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ustomProperty1.bin" ContentType="application/vnd.openxmlformats-officedocument.spreadsheetml.customProperty"/>
  <Override PartName="/xl/customProperty2.bin" ContentType="application/vnd.openxmlformats-officedocument.spreadsheetml.customProperty"/>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omments1.xml" ContentType="application/vnd.openxmlformats-officedocument.spreadsheetml.comments+xml"/>
  <Override PartName="/xl/customProperty3.bin" ContentType="application/vnd.openxmlformats-officedocument.spreadsheetml.customProperty"/>
  <Override PartName="/xl/customProperty4.bin" ContentType="application/vnd.openxmlformats-officedocument.spreadsheetml.customProperty"/>
  <Override PartName="/xl/comments2.xml" ContentType="application/vnd.openxmlformats-officedocument.spreadsheetml.comments+xml"/>
  <Override PartName="/xl/customProperty5.bin" ContentType="application/vnd.openxmlformats-officedocument.spreadsheetml.customProperty"/>
  <Override PartName="/xl/customProperty6.bin" ContentType="application/vnd.openxmlformats-officedocument.spreadsheetml.customProperty"/>
  <Override PartName="/xl/drawings/drawing2.xml" ContentType="application/vnd.openxmlformats-officedocument.drawing+xml"/>
  <Override PartName="/xl/ctrlProps/ctrlProp37.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xl/comments3.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drawings/drawing3.xml" ContentType="application/vnd.openxmlformats-officedocument.drawing+xml"/>
  <Override PartName="/xl/customProperty9.bin" ContentType="application/vnd.openxmlformats-officedocument.spreadsheetml.customProperty"/>
  <Override PartName="/xl/customProperty10.bin" ContentType="application/vnd.openxmlformats-officedocument.spreadsheetml.customProperty"/>
  <Override PartName="/xl/drawings/drawing4.xml" ContentType="application/vnd.openxmlformats-officedocument.drawing+xml"/>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tables/table2.xml" ContentType="application/vnd.openxmlformats-officedocument.spreadsheetml.table+xml"/>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omments4.xml" ContentType="application/vnd.openxmlformats-officedocument.spreadsheetml.comments+xml"/>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customProperty39.bin" ContentType="application/vnd.openxmlformats-officedocument.spreadsheetml.customProperty"/>
  <Override PartName="/xl/customProperty40.bin" ContentType="application/vnd.openxmlformats-officedocument.spreadsheetml.customProperty"/>
  <Override PartName="/xl/customProperty41.bin" ContentType="application/vnd.openxmlformats-officedocument.spreadsheetml.customProperty"/>
  <Override PartName="/xl/customProperty42.bin" ContentType="application/vnd.openxmlformats-officedocument.spreadsheetml.customProperty"/>
  <Override PartName="/xl/customProperty43.bin" ContentType="application/vnd.openxmlformats-officedocument.spreadsheetml.customProperty"/>
  <Override PartName="/xl/customProperty44.bin" ContentType="application/vnd.openxmlformats-officedocument.spreadsheetml.customProperty"/>
  <Override PartName="/xl/customProperty45.bin" ContentType="application/vnd.openxmlformats-officedocument.spreadsheetml.customProperty"/>
  <Override PartName="/xl/customProperty46.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8"/>
  <workbookPr codeName="ThisWorkbook" defaultThemeVersion="124226"/>
  <mc:AlternateContent xmlns:mc="http://schemas.openxmlformats.org/markup-compatibility/2006">
    <mc:Choice Requires="x15">
      <x15ac:absPath xmlns:x15ac="http://schemas.microsoft.com/office/spreadsheetml/2010/11/ac" url="https://jgiquality.sharepoint.com/sites/JGI/Shared Documents/Pyro/Pyro_Standards/"/>
    </mc:Choice>
  </mc:AlternateContent>
  <xr:revisionPtr revIDLastSave="36" documentId="8_{C54A8370-DFCD-4CAB-96F9-F2E0AFB18348}" xr6:coauthVersionLast="47" xr6:coauthVersionMax="47" xr10:uidLastSave="{7EA7F453-DC5A-4A9F-AA27-FBEA7883A495}"/>
  <bookViews>
    <workbookView xWindow="-23148" yWindow="-108" windowWidth="23256" windowHeight="12456" tabRatio="816" firstSheet="6" activeTab="6" xr2:uid="{36C6A64E-CA82-430F-ABAB-0116C8B61DCF}"/>
  </bookViews>
  <sheets>
    <sheet name="CERTIFICATION WORKSHEET" sheetId="17" r:id="rId1"/>
    <sheet name="CT" sheetId="9" r:id="rId2"/>
    <sheet name="TC FORM" sheetId="15" r:id="rId3"/>
    <sheet name="Dropdowns" sheetId="29" r:id="rId4"/>
    <sheet name="CERT, Indiv TCs" sheetId="24" r:id="rId5"/>
    <sheet name="CERT, Wire Roll" sheetId="26" r:id="rId6"/>
    <sheet name="CERT, Wireset" sheetId="27" r:id="rId7"/>
    <sheet name="Customers" sheetId="25" r:id="rId8"/>
    <sheet name="formulas" sheetId="2" r:id="rId9"/>
    <sheet name="Update Standards" sheetId="16" r:id="rId10"/>
    <sheet name="SP-1Calibration" sheetId="19" r:id="rId11"/>
    <sheet name="SP-3Calibration" sheetId="8" r:id="rId12"/>
    <sheet name="Type E" sheetId="13" r:id="rId13"/>
    <sheet name="Type J" sheetId="10" r:id="rId14"/>
    <sheet name="Type K" sheetId="11" r:id="rId15"/>
    <sheet name="Type N" sheetId="7" r:id="rId16"/>
    <sheet name="Type T" sheetId="5" r:id="rId17"/>
    <sheet name="Type S" sheetId="14" r:id="rId18"/>
    <sheet name="ST-7" sheetId="6" r:id="rId19"/>
    <sheet name="interpollation formula,template" sheetId="4" r:id="rId20"/>
    <sheet name="Temperatures" sheetId="3" r:id="rId21"/>
    <sheet name="Cert Page 1" sheetId="20" r:id="rId22"/>
    <sheet name="Cert Page 2 Data" sheetId="21" r:id="rId23"/>
    <sheet name="Interpolation Chart" sheetId="1" r:id="rId24"/>
    <sheet name="Software Validation" sheetId="22" r:id="rId25"/>
  </sheets>
  <externalReferences>
    <externalReference r:id="rId26"/>
  </externalReferences>
  <definedNames>
    <definedName name="_xlnm._FilterDatabase" localSheetId="2" hidden="1">'TC FORM'!$C$11:$H$12</definedName>
    <definedName name="ExternalData_1" localSheetId="2" hidden="1">'TC FORM'!$L$5:$R$8</definedName>
    <definedName name="Image">INDIRECT(#REF!)</definedName>
    <definedName name="Locator">'CERT, Wireset'!$LCB$524288</definedName>
    <definedName name="_xlnm.Print_Area" localSheetId="22">'Cert Page 2 Data'!$A$1:$M$49</definedName>
    <definedName name="_xlnm.Print_Area" localSheetId="4">'CERT, Indiv TCs'!$A$1:$J$508</definedName>
    <definedName name="_xlnm.Print_Area" localSheetId="5">'CERT, Wire Roll'!$A$1:$J$61</definedName>
    <definedName name="_xlnm.Print_Area" localSheetId="6">'CERT, Wireset'!$A$6:$J$69</definedName>
    <definedName name="_xlnm.Print_Area" localSheetId="23">'Interpolation Chart'!$A$1:$U$26</definedName>
    <definedName name="_xlnm.Print_Area" localSheetId="2">'TC FORM'!$A$1:$K$40</definedName>
    <definedName name="StandardVoltmeter">'CERTIFICATION WORKSHEET'!$I$5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C11" i="15" l="1"/>
  <c r="BC12" i="15" s="1"/>
  <c r="N23" i="15"/>
  <c r="N20" i="15"/>
  <c r="N31" i="15" s="1" a="1"/>
  <c r="N31" i="15" s="1"/>
  <c r="N21" i="15"/>
  <c r="P31" i="15" s="1"/>
  <c r="N22" i="15"/>
  <c r="Q31" i="15" s="1"/>
  <c r="A2" i="29" a="1"/>
  <c r="A2" i="29" s="1"/>
  <c r="V6" i="15"/>
  <c r="U6" i="15"/>
  <c r="U5" i="15"/>
  <c r="AC1" i="24"/>
  <c r="CD6" i="24"/>
  <c r="CD5" i="24"/>
  <c r="CD261" i="24" s="1"/>
  <c r="CD4" i="24"/>
  <c r="CD3" i="24"/>
  <c r="CD2" i="24"/>
  <c r="BX5" i="24"/>
  <c r="BX261" i="24" s="1"/>
  <c r="BX4" i="24"/>
  <c r="BX260" i="24" s="1"/>
  <c r="BX3" i="24"/>
  <c r="BX259" i="24" s="1"/>
  <c r="BX2" i="24"/>
  <c r="BX258" i="24" s="1"/>
  <c r="BR7" i="24"/>
  <c r="BR263" i="24" s="1"/>
  <c r="BS6" i="24"/>
  <c r="BR6" i="24"/>
  <c r="BR5" i="24"/>
  <c r="BR261" i="24" s="1"/>
  <c r="BR4" i="24"/>
  <c r="BR3" i="24"/>
  <c r="BR259" i="24" s="1"/>
  <c r="BR2" i="24"/>
  <c r="BL5" i="24"/>
  <c r="BL4" i="24"/>
  <c r="BL260" i="24" s="1"/>
  <c r="BL3" i="24"/>
  <c r="BL2" i="24"/>
  <c r="BL258" i="24" s="1"/>
  <c r="BF7" i="24"/>
  <c r="BF263" i="24" s="1"/>
  <c r="BF6" i="24"/>
  <c r="BF262" i="24" s="1"/>
  <c r="BF5" i="24"/>
  <c r="BF261" i="24" s="1"/>
  <c r="BF4" i="24"/>
  <c r="BF3" i="24"/>
  <c r="BF259" i="24" s="1"/>
  <c r="BF2" i="24"/>
  <c r="AZ8" i="24"/>
  <c r="AZ7" i="24"/>
  <c r="AZ6" i="24"/>
  <c r="AZ262" i="24" s="1"/>
  <c r="AZ5" i="24"/>
  <c r="AZ261" i="24" s="1"/>
  <c r="AZ4" i="24"/>
  <c r="AZ3" i="24"/>
  <c r="AZ2" i="24"/>
  <c r="AZ258" i="24" s="1"/>
  <c r="AU8" i="24"/>
  <c r="AT8" i="24"/>
  <c r="AT264" i="24" s="1"/>
  <c r="AT7" i="24"/>
  <c r="AT6" i="24"/>
  <c r="AT262" i="24" s="1"/>
  <c r="AT5" i="24"/>
  <c r="AT261" i="24" s="1"/>
  <c r="AT4" i="24"/>
  <c r="AT260" i="24" s="1"/>
  <c r="AT3" i="24"/>
  <c r="AT2" i="24"/>
  <c r="AT258" i="24" s="1"/>
  <c r="AN8" i="24"/>
  <c r="AN264" i="24" s="1"/>
  <c r="AN7" i="24"/>
  <c r="AN263" i="24" s="1"/>
  <c r="AN6" i="24"/>
  <c r="AN262" i="24" s="1"/>
  <c r="AN5" i="24"/>
  <c r="AN261" i="24" s="1"/>
  <c r="AN4" i="24"/>
  <c r="AN260" i="24" s="1"/>
  <c r="AN3" i="24"/>
  <c r="AN259" i="24" s="1"/>
  <c r="AN2" i="24"/>
  <c r="AN258" i="24" s="1"/>
  <c r="AH7" i="24"/>
  <c r="AH6" i="24"/>
  <c r="AH262" i="24" s="1"/>
  <c r="AH5" i="24"/>
  <c r="AH261" i="24" s="1"/>
  <c r="AH4" i="24"/>
  <c r="AH3" i="24"/>
  <c r="AH259" i="24" s="1"/>
  <c r="AH2" i="24"/>
  <c r="AH258" i="24" s="1"/>
  <c r="X20" i="24"/>
  <c r="H8" i="9"/>
  <c r="H9" i="9"/>
  <c r="H10" i="9"/>
  <c r="H11" i="9"/>
  <c r="H12" i="9"/>
  <c r="H13" i="9"/>
  <c r="H14" i="9"/>
  <c r="H15" i="9"/>
  <c r="H16" i="9"/>
  <c r="H17" i="9"/>
  <c r="H18" i="9"/>
  <c r="H19" i="9"/>
  <c r="H20" i="9"/>
  <c r="H21" i="9"/>
  <c r="H22" i="9"/>
  <c r="H23" i="9"/>
  <c r="H24" i="9"/>
  <c r="H25" i="9"/>
  <c r="H26" i="9"/>
  <c r="H7" i="9"/>
  <c r="DP8" i="9"/>
  <c r="DP9" i="9"/>
  <c r="DP10" i="9"/>
  <c r="DP11" i="9"/>
  <c r="DP12" i="9"/>
  <c r="DP13" i="9"/>
  <c r="DP14" i="9"/>
  <c r="DP15" i="9"/>
  <c r="DP16" i="9"/>
  <c r="DP17" i="9"/>
  <c r="DP18" i="9"/>
  <c r="DP19" i="9"/>
  <c r="DP20" i="9"/>
  <c r="DP21" i="9"/>
  <c r="DP22" i="9"/>
  <c r="DP23" i="9"/>
  <c r="DP24" i="9"/>
  <c r="DP25" i="9"/>
  <c r="DP26" i="9"/>
  <c r="DP7" i="9"/>
  <c r="CJ8" i="9"/>
  <c r="CJ9" i="9"/>
  <c r="CJ10" i="9"/>
  <c r="CJ11" i="9"/>
  <c r="CJ12" i="9"/>
  <c r="CJ13" i="9"/>
  <c r="CJ14" i="9"/>
  <c r="CJ15" i="9"/>
  <c r="CJ16" i="9"/>
  <c r="CJ17" i="9"/>
  <c r="CJ18" i="9"/>
  <c r="CJ19" i="9"/>
  <c r="CJ20" i="9"/>
  <c r="CJ21" i="9"/>
  <c r="CJ22" i="9"/>
  <c r="CJ23" i="9"/>
  <c r="CJ24" i="9"/>
  <c r="CJ25" i="9"/>
  <c r="CJ26" i="9"/>
  <c r="CJ7" i="9"/>
  <c r="FD8" i="9"/>
  <c r="FD9" i="9"/>
  <c r="FD10" i="9"/>
  <c r="FD11" i="9"/>
  <c r="FD12" i="9"/>
  <c r="FD13" i="9"/>
  <c r="FD14" i="9"/>
  <c r="FD15" i="9"/>
  <c r="FD16" i="9"/>
  <c r="FD17" i="9"/>
  <c r="FD18" i="9"/>
  <c r="FD19" i="9"/>
  <c r="FD20" i="9"/>
  <c r="FD21" i="9"/>
  <c r="FD22" i="9"/>
  <c r="FD23" i="9"/>
  <c r="FD24" i="9"/>
  <c r="FD25" i="9"/>
  <c r="FD26" i="9"/>
  <c r="FD7" i="9"/>
  <c r="EV8" i="9"/>
  <c r="EV9" i="9"/>
  <c r="EV10" i="9"/>
  <c r="EV11" i="9"/>
  <c r="EV12" i="9"/>
  <c r="EV13" i="9"/>
  <c r="EV14" i="9"/>
  <c r="EV15" i="9"/>
  <c r="EV16" i="9"/>
  <c r="EV17" i="9"/>
  <c r="EV18" i="9"/>
  <c r="EV19" i="9"/>
  <c r="EV20" i="9"/>
  <c r="EV21" i="9"/>
  <c r="EV22" i="9"/>
  <c r="EV23" i="9"/>
  <c r="EV24" i="9"/>
  <c r="EV25" i="9"/>
  <c r="EV26" i="9"/>
  <c r="EV7" i="9"/>
  <c r="EN8" i="9"/>
  <c r="EN9" i="9"/>
  <c r="EN10" i="9"/>
  <c r="EN11" i="9"/>
  <c r="EN12" i="9"/>
  <c r="EN13" i="9"/>
  <c r="EN14" i="9"/>
  <c r="EN15" i="9"/>
  <c r="EN16" i="9"/>
  <c r="EN17" i="9"/>
  <c r="EN18" i="9"/>
  <c r="EN19" i="9"/>
  <c r="EN20" i="9"/>
  <c r="EN21" i="9"/>
  <c r="EN22" i="9"/>
  <c r="EN23" i="9"/>
  <c r="EN24" i="9"/>
  <c r="EN25" i="9"/>
  <c r="EN26" i="9"/>
  <c r="EN7" i="9"/>
  <c r="EF8" i="9"/>
  <c r="EF9" i="9"/>
  <c r="EF10" i="9"/>
  <c r="EF11" i="9"/>
  <c r="EF12" i="9"/>
  <c r="EF13" i="9"/>
  <c r="EF14" i="9"/>
  <c r="EF15" i="9"/>
  <c r="EF16" i="9"/>
  <c r="EF17" i="9"/>
  <c r="EF18" i="9"/>
  <c r="EF19" i="9"/>
  <c r="EF20" i="9"/>
  <c r="EF21" i="9"/>
  <c r="EF22" i="9"/>
  <c r="EF23" i="9"/>
  <c r="EF24" i="9"/>
  <c r="EF25" i="9"/>
  <c r="EF26" i="9"/>
  <c r="EF7" i="9"/>
  <c r="DX8" i="9"/>
  <c r="DX9" i="9"/>
  <c r="DX10" i="9"/>
  <c r="DX11" i="9"/>
  <c r="DX12" i="9"/>
  <c r="DX13" i="9"/>
  <c r="DX14" i="9"/>
  <c r="DX15" i="9"/>
  <c r="DX16" i="9"/>
  <c r="DX17" i="9"/>
  <c r="DX18" i="9"/>
  <c r="DX19" i="9"/>
  <c r="DX20" i="9"/>
  <c r="DX21" i="9"/>
  <c r="DX22" i="9"/>
  <c r="DX23" i="9"/>
  <c r="DX24" i="9"/>
  <c r="DX25" i="9"/>
  <c r="DX26" i="9"/>
  <c r="DX7" i="9"/>
  <c r="DH8" i="9"/>
  <c r="DH9" i="9"/>
  <c r="DH10" i="9"/>
  <c r="DH11" i="9"/>
  <c r="DH12" i="9"/>
  <c r="DH13" i="9"/>
  <c r="DH14" i="9"/>
  <c r="DH15" i="9"/>
  <c r="DH16" i="9"/>
  <c r="DH17" i="9"/>
  <c r="DH18" i="9"/>
  <c r="DH19" i="9"/>
  <c r="DH20" i="9"/>
  <c r="DH21" i="9"/>
  <c r="DH22" i="9"/>
  <c r="DH23" i="9"/>
  <c r="DH24" i="9"/>
  <c r="DH25" i="9"/>
  <c r="DH26" i="9"/>
  <c r="DH7" i="9"/>
  <c r="CZ8" i="9"/>
  <c r="CZ9" i="9"/>
  <c r="CZ10" i="9"/>
  <c r="CZ11" i="9"/>
  <c r="CZ12" i="9"/>
  <c r="CZ13" i="9"/>
  <c r="CZ14" i="9"/>
  <c r="CZ15" i="9"/>
  <c r="CZ16" i="9"/>
  <c r="CZ17" i="9"/>
  <c r="CZ18" i="9"/>
  <c r="CZ19" i="9"/>
  <c r="CZ20" i="9"/>
  <c r="CZ21" i="9"/>
  <c r="CZ22" i="9"/>
  <c r="CZ23" i="9"/>
  <c r="CZ24" i="9"/>
  <c r="CZ25" i="9"/>
  <c r="CZ26" i="9"/>
  <c r="CZ7" i="9"/>
  <c r="CR8" i="9"/>
  <c r="CR9" i="9"/>
  <c r="CR10" i="9"/>
  <c r="CR11" i="9"/>
  <c r="CR12" i="9"/>
  <c r="CR13" i="9"/>
  <c r="CR14" i="9"/>
  <c r="CR15" i="9"/>
  <c r="CR16" i="9"/>
  <c r="CR17" i="9"/>
  <c r="CR18" i="9"/>
  <c r="CR19" i="9"/>
  <c r="CR20" i="9"/>
  <c r="CR21" i="9"/>
  <c r="CR22" i="9"/>
  <c r="CR23" i="9"/>
  <c r="CR24" i="9"/>
  <c r="CR25" i="9"/>
  <c r="CR26" i="9"/>
  <c r="CR7" i="9"/>
  <c r="CB8" i="9"/>
  <c r="CB9" i="9"/>
  <c r="CB10" i="9"/>
  <c r="CB11" i="9"/>
  <c r="CB12" i="9"/>
  <c r="CB13" i="9"/>
  <c r="CB14" i="9"/>
  <c r="CB15" i="9"/>
  <c r="CB16" i="9"/>
  <c r="CB17" i="9"/>
  <c r="CB18" i="9"/>
  <c r="CB19" i="9"/>
  <c r="CB20" i="9"/>
  <c r="CB21" i="9"/>
  <c r="CB22" i="9"/>
  <c r="CB23" i="9"/>
  <c r="CB24" i="9"/>
  <c r="CB25" i="9"/>
  <c r="CB26" i="9"/>
  <c r="CB7" i="9"/>
  <c r="BT8" i="9"/>
  <c r="BT9" i="9"/>
  <c r="BT10" i="9"/>
  <c r="BT11" i="9"/>
  <c r="BT12" i="9"/>
  <c r="BT13" i="9"/>
  <c r="BT14" i="9"/>
  <c r="BT15" i="9"/>
  <c r="BT16" i="9"/>
  <c r="BT17" i="9"/>
  <c r="BT18" i="9"/>
  <c r="BT19" i="9"/>
  <c r="BT20" i="9"/>
  <c r="BT21" i="9"/>
  <c r="BT22" i="9"/>
  <c r="BT23" i="9"/>
  <c r="BT24" i="9"/>
  <c r="BT25" i="9"/>
  <c r="BT26" i="9"/>
  <c r="BT7" i="9"/>
  <c r="BL8" i="9"/>
  <c r="BL9" i="9"/>
  <c r="BL10" i="9"/>
  <c r="BL11" i="9"/>
  <c r="BL12" i="9"/>
  <c r="BL13" i="9"/>
  <c r="BL14" i="9"/>
  <c r="BL15" i="9"/>
  <c r="BL16" i="9"/>
  <c r="BL17" i="9"/>
  <c r="BL18" i="9"/>
  <c r="BL19" i="9"/>
  <c r="BL20" i="9"/>
  <c r="BL21" i="9"/>
  <c r="BL22" i="9"/>
  <c r="BL23" i="9"/>
  <c r="BL24" i="9"/>
  <c r="BL25" i="9"/>
  <c r="BL26" i="9"/>
  <c r="BL7" i="9"/>
  <c r="BD8" i="9"/>
  <c r="BD9" i="9"/>
  <c r="BD10" i="9"/>
  <c r="BD11" i="9"/>
  <c r="BD12" i="9"/>
  <c r="BD13" i="9"/>
  <c r="BD14" i="9"/>
  <c r="BD15" i="9"/>
  <c r="BD16" i="9"/>
  <c r="BD17" i="9"/>
  <c r="BD18" i="9"/>
  <c r="BD19" i="9"/>
  <c r="BD20" i="9"/>
  <c r="BD21" i="9"/>
  <c r="BD22" i="9"/>
  <c r="BD23" i="9"/>
  <c r="BD24" i="9"/>
  <c r="BD25" i="9"/>
  <c r="BD26" i="9"/>
  <c r="BD7" i="9"/>
  <c r="AV8" i="9"/>
  <c r="AV9" i="9"/>
  <c r="AV10" i="9"/>
  <c r="AV11" i="9"/>
  <c r="AV12" i="9"/>
  <c r="AV13" i="9"/>
  <c r="AV14" i="9"/>
  <c r="AV15" i="9"/>
  <c r="AV16" i="9"/>
  <c r="AV17" i="9"/>
  <c r="AV18" i="9"/>
  <c r="AV19" i="9"/>
  <c r="AV20" i="9"/>
  <c r="AV21" i="9"/>
  <c r="AV22" i="9"/>
  <c r="AV23" i="9"/>
  <c r="AV24" i="9"/>
  <c r="AV25" i="9"/>
  <c r="AV26" i="9"/>
  <c r="AV7" i="9"/>
  <c r="AN8" i="9"/>
  <c r="AN9" i="9"/>
  <c r="AN10" i="9"/>
  <c r="AN11" i="9"/>
  <c r="AN12" i="9"/>
  <c r="AN13" i="9"/>
  <c r="AN14" i="9"/>
  <c r="AN15" i="9"/>
  <c r="AN16" i="9"/>
  <c r="AN17" i="9"/>
  <c r="AN18" i="9"/>
  <c r="AN19" i="9"/>
  <c r="AN20" i="9"/>
  <c r="AN21" i="9"/>
  <c r="AN22" i="9"/>
  <c r="AN23" i="9"/>
  <c r="AN24" i="9"/>
  <c r="AN25" i="9"/>
  <c r="AN26" i="9"/>
  <c r="AN7" i="9"/>
  <c r="AF8" i="9"/>
  <c r="AF9" i="9"/>
  <c r="AF10" i="9"/>
  <c r="AF11" i="9"/>
  <c r="AF12" i="9"/>
  <c r="AF13" i="9"/>
  <c r="AF14" i="9"/>
  <c r="AF15" i="9"/>
  <c r="AF16" i="9"/>
  <c r="AF17" i="9"/>
  <c r="AF18" i="9"/>
  <c r="AF19" i="9"/>
  <c r="AF20" i="9"/>
  <c r="AF21" i="9"/>
  <c r="AF22" i="9"/>
  <c r="AF23" i="9"/>
  <c r="AF24" i="9"/>
  <c r="AF25" i="9"/>
  <c r="AF26" i="9"/>
  <c r="AF7" i="9"/>
  <c r="X8" i="9"/>
  <c r="X9" i="9"/>
  <c r="X10" i="9"/>
  <c r="X11" i="9"/>
  <c r="X12" i="9"/>
  <c r="X13" i="9"/>
  <c r="X14" i="9"/>
  <c r="X15" i="9"/>
  <c r="X16" i="9"/>
  <c r="X17" i="9"/>
  <c r="X18" i="9"/>
  <c r="X19" i="9"/>
  <c r="X20" i="9"/>
  <c r="X21" i="9"/>
  <c r="X22" i="9"/>
  <c r="X23" i="9"/>
  <c r="X24" i="9"/>
  <c r="X25" i="9"/>
  <c r="X26" i="9"/>
  <c r="X7" i="9"/>
  <c r="P8" i="9"/>
  <c r="P9" i="9"/>
  <c r="P10" i="9"/>
  <c r="P11" i="9"/>
  <c r="P12" i="9"/>
  <c r="P13" i="9"/>
  <c r="P14" i="9"/>
  <c r="P15" i="9"/>
  <c r="P16" i="9"/>
  <c r="P17" i="9"/>
  <c r="P18" i="9"/>
  <c r="P19" i="9"/>
  <c r="P20" i="9"/>
  <c r="P21" i="9"/>
  <c r="P22" i="9"/>
  <c r="P23" i="9"/>
  <c r="P24" i="9"/>
  <c r="P25" i="9"/>
  <c r="P26" i="9"/>
  <c r="P7" i="9"/>
  <c r="I15" i="16"/>
  <c r="CD260" i="24"/>
  <c r="CD259" i="24"/>
  <c r="BR262" i="24"/>
  <c r="BR258" i="24"/>
  <c r="BL261" i="24"/>
  <c r="BF258" i="24"/>
  <c r="AZ264" i="24"/>
  <c r="AZ263" i="24"/>
  <c r="AZ260" i="24"/>
  <c r="AZ259" i="24"/>
  <c r="AT263" i="24"/>
  <c r="AT259" i="24"/>
  <c r="AC257" i="24"/>
  <c r="AH263" i="24"/>
  <c r="AH260" i="24"/>
  <c r="H17" i="27"/>
  <c r="CD262" i="24"/>
  <c r="AG263" i="24"/>
  <c r="AF263" i="24"/>
  <c r="AE263" i="24"/>
  <c r="AD263" i="24"/>
  <c r="AG262" i="24"/>
  <c r="AF262" i="24"/>
  <c r="AE262" i="24"/>
  <c r="AD262" i="24"/>
  <c r="AG261" i="24"/>
  <c r="AF261" i="24"/>
  <c r="AE261" i="24"/>
  <c r="AD261" i="24"/>
  <c r="AG260" i="24"/>
  <c r="AF260" i="24"/>
  <c r="AE260" i="24"/>
  <c r="AD260" i="24"/>
  <c r="AG259" i="24"/>
  <c r="AF259" i="24"/>
  <c r="AE259" i="24"/>
  <c r="AD259" i="24"/>
  <c r="CD258" i="24"/>
  <c r="CC258" i="24"/>
  <c r="CB258" i="24"/>
  <c r="CA258" i="24"/>
  <c r="BZ258" i="24"/>
  <c r="BW258" i="24"/>
  <c r="BV258" i="24"/>
  <c r="BU258" i="24"/>
  <c r="BT258" i="24"/>
  <c r="BQ258" i="24"/>
  <c r="BP258" i="24"/>
  <c r="BO258" i="24"/>
  <c r="BN258" i="24"/>
  <c r="BK258" i="24"/>
  <c r="BJ258" i="24"/>
  <c r="BI258" i="24"/>
  <c r="BH258" i="24"/>
  <c r="BE258" i="24"/>
  <c r="BD258" i="24"/>
  <c r="BC258" i="24"/>
  <c r="BB258" i="24"/>
  <c r="AY258" i="24"/>
  <c r="AX258" i="24"/>
  <c r="AW258" i="24"/>
  <c r="AV258" i="24"/>
  <c r="AS258" i="24"/>
  <c r="AR258" i="24"/>
  <c r="AQ258" i="24"/>
  <c r="AP258" i="24"/>
  <c r="AM258" i="24"/>
  <c r="AL258" i="24"/>
  <c r="AK258" i="24"/>
  <c r="AJ258" i="24"/>
  <c r="AG258" i="24"/>
  <c r="AF258" i="24"/>
  <c r="AE258" i="24"/>
  <c r="AD258" i="24"/>
  <c r="CD257" i="24"/>
  <c r="CC257" i="24"/>
  <c r="CB257" i="24"/>
  <c r="CA257" i="24"/>
  <c r="BZ257" i="24"/>
  <c r="BX257" i="24"/>
  <c r="BW257" i="24"/>
  <c r="BV257" i="24"/>
  <c r="BU257" i="24"/>
  <c r="BT257" i="24"/>
  <c r="BR257" i="24"/>
  <c r="BQ257" i="24"/>
  <c r="BP257" i="24"/>
  <c r="BO257" i="24"/>
  <c r="BN257" i="24"/>
  <c r="BL257" i="24"/>
  <c r="BK257" i="24"/>
  <c r="BJ257" i="24"/>
  <c r="BI257" i="24"/>
  <c r="BH257" i="24"/>
  <c r="BF257" i="24"/>
  <c r="BE257" i="24"/>
  <c r="BD257" i="24"/>
  <c r="BC257" i="24"/>
  <c r="BB257" i="24"/>
  <c r="AZ257" i="24"/>
  <c r="AY257" i="24"/>
  <c r="AX257" i="24"/>
  <c r="AW257" i="24"/>
  <c r="AV257" i="24"/>
  <c r="AT257" i="24"/>
  <c r="AS257" i="24"/>
  <c r="AR257" i="24"/>
  <c r="AQ257" i="24"/>
  <c r="AP257" i="24"/>
  <c r="AN257" i="24"/>
  <c r="AM257" i="24"/>
  <c r="AL257" i="24"/>
  <c r="AK257" i="24"/>
  <c r="AJ257" i="24"/>
  <c r="AH257" i="24"/>
  <c r="AG257" i="24"/>
  <c r="AF257" i="24"/>
  <c r="AE257" i="24"/>
  <c r="AD257" i="24"/>
  <c r="B291" i="15"/>
  <c r="B251" i="15"/>
  <c r="B211" i="15"/>
  <c r="C212" i="15" s="1"/>
  <c r="B343" i="24" s="1"/>
  <c r="B171" i="15"/>
  <c r="B131" i="15"/>
  <c r="B91" i="15"/>
  <c r="C92" i="15" s="1"/>
  <c r="B151" i="24" s="1"/>
  <c r="B51" i="15"/>
  <c r="C52" i="15" s="1"/>
  <c r="B87" i="24" s="1"/>
  <c r="T452" i="24"/>
  <c r="S452" i="24"/>
  <c r="R452" i="24"/>
  <c r="Q452" i="24"/>
  <c r="P452" i="24"/>
  <c r="O452" i="24"/>
  <c r="N452" i="24"/>
  <c r="T390" i="24"/>
  <c r="S390" i="24"/>
  <c r="R390" i="24"/>
  <c r="Q390" i="24"/>
  <c r="P390" i="24"/>
  <c r="O390" i="24"/>
  <c r="N390" i="24"/>
  <c r="T326" i="24"/>
  <c r="S326" i="24"/>
  <c r="R326" i="24"/>
  <c r="Q326" i="24"/>
  <c r="P326" i="24"/>
  <c r="O326" i="24"/>
  <c r="N326" i="24"/>
  <c r="T262" i="24"/>
  <c r="S262" i="24"/>
  <c r="R262" i="24"/>
  <c r="Q262" i="24"/>
  <c r="P262" i="24"/>
  <c r="O262" i="24"/>
  <c r="N262" i="24"/>
  <c r="T198" i="24"/>
  <c r="S198" i="24"/>
  <c r="R198" i="24"/>
  <c r="Q198" i="24"/>
  <c r="P198" i="24"/>
  <c r="O198" i="24"/>
  <c r="N198" i="24"/>
  <c r="T134" i="24"/>
  <c r="S134" i="24"/>
  <c r="R134" i="24"/>
  <c r="Q134" i="24"/>
  <c r="P134" i="24"/>
  <c r="O134" i="24"/>
  <c r="N134" i="24"/>
  <c r="T70" i="24"/>
  <c r="S70" i="24"/>
  <c r="R70" i="24"/>
  <c r="Q70" i="24"/>
  <c r="P70" i="24"/>
  <c r="O70" i="24"/>
  <c r="N70" i="24"/>
  <c r="T6" i="24"/>
  <c r="S6" i="24"/>
  <c r="R6" i="24"/>
  <c r="Q6" i="24"/>
  <c r="B452" i="24"/>
  <c r="B390" i="24"/>
  <c r="B326" i="24"/>
  <c r="B262" i="24"/>
  <c r="B198" i="24"/>
  <c r="B134" i="24"/>
  <c r="B70" i="24"/>
  <c r="B6" i="24"/>
  <c r="CD29" i="26"/>
  <c r="CC29" i="26"/>
  <c r="CB29" i="26"/>
  <c r="CA29" i="26"/>
  <c r="BZ29" i="26"/>
  <c r="CD28" i="26"/>
  <c r="CC28" i="26"/>
  <c r="CB28" i="26"/>
  <c r="CA28" i="26"/>
  <c r="BZ28" i="26"/>
  <c r="CD27" i="26"/>
  <c r="CC27" i="26"/>
  <c r="CB27" i="26"/>
  <c r="CA27" i="26"/>
  <c r="BZ27" i="26"/>
  <c r="CD26" i="26"/>
  <c r="CC26" i="26"/>
  <c r="CB26" i="26"/>
  <c r="CA26" i="26"/>
  <c r="BZ26" i="26"/>
  <c r="CD25" i="26"/>
  <c r="CC25" i="26"/>
  <c r="CB25" i="26"/>
  <c r="CA25" i="26"/>
  <c r="BZ25" i="26"/>
  <c r="BX28" i="26"/>
  <c r="BW28" i="26"/>
  <c r="BV28" i="26"/>
  <c r="BU28" i="26"/>
  <c r="BT28" i="26"/>
  <c r="BX27" i="26"/>
  <c r="BW27" i="26"/>
  <c r="BV27" i="26"/>
  <c r="BU27" i="26"/>
  <c r="BT27" i="26"/>
  <c r="BX26" i="26"/>
  <c r="BW26" i="26"/>
  <c r="BV26" i="26"/>
  <c r="BU26" i="26"/>
  <c r="BT26" i="26"/>
  <c r="BX25" i="26"/>
  <c r="BW25" i="26"/>
  <c r="BV25" i="26"/>
  <c r="BU25" i="26"/>
  <c r="BT25" i="26"/>
  <c r="BR30" i="26"/>
  <c r="BQ30" i="26"/>
  <c r="BP30" i="26"/>
  <c r="BO30" i="26"/>
  <c r="BN30" i="26"/>
  <c r="BR29" i="26"/>
  <c r="BQ29" i="26"/>
  <c r="BP29" i="26"/>
  <c r="BO29" i="26"/>
  <c r="BN29" i="26"/>
  <c r="BR28" i="26"/>
  <c r="BQ28" i="26"/>
  <c r="BP28" i="26"/>
  <c r="BO28" i="26"/>
  <c r="BN28" i="26"/>
  <c r="BR27" i="26"/>
  <c r="BQ27" i="26"/>
  <c r="BP27" i="26"/>
  <c r="BO27" i="26"/>
  <c r="BN27" i="26"/>
  <c r="BR26" i="26"/>
  <c r="BQ26" i="26"/>
  <c r="BP26" i="26"/>
  <c r="BO26" i="26"/>
  <c r="BN26" i="26"/>
  <c r="BR25" i="26"/>
  <c r="BQ25" i="26"/>
  <c r="BP25" i="26"/>
  <c r="BO25" i="26"/>
  <c r="BN25" i="26"/>
  <c r="BL28" i="26"/>
  <c r="BK28" i="26"/>
  <c r="BJ28" i="26"/>
  <c r="BI28" i="26"/>
  <c r="BH28" i="26"/>
  <c r="BL27" i="26"/>
  <c r="BK27" i="26"/>
  <c r="BJ27" i="26"/>
  <c r="BI27" i="26"/>
  <c r="BH27" i="26"/>
  <c r="BL26" i="26"/>
  <c r="BK26" i="26"/>
  <c r="BJ26" i="26"/>
  <c r="BI26" i="26"/>
  <c r="BH26" i="26"/>
  <c r="BL25" i="26"/>
  <c r="BK25" i="26"/>
  <c r="BJ25" i="26"/>
  <c r="BI25" i="26"/>
  <c r="BH25" i="26"/>
  <c r="BF30" i="26"/>
  <c r="BE30" i="26"/>
  <c r="BD30" i="26"/>
  <c r="BC30" i="26"/>
  <c r="BB30" i="26"/>
  <c r="BF29" i="26"/>
  <c r="BE29" i="26"/>
  <c r="BD29" i="26"/>
  <c r="BC29" i="26"/>
  <c r="BB29" i="26"/>
  <c r="BF28" i="26"/>
  <c r="BE28" i="26"/>
  <c r="BD28" i="26"/>
  <c r="BC28" i="26"/>
  <c r="BB28" i="26"/>
  <c r="BF27" i="26"/>
  <c r="BE27" i="26"/>
  <c r="BD27" i="26"/>
  <c r="BC27" i="26"/>
  <c r="BB27" i="26"/>
  <c r="BF26" i="26"/>
  <c r="BE26" i="26"/>
  <c r="BD26" i="26"/>
  <c r="BC26" i="26"/>
  <c r="BB26" i="26"/>
  <c r="BF25" i="26"/>
  <c r="BE25" i="26"/>
  <c r="BD25" i="26"/>
  <c r="BC25" i="26"/>
  <c r="BB25" i="26"/>
  <c r="AZ31" i="26"/>
  <c r="AY31" i="26"/>
  <c r="AX31" i="26"/>
  <c r="AW31" i="26"/>
  <c r="AV31" i="26"/>
  <c r="AZ30" i="26"/>
  <c r="AY30" i="26"/>
  <c r="AX30" i="26"/>
  <c r="AW30" i="26"/>
  <c r="AV30" i="26"/>
  <c r="AZ29" i="26"/>
  <c r="AY29" i="26"/>
  <c r="AX29" i="26"/>
  <c r="AW29" i="26"/>
  <c r="AV29" i="26"/>
  <c r="AZ28" i="26"/>
  <c r="AY28" i="26"/>
  <c r="AX28" i="26"/>
  <c r="AW28" i="26"/>
  <c r="AV28" i="26"/>
  <c r="AZ27" i="26"/>
  <c r="AY27" i="26"/>
  <c r="AX27" i="26"/>
  <c r="AW27" i="26"/>
  <c r="AV27" i="26"/>
  <c r="AZ26" i="26"/>
  <c r="AY26" i="26"/>
  <c r="AX26" i="26"/>
  <c r="AW26" i="26"/>
  <c r="AV26" i="26"/>
  <c r="AZ25" i="26"/>
  <c r="AY25" i="26"/>
  <c r="AX25" i="26"/>
  <c r="AW25" i="26"/>
  <c r="AV25" i="26"/>
  <c r="AT31" i="26"/>
  <c r="AS31" i="26"/>
  <c r="AR31" i="26"/>
  <c r="AQ31" i="26"/>
  <c r="AP31" i="26"/>
  <c r="AT30" i="26"/>
  <c r="AS30" i="26"/>
  <c r="AR30" i="26"/>
  <c r="AQ30" i="26"/>
  <c r="AP30" i="26"/>
  <c r="AT29" i="26"/>
  <c r="AS29" i="26"/>
  <c r="AR29" i="26"/>
  <c r="AQ29" i="26"/>
  <c r="AP29" i="26"/>
  <c r="AT28" i="26"/>
  <c r="AS28" i="26"/>
  <c r="AR28" i="26"/>
  <c r="AQ28" i="26"/>
  <c r="AP28" i="26"/>
  <c r="AT27" i="26"/>
  <c r="AS27" i="26"/>
  <c r="AR27" i="26"/>
  <c r="AQ27" i="26"/>
  <c r="AP27" i="26"/>
  <c r="AT26" i="26"/>
  <c r="AS26" i="26"/>
  <c r="AR26" i="26"/>
  <c r="AQ26" i="26"/>
  <c r="AP26" i="26"/>
  <c r="AT25" i="26"/>
  <c r="AS25" i="26"/>
  <c r="AR25" i="26"/>
  <c r="AQ25" i="26"/>
  <c r="AP25" i="26"/>
  <c r="AN31" i="26"/>
  <c r="AM31" i="26"/>
  <c r="AL31" i="26"/>
  <c r="AK31" i="26"/>
  <c r="AJ31" i="26"/>
  <c r="AN30" i="26"/>
  <c r="AM30" i="26"/>
  <c r="AL30" i="26"/>
  <c r="AK30" i="26"/>
  <c r="AJ30" i="26"/>
  <c r="AN29" i="26"/>
  <c r="AM29" i="26"/>
  <c r="AL29" i="26"/>
  <c r="AK29" i="26"/>
  <c r="AJ29" i="26"/>
  <c r="AN28" i="26"/>
  <c r="AM28" i="26"/>
  <c r="AL28" i="26"/>
  <c r="AK28" i="26"/>
  <c r="AJ28" i="26"/>
  <c r="AN27" i="26"/>
  <c r="AM27" i="26"/>
  <c r="AL27" i="26"/>
  <c r="AK27" i="26"/>
  <c r="AJ27" i="26"/>
  <c r="AN26" i="26"/>
  <c r="AM26" i="26"/>
  <c r="AL26" i="26"/>
  <c r="AK26" i="26"/>
  <c r="AJ26" i="26"/>
  <c r="AN25" i="26"/>
  <c r="AM25" i="26"/>
  <c r="AL25" i="26"/>
  <c r="AK25" i="26"/>
  <c r="AJ25" i="26"/>
  <c r="AC38" i="26"/>
  <c r="AC37" i="26"/>
  <c r="AC36" i="26"/>
  <c r="AC35" i="26"/>
  <c r="AC34" i="26"/>
  <c r="AC33" i="26"/>
  <c r="AC32" i="26"/>
  <c r="AC31" i="26"/>
  <c r="AH30" i="26"/>
  <c r="AG30" i="26"/>
  <c r="AF30" i="26"/>
  <c r="AE30" i="26"/>
  <c r="AD30" i="26"/>
  <c r="AH29" i="26"/>
  <c r="AG29" i="26"/>
  <c r="AF29" i="26"/>
  <c r="AE29" i="26"/>
  <c r="AD29" i="26"/>
  <c r="AH28" i="26"/>
  <c r="AG28" i="26"/>
  <c r="AF28" i="26"/>
  <c r="AE28" i="26"/>
  <c r="AD28" i="26"/>
  <c r="AH27" i="26"/>
  <c r="AG27" i="26"/>
  <c r="AF27" i="26"/>
  <c r="AE27" i="26"/>
  <c r="AD27" i="26"/>
  <c r="AH26" i="26"/>
  <c r="AG26" i="26"/>
  <c r="AF26" i="26"/>
  <c r="AE26" i="26"/>
  <c r="AD26" i="26"/>
  <c r="AH25" i="26"/>
  <c r="AG25" i="26"/>
  <c r="AF25" i="26"/>
  <c r="AE25" i="26"/>
  <c r="AD25" i="26"/>
  <c r="AB31" i="26"/>
  <c r="AA31" i="26"/>
  <c r="Z31" i="26"/>
  <c r="Y31" i="26"/>
  <c r="X31" i="26"/>
  <c r="B6" i="26"/>
  <c r="N6" i="24"/>
  <c r="A18" i="27"/>
  <c r="B17" i="27"/>
  <c r="A27" i="27"/>
  <c r="H14" i="27"/>
  <c r="B11" i="27"/>
  <c r="H15" i="27"/>
  <c r="H16" i="27"/>
  <c r="R8" i="9"/>
  <c r="P67" i="2" s="1"/>
  <c r="R7" i="9"/>
  <c r="T3" i="9"/>
  <c r="Z26" i="15" s="1"/>
  <c r="L8" i="9"/>
  <c r="T8" i="9" s="1"/>
  <c r="AB8" i="9" s="1"/>
  <c r="L171" i="2" s="1"/>
  <c r="K8" i="9"/>
  <c r="S8" i="9" s="1"/>
  <c r="Q67" i="2" s="1"/>
  <c r="J8" i="9"/>
  <c r="L7" i="9"/>
  <c r="T7" i="9" s="1"/>
  <c r="K7" i="9"/>
  <c r="I66" i="2" s="1"/>
  <c r="J7" i="9"/>
  <c r="L3" i="9"/>
  <c r="Y26" i="15" s="1"/>
  <c r="D3" i="9"/>
  <c r="C99" i="2" s="1"/>
  <c r="F99" i="2" s="1"/>
  <c r="M21" i="16"/>
  <c r="V5" i="15" s="1"/>
  <c r="L21" i="16"/>
  <c r="K21" i="16"/>
  <c r="AB82" i="26"/>
  <c r="AA82" i="26"/>
  <c r="Z82" i="26"/>
  <c r="Y82" i="26"/>
  <c r="X82" i="26"/>
  <c r="AB18" i="26"/>
  <c r="AA18" i="26"/>
  <c r="Z18" i="26"/>
  <c r="Y18" i="26"/>
  <c r="I482" i="24"/>
  <c r="H482" i="24"/>
  <c r="G482" i="24"/>
  <c r="E482" i="24"/>
  <c r="C482" i="24"/>
  <c r="B482" i="24"/>
  <c r="A482" i="24"/>
  <c r="A481" i="24"/>
  <c r="B480" i="24"/>
  <c r="I479" i="24"/>
  <c r="H479" i="24"/>
  <c r="G479" i="24"/>
  <c r="E479" i="24"/>
  <c r="C479" i="24"/>
  <c r="B479" i="24"/>
  <c r="A479" i="24"/>
  <c r="A478" i="24"/>
  <c r="B477" i="24"/>
  <c r="I476" i="24"/>
  <c r="H476" i="24"/>
  <c r="G476" i="24"/>
  <c r="E476" i="24"/>
  <c r="C476" i="24"/>
  <c r="B476" i="24"/>
  <c r="A476" i="24"/>
  <c r="A475" i="24"/>
  <c r="B474" i="24"/>
  <c r="I473" i="24"/>
  <c r="H473" i="24"/>
  <c r="G473" i="24"/>
  <c r="E473" i="24"/>
  <c r="C473" i="24"/>
  <c r="B473" i="24"/>
  <c r="A473" i="24"/>
  <c r="A472" i="24"/>
  <c r="B471" i="24"/>
  <c r="I470" i="24"/>
  <c r="H470" i="24"/>
  <c r="G470" i="24"/>
  <c r="E470" i="24"/>
  <c r="C470" i="24"/>
  <c r="B470" i="24"/>
  <c r="A470" i="24"/>
  <c r="A469" i="24"/>
  <c r="B468" i="24"/>
  <c r="I420" i="24"/>
  <c r="H420" i="24"/>
  <c r="G420" i="24"/>
  <c r="E420" i="24"/>
  <c r="C420" i="24"/>
  <c r="B420" i="24"/>
  <c r="A420" i="24"/>
  <c r="A419" i="24"/>
  <c r="B418" i="24"/>
  <c r="I417" i="24"/>
  <c r="H417" i="24"/>
  <c r="G417" i="24"/>
  <c r="E417" i="24"/>
  <c r="C417" i="24"/>
  <c r="B417" i="24"/>
  <c r="A417" i="24"/>
  <c r="A416" i="24"/>
  <c r="B415" i="24"/>
  <c r="I414" i="24"/>
  <c r="H414" i="24"/>
  <c r="G414" i="24"/>
  <c r="E414" i="24"/>
  <c r="C414" i="24"/>
  <c r="B414" i="24"/>
  <c r="A414" i="24"/>
  <c r="A413" i="24"/>
  <c r="B412" i="24"/>
  <c r="I411" i="24"/>
  <c r="H411" i="24"/>
  <c r="G411" i="24"/>
  <c r="E411" i="24"/>
  <c r="C411" i="24"/>
  <c r="B411" i="24"/>
  <c r="A411" i="24"/>
  <c r="A410" i="24"/>
  <c r="B409" i="24"/>
  <c r="I408" i="24"/>
  <c r="H408" i="24"/>
  <c r="G408" i="24"/>
  <c r="E408" i="24"/>
  <c r="C408" i="24"/>
  <c r="B408" i="24"/>
  <c r="A408" i="24"/>
  <c r="A407" i="24"/>
  <c r="B406" i="24"/>
  <c r="AB464" i="24"/>
  <c r="AA464" i="24"/>
  <c r="Z464" i="24"/>
  <c r="Y464" i="24"/>
  <c r="X464" i="24"/>
  <c r="AB402" i="24"/>
  <c r="AA402" i="24"/>
  <c r="Z402" i="24"/>
  <c r="Y402" i="24"/>
  <c r="X402" i="24"/>
  <c r="AB338" i="24"/>
  <c r="AA338" i="24"/>
  <c r="Z338" i="24"/>
  <c r="Y338" i="24"/>
  <c r="X338" i="24"/>
  <c r="AB274" i="24"/>
  <c r="AA274" i="24"/>
  <c r="Z274" i="24"/>
  <c r="Y274" i="24"/>
  <c r="X274" i="24"/>
  <c r="I356" i="24"/>
  <c r="H356" i="24"/>
  <c r="G356" i="24"/>
  <c r="E356" i="24"/>
  <c r="C356" i="24"/>
  <c r="B356" i="24"/>
  <c r="A356" i="24"/>
  <c r="A355" i="24"/>
  <c r="B354" i="24"/>
  <c r="I353" i="24"/>
  <c r="H353" i="24"/>
  <c r="G353" i="24"/>
  <c r="E353" i="24"/>
  <c r="C353" i="24"/>
  <c r="B353" i="24"/>
  <c r="A353" i="24"/>
  <c r="A352" i="24"/>
  <c r="B351" i="24"/>
  <c r="I350" i="24"/>
  <c r="H350" i="24"/>
  <c r="G350" i="24"/>
  <c r="E350" i="24"/>
  <c r="C350" i="24"/>
  <c r="B350" i="24"/>
  <c r="A350" i="24"/>
  <c r="A349" i="24"/>
  <c r="B348" i="24"/>
  <c r="I347" i="24"/>
  <c r="H347" i="24"/>
  <c r="G347" i="24"/>
  <c r="E347" i="24"/>
  <c r="C347" i="24"/>
  <c r="B347" i="24"/>
  <c r="A347" i="24"/>
  <c r="A346" i="24"/>
  <c r="B345" i="24"/>
  <c r="I344" i="24"/>
  <c r="H344" i="24"/>
  <c r="G344" i="24"/>
  <c r="E344" i="24"/>
  <c r="C344" i="24"/>
  <c r="B344" i="24"/>
  <c r="A344" i="24"/>
  <c r="A343" i="24"/>
  <c r="B342" i="24"/>
  <c r="I292" i="24"/>
  <c r="H292" i="24"/>
  <c r="G292" i="24"/>
  <c r="E292" i="24"/>
  <c r="C292" i="24"/>
  <c r="B292" i="24"/>
  <c r="A292" i="24"/>
  <c r="A291" i="24"/>
  <c r="B290" i="24"/>
  <c r="I289" i="24"/>
  <c r="H289" i="24"/>
  <c r="G289" i="24"/>
  <c r="E289" i="24"/>
  <c r="C289" i="24"/>
  <c r="B289" i="24"/>
  <c r="A289" i="24"/>
  <c r="A288" i="24"/>
  <c r="B287" i="24"/>
  <c r="I286" i="24"/>
  <c r="H286" i="24"/>
  <c r="G286" i="24"/>
  <c r="E286" i="24"/>
  <c r="C286" i="24"/>
  <c r="B286" i="24"/>
  <c r="A286" i="24"/>
  <c r="A285" i="24"/>
  <c r="B284" i="24"/>
  <c r="I283" i="24"/>
  <c r="H283" i="24"/>
  <c r="G283" i="24"/>
  <c r="E283" i="24"/>
  <c r="C283" i="24"/>
  <c r="B283" i="24"/>
  <c r="A283" i="24"/>
  <c r="A282" i="24"/>
  <c r="B281" i="24"/>
  <c r="I280" i="24"/>
  <c r="H280" i="24"/>
  <c r="G280" i="24"/>
  <c r="E280" i="24"/>
  <c r="C280" i="24"/>
  <c r="B280" i="24"/>
  <c r="A280" i="24"/>
  <c r="A279" i="24"/>
  <c r="B278" i="24"/>
  <c r="AB210" i="24"/>
  <c r="AA210" i="24"/>
  <c r="Z210" i="24"/>
  <c r="Y210" i="24"/>
  <c r="X210" i="24"/>
  <c r="AB146" i="24"/>
  <c r="AA146" i="24"/>
  <c r="Z146" i="24"/>
  <c r="Y146" i="24"/>
  <c r="X146" i="24"/>
  <c r="AB82" i="24"/>
  <c r="AA82" i="24"/>
  <c r="Z82" i="24"/>
  <c r="Y82" i="24"/>
  <c r="X82" i="24"/>
  <c r="AB18" i="24"/>
  <c r="AA18" i="24"/>
  <c r="Z18" i="24"/>
  <c r="Y18" i="24"/>
  <c r="X18" i="24"/>
  <c r="I228" i="24"/>
  <c r="H228" i="24"/>
  <c r="G228" i="24"/>
  <c r="E228" i="24"/>
  <c r="C228" i="24"/>
  <c r="A228" i="24"/>
  <c r="A227" i="24"/>
  <c r="I225" i="24"/>
  <c r="H225" i="24"/>
  <c r="G225" i="24"/>
  <c r="E225" i="24"/>
  <c r="C225" i="24"/>
  <c r="A225" i="24"/>
  <c r="A224" i="24"/>
  <c r="I222" i="24"/>
  <c r="H222" i="24"/>
  <c r="G222" i="24"/>
  <c r="E222" i="24"/>
  <c r="C222" i="24"/>
  <c r="A222" i="24"/>
  <c r="A221" i="24"/>
  <c r="I219" i="24"/>
  <c r="H219" i="24"/>
  <c r="G219" i="24"/>
  <c r="E219" i="24"/>
  <c r="C219" i="24"/>
  <c r="A219" i="24"/>
  <c r="A218" i="24"/>
  <c r="I216" i="24"/>
  <c r="H216" i="24"/>
  <c r="G216" i="24"/>
  <c r="E216" i="24"/>
  <c r="C216" i="24"/>
  <c r="A216" i="24"/>
  <c r="A215" i="24"/>
  <c r="I164" i="24"/>
  <c r="H164" i="24"/>
  <c r="G164" i="24"/>
  <c r="E164" i="24"/>
  <c r="C164" i="24"/>
  <c r="B164" i="24"/>
  <c r="A164" i="24"/>
  <c r="A163" i="24"/>
  <c r="B162" i="24"/>
  <c r="I161" i="24"/>
  <c r="H161" i="24"/>
  <c r="G161" i="24"/>
  <c r="E161" i="24"/>
  <c r="C161" i="24"/>
  <c r="B161" i="24"/>
  <c r="A161" i="24"/>
  <c r="A160" i="24"/>
  <c r="B159" i="24"/>
  <c r="I158" i="24"/>
  <c r="H158" i="24"/>
  <c r="G158" i="24"/>
  <c r="E158" i="24"/>
  <c r="C158" i="24"/>
  <c r="B158" i="24"/>
  <c r="A158" i="24"/>
  <c r="A157" i="24"/>
  <c r="B156" i="24"/>
  <c r="I155" i="24"/>
  <c r="H155" i="24"/>
  <c r="G155" i="24"/>
  <c r="E155" i="24"/>
  <c r="C155" i="24"/>
  <c r="B155" i="24"/>
  <c r="A155" i="24"/>
  <c r="A154" i="24"/>
  <c r="B153" i="24"/>
  <c r="I152" i="24"/>
  <c r="H152" i="24"/>
  <c r="G152" i="24"/>
  <c r="E152" i="24"/>
  <c r="C152" i="24"/>
  <c r="B152" i="24"/>
  <c r="A152" i="24"/>
  <c r="A151" i="24"/>
  <c r="B150" i="24"/>
  <c r="I100" i="24"/>
  <c r="H100" i="24"/>
  <c r="G100" i="24"/>
  <c r="E100" i="24"/>
  <c r="C100" i="24"/>
  <c r="B100" i="24"/>
  <c r="A100" i="24"/>
  <c r="A99" i="24"/>
  <c r="B98" i="24"/>
  <c r="I97" i="24"/>
  <c r="H97" i="24"/>
  <c r="G97" i="24"/>
  <c r="E97" i="24"/>
  <c r="C97" i="24"/>
  <c r="B97" i="24"/>
  <c r="A97" i="24"/>
  <c r="A96" i="24"/>
  <c r="B95" i="24"/>
  <c r="I94" i="24"/>
  <c r="H94" i="24"/>
  <c r="G94" i="24"/>
  <c r="E94" i="24"/>
  <c r="C94" i="24"/>
  <c r="B94" i="24"/>
  <c r="A94" i="24"/>
  <c r="A93" i="24"/>
  <c r="B92" i="24"/>
  <c r="I91" i="24"/>
  <c r="H91" i="24"/>
  <c r="G91" i="24"/>
  <c r="E91" i="24"/>
  <c r="C91" i="24"/>
  <c r="B91" i="24"/>
  <c r="A91" i="24"/>
  <c r="A90" i="24"/>
  <c r="B89" i="24"/>
  <c r="I88" i="24"/>
  <c r="H88" i="24"/>
  <c r="G88" i="24"/>
  <c r="E88" i="24"/>
  <c r="C88" i="24"/>
  <c r="B88" i="24"/>
  <c r="A88" i="24"/>
  <c r="A87" i="24"/>
  <c r="B86" i="24"/>
  <c r="M37" i="15"/>
  <c r="P6" i="24"/>
  <c r="O6" i="24"/>
  <c r="AE5" i="9"/>
  <c r="AM5" i="9"/>
  <c r="AU5" i="9"/>
  <c r="BC5" i="9"/>
  <c r="BK5" i="9"/>
  <c r="BS5" i="9"/>
  <c r="CA5" i="9"/>
  <c r="AE6" i="9"/>
  <c r="AF6" i="9"/>
  <c r="AB3" i="9" s="1"/>
  <c r="AM6" i="9"/>
  <c r="AN6" i="9"/>
  <c r="AJ3" i="9" s="1"/>
  <c r="C153" i="2" s="1"/>
  <c r="F153" i="2" s="1"/>
  <c r="AU6" i="9"/>
  <c r="AV6" i="9"/>
  <c r="AR3" i="9" s="1"/>
  <c r="AC26" i="15" s="1"/>
  <c r="BC6" i="9"/>
  <c r="BD6" i="9"/>
  <c r="AZ3" i="9" s="1"/>
  <c r="BK6" i="9"/>
  <c r="BL6" i="9"/>
  <c r="BH3" i="9" s="1"/>
  <c r="AE26" i="15" s="1"/>
  <c r="BS6" i="9"/>
  <c r="BT6" i="9"/>
  <c r="BP3" i="9" s="1"/>
  <c r="C201" i="2" s="1"/>
  <c r="CA6" i="9"/>
  <c r="CB6" i="9"/>
  <c r="BX3" i="9" s="1"/>
  <c r="CJ6" i="9"/>
  <c r="CF3" i="9" s="1"/>
  <c r="CR6" i="9"/>
  <c r="CN3" i="9" s="1"/>
  <c r="Y30" i="15" s="1"/>
  <c r="CZ6" i="9"/>
  <c r="CV3" i="9" s="1"/>
  <c r="Z30" i="15" s="1"/>
  <c r="DH6" i="9"/>
  <c r="DD3" i="9" s="1"/>
  <c r="AA30" i="15" s="1"/>
  <c r="DP6" i="9"/>
  <c r="DL3" i="9" s="1"/>
  <c r="DX6" i="9"/>
  <c r="DT3" i="9" s="1"/>
  <c r="AC30" i="15" s="1"/>
  <c r="EF6" i="9"/>
  <c r="EB3" i="9" s="1"/>
  <c r="AD30" i="15" s="1"/>
  <c r="EN6" i="9"/>
  <c r="EJ3" i="9" s="1"/>
  <c r="EV6" i="9"/>
  <c r="ER3" i="9" s="1"/>
  <c r="FD6" i="9"/>
  <c r="EZ3" i="9" s="1"/>
  <c r="AG30" i="15" s="1"/>
  <c r="I7" i="9"/>
  <c r="Q7" i="9"/>
  <c r="Y7" i="9"/>
  <c r="Z7" i="9"/>
  <c r="AG7" i="9"/>
  <c r="AO7" i="9"/>
  <c r="AW7" i="9"/>
  <c r="AX7" i="9"/>
  <c r="BE7" i="9"/>
  <c r="BF7" i="9"/>
  <c r="BN7" i="9" s="1"/>
  <c r="BM7" i="9"/>
  <c r="BU7" i="9"/>
  <c r="BV7" i="9"/>
  <c r="CC7" i="9"/>
  <c r="CK7" i="9"/>
  <c r="CI66" i="2"/>
  <c r="CL7" i="9"/>
  <c r="CT7" i="9" s="1"/>
  <c r="CS7" i="9"/>
  <c r="DA7" i="9"/>
  <c r="DB7" i="9"/>
  <c r="DJ7" i="9" s="1"/>
  <c r="DI7" i="9"/>
  <c r="DQ7" i="9"/>
  <c r="DO66" i="2"/>
  <c r="DY7" i="9"/>
  <c r="DZ7" i="9"/>
  <c r="EG7" i="9"/>
  <c r="EH7" i="9"/>
  <c r="EP7" i="9" s="1"/>
  <c r="EX7" i="9" s="1"/>
  <c r="EO7" i="9"/>
  <c r="EW7" i="9"/>
  <c r="I8" i="9"/>
  <c r="Q8" i="9"/>
  <c r="Y8" i="9"/>
  <c r="Z8" i="9"/>
  <c r="AG8" i="9"/>
  <c r="AO8" i="9"/>
  <c r="AW8" i="9"/>
  <c r="AX8" i="9"/>
  <c r="BF8" i="9" s="1"/>
  <c r="BE8" i="9"/>
  <c r="BM8" i="9"/>
  <c r="BN8" i="9"/>
  <c r="BV8" i="9" s="1"/>
  <c r="BU8" i="9"/>
  <c r="CC8" i="9"/>
  <c r="CK8" i="9"/>
  <c r="CL8" i="9"/>
  <c r="CS8" i="9"/>
  <c r="CT8" i="9"/>
  <c r="DB8" i="9" s="1"/>
  <c r="DJ8" i="9" s="1"/>
  <c r="DA8" i="9"/>
  <c r="DI8" i="9"/>
  <c r="DQ8" i="9"/>
  <c r="DY8" i="9"/>
  <c r="DZ8" i="9"/>
  <c r="EG8" i="9"/>
  <c r="EH8" i="9"/>
  <c r="EP8" i="9" s="1"/>
  <c r="EX8" i="9" s="1"/>
  <c r="EO8" i="9"/>
  <c r="EW8" i="9"/>
  <c r="I9" i="9"/>
  <c r="J9" i="9"/>
  <c r="K9" i="9"/>
  <c r="S9" i="9" s="1"/>
  <c r="L9" i="9"/>
  <c r="Q9" i="9"/>
  <c r="R9" i="9"/>
  <c r="Y9" i="9"/>
  <c r="Z9" i="9"/>
  <c r="AG9" i="9"/>
  <c r="AO9" i="9"/>
  <c r="AW9" i="9"/>
  <c r="AX9" i="9"/>
  <c r="AY9" i="9"/>
  <c r="BG9" i="9"/>
  <c r="BO9" i="9" s="1"/>
  <c r="BW9" i="9" s="1"/>
  <c r="CE9" i="9" s="1"/>
  <c r="CM9" i="9"/>
  <c r="CU9" i="9" s="1"/>
  <c r="DC9" i="9" s="1"/>
  <c r="DK9" i="9" s="1"/>
  <c r="DS9" i="9" s="1"/>
  <c r="EA9" i="9" s="1"/>
  <c r="EI9" i="9" s="1"/>
  <c r="EQ9" i="9" s="1"/>
  <c r="EY9" i="9" s="1"/>
  <c r="BE9" i="9"/>
  <c r="BF9" i="9"/>
  <c r="BM9" i="9"/>
  <c r="BN9" i="9"/>
  <c r="BV9" i="9" s="1"/>
  <c r="BU9" i="9"/>
  <c r="CC9" i="9"/>
  <c r="CK9" i="9"/>
  <c r="CL9" i="9"/>
  <c r="CT9" i="9" s="1"/>
  <c r="DB9" i="9" s="1"/>
  <c r="DJ9" i="9" s="1"/>
  <c r="CS9" i="9"/>
  <c r="DA9" i="9"/>
  <c r="DI9" i="9"/>
  <c r="DQ9" i="9"/>
  <c r="DY9" i="9"/>
  <c r="DZ9" i="9"/>
  <c r="EG9" i="9"/>
  <c r="EH9" i="9"/>
  <c r="EP9" i="9" s="1"/>
  <c r="EX9" i="9" s="1"/>
  <c r="EO9" i="9"/>
  <c r="EW9" i="9"/>
  <c r="I10" i="9"/>
  <c r="J10" i="9"/>
  <c r="K10" i="9"/>
  <c r="S10" i="9"/>
  <c r="L10" i="9"/>
  <c r="Q10" i="9"/>
  <c r="R10" i="9"/>
  <c r="Y10" i="9"/>
  <c r="Z10" i="9"/>
  <c r="AG10" i="9"/>
  <c r="AO10" i="9"/>
  <c r="AW10" i="9"/>
  <c r="AX10" i="9"/>
  <c r="BF10" i="9" s="1"/>
  <c r="BN10" i="9" s="1"/>
  <c r="BV10" i="9" s="1"/>
  <c r="AY10" i="9"/>
  <c r="BG10" i="9"/>
  <c r="BO10" i="9"/>
  <c r="BW10" i="9" s="1"/>
  <c r="CE10" i="9" s="1"/>
  <c r="CM10" i="9" s="1"/>
  <c r="CU10" i="9" s="1"/>
  <c r="DC10" i="9" s="1"/>
  <c r="DK10" i="9" s="1"/>
  <c r="DS10" i="9" s="1"/>
  <c r="EA10" i="9"/>
  <c r="EI10" i="9"/>
  <c r="EQ10" i="9" s="1"/>
  <c r="EY10" i="9" s="1"/>
  <c r="BE10" i="9"/>
  <c r="BM10" i="9"/>
  <c r="BU10" i="9"/>
  <c r="CC10" i="9"/>
  <c r="CK10" i="9"/>
  <c r="CL10" i="9"/>
  <c r="CT10" i="9" s="1"/>
  <c r="DB10" i="9" s="1"/>
  <c r="DJ10" i="9" s="1"/>
  <c r="CS10" i="9"/>
  <c r="DA10" i="9"/>
  <c r="DI10" i="9"/>
  <c r="DQ10" i="9"/>
  <c r="DY10" i="9"/>
  <c r="DZ10" i="9"/>
  <c r="EH10" i="9" s="1"/>
  <c r="EP10" i="9" s="1"/>
  <c r="EX10" i="9" s="1"/>
  <c r="EG10" i="9"/>
  <c r="EO10" i="9"/>
  <c r="EW10" i="9"/>
  <c r="I11" i="9"/>
  <c r="J11" i="9"/>
  <c r="K11" i="9"/>
  <c r="S11" i="9"/>
  <c r="L11" i="9"/>
  <c r="Q11" i="9"/>
  <c r="R11" i="9"/>
  <c r="Y11" i="9"/>
  <c r="Z11" i="9"/>
  <c r="AG11" i="9"/>
  <c r="AO11" i="9"/>
  <c r="AW11" i="9"/>
  <c r="AX11" i="9"/>
  <c r="BF11" i="9" s="1"/>
  <c r="BN11" i="9" s="1"/>
  <c r="AY11" i="9"/>
  <c r="BG11" i="9" s="1"/>
  <c r="BO11" i="9" s="1"/>
  <c r="BW11" i="9" s="1"/>
  <c r="CE11" i="9"/>
  <c r="CM11" i="9" s="1"/>
  <c r="CU11" i="9" s="1"/>
  <c r="DC11" i="9"/>
  <c r="DK11" i="9" s="1"/>
  <c r="DS11" i="9" s="1"/>
  <c r="EA11" i="9" s="1"/>
  <c r="EI11" i="9" s="1"/>
  <c r="EQ11" i="9" s="1"/>
  <c r="EY11" i="9" s="1"/>
  <c r="BE11" i="9"/>
  <c r="BM11" i="9"/>
  <c r="BU11" i="9"/>
  <c r="BV11" i="9"/>
  <c r="CC11" i="9"/>
  <c r="CK11" i="9"/>
  <c r="CL11" i="9"/>
  <c r="CS11" i="9"/>
  <c r="CT11" i="9"/>
  <c r="DB11" i="9" s="1"/>
  <c r="DA11" i="9"/>
  <c r="DI11" i="9"/>
  <c r="DJ11" i="9"/>
  <c r="DQ11" i="9"/>
  <c r="DY11" i="9"/>
  <c r="DZ11" i="9"/>
  <c r="EH11" i="9" s="1"/>
  <c r="EP11" i="9" s="1"/>
  <c r="EX11" i="9" s="1"/>
  <c r="EG11" i="9"/>
  <c r="EO11" i="9"/>
  <c r="EW11" i="9"/>
  <c r="I12" i="9"/>
  <c r="K12" i="9"/>
  <c r="S12" i="9" s="1"/>
  <c r="L12" i="9"/>
  <c r="T12" i="9"/>
  <c r="Q12" i="9"/>
  <c r="Y12" i="9"/>
  <c r="AG12" i="9"/>
  <c r="AO12" i="9"/>
  <c r="AW12" i="9"/>
  <c r="AX12" i="9"/>
  <c r="AY12" i="9"/>
  <c r="BG12" i="9"/>
  <c r="BO12" i="9" s="1"/>
  <c r="BW12" i="9" s="1"/>
  <c r="CE12" i="9" s="1"/>
  <c r="CM12" i="9" s="1"/>
  <c r="CU12" i="9" s="1"/>
  <c r="DC12" i="9" s="1"/>
  <c r="DK12" i="9" s="1"/>
  <c r="DS12" i="9" s="1"/>
  <c r="EA12" i="9" s="1"/>
  <c r="EI12" i="9" s="1"/>
  <c r="EQ12" i="9" s="1"/>
  <c r="EY12" i="9" s="1"/>
  <c r="BE12" i="9"/>
  <c r="BF12" i="9"/>
  <c r="BN12" i="9" s="1"/>
  <c r="BM12" i="9"/>
  <c r="BU12" i="9"/>
  <c r="BV12" i="9"/>
  <c r="CC12" i="9"/>
  <c r="CK12" i="9"/>
  <c r="CL12" i="9"/>
  <c r="CT12" i="9" s="1"/>
  <c r="CS12" i="9"/>
  <c r="DA12" i="9"/>
  <c r="DB12" i="9"/>
  <c r="DJ12" i="9" s="1"/>
  <c r="DI12" i="9"/>
  <c r="DQ12" i="9"/>
  <c r="DY12" i="9"/>
  <c r="DZ12" i="9"/>
  <c r="EG12" i="9"/>
  <c r="EH12" i="9"/>
  <c r="EP12" i="9" s="1"/>
  <c r="EX12" i="9" s="1"/>
  <c r="EO12" i="9"/>
  <c r="EW12" i="9"/>
  <c r="I13" i="9"/>
  <c r="K13" i="9"/>
  <c r="S13" i="9" s="1"/>
  <c r="L13" i="9"/>
  <c r="T13" i="9"/>
  <c r="Q13" i="9"/>
  <c r="Y13" i="9"/>
  <c r="AG13" i="9"/>
  <c r="AO13" i="9"/>
  <c r="AW13" i="9"/>
  <c r="AX13" i="9"/>
  <c r="AY13" i="9"/>
  <c r="BG13" i="9"/>
  <c r="BO13" i="9"/>
  <c r="BW13" i="9" s="1"/>
  <c r="CE13" i="9" s="1"/>
  <c r="CM13" i="9" s="1"/>
  <c r="CU13" i="9" s="1"/>
  <c r="DC13" i="9" s="1"/>
  <c r="DK13" i="9" s="1"/>
  <c r="DS13" i="9" s="1"/>
  <c r="EA13" i="9" s="1"/>
  <c r="EI13" i="9" s="1"/>
  <c r="EQ13" i="9"/>
  <c r="EY13" i="9" s="1"/>
  <c r="BE13" i="9"/>
  <c r="BF13" i="9"/>
  <c r="BM13" i="9"/>
  <c r="BN13" i="9"/>
  <c r="BV13" i="9" s="1"/>
  <c r="BU13" i="9"/>
  <c r="CC13" i="9"/>
  <c r="CK13" i="9"/>
  <c r="CL13" i="9"/>
  <c r="CT13" i="9" s="1"/>
  <c r="CS13" i="9"/>
  <c r="DA13" i="9"/>
  <c r="DB13" i="9"/>
  <c r="DJ13" i="9" s="1"/>
  <c r="DI13" i="9"/>
  <c r="DQ13" i="9"/>
  <c r="DY13" i="9"/>
  <c r="DZ13" i="9"/>
  <c r="EG13" i="9"/>
  <c r="EH13" i="9"/>
  <c r="EP13" i="9" s="1"/>
  <c r="EX13" i="9" s="1"/>
  <c r="EO13" i="9"/>
  <c r="EW13" i="9"/>
  <c r="I14" i="9"/>
  <c r="G73" i="2" s="1"/>
  <c r="K14" i="9"/>
  <c r="S14" i="9"/>
  <c r="AA14" i="9" s="1"/>
  <c r="AI14" i="9"/>
  <c r="L14" i="9"/>
  <c r="Q14" i="9"/>
  <c r="Y14" i="9"/>
  <c r="AG14" i="9"/>
  <c r="AO14" i="9"/>
  <c r="AW14" i="9"/>
  <c r="AX14" i="9"/>
  <c r="AY14" i="9"/>
  <c r="BG14" i="9" s="1"/>
  <c r="BO14" i="9" s="1"/>
  <c r="BW14" i="9" s="1"/>
  <c r="CE14" i="9" s="1"/>
  <c r="CM14" i="9" s="1"/>
  <c r="CU14" i="9" s="1"/>
  <c r="DC14" i="9" s="1"/>
  <c r="DK14" i="9" s="1"/>
  <c r="DS14" i="9" s="1"/>
  <c r="EA14" i="9" s="1"/>
  <c r="EI14" i="9" s="1"/>
  <c r="EQ14" i="9" s="1"/>
  <c r="EY14" i="9" s="1"/>
  <c r="BE14" i="9"/>
  <c r="BF14" i="9"/>
  <c r="BN14" i="9" s="1"/>
  <c r="BM14" i="9"/>
  <c r="BU14" i="9"/>
  <c r="BV14" i="9"/>
  <c r="CC14" i="9"/>
  <c r="CK14" i="9"/>
  <c r="CL14" i="9"/>
  <c r="CT14" i="9" s="1"/>
  <c r="DB14" i="9" s="1"/>
  <c r="DJ14" i="9" s="1"/>
  <c r="CS14" i="9"/>
  <c r="DA14" i="9"/>
  <c r="DI14" i="9"/>
  <c r="DQ14" i="9"/>
  <c r="DY14" i="9"/>
  <c r="DZ14" i="9"/>
  <c r="EH14" i="9" s="1"/>
  <c r="EG14" i="9"/>
  <c r="EO14" i="9"/>
  <c r="EP14" i="9"/>
  <c r="EX14" i="9" s="1"/>
  <c r="EW14" i="9"/>
  <c r="I15" i="9"/>
  <c r="K15" i="9"/>
  <c r="S15" i="9" s="1"/>
  <c r="Q74" i="2" s="1"/>
  <c r="L15" i="9"/>
  <c r="T15" i="9" s="1"/>
  <c r="L158" i="2"/>
  <c r="Q15" i="9"/>
  <c r="Y15" i="9"/>
  <c r="AG15" i="9"/>
  <c r="AO15" i="9"/>
  <c r="AW15" i="9"/>
  <c r="AX15" i="9"/>
  <c r="BF15" i="9" s="1"/>
  <c r="AY15" i="9"/>
  <c r="BG15" i="9"/>
  <c r="BO15" i="9" s="1"/>
  <c r="BW15" i="9" s="1"/>
  <c r="CE15" i="9" s="1"/>
  <c r="CM15" i="9" s="1"/>
  <c r="CU15" i="9" s="1"/>
  <c r="DC15" i="9" s="1"/>
  <c r="DK15" i="9"/>
  <c r="DS15" i="9" s="1"/>
  <c r="EA15" i="9" s="1"/>
  <c r="EI15" i="9" s="1"/>
  <c r="EQ15" i="9"/>
  <c r="EY15" i="9" s="1"/>
  <c r="BE15" i="9"/>
  <c r="BM15" i="9"/>
  <c r="BN15" i="9"/>
  <c r="BV15" i="9" s="1"/>
  <c r="BU15" i="9"/>
  <c r="CC15" i="9"/>
  <c r="CK15" i="9"/>
  <c r="CL15" i="9"/>
  <c r="CS15" i="9"/>
  <c r="CT15" i="9"/>
  <c r="DB15" i="9" s="1"/>
  <c r="DJ15" i="9" s="1"/>
  <c r="DA15" i="9"/>
  <c r="DI15" i="9"/>
  <c r="DQ15" i="9"/>
  <c r="DY15" i="9"/>
  <c r="DZ15" i="9"/>
  <c r="EG15" i="9"/>
  <c r="EH15" i="9"/>
  <c r="EP15" i="9" s="1"/>
  <c r="EO15" i="9"/>
  <c r="EW15" i="9"/>
  <c r="EX15" i="9"/>
  <c r="I16" i="9"/>
  <c r="K16" i="9"/>
  <c r="S16" i="9" s="1"/>
  <c r="L16" i="9"/>
  <c r="T16" i="9" s="1"/>
  <c r="Q16" i="9"/>
  <c r="Y16" i="9"/>
  <c r="AG16" i="9"/>
  <c r="AO16" i="9"/>
  <c r="AW16" i="9"/>
  <c r="AX16" i="9"/>
  <c r="BF16" i="9" s="1"/>
  <c r="BE16" i="9"/>
  <c r="BM16" i="9"/>
  <c r="BN16" i="9"/>
  <c r="BV16" i="9" s="1"/>
  <c r="BU16" i="9"/>
  <c r="CC16" i="9"/>
  <c r="CK16" i="9"/>
  <c r="CL16" i="9"/>
  <c r="CT16" i="9" s="1"/>
  <c r="DB16" i="9" s="1"/>
  <c r="DJ16" i="9" s="1"/>
  <c r="CS16" i="9"/>
  <c r="DA16" i="9"/>
  <c r="DI16" i="9"/>
  <c r="DQ16" i="9"/>
  <c r="DY16" i="9"/>
  <c r="DZ16" i="9"/>
  <c r="EG16" i="9"/>
  <c r="EH16" i="9"/>
  <c r="EP16" i="9" s="1"/>
  <c r="EX16" i="9" s="1"/>
  <c r="EO16" i="9"/>
  <c r="EW16" i="9"/>
  <c r="I17" i="9"/>
  <c r="G76" i="2" s="1"/>
  <c r="K17" i="9"/>
  <c r="S17" i="9"/>
  <c r="AA17" i="9" s="1"/>
  <c r="AI17" i="9"/>
  <c r="L17" i="9"/>
  <c r="Q17" i="9"/>
  <c r="Y17" i="9"/>
  <c r="AG17" i="9"/>
  <c r="AO17" i="9"/>
  <c r="AW17" i="9"/>
  <c r="AX17" i="9"/>
  <c r="BF17" i="9" s="1"/>
  <c r="BE17" i="9"/>
  <c r="BM17" i="9"/>
  <c r="BN17" i="9"/>
  <c r="BV17" i="9" s="1"/>
  <c r="BU17" i="9"/>
  <c r="CC17" i="9"/>
  <c r="CK17" i="9"/>
  <c r="CL17" i="9"/>
  <c r="CS17" i="9"/>
  <c r="CT17" i="9"/>
  <c r="DB17" i="9" s="1"/>
  <c r="DJ17" i="9" s="1"/>
  <c r="DA17" i="9"/>
  <c r="DI17" i="9"/>
  <c r="DQ17" i="9"/>
  <c r="DY17" i="9"/>
  <c r="DZ17" i="9"/>
  <c r="EG17" i="9"/>
  <c r="EH17" i="9"/>
  <c r="EP17" i="9" s="1"/>
  <c r="EX17" i="9" s="1"/>
  <c r="EO17" i="9"/>
  <c r="EW17" i="9"/>
  <c r="I18" i="9"/>
  <c r="G77" i="2" s="1"/>
  <c r="K18" i="9"/>
  <c r="S18" i="9"/>
  <c r="AA18" i="9"/>
  <c r="AI18" i="9"/>
  <c r="L18" i="9"/>
  <c r="T18" i="9"/>
  <c r="Q18" i="9"/>
  <c r="Y18" i="9"/>
  <c r="AG18" i="9"/>
  <c r="AO18" i="9"/>
  <c r="AW18" i="9"/>
  <c r="AX18" i="9"/>
  <c r="BF18" i="9" s="1"/>
  <c r="BN18" i="9" s="1"/>
  <c r="BV18" i="9" s="1"/>
  <c r="BE18" i="9"/>
  <c r="BM18" i="9"/>
  <c r="BU18" i="9"/>
  <c r="CC18" i="9"/>
  <c r="CK18" i="9"/>
  <c r="CL18" i="9"/>
  <c r="CS18" i="9"/>
  <c r="CT18" i="9"/>
  <c r="DB18" i="9" s="1"/>
  <c r="DJ18" i="9" s="1"/>
  <c r="DA18" i="9"/>
  <c r="DI18" i="9"/>
  <c r="DQ18" i="9"/>
  <c r="DY18" i="9"/>
  <c r="DZ18" i="9"/>
  <c r="EG18" i="9"/>
  <c r="EH18" i="9"/>
  <c r="EP18" i="9" s="1"/>
  <c r="EX18" i="9" s="1"/>
  <c r="EO18" i="9"/>
  <c r="EW18" i="9"/>
  <c r="I19" i="9"/>
  <c r="K19" i="9"/>
  <c r="S19" i="9"/>
  <c r="Q78" i="2"/>
  <c r="L19" i="9"/>
  <c r="T19" i="9"/>
  <c r="Q19" i="9"/>
  <c r="Y19" i="9"/>
  <c r="AG19" i="9"/>
  <c r="AO19" i="9"/>
  <c r="AW19" i="9"/>
  <c r="AX19" i="9"/>
  <c r="BF19" i="9" s="1"/>
  <c r="BN19" i="9" s="1"/>
  <c r="BV19" i="9" s="1"/>
  <c r="BE19" i="9"/>
  <c r="BM19" i="9"/>
  <c r="BU19" i="9"/>
  <c r="CC19" i="9"/>
  <c r="CK19" i="9"/>
  <c r="CL19" i="9"/>
  <c r="CS19" i="9"/>
  <c r="CT19" i="9"/>
  <c r="DB19" i="9" s="1"/>
  <c r="DJ19" i="9" s="1"/>
  <c r="DA19" i="9"/>
  <c r="DI19" i="9"/>
  <c r="DQ19" i="9"/>
  <c r="DY19" i="9"/>
  <c r="DZ19" i="9"/>
  <c r="EH19" i="9" s="1"/>
  <c r="EP19" i="9" s="1"/>
  <c r="EX19" i="9" s="1"/>
  <c r="EG19" i="9"/>
  <c r="EO19" i="9"/>
  <c r="EW19" i="9"/>
  <c r="I20" i="9"/>
  <c r="K20" i="9"/>
  <c r="S20" i="9" s="1"/>
  <c r="L20" i="9"/>
  <c r="T20" i="9" s="1"/>
  <c r="Q20" i="9"/>
  <c r="O79" i="2" s="1"/>
  <c r="Y20" i="9"/>
  <c r="AG20" i="9"/>
  <c r="AO20" i="9"/>
  <c r="AW20" i="9"/>
  <c r="AX20" i="9"/>
  <c r="BF20" i="9" s="1"/>
  <c r="BE20" i="9"/>
  <c r="BM20" i="9"/>
  <c r="BN20" i="9"/>
  <c r="BV20" i="9" s="1"/>
  <c r="BU20" i="9"/>
  <c r="CC20" i="9"/>
  <c r="CK20" i="9"/>
  <c r="CL20" i="9"/>
  <c r="CT20" i="9" s="1"/>
  <c r="DB20" i="9" s="1"/>
  <c r="DJ20" i="9" s="1"/>
  <c r="CS20" i="9"/>
  <c r="DA20" i="9"/>
  <c r="DI20" i="9"/>
  <c r="DQ20" i="9"/>
  <c r="DY20" i="9"/>
  <c r="DZ20" i="9"/>
  <c r="EG20" i="9"/>
  <c r="EH20" i="9"/>
  <c r="EP20" i="9" s="1"/>
  <c r="EX20" i="9" s="1"/>
  <c r="EO20" i="9"/>
  <c r="EW20" i="9"/>
  <c r="I21" i="9"/>
  <c r="K21" i="9"/>
  <c r="L21" i="9"/>
  <c r="T21" i="9" s="1"/>
  <c r="AB21" i="9" s="1"/>
  <c r="Q21" i="9"/>
  <c r="Y21" i="9"/>
  <c r="AG21" i="9"/>
  <c r="AO21" i="9"/>
  <c r="AW21" i="9"/>
  <c r="AX21" i="9"/>
  <c r="BF21" i="9" s="1"/>
  <c r="BN21" i="9" s="1"/>
  <c r="BV21" i="9" s="1"/>
  <c r="BE21" i="9"/>
  <c r="BM21" i="9"/>
  <c r="BU21" i="9"/>
  <c r="CC21" i="9"/>
  <c r="CK21" i="9"/>
  <c r="CL21" i="9"/>
  <c r="CT21" i="9" s="1"/>
  <c r="CS21" i="9"/>
  <c r="DA21" i="9"/>
  <c r="DB21" i="9"/>
  <c r="DJ21" i="9" s="1"/>
  <c r="DI21" i="9"/>
  <c r="DQ21" i="9"/>
  <c r="DY21" i="9"/>
  <c r="DZ21" i="9"/>
  <c r="EG21" i="9"/>
  <c r="EH21" i="9"/>
  <c r="EP21" i="9" s="1"/>
  <c r="EX21" i="9" s="1"/>
  <c r="EO21" i="9"/>
  <c r="EW21" i="9"/>
  <c r="I22" i="9"/>
  <c r="K22" i="9"/>
  <c r="S22" i="9" s="1"/>
  <c r="L22" i="9"/>
  <c r="T22" i="9"/>
  <c r="Q22" i="9"/>
  <c r="Y22" i="9"/>
  <c r="AG22" i="9"/>
  <c r="AO22" i="9"/>
  <c r="AW22" i="9"/>
  <c r="AX22" i="9"/>
  <c r="BE22" i="9"/>
  <c r="BF22" i="9"/>
  <c r="BN22" i="9" s="1"/>
  <c r="BV22" i="9" s="1"/>
  <c r="BM22" i="9"/>
  <c r="BU22" i="9"/>
  <c r="CC22" i="9"/>
  <c r="CK22" i="9"/>
  <c r="CL22" i="9"/>
  <c r="CT22" i="9" s="1"/>
  <c r="CS22" i="9"/>
  <c r="DA22" i="9"/>
  <c r="DB22" i="9"/>
  <c r="DJ22" i="9" s="1"/>
  <c r="DI22" i="9"/>
  <c r="DQ22" i="9"/>
  <c r="DY22" i="9"/>
  <c r="DZ22" i="9"/>
  <c r="EH22" i="9" s="1"/>
  <c r="EG22" i="9"/>
  <c r="EO22" i="9"/>
  <c r="EP22" i="9"/>
  <c r="EX22" i="9" s="1"/>
  <c r="EW22" i="9"/>
  <c r="I23" i="9"/>
  <c r="K23" i="9"/>
  <c r="S23" i="9" s="1"/>
  <c r="L23" i="9"/>
  <c r="Q23" i="9"/>
  <c r="Y23" i="9"/>
  <c r="AG23" i="9"/>
  <c r="AO23" i="9"/>
  <c r="AW23" i="9"/>
  <c r="AX23" i="9"/>
  <c r="BF23" i="9" s="1"/>
  <c r="BE23" i="9"/>
  <c r="BM23" i="9"/>
  <c r="BN23" i="9"/>
  <c r="BV23" i="9" s="1"/>
  <c r="BU23" i="9"/>
  <c r="CC23" i="9"/>
  <c r="CK23" i="9"/>
  <c r="CL23" i="9"/>
  <c r="CS23" i="9"/>
  <c r="CT23" i="9"/>
  <c r="DB23" i="9" s="1"/>
  <c r="DJ23" i="9" s="1"/>
  <c r="DA23" i="9"/>
  <c r="DI23" i="9"/>
  <c r="DQ23" i="9"/>
  <c r="DY23" i="9"/>
  <c r="DZ23" i="9"/>
  <c r="EG23" i="9"/>
  <c r="EH23" i="9"/>
  <c r="EP23" i="9" s="1"/>
  <c r="EX23" i="9" s="1"/>
  <c r="EO23" i="9"/>
  <c r="EW23" i="9"/>
  <c r="I24" i="9"/>
  <c r="K24" i="9"/>
  <c r="I83" i="2"/>
  <c r="L24" i="9"/>
  <c r="T24" i="9" s="1"/>
  <c r="Q24" i="9"/>
  <c r="Y24" i="9"/>
  <c r="AG24" i="9"/>
  <c r="AO24" i="9"/>
  <c r="AW24" i="9"/>
  <c r="AX24" i="9"/>
  <c r="BF24" i="9" s="1"/>
  <c r="BN24" i="9" s="1"/>
  <c r="BV24" i="9" s="1"/>
  <c r="BE24" i="9"/>
  <c r="BM24" i="9"/>
  <c r="BU24" i="9"/>
  <c r="CC24" i="9"/>
  <c r="CK24" i="9"/>
  <c r="CL24" i="9"/>
  <c r="CT24" i="9" s="1"/>
  <c r="DB24" i="9" s="1"/>
  <c r="DJ24" i="9" s="1"/>
  <c r="CS24" i="9"/>
  <c r="DA24" i="9"/>
  <c r="DI24" i="9"/>
  <c r="DQ24" i="9"/>
  <c r="DY24" i="9"/>
  <c r="DZ24" i="9"/>
  <c r="EG24" i="9"/>
  <c r="EH24" i="9"/>
  <c r="EP24" i="9" s="1"/>
  <c r="EX24" i="9" s="1"/>
  <c r="EO24" i="9"/>
  <c r="EW24" i="9"/>
  <c r="I25" i="9"/>
  <c r="K25" i="9"/>
  <c r="S25" i="9" s="1"/>
  <c r="L25" i="9"/>
  <c r="T25" i="9"/>
  <c r="Q25" i="9"/>
  <c r="Y25" i="9"/>
  <c r="AG25" i="9"/>
  <c r="AO25" i="9"/>
  <c r="AW25" i="9"/>
  <c r="AX25" i="9"/>
  <c r="BE25" i="9"/>
  <c r="BF25" i="9"/>
  <c r="BN25" i="9" s="1"/>
  <c r="BV25" i="9" s="1"/>
  <c r="BM25" i="9"/>
  <c r="BU25" i="9"/>
  <c r="CC25" i="9"/>
  <c r="CK25" i="9"/>
  <c r="CL25" i="9"/>
  <c r="CT25" i="9" s="1"/>
  <c r="DB25" i="9" s="1"/>
  <c r="DJ25" i="9" s="1"/>
  <c r="CS25" i="9"/>
  <c r="DA25" i="9"/>
  <c r="DI25" i="9"/>
  <c r="DQ25" i="9"/>
  <c r="DY25" i="9"/>
  <c r="DZ25" i="9"/>
  <c r="EH25" i="9" s="1"/>
  <c r="EP25" i="9" s="1"/>
  <c r="EX25" i="9" s="1"/>
  <c r="EG25" i="9"/>
  <c r="EO25" i="9"/>
  <c r="EW25" i="9"/>
  <c r="I26" i="9"/>
  <c r="G85" i="2" s="1"/>
  <c r="K26" i="9"/>
  <c r="S26" i="9" s="1"/>
  <c r="L26" i="9"/>
  <c r="T26" i="9"/>
  <c r="Q26" i="9"/>
  <c r="O85" i="2" s="1"/>
  <c r="Y26" i="9"/>
  <c r="AG26" i="9"/>
  <c r="AO26" i="9"/>
  <c r="AW26" i="9"/>
  <c r="AX26" i="9"/>
  <c r="AY26" i="9"/>
  <c r="BG26" i="9"/>
  <c r="BO26" i="9"/>
  <c r="BW26" i="9" s="1"/>
  <c r="CE26" i="9" s="1"/>
  <c r="CM26" i="9" s="1"/>
  <c r="CU26" i="9" s="1"/>
  <c r="DC26" i="9" s="1"/>
  <c r="DK26" i="9" s="1"/>
  <c r="DS26" i="9"/>
  <c r="EA26" i="9"/>
  <c r="EI26" i="9" s="1"/>
  <c r="EQ26" i="9" s="1"/>
  <c r="EY26" i="9" s="1"/>
  <c r="BE26" i="9"/>
  <c r="BF26" i="9"/>
  <c r="BM26" i="9"/>
  <c r="BN26" i="9"/>
  <c r="BV26" i="9" s="1"/>
  <c r="BU26" i="9"/>
  <c r="CC26" i="9"/>
  <c r="CK26" i="9"/>
  <c r="CL26" i="9"/>
  <c r="CT26" i="9" s="1"/>
  <c r="CS26" i="9"/>
  <c r="DA26" i="9"/>
  <c r="DB26" i="9"/>
  <c r="DJ26" i="9" s="1"/>
  <c r="DI26" i="9"/>
  <c r="DQ26" i="9"/>
  <c r="DY26" i="9"/>
  <c r="DZ26" i="9"/>
  <c r="EG26" i="9"/>
  <c r="EH26" i="9"/>
  <c r="EP26" i="9" s="1"/>
  <c r="EX26" i="9" s="1"/>
  <c r="EO26" i="9"/>
  <c r="EW26" i="9"/>
  <c r="AX2" i="15"/>
  <c r="BF2" i="15"/>
  <c r="BG2" i="15" s="1"/>
  <c r="AU3" i="15"/>
  <c r="AX3" i="15"/>
  <c r="BF3" i="15"/>
  <c r="BG3" i="15" s="1"/>
  <c r="AU4" i="15"/>
  <c r="AX4" i="15"/>
  <c r="W5" i="15"/>
  <c r="X5" i="15"/>
  <c r="Y5" i="15"/>
  <c r="Z5" i="15"/>
  <c r="AU5" i="15"/>
  <c r="AX5" i="15"/>
  <c r="W6" i="15"/>
  <c r="X6" i="15"/>
  <c r="Y6" i="15"/>
  <c r="Z6" i="15"/>
  <c r="AP6" i="15"/>
  <c r="AU6" i="15"/>
  <c r="AX6" i="15"/>
  <c r="AP7" i="15"/>
  <c r="AU7" i="15"/>
  <c r="AX7" i="15"/>
  <c r="U8" i="15"/>
  <c r="AO8" i="15"/>
  <c r="AP8" i="15"/>
  <c r="AU8" i="15"/>
  <c r="AX8" i="15"/>
  <c r="BF8" i="15"/>
  <c r="AP9" i="15"/>
  <c r="AR9" i="15" s="1"/>
  <c r="AU9" i="15"/>
  <c r="BF9" i="15"/>
  <c r="BF7" i="15" s="1"/>
  <c r="BI9" i="15"/>
  <c r="BJ16" i="15" s="1"/>
  <c r="D10" i="15"/>
  <c r="X213" i="24" s="1"/>
  <c r="E10" i="15"/>
  <c r="E21" i="26" s="1"/>
  <c r="F10" i="15"/>
  <c r="Z213" i="24" s="1"/>
  <c r="G10" i="15"/>
  <c r="H10" i="15"/>
  <c r="AB213" i="24" s="1"/>
  <c r="BI10" i="15"/>
  <c r="U10" i="15"/>
  <c r="V10" i="15"/>
  <c r="AO10" i="15"/>
  <c r="AP10" i="15"/>
  <c r="AR10" i="15" s="1"/>
  <c r="AU10" i="15"/>
  <c r="BF10" i="15"/>
  <c r="BG10" i="15" s="1"/>
  <c r="B11" i="15"/>
  <c r="C12" i="15" s="1"/>
  <c r="B23" i="24" s="1"/>
  <c r="AO11" i="15"/>
  <c r="AP11" i="15"/>
  <c r="AR11" i="15" s="1"/>
  <c r="AU11" i="15"/>
  <c r="AO12" i="15"/>
  <c r="AP12" i="15"/>
  <c r="AR12" i="15" s="1"/>
  <c r="AU12" i="15"/>
  <c r="AN13" i="15"/>
  <c r="AP13" i="15"/>
  <c r="AU13" i="15"/>
  <c r="B14" i="15"/>
  <c r="A30" i="27" s="1"/>
  <c r="AU14" i="15"/>
  <c r="AU15" i="15"/>
  <c r="AV15" i="15" s="1"/>
  <c r="B1124" i="15" s="1"/>
  <c r="AU16" i="15"/>
  <c r="B17" i="15"/>
  <c r="A33" i="27" s="1"/>
  <c r="AU17" i="15"/>
  <c r="AV17" i="15" s="1"/>
  <c r="B1204" i="15" s="1"/>
  <c r="AN18" i="15"/>
  <c r="AO18" i="15"/>
  <c r="AU18" i="15"/>
  <c r="AV18" i="15" s="1"/>
  <c r="B1244" i="15" s="1"/>
  <c r="BF18" i="15"/>
  <c r="BG18" i="15" s="1"/>
  <c r="B125" i="15" s="1"/>
  <c r="AN19" i="15"/>
  <c r="AU19" i="15"/>
  <c r="AV19" i="15" s="1"/>
  <c r="B1284" i="15" s="1"/>
  <c r="B20" i="15"/>
  <c r="A36" i="27" s="1"/>
  <c r="AN20" i="15"/>
  <c r="AU20" i="15"/>
  <c r="AV20" i="15" s="1"/>
  <c r="B1324" i="15" s="1"/>
  <c r="AN21" i="15"/>
  <c r="AO21" i="15"/>
  <c r="AN22" i="15"/>
  <c r="AO22" i="15"/>
  <c r="AX22" i="15"/>
  <c r="BF22" i="15"/>
  <c r="B23" i="15"/>
  <c r="A39" i="27" s="1"/>
  <c r="C24" i="15"/>
  <c r="B40" i="27" s="1"/>
  <c r="Q20" i="15"/>
  <c r="S23" i="15" a="1"/>
  <c r="T23" i="15" s="1"/>
  <c r="AN23" i="15"/>
  <c r="AO23" i="15"/>
  <c r="Q21" i="15"/>
  <c r="Q22" i="15"/>
  <c r="Q23" i="15"/>
  <c r="AX26" i="15"/>
  <c r="G49" i="15" s="1"/>
  <c r="BE26" i="15"/>
  <c r="AW28" i="15"/>
  <c r="AW29" i="15"/>
  <c r="AW30" i="15"/>
  <c r="BJ30" i="15"/>
  <c r="B154" i="15" s="1"/>
  <c r="AW31" i="15"/>
  <c r="AW32" i="15"/>
  <c r="AW33" i="15"/>
  <c r="AW34" i="15"/>
  <c r="D50" i="15"/>
  <c r="C85" i="24" s="1"/>
  <c r="E50" i="15"/>
  <c r="E85" i="24" s="1"/>
  <c r="F50" i="15"/>
  <c r="G85" i="24" s="1"/>
  <c r="G50" i="15"/>
  <c r="H85" i="24" s="1"/>
  <c r="H50" i="15"/>
  <c r="I85" i="24" s="1"/>
  <c r="B54" i="15"/>
  <c r="B57" i="15"/>
  <c r="C58" i="15" s="1"/>
  <c r="B93" i="24" s="1"/>
  <c r="B60" i="15"/>
  <c r="A95" i="24"/>
  <c r="B63" i="15"/>
  <c r="A98" i="24" s="1"/>
  <c r="D90" i="15"/>
  <c r="C149" i="24" s="1"/>
  <c r="E90" i="15"/>
  <c r="E149" i="24" s="1"/>
  <c r="F90" i="15"/>
  <c r="G149" i="24" s="1"/>
  <c r="G90" i="15"/>
  <c r="H149" i="24" s="1"/>
  <c r="H90" i="15"/>
  <c r="I149" i="24" s="1"/>
  <c r="B94" i="15"/>
  <c r="A153" i="24" s="1"/>
  <c r="B97" i="15"/>
  <c r="B100" i="15"/>
  <c r="B103" i="15"/>
  <c r="C104" i="15" s="1"/>
  <c r="B163" i="24" s="1"/>
  <c r="D130" i="15"/>
  <c r="C213" i="24" s="1"/>
  <c r="E130" i="15"/>
  <c r="E213" i="24" s="1"/>
  <c r="F130" i="15"/>
  <c r="G213" i="24" s="1"/>
  <c r="G130" i="15"/>
  <c r="H213" i="24" s="1"/>
  <c r="H130" i="15"/>
  <c r="I213" i="24" s="1"/>
  <c r="C132" i="15"/>
  <c r="B134" i="15"/>
  <c r="C135" i="15" s="1"/>
  <c r="B137" i="15"/>
  <c r="A220" i="24" s="1"/>
  <c r="B140" i="15"/>
  <c r="C141" i="15" s="1"/>
  <c r="B143" i="15"/>
  <c r="C144" i="15" s="1"/>
  <c r="D170" i="15"/>
  <c r="X341" i="24" s="1"/>
  <c r="E170" i="15"/>
  <c r="Y341" i="24" s="1"/>
  <c r="F170" i="15"/>
  <c r="Z467" i="24" s="1"/>
  <c r="G170" i="15"/>
  <c r="AA467" i="24" s="1"/>
  <c r="H170" i="15"/>
  <c r="B177" i="15"/>
  <c r="A284" i="24" s="1"/>
  <c r="B180" i="15"/>
  <c r="C181" i="15" s="1"/>
  <c r="B288" i="24" s="1"/>
  <c r="B183" i="15"/>
  <c r="C184" i="15" s="1"/>
  <c r="B291" i="24" s="1"/>
  <c r="D210" i="15"/>
  <c r="C341" i="24" s="1"/>
  <c r="E210" i="15"/>
  <c r="E341" i="24" s="1"/>
  <c r="F210" i="15"/>
  <c r="G341" i="24" s="1"/>
  <c r="G210" i="15"/>
  <c r="H341" i="24" s="1"/>
  <c r="H210" i="15"/>
  <c r="I341" i="24" s="1"/>
  <c r="B214" i="15"/>
  <c r="C215" i="15" s="1"/>
  <c r="B346" i="24" s="1"/>
  <c r="B217" i="15"/>
  <c r="A348" i="24" s="1"/>
  <c r="B220" i="15"/>
  <c r="A351" i="24" s="1"/>
  <c r="D250" i="15"/>
  <c r="C405" i="24" s="1"/>
  <c r="E250" i="15"/>
  <c r="E405" i="24" s="1"/>
  <c r="F250" i="15"/>
  <c r="G405" i="24" s="1"/>
  <c r="G250" i="15"/>
  <c r="H405" i="24" s="1"/>
  <c r="H250" i="15"/>
  <c r="I405" i="24" s="1"/>
  <c r="D290" i="15"/>
  <c r="C467" i="24" s="1"/>
  <c r="E290" i="15"/>
  <c r="E467" i="24" s="1"/>
  <c r="F290" i="15"/>
  <c r="G467" i="24" s="1"/>
  <c r="G290" i="15"/>
  <c r="H467" i="24" s="1"/>
  <c r="H290" i="15"/>
  <c r="I467" i="24" s="1"/>
  <c r="B303" i="15"/>
  <c r="A480" i="24" s="1"/>
  <c r="D330" i="15"/>
  <c r="E330" i="15"/>
  <c r="F330" i="15"/>
  <c r="B334" i="15"/>
  <c r="C335" i="15" s="1"/>
  <c r="D334" i="15"/>
  <c r="D335" i="15"/>
  <c r="B337" i="15"/>
  <c r="C338" i="15" s="1"/>
  <c r="D337" i="15"/>
  <c r="D338" i="15"/>
  <c r="B340" i="15"/>
  <c r="C341" i="15" s="1"/>
  <c r="D340" i="15"/>
  <c r="D341" i="15"/>
  <c r="B343" i="15"/>
  <c r="C344" i="15" s="1"/>
  <c r="D343" i="15"/>
  <c r="D344" i="15"/>
  <c r="D370" i="15"/>
  <c r="E370" i="15"/>
  <c r="F370" i="15"/>
  <c r="B371" i="15"/>
  <c r="D371" i="15"/>
  <c r="E371" i="15"/>
  <c r="F371" i="15"/>
  <c r="C372" i="15"/>
  <c r="D372" i="15"/>
  <c r="E372" i="15"/>
  <c r="F372" i="15"/>
  <c r="B374" i="15"/>
  <c r="C375" i="15" s="1"/>
  <c r="D374" i="15"/>
  <c r="D375" i="15"/>
  <c r="B377" i="15"/>
  <c r="C378" i="15" s="1"/>
  <c r="D377" i="15"/>
  <c r="D378" i="15"/>
  <c r="B380" i="15"/>
  <c r="C381" i="15" s="1"/>
  <c r="D380" i="15"/>
  <c r="D381" i="15"/>
  <c r="B383" i="15"/>
  <c r="C384" i="15" s="1"/>
  <c r="D383" i="15"/>
  <c r="D384" i="15"/>
  <c r="D410" i="15"/>
  <c r="E410" i="15"/>
  <c r="F410" i="15"/>
  <c r="B411" i="15"/>
  <c r="D411" i="15"/>
  <c r="E411" i="15"/>
  <c r="F411" i="15"/>
  <c r="C412" i="15"/>
  <c r="D412" i="15"/>
  <c r="E412" i="15"/>
  <c r="F412" i="15"/>
  <c r="B414" i="15"/>
  <c r="C415" i="15" s="1"/>
  <c r="D414" i="15"/>
  <c r="D415" i="15"/>
  <c r="B417" i="15"/>
  <c r="C418" i="15" s="1"/>
  <c r="D417" i="15"/>
  <c r="D418" i="15"/>
  <c r="B420" i="15"/>
  <c r="C421" i="15" s="1"/>
  <c r="D420" i="15"/>
  <c r="D421" i="15"/>
  <c r="B423" i="15"/>
  <c r="C424" i="15" s="1"/>
  <c r="D423" i="15"/>
  <c r="D424" i="15"/>
  <c r="D450" i="15"/>
  <c r="E450" i="15"/>
  <c r="F450" i="15"/>
  <c r="B451" i="15"/>
  <c r="C452" i="15" s="1"/>
  <c r="D451" i="15"/>
  <c r="E451" i="15"/>
  <c r="F451" i="15"/>
  <c r="D452" i="15"/>
  <c r="E452" i="15"/>
  <c r="F452" i="15"/>
  <c r="B454" i="15"/>
  <c r="C455" i="15" s="1"/>
  <c r="D454" i="15"/>
  <c r="D455" i="15"/>
  <c r="B457" i="15"/>
  <c r="C458" i="15" s="1"/>
  <c r="D457" i="15"/>
  <c r="D458" i="15"/>
  <c r="B460" i="15"/>
  <c r="C461" i="15" s="1"/>
  <c r="D460" i="15"/>
  <c r="D461" i="15"/>
  <c r="B463" i="15"/>
  <c r="C464" i="15" s="1"/>
  <c r="D463" i="15"/>
  <c r="D464" i="15"/>
  <c r="D490" i="15"/>
  <c r="E490" i="15"/>
  <c r="F490" i="15"/>
  <c r="B491" i="15"/>
  <c r="C492" i="15" s="1"/>
  <c r="D491" i="15"/>
  <c r="E491" i="15"/>
  <c r="F491" i="15"/>
  <c r="D492" i="15"/>
  <c r="E492" i="15"/>
  <c r="F492" i="15"/>
  <c r="B494" i="15"/>
  <c r="C495" i="15" s="1"/>
  <c r="D494" i="15"/>
  <c r="D495" i="15"/>
  <c r="B497" i="15"/>
  <c r="C498" i="15" s="1"/>
  <c r="D497" i="15"/>
  <c r="D498" i="15"/>
  <c r="B500" i="15"/>
  <c r="C501" i="15" s="1"/>
  <c r="D500" i="15"/>
  <c r="D501" i="15"/>
  <c r="B503" i="15"/>
  <c r="C504" i="15" s="1"/>
  <c r="D503" i="15"/>
  <c r="D504" i="15"/>
  <c r="D530" i="15"/>
  <c r="E530" i="15"/>
  <c r="F530" i="15"/>
  <c r="B531" i="15"/>
  <c r="C532" i="15" s="1"/>
  <c r="D531" i="15"/>
  <c r="E531" i="15"/>
  <c r="F531" i="15"/>
  <c r="D532" i="15"/>
  <c r="E532" i="15"/>
  <c r="F532" i="15"/>
  <c r="B534" i="15"/>
  <c r="C535" i="15" s="1"/>
  <c r="D534" i="15"/>
  <c r="D535" i="15"/>
  <c r="B537" i="15"/>
  <c r="C538" i="15" s="1"/>
  <c r="D537" i="15"/>
  <c r="D538" i="15"/>
  <c r="B540" i="15"/>
  <c r="C541" i="15" s="1"/>
  <c r="D540" i="15"/>
  <c r="D541" i="15"/>
  <c r="B543" i="15"/>
  <c r="C544" i="15" s="1"/>
  <c r="D543" i="15"/>
  <c r="D544" i="15"/>
  <c r="D570" i="15"/>
  <c r="E570" i="15"/>
  <c r="F570" i="15"/>
  <c r="B571" i="15"/>
  <c r="C572" i="15" s="1"/>
  <c r="D571" i="15"/>
  <c r="E571" i="15"/>
  <c r="F571" i="15"/>
  <c r="D572" i="15"/>
  <c r="E572" i="15"/>
  <c r="F572" i="15"/>
  <c r="B574" i="15"/>
  <c r="C575" i="15" s="1"/>
  <c r="D574" i="15"/>
  <c r="D575" i="15"/>
  <c r="B577" i="15"/>
  <c r="C578" i="15" s="1"/>
  <c r="D577" i="15"/>
  <c r="D578" i="15"/>
  <c r="B580" i="15"/>
  <c r="C581" i="15" s="1"/>
  <c r="D580" i="15"/>
  <c r="D581" i="15"/>
  <c r="B583" i="15"/>
  <c r="C584" i="15" s="1"/>
  <c r="D583" i="15"/>
  <c r="D584" i="15"/>
  <c r="D610" i="15"/>
  <c r="E610" i="15"/>
  <c r="F610" i="15"/>
  <c r="B611" i="15"/>
  <c r="C612" i="15" s="1"/>
  <c r="D611" i="15"/>
  <c r="E611" i="15"/>
  <c r="F611" i="15"/>
  <c r="D612" i="15"/>
  <c r="E612" i="15"/>
  <c r="F612" i="15"/>
  <c r="B614" i="15"/>
  <c r="C615" i="15" s="1"/>
  <c r="D614" i="15"/>
  <c r="D615" i="15"/>
  <c r="B617" i="15"/>
  <c r="C618" i="15" s="1"/>
  <c r="D617" i="15"/>
  <c r="D618" i="15"/>
  <c r="B620" i="15"/>
  <c r="C621" i="15" s="1"/>
  <c r="D620" i="15"/>
  <c r="D621" i="15"/>
  <c r="B623" i="15"/>
  <c r="C624" i="15" s="1"/>
  <c r="D623" i="15"/>
  <c r="D624" i="15"/>
  <c r="G643" i="15"/>
  <c r="D650" i="15"/>
  <c r="E650" i="15"/>
  <c r="F650" i="15"/>
  <c r="G650" i="15"/>
  <c r="H650" i="15"/>
  <c r="B651" i="15"/>
  <c r="B652" i="15"/>
  <c r="B654" i="15"/>
  <c r="D656" i="15"/>
  <c r="X34" i="26" s="1"/>
  <c r="E656" i="15"/>
  <c r="E32" i="27" s="1"/>
  <c r="F656" i="15"/>
  <c r="Z34" i="26" s="1"/>
  <c r="G656" i="15"/>
  <c r="H27" i="26" s="1"/>
  <c r="H656" i="15"/>
  <c r="H657" i="15"/>
  <c r="B657" i="15"/>
  <c r="B660" i="15"/>
  <c r="B663" i="15"/>
  <c r="G683" i="15"/>
  <c r="D690" i="15"/>
  <c r="E690" i="15"/>
  <c r="F690" i="15"/>
  <c r="G690" i="15"/>
  <c r="H690" i="15"/>
  <c r="B691" i="15"/>
  <c r="B692" i="15"/>
  <c r="B694" i="15"/>
  <c r="D696" i="15"/>
  <c r="C700" i="15" s="1"/>
  <c r="E696" i="15"/>
  <c r="E697" i="15" s="1"/>
  <c r="F696" i="15"/>
  <c r="F697" i="15" s="1"/>
  <c r="G696" i="15"/>
  <c r="H696" i="15"/>
  <c r="H697" i="15" s="1"/>
  <c r="B697" i="15"/>
  <c r="B700" i="15"/>
  <c r="D701" i="15"/>
  <c r="B703" i="15"/>
  <c r="D703" i="15"/>
  <c r="D704" i="15"/>
  <c r="D730" i="15"/>
  <c r="E730" i="15"/>
  <c r="F730" i="15"/>
  <c r="G730" i="15"/>
  <c r="H730" i="15"/>
  <c r="B731" i="15"/>
  <c r="B734" i="15"/>
  <c r="B738" i="15"/>
  <c r="C739" i="15" s="1"/>
  <c r="D738" i="15"/>
  <c r="D739" i="15" s="1"/>
  <c r="E738" i="15"/>
  <c r="E739" i="15" s="1"/>
  <c r="F738" i="15"/>
  <c r="F739" i="15" s="1"/>
  <c r="G738" i="15"/>
  <c r="G739" i="15" s="1"/>
  <c r="H738" i="15"/>
  <c r="H739" i="15" s="1"/>
  <c r="B740" i="15"/>
  <c r="D742" i="15"/>
  <c r="B743" i="15"/>
  <c r="C745" i="15"/>
  <c r="D745" i="15"/>
  <c r="D770" i="15"/>
  <c r="E770" i="15"/>
  <c r="F770" i="15"/>
  <c r="G770" i="15"/>
  <c r="H770" i="15"/>
  <c r="B771" i="15"/>
  <c r="B774" i="15"/>
  <c r="C775" i="15" s="1"/>
  <c r="B777" i="15"/>
  <c r="C778" i="15" s="1"/>
  <c r="D777" i="15"/>
  <c r="D778" i="15" s="1"/>
  <c r="E777" i="15"/>
  <c r="E778" i="15" s="1"/>
  <c r="F777" i="15"/>
  <c r="F778" i="15" s="1"/>
  <c r="G777" i="15"/>
  <c r="G778" i="15" s="1"/>
  <c r="H777" i="15"/>
  <c r="H778" i="15" s="1"/>
  <c r="B779" i="15"/>
  <c r="C780" i="15" s="1"/>
  <c r="C781" i="15"/>
  <c r="D781" i="15"/>
  <c r="B782" i="15"/>
  <c r="C783" i="15" s="1"/>
  <c r="B783" i="15"/>
  <c r="C784" i="15" s="1"/>
  <c r="D784" i="15"/>
  <c r="D810" i="15"/>
  <c r="E810" i="15"/>
  <c r="F810" i="15"/>
  <c r="G810" i="15"/>
  <c r="H810" i="15"/>
  <c r="B811" i="15"/>
  <c r="B814" i="15"/>
  <c r="D814" i="15"/>
  <c r="D815" i="15"/>
  <c r="D816" i="15" s="1"/>
  <c r="E815" i="15"/>
  <c r="E816" i="15" s="1"/>
  <c r="F815" i="15"/>
  <c r="F816" i="15" s="1"/>
  <c r="G815" i="15"/>
  <c r="G816" i="15" s="1"/>
  <c r="H815" i="15"/>
  <c r="H816" i="15" s="1"/>
  <c r="B817" i="15"/>
  <c r="B820" i="15"/>
  <c r="C821" i="15" s="1"/>
  <c r="D821" i="15"/>
  <c r="D822" i="15" s="1"/>
  <c r="E821" i="15"/>
  <c r="E822" i="15" s="1"/>
  <c r="F821" i="15"/>
  <c r="F822" i="15" s="1"/>
  <c r="G821" i="15"/>
  <c r="G822" i="15" s="1"/>
  <c r="H821" i="15"/>
  <c r="H822" i="15" s="1"/>
  <c r="B823" i="15"/>
  <c r="G843" i="15"/>
  <c r="D850" i="15"/>
  <c r="E850" i="15"/>
  <c r="F850" i="15"/>
  <c r="G850" i="15"/>
  <c r="H850" i="15"/>
  <c r="B851" i="15"/>
  <c r="B854" i="15"/>
  <c r="D855" i="15"/>
  <c r="C858" i="15" s="1"/>
  <c r="E855" i="15"/>
  <c r="E856" i="15" s="1"/>
  <c r="F855" i="15"/>
  <c r="F856" i="15" s="1"/>
  <c r="G855" i="15"/>
  <c r="G856" i="15" s="1"/>
  <c r="H855" i="15"/>
  <c r="H856" i="15" s="1"/>
  <c r="B857" i="15"/>
  <c r="B860" i="15"/>
  <c r="C861" i="15" s="1"/>
  <c r="D861" i="15"/>
  <c r="D862" i="15" s="1"/>
  <c r="E861" i="15"/>
  <c r="E862" i="15" s="1"/>
  <c r="F861" i="15"/>
  <c r="F862" i="15" s="1"/>
  <c r="G861" i="15"/>
  <c r="G862" i="15" s="1"/>
  <c r="H861" i="15"/>
  <c r="H862" i="15" s="1"/>
  <c r="B863" i="15"/>
  <c r="D890" i="15"/>
  <c r="E890" i="15"/>
  <c r="F890" i="15"/>
  <c r="G890" i="15"/>
  <c r="H890" i="15"/>
  <c r="B891" i="15"/>
  <c r="D895" i="15"/>
  <c r="D896" i="15" s="1"/>
  <c r="E895" i="15"/>
  <c r="E896" i="15" s="1"/>
  <c r="F895" i="15"/>
  <c r="F896" i="15" s="1"/>
  <c r="G895" i="15"/>
  <c r="G896" i="15" s="1"/>
  <c r="H895" i="15"/>
  <c r="H896" i="15" s="1"/>
  <c r="C901" i="15"/>
  <c r="D901" i="15"/>
  <c r="C904" i="15" s="1"/>
  <c r="E901" i="15"/>
  <c r="E902" i="15" s="1"/>
  <c r="F901" i="15"/>
  <c r="F902" i="15" s="1"/>
  <c r="G901" i="15"/>
  <c r="G902" i="15" s="1"/>
  <c r="H901" i="15"/>
  <c r="H902" i="15" s="1"/>
  <c r="G923" i="15"/>
  <c r="D930" i="15"/>
  <c r="E930" i="15"/>
  <c r="F930" i="15"/>
  <c r="G930" i="15"/>
  <c r="H930" i="15"/>
  <c r="B931" i="15"/>
  <c r="D935" i="15"/>
  <c r="C938" i="15" s="1"/>
  <c r="E935" i="15"/>
  <c r="E936" i="15" s="1"/>
  <c r="F935" i="15"/>
  <c r="F936" i="15" s="1"/>
  <c r="G935" i="15"/>
  <c r="G936" i="15" s="1"/>
  <c r="H935" i="15"/>
  <c r="H936" i="15" s="1"/>
  <c r="C941" i="15"/>
  <c r="D941" i="15"/>
  <c r="D942" i="15" s="1"/>
  <c r="E941" i="15"/>
  <c r="E942" i="15" s="1"/>
  <c r="F941" i="15"/>
  <c r="F942" i="15" s="1"/>
  <c r="G941" i="15"/>
  <c r="G942" i="15" s="1"/>
  <c r="H941" i="15"/>
  <c r="H942" i="15" s="1"/>
  <c r="G963" i="15"/>
  <c r="D970" i="15"/>
  <c r="E970" i="15"/>
  <c r="F970" i="15"/>
  <c r="G970" i="15"/>
  <c r="H970" i="15"/>
  <c r="B971" i="15"/>
  <c r="D975" i="15"/>
  <c r="C978" i="15" s="1"/>
  <c r="E975" i="15"/>
  <c r="E976" i="15" s="1"/>
  <c r="F975" i="15"/>
  <c r="F976" i="15" s="1"/>
  <c r="G975" i="15"/>
  <c r="G976" i="15" s="1"/>
  <c r="H975" i="15"/>
  <c r="H976" i="15" s="1"/>
  <c r="C981" i="15"/>
  <c r="D981" i="15"/>
  <c r="C984" i="15" s="1"/>
  <c r="E981" i="15"/>
  <c r="E982" i="15" s="1"/>
  <c r="F981" i="15"/>
  <c r="F982" i="15" s="1"/>
  <c r="G981" i="15"/>
  <c r="G982" i="15" s="1"/>
  <c r="H981" i="15"/>
  <c r="H982" i="15" s="1"/>
  <c r="G1003" i="15"/>
  <c r="D1010" i="15"/>
  <c r="E1010" i="15"/>
  <c r="F1010" i="15"/>
  <c r="G1010" i="15"/>
  <c r="H1010" i="15"/>
  <c r="B1011" i="15"/>
  <c r="D1015" i="15"/>
  <c r="D1016" i="15" s="1"/>
  <c r="E1015" i="15"/>
  <c r="E1016" i="15" s="1"/>
  <c r="F1015" i="15"/>
  <c r="F1016" i="15" s="1"/>
  <c r="G1015" i="15"/>
  <c r="G1016" i="15" s="1"/>
  <c r="H1015" i="15"/>
  <c r="H1016" i="15" s="1"/>
  <c r="C1021" i="15"/>
  <c r="D1021" i="15"/>
  <c r="C1024" i="15" s="1"/>
  <c r="E1021" i="15"/>
  <c r="E1022" i="15" s="1"/>
  <c r="F1021" i="15"/>
  <c r="F1022" i="15" s="1"/>
  <c r="G1021" i="15"/>
  <c r="G1022" i="15" s="1"/>
  <c r="H1021" i="15"/>
  <c r="H1022" i="15" s="1"/>
  <c r="D1050" i="15"/>
  <c r="E1050" i="15"/>
  <c r="F1050" i="15"/>
  <c r="G1050" i="15"/>
  <c r="H1050" i="15"/>
  <c r="B1051" i="15"/>
  <c r="D1055" i="15"/>
  <c r="C1058" i="15" s="1"/>
  <c r="E1055" i="15"/>
  <c r="E1056" i="15" s="1"/>
  <c r="F1055" i="15"/>
  <c r="F1056" i="15" s="1"/>
  <c r="G1055" i="15"/>
  <c r="G1056" i="15" s="1"/>
  <c r="H1055" i="15"/>
  <c r="H1056" i="15" s="1"/>
  <c r="C1061" i="15"/>
  <c r="D1061" i="15"/>
  <c r="D1062" i="15" s="1"/>
  <c r="E1061" i="15"/>
  <c r="E1062" i="15" s="1"/>
  <c r="F1061" i="15"/>
  <c r="F1062" i="15" s="1"/>
  <c r="G1061" i="15"/>
  <c r="G1062" i="15" s="1"/>
  <c r="H1061" i="15"/>
  <c r="H1062" i="15" s="1"/>
  <c r="G1083" i="15"/>
  <c r="D1090" i="15"/>
  <c r="E1090" i="15"/>
  <c r="F1090" i="15"/>
  <c r="G1090" i="15"/>
  <c r="H1090" i="15"/>
  <c r="B1091" i="15"/>
  <c r="D1095" i="15"/>
  <c r="C1098" i="15" s="1"/>
  <c r="E1095" i="15"/>
  <c r="E1096" i="15" s="1"/>
  <c r="F1095" i="15"/>
  <c r="F1096" i="15" s="1"/>
  <c r="G1095" i="15"/>
  <c r="G1096" i="15" s="1"/>
  <c r="H1095" i="15"/>
  <c r="H1096" i="15"/>
  <c r="C1101" i="15"/>
  <c r="D1101" i="15"/>
  <c r="D1102" i="15" s="1"/>
  <c r="E1101" i="15"/>
  <c r="E1102" i="15" s="1"/>
  <c r="F1101" i="15"/>
  <c r="F1102" i="15" s="1"/>
  <c r="G1101" i="15"/>
  <c r="G1102" i="15" s="1"/>
  <c r="H1101" i="15"/>
  <c r="H1102" i="15" s="1"/>
  <c r="G1123" i="15"/>
  <c r="D1130" i="15"/>
  <c r="E1130" i="15"/>
  <c r="F1130" i="15"/>
  <c r="G1130" i="15"/>
  <c r="H1130" i="15"/>
  <c r="B1131" i="15"/>
  <c r="D1135" i="15"/>
  <c r="C1138" i="15" s="1"/>
  <c r="E1135" i="15"/>
  <c r="E1136" i="15" s="1"/>
  <c r="F1135" i="15"/>
  <c r="F1136" i="15" s="1"/>
  <c r="G1135" i="15"/>
  <c r="G1136" i="15" s="1"/>
  <c r="H1135" i="15"/>
  <c r="H1136" i="15" s="1"/>
  <c r="C1141" i="15"/>
  <c r="D1141" i="15"/>
  <c r="C1144" i="15" s="1"/>
  <c r="E1141" i="15"/>
  <c r="E1142" i="15" s="1"/>
  <c r="F1141" i="15"/>
  <c r="F1142" i="15" s="1"/>
  <c r="G1141" i="15"/>
  <c r="G1142" i="15" s="1"/>
  <c r="H1141" i="15"/>
  <c r="H1142" i="15" s="1"/>
  <c r="G1163" i="15"/>
  <c r="D1170" i="15"/>
  <c r="E1170" i="15"/>
  <c r="F1170" i="15"/>
  <c r="G1170" i="15"/>
  <c r="H1170" i="15"/>
  <c r="B1171" i="15"/>
  <c r="D1175" i="15"/>
  <c r="E1175" i="15"/>
  <c r="E1176" i="15" s="1"/>
  <c r="F1175" i="15"/>
  <c r="F1176" i="15" s="1"/>
  <c r="G1175" i="15"/>
  <c r="G1176" i="15" s="1"/>
  <c r="H1175" i="15"/>
  <c r="H1176" i="15" s="1"/>
  <c r="C1181" i="15"/>
  <c r="D1181" i="15"/>
  <c r="C1184" i="15" s="1"/>
  <c r="E1181" i="15"/>
  <c r="E1182" i="15" s="1"/>
  <c r="F1181" i="15"/>
  <c r="F1182" i="15" s="1"/>
  <c r="G1181" i="15"/>
  <c r="G1182" i="15" s="1"/>
  <c r="H1181" i="15"/>
  <c r="H1182" i="15" s="1"/>
  <c r="G1203" i="15"/>
  <c r="D1210" i="15"/>
  <c r="E1210" i="15"/>
  <c r="F1210" i="15"/>
  <c r="G1210" i="15"/>
  <c r="H1210" i="15"/>
  <c r="B1211" i="15"/>
  <c r="D1215" i="15"/>
  <c r="C1218" i="15" s="1"/>
  <c r="E1215" i="15"/>
  <c r="E1216" i="15" s="1"/>
  <c r="F1215" i="15"/>
  <c r="F1216" i="15" s="1"/>
  <c r="G1215" i="15"/>
  <c r="G1216" i="15" s="1"/>
  <c r="H1215" i="15"/>
  <c r="H1216" i="15" s="1"/>
  <c r="C1221" i="15"/>
  <c r="D1221" i="15"/>
  <c r="C1224" i="15" s="1"/>
  <c r="E1221" i="15"/>
  <c r="E1222" i="15" s="1"/>
  <c r="F1221" i="15"/>
  <c r="F1222" i="15" s="1"/>
  <c r="G1221" i="15"/>
  <c r="G1222" i="15" s="1"/>
  <c r="H1221" i="15"/>
  <c r="H1222" i="15" s="1"/>
  <c r="G1243" i="15"/>
  <c r="D1250" i="15"/>
  <c r="E1250" i="15"/>
  <c r="F1250" i="15"/>
  <c r="G1250" i="15"/>
  <c r="H1250" i="15"/>
  <c r="B1251" i="15"/>
  <c r="D1255" i="15"/>
  <c r="D1256" i="15" s="1"/>
  <c r="E1255" i="15"/>
  <c r="E1256" i="15" s="1"/>
  <c r="F1255" i="15"/>
  <c r="F1256" i="15" s="1"/>
  <c r="G1255" i="15"/>
  <c r="G1256" i="15" s="1"/>
  <c r="H1255" i="15"/>
  <c r="H1256" i="15" s="1"/>
  <c r="C1261" i="15"/>
  <c r="D1261" i="15"/>
  <c r="C1264" i="15" s="1"/>
  <c r="E1261" i="15"/>
  <c r="E1262" i="15" s="1"/>
  <c r="F1261" i="15"/>
  <c r="F1262" i="15" s="1"/>
  <c r="G1261" i="15"/>
  <c r="G1262" i="15" s="1"/>
  <c r="H1261" i="15"/>
  <c r="H1262" i="15" s="1"/>
  <c r="G1283" i="15"/>
  <c r="D1290" i="15"/>
  <c r="E1290" i="15"/>
  <c r="F1290" i="15"/>
  <c r="G1290" i="15"/>
  <c r="H1290" i="15"/>
  <c r="B1291" i="15"/>
  <c r="D1295" i="15"/>
  <c r="C1298" i="15" s="1"/>
  <c r="E1295" i="15"/>
  <c r="E1296" i="15" s="1"/>
  <c r="F1295" i="15"/>
  <c r="F1296" i="15" s="1"/>
  <c r="G1295" i="15"/>
  <c r="G1296" i="15" s="1"/>
  <c r="H1295" i="15"/>
  <c r="H1296" i="15" s="1"/>
  <c r="C1301" i="15"/>
  <c r="D1301" i="15"/>
  <c r="D1302" i="15" s="1"/>
  <c r="E1301" i="15"/>
  <c r="E1302" i="15" s="1"/>
  <c r="F1301" i="15"/>
  <c r="F1302" i="15" s="1"/>
  <c r="G1301" i="15"/>
  <c r="G1302" i="15" s="1"/>
  <c r="H1301" i="15"/>
  <c r="H1302" i="15" s="1"/>
  <c r="D1330" i="15"/>
  <c r="E1330" i="15"/>
  <c r="F1330" i="15"/>
  <c r="G1330" i="15"/>
  <c r="H1330" i="15"/>
  <c r="B1331" i="15"/>
  <c r="D1335" i="15"/>
  <c r="C1338" i="15" s="1"/>
  <c r="E1335" i="15"/>
  <c r="E1336" i="15" s="1"/>
  <c r="F1335" i="15"/>
  <c r="F1336" i="15" s="1"/>
  <c r="G1335" i="15"/>
  <c r="G1336" i="15" s="1"/>
  <c r="H1335" i="15"/>
  <c r="H1336" i="15" s="1"/>
  <c r="C1341" i="15"/>
  <c r="D1341" i="15"/>
  <c r="C1344" i="15" s="1"/>
  <c r="E1341" i="15"/>
  <c r="E1342" i="15" s="1"/>
  <c r="F1341" i="15"/>
  <c r="F1342" i="15" s="1"/>
  <c r="G1341" i="15"/>
  <c r="H1341" i="15"/>
  <c r="H1342" i="15" s="1"/>
  <c r="G1342" i="15"/>
  <c r="D1370" i="15"/>
  <c r="E1370" i="15"/>
  <c r="F1370" i="15"/>
  <c r="G1370" i="15"/>
  <c r="H1370" i="15"/>
  <c r="B1371" i="15"/>
  <c r="D1375" i="15"/>
  <c r="C1378" i="15" s="1"/>
  <c r="E1375" i="15"/>
  <c r="E1376" i="15" s="1"/>
  <c r="F1375" i="15"/>
  <c r="F1376" i="15" s="1"/>
  <c r="G1375" i="15"/>
  <c r="G1376" i="15" s="1"/>
  <c r="H1375" i="15"/>
  <c r="H1376" i="15" s="1"/>
  <c r="C1381" i="15"/>
  <c r="D1381" i="15"/>
  <c r="D1382" i="15" s="1"/>
  <c r="E1381" i="15"/>
  <c r="E1382" i="15" s="1"/>
  <c r="F1381" i="15"/>
  <c r="F1382" i="15" s="1"/>
  <c r="G1381" i="15"/>
  <c r="G1382" i="15" s="1"/>
  <c r="H1381" i="15"/>
  <c r="H1382" i="15" s="1"/>
  <c r="G1403" i="15"/>
  <c r="D1410" i="15"/>
  <c r="E1410" i="15"/>
  <c r="F1410" i="15"/>
  <c r="G1410" i="15"/>
  <c r="H1410" i="15"/>
  <c r="B1411" i="15"/>
  <c r="D1415" i="15"/>
  <c r="D1416" i="15" s="1"/>
  <c r="E1415" i="15"/>
  <c r="E1416" i="15" s="1"/>
  <c r="F1415" i="15"/>
  <c r="F1416" i="15" s="1"/>
  <c r="G1415" i="15"/>
  <c r="G1416" i="15" s="1"/>
  <c r="H1415" i="15"/>
  <c r="H1416" i="15" s="1"/>
  <c r="C1421" i="15"/>
  <c r="D1421" i="15"/>
  <c r="D1422" i="15" s="1"/>
  <c r="E1421" i="15"/>
  <c r="E1422" i="15" s="1"/>
  <c r="F1421" i="15"/>
  <c r="F1422" i="15" s="1"/>
  <c r="G1421" i="15"/>
  <c r="G1422" i="15" s="1"/>
  <c r="H1421" i="15"/>
  <c r="H1422" i="15" s="1"/>
  <c r="D1450" i="15"/>
  <c r="E1450" i="15"/>
  <c r="F1450" i="15"/>
  <c r="G1450" i="15"/>
  <c r="H1450" i="15"/>
  <c r="B1451" i="15"/>
  <c r="D1455" i="15"/>
  <c r="C1458" i="15" s="1"/>
  <c r="E1455" i="15"/>
  <c r="E1456" i="15" s="1"/>
  <c r="F1455" i="15"/>
  <c r="F1456" i="15" s="1"/>
  <c r="G1455" i="15"/>
  <c r="G1456" i="15" s="1"/>
  <c r="H1455" i="15"/>
  <c r="H1456" i="15" s="1"/>
  <c r="C1461" i="15"/>
  <c r="D1461" i="15"/>
  <c r="D1462" i="15" s="1"/>
  <c r="E1461" i="15"/>
  <c r="E1462" i="15" s="1"/>
  <c r="F1461" i="15"/>
  <c r="F1462" i="15" s="1"/>
  <c r="G1461" i="15"/>
  <c r="G1462" i="15" s="1"/>
  <c r="H1461" i="15"/>
  <c r="H1462" i="15" s="1"/>
  <c r="D1490" i="15"/>
  <c r="E1490" i="15"/>
  <c r="F1490" i="15"/>
  <c r="G1490" i="15"/>
  <c r="H1490" i="15"/>
  <c r="B1491" i="15"/>
  <c r="D1495" i="15"/>
  <c r="D1496" i="15" s="1"/>
  <c r="E1495" i="15"/>
  <c r="E1496" i="15" s="1"/>
  <c r="F1495" i="15"/>
  <c r="F1496" i="15" s="1"/>
  <c r="G1495" i="15"/>
  <c r="G1496" i="15" s="1"/>
  <c r="H1495" i="15"/>
  <c r="H1496" i="15" s="1"/>
  <c r="C1501" i="15"/>
  <c r="D1501" i="15"/>
  <c r="C1504" i="15" s="1"/>
  <c r="E1501" i="15"/>
  <c r="E1502" i="15" s="1"/>
  <c r="F1501" i="15"/>
  <c r="F1502" i="15" s="1"/>
  <c r="G1501" i="15"/>
  <c r="G1502" i="15" s="1"/>
  <c r="H1501" i="15"/>
  <c r="H1502" i="15" s="1"/>
  <c r="G1523" i="15"/>
  <c r="D1530" i="15"/>
  <c r="E1530" i="15"/>
  <c r="F1530" i="15"/>
  <c r="G1530" i="15"/>
  <c r="H1530" i="15"/>
  <c r="B1531" i="15"/>
  <c r="D1535" i="15"/>
  <c r="D1536" i="15" s="1"/>
  <c r="E1535" i="15"/>
  <c r="E1536" i="15" s="1"/>
  <c r="F1535" i="15"/>
  <c r="F1536" i="15" s="1"/>
  <c r="G1535" i="15"/>
  <c r="G1536" i="15" s="1"/>
  <c r="H1535" i="15"/>
  <c r="H1536" i="15"/>
  <c r="C1541" i="15"/>
  <c r="D1541" i="15"/>
  <c r="D1542" i="15" s="1"/>
  <c r="E1541" i="15"/>
  <c r="E1542" i="15" s="1"/>
  <c r="F1541" i="15"/>
  <c r="F1542" i="15" s="1"/>
  <c r="G1541" i="15"/>
  <c r="G1542" i="15" s="1"/>
  <c r="H1541" i="15"/>
  <c r="H1542" i="15" s="1"/>
  <c r="D1570" i="15"/>
  <c r="E1570" i="15"/>
  <c r="F1570" i="15"/>
  <c r="G1570" i="15"/>
  <c r="H1570" i="15"/>
  <c r="B1571" i="15"/>
  <c r="D1575" i="15"/>
  <c r="C1578" i="15" s="1"/>
  <c r="E1575" i="15"/>
  <c r="E1576" i="15" s="1"/>
  <c r="F1575" i="15"/>
  <c r="F1576" i="15" s="1"/>
  <c r="G1575" i="15"/>
  <c r="G1576" i="15" s="1"/>
  <c r="H1575" i="15"/>
  <c r="H1576" i="15" s="1"/>
  <c r="C1581" i="15"/>
  <c r="D1581" i="15"/>
  <c r="D1582" i="15" s="1"/>
  <c r="E1581" i="15"/>
  <c r="E1582" i="15" s="1"/>
  <c r="F1581" i="15"/>
  <c r="F1582" i="15" s="1"/>
  <c r="G1581" i="15"/>
  <c r="G1582" i="15" s="1"/>
  <c r="H1581" i="15"/>
  <c r="H1582" i="15" s="1"/>
  <c r="G1603" i="15"/>
  <c r="C1610" i="15"/>
  <c r="D1610" i="15"/>
  <c r="E1610" i="15"/>
  <c r="F1610" i="15"/>
  <c r="G1610" i="15"/>
  <c r="H1610" i="15"/>
  <c r="B1611" i="15"/>
  <c r="B1612" i="15"/>
  <c r="B1613" i="15"/>
  <c r="B1614" i="15"/>
  <c r="B1615" i="15"/>
  <c r="B1616" i="15"/>
  <c r="B1617" i="15"/>
  <c r="B1618" i="15"/>
  <c r="B1619" i="15"/>
  <c r="B1620" i="15"/>
  <c r="B1621" i="15"/>
  <c r="B1622" i="15"/>
  <c r="B1623" i="15"/>
  <c r="B1624" i="15"/>
  <c r="B1625" i="15"/>
  <c r="B1643" i="15"/>
  <c r="G1643" i="15"/>
  <c r="G1644" i="15"/>
  <c r="G1645" i="15"/>
  <c r="D1650" i="15"/>
  <c r="E1650" i="15"/>
  <c r="F1650" i="15"/>
  <c r="G1650" i="15"/>
  <c r="H1650" i="15"/>
  <c r="D1655" i="15"/>
  <c r="E1655" i="15"/>
  <c r="F1655" i="15"/>
  <c r="G1655" i="15"/>
  <c r="H1655" i="15"/>
  <c r="D1660" i="15"/>
  <c r="E1660" i="15"/>
  <c r="F1660" i="15"/>
  <c r="G1678" i="15"/>
  <c r="G1679" i="15"/>
  <c r="H1680" i="15"/>
  <c r="G1684" i="15"/>
  <c r="G1685" i="15"/>
  <c r="D1690" i="15"/>
  <c r="E1690" i="15"/>
  <c r="F1690" i="15"/>
  <c r="G1690" i="15"/>
  <c r="H1690" i="15"/>
  <c r="B1691" i="15"/>
  <c r="D1695" i="15"/>
  <c r="E1695" i="15"/>
  <c r="B1696" i="15"/>
  <c r="G1718" i="15"/>
  <c r="G1719" i="15"/>
  <c r="H1720" i="15"/>
  <c r="G1723" i="15"/>
  <c r="G1724" i="15"/>
  <c r="G1725" i="15"/>
  <c r="D1730" i="15"/>
  <c r="E1730" i="15"/>
  <c r="F1730" i="15"/>
  <c r="B1731" i="15"/>
  <c r="G1758" i="15"/>
  <c r="G1759" i="15"/>
  <c r="H1760" i="15"/>
  <c r="G1769" i="15"/>
  <c r="D1770" i="15"/>
  <c r="E1770" i="15"/>
  <c r="F1770" i="15"/>
  <c r="G1770" i="15"/>
  <c r="H1770" i="15"/>
  <c r="B1771" i="15"/>
  <c r="D1775" i="15"/>
  <c r="C1778" i="15" s="1"/>
  <c r="E1775" i="15"/>
  <c r="E1776" i="15" s="1"/>
  <c r="F1775" i="15"/>
  <c r="F1776" i="15" s="1"/>
  <c r="G1775" i="15"/>
  <c r="G1776" i="15" s="1"/>
  <c r="H1775" i="15"/>
  <c r="H1776" i="15" s="1"/>
  <c r="C1781" i="15"/>
  <c r="D1781" i="15"/>
  <c r="C1784" i="15" s="1"/>
  <c r="E1781" i="15"/>
  <c r="E1782" i="15" s="1"/>
  <c r="F1781" i="15"/>
  <c r="F1782" i="15" s="1"/>
  <c r="G1781" i="15"/>
  <c r="G1782" i="15" s="1"/>
  <c r="H1781" i="15"/>
  <c r="H1782" i="15" s="1"/>
  <c r="I21" i="24"/>
  <c r="A25" i="24"/>
  <c r="A34" i="24"/>
  <c r="I2" i="25"/>
  <c r="I8" i="25" s="1"/>
  <c r="C64" i="2"/>
  <c r="K64" i="2"/>
  <c r="S64" i="2"/>
  <c r="AI64" i="2"/>
  <c r="AJ64" i="2"/>
  <c r="AK64" i="2"/>
  <c r="AL64" i="2"/>
  <c r="AM64" i="2"/>
  <c r="AN64" i="2"/>
  <c r="AO64" i="2"/>
  <c r="A66" i="2"/>
  <c r="B66" i="2"/>
  <c r="C66" i="2"/>
  <c r="G64" i="2"/>
  <c r="G66" i="2"/>
  <c r="H66" i="2"/>
  <c r="K66" i="2"/>
  <c r="H64" i="2" s="1"/>
  <c r="O66" i="2"/>
  <c r="P66" i="2"/>
  <c r="S66" i="2"/>
  <c r="I64" i="2" s="1"/>
  <c r="W66" i="2"/>
  <c r="X66" i="2"/>
  <c r="AA66" i="2"/>
  <c r="AE66" i="2"/>
  <c r="AF66" i="2"/>
  <c r="AI66" i="2"/>
  <c r="AM66" i="2"/>
  <c r="AN66" i="2"/>
  <c r="AQ66" i="2"/>
  <c r="AU66" i="2"/>
  <c r="AV66" i="2"/>
  <c r="AY66" i="2"/>
  <c r="BC66" i="2"/>
  <c r="BD66" i="2"/>
  <c r="BG66" i="2"/>
  <c r="BK66" i="2"/>
  <c r="BL66" i="2"/>
  <c r="BO66" i="2"/>
  <c r="BS66" i="2"/>
  <c r="BT66" i="2"/>
  <c r="BW66" i="2"/>
  <c r="CA66" i="2"/>
  <c r="CB66" i="2"/>
  <c r="CE66" i="2"/>
  <c r="CJ66" i="2"/>
  <c r="CM66" i="2"/>
  <c r="CQ66" i="2"/>
  <c r="CR66" i="2"/>
  <c r="CU66" i="2"/>
  <c r="CY66" i="2"/>
  <c r="CZ66" i="2"/>
  <c r="DC66" i="2"/>
  <c r="DG66" i="2"/>
  <c r="DH66" i="2"/>
  <c r="DK66" i="2"/>
  <c r="DP66" i="2"/>
  <c r="DS66" i="2"/>
  <c r="DW66" i="2"/>
  <c r="DX66" i="2"/>
  <c r="EA66" i="2"/>
  <c r="EE66" i="2"/>
  <c r="EF66" i="2"/>
  <c r="EI66" i="2"/>
  <c r="EM66" i="2"/>
  <c r="EN66" i="2"/>
  <c r="EQ66" i="2"/>
  <c r="EU66" i="2"/>
  <c r="EV66" i="2"/>
  <c r="EY66" i="2"/>
  <c r="A67" i="2"/>
  <c r="C67" i="2"/>
  <c r="G67" i="2"/>
  <c r="H67" i="2"/>
  <c r="K67" i="2"/>
  <c r="O67" i="2"/>
  <c r="S67" i="2"/>
  <c r="A68" i="2"/>
  <c r="C68" i="2"/>
  <c r="G68" i="2"/>
  <c r="H68" i="2"/>
  <c r="K68" i="2"/>
  <c r="O68" i="2"/>
  <c r="P68" i="2"/>
  <c r="S68" i="2"/>
  <c r="A69" i="2"/>
  <c r="C69" i="2"/>
  <c r="G69" i="2"/>
  <c r="H69" i="2"/>
  <c r="K69" i="2"/>
  <c r="O69" i="2"/>
  <c r="P69" i="2"/>
  <c r="S69" i="2"/>
  <c r="A70" i="2"/>
  <c r="C70" i="2"/>
  <c r="G70" i="2"/>
  <c r="H70" i="2"/>
  <c r="K70" i="2"/>
  <c r="O70" i="2"/>
  <c r="P70" i="2"/>
  <c r="S70" i="2"/>
  <c r="A71" i="2"/>
  <c r="C71" i="2"/>
  <c r="G71" i="2"/>
  <c r="H71" i="2"/>
  <c r="I71" i="2"/>
  <c r="K71" i="2"/>
  <c r="O71" i="2"/>
  <c r="P71" i="2"/>
  <c r="S71" i="2"/>
  <c r="A72" i="2"/>
  <c r="C72" i="2"/>
  <c r="G72" i="2"/>
  <c r="H72" i="2"/>
  <c r="I72" i="2"/>
  <c r="K72" i="2"/>
  <c r="O72" i="2"/>
  <c r="P72" i="2"/>
  <c r="S72" i="2"/>
  <c r="A73" i="2"/>
  <c r="C73" i="2"/>
  <c r="H73" i="2"/>
  <c r="I73" i="2"/>
  <c r="K73" i="2"/>
  <c r="O73" i="2"/>
  <c r="P73" i="2"/>
  <c r="S73" i="2"/>
  <c r="A74" i="2"/>
  <c r="C74" i="2"/>
  <c r="G74" i="2"/>
  <c r="H74" i="2"/>
  <c r="I74" i="2"/>
  <c r="K74" i="2"/>
  <c r="O74" i="2"/>
  <c r="P74" i="2"/>
  <c r="S74" i="2"/>
  <c r="A75" i="2"/>
  <c r="C75" i="2"/>
  <c r="G75" i="2"/>
  <c r="H75" i="2"/>
  <c r="I75" i="2"/>
  <c r="K75" i="2"/>
  <c r="O75" i="2"/>
  <c r="P75" i="2"/>
  <c r="S75" i="2"/>
  <c r="A76" i="2"/>
  <c r="C76" i="2"/>
  <c r="H76" i="2"/>
  <c r="K76" i="2"/>
  <c r="O76" i="2"/>
  <c r="P76" i="2"/>
  <c r="S76" i="2"/>
  <c r="A77" i="2"/>
  <c r="C77" i="2"/>
  <c r="H77" i="2"/>
  <c r="K77" i="2"/>
  <c r="O77" i="2"/>
  <c r="P77" i="2"/>
  <c r="S77" i="2"/>
  <c r="A78" i="2"/>
  <c r="C78" i="2"/>
  <c r="G78" i="2"/>
  <c r="H78" i="2"/>
  <c r="I78" i="2"/>
  <c r="K78" i="2"/>
  <c r="O78" i="2"/>
  <c r="P78" i="2"/>
  <c r="S78" i="2"/>
  <c r="A79" i="2"/>
  <c r="C79" i="2"/>
  <c r="G79" i="2"/>
  <c r="H79" i="2"/>
  <c r="I79" i="2"/>
  <c r="K79" i="2"/>
  <c r="P79" i="2"/>
  <c r="S79" i="2"/>
  <c r="A80" i="2"/>
  <c r="C80" i="2"/>
  <c r="G80" i="2"/>
  <c r="H80" i="2"/>
  <c r="K80" i="2"/>
  <c r="O80" i="2"/>
  <c r="P80" i="2"/>
  <c r="S80" i="2"/>
  <c r="A81" i="2"/>
  <c r="C81" i="2"/>
  <c r="G81" i="2"/>
  <c r="H81" i="2"/>
  <c r="I81" i="2"/>
  <c r="K81" i="2"/>
  <c r="O81" i="2"/>
  <c r="P81" i="2"/>
  <c r="S81" i="2"/>
  <c r="A82" i="2"/>
  <c r="C82" i="2"/>
  <c r="G82" i="2"/>
  <c r="H82" i="2"/>
  <c r="I82" i="2"/>
  <c r="K82" i="2"/>
  <c r="O82" i="2"/>
  <c r="P82" i="2"/>
  <c r="S82" i="2"/>
  <c r="A83" i="2"/>
  <c r="C83" i="2"/>
  <c r="G83" i="2"/>
  <c r="H83" i="2"/>
  <c r="K83" i="2"/>
  <c r="O83" i="2"/>
  <c r="P83" i="2"/>
  <c r="S83" i="2"/>
  <c r="A84" i="2"/>
  <c r="C84" i="2"/>
  <c r="G84" i="2"/>
  <c r="H84" i="2"/>
  <c r="I84" i="2"/>
  <c r="K84" i="2"/>
  <c r="O84" i="2"/>
  <c r="P84" i="2"/>
  <c r="S84" i="2"/>
  <c r="A85" i="2"/>
  <c r="C85" i="2"/>
  <c r="H85" i="2"/>
  <c r="I85" i="2"/>
  <c r="K85" i="2"/>
  <c r="P85" i="2"/>
  <c r="S85" i="2"/>
  <c r="L90" i="2"/>
  <c r="M90" i="2"/>
  <c r="O90" i="2"/>
  <c r="L92" i="2"/>
  <c r="M92" i="2"/>
  <c r="O92" i="2" s="1"/>
  <c r="L94" i="2"/>
  <c r="M94" i="2"/>
  <c r="O94" i="2" s="1"/>
  <c r="A7" i="11" s="1"/>
  <c r="C7" i="11"/>
  <c r="L96" i="2"/>
  <c r="M96" i="2"/>
  <c r="O96" i="2" s="1"/>
  <c r="L98" i="2"/>
  <c r="M98" i="2"/>
  <c r="O98" i="2" s="1"/>
  <c r="D99" i="2"/>
  <c r="D92" i="2"/>
  <c r="D97" i="2" s="1"/>
  <c r="E97" i="2" s="1"/>
  <c r="F97" i="2" s="1"/>
  <c r="G97" i="2" s="1"/>
  <c r="L100" i="2"/>
  <c r="M100" i="2"/>
  <c r="O100" i="2" s="1"/>
  <c r="L102" i="2"/>
  <c r="M102" i="2"/>
  <c r="O102" i="2"/>
  <c r="L104" i="2"/>
  <c r="M104" i="2"/>
  <c r="O104" i="2" s="1"/>
  <c r="L106" i="2"/>
  <c r="M106" i="2"/>
  <c r="O106" i="2"/>
  <c r="A516" i="5" s="1"/>
  <c r="C516" i="5" s="1"/>
  <c r="L108" i="2"/>
  <c r="M108" i="2"/>
  <c r="O108" i="2" s="1"/>
  <c r="C109" i="2"/>
  <c r="C121" i="2" s="1"/>
  <c r="C110" i="2"/>
  <c r="L110" i="2"/>
  <c r="M110" i="2"/>
  <c r="O110" i="2" s="1"/>
  <c r="A23" i="13" s="1"/>
  <c r="C23" i="13" s="1"/>
  <c r="C111" i="2"/>
  <c r="C123" i="2" s="1"/>
  <c r="C135" i="2" s="1"/>
  <c r="C147" i="2" s="1"/>
  <c r="C159" i="2" s="1"/>
  <c r="C171" i="2" s="1"/>
  <c r="C183" i="2" s="1"/>
  <c r="C112" i="2"/>
  <c r="L112" i="2"/>
  <c r="M112" i="2"/>
  <c r="O112" i="2" s="1"/>
  <c r="C113" i="2"/>
  <c r="C114" i="2"/>
  <c r="L114" i="2"/>
  <c r="M114" i="2"/>
  <c r="O114" i="2" s="1"/>
  <c r="C115" i="2"/>
  <c r="L116" i="2"/>
  <c r="M116" i="2"/>
  <c r="O116" i="2" s="1"/>
  <c r="D117" i="2"/>
  <c r="D110" i="2" s="1"/>
  <c r="L118" i="2"/>
  <c r="M118" i="2"/>
  <c r="O118" i="2" s="1"/>
  <c r="L120" i="2"/>
  <c r="M120" i="2"/>
  <c r="O120" i="2" s="1"/>
  <c r="C122" i="2"/>
  <c r="L122" i="2"/>
  <c r="M122" i="2"/>
  <c r="O122" i="2" s="1"/>
  <c r="C124" i="2"/>
  <c r="C136" i="2" s="1"/>
  <c r="L124" i="2"/>
  <c r="M124" i="2"/>
  <c r="O124" i="2" s="1"/>
  <c r="C125" i="2"/>
  <c r="C137" i="2" s="1"/>
  <c r="C126" i="2"/>
  <c r="C138" i="2" s="1"/>
  <c r="L126" i="2"/>
  <c r="M126" i="2"/>
  <c r="O126" i="2" s="1"/>
  <c r="C127" i="2"/>
  <c r="C139" i="2" s="1"/>
  <c r="C151" i="2" s="1"/>
  <c r="L128" i="2"/>
  <c r="M128" i="2"/>
  <c r="O128" i="2" s="1"/>
  <c r="D129" i="2"/>
  <c r="D122" i="2" s="1"/>
  <c r="D127" i="2" s="1"/>
  <c r="E127" i="2" s="1"/>
  <c r="F127" i="2" s="1"/>
  <c r="G127" i="2" s="1"/>
  <c r="M130" i="2"/>
  <c r="O130" i="2"/>
  <c r="M131" i="2"/>
  <c r="O131" i="2" s="1"/>
  <c r="A1291" i="7"/>
  <c r="C1291" i="7" s="1"/>
  <c r="M132" i="2"/>
  <c r="O132" i="2" s="1"/>
  <c r="A45" i="10" s="1"/>
  <c r="C45" i="10" s="1"/>
  <c r="C133" i="2"/>
  <c r="M133" i="2"/>
  <c r="O133" i="2"/>
  <c r="A46" i="14" s="1"/>
  <c r="C46" i="14" s="1"/>
  <c r="C134" i="2"/>
  <c r="C146" i="2" s="1"/>
  <c r="C158" i="2" s="1"/>
  <c r="C170" i="2" s="1"/>
  <c r="C182" i="2" s="1"/>
  <c r="C194" i="2" s="1"/>
  <c r="C206" i="2" s="1"/>
  <c r="C218" i="2" s="1"/>
  <c r="C230" i="2" s="1"/>
  <c r="M134" i="2"/>
  <c r="O134" i="2" s="1"/>
  <c r="M135" i="2"/>
  <c r="O135" i="2"/>
  <c r="L136" i="2"/>
  <c r="M136" i="2"/>
  <c r="O136" i="2" s="1"/>
  <c r="M137" i="2"/>
  <c r="O137" i="2" s="1"/>
  <c r="M138" i="2"/>
  <c r="O138" i="2" s="1"/>
  <c r="M139" i="2"/>
  <c r="O139" i="2" s="1"/>
  <c r="A52" i="10" s="1"/>
  <c r="C52" i="10" s="1"/>
  <c r="M140" i="2"/>
  <c r="O140" i="2" s="1"/>
  <c r="A53" i="14" s="1"/>
  <c r="C53" i="14" s="1"/>
  <c r="D141" i="2"/>
  <c r="D134" i="2" s="1"/>
  <c r="L141" i="2"/>
  <c r="M141" i="2"/>
  <c r="O141" i="2" s="1"/>
  <c r="A54" i="13" s="1"/>
  <c r="C54" i="13" s="1"/>
  <c r="M142" i="2"/>
  <c r="O142" i="2" s="1"/>
  <c r="L143" i="2"/>
  <c r="M143" i="2"/>
  <c r="O143" i="2" s="1"/>
  <c r="A56" i="10" s="1"/>
  <c r="C56" i="10" s="1"/>
  <c r="L144" i="2"/>
  <c r="M144" i="2"/>
  <c r="O144" i="2"/>
  <c r="A57" i="11" s="1"/>
  <c r="C57" i="11" s="1"/>
  <c r="C145" i="2"/>
  <c r="C157" i="2" s="1"/>
  <c r="C169" i="2" s="1"/>
  <c r="C181" i="2" s="1"/>
  <c r="C193" i="2" s="1"/>
  <c r="C205" i="2" s="1"/>
  <c r="C217" i="2" s="1"/>
  <c r="C229" i="2" s="1"/>
  <c r="C241" i="2" s="1"/>
  <c r="C253" i="2" s="1"/>
  <c r="C265" i="2" s="1"/>
  <c r="C277" i="2" s="1"/>
  <c r="C289" i="2" s="1"/>
  <c r="C301" i="2" s="1"/>
  <c r="C313" i="2" s="1"/>
  <c r="C325" i="2" s="1"/>
  <c r="L145" i="2"/>
  <c r="M145" i="2"/>
  <c r="O145" i="2"/>
  <c r="A555" i="5"/>
  <c r="C555" i="5" s="1"/>
  <c r="M146" i="2"/>
  <c r="O146" i="2" s="1"/>
  <c r="L147" i="2"/>
  <c r="M147" i="2"/>
  <c r="O147" i="2" s="1"/>
  <c r="C148" i="2"/>
  <c r="L148" i="2"/>
  <c r="M148" i="2"/>
  <c r="O148" i="2" s="1"/>
  <c r="A61" i="10" s="1"/>
  <c r="C61" i="10" s="1"/>
  <c r="C149" i="2"/>
  <c r="C161" i="2" s="1"/>
  <c r="C173" i="2" s="1"/>
  <c r="C185" i="2" s="1"/>
  <c r="C197" i="2" s="1"/>
  <c r="L149" i="2"/>
  <c r="M149" i="2"/>
  <c r="O149" i="2" s="1"/>
  <c r="C150" i="2"/>
  <c r="C162" i="2" s="1"/>
  <c r="C174" i="2" s="1"/>
  <c r="C186" i="2" s="1"/>
  <c r="C198" i="2" s="1"/>
  <c r="C210" i="2" s="1"/>
  <c r="C222" i="2" s="1"/>
  <c r="C234" i="2" s="1"/>
  <c r="C246" i="2" s="1"/>
  <c r="C258" i="2" s="1"/>
  <c r="C270" i="2" s="1"/>
  <c r="M150" i="2"/>
  <c r="O150" i="2" s="1"/>
  <c r="M151" i="2"/>
  <c r="O151" i="2" s="1"/>
  <c r="M152" i="2"/>
  <c r="O152" i="2" s="1"/>
  <c r="A65" i="10" s="1"/>
  <c r="C65" i="10" s="1"/>
  <c r="D153" i="2"/>
  <c r="D146" i="2" s="1"/>
  <c r="A68" i="6" s="1"/>
  <c r="M153" i="2"/>
  <c r="O153" i="2"/>
  <c r="M154" i="2"/>
  <c r="O154" i="2" s="1"/>
  <c r="M155" i="2"/>
  <c r="O155" i="2" s="1"/>
  <c r="M156" i="2"/>
  <c r="O156" i="2" s="1"/>
  <c r="M157" i="2"/>
  <c r="O157" i="2" s="1"/>
  <c r="M158" i="2"/>
  <c r="O158" i="2" s="1"/>
  <c r="M159" i="2"/>
  <c r="O159" i="2"/>
  <c r="A72" i="11" s="1"/>
  <c r="C72" i="11" s="1"/>
  <c r="C160" i="2"/>
  <c r="C172" i="2" s="1"/>
  <c r="C184" i="2" s="1"/>
  <c r="C196" i="2" s="1"/>
  <c r="C208" i="2" s="1"/>
  <c r="M160" i="2"/>
  <c r="O160" i="2" s="1"/>
  <c r="M161" i="2"/>
  <c r="O161" i="2" s="1"/>
  <c r="M162" i="2"/>
  <c r="O162" i="2" s="1"/>
  <c r="C163" i="2"/>
  <c r="C175" i="2" s="1"/>
  <c r="M163" i="2"/>
  <c r="O163" i="2" s="1"/>
  <c r="M164" i="2"/>
  <c r="O164" i="2" s="1"/>
  <c r="D165" i="2"/>
  <c r="D158" i="2" s="1"/>
  <c r="M165" i="2"/>
  <c r="O165" i="2"/>
  <c r="M166" i="2"/>
  <c r="O166" i="2" s="1"/>
  <c r="M167" i="2"/>
  <c r="O167" i="2"/>
  <c r="M168" i="2"/>
  <c r="O168" i="2"/>
  <c r="A81" i="11" s="1"/>
  <c r="C81" i="11" s="1"/>
  <c r="M169" i="2"/>
  <c r="O169" i="2" s="1"/>
  <c r="M170" i="2"/>
  <c r="O170" i="2" s="1"/>
  <c r="M171" i="2"/>
  <c r="O171" i="2" s="1"/>
  <c r="M172" i="2"/>
  <c r="O172" i="2" s="1"/>
  <c r="M173" i="2"/>
  <c r="O173" i="2"/>
  <c r="A1333" i="7" s="1"/>
  <c r="C1333" i="7" s="1"/>
  <c r="M174" i="2"/>
  <c r="O174" i="2" s="1"/>
  <c r="M175" i="2"/>
  <c r="O175" i="2" s="1"/>
  <c r="A88" i="14" s="1"/>
  <c r="C88" i="14" s="1"/>
  <c r="M176" i="2"/>
  <c r="O176" i="2" s="1"/>
  <c r="D177" i="2"/>
  <c r="D170" i="2" s="1"/>
  <c r="M177" i="2"/>
  <c r="O177" i="2" s="1"/>
  <c r="M178" i="2"/>
  <c r="O178" i="2" s="1"/>
  <c r="M179" i="2"/>
  <c r="O179" i="2" s="1"/>
  <c r="M180" i="2"/>
  <c r="O180" i="2" s="1"/>
  <c r="M181" i="2"/>
  <c r="O181" i="2" s="1"/>
  <c r="M182" i="2"/>
  <c r="O182" i="2" s="1"/>
  <c r="M183" i="2"/>
  <c r="O183" i="2" s="1"/>
  <c r="A96" i="10" s="1"/>
  <c r="C96" i="10" s="1"/>
  <c r="M184" i="2"/>
  <c r="O184" i="2" s="1"/>
  <c r="M185" i="2"/>
  <c r="O185" i="2" s="1"/>
  <c r="M186" i="2"/>
  <c r="O186" i="2" s="1"/>
  <c r="C187" i="2"/>
  <c r="C199" i="2" s="1"/>
  <c r="C211" i="2" s="1"/>
  <c r="M187" i="2"/>
  <c r="O187" i="2" s="1"/>
  <c r="M188" i="2"/>
  <c r="O188" i="2" s="1"/>
  <c r="D189" i="2"/>
  <c r="D182" i="2" s="1"/>
  <c r="A106" i="7" s="1"/>
  <c r="C106" i="7" s="1"/>
  <c r="M189" i="2"/>
  <c r="O189" i="2" s="1"/>
  <c r="M190" i="2"/>
  <c r="O190" i="2" s="1"/>
  <c r="A103" i="11" s="1"/>
  <c r="C103" i="11" s="1"/>
  <c r="M191" i="2"/>
  <c r="O191" i="2" s="1"/>
  <c r="M192" i="2"/>
  <c r="O192" i="2" s="1"/>
  <c r="M193" i="2"/>
  <c r="O193" i="2" s="1"/>
  <c r="M194" i="2"/>
  <c r="O194" i="2" s="1"/>
  <c r="C195" i="2"/>
  <c r="C207" i="2" s="1"/>
  <c r="C219" i="2" s="1"/>
  <c r="C231" i="2" s="1"/>
  <c r="C243" i="2" s="1"/>
  <c r="C255" i="2" s="1"/>
  <c r="M195" i="2"/>
  <c r="O195" i="2" s="1"/>
  <c r="M196" i="2"/>
  <c r="O196" i="2" s="1"/>
  <c r="M197" i="2"/>
  <c r="O197" i="2" s="1"/>
  <c r="M198" i="2"/>
  <c r="O198" i="2" s="1"/>
  <c r="M199" i="2"/>
  <c r="O199" i="2" s="1"/>
  <c r="M200" i="2"/>
  <c r="O200" i="2" s="1"/>
  <c r="D201" i="2"/>
  <c r="D194" i="2" s="1"/>
  <c r="M201" i="2"/>
  <c r="O201" i="2" s="1"/>
  <c r="M202" i="2"/>
  <c r="O202" i="2" s="1"/>
  <c r="M203" i="2"/>
  <c r="O203" i="2"/>
  <c r="M204" i="2"/>
  <c r="O204" i="2" s="1"/>
  <c r="M205" i="2"/>
  <c r="O205" i="2" s="1"/>
  <c r="M206" i="2"/>
  <c r="O206" i="2" s="1"/>
  <c r="A119" i="11" s="1"/>
  <c r="C119" i="11" s="1"/>
  <c r="M207" i="2"/>
  <c r="O207" i="2" s="1"/>
  <c r="M208" i="2"/>
  <c r="O208" i="2" s="1"/>
  <c r="C209" i="2"/>
  <c r="C221" i="2" s="1"/>
  <c r="C233" i="2" s="1"/>
  <c r="M209" i="2"/>
  <c r="O209" i="2" s="1"/>
  <c r="M210" i="2"/>
  <c r="O210" i="2" s="1"/>
  <c r="M211" i="2"/>
  <c r="O211" i="2" s="1"/>
  <c r="A124" i="10" s="1"/>
  <c r="C124" i="10" s="1"/>
  <c r="M212" i="2"/>
  <c r="O212" i="2" s="1"/>
  <c r="D213" i="2"/>
  <c r="D206" i="2" s="1"/>
  <c r="A117" i="5" s="1"/>
  <c r="C117" i="5" s="1"/>
  <c r="M213" i="2"/>
  <c r="O213" i="2" s="1"/>
  <c r="M214" i="2"/>
  <c r="O214" i="2" s="1"/>
  <c r="M215" i="2"/>
  <c r="O215" i="2" s="1"/>
  <c r="M216" i="2"/>
  <c r="O216" i="2" s="1"/>
  <c r="M217" i="2"/>
  <c r="O217" i="2" s="1"/>
  <c r="A130" i="14" s="1"/>
  <c r="C130" i="14" s="1"/>
  <c r="M218" i="2"/>
  <c r="O218" i="2" s="1"/>
  <c r="A628" i="5" s="1"/>
  <c r="C628" i="5" s="1"/>
  <c r="M219" i="2"/>
  <c r="O219" i="2" s="1"/>
  <c r="C220" i="2"/>
  <c r="C232" i="2" s="1"/>
  <c r="C244" i="2" s="1"/>
  <c r="C256" i="2" s="1"/>
  <c r="C268" i="2" s="1"/>
  <c r="C280" i="2" s="1"/>
  <c r="C292" i="2" s="1"/>
  <c r="C304" i="2" s="1"/>
  <c r="C316" i="2" s="1"/>
  <c r="C328" i="2" s="1"/>
  <c r="M220" i="2"/>
  <c r="O220" i="2" s="1"/>
  <c r="M221" i="2"/>
  <c r="O221" i="2" s="1"/>
  <c r="A134" i="13" s="1"/>
  <c r="M222" i="2"/>
  <c r="O222" i="2" s="1"/>
  <c r="C223" i="2"/>
  <c r="M223" i="2"/>
  <c r="O223" i="2" s="1"/>
  <c r="M224" i="2"/>
  <c r="O224" i="2" s="1"/>
  <c r="A137" i="10" s="1"/>
  <c r="C137" i="10" s="1"/>
  <c r="D225" i="2"/>
  <c r="D218" i="2" s="1"/>
  <c r="M225" i="2"/>
  <c r="O225" i="2" s="1"/>
  <c r="M226" i="2"/>
  <c r="O226" i="2" s="1"/>
  <c r="M227" i="2"/>
  <c r="O227" i="2" s="1"/>
  <c r="M228" i="2"/>
  <c r="O228" i="2" s="1"/>
  <c r="M229" i="2"/>
  <c r="O229" i="2" s="1"/>
  <c r="M230" i="2"/>
  <c r="O230" i="2" s="1"/>
  <c r="M231" i="2"/>
  <c r="O231" i="2" s="1"/>
  <c r="M232" i="2"/>
  <c r="O232" i="2" s="1"/>
  <c r="A1392" i="7" s="1"/>
  <c r="C1392" i="7" s="1"/>
  <c r="M233" i="2"/>
  <c r="O233" i="2" s="1"/>
  <c r="M234" i="2"/>
  <c r="O234" i="2" s="1"/>
  <c r="A644" i="5" s="1"/>
  <c r="C644" i="5" s="1"/>
  <c r="C235" i="2"/>
  <c r="C247" i="2" s="1"/>
  <c r="C259" i="2" s="1"/>
  <c r="M235" i="2"/>
  <c r="O235" i="2" s="1"/>
  <c r="M236" i="2"/>
  <c r="O236" i="2" s="1"/>
  <c r="C237" i="2"/>
  <c r="D237" i="2"/>
  <c r="D230" i="2" s="1"/>
  <c r="D235" i="2" s="1"/>
  <c r="E235" i="2" s="1"/>
  <c r="F235" i="2" s="1"/>
  <c r="G235" i="2" s="1"/>
  <c r="M237" i="2"/>
  <c r="O237" i="2"/>
  <c r="A150" i="13" s="1"/>
  <c r="C150" i="13" s="1"/>
  <c r="M238" i="2"/>
  <c r="O238" i="2" s="1"/>
  <c r="M239" i="2"/>
  <c r="O239" i="2" s="1"/>
  <c r="M240" i="2"/>
  <c r="O240" i="2" s="1"/>
  <c r="M241" i="2"/>
  <c r="O241" i="2" s="1"/>
  <c r="C242" i="2"/>
  <c r="D242" i="2"/>
  <c r="D247" i="2" s="1"/>
  <c r="E247" i="2" s="1"/>
  <c r="F247" i="2" s="1"/>
  <c r="G247" i="2" s="1"/>
  <c r="M242" i="2"/>
  <c r="O242" i="2" s="1"/>
  <c r="M243" i="2"/>
  <c r="O243" i="2" s="1"/>
  <c r="M244" i="2"/>
  <c r="O244" i="2" s="1"/>
  <c r="C245" i="2"/>
  <c r="M245" i="2"/>
  <c r="O245" i="2" s="1"/>
  <c r="M246" i="2"/>
  <c r="O246" i="2" s="1"/>
  <c r="M247" i="2"/>
  <c r="O247" i="2" s="1"/>
  <c r="M248" i="2"/>
  <c r="O248" i="2" s="1"/>
  <c r="D249" i="2"/>
  <c r="M249" i="2"/>
  <c r="O249" i="2" s="1"/>
  <c r="M250" i="2"/>
  <c r="O250" i="2" s="1"/>
  <c r="A163" i="10" s="1"/>
  <c r="C163" i="10" s="1"/>
  <c r="M251" i="2"/>
  <c r="O251" i="2" s="1"/>
  <c r="M252" i="2"/>
  <c r="O252" i="2" s="1"/>
  <c r="M253" i="2"/>
  <c r="O253" i="2" s="1"/>
  <c r="M254" i="2"/>
  <c r="O254" i="2" s="1"/>
  <c r="M255" i="2"/>
  <c r="O255" i="2" s="1"/>
  <c r="M256" i="2"/>
  <c r="O256" i="2" s="1"/>
  <c r="C257" i="2"/>
  <c r="C269" i="2" s="1"/>
  <c r="C281" i="2" s="1"/>
  <c r="C293" i="2" s="1"/>
  <c r="C305" i="2" s="1"/>
  <c r="C317" i="2" s="1"/>
  <c r="C329" i="2" s="1"/>
  <c r="M257" i="2"/>
  <c r="O257" i="2" s="1"/>
  <c r="A1417" i="7" s="1"/>
  <c r="C1417" i="7" s="1"/>
  <c r="M258" i="2"/>
  <c r="O258" i="2" s="1"/>
  <c r="M259" i="2"/>
  <c r="O259" i="2" s="1"/>
  <c r="M260" i="2"/>
  <c r="O260" i="2" s="1"/>
  <c r="A173" i="13" s="1"/>
  <c r="C173" i="13" s="1"/>
  <c r="D261" i="2"/>
  <c r="D254" i="2" s="1"/>
  <c r="D259" i="2" s="1"/>
  <c r="E259" i="2" s="1"/>
  <c r="F259" i="2" s="1"/>
  <c r="G259" i="2" s="1"/>
  <c r="M261" i="2"/>
  <c r="O261" i="2" s="1"/>
  <c r="M262" i="2"/>
  <c r="O262" i="2" s="1"/>
  <c r="M263" i="2"/>
  <c r="O263" i="2"/>
  <c r="A1423" i="7" s="1"/>
  <c r="C1423" i="7" s="1"/>
  <c r="M264" i="2"/>
  <c r="O264" i="2" s="1"/>
  <c r="A177" i="10" s="1"/>
  <c r="C177" i="10" s="1"/>
  <c r="M265" i="2"/>
  <c r="O265" i="2" s="1"/>
  <c r="M266" i="2"/>
  <c r="O266" i="2"/>
  <c r="C267" i="2"/>
  <c r="C279" i="2" s="1"/>
  <c r="C291" i="2" s="1"/>
  <c r="C303" i="2" s="1"/>
  <c r="C315" i="2" s="1"/>
  <c r="C327" i="2" s="1"/>
  <c r="M267" i="2"/>
  <c r="O267" i="2" s="1"/>
  <c r="M268" i="2"/>
  <c r="O268" i="2" s="1"/>
  <c r="M269" i="2"/>
  <c r="O269" i="2" s="1"/>
  <c r="M270" i="2"/>
  <c r="O270" i="2" s="1"/>
  <c r="C271" i="2"/>
  <c r="C283" i="2" s="1"/>
  <c r="M271" i="2"/>
  <c r="O271" i="2" s="1"/>
  <c r="M272" i="2"/>
  <c r="O272" i="2" s="1"/>
  <c r="D273" i="2"/>
  <c r="D266" i="2" s="1"/>
  <c r="D271" i="2" s="1"/>
  <c r="E271" i="2" s="1"/>
  <c r="F271" i="2" s="1"/>
  <c r="G271" i="2" s="1"/>
  <c r="M273" i="2"/>
  <c r="O273" i="2" s="1"/>
  <c r="M274" i="2"/>
  <c r="O274" i="2"/>
  <c r="M275" i="2"/>
  <c r="O275" i="2" s="1"/>
  <c r="M276" i="2"/>
  <c r="O276" i="2" s="1"/>
  <c r="M277" i="2"/>
  <c r="O277" i="2" s="1"/>
  <c r="M278" i="2"/>
  <c r="O278" i="2" s="1"/>
  <c r="M279" i="2"/>
  <c r="O279" i="2" s="1"/>
  <c r="M280" i="2"/>
  <c r="O280" i="2" s="1"/>
  <c r="A1440" i="7" s="1"/>
  <c r="C1440" i="7" s="1"/>
  <c r="M281" i="2"/>
  <c r="O281" i="2" s="1"/>
  <c r="C282" i="2"/>
  <c r="C294" i="2" s="1"/>
  <c r="C306" i="2" s="1"/>
  <c r="C318" i="2" s="1"/>
  <c r="C330" i="2" s="1"/>
  <c r="M282" i="2"/>
  <c r="O282" i="2" s="1"/>
  <c r="M283" i="2"/>
  <c r="O283" i="2" s="1"/>
  <c r="M284" i="2"/>
  <c r="O284" i="2"/>
  <c r="C285" i="2"/>
  <c r="D285" i="2"/>
  <c r="D278" i="2" s="1"/>
  <c r="D283" i="2" s="1"/>
  <c r="E283" i="2" s="1"/>
  <c r="F283" i="2" s="1"/>
  <c r="G283" i="2" s="1"/>
  <c r="M285" i="2"/>
  <c r="O285" i="2" s="1"/>
  <c r="A198" i="11" s="1"/>
  <c r="C198" i="11" s="1"/>
  <c r="M286" i="2"/>
  <c r="O286" i="2" s="1"/>
  <c r="M287" i="2"/>
  <c r="O287" i="2" s="1"/>
  <c r="M288" i="2"/>
  <c r="O288" i="2" s="1"/>
  <c r="M289" i="2"/>
  <c r="O289" i="2" s="1"/>
  <c r="D290" i="2"/>
  <c r="D295" i="2" s="1"/>
  <c r="E295" i="2" s="1"/>
  <c r="F295" i="2" s="1"/>
  <c r="G295" i="2" s="1"/>
  <c r="M290" i="2"/>
  <c r="O290" i="2" s="1"/>
  <c r="M291" i="2"/>
  <c r="O291" i="2" s="1"/>
  <c r="M292" i="2"/>
  <c r="O292" i="2" s="1"/>
  <c r="M293" i="2"/>
  <c r="O293" i="2"/>
  <c r="M294" i="2"/>
  <c r="O294" i="2" s="1"/>
  <c r="C295" i="2"/>
  <c r="C307" i="2" s="1"/>
  <c r="C319" i="2" s="1"/>
  <c r="C331" i="2" s="1"/>
  <c r="M295" i="2"/>
  <c r="O295" i="2" s="1"/>
  <c r="M296" i="2"/>
  <c r="O296" i="2"/>
  <c r="A209" i="14" s="1"/>
  <c r="C209" i="14" s="1"/>
  <c r="D297" i="2"/>
  <c r="M297" i="2"/>
  <c r="O297" i="2" s="1"/>
  <c r="M298" i="2"/>
  <c r="O298" i="2" s="1"/>
  <c r="M299" i="2"/>
  <c r="O299" i="2" s="1"/>
  <c r="M300" i="2"/>
  <c r="O300" i="2" s="1"/>
  <c r="M301" i="2"/>
  <c r="O301" i="2" s="1"/>
  <c r="M302" i="2"/>
  <c r="O302" i="2" s="1"/>
  <c r="A215" i="11" s="1"/>
  <c r="C215" i="11" s="1"/>
  <c r="M303" i="2"/>
  <c r="O303" i="2" s="1"/>
  <c r="M304" i="2"/>
  <c r="O304" i="2" s="1"/>
  <c r="A217" i="10" s="1"/>
  <c r="C217" i="10" s="1"/>
  <c r="M305" i="2"/>
  <c r="O305" i="2" s="1"/>
  <c r="M306" i="2"/>
  <c r="O306" i="2" s="1"/>
  <c r="M307" i="2"/>
  <c r="O307" i="2" s="1"/>
  <c r="M308" i="2"/>
  <c r="O308" i="2" s="1"/>
  <c r="D309" i="2"/>
  <c r="D302" i="2" s="1"/>
  <c r="D307" i="2" s="1"/>
  <c r="E307" i="2" s="1"/>
  <c r="F307" i="2" s="1"/>
  <c r="G307" i="2" s="1"/>
  <c r="M309" i="2"/>
  <c r="O309" i="2" s="1"/>
  <c r="M310" i="2"/>
  <c r="O310" i="2" s="1"/>
  <c r="M311" i="2"/>
  <c r="O311" i="2" s="1"/>
  <c r="A224" i="13" s="1"/>
  <c r="C224" i="13" s="1"/>
  <c r="M312" i="2"/>
  <c r="O312" i="2" s="1"/>
  <c r="A225" i="13" s="1"/>
  <c r="C225" i="13" s="1"/>
  <c r="M313" i="2"/>
  <c r="O313" i="2" s="1"/>
  <c r="A226" i="13" s="1"/>
  <c r="C226" i="13" s="1"/>
  <c r="M314" i="2"/>
  <c r="O314" i="2" s="1"/>
  <c r="M315" i="2"/>
  <c r="O315" i="2" s="1"/>
  <c r="M316" i="2"/>
  <c r="O316" i="2" s="1"/>
  <c r="M317" i="2"/>
  <c r="O317" i="2"/>
  <c r="A230" i="13" s="1"/>
  <c r="C230" i="13" s="1"/>
  <c r="M318" i="2"/>
  <c r="O318" i="2" s="1"/>
  <c r="E319" i="2"/>
  <c r="F319" i="2" s="1"/>
  <c r="G319" i="2" s="1"/>
  <c r="M319" i="2"/>
  <c r="O319" i="2" s="1"/>
  <c r="M320" i="2"/>
  <c r="O320" i="2" s="1"/>
  <c r="D321" i="2"/>
  <c r="D314" i="2" s="1"/>
  <c r="D319" i="2" s="1"/>
  <c r="M321" i="2"/>
  <c r="O321" i="2" s="1"/>
  <c r="M322" i="2"/>
  <c r="O322" i="2" s="1"/>
  <c r="M323" i="2"/>
  <c r="O323" i="2" s="1"/>
  <c r="M324" i="2"/>
  <c r="O324" i="2" s="1"/>
  <c r="A237" i="13" s="1"/>
  <c r="C237" i="13"/>
  <c r="M325" i="2"/>
  <c r="O325" i="2" s="1"/>
  <c r="M326" i="2"/>
  <c r="O326" i="2" s="1"/>
  <c r="M327" i="2"/>
  <c r="O327" i="2" s="1"/>
  <c r="M328" i="2"/>
  <c r="O328" i="2" s="1"/>
  <c r="M329" i="2"/>
  <c r="O329" i="2" s="1"/>
  <c r="M330" i="2"/>
  <c r="O330" i="2" s="1"/>
  <c r="M331" i="2"/>
  <c r="O331" i="2" s="1"/>
  <c r="A244" i="13" s="1"/>
  <c r="C244" i="13" s="1"/>
  <c r="M332" i="2"/>
  <c r="O332" i="2" s="1"/>
  <c r="D333" i="2"/>
  <c r="D326" i="2" s="1"/>
  <c r="D331" i="2" s="1"/>
  <c r="E331" i="2" s="1"/>
  <c r="F331" i="2" s="1"/>
  <c r="G331" i="2" s="1"/>
  <c r="M333" i="2"/>
  <c r="O333" i="2" s="1"/>
  <c r="A246" i="13" s="1"/>
  <c r="C246" i="13" s="1"/>
  <c r="M334" i="2"/>
  <c r="O334" i="2" s="1"/>
  <c r="A247" i="13" s="1"/>
  <c r="C247" i="13" s="1"/>
  <c r="M335" i="2"/>
  <c r="O335" i="2" s="1"/>
  <c r="A248" i="13" s="1"/>
  <c r="C248" i="13" s="1"/>
  <c r="C336" i="2"/>
  <c r="D336" i="2"/>
  <c r="M336" i="2"/>
  <c r="O336" i="2" s="1"/>
  <c r="A249" i="13" s="1"/>
  <c r="C249" i="13" s="1"/>
  <c r="C337" i="2"/>
  <c r="D337" i="2"/>
  <c r="M337" i="2"/>
  <c r="O337" i="2" s="1"/>
  <c r="D338" i="2"/>
  <c r="M338" i="2"/>
  <c r="O338" i="2" s="1"/>
  <c r="A251" i="13" s="1"/>
  <c r="C339" i="2"/>
  <c r="D339" i="2"/>
  <c r="A6" i="6" s="1"/>
  <c r="M339" i="2"/>
  <c r="O339" i="2" s="1"/>
  <c r="A252" i="13" s="1"/>
  <c r="C252" i="13" s="1"/>
  <c r="C340" i="2"/>
  <c r="D340" i="2"/>
  <c r="M340" i="2"/>
  <c r="O340" i="2"/>
  <c r="A253" i="13" s="1"/>
  <c r="D341" i="2"/>
  <c r="M341" i="2"/>
  <c r="O341" i="2" s="1"/>
  <c r="D342" i="2"/>
  <c r="A1507" i="14" s="1"/>
  <c r="C1507" i="14"/>
  <c r="M342" i="2"/>
  <c r="O342" i="2" s="1"/>
  <c r="A255" i="13" s="1"/>
  <c r="C255" i="13" s="1"/>
  <c r="D343" i="2"/>
  <c r="M343" i="2"/>
  <c r="O343" i="2" s="1"/>
  <c r="A256" i="13" s="1"/>
  <c r="D344" i="2"/>
  <c r="M344" i="2"/>
  <c r="O344" i="2" s="1"/>
  <c r="A257" i="13" s="1"/>
  <c r="D345" i="2"/>
  <c r="M345" i="2"/>
  <c r="O345" i="2" s="1"/>
  <c r="A258" i="13" s="1"/>
  <c r="M346" i="2"/>
  <c r="O346" i="2" s="1"/>
  <c r="M347" i="2"/>
  <c r="O347" i="2" s="1"/>
  <c r="A260" i="13" s="1"/>
  <c r="C260" i="13" s="1"/>
  <c r="M348" i="2"/>
  <c r="O348" i="2" s="1"/>
  <c r="M349" i="2"/>
  <c r="O349" i="2" s="1"/>
  <c r="A262" i="13" s="1"/>
  <c r="C262" i="13" s="1"/>
  <c r="M350" i="2"/>
  <c r="O350" i="2" s="1"/>
  <c r="A263" i="13" s="1"/>
  <c r="C263" i="13" s="1"/>
  <c r="M351" i="2"/>
  <c r="O351" i="2" s="1"/>
  <c r="M352" i="2"/>
  <c r="O352" i="2" s="1"/>
  <c r="M353" i="2"/>
  <c r="O353" i="2" s="1"/>
  <c r="A266" i="13" s="1"/>
  <c r="C266" i="13" s="1"/>
  <c r="M354" i="2"/>
  <c r="O354" i="2" s="1"/>
  <c r="A267" i="13" s="1"/>
  <c r="C267" i="13" s="1"/>
  <c r="M355" i="2"/>
  <c r="O355" i="2" s="1"/>
  <c r="A268" i="13" s="1"/>
  <c r="C268" i="13" s="1"/>
  <c r="M356" i="2"/>
  <c r="O356" i="2" s="1"/>
  <c r="M357" i="2"/>
  <c r="O357" i="2" s="1"/>
  <c r="A270" i="13" s="1"/>
  <c r="C270" i="13" s="1"/>
  <c r="M358" i="2"/>
  <c r="O358" i="2" s="1"/>
  <c r="A271" i="13" s="1"/>
  <c r="C271" i="13" s="1"/>
  <c r="M359" i="2"/>
  <c r="O359" i="2" s="1"/>
  <c r="M360" i="2"/>
  <c r="O360" i="2" s="1"/>
  <c r="M361" i="2"/>
  <c r="O361" i="2" s="1"/>
  <c r="A274" i="13" s="1"/>
  <c r="C274" i="13" s="1"/>
  <c r="M362" i="2"/>
  <c r="O362" i="2" s="1"/>
  <c r="A275" i="13" s="1"/>
  <c r="M363" i="2"/>
  <c r="O363" i="2" s="1"/>
  <c r="A276" i="13" s="1"/>
  <c r="C276" i="13" s="1"/>
  <c r="M364" i="2"/>
  <c r="O364" i="2" s="1"/>
  <c r="M365" i="2"/>
  <c r="O365" i="2" s="1"/>
  <c r="A278" i="13" s="1"/>
  <c r="M366" i="2"/>
  <c r="O366" i="2"/>
  <c r="A279" i="13" s="1"/>
  <c r="C279" i="13" s="1"/>
  <c r="M367" i="2"/>
  <c r="O367" i="2" s="1"/>
  <c r="M368" i="2"/>
  <c r="O368" i="2" s="1"/>
  <c r="M369" i="2"/>
  <c r="O369" i="2" s="1"/>
  <c r="A282" i="13" s="1"/>
  <c r="C282" i="13" s="1"/>
  <c r="M370" i="2"/>
  <c r="O370" i="2" s="1"/>
  <c r="M371" i="2"/>
  <c r="O371" i="2" s="1"/>
  <c r="A284" i="13" s="1"/>
  <c r="C284" i="13" s="1"/>
  <c r="M372" i="2"/>
  <c r="O372" i="2"/>
  <c r="A285" i="14" s="1"/>
  <c r="C285" i="14" s="1"/>
  <c r="M373" i="2"/>
  <c r="O373" i="2" s="1"/>
  <c r="A286" i="13" s="1"/>
  <c r="C286" i="13" s="1"/>
  <c r="M374" i="2"/>
  <c r="O374" i="2" s="1"/>
  <c r="M375" i="2"/>
  <c r="O375" i="2" s="1"/>
  <c r="M376" i="2"/>
  <c r="O376" i="2"/>
  <c r="A289" i="13" s="1"/>
  <c r="M377" i="2"/>
  <c r="O377" i="2" s="1"/>
  <c r="A290" i="13" s="1"/>
  <c r="M378" i="2"/>
  <c r="O378" i="2"/>
  <c r="A291" i="13" s="1"/>
  <c r="C291" i="13" s="1"/>
  <c r="M379" i="2"/>
  <c r="O379" i="2" s="1"/>
  <c r="A292" i="13" s="1"/>
  <c r="C292" i="13" s="1"/>
  <c r="M380" i="2"/>
  <c r="O380" i="2"/>
  <c r="A1540" i="7" s="1"/>
  <c r="C1540" i="7" s="1"/>
  <c r="M381" i="2"/>
  <c r="O381" i="2" s="1"/>
  <c r="A294" i="13" s="1"/>
  <c r="M382" i="2"/>
  <c r="O382" i="2" s="1"/>
  <c r="M383" i="2"/>
  <c r="O383" i="2" s="1"/>
  <c r="M384" i="2"/>
  <c r="O384" i="2"/>
  <c r="A297" i="13" s="1"/>
  <c r="C297" i="13" s="1"/>
  <c r="M385" i="2"/>
  <c r="O385" i="2" s="1"/>
  <c r="A298" i="13" s="1"/>
  <c r="C298" i="13" s="1"/>
  <c r="M386" i="2"/>
  <c r="O386" i="2"/>
  <c r="A299" i="13" s="1"/>
  <c r="M387" i="2"/>
  <c r="O387" i="2" s="1"/>
  <c r="A300" i="13" s="1"/>
  <c r="C300" i="13" s="1"/>
  <c r="M388" i="2"/>
  <c r="O388" i="2"/>
  <c r="A1548" i="7" s="1"/>
  <c r="C1548" i="7" s="1"/>
  <c r="M389" i="2"/>
  <c r="O389" i="2" s="1"/>
  <c r="M390" i="2"/>
  <c r="O390" i="2"/>
  <c r="A303" i="13" s="1"/>
  <c r="C303" i="13" s="1"/>
  <c r="M391" i="2"/>
  <c r="O391" i="2" s="1"/>
  <c r="M392" i="2"/>
  <c r="O392" i="2" s="1"/>
  <c r="M393" i="2"/>
  <c r="O393" i="2" s="1"/>
  <c r="M394" i="2"/>
  <c r="O394" i="2"/>
  <c r="A307" i="13" s="1"/>
  <c r="M395" i="2"/>
  <c r="O395" i="2" s="1"/>
  <c r="M396" i="2"/>
  <c r="O396" i="2" s="1"/>
  <c r="M397" i="2"/>
  <c r="O397" i="2" s="1"/>
  <c r="A310" i="13" s="1"/>
  <c r="M398" i="2"/>
  <c r="O398" i="2"/>
  <c r="A311" i="13" s="1"/>
  <c r="M399" i="2"/>
  <c r="O399" i="2" s="1"/>
  <c r="M400" i="2"/>
  <c r="O400" i="2" s="1"/>
  <c r="M401" i="2"/>
  <c r="O401" i="2" s="1"/>
  <c r="M402" i="2"/>
  <c r="O402" i="2"/>
  <c r="A315" i="13" s="1"/>
  <c r="C315" i="13" s="1"/>
  <c r="M403" i="2"/>
  <c r="O403" i="2" s="1"/>
  <c r="A316" i="13" s="1"/>
  <c r="C316" i="13" s="1"/>
  <c r="M404" i="2"/>
  <c r="O404" i="2"/>
  <c r="M405" i="2"/>
  <c r="O405" i="2" s="1"/>
  <c r="M406" i="2"/>
  <c r="O406" i="2"/>
  <c r="A319" i="13" s="1"/>
  <c r="M407" i="2"/>
  <c r="O407" i="2" s="1"/>
  <c r="M408" i="2"/>
  <c r="O408" i="2" s="1"/>
  <c r="M409" i="2"/>
  <c r="O409" i="2" s="1"/>
  <c r="A322" i="13" s="1"/>
  <c r="M410" i="2"/>
  <c r="O410" i="2" s="1"/>
  <c r="M411" i="2"/>
  <c r="O411" i="2" s="1"/>
  <c r="A324" i="13" s="1"/>
  <c r="C324" i="13" s="1"/>
  <c r="M412" i="2"/>
  <c r="O412" i="2" s="1"/>
  <c r="M413" i="2"/>
  <c r="O413" i="2" s="1"/>
  <c r="M414" i="2"/>
  <c r="O414" i="2"/>
  <c r="A327" i="13" s="1"/>
  <c r="M415" i="2"/>
  <c r="O415" i="2" s="1"/>
  <c r="M416" i="2"/>
  <c r="O416" i="2"/>
  <c r="A329" i="13" s="1"/>
  <c r="C329" i="13" s="1"/>
  <c r="M417" i="2"/>
  <c r="O417" i="2" s="1"/>
  <c r="M418" i="2"/>
  <c r="O418" i="2"/>
  <c r="A331" i="13" s="1"/>
  <c r="M419" i="2"/>
  <c r="O419" i="2" s="1"/>
  <c r="M420" i="2"/>
  <c r="O420" i="2"/>
  <c r="M421" i="2"/>
  <c r="O421" i="2" s="1"/>
  <c r="A334" i="13" s="1"/>
  <c r="M422" i="2"/>
  <c r="O422" i="2" s="1"/>
  <c r="M423" i="2"/>
  <c r="O423" i="2" s="1"/>
  <c r="M424" i="2"/>
  <c r="O424" i="2" s="1"/>
  <c r="A337" i="14" s="1"/>
  <c r="C337" i="14" s="1"/>
  <c r="M425" i="2"/>
  <c r="O425" i="2" s="1"/>
  <c r="A338" i="13" s="1"/>
  <c r="M426" i="2"/>
  <c r="O426" i="2" s="1"/>
  <c r="A339" i="13" s="1"/>
  <c r="C339" i="13" s="1"/>
  <c r="M427" i="2"/>
  <c r="O427" i="2" s="1"/>
  <c r="A340" i="13" s="1"/>
  <c r="C340" i="13" s="1"/>
  <c r="M428" i="2"/>
  <c r="O428" i="2" s="1"/>
  <c r="M429" i="2"/>
  <c r="O429" i="2" s="1"/>
  <c r="A342" i="13" s="1"/>
  <c r="M430" i="2"/>
  <c r="O430" i="2" s="1"/>
  <c r="M431" i="2"/>
  <c r="O431" i="2" s="1"/>
  <c r="M432" i="2"/>
  <c r="O432" i="2" s="1"/>
  <c r="M433" i="2"/>
  <c r="O433" i="2" s="1"/>
  <c r="A346" i="13" s="1"/>
  <c r="M434" i="2"/>
  <c r="O434" i="2" s="1"/>
  <c r="M435" i="2"/>
  <c r="O435" i="2" s="1"/>
  <c r="A348" i="13" s="1"/>
  <c r="M436" i="2"/>
  <c r="O436" i="2" s="1"/>
  <c r="M437" i="2"/>
  <c r="O437" i="2" s="1"/>
  <c r="A350" i="13" s="1"/>
  <c r="M438" i="2"/>
  <c r="O438" i="2" s="1"/>
  <c r="M439" i="2"/>
  <c r="O439" i="2" s="1"/>
  <c r="M440" i="2"/>
  <c r="O440" i="2" s="1"/>
  <c r="M441" i="2"/>
  <c r="O441" i="2" s="1"/>
  <c r="A354" i="13" s="1"/>
  <c r="M442" i="2"/>
  <c r="O442" i="2" s="1"/>
  <c r="M443" i="2"/>
  <c r="O443" i="2" s="1"/>
  <c r="A356" i="13" s="1"/>
  <c r="M444" i="2"/>
  <c r="O444" i="2" s="1"/>
  <c r="M445" i="2"/>
  <c r="O445" i="2" s="1"/>
  <c r="A358" i="13" s="1"/>
  <c r="M446" i="2"/>
  <c r="O446" i="2" s="1"/>
  <c r="M447" i="2"/>
  <c r="O447" i="2" s="1"/>
  <c r="M448" i="2"/>
  <c r="O448" i="2" s="1"/>
  <c r="M449" i="2"/>
  <c r="O449" i="2" s="1"/>
  <c r="A362" i="13" s="1"/>
  <c r="M450" i="2"/>
  <c r="O450" i="2" s="1"/>
  <c r="M451" i="2"/>
  <c r="O451" i="2" s="1"/>
  <c r="A364" i="13" s="1"/>
  <c r="M452" i="2"/>
  <c r="O452" i="2" s="1"/>
  <c r="M453" i="2"/>
  <c r="O453" i="2" s="1"/>
  <c r="A366" i="13" s="1"/>
  <c r="M454" i="2"/>
  <c r="O454" i="2" s="1"/>
  <c r="M455" i="2"/>
  <c r="O455" i="2" s="1"/>
  <c r="M456" i="2"/>
  <c r="O456" i="2" s="1"/>
  <c r="A1616" i="7" s="1"/>
  <c r="C1616" i="7" s="1"/>
  <c r="M457" i="2"/>
  <c r="O457" i="2" s="1"/>
  <c r="A370" i="13" s="1"/>
  <c r="C370" i="13" s="1"/>
  <c r="M458" i="2"/>
  <c r="O458" i="2" s="1"/>
  <c r="M459" i="2"/>
  <c r="O459" i="2" s="1"/>
  <c r="A372" i="13" s="1"/>
  <c r="M460" i="2"/>
  <c r="O460" i="2" s="1"/>
  <c r="M461" i="2"/>
  <c r="O461" i="2" s="1"/>
  <c r="A374" i="13" s="1"/>
  <c r="M462" i="2"/>
  <c r="O462" i="2" s="1"/>
  <c r="M463" i="2"/>
  <c r="O463" i="2" s="1"/>
  <c r="M464" i="2"/>
  <c r="O464" i="2"/>
  <c r="A874" i="5" s="1"/>
  <c r="C874" i="5" s="1"/>
  <c r="M465" i="2"/>
  <c r="O465" i="2" s="1"/>
  <c r="A378" i="13" s="1"/>
  <c r="M466" i="2"/>
  <c r="O466" i="2" s="1"/>
  <c r="M467" i="2"/>
  <c r="O467" i="2" s="1"/>
  <c r="A380" i="13" s="1"/>
  <c r="C380" i="13" s="1"/>
  <c r="M468" i="2"/>
  <c r="O468" i="2" s="1"/>
  <c r="M469" i="2"/>
  <c r="O469" i="2" s="1"/>
  <c r="A382" i="13" s="1"/>
  <c r="M470" i="2"/>
  <c r="O470" i="2" s="1"/>
  <c r="M471" i="2"/>
  <c r="O471" i="2" s="1"/>
  <c r="M472" i="2"/>
  <c r="O472" i="2" s="1"/>
  <c r="M473" i="2"/>
  <c r="O473" i="2" s="1"/>
  <c r="A386" i="13" s="1"/>
  <c r="M474" i="2"/>
  <c r="O474" i="2"/>
  <c r="A387" i="13" s="1"/>
  <c r="M475" i="2"/>
  <c r="O475" i="2" s="1"/>
  <c r="A388" i="13" s="1"/>
  <c r="M476" i="2"/>
  <c r="O476" i="2" s="1"/>
  <c r="M477" i="2"/>
  <c r="O477" i="2" s="1"/>
  <c r="A390" i="13" s="1"/>
  <c r="C390" i="13" s="1"/>
  <c r="M478" i="2"/>
  <c r="O478" i="2" s="1"/>
  <c r="M479" i="2"/>
  <c r="O479" i="2" s="1"/>
  <c r="M480" i="2"/>
  <c r="O480" i="2" s="1"/>
  <c r="M481" i="2"/>
  <c r="O481" i="2" s="1"/>
  <c r="A394" i="13" s="1"/>
  <c r="M482" i="2"/>
  <c r="O482" i="2" s="1"/>
  <c r="A395" i="13" s="1"/>
  <c r="M483" i="2"/>
  <c r="O483" i="2" s="1"/>
  <c r="A396" i="13" s="1"/>
  <c r="M484" i="2"/>
  <c r="O484" i="2" s="1"/>
  <c r="M485" i="2"/>
  <c r="O485" i="2" s="1"/>
  <c r="A398" i="13" s="1"/>
  <c r="C398" i="13" s="1"/>
  <c r="M486" i="2"/>
  <c r="O486" i="2" s="1"/>
  <c r="M487" i="2"/>
  <c r="O487" i="2" s="1"/>
  <c r="M488" i="2"/>
  <c r="O488" i="2" s="1"/>
  <c r="M489" i="2"/>
  <c r="O489" i="2" s="1"/>
  <c r="A402" i="13" s="1"/>
  <c r="M490" i="2"/>
  <c r="O490" i="2"/>
  <c r="A403" i="13" s="1"/>
  <c r="C403" i="13" s="1"/>
  <c r="M491" i="2"/>
  <c r="O491" i="2" s="1"/>
  <c r="A404" i="13" s="1"/>
  <c r="M492" i="2"/>
  <c r="O492" i="2"/>
  <c r="M493" i="2"/>
  <c r="O493" i="2" s="1"/>
  <c r="A406" i="13" s="1"/>
  <c r="C406" i="13" s="1"/>
  <c r="M494" i="2"/>
  <c r="O494" i="2"/>
  <c r="M495" i="2"/>
  <c r="O495" i="2" s="1"/>
  <c r="M496" i="2"/>
  <c r="O496" i="2" s="1"/>
  <c r="A409" i="13" s="1"/>
  <c r="C409" i="13" s="1"/>
  <c r="M497" i="2"/>
  <c r="O497" i="2" s="1"/>
  <c r="A410" i="13" s="1"/>
  <c r="M498" i="2"/>
  <c r="O498" i="2" s="1"/>
  <c r="A411" i="13" s="1"/>
  <c r="C411" i="13" s="1"/>
  <c r="M499" i="2"/>
  <c r="O499" i="2" s="1"/>
  <c r="A412" i="13" s="1"/>
  <c r="M500" i="2"/>
  <c r="O500" i="2" s="1"/>
  <c r="M501" i="2"/>
  <c r="O501" i="2" s="1"/>
  <c r="A414" i="13" s="1"/>
  <c r="C414" i="13" s="1"/>
  <c r="M502" i="2"/>
  <c r="O502" i="2" s="1"/>
  <c r="M503" i="2"/>
  <c r="O503" i="2" s="1"/>
  <c r="M504" i="2"/>
  <c r="O504" i="2" s="1"/>
  <c r="M505" i="2"/>
  <c r="O505" i="2" s="1"/>
  <c r="A418" i="13" s="1"/>
  <c r="M506" i="2"/>
  <c r="O506" i="2"/>
  <c r="A419" i="13" s="1"/>
  <c r="C419" i="13" s="1"/>
  <c r="M507" i="2"/>
  <c r="O507" i="2" s="1"/>
  <c r="A420" i="13" s="1"/>
  <c r="C420" i="13" s="1"/>
  <c r="M508" i="2"/>
  <c r="O508" i="2"/>
  <c r="M509" i="2"/>
  <c r="O509" i="2" s="1"/>
  <c r="A422" i="13" s="1"/>
  <c r="C422" i="13" s="1"/>
  <c r="U11" i="15"/>
  <c r="M16" i="16"/>
  <c r="I16" i="16"/>
  <c r="U12" i="15" s="1"/>
  <c r="K16" i="16"/>
  <c r="L16" i="16"/>
  <c r="I17" i="16"/>
  <c r="K17" i="16"/>
  <c r="L17" i="16"/>
  <c r="M17" i="16"/>
  <c r="I18" i="16"/>
  <c r="D4" i="19" s="1"/>
  <c r="I19" i="16"/>
  <c r="I20" i="16"/>
  <c r="H2" i="3" s="1"/>
  <c r="A57" i="2" s="1"/>
  <c r="I21" i="16"/>
  <c r="B10" i="19"/>
  <c r="B13" i="19"/>
  <c r="B14" i="19"/>
  <c r="B16" i="19"/>
  <c r="B19" i="19"/>
  <c r="B20" i="19"/>
  <c r="B22" i="19"/>
  <c r="B23" i="19"/>
  <c r="B25" i="19"/>
  <c r="B28" i="19"/>
  <c r="B31" i="19"/>
  <c r="B34" i="19"/>
  <c r="B35" i="19"/>
  <c r="B37" i="19"/>
  <c r="B40" i="19"/>
  <c r="B41" i="19"/>
  <c r="D5" i="8"/>
  <c r="D8" i="8"/>
  <c r="H8" i="8"/>
  <c r="C341" i="2" s="1"/>
  <c r="B9" i="8"/>
  <c r="H9" i="8"/>
  <c r="D11" i="8"/>
  <c r="H11" i="8"/>
  <c r="B12" i="8"/>
  <c r="H12" i="8"/>
  <c r="B18" i="8"/>
  <c r="H18" i="8"/>
  <c r="B20" i="8"/>
  <c r="C338" i="2" s="1"/>
  <c r="B21" i="8"/>
  <c r="H21" i="8"/>
  <c r="C4" i="13"/>
  <c r="C6" i="13"/>
  <c r="C8" i="13"/>
  <c r="C10" i="13"/>
  <c r="C12" i="13"/>
  <c r="C14" i="13"/>
  <c r="C16" i="13"/>
  <c r="C18" i="13"/>
  <c r="C20" i="13"/>
  <c r="C22" i="13"/>
  <c r="C24" i="13"/>
  <c r="C26" i="13"/>
  <c r="C28" i="13"/>
  <c r="C30" i="13"/>
  <c r="C32" i="13"/>
  <c r="C34" i="13"/>
  <c r="C36" i="13"/>
  <c r="C38" i="13"/>
  <c r="C40" i="13"/>
  <c r="C42" i="13"/>
  <c r="C251" i="13"/>
  <c r="C253" i="13"/>
  <c r="C256" i="13"/>
  <c r="C257" i="13"/>
  <c r="C258" i="13"/>
  <c r="C275" i="13"/>
  <c r="C278" i="13"/>
  <c r="C289" i="13"/>
  <c r="C290" i="13"/>
  <c r="C294" i="13"/>
  <c r="C299" i="13"/>
  <c r="A302" i="13"/>
  <c r="C302" i="13" s="1"/>
  <c r="A306" i="13"/>
  <c r="C306" i="13" s="1"/>
  <c r="C307" i="13"/>
  <c r="A308" i="13"/>
  <c r="C308" i="13" s="1"/>
  <c r="C310" i="13"/>
  <c r="C311" i="13"/>
  <c r="A314" i="13"/>
  <c r="C314" i="13" s="1"/>
  <c r="A318" i="13"/>
  <c r="C318" i="13" s="1"/>
  <c r="C319" i="13"/>
  <c r="C322" i="13"/>
  <c r="A326" i="13"/>
  <c r="C326" i="13"/>
  <c r="C327" i="13"/>
  <c r="A330" i="13"/>
  <c r="C330" i="13" s="1"/>
  <c r="C331" i="13"/>
  <c r="A332" i="13"/>
  <c r="C332" i="13" s="1"/>
  <c r="C334" i="13"/>
  <c r="A335" i="13"/>
  <c r="C335" i="13" s="1"/>
  <c r="C338" i="13"/>
  <c r="C342" i="13"/>
  <c r="C346" i="13"/>
  <c r="C348" i="13"/>
  <c r="C350" i="13"/>
  <c r="C354" i="13"/>
  <c r="C356" i="13"/>
  <c r="C358" i="13"/>
  <c r="C362" i="13"/>
  <c r="C364" i="13"/>
  <c r="C366" i="13"/>
  <c r="C372" i="13"/>
  <c r="C374" i="13"/>
  <c r="C378" i="13"/>
  <c r="C382" i="13"/>
  <c r="C386" i="13"/>
  <c r="C387" i="13"/>
  <c r="C388" i="13"/>
  <c r="C394" i="13"/>
  <c r="C395" i="13"/>
  <c r="C396" i="13"/>
  <c r="C402" i="13"/>
  <c r="C404" i="13"/>
  <c r="A407" i="13"/>
  <c r="C407" i="13" s="1"/>
  <c r="C410" i="13"/>
  <c r="C412" i="13"/>
  <c r="A415" i="13"/>
  <c r="C415" i="13" s="1"/>
  <c r="A417" i="13"/>
  <c r="C417" i="13" s="1"/>
  <c r="C418" i="13"/>
  <c r="A423" i="13"/>
  <c r="C423" i="13" s="1"/>
  <c r="A424" i="13"/>
  <c r="C424" i="13"/>
  <c r="A425" i="13"/>
  <c r="C425" i="13"/>
  <c r="A426" i="13"/>
  <c r="C426" i="13"/>
  <c r="A427" i="13"/>
  <c r="C427" i="13" s="1"/>
  <c r="A428" i="13"/>
  <c r="C428" i="13" s="1"/>
  <c r="A429" i="13"/>
  <c r="C429" i="13" s="1"/>
  <c r="A430" i="13"/>
  <c r="C430" i="13" s="1"/>
  <c r="A431" i="13"/>
  <c r="C431" i="13" s="1"/>
  <c r="A432" i="13"/>
  <c r="C432" i="13"/>
  <c r="A433" i="13"/>
  <c r="C433" i="13" s="1"/>
  <c r="A434" i="13"/>
  <c r="C434" i="13"/>
  <c r="A435" i="13"/>
  <c r="C435" i="13" s="1"/>
  <c r="A436" i="13"/>
  <c r="C436" i="13" s="1"/>
  <c r="A437" i="13"/>
  <c r="C437" i="13" s="1"/>
  <c r="A438" i="13"/>
  <c r="C438" i="13" s="1"/>
  <c r="A439" i="13"/>
  <c r="C439" i="13" s="1"/>
  <c r="A440" i="13"/>
  <c r="C440" i="13"/>
  <c r="A441" i="13"/>
  <c r="C441" i="13"/>
  <c r="A442" i="13"/>
  <c r="C442" i="13" s="1"/>
  <c r="A443" i="13"/>
  <c r="C443" i="13" s="1"/>
  <c r="A444" i="13"/>
  <c r="C444" i="13"/>
  <c r="A445" i="13"/>
  <c r="C445" i="13" s="1"/>
  <c r="A446" i="13"/>
  <c r="C446" i="13" s="1"/>
  <c r="A447" i="13"/>
  <c r="C447" i="13" s="1"/>
  <c r="A448" i="13"/>
  <c r="C448" i="13"/>
  <c r="A449" i="13"/>
  <c r="C449" i="13"/>
  <c r="A450" i="13"/>
  <c r="C450" i="13"/>
  <c r="A451" i="13"/>
  <c r="C451" i="13" s="1"/>
  <c r="A452" i="13"/>
  <c r="C452" i="13" s="1"/>
  <c r="A453" i="13"/>
  <c r="C453" i="13" s="1"/>
  <c r="A454" i="13"/>
  <c r="C454" i="13" s="1"/>
  <c r="A455" i="13"/>
  <c r="C455" i="13" s="1"/>
  <c r="A456" i="13"/>
  <c r="C456" i="13" s="1"/>
  <c r="A457" i="13"/>
  <c r="C457" i="13"/>
  <c r="A458" i="13"/>
  <c r="C458" i="13"/>
  <c r="A459" i="13"/>
  <c r="C459" i="13" s="1"/>
  <c r="A460" i="13"/>
  <c r="C460" i="13" s="1"/>
  <c r="A461" i="13"/>
  <c r="C461" i="13" s="1"/>
  <c r="A462" i="13"/>
  <c r="C462" i="13"/>
  <c r="A463" i="13"/>
  <c r="C463" i="13" s="1"/>
  <c r="A464" i="13"/>
  <c r="C464" i="13"/>
  <c r="A465" i="13"/>
  <c r="C465" i="13" s="1"/>
  <c r="A466" i="13"/>
  <c r="C466" i="13"/>
  <c r="A467" i="13"/>
  <c r="C467" i="13" s="1"/>
  <c r="A468" i="13"/>
  <c r="C468" i="13" s="1"/>
  <c r="A469" i="13"/>
  <c r="C469" i="13" s="1"/>
  <c r="A470" i="13"/>
  <c r="C470" i="13" s="1"/>
  <c r="A471" i="13"/>
  <c r="C471" i="13" s="1"/>
  <c r="A472" i="13"/>
  <c r="C472" i="13" s="1"/>
  <c r="A473" i="13"/>
  <c r="C473" i="13"/>
  <c r="A474" i="13"/>
  <c r="C474" i="13" s="1"/>
  <c r="A475" i="13"/>
  <c r="C475" i="13" s="1"/>
  <c r="A476" i="13"/>
  <c r="C476" i="13" s="1"/>
  <c r="A477" i="13"/>
  <c r="C477" i="13" s="1"/>
  <c r="A478" i="13"/>
  <c r="C478" i="13" s="1"/>
  <c r="A479" i="13"/>
  <c r="C479" i="13" s="1"/>
  <c r="A480" i="13"/>
  <c r="C480" i="13"/>
  <c r="A481" i="13"/>
  <c r="C481" i="13" s="1"/>
  <c r="A482" i="13"/>
  <c r="C482" i="13"/>
  <c r="A483" i="13"/>
  <c r="C483" i="13" s="1"/>
  <c r="A484" i="13"/>
  <c r="C484" i="13" s="1"/>
  <c r="A485" i="13"/>
  <c r="C485" i="13"/>
  <c r="A486" i="13"/>
  <c r="C486" i="13" s="1"/>
  <c r="A487" i="13"/>
  <c r="C487" i="13" s="1"/>
  <c r="A488" i="13"/>
  <c r="C488" i="13"/>
  <c r="A489" i="13"/>
  <c r="C489" i="13"/>
  <c r="A490" i="13"/>
  <c r="C490" i="13"/>
  <c r="A491" i="13"/>
  <c r="C491" i="13" s="1"/>
  <c r="A492" i="13"/>
  <c r="C492" i="13" s="1"/>
  <c r="A493" i="13"/>
  <c r="C493" i="13" s="1"/>
  <c r="A494" i="13"/>
  <c r="C494" i="13" s="1"/>
  <c r="A495" i="13"/>
  <c r="C495" i="13" s="1"/>
  <c r="A496" i="13"/>
  <c r="C496" i="13"/>
  <c r="A497" i="13"/>
  <c r="C497" i="13" s="1"/>
  <c r="A498" i="13"/>
  <c r="C498" i="13"/>
  <c r="A499" i="13"/>
  <c r="C499" i="13" s="1"/>
  <c r="A500" i="13"/>
  <c r="C500" i="13" s="1"/>
  <c r="A501" i="13"/>
  <c r="C501" i="13" s="1"/>
  <c r="A502" i="13"/>
  <c r="C502" i="13" s="1"/>
  <c r="A503" i="13"/>
  <c r="C503" i="13" s="1"/>
  <c r="A504" i="13"/>
  <c r="C504" i="13"/>
  <c r="A505" i="13"/>
  <c r="C505" i="13"/>
  <c r="A506" i="13"/>
  <c r="C506" i="13" s="1"/>
  <c r="A507" i="13"/>
  <c r="C507" i="13" s="1"/>
  <c r="A508" i="13"/>
  <c r="C508" i="13"/>
  <c r="A509" i="13"/>
  <c r="C509" i="13" s="1"/>
  <c r="A510" i="13"/>
  <c r="C510" i="13" s="1"/>
  <c r="A511" i="13"/>
  <c r="C511" i="13" s="1"/>
  <c r="A512" i="13"/>
  <c r="C512" i="13"/>
  <c r="A513" i="13"/>
  <c r="C513" i="13"/>
  <c r="A514" i="13"/>
  <c r="C514" i="13"/>
  <c r="A515" i="13"/>
  <c r="C515" i="13" s="1"/>
  <c r="A516" i="13"/>
  <c r="C516" i="13" s="1"/>
  <c r="A517" i="13"/>
  <c r="C517" i="13" s="1"/>
  <c r="A518" i="13"/>
  <c r="C518" i="13" s="1"/>
  <c r="A519" i="13"/>
  <c r="C519" i="13" s="1"/>
  <c r="A520" i="13"/>
  <c r="C520" i="13"/>
  <c r="A521" i="13"/>
  <c r="C521" i="13"/>
  <c r="A522" i="13"/>
  <c r="C522" i="13" s="1"/>
  <c r="A523" i="13"/>
  <c r="C523" i="13" s="1"/>
  <c r="A524" i="13"/>
  <c r="C524" i="13"/>
  <c r="A525" i="13"/>
  <c r="C525" i="13" s="1"/>
  <c r="A526" i="13"/>
  <c r="C526" i="13"/>
  <c r="A527" i="13"/>
  <c r="C527" i="13" s="1"/>
  <c r="A528" i="13"/>
  <c r="C528" i="13"/>
  <c r="A529" i="13"/>
  <c r="C529" i="13"/>
  <c r="A530" i="13"/>
  <c r="C530" i="13"/>
  <c r="A531" i="13"/>
  <c r="C531" i="13" s="1"/>
  <c r="A532" i="13"/>
  <c r="C532" i="13" s="1"/>
  <c r="A533" i="13"/>
  <c r="C533" i="13" s="1"/>
  <c r="A534" i="13"/>
  <c r="C534" i="13" s="1"/>
  <c r="A535" i="13"/>
  <c r="C535" i="13" s="1"/>
  <c r="A536" i="13"/>
  <c r="C536" i="13" s="1"/>
  <c r="A537" i="13"/>
  <c r="C537" i="13"/>
  <c r="A538" i="13"/>
  <c r="C538" i="13" s="1"/>
  <c r="A539" i="13"/>
  <c r="C539" i="13" s="1"/>
  <c r="A540" i="13"/>
  <c r="C540" i="13" s="1"/>
  <c r="A541" i="13"/>
  <c r="C541" i="13" s="1"/>
  <c r="A542" i="13"/>
  <c r="C542" i="13" s="1"/>
  <c r="A543" i="13"/>
  <c r="C543" i="13" s="1"/>
  <c r="A544" i="13"/>
  <c r="C544" i="13"/>
  <c r="A545" i="13"/>
  <c r="C545" i="13" s="1"/>
  <c r="A546" i="13"/>
  <c r="C546" i="13"/>
  <c r="A547" i="13"/>
  <c r="C547" i="13" s="1"/>
  <c r="A548" i="13"/>
  <c r="C548" i="13" s="1"/>
  <c r="A549" i="13"/>
  <c r="C549" i="13" s="1"/>
  <c r="A550" i="13"/>
  <c r="C550" i="13" s="1"/>
  <c r="A551" i="13"/>
  <c r="C551" i="13" s="1"/>
  <c r="A552" i="13"/>
  <c r="C552" i="13"/>
  <c r="A553" i="13"/>
  <c r="C553" i="13" s="1"/>
  <c r="A554" i="13"/>
  <c r="C554" i="13"/>
  <c r="A555" i="13"/>
  <c r="C555" i="13" s="1"/>
  <c r="A556" i="13"/>
  <c r="C556" i="13"/>
  <c r="A557" i="13"/>
  <c r="C557" i="13" s="1"/>
  <c r="A558" i="13"/>
  <c r="C558" i="13"/>
  <c r="A559" i="13"/>
  <c r="C559" i="13" s="1"/>
  <c r="A560" i="13"/>
  <c r="C560" i="13"/>
  <c r="A561" i="13"/>
  <c r="C561" i="13" s="1"/>
  <c r="A562" i="13"/>
  <c r="C562" i="13" s="1"/>
  <c r="A563" i="13"/>
  <c r="C563" i="13" s="1"/>
  <c r="A564" i="13"/>
  <c r="C564" i="13" s="1"/>
  <c r="A565" i="13"/>
  <c r="C565" i="13" s="1"/>
  <c r="A566" i="13"/>
  <c r="C566" i="13" s="1"/>
  <c r="A567" i="13"/>
  <c r="C567" i="13" s="1"/>
  <c r="A568" i="13"/>
  <c r="C568" i="13"/>
  <c r="A569" i="13"/>
  <c r="C569" i="13"/>
  <c r="A570" i="13"/>
  <c r="C570" i="13"/>
  <c r="A571" i="13"/>
  <c r="C571" i="13" s="1"/>
  <c r="A572" i="13"/>
  <c r="C572" i="13" s="1"/>
  <c r="A573" i="13"/>
  <c r="C573" i="13" s="1"/>
  <c r="A574" i="13"/>
  <c r="C574" i="13"/>
  <c r="A575" i="13"/>
  <c r="C575" i="13" s="1"/>
  <c r="A576" i="13"/>
  <c r="C576" i="13"/>
  <c r="A577" i="13"/>
  <c r="C577" i="13" s="1"/>
  <c r="A578" i="13"/>
  <c r="C578" i="13"/>
  <c r="A579" i="13"/>
  <c r="C579" i="13" s="1"/>
  <c r="A580" i="13"/>
  <c r="C580" i="13"/>
  <c r="A581" i="13"/>
  <c r="C581" i="13" s="1"/>
  <c r="A582" i="13"/>
  <c r="C582" i="13" s="1"/>
  <c r="A583" i="13"/>
  <c r="C583" i="13" s="1"/>
  <c r="A584" i="13"/>
  <c r="C584" i="13" s="1"/>
  <c r="A585" i="13"/>
  <c r="C585" i="13"/>
  <c r="A586" i="13"/>
  <c r="C586" i="13" s="1"/>
  <c r="A587" i="13"/>
  <c r="C587" i="13" s="1"/>
  <c r="A588" i="13"/>
  <c r="C588" i="13" s="1"/>
  <c r="A589" i="13"/>
  <c r="C589" i="13" s="1"/>
  <c r="A590" i="13"/>
  <c r="C590" i="13" s="1"/>
  <c r="A591" i="13"/>
  <c r="C591" i="13" s="1"/>
  <c r="A592" i="13"/>
  <c r="C592" i="13"/>
  <c r="A593" i="13"/>
  <c r="C593" i="13" s="1"/>
  <c r="A594" i="13"/>
  <c r="C594" i="13"/>
  <c r="A595" i="13"/>
  <c r="C595" i="13" s="1"/>
  <c r="A596" i="13"/>
  <c r="C596" i="13" s="1"/>
  <c r="A597" i="13"/>
  <c r="C597" i="13"/>
  <c r="A598" i="13"/>
  <c r="C598" i="13" s="1"/>
  <c r="A599" i="13"/>
  <c r="C599" i="13" s="1"/>
  <c r="A600" i="13"/>
  <c r="C600" i="13" s="1"/>
  <c r="A601" i="13"/>
  <c r="C601" i="13"/>
  <c r="A602" i="13"/>
  <c r="C602" i="13"/>
  <c r="A603" i="13"/>
  <c r="C603" i="13" s="1"/>
  <c r="A604" i="13"/>
  <c r="C604" i="13"/>
  <c r="A605" i="13"/>
  <c r="C605" i="13" s="1"/>
  <c r="A606" i="13"/>
  <c r="C606" i="13" s="1"/>
  <c r="A607" i="13"/>
  <c r="C607" i="13" s="1"/>
  <c r="A608" i="13"/>
  <c r="C608" i="13"/>
  <c r="A609" i="13"/>
  <c r="C609" i="13"/>
  <c r="A610" i="13"/>
  <c r="C610" i="13"/>
  <c r="A611" i="13"/>
  <c r="C611" i="13" s="1"/>
  <c r="A612" i="13"/>
  <c r="C612" i="13"/>
  <c r="A613" i="13"/>
  <c r="C613" i="13" s="1"/>
  <c r="A614" i="13"/>
  <c r="C614" i="13" s="1"/>
  <c r="A615" i="13"/>
  <c r="C615" i="13" s="1"/>
  <c r="A616" i="13"/>
  <c r="C616" i="13" s="1"/>
  <c r="A617" i="13"/>
  <c r="C617" i="13"/>
  <c r="A618" i="13"/>
  <c r="C618" i="13" s="1"/>
  <c r="A619" i="13"/>
  <c r="C619" i="13" s="1"/>
  <c r="A620" i="13"/>
  <c r="C620" i="13" s="1"/>
  <c r="A621" i="13"/>
  <c r="C621" i="13"/>
  <c r="A622" i="13"/>
  <c r="C622" i="13" s="1"/>
  <c r="A623" i="13"/>
  <c r="C623" i="13" s="1"/>
  <c r="A624" i="13"/>
  <c r="C624" i="13"/>
  <c r="A625" i="13"/>
  <c r="C625" i="13" s="1"/>
  <c r="A626" i="13"/>
  <c r="C626" i="13" s="1"/>
  <c r="A627" i="13"/>
  <c r="C627" i="13" s="1"/>
  <c r="A628" i="13"/>
  <c r="C628" i="13" s="1"/>
  <c r="A629" i="13"/>
  <c r="C629" i="13" s="1"/>
  <c r="A630" i="13"/>
  <c r="C630" i="13" s="1"/>
  <c r="A631" i="13"/>
  <c r="C631" i="13" s="1"/>
  <c r="A632" i="13"/>
  <c r="C632" i="13" s="1"/>
  <c r="A633" i="13"/>
  <c r="C633" i="13"/>
  <c r="A634" i="13"/>
  <c r="C634" i="13" s="1"/>
  <c r="A635" i="13"/>
  <c r="C635" i="13" s="1"/>
  <c r="A636" i="13"/>
  <c r="C636" i="13"/>
  <c r="A637" i="13"/>
  <c r="C637" i="13" s="1"/>
  <c r="A638" i="13"/>
  <c r="C638" i="13"/>
  <c r="A639" i="13"/>
  <c r="C639" i="13" s="1"/>
  <c r="A640" i="13"/>
  <c r="C640" i="13" s="1"/>
  <c r="A641" i="13"/>
  <c r="C641" i="13"/>
  <c r="A642" i="13"/>
  <c r="C642" i="13"/>
  <c r="A643" i="13"/>
  <c r="C643" i="13" s="1"/>
  <c r="A644" i="13"/>
  <c r="C644" i="13" s="1"/>
  <c r="A645" i="13"/>
  <c r="C645" i="13"/>
  <c r="A646" i="13"/>
  <c r="C646" i="13" s="1"/>
  <c r="A647" i="13"/>
  <c r="C647" i="13" s="1"/>
  <c r="A648" i="13"/>
  <c r="C648" i="13"/>
  <c r="A649" i="13"/>
  <c r="C649" i="13" s="1"/>
  <c r="A650" i="13"/>
  <c r="C650" i="13"/>
  <c r="A651" i="13"/>
  <c r="C651" i="13" s="1"/>
  <c r="A652" i="13"/>
  <c r="C652" i="13" s="1"/>
  <c r="A653" i="13"/>
  <c r="C653" i="13"/>
  <c r="A654" i="13"/>
  <c r="C654" i="13" s="1"/>
  <c r="A655" i="13"/>
  <c r="C655" i="13" s="1"/>
  <c r="A656" i="13"/>
  <c r="C656" i="13" s="1"/>
  <c r="A657" i="13"/>
  <c r="C657" i="13"/>
  <c r="A658" i="13"/>
  <c r="C658" i="13" s="1"/>
  <c r="A659" i="13"/>
  <c r="C659" i="13" s="1"/>
  <c r="A660" i="13"/>
  <c r="C660" i="13" s="1"/>
  <c r="A661" i="13"/>
  <c r="C661" i="13" s="1"/>
  <c r="A662" i="13"/>
  <c r="C662" i="13"/>
  <c r="A663" i="13"/>
  <c r="C663" i="13" s="1"/>
  <c r="A664" i="13"/>
  <c r="C664" i="13"/>
  <c r="A665" i="13"/>
  <c r="C665" i="13" s="1"/>
  <c r="A666" i="13"/>
  <c r="C666" i="13"/>
  <c r="A667" i="13"/>
  <c r="C667" i="13" s="1"/>
  <c r="A668" i="13"/>
  <c r="C668" i="13" s="1"/>
  <c r="A669" i="13"/>
  <c r="C669" i="13"/>
  <c r="A670" i="13"/>
  <c r="C670" i="13" s="1"/>
  <c r="A671" i="13"/>
  <c r="C671" i="13" s="1"/>
  <c r="A672" i="13"/>
  <c r="C672" i="13" s="1"/>
  <c r="A673" i="13"/>
  <c r="C673" i="13"/>
  <c r="A674" i="13"/>
  <c r="C674" i="13"/>
  <c r="A675" i="13"/>
  <c r="C675" i="13" s="1"/>
  <c r="A676" i="13"/>
  <c r="C676" i="13" s="1"/>
  <c r="A677" i="13"/>
  <c r="C677" i="13" s="1"/>
  <c r="A678" i="13"/>
  <c r="C678" i="13"/>
  <c r="A679" i="13"/>
  <c r="C679" i="13" s="1"/>
  <c r="A680" i="13"/>
  <c r="C680" i="13"/>
  <c r="A681" i="13"/>
  <c r="C681" i="13" s="1"/>
  <c r="A682" i="13"/>
  <c r="C682" i="13"/>
  <c r="A683" i="13"/>
  <c r="C683" i="13" s="1"/>
  <c r="A684" i="13"/>
  <c r="C684" i="13" s="1"/>
  <c r="A685" i="13"/>
  <c r="C685" i="13"/>
  <c r="A686" i="13"/>
  <c r="C686" i="13" s="1"/>
  <c r="A687" i="13"/>
  <c r="C687" i="13" s="1"/>
  <c r="A688" i="13"/>
  <c r="C688" i="13" s="1"/>
  <c r="A689" i="13"/>
  <c r="C689" i="13"/>
  <c r="A690" i="13"/>
  <c r="C690" i="13" s="1"/>
  <c r="A691" i="13"/>
  <c r="C691" i="13" s="1"/>
  <c r="A692" i="13"/>
  <c r="C692" i="13" s="1"/>
  <c r="A693" i="13"/>
  <c r="C693" i="13" s="1"/>
  <c r="A694" i="13"/>
  <c r="C694" i="13" s="1"/>
  <c r="A695" i="13"/>
  <c r="C695" i="13" s="1"/>
  <c r="A696" i="13"/>
  <c r="C696" i="13"/>
  <c r="A697" i="13"/>
  <c r="C697" i="13" s="1"/>
  <c r="A698" i="13"/>
  <c r="C698" i="13"/>
  <c r="A699" i="13"/>
  <c r="C699" i="13" s="1"/>
  <c r="A700" i="13"/>
  <c r="C700" i="13" s="1"/>
  <c r="A701" i="13"/>
  <c r="C701" i="13"/>
  <c r="A702" i="13"/>
  <c r="C702" i="13" s="1"/>
  <c r="A703" i="13"/>
  <c r="C703" i="13" s="1"/>
  <c r="A704" i="13"/>
  <c r="C704" i="13" s="1"/>
  <c r="A705" i="13"/>
  <c r="C705" i="13"/>
  <c r="A706" i="13"/>
  <c r="C706" i="13" s="1"/>
  <c r="A707" i="13"/>
  <c r="C707" i="13" s="1"/>
  <c r="A708" i="13"/>
  <c r="C708" i="13" s="1"/>
  <c r="A709" i="13"/>
  <c r="C709" i="13" s="1"/>
  <c r="A710" i="13"/>
  <c r="C710" i="13" s="1"/>
  <c r="A711" i="13"/>
  <c r="C711" i="13" s="1"/>
  <c r="A712" i="13"/>
  <c r="C712" i="13"/>
  <c r="A713" i="13"/>
  <c r="C713" i="13" s="1"/>
  <c r="A714" i="13"/>
  <c r="C714" i="13"/>
  <c r="A715" i="13"/>
  <c r="C715" i="13" s="1"/>
  <c r="A716" i="13"/>
  <c r="C716" i="13" s="1"/>
  <c r="A717" i="13"/>
  <c r="C717" i="13" s="1"/>
  <c r="A718" i="13"/>
  <c r="C718" i="13" s="1"/>
  <c r="A719" i="13"/>
  <c r="C719" i="13" s="1"/>
  <c r="A720" i="13"/>
  <c r="C720" i="13" s="1"/>
  <c r="A721" i="13"/>
  <c r="C721" i="13"/>
  <c r="A722" i="13"/>
  <c r="C722" i="13" s="1"/>
  <c r="A723" i="13"/>
  <c r="C723" i="13" s="1"/>
  <c r="A724" i="13"/>
  <c r="C724" i="13"/>
  <c r="A725" i="13"/>
  <c r="C725" i="13" s="1"/>
  <c r="A726" i="13"/>
  <c r="C726" i="13" s="1"/>
  <c r="A727" i="13"/>
  <c r="C727" i="13" s="1"/>
  <c r="A728" i="13"/>
  <c r="C728" i="13"/>
  <c r="A729" i="13"/>
  <c r="C729" i="13" s="1"/>
  <c r="A730" i="13"/>
  <c r="C730" i="13"/>
  <c r="A731" i="13"/>
  <c r="C731" i="13" s="1"/>
  <c r="A732" i="13"/>
  <c r="C732" i="13" s="1"/>
  <c r="A733" i="13"/>
  <c r="C733" i="13" s="1"/>
  <c r="A734" i="13"/>
  <c r="C734" i="13" s="1"/>
  <c r="A735" i="13"/>
  <c r="C735" i="13" s="1"/>
  <c r="A736" i="13"/>
  <c r="C736" i="13" s="1"/>
  <c r="A737" i="13"/>
  <c r="C737" i="13"/>
  <c r="A738" i="13"/>
  <c r="C738" i="13"/>
  <c r="A739" i="13"/>
  <c r="C739" i="13" s="1"/>
  <c r="A740" i="13"/>
  <c r="C740" i="13"/>
  <c r="A741" i="13"/>
  <c r="C741" i="13" s="1"/>
  <c r="A742" i="13"/>
  <c r="C742" i="13" s="1"/>
  <c r="A743" i="13"/>
  <c r="C743" i="13" s="1"/>
  <c r="A744" i="13"/>
  <c r="C744" i="13"/>
  <c r="A745" i="13"/>
  <c r="C745" i="13" s="1"/>
  <c r="A746" i="13"/>
  <c r="C746" i="13"/>
  <c r="A747" i="13"/>
  <c r="C747" i="13" s="1"/>
  <c r="A748" i="13"/>
  <c r="C748" i="13" s="1"/>
  <c r="A749" i="13"/>
  <c r="C749" i="13"/>
  <c r="A750" i="13"/>
  <c r="C750" i="13" s="1"/>
  <c r="A751" i="13"/>
  <c r="C751" i="13" s="1"/>
  <c r="A752" i="13"/>
  <c r="C752" i="13" s="1"/>
  <c r="A753" i="13"/>
  <c r="C753" i="13"/>
  <c r="A754" i="13"/>
  <c r="C754" i="13" s="1"/>
  <c r="A755" i="13"/>
  <c r="C755" i="13" s="1"/>
  <c r="A756" i="13"/>
  <c r="C756" i="13"/>
  <c r="A757" i="13"/>
  <c r="C757" i="13" s="1"/>
  <c r="A758" i="13"/>
  <c r="C758" i="13" s="1"/>
  <c r="A759" i="13"/>
  <c r="C759" i="13" s="1"/>
  <c r="A760" i="13"/>
  <c r="C760" i="13"/>
  <c r="A761" i="13"/>
  <c r="C761" i="13"/>
  <c r="A762" i="13"/>
  <c r="C762" i="13"/>
  <c r="A763" i="13"/>
  <c r="C763" i="13" s="1"/>
  <c r="A764" i="13"/>
  <c r="C764" i="13" s="1"/>
  <c r="A765" i="13"/>
  <c r="C765" i="13"/>
  <c r="A766" i="13"/>
  <c r="C766" i="13" s="1"/>
  <c r="A767" i="13"/>
  <c r="C767" i="13" s="1"/>
  <c r="A768" i="13"/>
  <c r="C768" i="13" s="1"/>
  <c r="A769" i="13"/>
  <c r="C769" i="13"/>
  <c r="A770" i="13"/>
  <c r="C770" i="13" s="1"/>
  <c r="A771" i="13"/>
  <c r="C771" i="13" s="1"/>
  <c r="A772" i="13"/>
  <c r="C772" i="13"/>
  <c r="A773" i="13"/>
  <c r="C773" i="13" s="1"/>
  <c r="A774" i="13"/>
  <c r="C774" i="13" s="1"/>
  <c r="A775" i="13"/>
  <c r="C775" i="13" s="1"/>
  <c r="A776" i="13"/>
  <c r="C776" i="13"/>
  <c r="A777" i="13"/>
  <c r="C777" i="13" s="1"/>
  <c r="A778" i="13"/>
  <c r="C778" i="13"/>
  <c r="A779" i="13"/>
  <c r="C779" i="13" s="1"/>
  <c r="A780" i="13"/>
  <c r="C780" i="13" s="1"/>
  <c r="A781" i="13"/>
  <c r="C781" i="13" s="1"/>
  <c r="A782" i="13"/>
  <c r="C782" i="13" s="1"/>
  <c r="A783" i="13"/>
  <c r="C783" i="13" s="1"/>
  <c r="A784" i="13"/>
  <c r="C784" i="13"/>
  <c r="A785" i="13"/>
  <c r="C785" i="13"/>
  <c r="A786" i="13"/>
  <c r="C786" i="13" s="1"/>
  <c r="A787" i="13"/>
  <c r="C787" i="13" s="1"/>
  <c r="A788" i="13"/>
  <c r="C788" i="13" s="1"/>
  <c r="A789" i="13"/>
  <c r="C789" i="13" s="1"/>
  <c r="A790" i="13"/>
  <c r="C790" i="13" s="1"/>
  <c r="A791" i="13"/>
  <c r="C791" i="13" s="1"/>
  <c r="A792" i="13"/>
  <c r="C792" i="13"/>
  <c r="A793" i="13"/>
  <c r="C793" i="13" s="1"/>
  <c r="A794" i="13"/>
  <c r="C794" i="13"/>
  <c r="A795" i="13"/>
  <c r="C795" i="13" s="1"/>
  <c r="A796" i="13"/>
  <c r="C796" i="13" s="1"/>
  <c r="A797" i="13"/>
  <c r="C797" i="13" s="1"/>
  <c r="A798" i="13"/>
  <c r="C798" i="13" s="1"/>
  <c r="A799" i="13"/>
  <c r="C799" i="13" s="1"/>
  <c r="A800" i="13"/>
  <c r="C800" i="13" s="1"/>
  <c r="A801" i="13"/>
  <c r="C801" i="13"/>
  <c r="A802" i="13"/>
  <c r="C802" i="13" s="1"/>
  <c r="A803" i="13"/>
  <c r="C803" i="13" s="1"/>
  <c r="A804" i="13"/>
  <c r="C804" i="13" s="1"/>
  <c r="A805" i="13"/>
  <c r="C805" i="13" s="1"/>
  <c r="A806" i="13"/>
  <c r="C806" i="13" s="1"/>
  <c r="A807" i="13"/>
  <c r="C807" i="13" s="1"/>
  <c r="A808" i="13"/>
  <c r="C808" i="13"/>
  <c r="A809" i="13"/>
  <c r="C809" i="13" s="1"/>
  <c r="A810" i="13"/>
  <c r="C810" i="13"/>
  <c r="A811" i="13"/>
  <c r="C811" i="13" s="1"/>
  <c r="A812" i="13"/>
  <c r="C812" i="13" s="1"/>
  <c r="A813" i="13"/>
  <c r="C813" i="13" s="1"/>
  <c r="A814" i="13"/>
  <c r="C814" i="13" s="1"/>
  <c r="A815" i="13"/>
  <c r="C815" i="13" s="1"/>
  <c r="A816" i="13"/>
  <c r="C816" i="13"/>
  <c r="A817" i="13"/>
  <c r="C817" i="13"/>
  <c r="A818" i="13"/>
  <c r="C818" i="13" s="1"/>
  <c r="A819" i="13"/>
  <c r="C819" i="13" s="1"/>
  <c r="A820" i="13"/>
  <c r="C820" i="13"/>
  <c r="A821" i="13"/>
  <c r="C821" i="13" s="1"/>
  <c r="A822" i="13"/>
  <c r="C822" i="13"/>
  <c r="A823" i="13"/>
  <c r="C823" i="13" s="1"/>
  <c r="A824" i="13"/>
  <c r="C824" i="13"/>
  <c r="A825" i="13"/>
  <c r="C825" i="13"/>
  <c r="A826" i="13"/>
  <c r="C826" i="13"/>
  <c r="A827" i="13"/>
  <c r="C827" i="13" s="1"/>
  <c r="A828" i="13"/>
  <c r="C828" i="13" s="1"/>
  <c r="A829" i="13"/>
  <c r="C829" i="13" s="1"/>
  <c r="A830" i="13"/>
  <c r="C830" i="13" s="1"/>
  <c r="A831" i="13"/>
  <c r="C831" i="13" s="1"/>
  <c r="A832" i="13"/>
  <c r="C832" i="13" s="1"/>
  <c r="A833" i="13"/>
  <c r="C833" i="13"/>
  <c r="A834" i="13"/>
  <c r="C834" i="13" s="1"/>
  <c r="A835" i="13"/>
  <c r="C835" i="13" s="1"/>
  <c r="A836" i="13"/>
  <c r="C836" i="13"/>
  <c r="A837" i="13"/>
  <c r="C837" i="13" s="1"/>
  <c r="A838" i="13"/>
  <c r="C838" i="13"/>
  <c r="A839" i="13"/>
  <c r="C839" i="13" s="1"/>
  <c r="A840" i="13"/>
  <c r="C840" i="13"/>
  <c r="A841" i="13"/>
  <c r="C841" i="13" s="1"/>
  <c r="A842" i="13"/>
  <c r="C842" i="13"/>
  <c r="A843" i="13"/>
  <c r="C843" i="13" s="1"/>
  <c r="A844" i="13"/>
  <c r="C844" i="13" s="1"/>
  <c r="A845" i="13"/>
  <c r="C845" i="13" s="1"/>
  <c r="A846" i="13"/>
  <c r="C846" i="13" s="1"/>
  <c r="A847" i="13"/>
  <c r="C847" i="13" s="1"/>
  <c r="A848" i="13"/>
  <c r="C848" i="13" s="1"/>
  <c r="A849" i="13"/>
  <c r="C849" i="13"/>
  <c r="A850" i="13"/>
  <c r="C850" i="13" s="1"/>
  <c r="A851" i="13"/>
  <c r="C851" i="13" s="1"/>
  <c r="A852" i="13"/>
  <c r="C852" i="13" s="1"/>
  <c r="A853" i="13"/>
  <c r="C853" i="13" s="1"/>
  <c r="A854" i="13"/>
  <c r="C854" i="13"/>
  <c r="A855" i="13"/>
  <c r="C855" i="13" s="1"/>
  <c r="A856" i="13"/>
  <c r="C856" i="13"/>
  <c r="A857" i="13"/>
  <c r="C857" i="13" s="1"/>
  <c r="A858" i="13"/>
  <c r="C858" i="13"/>
  <c r="A859" i="13"/>
  <c r="C859" i="13" s="1"/>
  <c r="A860" i="13"/>
  <c r="C860" i="13" s="1"/>
  <c r="A861" i="13"/>
  <c r="C861" i="13" s="1"/>
  <c r="A862" i="13"/>
  <c r="C862" i="13" s="1"/>
  <c r="A863" i="13"/>
  <c r="C863" i="13" s="1"/>
  <c r="A864" i="13"/>
  <c r="C864" i="13" s="1"/>
  <c r="A865" i="13"/>
  <c r="C865" i="13"/>
  <c r="A866" i="13"/>
  <c r="C866" i="13" s="1"/>
  <c r="A867" i="13"/>
  <c r="C867" i="13" s="1"/>
  <c r="A868" i="13"/>
  <c r="C868" i="13" s="1"/>
  <c r="A869" i="13"/>
  <c r="C869" i="13" s="1"/>
  <c r="A870" i="13"/>
  <c r="C870" i="13"/>
  <c r="A871" i="13"/>
  <c r="C871" i="13" s="1"/>
  <c r="A872" i="13"/>
  <c r="C872" i="13"/>
  <c r="A873" i="13"/>
  <c r="C873" i="13" s="1"/>
  <c r="A874" i="13"/>
  <c r="C874" i="13"/>
  <c r="A875" i="13"/>
  <c r="C875" i="13" s="1"/>
  <c r="A876" i="13"/>
  <c r="C876" i="13" s="1"/>
  <c r="A877" i="13"/>
  <c r="C877" i="13" s="1"/>
  <c r="A878" i="13"/>
  <c r="C878" i="13" s="1"/>
  <c r="A879" i="13"/>
  <c r="C879" i="13" s="1"/>
  <c r="A880" i="13"/>
  <c r="C880" i="13"/>
  <c r="A881" i="13"/>
  <c r="C881" i="13"/>
  <c r="A882" i="13"/>
  <c r="C882" i="13" s="1"/>
  <c r="A883" i="13"/>
  <c r="C883" i="13" s="1"/>
  <c r="A884" i="13"/>
  <c r="C884" i="13" s="1"/>
  <c r="A885" i="13"/>
  <c r="C885" i="13" s="1"/>
  <c r="A886" i="13"/>
  <c r="C886" i="13" s="1"/>
  <c r="A887" i="13"/>
  <c r="C887" i="13" s="1"/>
  <c r="A888" i="13"/>
  <c r="C888" i="13"/>
  <c r="A889" i="13"/>
  <c r="C889" i="13" s="1"/>
  <c r="A890" i="13"/>
  <c r="C890" i="13"/>
  <c r="A891" i="13"/>
  <c r="C891" i="13" s="1"/>
  <c r="A892" i="13"/>
  <c r="C892" i="13" s="1"/>
  <c r="A893" i="13"/>
  <c r="C893" i="13" s="1"/>
  <c r="A894" i="13"/>
  <c r="C894" i="13" s="1"/>
  <c r="A895" i="13"/>
  <c r="C895" i="13" s="1"/>
  <c r="A896" i="13"/>
  <c r="C896" i="13" s="1"/>
  <c r="A897" i="13"/>
  <c r="C897" i="13"/>
  <c r="A898" i="13"/>
  <c r="C898" i="13" s="1"/>
  <c r="A899" i="13"/>
  <c r="C899" i="13" s="1"/>
  <c r="A900" i="13"/>
  <c r="C900" i="13" s="1"/>
  <c r="A901" i="13"/>
  <c r="C901" i="13" s="1"/>
  <c r="A902" i="13"/>
  <c r="C902" i="13" s="1"/>
  <c r="A903" i="13"/>
  <c r="C903" i="13" s="1"/>
  <c r="A904" i="13"/>
  <c r="C904" i="13"/>
  <c r="A905" i="13"/>
  <c r="C905" i="13" s="1"/>
  <c r="A906" i="13"/>
  <c r="C906" i="13"/>
  <c r="A907" i="13"/>
  <c r="C907" i="13" s="1"/>
  <c r="A908" i="13"/>
  <c r="C908" i="13"/>
  <c r="A909" i="13"/>
  <c r="C909" i="13" s="1"/>
  <c r="A910" i="13"/>
  <c r="C910" i="13"/>
  <c r="A911" i="13"/>
  <c r="C911" i="13"/>
  <c r="A912" i="13"/>
  <c r="C912" i="13"/>
  <c r="A913" i="13"/>
  <c r="C913" i="13" s="1"/>
  <c r="A914" i="13"/>
  <c r="C914" i="13"/>
  <c r="A915" i="13"/>
  <c r="C915" i="13" s="1"/>
  <c r="A916" i="13"/>
  <c r="C916" i="13"/>
  <c r="A917" i="13"/>
  <c r="C917" i="13" s="1"/>
  <c r="A918" i="13"/>
  <c r="C918" i="13"/>
  <c r="A919" i="13"/>
  <c r="C919" i="13" s="1"/>
  <c r="A920" i="13"/>
  <c r="C920" i="13"/>
  <c r="A921" i="13"/>
  <c r="C921" i="13" s="1"/>
  <c r="A922" i="13"/>
  <c r="C922" i="13"/>
  <c r="A923" i="13"/>
  <c r="C923" i="13" s="1"/>
  <c r="A924" i="13"/>
  <c r="C924" i="13"/>
  <c r="A925" i="13"/>
  <c r="C925" i="13" s="1"/>
  <c r="A926" i="13"/>
  <c r="C926" i="13"/>
  <c r="A927" i="13"/>
  <c r="C927" i="13" s="1"/>
  <c r="A928" i="13"/>
  <c r="C928" i="13"/>
  <c r="A929" i="13"/>
  <c r="C929" i="13" s="1"/>
  <c r="A930" i="13"/>
  <c r="C930" i="13"/>
  <c r="A931" i="13"/>
  <c r="C931" i="13"/>
  <c r="A932" i="13"/>
  <c r="C932" i="13"/>
  <c r="A933" i="13"/>
  <c r="C933" i="13" s="1"/>
  <c r="A934" i="13"/>
  <c r="C934" i="13"/>
  <c r="A935" i="13"/>
  <c r="C935" i="13"/>
  <c r="A936" i="13"/>
  <c r="C936" i="13"/>
  <c r="A937" i="13"/>
  <c r="C937" i="13" s="1"/>
  <c r="A938" i="13"/>
  <c r="C938" i="13"/>
  <c r="A939" i="13"/>
  <c r="C939" i="13" s="1"/>
  <c r="A940" i="13"/>
  <c r="C940" i="13"/>
  <c r="A941" i="13"/>
  <c r="C941" i="13" s="1"/>
  <c r="A942" i="13"/>
  <c r="C942" i="13"/>
  <c r="A943" i="13"/>
  <c r="C943" i="13"/>
  <c r="A944" i="13"/>
  <c r="C944" i="13"/>
  <c r="A945" i="13"/>
  <c r="C945" i="13" s="1"/>
  <c r="A946" i="13"/>
  <c r="C946" i="13"/>
  <c r="A947" i="13"/>
  <c r="C947" i="13" s="1"/>
  <c r="A948" i="13"/>
  <c r="C948" i="13"/>
  <c r="A949" i="13"/>
  <c r="C949" i="13" s="1"/>
  <c r="A950" i="13"/>
  <c r="C950" i="13"/>
  <c r="A951" i="13"/>
  <c r="C951" i="13" s="1"/>
  <c r="A952" i="13"/>
  <c r="C952" i="13"/>
  <c r="A953" i="13"/>
  <c r="C953" i="13" s="1"/>
  <c r="A954" i="13"/>
  <c r="C954" i="13"/>
  <c r="A955" i="13"/>
  <c r="C955" i="13" s="1"/>
  <c r="A956" i="13"/>
  <c r="C956" i="13"/>
  <c r="A957" i="13"/>
  <c r="C957" i="13" s="1"/>
  <c r="A958" i="13"/>
  <c r="C958" i="13"/>
  <c r="A959" i="13"/>
  <c r="C959" i="13" s="1"/>
  <c r="A960" i="13"/>
  <c r="C960" i="13"/>
  <c r="A961" i="13"/>
  <c r="C961" i="13" s="1"/>
  <c r="A962" i="13"/>
  <c r="C962" i="13"/>
  <c r="A963" i="13"/>
  <c r="C963" i="13"/>
  <c r="A964" i="13"/>
  <c r="C964" i="13"/>
  <c r="A965" i="13"/>
  <c r="C965" i="13" s="1"/>
  <c r="A966" i="13"/>
  <c r="C966" i="13"/>
  <c r="A967" i="13"/>
  <c r="C967" i="13"/>
  <c r="A968" i="13"/>
  <c r="C968" i="13"/>
  <c r="A969" i="13"/>
  <c r="C969" i="13" s="1"/>
  <c r="A970" i="13"/>
  <c r="C970" i="13"/>
  <c r="A971" i="13"/>
  <c r="C971" i="13" s="1"/>
  <c r="A972" i="13"/>
  <c r="C972" i="13"/>
  <c r="A973" i="13"/>
  <c r="C973" i="13" s="1"/>
  <c r="A974" i="13"/>
  <c r="C974" i="13"/>
  <c r="A975" i="13"/>
  <c r="C975" i="13"/>
  <c r="A976" i="13"/>
  <c r="C976" i="13"/>
  <c r="A977" i="13"/>
  <c r="C977" i="13" s="1"/>
  <c r="A978" i="13"/>
  <c r="C978" i="13"/>
  <c r="A979" i="13"/>
  <c r="C979" i="13" s="1"/>
  <c r="A980" i="13"/>
  <c r="C980" i="13"/>
  <c r="A981" i="13"/>
  <c r="C981" i="13" s="1"/>
  <c r="A982" i="13"/>
  <c r="C982" i="13"/>
  <c r="A983" i="13"/>
  <c r="C983" i="13" s="1"/>
  <c r="A984" i="13"/>
  <c r="C984" i="13"/>
  <c r="A985" i="13"/>
  <c r="C985" i="13" s="1"/>
  <c r="A986" i="13"/>
  <c r="C986" i="13"/>
  <c r="A987" i="13"/>
  <c r="C987" i="13" s="1"/>
  <c r="A988" i="13"/>
  <c r="C988" i="13"/>
  <c r="A989" i="13"/>
  <c r="C989" i="13" s="1"/>
  <c r="A990" i="13"/>
  <c r="C990" i="13"/>
  <c r="A991" i="13"/>
  <c r="C991" i="13" s="1"/>
  <c r="A992" i="13"/>
  <c r="C992" i="13"/>
  <c r="A993" i="13"/>
  <c r="C993" i="13" s="1"/>
  <c r="A994" i="13"/>
  <c r="C994" i="13"/>
  <c r="A995" i="13"/>
  <c r="C995" i="13"/>
  <c r="A996" i="13"/>
  <c r="C996" i="13"/>
  <c r="A997" i="13"/>
  <c r="C997" i="13" s="1"/>
  <c r="A998" i="13"/>
  <c r="C998" i="13"/>
  <c r="A999" i="13"/>
  <c r="C999" i="13"/>
  <c r="A1000" i="13"/>
  <c r="C1000" i="13"/>
  <c r="A1001" i="13"/>
  <c r="C1001" i="13" s="1"/>
  <c r="A1002" i="13"/>
  <c r="C1002" i="13"/>
  <c r="A1003" i="13"/>
  <c r="C1003" i="13" s="1"/>
  <c r="A1004" i="13"/>
  <c r="C1004" i="13"/>
  <c r="A1005" i="13"/>
  <c r="C1005" i="13" s="1"/>
  <c r="A1006" i="13"/>
  <c r="C1006" i="13"/>
  <c r="A1007" i="13"/>
  <c r="C1007" i="13"/>
  <c r="A1008" i="13"/>
  <c r="C1008" i="13"/>
  <c r="A1009" i="13"/>
  <c r="C1009" i="13" s="1"/>
  <c r="A1010" i="13"/>
  <c r="C1010" i="13"/>
  <c r="A1011" i="13"/>
  <c r="C1011" i="13" s="1"/>
  <c r="A1012" i="13"/>
  <c r="C1012" i="13"/>
  <c r="A1013" i="13"/>
  <c r="C1013" i="13" s="1"/>
  <c r="A1014" i="13"/>
  <c r="C1014" i="13"/>
  <c r="A1015" i="13"/>
  <c r="C1015" i="13" s="1"/>
  <c r="A1016" i="13"/>
  <c r="C1016" i="13"/>
  <c r="A1017" i="13"/>
  <c r="C1017" i="13" s="1"/>
  <c r="A1018" i="13"/>
  <c r="C1018" i="13"/>
  <c r="A1019" i="13"/>
  <c r="C1019" i="13" s="1"/>
  <c r="A1020" i="13"/>
  <c r="C1020" i="13"/>
  <c r="A1021" i="13"/>
  <c r="C1021" i="13" s="1"/>
  <c r="A1022" i="13"/>
  <c r="C1022" i="13"/>
  <c r="A1023" i="13"/>
  <c r="C1023" i="13"/>
  <c r="A1024" i="13"/>
  <c r="C1024" i="13"/>
  <c r="A1025" i="13"/>
  <c r="C1025" i="13" s="1"/>
  <c r="A1026" i="13"/>
  <c r="C1026" i="13"/>
  <c r="A1027" i="13"/>
  <c r="C1027" i="13"/>
  <c r="A1028" i="13"/>
  <c r="C1028" i="13"/>
  <c r="A1029" i="13"/>
  <c r="C1029" i="13" s="1"/>
  <c r="A1030" i="13"/>
  <c r="C1030" i="13"/>
  <c r="A1031" i="13"/>
  <c r="C1031" i="13"/>
  <c r="A1032" i="13"/>
  <c r="C1032" i="13"/>
  <c r="A1033" i="13"/>
  <c r="C1033" i="13" s="1"/>
  <c r="A1034" i="13"/>
  <c r="C1034" i="13"/>
  <c r="A1035" i="13"/>
  <c r="C1035" i="13" s="1"/>
  <c r="A1036" i="13"/>
  <c r="C1036" i="13"/>
  <c r="A1037" i="13"/>
  <c r="C1037" i="13" s="1"/>
  <c r="A1038" i="13"/>
  <c r="C1038" i="13"/>
  <c r="A1039" i="13"/>
  <c r="C1039" i="13"/>
  <c r="A1040" i="13"/>
  <c r="C1040" i="13"/>
  <c r="A1041" i="13"/>
  <c r="C1041" i="13" s="1"/>
  <c r="A1042" i="13"/>
  <c r="C1042" i="13"/>
  <c r="A1043" i="13"/>
  <c r="C1043" i="13" s="1"/>
  <c r="A1044" i="13"/>
  <c r="C1044" i="13"/>
  <c r="A1045" i="13"/>
  <c r="C1045" i="13" s="1"/>
  <c r="A1046" i="13"/>
  <c r="C1046" i="13"/>
  <c r="A1047" i="13"/>
  <c r="C1047" i="13" s="1"/>
  <c r="A1048" i="13"/>
  <c r="C1048" i="13"/>
  <c r="A1049" i="13"/>
  <c r="C1049" i="13" s="1"/>
  <c r="A1050" i="13"/>
  <c r="C1050" i="13"/>
  <c r="A1051" i="13"/>
  <c r="C1051" i="13" s="1"/>
  <c r="A1052" i="13"/>
  <c r="C1052" i="13"/>
  <c r="A1053" i="13"/>
  <c r="C1053" i="13" s="1"/>
  <c r="A1054" i="13"/>
  <c r="C1054" i="13"/>
  <c r="A1055" i="13"/>
  <c r="C1055" i="13" s="1"/>
  <c r="A1056" i="13"/>
  <c r="C1056" i="13"/>
  <c r="A1057" i="13"/>
  <c r="C1057" i="13" s="1"/>
  <c r="A1058" i="13"/>
  <c r="C1058" i="13"/>
  <c r="A1059" i="13"/>
  <c r="C1059" i="13"/>
  <c r="A1060" i="13"/>
  <c r="C1060" i="13"/>
  <c r="A1061" i="13"/>
  <c r="C1061" i="13" s="1"/>
  <c r="A1062" i="13"/>
  <c r="C1062" i="13"/>
  <c r="A1063" i="13"/>
  <c r="C1063" i="13"/>
  <c r="A1064" i="13"/>
  <c r="C1064" i="13"/>
  <c r="A1065" i="13"/>
  <c r="C1065" i="13" s="1"/>
  <c r="A1066" i="13"/>
  <c r="C1066" i="13"/>
  <c r="A1067" i="13"/>
  <c r="C1067" i="13" s="1"/>
  <c r="A1068" i="13"/>
  <c r="C1068" i="13"/>
  <c r="A1069" i="13"/>
  <c r="C1069" i="13" s="1"/>
  <c r="A1070" i="13"/>
  <c r="C1070" i="13"/>
  <c r="A1071" i="13"/>
  <c r="C1071" i="13"/>
  <c r="A1072" i="13"/>
  <c r="C1072" i="13"/>
  <c r="A1073" i="13"/>
  <c r="C1073" i="13" s="1"/>
  <c r="A1074" i="13"/>
  <c r="C1074" i="13"/>
  <c r="A1075" i="13"/>
  <c r="C1075" i="13" s="1"/>
  <c r="A1076" i="13"/>
  <c r="C1076" i="13"/>
  <c r="A1077" i="13"/>
  <c r="C1077" i="13" s="1"/>
  <c r="A1078" i="13"/>
  <c r="C1078" i="13"/>
  <c r="A1079" i="13"/>
  <c r="C1079" i="13" s="1"/>
  <c r="A1080" i="13"/>
  <c r="C1080" i="13"/>
  <c r="A1081" i="13"/>
  <c r="C1081" i="13" s="1"/>
  <c r="A1082" i="13"/>
  <c r="C1082" i="13"/>
  <c r="A1083" i="13"/>
  <c r="C1083" i="13" s="1"/>
  <c r="A1084" i="13"/>
  <c r="C1084" i="13"/>
  <c r="A1085" i="13"/>
  <c r="C1085" i="13" s="1"/>
  <c r="A1086" i="13"/>
  <c r="C1086" i="13"/>
  <c r="A1087" i="13"/>
  <c r="C1087" i="13"/>
  <c r="A1088" i="13"/>
  <c r="C1088" i="13"/>
  <c r="A1089" i="13"/>
  <c r="C1089" i="13" s="1"/>
  <c r="A1090" i="13"/>
  <c r="C1090" i="13"/>
  <c r="A1091" i="13"/>
  <c r="C1091" i="13"/>
  <c r="A1092" i="13"/>
  <c r="C1092" i="13"/>
  <c r="A1093" i="13"/>
  <c r="C1093" i="13" s="1"/>
  <c r="A1094" i="13"/>
  <c r="C1094" i="13"/>
  <c r="A1095" i="13"/>
  <c r="C1095" i="13"/>
  <c r="A1096" i="13"/>
  <c r="C1096" i="13"/>
  <c r="A1097" i="13"/>
  <c r="C1097" i="13" s="1"/>
  <c r="A1098" i="13"/>
  <c r="C1098" i="13"/>
  <c r="A1099" i="13"/>
  <c r="C1099" i="13" s="1"/>
  <c r="A1100" i="13"/>
  <c r="C1100" i="13"/>
  <c r="A1101" i="13"/>
  <c r="C1101" i="13" s="1"/>
  <c r="A1102" i="13"/>
  <c r="C1102" i="13"/>
  <c r="A1103" i="13"/>
  <c r="C1103" i="13"/>
  <c r="A1104" i="13"/>
  <c r="C1104" i="13"/>
  <c r="A1105" i="13"/>
  <c r="C1105" i="13" s="1"/>
  <c r="A1106" i="13"/>
  <c r="C1106" i="13"/>
  <c r="A1107" i="13"/>
  <c r="C1107" i="13" s="1"/>
  <c r="A1108" i="13"/>
  <c r="C1108" i="13"/>
  <c r="A1109" i="13"/>
  <c r="C1109" i="13" s="1"/>
  <c r="A1110" i="13"/>
  <c r="C1110" i="13"/>
  <c r="A1111" i="13"/>
  <c r="C1111" i="13" s="1"/>
  <c r="A1112" i="13"/>
  <c r="C1112" i="13"/>
  <c r="A1113" i="13"/>
  <c r="C1113" i="13" s="1"/>
  <c r="A1114" i="13"/>
  <c r="C1114" i="13"/>
  <c r="A1115" i="13"/>
  <c r="C1115" i="13" s="1"/>
  <c r="A1116" i="13"/>
  <c r="C1116" i="13"/>
  <c r="A1117" i="13"/>
  <c r="C1117" i="13" s="1"/>
  <c r="A1118" i="13"/>
  <c r="C1118" i="13"/>
  <c r="A1119" i="13"/>
  <c r="C1119" i="13" s="1"/>
  <c r="A1120" i="13"/>
  <c r="C1120" i="13"/>
  <c r="A1121" i="13"/>
  <c r="C1121" i="13" s="1"/>
  <c r="A1122" i="13"/>
  <c r="C1122" i="13"/>
  <c r="A1123" i="13"/>
  <c r="C1123" i="13"/>
  <c r="A1124" i="13"/>
  <c r="C1124" i="13"/>
  <c r="A1125" i="13"/>
  <c r="C1125" i="13" s="1"/>
  <c r="A1126" i="13"/>
  <c r="C1126" i="13"/>
  <c r="A1127" i="13"/>
  <c r="C1127" i="13"/>
  <c r="A1128" i="13"/>
  <c r="C1128" i="13"/>
  <c r="A1129" i="13"/>
  <c r="C1129" i="13" s="1"/>
  <c r="A1130" i="13"/>
  <c r="C1130" i="13"/>
  <c r="A1131" i="13"/>
  <c r="C1131" i="13" s="1"/>
  <c r="A1132" i="13"/>
  <c r="C1132" i="13"/>
  <c r="A1133" i="13"/>
  <c r="C1133" i="13" s="1"/>
  <c r="A1134" i="13"/>
  <c r="C1134" i="13"/>
  <c r="A1135" i="13"/>
  <c r="C1135" i="13"/>
  <c r="A1136" i="13"/>
  <c r="C1136" i="13"/>
  <c r="A1137" i="13"/>
  <c r="C1137" i="13" s="1"/>
  <c r="A1138" i="13"/>
  <c r="C1138" i="13"/>
  <c r="A1139" i="13"/>
  <c r="C1139" i="13" s="1"/>
  <c r="A1140" i="13"/>
  <c r="C1140" i="13"/>
  <c r="A1141" i="13"/>
  <c r="C1141" i="13" s="1"/>
  <c r="A1142" i="13"/>
  <c r="C1142" i="13"/>
  <c r="A1143" i="13"/>
  <c r="C1143" i="13" s="1"/>
  <c r="A1144" i="13"/>
  <c r="C1144" i="13"/>
  <c r="A1145" i="13"/>
  <c r="C1145" i="13" s="1"/>
  <c r="A1146" i="13"/>
  <c r="C1146" i="13"/>
  <c r="A1147" i="13"/>
  <c r="C1147" i="13" s="1"/>
  <c r="A1148" i="13"/>
  <c r="C1148" i="13"/>
  <c r="A1149" i="13"/>
  <c r="C1149" i="13" s="1"/>
  <c r="A1150" i="13"/>
  <c r="C1150" i="13"/>
  <c r="A1151" i="13"/>
  <c r="C1151" i="13"/>
  <c r="A1152" i="13"/>
  <c r="C1152" i="13"/>
  <c r="A1153" i="13"/>
  <c r="C1153" i="13" s="1"/>
  <c r="A1154" i="13"/>
  <c r="C1154" i="13"/>
  <c r="A1155" i="13"/>
  <c r="C1155" i="13"/>
  <c r="A1156" i="13"/>
  <c r="C1156" i="13"/>
  <c r="A1157" i="13"/>
  <c r="C1157" i="13" s="1"/>
  <c r="A1158" i="13"/>
  <c r="C1158" i="13"/>
  <c r="A1159" i="13"/>
  <c r="C1159" i="13"/>
  <c r="A1160" i="13"/>
  <c r="C1160" i="13"/>
  <c r="A1161" i="13"/>
  <c r="C1161" i="13" s="1"/>
  <c r="A1162" i="13"/>
  <c r="C1162" i="13"/>
  <c r="A1163" i="13"/>
  <c r="C1163" i="13" s="1"/>
  <c r="A1164" i="13"/>
  <c r="C1164" i="13"/>
  <c r="A1165" i="13"/>
  <c r="C1165" i="13" s="1"/>
  <c r="A1166" i="13"/>
  <c r="C1166" i="13"/>
  <c r="A1167" i="13"/>
  <c r="C1167" i="13"/>
  <c r="A1168" i="13"/>
  <c r="C1168" i="13"/>
  <c r="A1169" i="13"/>
  <c r="C1169" i="13" s="1"/>
  <c r="A1170" i="13"/>
  <c r="C1170" i="13"/>
  <c r="A1171" i="13"/>
  <c r="C1171" i="13" s="1"/>
  <c r="A1172" i="13"/>
  <c r="C1172" i="13"/>
  <c r="A1173" i="13"/>
  <c r="C1173" i="13" s="1"/>
  <c r="A1174" i="13"/>
  <c r="C1174" i="13"/>
  <c r="A1175" i="13"/>
  <c r="C1175" i="13" s="1"/>
  <c r="A1176" i="13"/>
  <c r="C1176" i="13"/>
  <c r="A1177" i="13"/>
  <c r="C1177" i="13" s="1"/>
  <c r="A1178" i="13"/>
  <c r="C1178" i="13"/>
  <c r="A1179" i="13"/>
  <c r="C1179" i="13" s="1"/>
  <c r="A1180" i="13"/>
  <c r="C1180" i="13"/>
  <c r="A1181" i="13"/>
  <c r="C1181" i="13" s="1"/>
  <c r="A1182" i="13"/>
  <c r="C1182" i="13"/>
  <c r="A1183" i="13"/>
  <c r="C1183" i="13" s="1"/>
  <c r="A1184" i="13"/>
  <c r="C1184" i="13"/>
  <c r="A1185" i="13"/>
  <c r="C1185" i="13" s="1"/>
  <c r="A1186" i="13"/>
  <c r="C1186" i="13"/>
  <c r="A1187" i="13"/>
  <c r="C1187" i="13"/>
  <c r="A1188" i="13"/>
  <c r="C1188" i="13"/>
  <c r="A1189" i="13"/>
  <c r="C1189" i="13" s="1"/>
  <c r="A1190" i="13"/>
  <c r="C1190" i="13"/>
  <c r="A1191" i="13"/>
  <c r="C1191" i="13"/>
  <c r="A1192" i="13"/>
  <c r="C1192" i="13"/>
  <c r="A1193" i="13"/>
  <c r="C1193" i="13" s="1"/>
  <c r="A1194" i="13"/>
  <c r="C1194" i="13"/>
  <c r="A1195" i="13"/>
  <c r="C1195" i="13" s="1"/>
  <c r="A1196" i="13"/>
  <c r="C1196" i="13"/>
  <c r="A1197" i="13"/>
  <c r="C1197" i="13" s="1"/>
  <c r="A1198" i="13"/>
  <c r="C1198" i="13"/>
  <c r="A1199" i="13"/>
  <c r="C1199" i="13"/>
  <c r="A1200" i="13"/>
  <c r="C1200" i="13"/>
  <c r="A1201" i="13"/>
  <c r="C1201" i="13" s="1"/>
  <c r="A1202" i="13"/>
  <c r="C1202" i="13"/>
  <c r="A1203" i="13"/>
  <c r="C1203" i="13" s="1"/>
  <c r="A1204" i="13"/>
  <c r="C1204" i="13"/>
  <c r="A1205" i="13"/>
  <c r="C1205" i="13" s="1"/>
  <c r="A1206" i="13"/>
  <c r="C1206" i="13"/>
  <c r="A1207" i="13"/>
  <c r="C1207" i="13" s="1"/>
  <c r="A1208" i="13"/>
  <c r="C1208" i="13"/>
  <c r="A1209" i="13"/>
  <c r="C1209" i="13" s="1"/>
  <c r="A1210" i="13"/>
  <c r="C1210" i="13"/>
  <c r="A1211" i="13"/>
  <c r="C1211" i="13"/>
  <c r="A1212" i="13"/>
  <c r="C1212" i="13"/>
  <c r="A1213" i="13"/>
  <c r="C1213" i="13" s="1"/>
  <c r="A1214" i="13"/>
  <c r="C1214" i="13"/>
  <c r="A1215" i="13"/>
  <c r="C1215" i="13" s="1"/>
  <c r="A1216" i="13"/>
  <c r="C1216" i="13"/>
  <c r="A1217" i="13"/>
  <c r="C1217" i="13" s="1"/>
  <c r="A1218" i="13"/>
  <c r="C1218" i="13"/>
  <c r="A1219" i="13"/>
  <c r="C1219" i="13"/>
  <c r="A1220" i="13"/>
  <c r="C1220" i="13"/>
  <c r="A1221" i="13"/>
  <c r="C1221" i="13" s="1"/>
  <c r="A1222" i="13"/>
  <c r="C1222" i="13"/>
  <c r="A1223" i="13"/>
  <c r="C1223" i="13"/>
  <c r="A1224" i="13"/>
  <c r="C1224" i="13"/>
  <c r="A1225" i="13"/>
  <c r="C1225" i="13" s="1"/>
  <c r="A1226" i="13"/>
  <c r="C1226" i="13"/>
  <c r="A1227" i="13"/>
  <c r="C1227" i="13" s="1"/>
  <c r="A1228" i="13"/>
  <c r="C1228" i="13"/>
  <c r="A1229" i="13"/>
  <c r="C1229" i="13" s="1"/>
  <c r="A1230" i="13"/>
  <c r="C1230" i="13"/>
  <c r="A1231" i="13"/>
  <c r="C1231" i="13"/>
  <c r="A1232" i="13"/>
  <c r="C1232" i="13"/>
  <c r="A1233" i="13"/>
  <c r="C1233" i="13" s="1"/>
  <c r="A1234" i="13"/>
  <c r="C1234" i="13"/>
  <c r="A1235" i="13"/>
  <c r="C1235" i="13" s="1"/>
  <c r="A1236" i="13"/>
  <c r="C1236" i="13"/>
  <c r="A1237" i="13"/>
  <c r="C1237" i="13" s="1"/>
  <c r="A1238" i="13"/>
  <c r="C1238" i="13"/>
  <c r="A1239" i="13"/>
  <c r="C1239" i="13" s="1"/>
  <c r="A1240" i="13"/>
  <c r="C1240" i="13"/>
  <c r="A1241" i="13"/>
  <c r="C1241" i="13" s="1"/>
  <c r="A1242" i="13"/>
  <c r="C1242" i="13"/>
  <c r="A1243" i="13"/>
  <c r="C1243" i="13"/>
  <c r="A1244" i="13"/>
  <c r="C1244" i="13"/>
  <c r="A1245" i="13"/>
  <c r="C1245" i="13" s="1"/>
  <c r="A1246" i="13"/>
  <c r="C1246" i="13"/>
  <c r="A1247" i="13"/>
  <c r="C1247" i="13" s="1"/>
  <c r="A1248" i="13"/>
  <c r="C1248" i="13"/>
  <c r="A1249" i="13"/>
  <c r="C1249" i="13" s="1"/>
  <c r="A1250" i="13"/>
  <c r="C1250" i="13"/>
  <c r="A1251" i="13"/>
  <c r="C1251" i="13"/>
  <c r="A1252" i="13"/>
  <c r="C1252" i="13"/>
  <c r="A1253" i="13"/>
  <c r="C1253" i="13" s="1"/>
  <c r="A1254" i="13"/>
  <c r="C1254" i="13"/>
  <c r="A1255" i="13"/>
  <c r="C1255" i="13"/>
  <c r="A1256" i="13"/>
  <c r="C1256" i="13"/>
  <c r="A1257" i="13"/>
  <c r="C1257" i="13" s="1"/>
  <c r="A1258" i="13"/>
  <c r="C1258" i="13"/>
  <c r="A1259" i="13"/>
  <c r="C1259" i="13" s="1"/>
  <c r="A1260" i="13"/>
  <c r="C1260" i="13"/>
  <c r="A1261" i="13"/>
  <c r="C1261" i="13" s="1"/>
  <c r="A1262" i="13"/>
  <c r="C1262" i="13"/>
  <c r="A1263" i="13"/>
  <c r="C1263" i="13"/>
  <c r="A1264" i="13"/>
  <c r="C1264" i="13"/>
  <c r="A1265" i="13"/>
  <c r="C1265" i="13" s="1"/>
  <c r="A1266" i="13"/>
  <c r="C1266" i="13"/>
  <c r="A1267" i="13"/>
  <c r="C1267" i="13" s="1"/>
  <c r="A1268" i="13"/>
  <c r="C1268" i="13"/>
  <c r="A1269" i="13"/>
  <c r="C1269" i="13" s="1"/>
  <c r="A1270" i="13"/>
  <c r="C1270" i="13"/>
  <c r="A1271" i="13"/>
  <c r="C1271" i="13" s="1"/>
  <c r="A1272" i="13"/>
  <c r="C1272" i="13"/>
  <c r="A1273" i="13"/>
  <c r="C1273" i="13" s="1"/>
  <c r="A1274" i="13"/>
  <c r="C1274" i="13"/>
  <c r="A1275" i="13"/>
  <c r="C1275" i="13" s="1"/>
  <c r="A1276" i="13"/>
  <c r="C1276" i="13"/>
  <c r="A1277" i="13"/>
  <c r="C1277" i="13" s="1"/>
  <c r="A1278" i="13"/>
  <c r="C1278" i="13"/>
  <c r="A1279" i="13"/>
  <c r="C1279" i="13"/>
  <c r="A1280" i="13"/>
  <c r="C1280" i="13"/>
  <c r="A1281" i="13"/>
  <c r="C1281" i="13" s="1"/>
  <c r="A1282" i="13"/>
  <c r="C1282" i="13"/>
  <c r="A1283" i="13"/>
  <c r="C1283" i="13"/>
  <c r="A1284" i="13"/>
  <c r="C1284" i="13"/>
  <c r="A1285" i="13"/>
  <c r="C1285" i="13" s="1"/>
  <c r="A1286" i="13"/>
  <c r="C1286" i="13"/>
  <c r="A1287" i="13"/>
  <c r="C1287" i="13"/>
  <c r="A1288" i="13"/>
  <c r="C1288" i="13"/>
  <c r="A1289" i="13"/>
  <c r="C1289" i="13" s="1"/>
  <c r="A1290" i="13"/>
  <c r="C1290" i="13"/>
  <c r="A1291" i="13"/>
  <c r="C1291" i="13" s="1"/>
  <c r="A1292" i="13"/>
  <c r="C1292" i="13"/>
  <c r="A1293" i="13"/>
  <c r="C1293" i="13" s="1"/>
  <c r="A1294" i="13"/>
  <c r="C1294" i="13"/>
  <c r="A1295" i="13"/>
  <c r="C1295" i="13"/>
  <c r="A1296" i="13"/>
  <c r="C1296" i="13"/>
  <c r="A1297" i="13"/>
  <c r="C1297" i="13" s="1"/>
  <c r="A1298" i="13"/>
  <c r="C1298" i="13"/>
  <c r="A1299" i="13"/>
  <c r="C1299" i="13" s="1"/>
  <c r="A1300" i="13"/>
  <c r="C1300" i="13"/>
  <c r="A1301" i="13"/>
  <c r="C1301" i="13" s="1"/>
  <c r="A1302" i="13"/>
  <c r="C1302" i="13"/>
  <c r="A1303" i="13"/>
  <c r="C1303" i="13" s="1"/>
  <c r="A1304" i="13"/>
  <c r="C1304" i="13"/>
  <c r="A1305" i="13"/>
  <c r="C1305" i="13" s="1"/>
  <c r="A1306" i="13"/>
  <c r="C1306" i="13"/>
  <c r="A1307" i="13"/>
  <c r="C1307" i="13" s="1"/>
  <c r="A1308" i="13"/>
  <c r="C1308" i="13"/>
  <c r="A1309" i="13"/>
  <c r="C1309" i="13" s="1"/>
  <c r="A1310" i="13"/>
  <c r="C1310" i="13"/>
  <c r="A1311" i="13"/>
  <c r="C1311" i="13"/>
  <c r="A1312" i="13"/>
  <c r="C1312" i="13"/>
  <c r="A1313" i="13"/>
  <c r="C1313" i="13" s="1"/>
  <c r="A1314" i="13"/>
  <c r="C1314" i="13"/>
  <c r="A1315" i="13"/>
  <c r="C1315" i="13"/>
  <c r="A1316" i="13"/>
  <c r="C1316" i="13"/>
  <c r="A1317" i="13"/>
  <c r="C1317" i="13" s="1"/>
  <c r="A1318" i="13"/>
  <c r="C1318" i="13"/>
  <c r="A1319" i="13"/>
  <c r="C1319" i="13"/>
  <c r="A1320" i="13"/>
  <c r="C1320" i="13"/>
  <c r="A1321" i="13"/>
  <c r="C1321" i="13" s="1"/>
  <c r="A1322" i="13"/>
  <c r="C1322" i="13"/>
  <c r="A1323" i="13"/>
  <c r="C1323" i="13" s="1"/>
  <c r="A1324" i="13"/>
  <c r="C1324" i="13"/>
  <c r="A1325" i="13"/>
  <c r="C1325" i="13" s="1"/>
  <c r="A1326" i="13"/>
  <c r="C1326" i="13"/>
  <c r="A1327" i="13"/>
  <c r="C1327" i="13"/>
  <c r="A1328" i="13"/>
  <c r="C1328" i="13"/>
  <c r="A1329" i="13"/>
  <c r="C1329" i="13" s="1"/>
  <c r="A1330" i="13"/>
  <c r="C1330" i="13"/>
  <c r="A1331" i="13"/>
  <c r="C1331" i="13" s="1"/>
  <c r="A1332" i="13"/>
  <c r="C1332" i="13"/>
  <c r="A1333" i="13"/>
  <c r="C1333" i="13" s="1"/>
  <c r="A1334" i="13"/>
  <c r="C1334" i="13"/>
  <c r="A1335" i="13"/>
  <c r="C1335" i="13"/>
  <c r="A1336" i="13"/>
  <c r="C1336" i="13"/>
  <c r="A1337" i="13"/>
  <c r="C1337" i="13" s="1"/>
  <c r="A1338" i="13"/>
  <c r="C1338" i="13"/>
  <c r="A1339" i="13"/>
  <c r="C1339" i="13"/>
  <c r="A1340" i="13"/>
  <c r="C1340" i="13"/>
  <c r="A1341" i="13"/>
  <c r="C1341" i="13" s="1"/>
  <c r="A1342" i="13"/>
  <c r="C1342" i="13"/>
  <c r="A1343" i="13"/>
  <c r="C1343" i="13" s="1"/>
  <c r="A1344" i="13"/>
  <c r="C1344" i="13"/>
  <c r="A1345" i="13"/>
  <c r="C1345" i="13" s="1"/>
  <c r="A1346" i="13"/>
  <c r="C1346" i="13"/>
  <c r="A1347" i="13"/>
  <c r="C1347" i="13" s="1"/>
  <c r="A1348" i="13"/>
  <c r="C1348" i="13"/>
  <c r="A1349" i="13"/>
  <c r="C1349" i="13" s="1"/>
  <c r="A1350" i="13"/>
  <c r="C1350" i="13"/>
  <c r="A1351" i="13"/>
  <c r="C1351" i="13"/>
  <c r="A1352" i="13"/>
  <c r="C1352" i="13"/>
  <c r="A1353" i="13"/>
  <c r="C1353" i="13" s="1"/>
  <c r="A1354" i="13"/>
  <c r="C1354" i="13"/>
  <c r="A1355" i="13"/>
  <c r="C1355" i="13" s="1"/>
  <c r="A1356" i="13"/>
  <c r="C1356" i="13"/>
  <c r="A1357" i="13"/>
  <c r="C1357" i="13" s="1"/>
  <c r="A1358" i="13"/>
  <c r="C1358" i="13"/>
  <c r="A1359" i="13"/>
  <c r="C1359" i="13"/>
  <c r="A1360" i="13"/>
  <c r="C1360" i="13"/>
  <c r="A1361" i="13"/>
  <c r="C1361" i="13" s="1"/>
  <c r="A1362" i="13"/>
  <c r="C1362" i="13"/>
  <c r="A1363" i="13"/>
  <c r="C1363" i="13" s="1"/>
  <c r="A1364" i="13"/>
  <c r="C1364" i="13"/>
  <c r="A1365" i="13"/>
  <c r="C1365" i="13" s="1"/>
  <c r="A1366" i="13"/>
  <c r="C1366" i="13"/>
  <c r="A1367" i="13"/>
  <c r="C1367" i="13"/>
  <c r="A1368" i="13"/>
  <c r="C1368" i="13"/>
  <c r="A1369" i="13"/>
  <c r="C1369" i="13" s="1"/>
  <c r="A1370" i="13"/>
  <c r="C1370" i="13"/>
  <c r="A1371" i="13"/>
  <c r="C1371" i="13" s="1"/>
  <c r="A1372" i="13"/>
  <c r="C1372" i="13"/>
  <c r="A1373" i="13"/>
  <c r="C1373" i="13" s="1"/>
  <c r="A1374" i="13"/>
  <c r="C1374" i="13"/>
  <c r="A1375" i="13"/>
  <c r="C1375" i="13" s="1"/>
  <c r="A1376" i="13"/>
  <c r="C1376" i="13"/>
  <c r="A1377" i="13"/>
  <c r="C1377" i="13" s="1"/>
  <c r="A1378" i="13"/>
  <c r="C1378" i="13"/>
  <c r="A1379" i="13"/>
  <c r="C1379" i="13"/>
  <c r="A1380" i="13"/>
  <c r="C1380" i="13"/>
  <c r="A1381" i="13"/>
  <c r="C1381" i="13" s="1"/>
  <c r="A1382" i="13"/>
  <c r="C1382" i="13"/>
  <c r="A1383" i="13"/>
  <c r="C1383" i="13"/>
  <c r="A1384" i="13"/>
  <c r="C1384" i="13"/>
  <c r="A1385" i="13"/>
  <c r="C1385" i="13" s="1"/>
  <c r="A1386" i="13"/>
  <c r="C1386" i="13"/>
  <c r="A1387" i="13"/>
  <c r="C1387" i="13" s="1"/>
  <c r="A1388" i="13"/>
  <c r="C1388" i="13"/>
  <c r="A1389" i="13"/>
  <c r="C1389" i="13" s="1"/>
  <c r="A1390" i="13"/>
  <c r="C1390" i="13"/>
  <c r="A1391" i="13"/>
  <c r="C1391" i="13"/>
  <c r="A1392" i="13"/>
  <c r="C1392" i="13"/>
  <c r="A1393" i="13"/>
  <c r="C1393" i="13" s="1"/>
  <c r="A1394" i="13"/>
  <c r="C1394" i="13"/>
  <c r="A1395" i="13"/>
  <c r="C1395" i="13" s="1"/>
  <c r="A1396" i="13"/>
  <c r="C1396" i="13"/>
  <c r="A1397" i="13"/>
  <c r="C1397" i="13" s="1"/>
  <c r="A1398" i="13"/>
  <c r="C1398" i="13"/>
  <c r="A1399" i="13"/>
  <c r="C1399" i="13" s="1"/>
  <c r="A1400" i="13"/>
  <c r="C1400" i="13"/>
  <c r="A1401" i="13"/>
  <c r="C1401" i="13" s="1"/>
  <c r="A1402" i="13"/>
  <c r="C1402" i="13"/>
  <c r="A1403" i="13"/>
  <c r="C1403" i="13" s="1"/>
  <c r="A1404" i="13"/>
  <c r="C1404" i="13"/>
  <c r="A1405" i="13"/>
  <c r="C1405" i="13" s="1"/>
  <c r="A1406" i="13"/>
  <c r="C1406" i="13"/>
  <c r="A1407" i="13"/>
  <c r="C1407" i="13"/>
  <c r="A1408" i="13"/>
  <c r="C1408" i="13"/>
  <c r="A1409" i="13"/>
  <c r="C1409" i="13" s="1"/>
  <c r="A1410" i="13"/>
  <c r="C1410" i="13"/>
  <c r="A1411" i="13"/>
  <c r="C1411" i="13"/>
  <c r="A1412" i="13"/>
  <c r="C1412" i="13"/>
  <c r="A1413" i="13"/>
  <c r="C1413" i="13" s="1"/>
  <c r="A1414" i="13"/>
  <c r="C1414" i="13"/>
  <c r="A1415" i="13"/>
  <c r="C1415" i="13" s="1"/>
  <c r="A1416" i="13"/>
  <c r="C1416" i="13"/>
  <c r="A1417" i="13"/>
  <c r="C1417" i="13" s="1"/>
  <c r="A1418" i="13"/>
  <c r="C1418" i="13"/>
  <c r="A1419" i="13"/>
  <c r="C1419" i="13"/>
  <c r="A1420" i="13"/>
  <c r="C1420" i="13"/>
  <c r="A1421" i="13"/>
  <c r="C1421" i="13" s="1"/>
  <c r="A1422" i="13"/>
  <c r="C1422" i="13"/>
  <c r="A1423" i="13"/>
  <c r="C1423" i="13"/>
  <c r="A1424" i="13"/>
  <c r="C1424" i="13"/>
  <c r="A1425" i="13"/>
  <c r="C1425" i="13" s="1"/>
  <c r="A1426" i="13"/>
  <c r="C1426" i="13"/>
  <c r="A1427" i="13"/>
  <c r="C1427" i="13" s="1"/>
  <c r="A1428" i="13"/>
  <c r="C1428" i="13"/>
  <c r="A1429" i="13"/>
  <c r="C1429" i="13" s="1"/>
  <c r="A1430" i="13"/>
  <c r="C1430" i="13"/>
  <c r="A1431" i="13"/>
  <c r="C1431" i="13" s="1"/>
  <c r="A1432" i="13"/>
  <c r="C1432" i="13"/>
  <c r="A1433" i="13"/>
  <c r="C1433" i="13"/>
  <c r="A1434" i="13"/>
  <c r="C1434" i="13"/>
  <c r="A1435" i="13"/>
  <c r="C1435" i="13" s="1"/>
  <c r="A1436" i="13"/>
  <c r="C1436" i="13"/>
  <c r="A1437" i="13"/>
  <c r="C1437" i="13"/>
  <c r="A1438" i="13"/>
  <c r="C1438" i="13"/>
  <c r="A1439" i="13"/>
  <c r="C1439" i="13" s="1"/>
  <c r="A1440" i="13"/>
  <c r="C1440" i="13"/>
  <c r="A1441" i="13"/>
  <c r="C1441" i="13" s="1"/>
  <c r="A1442" i="13"/>
  <c r="C1442" i="13"/>
  <c r="A1443" i="13"/>
  <c r="C1443" i="13" s="1"/>
  <c r="A1444" i="13"/>
  <c r="C1444" i="13"/>
  <c r="A1445" i="13"/>
  <c r="C1445" i="13" s="1"/>
  <c r="A1446" i="13"/>
  <c r="C1446" i="13"/>
  <c r="A1447" i="13"/>
  <c r="C1447" i="13" s="1"/>
  <c r="A1448" i="13"/>
  <c r="C1448" i="13"/>
  <c r="A1449" i="13"/>
  <c r="C1449" i="13" s="1"/>
  <c r="A1450" i="13"/>
  <c r="C1450" i="13"/>
  <c r="A1451" i="13"/>
  <c r="C1451" i="13" s="1"/>
  <c r="A1452" i="13"/>
  <c r="C1452" i="13"/>
  <c r="A1453" i="13"/>
  <c r="C1453" i="13"/>
  <c r="A1454" i="13"/>
  <c r="C1454" i="13"/>
  <c r="A1455" i="13"/>
  <c r="C1455" i="13" s="1"/>
  <c r="A1456" i="13"/>
  <c r="C1456" i="13"/>
  <c r="A1457" i="13"/>
  <c r="C1457" i="13"/>
  <c r="A1458" i="13"/>
  <c r="C1458" i="13"/>
  <c r="A1459" i="13"/>
  <c r="C1459" i="13" s="1"/>
  <c r="A1460" i="13"/>
  <c r="C1460" i="13"/>
  <c r="A1461" i="13"/>
  <c r="C1461" i="13" s="1"/>
  <c r="A1462" i="13"/>
  <c r="C1462" i="13"/>
  <c r="A1463" i="13"/>
  <c r="C1463" i="13" s="1"/>
  <c r="A1464" i="13"/>
  <c r="C1464" i="13"/>
  <c r="A1465" i="13"/>
  <c r="C1465" i="13"/>
  <c r="A1466" i="13"/>
  <c r="C1466" i="13"/>
  <c r="A1467" i="13"/>
  <c r="C1467" i="13" s="1"/>
  <c r="A1468" i="13"/>
  <c r="C1468" i="13"/>
  <c r="A1469" i="13"/>
  <c r="C1469" i="13"/>
  <c r="A1470" i="13"/>
  <c r="C1470" i="13"/>
  <c r="A1471" i="13"/>
  <c r="C1471" i="13" s="1"/>
  <c r="A1472" i="13"/>
  <c r="C1472" i="13"/>
  <c r="A1473" i="13"/>
  <c r="C1473" i="13" s="1"/>
  <c r="A1474" i="13"/>
  <c r="C1474" i="13"/>
  <c r="A1475" i="13"/>
  <c r="C1475" i="13" s="1"/>
  <c r="A1476" i="13"/>
  <c r="C1476" i="13"/>
  <c r="A1477" i="13"/>
  <c r="C1477" i="13" s="1"/>
  <c r="A1478" i="13"/>
  <c r="C1478" i="13"/>
  <c r="A1479" i="13"/>
  <c r="C1479" i="13" s="1"/>
  <c r="A1480" i="13"/>
  <c r="C1480" i="13"/>
  <c r="A1481" i="13"/>
  <c r="C1481" i="13" s="1"/>
  <c r="A1482" i="13"/>
  <c r="C1482" i="13"/>
  <c r="A1483" i="13"/>
  <c r="C1483" i="13" s="1"/>
  <c r="A1484" i="13"/>
  <c r="C1484" i="13"/>
  <c r="A1485" i="13"/>
  <c r="C1485" i="13"/>
  <c r="A1486" i="13"/>
  <c r="C1486" i="13"/>
  <c r="A1487" i="13"/>
  <c r="C1487" i="13" s="1"/>
  <c r="A1488" i="13"/>
  <c r="C1488" i="13"/>
  <c r="A1489" i="13"/>
  <c r="C1489" i="13"/>
  <c r="A1490" i="13"/>
  <c r="C1490" i="13"/>
  <c r="A1491" i="13"/>
  <c r="C1491" i="13" s="1"/>
  <c r="A1492" i="13"/>
  <c r="C1492" i="13"/>
  <c r="A1493" i="13"/>
  <c r="C1493" i="13" s="1"/>
  <c r="A1494" i="13"/>
  <c r="C1494" i="13"/>
  <c r="A1495" i="13"/>
  <c r="C1495" i="13" s="1"/>
  <c r="A1496" i="13"/>
  <c r="C1496" i="13"/>
  <c r="A1497" i="13"/>
  <c r="C1497" i="13"/>
  <c r="A1498" i="13"/>
  <c r="C1498" i="13"/>
  <c r="A1499" i="13"/>
  <c r="C1499" i="13" s="1"/>
  <c r="A1500" i="13"/>
  <c r="C1500" i="13"/>
  <c r="A1501" i="13"/>
  <c r="C1501" i="13"/>
  <c r="A1502" i="13"/>
  <c r="C1502" i="13"/>
  <c r="A1503" i="13"/>
  <c r="C1503" i="13" s="1"/>
  <c r="A1504" i="13"/>
  <c r="C1504" i="13"/>
  <c r="A1505" i="13"/>
  <c r="C1505" i="13"/>
  <c r="A1506" i="13"/>
  <c r="C1506" i="13"/>
  <c r="A1507" i="13"/>
  <c r="C1507" i="13" s="1"/>
  <c r="A1508" i="13"/>
  <c r="C1508" i="13"/>
  <c r="A1509" i="13"/>
  <c r="C1509" i="13" s="1"/>
  <c r="A1510" i="13"/>
  <c r="C1510" i="13"/>
  <c r="A1511" i="13"/>
  <c r="C1511" i="13" s="1"/>
  <c r="A1512" i="13"/>
  <c r="C1512" i="13"/>
  <c r="A1513" i="13"/>
  <c r="C1513" i="13" s="1"/>
  <c r="A1514" i="13"/>
  <c r="C1514" i="13"/>
  <c r="A1515" i="13"/>
  <c r="C1515" i="13" s="1"/>
  <c r="A1516" i="13"/>
  <c r="C1516" i="13"/>
  <c r="A1517" i="13"/>
  <c r="C1517" i="13"/>
  <c r="A1518" i="13"/>
  <c r="C1518" i="13"/>
  <c r="A1519" i="13"/>
  <c r="C1519" i="13" s="1"/>
  <c r="A1520" i="13"/>
  <c r="C1520" i="13"/>
  <c r="A1521" i="13"/>
  <c r="C1521" i="13"/>
  <c r="A1522" i="13"/>
  <c r="C1522" i="13"/>
  <c r="A1523" i="13"/>
  <c r="C1523" i="13" s="1"/>
  <c r="A1524" i="13"/>
  <c r="C1524" i="13"/>
  <c r="A1525" i="13"/>
  <c r="C1525" i="13" s="1"/>
  <c r="A1526" i="13"/>
  <c r="C1526" i="13"/>
  <c r="A1527" i="13"/>
  <c r="C1527" i="13" s="1"/>
  <c r="A1528" i="13"/>
  <c r="C1528" i="13"/>
  <c r="A1529" i="13"/>
  <c r="C1529" i="13"/>
  <c r="A1530" i="13"/>
  <c r="C1530" i="13"/>
  <c r="A1531" i="13"/>
  <c r="C1531" i="13" s="1"/>
  <c r="A1532" i="13"/>
  <c r="C1532" i="13"/>
  <c r="A1533" i="13"/>
  <c r="C1533" i="13"/>
  <c r="A1534" i="13"/>
  <c r="C1534" i="13"/>
  <c r="A1535" i="13"/>
  <c r="C1535" i="13" s="1"/>
  <c r="A1536" i="13"/>
  <c r="C1536" i="13"/>
  <c r="A1537" i="13"/>
  <c r="C1537" i="13"/>
  <c r="A1538" i="13"/>
  <c r="C1538" i="13"/>
  <c r="A1539" i="13"/>
  <c r="C1539" i="13" s="1"/>
  <c r="A1540" i="13"/>
  <c r="C1540" i="13"/>
  <c r="A1541" i="13"/>
  <c r="C1541" i="13" s="1"/>
  <c r="A1542" i="13"/>
  <c r="C1542" i="13"/>
  <c r="A1543" i="13"/>
  <c r="C1543" i="13" s="1"/>
  <c r="A1544" i="13"/>
  <c r="C1544" i="13"/>
  <c r="A1545" i="13"/>
  <c r="C1545" i="13" s="1"/>
  <c r="A1546" i="13"/>
  <c r="C1546" i="13"/>
  <c r="A1547" i="13"/>
  <c r="C1547" i="13" s="1"/>
  <c r="A1548" i="13"/>
  <c r="C1548" i="13"/>
  <c r="A1549" i="13"/>
  <c r="C1549" i="13" s="1"/>
  <c r="A1550" i="13"/>
  <c r="C1550" i="13"/>
  <c r="A1551" i="13"/>
  <c r="C1551" i="13" s="1"/>
  <c r="A1552" i="13"/>
  <c r="C1552" i="13"/>
  <c r="A1553" i="13"/>
  <c r="C1553" i="13"/>
  <c r="A1554" i="13"/>
  <c r="C1554" i="13"/>
  <c r="A1555" i="13"/>
  <c r="C1555" i="13" s="1"/>
  <c r="A1556" i="13"/>
  <c r="C1556" i="13"/>
  <c r="A1557" i="13"/>
  <c r="C1557" i="13" s="1"/>
  <c r="A1558" i="13"/>
  <c r="C1558" i="13"/>
  <c r="A1559" i="13"/>
  <c r="C1559" i="13" s="1"/>
  <c r="A1560" i="13"/>
  <c r="C1560" i="13"/>
  <c r="A1561" i="13"/>
  <c r="C1561" i="13"/>
  <c r="A1562" i="13"/>
  <c r="C1562" i="13"/>
  <c r="A1563" i="13"/>
  <c r="C1563" i="13" s="1"/>
  <c r="A1564" i="13"/>
  <c r="C1564" i="13"/>
  <c r="A1565" i="13"/>
  <c r="C1565" i="13"/>
  <c r="A1566" i="13"/>
  <c r="C1566" i="13"/>
  <c r="A1567" i="13"/>
  <c r="C1567" i="13" s="1"/>
  <c r="A1568" i="13"/>
  <c r="C1568" i="13"/>
  <c r="A1569" i="13"/>
  <c r="C1569" i="13"/>
  <c r="A1570" i="13"/>
  <c r="C1570" i="13"/>
  <c r="A1571" i="13"/>
  <c r="C1571" i="13" s="1"/>
  <c r="A1572" i="13"/>
  <c r="C1572" i="13"/>
  <c r="A1573" i="13"/>
  <c r="C1573" i="13" s="1"/>
  <c r="A1574" i="13"/>
  <c r="C1574" i="13"/>
  <c r="A1575" i="13"/>
  <c r="C1575" i="13" s="1"/>
  <c r="A1576" i="13"/>
  <c r="C1576" i="13"/>
  <c r="A1577" i="13"/>
  <c r="C1577" i="13" s="1"/>
  <c r="A1578" i="13"/>
  <c r="C1578" i="13"/>
  <c r="A1579" i="13"/>
  <c r="C1579" i="13" s="1"/>
  <c r="A1580" i="13"/>
  <c r="C1580" i="13"/>
  <c r="A1581" i="13"/>
  <c r="C1581" i="13"/>
  <c r="A1582" i="13"/>
  <c r="C1582" i="13"/>
  <c r="A1583" i="13"/>
  <c r="C1583" i="13" s="1"/>
  <c r="A1584" i="13"/>
  <c r="C1584" i="13"/>
  <c r="A1585" i="13"/>
  <c r="C1585" i="13"/>
  <c r="A1586" i="13"/>
  <c r="C1586" i="13"/>
  <c r="A1587" i="13"/>
  <c r="C1587" i="13" s="1"/>
  <c r="A1588" i="13"/>
  <c r="C1588" i="13"/>
  <c r="A1589" i="13"/>
  <c r="C1589" i="13" s="1"/>
  <c r="A1590" i="13"/>
  <c r="C1590" i="13"/>
  <c r="A1591" i="13"/>
  <c r="C1591" i="13" s="1"/>
  <c r="A1592" i="13"/>
  <c r="C1592" i="13"/>
  <c r="A1593" i="13"/>
  <c r="C1593" i="13"/>
  <c r="A1594" i="13"/>
  <c r="C1594" i="13"/>
  <c r="A1595" i="13"/>
  <c r="C1595" i="13" s="1"/>
  <c r="A1596" i="13"/>
  <c r="C1596" i="13"/>
  <c r="A1597" i="13"/>
  <c r="C1597" i="13"/>
  <c r="A1598" i="13"/>
  <c r="C1598" i="13"/>
  <c r="A1599" i="13"/>
  <c r="C1599" i="13" s="1"/>
  <c r="A1600" i="13"/>
  <c r="C1600" i="13"/>
  <c r="A1601" i="13"/>
  <c r="C1601" i="13"/>
  <c r="A1602" i="13"/>
  <c r="C1602" i="13"/>
  <c r="A1603" i="13"/>
  <c r="C1603" i="13" s="1"/>
  <c r="A1604" i="13"/>
  <c r="C1604" i="13"/>
  <c r="A1605" i="13"/>
  <c r="C1605" i="13" s="1"/>
  <c r="A1606" i="13"/>
  <c r="C1606" i="13"/>
  <c r="A1607" i="13"/>
  <c r="C1607" i="13" s="1"/>
  <c r="A1608" i="13"/>
  <c r="C1608" i="13"/>
  <c r="A1609" i="13"/>
  <c r="C1609" i="13" s="1"/>
  <c r="A1610" i="13"/>
  <c r="C1610" i="13"/>
  <c r="A1611" i="13"/>
  <c r="C1611" i="13" s="1"/>
  <c r="A1612" i="13"/>
  <c r="C1612" i="13"/>
  <c r="A1613" i="13"/>
  <c r="C1613" i="13"/>
  <c r="A1614" i="13"/>
  <c r="C1614" i="13"/>
  <c r="A1615" i="13"/>
  <c r="C1615" i="13" s="1"/>
  <c r="A1616" i="13"/>
  <c r="C1616" i="13"/>
  <c r="A1617" i="13"/>
  <c r="C1617" i="13"/>
  <c r="A1618" i="13"/>
  <c r="C1618" i="13"/>
  <c r="A1619" i="13"/>
  <c r="C1619" i="13" s="1"/>
  <c r="A1620" i="13"/>
  <c r="C1620" i="13"/>
  <c r="A1621" i="13"/>
  <c r="C1621" i="13" s="1"/>
  <c r="A1622" i="13"/>
  <c r="C1622" i="13"/>
  <c r="A1623" i="13"/>
  <c r="C1623" i="13" s="1"/>
  <c r="A1624" i="13"/>
  <c r="C1624" i="13"/>
  <c r="A1625" i="13"/>
  <c r="C1625" i="13"/>
  <c r="A1626" i="13"/>
  <c r="C1626" i="13"/>
  <c r="A1627" i="13"/>
  <c r="C1627" i="13" s="1"/>
  <c r="A1628" i="13"/>
  <c r="C1628" i="13"/>
  <c r="A1629" i="13"/>
  <c r="C1629" i="13"/>
  <c r="A1630" i="13"/>
  <c r="C1630" i="13"/>
  <c r="A1631" i="13"/>
  <c r="C1631" i="13" s="1"/>
  <c r="A1632" i="13"/>
  <c r="C1632" i="13"/>
  <c r="A1633" i="13"/>
  <c r="C1633" i="13"/>
  <c r="A1634" i="13"/>
  <c r="C1634" i="13"/>
  <c r="A1635" i="13"/>
  <c r="C1635" i="13" s="1"/>
  <c r="A1636" i="13"/>
  <c r="C1636" i="13"/>
  <c r="A1637" i="13"/>
  <c r="C1637" i="13" s="1"/>
  <c r="A1638" i="13"/>
  <c r="C1638" i="13"/>
  <c r="A1639" i="13"/>
  <c r="C1639" i="13" s="1"/>
  <c r="A1640" i="13"/>
  <c r="C1640" i="13"/>
  <c r="A1641" i="13"/>
  <c r="C1641" i="13" s="1"/>
  <c r="A1642" i="13"/>
  <c r="C1642" i="13"/>
  <c r="A1643" i="13"/>
  <c r="C1643" i="13" s="1"/>
  <c r="A1644" i="13"/>
  <c r="C1644" i="13"/>
  <c r="A1645" i="13"/>
  <c r="C1645" i="13"/>
  <c r="A1646" i="13"/>
  <c r="C1646" i="13"/>
  <c r="A1647" i="13"/>
  <c r="C1647" i="13"/>
  <c r="A1648" i="13"/>
  <c r="C1648" i="13"/>
  <c r="A1649" i="13"/>
  <c r="C1649" i="13"/>
  <c r="A1650" i="13"/>
  <c r="C1650" i="13"/>
  <c r="A1651" i="13"/>
  <c r="C1651" i="13"/>
  <c r="A1652" i="13"/>
  <c r="C1652" i="13"/>
  <c r="A1653" i="13"/>
  <c r="C1653" i="13"/>
  <c r="A1654" i="13"/>
  <c r="C1654" i="13"/>
  <c r="A1655" i="13"/>
  <c r="C1655" i="13"/>
  <c r="A1656" i="13"/>
  <c r="C1656" i="13"/>
  <c r="A1657" i="13"/>
  <c r="C1657" i="13"/>
  <c r="A1658" i="13"/>
  <c r="C1658" i="13"/>
  <c r="A1659" i="13"/>
  <c r="C1659" i="13"/>
  <c r="A1660" i="13"/>
  <c r="C1660" i="13"/>
  <c r="A1661" i="13"/>
  <c r="C1661" i="13"/>
  <c r="A1662" i="13"/>
  <c r="C1662" i="13"/>
  <c r="A1663" i="13"/>
  <c r="C1663" i="13"/>
  <c r="A1664" i="13"/>
  <c r="C1664" i="13"/>
  <c r="A1665" i="13"/>
  <c r="C1665" i="13"/>
  <c r="A1666" i="13"/>
  <c r="C1666" i="13" s="1"/>
  <c r="A1667" i="13"/>
  <c r="C1667" i="13"/>
  <c r="A1668" i="13"/>
  <c r="C1668" i="13" s="1"/>
  <c r="A1669" i="13"/>
  <c r="C1669" i="13"/>
  <c r="A1670" i="13"/>
  <c r="C1670" i="13" s="1"/>
  <c r="A1671" i="13"/>
  <c r="C1671" i="13"/>
  <c r="A1672" i="13"/>
  <c r="C1672" i="13" s="1"/>
  <c r="A1673" i="13"/>
  <c r="C1673" i="13"/>
  <c r="A1674" i="13"/>
  <c r="C1674" i="13" s="1"/>
  <c r="A1675" i="13"/>
  <c r="C1675" i="13"/>
  <c r="A1676" i="13"/>
  <c r="C1676" i="13" s="1"/>
  <c r="A1677" i="13"/>
  <c r="C1677" i="13"/>
  <c r="A1678" i="13"/>
  <c r="C1678" i="13" s="1"/>
  <c r="A1679" i="13"/>
  <c r="C1679" i="13"/>
  <c r="A1680" i="13"/>
  <c r="C1680" i="13" s="1"/>
  <c r="A1681" i="13"/>
  <c r="C1681" i="13"/>
  <c r="A1682" i="13"/>
  <c r="C1682" i="13" s="1"/>
  <c r="A1683" i="13"/>
  <c r="C1683" i="13"/>
  <c r="A1684" i="13"/>
  <c r="C1684" i="13" s="1"/>
  <c r="A1685" i="13"/>
  <c r="C1685" i="13"/>
  <c r="A1686" i="13"/>
  <c r="C1686" i="13" s="1"/>
  <c r="A1687" i="13"/>
  <c r="C1687" i="13"/>
  <c r="A1688" i="13"/>
  <c r="C1688" i="13" s="1"/>
  <c r="A1689" i="13"/>
  <c r="C1689" i="13"/>
  <c r="A1690" i="13"/>
  <c r="C1690" i="13" s="1"/>
  <c r="A1691" i="13"/>
  <c r="C1691" i="13"/>
  <c r="A1692" i="13"/>
  <c r="C1692" i="13" s="1"/>
  <c r="A1693" i="13"/>
  <c r="C1693" i="13"/>
  <c r="A1694" i="13"/>
  <c r="C1694" i="13" s="1"/>
  <c r="A1695" i="13"/>
  <c r="C1695" i="13"/>
  <c r="A1696" i="13"/>
  <c r="C1696" i="13" s="1"/>
  <c r="A1697" i="13"/>
  <c r="C1697" i="13"/>
  <c r="A1698" i="13"/>
  <c r="C1698" i="13" s="1"/>
  <c r="A1699" i="13"/>
  <c r="C1699" i="13"/>
  <c r="A1700" i="13"/>
  <c r="C1700" i="13" s="1"/>
  <c r="A1701" i="13"/>
  <c r="C1701" i="13"/>
  <c r="A1702" i="13"/>
  <c r="C1702" i="13" s="1"/>
  <c r="A1703" i="13"/>
  <c r="C1703" i="13"/>
  <c r="A1704" i="13"/>
  <c r="C1704" i="13" s="1"/>
  <c r="A1705" i="13"/>
  <c r="C1705" i="13"/>
  <c r="A1706" i="13"/>
  <c r="C1706" i="13" s="1"/>
  <c r="A1707" i="13"/>
  <c r="C1707" i="13"/>
  <c r="A1708" i="13"/>
  <c r="C1708" i="13" s="1"/>
  <c r="A1709" i="13"/>
  <c r="C1709" i="13"/>
  <c r="A1710" i="13"/>
  <c r="C1710" i="13" s="1"/>
  <c r="A1711" i="13"/>
  <c r="C1711" i="13"/>
  <c r="A1712" i="13"/>
  <c r="C1712" i="13" s="1"/>
  <c r="A1713" i="13"/>
  <c r="C1713" i="13"/>
  <c r="A1714" i="13"/>
  <c r="C1714" i="13" s="1"/>
  <c r="A1715" i="13"/>
  <c r="C1715" i="13"/>
  <c r="A1716" i="13"/>
  <c r="C1716" i="13" s="1"/>
  <c r="A1717" i="13"/>
  <c r="C1717" i="13"/>
  <c r="A1718" i="13"/>
  <c r="C1718" i="13" s="1"/>
  <c r="A1719" i="13"/>
  <c r="C1719" i="13"/>
  <c r="A1720" i="13"/>
  <c r="C1720" i="13" s="1"/>
  <c r="A1721" i="13"/>
  <c r="C1721" i="13"/>
  <c r="A1722" i="13"/>
  <c r="C1722" i="13" s="1"/>
  <c r="A1723" i="13"/>
  <c r="C1723" i="13"/>
  <c r="A1724" i="13"/>
  <c r="C1724" i="13" s="1"/>
  <c r="A1725" i="13"/>
  <c r="C1725" i="13"/>
  <c r="A1726" i="13"/>
  <c r="C1726" i="13" s="1"/>
  <c r="A1727" i="13"/>
  <c r="C1727" i="13"/>
  <c r="A1728" i="13"/>
  <c r="C1728" i="13" s="1"/>
  <c r="A1729" i="13"/>
  <c r="C1729" i="13"/>
  <c r="A1730" i="13"/>
  <c r="C1730" i="13" s="1"/>
  <c r="A1731" i="13"/>
  <c r="C1731" i="13"/>
  <c r="A1732" i="13"/>
  <c r="C1732" i="13" s="1"/>
  <c r="A1733" i="13"/>
  <c r="C1733" i="13"/>
  <c r="A1734" i="13"/>
  <c r="C1734" i="13" s="1"/>
  <c r="A1735" i="13"/>
  <c r="C1735" i="13"/>
  <c r="A1736" i="13"/>
  <c r="C1736" i="13" s="1"/>
  <c r="A1737" i="13"/>
  <c r="C1737" i="13"/>
  <c r="A1738" i="13"/>
  <c r="C1738" i="13" s="1"/>
  <c r="A1739" i="13"/>
  <c r="C1739" i="13"/>
  <c r="A1740" i="13"/>
  <c r="C1740" i="13" s="1"/>
  <c r="A1741" i="13"/>
  <c r="C1741" i="13"/>
  <c r="A1742" i="13"/>
  <c r="C1742" i="13" s="1"/>
  <c r="A1743" i="13"/>
  <c r="C1743" i="13"/>
  <c r="A1744" i="13"/>
  <c r="C1744" i="13" s="1"/>
  <c r="A1745" i="13"/>
  <c r="C1745" i="13"/>
  <c r="A1746" i="13"/>
  <c r="C1746" i="13" s="1"/>
  <c r="A1747" i="13"/>
  <c r="C1747" i="13"/>
  <c r="A1748" i="13"/>
  <c r="C1748" i="13" s="1"/>
  <c r="A1749" i="13"/>
  <c r="C1749" i="13"/>
  <c r="A1750" i="13"/>
  <c r="C1750" i="13" s="1"/>
  <c r="A1751" i="13"/>
  <c r="C1751" i="13"/>
  <c r="A1752" i="13"/>
  <c r="C1752" i="13" s="1"/>
  <c r="A1753" i="13"/>
  <c r="C1753" i="13"/>
  <c r="A1754" i="13"/>
  <c r="C1754" i="13" s="1"/>
  <c r="A1755" i="13"/>
  <c r="C1755" i="13"/>
  <c r="A1756" i="13"/>
  <c r="C1756" i="13" s="1"/>
  <c r="A1757" i="13"/>
  <c r="C1757" i="13"/>
  <c r="A1758" i="13"/>
  <c r="C1758" i="13" s="1"/>
  <c r="A1759" i="13"/>
  <c r="C1759" i="13"/>
  <c r="A1760" i="13"/>
  <c r="C1760" i="13" s="1"/>
  <c r="A1761" i="13"/>
  <c r="C1761" i="13"/>
  <c r="A1762" i="13"/>
  <c r="C1762" i="13" s="1"/>
  <c r="A1763" i="13"/>
  <c r="C1763" i="13"/>
  <c r="A1764" i="13"/>
  <c r="C1764" i="13" s="1"/>
  <c r="A1765" i="13"/>
  <c r="C1765" i="13"/>
  <c r="A1766" i="13"/>
  <c r="C1766" i="13" s="1"/>
  <c r="A1767" i="13"/>
  <c r="C1767" i="13"/>
  <c r="A1768" i="13"/>
  <c r="C1768" i="13" s="1"/>
  <c r="A1769" i="13"/>
  <c r="C1769" i="13"/>
  <c r="A1770" i="13"/>
  <c r="C1770" i="13" s="1"/>
  <c r="A1771" i="13"/>
  <c r="C1771" i="13"/>
  <c r="A1772" i="13"/>
  <c r="C1772" i="13" s="1"/>
  <c r="A1773" i="13"/>
  <c r="C1773" i="13"/>
  <c r="A1774" i="13"/>
  <c r="C1774" i="13" s="1"/>
  <c r="A1775" i="13"/>
  <c r="C1775" i="13"/>
  <c r="A1776" i="13"/>
  <c r="C1776" i="13" s="1"/>
  <c r="A1777" i="13"/>
  <c r="C1777" i="13"/>
  <c r="A1778" i="13"/>
  <c r="C1778" i="13" s="1"/>
  <c r="A1779" i="13"/>
  <c r="C1779" i="13"/>
  <c r="A1780" i="13"/>
  <c r="C1780" i="13" s="1"/>
  <c r="A1781" i="13"/>
  <c r="C1781" i="13"/>
  <c r="A1782" i="13"/>
  <c r="C1782" i="13" s="1"/>
  <c r="A1783" i="13"/>
  <c r="C1783" i="13"/>
  <c r="A1784" i="13"/>
  <c r="C1784" i="13" s="1"/>
  <c r="A1785" i="13"/>
  <c r="C1785" i="13"/>
  <c r="A1786" i="13"/>
  <c r="C1786" i="13" s="1"/>
  <c r="A1787" i="13"/>
  <c r="C1787" i="13"/>
  <c r="A1788" i="13"/>
  <c r="C1788" i="13" s="1"/>
  <c r="A1789" i="13"/>
  <c r="C1789" i="13"/>
  <c r="A1790" i="13"/>
  <c r="C1790" i="13" s="1"/>
  <c r="A1791" i="13"/>
  <c r="C1791" i="13"/>
  <c r="A1792" i="13"/>
  <c r="C1792" i="13" s="1"/>
  <c r="A1793" i="13"/>
  <c r="C1793" i="13"/>
  <c r="A1794" i="13"/>
  <c r="C1794" i="13" s="1"/>
  <c r="A1795" i="13"/>
  <c r="C1795" i="13"/>
  <c r="A1796" i="13"/>
  <c r="C1796" i="13" s="1"/>
  <c r="A1797" i="13"/>
  <c r="C1797" i="13"/>
  <c r="A1798" i="13"/>
  <c r="C1798" i="13" s="1"/>
  <c r="A1799" i="13"/>
  <c r="C1799" i="13"/>
  <c r="A1800" i="13"/>
  <c r="C1800" i="13" s="1"/>
  <c r="C4" i="10"/>
  <c r="C6" i="10"/>
  <c r="C8" i="10"/>
  <c r="C10" i="10"/>
  <c r="C12" i="10"/>
  <c r="C14" i="10"/>
  <c r="C16" i="10"/>
  <c r="C18" i="10"/>
  <c r="C20" i="10"/>
  <c r="C22" i="10"/>
  <c r="C24" i="10"/>
  <c r="C26" i="10"/>
  <c r="C28" i="10"/>
  <c r="C30" i="10"/>
  <c r="C32" i="10"/>
  <c r="C34" i="10"/>
  <c r="C36" i="10"/>
  <c r="C38" i="10"/>
  <c r="C40" i="10"/>
  <c r="C42" i="10"/>
  <c r="A54" i="10"/>
  <c r="C54" i="10"/>
  <c r="A244" i="10"/>
  <c r="C244" i="10" s="1"/>
  <c r="A246" i="10"/>
  <c r="C246" i="10" s="1"/>
  <c r="A249" i="10"/>
  <c r="C249" i="10" s="1"/>
  <c r="A251" i="10"/>
  <c r="C251" i="10" s="1"/>
  <c r="A253" i="10"/>
  <c r="C253" i="10" s="1"/>
  <c r="A256" i="10"/>
  <c r="C256" i="10" s="1"/>
  <c r="A257" i="10"/>
  <c r="C257" i="10" s="1"/>
  <c r="A258" i="10"/>
  <c r="C258" i="10" s="1"/>
  <c r="A260" i="10"/>
  <c r="C260" i="10" s="1"/>
  <c r="A263" i="10"/>
  <c r="C263" i="10" s="1"/>
  <c r="A266" i="10"/>
  <c r="C266" i="10" s="1"/>
  <c r="A267" i="10"/>
  <c r="C267" i="10" s="1"/>
  <c r="A268" i="10"/>
  <c r="C268" i="10" s="1"/>
  <c r="A270" i="10"/>
  <c r="C270" i="10" s="1"/>
  <c r="A271" i="10"/>
  <c r="C271" i="10" s="1"/>
  <c r="A274" i="10"/>
  <c r="C274" i="10" s="1"/>
  <c r="A275" i="10"/>
  <c r="C275" i="10"/>
  <c r="A278" i="10"/>
  <c r="C278" i="10" s="1"/>
  <c r="A279" i="10"/>
  <c r="C279" i="10" s="1"/>
  <c r="A282" i="10"/>
  <c r="C282" i="10" s="1"/>
  <c r="A284" i="10"/>
  <c r="C284" i="10" s="1"/>
  <c r="A286" i="10"/>
  <c r="C286" i="10" s="1"/>
  <c r="A289" i="10"/>
  <c r="C289" i="10" s="1"/>
  <c r="A290" i="10"/>
  <c r="C290" i="10" s="1"/>
  <c r="A291" i="10"/>
  <c r="C291" i="10" s="1"/>
  <c r="A292" i="10"/>
  <c r="C292" i="10" s="1"/>
  <c r="A294" i="10"/>
  <c r="C294" i="10" s="1"/>
  <c r="A297" i="10"/>
  <c r="C297" i="10" s="1"/>
  <c r="A298" i="10"/>
  <c r="C298" i="10" s="1"/>
  <c r="A299" i="10"/>
  <c r="C299" i="10" s="1"/>
  <c r="A300" i="10"/>
  <c r="C300" i="10" s="1"/>
  <c r="A302" i="10"/>
  <c r="C302" i="10" s="1"/>
  <c r="A303" i="10"/>
  <c r="C303" i="10" s="1"/>
  <c r="A306" i="10"/>
  <c r="C306" i="10" s="1"/>
  <c r="A307" i="10"/>
  <c r="C307" i="10" s="1"/>
  <c r="A308" i="10"/>
  <c r="C308" i="10"/>
  <c r="A310" i="10"/>
  <c r="C310" i="10"/>
  <c r="A311" i="10"/>
  <c r="C311" i="10" s="1"/>
  <c r="A314" i="10"/>
  <c r="C314" i="10" s="1"/>
  <c r="A315" i="10"/>
  <c r="C315" i="10" s="1"/>
  <c r="A316" i="10"/>
  <c r="C316" i="10" s="1"/>
  <c r="A318" i="10"/>
  <c r="C318" i="10"/>
  <c r="A319" i="10"/>
  <c r="C319" i="10" s="1"/>
  <c r="A322" i="10"/>
  <c r="C322" i="10" s="1"/>
  <c r="A324" i="10"/>
  <c r="C324" i="10"/>
  <c r="A326" i="10"/>
  <c r="C326" i="10" s="1"/>
  <c r="A327" i="10"/>
  <c r="C327" i="10"/>
  <c r="A330" i="10"/>
  <c r="C330" i="10" s="1"/>
  <c r="A331" i="10"/>
  <c r="C331" i="10" s="1"/>
  <c r="A332" i="10"/>
  <c r="C332" i="10"/>
  <c r="A334" i="10"/>
  <c r="C334" i="10" s="1"/>
  <c r="A335" i="10"/>
  <c r="C335" i="10" s="1"/>
  <c r="A338" i="10"/>
  <c r="C338" i="10" s="1"/>
  <c r="A339" i="10"/>
  <c r="C339" i="10" s="1"/>
  <c r="A340" i="10"/>
  <c r="C340" i="10" s="1"/>
  <c r="A342" i="10"/>
  <c r="C342" i="10" s="1"/>
  <c r="A346" i="10"/>
  <c r="C346" i="10" s="1"/>
  <c r="A348" i="10"/>
  <c r="C348" i="10"/>
  <c r="A350" i="10"/>
  <c r="C350" i="10"/>
  <c r="A354" i="10"/>
  <c r="C354" i="10"/>
  <c r="A356" i="10"/>
  <c r="C356" i="10" s="1"/>
  <c r="A358" i="10"/>
  <c r="C358" i="10"/>
  <c r="A362" i="10"/>
  <c r="C362" i="10"/>
  <c r="A364" i="10"/>
  <c r="C364" i="10" s="1"/>
  <c r="A366" i="10"/>
  <c r="C366" i="10"/>
  <c r="A370" i="10"/>
  <c r="C370" i="10" s="1"/>
  <c r="A372" i="10"/>
  <c r="C372" i="10" s="1"/>
  <c r="A374" i="10"/>
  <c r="C374" i="10"/>
  <c r="A378" i="10"/>
  <c r="C378" i="10"/>
  <c r="A380" i="10"/>
  <c r="C380" i="10" s="1"/>
  <c r="A382" i="10"/>
  <c r="C382" i="10" s="1"/>
  <c r="A386" i="10"/>
  <c r="C386" i="10" s="1"/>
  <c r="A387" i="10"/>
  <c r="C387" i="10"/>
  <c r="A388" i="10"/>
  <c r="C388" i="10"/>
  <c r="A394" i="10"/>
  <c r="C394" i="10" s="1"/>
  <c r="A395" i="10"/>
  <c r="C395" i="10" s="1"/>
  <c r="A396" i="10"/>
  <c r="C396" i="10"/>
  <c r="A402" i="10"/>
  <c r="C402" i="10" s="1"/>
  <c r="A403" i="10"/>
  <c r="C403" i="10" s="1"/>
  <c r="A404" i="10"/>
  <c r="C404" i="10" s="1"/>
  <c r="A406" i="10"/>
  <c r="C406" i="10" s="1"/>
  <c r="A407" i="10"/>
  <c r="C407" i="10" s="1"/>
  <c r="A409" i="10"/>
  <c r="C409" i="10"/>
  <c r="A410" i="10"/>
  <c r="C410" i="10" s="1"/>
  <c r="A411" i="10"/>
  <c r="C411" i="10" s="1"/>
  <c r="A412" i="10"/>
  <c r="C412" i="10" s="1"/>
  <c r="A414" i="10"/>
  <c r="C414" i="10" s="1"/>
  <c r="A415" i="10"/>
  <c r="C415" i="10" s="1"/>
  <c r="A417" i="10"/>
  <c r="C417" i="10"/>
  <c r="A418" i="10"/>
  <c r="C418" i="10" s="1"/>
  <c r="A419" i="10"/>
  <c r="C419" i="10" s="1"/>
  <c r="A420" i="10"/>
  <c r="C420" i="10" s="1"/>
  <c r="A422" i="10"/>
  <c r="C422" i="10" s="1"/>
  <c r="A423" i="10"/>
  <c r="C423" i="10"/>
  <c r="A424" i="10"/>
  <c r="C424" i="10"/>
  <c r="A425" i="10"/>
  <c r="C425" i="10"/>
  <c r="A426" i="10"/>
  <c r="C426" i="10" s="1"/>
  <c r="A427" i="10"/>
  <c r="C427" i="10"/>
  <c r="A428" i="10"/>
  <c r="C428" i="10"/>
  <c r="A429" i="10"/>
  <c r="C429" i="10"/>
  <c r="A430" i="10"/>
  <c r="C430" i="10" s="1"/>
  <c r="A431" i="10"/>
  <c r="C431" i="10"/>
  <c r="A432" i="10"/>
  <c r="C432" i="10"/>
  <c r="A433" i="10"/>
  <c r="C433" i="10"/>
  <c r="A434" i="10"/>
  <c r="C434" i="10" s="1"/>
  <c r="A435" i="10"/>
  <c r="C435" i="10"/>
  <c r="A436" i="10"/>
  <c r="C436" i="10"/>
  <c r="A437" i="10"/>
  <c r="C437" i="10"/>
  <c r="A438" i="10"/>
  <c r="C438" i="10" s="1"/>
  <c r="A439" i="10"/>
  <c r="C439" i="10"/>
  <c r="A440" i="10"/>
  <c r="C440" i="10"/>
  <c r="A441" i="10"/>
  <c r="C441" i="10"/>
  <c r="A442" i="10"/>
  <c r="C442" i="10" s="1"/>
  <c r="A443" i="10"/>
  <c r="C443" i="10"/>
  <c r="A444" i="10"/>
  <c r="C444" i="10"/>
  <c r="A445" i="10"/>
  <c r="C445" i="10"/>
  <c r="A446" i="10"/>
  <c r="C446" i="10" s="1"/>
  <c r="A447" i="10"/>
  <c r="C447" i="10"/>
  <c r="A448" i="10"/>
  <c r="C448" i="10"/>
  <c r="A449" i="10"/>
  <c r="C449" i="10"/>
  <c r="A450" i="10"/>
  <c r="C450" i="10" s="1"/>
  <c r="A451" i="10"/>
  <c r="C451" i="10"/>
  <c r="A452" i="10"/>
  <c r="C452" i="10"/>
  <c r="A453" i="10"/>
  <c r="C453" i="10"/>
  <c r="A454" i="10"/>
  <c r="C454" i="10" s="1"/>
  <c r="A455" i="10"/>
  <c r="C455" i="10"/>
  <c r="A456" i="10"/>
  <c r="C456" i="10"/>
  <c r="A457" i="10"/>
  <c r="C457" i="10"/>
  <c r="A458" i="10"/>
  <c r="C458" i="10" s="1"/>
  <c r="A459" i="10"/>
  <c r="C459" i="10"/>
  <c r="A460" i="10"/>
  <c r="C460" i="10"/>
  <c r="A461" i="10"/>
  <c r="C461" i="10"/>
  <c r="A462" i="10"/>
  <c r="C462" i="10" s="1"/>
  <c r="A463" i="10"/>
  <c r="C463" i="10"/>
  <c r="A464" i="10"/>
  <c r="C464" i="10"/>
  <c r="A465" i="10"/>
  <c r="C465" i="10"/>
  <c r="A466" i="10"/>
  <c r="C466" i="10" s="1"/>
  <c r="A467" i="10"/>
  <c r="C467" i="10"/>
  <c r="A468" i="10"/>
  <c r="C468" i="10"/>
  <c r="A469" i="10"/>
  <c r="C469" i="10"/>
  <c r="A470" i="10"/>
  <c r="C470" i="10" s="1"/>
  <c r="A471" i="10"/>
  <c r="C471" i="10"/>
  <c r="A472" i="10"/>
  <c r="C472" i="10"/>
  <c r="A473" i="10"/>
  <c r="C473" i="10"/>
  <c r="A474" i="10"/>
  <c r="C474" i="10" s="1"/>
  <c r="A475" i="10"/>
  <c r="C475" i="10"/>
  <c r="A476" i="10"/>
  <c r="C476" i="10"/>
  <c r="A477" i="10"/>
  <c r="C477" i="10"/>
  <c r="A478" i="10"/>
  <c r="C478" i="10" s="1"/>
  <c r="A479" i="10"/>
  <c r="C479" i="10"/>
  <c r="A480" i="10"/>
  <c r="C480" i="10"/>
  <c r="A481" i="10"/>
  <c r="C481" i="10"/>
  <c r="A482" i="10"/>
  <c r="C482" i="10" s="1"/>
  <c r="A483" i="10"/>
  <c r="C483" i="10"/>
  <c r="A484" i="10"/>
  <c r="C484" i="10"/>
  <c r="A485" i="10"/>
  <c r="C485" i="10"/>
  <c r="A486" i="10"/>
  <c r="C486" i="10" s="1"/>
  <c r="A487" i="10"/>
  <c r="C487" i="10"/>
  <c r="A488" i="10"/>
  <c r="C488" i="10"/>
  <c r="A489" i="10"/>
  <c r="C489" i="10"/>
  <c r="A490" i="10"/>
  <c r="C490" i="10" s="1"/>
  <c r="A491" i="10"/>
  <c r="C491" i="10"/>
  <c r="A492" i="10"/>
  <c r="C492" i="10"/>
  <c r="A493" i="10"/>
  <c r="C493" i="10"/>
  <c r="A494" i="10"/>
  <c r="C494" i="10" s="1"/>
  <c r="A495" i="10"/>
  <c r="C495" i="10"/>
  <c r="A496" i="10"/>
  <c r="C496" i="10"/>
  <c r="A497" i="10"/>
  <c r="C497" i="10"/>
  <c r="A498" i="10"/>
  <c r="C498" i="10" s="1"/>
  <c r="A499" i="10"/>
  <c r="C499" i="10"/>
  <c r="A500" i="10"/>
  <c r="C500" i="10"/>
  <c r="A501" i="10"/>
  <c r="C501" i="10"/>
  <c r="A502" i="10"/>
  <c r="C502" i="10" s="1"/>
  <c r="A503" i="10"/>
  <c r="C503" i="10"/>
  <c r="A504" i="10"/>
  <c r="C504" i="10"/>
  <c r="A505" i="10"/>
  <c r="C505" i="10"/>
  <c r="A506" i="10"/>
  <c r="C506" i="10" s="1"/>
  <c r="A507" i="10"/>
  <c r="C507" i="10"/>
  <c r="A508" i="10"/>
  <c r="C508" i="10"/>
  <c r="A509" i="10"/>
  <c r="C509" i="10"/>
  <c r="A510" i="10"/>
  <c r="C510" i="10" s="1"/>
  <c r="A511" i="10"/>
  <c r="C511" i="10"/>
  <c r="A512" i="10"/>
  <c r="C512" i="10"/>
  <c r="A513" i="10"/>
  <c r="C513" i="10"/>
  <c r="A514" i="10"/>
  <c r="C514" i="10" s="1"/>
  <c r="A515" i="10"/>
  <c r="C515" i="10"/>
  <c r="A516" i="10"/>
  <c r="C516" i="10"/>
  <c r="A517" i="10"/>
  <c r="C517" i="10"/>
  <c r="A518" i="10"/>
  <c r="C518" i="10" s="1"/>
  <c r="A519" i="10"/>
  <c r="C519" i="10"/>
  <c r="A520" i="10"/>
  <c r="C520" i="10"/>
  <c r="A521" i="10"/>
  <c r="C521" i="10"/>
  <c r="A522" i="10"/>
  <c r="C522" i="10" s="1"/>
  <c r="A523" i="10"/>
  <c r="C523" i="10"/>
  <c r="A524" i="10"/>
  <c r="C524" i="10"/>
  <c r="A525" i="10"/>
  <c r="C525" i="10"/>
  <c r="A526" i="10"/>
  <c r="C526" i="10" s="1"/>
  <c r="A527" i="10"/>
  <c r="C527" i="10"/>
  <c r="A528" i="10"/>
  <c r="C528" i="10"/>
  <c r="A529" i="10"/>
  <c r="C529" i="10"/>
  <c r="A530" i="10"/>
  <c r="C530" i="10" s="1"/>
  <c r="A531" i="10"/>
  <c r="C531" i="10"/>
  <c r="A532" i="10"/>
  <c r="C532" i="10"/>
  <c r="A533" i="10"/>
  <c r="C533" i="10"/>
  <c r="A534" i="10"/>
  <c r="C534" i="10" s="1"/>
  <c r="A535" i="10"/>
  <c r="C535" i="10"/>
  <c r="A536" i="10"/>
  <c r="C536" i="10"/>
  <c r="A537" i="10"/>
  <c r="C537" i="10"/>
  <c r="A538" i="10"/>
  <c r="C538" i="10" s="1"/>
  <c r="A539" i="10"/>
  <c r="C539" i="10"/>
  <c r="A540" i="10"/>
  <c r="C540" i="10"/>
  <c r="A541" i="10"/>
  <c r="C541" i="10"/>
  <c r="A542" i="10"/>
  <c r="C542" i="10" s="1"/>
  <c r="A543" i="10"/>
  <c r="C543" i="10"/>
  <c r="A544" i="10"/>
  <c r="C544" i="10"/>
  <c r="A545" i="10"/>
  <c r="C545" i="10"/>
  <c r="A546" i="10"/>
  <c r="C546" i="10" s="1"/>
  <c r="A547" i="10"/>
  <c r="C547" i="10"/>
  <c r="A548" i="10"/>
  <c r="C548" i="10"/>
  <c r="A549" i="10"/>
  <c r="C549" i="10"/>
  <c r="A550" i="10"/>
  <c r="C550" i="10" s="1"/>
  <c r="A551" i="10"/>
  <c r="C551" i="10"/>
  <c r="A552" i="10"/>
  <c r="C552" i="10"/>
  <c r="A553" i="10"/>
  <c r="C553" i="10"/>
  <c r="A554" i="10"/>
  <c r="C554" i="10" s="1"/>
  <c r="A555" i="10"/>
  <c r="C555" i="10"/>
  <c r="A556" i="10"/>
  <c r="C556" i="10"/>
  <c r="A557" i="10"/>
  <c r="C557" i="10"/>
  <c r="A558" i="10"/>
  <c r="C558" i="10" s="1"/>
  <c r="A559" i="10"/>
  <c r="C559" i="10"/>
  <c r="A560" i="10"/>
  <c r="C560" i="10"/>
  <c r="A561" i="10"/>
  <c r="C561" i="10"/>
  <c r="A562" i="10"/>
  <c r="C562" i="10" s="1"/>
  <c r="A563" i="10"/>
  <c r="C563" i="10"/>
  <c r="A564" i="10"/>
  <c r="C564" i="10"/>
  <c r="A565" i="10"/>
  <c r="C565" i="10"/>
  <c r="A566" i="10"/>
  <c r="C566" i="10" s="1"/>
  <c r="A567" i="10"/>
  <c r="C567" i="10"/>
  <c r="A568" i="10"/>
  <c r="C568" i="10"/>
  <c r="A569" i="10"/>
  <c r="C569" i="10"/>
  <c r="A570" i="10"/>
  <c r="C570" i="10" s="1"/>
  <c r="A571" i="10"/>
  <c r="C571" i="10"/>
  <c r="A572" i="10"/>
  <c r="C572" i="10"/>
  <c r="A573" i="10"/>
  <c r="C573" i="10"/>
  <c r="A574" i="10"/>
  <c r="C574" i="10" s="1"/>
  <c r="A575" i="10"/>
  <c r="C575" i="10"/>
  <c r="A576" i="10"/>
  <c r="C576" i="10"/>
  <c r="A577" i="10"/>
  <c r="C577" i="10"/>
  <c r="A578" i="10"/>
  <c r="C578" i="10" s="1"/>
  <c r="A579" i="10"/>
  <c r="C579" i="10"/>
  <c r="A580" i="10"/>
  <c r="C580" i="10"/>
  <c r="A581" i="10"/>
  <c r="C581" i="10"/>
  <c r="A582" i="10"/>
  <c r="C582" i="10" s="1"/>
  <c r="A583" i="10"/>
  <c r="C583" i="10"/>
  <c r="A584" i="10"/>
  <c r="C584" i="10"/>
  <c r="A585" i="10"/>
  <c r="C585" i="10"/>
  <c r="A586" i="10"/>
  <c r="C586" i="10" s="1"/>
  <c r="A587" i="10"/>
  <c r="C587" i="10"/>
  <c r="A588" i="10"/>
  <c r="C588" i="10"/>
  <c r="A589" i="10"/>
  <c r="C589" i="10"/>
  <c r="A590" i="10"/>
  <c r="C590" i="10" s="1"/>
  <c r="A591" i="10"/>
  <c r="C591" i="10"/>
  <c r="A592" i="10"/>
  <c r="C592" i="10"/>
  <c r="A593" i="10"/>
  <c r="C593" i="10"/>
  <c r="A594" i="10"/>
  <c r="C594" i="10" s="1"/>
  <c r="A595" i="10"/>
  <c r="C595" i="10"/>
  <c r="A596" i="10"/>
  <c r="C596" i="10"/>
  <c r="A597" i="10"/>
  <c r="C597" i="10"/>
  <c r="A598" i="10"/>
  <c r="C598" i="10" s="1"/>
  <c r="A599" i="10"/>
  <c r="C599" i="10"/>
  <c r="A600" i="10"/>
  <c r="C600" i="10"/>
  <c r="A601" i="10"/>
  <c r="C601" i="10"/>
  <c r="A602" i="10"/>
  <c r="C602" i="10" s="1"/>
  <c r="A603" i="10"/>
  <c r="C603" i="10"/>
  <c r="A604" i="10"/>
  <c r="C604" i="10"/>
  <c r="A605" i="10"/>
  <c r="C605" i="10"/>
  <c r="A606" i="10"/>
  <c r="C606" i="10" s="1"/>
  <c r="A607" i="10"/>
  <c r="C607" i="10"/>
  <c r="A608" i="10"/>
  <c r="C608" i="10"/>
  <c r="A609" i="10"/>
  <c r="C609" i="10"/>
  <c r="A610" i="10"/>
  <c r="C610" i="10" s="1"/>
  <c r="A611" i="10"/>
  <c r="C611" i="10"/>
  <c r="A612" i="10"/>
  <c r="C612" i="10"/>
  <c r="A613" i="10"/>
  <c r="C613" i="10"/>
  <c r="A614" i="10"/>
  <c r="C614" i="10" s="1"/>
  <c r="A615" i="10"/>
  <c r="C615" i="10"/>
  <c r="A616" i="10"/>
  <c r="C616" i="10"/>
  <c r="A617" i="10"/>
  <c r="C617" i="10"/>
  <c r="A618" i="10"/>
  <c r="C618" i="10" s="1"/>
  <c r="A619" i="10"/>
  <c r="C619" i="10"/>
  <c r="A620" i="10"/>
  <c r="C620" i="10"/>
  <c r="A621" i="10"/>
  <c r="C621" i="10"/>
  <c r="A622" i="10"/>
  <c r="C622" i="10" s="1"/>
  <c r="A623" i="10"/>
  <c r="C623" i="10"/>
  <c r="A624" i="10"/>
  <c r="C624" i="10"/>
  <c r="A625" i="10"/>
  <c r="C625" i="10"/>
  <c r="A626" i="10"/>
  <c r="C626" i="10" s="1"/>
  <c r="A627" i="10"/>
  <c r="C627" i="10"/>
  <c r="A628" i="10"/>
  <c r="C628" i="10"/>
  <c r="A629" i="10"/>
  <c r="C629" i="10"/>
  <c r="A630" i="10"/>
  <c r="C630" i="10" s="1"/>
  <c r="A631" i="10"/>
  <c r="C631" i="10"/>
  <c r="A632" i="10"/>
  <c r="C632" i="10"/>
  <c r="A633" i="10"/>
  <c r="C633" i="10"/>
  <c r="A634" i="10"/>
  <c r="C634" i="10" s="1"/>
  <c r="A635" i="10"/>
  <c r="C635" i="10"/>
  <c r="A636" i="10"/>
  <c r="C636" i="10"/>
  <c r="A637" i="10"/>
  <c r="C637" i="10"/>
  <c r="A638" i="10"/>
  <c r="C638" i="10" s="1"/>
  <c r="A639" i="10"/>
  <c r="C639" i="10"/>
  <c r="A640" i="10"/>
  <c r="C640" i="10"/>
  <c r="A641" i="10"/>
  <c r="C641" i="10"/>
  <c r="A642" i="10"/>
  <c r="C642" i="10" s="1"/>
  <c r="A643" i="10"/>
  <c r="C643" i="10"/>
  <c r="A644" i="10"/>
  <c r="C644" i="10"/>
  <c r="A645" i="10"/>
  <c r="C645" i="10"/>
  <c r="A646" i="10"/>
  <c r="C646" i="10" s="1"/>
  <c r="A647" i="10"/>
  <c r="C647" i="10"/>
  <c r="A648" i="10"/>
  <c r="C648" i="10"/>
  <c r="A649" i="10"/>
  <c r="C649" i="10"/>
  <c r="A650" i="10"/>
  <c r="C650" i="10" s="1"/>
  <c r="A651" i="10"/>
  <c r="C651" i="10"/>
  <c r="A652" i="10"/>
  <c r="C652" i="10"/>
  <c r="A653" i="10"/>
  <c r="C653" i="10"/>
  <c r="A654" i="10"/>
  <c r="C654" i="10" s="1"/>
  <c r="A655" i="10"/>
  <c r="C655" i="10"/>
  <c r="A656" i="10"/>
  <c r="C656" i="10"/>
  <c r="A657" i="10"/>
  <c r="C657" i="10"/>
  <c r="A658" i="10"/>
  <c r="C658" i="10" s="1"/>
  <c r="A659" i="10"/>
  <c r="C659" i="10"/>
  <c r="A660" i="10"/>
  <c r="C660" i="10"/>
  <c r="A661" i="10"/>
  <c r="C661" i="10"/>
  <c r="A662" i="10"/>
  <c r="C662" i="10" s="1"/>
  <c r="A663" i="10"/>
  <c r="C663" i="10"/>
  <c r="A664" i="10"/>
  <c r="C664" i="10"/>
  <c r="A665" i="10"/>
  <c r="C665" i="10"/>
  <c r="A666" i="10"/>
  <c r="C666" i="10" s="1"/>
  <c r="A667" i="10"/>
  <c r="C667" i="10"/>
  <c r="A668" i="10"/>
  <c r="C668" i="10"/>
  <c r="A669" i="10"/>
  <c r="C669" i="10"/>
  <c r="A670" i="10"/>
  <c r="C670" i="10" s="1"/>
  <c r="A671" i="10"/>
  <c r="C671" i="10"/>
  <c r="A672" i="10"/>
  <c r="C672" i="10"/>
  <c r="A673" i="10"/>
  <c r="C673" i="10"/>
  <c r="A674" i="10"/>
  <c r="C674" i="10" s="1"/>
  <c r="A675" i="10"/>
  <c r="C675" i="10"/>
  <c r="A676" i="10"/>
  <c r="C676" i="10"/>
  <c r="A677" i="10"/>
  <c r="C677" i="10"/>
  <c r="A678" i="10"/>
  <c r="C678" i="10" s="1"/>
  <c r="A679" i="10"/>
  <c r="C679" i="10"/>
  <c r="A680" i="10"/>
  <c r="C680" i="10"/>
  <c r="A681" i="10"/>
  <c r="C681" i="10"/>
  <c r="A682" i="10"/>
  <c r="C682" i="10" s="1"/>
  <c r="A683" i="10"/>
  <c r="C683" i="10"/>
  <c r="A684" i="10"/>
  <c r="C684" i="10"/>
  <c r="A685" i="10"/>
  <c r="C685" i="10"/>
  <c r="A686" i="10"/>
  <c r="C686" i="10" s="1"/>
  <c r="A687" i="10"/>
  <c r="C687" i="10"/>
  <c r="A688" i="10"/>
  <c r="C688" i="10"/>
  <c r="A689" i="10"/>
  <c r="C689" i="10"/>
  <c r="A690" i="10"/>
  <c r="C690" i="10" s="1"/>
  <c r="A691" i="10"/>
  <c r="C691" i="10"/>
  <c r="A692" i="10"/>
  <c r="C692" i="10"/>
  <c r="A693" i="10"/>
  <c r="C693" i="10"/>
  <c r="A694" i="10"/>
  <c r="C694" i="10" s="1"/>
  <c r="A695" i="10"/>
  <c r="C695" i="10"/>
  <c r="A696" i="10"/>
  <c r="C696" i="10"/>
  <c r="A697" i="10"/>
  <c r="C697" i="10"/>
  <c r="A698" i="10"/>
  <c r="C698" i="10" s="1"/>
  <c r="A699" i="10"/>
  <c r="C699" i="10"/>
  <c r="A700" i="10"/>
  <c r="C700" i="10"/>
  <c r="A701" i="10"/>
  <c r="C701" i="10"/>
  <c r="A702" i="10"/>
  <c r="C702" i="10" s="1"/>
  <c r="A703" i="10"/>
  <c r="C703" i="10"/>
  <c r="A704" i="10"/>
  <c r="C704" i="10"/>
  <c r="A705" i="10"/>
  <c r="C705" i="10"/>
  <c r="A706" i="10"/>
  <c r="C706" i="10" s="1"/>
  <c r="A707" i="10"/>
  <c r="C707" i="10"/>
  <c r="A708" i="10"/>
  <c r="C708" i="10"/>
  <c r="A709" i="10"/>
  <c r="C709" i="10"/>
  <c r="A710" i="10"/>
  <c r="C710" i="10" s="1"/>
  <c r="A711" i="10"/>
  <c r="C711" i="10"/>
  <c r="A712" i="10"/>
  <c r="C712" i="10"/>
  <c r="A713" i="10"/>
  <c r="C713" i="10"/>
  <c r="A714" i="10"/>
  <c r="C714" i="10" s="1"/>
  <c r="A715" i="10"/>
  <c r="C715" i="10"/>
  <c r="A716" i="10"/>
  <c r="C716" i="10"/>
  <c r="A717" i="10"/>
  <c r="C717" i="10"/>
  <c r="A718" i="10"/>
  <c r="C718" i="10" s="1"/>
  <c r="A719" i="10"/>
  <c r="C719" i="10"/>
  <c r="A720" i="10"/>
  <c r="C720" i="10"/>
  <c r="A721" i="10"/>
  <c r="C721" i="10"/>
  <c r="A722" i="10"/>
  <c r="C722" i="10" s="1"/>
  <c r="A723" i="10"/>
  <c r="C723" i="10"/>
  <c r="A724" i="10"/>
  <c r="C724" i="10"/>
  <c r="A725" i="10"/>
  <c r="C725" i="10"/>
  <c r="A726" i="10"/>
  <c r="C726" i="10" s="1"/>
  <c r="A727" i="10"/>
  <c r="C727" i="10"/>
  <c r="A728" i="10"/>
  <c r="C728" i="10"/>
  <c r="A729" i="10"/>
  <c r="C729" i="10"/>
  <c r="A730" i="10"/>
  <c r="C730" i="10" s="1"/>
  <c r="A731" i="10"/>
  <c r="C731" i="10"/>
  <c r="A732" i="10"/>
  <c r="C732" i="10"/>
  <c r="A733" i="10"/>
  <c r="C733" i="10"/>
  <c r="A734" i="10"/>
  <c r="C734" i="10" s="1"/>
  <c r="A735" i="10"/>
  <c r="C735" i="10"/>
  <c r="A736" i="10"/>
  <c r="C736" i="10"/>
  <c r="A737" i="10"/>
  <c r="C737" i="10"/>
  <c r="A738" i="10"/>
  <c r="C738" i="10" s="1"/>
  <c r="A739" i="10"/>
  <c r="C739" i="10"/>
  <c r="A740" i="10"/>
  <c r="C740" i="10"/>
  <c r="A741" i="10"/>
  <c r="C741" i="10"/>
  <c r="A742" i="10"/>
  <c r="C742" i="10" s="1"/>
  <c r="A743" i="10"/>
  <c r="C743" i="10"/>
  <c r="A744" i="10"/>
  <c r="C744" i="10"/>
  <c r="A745" i="10"/>
  <c r="C745" i="10"/>
  <c r="A746" i="10"/>
  <c r="C746" i="10" s="1"/>
  <c r="A747" i="10"/>
  <c r="C747" i="10"/>
  <c r="A748" i="10"/>
  <c r="C748" i="10"/>
  <c r="A749" i="10"/>
  <c r="C749" i="10"/>
  <c r="A750" i="10"/>
  <c r="C750" i="10" s="1"/>
  <c r="A751" i="10"/>
  <c r="C751" i="10"/>
  <c r="A752" i="10"/>
  <c r="C752" i="10"/>
  <c r="A753" i="10"/>
  <c r="C753" i="10"/>
  <c r="A754" i="10"/>
  <c r="C754" i="10" s="1"/>
  <c r="A755" i="10"/>
  <c r="C755" i="10"/>
  <c r="A756" i="10"/>
  <c r="C756" i="10"/>
  <c r="A757" i="10"/>
  <c r="C757" i="10"/>
  <c r="A758" i="10"/>
  <c r="C758" i="10" s="1"/>
  <c r="A759" i="10"/>
  <c r="C759" i="10"/>
  <c r="A760" i="10"/>
  <c r="C760" i="10"/>
  <c r="A761" i="10"/>
  <c r="C761" i="10"/>
  <c r="A762" i="10"/>
  <c r="C762" i="10" s="1"/>
  <c r="A763" i="10"/>
  <c r="C763" i="10"/>
  <c r="A764" i="10"/>
  <c r="C764" i="10"/>
  <c r="A765" i="10"/>
  <c r="C765" i="10"/>
  <c r="A766" i="10"/>
  <c r="C766" i="10" s="1"/>
  <c r="A767" i="10"/>
  <c r="C767" i="10"/>
  <c r="A768" i="10"/>
  <c r="C768" i="10"/>
  <c r="A769" i="10"/>
  <c r="C769" i="10"/>
  <c r="A770" i="10"/>
  <c r="C770" i="10" s="1"/>
  <c r="A771" i="10"/>
  <c r="C771" i="10"/>
  <c r="A772" i="10"/>
  <c r="C772" i="10"/>
  <c r="A773" i="10"/>
  <c r="C773" i="10"/>
  <c r="A774" i="10"/>
  <c r="C774" i="10" s="1"/>
  <c r="A775" i="10"/>
  <c r="C775" i="10"/>
  <c r="A776" i="10"/>
  <c r="C776" i="10"/>
  <c r="A777" i="10"/>
  <c r="C777" i="10"/>
  <c r="A778" i="10"/>
  <c r="C778" i="10" s="1"/>
  <c r="A779" i="10"/>
  <c r="C779" i="10"/>
  <c r="A780" i="10"/>
  <c r="C780" i="10"/>
  <c r="A781" i="10"/>
  <c r="C781" i="10"/>
  <c r="A782" i="10"/>
  <c r="C782" i="10" s="1"/>
  <c r="A783" i="10"/>
  <c r="C783" i="10"/>
  <c r="A784" i="10"/>
  <c r="C784" i="10"/>
  <c r="A785" i="10"/>
  <c r="C785" i="10"/>
  <c r="A786" i="10"/>
  <c r="C786" i="10" s="1"/>
  <c r="A787" i="10"/>
  <c r="C787" i="10"/>
  <c r="A788" i="10"/>
  <c r="C788" i="10"/>
  <c r="A789" i="10"/>
  <c r="C789" i="10"/>
  <c r="A790" i="10"/>
  <c r="C790" i="10" s="1"/>
  <c r="A791" i="10"/>
  <c r="C791" i="10"/>
  <c r="A792" i="10"/>
  <c r="C792" i="10"/>
  <c r="A793" i="10"/>
  <c r="C793" i="10"/>
  <c r="A794" i="10"/>
  <c r="C794" i="10" s="1"/>
  <c r="A795" i="10"/>
  <c r="C795" i="10"/>
  <c r="A796" i="10"/>
  <c r="C796" i="10"/>
  <c r="A797" i="10"/>
  <c r="C797" i="10"/>
  <c r="A798" i="10"/>
  <c r="C798" i="10" s="1"/>
  <c r="A799" i="10"/>
  <c r="C799" i="10"/>
  <c r="A800" i="10"/>
  <c r="C800" i="10"/>
  <c r="A801" i="10"/>
  <c r="C801" i="10"/>
  <c r="A802" i="10"/>
  <c r="C802" i="10" s="1"/>
  <c r="A803" i="10"/>
  <c r="C803" i="10"/>
  <c r="A804" i="10"/>
  <c r="C804" i="10"/>
  <c r="A805" i="10"/>
  <c r="C805" i="10"/>
  <c r="A806" i="10"/>
  <c r="C806" i="10" s="1"/>
  <c r="A807" i="10"/>
  <c r="C807" i="10"/>
  <c r="A808" i="10"/>
  <c r="C808" i="10"/>
  <c r="A809" i="10"/>
  <c r="C809" i="10"/>
  <c r="A810" i="10"/>
  <c r="C810" i="10" s="1"/>
  <c r="A811" i="10"/>
  <c r="C811" i="10"/>
  <c r="A812" i="10"/>
  <c r="C812" i="10"/>
  <c r="A813" i="10"/>
  <c r="C813" i="10"/>
  <c r="A814" i="10"/>
  <c r="C814" i="10" s="1"/>
  <c r="A815" i="10"/>
  <c r="C815" i="10"/>
  <c r="A816" i="10"/>
  <c r="C816" i="10"/>
  <c r="A817" i="10"/>
  <c r="C817" i="10"/>
  <c r="A818" i="10"/>
  <c r="C818" i="10" s="1"/>
  <c r="A819" i="10"/>
  <c r="C819" i="10"/>
  <c r="A820" i="10"/>
  <c r="C820" i="10"/>
  <c r="A821" i="10"/>
  <c r="C821" i="10"/>
  <c r="A822" i="10"/>
  <c r="C822" i="10" s="1"/>
  <c r="A823" i="10"/>
  <c r="C823" i="10"/>
  <c r="A824" i="10"/>
  <c r="C824" i="10"/>
  <c r="A825" i="10"/>
  <c r="C825" i="10"/>
  <c r="A826" i="10"/>
  <c r="C826" i="10" s="1"/>
  <c r="A827" i="10"/>
  <c r="C827" i="10"/>
  <c r="A828" i="10"/>
  <c r="C828" i="10"/>
  <c r="A829" i="10"/>
  <c r="C829" i="10"/>
  <c r="A830" i="10"/>
  <c r="C830" i="10" s="1"/>
  <c r="A831" i="10"/>
  <c r="C831" i="10"/>
  <c r="A832" i="10"/>
  <c r="C832" i="10"/>
  <c r="A833" i="10"/>
  <c r="C833" i="10"/>
  <c r="A834" i="10"/>
  <c r="C834" i="10" s="1"/>
  <c r="A835" i="10"/>
  <c r="C835" i="10"/>
  <c r="A836" i="10"/>
  <c r="C836" i="10"/>
  <c r="A837" i="10"/>
  <c r="C837" i="10"/>
  <c r="A838" i="10"/>
  <c r="C838" i="10" s="1"/>
  <c r="A839" i="10"/>
  <c r="C839" i="10"/>
  <c r="A840" i="10"/>
  <c r="C840" i="10"/>
  <c r="A841" i="10"/>
  <c r="C841" i="10"/>
  <c r="A842" i="10"/>
  <c r="C842" i="10" s="1"/>
  <c r="A843" i="10"/>
  <c r="C843" i="10"/>
  <c r="A844" i="10"/>
  <c r="C844" i="10"/>
  <c r="A845" i="10"/>
  <c r="C845" i="10"/>
  <c r="A846" i="10"/>
  <c r="C846" i="10" s="1"/>
  <c r="A847" i="10"/>
  <c r="C847" i="10"/>
  <c r="A848" i="10"/>
  <c r="C848" i="10"/>
  <c r="A849" i="10"/>
  <c r="C849" i="10"/>
  <c r="A850" i="10"/>
  <c r="C850" i="10" s="1"/>
  <c r="A851" i="10"/>
  <c r="C851" i="10"/>
  <c r="A852" i="10"/>
  <c r="C852" i="10"/>
  <c r="A853" i="10"/>
  <c r="C853" i="10"/>
  <c r="A854" i="10"/>
  <c r="C854" i="10" s="1"/>
  <c r="A855" i="10"/>
  <c r="C855" i="10"/>
  <c r="A856" i="10"/>
  <c r="C856" i="10"/>
  <c r="A857" i="10"/>
  <c r="C857" i="10"/>
  <c r="A858" i="10"/>
  <c r="C858" i="10" s="1"/>
  <c r="A859" i="10"/>
  <c r="C859" i="10"/>
  <c r="A860" i="10"/>
  <c r="C860" i="10"/>
  <c r="A861" i="10"/>
  <c r="C861" i="10"/>
  <c r="A862" i="10"/>
  <c r="C862" i="10" s="1"/>
  <c r="A863" i="10"/>
  <c r="C863" i="10"/>
  <c r="A864" i="10"/>
  <c r="C864" i="10"/>
  <c r="A865" i="10"/>
  <c r="C865" i="10"/>
  <c r="A866" i="10"/>
  <c r="C866" i="10" s="1"/>
  <c r="A867" i="10"/>
  <c r="C867" i="10"/>
  <c r="A868" i="10"/>
  <c r="C868" i="10"/>
  <c r="A869" i="10"/>
  <c r="C869" i="10"/>
  <c r="A870" i="10"/>
  <c r="C870" i="10" s="1"/>
  <c r="A871" i="10"/>
  <c r="C871" i="10"/>
  <c r="A872" i="10"/>
  <c r="C872" i="10"/>
  <c r="A873" i="10"/>
  <c r="C873" i="10"/>
  <c r="A874" i="10"/>
  <c r="C874" i="10" s="1"/>
  <c r="A875" i="10"/>
  <c r="C875" i="10"/>
  <c r="A876" i="10"/>
  <c r="C876" i="10"/>
  <c r="A877" i="10"/>
  <c r="C877" i="10"/>
  <c r="A878" i="10"/>
  <c r="C878" i="10" s="1"/>
  <c r="A879" i="10"/>
  <c r="C879" i="10"/>
  <c r="A880" i="10"/>
  <c r="C880" i="10"/>
  <c r="A881" i="10"/>
  <c r="C881" i="10"/>
  <c r="A882" i="10"/>
  <c r="C882" i="10" s="1"/>
  <c r="A883" i="10"/>
  <c r="C883" i="10"/>
  <c r="A884" i="10"/>
  <c r="C884" i="10"/>
  <c r="A885" i="10"/>
  <c r="C885" i="10"/>
  <c r="A886" i="10"/>
  <c r="C886" i="10" s="1"/>
  <c r="A887" i="10"/>
  <c r="C887" i="10"/>
  <c r="A888" i="10"/>
  <c r="C888" i="10"/>
  <c r="A889" i="10"/>
  <c r="C889" i="10"/>
  <c r="A890" i="10"/>
  <c r="C890" i="10" s="1"/>
  <c r="A891" i="10"/>
  <c r="C891" i="10"/>
  <c r="A892" i="10"/>
  <c r="C892" i="10"/>
  <c r="A893" i="10"/>
  <c r="C893" i="10"/>
  <c r="A894" i="10"/>
  <c r="C894" i="10" s="1"/>
  <c r="A895" i="10"/>
  <c r="C895" i="10"/>
  <c r="A896" i="10"/>
  <c r="C896" i="10"/>
  <c r="A897" i="10"/>
  <c r="C897" i="10"/>
  <c r="A898" i="10"/>
  <c r="C898" i="10" s="1"/>
  <c r="A899" i="10"/>
  <c r="C899" i="10"/>
  <c r="A900" i="10"/>
  <c r="C900" i="10"/>
  <c r="A901" i="10"/>
  <c r="C901" i="10"/>
  <c r="A902" i="10"/>
  <c r="C902" i="10" s="1"/>
  <c r="A903" i="10"/>
  <c r="C903" i="10"/>
  <c r="A904" i="10"/>
  <c r="C904" i="10"/>
  <c r="A905" i="10"/>
  <c r="C905" i="10"/>
  <c r="A906" i="10"/>
  <c r="C906" i="10" s="1"/>
  <c r="A907" i="10"/>
  <c r="C907" i="10"/>
  <c r="A908" i="10"/>
  <c r="C908" i="10"/>
  <c r="A909" i="10"/>
  <c r="C909" i="10"/>
  <c r="A910" i="10"/>
  <c r="C910" i="10" s="1"/>
  <c r="A911" i="10"/>
  <c r="C911" i="10"/>
  <c r="A912" i="10"/>
  <c r="C912" i="10"/>
  <c r="A913" i="10"/>
  <c r="C913" i="10"/>
  <c r="A914" i="10"/>
  <c r="C914" i="10" s="1"/>
  <c r="A915" i="10"/>
  <c r="C915" i="10"/>
  <c r="A916" i="10"/>
  <c r="C916" i="10"/>
  <c r="A917" i="10"/>
  <c r="C917" i="10"/>
  <c r="A918" i="10"/>
  <c r="C918" i="10" s="1"/>
  <c r="A919" i="10"/>
  <c r="C919" i="10"/>
  <c r="A920" i="10"/>
  <c r="C920" i="10"/>
  <c r="A921" i="10"/>
  <c r="C921" i="10"/>
  <c r="A922" i="10"/>
  <c r="C922" i="10" s="1"/>
  <c r="A923" i="10"/>
  <c r="C923" i="10"/>
  <c r="A924" i="10"/>
  <c r="C924" i="10"/>
  <c r="A925" i="10"/>
  <c r="C925" i="10"/>
  <c r="A926" i="10"/>
  <c r="C926" i="10" s="1"/>
  <c r="A927" i="10"/>
  <c r="C927" i="10"/>
  <c r="A928" i="10"/>
  <c r="C928" i="10"/>
  <c r="A929" i="10"/>
  <c r="C929" i="10"/>
  <c r="A930" i="10"/>
  <c r="C930" i="10" s="1"/>
  <c r="A931" i="10"/>
  <c r="C931" i="10"/>
  <c r="A932" i="10"/>
  <c r="C932" i="10"/>
  <c r="A933" i="10"/>
  <c r="C933" i="10"/>
  <c r="A934" i="10"/>
  <c r="C934" i="10" s="1"/>
  <c r="A935" i="10"/>
  <c r="C935" i="10"/>
  <c r="A936" i="10"/>
  <c r="C936" i="10"/>
  <c r="A937" i="10"/>
  <c r="C937" i="10"/>
  <c r="A938" i="10"/>
  <c r="C938" i="10" s="1"/>
  <c r="A939" i="10"/>
  <c r="C939" i="10"/>
  <c r="A940" i="10"/>
  <c r="C940" i="10"/>
  <c r="A941" i="10"/>
  <c r="C941" i="10"/>
  <c r="A942" i="10"/>
  <c r="C942" i="10" s="1"/>
  <c r="A943" i="10"/>
  <c r="C943" i="10"/>
  <c r="A944" i="10"/>
  <c r="C944" i="10"/>
  <c r="A945" i="10"/>
  <c r="C945" i="10"/>
  <c r="A946" i="10"/>
  <c r="C946" i="10" s="1"/>
  <c r="A947" i="10"/>
  <c r="C947" i="10"/>
  <c r="A948" i="10"/>
  <c r="C948" i="10"/>
  <c r="A949" i="10"/>
  <c r="C949" i="10"/>
  <c r="A950" i="10"/>
  <c r="C950" i="10" s="1"/>
  <c r="A951" i="10"/>
  <c r="C951" i="10"/>
  <c r="A952" i="10"/>
  <c r="C952" i="10"/>
  <c r="A953" i="10"/>
  <c r="C953" i="10"/>
  <c r="A954" i="10"/>
  <c r="C954" i="10" s="1"/>
  <c r="A955" i="10"/>
  <c r="C955" i="10"/>
  <c r="A956" i="10"/>
  <c r="C956" i="10"/>
  <c r="A957" i="10"/>
  <c r="C957" i="10"/>
  <c r="A958" i="10"/>
  <c r="C958" i="10" s="1"/>
  <c r="A959" i="10"/>
  <c r="C959" i="10"/>
  <c r="A960" i="10"/>
  <c r="C960" i="10"/>
  <c r="A961" i="10"/>
  <c r="C961" i="10"/>
  <c r="A962" i="10"/>
  <c r="C962" i="10" s="1"/>
  <c r="A963" i="10"/>
  <c r="C963" i="10"/>
  <c r="A964" i="10"/>
  <c r="C964" i="10"/>
  <c r="A965" i="10"/>
  <c r="C965" i="10"/>
  <c r="A966" i="10"/>
  <c r="C966" i="10" s="1"/>
  <c r="A967" i="10"/>
  <c r="C967" i="10"/>
  <c r="A968" i="10"/>
  <c r="C968" i="10"/>
  <c r="A969" i="10"/>
  <c r="C969" i="10"/>
  <c r="A970" i="10"/>
  <c r="C970" i="10" s="1"/>
  <c r="A971" i="10"/>
  <c r="C971" i="10"/>
  <c r="A972" i="10"/>
  <c r="C972" i="10"/>
  <c r="A973" i="10"/>
  <c r="C973" i="10"/>
  <c r="A974" i="10"/>
  <c r="C974" i="10" s="1"/>
  <c r="A975" i="10"/>
  <c r="C975" i="10"/>
  <c r="A976" i="10"/>
  <c r="C976" i="10"/>
  <c r="A977" i="10"/>
  <c r="C977" i="10"/>
  <c r="A978" i="10"/>
  <c r="C978" i="10" s="1"/>
  <c r="A979" i="10"/>
  <c r="C979" i="10"/>
  <c r="A980" i="10"/>
  <c r="C980" i="10"/>
  <c r="A981" i="10"/>
  <c r="C981" i="10"/>
  <c r="A982" i="10"/>
  <c r="C982" i="10" s="1"/>
  <c r="A983" i="10"/>
  <c r="C983" i="10"/>
  <c r="A984" i="10"/>
  <c r="C984" i="10"/>
  <c r="A985" i="10"/>
  <c r="C985" i="10"/>
  <c r="A986" i="10"/>
  <c r="C986" i="10" s="1"/>
  <c r="A987" i="10"/>
  <c r="C987" i="10"/>
  <c r="A988" i="10"/>
  <c r="C988" i="10"/>
  <c r="A989" i="10"/>
  <c r="C989" i="10"/>
  <c r="A990" i="10"/>
  <c r="C990" i="10" s="1"/>
  <c r="A991" i="10"/>
  <c r="C991" i="10"/>
  <c r="A992" i="10"/>
  <c r="C992" i="10"/>
  <c r="A993" i="10"/>
  <c r="C993" i="10"/>
  <c r="A994" i="10"/>
  <c r="C994" i="10" s="1"/>
  <c r="A995" i="10"/>
  <c r="C995" i="10"/>
  <c r="A996" i="10"/>
  <c r="C996" i="10"/>
  <c r="A997" i="10"/>
  <c r="C997" i="10"/>
  <c r="A998" i="10"/>
  <c r="C998" i="10" s="1"/>
  <c r="A999" i="10"/>
  <c r="C999" i="10"/>
  <c r="A1000" i="10"/>
  <c r="C1000" i="10"/>
  <c r="A1001" i="10"/>
  <c r="C1001" i="10"/>
  <c r="A1002" i="10"/>
  <c r="C1002" i="10" s="1"/>
  <c r="A1003" i="10"/>
  <c r="C1003" i="10"/>
  <c r="A1004" i="10"/>
  <c r="C1004" i="10"/>
  <c r="A1005" i="10"/>
  <c r="C1005" i="10"/>
  <c r="A1006" i="10"/>
  <c r="C1006" i="10" s="1"/>
  <c r="A1007" i="10"/>
  <c r="C1007" i="10"/>
  <c r="A1008" i="10"/>
  <c r="C1008" i="10"/>
  <c r="A1009" i="10"/>
  <c r="C1009" i="10"/>
  <c r="A1010" i="10"/>
  <c r="C1010" i="10" s="1"/>
  <c r="A1011" i="10"/>
  <c r="C1011" i="10"/>
  <c r="A1012" i="10"/>
  <c r="C1012" i="10"/>
  <c r="A1013" i="10"/>
  <c r="C1013" i="10"/>
  <c r="A1014" i="10"/>
  <c r="C1014" i="10" s="1"/>
  <c r="A1015" i="10"/>
  <c r="C1015" i="10"/>
  <c r="A1016" i="10"/>
  <c r="C1016" i="10"/>
  <c r="A1017" i="10"/>
  <c r="C1017" i="10"/>
  <c r="A1018" i="10"/>
  <c r="C1018" i="10" s="1"/>
  <c r="A1019" i="10"/>
  <c r="C1019" i="10"/>
  <c r="A1020" i="10"/>
  <c r="C1020" i="10"/>
  <c r="A1021" i="10"/>
  <c r="C1021" i="10"/>
  <c r="A1022" i="10"/>
  <c r="C1022" i="10" s="1"/>
  <c r="A1023" i="10"/>
  <c r="C1023" i="10"/>
  <c r="A1024" i="10"/>
  <c r="C1024" i="10"/>
  <c r="A1025" i="10"/>
  <c r="C1025" i="10"/>
  <c r="A1026" i="10"/>
  <c r="C1026" i="10" s="1"/>
  <c r="A1027" i="10"/>
  <c r="C1027" i="10"/>
  <c r="A1028" i="10"/>
  <c r="C1028" i="10"/>
  <c r="A1029" i="10"/>
  <c r="C1029" i="10"/>
  <c r="A1030" i="10"/>
  <c r="C1030" i="10" s="1"/>
  <c r="A1031" i="10"/>
  <c r="C1031" i="10"/>
  <c r="A1032" i="10"/>
  <c r="C1032" i="10"/>
  <c r="A1033" i="10"/>
  <c r="C1033" i="10"/>
  <c r="A1034" i="10"/>
  <c r="C1034" i="10" s="1"/>
  <c r="A1035" i="10"/>
  <c r="C1035" i="10"/>
  <c r="A1036" i="10"/>
  <c r="C1036" i="10"/>
  <c r="A1037" i="10"/>
  <c r="C1037" i="10"/>
  <c r="A1038" i="10"/>
  <c r="C1038" i="10" s="1"/>
  <c r="A1039" i="10"/>
  <c r="C1039" i="10"/>
  <c r="A1040" i="10"/>
  <c r="C1040" i="10"/>
  <c r="A1041" i="10"/>
  <c r="C1041" i="10"/>
  <c r="A1042" i="10"/>
  <c r="C1042" i="10" s="1"/>
  <c r="A1043" i="10"/>
  <c r="C1043" i="10"/>
  <c r="A1044" i="10"/>
  <c r="C1044" i="10"/>
  <c r="A1045" i="10"/>
  <c r="C1045" i="10"/>
  <c r="A1046" i="10"/>
  <c r="C1046" i="10" s="1"/>
  <c r="A1047" i="10"/>
  <c r="C1047" i="10"/>
  <c r="A1048" i="10"/>
  <c r="C1048" i="10"/>
  <c r="A1049" i="10"/>
  <c r="C1049" i="10"/>
  <c r="A1050" i="10"/>
  <c r="C1050" i="10" s="1"/>
  <c r="A1051" i="10"/>
  <c r="C1051" i="10"/>
  <c r="A1052" i="10"/>
  <c r="C1052" i="10"/>
  <c r="A1053" i="10"/>
  <c r="C1053" i="10"/>
  <c r="A1054" i="10"/>
  <c r="C1054" i="10" s="1"/>
  <c r="A1055" i="10"/>
  <c r="C1055" i="10"/>
  <c r="A1056" i="10"/>
  <c r="C1056" i="10"/>
  <c r="A1057" i="10"/>
  <c r="C1057" i="10"/>
  <c r="A1058" i="10"/>
  <c r="C1058" i="10" s="1"/>
  <c r="A1059" i="10"/>
  <c r="C1059" i="10"/>
  <c r="A1060" i="10"/>
  <c r="C1060" i="10"/>
  <c r="A1061" i="10"/>
  <c r="C1061" i="10"/>
  <c r="A1062" i="10"/>
  <c r="C1062" i="10" s="1"/>
  <c r="A1063" i="10"/>
  <c r="C1063" i="10"/>
  <c r="A1064" i="10"/>
  <c r="C1064" i="10"/>
  <c r="A1065" i="10"/>
  <c r="C1065" i="10"/>
  <c r="A1066" i="10"/>
  <c r="C1066" i="10" s="1"/>
  <c r="A1067" i="10"/>
  <c r="C1067" i="10"/>
  <c r="A1068" i="10"/>
  <c r="C1068" i="10"/>
  <c r="A1069" i="10"/>
  <c r="C1069" i="10"/>
  <c r="A1070" i="10"/>
  <c r="C1070" i="10" s="1"/>
  <c r="A1071" i="10"/>
  <c r="C1071" i="10"/>
  <c r="A1072" i="10"/>
  <c r="C1072" i="10"/>
  <c r="A1073" i="10"/>
  <c r="C1073" i="10"/>
  <c r="A1074" i="10"/>
  <c r="C1074" i="10" s="1"/>
  <c r="A1075" i="10"/>
  <c r="C1075" i="10"/>
  <c r="A1076" i="10"/>
  <c r="C1076" i="10"/>
  <c r="A1077" i="10"/>
  <c r="C1077" i="10"/>
  <c r="A1078" i="10"/>
  <c r="C1078" i="10" s="1"/>
  <c r="A1079" i="10"/>
  <c r="C1079" i="10"/>
  <c r="A1080" i="10"/>
  <c r="C1080" i="10"/>
  <c r="A1081" i="10"/>
  <c r="C1081" i="10"/>
  <c r="A1082" i="10"/>
  <c r="C1082" i="10" s="1"/>
  <c r="A1083" i="10"/>
  <c r="C1083" i="10"/>
  <c r="A1084" i="10"/>
  <c r="C1084" i="10"/>
  <c r="A1085" i="10"/>
  <c r="C1085" i="10"/>
  <c r="A1086" i="10"/>
  <c r="C1086" i="10" s="1"/>
  <c r="A1087" i="10"/>
  <c r="C1087" i="10"/>
  <c r="A1088" i="10"/>
  <c r="C1088" i="10"/>
  <c r="A1089" i="10"/>
  <c r="C1089" i="10"/>
  <c r="A1090" i="10"/>
  <c r="C1090" i="10" s="1"/>
  <c r="A1091" i="10"/>
  <c r="C1091" i="10"/>
  <c r="A1092" i="10"/>
  <c r="C1092" i="10"/>
  <c r="A1093" i="10"/>
  <c r="C1093" i="10"/>
  <c r="A1094" i="10"/>
  <c r="C1094" i="10" s="1"/>
  <c r="A1095" i="10"/>
  <c r="C1095" i="10"/>
  <c r="A1096" i="10"/>
  <c r="C1096" i="10"/>
  <c r="A1097" i="10"/>
  <c r="C1097" i="10"/>
  <c r="A1098" i="10"/>
  <c r="C1098" i="10" s="1"/>
  <c r="A1099" i="10"/>
  <c r="C1099" i="10"/>
  <c r="A1100" i="10"/>
  <c r="C1100" i="10"/>
  <c r="A1101" i="10"/>
  <c r="C1101" i="10"/>
  <c r="A1102" i="10"/>
  <c r="C1102" i="10" s="1"/>
  <c r="A1103" i="10"/>
  <c r="C1103" i="10"/>
  <c r="A1104" i="10"/>
  <c r="C1104" i="10"/>
  <c r="A1105" i="10"/>
  <c r="C1105" i="10"/>
  <c r="A1106" i="10"/>
  <c r="C1106" i="10" s="1"/>
  <c r="A1107" i="10"/>
  <c r="C1107" i="10"/>
  <c r="A1108" i="10"/>
  <c r="C1108" i="10" s="1"/>
  <c r="A1109" i="10"/>
  <c r="C1109" i="10"/>
  <c r="A1110" i="10"/>
  <c r="C1110" i="10" s="1"/>
  <c r="A1111" i="10"/>
  <c r="C1111" i="10"/>
  <c r="A1112" i="10"/>
  <c r="C1112" i="10"/>
  <c r="A1113" i="10"/>
  <c r="C1113" i="10"/>
  <c r="A1114" i="10"/>
  <c r="C1114" i="10" s="1"/>
  <c r="A1115" i="10"/>
  <c r="C1115" i="10"/>
  <c r="A1116" i="10"/>
  <c r="C1116" i="10"/>
  <c r="A1117" i="10"/>
  <c r="C1117" i="10"/>
  <c r="A1118" i="10"/>
  <c r="C1118" i="10" s="1"/>
  <c r="A1119" i="10"/>
  <c r="C1119" i="10"/>
  <c r="A1120" i="10"/>
  <c r="C1120" i="10"/>
  <c r="A1121" i="10"/>
  <c r="C1121" i="10"/>
  <c r="A1122" i="10"/>
  <c r="C1122" i="10" s="1"/>
  <c r="A1123" i="10"/>
  <c r="C1123" i="10"/>
  <c r="A1124" i="10"/>
  <c r="C1124" i="10" s="1"/>
  <c r="A1125" i="10"/>
  <c r="C1125" i="10"/>
  <c r="A1126" i="10"/>
  <c r="C1126" i="10" s="1"/>
  <c r="A1127" i="10"/>
  <c r="C1127" i="10"/>
  <c r="A1128" i="10"/>
  <c r="C1128" i="10"/>
  <c r="A1129" i="10"/>
  <c r="C1129" i="10"/>
  <c r="A1130" i="10"/>
  <c r="C1130" i="10" s="1"/>
  <c r="A1131" i="10"/>
  <c r="C1131" i="10"/>
  <c r="A1132" i="10"/>
  <c r="C1132" i="10"/>
  <c r="A1133" i="10"/>
  <c r="C1133" i="10"/>
  <c r="A1134" i="10"/>
  <c r="C1134" i="10" s="1"/>
  <c r="A1135" i="10"/>
  <c r="C1135" i="10"/>
  <c r="A1136" i="10"/>
  <c r="C1136" i="10"/>
  <c r="A1137" i="10"/>
  <c r="C1137" i="10"/>
  <c r="A1138" i="10"/>
  <c r="C1138" i="10" s="1"/>
  <c r="A1139" i="10"/>
  <c r="C1139" i="10"/>
  <c r="A1140" i="10"/>
  <c r="C1140" i="10" s="1"/>
  <c r="A1141" i="10"/>
  <c r="C1141" i="10"/>
  <c r="A1142" i="10"/>
  <c r="C1142" i="10" s="1"/>
  <c r="A1143" i="10"/>
  <c r="C1143" i="10"/>
  <c r="A1144" i="10"/>
  <c r="C1144" i="10" s="1"/>
  <c r="A1145" i="10"/>
  <c r="C1145" i="10"/>
  <c r="A1146" i="10"/>
  <c r="C1146" i="10" s="1"/>
  <c r="A1147" i="10"/>
  <c r="C1147" i="10"/>
  <c r="A1148" i="10"/>
  <c r="C1148" i="10"/>
  <c r="A1149" i="10"/>
  <c r="C1149" i="10"/>
  <c r="A1150" i="10"/>
  <c r="C1150" i="10" s="1"/>
  <c r="A1151" i="10"/>
  <c r="C1151" i="10"/>
  <c r="A1152" i="10"/>
  <c r="C1152" i="10"/>
  <c r="A1153" i="10"/>
  <c r="C1153" i="10"/>
  <c r="A1154" i="10"/>
  <c r="C1154" i="10" s="1"/>
  <c r="A1155" i="10"/>
  <c r="C1155" i="10"/>
  <c r="A1156" i="10"/>
  <c r="C1156" i="10" s="1"/>
  <c r="A1157" i="10"/>
  <c r="C1157" i="10"/>
  <c r="A1158" i="10"/>
  <c r="C1158" i="10" s="1"/>
  <c r="A1159" i="10"/>
  <c r="C1159" i="10"/>
  <c r="A1160" i="10"/>
  <c r="C1160" i="10"/>
  <c r="A1161" i="10"/>
  <c r="C1161" i="10"/>
  <c r="A1162" i="10"/>
  <c r="C1162" i="10" s="1"/>
  <c r="A1163" i="10"/>
  <c r="C1163" i="10"/>
  <c r="A1164" i="10"/>
  <c r="C1164" i="10"/>
  <c r="A1165" i="10"/>
  <c r="C1165" i="10"/>
  <c r="A1166" i="10"/>
  <c r="C1166" i="10" s="1"/>
  <c r="A1167" i="10"/>
  <c r="C1167" i="10"/>
  <c r="A1168" i="10"/>
  <c r="C1168" i="10"/>
  <c r="A1169" i="10"/>
  <c r="C1169" i="10"/>
  <c r="A1170" i="10"/>
  <c r="C1170" i="10" s="1"/>
  <c r="A1171" i="10"/>
  <c r="C1171" i="10"/>
  <c r="A1172" i="10"/>
  <c r="C1172" i="10" s="1"/>
  <c r="A1173" i="10"/>
  <c r="C1173" i="10"/>
  <c r="A1174" i="10"/>
  <c r="C1174" i="10" s="1"/>
  <c r="A1175" i="10"/>
  <c r="C1175" i="10"/>
  <c r="A1176" i="10"/>
  <c r="C1176" i="10"/>
  <c r="A1177" i="10"/>
  <c r="C1177" i="10"/>
  <c r="A1178" i="10"/>
  <c r="C1178" i="10" s="1"/>
  <c r="A1179" i="10"/>
  <c r="C1179" i="10"/>
  <c r="A1180" i="10"/>
  <c r="C1180" i="10"/>
  <c r="A1181" i="10"/>
  <c r="C1181" i="10"/>
  <c r="A1182" i="10"/>
  <c r="C1182" i="10" s="1"/>
  <c r="A1183" i="10"/>
  <c r="C1183" i="10"/>
  <c r="A1184" i="10"/>
  <c r="C1184" i="10"/>
  <c r="A1185" i="10"/>
  <c r="C1185" i="10"/>
  <c r="A1186" i="10"/>
  <c r="C1186" i="10" s="1"/>
  <c r="A1187" i="10"/>
  <c r="C1187" i="10"/>
  <c r="A1188" i="10"/>
  <c r="C1188" i="10" s="1"/>
  <c r="A1189" i="10"/>
  <c r="C1189" i="10"/>
  <c r="A1190" i="10"/>
  <c r="C1190" i="10" s="1"/>
  <c r="A1191" i="10"/>
  <c r="C1191" i="10"/>
  <c r="A1192" i="10"/>
  <c r="C1192" i="10"/>
  <c r="A1193" i="10"/>
  <c r="C1193" i="10"/>
  <c r="A1194" i="10"/>
  <c r="C1194" i="10" s="1"/>
  <c r="A1195" i="10"/>
  <c r="C1195" i="10"/>
  <c r="A1196" i="10"/>
  <c r="C1196" i="10"/>
  <c r="A1197" i="10"/>
  <c r="C1197" i="10"/>
  <c r="A1198" i="10"/>
  <c r="C1198" i="10" s="1"/>
  <c r="A1199" i="10"/>
  <c r="C1199" i="10"/>
  <c r="A1200" i="10"/>
  <c r="C1200" i="10"/>
  <c r="A1201" i="10"/>
  <c r="C1201" i="10"/>
  <c r="A1202" i="10"/>
  <c r="C1202" i="10" s="1"/>
  <c r="A1203" i="10"/>
  <c r="C1203" i="10"/>
  <c r="A1204" i="10"/>
  <c r="C1204" i="10" s="1"/>
  <c r="A1205" i="10"/>
  <c r="C1205" i="10"/>
  <c r="A1206" i="10"/>
  <c r="C1206" i="10" s="1"/>
  <c r="A1207" i="10"/>
  <c r="C1207" i="10"/>
  <c r="A1208" i="10"/>
  <c r="C1208" i="10" s="1"/>
  <c r="A1209" i="10"/>
  <c r="C1209" i="10"/>
  <c r="A1210" i="10"/>
  <c r="C1210" i="10" s="1"/>
  <c r="A1211" i="10"/>
  <c r="C1211" i="10"/>
  <c r="A1212" i="10"/>
  <c r="C1212" i="10"/>
  <c r="A1213" i="10"/>
  <c r="C1213" i="10"/>
  <c r="A1214" i="10"/>
  <c r="C1214" i="10" s="1"/>
  <c r="A1215" i="10"/>
  <c r="C1215" i="10"/>
  <c r="A1216" i="10"/>
  <c r="C1216" i="10"/>
  <c r="A1217" i="10"/>
  <c r="C1217" i="10"/>
  <c r="A1218" i="10"/>
  <c r="C1218" i="10" s="1"/>
  <c r="A1219" i="10"/>
  <c r="C1219" i="10"/>
  <c r="A1220" i="10"/>
  <c r="C1220" i="10" s="1"/>
  <c r="A1221" i="10"/>
  <c r="C1221" i="10"/>
  <c r="A1222" i="10"/>
  <c r="C1222" i="10" s="1"/>
  <c r="A1223" i="10"/>
  <c r="C1223" i="10"/>
  <c r="A1224" i="10"/>
  <c r="C1224" i="10"/>
  <c r="A1225" i="10"/>
  <c r="C1225" i="10"/>
  <c r="A1226" i="10"/>
  <c r="C1226" i="10" s="1"/>
  <c r="A1227" i="10"/>
  <c r="C1227" i="10"/>
  <c r="A1228" i="10"/>
  <c r="C1228" i="10"/>
  <c r="A1229" i="10"/>
  <c r="C1229" i="10"/>
  <c r="A1230" i="10"/>
  <c r="C1230" i="10" s="1"/>
  <c r="A1231" i="10"/>
  <c r="C1231" i="10"/>
  <c r="A1232" i="10"/>
  <c r="C1232" i="10"/>
  <c r="A1233" i="10"/>
  <c r="C1233" i="10"/>
  <c r="A1234" i="10"/>
  <c r="C1234" i="10" s="1"/>
  <c r="A1235" i="10"/>
  <c r="C1235" i="10"/>
  <c r="A1236" i="10"/>
  <c r="C1236" i="10" s="1"/>
  <c r="A1237" i="10"/>
  <c r="C1237" i="10"/>
  <c r="A1238" i="10"/>
  <c r="C1238" i="10" s="1"/>
  <c r="A1239" i="10"/>
  <c r="C1239" i="10"/>
  <c r="A1240" i="10"/>
  <c r="C1240" i="10"/>
  <c r="A1241" i="10"/>
  <c r="C1241" i="10"/>
  <c r="A1242" i="10"/>
  <c r="C1242" i="10" s="1"/>
  <c r="A1243" i="10"/>
  <c r="C1243" i="10"/>
  <c r="A1244" i="10"/>
  <c r="C1244" i="10"/>
  <c r="A1245" i="10"/>
  <c r="C1245" i="10"/>
  <c r="A1246" i="10"/>
  <c r="C1246" i="10" s="1"/>
  <c r="A1247" i="10"/>
  <c r="C1247" i="10"/>
  <c r="A1248" i="10"/>
  <c r="C1248" i="10"/>
  <c r="A1249" i="10"/>
  <c r="C1249" i="10"/>
  <c r="A1250" i="10"/>
  <c r="C1250" i="10" s="1"/>
  <c r="A1251" i="10"/>
  <c r="C1251" i="10"/>
  <c r="A1252" i="10"/>
  <c r="C1252" i="10" s="1"/>
  <c r="A1253" i="10"/>
  <c r="C1253" i="10"/>
  <c r="A1254" i="10"/>
  <c r="C1254" i="10" s="1"/>
  <c r="A1255" i="10"/>
  <c r="C1255" i="10"/>
  <c r="A1256" i="10"/>
  <c r="C1256" i="10"/>
  <c r="A1257" i="10"/>
  <c r="C1257" i="10"/>
  <c r="A1258" i="10"/>
  <c r="C1258" i="10" s="1"/>
  <c r="A1259" i="10"/>
  <c r="C1259" i="10"/>
  <c r="A1260" i="10"/>
  <c r="C1260" i="10"/>
  <c r="A1261" i="10"/>
  <c r="C1261" i="10"/>
  <c r="A1262" i="10"/>
  <c r="C1262" i="10" s="1"/>
  <c r="A1263" i="10"/>
  <c r="C1263" i="10"/>
  <c r="A1264" i="10"/>
  <c r="C1264" i="10"/>
  <c r="A1265" i="10"/>
  <c r="C1265" i="10"/>
  <c r="A1266" i="10"/>
  <c r="C1266" i="10" s="1"/>
  <c r="A1267" i="10"/>
  <c r="C1267" i="10"/>
  <c r="A1268" i="10"/>
  <c r="C1268" i="10" s="1"/>
  <c r="A1269" i="10"/>
  <c r="C1269" i="10"/>
  <c r="A1270" i="10"/>
  <c r="C1270" i="10" s="1"/>
  <c r="A1271" i="10"/>
  <c r="C1271" i="10"/>
  <c r="A1272" i="10"/>
  <c r="C1272" i="10" s="1"/>
  <c r="A1273" i="10"/>
  <c r="C1273" i="10"/>
  <c r="A1274" i="10"/>
  <c r="C1274" i="10" s="1"/>
  <c r="A1275" i="10"/>
  <c r="C1275" i="10"/>
  <c r="A1276" i="10"/>
  <c r="C1276" i="10"/>
  <c r="A1277" i="10"/>
  <c r="C1277" i="10"/>
  <c r="A1278" i="10"/>
  <c r="C1278" i="10" s="1"/>
  <c r="A1279" i="10"/>
  <c r="C1279" i="10"/>
  <c r="A1280" i="10"/>
  <c r="C1280" i="10"/>
  <c r="A1281" i="10"/>
  <c r="C1281" i="10"/>
  <c r="A1282" i="10"/>
  <c r="C1282" i="10" s="1"/>
  <c r="A1283" i="10"/>
  <c r="C1283" i="10"/>
  <c r="A1284" i="10"/>
  <c r="C1284" i="10" s="1"/>
  <c r="A1285" i="10"/>
  <c r="C1285" i="10"/>
  <c r="A1286" i="10"/>
  <c r="C1286" i="10" s="1"/>
  <c r="A1287" i="10"/>
  <c r="C1287" i="10"/>
  <c r="A1288" i="10"/>
  <c r="C1288" i="10"/>
  <c r="A1289" i="10"/>
  <c r="C1289" i="10"/>
  <c r="A1290" i="10"/>
  <c r="C1290" i="10" s="1"/>
  <c r="A1291" i="10"/>
  <c r="C1291" i="10"/>
  <c r="A1292" i="10"/>
  <c r="C1292" i="10" s="1"/>
  <c r="A1293" i="10"/>
  <c r="C1293" i="10"/>
  <c r="A1294" i="10"/>
  <c r="C1294" i="10" s="1"/>
  <c r="A1295" i="10"/>
  <c r="C1295" i="10"/>
  <c r="A1296" i="10"/>
  <c r="C1296" i="10"/>
  <c r="A1297" i="10"/>
  <c r="C1297" i="10"/>
  <c r="A1298" i="10"/>
  <c r="C1298" i="10" s="1"/>
  <c r="A1299" i="10"/>
  <c r="C1299" i="10"/>
  <c r="A1300" i="10"/>
  <c r="C1300" i="10" s="1"/>
  <c r="A1301" i="10"/>
  <c r="C1301" i="10"/>
  <c r="A1302" i="10"/>
  <c r="C1302" i="10" s="1"/>
  <c r="A1303" i="10"/>
  <c r="C1303" i="10"/>
  <c r="A1304" i="10"/>
  <c r="C1304" i="10" s="1"/>
  <c r="A1305" i="10"/>
  <c r="C1305" i="10"/>
  <c r="A1306" i="10"/>
  <c r="C1306" i="10" s="1"/>
  <c r="A1307" i="10"/>
  <c r="C1307" i="10"/>
  <c r="A1308" i="10"/>
  <c r="C1308" i="10" s="1"/>
  <c r="A1309" i="10"/>
  <c r="C1309" i="10"/>
  <c r="A1310" i="10"/>
  <c r="C1310" i="10" s="1"/>
  <c r="A1311" i="10"/>
  <c r="C1311" i="10"/>
  <c r="A1312" i="10"/>
  <c r="C1312" i="10"/>
  <c r="A1313" i="10"/>
  <c r="C1313" i="10"/>
  <c r="A1314" i="10"/>
  <c r="C1314" i="10" s="1"/>
  <c r="A1315" i="10"/>
  <c r="C1315" i="10"/>
  <c r="A1316" i="10"/>
  <c r="C1316" i="10" s="1"/>
  <c r="A1317" i="10"/>
  <c r="C1317" i="10"/>
  <c r="A1318" i="10"/>
  <c r="C1318" i="10" s="1"/>
  <c r="A1319" i="10"/>
  <c r="C1319" i="10"/>
  <c r="A1320" i="10"/>
  <c r="C1320" i="10"/>
  <c r="A1321" i="10"/>
  <c r="C1321" i="10"/>
  <c r="A1322" i="10"/>
  <c r="C1322" i="10" s="1"/>
  <c r="A1323" i="10"/>
  <c r="C1323" i="10"/>
  <c r="A1324" i="10"/>
  <c r="C1324" i="10" s="1"/>
  <c r="A1325" i="10"/>
  <c r="C1325" i="10"/>
  <c r="A1326" i="10"/>
  <c r="C1326" i="10" s="1"/>
  <c r="A1327" i="10"/>
  <c r="C1327" i="10"/>
  <c r="A1328" i="10"/>
  <c r="C1328" i="10"/>
  <c r="A1329" i="10"/>
  <c r="C1329" i="10"/>
  <c r="A1330" i="10"/>
  <c r="C1330" i="10" s="1"/>
  <c r="A1331" i="10"/>
  <c r="C1331" i="10"/>
  <c r="A1332" i="10"/>
  <c r="C1332" i="10" s="1"/>
  <c r="A1333" i="10"/>
  <c r="C1333" i="10"/>
  <c r="A1334" i="10"/>
  <c r="C1334" i="10" s="1"/>
  <c r="A1335" i="10"/>
  <c r="C1335" i="10"/>
  <c r="A1336" i="10"/>
  <c r="C1336" i="10"/>
  <c r="A1337" i="10"/>
  <c r="C1337" i="10"/>
  <c r="A1338" i="10"/>
  <c r="C1338" i="10" s="1"/>
  <c r="A1339" i="10"/>
  <c r="C1339" i="10"/>
  <c r="A1340" i="10"/>
  <c r="C1340" i="10"/>
  <c r="A1341" i="10"/>
  <c r="C1341" i="10"/>
  <c r="A1342" i="10"/>
  <c r="C1342" i="10" s="1"/>
  <c r="A1343" i="10"/>
  <c r="C1343" i="10"/>
  <c r="A1344" i="10"/>
  <c r="C1344" i="10"/>
  <c r="A1345" i="10"/>
  <c r="C1345" i="10"/>
  <c r="A1346" i="10"/>
  <c r="C1346" i="10" s="1"/>
  <c r="A1347" i="10"/>
  <c r="C1347" i="10"/>
  <c r="A1348" i="10"/>
  <c r="C1348" i="10" s="1"/>
  <c r="A1349" i="10"/>
  <c r="C1349" i="10"/>
  <c r="A1350" i="10"/>
  <c r="C1350" i="10" s="1"/>
  <c r="A1351" i="10"/>
  <c r="C1351" i="10"/>
  <c r="A1352" i="10"/>
  <c r="C1352" i="10"/>
  <c r="A1353" i="10"/>
  <c r="C1353" i="10"/>
  <c r="A1354" i="10"/>
  <c r="C1354" i="10" s="1"/>
  <c r="A1355" i="10"/>
  <c r="C1355" i="10"/>
  <c r="A1356" i="10"/>
  <c r="C1356" i="10" s="1"/>
  <c r="A1357" i="10"/>
  <c r="C1357" i="10"/>
  <c r="A1358" i="10"/>
  <c r="C1358" i="10" s="1"/>
  <c r="A1359" i="10"/>
  <c r="C1359" i="10"/>
  <c r="A1360" i="10"/>
  <c r="C1360" i="10"/>
  <c r="A1361" i="10"/>
  <c r="C1361" i="10"/>
  <c r="A1362" i="10"/>
  <c r="C1362" i="10" s="1"/>
  <c r="A1363" i="10"/>
  <c r="C1363" i="10"/>
  <c r="A1364" i="10"/>
  <c r="C1364" i="10" s="1"/>
  <c r="A1365" i="10"/>
  <c r="C1365" i="10"/>
  <c r="A1366" i="10"/>
  <c r="C1366" i="10" s="1"/>
  <c r="A1367" i="10"/>
  <c r="C1367" i="10"/>
  <c r="A1368" i="10"/>
  <c r="C1368" i="10" s="1"/>
  <c r="A1369" i="10"/>
  <c r="C1369" i="10"/>
  <c r="A1370" i="10"/>
  <c r="C1370" i="10" s="1"/>
  <c r="A1371" i="10"/>
  <c r="C1371" i="10"/>
  <c r="A1372" i="10"/>
  <c r="C1372" i="10" s="1"/>
  <c r="A1373" i="10"/>
  <c r="C1373" i="10"/>
  <c r="A1374" i="10"/>
  <c r="C1374" i="10" s="1"/>
  <c r="A1375" i="10"/>
  <c r="C1375" i="10"/>
  <c r="A1376" i="10"/>
  <c r="C1376" i="10" s="1"/>
  <c r="A1377" i="10"/>
  <c r="C1377" i="10"/>
  <c r="A1378" i="10"/>
  <c r="C1378" i="10" s="1"/>
  <c r="A1379" i="10"/>
  <c r="C1379" i="10"/>
  <c r="A1380" i="10"/>
  <c r="C1380" i="10" s="1"/>
  <c r="A1381" i="10"/>
  <c r="C1381" i="10"/>
  <c r="A1382" i="10"/>
  <c r="C1382" i="10" s="1"/>
  <c r="A1383" i="10"/>
  <c r="C1383" i="10"/>
  <c r="A1384" i="10"/>
  <c r="C1384" i="10" s="1"/>
  <c r="A1385" i="10"/>
  <c r="C1385" i="10"/>
  <c r="A1386" i="10"/>
  <c r="C1386" i="10" s="1"/>
  <c r="A1387" i="10"/>
  <c r="C1387" i="10"/>
  <c r="A1388" i="10"/>
  <c r="C1388" i="10" s="1"/>
  <c r="A1389" i="10"/>
  <c r="C1389" i="10"/>
  <c r="A1390" i="10"/>
  <c r="C1390" i="10" s="1"/>
  <c r="A1391" i="10"/>
  <c r="C1391" i="10"/>
  <c r="A1392" i="10"/>
  <c r="C1392" i="10" s="1"/>
  <c r="A1393" i="10"/>
  <c r="C1393" i="10"/>
  <c r="A1394" i="10"/>
  <c r="C1394" i="10" s="1"/>
  <c r="A1395" i="10"/>
  <c r="C1395" i="10"/>
  <c r="A1396" i="10"/>
  <c r="C1396" i="10" s="1"/>
  <c r="A1397" i="10"/>
  <c r="C1397" i="10"/>
  <c r="A1398" i="10"/>
  <c r="C1398" i="10" s="1"/>
  <c r="A1399" i="10"/>
  <c r="C1399" i="10"/>
  <c r="A1400" i="10"/>
  <c r="C1400" i="10" s="1"/>
  <c r="A1401" i="10"/>
  <c r="C1401" i="10"/>
  <c r="A1402" i="10"/>
  <c r="C1402" i="10" s="1"/>
  <c r="A1403" i="10"/>
  <c r="C1403" i="10"/>
  <c r="A1404" i="10"/>
  <c r="C1404" i="10" s="1"/>
  <c r="A1405" i="10"/>
  <c r="C1405" i="10"/>
  <c r="A1406" i="10"/>
  <c r="C1406" i="10" s="1"/>
  <c r="A1407" i="10"/>
  <c r="C1407" i="10"/>
  <c r="A1408" i="10"/>
  <c r="C1408" i="10" s="1"/>
  <c r="A1409" i="10"/>
  <c r="C1409" i="10"/>
  <c r="A1410" i="10"/>
  <c r="C1410" i="10" s="1"/>
  <c r="A1411" i="10"/>
  <c r="C1411" i="10"/>
  <c r="A1412" i="10"/>
  <c r="C1412" i="10" s="1"/>
  <c r="A1413" i="10"/>
  <c r="C1413" i="10"/>
  <c r="A1414" i="10"/>
  <c r="C1414" i="10" s="1"/>
  <c r="A1415" i="10"/>
  <c r="C1415" i="10"/>
  <c r="A1416" i="10"/>
  <c r="C1416" i="10" s="1"/>
  <c r="A1417" i="10"/>
  <c r="C1417" i="10"/>
  <c r="A1418" i="10"/>
  <c r="C1418" i="10" s="1"/>
  <c r="A1419" i="10"/>
  <c r="C1419" i="10"/>
  <c r="A1420" i="10"/>
  <c r="C1420" i="10" s="1"/>
  <c r="A1421" i="10"/>
  <c r="C1421" i="10"/>
  <c r="A1422" i="10"/>
  <c r="C1422" i="10" s="1"/>
  <c r="A1423" i="10"/>
  <c r="C1423" i="10"/>
  <c r="A1424" i="10"/>
  <c r="C1424" i="10" s="1"/>
  <c r="A1425" i="10"/>
  <c r="C1425" i="10"/>
  <c r="A1426" i="10"/>
  <c r="C1426" i="10" s="1"/>
  <c r="A1427" i="10"/>
  <c r="C1427" i="10"/>
  <c r="A1428" i="10"/>
  <c r="C1428" i="10" s="1"/>
  <c r="A1429" i="10"/>
  <c r="C1429" i="10"/>
  <c r="A1430" i="10"/>
  <c r="C1430" i="10" s="1"/>
  <c r="A1431" i="10"/>
  <c r="C1431" i="10"/>
  <c r="A1432" i="10"/>
  <c r="C1432" i="10" s="1"/>
  <c r="A1433" i="10"/>
  <c r="C1433" i="10"/>
  <c r="A1434" i="10"/>
  <c r="C1434" i="10" s="1"/>
  <c r="A1435" i="10"/>
  <c r="C1435" i="10"/>
  <c r="A1436" i="10"/>
  <c r="C1436" i="10" s="1"/>
  <c r="A1437" i="10"/>
  <c r="C1437" i="10"/>
  <c r="A1438" i="10"/>
  <c r="C1438" i="10" s="1"/>
  <c r="A1439" i="10"/>
  <c r="C1439" i="10"/>
  <c r="A1440" i="10"/>
  <c r="C1440" i="10" s="1"/>
  <c r="A1441" i="10"/>
  <c r="C1441" i="10"/>
  <c r="A1442" i="10"/>
  <c r="C1442" i="10" s="1"/>
  <c r="A1443" i="10"/>
  <c r="C1443" i="10"/>
  <c r="A1444" i="10"/>
  <c r="C1444" i="10" s="1"/>
  <c r="A1445" i="10"/>
  <c r="C1445" i="10"/>
  <c r="A1446" i="10"/>
  <c r="C1446" i="10" s="1"/>
  <c r="A1447" i="10"/>
  <c r="C1447" i="10"/>
  <c r="A1448" i="10"/>
  <c r="C1448" i="10" s="1"/>
  <c r="A1449" i="10"/>
  <c r="C1449" i="10"/>
  <c r="A1450" i="10"/>
  <c r="C1450" i="10" s="1"/>
  <c r="A1451" i="10"/>
  <c r="C1451" i="10"/>
  <c r="A1452" i="10"/>
  <c r="C1452" i="10" s="1"/>
  <c r="A1453" i="10"/>
  <c r="C1453" i="10"/>
  <c r="A1454" i="10"/>
  <c r="C1454" i="10" s="1"/>
  <c r="A1455" i="10"/>
  <c r="C1455" i="10"/>
  <c r="A1456" i="10"/>
  <c r="C1456" i="10" s="1"/>
  <c r="A1457" i="10"/>
  <c r="C1457" i="10"/>
  <c r="A1458" i="10"/>
  <c r="C1458" i="10" s="1"/>
  <c r="A1459" i="10"/>
  <c r="C1459" i="10"/>
  <c r="A1460" i="10"/>
  <c r="C1460" i="10" s="1"/>
  <c r="A1461" i="10"/>
  <c r="C1461" i="10"/>
  <c r="A1462" i="10"/>
  <c r="C1462" i="10" s="1"/>
  <c r="A1463" i="10"/>
  <c r="C1463" i="10"/>
  <c r="A1464" i="10"/>
  <c r="C1464" i="10" s="1"/>
  <c r="A1465" i="10"/>
  <c r="C1465" i="10"/>
  <c r="A1466" i="10"/>
  <c r="C1466" i="10" s="1"/>
  <c r="A1467" i="10"/>
  <c r="C1467" i="10"/>
  <c r="A1468" i="10"/>
  <c r="C1468" i="10" s="1"/>
  <c r="A1469" i="10"/>
  <c r="C1469" i="10"/>
  <c r="A1470" i="10"/>
  <c r="C1470" i="10" s="1"/>
  <c r="A1471" i="10"/>
  <c r="C1471" i="10"/>
  <c r="A1472" i="10"/>
  <c r="C1472" i="10" s="1"/>
  <c r="A1473" i="10"/>
  <c r="C1473" i="10"/>
  <c r="A1474" i="10"/>
  <c r="C1474" i="10" s="1"/>
  <c r="A1475" i="10"/>
  <c r="C1475" i="10"/>
  <c r="A1476" i="10"/>
  <c r="C1476" i="10" s="1"/>
  <c r="A1477" i="10"/>
  <c r="C1477" i="10"/>
  <c r="A1478" i="10"/>
  <c r="C1478" i="10" s="1"/>
  <c r="A1479" i="10"/>
  <c r="C1479" i="10"/>
  <c r="A1480" i="10"/>
  <c r="C1480" i="10" s="1"/>
  <c r="A1481" i="10"/>
  <c r="C1481" i="10"/>
  <c r="A1482" i="10"/>
  <c r="C1482" i="10" s="1"/>
  <c r="A1483" i="10"/>
  <c r="C1483" i="10"/>
  <c r="A1484" i="10"/>
  <c r="C1484" i="10" s="1"/>
  <c r="A1485" i="10"/>
  <c r="C1485" i="10"/>
  <c r="A1486" i="10"/>
  <c r="C1486" i="10" s="1"/>
  <c r="A1487" i="10"/>
  <c r="C1487" i="10"/>
  <c r="A1488" i="10"/>
  <c r="C1488" i="10" s="1"/>
  <c r="A1489" i="10"/>
  <c r="C1489" i="10"/>
  <c r="A1490" i="10"/>
  <c r="C1490" i="10" s="1"/>
  <c r="A1491" i="10"/>
  <c r="C1491" i="10"/>
  <c r="A1492" i="10"/>
  <c r="C1492" i="10" s="1"/>
  <c r="A1493" i="10"/>
  <c r="C1493" i="10"/>
  <c r="A1494" i="10"/>
  <c r="C1494" i="10" s="1"/>
  <c r="A1495" i="10"/>
  <c r="C1495" i="10"/>
  <c r="A1496" i="10"/>
  <c r="C1496" i="10" s="1"/>
  <c r="A1497" i="10"/>
  <c r="C1497" i="10"/>
  <c r="A1498" i="10"/>
  <c r="C1498" i="10" s="1"/>
  <c r="A1499" i="10"/>
  <c r="C1499" i="10"/>
  <c r="A1500" i="10"/>
  <c r="C1500" i="10" s="1"/>
  <c r="A1501" i="10"/>
  <c r="C1501" i="10"/>
  <c r="A1502" i="10"/>
  <c r="C1502" i="10" s="1"/>
  <c r="A1503" i="10"/>
  <c r="C1503" i="10"/>
  <c r="A1504" i="10"/>
  <c r="C1504" i="10" s="1"/>
  <c r="A1505" i="10"/>
  <c r="C1505" i="10"/>
  <c r="A1506" i="10"/>
  <c r="C1506" i="10" s="1"/>
  <c r="A1507" i="10"/>
  <c r="C1507" i="10"/>
  <c r="A1508" i="10"/>
  <c r="C1508" i="10" s="1"/>
  <c r="A1509" i="10"/>
  <c r="C1509" i="10"/>
  <c r="A1510" i="10"/>
  <c r="C1510" i="10" s="1"/>
  <c r="A1511" i="10"/>
  <c r="C1511" i="10"/>
  <c r="A1512" i="10"/>
  <c r="C1512" i="10" s="1"/>
  <c r="A1513" i="10"/>
  <c r="C1513" i="10"/>
  <c r="A1514" i="10"/>
  <c r="C1514" i="10" s="1"/>
  <c r="A1515" i="10"/>
  <c r="C1515" i="10"/>
  <c r="A1516" i="10"/>
  <c r="C1516" i="10" s="1"/>
  <c r="A1517" i="10"/>
  <c r="C1517" i="10"/>
  <c r="A1518" i="10"/>
  <c r="C1518" i="10" s="1"/>
  <c r="A1519" i="10"/>
  <c r="C1519" i="10"/>
  <c r="A1520" i="10"/>
  <c r="C1520" i="10" s="1"/>
  <c r="A1521" i="10"/>
  <c r="C1521" i="10"/>
  <c r="A1522" i="10"/>
  <c r="C1522" i="10" s="1"/>
  <c r="A1523" i="10"/>
  <c r="C1523" i="10"/>
  <c r="A1524" i="10"/>
  <c r="C1524" i="10" s="1"/>
  <c r="A1525" i="10"/>
  <c r="C1525" i="10"/>
  <c r="A1526" i="10"/>
  <c r="C1526" i="10" s="1"/>
  <c r="A1527" i="10"/>
  <c r="C1527" i="10"/>
  <c r="A1528" i="10"/>
  <c r="C1528" i="10" s="1"/>
  <c r="A1529" i="10"/>
  <c r="C1529" i="10"/>
  <c r="A1530" i="10"/>
  <c r="C1530" i="10" s="1"/>
  <c r="A1531" i="10"/>
  <c r="C1531" i="10"/>
  <c r="A1532" i="10"/>
  <c r="C1532" i="10" s="1"/>
  <c r="A1533" i="10"/>
  <c r="C1533" i="10"/>
  <c r="A1534" i="10"/>
  <c r="C1534" i="10" s="1"/>
  <c r="A1535" i="10"/>
  <c r="C1535" i="10"/>
  <c r="A1536" i="10"/>
  <c r="C1536" i="10" s="1"/>
  <c r="A1537" i="10"/>
  <c r="C1537" i="10"/>
  <c r="A1538" i="10"/>
  <c r="C1538" i="10" s="1"/>
  <c r="A1539" i="10"/>
  <c r="C1539" i="10"/>
  <c r="A1540" i="10"/>
  <c r="C1540" i="10" s="1"/>
  <c r="A1541" i="10"/>
  <c r="C1541" i="10"/>
  <c r="A1542" i="10"/>
  <c r="C1542" i="10" s="1"/>
  <c r="A1543" i="10"/>
  <c r="C1543" i="10"/>
  <c r="A1544" i="10"/>
  <c r="C1544" i="10" s="1"/>
  <c r="A1545" i="10"/>
  <c r="C1545" i="10"/>
  <c r="A1546" i="10"/>
  <c r="C1546" i="10" s="1"/>
  <c r="A1547" i="10"/>
  <c r="C1547" i="10"/>
  <c r="A1548" i="10"/>
  <c r="C1548" i="10" s="1"/>
  <c r="A1549" i="10"/>
  <c r="C1549" i="10"/>
  <c r="A1550" i="10"/>
  <c r="C1550" i="10" s="1"/>
  <c r="A1551" i="10"/>
  <c r="C1551" i="10"/>
  <c r="A1552" i="10"/>
  <c r="C1552" i="10" s="1"/>
  <c r="A1553" i="10"/>
  <c r="C1553" i="10"/>
  <c r="A1554" i="10"/>
  <c r="C1554" i="10" s="1"/>
  <c r="A1555" i="10"/>
  <c r="C1555" i="10"/>
  <c r="A1556" i="10"/>
  <c r="C1556" i="10" s="1"/>
  <c r="A1557" i="10"/>
  <c r="C1557" i="10"/>
  <c r="A1558" i="10"/>
  <c r="C1558" i="10" s="1"/>
  <c r="A1559" i="10"/>
  <c r="C1559" i="10"/>
  <c r="A1560" i="10"/>
  <c r="C1560" i="10" s="1"/>
  <c r="A1561" i="10"/>
  <c r="C1561" i="10"/>
  <c r="A1562" i="10"/>
  <c r="C1562" i="10" s="1"/>
  <c r="A1563" i="10"/>
  <c r="C1563" i="10"/>
  <c r="A1564" i="10"/>
  <c r="C1564" i="10" s="1"/>
  <c r="A1565" i="10"/>
  <c r="C1565" i="10"/>
  <c r="A1566" i="10"/>
  <c r="C1566" i="10" s="1"/>
  <c r="A1567" i="10"/>
  <c r="C1567" i="10"/>
  <c r="A1568" i="10"/>
  <c r="C1568" i="10" s="1"/>
  <c r="A1569" i="10"/>
  <c r="C1569" i="10"/>
  <c r="A1570" i="10"/>
  <c r="C1570" i="10" s="1"/>
  <c r="A1571" i="10"/>
  <c r="C1571" i="10"/>
  <c r="A1572" i="10"/>
  <c r="C1572" i="10" s="1"/>
  <c r="A1573" i="10"/>
  <c r="C1573" i="10"/>
  <c r="A1574" i="10"/>
  <c r="C1574" i="10" s="1"/>
  <c r="A1575" i="10"/>
  <c r="C1575" i="10"/>
  <c r="A1576" i="10"/>
  <c r="C1576" i="10" s="1"/>
  <c r="A1577" i="10"/>
  <c r="C1577" i="10"/>
  <c r="A1578" i="10"/>
  <c r="C1578" i="10" s="1"/>
  <c r="A1579" i="10"/>
  <c r="C1579" i="10"/>
  <c r="A1580" i="10"/>
  <c r="C1580" i="10" s="1"/>
  <c r="A1581" i="10"/>
  <c r="C1581" i="10"/>
  <c r="A1582" i="10"/>
  <c r="C1582" i="10" s="1"/>
  <c r="A1583" i="10"/>
  <c r="C1583" i="10"/>
  <c r="A1584" i="10"/>
  <c r="C1584" i="10" s="1"/>
  <c r="A1585" i="10"/>
  <c r="C1585" i="10"/>
  <c r="A1586" i="10"/>
  <c r="C1586" i="10" s="1"/>
  <c r="A1587" i="10"/>
  <c r="C1587" i="10"/>
  <c r="A1588" i="10"/>
  <c r="C1588" i="10" s="1"/>
  <c r="A1589" i="10"/>
  <c r="C1589" i="10"/>
  <c r="A1590" i="10"/>
  <c r="C1590" i="10" s="1"/>
  <c r="A1591" i="10"/>
  <c r="C1591" i="10"/>
  <c r="A1592" i="10"/>
  <c r="C1592" i="10" s="1"/>
  <c r="A1593" i="10"/>
  <c r="C1593" i="10"/>
  <c r="A1594" i="10"/>
  <c r="C1594" i="10" s="1"/>
  <c r="A1595" i="10"/>
  <c r="C1595" i="10"/>
  <c r="A1596" i="10"/>
  <c r="C1596" i="10" s="1"/>
  <c r="A1597" i="10"/>
  <c r="C1597" i="10"/>
  <c r="A1598" i="10"/>
  <c r="C1598" i="10" s="1"/>
  <c r="A1599" i="10"/>
  <c r="C1599" i="10"/>
  <c r="A1600" i="10"/>
  <c r="C1600" i="10" s="1"/>
  <c r="A1601" i="10"/>
  <c r="C1601" i="10"/>
  <c r="A1602" i="10"/>
  <c r="C1602" i="10" s="1"/>
  <c r="A1603" i="10"/>
  <c r="C1603" i="10"/>
  <c r="A1604" i="10"/>
  <c r="C1604" i="10" s="1"/>
  <c r="A1605" i="10"/>
  <c r="C1605" i="10"/>
  <c r="A1606" i="10"/>
  <c r="C1606" i="10" s="1"/>
  <c r="A1607" i="10"/>
  <c r="C1607" i="10"/>
  <c r="A1608" i="10"/>
  <c r="C1608" i="10" s="1"/>
  <c r="A1609" i="10"/>
  <c r="C1609" i="10"/>
  <c r="A1610" i="10"/>
  <c r="C1610" i="10" s="1"/>
  <c r="A1611" i="10"/>
  <c r="C1611" i="10"/>
  <c r="A1612" i="10"/>
  <c r="C1612" i="10" s="1"/>
  <c r="A1613" i="10"/>
  <c r="C1613" i="10"/>
  <c r="A1614" i="10"/>
  <c r="C1614" i="10" s="1"/>
  <c r="A1615" i="10"/>
  <c r="C1615" i="10"/>
  <c r="A1616" i="10"/>
  <c r="C1616" i="10" s="1"/>
  <c r="A1617" i="10"/>
  <c r="C1617" i="10"/>
  <c r="A1618" i="10"/>
  <c r="C1618" i="10" s="1"/>
  <c r="A1619" i="10"/>
  <c r="C1619" i="10"/>
  <c r="A1620" i="10"/>
  <c r="C1620" i="10" s="1"/>
  <c r="A1621" i="10"/>
  <c r="C1621" i="10"/>
  <c r="A1622" i="10"/>
  <c r="C1622" i="10" s="1"/>
  <c r="A1623" i="10"/>
  <c r="C1623" i="10"/>
  <c r="A1624" i="10"/>
  <c r="C1624" i="10" s="1"/>
  <c r="A1625" i="10"/>
  <c r="C1625" i="10"/>
  <c r="A1626" i="10"/>
  <c r="C1626" i="10" s="1"/>
  <c r="A1627" i="10"/>
  <c r="C1627" i="10"/>
  <c r="A1628" i="10"/>
  <c r="C1628" i="10" s="1"/>
  <c r="A1629" i="10"/>
  <c r="C1629" i="10"/>
  <c r="A1630" i="10"/>
  <c r="C1630" i="10" s="1"/>
  <c r="A1631" i="10"/>
  <c r="C1631" i="10"/>
  <c r="A1632" i="10"/>
  <c r="C1632" i="10" s="1"/>
  <c r="A1633" i="10"/>
  <c r="C1633" i="10"/>
  <c r="A1634" i="10"/>
  <c r="C1634" i="10" s="1"/>
  <c r="A1635" i="10"/>
  <c r="C1635" i="10"/>
  <c r="A1636" i="10"/>
  <c r="C1636" i="10" s="1"/>
  <c r="A1637" i="10"/>
  <c r="C1637" i="10"/>
  <c r="A1638" i="10"/>
  <c r="C1638" i="10" s="1"/>
  <c r="A1639" i="10"/>
  <c r="C1639" i="10"/>
  <c r="A1640" i="10"/>
  <c r="C1640" i="10" s="1"/>
  <c r="A1641" i="10"/>
  <c r="C1641" i="10"/>
  <c r="A1642" i="10"/>
  <c r="C1642" i="10" s="1"/>
  <c r="A1643" i="10"/>
  <c r="C1643" i="10"/>
  <c r="A1644" i="10"/>
  <c r="C1644" i="10" s="1"/>
  <c r="A1645" i="10"/>
  <c r="C1645" i="10"/>
  <c r="A1646" i="10"/>
  <c r="C1646" i="10" s="1"/>
  <c r="A1647" i="10"/>
  <c r="C1647" i="10"/>
  <c r="A1648" i="10"/>
  <c r="C1648" i="10" s="1"/>
  <c r="A1649" i="10"/>
  <c r="C1649" i="10"/>
  <c r="A1650" i="10"/>
  <c r="C1650" i="10" s="1"/>
  <c r="A1651" i="10"/>
  <c r="C1651" i="10"/>
  <c r="A1652" i="10"/>
  <c r="C1652" i="10" s="1"/>
  <c r="A1653" i="10"/>
  <c r="C1653" i="10"/>
  <c r="A1654" i="10"/>
  <c r="C1654" i="10" s="1"/>
  <c r="A1655" i="10"/>
  <c r="C1655" i="10"/>
  <c r="A1656" i="10"/>
  <c r="C1656" i="10" s="1"/>
  <c r="A1657" i="10"/>
  <c r="C1657" i="10"/>
  <c r="A1658" i="10"/>
  <c r="C1658" i="10" s="1"/>
  <c r="A1659" i="10"/>
  <c r="C1659" i="10"/>
  <c r="A1660" i="10"/>
  <c r="C1660" i="10" s="1"/>
  <c r="A1661" i="10"/>
  <c r="C1661" i="10"/>
  <c r="A1662" i="10"/>
  <c r="C1662" i="10" s="1"/>
  <c r="A1663" i="10"/>
  <c r="C1663" i="10"/>
  <c r="A1664" i="10"/>
  <c r="C1664" i="10" s="1"/>
  <c r="A1665" i="10"/>
  <c r="C1665" i="10"/>
  <c r="A1666" i="10"/>
  <c r="C1666" i="10" s="1"/>
  <c r="A1667" i="10"/>
  <c r="C1667" i="10"/>
  <c r="A1668" i="10"/>
  <c r="C1668" i="10" s="1"/>
  <c r="A1669" i="10"/>
  <c r="C1669" i="10"/>
  <c r="A1670" i="10"/>
  <c r="C1670" i="10" s="1"/>
  <c r="A1671" i="10"/>
  <c r="C1671" i="10"/>
  <c r="A1672" i="10"/>
  <c r="C1672" i="10" s="1"/>
  <c r="A1673" i="10"/>
  <c r="C1673" i="10"/>
  <c r="A1674" i="10"/>
  <c r="C1674" i="10"/>
  <c r="A1675" i="10"/>
  <c r="C1675" i="10"/>
  <c r="A1676" i="10"/>
  <c r="C1676" i="10" s="1"/>
  <c r="A1677" i="10"/>
  <c r="C1677" i="10"/>
  <c r="A1678" i="10"/>
  <c r="C1678" i="10" s="1"/>
  <c r="A1679" i="10"/>
  <c r="C1679" i="10"/>
  <c r="A1680" i="10"/>
  <c r="C1680" i="10" s="1"/>
  <c r="A1681" i="10"/>
  <c r="C1681" i="10"/>
  <c r="A1682" i="10"/>
  <c r="C1682" i="10"/>
  <c r="A1683" i="10"/>
  <c r="C1683" i="10"/>
  <c r="A1684" i="10"/>
  <c r="C1684" i="10" s="1"/>
  <c r="A1685" i="10"/>
  <c r="C1685" i="10"/>
  <c r="A1686" i="10"/>
  <c r="C1686" i="10"/>
  <c r="A1687" i="10"/>
  <c r="C1687" i="10"/>
  <c r="A1688" i="10"/>
  <c r="C1688" i="10" s="1"/>
  <c r="A1689" i="10"/>
  <c r="C1689" i="10"/>
  <c r="A1690" i="10"/>
  <c r="C1690" i="10"/>
  <c r="A1691" i="10"/>
  <c r="C1691" i="10"/>
  <c r="A1692" i="10"/>
  <c r="C1692" i="10" s="1"/>
  <c r="A1693" i="10"/>
  <c r="C1693" i="10"/>
  <c r="A1694" i="10"/>
  <c r="C1694" i="10"/>
  <c r="A1695" i="10"/>
  <c r="C1695" i="10"/>
  <c r="A1696" i="10"/>
  <c r="C1696" i="10" s="1"/>
  <c r="A1697" i="10"/>
  <c r="C1697" i="10"/>
  <c r="A1698" i="10"/>
  <c r="C1698" i="10" s="1"/>
  <c r="A1699" i="10"/>
  <c r="C1699" i="10"/>
  <c r="A1700" i="10"/>
  <c r="C1700" i="10" s="1"/>
  <c r="A1701" i="10"/>
  <c r="C1701" i="10"/>
  <c r="A1702" i="10"/>
  <c r="C1702" i="10" s="1"/>
  <c r="A1703" i="10"/>
  <c r="C1703" i="10"/>
  <c r="A1704" i="10"/>
  <c r="C1704" i="10" s="1"/>
  <c r="A1705" i="10"/>
  <c r="C1705" i="10"/>
  <c r="A1706" i="10"/>
  <c r="C1706" i="10"/>
  <c r="A1707" i="10"/>
  <c r="C1707" i="10"/>
  <c r="A1708" i="10"/>
  <c r="C1708" i="10" s="1"/>
  <c r="A1709" i="10"/>
  <c r="C1709" i="10"/>
  <c r="A1710" i="10"/>
  <c r="C1710" i="10" s="1"/>
  <c r="A1711" i="10"/>
  <c r="C1711" i="10"/>
  <c r="A1712" i="10"/>
  <c r="C1712" i="10" s="1"/>
  <c r="A1713" i="10"/>
  <c r="C1713" i="10"/>
  <c r="A1714" i="10"/>
  <c r="C1714" i="10" s="1"/>
  <c r="A1715" i="10"/>
  <c r="C1715" i="10"/>
  <c r="A1716" i="10"/>
  <c r="C1716" i="10" s="1"/>
  <c r="A1717" i="10"/>
  <c r="C1717" i="10"/>
  <c r="A1718" i="10"/>
  <c r="C1718" i="10"/>
  <c r="A1719" i="10"/>
  <c r="C1719" i="10"/>
  <c r="A1720" i="10"/>
  <c r="C1720" i="10" s="1"/>
  <c r="A1721" i="10"/>
  <c r="C1721" i="10"/>
  <c r="A1722" i="10"/>
  <c r="C1722" i="10"/>
  <c r="A1723" i="10"/>
  <c r="C1723" i="10"/>
  <c r="A1724" i="10"/>
  <c r="C1724" i="10" s="1"/>
  <c r="A1725" i="10"/>
  <c r="C1725" i="10"/>
  <c r="A1726" i="10"/>
  <c r="C1726" i="10"/>
  <c r="A1727" i="10"/>
  <c r="C1727" i="10"/>
  <c r="A1728" i="10"/>
  <c r="C1728" i="10" s="1"/>
  <c r="A1729" i="10"/>
  <c r="C1729" i="10"/>
  <c r="A1730" i="10"/>
  <c r="C1730" i="10" s="1"/>
  <c r="A1731" i="10"/>
  <c r="C1731" i="10"/>
  <c r="A1732" i="10"/>
  <c r="C1732" i="10" s="1"/>
  <c r="A1733" i="10"/>
  <c r="C1733" i="10"/>
  <c r="A1734" i="10"/>
  <c r="C1734" i="10" s="1"/>
  <c r="A1735" i="10"/>
  <c r="C1735" i="10"/>
  <c r="A1736" i="10"/>
  <c r="C1736" i="10" s="1"/>
  <c r="A1737" i="10"/>
  <c r="C1737" i="10"/>
  <c r="A1738" i="10"/>
  <c r="C1738" i="10"/>
  <c r="A1739" i="10"/>
  <c r="C1739" i="10"/>
  <c r="A1740" i="10"/>
  <c r="C1740" i="10" s="1"/>
  <c r="A1741" i="10"/>
  <c r="C1741" i="10"/>
  <c r="A1742" i="10"/>
  <c r="C1742" i="10" s="1"/>
  <c r="A1743" i="10"/>
  <c r="C1743" i="10"/>
  <c r="A1744" i="10"/>
  <c r="C1744" i="10" s="1"/>
  <c r="A1745" i="10"/>
  <c r="C1745" i="10"/>
  <c r="A1746" i="10"/>
  <c r="C1746" i="10" s="1"/>
  <c r="A1747" i="10"/>
  <c r="C1747" i="10"/>
  <c r="A1748" i="10"/>
  <c r="C1748" i="10" s="1"/>
  <c r="A1749" i="10"/>
  <c r="C1749" i="10"/>
  <c r="A1750" i="10"/>
  <c r="C1750" i="10"/>
  <c r="A1751" i="10"/>
  <c r="C1751" i="10"/>
  <c r="A1752" i="10"/>
  <c r="C1752" i="10" s="1"/>
  <c r="A1753" i="10"/>
  <c r="C1753" i="10"/>
  <c r="A1754" i="10"/>
  <c r="C1754" i="10"/>
  <c r="A1755" i="10"/>
  <c r="C1755" i="10"/>
  <c r="A1756" i="10"/>
  <c r="C1756" i="10" s="1"/>
  <c r="A1757" i="10"/>
  <c r="C1757" i="10"/>
  <c r="A1758" i="10"/>
  <c r="C1758" i="10"/>
  <c r="A1759" i="10"/>
  <c r="C1759" i="10"/>
  <c r="A1760" i="10"/>
  <c r="C1760" i="10" s="1"/>
  <c r="A1761" i="10"/>
  <c r="C1761" i="10"/>
  <c r="A1762" i="10"/>
  <c r="C1762" i="10" s="1"/>
  <c r="A1763" i="10"/>
  <c r="C1763" i="10"/>
  <c r="A1764" i="10"/>
  <c r="C1764" i="10" s="1"/>
  <c r="A1765" i="10"/>
  <c r="C1765" i="10"/>
  <c r="A1766" i="10"/>
  <c r="C1766" i="10" s="1"/>
  <c r="A1767" i="10"/>
  <c r="C1767" i="10"/>
  <c r="A1768" i="10"/>
  <c r="C1768" i="10" s="1"/>
  <c r="A1769" i="10"/>
  <c r="C1769" i="10"/>
  <c r="A1770" i="10"/>
  <c r="C1770" i="10"/>
  <c r="A1771" i="10"/>
  <c r="C1771" i="10"/>
  <c r="A1772" i="10"/>
  <c r="C1772" i="10" s="1"/>
  <c r="A1773" i="10"/>
  <c r="C1773" i="10"/>
  <c r="A1774" i="10"/>
  <c r="C1774" i="10" s="1"/>
  <c r="A1775" i="10"/>
  <c r="C1775" i="10"/>
  <c r="A1776" i="10"/>
  <c r="C1776" i="10" s="1"/>
  <c r="A1777" i="10"/>
  <c r="C1777" i="10"/>
  <c r="A1778" i="10"/>
  <c r="C1778" i="10" s="1"/>
  <c r="A1779" i="10"/>
  <c r="C1779" i="10"/>
  <c r="A1780" i="10"/>
  <c r="C1780" i="10" s="1"/>
  <c r="A1781" i="10"/>
  <c r="C1781" i="10"/>
  <c r="A1782" i="10"/>
  <c r="C1782" i="10"/>
  <c r="A1783" i="10"/>
  <c r="C1783" i="10"/>
  <c r="A1784" i="10"/>
  <c r="C1784" i="10" s="1"/>
  <c r="A1785" i="10"/>
  <c r="C1785" i="10"/>
  <c r="A1786" i="10"/>
  <c r="C1786" i="10"/>
  <c r="A1787" i="10"/>
  <c r="C1787" i="10"/>
  <c r="A1788" i="10"/>
  <c r="C1788" i="10" s="1"/>
  <c r="A1789" i="10"/>
  <c r="C1789" i="10"/>
  <c r="A1790" i="10"/>
  <c r="C1790" i="10"/>
  <c r="A1791" i="10"/>
  <c r="C1791" i="10"/>
  <c r="A1792" i="10"/>
  <c r="C1792" i="10" s="1"/>
  <c r="A1793" i="10"/>
  <c r="C1793" i="10"/>
  <c r="A1794" i="10"/>
  <c r="C1794" i="10" s="1"/>
  <c r="A1795" i="10"/>
  <c r="C1795" i="10"/>
  <c r="A1796" i="10"/>
  <c r="C1796" i="10" s="1"/>
  <c r="A1797" i="10"/>
  <c r="C1797" i="10"/>
  <c r="A1798" i="10"/>
  <c r="C1798" i="10" s="1"/>
  <c r="A1799" i="10"/>
  <c r="C1799" i="10"/>
  <c r="A1800" i="10"/>
  <c r="C1800" i="10" s="1"/>
  <c r="A1801" i="10"/>
  <c r="C1801" i="10"/>
  <c r="A1802" i="10"/>
  <c r="C1802" i="10"/>
  <c r="A1803" i="10"/>
  <c r="C1803" i="10"/>
  <c r="A1804" i="10"/>
  <c r="C1804" i="10" s="1"/>
  <c r="A1805" i="10"/>
  <c r="C1805" i="10"/>
  <c r="A1806" i="10"/>
  <c r="C1806" i="10" s="1"/>
  <c r="A1807" i="10"/>
  <c r="C1807" i="10"/>
  <c r="A1808" i="10"/>
  <c r="C1808" i="10" s="1"/>
  <c r="A1809" i="10"/>
  <c r="C1809" i="10"/>
  <c r="A1810" i="10"/>
  <c r="C1810" i="10" s="1"/>
  <c r="A1811" i="10"/>
  <c r="C1811" i="10"/>
  <c r="A1812" i="10"/>
  <c r="C1812" i="10" s="1"/>
  <c r="A1813" i="10"/>
  <c r="C1813" i="10"/>
  <c r="A1814" i="10"/>
  <c r="C1814" i="10"/>
  <c r="A1815" i="10"/>
  <c r="C1815" i="10"/>
  <c r="A1816" i="10"/>
  <c r="C1816" i="10" s="1"/>
  <c r="A1817" i="10"/>
  <c r="C1817" i="10"/>
  <c r="A1818" i="10"/>
  <c r="C1818" i="10"/>
  <c r="A1819" i="10"/>
  <c r="C1819" i="10"/>
  <c r="A1820" i="10"/>
  <c r="C1820" i="10" s="1"/>
  <c r="A1821" i="10"/>
  <c r="C1821" i="10"/>
  <c r="A1822" i="10"/>
  <c r="C1822" i="10"/>
  <c r="A1823" i="10"/>
  <c r="C1823" i="10"/>
  <c r="A1824" i="10"/>
  <c r="C1824" i="10" s="1"/>
  <c r="A1825" i="10"/>
  <c r="C1825" i="10"/>
  <c r="A1826" i="10"/>
  <c r="C1826" i="10" s="1"/>
  <c r="A1827" i="10"/>
  <c r="C1827" i="10"/>
  <c r="A1828" i="10"/>
  <c r="C1828" i="10" s="1"/>
  <c r="A1829" i="10"/>
  <c r="C1829" i="10"/>
  <c r="A1830" i="10"/>
  <c r="C1830" i="10" s="1"/>
  <c r="A1831" i="10"/>
  <c r="C1831" i="10"/>
  <c r="A1832" i="10"/>
  <c r="C1832" i="10" s="1"/>
  <c r="A1833" i="10"/>
  <c r="C1833" i="10"/>
  <c r="A1834" i="10"/>
  <c r="C1834" i="10"/>
  <c r="A1835" i="10"/>
  <c r="C1835" i="10"/>
  <c r="A1836" i="10"/>
  <c r="C1836" i="10" s="1"/>
  <c r="A1837" i="10"/>
  <c r="C1837" i="10"/>
  <c r="A1838" i="10"/>
  <c r="C1838" i="10" s="1"/>
  <c r="A1839" i="10"/>
  <c r="C1839" i="10"/>
  <c r="A1840" i="10"/>
  <c r="C1840" i="10" s="1"/>
  <c r="A1841" i="10"/>
  <c r="C1841" i="10"/>
  <c r="A1842" i="10"/>
  <c r="C1842" i="10" s="1"/>
  <c r="A1843" i="10"/>
  <c r="C1843" i="10"/>
  <c r="A1844" i="10"/>
  <c r="C1844" i="10" s="1"/>
  <c r="A1845" i="10"/>
  <c r="C1845" i="10"/>
  <c r="A1846" i="10"/>
  <c r="C1846" i="10"/>
  <c r="A1847" i="10"/>
  <c r="C1847" i="10"/>
  <c r="A1848" i="10"/>
  <c r="C1848" i="10" s="1"/>
  <c r="A1849" i="10"/>
  <c r="C1849" i="10"/>
  <c r="A1850" i="10"/>
  <c r="C1850" i="10"/>
  <c r="A1851" i="10"/>
  <c r="C1851" i="10"/>
  <c r="A1852" i="10"/>
  <c r="C1852" i="10" s="1"/>
  <c r="A1853" i="10"/>
  <c r="C1853" i="10"/>
  <c r="A1854" i="10"/>
  <c r="C1854" i="10"/>
  <c r="A1855" i="10"/>
  <c r="C1855" i="10"/>
  <c r="A1856" i="10"/>
  <c r="C1856" i="10" s="1"/>
  <c r="A1857" i="10"/>
  <c r="C1857" i="10"/>
  <c r="A1858" i="10"/>
  <c r="C1858" i="10" s="1"/>
  <c r="A1859" i="10"/>
  <c r="C1859" i="10"/>
  <c r="A1860" i="10"/>
  <c r="C1860" i="10" s="1"/>
  <c r="A1861" i="10"/>
  <c r="C1861" i="10"/>
  <c r="A1862" i="10"/>
  <c r="C1862" i="10" s="1"/>
  <c r="A1863" i="10"/>
  <c r="C1863" i="10"/>
  <c r="A1864" i="10"/>
  <c r="C1864" i="10" s="1"/>
  <c r="A1865" i="10"/>
  <c r="C1865" i="10"/>
  <c r="A1866" i="10"/>
  <c r="C1866" i="10"/>
  <c r="A1867" i="10"/>
  <c r="C1867" i="10"/>
  <c r="A1868" i="10"/>
  <c r="C1868" i="10" s="1"/>
  <c r="A1869" i="10"/>
  <c r="C1869" i="10"/>
  <c r="A1870" i="10"/>
  <c r="C1870" i="10" s="1"/>
  <c r="A1871" i="10"/>
  <c r="C1871" i="10"/>
  <c r="A1872" i="10"/>
  <c r="C1872" i="10" s="1"/>
  <c r="A1873" i="10"/>
  <c r="C1873" i="10"/>
  <c r="A1874" i="10"/>
  <c r="C1874" i="10"/>
  <c r="A1875" i="10"/>
  <c r="C1875" i="10"/>
  <c r="A1876" i="10"/>
  <c r="C1876" i="10" s="1"/>
  <c r="A1877" i="10"/>
  <c r="C1877" i="10"/>
  <c r="A1878" i="10"/>
  <c r="C1878" i="10"/>
  <c r="A1879" i="10"/>
  <c r="C1879" i="10"/>
  <c r="A1880" i="10"/>
  <c r="C1880" i="10" s="1"/>
  <c r="A1881" i="10"/>
  <c r="C1881" i="10"/>
  <c r="A1882" i="10"/>
  <c r="C1882" i="10"/>
  <c r="A1883" i="10"/>
  <c r="C1883" i="10"/>
  <c r="A1884" i="10"/>
  <c r="C1884" i="10" s="1"/>
  <c r="A1885" i="10"/>
  <c r="C1885" i="10"/>
  <c r="A1886" i="10"/>
  <c r="C1886" i="10"/>
  <c r="A1887" i="10"/>
  <c r="C1887" i="10"/>
  <c r="A1888" i="10"/>
  <c r="C1888" i="10" s="1"/>
  <c r="A1889" i="10"/>
  <c r="C1889" i="10"/>
  <c r="A1890" i="10"/>
  <c r="C1890" i="10" s="1"/>
  <c r="A1891" i="10"/>
  <c r="C1891" i="10"/>
  <c r="A1892" i="10"/>
  <c r="C1892" i="10" s="1"/>
  <c r="A1893" i="10"/>
  <c r="C1893" i="10"/>
  <c r="A1894" i="10"/>
  <c r="C1894" i="10" s="1"/>
  <c r="A1895" i="10"/>
  <c r="C1895" i="10"/>
  <c r="A1896" i="10"/>
  <c r="C1896" i="10" s="1"/>
  <c r="A1897" i="10"/>
  <c r="C1897" i="10"/>
  <c r="A1898" i="10"/>
  <c r="C1898" i="10"/>
  <c r="A1899" i="10"/>
  <c r="C1899" i="10"/>
  <c r="A1900" i="10"/>
  <c r="C1900" i="10" s="1"/>
  <c r="A1901" i="10"/>
  <c r="C1901" i="10"/>
  <c r="A1902" i="10"/>
  <c r="C1902" i="10" s="1"/>
  <c r="A1903" i="10"/>
  <c r="C1903" i="10"/>
  <c r="A1904" i="10"/>
  <c r="C1904" i="10" s="1"/>
  <c r="A1905" i="10"/>
  <c r="C1905" i="10"/>
  <c r="A1906" i="10"/>
  <c r="C1906" i="10" s="1"/>
  <c r="A1907" i="10"/>
  <c r="C1907" i="10"/>
  <c r="A1908" i="10"/>
  <c r="C1908" i="10" s="1"/>
  <c r="A1909" i="10"/>
  <c r="C1909" i="10"/>
  <c r="A1910" i="10"/>
  <c r="C1910" i="10"/>
  <c r="A1911" i="10"/>
  <c r="C1911" i="10"/>
  <c r="A1912" i="10"/>
  <c r="C1912" i="10" s="1"/>
  <c r="A1913" i="10"/>
  <c r="C1913" i="10"/>
  <c r="A1914" i="10"/>
  <c r="C1914" i="10"/>
  <c r="A1915" i="10"/>
  <c r="C1915" i="10"/>
  <c r="A1916" i="10"/>
  <c r="C1916" i="10" s="1"/>
  <c r="A1917" i="10"/>
  <c r="C1917" i="10"/>
  <c r="A1918" i="10"/>
  <c r="C1918" i="10"/>
  <c r="A1919" i="10"/>
  <c r="C1919" i="10"/>
  <c r="A1920" i="10"/>
  <c r="C1920" i="10" s="1"/>
  <c r="A1921" i="10"/>
  <c r="C1921" i="10"/>
  <c r="A1922" i="10"/>
  <c r="C1922" i="10" s="1"/>
  <c r="A1923" i="10"/>
  <c r="C1923" i="10"/>
  <c r="A1924" i="10"/>
  <c r="C1924" i="10" s="1"/>
  <c r="A1925" i="10"/>
  <c r="C1925" i="10"/>
  <c r="A1926" i="10"/>
  <c r="C1926" i="10" s="1"/>
  <c r="A1927" i="10"/>
  <c r="C1927" i="10"/>
  <c r="A1928" i="10"/>
  <c r="C1928" i="10" s="1"/>
  <c r="A1929" i="10"/>
  <c r="C1929" i="10"/>
  <c r="A1930" i="10"/>
  <c r="C1930" i="10"/>
  <c r="A1931" i="10"/>
  <c r="C1931" i="10"/>
  <c r="A1932" i="10"/>
  <c r="C1932" i="10" s="1"/>
  <c r="A1933" i="10"/>
  <c r="C1933" i="10"/>
  <c r="A1934" i="10"/>
  <c r="C1934" i="10" s="1"/>
  <c r="A1935" i="10"/>
  <c r="C1935" i="10"/>
  <c r="A1936" i="10"/>
  <c r="C1936" i="10" s="1"/>
  <c r="A1937" i="10"/>
  <c r="C1937" i="10"/>
  <c r="A1938" i="10"/>
  <c r="C1938" i="10"/>
  <c r="A1939" i="10"/>
  <c r="C1939" i="10"/>
  <c r="A1940" i="10"/>
  <c r="C1940" i="10" s="1"/>
  <c r="A1941" i="10"/>
  <c r="C1941" i="10"/>
  <c r="A1942" i="10"/>
  <c r="C1942" i="10"/>
  <c r="A1943" i="10"/>
  <c r="C1943" i="10"/>
  <c r="A1944" i="10"/>
  <c r="C1944" i="10" s="1"/>
  <c r="A1945" i="10"/>
  <c r="C1945" i="10"/>
  <c r="A1946" i="10"/>
  <c r="C1946" i="10"/>
  <c r="A1947" i="10"/>
  <c r="C1947" i="10"/>
  <c r="A1948" i="10"/>
  <c r="C1948" i="10" s="1"/>
  <c r="A1949" i="10"/>
  <c r="C1949" i="10"/>
  <c r="A1950" i="10"/>
  <c r="C1950" i="10"/>
  <c r="A1951" i="10"/>
  <c r="C1951" i="10"/>
  <c r="A1952" i="10"/>
  <c r="C1952" i="10" s="1"/>
  <c r="A1953" i="10"/>
  <c r="C1953" i="10"/>
  <c r="A1954" i="10"/>
  <c r="C1954" i="10" s="1"/>
  <c r="A1955" i="10"/>
  <c r="C1955" i="10"/>
  <c r="A1956" i="10"/>
  <c r="C1956" i="10" s="1"/>
  <c r="A1957" i="10"/>
  <c r="C1957" i="10"/>
  <c r="A1958" i="10"/>
  <c r="C1958" i="10" s="1"/>
  <c r="A1959" i="10"/>
  <c r="C1959" i="10"/>
  <c r="A1960" i="10"/>
  <c r="C1960" i="10" s="1"/>
  <c r="A1961" i="10"/>
  <c r="C1961" i="10"/>
  <c r="A1962" i="10"/>
  <c r="C1962" i="10"/>
  <c r="A1963" i="10"/>
  <c r="C1963" i="10"/>
  <c r="A1964" i="10"/>
  <c r="C1964" i="10" s="1"/>
  <c r="A1965" i="10"/>
  <c r="C1965" i="10"/>
  <c r="A1966" i="10"/>
  <c r="C1966" i="10" s="1"/>
  <c r="A1967" i="10"/>
  <c r="C1967" i="10"/>
  <c r="A1968" i="10"/>
  <c r="C1968" i="10" s="1"/>
  <c r="A1969" i="10"/>
  <c r="C1969" i="10"/>
  <c r="A1970" i="10"/>
  <c r="C1970" i="10" s="1"/>
  <c r="A1971" i="10"/>
  <c r="C1971" i="10"/>
  <c r="A1972" i="10"/>
  <c r="C1972" i="10" s="1"/>
  <c r="A1973" i="10"/>
  <c r="C1973" i="10"/>
  <c r="A1974" i="10"/>
  <c r="C1974" i="10"/>
  <c r="A1975" i="10"/>
  <c r="C1975" i="10"/>
  <c r="A1976" i="10"/>
  <c r="C1976" i="10" s="1"/>
  <c r="A1977" i="10"/>
  <c r="C1977" i="10"/>
  <c r="A1978" i="10"/>
  <c r="C1978" i="10"/>
  <c r="A1979" i="10"/>
  <c r="C1979" i="10"/>
  <c r="A1980" i="10"/>
  <c r="C1980" i="10" s="1"/>
  <c r="A1981" i="10"/>
  <c r="C1981" i="10"/>
  <c r="A1982" i="10"/>
  <c r="C1982" i="10"/>
  <c r="A1983" i="10"/>
  <c r="C1983" i="10"/>
  <c r="A1984" i="10"/>
  <c r="C1984" i="10" s="1"/>
  <c r="A1985" i="10"/>
  <c r="C1985" i="10"/>
  <c r="A1986" i="10"/>
  <c r="C1986" i="10" s="1"/>
  <c r="A1987" i="10"/>
  <c r="C1987" i="10"/>
  <c r="A1988" i="10"/>
  <c r="C1988" i="10" s="1"/>
  <c r="A1989" i="10"/>
  <c r="C1989" i="10"/>
  <c r="A1990" i="10"/>
  <c r="C1990" i="10" s="1"/>
  <c r="A1991" i="10"/>
  <c r="C1991" i="10"/>
  <c r="A1992" i="10"/>
  <c r="C1992" i="10" s="1"/>
  <c r="A1993" i="10"/>
  <c r="C1993" i="10"/>
  <c r="A1994" i="10"/>
  <c r="C1994" i="10"/>
  <c r="A1995" i="10"/>
  <c r="C1995" i="10"/>
  <c r="A1996" i="10"/>
  <c r="C1996" i="10" s="1"/>
  <c r="A1997" i="10"/>
  <c r="C1997" i="10"/>
  <c r="A1998" i="10"/>
  <c r="C1998" i="10" s="1"/>
  <c r="A1999" i="10"/>
  <c r="C1999" i="10"/>
  <c r="A2000" i="10"/>
  <c r="C2000" i="10" s="1"/>
  <c r="A2001" i="10"/>
  <c r="C2001" i="10"/>
  <c r="A2002" i="10"/>
  <c r="C2002" i="10" s="1"/>
  <c r="A2003" i="10"/>
  <c r="C2003" i="10"/>
  <c r="A2004" i="10"/>
  <c r="C2004" i="10" s="1"/>
  <c r="A2005" i="10"/>
  <c r="C2005" i="10"/>
  <c r="A2006" i="10"/>
  <c r="C2006" i="10"/>
  <c r="A2007" i="10"/>
  <c r="C2007" i="10"/>
  <c r="A2008" i="10"/>
  <c r="C2008" i="10" s="1"/>
  <c r="A2009" i="10"/>
  <c r="C2009" i="10"/>
  <c r="A2010" i="10"/>
  <c r="C2010" i="10"/>
  <c r="A2011" i="10"/>
  <c r="C2011" i="10"/>
  <c r="A2012" i="10"/>
  <c r="C2012" i="10" s="1"/>
  <c r="A2013" i="10"/>
  <c r="C2013" i="10"/>
  <c r="A2014" i="10"/>
  <c r="C2014" i="10"/>
  <c r="A2015" i="10"/>
  <c r="C2015" i="10"/>
  <c r="A2016" i="10"/>
  <c r="C2016" i="10" s="1"/>
  <c r="A2017" i="10"/>
  <c r="C2017" i="10"/>
  <c r="A2018" i="10"/>
  <c r="C2018" i="10" s="1"/>
  <c r="A2019" i="10"/>
  <c r="C2019" i="10"/>
  <c r="A2020" i="10"/>
  <c r="C2020" i="10" s="1"/>
  <c r="A2021" i="10"/>
  <c r="C2021" i="10"/>
  <c r="A2022" i="10"/>
  <c r="C2022" i="10" s="1"/>
  <c r="A2023" i="10"/>
  <c r="C2023" i="10"/>
  <c r="A2024" i="10"/>
  <c r="C2024" i="10" s="1"/>
  <c r="A2025" i="10"/>
  <c r="C2025" i="10"/>
  <c r="A2026" i="10"/>
  <c r="C2026" i="10"/>
  <c r="A2027" i="10"/>
  <c r="C2027" i="10"/>
  <c r="A2028" i="10"/>
  <c r="C2028" i="10" s="1"/>
  <c r="A2029" i="10"/>
  <c r="C2029" i="10"/>
  <c r="A2030" i="10"/>
  <c r="C2030" i="10" s="1"/>
  <c r="A2031" i="10"/>
  <c r="C2031" i="10"/>
  <c r="A2032" i="10"/>
  <c r="C2032" i="10" s="1"/>
  <c r="A2033" i="10"/>
  <c r="C2033" i="10"/>
  <c r="A2034" i="10"/>
  <c r="C2034" i="10" s="1"/>
  <c r="A2035" i="10"/>
  <c r="C2035" i="10"/>
  <c r="A2036" i="10"/>
  <c r="C2036" i="10" s="1"/>
  <c r="A2037" i="10"/>
  <c r="C2037" i="10"/>
  <c r="A2038" i="10"/>
  <c r="C2038" i="10"/>
  <c r="A2039" i="10"/>
  <c r="C2039" i="10"/>
  <c r="A2040" i="10"/>
  <c r="C2040" i="10" s="1"/>
  <c r="A2041" i="10"/>
  <c r="C2041" i="10"/>
  <c r="A2042" i="10"/>
  <c r="C2042" i="10" s="1"/>
  <c r="A2043" i="10"/>
  <c r="C2043" i="10"/>
  <c r="A2044" i="10"/>
  <c r="C2044" i="10" s="1"/>
  <c r="A2045" i="10"/>
  <c r="C2045" i="10"/>
  <c r="A2046" i="10"/>
  <c r="C2046" i="10"/>
  <c r="A2047" i="10"/>
  <c r="C2047" i="10"/>
  <c r="A2048" i="10"/>
  <c r="C2048" i="10" s="1"/>
  <c r="A2049" i="10"/>
  <c r="C2049" i="10"/>
  <c r="A2050" i="10"/>
  <c r="C2050" i="10" s="1"/>
  <c r="A2051" i="10"/>
  <c r="C2051" i="10"/>
  <c r="A2052" i="10"/>
  <c r="C2052" i="10" s="1"/>
  <c r="A2053" i="10"/>
  <c r="C2053" i="10"/>
  <c r="A2054" i="10"/>
  <c r="C2054" i="10" s="1"/>
  <c r="A2055" i="10"/>
  <c r="C2055" i="10"/>
  <c r="A2056" i="10"/>
  <c r="C2056" i="10" s="1"/>
  <c r="A2057" i="10"/>
  <c r="C2057" i="10"/>
  <c r="A2058" i="10"/>
  <c r="C2058" i="10"/>
  <c r="A2059" i="10"/>
  <c r="C2059" i="10"/>
  <c r="A2060" i="10"/>
  <c r="C2060" i="10" s="1"/>
  <c r="A2061" i="10"/>
  <c r="C2061" i="10"/>
  <c r="A2062" i="10"/>
  <c r="C2062" i="10" s="1"/>
  <c r="A2063" i="10"/>
  <c r="C2063" i="10"/>
  <c r="A2064" i="10"/>
  <c r="C2064" i="10" s="1"/>
  <c r="A2065" i="10"/>
  <c r="C2065" i="10"/>
  <c r="A2066" i="10"/>
  <c r="C2066" i="10"/>
  <c r="A2067" i="10"/>
  <c r="C2067" i="10"/>
  <c r="A2068" i="10"/>
  <c r="C2068" i="10" s="1"/>
  <c r="A2069" i="10"/>
  <c r="C2069" i="10"/>
  <c r="A2070" i="10"/>
  <c r="C2070" i="10"/>
  <c r="A2071" i="10"/>
  <c r="C2071" i="10"/>
  <c r="A2072" i="10"/>
  <c r="C2072" i="10" s="1"/>
  <c r="A2073" i="10"/>
  <c r="C2073" i="10"/>
  <c r="A2074" i="10"/>
  <c r="C2074" i="10" s="1"/>
  <c r="A2075" i="10"/>
  <c r="C2075" i="10"/>
  <c r="A2076" i="10"/>
  <c r="C2076" i="10" s="1"/>
  <c r="A2077" i="10"/>
  <c r="C2077" i="10"/>
  <c r="A2078" i="10"/>
  <c r="C2078" i="10"/>
  <c r="A2079" i="10"/>
  <c r="C2079" i="10"/>
  <c r="A2080" i="10"/>
  <c r="C2080" i="10" s="1"/>
  <c r="A2081" i="10"/>
  <c r="C2081" i="10"/>
  <c r="A2082" i="10"/>
  <c r="C2082" i="10" s="1"/>
  <c r="A2083" i="10"/>
  <c r="C2083" i="10"/>
  <c r="A2084" i="10"/>
  <c r="C2084" i="10" s="1"/>
  <c r="A2085" i="10"/>
  <c r="C2085" i="10"/>
  <c r="A2086" i="10"/>
  <c r="C2086" i="10" s="1"/>
  <c r="A2087" i="10"/>
  <c r="C2087" i="10"/>
  <c r="A2088" i="10"/>
  <c r="C2088" i="10" s="1"/>
  <c r="A2089" i="10"/>
  <c r="C2089" i="10"/>
  <c r="A2090" i="10"/>
  <c r="C2090" i="10"/>
  <c r="A2091" i="10"/>
  <c r="C2091" i="10"/>
  <c r="A2092" i="10"/>
  <c r="C2092" i="10" s="1"/>
  <c r="A2093" i="10"/>
  <c r="C2093" i="10"/>
  <c r="A2094" i="10"/>
  <c r="C2094" i="10" s="1"/>
  <c r="A2095" i="10"/>
  <c r="C2095" i="10"/>
  <c r="A2096" i="10"/>
  <c r="C2096" i="10" s="1"/>
  <c r="A2097" i="10"/>
  <c r="C2097" i="10"/>
  <c r="A2098" i="10"/>
  <c r="C2098" i="10" s="1"/>
  <c r="A2099" i="10"/>
  <c r="C2099" i="10"/>
  <c r="A2100" i="10"/>
  <c r="C2100" i="10" s="1"/>
  <c r="A2101" i="10"/>
  <c r="C2101" i="10"/>
  <c r="A2102" i="10"/>
  <c r="C2102" i="10"/>
  <c r="A2103" i="10"/>
  <c r="C2103" i="10"/>
  <c r="A2104" i="10"/>
  <c r="C2104" i="10" s="1"/>
  <c r="A2105" i="10"/>
  <c r="C2105" i="10"/>
  <c r="A2106" i="10"/>
  <c r="C2106" i="10" s="1"/>
  <c r="A2107" i="10"/>
  <c r="C2107" i="10"/>
  <c r="A2108" i="10"/>
  <c r="C2108" i="10" s="1"/>
  <c r="A2109" i="10"/>
  <c r="C2109" i="10"/>
  <c r="A2110" i="10"/>
  <c r="C2110" i="10"/>
  <c r="A2111" i="10"/>
  <c r="C2111" i="10"/>
  <c r="A2112" i="10"/>
  <c r="C2112" i="10" s="1"/>
  <c r="A2113" i="10"/>
  <c r="C2113" i="10"/>
  <c r="A2114" i="10"/>
  <c r="C2114" i="10" s="1"/>
  <c r="A2115" i="10"/>
  <c r="C2115" i="10"/>
  <c r="A2116" i="10"/>
  <c r="C2116" i="10" s="1"/>
  <c r="A2117" i="10"/>
  <c r="C2117" i="10"/>
  <c r="A2118" i="10"/>
  <c r="C2118" i="10" s="1"/>
  <c r="A2119" i="10"/>
  <c r="C2119" i="10"/>
  <c r="A2120" i="10"/>
  <c r="C2120" i="10" s="1"/>
  <c r="A2121" i="10"/>
  <c r="C2121" i="10"/>
  <c r="A2122" i="10"/>
  <c r="C2122" i="10"/>
  <c r="A2123" i="10"/>
  <c r="C2123" i="10"/>
  <c r="A2124" i="10"/>
  <c r="C2124" i="10" s="1"/>
  <c r="A2125" i="10"/>
  <c r="C2125" i="10"/>
  <c r="A2126" i="10"/>
  <c r="C2126" i="10" s="1"/>
  <c r="A2127" i="10"/>
  <c r="C2127" i="10"/>
  <c r="A2128" i="10"/>
  <c r="C2128" i="10" s="1"/>
  <c r="A2129" i="10"/>
  <c r="C2129" i="10"/>
  <c r="A2130" i="10"/>
  <c r="C2130" i="10"/>
  <c r="A2131" i="10"/>
  <c r="C2131" i="10"/>
  <c r="A2132" i="10"/>
  <c r="C2132" i="10" s="1"/>
  <c r="A2133" i="10"/>
  <c r="C2133" i="10"/>
  <c r="A2134" i="10"/>
  <c r="C2134" i="10"/>
  <c r="A2135" i="10"/>
  <c r="C2135" i="10"/>
  <c r="A2136" i="10"/>
  <c r="C2136" i="10" s="1"/>
  <c r="A2137" i="10"/>
  <c r="C2137" i="10"/>
  <c r="A2138" i="10"/>
  <c r="C2138" i="10" s="1"/>
  <c r="A2139" i="10"/>
  <c r="C2139" i="10"/>
  <c r="A2140" i="10"/>
  <c r="C2140" i="10" s="1"/>
  <c r="A2141" i="10"/>
  <c r="C2141" i="10"/>
  <c r="A2142" i="10"/>
  <c r="C2142" i="10"/>
  <c r="A2143" i="10"/>
  <c r="C2143" i="10"/>
  <c r="A2144" i="10"/>
  <c r="C2144" i="10" s="1"/>
  <c r="A2145" i="10"/>
  <c r="C2145" i="10"/>
  <c r="A2146" i="10"/>
  <c r="C2146" i="10" s="1"/>
  <c r="A2147" i="10"/>
  <c r="C2147" i="10"/>
  <c r="A2148" i="10"/>
  <c r="C2148" i="10" s="1"/>
  <c r="A2149" i="10"/>
  <c r="C2149" i="10"/>
  <c r="A2150" i="10"/>
  <c r="C2150" i="10" s="1"/>
  <c r="A2151" i="10"/>
  <c r="C2151" i="10"/>
  <c r="A2152" i="10"/>
  <c r="C2152" i="10" s="1"/>
  <c r="A2153" i="10"/>
  <c r="C2153" i="10"/>
  <c r="A2154" i="10"/>
  <c r="C2154" i="10"/>
  <c r="A2155" i="10"/>
  <c r="C2155" i="10"/>
  <c r="A2156" i="10"/>
  <c r="C2156" i="10" s="1"/>
  <c r="A2157" i="10"/>
  <c r="C2157" i="10"/>
  <c r="A2158" i="10"/>
  <c r="C2158" i="10" s="1"/>
  <c r="A2159" i="10"/>
  <c r="C2159" i="10"/>
  <c r="A2160" i="10"/>
  <c r="C2160" i="10" s="1"/>
  <c r="A2161" i="10"/>
  <c r="C2161" i="10"/>
  <c r="A2162" i="10"/>
  <c r="C2162" i="10" s="1"/>
  <c r="A2163" i="10"/>
  <c r="C2163" i="10"/>
  <c r="A2164" i="10"/>
  <c r="C2164" i="10" s="1"/>
  <c r="A2165" i="10"/>
  <c r="C2165" i="10"/>
  <c r="A2166" i="10"/>
  <c r="C2166" i="10"/>
  <c r="A2167" i="10"/>
  <c r="C2167" i="10"/>
  <c r="A2168" i="10"/>
  <c r="C2168" i="10" s="1"/>
  <c r="A2169" i="10"/>
  <c r="C2169" i="10"/>
  <c r="A2170" i="10"/>
  <c r="C2170" i="10" s="1"/>
  <c r="A2171" i="10"/>
  <c r="C2171" i="10"/>
  <c r="A2172" i="10"/>
  <c r="C2172" i="10" s="1"/>
  <c r="A2173" i="10"/>
  <c r="C2173" i="10"/>
  <c r="A2174" i="10"/>
  <c r="C2174" i="10"/>
  <c r="A2175" i="10"/>
  <c r="C2175" i="10"/>
  <c r="A2176" i="10"/>
  <c r="C2176" i="10" s="1"/>
  <c r="A2177" i="10"/>
  <c r="C2177" i="10"/>
  <c r="A2178" i="10"/>
  <c r="C2178" i="10" s="1"/>
  <c r="A2179" i="10"/>
  <c r="C2179" i="10"/>
  <c r="A2180" i="10"/>
  <c r="C2180" i="10" s="1"/>
  <c r="A2181" i="10"/>
  <c r="C2181" i="10"/>
  <c r="A2182" i="10"/>
  <c r="C2182" i="10" s="1"/>
  <c r="A2183" i="10"/>
  <c r="C2183" i="10"/>
  <c r="A2184" i="10"/>
  <c r="C2184" i="10" s="1"/>
  <c r="A2185" i="10"/>
  <c r="C2185" i="10"/>
  <c r="A2186" i="10"/>
  <c r="C2186" i="10"/>
  <c r="A2187" i="10"/>
  <c r="C2187" i="10"/>
  <c r="A2188" i="10"/>
  <c r="C2188" i="10" s="1"/>
  <c r="A2189" i="10"/>
  <c r="C2189" i="10"/>
  <c r="A2190" i="10"/>
  <c r="C2190" i="10" s="1"/>
  <c r="A2191" i="10"/>
  <c r="C2191" i="10"/>
  <c r="A2192" i="10"/>
  <c r="C2192" i="10" s="1"/>
  <c r="A2193" i="10"/>
  <c r="C2193" i="10"/>
  <c r="A2194" i="10"/>
  <c r="C2194" i="10"/>
  <c r="A2195" i="10"/>
  <c r="C2195" i="10"/>
  <c r="A2196" i="10"/>
  <c r="C2196" i="10" s="1"/>
  <c r="A2197" i="10"/>
  <c r="C2197" i="10"/>
  <c r="A2198" i="10"/>
  <c r="C2198" i="10"/>
  <c r="A2199" i="10"/>
  <c r="C2199" i="10"/>
  <c r="A2200" i="10"/>
  <c r="C2200" i="10" s="1"/>
  <c r="A2201" i="10"/>
  <c r="C2201" i="10"/>
  <c r="A2202" i="10"/>
  <c r="C2202" i="10" s="1"/>
  <c r="A2203" i="10"/>
  <c r="C2203" i="10"/>
  <c r="A2204" i="10"/>
  <c r="C2204" i="10" s="1"/>
  <c r="A2205" i="10"/>
  <c r="C2205" i="10"/>
  <c r="A2206" i="10"/>
  <c r="C2206" i="10"/>
  <c r="A2207" i="10"/>
  <c r="C2207" i="10"/>
  <c r="A2208" i="10"/>
  <c r="C2208" i="10" s="1"/>
  <c r="A2209" i="10"/>
  <c r="C2209" i="10"/>
  <c r="A2210" i="10"/>
  <c r="C2210" i="10" s="1"/>
  <c r="A2211" i="10"/>
  <c r="C2211" i="10"/>
  <c r="A2212" i="10"/>
  <c r="C2212" i="10" s="1"/>
  <c r="A2213" i="10"/>
  <c r="C2213" i="10"/>
  <c r="A2214" i="10"/>
  <c r="C2214" i="10" s="1"/>
  <c r="A2215" i="10"/>
  <c r="C2215" i="10"/>
  <c r="A2216" i="10"/>
  <c r="C2216" i="10" s="1"/>
  <c r="A2217" i="10"/>
  <c r="C2217" i="10"/>
  <c r="A2218" i="10"/>
  <c r="C2218" i="10"/>
  <c r="A2219" i="10"/>
  <c r="C2219" i="10"/>
  <c r="A2220" i="10"/>
  <c r="C2220" i="10" s="1"/>
  <c r="A2221" i="10"/>
  <c r="C2221" i="10"/>
  <c r="A2222" i="10"/>
  <c r="C2222" i="10" s="1"/>
  <c r="A2223" i="10"/>
  <c r="C2223" i="10"/>
  <c r="A2224" i="10"/>
  <c r="C2224" i="10" s="1"/>
  <c r="A2225" i="10"/>
  <c r="C2225" i="10"/>
  <c r="A2226" i="10"/>
  <c r="C2226" i="10" s="1"/>
  <c r="A2227" i="10"/>
  <c r="C2227" i="10"/>
  <c r="A2228" i="10"/>
  <c r="C2228" i="10" s="1"/>
  <c r="A2229" i="10"/>
  <c r="C2229" i="10"/>
  <c r="A2230" i="10"/>
  <c r="C2230" i="10"/>
  <c r="A2231" i="10"/>
  <c r="C2231" i="10"/>
  <c r="A2232" i="10"/>
  <c r="C2232" i="10" s="1"/>
  <c r="A2233" i="10"/>
  <c r="C2233" i="10"/>
  <c r="A2234" i="10"/>
  <c r="C2234" i="10" s="1"/>
  <c r="A2235" i="10"/>
  <c r="C2235" i="10"/>
  <c r="A2236" i="10"/>
  <c r="C2236" i="10" s="1"/>
  <c r="A2237" i="10"/>
  <c r="C2237" i="10"/>
  <c r="A2238" i="10"/>
  <c r="C2238" i="10"/>
  <c r="A2239" i="10"/>
  <c r="C2239" i="10"/>
  <c r="A2240" i="10"/>
  <c r="C2240" i="10" s="1"/>
  <c r="A2241" i="10"/>
  <c r="C2241" i="10"/>
  <c r="A2242" i="10"/>
  <c r="C2242" i="10" s="1"/>
  <c r="A2243" i="10"/>
  <c r="C2243" i="10"/>
  <c r="A2244" i="10"/>
  <c r="C2244" i="10" s="1"/>
  <c r="A2245" i="10"/>
  <c r="C2245" i="10"/>
  <c r="A2246" i="10"/>
  <c r="C2246" i="10" s="1"/>
  <c r="A2247" i="10"/>
  <c r="C2247" i="10"/>
  <c r="A2248" i="10"/>
  <c r="C2248" i="10" s="1"/>
  <c r="A2249" i="10"/>
  <c r="C2249" i="10"/>
  <c r="A2250" i="10"/>
  <c r="C2250" i="10"/>
  <c r="A2251" i="10"/>
  <c r="C2251" i="10"/>
  <c r="A2252" i="10"/>
  <c r="C2252" i="10" s="1"/>
  <c r="A2253" i="10"/>
  <c r="C2253" i="10"/>
  <c r="A2254" i="10"/>
  <c r="C2254" i="10" s="1"/>
  <c r="A2255" i="10"/>
  <c r="C2255" i="10"/>
  <c r="A2256" i="10"/>
  <c r="C2256" i="10" s="1"/>
  <c r="A2257" i="10"/>
  <c r="C2257" i="10"/>
  <c r="A2258" i="10"/>
  <c r="C2258" i="10"/>
  <c r="A2259" i="10"/>
  <c r="C2259" i="10"/>
  <c r="A2260" i="10"/>
  <c r="C2260" i="10" s="1"/>
  <c r="A2261" i="10"/>
  <c r="C2261" i="10"/>
  <c r="A2262" i="10"/>
  <c r="C2262" i="10"/>
  <c r="A2263" i="10"/>
  <c r="C2263" i="10"/>
  <c r="A2264" i="10"/>
  <c r="C2264" i="10" s="1"/>
  <c r="A2265" i="10"/>
  <c r="C2265" i="10"/>
  <c r="A2266" i="10"/>
  <c r="C2266" i="10" s="1"/>
  <c r="A2267" i="10"/>
  <c r="C2267" i="10"/>
  <c r="A2268" i="10"/>
  <c r="C2268" i="10" s="1"/>
  <c r="A2269" i="10"/>
  <c r="C2269" i="10"/>
  <c r="A2270" i="10"/>
  <c r="C2270" i="10"/>
  <c r="A2271" i="10"/>
  <c r="C2271" i="10"/>
  <c r="A2272" i="10"/>
  <c r="C2272" i="10" s="1"/>
  <c r="A2273" i="10"/>
  <c r="C2273" i="10"/>
  <c r="A2274" i="10"/>
  <c r="C2274" i="10" s="1"/>
  <c r="A2275" i="10"/>
  <c r="C2275" i="10"/>
  <c r="A2276" i="10"/>
  <c r="C2276" i="10" s="1"/>
  <c r="A2277" i="10"/>
  <c r="C2277" i="10"/>
  <c r="A2278" i="10"/>
  <c r="C2278" i="10" s="1"/>
  <c r="A2279" i="10"/>
  <c r="C2279" i="10"/>
  <c r="A2280" i="10"/>
  <c r="C2280" i="10" s="1"/>
  <c r="A2281" i="10"/>
  <c r="C2281" i="10"/>
  <c r="A2282" i="10"/>
  <c r="C2282" i="10"/>
  <c r="A2283" i="10"/>
  <c r="C2283" i="10"/>
  <c r="A2284" i="10"/>
  <c r="C2284" i="10" s="1"/>
  <c r="A2285" i="10"/>
  <c r="C2285" i="10"/>
  <c r="A2286" i="10"/>
  <c r="C2286" i="10" s="1"/>
  <c r="A2287" i="10"/>
  <c r="C2287" i="10"/>
  <c r="A2288" i="10"/>
  <c r="C2288" i="10" s="1"/>
  <c r="A2289" i="10"/>
  <c r="C2289" i="10"/>
  <c r="A2290" i="10"/>
  <c r="C2290" i="10" s="1"/>
  <c r="A2291" i="10"/>
  <c r="C2291" i="10"/>
  <c r="A2292" i="10"/>
  <c r="C2292" i="10" s="1"/>
  <c r="A2293" i="10"/>
  <c r="C2293" i="10"/>
  <c r="A2294" i="10"/>
  <c r="C2294" i="10"/>
  <c r="A2295" i="10"/>
  <c r="C2295" i="10"/>
  <c r="A2296" i="10"/>
  <c r="C2296" i="10" s="1"/>
  <c r="A2297" i="10"/>
  <c r="C2297" i="10"/>
  <c r="A2298" i="10"/>
  <c r="C2298" i="10" s="1"/>
  <c r="A2299" i="10"/>
  <c r="C2299" i="10"/>
  <c r="A2300" i="10"/>
  <c r="C2300" i="10" s="1"/>
  <c r="A2301" i="10"/>
  <c r="C2301" i="10"/>
  <c r="A2302" i="10"/>
  <c r="C2302" i="10"/>
  <c r="A2303" i="10"/>
  <c r="C2303" i="10"/>
  <c r="A2304" i="10"/>
  <c r="C2304" i="10" s="1"/>
  <c r="A2305" i="10"/>
  <c r="C2305" i="10"/>
  <c r="A2306" i="10"/>
  <c r="C2306" i="10" s="1"/>
  <c r="A2307" i="10"/>
  <c r="C2307" i="10"/>
  <c r="A2308" i="10"/>
  <c r="C2308" i="10" s="1"/>
  <c r="A2309" i="10"/>
  <c r="C2309" i="10"/>
  <c r="A2310" i="10"/>
  <c r="C2310" i="10" s="1"/>
  <c r="A2311" i="10"/>
  <c r="C2311" i="10"/>
  <c r="A2312" i="10"/>
  <c r="C2312" i="10" s="1"/>
  <c r="A2313" i="10"/>
  <c r="C2313" i="10"/>
  <c r="A2314" i="10"/>
  <c r="C2314" i="10"/>
  <c r="A2315" i="10"/>
  <c r="C2315" i="10"/>
  <c r="A2316" i="10"/>
  <c r="C2316" i="10" s="1"/>
  <c r="A2317" i="10"/>
  <c r="C2317" i="10"/>
  <c r="A2318" i="10"/>
  <c r="C2318" i="10" s="1"/>
  <c r="A2319" i="10"/>
  <c r="C2319" i="10"/>
  <c r="A2320" i="10"/>
  <c r="C2320" i="10" s="1"/>
  <c r="A2321" i="10"/>
  <c r="C2321" i="10"/>
  <c r="A2322" i="10"/>
  <c r="C2322" i="10"/>
  <c r="A2323" i="10"/>
  <c r="C2323" i="10"/>
  <c r="A2324" i="10"/>
  <c r="C2324" i="10" s="1"/>
  <c r="A2325" i="10"/>
  <c r="C2325" i="10"/>
  <c r="A2326" i="10"/>
  <c r="C2326" i="10"/>
  <c r="A2327" i="10"/>
  <c r="C2327" i="10"/>
  <c r="A2328" i="10"/>
  <c r="C2328" i="10" s="1"/>
  <c r="A2329" i="10"/>
  <c r="C2329" i="10"/>
  <c r="A2330" i="10"/>
  <c r="C2330" i="10" s="1"/>
  <c r="A2331" i="10"/>
  <c r="C2331" i="10"/>
  <c r="A2332" i="10"/>
  <c r="C2332" i="10" s="1"/>
  <c r="A2333" i="10"/>
  <c r="C2333" i="10"/>
  <c r="A2334" i="10"/>
  <c r="C2334" i="10"/>
  <c r="A2335" i="10"/>
  <c r="C2335" i="10"/>
  <c r="A2336" i="10"/>
  <c r="C2336" i="10" s="1"/>
  <c r="A2337" i="10"/>
  <c r="C2337" i="10"/>
  <c r="A2338" i="10"/>
  <c r="C2338" i="10" s="1"/>
  <c r="A2339" i="10"/>
  <c r="C2339" i="10"/>
  <c r="A2340" i="10"/>
  <c r="C2340" i="10" s="1"/>
  <c r="A2341" i="10"/>
  <c r="C2341" i="10"/>
  <c r="A2342" i="10"/>
  <c r="C2342" i="10" s="1"/>
  <c r="A2343" i="10"/>
  <c r="C2343" i="10"/>
  <c r="A2344" i="10"/>
  <c r="C2344" i="10" s="1"/>
  <c r="A2345" i="10"/>
  <c r="C2345" i="10"/>
  <c r="A2346" i="10"/>
  <c r="C2346" i="10"/>
  <c r="A2347" i="10"/>
  <c r="C2347" i="10"/>
  <c r="A2348" i="10"/>
  <c r="C2348" i="10" s="1"/>
  <c r="A2349" i="10"/>
  <c r="C2349" i="10"/>
  <c r="A2350" i="10"/>
  <c r="C2350" i="10" s="1"/>
  <c r="A2351" i="10"/>
  <c r="C2351" i="10"/>
  <c r="A2352" i="10"/>
  <c r="C2352" i="10" s="1"/>
  <c r="A2353" i="10"/>
  <c r="C2353" i="10"/>
  <c r="A2354" i="10"/>
  <c r="C2354" i="10" s="1"/>
  <c r="A2355" i="10"/>
  <c r="C2355" i="10"/>
  <c r="A2356" i="10"/>
  <c r="C2356" i="10" s="1"/>
  <c r="A2357" i="10"/>
  <c r="C2357" i="10"/>
  <c r="A2358" i="10"/>
  <c r="C2358" i="10"/>
  <c r="A2359" i="10"/>
  <c r="C2359" i="10"/>
  <c r="A2360" i="10"/>
  <c r="C2360" i="10" s="1"/>
  <c r="A2361" i="10"/>
  <c r="C2361" i="10"/>
  <c r="A2362" i="10"/>
  <c r="C2362" i="10" s="1"/>
  <c r="A2363" i="10"/>
  <c r="C2363" i="10"/>
  <c r="A2364" i="10"/>
  <c r="C2364" i="10" s="1"/>
  <c r="A2365" i="10"/>
  <c r="C2365" i="10"/>
  <c r="A2366" i="10"/>
  <c r="C2366" i="10"/>
  <c r="A2367" i="10"/>
  <c r="C2367" i="10"/>
  <c r="A2368" i="10"/>
  <c r="C2368" i="10" s="1"/>
  <c r="A2369" i="10"/>
  <c r="C2369" i="10"/>
  <c r="A2370" i="10"/>
  <c r="C2370" i="10" s="1"/>
  <c r="A2371" i="10"/>
  <c r="C2371" i="10"/>
  <c r="A2372" i="10"/>
  <c r="C2372" i="10" s="1"/>
  <c r="A2373" i="10"/>
  <c r="C2373" i="10"/>
  <c r="A2374" i="10"/>
  <c r="C2374" i="10" s="1"/>
  <c r="A2375" i="10"/>
  <c r="C2375" i="10"/>
  <c r="A2376" i="10"/>
  <c r="C2376" i="10" s="1"/>
  <c r="A2377" i="10"/>
  <c r="C2377" i="10"/>
  <c r="A2378" i="10"/>
  <c r="C2378" i="10"/>
  <c r="A2379" i="10"/>
  <c r="C2379" i="10"/>
  <c r="A2380" i="10"/>
  <c r="C2380" i="10" s="1"/>
  <c r="A2381" i="10"/>
  <c r="C2381" i="10"/>
  <c r="A2382" i="10"/>
  <c r="C2382" i="10" s="1"/>
  <c r="A2383" i="10"/>
  <c r="C2383" i="10"/>
  <c r="A2384" i="10"/>
  <c r="C2384" i="10" s="1"/>
  <c r="A2385" i="10"/>
  <c r="C2385" i="10"/>
  <c r="A2386" i="10"/>
  <c r="C2386" i="10"/>
  <c r="A2387" i="10"/>
  <c r="C2387" i="10"/>
  <c r="A2388" i="10"/>
  <c r="C2388" i="10" s="1"/>
  <c r="A2389" i="10"/>
  <c r="C2389" i="10"/>
  <c r="A2390" i="10"/>
  <c r="C2390" i="10"/>
  <c r="A2391" i="10"/>
  <c r="C2391" i="10"/>
  <c r="A2392" i="10"/>
  <c r="C2392" i="10" s="1"/>
  <c r="A2393" i="10"/>
  <c r="C2393" i="10"/>
  <c r="A2394" i="10"/>
  <c r="C2394" i="10" s="1"/>
  <c r="A2395" i="10"/>
  <c r="C2395" i="10"/>
  <c r="A2396" i="10"/>
  <c r="C2396" i="10" s="1"/>
  <c r="A2397" i="10"/>
  <c r="C2397" i="10"/>
  <c r="A2398" i="10"/>
  <c r="C2398" i="10"/>
  <c r="A2399" i="10"/>
  <c r="C2399" i="10"/>
  <c r="A2400" i="10"/>
  <c r="C2400" i="10" s="1"/>
  <c r="A2401" i="10"/>
  <c r="C2401" i="10"/>
  <c r="A2402" i="10"/>
  <c r="C2402" i="10" s="1"/>
  <c r="A2403" i="10"/>
  <c r="C2403" i="10"/>
  <c r="A2404" i="10"/>
  <c r="C2404" i="10" s="1"/>
  <c r="A2405" i="10"/>
  <c r="C2405" i="10"/>
  <c r="A2406" i="10"/>
  <c r="C2406" i="10" s="1"/>
  <c r="A2407" i="10"/>
  <c r="C2407" i="10"/>
  <c r="A2408" i="10"/>
  <c r="C2408" i="10" s="1"/>
  <c r="A2409" i="10"/>
  <c r="C2409" i="10"/>
  <c r="A2410" i="10"/>
  <c r="C2410" i="10"/>
  <c r="A2411" i="10"/>
  <c r="C2411" i="10"/>
  <c r="A2412" i="10"/>
  <c r="C2412" i="10" s="1"/>
  <c r="A2413" i="10"/>
  <c r="C2413" i="10"/>
  <c r="A2414" i="10"/>
  <c r="C2414" i="10" s="1"/>
  <c r="A2415" i="10"/>
  <c r="C2415" i="10"/>
  <c r="A2416" i="10"/>
  <c r="C2416" i="10" s="1"/>
  <c r="A2417" i="10"/>
  <c r="C2417" i="10"/>
  <c r="A2418" i="10"/>
  <c r="C2418" i="10" s="1"/>
  <c r="A2419" i="10"/>
  <c r="C2419" i="10"/>
  <c r="A2420" i="10"/>
  <c r="C2420" i="10" s="1"/>
  <c r="A2421" i="10"/>
  <c r="C2421" i="10"/>
  <c r="A2422" i="10"/>
  <c r="C2422" i="10"/>
  <c r="A2423" i="10"/>
  <c r="C2423" i="10"/>
  <c r="A2424" i="10"/>
  <c r="C2424" i="10" s="1"/>
  <c r="A2425" i="10"/>
  <c r="C2425" i="10"/>
  <c r="A2426" i="10"/>
  <c r="C2426" i="10" s="1"/>
  <c r="A2427" i="10"/>
  <c r="C2427" i="10"/>
  <c r="A2428" i="10"/>
  <c r="C2428" i="10" s="1"/>
  <c r="A2429" i="10"/>
  <c r="C2429" i="10"/>
  <c r="A2430" i="10"/>
  <c r="C2430" i="10"/>
  <c r="A2431" i="10"/>
  <c r="C2431" i="10"/>
  <c r="A2432" i="10"/>
  <c r="C2432" i="10" s="1"/>
  <c r="A2433" i="10"/>
  <c r="C2433" i="10"/>
  <c r="A2434" i="10"/>
  <c r="C2434" i="10" s="1"/>
  <c r="A2435" i="10"/>
  <c r="C2435" i="10"/>
  <c r="A2436" i="10"/>
  <c r="C2436" i="10" s="1"/>
  <c r="A2437" i="10"/>
  <c r="C2437" i="10"/>
  <c r="A2438" i="10"/>
  <c r="C2438" i="10" s="1"/>
  <c r="A2439" i="10"/>
  <c r="C2439" i="10"/>
  <c r="A2440" i="10"/>
  <c r="C2440" i="10" s="1"/>
  <c r="A2441" i="10"/>
  <c r="C2441" i="10"/>
  <c r="A2442" i="10"/>
  <c r="C2442" i="10"/>
  <c r="A2443" i="10"/>
  <c r="C2443" i="10"/>
  <c r="A2444" i="10"/>
  <c r="C2444" i="10" s="1"/>
  <c r="A2445" i="10"/>
  <c r="C2445" i="10"/>
  <c r="A2446" i="10"/>
  <c r="C2446" i="10" s="1"/>
  <c r="A2447" i="10"/>
  <c r="C2447" i="10"/>
  <c r="A2448" i="10"/>
  <c r="C2448" i="10" s="1"/>
  <c r="A2449" i="10"/>
  <c r="C2449" i="10"/>
  <c r="A2450" i="10"/>
  <c r="C2450" i="10"/>
  <c r="A2451" i="10"/>
  <c r="C2451" i="10"/>
  <c r="A2452" i="10"/>
  <c r="C2452" i="10" s="1"/>
  <c r="A2453" i="10"/>
  <c r="C2453" i="10"/>
  <c r="A2454" i="10"/>
  <c r="C2454" i="10"/>
  <c r="A2455" i="10"/>
  <c r="C2455" i="10"/>
  <c r="A2456" i="10"/>
  <c r="C2456" i="10" s="1"/>
  <c r="A2457" i="10"/>
  <c r="C2457" i="10"/>
  <c r="A2458" i="10"/>
  <c r="C2458" i="10" s="1"/>
  <c r="A2459" i="10"/>
  <c r="C2459" i="10"/>
  <c r="A2460" i="10"/>
  <c r="C2460" i="10" s="1"/>
  <c r="A2461" i="10"/>
  <c r="C2461" i="10"/>
  <c r="A2462" i="10"/>
  <c r="C2462" i="10"/>
  <c r="C4" i="11"/>
  <c r="C6" i="11"/>
  <c r="C8" i="11"/>
  <c r="C10" i="11"/>
  <c r="C12" i="11"/>
  <c r="C14" i="11"/>
  <c r="C16" i="11"/>
  <c r="C18" i="11"/>
  <c r="C20" i="11"/>
  <c r="C22" i="11"/>
  <c r="C24" i="11"/>
  <c r="C26" i="11"/>
  <c r="C28" i="11"/>
  <c r="C30" i="11"/>
  <c r="C32" i="11"/>
  <c r="C34" i="11"/>
  <c r="C36" i="11"/>
  <c r="C38" i="11"/>
  <c r="C40" i="11"/>
  <c r="C42" i="11"/>
  <c r="A54" i="11"/>
  <c r="C54" i="11"/>
  <c r="A244" i="11"/>
  <c r="C244" i="11" s="1"/>
  <c r="A246" i="11"/>
  <c r="C246" i="11" s="1"/>
  <c r="A249" i="11"/>
  <c r="C249" i="11"/>
  <c r="A251" i="11"/>
  <c r="C251" i="11" s="1"/>
  <c r="A253" i="11"/>
  <c r="C253" i="11" s="1"/>
  <c r="A256" i="11"/>
  <c r="C256" i="11"/>
  <c r="A257" i="11"/>
  <c r="C257" i="11" s="1"/>
  <c r="A258" i="11"/>
  <c r="C258" i="11" s="1"/>
  <c r="A260" i="11"/>
  <c r="C260" i="11" s="1"/>
  <c r="A263" i="11"/>
  <c r="C263" i="11" s="1"/>
  <c r="A267" i="11"/>
  <c r="C267" i="11" s="1"/>
  <c r="A268" i="11"/>
  <c r="C268" i="11" s="1"/>
  <c r="A270" i="11"/>
  <c r="C270" i="11" s="1"/>
  <c r="A271" i="11"/>
  <c r="C271" i="11" s="1"/>
  <c r="A275" i="11"/>
  <c r="C275" i="11" s="1"/>
  <c r="A276" i="11"/>
  <c r="C276" i="11" s="1"/>
  <c r="A278" i="11"/>
  <c r="C278" i="11" s="1"/>
  <c r="A279" i="11"/>
  <c r="C279" i="11" s="1"/>
  <c r="A284" i="11"/>
  <c r="C284" i="11" s="1"/>
  <c r="A286" i="11"/>
  <c r="C286" i="11"/>
  <c r="A289" i="11"/>
  <c r="C289" i="11"/>
  <c r="A290" i="11"/>
  <c r="C290" i="11" s="1"/>
  <c r="A291" i="11"/>
  <c r="C291" i="11" s="1"/>
  <c r="A292" i="11"/>
  <c r="C292" i="11" s="1"/>
  <c r="A294" i="11"/>
  <c r="C294" i="11"/>
  <c r="A297" i="11"/>
  <c r="C297" i="11"/>
  <c r="A298" i="11"/>
  <c r="C298" i="11" s="1"/>
  <c r="A299" i="11"/>
  <c r="C299" i="11" s="1"/>
  <c r="A302" i="11"/>
  <c r="C302" i="11"/>
  <c r="A303" i="11"/>
  <c r="C303" i="11" s="1"/>
  <c r="A306" i="11"/>
  <c r="C306" i="11" s="1"/>
  <c r="A307" i="11"/>
  <c r="C307" i="11" s="1"/>
  <c r="A308" i="11"/>
  <c r="C308" i="11" s="1"/>
  <c r="A310" i="11"/>
  <c r="C310" i="11" s="1"/>
  <c r="A311" i="11"/>
  <c r="C311" i="11" s="1"/>
  <c r="A314" i="11"/>
  <c r="C314" i="11"/>
  <c r="A315" i="11"/>
  <c r="C315" i="11" s="1"/>
  <c r="A316" i="11"/>
  <c r="C316" i="11" s="1"/>
  <c r="A318" i="11"/>
  <c r="C318" i="11" s="1"/>
  <c r="A319" i="11"/>
  <c r="C319" i="11"/>
  <c r="A322" i="11"/>
  <c r="C322" i="11" s="1"/>
  <c r="A324" i="11"/>
  <c r="C324" i="11" s="1"/>
  <c r="A326" i="11"/>
  <c r="C326" i="11" s="1"/>
  <c r="A327" i="11"/>
  <c r="C327" i="11"/>
  <c r="A329" i="11"/>
  <c r="C329" i="11" s="1"/>
  <c r="A330" i="11"/>
  <c r="C330" i="11"/>
  <c r="A331" i="11"/>
  <c r="C331" i="11"/>
  <c r="A332" i="11"/>
  <c r="C332" i="11" s="1"/>
  <c r="A334" i="11"/>
  <c r="C334" i="11" s="1"/>
  <c r="A335" i="11"/>
  <c r="C335" i="11"/>
  <c r="A337" i="11"/>
  <c r="C337" i="11" s="1"/>
  <c r="A338" i="11"/>
  <c r="C338" i="11" s="1"/>
  <c r="A339" i="11"/>
  <c r="C339" i="11" s="1"/>
  <c r="A340" i="11"/>
  <c r="C340" i="11" s="1"/>
  <c r="A342" i="11"/>
  <c r="C342" i="11" s="1"/>
  <c r="A346" i="11"/>
  <c r="C346" i="11" s="1"/>
  <c r="A348" i="11"/>
  <c r="C348" i="11" s="1"/>
  <c r="A350" i="11"/>
  <c r="C350" i="11" s="1"/>
  <c r="A354" i="11"/>
  <c r="C354" i="11" s="1"/>
  <c r="A356" i="11"/>
  <c r="C356" i="11" s="1"/>
  <c r="A358" i="11"/>
  <c r="C358" i="11"/>
  <c r="A362" i="11"/>
  <c r="C362" i="11" s="1"/>
  <c r="A364" i="11"/>
  <c r="C364" i="11" s="1"/>
  <c r="A366" i="11"/>
  <c r="C366" i="11" s="1"/>
  <c r="A370" i="11"/>
  <c r="C370" i="11"/>
  <c r="A372" i="11"/>
  <c r="C372" i="11" s="1"/>
  <c r="A374" i="11"/>
  <c r="C374" i="11" s="1"/>
  <c r="A378" i="11"/>
  <c r="C378" i="11"/>
  <c r="A380" i="11"/>
  <c r="C380" i="11" s="1"/>
  <c r="A382" i="11"/>
  <c r="C382" i="11" s="1"/>
  <c r="A386" i="11"/>
  <c r="C386" i="11" s="1"/>
  <c r="A387" i="11"/>
  <c r="C387" i="11"/>
  <c r="A388" i="11"/>
  <c r="C388" i="11"/>
  <c r="A394" i="11"/>
  <c r="C394" i="11" s="1"/>
  <c r="A395" i="11"/>
  <c r="C395" i="11"/>
  <c r="A396" i="11"/>
  <c r="C396" i="11"/>
  <c r="A402" i="11"/>
  <c r="C402" i="11" s="1"/>
  <c r="A404" i="11"/>
  <c r="C404" i="11" s="1"/>
  <c r="A406" i="11"/>
  <c r="C406" i="11" s="1"/>
  <c r="A407" i="11"/>
  <c r="C407" i="11" s="1"/>
  <c r="A409" i="11"/>
  <c r="C409" i="11" s="1"/>
  <c r="A410" i="11"/>
  <c r="C410" i="11"/>
  <c r="A412" i="11"/>
  <c r="C412" i="11" s="1"/>
  <c r="A414" i="11"/>
  <c r="C414" i="11" s="1"/>
  <c r="A415" i="11"/>
  <c r="C415" i="11" s="1"/>
  <c r="A417" i="11"/>
  <c r="C417" i="11" s="1"/>
  <c r="A418" i="11"/>
  <c r="C418" i="11" s="1"/>
  <c r="A420" i="11"/>
  <c r="C420" i="11" s="1"/>
  <c r="A422" i="11"/>
  <c r="C422" i="11" s="1"/>
  <c r="A423" i="11"/>
  <c r="C423" i="11" s="1"/>
  <c r="A424" i="11"/>
  <c r="C424" i="11" s="1"/>
  <c r="A425" i="11"/>
  <c r="C425" i="11" s="1"/>
  <c r="A426" i="11"/>
  <c r="C426" i="11" s="1"/>
  <c r="A427" i="11"/>
  <c r="C427" i="11"/>
  <c r="A428" i="11"/>
  <c r="C428" i="11"/>
  <c r="A429" i="11"/>
  <c r="C429" i="11" s="1"/>
  <c r="A430" i="11"/>
  <c r="C430" i="11"/>
  <c r="A431" i="11"/>
  <c r="C431" i="11"/>
  <c r="A432" i="11"/>
  <c r="C432" i="11" s="1"/>
  <c r="A433" i="11"/>
  <c r="C433" i="11" s="1"/>
  <c r="A434" i="11"/>
  <c r="C434" i="11" s="1"/>
  <c r="A435" i="11"/>
  <c r="C435" i="11" s="1"/>
  <c r="A436" i="11"/>
  <c r="C436" i="11"/>
  <c r="A437" i="11"/>
  <c r="C437" i="11" s="1"/>
  <c r="A438" i="11"/>
  <c r="C438" i="11" s="1"/>
  <c r="A439" i="11"/>
  <c r="C439" i="11"/>
  <c r="A440" i="11"/>
  <c r="C440" i="11"/>
  <c r="A441" i="11"/>
  <c r="C441" i="11" s="1"/>
  <c r="A442" i="11"/>
  <c r="C442" i="11"/>
  <c r="A443" i="11"/>
  <c r="C443" i="11" s="1"/>
  <c r="A444" i="11"/>
  <c r="C444" i="11" s="1"/>
  <c r="A445" i="11"/>
  <c r="C445" i="11" s="1"/>
  <c r="A446" i="11"/>
  <c r="C446" i="11" s="1"/>
  <c r="A447" i="11"/>
  <c r="C447" i="11" s="1"/>
  <c r="A448" i="11"/>
  <c r="C448" i="11"/>
  <c r="A449" i="11"/>
  <c r="C449" i="11" s="1"/>
  <c r="A450" i="11"/>
  <c r="C450" i="11"/>
  <c r="A451" i="11"/>
  <c r="C451" i="11"/>
  <c r="A452" i="11"/>
  <c r="C452" i="11" s="1"/>
  <c r="A453" i="11"/>
  <c r="C453" i="11" s="1"/>
  <c r="A454" i="11"/>
  <c r="C454" i="11"/>
  <c r="A455" i="11"/>
  <c r="C455" i="11" s="1"/>
  <c r="A456" i="11"/>
  <c r="C456" i="11" s="1"/>
  <c r="A457" i="11"/>
  <c r="C457" i="11" s="1"/>
  <c r="A458" i="11"/>
  <c r="C458" i="11" s="1"/>
  <c r="A459" i="11"/>
  <c r="C459" i="11" s="1"/>
  <c r="A460" i="11"/>
  <c r="C460" i="11"/>
  <c r="A461" i="11"/>
  <c r="C461" i="11" s="1"/>
  <c r="A462" i="11"/>
  <c r="C462" i="11"/>
  <c r="A463" i="11"/>
  <c r="C463" i="11"/>
  <c r="A464" i="11"/>
  <c r="C464" i="11" s="1"/>
  <c r="A465" i="11"/>
  <c r="C465" i="11" s="1"/>
  <c r="A466" i="11"/>
  <c r="C466" i="11" s="1"/>
  <c r="A467" i="11"/>
  <c r="C467" i="11" s="1"/>
  <c r="A468" i="11"/>
  <c r="C468" i="11"/>
  <c r="A469" i="11"/>
  <c r="C469" i="11" s="1"/>
  <c r="A470" i="11"/>
  <c r="C470" i="11" s="1"/>
  <c r="A471" i="11"/>
  <c r="C471" i="11"/>
  <c r="A472" i="11"/>
  <c r="C472" i="11"/>
  <c r="A473" i="11"/>
  <c r="C473" i="11" s="1"/>
  <c r="A474" i="11"/>
  <c r="C474" i="11"/>
  <c r="A475" i="11"/>
  <c r="C475" i="11" s="1"/>
  <c r="A476" i="11"/>
  <c r="C476" i="11" s="1"/>
  <c r="A477" i="11"/>
  <c r="C477" i="11" s="1"/>
  <c r="A478" i="11"/>
  <c r="C478" i="11" s="1"/>
  <c r="A479" i="11"/>
  <c r="C479" i="11" s="1"/>
  <c r="A480" i="11"/>
  <c r="C480" i="11"/>
  <c r="A481" i="11"/>
  <c r="C481" i="11" s="1"/>
  <c r="A482" i="11"/>
  <c r="C482" i="11" s="1"/>
  <c r="A483" i="11"/>
  <c r="C483" i="11"/>
  <c r="A484" i="11"/>
  <c r="C484" i="11" s="1"/>
  <c r="A485" i="11"/>
  <c r="C485" i="11" s="1"/>
  <c r="A486" i="11"/>
  <c r="C486" i="11"/>
  <c r="A487" i="11"/>
  <c r="C487" i="11" s="1"/>
  <c r="A488" i="11"/>
  <c r="C488" i="11" s="1"/>
  <c r="A489" i="11"/>
  <c r="C489" i="11" s="1"/>
  <c r="A490" i="11"/>
  <c r="C490" i="11" s="1"/>
  <c r="A491" i="11"/>
  <c r="C491" i="11"/>
  <c r="A492" i="11"/>
  <c r="C492" i="11"/>
  <c r="A493" i="11"/>
  <c r="C493" i="11" s="1"/>
  <c r="A494" i="11"/>
  <c r="C494" i="11"/>
  <c r="A495" i="11"/>
  <c r="C495" i="11"/>
  <c r="A496" i="11"/>
  <c r="C496" i="11" s="1"/>
  <c r="A497" i="11"/>
  <c r="C497" i="11" s="1"/>
  <c r="A498" i="11"/>
  <c r="C498" i="11" s="1"/>
  <c r="A499" i="11"/>
  <c r="C499" i="11" s="1"/>
  <c r="A500" i="11"/>
  <c r="C500" i="11"/>
  <c r="A501" i="11"/>
  <c r="C501" i="11" s="1"/>
  <c r="A502" i="11"/>
  <c r="C502" i="11" s="1"/>
  <c r="A503" i="11"/>
  <c r="C503" i="11"/>
  <c r="A504" i="11"/>
  <c r="C504" i="11"/>
  <c r="A505" i="11"/>
  <c r="C505" i="11" s="1"/>
  <c r="A506" i="11"/>
  <c r="C506" i="11"/>
  <c r="A507" i="11"/>
  <c r="C507" i="11" s="1"/>
  <c r="A508" i="11"/>
  <c r="C508" i="11" s="1"/>
  <c r="A509" i="11"/>
  <c r="C509" i="11" s="1"/>
  <c r="A510" i="11"/>
  <c r="C510" i="11" s="1"/>
  <c r="A511" i="11"/>
  <c r="C511" i="11" s="1"/>
  <c r="A512" i="11"/>
  <c r="C512" i="11"/>
  <c r="A513" i="11"/>
  <c r="C513" i="11" s="1"/>
  <c r="A514" i="11"/>
  <c r="C514" i="11"/>
  <c r="A515" i="11"/>
  <c r="C515" i="11"/>
  <c r="A516" i="11"/>
  <c r="C516" i="11" s="1"/>
  <c r="A517" i="11"/>
  <c r="C517" i="11" s="1"/>
  <c r="A518" i="11"/>
  <c r="C518" i="11"/>
  <c r="A519" i="11"/>
  <c r="C519" i="11" s="1"/>
  <c r="A520" i="11"/>
  <c r="C520" i="11" s="1"/>
  <c r="A521" i="11"/>
  <c r="C521" i="11" s="1"/>
  <c r="A522" i="11"/>
  <c r="C522" i="11" s="1"/>
  <c r="A523" i="11"/>
  <c r="C523" i="11" s="1"/>
  <c r="A524" i="11"/>
  <c r="C524" i="11"/>
  <c r="A525" i="11"/>
  <c r="C525" i="11" s="1"/>
  <c r="A526" i="11"/>
  <c r="C526" i="11"/>
  <c r="A527" i="11"/>
  <c r="C527" i="11"/>
  <c r="A528" i="11"/>
  <c r="C528" i="11" s="1"/>
  <c r="A529" i="11"/>
  <c r="C529" i="11" s="1"/>
  <c r="A530" i="11"/>
  <c r="C530" i="11" s="1"/>
  <c r="A531" i="11"/>
  <c r="C531" i="11" s="1"/>
  <c r="A532" i="11"/>
  <c r="C532" i="11"/>
  <c r="A533" i="11"/>
  <c r="C533" i="11" s="1"/>
  <c r="A534" i="11"/>
  <c r="C534" i="11" s="1"/>
  <c r="A535" i="11"/>
  <c r="C535" i="11"/>
  <c r="A536" i="11"/>
  <c r="C536" i="11"/>
  <c r="A537" i="11"/>
  <c r="C537" i="11" s="1"/>
  <c r="A538" i="11"/>
  <c r="C538" i="11"/>
  <c r="A539" i="11"/>
  <c r="C539" i="11" s="1"/>
  <c r="A540" i="11"/>
  <c r="C540" i="11" s="1"/>
  <c r="A541" i="11"/>
  <c r="C541" i="11" s="1"/>
  <c r="A542" i="11"/>
  <c r="C542" i="11" s="1"/>
  <c r="A543" i="11"/>
  <c r="C543" i="11" s="1"/>
  <c r="A544" i="11"/>
  <c r="C544" i="11"/>
  <c r="A545" i="11"/>
  <c r="C545" i="11" s="1"/>
  <c r="A546" i="11"/>
  <c r="C546" i="11" s="1"/>
  <c r="A547" i="11"/>
  <c r="C547" i="11"/>
  <c r="A548" i="11"/>
  <c r="C548" i="11" s="1"/>
  <c r="A549" i="11"/>
  <c r="C549" i="11" s="1"/>
  <c r="A550" i="11"/>
  <c r="C550" i="11"/>
  <c r="A551" i="11"/>
  <c r="C551" i="11" s="1"/>
  <c r="A552" i="11"/>
  <c r="C552" i="11" s="1"/>
  <c r="A553" i="11"/>
  <c r="C553" i="11" s="1"/>
  <c r="A554" i="11"/>
  <c r="C554" i="11" s="1"/>
  <c r="A555" i="11"/>
  <c r="C555" i="11"/>
  <c r="A556" i="11"/>
  <c r="C556" i="11"/>
  <c r="A557" i="11"/>
  <c r="C557" i="11" s="1"/>
  <c r="A558" i="11"/>
  <c r="C558" i="11"/>
  <c r="A559" i="11"/>
  <c r="C559" i="11"/>
  <c r="A560" i="11"/>
  <c r="C560" i="11" s="1"/>
  <c r="A561" i="11"/>
  <c r="C561" i="11" s="1"/>
  <c r="A562" i="11"/>
  <c r="C562" i="11" s="1"/>
  <c r="A563" i="11"/>
  <c r="C563" i="11" s="1"/>
  <c r="A564" i="11"/>
  <c r="C564" i="11"/>
  <c r="A565" i="11"/>
  <c r="C565" i="11" s="1"/>
  <c r="A566" i="11"/>
  <c r="C566" i="11" s="1"/>
  <c r="A567" i="11"/>
  <c r="C567" i="11"/>
  <c r="A568" i="11"/>
  <c r="C568" i="11"/>
  <c r="A569" i="11"/>
  <c r="C569" i="11" s="1"/>
  <c r="A570" i="11"/>
  <c r="C570" i="11"/>
  <c r="A571" i="11"/>
  <c r="C571" i="11" s="1"/>
  <c r="A572" i="11"/>
  <c r="C572" i="11" s="1"/>
  <c r="A573" i="11"/>
  <c r="C573" i="11" s="1"/>
  <c r="A574" i="11"/>
  <c r="C574" i="11" s="1"/>
  <c r="A575" i="11"/>
  <c r="C575" i="11" s="1"/>
  <c r="A576" i="11"/>
  <c r="C576" i="11"/>
  <c r="A577" i="11"/>
  <c r="C577" i="11" s="1"/>
  <c r="A578" i="11"/>
  <c r="C578" i="11"/>
  <c r="A579" i="11"/>
  <c r="C579" i="11"/>
  <c r="A580" i="11"/>
  <c r="C580" i="11" s="1"/>
  <c r="A581" i="11"/>
  <c r="C581" i="11" s="1"/>
  <c r="A582" i="11"/>
  <c r="C582" i="11"/>
  <c r="A583" i="11"/>
  <c r="C583" i="11" s="1"/>
  <c r="A584" i="11"/>
  <c r="C584" i="11" s="1"/>
  <c r="A585" i="11"/>
  <c r="C585" i="11" s="1"/>
  <c r="A586" i="11"/>
  <c r="C586" i="11" s="1"/>
  <c r="A587" i="11"/>
  <c r="C587" i="11" s="1"/>
  <c r="A588" i="11"/>
  <c r="C588" i="11"/>
  <c r="A589" i="11"/>
  <c r="C589" i="11" s="1"/>
  <c r="A590" i="11"/>
  <c r="C590" i="11"/>
  <c r="A591" i="11"/>
  <c r="C591" i="11"/>
  <c r="A592" i="11"/>
  <c r="C592" i="11" s="1"/>
  <c r="A593" i="11"/>
  <c r="C593" i="11" s="1"/>
  <c r="A594" i="11"/>
  <c r="C594" i="11" s="1"/>
  <c r="A595" i="11"/>
  <c r="C595" i="11" s="1"/>
  <c r="A596" i="11"/>
  <c r="C596" i="11" s="1"/>
  <c r="A597" i="11"/>
  <c r="C597" i="11" s="1"/>
  <c r="A598" i="11"/>
  <c r="C598" i="11" s="1"/>
  <c r="A599" i="11"/>
  <c r="C599" i="11"/>
  <c r="A600" i="11"/>
  <c r="C600" i="11"/>
  <c r="A601" i="11"/>
  <c r="C601" i="11" s="1"/>
  <c r="A602" i="11"/>
  <c r="C602" i="11"/>
  <c r="A603" i="11"/>
  <c r="C603" i="11" s="1"/>
  <c r="A604" i="11"/>
  <c r="C604" i="11" s="1"/>
  <c r="A605" i="11"/>
  <c r="C605" i="11" s="1"/>
  <c r="A606" i="11"/>
  <c r="C606" i="11" s="1"/>
  <c r="A607" i="11"/>
  <c r="C607" i="11" s="1"/>
  <c r="A608" i="11"/>
  <c r="C608" i="11"/>
  <c r="A609" i="11"/>
  <c r="C609" i="11" s="1"/>
  <c r="A610" i="11"/>
  <c r="C610" i="11" s="1"/>
  <c r="A611" i="11"/>
  <c r="C611" i="11"/>
  <c r="A612" i="11"/>
  <c r="C612" i="11" s="1"/>
  <c r="A613" i="11"/>
  <c r="C613" i="11" s="1"/>
  <c r="A614" i="11"/>
  <c r="C614" i="11"/>
  <c r="A615" i="11"/>
  <c r="C615" i="11" s="1"/>
  <c r="A616" i="11"/>
  <c r="C616" i="11" s="1"/>
  <c r="A617" i="11"/>
  <c r="C617" i="11" s="1"/>
  <c r="A618" i="11"/>
  <c r="C618" i="11" s="1"/>
  <c r="A619" i="11"/>
  <c r="C619" i="11" s="1"/>
  <c r="A620" i="11"/>
  <c r="C620" i="11"/>
  <c r="A621" i="11"/>
  <c r="C621" i="11" s="1"/>
  <c r="A622" i="11"/>
  <c r="C622" i="11"/>
  <c r="A623" i="11"/>
  <c r="C623" i="11"/>
  <c r="A624" i="11"/>
  <c r="C624" i="11" s="1"/>
  <c r="A625" i="11"/>
  <c r="C625" i="11" s="1"/>
  <c r="A626" i="11"/>
  <c r="C626" i="11" s="1"/>
  <c r="A627" i="11"/>
  <c r="C627" i="11" s="1"/>
  <c r="A628" i="11"/>
  <c r="C628" i="11"/>
  <c r="A629" i="11"/>
  <c r="C629" i="11" s="1"/>
  <c r="A630" i="11"/>
  <c r="C630" i="11" s="1"/>
  <c r="A631" i="11"/>
  <c r="C631" i="11"/>
  <c r="A632" i="11"/>
  <c r="C632" i="11"/>
  <c r="A633" i="11"/>
  <c r="C633" i="11" s="1"/>
  <c r="A634" i="11"/>
  <c r="C634" i="11"/>
  <c r="A635" i="11"/>
  <c r="C635" i="11" s="1"/>
  <c r="A636" i="11"/>
  <c r="C636" i="11" s="1"/>
  <c r="A637" i="11"/>
  <c r="C637" i="11" s="1"/>
  <c r="A638" i="11"/>
  <c r="C638" i="11" s="1"/>
  <c r="A639" i="11"/>
  <c r="C639" i="11" s="1"/>
  <c r="A640" i="11"/>
  <c r="C640" i="11"/>
  <c r="A641" i="11"/>
  <c r="C641" i="11" s="1"/>
  <c r="A642" i="11"/>
  <c r="C642" i="11" s="1"/>
  <c r="A643" i="11"/>
  <c r="C643" i="11"/>
  <c r="A644" i="11"/>
  <c r="C644" i="11" s="1"/>
  <c r="A645" i="11"/>
  <c r="C645" i="11" s="1"/>
  <c r="A646" i="11"/>
  <c r="C646" i="11"/>
  <c r="A647" i="11"/>
  <c r="C647" i="11" s="1"/>
  <c r="A648" i="11"/>
  <c r="C648" i="11" s="1"/>
  <c r="A649" i="11"/>
  <c r="C649" i="11" s="1"/>
  <c r="A650" i="11"/>
  <c r="C650" i="11" s="1"/>
  <c r="A651" i="11"/>
  <c r="C651" i="11" s="1"/>
  <c r="A652" i="11"/>
  <c r="C652" i="11"/>
  <c r="A653" i="11"/>
  <c r="C653" i="11" s="1"/>
  <c r="A654" i="11"/>
  <c r="C654" i="11"/>
  <c r="A655" i="11"/>
  <c r="C655" i="11"/>
  <c r="A656" i="11"/>
  <c r="C656" i="11" s="1"/>
  <c r="A657" i="11"/>
  <c r="C657" i="11" s="1"/>
  <c r="A658" i="11"/>
  <c r="C658" i="11" s="1"/>
  <c r="A659" i="11"/>
  <c r="C659" i="11" s="1"/>
  <c r="A660" i="11"/>
  <c r="C660" i="11" s="1"/>
  <c r="A661" i="11"/>
  <c r="C661" i="11" s="1"/>
  <c r="A662" i="11"/>
  <c r="C662" i="11" s="1"/>
  <c r="A663" i="11"/>
  <c r="C663" i="11"/>
  <c r="A664" i="11"/>
  <c r="C664" i="11"/>
  <c r="A665" i="11"/>
  <c r="C665" i="11" s="1"/>
  <c r="A666" i="11"/>
  <c r="C666" i="11"/>
  <c r="A667" i="11"/>
  <c r="C667" i="11" s="1"/>
  <c r="A668" i="11"/>
  <c r="C668" i="11" s="1"/>
  <c r="A669" i="11"/>
  <c r="C669" i="11" s="1"/>
  <c r="A670" i="11"/>
  <c r="C670" i="11" s="1"/>
  <c r="A671" i="11"/>
  <c r="C671" i="11" s="1"/>
  <c r="A672" i="11"/>
  <c r="C672" i="11"/>
  <c r="A673" i="11"/>
  <c r="C673" i="11" s="1"/>
  <c r="A674" i="11"/>
  <c r="C674" i="11" s="1"/>
  <c r="A675" i="11"/>
  <c r="C675" i="11"/>
  <c r="A676" i="11"/>
  <c r="C676" i="11" s="1"/>
  <c r="A677" i="11"/>
  <c r="C677" i="11" s="1"/>
  <c r="A678" i="11"/>
  <c r="C678" i="11"/>
  <c r="A679" i="11"/>
  <c r="C679" i="11" s="1"/>
  <c r="A680" i="11"/>
  <c r="C680" i="11" s="1"/>
  <c r="A681" i="11"/>
  <c r="C681" i="11" s="1"/>
  <c r="A682" i="11"/>
  <c r="C682" i="11" s="1"/>
  <c r="A683" i="11"/>
  <c r="C683" i="11" s="1"/>
  <c r="A684" i="11"/>
  <c r="C684" i="11"/>
  <c r="A685" i="11"/>
  <c r="C685" i="11" s="1"/>
  <c r="A686" i="11"/>
  <c r="C686" i="11"/>
  <c r="A687" i="11"/>
  <c r="C687" i="11"/>
  <c r="A688" i="11"/>
  <c r="C688" i="11" s="1"/>
  <c r="A689" i="11"/>
  <c r="C689" i="11" s="1"/>
  <c r="A690" i="11"/>
  <c r="C690" i="11" s="1"/>
  <c r="A691" i="11"/>
  <c r="C691" i="11" s="1"/>
  <c r="A692" i="11"/>
  <c r="C692" i="11"/>
  <c r="A693" i="11"/>
  <c r="C693" i="11" s="1"/>
  <c r="A694" i="11"/>
  <c r="C694" i="11" s="1"/>
  <c r="A695" i="11"/>
  <c r="C695" i="11"/>
  <c r="A696" i="11"/>
  <c r="C696" i="11"/>
  <c r="A697" i="11"/>
  <c r="C697" i="11" s="1"/>
  <c r="A698" i="11"/>
  <c r="C698" i="11" s="1"/>
  <c r="A699" i="11"/>
  <c r="C699" i="11" s="1"/>
  <c r="A700" i="11"/>
  <c r="C700" i="11" s="1"/>
  <c r="A701" i="11"/>
  <c r="C701" i="11" s="1"/>
  <c r="A702" i="11"/>
  <c r="C702" i="11"/>
  <c r="A703" i="11"/>
  <c r="C703" i="11" s="1"/>
  <c r="A704" i="11"/>
  <c r="C704" i="11"/>
  <c r="A705" i="11"/>
  <c r="C705" i="11" s="1"/>
  <c r="A706" i="11"/>
  <c r="C706" i="11" s="1"/>
  <c r="A707" i="11"/>
  <c r="C707" i="11"/>
  <c r="A708" i="11"/>
  <c r="C708" i="11" s="1"/>
  <c r="A709" i="11"/>
  <c r="C709" i="11" s="1"/>
  <c r="A710" i="11"/>
  <c r="C710" i="11"/>
  <c r="A711" i="11"/>
  <c r="C711" i="11" s="1"/>
  <c r="A712" i="11"/>
  <c r="C712" i="11" s="1"/>
  <c r="A713" i="11"/>
  <c r="C713" i="11" s="1"/>
  <c r="A714" i="11"/>
  <c r="C714" i="11" s="1"/>
  <c r="A715" i="11"/>
  <c r="C715" i="11" s="1"/>
  <c r="A716" i="11"/>
  <c r="C716" i="11" s="1"/>
  <c r="A717" i="11"/>
  <c r="C717" i="11" s="1"/>
  <c r="A718" i="11"/>
  <c r="C718" i="11"/>
  <c r="A719" i="11"/>
  <c r="C719" i="11"/>
  <c r="A720" i="11"/>
  <c r="C720" i="11" s="1"/>
  <c r="A721" i="11"/>
  <c r="C721" i="11" s="1"/>
  <c r="A722" i="11"/>
  <c r="C722" i="11" s="1"/>
  <c r="A723" i="11"/>
  <c r="C723" i="11" s="1"/>
  <c r="A724" i="11"/>
  <c r="C724" i="11" s="1"/>
  <c r="A725" i="11"/>
  <c r="C725" i="11" s="1"/>
  <c r="A726" i="11"/>
  <c r="C726" i="11" s="1"/>
  <c r="A727" i="11"/>
  <c r="C727" i="11"/>
  <c r="A728" i="11"/>
  <c r="C728" i="11"/>
  <c r="A729" i="11"/>
  <c r="C729" i="11" s="1"/>
  <c r="A730" i="11"/>
  <c r="C730" i="11"/>
  <c r="A731" i="11"/>
  <c r="C731" i="11" s="1"/>
  <c r="A732" i="11"/>
  <c r="C732" i="11" s="1"/>
  <c r="A733" i="11"/>
  <c r="C733" i="11" s="1"/>
  <c r="A734" i="11"/>
  <c r="C734" i="11" s="1"/>
  <c r="A735" i="11"/>
  <c r="C735" i="11" s="1"/>
  <c r="A736" i="11"/>
  <c r="C736" i="11"/>
  <c r="A737" i="11"/>
  <c r="C737" i="11" s="1"/>
  <c r="A738" i="11"/>
  <c r="C738" i="11" s="1"/>
  <c r="A739" i="11"/>
  <c r="C739" i="11" s="1"/>
  <c r="A740" i="11"/>
  <c r="C740" i="11" s="1"/>
  <c r="A741" i="11"/>
  <c r="C741" i="11" s="1"/>
  <c r="A742" i="11"/>
  <c r="C742" i="11"/>
  <c r="A743" i="11"/>
  <c r="C743" i="11" s="1"/>
  <c r="A744" i="11"/>
  <c r="C744" i="11" s="1"/>
  <c r="A745" i="11"/>
  <c r="C745" i="11" s="1"/>
  <c r="A746" i="11"/>
  <c r="C746" i="11" s="1"/>
  <c r="A747" i="11"/>
  <c r="C747" i="11"/>
  <c r="A748" i="11"/>
  <c r="C748" i="11" s="1"/>
  <c r="A749" i="11"/>
  <c r="C749" i="11" s="1"/>
  <c r="A750" i="11"/>
  <c r="C750" i="11"/>
  <c r="A751" i="11"/>
  <c r="C751" i="11"/>
  <c r="A752" i="11"/>
  <c r="C752" i="11" s="1"/>
  <c r="A753" i="11"/>
  <c r="C753" i="11" s="1"/>
  <c r="A754" i="11"/>
  <c r="C754" i="11" s="1"/>
  <c r="A755" i="11"/>
  <c r="C755" i="11" s="1"/>
  <c r="A756" i="11"/>
  <c r="C756" i="11"/>
  <c r="A757" i="11"/>
  <c r="C757" i="11" s="1"/>
  <c r="A758" i="11"/>
  <c r="C758" i="11" s="1"/>
  <c r="A759" i="11"/>
  <c r="C759" i="11"/>
  <c r="A760" i="11"/>
  <c r="C760" i="11"/>
  <c r="A761" i="11"/>
  <c r="C761" i="11" s="1"/>
  <c r="A762" i="11"/>
  <c r="C762" i="11" s="1"/>
  <c r="A763" i="11"/>
  <c r="C763" i="11" s="1"/>
  <c r="A764" i="11"/>
  <c r="C764" i="11" s="1"/>
  <c r="A765" i="11"/>
  <c r="C765" i="11" s="1"/>
  <c r="A766" i="11"/>
  <c r="C766" i="11"/>
  <c r="A767" i="11"/>
  <c r="C767" i="11" s="1"/>
  <c r="A768" i="11"/>
  <c r="C768" i="11"/>
  <c r="A769" i="11"/>
  <c r="C769" i="11" s="1"/>
  <c r="A770" i="11"/>
  <c r="C770" i="11" s="1"/>
  <c r="A771" i="11"/>
  <c r="C771" i="11"/>
  <c r="A772" i="11"/>
  <c r="C772" i="11" s="1"/>
  <c r="A773" i="11"/>
  <c r="C773" i="11" s="1"/>
  <c r="A774" i="11"/>
  <c r="C774" i="11"/>
  <c r="A775" i="11"/>
  <c r="C775" i="11" s="1"/>
  <c r="A776" i="11"/>
  <c r="C776" i="11" s="1"/>
  <c r="A777" i="11"/>
  <c r="C777" i="11" s="1"/>
  <c r="A778" i="11"/>
  <c r="C778" i="11" s="1"/>
  <c r="A779" i="11"/>
  <c r="C779" i="11" s="1"/>
  <c r="A780" i="11"/>
  <c r="C780" i="11" s="1"/>
  <c r="A781" i="11"/>
  <c r="C781" i="11" s="1"/>
  <c r="A782" i="11"/>
  <c r="C782" i="11"/>
  <c r="A783" i="11"/>
  <c r="C783" i="11"/>
  <c r="A784" i="11"/>
  <c r="C784" i="11"/>
  <c r="A785" i="11"/>
  <c r="C785" i="11" s="1"/>
  <c r="A786" i="11"/>
  <c r="C786" i="11" s="1"/>
  <c r="A787" i="11"/>
  <c r="C787" i="11" s="1"/>
  <c r="A788" i="11"/>
  <c r="C788" i="11" s="1"/>
  <c r="A789" i="11"/>
  <c r="C789" i="11" s="1"/>
  <c r="A790" i="11"/>
  <c r="C790" i="11" s="1"/>
  <c r="A791" i="11"/>
  <c r="C791" i="11"/>
  <c r="A792" i="11"/>
  <c r="C792" i="11"/>
  <c r="A793" i="11"/>
  <c r="C793" i="11" s="1"/>
  <c r="A794" i="11"/>
  <c r="C794" i="11"/>
  <c r="A795" i="11"/>
  <c r="C795" i="11" s="1"/>
  <c r="A796" i="11"/>
  <c r="C796" i="11" s="1"/>
  <c r="A797" i="11"/>
  <c r="C797" i="11" s="1"/>
  <c r="A798" i="11"/>
  <c r="C798" i="11" s="1"/>
  <c r="A799" i="11"/>
  <c r="C799" i="11" s="1"/>
  <c r="A800" i="11"/>
  <c r="C800" i="11"/>
  <c r="A801" i="11"/>
  <c r="C801" i="11" s="1"/>
  <c r="A802" i="11"/>
  <c r="C802" i="11" s="1"/>
  <c r="A803" i="11"/>
  <c r="C803" i="11" s="1"/>
  <c r="A804" i="11"/>
  <c r="C804" i="11" s="1"/>
  <c r="A805" i="11"/>
  <c r="C805" i="11" s="1"/>
  <c r="A806" i="11"/>
  <c r="C806" i="11"/>
  <c r="A807" i="11"/>
  <c r="C807" i="11" s="1"/>
  <c r="A808" i="11"/>
  <c r="C808" i="11" s="1"/>
  <c r="A809" i="11"/>
  <c r="C809" i="11" s="1"/>
  <c r="A810" i="11"/>
  <c r="C810" i="11" s="1"/>
  <c r="A811" i="11"/>
  <c r="C811" i="11"/>
  <c r="A812" i="11"/>
  <c r="C812" i="11"/>
  <c r="A813" i="11"/>
  <c r="C813" i="11" s="1"/>
  <c r="A814" i="11"/>
  <c r="C814" i="11"/>
  <c r="A815" i="11"/>
  <c r="C815" i="11"/>
  <c r="A816" i="11"/>
  <c r="C816" i="11" s="1"/>
  <c r="A817" i="11"/>
  <c r="C817" i="11" s="1"/>
  <c r="A818" i="11"/>
  <c r="C818" i="11" s="1"/>
  <c r="A819" i="11"/>
  <c r="C819" i="11" s="1"/>
  <c r="A820" i="11"/>
  <c r="C820" i="11"/>
  <c r="A821" i="11"/>
  <c r="C821" i="11" s="1"/>
  <c r="A822" i="11"/>
  <c r="C822" i="11" s="1"/>
  <c r="A823" i="11"/>
  <c r="C823" i="11"/>
  <c r="A824" i="11"/>
  <c r="C824" i="11"/>
  <c r="A825" i="11"/>
  <c r="C825" i="11" s="1"/>
  <c r="A826" i="11"/>
  <c r="C826" i="11" s="1"/>
  <c r="A827" i="11"/>
  <c r="C827" i="11" s="1"/>
  <c r="A828" i="11"/>
  <c r="C828" i="11" s="1"/>
  <c r="A829" i="11"/>
  <c r="C829" i="11" s="1"/>
  <c r="A830" i="11"/>
  <c r="C830" i="11" s="1"/>
  <c r="A831" i="11"/>
  <c r="C831" i="11" s="1"/>
  <c r="A832" i="11"/>
  <c r="C832" i="11"/>
  <c r="A833" i="11"/>
  <c r="C833" i="11" s="1"/>
  <c r="A834" i="11"/>
  <c r="C834" i="11"/>
  <c r="A835" i="11"/>
  <c r="C835" i="11" s="1"/>
  <c r="A836" i="11"/>
  <c r="C836" i="11" s="1"/>
  <c r="A837" i="11"/>
  <c r="C837" i="11" s="1"/>
  <c r="A838" i="11"/>
  <c r="C838" i="11"/>
  <c r="A839" i="11"/>
  <c r="C839" i="11"/>
  <c r="A840" i="11"/>
  <c r="C840" i="11" s="1"/>
  <c r="A841" i="11"/>
  <c r="C841" i="11" s="1"/>
  <c r="A842" i="11"/>
  <c r="C842" i="11" s="1"/>
  <c r="A843" i="11"/>
  <c r="C843" i="11" s="1"/>
  <c r="A844" i="11"/>
  <c r="C844" i="11" s="1"/>
  <c r="A845" i="11"/>
  <c r="C845" i="11" s="1"/>
  <c r="A846" i="11"/>
  <c r="C846" i="11"/>
  <c r="A847" i="11"/>
  <c r="C847" i="11"/>
  <c r="A848" i="11"/>
  <c r="C848" i="11"/>
  <c r="A849" i="11"/>
  <c r="C849" i="11" s="1"/>
  <c r="A850" i="11"/>
  <c r="C850" i="11" s="1"/>
  <c r="A851" i="11"/>
  <c r="C851" i="11" s="1"/>
  <c r="A852" i="11"/>
  <c r="C852" i="11" s="1"/>
  <c r="A853" i="11"/>
  <c r="C853" i="11" s="1"/>
  <c r="A854" i="11"/>
  <c r="C854" i="11" s="1"/>
  <c r="A855" i="11"/>
  <c r="C855" i="11"/>
  <c r="A856" i="11"/>
  <c r="C856" i="11"/>
  <c r="A857" i="11"/>
  <c r="C857" i="11" s="1"/>
  <c r="A858" i="11"/>
  <c r="C858" i="11"/>
  <c r="A859" i="11"/>
  <c r="C859" i="11" s="1"/>
  <c r="A860" i="11"/>
  <c r="C860" i="11" s="1"/>
  <c r="A861" i="11"/>
  <c r="C861" i="11" s="1"/>
  <c r="A862" i="11"/>
  <c r="C862" i="11" s="1"/>
  <c r="A863" i="11"/>
  <c r="C863" i="11" s="1"/>
  <c r="A864" i="11"/>
  <c r="C864" i="11"/>
  <c r="A865" i="11"/>
  <c r="C865" i="11" s="1"/>
  <c r="A866" i="11"/>
  <c r="C866" i="11" s="1"/>
  <c r="A867" i="11"/>
  <c r="C867" i="11" s="1"/>
  <c r="A868" i="11"/>
  <c r="C868" i="11" s="1"/>
  <c r="A869" i="11"/>
  <c r="C869" i="11" s="1"/>
  <c r="A870" i="11"/>
  <c r="C870" i="11"/>
  <c r="A871" i="11"/>
  <c r="C871" i="11" s="1"/>
  <c r="A872" i="11"/>
  <c r="C872" i="11" s="1"/>
  <c r="A873" i="11"/>
  <c r="C873" i="11" s="1"/>
  <c r="A874" i="11"/>
  <c r="C874" i="11" s="1"/>
  <c r="A875" i="11"/>
  <c r="C875" i="11"/>
  <c r="A876" i="11"/>
  <c r="C876" i="11"/>
  <c r="A877" i="11"/>
  <c r="C877" i="11" s="1"/>
  <c r="A878" i="11"/>
  <c r="C878" i="11"/>
  <c r="A879" i="11"/>
  <c r="C879" i="11"/>
  <c r="A880" i="11"/>
  <c r="C880" i="11" s="1"/>
  <c r="A881" i="11"/>
  <c r="C881" i="11" s="1"/>
  <c r="A882" i="11"/>
  <c r="C882" i="11" s="1"/>
  <c r="A883" i="11"/>
  <c r="C883" i="11" s="1"/>
  <c r="A884" i="11"/>
  <c r="C884" i="11" s="1"/>
  <c r="A885" i="11"/>
  <c r="C885" i="11" s="1"/>
  <c r="A886" i="11"/>
  <c r="C886" i="11" s="1"/>
  <c r="A887" i="11"/>
  <c r="C887" i="11"/>
  <c r="A888" i="11"/>
  <c r="C888" i="11"/>
  <c r="A889" i="11"/>
  <c r="C889" i="11" s="1"/>
  <c r="A890" i="11"/>
  <c r="C890" i="11" s="1"/>
  <c r="A891" i="11"/>
  <c r="C891" i="11" s="1"/>
  <c r="A892" i="11"/>
  <c r="C892" i="11" s="1"/>
  <c r="A893" i="11"/>
  <c r="C893" i="11" s="1"/>
  <c r="A894" i="11"/>
  <c r="C894" i="11"/>
  <c r="A895" i="11"/>
  <c r="C895" i="11" s="1"/>
  <c r="A896" i="11"/>
  <c r="C896" i="11"/>
  <c r="A897" i="11"/>
  <c r="C897" i="11" s="1"/>
  <c r="A898" i="11"/>
  <c r="C898" i="11"/>
  <c r="A899" i="11"/>
  <c r="C899" i="11"/>
  <c r="A900" i="11"/>
  <c r="C900" i="11" s="1"/>
  <c r="A901" i="11"/>
  <c r="C901" i="11" s="1"/>
  <c r="A902" i="11"/>
  <c r="C902" i="11"/>
  <c r="A903" i="11"/>
  <c r="C903" i="11"/>
  <c r="A904" i="11"/>
  <c r="C904" i="11" s="1"/>
  <c r="A905" i="11"/>
  <c r="C905" i="11" s="1"/>
  <c r="A906" i="11"/>
  <c r="C906" i="11" s="1"/>
  <c r="A907" i="11"/>
  <c r="C907" i="11" s="1"/>
  <c r="A908" i="11"/>
  <c r="C908" i="11" s="1"/>
  <c r="A909" i="11"/>
  <c r="C909" i="11" s="1"/>
  <c r="A910" i="11"/>
  <c r="C910" i="11"/>
  <c r="A911" i="11"/>
  <c r="C911" i="11"/>
  <c r="A912" i="11"/>
  <c r="C912" i="11"/>
  <c r="A913" i="11"/>
  <c r="C913" i="11" s="1"/>
  <c r="A914" i="11"/>
  <c r="C914" i="11" s="1"/>
  <c r="A915" i="11"/>
  <c r="C915" i="11" s="1"/>
  <c r="A916" i="11"/>
  <c r="C916" i="11" s="1"/>
  <c r="A917" i="11"/>
  <c r="C917" i="11" s="1"/>
  <c r="A918" i="11"/>
  <c r="C918" i="11" s="1"/>
  <c r="A919" i="11"/>
  <c r="C919" i="11"/>
  <c r="A920" i="11"/>
  <c r="C920" i="11"/>
  <c r="A921" i="11"/>
  <c r="C921" i="11" s="1"/>
  <c r="A922" i="11"/>
  <c r="C922" i="11" s="1"/>
  <c r="A923" i="11"/>
  <c r="C923" i="11" s="1"/>
  <c r="A924" i="11"/>
  <c r="C924" i="11" s="1"/>
  <c r="A925" i="11"/>
  <c r="C925" i="11" s="1"/>
  <c r="A926" i="11"/>
  <c r="C926" i="11" s="1"/>
  <c r="A927" i="11"/>
  <c r="C927" i="11" s="1"/>
  <c r="A928" i="11"/>
  <c r="C928" i="11"/>
  <c r="A929" i="11"/>
  <c r="C929" i="11" s="1"/>
  <c r="A930" i="11"/>
  <c r="C930" i="11" s="1"/>
  <c r="A931" i="11"/>
  <c r="C931" i="11" s="1"/>
  <c r="A932" i="11"/>
  <c r="C932" i="11" s="1"/>
  <c r="A933" i="11"/>
  <c r="C933" i="11" s="1"/>
  <c r="A934" i="11"/>
  <c r="C934" i="11"/>
  <c r="A935" i="11"/>
  <c r="C935" i="11" s="1"/>
  <c r="A936" i="11"/>
  <c r="C936" i="11" s="1"/>
  <c r="A937" i="11"/>
  <c r="C937" i="11" s="1"/>
  <c r="A938" i="11"/>
  <c r="C938" i="11" s="1"/>
  <c r="A939" i="11"/>
  <c r="C939" i="11" s="1"/>
  <c r="A940" i="11"/>
  <c r="C940" i="11"/>
  <c r="A941" i="11"/>
  <c r="C941" i="11" s="1"/>
  <c r="A942" i="11"/>
  <c r="C942" i="11"/>
  <c r="A943" i="11"/>
  <c r="C943" i="11"/>
  <c r="A944" i="11"/>
  <c r="C944" i="11" s="1"/>
  <c r="A945" i="11"/>
  <c r="C945" i="11" s="1"/>
  <c r="A946" i="11"/>
  <c r="C946" i="11" s="1"/>
  <c r="A947" i="11"/>
  <c r="C947" i="11" s="1"/>
  <c r="A948" i="11"/>
  <c r="C948" i="11"/>
  <c r="A949" i="11"/>
  <c r="C949" i="11" s="1"/>
  <c r="A950" i="11"/>
  <c r="C950" i="11" s="1"/>
  <c r="A951" i="11"/>
  <c r="C951" i="11"/>
  <c r="A952" i="11"/>
  <c r="C952" i="11"/>
  <c r="A953" i="11"/>
  <c r="C953" i="11" s="1"/>
  <c r="A954" i="11"/>
  <c r="C954" i="11" s="1"/>
  <c r="A955" i="11"/>
  <c r="C955" i="11" s="1"/>
  <c r="A956" i="11"/>
  <c r="C956" i="11" s="1"/>
  <c r="A957" i="11"/>
  <c r="C957" i="11" s="1"/>
  <c r="A958" i="11"/>
  <c r="C958" i="11"/>
  <c r="A959" i="11"/>
  <c r="C959" i="11" s="1"/>
  <c r="A960" i="11"/>
  <c r="C960" i="11"/>
  <c r="A961" i="11"/>
  <c r="C961" i="11" s="1"/>
  <c r="A962" i="11"/>
  <c r="C962" i="11"/>
  <c r="A963" i="11"/>
  <c r="C963" i="11"/>
  <c r="A964" i="11"/>
  <c r="C964" i="11" s="1"/>
  <c r="A965" i="11"/>
  <c r="C965" i="11" s="1"/>
  <c r="A966" i="11"/>
  <c r="C966" i="11"/>
  <c r="A967" i="11"/>
  <c r="C967" i="11"/>
  <c r="A968" i="11"/>
  <c r="C968" i="11" s="1"/>
  <c r="A969" i="11"/>
  <c r="C969" i="11" s="1"/>
  <c r="A970" i="11"/>
  <c r="C970" i="11" s="1"/>
  <c r="A971" i="11"/>
  <c r="C971" i="11" s="1"/>
  <c r="A972" i="11"/>
  <c r="C972" i="11" s="1"/>
  <c r="A973" i="11"/>
  <c r="C973" i="11" s="1"/>
  <c r="A974" i="11"/>
  <c r="C974" i="11"/>
  <c r="A975" i="11"/>
  <c r="C975" i="11"/>
  <c r="A976" i="11"/>
  <c r="C976" i="11" s="1"/>
  <c r="A977" i="11"/>
  <c r="C977" i="11" s="1"/>
  <c r="A978" i="11"/>
  <c r="C978" i="11" s="1"/>
  <c r="A979" i="11"/>
  <c r="C979" i="11" s="1"/>
  <c r="A980" i="11"/>
  <c r="C980" i="11" s="1"/>
  <c r="A981" i="11"/>
  <c r="C981" i="11" s="1"/>
  <c r="A982" i="11"/>
  <c r="C982" i="11" s="1"/>
  <c r="A983" i="11"/>
  <c r="C983" i="11"/>
  <c r="A984" i="11"/>
  <c r="C984" i="11"/>
  <c r="A985" i="11"/>
  <c r="C985" i="11" s="1"/>
  <c r="A986" i="11"/>
  <c r="C986" i="11"/>
  <c r="A987" i="11"/>
  <c r="C987" i="11" s="1"/>
  <c r="A988" i="11"/>
  <c r="C988" i="11" s="1"/>
  <c r="A989" i="11"/>
  <c r="C989" i="11" s="1"/>
  <c r="A990" i="11"/>
  <c r="C990" i="11" s="1"/>
  <c r="A991" i="11"/>
  <c r="C991" i="11" s="1"/>
  <c r="A992" i="11"/>
  <c r="C992" i="11"/>
  <c r="A993" i="11"/>
  <c r="C993" i="11" s="1"/>
  <c r="A994" i="11"/>
  <c r="C994" i="11" s="1"/>
  <c r="A995" i="11"/>
  <c r="C995" i="11" s="1"/>
  <c r="A996" i="11"/>
  <c r="C996" i="11" s="1"/>
  <c r="A997" i="11"/>
  <c r="C997" i="11" s="1"/>
  <c r="A998" i="11"/>
  <c r="C998" i="11"/>
  <c r="A999" i="11"/>
  <c r="C999" i="11" s="1"/>
  <c r="A1000" i="11"/>
  <c r="C1000" i="11" s="1"/>
  <c r="A1001" i="11"/>
  <c r="C1001" i="11" s="1"/>
  <c r="A1002" i="11"/>
  <c r="C1002" i="11" s="1"/>
  <c r="A1003" i="11"/>
  <c r="C1003" i="11"/>
  <c r="A1004" i="11"/>
  <c r="C1004" i="11" s="1"/>
  <c r="A1005" i="11"/>
  <c r="C1005" i="11" s="1"/>
  <c r="A1006" i="11"/>
  <c r="C1006" i="11"/>
  <c r="A1007" i="11"/>
  <c r="C1007" i="11"/>
  <c r="A1008" i="11"/>
  <c r="C1008" i="11"/>
  <c r="A1009" i="11"/>
  <c r="C1009" i="11" s="1"/>
  <c r="A1010" i="11"/>
  <c r="C1010" i="11" s="1"/>
  <c r="A1011" i="11"/>
  <c r="C1011" i="11" s="1"/>
  <c r="A1012" i="11"/>
  <c r="C1012" i="11"/>
  <c r="A1013" i="11"/>
  <c r="C1013" i="11" s="1"/>
  <c r="A1014" i="11"/>
  <c r="C1014" i="11" s="1"/>
  <c r="A1015" i="11"/>
  <c r="C1015" i="11"/>
  <c r="A1016" i="11"/>
  <c r="C1016" i="11"/>
  <c r="A1017" i="11"/>
  <c r="C1017" i="11" s="1"/>
  <c r="A1018" i="11"/>
  <c r="C1018" i="11" s="1"/>
  <c r="A1019" i="11"/>
  <c r="C1019" i="11" s="1"/>
  <c r="A1020" i="11"/>
  <c r="C1020" i="11" s="1"/>
  <c r="A1021" i="11"/>
  <c r="C1021" i="11" s="1"/>
  <c r="A1022" i="11"/>
  <c r="C1022" i="11"/>
  <c r="A1023" i="11"/>
  <c r="C1023" i="11" s="1"/>
  <c r="A1024" i="11"/>
  <c r="C1024" i="11"/>
  <c r="A1025" i="11"/>
  <c r="C1025" i="11" s="1"/>
  <c r="A1026" i="11"/>
  <c r="C1026" i="11" s="1"/>
  <c r="A1027" i="11"/>
  <c r="C1027" i="11"/>
  <c r="A1028" i="11"/>
  <c r="C1028" i="11" s="1"/>
  <c r="A1029" i="11"/>
  <c r="C1029" i="11" s="1"/>
  <c r="A1030" i="11"/>
  <c r="C1030" i="11"/>
  <c r="A1031" i="11"/>
  <c r="C1031" i="11" s="1"/>
  <c r="A1032" i="11"/>
  <c r="C1032" i="11" s="1"/>
  <c r="A1033" i="11"/>
  <c r="C1033" i="11" s="1"/>
  <c r="A1034" i="11"/>
  <c r="C1034" i="11" s="1"/>
  <c r="A1035" i="11"/>
  <c r="C1035" i="11" s="1"/>
  <c r="A1036" i="11"/>
  <c r="C1036" i="11" s="1"/>
  <c r="A1037" i="11"/>
  <c r="C1037" i="11" s="1"/>
  <c r="A1038" i="11"/>
  <c r="C1038" i="11"/>
  <c r="A1039" i="11"/>
  <c r="C1039" i="11"/>
  <c r="A1040" i="11"/>
  <c r="C1040" i="11"/>
  <c r="A1041" i="11"/>
  <c r="C1041" i="11" s="1"/>
  <c r="A1042" i="11"/>
  <c r="C1042" i="11" s="1"/>
  <c r="A1043" i="11"/>
  <c r="C1043" i="11" s="1"/>
  <c r="A1044" i="11"/>
  <c r="C1044" i="11" s="1"/>
  <c r="A1045" i="11"/>
  <c r="C1045" i="11" s="1"/>
  <c r="A1046" i="11"/>
  <c r="C1046" i="11" s="1"/>
  <c r="A1047" i="11"/>
  <c r="C1047" i="11"/>
  <c r="A1048" i="11"/>
  <c r="C1048" i="11"/>
  <c r="A1049" i="11"/>
  <c r="C1049" i="11" s="1"/>
  <c r="A1050" i="11"/>
  <c r="C1050" i="11"/>
  <c r="A1051" i="11"/>
  <c r="C1051" i="11" s="1"/>
  <c r="A1052" i="11"/>
  <c r="C1052" i="11" s="1"/>
  <c r="A1053" i="11"/>
  <c r="C1053" i="11" s="1"/>
  <c r="A1054" i="11"/>
  <c r="C1054" i="11" s="1"/>
  <c r="A1055" i="11"/>
  <c r="C1055" i="11" s="1"/>
  <c r="A1056" i="11"/>
  <c r="C1056" i="11"/>
  <c r="A1057" i="11"/>
  <c r="C1057" i="11" s="1"/>
  <c r="A1058" i="11"/>
  <c r="C1058" i="11"/>
  <c r="A1059" i="11"/>
  <c r="C1059" i="11" s="1"/>
  <c r="A1060" i="11"/>
  <c r="C1060" i="11" s="1"/>
  <c r="A1061" i="11"/>
  <c r="C1061" i="11" s="1"/>
  <c r="A1062" i="11"/>
  <c r="C1062" i="11"/>
  <c r="A1063" i="11"/>
  <c r="C1063" i="11" s="1"/>
  <c r="A1064" i="11"/>
  <c r="C1064" i="11" s="1"/>
  <c r="A1065" i="11"/>
  <c r="C1065" i="11" s="1"/>
  <c r="A1066" i="11"/>
  <c r="C1066" i="11" s="1"/>
  <c r="A1067" i="11"/>
  <c r="C1067" i="11"/>
  <c r="A1068" i="11"/>
  <c r="C1068" i="11"/>
  <c r="A1069" i="11"/>
  <c r="C1069" i="11" s="1"/>
  <c r="A1070" i="11"/>
  <c r="C1070" i="11"/>
  <c r="A1071" i="11"/>
  <c r="C1071" i="11"/>
  <c r="A1072" i="11"/>
  <c r="C1072" i="11" s="1"/>
  <c r="A1073" i="11"/>
  <c r="C1073" i="11" s="1"/>
  <c r="A1074" i="11"/>
  <c r="C1074" i="11" s="1"/>
  <c r="A1075" i="11"/>
  <c r="C1075" i="11" s="1"/>
  <c r="A1076" i="11"/>
  <c r="C1076" i="11"/>
  <c r="A1077" i="11"/>
  <c r="C1077" i="11" s="1"/>
  <c r="A1078" i="11"/>
  <c r="C1078" i="11" s="1"/>
  <c r="A1079" i="11"/>
  <c r="C1079" i="11"/>
  <c r="A1080" i="11"/>
  <c r="C1080" i="11"/>
  <c r="A1081" i="11"/>
  <c r="C1081" i="11" s="1"/>
  <c r="A1082" i="11"/>
  <c r="C1082" i="11" s="1"/>
  <c r="A1083" i="11"/>
  <c r="C1083" i="11" s="1"/>
  <c r="A1084" i="11"/>
  <c r="C1084" i="11" s="1"/>
  <c r="A1085" i="11"/>
  <c r="C1085" i="11" s="1"/>
  <c r="A1086" i="11"/>
  <c r="C1086" i="11" s="1"/>
  <c r="A1087" i="11"/>
  <c r="C1087" i="11" s="1"/>
  <c r="A1088" i="11"/>
  <c r="C1088" i="11"/>
  <c r="A1089" i="11"/>
  <c r="C1089" i="11" s="1"/>
  <c r="A1090" i="11"/>
  <c r="C1090" i="11"/>
  <c r="A1091" i="11"/>
  <c r="C1091" i="11" s="1"/>
  <c r="A1092" i="11"/>
  <c r="C1092" i="11" s="1"/>
  <c r="A1093" i="11"/>
  <c r="C1093" i="11" s="1"/>
  <c r="A1094" i="11"/>
  <c r="C1094" i="11"/>
  <c r="A1095" i="11"/>
  <c r="C1095" i="11"/>
  <c r="A1096" i="11"/>
  <c r="C1096" i="11" s="1"/>
  <c r="A1097" i="11"/>
  <c r="C1097" i="11" s="1"/>
  <c r="A1098" i="11"/>
  <c r="C1098" i="11" s="1"/>
  <c r="A1099" i="11"/>
  <c r="C1099" i="11" s="1"/>
  <c r="A1100" i="11"/>
  <c r="C1100" i="11" s="1"/>
  <c r="A1101" i="11"/>
  <c r="C1101" i="11" s="1"/>
  <c r="A1102" i="11"/>
  <c r="C1102" i="11"/>
  <c r="A1103" i="11"/>
  <c r="C1103" i="11"/>
  <c r="A1104" i="11"/>
  <c r="C1104" i="11"/>
  <c r="A1105" i="11"/>
  <c r="C1105" i="11" s="1"/>
  <c r="A1106" i="11"/>
  <c r="C1106" i="11" s="1"/>
  <c r="A1107" i="11"/>
  <c r="C1107" i="11" s="1"/>
  <c r="A1108" i="11"/>
  <c r="C1108" i="11" s="1"/>
  <c r="A1109" i="11"/>
  <c r="C1109" i="11" s="1"/>
  <c r="A1110" i="11"/>
  <c r="C1110" i="11" s="1"/>
  <c r="A1111" i="11"/>
  <c r="C1111" i="11"/>
  <c r="A1112" i="11"/>
  <c r="C1112" i="11"/>
  <c r="A1113" i="11"/>
  <c r="C1113" i="11" s="1"/>
  <c r="A1114" i="11"/>
  <c r="C1114" i="11"/>
  <c r="A1115" i="11"/>
  <c r="C1115" i="11" s="1"/>
  <c r="A1116" i="11"/>
  <c r="C1116" i="11" s="1"/>
  <c r="A1117" i="11"/>
  <c r="C1117" i="11" s="1"/>
  <c r="A1118" i="11"/>
  <c r="C1118" i="11"/>
  <c r="A1119" i="11"/>
  <c r="C1119" i="11" s="1"/>
  <c r="A1120" i="11"/>
  <c r="C1120" i="11"/>
  <c r="A1121" i="11"/>
  <c r="C1121" i="11" s="1"/>
  <c r="A1122" i="11"/>
  <c r="C1122" i="11" s="1"/>
  <c r="A1123" i="11"/>
  <c r="C1123" i="11" s="1"/>
  <c r="A1124" i="11"/>
  <c r="C1124" i="11" s="1"/>
  <c r="A1125" i="11"/>
  <c r="C1125" i="11" s="1"/>
  <c r="A1126" i="11"/>
  <c r="C1126" i="11"/>
  <c r="A1127" i="11"/>
  <c r="C1127" i="11" s="1"/>
  <c r="A1128" i="11"/>
  <c r="C1128" i="11" s="1"/>
  <c r="A1129" i="11"/>
  <c r="C1129" i="11" s="1"/>
  <c r="A1130" i="11"/>
  <c r="C1130" i="11" s="1"/>
  <c r="A1131" i="11"/>
  <c r="C1131" i="11"/>
  <c r="A1132" i="11"/>
  <c r="C1132" i="11"/>
  <c r="A1133" i="11"/>
  <c r="C1133" i="11" s="1"/>
  <c r="A1134" i="11"/>
  <c r="C1134" i="11"/>
  <c r="A1135" i="11"/>
  <c r="C1135" i="11"/>
  <c r="A1136" i="11"/>
  <c r="C1136" i="11" s="1"/>
  <c r="A1137" i="11"/>
  <c r="C1137" i="11" s="1"/>
  <c r="A1138" i="11"/>
  <c r="C1138" i="11" s="1"/>
  <c r="A1139" i="11"/>
  <c r="C1139" i="11" s="1"/>
  <c r="A1140" i="11"/>
  <c r="C1140" i="11" s="1"/>
  <c r="A1141" i="11"/>
  <c r="C1141" i="11" s="1"/>
  <c r="A1142" i="11"/>
  <c r="C1142" i="11" s="1"/>
  <c r="A1143" i="11"/>
  <c r="C1143" i="11"/>
  <c r="A1144" i="11"/>
  <c r="C1144" i="11"/>
  <c r="A1145" i="11"/>
  <c r="C1145" i="11" s="1"/>
  <c r="A1146" i="11"/>
  <c r="C1146" i="11" s="1"/>
  <c r="A1147" i="11"/>
  <c r="C1147" i="11" s="1"/>
  <c r="A1148" i="11"/>
  <c r="C1148" i="11" s="1"/>
  <c r="A1149" i="11"/>
  <c r="C1149" i="11" s="1"/>
  <c r="A1150" i="11"/>
  <c r="C1150" i="11"/>
  <c r="A1151" i="11"/>
  <c r="C1151" i="11" s="1"/>
  <c r="A1152" i="11"/>
  <c r="C1152" i="11"/>
  <c r="A1153" i="11"/>
  <c r="C1153" i="11" s="1"/>
  <c r="A1154" i="11"/>
  <c r="C1154" i="11"/>
  <c r="A1155" i="11"/>
  <c r="C1155" i="11"/>
  <c r="A1156" i="11"/>
  <c r="C1156" i="11" s="1"/>
  <c r="A1157" i="11"/>
  <c r="C1157" i="11" s="1"/>
  <c r="A1158" i="11"/>
  <c r="C1158" i="11"/>
  <c r="A1159" i="11"/>
  <c r="C1159" i="11"/>
  <c r="A1160" i="11"/>
  <c r="C1160" i="11"/>
  <c r="A1161" i="11"/>
  <c r="C1161" i="11" s="1"/>
  <c r="A1162" i="11"/>
  <c r="C1162" i="11" s="1"/>
  <c r="A1163" i="11"/>
  <c r="C1163" i="11"/>
  <c r="A1164" i="11"/>
  <c r="C1164" i="11"/>
  <c r="A1165" i="11"/>
  <c r="C1165" i="11" s="1"/>
  <c r="A1166" i="11"/>
  <c r="C1166" i="11"/>
  <c r="A1167" i="11"/>
  <c r="C1167" i="11"/>
  <c r="A1168" i="11"/>
  <c r="C1168" i="11" s="1"/>
  <c r="A1169" i="11"/>
  <c r="C1169" i="11" s="1"/>
  <c r="A1170" i="11"/>
  <c r="C1170" i="11" s="1"/>
  <c r="A1171" i="11"/>
  <c r="C1171" i="11" s="1"/>
  <c r="A1172" i="11"/>
  <c r="C1172" i="11" s="1"/>
  <c r="A1173" i="11"/>
  <c r="C1173" i="11" s="1"/>
  <c r="A1174" i="11"/>
  <c r="C1174" i="11" s="1"/>
  <c r="A1175" i="11"/>
  <c r="C1175" i="11"/>
  <c r="A1176" i="11"/>
  <c r="C1176" i="11"/>
  <c r="A1177" i="11"/>
  <c r="C1177" i="11" s="1"/>
  <c r="A1178" i="11"/>
  <c r="C1178" i="11"/>
  <c r="A1179" i="11"/>
  <c r="C1179" i="11" s="1"/>
  <c r="A1180" i="11"/>
  <c r="C1180" i="11" s="1"/>
  <c r="A1181" i="11"/>
  <c r="C1181" i="11" s="1"/>
  <c r="A1182" i="11"/>
  <c r="C1182" i="11" s="1"/>
  <c r="A1183" i="11"/>
  <c r="C1183" i="11"/>
  <c r="A1184" i="11"/>
  <c r="C1184" i="11"/>
  <c r="A1185" i="11"/>
  <c r="C1185" i="11" s="1"/>
  <c r="A1186" i="11"/>
  <c r="C1186" i="11"/>
  <c r="A1187" i="11"/>
  <c r="C1187" i="11" s="1"/>
  <c r="A1188" i="11"/>
  <c r="C1188" i="11" s="1"/>
  <c r="A1189" i="11"/>
  <c r="C1189" i="11" s="1"/>
  <c r="A1190" i="11"/>
  <c r="C1190" i="11" s="1"/>
  <c r="A1191" i="11"/>
  <c r="C1191" i="11" s="1"/>
  <c r="A1192" i="11"/>
  <c r="C1192" i="11" s="1"/>
  <c r="A1193" i="11"/>
  <c r="C1193" i="11" s="1"/>
  <c r="A1194" i="11"/>
  <c r="C1194" i="11"/>
  <c r="A1195" i="11"/>
  <c r="C1195" i="11"/>
  <c r="A1196" i="11"/>
  <c r="C1196" i="11" s="1"/>
  <c r="A1197" i="11"/>
  <c r="C1197" i="11" s="1"/>
  <c r="A1198" i="11"/>
  <c r="C1198" i="11"/>
  <c r="A1199" i="11"/>
  <c r="C1199" i="11" s="1"/>
  <c r="A1200" i="11"/>
  <c r="C1200" i="11" s="1"/>
  <c r="A1201" i="11"/>
  <c r="C1201" i="11" s="1"/>
  <c r="A1202" i="11"/>
  <c r="C1202" i="11" s="1"/>
  <c r="A1203" i="11"/>
  <c r="C1203" i="11" s="1"/>
  <c r="A1204" i="11"/>
  <c r="C1204" i="11" s="1"/>
  <c r="A1205" i="11"/>
  <c r="C1205" i="11" s="1"/>
  <c r="A1206" i="11"/>
  <c r="C1206" i="11" s="1"/>
  <c r="A1207" i="11"/>
  <c r="C1207" i="11"/>
  <c r="A1208" i="11"/>
  <c r="C1208" i="11"/>
  <c r="A1209" i="11"/>
  <c r="C1209" i="11" s="1"/>
  <c r="A1210" i="11"/>
  <c r="C1210" i="11"/>
  <c r="A1211" i="11"/>
  <c r="C1211" i="11" s="1"/>
  <c r="A1212" i="11"/>
  <c r="C1212" i="11"/>
  <c r="A1213" i="11"/>
  <c r="C1213" i="11" s="1"/>
  <c r="A1214" i="11"/>
  <c r="C1214" i="11" s="1"/>
  <c r="A1215" i="11"/>
  <c r="C1215" i="11" s="1"/>
  <c r="A1216" i="11"/>
  <c r="C1216" i="11"/>
  <c r="A1217" i="11"/>
  <c r="C1217" i="11" s="1"/>
  <c r="A1218" i="11"/>
  <c r="C1218" i="11"/>
  <c r="A1219" i="11"/>
  <c r="C1219" i="11"/>
  <c r="A1220" i="11"/>
  <c r="C1220" i="11" s="1"/>
  <c r="A1221" i="11"/>
  <c r="C1221" i="11" s="1"/>
  <c r="A1222" i="11"/>
  <c r="C1222" i="11"/>
  <c r="A1223" i="11"/>
  <c r="C1223" i="11"/>
  <c r="A1224" i="11"/>
  <c r="C1224" i="11"/>
  <c r="A1225" i="11"/>
  <c r="C1225" i="11" s="1"/>
  <c r="A1226" i="11"/>
  <c r="C1226" i="11" s="1"/>
  <c r="A1227" i="11"/>
  <c r="C1227" i="11" s="1"/>
  <c r="A1228" i="11"/>
  <c r="C1228" i="11" s="1"/>
  <c r="A1229" i="11"/>
  <c r="C1229" i="11" s="1"/>
  <c r="A1230" i="11"/>
  <c r="C1230" i="11"/>
  <c r="A1231" i="11"/>
  <c r="C1231" i="11"/>
  <c r="A1232" i="11"/>
  <c r="C1232" i="11"/>
  <c r="A1233" i="11"/>
  <c r="C1233" i="11" s="1"/>
  <c r="A1234" i="11"/>
  <c r="C1234" i="11" s="1"/>
  <c r="A1235" i="11"/>
  <c r="C1235" i="11" s="1"/>
  <c r="A1236" i="11"/>
  <c r="C1236" i="11"/>
  <c r="A1237" i="11"/>
  <c r="C1237" i="11" s="1"/>
  <c r="A1238" i="11"/>
  <c r="C1238" i="11" s="1"/>
  <c r="A1239" i="11"/>
  <c r="C1239" i="11"/>
  <c r="A1240" i="11"/>
  <c r="C1240" i="11" s="1"/>
  <c r="A1241" i="11"/>
  <c r="C1241" i="11" s="1"/>
  <c r="A1242" i="11"/>
  <c r="C1242" i="11"/>
  <c r="A1243" i="11"/>
  <c r="C1243" i="11" s="1"/>
  <c r="A1244" i="11"/>
  <c r="C1244" i="11" s="1"/>
  <c r="A1245" i="11"/>
  <c r="C1245" i="11" s="1"/>
  <c r="A1246" i="11"/>
  <c r="C1246" i="11"/>
  <c r="A1247" i="11"/>
  <c r="C1247" i="11"/>
  <c r="A1248" i="11"/>
  <c r="C1248" i="11"/>
  <c r="A1249" i="11"/>
  <c r="C1249" i="11" s="1"/>
  <c r="A1250" i="11"/>
  <c r="C1250" i="11" s="1"/>
  <c r="A1251" i="11"/>
  <c r="C1251" i="11" s="1"/>
  <c r="A1252" i="11"/>
  <c r="C1252" i="11" s="1"/>
  <c r="A1253" i="11"/>
  <c r="C1253" i="11" s="1"/>
  <c r="A1254" i="11"/>
  <c r="C1254" i="11" s="1"/>
  <c r="A1255" i="11"/>
  <c r="C1255" i="11" s="1"/>
  <c r="A1256" i="11"/>
  <c r="C1256" i="11" s="1"/>
  <c r="A1257" i="11"/>
  <c r="C1257" i="11" s="1"/>
  <c r="A1258" i="11"/>
  <c r="C1258" i="11"/>
  <c r="A1259" i="11"/>
  <c r="C1259" i="11" s="1"/>
  <c r="A1260" i="11"/>
  <c r="C1260" i="11"/>
  <c r="A1261" i="11"/>
  <c r="C1261" i="11" s="1"/>
  <c r="A1262" i="11"/>
  <c r="C1262" i="11"/>
  <c r="A1263" i="11"/>
  <c r="C1263" i="11" s="1"/>
  <c r="A1264" i="11"/>
  <c r="C1264" i="11" s="1"/>
  <c r="A1265" i="11"/>
  <c r="C1265" i="11" s="1"/>
  <c r="A1266" i="11"/>
  <c r="C1266" i="11" s="1"/>
  <c r="A1267" i="11"/>
  <c r="C1267" i="11" s="1"/>
  <c r="A1268" i="11"/>
  <c r="C1268" i="11"/>
  <c r="A1269" i="11"/>
  <c r="C1269" i="11" s="1"/>
  <c r="A1270" i="11"/>
  <c r="C1270" i="11"/>
  <c r="A1271" i="11"/>
  <c r="C1271" i="11"/>
  <c r="A1272" i="11"/>
  <c r="C1272" i="11"/>
  <c r="A1273" i="11"/>
  <c r="C1273" i="11" s="1"/>
  <c r="A1274" i="11"/>
  <c r="C1274" i="11" s="1"/>
  <c r="A1275" i="11"/>
  <c r="C1275" i="11" s="1"/>
  <c r="A1276" i="11"/>
  <c r="C1276" i="11"/>
  <c r="A1277" i="11"/>
  <c r="C1277" i="11" s="1"/>
  <c r="A1278" i="11"/>
  <c r="C1278" i="11" s="1"/>
  <c r="A1279" i="11"/>
  <c r="C1279" i="11" s="1"/>
  <c r="A1280" i="11"/>
  <c r="C1280" i="11"/>
  <c r="A1281" i="11"/>
  <c r="C1281" i="11" s="1"/>
  <c r="A1282" i="11"/>
  <c r="C1282" i="11"/>
  <c r="A1283" i="11"/>
  <c r="C1283" i="11" s="1"/>
  <c r="A1284" i="11"/>
  <c r="C1284" i="11" s="1"/>
  <c r="A1285" i="11"/>
  <c r="C1285" i="11" s="1"/>
  <c r="A1286" i="11"/>
  <c r="C1286" i="11"/>
  <c r="A1287" i="11"/>
  <c r="C1287" i="11"/>
  <c r="A1288" i="11"/>
  <c r="C1288" i="11" s="1"/>
  <c r="A1289" i="11"/>
  <c r="C1289" i="11" s="1"/>
  <c r="A1290" i="11"/>
  <c r="C1290" i="11" s="1"/>
  <c r="A1291" i="11"/>
  <c r="C1291" i="11" s="1"/>
  <c r="A1292" i="11"/>
  <c r="C1292" i="11" s="1"/>
  <c r="A1293" i="11"/>
  <c r="C1293" i="11" s="1"/>
  <c r="A1294" i="11"/>
  <c r="C1294" i="11"/>
  <c r="A1295" i="11"/>
  <c r="C1295" i="11"/>
  <c r="A1296" i="11"/>
  <c r="C1296" i="11"/>
  <c r="A1297" i="11"/>
  <c r="C1297" i="11" s="1"/>
  <c r="A1298" i="11"/>
  <c r="C1298" i="11" s="1"/>
  <c r="A1299" i="11"/>
  <c r="C1299" i="11"/>
  <c r="A1300" i="11"/>
  <c r="C1300" i="11"/>
  <c r="A1301" i="11"/>
  <c r="C1301" i="11" s="1"/>
  <c r="A1302" i="11"/>
  <c r="C1302" i="11" s="1"/>
  <c r="A1303" i="11"/>
  <c r="C1303" i="11"/>
  <c r="A1304" i="11"/>
  <c r="C1304" i="11" s="1"/>
  <c r="A1305" i="11"/>
  <c r="C1305" i="11" s="1"/>
  <c r="A1306" i="11"/>
  <c r="C1306" i="11"/>
  <c r="A1307" i="11"/>
  <c r="C1307" i="11" s="1"/>
  <c r="A1308" i="11"/>
  <c r="C1308" i="11" s="1"/>
  <c r="A1309" i="11"/>
  <c r="C1309" i="11" s="1"/>
  <c r="A1310" i="11"/>
  <c r="C1310" i="11"/>
  <c r="A1311" i="11"/>
  <c r="C1311" i="11"/>
  <c r="A1312" i="11"/>
  <c r="C1312" i="11"/>
  <c r="A1313" i="11"/>
  <c r="C1313" i="11" s="1"/>
  <c r="A1314" i="11"/>
  <c r="C1314" i="11" s="1"/>
  <c r="A1315" i="11"/>
  <c r="C1315" i="11" s="1"/>
  <c r="A1316" i="11"/>
  <c r="C1316" i="11" s="1"/>
  <c r="A1317" i="11"/>
  <c r="C1317" i="11" s="1"/>
  <c r="A1318" i="11"/>
  <c r="C1318" i="11" s="1"/>
  <c r="A1319" i="11"/>
  <c r="C1319" i="11" s="1"/>
  <c r="A1320" i="11"/>
  <c r="C1320" i="11" s="1"/>
  <c r="A1321" i="11"/>
  <c r="C1321" i="11" s="1"/>
  <c r="A1322" i="11"/>
  <c r="C1322" i="11" s="1"/>
  <c r="A1323" i="11"/>
  <c r="C1323" i="11"/>
  <c r="A1324" i="11"/>
  <c r="C1324" i="11"/>
  <c r="A1325" i="11"/>
  <c r="C1325" i="11" s="1"/>
  <c r="A1326" i="11"/>
  <c r="C1326" i="11"/>
  <c r="A1327" i="11"/>
  <c r="C1327" i="11" s="1"/>
  <c r="A1328" i="11"/>
  <c r="C1328" i="11" s="1"/>
  <c r="A1329" i="11"/>
  <c r="C1329" i="11" s="1"/>
  <c r="A1330" i="11"/>
  <c r="C1330" i="11"/>
  <c r="A1331" i="11"/>
  <c r="C1331" i="11" s="1"/>
  <c r="A1332" i="11"/>
  <c r="C1332" i="11"/>
  <c r="A1333" i="11"/>
  <c r="C1333" i="11" s="1"/>
  <c r="A1334" i="11"/>
  <c r="C1334" i="11" s="1"/>
  <c r="A1335" i="11"/>
  <c r="C1335" i="11"/>
  <c r="A1336" i="11"/>
  <c r="C1336" i="11" s="1"/>
  <c r="A1337" i="11"/>
  <c r="C1337" i="11" s="1"/>
  <c r="A1338" i="11"/>
  <c r="C1338" i="11"/>
  <c r="A1339" i="11"/>
  <c r="C1339" i="11"/>
  <c r="A1340" i="11"/>
  <c r="C1340" i="11"/>
  <c r="A1341" i="11"/>
  <c r="C1341" i="11" s="1"/>
  <c r="A1342" i="11"/>
  <c r="C1342" i="11" s="1"/>
  <c r="A1343" i="11"/>
  <c r="C1343" i="11" s="1"/>
  <c r="A1344" i="11"/>
  <c r="C1344" i="11" s="1"/>
  <c r="A1345" i="11"/>
  <c r="C1345" i="11" s="1"/>
  <c r="A1346" i="11"/>
  <c r="C1346" i="11"/>
  <c r="A1347" i="11"/>
  <c r="C1347" i="11"/>
  <c r="A1348" i="11"/>
  <c r="C1348" i="11"/>
  <c r="A1349" i="11"/>
  <c r="C1349" i="11" s="1"/>
  <c r="A1350" i="11"/>
  <c r="C1350" i="11" s="1"/>
  <c r="A1351" i="11"/>
  <c r="C1351" i="11" s="1"/>
  <c r="A1352" i="11"/>
  <c r="C1352" i="11" s="1"/>
  <c r="A1353" i="11"/>
  <c r="C1353" i="11" s="1"/>
  <c r="A1354" i="11"/>
  <c r="C1354" i="11"/>
  <c r="A1355" i="11"/>
  <c r="C1355" i="11"/>
  <c r="A1356" i="11"/>
  <c r="C1356" i="11"/>
  <c r="A1357" i="11"/>
  <c r="C1357" i="11" s="1"/>
  <c r="A1358" i="11"/>
  <c r="C1358" i="11" s="1"/>
  <c r="A1359" i="11"/>
  <c r="C1359" i="11" s="1"/>
  <c r="A1360" i="11"/>
  <c r="C1360" i="11" s="1"/>
  <c r="A1361" i="11"/>
  <c r="C1361" i="11" s="1"/>
  <c r="A1362" i="11"/>
  <c r="C1362" i="11"/>
  <c r="A1363" i="11"/>
  <c r="C1363" i="11" s="1"/>
  <c r="A1364" i="11"/>
  <c r="C1364" i="11"/>
  <c r="A1365" i="11"/>
  <c r="C1365" i="11" s="1"/>
  <c r="A1366" i="11"/>
  <c r="C1366" i="11" s="1"/>
  <c r="A1367" i="11"/>
  <c r="C1367" i="11" s="1"/>
  <c r="A1368" i="11"/>
  <c r="C1368" i="11" s="1"/>
  <c r="A1369" i="11"/>
  <c r="C1369" i="11" s="1"/>
  <c r="A1370" i="11"/>
  <c r="C1370" i="11"/>
  <c r="A1371" i="11"/>
  <c r="C1371" i="11"/>
  <c r="A1372" i="11"/>
  <c r="C1372" i="11" s="1"/>
  <c r="A1373" i="11"/>
  <c r="C1373" i="11" s="1"/>
  <c r="A1374" i="11"/>
  <c r="C1374" i="11" s="1"/>
  <c r="A1375" i="11"/>
  <c r="C1375" i="11" s="1"/>
  <c r="A1376" i="11"/>
  <c r="C1376" i="11" s="1"/>
  <c r="A1377" i="11"/>
  <c r="C1377" i="11" s="1"/>
  <c r="A1378" i="11"/>
  <c r="C1378" i="11"/>
  <c r="A1379" i="11"/>
  <c r="C1379" i="11"/>
  <c r="A1380" i="11"/>
  <c r="C1380" i="11"/>
  <c r="A1381" i="11"/>
  <c r="C1381" i="11" s="1"/>
  <c r="A1382" i="11"/>
  <c r="C1382" i="11" s="1"/>
  <c r="A1383" i="11"/>
  <c r="C1383" i="11" s="1"/>
  <c r="A1384" i="11"/>
  <c r="C1384" i="11" s="1"/>
  <c r="A1385" i="11"/>
  <c r="C1385" i="11" s="1"/>
  <c r="A1386" i="11"/>
  <c r="C1386" i="11" s="1"/>
  <c r="A1387" i="11"/>
  <c r="C1387" i="11"/>
  <c r="A1388" i="11"/>
  <c r="C1388" i="11"/>
  <c r="A1389" i="11"/>
  <c r="C1389" i="11" s="1"/>
  <c r="A1390" i="11"/>
  <c r="C1390" i="11" s="1"/>
  <c r="A1391" i="11"/>
  <c r="C1391" i="11" s="1"/>
  <c r="A1392" i="11"/>
  <c r="C1392" i="11" s="1"/>
  <c r="A1393" i="11"/>
  <c r="C1393" i="11" s="1"/>
  <c r="A1394" i="11"/>
  <c r="C1394" i="11"/>
  <c r="A1395" i="11"/>
  <c r="C1395" i="11"/>
  <c r="A1396" i="11"/>
  <c r="C1396" i="11"/>
  <c r="A1397" i="11"/>
  <c r="C1397" i="11" s="1"/>
  <c r="A1398" i="11"/>
  <c r="C1398" i="11" s="1"/>
  <c r="A1399" i="11"/>
  <c r="C1399" i="11"/>
  <c r="A1400" i="11"/>
  <c r="C1400" i="11" s="1"/>
  <c r="A1401" i="11"/>
  <c r="C1401" i="11" s="1"/>
  <c r="A1402" i="11"/>
  <c r="C1402" i="11"/>
  <c r="A1403" i="11"/>
  <c r="C1403" i="11"/>
  <c r="A1404" i="11"/>
  <c r="C1404" i="11"/>
  <c r="A1405" i="11"/>
  <c r="C1405" i="11" s="1"/>
  <c r="A1406" i="11"/>
  <c r="C1406" i="11" s="1"/>
  <c r="A1407" i="11"/>
  <c r="C1407" i="11" s="1"/>
  <c r="A1408" i="11"/>
  <c r="C1408" i="11"/>
  <c r="A1409" i="11"/>
  <c r="C1409" i="11" s="1"/>
  <c r="A1410" i="11"/>
  <c r="C1410" i="11"/>
  <c r="A1411" i="11"/>
  <c r="C1411" i="11"/>
  <c r="A1412" i="11"/>
  <c r="C1412" i="11"/>
  <c r="A1413" i="11"/>
  <c r="C1413" i="11" s="1"/>
  <c r="A1414" i="11"/>
  <c r="C1414" i="11" s="1"/>
  <c r="A1415" i="11"/>
  <c r="C1415" i="11" s="1"/>
  <c r="A1416" i="11"/>
  <c r="C1416" i="11" s="1"/>
  <c r="A1417" i="11"/>
  <c r="C1417" i="11" s="1"/>
  <c r="A1418" i="11"/>
  <c r="C1418" i="11" s="1"/>
  <c r="A1419" i="11"/>
  <c r="C1419" i="11"/>
  <c r="A1420" i="11"/>
  <c r="C1420" i="11"/>
  <c r="A1421" i="11"/>
  <c r="C1421" i="11" s="1"/>
  <c r="A1422" i="11"/>
  <c r="C1422" i="11"/>
  <c r="A1423" i="11"/>
  <c r="C1423" i="11" s="1"/>
  <c r="A1424" i="11"/>
  <c r="C1424" i="11" s="1"/>
  <c r="A1425" i="11"/>
  <c r="C1425" i="11" s="1"/>
  <c r="A1426" i="11"/>
  <c r="C1426" i="11"/>
  <c r="A1427" i="11"/>
  <c r="C1427" i="11" s="1"/>
  <c r="A1428" i="11"/>
  <c r="C1428" i="11"/>
  <c r="A1429" i="11"/>
  <c r="C1429" i="11" s="1"/>
  <c r="A1430" i="11"/>
  <c r="C1430" i="11" s="1"/>
  <c r="A1431" i="11"/>
  <c r="C1431" i="11" s="1"/>
  <c r="A1432" i="11"/>
  <c r="C1432" i="11" s="1"/>
  <c r="A1433" i="11"/>
  <c r="C1433" i="11" s="1"/>
  <c r="A1434" i="11"/>
  <c r="C1434" i="11"/>
  <c r="A1435" i="11"/>
  <c r="C1435" i="11"/>
  <c r="A1436" i="11"/>
  <c r="C1436" i="11" s="1"/>
  <c r="A1437" i="11"/>
  <c r="C1437" i="11" s="1"/>
  <c r="A1438" i="11"/>
  <c r="C1438" i="11" s="1"/>
  <c r="A1439" i="11"/>
  <c r="C1439" i="11" s="1"/>
  <c r="A1440" i="11"/>
  <c r="C1440" i="11" s="1"/>
  <c r="A1441" i="11"/>
  <c r="C1441" i="11" s="1"/>
  <c r="A1442" i="11"/>
  <c r="C1442" i="11"/>
  <c r="A1443" i="11"/>
  <c r="C1443" i="11"/>
  <c r="A1444" i="11"/>
  <c r="C1444" i="11"/>
  <c r="A1445" i="11"/>
  <c r="C1445" i="11" s="1"/>
  <c r="A1446" i="11"/>
  <c r="C1446" i="11" s="1"/>
  <c r="A1447" i="11"/>
  <c r="C1447" i="11" s="1"/>
  <c r="A1448" i="11"/>
  <c r="C1448" i="11" s="1"/>
  <c r="A1449" i="11"/>
  <c r="C1449" i="11" s="1"/>
  <c r="A1450" i="11"/>
  <c r="C1450" i="11"/>
  <c r="A1451" i="11"/>
  <c r="C1451" i="11"/>
  <c r="A1452" i="11"/>
  <c r="C1452" i="11"/>
  <c r="A1453" i="11"/>
  <c r="C1453" i="11" s="1"/>
  <c r="A1454" i="11"/>
  <c r="C1454" i="11" s="1"/>
  <c r="A1455" i="11"/>
  <c r="C1455" i="11" s="1"/>
  <c r="A1456" i="11"/>
  <c r="C1456" i="11" s="1"/>
  <c r="A1457" i="11"/>
  <c r="C1457" i="11" s="1"/>
  <c r="A1458" i="11"/>
  <c r="C1458" i="11"/>
  <c r="A1459" i="11"/>
  <c r="C1459" i="11"/>
  <c r="A1460" i="11"/>
  <c r="C1460" i="11"/>
  <c r="A1461" i="11"/>
  <c r="C1461" i="11" s="1"/>
  <c r="A1462" i="11"/>
  <c r="C1462" i="11" s="1"/>
  <c r="A1463" i="11"/>
  <c r="C1463" i="11" s="1"/>
  <c r="A1464" i="11"/>
  <c r="C1464" i="11" s="1"/>
  <c r="A1465" i="11"/>
  <c r="C1465" i="11" s="1"/>
  <c r="A1466" i="11"/>
  <c r="C1466" i="11"/>
  <c r="A1467" i="11"/>
  <c r="C1467" i="11"/>
  <c r="A1468" i="11"/>
  <c r="C1468" i="11" s="1"/>
  <c r="A1469" i="11"/>
  <c r="C1469" i="11" s="1"/>
  <c r="A1470" i="11"/>
  <c r="C1470" i="11" s="1"/>
  <c r="A1471" i="11"/>
  <c r="C1471" i="11" s="1"/>
  <c r="A1472" i="11"/>
  <c r="C1472" i="11" s="1"/>
  <c r="A1473" i="11"/>
  <c r="C1473" i="11" s="1"/>
  <c r="A1474" i="11"/>
  <c r="C1474" i="11" s="1"/>
  <c r="A1475" i="11"/>
  <c r="C1475" i="11"/>
  <c r="A1476" i="11"/>
  <c r="C1476" i="11"/>
  <c r="A1477" i="11"/>
  <c r="C1477" i="11" s="1"/>
  <c r="A1478" i="11"/>
  <c r="C1478" i="11"/>
  <c r="A1479" i="11"/>
  <c r="C1479" i="11" s="1"/>
  <c r="A1480" i="11"/>
  <c r="C1480" i="11" s="1"/>
  <c r="A1481" i="11"/>
  <c r="C1481" i="11" s="1"/>
  <c r="A1482" i="11"/>
  <c r="C1482" i="11"/>
  <c r="A1483" i="11"/>
  <c r="C1483" i="11" s="1"/>
  <c r="A1484" i="11"/>
  <c r="C1484" i="11"/>
  <c r="A1485" i="11"/>
  <c r="C1485" i="11" s="1"/>
  <c r="A1486" i="11"/>
  <c r="C1486" i="11" s="1"/>
  <c r="A1487" i="11"/>
  <c r="C1487" i="11" s="1"/>
  <c r="A1488" i="11"/>
  <c r="C1488" i="11" s="1"/>
  <c r="A1489" i="11"/>
  <c r="C1489" i="11" s="1"/>
  <c r="A1490" i="11"/>
  <c r="C1490" i="11"/>
  <c r="A1491" i="11"/>
  <c r="C1491" i="11" s="1"/>
  <c r="A1492" i="11"/>
  <c r="C1492" i="11" s="1"/>
  <c r="A1493" i="11"/>
  <c r="C1493" i="11" s="1"/>
  <c r="A1494" i="11"/>
  <c r="C1494" i="11" s="1"/>
  <c r="A1495" i="11"/>
  <c r="C1495" i="11" s="1"/>
  <c r="A1496" i="11"/>
  <c r="C1496" i="11" s="1"/>
  <c r="A1497" i="11"/>
  <c r="C1497" i="11" s="1"/>
  <c r="A1498" i="11"/>
  <c r="C1498" i="11"/>
  <c r="A1499" i="11"/>
  <c r="C1499" i="11"/>
  <c r="A1500" i="11"/>
  <c r="C1500" i="11"/>
  <c r="A1501" i="11"/>
  <c r="C1501" i="11" s="1"/>
  <c r="A1502" i="11"/>
  <c r="C1502" i="11" s="1"/>
  <c r="A1503" i="11"/>
  <c r="C1503" i="11" s="1"/>
  <c r="A1504" i="11"/>
  <c r="C1504" i="11"/>
  <c r="A1505" i="11"/>
  <c r="C1505" i="11" s="1"/>
  <c r="A1506" i="11"/>
  <c r="C1506" i="11"/>
  <c r="A1507" i="11"/>
  <c r="C1507" i="11"/>
  <c r="A1508" i="11"/>
  <c r="C1508" i="11"/>
  <c r="A1509" i="11"/>
  <c r="C1509" i="11" s="1"/>
  <c r="A1510" i="11"/>
  <c r="C1510" i="11" s="1"/>
  <c r="A1511" i="11"/>
  <c r="C1511" i="11" s="1"/>
  <c r="A1512" i="11"/>
  <c r="C1512" i="11" s="1"/>
  <c r="A1513" i="11"/>
  <c r="C1513" i="11" s="1"/>
  <c r="A1514" i="11"/>
  <c r="C1514" i="11"/>
  <c r="A1515" i="11"/>
  <c r="C1515" i="11" s="1"/>
  <c r="A1516" i="11"/>
  <c r="C1516" i="11"/>
  <c r="A1517" i="11"/>
  <c r="C1517" i="11" s="1"/>
  <c r="A1518" i="11"/>
  <c r="C1518" i="11" s="1"/>
  <c r="A1519" i="11"/>
  <c r="C1519" i="11"/>
  <c r="A1520" i="11"/>
  <c r="C1520" i="11" s="1"/>
  <c r="A1521" i="11"/>
  <c r="C1521" i="11" s="1"/>
  <c r="A1522" i="11"/>
  <c r="C1522" i="11"/>
  <c r="A1523" i="11"/>
  <c r="C1523" i="11" s="1"/>
  <c r="A1524" i="11"/>
  <c r="C1524" i="11"/>
  <c r="A1525" i="11"/>
  <c r="C1525" i="11" s="1"/>
  <c r="A1526" i="11"/>
  <c r="C1526" i="11" s="1"/>
  <c r="A1527" i="11"/>
  <c r="C1527" i="11" s="1"/>
  <c r="A1528" i="11"/>
  <c r="C1528" i="11" s="1"/>
  <c r="A1529" i="11"/>
  <c r="C1529" i="11" s="1"/>
  <c r="A1530" i="11"/>
  <c r="C1530" i="11"/>
  <c r="A1531" i="11"/>
  <c r="C1531" i="11"/>
  <c r="A1532" i="11"/>
  <c r="C1532" i="11"/>
  <c r="A1533" i="11"/>
  <c r="C1533" i="11" s="1"/>
  <c r="A1534" i="11"/>
  <c r="C1534" i="11" s="1"/>
  <c r="A1535" i="11"/>
  <c r="C1535" i="11" s="1"/>
  <c r="A1536" i="11"/>
  <c r="C1536" i="11" s="1"/>
  <c r="A1537" i="11"/>
  <c r="C1537" i="11" s="1"/>
  <c r="A1538" i="11"/>
  <c r="C1538" i="11"/>
  <c r="A1539" i="11"/>
  <c r="C1539" i="11"/>
  <c r="A1540" i="11"/>
  <c r="C1540" i="11"/>
  <c r="A1541" i="11"/>
  <c r="C1541" i="11" s="1"/>
  <c r="A1542" i="11"/>
  <c r="C1542" i="11" s="1"/>
  <c r="A1543" i="11"/>
  <c r="C1543" i="11" s="1"/>
  <c r="A1544" i="11"/>
  <c r="C1544" i="11" s="1"/>
  <c r="A1545" i="11"/>
  <c r="C1545" i="11" s="1"/>
  <c r="A1546" i="11"/>
  <c r="C1546" i="11" s="1"/>
  <c r="A1547" i="11"/>
  <c r="C1547" i="11"/>
  <c r="A1548" i="11"/>
  <c r="C1548" i="11"/>
  <c r="A1549" i="11"/>
  <c r="C1549" i="11" s="1"/>
  <c r="A1550" i="11"/>
  <c r="C1550" i="11"/>
  <c r="A1551" i="11"/>
  <c r="C1551" i="11" s="1"/>
  <c r="A1552" i="11"/>
  <c r="C1552" i="11" s="1"/>
  <c r="A1553" i="11"/>
  <c r="C1553" i="11" s="1"/>
  <c r="A1554" i="11"/>
  <c r="C1554" i="11"/>
  <c r="A1555" i="11"/>
  <c r="C1555" i="11"/>
  <c r="A1556" i="11"/>
  <c r="C1556" i="11" s="1"/>
  <c r="A1557" i="11"/>
  <c r="C1557" i="11" s="1"/>
  <c r="A1558" i="11"/>
  <c r="C1558" i="11" s="1"/>
  <c r="A1559" i="11"/>
  <c r="C1559" i="11" s="1"/>
  <c r="A1560" i="11"/>
  <c r="C1560" i="11"/>
  <c r="A1561" i="11"/>
  <c r="C1561" i="11" s="1"/>
  <c r="A1562" i="11"/>
  <c r="C1562" i="11"/>
  <c r="A1563" i="11"/>
  <c r="C1563" i="11"/>
  <c r="A1564" i="11"/>
  <c r="C1564" i="11"/>
  <c r="A1565" i="11"/>
  <c r="C1565" i="11" s="1"/>
  <c r="A1566" i="11"/>
  <c r="C1566" i="11" s="1"/>
  <c r="A1567" i="11"/>
  <c r="C1567" i="11" s="1"/>
  <c r="A1568" i="11"/>
  <c r="C1568" i="11" s="1"/>
  <c r="A1569" i="11"/>
  <c r="C1569" i="11" s="1"/>
  <c r="A1570" i="11"/>
  <c r="C1570" i="11"/>
  <c r="A1571" i="11"/>
  <c r="C1571" i="11"/>
  <c r="A1572" i="11"/>
  <c r="C1572" i="11"/>
  <c r="A1573" i="11"/>
  <c r="C1573" i="11" s="1"/>
  <c r="A1574" i="11"/>
  <c r="C1574" i="11" s="1"/>
  <c r="A1575" i="11"/>
  <c r="C1575" i="11" s="1"/>
  <c r="A1576" i="11"/>
  <c r="C1576" i="11" s="1"/>
  <c r="A1577" i="11"/>
  <c r="C1577" i="11" s="1"/>
  <c r="A1578" i="11"/>
  <c r="C1578" i="11"/>
  <c r="A1579" i="11"/>
  <c r="C1579" i="11"/>
  <c r="A1580" i="11"/>
  <c r="C1580" i="11"/>
  <c r="A1581" i="11"/>
  <c r="C1581" i="11" s="1"/>
  <c r="A1582" i="11"/>
  <c r="C1582" i="11" s="1"/>
  <c r="A1583" i="11"/>
  <c r="C1583" i="11" s="1"/>
  <c r="A1584" i="11"/>
  <c r="C1584" i="11" s="1"/>
  <c r="A1585" i="11"/>
  <c r="C1585" i="11" s="1"/>
  <c r="A1586" i="11"/>
  <c r="C1586" i="11"/>
  <c r="A1587" i="11"/>
  <c r="C1587" i="11" s="1"/>
  <c r="A1588" i="11"/>
  <c r="C1588" i="11" s="1"/>
  <c r="A1589" i="11"/>
  <c r="C1589" i="11" s="1"/>
  <c r="A1590" i="11"/>
  <c r="C1590" i="11" s="1"/>
  <c r="A1591" i="11"/>
  <c r="C1591" i="11"/>
  <c r="A1592" i="11"/>
  <c r="C1592" i="11" s="1"/>
  <c r="A1593" i="11"/>
  <c r="C1593" i="11" s="1"/>
  <c r="A1594" i="11"/>
  <c r="C1594" i="11"/>
  <c r="A1595" i="11"/>
  <c r="C1595" i="11"/>
  <c r="A1596" i="11"/>
  <c r="C1596" i="11" s="1"/>
  <c r="A1597" i="11"/>
  <c r="C1597" i="11" s="1"/>
  <c r="A1598" i="11"/>
  <c r="C1598" i="11" s="1"/>
  <c r="A1599" i="11"/>
  <c r="C1599" i="11" s="1"/>
  <c r="A1600" i="11"/>
  <c r="C1600" i="11" s="1"/>
  <c r="A1601" i="11"/>
  <c r="C1601" i="11" s="1"/>
  <c r="A1602" i="11"/>
  <c r="C1602" i="11" s="1"/>
  <c r="A1603" i="11"/>
  <c r="C1603" i="11"/>
  <c r="A1604" i="11"/>
  <c r="C1604" i="11"/>
  <c r="A1605" i="11"/>
  <c r="C1605" i="11" s="1"/>
  <c r="A1606" i="11"/>
  <c r="C1606" i="11"/>
  <c r="A1607" i="11"/>
  <c r="C1607" i="11" s="1"/>
  <c r="A1608" i="11"/>
  <c r="C1608" i="11" s="1"/>
  <c r="A1609" i="11"/>
  <c r="C1609" i="11" s="1"/>
  <c r="A1610" i="11"/>
  <c r="C1610" i="11"/>
  <c r="A1611" i="11"/>
  <c r="C1611" i="11"/>
  <c r="A1612" i="11"/>
  <c r="C1612" i="11"/>
  <c r="A1613" i="11"/>
  <c r="C1613" i="11" s="1"/>
  <c r="A1614" i="11"/>
  <c r="C1614" i="11" s="1"/>
  <c r="A1615" i="11"/>
  <c r="C1615" i="11" s="1"/>
  <c r="A1616" i="11"/>
  <c r="C1616" i="11" s="1"/>
  <c r="A1617" i="11"/>
  <c r="C1617" i="11" s="1"/>
  <c r="A1618" i="11"/>
  <c r="C1618" i="11"/>
  <c r="A1619" i="11"/>
  <c r="C1619" i="11" s="1"/>
  <c r="A1620" i="11"/>
  <c r="C1620" i="11" s="1"/>
  <c r="A1621" i="11"/>
  <c r="C1621" i="11" s="1"/>
  <c r="A1622" i="11"/>
  <c r="C1622" i="11" s="1"/>
  <c r="A1623" i="11"/>
  <c r="C1623" i="11" s="1"/>
  <c r="A1624" i="11"/>
  <c r="C1624" i="11" s="1"/>
  <c r="A1625" i="11"/>
  <c r="C1625" i="11" s="1"/>
  <c r="A1626" i="11"/>
  <c r="C1626" i="11"/>
  <c r="A1627" i="11"/>
  <c r="C1627" i="11"/>
  <c r="A1628" i="11"/>
  <c r="C1628" i="11"/>
  <c r="A1629" i="11"/>
  <c r="C1629" i="11" s="1"/>
  <c r="A1630" i="11"/>
  <c r="C1630" i="11" s="1"/>
  <c r="A1631" i="11"/>
  <c r="C1631" i="11" s="1"/>
  <c r="A1632" i="11"/>
  <c r="C1632" i="11"/>
  <c r="A1633" i="11"/>
  <c r="C1633" i="11" s="1"/>
  <c r="A1634" i="11"/>
  <c r="C1634" i="11"/>
  <c r="A1635" i="11"/>
  <c r="C1635" i="11"/>
  <c r="A1636" i="11"/>
  <c r="C1636" i="11"/>
  <c r="A1637" i="11"/>
  <c r="C1637" i="11" s="1"/>
  <c r="A1638" i="11"/>
  <c r="C1638" i="11" s="1"/>
  <c r="A1639" i="11"/>
  <c r="C1639" i="11" s="1"/>
  <c r="A1640" i="11"/>
  <c r="C1640" i="11" s="1"/>
  <c r="A1641" i="11"/>
  <c r="C1641" i="11" s="1"/>
  <c r="A1642" i="11"/>
  <c r="C1642" i="11"/>
  <c r="A1643" i="11"/>
  <c r="C1643" i="11" s="1"/>
  <c r="A1644" i="11"/>
  <c r="C1644" i="11"/>
  <c r="A1645" i="11"/>
  <c r="C1645" i="11" s="1"/>
  <c r="A1646" i="11"/>
  <c r="C1646" i="11" s="1"/>
  <c r="A1647" i="11"/>
  <c r="C1647" i="11"/>
  <c r="A1648" i="11"/>
  <c r="C1648" i="11" s="1"/>
  <c r="A1649" i="11"/>
  <c r="C1649" i="11" s="1"/>
  <c r="A1650" i="11"/>
  <c r="C1650" i="11"/>
  <c r="A1651" i="11"/>
  <c r="C1651" i="11" s="1"/>
  <c r="A1652" i="11"/>
  <c r="C1652" i="11"/>
  <c r="A1653" i="11"/>
  <c r="C1653" i="11" s="1"/>
  <c r="A1654" i="11"/>
  <c r="C1654" i="11" s="1"/>
  <c r="A1655" i="11"/>
  <c r="C1655" i="11" s="1"/>
  <c r="A1656" i="11"/>
  <c r="C1656" i="11" s="1"/>
  <c r="A1657" i="11"/>
  <c r="C1657" i="11" s="1"/>
  <c r="A1658" i="11"/>
  <c r="C1658" i="11" s="1"/>
  <c r="A1659" i="11"/>
  <c r="C1659" i="11"/>
  <c r="A1660" i="11"/>
  <c r="C1660" i="11"/>
  <c r="A1661" i="11"/>
  <c r="C1661" i="11" s="1"/>
  <c r="A1662" i="11"/>
  <c r="C1662" i="11"/>
  <c r="A1663" i="11"/>
  <c r="C1663" i="11" s="1"/>
  <c r="A1664" i="11"/>
  <c r="C1664" i="11"/>
  <c r="A1665" i="11"/>
  <c r="C1665" i="11" s="1"/>
  <c r="A1666" i="11"/>
  <c r="C1666" i="11" s="1"/>
  <c r="A1667" i="11"/>
  <c r="C1667" i="11"/>
  <c r="A1668" i="11"/>
  <c r="C1668" i="11"/>
  <c r="A1669" i="11"/>
  <c r="C1669" i="11" s="1"/>
  <c r="A1670" i="11"/>
  <c r="C1670" i="11"/>
  <c r="A1671" i="11"/>
  <c r="C1671" i="11"/>
  <c r="A1672" i="11"/>
  <c r="C1672" i="11" s="1"/>
  <c r="A1673" i="11"/>
  <c r="C1673" i="11" s="1"/>
  <c r="A1674" i="11"/>
  <c r="C1674" i="11"/>
  <c r="A1675" i="11"/>
  <c r="C1675" i="11"/>
  <c r="A1676" i="11"/>
  <c r="C1676" i="11"/>
  <c r="A1677" i="11"/>
  <c r="C1677" i="11" s="1"/>
  <c r="A1678" i="11"/>
  <c r="C1678" i="11" s="1"/>
  <c r="A1679" i="11"/>
  <c r="C1679" i="11" s="1"/>
  <c r="A1680" i="11"/>
  <c r="C1680" i="11" s="1"/>
  <c r="A1681" i="11"/>
  <c r="C1681" i="11" s="1"/>
  <c r="A1682" i="11"/>
  <c r="C1682" i="11"/>
  <c r="A1683" i="11"/>
  <c r="C1683" i="11"/>
  <c r="A1684" i="11"/>
  <c r="C1684" i="11"/>
  <c r="A1685" i="11"/>
  <c r="C1685" i="11" s="1"/>
  <c r="A1686" i="11"/>
  <c r="C1686" i="11" s="1"/>
  <c r="A1687" i="11"/>
  <c r="C1687" i="11" s="1"/>
  <c r="A1688" i="11"/>
  <c r="C1688" i="11"/>
  <c r="A1689" i="11"/>
  <c r="C1689" i="11" s="1"/>
  <c r="A1690" i="11"/>
  <c r="C1690" i="11" s="1"/>
  <c r="A1691" i="11"/>
  <c r="C1691" i="11"/>
  <c r="A1692" i="11"/>
  <c r="C1692" i="11" s="1"/>
  <c r="A1693" i="11"/>
  <c r="C1693" i="11" s="1"/>
  <c r="A1694" i="11"/>
  <c r="C1694" i="11"/>
  <c r="A1695" i="11"/>
  <c r="C1695" i="11" s="1"/>
  <c r="A1696" i="11"/>
  <c r="C1696" i="11" s="1"/>
  <c r="A1697" i="11"/>
  <c r="C1697" i="11" s="1"/>
  <c r="A1698" i="11"/>
  <c r="C1698" i="11"/>
  <c r="A1699" i="11"/>
  <c r="C1699" i="11"/>
  <c r="A1700" i="11"/>
  <c r="C1700" i="11"/>
  <c r="A1701" i="11"/>
  <c r="C1701" i="11" s="1"/>
  <c r="A1702" i="11"/>
  <c r="C1702" i="11" s="1"/>
  <c r="A1703" i="11"/>
  <c r="C1703" i="11" s="1"/>
  <c r="A1704" i="11"/>
  <c r="C1704" i="11" s="1"/>
  <c r="A1705" i="11"/>
  <c r="C1705" i="11" s="1"/>
  <c r="A1706" i="11"/>
  <c r="C1706" i="11"/>
  <c r="A1707" i="11"/>
  <c r="C1707" i="11" s="1"/>
  <c r="A1708" i="11"/>
  <c r="C1708" i="11" s="1"/>
  <c r="A1709" i="11"/>
  <c r="C1709" i="11" s="1"/>
  <c r="A1710" i="11"/>
  <c r="C1710" i="11"/>
  <c r="A1711" i="11"/>
  <c r="C1711" i="11" s="1"/>
  <c r="A1712" i="11"/>
  <c r="C1712" i="11"/>
  <c r="A1713" i="11"/>
  <c r="C1713" i="11" s="1"/>
  <c r="A1714" i="11"/>
  <c r="C1714" i="11"/>
  <c r="A1715" i="11"/>
  <c r="C1715" i="11" s="1"/>
  <c r="A1716" i="11"/>
  <c r="C1716" i="11" s="1"/>
  <c r="A1717" i="11"/>
  <c r="C1717" i="11" s="1"/>
  <c r="A1718" i="11"/>
  <c r="C1718" i="11" s="1"/>
  <c r="A1719" i="11"/>
  <c r="C1719" i="11" s="1"/>
  <c r="A1720" i="11"/>
  <c r="C1720" i="11"/>
  <c r="A1721" i="11"/>
  <c r="C1721" i="11" s="1"/>
  <c r="A1722" i="11"/>
  <c r="C1722" i="11"/>
  <c r="A1723" i="11"/>
  <c r="C1723" i="11"/>
  <c r="A1724" i="11"/>
  <c r="C1724" i="11"/>
  <c r="A1725" i="11"/>
  <c r="C1725" i="11" s="1"/>
  <c r="A1726" i="11"/>
  <c r="C1726" i="11" s="1"/>
  <c r="A1727" i="11"/>
  <c r="C1727" i="11" s="1"/>
  <c r="A1728" i="11"/>
  <c r="C1728" i="11"/>
  <c r="A1729" i="11"/>
  <c r="C1729" i="11" s="1"/>
  <c r="A1730" i="11"/>
  <c r="C1730" i="11" s="1"/>
  <c r="A1731" i="11"/>
  <c r="C1731" i="11" s="1"/>
  <c r="A1732" i="11"/>
  <c r="C1732" i="11"/>
  <c r="A1733" i="11"/>
  <c r="C1733" i="11" s="1"/>
  <c r="A1734" i="11"/>
  <c r="C1734" i="11"/>
  <c r="A1735" i="11"/>
  <c r="C1735" i="11" s="1"/>
  <c r="A1736" i="11"/>
  <c r="C1736" i="11" s="1"/>
  <c r="A1737" i="11"/>
  <c r="C1737" i="11" s="1"/>
  <c r="A1738" i="11"/>
  <c r="C1738" i="11"/>
  <c r="A1739" i="11"/>
  <c r="C1739" i="11"/>
  <c r="A1740" i="11"/>
  <c r="C1740" i="11" s="1"/>
  <c r="A1741" i="11"/>
  <c r="C1741" i="11" s="1"/>
  <c r="A1742" i="11"/>
  <c r="C1742" i="11" s="1"/>
  <c r="A1743" i="11"/>
  <c r="C1743" i="11" s="1"/>
  <c r="A1744" i="11"/>
  <c r="C1744" i="11" s="1"/>
  <c r="A1745" i="11"/>
  <c r="C1745" i="11" s="1"/>
  <c r="A1746" i="11"/>
  <c r="C1746" i="11"/>
  <c r="A1747" i="11"/>
  <c r="C1747" i="11"/>
  <c r="A1748" i="11"/>
  <c r="C1748" i="11"/>
  <c r="A1749" i="11"/>
  <c r="C1749" i="11" s="1"/>
  <c r="A1750" i="11"/>
  <c r="C1750" i="11" s="1"/>
  <c r="A1751" i="11"/>
  <c r="C1751" i="11"/>
  <c r="A1752" i="11"/>
  <c r="C1752" i="11"/>
  <c r="A1753" i="11"/>
  <c r="C1753" i="11"/>
  <c r="A1754" i="11"/>
  <c r="C1754" i="11" s="1"/>
  <c r="A1755" i="11"/>
  <c r="C1755" i="11" s="1"/>
  <c r="A1756" i="11"/>
  <c r="C1756" i="11" s="1"/>
  <c r="A1757" i="11"/>
  <c r="C1757" i="11" s="1"/>
  <c r="A1758" i="11"/>
  <c r="C1758" i="11" s="1"/>
  <c r="A1759" i="11"/>
  <c r="C1759" i="11"/>
  <c r="A1760" i="11"/>
  <c r="C1760" i="11"/>
  <c r="A1761" i="11"/>
  <c r="C1761" i="11"/>
  <c r="A1762" i="11"/>
  <c r="C1762" i="11" s="1"/>
  <c r="A1763" i="11"/>
  <c r="C1763" i="11"/>
  <c r="A1764" i="11"/>
  <c r="C1764" i="11" s="1"/>
  <c r="A1765" i="11"/>
  <c r="C1765" i="11" s="1"/>
  <c r="A1766" i="11"/>
  <c r="C1766" i="11" s="1"/>
  <c r="A1767" i="11"/>
  <c r="C1767" i="11"/>
  <c r="A1768" i="11"/>
  <c r="C1768" i="11" s="1"/>
  <c r="A1769" i="11"/>
  <c r="C1769" i="11"/>
  <c r="A1770" i="11"/>
  <c r="C1770" i="11" s="1"/>
  <c r="A1771" i="11"/>
  <c r="C1771" i="11" s="1"/>
  <c r="A1772" i="11"/>
  <c r="C1772" i="11"/>
  <c r="A1773" i="11"/>
  <c r="C1773" i="11" s="1"/>
  <c r="A1774" i="11"/>
  <c r="C1774" i="11" s="1"/>
  <c r="A1775" i="11"/>
  <c r="C1775" i="11"/>
  <c r="A1776" i="11"/>
  <c r="C1776" i="11"/>
  <c r="A1777" i="11"/>
  <c r="C1777" i="11"/>
  <c r="A1778" i="11"/>
  <c r="C1778" i="11" s="1"/>
  <c r="A1779" i="11"/>
  <c r="C1779" i="11" s="1"/>
  <c r="A1780" i="11"/>
  <c r="C1780" i="11" s="1"/>
  <c r="A1781" i="11"/>
  <c r="C1781" i="11" s="1"/>
  <c r="A1782" i="11"/>
  <c r="C1782" i="11" s="1"/>
  <c r="A1783" i="11"/>
  <c r="C1783" i="11"/>
  <c r="A1784" i="11"/>
  <c r="C1784" i="11"/>
  <c r="A1785" i="11"/>
  <c r="C1785" i="11"/>
  <c r="A1786" i="11"/>
  <c r="C1786" i="11" s="1"/>
  <c r="A1787" i="11"/>
  <c r="C1787" i="11" s="1"/>
  <c r="A1788" i="11"/>
  <c r="C1788" i="11" s="1"/>
  <c r="A1789" i="11"/>
  <c r="C1789" i="11" s="1"/>
  <c r="A1790" i="11"/>
  <c r="C1790" i="11" s="1"/>
  <c r="A1791" i="11"/>
  <c r="C1791" i="11" s="1"/>
  <c r="A1792" i="11"/>
  <c r="C1792" i="11"/>
  <c r="A1793" i="11"/>
  <c r="C1793" i="11"/>
  <c r="A1794" i="11"/>
  <c r="C1794" i="11" s="1"/>
  <c r="A1795" i="11"/>
  <c r="C1795" i="11" s="1"/>
  <c r="A1796" i="11"/>
  <c r="C1796" i="11" s="1"/>
  <c r="A1797" i="11"/>
  <c r="C1797" i="11" s="1"/>
  <c r="A1798" i="11"/>
  <c r="C1798" i="11" s="1"/>
  <c r="A1799" i="11"/>
  <c r="C1799" i="11"/>
  <c r="A1800" i="11"/>
  <c r="C1800" i="11"/>
  <c r="A1801" i="11"/>
  <c r="C1801" i="11"/>
  <c r="A1802" i="11"/>
  <c r="C1802" i="11" s="1"/>
  <c r="A1803" i="11"/>
  <c r="C1803" i="11" s="1"/>
  <c r="A1804" i="11"/>
  <c r="C1804" i="11" s="1"/>
  <c r="A1805" i="11"/>
  <c r="C1805" i="11" s="1"/>
  <c r="A1806" i="11"/>
  <c r="C1806" i="11" s="1"/>
  <c r="A1807" i="11"/>
  <c r="C1807" i="11"/>
  <c r="A1808" i="11"/>
  <c r="C1808" i="11"/>
  <c r="A1809" i="11"/>
  <c r="C1809" i="11" s="1"/>
  <c r="A1810" i="11"/>
  <c r="C1810" i="11" s="1"/>
  <c r="A1811" i="11"/>
  <c r="C1811" i="11" s="1"/>
  <c r="A1812" i="11"/>
  <c r="C1812" i="11" s="1"/>
  <c r="A1813" i="11"/>
  <c r="C1813" i="11"/>
  <c r="A1814" i="11"/>
  <c r="C1814" i="11" s="1"/>
  <c r="A1815" i="11"/>
  <c r="C1815" i="11"/>
  <c r="A1816" i="11"/>
  <c r="C1816" i="11"/>
  <c r="A1817" i="11"/>
  <c r="C1817" i="11"/>
  <c r="A1818" i="11"/>
  <c r="C1818" i="11" s="1"/>
  <c r="A1819" i="11"/>
  <c r="C1819" i="11" s="1"/>
  <c r="A1820" i="11"/>
  <c r="C1820" i="11" s="1"/>
  <c r="A1821" i="11"/>
  <c r="C1821" i="11" s="1"/>
  <c r="A1822" i="11"/>
  <c r="C1822" i="11" s="1"/>
  <c r="A1823" i="11"/>
  <c r="C1823" i="11" s="1"/>
  <c r="A1824" i="11"/>
  <c r="C1824" i="11"/>
  <c r="A1825" i="11"/>
  <c r="C1825" i="11"/>
  <c r="A1826" i="11"/>
  <c r="C1826" i="11" s="1"/>
  <c r="A1827" i="11"/>
  <c r="C1827" i="11"/>
  <c r="A1828" i="11"/>
  <c r="C1828" i="11" s="1"/>
  <c r="A1829" i="11"/>
  <c r="C1829" i="11" s="1"/>
  <c r="A1830" i="11"/>
  <c r="C1830" i="11" s="1"/>
  <c r="A1831" i="11"/>
  <c r="C1831" i="11"/>
  <c r="A1832" i="11"/>
  <c r="C1832" i="11"/>
  <c r="A1833" i="11"/>
  <c r="C1833" i="11"/>
  <c r="A1834" i="11"/>
  <c r="C1834" i="11" s="1"/>
  <c r="A1835" i="11"/>
  <c r="C1835" i="11" s="1"/>
  <c r="A1836" i="11"/>
  <c r="C1836" i="11" s="1"/>
  <c r="A1837" i="11"/>
  <c r="C1837" i="11" s="1"/>
  <c r="A1838" i="11"/>
  <c r="C1838" i="11" s="1"/>
  <c r="A1839" i="11"/>
  <c r="C1839" i="11"/>
  <c r="A1840" i="11"/>
  <c r="C1840" i="11"/>
  <c r="A1841" i="11"/>
  <c r="C1841" i="11" s="1"/>
  <c r="A1842" i="11"/>
  <c r="C1842" i="11" s="1"/>
  <c r="A1843" i="11"/>
  <c r="C1843" i="11" s="1"/>
  <c r="A1844" i="11"/>
  <c r="C1844" i="11" s="1"/>
  <c r="A1845" i="11"/>
  <c r="C1845" i="11"/>
  <c r="A1846" i="11"/>
  <c r="C1846" i="11" s="1"/>
  <c r="A1847" i="11"/>
  <c r="C1847" i="11"/>
  <c r="A1848" i="11"/>
  <c r="C1848" i="11"/>
  <c r="A1849" i="11"/>
  <c r="C1849" i="11"/>
  <c r="A1850" i="11"/>
  <c r="C1850" i="11" s="1"/>
  <c r="A1851" i="11"/>
  <c r="C1851" i="11" s="1"/>
  <c r="A1852" i="11"/>
  <c r="C1852" i="11" s="1"/>
  <c r="A1853" i="11"/>
  <c r="C1853" i="11" s="1"/>
  <c r="A1854" i="11"/>
  <c r="C1854" i="11" s="1"/>
  <c r="A1855" i="11"/>
  <c r="C1855" i="11"/>
  <c r="A1856" i="11"/>
  <c r="C1856" i="11"/>
  <c r="A1857" i="11"/>
  <c r="C1857" i="11"/>
  <c r="A1858" i="11"/>
  <c r="C1858" i="11" s="1"/>
  <c r="A1859" i="11"/>
  <c r="C1859" i="11"/>
  <c r="A1860" i="11"/>
  <c r="C1860" i="11" s="1"/>
  <c r="A1861" i="11"/>
  <c r="C1861" i="11" s="1"/>
  <c r="A1862" i="11"/>
  <c r="C1862" i="11" s="1"/>
  <c r="A1863" i="11"/>
  <c r="C1863" i="11"/>
  <c r="A1864" i="11"/>
  <c r="C1864" i="11" s="1"/>
  <c r="A1865" i="11"/>
  <c r="C1865" i="11"/>
  <c r="A1866" i="11"/>
  <c r="C1866" i="11" s="1"/>
  <c r="A1867" i="11"/>
  <c r="C1867" i="11" s="1"/>
  <c r="A1868" i="11"/>
  <c r="C1868" i="11" s="1"/>
  <c r="A1869" i="11"/>
  <c r="C1869" i="11" s="1"/>
  <c r="A1870" i="11"/>
  <c r="C1870" i="11" s="1"/>
  <c r="A1871" i="11"/>
  <c r="C1871" i="11"/>
  <c r="A1872" i="11"/>
  <c r="C1872" i="11"/>
  <c r="A1873" i="11"/>
  <c r="C1873" i="11" s="1"/>
  <c r="A1874" i="11"/>
  <c r="C1874" i="11" s="1"/>
  <c r="A1875" i="11"/>
  <c r="C1875" i="11" s="1"/>
  <c r="A1876" i="11"/>
  <c r="C1876" i="11" s="1"/>
  <c r="A1877" i="11"/>
  <c r="C1877" i="11" s="1"/>
  <c r="A1878" i="11"/>
  <c r="C1878" i="11" s="1"/>
  <c r="A1879" i="11"/>
  <c r="C1879" i="11"/>
  <c r="A1880" i="11"/>
  <c r="C1880" i="11"/>
  <c r="A1881" i="11"/>
  <c r="C1881" i="11"/>
  <c r="A1882" i="11"/>
  <c r="C1882" i="11" s="1"/>
  <c r="A1883" i="11"/>
  <c r="C1883" i="11" s="1"/>
  <c r="A1884" i="11"/>
  <c r="C1884" i="11" s="1"/>
  <c r="A1885" i="11"/>
  <c r="C1885" i="11" s="1"/>
  <c r="A1886" i="11"/>
  <c r="C1886" i="11" s="1"/>
  <c r="A1887" i="11"/>
  <c r="C1887" i="11"/>
  <c r="A1888" i="11"/>
  <c r="C1888" i="11"/>
  <c r="A1889" i="11"/>
  <c r="C1889" i="11"/>
  <c r="A1890" i="11"/>
  <c r="C1890" i="11" s="1"/>
  <c r="A1891" i="11"/>
  <c r="C1891" i="11" s="1"/>
  <c r="A1892" i="11"/>
  <c r="C1892" i="11" s="1"/>
  <c r="A1893" i="11"/>
  <c r="C1893" i="11" s="1"/>
  <c r="A1894" i="11"/>
  <c r="C1894" i="11" s="1"/>
  <c r="A1895" i="11"/>
  <c r="C1895" i="11"/>
  <c r="A1896" i="11"/>
  <c r="C1896" i="11" s="1"/>
  <c r="A1897" i="11"/>
  <c r="C1897" i="11"/>
  <c r="A1898" i="11"/>
  <c r="C1898" i="11" s="1"/>
  <c r="A1899" i="11"/>
  <c r="C1899" i="11" s="1"/>
  <c r="A1900" i="11"/>
  <c r="C1900" i="11"/>
  <c r="A1901" i="11"/>
  <c r="C1901" i="11" s="1"/>
  <c r="A1902" i="11"/>
  <c r="C1902" i="11" s="1"/>
  <c r="A1903" i="11"/>
  <c r="C1903" i="11"/>
  <c r="A1904" i="11"/>
  <c r="C1904" i="11"/>
  <c r="A1905" i="11"/>
  <c r="C1905" i="11"/>
  <c r="A1906" i="11"/>
  <c r="C1906" i="11" s="1"/>
  <c r="A1907" i="11"/>
  <c r="C1907" i="11" s="1"/>
  <c r="A1908" i="11"/>
  <c r="C1908" i="11" s="1"/>
  <c r="A1909" i="11"/>
  <c r="C1909" i="11"/>
  <c r="A1910" i="11"/>
  <c r="C1910" i="11" s="1"/>
  <c r="A1911" i="11"/>
  <c r="C1911" i="11"/>
  <c r="A1912" i="11"/>
  <c r="C1912" i="11"/>
  <c r="A1913" i="11"/>
  <c r="C1913" i="11"/>
  <c r="A1914" i="11"/>
  <c r="C1914" i="11" s="1"/>
  <c r="A1915" i="11"/>
  <c r="C1915" i="11" s="1"/>
  <c r="A1916" i="11"/>
  <c r="C1916" i="11" s="1"/>
  <c r="A1917" i="11"/>
  <c r="C1917" i="11" s="1"/>
  <c r="A1918" i="11"/>
  <c r="C1918" i="11" s="1"/>
  <c r="A1919" i="11"/>
  <c r="C1919" i="11" s="1"/>
  <c r="A1920" i="11"/>
  <c r="C1920" i="11"/>
  <c r="A1921" i="11"/>
  <c r="C1921" i="11"/>
  <c r="A1922" i="11"/>
  <c r="C1922" i="11" s="1"/>
  <c r="A1923" i="11"/>
  <c r="C1923" i="11" s="1"/>
  <c r="A1924" i="11"/>
  <c r="C1924" i="11" s="1"/>
  <c r="A1925" i="11"/>
  <c r="C1925" i="11" s="1"/>
  <c r="A1926" i="11"/>
  <c r="C1926" i="11" s="1"/>
  <c r="A1927" i="11"/>
  <c r="C1927" i="11"/>
  <c r="A1928" i="11"/>
  <c r="C1928" i="11" s="1"/>
  <c r="A1929" i="11"/>
  <c r="C1929" i="11"/>
  <c r="A1930" i="11"/>
  <c r="C1930" i="11" s="1"/>
  <c r="A1931" i="11"/>
  <c r="C1931" i="11" s="1"/>
  <c r="A1932" i="11"/>
  <c r="C1932" i="11"/>
  <c r="A1933" i="11"/>
  <c r="C1933" i="11" s="1"/>
  <c r="A1934" i="11"/>
  <c r="C1934" i="11" s="1"/>
  <c r="A1935" i="11"/>
  <c r="C1935" i="11"/>
  <c r="A1936" i="11"/>
  <c r="C1936" i="11"/>
  <c r="A1937" i="11"/>
  <c r="C1937" i="11"/>
  <c r="A1938" i="11"/>
  <c r="C1938" i="11" s="1"/>
  <c r="A1939" i="11"/>
  <c r="C1939" i="11" s="1"/>
  <c r="A1940" i="11"/>
  <c r="C1940" i="11" s="1"/>
  <c r="A1941" i="11"/>
  <c r="C1941" i="11"/>
  <c r="A1942" i="11"/>
  <c r="C1942" i="11" s="1"/>
  <c r="A1943" i="11"/>
  <c r="C1943" i="11"/>
  <c r="A1944" i="11"/>
  <c r="C1944" i="11"/>
  <c r="A1945" i="11"/>
  <c r="C1945" i="11"/>
  <c r="A1946" i="11"/>
  <c r="C1946" i="11" s="1"/>
  <c r="A1947" i="11"/>
  <c r="C1947" i="11" s="1"/>
  <c r="A1948" i="11"/>
  <c r="C1948" i="11" s="1"/>
  <c r="A1949" i="11"/>
  <c r="C1949" i="11" s="1"/>
  <c r="A1950" i="11"/>
  <c r="C1950" i="11" s="1"/>
  <c r="A1951" i="11"/>
  <c r="C1951" i="11" s="1"/>
  <c r="A1952" i="11"/>
  <c r="C1952" i="11"/>
  <c r="A1953" i="11"/>
  <c r="C1953" i="11"/>
  <c r="A1954" i="11"/>
  <c r="C1954" i="11" s="1"/>
  <c r="A1955" i="11"/>
  <c r="C1955" i="11" s="1"/>
  <c r="A1956" i="11"/>
  <c r="C1956" i="11" s="1"/>
  <c r="A1957" i="11"/>
  <c r="C1957" i="11" s="1"/>
  <c r="A1958" i="11"/>
  <c r="C1958" i="11" s="1"/>
  <c r="A1959" i="11"/>
  <c r="C1959" i="11" s="1"/>
  <c r="A1960" i="11"/>
  <c r="C1960" i="11"/>
  <c r="A1961" i="11"/>
  <c r="C1961" i="11"/>
  <c r="A1962" i="11"/>
  <c r="C1962" i="11" s="1"/>
  <c r="A1963" i="11"/>
  <c r="C1963" i="11"/>
  <c r="A1964" i="11"/>
  <c r="C1964" i="11"/>
  <c r="A1965" i="11"/>
  <c r="C1965" i="11" s="1"/>
  <c r="A1966" i="11"/>
  <c r="C1966" i="11" s="1"/>
  <c r="A1967" i="11"/>
  <c r="C1967" i="11"/>
  <c r="A1968" i="11"/>
  <c r="C1968" i="11"/>
  <c r="A1969" i="11"/>
  <c r="C1969" i="11"/>
  <c r="A1970" i="11"/>
  <c r="C1970" i="11" s="1"/>
  <c r="A1971" i="11"/>
  <c r="C1971" i="11" s="1"/>
  <c r="A1972" i="11"/>
  <c r="C1972" i="11" s="1"/>
  <c r="A1973" i="11"/>
  <c r="C1973" i="11"/>
  <c r="A1974" i="11"/>
  <c r="C1974" i="11" s="1"/>
  <c r="A1975" i="11"/>
  <c r="C1975" i="11"/>
  <c r="A1976" i="11"/>
  <c r="C1976" i="11"/>
  <c r="A1977" i="11"/>
  <c r="C1977" i="11"/>
  <c r="A1978" i="11"/>
  <c r="C1978" i="11" s="1"/>
  <c r="A1979" i="11"/>
  <c r="C1979" i="11" s="1"/>
  <c r="A1980" i="11"/>
  <c r="C1980" i="11" s="1"/>
  <c r="A1981" i="11"/>
  <c r="C1981" i="11" s="1"/>
  <c r="A1982" i="11"/>
  <c r="C1982" i="11" s="1"/>
  <c r="A1983" i="11"/>
  <c r="C1983" i="11"/>
  <c r="A1984" i="11"/>
  <c r="C1984" i="11"/>
  <c r="A1985" i="11"/>
  <c r="C1985" i="11"/>
  <c r="A1986" i="11"/>
  <c r="C1986" i="11" s="1"/>
  <c r="A1987" i="11"/>
  <c r="C1987" i="11" s="1"/>
  <c r="A1988" i="11"/>
  <c r="C1988" i="11" s="1"/>
  <c r="A1989" i="11"/>
  <c r="C1989" i="11" s="1"/>
  <c r="A1990" i="11"/>
  <c r="C1990" i="11" s="1"/>
  <c r="A1991" i="11"/>
  <c r="C1991" i="11"/>
  <c r="A1992" i="11"/>
  <c r="C1992" i="11" s="1"/>
  <c r="A1993" i="11"/>
  <c r="C1993" i="11"/>
  <c r="A1994" i="11"/>
  <c r="C1994" i="11" s="1"/>
  <c r="A1995" i="11"/>
  <c r="C1995" i="11"/>
  <c r="A1996" i="11"/>
  <c r="C1996" i="11" s="1"/>
  <c r="A1997" i="11"/>
  <c r="C1997" i="11" s="1"/>
  <c r="A1998" i="11"/>
  <c r="C1998" i="11" s="1"/>
  <c r="A1999" i="11"/>
  <c r="C1999" i="11"/>
  <c r="A2000" i="11"/>
  <c r="C2000" i="11"/>
  <c r="A2001" i="11"/>
  <c r="C2001" i="11" s="1"/>
  <c r="A2002" i="11"/>
  <c r="C2002" i="11" s="1"/>
  <c r="A2003" i="11"/>
  <c r="C2003" i="11" s="1"/>
  <c r="A2004" i="11"/>
  <c r="C2004" i="11"/>
  <c r="A2005" i="11"/>
  <c r="C2005" i="11"/>
  <c r="A2006" i="11"/>
  <c r="C2006" i="11" s="1"/>
  <c r="A2007" i="11"/>
  <c r="C2007" i="11"/>
  <c r="A2008" i="11"/>
  <c r="C2008" i="11"/>
  <c r="A2009" i="11"/>
  <c r="C2009" i="11" s="1"/>
  <c r="A2010" i="11"/>
  <c r="C2010" i="11" s="1"/>
  <c r="A2011" i="11"/>
  <c r="C2011" i="11" s="1"/>
  <c r="A2012" i="11"/>
  <c r="C2012" i="11" s="1"/>
  <c r="A2013" i="11"/>
  <c r="C2013" i="11" s="1"/>
  <c r="A2014" i="11"/>
  <c r="C2014" i="11" s="1"/>
  <c r="A2015" i="11"/>
  <c r="C2015" i="11" s="1"/>
  <c r="A2016" i="11"/>
  <c r="C2016" i="11"/>
  <c r="A2017" i="11"/>
  <c r="C2017" i="11"/>
  <c r="A2018" i="11"/>
  <c r="C2018" i="11" s="1"/>
  <c r="A2019" i="11"/>
  <c r="C2019" i="11"/>
  <c r="A2020" i="11"/>
  <c r="C2020" i="11" s="1"/>
  <c r="A2021" i="11"/>
  <c r="C2021" i="11" s="1"/>
  <c r="A2022" i="11"/>
  <c r="C2022" i="11" s="1"/>
  <c r="A2023" i="11"/>
  <c r="C2023" i="11" s="1"/>
  <c r="A2024" i="11"/>
  <c r="C2024" i="11"/>
  <c r="A2025" i="11"/>
  <c r="C2025" i="11"/>
  <c r="A2026" i="11"/>
  <c r="C2026" i="11" s="1"/>
  <c r="A2027" i="11"/>
  <c r="C2027" i="11" s="1"/>
  <c r="A2028" i="11"/>
  <c r="C2028" i="11" s="1"/>
  <c r="A2029" i="11"/>
  <c r="C2029" i="11" s="1"/>
  <c r="A2030" i="11"/>
  <c r="C2030" i="11" s="1"/>
  <c r="A2031" i="11"/>
  <c r="C2031" i="11"/>
  <c r="A2032" i="11"/>
  <c r="C2032" i="11" s="1"/>
  <c r="A2033" i="11"/>
  <c r="C2033" i="11" s="1"/>
  <c r="A2034" i="11"/>
  <c r="C2034" i="11" s="1"/>
  <c r="A2035" i="11"/>
  <c r="C2035" i="11" s="1"/>
  <c r="A2036" i="11"/>
  <c r="C2036" i="11"/>
  <c r="A2037" i="11"/>
  <c r="C2037" i="11" s="1"/>
  <c r="A2038" i="11"/>
  <c r="C2038" i="11" s="1"/>
  <c r="A2039" i="11"/>
  <c r="C2039" i="11"/>
  <c r="A2040" i="11"/>
  <c r="C2040" i="11"/>
  <c r="A2041" i="11"/>
  <c r="C2041" i="11"/>
  <c r="A2042" i="11"/>
  <c r="C2042" i="11" s="1"/>
  <c r="A2043" i="11"/>
  <c r="C2043" i="11" s="1"/>
  <c r="A2044" i="11"/>
  <c r="C2044" i="11" s="1"/>
  <c r="A2045" i="11"/>
  <c r="C2045" i="11"/>
  <c r="A2046" i="11"/>
  <c r="C2046" i="11" s="1"/>
  <c r="A2047" i="11"/>
  <c r="C2047" i="11"/>
  <c r="A2048" i="11"/>
  <c r="C2048" i="11"/>
  <c r="A2049" i="11"/>
  <c r="C2049" i="11"/>
  <c r="A2050" i="11"/>
  <c r="C2050" i="11" s="1"/>
  <c r="A2051" i="11"/>
  <c r="C2051" i="11"/>
  <c r="A2052" i="11"/>
  <c r="C2052" i="11" s="1"/>
  <c r="A2053" i="11"/>
  <c r="C2053" i="11" s="1"/>
  <c r="A2054" i="11"/>
  <c r="C2054" i="11" s="1"/>
  <c r="A2055" i="11"/>
  <c r="C2055" i="11"/>
  <c r="A2056" i="11"/>
  <c r="C2056" i="11" s="1"/>
  <c r="A2057" i="11"/>
  <c r="C2057" i="11"/>
  <c r="A2058" i="11"/>
  <c r="C2058" i="11" s="1"/>
  <c r="A2059" i="11"/>
  <c r="C2059" i="11" s="1"/>
  <c r="A2060" i="11"/>
  <c r="C2060" i="11"/>
  <c r="A2061" i="11"/>
  <c r="C2061" i="11" s="1"/>
  <c r="A2062" i="11"/>
  <c r="C2062" i="11" s="1"/>
  <c r="A2063" i="11"/>
  <c r="C2063" i="11"/>
  <c r="A2064" i="11"/>
  <c r="C2064" i="11" s="1"/>
  <c r="A2065" i="11"/>
  <c r="C2065" i="11"/>
  <c r="A2066" i="11"/>
  <c r="C2066" i="11" s="1"/>
  <c r="A2067" i="11"/>
  <c r="C2067" i="11" s="1"/>
  <c r="A2068" i="11"/>
  <c r="C2068" i="11" s="1"/>
  <c r="A2069" i="11"/>
  <c r="C2069" i="11" s="1"/>
  <c r="A2070" i="11"/>
  <c r="C2070" i="11" s="1"/>
  <c r="A2071" i="11"/>
  <c r="C2071" i="11"/>
  <c r="A2072" i="11"/>
  <c r="C2072" i="11"/>
  <c r="A2073" i="11"/>
  <c r="C2073" i="11" s="1"/>
  <c r="A2074" i="11"/>
  <c r="C2074" i="11" s="1"/>
  <c r="A2075" i="11"/>
  <c r="C2075" i="11" s="1"/>
  <c r="A2076" i="11"/>
  <c r="C2076" i="11" s="1"/>
  <c r="A2077" i="11"/>
  <c r="C2077" i="11"/>
  <c r="A2078" i="11"/>
  <c r="C2078" i="11" s="1"/>
  <c r="A2079" i="11"/>
  <c r="C2079" i="11" s="1"/>
  <c r="A2080" i="11"/>
  <c r="C2080" i="11"/>
  <c r="A2081" i="11"/>
  <c r="C2081" i="11"/>
  <c r="A2082" i="11"/>
  <c r="C2082" i="11" s="1"/>
  <c r="A2083" i="11"/>
  <c r="C2083" i="11" s="1"/>
  <c r="A2084" i="11"/>
  <c r="C2084" i="11" s="1"/>
  <c r="A2085" i="11"/>
  <c r="C2085" i="11" s="1"/>
  <c r="A2086" i="11"/>
  <c r="C2086" i="11" s="1"/>
  <c r="A2087" i="11"/>
  <c r="C2087" i="11" s="1"/>
  <c r="A2088" i="11"/>
  <c r="C2088" i="11"/>
  <c r="A2089" i="11"/>
  <c r="C2089" i="11"/>
  <c r="A2090" i="11"/>
  <c r="C2090" i="11" s="1"/>
  <c r="A2091" i="11"/>
  <c r="C2091" i="11"/>
  <c r="A2092" i="11"/>
  <c r="C2092" i="11"/>
  <c r="A2093" i="11"/>
  <c r="C2093" i="11" s="1"/>
  <c r="A2094" i="11"/>
  <c r="C2094" i="11" s="1"/>
  <c r="A2095" i="11"/>
  <c r="C2095" i="11"/>
  <c r="A2096" i="11"/>
  <c r="C2096" i="11"/>
  <c r="A2097" i="11"/>
  <c r="C2097" i="11"/>
  <c r="A2098" i="11"/>
  <c r="C2098" i="11" s="1"/>
  <c r="A2099" i="11"/>
  <c r="C2099" i="11" s="1"/>
  <c r="A2100" i="11"/>
  <c r="C2100" i="11" s="1"/>
  <c r="A2101" i="11"/>
  <c r="C2101" i="11"/>
  <c r="A2102" i="11"/>
  <c r="C2102" i="11" s="1"/>
  <c r="A2103" i="11"/>
  <c r="C2103" i="11" s="1"/>
  <c r="A2104" i="11"/>
  <c r="C2104" i="11" s="1"/>
  <c r="A2105" i="11"/>
  <c r="C2105" i="11" s="1"/>
  <c r="A2106" i="11"/>
  <c r="C2106" i="11" s="1"/>
  <c r="A2107" i="11"/>
  <c r="C2107" i="11" s="1"/>
  <c r="A2108" i="11"/>
  <c r="C2108" i="11"/>
  <c r="A2109" i="11"/>
  <c r="C2109" i="11" s="1"/>
  <c r="A2110" i="11"/>
  <c r="C2110" i="11" s="1"/>
  <c r="A2111" i="11"/>
  <c r="C2111" i="11" s="1"/>
  <c r="A2112" i="11"/>
  <c r="C2112" i="11"/>
  <c r="A2113" i="11"/>
  <c r="C2113" i="11"/>
  <c r="A2114" i="11"/>
  <c r="C2114" i="11" s="1"/>
  <c r="A2115" i="11"/>
  <c r="C2115" i="11" s="1"/>
  <c r="A2116" i="11"/>
  <c r="C2116" i="11" s="1"/>
  <c r="A2117" i="11"/>
  <c r="C2117" i="11"/>
  <c r="A2118" i="11"/>
  <c r="C2118" i="11" s="1"/>
  <c r="A2119" i="11"/>
  <c r="C2119" i="11" s="1"/>
  <c r="A2120" i="11"/>
  <c r="C2120" i="11" s="1"/>
  <c r="A2121" i="11"/>
  <c r="C2121" i="11" s="1"/>
  <c r="A2122" i="11"/>
  <c r="C2122" i="11" s="1"/>
  <c r="A2123" i="11"/>
  <c r="C2123" i="11" s="1"/>
  <c r="A2124" i="11"/>
  <c r="C2124" i="11"/>
  <c r="A2125" i="11"/>
  <c r="C2125" i="11" s="1"/>
  <c r="A2126" i="11"/>
  <c r="C2126" i="11" s="1"/>
  <c r="A2127" i="11"/>
  <c r="C2127" i="11" s="1"/>
  <c r="A2128" i="11"/>
  <c r="C2128" i="11"/>
  <c r="A2129" i="11"/>
  <c r="C2129" i="11"/>
  <c r="A2130" i="11"/>
  <c r="C2130" i="11" s="1"/>
  <c r="A2131" i="11"/>
  <c r="C2131" i="11" s="1"/>
  <c r="A2132" i="11"/>
  <c r="C2132" i="11" s="1"/>
  <c r="A2133" i="11"/>
  <c r="C2133" i="11"/>
  <c r="A2134" i="11"/>
  <c r="C2134" i="11" s="1"/>
  <c r="A2135" i="11"/>
  <c r="C2135" i="11" s="1"/>
  <c r="A2136" i="11"/>
  <c r="C2136" i="11" s="1"/>
  <c r="A2137" i="11"/>
  <c r="C2137" i="11" s="1"/>
  <c r="A2138" i="11"/>
  <c r="C2138" i="11" s="1"/>
  <c r="A2139" i="11"/>
  <c r="C2139" i="11" s="1"/>
  <c r="A2140" i="11"/>
  <c r="C2140" i="11"/>
  <c r="A2141" i="11"/>
  <c r="C2141" i="11" s="1"/>
  <c r="A2142" i="11"/>
  <c r="C2142" i="11" s="1"/>
  <c r="A2143" i="11"/>
  <c r="C2143" i="11" s="1"/>
  <c r="A2144" i="11"/>
  <c r="C2144" i="11"/>
  <c r="A2145" i="11"/>
  <c r="C2145" i="11"/>
  <c r="A2146" i="11"/>
  <c r="C2146" i="11" s="1"/>
  <c r="A2147" i="11"/>
  <c r="C2147" i="11" s="1"/>
  <c r="A2148" i="11"/>
  <c r="C2148" i="11" s="1"/>
  <c r="A2149" i="11"/>
  <c r="C2149" i="11"/>
  <c r="A2150" i="11"/>
  <c r="C2150" i="11" s="1"/>
  <c r="A2151" i="11"/>
  <c r="C2151" i="11" s="1"/>
  <c r="A2152" i="11"/>
  <c r="C2152" i="11" s="1"/>
  <c r="A2153" i="11"/>
  <c r="C2153" i="11" s="1"/>
  <c r="A2154" i="11"/>
  <c r="C2154" i="11" s="1"/>
  <c r="A2155" i="11"/>
  <c r="C2155" i="11" s="1"/>
  <c r="A2156" i="11"/>
  <c r="C2156" i="11"/>
  <c r="A2157" i="11"/>
  <c r="C2157" i="11" s="1"/>
  <c r="A2158" i="11"/>
  <c r="C2158" i="11" s="1"/>
  <c r="A2159" i="11"/>
  <c r="C2159" i="11" s="1"/>
  <c r="A2160" i="11"/>
  <c r="C2160" i="11"/>
  <c r="A2161" i="11"/>
  <c r="C2161" i="11"/>
  <c r="A2162" i="11"/>
  <c r="C2162" i="11" s="1"/>
  <c r="A2163" i="11"/>
  <c r="C2163" i="11" s="1"/>
  <c r="A2164" i="11"/>
  <c r="C2164" i="11" s="1"/>
  <c r="A2165" i="11"/>
  <c r="C2165" i="11"/>
  <c r="A2166" i="11"/>
  <c r="C2166" i="11" s="1"/>
  <c r="A2167" i="11"/>
  <c r="C2167" i="11" s="1"/>
  <c r="A2168" i="11"/>
  <c r="C2168" i="11" s="1"/>
  <c r="A2169" i="11"/>
  <c r="C2169" i="11" s="1"/>
  <c r="A2170" i="11"/>
  <c r="C2170" i="11" s="1"/>
  <c r="A2171" i="11"/>
  <c r="C2171" i="11" s="1"/>
  <c r="A2172" i="11"/>
  <c r="C2172" i="11"/>
  <c r="A2173" i="11"/>
  <c r="C2173" i="11" s="1"/>
  <c r="A2174" i="11"/>
  <c r="C2174" i="11" s="1"/>
  <c r="A2175" i="11"/>
  <c r="C2175" i="11" s="1"/>
  <c r="A2176" i="11"/>
  <c r="C2176" i="11"/>
  <c r="A2177" i="11"/>
  <c r="C2177" i="11"/>
  <c r="A2178" i="11"/>
  <c r="C2178" i="11" s="1"/>
  <c r="A2179" i="11"/>
  <c r="C2179" i="11" s="1"/>
  <c r="A2180" i="11"/>
  <c r="C2180" i="11" s="1"/>
  <c r="A2181" i="11"/>
  <c r="C2181" i="11"/>
  <c r="A2182" i="11"/>
  <c r="C2182" i="11" s="1"/>
  <c r="A2183" i="11"/>
  <c r="C2183" i="11" s="1"/>
  <c r="A2184" i="11"/>
  <c r="C2184" i="11" s="1"/>
  <c r="A2185" i="11"/>
  <c r="C2185" i="11" s="1"/>
  <c r="A2186" i="11"/>
  <c r="C2186" i="11" s="1"/>
  <c r="A2187" i="11"/>
  <c r="C2187" i="11" s="1"/>
  <c r="A2188" i="11"/>
  <c r="C2188" i="11"/>
  <c r="A2189" i="11"/>
  <c r="C2189" i="11" s="1"/>
  <c r="A2190" i="11"/>
  <c r="C2190" i="11" s="1"/>
  <c r="A2191" i="11"/>
  <c r="C2191" i="11" s="1"/>
  <c r="A2192" i="11"/>
  <c r="C2192" i="11"/>
  <c r="A2193" i="11"/>
  <c r="C2193" i="11"/>
  <c r="A2194" i="11"/>
  <c r="C2194" i="11" s="1"/>
  <c r="A2195" i="11"/>
  <c r="C2195" i="11" s="1"/>
  <c r="A2196" i="11"/>
  <c r="C2196" i="11" s="1"/>
  <c r="A2197" i="11"/>
  <c r="C2197" i="11"/>
  <c r="A2198" i="11"/>
  <c r="C2198" i="11" s="1"/>
  <c r="A2199" i="11"/>
  <c r="C2199" i="11" s="1"/>
  <c r="A2200" i="11"/>
  <c r="C2200" i="11" s="1"/>
  <c r="A2201" i="11"/>
  <c r="C2201" i="11" s="1"/>
  <c r="A2202" i="11"/>
  <c r="C2202" i="11" s="1"/>
  <c r="A2203" i="11"/>
  <c r="C2203" i="11" s="1"/>
  <c r="A2204" i="11"/>
  <c r="C2204" i="11"/>
  <c r="A2205" i="11"/>
  <c r="C2205" i="11" s="1"/>
  <c r="A2206" i="11"/>
  <c r="C2206" i="11" s="1"/>
  <c r="A2207" i="11"/>
  <c r="C2207" i="11" s="1"/>
  <c r="A2208" i="11"/>
  <c r="C2208" i="11"/>
  <c r="A2209" i="11"/>
  <c r="C2209" i="11"/>
  <c r="A2210" i="11"/>
  <c r="C2210" i="11" s="1"/>
  <c r="A2211" i="11"/>
  <c r="C2211" i="11" s="1"/>
  <c r="A2212" i="11"/>
  <c r="C2212" i="11" s="1"/>
  <c r="A2213" i="11"/>
  <c r="C2213" i="11"/>
  <c r="A2214" i="11"/>
  <c r="C2214" i="11" s="1"/>
  <c r="A2215" i="11"/>
  <c r="C2215" i="11" s="1"/>
  <c r="A2216" i="11"/>
  <c r="C2216" i="11" s="1"/>
  <c r="A2217" i="11"/>
  <c r="C2217" i="11" s="1"/>
  <c r="A2218" i="11"/>
  <c r="C2218" i="11" s="1"/>
  <c r="A2219" i="11"/>
  <c r="C2219" i="11" s="1"/>
  <c r="A2220" i="11"/>
  <c r="C2220" i="11"/>
  <c r="A2221" i="11"/>
  <c r="C2221" i="11" s="1"/>
  <c r="A2222" i="11"/>
  <c r="C2222" i="11" s="1"/>
  <c r="A2223" i="11"/>
  <c r="C2223" i="11" s="1"/>
  <c r="A2224" i="11"/>
  <c r="C2224" i="11" s="1"/>
  <c r="A2225" i="11"/>
  <c r="C2225" i="11" s="1"/>
  <c r="A2226" i="11"/>
  <c r="C2226" i="11" s="1"/>
  <c r="A2227" i="11"/>
  <c r="C2227" i="11" s="1"/>
  <c r="A2228" i="11"/>
  <c r="C2228" i="11"/>
  <c r="A2229" i="11"/>
  <c r="C2229" i="11"/>
  <c r="A2230" i="11"/>
  <c r="C2230" i="11" s="1"/>
  <c r="A2231" i="11"/>
  <c r="C2231" i="11" s="1"/>
  <c r="A2232" i="11"/>
  <c r="C2232" i="11"/>
  <c r="A2233" i="11"/>
  <c r="C2233" i="11" s="1"/>
  <c r="A2234" i="11"/>
  <c r="C2234" i="11" s="1"/>
  <c r="A2235" i="11"/>
  <c r="C2235" i="11" s="1"/>
  <c r="A2236" i="11"/>
  <c r="C2236" i="11" s="1"/>
  <c r="A2237" i="11"/>
  <c r="C2237" i="11"/>
  <c r="A2238" i="11"/>
  <c r="C2238" i="11"/>
  <c r="A2239" i="11"/>
  <c r="C2239" i="11" s="1"/>
  <c r="A2240" i="11"/>
  <c r="C2240" i="11" s="1"/>
  <c r="A2241" i="11"/>
  <c r="C2241" i="11"/>
  <c r="A2242" i="11"/>
  <c r="C2242" i="11" s="1"/>
  <c r="A2243" i="11"/>
  <c r="C2243" i="11" s="1"/>
  <c r="A2244" i="11"/>
  <c r="C2244" i="11" s="1"/>
  <c r="A2245" i="11"/>
  <c r="C2245" i="11" s="1"/>
  <c r="A2246" i="11"/>
  <c r="C2246" i="11"/>
  <c r="A2247" i="11"/>
  <c r="C2247" i="11" s="1"/>
  <c r="A2248" i="11"/>
  <c r="C2248" i="11" s="1"/>
  <c r="A2249" i="11"/>
  <c r="C2249" i="11" s="1"/>
  <c r="A2250" i="11"/>
  <c r="C2250" i="11"/>
  <c r="A2251" i="11"/>
  <c r="C2251" i="11" s="1"/>
  <c r="A2252" i="11"/>
  <c r="C2252" i="11"/>
  <c r="A2253" i="11"/>
  <c r="C2253" i="11" s="1"/>
  <c r="A2254" i="11"/>
  <c r="C2254" i="11" s="1"/>
  <c r="A2255" i="11"/>
  <c r="C2255" i="11" s="1"/>
  <c r="A2256" i="11"/>
  <c r="C2256" i="11" s="1"/>
  <c r="A2257" i="11"/>
  <c r="C2257" i="11" s="1"/>
  <c r="A2258" i="11"/>
  <c r="C2258" i="11" s="1"/>
  <c r="A2259" i="11"/>
  <c r="C2259" i="11" s="1"/>
  <c r="A2260" i="11"/>
  <c r="C2260" i="11"/>
  <c r="A2261" i="11"/>
  <c r="C2261" i="11"/>
  <c r="A2262" i="11"/>
  <c r="C2262" i="11" s="1"/>
  <c r="A2263" i="11"/>
  <c r="C2263" i="11" s="1"/>
  <c r="A2264" i="11"/>
  <c r="C2264" i="11"/>
  <c r="A2265" i="11"/>
  <c r="C2265" i="11" s="1"/>
  <c r="A2266" i="11"/>
  <c r="C2266" i="11" s="1"/>
  <c r="A2267" i="11"/>
  <c r="C2267" i="11" s="1"/>
  <c r="A2268" i="11"/>
  <c r="C2268" i="11" s="1"/>
  <c r="A2269" i="11"/>
  <c r="C2269" i="11"/>
  <c r="A2270" i="11"/>
  <c r="C2270" i="11"/>
  <c r="A2271" i="11"/>
  <c r="C2271" i="11" s="1"/>
  <c r="A2272" i="11"/>
  <c r="C2272" i="11" s="1"/>
  <c r="A2273" i="11"/>
  <c r="C2273" i="11"/>
  <c r="A2274" i="11"/>
  <c r="C2274" i="11" s="1"/>
  <c r="A2275" i="11"/>
  <c r="C2275" i="11" s="1"/>
  <c r="A2276" i="11"/>
  <c r="C2276" i="11" s="1"/>
  <c r="A2277" i="11"/>
  <c r="C2277" i="11" s="1"/>
  <c r="A2278" i="11"/>
  <c r="C2278" i="11"/>
  <c r="A2279" i="11"/>
  <c r="C2279" i="11" s="1"/>
  <c r="A2280" i="11"/>
  <c r="C2280" i="11" s="1"/>
  <c r="A2281" i="11"/>
  <c r="C2281" i="11" s="1"/>
  <c r="A2282" i="11"/>
  <c r="C2282" i="11"/>
  <c r="A2283" i="11"/>
  <c r="C2283" i="11" s="1"/>
  <c r="A2284" i="11"/>
  <c r="C2284" i="11"/>
  <c r="A2285" i="11"/>
  <c r="C2285" i="11" s="1"/>
  <c r="A2286" i="11"/>
  <c r="C2286" i="11" s="1"/>
  <c r="A2287" i="11"/>
  <c r="C2287" i="11" s="1"/>
  <c r="A2288" i="11"/>
  <c r="C2288" i="11" s="1"/>
  <c r="A2289" i="11"/>
  <c r="C2289" i="11" s="1"/>
  <c r="A2290" i="11"/>
  <c r="C2290" i="11" s="1"/>
  <c r="A2291" i="11"/>
  <c r="C2291" i="11" s="1"/>
  <c r="A2292" i="11"/>
  <c r="C2292" i="11"/>
  <c r="A2293" i="11"/>
  <c r="C2293" i="11"/>
  <c r="A2294" i="11"/>
  <c r="C2294" i="11" s="1"/>
  <c r="A2295" i="11"/>
  <c r="C2295" i="11" s="1"/>
  <c r="A2296" i="11"/>
  <c r="C2296" i="11"/>
  <c r="A2297" i="11"/>
  <c r="C2297" i="11" s="1"/>
  <c r="A2298" i="11"/>
  <c r="C2298" i="11" s="1"/>
  <c r="A2299" i="11"/>
  <c r="C2299" i="11" s="1"/>
  <c r="A2300" i="11"/>
  <c r="C2300" i="11" s="1"/>
  <c r="A2301" i="11"/>
  <c r="C2301" i="11"/>
  <c r="A2302" i="11"/>
  <c r="C2302" i="11"/>
  <c r="A2303" i="11"/>
  <c r="C2303" i="11" s="1"/>
  <c r="A2304" i="11"/>
  <c r="C2304" i="11" s="1"/>
  <c r="A2305" i="11"/>
  <c r="C2305" i="11"/>
  <c r="A2306" i="11"/>
  <c r="C2306" i="11" s="1"/>
  <c r="A2307" i="11"/>
  <c r="C2307" i="11" s="1"/>
  <c r="A2308" i="11"/>
  <c r="C2308" i="11" s="1"/>
  <c r="A2309" i="11"/>
  <c r="C2309" i="11" s="1"/>
  <c r="A2310" i="11"/>
  <c r="C2310" i="11"/>
  <c r="A2311" i="11"/>
  <c r="C2311" i="11"/>
  <c r="A2312" i="11"/>
  <c r="C2312" i="11" s="1"/>
  <c r="A2313" i="11"/>
  <c r="C2313" i="11" s="1"/>
  <c r="A2314" i="11"/>
  <c r="C2314" i="11"/>
  <c r="A2315" i="11"/>
  <c r="C2315" i="11"/>
  <c r="A2316" i="11"/>
  <c r="C2316" i="11" s="1"/>
  <c r="A2317" i="11"/>
  <c r="C2317" i="11" s="1"/>
  <c r="A2318" i="11"/>
  <c r="C2318" i="11"/>
  <c r="A2319" i="11"/>
  <c r="C2319" i="11"/>
  <c r="A2320" i="11"/>
  <c r="C2320" i="11" s="1"/>
  <c r="A2321" i="11"/>
  <c r="C2321" i="11" s="1"/>
  <c r="A2322" i="11"/>
  <c r="C2322" i="11"/>
  <c r="A2323" i="11"/>
  <c r="C2323" i="11"/>
  <c r="A2324" i="11"/>
  <c r="C2324" i="11" s="1"/>
  <c r="A2325" i="11"/>
  <c r="C2325" i="11" s="1"/>
  <c r="A2326" i="11"/>
  <c r="C2326" i="11"/>
  <c r="A2327" i="11"/>
  <c r="C2327" i="11"/>
  <c r="A2328" i="11"/>
  <c r="C2328" i="11" s="1"/>
  <c r="A2329" i="11"/>
  <c r="C2329" i="11" s="1"/>
  <c r="A2330" i="11"/>
  <c r="C2330" i="11"/>
  <c r="A2331" i="11"/>
  <c r="C2331" i="11"/>
  <c r="A2332" i="11"/>
  <c r="C2332" i="11" s="1"/>
  <c r="A2333" i="11"/>
  <c r="C2333" i="11" s="1"/>
  <c r="A2334" i="11"/>
  <c r="C2334" i="11"/>
  <c r="A2335" i="11"/>
  <c r="C2335" i="11"/>
  <c r="A2336" i="11"/>
  <c r="C2336" i="11" s="1"/>
  <c r="A2337" i="11"/>
  <c r="C2337" i="11" s="1"/>
  <c r="A2338" i="11"/>
  <c r="C2338" i="11"/>
  <c r="A2339" i="11"/>
  <c r="C2339" i="11"/>
  <c r="A2340" i="11"/>
  <c r="C2340" i="11" s="1"/>
  <c r="A2341" i="11"/>
  <c r="C2341" i="11" s="1"/>
  <c r="A2342" i="11"/>
  <c r="C2342" i="11"/>
  <c r="A2343" i="11"/>
  <c r="C2343" i="11"/>
  <c r="A2344" i="11"/>
  <c r="C2344" i="11" s="1"/>
  <c r="A2345" i="11"/>
  <c r="C2345" i="11" s="1"/>
  <c r="A2346" i="11"/>
  <c r="C2346" i="11"/>
  <c r="A2347" i="11"/>
  <c r="C2347" i="11"/>
  <c r="A2348" i="11"/>
  <c r="C2348" i="11" s="1"/>
  <c r="A2349" i="11"/>
  <c r="C2349" i="11" s="1"/>
  <c r="A2350" i="11"/>
  <c r="C2350" i="11"/>
  <c r="A2351" i="11"/>
  <c r="C2351" i="11"/>
  <c r="A2352" i="11"/>
  <c r="C2352" i="11" s="1"/>
  <c r="A2353" i="11"/>
  <c r="C2353" i="11" s="1"/>
  <c r="A2354" i="11"/>
  <c r="C2354" i="11"/>
  <c r="A2355" i="11"/>
  <c r="C2355" i="11"/>
  <c r="A2356" i="11"/>
  <c r="C2356" i="11" s="1"/>
  <c r="A2357" i="11"/>
  <c r="C2357" i="11" s="1"/>
  <c r="A2358" i="11"/>
  <c r="C2358" i="11"/>
  <c r="A2359" i="11"/>
  <c r="C2359" i="11"/>
  <c r="A2360" i="11"/>
  <c r="C2360" i="11" s="1"/>
  <c r="A2361" i="11"/>
  <c r="C2361" i="11" s="1"/>
  <c r="A2362" i="11"/>
  <c r="C2362" i="11"/>
  <c r="A2363" i="11"/>
  <c r="C2363" i="11"/>
  <c r="A2364" i="11"/>
  <c r="C2364" i="11" s="1"/>
  <c r="A2365" i="11"/>
  <c r="C2365" i="11" s="1"/>
  <c r="A2366" i="11"/>
  <c r="C2366" i="11"/>
  <c r="A2367" i="11"/>
  <c r="C2367" i="11"/>
  <c r="A2368" i="11"/>
  <c r="C2368" i="11" s="1"/>
  <c r="A2369" i="11"/>
  <c r="C2369" i="11" s="1"/>
  <c r="A2370" i="11"/>
  <c r="C2370" i="11"/>
  <c r="A2371" i="11"/>
  <c r="C2371" i="11"/>
  <c r="A2372" i="11"/>
  <c r="C2372" i="11" s="1"/>
  <c r="A2373" i="11"/>
  <c r="C2373" i="11" s="1"/>
  <c r="A2374" i="11"/>
  <c r="C2374" i="11"/>
  <c r="A2375" i="11"/>
  <c r="C2375" i="11"/>
  <c r="A2376" i="11"/>
  <c r="C2376" i="11" s="1"/>
  <c r="A2377" i="11"/>
  <c r="C2377" i="11" s="1"/>
  <c r="A2378" i="11"/>
  <c r="C2378" i="11"/>
  <c r="A2379" i="11"/>
  <c r="C2379" i="11"/>
  <c r="A2380" i="11"/>
  <c r="C2380" i="11" s="1"/>
  <c r="A2381" i="11"/>
  <c r="C2381" i="11" s="1"/>
  <c r="A2382" i="11"/>
  <c r="C2382" i="11"/>
  <c r="A2383" i="11"/>
  <c r="C2383" i="11"/>
  <c r="A2384" i="11"/>
  <c r="C2384" i="11" s="1"/>
  <c r="A2385" i="11"/>
  <c r="C2385" i="11" s="1"/>
  <c r="A2386" i="11"/>
  <c r="C2386" i="11"/>
  <c r="A2387" i="11"/>
  <c r="C2387" i="11"/>
  <c r="A2388" i="11"/>
  <c r="C2388" i="11" s="1"/>
  <c r="A2389" i="11"/>
  <c r="C2389" i="11" s="1"/>
  <c r="A2390" i="11"/>
  <c r="C2390" i="11"/>
  <c r="A2391" i="11"/>
  <c r="C2391" i="11"/>
  <c r="A2392" i="11"/>
  <c r="C2392" i="11" s="1"/>
  <c r="A2393" i="11"/>
  <c r="C2393" i="11" s="1"/>
  <c r="A2394" i="11"/>
  <c r="C2394" i="11"/>
  <c r="A2395" i="11"/>
  <c r="C2395" i="11"/>
  <c r="A2396" i="11"/>
  <c r="C2396" i="11" s="1"/>
  <c r="A2397" i="11"/>
  <c r="C2397" i="11" s="1"/>
  <c r="A2398" i="11"/>
  <c r="C2398" i="11"/>
  <c r="A2399" i="11"/>
  <c r="C2399" i="11"/>
  <c r="A2400" i="11"/>
  <c r="C2400" i="11" s="1"/>
  <c r="A2401" i="11"/>
  <c r="C2401" i="11" s="1"/>
  <c r="A2402" i="11"/>
  <c r="C2402" i="11"/>
  <c r="A2403" i="11"/>
  <c r="C2403" i="11"/>
  <c r="A2404" i="11"/>
  <c r="C2404" i="11" s="1"/>
  <c r="A2405" i="11"/>
  <c r="C2405" i="11" s="1"/>
  <c r="A2406" i="11"/>
  <c r="C2406" i="11"/>
  <c r="A2407" i="11"/>
  <c r="C2407" i="11"/>
  <c r="A2408" i="11"/>
  <c r="C2408" i="11" s="1"/>
  <c r="A2409" i="11"/>
  <c r="C2409" i="11" s="1"/>
  <c r="A2410" i="11"/>
  <c r="C2410" i="11"/>
  <c r="A2411" i="11"/>
  <c r="C2411" i="11"/>
  <c r="A2412" i="11"/>
  <c r="C2412" i="11" s="1"/>
  <c r="A2413" i="11"/>
  <c r="C2413" i="11" s="1"/>
  <c r="A2414" i="11"/>
  <c r="C2414" i="11"/>
  <c r="A2415" i="11"/>
  <c r="C2415" i="11"/>
  <c r="A2416" i="11"/>
  <c r="C2416" i="11" s="1"/>
  <c r="A2417" i="11"/>
  <c r="C2417" i="11" s="1"/>
  <c r="A2418" i="11"/>
  <c r="C2418" i="11"/>
  <c r="A2419" i="11"/>
  <c r="C2419" i="11"/>
  <c r="A2420" i="11"/>
  <c r="C2420" i="11" s="1"/>
  <c r="A2421" i="11"/>
  <c r="C2421" i="11" s="1"/>
  <c r="A2422" i="11"/>
  <c r="C2422" i="11"/>
  <c r="A2423" i="11"/>
  <c r="C2423" i="11"/>
  <c r="A2424" i="11"/>
  <c r="C2424" i="11" s="1"/>
  <c r="A2425" i="11"/>
  <c r="C2425" i="11" s="1"/>
  <c r="A2426" i="11"/>
  <c r="C2426" i="11"/>
  <c r="A2427" i="11"/>
  <c r="C2427" i="11"/>
  <c r="A2428" i="11"/>
  <c r="C2428" i="11" s="1"/>
  <c r="A2429" i="11"/>
  <c r="C2429" i="11" s="1"/>
  <c r="C2430" i="11"/>
  <c r="C2431" i="11"/>
  <c r="C2432" i="11"/>
  <c r="C2433" i="11"/>
  <c r="C2434" i="11"/>
  <c r="C2435" i="11"/>
  <c r="C2436" i="11"/>
  <c r="C2437" i="11"/>
  <c r="C2438" i="11"/>
  <c r="C2439" i="11"/>
  <c r="C2440" i="11"/>
  <c r="C3" i="7"/>
  <c r="A4" i="7"/>
  <c r="C4" i="7" s="1"/>
  <c r="A5" i="7"/>
  <c r="C5" i="7" s="1"/>
  <c r="A6" i="7"/>
  <c r="C6" i="7"/>
  <c r="A7" i="7"/>
  <c r="C7" i="7"/>
  <c r="A8" i="7"/>
  <c r="C8" i="7" s="1"/>
  <c r="A9" i="7"/>
  <c r="C9" i="7" s="1"/>
  <c r="A10" i="7"/>
  <c r="C10" i="7"/>
  <c r="A11" i="7"/>
  <c r="C11" i="7"/>
  <c r="A12" i="7"/>
  <c r="C12" i="7" s="1"/>
  <c r="A13" i="7"/>
  <c r="C13" i="7" s="1"/>
  <c r="C14" i="7"/>
  <c r="C18" i="7"/>
  <c r="C19" i="7"/>
  <c r="C20" i="7"/>
  <c r="C21" i="7"/>
  <c r="C22" i="7"/>
  <c r="C23" i="7"/>
  <c r="C24" i="7"/>
  <c r="C25" i="7"/>
  <c r="C26" i="7"/>
  <c r="C27" i="7"/>
  <c r="C28" i="7"/>
  <c r="C29" i="7"/>
  <c r="C30" i="7"/>
  <c r="C31" i="7"/>
  <c r="C32" i="7"/>
  <c r="C36" i="7"/>
  <c r="C37" i="7"/>
  <c r="C38" i="7"/>
  <c r="C39" i="7"/>
  <c r="C40" i="7"/>
  <c r="C41" i="7"/>
  <c r="C42" i="7"/>
  <c r="C43" i="7"/>
  <c r="C44" i="7"/>
  <c r="C48" i="7"/>
  <c r="C49" i="7"/>
  <c r="C50" i="7"/>
  <c r="C51" i="7"/>
  <c r="C52" i="7"/>
  <c r="C53" i="7"/>
  <c r="C54" i="7"/>
  <c r="C55" i="7"/>
  <c r="C56" i="7"/>
  <c r="C60" i="7"/>
  <c r="C61" i="7"/>
  <c r="C62" i="7"/>
  <c r="C63" i="7"/>
  <c r="C64" i="7"/>
  <c r="C65" i="7"/>
  <c r="C66" i="7"/>
  <c r="C67" i="7"/>
  <c r="C68" i="7"/>
  <c r="C72" i="7"/>
  <c r="C73" i="7"/>
  <c r="C74" i="7"/>
  <c r="C75" i="7"/>
  <c r="C76" i="7"/>
  <c r="C77" i="7"/>
  <c r="C78" i="7"/>
  <c r="C79" i="7"/>
  <c r="C80" i="7"/>
  <c r="C84" i="7"/>
  <c r="C85" i="7"/>
  <c r="C86" i="7"/>
  <c r="C87" i="7"/>
  <c r="C88" i="7"/>
  <c r="C89" i="7"/>
  <c r="C90" i="7"/>
  <c r="C91" i="7"/>
  <c r="C92" i="7"/>
  <c r="C96" i="7"/>
  <c r="C97" i="7"/>
  <c r="C98" i="7"/>
  <c r="C99" i="7"/>
  <c r="C100" i="7"/>
  <c r="C101" i="7"/>
  <c r="C102" i="7"/>
  <c r="C103" i="7"/>
  <c r="C104" i="7"/>
  <c r="C108" i="7"/>
  <c r="C109" i="7"/>
  <c r="C110" i="7"/>
  <c r="C111" i="7"/>
  <c r="C112" i="7"/>
  <c r="C113" i="7"/>
  <c r="C114" i="7"/>
  <c r="C115" i="7"/>
  <c r="C116" i="7"/>
  <c r="C120" i="7"/>
  <c r="C121" i="7"/>
  <c r="C122" i="7"/>
  <c r="C123" i="7"/>
  <c r="C124" i="7"/>
  <c r="C125" i="7"/>
  <c r="C126" i="7"/>
  <c r="C127" i="7"/>
  <c r="C128" i="7"/>
  <c r="C132" i="7"/>
  <c r="C133" i="7"/>
  <c r="C134" i="7"/>
  <c r="C135" i="7"/>
  <c r="C136" i="7"/>
  <c r="C137" i="7"/>
  <c r="C138" i="7"/>
  <c r="C139" i="7"/>
  <c r="C140" i="7"/>
  <c r="C144" i="7"/>
  <c r="C145" i="7"/>
  <c r="C146" i="7"/>
  <c r="C147" i="7"/>
  <c r="C148" i="7"/>
  <c r="C149" i="7"/>
  <c r="C150" i="7"/>
  <c r="C151" i="7"/>
  <c r="C152" i="7"/>
  <c r="A153" i="7"/>
  <c r="C153" i="7"/>
  <c r="A154" i="7"/>
  <c r="C154" i="7" s="1"/>
  <c r="A155" i="7"/>
  <c r="C155" i="7" s="1"/>
  <c r="C156" i="7"/>
  <c r="C157" i="7"/>
  <c r="C158" i="7"/>
  <c r="C159" i="7"/>
  <c r="C160" i="7"/>
  <c r="C161" i="7"/>
  <c r="C162" i="7"/>
  <c r="C163" i="7"/>
  <c r="C164" i="7"/>
  <c r="A165" i="7"/>
  <c r="C165" i="7" s="1"/>
  <c r="A166" i="7"/>
  <c r="C166" i="7" s="1"/>
  <c r="A167" i="7"/>
  <c r="C167" i="7" s="1"/>
  <c r="C168" i="7"/>
  <c r="C169" i="7"/>
  <c r="C170" i="7"/>
  <c r="C171" i="7"/>
  <c r="C172" i="7"/>
  <c r="C173" i="7"/>
  <c r="C174" i="7"/>
  <c r="C175" i="7"/>
  <c r="C176" i="7"/>
  <c r="A177" i="7"/>
  <c r="C177" i="7" s="1"/>
  <c r="A178" i="7"/>
  <c r="C178" i="7"/>
  <c r="A179" i="7"/>
  <c r="C179" i="7" s="1"/>
  <c r="C180" i="7"/>
  <c r="C181" i="7"/>
  <c r="C182" i="7"/>
  <c r="C183" i="7"/>
  <c r="C184" i="7"/>
  <c r="C185" i="7"/>
  <c r="C186" i="7"/>
  <c r="C187" i="7"/>
  <c r="C188" i="7"/>
  <c r="A189" i="7"/>
  <c r="C189" i="7" s="1"/>
  <c r="A190" i="7"/>
  <c r="C190" i="7" s="1"/>
  <c r="A191" i="7"/>
  <c r="C191" i="7" s="1"/>
  <c r="C192" i="7"/>
  <c r="C193" i="7"/>
  <c r="C194" i="7"/>
  <c r="C195" i="7"/>
  <c r="C196" i="7"/>
  <c r="C197" i="7"/>
  <c r="C198" i="7"/>
  <c r="C199" i="7"/>
  <c r="C200" i="7"/>
  <c r="A201" i="7"/>
  <c r="C201" i="7"/>
  <c r="A202" i="7"/>
  <c r="C202" i="7"/>
  <c r="A203" i="7"/>
  <c r="C203" i="7" s="1"/>
  <c r="C204" i="7"/>
  <c r="C205" i="7"/>
  <c r="C206" i="7"/>
  <c r="C207" i="7"/>
  <c r="C208" i="7"/>
  <c r="C209" i="7"/>
  <c r="C210" i="7"/>
  <c r="C211" i="7"/>
  <c r="C212" i="7"/>
  <c r="A213" i="7"/>
  <c r="C213" i="7" s="1"/>
  <c r="A214" i="7"/>
  <c r="C214" i="7" s="1"/>
  <c r="A215" i="7"/>
  <c r="C215" i="7" s="1"/>
  <c r="C216" i="7"/>
  <c r="C217" i="7"/>
  <c r="C218" i="7"/>
  <c r="C219" i="7"/>
  <c r="C220" i="7"/>
  <c r="C221" i="7"/>
  <c r="C222" i="7"/>
  <c r="C223" i="7"/>
  <c r="C224" i="7"/>
  <c r="A225" i="7"/>
  <c r="C225" i="7" s="1"/>
  <c r="A226" i="7"/>
  <c r="C226" i="7" s="1"/>
  <c r="A227" i="7"/>
  <c r="C227" i="7"/>
  <c r="C228" i="7"/>
  <c r="C229" i="7"/>
  <c r="C230" i="7"/>
  <c r="C231" i="7"/>
  <c r="C232" i="7"/>
  <c r="C233" i="7"/>
  <c r="C234" i="7"/>
  <c r="C235" i="7"/>
  <c r="C236" i="7"/>
  <c r="A237" i="7"/>
  <c r="C237" i="7" s="1"/>
  <c r="A238" i="7"/>
  <c r="C238" i="7" s="1"/>
  <c r="A239" i="7"/>
  <c r="C239" i="7" s="1"/>
  <c r="C240" i="7"/>
  <c r="C241" i="7"/>
  <c r="C242" i="7"/>
  <c r="C243" i="7"/>
  <c r="C244" i="7"/>
  <c r="C245" i="7"/>
  <c r="C246" i="7"/>
  <c r="C247" i="7"/>
  <c r="C248" i="7"/>
  <c r="A249" i="7"/>
  <c r="C249" i="7" s="1"/>
  <c r="A250" i="7"/>
  <c r="C250" i="7"/>
  <c r="A251" i="7"/>
  <c r="C251" i="7"/>
  <c r="C252" i="7"/>
  <c r="C253" i="7"/>
  <c r="C254" i="7"/>
  <c r="C255" i="7"/>
  <c r="C256" i="7"/>
  <c r="C257" i="7"/>
  <c r="C258" i="7"/>
  <c r="C259" i="7"/>
  <c r="C260" i="7"/>
  <c r="A261" i="7"/>
  <c r="C261" i="7" s="1"/>
  <c r="A262" i="7"/>
  <c r="C262" i="7" s="1"/>
  <c r="A263" i="7"/>
  <c r="C263" i="7" s="1"/>
  <c r="C264" i="7"/>
  <c r="C265" i="7"/>
  <c r="C266" i="7"/>
  <c r="C267" i="7"/>
  <c r="C268" i="7"/>
  <c r="C269" i="7"/>
  <c r="C270" i="7"/>
  <c r="C271" i="7"/>
  <c r="C272" i="7"/>
  <c r="A273" i="7"/>
  <c r="C273" i="7" s="1"/>
  <c r="A274" i="7"/>
  <c r="C274" i="7" s="1"/>
  <c r="A275" i="7"/>
  <c r="C275" i="7" s="1"/>
  <c r="C276" i="7"/>
  <c r="C277" i="7"/>
  <c r="C278" i="7"/>
  <c r="C279" i="7"/>
  <c r="C280" i="7"/>
  <c r="C281" i="7"/>
  <c r="C282" i="7"/>
  <c r="C283" i="7"/>
  <c r="C284" i="7"/>
  <c r="A285" i="7"/>
  <c r="C285" i="7" s="1"/>
  <c r="A286" i="7"/>
  <c r="C286" i="7" s="1"/>
  <c r="A287" i="7"/>
  <c r="C287" i="7" s="1"/>
  <c r="C288" i="7"/>
  <c r="C289" i="7"/>
  <c r="C290" i="7"/>
  <c r="C291" i="7"/>
  <c r="C292" i="7"/>
  <c r="C293" i="7"/>
  <c r="C294" i="7"/>
  <c r="C295" i="7"/>
  <c r="C296" i="7"/>
  <c r="A297" i="7"/>
  <c r="C297" i="7" s="1"/>
  <c r="A298" i="7"/>
  <c r="C298" i="7"/>
  <c r="A299" i="7"/>
  <c r="C299" i="7"/>
  <c r="C300" i="7"/>
  <c r="C301" i="7"/>
  <c r="C302" i="7"/>
  <c r="C303" i="7"/>
  <c r="C304" i="7"/>
  <c r="C305" i="7"/>
  <c r="C306" i="7"/>
  <c r="C307" i="7"/>
  <c r="C308" i="7"/>
  <c r="A309" i="7"/>
  <c r="C309" i="7" s="1"/>
  <c r="A310" i="7"/>
  <c r="C310" i="7" s="1"/>
  <c r="A311" i="7"/>
  <c r="C311" i="7" s="1"/>
  <c r="C312" i="7"/>
  <c r="C313" i="7"/>
  <c r="C314" i="7"/>
  <c r="C315" i="7"/>
  <c r="C316" i="7"/>
  <c r="C317" i="7"/>
  <c r="C318" i="7"/>
  <c r="C319" i="7"/>
  <c r="C320" i="7"/>
  <c r="A321" i="7"/>
  <c r="C321" i="7" s="1"/>
  <c r="A322" i="7"/>
  <c r="C322" i="7" s="1"/>
  <c r="A323" i="7"/>
  <c r="C323" i="7" s="1"/>
  <c r="C324" i="7"/>
  <c r="C325" i="7"/>
  <c r="C326" i="7"/>
  <c r="C327" i="7"/>
  <c r="C328" i="7"/>
  <c r="C329" i="7"/>
  <c r="C330" i="7"/>
  <c r="C331" i="7"/>
  <c r="C332" i="7"/>
  <c r="A333" i="7"/>
  <c r="C333" i="7" s="1"/>
  <c r="A334" i="7"/>
  <c r="C334" i="7" s="1"/>
  <c r="A335" i="7"/>
  <c r="C335" i="7" s="1"/>
  <c r="C336" i="7"/>
  <c r="C337" i="7"/>
  <c r="C338" i="7"/>
  <c r="C339" i="7"/>
  <c r="C340" i="7"/>
  <c r="C341" i="7"/>
  <c r="C342" i="7"/>
  <c r="C343" i="7"/>
  <c r="C344" i="7"/>
  <c r="A345" i="7"/>
  <c r="C345" i="7"/>
  <c r="A346" i="7"/>
  <c r="C346" i="7" s="1"/>
  <c r="A347" i="7"/>
  <c r="C347" i="7"/>
  <c r="C348" i="7"/>
  <c r="C349" i="7"/>
  <c r="C350" i="7"/>
  <c r="C351" i="7"/>
  <c r="C352" i="7"/>
  <c r="C353" i="7"/>
  <c r="C354" i="7"/>
  <c r="C355" i="7"/>
  <c r="C356" i="7"/>
  <c r="A357" i="7"/>
  <c r="C357" i="7" s="1"/>
  <c r="A358" i="7"/>
  <c r="C358" i="7" s="1"/>
  <c r="A359" i="7"/>
  <c r="C359" i="7" s="1"/>
  <c r="C360" i="7"/>
  <c r="C361" i="7"/>
  <c r="C362" i="7"/>
  <c r="C363" i="7"/>
  <c r="C364" i="7"/>
  <c r="C365" i="7"/>
  <c r="C366" i="7"/>
  <c r="C367" i="7"/>
  <c r="C368" i="7"/>
  <c r="A369" i="7"/>
  <c r="C369" i="7" s="1"/>
  <c r="A370" i="7"/>
  <c r="C370" i="7" s="1"/>
  <c r="A371" i="7"/>
  <c r="C371" i="7" s="1"/>
  <c r="C372" i="7"/>
  <c r="C373" i="7"/>
  <c r="C374" i="7"/>
  <c r="C375" i="7"/>
  <c r="C376" i="7"/>
  <c r="C377" i="7"/>
  <c r="C378" i="7"/>
  <c r="C379" i="7"/>
  <c r="C380" i="7"/>
  <c r="A381" i="7"/>
  <c r="C381" i="7" s="1"/>
  <c r="A382" i="7"/>
  <c r="C382" i="7" s="1"/>
  <c r="A383" i="7"/>
  <c r="C383" i="7" s="1"/>
  <c r="C384" i="7"/>
  <c r="C385" i="7"/>
  <c r="C386" i="7"/>
  <c r="C387" i="7"/>
  <c r="C388" i="7"/>
  <c r="C389" i="7"/>
  <c r="C390" i="7"/>
  <c r="C391" i="7"/>
  <c r="C392" i="7"/>
  <c r="A393" i="7"/>
  <c r="C393" i="7"/>
  <c r="A394" i="7"/>
  <c r="C394" i="7"/>
  <c r="A395" i="7"/>
  <c r="C395" i="7" s="1"/>
  <c r="C396" i="7"/>
  <c r="C397" i="7"/>
  <c r="C398" i="7"/>
  <c r="C399" i="7"/>
  <c r="C400" i="7"/>
  <c r="C401" i="7"/>
  <c r="C402" i="7"/>
  <c r="C403" i="7"/>
  <c r="C404" i="7"/>
  <c r="A405" i="7"/>
  <c r="C405" i="7" s="1"/>
  <c r="A406" i="7"/>
  <c r="C406" i="7" s="1"/>
  <c r="A407" i="7"/>
  <c r="C407" i="7" s="1"/>
  <c r="C408" i="7"/>
  <c r="C409" i="7"/>
  <c r="C410" i="7"/>
  <c r="C411" i="7"/>
  <c r="C412" i="7"/>
  <c r="C413" i="7"/>
  <c r="C414" i="7"/>
  <c r="C415" i="7"/>
  <c r="C416" i="7"/>
  <c r="A417" i="7"/>
  <c r="C417" i="7" s="1"/>
  <c r="A418" i="7"/>
  <c r="C418" i="7" s="1"/>
  <c r="A419" i="7"/>
  <c r="C419" i="7" s="1"/>
  <c r="C420" i="7"/>
  <c r="C421" i="7"/>
  <c r="C422" i="7"/>
  <c r="C423" i="7"/>
  <c r="C424" i="7"/>
  <c r="C425" i="7"/>
  <c r="C426" i="7"/>
  <c r="C427" i="7"/>
  <c r="C428" i="7"/>
  <c r="A429" i="7"/>
  <c r="C429" i="7" s="1"/>
  <c r="A430" i="7"/>
  <c r="C430" i="7" s="1"/>
  <c r="A431" i="7"/>
  <c r="C431" i="7" s="1"/>
  <c r="C432" i="7"/>
  <c r="C433" i="7"/>
  <c r="C434" i="7"/>
  <c r="C435" i="7"/>
  <c r="C436" i="7"/>
  <c r="C437" i="7"/>
  <c r="C438" i="7"/>
  <c r="C439" i="7"/>
  <c r="C440" i="7"/>
  <c r="A441" i="7"/>
  <c r="C441" i="7"/>
  <c r="A442" i="7"/>
  <c r="C442" i="7"/>
  <c r="A443" i="7"/>
  <c r="C443" i="7"/>
  <c r="C444" i="7"/>
  <c r="C445" i="7"/>
  <c r="C446" i="7"/>
  <c r="C447" i="7"/>
  <c r="C448" i="7"/>
  <c r="C449" i="7"/>
  <c r="C450" i="7"/>
  <c r="C451" i="7"/>
  <c r="C452" i="7"/>
  <c r="A453" i="7"/>
  <c r="C453" i="7" s="1"/>
  <c r="A454" i="7"/>
  <c r="C454" i="7"/>
  <c r="A455" i="7"/>
  <c r="C455" i="7" s="1"/>
  <c r="C456" i="7"/>
  <c r="C457" i="7"/>
  <c r="C458" i="7"/>
  <c r="C459" i="7"/>
  <c r="C460" i="7"/>
  <c r="C461" i="7"/>
  <c r="C462" i="7"/>
  <c r="C463" i="7"/>
  <c r="C464" i="7"/>
  <c r="A465" i="7"/>
  <c r="C465" i="7"/>
  <c r="A466" i="7"/>
  <c r="C466" i="7" s="1"/>
  <c r="A467" i="7"/>
  <c r="C467" i="7"/>
  <c r="C468" i="7"/>
  <c r="C469" i="7"/>
  <c r="C470" i="7"/>
  <c r="C471" i="7"/>
  <c r="C472" i="7"/>
  <c r="C473" i="7"/>
  <c r="C474" i="7"/>
  <c r="C475" i="7"/>
  <c r="C476" i="7"/>
  <c r="A477" i="7"/>
  <c r="C477" i="7" s="1"/>
  <c r="A478" i="7"/>
  <c r="C478" i="7" s="1"/>
  <c r="A479" i="7"/>
  <c r="C479" i="7" s="1"/>
  <c r="C480" i="7"/>
  <c r="C481" i="7"/>
  <c r="C482" i="7"/>
  <c r="C483" i="7"/>
  <c r="C484" i="7"/>
  <c r="C485" i="7"/>
  <c r="C486" i="7"/>
  <c r="C487" i="7"/>
  <c r="C488" i="7"/>
  <c r="C489" i="7"/>
  <c r="C490" i="7"/>
  <c r="C491" i="7"/>
  <c r="C492" i="7"/>
  <c r="C493" i="7"/>
  <c r="C494" i="7"/>
  <c r="C495" i="7"/>
  <c r="C496" i="7"/>
  <c r="C497" i="7"/>
  <c r="C498" i="7"/>
  <c r="C499" i="7"/>
  <c r="C1251" i="7"/>
  <c r="C1253" i="7"/>
  <c r="C1255" i="7"/>
  <c r="C1257" i="7"/>
  <c r="C1259" i="7"/>
  <c r="C1261" i="7"/>
  <c r="C1263" i="7"/>
  <c r="C1265" i="7"/>
  <c r="C1267" i="7"/>
  <c r="C1269" i="7"/>
  <c r="C1271" i="7"/>
  <c r="C1273" i="7"/>
  <c r="C1275" i="7"/>
  <c r="C1277" i="7"/>
  <c r="C1279" i="7"/>
  <c r="C1281" i="7"/>
  <c r="C1283" i="7"/>
  <c r="C1285" i="7"/>
  <c r="C1287" i="7"/>
  <c r="C1289" i="7"/>
  <c r="A1301" i="7"/>
  <c r="C1301" i="7" s="1"/>
  <c r="A1472" i="7"/>
  <c r="C1472" i="7" s="1"/>
  <c r="A1491" i="7"/>
  <c r="C1491" i="7" s="1"/>
  <c r="A1493" i="7"/>
  <c r="C1493" i="7" s="1"/>
  <c r="A1496" i="7"/>
  <c r="C1496" i="7" s="1"/>
  <c r="A1497" i="7"/>
  <c r="C1497" i="7" s="1"/>
  <c r="A1498" i="7"/>
  <c r="C1498" i="7" s="1"/>
  <c r="A1500" i="7"/>
  <c r="C1500" i="7" s="1"/>
  <c r="A1503" i="7"/>
  <c r="C1503" i="7" s="1"/>
  <c r="A1504" i="7"/>
  <c r="C1504" i="7" s="1"/>
  <c r="A1505" i="7"/>
  <c r="C1505" i="7" s="1"/>
  <c r="A1507" i="7"/>
  <c r="C1507" i="7" s="1"/>
  <c r="A1510" i="7"/>
  <c r="C1510" i="7" s="1"/>
  <c r="A1511" i="7"/>
  <c r="C1511" i="7" s="1"/>
  <c r="A1514" i="7"/>
  <c r="C1514" i="7" s="1"/>
  <c r="A1515" i="7"/>
  <c r="C1515" i="7" s="1"/>
  <c r="A1517" i="7"/>
  <c r="C1517" i="7" s="1"/>
  <c r="A1518" i="7"/>
  <c r="C1518" i="7" s="1"/>
  <c r="A1519" i="7"/>
  <c r="C1519" i="7" s="1"/>
  <c r="A1522" i="7"/>
  <c r="C1522" i="7" s="1"/>
  <c r="A1523" i="7"/>
  <c r="C1523" i="7" s="1"/>
  <c r="A1525" i="7"/>
  <c r="C1525" i="7" s="1"/>
  <c r="A1526" i="7"/>
  <c r="C1526" i="7" s="1"/>
  <c r="A1527" i="7"/>
  <c r="C1527" i="7" s="1"/>
  <c r="A1531" i="7"/>
  <c r="C1531" i="7" s="1"/>
  <c r="A1533" i="7"/>
  <c r="C1533" i="7" s="1"/>
  <c r="A1535" i="7"/>
  <c r="C1535" i="7" s="1"/>
  <c r="A1536" i="7"/>
  <c r="C1536" i="7" s="1"/>
  <c r="A1537" i="7"/>
  <c r="C1537" i="7" s="1"/>
  <c r="A1538" i="7"/>
  <c r="C1538" i="7" s="1"/>
  <c r="A1539" i="7"/>
  <c r="C1539" i="7" s="1"/>
  <c r="A1541" i="7"/>
  <c r="C1541" i="7" s="1"/>
  <c r="A1543" i="7"/>
  <c r="C1543" i="7" s="1"/>
  <c r="A1544" i="7"/>
  <c r="C1544" i="7" s="1"/>
  <c r="A1545" i="7"/>
  <c r="C1545" i="7" s="1"/>
  <c r="A1546" i="7"/>
  <c r="C1546" i="7" s="1"/>
  <c r="A1547" i="7"/>
  <c r="C1547" i="7" s="1"/>
  <c r="A1549" i="7"/>
  <c r="C1549" i="7" s="1"/>
  <c r="A1550" i="7"/>
  <c r="C1550" i="7" s="1"/>
  <c r="A1551" i="7"/>
  <c r="C1551" i="7" s="1"/>
  <c r="A1553" i="7"/>
  <c r="C1553" i="7" s="1"/>
  <c r="A1554" i="7"/>
  <c r="C1554" i="7" s="1"/>
  <c r="A1555" i="7"/>
  <c r="C1555" i="7" s="1"/>
  <c r="A1557" i="7"/>
  <c r="C1557" i="7" s="1"/>
  <c r="A1558" i="7"/>
  <c r="C1558" i="7" s="1"/>
  <c r="A1559" i="7"/>
  <c r="C1559" i="7" s="1"/>
  <c r="A1561" i="7"/>
  <c r="C1561" i="7" s="1"/>
  <c r="A1562" i="7"/>
  <c r="C1562" i="7" s="1"/>
  <c r="A1563" i="7"/>
  <c r="C1563" i="7"/>
  <c r="A1564" i="7"/>
  <c r="C1564" i="7" s="1"/>
  <c r="A1565" i="7"/>
  <c r="C1565" i="7" s="1"/>
  <c r="A1566" i="7"/>
  <c r="C1566" i="7" s="1"/>
  <c r="A1567" i="7"/>
  <c r="C1567" i="7"/>
  <c r="A1569" i="7"/>
  <c r="C1569" i="7" s="1"/>
  <c r="A1571" i="7"/>
  <c r="C1571" i="7" s="1"/>
  <c r="A1572" i="7"/>
  <c r="C1572" i="7" s="1"/>
  <c r="A1573" i="7"/>
  <c r="C1573" i="7" s="1"/>
  <c r="A1574" i="7"/>
  <c r="C1574" i="7" s="1"/>
  <c r="A1575" i="7"/>
  <c r="C1575" i="7" s="1"/>
  <c r="A1577" i="7"/>
  <c r="C1577" i="7" s="1"/>
  <c r="A1578" i="7"/>
  <c r="C1578" i="7" s="1"/>
  <c r="A1579" i="7"/>
  <c r="C1579" i="7"/>
  <c r="A1581" i="7"/>
  <c r="C1581" i="7" s="1"/>
  <c r="A1582" i="7"/>
  <c r="C1582" i="7" s="1"/>
  <c r="A1583" i="7"/>
  <c r="C1583" i="7" s="1"/>
  <c r="A1585" i="7"/>
  <c r="C1585" i="7" s="1"/>
  <c r="A1586" i="7"/>
  <c r="C1586" i="7" s="1"/>
  <c r="A1587" i="7"/>
  <c r="C1587" i="7" s="1"/>
  <c r="A1588" i="7"/>
  <c r="C1588" i="7"/>
  <c r="A1589" i="7"/>
  <c r="C1589" i="7" s="1"/>
  <c r="A1591" i="7"/>
  <c r="C1591" i="7" s="1"/>
  <c r="A1593" i="7"/>
  <c r="C1593" i="7" s="1"/>
  <c r="A1595" i="7"/>
  <c r="C1595" i="7" s="1"/>
  <c r="A1597" i="7"/>
  <c r="C1597" i="7" s="1"/>
  <c r="A1599" i="7"/>
  <c r="C1599" i="7" s="1"/>
  <c r="A1601" i="7"/>
  <c r="C1601" i="7" s="1"/>
  <c r="A1603" i="7"/>
  <c r="C1603" i="7" s="1"/>
  <c r="A1605" i="7"/>
  <c r="C1605" i="7" s="1"/>
  <c r="A1607" i="7"/>
  <c r="C1607" i="7" s="1"/>
  <c r="A1609" i="7"/>
  <c r="C1609" i="7" s="1"/>
  <c r="A1611" i="7"/>
  <c r="C1611" i="7" s="1"/>
  <c r="A1613" i="7"/>
  <c r="C1613" i="7" s="1"/>
  <c r="A1615" i="7"/>
  <c r="C1615" i="7" s="1"/>
  <c r="A1617" i="7"/>
  <c r="C1617" i="7" s="1"/>
  <c r="A1619" i="7"/>
  <c r="C1619" i="7" s="1"/>
  <c r="A1621" i="7"/>
  <c r="C1621" i="7" s="1"/>
  <c r="A1623" i="7"/>
  <c r="C1623" i="7" s="1"/>
  <c r="A1624" i="7"/>
  <c r="C1624" i="7" s="1"/>
  <c r="A1625" i="7"/>
  <c r="C1625" i="7" s="1"/>
  <c r="A1627" i="7"/>
  <c r="C1627" i="7" s="1"/>
  <c r="A1629" i="7"/>
  <c r="C1629" i="7" s="1"/>
  <c r="A1631" i="7"/>
  <c r="C1631" i="7" s="1"/>
  <c r="A1633" i="7"/>
  <c r="C1633" i="7" s="1"/>
  <c r="A1634" i="7"/>
  <c r="C1634" i="7" s="1"/>
  <c r="A1635" i="7"/>
  <c r="C1635" i="7" s="1"/>
  <c r="A1639" i="7"/>
  <c r="C1639" i="7" s="1"/>
  <c r="A1641" i="7"/>
  <c r="C1641" i="7" s="1"/>
  <c r="A1642" i="7"/>
  <c r="C1642" i="7" s="1"/>
  <c r="A1643" i="7"/>
  <c r="C1643" i="7" s="1"/>
  <c r="A1647" i="7"/>
  <c r="C1647" i="7" s="1"/>
  <c r="A1649" i="7"/>
  <c r="C1649" i="7" s="1"/>
  <c r="A1651" i="7"/>
  <c r="C1651" i="7" s="1"/>
  <c r="A1652" i="7"/>
  <c r="C1652" i="7" s="1"/>
  <c r="A1653" i="7"/>
  <c r="C1653" i="7" s="1"/>
  <c r="A1654" i="7"/>
  <c r="C1654" i="7" s="1"/>
  <c r="A1655" i="7"/>
  <c r="C1655" i="7" s="1"/>
  <c r="A1656" i="7"/>
  <c r="C1656" i="7" s="1"/>
  <c r="A1657" i="7"/>
  <c r="C1657" i="7" s="1"/>
  <c r="A1659" i="7"/>
  <c r="C1659" i="7" s="1"/>
  <c r="A1660" i="7"/>
  <c r="C1660" i="7" s="1"/>
  <c r="A1661" i="7"/>
  <c r="C1661" i="7" s="1"/>
  <c r="A1662" i="7"/>
  <c r="C1662" i="7" s="1"/>
  <c r="A1663" i="7"/>
  <c r="C1663" i="7" s="1"/>
  <c r="A1664" i="7"/>
  <c r="C1664" i="7" s="1"/>
  <c r="A1665" i="7"/>
  <c r="C1665" i="7" s="1"/>
  <c r="A1667" i="7"/>
  <c r="C1667" i="7" s="1"/>
  <c r="A1668" i="7"/>
  <c r="C1668" i="7" s="1"/>
  <c r="A1669" i="7"/>
  <c r="C1669" i="7" s="1"/>
  <c r="A1670" i="7"/>
  <c r="C1670" i="7" s="1"/>
  <c r="A1671" i="7"/>
  <c r="C1671" i="7"/>
  <c r="A1672" i="7"/>
  <c r="C1672" i="7"/>
  <c r="A1673" i="7"/>
  <c r="C1673" i="7"/>
  <c r="A1674" i="7"/>
  <c r="C1674" i="7" s="1"/>
  <c r="A1675" i="7"/>
  <c r="C1675" i="7" s="1"/>
  <c r="A1676" i="7"/>
  <c r="C1676" i="7" s="1"/>
  <c r="A1677" i="7"/>
  <c r="C1677" i="7"/>
  <c r="A1678" i="7"/>
  <c r="C1678" i="7" s="1"/>
  <c r="A1679" i="7"/>
  <c r="C1679" i="7"/>
  <c r="A1680" i="7"/>
  <c r="C1680" i="7" s="1"/>
  <c r="A1681" i="7"/>
  <c r="C1681" i="7"/>
  <c r="A1682" i="7"/>
  <c r="C1682" i="7" s="1"/>
  <c r="A1683" i="7"/>
  <c r="C1683" i="7" s="1"/>
  <c r="A1684" i="7"/>
  <c r="C1684" i="7" s="1"/>
  <c r="A1685" i="7"/>
  <c r="C1685" i="7" s="1"/>
  <c r="A1686" i="7"/>
  <c r="C1686" i="7" s="1"/>
  <c r="A1687" i="7"/>
  <c r="C1687" i="7" s="1"/>
  <c r="A1688" i="7"/>
  <c r="C1688" i="7"/>
  <c r="A1689" i="7"/>
  <c r="C1689" i="7" s="1"/>
  <c r="A1690" i="7"/>
  <c r="C1690" i="7" s="1"/>
  <c r="A1691" i="7"/>
  <c r="C1691" i="7"/>
  <c r="A1692" i="7"/>
  <c r="C1692" i="7" s="1"/>
  <c r="A1693" i="7"/>
  <c r="C1693" i="7" s="1"/>
  <c r="A1694" i="7"/>
  <c r="C1694" i="7" s="1"/>
  <c r="A1695" i="7"/>
  <c r="C1695" i="7" s="1"/>
  <c r="A1696" i="7"/>
  <c r="C1696" i="7" s="1"/>
  <c r="A1697" i="7"/>
  <c r="C1697" i="7" s="1"/>
  <c r="A1698" i="7"/>
  <c r="C1698" i="7" s="1"/>
  <c r="A1699" i="7"/>
  <c r="C1699" i="7"/>
  <c r="A1700" i="7"/>
  <c r="C1700" i="7" s="1"/>
  <c r="A1701" i="7"/>
  <c r="C1701" i="7" s="1"/>
  <c r="A1702" i="7"/>
  <c r="C1702" i="7" s="1"/>
  <c r="A1703" i="7"/>
  <c r="C1703" i="7"/>
  <c r="A1704" i="7"/>
  <c r="C1704" i="7" s="1"/>
  <c r="A1705" i="7"/>
  <c r="C1705" i="7" s="1"/>
  <c r="A1706" i="7"/>
  <c r="C1706" i="7" s="1"/>
  <c r="A1707" i="7"/>
  <c r="C1707" i="7"/>
  <c r="A1708" i="7"/>
  <c r="C1708" i="7" s="1"/>
  <c r="A1709" i="7"/>
  <c r="C1709" i="7" s="1"/>
  <c r="A1710" i="7"/>
  <c r="C1710" i="7" s="1"/>
  <c r="A1711" i="7"/>
  <c r="C1711" i="7" s="1"/>
  <c r="A1712" i="7"/>
  <c r="C1712" i="7" s="1"/>
  <c r="A1713" i="7"/>
  <c r="C1713" i="7" s="1"/>
  <c r="A1714" i="7"/>
  <c r="C1714" i="7" s="1"/>
  <c r="A1715" i="7"/>
  <c r="C1715" i="7"/>
  <c r="A1716" i="7"/>
  <c r="C1716" i="7" s="1"/>
  <c r="A1717" i="7"/>
  <c r="C1717" i="7" s="1"/>
  <c r="A1718" i="7"/>
  <c r="C1718" i="7" s="1"/>
  <c r="A1719" i="7"/>
  <c r="C1719" i="7"/>
  <c r="A1720" i="7"/>
  <c r="C1720" i="7" s="1"/>
  <c r="A1721" i="7"/>
  <c r="C1721" i="7" s="1"/>
  <c r="A1722" i="7"/>
  <c r="C1722" i="7" s="1"/>
  <c r="A1723" i="7"/>
  <c r="C1723" i="7"/>
  <c r="A1724" i="7"/>
  <c r="C1724" i="7" s="1"/>
  <c r="A1725" i="7"/>
  <c r="C1725" i="7" s="1"/>
  <c r="A1726" i="7"/>
  <c r="C1726" i="7" s="1"/>
  <c r="A1727" i="7"/>
  <c r="C1727" i="7" s="1"/>
  <c r="A1728" i="7"/>
  <c r="C1728" i="7" s="1"/>
  <c r="A1729" i="7"/>
  <c r="C1729" i="7" s="1"/>
  <c r="A1730" i="7"/>
  <c r="C1730" i="7" s="1"/>
  <c r="A1731" i="7"/>
  <c r="C1731" i="7"/>
  <c r="A1732" i="7"/>
  <c r="C1732" i="7" s="1"/>
  <c r="A1733" i="7"/>
  <c r="C1733" i="7" s="1"/>
  <c r="A1734" i="7"/>
  <c r="C1734" i="7" s="1"/>
  <c r="A1735" i="7"/>
  <c r="C1735" i="7"/>
  <c r="A1736" i="7"/>
  <c r="C1736" i="7" s="1"/>
  <c r="A1737" i="7"/>
  <c r="C1737" i="7" s="1"/>
  <c r="A1738" i="7"/>
  <c r="C1738" i="7" s="1"/>
  <c r="A1739" i="7"/>
  <c r="C1739" i="7"/>
  <c r="A1740" i="7"/>
  <c r="C1740" i="7" s="1"/>
  <c r="A1741" i="7"/>
  <c r="C1741" i="7" s="1"/>
  <c r="A1742" i="7"/>
  <c r="C1742" i="7" s="1"/>
  <c r="A1743" i="7"/>
  <c r="C1743" i="7" s="1"/>
  <c r="A1744" i="7"/>
  <c r="C1744" i="7" s="1"/>
  <c r="A1745" i="7"/>
  <c r="C1745" i="7" s="1"/>
  <c r="A1746" i="7"/>
  <c r="C1746" i="7" s="1"/>
  <c r="A1747" i="7"/>
  <c r="C1747" i="7"/>
  <c r="A1748" i="7"/>
  <c r="C1748" i="7" s="1"/>
  <c r="A1749" i="7"/>
  <c r="C1749" i="7" s="1"/>
  <c r="A1750" i="7"/>
  <c r="C1750" i="7" s="1"/>
  <c r="A1751" i="7"/>
  <c r="C1751" i="7"/>
  <c r="A1752" i="7"/>
  <c r="C1752" i="7" s="1"/>
  <c r="A1753" i="7"/>
  <c r="C1753" i="7" s="1"/>
  <c r="A1754" i="7"/>
  <c r="C1754" i="7" s="1"/>
  <c r="A1755" i="7"/>
  <c r="C1755" i="7"/>
  <c r="A1756" i="7"/>
  <c r="C1756" i="7" s="1"/>
  <c r="A1757" i="7"/>
  <c r="C1757" i="7" s="1"/>
  <c r="A1758" i="7"/>
  <c r="C1758" i="7" s="1"/>
  <c r="A1759" i="7"/>
  <c r="C1759" i="7" s="1"/>
  <c r="A1760" i="7"/>
  <c r="C1760" i="7" s="1"/>
  <c r="A1761" i="7"/>
  <c r="C1761" i="7" s="1"/>
  <c r="A1762" i="7"/>
  <c r="C1762" i="7" s="1"/>
  <c r="A1763" i="7"/>
  <c r="C1763" i="7"/>
  <c r="A1764" i="7"/>
  <c r="C1764" i="7" s="1"/>
  <c r="A1765" i="7"/>
  <c r="C1765" i="7" s="1"/>
  <c r="A1766" i="7"/>
  <c r="C1766" i="7" s="1"/>
  <c r="A1767" i="7"/>
  <c r="C1767" i="7"/>
  <c r="A1768" i="7"/>
  <c r="C1768" i="7" s="1"/>
  <c r="A1769" i="7"/>
  <c r="C1769" i="7" s="1"/>
  <c r="A1770" i="7"/>
  <c r="C1770" i="7" s="1"/>
  <c r="A1771" i="7"/>
  <c r="C1771" i="7"/>
  <c r="A1772" i="7"/>
  <c r="C1772" i="7" s="1"/>
  <c r="A1773" i="7"/>
  <c r="C1773" i="7" s="1"/>
  <c r="A1774" i="7"/>
  <c r="C1774" i="7" s="1"/>
  <c r="A1775" i="7"/>
  <c r="C1775" i="7" s="1"/>
  <c r="A1776" i="7"/>
  <c r="C1776" i="7" s="1"/>
  <c r="A1777" i="7"/>
  <c r="C1777" i="7" s="1"/>
  <c r="A1778" i="7"/>
  <c r="C1778" i="7" s="1"/>
  <c r="A1779" i="7"/>
  <c r="C1779" i="7"/>
  <c r="A1780" i="7"/>
  <c r="C1780" i="7" s="1"/>
  <c r="A1781" i="7"/>
  <c r="C1781" i="7" s="1"/>
  <c r="A1782" i="7"/>
  <c r="C1782" i="7" s="1"/>
  <c r="A1783" i="7"/>
  <c r="C1783" i="7"/>
  <c r="A1784" i="7"/>
  <c r="C1784" i="7" s="1"/>
  <c r="A1785" i="7"/>
  <c r="C1785" i="7" s="1"/>
  <c r="A1786" i="7"/>
  <c r="C1786" i="7" s="1"/>
  <c r="A1787" i="7"/>
  <c r="C1787" i="7"/>
  <c r="A1788" i="7"/>
  <c r="C1788" i="7" s="1"/>
  <c r="A1789" i="7"/>
  <c r="C1789" i="7" s="1"/>
  <c r="A1790" i="7"/>
  <c r="C1790" i="7" s="1"/>
  <c r="A1791" i="7"/>
  <c r="C1791" i="7" s="1"/>
  <c r="A1792" i="7"/>
  <c r="C1792" i="7" s="1"/>
  <c r="A1793" i="7"/>
  <c r="C1793" i="7" s="1"/>
  <c r="A1794" i="7"/>
  <c r="C1794" i="7" s="1"/>
  <c r="A1795" i="7"/>
  <c r="C1795" i="7"/>
  <c r="A1796" i="7"/>
  <c r="C1796" i="7" s="1"/>
  <c r="A1797" i="7"/>
  <c r="C1797" i="7" s="1"/>
  <c r="A1798" i="7"/>
  <c r="C1798" i="7" s="1"/>
  <c r="A1799" i="7"/>
  <c r="C1799" i="7"/>
  <c r="A1800" i="7"/>
  <c r="C1800" i="7" s="1"/>
  <c r="A1801" i="7"/>
  <c r="C1801" i="7" s="1"/>
  <c r="A1802" i="7"/>
  <c r="C1802" i="7" s="1"/>
  <c r="A1803" i="7"/>
  <c r="C1803" i="7"/>
  <c r="A1804" i="7"/>
  <c r="C1804" i="7" s="1"/>
  <c r="A1805" i="7"/>
  <c r="C1805" i="7" s="1"/>
  <c r="A1806" i="7"/>
  <c r="C1806" i="7" s="1"/>
  <c r="A1807" i="7"/>
  <c r="C1807" i="7" s="1"/>
  <c r="A1808" i="7"/>
  <c r="C1808" i="7" s="1"/>
  <c r="A1809" i="7"/>
  <c r="C1809" i="7" s="1"/>
  <c r="A1810" i="7"/>
  <c r="C1810" i="7" s="1"/>
  <c r="A1811" i="7"/>
  <c r="C1811" i="7"/>
  <c r="A1812" i="7"/>
  <c r="C1812" i="7" s="1"/>
  <c r="A1813" i="7"/>
  <c r="C1813" i="7" s="1"/>
  <c r="A1814" i="7"/>
  <c r="C1814" i="7" s="1"/>
  <c r="A1815" i="7"/>
  <c r="C1815" i="7"/>
  <c r="A1816" i="7"/>
  <c r="C1816" i="7" s="1"/>
  <c r="A1817" i="7"/>
  <c r="C1817" i="7" s="1"/>
  <c r="A1818" i="7"/>
  <c r="C1818" i="7" s="1"/>
  <c r="A1819" i="7"/>
  <c r="C1819" i="7"/>
  <c r="A1820" i="7"/>
  <c r="C1820" i="7" s="1"/>
  <c r="A1821" i="7"/>
  <c r="C1821" i="7" s="1"/>
  <c r="A1822" i="7"/>
  <c r="C1822" i="7" s="1"/>
  <c r="A1823" i="7"/>
  <c r="C1823" i="7" s="1"/>
  <c r="A1824" i="7"/>
  <c r="C1824" i="7" s="1"/>
  <c r="A1825" i="7"/>
  <c r="C1825" i="7" s="1"/>
  <c r="A1826" i="7"/>
  <c r="C1826" i="7" s="1"/>
  <c r="A1827" i="7"/>
  <c r="C1827" i="7"/>
  <c r="A1828" i="7"/>
  <c r="C1828" i="7" s="1"/>
  <c r="A1829" i="7"/>
  <c r="C1829" i="7" s="1"/>
  <c r="A1830" i="7"/>
  <c r="C1830" i="7" s="1"/>
  <c r="A1831" i="7"/>
  <c r="C1831" i="7"/>
  <c r="A1832" i="7"/>
  <c r="C1832" i="7" s="1"/>
  <c r="A1833" i="7"/>
  <c r="C1833" i="7" s="1"/>
  <c r="A1834" i="7"/>
  <c r="C1834" i="7" s="1"/>
  <c r="A1835" i="7"/>
  <c r="C1835" i="7"/>
  <c r="A1836" i="7"/>
  <c r="C1836" i="7" s="1"/>
  <c r="A1837" i="7"/>
  <c r="C1837" i="7" s="1"/>
  <c r="A1838" i="7"/>
  <c r="C1838" i="7" s="1"/>
  <c r="A1839" i="7"/>
  <c r="C1839" i="7" s="1"/>
  <c r="A1840" i="7"/>
  <c r="C1840" i="7" s="1"/>
  <c r="A1841" i="7"/>
  <c r="C1841" i="7" s="1"/>
  <c r="A1842" i="7"/>
  <c r="C1842" i="7" s="1"/>
  <c r="A1843" i="7"/>
  <c r="C1843" i="7"/>
  <c r="A1844" i="7"/>
  <c r="C1844" i="7" s="1"/>
  <c r="A1845" i="7"/>
  <c r="C1845" i="7" s="1"/>
  <c r="A1846" i="7"/>
  <c r="C1846" i="7" s="1"/>
  <c r="A1847" i="7"/>
  <c r="C1847" i="7"/>
  <c r="A1848" i="7"/>
  <c r="C1848" i="7" s="1"/>
  <c r="A1849" i="7"/>
  <c r="C1849" i="7" s="1"/>
  <c r="A1850" i="7"/>
  <c r="C1850" i="7" s="1"/>
  <c r="A1851" i="7"/>
  <c r="C1851" i="7"/>
  <c r="A1852" i="7"/>
  <c r="C1852" i="7" s="1"/>
  <c r="A1853" i="7"/>
  <c r="C1853" i="7" s="1"/>
  <c r="A1854" i="7"/>
  <c r="C1854" i="7" s="1"/>
  <c r="A1855" i="7"/>
  <c r="C1855" i="7" s="1"/>
  <c r="A1856" i="7"/>
  <c r="C1856" i="7" s="1"/>
  <c r="A1857" i="7"/>
  <c r="C1857" i="7" s="1"/>
  <c r="A1858" i="7"/>
  <c r="C1858" i="7" s="1"/>
  <c r="A1859" i="7"/>
  <c r="C1859" i="7"/>
  <c r="A1860" i="7"/>
  <c r="C1860" i="7" s="1"/>
  <c r="A1861" i="7"/>
  <c r="C1861" i="7"/>
  <c r="A1862" i="7"/>
  <c r="C1862" i="7" s="1"/>
  <c r="A1863" i="7"/>
  <c r="C1863" i="7"/>
  <c r="A1864" i="7"/>
  <c r="C1864" i="7" s="1"/>
  <c r="A1865" i="7"/>
  <c r="C1865" i="7" s="1"/>
  <c r="A1866" i="7"/>
  <c r="C1866" i="7" s="1"/>
  <c r="A1867" i="7"/>
  <c r="C1867" i="7"/>
  <c r="A1868" i="7"/>
  <c r="C1868" i="7" s="1"/>
  <c r="A1869" i="7"/>
  <c r="C1869" i="7" s="1"/>
  <c r="A1870" i="7"/>
  <c r="C1870" i="7" s="1"/>
  <c r="A1871" i="7"/>
  <c r="C1871" i="7" s="1"/>
  <c r="A1872" i="7"/>
  <c r="C1872" i="7" s="1"/>
  <c r="A1873" i="7"/>
  <c r="C1873" i="7" s="1"/>
  <c r="A1874" i="7"/>
  <c r="C1874" i="7" s="1"/>
  <c r="A1875" i="7"/>
  <c r="C1875" i="7"/>
  <c r="A1876" i="7"/>
  <c r="C1876" i="7" s="1"/>
  <c r="A1877" i="7"/>
  <c r="C1877" i="7"/>
  <c r="A1878" i="7"/>
  <c r="C1878" i="7" s="1"/>
  <c r="A1879" i="7"/>
  <c r="C1879" i="7"/>
  <c r="A1880" i="7"/>
  <c r="C1880" i="7" s="1"/>
  <c r="A1881" i="7"/>
  <c r="C1881" i="7" s="1"/>
  <c r="A1882" i="7"/>
  <c r="C1882" i="7" s="1"/>
  <c r="A1883" i="7"/>
  <c r="C1883" i="7"/>
  <c r="A1884" i="7"/>
  <c r="C1884" i="7" s="1"/>
  <c r="A1885" i="7"/>
  <c r="C1885" i="7" s="1"/>
  <c r="A1886" i="7"/>
  <c r="C1886" i="7" s="1"/>
  <c r="A1887" i="7"/>
  <c r="C1887" i="7" s="1"/>
  <c r="A1888" i="7"/>
  <c r="C1888" i="7" s="1"/>
  <c r="A1889" i="7"/>
  <c r="C1889" i="7" s="1"/>
  <c r="A1890" i="7"/>
  <c r="C1890" i="7" s="1"/>
  <c r="A1891" i="7"/>
  <c r="C1891" i="7"/>
  <c r="A1892" i="7"/>
  <c r="C1892" i="7" s="1"/>
  <c r="A1893" i="7"/>
  <c r="C1893" i="7"/>
  <c r="A1894" i="7"/>
  <c r="C1894" i="7" s="1"/>
  <c r="A1895" i="7"/>
  <c r="C1895" i="7"/>
  <c r="A1896" i="7"/>
  <c r="C1896" i="7" s="1"/>
  <c r="A1897" i="7"/>
  <c r="C1897" i="7" s="1"/>
  <c r="A1898" i="7"/>
  <c r="C1898" i="7" s="1"/>
  <c r="A1899" i="7"/>
  <c r="C1899" i="7"/>
  <c r="A1900" i="7"/>
  <c r="C1900" i="7" s="1"/>
  <c r="A1901" i="7"/>
  <c r="C1901" i="7" s="1"/>
  <c r="A1902" i="7"/>
  <c r="C1902" i="7" s="1"/>
  <c r="A1903" i="7"/>
  <c r="C1903" i="7" s="1"/>
  <c r="A1904" i="7"/>
  <c r="C1904" i="7" s="1"/>
  <c r="A1905" i="7"/>
  <c r="C1905" i="7" s="1"/>
  <c r="A1906" i="7"/>
  <c r="C1906" i="7" s="1"/>
  <c r="A1907" i="7"/>
  <c r="C1907" i="7"/>
  <c r="A1908" i="7"/>
  <c r="C1908" i="7" s="1"/>
  <c r="A1909" i="7"/>
  <c r="C1909" i="7"/>
  <c r="A1910" i="7"/>
  <c r="C1910" i="7" s="1"/>
  <c r="A1911" i="7"/>
  <c r="C1911" i="7"/>
  <c r="A1912" i="7"/>
  <c r="C1912" i="7" s="1"/>
  <c r="A1913" i="7"/>
  <c r="C1913" i="7" s="1"/>
  <c r="A1914" i="7"/>
  <c r="C1914" i="7" s="1"/>
  <c r="A1915" i="7"/>
  <c r="C1915" i="7"/>
  <c r="A1916" i="7"/>
  <c r="C1916" i="7" s="1"/>
  <c r="A1917" i="7"/>
  <c r="C1917" i="7" s="1"/>
  <c r="A1918" i="7"/>
  <c r="C1918" i="7" s="1"/>
  <c r="A1919" i="7"/>
  <c r="C1919" i="7" s="1"/>
  <c r="A1920" i="7"/>
  <c r="C1920" i="7" s="1"/>
  <c r="A1921" i="7"/>
  <c r="C1921" i="7" s="1"/>
  <c r="A1922" i="7"/>
  <c r="C1922" i="7" s="1"/>
  <c r="A1923" i="7"/>
  <c r="C1923" i="7"/>
  <c r="A1924" i="7"/>
  <c r="C1924" i="7" s="1"/>
  <c r="A1925" i="7"/>
  <c r="C1925" i="7"/>
  <c r="A1926" i="7"/>
  <c r="C1926" i="7" s="1"/>
  <c r="A1927" i="7"/>
  <c r="C1927" i="7"/>
  <c r="A1928" i="7"/>
  <c r="C1928" i="7" s="1"/>
  <c r="A1929" i="7"/>
  <c r="C1929" i="7" s="1"/>
  <c r="A1930" i="7"/>
  <c r="C1930" i="7" s="1"/>
  <c r="A1931" i="7"/>
  <c r="C1931" i="7"/>
  <c r="A1932" i="7"/>
  <c r="C1932" i="7" s="1"/>
  <c r="A1933" i="7"/>
  <c r="C1933" i="7" s="1"/>
  <c r="A1934" i="7"/>
  <c r="C1934" i="7" s="1"/>
  <c r="A1935" i="7"/>
  <c r="C1935" i="7" s="1"/>
  <c r="A1936" i="7"/>
  <c r="C1936" i="7" s="1"/>
  <c r="A1937" i="7"/>
  <c r="C1937" i="7" s="1"/>
  <c r="A1938" i="7"/>
  <c r="C1938" i="7" s="1"/>
  <c r="A1939" i="7"/>
  <c r="C1939" i="7"/>
  <c r="A1940" i="7"/>
  <c r="C1940" i="7" s="1"/>
  <c r="A1941" i="7"/>
  <c r="C1941" i="7"/>
  <c r="A1942" i="7"/>
  <c r="C1942" i="7" s="1"/>
  <c r="A1943" i="7"/>
  <c r="C1943" i="7"/>
  <c r="A1944" i="7"/>
  <c r="C1944" i="7" s="1"/>
  <c r="A1945" i="7"/>
  <c r="C1945" i="7" s="1"/>
  <c r="A1946" i="7"/>
  <c r="C1946" i="7" s="1"/>
  <c r="A1947" i="7"/>
  <c r="C1947" i="7"/>
  <c r="A1948" i="7"/>
  <c r="C1948" i="7" s="1"/>
  <c r="A1949" i="7"/>
  <c r="C1949" i="7" s="1"/>
  <c r="A1950" i="7"/>
  <c r="C1950" i="7" s="1"/>
  <c r="A1951" i="7"/>
  <c r="C1951" i="7" s="1"/>
  <c r="A1952" i="7"/>
  <c r="C1952" i="7" s="1"/>
  <c r="A1953" i="7"/>
  <c r="C1953" i="7" s="1"/>
  <c r="A1954" i="7"/>
  <c r="C1954" i="7" s="1"/>
  <c r="A1955" i="7"/>
  <c r="C1955" i="7"/>
  <c r="A1956" i="7"/>
  <c r="C1956" i="7" s="1"/>
  <c r="A1957" i="7"/>
  <c r="C1957" i="7"/>
  <c r="A1958" i="7"/>
  <c r="C1958" i="7" s="1"/>
  <c r="A1959" i="7"/>
  <c r="C1959" i="7"/>
  <c r="A1960" i="7"/>
  <c r="C1960" i="7" s="1"/>
  <c r="A1961" i="7"/>
  <c r="C1961" i="7" s="1"/>
  <c r="A1962" i="7"/>
  <c r="C1962" i="7" s="1"/>
  <c r="A1963" i="7"/>
  <c r="C1963" i="7"/>
  <c r="A1964" i="7"/>
  <c r="C1964" i="7" s="1"/>
  <c r="A1965" i="7"/>
  <c r="C1965" i="7" s="1"/>
  <c r="A1966" i="7"/>
  <c r="C1966" i="7" s="1"/>
  <c r="A1967" i="7"/>
  <c r="C1967" i="7" s="1"/>
  <c r="A1968" i="7"/>
  <c r="C1968" i="7" s="1"/>
  <c r="A1969" i="7"/>
  <c r="C1969" i="7" s="1"/>
  <c r="A1970" i="7"/>
  <c r="C1970" i="7" s="1"/>
  <c r="A1971" i="7"/>
  <c r="C1971" i="7"/>
  <c r="A1972" i="7"/>
  <c r="C1972" i="7" s="1"/>
  <c r="A1973" i="7"/>
  <c r="C1973" i="7"/>
  <c r="A1974" i="7"/>
  <c r="C1974" i="7" s="1"/>
  <c r="A1975" i="7"/>
  <c r="C1975" i="7"/>
  <c r="A1976" i="7"/>
  <c r="C1976" i="7" s="1"/>
  <c r="A1977" i="7"/>
  <c r="C1977" i="7" s="1"/>
  <c r="A1978" i="7"/>
  <c r="C1978" i="7" s="1"/>
  <c r="A1979" i="7"/>
  <c r="C1979" i="7"/>
  <c r="A1980" i="7"/>
  <c r="C1980" i="7" s="1"/>
  <c r="A1981" i="7"/>
  <c r="C1981" i="7" s="1"/>
  <c r="A1982" i="7"/>
  <c r="C1982" i="7" s="1"/>
  <c r="A1983" i="7"/>
  <c r="C1983" i="7" s="1"/>
  <c r="A1984" i="7"/>
  <c r="C1984" i="7" s="1"/>
  <c r="A1985" i="7"/>
  <c r="C1985" i="7" s="1"/>
  <c r="A1986" i="7"/>
  <c r="C1986" i="7" s="1"/>
  <c r="A1987" i="7"/>
  <c r="C1987" i="7"/>
  <c r="A1988" i="7"/>
  <c r="C1988" i="7" s="1"/>
  <c r="A1989" i="7"/>
  <c r="C1989" i="7"/>
  <c r="A1990" i="7"/>
  <c r="C1990" i="7" s="1"/>
  <c r="A1991" i="7"/>
  <c r="C1991" i="7"/>
  <c r="A1992" i="7"/>
  <c r="C1992" i="7" s="1"/>
  <c r="A1993" i="7"/>
  <c r="C1993" i="7" s="1"/>
  <c r="A1994" i="7"/>
  <c r="C1994" i="7" s="1"/>
  <c r="A1995" i="7"/>
  <c r="C1995" i="7"/>
  <c r="A1996" i="7"/>
  <c r="C1996" i="7" s="1"/>
  <c r="A1997" i="7"/>
  <c r="C1997" i="7" s="1"/>
  <c r="A1998" i="7"/>
  <c r="C1998" i="7" s="1"/>
  <c r="A1999" i="7"/>
  <c r="C1999" i="7" s="1"/>
  <c r="A2000" i="7"/>
  <c r="C2000" i="7" s="1"/>
  <c r="A2001" i="7"/>
  <c r="C2001" i="7" s="1"/>
  <c r="A2002" i="7"/>
  <c r="C2002" i="7" s="1"/>
  <c r="A2003" i="7"/>
  <c r="C2003" i="7"/>
  <c r="A2004" i="7"/>
  <c r="C2004" i="7" s="1"/>
  <c r="A2005" i="7"/>
  <c r="C2005" i="7"/>
  <c r="A2006" i="7"/>
  <c r="C2006" i="7" s="1"/>
  <c r="A2007" i="7"/>
  <c r="C2007" i="7"/>
  <c r="A2008" i="7"/>
  <c r="C2008" i="7" s="1"/>
  <c r="A2009" i="7"/>
  <c r="C2009" i="7" s="1"/>
  <c r="A2010" i="7"/>
  <c r="C2010" i="7" s="1"/>
  <c r="A2011" i="7"/>
  <c r="C2011" i="7"/>
  <c r="A2012" i="7"/>
  <c r="C2012" i="7" s="1"/>
  <c r="A2013" i="7"/>
  <c r="C2013" i="7" s="1"/>
  <c r="A2014" i="7"/>
  <c r="C2014" i="7" s="1"/>
  <c r="A2015" i="7"/>
  <c r="C2015" i="7" s="1"/>
  <c r="A2016" i="7"/>
  <c r="C2016" i="7" s="1"/>
  <c r="A2017" i="7"/>
  <c r="C2017" i="7" s="1"/>
  <c r="A2018" i="7"/>
  <c r="C2018" i="7" s="1"/>
  <c r="A2019" i="7"/>
  <c r="C2019" i="7"/>
  <c r="A2020" i="7"/>
  <c r="C2020" i="7" s="1"/>
  <c r="A2021" i="7"/>
  <c r="C2021" i="7"/>
  <c r="A2022" i="7"/>
  <c r="C2022" i="7" s="1"/>
  <c r="A2023" i="7"/>
  <c r="C2023" i="7"/>
  <c r="A2024" i="7"/>
  <c r="C2024" i="7" s="1"/>
  <c r="A2025" i="7"/>
  <c r="C2025" i="7" s="1"/>
  <c r="A2026" i="7"/>
  <c r="C2026" i="7" s="1"/>
  <c r="A2027" i="7"/>
  <c r="C2027" i="7"/>
  <c r="A2028" i="7"/>
  <c r="C2028" i="7" s="1"/>
  <c r="A2029" i="7"/>
  <c r="C2029" i="7" s="1"/>
  <c r="A2030" i="7"/>
  <c r="C2030" i="7" s="1"/>
  <c r="A2031" i="7"/>
  <c r="C2031" i="7" s="1"/>
  <c r="A2032" i="7"/>
  <c r="C2032" i="7" s="1"/>
  <c r="A2033" i="7"/>
  <c r="C2033" i="7" s="1"/>
  <c r="A2034" i="7"/>
  <c r="C2034" i="7" s="1"/>
  <c r="A2035" i="7"/>
  <c r="C2035" i="7"/>
  <c r="A2036" i="7"/>
  <c r="C2036" i="7" s="1"/>
  <c r="A2037" i="7"/>
  <c r="C2037" i="7"/>
  <c r="A2038" i="7"/>
  <c r="C2038" i="7" s="1"/>
  <c r="A2039" i="7"/>
  <c r="C2039" i="7"/>
  <c r="A2040" i="7"/>
  <c r="C2040" i="7" s="1"/>
  <c r="A2041" i="7"/>
  <c r="C2041" i="7" s="1"/>
  <c r="A2042" i="7"/>
  <c r="C2042" i="7" s="1"/>
  <c r="A2043" i="7"/>
  <c r="C2043" i="7"/>
  <c r="A2044" i="7"/>
  <c r="C2044" i="7" s="1"/>
  <c r="A2045" i="7"/>
  <c r="C2045" i="7" s="1"/>
  <c r="A2046" i="7"/>
  <c r="C2046" i="7" s="1"/>
  <c r="A2047" i="7"/>
  <c r="C2047" i="7" s="1"/>
  <c r="A2048" i="7"/>
  <c r="C2048" i="7" s="1"/>
  <c r="A2049" i="7"/>
  <c r="C2049" i="7" s="1"/>
  <c r="A2050" i="7"/>
  <c r="C2050" i="7" s="1"/>
  <c r="A2051" i="7"/>
  <c r="C2051" i="7"/>
  <c r="A2052" i="7"/>
  <c r="C2052" i="7" s="1"/>
  <c r="A2053" i="7"/>
  <c r="C2053" i="7"/>
  <c r="A2054" i="7"/>
  <c r="C2054" i="7" s="1"/>
  <c r="A2055" i="7"/>
  <c r="C2055" i="7"/>
  <c r="A2056" i="7"/>
  <c r="C2056" i="7" s="1"/>
  <c r="A2057" i="7"/>
  <c r="C2057" i="7" s="1"/>
  <c r="A2058" i="7"/>
  <c r="C2058" i="7" s="1"/>
  <c r="A2059" i="7"/>
  <c r="C2059" i="7"/>
  <c r="A2060" i="7"/>
  <c r="C2060" i="7" s="1"/>
  <c r="A2061" i="7"/>
  <c r="C2061" i="7" s="1"/>
  <c r="A2062" i="7"/>
  <c r="C2062" i="7" s="1"/>
  <c r="A2063" i="7"/>
  <c r="C2063" i="7" s="1"/>
  <c r="A2064" i="7"/>
  <c r="C2064" i="7" s="1"/>
  <c r="A2065" i="7"/>
  <c r="C2065" i="7" s="1"/>
  <c r="A2066" i="7"/>
  <c r="C2066" i="7" s="1"/>
  <c r="A2067" i="7"/>
  <c r="C2067" i="7"/>
  <c r="A2068" i="7"/>
  <c r="C2068" i="7" s="1"/>
  <c r="A2069" i="7"/>
  <c r="C2069" i="7"/>
  <c r="A2070" i="7"/>
  <c r="C2070" i="7" s="1"/>
  <c r="A2071" i="7"/>
  <c r="C2071" i="7"/>
  <c r="A2072" i="7"/>
  <c r="C2072" i="7" s="1"/>
  <c r="A2073" i="7"/>
  <c r="C2073" i="7" s="1"/>
  <c r="A2074" i="7"/>
  <c r="C2074" i="7" s="1"/>
  <c r="A2075" i="7"/>
  <c r="C2075" i="7"/>
  <c r="A2076" i="7"/>
  <c r="C2076" i="7" s="1"/>
  <c r="A2077" i="7"/>
  <c r="C2077" i="7" s="1"/>
  <c r="A2078" i="7"/>
  <c r="C2078" i="7" s="1"/>
  <c r="A2079" i="7"/>
  <c r="C2079" i="7" s="1"/>
  <c r="A2080" i="7"/>
  <c r="C2080" i="7" s="1"/>
  <c r="A2081" i="7"/>
  <c r="C2081" i="7" s="1"/>
  <c r="A2082" i="7"/>
  <c r="C2082" i="7" s="1"/>
  <c r="A2083" i="7"/>
  <c r="C2083" i="7"/>
  <c r="A2084" i="7"/>
  <c r="C2084" i="7" s="1"/>
  <c r="A2085" i="7"/>
  <c r="C2085" i="7"/>
  <c r="A2086" i="7"/>
  <c r="C2086" i="7" s="1"/>
  <c r="A2087" i="7"/>
  <c r="C2087" i="7"/>
  <c r="A2088" i="7"/>
  <c r="C2088" i="7" s="1"/>
  <c r="A2089" i="7"/>
  <c r="C2089" i="7" s="1"/>
  <c r="A2090" i="7"/>
  <c r="C2090" i="7" s="1"/>
  <c r="A2091" i="7"/>
  <c r="C2091" i="7"/>
  <c r="A2092" i="7"/>
  <c r="C2092" i="7" s="1"/>
  <c r="A2093" i="7"/>
  <c r="C2093" i="7" s="1"/>
  <c r="A2094" i="7"/>
  <c r="C2094" i="7" s="1"/>
  <c r="A2095" i="7"/>
  <c r="C2095" i="7" s="1"/>
  <c r="A2096" i="7"/>
  <c r="C2096" i="7" s="1"/>
  <c r="A2097" i="7"/>
  <c r="C2097" i="7" s="1"/>
  <c r="A2098" i="7"/>
  <c r="C2098" i="7" s="1"/>
  <c r="A2099" i="7"/>
  <c r="C2099" i="7"/>
  <c r="A2100" i="7"/>
  <c r="C2100" i="7" s="1"/>
  <c r="A2101" i="7"/>
  <c r="C2101" i="7"/>
  <c r="A2102" i="7"/>
  <c r="C2102" i="7" s="1"/>
  <c r="A2103" i="7"/>
  <c r="C2103" i="7"/>
  <c r="A2104" i="7"/>
  <c r="C2104" i="7" s="1"/>
  <c r="A2105" i="7"/>
  <c r="C2105" i="7" s="1"/>
  <c r="A2106" i="7"/>
  <c r="C2106" i="7" s="1"/>
  <c r="A2107" i="7"/>
  <c r="C2107" i="7"/>
  <c r="A2108" i="7"/>
  <c r="C2108" i="7" s="1"/>
  <c r="A2109" i="7"/>
  <c r="C2109" i="7" s="1"/>
  <c r="A2110" i="7"/>
  <c r="C2110" i="7" s="1"/>
  <c r="A2111" i="7"/>
  <c r="C2111" i="7" s="1"/>
  <c r="A2112" i="7"/>
  <c r="C2112" i="7" s="1"/>
  <c r="A2113" i="7"/>
  <c r="C2113" i="7" s="1"/>
  <c r="A2114" i="7"/>
  <c r="C2114" i="7" s="1"/>
  <c r="A2115" i="7"/>
  <c r="C2115" i="7"/>
  <c r="A2116" i="7"/>
  <c r="C2116" i="7" s="1"/>
  <c r="A2117" i="7"/>
  <c r="C2117" i="7"/>
  <c r="A2118" i="7"/>
  <c r="C2118" i="7" s="1"/>
  <c r="A2119" i="7"/>
  <c r="C2119" i="7"/>
  <c r="A2120" i="7"/>
  <c r="C2120" i="7" s="1"/>
  <c r="A2121" i="7"/>
  <c r="C2121" i="7" s="1"/>
  <c r="A2122" i="7"/>
  <c r="C2122" i="7" s="1"/>
  <c r="A2123" i="7"/>
  <c r="C2123" i="7"/>
  <c r="A2124" i="7"/>
  <c r="C2124" i="7" s="1"/>
  <c r="A2125" i="7"/>
  <c r="C2125" i="7" s="1"/>
  <c r="A2126" i="7"/>
  <c r="C2126" i="7" s="1"/>
  <c r="A2127" i="7"/>
  <c r="C2127" i="7" s="1"/>
  <c r="A2128" i="7"/>
  <c r="C2128" i="7" s="1"/>
  <c r="A2129" i="7"/>
  <c r="C2129" i="7" s="1"/>
  <c r="A2130" i="7"/>
  <c r="C2130" i="7" s="1"/>
  <c r="A2131" i="7"/>
  <c r="C2131" i="7"/>
  <c r="A2132" i="7"/>
  <c r="C2132" i="7" s="1"/>
  <c r="A2133" i="7"/>
  <c r="C2133" i="7"/>
  <c r="A2134" i="7"/>
  <c r="C2134" i="7" s="1"/>
  <c r="A2135" i="7"/>
  <c r="C2135" i="7"/>
  <c r="A2136" i="7"/>
  <c r="C2136" i="7" s="1"/>
  <c r="A2137" i="7"/>
  <c r="C2137" i="7" s="1"/>
  <c r="A2138" i="7"/>
  <c r="C2138" i="7" s="1"/>
  <c r="A2139" i="7"/>
  <c r="C2139" i="7"/>
  <c r="A2140" i="7"/>
  <c r="C2140" i="7" s="1"/>
  <c r="A2141" i="7"/>
  <c r="C2141" i="7" s="1"/>
  <c r="A2142" i="7"/>
  <c r="C2142" i="7" s="1"/>
  <c r="A2143" i="7"/>
  <c r="C2143" i="7" s="1"/>
  <c r="A2144" i="7"/>
  <c r="C2144" i="7" s="1"/>
  <c r="A2145" i="7"/>
  <c r="C2145" i="7" s="1"/>
  <c r="A2146" i="7"/>
  <c r="C2146" i="7" s="1"/>
  <c r="A2147" i="7"/>
  <c r="C2147" i="7"/>
  <c r="A2148" i="7"/>
  <c r="C2148" i="7" s="1"/>
  <c r="A2149" i="7"/>
  <c r="C2149" i="7"/>
  <c r="A2150" i="7"/>
  <c r="C2150" i="7" s="1"/>
  <c r="A2151" i="7"/>
  <c r="C2151" i="7"/>
  <c r="A2152" i="7"/>
  <c r="C2152" i="7" s="1"/>
  <c r="A2153" i="7"/>
  <c r="C2153" i="7" s="1"/>
  <c r="A2154" i="7"/>
  <c r="C2154" i="7" s="1"/>
  <c r="A2155" i="7"/>
  <c r="C2155" i="7"/>
  <c r="A2156" i="7"/>
  <c r="C2156" i="7" s="1"/>
  <c r="A2157" i="7"/>
  <c r="C2157" i="7" s="1"/>
  <c r="A2158" i="7"/>
  <c r="C2158" i="7" s="1"/>
  <c r="A2159" i="7"/>
  <c r="C2159" i="7" s="1"/>
  <c r="A2160" i="7"/>
  <c r="C2160" i="7" s="1"/>
  <c r="A2161" i="7"/>
  <c r="C2161" i="7" s="1"/>
  <c r="A2162" i="7"/>
  <c r="C2162" i="7" s="1"/>
  <c r="A2163" i="7"/>
  <c r="C2163" i="7"/>
  <c r="A2164" i="7"/>
  <c r="C2164" i="7" s="1"/>
  <c r="A2165" i="7"/>
  <c r="C2165" i="7"/>
  <c r="A2166" i="7"/>
  <c r="C2166" i="7" s="1"/>
  <c r="A2167" i="7"/>
  <c r="C2167" i="7"/>
  <c r="A2168" i="7"/>
  <c r="C2168" i="7" s="1"/>
  <c r="A2169" i="7"/>
  <c r="C2169" i="7" s="1"/>
  <c r="A2170" i="7"/>
  <c r="C2170" i="7" s="1"/>
  <c r="A2171" i="7"/>
  <c r="C2171" i="7"/>
  <c r="A2172" i="7"/>
  <c r="C2172" i="7" s="1"/>
  <c r="A2173" i="7"/>
  <c r="C2173" i="7" s="1"/>
  <c r="A2174" i="7"/>
  <c r="C2174" i="7" s="1"/>
  <c r="A2175" i="7"/>
  <c r="C2175" i="7" s="1"/>
  <c r="A2176" i="7"/>
  <c r="C2176" i="7" s="1"/>
  <c r="A2177" i="7"/>
  <c r="C2177" i="7" s="1"/>
  <c r="A2178" i="7"/>
  <c r="C2178" i="7" s="1"/>
  <c r="A2179" i="7"/>
  <c r="C2179" i="7"/>
  <c r="A2180" i="7"/>
  <c r="C2180" i="7" s="1"/>
  <c r="A2181" i="7"/>
  <c r="C2181" i="7"/>
  <c r="A2182" i="7"/>
  <c r="C2182" i="7" s="1"/>
  <c r="A2183" i="7"/>
  <c r="C2183" i="7"/>
  <c r="A2184" i="7"/>
  <c r="C2184" i="7" s="1"/>
  <c r="A2185" i="7"/>
  <c r="C2185" i="7" s="1"/>
  <c r="A2186" i="7"/>
  <c r="C2186" i="7" s="1"/>
  <c r="A2187" i="7"/>
  <c r="C2187" i="7"/>
  <c r="A2188" i="7"/>
  <c r="C2188" i="7" s="1"/>
  <c r="A2189" i="7"/>
  <c r="C2189" i="7" s="1"/>
  <c r="A2190" i="7"/>
  <c r="C2190" i="7" s="1"/>
  <c r="A2191" i="7"/>
  <c r="C2191" i="7" s="1"/>
  <c r="A2192" i="7"/>
  <c r="C2192" i="7" s="1"/>
  <c r="A2193" i="7"/>
  <c r="C2193" i="7" s="1"/>
  <c r="A2194" i="7"/>
  <c r="C2194" i="7" s="1"/>
  <c r="A2195" i="7"/>
  <c r="C2195" i="7"/>
  <c r="A2196" i="7"/>
  <c r="C2196" i="7" s="1"/>
  <c r="A2197" i="7"/>
  <c r="C2197" i="7"/>
  <c r="A2198" i="7"/>
  <c r="C2198" i="7" s="1"/>
  <c r="A2199" i="7"/>
  <c r="C2199" i="7"/>
  <c r="A2200" i="7"/>
  <c r="C2200" i="7" s="1"/>
  <c r="A2201" i="7"/>
  <c r="C2201" i="7" s="1"/>
  <c r="A2202" i="7"/>
  <c r="C2202" i="7" s="1"/>
  <c r="A2203" i="7"/>
  <c r="C2203" i="7"/>
  <c r="A2204" i="7"/>
  <c r="C2204" i="7" s="1"/>
  <c r="A2205" i="7"/>
  <c r="C2205" i="7" s="1"/>
  <c r="A2206" i="7"/>
  <c r="C2206" i="7" s="1"/>
  <c r="A2207" i="7"/>
  <c r="C2207" i="7" s="1"/>
  <c r="A2208" i="7"/>
  <c r="C2208" i="7" s="1"/>
  <c r="A2209" i="7"/>
  <c r="C2209" i="7" s="1"/>
  <c r="A2210" i="7"/>
  <c r="C2210" i="7" s="1"/>
  <c r="A2211" i="7"/>
  <c r="C2211" i="7"/>
  <c r="A2212" i="7"/>
  <c r="C2212" i="7" s="1"/>
  <c r="A2213" i="7"/>
  <c r="C2213" i="7"/>
  <c r="A2214" i="7"/>
  <c r="C2214" i="7" s="1"/>
  <c r="A2215" i="7"/>
  <c r="C2215" i="7"/>
  <c r="A2216" i="7"/>
  <c r="C2216" i="7" s="1"/>
  <c r="A2217" i="7"/>
  <c r="C2217" i="7" s="1"/>
  <c r="A2218" i="7"/>
  <c r="C2218" i="7" s="1"/>
  <c r="A2219" i="7"/>
  <c r="C2219" i="7"/>
  <c r="A2220" i="7"/>
  <c r="C2220" i="7" s="1"/>
  <c r="A2221" i="7"/>
  <c r="C2221" i="7" s="1"/>
  <c r="A2222" i="7"/>
  <c r="C2222" i="7" s="1"/>
  <c r="A2223" i="7"/>
  <c r="C2223" i="7" s="1"/>
  <c r="A2224" i="7"/>
  <c r="C2224" i="7" s="1"/>
  <c r="A2225" i="7"/>
  <c r="C2225" i="7" s="1"/>
  <c r="A2226" i="7"/>
  <c r="C2226" i="7" s="1"/>
  <c r="A2227" i="7"/>
  <c r="C2227" i="7"/>
  <c r="A2228" i="7"/>
  <c r="C2228" i="7" s="1"/>
  <c r="A2229" i="7"/>
  <c r="C2229" i="7"/>
  <c r="A2230" i="7"/>
  <c r="C2230" i="7" s="1"/>
  <c r="A2231" i="7"/>
  <c r="C2231" i="7"/>
  <c r="A2232" i="7"/>
  <c r="C2232" i="7" s="1"/>
  <c r="A2233" i="7"/>
  <c r="C2233" i="7" s="1"/>
  <c r="A2234" i="7"/>
  <c r="C2234" i="7" s="1"/>
  <c r="A2235" i="7"/>
  <c r="C2235" i="7" s="1"/>
  <c r="A2236" i="7"/>
  <c r="C2236" i="7" s="1"/>
  <c r="A2237" i="7"/>
  <c r="C2237" i="7" s="1"/>
  <c r="A2238" i="7"/>
  <c r="C2238" i="7" s="1"/>
  <c r="A2239" i="7"/>
  <c r="C2239" i="7" s="1"/>
  <c r="A2240" i="7"/>
  <c r="C2240" i="7" s="1"/>
  <c r="A2241" i="7"/>
  <c r="C2241" i="7" s="1"/>
  <c r="A2242" i="7"/>
  <c r="C2242" i="7" s="1"/>
  <c r="A2243" i="7"/>
  <c r="C2243" i="7"/>
  <c r="A2244" i="7"/>
  <c r="C2244" i="7" s="1"/>
  <c r="A2245" i="7"/>
  <c r="C2245" i="7"/>
  <c r="A2246" i="7"/>
  <c r="C2246" i="7" s="1"/>
  <c r="A2247" i="7"/>
  <c r="C2247" i="7"/>
  <c r="A2248" i="7"/>
  <c r="C2248" i="7" s="1"/>
  <c r="A2249" i="7"/>
  <c r="C2249" i="7" s="1"/>
  <c r="A2250" i="7"/>
  <c r="C2250" i="7" s="1"/>
  <c r="A2251" i="7"/>
  <c r="C2251" i="7" s="1"/>
  <c r="A2252" i="7"/>
  <c r="C2252" i="7" s="1"/>
  <c r="A2253" i="7"/>
  <c r="C2253" i="7" s="1"/>
  <c r="A2254" i="7"/>
  <c r="C2254" i="7" s="1"/>
  <c r="A2255" i="7"/>
  <c r="C2255" i="7" s="1"/>
  <c r="A2256" i="7"/>
  <c r="C2256" i="7" s="1"/>
  <c r="A2257" i="7"/>
  <c r="C2257" i="7" s="1"/>
  <c r="A2258" i="7"/>
  <c r="C2258" i="7" s="1"/>
  <c r="A2259" i="7"/>
  <c r="C2259" i="7"/>
  <c r="A2260" i="7"/>
  <c r="C2260" i="7" s="1"/>
  <c r="A2261" i="7"/>
  <c r="C2261" i="7"/>
  <c r="A2262" i="7"/>
  <c r="C2262" i="7" s="1"/>
  <c r="A2263" i="7"/>
  <c r="C2263" i="7"/>
  <c r="A2264" i="7"/>
  <c r="C2264" i="7" s="1"/>
  <c r="A2265" i="7"/>
  <c r="C2265" i="7" s="1"/>
  <c r="A2266" i="7"/>
  <c r="C2266" i="7" s="1"/>
  <c r="A2267" i="7"/>
  <c r="C2267" i="7" s="1"/>
  <c r="A2268" i="7"/>
  <c r="C2268" i="7" s="1"/>
  <c r="A2269" i="7"/>
  <c r="C2269" i="7" s="1"/>
  <c r="A2270" i="7"/>
  <c r="C2270" i="7" s="1"/>
  <c r="A2271" i="7"/>
  <c r="C2271" i="7" s="1"/>
  <c r="A2272" i="7"/>
  <c r="C2272" i="7" s="1"/>
  <c r="A2273" i="7"/>
  <c r="C2273" i="7" s="1"/>
  <c r="A2274" i="7"/>
  <c r="C2274" i="7" s="1"/>
  <c r="A2275" i="7"/>
  <c r="C2275" i="7"/>
  <c r="A2276" i="7"/>
  <c r="C2276" i="7" s="1"/>
  <c r="A2277" i="7"/>
  <c r="C2277" i="7"/>
  <c r="A2278" i="7"/>
  <c r="C2278" i="7" s="1"/>
  <c r="A2279" i="7"/>
  <c r="C2279" i="7"/>
  <c r="A2280" i="7"/>
  <c r="C2280" i="7" s="1"/>
  <c r="A2281" i="7"/>
  <c r="C2281" i="7" s="1"/>
  <c r="A2282" i="7"/>
  <c r="C2282" i="7" s="1"/>
  <c r="A2283" i="7"/>
  <c r="C2283" i="7" s="1"/>
  <c r="A2284" i="7"/>
  <c r="C2284" i="7" s="1"/>
  <c r="A2285" i="7"/>
  <c r="C2285" i="7" s="1"/>
  <c r="A2286" i="7"/>
  <c r="C2286" i="7" s="1"/>
  <c r="A2287" i="7"/>
  <c r="C2287" i="7" s="1"/>
  <c r="A2288" i="7"/>
  <c r="C2288" i="7" s="1"/>
  <c r="A2289" i="7"/>
  <c r="C2289" i="7" s="1"/>
  <c r="A2290" i="7"/>
  <c r="C2290" i="7" s="1"/>
  <c r="A2291" i="7"/>
  <c r="C2291" i="7"/>
  <c r="A2292" i="7"/>
  <c r="C2292" i="7" s="1"/>
  <c r="A2293" i="7"/>
  <c r="C2293" i="7"/>
  <c r="A2294" i="7"/>
  <c r="C2294" i="7" s="1"/>
  <c r="A2295" i="7"/>
  <c r="C2295" i="7"/>
  <c r="A2296" i="7"/>
  <c r="C2296" i="7" s="1"/>
  <c r="A2297" i="7"/>
  <c r="C2297" i="7" s="1"/>
  <c r="A2298" i="7"/>
  <c r="C2298" i="7" s="1"/>
  <c r="A2299" i="7"/>
  <c r="C2299" i="7" s="1"/>
  <c r="A2300" i="7"/>
  <c r="C2300" i="7" s="1"/>
  <c r="A2301" i="7"/>
  <c r="C2301" i="7" s="1"/>
  <c r="A2302" i="7"/>
  <c r="C2302" i="7" s="1"/>
  <c r="A2303" i="7"/>
  <c r="C2303" i="7" s="1"/>
  <c r="A2304" i="7"/>
  <c r="C2304" i="7" s="1"/>
  <c r="A2305" i="7"/>
  <c r="C2305" i="7" s="1"/>
  <c r="A2306" i="7"/>
  <c r="C2306" i="7" s="1"/>
  <c r="A2307" i="7"/>
  <c r="C2307" i="7"/>
  <c r="A2308" i="7"/>
  <c r="C2308" i="7" s="1"/>
  <c r="A2309" i="7"/>
  <c r="C2309" i="7"/>
  <c r="A2310" i="7"/>
  <c r="C2310" i="7" s="1"/>
  <c r="A2311" i="7"/>
  <c r="C2311" i="7"/>
  <c r="A2312" i="7"/>
  <c r="C2312" i="7" s="1"/>
  <c r="A2313" i="7"/>
  <c r="C2313" i="7" s="1"/>
  <c r="A2314" i="7"/>
  <c r="C2314" i="7" s="1"/>
  <c r="A2315" i="7"/>
  <c r="C2315" i="7" s="1"/>
  <c r="A2316" i="7"/>
  <c r="C2316" i="7" s="1"/>
  <c r="A2317" i="7"/>
  <c r="C2317" i="7" s="1"/>
  <c r="A2318" i="7"/>
  <c r="C2318" i="7" s="1"/>
  <c r="A2319" i="7"/>
  <c r="C2319" i="7" s="1"/>
  <c r="A2320" i="7"/>
  <c r="C2320" i="7" s="1"/>
  <c r="A2321" i="7"/>
  <c r="C2321" i="7" s="1"/>
  <c r="A2322" i="7"/>
  <c r="C2322" i="7" s="1"/>
  <c r="A2323" i="7"/>
  <c r="C2323" i="7"/>
  <c r="A2324" i="7"/>
  <c r="C2324" i="7" s="1"/>
  <c r="A2325" i="7"/>
  <c r="C2325" i="7"/>
  <c r="A2326" i="7"/>
  <c r="C2326" i="7" s="1"/>
  <c r="A2327" i="7"/>
  <c r="C2327" i="7"/>
  <c r="A2328" i="7"/>
  <c r="C2328" i="7" s="1"/>
  <c r="A2329" i="7"/>
  <c r="C2329" i="7" s="1"/>
  <c r="A2330" i="7"/>
  <c r="C2330" i="7" s="1"/>
  <c r="A2331" i="7"/>
  <c r="C2331" i="7" s="1"/>
  <c r="A2332" i="7"/>
  <c r="C2332" i="7" s="1"/>
  <c r="A2333" i="7"/>
  <c r="C2333" i="7" s="1"/>
  <c r="A2334" i="7"/>
  <c r="C2334" i="7" s="1"/>
  <c r="A2335" i="7"/>
  <c r="C2335" i="7" s="1"/>
  <c r="A2336" i="7"/>
  <c r="C2336" i="7" s="1"/>
  <c r="A2337" i="7"/>
  <c r="C2337" i="7" s="1"/>
  <c r="A2338" i="7"/>
  <c r="C2338" i="7" s="1"/>
  <c r="A2339" i="7"/>
  <c r="C2339" i="7"/>
  <c r="A2340" i="7"/>
  <c r="C2340" i="7" s="1"/>
  <c r="A2341" i="7"/>
  <c r="C2341" i="7"/>
  <c r="A2342" i="7"/>
  <c r="C2342" i="7" s="1"/>
  <c r="A2343" i="7"/>
  <c r="C2343" i="7"/>
  <c r="A2344" i="7"/>
  <c r="C2344" i="7" s="1"/>
  <c r="A2345" i="7"/>
  <c r="C2345" i="7" s="1"/>
  <c r="A2346" i="7"/>
  <c r="C2346" i="7" s="1"/>
  <c r="A2347" i="7"/>
  <c r="C2347" i="7" s="1"/>
  <c r="A2348" i="7"/>
  <c r="C2348" i="7" s="1"/>
  <c r="A2349" i="7"/>
  <c r="C2349" i="7" s="1"/>
  <c r="A2350" i="7"/>
  <c r="C2350" i="7" s="1"/>
  <c r="A2351" i="7"/>
  <c r="C2351" i="7" s="1"/>
  <c r="A2352" i="7"/>
  <c r="C2352" i="7" s="1"/>
  <c r="A2353" i="7"/>
  <c r="C2353" i="7" s="1"/>
  <c r="A2354" i="7"/>
  <c r="C2354" i="7" s="1"/>
  <c r="A2355" i="7"/>
  <c r="C2355" i="7"/>
  <c r="A2356" i="7"/>
  <c r="C2356" i="7" s="1"/>
  <c r="A2357" i="7"/>
  <c r="C2357" i="7"/>
  <c r="A2358" i="7"/>
  <c r="C2358" i="7" s="1"/>
  <c r="A2359" i="7"/>
  <c r="C2359" i="7"/>
  <c r="A2360" i="7"/>
  <c r="C2360" i="7" s="1"/>
  <c r="A2361" i="7"/>
  <c r="C2361" i="7" s="1"/>
  <c r="A2362" i="7"/>
  <c r="C2362" i="7"/>
  <c r="A2363" i="7"/>
  <c r="C2363" i="7" s="1"/>
  <c r="A2364" i="7"/>
  <c r="C2364" i="7" s="1"/>
  <c r="A2365" i="7"/>
  <c r="C2365" i="7"/>
  <c r="A2366" i="7"/>
  <c r="C2366" i="7" s="1"/>
  <c r="A2367" i="7"/>
  <c r="C2367" i="7" s="1"/>
  <c r="A2368" i="7"/>
  <c r="C2368" i="7" s="1"/>
  <c r="A2369" i="7"/>
  <c r="C2369" i="7" s="1"/>
  <c r="A2370" i="7"/>
  <c r="C2370" i="7" s="1"/>
  <c r="A2371" i="7"/>
  <c r="C2371" i="7"/>
  <c r="A2372" i="7"/>
  <c r="C2372" i="7" s="1"/>
  <c r="A2373" i="7"/>
  <c r="C2373" i="7"/>
  <c r="A2374" i="7"/>
  <c r="C2374" i="7"/>
  <c r="A2375" i="7"/>
  <c r="C2375" i="7" s="1"/>
  <c r="A2376" i="7"/>
  <c r="C2376" i="7" s="1"/>
  <c r="A2377" i="7"/>
  <c r="C2377" i="7" s="1"/>
  <c r="A2378" i="7"/>
  <c r="C2378" i="7" s="1"/>
  <c r="A2379" i="7"/>
  <c r="C2379" i="7" s="1"/>
  <c r="A2380" i="7"/>
  <c r="C2380" i="7" s="1"/>
  <c r="A2381" i="7"/>
  <c r="C2381" i="7" s="1"/>
  <c r="A2382" i="7"/>
  <c r="C2382" i="7"/>
  <c r="A2383" i="7"/>
  <c r="C2383" i="7"/>
  <c r="A2384" i="7"/>
  <c r="C2384" i="7" s="1"/>
  <c r="A2385" i="7"/>
  <c r="C2385" i="7"/>
  <c r="A2386" i="7"/>
  <c r="C2386" i="7" s="1"/>
  <c r="A2387" i="7"/>
  <c r="C2387" i="7" s="1"/>
  <c r="A2388" i="7"/>
  <c r="C2388" i="7" s="1"/>
  <c r="A2389" i="7"/>
  <c r="C2389" i="7" s="1"/>
  <c r="A2390" i="7"/>
  <c r="C2390" i="7"/>
  <c r="A2391" i="7"/>
  <c r="C2391" i="7"/>
  <c r="A2392" i="7"/>
  <c r="C2392" i="7" s="1"/>
  <c r="A2393" i="7"/>
  <c r="C2393" i="7" s="1"/>
  <c r="A2394" i="7"/>
  <c r="C2394" i="7"/>
  <c r="A2395" i="7"/>
  <c r="C2395" i="7" s="1"/>
  <c r="A2396" i="7"/>
  <c r="C2396" i="7" s="1"/>
  <c r="A2397" i="7"/>
  <c r="C2397" i="7"/>
  <c r="A2398" i="7"/>
  <c r="C2398" i="7" s="1"/>
  <c r="A2399" i="7"/>
  <c r="C2399" i="7" s="1"/>
  <c r="A2400" i="7"/>
  <c r="C2400" i="7" s="1"/>
  <c r="A2401" i="7"/>
  <c r="C2401" i="7" s="1"/>
  <c r="A2402" i="7"/>
  <c r="C2402" i="7" s="1"/>
  <c r="A2403" i="7"/>
  <c r="C2403" i="7"/>
  <c r="A2404" i="7"/>
  <c r="C2404" i="7" s="1"/>
  <c r="A2405" i="7"/>
  <c r="C2405" i="7"/>
  <c r="A2406" i="7"/>
  <c r="C2406" i="7"/>
  <c r="A2407" i="7"/>
  <c r="C2407" i="7" s="1"/>
  <c r="A2408" i="7"/>
  <c r="C2408" i="7" s="1"/>
  <c r="A2409" i="7"/>
  <c r="C2409" i="7" s="1"/>
  <c r="A2410" i="7"/>
  <c r="C2410" i="7" s="1"/>
  <c r="A2411" i="7"/>
  <c r="C2411" i="7" s="1"/>
  <c r="A2412" i="7"/>
  <c r="C2412" i="7" s="1"/>
  <c r="A2413" i="7"/>
  <c r="C2413" i="7" s="1"/>
  <c r="A2414" i="7"/>
  <c r="C2414" i="7"/>
  <c r="A2415" i="7"/>
  <c r="C2415" i="7"/>
  <c r="A2416" i="7"/>
  <c r="C2416" i="7" s="1"/>
  <c r="A2417" i="7"/>
  <c r="C2417" i="7"/>
  <c r="A2418" i="7"/>
  <c r="C2418" i="7" s="1"/>
  <c r="A2419" i="7"/>
  <c r="C2419" i="7" s="1"/>
  <c r="A2420" i="7"/>
  <c r="C2420" i="7" s="1"/>
  <c r="A2421" i="7"/>
  <c r="C2421" i="7" s="1"/>
  <c r="A2422" i="7"/>
  <c r="C2422" i="7"/>
  <c r="A2423" i="7"/>
  <c r="C2423" i="7"/>
  <c r="A2424" i="7"/>
  <c r="C2424" i="7" s="1"/>
  <c r="A2425" i="7"/>
  <c r="C2425" i="7" s="1"/>
  <c r="A2426" i="7"/>
  <c r="C2426" i="7"/>
  <c r="A2427" i="7"/>
  <c r="C2427" i="7" s="1"/>
  <c r="A2428" i="7"/>
  <c r="C2428" i="7" s="1"/>
  <c r="A2429" i="7"/>
  <c r="C2429" i="7"/>
  <c r="A2430" i="7"/>
  <c r="C2430" i="7" s="1"/>
  <c r="A2431" i="7"/>
  <c r="C2431" i="7" s="1"/>
  <c r="A2432" i="7"/>
  <c r="C2432" i="7" s="1"/>
  <c r="A2433" i="7"/>
  <c r="C2433" i="7" s="1"/>
  <c r="A2434" i="7"/>
  <c r="C2434" i="7" s="1"/>
  <c r="A2435" i="7"/>
  <c r="C2435" i="7"/>
  <c r="A2436" i="7"/>
  <c r="C2436" i="7" s="1"/>
  <c r="A2437" i="7"/>
  <c r="C2437" i="7"/>
  <c r="A2438" i="7"/>
  <c r="C2438" i="7"/>
  <c r="A2439" i="7"/>
  <c r="C2439" i="7" s="1"/>
  <c r="A2440" i="7"/>
  <c r="C2440" i="7" s="1"/>
  <c r="A2441" i="7"/>
  <c r="C2441" i="7" s="1"/>
  <c r="A2442" i="7"/>
  <c r="C2442" i="7" s="1"/>
  <c r="A2443" i="7"/>
  <c r="C2443" i="7" s="1"/>
  <c r="A2444" i="7"/>
  <c r="C2444" i="7" s="1"/>
  <c r="A2445" i="7"/>
  <c r="C2445" i="7" s="1"/>
  <c r="A2446" i="7"/>
  <c r="C2446" i="7"/>
  <c r="A2447" i="7"/>
  <c r="C2447" i="7"/>
  <c r="A2448" i="7"/>
  <c r="C2448" i="7" s="1"/>
  <c r="A2449" i="7"/>
  <c r="C2449" i="7"/>
  <c r="A2450" i="7"/>
  <c r="C2450" i="7" s="1"/>
  <c r="A2451" i="7"/>
  <c r="C2451" i="7" s="1"/>
  <c r="A2452" i="7"/>
  <c r="C2452" i="7" s="1"/>
  <c r="A2453" i="7"/>
  <c r="C2453" i="7" s="1"/>
  <c r="A2454" i="7"/>
  <c r="C2454" i="7"/>
  <c r="A2455" i="7"/>
  <c r="C2455" i="7"/>
  <c r="A2456" i="7"/>
  <c r="C2456" i="7" s="1"/>
  <c r="A2457" i="7"/>
  <c r="C2457" i="7" s="1"/>
  <c r="A2458" i="7"/>
  <c r="C2458" i="7"/>
  <c r="A2459" i="7"/>
  <c r="C2459" i="7" s="1"/>
  <c r="A2460" i="7"/>
  <c r="C2460" i="7" s="1"/>
  <c r="A2461" i="7"/>
  <c r="C2461" i="7"/>
  <c r="A2462" i="7"/>
  <c r="C2462" i="7" s="1"/>
  <c r="A2463" i="7"/>
  <c r="C2463" i="7" s="1"/>
  <c r="A2464" i="7"/>
  <c r="C2464" i="7" s="1"/>
  <c r="A2465" i="7"/>
  <c r="C2465" i="7" s="1"/>
  <c r="A2466" i="7"/>
  <c r="C2466" i="7" s="1"/>
  <c r="A2467" i="7"/>
  <c r="C2467" i="7"/>
  <c r="A2468" i="7"/>
  <c r="C2468" i="7" s="1"/>
  <c r="A2469" i="7"/>
  <c r="C2469" i="7"/>
  <c r="A2470" i="7"/>
  <c r="C2470" i="7"/>
  <c r="A2471" i="7"/>
  <c r="C2471" i="7" s="1"/>
  <c r="A2472" i="7"/>
  <c r="C2472" i="7" s="1"/>
  <c r="A2473" i="7"/>
  <c r="C2473" i="7" s="1"/>
  <c r="A2474" i="7"/>
  <c r="C2474" i="7" s="1"/>
  <c r="A2475" i="7"/>
  <c r="C2475" i="7" s="1"/>
  <c r="A2476" i="7"/>
  <c r="C2476" i="7" s="1"/>
  <c r="A2477" i="7"/>
  <c r="C2477" i="7" s="1"/>
  <c r="A2478" i="7"/>
  <c r="C2478" i="7"/>
  <c r="A2479" i="7"/>
  <c r="C2479" i="7"/>
  <c r="A2480" i="7"/>
  <c r="C2480" i="7" s="1"/>
  <c r="A2481" i="7"/>
  <c r="C2481" i="7"/>
  <c r="A2482" i="7"/>
  <c r="C2482" i="7" s="1"/>
  <c r="A2483" i="7"/>
  <c r="C2483" i="7" s="1"/>
  <c r="A2484" i="7"/>
  <c r="C2484" i="7" s="1"/>
  <c r="A2485" i="7"/>
  <c r="C2485" i="7" s="1"/>
  <c r="A2486" i="7"/>
  <c r="C2486" i="7"/>
  <c r="A2487" i="7"/>
  <c r="C2487" i="7"/>
  <c r="A2488" i="7"/>
  <c r="C2488" i="7" s="1"/>
  <c r="A2489" i="7"/>
  <c r="C2489" i="7" s="1"/>
  <c r="A2490" i="7"/>
  <c r="C2490" i="7"/>
  <c r="A2491" i="7"/>
  <c r="C2491" i="7" s="1"/>
  <c r="A2492" i="7"/>
  <c r="C2492" i="7" s="1"/>
  <c r="A2493" i="7"/>
  <c r="C2493" i="7"/>
  <c r="A2494" i="7"/>
  <c r="C2494" i="7" s="1"/>
  <c r="A2495" i="7"/>
  <c r="C2495" i="7" s="1"/>
  <c r="A2496" i="7"/>
  <c r="C2496" i="7" s="1"/>
  <c r="A2497" i="7"/>
  <c r="C2497" i="7" s="1"/>
  <c r="A2498" i="7"/>
  <c r="C2498" i="7" s="1"/>
  <c r="A2499" i="7"/>
  <c r="C2499" i="7"/>
  <c r="A2500" i="7"/>
  <c r="C2500" i="7" s="1"/>
  <c r="A2501" i="7"/>
  <c r="C2501" i="7"/>
  <c r="A2502" i="7"/>
  <c r="C2502" i="7"/>
  <c r="A2503" i="7"/>
  <c r="C2503" i="7" s="1"/>
  <c r="A2504" i="7"/>
  <c r="C2504" i="7" s="1"/>
  <c r="A2505" i="7"/>
  <c r="C2505" i="7" s="1"/>
  <c r="A2506" i="7"/>
  <c r="C2506" i="7" s="1"/>
  <c r="A2507" i="7"/>
  <c r="C2507" i="7" s="1"/>
  <c r="A2508" i="7"/>
  <c r="C2508" i="7" s="1"/>
  <c r="A2509" i="7"/>
  <c r="C2509" i="7" s="1"/>
  <c r="A2510" i="7"/>
  <c r="C2510" i="7"/>
  <c r="A2511" i="7"/>
  <c r="C2511" i="7"/>
  <c r="A2512" i="7"/>
  <c r="C2512" i="7" s="1"/>
  <c r="A2513" i="7"/>
  <c r="C2513" i="7"/>
  <c r="A2514" i="7"/>
  <c r="C2514" i="7" s="1"/>
  <c r="A2515" i="7"/>
  <c r="C2515" i="7" s="1"/>
  <c r="A2516" i="7"/>
  <c r="C2516" i="7" s="1"/>
  <c r="A2517" i="7"/>
  <c r="C2517" i="7" s="1"/>
  <c r="A2518" i="7"/>
  <c r="C2518" i="7"/>
  <c r="A2519" i="7"/>
  <c r="C2519" i="7"/>
  <c r="A2520" i="7"/>
  <c r="C2520" i="7" s="1"/>
  <c r="A2521" i="7"/>
  <c r="C2521" i="7" s="1"/>
  <c r="A2522" i="7"/>
  <c r="C2522" i="7"/>
  <c r="A2523" i="7"/>
  <c r="C2523" i="7" s="1"/>
  <c r="A2524" i="7"/>
  <c r="C2524" i="7" s="1"/>
  <c r="A2525" i="7"/>
  <c r="C2525" i="7"/>
  <c r="A2526" i="7"/>
  <c r="C2526" i="7" s="1"/>
  <c r="A2527" i="7"/>
  <c r="C2527" i="7" s="1"/>
  <c r="A2528" i="7"/>
  <c r="C2528" i="7" s="1"/>
  <c r="A2529" i="7"/>
  <c r="C2529" i="7" s="1"/>
  <c r="A2530" i="7"/>
  <c r="C2530" i="7" s="1"/>
  <c r="A2531" i="7"/>
  <c r="C2531" i="7"/>
  <c r="A2532" i="7"/>
  <c r="C2532" i="7" s="1"/>
  <c r="A2533" i="7"/>
  <c r="C2533" i="7"/>
  <c r="A2534" i="7"/>
  <c r="C2534" i="7"/>
  <c r="A2535" i="7"/>
  <c r="C2535" i="7" s="1"/>
  <c r="A2536" i="7"/>
  <c r="C2536" i="7" s="1"/>
  <c r="A2537" i="7"/>
  <c r="C2537" i="7" s="1"/>
  <c r="A2538" i="7"/>
  <c r="C2538" i="7" s="1"/>
  <c r="A2539" i="7"/>
  <c r="C2539" i="7" s="1"/>
  <c r="A2540" i="7"/>
  <c r="C2540" i="7" s="1"/>
  <c r="A2541" i="7"/>
  <c r="C2541" i="7" s="1"/>
  <c r="A2542" i="7"/>
  <c r="C2542" i="7"/>
  <c r="A2543" i="7"/>
  <c r="C2543" i="7"/>
  <c r="A2544" i="7"/>
  <c r="C2544" i="7" s="1"/>
  <c r="A2545" i="7"/>
  <c r="C2545" i="7"/>
  <c r="A2546" i="7"/>
  <c r="C2546" i="7" s="1"/>
  <c r="A2547" i="7"/>
  <c r="C2547" i="7" s="1"/>
  <c r="A2548" i="7"/>
  <c r="C2548" i="7" s="1"/>
  <c r="A2549" i="7"/>
  <c r="C2549" i="7" s="1"/>
  <c r="A2550" i="7"/>
  <c r="C2550" i="7"/>
  <c r="A2551" i="7"/>
  <c r="C2551" i="7"/>
  <c r="A2552" i="7"/>
  <c r="C2552" i="7" s="1"/>
  <c r="A2553" i="7"/>
  <c r="C2553" i="7" s="1"/>
  <c r="A2554" i="7"/>
  <c r="C2554" i="7"/>
  <c r="A2555" i="7"/>
  <c r="C2555" i="7" s="1"/>
  <c r="A2556" i="7"/>
  <c r="C2556" i="7" s="1"/>
  <c r="A2557" i="7"/>
  <c r="C2557" i="7"/>
  <c r="A2558" i="7"/>
  <c r="C2558" i="7" s="1"/>
  <c r="A2559" i="7"/>
  <c r="C2559" i="7" s="1"/>
  <c r="A2560" i="7"/>
  <c r="C2560" i="7" s="1"/>
  <c r="A2561" i="7"/>
  <c r="C2561" i="7" s="1"/>
  <c r="A2562" i="7"/>
  <c r="C2562" i="7" s="1"/>
  <c r="A2563" i="7"/>
  <c r="C2563" i="7"/>
  <c r="A2564" i="7"/>
  <c r="C2564" i="7" s="1"/>
  <c r="A2565" i="7"/>
  <c r="C2565" i="7"/>
  <c r="A2566" i="7"/>
  <c r="C2566" i="7"/>
  <c r="A2567" i="7"/>
  <c r="C2567" i="7" s="1"/>
  <c r="A2568" i="7"/>
  <c r="C2568" i="7" s="1"/>
  <c r="A2569" i="7"/>
  <c r="C2569" i="7" s="1"/>
  <c r="A2570" i="7"/>
  <c r="C2570" i="7" s="1"/>
  <c r="A2571" i="7"/>
  <c r="C2571" i="7" s="1"/>
  <c r="A2572" i="7"/>
  <c r="C2572" i="7" s="1"/>
  <c r="A2573" i="7"/>
  <c r="C2573" i="7" s="1"/>
  <c r="A2574" i="7"/>
  <c r="C2574" i="7"/>
  <c r="A2575" i="7"/>
  <c r="C2575" i="7"/>
  <c r="A2576" i="7"/>
  <c r="C2576" i="7" s="1"/>
  <c r="A2577" i="7"/>
  <c r="C2577" i="7"/>
  <c r="A2578" i="7"/>
  <c r="C2578" i="7" s="1"/>
  <c r="A2579" i="7"/>
  <c r="C2579" i="7" s="1"/>
  <c r="A2580" i="7"/>
  <c r="C2580" i="7" s="1"/>
  <c r="A2581" i="7"/>
  <c r="C2581" i="7" s="1"/>
  <c r="A2582" i="7"/>
  <c r="C2582" i="7"/>
  <c r="A2583" i="7"/>
  <c r="C2583" i="7"/>
  <c r="A2584" i="7"/>
  <c r="C2584" i="7" s="1"/>
  <c r="A2585" i="7"/>
  <c r="C2585" i="7" s="1"/>
  <c r="A2586" i="7"/>
  <c r="C2586" i="7"/>
  <c r="A2587" i="7"/>
  <c r="C2587" i="7" s="1"/>
  <c r="A2588" i="7"/>
  <c r="C2588" i="7" s="1"/>
  <c r="A2589" i="7"/>
  <c r="C2589" i="7"/>
  <c r="A2590" i="7"/>
  <c r="C2590" i="7" s="1"/>
  <c r="A2591" i="7"/>
  <c r="C2591" i="7" s="1"/>
  <c r="A2592" i="7"/>
  <c r="C2592" i="7" s="1"/>
  <c r="A2593" i="7"/>
  <c r="C2593" i="7" s="1"/>
  <c r="A2594" i="7"/>
  <c r="C2594" i="7" s="1"/>
  <c r="A2595" i="7"/>
  <c r="C2595" i="7"/>
  <c r="A2596" i="7"/>
  <c r="C2596" i="7" s="1"/>
  <c r="A2597" i="7"/>
  <c r="C2597" i="7"/>
  <c r="A2598" i="7"/>
  <c r="C2598" i="7"/>
  <c r="A2599" i="7"/>
  <c r="C2599" i="7" s="1"/>
  <c r="A2600" i="7"/>
  <c r="C2600" i="7" s="1"/>
  <c r="A2601" i="7"/>
  <c r="C2601" i="7" s="1"/>
  <c r="A2602" i="7"/>
  <c r="C2602" i="7" s="1"/>
  <c r="A2603" i="7"/>
  <c r="C2603" i="7" s="1"/>
  <c r="A2604" i="7"/>
  <c r="C2604" i="7" s="1"/>
  <c r="A2605" i="7"/>
  <c r="C2605" i="7" s="1"/>
  <c r="A2606" i="7"/>
  <c r="C2606" i="7"/>
  <c r="A2607" i="7"/>
  <c r="C2607" i="7"/>
  <c r="A2608" i="7"/>
  <c r="C2608" i="7" s="1"/>
  <c r="A2609" i="7"/>
  <c r="C2609" i="7"/>
  <c r="A2610" i="7"/>
  <c r="C2610" i="7" s="1"/>
  <c r="A2611" i="7"/>
  <c r="C2611" i="7" s="1"/>
  <c r="A2612" i="7"/>
  <c r="C2612" i="7" s="1"/>
  <c r="A2613" i="7"/>
  <c r="C2613" i="7" s="1"/>
  <c r="A2614" i="7"/>
  <c r="C2614" i="7"/>
  <c r="A2615" i="7"/>
  <c r="C2615" i="7"/>
  <c r="A2616" i="7"/>
  <c r="C2616" i="7" s="1"/>
  <c r="A2617" i="7"/>
  <c r="C2617" i="7" s="1"/>
  <c r="A2618" i="7"/>
  <c r="C2618" i="7"/>
  <c r="A2619" i="7"/>
  <c r="C2619" i="7" s="1"/>
  <c r="A2620" i="7"/>
  <c r="C2620" i="7" s="1"/>
  <c r="A2621" i="7"/>
  <c r="C2621" i="7"/>
  <c r="A2622" i="7"/>
  <c r="C2622" i="7" s="1"/>
  <c r="A2623" i="7"/>
  <c r="C2623" i="7" s="1"/>
  <c r="A2624" i="7"/>
  <c r="C2624" i="7" s="1"/>
  <c r="A2625" i="7"/>
  <c r="C2625" i="7" s="1"/>
  <c r="A2626" i="7"/>
  <c r="C2626" i="7" s="1"/>
  <c r="A2627" i="7"/>
  <c r="C2627" i="7"/>
  <c r="A2628" i="7"/>
  <c r="C2628" i="7" s="1"/>
  <c r="A2629" i="7"/>
  <c r="C2629" i="7"/>
  <c r="A2630" i="7"/>
  <c r="C2630" i="7"/>
  <c r="A2631" i="7"/>
  <c r="C2631" i="7" s="1"/>
  <c r="A2632" i="7"/>
  <c r="C2632" i="7" s="1"/>
  <c r="A2633" i="7"/>
  <c r="C2633" i="7" s="1"/>
  <c r="A2634" i="7"/>
  <c r="C2634" i="7" s="1"/>
  <c r="A2635" i="7"/>
  <c r="C2635" i="7" s="1"/>
  <c r="A2636" i="7"/>
  <c r="C2636" i="7" s="1"/>
  <c r="A2637" i="7"/>
  <c r="C2637" i="7" s="1"/>
  <c r="A2638" i="7"/>
  <c r="C2638" i="7"/>
  <c r="A2639" i="7"/>
  <c r="C2639" i="7"/>
  <c r="A2640" i="7"/>
  <c r="C2640" i="7" s="1"/>
  <c r="A2641" i="7"/>
  <c r="C2641" i="7"/>
  <c r="A2642" i="7"/>
  <c r="C2642" i="7" s="1"/>
  <c r="A2643" i="7"/>
  <c r="C2643" i="7" s="1"/>
  <c r="A2644" i="7"/>
  <c r="C2644" i="7" s="1"/>
  <c r="A2645" i="7"/>
  <c r="C2645" i="7" s="1"/>
  <c r="A2646" i="7"/>
  <c r="C2646" i="7"/>
  <c r="A2647" i="7"/>
  <c r="C2647" i="7"/>
  <c r="A2648" i="7"/>
  <c r="C2648" i="7" s="1"/>
  <c r="A2649" i="7"/>
  <c r="C2649" i="7" s="1"/>
  <c r="A2650" i="7"/>
  <c r="C2650" i="7"/>
  <c r="A2651" i="7"/>
  <c r="C2651" i="7" s="1"/>
  <c r="A2652" i="7"/>
  <c r="C2652" i="7" s="1"/>
  <c r="A2653" i="7"/>
  <c r="C2653" i="7" s="1"/>
  <c r="A2654" i="7"/>
  <c r="C2654" i="7"/>
  <c r="A2655" i="7"/>
  <c r="C2655" i="7" s="1"/>
  <c r="A2656" i="7"/>
  <c r="C2656" i="7" s="1"/>
  <c r="A2657" i="7"/>
  <c r="C2657" i="7" s="1"/>
  <c r="A2658" i="7"/>
  <c r="C2658" i="7"/>
  <c r="A2659" i="7"/>
  <c r="C2659" i="7" s="1"/>
  <c r="A2660" i="7"/>
  <c r="C2660" i="7" s="1"/>
  <c r="A2661" i="7"/>
  <c r="C2661" i="7" s="1"/>
  <c r="A2662" i="7"/>
  <c r="C2662" i="7"/>
  <c r="A2663" i="7"/>
  <c r="C2663" i="7" s="1"/>
  <c r="A2664" i="7"/>
  <c r="C2664" i="7" s="1"/>
  <c r="A2665" i="7"/>
  <c r="C2665" i="7" s="1"/>
  <c r="A2666" i="7"/>
  <c r="C2666" i="7"/>
  <c r="A2667" i="7"/>
  <c r="C2667" i="7" s="1"/>
  <c r="A2668" i="7"/>
  <c r="C2668" i="7" s="1"/>
  <c r="A2669" i="7"/>
  <c r="C2669" i="7" s="1"/>
  <c r="A2670" i="7"/>
  <c r="C2670" i="7"/>
  <c r="A2671" i="7"/>
  <c r="C2671" i="7" s="1"/>
  <c r="A2672" i="7"/>
  <c r="C2672" i="7" s="1"/>
  <c r="A2673" i="7"/>
  <c r="C2673" i="7" s="1"/>
  <c r="A2674" i="7"/>
  <c r="C2674" i="7"/>
  <c r="A2675" i="7"/>
  <c r="C2675" i="7" s="1"/>
  <c r="A2676" i="7"/>
  <c r="C2676" i="7" s="1"/>
  <c r="A2677" i="7"/>
  <c r="C2677" i="7" s="1"/>
  <c r="A2678" i="7"/>
  <c r="C2678" i="7"/>
  <c r="A2679" i="7"/>
  <c r="C2679" i="7" s="1"/>
  <c r="A2680" i="7"/>
  <c r="C2680" i="7" s="1"/>
  <c r="A2681" i="7"/>
  <c r="C2681" i="7" s="1"/>
  <c r="A2682" i="7"/>
  <c r="C2682" i="7"/>
  <c r="A2683" i="7"/>
  <c r="C2683" i="7" s="1"/>
  <c r="A2684" i="7"/>
  <c r="C2684" i="7" s="1"/>
  <c r="A2685" i="7"/>
  <c r="C2685" i="7" s="1"/>
  <c r="A2686" i="7"/>
  <c r="C2686" i="7"/>
  <c r="A2687" i="7"/>
  <c r="C2687" i="7" s="1"/>
  <c r="A2688" i="7"/>
  <c r="C2688" i="7" s="1"/>
  <c r="A2689" i="7"/>
  <c r="C2689" i="7" s="1"/>
  <c r="A2690" i="7"/>
  <c r="C2690" i="7"/>
  <c r="A2691" i="7"/>
  <c r="C2691" i="7" s="1"/>
  <c r="A2692" i="7"/>
  <c r="C2692" i="7" s="1"/>
  <c r="A2693" i="7"/>
  <c r="C2693" i="7" s="1"/>
  <c r="A2694" i="7"/>
  <c r="C2694" i="7"/>
  <c r="A2695" i="7"/>
  <c r="C2695" i="7" s="1"/>
  <c r="A2696" i="7"/>
  <c r="C2696" i="7" s="1"/>
  <c r="A2697" i="7"/>
  <c r="C2697" i="7" s="1"/>
  <c r="A2698" i="7"/>
  <c r="C2698" i="7"/>
  <c r="A2699" i="7"/>
  <c r="C2699" i="7" s="1"/>
  <c r="A2700" i="7"/>
  <c r="C2700" i="7" s="1"/>
  <c r="A2701" i="7"/>
  <c r="C2701" i="7" s="1"/>
  <c r="A2702" i="7"/>
  <c r="C2702" i="7"/>
  <c r="A2703" i="7"/>
  <c r="C2703" i="7" s="1"/>
  <c r="A2704" i="7"/>
  <c r="C2704" i="7" s="1"/>
  <c r="A2705" i="7"/>
  <c r="C2705" i="7" s="1"/>
  <c r="A2706" i="7"/>
  <c r="C2706" i="7"/>
  <c r="A2707" i="7"/>
  <c r="C2707" i="7" s="1"/>
  <c r="A2708" i="7"/>
  <c r="C2708" i="7" s="1"/>
  <c r="A2709" i="7"/>
  <c r="C2709" i="7" s="1"/>
  <c r="A2710" i="7"/>
  <c r="C2710" i="7"/>
  <c r="A2711" i="7"/>
  <c r="C2711" i="7" s="1"/>
  <c r="A2712" i="7"/>
  <c r="C2712" i="7" s="1"/>
  <c r="A2713" i="7"/>
  <c r="C2713" i="7" s="1"/>
  <c r="A2714" i="7"/>
  <c r="C2714" i="7"/>
  <c r="A2715" i="7"/>
  <c r="C2715" i="7" s="1"/>
  <c r="A2716" i="7"/>
  <c r="C2716" i="7" s="1"/>
  <c r="A2717" i="7"/>
  <c r="C2717" i="7" s="1"/>
  <c r="A2718" i="7"/>
  <c r="C2718" i="7"/>
  <c r="A2719" i="7"/>
  <c r="C2719" i="7" s="1"/>
  <c r="A2720" i="7"/>
  <c r="C2720" i="7" s="1"/>
  <c r="A2721" i="7"/>
  <c r="C2721" i="7" s="1"/>
  <c r="A2722" i="7"/>
  <c r="C2722" i="7"/>
  <c r="A2723" i="7"/>
  <c r="C2723" i="7" s="1"/>
  <c r="A2724" i="7"/>
  <c r="C2724" i="7" s="1"/>
  <c r="A2725" i="7"/>
  <c r="C2725" i="7" s="1"/>
  <c r="A2726" i="7"/>
  <c r="C2726" i="7"/>
  <c r="A2727" i="7"/>
  <c r="C2727" i="7" s="1"/>
  <c r="A2728" i="7"/>
  <c r="C2728" i="7" s="1"/>
  <c r="A2729" i="7"/>
  <c r="C2729" i="7" s="1"/>
  <c r="A2730" i="7"/>
  <c r="C2730" i="7"/>
  <c r="A2731" i="7"/>
  <c r="C2731" i="7" s="1"/>
  <c r="A2732" i="7"/>
  <c r="C2732" i="7" s="1"/>
  <c r="A2733" i="7"/>
  <c r="C2733" i="7" s="1"/>
  <c r="A2734" i="7"/>
  <c r="C2734" i="7"/>
  <c r="A2735" i="7"/>
  <c r="C2735" i="7" s="1"/>
  <c r="A2736" i="7"/>
  <c r="C2736" i="7" s="1"/>
  <c r="A2737" i="7"/>
  <c r="C2737" i="7" s="1"/>
  <c r="A2738" i="7"/>
  <c r="C2738" i="7"/>
  <c r="A2739" i="7"/>
  <c r="C2739" i="7" s="1"/>
  <c r="A2740" i="7"/>
  <c r="C2740" i="7" s="1"/>
  <c r="A2741" i="7"/>
  <c r="C2741" i="7" s="1"/>
  <c r="A2742" i="7"/>
  <c r="C2742" i="7"/>
  <c r="A2743" i="7"/>
  <c r="C2743" i="7" s="1"/>
  <c r="A2744" i="7"/>
  <c r="C2744" i="7" s="1"/>
  <c r="A2745" i="7"/>
  <c r="C2745" i="7" s="1"/>
  <c r="A2746" i="7"/>
  <c r="C2746" i="7"/>
  <c r="A2747" i="7"/>
  <c r="C2747" i="7" s="1"/>
  <c r="A2748" i="7"/>
  <c r="C2748" i="7" s="1"/>
  <c r="A2749" i="7"/>
  <c r="C2749" i="7" s="1"/>
  <c r="A2750" i="7"/>
  <c r="C2750" i="7"/>
  <c r="A2751" i="7"/>
  <c r="C2751" i="7" s="1"/>
  <c r="A2752" i="7"/>
  <c r="C2752" i="7" s="1"/>
  <c r="A2753" i="7"/>
  <c r="C2753" i="7" s="1"/>
  <c r="A2754" i="7"/>
  <c r="C2754" i="7"/>
  <c r="A2755" i="7"/>
  <c r="C2755" i="7" s="1"/>
  <c r="A2756" i="7"/>
  <c r="C2756" i="7" s="1"/>
  <c r="A2757" i="7"/>
  <c r="C2757" i="7" s="1"/>
  <c r="A2758" i="7"/>
  <c r="C2758" i="7"/>
  <c r="A2759" i="7"/>
  <c r="C2759" i="7" s="1"/>
  <c r="A2760" i="7"/>
  <c r="C2760" i="7" s="1"/>
  <c r="A2761" i="7"/>
  <c r="C2761" i="7" s="1"/>
  <c r="A2762" i="7"/>
  <c r="C2762" i="7"/>
  <c r="A2763" i="7"/>
  <c r="C2763" i="7" s="1"/>
  <c r="A2764" i="7"/>
  <c r="C2764" i="7" s="1"/>
  <c r="A2765" i="7"/>
  <c r="C2765" i="7" s="1"/>
  <c r="A2766" i="7"/>
  <c r="C2766" i="7"/>
  <c r="A2767" i="7"/>
  <c r="C2767" i="7" s="1"/>
  <c r="A2768" i="7"/>
  <c r="C2768" i="7" s="1"/>
  <c r="A2769" i="7"/>
  <c r="C2769" i="7" s="1"/>
  <c r="A2770" i="7"/>
  <c r="C2770" i="7"/>
  <c r="A2771" i="7"/>
  <c r="C2771" i="7" s="1"/>
  <c r="A2772" i="7"/>
  <c r="C2772" i="7" s="1"/>
  <c r="A2773" i="7"/>
  <c r="C2773" i="7" s="1"/>
  <c r="A2774" i="7"/>
  <c r="C2774" i="7"/>
  <c r="A2775" i="7"/>
  <c r="C2775" i="7" s="1"/>
  <c r="A2776" i="7"/>
  <c r="C2776" i="7" s="1"/>
  <c r="A2777" i="7"/>
  <c r="C2777" i="7" s="1"/>
  <c r="A2778" i="7"/>
  <c r="C2778" i="7"/>
  <c r="A2779" i="7"/>
  <c r="C2779" i="7" s="1"/>
  <c r="A2780" i="7"/>
  <c r="C2780" i="7" s="1"/>
  <c r="A2781" i="7"/>
  <c r="C2781" i="7" s="1"/>
  <c r="A2782" i="7"/>
  <c r="C2782" i="7"/>
  <c r="A2783" i="7"/>
  <c r="C2783" i="7" s="1"/>
  <c r="A2784" i="7"/>
  <c r="C2784" i="7" s="1"/>
  <c r="A2785" i="7"/>
  <c r="C2785" i="7" s="1"/>
  <c r="A2786" i="7"/>
  <c r="C2786" i="7"/>
  <c r="A2787" i="7"/>
  <c r="C2787" i="7" s="1"/>
  <c r="A2788" i="7"/>
  <c r="C2788" i="7" s="1"/>
  <c r="A2789" i="7"/>
  <c r="C2789" i="7" s="1"/>
  <c r="A2790" i="7"/>
  <c r="C2790" i="7"/>
  <c r="A2791" i="7"/>
  <c r="C2791" i="7" s="1"/>
  <c r="A2792" i="7"/>
  <c r="C2792" i="7" s="1"/>
  <c r="A2793" i="7"/>
  <c r="C2793" i="7" s="1"/>
  <c r="A2794" i="7"/>
  <c r="C2794" i="7"/>
  <c r="A2795" i="7"/>
  <c r="C2795" i="7"/>
  <c r="A2796" i="7"/>
  <c r="C2796" i="7" s="1"/>
  <c r="A2797" i="7"/>
  <c r="C2797" i="7" s="1"/>
  <c r="A2798" i="7"/>
  <c r="C2798" i="7"/>
  <c r="A2799" i="7"/>
  <c r="C2799" i="7" s="1"/>
  <c r="A2800" i="7"/>
  <c r="C2800" i="7" s="1"/>
  <c r="A2801" i="7"/>
  <c r="C2801" i="7" s="1"/>
  <c r="A2802" i="7"/>
  <c r="C2802" i="7"/>
  <c r="A2803" i="7"/>
  <c r="C2803" i="7" s="1"/>
  <c r="A2804" i="7"/>
  <c r="C2804" i="7" s="1"/>
  <c r="A2805" i="7"/>
  <c r="C2805" i="7" s="1"/>
  <c r="A2806" i="7"/>
  <c r="C2806" i="7"/>
  <c r="A2807" i="7"/>
  <c r="C2807" i="7" s="1"/>
  <c r="A2808" i="7"/>
  <c r="C2808" i="7" s="1"/>
  <c r="A2809" i="7"/>
  <c r="C2809" i="7" s="1"/>
  <c r="A2810" i="7"/>
  <c r="C2810" i="7"/>
  <c r="A2811" i="7"/>
  <c r="C2811" i="7"/>
  <c r="A2812" i="7"/>
  <c r="C2812" i="7" s="1"/>
  <c r="A2813" i="7"/>
  <c r="C2813" i="7" s="1"/>
  <c r="A2814" i="7"/>
  <c r="C2814" i="7"/>
  <c r="A2815" i="7"/>
  <c r="C2815" i="7" s="1"/>
  <c r="A2816" i="7"/>
  <c r="C2816" i="7" s="1"/>
  <c r="A2817" i="7"/>
  <c r="C2817" i="7" s="1"/>
  <c r="A2818" i="7"/>
  <c r="C2818" i="7"/>
  <c r="A2819" i="7"/>
  <c r="C2819" i="7" s="1"/>
  <c r="A2820" i="7"/>
  <c r="C2820" i="7" s="1"/>
  <c r="A2821" i="7"/>
  <c r="C2821" i="7" s="1"/>
  <c r="A2822" i="7"/>
  <c r="C2822" i="7"/>
  <c r="A2823" i="7"/>
  <c r="C2823" i="7" s="1"/>
  <c r="A2824" i="7"/>
  <c r="C2824" i="7" s="1"/>
  <c r="A2825" i="7"/>
  <c r="C2825" i="7" s="1"/>
  <c r="A2826" i="7"/>
  <c r="C2826" i="7"/>
  <c r="A2827" i="7"/>
  <c r="C2827" i="7"/>
  <c r="A2828" i="7"/>
  <c r="C2828" i="7" s="1"/>
  <c r="A2829" i="7"/>
  <c r="C2829" i="7" s="1"/>
  <c r="A2830" i="7"/>
  <c r="C2830" i="7"/>
  <c r="A2831" i="7"/>
  <c r="C2831" i="7" s="1"/>
  <c r="A2832" i="7"/>
  <c r="C2832" i="7" s="1"/>
  <c r="A2833" i="7"/>
  <c r="C2833" i="7" s="1"/>
  <c r="A2834" i="7"/>
  <c r="C2834" i="7"/>
  <c r="A2835" i="7"/>
  <c r="C2835" i="7"/>
  <c r="A2836" i="7"/>
  <c r="C2836" i="7" s="1"/>
  <c r="A2837" i="7"/>
  <c r="C2837" i="7" s="1"/>
  <c r="A2838" i="7"/>
  <c r="C2838" i="7"/>
  <c r="A2839" i="7"/>
  <c r="C2839" i="7" s="1"/>
  <c r="A2840" i="7"/>
  <c r="C2840" i="7" s="1"/>
  <c r="A2841" i="7"/>
  <c r="C2841" i="7" s="1"/>
  <c r="A2842" i="7"/>
  <c r="C2842" i="7"/>
  <c r="A2843" i="7"/>
  <c r="C2843" i="7"/>
  <c r="A2844" i="7"/>
  <c r="C2844" i="7" s="1"/>
  <c r="A2845" i="7"/>
  <c r="C2845" i="7" s="1"/>
  <c r="A2846" i="7"/>
  <c r="C2846" i="7"/>
  <c r="A2847" i="7"/>
  <c r="C2847" i="7" s="1"/>
  <c r="A2848" i="7"/>
  <c r="C2848" i="7" s="1"/>
  <c r="A2849" i="7"/>
  <c r="C2849" i="7" s="1"/>
  <c r="A2850" i="7"/>
  <c r="C2850" i="7"/>
  <c r="A2851" i="7"/>
  <c r="C2851" i="7"/>
  <c r="A2852" i="7"/>
  <c r="C2852" i="7" s="1"/>
  <c r="A2853" i="7"/>
  <c r="C2853" i="7" s="1"/>
  <c r="A2854" i="7"/>
  <c r="C2854" i="7"/>
  <c r="A2855" i="7"/>
  <c r="C2855" i="7" s="1"/>
  <c r="A2856" i="7"/>
  <c r="C2856" i="7" s="1"/>
  <c r="A2857" i="7"/>
  <c r="C2857" i="7" s="1"/>
  <c r="A2858" i="7"/>
  <c r="C2858" i="7"/>
  <c r="A2859" i="7"/>
  <c r="C2859" i="7"/>
  <c r="A2860" i="7"/>
  <c r="C2860" i="7" s="1"/>
  <c r="A2861" i="7"/>
  <c r="C2861" i="7" s="1"/>
  <c r="A2862" i="7"/>
  <c r="C2862" i="7"/>
  <c r="A2863" i="7"/>
  <c r="C2863" i="7" s="1"/>
  <c r="A2864" i="7"/>
  <c r="C2864" i="7" s="1"/>
  <c r="A2865" i="7"/>
  <c r="C2865" i="7" s="1"/>
  <c r="A2866" i="7"/>
  <c r="C2866" i="7"/>
  <c r="A2867" i="7"/>
  <c r="C2867" i="7"/>
  <c r="A2868" i="7"/>
  <c r="C2868" i="7" s="1"/>
  <c r="A2869" i="7"/>
  <c r="C2869" i="7" s="1"/>
  <c r="A2870" i="7"/>
  <c r="C2870" i="7"/>
  <c r="A2871" i="7"/>
  <c r="C2871" i="7" s="1"/>
  <c r="A2872" i="7"/>
  <c r="C2872" i="7" s="1"/>
  <c r="A2873" i="7"/>
  <c r="C2873" i="7" s="1"/>
  <c r="A2874" i="7"/>
  <c r="C2874" i="7"/>
  <c r="A2875" i="7"/>
  <c r="C2875" i="7"/>
  <c r="A2876" i="7"/>
  <c r="C2876" i="7" s="1"/>
  <c r="A2877" i="7"/>
  <c r="C2877" i="7" s="1"/>
  <c r="A2878" i="7"/>
  <c r="C2878" i="7"/>
  <c r="A2879" i="7"/>
  <c r="C2879" i="7" s="1"/>
  <c r="A2880" i="7"/>
  <c r="C2880" i="7" s="1"/>
  <c r="A2881" i="7"/>
  <c r="C2881" i="7" s="1"/>
  <c r="A2882" i="7"/>
  <c r="C2882" i="7"/>
  <c r="A2883" i="7"/>
  <c r="C2883" i="7"/>
  <c r="A2884" i="7"/>
  <c r="C2884" i="7" s="1"/>
  <c r="A2885" i="7"/>
  <c r="C2885" i="7" s="1"/>
  <c r="A2886" i="7"/>
  <c r="C2886" i="7"/>
  <c r="A2887" i="7"/>
  <c r="C2887" i="7" s="1"/>
  <c r="A2888" i="7"/>
  <c r="C2888" i="7" s="1"/>
  <c r="A2889" i="7"/>
  <c r="C2889" i="7" s="1"/>
  <c r="A2890" i="7"/>
  <c r="C2890" i="7"/>
  <c r="A2891" i="7"/>
  <c r="C2891" i="7"/>
  <c r="A2892" i="7"/>
  <c r="C2892" i="7" s="1"/>
  <c r="A2893" i="7"/>
  <c r="C2893" i="7" s="1"/>
  <c r="A2894" i="7"/>
  <c r="C2894" i="7"/>
  <c r="A2895" i="7"/>
  <c r="C2895" i="7" s="1"/>
  <c r="A2896" i="7"/>
  <c r="C2896" i="7" s="1"/>
  <c r="A2897" i="7"/>
  <c r="C2897" i="7" s="1"/>
  <c r="A2898" i="7"/>
  <c r="C2898" i="7"/>
  <c r="A2899" i="7"/>
  <c r="C2899" i="7"/>
  <c r="A2900" i="7"/>
  <c r="C2900" i="7" s="1"/>
  <c r="A2901" i="7"/>
  <c r="C2901" i="7" s="1"/>
  <c r="A2902" i="7"/>
  <c r="C2902" i="7"/>
  <c r="A2903" i="7"/>
  <c r="C2903" i="7" s="1"/>
  <c r="A2904" i="7"/>
  <c r="C2904" i="7" s="1"/>
  <c r="A2905" i="7"/>
  <c r="C2905" i="7" s="1"/>
  <c r="A2906" i="7"/>
  <c r="C2906" i="7"/>
  <c r="A2907" i="7"/>
  <c r="C2907" i="7"/>
  <c r="A2908" i="7"/>
  <c r="C2908" i="7" s="1"/>
  <c r="A2909" i="7"/>
  <c r="C2909" i="7" s="1"/>
  <c r="A2910" i="7"/>
  <c r="C2910" i="7"/>
  <c r="A2911" i="7"/>
  <c r="C2911" i="7" s="1"/>
  <c r="A2912" i="7"/>
  <c r="C2912" i="7" s="1"/>
  <c r="A2913" i="7"/>
  <c r="C2913" i="7" s="1"/>
  <c r="A2914" i="7"/>
  <c r="C2914" i="7"/>
  <c r="A2915" i="7"/>
  <c r="C2915" i="7"/>
  <c r="A2916" i="7"/>
  <c r="C2916" i="7" s="1"/>
  <c r="A2917" i="7"/>
  <c r="C2917" i="7" s="1"/>
  <c r="A2918" i="7"/>
  <c r="C2918" i="7"/>
  <c r="A2919" i="7"/>
  <c r="C2919" i="7" s="1"/>
  <c r="A2920" i="7"/>
  <c r="C2920" i="7" s="1"/>
  <c r="A2921" i="7"/>
  <c r="C2921" i="7" s="1"/>
  <c r="A2922" i="7"/>
  <c r="C2922" i="7"/>
  <c r="A2923" i="7"/>
  <c r="C2923" i="7"/>
  <c r="A2924" i="7"/>
  <c r="C2924" i="7" s="1"/>
  <c r="A2925" i="7"/>
  <c r="C2925" i="7" s="1"/>
  <c r="A2926" i="7"/>
  <c r="C2926" i="7"/>
  <c r="A2927" i="7"/>
  <c r="C2927" i="7" s="1"/>
  <c r="A2928" i="7"/>
  <c r="C2928" i="7" s="1"/>
  <c r="A2929" i="7"/>
  <c r="C2929" i="7" s="1"/>
  <c r="A2930" i="7"/>
  <c r="C2930" i="7"/>
  <c r="A2931" i="7"/>
  <c r="C2931" i="7"/>
  <c r="A2932" i="7"/>
  <c r="C2932" i="7" s="1"/>
  <c r="A2933" i="7"/>
  <c r="C2933" i="7" s="1"/>
  <c r="A2934" i="7"/>
  <c r="C2934" i="7"/>
  <c r="A2935" i="7"/>
  <c r="C2935" i="7" s="1"/>
  <c r="A2936" i="7"/>
  <c r="C2936" i="7" s="1"/>
  <c r="A2937" i="7"/>
  <c r="C2937" i="7" s="1"/>
  <c r="A2938" i="7"/>
  <c r="C2938" i="7"/>
  <c r="A2939" i="7"/>
  <c r="C2939" i="7"/>
  <c r="A2940" i="7"/>
  <c r="C2940" i="7" s="1"/>
  <c r="A2941" i="7"/>
  <c r="C2941" i="7" s="1"/>
  <c r="A2942" i="7"/>
  <c r="C2942" i="7"/>
  <c r="A2943" i="7"/>
  <c r="C2943" i="7" s="1"/>
  <c r="A2944" i="7"/>
  <c r="C2944" i="7" s="1"/>
  <c r="A2945" i="7"/>
  <c r="C2945" i="7" s="1"/>
  <c r="A2946" i="7"/>
  <c r="C2946" i="7"/>
  <c r="A2947" i="7"/>
  <c r="C2947" i="7"/>
  <c r="A2948" i="7"/>
  <c r="C2948" i="7" s="1"/>
  <c r="A2949" i="7"/>
  <c r="C2949" i="7" s="1"/>
  <c r="A2950" i="7"/>
  <c r="C2950" i="7"/>
  <c r="A2951" i="7"/>
  <c r="C2951" i="7" s="1"/>
  <c r="A2952" i="7"/>
  <c r="C2952" i="7" s="1"/>
  <c r="A2953" i="7"/>
  <c r="C2953" i="7" s="1"/>
  <c r="A2954" i="7"/>
  <c r="C2954" i="7"/>
  <c r="A2955" i="7"/>
  <c r="C2955" i="7"/>
  <c r="A2956" i="7"/>
  <c r="C2956" i="7" s="1"/>
  <c r="A2957" i="7"/>
  <c r="C2957" i="7" s="1"/>
  <c r="A2958" i="7"/>
  <c r="C2958" i="7"/>
  <c r="A2959" i="7"/>
  <c r="C2959" i="7" s="1"/>
  <c r="A2960" i="7"/>
  <c r="C2960" i="7" s="1"/>
  <c r="A2961" i="7"/>
  <c r="C2961" i="7" s="1"/>
  <c r="A2962" i="7"/>
  <c r="C2962" i="7"/>
  <c r="A2963" i="7"/>
  <c r="C2963" i="7"/>
  <c r="A2964" i="7"/>
  <c r="C2964" i="7" s="1"/>
  <c r="A2965" i="7"/>
  <c r="C2965" i="7" s="1"/>
  <c r="A2966" i="7"/>
  <c r="C2966" i="7"/>
  <c r="A2967" i="7"/>
  <c r="C2967" i="7" s="1"/>
  <c r="A2968" i="7"/>
  <c r="C2968" i="7" s="1"/>
  <c r="A2969" i="7"/>
  <c r="C2969" i="7" s="1"/>
  <c r="A2970" i="7"/>
  <c r="C2970" i="7"/>
  <c r="A2971" i="7"/>
  <c r="C2971" i="7"/>
  <c r="A2972" i="7"/>
  <c r="C2972" i="7" s="1"/>
  <c r="A2973" i="7"/>
  <c r="C2973" i="7" s="1"/>
  <c r="A2974" i="7"/>
  <c r="C2974" i="7"/>
  <c r="A2975" i="7"/>
  <c r="C2975" i="7" s="1"/>
  <c r="A2976" i="7"/>
  <c r="C2976" i="7" s="1"/>
  <c r="A2977" i="7"/>
  <c r="C2977" i="7" s="1"/>
  <c r="A2978" i="7"/>
  <c r="C2978" i="7"/>
  <c r="A2979" i="7"/>
  <c r="C2979" i="7"/>
  <c r="A2980" i="7"/>
  <c r="C2980" i="7" s="1"/>
  <c r="A2981" i="7"/>
  <c r="C2981" i="7" s="1"/>
  <c r="A2982" i="7"/>
  <c r="C2982" i="7"/>
  <c r="A2983" i="7"/>
  <c r="C2983" i="7" s="1"/>
  <c r="A2984" i="7"/>
  <c r="C2984" i="7" s="1"/>
  <c r="A2985" i="7"/>
  <c r="C2985" i="7" s="1"/>
  <c r="A2986" i="7"/>
  <c r="C2986" i="7"/>
  <c r="A2987" i="7"/>
  <c r="C2987" i="7"/>
  <c r="A2988" i="7"/>
  <c r="C2988" i="7" s="1"/>
  <c r="A2989" i="7"/>
  <c r="C2989" i="7" s="1"/>
  <c r="A2990" i="7"/>
  <c r="C2990" i="7"/>
  <c r="A2991" i="7"/>
  <c r="C2991" i="7" s="1"/>
  <c r="A2992" i="7"/>
  <c r="C2992" i="7" s="1"/>
  <c r="A2993" i="7"/>
  <c r="C2993" i="7" s="1"/>
  <c r="A2994" i="7"/>
  <c r="C2994" i="7"/>
  <c r="A2995" i="7"/>
  <c r="C2995" i="7"/>
  <c r="A2996" i="7"/>
  <c r="C2996" i="7" s="1"/>
  <c r="A2997" i="7"/>
  <c r="C2997" i="7" s="1"/>
  <c r="A2998" i="7"/>
  <c r="C2998" i="7"/>
  <c r="A2999" i="7"/>
  <c r="C2999" i="7" s="1"/>
  <c r="A3000" i="7"/>
  <c r="C3000" i="7" s="1"/>
  <c r="A3001" i="7"/>
  <c r="C3001" i="7" s="1"/>
  <c r="A3002" i="7"/>
  <c r="C3002" i="7"/>
  <c r="A3003" i="7"/>
  <c r="C3003" i="7"/>
  <c r="A3004" i="7"/>
  <c r="C3004" i="7" s="1"/>
  <c r="A3005" i="7"/>
  <c r="C3005" i="7" s="1"/>
  <c r="A3006" i="7"/>
  <c r="C3006" i="7"/>
  <c r="A3007" i="7"/>
  <c r="C3007" i="7" s="1"/>
  <c r="A3008" i="7"/>
  <c r="C3008" i="7" s="1"/>
  <c r="A3009" i="7"/>
  <c r="C3009" i="7" s="1"/>
  <c r="A3010" i="7"/>
  <c r="C3010" i="7"/>
  <c r="A3011" i="7"/>
  <c r="C3011" i="7"/>
  <c r="A3012" i="7"/>
  <c r="C3012" i="7" s="1"/>
  <c r="A3013" i="7"/>
  <c r="C3013" i="7" s="1"/>
  <c r="A3014" i="7"/>
  <c r="C3014" i="7"/>
  <c r="A3015" i="7"/>
  <c r="C3015" i="7" s="1"/>
  <c r="A3016" i="7"/>
  <c r="C3016" i="7" s="1"/>
  <c r="A3017" i="7"/>
  <c r="C3017" i="7" s="1"/>
  <c r="A3018" i="7"/>
  <c r="C3018" i="7"/>
  <c r="A3019" i="7"/>
  <c r="C3019" i="7"/>
  <c r="A3020" i="7"/>
  <c r="C3020" i="7" s="1"/>
  <c r="A3021" i="7"/>
  <c r="C3021" i="7" s="1"/>
  <c r="A3022" i="7"/>
  <c r="C3022" i="7"/>
  <c r="A3023" i="7"/>
  <c r="C3023" i="7" s="1"/>
  <c r="A3024" i="7"/>
  <c r="C3024" i="7" s="1"/>
  <c r="A3025" i="7"/>
  <c r="C3025" i="7" s="1"/>
  <c r="A3026" i="7"/>
  <c r="C3026" i="7"/>
  <c r="A3027" i="7"/>
  <c r="C3027" i="7"/>
  <c r="A3028" i="7"/>
  <c r="C3028" i="7" s="1"/>
  <c r="A3029" i="7"/>
  <c r="C3029" i="7" s="1"/>
  <c r="A3030" i="7"/>
  <c r="C3030" i="7"/>
  <c r="A3031" i="7"/>
  <c r="C3031" i="7" s="1"/>
  <c r="A3032" i="7"/>
  <c r="C3032" i="7" s="1"/>
  <c r="A3033" i="7"/>
  <c r="C3033" i="7" s="1"/>
  <c r="A3034" i="7"/>
  <c r="C3034" i="7"/>
  <c r="A3035" i="7"/>
  <c r="C3035" i="7"/>
  <c r="A3036" i="7"/>
  <c r="C3036" i="7" s="1"/>
  <c r="A3037" i="7"/>
  <c r="C3037" i="7" s="1"/>
  <c r="A3038" i="7"/>
  <c r="C3038" i="7"/>
  <c r="A3039" i="7"/>
  <c r="C3039" i="7" s="1"/>
  <c r="A3040" i="7"/>
  <c r="C3040" i="7" s="1"/>
  <c r="A3041" i="7"/>
  <c r="C3041" i="7" s="1"/>
  <c r="A3042" i="7"/>
  <c r="C3042" i="7"/>
  <c r="A3043" i="7"/>
  <c r="C3043" i="7"/>
  <c r="A3044" i="7"/>
  <c r="C3044" i="7" s="1"/>
  <c r="A3045" i="7"/>
  <c r="C3045" i="7"/>
  <c r="A3046" i="7"/>
  <c r="C3046" i="7"/>
  <c r="A3047" i="7"/>
  <c r="C3047" i="7"/>
  <c r="A3048" i="7"/>
  <c r="C3048" i="7" s="1"/>
  <c r="A3049" i="7"/>
  <c r="C3049" i="7" s="1"/>
  <c r="A3050" i="7"/>
  <c r="C3050" i="7"/>
  <c r="A3051" i="7"/>
  <c r="C3051" i="7" s="1"/>
  <c r="A3052" i="7"/>
  <c r="C3052" i="7" s="1"/>
  <c r="A3053" i="7"/>
  <c r="C3053" i="7" s="1"/>
  <c r="A3054" i="7"/>
  <c r="C3054" i="7"/>
  <c r="A3055" i="7"/>
  <c r="C3055" i="7" s="1"/>
  <c r="A3056" i="7"/>
  <c r="C3056" i="7" s="1"/>
  <c r="A3057" i="7"/>
  <c r="C3057" i="7"/>
  <c r="A3058" i="7"/>
  <c r="C3058" i="7"/>
  <c r="A3059" i="7"/>
  <c r="C3059" i="7"/>
  <c r="A3060" i="7"/>
  <c r="C3060" i="7" s="1"/>
  <c r="A3061" i="7"/>
  <c r="C3061" i="7"/>
  <c r="A3062" i="7"/>
  <c r="C3062" i="7"/>
  <c r="A3063" i="7"/>
  <c r="C3063" i="7"/>
  <c r="A3064" i="7"/>
  <c r="C3064" i="7" s="1"/>
  <c r="A3065" i="7"/>
  <c r="C3065" i="7"/>
  <c r="A3066" i="7"/>
  <c r="C3066" i="7"/>
  <c r="A3067" i="7"/>
  <c r="C3067" i="7"/>
  <c r="A3068" i="7"/>
  <c r="C3068" i="7" s="1"/>
  <c r="A3069" i="7"/>
  <c r="C3069" i="7"/>
  <c r="A3070" i="7"/>
  <c r="C3070" i="7"/>
  <c r="A3071" i="7"/>
  <c r="C3071" i="7"/>
  <c r="A3072" i="7"/>
  <c r="C3072" i="7" s="1"/>
  <c r="A3073" i="7"/>
  <c r="C3073" i="7"/>
  <c r="A3074" i="7"/>
  <c r="C3074" i="7"/>
  <c r="A3075" i="7"/>
  <c r="C3075" i="7"/>
  <c r="A3076" i="7"/>
  <c r="C3076" i="7" s="1"/>
  <c r="A3077" i="7"/>
  <c r="C3077" i="7"/>
  <c r="A3078" i="7"/>
  <c r="C3078" i="7"/>
  <c r="A3079" i="7"/>
  <c r="C3079" i="7"/>
  <c r="A3080" i="7"/>
  <c r="C3080" i="7" s="1"/>
  <c r="A3081" i="7"/>
  <c r="C3081" i="7"/>
  <c r="A3082" i="7"/>
  <c r="C3082" i="7"/>
  <c r="A3083" i="7"/>
  <c r="C3083" i="7"/>
  <c r="A3084" i="7"/>
  <c r="C3084" i="7" s="1"/>
  <c r="A3085" i="7"/>
  <c r="C3085" i="7"/>
  <c r="A3086" i="7"/>
  <c r="C3086" i="7"/>
  <c r="A3087" i="7"/>
  <c r="C3087" i="7"/>
  <c r="A3088" i="7"/>
  <c r="C3088" i="7" s="1"/>
  <c r="A3089" i="7"/>
  <c r="C3089" i="7"/>
  <c r="A3090" i="7"/>
  <c r="C3090" i="7"/>
  <c r="A3091" i="7"/>
  <c r="C3091" i="7"/>
  <c r="A3092" i="7"/>
  <c r="C3092" i="7" s="1"/>
  <c r="A3093" i="7"/>
  <c r="C3093" i="7"/>
  <c r="A3094" i="7"/>
  <c r="C3094" i="7"/>
  <c r="A3095" i="7"/>
  <c r="C3095" i="7"/>
  <c r="A3096" i="7"/>
  <c r="C3096" i="7" s="1"/>
  <c r="A3097" i="7"/>
  <c r="C3097" i="7"/>
  <c r="A3098" i="7"/>
  <c r="C3098" i="7"/>
  <c r="A3099" i="7"/>
  <c r="C3099" i="7"/>
  <c r="A3100" i="7"/>
  <c r="C3100" i="7" s="1"/>
  <c r="A3101" i="7"/>
  <c r="C3101" i="7"/>
  <c r="A3102" i="7"/>
  <c r="C3102" i="7"/>
  <c r="A3103" i="7"/>
  <c r="C3103" i="7"/>
  <c r="A3104" i="7"/>
  <c r="C3104" i="7" s="1"/>
  <c r="A3105" i="7"/>
  <c r="C3105" i="7"/>
  <c r="A3106" i="7"/>
  <c r="C3106" i="7"/>
  <c r="A3107" i="7"/>
  <c r="C3107" i="7"/>
  <c r="A3108" i="7"/>
  <c r="C3108" i="7" s="1"/>
  <c r="A3109" i="7"/>
  <c r="C3109" i="7"/>
  <c r="A3110" i="7"/>
  <c r="C3110" i="7"/>
  <c r="A3111" i="7"/>
  <c r="C3111" i="7"/>
  <c r="A3112" i="7"/>
  <c r="C3112" i="7" s="1"/>
  <c r="A3113" i="7"/>
  <c r="C3113" i="7"/>
  <c r="A3114" i="7"/>
  <c r="C3114" i="7"/>
  <c r="A3115" i="7"/>
  <c r="C3115" i="7"/>
  <c r="A3116" i="7"/>
  <c r="C3116" i="7" s="1"/>
  <c r="A3117" i="7"/>
  <c r="C3117" i="7"/>
  <c r="A3118" i="7"/>
  <c r="C3118" i="7"/>
  <c r="A3119" i="7"/>
  <c r="C3119" i="7"/>
  <c r="A3120" i="7"/>
  <c r="C3120" i="7" s="1"/>
  <c r="A3121" i="7"/>
  <c r="C3121" i="7"/>
  <c r="A3122" i="7"/>
  <c r="C3122" i="7"/>
  <c r="A3123" i="7"/>
  <c r="C3123" i="7"/>
  <c r="A3124" i="7"/>
  <c r="C3124" i="7" s="1"/>
  <c r="A3125" i="7"/>
  <c r="C3125" i="7"/>
  <c r="A3126" i="7"/>
  <c r="C3126" i="7"/>
  <c r="A3127" i="7"/>
  <c r="C3127" i="7"/>
  <c r="A3128" i="7"/>
  <c r="C3128" i="7" s="1"/>
  <c r="A3129" i="7"/>
  <c r="C3129" i="7"/>
  <c r="A3130" i="7"/>
  <c r="C3130" i="7"/>
  <c r="A3131" i="7"/>
  <c r="C3131" i="7"/>
  <c r="A3132" i="7"/>
  <c r="C3132" i="7" s="1"/>
  <c r="A3133" i="7"/>
  <c r="C3133" i="7"/>
  <c r="A3134" i="7"/>
  <c r="C3134" i="7"/>
  <c r="A3135" i="7"/>
  <c r="C3135" i="7"/>
  <c r="A3136" i="7"/>
  <c r="C3136" i="7" s="1"/>
  <c r="A3137" i="7"/>
  <c r="C3137" i="7"/>
  <c r="A3138" i="7"/>
  <c r="C3138" i="7"/>
  <c r="A3139" i="7"/>
  <c r="C3139" i="7"/>
  <c r="A3140" i="7"/>
  <c r="C3140" i="7" s="1"/>
  <c r="A3141" i="7"/>
  <c r="C3141" i="7"/>
  <c r="A3142" i="7"/>
  <c r="C3142" i="7"/>
  <c r="A3143" i="7"/>
  <c r="C3143" i="7"/>
  <c r="A3144" i="7"/>
  <c r="C3144" i="7" s="1"/>
  <c r="A3145" i="7"/>
  <c r="C3145" i="7"/>
  <c r="A3146" i="7"/>
  <c r="C3146" i="7"/>
  <c r="A3147" i="7"/>
  <c r="C3147" i="7"/>
  <c r="A3148" i="7"/>
  <c r="C3148" i="7" s="1"/>
  <c r="A3149" i="7"/>
  <c r="C3149" i="7"/>
  <c r="A3150" i="7"/>
  <c r="C3150" i="7"/>
  <c r="A3151" i="7"/>
  <c r="C3151" i="7"/>
  <c r="A3152" i="7"/>
  <c r="C3152" i="7" s="1"/>
  <c r="A3153" i="7"/>
  <c r="C3153" i="7"/>
  <c r="A3154" i="7"/>
  <c r="C3154" i="7"/>
  <c r="A3155" i="7"/>
  <c r="C3155" i="7"/>
  <c r="A3156" i="7"/>
  <c r="C3156" i="7" s="1"/>
  <c r="A3157" i="7"/>
  <c r="C3157" i="7"/>
  <c r="A3158" i="7"/>
  <c r="C3158" i="7"/>
  <c r="A3159" i="7"/>
  <c r="C3159" i="7"/>
  <c r="A3160" i="7"/>
  <c r="C3160" i="7" s="1"/>
  <c r="A3161" i="7"/>
  <c r="C3161" i="7"/>
  <c r="A3162" i="7"/>
  <c r="C3162" i="7"/>
  <c r="A3163" i="7"/>
  <c r="C3163" i="7"/>
  <c r="A3164" i="7"/>
  <c r="C3164" i="7" s="1"/>
  <c r="A3165" i="7"/>
  <c r="C3165" i="7"/>
  <c r="A3166" i="7"/>
  <c r="C3166" i="7"/>
  <c r="A3167" i="7"/>
  <c r="C3167" i="7"/>
  <c r="A3168" i="7"/>
  <c r="C3168" i="7" s="1"/>
  <c r="A3169" i="7"/>
  <c r="C3169" i="7"/>
  <c r="A3170" i="7"/>
  <c r="C3170" i="7"/>
  <c r="A3171" i="7"/>
  <c r="C3171" i="7"/>
  <c r="A3172" i="7"/>
  <c r="C3172" i="7" s="1"/>
  <c r="A3173" i="7"/>
  <c r="C3173" i="7"/>
  <c r="A3174" i="7"/>
  <c r="C3174" i="7"/>
  <c r="A3175" i="7"/>
  <c r="C3175" i="7"/>
  <c r="A3176" i="7"/>
  <c r="C3176" i="7" s="1"/>
  <c r="A3177" i="7"/>
  <c r="C3177" i="7"/>
  <c r="A3178" i="7"/>
  <c r="C3178" i="7"/>
  <c r="A3179" i="7"/>
  <c r="C3179" i="7"/>
  <c r="A3180" i="7"/>
  <c r="C3180" i="7" s="1"/>
  <c r="A3181" i="7"/>
  <c r="C3181" i="7"/>
  <c r="A3182" i="7"/>
  <c r="C3182" i="7"/>
  <c r="A3183" i="7"/>
  <c r="C3183" i="7"/>
  <c r="A3184" i="7"/>
  <c r="C3184" i="7" s="1"/>
  <c r="A3185" i="7"/>
  <c r="C3185" i="7"/>
  <c r="A3186" i="7"/>
  <c r="C3186" i="7"/>
  <c r="A3187" i="7"/>
  <c r="C3187" i="7"/>
  <c r="A3188" i="7"/>
  <c r="C3188" i="7" s="1"/>
  <c r="A3189" i="7"/>
  <c r="C3189" i="7"/>
  <c r="A3190" i="7"/>
  <c r="C3190" i="7"/>
  <c r="A3191" i="7"/>
  <c r="C3191" i="7"/>
  <c r="A3192" i="7"/>
  <c r="C3192" i="7" s="1"/>
  <c r="A3193" i="7"/>
  <c r="C3193" i="7"/>
  <c r="A3194" i="7"/>
  <c r="C3194" i="7"/>
  <c r="A3195" i="7"/>
  <c r="C3195" i="7"/>
  <c r="A3196" i="7"/>
  <c r="C3196" i="7" s="1"/>
  <c r="A3197" i="7"/>
  <c r="C3197" i="7"/>
  <c r="A3198" i="7"/>
  <c r="C3198" i="7"/>
  <c r="A3199" i="7"/>
  <c r="C3199" i="7"/>
  <c r="A3200" i="7"/>
  <c r="C3200" i="7" s="1"/>
  <c r="A3201" i="7"/>
  <c r="C3201" i="7"/>
  <c r="A3202" i="7"/>
  <c r="C3202" i="7"/>
  <c r="A3203" i="7"/>
  <c r="C3203" i="7"/>
  <c r="A3204" i="7"/>
  <c r="C3204" i="7" s="1"/>
  <c r="A3205" i="7"/>
  <c r="C3205" i="7"/>
  <c r="A3206" i="7"/>
  <c r="C3206" i="7"/>
  <c r="A3207" i="7"/>
  <c r="C3207" i="7"/>
  <c r="A3208" i="7"/>
  <c r="C3208" i="7" s="1"/>
  <c r="A3209" i="7"/>
  <c r="C3209" i="7"/>
  <c r="A3210" i="7"/>
  <c r="C3210" i="7"/>
  <c r="A3211" i="7"/>
  <c r="C3211" i="7"/>
  <c r="A3212" i="7"/>
  <c r="C3212" i="7" s="1"/>
  <c r="A3213" i="7"/>
  <c r="C3213" i="7"/>
  <c r="A3214" i="7"/>
  <c r="C3214" i="7"/>
  <c r="A3215" i="7"/>
  <c r="C3215" i="7"/>
  <c r="A3216" i="7"/>
  <c r="C3216" i="7" s="1"/>
  <c r="A3217" i="7"/>
  <c r="C3217" i="7"/>
  <c r="A3218" i="7"/>
  <c r="C3218" i="7"/>
  <c r="A3219" i="7"/>
  <c r="C3219" i="7"/>
  <c r="A3220" i="7"/>
  <c r="C3220" i="7" s="1"/>
  <c r="A3221" i="7"/>
  <c r="C3221" i="7"/>
  <c r="A3222" i="7"/>
  <c r="C3222" i="7"/>
  <c r="A3223" i="7"/>
  <c r="C3223" i="7"/>
  <c r="A3224" i="7"/>
  <c r="C3224" i="7" s="1"/>
  <c r="A3225" i="7"/>
  <c r="C3225" i="7"/>
  <c r="A3226" i="7"/>
  <c r="C3226" i="7"/>
  <c r="A3227" i="7"/>
  <c r="C3227" i="7"/>
  <c r="A3228" i="7"/>
  <c r="C3228" i="7" s="1"/>
  <c r="A3229" i="7"/>
  <c r="C3229" i="7"/>
  <c r="A3230" i="7"/>
  <c r="C3230" i="7"/>
  <c r="A3231" i="7"/>
  <c r="C3231" i="7"/>
  <c r="A3232" i="7"/>
  <c r="C3232" i="7" s="1"/>
  <c r="A3233" i="7"/>
  <c r="C3233" i="7"/>
  <c r="A3234" i="7"/>
  <c r="C3234" i="7"/>
  <c r="A3235" i="7"/>
  <c r="C3235" i="7"/>
  <c r="A3236" i="7"/>
  <c r="C3236" i="7" s="1"/>
  <c r="A3237" i="7"/>
  <c r="C3237" i="7"/>
  <c r="A3238" i="7"/>
  <c r="C3238" i="7"/>
  <c r="A3239" i="7"/>
  <c r="C3239" i="7"/>
  <c r="A3240" i="7"/>
  <c r="C3240" i="7" s="1"/>
  <c r="A3241" i="7"/>
  <c r="C3241" i="7"/>
  <c r="A3242" i="7"/>
  <c r="C3242" i="7"/>
  <c r="A3243" i="7"/>
  <c r="C3243" i="7"/>
  <c r="A3244" i="7"/>
  <c r="C3244" i="7" s="1"/>
  <c r="A3245" i="7"/>
  <c r="C3245" i="7"/>
  <c r="A3246" i="7"/>
  <c r="C3246" i="7"/>
  <c r="A3247" i="7"/>
  <c r="C3247" i="7"/>
  <c r="A3248" i="7"/>
  <c r="C3248" i="7" s="1"/>
  <c r="A3249" i="7"/>
  <c r="C3249" i="7"/>
  <c r="A3250" i="7"/>
  <c r="C3250" i="7"/>
  <c r="A3251" i="7"/>
  <c r="C3251" i="7"/>
  <c r="A3252" i="7"/>
  <c r="C3252" i="7" s="1"/>
  <c r="A3253" i="7"/>
  <c r="C3253" i="7"/>
  <c r="A3254" i="7"/>
  <c r="C3254" i="7"/>
  <c r="A3255" i="7"/>
  <c r="C3255" i="7"/>
  <c r="A3256" i="7"/>
  <c r="C3256" i="7" s="1"/>
  <c r="A3257" i="7"/>
  <c r="C3257" i="7"/>
  <c r="A3258" i="7"/>
  <c r="C3258" i="7"/>
  <c r="A3259" i="7"/>
  <c r="C3259" i="7"/>
  <c r="A3260" i="7"/>
  <c r="C3260" i="7" s="1"/>
  <c r="A3261" i="7"/>
  <c r="C3261" i="7"/>
  <c r="A3262" i="7"/>
  <c r="C3262" i="7"/>
  <c r="A3263" i="7"/>
  <c r="C3263" i="7"/>
  <c r="A3264" i="7"/>
  <c r="C3264" i="7" s="1"/>
  <c r="A3265" i="7"/>
  <c r="C3265" i="7"/>
  <c r="A3266" i="7"/>
  <c r="C3266" i="7"/>
  <c r="A3267" i="7"/>
  <c r="C3267" i="7"/>
  <c r="A3268" i="7"/>
  <c r="C3268" i="7" s="1"/>
  <c r="A3269" i="7"/>
  <c r="C3269" i="7"/>
  <c r="A3270" i="7"/>
  <c r="C3270" i="7"/>
  <c r="A3271" i="7"/>
  <c r="C3271" i="7"/>
  <c r="A3272" i="7"/>
  <c r="C3272" i="7" s="1"/>
  <c r="A3273" i="7"/>
  <c r="C3273" i="7"/>
  <c r="A3274" i="7"/>
  <c r="C3274" i="7"/>
  <c r="A3275" i="7"/>
  <c r="C3275" i="7"/>
  <c r="A3276" i="7"/>
  <c r="C3276" i="7" s="1"/>
  <c r="A3277" i="7"/>
  <c r="C3277" i="7"/>
  <c r="A3278" i="7"/>
  <c r="C3278" i="7"/>
  <c r="A3279" i="7"/>
  <c r="C3279" i="7"/>
  <c r="A3280" i="7"/>
  <c r="C3280" i="7" s="1"/>
  <c r="A3281" i="7"/>
  <c r="C3281" i="7"/>
  <c r="A3282" i="7"/>
  <c r="C3282" i="7"/>
  <c r="A3283" i="7"/>
  <c r="C3283" i="7"/>
  <c r="A3284" i="7"/>
  <c r="C3284" i="7" s="1"/>
  <c r="A3285" i="7"/>
  <c r="C3285" i="7"/>
  <c r="A3286" i="7"/>
  <c r="C3286" i="7"/>
  <c r="A3287" i="7"/>
  <c r="C3287" i="7"/>
  <c r="A3288" i="7"/>
  <c r="C3288" i="7" s="1"/>
  <c r="A3289" i="7"/>
  <c r="C3289" i="7"/>
  <c r="A3290" i="7"/>
  <c r="C3290" i="7"/>
  <c r="A3291" i="7"/>
  <c r="C3291" i="7"/>
  <c r="A3292" i="7"/>
  <c r="C3292" i="7" s="1"/>
  <c r="A3293" i="7"/>
  <c r="C3293" i="7"/>
  <c r="A3294" i="7"/>
  <c r="C3294" i="7"/>
  <c r="A3295" i="7"/>
  <c r="C3295" i="7"/>
  <c r="A3296" i="7"/>
  <c r="C3296" i="7" s="1"/>
  <c r="A3297" i="7"/>
  <c r="C3297" i="7"/>
  <c r="A3298" i="7"/>
  <c r="C3298" i="7"/>
  <c r="A3299" i="7"/>
  <c r="C3299" i="7"/>
  <c r="A3300" i="7"/>
  <c r="C3300" i="7" s="1"/>
  <c r="A3301" i="7"/>
  <c r="C3301" i="7"/>
  <c r="A3302" i="7"/>
  <c r="C3302" i="7"/>
  <c r="A3303" i="7"/>
  <c r="C3303" i="7"/>
  <c r="A3304" i="7"/>
  <c r="C3304" i="7" s="1"/>
  <c r="A3305" i="7"/>
  <c r="C3305" i="7"/>
  <c r="A3306" i="7"/>
  <c r="C3306" i="7"/>
  <c r="A3307" i="7"/>
  <c r="C3307" i="7"/>
  <c r="A3308" i="7"/>
  <c r="C3308" i="7" s="1"/>
  <c r="A3309" i="7"/>
  <c r="C3309" i="7"/>
  <c r="A3310" i="7"/>
  <c r="C3310" i="7"/>
  <c r="A3311" i="7"/>
  <c r="C3311" i="7"/>
  <c r="A3312" i="7"/>
  <c r="C3312" i="7" s="1"/>
  <c r="A3313" i="7"/>
  <c r="C3313" i="7"/>
  <c r="A3314" i="7"/>
  <c r="C3314" i="7"/>
  <c r="A3315" i="7"/>
  <c r="C3315" i="7"/>
  <c r="A3316" i="7"/>
  <c r="C3316" i="7" s="1"/>
  <c r="A3317" i="7"/>
  <c r="C3317" i="7"/>
  <c r="A3318" i="7"/>
  <c r="C3318" i="7"/>
  <c r="A3319" i="7"/>
  <c r="C3319" i="7"/>
  <c r="A3320" i="7"/>
  <c r="C3320" i="7" s="1"/>
  <c r="A3321" i="7"/>
  <c r="C3321" i="7"/>
  <c r="A3322" i="7"/>
  <c r="C3322" i="7"/>
  <c r="A3323" i="7"/>
  <c r="C3323" i="7"/>
  <c r="A3324" i="7"/>
  <c r="C3324" i="7" s="1"/>
  <c r="A3325" i="7"/>
  <c r="C3325" i="7"/>
  <c r="A3326" i="7"/>
  <c r="C3326" i="7"/>
  <c r="A3327" i="7"/>
  <c r="C3327" i="7"/>
  <c r="A3328" i="7"/>
  <c r="C3328" i="7" s="1"/>
  <c r="A3329" i="7"/>
  <c r="C3329" i="7"/>
  <c r="A3330" i="7"/>
  <c r="C3330" i="7"/>
  <c r="A3331" i="7"/>
  <c r="C3331" i="7"/>
  <c r="A3332" i="7"/>
  <c r="C3332" i="7" s="1"/>
  <c r="A3333" i="7"/>
  <c r="C3333" i="7"/>
  <c r="A3334" i="7"/>
  <c r="C3334" i="7"/>
  <c r="A3335" i="7"/>
  <c r="C3335" i="7"/>
  <c r="A3336" i="7"/>
  <c r="C3336" i="7" s="1"/>
  <c r="A3337" i="7"/>
  <c r="C3337" i="7"/>
  <c r="A3338" i="7"/>
  <c r="C3338" i="7"/>
  <c r="A3339" i="7"/>
  <c r="C3339" i="7"/>
  <c r="A3340" i="7"/>
  <c r="C3340" i="7" s="1"/>
  <c r="A3341" i="7"/>
  <c r="C3341" i="7"/>
  <c r="A3342" i="7"/>
  <c r="C3342" i="7"/>
  <c r="A3343" i="7"/>
  <c r="C3343" i="7"/>
  <c r="A3344" i="7"/>
  <c r="C3344" i="7" s="1"/>
  <c r="A3345" i="7"/>
  <c r="C3345" i="7"/>
  <c r="A3346" i="7"/>
  <c r="C3346" i="7"/>
  <c r="A3347" i="7"/>
  <c r="C3347" i="7"/>
  <c r="A3348" i="7"/>
  <c r="C3348" i="7" s="1"/>
  <c r="A3349" i="7"/>
  <c r="C3349" i="7"/>
  <c r="A3350" i="7"/>
  <c r="C3350" i="7"/>
  <c r="A3351" i="7"/>
  <c r="C3351" i="7"/>
  <c r="A3352" i="7"/>
  <c r="C3352" i="7" s="1"/>
  <c r="A3353" i="7"/>
  <c r="C3353" i="7"/>
  <c r="A3354" i="7"/>
  <c r="C3354" i="7"/>
  <c r="A3355" i="7"/>
  <c r="C3355" i="7"/>
  <c r="A3356" i="7"/>
  <c r="C3356" i="7" s="1"/>
  <c r="A3357" i="7"/>
  <c r="C3357" i="7"/>
  <c r="A3358" i="7"/>
  <c r="C3358" i="7"/>
  <c r="A3359" i="7"/>
  <c r="C3359" i="7"/>
  <c r="A3360" i="7"/>
  <c r="C3360" i="7" s="1"/>
  <c r="A3361" i="7"/>
  <c r="C3361" i="7"/>
  <c r="A3362" i="7"/>
  <c r="C3362" i="7"/>
  <c r="A3363" i="7"/>
  <c r="C3363" i="7"/>
  <c r="A3364" i="7"/>
  <c r="C3364" i="7" s="1"/>
  <c r="A3365" i="7"/>
  <c r="C3365" i="7"/>
  <c r="A3366" i="7"/>
  <c r="C3366" i="7"/>
  <c r="A3367" i="7"/>
  <c r="C3367" i="7"/>
  <c r="A3368" i="7"/>
  <c r="C3368" i="7" s="1"/>
  <c r="A3369" i="7"/>
  <c r="C3369" i="7"/>
  <c r="A3370" i="7"/>
  <c r="C3370" i="7"/>
  <c r="A3371" i="7"/>
  <c r="C3371" i="7"/>
  <c r="A3372" i="7"/>
  <c r="C3372" i="7" s="1"/>
  <c r="A3373" i="7"/>
  <c r="C3373" i="7"/>
  <c r="A3374" i="7"/>
  <c r="C3374" i="7"/>
  <c r="A3375" i="7"/>
  <c r="C3375" i="7"/>
  <c r="A3376" i="7"/>
  <c r="C3376" i="7" s="1"/>
  <c r="A3377" i="7"/>
  <c r="C3377" i="7"/>
  <c r="A3378" i="7"/>
  <c r="C3378" i="7"/>
  <c r="A3379" i="7"/>
  <c r="C3379" i="7"/>
  <c r="A3380" i="7"/>
  <c r="C3380" i="7" s="1"/>
  <c r="A3381" i="7"/>
  <c r="C3381" i="7"/>
  <c r="A3382" i="7"/>
  <c r="C3382" i="7"/>
  <c r="A3383" i="7"/>
  <c r="C3383" i="7"/>
  <c r="A3384" i="7"/>
  <c r="C3384" i="7" s="1"/>
  <c r="A3385" i="7"/>
  <c r="C3385" i="7"/>
  <c r="A3386" i="7"/>
  <c r="C3386" i="7"/>
  <c r="A3387" i="7"/>
  <c r="C3387" i="7"/>
  <c r="A3388" i="7"/>
  <c r="C3388" i="7" s="1"/>
  <c r="A3389" i="7"/>
  <c r="C3389" i="7"/>
  <c r="A3390" i="7"/>
  <c r="C3390" i="7"/>
  <c r="A3391" i="7"/>
  <c r="C3391" i="7"/>
  <c r="A3392" i="7"/>
  <c r="C3392" i="7" s="1"/>
  <c r="A3393" i="7"/>
  <c r="C3393" i="7"/>
  <c r="A3394" i="7"/>
  <c r="C3394" i="7"/>
  <c r="A3395" i="7"/>
  <c r="C3395" i="7"/>
  <c r="A3396" i="7"/>
  <c r="C3396" i="7" s="1"/>
  <c r="A3397" i="7"/>
  <c r="C3397" i="7"/>
  <c r="A3398" i="7"/>
  <c r="C3398" i="7"/>
  <c r="A3399" i="7"/>
  <c r="C3399" i="7"/>
  <c r="A3400" i="7"/>
  <c r="C3400" i="7" s="1"/>
  <c r="A3401" i="7"/>
  <c r="C3401" i="7"/>
  <c r="A3402" i="7"/>
  <c r="C3402" i="7"/>
  <c r="A3403" i="7"/>
  <c r="C3403" i="7"/>
  <c r="A3404" i="7"/>
  <c r="C3404" i="7" s="1"/>
  <c r="A3405" i="7"/>
  <c r="C3405" i="7"/>
  <c r="A3406" i="7"/>
  <c r="C3406" i="7"/>
  <c r="A3407" i="7"/>
  <c r="C3407" i="7"/>
  <c r="A3408" i="7"/>
  <c r="C3408" i="7" s="1"/>
  <c r="A3409" i="7"/>
  <c r="C3409" i="7"/>
  <c r="A3410" i="7"/>
  <c r="C3410" i="7"/>
  <c r="A3411" i="7"/>
  <c r="C3411" i="7"/>
  <c r="A3412" i="7"/>
  <c r="C3412" i="7" s="1"/>
  <c r="A3413" i="7"/>
  <c r="C3413" i="7"/>
  <c r="A3414" i="7"/>
  <c r="C3414" i="7"/>
  <c r="A3415" i="7"/>
  <c r="C3415" i="7"/>
  <c r="A3416" i="7"/>
  <c r="C3416" i="7" s="1"/>
  <c r="A3417" i="7"/>
  <c r="C3417" i="7"/>
  <c r="A3418" i="7"/>
  <c r="C3418" i="7"/>
  <c r="A3419" i="7"/>
  <c r="C3419" i="7"/>
  <c r="A3420" i="7"/>
  <c r="C3420" i="7" s="1"/>
  <c r="A3421" i="7"/>
  <c r="C3421" i="7"/>
  <c r="A3422" i="7"/>
  <c r="C3422" i="7"/>
  <c r="A3423" i="7"/>
  <c r="C3423" i="7"/>
  <c r="A3424" i="7"/>
  <c r="C3424" i="7" s="1"/>
  <c r="A3425" i="7"/>
  <c r="C3425" i="7"/>
  <c r="A3426" i="7"/>
  <c r="C3426" i="7"/>
  <c r="A3427" i="7"/>
  <c r="C3427" i="7"/>
  <c r="A3428" i="7"/>
  <c r="C3428" i="7" s="1"/>
  <c r="A3429" i="7"/>
  <c r="C3429" i="7"/>
  <c r="A3430" i="7"/>
  <c r="C3430" i="7"/>
  <c r="A3431" i="7"/>
  <c r="C3431" i="7"/>
  <c r="A3432" i="7"/>
  <c r="C3432" i="7" s="1"/>
  <c r="A3433" i="7"/>
  <c r="C3433" i="7"/>
  <c r="A3434" i="7"/>
  <c r="C3434" i="7"/>
  <c r="A3435" i="7"/>
  <c r="C3435" i="7"/>
  <c r="A3436" i="7"/>
  <c r="C3436" i="7" s="1"/>
  <c r="A3437" i="7"/>
  <c r="C3437" i="7"/>
  <c r="A3438" i="7"/>
  <c r="C3438" i="7"/>
  <c r="A3439" i="7"/>
  <c r="C3439" i="7"/>
  <c r="A3440" i="7"/>
  <c r="C3440" i="7" s="1"/>
  <c r="A3441" i="7"/>
  <c r="C3441" i="7"/>
  <c r="A3442" i="7"/>
  <c r="C3442" i="7"/>
  <c r="A3443" i="7"/>
  <c r="C3443" i="7"/>
  <c r="A3444" i="7"/>
  <c r="C3444" i="7" s="1"/>
  <c r="A3445" i="7"/>
  <c r="C3445" i="7"/>
  <c r="A3446" i="7"/>
  <c r="C3446" i="7"/>
  <c r="A3447" i="7"/>
  <c r="C3447" i="7"/>
  <c r="A3448" i="7"/>
  <c r="C3448" i="7" s="1"/>
  <c r="A3449" i="7"/>
  <c r="C3449" i="7"/>
  <c r="A3450" i="7"/>
  <c r="C3450" i="7"/>
  <c r="A3451" i="7"/>
  <c r="C3451" i="7"/>
  <c r="A3452" i="7"/>
  <c r="C3452" i="7" s="1"/>
  <c r="A3453" i="7"/>
  <c r="C3453" i="7"/>
  <c r="A3454" i="7"/>
  <c r="C3454" i="7"/>
  <c r="A3455" i="7"/>
  <c r="C3455" i="7"/>
  <c r="A3456" i="7"/>
  <c r="C3456" i="7" s="1"/>
  <c r="A3457" i="7"/>
  <c r="C3457" i="7"/>
  <c r="A3458" i="7"/>
  <c r="C3458" i="7"/>
  <c r="A3459" i="7"/>
  <c r="C3459" i="7"/>
  <c r="A3460" i="7"/>
  <c r="C3460" i="7" s="1"/>
  <c r="A3461" i="7"/>
  <c r="C3461" i="7"/>
  <c r="A3462" i="7"/>
  <c r="C3462" i="7"/>
  <c r="A3463" i="7"/>
  <c r="C3463" i="7"/>
  <c r="A3464" i="7"/>
  <c r="C3464" i="7" s="1"/>
  <c r="A3465" i="7"/>
  <c r="C3465" i="7"/>
  <c r="A3466" i="7"/>
  <c r="C3466" i="7"/>
  <c r="A3467" i="7"/>
  <c r="C3467" i="7"/>
  <c r="A3468" i="7"/>
  <c r="C3468" i="7" s="1"/>
  <c r="A3469" i="7"/>
  <c r="C3469" i="7"/>
  <c r="A3470" i="7"/>
  <c r="C3470" i="7"/>
  <c r="A3471" i="7"/>
  <c r="C3471" i="7"/>
  <c r="A3472" i="7"/>
  <c r="C3472" i="7" s="1"/>
  <c r="A3473" i="7"/>
  <c r="C3473" i="7"/>
  <c r="A3474" i="7"/>
  <c r="C3474" i="7"/>
  <c r="A3475" i="7"/>
  <c r="C3475" i="7"/>
  <c r="A3476" i="7"/>
  <c r="C3476" i="7" s="1"/>
  <c r="A3477" i="7"/>
  <c r="C3477" i="7"/>
  <c r="A3478" i="7"/>
  <c r="C3478" i="7"/>
  <c r="A3479" i="7"/>
  <c r="C3479" i="7"/>
  <c r="A3480" i="7"/>
  <c r="C3480" i="7" s="1"/>
  <c r="A3481" i="7"/>
  <c r="C3481" i="7"/>
  <c r="A3482" i="7"/>
  <c r="C3482" i="7"/>
  <c r="A3483" i="7"/>
  <c r="C3483" i="7"/>
  <c r="A3484" i="7"/>
  <c r="C3484" i="7" s="1"/>
  <c r="A3485" i="7"/>
  <c r="C3485" i="7"/>
  <c r="A3486" i="7"/>
  <c r="C3486" i="7"/>
  <c r="A3487" i="7"/>
  <c r="C3487" i="7"/>
  <c r="A3488" i="7"/>
  <c r="C3488" i="7" s="1"/>
  <c r="A3489" i="7"/>
  <c r="C3489" i="7"/>
  <c r="A3490" i="7"/>
  <c r="C3490" i="7"/>
  <c r="A3491" i="7"/>
  <c r="C3491" i="7"/>
  <c r="A3492" i="7"/>
  <c r="C3492" i="7" s="1"/>
  <c r="A3493" i="7"/>
  <c r="C3493" i="7"/>
  <c r="A3494" i="7"/>
  <c r="C3494" i="7"/>
  <c r="A3495" i="7"/>
  <c r="C3495" i="7"/>
  <c r="A3496" i="7"/>
  <c r="C3496" i="7" s="1"/>
  <c r="A3497" i="7"/>
  <c r="C3497" i="7"/>
  <c r="A3498" i="7"/>
  <c r="C3498" i="7"/>
  <c r="A3499" i="7"/>
  <c r="C3499" i="7"/>
  <c r="A3500" i="7"/>
  <c r="C3500" i="7" s="1"/>
  <c r="A4" i="5"/>
  <c r="C4" i="5"/>
  <c r="A5" i="5"/>
  <c r="C5" i="5"/>
  <c r="A6" i="5"/>
  <c r="C6" i="5"/>
  <c r="C7" i="5"/>
  <c r="C8" i="5"/>
  <c r="C9" i="5"/>
  <c r="C10" i="5"/>
  <c r="C11" i="5"/>
  <c r="C12" i="5"/>
  <c r="C13" i="5"/>
  <c r="C14" i="5"/>
  <c r="C15" i="5"/>
  <c r="C16" i="5"/>
  <c r="C17" i="5"/>
  <c r="C18" i="5"/>
  <c r="C19" i="5"/>
  <c r="C20" i="5"/>
  <c r="C22" i="5"/>
  <c r="C23" i="5"/>
  <c r="C24" i="5"/>
  <c r="C25" i="5"/>
  <c r="C26" i="5"/>
  <c r="C27" i="5"/>
  <c r="C28" i="5"/>
  <c r="C29" i="5"/>
  <c r="C30" i="5"/>
  <c r="C31" i="5"/>
  <c r="C32" i="5"/>
  <c r="C34" i="5"/>
  <c r="C35" i="5"/>
  <c r="C36" i="5"/>
  <c r="C37" i="5"/>
  <c r="C38" i="5"/>
  <c r="C39" i="5"/>
  <c r="C40" i="5"/>
  <c r="C41" i="5"/>
  <c r="C42" i="5"/>
  <c r="C43" i="5"/>
  <c r="C44" i="5"/>
  <c r="C46" i="5"/>
  <c r="C47" i="5"/>
  <c r="C48" i="5"/>
  <c r="C49" i="5"/>
  <c r="C50" i="5"/>
  <c r="C51" i="5"/>
  <c r="C52" i="5"/>
  <c r="C53" i="5"/>
  <c r="C54" i="5"/>
  <c r="C55" i="5"/>
  <c r="C56" i="5"/>
  <c r="C58" i="5"/>
  <c r="C59" i="5"/>
  <c r="C60" i="5"/>
  <c r="C61" i="5"/>
  <c r="C62" i="5"/>
  <c r="C63" i="5"/>
  <c r="C64" i="5"/>
  <c r="C65" i="5"/>
  <c r="C66" i="5"/>
  <c r="C67" i="5"/>
  <c r="C68" i="5"/>
  <c r="C70" i="5"/>
  <c r="C71" i="5"/>
  <c r="C72" i="5"/>
  <c r="C73" i="5"/>
  <c r="C74" i="5"/>
  <c r="C75" i="5"/>
  <c r="C76" i="5"/>
  <c r="C77" i="5"/>
  <c r="C78" i="5"/>
  <c r="C79" i="5"/>
  <c r="C80" i="5"/>
  <c r="C82" i="5"/>
  <c r="C83" i="5"/>
  <c r="C84" i="5"/>
  <c r="C85" i="5"/>
  <c r="C86" i="5"/>
  <c r="C87" i="5"/>
  <c r="C88" i="5"/>
  <c r="C89" i="5"/>
  <c r="C90" i="5"/>
  <c r="C91" i="5"/>
  <c r="C92" i="5"/>
  <c r="C94" i="5"/>
  <c r="C95" i="5"/>
  <c r="C96" i="5"/>
  <c r="C97" i="5"/>
  <c r="C98" i="5"/>
  <c r="C99" i="5"/>
  <c r="C100" i="5"/>
  <c r="C101" i="5"/>
  <c r="C102" i="5"/>
  <c r="C103" i="5"/>
  <c r="C104" i="5"/>
  <c r="C106" i="5"/>
  <c r="C107" i="5"/>
  <c r="C108" i="5"/>
  <c r="C109" i="5"/>
  <c r="C110" i="5"/>
  <c r="C111" i="5"/>
  <c r="C112" i="5"/>
  <c r="C113" i="5"/>
  <c r="C114" i="5"/>
  <c r="C115" i="5"/>
  <c r="C116" i="5"/>
  <c r="C118" i="5"/>
  <c r="C119" i="5"/>
  <c r="C120" i="5"/>
  <c r="C121" i="5"/>
  <c r="C122" i="5"/>
  <c r="C123" i="5"/>
  <c r="C124" i="5"/>
  <c r="C125" i="5"/>
  <c r="C126" i="5"/>
  <c r="C127" i="5"/>
  <c r="C128" i="5"/>
  <c r="C130" i="5"/>
  <c r="C131" i="5"/>
  <c r="C132" i="5"/>
  <c r="C133" i="5"/>
  <c r="C134" i="5"/>
  <c r="C135" i="5"/>
  <c r="C136" i="5"/>
  <c r="C137" i="5"/>
  <c r="C138" i="5"/>
  <c r="C139" i="5"/>
  <c r="C140" i="5"/>
  <c r="A141" i="5"/>
  <c r="C141" i="5"/>
  <c r="C142" i="5"/>
  <c r="C143" i="5"/>
  <c r="C144" i="5"/>
  <c r="C145" i="5"/>
  <c r="C146" i="5"/>
  <c r="C147" i="5"/>
  <c r="C148" i="5"/>
  <c r="C149" i="5"/>
  <c r="C150" i="5"/>
  <c r="C151" i="5"/>
  <c r="C152" i="5"/>
  <c r="A153" i="5"/>
  <c r="C153" i="5" s="1"/>
  <c r="C154" i="5"/>
  <c r="C155" i="5"/>
  <c r="C156" i="5"/>
  <c r="C157" i="5"/>
  <c r="C158" i="5"/>
  <c r="C159" i="5"/>
  <c r="C160" i="5"/>
  <c r="C161" i="5"/>
  <c r="C162" i="5"/>
  <c r="C163" i="5"/>
  <c r="C164" i="5"/>
  <c r="A165" i="5"/>
  <c r="C165" i="5" s="1"/>
  <c r="C166" i="5"/>
  <c r="C167" i="5"/>
  <c r="C168" i="5"/>
  <c r="C169" i="5"/>
  <c r="C170" i="5"/>
  <c r="C171" i="5"/>
  <c r="C172" i="5"/>
  <c r="C173" i="5"/>
  <c r="C174" i="5"/>
  <c r="C175" i="5"/>
  <c r="C176" i="5"/>
  <c r="A177" i="5"/>
  <c r="C177" i="5" s="1"/>
  <c r="C178" i="5"/>
  <c r="C179" i="5"/>
  <c r="C180" i="5"/>
  <c r="C181" i="5"/>
  <c r="C182" i="5"/>
  <c r="C183" i="5"/>
  <c r="C184" i="5"/>
  <c r="C185" i="5"/>
  <c r="C186" i="5"/>
  <c r="C187" i="5"/>
  <c r="C188" i="5"/>
  <c r="A189" i="5"/>
  <c r="C189" i="5"/>
  <c r="C190" i="5"/>
  <c r="C191" i="5"/>
  <c r="C192" i="5"/>
  <c r="C193" i="5"/>
  <c r="C194" i="5"/>
  <c r="C195" i="5"/>
  <c r="C196" i="5"/>
  <c r="C197" i="5"/>
  <c r="C198" i="5"/>
  <c r="C199" i="5"/>
  <c r="C200" i="5"/>
  <c r="A201" i="5"/>
  <c r="C201" i="5" s="1"/>
  <c r="C202" i="5"/>
  <c r="C203" i="5"/>
  <c r="C204" i="5"/>
  <c r="C205" i="5"/>
  <c r="C206" i="5"/>
  <c r="C207" i="5"/>
  <c r="C208" i="5"/>
  <c r="C209" i="5"/>
  <c r="C210" i="5"/>
  <c r="C211" i="5"/>
  <c r="C212" i="5"/>
  <c r="A213" i="5"/>
  <c r="C213" i="5" s="1"/>
  <c r="C214" i="5"/>
  <c r="C215" i="5"/>
  <c r="C216" i="5"/>
  <c r="C217" i="5"/>
  <c r="C218" i="5"/>
  <c r="C219" i="5"/>
  <c r="C220" i="5"/>
  <c r="C221" i="5"/>
  <c r="C222" i="5"/>
  <c r="C223" i="5"/>
  <c r="C224" i="5"/>
  <c r="A225" i="5"/>
  <c r="C225" i="5" s="1"/>
  <c r="C226" i="5"/>
  <c r="C227" i="5"/>
  <c r="C228" i="5"/>
  <c r="C229" i="5"/>
  <c r="C230" i="5"/>
  <c r="C231" i="5"/>
  <c r="C232" i="5"/>
  <c r="C233" i="5"/>
  <c r="C234" i="5"/>
  <c r="C235" i="5"/>
  <c r="C236" i="5"/>
  <c r="A237" i="5"/>
  <c r="C237" i="5"/>
  <c r="C238" i="5"/>
  <c r="C239" i="5"/>
  <c r="C240" i="5"/>
  <c r="C241" i="5"/>
  <c r="C242" i="5"/>
  <c r="C243" i="5"/>
  <c r="C244" i="5"/>
  <c r="C245" i="5"/>
  <c r="C246" i="5"/>
  <c r="C247" i="5"/>
  <c r="C248" i="5"/>
  <c r="A249" i="5"/>
  <c r="C249" i="5" s="1"/>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1" i="5"/>
  <c r="C503" i="5"/>
  <c r="C505" i="5"/>
  <c r="C507" i="5"/>
  <c r="C509" i="5"/>
  <c r="C511" i="5"/>
  <c r="C513" i="5"/>
  <c r="C515" i="5"/>
  <c r="C517" i="5"/>
  <c r="C519" i="5"/>
  <c r="C521" i="5"/>
  <c r="C523" i="5"/>
  <c r="C525" i="5"/>
  <c r="C527" i="5"/>
  <c r="C529" i="5"/>
  <c r="C531" i="5"/>
  <c r="C533" i="5"/>
  <c r="C535" i="5"/>
  <c r="C537" i="5"/>
  <c r="C539" i="5"/>
  <c r="A551" i="5"/>
  <c r="C551" i="5" s="1"/>
  <c r="A722" i="5"/>
  <c r="C722" i="5" s="1"/>
  <c r="A741" i="5"/>
  <c r="C741" i="5"/>
  <c r="A743" i="5"/>
  <c r="C743" i="5" s="1"/>
  <c r="A746" i="5"/>
  <c r="C746" i="5" s="1"/>
  <c r="A747" i="5"/>
  <c r="C747" i="5" s="1"/>
  <c r="A748" i="5"/>
  <c r="C748" i="5" s="1"/>
  <c r="A750" i="5"/>
  <c r="C750" i="5" s="1"/>
  <c r="A753" i="5"/>
  <c r="C753" i="5" s="1"/>
  <c r="A754" i="5"/>
  <c r="C754" i="5" s="1"/>
  <c r="A755" i="5"/>
  <c r="C755" i="5" s="1"/>
  <c r="A757" i="5"/>
  <c r="C757" i="5" s="1"/>
  <c r="A760" i="5"/>
  <c r="C760" i="5" s="1"/>
  <c r="A761" i="5"/>
  <c r="C761" i="5" s="1"/>
  <c r="A764" i="5"/>
  <c r="C764" i="5" s="1"/>
  <c r="A765" i="5"/>
  <c r="C765" i="5" s="1"/>
  <c r="A767" i="5"/>
  <c r="C767" i="5" s="1"/>
  <c r="A768" i="5"/>
  <c r="C768" i="5" s="1"/>
  <c r="A769" i="5"/>
  <c r="C769" i="5" s="1"/>
  <c r="A771" i="5"/>
  <c r="C771" i="5" s="1"/>
  <c r="A772" i="5"/>
  <c r="C772" i="5" s="1"/>
  <c r="A773" i="5"/>
  <c r="C773" i="5"/>
  <c r="A775" i="5"/>
  <c r="C775" i="5" s="1"/>
  <c r="A776" i="5"/>
  <c r="C776" i="5" s="1"/>
  <c r="A777" i="5"/>
  <c r="C777" i="5" s="1"/>
  <c r="A781" i="5"/>
  <c r="C781" i="5" s="1"/>
  <c r="A783" i="5"/>
  <c r="C783" i="5" s="1"/>
  <c r="A785" i="5"/>
  <c r="C785" i="5" s="1"/>
  <c r="A786" i="5"/>
  <c r="C786" i="5" s="1"/>
  <c r="A787" i="5"/>
  <c r="C787" i="5" s="1"/>
  <c r="A788" i="5"/>
  <c r="C788" i="5" s="1"/>
  <c r="A789" i="5"/>
  <c r="C789" i="5" s="1"/>
  <c r="A791" i="5"/>
  <c r="C791" i="5" s="1"/>
  <c r="A793" i="5"/>
  <c r="C793" i="5" s="1"/>
  <c r="A794" i="5"/>
  <c r="C794" i="5" s="1"/>
  <c r="A795" i="5"/>
  <c r="C795" i="5"/>
  <c r="A796" i="5"/>
  <c r="C796" i="5" s="1"/>
  <c r="A797" i="5"/>
  <c r="C797" i="5" s="1"/>
  <c r="A799" i="5"/>
  <c r="C799" i="5" s="1"/>
  <c r="A800" i="5"/>
  <c r="C800" i="5" s="1"/>
  <c r="A801" i="5"/>
  <c r="C801" i="5" s="1"/>
  <c r="A803" i="5"/>
  <c r="C803" i="5" s="1"/>
  <c r="A804" i="5"/>
  <c r="C804" i="5" s="1"/>
  <c r="A805" i="5"/>
  <c r="C805" i="5" s="1"/>
  <c r="A807" i="5"/>
  <c r="C807" i="5" s="1"/>
  <c r="A808" i="5"/>
  <c r="C808" i="5" s="1"/>
  <c r="A809" i="5"/>
  <c r="C809" i="5" s="1"/>
  <c r="A811" i="5"/>
  <c r="C811" i="5" s="1"/>
  <c r="A812" i="5"/>
  <c r="C812" i="5" s="1"/>
  <c r="A813" i="5"/>
  <c r="C813" i="5" s="1"/>
  <c r="A814" i="5"/>
  <c r="C814" i="5" s="1"/>
  <c r="A815" i="5"/>
  <c r="C815" i="5" s="1"/>
  <c r="A816" i="5"/>
  <c r="C816" i="5" s="1"/>
  <c r="A817" i="5"/>
  <c r="C817" i="5" s="1"/>
  <c r="A819" i="5"/>
  <c r="C819" i="5" s="1"/>
  <c r="A821" i="5"/>
  <c r="C821" i="5"/>
  <c r="A822" i="5"/>
  <c r="C822" i="5" s="1"/>
  <c r="A823" i="5"/>
  <c r="C823" i="5" s="1"/>
  <c r="A824" i="5"/>
  <c r="C824" i="5" s="1"/>
  <c r="A825" i="5"/>
  <c r="C825" i="5" s="1"/>
  <c r="A827" i="5"/>
  <c r="C827" i="5" s="1"/>
  <c r="A828" i="5"/>
  <c r="C828" i="5" s="1"/>
  <c r="A829" i="5"/>
  <c r="C829" i="5" s="1"/>
  <c r="A831" i="5"/>
  <c r="C831" i="5" s="1"/>
  <c r="A832" i="5"/>
  <c r="C832" i="5" s="1"/>
  <c r="A833" i="5"/>
  <c r="C833" i="5" s="1"/>
  <c r="A835" i="5"/>
  <c r="C835" i="5" s="1"/>
  <c r="A836" i="5"/>
  <c r="C836" i="5" s="1"/>
  <c r="A837" i="5"/>
  <c r="C837" i="5" s="1"/>
  <c r="A838" i="5"/>
  <c r="C838" i="5" s="1"/>
  <c r="A839" i="5"/>
  <c r="C839" i="5" s="1"/>
  <c r="A841" i="5"/>
  <c r="C841" i="5" s="1"/>
  <c r="A843" i="5"/>
  <c r="C843" i="5" s="1"/>
  <c r="A845" i="5"/>
  <c r="C845" i="5" s="1"/>
  <c r="A847" i="5"/>
  <c r="C847" i="5" s="1"/>
  <c r="A849" i="5"/>
  <c r="C849" i="5" s="1"/>
  <c r="A851" i="5"/>
  <c r="C851" i="5" s="1"/>
  <c r="A853" i="5"/>
  <c r="C853" i="5" s="1"/>
  <c r="A855" i="5"/>
  <c r="C855" i="5" s="1"/>
  <c r="A857" i="5"/>
  <c r="C857" i="5" s="1"/>
  <c r="A859" i="5"/>
  <c r="C859" i="5" s="1"/>
  <c r="A861" i="5"/>
  <c r="C861" i="5" s="1"/>
  <c r="A863" i="5"/>
  <c r="C863" i="5" s="1"/>
  <c r="A865" i="5"/>
  <c r="C865" i="5" s="1"/>
  <c r="A867" i="5"/>
  <c r="C867" i="5" s="1"/>
  <c r="A869" i="5"/>
  <c r="C869" i="5" s="1"/>
  <c r="A871" i="5"/>
  <c r="C871" i="5" s="1"/>
  <c r="A873" i="5"/>
  <c r="C873" i="5" s="1"/>
  <c r="A875" i="5"/>
  <c r="C875" i="5" s="1"/>
  <c r="A877" i="5"/>
  <c r="C877" i="5" s="1"/>
  <c r="A879" i="5"/>
  <c r="C879" i="5" s="1"/>
  <c r="A881" i="5"/>
  <c r="C881" i="5" s="1"/>
  <c r="A883" i="5"/>
  <c r="C883" i="5" s="1"/>
  <c r="A884" i="5"/>
  <c r="C884" i="5" s="1"/>
  <c r="A885" i="5"/>
  <c r="C885" i="5" s="1"/>
  <c r="A889" i="5"/>
  <c r="C889" i="5" s="1"/>
  <c r="A891" i="5"/>
  <c r="C891" i="5" s="1"/>
  <c r="A892" i="5"/>
  <c r="C892" i="5" s="1"/>
  <c r="A893" i="5"/>
  <c r="C893" i="5" s="1"/>
  <c r="A897" i="5"/>
  <c r="C897" i="5" s="1"/>
  <c r="A899" i="5"/>
  <c r="C899" i="5" s="1"/>
  <c r="A901" i="5"/>
  <c r="C901" i="5" s="1"/>
  <c r="A902" i="5"/>
  <c r="C902" i="5"/>
  <c r="A903" i="5"/>
  <c r="C903" i="5" s="1"/>
  <c r="A904" i="5"/>
  <c r="C904" i="5" s="1"/>
  <c r="A905" i="5"/>
  <c r="C905" i="5" s="1"/>
  <c r="A906" i="5"/>
  <c r="C906" i="5" s="1"/>
  <c r="A907" i="5"/>
  <c r="C907" i="5" s="1"/>
  <c r="A909" i="5"/>
  <c r="C909" i="5" s="1"/>
  <c r="A910" i="5"/>
  <c r="C910" i="5" s="1"/>
  <c r="A911" i="5"/>
  <c r="C911" i="5" s="1"/>
  <c r="A912" i="5"/>
  <c r="C912" i="5" s="1"/>
  <c r="A913" i="5"/>
  <c r="C913" i="5" s="1"/>
  <c r="A914" i="5"/>
  <c r="C914" i="5" s="1"/>
  <c r="A915" i="5"/>
  <c r="C915" i="5" s="1"/>
  <c r="A917" i="5"/>
  <c r="C917" i="5" s="1"/>
  <c r="A918" i="5"/>
  <c r="C918" i="5" s="1"/>
  <c r="A919" i="5"/>
  <c r="C919" i="5" s="1"/>
  <c r="A920" i="5"/>
  <c r="C920" i="5" s="1"/>
  <c r="A921" i="5"/>
  <c r="C921" i="5" s="1"/>
  <c r="A922" i="5"/>
  <c r="C922" i="5" s="1"/>
  <c r="A923" i="5"/>
  <c r="C923" i="5" s="1"/>
  <c r="A924" i="5"/>
  <c r="C924" i="5"/>
  <c r="A925" i="5"/>
  <c r="C925" i="5" s="1"/>
  <c r="A926" i="5"/>
  <c r="C926" i="5" s="1"/>
  <c r="A927" i="5"/>
  <c r="C927" i="5" s="1"/>
  <c r="A928" i="5"/>
  <c r="C928" i="5" s="1"/>
  <c r="A929" i="5"/>
  <c r="C929" i="5" s="1"/>
  <c r="A930" i="5"/>
  <c r="C930" i="5"/>
  <c r="A931" i="5"/>
  <c r="C931" i="5" s="1"/>
  <c r="A932" i="5"/>
  <c r="C932" i="5" s="1"/>
  <c r="A933" i="5"/>
  <c r="C933" i="5" s="1"/>
  <c r="A934" i="5"/>
  <c r="C934" i="5" s="1"/>
  <c r="A935" i="5"/>
  <c r="C935" i="5" s="1"/>
  <c r="A936" i="5"/>
  <c r="C936" i="5" s="1"/>
  <c r="A937" i="5"/>
  <c r="C937" i="5" s="1"/>
  <c r="A938" i="5"/>
  <c r="C938" i="5" s="1"/>
  <c r="A939" i="5"/>
  <c r="C939" i="5" s="1"/>
  <c r="A940" i="5"/>
  <c r="C940" i="5"/>
  <c r="A941" i="5"/>
  <c r="C941" i="5" s="1"/>
  <c r="A942" i="5"/>
  <c r="C942" i="5" s="1"/>
  <c r="A943" i="5"/>
  <c r="C943" i="5" s="1"/>
  <c r="A944" i="5"/>
  <c r="C944" i="5" s="1"/>
  <c r="A945" i="5"/>
  <c r="C945" i="5" s="1"/>
  <c r="A946" i="5"/>
  <c r="C946" i="5"/>
  <c r="A947" i="5"/>
  <c r="C947" i="5" s="1"/>
  <c r="A948" i="5"/>
  <c r="C948" i="5" s="1"/>
  <c r="A949" i="5"/>
  <c r="C949" i="5" s="1"/>
  <c r="A950" i="5"/>
  <c r="C950" i="5" s="1"/>
  <c r="A951" i="5"/>
  <c r="C951" i="5" s="1"/>
  <c r="A952" i="5"/>
  <c r="C952" i="5" s="1"/>
  <c r="A953" i="5"/>
  <c r="C953" i="5" s="1"/>
  <c r="A954" i="5"/>
  <c r="C954" i="5" s="1"/>
  <c r="A955" i="5"/>
  <c r="C955" i="5" s="1"/>
  <c r="A956" i="5"/>
  <c r="C956" i="5"/>
  <c r="A957" i="5"/>
  <c r="C957" i="5" s="1"/>
  <c r="A958" i="5"/>
  <c r="C958" i="5" s="1"/>
  <c r="A959" i="5"/>
  <c r="C959" i="5" s="1"/>
  <c r="A960" i="5"/>
  <c r="C960" i="5" s="1"/>
  <c r="A961" i="5"/>
  <c r="C961" i="5" s="1"/>
  <c r="A962" i="5"/>
  <c r="C962" i="5"/>
  <c r="A963" i="5"/>
  <c r="C963" i="5" s="1"/>
  <c r="A964" i="5"/>
  <c r="C964" i="5" s="1"/>
  <c r="A965" i="5"/>
  <c r="C965" i="5" s="1"/>
  <c r="A966" i="5"/>
  <c r="C966" i="5" s="1"/>
  <c r="A967" i="5"/>
  <c r="C967" i="5" s="1"/>
  <c r="A968" i="5"/>
  <c r="C968" i="5" s="1"/>
  <c r="A969" i="5"/>
  <c r="C969" i="5" s="1"/>
  <c r="A970" i="5"/>
  <c r="C970" i="5" s="1"/>
  <c r="A971" i="5"/>
  <c r="C971" i="5" s="1"/>
  <c r="A972" i="5"/>
  <c r="C972" i="5"/>
  <c r="A973" i="5"/>
  <c r="C973" i="5" s="1"/>
  <c r="A974" i="5"/>
  <c r="C974" i="5" s="1"/>
  <c r="A975" i="5"/>
  <c r="C975" i="5" s="1"/>
  <c r="A976" i="5"/>
  <c r="C976" i="5" s="1"/>
  <c r="A977" i="5"/>
  <c r="C977" i="5" s="1"/>
  <c r="A978" i="5"/>
  <c r="C978" i="5"/>
  <c r="A979" i="5"/>
  <c r="C979" i="5" s="1"/>
  <c r="A980" i="5"/>
  <c r="C980" i="5" s="1"/>
  <c r="A981" i="5"/>
  <c r="C981" i="5" s="1"/>
  <c r="A982" i="5"/>
  <c r="C982" i="5" s="1"/>
  <c r="A983" i="5"/>
  <c r="C983" i="5" s="1"/>
  <c r="A984" i="5"/>
  <c r="C984" i="5" s="1"/>
  <c r="A985" i="5"/>
  <c r="C985" i="5" s="1"/>
  <c r="A986" i="5"/>
  <c r="C986" i="5" s="1"/>
  <c r="A987" i="5"/>
  <c r="C987" i="5" s="1"/>
  <c r="A988" i="5"/>
  <c r="C988" i="5"/>
  <c r="A989" i="5"/>
  <c r="C989" i="5" s="1"/>
  <c r="A990" i="5"/>
  <c r="C990" i="5" s="1"/>
  <c r="A991" i="5"/>
  <c r="C991" i="5" s="1"/>
  <c r="A992" i="5"/>
  <c r="C992" i="5" s="1"/>
  <c r="A993" i="5"/>
  <c r="C993" i="5" s="1"/>
  <c r="A994" i="5"/>
  <c r="C994" i="5"/>
  <c r="A995" i="5"/>
  <c r="C995" i="5" s="1"/>
  <c r="A996" i="5"/>
  <c r="C996" i="5" s="1"/>
  <c r="A997" i="5"/>
  <c r="C997" i="5" s="1"/>
  <c r="A998" i="5"/>
  <c r="C998" i="5" s="1"/>
  <c r="A999" i="5"/>
  <c r="C999" i="5" s="1"/>
  <c r="A1000" i="5"/>
  <c r="C1000" i="5" s="1"/>
  <c r="A1001" i="5"/>
  <c r="C1001" i="5" s="1"/>
  <c r="A1002" i="5"/>
  <c r="C1002" i="5" s="1"/>
  <c r="A1003" i="5"/>
  <c r="C1003" i="5" s="1"/>
  <c r="A1004" i="5"/>
  <c r="C1004" i="5"/>
  <c r="A1005" i="5"/>
  <c r="C1005" i="5" s="1"/>
  <c r="A1006" i="5"/>
  <c r="C1006" i="5" s="1"/>
  <c r="A1007" i="5"/>
  <c r="C1007" i="5" s="1"/>
  <c r="A1008" i="5"/>
  <c r="C1008" i="5" s="1"/>
  <c r="A1009" i="5"/>
  <c r="C1009" i="5" s="1"/>
  <c r="A1010" i="5"/>
  <c r="C1010" i="5"/>
  <c r="A1011" i="5"/>
  <c r="C1011" i="5" s="1"/>
  <c r="A1012" i="5"/>
  <c r="C1012" i="5" s="1"/>
  <c r="A1013" i="5"/>
  <c r="C1013" i="5" s="1"/>
  <c r="A1014" i="5"/>
  <c r="C1014" i="5" s="1"/>
  <c r="A1015" i="5"/>
  <c r="C1015" i="5" s="1"/>
  <c r="A1016" i="5"/>
  <c r="C1016" i="5" s="1"/>
  <c r="A1017" i="5"/>
  <c r="C1017" i="5" s="1"/>
  <c r="A1018" i="5"/>
  <c r="C1018" i="5" s="1"/>
  <c r="A1019" i="5"/>
  <c r="C1019" i="5" s="1"/>
  <c r="A1020" i="5"/>
  <c r="C1020" i="5"/>
  <c r="A1021" i="5"/>
  <c r="C1021" i="5" s="1"/>
  <c r="A1022" i="5"/>
  <c r="C1022" i="5" s="1"/>
  <c r="A1023" i="5"/>
  <c r="C1023" i="5" s="1"/>
  <c r="A1024" i="5"/>
  <c r="C1024" i="5" s="1"/>
  <c r="A1025" i="5"/>
  <c r="C1025" i="5" s="1"/>
  <c r="A1026" i="5"/>
  <c r="C1026" i="5"/>
  <c r="A1027" i="5"/>
  <c r="C1027" i="5" s="1"/>
  <c r="A1028" i="5"/>
  <c r="C1028" i="5" s="1"/>
  <c r="A1029" i="5"/>
  <c r="C1029" i="5" s="1"/>
  <c r="A1030" i="5"/>
  <c r="C1030" i="5" s="1"/>
  <c r="A1031" i="5"/>
  <c r="C1031" i="5" s="1"/>
  <c r="A1032" i="5"/>
  <c r="C1032" i="5" s="1"/>
  <c r="A1033" i="5"/>
  <c r="C1033" i="5" s="1"/>
  <c r="A1034" i="5"/>
  <c r="C1034" i="5" s="1"/>
  <c r="A1035" i="5"/>
  <c r="C1035" i="5" s="1"/>
  <c r="A1036" i="5"/>
  <c r="C1036" i="5"/>
  <c r="A1037" i="5"/>
  <c r="C1037" i="5" s="1"/>
  <c r="A1038" i="5"/>
  <c r="C1038" i="5" s="1"/>
  <c r="A1039" i="5"/>
  <c r="C1039" i="5" s="1"/>
  <c r="A1040" i="5"/>
  <c r="C1040" i="5" s="1"/>
  <c r="A1041" i="5"/>
  <c r="C1041" i="5" s="1"/>
  <c r="A1042" i="5"/>
  <c r="C1042" i="5"/>
  <c r="A1043" i="5"/>
  <c r="C1043" i="5" s="1"/>
  <c r="A1044" i="5"/>
  <c r="C1044" i="5" s="1"/>
  <c r="A1045" i="5"/>
  <c r="C1045" i="5" s="1"/>
  <c r="A1046" i="5"/>
  <c r="C1046" i="5" s="1"/>
  <c r="A1047" i="5"/>
  <c r="C1047" i="5" s="1"/>
  <c r="A1048" i="5"/>
  <c r="C1048" i="5" s="1"/>
  <c r="A1049" i="5"/>
  <c r="C1049" i="5" s="1"/>
  <c r="A1050" i="5"/>
  <c r="C1050" i="5" s="1"/>
  <c r="A1051" i="5"/>
  <c r="C1051" i="5" s="1"/>
  <c r="A1052" i="5"/>
  <c r="C1052" i="5"/>
  <c r="A1053" i="5"/>
  <c r="C1053" i="5" s="1"/>
  <c r="A1054" i="5"/>
  <c r="C1054" i="5" s="1"/>
  <c r="A1055" i="5"/>
  <c r="C1055" i="5" s="1"/>
  <c r="A1056" i="5"/>
  <c r="C1056" i="5" s="1"/>
  <c r="A1057" i="5"/>
  <c r="C1057" i="5" s="1"/>
  <c r="A1058" i="5"/>
  <c r="C1058" i="5"/>
  <c r="A1059" i="5"/>
  <c r="C1059" i="5" s="1"/>
  <c r="A1060" i="5"/>
  <c r="C1060" i="5" s="1"/>
  <c r="A1061" i="5"/>
  <c r="C1061" i="5" s="1"/>
  <c r="A1062" i="5"/>
  <c r="C1062" i="5" s="1"/>
  <c r="A1063" i="5"/>
  <c r="C1063" i="5" s="1"/>
  <c r="A1064" i="5"/>
  <c r="C1064" i="5" s="1"/>
  <c r="A1065" i="5"/>
  <c r="C1065" i="5" s="1"/>
  <c r="A1066" i="5"/>
  <c r="C1066" i="5" s="1"/>
  <c r="A1067" i="5"/>
  <c r="C1067" i="5" s="1"/>
  <c r="A1068" i="5"/>
  <c r="C1068" i="5"/>
  <c r="A1069" i="5"/>
  <c r="C1069" i="5" s="1"/>
  <c r="A1070" i="5"/>
  <c r="C1070" i="5" s="1"/>
  <c r="A1071" i="5"/>
  <c r="C1071" i="5" s="1"/>
  <c r="A1072" i="5"/>
  <c r="C1072" i="5" s="1"/>
  <c r="A1073" i="5"/>
  <c r="C1073" i="5" s="1"/>
  <c r="A1074" i="5"/>
  <c r="C1074" i="5"/>
  <c r="A1075" i="5"/>
  <c r="C1075" i="5" s="1"/>
  <c r="A1076" i="5"/>
  <c r="C1076" i="5" s="1"/>
  <c r="A1077" i="5"/>
  <c r="C1077" i="5" s="1"/>
  <c r="A1078" i="5"/>
  <c r="C1078" i="5" s="1"/>
  <c r="A1079" i="5"/>
  <c r="C1079" i="5" s="1"/>
  <c r="A1080" i="5"/>
  <c r="C1080" i="5" s="1"/>
  <c r="A1081" i="5"/>
  <c r="C1081" i="5" s="1"/>
  <c r="A1082" i="5"/>
  <c r="C1082" i="5" s="1"/>
  <c r="A1083" i="5"/>
  <c r="C1083" i="5" s="1"/>
  <c r="A1084" i="5"/>
  <c r="C1084" i="5"/>
  <c r="A1085" i="5"/>
  <c r="C1085" i="5" s="1"/>
  <c r="A1086" i="5"/>
  <c r="C1086" i="5" s="1"/>
  <c r="A1087" i="5"/>
  <c r="C1087" i="5" s="1"/>
  <c r="A1088" i="5"/>
  <c r="C1088" i="5" s="1"/>
  <c r="A1089" i="5"/>
  <c r="C1089" i="5" s="1"/>
  <c r="A1090" i="5"/>
  <c r="C1090" i="5"/>
  <c r="A1091" i="5"/>
  <c r="C1091" i="5" s="1"/>
  <c r="A1092" i="5"/>
  <c r="C1092" i="5" s="1"/>
  <c r="A1093" i="5"/>
  <c r="C1093" i="5" s="1"/>
  <c r="A1094" i="5"/>
  <c r="C1094" i="5" s="1"/>
  <c r="A1095" i="5"/>
  <c r="C1095" i="5" s="1"/>
  <c r="A1096" i="5"/>
  <c r="C1096" i="5" s="1"/>
  <c r="A1097" i="5"/>
  <c r="C1097" i="5" s="1"/>
  <c r="A1098" i="5"/>
  <c r="C1098" i="5" s="1"/>
  <c r="A1099" i="5"/>
  <c r="C1099" i="5" s="1"/>
  <c r="A1100" i="5"/>
  <c r="C1100" i="5"/>
  <c r="A1101" i="5"/>
  <c r="C1101" i="5" s="1"/>
  <c r="A1102" i="5"/>
  <c r="C1102" i="5" s="1"/>
  <c r="A1103" i="5"/>
  <c r="C1103" i="5" s="1"/>
  <c r="A1104" i="5"/>
  <c r="C1104" i="5" s="1"/>
  <c r="A1105" i="5"/>
  <c r="C1105" i="5" s="1"/>
  <c r="A1106" i="5"/>
  <c r="C1106" i="5"/>
  <c r="A1107" i="5"/>
  <c r="C1107" i="5" s="1"/>
  <c r="A1108" i="5"/>
  <c r="C1108" i="5" s="1"/>
  <c r="A1109" i="5"/>
  <c r="C1109" i="5" s="1"/>
  <c r="A1110" i="5"/>
  <c r="C1110" i="5" s="1"/>
  <c r="A1111" i="5"/>
  <c r="C1111" i="5" s="1"/>
  <c r="A1112" i="5"/>
  <c r="C1112" i="5" s="1"/>
  <c r="A1113" i="5"/>
  <c r="C1113" i="5" s="1"/>
  <c r="A1114" i="5"/>
  <c r="C1114" i="5" s="1"/>
  <c r="A1115" i="5"/>
  <c r="C1115" i="5" s="1"/>
  <c r="A1116" i="5"/>
  <c r="C1116" i="5"/>
  <c r="A1117" i="5"/>
  <c r="C1117" i="5" s="1"/>
  <c r="A1118" i="5"/>
  <c r="C1118" i="5" s="1"/>
  <c r="A1119" i="5"/>
  <c r="C1119" i="5" s="1"/>
  <c r="A1120" i="5"/>
  <c r="C1120" i="5" s="1"/>
  <c r="A1121" i="5"/>
  <c r="C1121" i="5" s="1"/>
  <c r="A1122" i="5"/>
  <c r="C1122" i="5"/>
  <c r="A1123" i="5"/>
  <c r="C1123" i="5" s="1"/>
  <c r="A1124" i="5"/>
  <c r="C1124" i="5" s="1"/>
  <c r="A1125" i="5"/>
  <c r="C1125" i="5" s="1"/>
  <c r="A1126" i="5"/>
  <c r="C1126" i="5" s="1"/>
  <c r="A1127" i="5"/>
  <c r="C1127" i="5" s="1"/>
  <c r="A1128" i="5"/>
  <c r="C1128" i="5" s="1"/>
  <c r="A1129" i="5"/>
  <c r="C1129" i="5" s="1"/>
  <c r="A1130" i="5"/>
  <c r="C1130" i="5" s="1"/>
  <c r="A1131" i="5"/>
  <c r="C1131" i="5" s="1"/>
  <c r="A1132" i="5"/>
  <c r="C1132" i="5"/>
  <c r="A1133" i="5"/>
  <c r="C1133" i="5" s="1"/>
  <c r="A1134" i="5"/>
  <c r="C1134" i="5" s="1"/>
  <c r="A1135" i="5"/>
  <c r="C1135" i="5" s="1"/>
  <c r="A1136" i="5"/>
  <c r="C1136" i="5" s="1"/>
  <c r="A1137" i="5"/>
  <c r="C1137" i="5" s="1"/>
  <c r="A1138" i="5"/>
  <c r="C1138" i="5"/>
  <c r="A1139" i="5"/>
  <c r="C1139" i="5" s="1"/>
  <c r="A1140" i="5"/>
  <c r="C1140" i="5" s="1"/>
  <c r="A1141" i="5"/>
  <c r="C1141" i="5" s="1"/>
  <c r="A1142" i="5"/>
  <c r="C1142" i="5" s="1"/>
  <c r="A1143" i="5"/>
  <c r="C1143" i="5" s="1"/>
  <c r="A1144" i="5"/>
  <c r="C1144" i="5" s="1"/>
  <c r="A1145" i="5"/>
  <c r="C1145" i="5" s="1"/>
  <c r="A1146" i="5"/>
  <c r="C1146" i="5" s="1"/>
  <c r="A1147" i="5"/>
  <c r="C1147" i="5" s="1"/>
  <c r="A1148" i="5"/>
  <c r="C1148" i="5"/>
  <c r="A1149" i="5"/>
  <c r="C1149" i="5" s="1"/>
  <c r="A1150" i="5"/>
  <c r="C1150" i="5" s="1"/>
  <c r="A1151" i="5"/>
  <c r="C1151" i="5" s="1"/>
  <c r="A1152" i="5"/>
  <c r="C1152" i="5" s="1"/>
  <c r="A1153" i="5"/>
  <c r="C1153" i="5" s="1"/>
  <c r="A1154" i="5"/>
  <c r="C1154" i="5"/>
  <c r="A1155" i="5"/>
  <c r="C1155" i="5" s="1"/>
  <c r="A1156" i="5"/>
  <c r="C1156" i="5" s="1"/>
  <c r="A1157" i="5"/>
  <c r="C1157" i="5" s="1"/>
  <c r="A1158" i="5"/>
  <c r="C1158" i="5" s="1"/>
  <c r="A1159" i="5"/>
  <c r="C1159" i="5" s="1"/>
  <c r="A1160" i="5"/>
  <c r="C1160" i="5" s="1"/>
  <c r="A1161" i="5"/>
  <c r="C1161" i="5" s="1"/>
  <c r="A1162" i="5"/>
  <c r="C1162" i="5" s="1"/>
  <c r="A1163" i="5"/>
  <c r="C1163" i="5" s="1"/>
  <c r="A1164" i="5"/>
  <c r="C1164" i="5"/>
  <c r="A1165" i="5"/>
  <c r="C1165" i="5" s="1"/>
  <c r="A1166" i="5"/>
  <c r="C1166" i="5" s="1"/>
  <c r="A1167" i="5"/>
  <c r="C1167" i="5" s="1"/>
  <c r="A1168" i="5"/>
  <c r="C1168" i="5" s="1"/>
  <c r="A1169" i="5"/>
  <c r="C1169" i="5" s="1"/>
  <c r="A1170" i="5"/>
  <c r="C1170" i="5"/>
  <c r="A1171" i="5"/>
  <c r="C1171" i="5" s="1"/>
  <c r="A1172" i="5"/>
  <c r="C1172" i="5" s="1"/>
  <c r="A1173" i="5"/>
  <c r="C1173" i="5" s="1"/>
  <c r="A1174" i="5"/>
  <c r="C1174" i="5" s="1"/>
  <c r="A1175" i="5"/>
  <c r="C1175" i="5" s="1"/>
  <c r="A1176" i="5"/>
  <c r="C1176" i="5" s="1"/>
  <c r="A1177" i="5"/>
  <c r="C1177" i="5" s="1"/>
  <c r="A1178" i="5"/>
  <c r="C1178" i="5" s="1"/>
  <c r="A1179" i="5"/>
  <c r="C1179" i="5" s="1"/>
  <c r="A1180" i="5"/>
  <c r="C1180" i="5"/>
  <c r="A1181" i="5"/>
  <c r="C1181" i="5" s="1"/>
  <c r="A1182" i="5"/>
  <c r="C1182" i="5" s="1"/>
  <c r="A1183" i="5"/>
  <c r="C1183" i="5" s="1"/>
  <c r="A1184" i="5"/>
  <c r="C1184" i="5" s="1"/>
  <c r="A1185" i="5"/>
  <c r="C1185" i="5" s="1"/>
  <c r="A1186" i="5"/>
  <c r="C1186" i="5"/>
  <c r="A1187" i="5"/>
  <c r="C1187" i="5" s="1"/>
  <c r="A1188" i="5"/>
  <c r="C1188" i="5" s="1"/>
  <c r="A1189" i="5"/>
  <c r="C1189" i="5" s="1"/>
  <c r="A1190" i="5"/>
  <c r="C1190" i="5" s="1"/>
  <c r="A1191" i="5"/>
  <c r="C1191" i="5" s="1"/>
  <c r="A1192" i="5"/>
  <c r="C1192" i="5" s="1"/>
  <c r="A1193" i="5"/>
  <c r="C1193" i="5" s="1"/>
  <c r="A1194" i="5"/>
  <c r="C1194" i="5" s="1"/>
  <c r="A1195" i="5"/>
  <c r="C1195" i="5" s="1"/>
  <c r="A1196" i="5"/>
  <c r="C1196" i="5"/>
  <c r="A1197" i="5"/>
  <c r="C1197" i="5" s="1"/>
  <c r="A1198" i="5"/>
  <c r="C1198" i="5" s="1"/>
  <c r="A1199" i="5"/>
  <c r="C1199" i="5" s="1"/>
  <c r="A1200" i="5"/>
  <c r="C1200" i="5" s="1"/>
  <c r="A1201" i="5"/>
  <c r="C1201" i="5" s="1"/>
  <c r="A1202" i="5"/>
  <c r="C1202" i="5"/>
  <c r="A1203" i="5"/>
  <c r="C1203" i="5" s="1"/>
  <c r="A1204" i="5"/>
  <c r="C1204" i="5" s="1"/>
  <c r="A1205" i="5"/>
  <c r="C1205" i="5" s="1"/>
  <c r="A1206" i="5"/>
  <c r="C1206" i="5" s="1"/>
  <c r="A1207" i="5"/>
  <c r="C1207" i="5" s="1"/>
  <c r="A1208" i="5"/>
  <c r="C1208" i="5" s="1"/>
  <c r="A1209" i="5"/>
  <c r="C1209" i="5" s="1"/>
  <c r="A1210" i="5"/>
  <c r="C1210" i="5" s="1"/>
  <c r="A1211" i="5"/>
  <c r="C1211" i="5" s="1"/>
  <c r="A1212" i="5"/>
  <c r="C1212" i="5"/>
  <c r="A1213" i="5"/>
  <c r="C1213" i="5" s="1"/>
  <c r="A1214" i="5"/>
  <c r="C1214" i="5" s="1"/>
  <c r="A1215" i="5"/>
  <c r="C1215" i="5" s="1"/>
  <c r="A1216" i="5"/>
  <c r="C1216" i="5" s="1"/>
  <c r="A1217" i="5"/>
  <c r="C1217" i="5" s="1"/>
  <c r="A1218" i="5"/>
  <c r="C1218" i="5"/>
  <c r="A1219" i="5"/>
  <c r="C1219" i="5" s="1"/>
  <c r="A1220" i="5"/>
  <c r="C1220" i="5" s="1"/>
  <c r="A1221" i="5"/>
  <c r="C1221" i="5" s="1"/>
  <c r="A1222" i="5"/>
  <c r="C1222" i="5" s="1"/>
  <c r="A1223" i="5"/>
  <c r="C1223" i="5" s="1"/>
  <c r="A1224" i="5"/>
  <c r="C1224" i="5" s="1"/>
  <c r="A1225" i="5"/>
  <c r="C1225" i="5" s="1"/>
  <c r="A1226" i="5"/>
  <c r="C1226" i="5" s="1"/>
  <c r="A1227" i="5"/>
  <c r="C1227" i="5" s="1"/>
  <c r="A1228" i="5"/>
  <c r="C1228" i="5"/>
  <c r="A1229" i="5"/>
  <c r="C1229" i="5" s="1"/>
  <c r="A1230" i="5"/>
  <c r="C1230" i="5" s="1"/>
  <c r="A1231" i="5"/>
  <c r="C1231" i="5" s="1"/>
  <c r="A1232" i="5"/>
  <c r="C1232" i="5" s="1"/>
  <c r="A1233" i="5"/>
  <c r="C1233" i="5" s="1"/>
  <c r="A1234" i="5"/>
  <c r="C1234" i="5"/>
  <c r="A1235" i="5"/>
  <c r="C1235" i="5" s="1"/>
  <c r="A1236" i="5"/>
  <c r="C1236" i="5" s="1"/>
  <c r="A1237" i="5"/>
  <c r="C1237" i="5" s="1"/>
  <c r="A1238" i="5"/>
  <c r="C1238" i="5" s="1"/>
  <c r="A1239" i="5"/>
  <c r="C1239" i="5" s="1"/>
  <c r="A1240" i="5"/>
  <c r="C1240" i="5" s="1"/>
  <c r="A1241" i="5"/>
  <c r="C1241" i="5" s="1"/>
  <c r="A1242" i="5"/>
  <c r="C1242" i="5" s="1"/>
  <c r="A1243" i="5"/>
  <c r="C1243" i="5" s="1"/>
  <c r="A1244" i="5"/>
  <c r="C1244" i="5"/>
  <c r="A1245" i="5"/>
  <c r="C1245" i="5" s="1"/>
  <c r="A1246" i="5"/>
  <c r="C1246" i="5" s="1"/>
  <c r="A1247" i="5"/>
  <c r="C1247" i="5" s="1"/>
  <c r="A1248" i="5"/>
  <c r="C1248" i="5" s="1"/>
  <c r="A1249" i="5"/>
  <c r="C1249" i="5" s="1"/>
  <c r="A1250" i="5"/>
  <c r="C1250" i="5"/>
  <c r="A1251" i="5"/>
  <c r="C1251" i="5" s="1"/>
  <c r="A1252" i="5"/>
  <c r="C1252" i="5" s="1"/>
  <c r="A1253" i="5"/>
  <c r="C1253" i="5" s="1"/>
  <c r="A1254" i="5"/>
  <c r="C1254" i="5" s="1"/>
  <c r="A1255" i="5"/>
  <c r="C1255" i="5" s="1"/>
  <c r="A1256" i="5"/>
  <c r="C1256" i="5" s="1"/>
  <c r="A1257" i="5"/>
  <c r="C1257" i="5" s="1"/>
  <c r="A1258" i="5"/>
  <c r="C1258" i="5" s="1"/>
  <c r="A1259" i="5"/>
  <c r="C1259" i="5" s="1"/>
  <c r="A1260" i="5"/>
  <c r="C1260" i="5"/>
  <c r="A1261" i="5"/>
  <c r="C1261" i="5" s="1"/>
  <c r="A1262" i="5"/>
  <c r="C1262" i="5" s="1"/>
  <c r="A1263" i="5"/>
  <c r="C1263" i="5" s="1"/>
  <c r="A1264" i="5"/>
  <c r="C1264" i="5" s="1"/>
  <c r="A1265" i="5"/>
  <c r="C1265" i="5" s="1"/>
  <c r="A1266" i="5"/>
  <c r="C1266" i="5"/>
  <c r="A1267" i="5"/>
  <c r="C1267" i="5" s="1"/>
  <c r="A1268" i="5"/>
  <c r="C1268" i="5" s="1"/>
  <c r="A1269" i="5"/>
  <c r="C1269" i="5" s="1"/>
  <c r="A1270" i="5"/>
  <c r="C1270" i="5" s="1"/>
  <c r="A1271" i="5"/>
  <c r="C1271" i="5" s="1"/>
  <c r="A1272" i="5"/>
  <c r="C1272" i="5" s="1"/>
  <c r="A1273" i="5"/>
  <c r="C1273" i="5" s="1"/>
  <c r="A1274" i="5"/>
  <c r="C1274" i="5" s="1"/>
  <c r="A1275" i="5"/>
  <c r="C1275" i="5" s="1"/>
  <c r="A1276" i="5"/>
  <c r="C1276" i="5"/>
  <c r="A1277" i="5"/>
  <c r="C1277" i="5" s="1"/>
  <c r="A1278" i="5"/>
  <c r="C1278" i="5" s="1"/>
  <c r="A1279" i="5"/>
  <c r="C1279" i="5" s="1"/>
  <c r="A1280" i="5"/>
  <c r="C1280" i="5" s="1"/>
  <c r="A1281" i="5"/>
  <c r="C1281" i="5" s="1"/>
  <c r="A1282" i="5"/>
  <c r="C1282" i="5"/>
  <c r="A1283" i="5"/>
  <c r="C1283" i="5" s="1"/>
  <c r="A1284" i="5"/>
  <c r="C1284" i="5" s="1"/>
  <c r="A1285" i="5"/>
  <c r="C1285" i="5" s="1"/>
  <c r="A1286" i="5"/>
  <c r="C1286" i="5" s="1"/>
  <c r="A1287" i="5"/>
  <c r="C1287" i="5" s="1"/>
  <c r="A1288" i="5"/>
  <c r="C1288" i="5" s="1"/>
  <c r="A1289" i="5"/>
  <c r="C1289" i="5" s="1"/>
  <c r="A1290" i="5"/>
  <c r="C1290" i="5" s="1"/>
  <c r="A1291" i="5"/>
  <c r="C1291" i="5" s="1"/>
  <c r="A1292" i="5"/>
  <c r="C1292" i="5"/>
  <c r="A1293" i="5"/>
  <c r="C1293" i="5" s="1"/>
  <c r="A1294" i="5"/>
  <c r="C1294" i="5" s="1"/>
  <c r="A1295" i="5"/>
  <c r="C1295" i="5" s="1"/>
  <c r="A1296" i="5"/>
  <c r="C1296" i="5" s="1"/>
  <c r="A1297" i="5"/>
  <c r="C1297" i="5" s="1"/>
  <c r="A1298" i="5"/>
  <c r="C1298" i="5"/>
  <c r="A1299" i="5"/>
  <c r="C1299" i="5" s="1"/>
  <c r="A1300" i="5"/>
  <c r="C1300" i="5" s="1"/>
  <c r="A1301" i="5"/>
  <c r="C1301" i="5" s="1"/>
  <c r="A1302" i="5"/>
  <c r="C1302" i="5" s="1"/>
  <c r="A1303" i="5"/>
  <c r="C1303" i="5" s="1"/>
  <c r="A1304" i="5"/>
  <c r="C1304" i="5" s="1"/>
  <c r="A1305" i="5"/>
  <c r="C1305" i="5" s="1"/>
  <c r="A1306" i="5"/>
  <c r="C1306" i="5" s="1"/>
  <c r="A1307" i="5"/>
  <c r="C1307" i="5" s="1"/>
  <c r="A1308" i="5"/>
  <c r="C1308" i="5"/>
  <c r="A1309" i="5"/>
  <c r="C1309" i="5" s="1"/>
  <c r="A1310" i="5"/>
  <c r="C1310" i="5" s="1"/>
  <c r="A1311" i="5"/>
  <c r="C1311" i="5" s="1"/>
  <c r="A1312" i="5"/>
  <c r="C1312" i="5" s="1"/>
  <c r="A1313" i="5"/>
  <c r="C1313" i="5" s="1"/>
  <c r="A1314" i="5"/>
  <c r="C1314" i="5"/>
  <c r="A1315" i="5"/>
  <c r="C1315" i="5" s="1"/>
  <c r="A1316" i="5"/>
  <c r="C1316" i="5" s="1"/>
  <c r="A1317" i="5"/>
  <c r="C1317" i="5" s="1"/>
  <c r="A1318" i="5"/>
  <c r="C1318" i="5" s="1"/>
  <c r="A1319" i="5"/>
  <c r="C1319" i="5" s="1"/>
  <c r="A1320" i="5"/>
  <c r="C1320" i="5" s="1"/>
  <c r="A1321" i="5"/>
  <c r="C1321" i="5" s="1"/>
  <c r="A1322" i="5"/>
  <c r="C1322" i="5" s="1"/>
  <c r="A1323" i="5"/>
  <c r="C1323" i="5" s="1"/>
  <c r="A1324" i="5"/>
  <c r="C1324" i="5"/>
  <c r="A1325" i="5"/>
  <c r="C1325" i="5" s="1"/>
  <c r="A1326" i="5"/>
  <c r="C1326" i="5" s="1"/>
  <c r="A1327" i="5"/>
  <c r="C1327" i="5" s="1"/>
  <c r="A1328" i="5"/>
  <c r="C1328" i="5" s="1"/>
  <c r="A1329" i="5"/>
  <c r="C1329" i="5" s="1"/>
  <c r="A1330" i="5"/>
  <c r="C1330" i="5"/>
  <c r="A1331" i="5"/>
  <c r="C1331" i="5" s="1"/>
  <c r="A1332" i="5"/>
  <c r="C1332" i="5" s="1"/>
  <c r="A1333" i="5"/>
  <c r="C1333" i="5" s="1"/>
  <c r="A1334" i="5"/>
  <c r="C1334" i="5" s="1"/>
  <c r="A1335" i="5"/>
  <c r="C1335" i="5" s="1"/>
  <c r="A1336" i="5"/>
  <c r="C1336" i="5" s="1"/>
  <c r="A1337" i="5"/>
  <c r="C1337" i="5" s="1"/>
  <c r="A1338" i="5"/>
  <c r="C1338" i="5" s="1"/>
  <c r="A1339" i="5"/>
  <c r="C1339" i="5" s="1"/>
  <c r="A1340" i="5"/>
  <c r="C1340" i="5"/>
  <c r="A1341" i="5"/>
  <c r="C1341" i="5" s="1"/>
  <c r="A1342" i="5"/>
  <c r="C1342" i="5" s="1"/>
  <c r="A1343" i="5"/>
  <c r="C1343" i="5" s="1"/>
  <c r="A1344" i="5"/>
  <c r="C1344" i="5" s="1"/>
  <c r="A1345" i="5"/>
  <c r="C1345" i="5" s="1"/>
  <c r="A1346" i="5"/>
  <c r="C1346" i="5"/>
  <c r="A1347" i="5"/>
  <c r="C1347" i="5" s="1"/>
  <c r="A1348" i="5"/>
  <c r="C1348" i="5" s="1"/>
  <c r="A1349" i="5"/>
  <c r="C1349" i="5" s="1"/>
  <c r="A1350" i="5"/>
  <c r="C1350" i="5" s="1"/>
  <c r="A1351" i="5"/>
  <c r="C1351" i="5" s="1"/>
  <c r="A1352" i="5"/>
  <c r="C1352" i="5" s="1"/>
  <c r="A1353" i="5"/>
  <c r="C1353" i="5" s="1"/>
  <c r="A1354" i="5"/>
  <c r="C1354" i="5" s="1"/>
  <c r="A1355" i="5"/>
  <c r="C1355" i="5" s="1"/>
  <c r="A1356" i="5"/>
  <c r="C1356" i="5"/>
  <c r="A1357" i="5"/>
  <c r="C1357" i="5" s="1"/>
  <c r="A1358" i="5"/>
  <c r="C1358" i="5" s="1"/>
  <c r="A1359" i="5"/>
  <c r="C1359" i="5" s="1"/>
  <c r="A1360" i="5"/>
  <c r="C1360" i="5" s="1"/>
  <c r="A1361" i="5"/>
  <c r="C1361" i="5" s="1"/>
  <c r="A1362" i="5"/>
  <c r="C1362" i="5"/>
  <c r="A1363" i="5"/>
  <c r="C1363" i="5" s="1"/>
  <c r="A1364" i="5"/>
  <c r="C1364" i="5" s="1"/>
  <c r="A1365" i="5"/>
  <c r="C1365" i="5" s="1"/>
  <c r="A1366" i="5"/>
  <c r="C1366" i="5" s="1"/>
  <c r="A1367" i="5"/>
  <c r="C1367" i="5" s="1"/>
  <c r="A1368" i="5"/>
  <c r="C1368" i="5" s="1"/>
  <c r="A1369" i="5"/>
  <c r="C1369" i="5" s="1"/>
  <c r="A1370" i="5"/>
  <c r="C1370" i="5" s="1"/>
  <c r="A1371" i="5"/>
  <c r="C1371" i="5" s="1"/>
  <c r="A1372" i="5"/>
  <c r="C1372" i="5"/>
  <c r="A1373" i="5"/>
  <c r="C1373" i="5" s="1"/>
  <c r="A1374" i="5"/>
  <c r="C1374" i="5" s="1"/>
  <c r="A1375" i="5"/>
  <c r="C1375" i="5" s="1"/>
  <c r="A1376" i="5"/>
  <c r="C1376" i="5" s="1"/>
  <c r="A1377" i="5"/>
  <c r="C1377" i="5" s="1"/>
  <c r="A1378" i="5"/>
  <c r="C1378" i="5"/>
  <c r="A1379" i="5"/>
  <c r="C1379" i="5" s="1"/>
  <c r="A1380" i="5"/>
  <c r="C1380" i="5" s="1"/>
  <c r="A1381" i="5"/>
  <c r="C1381" i="5" s="1"/>
  <c r="A1382" i="5"/>
  <c r="C1382" i="5" s="1"/>
  <c r="A1383" i="5"/>
  <c r="C1383" i="5" s="1"/>
  <c r="A1384" i="5"/>
  <c r="C1384" i="5" s="1"/>
  <c r="A1385" i="5"/>
  <c r="C1385" i="5" s="1"/>
  <c r="A1386" i="5"/>
  <c r="C1386" i="5" s="1"/>
  <c r="A1387" i="5"/>
  <c r="C1387" i="5" s="1"/>
  <c r="A1388" i="5"/>
  <c r="C1388" i="5"/>
  <c r="A1389" i="5"/>
  <c r="C1389" i="5" s="1"/>
  <c r="A1390" i="5"/>
  <c r="C1390" i="5" s="1"/>
  <c r="A1391" i="5"/>
  <c r="C1391" i="5" s="1"/>
  <c r="A1392" i="5"/>
  <c r="C1392" i="5" s="1"/>
  <c r="A1393" i="5"/>
  <c r="C1393" i="5" s="1"/>
  <c r="A1394" i="5"/>
  <c r="C1394" i="5"/>
  <c r="A1395" i="5"/>
  <c r="C1395" i="5" s="1"/>
  <c r="A1396" i="5"/>
  <c r="C1396" i="5" s="1"/>
  <c r="A1397" i="5"/>
  <c r="C1397" i="5" s="1"/>
  <c r="A1398" i="5"/>
  <c r="C1398" i="5" s="1"/>
  <c r="A1399" i="5"/>
  <c r="C1399" i="5" s="1"/>
  <c r="A1400" i="5"/>
  <c r="C1400" i="5" s="1"/>
  <c r="A1401" i="5"/>
  <c r="C1401" i="5" s="1"/>
  <c r="A1402" i="5"/>
  <c r="C1402" i="5" s="1"/>
  <c r="A1403" i="5"/>
  <c r="C1403" i="5" s="1"/>
  <c r="A1404" i="5"/>
  <c r="C1404" i="5"/>
  <c r="A1405" i="5"/>
  <c r="C1405" i="5" s="1"/>
  <c r="A1406" i="5"/>
  <c r="C1406" i="5" s="1"/>
  <c r="A1407" i="5"/>
  <c r="C1407" i="5" s="1"/>
  <c r="A1408" i="5"/>
  <c r="C1408" i="5" s="1"/>
  <c r="A1409" i="5"/>
  <c r="C1409" i="5" s="1"/>
  <c r="A1410" i="5"/>
  <c r="C1410" i="5"/>
  <c r="A1411" i="5"/>
  <c r="C1411" i="5" s="1"/>
  <c r="A1412" i="5"/>
  <c r="C1412" i="5" s="1"/>
  <c r="A1413" i="5"/>
  <c r="C1413" i="5" s="1"/>
  <c r="A1414" i="5"/>
  <c r="C1414" i="5" s="1"/>
  <c r="A1415" i="5"/>
  <c r="C1415" i="5" s="1"/>
  <c r="A1416" i="5"/>
  <c r="C1416" i="5" s="1"/>
  <c r="A1417" i="5"/>
  <c r="C1417" i="5" s="1"/>
  <c r="A1418" i="5"/>
  <c r="C1418" i="5" s="1"/>
  <c r="A1419" i="5"/>
  <c r="C1419" i="5" s="1"/>
  <c r="A1420" i="5"/>
  <c r="C1420" i="5"/>
  <c r="A1421" i="5"/>
  <c r="C1421" i="5" s="1"/>
  <c r="A1422" i="5"/>
  <c r="C1422" i="5" s="1"/>
  <c r="A1423" i="5"/>
  <c r="C1423" i="5" s="1"/>
  <c r="A1424" i="5"/>
  <c r="C1424" i="5" s="1"/>
  <c r="A1425" i="5"/>
  <c r="C1425" i="5" s="1"/>
  <c r="A1426" i="5"/>
  <c r="C1426" i="5"/>
  <c r="A1427" i="5"/>
  <c r="C1427" i="5" s="1"/>
  <c r="A1428" i="5"/>
  <c r="C1428" i="5" s="1"/>
  <c r="A1429" i="5"/>
  <c r="C1429" i="5" s="1"/>
  <c r="A1430" i="5"/>
  <c r="C1430" i="5" s="1"/>
  <c r="A1431" i="5"/>
  <c r="C1431" i="5" s="1"/>
  <c r="A1432" i="5"/>
  <c r="C1432" i="5" s="1"/>
  <c r="A1433" i="5"/>
  <c r="C1433" i="5" s="1"/>
  <c r="A1434" i="5"/>
  <c r="C1434" i="5" s="1"/>
  <c r="A1435" i="5"/>
  <c r="C1435" i="5" s="1"/>
  <c r="A1436" i="5"/>
  <c r="C1436" i="5"/>
  <c r="A1437" i="5"/>
  <c r="C1437" i="5" s="1"/>
  <c r="A1438" i="5"/>
  <c r="C1438" i="5" s="1"/>
  <c r="A1439" i="5"/>
  <c r="C1439" i="5" s="1"/>
  <c r="A1440" i="5"/>
  <c r="C1440" i="5" s="1"/>
  <c r="A1441" i="5"/>
  <c r="C1441" i="5" s="1"/>
  <c r="A1442" i="5"/>
  <c r="C1442" i="5"/>
  <c r="A1443" i="5"/>
  <c r="C1443" i="5" s="1"/>
  <c r="A1444" i="5"/>
  <c r="C1444" i="5" s="1"/>
  <c r="A1445" i="5"/>
  <c r="C1445" i="5" s="1"/>
  <c r="A1446" i="5"/>
  <c r="C1446" i="5" s="1"/>
  <c r="A1447" i="5"/>
  <c r="C1447" i="5" s="1"/>
  <c r="A1448" i="5"/>
  <c r="C1448" i="5" s="1"/>
  <c r="A1449" i="5"/>
  <c r="C1449" i="5" s="1"/>
  <c r="A1450" i="5"/>
  <c r="C1450" i="5" s="1"/>
  <c r="A1451" i="5"/>
  <c r="C1451" i="5" s="1"/>
  <c r="A1452" i="5"/>
  <c r="C1452" i="5"/>
  <c r="A1453" i="5"/>
  <c r="C1453" i="5" s="1"/>
  <c r="A1454" i="5"/>
  <c r="C1454" i="5" s="1"/>
  <c r="A1455" i="5"/>
  <c r="C1455" i="5" s="1"/>
  <c r="A1456" i="5"/>
  <c r="C1456" i="5" s="1"/>
  <c r="A1457" i="5"/>
  <c r="C1457" i="5" s="1"/>
  <c r="A1458" i="5"/>
  <c r="C1458" i="5"/>
  <c r="A1459" i="5"/>
  <c r="C1459" i="5" s="1"/>
  <c r="A1460" i="5"/>
  <c r="C1460" i="5" s="1"/>
  <c r="A1461" i="5"/>
  <c r="C1461" i="5" s="1"/>
  <c r="A1462" i="5"/>
  <c r="C1462" i="5" s="1"/>
  <c r="A1463" i="5"/>
  <c r="C1463" i="5" s="1"/>
  <c r="A1464" i="5"/>
  <c r="C1464" i="5" s="1"/>
  <c r="A1465" i="5"/>
  <c r="C1465" i="5" s="1"/>
  <c r="A1466" i="5"/>
  <c r="C1466" i="5" s="1"/>
  <c r="A1467" i="5"/>
  <c r="C1467" i="5" s="1"/>
  <c r="A1468" i="5"/>
  <c r="C1468" i="5"/>
  <c r="A1469" i="5"/>
  <c r="C1469" i="5" s="1"/>
  <c r="A1470" i="5"/>
  <c r="C1470" i="5" s="1"/>
  <c r="A1471" i="5"/>
  <c r="C1471" i="5" s="1"/>
  <c r="A1472" i="5"/>
  <c r="C1472" i="5" s="1"/>
  <c r="A1473" i="5"/>
  <c r="C1473" i="5" s="1"/>
  <c r="A1474" i="5"/>
  <c r="C1474" i="5"/>
  <c r="A1475" i="5"/>
  <c r="C1475" i="5" s="1"/>
  <c r="A1476" i="5"/>
  <c r="C1476" i="5" s="1"/>
  <c r="A1477" i="5"/>
  <c r="C1477" i="5" s="1"/>
  <c r="A1478" i="5"/>
  <c r="C1478" i="5" s="1"/>
  <c r="A1479" i="5"/>
  <c r="C1479" i="5" s="1"/>
  <c r="A1480" i="5"/>
  <c r="C1480" i="5" s="1"/>
  <c r="A1481" i="5"/>
  <c r="C1481" i="5" s="1"/>
  <c r="A1482" i="5"/>
  <c r="C1482" i="5" s="1"/>
  <c r="A1483" i="5"/>
  <c r="C1483" i="5" s="1"/>
  <c r="A1484" i="5"/>
  <c r="C1484" i="5"/>
  <c r="A1485" i="5"/>
  <c r="C1485" i="5" s="1"/>
  <c r="A1486" i="5"/>
  <c r="C1486" i="5" s="1"/>
  <c r="A1487" i="5"/>
  <c r="C1487" i="5" s="1"/>
  <c r="A1488" i="5"/>
  <c r="C1488" i="5" s="1"/>
  <c r="A1489" i="5"/>
  <c r="C1489" i="5" s="1"/>
  <c r="A1490" i="5"/>
  <c r="C1490" i="5"/>
  <c r="A1491" i="5"/>
  <c r="C1491" i="5" s="1"/>
  <c r="A1492" i="5"/>
  <c r="C1492" i="5" s="1"/>
  <c r="A1493" i="5"/>
  <c r="C1493" i="5" s="1"/>
  <c r="A1494" i="5"/>
  <c r="C1494" i="5" s="1"/>
  <c r="A1495" i="5"/>
  <c r="C1495" i="5" s="1"/>
  <c r="A1496" i="5"/>
  <c r="C1496" i="5" s="1"/>
  <c r="A1497" i="5"/>
  <c r="C1497" i="5" s="1"/>
  <c r="A1498" i="5"/>
  <c r="C1498" i="5" s="1"/>
  <c r="A1499" i="5"/>
  <c r="C1499" i="5" s="1"/>
  <c r="A1500" i="5"/>
  <c r="C1500" i="5"/>
  <c r="A1501" i="5"/>
  <c r="C1501" i="5" s="1"/>
  <c r="A1502" i="5"/>
  <c r="C1502" i="5" s="1"/>
  <c r="A1503" i="5"/>
  <c r="C1503" i="5" s="1"/>
  <c r="A1504" i="5"/>
  <c r="C1504" i="5" s="1"/>
  <c r="A1505" i="5"/>
  <c r="C1505" i="5" s="1"/>
  <c r="A1506" i="5"/>
  <c r="C1506" i="5"/>
  <c r="A1507" i="5"/>
  <c r="C1507" i="5" s="1"/>
  <c r="A1508" i="5"/>
  <c r="C1508" i="5" s="1"/>
  <c r="A1509" i="5"/>
  <c r="C1509" i="5" s="1"/>
  <c r="A1510" i="5"/>
  <c r="C1510" i="5" s="1"/>
  <c r="A1511" i="5"/>
  <c r="C1511" i="5" s="1"/>
  <c r="A1512" i="5"/>
  <c r="C1512" i="5" s="1"/>
  <c r="A1513" i="5"/>
  <c r="C1513" i="5" s="1"/>
  <c r="A1514" i="5"/>
  <c r="C1514" i="5" s="1"/>
  <c r="A1515" i="5"/>
  <c r="C1515" i="5" s="1"/>
  <c r="A1516" i="5"/>
  <c r="C1516" i="5"/>
  <c r="A1517" i="5"/>
  <c r="C1517" i="5" s="1"/>
  <c r="A1518" i="5"/>
  <c r="C1518" i="5" s="1"/>
  <c r="A1519" i="5"/>
  <c r="C1519" i="5" s="1"/>
  <c r="A1520" i="5"/>
  <c r="C1520" i="5" s="1"/>
  <c r="A1521" i="5"/>
  <c r="C1521" i="5" s="1"/>
  <c r="A1522" i="5"/>
  <c r="C1522" i="5"/>
  <c r="A1523" i="5"/>
  <c r="C1523" i="5" s="1"/>
  <c r="A1524" i="5"/>
  <c r="C1524" i="5" s="1"/>
  <c r="A1525" i="5"/>
  <c r="C1525" i="5" s="1"/>
  <c r="A1526" i="5"/>
  <c r="C1526" i="5" s="1"/>
  <c r="A1527" i="5"/>
  <c r="C1527" i="5" s="1"/>
  <c r="A1528" i="5"/>
  <c r="C1528" i="5" s="1"/>
  <c r="A1529" i="5"/>
  <c r="C1529" i="5" s="1"/>
  <c r="A1530" i="5"/>
  <c r="C1530" i="5" s="1"/>
  <c r="A1531" i="5"/>
  <c r="C1531" i="5" s="1"/>
  <c r="A1532" i="5"/>
  <c r="C1532" i="5"/>
  <c r="A1533" i="5"/>
  <c r="C1533" i="5" s="1"/>
  <c r="A1534" i="5"/>
  <c r="C1534" i="5" s="1"/>
  <c r="A1535" i="5"/>
  <c r="C1535" i="5" s="1"/>
  <c r="A1536" i="5"/>
  <c r="C1536" i="5" s="1"/>
  <c r="A1537" i="5"/>
  <c r="C1537" i="5" s="1"/>
  <c r="A1538" i="5"/>
  <c r="C1538" i="5"/>
  <c r="A1539" i="5"/>
  <c r="C1539" i="5" s="1"/>
  <c r="A1540" i="5"/>
  <c r="C1540" i="5" s="1"/>
  <c r="A1541" i="5"/>
  <c r="C1541" i="5" s="1"/>
  <c r="A1542" i="5"/>
  <c r="C1542" i="5" s="1"/>
  <c r="A1543" i="5"/>
  <c r="C1543" i="5" s="1"/>
  <c r="A1544" i="5"/>
  <c r="C1544" i="5" s="1"/>
  <c r="A1545" i="5"/>
  <c r="C1545" i="5" s="1"/>
  <c r="A1546" i="5"/>
  <c r="C1546" i="5" s="1"/>
  <c r="A1547" i="5"/>
  <c r="C1547" i="5" s="1"/>
  <c r="A1548" i="5"/>
  <c r="C1548" i="5"/>
  <c r="A1549" i="5"/>
  <c r="C1549" i="5" s="1"/>
  <c r="A1550" i="5"/>
  <c r="C1550" i="5" s="1"/>
  <c r="A1551" i="5"/>
  <c r="C1551" i="5" s="1"/>
  <c r="A1552" i="5"/>
  <c r="C1552" i="5" s="1"/>
  <c r="A1553" i="5"/>
  <c r="C1553" i="5" s="1"/>
  <c r="A1554" i="5"/>
  <c r="C1554" i="5"/>
  <c r="A1555" i="5"/>
  <c r="C1555" i="5" s="1"/>
  <c r="A1556" i="5"/>
  <c r="C1556" i="5" s="1"/>
  <c r="A1557" i="5"/>
  <c r="C1557" i="5" s="1"/>
  <c r="A1558" i="5"/>
  <c r="C1558" i="5" s="1"/>
  <c r="A1559" i="5"/>
  <c r="C1559" i="5" s="1"/>
  <c r="A1560" i="5"/>
  <c r="C1560" i="5" s="1"/>
  <c r="A1561" i="5"/>
  <c r="C1561" i="5" s="1"/>
  <c r="A1562" i="5"/>
  <c r="C1562" i="5" s="1"/>
  <c r="A1563" i="5"/>
  <c r="C1563" i="5" s="1"/>
  <c r="A1564" i="5"/>
  <c r="C1564" i="5"/>
  <c r="A1565" i="5"/>
  <c r="C1565" i="5" s="1"/>
  <c r="A1566" i="5"/>
  <c r="C1566" i="5" s="1"/>
  <c r="A1567" i="5"/>
  <c r="C1567" i="5" s="1"/>
  <c r="A1568" i="5"/>
  <c r="C1568" i="5" s="1"/>
  <c r="A1569" i="5"/>
  <c r="C1569" i="5" s="1"/>
  <c r="A1570" i="5"/>
  <c r="C1570" i="5"/>
  <c r="A1571" i="5"/>
  <c r="C1571" i="5" s="1"/>
  <c r="A1572" i="5"/>
  <c r="C1572" i="5" s="1"/>
  <c r="A1573" i="5"/>
  <c r="C1573" i="5" s="1"/>
  <c r="A1574" i="5"/>
  <c r="C1574" i="5" s="1"/>
  <c r="A1575" i="5"/>
  <c r="C1575" i="5" s="1"/>
  <c r="A1576" i="5"/>
  <c r="C1576" i="5" s="1"/>
  <c r="A1577" i="5"/>
  <c r="C1577" i="5" s="1"/>
  <c r="A1578" i="5"/>
  <c r="C1578" i="5" s="1"/>
  <c r="A1579" i="5"/>
  <c r="C1579" i="5" s="1"/>
  <c r="A1580" i="5"/>
  <c r="C1580" i="5"/>
  <c r="A1581" i="5"/>
  <c r="C1581" i="5" s="1"/>
  <c r="A1582" i="5"/>
  <c r="C1582" i="5" s="1"/>
  <c r="A1583" i="5"/>
  <c r="C1583" i="5" s="1"/>
  <c r="A1584" i="5"/>
  <c r="C1584" i="5" s="1"/>
  <c r="A1585" i="5"/>
  <c r="C1585" i="5" s="1"/>
  <c r="A1586" i="5"/>
  <c r="C1586" i="5"/>
  <c r="A1587" i="5"/>
  <c r="C1587" i="5" s="1"/>
  <c r="A1588" i="5"/>
  <c r="C1588" i="5" s="1"/>
  <c r="A1589" i="5"/>
  <c r="C1589" i="5" s="1"/>
  <c r="A1590" i="5"/>
  <c r="C1590" i="5" s="1"/>
  <c r="A1591" i="5"/>
  <c r="C1591" i="5" s="1"/>
  <c r="A1592" i="5"/>
  <c r="C1592" i="5" s="1"/>
  <c r="A1593" i="5"/>
  <c r="C1593" i="5" s="1"/>
  <c r="A1594" i="5"/>
  <c r="C1594" i="5" s="1"/>
  <c r="A1595" i="5"/>
  <c r="C1595" i="5" s="1"/>
  <c r="A1596" i="5"/>
  <c r="C1596" i="5"/>
  <c r="A1597" i="5"/>
  <c r="C1597" i="5" s="1"/>
  <c r="A1598" i="5"/>
  <c r="C1598" i="5" s="1"/>
  <c r="A1599" i="5"/>
  <c r="C1599" i="5" s="1"/>
  <c r="A1600" i="5"/>
  <c r="C1600" i="5" s="1"/>
  <c r="A1601" i="5"/>
  <c r="C1601" i="5" s="1"/>
  <c r="A1602" i="5"/>
  <c r="C1602" i="5"/>
  <c r="A1603" i="5"/>
  <c r="C1603" i="5" s="1"/>
  <c r="A1604" i="5"/>
  <c r="C1604" i="5" s="1"/>
  <c r="A1605" i="5"/>
  <c r="C1605" i="5" s="1"/>
  <c r="A1606" i="5"/>
  <c r="C1606" i="5" s="1"/>
  <c r="A1607" i="5"/>
  <c r="C1607" i="5" s="1"/>
  <c r="A1608" i="5"/>
  <c r="C1608" i="5" s="1"/>
  <c r="A1609" i="5"/>
  <c r="C1609" i="5" s="1"/>
  <c r="A1610" i="5"/>
  <c r="C1610" i="5" s="1"/>
  <c r="A1611" i="5"/>
  <c r="C1611" i="5" s="1"/>
  <c r="A1612" i="5"/>
  <c r="C1612" i="5"/>
  <c r="A1613" i="5"/>
  <c r="C1613" i="5" s="1"/>
  <c r="A1614" i="5"/>
  <c r="C1614" i="5" s="1"/>
  <c r="A1615" i="5"/>
  <c r="C1615" i="5" s="1"/>
  <c r="A1616" i="5"/>
  <c r="C1616" i="5" s="1"/>
  <c r="A1617" i="5"/>
  <c r="C1617" i="5" s="1"/>
  <c r="A1618" i="5"/>
  <c r="C1618" i="5"/>
  <c r="A1619" i="5"/>
  <c r="C1619" i="5" s="1"/>
  <c r="A1620" i="5"/>
  <c r="C1620" i="5" s="1"/>
  <c r="A1621" i="5"/>
  <c r="C1621" i="5" s="1"/>
  <c r="A1622" i="5"/>
  <c r="C1622" i="5" s="1"/>
  <c r="A1623" i="5"/>
  <c r="C1623" i="5" s="1"/>
  <c r="A1624" i="5"/>
  <c r="C1624" i="5" s="1"/>
  <c r="A1625" i="5"/>
  <c r="C1625" i="5" s="1"/>
  <c r="A1626" i="5"/>
  <c r="C1626" i="5" s="1"/>
  <c r="A1627" i="5"/>
  <c r="C1627" i="5" s="1"/>
  <c r="A1628" i="5"/>
  <c r="C1628" i="5"/>
  <c r="A1629" i="5"/>
  <c r="C1629" i="5" s="1"/>
  <c r="A1630" i="5"/>
  <c r="C1630" i="5" s="1"/>
  <c r="A1631" i="5"/>
  <c r="C1631" i="5" s="1"/>
  <c r="A1632" i="5"/>
  <c r="C1632" i="5" s="1"/>
  <c r="A1633" i="5"/>
  <c r="C1633" i="5" s="1"/>
  <c r="A1634" i="5"/>
  <c r="C1634" i="5"/>
  <c r="A1635" i="5"/>
  <c r="C1635" i="5" s="1"/>
  <c r="A1636" i="5"/>
  <c r="C1636" i="5" s="1"/>
  <c r="A1637" i="5"/>
  <c r="C1637" i="5" s="1"/>
  <c r="A1638" i="5"/>
  <c r="C1638" i="5" s="1"/>
  <c r="A1639" i="5"/>
  <c r="C1639" i="5" s="1"/>
  <c r="A1640" i="5"/>
  <c r="C1640" i="5" s="1"/>
  <c r="A1641" i="5"/>
  <c r="C1641" i="5" s="1"/>
  <c r="A1642" i="5"/>
  <c r="C1642" i="5" s="1"/>
  <c r="A1643" i="5"/>
  <c r="C1643" i="5" s="1"/>
  <c r="A1644" i="5"/>
  <c r="C1644" i="5"/>
  <c r="A1645" i="5"/>
  <c r="C1645" i="5" s="1"/>
  <c r="A1646" i="5"/>
  <c r="C1646" i="5" s="1"/>
  <c r="A1647" i="5"/>
  <c r="C1647" i="5" s="1"/>
  <c r="A1648" i="5"/>
  <c r="C1648" i="5" s="1"/>
  <c r="A1649" i="5"/>
  <c r="C1649" i="5" s="1"/>
  <c r="A1650" i="5"/>
  <c r="C1650" i="5"/>
  <c r="A1651" i="5"/>
  <c r="C1651" i="5" s="1"/>
  <c r="A1652" i="5"/>
  <c r="C1652" i="5" s="1"/>
  <c r="A1653" i="5"/>
  <c r="C1653" i="5" s="1"/>
  <c r="A1654" i="5"/>
  <c r="C1654" i="5" s="1"/>
  <c r="A1655" i="5"/>
  <c r="C1655" i="5" s="1"/>
  <c r="A1656" i="5"/>
  <c r="C1656" i="5" s="1"/>
  <c r="A1657" i="5"/>
  <c r="C1657" i="5" s="1"/>
  <c r="A1658" i="5"/>
  <c r="C1658" i="5" s="1"/>
  <c r="A1659" i="5"/>
  <c r="C1659" i="5" s="1"/>
  <c r="A1660" i="5"/>
  <c r="C1660" i="5"/>
  <c r="A1661" i="5"/>
  <c r="C1661" i="5" s="1"/>
  <c r="A1662" i="5"/>
  <c r="C1662" i="5" s="1"/>
  <c r="A1663" i="5"/>
  <c r="C1663" i="5" s="1"/>
  <c r="A1664" i="5"/>
  <c r="C1664" i="5" s="1"/>
  <c r="A1665" i="5"/>
  <c r="C1665" i="5" s="1"/>
  <c r="A1666" i="5"/>
  <c r="C1666" i="5"/>
  <c r="A1667" i="5"/>
  <c r="C1667" i="5" s="1"/>
  <c r="A1668" i="5"/>
  <c r="C1668" i="5" s="1"/>
  <c r="A1669" i="5"/>
  <c r="C1669" i="5" s="1"/>
  <c r="A1670" i="5"/>
  <c r="C1670" i="5" s="1"/>
  <c r="A1671" i="5"/>
  <c r="C1671" i="5" s="1"/>
  <c r="A1672" i="5"/>
  <c r="C1672" i="5" s="1"/>
  <c r="A1673" i="5"/>
  <c r="C1673" i="5" s="1"/>
  <c r="A1674" i="5"/>
  <c r="C1674" i="5" s="1"/>
  <c r="A1675" i="5"/>
  <c r="C1675" i="5" s="1"/>
  <c r="A1676" i="5"/>
  <c r="C1676" i="5"/>
  <c r="A1677" i="5"/>
  <c r="C1677" i="5" s="1"/>
  <c r="A1678" i="5"/>
  <c r="C1678" i="5" s="1"/>
  <c r="A1679" i="5"/>
  <c r="C1679" i="5" s="1"/>
  <c r="A1680" i="5"/>
  <c r="C1680" i="5" s="1"/>
  <c r="A1681" i="5"/>
  <c r="C1681" i="5" s="1"/>
  <c r="A1682" i="5"/>
  <c r="C1682" i="5"/>
  <c r="A1683" i="5"/>
  <c r="C1683" i="5" s="1"/>
  <c r="A1684" i="5"/>
  <c r="C1684" i="5" s="1"/>
  <c r="A1685" i="5"/>
  <c r="C1685" i="5" s="1"/>
  <c r="A1686" i="5"/>
  <c r="C1686" i="5" s="1"/>
  <c r="A1687" i="5"/>
  <c r="C1687" i="5" s="1"/>
  <c r="A1688" i="5"/>
  <c r="C1688" i="5" s="1"/>
  <c r="A1689" i="5"/>
  <c r="C1689" i="5" s="1"/>
  <c r="A1690" i="5"/>
  <c r="C1690" i="5" s="1"/>
  <c r="A1691" i="5"/>
  <c r="C1691" i="5" s="1"/>
  <c r="A1692" i="5"/>
  <c r="C1692" i="5"/>
  <c r="A1693" i="5"/>
  <c r="C1693" i="5" s="1"/>
  <c r="A1694" i="5"/>
  <c r="C1694" i="5" s="1"/>
  <c r="A1695" i="5"/>
  <c r="C1695" i="5" s="1"/>
  <c r="A1696" i="5"/>
  <c r="C1696" i="5" s="1"/>
  <c r="A1697" i="5"/>
  <c r="C1697" i="5" s="1"/>
  <c r="A1698" i="5"/>
  <c r="C1698" i="5"/>
  <c r="A1699" i="5"/>
  <c r="C1699" i="5" s="1"/>
  <c r="A1700" i="5"/>
  <c r="C1700" i="5" s="1"/>
  <c r="A1701" i="5"/>
  <c r="C1701" i="5" s="1"/>
  <c r="A1702" i="5"/>
  <c r="C1702" i="5" s="1"/>
  <c r="A1703" i="5"/>
  <c r="C1703" i="5" s="1"/>
  <c r="A1704" i="5"/>
  <c r="C1704" i="5" s="1"/>
  <c r="A1705" i="5"/>
  <c r="C1705" i="5" s="1"/>
  <c r="A1706" i="5"/>
  <c r="C1706" i="5" s="1"/>
  <c r="A1707" i="5"/>
  <c r="C1707" i="5" s="1"/>
  <c r="A1708" i="5"/>
  <c r="C1708" i="5"/>
  <c r="A1709" i="5"/>
  <c r="C1709" i="5" s="1"/>
  <c r="A1710" i="5"/>
  <c r="C1710" i="5" s="1"/>
  <c r="A1711" i="5"/>
  <c r="C1711" i="5" s="1"/>
  <c r="A1712" i="5"/>
  <c r="C1712" i="5" s="1"/>
  <c r="A1713" i="5"/>
  <c r="C1713" i="5" s="1"/>
  <c r="A1714" i="5"/>
  <c r="C1714" i="5"/>
  <c r="A1715" i="5"/>
  <c r="C1715" i="5" s="1"/>
  <c r="A1716" i="5"/>
  <c r="C1716" i="5" s="1"/>
  <c r="A1717" i="5"/>
  <c r="C1717" i="5" s="1"/>
  <c r="A1718" i="5"/>
  <c r="C1718" i="5" s="1"/>
  <c r="A1719" i="5"/>
  <c r="C1719" i="5" s="1"/>
  <c r="A1720" i="5"/>
  <c r="C1720" i="5" s="1"/>
  <c r="A1721" i="5"/>
  <c r="C1721" i="5" s="1"/>
  <c r="A1722" i="5"/>
  <c r="C1722" i="5" s="1"/>
  <c r="A1723" i="5"/>
  <c r="C1723" i="5" s="1"/>
  <c r="A1724" i="5"/>
  <c r="C1724" i="5"/>
  <c r="A1725" i="5"/>
  <c r="C1725" i="5" s="1"/>
  <c r="A1726" i="5"/>
  <c r="C1726" i="5" s="1"/>
  <c r="A1727" i="5"/>
  <c r="C1727" i="5" s="1"/>
  <c r="A1728" i="5"/>
  <c r="C1728" i="5" s="1"/>
  <c r="A1729" i="5"/>
  <c r="C1729" i="5" s="1"/>
  <c r="A1730" i="5"/>
  <c r="C1730" i="5"/>
  <c r="A1731" i="5"/>
  <c r="C1731" i="5" s="1"/>
  <c r="A1732" i="5"/>
  <c r="C1732" i="5" s="1"/>
  <c r="A1733" i="5"/>
  <c r="C1733" i="5" s="1"/>
  <c r="A1734" i="5"/>
  <c r="C1734" i="5" s="1"/>
  <c r="A1735" i="5"/>
  <c r="C1735" i="5" s="1"/>
  <c r="A1736" i="5"/>
  <c r="C1736" i="5" s="1"/>
  <c r="A1737" i="5"/>
  <c r="C1737" i="5" s="1"/>
  <c r="A1738" i="5"/>
  <c r="C1738" i="5" s="1"/>
  <c r="A1739" i="5"/>
  <c r="C1739" i="5" s="1"/>
  <c r="A1740" i="5"/>
  <c r="C1740" i="5"/>
  <c r="A1741" i="5"/>
  <c r="C1741" i="5" s="1"/>
  <c r="A1742" i="5"/>
  <c r="C1742" i="5" s="1"/>
  <c r="A1743" i="5"/>
  <c r="C1743" i="5" s="1"/>
  <c r="A1744" i="5"/>
  <c r="C1744" i="5" s="1"/>
  <c r="A1745" i="5"/>
  <c r="C1745" i="5" s="1"/>
  <c r="A1746" i="5"/>
  <c r="C1746" i="5"/>
  <c r="A1747" i="5"/>
  <c r="C1747" i="5" s="1"/>
  <c r="A1748" i="5"/>
  <c r="C1748" i="5" s="1"/>
  <c r="A1749" i="5"/>
  <c r="C1749" i="5" s="1"/>
  <c r="A1750" i="5"/>
  <c r="C1750" i="5" s="1"/>
  <c r="A1751" i="5"/>
  <c r="C1751" i="5" s="1"/>
  <c r="A1752" i="5"/>
  <c r="C1752" i="5" s="1"/>
  <c r="A1753" i="5"/>
  <c r="C1753" i="5" s="1"/>
  <c r="A1754" i="5"/>
  <c r="C1754" i="5" s="1"/>
  <c r="A1755" i="5"/>
  <c r="C1755" i="5" s="1"/>
  <c r="A1756" i="5"/>
  <c r="C1756" i="5"/>
  <c r="A1757" i="5"/>
  <c r="C1757" i="5" s="1"/>
  <c r="A1758" i="5"/>
  <c r="C1758" i="5" s="1"/>
  <c r="A1759" i="5"/>
  <c r="C1759" i="5" s="1"/>
  <c r="A1760" i="5"/>
  <c r="C1760" i="5" s="1"/>
  <c r="A1761" i="5"/>
  <c r="C1761" i="5" s="1"/>
  <c r="A1762" i="5"/>
  <c r="C1762" i="5"/>
  <c r="A1763" i="5"/>
  <c r="C1763" i="5" s="1"/>
  <c r="A1764" i="5"/>
  <c r="C1764" i="5" s="1"/>
  <c r="A1765" i="5"/>
  <c r="C1765" i="5" s="1"/>
  <c r="A1766" i="5"/>
  <c r="C1766" i="5" s="1"/>
  <c r="A1767" i="5"/>
  <c r="C1767" i="5" s="1"/>
  <c r="A1768" i="5"/>
  <c r="C1768" i="5" s="1"/>
  <c r="A1769" i="5"/>
  <c r="C1769" i="5" s="1"/>
  <c r="A1770" i="5"/>
  <c r="C1770" i="5" s="1"/>
  <c r="A1771" i="5"/>
  <c r="C1771" i="5" s="1"/>
  <c r="A1772" i="5"/>
  <c r="C1772" i="5"/>
  <c r="A1773" i="5"/>
  <c r="C1773" i="5" s="1"/>
  <c r="A1774" i="5"/>
  <c r="C1774" i="5" s="1"/>
  <c r="A1775" i="5"/>
  <c r="C1775" i="5" s="1"/>
  <c r="A1776" i="5"/>
  <c r="C1776" i="5" s="1"/>
  <c r="A1777" i="5"/>
  <c r="C1777" i="5" s="1"/>
  <c r="A1778" i="5"/>
  <c r="C1778" i="5"/>
  <c r="A1779" i="5"/>
  <c r="C1779" i="5" s="1"/>
  <c r="A1780" i="5"/>
  <c r="C1780" i="5" s="1"/>
  <c r="A1781" i="5"/>
  <c r="C1781" i="5" s="1"/>
  <c r="A1782" i="5"/>
  <c r="C1782" i="5" s="1"/>
  <c r="A1783" i="5"/>
  <c r="C1783" i="5" s="1"/>
  <c r="A1784" i="5"/>
  <c r="C1784" i="5" s="1"/>
  <c r="A1785" i="5"/>
  <c r="C1785" i="5" s="1"/>
  <c r="A1786" i="5"/>
  <c r="C1786" i="5" s="1"/>
  <c r="A1787" i="5"/>
  <c r="C1787" i="5" s="1"/>
  <c r="A1788" i="5"/>
  <c r="C1788" i="5"/>
  <c r="A1789" i="5"/>
  <c r="C1789" i="5" s="1"/>
  <c r="A1790" i="5"/>
  <c r="C1790" i="5" s="1"/>
  <c r="A1791" i="5"/>
  <c r="C1791" i="5" s="1"/>
  <c r="A1792" i="5"/>
  <c r="C1792" i="5" s="1"/>
  <c r="A1793" i="5"/>
  <c r="C1793" i="5" s="1"/>
  <c r="A1794" i="5"/>
  <c r="C1794" i="5"/>
  <c r="A1795" i="5"/>
  <c r="C1795" i="5" s="1"/>
  <c r="A1796" i="5"/>
  <c r="C1796" i="5" s="1"/>
  <c r="A1797" i="5"/>
  <c r="C1797" i="5" s="1"/>
  <c r="A1798" i="5"/>
  <c r="C1798" i="5" s="1"/>
  <c r="A1799" i="5"/>
  <c r="C1799" i="5" s="1"/>
  <c r="A1800" i="5"/>
  <c r="C1800" i="5" s="1"/>
  <c r="A1801" i="5"/>
  <c r="C1801" i="5" s="1"/>
  <c r="A1802" i="5"/>
  <c r="C1802" i="5" s="1"/>
  <c r="A1803" i="5"/>
  <c r="C1803" i="5" s="1"/>
  <c r="A1804" i="5"/>
  <c r="C1804" i="5"/>
  <c r="A1805" i="5"/>
  <c r="C1805" i="5" s="1"/>
  <c r="A1806" i="5"/>
  <c r="C1806" i="5" s="1"/>
  <c r="A1807" i="5"/>
  <c r="C1807" i="5" s="1"/>
  <c r="A1808" i="5"/>
  <c r="C1808" i="5" s="1"/>
  <c r="A1809" i="5"/>
  <c r="C1809" i="5" s="1"/>
  <c r="A1810" i="5"/>
  <c r="C1810" i="5"/>
  <c r="A1811" i="5"/>
  <c r="C1811" i="5" s="1"/>
  <c r="A1812" i="5"/>
  <c r="C1812" i="5" s="1"/>
  <c r="A1813" i="5"/>
  <c r="C1813" i="5" s="1"/>
  <c r="A1814" i="5"/>
  <c r="C1814" i="5" s="1"/>
  <c r="A1815" i="5"/>
  <c r="C1815" i="5" s="1"/>
  <c r="A1816" i="5"/>
  <c r="C1816" i="5" s="1"/>
  <c r="A1817" i="5"/>
  <c r="C1817" i="5" s="1"/>
  <c r="A1818" i="5"/>
  <c r="C1818" i="5" s="1"/>
  <c r="A1819" i="5"/>
  <c r="C1819" i="5" s="1"/>
  <c r="A1820" i="5"/>
  <c r="C1820" i="5"/>
  <c r="A1821" i="5"/>
  <c r="C1821" i="5" s="1"/>
  <c r="A1822" i="5"/>
  <c r="C1822" i="5" s="1"/>
  <c r="A1823" i="5"/>
  <c r="C1823" i="5" s="1"/>
  <c r="A1824" i="5"/>
  <c r="C1824" i="5" s="1"/>
  <c r="A1825" i="5"/>
  <c r="C1825" i="5" s="1"/>
  <c r="A1826" i="5"/>
  <c r="C1826" i="5"/>
  <c r="A1827" i="5"/>
  <c r="C1827" i="5" s="1"/>
  <c r="A1828" i="5"/>
  <c r="C1828" i="5" s="1"/>
  <c r="A1829" i="5"/>
  <c r="C1829" i="5" s="1"/>
  <c r="A1830" i="5"/>
  <c r="C1830" i="5" s="1"/>
  <c r="A1831" i="5"/>
  <c r="C1831" i="5" s="1"/>
  <c r="A1832" i="5"/>
  <c r="C1832" i="5" s="1"/>
  <c r="A1833" i="5"/>
  <c r="C1833" i="5" s="1"/>
  <c r="A1834" i="5"/>
  <c r="C1834" i="5" s="1"/>
  <c r="A1835" i="5"/>
  <c r="C1835" i="5" s="1"/>
  <c r="A1836" i="5"/>
  <c r="C1836" i="5"/>
  <c r="A1837" i="5"/>
  <c r="C1837" i="5" s="1"/>
  <c r="A1838" i="5"/>
  <c r="C1838" i="5" s="1"/>
  <c r="A1839" i="5"/>
  <c r="C1839" i="5" s="1"/>
  <c r="A1840" i="5"/>
  <c r="C1840" i="5" s="1"/>
  <c r="A1841" i="5"/>
  <c r="C1841" i="5" s="1"/>
  <c r="A1842" i="5"/>
  <c r="C1842" i="5"/>
  <c r="A1843" i="5"/>
  <c r="C1843" i="5" s="1"/>
  <c r="A1844" i="5"/>
  <c r="C1844" i="5" s="1"/>
  <c r="A1845" i="5"/>
  <c r="C1845" i="5" s="1"/>
  <c r="A1846" i="5"/>
  <c r="C1846" i="5" s="1"/>
  <c r="A1847" i="5"/>
  <c r="C1847" i="5" s="1"/>
  <c r="A1848" i="5"/>
  <c r="C1848" i="5" s="1"/>
  <c r="A1849" i="5"/>
  <c r="C1849" i="5" s="1"/>
  <c r="A1850" i="5"/>
  <c r="C1850" i="5" s="1"/>
  <c r="A1851" i="5"/>
  <c r="C1851" i="5" s="1"/>
  <c r="A1852" i="5"/>
  <c r="C1852" i="5"/>
  <c r="A1853" i="5"/>
  <c r="C1853" i="5" s="1"/>
  <c r="A1854" i="5"/>
  <c r="C1854" i="5" s="1"/>
  <c r="A1855" i="5"/>
  <c r="C1855" i="5" s="1"/>
  <c r="A1856" i="5"/>
  <c r="C1856" i="5" s="1"/>
  <c r="A1857" i="5"/>
  <c r="C1857" i="5" s="1"/>
  <c r="A1858" i="5"/>
  <c r="C1858" i="5"/>
  <c r="A1859" i="5"/>
  <c r="C1859" i="5" s="1"/>
  <c r="A1860" i="5"/>
  <c r="C1860" i="5" s="1"/>
  <c r="A1861" i="5"/>
  <c r="C1861" i="5" s="1"/>
  <c r="A1862" i="5"/>
  <c r="C1862" i="5" s="1"/>
  <c r="A1863" i="5"/>
  <c r="C1863" i="5" s="1"/>
  <c r="A1864" i="5"/>
  <c r="C1864" i="5" s="1"/>
  <c r="A1865" i="5"/>
  <c r="C1865" i="5" s="1"/>
  <c r="A1866" i="5"/>
  <c r="C1866" i="5" s="1"/>
  <c r="A1867" i="5"/>
  <c r="C1867" i="5" s="1"/>
  <c r="A1868" i="5"/>
  <c r="C1868" i="5"/>
  <c r="A1869" i="5"/>
  <c r="C1869" i="5" s="1"/>
  <c r="A1870" i="5"/>
  <c r="C1870" i="5" s="1"/>
  <c r="A1871" i="5"/>
  <c r="C1871" i="5" s="1"/>
  <c r="A1872" i="5"/>
  <c r="C1872" i="5" s="1"/>
  <c r="A1873" i="5"/>
  <c r="C1873" i="5" s="1"/>
  <c r="A1874" i="5"/>
  <c r="C1874" i="5"/>
  <c r="A1875" i="5"/>
  <c r="C1875" i="5" s="1"/>
  <c r="A1876" i="5"/>
  <c r="C1876" i="5" s="1"/>
  <c r="A1877" i="5"/>
  <c r="C1877" i="5" s="1"/>
  <c r="A1878" i="5"/>
  <c r="C1878" i="5" s="1"/>
  <c r="A1879" i="5"/>
  <c r="C1879" i="5" s="1"/>
  <c r="A1880" i="5"/>
  <c r="C1880" i="5" s="1"/>
  <c r="A1881" i="5"/>
  <c r="C1881" i="5" s="1"/>
  <c r="A1882" i="5"/>
  <c r="C1882" i="5" s="1"/>
  <c r="A1883" i="5"/>
  <c r="C1883" i="5" s="1"/>
  <c r="A1884" i="5"/>
  <c r="C1884" i="5"/>
  <c r="A1885" i="5"/>
  <c r="C1885" i="5" s="1"/>
  <c r="A1886" i="5"/>
  <c r="C1886" i="5" s="1"/>
  <c r="A1887" i="5"/>
  <c r="C1887" i="5" s="1"/>
  <c r="A1888" i="5"/>
  <c r="C1888" i="5" s="1"/>
  <c r="A1889" i="5"/>
  <c r="C1889" i="5" s="1"/>
  <c r="A1890" i="5"/>
  <c r="C1890" i="5"/>
  <c r="A1891" i="5"/>
  <c r="C1891" i="5" s="1"/>
  <c r="A1892" i="5"/>
  <c r="C1892" i="5" s="1"/>
  <c r="A1893" i="5"/>
  <c r="C1893" i="5" s="1"/>
  <c r="A1894" i="5"/>
  <c r="C1894" i="5" s="1"/>
  <c r="A1895" i="5"/>
  <c r="C1895" i="5" s="1"/>
  <c r="A1896" i="5"/>
  <c r="C1896" i="5" s="1"/>
  <c r="A1897" i="5"/>
  <c r="C1897" i="5" s="1"/>
  <c r="A1898" i="5"/>
  <c r="C1898" i="5" s="1"/>
  <c r="A1899" i="5"/>
  <c r="C1899" i="5" s="1"/>
  <c r="A1900" i="5"/>
  <c r="C1900" i="5"/>
  <c r="A1901" i="5"/>
  <c r="C1901" i="5" s="1"/>
  <c r="A1902" i="5"/>
  <c r="C1902" i="5" s="1"/>
  <c r="A1903" i="5"/>
  <c r="C1903" i="5" s="1"/>
  <c r="A1904" i="5"/>
  <c r="C1904" i="5" s="1"/>
  <c r="A1905" i="5"/>
  <c r="C1905" i="5" s="1"/>
  <c r="A1906" i="5"/>
  <c r="C1906" i="5"/>
  <c r="A1907" i="5"/>
  <c r="C1907" i="5" s="1"/>
  <c r="A1908" i="5"/>
  <c r="C1908" i="5" s="1"/>
  <c r="A1909" i="5"/>
  <c r="C1909" i="5" s="1"/>
  <c r="A1910" i="5"/>
  <c r="C1910" i="5" s="1"/>
  <c r="A1911" i="5"/>
  <c r="C1911" i="5" s="1"/>
  <c r="A1912" i="5"/>
  <c r="C1912" i="5" s="1"/>
  <c r="A1913" i="5"/>
  <c r="C1913" i="5" s="1"/>
  <c r="A1914" i="5"/>
  <c r="C1914" i="5" s="1"/>
  <c r="A1915" i="5"/>
  <c r="C1915" i="5" s="1"/>
  <c r="A1916" i="5"/>
  <c r="C1916" i="5"/>
  <c r="A1917" i="5"/>
  <c r="C1917" i="5" s="1"/>
  <c r="A1918" i="5"/>
  <c r="C1918" i="5" s="1"/>
  <c r="A1919" i="5"/>
  <c r="C1919" i="5" s="1"/>
  <c r="A1920" i="5"/>
  <c r="C1920" i="5" s="1"/>
  <c r="A1921" i="5"/>
  <c r="C1921" i="5" s="1"/>
  <c r="A1922" i="5"/>
  <c r="C1922" i="5"/>
  <c r="A1923" i="5"/>
  <c r="C1923" i="5" s="1"/>
  <c r="A1924" i="5"/>
  <c r="C1924" i="5" s="1"/>
  <c r="A1925" i="5"/>
  <c r="C1925" i="5" s="1"/>
  <c r="A1926" i="5"/>
  <c r="C1926" i="5" s="1"/>
  <c r="A1927" i="5"/>
  <c r="C1927" i="5" s="1"/>
  <c r="A1928" i="5"/>
  <c r="C1928" i="5" s="1"/>
  <c r="A1929" i="5"/>
  <c r="C1929" i="5" s="1"/>
  <c r="A1930" i="5"/>
  <c r="C1930" i="5" s="1"/>
  <c r="A1931" i="5"/>
  <c r="C1931" i="5" s="1"/>
  <c r="A1932" i="5"/>
  <c r="C1932" i="5"/>
  <c r="A1933" i="5"/>
  <c r="C1933" i="5" s="1"/>
  <c r="A1934" i="5"/>
  <c r="C1934" i="5" s="1"/>
  <c r="A1935" i="5"/>
  <c r="C1935" i="5" s="1"/>
  <c r="A1936" i="5"/>
  <c r="C1936" i="5" s="1"/>
  <c r="A1937" i="5"/>
  <c r="C1937" i="5" s="1"/>
  <c r="A1938" i="5"/>
  <c r="C1938" i="5"/>
  <c r="A1939" i="5"/>
  <c r="C1939" i="5" s="1"/>
  <c r="A1940" i="5"/>
  <c r="C1940" i="5" s="1"/>
  <c r="A1941" i="5"/>
  <c r="C1941" i="5" s="1"/>
  <c r="A1942" i="5"/>
  <c r="C1942" i="5" s="1"/>
  <c r="A1943" i="5"/>
  <c r="C1943" i="5" s="1"/>
  <c r="A1944" i="5"/>
  <c r="C1944" i="5" s="1"/>
  <c r="A1945" i="5"/>
  <c r="C1945" i="5" s="1"/>
  <c r="A1946" i="5"/>
  <c r="C1946" i="5" s="1"/>
  <c r="A1947" i="5"/>
  <c r="C1947" i="5" s="1"/>
  <c r="A1948" i="5"/>
  <c r="C1948" i="5"/>
  <c r="A1949" i="5"/>
  <c r="C1949" i="5" s="1"/>
  <c r="A1950" i="5"/>
  <c r="C1950" i="5" s="1"/>
  <c r="A1951" i="5"/>
  <c r="C1951" i="5" s="1"/>
  <c r="A1952" i="5"/>
  <c r="C1952" i="5" s="1"/>
  <c r="A1953" i="5"/>
  <c r="C1953" i="5" s="1"/>
  <c r="A1954" i="5"/>
  <c r="C1954" i="5"/>
  <c r="A1955" i="5"/>
  <c r="C1955" i="5" s="1"/>
  <c r="A1956" i="5"/>
  <c r="C1956" i="5" s="1"/>
  <c r="A1957" i="5"/>
  <c r="C1957" i="5" s="1"/>
  <c r="A1958" i="5"/>
  <c r="C1958" i="5" s="1"/>
  <c r="A1959" i="5"/>
  <c r="C1959" i="5" s="1"/>
  <c r="A1960" i="5"/>
  <c r="C1960" i="5" s="1"/>
  <c r="A1961" i="5"/>
  <c r="C1961" i="5" s="1"/>
  <c r="A1962" i="5"/>
  <c r="C1962" i="5" s="1"/>
  <c r="A1963" i="5"/>
  <c r="C1963" i="5" s="1"/>
  <c r="A1964" i="5"/>
  <c r="C1964" i="5"/>
  <c r="A1965" i="5"/>
  <c r="C1965" i="5" s="1"/>
  <c r="A1966" i="5"/>
  <c r="C1966" i="5" s="1"/>
  <c r="A1967" i="5"/>
  <c r="C1967" i="5" s="1"/>
  <c r="A1968" i="5"/>
  <c r="C1968" i="5" s="1"/>
  <c r="A1969" i="5"/>
  <c r="C1969" i="5" s="1"/>
  <c r="A1970" i="5"/>
  <c r="C1970" i="5"/>
  <c r="A1971" i="5"/>
  <c r="C1971" i="5" s="1"/>
  <c r="A1972" i="5"/>
  <c r="C1972" i="5" s="1"/>
  <c r="A1973" i="5"/>
  <c r="C1973" i="5" s="1"/>
  <c r="A1974" i="5"/>
  <c r="C1974" i="5" s="1"/>
  <c r="A1975" i="5"/>
  <c r="C1975" i="5" s="1"/>
  <c r="A1976" i="5"/>
  <c r="C1976" i="5" s="1"/>
  <c r="A1977" i="5"/>
  <c r="C1977" i="5" s="1"/>
  <c r="A1978" i="5"/>
  <c r="C1978" i="5" s="1"/>
  <c r="A1979" i="5"/>
  <c r="C1979" i="5" s="1"/>
  <c r="A1980" i="5"/>
  <c r="C1980" i="5"/>
  <c r="A1981" i="5"/>
  <c r="C1981" i="5" s="1"/>
  <c r="A1982" i="5"/>
  <c r="C1982" i="5" s="1"/>
  <c r="A1983" i="5"/>
  <c r="C1983" i="5" s="1"/>
  <c r="A1984" i="5"/>
  <c r="C1984" i="5" s="1"/>
  <c r="A1985" i="5"/>
  <c r="C1985" i="5" s="1"/>
  <c r="A1986" i="5"/>
  <c r="C1986" i="5"/>
  <c r="A1987" i="5"/>
  <c r="C1987" i="5" s="1"/>
  <c r="A1988" i="5"/>
  <c r="C1988" i="5" s="1"/>
  <c r="A1989" i="5"/>
  <c r="C1989" i="5" s="1"/>
  <c r="A1990" i="5"/>
  <c r="C1990" i="5" s="1"/>
  <c r="A1991" i="5"/>
  <c r="C1991" i="5" s="1"/>
  <c r="A1992" i="5"/>
  <c r="C1992" i="5" s="1"/>
  <c r="A1993" i="5"/>
  <c r="C1993" i="5" s="1"/>
  <c r="A1994" i="5"/>
  <c r="C1994" i="5" s="1"/>
  <c r="A1995" i="5"/>
  <c r="C1995" i="5" s="1"/>
  <c r="A1996" i="5"/>
  <c r="C1996" i="5"/>
  <c r="A1997" i="5"/>
  <c r="C1997" i="5" s="1"/>
  <c r="A1998" i="5"/>
  <c r="C1998" i="5" s="1"/>
  <c r="A1999" i="5"/>
  <c r="C1999" i="5" s="1"/>
  <c r="A2000" i="5"/>
  <c r="C2000" i="5" s="1"/>
  <c r="A2001" i="5"/>
  <c r="C2001" i="5" s="1"/>
  <c r="A2002" i="5"/>
  <c r="C2002" i="5"/>
  <c r="A2003" i="5"/>
  <c r="C2003" i="5" s="1"/>
  <c r="A2004" i="5"/>
  <c r="C2004" i="5" s="1"/>
  <c r="A2005" i="5"/>
  <c r="C2005" i="5" s="1"/>
  <c r="A2006" i="5"/>
  <c r="C2006" i="5" s="1"/>
  <c r="A2007" i="5"/>
  <c r="C2007" i="5" s="1"/>
  <c r="A2008" i="5"/>
  <c r="C2008" i="5" s="1"/>
  <c r="A2009" i="5"/>
  <c r="C2009" i="5" s="1"/>
  <c r="A2010" i="5"/>
  <c r="C2010" i="5" s="1"/>
  <c r="A2011" i="5"/>
  <c r="C2011" i="5" s="1"/>
  <c r="A2012" i="5"/>
  <c r="C2012" i="5"/>
  <c r="A2013" i="5"/>
  <c r="C2013" i="5" s="1"/>
  <c r="A2014" i="5"/>
  <c r="C2014" i="5" s="1"/>
  <c r="A2015" i="5"/>
  <c r="C2015" i="5" s="1"/>
  <c r="A2016" i="5"/>
  <c r="C2016" i="5" s="1"/>
  <c r="A2017" i="5"/>
  <c r="C2017" i="5" s="1"/>
  <c r="A2018" i="5"/>
  <c r="C2018" i="5"/>
  <c r="A2019" i="5"/>
  <c r="C2019" i="5" s="1"/>
  <c r="A2020" i="5"/>
  <c r="C2020" i="5" s="1"/>
  <c r="A2021" i="5"/>
  <c r="C2021" i="5" s="1"/>
  <c r="A2022" i="5"/>
  <c r="C2022" i="5" s="1"/>
  <c r="A2023" i="5"/>
  <c r="C2023" i="5" s="1"/>
  <c r="A2024" i="5"/>
  <c r="C2024" i="5" s="1"/>
  <c r="A2025" i="5"/>
  <c r="C2025" i="5" s="1"/>
  <c r="A2026" i="5"/>
  <c r="C2026" i="5" s="1"/>
  <c r="A2027" i="5"/>
  <c r="C2027" i="5" s="1"/>
  <c r="A2028" i="5"/>
  <c r="C2028" i="5"/>
  <c r="A2029" i="5"/>
  <c r="C2029" i="5" s="1"/>
  <c r="A2030" i="5"/>
  <c r="C2030" i="5" s="1"/>
  <c r="A2031" i="5"/>
  <c r="C2031" i="5" s="1"/>
  <c r="A2032" i="5"/>
  <c r="C2032" i="5" s="1"/>
  <c r="A2033" i="5"/>
  <c r="C2033" i="5" s="1"/>
  <c r="A2034" i="5"/>
  <c r="C2034" i="5"/>
  <c r="A2035" i="5"/>
  <c r="C2035" i="5" s="1"/>
  <c r="A2036" i="5"/>
  <c r="C2036" i="5" s="1"/>
  <c r="A2037" i="5"/>
  <c r="C2037" i="5" s="1"/>
  <c r="A2038" i="5"/>
  <c r="C2038" i="5" s="1"/>
  <c r="A2039" i="5"/>
  <c r="C2039" i="5" s="1"/>
  <c r="A2040" i="5"/>
  <c r="C2040" i="5" s="1"/>
  <c r="A2041" i="5"/>
  <c r="C2041" i="5" s="1"/>
  <c r="A2042" i="5"/>
  <c r="C2042" i="5" s="1"/>
  <c r="A2043" i="5"/>
  <c r="C2043" i="5" s="1"/>
  <c r="A2044" i="5"/>
  <c r="C2044" i="5"/>
  <c r="A2045" i="5"/>
  <c r="C2045" i="5" s="1"/>
  <c r="A2046" i="5"/>
  <c r="C2046" i="5" s="1"/>
  <c r="A2047" i="5"/>
  <c r="C2047" i="5" s="1"/>
  <c r="A2048" i="5"/>
  <c r="C2048" i="5" s="1"/>
  <c r="A2049" i="5"/>
  <c r="C2049" i="5" s="1"/>
  <c r="A2050" i="5"/>
  <c r="C2050" i="5"/>
  <c r="A2051" i="5"/>
  <c r="C2051" i="5" s="1"/>
  <c r="A2052" i="5"/>
  <c r="C2052" i="5" s="1"/>
  <c r="A2053" i="5"/>
  <c r="C2053" i="5" s="1"/>
  <c r="A2054" i="5"/>
  <c r="C2054" i="5" s="1"/>
  <c r="A2055" i="5"/>
  <c r="C2055" i="5" s="1"/>
  <c r="A2056" i="5"/>
  <c r="C2056" i="5" s="1"/>
  <c r="A2057" i="5"/>
  <c r="C2057" i="5" s="1"/>
  <c r="A2058" i="5"/>
  <c r="C2058" i="5" s="1"/>
  <c r="A2059" i="5"/>
  <c r="C2059" i="5" s="1"/>
  <c r="A2060" i="5"/>
  <c r="C2060" i="5"/>
  <c r="A2061" i="5"/>
  <c r="C2061" i="5" s="1"/>
  <c r="A2062" i="5"/>
  <c r="C2062" i="5" s="1"/>
  <c r="A2063" i="5"/>
  <c r="C2063" i="5" s="1"/>
  <c r="A2064" i="5"/>
  <c r="C2064" i="5" s="1"/>
  <c r="A2065" i="5"/>
  <c r="C2065" i="5" s="1"/>
  <c r="A2066" i="5"/>
  <c r="C2066" i="5"/>
  <c r="A2067" i="5"/>
  <c r="C2067" i="5" s="1"/>
  <c r="A2068" i="5"/>
  <c r="C2068" i="5" s="1"/>
  <c r="A2069" i="5"/>
  <c r="C2069" i="5" s="1"/>
  <c r="A2070" i="5"/>
  <c r="C2070" i="5" s="1"/>
  <c r="A2071" i="5"/>
  <c r="C2071" i="5" s="1"/>
  <c r="A2072" i="5"/>
  <c r="C2072" i="5" s="1"/>
  <c r="A2073" i="5"/>
  <c r="C2073" i="5" s="1"/>
  <c r="A2074" i="5"/>
  <c r="C2074" i="5" s="1"/>
  <c r="A2075" i="5"/>
  <c r="C2075" i="5" s="1"/>
  <c r="A2076" i="5"/>
  <c r="C2076" i="5"/>
  <c r="A2077" i="5"/>
  <c r="C2077" i="5" s="1"/>
  <c r="A2078" i="5"/>
  <c r="C2078" i="5" s="1"/>
  <c r="A2079" i="5"/>
  <c r="C2079" i="5" s="1"/>
  <c r="A2080" i="5"/>
  <c r="C2080" i="5" s="1"/>
  <c r="A2081" i="5"/>
  <c r="C2081" i="5" s="1"/>
  <c r="A2082" i="5"/>
  <c r="C2082" i="5"/>
  <c r="A2083" i="5"/>
  <c r="C2083" i="5" s="1"/>
  <c r="A2084" i="5"/>
  <c r="C2084" i="5" s="1"/>
  <c r="A2085" i="5"/>
  <c r="C2085" i="5" s="1"/>
  <c r="A2086" i="5"/>
  <c r="C2086" i="5" s="1"/>
  <c r="A2087" i="5"/>
  <c r="C2087" i="5" s="1"/>
  <c r="A2088" i="5"/>
  <c r="C2088" i="5" s="1"/>
  <c r="A2089" i="5"/>
  <c r="C2089" i="5" s="1"/>
  <c r="A2090" i="5"/>
  <c r="C2090" i="5" s="1"/>
  <c r="A2091" i="5"/>
  <c r="C2091" i="5" s="1"/>
  <c r="A2092" i="5"/>
  <c r="C2092" i="5"/>
  <c r="A2093" i="5"/>
  <c r="C2093" i="5" s="1"/>
  <c r="A2094" i="5"/>
  <c r="C2094" i="5" s="1"/>
  <c r="A2095" i="5"/>
  <c r="C2095" i="5" s="1"/>
  <c r="A2096" i="5"/>
  <c r="C2096" i="5" s="1"/>
  <c r="A2097" i="5"/>
  <c r="C2097" i="5" s="1"/>
  <c r="A2098" i="5"/>
  <c r="C2098" i="5"/>
  <c r="A2099" i="5"/>
  <c r="C2099" i="5" s="1"/>
  <c r="A2100" i="5"/>
  <c r="C2100" i="5" s="1"/>
  <c r="A2101" i="5"/>
  <c r="C2101" i="5" s="1"/>
  <c r="A2102" i="5"/>
  <c r="C2102" i="5" s="1"/>
  <c r="A2103" i="5"/>
  <c r="C2103" i="5" s="1"/>
  <c r="A2104" i="5"/>
  <c r="C2104" i="5" s="1"/>
  <c r="A2105" i="5"/>
  <c r="C2105" i="5" s="1"/>
  <c r="A2106" i="5"/>
  <c r="C2106" i="5" s="1"/>
  <c r="A2107" i="5"/>
  <c r="C2107" i="5" s="1"/>
  <c r="A2108" i="5"/>
  <c r="C2108" i="5"/>
  <c r="A2109" i="5"/>
  <c r="C2109" i="5" s="1"/>
  <c r="A2110" i="5"/>
  <c r="C2110" i="5" s="1"/>
  <c r="A2111" i="5"/>
  <c r="C2111" i="5" s="1"/>
  <c r="A2112" i="5"/>
  <c r="C2112" i="5" s="1"/>
  <c r="A2113" i="5"/>
  <c r="C2113" i="5" s="1"/>
  <c r="A2114" i="5"/>
  <c r="C2114" i="5"/>
  <c r="A2115" i="5"/>
  <c r="C2115" i="5" s="1"/>
  <c r="A2116" i="5"/>
  <c r="C2116" i="5" s="1"/>
  <c r="A2117" i="5"/>
  <c r="C2117" i="5" s="1"/>
  <c r="A2118" i="5"/>
  <c r="C2118" i="5" s="1"/>
  <c r="A2119" i="5"/>
  <c r="C2119" i="5" s="1"/>
  <c r="A2120" i="5"/>
  <c r="C2120" i="5" s="1"/>
  <c r="A2121" i="5"/>
  <c r="C2121" i="5" s="1"/>
  <c r="A2122" i="5"/>
  <c r="C2122" i="5" s="1"/>
  <c r="A2123" i="5"/>
  <c r="C2123" i="5" s="1"/>
  <c r="A2124" i="5"/>
  <c r="C2124" i="5"/>
  <c r="A2125" i="5"/>
  <c r="C2125" i="5" s="1"/>
  <c r="A2126" i="5"/>
  <c r="C2126" i="5" s="1"/>
  <c r="A2127" i="5"/>
  <c r="C2127" i="5" s="1"/>
  <c r="A2128" i="5"/>
  <c r="C2128" i="5" s="1"/>
  <c r="A2129" i="5"/>
  <c r="C2129" i="5" s="1"/>
  <c r="A2130" i="5"/>
  <c r="C2130" i="5"/>
  <c r="A2131" i="5"/>
  <c r="C2131" i="5" s="1"/>
  <c r="A2132" i="5"/>
  <c r="C2132" i="5" s="1"/>
  <c r="A2133" i="5"/>
  <c r="C2133" i="5" s="1"/>
  <c r="A2134" i="5"/>
  <c r="C2134" i="5" s="1"/>
  <c r="A2135" i="5"/>
  <c r="C2135" i="5" s="1"/>
  <c r="A2136" i="5"/>
  <c r="C2136" i="5" s="1"/>
  <c r="A2137" i="5"/>
  <c r="C2137" i="5" s="1"/>
  <c r="A2138" i="5"/>
  <c r="C2138" i="5" s="1"/>
  <c r="A2139" i="5"/>
  <c r="C2139" i="5" s="1"/>
  <c r="A2140" i="5"/>
  <c r="C2140" i="5"/>
  <c r="A2141" i="5"/>
  <c r="C2141" i="5" s="1"/>
  <c r="A2142" i="5"/>
  <c r="C2142" i="5" s="1"/>
  <c r="A2143" i="5"/>
  <c r="C2143" i="5" s="1"/>
  <c r="A2144" i="5"/>
  <c r="C2144" i="5" s="1"/>
  <c r="A2145" i="5"/>
  <c r="C2145" i="5" s="1"/>
  <c r="A2146" i="5"/>
  <c r="C2146" i="5"/>
  <c r="A2147" i="5"/>
  <c r="C2147" i="5" s="1"/>
  <c r="A2148" i="5"/>
  <c r="C2148" i="5" s="1"/>
  <c r="A2149" i="5"/>
  <c r="C2149" i="5" s="1"/>
  <c r="A2150" i="5"/>
  <c r="C2150" i="5" s="1"/>
  <c r="A2151" i="5"/>
  <c r="C2151" i="5" s="1"/>
  <c r="A2152" i="5"/>
  <c r="C2152" i="5" s="1"/>
  <c r="A2153" i="5"/>
  <c r="C2153" i="5" s="1"/>
  <c r="A2154" i="5"/>
  <c r="C2154" i="5" s="1"/>
  <c r="A2155" i="5"/>
  <c r="C2155" i="5" s="1"/>
  <c r="A2156" i="5"/>
  <c r="C2156" i="5"/>
  <c r="A2157" i="5"/>
  <c r="C2157" i="5" s="1"/>
  <c r="A2158" i="5"/>
  <c r="C2158" i="5" s="1"/>
  <c r="A2159" i="5"/>
  <c r="C2159" i="5" s="1"/>
  <c r="A2160" i="5"/>
  <c r="C2160" i="5" s="1"/>
  <c r="A2161" i="5"/>
  <c r="C2161" i="5" s="1"/>
  <c r="A2162" i="5"/>
  <c r="C2162" i="5"/>
  <c r="A2163" i="5"/>
  <c r="C2163" i="5" s="1"/>
  <c r="A2164" i="5"/>
  <c r="C2164" i="5" s="1"/>
  <c r="A2165" i="5"/>
  <c r="C2165" i="5" s="1"/>
  <c r="A2166" i="5"/>
  <c r="C2166" i="5" s="1"/>
  <c r="A2167" i="5"/>
  <c r="C2167" i="5" s="1"/>
  <c r="A2168" i="5"/>
  <c r="C2168" i="5" s="1"/>
  <c r="A2169" i="5"/>
  <c r="C2169" i="5" s="1"/>
  <c r="A2170" i="5"/>
  <c r="C2170" i="5" s="1"/>
  <c r="A2171" i="5"/>
  <c r="C2171" i="5" s="1"/>
  <c r="A2172" i="5"/>
  <c r="C2172" i="5"/>
  <c r="A2173" i="5"/>
  <c r="C2173" i="5" s="1"/>
  <c r="A2174" i="5"/>
  <c r="C2174" i="5" s="1"/>
  <c r="A2175" i="5"/>
  <c r="C2175" i="5" s="1"/>
  <c r="A2176" i="5"/>
  <c r="C2176" i="5" s="1"/>
  <c r="A2177" i="5"/>
  <c r="C2177" i="5" s="1"/>
  <c r="A2178" i="5"/>
  <c r="C2178" i="5"/>
  <c r="A2179" i="5"/>
  <c r="C2179" i="5" s="1"/>
  <c r="A2180" i="5"/>
  <c r="C2180" i="5" s="1"/>
  <c r="A2181" i="5"/>
  <c r="C2181" i="5" s="1"/>
  <c r="A2182" i="5"/>
  <c r="C2182" i="5" s="1"/>
  <c r="A2183" i="5"/>
  <c r="C2183" i="5" s="1"/>
  <c r="A2184" i="5"/>
  <c r="C2184" i="5" s="1"/>
  <c r="A2185" i="5"/>
  <c r="C2185" i="5" s="1"/>
  <c r="A2186" i="5"/>
  <c r="C2186" i="5" s="1"/>
  <c r="A2187" i="5"/>
  <c r="C2187" i="5" s="1"/>
  <c r="A2188" i="5"/>
  <c r="C2188" i="5"/>
  <c r="A2189" i="5"/>
  <c r="C2189" i="5" s="1"/>
  <c r="A2190" i="5"/>
  <c r="C2190" i="5" s="1"/>
  <c r="A2191" i="5"/>
  <c r="C2191" i="5" s="1"/>
  <c r="A2192" i="5"/>
  <c r="C2192" i="5" s="1"/>
  <c r="A2193" i="5"/>
  <c r="C2193" i="5" s="1"/>
  <c r="A2194" i="5"/>
  <c r="C2194" i="5"/>
  <c r="A2195" i="5"/>
  <c r="C2195" i="5" s="1"/>
  <c r="A2196" i="5"/>
  <c r="C2196" i="5" s="1"/>
  <c r="A2197" i="5"/>
  <c r="C2197" i="5" s="1"/>
  <c r="A2198" i="5"/>
  <c r="C2198" i="5" s="1"/>
  <c r="A2199" i="5"/>
  <c r="C2199" i="5" s="1"/>
  <c r="A2200" i="5"/>
  <c r="C2200" i="5" s="1"/>
  <c r="A2201" i="5"/>
  <c r="C2201" i="5" s="1"/>
  <c r="A2202" i="5"/>
  <c r="C2202" i="5" s="1"/>
  <c r="A2203" i="5"/>
  <c r="C2203" i="5" s="1"/>
  <c r="A2204" i="5"/>
  <c r="C2204" i="5"/>
  <c r="A2205" i="5"/>
  <c r="C2205" i="5" s="1"/>
  <c r="A2206" i="5"/>
  <c r="C2206" i="5" s="1"/>
  <c r="A2207" i="5"/>
  <c r="C2207" i="5" s="1"/>
  <c r="A2208" i="5"/>
  <c r="C2208" i="5" s="1"/>
  <c r="A2209" i="5"/>
  <c r="C2209" i="5" s="1"/>
  <c r="A2210" i="5"/>
  <c r="C2210" i="5"/>
  <c r="A2211" i="5"/>
  <c r="C2211" i="5" s="1"/>
  <c r="A2212" i="5"/>
  <c r="C2212" i="5" s="1"/>
  <c r="A2213" i="5"/>
  <c r="C2213" i="5" s="1"/>
  <c r="A2214" i="5"/>
  <c r="C2214" i="5" s="1"/>
  <c r="A2215" i="5"/>
  <c r="C2215" i="5" s="1"/>
  <c r="A2216" i="5"/>
  <c r="C2216" i="5" s="1"/>
  <c r="A2217" i="5"/>
  <c r="C2217" i="5" s="1"/>
  <c r="A2218" i="5"/>
  <c r="C2218" i="5" s="1"/>
  <c r="A2219" i="5"/>
  <c r="C2219" i="5" s="1"/>
  <c r="A2220" i="5"/>
  <c r="C2220" i="5"/>
  <c r="A2221" i="5"/>
  <c r="C2221" i="5" s="1"/>
  <c r="A2222" i="5"/>
  <c r="C2222" i="5" s="1"/>
  <c r="A2223" i="5"/>
  <c r="C2223" i="5" s="1"/>
  <c r="A2224" i="5"/>
  <c r="C2224" i="5" s="1"/>
  <c r="A2225" i="5"/>
  <c r="C2225" i="5" s="1"/>
  <c r="A2226" i="5"/>
  <c r="C2226" i="5"/>
  <c r="A2227" i="5"/>
  <c r="C2227" i="5" s="1"/>
  <c r="A2228" i="5"/>
  <c r="C2228" i="5" s="1"/>
  <c r="A2229" i="5"/>
  <c r="C2229" i="5" s="1"/>
  <c r="A2230" i="5"/>
  <c r="C2230" i="5" s="1"/>
  <c r="A2231" i="5"/>
  <c r="C2231" i="5" s="1"/>
  <c r="A2232" i="5"/>
  <c r="C2232" i="5" s="1"/>
  <c r="A2233" i="5"/>
  <c r="C2233" i="5" s="1"/>
  <c r="A2234" i="5"/>
  <c r="C2234" i="5" s="1"/>
  <c r="A2235" i="5"/>
  <c r="C2235" i="5" s="1"/>
  <c r="A2236" i="5"/>
  <c r="C2236" i="5"/>
  <c r="A2237" i="5"/>
  <c r="C2237" i="5" s="1"/>
  <c r="A2238" i="5"/>
  <c r="C2238" i="5" s="1"/>
  <c r="A2239" i="5"/>
  <c r="C2239" i="5" s="1"/>
  <c r="A2240" i="5"/>
  <c r="C2240" i="5" s="1"/>
  <c r="A2241" i="5"/>
  <c r="C2241" i="5" s="1"/>
  <c r="A2242" i="5"/>
  <c r="C2242" i="5"/>
  <c r="A2243" i="5"/>
  <c r="C2243" i="5" s="1"/>
  <c r="A2244" i="5"/>
  <c r="C2244" i="5" s="1"/>
  <c r="A2245" i="5"/>
  <c r="C2245" i="5" s="1"/>
  <c r="A2246" i="5"/>
  <c r="C2246" i="5" s="1"/>
  <c r="A2247" i="5"/>
  <c r="C2247" i="5" s="1"/>
  <c r="A2248" i="5"/>
  <c r="C2248" i="5" s="1"/>
  <c r="A2249" i="5"/>
  <c r="C2249" i="5" s="1"/>
  <c r="A2250" i="5"/>
  <c r="C2250" i="5" s="1"/>
  <c r="A2251" i="5"/>
  <c r="C2251" i="5" s="1"/>
  <c r="A2252" i="5"/>
  <c r="C2252" i="5"/>
  <c r="A2253" i="5"/>
  <c r="C2253" i="5" s="1"/>
  <c r="A2254" i="5"/>
  <c r="C2254" i="5" s="1"/>
  <c r="A2255" i="5"/>
  <c r="C2255" i="5" s="1"/>
  <c r="A2256" i="5"/>
  <c r="C2256" i="5" s="1"/>
  <c r="A2257" i="5"/>
  <c r="C2257" i="5" s="1"/>
  <c r="A2258" i="5"/>
  <c r="C2258" i="5"/>
  <c r="A2259" i="5"/>
  <c r="C2259" i="5" s="1"/>
  <c r="A2260" i="5"/>
  <c r="C2260" i="5" s="1"/>
  <c r="A2261" i="5"/>
  <c r="C2261" i="5" s="1"/>
  <c r="A2262" i="5"/>
  <c r="C2262" i="5" s="1"/>
  <c r="A2263" i="5"/>
  <c r="C2263" i="5" s="1"/>
  <c r="A2264" i="5"/>
  <c r="C2264" i="5" s="1"/>
  <c r="A2265" i="5"/>
  <c r="C2265" i="5" s="1"/>
  <c r="A2266" i="5"/>
  <c r="C2266" i="5" s="1"/>
  <c r="A2267" i="5"/>
  <c r="C2267" i="5" s="1"/>
  <c r="A2268" i="5"/>
  <c r="C2268" i="5"/>
  <c r="A2269" i="5"/>
  <c r="C2269" i="5" s="1"/>
  <c r="A2270" i="5"/>
  <c r="C2270" i="5" s="1"/>
  <c r="A2271" i="5"/>
  <c r="C2271" i="5" s="1"/>
  <c r="A2272" i="5"/>
  <c r="C2272" i="5" s="1"/>
  <c r="A2273" i="5"/>
  <c r="C2273" i="5" s="1"/>
  <c r="A2274" i="5"/>
  <c r="C2274" i="5"/>
  <c r="A2275" i="5"/>
  <c r="C2275" i="5" s="1"/>
  <c r="A2276" i="5"/>
  <c r="C2276" i="5" s="1"/>
  <c r="A2277" i="5"/>
  <c r="C2277" i="5" s="1"/>
  <c r="A2278" i="5"/>
  <c r="C2278" i="5" s="1"/>
  <c r="A2279" i="5"/>
  <c r="C2279" i="5" s="1"/>
  <c r="A2280" i="5"/>
  <c r="C2280" i="5" s="1"/>
  <c r="A2281" i="5"/>
  <c r="C2281" i="5" s="1"/>
  <c r="A2282" i="5"/>
  <c r="C2282" i="5" s="1"/>
  <c r="A2283" i="5"/>
  <c r="C2283" i="5" s="1"/>
  <c r="A2284" i="5"/>
  <c r="C2284" i="5"/>
  <c r="A2285" i="5"/>
  <c r="C2285" i="5" s="1"/>
  <c r="A2286" i="5"/>
  <c r="C2286" i="5" s="1"/>
  <c r="A2287" i="5"/>
  <c r="C2287" i="5" s="1"/>
  <c r="A2288" i="5"/>
  <c r="C2288" i="5" s="1"/>
  <c r="A2289" i="5"/>
  <c r="C2289" i="5" s="1"/>
  <c r="A2290" i="5"/>
  <c r="C2290" i="5"/>
  <c r="A2291" i="5"/>
  <c r="C2291" i="5" s="1"/>
  <c r="A2292" i="5"/>
  <c r="C2292" i="5" s="1"/>
  <c r="A2293" i="5"/>
  <c r="C2293" i="5" s="1"/>
  <c r="A2294" i="5"/>
  <c r="C2294" i="5" s="1"/>
  <c r="A2295" i="5"/>
  <c r="C2295" i="5" s="1"/>
  <c r="A2296" i="5"/>
  <c r="C2296" i="5" s="1"/>
  <c r="A2297" i="5"/>
  <c r="C2297" i="5" s="1"/>
  <c r="A2298" i="5"/>
  <c r="C2298" i="5" s="1"/>
  <c r="A2299" i="5"/>
  <c r="C2299" i="5" s="1"/>
  <c r="A2300" i="5"/>
  <c r="C2300" i="5"/>
  <c r="C4" i="14"/>
  <c r="A6" i="14"/>
  <c r="C6" i="14" s="1"/>
  <c r="A8" i="14"/>
  <c r="C8" i="14" s="1"/>
  <c r="A10" i="14"/>
  <c r="C10" i="14" s="1"/>
  <c r="A12" i="14"/>
  <c r="C12" i="14" s="1"/>
  <c r="A14" i="14"/>
  <c r="C14" i="14" s="1"/>
  <c r="A16" i="14"/>
  <c r="C16" i="14" s="1"/>
  <c r="A18" i="14"/>
  <c r="C18" i="14"/>
  <c r="A20" i="14"/>
  <c r="C20" i="14" s="1"/>
  <c r="A22" i="14"/>
  <c r="C22" i="14" s="1"/>
  <c r="A24" i="14"/>
  <c r="C24" i="14" s="1"/>
  <c r="A26" i="14"/>
  <c r="C26" i="14"/>
  <c r="A28" i="14"/>
  <c r="C28" i="14" s="1"/>
  <c r="A30" i="14"/>
  <c r="C30" i="14" s="1"/>
  <c r="C32" i="14"/>
  <c r="C34" i="14"/>
  <c r="C36" i="14"/>
  <c r="C38" i="14"/>
  <c r="C40" i="14"/>
  <c r="C42" i="14"/>
  <c r="A54" i="14"/>
  <c r="C54" i="14" s="1"/>
  <c r="A225" i="14"/>
  <c r="C225" i="14" s="1"/>
  <c r="A244" i="14"/>
  <c r="C244" i="14" s="1"/>
  <c r="A246" i="14"/>
  <c r="C246" i="14" s="1"/>
  <c r="A247" i="14"/>
  <c r="C247" i="14"/>
  <c r="A249" i="14"/>
  <c r="C249" i="14"/>
  <c r="A250" i="14"/>
  <c r="C250" i="14" s="1"/>
  <c r="A251" i="14"/>
  <c r="C251" i="14" s="1"/>
  <c r="A253" i="14"/>
  <c r="C253" i="14" s="1"/>
  <c r="A255" i="14"/>
  <c r="C255" i="14"/>
  <c r="A256" i="14"/>
  <c r="C256" i="14" s="1"/>
  <c r="A257" i="14"/>
  <c r="C257" i="14" s="1"/>
  <c r="A258" i="14"/>
  <c r="C258" i="14" s="1"/>
  <c r="A260" i="14"/>
  <c r="C260" i="14" s="1"/>
  <c r="A263" i="14"/>
  <c r="C263" i="14" s="1"/>
  <c r="A264" i="14"/>
  <c r="C264" i="14" s="1"/>
  <c r="A267" i="14"/>
  <c r="C267" i="14"/>
  <c r="A268" i="14"/>
  <c r="C268" i="14" s="1"/>
  <c r="A270" i="14"/>
  <c r="C270" i="14" s="1"/>
  <c r="A271" i="14"/>
  <c r="C271" i="14"/>
  <c r="A272" i="14"/>
  <c r="C272" i="14" s="1"/>
  <c r="A275" i="14"/>
  <c r="C275" i="14" s="1"/>
  <c r="A276" i="14"/>
  <c r="C276" i="14" s="1"/>
  <c r="A278" i="14"/>
  <c r="C278" i="14" s="1"/>
  <c r="A279" i="14"/>
  <c r="C279" i="14" s="1"/>
  <c r="A280" i="14"/>
  <c r="C280" i="14" s="1"/>
  <c r="A284" i="14"/>
  <c r="C284" i="14" s="1"/>
  <c r="A286" i="14"/>
  <c r="C286" i="14" s="1"/>
  <c r="A288" i="14"/>
  <c r="C288" i="14" s="1"/>
  <c r="A289" i="14"/>
  <c r="C289" i="14" s="1"/>
  <c r="A290" i="14"/>
  <c r="C290" i="14" s="1"/>
  <c r="A291" i="14"/>
  <c r="C291" i="14" s="1"/>
  <c r="A292" i="14"/>
  <c r="C292" i="14" s="1"/>
  <c r="A294" i="14"/>
  <c r="C294" i="14" s="1"/>
  <c r="A296" i="14"/>
  <c r="C296" i="14" s="1"/>
  <c r="A297" i="14"/>
  <c r="C297" i="14" s="1"/>
  <c r="A298" i="14"/>
  <c r="C298" i="14" s="1"/>
  <c r="A299" i="14"/>
  <c r="C299" i="14" s="1"/>
  <c r="A300" i="14"/>
  <c r="C300" i="14" s="1"/>
  <c r="A302" i="14"/>
  <c r="C302" i="14" s="1"/>
  <c r="A303" i="14"/>
  <c r="C303" i="14" s="1"/>
  <c r="A304" i="14"/>
  <c r="C304" i="14" s="1"/>
  <c r="A306" i="14"/>
  <c r="C306" i="14" s="1"/>
  <c r="A307" i="14"/>
  <c r="C307" i="14" s="1"/>
  <c r="A308" i="14"/>
  <c r="C308" i="14" s="1"/>
  <c r="A310" i="14"/>
  <c r="C310" i="14" s="1"/>
  <c r="A311" i="14"/>
  <c r="C311" i="14" s="1"/>
  <c r="A312" i="14"/>
  <c r="C312" i="14" s="1"/>
  <c r="A314" i="14"/>
  <c r="C314" i="14" s="1"/>
  <c r="A315" i="14"/>
  <c r="C315" i="14"/>
  <c r="A316" i="14"/>
  <c r="C316" i="14" s="1"/>
  <c r="A317" i="14"/>
  <c r="C317" i="14" s="1"/>
  <c r="A318" i="14"/>
  <c r="C318" i="14" s="1"/>
  <c r="A319" i="14"/>
  <c r="C319" i="14" s="1"/>
  <c r="A320" i="14"/>
  <c r="C320" i="14" s="1"/>
  <c r="A322" i="14"/>
  <c r="C322" i="14" s="1"/>
  <c r="A324" i="14"/>
  <c r="C324" i="14" s="1"/>
  <c r="A325" i="14"/>
  <c r="C325" i="14" s="1"/>
  <c r="A326" i="14"/>
  <c r="C326" i="14" s="1"/>
  <c r="A327" i="14"/>
  <c r="C327" i="14" s="1"/>
  <c r="A328" i="14"/>
  <c r="C328" i="14" s="1"/>
  <c r="A330" i="14"/>
  <c r="C330" i="14" s="1"/>
  <c r="A331" i="14"/>
  <c r="C331" i="14" s="1"/>
  <c r="A332" i="14"/>
  <c r="C332" i="14" s="1"/>
  <c r="A334" i="14"/>
  <c r="C334" i="14" s="1"/>
  <c r="A335" i="14"/>
  <c r="C335" i="14" s="1"/>
  <c r="A336" i="14"/>
  <c r="C336" i="14" s="1"/>
  <c r="A338" i="14"/>
  <c r="C338" i="14" s="1"/>
  <c r="A339" i="14"/>
  <c r="C339" i="14" s="1"/>
  <c r="A340" i="14"/>
  <c r="C340" i="14" s="1"/>
  <c r="A341" i="14"/>
  <c r="C341" i="14" s="1"/>
  <c r="A342" i="14"/>
  <c r="C342" i="14" s="1"/>
  <c r="A344" i="14"/>
  <c r="C344" i="14" s="1"/>
  <c r="A346" i="14"/>
  <c r="C346" i="14" s="1"/>
  <c r="A348" i="14"/>
  <c r="C348" i="14" s="1"/>
  <c r="A350" i="14"/>
  <c r="C350" i="14"/>
  <c r="A352" i="14"/>
  <c r="C352" i="14"/>
  <c r="A354" i="14"/>
  <c r="C354" i="14"/>
  <c r="A356" i="14"/>
  <c r="C356" i="14" s="1"/>
  <c r="A358" i="14"/>
  <c r="C358" i="14" s="1"/>
  <c r="A360" i="14"/>
  <c r="C360" i="14" s="1"/>
  <c r="A362" i="14"/>
  <c r="C362" i="14" s="1"/>
  <c r="A364" i="14"/>
  <c r="C364" i="14" s="1"/>
  <c r="A366" i="14"/>
  <c r="C366" i="14" s="1"/>
  <c r="A368" i="14"/>
  <c r="C368" i="14" s="1"/>
  <c r="A370" i="14"/>
  <c r="C370" i="14" s="1"/>
  <c r="A372" i="14"/>
  <c r="C372" i="14" s="1"/>
  <c r="A374" i="14"/>
  <c r="C374" i="14" s="1"/>
  <c r="A376" i="14"/>
  <c r="C376" i="14" s="1"/>
  <c r="A378" i="14"/>
  <c r="C378" i="14" s="1"/>
  <c r="A380" i="14"/>
  <c r="C380" i="14" s="1"/>
  <c r="A382" i="14"/>
  <c r="C382" i="14" s="1"/>
  <c r="A384" i="14"/>
  <c r="C384" i="14"/>
  <c r="A386" i="14"/>
  <c r="C386" i="14" s="1"/>
  <c r="A387" i="14"/>
  <c r="C387" i="14" s="1"/>
  <c r="A388" i="14"/>
  <c r="C388" i="14" s="1"/>
  <c r="A392" i="14"/>
  <c r="C392" i="14" s="1"/>
  <c r="A394" i="14"/>
  <c r="C394" i="14" s="1"/>
  <c r="A395" i="14"/>
  <c r="C395" i="14" s="1"/>
  <c r="A396" i="14"/>
  <c r="C396" i="14" s="1"/>
  <c r="A400" i="14"/>
  <c r="C400" i="14" s="1"/>
  <c r="A402" i="14"/>
  <c r="C402" i="14" s="1"/>
  <c r="A404" i="14"/>
  <c r="C404" i="14" s="1"/>
  <c r="A405" i="14"/>
  <c r="C405" i="14" s="1"/>
  <c r="A406" i="14"/>
  <c r="C406" i="14" s="1"/>
  <c r="A407" i="14"/>
  <c r="C407" i="14" s="1"/>
  <c r="A408" i="14"/>
  <c r="C408" i="14" s="1"/>
  <c r="A409" i="14"/>
  <c r="C409" i="14" s="1"/>
  <c r="A410" i="14"/>
  <c r="C410" i="14" s="1"/>
  <c r="A412" i="14"/>
  <c r="C412" i="14" s="1"/>
  <c r="A413" i="14"/>
  <c r="C413" i="14" s="1"/>
  <c r="A414" i="14"/>
  <c r="C414" i="14" s="1"/>
  <c r="A415" i="14"/>
  <c r="C415" i="14" s="1"/>
  <c r="A416" i="14"/>
  <c r="C416" i="14" s="1"/>
  <c r="A417" i="14"/>
  <c r="C417" i="14" s="1"/>
  <c r="A418" i="14"/>
  <c r="C418" i="14" s="1"/>
  <c r="A420" i="14"/>
  <c r="C420" i="14" s="1"/>
  <c r="A421" i="14"/>
  <c r="C421" i="14" s="1"/>
  <c r="A422" i="14"/>
  <c r="C422" i="14" s="1"/>
  <c r="A423" i="14"/>
  <c r="C423" i="14" s="1"/>
  <c r="A424" i="14"/>
  <c r="C424" i="14" s="1"/>
  <c r="A425" i="14"/>
  <c r="C425" i="14" s="1"/>
  <c r="A426" i="14"/>
  <c r="C426" i="14" s="1"/>
  <c r="A427" i="14"/>
  <c r="C427" i="14" s="1"/>
  <c r="A428" i="14"/>
  <c r="C428" i="14"/>
  <c r="A429" i="14"/>
  <c r="C429" i="14" s="1"/>
  <c r="A430" i="14"/>
  <c r="C430" i="14" s="1"/>
  <c r="A431" i="14"/>
  <c r="C431" i="14" s="1"/>
  <c r="A432" i="14"/>
  <c r="C432" i="14"/>
  <c r="A433" i="14"/>
  <c r="C433" i="14" s="1"/>
  <c r="A434" i="14"/>
  <c r="C434" i="14" s="1"/>
  <c r="A435" i="14"/>
  <c r="C435" i="14" s="1"/>
  <c r="A436" i="14"/>
  <c r="C436" i="14"/>
  <c r="A437" i="14"/>
  <c r="C437" i="14" s="1"/>
  <c r="A438" i="14"/>
  <c r="C438" i="14" s="1"/>
  <c r="A439" i="14"/>
  <c r="C439" i="14" s="1"/>
  <c r="A440" i="14"/>
  <c r="C440" i="14" s="1"/>
  <c r="A441" i="14"/>
  <c r="C441" i="14" s="1"/>
  <c r="A442" i="14"/>
  <c r="C442" i="14" s="1"/>
  <c r="A443" i="14"/>
  <c r="C443" i="14" s="1"/>
  <c r="A444" i="14"/>
  <c r="C444" i="14"/>
  <c r="A445" i="14"/>
  <c r="C445" i="14" s="1"/>
  <c r="A446" i="14"/>
  <c r="C446" i="14" s="1"/>
  <c r="A447" i="14"/>
  <c r="C447" i="14" s="1"/>
  <c r="A448" i="14"/>
  <c r="C448" i="14"/>
  <c r="A449" i="14"/>
  <c r="C449" i="14" s="1"/>
  <c r="A450" i="14"/>
  <c r="C450" i="14" s="1"/>
  <c r="A451" i="14"/>
  <c r="C451" i="14" s="1"/>
  <c r="A452" i="14"/>
  <c r="C452" i="14"/>
  <c r="A453" i="14"/>
  <c r="C453" i="14" s="1"/>
  <c r="A454" i="14"/>
  <c r="C454" i="14" s="1"/>
  <c r="A455" i="14"/>
  <c r="C455" i="14" s="1"/>
  <c r="A456" i="14"/>
  <c r="C456" i="14" s="1"/>
  <c r="A457" i="14"/>
  <c r="C457" i="14" s="1"/>
  <c r="A458" i="14"/>
  <c r="C458" i="14" s="1"/>
  <c r="A459" i="14"/>
  <c r="C459" i="14" s="1"/>
  <c r="A460" i="14"/>
  <c r="C460" i="14"/>
  <c r="A461" i="14"/>
  <c r="C461" i="14" s="1"/>
  <c r="A462" i="14"/>
  <c r="C462" i="14" s="1"/>
  <c r="A463" i="14"/>
  <c r="C463" i="14" s="1"/>
  <c r="A464" i="14"/>
  <c r="C464" i="14"/>
  <c r="A465" i="14"/>
  <c r="C465" i="14" s="1"/>
  <c r="A466" i="14"/>
  <c r="C466" i="14" s="1"/>
  <c r="A467" i="14"/>
  <c r="C467" i="14" s="1"/>
  <c r="A468" i="14"/>
  <c r="C468" i="14"/>
  <c r="A469" i="14"/>
  <c r="C469" i="14" s="1"/>
  <c r="A470" i="14"/>
  <c r="C470" i="14" s="1"/>
  <c r="A471" i="14"/>
  <c r="C471" i="14" s="1"/>
  <c r="A472" i="14"/>
  <c r="C472" i="14" s="1"/>
  <c r="A473" i="14"/>
  <c r="C473" i="14" s="1"/>
  <c r="A474" i="14"/>
  <c r="C474" i="14" s="1"/>
  <c r="A475" i="14"/>
  <c r="C475" i="14" s="1"/>
  <c r="A476" i="14"/>
  <c r="C476" i="14"/>
  <c r="A477" i="14"/>
  <c r="C477" i="14" s="1"/>
  <c r="A478" i="14"/>
  <c r="C478" i="14" s="1"/>
  <c r="A479" i="14"/>
  <c r="C479" i="14" s="1"/>
  <c r="A480" i="14"/>
  <c r="C480" i="14"/>
  <c r="A481" i="14"/>
  <c r="C481" i="14" s="1"/>
  <c r="A482" i="14"/>
  <c r="C482" i="14" s="1"/>
  <c r="A483" i="14"/>
  <c r="C483" i="14" s="1"/>
  <c r="A484" i="14"/>
  <c r="C484" i="14"/>
  <c r="A485" i="14"/>
  <c r="C485" i="14" s="1"/>
  <c r="A486" i="14"/>
  <c r="C486" i="14" s="1"/>
  <c r="A487" i="14"/>
  <c r="C487" i="14" s="1"/>
  <c r="A488" i="14"/>
  <c r="C488" i="14" s="1"/>
  <c r="A489" i="14"/>
  <c r="C489" i="14" s="1"/>
  <c r="A490" i="14"/>
  <c r="C490" i="14" s="1"/>
  <c r="A491" i="14"/>
  <c r="C491" i="14" s="1"/>
  <c r="A492" i="14"/>
  <c r="C492" i="14"/>
  <c r="A493" i="14"/>
  <c r="C493" i="14" s="1"/>
  <c r="A494" i="14"/>
  <c r="C494" i="14" s="1"/>
  <c r="A495" i="14"/>
  <c r="C495" i="14" s="1"/>
  <c r="A496" i="14"/>
  <c r="C496" i="14"/>
  <c r="A497" i="14"/>
  <c r="C497" i="14" s="1"/>
  <c r="A498" i="14"/>
  <c r="C498" i="14" s="1"/>
  <c r="A499" i="14"/>
  <c r="C499" i="14" s="1"/>
  <c r="A500" i="14"/>
  <c r="C500" i="14"/>
  <c r="A501" i="14"/>
  <c r="C501" i="14" s="1"/>
  <c r="A502" i="14"/>
  <c r="C502" i="14" s="1"/>
  <c r="A503" i="14"/>
  <c r="C503" i="14" s="1"/>
  <c r="A504" i="14"/>
  <c r="C504" i="14" s="1"/>
  <c r="A505" i="14"/>
  <c r="C505" i="14" s="1"/>
  <c r="A506" i="14"/>
  <c r="C506" i="14" s="1"/>
  <c r="A507" i="14"/>
  <c r="C507" i="14" s="1"/>
  <c r="A508" i="14"/>
  <c r="C508" i="14"/>
  <c r="A509" i="14"/>
  <c r="C509" i="14" s="1"/>
  <c r="A510" i="14"/>
  <c r="C510" i="14" s="1"/>
  <c r="A511" i="14"/>
  <c r="C511" i="14" s="1"/>
  <c r="A512" i="14"/>
  <c r="C512" i="14"/>
  <c r="A513" i="14"/>
  <c r="C513" i="14" s="1"/>
  <c r="A514" i="14"/>
  <c r="C514" i="14" s="1"/>
  <c r="A515" i="14"/>
  <c r="C515" i="14" s="1"/>
  <c r="A516" i="14"/>
  <c r="C516" i="14"/>
  <c r="A517" i="14"/>
  <c r="C517" i="14" s="1"/>
  <c r="A518" i="14"/>
  <c r="C518" i="14" s="1"/>
  <c r="A519" i="14"/>
  <c r="C519" i="14" s="1"/>
  <c r="A520" i="14"/>
  <c r="C520" i="14" s="1"/>
  <c r="A521" i="14"/>
  <c r="C521" i="14" s="1"/>
  <c r="A522" i="14"/>
  <c r="C522" i="14" s="1"/>
  <c r="A523" i="14"/>
  <c r="C523" i="14" s="1"/>
  <c r="A524" i="14"/>
  <c r="C524" i="14"/>
  <c r="A525" i="14"/>
  <c r="C525" i="14" s="1"/>
  <c r="A526" i="14"/>
  <c r="C526" i="14" s="1"/>
  <c r="A527" i="14"/>
  <c r="C527" i="14" s="1"/>
  <c r="A528" i="14"/>
  <c r="C528" i="14"/>
  <c r="A529" i="14"/>
  <c r="C529" i="14" s="1"/>
  <c r="A530" i="14"/>
  <c r="C530" i="14" s="1"/>
  <c r="A531" i="14"/>
  <c r="C531" i="14" s="1"/>
  <c r="A532" i="14"/>
  <c r="C532" i="14"/>
  <c r="A533" i="14"/>
  <c r="C533" i="14" s="1"/>
  <c r="A534" i="14"/>
  <c r="C534" i="14" s="1"/>
  <c r="A535" i="14"/>
  <c r="C535" i="14" s="1"/>
  <c r="A536" i="14"/>
  <c r="C536" i="14" s="1"/>
  <c r="A537" i="14"/>
  <c r="C537" i="14" s="1"/>
  <c r="A538" i="14"/>
  <c r="C538" i="14" s="1"/>
  <c r="A539" i="14"/>
  <c r="C539" i="14" s="1"/>
  <c r="A540" i="14"/>
  <c r="C540" i="14"/>
  <c r="A541" i="14"/>
  <c r="C541" i="14" s="1"/>
  <c r="A542" i="14"/>
  <c r="C542" i="14" s="1"/>
  <c r="A543" i="14"/>
  <c r="C543" i="14" s="1"/>
  <c r="A544" i="14"/>
  <c r="C544" i="14"/>
  <c r="A545" i="14"/>
  <c r="C545" i="14" s="1"/>
  <c r="A546" i="14"/>
  <c r="C546" i="14" s="1"/>
  <c r="A547" i="14"/>
  <c r="C547" i="14" s="1"/>
  <c r="A548" i="14"/>
  <c r="C548" i="14"/>
  <c r="A549" i="14"/>
  <c r="C549" i="14" s="1"/>
  <c r="A550" i="14"/>
  <c r="C550" i="14" s="1"/>
  <c r="A551" i="14"/>
  <c r="C551" i="14" s="1"/>
  <c r="A552" i="14"/>
  <c r="C552" i="14" s="1"/>
  <c r="A553" i="14"/>
  <c r="C553" i="14" s="1"/>
  <c r="A554" i="14"/>
  <c r="C554" i="14" s="1"/>
  <c r="A555" i="14"/>
  <c r="C555" i="14" s="1"/>
  <c r="A556" i="14"/>
  <c r="C556" i="14"/>
  <c r="A557" i="14"/>
  <c r="C557" i="14" s="1"/>
  <c r="A558" i="14"/>
  <c r="C558" i="14" s="1"/>
  <c r="A559" i="14"/>
  <c r="C559" i="14" s="1"/>
  <c r="A560" i="14"/>
  <c r="C560" i="14"/>
  <c r="A561" i="14"/>
  <c r="C561" i="14" s="1"/>
  <c r="A562" i="14"/>
  <c r="C562" i="14" s="1"/>
  <c r="A563" i="14"/>
  <c r="C563" i="14" s="1"/>
  <c r="A564" i="14"/>
  <c r="C564" i="14"/>
  <c r="A565" i="14"/>
  <c r="C565" i="14" s="1"/>
  <c r="A566" i="14"/>
  <c r="C566" i="14" s="1"/>
  <c r="A567" i="14"/>
  <c r="C567" i="14" s="1"/>
  <c r="A568" i="14"/>
  <c r="C568" i="14" s="1"/>
  <c r="A569" i="14"/>
  <c r="C569" i="14" s="1"/>
  <c r="A570" i="14"/>
  <c r="C570" i="14" s="1"/>
  <c r="A571" i="14"/>
  <c r="C571" i="14" s="1"/>
  <c r="A572" i="14"/>
  <c r="C572" i="14"/>
  <c r="A573" i="14"/>
  <c r="C573" i="14" s="1"/>
  <c r="A574" i="14"/>
  <c r="C574" i="14" s="1"/>
  <c r="A575" i="14"/>
  <c r="C575" i="14" s="1"/>
  <c r="A576" i="14"/>
  <c r="C576" i="14"/>
  <c r="A577" i="14"/>
  <c r="C577" i="14" s="1"/>
  <c r="A578" i="14"/>
  <c r="C578" i="14" s="1"/>
  <c r="A579" i="14"/>
  <c r="C579" i="14" s="1"/>
  <c r="A580" i="14"/>
  <c r="C580" i="14"/>
  <c r="A581" i="14"/>
  <c r="C581" i="14" s="1"/>
  <c r="A582" i="14"/>
  <c r="C582" i="14" s="1"/>
  <c r="A583" i="14"/>
  <c r="C583" i="14" s="1"/>
  <c r="A584" i="14"/>
  <c r="C584" i="14" s="1"/>
  <c r="A585" i="14"/>
  <c r="C585" i="14" s="1"/>
  <c r="A586" i="14"/>
  <c r="C586" i="14" s="1"/>
  <c r="A587" i="14"/>
  <c r="C587" i="14" s="1"/>
  <c r="A588" i="14"/>
  <c r="C588" i="14"/>
  <c r="A589" i="14"/>
  <c r="C589" i="14" s="1"/>
  <c r="A590" i="14"/>
  <c r="C590" i="14" s="1"/>
  <c r="A591" i="14"/>
  <c r="C591" i="14" s="1"/>
  <c r="A592" i="14"/>
  <c r="C592" i="14"/>
  <c r="A593" i="14"/>
  <c r="C593" i="14" s="1"/>
  <c r="A594" i="14"/>
  <c r="C594" i="14" s="1"/>
  <c r="A595" i="14"/>
  <c r="C595" i="14" s="1"/>
  <c r="A596" i="14"/>
  <c r="C596" i="14"/>
  <c r="A597" i="14"/>
  <c r="C597" i="14" s="1"/>
  <c r="A598" i="14"/>
  <c r="C598" i="14" s="1"/>
  <c r="A599" i="14"/>
  <c r="C599" i="14" s="1"/>
  <c r="A600" i="14"/>
  <c r="C600" i="14" s="1"/>
  <c r="A601" i="14"/>
  <c r="C601" i="14" s="1"/>
  <c r="A602" i="14"/>
  <c r="C602" i="14" s="1"/>
  <c r="A603" i="14"/>
  <c r="C603" i="14" s="1"/>
  <c r="A604" i="14"/>
  <c r="C604" i="14"/>
  <c r="A605" i="14"/>
  <c r="C605" i="14" s="1"/>
  <c r="A606" i="14"/>
  <c r="C606" i="14" s="1"/>
  <c r="A607" i="14"/>
  <c r="C607" i="14" s="1"/>
  <c r="A608" i="14"/>
  <c r="C608" i="14"/>
  <c r="A609" i="14"/>
  <c r="C609" i="14" s="1"/>
  <c r="A610" i="14"/>
  <c r="C610" i="14" s="1"/>
  <c r="A611" i="14"/>
  <c r="C611" i="14" s="1"/>
  <c r="A612" i="14"/>
  <c r="C612" i="14"/>
  <c r="A613" i="14"/>
  <c r="C613" i="14" s="1"/>
  <c r="A614" i="14"/>
  <c r="C614" i="14" s="1"/>
  <c r="A615" i="14"/>
  <c r="C615" i="14" s="1"/>
  <c r="A616" i="14"/>
  <c r="C616" i="14" s="1"/>
  <c r="A617" i="14"/>
  <c r="C617" i="14" s="1"/>
  <c r="A618" i="14"/>
  <c r="C618" i="14" s="1"/>
  <c r="A619" i="14"/>
  <c r="C619" i="14" s="1"/>
  <c r="A620" i="14"/>
  <c r="C620" i="14"/>
  <c r="A621" i="14"/>
  <c r="C621" i="14" s="1"/>
  <c r="A622" i="14"/>
  <c r="C622" i="14" s="1"/>
  <c r="A623" i="14"/>
  <c r="C623" i="14" s="1"/>
  <c r="A624" i="14"/>
  <c r="C624" i="14"/>
  <c r="A625" i="14"/>
  <c r="C625" i="14" s="1"/>
  <c r="A626" i="14"/>
  <c r="C626" i="14" s="1"/>
  <c r="A627" i="14"/>
  <c r="C627" i="14" s="1"/>
  <c r="A628" i="14"/>
  <c r="C628" i="14"/>
  <c r="A629" i="14"/>
  <c r="C629" i="14" s="1"/>
  <c r="A630" i="14"/>
  <c r="C630" i="14" s="1"/>
  <c r="A631" i="14"/>
  <c r="C631" i="14" s="1"/>
  <c r="A632" i="14"/>
  <c r="C632" i="14" s="1"/>
  <c r="A633" i="14"/>
  <c r="C633" i="14" s="1"/>
  <c r="A634" i="14"/>
  <c r="C634" i="14" s="1"/>
  <c r="A635" i="14"/>
  <c r="C635" i="14" s="1"/>
  <c r="A636" i="14"/>
  <c r="C636" i="14"/>
  <c r="A637" i="14"/>
  <c r="C637" i="14" s="1"/>
  <c r="A638" i="14"/>
  <c r="C638" i="14" s="1"/>
  <c r="A639" i="14"/>
  <c r="C639" i="14" s="1"/>
  <c r="A640" i="14"/>
  <c r="C640" i="14"/>
  <c r="A641" i="14"/>
  <c r="C641" i="14" s="1"/>
  <c r="A642" i="14"/>
  <c r="C642" i="14" s="1"/>
  <c r="A643" i="14"/>
  <c r="C643" i="14" s="1"/>
  <c r="A644" i="14"/>
  <c r="C644" i="14"/>
  <c r="A645" i="14"/>
  <c r="C645" i="14" s="1"/>
  <c r="A646" i="14"/>
  <c r="C646" i="14" s="1"/>
  <c r="A647" i="14"/>
  <c r="C647" i="14" s="1"/>
  <c r="A648" i="14"/>
  <c r="C648" i="14" s="1"/>
  <c r="A649" i="14"/>
  <c r="C649" i="14" s="1"/>
  <c r="A650" i="14"/>
  <c r="C650" i="14" s="1"/>
  <c r="A651" i="14"/>
  <c r="C651" i="14" s="1"/>
  <c r="A652" i="14"/>
  <c r="C652" i="14"/>
  <c r="A653" i="14"/>
  <c r="C653" i="14" s="1"/>
  <c r="A654" i="14"/>
  <c r="C654" i="14" s="1"/>
  <c r="A655" i="14"/>
  <c r="C655" i="14" s="1"/>
  <c r="A656" i="14"/>
  <c r="C656" i="14"/>
  <c r="A657" i="14"/>
  <c r="C657" i="14" s="1"/>
  <c r="A658" i="14"/>
  <c r="C658" i="14" s="1"/>
  <c r="A659" i="14"/>
  <c r="C659" i="14" s="1"/>
  <c r="A660" i="14"/>
  <c r="C660" i="14"/>
  <c r="A661" i="14"/>
  <c r="C661" i="14" s="1"/>
  <c r="A662" i="14"/>
  <c r="C662" i="14" s="1"/>
  <c r="A663" i="14"/>
  <c r="C663" i="14" s="1"/>
  <c r="A664" i="14"/>
  <c r="C664" i="14" s="1"/>
  <c r="A665" i="14"/>
  <c r="C665" i="14" s="1"/>
  <c r="A666" i="14"/>
  <c r="C666" i="14" s="1"/>
  <c r="A667" i="14"/>
  <c r="C667" i="14" s="1"/>
  <c r="A668" i="14"/>
  <c r="C668" i="14"/>
  <c r="A669" i="14"/>
  <c r="C669" i="14" s="1"/>
  <c r="A670" i="14"/>
  <c r="C670" i="14" s="1"/>
  <c r="A671" i="14"/>
  <c r="C671" i="14" s="1"/>
  <c r="A672" i="14"/>
  <c r="C672" i="14"/>
  <c r="A673" i="14"/>
  <c r="C673" i="14" s="1"/>
  <c r="A674" i="14"/>
  <c r="C674" i="14" s="1"/>
  <c r="A675" i="14"/>
  <c r="C675" i="14" s="1"/>
  <c r="A676" i="14"/>
  <c r="C676" i="14"/>
  <c r="A677" i="14"/>
  <c r="C677" i="14" s="1"/>
  <c r="A678" i="14"/>
  <c r="C678" i="14" s="1"/>
  <c r="A679" i="14"/>
  <c r="C679" i="14" s="1"/>
  <c r="A680" i="14"/>
  <c r="C680" i="14" s="1"/>
  <c r="A681" i="14"/>
  <c r="C681" i="14" s="1"/>
  <c r="A682" i="14"/>
  <c r="C682" i="14" s="1"/>
  <c r="A683" i="14"/>
  <c r="C683" i="14" s="1"/>
  <c r="A684" i="14"/>
  <c r="C684" i="14"/>
  <c r="A685" i="14"/>
  <c r="C685" i="14" s="1"/>
  <c r="A686" i="14"/>
  <c r="C686" i="14" s="1"/>
  <c r="A687" i="14"/>
  <c r="C687" i="14" s="1"/>
  <c r="A688" i="14"/>
  <c r="C688" i="14"/>
  <c r="A689" i="14"/>
  <c r="C689" i="14" s="1"/>
  <c r="A690" i="14"/>
  <c r="C690" i="14" s="1"/>
  <c r="A691" i="14"/>
  <c r="C691" i="14" s="1"/>
  <c r="A692" i="14"/>
  <c r="C692" i="14"/>
  <c r="A693" i="14"/>
  <c r="C693" i="14" s="1"/>
  <c r="A694" i="14"/>
  <c r="C694" i="14" s="1"/>
  <c r="A695" i="14"/>
  <c r="C695" i="14" s="1"/>
  <c r="A696" i="14"/>
  <c r="C696" i="14" s="1"/>
  <c r="A697" i="14"/>
  <c r="C697" i="14" s="1"/>
  <c r="A698" i="14"/>
  <c r="C698" i="14" s="1"/>
  <c r="A699" i="14"/>
  <c r="C699" i="14" s="1"/>
  <c r="A700" i="14"/>
  <c r="C700" i="14"/>
  <c r="A701" i="14"/>
  <c r="C701" i="14" s="1"/>
  <c r="A702" i="14"/>
  <c r="C702" i="14" s="1"/>
  <c r="A703" i="14"/>
  <c r="C703" i="14" s="1"/>
  <c r="A704" i="14"/>
  <c r="C704" i="14"/>
  <c r="A705" i="14"/>
  <c r="C705" i="14" s="1"/>
  <c r="A706" i="14"/>
  <c r="C706" i="14" s="1"/>
  <c r="A707" i="14"/>
  <c r="C707" i="14" s="1"/>
  <c r="A708" i="14"/>
  <c r="C708" i="14"/>
  <c r="A709" i="14"/>
  <c r="C709" i="14" s="1"/>
  <c r="A710" i="14"/>
  <c r="C710" i="14" s="1"/>
  <c r="A711" i="14"/>
  <c r="C711" i="14" s="1"/>
  <c r="A712" i="14"/>
  <c r="C712" i="14" s="1"/>
  <c r="A713" i="14"/>
  <c r="C713" i="14" s="1"/>
  <c r="A714" i="14"/>
  <c r="C714" i="14" s="1"/>
  <c r="A715" i="14"/>
  <c r="C715" i="14" s="1"/>
  <c r="A716" i="14"/>
  <c r="C716" i="14"/>
  <c r="A717" i="14"/>
  <c r="C717" i="14" s="1"/>
  <c r="A718" i="14"/>
  <c r="C718" i="14" s="1"/>
  <c r="A719" i="14"/>
  <c r="C719" i="14" s="1"/>
  <c r="A720" i="14"/>
  <c r="C720" i="14"/>
  <c r="A721" i="14"/>
  <c r="C721" i="14" s="1"/>
  <c r="A722" i="14"/>
  <c r="C722" i="14" s="1"/>
  <c r="A723" i="14"/>
  <c r="C723" i="14" s="1"/>
  <c r="A724" i="14"/>
  <c r="C724" i="14"/>
  <c r="A725" i="14"/>
  <c r="C725" i="14" s="1"/>
  <c r="A726" i="14"/>
  <c r="C726" i="14" s="1"/>
  <c r="A727" i="14"/>
  <c r="C727" i="14" s="1"/>
  <c r="A728" i="14"/>
  <c r="C728" i="14" s="1"/>
  <c r="A729" i="14"/>
  <c r="C729" i="14" s="1"/>
  <c r="A730" i="14"/>
  <c r="C730" i="14" s="1"/>
  <c r="A731" i="14"/>
  <c r="C731" i="14" s="1"/>
  <c r="A732" i="14"/>
  <c r="C732" i="14"/>
  <c r="A733" i="14"/>
  <c r="C733" i="14" s="1"/>
  <c r="A734" i="14"/>
  <c r="C734" i="14" s="1"/>
  <c r="A735" i="14"/>
  <c r="C735" i="14" s="1"/>
  <c r="A736" i="14"/>
  <c r="C736" i="14"/>
  <c r="A737" i="14"/>
  <c r="C737" i="14" s="1"/>
  <c r="A738" i="14"/>
  <c r="C738" i="14" s="1"/>
  <c r="A739" i="14"/>
  <c r="C739" i="14" s="1"/>
  <c r="A740" i="14"/>
  <c r="C740" i="14"/>
  <c r="A741" i="14"/>
  <c r="C741" i="14" s="1"/>
  <c r="A742" i="14"/>
  <c r="C742" i="14" s="1"/>
  <c r="A743" i="14"/>
  <c r="C743" i="14" s="1"/>
  <c r="A744" i="14"/>
  <c r="C744" i="14" s="1"/>
  <c r="A745" i="14"/>
  <c r="C745" i="14" s="1"/>
  <c r="A746" i="14"/>
  <c r="C746" i="14" s="1"/>
  <c r="A747" i="14"/>
  <c r="C747" i="14" s="1"/>
  <c r="A748" i="14"/>
  <c r="C748" i="14"/>
  <c r="A749" i="14"/>
  <c r="C749" i="14" s="1"/>
  <c r="A750" i="14"/>
  <c r="C750" i="14" s="1"/>
  <c r="A751" i="14"/>
  <c r="C751" i="14" s="1"/>
  <c r="A752" i="14"/>
  <c r="C752" i="14"/>
  <c r="A753" i="14"/>
  <c r="C753" i="14" s="1"/>
  <c r="A754" i="14"/>
  <c r="C754" i="14" s="1"/>
  <c r="A755" i="14"/>
  <c r="C755" i="14" s="1"/>
  <c r="A756" i="14"/>
  <c r="C756" i="14"/>
  <c r="A757" i="14"/>
  <c r="C757" i="14" s="1"/>
  <c r="A758" i="14"/>
  <c r="C758" i="14" s="1"/>
  <c r="A759" i="14"/>
  <c r="C759" i="14" s="1"/>
  <c r="A760" i="14"/>
  <c r="C760" i="14" s="1"/>
  <c r="A761" i="14"/>
  <c r="C761" i="14" s="1"/>
  <c r="A762" i="14"/>
  <c r="C762" i="14" s="1"/>
  <c r="A763" i="14"/>
  <c r="C763" i="14" s="1"/>
  <c r="A764" i="14"/>
  <c r="C764" i="14"/>
  <c r="A765" i="14"/>
  <c r="C765" i="14" s="1"/>
  <c r="A766" i="14"/>
  <c r="C766" i="14" s="1"/>
  <c r="A767" i="14"/>
  <c r="C767" i="14" s="1"/>
  <c r="A768" i="14"/>
  <c r="C768" i="14"/>
  <c r="A769" i="14"/>
  <c r="C769" i="14" s="1"/>
  <c r="A770" i="14"/>
  <c r="C770" i="14" s="1"/>
  <c r="A771" i="14"/>
  <c r="C771" i="14" s="1"/>
  <c r="A772" i="14"/>
  <c r="C772" i="14"/>
  <c r="A773" i="14"/>
  <c r="C773" i="14" s="1"/>
  <c r="A774" i="14"/>
  <c r="C774" i="14" s="1"/>
  <c r="A775" i="14"/>
  <c r="C775" i="14" s="1"/>
  <c r="A776" i="14"/>
  <c r="C776" i="14" s="1"/>
  <c r="A777" i="14"/>
  <c r="C777" i="14" s="1"/>
  <c r="A778" i="14"/>
  <c r="C778" i="14" s="1"/>
  <c r="A779" i="14"/>
  <c r="C779" i="14" s="1"/>
  <c r="A780" i="14"/>
  <c r="C780" i="14"/>
  <c r="A781" i="14"/>
  <c r="C781" i="14" s="1"/>
  <c r="A782" i="14"/>
  <c r="C782" i="14" s="1"/>
  <c r="A783" i="14"/>
  <c r="C783" i="14" s="1"/>
  <c r="A784" i="14"/>
  <c r="C784" i="14"/>
  <c r="A785" i="14"/>
  <c r="C785" i="14" s="1"/>
  <c r="A786" i="14"/>
  <c r="C786" i="14" s="1"/>
  <c r="A787" i="14"/>
  <c r="C787" i="14" s="1"/>
  <c r="A788" i="14"/>
  <c r="C788" i="14"/>
  <c r="A789" i="14"/>
  <c r="C789" i="14" s="1"/>
  <c r="A790" i="14"/>
  <c r="C790" i="14" s="1"/>
  <c r="A791" i="14"/>
  <c r="C791" i="14" s="1"/>
  <c r="A792" i="14"/>
  <c r="C792" i="14" s="1"/>
  <c r="A793" i="14"/>
  <c r="C793" i="14" s="1"/>
  <c r="A794" i="14"/>
  <c r="C794" i="14" s="1"/>
  <c r="A795" i="14"/>
  <c r="C795" i="14" s="1"/>
  <c r="A796" i="14"/>
  <c r="C796" i="14"/>
  <c r="A797" i="14"/>
  <c r="C797" i="14" s="1"/>
  <c r="A798" i="14"/>
  <c r="C798" i="14" s="1"/>
  <c r="A799" i="14"/>
  <c r="C799" i="14" s="1"/>
  <c r="A800" i="14"/>
  <c r="C800" i="14"/>
  <c r="A801" i="14"/>
  <c r="C801" i="14" s="1"/>
  <c r="A802" i="14"/>
  <c r="C802" i="14" s="1"/>
  <c r="A803" i="14"/>
  <c r="C803" i="14" s="1"/>
  <c r="A804" i="14"/>
  <c r="C804" i="14"/>
  <c r="A805" i="14"/>
  <c r="C805" i="14" s="1"/>
  <c r="A806" i="14"/>
  <c r="C806" i="14" s="1"/>
  <c r="A807" i="14"/>
  <c r="C807" i="14" s="1"/>
  <c r="A808" i="14"/>
  <c r="C808" i="14" s="1"/>
  <c r="A809" i="14"/>
  <c r="C809" i="14" s="1"/>
  <c r="A810" i="14"/>
  <c r="C810" i="14" s="1"/>
  <c r="A811" i="14"/>
  <c r="C811" i="14" s="1"/>
  <c r="A812" i="14"/>
  <c r="C812" i="14"/>
  <c r="A813" i="14"/>
  <c r="C813" i="14" s="1"/>
  <c r="A814" i="14"/>
  <c r="C814" i="14" s="1"/>
  <c r="A815" i="14"/>
  <c r="C815" i="14" s="1"/>
  <c r="A816" i="14"/>
  <c r="C816" i="14"/>
  <c r="A817" i="14"/>
  <c r="C817" i="14" s="1"/>
  <c r="A818" i="14"/>
  <c r="C818" i="14" s="1"/>
  <c r="A819" i="14"/>
  <c r="C819" i="14" s="1"/>
  <c r="A820" i="14"/>
  <c r="C820" i="14"/>
  <c r="A821" i="14"/>
  <c r="C821" i="14" s="1"/>
  <c r="A822" i="14"/>
  <c r="C822" i="14" s="1"/>
  <c r="A823" i="14"/>
  <c r="C823" i="14" s="1"/>
  <c r="A824" i="14"/>
  <c r="C824" i="14" s="1"/>
  <c r="A825" i="14"/>
  <c r="C825" i="14" s="1"/>
  <c r="A826" i="14"/>
  <c r="C826" i="14" s="1"/>
  <c r="A827" i="14"/>
  <c r="C827" i="14" s="1"/>
  <c r="A828" i="14"/>
  <c r="C828" i="14"/>
  <c r="A829" i="14"/>
  <c r="C829" i="14" s="1"/>
  <c r="A830" i="14"/>
  <c r="C830" i="14" s="1"/>
  <c r="A831" i="14"/>
  <c r="C831" i="14" s="1"/>
  <c r="A832" i="14"/>
  <c r="C832" i="14"/>
  <c r="A833" i="14"/>
  <c r="C833" i="14" s="1"/>
  <c r="A834" i="14"/>
  <c r="C834" i="14" s="1"/>
  <c r="A835" i="14"/>
  <c r="C835" i="14" s="1"/>
  <c r="A836" i="14"/>
  <c r="C836" i="14"/>
  <c r="A837" i="14"/>
  <c r="C837" i="14" s="1"/>
  <c r="A838" i="14"/>
  <c r="C838" i="14" s="1"/>
  <c r="A839" i="14"/>
  <c r="C839" i="14" s="1"/>
  <c r="A840" i="14"/>
  <c r="C840" i="14" s="1"/>
  <c r="A841" i="14"/>
  <c r="C841" i="14" s="1"/>
  <c r="A842" i="14"/>
  <c r="C842" i="14" s="1"/>
  <c r="A843" i="14"/>
  <c r="C843" i="14" s="1"/>
  <c r="A844" i="14"/>
  <c r="C844" i="14"/>
  <c r="A845" i="14"/>
  <c r="C845" i="14" s="1"/>
  <c r="A846" i="14"/>
  <c r="C846" i="14" s="1"/>
  <c r="A847" i="14"/>
  <c r="C847" i="14" s="1"/>
  <c r="A848" i="14"/>
  <c r="C848" i="14"/>
  <c r="A849" i="14"/>
  <c r="C849" i="14" s="1"/>
  <c r="A850" i="14"/>
  <c r="C850" i="14" s="1"/>
  <c r="A851" i="14"/>
  <c r="C851" i="14" s="1"/>
  <c r="A852" i="14"/>
  <c r="C852" i="14"/>
  <c r="A853" i="14"/>
  <c r="C853" i="14" s="1"/>
  <c r="A854" i="14"/>
  <c r="C854" i="14" s="1"/>
  <c r="A855" i="14"/>
  <c r="C855" i="14" s="1"/>
  <c r="A856" i="14"/>
  <c r="C856" i="14" s="1"/>
  <c r="A857" i="14"/>
  <c r="C857" i="14" s="1"/>
  <c r="A858" i="14"/>
  <c r="C858" i="14" s="1"/>
  <c r="A859" i="14"/>
  <c r="C859" i="14" s="1"/>
  <c r="A860" i="14"/>
  <c r="C860" i="14"/>
  <c r="A861" i="14"/>
  <c r="C861" i="14" s="1"/>
  <c r="A862" i="14"/>
  <c r="C862" i="14" s="1"/>
  <c r="A863" i="14"/>
  <c r="C863" i="14" s="1"/>
  <c r="A864" i="14"/>
  <c r="C864" i="14"/>
  <c r="A865" i="14"/>
  <c r="C865" i="14" s="1"/>
  <c r="A866" i="14"/>
  <c r="C866" i="14" s="1"/>
  <c r="A867" i="14"/>
  <c r="C867" i="14" s="1"/>
  <c r="A868" i="14"/>
  <c r="C868" i="14"/>
  <c r="A869" i="14"/>
  <c r="C869" i="14" s="1"/>
  <c r="A870" i="14"/>
  <c r="C870" i="14" s="1"/>
  <c r="A871" i="14"/>
  <c r="C871" i="14" s="1"/>
  <c r="A872" i="14"/>
  <c r="C872" i="14" s="1"/>
  <c r="A873" i="14"/>
  <c r="C873" i="14" s="1"/>
  <c r="A874" i="14"/>
  <c r="C874" i="14" s="1"/>
  <c r="A875" i="14"/>
  <c r="C875" i="14" s="1"/>
  <c r="A876" i="14"/>
  <c r="C876" i="14"/>
  <c r="A877" i="14"/>
  <c r="C877" i="14" s="1"/>
  <c r="A878" i="14"/>
  <c r="C878" i="14" s="1"/>
  <c r="A879" i="14"/>
  <c r="C879" i="14" s="1"/>
  <c r="A880" i="14"/>
  <c r="C880" i="14"/>
  <c r="A881" i="14"/>
  <c r="C881" i="14" s="1"/>
  <c r="A882" i="14"/>
  <c r="C882" i="14" s="1"/>
  <c r="A883" i="14"/>
  <c r="C883" i="14" s="1"/>
  <c r="A884" i="14"/>
  <c r="C884" i="14"/>
  <c r="A885" i="14"/>
  <c r="C885" i="14" s="1"/>
  <c r="A886" i="14"/>
  <c r="C886" i="14" s="1"/>
  <c r="A887" i="14"/>
  <c r="C887" i="14" s="1"/>
  <c r="A888" i="14"/>
  <c r="C888" i="14" s="1"/>
  <c r="A889" i="14"/>
  <c r="C889" i="14" s="1"/>
  <c r="A890" i="14"/>
  <c r="C890" i="14" s="1"/>
  <c r="A891" i="14"/>
  <c r="C891" i="14" s="1"/>
  <c r="A892" i="14"/>
  <c r="C892" i="14"/>
  <c r="A893" i="14"/>
  <c r="C893" i="14" s="1"/>
  <c r="A894" i="14"/>
  <c r="C894" i="14" s="1"/>
  <c r="A895" i="14"/>
  <c r="C895" i="14" s="1"/>
  <c r="A896" i="14"/>
  <c r="C896" i="14"/>
  <c r="A897" i="14"/>
  <c r="C897" i="14" s="1"/>
  <c r="A898" i="14"/>
  <c r="C898" i="14" s="1"/>
  <c r="A899" i="14"/>
  <c r="C899" i="14" s="1"/>
  <c r="A900" i="14"/>
  <c r="C900" i="14"/>
  <c r="A901" i="14"/>
  <c r="C901" i="14" s="1"/>
  <c r="A902" i="14"/>
  <c r="C902" i="14" s="1"/>
  <c r="A903" i="14"/>
  <c r="C903" i="14" s="1"/>
  <c r="A904" i="14"/>
  <c r="C904" i="14" s="1"/>
  <c r="A905" i="14"/>
  <c r="C905" i="14" s="1"/>
  <c r="A906" i="14"/>
  <c r="C906" i="14" s="1"/>
  <c r="A907" i="14"/>
  <c r="C907" i="14" s="1"/>
  <c r="A908" i="14"/>
  <c r="C908" i="14"/>
  <c r="A909" i="14"/>
  <c r="C909" i="14" s="1"/>
  <c r="A910" i="14"/>
  <c r="C910" i="14" s="1"/>
  <c r="A911" i="14"/>
  <c r="C911" i="14" s="1"/>
  <c r="A912" i="14"/>
  <c r="C912" i="14"/>
  <c r="A913" i="14"/>
  <c r="C913" i="14" s="1"/>
  <c r="A914" i="14"/>
  <c r="C914" i="14" s="1"/>
  <c r="A915" i="14"/>
  <c r="C915" i="14" s="1"/>
  <c r="A916" i="14"/>
  <c r="C916" i="14"/>
  <c r="A917" i="14"/>
  <c r="C917" i="14" s="1"/>
  <c r="A918" i="14"/>
  <c r="C918" i="14" s="1"/>
  <c r="A919" i="14"/>
  <c r="C919" i="14" s="1"/>
  <c r="A920" i="14"/>
  <c r="C920" i="14" s="1"/>
  <c r="A921" i="14"/>
  <c r="C921" i="14" s="1"/>
  <c r="A922" i="14"/>
  <c r="C922" i="14" s="1"/>
  <c r="A923" i="14"/>
  <c r="C923" i="14" s="1"/>
  <c r="A924" i="14"/>
  <c r="C924" i="14"/>
  <c r="A925" i="14"/>
  <c r="C925" i="14" s="1"/>
  <c r="A926" i="14"/>
  <c r="C926" i="14" s="1"/>
  <c r="A927" i="14"/>
  <c r="C927" i="14" s="1"/>
  <c r="A928" i="14"/>
  <c r="C928" i="14"/>
  <c r="A929" i="14"/>
  <c r="C929" i="14" s="1"/>
  <c r="A930" i="14"/>
  <c r="C930" i="14" s="1"/>
  <c r="A931" i="14"/>
  <c r="C931" i="14" s="1"/>
  <c r="A932" i="14"/>
  <c r="C932" i="14"/>
  <c r="A933" i="14"/>
  <c r="C933" i="14" s="1"/>
  <c r="A934" i="14"/>
  <c r="C934" i="14" s="1"/>
  <c r="A935" i="14"/>
  <c r="C935" i="14" s="1"/>
  <c r="A936" i="14"/>
  <c r="C936" i="14" s="1"/>
  <c r="A937" i="14"/>
  <c r="C937" i="14" s="1"/>
  <c r="A938" i="14"/>
  <c r="C938" i="14" s="1"/>
  <c r="A939" i="14"/>
  <c r="C939" i="14" s="1"/>
  <c r="A940" i="14"/>
  <c r="C940" i="14"/>
  <c r="A941" i="14"/>
  <c r="C941" i="14" s="1"/>
  <c r="A942" i="14"/>
  <c r="C942" i="14" s="1"/>
  <c r="A943" i="14"/>
  <c r="C943" i="14" s="1"/>
  <c r="A944" i="14"/>
  <c r="C944" i="14"/>
  <c r="A945" i="14"/>
  <c r="C945" i="14" s="1"/>
  <c r="A946" i="14"/>
  <c r="C946" i="14" s="1"/>
  <c r="A947" i="14"/>
  <c r="C947" i="14" s="1"/>
  <c r="A948" i="14"/>
  <c r="C948" i="14"/>
  <c r="A949" i="14"/>
  <c r="C949" i="14" s="1"/>
  <c r="A950" i="14"/>
  <c r="C950" i="14" s="1"/>
  <c r="A951" i="14"/>
  <c r="C951" i="14" s="1"/>
  <c r="A952" i="14"/>
  <c r="C952" i="14" s="1"/>
  <c r="A953" i="14"/>
  <c r="C953" i="14" s="1"/>
  <c r="A954" i="14"/>
  <c r="C954" i="14" s="1"/>
  <c r="A955" i="14"/>
  <c r="C955" i="14" s="1"/>
  <c r="A956" i="14"/>
  <c r="C956" i="14"/>
  <c r="A957" i="14"/>
  <c r="C957" i="14" s="1"/>
  <c r="A958" i="14"/>
  <c r="C958" i="14" s="1"/>
  <c r="A959" i="14"/>
  <c r="C959" i="14" s="1"/>
  <c r="A960" i="14"/>
  <c r="C960" i="14"/>
  <c r="A961" i="14"/>
  <c r="C961" i="14" s="1"/>
  <c r="A962" i="14"/>
  <c r="C962" i="14" s="1"/>
  <c r="A963" i="14"/>
  <c r="C963" i="14" s="1"/>
  <c r="A964" i="14"/>
  <c r="C964" i="14"/>
  <c r="A965" i="14"/>
  <c r="C965" i="14" s="1"/>
  <c r="A966" i="14"/>
  <c r="C966" i="14" s="1"/>
  <c r="A967" i="14"/>
  <c r="C967" i="14" s="1"/>
  <c r="A968" i="14"/>
  <c r="C968" i="14" s="1"/>
  <c r="A969" i="14"/>
  <c r="C969" i="14" s="1"/>
  <c r="A970" i="14"/>
  <c r="C970" i="14" s="1"/>
  <c r="A971" i="14"/>
  <c r="C971" i="14" s="1"/>
  <c r="A972" i="14"/>
  <c r="C972" i="14"/>
  <c r="A973" i="14"/>
  <c r="C973" i="14" s="1"/>
  <c r="A974" i="14"/>
  <c r="C974" i="14" s="1"/>
  <c r="A975" i="14"/>
  <c r="C975" i="14" s="1"/>
  <c r="A976" i="14"/>
  <c r="C976" i="14"/>
  <c r="A977" i="14"/>
  <c r="C977" i="14" s="1"/>
  <c r="A978" i="14"/>
  <c r="C978" i="14" s="1"/>
  <c r="A979" i="14"/>
  <c r="C979" i="14" s="1"/>
  <c r="A980" i="14"/>
  <c r="C980" i="14"/>
  <c r="A981" i="14"/>
  <c r="C981" i="14" s="1"/>
  <c r="A982" i="14"/>
  <c r="C982" i="14" s="1"/>
  <c r="A983" i="14"/>
  <c r="C983" i="14" s="1"/>
  <c r="A984" i="14"/>
  <c r="C984" i="14" s="1"/>
  <c r="A985" i="14"/>
  <c r="C985" i="14" s="1"/>
  <c r="A986" i="14"/>
  <c r="C986" i="14" s="1"/>
  <c r="A987" i="14"/>
  <c r="C987" i="14" s="1"/>
  <c r="A988" i="14"/>
  <c r="C988" i="14"/>
  <c r="A989" i="14"/>
  <c r="C989" i="14" s="1"/>
  <c r="A990" i="14"/>
  <c r="C990" i="14" s="1"/>
  <c r="A991" i="14"/>
  <c r="C991" i="14" s="1"/>
  <c r="A992" i="14"/>
  <c r="C992" i="14"/>
  <c r="A993" i="14"/>
  <c r="C993" i="14" s="1"/>
  <c r="A994" i="14"/>
  <c r="C994" i="14" s="1"/>
  <c r="A995" i="14"/>
  <c r="C995" i="14" s="1"/>
  <c r="A996" i="14"/>
  <c r="C996" i="14"/>
  <c r="A997" i="14"/>
  <c r="C997" i="14" s="1"/>
  <c r="A998" i="14"/>
  <c r="C998" i="14" s="1"/>
  <c r="A999" i="14"/>
  <c r="C999" i="14" s="1"/>
  <c r="A1000" i="14"/>
  <c r="C1000" i="14" s="1"/>
  <c r="A1001" i="14"/>
  <c r="C1001" i="14" s="1"/>
  <c r="A1002" i="14"/>
  <c r="C1002" i="14" s="1"/>
  <c r="A1003" i="14"/>
  <c r="C1003" i="14" s="1"/>
  <c r="A1004" i="14"/>
  <c r="C1004" i="14"/>
  <c r="A1005" i="14"/>
  <c r="C1005" i="14" s="1"/>
  <c r="A1006" i="14"/>
  <c r="C1006" i="14" s="1"/>
  <c r="A1007" i="14"/>
  <c r="C1007" i="14" s="1"/>
  <c r="A1008" i="14"/>
  <c r="C1008" i="14"/>
  <c r="A1009" i="14"/>
  <c r="C1009" i="14" s="1"/>
  <c r="A1010" i="14"/>
  <c r="C1010" i="14" s="1"/>
  <c r="A1011" i="14"/>
  <c r="C1011" i="14" s="1"/>
  <c r="A1012" i="14"/>
  <c r="C1012" i="14"/>
  <c r="A1013" i="14"/>
  <c r="C1013" i="14" s="1"/>
  <c r="A1014" i="14"/>
  <c r="C1014" i="14" s="1"/>
  <c r="A1015" i="14"/>
  <c r="C1015" i="14" s="1"/>
  <c r="A1016" i="14"/>
  <c r="C1016" i="14" s="1"/>
  <c r="A1017" i="14"/>
  <c r="C1017" i="14" s="1"/>
  <c r="A1018" i="14"/>
  <c r="C1018" i="14" s="1"/>
  <c r="A1019" i="14"/>
  <c r="C1019" i="14" s="1"/>
  <c r="A1020" i="14"/>
  <c r="C1020" i="14"/>
  <c r="A1021" i="14"/>
  <c r="C1021" i="14" s="1"/>
  <c r="A1022" i="14"/>
  <c r="C1022" i="14" s="1"/>
  <c r="A1023" i="14"/>
  <c r="C1023" i="14" s="1"/>
  <c r="A1024" i="14"/>
  <c r="C1024" i="14"/>
  <c r="A1025" i="14"/>
  <c r="C1025" i="14" s="1"/>
  <c r="A1026" i="14"/>
  <c r="C1026" i="14" s="1"/>
  <c r="A1027" i="14"/>
  <c r="C1027" i="14" s="1"/>
  <c r="A1028" i="14"/>
  <c r="C1028" i="14"/>
  <c r="A1029" i="14"/>
  <c r="C1029" i="14" s="1"/>
  <c r="A1030" i="14"/>
  <c r="C1030" i="14" s="1"/>
  <c r="A1031" i="14"/>
  <c r="C1031" i="14" s="1"/>
  <c r="A1032" i="14"/>
  <c r="C1032" i="14" s="1"/>
  <c r="A1033" i="14"/>
  <c r="C1033" i="14" s="1"/>
  <c r="A1034" i="14"/>
  <c r="C1034" i="14" s="1"/>
  <c r="A1035" i="14"/>
  <c r="C1035" i="14" s="1"/>
  <c r="A1036" i="14"/>
  <c r="C1036" i="14"/>
  <c r="A1037" i="14"/>
  <c r="C1037" i="14" s="1"/>
  <c r="A1038" i="14"/>
  <c r="C1038" i="14" s="1"/>
  <c r="A1039" i="14"/>
  <c r="C1039" i="14" s="1"/>
  <c r="A1040" i="14"/>
  <c r="C1040" i="14"/>
  <c r="A1041" i="14"/>
  <c r="C1041" i="14" s="1"/>
  <c r="A1042" i="14"/>
  <c r="C1042" i="14" s="1"/>
  <c r="A1043" i="14"/>
  <c r="C1043" i="14" s="1"/>
  <c r="A1044" i="14"/>
  <c r="C1044" i="14"/>
  <c r="A1045" i="14"/>
  <c r="C1045" i="14" s="1"/>
  <c r="A1046" i="14"/>
  <c r="C1046" i="14" s="1"/>
  <c r="A1047" i="14"/>
  <c r="C1047" i="14" s="1"/>
  <c r="A1048" i="14"/>
  <c r="C1048" i="14" s="1"/>
  <c r="A1049" i="14"/>
  <c r="C1049" i="14" s="1"/>
  <c r="A1050" i="14"/>
  <c r="C1050" i="14" s="1"/>
  <c r="A1051" i="14"/>
  <c r="C1051" i="14" s="1"/>
  <c r="A1052" i="14"/>
  <c r="C1052" i="14"/>
  <c r="A1053" i="14"/>
  <c r="C1053" i="14" s="1"/>
  <c r="A1054" i="14"/>
  <c r="C1054" i="14" s="1"/>
  <c r="A1055" i="14"/>
  <c r="C1055" i="14" s="1"/>
  <c r="A1056" i="14"/>
  <c r="C1056" i="14"/>
  <c r="A1057" i="14"/>
  <c r="C1057" i="14" s="1"/>
  <c r="A1058" i="14"/>
  <c r="C1058" i="14" s="1"/>
  <c r="A1059" i="14"/>
  <c r="C1059" i="14" s="1"/>
  <c r="A1060" i="14"/>
  <c r="C1060" i="14"/>
  <c r="A1061" i="14"/>
  <c r="C1061" i="14" s="1"/>
  <c r="A1062" i="14"/>
  <c r="C1062" i="14" s="1"/>
  <c r="A1063" i="14"/>
  <c r="C1063" i="14" s="1"/>
  <c r="A1064" i="14"/>
  <c r="C1064" i="14" s="1"/>
  <c r="A1065" i="14"/>
  <c r="C1065" i="14" s="1"/>
  <c r="A1066" i="14"/>
  <c r="C1066" i="14" s="1"/>
  <c r="A1067" i="14"/>
  <c r="C1067" i="14" s="1"/>
  <c r="A1068" i="14"/>
  <c r="C1068" i="14"/>
  <c r="A1069" i="14"/>
  <c r="C1069" i="14" s="1"/>
  <c r="A1070" i="14"/>
  <c r="C1070" i="14" s="1"/>
  <c r="A1071" i="14"/>
  <c r="C1071" i="14" s="1"/>
  <c r="A1072" i="14"/>
  <c r="C1072" i="14"/>
  <c r="A1073" i="14"/>
  <c r="C1073" i="14" s="1"/>
  <c r="A1074" i="14"/>
  <c r="C1074" i="14" s="1"/>
  <c r="A1075" i="14"/>
  <c r="C1075" i="14" s="1"/>
  <c r="A1076" i="14"/>
  <c r="C1076" i="14"/>
  <c r="A1077" i="14"/>
  <c r="C1077" i="14" s="1"/>
  <c r="A1078" i="14"/>
  <c r="C1078" i="14" s="1"/>
  <c r="A1079" i="14"/>
  <c r="C1079" i="14" s="1"/>
  <c r="A1080" i="14"/>
  <c r="C1080" i="14" s="1"/>
  <c r="A1081" i="14"/>
  <c r="C1081" i="14" s="1"/>
  <c r="A1082" i="14"/>
  <c r="C1082" i="14" s="1"/>
  <c r="A1083" i="14"/>
  <c r="C1083" i="14" s="1"/>
  <c r="A1084" i="14"/>
  <c r="C1084" i="14"/>
  <c r="A1085" i="14"/>
  <c r="C1085" i="14" s="1"/>
  <c r="A1086" i="14"/>
  <c r="C1086" i="14" s="1"/>
  <c r="A1087" i="14"/>
  <c r="C1087" i="14" s="1"/>
  <c r="A1088" i="14"/>
  <c r="C1088" i="14"/>
  <c r="A1089" i="14"/>
  <c r="C1089" i="14" s="1"/>
  <c r="A1090" i="14"/>
  <c r="C1090" i="14" s="1"/>
  <c r="A1091" i="14"/>
  <c r="C1091" i="14" s="1"/>
  <c r="A1092" i="14"/>
  <c r="C1092" i="14"/>
  <c r="A1093" i="14"/>
  <c r="C1093" i="14" s="1"/>
  <c r="A1094" i="14"/>
  <c r="C1094" i="14" s="1"/>
  <c r="A1095" i="14"/>
  <c r="C1095" i="14" s="1"/>
  <c r="A1096" i="14"/>
  <c r="C1096" i="14" s="1"/>
  <c r="A1097" i="14"/>
  <c r="C1097" i="14" s="1"/>
  <c r="A1098" i="14"/>
  <c r="C1098" i="14" s="1"/>
  <c r="A1099" i="14"/>
  <c r="C1099" i="14" s="1"/>
  <c r="A1100" i="14"/>
  <c r="C1100" i="14"/>
  <c r="A1101" i="14"/>
  <c r="C1101" i="14" s="1"/>
  <c r="A1102" i="14"/>
  <c r="C1102" i="14" s="1"/>
  <c r="A1103" i="14"/>
  <c r="C1103" i="14" s="1"/>
  <c r="A1104" i="14"/>
  <c r="C1104" i="14"/>
  <c r="A1105" i="14"/>
  <c r="C1105" i="14" s="1"/>
  <c r="A1106" i="14"/>
  <c r="C1106" i="14" s="1"/>
  <c r="A1107" i="14"/>
  <c r="C1107" i="14" s="1"/>
  <c r="A1108" i="14"/>
  <c r="C1108" i="14"/>
  <c r="A1109" i="14"/>
  <c r="C1109" i="14" s="1"/>
  <c r="A1110" i="14"/>
  <c r="C1110" i="14" s="1"/>
  <c r="A1111" i="14"/>
  <c r="C1111" i="14" s="1"/>
  <c r="A1112" i="14"/>
  <c r="C1112" i="14" s="1"/>
  <c r="A1113" i="14"/>
  <c r="C1113" i="14" s="1"/>
  <c r="A1114" i="14"/>
  <c r="C1114" i="14" s="1"/>
  <c r="A1115" i="14"/>
  <c r="C1115" i="14" s="1"/>
  <c r="A1116" i="14"/>
  <c r="C1116" i="14"/>
  <c r="A1117" i="14"/>
  <c r="C1117" i="14" s="1"/>
  <c r="A1118" i="14"/>
  <c r="C1118" i="14" s="1"/>
  <c r="A1119" i="14"/>
  <c r="C1119" i="14" s="1"/>
  <c r="A1120" i="14"/>
  <c r="C1120" i="14"/>
  <c r="A1121" i="14"/>
  <c r="C1121" i="14" s="1"/>
  <c r="A1122" i="14"/>
  <c r="C1122" i="14" s="1"/>
  <c r="A1123" i="14"/>
  <c r="C1123" i="14" s="1"/>
  <c r="A1124" i="14"/>
  <c r="C1124" i="14"/>
  <c r="A1125" i="14"/>
  <c r="C1125" i="14" s="1"/>
  <c r="A1126" i="14"/>
  <c r="C1126" i="14" s="1"/>
  <c r="A1127" i="14"/>
  <c r="C1127" i="14" s="1"/>
  <c r="A1128" i="14"/>
  <c r="C1128" i="14" s="1"/>
  <c r="A1129" i="14"/>
  <c r="C1129" i="14" s="1"/>
  <c r="A1130" i="14"/>
  <c r="C1130" i="14" s="1"/>
  <c r="A1131" i="14"/>
  <c r="C1131" i="14" s="1"/>
  <c r="A1132" i="14"/>
  <c r="C1132" i="14"/>
  <c r="A1133" i="14"/>
  <c r="C1133" i="14" s="1"/>
  <c r="A1134" i="14"/>
  <c r="C1134" i="14" s="1"/>
  <c r="A1135" i="14"/>
  <c r="C1135" i="14" s="1"/>
  <c r="A1136" i="14"/>
  <c r="C1136" i="14"/>
  <c r="A1137" i="14"/>
  <c r="C1137" i="14" s="1"/>
  <c r="A1138" i="14"/>
  <c r="C1138" i="14" s="1"/>
  <c r="A1139" i="14"/>
  <c r="C1139" i="14" s="1"/>
  <c r="A1140" i="14"/>
  <c r="C1140" i="14"/>
  <c r="A1141" i="14"/>
  <c r="C1141" i="14" s="1"/>
  <c r="A1142" i="14"/>
  <c r="C1142" i="14" s="1"/>
  <c r="A1143" i="14"/>
  <c r="C1143" i="14" s="1"/>
  <c r="A1144" i="14"/>
  <c r="C1144" i="14" s="1"/>
  <c r="A1145" i="14"/>
  <c r="C1145" i="14" s="1"/>
  <c r="A1146" i="14"/>
  <c r="C1146" i="14" s="1"/>
  <c r="A1147" i="14"/>
  <c r="C1147" i="14" s="1"/>
  <c r="A1148" i="14"/>
  <c r="C1148" i="14"/>
  <c r="A1149" i="14"/>
  <c r="C1149" i="14" s="1"/>
  <c r="A1150" i="14"/>
  <c r="C1150" i="14" s="1"/>
  <c r="A1151" i="14"/>
  <c r="C1151" i="14" s="1"/>
  <c r="A1152" i="14"/>
  <c r="C1152" i="14"/>
  <c r="A1153" i="14"/>
  <c r="C1153" i="14" s="1"/>
  <c r="A1154" i="14"/>
  <c r="C1154" i="14" s="1"/>
  <c r="A1155" i="14"/>
  <c r="C1155" i="14" s="1"/>
  <c r="A1156" i="14"/>
  <c r="C1156" i="14"/>
  <c r="A1157" i="14"/>
  <c r="C1157" i="14" s="1"/>
  <c r="A1158" i="14"/>
  <c r="C1158" i="14" s="1"/>
  <c r="A1159" i="14"/>
  <c r="C1159" i="14" s="1"/>
  <c r="A1160" i="14"/>
  <c r="C1160" i="14" s="1"/>
  <c r="A1161" i="14"/>
  <c r="C1161" i="14" s="1"/>
  <c r="A1162" i="14"/>
  <c r="C1162" i="14" s="1"/>
  <c r="A1163" i="14"/>
  <c r="C1163" i="14" s="1"/>
  <c r="A1164" i="14"/>
  <c r="C1164" i="14"/>
  <c r="A1165" i="14"/>
  <c r="C1165" i="14" s="1"/>
  <c r="A1166" i="14"/>
  <c r="C1166" i="14" s="1"/>
  <c r="A1167" i="14"/>
  <c r="C1167" i="14" s="1"/>
  <c r="A1168" i="14"/>
  <c r="C1168" i="14"/>
  <c r="A1169" i="14"/>
  <c r="C1169" i="14" s="1"/>
  <c r="A1170" i="14"/>
  <c r="C1170" i="14" s="1"/>
  <c r="A1171" i="14"/>
  <c r="C1171" i="14" s="1"/>
  <c r="A1172" i="14"/>
  <c r="C1172" i="14"/>
  <c r="A1173" i="14"/>
  <c r="C1173" i="14" s="1"/>
  <c r="A1174" i="14"/>
  <c r="C1174" i="14" s="1"/>
  <c r="A1175" i="14"/>
  <c r="C1175" i="14" s="1"/>
  <c r="A1176" i="14"/>
  <c r="C1176" i="14" s="1"/>
  <c r="A1177" i="14"/>
  <c r="C1177" i="14" s="1"/>
  <c r="A1178" i="14"/>
  <c r="C1178" i="14" s="1"/>
  <c r="A1179" i="14"/>
  <c r="C1179" i="14" s="1"/>
  <c r="A1180" i="14"/>
  <c r="C1180" i="14"/>
  <c r="A1181" i="14"/>
  <c r="C1181" i="14" s="1"/>
  <c r="A1182" i="14"/>
  <c r="C1182" i="14" s="1"/>
  <c r="A1183" i="14"/>
  <c r="C1183" i="14" s="1"/>
  <c r="A1184" i="14"/>
  <c r="C1184" i="14"/>
  <c r="A1185" i="14"/>
  <c r="C1185" i="14" s="1"/>
  <c r="A1186" i="14"/>
  <c r="C1186" i="14" s="1"/>
  <c r="A1187" i="14"/>
  <c r="C1187" i="14" s="1"/>
  <c r="A1188" i="14"/>
  <c r="C1188" i="14"/>
  <c r="A1189" i="14"/>
  <c r="C1189" i="14" s="1"/>
  <c r="A1190" i="14"/>
  <c r="C1190" i="14" s="1"/>
  <c r="A1191" i="14"/>
  <c r="C1191" i="14" s="1"/>
  <c r="A1192" i="14"/>
  <c r="C1192" i="14" s="1"/>
  <c r="A1193" i="14"/>
  <c r="C1193" i="14" s="1"/>
  <c r="A1194" i="14"/>
  <c r="C1194" i="14" s="1"/>
  <c r="A1195" i="14"/>
  <c r="C1195" i="14" s="1"/>
  <c r="A1196" i="14"/>
  <c r="C1196" i="14"/>
  <c r="A1197" i="14"/>
  <c r="C1197" i="14" s="1"/>
  <c r="A1198" i="14"/>
  <c r="C1198" i="14" s="1"/>
  <c r="A1199" i="14"/>
  <c r="C1199" i="14" s="1"/>
  <c r="A1200" i="14"/>
  <c r="C1200" i="14"/>
  <c r="A1201" i="14"/>
  <c r="C1201" i="14" s="1"/>
  <c r="A1202" i="14"/>
  <c r="C1202" i="14" s="1"/>
  <c r="A1203" i="14"/>
  <c r="C1203" i="14" s="1"/>
  <c r="A1204" i="14"/>
  <c r="C1204" i="14"/>
  <c r="A1205" i="14"/>
  <c r="C1205" i="14" s="1"/>
  <c r="A1206" i="14"/>
  <c r="C1206" i="14" s="1"/>
  <c r="A1207" i="14"/>
  <c r="C1207" i="14" s="1"/>
  <c r="A1208" i="14"/>
  <c r="C1208" i="14" s="1"/>
  <c r="A1209" i="14"/>
  <c r="C1209" i="14" s="1"/>
  <c r="A1210" i="14"/>
  <c r="C1210" i="14" s="1"/>
  <c r="A1211" i="14"/>
  <c r="C1211" i="14" s="1"/>
  <c r="A1212" i="14"/>
  <c r="C1212" i="14"/>
  <c r="A1213" i="14"/>
  <c r="C1213" i="14" s="1"/>
  <c r="A1214" i="14"/>
  <c r="C1214" i="14" s="1"/>
  <c r="A1215" i="14"/>
  <c r="C1215" i="14" s="1"/>
  <c r="A1216" i="14"/>
  <c r="C1216" i="14"/>
  <c r="A1217" i="14"/>
  <c r="C1217" i="14" s="1"/>
  <c r="A1218" i="14"/>
  <c r="C1218" i="14" s="1"/>
  <c r="A1219" i="14"/>
  <c r="C1219" i="14" s="1"/>
  <c r="A1220" i="14"/>
  <c r="C1220" i="14"/>
  <c r="A1221" i="14"/>
  <c r="C1221" i="14" s="1"/>
  <c r="A1222" i="14"/>
  <c r="C1222" i="14" s="1"/>
  <c r="A1223" i="14"/>
  <c r="C1223" i="14" s="1"/>
  <c r="A1224" i="14"/>
  <c r="C1224" i="14" s="1"/>
  <c r="A1225" i="14"/>
  <c r="C1225" i="14" s="1"/>
  <c r="A1226" i="14"/>
  <c r="C1226" i="14" s="1"/>
  <c r="A1227" i="14"/>
  <c r="C1227" i="14" s="1"/>
  <c r="A1228" i="14"/>
  <c r="C1228" i="14"/>
  <c r="A1229" i="14"/>
  <c r="C1229" i="14" s="1"/>
  <c r="A1230" i="14"/>
  <c r="C1230" i="14" s="1"/>
  <c r="A1231" i="14"/>
  <c r="C1231" i="14" s="1"/>
  <c r="A1232" i="14"/>
  <c r="C1232" i="14"/>
  <c r="A1233" i="14"/>
  <c r="C1233" i="14" s="1"/>
  <c r="A1234" i="14"/>
  <c r="C1234" i="14" s="1"/>
  <c r="A1235" i="14"/>
  <c r="C1235" i="14" s="1"/>
  <c r="A1236" i="14"/>
  <c r="C1236" i="14"/>
  <c r="A1237" i="14"/>
  <c r="C1237" i="14" s="1"/>
  <c r="A1238" i="14"/>
  <c r="C1238" i="14" s="1"/>
  <c r="A1239" i="14"/>
  <c r="C1239" i="14" s="1"/>
  <c r="A1240" i="14"/>
  <c r="C1240" i="14" s="1"/>
  <c r="A1241" i="14"/>
  <c r="C1241" i="14" s="1"/>
  <c r="A1242" i="14"/>
  <c r="C1242" i="14" s="1"/>
  <c r="A1243" i="14"/>
  <c r="C1243" i="14" s="1"/>
  <c r="A1244" i="14"/>
  <c r="C1244" i="14"/>
  <c r="A1245" i="14"/>
  <c r="C1245" i="14" s="1"/>
  <c r="A1246" i="14"/>
  <c r="C1246" i="14" s="1"/>
  <c r="A1247" i="14"/>
  <c r="C1247" i="14" s="1"/>
  <c r="A1248" i="14"/>
  <c r="C1248" i="14"/>
  <c r="A1249" i="14"/>
  <c r="C1249" i="14" s="1"/>
  <c r="A1250" i="14"/>
  <c r="C1250" i="14" s="1"/>
  <c r="A1251" i="14"/>
  <c r="C1251" i="14" s="1"/>
  <c r="A1252" i="14"/>
  <c r="C1252" i="14"/>
  <c r="A1253" i="14"/>
  <c r="C1253" i="14" s="1"/>
  <c r="A1254" i="14"/>
  <c r="C1254" i="14" s="1"/>
  <c r="A1255" i="14"/>
  <c r="C1255" i="14" s="1"/>
  <c r="A1256" i="14"/>
  <c r="C1256" i="14" s="1"/>
  <c r="A1257" i="14"/>
  <c r="C1257" i="14" s="1"/>
  <c r="A1258" i="14"/>
  <c r="C1258" i="14" s="1"/>
  <c r="A1259" i="14"/>
  <c r="C1259" i="14" s="1"/>
  <c r="A1260" i="14"/>
  <c r="C1260" i="14"/>
  <c r="A1261" i="14"/>
  <c r="C1261" i="14" s="1"/>
  <c r="A1262" i="14"/>
  <c r="C1262" i="14" s="1"/>
  <c r="A1263" i="14"/>
  <c r="C1263" i="14" s="1"/>
  <c r="A1264" i="14"/>
  <c r="C1264" i="14"/>
  <c r="A1265" i="14"/>
  <c r="C1265" i="14" s="1"/>
  <c r="A1266" i="14"/>
  <c r="C1266" i="14" s="1"/>
  <c r="A1267" i="14"/>
  <c r="C1267" i="14" s="1"/>
  <c r="A1268" i="14"/>
  <c r="C1268" i="14"/>
  <c r="A1269" i="14"/>
  <c r="C1269" i="14" s="1"/>
  <c r="A1270" i="14"/>
  <c r="C1270" i="14" s="1"/>
  <c r="A1271" i="14"/>
  <c r="C1271" i="14" s="1"/>
  <c r="A1272" i="14"/>
  <c r="C1272" i="14" s="1"/>
  <c r="A1273" i="14"/>
  <c r="C1273" i="14" s="1"/>
  <c r="A1274" i="14"/>
  <c r="C1274" i="14" s="1"/>
  <c r="A1275" i="14"/>
  <c r="C1275" i="14" s="1"/>
  <c r="A1276" i="14"/>
  <c r="C1276" i="14"/>
  <c r="A1277" i="14"/>
  <c r="C1277" i="14" s="1"/>
  <c r="A1278" i="14"/>
  <c r="C1278" i="14" s="1"/>
  <c r="A1279" i="14"/>
  <c r="C1279" i="14" s="1"/>
  <c r="A1280" i="14"/>
  <c r="C1280" i="14"/>
  <c r="A1281" i="14"/>
  <c r="C1281" i="14" s="1"/>
  <c r="A1282" i="14"/>
  <c r="C1282" i="14" s="1"/>
  <c r="A1283" i="14"/>
  <c r="C1283" i="14" s="1"/>
  <c r="A1284" i="14"/>
  <c r="C1284" i="14"/>
  <c r="A1285" i="14"/>
  <c r="C1285" i="14" s="1"/>
  <c r="A1286" i="14"/>
  <c r="C1286" i="14" s="1"/>
  <c r="A1287" i="14"/>
  <c r="C1287" i="14" s="1"/>
  <c r="A1288" i="14"/>
  <c r="C1288" i="14" s="1"/>
  <c r="A1289" i="14"/>
  <c r="C1289" i="14" s="1"/>
  <c r="A1290" i="14"/>
  <c r="C1290" i="14" s="1"/>
  <c r="A1291" i="14"/>
  <c r="C1291" i="14" s="1"/>
  <c r="A1292" i="14"/>
  <c r="C1292" i="14"/>
  <c r="A1293" i="14"/>
  <c r="C1293" i="14" s="1"/>
  <c r="A1294" i="14"/>
  <c r="C1294" i="14" s="1"/>
  <c r="A1295" i="14"/>
  <c r="C1295" i="14" s="1"/>
  <c r="A1296" i="14"/>
  <c r="C1296" i="14"/>
  <c r="A1297" i="14"/>
  <c r="C1297" i="14" s="1"/>
  <c r="A1298" i="14"/>
  <c r="C1298" i="14" s="1"/>
  <c r="A1299" i="14"/>
  <c r="C1299" i="14" s="1"/>
  <c r="A1300" i="14"/>
  <c r="C1300" i="14"/>
  <c r="A1301" i="14"/>
  <c r="C1301" i="14" s="1"/>
  <c r="A1302" i="14"/>
  <c r="C1302" i="14" s="1"/>
  <c r="A1303" i="14"/>
  <c r="C1303" i="14" s="1"/>
  <c r="A1304" i="14"/>
  <c r="C1304" i="14" s="1"/>
  <c r="A1305" i="14"/>
  <c r="C1305" i="14" s="1"/>
  <c r="A1306" i="14"/>
  <c r="C1306" i="14" s="1"/>
  <c r="A1307" i="14"/>
  <c r="C1307" i="14" s="1"/>
  <c r="A1308" i="14"/>
  <c r="C1308" i="14"/>
  <c r="A1309" i="14"/>
  <c r="C1309" i="14" s="1"/>
  <c r="A1310" i="14"/>
  <c r="C1310" i="14" s="1"/>
  <c r="A1311" i="14"/>
  <c r="C1311" i="14" s="1"/>
  <c r="A1312" i="14"/>
  <c r="C1312" i="14"/>
  <c r="A1313" i="14"/>
  <c r="C1313" i="14" s="1"/>
  <c r="A1314" i="14"/>
  <c r="C1314" i="14" s="1"/>
  <c r="A1315" i="14"/>
  <c r="C1315" i="14" s="1"/>
  <c r="A1316" i="14"/>
  <c r="C1316" i="14"/>
  <c r="A1317" i="14"/>
  <c r="C1317" i="14" s="1"/>
  <c r="A1318" i="14"/>
  <c r="C1318" i="14" s="1"/>
  <c r="A1319" i="14"/>
  <c r="C1319" i="14" s="1"/>
  <c r="A1320" i="14"/>
  <c r="C1320" i="14" s="1"/>
  <c r="A1321" i="14"/>
  <c r="C1321" i="14" s="1"/>
  <c r="A1322" i="14"/>
  <c r="C1322" i="14" s="1"/>
  <c r="A1323" i="14"/>
  <c r="C1323" i="14" s="1"/>
  <c r="A1324" i="14"/>
  <c r="C1324" i="14"/>
  <c r="A1325" i="14"/>
  <c r="C1325" i="14" s="1"/>
  <c r="A1326" i="14"/>
  <c r="C1326" i="14" s="1"/>
  <c r="A1327" i="14"/>
  <c r="C1327" i="14" s="1"/>
  <c r="A1328" i="14"/>
  <c r="C1328" i="14"/>
  <c r="A1329" i="14"/>
  <c r="C1329" i="14" s="1"/>
  <c r="A1330" i="14"/>
  <c r="C1330" i="14" s="1"/>
  <c r="A1331" i="14"/>
  <c r="C1331" i="14" s="1"/>
  <c r="A1332" i="14"/>
  <c r="C1332" i="14"/>
  <c r="A1333" i="14"/>
  <c r="C1333" i="14" s="1"/>
  <c r="A1334" i="14"/>
  <c r="C1334" i="14" s="1"/>
  <c r="A1335" i="14"/>
  <c r="C1335" i="14" s="1"/>
  <c r="A1336" i="14"/>
  <c r="C1336" i="14" s="1"/>
  <c r="A1337" i="14"/>
  <c r="C1337" i="14" s="1"/>
  <c r="A1338" i="14"/>
  <c r="C1338" i="14" s="1"/>
  <c r="A1339" i="14"/>
  <c r="C1339" i="14" s="1"/>
  <c r="A1340" i="14"/>
  <c r="C1340" i="14"/>
  <c r="A1341" i="14"/>
  <c r="C1341" i="14" s="1"/>
  <c r="A1342" i="14"/>
  <c r="C1342" i="14" s="1"/>
  <c r="A1343" i="14"/>
  <c r="C1343" i="14" s="1"/>
  <c r="A1344" i="14"/>
  <c r="C1344" i="14"/>
  <c r="A1345" i="14"/>
  <c r="C1345" i="14" s="1"/>
  <c r="A1346" i="14"/>
  <c r="C1346" i="14" s="1"/>
  <c r="A1347" i="14"/>
  <c r="C1347" i="14" s="1"/>
  <c r="A1348" i="14"/>
  <c r="C1348" i="14"/>
  <c r="A1349" i="14"/>
  <c r="C1349" i="14" s="1"/>
  <c r="A1350" i="14"/>
  <c r="C1350" i="14" s="1"/>
  <c r="A1351" i="14"/>
  <c r="C1351" i="14" s="1"/>
  <c r="A1352" i="14"/>
  <c r="C1352" i="14" s="1"/>
  <c r="A1353" i="14"/>
  <c r="C1353" i="14" s="1"/>
  <c r="A1354" i="14"/>
  <c r="C1354" i="14" s="1"/>
  <c r="A1355" i="14"/>
  <c r="C1355" i="14" s="1"/>
  <c r="A1356" i="14"/>
  <c r="C1356" i="14"/>
  <c r="A1357" i="14"/>
  <c r="C1357" i="14" s="1"/>
  <c r="A1358" i="14"/>
  <c r="C1358" i="14" s="1"/>
  <c r="A1359" i="14"/>
  <c r="C1359" i="14" s="1"/>
  <c r="A1360" i="14"/>
  <c r="C1360" i="14"/>
  <c r="A1361" i="14"/>
  <c r="C1361" i="14" s="1"/>
  <c r="A1362" i="14"/>
  <c r="C1362" i="14" s="1"/>
  <c r="A1363" i="14"/>
  <c r="C1363" i="14" s="1"/>
  <c r="A1364" i="14"/>
  <c r="C1364" i="14"/>
  <c r="A1365" i="14"/>
  <c r="C1365" i="14" s="1"/>
  <c r="A1366" i="14"/>
  <c r="C1366" i="14" s="1"/>
  <c r="A1367" i="14"/>
  <c r="C1367" i="14" s="1"/>
  <c r="A1368" i="14"/>
  <c r="C1368" i="14" s="1"/>
  <c r="A1369" i="14"/>
  <c r="C1369" i="14" s="1"/>
  <c r="A1370" i="14"/>
  <c r="C1370" i="14" s="1"/>
  <c r="A1371" i="14"/>
  <c r="C1371" i="14" s="1"/>
  <c r="A1372" i="14"/>
  <c r="C1372" i="14"/>
  <c r="A1373" i="14"/>
  <c r="C1373" i="14" s="1"/>
  <c r="A1374" i="14"/>
  <c r="C1374" i="14" s="1"/>
  <c r="A1375" i="14"/>
  <c r="C1375" i="14" s="1"/>
  <c r="A1376" i="14"/>
  <c r="C1376" i="14"/>
  <c r="A1377" i="14"/>
  <c r="C1377" i="14" s="1"/>
  <c r="A1378" i="14"/>
  <c r="C1378" i="14" s="1"/>
  <c r="A1379" i="14"/>
  <c r="C1379" i="14" s="1"/>
  <c r="A1380" i="14"/>
  <c r="C1380" i="14"/>
  <c r="A1381" i="14"/>
  <c r="C1381" i="14" s="1"/>
  <c r="A1382" i="14"/>
  <c r="C1382" i="14" s="1"/>
  <c r="A1383" i="14"/>
  <c r="C1383" i="14" s="1"/>
  <c r="A1384" i="14"/>
  <c r="C1384" i="14" s="1"/>
  <c r="A1385" i="14"/>
  <c r="C1385" i="14" s="1"/>
  <c r="A1386" i="14"/>
  <c r="C1386" i="14" s="1"/>
  <c r="A1387" i="14"/>
  <c r="C1387" i="14" s="1"/>
  <c r="A1388" i="14"/>
  <c r="C1388" i="14"/>
  <c r="A1389" i="14"/>
  <c r="C1389" i="14" s="1"/>
  <c r="A1390" i="14"/>
  <c r="C1390" i="14" s="1"/>
  <c r="A1391" i="14"/>
  <c r="C1391" i="14" s="1"/>
  <c r="A1392" i="14"/>
  <c r="C1392" i="14"/>
  <c r="A1393" i="14"/>
  <c r="C1393" i="14" s="1"/>
  <c r="A1394" i="14"/>
  <c r="C1394" i="14" s="1"/>
  <c r="A1395" i="14"/>
  <c r="C1395" i="14" s="1"/>
  <c r="A1396" i="14"/>
  <c r="C1396" i="14"/>
  <c r="A1397" i="14"/>
  <c r="C1397" i="14" s="1"/>
  <c r="A1398" i="14"/>
  <c r="C1398" i="14" s="1"/>
  <c r="A1399" i="14"/>
  <c r="C1399" i="14" s="1"/>
  <c r="A1400" i="14"/>
  <c r="C1400" i="14" s="1"/>
  <c r="A1401" i="14"/>
  <c r="C1401" i="14" s="1"/>
  <c r="A1402" i="14"/>
  <c r="C1402" i="14" s="1"/>
  <c r="A1403" i="14"/>
  <c r="C1403" i="14" s="1"/>
  <c r="A1404" i="14"/>
  <c r="C1404" i="14"/>
  <c r="A1405" i="14"/>
  <c r="C1405" i="14" s="1"/>
  <c r="A1406" i="14"/>
  <c r="C1406" i="14" s="1"/>
  <c r="A1407" i="14"/>
  <c r="C1407" i="14" s="1"/>
  <c r="A1408" i="14"/>
  <c r="C1408" i="14"/>
  <c r="A1409" i="14"/>
  <c r="C1409" i="14" s="1"/>
  <c r="A1410" i="14"/>
  <c r="C1410" i="14" s="1"/>
  <c r="A1411" i="14"/>
  <c r="C1411" i="14" s="1"/>
  <c r="A1412" i="14"/>
  <c r="C1412" i="14"/>
  <c r="A1413" i="14"/>
  <c r="C1413" i="14" s="1"/>
  <c r="A1414" i="14"/>
  <c r="C1414" i="14" s="1"/>
  <c r="A1415" i="14"/>
  <c r="C1415" i="14" s="1"/>
  <c r="A1416" i="14"/>
  <c r="C1416" i="14" s="1"/>
  <c r="A1417" i="14"/>
  <c r="C1417" i="14" s="1"/>
  <c r="A1418" i="14"/>
  <c r="C1418" i="14" s="1"/>
  <c r="A1419" i="14"/>
  <c r="C1419" i="14" s="1"/>
  <c r="A1420" i="14"/>
  <c r="C1420" i="14"/>
  <c r="A1421" i="14"/>
  <c r="C1421" i="14" s="1"/>
  <c r="A1422" i="14"/>
  <c r="C1422" i="14" s="1"/>
  <c r="A1423" i="14"/>
  <c r="C1423" i="14" s="1"/>
  <c r="A1424" i="14"/>
  <c r="C1424" i="14"/>
  <c r="A1425" i="14"/>
  <c r="C1425" i="14" s="1"/>
  <c r="A1426" i="14"/>
  <c r="C1426" i="14" s="1"/>
  <c r="A1427" i="14"/>
  <c r="C1427" i="14" s="1"/>
  <c r="A1428" i="14"/>
  <c r="C1428" i="14"/>
  <c r="A1429" i="14"/>
  <c r="C1429" i="14" s="1"/>
  <c r="A1430" i="14"/>
  <c r="C1430" i="14" s="1"/>
  <c r="A1431" i="14"/>
  <c r="C1431" i="14" s="1"/>
  <c r="A1432" i="14"/>
  <c r="C1432" i="14" s="1"/>
  <c r="A1433" i="14"/>
  <c r="C1433" i="14" s="1"/>
  <c r="A1434" i="14"/>
  <c r="C1434" i="14" s="1"/>
  <c r="A1435" i="14"/>
  <c r="C1435" i="14" s="1"/>
  <c r="A1436" i="14"/>
  <c r="C1436" i="14"/>
  <c r="A1437" i="14"/>
  <c r="C1437" i="14" s="1"/>
  <c r="A1438" i="14"/>
  <c r="C1438" i="14" s="1"/>
  <c r="A1439" i="14"/>
  <c r="C1439" i="14" s="1"/>
  <c r="A1440" i="14"/>
  <c r="C1440" i="14"/>
  <c r="A1441" i="14"/>
  <c r="C1441" i="14" s="1"/>
  <c r="A1442" i="14"/>
  <c r="C1442" i="14" s="1"/>
  <c r="A1443" i="14"/>
  <c r="C1443" i="14" s="1"/>
  <c r="A1444" i="14"/>
  <c r="C1444" i="14"/>
  <c r="A1445" i="14"/>
  <c r="C1445" i="14" s="1"/>
  <c r="A1446" i="14"/>
  <c r="C1446" i="14" s="1"/>
  <c r="A1447" i="14"/>
  <c r="C1447" i="14" s="1"/>
  <c r="A1448" i="14"/>
  <c r="C1448" i="14" s="1"/>
  <c r="A1449" i="14"/>
  <c r="C1449" i="14" s="1"/>
  <c r="A1450" i="14"/>
  <c r="C1450" i="14" s="1"/>
  <c r="A1451" i="14"/>
  <c r="C1451" i="14" s="1"/>
  <c r="A1452" i="14"/>
  <c r="C1452" i="14"/>
  <c r="A1453" i="14"/>
  <c r="C1453" i="14" s="1"/>
  <c r="A1454" i="14"/>
  <c r="C1454" i="14" s="1"/>
  <c r="A1455" i="14"/>
  <c r="C1455" i="14" s="1"/>
  <c r="A1456" i="14"/>
  <c r="C1456" i="14"/>
  <c r="A1457" i="14"/>
  <c r="C1457" i="14" s="1"/>
  <c r="A1458" i="14"/>
  <c r="C1458" i="14" s="1"/>
  <c r="A1459" i="14"/>
  <c r="C1459" i="14" s="1"/>
  <c r="A1460" i="14"/>
  <c r="C1460" i="14"/>
  <c r="A1461" i="14"/>
  <c r="C1461" i="14" s="1"/>
  <c r="A1462" i="14"/>
  <c r="C1462" i="14" s="1"/>
  <c r="A1463" i="14"/>
  <c r="C1463" i="14" s="1"/>
  <c r="A1464" i="14"/>
  <c r="C1464" i="14" s="1"/>
  <c r="A1465" i="14"/>
  <c r="C1465" i="14" s="1"/>
  <c r="A1466" i="14"/>
  <c r="C1466" i="14" s="1"/>
  <c r="A1467" i="14"/>
  <c r="C1467" i="14" s="1"/>
  <c r="A1468" i="14"/>
  <c r="C1468" i="14"/>
  <c r="A1469" i="14"/>
  <c r="C1469" i="14" s="1"/>
  <c r="A1470" i="14"/>
  <c r="C1470" i="14" s="1"/>
  <c r="A1471" i="14"/>
  <c r="C1471" i="14" s="1"/>
  <c r="A1472" i="14"/>
  <c r="C1472" i="14"/>
  <c r="A1473" i="14"/>
  <c r="C1473" i="14" s="1"/>
  <c r="A1474" i="14"/>
  <c r="C1474" i="14" s="1"/>
  <c r="A1475" i="14"/>
  <c r="C1475" i="14" s="1"/>
  <c r="A1476" i="14"/>
  <c r="C1476" i="14"/>
  <c r="A1477" i="14"/>
  <c r="C1477" i="14" s="1"/>
  <c r="A1478" i="14"/>
  <c r="C1478" i="14" s="1"/>
  <c r="A1479" i="14"/>
  <c r="C1479" i="14" s="1"/>
  <c r="A1480" i="14"/>
  <c r="C1480" i="14" s="1"/>
  <c r="A1481" i="14"/>
  <c r="C1481" i="14" s="1"/>
  <c r="A1482" i="14"/>
  <c r="C1482" i="14" s="1"/>
  <c r="A1483" i="14"/>
  <c r="C1483" i="14" s="1"/>
  <c r="A1484" i="14"/>
  <c r="C1484" i="14"/>
  <c r="A1485" i="14"/>
  <c r="C1485" i="14" s="1"/>
  <c r="A1486" i="14"/>
  <c r="C1486" i="14" s="1"/>
  <c r="A1487" i="14"/>
  <c r="C1487" i="14" s="1"/>
  <c r="A1488" i="14"/>
  <c r="C1488" i="14"/>
  <c r="A1489" i="14"/>
  <c r="C1489" i="14" s="1"/>
  <c r="A1490" i="14"/>
  <c r="C1490" i="14" s="1"/>
  <c r="A1491" i="14"/>
  <c r="C1491" i="14" s="1"/>
  <c r="A1492" i="14"/>
  <c r="C1492" i="14"/>
  <c r="A1493" i="14"/>
  <c r="C1493" i="14" s="1"/>
  <c r="A1494" i="14"/>
  <c r="C1494" i="14" s="1"/>
  <c r="A1495" i="14"/>
  <c r="C1495" i="14" s="1"/>
  <c r="A1496" i="14"/>
  <c r="C1496" i="14" s="1"/>
  <c r="A1497" i="14"/>
  <c r="C1497" i="14" s="1"/>
  <c r="A1498" i="14"/>
  <c r="C1498" i="14" s="1"/>
  <c r="A1499" i="14"/>
  <c r="C1499" i="14" s="1"/>
  <c r="A1501" i="14"/>
  <c r="C1501" i="14"/>
  <c r="A1502" i="14"/>
  <c r="C1502" i="14" s="1"/>
  <c r="A1503" i="14"/>
  <c r="C1503" i="14" s="1"/>
  <c r="A1505" i="14"/>
  <c r="C1505" i="14" s="1"/>
  <c r="A1506" i="14"/>
  <c r="C1506" i="14"/>
  <c r="A1508" i="14"/>
  <c r="C1508" i="14" s="1"/>
  <c r="A1509" i="14"/>
  <c r="C1509" i="14" s="1"/>
  <c r="A1510" i="14"/>
  <c r="C1510" i="14" s="1"/>
  <c r="A1511" i="14"/>
  <c r="C1511" i="14"/>
  <c r="A1512" i="14"/>
  <c r="C1512" i="14" s="1"/>
  <c r="A1513" i="14"/>
  <c r="C1513" i="14" s="1"/>
  <c r="A1514" i="14"/>
  <c r="C1514" i="14" s="1"/>
  <c r="A1515" i="14"/>
  <c r="C1515" i="14" s="1"/>
  <c r="A1516" i="14"/>
  <c r="C1516" i="14" s="1"/>
  <c r="A1517" i="14"/>
  <c r="C1517" i="14" s="1"/>
  <c r="A1521" i="14"/>
  <c r="C1521" i="14" s="1"/>
  <c r="C1522" i="14"/>
  <c r="A1523" i="14"/>
  <c r="C1523" i="14" s="1"/>
  <c r="A1524" i="14"/>
  <c r="C1524" i="14" s="1"/>
  <c r="A1525" i="14"/>
  <c r="C1525" i="14" s="1"/>
  <c r="A1526" i="14"/>
  <c r="C1526" i="14" s="1"/>
  <c r="A1527" i="14"/>
  <c r="C1527" i="14" s="1"/>
  <c r="A1528" i="14"/>
  <c r="C1528" i="14" s="1"/>
  <c r="A1529" i="14"/>
  <c r="C1529" i="14" s="1"/>
  <c r="A1532" i="14"/>
  <c r="C1532" i="14" s="1"/>
  <c r="A1533" i="14"/>
  <c r="C1533" i="14" s="1"/>
  <c r="A1534" i="14"/>
  <c r="C1534" i="14" s="1"/>
  <c r="A1535" i="14"/>
  <c r="C1535" i="14" s="1"/>
  <c r="A1536" i="14"/>
  <c r="C1536" i="14" s="1"/>
  <c r="A1537" i="14"/>
  <c r="C1537" i="14" s="1"/>
  <c r="A1538" i="14"/>
  <c r="C1538" i="14" s="1"/>
  <c r="A1539" i="14"/>
  <c r="C1539" i="14" s="1"/>
  <c r="A1540" i="14"/>
  <c r="C1540" i="14" s="1"/>
  <c r="A1541" i="14"/>
  <c r="C1541" i="14" s="1"/>
  <c r="A1544" i="14"/>
  <c r="C1544" i="14" s="1"/>
  <c r="A1545" i="14"/>
  <c r="C1545" i="14"/>
  <c r="A1546" i="14"/>
  <c r="C1546" i="14" s="1"/>
  <c r="A1547" i="14"/>
  <c r="C1547" i="14" s="1"/>
  <c r="A1548" i="14"/>
  <c r="C1548" i="14" s="1"/>
  <c r="A1549" i="14"/>
  <c r="C1549" i="14" s="1"/>
  <c r="A1550" i="14"/>
  <c r="C1550" i="14" s="1"/>
  <c r="A1551" i="14"/>
  <c r="C1551" i="14" s="1"/>
  <c r="A1552" i="14"/>
  <c r="C1552" i="14" s="1"/>
  <c r="A1553" i="14"/>
  <c r="C1553" i="14" s="1"/>
  <c r="A1556" i="14"/>
  <c r="C1556" i="14" s="1"/>
  <c r="A1557" i="14"/>
  <c r="C1557" i="14" s="1"/>
  <c r="A1558" i="14"/>
  <c r="C1558" i="14" s="1"/>
  <c r="A1559" i="14"/>
  <c r="C1559" i="14" s="1"/>
  <c r="A1560" i="14"/>
  <c r="C1560" i="14" s="1"/>
  <c r="A1561" i="14"/>
  <c r="C1561" i="14" s="1"/>
  <c r="A1562" i="14"/>
  <c r="C1562" i="14" s="1"/>
  <c r="A1563" i="14"/>
  <c r="C1563" i="14"/>
  <c r="A1564" i="14"/>
  <c r="C1564" i="14" s="1"/>
  <c r="A1565" i="14"/>
  <c r="C1565" i="14" s="1"/>
  <c r="A1568" i="14"/>
  <c r="C1568" i="14" s="1"/>
  <c r="A1569" i="14"/>
  <c r="C1569" i="14" s="1"/>
  <c r="A1570" i="14"/>
  <c r="C1570" i="14" s="1"/>
  <c r="A1571" i="14"/>
  <c r="C1571" i="14"/>
  <c r="A1572" i="14"/>
  <c r="C1572" i="14" s="1"/>
  <c r="A1573" i="14"/>
  <c r="C1573" i="14" s="1"/>
  <c r="A1574" i="14"/>
  <c r="C1574" i="14" s="1"/>
  <c r="A1575" i="14"/>
  <c r="C1575" i="14" s="1"/>
  <c r="A1576" i="14"/>
  <c r="C1576" i="14" s="1"/>
  <c r="A1577" i="14"/>
  <c r="C1577" i="14"/>
  <c r="A1580" i="14"/>
  <c r="C1580" i="14" s="1"/>
  <c r="A1581" i="14"/>
  <c r="C1581" i="14" s="1"/>
  <c r="A1582" i="14"/>
  <c r="C1582" i="14" s="1"/>
  <c r="A1583" i="14"/>
  <c r="C1583" i="14" s="1"/>
  <c r="A1584" i="14"/>
  <c r="C1584" i="14" s="1"/>
  <c r="A1585" i="14"/>
  <c r="C1585" i="14" s="1"/>
  <c r="A1586" i="14"/>
  <c r="C1586" i="14" s="1"/>
  <c r="A1587" i="14"/>
  <c r="C1587" i="14" s="1"/>
  <c r="A1588" i="14"/>
  <c r="C1588" i="14" s="1"/>
  <c r="A1589" i="14"/>
  <c r="C1589" i="14" s="1"/>
  <c r="A1592" i="14"/>
  <c r="C1592" i="14" s="1"/>
  <c r="A1593" i="14"/>
  <c r="C1593" i="14"/>
  <c r="A1594" i="14"/>
  <c r="C1594" i="14" s="1"/>
  <c r="A1595" i="14"/>
  <c r="C1595" i="14" s="1"/>
  <c r="A1596" i="14"/>
  <c r="C1596" i="14" s="1"/>
  <c r="A1597" i="14"/>
  <c r="C1597" i="14" s="1"/>
  <c r="A1598" i="14"/>
  <c r="C1598" i="14" s="1"/>
  <c r="A1599" i="14"/>
  <c r="C1599" i="14" s="1"/>
  <c r="A1600" i="14"/>
  <c r="C1600" i="14" s="1"/>
  <c r="A1601" i="14"/>
  <c r="C1601" i="14" s="1"/>
  <c r="A1604" i="14"/>
  <c r="C1604" i="14" s="1"/>
  <c r="A1605" i="14"/>
  <c r="C1605" i="14" s="1"/>
  <c r="A1606" i="14"/>
  <c r="C1606" i="14" s="1"/>
  <c r="A1607" i="14"/>
  <c r="C1607" i="14" s="1"/>
  <c r="A1608" i="14"/>
  <c r="C1608" i="14" s="1"/>
  <c r="A1609" i="14"/>
  <c r="C1609" i="14"/>
  <c r="A1610" i="14"/>
  <c r="C1610" i="14" s="1"/>
  <c r="A1611" i="14"/>
  <c r="C1611" i="14" s="1"/>
  <c r="A1612" i="14"/>
  <c r="C1612" i="14" s="1"/>
  <c r="A1613" i="14"/>
  <c r="C1613" i="14" s="1"/>
  <c r="A1616" i="14"/>
  <c r="C1616" i="14" s="1"/>
  <c r="A1617" i="14"/>
  <c r="C1617" i="14"/>
  <c r="A1618" i="14"/>
  <c r="C1618" i="14" s="1"/>
  <c r="A1619" i="14"/>
  <c r="C1619" i="14" s="1"/>
  <c r="A1620" i="14"/>
  <c r="C1620" i="14" s="1"/>
  <c r="A1621" i="14"/>
  <c r="C1621" i="14" s="1"/>
  <c r="A1622" i="14"/>
  <c r="C1622" i="14" s="1"/>
  <c r="A1623" i="14"/>
  <c r="C1623" i="14" s="1"/>
  <c r="A1624" i="14"/>
  <c r="C1624" i="14" s="1"/>
  <c r="A1625" i="14"/>
  <c r="C1625" i="14" s="1"/>
  <c r="A1628" i="14"/>
  <c r="C1628" i="14" s="1"/>
  <c r="A1629" i="14"/>
  <c r="C1629" i="14" s="1"/>
  <c r="A1630" i="14"/>
  <c r="C1630" i="14" s="1"/>
  <c r="A1631" i="14"/>
  <c r="C1631" i="14"/>
  <c r="A1632" i="14"/>
  <c r="C1632" i="14" s="1"/>
  <c r="A1633" i="14"/>
  <c r="C1633" i="14" s="1"/>
  <c r="A1634" i="14"/>
  <c r="C1634" i="14" s="1"/>
  <c r="A1635" i="14"/>
  <c r="C1635" i="14" s="1"/>
  <c r="A1636" i="14"/>
  <c r="C1636" i="14" s="1"/>
  <c r="A1637" i="14"/>
  <c r="C1637" i="14" s="1"/>
  <c r="A1638" i="14"/>
  <c r="C1638" i="14" s="1"/>
  <c r="A1639" i="14"/>
  <c r="C1639" i="14"/>
  <c r="A1640" i="14"/>
  <c r="C1640" i="14" s="1"/>
  <c r="A1641" i="14"/>
  <c r="C1641" i="14" s="1"/>
  <c r="A1642" i="14"/>
  <c r="C1642" i="14" s="1"/>
  <c r="A1643" i="14"/>
  <c r="C1643" i="14" s="1"/>
  <c r="A1644" i="14"/>
  <c r="C1644" i="14" s="1"/>
  <c r="A1645" i="14"/>
  <c r="C1645" i="14"/>
  <c r="A1646" i="14"/>
  <c r="C1646" i="14" s="1"/>
  <c r="A1647" i="14"/>
  <c r="C1647" i="14" s="1"/>
  <c r="A1648" i="14"/>
  <c r="C1648" i="14" s="1"/>
  <c r="A1649" i="14"/>
  <c r="C1649" i="14" s="1"/>
  <c r="A1650" i="14"/>
  <c r="C1650" i="14" s="1"/>
  <c r="A1651" i="14"/>
  <c r="C1651" i="14"/>
  <c r="A1652" i="14"/>
  <c r="C1652" i="14" s="1"/>
  <c r="A1653" i="14"/>
  <c r="C1653" i="14" s="1"/>
  <c r="A1654" i="14"/>
  <c r="C1654" i="14" s="1"/>
  <c r="A1655" i="14"/>
  <c r="C1655" i="14"/>
  <c r="A1656" i="14"/>
  <c r="C1656" i="14" s="1"/>
  <c r="A1657" i="14"/>
  <c r="C1657" i="14" s="1"/>
  <c r="A1658" i="14"/>
  <c r="C1658" i="14" s="1"/>
  <c r="A1659" i="14"/>
  <c r="C1659" i="14" s="1"/>
  <c r="A1660" i="14"/>
  <c r="C1660" i="14" s="1"/>
  <c r="A1661" i="14"/>
  <c r="C1661" i="14" s="1"/>
  <c r="A1662" i="14"/>
  <c r="C1662" i="14" s="1"/>
  <c r="A1663" i="14"/>
  <c r="C1663" i="14"/>
  <c r="A1664" i="14"/>
  <c r="C1664" i="14" s="1"/>
  <c r="A1665" i="14"/>
  <c r="C1665" i="14" s="1"/>
  <c r="A1666" i="14"/>
  <c r="C1666" i="14" s="1"/>
  <c r="A1667" i="14"/>
  <c r="C1667" i="14" s="1"/>
  <c r="A1668" i="14"/>
  <c r="C1668" i="14" s="1"/>
  <c r="A1669" i="14"/>
  <c r="C1669" i="14" s="1"/>
  <c r="A1670" i="14"/>
  <c r="C1670" i="14" s="1"/>
  <c r="A1671" i="14"/>
  <c r="C1671" i="14" s="1"/>
  <c r="A1672" i="14"/>
  <c r="C1672" i="14" s="1"/>
  <c r="A1673" i="14"/>
  <c r="C1673" i="14" s="1"/>
  <c r="A1674" i="14"/>
  <c r="C1674" i="14" s="1"/>
  <c r="A1675" i="14"/>
  <c r="C1675" i="14" s="1"/>
  <c r="A1676" i="14"/>
  <c r="C1676" i="14" s="1"/>
  <c r="A1677" i="14"/>
  <c r="C1677" i="14"/>
  <c r="A1678" i="14"/>
  <c r="C1678" i="14" s="1"/>
  <c r="A1679" i="14"/>
  <c r="C1679" i="14" s="1"/>
  <c r="A1680" i="14"/>
  <c r="C1680" i="14" s="1"/>
  <c r="A1681" i="14"/>
  <c r="C1681" i="14" s="1"/>
  <c r="A1682" i="14"/>
  <c r="C1682" i="14" s="1"/>
  <c r="A1683" i="14"/>
  <c r="C1683" i="14"/>
  <c r="A1684" i="14"/>
  <c r="C1684" i="14" s="1"/>
  <c r="A1685" i="14"/>
  <c r="C1685" i="14" s="1"/>
  <c r="A1686" i="14"/>
  <c r="C1686" i="14" s="1"/>
  <c r="A1687" i="14"/>
  <c r="C1687" i="14"/>
  <c r="A1688" i="14"/>
  <c r="C1688" i="14" s="1"/>
  <c r="A1689" i="14"/>
  <c r="C1689" i="14" s="1"/>
  <c r="A1690" i="14"/>
  <c r="C1690" i="14" s="1"/>
  <c r="A1691" i="14"/>
  <c r="C1691" i="14" s="1"/>
  <c r="A1692" i="14"/>
  <c r="C1692" i="14" s="1"/>
  <c r="A1693" i="14"/>
  <c r="C1693" i="14" s="1"/>
  <c r="A1694" i="14"/>
  <c r="C1694" i="14" s="1"/>
  <c r="A1695" i="14"/>
  <c r="C1695" i="14"/>
  <c r="A1696" i="14"/>
  <c r="C1696" i="14" s="1"/>
  <c r="A1697" i="14"/>
  <c r="C1697" i="14" s="1"/>
  <c r="A1698" i="14"/>
  <c r="C1698" i="14" s="1"/>
  <c r="A1699" i="14"/>
  <c r="C1699" i="14" s="1"/>
  <c r="A1700" i="14"/>
  <c r="C1700" i="14" s="1"/>
  <c r="A1701" i="14"/>
  <c r="C1701" i="14" s="1"/>
  <c r="A1702" i="14"/>
  <c r="C1702" i="14" s="1"/>
  <c r="A1703" i="14"/>
  <c r="C1703" i="14"/>
  <c r="A1704" i="14"/>
  <c r="C1704" i="14" s="1"/>
  <c r="A1705" i="14"/>
  <c r="C1705" i="14" s="1"/>
  <c r="A1706" i="14"/>
  <c r="C1706" i="14" s="1"/>
  <c r="A1707" i="14"/>
  <c r="C1707" i="14" s="1"/>
  <c r="A1708" i="14"/>
  <c r="C1708" i="14" s="1"/>
  <c r="A1709" i="14"/>
  <c r="C1709" i="14" s="1"/>
  <c r="A1710" i="14"/>
  <c r="C1710" i="14" s="1"/>
  <c r="A1711" i="14"/>
  <c r="C1711" i="14" s="1"/>
  <c r="A1712" i="14"/>
  <c r="C1712" i="14" s="1"/>
  <c r="A1713" i="14"/>
  <c r="C1713" i="14" s="1"/>
  <c r="A1714" i="14"/>
  <c r="C1714" i="14" s="1"/>
  <c r="A1715" i="14"/>
  <c r="C1715" i="14" s="1"/>
  <c r="A1716" i="14"/>
  <c r="C1716" i="14" s="1"/>
  <c r="A1717" i="14"/>
  <c r="C1717" i="14" s="1"/>
  <c r="A1718" i="14"/>
  <c r="C1718" i="14" s="1"/>
  <c r="A1719" i="14"/>
  <c r="C1719" i="14"/>
  <c r="A1720" i="14"/>
  <c r="C1720" i="14" s="1"/>
  <c r="A1721" i="14"/>
  <c r="C1721" i="14" s="1"/>
  <c r="A1722" i="14"/>
  <c r="C1722" i="14" s="1"/>
  <c r="A1723" i="14"/>
  <c r="C1723" i="14" s="1"/>
  <c r="A1724" i="14"/>
  <c r="C1724" i="14" s="1"/>
  <c r="A1725" i="14"/>
  <c r="C1725" i="14" s="1"/>
  <c r="A1726" i="14"/>
  <c r="C1726" i="14" s="1"/>
  <c r="A1727" i="14"/>
  <c r="C1727" i="14"/>
  <c r="A1728" i="14"/>
  <c r="C1728" i="14" s="1"/>
  <c r="A1729" i="14"/>
  <c r="C1729" i="14" s="1"/>
  <c r="A1730" i="14"/>
  <c r="C1730" i="14" s="1"/>
  <c r="A1731" i="14"/>
  <c r="C1731" i="14" s="1"/>
  <c r="A1732" i="14"/>
  <c r="C1732" i="14" s="1"/>
  <c r="A1733" i="14"/>
  <c r="C1733" i="14" s="1"/>
  <c r="A1734" i="14"/>
  <c r="C1734" i="14" s="1"/>
  <c r="A1735" i="14"/>
  <c r="C1735" i="14" s="1"/>
  <c r="A1736" i="14"/>
  <c r="C1736" i="14" s="1"/>
  <c r="A1737" i="14"/>
  <c r="C1737" i="14" s="1"/>
  <c r="A1738" i="14"/>
  <c r="C1738" i="14" s="1"/>
  <c r="A1739" i="14"/>
  <c r="C1739" i="14" s="1"/>
  <c r="A1740" i="14"/>
  <c r="C1740" i="14" s="1"/>
  <c r="A1741" i="14"/>
  <c r="C1741" i="14"/>
  <c r="A1742" i="14"/>
  <c r="C1742" i="14" s="1"/>
  <c r="A1743" i="14"/>
  <c r="C1743" i="14" s="1"/>
  <c r="A1744" i="14"/>
  <c r="C1744" i="14" s="1"/>
  <c r="A1745" i="14"/>
  <c r="C1745" i="14" s="1"/>
  <c r="A1746" i="14"/>
  <c r="C1746" i="14" s="1"/>
  <c r="A1747" i="14"/>
  <c r="C1747" i="14"/>
  <c r="A1748" i="14"/>
  <c r="C1748" i="14" s="1"/>
  <c r="A1749" i="14"/>
  <c r="C1749" i="14" s="1"/>
  <c r="A1750" i="14"/>
  <c r="C1750" i="14" s="1"/>
  <c r="A1751" i="14"/>
  <c r="C1751" i="14"/>
  <c r="A1752" i="14"/>
  <c r="C1752" i="14" s="1"/>
  <c r="A1753" i="14"/>
  <c r="C1753" i="14" s="1"/>
  <c r="A1754" i="14"/>
  <c r="C1754" i="14" s="1"/>
  <c r="A1755" i="14"/>
  <c r="C1755" i="14" s="1"/>
  <c r="A1756" i="14"/>
  <c r="C1756" i="14" s="1"/>
  <c r="A1757" i="14"/>
  <c r="C1757" i="14" s="1"/>
  <c r="A1758" i="14"/>
  <c r="C1758" i="14" s="1"/>
  <c r="A1759" i="14"/>
  <c r="C1759" i="14"/>
  <c r="A1760" i="14"/>
  <c r="C1760" i="14" s="1"/>
  <c r="A1761" i="14"/>
  <c r="C1761" i="14" s="1"/>
  <c r="A1762" i="14"/>
  <c r="C1762" i="14" s="1"/>
  <c r="A1763" i="14"/>
  <c r="C1763" i="14" s="1"/>
  <c r="A1764" i="14"/>
  <c r="C1764" i="14" s="1"/>
  <c r="A1765" i="14"/>
  <c r="C1765" i="14" s="1"/>
  <c r="A1766" i="14"/>
  <c r="C1766" i="14" s="1"/>
  <c r="A1767" i="14"/>
  <c r="C1767" i="14"/>
  <c r="A1768" i="14"/>
  <c r="C1768" i="14" s="1"/>
  <c r="A1769" i="14"/>
  <c r="C1769" i="14" s="1"/>
  <c r="A1770" i="14"/>
  <c r="C1770" i="14" s="1"/>
  <c r="A1771" i="14"/>
  <c r="C1771" i="14" s="1"/>
  <c r="A1772" i="14"/>
  <c r="C1772" i="14" s="1"/>
  <c r="A1773" i="14"/>
  <c r="C1773" i="14" s="1"/>
  <c r="A1774" i="14"/>
  <c r="C1774" i="14" s="1"/>
  <c r="A1775" i="14"/>
  <c r="C1775" i="14" s="1"/>
  <c r="A1776" i="14"/>
  <c r="C1776" i="14" s="1"/>
  <c r="A1777" i="14"/>
  <c r="C1777" i="14" s="1"/>
  <c r="A1778" i="14"/>
  <c r="C1778" i="14"/>
  <c r="A1779" i="14"/>
  <c r="C1779" i="14" s="1"/>
  <c r="A1780" i="14"/>
  <c r="C1780" i="14" s="1"/>
  <c r="A1781" i="14"/>
  <c r="C1781" i="14" s="1"/>
  <c r="A1782" i="14"/>
  <c r="C1782" i="14" s="1"/>
  <c r="A1783" i="14"/>
  <c r="C1783" i="14" s="1"/>
  <c r="A1784" i="14"/>
  <c r="C1784" i="14" s="1"/>
  <c r="A1785" i="14"/>
  <c r="C1785" i="14" s="1"/>
  <c r="A1786" i="14"/>
  <c r="C1786" i="14" s="1"/>
  <c r="A1787" i="14"/>
  <c r="C1787" i="14" s="1"/>
  <c r="A1788" i="14"/>
  <c r="C1788" i="14" s="1"/>
  <c r="A1789" i="14"/>
  <c r="C1789" i="14" s="1"/>
  <c r="A1790" i="14"/>
  <c r="C1790" i="14" s="1"/>
  <c r="A1791" i="14"/>
  <c r="C1791" i="14" s="1"/>
  <c r="A1792" i="14"/>
  <c r="C1792" i="14"/>
  <c r="A1793" i="14"/>
  <c r="C1793" i="14" s="1"/>
  <c r="A1794" i="14"/>
  <c r="C1794" i="14" s="1"/>
  <c r="A1795" i="14"/>
  <c r="C1795" i="14" s="1"/>
  <c r="A1796" i="14"/>
  <c r="C1796" i="14" s="1"/>
  <c r="A1797" i="14"/>
  <c r="C1797" i="14" s="1"/>
  <c r="A1798" i="14"/>
  <c r="C1798" i="14"/>
  <c r="A1799" i="14"/>
  <c r="C1799" i="14" s="1"/>
  <c r="A1800" i="14"/>
  <c r="C1800" i="14" s="1"/>
  <c r="A1801" i="14"/>
  <c r="C1801" i="14" s="1"/>
  <c r="A1802" i="14"/>
  <c r="C1802" i="14"/>
  <c r="A1803" i="14"/>
  <c r="C1803" i="14" s="1"/>
  <c r="A1804" i="14"/>
  <c r="C1804" i="14" s="1"/>
  <c r="A1805" i="14"/>
  <c r="C1805" i="14" s="1"/>
  <c r="C1806" i="14"/>
  <c r="A1807" i="14"/>
  <c r="C1807" i="14" s="1"/>
  <c r="C1808" i="14"/>
  <c r="A1809" i="14"/>
  <c r="C1809" i="14" s="1"/>
  <c r="C1810" i="14"/>
  <c r="A1811" i="14"/>
  <c r="C1811" i="14"/>
  <c r="C1812" i="14"/>
  <c r="A1813" i="14"/>
  <c r="C1813" i="14" s="1"/>
  <c r="C1814" i="14"/>
  <c r="A1815" i="14"/>
  <c r="C1815" i="14" s="1"/>
  <c r="C1816" i="14"/>
  <c r="A1817" i="14"/>
  <c r="C1817" i="14" s="1"/>
  <c r="C1818" i="14"/>
  <c r="A1819" i="14"/>
  <c r="C1819" i="14" s="1"/>
  <c r="C1820" i="14"/>
  <c r="A1821" i="14"/>
  <c r="C1821" i="14" s="1"/>
  <c r="C1822" i="14"/>
  <c r="A1823" i="14"/>
  <c r="C1823" i="14" s="1"/>
  <c r="C1824" i="14"/>
  <c r="A1825" i="14"/>
  <c r="C1825" i="14"/>
  <c r="C1826" i="14"/>
  <c r="A1827" i="14"/>
  <c r="C1827" i="14" s="1"/>
  <c r="C1828" i="14"/>
  <c r="A1829" i="14"/>
  <c r="C1829" i="14" s="1"/>
  <c r="C1830" i="14"/>
  <c r="A1831" i="14"/>
  <c r="C1831" i="14"/>
  <c r="C1832" i="14"/>
  <c r="A1833" i="14"/>
  <c r="C1833" i="14" s="1"/>
  <c r="C1834" i="14"/>
  <c r="A1835" i="14"/>
  <c r="C1835" i="14" s="1"/>
  <c r="C1836" i="14"/>
  <c r="A1837" i="14"/>
  <c r="C1837" i="14" s="1"/>
  <c r="C1838" i="14"/>
  <c r="A1839" i="14"/>
  <c r="C1839" i="14" s="1"/>
  <c r="C1840" i="14"/>
  <c r="A1841" i="14"/>
  <c r="C1841" i="14" s="1"/>
  <c r="C1842" i="14"/>
  <c r="A1843" i="14"/>
  <c r="C1843" i="14" s="1"/>
  <c r="C1844" i="14"/>
  <c r="A1845" i="14"/>
  <c r="C1845" i="14" s="1"/>
  <c r="C1846" i="14"/>
  <c r="A1847" i="14"/>
  <c r="C1847" i="14" s="1"/>
  <c r="C1848" i="14"/>
  <c r="A1849" i="14"/>
  <c r="C1849" i="14" s="1"/>
  <c r="C1850" i="14"/>
  <c r="A1851" i="14"/>
  <c r="C1851" i="14"/>
  <c r="C1852" i="14"/>
  <c r="A1853" i="14"/>
  <c r="C1853" i="14" s="1"/>
  <c r="C1854" i="14"/>
  <c r="A1855" i="14"/>
  <c r="C1855" i="14" s="1"/>
  <c r="C1856" i="14"/>
  <c r="A1857" i="14"/>
  <c r="C1857" i="14"/>
  <c r="C1858" i="14"/>
  <c r="A1859" i="14"/>
  <c r="C1859" i="14" s="1"/>
  <c r="C1860" i="14"/>
  <c r="A1861" i="14"/>
  <c r="C1861" i="14" s="1"/>
  <c r="C1862" i="14"/>
  <c r="A1863" i="14"/>
  <c r="C1863" i="14"/>
  <c r="C1864" i="14"/>
  <c r="A1865" i="14"/>
  <c r="C1865" i="14" s="1"/>
  <c r="C1866" i="14"/>
  <c r="A1867" i="14"/>
  <c r="C1867" i="14" s="1"/>
  <c r="C1868" i="14"/>
  <c r="A1869" i="14"/>
  <c r="C1869" i="14" s="1"/>
  <c r="C1870" i="14"/>
  <c r="A1871" i="14"/>
  <c r="C1871" i="14" s="1"/>
  <c r="C1872" i="14"/>
  <c r="A1873" i="14"/>
  <c r="C1873" i="14" s="1"/>
  <c r="C1874" i="14"/>
  <c r="A1875" i="14"/>
  <c r="C1875" i="14"/>
  <c r="C1876" i="14"/>
  <c r="A1877" i="14"/>
  <c r="C1877" i="14" s="1"/>
  <c r="C1878" i="14"/>
  <c r="A1879" i="14"/>
  <c r="C1879" i="14" s="1"/>
  <c r="C1880" i="14"/>
  <c r="A1881" i="14"/>
  <c r="C1881" i="14" s="1"/>
  <c r="C1882" i="14"/>
  <c r="A1883" i="14"/>
  <c r="C1883" i="14" s="1"/>
  <c r="C1884" i="14"/>
  <c r="A1885" i="14"/>
  <c r="C1885" i="14" s="1"/>
  <c r="C1886" i="14"/>
  <c r="A1887" i="14"/>
  <c r="C1887" i="14" s="1"/>
  <c r="C1888" i="14"/>
  <c r="A1889" i="14"/>
  <c r="C1889" i="14"/>
  <c r="C1890" i="14"/>
  <c r="A1891" i="14"/>
  <c r="C1891" i="14" s="1"/>
  <c r="C1892" i="14"/>
  <c r="A1893" i="14"/>
  <c r="C1893" i="14" s="1"/>
  <c r="C1894" i="14"/>
  <c r="A1895" i="14"/>
  <c r="C1895" i="14"/>
  <c r="C1896" i="14"/>
  <c r="A1897" i="14"/>
  <c r="C1897" i="14" s="1"/>
  <c r="C1898" i="14"/>
  <c r="A1899" i="14"/>
  <c r="C1899" i="14" s="1"/>
  <c r="C1900" i="14"/>
  <c r="A1901" i="14"/>
  <c r="C1901" i="14" s="1"/>
  <c r="C1902" i="14"/>
  <c r="A1903" i="14"/>
  <c r="C1903" i="14" s="1"/>
  <c r="C1904" i="14"/>
  <c r="A1905" i="14"/>
  <c r="C1905" i="14" s="1"/>
  <c r="C1906" i="14"/>
  <c r="A1907" i="14"/>
  <c r="C1907" i="14" s="1"/>
  <c r="C1908" i="14"/>
  <c r="A1909" i="14"/>
  <c r="C1909" i="14" s="1"/>
  <c r="C1910" i="14"/>
  <c r="A1911" i="14"/>
  <c r="C1911" i="14" s="1"/>
  <c r="C1912" i="14"/>
  <c r="A1913" i="14"/>
  <c r="C1913" i="14" s="1"/>
  <c r="C1914" i="14"/>
  <c r="A1915" i="14"/>
  <c r="C1915" i="14"/>
  <c r="C1916" i="14"/>
  <c r="A1917" i="14"/>
  <c r="C1917" i="14" s="1"/>
  <c r="C1918" i="14"/>
  <c r="A1919" i="14"/>
  <c r="C1919" i="14" s="1"/>
  <c r="C1920" i="14"/>
  <c r="A1921" i="14"/>
  <c r="C1921" i="14"/>
  <c r="C1922" i="14"/>
  <c r="A1923" i="14"/>
  <c r="C1923" i="14" s="1"/>
  <c r="C1924" i="14"/>
  <c r="A1925" i="14"/>
  <c r="C1925" i="14" s="1"/>
  <c r="C1926" i="14"/>
  <c r="A1927" i="14"/>
  <c r="C1927" i="14"/>
  <c r="C1928" i="14"/>
  <c r="A1929" i="14"/>
  <c r="C1929" i="14" s="1"/>
  <c r="C1930" i="14"/>
  <c r="A1931" i="14"/>
  <c r="C1931" i="14" s="1"/>
  <c r="C1932" i="14"/>
  <c r="A1933" i="14"/>
  <c r="C1933" i="14" s="1"/>
  <c r="C1934" i="14"/>
  <c r="A1935" i="14"/>
  <c r="C1935" i="14" s="1"/>
  <c r="C1936" i="14"/>
  <c r="A1937" i="14"/>
  <c r="C1937" i="14" s="1"/>
  <c r="C1938" i="14"/>
  <c r="A1939" i="14"/>
  <c r="C1939" i="14"/>
  <c r="C1940" i="14"/>
  <c r="A1941" i="14"/>
  <c r="C1941" i="14" s="1"/>
  <c r="C1942" i="14"/>
  <c r="A1943" i="14"/>
  <c r="C1943" i="14" s="1"/>
  <c r="C1944" i="14"/>
  <c r="A1945" i="14"/>
  <c r="C1945" i="14" s="1"/>
  <c r="C1946" i="14"/>
  <c r="A1947" i="14"/>
  <c r="C1947" i="14" s="1"/>
  <c r="C1948" i="14"/>
  <c r="A1949" i="14"/>
  <c r="C1949" i="14" s="1"/>
  <c r="C1950" i="14"/>
  <c r="A1951" i="14"/>
  <c r="C1951" i="14" s="1"/>
  <c r="C1952" i="14"/>
  <c r="A1953" i="14"/>
  <c r="C1953" i="14"/>
  <c r="C1954" i="14"/>
  <c r="A1955" i="14"/>
  <c r="C1955" i="14" s="1"/>
  <c r="C1956" i="14"/>
  <c r="A1957" i="14"/>
  <c r="C1957" i="14" s="1"/>
  <c r="C1958" i="14"/>
  <c r="A1959" i="14"/>
  <c r="C1959" i="14"/>
  <c r="C1960" i="14"/>
  <c r="A1961" i="14"/>
  <c r="C1961" i="14" s="1"/>
  <c r="C1962" i="14"/>
  <c r="A1963" i="14"/>
  <c r="C1963" i="14" s="1"/>
  <c r="C1964" i="14"/>
  <c r="A1965" i="14"/>
  <c r="C1965" i="14" s="1"/>
  <c r="C1966" i="14"/>
  <c r="A1967" i="14"/>
  <c r="C1967" i="14" s="1"/>
  <c r="C1968" i="14"/>
  <c r="A1969" i="14"/>
  <c r="C1969" i="14" s="1"/>
  <c r="C1970" i="14"/>
  <c r="A1971" i="14"/>
  <c r="C1971" i="14" s="1"/>
  <c r="C1972" i="14"/>
  <c r="A1973" i="14"/>
  <c r="C1973" i="14" s="1"/>
  <c r="C1974" i="14"/>
  <c r="A1975" i="14"/>
  <c r="C1975" i="14" s="1"/>
  <c r="C1976" i="14"/>
  <c r="A1977" i="14"/>
  <c r="C1977" i="14" s="1"/>
  <c r="C1978" i="14"/>
  <c r="A1979" i="14"/>
  <c r="C1979" i="14"/>
  <c r="C1980" i="14"/>
  <c r="A1981" i="14"/>
  <c r="C1981" i="14" s="1"/>
  <c r="C1982" i="14"/>
  <c r="A1983" i="14"/>
  <c r="C1983" i="14" s="1"/>
  <c r="C1984" i="14"/>
  <c r="A1985" i="14"/>
  <c r="C1985" i="14"/>
  <c r="C1986" i="14"/>
  <c r="A1987" i="14"/>
  <c r="C1987" i="14" s="1"/>
  <c r="C1988" i="14"/>
  <c r="A1989" i="14"/>
  <c r="C1989" i="14" s="1"/>
  <c r="C1990" i="14"/>
  <c r="A1991" i="14"/>
  <c r="C1991" i="14"/>
  <c r="C1992" i="14"/>
  <c r="A1993" i="14"/>
  <c r="C1993" i="14" s="1"/>
  <c r="C1994" i="14"/>
  <c r="A1995" i="14"/>
  <c r="C1995" i="14" s="1"/>
  <c r="C1996" i="14"/>
  <c r="A1997" i="14"/>
  <c r="C1997" i="14" s="1"/>
  <c r="C1998" i="14"/>
  <c r="A1999" i="14"/>
  <c r="C1999" i="14" s="1"/>
  <c r="C2000" i="14"/>
  <c r="AU1" i="6"/>
  <c r="AA2" i="6"/>
  <c r="AB2" i="6"/>
  <c r="AC2" i="6"/>
  <c r="AM92" i="6" s="1"/>
  <c r="AD2" i="6"/>
  <c r="AE2" i="6"/>
  <c r="AF2" i="6"/>
  <c r="AG2" i="6"/>
  <c r="AQ20" i="6" s="1"/>
  <c r="AH2" i="6"/>
  <c r="AI2" i="6"/>
  <c r="AL2" i="6"/>
  <c r="AM2" i="6"/>
  <c r="AN2" i="6"/>
  <c r="AP2" i="6"/>
  <c r="AR2" i="6"/>
  <c r="BC2" i="6"/>
  <c r="BD2" i="6"/>
  <c r="BE2" i="6"/>
  <c r="BF2" i="6"/>
  <c r="BG2" i="6"/>
  <c r="BK2" i="6"/>
  <c r="BM2" i="6"/>
  <c r="BN2" i="6"/>
  <c r="A3" i="6"/>
  <c r="AK3" i="6"/>
  <c r="AL3" i="6"/>
  <c r="AO3" i="6"/>
  <c r="AP3" i="6"/>
  <c r="AR3" i="6"/>
  <c r="AS3" i="6"/>
  <c r="BJ3" i="6"/>
  <c r="BM3" i="6"/>
  <c r="A4" i="6"/>
  <c r="AK4" i="6"/>
  <c r="AL4" i="6"/>
  <c r="AN4" i="6"/>
  <c r="AO4" i="6"/>
  <c r="AP4" i="6"/>
  <c r="AR4" i="6"/>
  <c r="AS4" i="6"/>
  <c r="BK4" i="6"/>
  <c r="BM4" i="6"/>
  <c r="A5" i="6"/>
  <c r="AL5" i="6"/>
  <c r="AN5" i="6"/>
  <c r="AP5" i="6"/>
  <c r="BJ5" i="6"/>
  <c r="BK5" i="6"/>
  <c r="BL5" i="6"/>
  <c r="BM5" i="6"/>
  <c r="BN5" i="6"/>
  <c r="AK6" i="6"/>
  <c r="AL6" i="6"/>
  <c r="AN6" i="6"/>
  <c r="AO6" i="6"/>
  <c r="AP6" i="6"/>
  <c r="AR6" i="6"/>
  <c r="AS6" i="6"/>
  <c r="BK6" i="6"/>
  <c r="BM6" i="6"/>
  <c r="A7" i="6"/>
  <c r="AL7" i="6"/>
  <c r="AM7" i="6"/>
  <c r="AP7" i="6"/>
  <c r="AR7" i="6"/>
  <c r="BK7" i="6"/>
  <c r="BL7" i="6"/>
  <c r="BM7" i="6"/>
  <c r="A8" i="6"/>
  <c r="AK8" i="6"/>
  <c r="AL8" i="6"/>
  <c r="AO8" i="6"/>
  <c r="AP8" i="6"/>
  <c r="AS8" i="6"/>
  <c r="BJ8" i="6"/>
  <c r="BK8" i="6"/>
  <c r="BM8" i="6"/>
  <c r="BN8" i="6"/>
  <c r="AL9" i="6"/>
  <c r="AN9" i="6"/>
  <c r="AP9" i="6"/>
  <c r="BJ9" i="6"/>
  <c r="BK9" i="6"/>
  <c r="BM9" i="6"/>
  <c r="BN9" i="6"/>
  <c r="A10" i="6"/>
  <c r="AK10" i="6"/>
  <c r="AL10" i="6"/>
  <c r="AO10" i="6"/>
  <c r="AP10" i="6"/>
  <c r="AQ10" i="6"/>
  <c r="AS10" i="6"/>
  <c r="BJ10" i="6"/>
  <c r="BK10" i="6"/>
  <c r="BM10" i="6"/>
  <c r="BN10" i="6"/>
  <c r="A11" i="6"/>
  <c r="AK11" i="6"/>
  <c r="AL11" i="6"/>
  <c r="AN11" i="6"/>
  <c r="AO11" i="6"/>
  <c r="AP11" i="6"/>
  <c r="AR11" i="6"/>
  <c r="AS11" i="6"/>
  <c r="BM11" i="6"/>
  <c r="BN11" i="6"/>
  <c r="A12" i="6"/>
  <c r="AK12" i="6"/>
  <c r="AL12" i="6"/>
  <c r="AN12" i="6"/>
  <c r="AO12" i="6"/>
  <c r="AP12" i="6"/>
  <c r="AR12" i="6"/>
  <c r="AS12" i="6"/>
  <c r="BK12" i="6"/>
  <c r="BM12" i="6"/>
  <c r="AK13" i="6"/>
  <c r="AL13" i="6"/>
  <c r="AO13" i="6"/>
  <c r="AP13" i="6"/>
  <c r="AS13" i="6"/>
  <c r="BK13" i="6"/>
  <c r="BL13" i="6"/>
  <c r="BM13" i="6"/>
  <c r="AK14" i="6"/>
  <c r="AL14" i="6"/>
  <c r="AO14" i="6"/>
  <c r="AP14" i="6"/>
  <c r="AR14" i="6"/>
  <c r="AS14" i="6"/>
  <c r="BJ14" i="6"/>
  <c r="BM14" i="6"/>
  <c r="A15" i="6"/>
  <c r="AK15" i="6"/>
  <c r="AL15" i="6"/>
  <c r="AN15" i="6"/>
  <c r="AO15" i="6"/>
  <c r="AP15" i="6"/>
  <c r="AR15" i="6"/>
  <c r="AS15" i="6"/>
  <c r="BK15" i="6"/>
  <c r="BM15" i="6"/>
  <c r="A16" i="6"/>
  <c r="AL16" i="6"/>
  <c r="AN16" i="6"/>
  <c r="AP16" i="6"/>
  <c r="BJ16" i="6"/>
  <c r="BK16" i="6"/>
  <c r="BL16" i="6"/>
  <c r="BM16" i="6"/>
  <c r="BN16" i="6"/>
  <c r="A17" i="6"/>
  <c r="AK17" i="6"/>
  <c r="AL17" i="6"/>
  <c r="AO17" i="6"/>
  <c r="AP17" i="6"/>
  <c r="AS17" i="6"/>
  <c r="BJ17" i="6"/>
  <c r="BK17" i="6"/>
  <c r="BM17" i="6"/>
  <c r="BN17" i="6"/>
  <c r="A18" i="6"/>
  <c r="AK18" i="6"/>
  <c r="AL18" i="6"/>
  <c r="AN18" i="6"/>
  <c r="AO18" i="6"/>
  <c r="AP18" i="6"/>
  <c r="AR18" i="6"/>
  <c r="AS18" i="6"/>
  <c r="BL18" i="6"/>
  <c r="BM18" i="6"/>
  <c r="BN18" i="6"/>
  <c r="A19" i="6"/>
  <c r="AK19" i="6"/>
  <c r="N19" i="6" s="1"/>
  <c r="AL19" i="6"/>
  <c r="AM19" i="6"/>
  <c r="AN19" i="6"/>
  <c r="AO19" i="6"/>
  <c r="AP19" i="6"/>
  <c r="AQ19" i="6"/>
  <c r="AR19" i="6"/>
  <c r="AS19" i="6"/>
  <c r="BK19" i="6"/>
  <c r="BL19" i="6"/>
  <c r="BM19" i="6"/>
  <c r="A20" i="6"/>
  <c r="AL20" i="6"/>
  <c r="AP20" i="6"/>
  <c r="AR20" i="6"/>
  <c r="BK20" i="6"/>
  <c r="BM20" i="6"/>
  <c r="A21" i="6"/>
  <c r="AK21" i="6"/>
  <c r="AL21" i="6"/>
  <c r="AO21" i="6"/>
  <c r="AP21" i="6"/>
  <c r="AS21" i="6"/>
  <c r="BJ21" i="6"/>
  <c r="BK21" i="6"/>
  <c r="BM21" i="6"/>
  <c r="BN21" i="6"/>
  <c r="A22" i="6"/>
  <c r="AK22" i="6"/>
  <c r="AL22" i="6"/>
  <c r="AN22" i="6"/>
  <c r="AO22" i="6"/>
  <c r="AP22" i="6"/>
  <c r="AR22" i="6"/>
  <c r="AS22" i="6"/>
  <c r="BJ22" i="6"/>
  <c r="BM22" i="6"/>
  <c r="BN22" i="6"/>
  <c r="A23" i="6"/>
  <c r="AK23" i="6"/>
  <c r="AL23" i="6"/>
  <c r="AN23" i="6"/>
  <c r="AO23" i="6"/>
  <c r="AP23" i="6"/>
  <c r="AR23" i="6"/>
  <c r="AS23" i="6"/>
  <c r="BK23" i="6"/>
  <c r="BM23" i="6"/>
  <c r="A24" i="6"/>
  <c r="AL24" i="6"/>
  <c r="AN24" i="6"/>
  <c r="AP24" i="6"/>
  <c r="AR24" i="6"/>
  <c r="BJ24" i="6"/>
  <c r="BK24" i="6"/>
  <c r="BM24" i="6"/>
  <c r="BN24" i="6"/>
  <c r="A25" i="6"/>
  <c r="AK25" i="6"/>
  <c r="AL25" i="6"/>
  <c r="AO25" i="6"/>
  <c r="AP25" i="6"/>
  <c r="AS25" i="6"/>
  <c r="BJ25" i="6"/>
  <c r="BK25" i="6"/>
  <c r="BM25" i="6"/>
  <c r="A26" i="6"/>
  <c r="AK26" i="6"/>
  <c r="AL26" i="6"/>
  <c r="AN26" i="6"/>
  <c r="AO26" i="6"/>
  <c r="AP26" i="6"/>
  <c r="AS26" i="6"/>
  <c r="BJ26" i="6"/>
  <c r="BL26" i="6"/>
  <c r="BM26" i="6"/>
  <c r="BN26" i="6"/>
  <c r="A27" i="6"/>
  <c r="AK27" i="6"/>
  <c r="AL27" i="6"/>
  <c r="AO27" i="6"/>
  <c r="AP27" i="6"/>
  <c r="AS27" i="6"/>
  <c r="BK27" i="6"/>
  <c r="BM27" i="6"/>
  <c r="A28" i="6"/>
  <c r="AL28" i="6"/>
  <c r="AM28" i="6"/>
  <c r="AN28" i="6"/>
  <c r="AP28" i="6"/>
  <c r="AR28" i="6"/>
  <c r="BJ28" i="6"/>
  <c r="BK28" i="6"/>
  <c r="BM28" i="6"/>
  <c r="BN28" i="6"/>
  <c r="A29" i="6"/>
  <c r="AK29" i="6"/>
  <c r="AL29" i="6"/>
  <c r="AO29" i="6"/>
  <c r="AP29" i="6"/>
  <c r="AS29" i="6"/>
  <c r="BK29" i="6"/>
  <c r="BM29" i="6"/>
  <c r="BN29" i="6"/>
  <c r="A30" i="6"/>
  <c r="AK30" i="6"/>
  <c r="AL30" i="6"/>
  <c r="AO30" i="6"/>
  <c r="AP30" i="6"/>
  <c r="AR30" i="6"/>
  <c r="AS30" i="6"/>
  <c r="BJ30" i="6"/>
  <c r="BL30" i="6"/>
  <c r="BM30" i="6"/>
  <c r="A31" i="6"/>
  <c r="AK31" i="6"/>
  <c r="AL31" i="6"/>
  <c r="AN31" i="6"/>
  <c r="AO31" i="6"/>
  <c r="AP31" i="6"/>
  <c r="AR31" i="6"/>
  <c r="AS31" i="6"/>
  <c r="BK31" i="6"/>
  <c r="BM31" i="6"/>
  <c r="AK32" i="6"/>
  <c r="AL32" i="6"/>
  <c r="AN32" i="6"/>
  <c r="AO32" i="6"/>
  <c r="AP32" i="6"/>
  <c r="AR32" i="6"/>
  <c r="AS32" i="6"/>
  <c r="BL32" i="6"/>
  <c r="BM32" i="6"/>
  <c r="BN32" i="6"/>
  <c r="A33" i="6"/>
  <c r="AK33" i="6"/>
  <c r="AL33" i="6"/>
  <c r="AM33" i="6"/>
  <c r="AN33" i="6"/>
  <c r="AO33" i="6"/>
  <c r="AP33" i="6"/>
  <c r="AQ33" i="6"/>
  <c r="AR33" i="6"/>
  <c r="AS33" i="6"/>
  <c r="BK33" i="6"/>
  <c r="BL33" i="6"/>
  <c r="BM33" i="6"/>
  <c r="A34" i="6"/>
  <c r="AL34" i="6"/>
  <c r="AM34" i="6"/>
  <c r="AP34" i="6"/>
  <c r="AR34" i="6"/>
  <c r="BK34" i="6"/>
  <c r="BM34" i="6"/>
  <c r="A35" i="6"/>
  <c r="AK35" i="6"/>
  <c r="AL35" i="6"/>
  <c r="AO35" i="6"/>
  <c r="AP35" i="6"/>
  <c r="AS35" i="6"/>
  <c r="BJ35" i="6"/>
  <c r="BK35" i="6"/>
  <c r="BM35" i="6"/>
  <c r="BN35" i="6"/>
  <c r="AK36" i="6"/>
  <c r="AL36" i="6"/>
  <c r="AO36" i="6"/>
  <c r="AP36" i="6"/>
  <c r="AS36" i="6"/>
  <c r="BJ36" i="6"/>
  <c r="BK36" i="6"/>
  <c r="BM36" i="6"/>
  <c r="BN36" i="6"/>
  <c r="AK37" i="6"/>
  <c r="AL37" i="6"/>
  <c r="AO37" i="6"/>
  <c r="AP37" i="6"/>
  <c r="AS37" i="6"/>
  <c r="BJ37" i="6"/>
  <c r="BK37" i="6"/>
  <c r="BM37" i="6"/>
  <c r="BN37" i="6"/>
  <c r="AK38" i="6"/>
  <c r="AL38" i="6"/>
  <c r="AM38" i="6"/>
  <c r="AO38" i="6"/>
  <c r="AP38" i="6"/>
  <c r="AS38" i="6"/>
  <c r="BJ38" i="6"/>
  <c r="BK38" i="6"/>
  <c r="BM38" i="6"/>
  <c r="BN38" i="6"/>
  <c r="AK39" i="6"/>
  <c r="AL39" i="6"/>
  <c r="AO39" i="6"/>
  <c r="AP39" i="6"/>
  <c r="AS39" i="6"/>
  <c r="BJ39" i="6"/>
  <c r="BK39" i="6"/>
  <c r="BM39" i="6"/>
  <c r="BN39" i="6"/>
  <c r="AK40" i="6"/>
  <c r="AL40" i="6"/>
  <c r="AO40" i="6"/>
  <c r="AP40" i="6"/>
  <c r="AS40" i="6"/>
  <c r="BJ40" i="6"/>
  <c r="BK40" i="6"/>
  <c r="BM40" i="6"/>
  <c r="BN40" i="6"/>
  <c r="AK41" i="6"/>
  <c r="AL41" i="6"/>
  <c r="AO41" i="6"/>
  <c r="AP41" i="6"/>
  <c r="AS41" i="6"/>
  <c r="BJ41" i="6"/>
  <c r="BK41" i="6"/>
  <c r="BM41" i="6"/>
  <c r="BN41" i="6"/>
  <c r="AK42" i="6"/>
  <c r="AL42" i="6"/>
  <c r="AM42" i="6"/>
  <c r="AO42" i="6"/>
  <c r="AP42" i="6"/>
  <c r="AS42" i="6"/>
  <c r="BJ42" i="6"/>
  <c r="BK42" i="6"/>
  <c r="BM42" i="6"/>
  <c r="BN42" i="6"/>
  <c r="AK43" i="6"/>
  <c r="AL43" i="6"/>
  <c r="AO43" i="6"/>
  <c r="AP43" i="6"/>
  <c r="AS43" i="6"/>
  <c r="BJ43" i="6"/>
  <c r="BK43" i="6"/>
  <c r="BM43" i="6"/>
  <c r="BN43" i="6"/>
  <c r="AL44" i="6"/>
  <c r="AN44" i="6"/>
  <c r="AP44" i="6"/>
  <c r="BJ44" i="6"/>
  <c r="BK44" i="6"/>
  <c r="BM44" i="6"/>
  <c r="BN44" i="6"/>
  <c r="AL45" i="6"/>
  <c r="AN45" i="6"/>
  <c r="AP45" i="6"/>
  <c r="AR45" i="6"/>
  <c r="BJ45" i="6"/>
  <c r="BK45" i="6"/>
  <c r="BM45" i="6"/>
  <c r="BN45" i="6"/>
  <c r="AL46" i="6"/>
  <c r="AN46" i="6"/>
  <c r="AP46" i="6"/>
  <c r="AR46" i="6"/>
  <c r="BJ46" i="6"/>
  <c r="BK46" i="6"/>
  <c r="BM46" i="6"/>
  <c r="BN46" i="6"/>
  <c r="AL47" i="6"/>
  <c r="AP47" i="6"/>
  <c r="AR47" i="6"/>
  <c r="BK47" i="6"/>
  <c r="BL47" i="6"/>
  <c r="BM47" i="6"/>
  <c r="AL48" i="6"/>
  <c r="AN48" i="6"/>
  <c r="AP48" i="6"/>
  <c r="BJ48" i="6"/>
  <c r="BK48" i="6"/>
  <c r="BM48" i="6"/>
  <c r="BN48" i="6"/>
  <c r="AL49" i="6"/>
  <c r="AN49" i="6"/>
  <c r="AP49" i="6"/>
  <c r="AR49" i="6"/>
  <c r="BJ49" i="6"/>
  <c r="BK49" i="6"/>
  <c r="BM49" i="6"/>
  <c r="BN49" i="6"/>
  <c r="AL50" i="6"/>
  <c r="AN50" i="6"/>
  <c r="AP50" i="6"/>
  <c r="AR50" i="6"/>
  <c r="BJ50" i="6"/>
  <c r="BK50" i="6"/>
  <c r="BL50" i="6"/>
  <c r="BM50" i="6"/>
  <c r="BN50" i="6"/>
  <c r="AL51" i="6"/>
  <c r="AP51" i="6"/>
  <c r="AR51" i="6"/>
  <c r="BK51" i="6"/>
  <c r="BM51" i="6"/>
  <c r="AL52" i="6"/>
  <c r="AN52" i="6"/>
  <c r="AP52" i="6"/>
  <c r="BJ52" i="6"/>
  <c r="BK52" i="6"/>
  <c r="BL52" i="6"/>
  <c r="BM52" i="6"/>
  <c r="BN52" i="6"/>
  <c r="AL53" i="6"/>
  <c r="AN53" i="6"/>
  <c r="AP53" i="6"/>
  <c r="AR53" i="6"/>
  <c r="BJ53" i="6"/>
  <c r="BK53" i="6"/>
  <c r="BM53" i="6"/>
  <c r="BN53" i="6"/>
  <c r="AL54" i="6"/>
  <c r="AN54" i="6"/>
  <c r="AP54" i="6"/>
  <c r="AQ54" i="6"/>
  <c r="AR54" i="6"/>
  <c r="BJ54" i="6"/>
  <c r="BK54" i="6"/>
  <c r="BL54" i="6"/>
  <c r="BM54" i="6"/>
  <c r="BN54" i="6"/>
  <c r="AL55" i="6"/>
  <c r="AM55" i="6"/>
  <c r="AP55" i="6"/>
  <c r="AR55" i="6"/>
  <c r="BK55" i="6"/>
  <c r="BM55" i="6"/>
  <c r="AK56" i="6"/>
  <c r="AL56" i="6"/>
  <c r="AN56" i="6"/>
  <c r="AO56" i="6"/>
  <c r="AP56" i="6"/>
  <c r="AR56" i="6"/>
  <c r="AS56" i="6"/>
  <c r="BK56" i="6"/>
  <c r="BM56" i="6"/>
  <c r="AK57" i="6"/>
  <c r="AL57" i="6"/>
  <c r="AN57" i="6"/>
  <c r="AO57" i="6"/>
  <c r="AP57" i="6"/>
  <c r="AR57" i="6"/>
  <c r="AS57" i="6"/>
  <c r="BK57" i="6"/>
  <c r="BM57" i="6"/>
  <c r="AK58" i="6"/>
  <c r="AL58" i="6"/>
  <c r="AN58" i="6"/>
  <c r="AO58" i="6"/>
  <c r="AP58" i="6"/>
  <c r="AR58" i="6"/>
  <c r="AS58" i="6"/>
  <c r="BK58" i="6"/>
  <c r="BM58" i="6"/>
  <c r="AK59" i="6"/>
  <c r="AL59" i="6"/>
  <c r="AN59" i="6"/>
  <c r="AO59" i="6"/>
  <c r="AP59" i="6"/>
  <c r="AR59" i="6"/>
  <c r="AS59" i="6"/>
  <c r="BK59" i="6"/>
  <c r="BM59" i="6"/>
  <c r="AK60" i="6"/>
  <c r="AL60" i="6"/>
  <c r="AN60" i="6"/>
  <c r="AO60" i="6"/>
  <c r="AP60" i="6"/>
  <c r="AR60" i="6"/>
  <c r="AS60" i="6"/>
  <c r="BK60" i="6"/>
  <c r="BM60" i="6"/>
  <c r="AK61" i="6"/>
  <c r="AL61" i="6"/>
  <c r="AN61" i="6"/>
  <c r="AO61" i="6"/>
  <c r="AP61" i="6"/>
  <c r="AR61" i="6"/>
  <c r="AS61" i="6"/>
  <c r="BK61" i="6"/>
  <c r="BM61" i="6"/>
  <c r="AK62" i="6"/>
  <c r="AL62" i="6"/>
  <c r="AN62" i="6"/>
  <c r="AO62" i="6"/>
  <c r="AP62" i="6"/>
  <c r="AR62" i="6"/>
  <c r="AS62" i="6"/>
  <c r="BK62" i="6"/>
  <c r="BM62" i="6"/>
  <c r="AK63" i="6"/>
  <c r="AL63" i="6"/>
  <c r="AN63" i="6"/>
  <c r="AO63" i="6"/>
  <c r="AP63" i="6"/>
  <c r="AR63" i="6"/>
  <c r="AS63" i="6"/>
  <c r="BK63" i="6"/>
  <c r="BM63" i="6"/>
  <c r="AK64" i="6"/>
  <c r="AL64" i="6"/>
  <c r="AN64" i="6"/>
  <c r="AO64" i="6"/>
  <c r="AP64" i="6"/>
  <c r="AR64" i="6"/>
  <c r="AS64" i="6"/>
  <c r="BK64" i="6"/>
  <c r="BM64" i="6"/>
  <c r="AK65" i="6"/>
  <c r="AL65" i="6"/>
  <c r="AN65" i="6"/>
  <c r="AO65" i="6"/>
  <c r="AP65" i="6"/>
  <c r="AR65" i="6"/>
  <c r="AS65" i="6"/>
  <c r="BK65" i="6"/>
  <c r="BM65" i="6"/>
  <c r="AK66" i="6"/>
  <c r="AL66" i="6"/>
  <c r="AN66" i="6"/>
  <c r="AO66" i="6"/>
  <c r="AP66" i="6"/>
  <c r="AR66" i="6"/>
  <c r="AS66" i="6"/>
  <c r="BK66" i="6"/>
  <c r="BM66" i="6"/>
  <c r="AK67" i="6"/>
  <c r="AL67" i="6"/>
  <c r="AN67" i="6"/>
  <c r="AO67" i="6"/>
  <c r="AP67" i="6"/>
  <c r="AR67" i="6"/>
  <c r="AS67" i="6"/>
  <c r="BK67" i="6"/>
  <c r="BM67" i="6"/>
  <c r="AK68" i="6"/>
  <c r="AL68" i="6"/>
  <c r="AN68" i="6"/>
  <c r="AO68" i="6"/>
  <c r="AP68" i="6"/>
  <c r="AR68" i="6"/>
  <c r="AS68" i="6"/>
  <c r="BM68" i="6"/>
  <c r="BN68" i="6"/>
  <c r="AK69" i="6"/>
  <c r="AL69" i="6"/>
  <c r="AN69" i="6"/>
  <c r="AO69" i="6"/>
  <c r="AP69" i="6"/>
  <c r="AR69" i="6"/>
  <c r="AS69" i="6"/>
  <c r="BL69" i="6"/>
  <c r="BM69" i="6"/>
  <c r="BN69" i="6"/>
  <c r="AK70" i="6"/>
  <c r="AL70" i="6"/>
  <c r="AN70" i="6"/>
  <c r="AO70" i="6"/>
  <c r="AP70" i="6"/>
  <c r="AR70" i="6"/>
  <c r="AS70" i="6"/>
  <c r="BM70" i="6"/>
  <c r="BN70" i="6"/>
  <c r="AK71" i="6"/>
  <c r="AL71" i="6"/>
  <c r="AN71" i="6"/>
  <c r="AO71" i="6"/>
  <c r="AP71" i="6"/>
  <c r="AR71" i="6"/>
  <c r="AS71" i="6"/>
  <c r="BL71" i="6"/>
  <c r="BM71" i="6"/>
  <c r="BN71" i="6"/>
  <c r="AK72" i="6"/>
  <c r="AL72" i="6"/>
  <c r="AN72" i="6"/>
  <c r="AO72" i="6"/>
  <c r="AP72" i="6"/>
  <c r="AR72" i="6"/>
  <c r="AS72" i="6"/>
  <c r="BM72" i="6"/>
  <c r="BN72" i="6"/>
  <c r="AK73" i="6"/>
  <c r="AL73" i="6"/>
  <c r="AN73" i="6"/>
  <c r="AO73" i="6"/>
  <c r="AP73" i="6"/>
  <c r="AR73" i="6"/>
  <c r="AS73" i="6"/>
  <c r="BL73" i="6"/>
  <c r="BM73" i="6"/>
  <c r="BN73" i="6"/>
  <c r="AK74" i="6"/>
  <c r="AL74" i="6"/>
  <c r="AN74" i="6"/>
  <c r="AO74" i="6"/>
  <c r="AP74" i="6"/>
  <c r="AR74" i="6"/>
  <c r="AS74" i="6"/>
  <c r="BM74" i="6"/>
  <c r="BN74" i="6"/>
  <c r="AK75" i="6"/>
  <c r="AL75" i="6"/>
  <c r="AN75" i="6"/>
  <c r="AO75" i="6"/>
  <c r="AP75" i="6"/>
  <c r="AR75" i="6"/>
  <c r="AS75" i="6"/>
  <c r="BL75" i="6"/>
  <c r="BM75" i="6"/>
  <c r="BN75" i="6"/>
  <c r="AK76" i="6"/>
  <c r="AL76" i="6"/>
  <c r="AN76" i="6"/>
  <c r="AO76" i="6"/>
  <c r="AP76" i="6"/>
  <c r="AR76" i="6"/>
  <c r="AS76" i="6"/>
  <c r="BM76" i="6"/>
  <c r="BN76" i="6"/>
  <c r="AK77" i="6"/>
  <c r="AL77" i="6"/>
  <c r="AN77" i="6"/>
  <c r="AO77" i="6"/>
  <c r="AP77" i="6"/>
  <c r="AR77" i="6"/>
  <c r="AS77" i="6"/>
  <c r="BL77" i="6"/>
  <c r="BM77" i="6"/>
  <c r="BN77" i="6"/>
  <c r="AK78" i="6"/>
  <c r="AL78" i="6"/>
  <c r="AN78" i="6"/>
  <c r="AO78" i="6"/>
  <c r="AP78" i="6"/>
  <c r="AR78" i="6"/>
  <c r="AS78" i="6"/>
  <c r="BM78" i="6"/>
  <c r="BN78" i="6"/>
  <c r="AK79" i="6"/>
  <c r="AL79" i="6"/>
  <c r="AN79" i="6"/>
  <c r="AO79" i="6"/>
  <c r="AP79" i="6"/>
  <c r="AR79" i="6"/>
  <c r="AS79" i="6"/>
  <c r="BL79" i="6"/>
  <c r="BM79" i="6"/>
  <c r="BN79" i="6"/>
  <c r="AK80" i="6"/>
  <c r="AL80" i="6"/>
  <c r="AO80" i="6"/>
  <c r="AP80" i="6"/>
  <c r="AS80" i="6"/>
  <c r="BJ80" i="6"/>
  <c r="BK80" i="6"/>
  <c r="BM80" i="6"/>
  <c r="BN80" i="6"/>
  <c r="AK81" i="6"/>
  <c r="AL81" i="6"/>
  <c r="AO81" i="6"/>
  <c r="AP81" i="6"/>
  <c r="AS81" i="6"/>
  <c r="BJ81" i="6"/>
  <c r="BK81" i="6"/>
  <c r="BM81" i="6"/>
  <c r="BN81" i="6"/>
  <c r="AK82" i="6"/>
  <c r="AL82" i="6"/>
  <c r="AO82" i="6"/>
  <c r="AP82" i="6"/>
  <c r="AS82" i="6"/>
  <c r="BJ82" i="6"/>
  <c r="BK82" i="6"/>
  <c r="BM82" i="6"/>
  <c r="BN82" i="6"/>
  <c r="AK83" i="6"/>
  <c r="AL83" i="6"/>
  <c r="AO83" i="6"/>
  <c r="AP83" i="6"/>
  <c r="AS83" i="6"/>
  <c r="BJ83" i="6"/>
  <c r="BK83" i="6"/>
  <c r="BM83" i="6"/>
  <c r="BN83" i="6"/>
  <c r="AK84" i="6"/>
  <c r="AL84" i="6"/>
  <c r="AO84" i="6"/>
  <c r="AP84" i="6"/>
  <c r="AS84" i="6"/>
  <c r="BJ84" i="6"/>
  <c r="BK84" i="6"/>
  <c r="BM84" i="6"/>
  <c r="BN84" i="6"/>
  <c r="AK85" i="6"/>
  <c r="AL85" i="6"/>
  <c r="AO85" i="6"/>
  <c r="AP85" i="6"/>
  <c r="AS85" i="6"/>
  <c r="BJ85" i="6"/>
  <c r="BK85" i="6"/>
  <c r="BM85" i="6"/>
  <c r="BN85" i="6"/>
  <c r="AK86" i="6"/>
  <c r="AL86" i="6"/>
  <c r="AO86" i="6"/>
  <c r="AP86" i="6"/>
  <c r="AS86" i="6"/>
  <c r="BJ86" i="6"/>
  <c r="BK86" i="6"/>
  <c r="BM86" i="6"/>
  <c r="BN86" i="6"/>
  <c r="AK87" i="6"/>
  <c r="AL87" i="6"/>
  <c r="AO87" i="6"/>
  <c r="AP87" i="6"/>
  <c r="AS87" i="6"/>
  <c r="BJ87" i="6"/>
  <c r="BK87" i="6"/>
  <c r="BM87" i="6"/>
  <c r="BN87" i="6"/>
  <c r="AK88" i="6"/>
  <c r="AL88" i="6"/>
  <c r="AO88" i="6"/>
  <c r="AP88" i="6"/>
  <c r="AS88" i="6"/>
  <c r="BJ88" i="6"/>
  <c r="BK88" i="6"/>
  <c r="BM88" i="6"/>
  <c r="BN88" i="6"/>
  <c r="AK89" i="6"/>
  <c r="AL89" i="6"/>
  <c r="AO89" i="6"/>
  <c r="AP89" i="6"/>
  <c r="AS89" i="6"/>
  <c r="BJ89" i="6"/>
  <c r="BK89" i="6"/>
  <c r="BM89" i="6"/>
  <c r="BN89" i="6"/>
  <c r="AK90" i="6"/>
  <c r="AL90" i="6"/>
  <c r="AO90" i="6"/>
  <c r="AP90" i="6"/>
  <c r="AS90" i="6"/>
  <c r="BJ90" i="6"/>
  <c r="BK90" i="6"/>
  <c r="BM90" i="6"/>
  <c r="BN90" i="6"/>
  <c r="AK91" i="6"/>
  <c r="AL91" i="6"/>
  <c r="AO91" i="6"/>
  <c r="AP91" i="6"/>
  <c r="AS91" i="6"/>
  <c r="BJ91" i="6"/>
  <c r="BK91" i="6"/>
  <c r="BM91" i="6"/>
  <c r="BN91" i="6"/>
  <c r="AL92" i="6"/>
  <c r="AN92" i="6"/>
  <c r="AP92" i="6"/>
  <c r="AR92" i="6"/>
  <c r="BJ92" i="6"/>
  <c r="BK92" i="6"/>
  <c r="BM92" i="6"/>
  <c r="BN92" i="6"/>
  <c r="AL93" i="6"/>
  <c r="AN93" i="6"/>
  <c r="AP93" i="6"/>
  <c r="AR93" i="6"/>
  <c r="BJ93" i="6"/>
  <c r="BK93" i="6"/>
  <c r="BM93" i="6"/>
  <c r="BN93" i="6"/>
  <c r="AL94" i="6"/>
  <c r="AP94" i="6"/>
  <c r="AQ94" i="6"/>
  <c r="AR94" i="6"/>
  <c r="BK94" i="6"/>
  <c r="BL94" i="6"/>
  <c r="BM94" i="6"/>
  <c r="AL95" i="6"/>
  <c r="AN95" i="6"/>
  <c r="AP95" i="6"/>
  <c r="BJ95" i="6"/>
  <c r="BK95" i="6"/>
  <c r="BM95" i="6"/>
  <c r="BN95" i="6"/>
  <c r="AL96" i="6"/>
  <c r="AM96" i="6"/>
  <c r="AN96" i="6"/>
  <c r="AP96" i="6"/>
  <c r="AR96" i="6"/>
  <c r="BJ96" i="6"/>
  <c r="BK96" i="6"/>
  <c r="BM96" i="6"/>
  <c r="BN96" i="6"/>
  <c r="AL97" i="6"/>
  <c r="AN97" i="6"/>
  <c r="AP97" i="6"/>
  <c r="AQ97" i="6"/>
  <c r="AR97" i="6"/>
  <c r="BJ97" i="6"/>
  <c r="BK97" i="6"/>
  <c r="BL97" i="6"/>
  <c r="BM97" i="6"/>
  <c r="BN97" i="6"/>
  <c r="AL98" i="6"/>
  <c r="AP98" i="6"/>
  <c r="AR98" i="6"/>
  <c r="BK98" i="6"/>
  <c r="BM98" i="6"/>
  <c r="AL99" i="6"/>
  <c r="AN99" i="6"/>
  <c r="AP99" i="6"/>
  <c r="BJ99" i="6"/>
  <c r="BK99" i="6"/>
  <c r="BL99" i="6"/>
  <c r="BM99" i="6"/>
  <c r="BN99" i="6"/>
  <c r="AL100" i="6"/>
  <c r="AN100" i="6"/>
  <c r="AP100" i="6"/>
  <c r="AR100" i="6"/>
  <c r="BJ100" i="6"/>
  <c r="BK100" i="6"/>
  <c r="BM100" i="6"/>
  <c r="BN100" i="6"/>
  <c r="AL101" i="6"/>
  <c r="AM101" i="6"/>
  <c r="AN101" i="6"/>
  <c r="AP101" i="6"/>
  <c r="AR101" i="6"/>
  <c r="BJ101" i="6"/>
  <c r="BK101" i="6"/>
  <c r="BL101" i="6"/>
  <c r="BM101" i="6"/>
  <c r="BN101" i="6"/>
  <c r="AL102" i="6"/>
  <c r="AP102" i="6"/>
  <c r="AR102" i="6"/>
  <c r="BK102" i="6"/>
  <c r="BM102" i="6"/>
  <c r="AL103" i="6"/>
  <c r="AN103" i="6"/>
  <c r="AP103" i="6"/>
  <c r="BJ103" i="6"/>
  <c r="BK103" i="6"/>
  <c r="BL103" i="6"/>
  <c r="BM103" i="6"/>
  <c r="BN103" i="6"/>
  <c r="AK104" i="6"/>
  <c r="AL104" i="6"/>
  <c r="AN104" i="6"/>
  <c r="AO104" i="6"/>
  <c r="AP104" i="6"/>
  <c r="AR104" i="6"/>
  <c r="AS104" i="6"/>
  <c r="BK104" i="6"/>
  <c r="BM104" i="6"/>
  <c r="AK105" i="6"/>
  <c r="AL105" i="6"/>
  <c r="AO105" i="6"/>
  <c r="AP105" i="6"/>
  <c r="AS105" i="6"/>
  <c r="BK105" i="6"/>
  <c r="BL105" i="6"/>
  <c r="BM105" i="6"/>
  <c r="AK106" i="6"/>
  <c r="AL106" i="6"/>
  <c r="AN106" i="6"/>
  <c r="AO106" i="6"/>
  <c r="AP106" i="6"/>
  <c r="AR106" i="6"/>
  <c r="AS106" i="6"/>
  <c r="BK106" i="6"/>
  <c r="BM106" i="6"/>
  <c r="AK107" i="6"/>
  <c r="AL107" i="6"/>
  <c r="AM107" i="6"/>
  <c r="AO107" i="6"/>
  <c r="AP107" i="6"/>
  <c r="AS107" i="6"/>
  <c r="BK107" i="6"/>
  <c r="BM107" i="6"/>
  <c r="AK108" i="6"/>
  <c r="AL108" i="6"/>
  <c r="AN108" i="6"/>
  <c r="AO108" i="6"/>
  <c r="AP108" i="6"/>
  <c r="AR108" i="6"/>
  <c r="AS108" i="6"/>
  <c r="BK108" i="6"/>
  <c r="BL108" i="6"/>
  <c r="BM108" i="6"/>
  <c r="AK109" i="6"/>
  <c r="AL109" i="6"/>
  <c r="AO109" i="6"/>
  <c r="AP109" i="6"/>
  <c r="AS109" i="6"/>
  <c r="BK109" i="6"/>
  <c r="BM109" i="6"/>
  <c r="AK110" i="6"/>
  <c r="AL110" i="6"/>
  <c r="AN110" i="6"/>
  <c r="AO110" i="6"/>
  <c r="AP110" i="6"/>
  <c r="AR110" i="6"/>
  <c r="AS110" i="6"/>
  <c r="BK110" i="6"/>
  <c r="BL110" i="6"/>
  <c r="BM110" i="6"/>
  <c r="AK111" i="6"/>
  <c r="AL111" i="6"/>
  <c r="AO111" i="6"/>
  <c r="AP111" i="6"/>
  <c r="AS111" i="6"/>
  <c r="BK111" i="6"/>
  <c r="BL111" i="6"/>
  <c r="BM111" i="6"/>
  <c r="AK112" i="6"/>
  <c r="AL112" i="6"/>
  <c r="AN112" i="6"/>
  <c r="AO112" i="6"/>
  <c r="AP112" i="6"/>
  <c r="AR112" i="6"/>
  <c r="AS112" i="6"/>
  <c r="BK112" i="6"/>
  <c r="BM112" i="6"/>
  <c r="AK113" i="6"/>
  <c r="AL113" i="6"/>
  <c r="AO113" i="6"/>
  <c r="AP113" i="6"/>
  <c r="AS113" i="6"/>
  <c r="BK113" i="6"/>
  <c r="BL113" i="6"/>
  <c r="BM113" i="6"/>
  <c r="AK114" i="6"/>
  <c r="AL114" i="6"/>
  <c r="AN114" i="6"/>
  <c r="AO114" i="6"/>
  <c r="AP114" i="6"/>
  <c r="AR114" i="6"/>
  <c r="AS114" i="6"/>
  <c r="BK114" i="6"/>
  <c r="BM114" i="6"/>
  <c r="AK115" i="6"/>
  <c r="AL115" i="6"/>
  <c r="AO115" i="6"/>
  <c r="AP115" i="6"/>
  <c r="AS115" i="6"/>
  <c r="BK115" i="6"/>
  <c r="BM115" i="6"/>
  <c r="AK116" i="6"/>
  <c r="AL116" i="6"/>
  <c r="AO116" i="6"/>
  <c r="AP116" i="6"/>
  <c r="AR116" i="6"/>
  <c r="AS116" i="6"/>
  <c r="BJ116" i="6"/>
  <c r="BL116" i="6"/>
  <c r="BM116" i="6"/>
  <c r="AK117" i="6"/>
  <c r="AL117" i="6"/>
  <c r="AO117" i="6"/>
  <c r="AP117" i="6"/>
  <c r="AR117" i="6"/>
  <c r="AS117" i="6"/>
  <c r="BJ117" i="6"/>
  <c r="BM117" i="6"/>
  <c r="AK118" i="6"/>
  <c r="AL118" i="6"/>
  <c r="AO118" i="6"/>
  <c r="AP118" i="6"/>
  <c r="AR118" i="6"/>
  <c r="AS118" i="6"/>
  <c r="BJ118" i="6"/>
  <c r="BL118" i="6"/>
  <c r="BM118" i="6"/>
  <c r="AK119" i="6"/>
  <c r="AL119" i="6"/>
  <c r="AO119" i="6"/>
  <c r="AP119" i="6"/>
  <c r="AR119" i="6"/>
  <c r="AS119" i="6"/>
  <c r="BJ119" i="6"/>
  <c r="BM119" i="6"/>
  <c r="AK120" i="6"/>
  <c r="AL120" i="6"/>
  <c r="AO120" i="6"/>
  <c r="AP120" i="6"/>
  <c r="AR120" i="6"/>
  <c r="AS120" i="6"/>
  <c r="BJ120" i="6"/>
  <c r="BL120" i="6"/>
  <c r="BM120" i="6"/>
  <c r="AK121" i="6"/>
  <c r="AL121" i="6"/>
  <c r="AO121" i="6"/>
  <c r="AP121" i="6"/>
  <c r="AR121" i="6"/>
  <c r="AS121" i="6"/>
  <c r="BJ121" i="6"/>
  <c r="BM121" i="6"/>
  <c r="AK122" i="6"/>
  <c r="AL122" i="6"/>
  <c r="AO122" i="6"/>
  <c r="AP122" i="6"/>
  <c r="AR122" i="6"/>
  <c r="AS122" i="6"/>
  <c r="BJ122" i="6"/>
  <c r="BL122" i="6"/>
  <c r="BM122" i="6"/>
  <c r="AK123" i="6"/>
  <c r="AL123" i="6"/>
  <c r="AO123" i="6"/>
  <c r="AP123" i="6"/>
  <c r="AR123" i="6"/>
  <c r="AS123" i="6"/>
  <c r="BJ123" i="6"/>
  <c r="BM123" i="6"/>
  <c r="AK124" i="6"/>
  <c r="AL124" i="6"/>
  <c r="AO124" i="6"/>
  <c r="AP124" i="6"/>
  <c r="AR124" i="6"/>
  <c r="AS124" i="6"/>
  <c r="BJ124" i="6"/>
  <c r="BL124" i="6"/>
  <c r="BM124" i="6"/>
  <c r="AK125" i="6"/>
  <c r="AL125" i="6"/>
  <c r="AO125" i="6"/>
  <c r="AP125" i="6"/>
  <c r="AR125" i="6"/>
  <c r="AS125" i="6"/>
  <c r="BJ125" i="6"/>
  <c r="BM125" i="6"/>
  <c r="AK126" i="6"/>
  <c r="AL126" i="6"/>
  <c r="AO126" i="6"/>
  <c r="AP126" i="6"/>
  <c r="AR126" i="6"/>
  <c r="AS126" i="6"/>
  <c r="BJ126" i="6"/>
  <c r="BL126" i="6"/>
  <c r="BM126" i="6"/>
  <c r="AK127" i="6"/>
  <c r="AL127" i="6"/>
  <c r="AO127" i="6"/>
  <c r="AP127" i="6"/>
  <c r="AR127" i="6"/>
  <c r="AS127" i="6"/>
  <c r="BJ127" i="6"/>
  <c r="BM127" i="6"/>
  <c r="AK128" i="6"/>
  <c r="AL128" i="6"/>
  <c r="AO128" i="6"/>
  <c r="AP128" i="6"/>
  <c r="AS128" i="6"/>
  <c r="BK128" i="6"/>
  <c r="BM128" i="6"/>
  <c r="BN128" i="6"/>
  <c r="AK129" i="6"/>
  <c r="AL129" i="6"/>
  <c r="AO129" i="6"/>
  <c r="AP129" i="6"/>
  <c r="AS129" i="6"/>
  <c r="BK129" i="6"/>
  <c r="BM129" i="6"/>
  <c r="BN129" i="6"/>
  <c r="AK130" i="6"/>
  <c r="AL130" i="6"/>
  <c r="AO130" i="6"/>
  <c r="AP130" i="6"/>
  <c r="AQ130" i="6"/>
  <c r="AS130" i="6"/>
  <c r="BK130" i="6"/>
  <c r="BM130" i="6"/>
  <c r="BN130" i="6"/>
  <c r="AK131" i="6"/>
  <c r="AL131" i="6"/>
  <c r="AO131" i="6"/>
  <c r="AP131" i="6"/>
  <c r="AS131" i="6"/>
  <c r="BK131" i="6"/>
  <c r="BM131" i="6"/>
  <c r="BN131" i="6"/>
  <c r="AK132" i="6"/>
  <c r="AL132" i="6"/>
  <c r="AO132" i="6"/>
  <c r="AP132" i="6"/>
  <c r="AS132" i="6"/>
  <c r="BK132" i="6"/>
  <c r="BM132" i="6"/>
  <c r="BN132" i="6"/>
  <c r="AK133" i="6"/>
  <c r="AL133" i="6"/>
  <c r="AO133" i="6"/>
  <c r="AP133" i="6"/>
  <c r="AS133" i="6"/>
  <c r="BK133" i="6"/>
  <c r="BM133" i="6"/>
  <c r="BN133" i="6"/>
  <c r="AK134" i="6"/>
  <c r="AL134" i="6"/>
  <c r="AO134" i="6"/>
  <c r="AP134" i="6"/>
  <c r="AQ134" i="6"/>
  <c r="AS134" i="6"/>
  <c r="BK134" i="6"/>
  <c r="BM134" i="6"/>
  <c r="BN134" i="6"/>
  <c r="AK135" i="6"/>
  <c r="AL135" i="6"/>
  <c r="AO135" i="6"/>
  <c r="AP135" i="6"/>
  <c r="AS135" i="6"/>
  <c r="BK135" i="6"/>
  <c r="BM135" i="6"/>
  <c r="BN135" i="6"/>
  <c r="AK136" i="6"/>
  <c r="AL136" i="6"/>
  <c r="AO136" i="6"/>
  <c r="AP136" i="6"/>
  <c r="AS136" i="6"/>
  <c r="BK136" i="6"/>
  <c r="BM136" i="6"/>
  <c r="BN136" i="6"/>
  <c r="AK137" i="6"/>
  <c r="AL137" i="6"/>
  <c r="AO137" i="6"/>
  <c r="AP137" i="6"/>
  <c r="AS137" i="6"/>
  <c r="BK137" i="6"/>
  <c r="BM137" i="6"/>
  <c r="BN137" i="6"/>
  <c r="AK138" i="6"/>
  <c r="AL138" i="6"/>
  <c r="AO138" i="6"/>
  <c r="AP138" i="6"/>
  <c r="AQ138" i="6"/>
  <c r="AS138" i="6"/>
  <c r="BK138" i="6"/>
  <c r="BM138" i="6"/>
  <c r="BN138" i="6"/>
  <c r="AK139" i="6"/>
  <c r="AL139" i="6"/>
  <c r="AO139" i="6"/>
  <c r="AP139" i="6"/>
  <c r="AS139" i="6"/>
  <c r="BK139" i="6"/>
  <c r="BM139" i="6"/>
  <c r="BN139" i="6"/>
  <c r="AL140" i="6"/>
  <c r="AN140" i="6"/>
  <c r="AP140" i="6"/>
  <c r="AQ140" i="6"/>
  <c r="AR140" i="6"/>
  <c r="BJ140" i="6"/>
  <c r="BK140" i="6"/>
  <c r="BL140" i="6"/>
  <c r="BM140" i="6"/>
  <c r="BN140" i="6"/>
  <c r="AL141" i="6"/>
  <c r="AM141" i="6"/>
  <c r="AP141" i="6"/>
  <c r="AR141" i="6"/>
  <c r="BK141" i="6"/>
  <c r="BM141" i="6"/>
  <c r="AL142" i="6"/>
  <c r="AN142" i="6"/>
  <c r="AP142" i="6"/>
  <c r="BJ142" i="6"/>
  <c r="BK142" i="6"/>
  <c r="BL142" i="6"/>
  <c r="BM142" i="6"/>
  <c r="BN142" i="6"/>
  <c r="AL143" i="6"/>
  <c r="AN143" i="6"/>
  <c r="AP143" i="6"/>
  <c r="AR143" i="6"/>
  <c r="BJ143" i="6"/>
  <c r="BK143" i="6"/>
  <c r="BM143" i="6"/>
  <c r="BN143" i="6"/>
  <c r="AL144" i="6"/>
  <c r="AN144" i="6"/>
  <c r="AP144" i="6"/>
  <c r="AR144" i="6"/>
  <c r="BJ144" i="6"/>
  <c r="BK144" i="6"/>
  <c r="BM144" i="6"/>
  <c r="BN144" i="6"/>
  <c r="AL145" i="6"/>
  <c r="AP145" i="6"/>
  <c r="AR145" i="6"/>
  <c r="BK145" i="6"/>
  <c r="BL145" i="6"/>
  <c r="BM145" i="6"/>
  <c r="AL146" i="6"/>
  <c r="AN146" i="6"/>
  <c r="AP146" i="6"/>
  <c r="BJ146" i="6"/>
  <c r="BK146" i="6"/>
  <c r="BM146" i="6"/>
  <c r="BN146" i="6"/>
  <c r="AL147" i="6"/>
  <c r="AN147" i="6"/>
  <c r="AP147" i="6"/>
  <c r="AR147" i="6"/>
  <c r="BJ147" i="6"/>
  <c r="BK147" i="6"/>
  <c r="BM147" i="6"/>
  <c r="BN147" i="6"/>
  <c r="AL148" i="6"/>
  <c r="AN148" i="6"/>
  <c r="AP148" i="6"/>
  <c r="AR148" i="6"/>
  <c r="BJ148" i="6"/>
  <c r="BK148" i="6"/>
  <c r="BM148" i="6"/>
  <c r="BN148" i="6"/>
  <c r="AL149" i="6"/>
  <c r="AP149" i="6"/>
  <c r="AR149" i="6"/>
  <c r="BK149" i="6"/>
  <c r="BL149" i="6"/>
  <c r="BM149" i="6"/>
  <c r="AL150" i="6"/>
  <c r="AN150" i="6"/>
  <c r="AP150" i="6"/>
  <c r="BJ150" i="6"/>
  <c r="BK150" i="6"/>
  <c r="BM150" i="6"/>
  <c r="BN150" i="6"/>
  <c r="AL151" i="6"/>
  <c r="AN151" i="6"/>
  <c r="AP151" i="6"/>
  <c r="AR151" i="6"/>
  <c r="BJ151" i="6"/>
  <c r="BK151" i="6"/>
  <c r="BM151" i="6"/>
  <c r="BN151" i="6"/>
  <c r="A152" i="6"/>
  <c r="AK152" i="6"/>
  <c r="AL152" i="6"/>
  <c r="AO152" i="6"/>
  <c r="AP152" i="6"/>
  <c r="AS152" i="6"/>
  <c r="BK152" i="6"/>
  <c r="BM152" i="6"/>
  <c r="BN152" i="6"/>
  <c r="AK153" i="6"/>
  <c r="AL153" i="6"/>
  <c r="AO153" i="6"/>
  <c r="AP153" i="6"/>
  <c r="AS153" i="6"/>
  <c r="BK153" i="6"/>
  <c r="BM153" i="6"/>
  <c r="BN153" i="6"/>
  <c r="AK154" i="6"/>
  <c r="AL154" i="6"/>
  <c r="AO154" i="6"/>
  <c r="AP154" i="6"/>
  <c r="AS154" i="6"/>
  <c r="BK154" i="6"/>
  <c r="BM154" i="6"/>
  <c r="BN154" i="6"/>
  <c r="AK155" i="6"/>
  <c r="AL155" i="6"/>
  <c r="AM155" i="6"/>
  <c r="AO155" i="6"/>
  <c r="AP155" i="6"/>
  <c r="AS155" i="6"/>
  <c r="BK155" i="6"/>
  <c r="BM155" i="6"/>
  <c r="BN155" i="6"/>
  <c r="AK156" i="6"/>
  <c r="AL156" i="6"/>
  <c r="AO156" i="6"/>
  <c r="AP156" i="6"/>
  <c r="AS156" i="6"/>
  <c r="BK156" i="6"/>
  <c r="BM156" i="6"/>
  <c r="BN156" i="6"/>
  <c r="AK157" i="6"/>
  <c r="AL157" i="6"/>
  <c r="AO157" i="6"/>
  <c r="AP157" i="6"/>
  <c r="AS157" i="6"/>
  <c r="BK157" i="6"/>
  <c r="BM157" i="6"/>
  <c r="BN157" i="6"/>
  <c r="AK158" i="6"/>
  <c r="AL158" i="6"/>
  <c r="AO158" i="6"/>
  <c r="AP158" i="6"/>
  <c r="AS158" i="6"/>
  <c r="BK158" i="6"/>
  <c r="BM158" i="6"/>
  <c r="BN158" i="6"/>
  <c r="AK159" i="6"/>
  <c r="AL159" i="6"/>
  <c r="AM159" i="6"/>
  <c r="AO159" i="6"/>
  <c r="AP159" i="6"/>
  <c r="AS159" i="6"/>
  <c r="BK159" i="6"/>
  <c r="BM159" i="6"/>
  <c r="BN159" i="6"/>
  <c r="AK160" i="6"/>
  <c r="AL160" i="6"/>
  <c r="AO160" i="6"/>
  <c r="AP160" i="6"/>
  <c r="AS160" i="6"/>
  <c r="BK160" i="6"/>
  <c r="BM160" i="6"/>
  <c r="BN160" i="6"/>
  <c r="AK161" i="6"/>
  <c r="AL161" i="6"/>
  <c r="AO161" i="6"/>
  <c r="AP161" i="6"/>
  <c r="AS161" i="6"/>
  <c r="BK161" i="6"/>
  <c r="BM161" i="6"/>
  <c r="BN161" i="6"/>
  <c r="AK162" i="6"/>
  <c r="AL162" i="6"/>
  <c r="AM162" i="6"/>
  <c r="AO162" i="6"/>
  <c r="AP162" i="6"/>
  <c r="AS162" i="6"/>
  <c r="BK162" i="6"/>
  <c r="BM162" i="6"/>
  <c r="BN162" i="6"/>
  <c r="AK163" i="6"/>
  <c r="AL163" i="6"/>
  <c r="AO163" i="6"/>
  <c r="AP163" i="6"/>
  <c r="AS163" i="6"/>
  <c r="BK163" i="6"/>
  <c r="BM163" i="6"/>
  <c r="BN163" i="6"/>
  <c r="A164" i="6"/>
  <c r="AK164" i="6"/>
  <c r="AL164" i="6"/>
  <c r="AO164" i="6"/>
  <c r="AP164" i="6"/>
  <c r="AR164" i="6"/>
  <c r="AS164" i="6"/>
  <c r="BJ164" i="6"/>
  <c r="BM164" i="6"/>
  <c r="AK165" i="6"/>
  <c r="AL165" i="6"/>
  <c r="AO165" i="6"/>
  <c r="AP165" i="6"/>
  <c r="AR165" i="6"/>
  <c r="AS165" i="6"/>
  <c r="BJ165" i="6"/>
  <c r="BL165" i="6"/>
  <c r="BM165" i="6"/>
  <c r="AK166" i="6"/>
  <c r="AL166" i="6"/>
  <c r="AO166" i="6"/>
  <c r="AP166" i="6"/>
  <c r="AR166" i="6"/>
  <c r="AS166" i="6"/>
  <c r="BJ166" i="6"/>
  <c r="BM166" i="6"/>
  <c r="AK167" i="6"/>
  <c r="AL167" i="6"/>
  <c r="AO167" i="6"/>
  <c r="AP167" i="6"/>
  <c r="AR167" i="6"/>
  <c r="AS167" i="6"/>
  <c r="BJ167" i="6"/>
  <c r="BL167" i="6"/>
  <c r="BM167" i="6"/>
  <c r="AK168" i="6"/>
  <c r="AL168" i="6"/>
  <c r="AO168" i="6"/>
  <c r="AP168" i="6"/>
  <c r="AR168" i="6"/>
  <c r="AS168" i="6"/>
  <c r="BJ168" i="6"/>
  <c r="BM168" i="6"/>
  <c r="AK169" i="6"/>
  <c r="AL169" i="6"/>
  <c r="AO169" i="6"/>
  <c r="AP169" i="6"/>
  <c r="AR169" i="6"/>
  <c r="AS169" i="6"/>
  <c r="BJ169" i="6"/>
  <c r="BL169" i="6"/>
  <c r="BM169" i="6"/>
  <c r="AK170" i="6"/>
  <c r="AL170" i="6"/>
  <c r="AO170" i="6"/>
  <c r="AP170" i="6"/>
  <c r="AR170" i="6"/>
  <c r="AS170" i="6"/>
  <c r="BJ170" i="6"/>
  <c r="BM170" i="6"/>
  <c r="AK171" i="6"/>
  <c r="AL171" i="6"/>
  <c r="AO171" i="6"/>
  <c r="AP171" i="6"/>
  <c r="AR171" i="6"/>
  <c r="AS171" i="6"/>
  <c r="BJ171" i="6"/>
  <c r="BL171" i="6"/>
  <c r="BM171" i="6"/>
  <c r="AK172" i="6"/>
  <c r="AL172" i="6"/>
  <c r="AO172" i="6"/>
  <c r="AP172" i="6"/>
  <c r="AR172" i="6"/>
  <c r="AS172" i="6"/>
  <c r="BJ172" i="6"/>
  <c r="BM172" i="6"/>
  <c r="AK173" i="6"/>
  <c r="AL173" i="6"/>
  <c r="AO173" i="6"/>
  <c r="AP173" i="6"/>
  <c r="AR173" i="6"/>
  <c r="AS173" i="6"/>
  <c r="BJ173" i="6"/>
  <c r="BL173" i="6"/>
  <c r="BM173" i="6"/>
  <c r="AK174" i="6"/>
  <c r="AL174" i="6"/>
  <c r="AO174" i="6"/>
  <c r="AP174" i="6"/>
  <c r="AR174" i="6"/>
  <c r="AS174" i="6"/>
  <c r="BJ174" i="6"/>
  <c r="BM174" i="6"/>
  <c r="AK175" i="6"/>
  <c r="AL175" i="6"/>
  <c r="AO175" i="6"/>
  <c r="AP175" i="6"/>
  <c r="AR175" i="6"/>
  <c r="AS175" i="6"/>
  <c r="BJ175" i="6"/>
  <c r="BL175" i="6"/>
  <c r="BM175" i="6"/>
  <c r="A176" i="6"/>
  <c r="AK176" i="6"/>
  <c r="AL176" i="6"/>
  <c r="AN176" i="6"/>
  <c r="AO176" i="6"/>
  <c r="AP176" i="6"/>
  <c r="AR176" i="6"/>
  <c r="AS176" i="6"/>
  <c r="BK176" i="6"/>
  <c r="BL176" i="6"/>
  <c r="BM176" i="6"/>
  <c r="AK177" i="6"/>
  <c r="AL177" i="6"/>
  <c r="AN177" i="6"/>
  <c r="AO177" i="6"/>
  <c r="AP177" i="6"/>
  <c r="AR177" i="6"/>
  <c r="AS177" i="6"/>
  <c r="BK177" i="6"/>
  <c r="BM177" i="6"/>
  <c r="AK178" i="6"/>
  <c r="AL178" i="6"/>
  <c r="AN178" i="6"/>
  <c r="AO178" i="6"/>
  <c r="AP178" i="6"/>
  <c r="AR178" i="6"/>
  <c r="AS178" i="6"/>
  <c r="BK178" i="6"/>
  <c r="BL178" i="6"/>
  <c r="BM178" i="6"/>
  <c r="AK179" i="6"/>
  <c r="AL179" i="6"/>
  <c r="AN179" i="6"/>
  <c r="AO179" i="6"/>
  <c r="AP179" i="6"/>
  <c r="AR179" i="6"/>
  <c r="AS179" i="6"/>
  <c r="BK179" i="6"/>
  <c r="BM179" i="6"/>
  <c r="AK180" i="6"/>
  <c r="AL180" i="6"/>
  <c r="AN180" i="6"/>
  <c r="AO180" i="6"/>
  <c r="AP180" i="6"/>
  <c r="AR180" i="6"/>
  <c r="AS180" i="6"/>
  <c r="BK180" i="6"/>
  <c r="BL180" i="6"/>
  <c r="BM180" i="6"/>
  <c r="AK181" i="6"/>
  <c r="AL181" i="6"/>
  <c r="AN181" i="6"/>
  <c r="AO181" i="6"/>
  <c r="AP181" i="6"/>
  <c r="AR181" i="6"/>
  <c r="AS181" i="6"/>
  <c r="BK181" i="6"/>
  <c r="BM181" i="6"/>
  <c r="AK182" i="6"/>
  <c r="AL182" i="6"/>
  <c r="AN182" i="6"/>
  <c r="AO182" i="6"/>
  <c r="AP182" i="6"/>
  <c r="AR182" i="6"/>
  <c r="AS182" i="6"/>
  <c r="BK182" i="6"/>
  <c r="BL182" i="6"/>
  <c r="BM182" i="6"/>
  <c r="AK183" i="6"/>
  <c r="AL183" i="6"/>
  <c r="AN183" i="6"/>
  <c r="AO183" i="6"/>
  <c r="AP183" i="6"/>
  <c r="AR183" i="6"/>
  <c r="AS183" i="6"/>
  <c r="BK183" i="6"/>
  <c r="BM183" i="6"/>
  <c r="AK184" i="6"/>
  <c r="AL184" i="6"/>
  <c r="AN184" i="6"/>
  <c r="AO184" i="6"/>
  <c r="AP184" i="6"/>
  <c r="AR184" i="6"/>
  <c r="AS184" i="6"/>
  <c r="BK184" i="6"/>
  <c r="BL184" i="6"/>
  <c r="BM184" i="6"/>
  <c r="AK185" i="6"/>
  <c r="AL185" i="6"/>
  <c r="AN185" i="6"/>
  <c r="AO185" i="6"/>
  <c r="AP185" i="6"/>
  <c r="AR185" i="6"/>
  <c r="AS185" i="6"/>
  <c r="BK185" i="6"/>
  <c r="BM185" i="6"/>
  <c r="AK186" i="6"/>
  <c r="AL186" i="6"/>
  <c r="AN186" i="6"/>
  <c r="AO186" i="6"/>
  <c r="AP186" i="6"/>
  <c r="AR186" i="6"/>
  <c r="AS186" i="6"/>
  <c r="BK186" i="6"/>
  <c r="BL186" i="6"/>
  <c r="BM186" i="6"/>
  <c r="AK187" i="6"/>
  <c r="AL187" i="6"/>
  <c r="AN187" i="6"/>
  <c r="AO187" i="6"/>
  <c r="AP187" i="6"/>
  <c r="AR187" i="6"/>
  <c r="AS187" i="6"/>
  <c r="BK187" i="6"/>
  <c r="BM187" i="6"/>
  <c r="A188" i="6"/>
  <c r="AL188" i="6"/>
  <c r="AN188" i="6"/>
  <c r="AP188" i="6"/>
  <c r="AR188" i="6"/>
  <c r="BJ188" i="6"/>
  <c r="BK188" i="6"/>
  <c r="BL188" i="6"/>
  <c r="BM188" i="6"/>
  <c r="BN188" i="6"/>
  <c r="AL189" i="6"/>
  <c r="AP189" i="6"/>
  <c r="AQ189" i="6"/>
  <c r="AR189" i="6"/>
  <c r="BK189" i="6"/>
  <c r="BL189" i="6"/>
  <c r="BM189" i="6"/>
  <c r="AL190" i="6"/>
  <c r="AN190" i="6"/>
  <c r="AP190" i="6"/>
  <c r="BJ190" i="6"/>
  <c r="BK190" i="6"/>
  <c r="BL190" i="6"/>
  <c r="BM190" i="6"/>
  <c r="BN190" i="6"/>
  <c r="AL191" i="6"/>
  <c r="AN191" i="6"/>
  <c r="AP191" i="6"/>
  <c r="AR191" i="6"/>
  <c r="BJ191" i="6"/>
  <c r="BK191" i="6"/>
  <c r="BM191" i="6"/>
  <c r="BN191" i="6"/>
  <c r="AL192" i="6"/>
  <c r="AN192" i="6"/>
  <c r="AP192" i="6"/>
  <c r="AR192" i="6"/>
  <c r="BJ192" i="6"/>
  <c r="BK192" i="6"/>
  <c r="BL192" i="6"/>
  <c r="BM192" i="6"/>
  <c r="BN192" i="6"/>
  <c r="AL193" i="6"/>
  <c r="AP193" i="6"/>
  <c r="AR193" i="6"/>
  <c r="BK193" i="6"/>
  <c r="BM193" i="6"/>
  <c r="AL194" i="6"/>
  <c r="AN194" i="6"/>
  <c r="AP194" i="6"/>
  <c r="BJ194" i="6"/>
  <c r="BK194" i="6"/>
  <c r="BL194" i="6"/>
  <c r="BM194" i="6"/>
  <c r="BN194" i="6"/>
  <c r="AL195" i="6"/>
  <c r="AN195" i="6"/>
  <c r="AP195" i="6"/>
  <c r="AR195" i="6"/>
  <c r="BJ195" i="6"/>
  <c r="BK195" i="6"/>
  <c r="BM195" i="6"/>
  <c r="BN195" i="6"/>
  <c r="AL196" i="6"/>
  <c r="AN196" i="6"/>
  <c r="AP196" i="6"/>
  <c r="AR196" i="6"/>
  <c r="BJ196" i="6"/>
  <c r="BK196" i="6"/>
  <c r="BL196" i="6"/>
  <c r="BM196" i="6"/>
  <c r="BN196" i="6"/>
  <c r="AL197" i="6"/>
  <c r="AP197" i="6"/>
  <c r="AR197" i="6"/>
  <c r="BK197" i="6"/>
  <c r="BL197" i="6"/>
  <c r="BM197" i="6"/>
  <c r="AL198" i="6"/>
  <c r="AN198" i="6"/>
  <c r="AP198" i="6"/>
  <c r="BJ198" i="6"/>
  <c r="BK198" i="6"/>
  <c r="BL198" i="6"/>
  <c r="BM198" i="6"/>
  <c r="BN198" i="6"/>
  <c r="AL199" i="6"/>
  <c r="AN199" i="6"/>
  <c r="AP199" i="6"/>
  <c r="AR199" i="6"/>
  <c r="BJ199" i="6"/>
  <c r="BK199" i="6"/>
  <c r="BM199" i="6"/>
  <c r="BN199" i="6"/>
  <c r="A200" i="6"/>
  <c r="AK200" i="6"/>
  <c r="AL200" i="6"/>
  <c r="AO200" i="6"/>
  <c r="AP200" i="6"/>
  <c r="AS200" i="6"/>
  <c r="BK200" i="6"/>
  <c r="BM200" i="6"/>
  <c r="BN200" i="6"/>
  <c r="AK201" i="6"/>
  <c r="AL201" i="6"/>
  <c r="AO201" i="6"/>
  <c r="AP201" i="6"/>
  <c r="AQ201" i="6"/>
  <c r="AS201" i="6"/>
  <c r="BK201" i="6"/>
  <c r="BM201" i="6"/>
  <c r="BN201" i="6"/>
  <c r="AK202" i="6"/>
  <c r="AL202" i="6"/>
  <c r="AO202" i="6"/>
  <c r="AP202" i="6"/>
  <c r="AS202" i="6"/>
  <c r="BK202" i="6"/>
  <c r="BM202" i="6"/>
  <c r="BN202" i="6"/>
  <c r="AK203" i="6"/>
  <c r="AL203" i="6"/>
  <c r="AO203" i="6"/>
  <c r="AP203" i="6"/>
  <c r="AS203" i="6"/>
  <c r="BK203" i="6"/>
  <c r="BM203" i="6"/>
  <c r="BN203" i="6"/>
  <c r="AK204" i="6"/>
  <c r="AL204" i="6"/>
  <c r="AM204" i="6"/>
  <c r="AO204" i="6"/>
  <c r="AP204" i="6"/>
  <c r="AS204" i="6"/>
  <c r="BK204" i="6"/>
  <c r="BM204" i="6"/>
  <c r="BN204" i="6"/>
  <c r="AK205" i="6"/>
  <c r="AL205" i="6"/>
  <c r="AO205" i="6"/>
  <c r="AP205" i="6"/>
  <c r="AS205" i="6"/>
  <c r="BK205" i="6"/>
  <c r="BM205" i="6"/>
  <c r="BN205" i="6"/>
  <c r="AK206" i="6"/>
  <c r="AL206" i="6"/>
  <c r="AO206" i="6"/>
  <c r="AP206" i="6"/>
  <c r="AQ206" i="6"/>
  <c r="AS206" i="6"/>
  <c r="BK206" i="6"/>
  <c r="BM206" i="6"/>
  <c r="BN206" i="6"/>
  <c r="AK207" i="6"/>
  <c r="AL207" i="6"/>
  <c r="AO207" i="6"/>
  <c r="AP207" i="6"/>
  <c r="AS207" i="6"/>
  <c r="BK207" i="6"/>
  <c r="BM207" i="6"/>
  <c r="BN207" i="6"/>
  <c r="AK208" i="6"/>
  <c r="AL208" i="6"/>
  <c r="AO208" i="6"/>
  <c r="AP208" i="6"/>
  <c r="AS208" i="6"/>
  <c r="BK208" i="6"/>
  <c r="BM208" i="6"/>
  <c r="BN208" i="6"/>
  <c r="AK209" i="6"/>
  <c r="AL209" i="6"/>
  <c r="AO209" i="6"/>
  <c r="AP209" i="6"/>
  <c r="AQ209" i="6"/>
  <c r="AS209" i="6"/>
  <c r="BK209" i="6"/>
  <c r="BM209" i="6"/>
  <c r="BN209" i="6"/>
  <c r="AK210" i="6"/>
  <c r="AL210" i="6"/>
  <c r="AO210" i="6"/>
  <c r="AP210" i="6"/>
  <c r="AS210" i="6"/>
  <c r="BK210" i="6"/>
  <c r="BM210" i="6"/>
  <c r="BN210" i="6"/>
  <c r="AK211" i="6"/>
  <c r="AL211" i="6"/>
  <c r="AO211" i="6"/>
  <c r="AP211" i="6"/>
  <c r="AS211" i="6"/>
  <c r="BK211" i="6"/>
  <c r="BM211" i="6"/>
  <c r="BN211" i="6"/>
  <c r="A212" i="6"/>
  <c r="AK212" i="6"/>
  <c r="AL212" i="6"/>
  <c r="AO212" i="6"/>
  <c r="AP212" i="6"/>
  <c r="AR212" i="6"/>
  <c r="AS212" i="6"/>
  <c r="BJ212" i="6"/>
  <c r="BL212" i="6"/>
  <c r="BM212" i="6"/>
  <c r="AK213" i="6"/>
  <c r="AL213" i="6"/>
  <c r="AO213" i="6"/>
  <c r="AP213" i="6"/>
  <c r="AR213" i="6"/>
  <c r="AS213" i="6"/>
  <c r="BJ213" i="6"/>
  <c r="BL213" i="6"/>
  <c r="BM213" i="6"/>
  <c r="AK214" i="6"/>
  <c r="AL214" i="6"/>
  <c r="AO214" i="6"/>
  <c r="AP214" i="6"/>
  <c r="AR214" i="6"/>
  <c r="AS214" i="6"/>
  <c r="BJ214" i="6"/>
  <c r="BL214" i="6"/>
  <c r="BM214" i="6"/>
  <c r="AK215" i="6"/>
  <c r="AL215" i="6"/>
  <c r="AO215" i="6"/>
  <c r="AP215" i="6"/>
  <c r="AR215" i="6"/>
  <c r="AS215" i="6"/>
  <c r="BJ215" i="6"/>
  <c r="BL215" i="6"/>
  <c r="BM215" i="6"/>
  <c r="AK216" i="6"/>
  <c r="AL216" i="6"/>
  <c r="AO216" i="6"/>
  <c r="AP216" i="6"/>
  <c r="AR216" i="6"/>
  <c r="AS216" i="6"/>
  <c r="BJ216" i="6"/>
  <c r="BL216" i="6"/>
  <c r="BM216" i="6"/>
  <c r="AK217" i="6"/>
  <c r="AL217" i="6"/>
  <c r="AO217" i="6"/>
  <c r="AP217" i="6"/>
  <c r="AR217" i="6"/>
  <c r="AS217" i="6"/>
  <c r="BJ217" i="6"/>
  <c r="BL217" i="6"/>
  <c r="BM217" i="6"/>
  <c r="AK218" i="6"/>
  <c r="AL218" i="6"/>
  <c r="AO218" i="6"/>
  <c r="AP218" i="6"/>
  <c r="AR218" i="6"/>
  <c r="AS218" i="6"/>
  <c r="BJ218" i="6"/>
  <c r="BL218" i="6"/>
  <c r="BM218" i="6"/>
  <c r="AK219" i="6"/>
  <c r="AL219" i="6"/>
  <c r="AO219" i="6"/>
  <c r="AP219" i="6"/>
  <c r="AR219" i="6"/>
  <c r="AS219" i="6"/>
  <c r="BJ219" i="6"/>
  <c r="BL219" i="6"/>
  <c r="BM219" i="6"/>
  <c r="AK220" i="6"/>
  <c r="AL220" i="6"/>
  <c r="AO220" i="6"/>
  <c r="AP220" i="6"/>
  <c r="AR220" i="6"/>
  <c r="AS220" i="6"/>
  <c r="BJ220" i="6"/>
  <c r="BL220" i="6"/>
  <c r="BM220" i="6"/>
  <c r="AK221" i="6"/>
  <c r="AL221" i="6"/>
  <c r="AO221" i="6"/>
  <c r="AP221" i="6"/>
  <c r="AR221" i="6"/>
  <c r="AS221" i="6"/>
  <c r="BJ221" i="6"/>
  <c r="BL221" i="6"/>
  <c r="BM221" i="6"/>
  <c r="AK222" i="6"/>
  <c r="AL222" i="6"/>
  <c r="AO222" i="6"/>
  <c r="AP222" i="6"/>
  <c r="AR222" i="6"/>
  <c r="AS222" i="6"/>
  <c r="BJ222" i="6"/>
  <c r="BL222" i="6"/>
  <c r="BM222" i="6"/>
  <c r="AK223" i="6"/>
  <c r="AL223" i="6"/>
  <c r="AO223" i="6"/>
  <c r="AP223" i="6"/>
  <c r="AR223" i="6"/>
  <c r="AS223" i="6"/>
  <c r="BJ223" i="6"/>
  <c r="BL223" i="6"/>
  <c r="BM223" i="6"/>
  <c r="A224" i="6"/>
  <c r="AK224" i="6"/>
  <c r="AL224" i="6"/>
  <c r="AN224" i="6"/>
  <c r="AO224" i="6"/>
  <c r="AP224" i="6"/>
  <c r="AR224" i="6"/>
  <c r="AS224" i="6"/>
  <c r="BK224" i="6"/>
  <c r="BL224" i="6"/>
  <c r="BM224" i="6"/>
  <c r="AK225" i="6"/>
  <c r="AL225" i="6"/>
  <c r="AN225" i="6"/>
  <c r="AO225" i="6"/>
  <c r="AP225" i="6"/>
  <c r="AR225" i="6"/>
  <c r="AS225" i="6"/>
  <c r="BK225" i="6"/>
  <c r="BM225" i="6"/>
  <c r="AK226" i="6"/>
  <c r="AL226" i="6"/>
  <c r="AN226" i="6"/>
  <c r="AO226" i="6"/>
  <c r="AP226" i="6"/>
  <c r="AR226" i="6"/>
  <c r="AS226" i="6"/>
  <c r="BK226" i="6"/>
  <c r="BL226" i="6"/>
  <c r="BM226" i="6"/>
  <c r="AK227" i="6"/>
  <c r="AL227" i="6"/>
  <c r="AN227" i="6"/>
  <c r="AO227" i="6"/>
  <c r="AP227" i="6"/>
  <c r="AR227" i="6"/>
  <c r="AS227" i="6"/>
  <c r="BK227" i="6"/>
  <c r="BM227" i="6"/>
  <c r="AK228" i="6"/>
  <c r="AL228" i="6"/>
  <c r="AN228" i="6"/>
  <c r="AO228" i="6"/>
  <c r="AP228" i="6"/>
  <c r="AR228" i="6"/>
  <c r="AS228" i="6"/>
  <c r="BK228" i="6"/>
  <c r="BL228" i="6"/>
  <c r="BM228" i="6"/>
  <c r="AK229" i="6"/>
  <c r="AL229" i="6"/>
  <c r="AN229" i="6"/>
  <c r="AO229" i="6"/>
  <c r="AP229" i="6"/>
  <c r="AR229" i="6"/>
  <c r="AS229" i="6"/>
  <c r="BK229" i="6"/>
  <c r="BM229" i="6"/>
  <c r="AK230" i="6"/>
  <c r="AL230" i="6"/>
  <c r="AN230" i="6"/>
  <c r="AO230" i="6"/>
  <c r="AP230" i="6"/>
  <c r="AR230" i="6"/>
  <c r="AS230" i="6"/>
  <c r="BK230" i="6"/>
  <c r="BL230" i="6"/>
  <c r="BM230" i="6"/>
  <c r="AK231" i="6"/>
  <c r="AL231" i="6"/>
  <c r="AN231" i="6"/>
  <c r="AO231" i="6"/>
  <c r="AP231" i="6"/>
  <c r="AR231" i="6"/>
  <c r="AS231" i="6"/>
  <c r="BK231" i="6"/>
  <c r="BM231" i="6"/>
  <c r="AK232" i="6"/>
  <c r="AL232" i="6"/>
  <c r="AN232" i="6"/>
  <c r="AO232" i="6"/>
  <c r="AP232" i="6"/>
  <c r="AR232" i="6"/>
  <c r="AS232" i="6"/>
  <c r="BK232" i="6"/>
  <c r="BL232" i="6"/>
  <c r="BM232" i="6"/>
  <c r="AK233" i="6"/>
  <c r="AL233" i="6"/>
  <c r="AN233" i="6"/>
  <c r="AO233" i="6"/>
  <c r="AP233" i="6"/>
  <c r="AR233" i="6"/>
  <c r="AS233" i="6"/>
  <c r="BK233" i="6"/>
  <c r="BM233" i="6"/>
  <c r="AK234" i="6"/>
  <c r="AL234" i="6"/>
  <c r="AN234" i="6"/>
  <c r="AO234" i="6"/>
  <c r="AP234" i="6"/>
  <c r="AR234" i="6"/>
  <c r="AS234" i="6"/>
  <c r="BK234" i="6"/>
  <c r="BL234" i="6"/>
  <c r="BM234" i="6"/>
  <c r="AK235" i="6"/>
  <c r="AL235" i="6"/>
  <c r="AN235" i="6"/>
  <c r="AO235" i="6"/>
  <c r="AP235" i="6"/>
  <c r="AR235" i="6"/>
  <c r="AS235" i="6"/>
  <c r="BK235" i="6"/>
  <c r="BM235" i="6"/>
  <c r="A236" i="6"/>
  <c r="AL236" i="6"/>
  <c r="AN236" i="6"/>
  <c r="AP236" i="6"/>
  <c r="AR236" i="6"/>
  <c r="BJ236" i="6"/>
  <c r="BK236" i="6"/>
  <c r="BM236" i="6"/>
  <c r="BN236" i="6"/>
  <c r="AL237" i="6"/>
  <c r="AP237" i="6"/>
  <c r="AR237" i="6"/>
  <c r="BK237" i="6"/>
  <c r="BL237" i="6"/>
  <c r="BM237" i="6"/>
  <c r="AL238" i="6"/>
  <c r="AN238" i="6"/>
  <c r="AP238" i="6"/>
  <c r="BJ238" i="6"/>
  <c r="BK238" i="6"/>
  <c r="BM238" i="6"/>
  <c r="BN238" i="6"/>
  <c r="AL239" i="6"/>
  <c r="AN239" i="6"/>
  <c r="AP239" i="6"/>
  <c r="AR239" i="6"/>
  <c r="BJ239" i="6"/>
  <c r="BK239" i="6"/>
  <c r="BM239" i="6"/>
  <c r="BN239" i="6"/>
  <c r="AL240" i="6"/>
  <c r="AN240" i="6"/>
  <c r="AP240" i="6"/>
  <c r="AR240" i="6"/>
  <c r="BJ240" i="6"/>
  <c r="BK240" i="6"/>
  <c r="BL240" i="6"/>
  <c r="BM240" i="6"/>
  <c r="BN240" i="6"/>
  <c r="AL241" i="6"/>
  <c r="AP241" i="6"/>
  <c r="AR241" i="6"/>
  <c r="BK241" i="6"/>
  <c r="BL241" i="6"/>
  <c r="BM241" i="6"/>
  <c r="AL242" i="6"/>
  <c r="AN242" i="6"/>
  <c r="AP242" i="6"/>
  <c r="BJ242" i="6"/>
  <c r="BK242" i="6"/>
  <c r="BL242" i="6"/>
  <c r="BM242" i="6"/>
  <c r="BN242" i="6"/>
  <c r="AL243" i="6"/>
  <c r="AN243" i="6"/>
  <c r="AP243" i="6"/>
  <c r="AR243" i="6"/>
  <c r="BJ243" i="6"/>
  <c r="BK243" i="6"/>
  <c r="BM243" i="6"/>
  <c r="BN243" i="6"/>
  <c r="AL244" i="6"/>
  <c r="AN244" i="6"/>
  <c r="AP244" i="6"/>
  <c r="AR244" i="6"/>
  <c r="BJ244" i="6"/>
  <c r="BK244" i="6"/>
  <c r="BL244" i="6"/>
  <c r="BM244" i="6"/>
  <c r="BN244" i="6"/>
  <c r="AL245" i="6"/>
  <c r="AM245" i="6"/>
  <c r="AP245" i="6"/>
  <c r="AQ245" i="6"/>
  <c r="AR245" i="6"/>
  <c r="BK245" i="6"/>
  <c r="BM245" i="6"/>
  <c r="AL246" i="6"/>
  <c r="AN246" i="6"/>
  <c r="AP246" i="6"/>
  <c r="BJ246" i="6"/>
  <c r="BK246" i="6"/>
  <c r="BL246" i="6"/>
  <c r="BM246" i="6"/>
  <c r="BN246" i="6"/>
  <c r="AL247" i="6"/>
  <c r="AN247" i="6"/>
  <c r="AP247" i="6"/>
  <c r="AR247" i="6"/>
  <c r="BJ247" i="6"/>
  <c r="BK247" i="6"/>
  <c r="BM247" i="6"/>
  <c r="BN247" i="6"/>
  <c r="A248" i="6"/>
  <c r="AK248" i="6"/>
  <c r="AL248" i="6"/>
  <c r="AO248" i="6"/>
  <c r="AP248" i="6"/>
  <c r="AS248" i="6"/>
  <c r="BK248" i="6"/>
  <c r="BM248" i="6"/>
  <c r="BN248" i="6"/>
  <c r="AK249" i="6"/>
  <c r="AL249" i="6"/>
  <c r="AM249" i="6"/>
  <c r="AO249" i="6"/>
  <c r="AP249" i="6"/>
  <c r="AS249" i="6"/>
  <c r="BK249" i="6"/>
  <c r="BM249" i="6"/>
  <c r="BN249" i="6"/>
  <c r="AK250" i="6"/>
  <c r="AL250" i="6"/>
  <c r="AO250" i="6"/>
  <c r="AP250" i="6"/>
  <c r="AS250" i="6"/>
  <c r="BK250" i="6"/>
  <c r="BM250" i="6"/>
  <c r="BN250" i="6"/>
  <c r="AK251" i="6"/>
  <c r="AL251" i="6"/>
  <c r="AO251" i="6"/>
  <c r="AP251" i="6"/>
  <c r="AS251" i="6"/>
  <c r="BK251" i="6"/>
  <c r="BM251" i="6"/>
  <c r="BN251" i="6"/>
  <c r="AK252" i="6"/>
  <c r="AL252" i="6"/>
  <c r="AM252" i="6"/>
  <c r="AO252" i="6"/>
  <c r="AP252" i="6"/>
  <c r="AS252" i="6"/>
  <c r="BK252" i="6"/>
  <c r="BM252" i="6"/>
  <c r="BN252" i="6"/>
  <c r="AK253" i="6"/>
  <c r="AL253" i="6"/>
  <c r="AO253" i="6"/>
  <c r="AP253" i="6"/>
  <c r="AS253" i="6"/>
  <c r="BK253" i="6"/>
  <c r="BM253" i="6"/>
  <c r="BN253" i="6"/>
  <c r="AK254" i="6"/>
  <c r="AL254" i="6"/>
  <c r="AO254" i="6"/>
  <c r="AP254" i="6"/>
  <c r="AQ254" i="6"/>
  <c r="AS254" i="6"/>
  <c r="BK254" i="6"/>
  <c r="BM254" i="6"/>
  <c r="BN254" i="6"/>
  <c r="AK255" i="6"/>
  <c r="AL255" i="6"/>
  <c r="AO255" i="6"/>
  <c r="AP255" i="6"/>
  <c r="AS255" i="6"/>
  <c r="BK255" i="6"/>
  <c r="BM255" i="6"/>
  <c r="BN255" i="6"/>
  <c r="AK256" i="6"/>
  <c r="AL256" i="6"/>
  <c r="AO256" i="6"/>
  <c r="AP256" i="6"/>
  <c r="AS256" i="6"/>
  <c r="BK256" i="6"/>
  <c r="BM256" i="6"/>
  <c r="BN256" i="6"/>
  <c r="AK257" i="6"/>
  <c r="AL257" i="6"/>
  <c r="AM257" i="6"/>
  <c r="AO257" i="6"/>
  <c r="AP257" i="6"/>
  <c r="AS257" i="6"/>
  <c r="BK257" i="6"/>
  <c r="BM257" i="6"/>
  <c r="BN257" i="6"/>
  <c r="AK258" i="6"/>
  <c r="AL258" i="6"/>
  <c r="AO258" i="6"/>
  <c r="AP258" i="6"/>
  <c r="AS258" i="6"/>
  <c r="BK258" i="6"/>
  <c r="BM258" i="6"/>
  <c r="BN258" i="6"/>
  <c r="AK259" i="6"/>
  <c r="AL259" i="6"/>
  <c r="AO259" i="6"/>
  <c r="AP259" i="6"/>
  <c r="AS259" i="6"/>
  <c r="BK259" i="6"/>
  <c r="BM259" i="6"/>
  <c r="BN259" i="6"/>
  <c r="A260" i="6"/>
  <c r="AK260" i="6"/>
  <c r="AL260" i="6"/>
  <c r="AO260" i="6"/>
  <c r="AP260" i="6"/>
  <c r="AR260" i="6"/>
  <c r="AS260" i="6"/>
  <c r="BJ260" i="6"/>
  <c r="BL260" i="6"/>
  <c r="BM260" i="6"/>
  <c r="AK261" i="6"/>
  <c r="AL261" i="6"/>
  <c r="AO261" i="6"/>
  <c r="AP261" i="6"/>
  <c r="AR261" i="6"/>
  <c r="AS261" i="6"/>
  <c r="BJ261" i="6"/>
  <c r="BM261" i="6"/>
  <c r="AK262" i="6"/>
  <c r="AL262" i="6"/>
  <c r="AO262" i="6"/>
  <c r="AP262" i="6"/>
  <c r="AR262" i="6"/>
  <c r="AS262" i="6"/>
  <c r="BJ262" i="6"/>
  <c r="BL262" i="6"/>
  <c r="BM262" i="6"/>
  <c r="AK263" i="6"/>
  <c r="AL263" i="6"/>
  <c r="AO263" i="6"/>
  <c r="AP263" i="6"/>
  <c r="AR263" i="6"/>
  <c r="AS263" i="6"/>
  <c r="BJ263" i="6"/>
  <c r="BM263" i="6"/>
  <c r="AK264" i="6"/>
  <c r="AL264" i="6"/>
  <c r="AO264" i="6"/>
  <c r="AP264" i="6"/>
  <c r="AR264" i="6"/>
  <c r="AS264" i="6"/>
  <c r="BJ264" i="6"/>
  <c r="BL264" i="6"/>
  <c r="BM264" i="6"/>
  <c r="AK265" i="6"/>
  <c r="AL265" i="6"/>
  <c r="AO265" i="6"/>
  <c r="AP265" i="6"/>
  <c r="AR265" i="6"/>
  <c r="AS265" i="6"/>
  <c r="BJ265" i="6"/>
  <c r="BM265" i="6"/>
  <c r="AK266" i="6"/>
  <c r="AL266" i="6"/>
  <c r="AO266" i="6"/>
  <c r="AP266" i="6"/>
  <c r="AR266" i="6"/>
  <c r="AS266" i="6"/>
  <c r="BJ266" i="6"/>
  <c r="BL266" i="6"/>
  <c r="BM266" i="6"/>
  <c r="AK267" i="6"/>
  <c r="AL267" i="6"/>
  <c r="AO267" i="6"/>
  <c r="AP267" i="6"/>
  <c r="AR267" i="6"/>
  <c r="AS267" i="6"/>
  <c r="BJ267" i="6"/>
  <c r="BM267" i="6"/>
  <c r="AK268" i="6"/>
  <c r="AL268" i="6"/>
  <c r="AO268" i="6"/>
  <c r="AP268" i="6"/>
  <c r="AR268" i="6"/>
  <c r="AS268" i="6"/>
  <c r="BJ268" i="6"/>
  <c r="BL268" i="6"/>
  <c r="BM268" i="6"/>
  <c r="AK269" i="6"/>
  <c r="AL269" i="6"/>
  <c r="AO269" i="6"/>
  <c r="AP269" i="6"/>
  <c r="AR269" i="6"/>
  <c r="AS269" i="6"/>
  <c r="BJ269" i="6"/>
  <c r="BM269" i="6"/>
  <c r="AK270" i="6"/>
  <c r="AL270" i="6"/>
  <c r="AO270" i="6"/>
  <c r="AP270" i="6"/>
  <c r="AR270" i="6"/>
  <c r="AS270" i="6"/>
  <c r="BJ270" i="6"/>
  <c r="BL270" i="6"/>
  <c r="BM270" i="6"/>
  <c r="AK271" i="6"/>
  <c r="AL271" i="6"/>
  <c r="AO271" i="6"/>
  <c r="AP271" i="6"/>
  <c r="AR271" i="6"/>
  <c r="AS271" i="6"/>
  <c r="BJ271" i="6"/>
  <c r="BM271" i="6"/>
  <c r="AK272" i="6"/>
  <c r="AL272" i="6"/>
  <c r="AO272" i="6"/>
  <c r="AP272" i="6"/>
  <c r="AR272" i="6"/>
  <c r="AS272" i="6"/>
  <c r="BJ272" i="6"/>
  <c r="BL272" i="6"/>
  <c r="BM272" i="6"/>
  <c r="AK273" i="6"/>
  <c r="AL273" i="6"/>
  <c r="AO273" i="6"/>
  <c r="AP273" i="6"/>
  <c r="AR273" i="6"/>
  <c r="AS273" i="6"/>
  <c r="BJ273" i="6"/>
  <c r="BM273" i="6"/>
  <c r="AK274" i="6"/>
  <c r="AL274" i="6"/>
  <c r="AO274" i="6"/>
  <c r="AP274" i="6"/>
  <c r="AR274" i="6"/>
  <c r="AS274" i="6"/>
  <c r="BJ274" i="6"/>
  <c r="BL274" i="6"/>
  <c r="BM274" i="6"/>
  <c r="AK275" i="6"/>
  <c r="AL275" i="6"/>
  <c r="AO275" i="6"/>
  <c r="AP275" i="6"/>
  <c r="AR275" i="6"/>
  <c r="AS275" i="6"/>
  <c r="BJ275" i="6"/>
  <c r="BM275" i="6"/>
  <c r="AK276" i="6"/>
  <c r="AL276" i="6"/>
  <c r="AO276" i="6"/>
  <c r="AP276" i="6"/>
  <c r="AR276" i="6"/>
  <c r="AS276" i="6"/>
  <c r="BJ276" i="6"/>
  <c r="BL276" i="6"/>
  <c r="BM276" i="6"/>
  <c r="AK277" i="6"/>
  <c r="AL277" i="6"/>
  <c r="AO277" i="6"/>
  <c r="AP277" i="6"/>
  <c r="AR277" i="6"/>
  <c r="AS277" i="6"/>
  <c r="BJ277" i="6"/>
  <c r="BM277" i="6"/>
  <c r="AK278" i="6"/>
  <c r="AL278" i="6"/>
  <c r="AO278" i="6"/>
  <c r="AP278" i="6"/>
  <c r="AR278" i="6"/>
  <c r="AS278" i="6"/>
  <c r="BJ278" i="6"/>
  <c r="BL278" i="6"/>
  <c r="BM278" i="6"/>
  <c r="AK279" i="6"/>
  <c r="AL279" i="6"/>
  <c r="AO279" i="6"/>
  <c r="AP279" i="6"/>
  <c r="AR279" i="6"/>
  <c r="AS279" i="6"/>
  <c r="BJ279" i="6"/>
  <c r="BM279" i="6"/>
  <c r="AK280" i="6"/>
  <c r="AL280" i="6"/>
  <c r="AO280" i="6"/>
  <c r="AP280" i="6"/>
  <c r="AR280" i="6"/>
  <c r="AS280" i="6"/>
  <c r="BJ280" i="6"/>
  <c r="BL280" i="6"/>
  <c r="BM280" i="6"/>
  <c r="AK281" i="6"/>
  <c r="AL281" i="6"/>
  <c r="AO281" i="6"/>
  <c r="AP281" i="6"/>
  <c r="AR281" i="6"/>
  <c r="AS281" i="6"/>
  <c r="BJ281" i="6"/>
  <c r="BM281" i="6"/>
  <c r="AK282" i="6"/>
  <c r="AL282" i="6"/>
  <c r="AO282" i="6"/>
  <c r="AP282" i="6"/>
  <c r="AR282" i="6"/>
  <c r="AS282" i="6"/>
  <c r="BJ282" i="6"/>
  <c r="BL282" i="6"/>
  <c r="BM282" i="6"/>
  <c r="AK283" i="6"/>
  <c r="AL283" i="6"/>
  <c r="AO283" i="6"/>
  <c r="AP283" i="6"/>
  <c r="AR283" i="6"/>
  <c r="AS283" i="6"/>
  <c r="BJ283" i="6"/>
  <c r="BM283" i="6"/>
  <c r="AK284" i="6"/>
  <c r="AL284" i="6"/>
  <c r="AO284" i="6"/>
  <c r="AP284" i="6"/>
  <c r="AR284" i="6"/>
  <c r="AS284" i="6"/>
  <c r="BJ284" i="6"/>
  <c r="BL284" i="6"/>
  <c r="BM284" i="6"/>
  <c r="AK285" i="6"/>
  <c r="AL285" i="6"/>
  <c r="AO285" i="6"/>
  <c r="AP285" i="6"/>
  <c r="AR285" i="6"/>
  <c r="AS285" i="6"/>
  <c r="BJ285" i="6"/>
  <c r="BM285" i="6"/>
  <c r="AK286" i="6"/>
  <c r="AL286" i="6"/>
  <c r="AO286" i="6"/>
  <c r="AP286" i="6"/>
  <c r="AR286" i="6"/>
  <c r="AS286" i="6"/>
  <c r="BJ286" i="6"/>
  <c r="BL286" i="6"/>
  <c r="BM286" i="6"/>
  <c r="AK287" i="6"/>
  <c r="AL287" i="6"/>
  <c r="AO287" i="6"/>
  <c r="AP287" i="6"/>
  <c r="AR287" i="6"/>
  <c r="AS287" i="6"/>
  <c r="BJ287" i="6"/>
  <c r="BM287" i="6"/>
  <c r="AK288" i="6"/>
  <c r="AL288" i="6"/>
  <c r="AO288" i="6"/>
  <c r="AP288" i="6"/>
  <c r="AR288" i="6"/>
  <c r="AS288" i="6"/>
  <c r="BJ288" i="6"/>
  <c r="BL288" i="6"/>
  <c r="BM288" i="6"/>
  <c r="AK289" i="6"/>
  <c r="AL289" i="6"/>
  <c r="AO289" i="6"/>
  <c r="AP289" i="6"/>
  <c r="AR289" i="6"/>
  <c r="AS289" i="6"/>
  <c r="BJ289" i="6"/>
  <c r="BM289" i="6"/>
  <c r="AK290" i="6"/>
  <c r="AL290" i="6"/>
  <c r="AO290" i="6"/>
  <c r="AP290" i="6"/>
  <c r="AR290" i="6"/>
  <c r="AS290" i="6"/>
  <c r="BJ290" i="6"/>
  <c r="BL290" i="6"/>
  <c r="BM290" i="6"/>
  <c r="AK291" i="6"/>
  <c r="AL291" i="6"/>
  <c r="AO291" i="6"/>
  <c r="AP291" i="6"/>
  <c r="AR291" i="6"/>
  <c r="AS291" i="6"/>
  <c r="BJ291" i="6"/>
  <c r="BM291" i="6"/>
  <c r="AK292" i="6"/>
  <c r="AL292" i="6"/>
  <c r="AO292" i="6"/>
  <c r="AP292" i="6"/>
  <c r="AR292" i="6"/>
  <c r="AS292" i="6"/>
  <c r="BJ292" i="6"/>
  <c r="BL292" i="6"/>
  <c r="BM292" i="6"/>
  <c r="AK293" i="6"/>
  <c r="AL293" i="6"/>
  <c r="AO293" i="6"/>
  <c r="AP293" i="6"/>
  <c r="AR293" i="6"/>
  <c r="AS293" i="6"/>
  <c r="BJ293" i="6"/>
  <c r="BM293" i="6"/>
  <c r="AK294" i="6"/>
  <c r="AL294" i="6"/>
  <c r="AO294" i="6"/>
  <c r="AP294" i="6"/>
  <c r="AR294" i="6"/>
  <c r="AS294" i="6"/>
  <c r="BJ294" i="6"/>
  <c r="BL294" i="6"/>
  <c r="BM294" i="6"/>
  <c r="AK295" i="6"/>
  <c r="AL295" i="6"/>
  <c r="AO295" i="6"/>
  <c r="AP295" i="6"/>
  <c r="AR295" i="6"/>
  <c r="AS295" i="6"/>
  <c r="BJ295" i="6"/>
  <c r="BM295" i="6"/>
  <c r="AK296" i="6"/>
  <c r="AL296" i="6"/>
  <c r="AO296" i="6"/>
  <c r="AP296" i="6"/>
  <c r="AR296" i="6"/>
  <c r="AS296" i="6"/>
  <c r="BJ296" i="6"/>
  <c r="BL296" i="6"/>
  <c r="BM296" i="6"/>
  <c r="AK297" i="6"/>
  <c r="AL297" i="6"/>
  <c r="AO297" i="6"/>
  <c r="AP297" i="6"/>
  <c r="AR297" i="6"/>
  <c r="AS297" i="6"/>
  <c r="BJ297" i="6"/>
  <c r="BM297" i="6"/>
  <c r="AK298" i="6"/>
  <c r="AL298" i="6"/>
  <c r="AO298" i="6"/>
  <c r="AP298" i="6"/>
  <c r="AR298" i="6"/>
  <c r="AS298" i="6"/>
  <c r="BJ298" i="6"/>
  <c r="BL298" i="6"/>
  <c r="BM298" i="6"/>
  <c r="AK299" i="6"/>
  <c r="AL299" i="6"/>
  <c r="AO299" i="6"/>
  <c r="AP299" i="6"/>
  <c r="AR299" i="6"/>
  <c r="AS299" i="6"/>
  <c r="BJ299" i="6"/>
  <c r="BM299" i="6"/>
  <c r="AK300" i="6"/>
  <c r="AL300" i="6"/>
  <c r="AO300" i="6"/>
  <c r="AP300" i="6"/>
  <c r="AR300" i="6"/>
  <c r="AS300" i="6"/>
  <c r="BJ300" i="6"/>
  <c r="BL300" i="6"/>
  <c r="BM300" i="6"/>
  <c r="AK301" i="6"/>
  <c r="AL301" i="6"/>
  <c r="AO301" i="6"/>
  <c r="AP301" i="6"/>
  <c r="AR301" i="6"/>
  <c r="AS301" i="6"/>
  <c r="BJ301" i="6"/>
  <c r="BM301" i="6"/>
  <c r="AK302" i="6"/>
  <c r="AL302" i="6"/>
  <c r="AO302" i="6"/>
  <c r="AP302" i="6"/>
  <c r="AR302" i="6"/>
  <c r="AS302" i="6"/>
  <c r="BJ302" i="6"/>
  <c r="BL302" i="6"/>
  <c r="BM302" i="6"/>
  <c r="AK303" i="6"/>
  <c r="AL303" i="6"/>
  <c r="AO303" i="6"/>
  <c r="AP303" i="6"/>
  <c r="AR303" i="6"/>
  <c r="AS303" i="6"/>
  <c r="BJ303" i="6"/>
  <c r="BM303" i="6"/>
  <c r="AK304" i="6"/>
  <c r="AL304" i="6"/>
  <c r="AO304" i="6"/>
  <c r="AP304" i="6"/>
  <c r="AR304" i="6"/>
  <c r="AS304" i="6"/>
  <c r="BJ304" i="6"/>
  <c r="BL304" i="6"/>
  <c r="BM304" i="6"/>
  <c r="AK305" i="6"/>
  <c r="AL305" i="6"/>
  <c r="AO305" i="6"/>
  <c r="AP305" i="6"/>
  <c r="AR305" i="6"/>
  <c r="AS305" i="6"/>
  <c r="BJ305" i="6"/>
  <c r="BM305" i="6"/>
  <c r="AK306" i="6"/>
  <c r="AL306" i="6"/>
  <c r="AO306" i="6"/>
  <c r="AP306" i="6"/>
  <c r="AR306" i="6"/>
  <c r="AS306" i="6"/>
  <c r="BJ306" i="6"/>
  <c r="BL306" i="6"/>
  <c r="BM306" i="6"/>
  <c r="AK307" i="6"/>
  <c r="AL307" i="6"/>
  <c r="AO307" i="6"/>
  <c r="AP307" i="6"/>
  <c r="AR307" i="6"/>
  <c r="AS307" i="6"/>
  <c r="BJ307" i="6"/>
  <c r="BM307" i="6"/>
  <c r="AK308" i="6"/>
  <c r="AL308" i="6"/>
  <c r="AO308" i="6"/>
  <c r="AP308" i="6"/>
  <c r="AR308" i="6"/>
  <c r="AS308" i="6"/>
  <c r="BJ308" i="6"/>
  <c r="BL308" i="6"/>
  <c r="BM308" i="6"/>
  <c r="AK309" i="6"/>
  <c r="AL309" i="6"/>
  <c r="AO309" i="6"/>
  <c r="AP309" i="6"/>
  <c r="AR309" i="6"/>
  <c r="AS309" i="6"/>
  <c r="BJ309" i="6"/>
  <c r="BM309" i="6"/>
  <c r="AK310" i="6"/>
  <c r="AL310" i="6"/>
  <c r="AO310" i="6"/>
  <c r="AP310" i="6"/>
  <c r="AR310" i="6"/>
  <c r="AS310" i="6"/>
  <c r="BJ310" i="6"/>
  <c r="BL310" i="6"/>
  <c r="BM310" i="6"/>
  <c r="AK311" i="6"/>
  <c r="AL311" i="6"/>
  <c r="AO311" i="6"/>
  <c r="AP311" i="6"/>
  <c r="AR311" i="6"/>
  <c r="AS311" i="6"/>
  <c r="BJ311" i="6"/>
  <c r="BM311" i="6"/>
  <c r="AK312" i="6"/>
  <c r="AL312" i="6"/>
  <c r="AO312" i="6"/>
  <c r="AP312" i="6"/>
  <c r="AR312" i="6"/>
  <c r="AS312" i="6"/>
  <c r="BJ312" i="6"/>
  <c r="BL312" i="6"/>
  <c r="BM312" i="6"/>
  <c r="AK313" i="6"/>
  <c r="AL313" i="6"/>
  <c r="AO313" i="6"/>
  <c r="AP313" i="6"/>
  <c r="AR313" i="6"/>
  <c r="AS313" i="6"/>
  <c r="BJ313" i="6"/>
  <c r="BM313" i="6"/>
  <c r="AK314" i="6"/>
  <c r="AL314" i="6"/>
  <c r="AO314" i="6"/>
  <c r="AP314" i="6"/>
  <c r="AR314" i="6"/>
  <c r="AS314" i="6"/>
  <c r="BJ314" i="6"/>
  <c r="BL314" i="6"/>
  <c r="BM314" i="6"/>
  <c r="AK315" i="6"/>
  <c r="AL315" i="6"/>
  <c r="AO315" i="6"/>
  <c r="AP315" i="6"/>
  <c r="AR315" i="6"/>
  <c r="AS315" i="6"/>
  <c r="BJ315" i="6"/>
  <c r="BM315" i="6"/>
  <c r="AK316" i="6"/>
  <c r="AL316" i="6"/>
  <c r="AO316" i="6"/>
  <c r="AP316" i="6"/>
  <c r="AR316" i="6"/>
  <c r="AS316" i="6"/>
  <c r="BJ316" i="6"/>
  <c r="BL316" i="6"/>
  <c r="BM316" i="6"/>
  <c r="AK317" i="6"/>
  <c r="AL317" i="6"/>
  <c r="AO317" i="6"/>
  <c r="AP317" i="6"/>
  <c r="AR317" i="6"/>
  <c r="AS317" i="6"/>
  <c r="BJ317" i="6"/>
  <c r="BM317" i="6"/>
  <c r="AK318" i="6"/>
  <c r="AL318" i="6"/>
  <c r="AO318" i="6"/>
  <c r="AP318" i="6"/>
  <c r="AR318" i="6"/>
  <c r="AS318" i="6"/>
  <c r="BJ318" i="6"/>
  <c r="BL318" i="6"/>
  <c r="BM318" i="6"/>
  <c r="AK319" i="6"/>
  <c r="AL319" i="6"/>
  <c r="AO319" i="6"/>
  <c r="AP319" i="6"/>
  <c r="AR319" i="6"/>
  <c r="AS319" i="6"/>
  <c r="BJ319" i="6"/>
  <c r="BM319" i="6"/>
  <c r="AK320" i="6"/>
  <c r="AL320" i="6"/>
  <c r="AO320" i="6"/>
  <c r="AP320" i="6"/>
  <c r="AR320" i="6"/>
  <c r="AS320" i="6"/>
  <c r="BJ320" i="6"/>
  <c r="BL320" i="6"/>
  <c r="BM320" i="6"/>
  <c r="AK321" i="6"/>
  <c r="AL321" i="6"/>
  <c r="AO321" i="6"/>
  <c r="AP321" i="6"/>
  <c r="AR321" i="6"/>
  <c r="AS321" i="6"/>
  <c r="BJ321" i="6"/>
  <c r="BM321" i="6"/>
  <c r="AK322" i="6"/>
  <c r="AL322" i="6"/>
  <c r="AO322" i="6"/>
  <c r="AP322" i="6"/>
  <c r="AR322" i="6"/>
  <c r="AS322" i="6"/>
  <c r="BJ322" i="6"/>
  <c r="BL322" i="6"/>
  <c r="BM322" i="6"/>
  <c r="AK323" i="6"/>
  <c r="AL323" i="6"/>
  <c r="AO323" i="6"/>
  <c r="AP323" i="6"/>
  <c r="AR323" i="6"/>
  <c r="AS323" i="6"/>
  <c r="BJ323" i="6"/>
  <c r="BM323" i="6"/>
  <c r="AK324" i="6"/>
  <c r="AL324" i="6"/>
  <c r="AO324" i="6"/>
  <c r="AP324" i="6"/>
  <c r="AR324" i="6"/>
  <c r="AS324" i="6"/>
  <c r="BJ324" i="6"/>
  <c r="BL324" i="6"/>
  <c r="BM324" i="6"/>
  <c r="AK325" i="6"/>
  <c r="AL325" i="6"/>
  <c r="AO325" i="6"/>
  <c r="AP325" i="6"/>
  <c r="AR325" i="6"/>
  <c r="AS325" i="6"/>
  <c r="BJ325" i="6"/>
  <c r="BM325" i="6"/>
  <c r="AK326" i="6"/>
  <c r="AL326" i="6"/>
  <c r="AO326" i="6"/>
  <c r="AP326" i="6"/>
  <c r="AR326" i="6"/>
  <c r="AS326" i="6"/>
  <c r="BJ326" i="6"/>
  <c r="BL326" i="6"/>
  <c r="BM326" i="6"/>
  <c r="AK327" i="6"/>
  <c r="AL327" i="6"/>
  <c r="AO327" i="6"/>
  <c r="AP327" i="6"/>
  <c r="AR327" i="6"/>
  <c r="AS327" i="6"/>
  <c r="BJ327" i="6"/>
  <c r="BM327" i="6"/>
  <c r="AK328" i="6"/>
  <c r="AL328" i="6"/>
  <c r="AO328" i="6"/>
  <c r="AP328" i="6"/>
  <c r="AR328" i="6"/>
  <c r="AS328" i="6"/>
  <c r="BJ328" i="6"/>
  <c r="BL328" i="6"/>
  <c r="BM328" i="6"/>
  <c r="AK329" i="6"/>
  <c r="AL329" i="6"/>
  <c r="AO329" i="6"/>
  <c r="AP329" i="6"/>
  <c r="AR329" i="6"/>
  <c r="AS329" i="6"/>
  <c r="BJ329" i="6"/>
  <c r="BM329" i="6"/>
  <c r="AK330" i="6"/>
  <c r="AL330" i="6"/>
  <c r="AO330" i="6"/>
  <c r="AP330" i="6"/>
  <c r="AR330" i="6"/>
  <c r="AS330" i="6"/>
  <c r="BJ330" i="6"/>
  <c r="BL330" i="6"/>
  <c r="BM330" i="6"/>
  <c r="AK331" i="6"/>
  <c r="AL331" i="6"/>
  <c r="AO331" i="6"/>
  <c r="AP331" i="6"/>
  <c r="AR331" i="6"/>
  <c r="AS331" i="6"/>
  <c r="BJ331" i="6"/>
  <c r="BM331" i="6"/>
  <c r="AK332" i="6"/>
  <c r="AL332" i="6"/>
  <c r="AO332" i="6"/>
  <c r="AP332" i="6"/>
  <c r="AR332" i="6"/>
  <c r="AS332" i="6"/>
  <c r="BJ332" i="6"/>
  <c r="BL332" i="6"/>
  <c r="BM332" i="6"/>
  <c r="AK333" i="6"/>
  <c r="AL333" i="6"/>
  <c r="AO333" i="6"/>
  <c r="AP333" i="6"/>
  <c r="AS333" i="6"/>
  <c r="BJ333" i="6"/>
  <c r="BK333" i="6"/>
  <c r="BM333" i="6"/>
  <c r="BN333" i="6"/>
  <c r="AK334" i="6"/>
  <c r="AL334" i="6"/>
  <c r="AO334" i="6"/>
  <c r="AP334" i="6"/>
  <c r="AS334" i="6"/>
  <c r="BJ334" i="6"/>
  <c r="BK334" i="6"/>
  <c r="BM334" i="6"/>
  <c r="BN334" i="6"/>
  <c r="AK335" i="6"/>
  <c r="AL335" i="6"/>
  <c r="AO335" i="6"/>
  <c r="AP335" i="6"/>
  <c r="AS335" i="6"/>
  <c r="BJ335" i="6"/>
  <c r="BK335" i="6"/>
  <c r="BM335" i="6"/>
  <c r="BN335" i="6"/>
  <c r="AK336" i="6"/>
  <c r="AL336" i="6"/>
  <c r="AO336" i="6"/>
  <c r="AP336" i="6"/>
  <c r="AS336" i="6"/>
  <c r="BJ336" i="6"/>
  <c r="BK336" i="6"/>
  <c r="BM336" i="6"/>
  <c r="BN336" i="6"/>
  <c r="AK337" i="6"/>
  <c r="AL337" i="6"/>
  <c r="AO337" i="6"/>
  <c r="AP337" i="6"/>
  <c r="AS337" i="6"/>
  <c r="BJ337" i="6"/>
  <c r="BK337" i="6"/>
  <c r="BM337" i="6"/>
  <c r="BN337" i="6"/>
  <c r="AK338" i="6"/>
  <c r="AL338" i="6"/>
  <c r="AO338" i="6"/>
  <c r="AP338" i="6"/>
  <c r="AS338" i="6"/>
  <c r="BJ338" i="6"/>
  <c r="BK338" i="6"/>
  <c r="BM338" i="6"/>
  <c r="BN338" i="6"/>
  <c r="AK339" i="6"/>
  <c r="AL339" i="6"/>
  <c r="AO339" i="6"/>
  <c r="AP339" i="6"/>
  <c r="AS339" i="6"/>
  <c r="BJ339" i="6"/>
  <c r="BK339" i="6"/>
  <c r="BM339" i="6"/>
  <c r="BN339" i="6"/>
  <c r="AK340" i="6"/>
  <c r="AL340" i="6"/>
  <c r="AO340" i="6"/>
  <c r="AP340" i="6"/>
  <c r="AS340" i="6"/>
  <c r="BJ340" i="6"/>
  <c r="BK340" i="6"/>
  <c r="BM340" i="6"/>
  <c r="BN340" i="6"/>
  <c r="AK341" i="6"/>
  <c r="AL341" i="6"/>
  <c r="AO341" i="6"/>
  <c r="AP341" i="6"/>
  <c r="AS341" i="6"/>
  <c r="BJ341" i="6"/>
  <c r="BK341" i="6"/>
  <c r="BM341" i="6"/>
  <c r="BN341" i="6"/>
  <c r="AK342" i="6"/>
  <c r="AL342" i="6"/>
  <c r="AO342" i="6"/>
  <c r="AP342" i="6"/>
  <c r="AS342" i="6"/>
  <c r="BJ342" i="6"/>
  <c r="BK342" i="6"/>
  <c r="BM342" i="6"/>
  <c r="BN342" i="6"/>
  <c r="AK343" i="6"/>
  <c r="AL343" i="6"/>
  <c r="AO343" i="6"/>
  <c r="AP343" i="6"/>
  <c r="AS343" i="6"/>
  <c r="BJ343" i="6"/>
  <c r="BK343" i="6"/>
  <c r="BM343" i="6"/>
  <c r="BN343" i="6"/>
  <c r="AK344" i="6"/>
  <c r="AL344" i="6"/>
  <c r="AO344" i="6"/>
  <c r="AP344" i="6"/>
  <c r="AS344" i="6"/>
  <c r="BJ344" i="6"/>
  <c r="BK344" i="6"/>
  <c r="BM344" i="6"/>
  <c r="BN344" i="6"/>
  <c r="AK345" i="6"/>
  <c r="AL345" i="6"/>
  <c r="AO345" i="6"/>
  <c r="AP345" i="6"/>
  <c r="AS345" i="6"/>
  <c r="BJ345" i="6"/>
  <c r="BK345" i="6"/>
  <c r="BM345" i="6"/>
  <c r="BN345" i="6"/>
  <c r="AK346" i="6"/>
  <c r="AL346" i="6"/>
  <c r="AO346" i="6"/>
  <c r="AP346" i="6"/>
  <c r="AS346" i="6"/>
  <c r="BJ346" i="6"/>
  <c r="BK346" i="6"/>
  <c r="BM346" i="6"/>
  <c r="BN346" i="6"/>
  <c r="AK347" i="6"/>
  <c r="AL347" i="6"/>
  <c r="AO347" i="6"/>
  <c r="AP347" i="6"/>
  <c r="AS347" i="6"/>
  <c r="BJ347" i="6"/>
  <c r="BK347" i="6"/>
  <c r="BM347" i="6"/>
  <c r="BN347" i="6"/>
  <c r="AK348" i="6"/>
  <c r="AL348" i="6"/>
  <c r="AO348" i="6"/>
  <c r="AP348" i="6"/>
  <c r="AS348" i="6"/>
  <c r="BJ348" i="6"/>
  <c r="BK348" i="6"/>
  <c r="BM348" i="6"/>
  <c r="BN348" i="6"/>
  <c r="AK349" i="6"/>
  <c r="AL349" i="6"/>
  <c r="AO349" i="6"/>
  <c r="AP349" i="6"/>
  <c r="AS349" i="6"/>
  <c r="BJ349" i="6"/>
  <c r="BK349" i="6"/>
  <c r="BM349" i="6"/>
  <c r="BN349" i="6"/>
  <c r="AK350" i="6"/>
  <c r="AL350" i="6"/>
  <c r="AO350" i="6"/>
  <c r="AP350" i="6"/>
  <c r="AS350" i="6"/>
  <c r="BJ350" i="6"/>
  <c r="BK350" i="6"/>
  <c r="BM350" i="6"/>
  <c r="BN350" i="6"/>
  <c r="AK351" i="6"/>
  <c r="AL351" i="6"/>
  <c r="AO351" i="6"/>
  <c r="AP351" i="6"/>
  <c r="AS351" i="6"/>
  <c r="BJ351" i="6"/>
  <c r="BK351" i="6"/>
  <c r="BM351" i="6"/>
  <c r="BN351" i="6"/>
  <c r="AK352" i="6"/>
  <c r="AL352" i="6"/>
  <c r="AO352" i="6"/>
  <c r="AP352" i="6"/>
  <c r="AS352" i="6"/>
  <c r="BJ352" i="6"/>
  <c r="BK352" i="6"/>
  <c r="BM352" i="6"/>
  <c r="BN352" i="6"/>
  <c r="AK353" i="6"/>
  <c r="AL353" i="6"/>
  <c r="AO353" i="6"/>
  <c r="AP353" i="6"/>
  <c r="AS353" i="6"/>
  <c r="BJ353" i="6"/>
  <c r="BK353" i="6"/>
  <c r="BM353" i="6"/>
  <c r="BN353" i="6"/>
  <c r="AK354" i="6"/>
  <c r="AL354" i="6"/>
  <c r="AO354" i="6"/>
  <c r="AP354" i="6"/>
  <c r="AS354" i="6"/>
  <c r="BJ354" i="6"/>
  <c r="BK354" i="6"/>
  <c r="BM354" i="6"/>
  <c r="BN354" i="6"/>
  <c r="AK355" i="6"/>
  <c r="AL355" i="6"/>
  <c r="AO355" i="6"/>
  <c r="AP355" i="6"/>
  <c r="AS355" i="6"/>
  <c r="BJ355" i="6"/>
  <c r="BK355" i="6"/>
  <c r="BM355" i="6"/>
  <c r="BN355" i="6"/>
  <c r="AK356" i="6"/>
  <c r="AL356" i="6"/>
  <c r="AO356" i="6"/>
  <c r="AP356" i="6"/>
  <c r="AS356" i="6"/>
  <c r="BJ356" i="6"/>
  <c r="BK356" i="6"/>
  <c r="BM356" i="6"/>
  <c r="BN356" i="6"/>
  <c r="AK357" i="6"/>
  <c r="AL357" i="6"/>
  <c r="AO357" i="6"/>
  <c r="AP357" i="6"/>
  <c r="AS357" i="6"/>
  <c r="BJ357" i="6"/>
  <c r="BK357" i="6"/>
  <c r="BM357" i="6"/>
  <c r="BN357" i="6"/>
  <c r="AK358" i="6"/>
  <c r="AL358" i="6"/>
  <c r="AO358" i="6"/>
  <c r="AP358" i="6"/>
  <c r="AS358" i="6"/>
  <c r="BJ358" i="6"/>
  <c r="BK358" i="6"/>
  <c r="BM358" i="6"/>
  <c r="BN358" i="6"/>
  <c r="AK359" i="6"/>
  <c r="AL359" i="6"/>
  <c r="AO359" i="6"/>
  <c r="AP359" i="6"/>
  <c r="AS359" i="6"/>
  <c r="BJ359" i="6"/>
  <c r="BK359" i="6"/>
  <c r="BM359" i="6"/>
  <c r="BN359" i="6"/>
  <c r="AK360" i="6"/>
  <c r="AL360" i="6"/>
  <c r="AO360" i="6"/>
  <c r="AP360" i="6"/>
  <c r="AS360" i="6"/>
  <c r="BJ360" i="6"/>
  <c r="BK360" i="6"/>
  <c r="BM360" i="6"/>
  <c r="BN360" i="6"/>
  <c r="AK361" i="6"/>
  <c r="AL361" i="6"/>
  <c r="AO361" i="6"/>
  <c r="AP361" i="6"/>
  <c r="AS361" i="6"/>
  <c r="BJ361" i="6"/>
  <c r="BK361" i="6"/>
  <c r="BM361" i="6"/>
  <c r="BN361" i="6"/>
  <c r="AK362" i="6"/>
  <c r="AL362" i="6"/>
  <c r="AO362" i="6"/>
  <c r="AP362" i="6"/>
  <c r="AS362" i="6"/>
  <c r="BJ362" i="6"/>
  <c r="BK362" i="6"/>
  <c r="BM362" i="6"/>
  <c r="BN362" i="6"/>
  <c r="AK363" i="6"/>
  <c r="AL363" i="6"/>
  <c r="AO363" i="6"/>
  <c r="AP363" i="6"/>
  <c r="AS363" i="6"/>
  <c r="BJ363" i="6"/>
  <c r="BK363" i="6"/>
  <c r="BM363" i="6"/>
  <c r="BN363" i="6"/>
  <c r="AK364" i="6"/>
  <c r="AL364" i="6"/>
  <c r="AO364" i="6"/>
  <c r="AP364" i="6"/>
  <c r="AS364" i="6"/>
  <c r="BJ364" i="6"/>
  <c r="BK364" i="6"/>
  <c r="BM364" i="6"/>
  <c r="BN364" i="6"/>
  <c r="AK365" i="6"/>
  <c r="AL365" i="6"/>
  <c r="AO365" i="6"/>
  <c r="AP365" i="6"/>
  <c r="AS365" i="6"/>
  <c r="BJ365" i="6"/>
  <c r="BK365" i="6"/>
  <c r="BM365" i="6"/>
  <c r="BN365" i="6"/>
  <c r="AK366" i="6"/>
  <c r="AL366" i="6"/>
  <c r="AO366" i="6"/>
  <c r="AP366" i="6"/>
  <c r="AS366" i="6"/>
  <c r="BJ366" i="6"/>
  <c r="BK366" i="6"/>
  <c r="BM366" i="6"/>
  <c r="BN366" i="6"/>
  <c r="AK367" i="6"/>
  <c r="AL367" i="6"/>
  <c r="AO367" i="6"/>
  <c r="AP367" i="6"/>
  <c r="AS367" i="6"/>
  <c r="BJ367" i="6"/>
  <c r="BK367" i="6"/>
  <c r="BM367" i="6"/>
  <c r="BN367" i="6"/>
  <c r="AK368" i="6"/>
  <c r="AL368" i="6"/>
  <c r="AM368" i="6"/>
  <c r="AO368" i="6"/>
  <c r="AP368" i="6"/>
  <c r="AS368" i="6"/>
  <c r="BJ368" i="6"/>
  <c r="BK368" i="6"/>
  <c r="BM368" i="6"/>
  <c r="BN368" i="6"/>
  <c r="AK369" i="6"/>
  <c r="AL369" i="6"/>
  <c r="AO369" i="6"/>
  <c r="AP369" i="6"/>
  <c r="AS369" i="6"/>
  <c r="BJ369" i="6"/>
  <c r="BK369" i="6"/>
  <c r="BM369" i="6"/>
  <c r="BN369" i="6"/>
  <c r="AK370" i="6"/>
  <c r="AL370" i="6"/>
  <c r="AM370" i="6"/>
  <c r="AO370" i="6"/>
  <c r="AP370" i="6"/>
  <c r="AS370" i="6"/>
  <c r="BJ370" i="6"/>
  <c r="BK370" i="6"/>
  <c r="BM370" i="6"/>
  <c r="BN370" i="6"/>
  <c r="AK371" i="6"/>
  <c r="AL371" i="6"/>
  <c r="AO371" i="6"/>
  <c r="AP371" i="6"/>
  <c r="AS371" i="6"/>
  <c r="BJ371" i="6"/>
  <c r="BK371" i="6"/>
  <c r="BM371" i="6"/>
  <c r="BN371" i="6"/>
  <c r="AK372" i="6"/>
  <c r="AL372" i="6"/>
  <c r="AM372" i="6"/>
  <c r="AO372" i="6"/>
  <c r="AP372" i="6"/>
  <c r="AS372" i="6"/>
  <c r="BJ372" i="6"/>
  <c r="BK372" i="6"/>
  <c r="BM372" i="6"/>
  <c r="BN372" i="6"/>
  <c r="AK373" i="6"/>
  <c r="AL373" i="6"/>
  <c r="AO373" i="6"/>
  <c r="AP373" i="6"/>
  <c r="AS373" i="6"/>
  <c r="BJ373" i="6"/>
  <c r="BK373" i="6"/>
  <c r="BM373" i="6"/>
  <c r="BN373" i="6"/>
  <c r="AK374" i="6"/>
  <c r="AL374" i="6"/>
  <c r="AM374" i="6"/>
  <c r="AO374" i="6"/>
  <c r="AP374" i="6"/>
  <c r="AS374" i="6"/>
  <c r="BJ374" i="6"/>
  <c r="BK374" i="6"/>
  <c r="BM374" i="6"/>
  <c r="BN374" i="6"/>
  <c r="AK375" i="6"/>
  <c r="AL375" i="6"/>
  <c r="AO375" i="6"/>
  <c r="AP375" i="6"/>
  <c r="AS375" i="6"/>
  <c r="BJ375" i="6"/>
  <c r="BK375" i="6"/>
  <c r="BM375" i="6"/>
  <c r="BN375" i="6"/>
  <c r="AK376" i="6"/>
  <c r="AL376" i="6"/>
  <c r="AM376" i="6"/>
  <c r="AO376" i="6"/>
  <c r="AP376" i="6"/>
  <c r="AS376" i="6"/>
  <c r="BJ376" i="6"/>
  <c r="BK376" i="6"/>
  <c r="BM376" i="6"/>
  <c r="BN376" i="6"/>
  <c r="AK377" i="6"/>
  <c r="AL377" i="6"/>
  <c r="AO377" i="6"/>
  <c r="AP377" i="6"/>
  <c r="AS377" i="6"/>
  <c r="BJ377" i="6"/>
  <c r="BK377" i="6"/>
  <c r="BM377" i="6"/>
  <c r="BN377" i="6"/>
  <c r="AK378" i="6"/>
  <c r="AL378" i="6"/>
  <c r="AM378" i="6"/>
  <c r="AO378" i="6"/>
  <c r="AP378" i="6"/>
  <c r="AS378" i="6"/>
  <c r="BJ378" i="6"/>
  <c r="BK378" i="6"/>
  <c r="BM378" i="6"/>
  <c r="BN378" i="6"/>
  <c r="AK379" i="6"/>
  <c r="AL379" i="6"/>
  <c r="AO379" i="6"/>
  <c r="AP379" i="6"/>
  <c r="AS379" i="6"/>
  <c r="BJ379" i="6"/>
  <c r="BK379" i="6"/>
  <c r="BM379" i="6"/>
  <c r="BN379" i="6"/>
  <c r="AK380" i="6"/>
  <c r="AL380" i="6"/>
  <c r="AM380" i="6"/>
  <c r="AO380" i="6"/>
  <c r="AP380" i="6"/>
  <c r="AS380" i="6"/>
  <c r="BJ380" i="6"/>
  <c r="BK380" i="6"/>
  <c r="BM380" i="6"/>
  <c r="BN380" i="6"/>
  <c r="AK381" i="6"/>
  <c r="AL381" i="6"/>
  <c r="AO381" i="6"/>
  <c r="AP381" i="6"/>
  <c r="AS381" i="6"/>
  <c r="BJ381" i="6"/>
  <c r="BK381" i="6"/>
  <c r="BM381" i="6"/>
  <c r="BN381" i="6"/>
  <c r="AK382" i="6"/>
  <c r="AL382" i="6"/>
  <c r="AM382" i="6"/>
  <c r="AO382" i="6"/>
  <c r="AP382" i="6"/>
  <c r="AS382" i="6"/>
  <c r="BJ382" i="6"/>
  <c r="BK382" i="6"/>
  <c r="BM382" i="6"/>
  <c r="BN382" i="6"/>
  <c r="AK383" i="6"/>
  <c r="AL383" i="6"/>
  <c r="AO383" i="6"/>
  <c r="AP383" i="6"/>
  <c r="AS383" i="6"/>
  <c r="BJ383" i="6"/>
  <c r="BK383" i="6"/>
  <c r="BM383" i="6"/>
  <c r="BN383" i="6"/>
  <c r="AK384" i="6"/>
  <c r="AL384" i="6"/>
  <c r="AM384" i="6"/>
  <c r="AO384" i="6"/>
  <c r="AP384" i="6"/>
  <c r="AS384" i="6"/>
  <c r="BJ384" i="6"/>
  <c r="BK384" i="6"/>
  <c r="BM384" i="6"/>
  <c r="BN384" i="6"/>
  <c r="AK385" i="6"/>
  <c r="AL385" i="6"/>
  <c r="AO385" i="6"/>
  <c r="AP385" i="6"/>
  <c r="AS385" i="6"/>
  <c r="BJ385" i="6"/>
  <c r="BK385" i="6"/>
  <c r="BM385" i="6"/>
  <c r="BN385" i="6"/>
  <c r="AK386" i="6"/>
  <c r="AL386" i="6"/>
  <c r="AM386" i="6"/>
  <c r="AO386" i="6"/>
  <c r="AP386" i="6"/>
  <c r="AS386" i="6"/>
  <c r="BJ386" i="6"/>
  <c r="BK386" i="6"/>
  <c r="BM386" i="6"/>
  <c r="BN386" i="6"/>
  <c r="AK387" i="6"/>
  <c r="AL387" i="6"/>
  <c r="AO387" i="6"/>
  <c r="AP387" i="6"/>
  <c r="AS387" i="6"/>
  <c r="BJ387" i="6"/>
  <c r="BK387" i="6"/>
  <c r="BM387" i="6"/>
  <c r="BN387" i="6"/>
  <c r="AK388" i="6"/>
  <c r="AL388" i="6"/>
  <c r="AM388" i="6"/>
  <c r="AO388" i="6"/>
  <c r="AP388" i="6"/>
  <c r="AS388" i="6"/>
  <c r="BJ388" i="6"/>
  <c r="BK388" i="6"/>
  <c r="BM388" i="6"/>
  <c r="BN388" i="6"/>
  <c r="AK389" i="6"/>
  <c r="AL389" i="6"/>
  <c r="AO389" i="6"/>
  <c r="AP389" i="6"/>
  <c r="AS389" i="6"/>
  <c r="BJ389" i="6"/>
  <c r="BK389" i="6"/>
  <c r="BM389" i="6"/>
  <c r="BN389" i="6"/>
  <c r="AK390" i="6"/>
  <c r="AL390" i="6"/>
  <c r="AM390" i="6"/>
  <c r="AO390" i="6"/>
  <c r="AP390" i="6"/>
  <c r="AS390" i="6"/>
  <c r="BJ390" i="6"/>
  <c r="BK390" i="6"/>
  <c r="BM390" i="6"/>
  <c r="BN390" i="6"/>
  <c r="AK391" i="6"/>
  <c r="AL391" i="6"/>
  <c r="AO391" i="6"/>
  <c r="AP391" i="6"/>
  <c r="AS391" i="6"/>
  <c r="BJ391" i="6"/>
  <c r="BK391" i="6"/>
  <c r="BM391" i="6"/>
  <c r="BN391" i="6"/>
  <c r="AK392" i="6"/>
  <c r="AL392" i="6"/>
  <c r="AM392" i="6"/>
  <c r="AO392" i="6"/>
  <c r="AP392" i="6"/>
  <c r="AS392" i="6"/>
  <c r="BJ392" i="6"/>
  <c r="BK392" i="6"/>
  <c r="BM392" i="6"/>
  <c r="BN392" i="6"/>
  <c r="AK393" i="6"/>
  <c r="AL393" i="6"/>
  <c r="AO393" i="6"/>
  <c r="AP393" i="6"/>
  <c r="AS393" i="6"/>
  <c r="BJ393" i="6"/>
  <c r="BK393" i="6"/>
  <c r="BM393" i="6"/>
  <c r="BN393" i="6"/>
  <c r="AK394" i="6"/>
  <c r="AL394" i="6"/>
  <c r="AM394" i="6"/>
  <c r="AO394" i="6"/>
  <c r="AP394" i="6"/>
  <c r="AS394" i="6"/>
  <c r="BJ394" i="6"/>
  <c r="BK394" i="6"/>
  <c r="BM394" i="6"/>
  <c r="BN394" i="6"/>
  <c r="AK395" i="6"/>
  <c r="AL395" i="6"/>
  <c r="AO395" i="6"/>
  <c r="AP395" i="6"/>
  <c r="AS395" i="6"/>
  <c r="BJ395" i="6"/>
  <c r="BK395" i="6"/>
  <c r="BM395" i="6"/>
  <c r="BN395" i="6"/>
  <c r="AK396" i="6"/>
  <c r="AL396" i="6"/>
  <c r="AM396" i="6"/>
  <c r="AO396" i="6"/>
  <c r="AP396" i="6"/>
  <c r="AS396" i="6"/>
  <c r="BJ396" i="6"/>
  <c r="BK396" i="6"/>
  <c r="BM396" i="6"/>
  <c r="BN396" i="6"/>
  <c r="AK397" i="6"/>
  <c r="AL397" i="6"/>
  <c r="AO397" i="6"/>
  <c r="AP397" i="6"/>
  <c r="AS397" i="6"/>
  <c r="BJ397" i="6"/>
  <c r="BK397" i="6"/>
  <c r="BM397" i="6"/>
  <c r="BN397" i="6"/>
  <c r="AK398" i="6"/>
  <c r="AL398" i="6"/>
  <c r="AM398" i="6"/>
  <c r="AO398" i="6"/>
  <c r="AP398" i="6"/>
  <c r="AS398" i="6"/>
  <c r="BJ398" i="6"/>
  <c r="BK398" i="6"/>
  <c r="BM398" i="6"/>
  <c r="BN398" i="6"/>
  <c r="AK399" i="6"/>
  <c r="AL399" i="6"/>
  <c r="AO399" i="6"/>
  <c r="AP399" i="6"/>
  <c r="AS399" i="6"/>
  <c r="BJ399" i="6"/>
  <c r="BK399" i="6"/>
  <c r="BM399" i="6"/>
  <c r="BN399" i="6"/>
  <c r="AK400" i="6"/>
  <c r="AL400" i="6"/>
  <c r="AM400" i="6"/>
  <c r="AO400" i="6"/>
  <c r="AP400" i="6"/>
  <c r="AS400" i="6"/>
  <c r="BJ400" i="6"/>
  <c r="BK400" i="6"/>
  <c r="BM400" i="6"/>
  <c r="BN400" i="6"/>
  <c r="AK401" i="6"/>
  <c r="AL401" i="6"/>
  <c r="AO401" i="6"/>
  <c r="AP401" i="6"/>
  <c r="AS401" i="6"/>
  <c r="BJ401" i="6"/>
  <c r="BK401" i="6"/>
  <c r="BM401" i="6"/>
  <c r="BN401" i="6"/>
  <c r="AK402" i="6"/>
  <c r="AL402" i="6"/>
  <c r="AM402" i="6"/>
  <c r="AO402" i="6"/>
  <c r="AP402" i="6"/>
  <c r="AS402" i="6"/>
  <c r="BJ402" i="6"/>
  <c r="BK402" i="6"/>
  <c r="BM402" i="6"/>
  <c r="BN402" i="6"/>
  <c r="AK403" i="6"/>
  <c r="AL403" i="6"/>
  <c r="AO403" i="6"/>
  <c r="AP403" i="6"/>
  <c r="AS403" i="6"/>
  <c r="BJ403" i="6"/>
  <c r="BK403" i="6"/>
  <c r="BM403" i="6"/>
  <c r="BN403" i="6"/>
  <c r="AK404" i="6"/>
  <c r="AL404" i="6"/>
  <c r="AM404" i="6"/>
  <c r="AO404" i="6"/>
  <c r="AP404" i="6"/>
  <c r="AS404" i="6"/>
  <c r="BJ404" i="6"/>
  <c r="BK404" i="6"/>
  <c r="BM404" i="6"/>
  <c r="BN404" i="6"/>
  <c r="AK405" i="6"/>
  <c r="AL405" i="6"/>
  <c r="AO405" i="6"/>
  <c r="AP405" i="6"/>
  <c r="AS405" i="6"/>
  <c r="BJ405" i="6"/>
  <c r="BK405" i="6"/>
  <c r="BM405" i="6"/>
  <c r="BN405" i="6"/>
  <c r="AK406" i="6"/>
  <c r="AL406" i="6"/>
  <c r="AM406" i="6"/>
  <c r="AO406" i="6"/>
  <c r="AP406" i="6"/>
  <c r="AS406" i="6"/>
  <c r="BJ406" i="6"/>
  <c r="BK406" i="6"/>
  <c r="BM406" i="6"/>
  <c r="BN406" i="6"/>
  <c r="AK407" i="6"/>
  <c r="AL407" i="6"/>
  <c r="AO407" i="6"/>
  <c r="AP407" i="6"/>
  <c r="AS407" i="6"/>
  <c r="BJ407" i="6"/>
  <c r="BK407" i="6"/>
  <c r="BM407" i="6"/>
  <c r="BN407" i="6"/>
  <c r="AK408" i="6"/>
  <c r="AL408" i="6"/>
  <c r="AM408" i="6"/>
  <c r="AO408" i="6"/>
  <c r="AP408" i="6"/>
  <c r="AS408" i="6"/>
  <c r="BJ408" i="6"/>
  <c r="BK408" i="6"/>
  <c r="BM408" i="6"/>
  <c r="BN408" i="6"/>
  <c r="AK409" i="6"/>
  <c r="AL409" i="6"/>
  <c r="AO409" i="6"/>
  <c r="AP409" i="6"/>
  <c r="AS409" i="6"/>
  <c r="BJ409" i="6"/>
  <c r="BK409" i="6"/>
  <c r="BM409" i="6"/>
  <c r="BN409" i="6"/>
  <c r="AK410" i="6"/>
  <c r="AL410" i="6"/>
  <c r="AM410" i="6"/>
  <c r="AO410" i="6"/>
  <c r="AP410" i="6"/>
  <c r="AS410" i="6"/>
  <c r="BJ410" i="6"/>
  <c r="BK410" i="6"/>
  <c r="BM410" i="6"/>
  <c r="BN410" i="6"/>
  <c r="AK411" i="6"/>
  <c r="AL411" i="6"/>
  <c r="AO411" i="6"/>
  <c r="AP411" i="6"/>
  <c r="AS411" i="6"/>
  <c r="BJ411" i="6"/>
  <c r="BK411" i="6"/>
  <c r="BM411" i="6"/>
  <c r="BN411" i="6"/>
  <c r="AK412" i="6"/>
  <c r="AL412" i="6"/>
  <c r="AM412" i="6"/>
  <c r="AO412" i="6"/>
  <c r="AP412" i="6"/>
  <c r="AS412" i="6"/>
  <c r="BJ412" i="6"/>
  <c r="BK412" i="6"/>
  <c r="BM412" i="6"/>
  <c r="BN412" i="6"/>
  <c r="AK413" i="6"/>
  <c r="AL413" i="6"/>
  <c r="AO413" i="6"/>
  <c r="AP413" i="6"/>
  <c r="AS413" i="6"/>
  <c r="BJ413" i="6"/>
  <c r="BK413" i="6"/>
  <c r="BM413" i="6"/>
  <c r="BN413" i="6"/>
  <c r="AK414" i="6"/>
  <c r="AL414" i="6"/>
  <c r="AM414" i="6"/>
  <c r="AO414" i="6"/>
  <c r="AP414" i="6"/>
  <c r="AS414" i="6"/>
  <c r="BJ414" i="6"/>
  <c r="BK414" i="6"/>
  <c r="BM414" i="6"/>
  <c r="BN414" i="6"/>
  <c r="AK415" i="6"/>
  <c r="AL415" i="6"/>
  <c r="AO415" i="6"/>
  <c r="AP415" i="6"/>
  <c r="AS415" i="6"/>
  <c r="BJ415" i="6"/>
  <c r="BK415" i="6"/>
  <c r="BM415" i="6"/>
  <c r="BN415" i="6"/>
  <c r="AK416" i="6"/>
  <c r="AL416" i="6"/>
  <c r="AM416" i="6"/>
  <c r="AO416" i="6"/>
  <c r="AP416" i="6"/>
  <c r="AS416" i="6"/>
  <c r="BJ416" i="6"/>
  <c r="BK416" i="6"/>
  <c r="BM416" i="6"/>
  <c r="BN416" i="6"/>
  <c r="AK417" i="6"/>
  <c r="AL417" i="6"/>
  <c r="AO417" i="6"/>
  <c r="AP417" i="6"/>
  <c r="AS417" i="6"/>
  <c r="BJ417" i="6"/>
  <c r="BK417" i="6"/>
  <c r="BM417" i="6"/>
  <c r="BN417" i="6"/>
  <c r="AK418" i="6"/>
  <c r="AL418" i="6"/>
  <c r="AM418" i="6"/>
  <c r="AO418" i="6"/>
  <c r="AP418" i="6"/>
  <c r="AS418" i="6"/>
  <c r="BJ418" i="6"/>
  <c r="BK418" i="6"/>
  <c r="BM418" i="6"/>
  <c r="BN418" i="6"/>
  <c r="AK419" i="6"/>
  <c r="AL419" i="6"/>
  <c r="AO419" i="6"/>
  <c r="AP419" i="6"/>
  <c r="AS419" i="6"/>
  <c r="BJ419" i="6"/>
  <c r="BK419" i="6"/>
  <c r="BM419" i="6"/>
  <c r="BN419" i="6"/>
  <c r="AK420" i="6"/>
  <c r="AL420" i="6"/>
  <c r="AM420" i="6"/>
  <c r="AO420" i="6"/>
  <c r="AP420" i="6"/>
  <c r="AS420" i="6"/>
  <c r="BJ420" i="6"/>
  <c r="BK420" i="6"/>
  <c r="BM420" i="6"/>
  <c r="BN420" i="6"/>
  <c r="AK421" i="6"/>
  <c r="AL421" i="6"/>
  <c r="AO421" i="6"/>
  <c r="AP421" i="6"/>
  <c r="AS421" i="6"/>
  <c r="BJ421" i="6"/>
  <c r="BK421" i="6"/>
  <c r="BM421" i="6"/>
  <c r="BN421" i="6"/>
  <c r="AK422" i="6"/>
  <c r="AL422" i="6"/>
  <c r="AM422" i="6"/>
  <c r="AO422" i="6"/>
  <c r="AP422" i="6"/>
  <c r="AS422" i="6"/>
  <c r="BJ422" i="6"/>
  <c r="BK422" i="6"/>
  <c r="BM422" i="6"/>
  <c r="BN422" i="6"/>
  <c r="AK423" i="6"/>
  <c r="AL423" i="6"/>
  <c r="AO423" i="6"/>
  <c r="AP423" i="6"/>
  <c r="AS423" i="6"/>
  <c r="BJ423" i="6"/>
  <c r="BK423" i="6"/>
  <c r="BM423" i="6"/>
  <c r="BN423" i="6"/>
  <c r="AK424" i="6"/>
  <c r="AL424" i="6"/>
  <c r="AM424" i="6"/>
  <c r="AO424" i="6"/>
  <c r="AP424" i="6"/>
  <c r="AS424" i="6"/>
  <c r="BJ424" i="6"/>
  <c r="BK424" i="6"/>
  <c r="BM424" i="6"/>
  <c r="BN424" i="6"/>
  <c r="AK425" i="6"/>
  <c r="AL425" i="6"/>
  <c r="AO425" i="6"/>
  <c r="AP425" i="6"/>
  <c r="AS425" i="6"/>
  <c r="BJ425" i="6"/>
  <c r="BK425" i="6"/>
  <c r="BM425" i="6"/>
  <c r="BN425" i="6"/>
  <c r="AK426" i="6"/>
  <c r="AL426" i="6"/>
  <c r="AM426" i="6"/>
  <c r="AO426" i="6"/>
  <c r="AP426" i="6"/>
  <c r="AS426" i="6"/>
  <c r="BJ426" i="6"/>
  <c r="BK426" i="6"/>
  <c r="BM426" i="6"/>
  <c r="BN426" i="6"/>
  <c r="AK427" i="6"/>
  <c r="AL427" i="6"/>
  <c r="AO427" i="6"/>
  <c r="AP427" i="6"/>
  <c r="AS427" i="6"/>
  <c r="BJ427" i="6"/>
  <c r="BK427" i="6"/>
  <c r="BM427" i="6"/>
  <c r="BN427" i="6"/>
  <c r="AK428" i="6"/>
  <c r="AL428" i="6"/>
  <c r="AM428" i="6"/>
  <c r="AO428" i="6"/>
  <c r="AP428" i="6"/>
  <c r="AS428" i="6"/>
  <c r="BJ428" i="6"/>
  <c r="BK428" i="6"/>
  <c r="BM428" i="6"/>
  <c r="BN428" i="6"/>
  <c r="AK429" i="6"/>
  <c r="AL429" i="6"/>
  <c r="AO429" i="6"/>
  <c r="AP429" i="6"/>
  <c r="AS429" i="6"/>
  <c r="BJ429" i="6"/>
  <c r="BK429" i="6"/>
  <c r="BM429" i="6"/>
  <c r="BN429" i="6"/>
  <c r="AK430" i="6"/>
  <c r="AL430" i="6"/>
  <c r="AM430" i="6"/>
  <c r="AO430" i="6"/>
  <c r="AP430" i="6"/>
  <c r="AS430" i="6"/>
  <c r="BJ430" i="6"/>
  <c r="BK430" i="6"/>
  <c r="BM430" i="6"/>
  <c r="BN430" i="6"/>
  <c r="AK431" i="6"/>
  <c r="AL431" i="6"/>
  <c r="AO431" i="6"/>
  <c r="AP431" i="6"/>
  <c r="AS431" i="6"/>
  <c r="BJ431" i="6"/>
  <c r="BK431" i="6"/>
  <c r="BM431" i="6"/>
  <c r="BN431" i="6"/>
  <c r="AK432" i="6"/>
  <c r="AL432" i="6"/>
  <c r="AM432" i="6"/>
  <c r="AO432" i="6"/>
  <c r="AP432" i="6"/>
  <c r="AS432" i="6"/>
  <c r="BJ432" i="6"/>
  <c r="BK432" i="6"/>
  <c r="BM432" i="6"/>
  <c r="BN432" i="6"/>
  <c r="AK433" i="6"/>
  <c r="AL433" i="6"/>
  <c r="AO433" i="6"/>
  <c r="AP433" i="6"/>
  <c r="AS433" i="6"/>
  <c r="BJ433" i="6"/>
  <c r="BK433" i="6"/>
  <c r="BM433" i="6"/>
  <c r="BN433" i="6"/>
  <c r="AK434" i="6"/>
  <c r="AL434" i="6"/>
  <c r="AM434" i="6"/>
  <c r="AO434" i="6"/>
  <c r="AP434" i="6"/>
  <c r="AS434" i="6"/>
  <c r="BJ434" i="6"/>
  <c r="BK434" i="6"/>
  <c r="BM434" i="6"/>
  <c r="BN434" i="6"/>
  <c r="AK435" i="6"/>
  <c r="AL435" i="6"/>
  <c r="AO435" i="6"/>
  <c r="AP435" i="6"/>
  <c r="AS435" i="6"/>
  <c r="BJ435" i="6"/>
  <c r="BK435" i="6"/>
  <c r="BM435" i="6"/>
  <c r="BN435" i="6"/>
  <c r="AK436" i="6"/>
  <c r="AL436" i="6"/>
  <c r="AM436" i="6"/>
  <c r="AO436" i="6"/>
  <c r="AP436" i="6"/>
  <c r="AS436" i="6"/>
  <c r="BJ436" i="6"/>
  <c r="BK436" i="6"/>
  <c r="BM436" i="6"/>
  <c r="BN436" i="6"/>
  <c r="AK437" i="6"/>
  <c r="AL437" i="6"/>
  <c r="AO437" i="6"/>
  <c r="AP437" i="6"/>
  <c r="AS437" i="6"/>
  <c r="BJ437" i="6"/>
  <c r="BK437" i="6"/>
  <c r="BM437" i="6"/>
  <c r="BN437" i="6"/>
  <c r="AK438" i="6"/>
  <c r="AL438" i="6"/>
  <c r="AM438" i="6"/>
  <c r="AO438" i="6"/>
  <c r="AP438" i="6"/>
  <c r="AS438" i="6"/>
  <c r="BJ438" i="6"/>
  <c r="BK438" i="6"/>
  <c r="BM438" i="6"/>
  <c r="BN438" i="6"/>
  <c r="AK439" i="6"/>
  <c r="AL439" i="6"/>
  <c r="AO439" i="6"/>
  <c r="AP439" i="6"/>
  <c r="AS439" i="6"/>
  <c r="BJ439" i="6"/>
  <c r="BK439" i="6"/>
  <c r="BM439" i="6"/>
  <c r="BN439" i="6"/>
  <c r="AK440" i="6"/>
  <c r="AL440" i="6"/>
  <c r="AM440" i="6"/>
  <c r="AO440" i="6"/>
  <c r="AP440" i="6"/>
  <c r="AS440" i="6"/>
  <c r="BJ440" i="6"/>
  <c r="BK440" i="6"/>
  <c r="BM440" i="6"/>
  <c r="BN440" i="6"/>
  <c r="AK441" i="6"/>
  <c r="AL441" i="6"/>
  <c r="AO441" i="6"/>
  <c r="AP441" i="6"/>
  <c r="AS441" i="6"/>
  <c r="BJ441" i="6"/>
  <c r="BK441" i="6"/>
  <c r="BM441" i="6"/>
  <c r="BN441" i="6"/>
  <c r="AK442" i="6"/>
  <c r="AL442" i="6"/>
  <c r="AM442" i="6"/>
  <c r="AO442" i="6"/>
  <c r="AP442" i="6"/>
  <c r="AS442" i="6"/>
  <c r="BJ442" i="6"/>
  <c r="BK442" i="6"/>
  <c r="BM442" i="6"/>
  <c r="BN442" i="6"/>
  <c r="AK443" i="6"/>
  <c r="AL443" i="6"/>
  <c r="AO443" i="6"/>
  <c r="AP443" i="6"/>
  <c r="AS443" i="6"/>
  <c r="BJ443" i="6"/>
  <c r="BK443" i="6"/>
  <c r="BM443" i="6"/>
  <c r="BN443" i="6"/>
  <c r="AK444" i="6"/>
  <c r="AL444" i="6"/>
  <c r="AM444" i="6"/>
  <c r="AO444" i="6"/>
  <c r="AP444" i="6"/>
  <c r="AS444" i="6"/>
  <c r="BJ444" i="6"/>
  <c r="BK444" i="6"/>
  <c r="BM444" i="6"/>
  <c r="BN444" i="6"/>
  <c r="AK445" i="6"/>
  <c r="AL445" i="6"/>
  <c r="AO445" i="6"/>
  <c r="AP445" i="6"/>
  <c r="AS445" i="6"/>
  <c r="BJ445" i="6"/>
  <c r="BK445" i="6"/>
  <c r="BM445" i="6"/>
  <c r="BN445" i="6"/>
  <c r="AK446" i="6"/>
  <c r="AL446" i="6"/>
  <c r="AM446" i="6"/>
  <c r="AO446" i="6"/>
  <c r="AP446" i="6"/>
  <c r="AS446" i="6"/>
  <c r="BJ446" i="6"/>
  <c r="BK446" i="6"/>
  <c r="BM446" i="6"/>
  <c r="BN446" i="6"/>
  <c r="AK447" i="6"/>
  <c r="AL447" i="6"/>
  <c r="AO447" i="6"/>
  <c r="AP447" i="6"/>
  <c r="AS447" i="6"/>
  <c r="BJ447" i="6"/>
  <c r="BK447" i="6"/>
  <c r="BM447" i="6"/>
  <c r="BN447" i="6"/>
  <c r="AK448" i="6"/>
  <c r="AL448" i="6"/>
  <c r="AM448" i="6"/>
  <c r="AO448" i="6"/>
  <c r="AP448" i="6"/>
  <c r="AS448" i="6"/>
  <c r="BJ448" i="6"/>
  <c r="BK448" i="6"/>
  <c r="BM448" i="6"/>
  <c r="BN448" i="6"/>
  <c r="AK449" i="6"/>
  <c r="AL449" i="6"/>
  <c r="AO449" i="6"/>
  <c r="AP449" i="6"/>
  <c r="AS449" i="6"/>
  <c r="BJ449" i="6"/>
  <c r="BK449" i="6"/>
  <c r="BM449" i="6"/>
  <c r="BN449" i="6"/>
  <c r="AK450" i="6"/>
  <c r="AL450" i="6"/>
  <c r="AM450" i="6"/>
  <c r="AO450" i="6"/>
  <c r="AP450" i="6"/>
  <c r="AS450" i="6"/>
  <c r="BJ450" i="6"/>
  <c r="BK450" i="6"/>
  <c r="BM450" i="6"/>
  <c r="BN450" i="6"/>
  <c r="AK451" i="6"/>
  <c r="AL451" i="6"/>
  <c r="AO451" i="6"/>
  <c r="AP451" i="6"/>
  <c r="AS451" i="6"/>
  <c r="BJ451" i="6"/>
  <c r="BK451" i="6"/>
  <c r="BM451" i="6"/>
  <c r="BN451" i="6"/>
  <c r="AK452" i="6"/>
  <c r="AL452" i="6"/>
  <c r="AM452" i="6"/>
  <c r="AO452" i="6"/>
  <c r="AP452" i="6"/>
  <c r="AS452" i="6"/>
  <c r="BJ452" i="6"/>
  <c r="BK452" i="6"/>
  <c r="BM452" i="6"/>
  <c r="BN452" i="6"/>
  <c r="AK453" i="6"/>
  <c r="AL453" i="6"/>
  <c r="AO453" i="6"/>
  <c r="AP453" i="6"/>
  <c r="AS453" i="6"/>
  <c r="BJ453" i="6"/>
  <c r="BK453" i="6"/>
  <c r="BM453" i="6"/>
  <c r="BN453" i="6"/>
  <c r="AK454" i="6"/>
  <c r="AL454" i="6"/>
  <c r="AM454" i="6"/>
  <c r="AO454" i="6"/>
  <c r="AP454" i="6"/>
  <c r="AS454" i="6"/>
  <c r="BJ454" i="6"/>
  <c r="BK454" i="6"/>
  <c r="BM454" i="6"/>
  <c r="BN454" i="6"/>
  <c r="AK455" i="6"/>
  <c r="AL455" i="6"/>
  <c r="AO455" i="6"/>
  <c r="AP455" i="6"/>
  <c r="AS455" i="6"/>
  <c r="BJ455" i="6"/>
  <c r="BK455" i="6"/>
  <c r="BM455" i="6"/>
  <c r="BN455" i="6"/>
  <c r="AK456" i="6"/>
  <c r="AL456" i="6"/>
  <c r="AM456" i="6"/>
  <c r="AO456" i="6"/>
  <c r="AP456" i="6"/>
  <c r="AS456" i="6"/>
  <c r="BJ456" i="6"/>
  <c r="BK456" i="6"/>
  <c r="BM456" i="6"/>
  <c r="BN456" i="6"/>
  <c r="AK457" i="6"/>
  <c r="AL457" i="6"/>
  <c r="AO457" i="6"/>
  <c r="AP457" i="6"/>
  <c r="AS457" i="6"/>
  <c r="BJ457" i="6"/>
  <c r="BK457" i="6"/>
  <c r="BM457" i="6"/>
  <c r="BN457" i="6"/>
  <c r="AK458" i="6"/>
  <c r="AL458" i="6"/>
  <c r="AM458" i="6"/>
  <c r="AO458" i="6"/>
  <c r="AP458" i="6"/>
  <c r="AS458" i="6"/>
  <c r="BJ458" i="6"/>
  <c r="BK458" i="6"/>
  <c r="BM458" i="6"/>
  <c r="BN458" i="6"/>
  <c r="AK459" i="6"/>
  <c r="AL459" i="6"/>
  <c r="AO459" i="6"/>
  <c r="AP459" i="6"/>
  <c r="AS459" i="6"/>
  <c r="BJ459" i="6"/>
  <c r="BK459" i="6"/>
  <c r="BM459" i="6"/>
  <c r="BN459" i="6"/>
  <c r="AK460" i="6"/>
  <c r="AL460" i="6"/>
  <c r="AM460" i="6"/>
  <c r="AO460" i="6"/>
  <c r="AP460" i="6"/>
  <c r="AS460" i="6"/>
  <c r="BJ460" i="6"/>
  <c r="BK460" i="6"/>
  <c r="BM460" i="6"/>
  <c r="BN460" i="6"/>
  <c r="AK461" i="6"/>
  <c r="AL461" i="6"/>
  <c r="AO461" i="6"/>
  <c r="AP461" i="6"/>
  <c r="AS461" i="6"/>
  <c r="BJ461" i="6"/>
  <c r="BK461" i="6"/>
  <c r="BM461" i="6"/>
  <c r="BN461" i="6"/>
  <c r="AK462" i="6"/>
  <c r="AL462" i="6"/>
  <c r="AM462" i="6"/>
  <c r="AO462" i="6"/>
  <c r="AP462" i="6"/>
  <c r="AS462" i="6"/>
  <c r="BJ462" i="6"/>
  <c r="BK462" i="6"/>
  <c r="BM462" i="6"/>
  <c r="BN462" i="6"/>
  <c r="AK463" i="6"/>
  <c r="AL463" i="6"/>
  <c r="AO463" i="6"/>
  <c r="AP463" i="6"/>
  <c r="AS463" i="6"/>
  <c r="BJ463" i="6"/>
  <c r="BK463" i="6"/>
  <c r="BM463" i="6"/>
  <c r="BN463" i="6"/>
  <c r="AK464" i="6"/>
  <c r="AL464" i="6"/>
  <c r="AM464" i="6"/>
  <c r="AO464" i="6"/>
  <c r="AP464" i="6"/>
  <c r="AS464" i="6"/>
  <c r="BJ464" i="6"/>
  <c r="BK464" i="6"/>
  <c r="BM464" i="6"/>
  <c r="BN464" i="6"/>
  <c r="AK465" i="6"/>
  <c r="AL465" i="6"/>
  <c r="AO465" i="6"/>
  <c r="AP465" i="6"/>
  <c r="AS465" i="6"/>
  <c r="BJ465" i="6"/>
  <c r="BK465" i="6"/>
  <c r="BM465" i="6"/>
  <c r="BN465" i="6"/>
  <c r="AK466" i="6"/>
  <c r="AL466" i="6"/>
  <c r="AM466" i="6"/>
  <c r="AO466" i="6"/>
  <c r="AP466" i="6"/>
  <c r="AS466" i="6"/>
  <c r="BJ466" i="6"/>
  <c r="BK466" i="6"/>
  <c r="BM466" i="6"/>
  <c r="BN466" i="6"/>
  <c r="AK467" i="6"/>
  <c r="AL467" i="6"/>
  <c r="AO467" i="6"/>
  <c r="AP467" i="6"/>
  <c r="AS467" i="6"/>
  <c r="BJ467" i="6"/>
  <c r="BK467" i="6"/>
  <c r="BM467" i="6"/>
  <c r="BN467" i="6"/>
  <c r="AK468" i="6"/>
  <c r="AL468" i="6"/>
  <c r="AM468" i="6"/>
  <c r="AO468" i="6"/>
  <c r="AP468" i="6"/>
  <c r="AS468" i="6"/>
  <c r="BJ468" i="6"/>
  <c r="BK468" i="6"/>
  <c r="BM468" i="6"/>
  <c r="BN468" i="6"/>
  <c r="AK469" i="6"/>
  <c r="AL469" i="6"/>
  <c r="AO469" i="6"/>
  <c r="AP469" i="6"/>
  <c r="AS469" i="6"/>
  <c r="BJ469" i="6"/>
  <c r="BK469" i="6"/>
  <c r="BM469" i="6"/>
  <c r="BN469" i="6"/>
  <c r="AK470" i="6"/>
  <c r="AL470" i="6"/>
  <c r="AM470" i="6"/>
  <c r="AO470" i="6"/>
  <c r="AP470" i="6"/>
  <c r="AS470" i="6"/>
  <c r="BJ470" i="6"/>
  <c r="BK470" i="6"/>
  <c r="BM470" i="6"/>
  <c r="BN470" i="6"/>
  <c r="AK471" i="6"/>
  <c r="AL471" i="6"/>
  <c r="AO471" i="6"/>
  <c r="AP471" i="6"/>
  <c r="AS471" i="6"/>
  <c r="BJ471" i="6"/>
  <c r="BK471" i="6"/>
  <c r="BM471" i="6"/>
  <c r="BN471" i="6"/>
  <c r="AK472" i="6"/>
  <c r="AL472" i="6"/>
  <c r="AM472" i="6"/>
  <c r="AO472" i="6"/>
  <c r="AP472" i="6"/>
  <c r="AS472" i="6"/>
  <c r="BJ472" i="6"/>
  <c r="BK472" i="6"/>
  <c r="BM472" i="6"/>
  <c r="BN472" i="6"/>
  <c r="AK473" i="6"/>
  <c r="AL473" i="6"/>
  <c r="AO473" i="6"/>
  <c r="AP473" i="6"/>
  <c r="AS473" i="6"/>
  <c r="BJ473" i="6"/>
  <c r="BK473" i="6"/>
  <c r="BM473" i="6"/>
  <c r="BN473" i="6"/>
  <c r="AK474" i="6"/>
  <c r="AL474" i="6"/>
  <c r="AM474" i="6"/>
  <c r="AO474" i="6"/>
  <c r="AP474" i="6"/>
  <c r="AS474" i="6"/>
  <c r="BJ474" i="6"/>
  <c r="BK474" i="6"/>
  <c r="BM474" i="6"/>
  <c r="BN474" i="6"/>
  <c r="AK475" i="6"/>
  <c r="AL475" i="6"/>
  <c r="AO475" i="6"/>
  <c r="AP475" i="6"/>
  <c r="AS475" i="6"/>
  <c r="BJ475" i="6"/>
  <c r="BK475" i="6"/>
  <c r="BM475" i="6"/>
  <c r="BN475" i="6"/>
  <c r="AK476" i="6"/>
  <c r="AL476" i="6"/>
  <c r="AM476" i="6"/>
  <c r="AO476" i="6"/>
  <c r="AP476" i="6"/>
  <c r="AS476" i="6"/>
  <c r="BJ476" i="6"/>
  <c r="BK476" i="6"/>
  <c r="BM476" i="6"/>
  <c r="BN476" i="6"/>
  <c r="AK477" i="6"/>
  <c r="AL477" i="6"/>
  <c r="AO477" i="6"/>
  <c r="AP477" i="6"/>
  <c r="AS477" i="6"/>
  <c r="BJ477" i="6"/>
  <c r="BK477" i="6"/>
  <c r="BM477" i="6"/>
  <c r="BN477" i="6"/>
  <c r="AK478" i="6"/>
  <c r="AL478" i="6"/>
  <c r="AM478" i="6"/>
  <c r="AO478" i="6"/>
  <c r="AP478" i="6"/>
  <c r="AS478" i="6"/>
  <c r="BJ478" i="6"/>
  <c r="BK478" i="6"/>
  <c r="BM478" i="6"/>
  <c r="BN478" i="6"/>
  <c r="AK479" i="6"/>
  <c r="AL479" i="6"/>
  <c r="AO479" i="6"/>
  <c r="AP479" i="6"/>
  <c r="AS479" i="6"/>
  <c r="BJ479" i="6"/>
  <c r="BK479" i="6"/>
  <c r="BM479" i="6"/>
  <c r="BN479" i="6"/>
  <c r="AK480" i="6"/>
  <c r="AL480" i="6"/>
  <c r="AM480" i="6"/>
  <c r="AO480" i="6"/>
  <c r="AP480" i="6"/>
  <c r="AS480" i="6"/>
  <c r="BJ480" i="6"/>
  <c r="BK480" i="6"/>
  <c r="BM480" i="6"/>
  <c r="BN480" i="6"/>
  <c r="AK481" i="6"/>
  <c r="AL481" i="6"/>
  <c r="AO481" i="6"/>
  <c r="AP481" i="6"/>
  <c r="AS481" i="6"/>
  <c r="BJ481" i="6"/>
  <c r="BK481" i="6"/>
  <c r="BM481" i="6"/>
  <c r="BN481" i="6"/>
  <c r="AK482" i="6"/>
  <c r="AL482" i="6"/>
  <c r="AM482" i="6"/>
  <c r="AO482" i="6"/>
  <c r="AP482" i="6"/>
  <c r="AS482" i="6"/>
  <c r="BJ482" i="6"/>
  <c r="BK482" i="6"/>
  <c r="BM482" i="6"/>
  <c r="BN482" i="6"/>
  <c r="AK483" i="6"/>
  <c r="AL483" i="6"/>
  <c r="AO483" i="6"/>
  <c r="AP483" i="6"/>
  <c r="AS483" i="6"/>
  <c r="BJ483" i="6"/>
  <c r="BK483" i="6"/>
  <c r="BM483" i="6"/>
  <c r="BN483" i="6"/>
  <c r="AK484" i="6"/>
  <c r="AL484" i="6"/>
  <c r="AM484" i="6"/>
  <c r="AO484" i="6"/>
  <c r="AP484" i="6"/>
  <c r="AS484" i="6"/>
  <c r="BJ484" i="6"/>
  <c r="BK484" i="6"/>
  <c r="BM484" i="6"/>
  <c r="BN484" i="6"/>
  <c r="AK485" i="6"/>
  <c r="AL485" i="6"/>
  <c r="AO485" i="6"/>
  <c r="AP485" i="6"/>
  <c r="AS485" i="6"/>
  <c r="BJ485" i="6"/>
  <c r="BK485" i="6"/>
  <c r="BM485" i="6"/>
  <c r="BN485" i="6"/>
  <c r="AK486" i="6"/>
  <c r="AL486" i="6"/>
  <c r="AM486" i="6"/>
  <c r="AO486" i="6"/>
  <c r="AP486" i="6"/>
  <c r="AS486" i="6"/>
  <c r="BJ486" i="6"/>
  <c r="BK486" i="6"/>
  <c r="BM486" i="6"/>
  <c r="BN486" i="6"/>
  <c r="AK487" i="6"/>
  <c r="AL487" i="6"/>
  <c r="AO487" i="6"/>
  <c r="AP487" i="6"/>
  <c r="AS487" i="6"/>
  <c r="BJ487" i="6"/>
  <c r="BK487" i="6"/>
  <c r="BM487" i="6"/>
  <c r="BN487" i="6"/>
  <c r="AK488" i="6"/>
  <c r="AL488" i="6"/>
  <c r="AM488" i="6"/>
  <c r="AO488" i="6"/>
  <c r="AP488" i="6"/>
  <c r="AS488" i="6"/>
  <c r="BJ488" i="6"/>
  <c r="BK488" i="6"/>
  <c r="BM488" i="6"/>
  <c r="BN488" i="6"/>
  <c r="AK489" i="6"/>
  <c r="AL489" i="6"/>
  <c r="AO489" i="6"/>
  <c r="AP489" i="6"/>
  <c r="AS489" i="6"/>
  <c r="BJ489" i="6"/>
  <c r="BK489" i="6"/>
  <c r="BM489" i="6"/>
  <c r="BN489" i="6"/>
  <c r="AK490" i="6"/>
  <c r="AL490" i="6"/>
  <c r="AM490" i="6"/>
  <c r="AO490" i="6"/>
  <c r="AP490" i="6"/>
  <c r="AS490" i="6"/>
  <c r="BJ490" i="6"/>
  <c r="BK490" i="6"/>
  <c r="BM490" i="6"/>
  <c r="BN490" i="6"/>
  <c r="AK491" i="6"/>
  <c r="AL491" i="6"/>
  <c r="AO491" i="6"/>
  <c r="AP491" i="6"/>
  <c r="AS491" i="6"/>
  <c r="BJ491" i="6"/>
  <c r="BK491" i="6"/>
  <c r="BM491" i="6"/>
  <c r="BN491" i="6"/>
  <c r="AK492" i="6"/>
  <c r="AL492" i="6"/>
  <c r="AM492" i="6"/>
  <c r="AO492" i="6"/>
  <c r="AP492" i="6"/>
  <c r="AS492" i="6"/>
  <c r="BJ492" i="6"/>
  <c r="BK492" i="6"/>
  <c r="BM492" i="6"/>
  <c r="BN492" i="6"/>
  <c r="AK493" i="6"/>
  <c r="AL493" i="6"/>
  <c r="AO493" i="6"/>
  <c r="AP493" i="6"/>
  <c r="AS493" i="6"/>
  <c r="BJ493" i="6"/>
  <c r="BK493" i="6"/>
  <c r="BM493" i="6"/>
  <c r="BN493" i="6"/>
  <c r="AK494" i="6"/>
  <c r="AL494" i="6"/>
  <c r="AM494" i="6"/>
  <c r="AO494" i="6"/>
  <c r="AP494" i="6"/>
  <c r="AS494" i="6"/>
  <c r="BJ494" i="6"/>
  <c r="BK494" i="6"/>
  <c r="BM494" i="6"/>
  <c r="BN494" i="6"/>
  <c r="AK495" i="6"/>
  <c r="AL495" i="6"/>
  <c r="AO495" i="6"/>
  <c r="AP495" i="6"/>
  <c r="AS495" i="6"/>
  <c r="BJ495" i="6"/>
  <c r="BK495" i="6"/>
  <c r="BM495" i="6"/>
  <c r="BN495" i="6"/>
  <c r="AK496" i="6"/>
  <c r="AL496" i="6"/>
  <c r="AM496" i="6"/>
  <c r="AO496" i="6"/>
  <c r="AP496" i="6"/>
  <c r="AS496" i="6"/>
  <c r="BJ496" i="6"/>
  <c r="BK496" i="6"/>
  <c r="BM496" i="6"/>
  <c r="BN496" i="6"/>
  <c r="AK497" i="6"/>
  <c r="AL497" i="6"/>
  <c r="AO497" i="6"/>
  <c r="AP497" i="6"/>
  <c r="AS497" i="6"/>
  <c r="BJ497" i="6"/>
  <c r="BK497" i="6"/>
  <c r="BM497" i="6"/>
  <c r="BN497" i="6"/>
  <c r="AK498" i="6"/>
  <c r="AL498" i="6"/>
  <c r="AM498" i="6"/>
  <c r="AO498" i="6"/>
  <c r="AP498" i="6"/>
  <c r="AS498" i="6"/>
  <c r="BJ498" i="6"/>
  <c r="BK498" i="6"/>
  <c r="BM498" i="6"/>
  <c r="BN498" i="6"/>
  <c r="AK499" i="6"/>
  <c r="AL499" i="6"/>
  <c r="AO499" i="6"/>
  <c r="AP499" i="6"/>
  <c r="AS499" i="6"/>
  <c r="BJ499" i="6"/>
  <c r="BK499" i="6"/>
  <c r="BM499" i="6"/>
  <c r="BN499" i="6"/>
  <c r="AK500" i="6"/>
  <c r="AL500" i="6"/>
  <c r="AM500" i="6"/>
  <c r="AO500" i="6"/>
  <c r="AP500" i="6"/>
  <c r="AS500" i="6"/>
  <c r="BJ500" i="6"/>
  <c r="BK500" i="6"/>
  <c r="BM500" i="6"/>
  <c r="BN500" i="6"/>
  <c r="AK501" i="6"/>
  <c r="AL501" i="6"/>
  <c r="AO501" i="6"/>
  <c r="AP501" i="6"/>
  <c r="AS501" i="6"/>
  <c r="BJ501" i="6"/>
  <c r="BK501" i="6"/>
  <c r="BM501" i="6"/>
  <c r="BN501" i="6"/>
  <c r="AK502" i="6"/>
  <c r="AL502" i="6"/>
  <c r="AM502" i="6"/>
  <c r="AO502" i="6"/>
  <c r="AP502" i="6"/>
  <c r="AS502" i="6"/>
  <c r="BJ502" i="6"/>
  <c r="BK502" i="6"/>
  <c r="BM502" i="6"/>
  <c r="BN502" i="6"/>
  <c r="AK503" i="6"/>
  <c r="AL503" i="6"/>
  <c r="AO503" i="6"/>
  <c r="AP503" i="6"/>
  <c r="AS503" i="6"/>
  <c r="BJ503" i="6"/>
  <c r="BK503" i="6"/>
  <c r="BM503" i="6"/>
  <c r="BN503" i="6"/>
  <c r="AK504" i="6"/>
  <c r="AL504" i="6"/>
  <c r="AM504" i="6"/>
  <c r="AO504" i="6"/>
  <c r="AP504" i="6"/>
  <c r="AS504" i="6"/>
  <c r="BJ504" i="6"/>
  <c r="BK504" i="6"/>
  <c r="BM504" i="6"/>
  <c r="BN504" i="6"/>
  <c r="AK505" i="6"/>
  <c r="AL505" i="6"/>
  <c r="AO505" i="6"/>
  <c r="AP505" i="6"/>
  <c r="AS505" i="6"/>
  <c r="BJ505" i="6"/>
  <c r="BK505" i="6"/>
  <c r="BM505" i="6"/>
  <c r="BN505" i="6"/>
  <c r="AK506" i="6"/>
  <c r="AL506" i="6"/>
  <c r="AM506" i="6"/>
  <c r="AO506" i="6"/>
  <c r="AP506" i="6"/>
  <c r="AS506" i="6"/>
  <c r="BJ506" i="6"/>
  <c r="BK506" i="6"/>
  <c r="BM506" i="6"/>
  <c r="BN506" i="6"/>
  <c r="AK507" i="6"/>
  <c r="AL507" i="6"/>
  <c r="AO507" i="6"/>
  <c r="AP507" i="6"/>
  <c r="AS507" i="6"/>
  <c r="BJ507" i="6"/>
  <c r="BK507" i="6"/>
  <c r="BM507" i="6"/>
  <c r="BN507" i="6"/>
  <c r="AK508" i="6"/>
  <c r="AL508" i="6"/>
  <c r="AM508" i="6"/>
  <c r="AO508" i="6"/>
  <c r="AP508" i="6"/>
  <c r="AS508" i="6"/>
  <c r="BJ508" i="6"/>
  <c r="BK508" i="6"/>
  <c r="BM508" i="6"/>
  <c r="BN508" i="6"/>
  <c r="AK509" i="6"/>
  <c r="AL509" i="6"/>
  <c r="AO509" i="6"/>
  <c r="AP509" i="6"/>
  <c r="AS509" i="6"/>
  <c r="BJ509" i="6"/>
  <c r="BK509" i="6"/>
  <c r="BM509" i="6"/>
  <c r="BN509" i="6"/>
  <c r="AK510" i="6"/>
  <c r="AL510" i="6"/>
  <c r="AM510" i="6"/>
  <c r="AO510" i="6"/>
  <c r="AP510" i="6"/>
  <c r="AS510" i="6"/>
  <c r="BJ510" i="6"/>
  <c r="BK510" i="6"/>
  <c r="BM510" i="6"/>
  <c r="BN510" i="6"/>
  <c r="AK511" i="6"/>
  <c r="AL511" i="6"/>
  <c r="AO511" i="6"/>
  <c r="AP511" i="6"/>
  <c r="AS511" i="6"/>
  <c r="BJ511" i="6"/>
  <c r="BK511" i="6"/>
  <c r="BM511" i="6"/>
  <c r="BN511" i="6"/>
  <c r="AK512" i="6"/>
  <c r="AL512" i="6"/>
  <c r="AM512" i="6"/>
  <c r="AO512" i="6"/>
  <c r="AP512" i="6"/>
  <c r="AS512" i="6"/>
  <c r="BJ512" i="6"/>
  <c r="BK512" i="6"/>
  <c r="BM512" i="6"/>
  <c r="BN512" i="6"/>
  <c r="AK513" i="6"/>
  <c r="AL513" i="6"/>
  <c r="AO513" i="6"/>
  <c r="AP513" i="6"/>
  <c r="AS513" i="6"/>
  <c r="BJ513" i="6"/>
  <c r="BK513" i="6"/>
  <c r="BM513" i="6"/>
  <c r="BN513" i="6"/>
  <c r="AK514" i="6"/>
  <c r="AL514" i="6"/>
  <c r="AM514" i="6"/>
  <c r="AO514" i="6"/>
  <c r="AP514" i="6"/>
  <c r="AS514" i="6"/>
  <c r="BJ514" i="6"/>
  <c r="BK514" i="6"/>
  <c r="BM514" i="6"/>
  <c r="BN514" i="6"/>
  <c r="AK515" i="6"/>
  <c r="AL515" i="6"/>
  <c r="AO515" i="6"/>
  <c r="AP515" i="6"/>
  <c r="AS515" i="6"/>
  <c r="BJ515" i="6"/>
  <c r="BK515" i="6"/>
  <c r="BM515" i="6"/>
  <c r="BN515" i="6"/>
  <c r="AK516" i="6"/>
  <c r="AL516" i="6"/>
  <c r="AM516" i="6"/>
  <c r="AO516" i="6"/>
  <c r="AP516" i="6"/>
  <c r="AS516" i="6"/>
  <c r="BJ516" i="6"/>
  <c r="BK516" i="6"/>
  <c r="BM516" i="6"/>
  <c r="BN516" i="6"/>
  <c r="AK517" i="6"/>
  <c r="AL517" i="6"/>
  <c r="AO517" i="6"/>
  <c r="AP517" i="6"/>
  <c r="AS517" i="6"/>
  <c r="BJ517" i="6"/>
  <c r="BK517" i="6"/>
  <c r="BM517" i="6"/>
  <c r="BN517" i="6"/>
  <c r="AK518" i="6"/>
  <c r="AL518" i="6"/>
  <c r="AM518" i="6"/>
  <c r="AO518" i="6"/>
  <c r="AP518" i="6"/>
  <c r="AS518" i="6"/>
  <c r="BJ518" i="6"/>
  <c r="BK518" i="6"/>
  <c r="BM518" i="6"/>
  <c r="BN518" i="6"/>
  <c r="AK519" i="6"/>
  <c r="AL519" i="6"/>
  <c r="AO519" i="6"/>
  <c r="AP519" i="6"/>
  <c r="AS519" i="6"/>
  <c r="BJ519" i="6"/>
  <c r="BK519" i="6"/>
  <c r="BM519" i="6"/>
  <c r="BN519" i="6"/>
  <c r="AK520" i="6"/>
  <c r="AL520" i="6"/>
  <c r="AM520" i="6"/>
  <c r="AO520" i="6"/>
  <c r="AP520" i="6"/>
  <c r="AS520" i="6"/>
  <c r="BJ520" i="6"/>
  <c r="BK520" i="6"/>
  <c r="BM520" i="6"/>
  <c r="BN520" i="6"/>
  <c r="AK521" i="6"/>
  <c r="AL521" i="6"/>
  <c r="AO521" i="6"/>
  <c r="AP521" i="6"/>
  <c r="AS521" i="6"/>
  <c r="BJ521" i="6"/>
  <c r="BK521" i="6"/>
  <c r="BM521" i="6"/>
  <c r="BN521" i="6"/>
  <c r="AK522" i="6"/>
  <c r="AL522" i="6"/>
  <c r="AM522" i="6"/>
  <c r="AO522" i="6"/>
  <c r="AP522" i="6"/>
  <c r="AS522" i="6"/>
  <c r="BJ522" i="6"/>
  <c r="BK522" i="6"/>
  <c r="BM522" i="6"/>
  <c r="BN522" i="6"/>
  <c r="AK523" i="6"/>
  <c r="AL523" i="6"/>
  <c r="AO523" i="6"/>
  <c r="AP523" i="6"/>
  <c r="AS523" i="6"/>
  <c r="BJ523" i="6"/>
  <c r="BK523" i="6"/>
  <c r="BM523" i="6"/>
  <c r="BN523" i="6"/>
  <c r="AK524" i="6"/>
  <c r="AL524" i="6"/>
  <c r="AM524" i="6"/>
  <c r="AO524" i="6"/>
  <c r="AP524" i="6"/>
  <c r="AS524" i="6"/>
  <c r="BJ524" i="6"/>
  <c r="BK524" i="6"/>
  <c r="BM524" i="6"/>
  <c r="BN524" i="6"/>
  <c r="AK525" i="6"/>
  <c r="AL525" i="6"/>
  <c r="AO525" i="6"/>
  <c r="AP525" i="6"/>
  <c r="AS525" i="6"/>
  <c r="BJ525" i="6"/>
  <c r="BK525" i="6"/>
  <c r="BM525" i="6"/>
  <c r="BN525" i="6"/>
  <c r="AK526" i="6"/>
  <c r="AL526" i="6"/>
  <c r="AM526" i="6"/>
  <c r="AO526" i="6"/>
  <c r="AP526" i="6"/>
  <c r="AS526" i="6"/>
  <c r="BJ526" i="6"/>
  <c r="BK526" i="6"/>
  <c r="BM526" i="6"/>
  <c r="BN526" i="6"/>
  <c r="AK527" i="6"/>
  <c r="AL527" i="6"/>
  <c r="AO527" i="6"/>
  <c r="AP527" i="6"/>
  <c r="AS527" i="6"/>
  <c r="BJ527" i="6"/>
  <c r="BK527" i="6"/>
  <c r="BM527" i="6"/>
  <c r="BN527" i="6"/>
  <c r="AK528" i="6"/>
  <c r="AL528" i="6"/>
  <c r="AM528" i="6"/>
  <c r="AO528" i="6"/>
  <c r="AP528" i="6"/>
  <c r="AS528" i="6"/>
  <c r="BJ528" i="6"/>
  <c r="BK528" i="6"/>
  <c r="BM528" i="6"/>
  <c r="BN528" i="6"/>
  <c r="AK529" i="6"/>
  <c r="AL529" i="6"/>
  <c r="AO529" i="6"/>
  <c r="AP529" i="6"/>
  <c r="AQ529" i="6"/>
  <c r="AS529" i="6"/>
  <c r="BJ529" i="6"/>
  <c r="BK529" i="6"/>
  <c r="BM529" i="6"/>
  <c r="BN529" i="6"/>
  <c r="AK530" i="6"/>
  <c r="AL530" i="6"/>
  <c r="AO530" i="6"/>
  <c r="AP530" i="6"/>
  <c r="AQ530" i="6"/>
  <c r="AS530" i="6"/>
  <c r="BJ530" i="6"/>
  <c r="BK530" i="6"/>
  <c r="BM530" i="6"/>
  <c r="BN530" i="6"/>
  <c r="AK531" i="6"/>
  <c r="AL531" i="6"/>
  <c r="AO531" i="6"/>
  <c r="AP531" i="6"/>
  <c r="AQ531" i="6"/>
  <c r="AS531" i="6"/>
  <c r="BJ531" i="6"/>
  <c r="BK531" i="6"/>
  <c r="BM531" i="6"/>
  <c r="BN531" i="6"/>
  <c r="AK532" i="6"/>
  <c r="AL532" i="6"/>
  <c r="AO532" i="6"/>
  <c r="AP532" i="6"/>
  <c r="AQ532" i="6"/>
  <c r="AS532" i="6"/>
  <c r="BJ532" i="6"/>
  <c r="BK532" i="6"/>
  <c r="BM532" i="6"/>
  <c r="BN532" i="6"/>
  <c r="AK533" i="6"/>
  <c r="AL533" i="6"/>
  <c r="AO533" i="6"/>
  <c r="AP533" i="6"/>
  <c r="AQ533" i="6"/>
  <c r="AS533" i="6"/>
  <c r="BJ533" i="6"/>
  <c r="BK533" i="6"/>
  <c r="BM533" i="6"/>
  <c r="BN533" i="6"/>
  <c r="AK534" i="6"/>
  <c r="AL534" i="6"/>
  <c r="AO534" i="6"/>
  <c r="AP534" i="6"/>
  <c r="AQ534" i="6"/>
  <c r="AS534" i="6"/>
  <c r="BJ534" i="6"/>
  <c r="BK534" i="6"/>
  <c r="BM534" i="6"/>
  <c r="BN534" i="6"/>
  <c r="AK535" i="6"/>
  <c r="AL535" i="6"/>
  <c r="AO535" i="6"/>
  <c r="AP535" i="6"/>
  <c r="AQ535" i="6"/>
  <c r="AS535" i="6"/>
  <c r="BJ535" i="6"/>
  <c r="BK535" i="6"/>
  <c r="BM535" i="6"/>
  <c r="BN535" i="6"/>
  <c r="AK536" i="6"/>
  <c r="AL536" i="6"/>
  <c r="AO536" i="6"/>
  <c r="AP536" i="6"/>
  <c r="AQ536" i="6"/>
  <c r="AS536" i="6"/>
  <c r="BJ536" i="6"/>
  <c r="BK536" i="6"/>
  <c r="BM536" i="6"/>
  <c r="BN536" i="6"/>
  <c r="AK537" i="6"/>
  <c r="AL537" i="6"/>
  <c r="AO537" i="6"/>
  <c r="AP537" i="6"/>
  <c r="AQ537" i="6"/>
  <c r="AS537" i="6"/>
  <c r="BJ537" i="6"/>
  <c r="BK537" i="6"/>
  <c r="BM537" i="6"/>
  <c r="BN537" i="6"/>
  <c r="AK538" i="6"/>
  <c r="AL538" i="6"/>
  <c r="AO538" i="6"/>
  <c r="AP538" i="6"/>
  <c r="AQ538" i="6"/>
  <c r="AS538" i="6"/>
  <c r="BJ538" i="6"/>
  <c r="BK538" i="6"/>
  <c r="BM538" i="6"/>
  <c r="BN538" i="6"/>
  <c r="AK539" i="6"/>
  <c r="AL539" i="6"/>
  <c r="AO539" i="6"/>
  <c r="AP539" i="6"/>
  <c r="AQ539" i="6"/>
  <c r="AS539" i="6"/>
  <c r="BJ539" i="6"/>
  <c r="BK539" i="6"/>
  <c r="BM539" i="6"/>
  <c r="BN539" i="6"/>
  <c r="AK540" i="6"/>
  <c r="AL540" i="6"/>
  <c r="AO540" i="6"/>
  <c r="AP540" i="6"/>
  <c r="AQ540" i="6"/>
  <c r="AS540" i="6"/>
  <c r="BJ540" i="6"/>
  <c r="BK540" i="6"/>
  <c r="BM540" i="6"/>
  <c r="BN540" i="6"/>
  <c r="AK541" i="6"/>
  <c r="AL541" i="6"/>
  <c r="AO541" i="6"/>
  <c r="AP541" i="6"/>
  <c r="AQ541" i="6"/>
  <c r="AS541" i="6"/>
  <c r="BJ541" i="6"/>
  <c r="BK541" i="6"/>
  <c r="BM541" i="6"/>
  <c r="BN541" i="6"/>
  <c r="AK542" i="6"/>
  <c r="AL542" i="6"/>
  <c r="AO542" i="6"/>
  <c r="AP542" i="6"/>
  <c r="AQ542" i="6"/>
  <c r="AS542" i="6"/>
  <c r="BJ542" i="6"/>
  <c r="BK542" i="6"/>
  <c r="BM542" i="6"/>
  <c r="BN542" i="6"/>
  <c r="AK543" i="6"/>
  <c r="AL543" i="6"/>
  <c r="AO543" i="6"/>
  <c r="AP543" i="6"/>
  <c r="AQ543" i="6"/>
  <c r="AS543" i="6"/>
  <c r="BJ543" i="6"/>
  <c r="BK543" i="6"/>
  <c r="BM543" i="6"/>
  <c r="BN543" i="6"/>
  <c r="AK544" i="6"/>
  <c r="AL544" i="6"/>
  <c r="AO544" i="6"/>
  <c r="AP544" i="6"/>
  <c r="AQ544" i="6"/>
  <c r="AS544" i="6"/>
  <c r="BJ544" i="6"/>
  <c r="BK544" i="6"/>
  <c r="BM544" i="6"/>
  <c r="BN544" i="6"/>
  <c r="AK545" i="6"/>
  <c r="AL545" i="6"/>
  <c r="AO545" i="6"/>
  <c r="AP545" i="6"/>
  <c r="AQ545" i="6"/>
  <c r="AS545" i="6"/>
  <c r="BJ545" i="6"/>
  <c r="BK545" i="6"/>
  <c r="BM545" i="6"/>
  <c r="BN545" i="6"/>
  <c r="AK546" i="6"/>
  <c r="AL546" i="6"/>
  <c r="AO546" i="6"/>
  <c r="AP546" i="6"/>
  <c r="AQ546" i="6"/>
  <c r="AS546" i="6"/>
  <c r="BJ546" i="6"/>
  <c r="BK546" i="6"/>
  <c r="BM546" i="6"/>
  <c r="BN546" i="6"/>
  <c r="AK547" i="6"/>
  <c r="AL547" i="6"/>
  <c r="AO547" i="6"/>
  <c r="AP547" i="6"/>
  <c r="AQ547" i="6"/>
  <c r="AS547" i="6"/>
  <c r="BJ547" i="6"/>
  <c r="BK547" i="6"/>
  <c r="BM547" i="6"/>
  <c r="BN547" i="6"/>
  <c r="AK548" i="6"/>
  <c r="AL548" i="6"/>
  <c r="AO548" i="6"/>
  <c r="AP548" i="6"/>
  <c r="AQ548" i="6"/>
  <c r="AS548" i="6"/>
  <c r="BJ548" i="6"/>
  <c r="BK548" i="6"/>
  <c r="BM548" i="6"/>
  <c r="BN548" i="6"/>
  <c r="AK549" i="6"/>
  <c r="AL549" i="6"/>
  <c r="AO549" i="6"/>
  <c r="AP549" i="6"/>
  <c r="AQ549" i="6"/>
  <c r="AS549" i="6"/>
  <c r="BJ549" i="6"/>
  <c r="BK549" i="6"/>
  <c r="BM549" i="6"/>
  <c r="BN549" i="6"/>
  <c r="AK550" i="6"/>
  <c r="AL550" i="6"/>
  <c r="AO550" i="6"/>
  <c r="AP550" i="6"/>
  <c r="AQ550" i="6"/>
  <c r="AS550" i="6"/>
  <c r="BJ550" i="6"/>
  <c r="BK550" i="6"/>
  <c r="BM550" i="6"/>
  <c r="BN550" i="6"/>
  <c r="AK551" i="6"/>
  <c r="AL551" i="6"/>
  <c r="AO551" i="6"/>
  <c r="AP551" i="6"/>
  <c r="AQ551" i="6"/>
  <c r="AS551" i="6"/>
  <c r="BJ551" i="6"/>
  <c r="BK551" i="6"/>
  <c r="BM551" i="6"/>
  <c r="BN551" i="6"/>
  <c r="AK552" i="6"/>
  <c r="AL552" i="6"/>
  <c r="AO552" i="6"/>
  <c r="AP552" i="6"/>
  <c r="AQ552" i="6"/>
  <c r="AS552" i="6"/>
  <c r="BJ552" i="6"/>
  <c r="BK552" i="6"/>
  <c r="BM552" i="6"/>
  <c r="BN552" i="6"/>
  <c r="AK553" i="6"/>
  <c r="AL553" i="6"/>
  <c r="AO553" i="6"/>
  <c r="AP553" i="6"/>
  <c r="AQ553" i="6"/>
  <c r="AS553" i="6"/>
  <c r="BJ553" i="6"/>
  <c r="BK553" i="6"/>
  <c r="BM553" i="6"/>
  <c r="BN553" i="6"/>
  <c r="AK554" i="6"/>
  <c r="AL554" i="6"/>
  <c r="AO554" i="6"/>
  <c r="AP554" i="6"/>
  <c r="AQ554" i="6"/>
  <c r="AS554" i="6"/>
  <c r="BJ554" i="6"/>
  <c r="BK554" i="6"/>
  <c r="BM554" i="6"/>
  <c r="BN554" i="6"/>
  <c r="AK555" i="6"/>
  <c r="AL555" i="6"/>
  <c r="AO555" i="6"/>
  <c r="AP555" i="6"/>
  <c r="AQ555" i="6"/>
  <c r="AS555" i="6"/>
  <c r="BJ555" i="6"/>
  <c r="BK555" i="6"/>
  <c r="BM555" i="6"/>
  <c r="BN555" i="6"/>
  <c r="AK556" i="6"/>
  <c r="AL556" i="6"/>
  <c r="AO556" i="6"/>
  <c r="AP556" i="6"/>
  <c r="AQ556" i="6"/>
  <c r="AS556" i="6"/>
  <c r="BJ556" i="6"/>
  <c r="BK556" i="6"/>
  <c r="BM556" i="6"/>
  <c r="BN556" i="6"/>
  <c r="AK557" i="6"/>
  <c r="AL557" i="6"/>
  <c r="AO557" i="6"/>
  <c r="AP557" i="6"/>
  <c r="AQ557" i="6"/>
  <c r="AS557" i="6"/>
  <c r="BJ557" i="6"/>
  <c r="BK557" i="6"/>
  <c r="BM557" i="6"/>
  <c r="BN557" i="6"/>
  <c r="AK558" i="6"/>
  <c r="AL558" i="6"/>
  <c r="AO558" i="6"/>
  <c r="AP558" i="6"/>
  <c r="AQ558" i="6"/>
  <c r="AS558" i="6"/>
  <c r="BJ558" i="6"/>
  <c r="BK558" i="6"/>
  <c r="BM558" i="6"/>
  <c r="BN558" i="6"/>
  <c r="AK559" i="6"/>
  <c r="AL559" i="6"/>
  <c r="AO559" i="6"/>
  <c r="AP559" i="6"/>
  <c r="AQ559" i="6"/>
  <c r="AS559" i="6"/>
  <c r="BJ559" i="6"/>
  <c r="BK559" i="6"/>
  <c r="BM559" i="6"/>
  <c r="BN559" i="6"/>
  <c r="AK560" i="6"/>
  <c r="AL560" i="6"/>
  <c r="AO560" i="6"/>
  <c r="AP560" i="6"/>
  <c r="AQ560" i="6"/>
  <c r="AS560" i="6"/>
  <c r="BJ560" i="6"/>
  <c r="BK560" i="6"/>
  <c r="BM560" i="6"/>
  <c r="BN560" i="6"/>
  <c r="AK561" i="6"/>
  <c r="AL561" i="6"/>
  <c r="AO561" i="6"/>
  <c r="AP561" i="6"/>
  <c r="AQ561" i="6"/>
  <c r="AS561" i="6"/>
  <c r="BJ561" i="6"/>
  <c r="BK561" i="6"/>
  <c r="BM561" i="6"/>
  <c r="BN561" i="6"/>
  <c r="AK562" i="6"/>
  <c r="AL562" i="6"/>
  <c r="AO562" i="6"/>
  <c r="AP562" i="6"/>
  <c r="AQ562" i="6"/>
  <c r="AS562" i="6"/>
  <c r="BJ562" i="6"/>
  <c r="BK562" i="6"/>
  <c r="BM562" i="6"/>
  <c r="BN562" i="6"/>
  <c r="AK563" i="6"/>
  <c r="AL563" i="6"/>
  <c r="AO563" i="6"/>
  <c r="AP563" i="6"/>
  <c r="AQ563" i="6"/>
  <c r="AS563" i="6"/>
  <c r="BJ563" i="6"/>
  <c r="BK563" i="6"/>
  <c r="BM563" i="6"/>
  <c r="BN563" i="6"/>
  <c r="AK564" i="6"/>
  <c r="AL564" i="6"/>
  <c r="AO564" i="6"/>
  <c r="AP564" i="6"/>
  <c r="AQ564" i="6"/>
  <c r="AS564" i="6"/>
  <c r="BJ564" i="6"/>
  <c r="BK564" i="6"/>
  <c r="BM564" i="6"/>
  <c r="BN564" i="6"/>
  <c r="AK565" i="6"/>
  <c r="AL565" i="6"/>
  <c r="AO565" i="6"/>
  <c r="AP565" i="6"/>
  <c r="AQ565" i="6"/>
  <c r="AS565" i="6"/>
  <c r="BJ565" i="6"/>
  <c r="BK565" i="6"/>
  <c r="BM565" i="6"/>
  <c r="BN565" i="6"/>
  <c r="AK566" i="6"/>
  <c r="AL566" i="6"/>
  <c r="AO566" i="6"/>
  <c r="AP566" i="6"/>
  <c r="AQ566" i="6"/>
  <c r="AS566" i="6"/>
  <c r="BJ566" i="6"/>
  <c r="BK566" i="6"/>
  <c r="BM566" i="6"/>
  <c r="BN566" i="6"/>
  <c r="AK567" i="6"/>
  <c r="AL567" i="6"/>
  <c r="AO567" i="6"/>
  <c r="AP567" i="6"/>
  <c r="AQ567" i="6"/>
  <c r="AS567" i="6"/>
  <c r="BJ567" i="6"/>
  <c r="BK567" i="6"/>
  <c r="BM567" i="6"/>
  <c r="BN567" i="6"/>
  <c r="AK568" i="6"/>
  <c r="AL568" i="6"/>
  <c r="AO568" i="6"/>
  <c r="AP568" i="6"/>
  <c r="AQ568" i="6"/>
  <c r="AS568" i="6"/>
  <c r="BJ568" i="6"/>
  <c r="BK568" i="6"/>
  <c r="BM568" i="6"/>
  <c r="BN568" i="6"/>
  <c r="AK569" i="6"/>
  <c r="AL569" i="6"/>
  <c r="AO569" i="6"/>
  <c r="AP569" i="6"/>
  <c r="AQ569" i="6"/>
  <c r="AS569" i="6"/>
  <c r="BJ569" i="6"/>
  <c r="BK569" i="6"/>
  <c r="BM569" i="6"/>
  <c r="BN569" i="6"/>
  <c r="AK570" i="6"/>
  <c r="AL570" i="6"/>
  <c r="AO570" i="6"/>
  <c r="AP570" i="6"/>
  <c r="AQ570" i="6"/>
  <c r="AS570" i="6"/>
  <c r="BJ570" i="6"/>
  <c r="BK570" i="6"/>
  <c r="BM570" i="6"/>
  <c r="BN570" i="6"/>
  <c r="AK571" i="6"/>
  <c r="AL571" i="6"/>
  <c r="AO571" i="6"/>
  <c r="AP571" i="6"/>
  <c r="AQ571" i="6"/>
  <c r="AS571" i="6"/>
  <c r="BJ571" i="6"/>
  <c r="BK571" i="6"/>
  <c r="BM571" i="6"/>
  <c r="BN571" i="6"/>
  <c r="AK572" i="6"/>
  <c r="AL572" i="6"/>
  <c r="AO572" i="6"/>
  <c r="AP572" i="6"/>
  <c r="AQ572" i="6"/>
  <c r="AS572" i="6"/>
  <c r="BJ572" i="6"/>
  <c r="BK572" i="6"/>
  <c r="BM572" i="6"/>
  <c r="BN572" i="6"/>
  <c r="AK573" i="6"/>
  <c r="AL573" i="6"/>
  <c r="AO573" i="6"/>
  <c r="AP573" i="6"/>
  <c r="AQ573" i="6"/>
  <c r="AS573" i="6"/>
  <c r="BJ573" i="6"/>
  <c r="BK573" i="6"/>
  <c r="BM573" i="6"/>
  <c r="BN573" i="6"/>
  <c r="AK574" i="6"/>
  <c r="AL574" i="6"/>
  <c r="AO574" i="6"/>
  <c r="AP574" i="6"/>
  <c r="AQ574" i="6"/>
  <c r="AS574" i="6"/>
  <c r="BJ574" i="6"/>
  <c r="BK574" i="6"/>
  <c r="BM574" i="6"/>
  <c r="BN574" i="6"/>
  <c r="AK575" i="6"/>
  <c r="AL575" i="6"/>
  <c r="AO575" i="6"/>
  <c r="AP575" i="6"/>
  <c r="AQ575" i="6"/>
  <c r="AS575" i="6"/>
  <c r="BJ575" i="6"/>
  <c r="BK575" i="6"/>
  <c r="BM575" i="6"/>
  <c r="BN575" i="6"/>
  <c r="AK576" i="6"/>
  <c r="AL576" i="6"/>
  <c r="AO576" i="6"/>
  <c r="AP576" i="6"/>
  <c r="AQ576" i="6"/>
  <c r="AS576" i="6"/>
  <c r="BJ576" i="6"/>
  <c r="BK576" i="6"/>
  <c r="BM576" i="6"/>
  <c r="BN576" i="6"/>
  <c r="AK577" i="6"/>
  <c r="AL577" i="6"/>
  <c r="AO577" i="6"/>
  <c r="AP577" i="6"/>
  <c r="AQ577" i="6"/>
  <c r="AS577" i="6"/>
  <c r="BJ577" i="6"/>
  <c r="BK577" i="6"/>
  <c r="BM577" i="6"/>
  <c r="BN577" i="6"/>
  <c r="AK578" i="6"/>
  <c r="AL578" i="6"/>
  <c r="AO578" i="6"/>
  <c r="AP578" i="6"/>
  <c r="AQ578" i="6"/>
  <c r="AS578" i="6"/>
  <c r="BJ578" i="6"/>
  <c r="BK578" i="6"/>
  <c r="BM578" i="6"/>
  <c r="BN578" i="6"/>
  <c r="AK579" i="6"/>
  <c r="AL579" i="6"/>
  <c r="AO579" i="6"/>
  <c r="AP579" i="6"/>
  <c r="AQ579" i="6"/>
  <c r="AS579" i="6"/>
  <c r="BJ579" i="6"/>
  <c r="BK579" i="6"/>
  <c r="BM579" i="6"/>
  <c r="BN579" i="6"/>
  <c r="AK580" i="6"/>
  <c r="AL580" i="6"/>
  <c r="AO580" i="6"/>
  <c r="AP580" i="6"/>
  <c r="AQ580" i="6"/>
  <c r="AS580" i="6"/>
  <c r="BJ580" i="6"/>
  <c r="BK580" i="6"/>
  <c r="BM580" i="6"/>
  <c r="BN580" i="6"/>
  <c r="AK581" i="6"/>
  <c r="AL581" i="6"/>
  <c r="AO581" i="6"/>
  <c r="AP581" i="6"/>
  <c r="AQ581" i="6"/>
  <c r="AS581" i="6"/>
  <c r="BJ581" i="6"/>
  <c r="BK581" i="6"/>
  <c r="BM581" i="6"/>
  <c r="BN581" i="6"/>
  <c r="AK582" i="6"/>
  <c r="AL582" i="6"/>
  <c r="AO582" i="6"/>
  <c r="AP582" i="6"/>
  <c r="AQ582" i="6"/>
  <c r="AS582" i="6"/>
  <c r="BJ582" i="6"/>
  <c r="BK582" i="6"/>
  <c r="BM582" i="6"/>
  <c r="BN582" i="6"/>
  <c r="AK583" i="6"/>
  <c r="AL583" i="6"/>
  <c r="AO583" i="6"/>
  <c r="AP583" i="6"/>
  <c r="AQ583" i="6"/>
  <c r="AS583" i="6"/>
  <c r="BJ583" i="6"/>
  <c r="BK583" i="6"/>
  <c r="BM583" i="6"/>
  <c r="BN583" i="6"/>
  <c r="AK584" i="6"/>
  <c r="AL584" i="6"/>
  <c r="AO584" i="6"/>
  <c r="AP584" i="6"/>
  <c r="AQ584" i="6"/>
  <c r="AS584" i="6"/>
  <c r="BJ584" i="6"/>
  <c r="BK584" i="6"/>
  <c r="BM584" i="6"/>
  <c r="BN584" i="6"/>
  <c r="AK585" i="6"/>
  <c r="AL585" i="6"/>
  <c r="AO585" i="6"/>
  <c r="AP585" i="6"/>
  <c r="AQ585" i="6"/>
  <c r="AS585" i="6"/>
  <c r="BJ585" i="6"/>
  <c r="BK585" i="6"/>
  <c r="BM585" i="6"/>
  <c r="BN585" i="6"/>
  <c r="AK586" i="6"/>
  <c r="AL586" i="6"/>
  <c r="AO586" i="6"/>
  <c r="AP586" i="6"/>
  <c r="AQ586" i="6"/>
  <c r="AS586" i="6"/>
  <c r="BJ586" i="6"/>
  <c r="BK586" i="6"/>
  <c r="BM586" i="6"/>
  <c r="BN586" i="6"/>
  <c r="AK587" i="6"/>
  <c r="AL587" i="6"/>
  <c r="AO587" i="6"/>
  <c r="AP587" i="6"/>
  <c r="AQ587" i="6"/>
  <c r="AS587" i="6"/>
  <c r="BJ587" i="6"/>
  <c r="BK587" i="6"/>
  <c r="BM587" i="6"/>
  <c r="BN587" i="6"/>
  <c r="AK588" i="6"/>
  <c r="AL588" i="6"/>
  <c r="AO588" i="6"/>
  <c r="AP588" i="6"/>
  <c r="AQ588" i="6"/>
  <c r="AS588" i="6"/>
  <c r="BJ588" i="6"/>
  <c r="BK588" i="6"/>
  <c r="BM588" i="6"/>
  <c r="BN588" i="6"/>
  <c r="AK589" i="6"/>
  <c r="AL589" i="6"/>
  <c r="AO589" i="6"/>
  <c r="AP589" i="6"/>
  <c r="AQ589" i="6"/>
  <c r="AS589" i="6"/>
  <c r="BJ589" i="6"/>
  <c r="BK589" i="6"/>
  <c r="BM589" i="6"/>
  <c r="BN589" i="6"/>
  <c r="AK590" i="6"/>
  <c r="AL590" i="6"/>
  <c r="AO590" i="6"/>
  <c r="AP590" i="6"/>
  <c r="AQ590" i="6"/>
  <c r="AS590" i="6"/>
  <c r="BJ590" i="6"/>
  <c r="BK590" i="6"/>
  <c r="BM590" i="6"/>
  <c r="BN590" i="6"/>
  <c r="AK591" i="6"/>
  <c r="AL591" i="6"/>
  <c r="AO591" i="6"/>
  <c r="AP591" i="6"/>
  <c r="AQ591" i="6"/>
  <c r="AS591" i="6"/>
  <c r="BJ591" i="6"/>
  <c r="BK591" i="6"/>
  <c r="BM591" i="6"/>
  <c r="BN591" i="6"/>
  <c r="AK592" i="6"/>
  <c r="AL592" i="6"/>
  <c r="AO592" i="6"/>
  <c r="AP592" i="6"/>
  <c r="AQ592" i="6"/>
  <c r="AS592" i="6"/>
  <c r="BJ592" i="6"/>
  <c r="BK592" i="6"/>
  <c r="BM592" i="6"/>
  <c r="BN592" i="6"/>
  <c r="AK593" i="6"/>
  <c r="AL593" i="6"/>
  <c r="AO593" i="6"/>
  <c r="AP593" i="6"/>
  <c r="AQ593" i="6"/>
  <c r="AS593" i="6"/>
  <c r="BJ593" i="6"/>
  <c r="BK593" i="6"/>
  <c r="BM593" i="6"/>
  <c r="BN593" i="6"/>
  <c r="AK594" i="6"/>
  <c r="AL594" i="6"/>
  <c r="AO594" i="6"/>
  <c r="AP594" i="6"/>
  <c r="AQ594" i="6"/>
  <c r="AS594" i="6"/>
  <c r="BJ594" i="6"/>
  <c r="BK594" i="6"/>
  <c r="BM594" i="6"/>
  <c r="BN594" i="6"/>
  <c r="AK595" i="6"/>
  <c r="AL595" i="6"/>
  <c r="AO595" i="6"/>
  <c r="AP595" i="6"/>
  <c r="AQ595" i="6"/>
  <c r="AS595" i="6"/>
  <c r="BJ595" i="6"/>
  <c r="BK595" i="6"/>
  <c r="BM595" i="6"/>
  <c r="BN595" i="6"/>
  <c r="AK596" i="6"/>
  <c r="AL596" i="6"/>
  <c r="AO596" i="6"/>
  <c r="AP596" i="6"/>
  <c r="AQ596" i="6"/>
  <c r="AS596" i="6"/>
  <c r="BJ596" i="6"/>
  <c r="BK596" i="6"/>
  <c r="BM596" i="6"/>
  <c r="BN596" i="6"/>
  <c r="AK597" i="6"/>
  <c r="AL597" i="6"/>
  <c r="AO597" i="6"/>
  <c r="AP597" i="6"/>
  <c r="AQ597" i="6"/>
  <c r="AS597" i="6"/>
  <c r="BJ597" i="6"/>
  <c r="BK597" i="6"/>
  <c r="BM597" i="6"/>
  <c r="BN597" i="6"/>
  <c r="AK598" i="6"/>
  <c r="AL598" i="6"/>
  <c r="AO598" i="6"/>
  <c r="AP598" i="6"/>
  <c r="AQ598" i="6"/>
  <c r="AS598" i="6"/>
  <c r="BJ598" i="6"/>
  <c r="BK598" i="6"/>
  <c r="BM598" i="6"/>
  <c r="BN598" i="6"/>
  <c r="AK599" i="6"/>
  <c r="AL599" i="6"/>
  <c r="AO599" i="6"/>
  <c r="AP599" i="6"/>
  <c r="AQ599" i="6"/>
  <c r="AS599" i="6"/>
  <c r="BJ599" i="6"/>
  <c r="BK599" i="6"/>
  <c r="BM599" i="6"/>
  <c r="BN599" i="6"/>
  <c r="AK600" i="6"/>
  <c r="AL600" i="6"/>
  <c r="AO600" i="6"/>
  <c r="AP600" i="6"/>
  <c r="AQ600" i="6"/>
  <c r="AS600" i="6"/>
  <c r="BJ600" i="6"/>
  <c r="BK600" i="6"/>
  <c r="BM600" i="6"/>
  <c r="BN600" i="6"/>
  <c r="AK601" i="6"/>
  <c r="AL601" i="6"/>
  <c r="AO601" i="6"/>
  <c r="AP601" i="6"/>
  <c r="AQ601" i="6"/>
  <c r="AS601" i="6"/>
  <c r="BJ601" i="6"/>
  <c r="BK601" i="6"/>
  <c r="BM601" i="6"/>
  <c r="BN601" i="6"/>
  <c r="AK602" i="6"/>
  <c r="AL602" i="6"/>
  <c r="AO602" i="6"/>
  <c r="AP602" i="6"/>
  <c r="AQ602" i="6"/>
  <c r="AS602" i="6"/>
  <c r="BJ602" i="6"/>
  <c r="BK602" i="6"/>
  <c r="BM602" i="6"/>
  <c r="BN602" i="6"/>
  <c r="AK603" i="6"/>
  <c r="AL603" i="6"/>
  <c r="AO603" i="6"/>
  <c r="AP603" i="6"/>
  <c r="AQ603" i="6"/>
  <c r="AS603" i="6"/>
  <c r="BJ603" i="6"/>
  <c r="BK603" i="6"/>
  <c r="BM603" i="6"/>
  <c r="BN603" i="6"/>
  <c r="AK604" i="6"/>
  <c r="AL604" i="6"/>
  <c r="AO604" i="6"/>
  <c r="AP604" i="6"/>
  <c r="AQ604" i="6"/>
  <c r="AS604" i="6"/>
  <c r="BJ604" i="6"/>
  <c r="BK604" i="6"/>
  <c r="BM604" i="6"/>
  <c r="BN604" i="6"/>
  <c r="AK605" i="6"/>
  <c r="AL605" i="6"/>
  <c r="AO605" i="6"/>
  <c r="AP605" i="6"/>
  <c r="AQ605" i="6"/>
  <c r="AS605" i="6"/>
  <c r="BJ605" i="6"/>
  <c r="BK605" i="6"/>
  <c r="BM605" i="6"/>
  <c r="BN605" i="6"/>
  <c r="AK606" i="6"/>
  <c r="AL606" i="6"/>
  <c r="AO606" i="6"/>
  <c r="AP606" i="6"/>
  <c r="AQ606" i="6"/>
  <c r="AS606" i="6"/>
  <c r="BJ606" i="6"/>
  <c r="BK606" i="6"/>
  <c r="BM606" i="6"/>
  <c r="BN606" i="6"/>
  <c r="AK607" i="6"/>
  <c r="AL607" i="6"/>
  <c r="AO607" i="6"/>
  <c r="AP607" i="6"/>
  <c r="AQ607" i="6"/>
  <c r="AS607" i="6"/>
  <c r="BJ607" i="6"/>
  <c r="BK607" i="6"/>
  <c r="BM607" i="6"/>
  <c r="BN607" i="6"/>
  <c r="AK608" i="6"/>
  <c r="AL608" i="6"/>
  <c r="AO608" i="6"/>
  <c r="AP608" i="6"/>
  <c r="AQ608" i="6"/>
  <c r="AS608" i="6"/>
  <c r="BJ608" i="6"/>
  <c r="BK608" i="6"/>
  <c r="BM608" i="6"/>
  <c r="BN608" i="6"/>
  <c r="AK609" i="6"/>
  <c r="AL609" i="6"/>
  <c r="AO609" i="6"/>
  <c r="AP609" i="6"/>
  <c r="AQ609" i="6"/>
  <c r="AS609" i="6"/>
  <c r="BJ609" i="6"/>
  <c r="BK609" i="6"/>
  <c r="BM609" i="6"/>
  <c r="BN609" i="6"/>
  <c r="AK610" i="6"/>
  <c r="AL610" i="6"/>
  <c r="AO610" i="6"/>
  <c r="AP610" i="6"/>
  <c r="AQ610" i="6"/>
  <c r="AS610" i="6"/>
  <c r="BJ610" i="6"/>
  <c r="BK610" i="6"/>
  <c r="BM610" i="6"/>
  <c r="BN610" i="6"/>
  <c r="AK611" i="6"/>
  <c r="AL611" i="6"/>
  <c r="AO611" i="6"/>
  <c r="AP611" i="6"/>
  <c r="AQ611" i="6"/>
  <c r="AS611" i="6"/>
  <c r="BJ611" i="6"/>
  <c r="BK611" i="6"/>
  <c r="BM611" i="6"/>
  <c r="BN611" i="6"/>
  <c r="AK612" i="6"/>
  <c r="AL612" i="6"/>
  <c r="AO612" i="6"/>
  <c r="AP612" i="6"/>
  <c r="AQ612" i="6"/>
  <c r="AS612" i="6"/>
  <c r="BJ612" i="6"/>
  <c r="BK612" i="6"/>
  <c r="BM612" i="6"/>
  <c r="BN612" i="6"/>
  <c r="AK613" i="6"/>
  <c r="AL613" i="6"/>
  <c r="AO613" i="6"/>
  <c r="AP613" i="6"/>
  <c r="AQ613" i="6"/>
  <c r="AS613" i="6"/>
  <c r="BJ613" i="6"/>
  <c r="BK613" i="6"/>
  <c r="BM613" i="6"/>
  <c r="BN613" i="6"/>
  <c r="AK614" i="6"/>
  <c r="AL614" i="6"/>
  <c r="AO614" i="6"/>
  <c r="AP614" i="6"/>
  <c r="AQ614" i="6"/>
  <c r="AS614" i="6"/>
  <c r="BJ614" i="6"/>
  <c r="BK614" i="6"/>
  <c r="BM614" i="6"/>
  <c r="BN614" i="6"/>
  <c r="AK615" i="6"/>
  <c r="AL615" i="6"/>
  <c r="AO615" i="6"/>
  <c r="AP615" i="6"/>
  <c r="AQ615" i="6"/>
  <c r="AS615" i="6"/>
  <c r="BJ615" i="6"/>
  <c r="BK615" i="6"/>
  <c r="BM615" i="6"/>
  <c r="BN615" i="6"/>
  <c r="AK616" i="6"/>
  <c r="AL616" i="6"/>
  <c r="AO616" i="6"/>
  <c r="AP616" i="6"/>
  <c r="AQ616" i="6"/>
  <c r="AS616" i="6"/>
  <c r="BJ616" i="6"/>
  <c r="BK616" i="6"/>
  <c r="BM616" i="6"/>
  <c r="BN616" i="6"/>
  <c r="AK617" i="6"/>
  <c r="AL617" i="6"/>
  <c r="AO617" i="6"/>
  <c r="AP617" i="6"/>
  <c r="AQ617" i="6"/>
  <c r="AS617" i="6"/>
  <c r="BJ617" i="6"/>
  <c r="BK617" i="6"/>
  <c r="BM617" i="6"/>
  <c r="BN617" i="6"/>
  <c r="AK618" i="6"/>
  <c r="AL618" i="6"/>
  <c r="AO618" i="6"/>
  <c r="AP618" i="6"/>
  <c r="AQ618" i="6"/>
  <c r="AS618" i="6"/>
  <c r="BJ618" i="6"/>
  <c r="BK618" i="6"/>
  <c r="BM618" i="6"/>
  <c r="BN618" i="6"/>
  <c r="AK619" i="6"/>
  <c r="AL619" i="6"/>
  <c r="AO619" i="6"/>
  <c r="AP619" i="6"/>
  <c r="AQ619" i="6"/>
  <c r="AS619" i="6"/>
  <c r="BJ619" i="6"/>
  <c r="BK619" i="6"/>
  <c r="BM619" i="6"/>
  <c r="BN619" i="6"/>
  <c r="AK620" i="6"/>
  <c r="AL620" i="6"/>
  <c r="AO620" i="6"/>
  <c r="AP620" i="6"/>
  <c r="AQ620" i="6"/>
  <c r="AS620" i="6"/>
  <c r="BJ620" i="6"/>
  <c r="BK620" i="6"/>
  <c r="BM620" i="6"/>
  <c r="BN620" i="6"/>
  <c r="AK621" i="6"/>
  <c r="AL621" i="6"/>
  <c r="AO621" i="6"/>
  <c r="AP621" i="6"/>
  <c r="AQ621" i="6"/>
  <c r="AS621" i="6"/>
  <c r="BJ621" i="6"/>
  <c r="BK621" i="6"/>
  <c r="BM621" i="6"/>
  <c r="BN621" i="6"/>
  <c r="AK622" i="6"/>
  <c r="AL622" i="6"/>
  <c r="AO622" i="6"/>
  <c r="AP622" i="6"/>
  <c r="AQ622" i="6"/>
  <c r="AS622" i="6"/>
  <c r="BJ622" i="6"/>
  <c r="BK622" i="6"/>
  <c r="BM622" i="6"/>
  <c r="BN622" i="6"/>
  <c r="AK623" i="6"/>
  <c r="AL623" i="6"/>
  <c r="AO623" i="6"/>
  <c r="AP623" i="6"/>
  <c r="AQ623" i="6"/>
  <c r="AS623" i="6"/>
  <c r="BJ623" i="6"/>
  <c r="BK623" i="6"/>
  <c r="BM623" i="6"/>
  <c r="BN623" i="6"/>
  <c r="AK624" i="6"/>
  <c r="AL624" i="6"/>
  <c r="AO624" i="6"/>
  <c r="AP624" i="6"/>
  <c r="AQ624" i="6"/>
  <c r="AS624" i="6"/>
  <c r="BJ624" i="6"/>
  <c r="BK624" i="6"/>
  <c r="BM624" i="6"/>
  <c r="BN624" i="6"/>
  <c r="AK625" i="6"/>
  <c r="AL625" i="6"/>
  <c r="AO625" i="6"/>
  <c r="AP625" i="6"/>
  <c r="AQ625" i="6"/>
  <c r="AS625" i="6"/>
  <c r="BJ625" i="6"/>
  <c r="BK625" i="6"/>
  <c r="BM625" i="6"/>
  <c r="BN625" i="6"/>
  <c r="AK626" i="6"/>
  <c r="AL626" i="6"/>
  <c r="AO626" i="6"/>
  <c r="AP626" i="6"/>
  <c r="AQ626" i="6"/>
  <c r="AS626" i="6"/>
  <c r="BJ626" i="6"/>
  <c r="BK626" i="6"/>
  <c r="BM626" i="6"/>
  <c r="BN626" i="6"/>
  <c r="AK627" i="6"/>
  <c r="AL627" i="6"/>
  <c r="AO627" i="6"/>
  <c r="AP627" i="6"/>
  <c r="AQ627" i="6"/>
  <c r="AS627" i="6"/>
  <c r="BJ627" i="6"/>
  <c r="BK627" i="6"/>
  <c r="BM627" i="6"/>
  <c r="BN627" i="6"/>
  <c r="AK628" i="6"/>
  <c r="AL628" i="6"/>
  <c r="AO628" i="6"/>
  <c r="AP628" i="6"/>
  <c r="AQ628" i="6"/>
  <c r="AS628" i="6"/>
  <c r="BJ628" i="6"/>
  <c r="BK628" i="6"/>
  <c r="BM628" i="6"/>
  <c r="BN628" i="6"/>
  <c r="AK629" i="6"/>
  <c r="AL629" i="6"/>
  <c r="AO629" i="6"/>
  <c r="AP629" i="6"/>
  <c r="AQ629" i="6"/>
  <c r="AS629" i="6"/>
  <c r="BJ629" i="6"/>
  <c r="BK629" i="6"/>
  <c r="BM629" i="6"/>
  <c r="BN629" i="6"/>
  <c r="AK630" i="6"/>
  <c r="AL630" i="6"/>
  <c r="AO630" i="6"/>
  <c r="AP630" i="6"/>
  <c r="AQ630" i="6"/>
  <c r="AS630" i="6"/>
  <c r="BJ630" i="6"/>
  <c r="BK630" i="6"/>
  <c r="BM630" i="6"/>
  <c r="BN630" i="6"/>
  <c r="AK631" i="6"/>
  <c r="AL631" i="6"/>
  <c r="AO631" i="6"/>
  <c r="AP631" i="6"/>
  <c r="AQ631" i="6"/>
  <c r="AS631" i="6"/>
  <c r="BJ631" i="6"/>
  <c r="BK631" i="6"/>
  <c r="BM631" i="6"/>
  <c r="BN631" i="6"/>
  <c r="AK632" i="6"/>
  <c r="AL632" i="6"/>
  <c r="AO632" i="6"/>
  <c r="AP632" i="6"/>
  <c r="AQ632" i="6"/>
  <c r="AS632" i="6"/>
  <c r="BJ632" i="6"/>
  <c r="BK632" i="6"/>
  <c r="BM632" i="6"/>
  <c r="BN632" i="6"/>
  <c r="AK633" i="6"/>
  <c r="AL633" i="6"/>
  <c r="AO633" i="6"/>
  <c r="AP633" i="6"/>
  <c r="AQ633" i="6"/>
  <c r="AS633" i="6"/>
  <c r="BJ633" i="6"/>
  <c r="BK633" i="6"/>
  <c r="BM633" i="6"/>
  <c r="BN633" i="6"/>
  <c r="AK634" i="6"/>
  <c r="AL634" i="6"/>
  <c r="AO634" i="6"/>
  <c r="AP634" i="6"/>
  <c r="AQ634" i="6"/>
  <c r="AS634" i="6"/>
  <c r="BJ634" i="6"/>
  <c r="BK634" i="6"/>
  <c r="BM634" i="6"/>
  <c r="BN634" i="6"/>
  <c r="AK635" i="6"/>
  <c r="AL635" i="6"/>
  <c r="AO635" i="6"/>
  <c r="AP635" i="6"/>
  <c r="AQ635" i="6"/>
  <c r="AS635" i="6"/>
  <c r="BJ635" i="6"/>
  <c r="BK635" i="6"/>
  <c r="BM635" i="6"/>
  <c r="BN635" i="6"/>
  <c r="AK636" i="6"/>
  <c r="AL636" i="6"/>
  <c r="AO636" i="6"/>
  <c r="AP636" i="6"/>
  <c r="AQ636" i="6"/>
  <c r="AS636" i="6"/>
  <c r="BJ636" i="6"/>
  <c r="BK636" i="6"/>
  <c r="BM636" i="6"/>
  <c r="BN636" i="6"/>
  <c r="AK637" i="6"/>
  <c r="AL637" i="6"/>
  <c r="AO637" i="6"/>
  <c r="AP637" i="6"/>
  <c r="AQ637" i="6"/>
  <c r="AS637" i="6"/>
  <c r="BJ637" i="6"/>
  <c r="BK637" i="6"/>
  <c r="BM637" i="6"/>
  <c r="BN637" i="6"/>
  <c r="AK638" i="6"/>
  <c r="AL638" i="6"/>
  <c r="AO638" i="6"/>
  <c r="AP638" i="6"/>
  <c r="AQ638" i="6"/>
  <c r="AS638" i="6"/>
  <c r="BJ638" i="6"/>
  <c r="BK638" i="6"/>
  <c r="BM638" i="6"/>
  <c r="BN638" i="6"/>
  <c r="AK639" i="6"/>
  <c r="AL639" i="6"/>
  <c r="AO639" i="6"/>
  <c r="AP639" i="6"/>
  <c r="AQ639" i="6"/>
  <c r="AS639" i="6"/>
  <c r="BJ639" i="6"/>
  <c r="BK639" i="6"/>
  <c r="BM639" i="6"/>
  <c r="BN639" i="6"/>
  <c r="AK640" i="6"/>
  <c r="AL640" i="6"/>
  <c r="AO640" i="6"/>
  <c r="AP640" i="6"/>
  <c r="AQ640" i="6"/>
  <c r="AS640" i="6"/>
  <c r="BJ640" i="6"/>
  <c r="BK640" i="6"/>
  <c r="BM640" i="6"/>
  <c r="BN640" i="6"/>
  <c r="AK641" i="6"/>
  <c r="AL641" i="6"/>
  <c r="AO641" i="6"/>
  <c r="AP641" i="6"/>
  <c r="AQ641" i="6"/>
  <c r="AS641" i="6"/>
  <c r="BJ641" i="6"/>
  <c r="BK641" i="6"/>
  <c r="BM641" i="6"/>
  <c r="BN641" i="6"/>
  <c r="AK642" i="6"/>
  <c r="AL642" i="6"/>
  <c r="AO642" i="6"/>
  <c r="AP642" i="6"/>
  <c r="AQ642" i="6"/>
  <c r="AS642" i="6"/>
  <c r="BJ642" i="6"/>
  <c r="BK642" i="6"/>
  <c r="BM642" i="6"/>
  <c r="BN642" i="6"/>
  <c r="AK643" i="6"/>
  <c r="AL643" i="6"/>
  <c r="AO643" i="6"/>
  <c r="AP643" i="6"/>
  <c r="AQ643" i="6"/>
  <c r="AS643" i="6"/>
  <c r="BJ643" i="6"/>
  <c r="BK643" i="6"/>
  <c r="BM643" i="6"/>
  <c r="BN643" i="6"/>
  <c r="AK644" i="6"/>
  <c r="AL644" i="6"/>
  <c r="AO644" i="6"/>
  <c r="AP644" i="6"/>
  <c r="AQ644" i="6"/>
  <c r="AS644" i="6"/>
  <c r="BJ644" i="6"/>
  <c r="BK644" i="6"/>
  <c r="BM644" i="6"/>
  <c r="BN644" i="6"/>
  <c r="AK645" i="6"/>
  <c r="AL645" i="6"/>
  <c r="AO645" i="6"/>
  <c r="AP645" i="6"/>
  <c r="AQ645" i="6"/>
  <c r="AS645" i="6"/>
  <c r="BJ645" i="6"/>
  <c r="BK645" i="6"/>
  <c r="BM645" i="6"/>
  <c r="BN645" i="6"/>
  <c r="AK646" i="6"/>
  <c r="AL646" i="6"/>
  <c r="AO646" i="6"/>
  <c r="AP646" i="6"/>
  <c r="AQ646" i="6"/>
  <c r="AS646" i="6"/>
  <c r="BJ646" i="6"/>
  <c r="BK646" i="6"/>
  <c r="BM646" i="6"/>
  <c r="BN646" i="6"/>
  <c r="AK647" i="6"/>
  <c r="AL647" i="6"/>
  <c r="AO647" i="6"/>
  <c r="AP647" i="6"/>
  <c r="AQ647" i="6"/>
  <c r="AS647" i="6"/>
  <c r="BJ647" i="6"/>
  <c r="BK647" i="6"/>
  <c r="BM647" i="6"/>
  <c r="BN647" i="6"/>
  <c r="AK648" i="6"/>
  <c r="AL648" i="6"/>
  <c r="AO648" i="6"/>
  <c r="AP648" i="6"/>
  <c r="AQ648" i="6"/>
  <c r="AS648" i="6"/>
  <c r="BJ648" i="6"/>
  <c r="BK648" i="6"/>
  <c r="BM648" i="6"/>
  <c r="BN648" i="6"/>
  <c r="AK649" i="6"/>
  <c r="AL649" i="6"/>
  <c r="AO649" i="6"/>
  <c r="AP649" i="6"/>
  <c r="AQ649" i="6"/>
  <c r="AS649" i="6"/>
  <c r="BJ649" i="6"/>
  <c r="BK649" i="6"/>
  <c r="BM649" i="6"/>
  <c r="BN649" i="6"/>
  <c r="AK650" i="6"/>
  <c r="AL650" i="6"/>
  <c r="AO650" i="6"/>
  <c r="AP650" i="6"/>
  <c r="AQ650" i="6"/>
  <c r="AS650" i="6"/>
  <c r="BJ650" i="6"/>
  <c r="BK650" i="6"/>
  <c r="BM650" i="6"/>
  <c r="BN650" i="6"/>
  <c r="AK651" i="6"/>
  <c r="AL651" i="6"/>
  <c r="AO651" i="6"/>
  <c r="AP651" i="6"/>
  <c r="AQ651" i="6"/>
  <c r="AS651" i="6"/>
  <c r="BJ651" i="6"/>
  <c r="BK651" i="6"/>
  <c r="BM651" i="6"/>
  <c r="BN651" i="6"/>
  <c r="AK652" i="6"/>
  <c r="AL652" i="6"/>
  <c r="AO652" i="6"/>
  <c r="AP652" i="6"/>
  <c r="AQ652" i="6"/>
  <c r="AS652" i="6"/>
  <c r="BJ652" i="6"/>
  <c r="BK652" i="6"/>
  <c r="BM652" i="6"/>
  <c r="BN652" i="6"/>
  <c r="AK653" i="6"/>
  <c r="AL653" i="6"/>
  <c r="AO653" i="6"/>
  <c r="AP653" i="6"/>
  <c r="AQ653" i="6"/>
  <c r="AS653" i="6"/>
  <c r="BJ653" i="6"/>
  <c r="BK653" i="6"/>
  <c r="BM653" i="6"/>
  <c r="BN653" i="6"/>
  <c r="AK654" i="6"/>
  <c r="AL654" i="6"/>
  <c r="AO654" i="6"/>
  <c r="AP654" i="6"/>
  <c r="AQ654" i="6"/>
  <c r="AS654" i="6"/>
  <c r="BJ654" i="6"/>
  <c r="BK654" i="6"/>
  <c r="BM654" i="6"/>
  <c r="BN654" i="6"/>
  <c r="AK655" i="6"/>
  <c r="AL655" i="6"/>
  <c r="AO655" i="6"/>
  <c r="AP655" i="6"/>
  <c r="AQ655" i="6"/>
  <c r="AS655" i="6"/>
  <c r="BJ655" i="6"/>
  <c r="BK655" i="6"/>
  <c r="BM655" i="6"/>
  <c r="BN655" i="6"/>
  <c r="AK656" i="6"/>
  <c r="AL656" i="6"/>
  <c r="AO656" i="6"/>
  <c r="AP656" i="6"/>
  <c r="AQ656" i="6"/>
  <c r="AS656" i="6"/>
  <c r="BJ656" i="6"/>
  <c r="BK656" i="6"/>
  <c r="BM656" i="6"/>
  <c r="BN656" i="6"/>
  <c r="AK657" i="6"/>
  <c r="AL657" i="6"/>
  <c r="AO657" i="6"/>
  <c r="AP657" i="6"/>
  <c r="AQ657" i="6"/>
  <c r="AS657" i="6"/>
  <c r="BJ657" i="6"/>
  <c r="BK657" i="6"/>
  <c r="BM657" i="6"/>
  <c r="BN657" i="6"/>
  <c r="AK658" i="6"/>
  <c r="AL658" i="6"/>
  <c r="AO658" i="6"/>
  <c r="AP658" i="6"/>
  <c r="AQ658" i="6"/>
  <c r="AS658" i="6"/>
  <c r="BJ658" i="6"/>
  <c r="BK658" i="6"/>
  <c r="BM658" i="6"/>
  <c r="BN658" i="6"/>
  <c r="AK659" i="6"/>
  <c r="AL659" i="6"/>
  <c r="AO659" i="6"/>
  <c r="AP659" i="6"/>
  <c r="AQ659" i="6"/>
  <c r="AS659" i="6"/>
  <c r="BJ659" i="6"/>
  <c r="BK659" i="6"/>
  <c r="BM659" i="6"/>
  <c r="BN659" i="6"/>
  <c r="AK660" i="6"/>
  <c r="AL660" i="6"/>
  <c r="AO660" i="6"/>
  <c r="AP660" i="6"/>
  <c r="AQ660" i="6"/>
  <c r="AS660" i="6"/>
  <c r="BJ660" i="6"/>
  <c r="BK660" i="6"/>
  <c r="BM660" i="6"/>
  <c r="BN660" i="6"/>
  <c r="AK661" i="6"/>
  <c r="AL661" i="6"/>
  <c r="AO661" i="6"/>
  <c r="AP661" i="6"/>
  <c r="AQ661" i="6"/>
  <c r="AS661" i="6"/>
  <c r="BJ661" i="6"/>
  <c r="BK661" i="6"/>
  <c r="BM661" i="6"/>
  <c r="BN661" i="6"/>
  <c r="AK662" i="6"/>
  <c r="AL662" i="6"/>
  <c r="AO662" i="6"/>
  <c r="AP662" i="6"/>
  <c r="AQ662" i="6"/>
  <c r="AS662" i="6"/>
  <c r="BJ662" i="6"/>
  <c r="BK662" i="6"/>
  <c r="BM662" i="6"/>
  <c r="BN662" i="6"/>
  <c r="AK663" i="6"/>
  <c r="AL663" i="6"/>
  <c r="AO663" i="6"/>
  <c r="AP663" i="6"/>
  <c r="AQ663" i="6"/>
  <c r="AS663" i="6"/>
  <c r="BJ663" i="6"/>
  <c r="BK663" i="6"/>
  <c r="BM663" i="6"/>
  <c r="BN663" i="6"/>
  <c r="AK664" i="6"/>
  <c r="AL664" i="6"/>
  <c r="AO664" i="6"/>
  <c r="AP664" i="6"/>
  <c r="AQ664" i="6"/>
  <c r="AS664" i="6"/>
  <c r="BJ664" i="6"/>
  <c r="BK664" i="6"/>
  <c r="BM664" i="6"/>
  <c r="BN664" i="6"/>
  <c r="AK665" i="6"/>
  <c r="AL665" i="6"/>
  <c r="AO665" i="6"/>
  <c r="AP665" i="6"/>
  <c r="AQ665" i="6"/>
  <c r="AS665" i="6"/>
  <c r="BJ665" i="6"/>
  <c r="BK665" i="6"/>
  <c r="BM665" i="6"/>
  <c r="BN665" i="6"/>
  <c r="AK666" i="6"/>
  <c r="AL666" i="6"/>
  <c r="AO666" i="6"/>
  <c r="AP666" i="6"/>
  <c r="AQ666" i="6"/>
  <c r="AS666" i="6"/>
  <c r="BJ666" i="6"/>
  <c r="BK666" i="6"/>
  <c r="BL666" i="6"/>
  <c r="BM666" i="6"/>
  <c r="BN666" i="6"/>
  <c r="AK667" i="6"/>
  <c r="AL667" i="6"/>
  <c r="AN667" i="6"/>
  <c r="AO667" i="6"/>
  <c r="AP667" i="6"/>
  <c r="AR667" i="6"/>
  <c r="AS667" i="6"/>
  <c r="BJ667" i="6"/>
  <c r="BK667" i="6"/>
  <c r="BL667" i="6"/>
  <c r="BM667" i="6"/>
  <c r="BN667" i="6"/>
  <c r="AK668" i="6"/>
  <c r="AL668" i="6"/>
  <c r="AN668" i="6"/>
  <c r="AO668" i="6"/>
  <c r="AP668" i="6"/>
  <c r="AR668" i="6"/>
  <c r="AS668" i="6"/>
  <c r="BJ668" i="6"/>
  <c r="BK668" i="6"/>
  <c r="BL668" i="6"/>
  <c r="BM668" i="6"/>
  <c r="BN668" i="6"/>
  <c r="AK669" i="6"/>
  <c r="AL669" i="6"/>
  <c r="AN669" i="6"/>
  <c r="AO669" i="6"/>
  <c r="AP669" i="6"/>
  <c r="AR669" i="6"/>
  <c r="AS669" i="6"/>
  <c r="BJ669" i="6"/>
  <c r="BK669" i="6"/>
  <c r="BL669" i="6"/>
  <c r="BM669" i="6"/>
  <c r="BN669" i="6"/>
  <c r="AK670" i="6"/>
  <c r="AL670" i="6"/>
  <c r="AN670" i="6"/>
  <c r="AO670" i="6"/>
  <c r="AP670" i="6"/>
  <c r="AR670" i="6"/>
  <c r="AS670" i="6"/>
  <c r="BJ670" i="6"/>
  <c r="BK670" i="6"/>
  <c r="BL670" i="6"/>
  <c r="BM670" i="6"/>
  <c r="BN670" i="6"/>
  <c r="AK671" i="6"/>
  <c r="AL671" i="6"/>
  <c r="AN671" i="6"/>
  <c r="AO671" i="6"/>
  <c r="AP671" i="6"/>
  <c r="AR671" i="6"/>
  <c r="AS671" i="6"/>
  <c r="BJ671" i="6"/>
  <c r="BK671" i="6"/>
  <c r="BL671" i="6"/>
  <c r="BM671" i="6"/>
  <c r="BN671" i="6"/>
  <c r="AK672" i="6"/>
  <c r="AL672" i="6"/>
  <c r="AN672" i="6"/>
  <c r="AO672" i="6"/>
  <c r="AP672" i="6"/>
  <c r="AR672" i="6"/>
  <c r="AS672" i="6"/>
  <c r="BJ672" i="6"/>
  <c r="BK672" i="6"/>
  <c r="BL672" i="6"/>
  <c r="BM672" i="6"/>
  <c r="BN672" i="6"/>
  <c r="AK673" i="6"/>
  <c r="AL673" i="6"/>
  <c r="AN673" i="6"/>
  <c r="AO673" i="6"/>
  <c r="AP673" i="6"/>
  <c r="AR673" i="6"/>
  <c r="AS673" i="6"/>
  <c r="BJ673" i="6"/>
  <c r="BK673" i="6"/>
  <c r="BL673" i="6"/>
  <c r="BM673" i="6"/>
  <c r="BN673" i="6"/>
  <c r="AK674" i="6"/>
  <c r="AL674" i="6"/>
  <c r="AN674" i="6"/>
  <c r="AO674" i="6"/>
  <c r="AP674" i="6"/>
  <c r="AR674" i="6"/>
  <c r="AS674" i="6"/>
  <c r="BJ674" i="6"/>
  <c r="BK674" i="6"/>
  <c r="BL674" i="6"/>
  <c r="BM674" i="6"/>
  <c r="BN674" i="6"/>
  <c r="AK675" i="6"/>
  <c r="AL675" i="6"/>
  <c r="AN675" i="6"/>
  <c r="AO675" i="6"/>
  <c r="AP675" i="6"/>
  <c r="AR675" i="6"/>
  <c r="AS675" i="6"/>
  <c r="BJ675" i="6"/>
  <c r="BK675" i="6"/>
  <c r="BL675" i="6"/>
  <c r="BM675" i="6"/>
  <c r="BN675" i="6"/>
  <c r="AK676" i="6"/>
  <c r="AL676" i="6"/>
  <c r="AN676" i="6"/>
  <c r="AO676" i="6"/>
  <c r="AP676" i="6"/>
  <c r="AR676" i="6"/>
  <c r="AS676" i="6"/>
  <c r="BJ676" i="6"/>
  <c r="BK676" i="6"/>
  <c r="BL676" i="6"/>
  <c r="BM676" i="6"/>
  <c r="BN676" i="6"/>
  <c r="AK677" i="6"/>
  <c r="AL677" i="6"/>
  <c r="AN677" i="6"/>
  <c r="AO677" i="6"/>
  <c r="AP677" i="6"/>
  <c r="AR677" i="6"/>
  <c r="AS677" i="6"/>
  <c r="BJ677" i="6"/>
  <c r="BK677" i="6"/>
  <c r="BL677" i="6"/>
  <c r="BM677" i="6"/>
  <c r="BN677" i="6"/>
  <c r="AK678" i="6"/>
  <c r="AL678" i="6"/>
  <c r="AN678" i="6"/>
  <c r="AO678" i="6"/>
  <c r="AP678" i="6"/>
  <c r="AR678" i="6"/>
  <c r="AS678" i="6"/>
  <c r="BJ678" i="6"/>
  <c r="BK678" i="6"/>
  <c r="BL678" i="6"/>
  <c r="BM678" i="6"/>
  <c r="BN678" i="6"/>
  <c r="AK679" i="6"/>
  <c r="AL679" i="6"/>
  <c r="AN679" i="6"/>
  <c r="AO679" i="6"/>
  <c r="AP679" i="6"/>
  <c r="AR679" i="6"/>
  <c r="AS679" i="6"/>
  <c r="BJ679" i="6"/>
  <c r="BK679" i="6"/>
  <c r="BL679" i="6"/>
  <c r="BM679" i="6"/>
  <c r="BN679" i="6"/>
  <c r="AK680" i="6"/>
  <c r="AL680" i="6"/>
  <c r="AN680" i="6"/>
  <c r="AO680" i="6"/>
  <c r="AP680" i="6"/>
  <c r="AR680" i="6"/>
  <c r="AS680" i="6"/>
  <c r="BJ680" i="6"/>
  <c r="BK680" i="6"/>
  <c r="BL680" i="6"/>
  <c r="BM680" i="6"/>
  <c r="BN680" i="6"/>
  <c r="AK681" i="6"/>
  <c r="AL681" i="6"/>
  <c r="AN681" i="6"/>
  <c r="AO681" i="6"/>
  <c r="AP681" i="6"/>
  <c r="AR681" i="6"/>
  <c r="AS681" i="6"/>
  <c r="BJ681" i="6"/>
  <c r="BK681" i="6"/>
  <c r="BL681" i="6"/>
  <c r="BM681" i="6"/>
  <c r="BN681" i="6"/>
  <c r="AK682" i="6"/>
  <c r="AL682" i="6"/>
  <c r="AN682" i="6"/>
  <c r="AO682" i="6"/>
  <c r="AP682" i="6"/>
  <c r="AR682" i="6"/>
  <c r="AS682" i="6"/>
  <c r="BJ682" i="6"/>
  <c r="BK682" i="6"/>
  <c r="BL682" i="6"/>
  <c r="BM682" i="6"/>
  <c r="BN682" i="6"/>
  <c r="AK683" i="6"/>
  <c r="AL683" i="6"/>
  <c r="AN683" i="6"/>
  <c r="AO683" i="6"/>
  <c r="AP683" i="6"/>
  <c r="AR683" i="6"/>
  <c r="AS683" i="6"/>
  <c r="BJ683" i="6"/>
  <c r="BK683" i="6"/>
  <c r="BL683" i="6"/>
  <c r="BM683" i="6"/>
  <c r="BN683" i="6"/>
  <c r="AK684" i="6"/>
  <c r="AL684" i="6"/>
  <c r="AN684" i="6"/>
  <c r="AO684" i="6"/>
  <c r="AP684" i="6"/>
  <c r="AR684" i="6"/>
  <c r="AS684" i="6"/>
  <c r="BJ684" i="6"/>
  <c r="BK684" i="6"/>
  <c r="BL684" i="6"/>
  <c r="BM684" i="6"/>
  <c r="BN684" i="6"/>
  <c r="AK685" i="6"/>
  <c r="AL685" i="6"/>
  <c r="AN685" i="6"/>
  <c r="AO685" i="6"/>
  <c r="AP685" i="6"/>
  <c r="AR685" i="6"/>
  <c r="AS685" i="6"/>
  <c r="BJ685" i="6"/>
  <c r="BK685" i="6"/>
  <c r="BL685" i="6"/>
  <c r="BM685" i="6"/>
  <c r="BN685" i="6"/>
  <c r="AK686" i="6"/>
  <c r="AL686" i="6"/>
  <c r="AN686" i="6"/>
  <c r="AO686" i="6"/>
  <c r="AP686" i="6"/>
  <c r="AR686" i="6"/>
  <c r="AS686" i="6"/>
  <c r="BJ686" i="6"/>
  <c r="BK686" i="6"/>
  <c r="BL686" i="6"/>
  <c r="BM686" i="6"/>
  <c r="BN686" i="6"/>
  <c r="AK687" i="6"/>
  <c r="AL687" i="6"/>
  <c r="AN687" i="6"/>
  <c r="AO687" i="6"/>
  <c r="AP687" i="6"/>
  <c r="AR687" i="6"/>
  <c r="AS687" i="6"/>
  <c r="BJ687" i="6"/>
  <c r="BK687" i="6"/>
  <c r="BL687" i="6"/>
  <c r="BM687" i="6"/>
  <c r="BN687" i="6"/>
  <c r="AK688" i="6"/>
  <c r="AL688" i="6"/>
  <c r="AN688" i="6"/>
  <c r="AO688" i="6"/>
  <c r="AP688" i="6"/>
  <c r="AR688" i="6"/>
  <c r="AS688" i="6"/>
  <c r="BJ688" i="6"/>
  <c r="BK688" i="6"/>
  <c r="BL688" i="6"/>
  <c r="BM688" i="6"/>
  <c r="BN688" i="6"/>
  <c r="AK689" i="6"/>
  <c r="AL689" i="6"/>
  <c r="AN689" i="6"/>
  <c r="AO689" i="6"/>
  <c r="AP689" i="6"/>
  <c r="AR689" i="6"/>
  <c r="AS689" i="6"/>
  <c r="BJ689" i="6"/>
  <c r="BK689" i="6"/>
  <c r="BL689" i="6"/>
  <c r="BM689" i="6"/>
  <c r="BN689" i="6"/>
  <c r="AK690" i="6"/>
  <c r="AL690" i="6"/>
  <c r="AN690" i="6"/>
  <c r="AO690" i="6"/>
  <c r="AP690" i="6"/>
  <c r="AR690" i="6"/>
  <c r="AS690" i="6"/>
  <c r="BJ690" i="6"/>
  <c r="BK690" i="6"/>
  <c r="BL690" i="6"/>
  <c r="BM690" i="6"/>
  <c r="BN690" i="6"/>
  <c r="AK691" i="6"/>
  <c r="AL691" i="6"/>
  <c r="AN691" i="6"/>
  <c r="AO691" i="6"/>
  <c r="AP691" i="6"/>
  <c r="AR691" i="6"/>
  <c r="AS691" i="6"/>
  <c r="BJ691" i="6"/>
  <c r="BK691" i="6"/>
  <c r="BL691" i="6"/>
  <c r="BM691" i="6"/>
  <c r="BN691" i="6"/>
  <c r="AK692" i="6"/>
  <c r="AL692" i="6"/>
  <c r="AN692" i="6"/>
  <c r="AO692" i="6"/>
  <c r="AP692" i="6"/>
  <c r="AR692" i="6"/>
  <c r="AS692" i="6"/>
  <c r="BJ692" i="6"/>
  <c r="BK692" i="6"/>
  <c r="BL692" i="6"/>
  <c r="BM692" i="6"/>
  <c r="BN692" i="6"/>
  <c r="AK693" i="6"/>
  <c r="AL693" i="6"/>
  <c r="AN693" i="6"/>
  <c r="AO693" i="6"/>
  <c r="AP693" i="6"/>
  <c r="AR693" i="6"/>
  <c r="AS693" i="6"/>
  <c r="BJ693" i="6"/>
  <c r="BK693" i="6"/>
  <c r="BL693" i="6"/>
  <c r="BM693" i="6"/>
  <c r="BN693" i="6"/>
  <c r="AK694" i="6"/>
  <c r="AL694" i="6"/>
  <c r="AN694" i="6"/>
  <c r="AO694" i="6"/>
  <c r="AP694" i="6"/>
  <c r="AR694" i="6"/>
  <c r="AS694" i="6"/>
  <c r="BJ694" i="6"/>
  <c r="BK694" i="6"/>
  <c r="BL694" i="6"/>
  <c r="BM694" i="6"/>
  <c r="BN694" i="6"/>
  <c r="AK695" i="6"/>
  <c r="AL695" i="6"/>
  <c r="AN695" i="6"/>
  <c r="AO695" i="6"/>
  <c r="AP695" i="6"/>
  <c r="AR695" i="6"/>
  <c r="AS695" i="6"/>
  <c r="BJ695" i="6"/>
  <c r="BK695" i="6"/>
  <c r="BL695" i="6"/>
  <c r="BM695" i="6"/>
  <c r="BN695" i="6"/>
  <c r="AK696" i="6"/>
  <c r="AL696" i="6"/>
  <c r="AN696" i="6"/>
  <c r="AO696" i="6"/>
  <c r="AP696" i="6"/>
  <c r="AR696" i="6"/>
  <c r="AS696" i="6"/>
  <c r="BJ696" i="6"/>
  <c r="BK696" i="6"/>
  <c r="BL696" i="6"/>
  <c r="BM696" i="6"/>
  <c r="BN696" i="6"/>
  <c r="AK697" i="6"/>
  <c r="AL697" i="6"/>
  <c r="AN697" i="6"/>
  <c r="AO697" i="6"/>
  <c r="AP697" i="6"/>
  <c r="AR697" i="6"/>
  <c r="AS697" i="6"/>
  <c r="BJ697" i="6"/>
  <c r="BK697" i="6"/>
  <c r="BL697" i="6"/>
  <c r="BM697" i="6"/>
  <c r="BN697" i="6"/>
  <c r="AK698" i="6"/>
  <c r="AL698" i="6"/>
  <c r="AN698" i="6"/>
  <c r="AO698" i="6"/>
  <c r="AP698" i="6"/>
  <c r="AR698" i="6"/>
  <c r="AS698" i="6"/>
  <c r="BJ698" i="6"/>
  <c r="BK698" i="6"/>
  <c r="BL698" i="6"/>
  <c r="BM698" i="6"/>
  <c r="BN698" i="6"/>
  <c r="AK699" i="6"/>
  <c r="AL699" i="6"/>
  <c r="AN699" i="6"/>
  <c r="AO699" i="6"/>
  <c r="AP699" i="6"/>
  <c r="AR699" i="6"/>
  <c r="AS699" i="6"/>
  <c r="BJ699" i="6"/>
  <c r="BK699" i="6"/>
  <c r="BL699" i="6"/>
  <c r="BM699" i="6"/>
  <c r="BN699" i="6"/>
  <c r="AK700" i="6"/>
  <c r="AL700" i="6"/>
  <c r="AN700" i="6"/>
  <c r="AO700" i="6"/>
  <c r="AP700" i="6"/>
  <c r="AR700" i="6"/>
  <c r="AS700" i="6"/>
  <c r="BJ700" i="6"/>
  <c r="BK700" i="6"/>
  <c r="BL700" i="6"/>
  <c r="BM700" i="6"/>
  <c r="BN700" i="6"/>
  <c r="AK701" i="6"/>
  <c r="AL701" i="6"/>
  <c r="AN701" i="6"/>
  <c r="AO701" i="6"/>
  <c r="AP701" i="6"/>
  <c r="AR701" i="6"/>
  <c r="AS701" i="6"/>
  <c r="BJ701" i="6"/>
  <c r="BK701" i="6"/>
  <c r="BL701" i="6"/>
  <c r="BM701" i="6"/>
  <c r="BN701" i="6"/>
  <c r="AK702" i="6"/>
  <c r="AL702" i="6"/>
  <c r="AN702" i="6"/>
  <c r="AO702" i="6"/>
  <c r="AP702" i="6"/>
  <c r="AR702" i="6"/>
  <c r="AS702" i="6"/>
  <c r="BJ702" i="6"/>
  <c r="BK702" i="6"/>
  <c r="BL702" i="6"/>
  <c r="BM702" i="6"/>
  <c r="BN702" i="6"/>
  <c r="AK703" i="6"/>
  <c r="AL703" i="6"/>
  <c r="AN703" i="6"/>
  <c r="AO703" i="6"/>
  <c r="AP703" i="6"/>
  <c r="AR703" i="6"/>
  <c r="AS703" i="6"/>
  <c r="BJ703" i="6"/>
  <c r="BK703" i="6"/>
  <c r="BL703" i="6"/>
  <c r="BM703" i="6"/>
  <c r="BN703" i="6"/>
  <c r="AK704" i="6"/>
  <c r="AL704" i="6"/>
  <c r="AN704" i="6"/>
  <c r="AO704" i="6"/>
  <c r="AP704" i="6"/>
  <c r="AR704" i="6"/>
  <c r="AS704" i="6"/>
  <c r="BJ704" i="6"/>
  <c r="BK704" i="6"/>
  <c r="BL704" i="6"/>
  <c r="BM704" i="6"/>
  <c r="BN704" i="6"/>
  <c r="AK705" i="6"/>
  <c r="AL705" i="6"/>
  <c r="AN705" i="6"/>
  <c r="AO705" i="6"/>
  <c r="AP705" i="6"/>
  <c r="AR705" i="6"/>
  <c r="AS705" i="6"/>
  <c r="BJ705" i="6"/>
  <c r="BK705" i="6"/>
  <c r="BL705" i="6"/>
  <c r="BM705" i="6"/>
  <c r="BN705" i="6"/>
  <c r="AK706" i="6"/>
  <c r="AL706" i="6"/>
  <c r="AN706" i="6"/>
  <c r="AO706" i="6"/>
  <c r="AP706" i="6"/>
  <c r="AR706" i="6"/>
  <c r="AS706" i="6"/>
  <c r="BJ706" i="6"/>
  <c r="BK706" i="6"/>
  <c r="BL706" i="6"/>
  <c r="BM706" i="6"/>
  <c r="BN706" i="6"/>
  <c r="AK707" i="6"/>
  <c r="AL707" i="6"/>
  <c r="AM707" i="6"/>
  <c r="AN707" i="6"/>
  <c r="AO707" i="6"/>
  <c r="AP707" i="6"/>
  <c r="AQ707" i="6"/>
  <c r="AR707" i="6"/>
  <c r="AS707" i="6"/>
  <c r="BJ707" i="6"/>
  <c r="BK707" i="6"/>
  <c r="BL707" i="6"/>
  <c r="BM707" i="6"/>
  <c r="BN707" i="6"/>
  <c r="AK708" i="6"/>
  <c r="AL708" i="6"/>
  <c r="AM708" i="6"/>
  <c r="AN708" i="6"/>
  <c r="AO708" i="6"/>
  <c r="AP708" i="6"/>
  <c r="AQ708" i="6"/>
  <c r="AR708" i="6"/>
  <c r="AS708" i="6"/>
  <c r="BJ708" i="6"/>
  <c r="BK708" i="6"/>
  <c r="BL708" i="6"/>
  <c r="BM708" i="6"/>
  <c r="BN708" i="6"/>
  <c r="AK709" i="6"/>
  <c r="AL709" i="6"/>
  <c r="AM709" i="6"/>
  <c r="AN709" i="6"/>
  <c r="AO709" i="6"/>
  <c r="AP709" i="6"/>
  <c r="AQ709" i="6"/>
  <c r="AR709" i="6"/>
  <c r="AS709" i="6"/>
  <c r="BJ709" i="6"/>
  <c r="BK709" i="6"/>
  <c r="BL709" i="6"/>
  <c r="BM709" i="6"/>
  <c r="BN709" i="6"/>
  <c r="AK710" i="6"/>
  <c r="AL710" i="6"/>
  <c r="AM710" i="6"/>
  <c r="AN710" i="6"/>
  <c r="AO710" i="6"/>
  <c r="AP710" i="6"/>
  <c r="AQ710" i="6"/>
  <c r="AR710" i="6"/>
  <c r="AS710" i="6"/>
  <c r="BJ710" i="6"/>
  <c r="BK710" i="6"/>
  <c r="BL710" i="6"/>
  <c r="BM710" i="6"/>
  <c r="BN710" i="6"/>
  <c r="AK711" i="6"/>
  <c r="AL711" i="6"/>
  <c r="AM711" i="6"/>
  <c r="AN711" i="6"/>
  <c r="AO711" i="6"/>
  <c r="AP711" i="6"/>
  <c r="AQ711" i="6"/>
  <c r="AR711" i="6"/>
  <c r="AS711" i="6"/>
  <c r="BJ711" i="6"/>
  <c r="BK711" i="6"/>
  <c r="BL711" i="6"/>
  <c r="BM711" i="6"/>
  <c r="BN711" i="6"/>
  <c r="AK712" i="6"/>
  <c r="AL712" i="6"/>
  <c r="AM712" i="6"/>
  <c r="AN712" i="6"/>
  <c r="AO712" i="6"/>
  <c r="AP712" i="6"/>
  <c r="AQ712" i="6"/>
  <c r="AR712" i="6"/>
  <c r="AS712" i="6"/>
  <c r="BJ712" i="6"/>
  <c r="BK712" i="6"/>
  <c r="BL712" i="6"/>
  <c r="BM712" i="6"/>
  <c r="BN712" i="6"/>
  <c r="AK713" i="6"/>
  <c r="AL713" i="6"/>
  <c r="AM713" i="6"/>
  <c r="AN713" i="6"/>
  <c r="AO713" i="6"/>
  <c r="AP713" i="6"/>
  <c r="AQ713" i="6"/>
  <c r="AR713" i="6"/>
  <c r="AS713" i="6"/>
  <c r="BJ713" i="6"/>
  <c r="BK713" i="6"/>
  <c r="BL713" i="6"/>
  <c r="BM713" i="6"/>
  <c r="BN713" i="6"/>
  <c r="AK714" i="6"/>
  <c r="AL714" i="6"/>
  <c r="AM714" i="6"/>
  <c r="AN714" i="6"/>
  <c r="AO714" i="6"/>
  <c r="AP714" i="6"/>
  <c r="AQ714" i="6"/>
  <c r="AR714" i="6"/>
  <c r="AS714" i="6"/>
  <c r="BJ714" i="6"/>
  <c r="BK714" i="6"/>
  <c r="BL714" i="6"/>
  <c r="BM714" i="6"/>
  <c r="BN714" i="6"/>
  <c r="AK715" i="6"/>
  <c r="AL715" i="6"/>
  <c r="AM715" i="6"/>
  <c r="AN715" i="6"/>
  <c r="AO715" i="6"/>
  <c r="AP715" i="6"/>
  <c r="AQ715" i="6"/>
  <c r="AR715" i="6"/>
  <c r="AS715" i="6"/>
  <c r="BJ715" i="6"/>
  <c r="BK715" i="6"/>
  <c r="BL715" i="6"/>
  <c r="BM715" i="6"/>
  <c r="BN715" i="6"/>
  <c r="AK716" i="6"/>
  <c r="AL716" i="6"/>
  <c r="AM716" i="6"/>
  <c r="AN716" i="6"/>
  <c r="AO716" i="6"/>
  <c r="AP716" i="6"/>
  <c r="AQ716" i="6"/>
  <c r="AR716" i="6"/>
  <c r="AS716" i="6"/>
  <c r="BJ716" i="6"/>
  <c r="BK716" i="6"/>
  <c r="BL716" i="6"/>
  <c r="BM716" i="6"/>
  <c r="BN716" i="6"/>
  <c r="AK717" i="6"/>
  <c r="AL717" i="6"/>
  <c r="AM717" i="6"/>
  <c r="AN717" i="6"/>
  <c r="AO717" i="6"/>
  <c r="AP717" i="6"/>
  <c r="AQ717" i="6"/>
  <c r="AR717" i="6"/>
  <c r="AS717" i="6"/>
  <c r="BJ717" i="6"/>
  <c r="BK717" i="6"/>
  <c r="BL717" i="6"/>
  <c r="BM717" i="6"/>
  <c r="BN717" i="6"/>
  <c r="AK718" i="6"/>
  <c r="AL718" i="6"/>
  <c r="AM718" i="6"/>
  <c r="AN718" i="6"/>
  <c r="AO718" i="6"/>
  <c r="AP718" i="6"/>
  <c r="AQ718" i="6"/>
  <c r="AR718" i="6"/>
  <c r="AS718" i="6"/>
  <c r="BJ718" i="6"/>
  <c r="BK718" i="6"/>
  <c r="BL718" i="6"/>
  <c r="BM718" i="6"/>
  <c r="BN718" i="6"/>
  <c r="AK719" i="6"/>
  <c r="AL719" i="6"/>
  <c r="AM719" i="6"/>
  <c r="AN719" i="6"/>
  <c r="AO719" i="6"/>
  <c r="AP719" i="6"/>
  <c r="AQ719" i="6"/>
  <c r="AR719" i="6"/>
  <c r="AS719" i="6"/>
  <c r="BJ719" i="6"/>
  <c r="BK719" i="6"/>
  <c r="BL719" i="6"/>
  <c r="BM719" i="6"/>
  <c r="BN719" i="6"/>
  <c r="AK720" i="6"/>
  <c r="AL720" i="6"/>
  <c r="AM720" i="6"/>
  <c r="AN720" i="6"/>
  <c r="AO720" i="6"/>
  <c r="AP720" i="6"/>
  <c r="AQ720" i="6"/>
  <c r="AR720" i="6"/>
  <c r="AS720" i="6"/>
  <c r="BJ720" i="6"/>
  <c r="BK720" i="6"/>
  <c r="BL720" i="6"/>
  <c r="BM720" i="6"/>
  <c r="BN720" i="6"/>
  <c r="AK721" i="6"/>
  <c r="AL721" i="6"/>
  <c r="AM721" i="6"/>
  <c r="AN721" i="6"/>
  <c r="AO721" i="6"/>
  <c r="AP721" i="6"/>
  <c r="AQ721" i="6"/>
  <c r="AR721" i="6"/>
  <c r="AS721" i="6"/>
  <c r="BJ721" i="6"/>
  <c r="BK721" i="6"/>
  <c r="BL721" i="6"/>
  <c r="BM721" i="6"/>
  <c r="BN721" i="6"/>
  <c r="AK722" i="6"/>
  <c r="AL722" i="6"/>
  <c r="AM722" i="6"/>
  <c r="AN722" i="6"/>
  <c r="AO722" i="6"/>
  <c r="AP722" i="6"/>
  <c r="AQ722" i="6"/>
  <c r="AR722" i="6"/>
  <c r="AS722" i="6"/>
  <c r="BJ722" i="6"/>
  <c r="BK722" i="6"/>
  <c r="BL722" i="6"/>
  <c r="BM722" i="6"/>
  <c r="BN722" i="6"/>
  <c r="AK723" i="6"/>
  <c r="AL723" i="6"/>
  <c r="AM723" i="6"/>
  <c r="AN723" i="6"/>
  <c r="AO723" i="6"/>
  <c r="AP723" i="6"/>
  <c r="AQ723" i="6"/>
  <c r="AR723" i="6"/>
  <c r="AS723" i="6"/>
  <c r="BJ723" i="6"/>
  <c r="BK723" i="6"/>
  <c r="BL723" i="6"/>
  <c r="BM723" i="6"/>
  <c r="BN723" i="6"/>
  <c r="AK724" i="6"/>
  <c r="AL724" i="6"/>
  <c r="AM724" i="6"/>
  <c r="AN724" i="6"/>
  <c r="AO724" i="6"/>
  <c r="AP724" i="6"/>
  <c r="AQ724" i="6"/>
  <c r="AR724" i="6"/>
  <c r="AS724" i="6"/>
  <c r="BJ724" i="6"/>
  <c r="BK724" i="6"/>
  <c r="BL724" i="6"/>
  <c r="BM724" i="6"/>
  <c r="BN724" i="6"/>
  <c r="AK725" i="6"/>
  <c r="AL725" i="6"/>
  <c r="AM725" i="6"/>
  <c r="AN725" i="6"/>
  <c r="AO725" i="6"/>
  <c r="AP725" i="6"/>
  <c r="AQ725" i="6"/>
  <c r="AR725" i="6"/>
  <c r="AS725" i="6"/>
  <c r="BJ725" i="6"/>
  <c r="BK725" i="6"/>
  <c r="BL725" i="6"/>
  <c r="BM725" i="6"/>
  <c r="BN725" i="6"/>
  <c r="AK726" i="6"/>
  <c r="AL726" i="6"/>
  <c r="AM726" i="6"/>
  <c r="AN726" i="6"/>
  <c r="AO726" i="6"/>
  <c r="AP726" i="6"/>
  <c r="AQ726" i="6"/>
  <c r="AR726" i="6"/>
  <c r="AS726" i="6"/>
  <c r="BJ726" i="6"/>
  <c r="BK726" i="6"/>
  <c r="BL726" i="6"/>
  <c r="BM726" i="6"/>
  <c r="BN726" i="6"/>
  <c r="AK727" i="6"/>
  <c r="AL727" i="6"/>
  <c r="AM727" i="6"/>
  <c r="AN727" i="6"/>
  <c r="AO727" i="6"/>
  <c r="AP727" i="6"/>
  <c r="AQ727" i="6"/>
  <c r="AR727" i="6"/>
  <c r="AS727" i="6"/>
  <c r="BJ727" i="6"/>
  <c r="BK727" i="6"/>
  <c r="BL727" i="6"/>
  <c r="BM727" i="6"/>
  <c r="BN727" i="6"/>
  <c r="AK728" i="6"/>
  <c r="AL728" i="6"/>
  <c r="AM728" i="6"/>
  <c r="AN728" i="6"/>
  <c r="AO728" i="6"/>
  <c r="AP728" i="6"/>
  <c r="AQ728" i="6"/>
  <c r="AR728" i="6"/>
  <c r="AS728" i="6"/>
  <c r="BJ728" i="6"/>
  <c r="BK728" i="6"/>
  <c r="BL728" i="6"/>
  <c r="BM728" i="6"/>
  <c r="BN728" i="6"/>
  <c r="AK729" i="6"/>
  <c r="AL729" i="6"/>
  <c r="AM729" i="6"/>
  <c r="AN729" i="6"/>
  <c r="AO729" i="6"/>
  <c r="AP729" i="6"/>
  <c r="AQ729" i="6"/>
  <c r="AR729" i="6"/>
  <c r="AS729" i="6"/>
  <c r="BJ729" i="6"/>
  <c r="BK729" i="6"/>
  <c r="BL729" i="6"/>
  <c r="BM729" i="6"/>
  <c r="BN729" i="6"/>
  <c r="AK730" i="6"/>
  <c r="AL730" i="6"/>
  <c r="AM730" i="6"/>
  <c r="AN730" i="6"/>
  <c r="AO730" i="6"/>
  <c r="AP730" i="6"/>
  <c r="AQ730" i="6"/>
  <c r="AR730" i="6"/>
  <c r="AS730" i="6"/>
  <c r="BJ730" i="6"/>
  <c r="BK730" i="6"/>
  <c r="BL730" i="6"/>
  <c r="BM730" i="6"/>
  <c r="BN730" i="6"/>
  <c r="AK731" i="6"/>
  <c r="AL731" i="6"/>
  <c r="AM731" i="6"/>
  <c r="AN731" i="6"/>
  <c r="AO731" i="6"/>
  <c r="AP731" i="6"/>
  <c r="AQ731" i="6"/>
  <c r="AR731" i="6"/>
  <c r="AS731" i="6"/>
  <c r="BJ731" i="6"/>
  <c r="BK731" i="6"/>
  <c r="BL731" i="6"/>
  <c r="BM731" i="6"/>
  <c r="BN731" i="6"/>
  <c r="AK732" i="6"/>
  <c r="AL732" i="6"/>
  <c r="AM732" i="6"/>
  <c r="AN732" i="6"/>
  <c r="AO732" i="6"/>
  <c r="AP732" i="6"/>
  <c r="AQ732" i="6"/>
  <c r="AR732" i="6"/>
  <c r="AS732" i="6"/>
  <c r="BJ732" i="6"/>
  <c r="BK732" i="6"/>
  <c r="BL732" i="6"/>
  <c r="BM732" i="6"/>
  <c r="BN732" i="6"/>
  <c r="AK733" i="6"/>
  <c r="AL733" i="6"/>
  <c r="AM733" i="6"/>
  <c r="AN733" i="6"/>
  <c r="AO733" i="6"/>
  <c r="AP733" i="6"/>
  <c r="AQ733" i="6"/>
  <c r="AR733" i="6"/>
  <c r="AS733" i="6"/>
  <c r="BJ733" i="6"/>
  <c r="BK733" i="6"/>
  <c r="BL733" i="6"/>
  <c r="BM733" i="6"/>
  <c r="BN733" i="6"/>
  <c r="AK734" i="6"/>
  <c r="AL734" i="6"/>
  <c r="AM734" i="6"/>
  <c r="AN734" i="6"/>
  <c r="AO734" i="6"/>
  <c r="AP734" i="6"/>
  <c r="AQ734" i="6"/>
  <c r="AR734" i="6"/>
  <c r="AS734" i="6"/>
  <c r="BJ734" i="6"/>
  <c r="BK734" i="6"/>
  <c r="BL734" i="6"/>
  <c r="BM734" i="6"/>
  <c r="BN734" i="6"/>
  <c r="AK735" i="6"/>
  <c r="AL735" i="6"/>
  <c r="AM735" i="6"/>
  <c r="AN735" i="6"/>
  <c r="AO735" i="6"/>
  <c r="AP735" i="6"/>
  <c r="AQ735" i="6"/>
  <c r="AR735" i="6"/>
  <c r="AS735" i="6"/>
  <c r="BJ735" i="6"/>
  <c r="BK735" i="6"/>
  <c r="BL735" i="6"/>
  <c r="BM735" i="6"/>
  <c r="BN735" i="6"/>
  <c r="AK736" i="6"/>
  <c r="AL736" i="6"/>
  <c r="AM736" i="6"/>
  <c r="AN736" i="6"/>
  <c r="AO736" i="6"/>
  <c r="AP736" i="6"/>
  <c r="AQ736" i="6"/>
  <c r="AR736" i="6"/>
  <c r="AS736" i="6"/>
  <c r="BJ736" i="6"/>
  <c r="BK736" i="6"/>
  <c r="BL736" i="6"/>
  <c r="BM736" i="6"/>
  <c r="BN736" i="6"/>
  <c r="AK737" i="6"/>
  <c r="AL737" i="6"/>
  <c r="AM737" i="6"/>
  <c r="AN737" i="6"/>
  <c r="AO737" i="6"/>
  <c r="AP737" i="6"/>
  <c r="AQ737" i="6"/>
  <c r="AR737" i="6"/>
  <c r="AS737" i="6"/>
  <c r="BJ737" i="6"/>
  <c r="BK737" i="6"/>
  <c r="BL737" i="6"/>
  <c r="BM737" i="6"/>
  <c r="BN737" i="6"/>
  <c r="AK738" i="6"/>
  <c r="AL738" i="6"/>
  <c r="AM738" i="6"/>
  <c r="AN738" i="6"/>
  <c r="AO738" i="6"/>
  <c r="AP738" i="6"/>
  <c r="AQ738" i="6"/>
  <c r="AR738" i="6"/>
  <c r="AS738" i="6"/>
  <c r="BJ738" i="6"/>
  <c r="BK738" i="6"/>
  <c r="BL738" i="6"/>
  <c r="BM738" i="6"/>
  <c r="BN738" i="6"/>
  <c r="AK739" i="6"/>
  <c r="AL739" i="6"/>
  <c r="AM739" i="6"/>
  <c r="AN739" i="6"/>
  <c r="AO739" i="6"/>
  <c r="AP739" i="6"/>
  <c r="AQ739" i="6"/>
  <c r="AR739" i="6"/>
  <c r="AS739" i="6"/>
  <c r="BJ739" i="6"/>
  <c r="BK739" i="6"/>
  <c r="BL739" i="6"/>
  <c r="BM739" i="6"/>
  <c r="BN739" i="6"/>
  <c r="AK740" i="6"/>
  <c r="AL740" i="6"/>
  <c r="AM740" i="6"/>
  <c r="AN740" i="6"/>
  <c r="AO740" i="6"/>
  <c r="AP740" i="6"/>
  <c r="AQ740" i="6"/>
  <c r="AR740" i="6"/>
  <c r="AS740" i="6"/>
  <c r="BJ740" i="6"/>
  <c r="BK740" i="6"/>
  <c r="BL740" i="6"/>
  <c r="BM740" i="6"/>
  <c r="BN740" i="6"/>
  <c r="AK741" i="6"/>
  <c r="AL741" i="6"/>
  <c r="AM741" i="6"/>
  <c r="AN741" i="6"/>
  <c r="AO741" i="6"/>
  <c r="AP741" i="6"/>
  <c r="AQ741" i="6"/>
  <c r="AR741" i="6"/>
  <c r="AS741" i="6"/>
  <c r="BJ741" i="6"/>
  <c r="BK741" i="6"/>
  <c r="BL741" i="6"/>
  <c r="BM741" i="6"/>
  <c r="BN741" i="6"/>
  <c r="AK742" i="6"/>
  <c r="AL742" i="6"/>
  <c r="AM742" i="6"/>
  <c r="AN742" i="6"/>
  <c r="AO742" i="6"/>
  <c r="AP742" i="6"/>
  <c r="AQ742" i="6"/>
  <c r="AR742" i="6"/>
  <c r="AS742" i="6"/>
  <c r="BJ742" i="6"/>
  <c r="BK742" i="6"/>
  <c r="BL742" i="6"/>
  <c r="BM742" i="6"/>
  <c r="BN742" i="6"/>
  <c r="AK743" i="6"/>
  <c r="AL743" i="6"/>
  <c r="AM743" i="6"/>
  <c r="AN743" i="6"/>
  <c r="AO743" i="6"/>
  <c r="AP743" i="6"/>
  <c r="AQ743" i="6"/>
  <c r="AR743" i="6"/>
  <c r="AS743" i="6"/>
  <c r="BJ743" i="6"/>
  <c r="BK743" i="6"/>
  <c r="BL743" i="6"/>
  <c r="BM743" i="6"/>
  <c r="BN743" i="6"/>
  <c r="AK744" i="6"/>
  <c r="AL744" i="6"/>
  <c r="AM744" i="6"/>
  <c r="AN744" i="6"/>
  <c r="AO744" i="6"/>
  <c r="AP744" i="6"/>
  <c r="AQ744" i="6"/>
  <c r="AR744" i="6"/>
  <c r="AS744" i="6"/>
  <c r="BJ744" i="6"/>
  <c r="BK744" i="6"/>
  <c r="BL744" i="6"/>
  <c r="BM744" i="6"/>
  <c r="BN744" i="6"/>
  <c r="AK745" i="6"/>
  <c r="AL745" i="6"/>
  <c r="AM745" i="6"/>
  <c r="AN745" i="6"/>
  <c r="AO745" i="6"/>
  <c r="AP745" i="6"/>
  <c r="AQ745" i="6"/>
  <c r="AR745" i="6"/>
  <c r="AS745" i="6"/>
  <c r="BJ745" i="6"/>
  <c r="BK745" i="6"/>
  <c r="BL745" i="6"/>
  <c r="BM745" i="6"/>
  <c r="BN745" i="6"/>
  <c r="AK746" i="6"/>
  <c r="AL746" i="6"/>
  <c r="AM746" i="6"/>
  <c r="AN746" i="6"/>
  <c r="AO746" i="6"/>
  <c r="AP746" i="6"/>
  <c r="AQ746" i="6"/>
  <c r="AR746" i="6"/>
  <c r="AS746" i="6"/>
  <c r="BJ746" i="6"/>
  <c r="BK746" i="6"/>
  <c r="BL746" i="6"/>
  <c r="BM746" i="6"/>
  <c r="BN746" i="6"/>
  <c r="AK747" i="6"/>
  <c r="AL747" i="6"/>
  <c r="AM747" i="6"/>
  <c r="AN747" i="6"/>
  <c r="AO747" i="6"/>
  <c r="AP747" i="6"/>
  <c r="AQ747" i="6"/>
  <c r="AR747" i="6"/>
  <c r="AS747" i="6"/>
  <c r="BJ747" i="6"/>
  <c r="BK747" i="6"/>
  <c r="BL747" i="6"/>
  <c r="BM747" i="6"/>
  <c r="BN747" i="6"/>
  <c r="AK748" i="6"/>
  <c r="AL748" i="6"/>
  <c r="AM748" i="6"/>
  <c r="AN748" i="6"/>
  <c r="AO748" i="6"/>
  <c r="AP748" i="6"/>
  <c r="AQ748" i="6"/>
  <c r="AR748" i="6"/>
  <c r="AS748" i="6"/>
  <c r="BJ748" i="6"/>
  <c r="BK748" i="6"/>
  <c r="BL748" i="6"/>
  <c r="BM748" i="6"/>
  <c r="BN748" i="6"/>
  <c r="AK749" i="6"/>
  <c r="AL749" i="6"/>
  <c r="AM749" i="6"/>
  <c r="AN749" i="6"/>
  <c r="AO749" i="6"/>
  <c r="AP749" i="6"/>
  <c r="AQ749" i="6"/>
  <c r="AR749" i="6"/>
  <c r="AS749" i="6"/>
  <c r="BJ749" i="6"/>
  <c r="BK749" i="6"/>
  <c r="BL749" i="6"/>
  <c r="BM749" i="6"/>
  <c r="BN749" i="6"/>
  <c r="AK750" i="6"/>
  <c r="AL750" i="6"/>
  <c r="AM750" i="6"/>
  <c r="AN750" i="6"/>
  <c r="AO750" i="6"/>
  <c r="AP750" i="6"/>
  <c r="AQ750" i="6"/>
  <c r="AR750" i="6"/>
  <c r="AS750" i="6"/>
  <c r="BJ750" i="6"/>
  <c r="BK750" i="6"/>
  <c r="BL750" i="6"/>
  <c r="BM750" i="6"/>
  <c r="BN750" i="6"/>
  <c r="AK751" i="6"/>
  <c r="AL751" i="6"/>
  <c r="AM751" i="6"/>
  <c r="AN751" i="6"/>
  <c r="AO751" i="6"/>
  <c r="AP751" i="6"/>
  <c r="AQ751" i="6"/>
  <c r="AR751" i="6"/>
  <c r="AS751" i="6"/>
  <c r="BJ751" i="6"/>
  <c r="BK751" i="6"/>
  <c r="BL751" i="6"/>
  <c r="BM751" i="6"/>
  <c r="BN751" i="6"/>
  <c r="AK752" i="6"/>
  <c r="AL752" i="6"/>
  <c r="AM752" i="6"/>
  <c r="AN752" i="6"/>
  <c r="AO752" i="6"/>
  <c r="AP752" i="6"/>
  <c r="AQ752" i="6"/>
  <c r="AR752" i="6"/>
  <c r="AS752" i="6"/>
  <c r="BJ752" i="6"/>
  <c r="BK752" i="6"/>
  <c r="BL752" i="6"/>
  <c r="BM752" i="6"/>
  <c r="BN752" i="6"/>
  <c r="AK753" i="6"/>
  <c r="AL753" i="6"/>
  <c r="AM753" i="6"/>
  <c r="AN753" i="6"/>
  <c r="AO753" i="6"/>
  <c r="AP753" i="6"/>
  <c r="AQ753" i="6"/>
  <c r="AR753" i="6"/>
  <c r="AS753" i="6"/>
  <c r="BJ753" i="6"/>
  <c r="BK753" i="6"/>
  <c r="BL753" i="6"/>
  <c r="BM753" i="6"/>
  <c r="BN753" i="6"/>
  <c r="AK754" i="6"/>
  <c r="AL754" i="6"/>
  <c r="AM754" i="6"/>
  <c r="AN754" i="6"/>
  <c r="AO754" i="6"/>
  <c r="AP754" i="6"/>
  <c r="AQ754" i="6"/>
  <c r="AR754" i="6"/>
  <c r="AS754" i="6"/>
  <c r="BJ754" i="6"/>
  <c r="BK754" i="6"/>
  <c r="BL754" i="6"/>
  <c r="BM754" i="6"/>
  <c r="BN754" i="6"/>
  <c r="AK755" i="6"/>
  <c r="AL755" i="6"/>
  <c r="AM755" i="6"/>
  <c r="AN755" i="6"/>
  <c r="AO755" i="6"/>
  <c r="AP755" i="6"/>
  <c r="AQ755" i="6"/>
  <c r="AR755" i="6"/>
  <c r="AS755" i="6"/>
  <c r="BJ755" i="6"/>
  <c r="BK755" i="6"/>
  <c r="BL755" i="6"/>
  <c r="BM755" i="6"/>
  <c r="BN755" i="6"/>
  <c r="AK756" i="6"/>
  <c r="AL756" i="6"/>
  <c r="AM756" i="6"/>
  <c r="AN756" i="6"/>
  <c r="AO756" i="6"/>
  <c r="AP756" i="6"/>
  <c r="AQ756" i="6"/>
  <c r="AR756" i="6"/>
  <c r="AS756" i="6"/>
  <c r="BJ756" i="6"/>
  <c r="BK756" i="6"/>
  <c r="BL756" i="6"/>
  <c r="BM756" i="6"/>
  <c r="BN756" i="6"/>
  <c r="AK757" i="6"/>
  <c r="AL757" i="6"/>
  <c r="AM757" i="6"/>
  <c r="AN757" i="6"/>
  <c r="AO757" i="6"/>
  <c r="AP757" i="6"/>
  <c r="AQ757" i="6"/>
  <c r="AR757" i="6"/>
  <c r="AS757" i="6"/>
  <c r="BJ757" i="6"/>
  <c r="BK757" i="6"/>
  <c r="BL757" i="6"/>
  <c r="BM757" i="6"/>
  <c r="BN757" i="6"/>
  <c r="AK758" i="6"/>
  <c r="AL758" i="6"/>
  <c r="AM758" i="6"/>
  <c r="AN758" i="6"/>
  <c r="AO758" i="6"/>
  <c r="AP758" i="6"/>
  <c r="AQ758" i="6"/>
  <c r="AR758" i="6"/>
  <c r="AS758" i="6"/>
  <c r="BJ758" i="6"/>
  <c r="BK758" i="6"/>
  <c r="BL758" i="6"/>
  <c r="BM758" i="6"/>
  <c r="BN758" i="6"/>
  <c r="AK759" i="6"/>
  <c r="AL759" i="6"/>
  <c r="AM759" i="6"/>
  <c r="AN759" i="6"/>
  <c r="AO759" i="6"/>
  <c r="AP759" i="6"/>
  <c r="AQ759" i="6"/>
  <c r="AR759" i="6"/>
  <c r="AS759" i="6"/>
  <c r="BJ759" i="6"/>
  <c r="BK759" i="6"/>
  <c r="BL759" i="6"/>
  <c r="BM759" i="6"/>
  <c r="BN759" i="6"/>
  <c r="AK760" i="6"/>
  <c r="AL760" i="6"/>
  <c r="AM760" i="6"/>
  <c r="AN760" i="6"/>
  <c r="AO760" i="6"/>
  <c r="AP760" i="6"/>
  <c r="AQ760" i="6"/>
  <c r="AR760" i="6"/>
  <c r="AS760" i="6"/>
  <c r="BJ760" i="6"/>
  <c r="BK760" i="6"/>
  <c r="BL760" i="6"/>
  <c r="BM760" i="6"/>
  <c r="BN760" i="6"/>
  <c r="AK761" i="6"/>
  <c r="AL761" i="6"/>
  <c r="AM761" i="6"/>
  <c r="AN761" i="6"/>
  <c r="AO761" i="6"/>
  <c r="AP761" i="6"/>
  <c r="AQ761" i="6"/>
  <c r="AR761" i="6"/>
  <c r="AS761" i="6"/>
  <c r="BJ761" i="6"/>
  <c r="BK761" i="6"/>
  <c r="BL761" i="6"/>
  <c r="BM761" i="6"/>
  <c r="BN761" i="6"/>
  <c r="AK762" i="6"/>
  <c r="AL762" i="6"/>
  <c r="AM762" i="6"/>
  <c r="AN762" i="6"/>
  <c r="AO762" i="6"/>
  <c r="AP762" i="6"/>
  <c r="AQ762" i="6"/>
  <c r="AR762" i="6"/>
  <c r="AS762" i="6"/>
  <c r="BJ762" i="6"/>
  <c r="BK762" i="6"/>
  <c r="BL762" i="6"/>
  <c r="BM762" i="6"/>
  <c r="BN762" i="6"/>
  <c r="AK763" i="6"/>
  <c r="AL763" i="6"/>
  <c r="AM763" i="6"/>
  <c r="AN763" i="6"/>
  <c r="AO763" i="6"/>
  <c r="AP763" i="6"/>
  <c r="AQ763" i="6"/>
  <c r="AR763" i="6"/>
  <c r="AS763" i="6"/>
  <c r="BJ763" i="6"/>
  <c r="BK763" i="6"/>
  <c r="BL763" i="6"/>
  <c r="BM763" i="6"/>
  <c r="BN763" i="6"/>
  <c r="AK764" i="6"/>
  <c r="AL764" i="6"/>
  <c r="AM764" i="6"/>
  <c r="AN764" i="6"/>
  <c r="AO764" i="6"/>
  <c r="AP764" i="6"/>
  <c r="AQ764" i="6"/>
  <c r="AR764" i="6"/>
  <c r="AS764" i="6"/>
  <c r="BJ764" i="6"/>
  <c r="BK764" i="6"/>
  <c r="BL764" i="6"/>
  <c r="BM764" i="6"/>
  <c r="BN764" i="6"/>
  <c r="AK765" i="6"/>
  <c r="AL765" i="6"/>
  <c r="AM765" i="6"/>
  <c r="AN765" i="6"/>
  <c r="AO765" i="6"/>
  <c r="AP765" i="6"/>
  <c r="AQ765" i="6"/>
  <c r="AR765" i="6"/>
  <c r="AS765" i="6"/>
  <c r="BJ765" i="6"/>
  <c r="BK765" i="6"/>
  <c r="BL765" i="6"/>
  <c r="BM765" i="6"/>
  <c r="BN765" i="6"/>
  <c r="AK766" i="6"/>
  <c r="AL766" i="6"/>
  <c r="AM766" i="6"/>
  <c r="AN766" i="6"/>
  <c r="AO766" i="6"/>
  <c r="AP766" i="6"/>
  <c r="AQ766" i="6"/>
  <c r="AR766" i="6"/>
  <c r="AS766" i="6"/>
  <c r="BJ766" i="6"/>
  <c r="BK766" i="6"/>
  <c r="BL766" i="6"/>
  <c r="BM766" i="6"/>
  <c r="BN766" i="6"/>
  <c r="AK767" i="6"/>
  <c r="AL767" i="6"/>
  <c r="AM767" i="6"/>
  <c r="AN767" i="6"/>
  <c r="AO767" i="6"/>
  <c r="AP767" i="6"/>
  <c r="AQ767" i="6"/>
  <c r="AR767" i="6"/>
  <c r="AS767" i="6"/>
  <c r="BJ767" i="6"/>
  <c r="BK767" i="6"/>
  <c r="BL767" i="6"/>
  <c r="BM767" i="6"/>
  <c r="BN767" i="6"/>
  <c r="AK768" i="6"/>
  <c r="AL768" i="6"/>
  <c r="AM768" i="6"/>
  <c r="AN768" i="6"/>
  <c r="AO768" i="6"/>
  <c r="AP768" i="6"/>
  <c r="AQ768" i="6"/>
  <c r="AR768" i="6"/>
  <c r="AS768" i="6"/>
  <c r="BJ768" i="6"/>
  <c r="BK768" i="6"/>
  <c r="BL768" i="6"/>
  <c r="BM768" i="6"/>
  <c r="BN768" i="6"/>
  <c r="AK769" i="6"/>
  <c r="AL769" i="6"/>
  <c r="AM769" i="6"/>
  <c r="AN769" i="6"/>
  <c r="AO769" i="6"/>
  <c r="AP769" i="6"/>
  <c r="AQ769" i="6"/>
  <c r="AR769" i="6"/>
  <c r="AS769" i="6"/>
  <c r="BJ769" i="6"/>
  <c r="BK769" i="6"/>
  <c r="BL769" i="6"/>
  <c r="BM769" i="6"/>
  <c r="BN769" i="6"/>
  <c r="AK770" i="6"/>
  <c r="AL770" i="6"/>
  <c r="AM770" i="6"/>
  <c r="AN770" i="6"/>
  <c r="AO770" i="6"/>
  <c r="AP770" i="6"/>
  <c r="AQ770" i="6"/>
  <c r="AR770" i="6"/>
  <c r="AS770" i="6"/>
  <c r="BJ770" i="6"/>
  <c r="BK770" i="6"/>
  <c r="BL770" i="6"/>
  <c r="BM770" i="6"/>
  <c r="BN770" i="6"/>
  <c r="AK771" i="6"/>
  <c r="AL771" i="6"/>
  <c r="AM771" i="6"/>
  <c r="AN771" i="6"/>
  <c r="AO771" i="6"/>
  <c r="AP771" i="6"/>
  <c r="AQ771" i="6"/>
  <c r="AR771" i="6"/>
  <c r="AS771" i="6"/>
  <c r="BJ771" i="6"/>
  <c r="BK771" i="6"/>
  <c r="BL771" i="6"/>
  <c r="BM771" i="6"/>
  <c r="BN771" i="6"/>
  <c r="AK772" i="6"/>
  <c r="AL772" i="6"/>
  <c r="AM772" i="6"/>
  <c r="AN772" i="6"/>
  <c r="AO772" i="6"/>
  <c r="AP772" i="6"/>
  <c r="AQ772" i="6"/>
  <c r="AR772" i="6"/>
  <c r="AS772" i="6"/>
  <c r="BJ772" i="6"/>
  <c r="BK772" i="6"/>
  <c r="BL772" i="6"/>
  <c r="BM772" i="6"/>
  <c r="BN772" i="6"/>
  <c r="AK773" i="6"/>
  <c r="AL773" i="6"/>
  <c r="AM773" i="6"/>
  <c r="AN773" i="6"/>
  <c r="AO773" i="6"/>
  <c r="AP773" i="6"/>
  <c r="AQ773" i="6"/>
  <c r="AR773" i="6"/>
  <c r="AS773" i="6"/>
  <c r="BJ773" i="6"/>
  <c r="BK773" i="6"/>
  <c r="BL773" i="6"/>
  <c r="BM773" i="6"/>
  <c r="BN773" i="6"/>
  <c r="AK774" i="6"/>
  <c r="AL774" i="6"/>
  <c r="AM774" i="6"/>
  <c r="AN774" i="6"/>
  <c r="AO774" i="6"/>
  <c r="AP774" i="6"/>
  <c r="AQ774" i="6"/>
  <c r="AR774" i="6"/>
  <c r="AS774" i="6"/>
  <c r="BJ774" i="6"/>
  <c r="BK774" i="6"/>
  <c r="BL774" i="6"/>
  <c r="BM774" i="6"/>
  <c r="BN774" i="6"/>
  <c r="AK775" i="6"/>
  <c r="AL775" i="6"/>
  <c r="AM775" i="6"/>
  <c r="AN775" i="6"/>
  <c r="AO775" i="6"/>
  <c r="AP775" i="6"/>
  <c r="AQ775" i="6"/>
  <c r="AR775" i="6"/>
  <c r="AS775" i="6"/>
  <c r="BJ775" i="6"/>
  <c r="BK775" i="6"/>
  <c r="BL775" i="6"/>
  <c r="BM775" i="6"/>
  <c r="BN775" i="6"/>
  <c r="AK776" i="6"/>
  <c r="AL776" i="6"/>
  <c r="AM776" i="6"/>
  <c r="AN776" i="6"/>
  <c r="AO776" i="6"/>
  <c r="AP776" i="6"/>
  <c r="AQ776" i="6"/>
  <c r="AR776" i="6"/>
  <c r="AS776" i="6"/>
  <c r="BJ776" i="6"/>
  <c r="BK776" i="6"/>
  <c r="BL776" i="6"/>
  <c r="BM776" i="6"/>
  <c r="BN776" i="6"/>
  <c r="AK777" i="6"/>
  <c r="AL777" i="6"/>
  <c r="AM777" i="6"/>
  <c r="AN777" i="6"/>
  <c r="AO777" i="6"/>
  <c r="AP777" i="6"/>
  <c r="AQ777" i="6"/>
  <c r="AR777" i="6"/>
  <c r="AS777" i="6"/>
  <c r="BJ777" i="6"/>
  <c r="BK777" i="6"/>
  <c r="BL777" i="6"/>
  <c r="BM777" i="6"/>
  <c r="BN777" i="6"/>
  <c r="AK778" i="6"/>
  <c r="AL778" i="6"/>
  <c r="AM778" i="6"/>
  <c r="AN778" i="6"/>
  <c r="AO778" i="6"/>
  <c r="AP778" i="6"/>
  <c r="AQ778" i="6"/>
  <c r="AR778" i="6"/>
  <c r="AS778" i="6"/>
  <c r="BJ778" i="6"/>
  <c r="BK778" i="6"/>
  <c r="BL778" i="6"/>
  <c r="BM778" i="6"/>
  <c r="BN778" i="6"/>
  <c r="AK779" i="6"/>
  <c r="AL779" i="6"/>
  <c r="AM779" i="6"/>
  <c r="AN779" i="6"/>
  <c r="AO779" i="6"/>
  <c r="AP779" i="6"/>
  <c r="AQ779" i="6"/>
  <c r="AR779" i="6"/>
  <c r="AS779" i="6"/>
  <c r="BJ779" i="6"/>
  <c r="BK779" i="6"/>
  <c r="BL779" i="6"/>
  <c r="BM779" i="6"/>
  <c r="BN779" i="6"/>
  <c r="AK780" i="6"/>
  <c r="AL780" i="6"/>
  <c r="AM780" i="6"/>
  <c r="AN780" i="6"/>
  <c r="AO780" i="6"/>
  <c r="AP780" i="6"/>
  <c r="AQ780" i="6"/>
  <c r="AR780" i="6"/>
  <c r="AS780" i="6"/>
  <c r="BJ780" i="6"/>
  <c r="BK780" i="6"/>
  <c r="BL780" i="6"/>
  <c r="BM780" i="6"/>
  <c r="BN780" i="6"/>
  <c r="AK781" i="6"/>
  <c r="AL781" i="6"/>
  <c r="AM781" i="6"/>
  <c r="AN781" i="6"/>
  <c r="AO781" i="6"/>
  <c r="AP781" i="6"/>
  <c r="AQ781" i="6"/>
  <c r="AR781" i="6"/>
  <c r="AS781" i="6"/>
  <c r="BJ781" i="6"/>
  <c r="BK781" i="6"/>
  <c r="BL781" i="6"/>
  <c r="BM781" i="6"/>
  <c r="BN781" i="6"/>
  <c r="AK782" i="6"/>
  <c r="AL782" i="6"/>
  <c r="AM782" i="6"/>
  <c r="AN782" i="6"/>
  <c r="AO782" i="6"/>
  <c r="AP782" i="6"/>
  <c r="AQ782" i="6"/>
  <c r="AR782" i="6"/>
  <c r="AS782" i="6"/>
  <c r="BJ782" i="6"/>
  <c r="BK782" i="6"/>
  <c r="BL782" i="6"/>
  <c r="BM782" i="6"/>
  <c r="BN782" i="6"/>
  <c r="AK783" i="6"/>
  <c r="AL783" i="6"/>
  <c r="AM783" i="6"/>
  <c r="AN783" i="6"/>
  <c r="AO783" i="6"/>
  <c r="AP783" i="6"/>
  <c r="AQ783" i="6"/>
  <c r="AR783" i="6"/>
  <c r="AS783" i="6"/>
  <c r="BJ783" i="6"/>
  <c r="BK783" i="6"/>
  <c r="BL783" i="6"/>
  <c r="BM783" i="6"/>
  <c r="BN783" i="6"/>
  <c r="AK784" i="6"/>
  <c r="AL784" i="6"/>
  <c r="AM784" i="6"/>
  <c r="AN784" i="6"/>
  <c r="AO784" i="6"/>
  <c r="AP784" i="6"/>
  <c r="AQ784" i="6"/>
  <c r="AR784" i="6"/>
  <c r="AS784" i="6"/>
  <c r="BJ784" i="6"/>
  <c r="BK784" i="6"/>
  <c r="BL784" i="6"/>
  <c r="BM784" i="6"/>
  <c r="BN784" i="6"/>
  <c r="AK785" i="6"/>
  <c r="AL785" i="6"/>
  <c r="AM785" i="6"/>
  <c r="AN785" i="6"/>
  <c r="AO785" i="6"/>
  <c r="AP785" i="6"/>
  <c r="AQ785" i="6"/>
  <c r="AR785" i="6"/>
  <c r="AS785" i="6"/>
  <c r="BJ785" i="6"/>
  <c r="BK785" i="6"/>
  <c r="BL785" i="6"/>
  <c r="BM785" i="6"/>
  <c r="BN785" i="6"/>
  <c r="AK786" i="6"/>
  <c r="AL786" i="6"/>
  <c r="AM786" i="6"/>
  <c r="AN786" i="6"/>
  <c r="AO786" i="6"/>
  <c r="AP786" i="6"/>
  <c r="AQ786" i="6"/>
  <c r="AR786" i="6"/>
  <c r="AS786" i="6"/>
  <c r="BJ786" i="6"/>
  <c r="BK786" i="6"/>
  <c r="BL786" i="6"/>
  <c r="BM786" i="6"/>
  <c r="BN786" i="6"/>
  <c r="AK787" i="6"/>
  <c r="AL787" i="6"/>
  <c r="AM787" i="6"/>
  <c r="AN787" i="6"/>
  <c r="AO787" i="6"/>
  <c r="AP787" i="6"/>
  <c r="AQ787" i="6"/>
  <c r="AR787" i="6"/>
  <c r="AS787" i="6"/>
  <c r="BJ787" i="6"/>
  <c r="BK787" i="6"/>
  <c r="BL787" i="6"/>
  <c r="BM787" i="6"/>
  <c r="BN787" i="6"/>
  <c r="AK788" i="6"/>
  <c r="AL788" i="6"/>
  <c r="AM788" i="6"/>
  <c r="AN788" i="6"/>
  <c r="AO788" i="6"/>
  <c r="AP788" i="6"/>
  <c r="AQ788" i="6"/>
  <c r="AR788" i="6"/>
  <c r="AS788" i="6"/>
  <c r="BJ788" i="6"/>
  <c r="BK788" i="6"/>
  <c r="BL788" i="6"/>
  <c r="BM788" i="6"/>
  <c r="BN788" i="6"/>
  <c r="AK789" i="6"/>
  <c r="AL789" i="6"/>
  <c r="AM789" i="6"/>
  <c r="AN789" i="6"/>
  <c r="AO789" i="6"/>
  <c r="AP789" i="6"/>
  <c r="AQ789" i="6"/>
  <c r="AR789" i="6"/>
  <c r="AS789" i="6"/>
  <c r="BJ789" i="6"/>
  <c r="BK789" i="6"/>
  <c r="BL789" i="6"/>
  <c r="BM789" i="6"/>
  <c r="BN789" i="6"/>
  <c r="AK790" i="6"/>
  <c r="AL790" i="6"/>
  <c r="AM790" i="6"/>
  <c r="AN790" i="6"/>
  <c r="AO790" i="6"/>
  <c r="AP790" i="6"/>
  <c r="AQ790" i="6"/>
  <c r="AR790" i="6"/>
  <c r="AS790" i="6"/>
  <c r="BJ790" i="6"/>
  <c r="BK790" i="6"/>
  <c r="BL790" i="6"/>
  <c r="BM790" i="6"/>
  <c r="BN790" i="6"/>
  <c r="AK791" i="6"/>
  <c r="AL791" i="6"/>
  <c r="AM791" i="6"/>
  <c r="AN791" i="6"/>
  <c r="AO791" i="6"/>
  <c r="AP791" i="6"/>
  <c r="AQ791" i="6"/>
  <c r="AR791" i="6"/>
  <c r="AS791" i="6"/>
  <c r="BJ791" i="6"/>
  <c r="BK791" i="6"/>
  <c r="BL791" i="6"/>
  <c r="BM791" i="6"/>
  <c r="BN791" i="6"/>
  <c r="AK792" i="6"/>
  <c r="AL792" i="6"/>
  <c r="AM792" i="6"/>
  <c r="AN792" i="6"/>
  <c r="AO792" i="6"/>
  <c r="AP792" i="6"/>
  <c r="AQ792" i="6"/>
  <c r="AR792" i="6"/>
  <c r="AS792" i="6"/>
  <c r="BJ792" i="6"/>
  <c r="BK792" i="6"/>
  <c r="BL792" i="6"/>
  <c r="BM792" i="6"/>
  <c r="BN792" i="6"/>
  <c r="AK793" i="6"/>
  <c r="AL793" i="6"/>
  <c r="AM793" i="6"/>
  <c r="AN793" i="6"/>
  <c r="AO793" i="6"/>
  <c r="AP793" i="6"/>
  <c r="AQ793" i="6"/>
  <c r="AR793" i="6"/>
  <c r="AS793" i="6"/>
  <c r="BJ793" i="6"/>
  <c r="BK793" i="6"/>
  <c r="BL793" i="6"/>
  <c r="BM793" i="6"/>
  <c r="BN793" i="6"/>
  <c r="AK794" i="6"/>
  <c r="AL794" i="6"/>
  <c r="AM794" i="6"/>
  <c r="AN794" i="6"/>
  <c r="AO794" i="6"/>
  <c r="AP794" i="6"/>
  <c r="AQ794" i="6"/>
  <c r="AR794" i="6"/>
  <c r="AS794" i="6"/>
  <c r="BJ794" i="6"/>
  <c r="BK794" i="6"/>
  <c r="BL794" i="6"/>
  <c r="BM794" i="6"/>
  <c r="BN794" i="6"/>
  <c r="AK795" i="6"/>
  <c r="AL795" i="6"/>
  <c r="AM795" i="6"/>
  <c r="AN795" i="6"/>
  <c r="AO795" i="6"/>
  <c r="AP795" i="6"/>
  <c r="AQ795" i="6"/>
  <c r="AR795" i="6"/>
  <c r="AS795" i="6"/>
  <c r="BJ795" i="6"/>
  <c r="BK795" i="6"/>
  <c r="BL795" i="6"/>
  <c r="BM795" i="6"/>
  <c r="BN795" i="6"/>
  <c r="AK796" i="6"/>
  <c r="AL796" i="6"/>
  <c r="AM796" i="6"/>
  <c r="AN796" i="6"/>
  <c r="AO796" i="6"/>
  <c r="AP796" i="6"/>
  <c r="AQ796" i="6"/>
  <c r="AR796" i="6"/>
  <c r="AS796" i="6"/>
  <c r="BJ796" i="6"/>
  <c r="BK796" i="6"/>
  <c r="BL796" i="6"/>
  <c r="BM796" i="6"/>
  <c r="BN796" i="6"/>
  <c r="AK797" i="6"/>
  <c r="AL797" i="6"/>
  <c r="AM797" i="6"/>
  <c r="AN797" i="6"/>
  <c r="AO797" i="6"/>
  <c r="AP797" i="6"/>
  <c r="AQ797" i="6"/>
  <c r="AR797" i="6"/>
  <c r="AS797" i="6"/>
  <c r="BJ797" i="6"/>
  <c r="BK797" i="6"/>
  <c r="BL797" i="6"/>
  <c r="BM797" i="6"/>
  <c r="BN797" i="6"/>
  <c r="AK798" i="6"/>
  <c r="AL798" i="6"/>
  <c r="AM798" i="6"/>
  <c r="AN798" i="6"/>
  <c r="AO798" i="6"/>
  <c r="AP798" i="6"/>
  <c r="AQ798" i="6"/>
  <c r="AR798" i="6"/>
  <c r="AS798" i="6"/>
  <c r="BJ798" i="6"/>
  <c r="BK798" i="6"/>
  <c r="BL798" i="6"/>
  <c r="BM798" i="6"/>
  <c r="BN798" i="6"/>
  <c r="AK799" i="6"/>
  <c r="AL799" i="6"/>
  <c r="AM799" i="6"/>
  <c r="AN799" i="6"/>
  <c r="AO799" i="6"/>
  <c r="AP799" i="6"/>
  <c r="AQ799" i="6"/>
  <c r="AR799" i="6"/>
  <c r="AS799" i="6"/>
  <c r="BJ799" i="6"/>
  <c r="BK799" i="6"/>
  <c r="BL799" i="6"/>
  <c r="BM799" i="6"/>
  <c r="BN799" i="6"/>
  <c r="AK800" i="6"/>
  <c r="AL800" i="6"/>
  <c r="AM800" i="6"/>
  <c r="AN800" i="6"/>
  <c r="AO800" i="6"/>
  <c r="AP800" i="6"/>
  <c r="AQ800" i="6"/>
  <c r="AR800" i="6"/>
  <c r="AS800" i="6"/>
  <c r="BJ800" i="6"/>
  <c r="BK800" i="6"/>
  <c r="BL800" i="6"/>
  <c r="BM800" i="6"/>
  <c r="BN800" i="6"/>
  <c r="AK801" i="6"/>
  <c r="AL801" i="6"/>
  <c r="AM801" i="6"/>
  <c r="AN801" i="6"/>
  <c r="AO801" i="6"/>
  <c r="AP801" i="6"/>
  <c r="AQ801" i="6"/>
  <c r="AR801" i="6"/>
  <c r="AS801" i="6"/>
  <c r="BJ801" i="6"/>
  <c r="BK801" i="6"/>
  <c r="BL801" i="6"/>
  <c r="BM801" i="6"/>
  <c r="BN801" i="6"/>
  <c r="AK802" i="6"/>
  <c r="AL802" i="6"/>
  <c r="AM802" i="6"/>
  <c r="AN802" i="6"/>
  <c r="AO802" i="6"/>
  <c r="AP802" i="6"/>
  <c r="AQ802" i="6"/>
  <c r="AR802" i="6"/>
  <c r="AS802" i="6"/>
  <c r="BJ802" i="6"/>
  <c r="BK802" i="6"/>
  <c r="BL802" i="6"/>
  <c r="BM802" i="6"/>
  <c r="BN802" i="6"/>
  <c r="AK803" i="6"/>
  <c r="AL803" i="6"/>
  <c r="AM803" i="6"/>
  <c r="AN803" i="6"/>
  <c r="AO803" i="6"/>
  <c r="AP803" i="6"/>
  <c r="AQ803" i="6"/>
  <c r="AR803" i="6"/>
  <c r="AS803" i="6"/>
  <c r="BJ803" i="6"/>
  <c r="BK803" i="6"/>
  <c r="BL803" i="6"/>
  <c r="BM803" i="6"/>
  <c r="BN803" i="6"/>
  <c r="AK804" i="6"/>
  <c r="AL804" i="6"/>
  <c r="AM804" i="6"/>
  <c r="AN804" i="6"/>
  <c r="AO804" i="6"/>
  <c r="AP804" i="6"/>
  <c r="AQ804" i="6"/>
  <c r="AR804" i="6"/>
  <c r="AS804" i="6"/>
  <c r="BJ804" i="6"/>
  <c r="BK804" i="6"/>
  <c r="BL804" i="6"/>
  <c r="BM804" i="6"/>
  <c r="BN804" i="6"/>
  <c r="AK805" i="6"/>
  <c r="AL805" i="6"/>
  <c r="AM805" i="6"/>
  <c r="AN805" i="6"/>
  <c r="AO805" i="6"/>
  <c r="AP805" i="6"/>
  <c r="AQ805" i="6"/>
  <c r="AR805" i="6"/>
  <c r="AS805" i="6"/>
  <c r="BJ805" i="6"/>
  <c r="BK805" i="6"/>
  <c r="BL805" i="6"/>
  <c r="BM805" i="6"/>
  <c r="BN805" i="6"/>
  <c r="AK806" i="6"/>
  <c r="AL806" i="6"/>
  <c r="AM806" i="6"/>
  <c r="AN806" i="6"/>
  <c r="AO806" i="6"/>
  <c r="AP806" i="6"/>
  <c r="AQ806" i="6"/>
  <c r="AR806" i="6"/>
  <c r="AS806" i="6"/>
  <c r="BJ806" i="6"/>
  <c r="BK806" i="6"/>
  <c r="BL806" i="6"/>
  <c r="BM806" i="6"/>
  <c r="BN806" i="6"/>
  <c r="AK807" i="6"/>
  <c r="AL807" i="6"/>
  <c r="AM807" i="6"/>
  <c r="AN807" i="6"/>
  <c r="AO807" i="6"/>
  <c r="AP807" i="6"/>
  <c r="AQ807" i="6"/>
  <c r="AR807" i="6"/>
  <c r="AS807" i="6"/>
  <c r="BJ807" i="6"/>
  <c r="BK807" i="6"/>
  <c r="BL807" i="6"/>
  <c r="BM807" i="6"/>
  <c r="BN807" i="6"/>
  <c r="AK808" i="6"/>
  <c r="AL808" i="6"/>
  <c r="AM808" i="6"/>
  <c r="AN808" i="6"/>
  <c r="AO808" i="6"/>
  <c r="AP808" i="6"/>
  <c r="AQ808" i="6"/>
  <c r="AR808" i="6"/>
  <c r="AS808" i="6"/>
  <c r="BJ808" i="6"/>
  <c r="BK808" i="6"/>
  <c r="BL808" i="6"/>
  <c r="BM808" i="6"/>
  <c r="BN808" i="6"/>
  <c r="AK809" i="6"/>
  <c r="AL809" i="6"/>
  <c r="AM809" i="6"/>
  <c r="AN809" i="6"/>
  <c r="AO809" i="6"/>
  <c r="AP809" i="6"/>
  <c r="AQ809" i="6"/>
  <c r="AR809" i="6"/>
  <c r="AS809" i="6"/>
  <c r="BJ809" i="6"/>
  <c r="BK809" i="6"/>
  <c r="BL809" i="6"/>
  <c r="BM809" i="6"/>
  <c r="BN809" i="6"/>
  <c r="AK810" i="6"/>
  <c r="AL810" i="6"/>
  <c r="AM810" i="6"/>
  <c r="AN810" i="6"/>
  <c r="AO810" i="6"/>
  <c r="AP810" i="6"/>
  <c r="AQ810" i="6"/>
  <c r="AR810" i="6"/>
  <c r="AS810" i="6"/>
  <c r="BJ810" i="6"/>
  <c r="BK810" i="6"/>
  <c r="BL810" i="6"/>
  <c r="BM810" i="6"/>
  <c r="BN810" i="6"/>
  <c r="AK811" i="6"/>
  <c r="AL811" i="6"/>
  <c r="AM811" i="6"/>
  <c r="AN811" i="6"/>
  <c r="AO811" i="6"/>
  <c r="AP811" i="6"/>
  <c r="AQ811" i="6"/>
  <c r="AR811" i="6"/>
  <c r="AS811" i="6"/>
  <c r="BJ811" i="6"/>
  <c r="BK811" i="6"/>
  <c r="BL811" i="6"/>
  <c r="BM811" i="6"/>
  <c r="BN811" i="6"/>
  <c r="AK812" i="6"/>
  <c r="AL812" i="6"/>
  <c r="AM812" i="6"/>
  <c r="AN812" i="6"/>
  <c r="AO812" i="6"/>
  <c r="AP812" i="6"/>
  <c r="AQ812" i="6"/>
  <c r="AR812" i="6"/>
  <c r="AS812" i="6"/>
  <c r="BJ812" i="6"/>
  <c r="BK812" i="6"/>
  <c r="BL812" i="6"/>
  <c r="BM812" i="6"/>
  <c r="BN812" i="6"/>
  <c r="AK813" i="6"/>
  <c r="AL813" i="6"/>
  <c r="AM813" i="6"/>
  <c r="AN813" i="6"/>
  <c r="AO813" i="6"/>
  <c r="AP813" i="6"/>
  <c r="AQ813" i="6"/>
  <c r="AR813" i="6"/>
  <c r="AS813" i="6"/>
  <c r="BJ813" i="6"/>
  <c r="BK813" i="6"/>
  <c r="BL813" i="6"/>
  <c r="BM813" i="6"/>
  <c r="BN813" i="6"/>
  <c r="AK814" i="6"/>
  <c r="AL814" i="6"/>
  <c r="AM814" i="6"/>
  <c r="AN814" i="6"/>
  <c r="AO814" i="6"/>
  <c r="AP814" i="6"/>
  <c r="AQ814" i="6"/>
  <c r="AR814" i="6"/>
  <c r="AS814" i="6"/>
  <c r="BJ814" i="6"/>
  <c r="BK814" i="6"/>
  <c r="BL814" i="6"/>
  <c r="BM814" i="6"/>
  <c r="BN814" i="6"/>
  <c r="AK815" i="6"/>
  <c r="AL815" i="6"/>
  <c r="AM815" i="6"/>
  <c r="AN815" i="6"/>
  <c r="AO815" i="6"/>
  <c r="AP815" i="6"/>
  <c r="AQ815" i="6"/>
  <c r="AR815" i="6"/>
  <c r="AS815" i="6"/>
  <c r="BJ815" i="6"/>
  <c r="BK815" i="6"/>
  <c r="BL815" i="6"/>
  <c r="BM815" i="6"/>
  <c r="BN815" i="6"/>
  <c r="AK816" i="6"/>
  <c r="AL816" i="6"/>
  <c r="AM816" i="6"/>
  <c r="AN816" i="6"/>
  <c r="AO816" i="6"/>
  <c r="AP816" i="6"/>
  <c r="AQ816" i="6"/>
  <c r="AR816" i="6"/>
  <c r="AS816" i="6"/>
  <c r="BJ816" i="6"/>
  <c r="BK816" i="6"/>
  <c r="BL816" i="6"/>
  <c r="BM816" i="6"/>
  <c r="BN816" i="6"/>
  <c r="AK817" i="6"/>
  <c r="AL817" i="6"/>
  <c r="AM817" i="6"/>
  <c r="AN817" i="6"/>
  <c r="AO817" i="6"/>
  <c r="AP817" i="6"/>
  <c r="AQ817" i="6"/>
  <c r="AR817" i="6"/>
  <c r="AS817" i="6"/>
  <c r="BJ817" i="6"/>
  <c r="BK817" i="6"/>
  <c r="BL817" i="6"/>
  <c r="BM817" i="6"/>
  <c r="BN817" i="6"/>
  <c r="AK818" i="6"/>
  <c r="AL818" i="6"/>
  <c r="AM818" i="6"/>
  <c r="AN818" i="6"/>
  <c r="AO818" i="6"/>
  <c r="AP818" i="6"/>
  <c r="AQ818" i="6"/>
  <c r="AR818" i="6"/>
  <c r="AS818" i="6"/>
  <c r="BJ818" i="6"/>
  <c r="BK818" i="6"/>
  <c r="BL818" i="6"/>
  <c r="BM818" i="6"/>
  <c r="BN818" i="6"/>
  <c r="AK819" i="6"/>
  <c r="AL819" i="6"/>
  <c r="AM819" i="6"/>
  <c r="AN819" i="6"/>
  <c r="AO819" i="6"/>
  <c r="AP819" i="6"/>
  <c r="AQ819" i="6"/>
  <c r="AR819" i="6"/>
  <c r="AS819" i="6"/>
  <c r="BJ819" i="6"/>
  <c r="BK819" i="6"/>
  <c r="BL819" i="6"/>
  <c r="BM819" i="6"/>
  <c r="BN819" i="6"/>
  <c r="AK820" i="6"/>
  <c r="AL820" i="6"/>
  <c r="AM820" i="6"/>
  <c r="AN820" i="6"/>
  <c r="AO820" i="6"/>
  <c r="AP820" i="6"/>
  <c r="AQ820" i="6"/>
  <c r="AR820" i="6"/>
  <c r="AS820" i="6"/>
  <c r="BJ820" i="6"/>
  <c r="BK820" i="6"/>
  <c r="BL820" i="6"/>
  <c r="BM820" i="6"/>
  <c r="BN820" i="6"/>
  <c r="AK821" i="6"/>
  <c r="AL821" i="6"/>
  <c r="AM821" i="6"/>
  <c r="AN821" i="6"/>
  <c r="AO821" i="6"/>
  <c r="AP821" i="6"/>
  <c r="AQ821" i="6"/>
  <c r="AR821" i="6"/>
  <c r="AS821" i="6"/>
  <c r="BJ821" i="6"/>
  <c r="BK821" i="6"/>
  <c r="BL821" i="6"/>
  <c r="BM821" i="6"/>
  <c r="BN821" i="6"/>
  <c r="AK822" i="6"/>
  <c r="AL822" i="6"/>
  <c r="AM822" i="6"/>
  <c r="AN822" i="6"/>
  <c r="AO822" i="6"/>
  <c r="AP822" i="6"/>
  <c r="AQ822" i="6"/>
  <c r="AR822" i="6"/>
  <c r="AS822" i="6"/>
  <c r="BJ822" i="6"/>
  <c r="BK822" i="6"/>
  <c r="BL822" i="6"/>
  <c r="BM822" i="6"/>
  <c r="BN822" i="6"/>
  <c r="AK823" i="6"/>
  <c r="AL823" i="6"/>
  <c r="AM823" i="6"/>
  <c r="AN823" i="6"/>
  <c r="AO823" i="6"/>
  <c r="AP823" i="6"/>
  <c r="AQ823" i="6"/>
  <c r="AR823" i="6"/>
  <c r="AS823" i="6"/>
  <c r="BJ823" i="6"/>
  <c r="BK823" i="6"/>
  <c r="BL823" i="6"/>
  <c r="BM823" i="6"/>
  <c r="BN823" i="6"/>
  <c r="AK824" i="6"/>
  <c r="AL824" i="6"/>
  <c r="AM824" i="6"/>
  <c r="AN824" i="6"/>
  <c r="AO824" i="6"/>
  <c r="AP824" i="6"/>
  <c r="AQ824" i="6"/>
  <c r="AR824" i="6"/>
  <c r="AS824" i="6"/>
  <c r="BJ824" i="6"/>
  <c r="BK824" i="6"/>
  <c r="BL824" i="6"/>
  <c r="BM824" i="6"/>
  <c r="BN824" i="6"/>
  <c r="AK825" i="6"/>
  <c r="AL825" i="6"/>
  <c r="AM825" i="6"/>
  <c r="AN825" i="6"/>
  <c r="AO825" i="6"/>
  <c r="AP825" i="6"/>
  <c r="AQ825" i="6"/>
  <c r="AR825" i="6"/>
  <c r="AS825" i="6"/>
  <c r="BJ825" i="6"/>
  <c r="BK825" i="6"/>
  <c r="BL825" i="6"/>
  <c r="BM825" i="6"/>
  <c r="BN825" i="6"/>
  <c r="AK826" i="6"/>
  <c r="AL826" i="6"/>
  <c r="AM826" i="6"/>
  <c r="AN826" i="6"/>
  <c r="AO826" i="6"/>
  <c r="AP826" i="6"/>
  <c r="AQ826" i="6"/>
  <c r="AR826" i="6"/>
  <c r="AS826" i="6"/>
  <c r="BJ826" i="6"/>
  <c r="BK826" i="6"/>
  <c r="BL826" i="6"/>
  <c r="BM826" i="6"/>
  <c r="BN826" i="6"/>
  <c r="AK827" i="6"/>
  <c r="AL827" i="6"/>
  <c r="AM827" i="6"/>
  <c r="AN827" i="6"/>
  <c r="AO827" i="6"/>
  <c r="AP827" i="6"/>
  <c r="AQ827" i="6"/>
  <c r="AR827" i="6"/>
  <c r="AS827" i="6"/>
  <c r="BJ827" i="6"/>
  <c r="BK827" i="6"/>
  <c r="BL827" i="6"/>
  <c r="BM827" i="6"/>
  <c r="BN827" i="6"/>
  <c r="AK828" i="6"/>
  <c r="AL828" i="6"/>
  <c r="AM828" i="6"/>
  <c r="AN828" i="6"/>
  <c r="AO828" i="6"/>
  <c r="AP828" i="6"/>
  <c r="AQ828" i="6"/>
  <c r="AR828" i="6"/>
  <c r="AS828" i="6"/>
  <c r="BJ828" i="6"/>
  <c r="BK828" i="6"/>
  <c r="BL828" i="6"/>
  <c r="BM828" i="6"/>
  <c r="BN828" i="6"/>
  <c r="AK829" i="6"/>
  <c r="AL829" i="6"/>
  <c r="AM829" i="6"/>
  <c r="AN829" i="6"/>
  <c r="AO829" i="6"/>
  <c r="AP829" i="6"/>
  <c r="AQ829" i="6"/>
  <c r="AR829" i="6"/>
  <c r="AS829" i="6"/>
  <c r="BJ829" i="6"/>
  <c r="BK829" i="6"/>
  <c r="BL829" i="6"/>
  <c r="BM829" i="6"/>
  <c r="BN829" i="6"/>
  <c r="AK830" i="6"/>
  <c r="AL830" i="6"/>
  <c r="AM830" i="6"/>
  <c r="AN830" i="6"/>
  <c r="AO830" i="6"/>
  <c r="AP830" i="6"/>
  <c r="AQ830" i="6"/>
  <c r="AR830" i="6"/>
  <c r="AS830" i="6"/>
  <c r="BJ830" i="6"/>
  <c r="BK830" i="6"/>
  <c r="BL830" i="6"/>
  <c r="BM830" i="6"/>
  <c r="BN830" i="6"/>
  <c r="AK831" i="6"/>
  <c r="AL831" i="6"/>
  <c r="AM831" i="6"/>
  <c r="AN831" i="6"/>
  <c r="AO831" i="6"/>
  <c r="AP831" i="6"/>
  <c r="AQ831" i="6"/>
  <c r="AR831" i="6"/>
  <c r="AS831" i="6"/>
  <c r="BJ831" i="6"/>
  <c r="BK831" i="6"/>
  <c r="BL831" i="6"/>
  <c r="BM831" i="6"/>
  <c r="BN831" i="6"/>
  <c r="AK832" i="6"/>
  <c r="AL832" i="6"/>
  <c r="AM832" i="6"/>
  <c r="AN832" i="6"/>
  <c r="AO832" i="6"/>
  <c r="AP832" i="6"/>
  <c r="AQ832" i="6"/>
  <c r="AR832" i="6"/>
  <c r="AS832" i="6"/>
  <c r="BJ832" i="6"/>
  <c r="BK832" i="6"/>
  <c r="BL832" i="6"/>
  <c r="BM832" i="6"/>
  <c r="BN832" i="6"/>
  <c r="AK833" i="6"/>
  <c r="AL833" i="6"/>
  <c r="AM833" i="6"/>
  <c r="AN833" i="6"/>
  <c r="AO833" i="6"/>
  <c r="AP833" i="6"/>
  <c r="AQ833" i="6"/>
  <c r="AR833" i="6"/>
  <c r="AS833" i="6"/>
  <c r="BJ833" i="6"/>
  <c r="BK833" i="6"/>
  <c r="BL833" i="6"/>
  <c r="BM833" i="6"/>
  <c r="BN833" i="6"/>
  <c r="AK834" i="6"/>
  <c r="AL834" i="6"/>
  <c r="AM834" i="6"/>
  <c r="AN834" i="6"/>
  <c r="AO834" i="6"/>
  <c r="AP834" i="6"/>
  <c r="AQ834" i="6"/>
  <c r="AR834" i="6"/>
  <c r="AS834" i="6"/>
  <c r="BJ834" i="6"/>
  <c r="BK834" i="6"/>
  <c r="BL834" i="6"/>
  <c r="BM834" i="6"/>
  <c r="BN834" i="6"/>
  <c r="AK835" i="6"/>
  <c r="AL835" i="6"/>
  <c r="AM835" i="6"/>
  <c r="AN835" i="6"/>
  <c r="AO835" i="6"/>
  <c r="AP835" i="6"/>
  <c r="AQ835" i="6"/>
  <c r="AR835" i="6"/>
  <c r="AS835" i="6"/>
  <c r="BJ835" i="6"/>
  <c r="BK835" i="6"/>
  <c r="BL835" i="6"/>
  <c r="BM835" i="6"/>
  <c r="BN835" i="6"/>
  <c r="AK836" i="6"/>
  <c r="AL836" i="6"/>
  <c r="AM836" i="6"/>
  <c r="AN836" i="6"/>
  <c r="AO836" i="6"/>
  <c r="AP836" i="6"/>
  <c r="AQ836" i="6"/>
  <c r="AR836" i="6"/>
  <c r="AS836" i="6"/>
  <c r="BJ836" i="6"/>
  <c r="BK836" i="6"/>
  <c r="BL836" i="6"/>
  <c r="BM836" i="6"/>
  <c r="BN836" i="6"/>
  <c r="AK837" i="6"/>
  <c r="AL837" i="6"/>
  <c r="AM837" i="6"/>
  <c r="AN837" i="6"/>
  <c r="AO837" i="6"/>
  <c r="AP837" i="6"/>
  <c r="AQ837" i="6"/>
  <c r="AR837" i="6"/>
  <c r="AS837" i="6"/>
  <c r="BJ837" i="6"/>
  <c r="BK837" i="6"/>
  <c r="BL837" i="6"/>
  <c r="BM837" i="6"/>
  <c r="BN837" i="6"/>
  <c r="AK838" i="6"/>
  <c r="AL838" i="6"/>
  <c r="AM838" i="6"/>
  <c r="AN838" i="6"/>
  <c r="AO838" i="6"/>
  <c r="AP838" i="6"/>
  <c r="AQ838" i="6"/>
  <c r="AR838" i="6"/>
  <c r="AS838" i="6"/>
  <c r="BJ838" i="6"/>
  <c r="BK838" i="6"/>
  <c r="BL838" i="6"/>
  <c r="BM838" i="6"/>
  <c r="BN838" i="6"/>
  <c r="AK839" i="6"/>
  <c r="AL839" i="6"/>
  <c r="AM839" i="6"/>
  <c r="AN839" i="6"/>
  <c r="AO839" i="6"/>
  <c r="AP839" i="6"/>
  <c r="AQ839" i="6"/>
  <c r="AR839" i="6"/>
  <c r="AS839" i="6"/>
  <c r="BJ839" i="6"/>
  <c r="BK839" i="6"/>
  <c r="BL839" i="6"/>
  <c r="BM839" i="6"/>
  <c r="BN839" i="6"/>
  <c r="AK840" i="6"/>
  <c r="AL840" i="6"/>
  <c r="AM840" i="6"/>
  <c r="AN840" i="6"/>
  <c r="AO840" i="6"/>
  <c r="AP840" i="6"/>
  <c r="AQ840" i="6"/>
  <c r="AR840" i="6"/>
  <c r="AS840" i="6"/>
  <c r="BJ840" i="6"/>
  <c r="BK840" i="6"/>
  <c r="BL840" i="6"/>
  <c r="BM840" i="6"/>
  <c r="BN840" i="6"/>
  <c r="AK841" i="6"/>
  <c r="AL841" i="6"/>
  <c r="AM841" i="6"/>
  <c r="AN841" i="6"/>
  <c r="AO841" i="6"/>
  <c r="AP841" i="6"/>
  <c r="AQ841" i="6"/>
  <c r="AR841" i="6"/>
  <c r="AS841" i="6"/>
  <c r="BJ841" i="6"/>
  <c r="BK841" i="6"/>
  <c r="BL841" i="6"/>
  <c r="BM841" i="6"/>
  <c r="BN841" i="6"/>
  <c r="AK842" i="6"/>
  <c r="AL842" i="6"/>
  <c r="AM842" i="6"/>
  <c r="AN842" i="6"/>
  <c r="AO842" i="6"/>
  <c r="AP842" i="6"/>
  <c r="AQ842" i="6"/>
  <c r="AR842" i="6"/>
  <c r="AS842" i="6"/>
  <c r="BJ842" i="6"/>
  <c r="BK842" i="6"/>
  <c r="BL842" i="6"/>
  <c r="BM842" i="6"/>
  <c r="BN842" i="6"/>
  <c r="AK843" i="6"/>
  <c r="AL843" i="6"/>
  <c r="AM843" i="6"/>
  <c r="AN843" i="6"/>
  <c r="AO843" i="6"/>
  <c r="AP843" i="6"/>
  <c r="AQ843" i="6"/>
  <c r="AR843" i="6"/>
  <c r="AS843" i="6"/>
  <c r="BJ843" i="6"/>
  <c r="BK843" i="6"/>
  <c r="BL843" i="6"/>
  <c r="BM843" i="6"/>
  <c r="BN843" i="6"/>
  <c r="AK844" i="6"/>
  <c r="AL844" i="6"/>
  <c r="AM844" i="6"/>
  <c r="AN844" i="6"/>
  <c r="AO844" i="6"/>
  <c r="AP844" i="6"/>
  <c r="AQ844" i="6"/>
  <c r="AR844" i="6"/>
  <c r="AS844" i="6"/>
  <c r="BJ844" i="6"/>
  <c r="BK844" i="6"/>
  <c r="BL844" i="6"/>
  <c r="BM844" i="6"/>
  <c r="BN844" i="6"/>
  <c r="AK845" i="6"/>
  <c r="AL845" i="6"/>
  <c r="AM845" i="6"/>
  <c r="AN845" i="6"/>
  <c r="AO845" i="6"/>
  <c r="AP845" i="6"/>
  <c r="AQ845" i="6"/>
  <c r="AR845" i="6"/>
  <c r="AS845" i="6"/>
  <c r="BJ845" i="6"/>
  <c r="BK845" i="6"/>
  <c r="BL845" i="6"/>
  <c r="BM845" i="6"/>
  <c r="BN845" i="6"/>
  <c r="AK846" i="6"/>
  <c r="AL846" i="6"/>
  <c r="AM846" i="6"/>
  <c r="AN846" i="6"/>
  <c r="AO846" i="6"/>
  <c r="AP846" i="6"/>
  <c r="AQ846" i="6"/>
  <c r="AR846" i="6"/>
  <c r="AS846" i="6"/>
  <c r="BJ846" i="6"/>
  <c r="BK846" i="6"/>
  <c r="BL846" i="6"/>
  <c r="BM846" i="6"/>
  <c r="BN846" i="6"/>
  <c r="AK847" i="6"/>
  <c r="AL847" i="6"/>
  <c r="AM847" i="6"/>
  <c r="AN847" i="6"/>
  <c r="AO847" i="6"/>
  <c r="AP847" i="6"/>
  <c r="AQ847" i="6"/>
  <c r="AR847" i="6"/>
  <c r="AS847" i="6"/>
  <c r="BJ847" i="6"/>
  <c r="BK847" i="6"/>
  <c r="BL847" i="6"/>
  <c r="BM847" i="6"/>
  <c r="BN847" i="6"/>
  <c r="AK848" i="6"/>
  <c r="AL848" i="6"/>
  <c r="AM848" i="6"/>
  <c r="AN848" i="6"/>
  <c r="AO848" i="6"/>
  <c r="AP848" i="6"/>
  <c r="AQ848" i="6"/>
  <c r="AR848" i="6"/>
  <c r="AS848" i="6"/>
  <c r="BJ848" i="6"/>
  <c r="BK848" i="6"/>
  <c r="BL848" i="6"/>
  <c r="BM848" i="6"/>
  <c r="BN848" i="6"/>
  <c r="AK849" i="6"/>
  <c r="AL849" i="6"/>
  <c r="AM849" i="6"/>
  <c r="AN849" i="6"/>
  <c r="AO849" i="6"/>
  <c r="AP849" i="6"/>
  <c r="AQ849" i="6"/>
  <c r="AR849" i="6"/>
  <c r="AS849" i="6"/>
  <c r="BJ849" i="6"/>
  <c r="BK849" i="6"/>
  <c r="BL849" i="6"/>
  <c r="BM849" i="6"/>
  <c r="BN849" i="6"/>
  <c r="AK850" i="6"/>
  <c r="AL850" i="6"/>
  <c r="AM850" i="6"/>
  <c r="AN850" i="6"/>
  <c r="AO850" i="6"/>
  <c r="AP850" i="6"/>
  <c r="AQ850" i="6"/>
  <c r="AR850" i="6"/>
  <c r="AS850" i="6"/>
  <c r="BJ850" i="6"/>
  <c r="BK850" i="6"/>
  <c r="BL850" i="6"/>
  <c r="BM850" i="6"/>
  <c r="BN850" i="6"/>
  <c r="AK851" i="6"/>
  <c r="AL851" i="6"/>
  <c r="AM851" i="6"/>
  <c r="AN851" i="6"/>
  <c r="AO851" i="6"/>
  <c r="AP851" i="6"/>
  <c r="AQ851" i="6"/>
  <c r="AR851" i="6"/>
  <c r="AS851" i="6"/>
  <c r="BJ851" i="6"/>
  <c r="BK851" i="6"/>
  <c r="BL851" i="6"/>
  <c r="BM851" i="6"/>
  <c r="BN851" i="6"/>
  <c r="AK852" i="6"/>
  <c r="AL852" i="6"/>
  <c r="AM852" i="6"/>
  <c r="AN852" i="6"/>
  <c r="AO852" i="6"/>
  <c r="AP852" i="6"/>
  <c r="AQ852" i="6"/>
  <c r="AR852" i="6"/>
  <c r="AS852" i="6"/>
  <c r="BJ852" i="6"/>
  <c r="BK852" i="6"/>
  <c r="BL852" i="6"/>
  <c r="BM852" i="6"/>
  <c r="BN852" i="6"/>
  <c r="AK853" i="6"/>
  <c r="AL853" i="6"/>
  <c r="AM853" i="6"/>
  <c r="AN853" i="6"/>
  <c r="AO853" i="6"/>
  <c r="AP853" i="6"/>
  <c r="AQ853" i="6"/>
  <c r="AR853" i="6"/>
  <c r="AS853" i="6"/>
  <c r="BJ853" i="6"/>
  <c r="BK853" i="6"/>
  <c r="BL853" i="6"/>
  <c r="BM853" i="6"/>
  <c r="BN853" i="6"/>
  <c r="AK854" i="6"/>
  <c r="AL854" i="6"/>
  <c r="AM854" i="6"/>
  <c r="AN854" i="6"/>
  <c r="AO854" i="6"/>
  <c r="AP854" i="6"/>
  <c r="AQ854" i="6"/>
  <c r="AR854" i="6"/>
  <c r="AS854" i="6"/>
  <c r="BJ854" i="6"/>
  <c r="BK854" i="6"/>
  <c r="BL854" i="6"/>
  <c r="BM854" i="6"/>
  <c r="BN854" i="6"/>
  <c r="AK855" i="6"/>
  <c r="AL855" i="6"/>
  <c r="AM855" i="6"/>
  <c r="AN855" i="6"/>
  <c r="AO855" i="6"/>
  <c r="AP855" i="6"/>
  <c r="AQ855" i="6"/>
  <c r="AR855" i="6"/>
  <c r="AS855" i="6"/>
  <c r="BJ855" i="6"/>
  <c r="BK855" i="6"/>
  <c r="BL855" i="6"/>
  <c r="BM855" i="6"/>
  <c r="BN855" i="6"/>
  <c r="AK856" i="6"/>
  <c r="AL856" i="6"/>
  <c r="AM856" i="6"/>
  <c r="AN856" i="6"/>
  <c r="AO856" i="6"/>
  <c r="AP856" i="6"/>
  <c r="AQ856" i="6"/>
  <c r="AR856" i="6"/>
  <c r="AS856" i="6"/>
  <c r="BJ856" i="6"/>
  <c r="BK856" i="6"/>
  <c r="BL856" i="6"/>
  <c r="BM856" i="6"/>
  <c r="BN856" i="6"/>
  <c r="AK857" i="6"/>
  <c r="AL857" i="6"/>
  <c r="AM857" i="6"/>
  <c r="AN857" i="6"/>
  <c r="AO857" i="6"/>
  <c r="AP857" i="6"/>
  <c r="AQ857" i="6"/>
  <c r="AR857" i="6"/>
  <c r="AS857" i="6"/>
  <c r="BJ857" i="6"/>
  <c r="BK857" i="6"/>
  <c r="BL857" i="6"/>
  <c r="BM857" i="6"/>
  <c r="BN857" i="6"/>
  <c r="AK858" i="6"/>
  <c r="AL858" i="6"/>
  <c r="AM858" i="6"/>
  <c r="AN858" i="6"/>
  <c r="AO858" i="6"/>
  <c r="AP858" i="6"/>
  <c r="AQ858" i="6"/>
  <c r="AR858" i="6"/>
  <c r="AS858" i="6"/>
  <c r="BJ858" i="6"/>
  <c r="BK858" i="6"/>
  <c r="BL858" i="6"/>
  <c r="BM858" i="6"/>
  <c r="BN858" i="6"/>
  <c r="AK859" i="6"/>
  <c r="AL859" i="6"/>
  <c r="AM859" i="6"/>
  <c r="AN859" i="6"/>
  <c r="AO859" i="6"/>
  <c r="AP859" i="6"/>
  <c r="AQ859" i="6"/>
  <c r="AR859" i="6"/>
  <c r="AS859" i="6"/>
  <c r="BJ859" i="6"/>
  <c r="BK859" i="6"/>
  <c r="BL859" i="6"/>
  <c r="BM859" i="6"/>
  <c r="BN859" i="6"/>
  <c r="AK860" i="6"/>
  <c r="AL860" i="6"/>
  <c r="AM860" i="6"/>
  <c r="AN860" i="6"/>
  <c r="AO860" i="6"/>
  <c r="AP860" i="6"/>
  <c r="AQ860" i="6"/>
  <c r="AR860" i="6"/>
  <c r="AS860" i="6"/>
  <c r="BJ860" i="6"/>
  <c r="BK860" i="6"/>
  <c r="BL860" i="6"/>
  <c r="BM860" i="6"/>
  <c r="BN860" i="6"/>
  <c r="AK861" i="6"/>
  <c r="AL861" i="6"/>
  <c r="AM861" i="6"/>
  <c r="AN861" i="6"/>
  <c r="AO861" i="6"/>
  <c r="AP861" i="6"/>
  <c r="AQ861" i="6"/>
  <c r="AR861" i="6"/>
  <c r="AS861" i="6"/>
  <c r="BJ861" i="6"/>
  <c r="BK861" i="6"/>
  <c r="BL861" i="6"/>
  <c r="BM861" i="6"/>
  <c r="BN861" i="6"/>
  <c r="AK862" i="6"/>
  <c r="AL862" i="6"/>
  <c r="AM862" i="6"/>
  <c r="AN862" i="6"/>
  <c r="AO862" i="6"/>
  <c r="AP862" i="6"/>
  <c r="AQ862" i="6"/>
  <c r="AR862" i="6"/>
  <c r="AS862" i="6"/>
  <c r="BJ862" i="6"/>
  <c r="BK862" i="6"/>
  <c r="BL862" i="6"/>
  <c r="BM862" i="6"/>
  <c r="BN862" i="6"/>
  <c r="AK863" i="6"/>
  <c r="AL863" i="6"/>
  <c r="AM863" i="6"/>
  <c r="AN863" i="6"/>
  <c r="AO863" i="6"/>
  <c r="AP863" i="6"/>
  <c r="AQ863" i="6"/>
  <c r="AR863" i="6"/>
  <c r="AS863" i="6"/>
  <c r="BJ863" i="6"/>
  <c r="BK863" i="6"/>
  <c r="BL863" i="6"/>
  <c r="BM863" i="6"/>
  <c r="BN863" i="6"/>
  <c r="AK864" i="6"/>
  <c r="AL864" i="6"/>
  <c r="AM864" i="6"/>
  <c r="AN864" i="6"/>
  <c r="AO864" i="6"/>
  <c r="AP864" i="6"/>
  <c r="AQ864" i="6"/>
  <c r="AR864" i="6"/>
  <c r="AS864" i="6"/>
  <c r="BJ864" i="6"/>
  <c r="BK864" i="6"/>
  <c r="BL864" i="6"/>
  <c r="BM864" i="6"/>
  <c r="BN864" i="6"/>
  <c r="AK865" i="6"/>
  <c r="AL865" i="6"/>
  <c r="AM865" i="6"/>
  <c r="AN865" i="6"/>
  <c r="AO865" i="6"/>
  <c r="AP865" i="6"/>
  <c r="AQ865" i="6"/>
  <c r="AR865" i="6"/>
  <c r="AS865" i="6"/>
  <c r="BJ865" i="6"/>
  <c r="BK865" i="6"/>
  <c r="BL865" i="6"/>
  <c r="BM865" i="6"/>
  <c r="BN865" i="6"/>
  <c r="AK866" i="6"/>
  <c r="AL866" i="6"/>
  <c r="AM866" i="6"/>
  <c r="AN866" i="6"/>
  <c r="AO866" i="6"/>
  <c r="AP866" i="6"/>
  <c r="AQ866" i="6"/>
  <c r="AR866" i="6"/>
  <c r="AS866" i="6"/>
  <c r="BJ866" i="6"/>
  <c r="BK866" i="6"/>
  <c r="BL866" i="6"/>
  <c r="BM866" i="6"/>
  <c r="BN866" i="6"/>
  <c r="AK867" i="6"/>
  <c r="AL867" i="6"/>
  <c r="AM867" i="6"/>
  <c r="AN867" i="6"/>
  <c r="AO867" i="6"/>
  <c r="AP867" i="6"/>
  <c r="AQ867" i="6"/>
  <c r="AR867" i="6"/>
  <c r="AS867" i="6"/>
  <c r="BJ867" i="6"/>
  <c r="BK867" i="6"/>
  <c r="BL867" i="6"/>
  <c r="BM867" i="6"/>
  <c r="BN867" i="6"/>
  <c r="AK868" i="6"/>
  <c r="AL868" i="6"/>
  <c r="AM868" i="6"/>
  <c r="AN868" i="6"/>
  <c r="AO868" i="6"/>
  <c r="AP868" i="6"/>
  <c r="AQ868" i="6"/>
  <c r="AR868" i="6"/>
  <c r="AS868" i="6"/>
  <c r="BJ868" i="6"/>
  <c r="BK868" i="6"/>
  <c r="BL868" i="6"/>
  <c r="BM868" i="6"/>
  <c r="BN868" i="6"/>
  <c r="AK869" i="6"/>
  <c r="AL869" i="6"/>
  <c r="AM869" i="6"/>
  <c r="AN869" i="6"/>
  <c r="AO869" i="6"/>
  <c r="AP869" i="6"/>
  <c r="AQ869" i="6"/>
  <c r="AR869" i="6"/>
  <c r="AS869" i="6"/>
  <c r="BJ869" i="6"/>
  <c r="BK869" i="6"/>
  <c r="BL869" i="6"/>
  <c r="BM869" i="6"/>
  <c r="BN869" i="6"/>
  <c r="AK870" i="6"/>
  <c r="AL870" i="6"/>
  <c r="AM870" i="6"/>
  <c r="AN870" i="6"/>
  <c r="AO870" i="6"/>
  <c r="AP870" i="6"/>
  <c r="AQ870" i="6"/>
  <c r="AR870" i="6"/>
  <c r="AS870" i="6"/>
  <c r="BJ870" i="6"/>
  <c r="BK870" i="6"/>
  <c r="BL870" i="6"/>
  <c r="BM870" i="6"/>
  <c r="BN870" i="6"/>
  <c r="AK871" i="6"/>
  <c r="AL871" i="6"/>
  <c r="AM871" i="6"/>
  <c r="AN871" i="6"/>
  <c r="AO871" i="6"/>
  <c r="AP871" i="6"/>
  <c r="AQ871" i="6"/>
  <c r="AR871" i="6"/>
  <c r="AS871" i="6"/>
  <c r="BJ871" i="6"/>
  <c r="BK871" i="6"/>
  <c r="BL871" i="6"/>
  <c r="BM871" i="6"/>
  <c r="BN871" i="6"/>
  <c r="AK872" i="6"/>
  <c r="AL872" i="6"/>
  <c r="AM872" i="6"/>
  <c r="AN872" i="6"/>
  <c r="AO872" i="6"/>
  <c r="AP872" i="6"/>
  <c r="AQ872" i="6"/>
  <c r="AR872" i="6"/>
  <c r="AS872" i="6"/>
  <c r="BJ872" i="6"/>
  <c r="BK872" i="6"/>
  <c r="BL872" i="6"/>
  <c r="BM872" i="6"/>
  <c r="BN872" i="6"/>
  <c r="AK873" i="6"/>
  <c r="AL873" i="6"/>
  <c r="AM873" i="6"/>
  <c r="AN873" i="6"/>
  <c r="AO873" i="6"/>
  <c r="AP873" i="6"/>
  <c r="AQ873" i="6"/>
  <c r="AR873" i="6"/>
  <c r="AS873" i="6"/>
  <c r="BJ873" i="6"/>
  <c r="BK873" i="6"/>
  <c r="BL873" i="6"/>
  <c r="BM873" i="6"/>
  <c r="BN873" i="6"/>
  <c r="AK874" i="6"/>
  <c r="AL874" i="6"/>
  <c r="AM874" i="6"/>
  <c r="AN874" i="6"/>
  <c r="AO874" i="6"/>
  <c r="AP874" i="6"/>
  <c r="AQ874" i="6"/>
  <c r="AR874" i="6"/>
  <c r="AS874" i="6"/>
  <c r="BJ874" i="6"/>
  <c r="BK874" i="6"/>
  <c r="BL874" i="6"/>
  <c r="BM874" i="6"/>
  <c r="BN874" i="6"/>
  <c r="AK875" i="6"/>
  <c r="AL875" i="6"/>
  <c r="AM875" i="6"/>
  <c r="AN875" i="6"/>
  <c r="AO875" i="6"/>
  <c r="AP875" i="6"/>
  <c r="AQ875" i="6"/>
  <c r="AR875" i="6"/>
  <c r="AS875" i="6"/>
  <c r="BJ875" i="6"/>
  <c r="BK875" i="6"/>
  <c r="BL875" i="6"/>
  <c r="BM875" i="6"/>
  <c r="BN875" i="6"/>
  <c r="AK876" i="6"/>
  <c r="AL876" i="6"/>
  <c r="AM876" i="6"/>
  <c r="AN876" i="6"/>
  <c r="AO876" i="6"/>
  <c r="AP876" i="6"/>
  <c r="AQ876" i="6"/>
  <c r="AR876" i="6"/>
  <c r="AS876" i="6"/>
  <c r="BJ876" i="6"/>
  <c r="BK876" i="6"/>
  <c r="BL876" i="6"/>
  <c r="BM876" i="6"/>
  <c r="BN876" i="6"/>
  <c r="AK877" i="6"/>
  <c r="AL877" i="6"/>
  <c r="AM877" i="6"/>
  <c r="AN877" i="6"/>
  <c r="AO877" i="6"/>
  <c r="AP877" i="6"/>
  <c r="AQ877" i="6"/>
  <c r="AR877" i="6"/>
  <c r="AS877" i="6"/>
  <c r="BJ877" i="6"/>
  <c r="BK877" i="6"/>
  <c r="BL877" i="6"/>
  <c r="BM877" i="6"/>
  <c r="BN877" i="6"/>
  <c r="AK878" i="6"/>
  <c r="AL878" i="6"/>
  <c r="AM878" i="6"/>
  <c r="AN878" i="6"/>
  <c r="AO878" i="6"/>
  <c r="AP878" i="6"/>
  <c r="AQ878" i="6"/>
  <c r="AR878" i="6"/>
  <c r="AS878" i="6"/>
  <c r="BJ878" i="6"/>
  <c r="BK878" i="6"/>
  <c r="BL878" i="6"/>
  <c r="BM878" i="6"/>
  <c r="BN878" i="6"/>
  <c r="AK879" i="6"/>
  <c r="AL879" i="6"/>
  <c r="AM879" i="6"/>
  <c r="AN879" i="6"/>
  <c r="AO879" i="6"/>
  <c r="AP879" i="6"/>
  <c r="AQ879" i="6"/>
  <c r="AR879" i="6"/>
  <c r="AS879" i="6"/>
  <c r="BJ879" i="6"/>
  <c r="BK879" i="6"/>
  <c r="BL879" i="6"/>
  <c r="BM879" i="6"/>
  <c r="BN879" i="6"/>
  <c r="AK880" i="6"/>
  <c r="AL880" i="6"/>
  <c r="AM880" i="6"/>
  <c r="AN880" i="6"/>
  <c r="AO880" i="6"/>
  <c r="AP880" i="6"/>
  <c r="AQ880" i="6"/>
  <c r="AR880" i="6"/>
  <c r="AS880" i="6"/>
  <c r="BJ880" i="6"/>
  <c r="BK880" i="6"/>
  <c r="BL880" i="6"/>
  <c r="BM880" i="6"/>
  <c r="BN880" i="6"/>
  <c r="AK881" i="6"/>
  <c r="AL881" i="6"/>
  <c r="AM881" i="6"/>
  <c r="AN881" i="6"/>
  <c r="AO881" i="6"/>
  <c r="AP881" i="6"/>
  <c r="AQ881" i="6"/>
  <c r="AR881" i="6"/>
  <c r="AS881" i="6"/>
  <c r="BJ881" i="6"/>
  <c r="BK881" i="6"/>
  <c r="BL881" i="6"/>
  <c r="BM881" i="6"/>
  <c r="BN881" i="6"/>
  <c r="AK882" i="6"/>
  <c r="AL882" i="6"/>
  <c r="AM882" i="6"/>
  <c r="AN882" i="6"/>
  <c r="AO882" i="6"/>
  <c r="AP882" i="6"/>
  <c r="AQ882" i="6"/>
  <c r="AR882" i="6"/>
  <c r="AS882" i="6"/>
  <c r="BJ882" i="6"/>
  <c r="BK882" i="6"/>
  <c r="BL882" i="6"/>
  <c r="BM882" i="6"/>
  <c r="BN882" i="6"/>
  <c r="AK883" i="6"/>
  <c r="AL883" i="6"/>
  <c r="AM883" i="6"/>
  <c r="AN883" i="6"/>
  <c r="AO883" i="6"/>
  <c r="AP883" i="6"/>
  <c r="AQ883" i="6"/>
  <c r="AR883" i="6"/>
  <c r="AS883" i="6"/>
  <c r="BJ883" i="6"/>
  <c r="BK883" i="6"/>
  <c r="BL883" i="6"/>
  <c r="BM883" i="6"/>
  <c r="BN883" i="6"/>
  <c r="AK884" i="6"/>
  <c r="AL884" i="6"/>
  <c r="AM884" i="6"/>
  <c r="AN884" i="6"/>
  <c r="AO884" i="6"/>
  <c r="AP884" i="6"/>
  <c r="AQ884" i="6"/>
  <c r="AR884" i="6"/>
  <c r="AS884" i="6"/>
  <c r="BJ884" i="6"/>
  <c r="BK884" i="6"/>
  <c r="BL884" i="6"/>
  <c r="BM884" i="6"/>
  <c r="BN884" i="6"/>
  <c r="AK885" i="6"/>
  <c r="AL885" i="6"/>
  <c r="AM885" i="6"/>
  <c r="AN885" i="6"/>
  <c r="AO885" i="6"/>
  <c r="AP885" i="6"/>
  <c r="AQ885" i="6"/>
  <c r="AR885" i="6"/>
  <c r="AS885" i="6"/>
  <c r="BJ885" i="6"/>
  <c r="BK885" i="6"/>
  <c r="BL885" i="6"/>
  <c r="BM885" i="6"/>
  <c r="BN885" i="6"/>
  <c r="AK886" i="6"/>
  <c r="AL886" i="6"/>
  <c r="AM886" i="6"/>
  <c r="AN886" i="6"/>
  <c r="AO886" i="6"/>
  <c r="AP886" i="6"/>
  <c r="AQ886" i="6"/>
  <c r="AR886" i="6"/>
  <c r="AS886" i="6"/>
  <c r="BJ886" i="6"/>
  <c r="BK886" i="6"/>
  <c r="BL886" i="6"/>
  <c r="BM886" i="6"/>
  <c r="BN886" i="6"/>
  <c r="AK887" i="6"/>
  <c r="AL887" i="6"/>
  <c r="AM887" i="6"/>
  <c r="AN887" i="6"/>
  <c r="AO887" i="6"/>
  <c r="AP887" i="6"/>
  <c r="AQ887" i="6"/>
  <c r="AR887" i="6"/>
  <c r="AS887" i="6"/>
  <c r="BJ887" i="6"/>
  <c r="BK887" i="6"/>
  <c r="BL887" i="6"/>
  <c r="BM887" i="6"/>
  <c r="BN887" i="6"/>
  <c r="AK888" i="6"/>
  <c r="AL888" i="6"/>
  <c r="AM888" i="6"/>
  <c r="AN888" i="6"/>
  <c r="AO888" i="6"/>
  <c r="AP888" i="6"/>
  <c r="AQ888" i="6"/>
  <c r="AR888" i="6"/>
  <c r="AS888" i="6"/>
  <c r="BJ888" i="6"/>
  <c r="BK888" i="6"/>
  <c r="BL888" i="6"/>
  <c r="BM888" i="6"/>
  <c r="BN888" i="6"/>
  <c r="AK889" i="6"/>
  <c r="AL889" i="6"/>
  <c r="AM889" i="6"/>
  <c r="AN889" i="6"/>
  <c r="AO889" i="6"/>
  <c r="AP889" i="6"/>
  <c r="AQ889" i="6"/>
  <c r="AR889" i="6"/>
  <c r="AS889" i="6"/>
  <c r="BJ889" i="6"/>
  <c r="BK889" i="6"/>
  <c r="BL889" i="6"/>
  <c r="BM889" i="6"/>
  <c r="BN889" i="6"/>
  <c r="AK890" i="6"/>
  <c r="AL890" i="6"/>
  <c r="AM890" i="6"/>
  <c r="AN890" i="6"/>
  <c r="AO890" i="6"/>
  <c r="AP890" i="6"/>
  <c r="AQ890" i="6"/>
  <c r="AR890" i="6"/>
  <c r="AS890" i="6"/>
  <c r="BJ890" i="6"/>
  <c r="BK890" i="6"/>
  <c r="BL890" i="6"/>
  <c r="BM890" i="6"/>
  <c r="BN890" i="6"/>
  <c r="AK891" i="6"/>
  <c r="AL891" i="6"/>
  <c r="AM891" i="6"/>
  <c r="AN891" i="6"/>
  <c r="AO891" i="6"/>
  <c r="AP891" i="6"/>
  <c r="AQ891" i="6"/>
  <c r="AR891" i="6"/>
  <c r="AS891" i="6"/>
  <c r="BJ891" i="6"/>
  <c r="BK891" i="6"/>
  <c r="BL891" i="6"/>
  <c r="BM891" i="6"/>
  <c r="BN891" i="6"/>
  <c r="AK892" i="6"/>
  <c r="AL892" i="6"/>
  <c r="AM892" i="6"/>
  <c r="AN892" i="6"/>
  <c r="AO892" i="6"/>
  <c r="AP892" i="6"/>
  <c r="AQ892" i="6"/>
  <c r="AR892" i="6"/>
  <c r="AS892" i="6"/>
  <c r="BJ892" i="6"/>
  <c r="BK892" i="6"/>
  <c r="BL892" i="6"/>
  <c r="BM892" i="6"/>
  <c r="BN892" i="6"/>
  <c r="AK893" i="6"/>
  <c r="AL893" i="6"/>
  <c r="AM893" i="6"/>
  <c r="AN893" i="6"/>
  <c r="AO893" i="6"/>
  <c r="AP893" i="6"/>
  <c r="AQ893" i="6"/>
  <c r="AR893" i="6"/>
  <c r="AS893" i="6"/>
  <c r="BJ893" i="6"/>
  <c r="BK893" i="6"/>
  <c r="BL893" i="6"/>
  <c r="BM893" i="6"/>
  <c r="BN893" i="6"/>
  <c r="AK894" i="6"/>
  <c r="AL894" i="6"/>
  <c r="AM894" i="6"/>
  <c r="AN894" i="6"/>
  <c r="AO894" i="6"/>
  <c r="AP894" i="6"/>
  <c r="AQ894" i="6"/>
  <c r="AR894" i="6"/>
  <c r="AS894" i="6"/>
  <c r="BJ894" i="6"/>
  <c r="BK894" i="6"/>
  <c r="BL894" i="6"/>
  <c r="BM894" i="6"/>
  <c r="BN894" i="6"/>
  <c r="AK895" i="6"/>
  <c r="AL895" i="6"/>
  <c r="AM895" i="6"/>
  <c r="AN895" i="6"/>
  <c r="AO895" i="6"/>
  <c r="AP895" i="6"/>
  <c r="AQ895" i="6"/>
  <c r="AR895" i="6"/>
  <c r="AS895" i="6"/>
  <c r="BJ895" i="6"/>
  <c r="BK895" i="6"/>
  <c r="BL895" i="6"/>
  <c r="BM895" i="6"/>
  <c r="BN895" i="6"/>
  <c r="AK896" i="6"/>
  <c r="AL896" i="6"/>
  <c r="AM896" i="6"/>
  <c r="AN896" i="6"/>
  <c r="AO896" i="6"/>
  <c r="AP896" i="6"/>
  <c r="AQ896" i="6"/>
  <c r="AR896" i="6"/>
  <c r="AS896" i="6"/>
  <c r="BJ896" i="6"/>
  <c r="BK896" i="6"/>
  <c r="BL896" i="6"/>
  <c r="BM896" i="6"/>
  <c r="BN896" i="6"/>
  <c r="AK897" i="6"/>
  <c r="AL897" i="6"/>
  <c r="AM897" i="6"/>
  <c r="AN897" i="6"/>
  <c r="AO897" i="6"/>
  <c r="AP897" i="6"/>
  <c r="AQ897" i="6"/>
  <c r="AR897" i="6"/>
  <c r="AS897" i="6"/>
  <c r="BJ897" i="6"/>
  <c r="BK897" i="6"/>
  <c r="BL897" i="6"/>
  <c r="BM897" i="6"/>
  <c r="BN897" i="6"/>
  <c r="AK898" i="6"/>
  <c r="AL898" i="6"/>
  <c r="AM898" i="6"/>
  <c r="AN898" i="6"/>
  <c r="AO898" i="6"/>
  <c r="AP898" i="6"/>
  <c r="AQ898" i="6"/>
  <c r="AR898" i="6"/>
  <c r="AS898" i="6"/>
  <c r="BJ898" i="6"/>
  <c r="BK898" i="6"/>
  <c r="BL898" i="6"/>
  <c r="BM898" i="6"/>
  <c r="BN898" i="6"/>
  <c r="AK899" i="6"/>
  <c r="AL899" i="6"/>
  <c r="AM899" i="6"/>
  <c r="AN899" i="6"/>
  <c r="AO899" i="6"/>
  <c r="AP899" i="6"/>
  <c r="AQ899" i="6"/>
  <c r="AR899" i="6"/>
  <c r="AS899" i="6"/>
  <c r="BJ899" i="6"/>
  <c r="BK899" i="6"/>
  <c r="BL899" i="6"/>
  <c r="BM899" i="6"/>
  <c r="BN899" i="6"/>
  <c r="AK900" i="6"/>
  <c r="AL900" i="6"/>
  <c r="AM900" i="6"/>
  <c r="AN900" i="6"/>
  <c r="AO900" i="6"/>
  <c r="AP900" i="6"/>
  <c r="AQ900" i="6"/>
  <c r="AR900" i="6"/>
  <c r="AS900" i="6"/>
  <c r="BJ900" i="6"/>
  <c r="BK900" i="6"/>
  <c r="BL900" i="6"/>
  <c r="BM900" i="6"/>
  <c r="BN900" i="6"/>
  <c r="AK901" i="6"/>
  <c r="AL901" i="6"/>
  <c r="AM901" i="6"/>
  <c r="AN901" i="6"/>
  <c r="AO901" i="6"/>
  <c r="AP901" i="6"/>
  <c r="AQ901" i="6"/>
  <c r="AR901" i="6"/>
  <c r="AS901" i="6"/>
  <c r="BJ901" i="6"/>
  <c r="BK901" i="6"/>
  <c r="BL901" i="6"/>
  <c r="BM901" i="6"/>
  <c r="BN901" i="6"/>
  <c r="AK902" i="6"/>
  <c r="AL902" i="6"/>
  <c r="AM902" i="6"/>
  <c r="AN902" i="6"/>
  <c r="AO902" i="6"/>
  <c r="AP902" i="6"/>
  <c r="AQ902" i="6"/>
  <c r="AR902" i="6"/>
  <c r="AS902" i="6"/>
  <c r="BJ902" i="6"/>
  <c r="BK902" i="6"/>
  <c r="BL902" i="6"/>
  <c r="BM902" i="6"/>
  <c r="BN902" i="6"/>
  <c r="AK903" i="6"/>
  <c r="AL903" i="6"/>
  <c r="AM903" i="6"/>
  <c r="AN903" i="6"/>
  <c r="AO903" i="6"/>
  <c r="AP903" i="6"/>
  <c r="AQ903" i="6"/>
  <c r="AR903" i="6"/>
  <c r="AS903" i="6"/>
  <c r="BJ903" i="6"/>
  <c r="BK903" i="6"/>
  <c r="BL903" i="6"/>
  <c r="BM903" i="6"/>
  <c r="BN903" i="6"/>
  <c r="AK904" i="6"/>
  <c r="AL904" i="6"/>
  <c r="AM904" i="6"/>
  <c r="AN904" i="6"/>
  <c r="AO904" i="6"/>
  <c r="AP904" i="6"/>
  <c r="AQ904" i="6"/>
  <c r="AR904" i="6"/>
  <c r="AS904" i="6"/>
  <c r="BJ904" i="6"/>
  <c r="BK904" i="6"/>
  <c r="BL904" i="6"/>
  <c r="BM904" i="6"/>
  <c r="BN904" i="6"/>
  <c r="AK905" i="6"/>
  <c r="AL905" i="6"/>
  <c r="AM905" i="6"/>
  <c r="AN905" i="6"/>
  <c r="AO905" i="6"/>
  <c r="AP905" i="6"/>
  <c r="AQ905" i="6"/>
  <c r="AR905" i="6"/>
  <c r="AS905" i="6"/>
  <c r="BJ905" i="6"/>
  <c r="BK905" i="6"/>
  <c r="BL905" i="6"/>
  <c r="BM905" i="6"/>
  <c r="BN905" i="6"/>
  <c r="AK906" i="6"/>
  <c r="AL906" i="6"/>
  <c r="AM906" i="6"/>
  <c r="AN906" i="6"/>
  <c r="AO906" i="6"/>
  <c r="AP906" i="6"/>
  <c r="AQ906" i="6"/>
  <c r="AR906" i="6"/>
  <c r="AS906" i="6"/>
  <c r="BJ906" i="6"/>
  <c r="BK906" i="6"/>
  <c r="BL906" i="6"/>
  <c r="BM906" i="6"/>
  <c r="BN906" i="6"/>
  <c r="AK907" i="6"/>
  <c r="AL907" i="6"/>
  <c r="AM907" i="6"/>
  <c r="AN907" i="6"/>
  <c r="AO907" i="6"/>
  <c r="AP907" i="6"/>
  <c r="AQ907" i="6"/>
  <c r="AR907" i="6"/>
  <c r="AS907" i="6"/>
  <c r="BJ907" i="6"/>
  <c r="BK907" i="6"/>
  <c r="BL907" i="6"/>
  <c r="BM907" i="6"/>
  <c r="BN907" i="6"/>
  <c r="AK908" i="6"/>
  <c r="AL908" i="6"/>
  <c r="AM908" i="6"/>
  <c r="AN908" i="6"/>
  <c r="AO908" i="6"/>
  <c r="AP908" i="6"/>
  <c r="AQ908" i="6"/>
  <c r="AR908" i="6"/>
  <c r="AS908" i="6"/>
  <c r="BJ908" i="6"/>
  <c r="BK908" i="6"/>
  <c r="BL908" i="6"/>
  <c r="BM908" i="6"/>
  <c r="BN908" i="6"/>
  <c r="AK909" i="6"/>
  <c r="AL909" i="6"/>
  <c r="AM909" i="6"/>
  <c r="AN909" i="6"/>
  <c r="AO909" i="6"/>
  <c r="AP909" i="6"/>
  <c r="AQ909" i="6"/>
  <c r="AR909" i="6"/>
  <c r="AS909" i="6"/>
  <c r="BJ909" i="6"/>
  <c r="BK909" i="6"/>
  <c r="BL909" i="6"/>
  <c r="BM909" i="6"/>
  <c r="BN909" i="6"/>
  <c r="AK910" i="6"/>
  <c r="AL910" i="6"/>
  <c r="AM910" i="6"/>
  <c r="AN910" i="6"/>
  <c r="AO910" i="6"/>
  <c r="AP910" i="6"/>
  <c r="AQ910" i="6"/>
  <c r="AR910" i="6"/>
  <c r="AS910" i="6"/>
  <c r="BJ910" i="6"/>
  <c r="BK910" i="6"/>
  <c r="BL910" i="6"/>
  <c r="BM910" i="6"/>
  <c r="BN910" i="6"/>
  <c r="AK911" i="6"/>
  <c r="AL911" i="6"/>
  <c r="AM911" i="6"/>
  <c r="AN911" i="6"/>
  <c r="AO911" i="6"/>
  <c r="AP911" i="6"/>
  <c r="AQ911" i="6"/>
  <c r="AR911" i="6"/>
  <c r="AS911" i="6"/>
  <c r="BJ911" i="6"/>
  <c r="BK911" i="6"/>
  <c r="BL911" i="6"/>
  <c r="BM911" i="6"/>
  <c r="BN911" i="6"/>
  <c r="AK912" i="6"/>
  <c r="AL912" i="6"/>
  <c r="AM912" i="6"/>
  <c r="AN912" i="6"/>
  <c r="AO912" i="6"/>
  <c r="AP912" i="6"/>
  <c r="AQ912" i="6"/>
  <c r="AR912" i="6"/>
  <c r="AS912" i="6"/>
  <c r="BJ912" i="6"/>
  <c r="BK912" i="6"/>
  <c r="BL912" i="6"/>
  <c r="BM912" i="6"/>
  <c r="BN912" i="6"/>
  <c r="AK913" i="6"/>
  <c r="AL913" i="6"/>
  <c r="AM913" i="6"/>
  <c r="AN913" i="6"/>
  <c r="AO913" i="6"/>
  <c r="AP913" i="6"/>
  <c r="AQ913" i="6"/>
  <c r="AR913" i="6"/>
  <c r="AS913" i="6"/>
  <c r="BJ913" i="6"/>
  <c r="BK913" i="6"/>
  <c r="BL913" i="6"/>
  <c r="BM913" i="6"/>
  <c r="BN913" i="6"/>
  <c r="AK914" i="6"/>
  <c r="AL914" i="6"/>
  <c r="AM914" i="6"/>
  <c r="AN914" i="6"/>
  <c r="AO914" i="6"/>
  <c r="AP914" i="6"/>
  <c r="AQ914" i="6"/>
  <c r="AR914" i="6"/>
  <c r="AS914" i="6"/>
  <c r="BJ914" i="6"/>
  <c r="BK914" i="6"/>
  <c r="BL914" i="6"/>
  <c r="BM914" i="6"/>
  <c r="BN914" i="6"/>
  <c r="AK915" i="6"/>
  <c r="AL915" i="6"/>
  <c r="AM915" i="6"/>
  <c r="AN915" i="6"/>
  <c r="AO915" i="6"/>
  <c r="AP915" i="6"/>
  <c r="AQ915" i="6"/>
  <c r="AR915" i="6"/>
  <c r="AS915" i="6"/>
  <c r="BJ915" i="6"/>
  <c r="BK915" i="6"/>
  <c r="BL915" i="6"/>
  <c r="BM915" i="6"/>
  <c r="BN915" i="6"/>
  <c r="AK916" i="6"/>
  <c r="AL916" i="6"/>
  <c r="AM916" i="6"/>
  <c r="AN916" i="6"/>
  <c r="AO916" i="6"/>
  <c r="AP916" i="6"/>
  <c r="AQ916" i="6"/>
  <c r="AR916" i="6"/>
  <c r="AS916" i="6"/>
  <c r="BJ916" i="6"/>
  <c r="BK916" i="6"/>
  <c r="BL916" i="6"/>
  <c r="BM916" i="6"/>
  <c r="BN916" i="6"/>
  <c r="AK917" i="6"/>
  <c r="AL917" i="6"/>
  <c r="AM917" i="6"/>
  <c r="AN917" i="6"/>
  <c r="AO917" i="6"/>
  <c r="AP917" i="6"/>
  <c r="AQ917" i="6"/>
  <c r="AR917" i="6"/>
  <c r="AS917" i="6"/>
  <c r="BJ917" i="6"/>
  <c r="BK917" i="6"/>
  <c r="BL917" i="6"/>
  <c r="BM917" i="6"/>
  <c r="BN917" i="6"/>
  <c r="AK918" i="6"/>
  <c r="AL918" i="6"/>
  <c r="AM918" i="6"/>
  <c r="AN918" i="6"/>
  <c r="AO918" i="6"/>
  <c r="AP918" i="6"/>
  <c r="AQ918" i="6"/>
  <c r="AR918" i="6"/>
  <c r="AS918" i="6"/>
  <c r="BJ918" i="6"/>
  <c r="BK918" i="6"/>
  <c r="BL918" i="6"/>
  <c r="BM918" i="6"/>
  <c r="BN918" i="6"/>
  <c r="AK919" i="6"/>
  <c r="AL919" i="6"/>
  <c r="AM919" i="6"/>
  <c r="AN919" i="6"/>
  <c r="AO919" i="6"/>
  <c r="AP919" i="6"/>
  <c r="AQ919" i="6"/>
  <c r="AR919" i="6"/>
  <c r="AS919" i="6"/>
  <c r="BJ919" i="6"/>
  <c r="BK919" i="6"/>
  <c r="BL919" i="6"/>
  <c r="BM919" i="6"/>
  <c r="BN919" i="6"/>
  <c r="AK920" i="6"/>
  <c r="AL920" i="6"/>
  <c r="AM920" i="6"/>
  <c r="AN920" i="6"/>
  <c r="AO920" i="6"/>
  <c r="AP920" i="6"/>
  <c r="AQ920" i="6"/>
  <c r="AR920" i="6"/>
  <c r="AS920" i="6"/>
  <c r="BJ920" i="6"/>
  <c r="BK920" i="6"/>
  <c r="BL920" i="6"/>
  <c r="BM920" i="6"/>
  <c r="BN920" i="6"/>
  <c r="AK921" i="6"/>
  <c r="AL921" i="6"/>
  <c r="AM921" i="6"/>
  <c r="AN921" i="6"/>
  <c r="AO921" i="6"/>
  <c r="AP921" i="6"/>
  <c r="AQ921" i="6"/>
  <c r="AR921" i="6"/>
  <c r="AS921" i="6"/>
  <c r="BJ921" i="6"/>
  <c r="BK921" i="6"/>
  <c r="BL921" i="6"/>
  <c r="BM921" i="6"/>
  <c r="BN921" i="6"/>
  <c r="AK922" i="6"/>
  <c r="AL922" i="6"/>
  <c r="AM922" i="6"/>
  <c r="AN922" i="6"/>
  <c r="AO922" i="6"/>
  <c r="AP922" i="6"/>
  <c r="AQ922" i="6"/>
  <c r="AR922" i="6"/>
  <c r="AS922" i="6"/>
  <c r="BJ922" i="6"/>
  <c r="BK922" i="6"/>
  <c r="BL922" i="6"/>
  <c r="BM922" i="6"/>
  <c r="BN922" i="6"/>
  <c r="AK923" i="6"/>
  <c r="AL923" i="6"/>
  <c r="AM923" i="6"/>
  <c r="AN923" i="6"/>
  <c r="AO923" i="6"/>
  <c r="AP923" i="6"/>
  <c r="AQ923" i="6"/>
  <c r="AR923" i="6"/>
  <c r="AS923" i="6"/>
  <c r="BJ923" i="6"/>
  <c r="BK923" i="6"/>
  <c r="BL923" i="6"/>
  <c r="BM923" i="6"/>
  <c r="BN923" i="6"/>
  <c r="AK924" i="6"/>
  <c r="AL924" i="6"/>
  <c r="AM924" i="6"/>
  <c r="AN924" i="6"/>
  <c r="AO924" i="6"/>
  <c r="AP924" i="6"/>
  <c r="AQ924" i="6"/>
  <c r="AR924" i="6"/>
  <c r="AS924" i="6"/>
  <c r="BJ924" i="6"/>
  <c r="BK924" i="6"/>
  <c r="BL924" i="6"/>
  <c r="BM924" i="6"/>
  <c r="BN924" i="6"/>
  <c r="AK925" i="6"/>
  <c r="AL925" i="6"/>
  <c r="AM925" i="6"/>
  <c r="AN925" i="6"/>
  <c r="AO925" i="6"/>
  <c r="AP925" i="6"/>
  <c r="AQ925" i="6"/>
  <c r="AR925" i="6"/>
  <c r="AS925" i="6"/>
  <c r="BJ925" i="6"/>
  <c r="BK925" i="6"/>
  <c r="BL925" i="6"/>
  <c r="BM925" i="6"/>
  <c r="BN925" i="6"/>
  <c r="AK926" i="6"/>
  <c r="AL926" i="6"/>
  <c r="AM926" i="6"/>
  <c r="AN926" i="6"/>
  <c r="AO926" i="6"/>
  <c r="AP926" i="6"/>
  <c r="AQ926" i="6"/>
  <c r="AR926" i="6"/>
  <c r="AS926" i="6"/>
  <c r="BJ926" i="6"/>
  <c r="BK926" i="6"/>
  <c r="BL926" i="6"/>
  <c r="BM926" i="6"/>
  <c r="BN926" i="6"/>
  <c r="AK927" i="6"/>
  <c r="AL927" i="6"/>
  <c r="AM927" i="6"/>
  <c r="AN927" i="6"/>
  <c r="AO927" i="6"/>
  <c r="AP927" i="6"/>
  <c r="AQ927" i="6"/>
  <c r="AR927" i="6"/>
  <c r="AS927" i="6"/>
  <c r="BJ927" i="6"/>
  <c r="BK927" i="6"/>
  <c r="BL927" i="6"/>
  <c r="BM927" i="6"/>
  <c r="BN927" i="6"/>
  <c r="AK928" i="6"/>
  <c r="AL928" i="6"/>
  <c r="AM928" i="6"/>
  <c r="AN928" i="6"/>
  <c r="AO928" i="6"/>
  <c r="AP928" i="6"/>
  <c r="AQ928" i="6"/>
  <c r="AR928" i="6"/>
  <c r="AS928" i="6"/>
  <c r="BJ928" i="6"/>
  <c r="BK928" i="6"/>
  <c r="BL928" i="6"/>
  <c r="BM928" i="6"/>
  <c r="BN928" i="6"/>
  <c r="AK929" i="6"/>
  <c r="AL929" i="6"/>
  <c r="AM929" i="6"/>
  <c r="AN929" i="6"/>
  <c r="AO929" i="6"/>
  <c r="AP929" i="6"/>
  <c r="AQ929" i="6"/>
  <c r="AR929" i="6"/>
  <c r="AS929" i="6"/>
  <c r="BJ929" i="6"/>
  <c r="BK929" i="6"/>
  <c r="BL929" i="6"/>
  <c r="BM929" i="6"/>
  <c r="BN929" i="6"/>
  <c r="AK930" i="6"/>
  <c r="AL930" i="6"/>
  <c r="AM930" i="6"/>
  <c r="AN930" i="6"/>
  <c r="AO930" i="6"/>
  <c r="AP930" i="6"/>
  <c r="AQ930" i="6"/>
  <c r="AR930" i="6"/>
  <c r="AS930" i="6"/>
  <c r="BJ930" i="6"/>
  <c r="BK930" i="6"/>
  <c r="BL930" i="6"/>
  <c r="BM930" i="6"/>
  <c r="BN930" i="6"/>
  <c r="AK931" i="6"/>
  <c r="AL931" i="6"/>
  <c r="AM931" i="6"/>
  <c r="AN931" i="6"/>
  <c r="AO931" i="6"/>
  <c r="AP931" i="6"/>
  <c r="AQ931" i="6"/>
  <c r="AR931" i="6"/>
  <c r="AS931" i="6"/>
  <c r="BJ931" i="6"/>
  <c r="BK931" i="6"/>
  <c r="BL931" i="6"/>
  <c r="BM931" i="6"/>
  <c r="BN931" i="6"/>
  <c r="AK932" i="6"/>
  <c r="AL932" i="6"/>
  <c r="AM932" i="6"/>
  <c r="AN932" i="6"/>
  <c r="AO932" i="6"/>
  <c r="AP932" i="6"/>
  <c r="AQ932" i="6"/>
  <c r="AR932" i="6"/>
  <c r="AS932" i="6"/>
  <c r="BJ932" i="6"/>
  <c r="BK932" i="6"/>
  <c r="BL932" i="6"/>
  <c r="BM932" i="6"/>
  <c r="BN932" i="6"/>
  <c r="AK933" i="6"/>
  <c r="AL933" i="6"/>
  <c r="AM933" i="6"/>
  <c r="AN933" i="6"/>
  <c r="AO933" i="6"/>
  <c r="AP933" i="6"/>
  <c r="AQ933" i="6"/>
  <c r="AR933" i="6"/>
  <c r="AS933" i="6"/>
  <c r="BJ933" i="6"/>
  <c r="BK933" i="6"/>
  <c r="BL933" i="6"/>
  <c r="BM933" i="6"/>
  <c r="BN933" i="6"/>
  <c r="AK934" i="6"/>
  <c r="AL934" i="6"/>
  <c r="AM934" i="6"/>
  <c r="AN934" i="6"/>
  <c r="AO934" i="6"/>
  <c r="AP934" i="6"/>
  <c r="AQ934" i="6"/>
  <c r="AR934" i="6"/>
  <c r="AS934" i="6"/>
  <c r="BJ934" i="6"/>
  <c r="BK934" i="6"/>
  <c r="BL934" i="6"/>
  <c r="BM934" i="6"/>
  <c r="BN934" i="6"/>
  <c r="AK935" i="6"/>
  <c r="AL935" i="6"/>
  <c r="AM935" i="6"/>
  <c r="AN935" i="6"/>
  <c r="AO935" i="6"/>
  <c r="AP935" i="6"/>
  <c r="AQ935" i="6"/>
  <c r="AR935" i="6"/>
  <c r="AS935" i="6"/>
  <c r="BJ935" i="6"/>
  <c r="BK935" i="6"/>
  <c r="BL935" i="6"/>
  <c r="BM935" i="6"/>
  <c r="BN935" i="6"/>
  <c r="AK936" i="6"/>
  <c r="AL936" i="6"/>
  <c r="AM936" i="6"/>
  <c r="AN936" i="6"/>
  <c r="AO936" i="6"/>
  <c r="AP936" i="6"/>
  <c r="AQ936" i="6"/>
  <c r="AR936" i="6"/>
  <c r="AS936" i="6"/>
  <c r="BJ936" i="6"/>
  <c r="BK936" i="6"/>
  <c r="BL936" i="6"/>
  <c r="BM936" i="6"/>
  <c r="BN936" i="6"/>
  <c r="AK937" i="6"/>
  <c r="AL937" i="6"/>
  <c r="AM937" i="6"/>
  <c r="AN937" i="6"/>
  <c r="AO937" i="6"/>
  <c r="AP937" i="6"/>
  <c r="AQ937" i="6"/>
  <c r="AR937" i="6"/>
  <c r="AS937" i="6"/>
  <c r="BJ937" i="6"/>
  <c r="BK937" i="6"/>
  <c r="BL937" i="6"/>
  <c r="BM937" i="6"/>
  <c r="BN937" i="6"/>
  <c r="AK938" i="6"/>
  <c r="AL938" i="6"/>
  <c r="AM938" i="6"/>
  <c r="AN938" i="6"/>
  <c r="AO938" i="6"/>
  <c r="AP938" i="6"/>
  <c r="AQ938" i="6"/>
  <c r="AR938" i="6"/>
  <c r="AS938" i="6"/>
  <c r="BJ938" i="6"/>
  <c r="BK938" i="6"/>
  <c r="BL938" i="6"/>
  <c r="BM938" i="6"/>
  <c r="BN938" i="6"/>
  <c r="AK939" i="6"/>
  <c r="AL939" i="6"/>
  <c r="AM939" i="6"/>
  <c r="AN939" i="6"/>
  <c r="AO939" i="6"/>
  <c r="AP939" i="6"/>
  <c r="AQ939" i="6"/>
  <c r="AR939" i="6"/>
  <c r="AS939" i="6"/>
  <c r="BJ939" i="6"/>
  <c r="BK939" i="6"/>
  <c r="BL939" i="6"/>
  <c r="BM939" i="6"/>
  <c r="BN939" i="6"/>
  <c r="AK940" i="6"/>
  <c r="AL940" i="6"/>
  <c r="AM940" i="6"/>
  <c r="AN940" i="6"/>
  <c r="AO940" i="6"/>
  <c r="AP940" i="6"/>
  <c r="AQ940" i="6"/>
  <c r="AR940" i="6"/>
  <c r="AS940" i="6"/>
  <c r="BJ940" i="6"/>
  <c r="BK940" i="6"/>
  <c r="BL940" i="6"/>
  <c r="BM940" i="6"/>
  <c r="BN940" i="6"/>
  <c r="AK941" i="6"/>
  <c r="AL941" i="6"/>
  <c r="AM941" i="6"/>
  <c r="AN941" i="6"/>
  <c r="AO941" i="6"/>
  <c r="AP941" i="6"/>
  <c r="AQ941" i="6"/>
  <c r="AR941" i="6"/>
  <c r="AS941" i="6"/>
  <c r="BJ941" i="6"/>
  <c r="BK941" i="6"/>
  <c r="BL941" i="6"/>
  <c r="BM941" i="6"/>
  <c r="BN941" i="6"/>
  <c r="AK942" i="6"/>
  <c r="AL942" i="6"/>
  <c r="AM942" i="6"/>
  <c r="AN942" i="6"/>
  <c r="AO942" i="6"/>
  <c r="AP942" i="6"/>
  <c r="AQ942" i="6"/>
  <c r="AR942" i="6"/>
  <c r="AS942" i="6"/>
  <c r="BJ942" i="6"/>
  <c r="BK942" i="6"/>
  <c r="BL942" i="6"/>
  <c r="BM942" i="6"/>
  <c r="BN942" i="6"/>
  <c r="AK943" i="6"/>
  <c r="AL943" i="6"/>
  <c r="AM943" i="6"/>
  <c r="AN943" i="6"/>
  <c r="AO943" i="6"/>
  <c r="AP943" i="6"/>
  <c r="AQ943" i="6"/>
  <c r="AR943" i="6"/>
  <c r="AS943" i="6"/>
  <c r="BJ943" i="6"/>
  <c r="BK943" i="6"/>
  <c r="BL943" i="6"/>
  <c r="BM943" i="6"/>
  <c r="BN943" i="6"/>
  <c r="AK944" i="6"/>
  <c r="AL944" i="6"/>
  <c r="AM944" i="6"/>
  <c r="AN944" i="6"/>
  <c r="AO944" i="6"/>
  <c r="AP944" i="6"/>
  <c r="AQ944" i="6"/>
  <c r="AR944" i="6"/>
  <c r="AS944" i="6"/>
  <c r="BJ944" i="6"/>
  <c r="BK944" i="6"/>
  <c r="BL944" i="6"/>
  <c r="BM944" i="6"/>
  <c r="BN944" i="6"/>
  <c r="AK945" i="6"/>
  <c r="AL945" i="6"/>
  <c r="AM945" i="6"/>
  <c r="AN945" i="6"/>
  <c r="AO945" i="6"/>
  <c r="AP945" i="6"/>
  <c r="AQ945" i="6"/>
  <c r="AR945" i="6"/>
  <c r="AS945" i="6"/>
  <c r="BJ945" i="6"/>
  <c r="BK945" i="6"/>
  <c r="BL945" i="6"/>
  <c r="BM945" i="6"/>
  <c r="BN945" i="6"/>
  <c r="AK946" i="6"/>
  <c r="AL946" i="6"/>
  <c r="AM946" i="6"/>
  <c r="AN946" i="6"/>
  <c r="AO946" i="6"/>
  <c r="AP946" i="6"/>
  <c r="AQ946" i="6"/>
  <c r="AR946" i="6"/>
  <c r="AS946" i="6"/>
  <c r="BJ946" i="6"/>
  <c r="BK946" i="6"/>
  <c r="BL946" i="6"/>
  <c r="BM946" i="6"/>
  <c r="BN946" i="6"/>
  <c r="AK947" i="6"/>
  <c r="AL947" i="6"/>
  <c r="AM947" i="6"/>
  <c r="AN947" i="6"/>
  <c r="AO947" i="6"/>
  <c r="AP947" i="6"/>
  <c r="AQ947" i="6"/>
  <c r="AR947" i="6"/>
  <c r="AS947" i="6"/>
  <c r="BJ947" i="6"/>
  <c r="BK947" i="6"/>
  <c r="BL947" i="6"/>
  <c r="BM947" i="6"/>
  <c r="BN947" i="6"/>
  <c r="AK948" i="6"/>
  <c r="AL948" i="6"/>
  <c r="AM948" i="6"/>
  <c r="AN948" i="6"/>
  <c r="AO948" i="6"/>
  <c r="AP948" i="6"/>
  <c r="AQ948" i="6"/>
  <c r="AR948" i="6"/>
  <c r="AS948" i="6"/>
  <c r="BJ948" i="6"/>
  <c r="BK948" i="6"/>
  <c r="BL948" i="6"/>
  <c r="BM948" i="6"/>
  <c r="BN948" i="6"/>
  <c r="AK949" i="6"/>
  <c r="AL949" i="6"/>
  <c r="AM949" i="6"/>
  <c r="AN949" i="6"/>
  <c r="AO949" i="6"/>
  <c r="AP949" i="6"/>
  <c r="AQ949" i="6"/>
  <c r="AR949" i="6"/>
  <c r="AS949" i="6"/>
  <c r="BJ949" i="6"/>
  <c r="BK949" i="6"/>
  <c r="BL949" i="6"/>
  <c r="BM949" i="6"/>
  <c r="BN949" i="6"/>
  <c r="AK950" i="6"/>
  <c r="AL950" i="6"/>
  <c r="AM950" i="6"/>
  <c r="AN950" i="6"/>
  <c r="AO950" i="6"/>
  <c r="AP950" i="6"/>
  <c r="AQ950" i="6"/>
  <c r="AR950" i="6"/>
  <c r="AS950" i="6"/>
  <c r="BJ950" i="6"/>
  <c r="BK950" i="6"/>
  <c r="BL950" i="6"/>
  <c r="BM950" i="6"/>
  <c r="BN950" i="6"/>
  <c r="AK951" i="6"/>
  <c r="AL951" i="6"/>
  <c r="AM951" i="6"/>
  <c r="AN951" i="6"/>
  <c r="AO951" i="6"/>
  <c r="AP951" i="6"/>
  <c r="AQ951" i="6"/>
  <c r="AR951" i="6"/>
  <c r="AS951" i="6"/>
  <c r="BJ951" i="6"/>
  <c r="BK951" i="6"/>
  <c r="BL951" i="6"/>
  <c r="BM951" i="6"/>
  <c r="BN951" i="6"/>
  <c r="AK952" i="6"/>
  <c r="AL952" i="6"/>
  <c r="AM952" i="6"/>
  <c r="AN952" i="6"/>
  <c r="AO952" i="6"/>
  <c r="AP952" i="6"/>
  <c r="AQ952" i="6"/>
  <c r="AR952" i="6"/>
  <c r="AS952" i="6"/>
  <c r="BJ952" i="6"/>
  <c r="BK952" i="6"/>
  <c r="BL952" i="6"/>
  <c r="BM952" i="6"/>
  <c r="BN952" i="6"/>
  <c r="AK953" i="6"/>
  <c r="AL953" i="6"/>
  <c r="AM953" i="6"/>
  <c r="AN953" i="6"/>
  <c r="AO953" i="6"/>
  <c r="AP953" i="6"/>
  <c r="AQ953" i="6"/>
  <c r="AR953" i="6"/>
  <c r="AS953" i="6"/>
  <c r="BJ953" i="6"/>
  <c r="BK953" i="6"/>
  <c r="BL953" i="6"/>
  <c r="BM953" i="6"/>
  <c r="BN953" i="6"/>
  <c r="AK954" i="6"/>
  <c r="AL954" i="6"/>
  <c r="AM954" i="6"/>
  <c r="AN954" i="6"/>
  <c r="AO954" i="6"/>
  <c r="AP954" i="6"/>
  <c r="AQ954" i="6"/>
  <c r="AR954" i="6"/>
  <c r="AS954" i="6"/>
  <c r="BJ954" i="6"/>
  <c r="BK954" i="6"/>
  <c r="BL954" i="6"/>
  <c r="BM954" i="6"/>
  <c r="BN954" i="6"/>
  <c r="AK955" i="6"/>
  <c r="AL955" i="6"/>
  <c r="AM955" i="6"/>
  <c r="AN955" i="6"/>
  <c r="AO955" i="6"/>
  <c r="AP955" i="6"/>
  <c r="AQ955" i="6"/>
  <c r="AR955" i="6"/>
  <c r="AS955" i="6"/>
  <c r="BJ955" i="6"/>
  <c r="BK955" i="6"/>
  <c r="BL955" i="6"/>
  <c r="BM955" i="6"/>
  <c r="BN955" i="6"/>
  <c r="AK956" i="6"/>
  <c r="AL956" i="6"/>
  <c r="AM956" i="6"/>
  <c r="AN956" i="6"/>
  <c r="AO956" i="6"/>
  <c r="AP956" i="6"/>
  <c r="AQ956" i="6"/>
  <c r="AR956" i="6"/>
  <c r="AS956" i="6"/>
  <c r="BJ956" i="6"/>
  <c r="BK956" i="6"/>
  <c r="BL956" i="6"/>
  <c r="BM956" i="6"/>
  <c r="BN956" i="6"/>
  <c r="AK957" i="6"/>
  <c r="AL957" i="6"/>
  <c r="AM957" i="6"/>
  <c r="AN957" i="6"/>
  <c r="AO957" i="6"/>
  <c r="AP957" i="6"/>
  <c r="AQ957" i="6"/>
  <c r="AR957" i="6"/>
  <c r="AS957" i="6"/>
  <c r="BJ957" i="6"/>
  <c r="BK957" i="6"/>
  <c r="BL957" i="6"/>
  <c r="BM957" i="6"/>
  <c r="BN957" i="6"/>
  <c r="AK958" i="6"/>
  <c r="AL958" i="6"/>
  <c r="AM958" i="6"/>
  <c r="AN958" i="6"/>
  <c r="AO958" i="6"/>
  <c r="AP958" i="6"/>
  <c r="AQ958" i="6"/>
  <c r="AR958" i="6"/>
  <c r="AS958" i="6"/>
  <c r="BJ958" i="6"/>
  <c r="BK958" i="6"/>
  <c r="BL958" i="6"/>
  <c r="BM958" i="6"/>
  <c r="BN958" i="6"/>
  <c r="AK959" i="6"/>
  <c r="AL959" i="6"/>
  <c r="AM959" i="6"/>
  <c r="AN959" i="6"/>
  <c r="AO959" i="6"/>
  <c r="AP959" i="6"/>
  <c r="AQ959" i="6"/>
  <c r="AR959" i="6"/>
  <c r="AS959" i="6"/>
  <c r="BJ959" i="6"/>
  <c r="BK959" i="6"/>
  <c r="BL959" i="6"/>
  <c r="BM959" i="6"/>
  <c r="BN959" i="6"/>
  <c r="AK960" i="6"/>
  <c r="AL960" i="6"/>
  <c r="AM960" i="6"/>
  <c r="AN960" i="6"/>
  <c r="AO960" i="6"/>
  <c r="AP960" i="6"/>
  <c r="AQ960" i="6"/>
  <c r="AR960" i="6"/>
  <c r="AS960" i="6"/>
  <c r="BJ960" i="6"/>
  <c r="BK960" i="6"/>
  <c r="BL960" i="6"/>
  <c r="BM960" i="6"/>
  <c r="BN960" i="6"/>
  <c r="AK961" i="6"/>
  <c r="AL961" i="6"/>
  <c r="AM961" i="6"/>
  <c r="AN961" i="6"/>
  <c r="AO961" i="6"/>
  <c r="AP961" i="6"/>
  <c r="AQ961" i="6"/>
  <c r="AR961" i="6"/>
  <c r="AS961" i="6"/>
  <c r="BJ961" i="6"/>
  <c r="BK961" i="6"/>
  <c r="BL961" i="6"/>
  <c r="BM961" i="6"/>
  <c r="BN961" i="6"/>
  <c r="AK962" i="6"/>
  <c r="AL962" i="6"/>
  <c r="AM962" i="6"/>
  <c r="AN962" i="6"/>
  <c r="AO962" i="6"/>
  <c r="AP962" i="6"/>
  <c r="AQ962" i="6"/>
  <c r="AR962" i="6"/>
  <c r="AS962" i="6"/>
  <c r="BJ962" i="6"/>
  <c r="BK962" i="6"/>
  <c r="BL962" i="6"/>
  <c r="BM962" i="6"/>
  <c r="BN962" i="6"/>
  <c r="AK963" i="6"/>
  <c r="AL963" i="6"/>
  <c r="AM963" i="6"/>
  <c r="AN963" i="6"/>
  <c r="AO963" i="6"/>
  <c r="AP963" i="6"/>
  <c r="AQ963" i="6"/>
  <c r="AR963" i="6"/>
  <c r="AS963" i="6"/>
  <c r="BJ963" i="6"/>
  <c r="BK963" i="6"/>
  <c r="BL963" i="6"/>
  <c r="BM963" i="6"/>
  <c r="BN963" i="6"/>
  <c r="AK964" i="6"/>
  <c r="AL964" i="6"/>
  <c r="AM964" i="6"/>
  <c r="AN964" i="6"/>
  <c r="AO964" i="6"/>
  <c r="AP964" i="6"/>
  <c r="AQ964" i="6"/>
  <c r="AR964" i="6"/>
  <c r="AS964" i="6"/>
  <c r="BJ964" i="6"/>
  <c r="BK964" i="6"/>
  <c r="BL964" i="6"/>
  <c r="BM964" i="6"/>
  <c r="BN964" i="6"/>
  <c r="AK965" i="6"/>
  <c r="AL965" i="6"/>
  <c r="AM965" i="6"/>
  <c r="AN965" i="6"/>
  <c r="AO965" i="6"/>
  <c r="AP965" i="6"/>
  <c r="AQ965" i="6"/>
  <c r="AR965" i="6"/>
  <c r="AS965" i="6"/>
  <c r="BJ965" i="6"/>
  <c r="BK965" i="6"/>
  <c r="BL965" i="6"/>
  <c r="BM965" i="6"/>
  <c r="BN965" i="6"/>
  <c r="AK966" i="6"/>
  <c r="AL966" i="6"/>
  <c r="AM966" i="6"/>
  <c r="AN966" i="6"/>
  <c r="AO966" i="6"/>
  <c r="AP966" i="6"/>
  <c r="AQ966" i="6"/>
  <c r="AR966" i="6"/>
  <c r="AS966" i="6"/>
  <c r="BJ966" i="6"/>
  <c r="BK966" i="6"/>
  <c r="BL966" i="6"/>
  <c r="BM966" i="6"/>
  <c r="BN966" i="6"/>
  <c r="AK967" i="6"/>
  <c r="AL967" i="6"/>
  <c r="AM967" i="6"/>
  <c r="AN967" i="6"/>
  <c r="AO967" i="6"/>
  <c r="AP967" i="6"/>
  <c r="AQ967" i="6"/>
  <c r="AR967" i="6"/>
  <c r="AS967" i="6"/>
  <c r="BJ967" i="6"/>
  <c r="BK967" i="6"/>
  <c r="BL967" i="6"/>
  <c r="BM967" i="6"/>
  <c r="BN967" i="6"/>
  <c r="AK968" i="6"/>
  <c r="AL968" i="6"/>
  <c r="AM968" i="6"/>
  <c r="AN968" i="6"/>
  <c r="AO968" i="6"/>
  <c r="AP968" i="6"/>
  <c r="AQ968" i="6"/>
  <c r="AR968" i="6"/>
  <c r="AS968" i="6"/>
  <c r="BJ968" i="6"/>
  <c r="BK968" i="6"/>
  <c r="BL968" i="6"/>
  <c r="BM968" i="6"/>
  <c r="BN968" i="6"/>
  <c r="AK969" i="6"/>
  <c r="AL969" i="6"/>
  <c r="AM969" i="6"/>
  <c r="AN969" i="6"/>
  <c r="AO969" i="6"/>
  <c r="AP969" i="6"/>
  <c r="AQ969" i="6"/>
  <c r="AR969" i="6"/>
  <c r="AS969" i="6"/>
  <c r="BJ969" i="6"/>
  <c r="BK969" i="6"/>
  <c r="BL969" i="6"/>
  <c r="BM969" i="6"/>
  <c r="BN969" i="6"/>
  <c r="AK970" i="6"/>
  <c r="AL970" i="6"/>
  <c r="AM970" i="6"/>
  <c r="AN970" i="6"/>
  <c r="AO970" i="6"/>
  <c r="AP970" i="6"/>
  <c r="AQ970" i="6"/>
  <c r="AR970" i="6"/>
  <c r="AS970" i="6"/>
  <c r="BJ970" i="6"/>
  <c r="BK970" i="6"/>
  <c r="BL970" i="6"/>
  <c r="BM970" i="6"/>
  <c r="BN970" i="6"/>
  <c r="AK971" i="6"/>
  <c r="AL971" i="6"/>
  <c r="AM971" i="6"/>
  <c r="AN971" i="6"/>
  <c r="AO971" i="6"/>
  <c r="AP971" i="6"/>
  <c r="AQ971" i="6"/>
  <c r="AR971" i="6"/>
  <c r="AS971" i="6"/>
  <c r="BJ971" i="6"/>
  <c r="BK971" i="6"/>
  <c r="BL971" i="6"/>
  <c r="BM971" i="6"/>
  <c r="BN971" i="6"/>
  <c r="AK972" i="6"/>
  <c r="AL972" i="6"/>
  <c r="AM972" i="6"/>
  <c r="AN972" i="6"/>
  <c r="AO972" i="6"/>
  <c r="AP972" i="6"/>
  <c r="AQ972" i="6"/>
  <c r="AR972" i="6"/>
  <c r="AS972" i="6"/>
  <c r="BJ972" i="6"/>
  <c r="BK972" i="6"/>
  <c r="BL972" i="6"/>
  <c r="BM972" i="6"/>
  <c r="BN972" i="6"/>
  <c r="AK973" i="6"/>
  <c r="AL973" i="6"/>
  <c r="AM973" i="6"/>
  <c r="AN973" i="6"/>
  <c r="AO973" i="6"/>
  <c r="AP973" i="6"/>
  <c r="AQ973" i="6"/>
  <c r="AR973" i="6"/>
  <c r="AS973" i="6"/>
  <c r="BJ973" i="6"/>
  <c r="BK973" i="6"/>
  <c r="BL973" i="6"/>
  <c r="BM973" i="6"/>
  <c r="BN973" i="6"/>
  <c r="AK974" i="6"/>
  <c r="AL974" i="6"/>
  <c r="AM974" i="6"/>
  <c r="AN974" i="6"/>
  <c r="AO974" i="6"/>
  <c r="AP974" i="6"/>
  <c r="AQ974" i="6"/>
  <c r="AR974" i="6"/>
  <c r="AS974" i="6"/>
  <c r="BJ974" i="6"/>
  <c r="BK974" i="6"/>
  <c r="BL974" i="6"/>
  <c r="BM974" i="6"/>
  <c r="BN974" i="6"/>
  <c r="AK975" i="6"/>
  <c r="AL975" i="6"/>
  <c r="AM975" i="6"/>
  <c r="AN975" i="6"/>
  <c r="AO975" i="6"/>
  <c r="AP975" i="6"/>
  <c r="AQ975" i="6"/>
  <c r="AR975" i="6"/>
  <c r="AS975" i="6"/>
  <c r="BJ975" i="6"/>
  <c r="BK975" i="6"/>
  <c r="BL975" i="6"/>
  <c r="BM975" i="6"/>
  <c r="BN975" i="6"/>
  <c r="AK976" i="6"/>
  <c r="AL976" i="6"/>
  <c r="AM976" i="6"/>
  <c r="AN976" i="6"/>
  <c r="AO976" i="6"/>
  <c r="AP976" i="6"/>
  <c r="AQ976" i="6"/>
  <c r="AR976" i="6"/>
  <c r="AS976" i="6"/>
  <c r="BJ976" i="6"/>
  <c r="BK976" i="6"/>
  <c r="BL976" i="6"/>
  <c r="BM976" i="6"/>
  <c r="BN976" i="6"/>
  <c r="AK977" i="6"/>
  <c r="AL977" i="6"/>
  <c r="AM977" i="6"/>
  <c r="AN977" i="6"/>
  <c r="AO977" i="6"/>
  <c r="AP977" i="6"/>
  <c r="AQ977" i="6"/>
  <c r="AR977" i="6"/>
  <c r="AS977" i="6"/>
  <c r="BJ977" i="6"/>
  <c r="BK977" i="6"/>
  <c r="BL977" i="6"/>
  <c r="BM977" i="6"/>
  <c r="BN977" i="6"/>
  <c r="AK978" i="6"/>
  <c r="AL978" i="6"/>
  <c r="AM978" i="6"/>
  <c r="AN978" i="6"/>
  <c r="AO978" i="6"/>
  <c r="AP978" i="6"/>
  <c r="AQ978" i="6"/>
  <c r="AR978" i="6"/>
  <c r="AS978" i="6"/>
  <c r="BJ978" i="6"/>
  <c r="BK978" i="6"/>
  <c r="BL978" i="6"/>
  <c r="BM978" i="6"/>
  <c r="BN978" i="6"/>
  <c r="AK979" i="6"/>
  <c r="AL979" i="6"/>
  <c r="AM979" i="6"/>
  <c r="AN979" i="6"/>
  <c r="AO979" i="6"/>
  <c r="AP979" i="6"/>
  <c r="AQ979" i="6"/>
  <c r="AR979" i="6"/>
  <c r="AS979" i="6"/>
  <c r="BJ979" i="6"/>
  <c r="BK979" i="6"/>
  <c r="BL979" i="6"/>
  <c r="BM979" i="6"/>
  <c r="BN979" i="6"/>
  <c r="AK980" i="6"/>
  <c r="AL980" i="6"/>
  <c r="AM980" i="6"/>
  <c r="AN980" i="6"/>
  <c r="AO980" i="6"/>
  <c r="AP980" i="6"/>
  <c r="AQ980" i="6"/>
  <c r="AR980" i="6"/>
  <c r="AS980" i="6"/>
  <c r="BJ980" i="6"/>
  <c r="BK980" i="6"/>
  <c r="BL980" i="6"/>
  <c r="BM980" i="6"/>
  <c r="BN980" i="6"/>
  <c r="AK981" i="6"/>
  <c r="AL981" i="6"/>
  <c r="AM981" i="6"/>
  <c r="AN981" i="6"/>
  <c r="AO981" i="6"/>
  <c r="AP981" i="6"/>
  <c r="AQ981" i="6"/>
  <c r="AR981" i="6"/>
  <c r="AS981" i="6"/>
  <c r="BJ981" i="6"/>
  <c r="BK981" i="6"/>
  <c r="BL981" i="6"/>
  <c r="BM981" i="6"/>
  <c r="BN981" i="6"/>
  <c r="AK982" i="6"/>
  <c r="AL982" i="6"/>
  <c r="AM982" i="6"/>
  <c r="AN982" i="6"/>
  <c r="AO982" i="6"/>
  <c r="AP982" i="6"/>
  <c r="AQ982" i="6"/>
  <c r="AR982" i="6"/>
  <c r="AS982" i="6"/>
  <c r="BJ982" i="6"/>
  <c r="BK982" i="6"/>
  <c r="BL982" i="6"/>
  <c r="BM982" i="6"/>
  <c r="BN982" i="6"/>
  <c r="AK983" i="6"/>
  <c r="AL983" i="6"/>
  <c r="AM983" i="6"/>
  <c r="AN983" i="6"/>
  <c r="AO983" i="6"/>
  <c r="AP983" i="6"/>
  <c r="AQ983" i="6"/>
  <c r="AR983" i="6"/>
  <c r="AS983" i="6"/>
  <c r="BJ983" i="6"/>
  <c r="BK983" i="6"/>
  <c r="BL983" i="6"/>
  <c r="BM983" i="6"/>
  <c r="BN983" i="6"/>
  <c r="AK984" i="6"/>
  <c r="AL984" i="6"/>
  <c r="AM984" i="6"/>
  <c r="AN984" i="6"/>
  <c r="AO984" i="6"/>
  <c r="AP984" i="6"/>
  <c r="AQ984" i="6"/>
  <c r="AR984" i="6"/>
  <c r="AS984" i="6"/>
  <c r="BJ984" i="6"/>
  <c r="BK984" i="6"/>
  <c r="BL984" i="6"/>
  <c r="BM984" i="6"/>
  <c r="BN984" i="6"/>
  <c r="AK985" i="6"/>
  <c r="AL985" i="6"/>
  <c r="AM985" i="6"/>
  <c r="AN985" i="6"/>
  <c r="AO985" i="6"/>
  <c r="AP985" i="6"/>
  <c r="AQ985" i="6"/>
  <c r="AR985" i="6"/>
  <c r="AS985" i="6"/>
  <c r="BJ985" i="6"/>
  <c r="BK985" i="6"/>
  <c r="BL985" i="6"/>
  <c r="BM985" i="6"/>
  <c r="BN985" i="6"/>
  <c r="AK986" i="6"/>
  <c r="AL986" i="6"/>
  <c r="AM986" i="6"/>
  <c r="AN986" i="6"/>
  <c r="AO986" i="6"/>
  <c r="AP986" i="6"/>
  <c r="AQ986" i="6"/>
  <c r="AR986" i="6"/>
  <c r="AS986" i="6"/>
  <c r="BJ986" i="6"/>
  <c r="BK986" i="6"/>
  <c r="BL986" i="6"/>
  <c r="BM986" i="6"/>
  <c r="BN986" i="6"/>
  <c r="AK987" i="6"/>
  <c r="AL987" i="6"/>
  <c r="AM987" i="6"/>
  <c r="AN987" i="6"/>
  <c r="AO987" i="6"/>
  <c r="AP987" i="6"/>
  <c r="AQ987" i="6"/>
  <c r="AR987" i="6"/>
  <c r="AS987" i="6"/>
  <c r="BJ987" i="6"/>
  <c r="BK987" i="6"/>
  <c r="BL987" i="6"/>
  <c r="BM987" i="6"/>
  <c r="BN987" i="6"/>
  <c r="AK988" i="6"/>
  <c r="AL988" i="6"/>
  <c r="AM988" i="6"/>
  <c r="AN988" i="6"/>
  <c r="AO988" i="6"/>
  <c r="AP988" i="6"/>
  <c r="AQ988" i="6"/>
  <c r="AR988" i="6"/>
  <c r="AS988" i="6"/>
  <c r="BJ988" i="6"/>
  <c r="BK988" i="6"/>
  <c r="BL988" i="6"/>
  <c r="BM988" i="6"/>
  <c r="BN988" i="6"/>
  <c r="AK989" i="6"/>
  <c r="AL989" i="6"/>
  <c r="AM989" i="6"/>
  <c r="AN989" i="6"/>
  <c r="AO989" i="6"/>
  <c r="AP989" i="6"/>
  <c r="AQ989" i="6"/>
  <c r="AR989" i="6"/>
  <c r="AS989" i="6"/>
  <c r="BJ989" i="6"/>
  <c r="BK989" i="6"/>
  <c r="BL989" i="6"/>
  <c r="BM989" i="6"/>
  <c r="BN989" i="6"/>
  <c r="AK990" i="6"/>
  <c r="AL990" i="6"/>
  <c r="AM990" i="6"/>
  <c r="AN990" i="6"/>
  <c r="AO990" i="6"/>
  <c r="AP990" i="6"/>
  <c r="AQ990" i="6"/>
  <c r="AR990" i="6"/>
  <c r="AS990" i="6"/>
  <c r="BJ990" i="6"/>
  <c r="BK990" i="6"/>
  <c r="BL990" i="6"/>
  <c r="BM990" i="6"/>
  <c r="BN990" i="6"/>
  <c r="AK991" i="6"/>
  <c r="AL991" i="6"/>
  <c r="AM991" i="6"/>
  <c r="AN991" i="6"/>
  <c r="AO991" i="6"/>
  <c r="AP991" i="6"/>
  <c r="AQ991" i="6"/>
  <c r="AR991" i="6"/>
  <c r="AS991" i="6"/>
  <c r="BJ991" i="6"/>
  <c r="BK991" i="6"/>
  <c r="BL991" i="6"/>
  <c r="BM991" i="6"/>
  <c r="BN991" i="6"/>
  <c r="AK992" i="6"/>
  <c r="AL992" i="6"/>
  <c r="AM992" i="6"/>
  <c r="AN992" i="6"/>
  <c r="AO992" i="6"/>
  <c r="AP992" i="6"/>
  <c r="AQ992" i="6"/>
  <c r="AR992" i="6"/>
  <c r="AS992" i="6"/>
  <c r="BJ992" i="6"/>
  <c r="BK992" i="6"/>
  <c r="BL992" i="6"/>
  <c r="BM992" i="6"/>
  <c r="BN992" i="6"/>
  <c r="AK993" i="6"/>
  <c r="AL993" i="6"/>
  <c r="AM993" i="6"/>
  <c r="AN993" i="6"/>
  <c r="AO993" i="6"/>
  <c r="AP993" i="6"/>
  <c r="AQ993" i="6"/>
  <c r="AR993" i="6"/>
  <c r="AS993" i="6"/>
  <c r="BJ993" i="6"/>
  <c r="BK993" i="6"/>
  <c r="BL993" i="6"/>
  <c r="BM993" i="6"/>
  <c r="BN993" i="6"/>
  <c r="AK994" i="6"/>
  <c r="AL994" i="6"/>
  <c r="AM994" i="6"/>
  <c r="AN994" i="6"/>
  <c r="AO994" i="6"/>
  <c r="AP994" i="6"/>
  <c r="AQ994" i="6"/>
  <c r="AR994" i="6"/>
  <c r="AS994" i="6"/>
  <c r="BJ994" i="6"/>
  <c r="BK994" i="6"/>
  <c r="BL994" i="6"/>
  <c r="BM994" i="6"/>
  <c r="BN994" i="6"/>
  <c r="AK995" i="6"/>
  <c r="AL995" i="6"/>
  <c r="AM995" i="6"/>
  <c r="AN995" i="6"/>
  <c r="AO995" i="6"/>
  <c r="AP995" i="6"/>
  <c r="AQ995" i="6"/>
  <c r="AR995" i="6"/>
  <c r="AS995" i="6"/>
  <c r="BJ995" i="6"/>
  <c r="BK995" i="6"/>
  <c r="BL995" i="6"/>
  <c r="BM995" i="6"/>
  <c r="BN995" i="6"/>
  <c r="AK996" i="6"/>
  <c r="AL996" i="6"/>
  <c r="AM996" i="6"/>
  <c r="AN996" i="6"/>
  <c r="AO996" i="6"/>
  <c r="AP996" i="6"/>
  <c r="AQ996" i="6"/>
  <c r="AR996" i="6"/>
  <c r="AS996" i="6"/>
  <c r="BJ996" i="6"/>
  <c r="BK996" i="6"/>
  <c r="BL996" i="6"/>
  <c r="BM996" i="6"/>
  <c r="BN996" i="6"/>
  <c r="AK997" i="6"/>
  <c r="AL997" i="6"/>
  <c r="AM997" i="6"/>
  <c r="AN997" i="6"/>
  <c r="AO997" i="6"/>
  <c r="AP997" i="6"/>
  <c r="AQ997" i="6"/>
  <c r="AR997" i="6"/>
  <c r="AS997" i="6"/>
  <c r="BJ997" i="6"/>
  <c r="BK997" i="6"/>
  <c r="BL997" i="6"/>
  <c r="BM997" i="6"/>
  <c r="BN997" i="6"/>
  <c r="AK998" i="6"/>
  <c r="AL998" i="6"/>
  <c r="AM998" i="6"/>
  <c r="AN998" i="6"/>
  <c r="AO998" i="6"/>
  <c r="AP998" i="6"/>
  <c r="AQ998" i="6"/>
  <c r="AR998" i="6"/>
  <c r="AS998" i="6"/>
  <c r="BJ998" i="6"/>
  <c r="BK998" i="6"/>
  <c r="BL998" i="6"/>
  <c r="BM998" i="6"/>
  <c r="BN998" i="6"/>
  <c r="AK999" i="6"/>
  <c r="AL999" i="6"/>
  <c r="AM999" i="6"/>
  <c r="AN999" i="6"/>
  <c r="AO999" i="6"/>
  <c r="AP999" i="6"/>
  <c r="AQ999" i="6"/>
  <c r="AR999" i="6"/>
  <c r="AS999" i="6"/>
  <c r="BJ999" i="6"/>
  <c r="BK999" i="6"/>
  <c r="BL999" i="6"/>
  <c r="BM999" i="6"/>
  <c r="BN999" i="6"/>
  <c r="AK1000" i="6"/>
  <c r="AL1000" i="6"/>
  <c r="AM1000" i="6"/>
  <c r="AN1000" i="6"/>
  <c r="AO1000" i="6"/>
  <c r="AP1000" i="6"/>
  <c r="AQ1000" i="6"/>
  <c r="AR1000" i="6"/>
  <c r="AS1000" i="6"/>
  <c r="BJ1000" i="6"/>
  <c r="BK1000" i="6"/>
  <c r="BL1000" i="6"/>
  <c r="BM1000" i="6"/>
  <c r="BN1000" i="6"/>
  <c r="AK1001" i="6"/>
  <c r="AL1001" i="6"/>
  <c r="AM1001" i="6"/>
  <c r="AN1001" i="6"/>
  <c r="AO1001" i="6"/>
  <c r="AP1001" i="6"/>
  <c r="AQ1001" i="6"/>
  <c r="AR1001" i="6"/>
  <c r="AS1001" i="6"/>
  <c r="BJ1001" i="6"/>
  <c r="BK1001" i="6"/>
  <c r="BL1001" i="6"/>
  <c r="BM1001" i="6"/>
  <c r="BN1001" i="6"/>
  <c r="AK1002" i="6"/>
  <c r="AL1002" i="6"/>
  <c r="AM1002" i="6"/>
  <c r="AN1002" i="6"/>
  <c r="AO1002" i="6"/>
  <c r="AP1002" i="6"/>
  <c r="AQ1002" i="6"/>
  <c r="AR1002" i="6"/>
  <c r="AS1002" i="6"/>
  <c r="BJ1002" i="6"/>
  <c r="BK1002" i="6"/>
  <c r="BL1002" i="6"/>
  <c r="BM1002" i="6"/>
  <c r="BN1002" i="6"/>
  <c r="AK1003" i="6"/>
  <c r="AL1003" i="6"/>
  <c r="AM1003" i="6"/>
  <c r="AN1003" i="6"/>
  <c r="AO1003" i="6"/>
  <c r="AP1003" i="6"/>
  <c r="AQ1003" i="6"/>
  <c r="AR1003" i="6"/>
  <c r="AS1003" i="6"/>
  <c r="BJ1003" i="6"/>
  <c r="BK1003" i="6"/>
  <c r="BL1003" i="6"/>
  <c r="BM1003" i="6"/>
  <c r="BN1003" i="6"/>
  <c r="AK1004" i="6"/>
  <c r="AL1004" i="6"/>
  <c r="AM1004" i="6"/>
  <c r="AN1004" i="6"/>
  <c r="AO1004" i="6"/>
  <c r="AP1004" i="6"/>
  <c r="AQ1004" i="6"/>
  <c r="AR1004" i="6"/>
  <c r="AS1004" i="6"/>
  <c r="BJ1004" i="6"/>
  <c r="BK1004" i="6"/>
  <c r="BL1004" i="6"/>
  <c r="BM1004" i="6"/>
  <c r="BN1004" i="6"/>
  <c r="AK1005" i="6"/>
  <c r="AL1005" i="6"/>
  <c r="AM1005" i="6"/>
  <c r="AN1005" i="6"/>
  <c r="AO1005" i="6"/>
  <c r="AP1005" i="6"/>
  <c r="AQ1005" i="6"/>
  <c r="AR1005" i="6"/>
  <c r="AS1005" i="6"/>
  <c r="BJ1005" i="6"/>
  <c r="BK1005" i="6"/>
  <c r="BL1005" i="6"/>
  <c r="BM1005" i="6"/>
  <c r="BN1005" i="6"/>
  <c r="AK1006" i="6"/>
  <c r="AL1006" i="6"/>
  <c r="AM1006" i="6"/>
  <c r="AN1006" i="6"/>
  <c r="AO1006" i="6"/>
  <c r="AP1006" i="6"/>
  <c r="AQ1006" i="6"/>
  <c r="AR1006" i="6"/>
  <c r="AS1006" i="6"/>
  <c r="BJ1006" i="6"/>
  <c r="BK1006" i="6"/>
  <c r="BL1006" i="6"/>
  <c r="BM1006" i="6"/>
  <c r="BN1006" i="6"/>
  <c r="AK1007" i="6"/>
  <c r="AL1007" i="6"/>
  <c r="AM1007" i="6"/>
  <c r="AN1007" i="6"/>
  <c r="AO1007" i="6"/>
  <c r="AP1007" i="6"/>
  <c r="AQ1007" i="6"/>
  <c r="AR1007" i="6"/>
  <c r="AS1007" i="6"/>
  <c r="BJ1007" i="6"/>
  <c r="BK1007" i="6"/>
  <c r="BL1007" i="6"/>
  <c r="BM1007" i="6"/>
  <c r="BN1007" i="6"/>
  <c r="AK1008" i="6"/>
  <c r="AL1008" i="6"/>
  <c r="AM1008" i="6"/>
  <c r="AN1008" i="6"/>
  <c r="AO1008" i="6"/>
  <c r="AP1008" i="6"/>
  <c r="AQ1008" i="6"/>
  <c r="AR1008" i="6"/>
  <c r="AS1008" i="6"/>
  <c r="BJ1008" i="6"/>
  <c r="BK1008" i="6"/>
  <c r="BL1008" i="6"/>
  <c r="BM1008" i="6"/>
  <c r="BN1008" i="6"/>
  <c r="AK1009" i="6"/>
  <c r="AL1009" i="6"/>
  <c r="AM1009" i="6"/>
  <c r="AN1009" i="6"/>
  <c r="AO1009" i="6"/>
  <c r="AP1009" i="6"/>
  <c r="AQ1009" i="6"/>
  <c r="AR1009" i="6"/>
  <c r="AS1009" i="6"/>
  <c r="BJ1009" i="6"/>
  <c r="BK1009" i="6"/>
  <c r="BL1009" i="6"/>
  <c r="BM1009" i="6"/>
  <c r="BN1009" i="6"/>
  <c r="AK1010" i="6"/>
  <c r="AL1010" i="6"/>
  <c r="AM1010" i="6"/>
  <c r="AN1010" i="6"/>
  <c r="AO1010" i="6"/>
  <c r="AP1010" i="6"/>
  <c r="AQ1010" i="6"/>
  <c r="AR1010" i="6"/>
  <c r="AS1010" i="6"/>
  <c r="BJ1010" i="6"/>
  <c r="BK1010" i="6"/>
  <c r="BL1010" i="6"/>
  <c r="BM1010" i="6"/>
  <c r="BN1010" i="6"/>
  <c r="AK1011" i="6"/>
  <c r="AL1011" i="6"/>
  <c r="AM1011" i="6"/>
  <c r="AN1011" i="6"/>
  <c r="AO1011" i="6"/>
  <c r="AP1011" i="6"/>
  <c r="AQ1011" i="6"/>
  <c r="AR1011" i="6"/>
  <c r="AS1011" i="6"/>
  <c r="BJ1011" i="6"/>
  <c r="BK1011" i="6"/>
  <c r="BL1011" i="6"/>
  <c r="BM1011" i="6"/>
  <c r="BN1011" i="6"/>
  <c r="AK1012" i="6"/>
  <c r="AL1012" i="6"/>
  <c r="AM1012" i="6"/>
  <c r="AN1012" i="6"/>
  <c r="AO1012" i="6"/>
  <c r="AP1012" i="6"/>
  <c r="AQ1012" i="6"/>
  <c r="AR1012" i="6"/>
  <c r="AS1012" i="6"/>
  <c r="BJ1012" i="6"/>
  <c r="BK1012" i="6"/>
  <c r="BL1012" i="6"/>
  <c r="BM1012" i="6"/>
  <c r="BN1012" i="6"/>
  <c r="AK1013" i="6"/>
  <c r="AL1013" i="6"/>
  <c r="AM1013" i="6"/>
  <c r="AN1013" i="6"/>
  <c r="AO1013" i="6"/>
  <c r="AP1013" i="6"/>
  <c r="AQ1013" i="6"/>
  <c r="AR1013" i="6"/>
  <c r="AS1013" i="6"/>
  <c r="BJ1013" i="6"/>
  <c r="BK1013" i="6"/>
  <c r="BL1013" i="6"/>
  <c r="BM1013" i="6"/>
  <c r="BN1013" i="6"/>
  <c r="AK1014" i="6"/>
  <c r="AL1014" i="6"/>
  <c r="AM1014" i="6"/>
  <c r="AN1014" i="6"/>
  <c r="AO1014" i="6"/>
  <c r="AP1014" i="6"/>
  <c r="AQ1014" i="6"/>
  <c r="AR1014" i="6"/>
  <c r="AS1014" i="6"/>
  <c r="BJ1014" i="6"/>
  <c r="BK1014" i="6"/>
  <c r="BL1014" i="6"/>
  <c r="BM1014" i="6"/>
  <c r="BN1014" i="6"/>
  <c r="AK1015" i="6"/>
  <c r="AL1015" i="6"/>
  <c r="AM1015" i="6"/>
  <c r="AN1015" i="6"/>
  <c r="AO1015" i="6"/>
  <c r="AP1015" i="6"/>
  <c r="AQ1015" i="6"/>
  <c r="AR1015" i="6"/>
  <c r="AS1015" i="6"/>
  <c r="BJ1015" i="6"/>
  <c r="BK1015" i="6"/>
  <c r="BL1015" i="6"/>
  <c r="BM1015" i="6"/>
  <c r="BN1015" i="6"/>
  <c r="AK1016" i="6"/>
  <c r="AL1016" i="6"/>
  <c r="AM1016" i="6"/>
  <c r="AN1016" i="6"/>
  <c r="AO1016" i="6"/>
  <c r="AP1016" i="6"/>
  <c r="AQ1016" i="6"/>
  <c r="AR1016" i="6"/>
  <c r="AS1016" i="6"/>
  <c r="BJ1016" i="6"/>
  <c r="BK1016" i="6"/>
  <c r="BL1016" i="6"/>
  <c r="BM1016" i="6"/>
  <c r="BN1016" i="6"/>
  <c r="AK1017" i="6"/>
  <c r="AL1017" i="6"/>
  <c r="AM1017" i="6"/>
  <c r="AN1017" i="6"/>
  <c r="AO1017" i="6"/>
  <c r="AP1017" i="6"/>
  <c r="AQ1017" i="6"/>
  <c r="AR1017" i="6"/>
  <c r="AS1017" i="6"/>
  <c r="BJ1017" i="6"/>
  <c r="BK1017" i="6"/>
  <c r="BL1017" i="6"/>
  <c r="BM1017" i="6"/>
  <c r="BN1017" i="6"/>
  <c r="AK1018" i="6"/>
  <c r="AL1018" i="6"/>
  <c r="AM1018" i="6"/>
  <c r="AN1018" i="6"/>
  <c r="AO1018" i="6"/>
  <c r="AP1018" i="6"/>
  <c r="AQ1018" i="6"/>
  <c r="AR1018" i="6"/>
  <c r="AS1018" i="6"/>
  <c r="BJ1018" i="6"/>
  <c r="BK1018" i="6"/>
  <c r="BL1018" i="6"/>
  <c r="BM1018" i="6"/>
  <c r="BN1018" i="6"/>
  <c r="AK1019" i="6"/>
  <c r="AL1019" i="6"/>
  <c r="AM1019" i="6"/>
  <c r="AN1019" i="6"/>
  <c r="AO1019" i="6"/>
  <c r="AP1019" i="6"/>
  <c r="AQ1019" i="6"/>
  <c r="AR1019" i="6"/>
  <c r="AS1019" i="6"/>
  <c r="BJ1019" i="6"/>
  <c r="BK1019" i="6"/>
  <c r="BL1019" i="6"/>
  <c r="BM1019" i="6"/>
  <c r="BN1019" i="6"/>
  <c r="AK1020" i="6"/>
  <c r="AL1020" i="6"/>
  <c r="AM1020" i="6"/>
  <c r="AN1020" i="6"/>
  <c r="AO1020" i="6"/>
  <c r="AP1020" i="6"/>
  <c r="AQ1020" i="6"/>
  <c r="AR1020" i="6"/>
  <c r="AS1020" i="6"/>
  <c r="BJ1020" i="6"/>
  <c r="BK1020" i="6"/>
  <c r="BL1020" i="6"/>
  <c r="BM1020" i="6"/>
  <c r="BN1020" i="6"/>
  <c r="AK1021" i="6"/>
  <c r="AL1021" i="6"/>
  <c r="AM1021" i="6"/>
  <c r="AN1021" i="6"/>
  <c r="AO1021" i="6"/>
  <c r="AP1021" i="6"/>
  <c r="AQ1021" i="6"/>
  <c r="AR1021" i="6"/>
  <c r="AS1021" i="6"/>
  <c r="BJ1021" i="6"/>
  <c r="BK1021" i="6"/>
  <c r="BL1021" i="6"/>
  <c r="BM1021" i="6"/>
  <c r="BN1021" i="6"/>
  <c r="AK1022" i="6"/>
  <c r="AL1022" i="6"/>
  <c r="AM1022" i="6"/>
  <c r="AN1022" i="6"/>
  <c r="AO1022" i="6"/>
  <c r="AP1022" i="6"/>
  <c r="AQ1022" i="6"/>
  <c r="AR1022" i="6"/>
  <c r="AS1022" i="6"/>
  <c r="BJ1022" i="6"/>
  <c r="BK1022" i="6"/>
  <c r="BL1022" i="6"/>
  <c r="BM1022" i="6"/>
  <c r="BN1022" i="6"/>
  <c r="AK1023" i="6"/>
  <c r="AL1023" i="6"/>
  <c r="AM1023" i="6"/>
  <c r="AN1023" i="6"/>
  <c r="AO1023" i="6"/>
  <c r="AP1023" i="6"/>
  <c r="AQ1023" i="6"/>
  <c r="AR1023" i="6"/>
  <c r="AS1023" i="6"/>
  <c r="BJ1023" i="6"/>
  <c r="BK1023" i="6"/>
  <c r="BL1023" i="6"/>
  <c r="BM1023" i="6"/>
  <c r="BN1023" i="6"/>
  <c r="AK1024" i="6"/>
  <c r="AL1024" i="6"/>
  <c r="AM1024" i="6"/>
  <c r="AN1024" i="6"/>
  <c r="AO1024" i="6"/>
  <c r="AP1024" i="6"/>
  <c r="AQ1024" i="6"/>
  <c r="AR1024" i="6"/>
  <c r="AS1024" i="6"/>
  <c r="BJ1024" i="6"/>
  <c r="BK1024" i="6"/>
  <c r="BL1024" i="6"/>
  <c r="BM1024" i="6"/>
  <c r="BN1024" i="6"/>
  <c r="AK1025" i="6"/>
  <c r="AL1025" i="6"/>
  <c r="AM1025" i="6"/>
  <c r="AN1025" i="6"/>
  <c r="AO1025" i="6"/>
  <c r="AP1025" i="6"/>
  <c r="AQ1025" i="6"/>
  <c r="AR1025" i="6"/>
  <c r="AS1025" i="6"/>
  <c r="BJ1025" i="6"/>
  <c r="BK1025" i="6"/>
  <c r="BL1025" i="6"/>
  <c r="BM1025" i="6"/>
  <c r="BN1025" i="6"/>
  <c r="AK1026" i="6"/>
  <c r="AL1026" i="6"/>
  <c r="AM1026" i="6"/>
  <c r="AN1026" i="6"/>
  <c r="AO1026" i="6"/>
  <c r="AP1026" i="6"/>
  <c r="AQ1026" i="6"/>
  <c r="AR1026" i="6"/>
  <c r="AS1026" i="6"/>
  <c r="BJ1026" i="6"/>
  <c r="BK1026" i="6"/>
  <c r="BL1026" i="6"/>
  <c r="BM1026" i="6"/>
  <c r="BN1026" i="6"/>
  <c r="AK1027" i="6"/>
  <c r="AL1027" i="6"/>
  <c r="AM1027" i="6"/>
  <c r="AN1027" i="6"/>
  <c r="AO1027" i="6"/>
  <c r="AP1027" i="6"/>
  <c r="AQ1027" i="6"/>
  <c r="AR1027" i="6"/>
  <c r="AS1027" i="6"/>
  <c r="BJ1027" i="6"/>
  <c r="BK1027" i="6"/>
  <c r="BL1027" i="6"/>
  <c r="BM1027" i="6"/>
  <c r="BN1027" i="6"/>
  <c r="AK1028" i="6"/>
  <c r="AL1028" i="6"/>
  <c r="AM1028" i="6"/>
  <c r="AN1028" i="6"/>
  <c r="AO1028" i="6"/>
  <c r="AP1028" i="6"/>
  <c r="AQ1028" i="6"/>
  <c r="AR1028" i="6"/>
  <c r="AS1028" i="6"/>
  <c r="BJ1028" i="6"/>
  <c r="BK1028" i="6"/>
  <c r="BL1028" i="6"/>
  <c r="BM1028" i="6"/>
  <c r="BN1028" i="6"/>
  <c r="AK1029" i="6"/>
  <c r="AL1029" i="6"/>
  <c r="AM1029" i="6"/>
  <c r="AN1029" i="6"/>
  <c r="AO1029" i="6"/>
  <c r="AP1029" i="6"/>
  <c r="AQ1029" i="6"/>
  <c r="AR1029" i="6"/>
  <c r="AS1029" i="6"/>
  <c r="BJ1029" i="6"/>
  <c r="BK1029" i="6"/>
  <c r="BL1029" i="6"/>
  <c r="BM1029" i="6"/>
  <c r="BN1029" i="6"/>
  <c r="AK1030" i="6"/>
  <c r="AL1030" i="6"/>
  <c r="AM1030" i="6"/>
  <c r="AN1030" i="6"/>
  <c r="AO1030" i="6"/>
  <c r="AP1030" i="6"/>
  <c r="AQ1030" i="6"/>
  <c r="AR1030" i="6"/>
  <c r="AS1030" i="6"/>
  <c r="BJ1030" i="6"/>
  <c r="BK1030" i="6"/>
  <c r="BL1030" i="6"/>
  <c r="BM1030" i="6"/>
  <c r="BN1030" i="6"/>
  <c r="AK1031" i="6"/>
  <c r="AL1031" i="6"/>
  <c r="AM1031" i="6"/>
  <c r="AN1031" i="6"/>
  <c r="AO1031" i="6"/>
  <c r="AP1031" i="6"/>
  <c r="AQ1031" i="6"/>
  <c r="AR1031" i="6"/>
  <c r="AS1031" i="6"/>
  <c r="BJ1031" i="6"/>
  <c r="BK1031" i="6"/>
  <c r="BL1031" i="6"/>
  <c r="BM1031" i="6"/>
  <c r="BN1031" i="6"/>
  <c r="AK1032" i="6"/>
  <c r="AL1032" i="6"/>
  <c r="AM1032" i="6"/>
  <c r="AN1032" i="6"/>
  <c r="AO1032" i="6"/>
  <c r="AP1032" i="6"/>
  <c r="AQ1032" i="6"/>
  <c r="AR1032" i="6"/>
  <c r="AS1032" i="6"/>
  <c r="BJ1032" i="6"/>
  <c r="BK1032" i="6"/>
  <c r="BL1032" i="6"/>
  <c r="BM1032" i="6"/>
  <c r="BN1032" i="6"/>
  <c r="AK1033" i="6"/>
  <c r="AL1033" i="6"/>
  <c r="AM1033" i="6"/>
  <c r="AN1033" i="6"/>
  <c r="AO1033" i="6"/>
  <c r="AP1033" i="6"/>
  <c r="AQ1033" i="6"/>
  <c r="AR1033" i="6"/>
  <c r="AS1033" i="6"/>
  <c r="BJ1033" i="6"/>
  <c r="BK1033" i="6"/>
  <c r="BL1033" i="6"/>
  <c r="BM1033" i="6"/>
  <c r="BN1033" i="6"/>
  <c r="AK1034" i="6"/>
  <c r="AL1034" i="6"/>
  <c r="AM1034" i="6"/>
  <c r="AN1034" i="6"/>
  <c r="AO1034" i="6"/>
  <c r="AP1034" i="6"/>
  <c r="AQ1034" i="6"/>
  <c r="AR1034" i="6"/>
  <c r="AS1034" i="6"/>
  <c r="BJ1034" i="6"/>
  <c r="BK1034" i="6"/>
  <c r="BL1034" i="6"/>
  <c r="BM1034" i="6"/>
  <c r="BN1034" i="6"/>
  <c r="AK1035" i="6"/>
  <c r="AL1035" i="6"/>
  <c r="AM1035" i="6"/>
  <c r="AN1035" i="6"/>
  <c r="AO1035" i="6"/>
  <c r="AP1035" i="6"/>
  <c r="AQ1035" i="6"/>
  <c r="AR1035" i="6"/>
  <c r="AS1035" i="6"/>
  <c r="BJ1035" i="6"/>
  <c r="BK1035" i="6"/>
  <c r="BL1035" i="6"/>
  <c r="BM1035" i="6"/>
  <c r="BN1035" i="6"/>
  <c r="AK1036" i="6"/>
  <c r="AL1036" i="6"/>
  <c r="AM1036" i="6"/>
  <c r="AN1036" i="6"/>
  <c r="AO1036" i="6"/>
  <c r="AP1036" i="6"/>
  <c r="AQ1036" i="6"/>
  <c r="AR1036" i="6"/>
  <c r="AS1036" i="6"/>
  <c r="BJ1036" i="6"/>
  <c r="BK1036" i="6"/>
  <c r="BL1036" i="6"/>
  <c r="BM1036" i="6"/>
  <c r="BN1036" i="6"/>
  <c r="AK1037" i="6"/>
  <c r="AL1037" i="6"/>
  <c r="AM1037" i="6"/>
  <c r="AN1037" i="6"/>
  <c r="AO1037" i="6"/>
  <c r="AP1037" i="6"/>
  <c r="AQ1037" i="6"/>
  <c r="AR1037" i="6"/>
  <c r="AS1037" i="6"/>
  <c r="BJ1037" i="6"/>
  <c r="BK1037" i="6"/>
  <c r="BL1037" i="6"/>
  <c r="BM1037" i="6"/>
  <c r="BN1037" i="6"/>
  <c r="AK1038" i="6"/>
  <c r="AL1038" i="6"/>
  <c r="AM1038" i="6"/>
  <c r="AN1038" i="6"/>
  <c r="AO1038" i="6"/>
  <c r="AP1038" i="6"/>
  <c r="AQ1038" i="6"/>
  <c r="AR1038" i="6"/>
  <c r="AS1038" i="6"/>
  <c r="BJ1038" i="6"/>
  <c r="BK1038" i="6"/>
  <c r="BL1038" i="6"/>
  <c r="BM1038" i="6"/>
  <c r="BN1038" i="6"/>
  <c r="AK1039" i="6"/>
  <c r="AL1039" i="6"/>
  <c r="AM1039" i="6"/>
  <c r="AN1039" i="6"/>
  <c r="AO1039" i="6"/>
  <c r="AP1039" i="6"/>
  <c r="AQ1039" i="6"/>
  <c r="AR1039" i="6"/>
  <c r="AS1039" i="6"/>
  <c r="BJ1039" i="6"/>
  <c r="BK1039" i="6"/>
  <c r="BL1039" i="6"/>
  <c r="BM1039" i="6"/>
  <c r="BN1039" i="6"/>
  <c r="AK1040" i="6"/>
  <c r="AL1040" i="6"/>
  <c r="AM1040" i="6"/>
  <c r="AN1040" i="6"/>
  <c r="AO1040" i="6"/>
  <c r="AP1040" i="6"/>
  <c r="AQ1040" i="6"/>
  <c r="AR1040" i="6"/>
  <c r="AS1040" i="6"/>
  <c r="BJ1040" i="6"/>
  <c r="BK1040" i="6"/>
  <c r="BL1040" i="6"/>
  <c r="BM1040" i="6"/>
  <c r="BN1040" i="6"/>
  <c r="AK1041" i="6"/>
  <c r="AL1041" i="6"/>
  <c r="AM1041" i="6"/>
  <c r="AN1041" i="6"/>
  <c r="AO1041" i="6"/>
  <c r="AP1041" i="6"/>
  <c r="AQ1041" i="6"/>
  <c r="AR1041" i="6"/>
  <c r="AS1041" i="6"/>
  <c r="BJ1041" i="6"/>
  <c r="BK1041" i="6"/>
  <c r="BL1041" i="6"/>
  <c r="BM1041" i="6"/>
  <c r="BN1041" i="6"/>
  <c r="AK1042" i="6"/>
  <c r="AL1042" i="6"/>
  <c r="AM1042" i="6"/>
  <c r="AN1042" i="6"/>
  <c r="AO1042" i="6"/>
  <c r="AP1042" i="6"/>
  <c r="AQ1042" i="6"/>
  <c r="AR1042" i="6"/>
  <c r="AS1042" i="6"/>
  <c r="BJ1042" i="6"/>
  <c r="BK1042" i="6"/>
  <c r="BL1042" i="6"/>
  <c r="BM1042" i="6"/>
  <c r="BN1042" i="6"/>
  <c r="AK1043" i="6"/>
  <c r="AL1043" i="6"/>
  <c r="AM1043" i="6"/>
  <c r="AN1043" i="6"/>
  <c r="AO1043" i="6"/>
  <c r="AP1043" i="6"/>
  <c r="AQ1043" i="6"/>
  <c r="AR1043" i="6"/>
  <c r="AS1043" i="6"/>
  <c r="BJ1043" i="6"/>
  <c r="BK1043" i="6"/>
  <c r="BL1043" i="6"/>
  <c r="BM1043" i="6"/>
  <c r="BN1043" i="6"/>
  <c r="AK1044" i="6"/>
  <c r="AL1044" i="6"/>
  <c r="AM1044" i="6"/>
  <c r="AN1044" i="6"/>
  <c r="AO1044" i="6"/>
  <c r="AP1044" i="6"/>
  <c r="AQ1044" i="6"/>
  <c r="AR1044" i="6"/>
  <c r="AS1044" i="6"/>
  <c r="BJ1044" i="6"/>
  <c r="BK1044" i="6"/>
  <c r="BL1044" i="6"/>
  <c r="BM1044" i="6"/>
  <c r="BN1044" i="6"/>
  <c r="AK1045" i="6"/>
  <c r="AL1045" i="6"/>
  <c r="AM1045" i="6"/>
  <c r="AN1045" i="6"/>
  <c r="AO1045" i="6"/>
  <c r="AP1045" i="6"/>
  <c r="AQ1045" i="6"/>
  <c r="AR1045" i="6"/>
  <c r="AS1045" i="6"/>
  <c r="BJ1045" i="6"/>
  <c r="BK1045" i="6"/>
  <c r="BL1045" i="6"/>
  <c r="BM1045" i="6"/>
  <c r="BN1045" i="6"/>
  <c r="AK1046" i="6"/>
  <c r="AL1046" i="6"/>
  <c r="AM1046" i="6"/>
  <c r="AN1046" i="6"/>
  <c r="AO1046" i="6"/>
  <c r="AP1046" i="6"/>
  <c r="AQ1046" i="6"/>
  <c r="AR1046" i="6"/>
  <c r="AS1046" i="6"/>
  <c r="BJ1046" i="6"/>
  <c r="BK1046" i="6"/>
  <c r="BL1046" i="6"/>
  <c r="BM1046" i="6"/>
  <c r="BN1046" i="6"/>
  <c r="AK1047" i="6"/>
  <c r="AL1047" i="6"/>
  <c r="AM1047" i="6"/>
  <c r="AN1047" i="6"/>
  <c r="AO1047" i="6"/>
  <c r="AP1047" i="6"/>
  <c r="AQ1047" i="6"/>
  <c r="AR1047" i="6"/>
  <c r="AS1047" i="6"/>
  <c r="BJ1047" i="6"/>
  <c r="BK1047" i="6"/>
  <c r="BL1047" i="6"/>
  <c r="BM1047" i="6"/>
  <c r="BN1047" i="6"/>
  <c r="AK1048" i="6"/>
  <c r="AL1048" i="6"/>
  <c r="AM1048" i="6"/>
  <c r="AN1048" i="6"/>
  <c r="AO1048" i="6"/>
  <c r="AP1048" i="6"/>
  <c r="AQ1048" i="6"/>
  <c r="AR1048" i="6"/>
  <c r="AS1048" i="6"/>
  <c r="BJ1048" i="6"/>
  <c r="BK1048" i="6"/>
  <c r="BL1048" i="6"/>
  <c r="BM1048" i="6"/>
  <c r="BN1048" i="6"/>
  <c r="AK1049" i="6"/>
  <c r="AL1049" i="6"/>
  <c r="AM1049" i="6"/>
  <c r="AN1049" i="6"/>
  <c r="AO1049" i="6"/>
  <c r="AP1049" i="6"/>
  <c r="AQ1049" i="6"/>
  <c r="AR1049" i="6"/>
  <c r="AS1049" i="6"/>
  <c r="BJ1049" i="6"/>
  <c r="BK1049" i="6"/>
  <c r="BL1049" i="6"/>
  <c r="BM1049" i="6"/>
  <c r="BN1049" i="6"/>
  <c r="AK1050" i="6"/>
  <c r="AL1050" i="6"/>
  <c r="AM1050" i="6"/>
  <c r="AN1050" i="6"/>
  <c r="AO1050" i="6"/>
  <c r="AP1050" i="6"/>
  <c r="AQ1050" i="6"/>
  <c r="AR1050" i="6"/>
  <c r="AS1050" i="6"/>
  <c r="BJ1050" i="6"/>
  <c r="BK1050" i="6"/>
  <c r="BL1050" i="6"/>
  <c r="BM1050" i="6"/>
  <c r="BN1050" i="6"/>
  <c r="AK1051" i="6"/>
  <c r="AL1051" i="6"/>
  <c r="AM1051" i="6"/>
  <c r="AN1051" i="6"/>
  <c r="AO1051" i="6"/>
  <c r="AP1051" i="6"/>
  <c r="AQ1051" i="6"/>
  <c r="AR1051" i="6"/>
  <c r="AS1051" i="6"/>
  <c r="BJ1051" i="6"/>
  <c r="BK1051" i="6"/>
  <c r="BL1051" i="6"/>
  <c r="BM1051" i="6"/>
  <c r="BN1051" i="6"/>
  <c r="AK1052" i="6"/>
  <c r="AL1052" i="6"/>
  <c r="AM1052" i="6"/>
  <c r="AN1052" i="6"/>
  <c r="AO1052" i="6"/>
  <c r="AP1052" i="6"/>
  <c r="AQ1052" i="6"/>
  <c r="AR1052" i="6"/>
  <c r="AS1052" i="6"/>
  <c r="BJ1052" i="6"/>
  <c r="BK1052" i="6"/>
  <c r="BL1052" i="6"/>
  <c r="BM1052" i="6"/>
  <c r="BN1052" i="6"/>
  <c r="AK1053" i="6"/>
  <c r="AL1053" i="6"/>
  <c r="AM1053" i="6"/>
  <c r="AN1053" i="6"/>
  <c r="AO1053" i="6"/>
  <c r="AP1053" i="6"/>
  <c r="AQ1053" i="6"/>
  <c r="AR1053" i="6"/>
  <c r="AS1053" i="6"/>
  <c r="BJ1053" i="6"/>
  <c r="BK1053" i="6"/>
  <c r="BL1053" i="6"/>
  <c r="BM1053" i="6"/>
  <c r="BN1053" i="6"/>
  <c r="AK1054" i="6"/>
  <c r="AL1054" i="6"/>
  <c r="AM1054" i="6"/>
  <c r="AN1054" i="6"/>
  <c r="AO1054" i="6"/>
  <c r="AP1054" i="6"/>
  <c r="AQ1054" i="6"/>
  <c r="AR1054" i="6"/>
  <c r="AS1054" i="6"/>
  <c r="BJ1054" i="6"/>
  <c r="BK1054" i="6"/>
  <c r="BL1054" i="6"/>
  <c r="BM1054" i="6"/>
  <c r="BN1054" i="6"/>
  <c r="AK1055" i="6"/>
  <c r="AL1055" i="6"/>
  <c r="AM1055" i="6"/>
  <c r="AN1055" i="6"/>
  <c r="AO1055" i="6"/>
  <c r="AP1055" i="6"/>
  <c r="AQ1055" i="6"/>
  <c r="AR1055" i="6"/>
  <c r="AS1055" i="6"/>
  <c r="BJ1055" i="6"/>
  <c r="BK1055" i="6"/>
  <c r="BL1055" i="6"/>
  <c r="BM1055" i="6"/>
  <c r="BN1055" i="6"/>
  <c r="AK1056" i="6"/>
  <c r="AL1056" i="6"/>
  <c r="AM1056" i="6"/>
  <c r="AN1056" i="6"/>
  <c r="AO1056" i="6"/>
  <c r="AP1056" i="6"/>
  <c r="AQ1056" i="6"/>
  <c r="AR1056" i="6"/>
  <c r="AS1056" i="6"/>
  <c r="BJ1056" i="6"/>
  <c r="BK1056" i="6"/>
  <c r="BL1056" i="6"/>
  <c r="BM1056" i="6"/>
  <c r="BN1056" i="6"/>
  <c r="AK1057" i="6"/>
  <c r="AL1057" i="6"/>
  <c r="AM1057" i="6"/>
  <c r="AN1057" i="6"/>
  <c r="AO1057" i="6"/>
  <c r="AP1057" i="6"/>
  <c r="AQ1057" i="6"/>
  <c r="AR1057" i="6"/>
  <c r="AS1057" i="6"/>
  <c r="BJ1057" i="6"/>
  <c r="BK1057" i="6"/>
  <c r="BL1057" i="6"/>
  <c r="BM1057" i="6"/>
  <c r="BN1057" i="6"/>
  <c r="AK1058" i="6"/>
  <c r="AL1058" i="6"/>
  <c r="AM1058" i="6"/>
  <c r="AN1058" i="6"/>
  <c r="AO1058" i="6"/>
  <c r="AP1058" i="6"/>
  <c r="AQ1058" i="6"/>
  <c r="AR1058" i="6"/>
  <c r="AS1058" i="6"/>
  <c r="BJ1058" i="6"/>
  <c r="BK1058" i="6"/>
  <c r="BL1058" i="6"/>
  <c r="BM1058" i="6"/>
  <c r="BN1058" i="6"/>
  <c r="AK1059" i="6"/>
  <c r="AL1059" i="6"/>
  <c r="AM1059" i="6"/>
  <c r="AN1059" i="6"/>
  <c r="AO1059" i="6"/>
  <c r="AP1059" i="6"/>
  <c r="AQ1059" i="6"/>
  <c r="AR1059" i="6"/>
  <c r="AS1059" i="6"/>
  <c r="BJ1059" i="6"/>
  <c r="BK1059" i="6"/>
  <c r="BL1059" i="6"/>
  <c r="BM1059" i="6"/>
  <c r="BN1059" i="6"/>
  <c r="AK1060" i="6"/>
  <c r="AL1060" i="6"/>
  <c r="AM1060" i="6"/>
  <c r="AN1060" i="6"/>
  <c r="AO1060" i="6"/>
  <c r="AP1060" i="6"/>
  <c r="AQ1060" i="6"/>
  <c r="AR1060" i="6"/>
  <c r="AS1060" i="6"/>
  <c r="BJ1060" i="6"/>
  <c r="BK1060" i="6"/>
  <c r="BL1060" i="6"/>
  <c r="BM1060" i="6"/>
  <c r="BN1060" i="6"/>
  <c r="AK1061" i="6"/>
  <c r="AL1061" i="6"/>
  <c r="AM1061" i="6"/>
  <c r="AN1061" i="6"/>
  <c r="AO1061" i="6"/>
  <c r="AP1061" i="6"/>
  <c r="AQ1061" i="6"/>
  <c r="AR1061" i="6"/>
  <c r="AS1061" i="6"/>
  <c r="BJ1061" i="6"/>
  <c r="BK1061" i="6"/>
  <c r="BL1061" i="6"/>
  <c r="BM1061" i="6"/>
  <c r="BN1061" i="6"/>
  <c r="AK1062" i="6"/>
  <c r="AL1062" i="6"/>
  <c r="AM1062" i="6"/>
  <c r="AN1062" i="6"/>
  <c r="AO1062" i="6"/>
  <c r="AP1062" i="6"/>
  <c r="AQ1062" i="6"/>
  <c r="AR1062" i="6"/>
  <c r="AS1062" i="6"/>
  <c r="BJ1062" i="6"/>
  <c r="BK1062" i="6"/>
  <c r="BL1062" i="6"/>
  <c r="BM1062" i="6"/>
  <c r="BN1062" i="6"/>
  <c r="AK1063" i="6"/>
  <c r="AL1063" i="6"/>
  <c r="AM1063" i="6"/>
  <c r="AN1063" i="6"/>
  <c r="AO1063" i="6"/>
  <c r="AP1063" i="6"/>
  <c r="AQ1063" i="6"/>
  <c r="AR1063" i="6"/>
  <c r="AS1063" i="6"/>
  <c r="BJ1063" i="6"/>
  <c r="BK1063" i="6"/>
  <c r="BL1063" i="6"/>
  <c r="BM1063" i="6"/>
  <c r="BN1063" i="6"/>
  <c r="AK1064" i="6"/>
  <c r="AL1064" i="6"/>
  <c r="AM1064" i="6"/>
  <c r="AN1064" i="6"/>
  <c r="AO1064" i="6"/>
  <c r="AP1064" i="6"/>
  <c r="AQ1064" i="6"/>
  <c r="AR1064" i="6"/>
  <c r="AS1064" i="6"/>
  <c r="BJ1064" i="6"/>
  <c r="BK1064" i="6"/>
  <c r="BL1064" i="6"/>
  <c r="BM1064" i="6"/>
  <c r="BN1064" i="6"/>
  <c r="AK1065" i="6"/>
  <c r="AL1065" i="6"/>
  <c r="AM1065" i="6"/>
  <c r="AN1065" i="6"/>
  <c r="AO1065" i="6"/>
  <c r="AP1065" i="6"/>
  <c r="AQ1065" i="6"/>
  <c r="AR1065" i="6"/>
  <c r="AS1065" i="6"/>
  <c r="BJ1065" i="6"/>
  <c r="BK1065" i="6"/>
  <c r="BL1065" i="6"/>
  <c r="BM1065" i="6"/>
  <c r="BN1065" i="6"/>
  <c r="AK1066" i="6"/>
  <c r="AL1066" i="6"/>
  <c r="AM1066" i="6"/>
  <c r="AN1066" i="6"/>
  <c r="AO1066" i="6"/>
  <c r="AP1066" i="6"/>
  <c r="AQ1066" i="6"/>
  <c r="AR1066" i="6"/>
  <c r="AS1066" i="6"/>
  <c r="BJ1066" i="6"/>
  <c r="BK1066" i="6"/>
  <c r="BL1066" i="6"/>
  <c r="BM1066" i="6"/>
  <c r="BN1066" i="6"/>
  <c r="AK1067" i="6"/>
  <c r="AL1067" i="6"/>
  <c r="AM1067" i="6"/>
  <c r="AN1067" i="6"/>
  <c r="AO1067" i="6"/>
  <c r="AP1067" i="6"/>
  <c r="AQ1067" i="6"/>
  <c r="AR1067" i="6"/>
  <c r="AS1067" i="6"/>
  <c r="BJ1067" i="6"/>
  <c r="BK1067" i="6"/>
  <c r="BL1067" i="6"/>
  <c r="BM1067" i="6"/>
  <c r="BN1067" i="6"/>
  <c r="AK1068" i="6"/>
  <c r="AL1068" i="6"/>
  <c r="AM1068" i="6"/>
  <c r="AN1068" i="6"/>
  <c r="AO1068" i="6"/>
  <c r="AP1068" i="6"/>
  <c r="AQ1068" i="6"/>
  <c r="AR1068" i="6"/>
  <c r="AS1068" i="6"/>
  <c r="BJ1068" i="6"/>
  <c r="BK1068" i="6"/>
  <c r="BL1068" i="6"/>
  <c r="BM1068" i="6"/>
  <c r="BN1068" i="6"/>
  <c r="AK1069" i="6"/>
  <c r="AL1069" i="6"/>
  <c r="AM1069" i="6"/>
  <c r="AN1069" i="6"/>
  <c r="AO1069" i="6"/>
  <c r="AP1069" i="6"/>
  <c r="AQ1069" i="6"/>
  <c r="AR1069" i="6"/>
  <c r="AS1069" i="6"/>
  <c r="BJ1069" i="6"/>
  <c r="BK1069" i="6"/>
  <c r="BL1069" i="6"/>
  <c r="BM1069" i="6"/>
  <c r="BN1069" i="6"/>
  <c r="AK1070" i="6"/>
  <c r="AL1070" i="6"/>
  <c r="AM1070" i="6"/>
  <c r="AN1070" i="6"/>
  <c r="AO1070" i="6"/>
  <c r="AP1070" i="6"/>
  <c r="AQ1070" i="6"/>
  <c r="AR1070" i="6"/>
  <c r="AS1070" i="6"/>
  <c r="BJ1070" i="6"/>
  <c r="BK1070" i="6"/>
  <c r="BL1070" i="6"/>
  <c r="BM1070" i="6"/>
  <c r="BN1070" i="6"/>
  <c r="AK1071" i="6"/>
  <c r="AL1071" i="6"/>
  <c r="AM1071" i="6"/>
  <c r="AN1071" i="6"/>
  <c r="AO1071" i="6"/>
  <c r="AP1071" i="6"/>
  <c r="AQ1071" i="6"/>
  <c r="AR1071" i="6"/>
  <c r="AS1071" i="6"/>
  <c r="BJ1071" i="6"/>
  <c r="BK1071" i="6"/>
  <c r="BL1071" i="6"/>
  <c r="BM1071" i="6"/>
  <c r="BN1071" i="6"/>
  <c r="AK1072" i="6"/>
  <c r="AL1072" i="6"/>
  <c r="AM1072" i="6"/>
  <c r="AN1072" i="6"/>
  <c r="AO1072" i="6"/>
  <c r="AP1072" i="6"/>
  <c r="AQ1072" i="6"/>
  <c r="AR1072" i="6"/>
  <c r="AS1072" i="6"/>
  <c r="BJ1072" i="6"/>
  <c r="BK1072" i="6"/>
  <c r="BL1072" i="6"/>
  <c r="BM1072" i="6"/>
  <c r="BN1072" i="6"/>
  <c r="AK1073" i="6"/>
  <c r="AL1073" i="6"/>
  <c r="AM1073" i="6"/>
  <c r="AN1073" i="6"/>
  <c r="AO1073" i="6"/>
  <c r="AP1073" i="6"/>
  <c r="AQ1073" i="6"/>
  <c r="AR1073" i="6"/>
  <c r="AS1073" i="6"/>
  <c r="BJ1073" i="6"/>
  <c r="BK1073" i="6"/>
  <c r="BL1073" i="6"/>
  <c r="BM1073" i="6"/>
  <c r="BN1073" i="6"/>
  <c r="AK1074" i="6"/>
  <c r="AL1074" i="6"/>
  <c r="AM1074" i="6"/>
  <c r="AN1074" i="6"/>
  <c r="AO1074" i="6"/>
  <c r="AP1074" i="6"/>
  <c r="AQ1074" i="6"/>
  <c r="AR1074" i="6"/>
  <c r="AS1074" i="6"/>
  <c r="BJ1074" i="6"/>
  <c r="BK1074" i="6"/>
  <c r="BL1074" i="6"/>
  <c r="BM1074" i="6"/>
  <c r="BN1074" i="6"/>
  <c r="AK1075" i="6"/>
  <c r="AL1075" i="6"/>
  <c r="AM1075" i="6"/>
  <c r="AN1075" i="6"/>
  <c r="AO1075" i="6"/>
  <c r="AP1075" i="6"/>
  <c r="AQ1075" i="6"/>
  <c r="AR1075" i="6"/>
  <c r="AS1075" i="6"/>
  <c r="BJ1075" i="6"/>
  <c r="BK1075" i="6"/>
  <c r="BL1075" i="6"/>
  <c r="BM1075" i="6"/>
  <c r="BN1075" i="6"/>
  <c r="AK1076" i="6"/>
  <c r="AL1076" i="6"/>
  <c r="AM1076" i="6"/>
  <c r="AN1076" i="6"/>
  <c r="AO1076" i="6"/>
  <c r="AP1076" i="6"/>
  <c r="AQ1076" i="6"/>
  <c r="AR1076" i="6"/>
  <c r="AS1076" i="6"/>
  <c r="BJ1076" i="6"/>
  <c r="BK1076" i="6"/>
  <c r="BL1076" i="6"/>
  <c r="BM1076" i="6"/>
  <c r="BN1076" i="6"/>
  <c r="AK1077" i="6"/>
  <c r="AL1077" i="6"/>
  <c r="AM1077" i="6"/>
  <c r="AN1077" i="6"/>
  <c r="AO1077" i="6"/>
  <c r="AP1077" i="6"/>
  <c r="AQ1077" i="6"/>
  <c r="AR1077" i="6"/>
  <c r="AS1077" i="6"/>
  <c r="BJ1077" i="6"/>
  <c r="BK1077" i="6"/>
  <c r="BL1077" i="6"/>
  <c r="BM1077" i="6"/>
  <c r="BN1077" i="6"/>
  <c r="AK1078" i="6"/>
  <c r="AL1078" i="6"/>
  <c r="AM1078" i="6"/>
  <c r="AN1078" i="6"/>
  <c r="AO1078" i="6"/>
  <c r="AP1078" i="6"/>
  <c r="AQ1078" i="6"/>
  <c r="AR1078" i="6"/>
  <c r="AS1078" i="6"/>
  <c r="BJ1078" i="6"/>
  <c r="BK1078" i="6"/>
  <c r="BL1078" i="6"/>
  <c r="BM1078" i="6"/>
  <c r="BN1078" i="6"/>
  <c r="AK1079" i="6"/>
  <c r="AL1079" i="6"/>
  <c r="AM1079" i="6"/>
  <c r="AN1079" i="6"/>
  <c r="AO1079" i="6"/>
  <c r="AP1079" i="6"/>
  <c r="AQ1079" i="6"/>
  <c r="AR1079" i="6"/>
  <c r="AS1079" i="6"/>
  <c r="BJ1079" i="6"/>
  <c r="BK1079" i="6"/>
  <c r="BL1079" i="6"/>
  <c r="BM1079" i="6"/>
  <c r="BN1079" i="6"/>
  <c r="AK1080" i="6"/>
  <c r="AL1080" i="6"/>
  <c r="AM1080" i="6"/>
  <c r="AN1080" i="6"/>
  <c r="AO1080" i="6"/>
  <c r="AP1080" i="6"/>
  <c r="AQ1080" i="6"/>
  <c r="AR1080" i="6"/>
  <c r="AS1080" i="6"/>
  <c r="BJ1080" i="6"/>
  <c r="BK1080" i="6"/>
  <c r="BL1080" i="6"/>
  <c r="BM1080" i="6"/>
  <c r="BN1080" i="6"/>
  <c r="AK1081" i="6"/>
  <c r="AL1081" i="6"/>
  <c r="AM1081" i="6"/>
  <c r="AN1081" i="6"/>
  <c r="AO1081" i="6"/>
  <c r="AP1081" i="6"/>
  <c r="AQ1081" i="6"/>
  <c r="AR1081" i="6"/>
  <c r="AS1081" i="6"/>
  <c r="BJ1081" i="6"/>
  <c r="BK1081" i="6"/>
  <c r="BL1081" i="6"/>
  <c r="BM1081" i="6"/>
  <c r="BN1081" i="6"/>
  <c r="AK1082" i="6"/>
  <c r="AL1082" i="6"/>
  <c r="AM1082" i="6"/>
  <c r="AN1082" i="6"/>
  <c r="AO1082" i="6"/>
  <c r="AP1082" i="6"/>
  <c r="AQ1082" i="6"/>
  <c r="AR1082" i="6"/>
  <c r="AS1082" i="6"/>
  <c r="BJ1082" i="6"/>
  <c r="BK1082" i="6"/>
  <c r="BL1082" i="6"/>
  <c r="BM1082" i="6"/>
  <c r="BN1082" i="6"/>
  <c r="AK1083" i="6"/>
  <c r="AL1083" i="6"/>
  <c r="AM1083" i="6"/>
  <c r="AN1083" i="6"/>
  <c r="AO1083" i="6"/>
  <c r="AP1083" i="6"/>
  <c r="AQ1083" i="6"/>
  <c r="AR1083" i="6"/>
  <c r="AS1083" i="6"/>
  <c r="BJ1083" i="6"/>
  <c r="BK1083" i="6"/>
  <c r="BL1083" i="6"/>
  <c r="BM1083" i="6"/>
  <c r="BN1083" i="6"/>
  <c r="AK1084" i="6"/>
  <c r="AL1084" i="6"/>
  <c r="AM1084" i="6"/>
  <c r="AN1084" i="6"/>
  <c r="AO1084" i="6"/>
  <c r="AP1084" i="6"/>
  <c r="AQ1084" i="6"/>
  <c r="AR1084" i="6"/>
  <c r="AS1084" i="6"/>
  <c r="BJ1084" i="6"/>
  <c r="BK1084" i="6"/>
  <c r="BL1084" i="6"/>
  <c r="BM1084" i="6"/>
  <c r="BN1084" i="6"/>
  <c r="AK1085" i="6"/>
  <c r="AL1085" i="6"/>
  <c r="AM1085" i="6"/>
  <c r="AN1085" i="6"/>
  <c r="AO1085" i="6"/>
  <c r="AP1085" i="6"/>
  <c r="AQ1085" i="6"/>
  <c r="AR1085" i="6"/>
  <c r="AS1085" i="6"/>
  <c r="BJ1085" i="6"/>
  <c r="BK1085" i="6"/>
  <c r="BL1085" i="6"/>
  <c r="BM1085" i="6"/>
  <c r="BN1085" i="6"/>
  <c r="AK1086" i="6"/>
  <c r="AL1086" i="6"/>
  <c r="AM1086" i="6"/>
  <c r="AN1086" i="6"/>
  <c r="AO1086" i="6"/>
  <c r="AP1086" i="6"/>
  <c r="AQ1086" i="6"/>
  <c r="AR1086" i="6"/>
  <c r="AS1086" i="6"/>
  <c r="BJ1086" i="6"/>
  <c r="BK1086" i="6"/>
  <c r="BL1086" i="6"/>
  <c r="BM1086" i="6"/>
  <c r="BN1086" i="6"/>
  <c r="AK1087" i="6"/>
  <c r="AL1087" i="6"/>
  <c r="AM1087" i="6"/>
  <c r="AN1087" i="6"/>
  <c r="AO1087" i="6"/>
  <c r="AP1087" i="6"/>
  <c r="AQ1087" i="6"/>
  <c r="AR1087" i="6"/>
  <c r="AS1087" i="6"/>
  <c r="BJ1087" i="6"/>
  <c r="BK1087" i="6"/>
  <c r="BL1087" i="6"/>
  <c r="BM1087" i="6"/>
  <c r="BN1087" i="6"/>
  <c r="AK1088" i="6"/>
  <c r="AL1088" i="6"/>
  <c r="AM1088" i="6"/>
  <c r="AN1088" i="6"/>
  <c r="AO1088" i="6"/>
  <c r="AP1088" i="6"/>
  <c r="AQ1088" i="6"/>
  <c r="AR1088" i="6"/>
  <c r="AS1088" i="6"/>
  <c r="BJ1088" i="6"/>
  <c r="BK1088" i="6"/>
  <c r="BL1088" i="6"/>
  <c r="BM1088" i="6"/>
  <c r="BN1088" i="6"/>
  <c r="AK1089" i="6"/>
  <c r="AL1089" i="6"/>
  <c r="AM1089" i="6"/>
  <c r="AN1089" i="6"/>
  <c r="AO1089" i="6"/>
  <c r="AP1089" i="6"/>
  <c r="AQ1089" i="6"/>
  <c r="AR1089" i="6"/>
  <c r="AS1089" i="6"/>
  <c r="BJ1089" i="6"/>
  <c r="BK1089" i="6"/>
  <c r="BL1089" i="6"/>
  <c r="BM1089" i="6"/>
  <c r="BN1089" i="6"/>
  <c r="AK1090" i="6"/>
  <c r="AL1090" i="6"/>
  <c r="AM1090" i="6"/>
  <c r="AN1090" i="6"/>
  <c r="AO1090" i="6"/>
  <c r="AP1090" i="6"/>
  <c r="AQ1090" i="6"/>
  <c r="AR1090" i="6"/>
  <c r="AS1090" i="6"/>
  <c r="BJ1090" i="6"/>
  <c r="BK1090" i="6"/>
  <c r="BL1090" i="6"/>
  <c r="BM1090" i="6"/>
  <c r="BN1090" i="6"/>
  <c r="AK1091" i="6"/>
  <c r="AL1091" i="6"/>
  <c r="AM1091" i="6"/>
  <c r="AN1091" i="6"/>
  <c r="AO1091" i="6"/>
  <c r="AP1091" i="6"/>
  <c r="AQ1091" i="6"/>
  <c r="AR1091" i="6"/>
  <c r="AS1091" i="6"/>
  <c r="BJ1091" i="6"/>
  <c r="BK1091" i="6"/>
  <c r="BL1091" i="6"/>
  <c r="BM1091" i="6"/>
  <c r="BN1091" i="6"/>
  <c r="AK1092" i="6"/>
  <c r="AL1092" i="6"/>
  <c r="AM1092" i="6"/>
  <c r="AN1092" i="6"/>
  <c r="AO1092" i="6"/>
  <c r="AP1092" i="6"/>
  <c r="AQ1092" i="6"/>
  <c r="AR1092" i="6"/>
  <c r="AS1092" i="6"/>
  <c r="BJ1092" i="6"/>
  <c r="BK1092" i="6"/>
  <c r="BL1092" i="6"/>
  <c r="BM1092" i="6"/>
  <c r="BN1092" i="6"/>
  <c r="AK1093" i="6"/>
  <c r="AL1093" i="6"/>
  <c r="AM1093" i="6"/>
  <c r="AN1093" i="6"/>
  <c r="AO1093" i="6"/>
  <c r="AP1093" i="6"/>
  <c r="AQ1093" i="6"/>
  <c r="AR1093" i="6"/>
  <c r="AS1093" i="6"/>
  <c r="BJ1093" i="6"/>
  <c r="BK1093" i="6"/>
  <c r="BL1093" i="6"/>
  <c r="BM1093" i="6"/>
  <c r="BN1093" i="6"/>
  <c r="AK1094" i="6"/>
  <c r="AL1094" i="6"/>
  <c r="AM1094" i="6"/>
  <c r="AN1094" i="6"/>
  <c r="AO1094" i="6"/>
  <c r="AP1094" i="6"/>
  <c r="AQ1094" i="6"/>
  <c r="AR1094" i="6"/>
  <c r="AS1094" i="6"/>
  <c r="BJ1094" i="6"/>
  <c r="BK1094" i="6"/>
  <c r="BL1094" i="6"/>
  <c r="BM1094" i="6"/>
  <c r="BN1094" i="6"/>
  <c r="AK1095" i="6"/>
  <c r="AL1095" i="6"/>
  <c r="AM1095" i="6"/>
  <c r="AN1095" i="6"/>
  <c r="AO1095" i="6"/>
  <c r="AP1095" i="6"/>
  <c r="AQ1095" i="6"/>
  <c r="AR1095" i="6"/>
  <c r="AS1095" i="6"/>
  <c r="BJ1095" i="6"/>
  <c r="BK1095" i="6"/>
  <c r="BL1095" i="6"/>
  <c r="BM1095" i="6"/>
  <c r="BN1095" i="6"/>
  <c r="AK1096" i="6"/>
  <c r="AL1096" i="6"/>
  <c r="AM1096" i="6"/>
  <c r="AN1096" i="6"/>
  <c r="AO1096" i="6"/>
  <c r="AP1096" i="6"/>
  <c r="AQ1096" i="6"/>
  <c r="AR1096" i="6"/>
  <c r="AS1096" i="6"/>
  <c r="BJ1096" i="6"/>
  <c r="BK1096" i="6"/>
  <c r="BL1096" i="6"/>
  <c r="BM1096" i="6"/>
  <c r="BN1096" i="6"/>
  <c r="AK1097" i="6"/>
  <c r="AL1097" i="6"/>
  <c r="AM1097" i="6"/>
  <c r="AN1097" i="6"/>
  <c r="AO1097" i="6"/>
  <c r="AP1097" i="6"/>
  <c r="AQ1097" i="6"/>
  <c r="AR1097" i="6"/>
  <c r="AS1097" i="6"/>
  <c r="BJ1097" i="6"/>
  <c r="BK1097" i="6"/>
  <c r="BL1097" i="6"/>
  <c r="BM1097" i="6"/>
  <c r="BN1097" i="6"/>
  <c r="AK1098" i="6"/>
  <c r="AL1098" i="6"/>
  <c r="AM1098" i="6"/>
  <c r="AN1098" i="6"/>
  <c r="AO1098" i="6"/>
  <c r="AP1098" i="6"/>
  <c r="AQ1098" i="6"/>
  <c r="AR1098" i="6"/>
  <c r="AS1098" i="6"/>
  <c r="BJ1098" i="6"/>
  <c r="BK1098" i="6"/>
  <c r="BL1098" i="6"/>
  <c r="BM1098" i="6"/>
  <c r="BN1098" i="6"/>
  <c r="AK1099" i="6"/>
  <c r="AL1099" i="6"/>
  <c r="AM1099" i="6"/>
  <c r="AN1099" i="6"/>
  <c r="AO1099" i="6"/>
  <c r="AP1099" i="6"/>
  <c r="AQ1099" i="6"/>
  <c r="AR1099" i="6"/>
  <c r="AS1099" i="6"/>
  <c r="BJ1099" i="6"/>
  <c r="BK1099" i="6"/>
  <c r="BL1099" i="6"/>
  <c r="BM1099" i="6"/>
  <c r="BN1099" i="6"/>
  <c r="AK1100" i="6"/>
  <c r="AL1100" i="6"/>
  <c r="AM1100" i="6"/>
  <c r="AN1100" i="6"/>
  <c r="AO1100" i="6"/>
  <c r="AP1100" i="6"/>
  <c r="AQ1100" i="6"/>
  <c r="AR1100" i="6"/>
  <c r="AS1100" i="6"/>
  <c r="BJ1100" i="6"/>
  <c r="BK1100" i="6"/>
  <c r="BL1100" i="6"/>
  <c r="BM1100" i="6"/>
  <c r="BN1100" i="6"/>
  <c r="AK1101" i="6"/>
  <c r="AL1101" i="6"/>
  <c r="AM1101" i="6"/>
  <c r="AN1101" i="6"/>
  <c r="AO1101" i="6"/>
  <c r="AP1101" i="6"/>
  <c r="AQ1101" i="6"/>
  <c r="AR1101" i="6"/>
  <c r="AS1101" i="6"/>
  <c r="BJ1101" i="6"/>
  <c r="BK1101" i="6"/>
  <c r="BL1101" i="6"/>
  <c r="BM1101" i="6"/>
  <c r="BN1101" i="6"/>
  <c r="AK1102" i="6"/>
  <c r="AL1102" i="6"/>
  <c r="AM1102" i="6"/>
  <c r="AN1102" i="6"/>
  <c r="AO1102" i="6"/>
  <c r="AP1102" i="6"/>
  <c r="AQ1102" i="6"/>
  <c r="AR1102" i="6"/>
  <c r="AS1102" i="6"/>
  <c r="BJ1102" i="6"/>
  <c r="BK1102" i="6"/>
  <c r="BL1102" i="6"/>
  <c r="BM1102" i="6"/>
  <c r="BN1102" i="6"/>
  <c r="AK1103" i="6"/>
  <c r="AL1103" i="6"/>
  <c r="AM1103" i="6"/>
  <c r="AN1103" i="6"/>
  <c r="AO1103" i="6"/>
  <c r="AP1103" i="6"/>
  <c r="AQ1103" i="6"/>
  <c r="AR1103" i="6"/>
  <c r="AS1103" i="6"/>
  <c r="BJ1103" i="6"/>
  <c r="BK1103" i="6"/>
  <c r="BL1103" i="6"/>
  <c r="BM1103" i="6"/>
  <c r="BN1103" i="6"/>
  <c r="AK1104" i="6"/>
  <c r="AL1104" i="6"/>
  <c r="AM1104" i="6"/>
  <c r="AN1104" i="6"/>
  <c r="AO1104" i="6"/>
  <c r="AP1104" i="6"/>
  <c r="AQ1104" i="6"/>
  <c r="AR1104" i="6"/>
  <c r="AS1104" i="6"/>
  <c r="BJ1104" i="6"/>
  <c r="BK1104" i="6"/>
  <c r="BL1104" i="6"/>
  <c r="BM1104" i="6"/>
  <c r="BN1104" i="6"/>
  <c r="AK1105" i="6"/>
  <c r="AL1105" i="6"/>
  <c r="AM1105" i="6"/>
  <c r="AN1105" i="6"/>
  <c r="AO1105" i="6"/>
  <c r="AP1105" i="6"/>
  <c r="AQ1105" i="6"/>
  <c r="AR1105" i="6"/>
  <c r="AS1105" i="6"/>
  <c r="BJ1105" i="6"/>
  <c r="BK1105" i="6"/>
  <c r="BL1105" i="6"/>
  <c r="BM1105" i="6"/>
  <c r="BN1105" i="6"/>
  <c r="AK1106" i="6"/>
  <c r="AL1106" i="6"/>
  <c r="AM1106" i="6"/>
  <c r="AN1106" i="6"/>
  <c r="AO1106" i="6"/>
  <c r="AP1106" i="6"/>
  <c r="AQ1106" i="6"/>
  <c r="AR1106" i="6"/>
  <c r="AS1106" i="6"/>
  <c r="BJ1106" i="6"/>
  <c r="BK1106" i="6"/>
  <c r="BL1106" i="6"/>
  <c r="BM1106" i="6"/>
  <c r="BN1106" i="6"/>
  <c r="AK1107" i="6"/>
  <c r="AL1107" i="6"/>
  <c r="AM1107" i="6"/>
  <c r="AN1107" i="6"/>
  <c r="AO1107" i="6"/>
  <c r="AP1107" i="6"/>
  <c r="AQ1107" i="6"/>
  <c r="AR1107" i="6"/>
  <c r="AS1107" i="6"/>
  <c r="BJ1107" i="6"/>
  <c r="BK1107" i="6"/>
  <c r="BL1107" i="6"/>
  <c r="BM1107" i="6"/>
  <c r="BN1107" i="6"/>
  <c r="AK1108" i="6"/>
  <c r="AL1108" i="6"/>
  <c r="AM1108" i="6"/>
  <c r="AN1108" i="6"/>
  <c r="AO1108" i="6"/>
  <c r="AP1108" i="6"/>
  <c r="AQ1108" i="6"/>
  <c r="AR1108" i="6"/>
  <c r="AS1108" i="6"/>
  <c r="BJ1108" i="6"/>
  <c r="BK1108" i="6"/>
  <c r="BL1108" i="6"/>
  <c r="BM1108" i="6"/>
  <c r="BN1108" i="6"/>
  <c r="AK1109" i="6"/>
  <c r="AL1109" i="6"/>
  <c r="AM1109" i="6"/>
  <c r="AN1109" i="6"/>
  <c r="AO1109" i="6"/>
  <c r="AP1109" i="6"/>
  <c r="AQ1109" i="6"/>
  <c r="AR1109" i="6"/>
  <c r="AS1109" i="6"/>
  <c r="BJ1109" i="6"/>
  <c r="BK1109" i="6"/>
  <c r="BL1109" i="6"/>
  <c r="BM1109" i="6"/>
  <c r="BN1109" i="6"/>
  <c r="AK1110" i="6"/>
  <c r="AL1110" i="6"/>
  <c r="AM1110" i="6"/>
  <c r="AN1110" i="6"/>
  <c r="AO1110" i="6"/>
  <c r="AP1110" i="6"/>
  <c r="AQ1110" i="6"/>
  <c r="AR1110" i="6"/>
  <c r="AS1110" i="6"/>
  <c r="BJ1110" i="6"/>
  <c r="BK1110" i="6"/>
  <c r="BL1110" i="6"/>
  <c r="BM1110" i="6"/>
  <c r="BN1110" i="6"/>
  <c r="AK1111" i="6"/>
  <c r="AL1111" i="6"/>
  <c r="AM1111" i="6"/>
  <c r="AN1111" i="6"/>
  <c r="AO1111" i="6"/>
  <c r="AP1111" i="6"/>
  <c r="AQ1111" i="6"/>
  <c r="AR1111" i="6"/>
  <c r="AS1111" i="6"/>
  <c r="BJ1111" i="6"/>
  <c r="BK1111" i="6"/>
  <c r="BL1111" i="6"/>
  <c r="BM1111" i="6"/>
  <c r="BN1111" i="6"/>
  <c r="AK1112" i="6"/>
  <c r="AL1112" i="6"/>
  <c r="AM1112" i="6"/>
  <c r="AN1112" i="6"/>
  <c r="AO1112" i="6"/>
  <c r="AP1112" i="6"/>
  <c r="AQ1112" i="6"/>
  <c r="AR1112" i="6"/>
  <c r="AS1112" i="6"/>
  <c r="BJ1112" i="6"/>
  <c r="BK1112" i="6"/>
  <c r="BL1112" i="6"/>
  <c r="BM1112" i="6"/>
  <c r="BN1112" i="6"/>
  <c r="AK1113" i="6"/>
  <c r="AL1113" i="6"/>
  <c r="AM1113" i="6"/>
  <c r="AN1113" i="6"/>
  <c r="AO1113" i="6"/>
  <c r="AP1113" i="6"/>
  <c r="AQ1113" i="6"/>
  <c r="AR1113" i="6"/>
  <c r="AS1113" i="6"/>
  <c r="BJ1113" i="6"/>
  <c r="BK1113" i="6"/>
  <c r="BL1113" i="6"/>
  <c r="BM1113" i="6"/>
  <c r="BN1113" i="6"/>
  <c r="AK1114" i="6"/>
  <c r="AL1114" i="6"/>
  <c r="AM1114" i="6"/>
  <c r="AN1114" i="6"/>
  <c r="AO1114" i="6"/>
  <c r="AP1114" i="6"/>
  <c r="AQ1114" i="6"/>
  <c r="AR1114" i="6"/>
  <c r="AS1114" i="6"/>
  <c r="BJ1114" i="6"/>
  <c r="BK1114" i="6"/>
  <c r="BL1114" i="6"/>
  <c r="BM1114" i="6"/>
  <c r="BN1114" i="6"/>
  <c r="AK1115" i="6"/>
  <c r="AL1115" i="6"/>
  <c r="AM1115" i="6"/>
  <c r="AN1115" i="6"/>
  <c r="AO1115" i="6"/>
  <c r="AP1115" i="6"/>
  <c r="AQ1115" i="6"/>
  <c r="AR1115" i="6"/>
  <c r="AS1115" i="6"/>
  <c r="BJ1115" i="6"/>
  <c r="BK1115" i="6"/>
  <c r="BL1115" i="6"/>
  <c r="BM1115" i="6"/>
  <c r="BN1115" i="6"/>
  <c r="AK1116" i="6"/>
  <c r="AL1116" i="6"/>
  <c r="AM1116" i="6"/>
  <c r="AN1116" i="6"/>
  <c r="AO1116" i="6"/>
  <c r="AP1116" i="6"/>
  <c r="AQ1116" i="6"/>
  <c r="AR1116" i="6"/>
  <c r="AS1116" i="6"/>
  <c r="BJ1116" i="6"/>
  <c r="BK1116" i="6"/>
  <c r="BL1116" i="6"/>
  <c r="BM1116" i="6"/>
  <c r="BN1116" i="6"/>
  <c r="AK1117" i="6"/>
  <c r="AL1117" i="6"/>
  <c r="AM1117" i="6"/>
  <c r="AN1117" i="6"/>
  <c r="AO1117" i="6"/>
  <c r="AP1117" i="6"/>
  <c r="AQ1117" i="6"/>
  <c r="AR1117" i="6"/>
  <c r="AS1117" i="6"/>
  <c r="BJ1117" i="6"/>
  <c r="BK1117" i="6"/>
  <c r="BL1117" i="6"/>
  <c r="BM1117" i="6"/>
  <c r="BN1117" i="6"/>
  <c r="AK1118" i="6"/>
  <c r="AL1118" i="6"/>
  <c r="AM1118" i="6"/>
  <c r="AN1118" i="6"/>
  <c r="AO1118" i="6"/>
  <c r="AP1118" i="6"/>
  <c r="AQ1118" i="6"/>
  <c r="AR1118" i="6"/>
  <c r="AS1118" i="6"/>
  <c r="BJ1118" i="6"/>
  <c r="BK1118" i="6"/>
  <c r="BL1118" i="6"/>
  <c r="BM1118" i="6"/>
  <c r="BN1118" i="6"/>
  <c r="AK1119" i="6"/>
  <c r="AL1119" i="6"/>
  <c r="AM1119" i="6"/>
  <c r="AN1119" i="6"/>
  <c r="AO1119" i="6"/>
  <c r="AP1119" i="6"/>
  <c r="AQ1119" i="6"/>
  <c r="AR1119" i="6"/>
  <c r="AS1119" i="6"/>
  <c r="BJ1119" i="6"/>
  <c r="BK1119" i="6"/>
  <c r="BL1119" i="6"/>
  <c r="BM1119" i="6"/>
  <c r="BN1119" i="6"/>
  <c r="AK1120" i="6"/>
  <c r="AL1120" i="6"/>
  <c r="AM1120" i="6"/>
  <c r="AN1120" i="6"/>
  <c r="AO1120" i="6"/>
  <c r="AP1120" i="6"/>
  <c r="AQ1120" i="6"/>
  <c r="AR1120" i="6"/>
  <c r="AS1120" i="6"/>
  <c r="BJ1120" i="6"/>
  <c r="BK1120" i="6"/>
  <c r="BL1120" i="6"/>
  <c r="BM1120" i="6"/>
  <c r="BN1120" i="6"/>
  <c r="AK1121" i="6"/>
  <c r="AL1121" i="6"/>
  <c r="AM1121" i="6"/>
  <c r="AN1121" i="6"/>
  <c r="AO1121" i="6"/>
  <c r="AP1121" i="6"/>
  <c r="AQ1121" i="6"/>
  <c r="AR1121" i="6"/>
  <c r="AS1121" i="6"/>
  <c r="BJ1121" i="6"/>
  <c r="BK1121" i="6"/>
  <c r="BL1121" i="6"/>
  <c r="BM1121" i="6"/>
  <c r="BN1121" i="6"/>
  <c r="AK1122" i="6"/>
  <c r="AL1122" i="6"/>
  <c r="AM1122" i="6"/>
  <c r="AN1122" i="6"/>
  <c r="AO1122" i="6"/>
  <c r="AP1122" i="6"/>
  <c r="AQ1122" i="6"/>
  <c r="AR1122" i="6"/>
  <c r="AS1122" i="6"/>
  <c r="BJ1122" i="6"/>
  <c r="BK1122" i="6"/>
  <c r="BL1122" i="6"/>
  <c r="BM1122" i="6"/>
  <c r="BN1122" i="6"/>
  <c r="AK1123" i="6"/>
  <c r="AL1123" i="6"/>
  <c r="AM1123" i="6"/>
  <c r="AN1123" i="6"/>
  <c r="AO1123" i="6"/>
  <c r="AP1123" i="6"/>
  <c r="AQ1123" i="6"/>
  <c r="AR1123" i="6"/>
  <c r="AS1123" i="6"/>
  <c r="BJ1123" i="6"/>
  <c r="BK1123" i="6"/>
  <c r="BL1123" i="6"/>
  <c r="BM1123" i="6"/>
  <c r="BN1123" i="6"/>
  <c r="AK1124" i="6"/>
  <c r="AL1124" i="6"/>
  <c r="AM1124" i="6"/>
  <c r="AN1124" i="6"/>
  <c r="AO1124" i="6"/>
  <c r="AP1124" i="6"/>
  <c r="AQ1124" i="6"/>
  <c r="AR1124" i="6"/>
  <c r="AS1124" i="6"/>
  <c r="BJ1124" i="6"/>
  <c r="BK1124" i="6"/>
  <c r="BL1124" i="6"/>
  <c r="BM1124" i="6"/>
  <c r="BN1124" i="6"/>
  <c r="AK1125" i="6"/>
  <c r="AL1125" i="6"/>
  <c r="AM1125" i="6"/>
  <c r="AN1125" i="6"/>
  <c r="AO1125" i="6"/>
  <c r="AP1125" i="6"/>
  <c r="AQ1125" i="6"/>
  <c r="AR1125" i="6"/>
  <c r="AS1125" i="6"/>
  <c r="BJ1125" i="6"/>
  <c r="BK1125" i="6"/>
  <c r="BL1125" i="6"/>
  <c r="BM1125" i="6"/>
  <c r="BN1125" i="6"/>
  <c r="AK1126" i="6"/>
  <c r="AL1126" i="6"/>
  <c r="AM1126" i="6"/>
  <c r="AN1126" i="6"/>
  <c r="AO1126" i="6"/>
  <c r="AP1126" i="6"/>
  <c r="AQ1126" i="6"/>
  <c r="AR1126" i="6"/>
  <c r="AS1126" i="6"/>
  <c r="BJ1126" i="6"/>
  <c r="BK1126" i="6"/>
  <c r="BL1126" i="6"/>
  <c r="BM1126" i="6"/>
  <c r="BN1126" i="6"/>
  <c r="AK1127" i="6"/>
  <c r="AL1127" i="6"/>
  <c r="AM1127" i="6"/>
  <c r="AN1127" i="6"/>
  <c r="AO1127" i="6"/>
  <c r="AP1127" i="6"/>
  <c r="AQ1127" i="6"/>
  <c r="AR1127" i="6"/>
  <c r="AS1127" i="6"/>
  <c r="BJ1127" i="6"/>
  <c r="BK1127" i="6"/>
  <c r="BL1127" i="6"/>
  <c r="BM1127" i="6"/>
  <c r="BN1127" i="6"/>
  <c r="AK1128" i="6"/>
  <c r="AL1128" i="6"/>
  <c r="AM1128" i="6"/>
  <c r="AN1128" i="6"/>
  <c r="AO1128" i="6"/>
  <c r="AP1128" i="6"/>
  <c r="AQ1128" i="6"/>
  <c r="AR1128" i="6"/>
  <c r="AS1128" i="6"/>
  <c r="BJ1128" i="6"/>
  <c r="BK1128" i="6"/>
  <c r="BL1128" i="6"/>
  <c r="BM1128" i="6"/>
  <c r="BN1128" i="6"/>
  <c r="AK1129" i="6"/>
  <c r="AL1129" i="6"/>
  <c r="AM1129" i="6"/>
  <c r="AN1129" i="6"/>
  <c r="AO1129" i="6"/>
  <c r="AP1129" i="6"/>
  <c r="AQ1129" i="6"/>
  <c r="AR1129" i="6"/>
  <c r="AS1129" i="6"/>
  <c r="BJ1129" i="6"/>
  <c r="BK1129" i="6"/>
  <c r="BL1129" i="6"/>
  <c r="BM1129" i="6"/>
  <c r="BN1129" i="6"/>
  <c r="AK1130" i="6"/>
  <c r="AL1130" i="6"/>
  <c r="AM1130" i="6"/>
  <c r="AN1130" i="6"/>
  <c r="AO1130" i="6"/>
  <c r="AP1130" i="6"/>
  <c r="AQ1130" i="6"/>
  <c r="AR1130" i="6"/>
  <c r="AS1130" i="6"/>
  <c r="BJ1130" i="6"/>
  <c r="BK1130" i="6"/>
  <c r="BL1130" i="6"/>
  <c r="BM1130" i="6"/>
  <c r="BN1130" i="6"/>
  <c r="AK1131" i="6"/>
  <c r="AL1131" i="6"/>
  <c r="AM1131" i="6"/>
  <c r="AN1131" i="6"/>
  <c r="AO1131" i="6"/>
  <c r="AP1131" i="6"/>
  <c r="AQ1131" i="6"/>
  <c r="AR1131" i="6"/>
  <c r="AS1131" i="6"/>
  <c r="BJ1131" i="6"/>
  <c r="BK1131" i="6"/>
  <c r="BL1131" i="6"/>
  <c r="BM1131" i="6"/>
  <c r="BN1131" i="6"/>
  <c r="AK1132" i="6"/>
  <c r="AL1132" i="6"/>
  <c r="AM1132" i="6"/>
  <c r="AN1132" i="6"/>
  <c r="AO1132" i="6"/>
  <c r="AP1132" i="6"/>
  <c r="AQ1132" i="6"/>
  <c r="AR1132" i="6"/>
  <c r="AS1132" i="6"/>
  <c r="BJ1132" i="6"/>
  <c r="BK1132" i="6"/>
  <c r="BL1132" i="6"/>
  <c r="BM1132" i="6"/>
  <c r="BN1132" i="6"/>
  <c r="AK1133" i="6"/>
  <c r="AL1133" i="6"/>
  <c r="AM1133" i="6"/>
  <c r="AN1133" i="6"/>
  <c r="AO1133" i="6"/>
  <c r="AP1133" i="6"/>
  <c r="AQ1133" i="6"/>
  <c r="AR1133" i="6"/>
  <c r="AS1133" i="6"/>
  <c r="BJ1133" i="6"/>
  <c r="BK1133" i="6"/>
  <c r="BL1133" i="6"/>
  <c r="BM1133" i="6"/>
  <c r="BN1133" i="6"/>
  <c r="AK1134" i="6"/>
  <c r="AL1134" i="6"/>
  <c r="AM1134" i="6"/>
  <c r="AN1134" i="6"/>
  <c r="AO1134" i="6"/>
  <c r="AP1134" i="6"/>
  <c r="AQ1134" i="6"/>
  <c r="AR1134" i="6"/>
  <c r="AS1134" i="6"/>
  <c r="BJ1134" i="6"/>
  <c r="BK1134" i="6"/>
  <c r="BL1134" i="6"/>
  <c r="BM1134" i="6"/>
  <c r="BN1134" i="6"/>
  <c r="AK1135" i="6"/>
  <c r="AL1135" i="6"/>
  <c r="AM1135" i="6"/>
  <c r="AN1135" i="6"/>
  <c r="AO1135" i="6"/>
  <c r="AP1135" i="6"/>
  <c r="AQ1135" i="6"/>
  <c r="AR1135" i="6"/>
  <c r="AS1135" i="6"/>
  <c r="BJ1135" i="6"/>
  <c r="BK1135" i="6"/>
  <c r="BL1135" i="6"/>
  <c r="BM1135" i="6"/>
  <c r="BN1135" i="6"/>
  <c r="AK1136" i="6"/>
  <c r="AL1136" i="6"/>
  <c r="AM1136" i="6"/>
  <c r="AN1136" i="6"/>
  <c r="AO1136" i="6"/>
  <c r="AP1136" i="6"/>
  <c r="AQ1136" i="6"/>
  <c r="AR1136" i="6"/>
  <c r="AS1136" i="6"/>
  <c r="BJ1136" i="6"/>
  <c r="BK1136" i="6"/>
  <c r="BL1136" i="6"/>
  <c r="BM1136" i="6"/>
  <c r="BN1136" i="6"/>
  <c r="AK1137" i="6"/>
  <c r="AL1137" i="6"/>
  <c r="AM1137" i="6"/>
  <c r="AN1137" i="6"/>
  <c r="AO1137" i="6"/>
  <c r="AP1137" i="6"/>
  <c r="AQ1137" i="6"/>
  <c r="AR1137" i="6"/>
  <c r="AS1137" i="6"/>
  <c r="BJ1137" i="6"/>
  <c r="BK1137" i="6"/>
  <c r="BL1137" i="6"/>
  <c r="BM1137" i="6"/>
  <c r="BN1137" i="6"/>
  <c r="AK1138" i="6"/>
  <c r="AL1138" i="6"/>
  <c r="AM1138" i="6"/>
  <c r="AN1138" i="6"/>
  <c r="AO1138" i="6"/>
  <c r="AP1138" i="6"/>
  <c r="AQ1138" i="6"/>
  <c r="AR1138" i="6"/>
  <c r="AS1138" i="6"/>
  <c r="BJ1138" i="6"/>
  <c r="BK1138" i="6"/>
  <c r="BL1138" i="6"/>
  <c r="BM1138" i="6"/>
  <c r="BN1138" i="6"/>
  <c r="AK1139" i="6"/>
  <c r="AL1139" i="6"/>
  <c r="AM1139" i="6"/>
  <c r="AN1139" i="6"/>
  <c r="AO1139" i="6"/>
  <c r="AP1139" i="6"/>
  <c r="AQ1139" i="6"/>
  <c r="AR1139" i="6"/>
  <c r="AS1139" i="6"/>
  <c r="BJ1139" i="6"/>
  <c r="BK1139" i="6"/>
  <c r="BL1139" i="6"/>
  <c r="BM1139" i="6"/>
  <c r="BN1139" i="6"/>
  <c r="AK1140" i="6"/>
  <c r="AL1140" i="6"/>
  <c r="AM1140" i="6"/>
  <c r="AN1140" i="6"/>
  <c r="AO1140" i="6"/>
  <c r="AP1140" i="6"/>
  <c r="AQ1140" i="6"/>
  <c r="AR1140" i="6"/>
  <c r="AS1140" i="6"/>
  <c r="BJ1140" i="6"/>
  <c r="BK1140" i="6"/>
  <c r="BL1140" i="6"/>
  <c r="BM1140" i="6"/>
  <c r="BN1140" i="6"/>
  <c r="AK1141" i="6"/>
  <c r="AL1141" i="6"/>
  <c r="AM1141" i="6"/>
  <c r="AN1141" i="6"/>
  <c r="AO1141" i="6"/>
  <c r="AP1141" i="6"/>
  <c r="AQ1141" i="6"/>
  <c r="AR1141" i="6"/>
  <c r="AS1141" i="6"/>
  <c r="BJ1141" i="6"/>
  <c r="BK1141" i="6"/>
  <c r="BL1141" i="6"/>
  <c r="BM1141" i="6"/>
  <c r="BN1141" i="6"/>
  <c r="AK1142" i="6"/>
  <c r="AL1142" i="6"/>
  <c r="AM1142" i="6"/>
  <c r="AN1142" i="6"/>
  <c r="AO1142" i="6"/>
  <c r="AP1142" i="6"/>
  <c r="AQ1142" i="6"/>
  <c r="AR1142" i="6"/>
  <c r="AS1142" i="6"/>
  <c r="BJ1142" i="6"/>
  <c r="BK1142" i="6"/>
  <c r="BL1142" i="6"/>
  <c r="BM1142" i="6"/>
  <c r="BN1142" i="6"/>
  <c r="AK1143" i="6"/>
  <c r="AL1143" i="6"/>
  <c r="AM1143" i="6"/>
  <c r="AN1143" i="6"/>
  <c r="AO1143" i="6"/>
  <c r="AP1143" i="6"/>
  <c r="AQ1143" i="6"/>
  <c r="AR1143" i="6"/>
  <c r="AS1143" i="6"/>
  <c r="BJ1143" i="6"/>
  <c r="BK1143" i="6"/>
  <c r="BL1143" i="6"/>
  <c r="BM1143" i="6"/>
  <c r="BN1143" i="6"/>
  <c r="AK1144" i="6"/>
  <c r="AL1144" i="6"/>
  <c r="AM1144" i="6"/>
  <c r="AN1144" i="6"/>
  <c r="AO1144" i="6"/>
  <c r="AP1144" i="6"/>
  <c r="AQ1144" i="6"/>
  <c r="AR1144" i="6"/>
  <c r="AS1144" i="6"/>
  <c r="BJ1144" i="6"/>
  <c r="BK1144" i="6"/>
  <c r="BL1144" i="6"/>
  <c r="BM1144" i="6"/>
  <c r="BN1144" i="6"/>
  <c r="AK1145" i="6"/>
  <c r="AL1145" i="6"/>
  <c r="AM1145" i="6"/>
  <c r="AN1145" i="6"/>
  <c r="AO1145" i="6"/>
  <c r="AP1145" i="6"/>
  <c r="AQ1145" i="6"/>
  <c r="AR1145" i="6"/>
  <c r="AS1145" i="6"/>
  <c r="BJ1145" i="6"/>
  <c r="BK1145" i="6"/>
  <c r="BL1145" i="6"/>
  <c r="BM1145" i="6"/>
  <c r="BN1145" i="6"/>
  <c r="AK1146" i="6"/>
  <c r="AL1146" i="6"/>
  <c r="AM1146" i="6"/>
  <c r="AN1146" i="6"/>
  <c r="AO1146" i="6"/>
  <c r="AP1146" i="6"/>
  <c r="AQ1146" i="6"/>
  <c r="AR1146" i="6"/>
  <c r="AS1146" i="6"/>
  <c r="BJ1146" i="6"/>
  <c r="BK1146" i="6"/>
  <c r="BL1146" i="6"/>
  <c r="BM1146" i="6"/>
  <c r="BN1146" i="6"/>
  <c r="AK1147" i="6"/>
  <c r="AL1147" i="6"/>
  <c r="AM1147" i="6"/>
  <c r="AN1147" i="6"/>
  <c r="AO1147" i="6"/>
  <c r="AP1147" i="6"/>
  <c r="AQ1147" i="6"/>
  <c r="AR1147" i="6"/>
  <c r="AS1147" i="6"/>
  <c r="BJ1147" i="6"/>
  <c r="BK1147" i="6"/>
  <c r="BL1147" i="6"/>
  <c r="BM1147" i="6"/>
  <c r="BN1147" i="6"/>
  <c r="AK1148" i="6"/>
  <c r="AL1148" i="6"/>
  <c r="AM1148" i="6"/>
  <c r="AN1148" i="6"/>
  <c r="AO1148" i="6"/>
  <c r="AP1148" i="6"/>
  <c r="AQ1148" i="6"/>
  <c r="AR1148" i="6"/>
  <c r="AS1148" i="6"/>
  <c r="BJ1148" i="6"/>
  <c r="BK1148" i="6"/>
  <c r="BL1148" i="6"/>
  <c r="BM1148" i="6"/>
  <c r="BN1148" i="6"/>
  <c r="AK1149" i="6"/>
  <c r="AL1149" i="6"/>
  <c r="AM1149" i="6"/>
  <c r="AN1149" i="6"/>
  <c r="AO1149" i="6"/>
  <c r="AP1149" i="6"/>
  <c r="AQ1149" i="6"/>
  <c r="AR1149" i="6"/>
  <c r="AS1149" i="6"/>
  <c r="BJ1149" i="6"/>
  <c r="BK1149" i="6"/>
  <c r="BL1149" i="6"/>
  <c r="BM1149" i="6"/>
  <c r="BN1149" i="6"/>
  <c r="AK1150" i="6"/>
  <c r="AL1150" i="6"/>
  <c r="AM1150" i="6"/>
  <c r="AN1150" i="6"/>
  <c r="AO1150" i="6"/>
  <c r="AP1150" i="6"/>
  <c r="AQ1150" i="6"/>
  <c r="AR1150" i="6"/>
  <c r="AS1150" i="6"/>
  <c r="BJ1150" i="6"/>
  <c r="BK1150" i="6"/>
  <c r="BL1150" i="6"/>
  <c r="BM1150" i="6"/>
  <c r="BN1150" i="6"/>
  <c r="AK1151" i="6"/>
  <c r="AL1151" i="6"/>
  <c r="AM1151" i="6"/>
  <c r="AN1151" i="6"/>
  <c r="AO1151" i="6"/>
  <c r="AP1151" i="6"/>
  <c r="AQ1151" i="6"/>
  <c r="AR1151" i="6"/>
  <c r="AS1151" i="6"/>
  <c r="BJ1151" i="6"/>
  <c r="BK1151" i="6"/>
  <c r="BL1151" i="6"/>
  <c r="BM1151" i="6"/>
  <c r="BN1151" i="6"/>
  <c r="AK1152" i="6"/>
  <c r="AL1152" i="6"/>
  <c r="AM1152" i="6"/>
  <c r="AN1152" i="6"/>
  <c r="AO1152" i="6"/>
  <c r="AP1152" i="6"/>
  <c r="AQ1152" i="6"/>
  <c r="AR1152" i="6"/>
  <c r="AS1152" i="6"/>
  <c r="BJ1152" i="6"/>
  <c r="BK1152" i="6"/>
  <c r="BL1152" i="6"/>
  <c r="BM1152" i="6"/>
  <c r="BN1152" i="6"/>
  <c r="AK1153" i="6"/>
  <c r="AL1153" i="6"/>
  <c r="AM1153" i="6"/>
  <c r="AN1153" i="6"/>
  <c r="AO1153" i="6"/>
  <c r="AP1153" i="6"/>
  <c r="AQ1153" i="6"/>
  <c r="AR1153" i="6"/>
  <c r="AS1153" i="6"/>
  <c r="BJ1153" i="6"/>
  <c r="BK1153" i="6"/>
  <c r="BL1153" i="6"/>
  <c r="BM1153" i="6"/>
  <c r="BN1153" i="6"/>
  <c r="AK1154" i="6"/>
  <c r="AL1154" i="6"/>
  <c r="AM1154" i="6"/>
  <c r="AN1154" i="6"/>
  <c r="AO1154" i="6"/>
  <c r="AP1154" i="6"/>
  <c r="AQ1154" i="6"/>
  <c r="AR1154" i="6"/>
  <c r="AS1154" i="6"/>
  <c r="BJ1154" i="6"/>
  <c r="BK1154" i="6"/>
  <c r="BL1154" i="6"/>
  <c r="BM1154" i="6"/>
  <c r="BN1154" i="6"/>
  <c r="AK1155" i="6"/>
  <c r="AL1155" i="6"/>
  <c r="AM1155" i="6"/>
  <c r="AN1155" i="6"/>
  <c r="AO1155" i="6"/>
  <c r="AP1155" i="6"/>
  <c r="AQ1155" i="6"/>
  <c r="AR1155" i="6"/>
  <c r="AS1155" i="6"/>
  <c r="BJ1155" i="6"/>
  <c r="BK1155" i="6"/>
  <c r="BL1155" i="6"/>
  <c r="BM1155" i="6"/>
  <c r="BN1155" i="6"/>
  <c r="AK1156" i="6"/>
  <c r="AL1156" i="6"/>
  <c r="AM1156" i="6"/>
  <c r="AN1156" i="6"/>
  <c r="AO1156" i="6"/>
  <c r="AP1156" i="6"/>
  <c r="AQ1156" i="6"/>
  <c r="AR1156" i="6"/>
  <c r="AS1156" i="6"/>
  <c r="BJ1156" i="6"/>
  <c r="BK1156" i="6"/>
  <c r="BL1156" i="6"/>
  <c r="BM1156" i="6"/>
  <c r="BN1156" i="6"/>
  <c r="AK1157" i="6"/>
  <c r="AL1157" i="6"/>
  <c r="AM1157" i="6"/>
  <c r="AN1157" i="6"/>
  <c r="AO1157" i="6"/>
  <c r="AP1157" i="6"/>
  <c r="AQ1157" i="6"/>
  <c r="AR1157" i="6"/>
  <c r="AS1157" i="6"/>
  <c r="BJ1157" i="6"/>
  <c r="BK1157" i="6"/>
  <c r="BL1157" i="6"/>
  <c r="BM1157" i="6"/>
  <c r="BN1157" i="6"/>
  <c r="AK1158" i="6"/>
  <c r="AL1158" i="6"/>
  <c r="AM1158" i="6"/>
  <c r="AN1158" i="6"/>
  <c r="AO1158" i="6"/>
  <c r="AP1158" i="6"/>
  <c r="AQ1158" i="6"/>
  <c r="AR1158" i="6"/>
  <c r="AS1158" i="6"/>
  <c r="BJ1158" i="6"/>
  <c r="BK1158" i="6"/>
  <c r="BL1158" i="6"/>
  <c r="BM1158" i="6"/>
  <c r="BN1158" i="6"/>
  <c r="AK1159" i="6"/>
  <c r="AL1159" i="6"/>
  <c r="AM1159" i="6"/>
  <c r="AN1159" i="6"/>
  <c r="AO1159" i="6"/>
  <c r="AP1159" i="6"/>
  <c r="AQ1159" i="6"/>
  <c r="AR1159" i="6"/>
  <c r="AS1159" i="6"/>
  <c r="BJ1159" i="6"/>
  <c r="BK1159" i="6"/>
  <c r="BL1159" i="6"/>
  <c r="BM1159" i="6"/>
  <c r="BN1159" i="6"/>
  <c r="AK1160" i="6"/>
  <c r="AL1160" i="6"/>
  <c r="AM1160" i="6"/>
  <c r="AN1160" i="6"/>
  <c r="AO1160" i="6"/>
  <c r="AP1160" i="6"/>
  <c r="AQ1160" i="6"/>
  <c r="AR1160" i="6"/>
  <c r="AS1160" i="6"/>
  <c r="BJ1160" i="6"/>
  <c r="BK1160" i="6"/>
  <c r="BL1160" i="6"/>
  <c r="BM1160" i="6"/>
  <c r="BN1160" i="6"/>
  <c r="AK1161" i="6"/>
  <c r="AL1161" i="6"/>
  <c r="AM1161" i="6"/>
  <c r="AN1161" i="6"/>
  <c r="AO1161" i="6"/>
  <c r="AP1161" i="6"/>
  <c r="AQ1161" i="6"/>
  <c r="AR1161" i="6"/>
  <c r="AS1161" i="6"/>
  <c r="BJ1161" i="6"/>
  <c r="BK1161" i="6"/>
  <c r="BL1161" i="6"/>
  <c r="BM1161" i="6"/>
  <c r="BN1161" i="6"/>
  <c r="AK1162" i="6"/>
  <c r="AL1162" i="6"/>
  <c r="AM1162" i="6"/>
  <c r="AN1162" i="6"/>
  <c r="AO1162" i="6"/>
  <c r="AP1162" i="6"/>
  <c r="AQ1162" i="6"/>
  <c r="AR1162" i="6"/>
  <c r="AS1162" i="6"/>
  <c r="BJ1162" i="6"/>
  <c r="BK1162" i="6"/>
  <c r="BL1162" i="6"/>
  <c r="BM1162" i="6"/>
  <c r="BN1162" i="6"/>
  <c r="AK1163" i="6"/>
  <c r="AL1163" i="6"/>
  <c r="AM1163" i="6"/>
  <c r="AN1163" i="6"/>
  <c r="AO1163" i="6"/>
  <c r="AP1163" i="6"/>
  <c r="AQ1163" i="6"/>
  <c r="AR1163" i="6"/>
  <c r="AS1163" i="6"/>
  <c r="BJ1163" i="6"/>
  <c r="BK1163" i="6"/>
  <c r="BL1163" i="6"/>
  <c r="BM1163" i="6"/>
  <c r="BN1163" i="6"/>
  <c r="AK1164" i="6"/>
  <c r="AL1164" i="6"/>
  <c r="AM1164" i="6"/>
  <c r="AN1164" i="6"/>
  <c r="AO1164" i="6"/>
  <c r="AP1164" i="6"/>
  <c r="AQ1164" i="6"/>
  <c r="AR1164" i="6"/>
  <c r="AS1164" i="6"/>
  <c r="BJ1164" i="6"/>
  <c r="BK1164" i="6"/>
  <c r="BL1164" i="6"/>
  <c r="BM1164" i="6"/>
  <c r="BN1164" i="6"/>
  <c r="AK1165" i="6"/>
  <c r="AL1165" i="6"/>
  <c r="AM1165" i="6"/>
  <c r="AN1165" i="6"/>
  <c r="AO1165" i="6"/>
  <c r="AP1165" i="6"/>
  <c r="AQ1165" i="6"/>
  <c r="AR1165" i="6"/>
  <c r="AS1165" i="6"/>
  <c r="BJ1165" i="6"/>
  <c r="BK1165" i="6"/>
  <c r="BL1165" i="6"/>
  <c r="BM1165" i="6"/>
  <c r="BN1165" i="6"/>
  <c r="AK1166" i="6"/>
  <c r="AL1166" i="6"/>
  <c r="AM1166" i="6"/>
  <c r="AN1166" i="6"/>
  <c r="AO1166" i="6"/>
  <c r="AP1166" i="6"/>
  <c r="AQ1166" i="6"/>
  <c r="AR1166" i="6"/>
  <c r="AS1166" i="6"/>
  <c r="BJ1166" i="6"/>
  <c r="BK1166" i="6"/>
  <c r="BL1166" i="6"/>
  <c r="BM1166" i="6"/>
  <c r="BN1166" i="6"/>
  <c r="AK1167" i="6"/>
  <c r="AL1167" i="6"/>
  <c r="AM1167" i="6"/>
  <c r="AN1167" i="6"/>
  <c r="AO1167" i="6"/>
  <c r="AP1167" i="6"/>
  <c r="AQ1167" i="6"/>
  <c r="AR1167" i="6"/>
  <c r="AS1167" i="6"/>
  <c r="BJ1167" i="6"/>
  <c r="BK1167" i="6"/>
  <c r="BL1167" i="6"/>
  <c r="BM1167" i="6"/>
  <c r="BN1167" i="6"/>
  <c r="AK1168" i="6"/>
  <c r="AL1168" i="6"/>
  <c r="AM1168" i="6"/>
  <c r="AN1168" i="6"/>
  <c r="AO1168" i="6"/>
  <c r="AP1168" i="6"/>
  <c r="AQ1168" i="6"/>
  <c r="AR1168" i="6"/>
  <c r="AS1168" i="6"/>
  <c r="BJ1168" i="6"/>
  <c r="BK1168" i="6"/>
  <c r="BL1168" i="6"/>
  <c r="BM1168" i="6"/>
  <c r="BN1168" i="6"/>
  <c r="AK1169" i="6"/>
  <c r="AL1169" i="6"/>
  <c r="AM1169" i="6"/>
  <c r="AN1169" i="6"/>
  <c r="AO1169" i="6"/>
  <c r="AP1169" i="6"/>
  <c r="AQ1169" i="6"/>
  <c r="AR1169" i="6"/>
  <c r="AS1169" i="6"/>
  <c r="BJ1169" i="6"/>
  <c r="BK1169" i="6"/>
  <c r="BL1169" i="6"/>
  <c r="BM1169" i="6"/>
  <c r="BN1169" i="6"/>
  <c r="AK1170" i="6"/>
  <c r="AL1170" i="6"/>
  <c r="AM1170" i="6"/>
  <c r="AN1170" i="6"/>
  <c r="AO1170" i="6"/>
  <c r="AP1170" i="6"/>
  <c r="AQ1170" i="6"/>
  <c r="AR1170" i="6"/>
  <c r="AS1170" i="6"/>
  <c r="BJ1170" i="6"/>
  <c r="BK1170" i="6"/>
  <c r="BL1170" i="6"/>
  <c r="BM1170" i="6"/>
  <c r="BN1170" i="6"/>
  <c r="AK1171" i="6"/>
  <c r="AL1171" i="6"/>
  <c r="AM1171" i="6"/>
  <c r="AN1171" i="6"/>
  <c r="AO1171" i="6"/>
  <c r="AP1171" i="6"/>
  <c r="AQ1171" i="6"/>
  <c r="AR1171" i="6"/>
  <c r="AS1171" i="6"/>
  <c r="BJ1171" i="6"/>
  <c r="BK1171" i="6"/>
  <c r="BL1171" i="6"/>
  <c r="BM1171" i="6"/>
  <c r="BN1171" i="6"/>
  <c r="AK1172" i="6"/>
  <c r="AL1172" i="6"/>
  <c r="AM1172" i="6"/>
  <c r="AN1172" i="6"/>
  <c r="AO1172" i="6"/>
  <c r="AP1172" i="6"/>
  <c r="AQ1172" i="6"/>
  <c r="AR1172" i="6"/>
  <c r="AS1172" i="6"/>
  <c r="BJ1172" i="6"/>
  <c r="BK1172" i="6"/>
  <c r="BL1172" i="6"/>
  <c r="BM1172" i="6"/>
  <c r="BN1172" i="6"/>
  <c r="AK1173" i="6"/>
  <c r="AL1173" i="6"/>
  <c r="AM1173" i="6"/>
  <c r="AN1173" i="6"/>
  <c r="AO1173" i="6"/>
  <c r="AP1173" i="6"/>
  <c r="AQ1173" i="6"/>
  <c r="AR1173" i="6"/>
  <c r="AS1173" i="6"/>
  <c r="BJ1173" i="6"/>
  <c r="BK1173" i="6"/>
  <c r="BL1173" i="6"/>
  <c r="BM1173" i="6"/>
  <c r="BN1173" i="6"/>
  <c r="AK1174" i="6"/>
  <c r="AL1174" i="6"/>
  <c r="AM1174" i="6"/>
  <c r="AN1174" i="6"/>
  <c r="AO1174" i="6"/>
  <c r="AP1174" i="6"/>
  <c r="AQ1174" i="6"/>
  <c r="AR1174" i="6"/>
  <c r="AS1174" i="6"/>
  <c r="BJ1174" i="6"/>
  <c r="BK1174" i="6"/>
  <c r="BL1174" i="6"/>
  <c r="BM1174" i="6"/>
  <c r="BN1174" i="6"/>
  <c r="AK1175" i="6"/>
  <c r="AL1175" i="6"/>
  <c r="AM1175" i="6"/>
  <c r="AN1175" i="6"/>
  <c r="AO1175" i="6"/>
  <c r="AP1175" i="6"/>
  <c r="AQ1175" i="6"/>
  <c r="AR1175" i="6"/>
  <c r="AS1175" i="6"/>
  <c r="BJ1175" i="6"/>
  <c r="BK1175" i="6"/>
  <c r="BL1175" i="6"/>
  <c r="BM1175" i="6"/>
  <c r="BN1175" i="6"/>
  <c r="AK1176" i="6"/>
  <c r="AL1176" i="6"/>
  <c r="AM1176" i="6"/>
  <c r="AN1176" i="6"/>
  <c r="AO1176" i="6"/>
  <c r="AP1176" i="6"/>
  <c r="AQ1176" i="6"/>
  <c r="AR1176" i="6"/>
  <c r="AS1176" i="6"/>
  <c r="BJ1176" i="6"/>
  <c r="BK1176" i="6"/>
  <c r="BL1176" i="6"/>
  <c r="BM1176" i="6"/>
  <c r="BN1176" i="6"/>
  <c r="AK1177" i="6"/>
  <c r="AL1177" i="6"/>
  <c r="AM1177" i="6"/>
  <c r="AN1177" i="6"/>
  <c r="AO1177" i="6"/>
  <c r="AP1177" i="6"/>
  <c r="AQ1177" i="6"/>
  <c r="AR1177" i="6"/>
  <c r="AS1177" i="6"/>
  <c r="BJ1177" i="6"/>
  <c r="BK1177" i="6"/>
  <c r="BL1177" i="6"/>
  <c r="BM1177" i="6"/>
  <c r="BN1177" i="6"/>
  <c r="AK1178" i="6"/>
  <c r="AL1178" i="6"/>
  <c r="AM1178" i="6"/>
  <c r="AN1178" i="6"/>
  <c r="AO1178" i="6"/>
  <c r="AP1178" i="6"/>
  <c r="AQ1178" i="6"/>
  <c r="AR1178" i="6"/>
  <c r="AS1178" i="6"/>
  <c r="BJ1178" i="6"/>
  <c r="BK1178" i="6"/>
  <c r="BL1178" i="6"/>
  <c r="BM1178" i="6"/>
  <c r="BN1178" i="6"/>
  <c r="AK1179" i="6"/>
  <c r="AL1179" i="6"/>
  <c r="AM1179" i="6"/>
  <c r="AN1179" i="6"/>
  <c r="AO1179" i="6"/>
  <c r="AP1179" i="6"/>
  <c r="AQ1179" i="6"/>
  <c r="AR1179" i="6"/>
  <c r="AS1179" i="6"/>
  <c r="BJ1179" i="6"/>
  <c r="BK1179" i="6"/>
  <c r="BL1179" i="6"/>
  <c r="BM1179" i="6"/>
  <c r="BN1179" i="6"/>
  <c r="AK1180" i="6"/>
  <c r="AL1180" i="6"/>
  <c r="AM1180" i="6"/>
  <c r="AN1180" i="6"/>
  <c r="AO1180" i="6"/>
  <c r="AP1180" i="6"/>
  <c r="AQ1180" i="6"/>
  <c r="AR1180" i="6"/>
  <c r="AS1180" i="6"/>
  <c r="BJ1180" i="6"/>
  <c r="BK1180" i="6"/>
  <c r="BL1180" i="6"/>
  <c r="BM1180" i="6"/>
  <c r="BN1180" i="6"/>
  <c r="AK1181" i="6"/>
  <c r="AL1181" i="6"/>
  <c r="AM1181" i="6"/>
  <c r="AN1181" i="6"/>
  <c r="AO1181" i="6"/>
  <c r="AP1181" i="6"/>
  <c r="AQ1181" i="6"/>
  <c r="AR1181" i="6"/>
  <c r="AS1181" i="6"/>
  <c r="BJ1181" i="6"/>
  <c r="BK1181" i="6"/>
  <c r="BL1181" i="6"/>
  <c r="BM1181" i="6"/>
  <c r="BN1181" i="6"/>
  <c r="AK1182" i="6"/>
  <c r="AL1182" i="6"/>
  <c r="AM1182" i="6"/>
  <c r="AN1182" i="6"/>
  <c r="AO1182" i="6"/>
  <c r="AP1182" i="6"/>
  <c r="AQ1182" i="6"/>
  <c r="AR1182" i="6"/>
  <c r="AS1182" i="6"/>
  <c r="BJ1182" i="6"/>
  <c r="BK1182" i="6"/>
  <c r="BL1182" i="6"/>
  <c r="BM1182" i="6"/>
  <c r="BN1182" i="6"/>
  <c r="AK1183" i="6"/>
  <c r="AL1183" i="6"/>
  <c r="AM1183" i="6"/>
  <c r="AN1183" i="6"/>
  <c r="AO1183" i="6"/>
  <c r="AP1183" i="6"/>
  <c r="AQ1183" i="6"/>
  <c r="AR1183" i="6"/>
  <c r="AS1183" i="6"/>
  <c r="BJ1183" i="6"/>
  <c r="BK1183" i="6"/>
  <c r="BL1183" i="6"/>
  <c r="BM1183" i="6"/>
  <c r="BN1183" i="6"/>
  <c r="AK1184" i="6"/>
  <c r="AL1184" i="6"/>
  <c r="AM1184" i="6"/>
  <c r="AN1184" i="6"/>
  <c r="AO1184" i="6"/>
  <c r="AP1184" i="6"/>
  <c r="AQ1184" i="6"/>
  <c r="AR1184" i="6"/>
  <c r="AS1184" i="6"/>
  <c r="BJ1184" i="6"/>
  <c r="BK1184" i="6"/>
  <c r="BL1184" i="6"/>
  <c r="BM1184" i="6"/>
  <c r="BN1184" i="6"/>
  <c r="AK1185" i="6"/>
  <c r="AL1185" i="6"/>
  <c r="AM1185" i="6"/>
  <c r="AN1185" i="6"/>
  <c r="AO1185" i="6"/>
  <c r="AP1185" i="6"/>
  <c r="AQ1185" i="6"/>
  <c r="AR1185" i="6"/>
  <c r="AS1185" i="6"/>
  <c r="BJ1185" i="6"/>
  <c r="BK1185" i="6"/>
  <c r="BL1185" i="6"/>
  <c r="BM1185" i="6"/>
  <c r="BN1185" i="6"/>
  <c r="AK1186" i="6"/>
  <c r="AL1186" i="6"/>
  <c r="AM1186" i="6"/>
  <c r="AN1186" i="6"/>
  <c r="AO1186" i="6"/>
  <c r="AP1186" i="6"/>
  <c r="AQ1186" i="6"/>
  <c r="AR1186" i="6"/>
  <c r="AS1186" i="6"/>
  <c r="BJ1186" i="6"/>
  <c r="BK1186" i="6"/>
  <c r="BL1186" i="6"/>
  <c r="BM1186" i="6"/>
  <c r="BN1186" i="6"/>
  <c r="AK1187" i="6"/>
  <c r="AL1187" i="6"/>
  <c r="AM1187" i="6"/>
  <c r="AN1187" i="6"/>
  <c r="AO1187" i="6"/>
  <c r="AP1187" i="6"/>
  <c r="AQ1187" i="6"/>
  <c r="AR1187" i="6"/>
  <c r="AS1187" i="6"/>
  <c r="BJ1187" i="6"/>
  <c r="BK1187" i="6"/>
  <c r="BL1187" i="6"/>
  <c r="BM1187" i="6"/>
  <c r="BN1187" i="6"/>
  <c r="AK1188" i="6"/>
  <c r="AL1188" i="6"/>
  <c r="AM1188" i="6"/>
  <c r="AN1188" i="6"/>
  <c r="AO1188" i="6"/>
  <c r="AP1188" i="6"/>
  <c r="AQ1188" i="6"/>
  <c r="AR1188" i="6"/>
  <c r="AS1188" i="6"/>
  <c r="BJ1188" i="6"/>
  <c r="BK1188" i="6"/>
  <c r="BL1188" i="6"/>
  <c r="BM1188" i="6"/>
  <c r="BN1188" i="6"/>
  <c r="AK1189" i="6"/>
  <c r="AL1189" i="6"/>
  <c r="AM1189" i="6"/>
  <c r="AN1189" i="6"/>
  <c r="AO1189" i="6"/>
  <c r="AP1189" i="6"/>
  <c r="AQ1189" i="6"/>
  <c r="AR1189" i="6"/>
  <c r="AS1189" i="6"/>
  <c r="BJ1189" i="6"/>
  <c r="BK1189" i="6"/>
  <c r="BL1189" i="6"/>
  <c r="BM1189" i="6"/>
  <c r="BN1189" i="6"/>
  <c r="AK1190" i="6"/>
  <c r="AL1190" i="6"/>
  <c r="AM1190" i="6"/>
  <c r="AN1190" i="6"/>
  <c r="AO1190" i="6"/>
  <c r="AP1190" i="6"/>
  <c r="AQ1190" i="6"/>
  <c r="AR1190" i="6"/>
  <c r="AS1190" i="6"/>
  <c r="BJ1190" i="6"/>
  <c r="BK1190" i="6"/>
  <c r="BL1190" i="6"/>
  <c r="BM1190" i="6"/>
  <c r="BN1190" i="6"/>
  <c r="AK1191" i="6"/>
  <c r="AL1191" i="6"/>
  <c r="AM1191" i="6"/>
  <c r="AN1191" i="6"/>
  <c r="AO1191" i="6"/>
  <c r="AP1191" i="6"/>
  <c r="AQ1191" i="6"/>
  <c r="AR1191" i="6"/>
  <c r="AS1191" i="6"/>
  <c r="BJ1191" i="6"/>
  <c r="BK1191" i="6"/>
  <c r="BL1191" i="6"/>
  <c r="BM1191" i="6"/>
  <c r="BN1191" i="6"/>
  <c r="AK1192" i="6"/>
  <c r="AL1192" i="6"/>
  <c r="AM1192" i="6"/>
  <c r="AN1192" i="6"/>
  <c r="AO1192" i="6"/>
  <c r="AP1192" i="6"/>
  <c r="AQ1192" i="6"/>
  <c r="AR1192" i="6"/>
  <c r="AS1192" i="6"/>
  <c r="BJ1192" i="6"/>
  <c r="BK1192" i="6"/>
  <c r="BL1192" i="6"/>
  <c r="BM1192" i="6"/>
  <c r="BN1192" i="6"/>
  <c r="AK1193" i="6"/>
  <c r="AL1193" i="6"/>
  <c r="AM1193" i="6"/>
  <c r="AN1193" i="6"/>
  <c r="AO1193" i="6"/>
  <c r="AP1193" i="6"/>
  <c r="AQ1193" i="6"/>
  <c r="AR1193" i="6"/>
  <c r="AS1193" i="6"/>
  <c r="BJ1193" i="6"/>
  <c r="BK1193" i="6"/>
  <c r="BL1193" i="6"/>
  <c r="BM1193" i="6"/>
  <c r="BN1193" i="6"/>
  <c r="AK1194" i="6"/>
  <c r="AL1194" i="6"/>
  <c r="AM1194" i="6"/>
  <c r="AN1194" i="6"/>
  <c r="AO1194" i="6"/>
  <c r="AP1194" i="6"/>
  <c r="AQ1194" i="6"/>
  <c r="AR1194" i="6"/>
  <c r="AS1194" i="6"/>
  <c r="BJ1194" i="6"/>
  <c r="BK1194" i="6"/>
  <c r="BL1194" i="6"/>
  <c r="BM1194" i="6"/>
  <c r="BN1194" i="6"/>
  <c r="AK1195" i="6"/>
  <c r="AL1195" i="6"/>
  <c r="AM1195" i="6"/>
  <c r="AN1195" i="6"/>
  <c r="AO1195" i="6"/>
  <c r="AP1195" i="6"/>
  <c r="AQ1195" i="6"/>
  <c r="AR1195" i="6"/>
  <c r="AS1195" i="6"/>
  <c r="BJ1195" i="6"/>
  <c r="BK1195" i="6"/>
  <c r="BL1195" i="6"/>
  <c r="BM1195" i="6"/>
  <c r="BN1195" i="6"/>
  <c r="AK1196" i="6"/>
  <c r="AL1196" i="6"/>
  <c r="AM1196" i="6"/>
  <c r="AN1196" i="6"/>
  <c r="AO1196" i="6"/>
  <c r="AP1196" i="6"/>
  <c r="AQ1196" i="6"/>
  <c r="AR1196" i="6"/>
  <c r="AS1196" i="6"/>
  <c r="BJ1196" i="6"/>
  <c r="BK1196" i="6"/>
  <c r="BL1196" i="6"/>
  <c r="BM1196" i="6"/>
  <c r="BN1196" i="6"/>
  <c r="AK1197" i="6"/>
  <c r="AL1197" i="6"/>
  <c r="AM1197" i="6"/>
  <c r="AN1197" i="6"/>
  <c r="AO1197" i="6"/>
  <c r="AP1197" i="6"/>
  <c r="AQ1197" i="6"/>
  <c r="AR1197" i="6"/>
  <c r="AS1197" i="6"/>
  <c r="BJ1197" i="6"/>
  <c r="BK1197" i="6"/>
  <c r="BL1197" i="6"/>
  <c r="BM1197" i="6"/>
  <c r="BN1197" i="6"/>
  <c r="AK1198" i="6"/>
  <c r="AL1198" i="6"/>
  <c r="AM1198" i="6"/>
  <c r="AN1198" i="6"/>
  <c r="AO1198" i="6"/>
  <c r="AP1198" i="6"/>
  <c r="AQ1198" i="6"/>
  <c r="AR1198" i="6"/>
  <c r="AS1198" i="6"/>
  <c r="BJ1198" i="6"/>
  <c r="BK1198" i="6"/>
  <c r="BL1198" i="6"/>
  <c r="BM1198" i="6"/>
  <c r="BN1198" i="6"/>
  <c r="AK1199" i="6"/>
  <c r="AL1199" i="6"/>
  <c r="AM1199" i="6"/>
  <c r="AN1199" i="6"/>
  <c r="AO1199" i="6"/>
  <c r="AP1199" i="6"/>
  <c r="AQ1199" i="6"/>
  <c r="AR1199" i="6"/>
  <c r="AS1199" i="6"/>
  <c r="BJ1199" i="6"/>
  <c r="BK1199" i="6"/>
  <c r="BL1199" i="6"/>
  <c r="BM1199" i="6"/>
  <c r="BN1199" i="6"/>
  <c r="AK1200" i="6"/>
  <c r="AL1200" i="6"/>
  <c r="AM1200" i="6"/>
  <c r="AN1200" i="6"/>
  <c r="AO1200" i="6"/>
  <c r="AP1200" i="6"/>
  <c r="AQ1200" i="6"/>
  <c r="AR1200" i="6"/>
  <c r="AS1200" i="6"/>
  <c r="BJ1200" i="6"/>
  <c r="BK1200" i="6"/>
  <c r="BL1200" i="6"/>
  <c r="BM1200" i="6"/>
  <c r="BN1200" i="6"/>
  <c r="AK1201" i="6"/>
  <c r="AL1201" i="6"/>
  <c r="AM1201" i="6"/>
  <c r="AN1201" i="6"/>
  <c r="AO1201" i="6"/>
  <c r="AP1201" i="6"/>
  <c r="AQ1201" i="6"/>
  <c r="AR1201" i="6"/>
  <c r="AS1201" i="6"/>
  <c r="BJ1201" i="6"/>
  <c r="BK1201" i="6"/>
  <c r="BL1201" i="6"/>
  <c r="BM1201" i="6"/>
  <c r="BN1201" i="6"/>
  <c r="AK1202" i="6"/>
  <c r="AL1202" i="6"/>
  <c r="AM1202" i="6"/>
  <c r="AN1202" i="6"/>
  <c r="AO1202" i="6"/>
  <c r="AP1202" i="6"/>
  <c r="AQ1202" i="6"/>
  <c r="AR1202" i="6"/>
  <c r="AS1202" i="6"/>
  <c r="BJ1202" i="6"/>
  <c r="BK1202" i="6"/>
  <c r="BL1202" i="6"/>
  <c r="BM1202" i="6"/>
  <c r="BN1202" i="6"/>
  <c r="AK1203" i="6"/>
  <c r="AL1203" i="6"/>
  <c r="AM1203" i="6"/>
  <c r="AN1203" i="6"/>
  <c r="AO1203" i="6"/>
  <c r="AP1203" i="6"/>
  <c r="AQ1203" i="6"/>
  <c r="AR1203" i="6"/>
  <c r="AS1203" i="6"/>
  <c r="BJ1203" i="6"/>
  <c r="BK1203" i="6"/>
  <c r="BL1203" i="6"/>
  <c r="BM1203" i="6"/>
  <c r="BN1203" i="6"/>
  <c r="AK1204" i="6"/>
  <c r="AL1204" i="6"/>
  <c r="AM1204" i="6"/>
  <c r="AN1204" i="6"/>
  <c r="AO1204" i="6"/>
  <c r="AP1204" i="6"/>
  <c r="AQ1204" i="6"/>
  <c r="AR1204" i="6"/>
  <c r="AS1204" i="6"/>
  <c r="BJ1204" i="6"/>
  <c r="BK1204" i="6"/>
  <c r="BL1204" i="6"/>
  <c r="BM1204" i="6"/>
  <c r="BN1204" i="6"/>
  <c r="AK1205" i="6"/>
  <c r="AL1205" i="6"/>
  <c r="AM1205" i="6"/>
  <c r="AN1205" i="6"/>
  <c r="AO1205" i="6"/>
  <c r="AP1205" i="6"/>
  <c r="AQ1205" i="6"/>
  <c r="AR1205" i="6"/>
  <c r="AS1205" i="6"/>
  <c r="BJ1205" i="6"/>
  <c r="BK1205" i="6"/>
  <c r="BL1205" i="6"/>
  <c r="BM1205" i="6"/>
  <c r="BN1205" i="6"/>
  <c r="AK1206" i="6"/>
  <c r="AL1206" i="6"/>
  <c r="AM1206" i="6"/>
  <c r="AN1206" i="6"/>
  <c r="AO1206" i="6"/>
  <c r="AP1206" i="6"/>
  <c r="AQ1206" i="6"/>
  <c r="AR1206" i="6"/>
  <c r="AS1206" i="6"/>
  <c r="BJ1206" i="6"/>
  <c r="BK1206" i="6"/>
  <c r="BL1206" i="6"/>
  <c r="BM1206" i="6"/>
  <c r="BN1206" i="6"/>
  <c r="AK1207" i="6"/>
  <c r="AL1207" i="6"/>
  <c r="AM1207" i="6"/>
  <c r="AN1207" i="6"/>
  <c r="AO1207" i="6"/>
  <c r="AP1207" i="6"/>
  <c r="AQ1207" i="6"/>
  <c r="AR1207" i="6"/>
  <c r="AS1207" i="6"/>
  <c r="BJ1207" i="6"/>
  <c r="BK1207" i="6"/>
  <c r="BL1207" i="6"/>
  <c r="BM1207" i="6"/>
  <c r="BN1207" i="6"/>
  <c r="AK1208" i="6"/>
  <c r="AL1208" i="6"/>
  <c r="AM1208" i="6"/>
  <c r="AN1208" i="6"/>
  <c r="AO1208" i="6"/>
  <c r="AP1208" i="6"/>
  <c r="AQ1208" i="6"/>
  <c r="AR1208" i="6"/>
  <c r="AS1208" i="6"/>
  <c r="BJ1208" i="6"/>
  <c r="BK1208" i="6"/>
  <c r="BL1208" i="6"/>
  <c r="BM1208" i="6"/>
  <c r="BN1208" i="6"/>
  <c r="AK1209" i="6"/>
  <c r="AL1209" i="6"/>
  <c r="AM1209" i="6"/>
  <c r="AN1209" i="6"/>
  <c r="AO1209" i="6"/>
  <c r="AP1209" i="6"/>
  <c r="AQ1209" i="6"/>
  <c r="AR1209" i="6"/>
  <c r="AS1209" i="6"/>
  <c r="BJ1209" i="6"/>
  <c r="BK1209" i="6"/>
  <c r="BL1209" i="6"/>
  <c r="BM1209" i="6"/>
  <c r="BN1209" i="6"/>
  <c r="AK1210" i="6"/>
  <c r="AL1210" i="6"/>
  <c r="AM1210" i="6"/>
  <c r="AN1210" i="6"/>
  <c r="AO1210" i="6"/>
  <c r="AP1210" i="6"/>
  <c r="AQ1210" i="6"/>
  <c r="AR1210" i="6"/>
  <c r="AS1210" i="6"/>
  <c r="BJ1210" i="6"/>
  <c r="BK1210" i="6"/>
  <c r="BL1210" i="6"/>
  <c r="BM1210" i="6"/>
  <c r="BN1210" i="6"/>
  <c r="AK1211" i="6"/>
  <c r="AL1211" i="6"/>
  <c r="AM1211" i="6"/>
  <c r="AN1211" i="6"/>
  <c r="AO1211" i="6"/>
  <c r="AP1211" i="6"/>
  <c r="AQ1211" i="6"/>
  <c r="AR1211" i="6"/>
  <c r="AS1211" i="6"/>
  <c r="BJ1211" i="6"/>
  <c r="BK1211" i="6"/>
  <c r="BL1211" i="6"/>
  <c r="BM1211" i="6"/>
  <c r="BN1211" i="6"/>
  <c r="AK1212" i="6"/>
  <c r="AL1212" i="6"/>
  <c r="AM1212" i="6"/>
  <c r="AN1212" i="6"/>
  <c r="AO1212" i="6"/>
  <c r="AP1212" i="6"/>
  <c r="AQ1212" i="6"/>
  <c r="AR1212" i="6"/>
  <c r="AS1212" i="6"/>
  <c r="BJ1212" i="6"/>
  <c r="BK1212" i="6"/>
  <c r="BL1212" i="6"/>
  <c r="BM1212" i="6"/>
  <c r="BN1212" i="6"/>
  <c r="AK1213" i="6"/>
  <c r="AL1213" i="6"/>
  <c r="AM1213" i="6"/>
  <c r="AN1213" i="6"/>
  <c r="AO1213" i="6"/>
  <c r="AP1213" i="6"/>
  <c r="AQ1213" i="6"/>
  <c r="AR1213" i="6"/>
  <c r="AS1213" i="6"/>
  <c r="BJ1213" i="6"/>
  <c r="BK1213" i="6"/>
  <c r="BL1213" i="6"/>
  <c r="BM1213" i="6"/>
  <c r="BN1213" i="6"/>
  <c r="AK1214" i="6"/>
  <c r="AL1214" i="6"/>
  <c r="AM1214" i="6"/>
  <c r="AN1214" i="6"/>
  <c r="AO1214" i="6"/>
  <c r="AP1214" i="6"/>
  <c r="AQ1214" i="6"/>
  <c r="AR1214" i="6"/>
  <c r="AS1214" i="6"/>
  <c r="BJ1214" i="6"/>
  <c r="BK1214" i="6"/>
  <c r="BL1214" i="6"/>
  <c r="BM1214" i="6"/>
  <c r="BN1214" i="6"/>
  <c r="AK1215" i="6"/>
  <c r="AL1215" i="6"/>
  <c r="AM1215" i="6"/>
  <c r="AN1215" i="6"/>
  <c r="AO1215" i="6"/>
  <c r="AP1215" i="6"/>
  <c r="AQ1215" i="6"/>
  <c r="AR1215" i="6"/>
  <c r="AS1215" i="6"/>
  <c r="BJ1215" i="6"/>
  <c r="BK1215" i="6"/>
  <c r="BL1215" i="6"/>
  <c r="BM1215" i="6"/>
  <c r="BN1215" i="6"/>
  <c r="AK1216" i="6"/>
  <c r="AL1216" i="6"/>
  <c r="AM1216" i="6"/>
  <c r="AN1216" i="6"/>
  <c r="AO1216" i="6"/>
  <c r="AP1216" i="6"/>
  <c r="AQ1216" i="6"/>
  <c r="AR1216" i="6"/>
  <c r="AS1216" i="6"/>
  <c r="BJ1216" i="6"/>
  <c r="BK1216" i="6"/>
  <c r="BL1216" i="6"/>
  <c r="BM1216" i="6"/>
  <c r="BN1216" i="6"/>
  <c r="AK1217" i="6"/>
  <c r="AL1217" i="6"/>
  <c r="AM1217" i="6"/>
  <c r="AN1217" i="6"/>
  <c r="AO1217" i="6"/>
  <c r="AP1217" i="6"/>
  <c r="AQ1217" i="6"/>
  <c r="AR1217" i="6"/>
  <c r="AS1217" i="6"/>
  <c r="BJ1217" i="6"/>
  <c r="BK1217" i="6"/>
  <c r="BL1217" i="6"/>
  <c r="BM1217" i="6"/>
  <c r="BN1217" i="6"/>
  <c r="AK1218" i="6"/>
  <c r="AL1218" i="6"/>
  <c r="AM1218" i="6"/>
  <c r="AN1218" i="6"/>
  <c r="AO1218" i="6"/>
  <c r="AP1218" i="6"/>
  <c r="AQ1218" i="6"/>
  <c r="AR1218" i="6"/>
  <c r="AS1218" i="6"/>
  <c r="BJ1218" i="6"/>
  <c r="BK1218" i="6"/>
  <c r="BL1218" i="6"/>
  <c r="BM1218" i="6"/>
  <c r="BN1218" i="6"/>
  <c r="AK1219" i="6"/>
  <c r="AL1219" i="6"/>
  <c r="AM1219" i="6"/>
  <c r="AN1219" i="6"/>
  <c r="AO1219" i="6"/>
  <c r="AP1219" i="6"/>
  <c r="AQ1219" i="6"/>
  <c r="AR1219" i="6"/>
  <c r="AS1219" i="6"/>
  <c r="BJ1219" i="6"/>
  <c r="BK1219" i="6"/>
  <c r="BL1219" i="6"/>
  <c r="BM1219" i="6"/>
  <c r="BN1219" i="6"/>
  <c r="AK1220" i="6"/>
  <c r="AL1220" i="6"/>
  <c r="AM1220" i="6"/>
  <c r="AN1220" i="6"/>
  <c r="AO1220" i="6"/>
  <c r="AP1220" i="6"/>
  <c r="AQ1220" i="6"/>
  <c r="AR1220" i="6"/>
  <c r="AS1220" i="6"/>
  <c r="BJ1220" i="6"/>
  <c r="BK1220" i="6"/>
  <c r="BL1220" i="6"/>
  <c r="BM1220" i="6"/>
  <c r="BN1220" i="6"/>
  <c r="AK1221" i="6"/>
  <c r="AL1221" i="6"/>
  <c r="AM1221" i="6"/>
  <c r="AN1221" i="6"/>
  <c r="AO1221" i="6"/>
  <c r="AP1221" i="6"/>
  <c r="AQ1221" i="6"/>
  <c r="AR1221" i="6"/>
  <c r="AS1221" i="6"/>
  <c r="BJ1221" i="6"/>
  <c r="BK1221" i="6"/>
  <c r="BL1221" i="6"/>
  <c r="BM1221" i="6"/>
  <c r="BN1221" i="6"/>
  <c r="AK1222" i="6"/>
  <c r="AL1222" i="6"/>
  <c r="AM1222" i="6"/>
  <c r="AN1222" i="6"/>
  <c r="AO1222" i="6"/>
  <c r="AP1222" i="6"/>
  <c r="AQ1222" i="6"/>
  <c r="AR1222" i="6"/>
  <c r="AS1222" i="6"/>
  <c r="BJ1222" i="6"/>
  <c r="BK1222" i="6"/>
  <c r="BL1222" i="6"/>
  <c r="BM1222" i="6"/>
  <c r="BN1222" i="6"/>
  <c r="AK1223" i="6"/>
  <c r="AL1223" i="6"/>
  <c r="AM1223" i="6"/>
  <c r="AN1223" i="6"/>
  <c r="AO1223" i="6"/>
  <c r="AP1223" i="6"/>
  <c r="AQ1223" i="6"/>
  <c r="AR1223" i="6"/>
  <c r="AS1223" i="6"/>
  <c r="BJ1223" i="6"/>
  <c r="BK1223" i="6"/>
  <c r="BL1223" i="6"/>
  <c r="BM1223" i="6"/>
  <c r="BN1223" i="6"/>
  <c r="AK1224" i="6"/>
  <c r="AL1224" i="6"/>
  <c r="AM1224" i="6"/>
  <c r="AN1224" i="6"/>
  <c r="AO1224" i="6"/>
  <c r="AP1224" i="6"/>
  <c r="AQ1224" i="6"/>
  <c r="AR1224" i="6"/>
  <c r="AS1224" i="6"/>
  <c r="BJ1224" i="6"/>
  <c r="BK1224" i="6"/>
  <c r="BL1224" i="6"/>
  <c r="BM1224" i="6"/>
  <c r="BN1224" i="6"/>
  <c r="AK1225" i="6"/>
  <c r="AL1225" i="6"/>
  <c r="AM1225" i="6"/>
  <c r="AN1225" i="6"/>
  <c r="AO1225" i="6"/>
  <c r="AP1225" i="6"/>
  <c r="AQ1225" i="6"/>
  <c r="AR1225" i="6"/>
  <c r="AS1225" i="6"/>
  <c r="BJ1225" i="6"/>
  <c r="BK1225" i="6"/>
  <c r="BL1225" i="6"/>
  <c r="BM1225" i="6"/>
  <c r="BN1225" i="6"/>
  <c r="AK1226" i="6"/>
  <c r="AL1226" i="6"/>
  <c r="AM1226" i="6"/>
  <c r="AN1226" i="6"/>
  <c r="AO1226" i="6"/>
  <c r="AP1226" i="6"/>
  <c r="AQ1226" i="6"/>
  <c r="AR1226" i="6"/>
  <c r="AS1226" i="6"/>
  <c r="BJ1226" i="6"/>
  <c r="BK1226" i="6"/>
  <c r="BL1226" i="6"/>
  <c r="BM1226" i="6"/>
  <c r="BN1226" i="6"/>
  <c r="AK1227" i="6"/>
  <c r="AL1227" i="6"/>
  <c r="AM1227" i="6"/>
  <c r="AN1227" i="6"/>
  <c r="AO1227" i="6"/>
  <c r="AP1227" i="6"/>
  <c r="AQ1227" i="6"/>
  <c r="AR1227" i="6"/>
  <c r="AS1227" i="6"/>
  <c r="BJ1227" i="6"/>
  <c r="BK1227" i="6"/>
  <c r="BL1227" i="6"/>
  <c r="BM1227" i="6"/>
  <c r="BN1227" i="6"/>
  <c r="AK1228" i="6"/>
  <c r="AL1228" i="6"/>
  <c r="AM1228" i="6"/>
  <c r="AN1228" i="6"/>
  <c r="AO1228" i="6"/>
  <c r="AP1228" i="6"/>
  <c r="AQ1228" i="6"/>
  <c r="AR1228" i="6"/>
  <c r="AS1228" i="6"/>
  <c r="BJ1228" i="6"/>
  <c r="BK1228" i="6"/>
  <c r="BL1228" i="6"/>
  <c r="BM1228" i="6"/>
  <c r="BN1228" i="6"/>
  <c r="AK1229" i="6"/>
  <c r="AL1229" i="6"/>
  <c r="AM1229" i="6"/>
  <c r="AN1229" i="6"/>
  <c r="AO1229" i="6"/>
  <c r="AP1229" i="6"/>
  <c r="AQ1229" i="6"/>
  <c r="AR1229" i="6"/>
  <c r="AS1229" i="6"/>
  <c r="BJ1229" i="6"/>
  <c r="BK1229" i="6"/>
  <c r="BL1229" i="6"/>
  <c r="BM1229" i="6"/>
  <c r="BN1229" i="6"/>
  <c r="AK1230" i="6"/>
  <c r="AL1230" i="6"/>
  <c r="AM1230" i="6"/>
  <c r="AN1230" i="6"/>
  <c r="AO1230" i="6"/>
  <c r="AP1230" i="6"/>
  <c r="AQ1230" i="6"/>
  <c r="AR1230" i="6"/>
  <c r="AS1230" i="6"/>
  <c r="BJ1230" i="6"/>
  <c r="BK1230" i="6"/>
  <c r="BL1230" i="6"/>
  <c r="BM1230" i="6"/>
  <c r="BN1230" i="6"/>
  <c r="AK1231" i="6"/>
  <c r="AL1231" i="6"/>
  <c r="AM1231" i="6"/>
  <c r="AN1231" i="6"/>
  <c r="AO1231" i="6"/>
  <c r="AP1231" i="6"/>
  <c r="AQ1231" i="6"/>
  <c r="AR1231" i="6"/>
  <c r="AS1231" i="6"/>
  <c r="BJ1231" i="6"/>
  <c r="BK1231" i="6"/>
  <c r="BL1231" i="6"/>
  <c r="BM1231" i="6"/>
  <c r="BN1231" i="6"/>
  <c r="AK1232" i="6"/>
  <c r="AL1232" i="6"/>
  <c r="AM1232" i="6"/>
  <c r="AN1232" i="6"/>
  <c r="AO1232" i="6"/>
  <c r="AP1232" i="6"/>
  <c r="AQ1232" i="6"/>
  <c r="AR1232" i="6"/>
  <c r="AS1232" i="6"/>
  <c r="BJ1232" i="6"/>
  <c r="BK1232" i="6"/>
  <c r="BL1232" i="6"/>
  <c r="BM1232" i="6"/>
  <c r="BN1232" i="6"/>
  <c r="AK1233" i="6"/>
  <c r="AL1233" i="6"/>
  <c r="AM1233" i="6"/>
  <c r="AN1233" i="6"/>
  <c r="AO1233" i="6"/>
  <c r="AP1233" i="6"/>
  <c r="AQ1233" i="6"/>
  <c r="AR1233" i="6"/>
  <c r="AS1233" i="6"/>
  <c r="BJ1233" i="6"/>
  <c r="BK1233" i="6"/>
  <c r="BL1233" i="6"/>
  <c r="BM1233" i="6"/>
  <c r="BN1233" i="6"/>
  <c r="AK1234" i="6"/>
  <c r="AL1234" i="6"/>
  <c r="AM1234" i="6"/>
  <c r="AN1234" i="6"/>
  <c r="AO1234" i="6"/>
  <c r="AP1234" i="6"/>
  <c r="AQ1234" i="6"/>
  <c r="AR1234" i="6"/>
  <c r="AS1234" i="6"/>
  <c r="BJ1234" i="6"/>
  <c r="BK1234" i="6"/>
  <c r="BL1234" i="6"/>
  <c r="BM1234" i="6"/>
  <c r="BN1234" i="6"/>
  <c r="AK1235" i="6"/>
  <c r="AL1235" i="6"/>
  <c r="AM1235" i="6"/>
  <c r="AN1235" i="6"/>
  <c r="AO1235" i="6"/>
  <c r="AP1235" i="6"/>
  <c r="AQ1235" i="6"/>
  <c r="AR1235" i="6"/>
  <c r="AS1235" i="6"/>
  <c r="BJ1235" i="6"/>
  <c r="BK1235" i="6"/>
  <c r="BL1235" i="6"/>
  <c r="BM1235" i="6"/>
  <c r="BN1235" i="6"/>
  <c r="AK1236" i="6"/>
  <c r="AL1236" i="6"/>
  <c r="AM1236" i="6"/>
  <c r="AN1236" i="6"/>
  <c r="AO1236" i="6"/>
  <c r="AP1236" i="6"/>
  <c r="AQ1236" i="6"/>
  <c r="AR1236" i="6"/>
  <c r="AS1236" i="6"/>
  <c r="BJ1236" i="6"/>
  <c r="BK1236" i="6"/>
  <c r="BL1236" i="6"/>
  <c r="BM1236" i="6"/>
  <c r="BN1236" i="6"/>
  <c r="AK1237" i="6"/>
  <c r="AL1237" i="6"/>
  <c r="AM1237" i="6"/>
  <c r="AN1237" i="6"/>
  <c r="AO1237" i="6"/>
  <c r="AP1237" i="6"/>
  <c r="AQ1237" i="6"/>
  <c r="AR1237" i="6"/>
  <c r="AS1237" i="6"/>
  <c r="BJ1237" i="6"/>
  <c r="BK1237" i="6"/>
  <c r="BL1237" i="6"/>
  <c r="BM1237" i="6"/>
  <c r="BN1237" i="6"/>
  <c r="AK1238" i="6"/>
  <c r="AL1238" i="6"/>
  <c r="AM1238" i="6"/>
  <c r="AN1238" i="6"/>
  <c r="AO1238" i="6"/>
  <c r="AP1238" i="6"/>
  <c r="AQ1238" i="6"/>
  <c r="AR1238" i="6"/>
  <c r="AS1238" i="6"/>
  <c r="BJ1238" i="6"/>
  <c r="BK1238" i="6"/>
  <c r="BL1238" i="6"/>
  <c r="BM1238" i="6"/>
  <c r="BN1238" i="6"/>
  <c r="AK1239" i="6"/>
  <c r="AL1239" i="6"/>
  <c r="AM1239" i="6"/>
  <c r="AN1239" i="6"/>
  <c r="AO1239" i="6"/>
  <c r="AP1239" i="6"/>
  <c r="AQ1239" i="6"/>
  <c r="AR1239" i="6"/>
  <c r="AS1239" i="6"/>
  <c r="BJ1239" i="6"/>
  <c r="BK1239" i="6"/>
  <c r="BL1239" i="6"/>
  <c r="BM1239" i="6"/>
  <c r="BN1239" i="6"/>
  <c r="AK1240" i="6"/>
  <c r="AL1240" i="6"/>
  <c r="AM1240" i="6"/>
  <c r="AN1240" i="6"/>
  <c r="AO1240" i="6"/>
  <c r="AP1240" i="6"/>
  <c r="AQ1240" i="6"/>
  <c r="AR1240" i="6"/>
  <c r="AS1240" i="6"/>
  <c r="BJ1240" i="6"/>
  <c r="BK1240" i="6"/>
  <c r="BL1240" i="6"/>
  <c r="BM1240" i="6"/>
  <c r="BN1240" i="6"/>
  <c r="AK1241" i="6"/>
  <c r="AL1241" i="6"/>
  <c r="AM1241" i="6"/>
  <c r="AN1241" i="6"/>
  <c r="AO1241" i="6"/>
  <c r="AP1241" i="6"/>
  <c r="AQ1241" i="6"/>
  <c r="AR1241" i="6"/>
  <c r="AS1241" i="6"/>
  <c r="BJ1241" i="6"/>
  <c r="BK1241" i="6"/>
  <c r="BL1241" i="6"/>
  <c r="BM1241" i="6"/>
  <c r="BN1241" i="6"/>
  <c r="AK1242" i="6"/>
  <c r="AL1242" i="6"/>
  <c r="AM1242" i="6"/>
  <c r="AN1242" i="6"/>
  <c r="AO1242" i="6"/>
  <c r="AP1242" i="6"/>
  <c r="AQ1242" i="6"/>
  <c r="AR1242" i="6"/>
  <c r="AS1242" i="6"/>
  <c r="BJ1242" i="6"/>
  <c r="BK1242" i="6"/>
  <c r="BL1242" i="6"/>
  <c r="BM1242" i="6"/>
  <c r="BN1242" i="6"/>
  <c r="AK1243" i="6"/>
  <c r="AL1243" i="6"/>
  <c r="AM1243" i="6"/>
  <c r="AN1243" i="6"/>
  <c r="AO1243" i="6"/>
  <c r="AP1243" i="6"/>
  <c r="AQ1243" i="6"/>
  <c r="AR1243" i="6"/>
  <c r="AS1243" i="6"/>
  <c r="BJ1243" i="6"/>
  <c r="BK1243" i="6"/>
  <c r="BL1243" i="6"/>
  <c r="BM1243" i="6"/>
  <c r="BN1243" i="6"/>
  <c r="AK1244" i="6"/>
  <c r="AL1244" i="6"/>
  <c r="AM1244" i="6"/>
  <c r="AN1244" i="6"/>
  <c r="AO1244" i="6"/>
  <c r="AP1244" i="6"/>
  <c r="AQ1244" i="6"/>
  <c r="AR1244" i="6"/>
  <c r="AS1244" i="6"/>
  <c r="BJ1244" i="6"/>
  <c r="BK1244" i="6"/>
  <c r="BL1244" i="6"/>
  <c r="BM1244" i="6"/>
  <c r="BN1244" i="6"/>
  <c r="AK1245" i="6"/>
  <c r="AL1245" i="6"/>
  <c r="AM1245" i="6"/>
  <c r="AN1245" i="6"/>
  <c r="AO1245" i="6"/>
  <c r="AP1245" i="6"/>
  <c r="AQ1245" i="6"/>
  <c r="AR1245" i="6"/>
  <c r="AS1245" i="6"/>
  <c r="BJ1245" i="6"/>
  <c r="BK1245" i="6"/>
  <c r="BL1245" i="6"/>
  <c r="BM1245" i="6"/>
  <c r="BN1245" i="6"/>
  <c r="AK1246" i="6"/>
  <c r="AL1246" i="6"/>
  <c r="AM1246" i="6"/>
  <c r="AN1246" i="6"/>
  <c r="AO1246" i="6"/>
  <c r="AP1246" i="6"/>
  <c r="AQ1246" i="6"/>
  <c r="AR1246" i="6"/>
  <c r="AS1246" i="6"/>
  <c r="BJ1246" i="6"/>
  <c r="BK1246" i="6"/>
  <c r="BL1246" i="6"/>
  <c r="BM1246" i="6"/>
  <c r="BN1246" i="6"/>
  <c r="AK1247" i="6"/>
  <c r="AL1247" i="6"/>
  <c r="AM1247" i="6"/>
  <c r="AN1247" i="6"/>
  <c r="AO1247" i="6"/>
  <c r="AP1247" i="6"/>
  <c r="AQ1247" i="6"/>
  <c r="AR1247" i="6"/>
  <c r="AS1247" i="6"/>
  <c r="BJ1247" i="6"/>
  <c r="BK1247" i="6"/>
  <c r="BL1247" i="6"/>
  <c r="BM1247" i="6"/>
  <c r="BN1247" i="6"/>
  <c r="AK1248" i="6"/>
  <c r="AL1248" i="6"/>
  <c r="AM1248" i="6"/>
  <c r="AN1248" i="6"/>
  <c r="AO1248" i="6"/>
  <c r="AP1248" i="6"/>
  <c r="AQ1248" i="6"/>
  <c r="AR1248" i="6"/>
  <c r="AS1248" i="6"/>
  <c r="BJ1248" i="6"/>
  <c r="BK1248" i="6"/>
  <c r="BL1248" i="6"/>
  <c r="BM1248" i="6"/>
  <c r="BN1248" i="6"/>
  <c r="AK1249" i="6"/>
  <c r="AL1249" i="6"/>
  <c r="AM1249" i="6"/>
  <c r="AN1249" i="6"/>
  <c r="AO1249" i="6"/>
  <c r="AP1249" i="6"/>
  <c r="AQ1249" i="6"/>
  <c r="AR1249" i="6"/>
  <c r="AS1249" i="6"/>
  <c r="BJ1249" i="6"/>
  <c r="BK1249" i="6"/>
  <c r="BL1249" i="6"/>
  <c r="BM1249" i="6"/>
  <c r="BN1249" i="6"/>
  <c r="AK1250" i="6"/>
  <c r="AL1250" i="6"/>
  <c r="AM1250" i="6"/>
  <c r="AN1250" i="6"/>
  <c r="AO1250" i="6"/>
  <c r="AP1250" i="6"/>
  <c r="AQ1250" i="6"/>
  <c r="AR1250" i="6"/>
  <c r="AS1250" i="6"/>
  <c r="BJ1250" i="6"/>
  <c r="BK1250" i="6"/>
  <c r="BL1250" i="6"/>
  <c r="BM1250" i="6"/>
  <c r="BN1250" i="6"/>
  <c r="AK1251" i="6"/>
  <c r="AL1251" i="6"/>
  <c r="AM1251" i="6"/>
  <c r="AN1251" i="6"/>
  <c r="AO1251" i="6"/>
  <c r="AP1251" i="6"/>
  <c r="AQ1251" i="6"/>
  <c r="AR1251" i="6"/>
  <c r="AS1251" i="6"/>
  <c r="BJ1251" i="6"/>
  <c r="BK1251" i="6"/>
  <c r="BL1251" i="6"/>
  <c r="BM1251" i="6"/>
  <c r="BN1251" i="6"/>
  <c r="AK1252" i="6"/>
  <c r="AL1252" i="6"/>
  <c r="AM1252" i="6"/>
  <c r="AN1252" i="6"/>
  <c r="AO1252" i="6"/>
  <c r="AP1252" i="6"/>
  <c r="AQ1252" i="6"/>
  <c r="AR1252" i="6"/>
  <c r="AS1252" i="6"/>
  <c r="BJ1252" i="6"/>
  <c r="BK1252" i="6"/>
  <c r="BL1252" i="6"/>
  <c r="BM1252" i="6"/>
  <c r="BN1252" i="6"/>
  <c r="AK1253" i="6"/>
  <c r="AL1253" i="6"/>
  <c r="AM1253" i="6"/>
  <c r="AN1253" i="6"/>
  <c r="AO1253" i="6"/>
  <c r="AP1253" i="6"/>
  <c r="AQ1253" i="6"/>
  <c r="AR1253" i="6"/>
  <c r="AS1253" i="6"/>
  <c r="BJ1253" i="6"/>
  <c r="BK1253" i="6"/>
  <c r="BL1253" i="6"/>
  <c r="BM1253" i="6"/>
  <c r="BN1253" i="6"/>
  <c r="AK1254" i="6"/>
  <c r="AL1254" i="6"/>
  <c r="AM1254" i="6"/>
  <c r="AN1254" i="6"/>
  <c r="AO1254" i="6"/>
  <c r="AP1254" i="6"/>
  <c r="AQ1254" i="6"/>
  <c r="AR1254" i="6"/>
  <c r="AS1254" i="6"/>
  <c r="BJ1254" i="6"/>
  <c r="BK1254" i="6"/>
  <c r="BL1254" i="6"/>
  <c r="BM1254" i="6"/>
  <c r="BN1254" i="6"/>
  <c r="AK1255" i="6"/>
  <c r="AL1255" i="6"/>
  <c r="AM1255" i="6"/>
  <c r="AN1255" i="6"/>
  <c r="AO1255" i="6"/>
  <c r="AP1255" i="6"/>
  <c r="AQ1255" i="6"/>
  <c r="AR1255" i="6"/>
  <c r="AS1255" i="6"/>
  <c r="BJ1255" i="6"/>
  <c r="BK1255" i="6"/>
  <c r="BL1255" i="6"/>
  <c r="BM1255" i="6"/>
  <c r="BN1255" i="6"/>
  <c r="AK1256" i="6"/>
  <c r="AL1256" i="6"/>
  <c r="AM1256" i="6"/>
  <c r="AN1256" i="6"/>
  <c r="AO1256" i="6"/>
  <c r="AP1256" i="6"/>
  <c r="AQ1256" i="6"/>
  <c r="AR1256" i="6"/>
  <c r="AS1256" i="6"/>
  <c r="BJ1256" i="6"/>
  <c r="BK1256" i="6"/>
  <c r="BL1256" i="6"/>
  <c r="BM1256" i="6"/>
  <c r="BN1256" i="6"/>
  <c r="AK1257" i="6"/>
  <c r="AL1257" i="6"/>
  <c r="AM1257" i="6"/>
  <c r="AN1257" i="6"/>
  <c r="AO1257" i="6"/>
  <c r="AP1257" i="6"/>
  <c r="AQ1257" i="6"/>
  <c r="AR1257" i="6"/>
  <c r="AS1257" i="6"/>
  <c r="BJ1257" i="6"/>
  <c r="BK1257" i="6"/>
  <c r="BL1257" i="6"/>
  <c r="BM1257" i="6"/>
  <c r="BN1257" i="6"/>
  <c r="AK1258" i="6"/>
  <c r="AL1258" i="6"/>
  <c r="AM1258" i="6"/>
  <c r="AN1258" i="6"/>
  <c r="AO1258" i="6"/>
  <c r="AP1258" i="6"/>
  <c r="AQ1258" i="6"/>
  <c r="AR1258" i="6"/>
  <c r="AS1258" i="6"/>
  <c r="BJ1258" i="6"/>
  <c r="BK1258" i="6"/>
  <c r="BL1258" i="6"/>
  <c r="BM1258" i="6"/>
  <c r="BN1258" i="6"/>
  <c r="AK1259" i="6"/>
  <c r="AL1259" i="6"/>
  <c r="AM1259" i="6"/>
  <c r="AN1259" i="6"/>
  <c r="AO1259" i="6"/>
  <c r="AP1259" i="6"/>
  <c r="AQ1259" i="6"/>
  <c r="AR1259" i="6"/>
  <c r="AS1259" i="6"/>
  <c r="BJ1259" i="6"/>
  <c r="BK1259" i="6"/>
  <c r="BL1259" i="6"/>
  <c r="BM1259" i="6"/>
  <c r="BN1259" i="6"/>
  <c r="AK1260" i="6"/>
  <c r="AL1260" i="6"/>
  <c r="AM1260" i="6"/>
  <c r="AN1260" i="6"/>
  <c r="AO1260" i="6"/>
  <c r="AP1260" i="6"/>
  <c r="AQ1260" i="6"/>
  <c r="AR1260" i="6"/>
  <c r="AS1260" i="6"/>
  <c r="BJ1260" i="6"/>
  <c r="BK1260" i="6"/>
  <c r="BL1260" i="6"/>
  <c r="BM1260" i="6"/>
  <c r="BN1260" i="6"/>
  <c r="AK1261" i="6"/>
  <c r="AL1261" i="6"/>
  <c r="AM1261" i="6"/>
  <c r="AN1261" i="6"/>
  <c r="AO1261" i="6"/>
  <c r="AP1261" i="6"/>
  <c r="AQ1261" i="6"/>
  <c r="AR1261" i="6"/>
  <c r="AS1261" i="6"/>
  <c r="BJ1261" i="6"/>
  <c r="BK1261" i="6"/>
  <c r="BL1261" i="6"/>
  <c r="BM1261" i="6"/>
  <c r="BN1261" i="6"/>
  <c r="AK1262" i="6"/>
  <c r="AL1262" i="6"/>
  <c r="AM1262" i="6"/>
  <c r="AN1262" i="6"/>
  <c r="AO1262" i="6"/>
  <c r="AP1262" i="6"/>
  <c r="AQ1262" i="6"/>
  <c r="AR1262" i="6"/>
  <c r="AS1262" i="6"/>
  <c r="BJ1262" i="6"/>
  <c r="BK1262" i="6"/>
  <c r="BL1262" i="6"/>
  <c r="BM1262" i="6"/>
  <c r="BN1262" i="6"/>
  <c r="AK1263" i="6"/>
  <c r="AL1263" i="6"/>
  <c r="AM1263" i="6"/>
  <c r="AN1263" i="6"/>
  <c r="AO1263" i="6"/>
  <c r="AP1263" i="6"/>
  <c r="AQ1263" i="6"/>
  <c r="AR1263" i="6"/>
  <c r="AS1263" i="6"/>
  <c r="BJ1263" i="6"/>
  <c r="BK1263" i="6"/>
  <c r="BL1263" i="6"/>
  <c r="BM1263" i="6"/>
  <c r="BN1263" i="6"/>
  <c r="AK1264" i="6"/>
  <c r="AL1264" i="6"/>
  <c r="AM1264" i="6"/>
  <c r="AN1264" i="6"/>
  <c r="AO1264" i="6"/>
  <c r="AP1264" i="6"/>
  <c r="AQ1264" i="6"/>
  <c r="AR1264" i="6"/>
  <c r="AS1264" i="6"/>
  <c r="BJ1264" i="6"/>
  <c r="BK1264" i="6"/>
  <c r="BL1264" i="6"/>
  <c r="BM1264" i="6"/>
  <c r="BN1264" i="6"/>
  <c r="AK1265" i="6"/>
  <c r="AL1265" i="6"/>
  <c r="AM1265" i="6"/>
  <c r="AN1265" i="6"/>
  <c r="AO1265" i="6"/>
  <c r="AP1265" i="6"/>
  <c r="AQ1265" i="6"/>
  <c r="AR1265" i="6"/>
  <c r="AS1265" i="6"/>
  <c r="BJ1265" i="6"/>
  <c r="BK1265" i="6"/>
  <c r="BL1265" i="6"/>
  <c r="BM1265" i="6"/>
  <c r="BN1265" i="6"/>
  <c r="AK1266" i="6"/>
  <c r="AL1266" i="6"/>
  <c r="AM1266" i="6"/>
  <c r="AN1266" i="6"/>
  <c r="AO1266" i="6"/>
  <c r="AP1266" i="6"/>
  <c r="AQ1266" i="6"/>
  <c r="AR1266" i="6"/>
  <c r="AS1266" i="6"/>
  <c r="BJ1266" i="6"/>
  <c r="BK1266" i="6"/>
  <c r="BL1266" i="6"/>
  <c r="BM1266" i="6"/>
  <c r="BN1266" i="6"/>
  <c r="AK1267" i="6"/>
  <c r="AL1267" i="6"/>
  <c r="AM1267" i="6"/>
  <c r="AN1267" i="6"/>
  <c r="AO1267" i="6"/>
  <c r="AP1267" i="6"/>
  <c r="AQ1267" i="6"/>
  <c r="AR1267" i="6"/>
  <c r="AS1267" i="6"/>
  <c r="BJ1267" i="6"/>
  <c r="BK1267" i="6"/>
  <c r="BL1267" i="6"/>
  <c r="BM1267" i="6"/>
  <c r="BN1267" i="6"/>
  <c r="AK1268" i="6"/>
  <c r="AL1268" i="6"/>
  <c r="AM1268" i="6"/>
  <c r="AN1268" i="6"/>
  <c r="AO1268" i="6"/>
  <c r="AP1268" i="6"/>
  <c r="AQ1268" i="6"/>
  <c r="AR1268" i="6"/>
  <c r="AS1268" i="6"/>
  <c r="BJ1268" i="6"/>
  <c r="BK1268" i="6"/>
  <c r="BL1268" i="6"/>
  <c r="BM1268" i="6"/>
  <c r="BN1268" i="6"/>
  <c r="AK1269" i="6"/>
  <c r="AL1269" i="6"/>
  <c r="AM1269" i="6"/>
  <c r="AN1269" i="6"/>
  <c r="AO1269" i="6"/>
  <c r="AP1269" i="6"/>
  <c r="AQ1269" i="6"/>
  <c r="AR1269" i="6"/>
  <c r="AS1269" i="6"/>
  <c r="BJ1269" i="6"/>
  <c r="BK1269" i="6"/>
  <c r="BL1269" i="6"/>
  <c r="BM1269" i="6"/>
  <c r="BN1269" i="6"/>
  <c r="AK1270" i="6"/>
  <c r="AL1270" i="6"/>
  <c r="AM1270" i="6"/>
  <c r="AN1270" i="6"/>
  <c r="AO1270" i="6"/>
  <c r="AP1270" i="6"/>
  <c r="AQ1270" i="6"/>
  <c r="AR1270" i="6"/>
  <c r="AS1270" i="6"/>
  <c r="BJ1270" i="6"/>
  <c r="BK1270" i="6"/>
  <c r="BL1270" i="6"/>
  <c r="BM1270" i="6"/>
  <c r="BN1270" i="6"/>
  <c r="AK1271" i="6"/>
  <c r="AL1271" i="6"/>
  <c r="AM1271" i="6"/>
  <c r="AN1271" i="6"/>
  <c r="AO1271" i="6"/>
  <c r="AP1271" i="6"/>
  <c r="AQ1271" i="6"/>
  <c r="AR1271" i="6"/>
  <c r="AS1271" i="6"/>
  <c r="BJ1271" i="6"/>
  <c r="BK1271" i="6"/>
  <c r="BL1271" i="6"/>
  <c r="BM1271" i="6"/>
  <c r="BN1271" i="6"/>
  <c r="AK1272" i="6"/>
  <c r="AL1272" i="6"/>
  <c r="AM1272" i="6"/>
  <c r="AN1272" i="6"/>
  <c r="AO1272" i="6"/>
  <c r="AP1272" i="6"/>
  <c r="AQ1272" i="6"/>
  <c r="AR1272" i="6"/>
  <c r="AS1272" i="6"/>
  <c r="BJ1272" i="6"/>
  <c r="BK1272" i="6"/>
  <c r="BL1272" i="6"/>
  <c r="BM1272" i="6"/>
  <c r="BN1272" i="6"/>
  <c r="AK1273" i="6"/>
  <c r="AL1273" i="6"/>
  <c r="AM1273" i="6"/>
  <c r="AN1273" i="6"/>
  <c r="AO1273" i="6"/>
  <c r="AP1273" i="6"/>
  <c r="AQ1273" i="6"/>
  <c r="AR1273" i="6"/>
  <c r="AS1273" i="6"/>
  <c r="BJ1273" i="6"/>
  <c r="BK1273" i="6"/>
  <c r="BL1273" i="6"/>
  <c r="BM1273" i="6"/>
  <c r="BN1273" i="6"/>
  <c r="AK1274" i="6"/>
  <c r="AL1274" i="6"/>
  <c r="AM1274" i="6"/>
  <c r="AN1274" i="6"/>
  <c r="AO1274" i="6"/>
  <c r="AP1274" i="6"/>
  <c r="AQ1274" i="6"/>
  <c r="AR1274" i="6"/>
  <c r="AS1274" i="6"/>
  <c r="BJ1274" i="6"/>
  <c r="BK1274" i="6"/>
  <c r="BL1274" i="6"/>
  <c r="BM1274" i="6"/>
  <c r="BN1274" i="6"/>
  <c r="AK1275" i="6"/>
  <c r="AL1275" i="6"/>
  <c r="AM1275" i="6"/>
  <c r="AN1275" i="6"/>
  <c r="AO1275" i="6"/>
  <c r="AP1275" i="6"/>
  <c r="AQ1275" i="6"/>
  <c r="AR1275" i="6"/>
  <c r="AS1275" i="6"/>
  <c r="BJ1275" i="6"/>
  <c r="BK1275" i="6"/>
  <c r="BL1275" i="6"/>
  <c r="BM1275" i="6"/>
  <c r="BN1275" i="6"/>
  <c r="AK1276" i="6"/>
  <c r="AL1276" i="6"/>
  <c r="AM1276" i="6"/>
  <c r="AN1276" i="6"/>
  <c r="AO1276" i="6"/>
  <c r="AP1276" i="6"/>
  <c r="AQ1276" i="6"/>
  <c r="AR1276" i="6"/>
  <c r="AS1276" i="6"/>
  <c r="BJ1276" i="6"/>
  <c r="BK1276" i="6"/>
  <c r="BL1276" i="6"/>
  <c r="BM1276" i="6"/>
  <c r="BN1276" i="6"/>
  <c r="AK1277" i="6"/>
  <c r="AL1277" i="6"/>
  <c r="AM1277" i="6"/>
  <c r="AN1277" i="6"/>
  <c r="AO1277" i="6"/>
  <c r="AP1277" i="6"/>
  <c r="AQ1277" i="6"/>
  <c r="AR1277" i="6"/>
  <c r="AS1277" i="6"/>
  <c r="BJ1277" i="6"/>
  <c r="BK1277" i="6"/>
  <c r="BL1277" i="6"/>
  <c r="BM1277" i="6"/>
  <c r="BN1277" i="6"/>
  <c r="AK1278" i="6"/>
  <c r="AL1278" i="6"/>
  <c r="AM1278" i="6"/>
  <c r="AN1278" i="6"/>
  <c r="AO1278" i="6"/>
  <c r="AP1278" i="6"/>
  <c r="AQ1278" i="6"/>
  <c r="AR1278" i="6"/>
  <c r="AS1278" i="6"/>
  <c r="BJ1278" i="6"/>
  <c r="BK1278" i="6"/>
  <c r="BL1278" i="6"/>
  <c r="BM1278" i="6"/>
  <c r="BN1278" i="6"/>
  <c r="AK1279" i="6"/>
  <c r="AL1279" i="6"/>
  <c r="AM1279" i="6"/>
  <c r="AN1279" i="6"/>
  <c r="AO1279" i="6"/>
  <c r="AP1279" i="6"/>
  <c r="AQ1279" i="6"/>
  <c r="AR1279" i="6"/>
  <c r="AS1279" i="6"/>
  <c r="BJ1279" i="6"/>
  <c r="BK1279" i="6"/>
  <c r="BL1279" i="6"/>
  <c r="BM1279" i="6"/>
  <c r="BN1279" i="6"/>
  <c r="AK1280" i="6"/>
  <c r="AL1280" i="6"/>
  <c r="AM1280" i="6"/>
  <c r="AN1280" i="6"/>
  <c r="AO1280" i="6"/>
  <c r="AP1280" i="6"/>
  <c r="AQ1280" i="6"/>
  <c r="AR1280" i="6"/>
  <c r="AS1280" i="6"/>
  <c r="BJ1280" i="6"/>
  <c r="BK1280" i="6"/>
  <c r="BL1280" i="6"/>
  <c r="BM1280" i="6"/>
  <c r="BN1280" i="6"/>
  <c r="AK1281" i="6"/>
  <c r="AL1281" i="6"/>
  <c r="AM1281" i="6"/>
  <c r="AN1281" i="6"/>
  <c r="AO1281" i="6"/>
  <c r="AP1281" i="6"/>
  <c r="AQ1281" i="6"/>
  <c r="AR1281" i="6"/>
  <c r="AS1281" i="6"/>
  <c r="BJ1281" i="6"/>
  <c r="BK1281" i="6"/>
  <c r="BL1281" i="6"/>
  <c r="BM1281" i="6"/>
  <c r="BN1281" i="6"/>
  <c r="AK1282" i="6"/>
  <c r="AL1282" i="6"/>
  <c r="AM1282" i="6"/>
  <c r="AN1282" i="6"/>
  <c r="AO1282" i="6"/>
  <c r="AP1282" i="6"/>
  <c r="AQ1282" i="6"/>
  <c r="AR1282" i="6"/>
  <c r="AS1282" i="6"/>
  <c r="BJ1282" i="6"/>
  <c r="BK1282" i="6"/>
  <c r="BL1282" i="6"/>
  <c r="BM1282" i="6"/>
  <c r="BN1282" i="6"/>
  <c r="AK1283" i="6"/>
  <c r="AL1283" i="6"/>
  <c r="AM1283" i="6"/>
  <c r="AN1283" i="6"/>
  <c r="AO1283" i="6"/>
  <c r="AP1283" i="6"/>
  <c r="AQ1283" i="6"/>
  <c r="AR1283" i="6"/>
  <c r="AS1283" i="6"/>
  <c r="BJ1283" i="6"/>
  <c r="BK1283" i="6"/>
  <c r="BL1283" i="6"/>
  <c r="BM1283" i="6"/>
  <c r="BN1283" i="6"/>
  <c r="AK1284" i="6"/>
  <c r="AL1284" i="6"/>
  <c r="AM1284" i="6"/>
  <c r="AN1284" i="6"/>
  <c r="AO1284" i="6"/>
  <c r="AP1284" i="6"/>
  <c r="AQ1284" i="6"/>
  <c r="AR1284" i="6"/>
  <c r="AS1284" i="6"/>
  <c r="BJ1284" i="6"/>
  <c r="BK1284" i="6"/>
  <c r="BL1284" i="6"/>
  <c r="BM1284" i="6"/>
  <c r="BN1284" i="6"/>
  <c r="AK1285" i="6"/>
  <c r="AL1285" i="6"/>
  <c r="AM1285" i="6"/>
  <c r="AN1285" i="6"/>
  <c r="AO1285" i="6"/>
  <c r="AP1285" i="6"/>
  <c r="AQ1285" i="6"/>
  <c r="AR1285" i="6"/>
  <c r="AS1285" i="6"/>
  <c r="BJ1285" i="6"/>
  <c r="BK1285" i="6"/>
  <c r="BL1285" i="6"/>
  <c r="BM1285" i="6"/>
  <c r="BN1285" i="6"/>
  <c r="AK1286" i="6"/>
  <c r="AL1286" i="6"/>
  <c r="AM1286" i="6"/>
  <c r="AN1286" i="6"/>
  <c r="AO1286" i="6"/>
  <c r="AP1286" i="6"/>
  <c r="AQ1286" i="6"/>
  <c r="AR1286" i="6"/>
  <c r="AS1286" i="6"/>
  <c r="BJ1286" i="6"/>
  <c r="BK1286" i="6"/>
  <c r="BL1286" i="6"/>
  <c r="BM1286" i="6"/>
  <c r="BN1286" i="6"/>
  <c r="AK1287" i="6"/>
  <c r="AL1287" i="6"/>
  <c r="AM1287" i="6"/>
  <c r="AN1287" i="6"/>
  <c r="AO1287" i="6"/>
  <c r="AP1287" i="6"/>
  <c r="AQ1287" i="6"/>
  <c r="AR1287" i="6"/>
  <c r="AS1287" i="6"/>
  <c r="BJ1287" i="6"/>
  <c r="BK1287" i="6"/>
  <c r="BL1287" i="6"/>
  <c r="BM1287" i="6"/>
  <c r="BN1287" i="6"/>
  <c r="AK1288" i="6"/>
  <c r="AL1288" i="6"/>
  <c r="AM1288" i="6"/>
  <c r="AN1288" i="6"/>
  <c r="AO1288" i="6"/>
  <c r="AP1288" i="6"/>
  <c r="AQ1288" i="6"/>
  <c r="AR1288" i="6"/>
  <c r="AS1288" i="6"/>
  <c r="BJ1288" i="6"/>
  <c r="BK1288" i="6"/>
  <c r="BL1288" i="6"/>
  <c r="BM1288" i="6"/>
  <c r="BN1288" i="6"/>
  <c r="AK1289" i="6"/>
  <c r="AL1289" i="6"/>
  <c r="AM1289" i="6"/>
  <c r="AN1289" i="6"/>
  <c r="AO1289" i="6"/>
  <c r="AP1289" i="6"/>
  <c r="AQ1289" i="6"/>
  <c r="AR1289" i="6"/>
  <c r="AS1289" i="6"/>
  <c r="BJ1289" i="6"/>
  <c r="BK1289" i="6"/>
  <c r="BL1289" i="6"/>
  <c r="BM1289" i="6"/>
  <c r="BN1289" i="6"/>
  <c r="AK1290" i="6"/>
  <c r="AL1290" i="6"/>
  <c r="AM1290" i="6"/>
  <c r="AN1290" i="6"/>
  <c r="AO1290" i="6"/>
  <c r="AP1290" i="6"/>
  <c r="AQ1290" i="6"/>
  <c r="AR1290" i="6"/>
  <c r="AS1290" i="6"/>
  <c r="BJ1290" i="6"/>
  <c r="BK1290" i="6"/>
  <c r="BL1290" i="6"/>
  <c r="BM1290" i="6"/>
  <c r="BN1290" i="6"/>
  <c r="AK1291" i="6"/>
  <c r="AL1291" i="6"/>
  <c r="AM1291" i="6"/>
  <c r="AN1291" i="6"/>
  <c r="AO1291" i="6"/>
  <c r="AP1291" i="6"/>
  <c r="AQ1291" i="6"/>
  <c r="AR1291" i="6"/>
  <c r="AS1291" i="6"/>
  <c r="BJ1291" i="6"/>
  <c r="BK1291" i="6"/>
  <c r="BL1291" i="6"/>
  <c r="BM1291" i="6"/>
  <c r="BN1291" i="6"/>
  <c r="AK1292" i="6"/>
  <c r="AL1292" i="6"/>
  <c r="AM1292" i="6"/>
  <c r="AN1292" i="6"/>
  <c r="AO1292" i="6"/>
  <c r="AP1292" i="6"/>
  <c r="AQ1292" i="6"/>
  <c r="AR1292" i="6"/>
  <c r="AS1292" i="6"/>
  <c r="BJ1292" i="6"/>
  <c r="BK1292" i="6"/>
  <c r="BL1292" i="6"/>
  <c r="BM1292" i="6"/>
  <c r="BN1292" i="6"/>
  <c r="AK1293" i="6"/>
  <c r="AL1293" i="6"/>
  <c r="AM1293" i="6"/>
  <c r="AN1293" i="6"/>
  <c r="AO1293" i="6"/>
  <c r="AP1293" i="6"/>
  <c r="AQ1293" i="6"/>
  <c r="AR1293" i="6"/>
  <c r="AS1293" i="6"/>
  <c r="BJ1293" i="6"/>
  <c r="BK1293" i="6"/>
  <c r="BL1293" i="6"/>
  <c r="BM1293" i="6"/>
  <c r="BN1293" i="6"/>
  <c r="AK1294" i="6"/>
  <c r="AL1294" i="6"/>
  <c r="AM1294" i="6"/>
  <c r="AN1294" i="6"/>
  <c r="AO1294" i="6"/>
  <c r="AP1294" i="6"/>
  <c r="AQ1294" i="6"/>
  <c r="AR1294" i="6"/>
  <c r="AS1294" i="6"/>
  <c r="BJ1294" i="6"/>
  <c r="BK1294" i="6"/>
  <c r="BL1294" i="6"/>
  <c r="BM1294" i="6"/>
  <c r="BN1294" i="6"/>
  <c r="AK1295" i="6"/>
  <c r="AL1295" i="6"/>
  <c r="AM1295" i="6"/>
  <c r="AN1295" i="6"/>
  <c r="AO1295" i="6"/>
  <c r="AP1295" i="6"/>
  <c r="AQ1295" i="6"/>
  <c r="AR1295" i="6"/>
  <c r="AS1295" i="6"/>
  <c r="BJ1295" i="6"/>
  <c r="BK1295" i="6"/>
  <c r="BL1295" i="6"/>
  <c r="BM1295" i="6"/>
  <c r="BN1295" i="6"/>
  <c r="AK1296" i="6"/>
  <c r="AL1296" i="6"/>
  <c r="AM1296" i="6"/>
  <c r="AN1296" i="6"/>
  <c r="AO1296" i="6"/>
  <c r="AP1296" i="6"/>
  <c r="AQ1296" i="6"/>
  <c r="AR1296" i="6"/>
  <c r="AS1296" i="6"/>
  <c r="BJ1296" i="6"/>
  <c r="BK1296" i="6"/>
  <c r="BL1296" i="6"/>
  <c r="BM1296" i="6"/>
  <c r="BN1296" i="6"/>
  <c r="AK1297" i="6"/>
  <c r="AL1297" i="6"/>
  <c r="AM1297" i="6"/>
  <c r="AN1297" i="6"/>
  <c r="AO1297" i="6"/>
  <c r="AP1297" i="6"/>
  <c r="AQ1297" i="6"/>
  <c r="AR1297" i="6"/>
  <c r="AS1297" i="6"/>
  <c r="BJ1297" i="6"/>
  <c r="BK1297" i="6"/>
  <c r="BL1297" i="6"/>
  <c r="BM1297" i="6"/>
  <c r="BN1297" i="6"/>
  <c r="AK1298" i="6"/>
  <c r="AL1298" i="6"/>
  <c r="AM1298" i="6"/>
  <c r="AN1298" i="6"/>
  <c r="AO1298" i="6"/>
  <c r="AP1298" i="6"/>
  <c r="AQ1298" i="6"/>
  <c r="AR1298" i="6"/>
  <c r="AS1298" i="6"/>
  <c r="BJ1298" i="6"/>
  <c r="BK1298" i="6"/>
  <c r="BL1298" i="6"/>
  <c r="BM1298" i="6"/>
  <c r="BN1298" i="6"/>
  <c r="AK1299" i="6"/>
  <c r="AL1299" i="6"/>
  <c r="AM1299" i="6"/>
  <c r="AN1299" i="6"/>
  <c r="AO1299" i="6"/>
  <c r="AP1299" i="6"/>
  <c r="AQ1299" i="6"/>
  <c r="AR1299" i="6"/>
  <c r="AS1299" i="6"/>
  <c r="BJ1299" i="6"/>
  <c r="BK1299" i="6"/>
  <c r="BL1299" i="6"/>
  <c r="BM1299" i="6"/>
  <c r="BN1299" i="6"/>
  <c r="AK1300" i="6"/>
  <c r="AL1300" i="6"/>
  <c r="AM1300" i="6"/>
  <c r="AN1300" i="6"/>
  <c r="AO1300" i="6"/>
  <c r="AP1300" i="6"/>
  <c r="AQ1300" i="6"/>
  <c r="AR1300" i="6"/>
  <c r="AS1300" i="6"/>
  <c r="BJ1300" i="6"/>
  <c r="BK1300" i="6"/>
  <c r="BL1300" i="6"/>
  <c r="BM1300" i="6"/>
  <c r="BN1300" i="6"/>
  <c r="AK1301" i="6"/>
  <c r="AL1301" i="6"/>
  <c r="AM1301" i="6"/>
  <c r="AN1301" i="6"/>
  <c r="AO1301" i="6"/>
  <c r="AP1301" i="6"/>
  <c r="AQ1301" i="6"/>
  <c r="AR1301" i="6"/>
  <c r="AS1301" i="6"/>
  <c r="BJ1301" i="6"/>
  <c r="BK1301" i="6"/>
  <c r="BL1301" i="6"/>
  <c r="BM1301" i="6"/>
  <c r="BN1301" i="6"/>
  <c r="AK1302" i="6"/>
  <c r="AL1302" i="6"/>
  <c r="AM1302" i="6"/>
  <c r="AN1302" i="6"/>
  <c r="AO1302" i="6"/>
  <c r="AP1302" i="6"/>
  <c r="AQ1302" i="6"/>
  <c r="AR1302" i="6"/>
  <c r="AS1302" i="6"/>
  <c r="BJ1302" i="6"/>
  <c r="BK1302" i="6"/>
  <c r="BL1302" i="6"/>
  <c r="BM1302" i="6"/>
  <c r="BN1302" i="6"/>
  <c r="AK1303" i="6"/>
  <c r="AL1303" i="6"/>
  <c r="AM1303" i="6"/>
  <c r="AN1303" i="6"/>
  <c r="AO1303" i="6"/>
  <c r="AP1303" i="6"/>
  <c r="AQ1303" i="6"/>
  <c r="AR1303" i="6"/>
  <c r="AS1303" i="6"/>
  <c r="BJ1303" i="6"/>
  <c r="BK1303" i="6"/>
  <c r="BL1303" i="6"/>
  <c r="BM1303" i="6"/>
  <c r="BN1303" i="6"/>
  <c r="AK1304" i="6"/>
  <c r="AL1304" i="6"/>
  <c r="AM1304" i="6"/>
  <c r="AN1304" i="6"/>
  <c r="AO1304" i="6"/>
  <c r="AP1304" i="6"/>
  <c r="AQ1304" i="6"/>
  <c r="AR1304" i="6"/>
  <c r="AS1304" i="6"/>
  <c r="BJ1304" i="6"/>
  <c r="BK1304" i="6"/>
  <c r="BL1304" i="6"/>
  <c r="BM1304" i="6"/>
  <c r="BN1304" i="6"/>
  <c r="AK1305" i="6"/>
  <c r="AL1305" i="6"/>
  <c r="AM1305" i="6"/>
  <c r="AN1305" i="6"/>
  <c r="AO1305" i="6"/>
  <c r="AP1305" i="6"/>
  <c r="AQ1305" i="6"/>
  <c r="AR1305" i="6"/>
  <c r="AS1305" i="6"/>
  <c r="BJ1305" i="6"/>
  <c r="BK1305" i="6"/>
  <c r="BL1305" i="6"/>
  <c r="BM1305" i="6"/>
  <c r="BN1305" i="6"/>
  <c r="AK1306" i="6"/>
  <c r="AL1306" i="6"/>
  <c r="AM1306" i="6"/>
  <c r="AN1306" i="6"/>
  <c r="AO1306" i="6"/>
  <c r="AP1306" i="6"/>
  <c r="AQ1306" i="6"/>
  <c r="AR1306" i="6"/>
  <c r="AS1306" i="6"/>
  <c r="BJ1306" i="6"/>
  <c r="BK1306" i="6"/>
  <c r="BL1306" i="6"/>
  <c r="BM1306" i="6"/>
  <c r="BN1306" i="6"/>
  <c r="AK1307" i="6"/>
  <c r="AL1307" i="6"/>
  <c r="AM1307" i="6"/>
  <c r="AN1307" i="6"/>
  <c r="AO1307" i="6"/>
  <c r="AP1307" i="6"/>
  <c r="AQ1307" i="6"/>
  <c r="AR1307" i="6"/>
  <c r="AS1307" i="6"/>
  <c r="BJ1307" i="6"/>
  <c r="BK1307" i="6"/>
  <c r="BL1307" i="6"/>
  <c r="BM1307" i="6"/>
  <c r="BN1307" i="6"/>
  <c r="AK1308" i="6"/>
  <c r="AL1308" i="6"/>
  <c r="AM1308" i="6"/>
  <c r="AN1308" i="6"/>
  <c r="AO1308" i="6"/>
  <c r="AP1308" i="6"/>
  <c r="AQ1308" i="6"/>
  <c r="AR1308" i="6"/>
  <c r="AS1308" i="6"/>
  <c r="BJ1308" i="6"/>
  <c r="BK1308" i="6"/>
  <c r="BL1308" i="6"/>
  <c r="BM1308" i="6"/>
  <c r="BN1308" i="6"/>
  <c r="AK1309" i="6"/>
  <c r="AL1309" i="6"/>
  <c r="AM1309" i="6"/>
  <c r="AN1309" i="6"/>
  <c r="AO1309" i="6"/>
  <c r="AP1309" i="6"/>
  <c r="AQ1309" i="6"/>
  <c r="AR1309" i="6"/>
  <c r="AS1309" i="6"/>
  <c r="BJ1309" i="6"/>
  <c r="BK1309" i="6"/>
  <c r="BL1309" i="6"/>
  <c r="BM1309" i="6"/>
  <c r="BN1309" i="6"/>
  <c r="AK1310" i="6"/>
  <c r="AL1310" i="6"/>
  <c r="AM1310" i="6"/>
  <c r="AN1310" i="6"/>
  <c r="AO1310" i="6"/>
  <c r="AP1310" i="6"/>
  <c r="AQ1310" i="6"/>
  <c r="AR1310" i="6"/>
  <c r="AS1310" i="6"/>
  <c r="BJ1310" i="6"/>
  <c r="BK1310" i="6"/>
  <c r="BL1310" i="6"/>
  <c r="BM1310" i="6"/>
  <c r="BN1310" i="6"/>
  <c r="AK1311" i="6"/>
  <c r="AL1311" i="6"/>
  <c r="AM1311" i="6"/>
  <c r="AN1311" i="6"/>
  <c r="AO1311" i="6"/>
  <c r="AP1311" i="6"/>
  <c r="AQ1311" i="6"/>
  <c r="AR1311" i="6"/>
  <c r="AS1311" i="6"/>
  <c r="BJ1311" i="6"/>
  <c r="BK1311" i="6"/>
  <c r="BL1311" i="6"/>
  <c r="BM1311" i="6"/>
  <c r="BN1311" i="6"/>
  <c r="AK1312" i="6"/>
  <c r="AL1312" i="6"/>
  <c r="AM1312" i="6"/>
  <c r="AN1312" i="6"/>
  <c r="AO1312" i="6"/>
  <c r="AP1312" i="6"/>
  <c r="AQ1312" i="6"/>
  <c r="AR1312" i="6"/>
  <c r="AS1312" i="6"/>
  <c r="BJ1312" i="6"/>
  <c r="BK1312" i="6"/>
  <c r="BL1312" i="6"/>
  <c r="BM1312" i="6"/>
  <c r="BN1312" i="6"/>
  <c r="AK1313" i="6"/>
  <c r="AL1313" i="6"/>
  <c r="AM1313" i="6"/>
  <c r="AN1313" i="6"/>
  <c r="AO1313" i="6"/>
  <c r="AP1313" i="6"/>
  <c r="AQ1313" i="6"/>
  <c r="AR1313" i="6"/>
  <c r="AS1313" i="6"/>
  <c r="BJ1313" i="6"/>
  <c r="BK1313" i="6"/>
  <c r="BL1313" i="6"/>
  <c r="BM1313" i="6"/>
  <c r="BN1313" i="6"/>
  <c r="AK1314" i="6"/>
  <c r="AL1314" i="6"/>
  <c r="AM1314" i="6"/>
  <c r="AN1314" i="6"/>
  <c r="AO1314" i="6"/>
  <c r="AP1314" i="6"/>
  <c r="AQ1314" i="6"/>
  <c r="AR1314" i="6"/>
  <c r="AS1314" i="6"/>
  <c r="BJ1314" i="6"/>
  <c r="BK1314" i="6"/>
  <c r="BL1314" i="6"/>
  <c r="BM1314" i="6"/>
  <c r="BN1314" i="6"/>
  <c r="AK1315" i="6"/>
  <c r="AL1315" i="6"/>
  <c r="AM1315" i="6"/>
  <c r="AN1315" i="6"/>
  <c r="AO1315" i="6"/>
  <c r="AP1315" i="6"/>
  <c r="AQ1315" i="6"/>
  <c r="AR1315" i="6"/>
  <c r="AS1315" i="6"/>
  <c r="BJ1315" i="6"/>
  <c r="BK1315" i="6"/>
  <c r="BL1315" i="6"/>
  <c r="BM1315" i="6"/>
  <c r="BN1315" i="6"/>
  <c r="AK1316" i="6"/>
  <c r="AL1316" i="6"/>
  <c r="AM1316" i="6"/>
  <c r="AN1316" i="6"/>
  <c r="AO1316" i="6"/>
  <c r="AP1316" i="6"/>
  <c r="AQ1316" i="6"/>
  <c r="AR1316" i="6"/>
  <c r="AS1316" i="6"/>
  <c r="BJ1316" i="6"/>
  <c r="BK1316" i="6"/>
  <c r="BL1316" i="6"/>
  <c r="BM1316" i="6"/>
  <c r="BN1316" i="6"/>
  <c r="AK1317" i="6"/>
  <c r="AL1317" i="6"/>
  <c r="AM1317" i="6"/>
  <c r="AN1317" i="6"/>
  <c r="AO1317" i="6"/>
  <c r="AP1317" i="6"/>
  <c r="AQ1317" i="6"/>
  <c r="AR1317" i="6"/>
  <c r="AS1317" i="6"/>
  <c r="BJ1317" i="6"/>
  <c r="BK1317" i="6"/>
  <c r="BL1317" i="6"/>
  <c r="BM1317" i="6"/>
  <c r="BN1317" i="6"/>
  <c r="AK1318" i="6"/>
  <c r="AL1318" i="6"/>
  <c r="AM1318" i="6"/>
  <c r="AN1318" i="6"/>
  <c r="AO1318" i="6"/>
  <c r="AP1318" i="6"/>
  <c r="AQ1318" i="6"/>
  <c r="AR1318" i="6"/>
  <c r="AS1318" i="6"/>
  <c r="BJ1318" i="6"/>
  <c r="BK1318" i="6"/>
  <c r="BL1318" i="6"/>
  <c r="BM1318" i="6"/>
  <c r="BN1318" i="6"/>
  <c r="AK1319" i="6"/>
  <c r="AL1319" i="6"/>
  <c r="AM1319" i="6"/>
  <c r="AN1319" i="6"/>
  <c r="AO1319" i="6"/>
  <c r="AP1319" i="6"/>
  <c r="AQ1319" i="6"/>
  <c r="AR1319" i="6"/>
  <c r="AS1319" i="6"/>
  <c r="BJ1319" i="6"/>
  <c r="BK1319" i="6"/>
  <c r="BL1319" i="6"/>
  <c r="BM1319" i="6"/>
  <c r="BN1319" i="6"/>
  <c r="AK1320" i="6"/>
  <c r="AL1320" i="6"/>
  <c r="AM1320" i="6"/>
  <c r="AN1320" i="6"/>
  <c r="AO1320" i="6"/>
  <c r="AP1320" i="6"/>
  <c r="AQ1320" i="6"/>
  <c r="AR1320" i="6"/>
  <c r="AS1320" i="6"/>
  <c r="BJ1320" i="6"/>
  <c r="BK1320" i="6"/>
  <c r="BL1320" i="6"/>
  <c r="BM1320" i="6"/>
  <c r="BN1320" i="6"/>
  <c r="AK1321" i="6"/>
  <c r="AL1321" i="6"/>
  <c r="AM1321" i="6"/>
  <c r="AN1321" i="6"/>
  <c r="AO1321" i="6"/>
  <c r="AP1321" i="6"/>
  <c r="AQ1321" i="6"/>
  <c r="AR1321" i="6"/>
  <c r="AS1321" i="6"/>
  <c r="BJ1321" i="6"/>
  <c r="BK1321" i="6"/>
  <c r="BL1321" i="6"/>
  <c r="BM1321" i="6"/>
  <c r="BN1321" i="6"/>
  <c r="AK1322" i="6"/>
  <c r="AL1322" i="6"/>
  <c r="AM1322" i="6"/>
  <c r="AN1322" i="6"/>
  <c r="AO1322" i="6"/>
  <c r="AP1322" i="6"/>
  <c r="AQ1322" i="6"/>
  <c r="AR1322" i="6"/>
  <c r="AS1322" i="6"/>
  <c r="BJ1322" i="6"/>
  <c r="BK1322" i="6"/>
  <c r="BL1322" i="6"/>
  <c r="BM1322" i="6"/>
  <c r="BN1322" i="6"/>
  <c r="AK1323" i="6"/>
  <c r="AL1323" i="6"/>
  <c r="AM1323" i="6"/>
  <c r="AN1323" i="6"/>
  <c r="AO1323" i="6"/>
  <c r="AP1323" i="6"/>
  <c r="AQ1323" i="6"/>
  <c r="AR1323" i="6"/>
  <c r="AS1323" i="6"/>
  <c r="BJ1323" i="6"/>
  <c r="BK1323" i="6"/>
  <c r="BL1323" i="6"/>
  <c r="BM1323" i="6"/>
  <c r="BN1323" i="6"/>
  <c r="AK1324" i="6"/>
  <c r="AL1324" i="6"/>
  <c r="AM1324" i="6"/>
  <c r="AN1324" i="6"/>
  <c r="AO1324" i="6"/>
  <c r="AP1324" i="6"/>
  <c r="AQ1324" i="6"/>
  <c r="AR1324" i="6"/>
  <c r="AS1324" i="6"/>
  <c r="BJ1324" i="6"/>
  <c r="BK1324" i="6"/>
  <c r="BL1324" i="6"/>
  <c r="BM1324" i="6"/>
  <c r="BN1324" i="6"/>
  <c r="AK1325" i="6"/>
  <c r="AL1325" i="6"/>
  <c r="AM1325" i="6"/>
  <c r="AN1325" i="6"/>
  <c r="AO1325" i="6"/>
  <c r="AP1325" i="6"/>
  <c r="AQ1325" i="6"/>
  <c r="AR1325" i="6"/>
  <c r="AS1325" i="6"/>
  <c r="BJ1325" i="6"/>
  <c r="BK1325" i="6"/>
  <c r="BL1325" i="6"/>
  <c r="BM1325" i="6"/>
  <c r="BN1325" i="6"/>
  <c r="AK1326" i="6"/>
  <c r="AL1326" i="6"/>
  <c r="AM1326" i="6"/>
  <c r="AN1326" i="6"/>
  <c r="AO1326" i="6"/>
  <c r="AP1326" i="6"/>
  <c r="AQ1326" i="6"/>
  <c r="AR1326" i="6"/>
  <c r="AS1326" i="6"/>
  <c r="BJ1326" i="6"/>
  <c r="BK1326" i="6"/>
  <c r="BL1326" i="6"/>
  <c r="BM1326" i="6"/>
  <c r="BN1326" i="6"/>
  <c r="AK1327" i="6"/>
  <c r="AL1327" i="6"/>
  <c r="AM1327" i="6"/>
  <c r="AN1327" i="6"/>
  <c r="AO1327" i="6"/>
  <c r="AP1327" i="6"/>
  <c r="AQ1327" i="6"/>
  <c r="AR1327" i="6"/>
  <c r="AS1327" i="6"/>
  <c r="BJ1327" i="6"/>
  <c r="BK1327" i="6"/>
  <c r="BL1327" i="6"/>
  <c r="BM1327" i="6"/>
  <c r="BN1327" i="6"/>
  <c r="AK1328" i="6"/>
  <c r="AL1328" i="6"/>
  <c r="AM1328" i="6"/>
  <c r="AN1328" i="6"/>
  <c r="AO1328" i="6"/>
  <c r="AP1328" i="6"/>
  <c r="AQ1328" i="6"/>
  <c r="AR1328" i="6"/>
  <c r="AS1328" i="6"/>
  <c r="BJ1328" i="6"/>
  <c r="BK1328" i="6"/>
  <c r="BL1328" i="6"/>
  <c r="BM1328" i="6"/>
  <c r="BN1328" i="6"/>
  <c r="AK1329" i="6"/>
  <c r="AL1329" i="6"/>
  <c r="AM1329" i="6"/>
  <c r="AN1329" i="6"/>
  <c r="AO1329" i="6"/>
  <c r="AP1329" i="6"/>
  <c r="AQ1329" i="6"/>
  <c r="AR1329" i="6"/>
  <c r="AS1329" i="6"/>
  <c r="BJ1329" i="6"/>
  <c r="BK1329" i="6"/>
  <c r="BL1329" i="6"/>
  <c r="BM1329" i="6"/>
  <c r="BN1329" i="6"/>
  <c r="AK1330" i="6"/>
  <c r="AL1330" i="6"/>
  <c r="AM1330" i="6"/>
  <c r="AN1330" i="6"/>
  <c r="AO1330" i="6"/>
  <c r="AP1330" i="6"/>
  <c r="AQ1330" i="6"/>
  <c r="AR1330" i="6"/>
  <c r="AS1330" i="6"/>
  <c r="BJ1330" i="6"/>
  <c r="BK1330" i="6"/>
  <c r="BL1330" i="6"/>
  <c r="BM1330" i="6"/>
  <c r="BN1330" i="6"/>
  <c r="AK1331" i="6"/>
  <c r="AL1331" i="6"/>
  <c r="AM1331" i="6"/>
  <c r="AN1331" i="6"/>
  <c r="AO1331" i="6"/>
  <c r="AP1331" i="6"/>
  <c r="AQ1331" i="6"/>
  <c r="AR1331" i="6"/>
  <c r="AS1331" i="6"/>
  <c r="BJ1331" i="6"/>
  <c r="BK1331" i="6"/>
  <c r="BL1331" i="6"/>
  <c r="BM1331" i="6"/>
  <c r="BN1331" i="6"/>
  <c r="AK1332" i="6"/>
  <c r="AL1332" i="6"/>
  <c r="AM1332" i="6"/>
  <c r="AN1332" i="6"/>
  <c r="AO1332" i="6"/>
  <c r="AP1332" i="6"/>
  <c r="AQ1332" i="6"/>
  <c r="AR1332" i="6"/>
  <c r="AS1332" i="6"/>
  <c r="BJ1332" i="6"/>
  <c r="BK1332" i="6"/>
  <c r="BL1332" i="6"/>
  <c r="BM1332" i="6"/>
  <c r="BN1332" i="6"/>
  <c r="AK1333" i="6"/>
  <c r="AL1333" i="6"/>
  <c r="AM1333" i="6"/>
  <c r="AN1333" i="6"/>
  <c r="AO1333" i="6"/>
  <c r="AP1333" i="6"/>
  <c r="AQ1333" i="6"/>
  <c r="AR1333" i="6"/>
  <c r="AS1333" i="6"/>
  <c r="BJ1333" i="6"/>
  <c r="BK1333" i="6"/>
  <c r="BL1333" i="6"/>
  <c r="BM1333" i="6"/>
  <c r="BN1333" i="6"/>
  <c r="AK1334" i="6"/>
  <c r="AL1334" i="6"/>
  <c r="AM1334" i="6"/>
  <c r="AN1334" i="6"/>
  <c r="AO1334" i="6"/>
  <c r="AP1334" i="6"/>
  <c r="AQ1334" i="6"/>
  <c r="AR1334" i="6"/>
  <c r="AS1334" i="6"/>
  <c r="BJ1334" i="6"/>
  <c r="BK1334" i="6"/>
  <c r="BL1334" i="6"/>
  <c r="BM1334" i="6"/>
  <c r="BN1334" i="6"/>
  <c r="AK1335" i="6"/>
  <c r="AL1335" i="6"/>
  <c r="AM1335" i="6"/>
  <c r="AN1335" i="6"/>
  <c r="AO1335" i="6"/>
  <c r="AP1335" i="6"/>
  <c r="AQ1335" i="6"/>
  <c r="AR1335" i="6"/>
  <c r="AS1335" i="6"/>
  <c r="BJ1335" i="6"/>
  <c r="BK1335" i="6"/>
  <c r="BL1335" i="6"/>
  <c r="BM1335" i="6"/>
  <c r="BN1335" i="6"/>
  <c r="AK1336" i="6"/>
  <c r="AL1336" i="6"/>
  <c r="AM1336" i="6"/>
  <c r="AN1336" i="6"/>
  <c r="AO1336" i="6"/>
  <c r="AP1336" i="6"/>
  <c r="AQ1336" i="6"/>
  <c r="AR1336" i="6"/>
  <c r="AS1336" i="6"/>
  <c r="BJ1336" i="6"/>
  <c r="BK1336" i="6"/>
  <c r="BL1336" i="6"/>
  <c r="BM1336" i="6"/>
  <c r="BN1336" i="6"/>
  <c r="AK1337" i="6"/>
  <c r="AL1337" i="6"/>
  <c r="AM1337" i="6"/>
  <c r="AN1337" i="6"/>
  <c r="AO1337" i="6"/>
  <c r="AP1337" i="6"/>
  <c r="AQ1337" i="6"/>
  <c r="AR1337" i="6"/>
  <c r="AS1337" i="6"/>
  <c r="BJ1337" i="6"/>
  <c r="BK1337" i="6"/>
  <c r="BL1337" i="6"/>
  <c r="BM1337" i="6"/>
  <c r="BN1337" i="6"/>
  <c r="AK1338" i="6"/>
  <c r="AL1338" i="6"/>
  <c r="AM1338" i="6"/>
  <c r="AN1338" i="6"/>
  <c r="AO1338" i="6"/>
  <c r="AP1338" i="6"/>
  <c r="AQ1338" i="6"/>
  <c r="AR1338" i="6"/>
  <c r="AS1338" i="6"/>
  <c r="BJ1338" i="6"/>
  <c r="BK1338" i="6"/>
  <c r="BL1338" i="6"/>
  <c r="BM1338" i="6"/>
  <c r="BN1338" i="6"/>
  <c r="AK1339" i="6"/>
  <c r="AL1339" i="6"/>
  <c r="AM1339" i="6"/>
  <c r="AN1339" i="6"/>
  <c r="AO1339" i="6"/>
  <c r="AP1339" i="6"/>
  <c r="AQ1339" i="6"/>
  <c r="AR1339" i="6"/>
  <c r="AS1339" i="6"/>
  <c r="BJ1339" i="6"/>
  <c r="BK1339" i="6"/>
  <c r="BL1339" i="6"/>
  <c r="BM1339" i="6"/>
  <c r="BN1339" i="6"/>
  <c r="AK1340" i="6"/>
  <c r="AL1340" i="6"/>
  <c r="AM1340" i="6"/>
  <c r="AN1340" i="6"/>
  <c r="AO1340" i="6"/>
  <c r="AP1340" i="6"/>
  <c r="AQ1340" i="6"/>
  <c r="AR1340" i="6"/>
  <c r="AS1340" i="6"/>
  <c r="BJ1340" i="6"/>
  <c r="BK1340" i="6"/>
  <c r="BL1340" i="6"/>
  <c r="BM1340" i="6"/>
  <c r="BN1340" i="6"/>
  <c r="AK1341" i="6"/>
  <c r="AL1341" i="6"/>
  <c r="AM1341" i="6"/>
  <c r="AN1341" i="6"/>
  <c r="AO1341" i="6"/>
  <c r="AP1341" i="6"/>
  <c r="AQ1341" i="6"/>
  <c r="AR1341" i="6"/>
  <c r="AS1341" i="6"/>
  <c r="BJ1341" i="6"/>
  <c r="BK1341" i="6"/>
  <c r="BL1341" i="6"/>
  <c r="BM1341" i="6"/>
  <c r="BN1341" i="6"/>
  <c r="AK1342" i="6"/>
  <c r="AL1342" i="6"/>
  <c r="AM1342" i="6"/>
  <c r="AN1342" i="6"/>
  <c r="AO1342" i="6"/>
  <c r="AP1342" i="6"/>
  <c r="AQ1342" i="6"/>
  <c r="AR1342" i="6"/>
  <c r="AS1342" i="6"/>
  <c r="BJ1342" i="6"/>
  <c r="BK1342" i="6"/>
  <c r="BL1342" i="6"/>
  <c r="BM1342" i="6"/>
  <c r="BN1342" i="6"/>
  <c r="AK1343" i="6"/>
  <c r="AL1343" i="6"/>
  <c r="AM1343" i="6"/>
  <c r="AN1343" i="6"/>
  <c r="AO1343" i="6"/>
  <c r="AP1343" i="6"/>
  <c r="AQ1343" i="6"/>
  <c r="AR1343" i="6"/>
  <c r="AS1343" i="6"/>
  <c r="BJ1343" i="6"/>
  <c r="BK1343" i="6"/>
  <c r="BL1343" i="6"/>
  <c r="BM1343" i="6"/>
  <c r="BN1343" i="6"/>
  <c r="AK1344" i="6"/>
  <c r="AL1344" i="6"/>
  <c r="AM1344" i="6"/>
  <c r="AN1344" i="6"/>
  <c r="AO1344" i="6"/>
  <c r="AP1344" i="6"/>
  <c r="AQ1344" i="6"/>
  <c r="AR1344" i="6"/>
  <c r="AS1344" i="6"/>
  <c r="BJ1344" i="6"/>
  <c r="BK1344" i="6"/>
  <c r="BL1344" i="6"/>
  <c r="BM1344" i="6"/>
  <c r="BN1344" i="6"/>
  <c r="AK1345" i="6"/>
  <c r="AL1345" i="6"/>
  <c r="AM1345" i="6"/>
  <c r="AN1345" i="6"/>
  <c r="AO1345" i="6"/>
  <c r="AP1345" i="6"/>
  <c r="AQ1345" i="6"/>
  <c r="AR1345" i="6"/>
  <c r="AS1345" i="6"/>
  <c r="BJ1345" i="6"/>
  <c r="BK1345" i="6"/>
  <c r="BL1345" i="6"/>
  <c r="BM1345" i="6"/>
  <c r="BN1345" i="6"/>
  <c r="AK1346" i="6"/>
  <c r="AL1346" i="6"/>
  <c r="AM1346" i="6"/>
  <c r="AN1346" i="6"/>
  <c r="AO1346" i="6"/>
  <c r="AP1346" i="6"/>
  <c r="AQ1346" i="6"/>
  <c r="AR1346" i="6"/>
  <c r="AS1346" i="6"/>
  <c r="BJ1346" i="6"/>
  <c r="BK1346" i="6"/>
  <c r="BL1346" i="6"/>
  <c r="BM1346" i="6"/>
  <c r="BN1346" i="6"/>
  <c r="AK1347" i="6"/>
  <c r="AL1347" i="6"/>
  <c r="AM1347" i="6"/>
  <c r="AN1347" i="6"/>
  <c r="AO1347" i="6"/>
  <c r="AP1347" i="6"/>
  <c r="AQ1347" i="6"/>
  <c r="AR1347" i="6"/>
  <c r="AS1347" i="6"/>
  <c r="BJ1347" i="6"/>
  <c r="BK1347" i="6"/>
  <c r="BL1347" i="6"/>
  <c r="BM1347" i="6"/>
  <c r="BN1347" i="6"/>
  <c r="AK1348" i="6"/>
  <c r="AL1348" i="6"/>
  <c r="AM1348" i="6"/>
  <c r="AN1348" i="6"/>
  <c r="AO1348" i="6"/>
  <c r="AP1348" i="6"/>
  <c r="AQ1348" i="6"/>
  <c r="AR1348" i="6"/>
  <c r="AS1348" i="6"/>
  <c r="BJ1348" i="6"/>
  <c r="BK1348" i="6"/>
  <c r="BL1348" i="6"/>
  <c r="BM1348" i="6"/>
  <c r="BN1348" i="6"/>
  <c r="AK1349" i="6"/>
  <c r="AL1349" i="6"/>
  <c r="AM1349" i="6"/>
  <c r="AN1349" i="6"/>
  <c r="AO1349" i="6"/>
  <c r="AP1349" i="6"/>
  <c r="AQ1349" i="6"/>
  <c r="AR1349" i="6"/>
  <c r="AS1349" i="6"/>
  <c r="BJ1349" i="6"/>
  <c r="BK1349" i="6"/>
  <c r="BL1349" i="6"/>
  <c r="BM1349" i="6"/>
  <c r="BN1349" i="6"/>
  <c r="AK1350" i="6"/>
  <c r="AL1350" i="6"/>
  <c r="AM1350" i="6"/>
  <c r="AN1350" i="6"/>
  <c r="AO1350" i="6"/>
  <c r="AP1350" i="6"/>
  <c r="AQ1350" i="6"/>
  <c r="AR1350" i="6"/>
  <c r="AS1350" i="6"/>
  <c r="BJ1350" i="6"/>
  <c r="BK1350" i="6"/>
  <c r="BL1350" i="6"/>
  <c r="BM1350" i="6"/>
  <c r="BN1350" i="6"/>
  <c r="AK1351" i="6"/>
  <c r="AL1351" i="6"/>
  <c r="AM1351" i="6"/>
  <c r="AN1351" i="6"/>
  <c r="AO1351" i="6"/>
  <c r="AP1351" i="6"/>
  <c r="AQ1351" i="6"/>
  <c r="AR1351" i="6"/>
  <c r="AS1351" i="6"/>
  <c r="BJ1351" i="6"/>
  <c r="BK1351" i="6"/>
  <c r="BL1351" i="6"/>
  <c r="BM1351" i="6"/>
  <c r="BN1351" i="6"/>
  <c r="AK1352" i="6"/>
  <c r="AL1352" i="6"/>
  <c r="AM1352" i="6"/>
  <c r="AN1352" i="6"/>
  <c r="AO1352" i="6"/>
  <c r="AP1352" i="6"/>
  <c r="AQ1352" i="6"/>
  <c r="AR1352" i="6"/>
  <c r="AS1352" i="6"/>
  <c r="BJ1352" i="6"/>
  <c r="BK1352" i="6"/>
  <c r="BL1352" i="6"/>
  <c r="BM1352" i="6"/>
  <c r="BN1352" i="6"/>
  <c r="AK1353" i="6"/>
  <c r="AL1353" i="6"/>
  <c r="AM1353" i="6"/>
  <c r="AN1353" i="6"/>
  <c r="AO1353" i="6"/>
  <c r="AP1353" i="6"/>
  <c r="AQ1353" i="6"/>
  <c r="AR1353" i="6"/>
  <c r="AS1353" i="6"/>
  <c r="BJ1353" i="6"/>
  <c r="BK1353" i="6"/>
  <c r="BL1353" i="6"/>
  <c r="BM1353" i="6"/>
  <c r="BN1353" i="6"/>
  <c r="AK1354" i="6"/>
  <c r="AL1354" i="6"/>
  <c r="AM1354" i="6"/>
  <c r="AN1354" i="6"/>
  <c r="AO1354" i="6"/>
  <c r="AP1354" i="6"/>
  <c r="AQ1354" i="6"/>
  <c r="AR1354" i="6"/>
  <c r="AS1354" i="6"/>
  <c r="BJ1354" i="6"/>
  <c r="BK1354" i="6"/>
  <c r="BL1354" i="6"/>
  <c r="BM1354" i="6"/>
  <c r="BN1354" i="6"/>
  <c r="AK1355" i="6"/>
  <c r="AL1355" i="6"/>
  <c r="AM1355" i="6"/>
  <c r="AN1355" i="6"/>
  <c r="AO1355" i="6"/>
  <c r="AP1355" i="6"/>
  <c r="AQ1355" i="6"/>
  <c r="AR1355" i="6"/>
  <c r="AS1355" i="6"/>
  <c r="BJ1355" i="6"/>
  <c r="BK1355" i="6"/>
  <c r="BL1355" i="6"/>
  <c r="BM1355" i="6"/>
  <c r="BN1355" i="6"/>
  <c r="AK1356" i="6"/>
  <c r="AL1356" i="6"/>
  <c r="AM1356" i="6"/>
  <c r="AN1356" i="6"/>
  <c r="AO1356" i="6"/>
  <c r="AP1356" i="6"/>
  <c r="AQ1356" i="6"/>
  <c r="AR1356" i="6"/>
  <c r="AS1356" i="6"/>
  <c r="BJ1356" i="6"/>
  <c r="BK1356" i="6"/>
  <c r="BL1356" i="6"/>
  <c r="BM1356" i="6"/>
  <c r="BN1356" i="6"/>
  <c r="AK1357" i="6"/>
  <c r="AL1357" i="6"/>
  <c r="AM1357" i="6"/>
  <c r="AN1357" i="6"/>
  <c r="AO1357" i="6"/>
  <c r="AP1357" i="6"/>
  <c r="AQ1357" i="6"/>
  <c r="AR1357" i="6"/>
  <c r="AS1357" i="6"/>
  <c r="BJ1357" i="6"/>
  <c r="BK1357" i="6"/>
  <c r="BL1357" i="6"/>
  <c r="BM1357" i="6"/>
  <c r="BN1357" i="6"/>
  <c r="AK1358" i="6"/>
  <c r="AL1358" i="6"/>
  <c r="AM1358" i="6"/>
  <c r="AN1358" i="6"/>
  <c r="AO1358" i="6"/>
  <c r="AP1358" i="6"/>
  <c r="AQ1358" i="6"/>
  <c r="AR1358" i="6"/>
  <c r="AS1358" i="6"/>
  <c r="BJ1358" i="6"/>
  <c r="BK1358" i="6"/>
  <c r="BL1358" i="6"/>
  <c r="BM1358" i="6"/>
  <c r="BN1358" i="6"/>
  <c r="AK1359" i="6"/>
  <c r="AL1359" i="6"/>
  <c r="AM1359" i="6"/>
  <c r="AN1359" i="6"/>
  <c r="AO1359" i="6"/>
  <c r="AP1359" i="6"/>
  <c r="AQ1359" i="6"/>
  <c r="AR1359" i="6"/>
  <c r="AS1359" i="6"/>
  <c r="BJ1359" i="6"/>
  <c r="BK1359" i="6"/>
  <c r="BL1359" i="6"/>
  <c r="BM1359" i="6"/>
  <c r="BN1359" i="6"/>
  <c r="AK1360" i="6"/>
  <c r="AL1360" i="6"/>
  <c r="AM1360" i="6"/>
  <c r="AN1360" i="6"/>
  <c r="AO1360" i="6"/>
  <c r="AP1360" i="6"/>
  <c r="AQ1360" i="6"/>
  <c r="AR1360" i="6"/>
  <c r="AS1360" i="6"/>
  <c r="BJ1360" i="6"/>
  <c r="BK1360" i="6"/>
  <c r="BL1360" i="6"/>
  <c r="BM1360" i="6"/>
  <c r="BN1360" i="6"/>
  <c r="AK1361" i="6"/>
  <c r="AL1361" i="6"/>
  <c r="AM1361" i="6"/>
  <c r="AN1361" i="6"/>
  <c r="AO1361" i="6"/>
  <c r="AP1361" i="6"/>
  <c r="AQ1361" i="6"/>
  <c r="AR1361" i="6"/>
  <c r="AS1361" i="6"/>
  <c r="BJ1361" i="6"/>
  <c r="BK1361" i="6"/>
  <c r="BL1361" i="6"/>
  <c r="BM1361" i="6"/>
  <c r="BN1361" i="6"/>
  <c r="AK1362" i="6"/>
  <c r="AL1362" i="6"/>
  <c r="AM1362" i="6"/>
  <c r="AN1362" i="6"/>
  <c r="AO1362" i="6"/>
  <c r="AP1362" i="6"/>
  <c r="AQ1362" i="6"/>
  <c r="AR1362" i="6"/>
  <c r="AS1362" i="6"/>
  <c r="BJ1362" i="6"/>
  <c r="BK1362" i="6"/>
  <c r="BL1362" i="6"/>
  <c r="BM1362" i="6"/>
  <c r="BN1362" i="6"/>
  <c r="AK1363" i="6"/>
  <c r="AL1363" i="6"/>
  <c r="AM1363" i="6"/>
  <c r="AN1363" i="6"/>
  <c r="AO1363" i="6"/>
  <c r="AP1363" i="6"/>
  <c r="AQ1363" i="6"/>
  <c r="AR1363" i="6"/>
  <c r="AS1363" i="6"/>
  <c r="BJ1363" i="6"/>
  <c r="BK1363" i="6"/>
  <c r="BL1363" i="6"/>
  <c r="BM1363" i="6"/>
  <c r="BN1363" i="6"/>
  <c r="AK1364" i="6"/>
  <c r="AL1364" i="6"/>
  <c r="AM1364" i="6"/>
  <c r="AN1364" i="6"/>
  <c r="AO1364" i="6"/>
  <c r="AP1364" i="6"/>
  <c r="AQ1364" i="6"/>
  <c r="AR1364" i="6"/>
  <c r="AS1364" i="6"/>
  <c r="BJ1364" i="6"/>
  <c r="BK1364" i="6"/>
  <c r="BL1364" i="6"/>
  <c r="BM1364" i="6"/>
  <c r="BN1364" i="6"/>
  <c r="AK1365" i="6"/>
  <c r="AL1365" i="6"/>
  <c r="AM1365" i="6"/>
  <c r="AN1365" i="6"/>
  <c r="AO1365" i="6"/>
  <c r="AP1365" i="6"/>
  <c r="AQ1365" i="6"/>
  <c r="AR1365" i="6"/>
  <c r="AS1365" i="6"/>
  <c r="BJ1365" i="6"/>
  <c r="BK1365" i="6"/>
  <c r="BL1365" i="6"/>
  <c r="BM1365" i="6"/>
  <c r="BN1365" i="6"/>
  <c r="AK1366" i="6"/>
  <c r="AL1366" i="6"/>
  <c r="AM1366" i="6"/>
  <c r="AN1366" i="6"/>
  <c r="AO1366" i="6"/>
  <c r="AP1366" i="6"/>
  <c r="AQ1366" i="6"/>
  <c r="AR1366" i="6"/>
  <c r="AS1366" i="6"/>
  <c r="BJ1366" i="6"/>
  <c r="BK1366" i="6"/>
  <c r="BL1366" i="6"/>
  <c r="BM1366" i="6"/>
  <c r="BN1366" i="6"/>
  <c r="AK1367" i="6"/>
  <c r="AL1367" i="6"/>
  <c r="AM1367" i="6"/>
  <c r="AN1367" i="6"/>
  <c r="AO1367" i="6"/>
  <c r="AP1367" i="6"/>
  <c r="AQ1367" i="6"/>
  <c r="AR1367" i="6"/>
  <c r="AS1367" i="6"/>
  <c r="BJ1367" i="6"/>
  <c r="BK1367" i="6"/>
  <c r="BL1367" i="6"/>
  <c r="BM1367" i="6"/>
  <c r="BN1367" i="6"/>
  <c r="AK1368" i="6"/>
  <c r="AL1368" i="6"/>
  <c r="AM1368" i="6"/>
  <c r="AN1368" i="6"/>
  <c r="AO1368" i="6"/>
  <c r="AP1368" i="6"/>
  <c r="AQ1368" i="6"/>
  <c r="AR1368" i="6"/>
  <c r="AS1368" i="6"/>
  <c r="BJ1368" i="6"/>
  <c r="BK1368" i="6"/>
  <c r="BL1368" i="6"/>
  <c r="BM1368" i="6"/>
  <c r="BN1368" i="6"/>
  <c r="AK1369" i="6"/>
  <c r="AL1369" i="6"/>
  <c r="AM1369" i="6"/>
  <c r="AN1369" i="6"/>
  <c r="AO1369" i="6"/>
  <c r="AP1369" i="6"/>
  <c r="AQ1369" i="6"/>
  <c r="AR1369" i="6"/>
  <c r="AS1369" i="6"/>
  <c r="BJ1369" i="6"/>
  <c r="BK1369" i="6"/>
  <c r="BL1369" i="6"/>
  <c r="BM1369" i="6"/>
  <c r="BN1369" i="6"/>
  <c r="AK1370" i="6"/>
  <c r="AL1370" i="6"/>
  <c r="AM1370" i="6"/>
  <c r="AN1370" i="6"/>
  <c r="AO1370" i="6"/>
  <c r="AP1370" i="6"/>
  <c r="AQ1370" i="6"/>
  <c r="AR1370" i="6"/>
  <c r="AS1370" i="6"/>
  <c r="BJ1370" i="6"/>
  <c r="BK1370" i="6"/>
  <c r="BL1370" i="6"/>
  <c r="BM1370" i="6"/>
  <c r="BN1370" i="6"/>
  <c r="AK1371" i="6"/>
  <c r="AL1371" i="6"/>
  <c r="AM1371" i="6"/>
  <c r="AN1371" i="6"/>
  <c r="AO1371" i="6"/>
  <c r="AP1371" i="6"/>
  <c r="AQ1371" i="6"/>
  <c r="AR1371" i="6"/>
  <c r="AS1371" i="6"/>
  <c r="BJ1371" i="6"/>
  <c r="BK1371" i="6"/>
  <c r="BL1371" i="6"/>
  <c r="BM1371" i="6"/>
  <c r="BN1371" i="6"/>
  <c r="AK1372" i="6"/>
  <c r="AL1372" i="6"/>
  <c r="AM1372" i="6"/>
  <c r="AN1372" i="6"/>
  <c r="AO1372" i="6"/>
  <c r="AP1372" i="6"/>
  <c r="AQ1372" i="6"/>
  <c r="AR1372" i="6"/>
  <c r="AS1372" i="6"/>
  <c r="BJ1372" i="6"/>
  <c r="BK1372" i="6"/>
  <c r="BL1372" i="6"/>
  <c r="BM1372" i="6"/>
  <c r="BN1372" i="6"/>
  <c r="AK1373" i="6"/>
  <c r="AL1373" i="6"/>
  <c r="AM1373" i="6"/>
  <c r="AN1373" i="6"/>
  <c r="AO1373" i="6"/>
  <c r="AP1373" i="6"/>
  <c r="AQ1373" i="6"/>
  <c r="AR1373" i="6"/>
  <c r="AS1373" i="6"/>
  <c r="BJ1373" i="6"/>
  <c r="BK1373" i="6"/>
  <c r="BL1373" i="6"/>
  <c r="BM1373" i="6"/>
  <c r="BN1373" i="6"/>
  <c r="AK1374" i="6"/>
  <c r="AL1374" i="6"/>
  <c r="AM1374" i="6"/>
  <c r="AN1374" i="6"/>
  <c r="AO1374" i="6"/>
  <c r="AP1374" i="6"/>
  <c r="AQ1374" i="6"/>
  <c r="AR1374" i="6"/>
  <c r="AS1374" i="6"/>
  <c r="BJ1374" i="6"/>
  <c r="BK1374" i="6"/>
  <c r="BL1374" i="6"/>
  <c r="BM1374" i="6"/>
  <c r="BN1374" i="6"/>
  <c r="AK1375" i="6"/>
  <c r="AL1375" i="6"/>
  <c r="AM1375" i="6"/>
  <c r="AN1375" i="6"/>
  <c r="AO1375" i="6"/>
  <c r="AP1375" i="6"/>
  <c r="AQ1375" i="6"/>
  <c r="AR1375" i="6"/>
  <c r="AS1375" i="6"/>
  <c r="BJ1375" i="6"/>
  <c r="BK1375" i="6"/>
  <c r="BL1375" i="6"/>
  <c r="BM1375" i="6"/>
  <c r="BN1375" i="6"/>
  <c r="AK1376" i="6"/>
  <c r="AL1376" i="6"/>
  <c r="AM1376" i="6"/>
  <c r="AN1376" i="6"/>
  <c r="AO1376" i="6"/>
  <c r="AP1376" i="6"/>
  <c r="AQ1376" i="6"/>
  <c r="AR1376" i="6"/>
  <c r="AS1376" i="6"/>
  <c r="BJ1376" i="6"/>
  <c r="BK1376" i="6"/>
  <c r="BL1376" i="6"/>
  <c r="BM1376" i="6"/>
  <c r="BN1376" i="6"/>
  <c r="AK1377" i="6"/>
  <c r="AL1377" i="6"/>
  <c r="AM1377" i="6"/>
  <c r="AN1377" i="6"/>
  <c r="AO1377" i="6"/>
  <c r="AP1377" i="6"/>
  <c r="AQ1377" i="6"/>
  <c r="AR1377" i="6"/>
  <c r="AS1377" i="6"/>
  <c r="BJ1377" i="6"/>
  <c r="BK1377" i="6"/>
  <c r="BL1377" i="6"/>
  <c r="BM1377" i="6"/>
  <c r="BN1377" i="6"/>
  <c r="AK1378" i="6"/>
  <c r="AL1378" i="6"/>
  <c r="AM1378" i="6"/>
  <c r="AN1378" i="6"/>
  <c r="AO1378" i="6"/>
  <c r="AP1378" i="6"/>
  <c r="AQ1378" i="6"/>
  <c r="AR1378" i="6"/>
  <c r="AS1378" i="6"/>
  <c r="BJ1378" i="6"/>
  <c r="BK1378" i="6"/>
  <c r="BL1378" i="6"/>
  <c r="BM1378" i="6"/>
  <c r="BN1378" i="6"/>
  <c r="AK1379" i="6"/>
  <c r="AL1379" i="6"/>
  <c r="AM1379" i="6"/>
  <c r="AN1379" i="6"/>
  <c r="AO1379" i="6"/>
  <c r="AP1379" i="6"/>
  <c r="AQ1379" i="6"/>
  <c r="AR1379" i="6"/>
  <c r="AS1379" i="6"/>
  <c r="BJ1379" i="6"/>
  <c r="BK1379" i="6"/>
  <c r="BL1379" i="6"/>
  <c r="BM1379" i="6"/>
  <c r="BN1379" i="6"/>
  <c r="AK1380" i="6"/>
  <c r="AL1380" i="6"/>
  <c r="AM1380" i="6"/>
  <c r="AN1380" i="6"/>
  <c r="AO1380" i="6"/>
  <c r="AP1380" i="6"/>
  <c r="AQ1380" i="6"/>
  <c r="AR1380" i="6"/>
  <c r="AS1380" i="6"/>
  <c r="BJ1380" i="6"/>
  <c r="BK1380" i="6"/>
  <c r="BL1380" i="6"/>
  <c r="BM1380" i="6"/>
  <c r="BN1380" i="6"/>
  <c r="AK1381" i="6"/>
  <c r="AL1381" i="6"/>
  <c r="AM1381" i="6"/>
  <c r="AN1381" i="6"/>
  <c r="AO1381" i="6"/>
  <c r="AP1381" i="6"/>
  <c r="AQ1381" i="6"/>
  <c r="AR1381" i="6"/>
  <c r="AS1381" i="6"/>
  <c r="BJ1381" i="6"/>
  <c r="BK1381" i="6"/>
  <c r="BL1381" i="6"/>
  <c r="BM1381" i="6"/>
  <c r="BN1381" i="6"/>
  <c r="AK1382" i="6"/>
  <c r="AL1382" i="6"/>
  <c r="AM1382" i="6"/>
  <c r="AN1382" i="6"/>
  <c r="AO1382" i="6"/>
  <c r="AP1382" i="6"/>
  <c r="AQ1382" i="6"/>
  <c r="AR1382" i="6"/>
  <c r="AS1382" i="6"/>
  <c r="BJ1382" i="6"/>
  <c r="BK1382" i="6"/>
  <c r="BL1382" i="6"/>
  <c r="BM1382" i="6"/>
  <c r="BN1382" i="6"/>
  <c r="AK1383" i="6"/>
  <c r="AL1383" i="6"/>
  <c r="AM1383" i="6"/>
  <c r="AN1383" i="6"/>
  <c r="AO1383" i="6"/>
  <c r="AP1383" i="6"/>
  <c r="AQ1383" i="6"/>
  <c r="AR1383" i="6"/>
  <c r="AS1383" i="6"/>
  <c r="BJ1383" i="6"/>
  <c r="BK1383" i="6"/>
  <c r="BL1383" i="6"/>
  <c r="BM1383" i="6"/>
  <c r="BN1383" i="6"/>
  <c r="AK1384" i="6"/>
  <c r="AL1384" i="6"/>
  <c r="AM1384" i="6"/>
  <c r="AN1384" i="6"/>
  <c r="AO1384" i="6"/>
  <c r="AP1384" i="6"/>
  <c r="AQ1384" i="6"/>
  <c r="AR1384" i="6"/>
  <c r="AS1384" i="6"/>
  <c r="BJ1384" i="6"/>
  <c r="BK1384" i="6"/>
  <c r="BL1384" i="6"/>
  <c r="BM1384" i="6"/>
  <c r="BN1384" i="6"/>
  <c r="AK1385" i="6"/>
  <c r="AL1385" i="6"/>
  <c r="AM1385" i="6"/>
  <c r="AN1385" i="6"/>
  <c r="AO1385" i="6"/>
  <c r="AP1385" i="6"/>
  <c r="AQ1385" i="6"/>
  <c r="AR1385" i="6"/>
  <c r="AS1385" i="6"/>
  <c r="BJ1385" i="6"/>
  <c r="BK1385" i="6"/>
  <c r="BL1385" i="6"/>
  <c r="BM1385" i="6"/>
  <c r="BN1385" i="6"/>
  <c r="AK1386" i="6"/>
  <c r="AL1386" i="6"/>
  <c r="AM1386" i="6"/>
  <c r="AN1386" i="6"/>
  <c r="AO1386" i="6"/>
  <c r="AP1386" i="6"/>
  <c r="AQ1386" i="6"/>
  <c r="AR1386" i="6"/>
  <c r="AS1386" i="6"/>
  <c r="BJ1386" i="6"/>
  <c r="BK1386" i="6"/>
  <c r="BL1386" i="6"/>
  <c r="BM1386" i="6"/>
  <c r="BN1386" i="6"/>
  <c r="AK1387" i="6"/>
  <c r="AL1387" i="6"/>
  <c r="AM1387" i="6"/>
  <c r="AN1387" i="6"/>
  <c r="AO1387" i="6"/>
  <c r="AP1387" i="6"/>
  <c r="AQ1387" i="6"/>
  <c r="AR1387" i="6"/>
  <c r="AS1387" i="6"/>
  <c r="BJ1387" i="6"/>
  <c r="BK1387" i="6"/>
  <c r="BL1387" i="6"/>
  <c r="BM1387" i="6"/>
  <c r="BN1387" i="6"/>
  <c r="AK1388" i="6"/>
  <c r="AL1388" i="6"/>
  <c r="AM1388" i="6"/>
  <c r="AN1388" i="6"/>
  <c r="AO1388" i="6"/>
  <c r="AP1388" i="6"/>
  <c r="AQ1388" i="6"/>
  <c r="AR1388" i="6"/>
  <c r="AS1388" i="6"/>
  <c r="BJ1388" i="6"/>
  <c r="BK1388" i="6"/>
  <c r="BL1388" i="6"/>
  <c r="BM1388" i="6"/>
  <c r="BN1388" i="6"/>
  <c r="AK1389" i="6"/>
  <c r="AL1389" i="6"/>
  <c r="AM1389" i="6"/>
  <c r="AN1389" i="6"/>
  <c r="AO1389" i="6"/>
  <c r="AP1389" i="6"/>
  <c r="AQ1389" i="6"/>
  <c r="AR1389" i="6"/>
  <c r="AS1389" i="6"/>
  <c r="BJ1389" i="6"/>
  <c r="BK1389" i="6"/>
  <c r="BL1389" i="6"/>
  <c r="BM1389" i="6"/>
  <c r="BN1389" i="6"/>
  <c r="AK1390" i="6"/>
  <c r="AL1390" i="6"/>
  <c r="AM1390" i="6"/>
  <c r="AN1390" i="6"/>
  <c r="AO1390" i="6"/>
  <c r="AP1390" i="6"/>
  <c r="AQ1390" i="6"/>
  <c r="AR1390" i="6"/>
  <c r="AS1390" i="6"/>
  <c r="BJ1390" i="6"/>
  <c r="BK1390" i="6"/>
  <c r="BL1390" i="6"/>
  <c r="BM1390" i="6"/>
  <c r="BN1390" i="6"/>
  <c r="AK1391" i="6"/>
  <c r="AL1391" i="6"/>
  <c r="AM1391" i="6"/>
  <c r="AN1391" i="6"/>
  <c r="AO1391" i="6"/>
  <c r="AP1391" i="6"/>
  <c r="AQ1391" i="6"/>
  <c r="AR1391" i="6"/>
  <c r="AS1391" i="6"/>
  <c r="BJ1391" i="6"/>
  <c r="BK1391" i="6"/>
  <c r="BL1391" i="6"/>
  <c r="BM1391" i="6"/>
  <c r="BN1391" i="6"/>
  <c r="AK1392" i="6"/>
  <c r="AL1392" i="6"/>
  <c r="AM1392" i="6"/>
  <c r="AN1392" i="6"/>
  <c r="AO1392" i="6"/>
  <c r="AP1392" i="6"/>
  <c r="AQ1392" i="6"/>
  <c r="AR1392" i="6"/>
  <c r="AS1392" i="6"/>
  <c r="BJ1392" i="6"/>
  <c r="BK1392" i="6"/>
  <c r="BL1392" i="6"/>
  <c r="BM1392" i="6"/>
  <c r="BN1392" i="6"/>
  <c r="AK1393" i="6"/>
  <c r="AL1393" i="6"/>
  <c r="AM1393" i="6"/>
  <c r="AN1393" i="6"/>
  <c r="AO1393" i="6"/>
  <c r="AP1393" i="6"/>
  <c r="AQ1393" i="6"/>
  <c r="AR1393" i="6"/>
  <c r="AS1393" i="6"/>
  <c r="BJ1393" i="6"/>
  <c r="BK1393" i="6"/>
  <c r="BL1393" i="6"/>
  <c r="BM1393" i="6"/>
  <c r="BN1393" i="6"/>
  <c r="AK1394" i="6"/>
  <c r="AL1394" i="6"/>
  <c r="AM1394" i="6"/>
  <c r="AN1394" i="6"/>
  <c r="AO1394" i="6"/>
  <c r="AP1394" i="6"/>
  <c r="AQ1394" i="6"/>
  <c r="AR1394" i="6"/>
  <c r="AS1394" i="6"/>
  <c r="BJ1394" i="6"/>
  <c r="BK1394" i="6"/>
  <c r="BL1394" i="6"/>
  <c r="BM1394" i="6"/>
  <c r="BN1394" i="6"/>
  <c r="AK1395" i="6"/>
  <c r="AL1395" i="6"/>
  <c r="AM1395" i="6"/>
  <c r="AN1395" i="6"/>
  <c r="AO1395" i="6"/>
  <c r="AP1395" i="6"/>
  <c r="AQ1395" i="6"/>
  <c r="AR1395" i="6"/>
  <c r="AS1395" i="6"/>
  <c r="BJ1395" i="6"/>
  <c r="BK1395" i="6"/>
  <c r="BL1395" i="6"/>
  <c r="BM1395" i="6"/>
  <c r="BN1395" i="6"/>
  <c r="AK1396" i="6"/>
  <c r="AL1396" i="6"/>
  <c r="AM1396" i="6"/>
  <c r="AN1396" i="6"/>
  <c r="AO1396" i="6"/>
  <c r="AP1396" i="6"/>
  <c r="AQ1396" i="6"/>
  <c r="AR1396" i="6"/>
  <c r="AS1396" i="6"/>
  <c r="BJ1396" i="6"/>
  <c r="BK1396" i="6"/>
  <c r="BL1396" i="6"/>
  <c r="BM1396" i="6"/>
  <c r="BN1396" i="6"/>
  <c r="AK1397" i="6"/>
  <c r="AL1397" i="6"/>
  <c r="AM1397" i="6"/>
  <c r="AN1397" i="6"/>
  <c r="AO1397" i="6"/>
  <c r="AP1397" i="6"/>
  <c r="AQ1397" i="6"/>
  <c r="AR1397" i="6"/>
  <c r="AS1397" i="6"/>
  <c r="BJ1397" i="6"/>
  <c r="BK1397" i="6"/>
  <c r="BL1397" i="6"/>
  <c r="BM1397" i="6"/>
  <c r="BN1397" i="6"/>
  <c r="AK1398" i="6"/>
  <c r="AL1398" i="6"/>
  <c r="AM1398" i="6"/>
  <c r="AN1398" i="6"/>
  <c r="AO1398" i="6"/>
  <c r="AP1398" i="6"/>
  <c r="AQ1398" i="6"/>
  <c r="AR1398" i="6"/>
  <c r="AS1398" i="6"/>
  <c r="BJ1398" i="6"/>
  <c r="BK1398" i="6"/>
  <c r="BL1398" i="6"/>
  <c r="BM1398" i="6"/>
  <c r="BN1398" i="6"/>
  <c r="AK1399" i="6"/>
  <c r="AL1399" i="6"/>
  <c r="AM1399" i="6"/>
  <c r="AN1399" i="6"/>
  <c r="AO1399" i="6"/>
  <c r="AP1399" i="6"/>
  <c r="AQ1399" i="6"/>
  <c r="AR1399" i="6"/>
  <c r="AS1399" i="6"/>
  <c r="BJ1399" i="6"/>
  <c r="BK1399" i="6"/>
  <c r="BL1399" i="6"/>
  <c r="BM1399" i="6"/>
  <c r="BN1399" i="6"/>
  <c r="AK1400" i="6"/>
  <c r="AL1400" i="6"/>
  <c r="AM1400" i="6"/>
  <c r="AN1400" i="6"/>
  <c r="AO1400" i="6"/>
  <c r="AP1400" i="6"/>
  <c r="AQ1400" i="6"/>
  <c r="AR1400" i="6"/>
  <c r="AS1400" i="6"/>
  <c r="BJ1400" i="6"/>
  <c r="BK1400" i="6"/>
  <c r="BL1400" i="6"/>
  <c r="BM1400" i="6"/>
  <c r="BN1400" i="6"/>
  <c r="AK1401" i="6"/>
  <c r="AL1401" i="6"/>
  <c r="AM1401" i="6"/>
  <c r="AN1401" i="6"/>
  <c r="AO1401" i="6"/>
  <c r="AP1401" i="6"/>
  <c r="AQ1401" i="6"/>
  <c r="AR1401" i="6"/>
  <c r="AS1401" i="6"/>
  <c r="BJ1401" i="6"/>
  <c r="BK1401" i="6"/>
  <c r="BL1401" i="6"/>
  <c r="BM1401" i="6"/>
  <c r="BN1401" i="6"/>
  <c r="AK1402" i="6"/>
  <c r="AL1402" i="6"/>
  <c r="AM1402" i="6"/>
  <c r="AN1402" i="6"/>
  <c r="AO1402" i="6"/>
  <c r="AP1402" i="6"/>
  <c r="AQ1402" i="6"/>
  <c r="AR1402" i="6"/>
  <c r="AS1402" i="6"/>
  <c r="BJ1402" i="6"/>
  <c r="BK1402" i="6"/>
  <c r="BL1402" i="6"/>
  <c r="BM1402" i="6"/>
  <c r="BN1402" i="6"/>
  <c r="AK1403" i="6"/>
  <c r="AL1403" i="6"/>
  <c r="AM1403" i="6"/>
  <c r="AN1403" i="6"/>
  <c r="AO1403" i="6"/>
  <c r="AP1403" i="6"/>
  <c r="AQ1403" i="6"/>
  <c r="AR1403" i="6"/>
  <c r="AS1403" i="6"/>
  <c r="BJ1403" i="6"/>
  <c r="BK1403" i="6"/>
  <c r="BL1403" i="6"/>
  <c r="BM1403" i="6"/>
  <c r="BN1403" i="6"/>
  <c r="AK1404" i="6"/>
  <c r="AL1404" i="6"/>
  <c r="AM1404" i="6"/>
  <c r="AN1404" i="6"/>
  <c r="AO1404" i="6"/>
  <c r="AP1404" i="6"/>
  <c r="AQ1404" i="6"/>
  <c r="AR1404" i="6"/>
  <c r="AS1404" i="6"/>
  <c r="BJ1404" i="6"/>
  <c r="BK1404" i="6"/>
  <c r="BL1404" i="6"/>
  <c r="BM1404" i="6"/>
  <c r="BN1404" i="6"/>
  <c r="AK1405" i="6"/>
  <c r="AL1405" i="6"/>
  <c r="AM1405" i="6"/>
  <c r="AN1405" i="6"/>
  <c r="AO1405" i="6"/>
  <c r="AP1405" i="6"/>
  <c r="AQ1405" i="6"/>
  <c r="AR1405" i="6"/>
  <c r="AS1405" i="6"/>
  <c r="BJ1405" i="6"/>
  <c r="BK1405" i="6"/>
  <c r="BL1405" i="6"/>
  <c r="BM1405" i="6"/>
  <c r="BN1405" i="6"/>
  <c r="AK1406" i="6"/>
  <c r="AL1406" i="6"/>
  <c r="AM1406" i="6"/>
  <c r="AN1406" i="6"/>
  <c r="AO1406" i="6"/>
  <c r="AP1406" i="6"/>
  <c r="AQ1406" i="6"/>
  <c r="AR1406" i="6"/>
  <c r="AS1406" i="6"/>
  <c r="BJ1406" i="6"/>
  <c r="BK1406" i="6"/>
  <c r="BL1406" i="6"/>
  <c r="BM1406" i="6"/>
  <c r="BN1406" i="6"/>
  <c r="AK1407" i="6"/>
  <c r="AL1407" i="6"/>
  <c r="AM1407" i="6"/>
  <c r="AN1407" i="6"/>
  <c r="AO1407" i="6"/>
  <c r="AP1407" i="6"/>
  <c r="AQ1407" i="6"/>
  <c r="AR1407" i="6"/>
  <c r="AS1407" i="6"/>
  <c r="BJ1407" i="6"/>
  <c r="BK1407" i="6"/>
  <c r="BL1407" i="6"/>
  <c r="BM1407" i="6"/>
  <c r="BN1407" i="6"/>
  <c r="AK1408" i="6"/>
  <c r="AL1408" i="6"/>
  <c r="AM1408" i="6"/>
  <c r="AN1408" i="6"/>
  <c r="AO1408" i="6"/>
  <c r="AP1408" i="6"/>
  <c r="AQ1408" i="6"/>
  <c r="AR1408" i="6"/>
  <c r="AS1408" i="6"/>
  <c r="BJ1408" i="6"/>
  <c r="BK1408" i="6"/>
  <c r="BL1408" i="6"/>
  <c r="BM1408" i="6"/>
  <c r="BN1408" i="6"/>
  <c r="AK1409" i="6"/>
  <c r="AL1409" i="6"/>
  <c r="AM1409" i="6"/>
  <c r="AN1409" i="6"/>
  <c r="AO1409" i="6"/>
  <c r="AP1409" i="6"/>
  <c r="AQ1409" i="6"/>
  <c r="AR1409" i="6"/>
  <c r="AS1409" i="6"/>
  <c r="BJ1409" i="6"/>
  <c r="BK1409" i="6"/>
  <c r="BL1409" i="6"/>
  <c r="BM1409" i="6"/>
  <c r="BN1409" i="6"/>
  <c r="AK1410" i="6"/>
  <c r="AL1410" i="6"/>
  <c r="AM1410" i="6"/>
  <c r="AN1410" i="6"/>
  <c r="AO1410" i="6"/>
  <c r="AP1410" i="6"/>
  <c r="AQ1410" i="6"/>
  <c r="AR1410" i="6"/>
  <c r="AS1410" i="6"/>
  <c r="BJ1410" i="6"/>
  <c r="BK1410" i="6"/>
  <c r="BL1410" i="6"/>
  <c r="BM1410" i="6"/>
  <c r="BN1410" i="6"/>
  <c r="AK1411" i="6"/>
  <c r="AL1411" i="6"/>
  <c r="AM1411" i="6"/>
  <c r="AN1411" i="6"/>
  <c r="AO1411" i="6"/>
  <c r="AP1411" i="6"/>
  <c r="AQ1411" i="6"/>
  <c r="AR1411" i="6"/>
  <c r="AS1411" i="6"/>
  <c r="BJ1411" i="6"/>
  <c r="BK1411" i="6"/>
  <c r="BL1411" i="6"/>
  <c r="BM1411" i="6"/>
  <c r="BN1411" i="6"/>
  <c r="AK1412" i="6"/>
  <c r="AL1412" i="6"/>
  <c r="AM1412" i="6"/>
  <c r="AN1412" i="6"/>
  <c r="AO1412" i="6"/>
  <c r="AP1412" i="6"/>
  <c r="AQ1412" i="6"/>
  <c r="AR1412" i="6"/>
  <c r="AS1412" i="6"/>
  <c r="BJ1412" i="6"/>
  <c r="BK1412" i="6"/>
  <c r="BL1412" i="6"/>
  <c r="BM1412" i="6"/>
  <c r="BN1412" i="6"/>
  <c r="AK1413" i="6"/>
  <c r="AL1413" i="6"/>
  <c r="AM1413" i="6"/>
  <c r="AN1413" i="6"/>
  <c r="AO1413" i="6"/>
  <c r="AP1413" i="6"/>
  <c r="AQ1413" i="6"/>
  <c r="AR1413" i="6"/>
  <c r="AS1413" i="6"/>
  <c r="BJ1413" i="6"/>
  <c r="BK1413" i="6"/>
  <c r="BL1413" i="6"/>
  <c r="BM1413" i="6"/>
  <c r="BN1413" i="6"/>
  <c r="AK1414" i="6"/>
  <c r="AL1414" i="6"/>
  <c r="AM1414" i="6"/>
  <c r="AN1414" i="6"/>
  <c r="AO1414" i="6"/>
  <c r="AP1414" i="6"/>
  <c r="AQ1414" i="6"/>
  <c r="AR1414" i="6"/>
  <c r="AS1414" i="6"/>
  <c r="BJ1414" i="6"/>
  <c r="BK1414" i="6"/>
  <c r="BL1414" i="6"/>
  <c r="BM1414" i="6"/>
  <c r="BN1414" i="6"/>
  <c r="AK1415" i="6"/>
  <c r="AL1415" i="6"/>
  <c r="AM1415" i="6"/>
  <c r="AN1415" i="6"/>
  <c r="AO1415" i="6"/>
  <c r="AP1415" i="6"/>
  <c r="AQ1415" i="6"/>
  <c r="AR1415" i="6"/>
  <c r="AS1415" i="6"/>
  <c r="BJ1415" i="6"/>
  <c r="BK1415" i="6"/>
  <c r="BL1415" i="6"/>
  <c r="BM1415" i="6"/>
  <c r="BN1415" i="6"/>
  <c r="AK1416" i="6"/>
  <c r="AL1416" i="6"/>
  <c r="AM1416" i="6"/>
  <c r="AN1416" i="6"/>
  <c r="AO1416" i="6"/>
  <c r="AP1416" i="6"/>
  <c r="AQ1416" i="6"/>
  <c r="AR1416" i="6"/>
  <c r="AS1416" i="6"/>
  <c r="BJ1416" i="6"/>
  <c r="BK1416" i="6"/>
  <c r="BL1416" i="6"/>
  <c r="BM1416" i="6"/>
  <c r="BN1416" i="6"/>
  <c r="AK1417" i="6"/>
  <c r="AL1417" i="6"/>
  <c r="AM1417" i="6"/>
  <c r="AN1417" i="6"/>
  <c r="AO1417" i="6"/>
  <c r="AP1417" i="6"/>
  <c r="AQ1417" i="6"/>
  <c r="AR1417" i="6"/>
  <c r="AS1417" i="6"/>
  <c r="BJ1417" i="6"/>
  <c r="BK1417" i="6"/>
  <c r="BL1417" i="6"/>
  <c r="BM1417" i="6"/>
  <c r="BN1417" i="6"/>
  <c r="AK1418" i="6"/>
  <c r="AL1418" i="6"/>
  <c r="AM1418" i="6"/>
  <c r="AN1418" i="6"/>
  <c r="AO1418" i="6"/>
  <c r="AP1418" i="6"/>
  <c r="AQ1418" i="6"/>
  <c r="AR1418" i="6"/>
  <c r="AS1418" i="6"/>
  <c r="BJ1418" i="6"/>
  <c r="BK1418" i="6"/>
  <c r="BL1418" i="6"/>
  <c r="BM1418" i="6"/>
  <c r="BN1418" i="6"/>
  <c r="AK1419" i="6"/>
  <c r="AL1419" i="6"/>
  <c r="AM1419" i="6"/>
  <c r="AN1419" i="6"/>
  <c r="AO1419" i="6"/>
  <c r="AP1419" i="6"/>
  <c r="AQ1419" i="6"/>
  <c r="AR1419" i="6"/>
  <c r="AS1419" i="6"/>
  <c r="BJ1419" i="6"/>
  <c r="BK1419" i="6"/>
  <c r="BL1419" i="6"/>
  <c r="BM1419" i="6"/>
  <c r="BN1419" i="6"/>
  <c r="AK1420" i="6"/>
  <c r="AL1420" i="6"/>
  <c r="AM1420" i="6"/>
  <c r="AN1420" i="6"/>
  <c r="AO1420" i="6"/>
  <c r="AP1420" i="6"/>
  <c r="AQ1420" i="6"/>
  <c r="AR1420" i="6"/>
  <c r="AS1420" i="6"/>
  <c r="BJ1420" i="6"/>
  <c r="BK1420" i="6"/>
  <c r="BL1420" i="6"/>
  <c r="BM1420" i="6"/>
  <c r="BN1420" i="6"/>
  <c r="AK1421" i="6"/>
  <c r="AL1421" i="6"/>
  <c r="AM1421" i="6"/>
  <c r="AN1421" i="6"/>
  <c r="AO1421" i="6"/>
  <c r="AP1421" i="6"/>
  <c r="AQ1421" i="6"/>
  <c r="AR1421" i="6"/>
  <c r="AS1421" i="6"/>
  <c r="BJ1421" i="6"/>
  <c r="BK1421" i="6"/>
  <c r="BL1421" i="6"/>
  <c r="BM1421" i="6"/>
  <c r="BN1421" i="6"/>
  <c r="AK1422" i="6"/>
  <c r="AL1422" i="6"/>
  <c r="AM1422" i="6"/>
  <c r="AN1422" i="6"/>
  <c r="AO1422" i="6"/>
  <c r="AP1422" i="6"/>
  <c r="AQ1422" i="6"/>
  <c r="AR1422" i="6"/>
  <c r="AS1422" i="6"/>
  <c r="BJ1422" i="6"/>
  <c r="BK1422" i="6"/>
  <c r="BL1422" i="6"/>
  <c r="BM1422" i="6"/>
  <c r="BN1422" i="6"/>
  <c r="AK1423" i="6"/>
  <c r="AL1423" i="6"/>
  <c r="AM1423" i="6"/>
  <c r="AN1423" i="6"/>
  <c r="AO1423" i="6"/>
  <c r="AP1423" i="6"/>
  <c r="AQ1423" i="6"/>
  <c r="AR1423" i="6"/>
  <c r="AS1423" i="6"/>
  <c r="BJ1423" i="6"/>
  <c r="BK1423" i="6"/>
  <c r="BL1423" i="6"/>
  <c r="BM1423" i="6"/>
  <c r="BN1423" i="6"/>
  <c r="AK1424" i="6"/>
  <c r="AL1424" i="6"/>
  <c r="AM1424" i="6"/>
  <c r="AN1424" i="6"/>
  <c r="AO1424" i="6"/>
  <c r="AP1424" i="6"/>
  <c r="AQ1424" i="6"/>
  <c r="AR1424" i="6"/>
  <c r="AS1424" i="6"/>
  <c r="BJ1424" i="6"/>
  <c r="BK1424" i="6"/>
  <c r="BL1424" i="6"/>
  <c r="BM1424" i="6"/>
  <c r="BN1424" i="6"/>
  <c r="AK1425" i="6"/>
  <c r="AL1425" i="6"/>
  <c r="AM1425" i="6"/>
  <c r="AN1425" i="6"/>
  <c r="AO1425" i="6"/>
  <c r="AP1425" i="6"/>
  <c r="AQ1425" i="6"/>
  <c r="AR1425" i="6"/>
  <c r="AS1425" i="6"/>
  <c r="BJ1425" i="6"/>
  <c r="BK1425" i="6"/>
  <c r="BL1425" i="6"/>
  <c r="BM1425" i="6"/>
  <c r="BN1425" i="6"/>
  <c r="AK1426" i="6"/>
  <c r="AL1426" i="6"/>
  <c r="AM1426" i="6"/>
  <c r="AN1426" i="6"/>
  <c r="AO1426" i="6"/>
  <c r="AP1426" i="6"/>
  <c r="AQ1426" i="6"/>
  <c r="AR1426" i="6"/>
  <c r="AS1426" i="6"/>
  <c r="BJ1426" i="6"/>
  <c r="BK1426" i="6"/>
  <c r="BL1426" i="6"/>
  <c r="BM1426" i="6"/>
  <c r="BN1426" i="6"/>
  <c r="AK1427" i="6"/>
  <c r="AL1427" i="6"/>
  <c r="AM1427" i="6"/>
  <c r="AN1427" i="6"/>
  <c r="AO1427" i="6"/>
  <c r="AP1427" i="6"/>
  <c r="AQ1427" i="6"/>
  <c r="AR1427" i="6"/>
  <c r="AS1427" i="6"/>
  <c r="BJ1427" i="6"/>
  <c r="BK1427" i="6"/>
  <c r="BL1427" i="6"/>
  <c r="BM1427" i="6"/>
  <c r="BN1427" i="6"/>
  <c r="AK1428" i="6"/>
  <c r="AL1428" i="6"/>
  <c r="AM1428" i="6"/>
  <c r="AN1428" i="6"/>
  <c r="AO1428" i="6"/>
  <c r="AP1428" i="6"/>
  <c r="AQ1428" i="6"/>
  <c r="AR1428" i="6"/>
  <c r="AS1428" i="6"/>
  <c r="BJ1428" i="6"/>
  <c r="BK1428" i="6"/>
  <c r="BL1428" i="6"/>
  <c r="BM1428" i="6"/>
  <c r="BN1428" i="6"/>
  <c r="AK1429" i="6"/>
  <c r="AL1429" i="6"/>
  <c r="AM1429" i="6"/>
  <c r="AN1429" i="6"/>
  <c r="AO1429" i="6"/>
  <c r="AP1429" i="6"/>
  <c r="AQ1429" i="6"/>
  <c r="AR1429" i="6"/>
  <c r="AS1429" i="6"/>
  <c r="BJ1429" i="6"/>
  <c r="BK1429" i="6"/>
  <c r="BL1429" i="6"/>
  <c r="BM1429" i="6"/>
  <c r="BN1429" i="6"/>
  <c r="AK1430" i="6"/>
  <c r="AL1430" i="6"/>
  <c r="AM1430" i="6"/>
  <c r="AN1430" i="6"/>
  <c r="AO1430" i="6"/>
  <c r="AP1430" i="6"/>
  <c r="AQ1430" i="6"/>
  <c r="AR1430" i="6"/>
  <c r="AS1430" i="6"/>
  <c r="BJ1430" i="6"/>
  <c r="BK1430" i="6"/>
  <c r="BL1430" i="6"/>
  <c r="BM1430" i="6"/>
  <c r="BN1430" i="6"/>
  <c r="AK1431" i="6"/>
  <c r="AL1431" i="6"/>
  <c r="AM1431" i="6"/>
  <c r="AN1431" i="6"/>
  <c r="AO1431" i="6"/>
  <c r="AP1431" i="6"/>
  <c r="AQ1431" i="6"/>
  <c r="AR1431" i="6"/>
  <c r="AS1431" i="6"/>
  <c r="BJ1431" i="6"/>
  <c r="BK1431" i="6"/>
  <c r="BL1431" i="6"/>
  <c r="BM1431" i="6"/>
  <c r="BN1431" i="6"/>
  <c r="AK1432" i="6"/>
  <c r="AL1432" i="6"/>
  <c r="AM1432" i="6"/>
  <c r="AN1432" i="6"/>
  <c r="AO1432" i="6"/>
  <c r="AP1432" i="6"/>
  <c r="AQ1432" i="6"/>
  <c r="AR1432" i="6"/>
  <c r="AS1432" i="6"/>
  <c r="BJ1432" i="6"/>
  <c r="BK1432" i="6"/>
  <c r="BL1432" i="6"/>
  <c r="BM1432" i="6"/>
  <c r="BN1432" i="6"/>
  <c r="AK1433" i="6"/>
  <c r="AL1433" i="6"/>
  <c r="AM1433" i="6"/>
  <c r="AN1433" i="6"/>
  <c r="AO1433" i="6"/>
  <c r="AP1433" i="6"/>
  <c r="AQ1433" i="6"/>
  <c r="AR1433" i="6"/>
  <c r="AS1433" i="6"/>
  <c r="BJ1433" i="6"/>
  <c r="BK1433" i="6"/>
  <c r="BL1433" i="6"/>
  <c r="BM1433" i="6"/>
  <c r="BN1433" i="6"/>
  <c r="AK1434" i="6"/>
  <c r="AL1434" i="6"/>
  <c r="AM1434" i="6"/>
  <c r="AN1434" i="6"/>
  <c r="AO1434" i="6"/>
  <c r="AP1434" i="6"/>
  <c r="AQ1434" i="6"/>
  <c r="AR1434" i="6"/>
  <c r="AS1434" i="6"/>
  <c r="BJ1434" i="6"/>
  <c r="BK1434" i="6"/>
  <c r="BL1434" i="6"/>
  <c r="BM1434" i="6"/>
  <c r="BN1434" i="6"/>
  <c r="AK1435" i="6"/>
  <c r="AL1435" i="6"/>
  <c r="AM1435" i="6"/>
  <c r="AN1435" i="6"/>
  <c r="AO1435" i="6"/>
  <c r="AP1435" i="6"/>
  <c r="AQ1435" i="6"/>
  <c r="AR1435" i="6"/>
  <c r="AS1435" i="6"/>
  <c r="BJ1435" i="6"/>
  <c r="BK1435" i="6"/>
  <c r="BL1435" i="6"/>
  <c r="BM1435" i="6"/>
  <c r="BN1435" i="6"/>
  <c r="AK1436" i="6"/>
  <c r="AL1436" i="6"/>
  <c r="AM1436" i="6"/>
  <c r="AN1436" i="6"/>
  <c r="AO1436" i="6"/>
  <c r="AP1436" i="6"/>
  <c r="AQ1436" i="6"/>
  <c r="AR1436" i="6"/>
  <c r="AS1436" i="6"/>
  <c r="BJ1436" i="6"/>
  <c r="BK1436" i="6"/>
  <c r="BL1436" i="6"/>
  <c r="BM1436" i="6"/>
  <c r="BN1436" i="6"/>
  <c r="AK1437" i="6"/>
  <c r="AL1437" i="6"/>
  <c r="AM1437" i="6"/>
  <c r="AN1437" i="6"/>
  <c r="AO1437" i="6"/>
  <c r="AP1437" i="6"/>
  <c r="AQ1437" i="6"/>
  <c r="AR1437" i="6"/>
  <c r="AS1437" i="6"/>
  <c r="BJ1437" i="6"/>
  <c r="BK1437" i="6"/>
  <c r="BL1437" i="6"/>
  <c r="BM1437" i="6"/>
  <c r="BN1437" i="6"/>
  <c r="AK1438" i="6"/>
  <c r="AL1438" i="6"/>
  <c r="AM1438" i="6"/>
  <c r="AN1438" i="6"/>
  <c r="AO1438" i="6"/>
  <c r="AP1438" i="6"/>
  <c r="AQ1438" i="6"/>
  <c r="AR1438" i="6"/>
  <c r="AS1438" i="6"/>
  <c r="BJ1438" i="6"/>
  <c r="BK1438" i="6"/>
  <c r="BL1438" i="6"/>
  <c r="BM1438" i="6"/>
  <c r="BN1438" i="6"/>
  <c r="AK1439" i="6"/>
  <c r="AL1439" i="6"/>
  <c r="AM1439" i="6"/>
  <c r="AN1439" i="6"/>
  <c r="AO1439" i="6"/>
  <c r="AP1439" i="6"/>
  <c r="AQ1439" i="6"/>
  <c r="AR1439" i="6"/>
  <c r="AS1439" i="6"/>
  <c r="BJ1439" i="6"/>
  <c r="BK1439" i="6"/>
  <c r="BL1439" i="6"/>
  <c r="BM1439" i="6"/>
  <c r="BN1439" i="6"/>
  <c r="AK1440" i="6"/>
  <c r="AL1440" i="6"/>
  <c r="AM1440" i="6"/>
  <c r="AN1440" i="6"/>
  <c r="AO1440" i="6"/>
  <c r="AP1440" i="6"/>
  <c r="AQ1440" i="6"/>
  <c r="AR1440" i="6"/>
  <c r="AS1440" i="6"/>
  <c r="BJ1440" i="6"/>
  <c r="BK1440" i="6"/>
  <c r="BL1440" i="6"/>
  <c r="BM1440" i="6"/>
  <c r="BN1440" i="6"/>
  <c r="AK1441" i="6"/>
  <c r="AL1441" i="6"/>
  <c r="AM1441" i="6"/>
  <c r="AN1441" i="6"/>
  <c r="AO1441" i="6"/>
  <c r="AP1441" i="6"/>
  <c r="AQ1441" i="6"/>
  <c r="AR1441" i="6"/>
  <c r="AS1441" i="6"/>
  <c r="BJ1441" i="6"/>
  <c r="BK1441" i="6"/>
  <c r="BL1441" i="6"/>
  <c r="BM1441" i="6"/>
  <c r="BN1441" i="6"/>
  <c r="AK1442" i="6"/>
  <c r="AL1442" i="6"/>
  <c r="AM1442" i="6"/>
  <c r="AN1442" i="6"/>
  <c r="AO1442" i="6"/>
  <c r="AP1442" i="6"/>
  <c r="AQ1442" i="6"/>
  <c r="AR1442" i="6"/>
  <c r="AS1442" i="6"/>
  <c r="BJ1442" i="6"/>
  <c r="BK1442" i="6"/>
  <c r="BL1442" i="6"/>
  <c r="BM1442" i="6"/>
  <c r="BN1442" i="6"/>
  <c r="AK1443" i="6"/>
  <c r="AL1443" i="6"/>
  <c r="AM1443" i="6"/>
  <c r="AN1443" i="6"/>
  <c r="AO1443" i="6"/>
  <c r="AP1443" i="6"/>
  <c r="AQ1443" i="6"/>
  <c r="AR1443" i="6"/>
  <c r="AS1443" i="6"/>
  <c r="BJ1443" i="6"/>
  <c r="BK1443" i="6"/>
  <c r="BL1443" i="6"/>
  <c r="BM1443" i="6"/>
  <c r="BN1443" i="6"/>
  <c r="AK1444" i="6"/>
  <c r="AL1444" i="6"/>
  <c r="AM1444" i="6"/>
  <c r="AN1444" i="6"/>
  <c r="AO1444" i="6"/>
  <c r="AP1444" i="6"/>
  <c r="AQ1444" i="6"/>
  <c r="AR1444" i="6"/>
  <c r="AS1444" i="6"/>
  <c r="BJ1444" i="6"/>
  <c r="BK1444" i="6"/>
  <c r="BL1444" i="6"/>
  <c r="BM1444" i="6"/>
  <c r="BN1444" i="6"/>
  <c r="AK1445" i="6"/>
  <c r="AL1445" i="6"/>
  <c r="AM1445" i="6"/>
  <c r="AN1445" i="6"/>
  <c r="AO1445" i="6"/>
  <c r="AP1445" i="6"/>
  <c r="AQ1445" i="6"/>
  <c r="AR1445" i="6"/>
  <c r="AS1445" i="6"/>
  <c r="BJ1445" i="6"/>
  <c r="BK1445" i="6"/>
  <c r="BL1445" i="6"/>
  <c r="BM1445" i="6"/>
  <c r="BN1445" i="6"/>
  <c r="AK1446" i="6"/>
  <c r="AL1446" i="6"/>
  <c r="AM1446" i="6"/>
  <c r="AN1446" i="6"/>
  <c r="AO1446" i="6"/>
  <c r="AP1446" i="6"/>
  <c r="AQ1446" i="6"/>
  <c r="AR1446" i="6"/>
  <c r="AS1446" i="6"/>
  <c r="BJ1446" i="6"/>
  <c r="BK1446" i="6"/>
  <c r="BL1446" i="6"/>
  <c r="BM1446" i="6"/>
  <c r="BN1446" i="6"/>
  <c r="AK1447" i="6"/>
  <c r="AL1447" i="6"/>
  <c r="AM1447" i="6"/>
  <c r="AN1447" i="6"/>
  <c r="AO1447" i="6"/>
  <c r="AP1447" i="6"/>
  <c r="AQ1447" i="6"/>
  <c r="AR1447" i="6"/>
  <c r="AS1447" i="6"/>
  <c r="BJ1447" i="6"/>
  <c r="BK1447" i="6"/>
  <c r="BL1447" i="6"/>
  <c r="BM1447" i="6"/>
  <c r="BN1447" i="6"/>
  <c r="AK1448" i="6"/>
  <c r="AL1448" i="6"/>
  <c r="AM1448" i="6"/>
  <c r="AN1448" i="6"/>
  <c r="AO1448" i="6"/>
  <c r="AP1448" i="6"/>
  <c r="AQ1448" i="6"/>
  <c r="AR1448" i="6"/>
  <c r="AS1448" i="6"/>
  <c r="BJ1448" i="6"/>
  <c r="BK1448" i="6"/>
  <c r="BL1448" i="6"/>
  <c r="BM1448" i="6"/>
  <c r="BN1448" i="6"/>
  <c r="AK1449" i="6"/>
  <c r="AL1449" i="6"/>
  <c r="AM1449" i="6"/>
  <c r="AN1449" i="6"/>
  <c r="AO1449" i="6"/>
  <c r="AP1449" i="6"/>
  <c r="AQ1449" i="6"/>
  <c r="AR1449" i="6"/>
  <c r="AS1449" i="6"/>
  <c r="BJ1449" i="6"/>
  <c r="BK1449" i="6"/>
  <c r="BL1449" i="6"/>
  <c r="BM1449" i="6"/>
  <c r="BN1449" i="6"/>
  <c r="AK1450" i="6"/>
  <c r="AL1450" i="6"/>
  <c r="AM1450" i="6"/>
  <c r="AN1450" i="6"/>
  <c r="AO1450" i="6"/>
  <c r="AP1450" i="6"/>
  <c r="AQ1450" i="6"/>
  <c r="AR1450" i="6"/>
  <c r="AS1450" i="6"/>
  <c r="BJ1450" i="6"/>
  <c r="BK1450" i="6"/>
  <c r="BL1450" i="6"/>
  <c r="BM1450" i="6"/>
  <c r="BN1450" i="6"/>
  <c r="AK1451" i="6"/>
  <c r="AL1451" i="6"/>
  <c r="AM1451" i="6"/>
  <c r="AN1451" i="6"/>
  <c r="AO1451" i="6"/>
  <c r="AP1451" i="6"/>
  <c r="AQ1451" i="6"/>
  <c r="AR1451" i="6"/>
  <c r="AS1451" i="6"/>
  <c r="BJ1451" i="6"/>
  <c r="BK1451" i="6"/>
  <c r="BL1451" i="6"/>
  <c r="BM1451" i="6"/>
  <c r="BN1451" i="6"/>
  <c r="AK1452" i="6"/>
  <c r="AL1452" i="6"/>
  <c r="AM1452" i="6"/>
  <c r="AN1452" i="6"/>
  <c r="AO1452" i="6"/>
  <c r="AP1452" i="6"/>
  <c r="AQ1452" i="6"/>
  <c r="AR1452" i="6"/>
  <c r="AS1452" i="6"/>
  <c r="BJ1452" i="6"/>
  <c r="BK1452" i="6"/>
  <c r="BL1452" i="6"/>
  <c r="BM1452" i="6"/>
  <c r="BN1452" i="6"/>
  <c r="AK1453" i="6"/>
  <c r="AL1453" i="6"/>
  <c r="AM1453" i="6"/>
  <c r="AN1453" i="6"/>
  <c r="AO1453" i="6"/>
  <c r="AP1453" i="6"/>
  <c r="AQ1453" i="6"/>
  <c r="AR1453" i="6"/>
  <c r="AS1453" i="6"/>
  <c r="BJ1453" i="6"/>
  <c r="BK1453" i="6"/>
  <c r="BL1453" i="6"/>
  <c r="BM1453" i="6"/>
  <c r="BN1453" i="6"/>
  <c r="AK1454" i="6"/>
  <c r="AL1454" i="6"/>
  <c r="AM1454" i="6"/>
  <c r="AN1454" i="6"/>
  <c r="AO1454" i="6"/>
  <c r="AP1454" i="6"/>
  <c r="AQ1454" i="6"/>
  <c r="AR1454" i="6"/>
  <c r="AS1454" i="6"/>
  <c r="BJ1454" i="6"/>
  <c r="BK1454" i="6"/>
  <c r="BL1454" i="6"/>
  <c r="BM1454" i="6"/>
  <c r="BN1454" i="6"/>
  <c r="AK1455" i="6"/>
  <c r="AL1455" i="6"/>
  <c r="AM1455" i="6"/>
  <c r="AN1455" i="6"/>
  <c r="AO1455" i="6"/>
  <c r="AP1455" i="6"/>
  <c r="AQ1455" i="6"/>
  <c r="AR1455" i="6"/>
  <c r="AS1455" i="6"/>
  <c r="BJ1455" i="6"/>
  <c r="BK1455" i="6"/>
  <c r="BL1455" i="6"/>
  <c r="BM1455" i="6"/>
  <c r="BN1455" i="6"/>
  <c r="AK1456" i="6"/>
  <c r="AL1456" i="6"/>
  <c r="AM1456" i="6"/>
  <c r="AN1456" i="6"/>
  <c r="AO1456" i="6"/>
  <c r="AP1456" i="6"/>
  <c r="AQ1456" i="6"/>
  <c r="AR1456" i="6"/>
  <c r="AS1456" i="6"/>
  <c r="BJ1456" i="6"/>
  <c r="BK1456" i="6"/>
  <c r="BL1456" i="6"/>
  <c r="BM1456" i="6"/>
  <c r="BN1456" i="6"/>
  <c r="AK1457" i="6"/>
  <c r="AL1457" i="6"/>
  <c r="AM1457" i="6"/>
  <c r="AN1457" i="6"/>
  <c r="AO1457" i="6"/>
  <c r="AP1457" i="6"/>
  <c r="AQ1457" i="6"/>
  <c r="AR1457" i="6"/>
  <c r="AS1457" i="6"/>
  <c r="BJ1457" i="6"/>
  <c r="BK1457" i="6"/>
  <c r="BL1457" i="6"/>
  <c r="BM1457" i="6"/>
  <c r="BN1457" i="6"/>
  <c r="AK1458" i="6"/>
  <c r="AL1458" i="6"/>
  <c r="AM1458" i="6"/>
  <c r="AN1458" i="6"/>
  <c r="AO1458" i="6"/>
  <c r="AP1458" i="6"/>
  <c r="AQ1458" i="6"/>
  <c r="AR1458" i="6"/>
  <c r="AS1458" i="6"/>
  <c r="BJ1458" i="6"/>
  <c r="BK1458" i="6"/>
  <c r="BL1458" i="6"/>
  <c r="BM1458" i="6"/>
  <c r="BN1458" i="6"/>
  <c r="AK1459" i="6"/>
  <c r="AL1459" i="6"/>
  <c r="AM1459" i="6"/>
  <c r="AN1459" i="6"/>
  <c r="AO1459" i="6"/>
  <c r="AP1459" i="6"/>
  <c r="AQ1459" i="6"/>
  <c r="AR1459" i="6"/>
  <c r="AS1459" i="6"/>
  <c r="BJ1459" i="6"/>
  <c r="BK1459" i="6"/>
  <c r="BL1459" i="6"/>
  <c r="BM1459" i="6"/>
  <c r="BN1459" i="6"/>
  <c r="AK1460" i="6"/>
  <c r="AL1460" i="6"/>
  <c r="AM1460" i="6"/>
  <c r="AN1460" i="6"/>
  <c r="AO1460" i="6"/>
  <c r="AP1460" i="6"/>
  <c r="AQ1460" i="6"/>
  <c r="AR1460" i="6"/>
  <c r="AS1460" i="6"/>
  <c r="BJ1460" i="6"/>
  <c r="BK1460" i="6"/>
  <c r="BL1460" i="6"/>
  <c r="BM1460" i="6"/>
  <c r="BN1460" i="6"/>
  <c r="AK1461" i="6"/>
  <c r="AL1461" i="6"/>
  <c r="AM1461" i="6"/>
  <c r="AN1461" i="6"/>
  <c r="AO1461" i="6"/>
  <c r="AP1461" i="6"/>
  <c r="AQ1461" i="6"/>
  <c r="AR1461" i="6"/>
  <c r="AS1461" i="6"/>
  <c r="BJ1461" i="6"/>
  <c r="BK1461" i="6"/>
  <c r="BL1461" i="6"/>
  <c r="BM1461" i="6"/>
  <c r="BN1461" i="6"/>
  <c r="AK1462" i="6"/>
  <c r="AL1462" i="6"/>
  <c r="AM1462" i="6"/>
  <c r="AN1462" i="6"/>
  <c r="AO1462" i="6"/>
  <c r="AP1462" i="6"/>
  <c r="AQ1462" i="6"/>
  <c r="AR1462" i="6"/>
  <c r="AS1462" i="6"/>
  <c r="BJ1462" i="6"/>
  <c r="BK1462" i="6"/>
  <c r="BL1462" i="6"/>
  <c r="BM1462" i="6"/>
  <c r="BN1462" i="6"/>
  <c r="AK1463" i="6"/>
  <c r="AL1463" i="6"/>
  <c r="AM1463" i="6"/>
  <c r="AN1463" i="6"/>
  <c r="AO1463" i="6"/>
  <c r="AP1463" i="6"/>
  <c r="AQ1463" i="6"/>
  <c r="AR1463" i="6"/>
  <c r="AS1463" i="6"/>
  <c r="BJ1463" i="6"/>
  <c r="BK1463" i="6"/>
  <c r="BL1463" i="6"/>
  <c r="BM1463" i="6"/>
  <c r="BN1463" i="6"/>
  <c r="AK1464" i="6"/>
  <c r="AL1464" i="6"/>
  <c r="AM1464" i="6"/>
  <c r="AN1464" i="6"/>
  <c r="AO1464" i="6"/>
  <c r="AP1464" i="6"/>
  <c r="AQ1464" i="6"/>
  <c r="AR1464" i="6"/>
  <c r="AS1464" i="6"/>
  <c r="BJ1464" i="6"/>
  <c r="BK1464" i="6"/>
  <c r="BL1464" i="6"/>
  <c r="BM1464" i="6"/>
  <c r="BN1464" i="6"/>
  <c r="AK1465" i="6"/>
  <c r="AL1465" i="6"/>
  <c r="AM1465" i="6"/>
  <c r="AN1465" i="6"/>
  <c r="AO1465" i="6"/>
  <c r="AP1465" i="6"/>
  <c r="AQ1465" i="6"/>
  <c r="AR1465" i="6"/>
  <c r="AS1465" i="6"/>
  <c r="BJ1465" i="6"/>
  <c r="BK1465" i="6"/>
  <c r="BL1465" i="6"/>
  <c r="BM1465" i="6"/>
  <c r="BN1465" i="6"/>
  <c r="AK1466" i="6"/>
  <c r="AL1466" i="6"/>
  <c r="AM1466" i="6"/>
  <c r="AN1466" i="6"/>
  <c r="AO1466" i="6"/>
  <c r="AP1466" i="6"/>
  <c r="AQ1466" i="6"/>
  <c r="AR1466" i="6"/>
  <c r="AS1466" i="6"/>
  <c r="BJ1466" i="6"/>
  <c r="BK1466" i="6"/>
  <c r="BL1466" i="6"/>
  <c r="BM1466" i="6"/>
  <c r="BN1466" i="6"/>
  <c r="AK1467" i="6"/>
  <c r="AL1467" i="6"/>
  <c r="AM1467" i="6"/>
  <c r="AN1467" i="6"/>
  <c r="AO1467" i="6"/>
  <c r="AP1467" i="6"/>
  <c r="AQ1467" i="6"/>
  <c r="AR1467" i="6"/>
  <c r="AS1467" i="6"/>
  <c r="BJ1467" i="6"/>
  <c r="BK1467" i="6"/>
  <c r="BL1467" i="6"/>
  <c r="BM1467" i="6"/>
  <c r="BN1467" i="6"/>
  <c r="AK1468" i="6"/>
  <c r="AL1468" i="6"/>
  <c r="AM1468" i="6"/>
  <c r="AN1468" i="6"/>
  <c r="AO1468" i="6"/>
  <c r="AP1468" i="6"/>
  <c r="AQ1468" i="6"/>
  <c r="AR1468" i="6"/>
  <c r="AS1468" i="6"/>
  <c r="BJ1468" i="6"/>
  <c r="BK1468" i="6"/>
  <c r="BL1468" i="6"/>
  <c r="BM1468" i="6"/>
  <c r="BN1468" i="6"/>
  <c r="AK1469" i="6"/>
  <c r="AL1469" i="6"/>
  <c r="AM1469" i="6"/>
  <c r="AN1469" i="6"/>
  <c r="AO1469" i="6"/>
  <c r="AP1469" i="6"/>
  <c r="AQ1469" i="6"/>
  <c r="AR1469" i="6"/>
  <c r="AS1469" i="6"/>
  <c r="BJ1469" i="6"/>
  <c r="BK1469" i="6"/>
  <c r="BL1469" i="6"/>
  <c r="BM1469" i="6"/>
  <c r="BN1469" i="6"/>
  <c r="AK1470" i="6"/>
  <c r="AL1470" i="6"/>
  <c r="AM1470" i="6"/>
  <c r="AN1470" i="6"/>
  <c r="AO1470" i="6"/>
  <c r="AP1470" i="6"/>
  <c r="AQ1470" i="6"/>
  <c r="AR1470" i="6"/>
  <c r="AS1470" i="6"/>
  <c r="BJ1470" i="6"/>
  <c r="BK1470" i="6"/>
  <c r="BL1470" i="6"/>
  <c r="BM1470" i="6"/>
  <c r="BN1470" i="6"/>
  <c r="AK1471" i="6"/>
  <c r="AL1471" i="6"/>
  <c r="AM1471" i="6"/>
  <c r="AN1471" i="6"/>
  <c r="AO1471" i="6"/>
  <c r="AP1471" i="6"/>
  <c r="AQ1471" i="6"/>
  <c r="AR1471" i="6"/>
  <c r="AS1471" i="6"/>
  <c r="BJ1471" i="6"/>
  <c r="BK1471" i="6"/>
  <c r="BL1471" i="6"/>
  <c r="BM1471" i="6"/>
  <c r="BN1471" i="6"/>
  <c r="AK1472" i="6"/>
  <c r="AL1472" i="6"/>
  <c r="AM1472" i="6"/>
  <c r="AN1472" i="6"/>
  <c r="AO1472" i="6"/>
  <c r="AP1472" i="6"/>
  <c r="AQ1472" i="6"/>
  <c r="AR1472" i="6"/>
  <c r="AS1472" i="6"/>
  <c r="BJ1472" i="6"/>
  <c r="BK1472" i="6"/>
  <c r="BL1472" i="6"/>
  <c r="BM1472" i="6"/>
  <c r="BN1472" i="6"/>
  <c r="AK1473" i="6"/>
  <c r="AL1473" i="6"/>
  <c r="AM1473" i="6"/>
  <c r="AN1473" i="6"/>
  <c r="AO1473" i="6"/>
  <c r="AP1473" i="6"/>
  <c r="AQ1473" i="6"/>
  <c r="AR1473" i="6"/>
  <c r="AS1473" i="6"/>
  <c r="BJ1473" i="6"/>
  <c r="BK1473" i="6"/>
  <c r="BL1473" i="6"/>
  <c r="BM1473" i="6"/>
  <c r="BN1473" i="6"/>
  <c r="AK1474" i="6"/>
  <c r="AL1474" i="6"/>
  <c r="AM1474" i="6"/>
  <c r="AN1474" i="6"/>
  <c r="AO1474" i="6"/>
  <c r="AP1474" i="6"/>
  <c r="AQ1474" i="6"/>
  <c r="AR1474" i="6"/>
  <c r="AS1474" i="6"/>
  <c r="BJ1474" i="6"/>
  <c r="BK1474" i="6"/>
  <c r="BL1474" i="6"/>
  <c r="BM1474" i="6"/>
  <c r="BN1474" i="6"/>
  <c r="AK1475" i="6"/>
  <c r="AL1475" i="6"/>
  <c r="AM1475" i="6"/>
  <c r="AN1475" i="6"/>
  <c r="AO1475" i="6"/>
  <c r="AP1475" i="6"/>
  <c r="AQ1475" i="6"/>
  <c r="AR1475" i="6"/>
  <c r="AS1475" i="6"/>
  <c r="BJ1475" i="6"/>
  <c r="BK1475" i="6"/>
  <c r="BL1475" i="6"/>
  <c r="BM1475" i="6"/>
  <c r="BN1475" i="6"/>
  <c r="AK1476" i="6"/>
  <c r="AL1476" i="6"/>
  <c r="AM1476" i="6"/>
  <c r="AN1476" i="6"/>
  <c r="AO1476" i="6"/>
  <c r="AP1476" i="6"/>
  <c r="AQ1476" i="6"/>
  <c r="AR1476" i="6"/>
  <c r="AS1476" i="6"/>
  <c r="BJ1476" i="6"/>
  <c r="BK1476" i="6"/>
  <c r="BL1476" i="6"/>
  <c r="BM1476" i="6"/>
  <c r="BN1476" i="6"/>
  <c r="AK1477" i="6"/>
  <c r="AL1477" i="6"/>
  <c r="AM1477" i="6"/>
  <c r="AN1477" i="6"/>
  <c r="AO1477" i="6"/>
  <c r="AP1477" i="6"/>
  <c r="AQ1477" i="6"/>
  <c r="AR1477" i="6"/>
  <c r="AS1477" i="6"/>
  <c r="BJ1477" i="6"/>
  <c r="BK1477" i="6"/>
  <c r="BL1477" i="6"/>
  <c r="BM1477" i="6"/>
  <c r="BN1477" i="6"/>
  <c r="AK1478" i="6"/>
  <c r="AL1478" i="6"/>
  <c r="AM1478" i="6"/>
  <c r="AN1478" i="6"/>
  <c r="AO1478" i="6"/>
  <c r="AP1478" i="6"/>
  <c r="AQ1478" i="6"/>
  <c r="AR1478" i="6"/>
  <c r="AS1478" i="6"/>
  <c r="BJ1478" i="6"/>
  <c r="BK1478" i="6"/>
  <c r="BL1478" i="6"/>
  <c r="BM1478" i="6"/>
  <c r="BN1478" i="6"/>
  <c r="AK1479" i="6"/>
  <c r="AL1479" i="6"/>
  <c r="AM1479" i="6"/>
  <c r="AN1479" i="6"/>
  <c r="AO1479" i="6"/>
  <c r="AP1479" i="6"/>
  <c r="AQ1479" i="6"/>
  <c r="AR1479" i="6"/>
  <c r="AS1479" i="6"/>
  <c r="BJ1479" i="6"/>
  <c r="BK1479" i="6"/>
  <c r="BL1479" i="6"/>
  <c r="BM1479" i="6"/>
  <c r="BN1479" i="6"/>
  <c r="AK1480" i="6"/>
  <c r="AL1480" i="6"/>
  <c r="AM1480" i="6"/>
  <c r="AN1480" i="6"/>
  <c r="AO1480" i="6"/>
  <c r="AP1480" i="6"/>
  <c r="AQ1480" i="6"/>
  <c r="AR1480" i="6"/>
  <c r="AS1480" i="6"/>
  <c r="BJ1480" i="6"/>
  <c r="BK1480" i="6"/>
  <c r="BL1480" i="6"/>
  <c r="BM1480" i="6"/>
  <c r="BN1480" i="6"/>
  <c r="AK1481" i="6"/>
  <c r="AL1481" i="6"/>
  <c r="AM1481" i="6"/>
  <c r="AN1481" i="6"/>
  <c r="AO1481" i="6"/>
  <c r="AP1481" i="6"/>
  <c r="AQ1481" i="6"/>
  <c r="AR1481" i="6"/>
  <c r="AS1481" i="6"/>
  <c r="BJ1481" i="6"/>
  <c r="BK1481" i="6"/>
  <c r="BL1481" i="6"/>
  <c r="BM1481" i="6"/>
  <c r="BN1481" i="6"/>
  <c r="AK1482" i="6"/>
  <c r="AL1482" i="6"/>
  <c r="AM1482" i="6"/>
  <c r="AN1482" i="6"/>
  <c r="AO1482" i="6"/>
  <c r="AP1482" i="6"/>
  <c r="AQ1482" i="6"/>
  <c r="AR1482" i="6"/>
  <c r="AS1482" i="6"/>
  <c r="BJ1482" i="6"/>
  <c r="BK1482" i="6"/>
  <c r="BL1482" i="6"/>
  <c r="BM1482" i="6"/>
  <c r="BN1482" i="6"/>
  <c r="AK1483" i="6"/>
  <c r="AL1483" i="6"/>
  <c r="AM1483" i="6"/>
  <c r="AN1483" i="6"/>
  <c r="AO1483" i="6"/>
  <c r="AP1483" i="6"/>
  <c r="AQ1483" i="6"/>
  <c r="AR1483" i="6"/>
  <c r="AS1483" i="6"/>
  <c r="BJ1483" i="6"/>
  <c r="BK1483" i="6"/>
  <c r="BL1483" i="6"/>
  <c r="BM1483" i="6"/>
  <c r="BN1483" i="6"/>
  <c r="AK1484" i="6"/>
  <c r="AL1484" i="6"/>
  <c r="AM1484" i="6"/>
  <c r="AN1484" i="6"/>
  <c r="AO1484" i="6"/>
  <c r="AP1484" i="6"/>
  <c r="AQ1484" i="6"/>
  <c r="AR1484" i="6"/>
  <c r="AS1484" i="6"/>
  <c r="BJ1484" i="6"/>
  <c r="BK1484" i="6"/>
  <c r="BL1484" i="6"/>
  <c r="BM1484" i="6"/>
  <c r="BN1484" i="6"/>
  <c r="AK1485" i="6"/>
  <c r="AL1485" i="6"/>
  <c r="AM1485" i="6"/>
  <c r="AN1485" i="6"/>
  <c r="AO1485" i="6"/>
  <c r="AP1485" i="6"/>
  <c r="AQ1485" i="6"/>
  <c r="AR1485" i="6"/>
  <c r="AS1485" i="6"/>
  <c r="BJ1485" i="6"/>
  <c r="BK1485" i="6"/>
  <c r="BL1485" i="6"/>
  <c r="BM1485" i="6"/>
  <c r="BN1485" i="6"/>
  <c r="AK1486" i="6"/>
  <c r="AL1486" i="6"/>
  <c r="AM1486" i="6"/>
  <c r="AN1486" i="6"/>
  <c r="AO1486" i="6"/>
  <c r="AP1486" i="6"/>
  <c r="AQ1486" i="6"/>
  <c r="AR1486" i="6"/>
  <c r="AS1486" i="6"/>
  <c r="BJ1486" i="6"/>
  <c r="BK1486" i="6"/>
  <c r="BL1486" i="6"/>
  <c r="BM1486" i="6"/>
  <c r="BN1486" i="6"/>
  <c r="AK1487" i="6"/>
  <c r="AL1487" i="6"/>
  <c r="AM1487" i="6"/>
  <c r="AN1487" i="6"/>
  <c r="AO1487" i="6"/>
  <c r="AP1487" i="6"/>
  <c r="AQ1487" i="6"/>
  <c r="AR1487" i="6"/>
  <c r="AS1487" i="6"/>
  <c r="BJ1487" i="6"/>
  <c r="BK1487" i="6"/>
  <c r="BL1487" i="6"/>
  <c r="BM1487" i="6"/>
  <c r="BN1487" i="6"/>
  <c r="AK1488" i="6"/>
  <c r="AL1488" i="6"/>
  <c r="AM1488" i="6"/>
  <c r="AN1488" i="6"/>
  <c r="AO1488" i="6"/>
  <c r="AP1488" i="6"/>
  <c r="AQ1488" i="6"/>
  <c r="AR1488" i="6"/>
  <c r="AS1488" i="6"/>
  <c r="BJ1488" i="6"/>
  <c r="BK1488" i="6"/>
  <c r="BL1488" i="6"/>
  <c r="BM1488" i="6"/>
  <c r="BN1488" i="6"/>
  <c r="AK1489" i="6"/>
  <c r="AL1489" i="6"/>
  <c r="AM1489" i="6"/>
  <c r="AN1489" i="6"/>
  <c r="AO1489" i="6"/>
  <c r="AP1489" i="6"/>
  <c r="AQ1489" i="6"/>
  <c r="AR1489" i="6"/>
  <c r="AS1489" i="6"/>
  <c r="BJ1489" i="6"/>
  <c r="BK1489" i="6"/>
  <c r="BL1489" i="6"/>
  <c r="BM1489" i="6"/>
  <c r="BN1489" i="6"/>
  <c r="AK1490" i="6"/>
  <c r="AL1490" i="6"/>
  <c r="AM1490" i="6"/>
  <c r="AN1490" i="6"/>
  <c r="AO1490" i="6"/>
  <c r="AP1490" i="6"/>
  <c r="AQ1490" i="6"/>
  <c r="AR1490" i="6"/>
  <c r="AS1490" i="6"/>
  <c r="BJ1490" i="6"/>
  <c r="BK1490" i="6"/>
  <c r="BL1490" i="6"/>
  <c r="BM1490" i="6"/>
  <c r="BN1490" i="6"/>
  <c r="AK1491" i="6"/>
  <c r="AL1491" i="6"/>
  <c r="AM1491" i="6"/>
  <c r="AN1491" i="6"/>
  <c r="AO1491" i="6"/>
  <c r="AP1491" i="6"/>
  <c r="AQ1491" i="6"/>
  <c r="AR1491" i="6"/>
  <c r="AS1491" i="6"/>
  <c r="BJ1491" i="6"/>
  <c r="BK1491" i="6"/>
  <c r="BL1491" i="6"/>
  <c r="BM1491" i="6"/>
  <c r="BN1491" i="6"/>
  <c r="AK1492" i="6"/>
  <c r="AL1492" i="6"/>
  <c r="AM1492" i="6"/>
  <c r="AN1492" i="6"/>
  <c r="AO1492" i="6"/>
  <c r="AP1492" i="6"/>
  <c r="AQ1492" i="6"/>
  <c r="AR1492" i="6"/>
  <c r="AS1492" i="6"/>
  <c r="BJ1492" i="6"/>
  <c r="BK1492" i="6"/>
  <c r="BL1492" i="6"/>
  <c r="BM1492" i="6"/>
  <c r="BN1492" i="6"/>
  <c r="AK1493" i="6"/>
  <c r="AL1493" i="6"/>
  <c r="AM1493" i="6"/>
  <c r="AN1493" i="6"/>
  <c r="AO1493" i="6"/>
  <c r="AP1493" i="6"/>
  <c r="AQ1493" i="6"/>
  <c r="AR1493" i="6"/>
  <c r="AS1493" i="6"/>
  <c r="BJ1493" i="6"/>
  <c r="BK1493" i="6"/>
  <c r="BL1493" i="6"/>
  <c r="BM1493" i="6"/>
  <c r="BN1493" i="6"/>
  <c r="AK1494" i="6"/>
  <c r="AL1494" i="6"/>
  <c r="AM1494" i="6"/>
  <c r="AN1494" i="6"/>
  <c r="AO1494" i="6"/>
  <c r="AP1494" i="6"/>
  <c r="AQ1494" i="6"/>
  <c r="AR1494" i="6"/>
  <c r="AS1494" i="6"/>
  <c r="BJ1494" i="6"/>
  <c r="BK1494" i="6"/>
  <c r="BL1494" i="6"/>
  <c r="BM1494" i="6"/>
  <c r="BN1494" i="6"/>
  <c r="AK1495" i="6"/>
  <c r="AL1495" i="6"/>
  <c r="AM1495" i="6"/>
  <c r="AN1495" i="6"/>
  <c r="AO1495" i="6"/>
  <c r="AP1495" i="6"/>
  <c r="AQ1495" i="6"/>
  <c r="AR1495" i="6"/>
  <c r="AS1495" i="6"/>
  <c r="BJ1495" i="6"/>
  <c r="BK1495" i="6"/>
  <c r="BL1495" i="6"/>
  <c r="BM1495" i="6"/>
  <c r="BN1495" i="6"/>
  <c r="AK1496" i="6"/>
  <c r="AL1496" i="6"/>
  <c r="AM1496" i="6"/>
  <c r="AN1496" i="6"/>
  <c r="AO1496" i="6"/>
  <c r="AP1496" i="6"/>
  <c r="AQ1496" i="6"/>
  <c r="AR1496" i="6"/>
  <c r="AS1496" i="6"/>
  <c r="BJ1496" i="6"/>
  <c r="BK1496" i="6"/>
  <c r="BL1496" i="6"/>
  <c r="BM1496" i="6"/>
  <c r="BN1496" i="6"/>
  <c r="AK1497" i="6"/>
  <c r="AL1497" i="6"/>
  <c r="AM1497" i="6"/>
  <c r="AN1497" i="6"/>
  <c r="AO1497" i="6"/>
  <c r="AP1497" i="6"/>
  <c r="AQ1497" i="6"/>
  <c r="AR1497" i="6"/>
  <c r="AS1497" i="6"/>
  <c r="BJ1497" i="6"/>
  <c r="BK1497" i="6"/>
  <c r="BL1497" i="6"/>
  <c r="BM1497" i="6"/>
  <c r="BN1497" i="6"/>
  <c r="AK1498" i="6"/>
  <c r="AL1498" i="6"/>
  <c r="AM1498" i="6"/>
  <c r="AN1498" i="6"/>
  <c r="AO1498" i="6"/>
  <c r="AP1498" i="6"/>
  <c r="AQ1498" i="6"/>
  <c r="AR1498" i="6"/>
  <c r="AS1498" i="6"/>
  <c r="BJ1498" i="6"/>
  <c r="BK1498" i="6"/>
  <c r="BL1498" i="6"/>
  <c r="BM1498" i="6"/>
  <c r="BN1498" i="6"/>
  <c r="AK1499" i="6"/>
  <c r="AL1499" i="6"/>
  <c r="AM1499" i="6"/>
  <c r="AN1499" i="6"/>
  <c r="AO1499" i="6"/>
  <c r="AP1499" i="6"/>
  <c r="AQ1499" i="6"/>
  <c r="AR1499" i="6"/>
  <c r="AS1499" i="6"/>
  <c r="BJ1499" i="6"/>
  <c r="BK1499" i="6"/>
  <c r="BL1499" i="6"/>
  <c r="BM1499" i="6"/>
  <c r="BN1499" i="6"/>
  <c r="AK1500" i="6"/>
  <c r="AL1500" i="6"/>
  <c r="AM1500" i="6"/>
  <c r="AN1500" i="6"/>
  <c r="AO1500" i="6"/>
  <c r="AP1500" i="6"/>
  <c r="AQ1500" i="6"/>
  <c r="AR1500" i="6"/>
  <c r="AS1500" i="6"/>
  <c r="BJ1500" i="6"/>
  <c r="BK1500" i="6"/>
  <c r="BL1500" i="6"/>
  <c r="BM1500" i="6"/>
  <c r="BN1500" i="6"/>
  <c r="AK1501" i="6"/>
  <c r="AL1501" i="6"/>
  <c r="AM1501" i="6"/>
  <c r="AN1501" i="6"/>
  <c r="AO1501" i="6"/>
  <c r="AP1501" i="6"/>
  <c r="AQ1501" i="6"/>
  <c r="AR1501" i="6"/>
  <c r="AS1501" i="6"/>
  <c r="BJ1501" i="6"/>
  <c r="BK1501" i="6"/>
  <c r="BL1501" i="6"/>
  <c r="BM1501" i="6"/>
  <c r="BN1501" i="6"/>
  <c r="AK1502" i="6"/>
  <c r="AL1502" i="6"/>
  <c r="AM1502" i="6"/>
  <c r="AN1502" i="6"/>
  <c r="AO1502" i="6"/>
  <c r="AP1502" i="6"/>
  <c r="AQ1502" i="6"/>
  <c r="AR1502" i="6"/>
  <c r="AS1502" i="6"/>
  <c r="BJ1502" i="6"/>
  <c r="BK1502" i="6"/>
  <c r="BL1502" i="6"/>
  <c r="BM1502" i="6"/>
  <c r="BN1502" i="6"/>
  <c r="AK1503" i="6"/>
  <c r="AL1503" i="6"/>
  <c r="AM1503" i="6"/>
  <c r="AN1503" i="6"/>
  <c r="AO1503" i="6"/>
  <c r="AP1503" i="6"/>
  <c r="AQ1503" i="6"/>
  <c r="AR1503" i="6"/>
  <c r="AS1503" i="6"/>
  <c r="BJ1503" i="6"/>
  <c r="BK1503" i="6"/>
  <c r="BL1503" i="6"/>
  <c r="BM1503" i="6"/>
  <c r="BN1503" i="6"/>
  <c r="AK1504" i="6"/>
  <c r="AL1504" i="6"/>
  <c r="AM1504" i="6"/>
  <c r="AN1504" i="6"/>
  <c r="AO1504" i="6"/>
  <c r="AP1504" i="6"/>
  <c r="AQ1504" i="6"/>
  <c r="AR1504" i="6"/>
  <c r="AS1504" i="6"/>
  <c r="BJ1504" i="6"/>
  <c r="BK1504" i="6"/>
  <c r="BL1504" i="6"/>
  <c r="BM1504" i="6"/>
  <c r="BN1504" i="6"/>
  <c r="AK1505" i="6"/>
  <c r="AL1505" i="6"/>
  <c r="AM1505" i="6"/>
  <c r="AN1505" i="6"/>
  <c r="AO1505" i="6"/>
  <c r="AP1505" i="6"/>
  <c r="AQ1505" i="6"/>
  <c r="AR1505" i="6"/>
  <c r="AS1505" i="6"/>
  <c r="BJ1505" i="6"/>
  <c r="BK1505" i="6"/>
  <c r="BL1505" i="6"/>
  <c r="BM1505" i="6"/>
  <c r="BN1505" i="6"/>
  <c r="AK1506" i="6"/>
  <c r="AL1506" i="6"/>
  <c r="AM1506" i="6"/>
  <c r="AN1506" i="6"/>
  <c r="AO1506" i="6"/>
  <c r="AP1506" i="6"/>
  <c r="AQ1506" i="6"/>
  <c r="AR1506" i="6"/>
  <c r="AS1506" i="6"/>
  <c r="BJ1506" i="6"/>
  <c r="BK1506" i="6"/>
  <c r="BL1506" i="6"/>
  <c r="BM1506" i="6"/>
  <c r="BN1506" i="6"/>
  <c r="AK1507" i="6"/>
  <c r="AL1507" i="6"/>
  <c r="AM1507" i="6"/>
  <c r="AN1507" i="6"/>
  <c r="AO1507" i="6"/>
  <c r="AP1507" i="6"/>
  <c r="AQ1507" i="6"/>
  <c r="AR1507" i="6"/>
  <c r="AS1507" i="6"/>
  <c r="BJ1507" i="6"/>
  <c r="BK1507" i="6"/>
  <c r="BL1507" i="6"/>
  <c r="BM1507" i="6"/>
  <c r="BN1507" i="6"/>
  <c r="AK1508" i="6"/>
  <c r="AL1508" i="6"/>
  <c r="AM1508" i="6"/>
  <c r="AN1508" i="6"/>
  <c r="AO1508" i="6"/>
  <c r="AP1508" i="6"/>
  <c r="AQ1508" i="6"/>
  <c r="AR1508" i="6"/>
  <c r="AS1508" i="6"/>
  <c r="BJ1508" i="6"/>
  <c r="BK1508" i="6"/>
  <c r="BL1508" i="6"/>
  <c r="BM1508" i="6"/>
  <c r="BN1508" i="6"/>
  <c r="AK1509" i="6"/>
  <c r="AL1509" i="6"/>
  <c r="AM1509" i="6"/>
  <c r="AN1509" i="6"/>
  <c r="AO1509" i="6"/>
  <c r="AP1509" i="6"/>
  <c r="AQ1509" i="6"/>
  <c r="AR1509" i="6"/>
  <c r="AS1509" i="6"/>
  <c r="BJ1509" i="6"/>
  <c r="BK1509" i="6"/>
  <c r="BL1509" i="6"/>
  <c r="BM1509" i="6"/>
  <c r="BN1509" i="6"/>
  <c r="AK1510" i="6"/>
  <c r="AL1510" i="6"/>
  <c r="AM1510" i="6"/>
  <c r="AN1510" i="6"/>
  <c r="AO1510" i="6"/>
  <c r="AP1510" i="6"/>
  <c r="AQ1510" i="6"/>
  <c r="AR1510" i="6"/>
  <c r="AS1510" i="6"/>
  <c r="BJ1510" i="6"/>
  <c r="BK1510" i="6"/>
  <c r="BL1510" i="6"/>
  <c r="BM1510" i="6"/>
  <c r="BN1510" i="6"/>
  <c r="AK1511" i="6"/>
  <c r="AL1511" i="6"/>
  <c r="AM1511" i="6"/>
  <c r="AN1511" i="6"/>
  <c r="AO1511" i="6"/>
  <c r="AP1511" i="6"/>
  <c r="AQ1511" i="6"/>
  <c r="AR1511" i="6"/>
  <c r="AS1511" i="6"/>
  <c r="BJ1511" i="6"/>
  <c r="BK1511" i="6"/>
  <c r="BL1511" i="6"/>
  <c r="BM1511" i="6"/>
  <c r="BN1511" i="6"/>
  <c r="AK1512" i="6"/>
  <c r="AL1512" i="6"/>
  <c r="AM1512" i="6"/>
  <c r="AN1512" i="6"/>
  <c r="AO1512" i="6"/>
  <c r="AP1512" i="6"/>
  <c r="AQ1512" i="6"/>
  <c r="AR1512" i="6"/>
  <c r="AS1512" i="6"/>
  <c r="BJ1512" i="6"/>
  <c r="BK1512" i="6"/>
  <c r="BL1512" i="6"/>
  <c r="BM1512" i="6"/>
  <c r="BN1512" i="6"/>
  <c r="AK1513" i="6"/>
  <c r="AL1513" i="6"/>
  <c r="AM1513" i="6"/>
  <c r="AN1513" i="6"/>
  <c r="AO1513" i="6"/>
  <c r="AP1513" i="6"/>
  <c r="AQ1513" i="6"/>
  <c r="AR1513" i="6"/>
  <c r="AS1513" i="6"/>
  <c r="BJ1513" i="6"/>
  <c r="BK1513" i="6"/>
  <c r="BL1513" i="6"/>
  <c r="BM1513" i="6"/>
  <c r="BN1513" i="6"/>
  <c r="AK1514" i="6"/>
  <c r="AL1514" i="6"/>
  <c r="AM1514" i="6"/>
  <c r="AN1514" i="6"/>
  <c r="AO1514" i="6"/>
  <c r="AP1514" i="6"/>
  <c r="AQ1514" i="6"/>
  <c r="AR1514" i="6"/>
  <c r="AS1514" i="6"/>
  <c r="BJ1514" i="6"/>
  <c r="BK1514" i="6"/>
  <c r="BL1514" i="6"/>
  <c r="BM1514" i="6"/>
  <c r="BN1514" i="6"/>
  <c r="AK1515" i="6"/>
  <c r="AL1515" i="6"/>
  <c r="AM1515" i="6"/>
  <c r="AN1515" i="6"/>
  <c r="AO1515" i="6"/>
  <c r="AP1515" i="6"/>
  <c r="AQ1515" i="6"/>
  <c r="AR1515" i="6"/>
  <c r="AS1515" i="6"/>
  <c r="BJ1515" i="6"/>
  <c r="BK1515" i="6"/>
  <c r="BL1515" i="6"/>
  <c r="BM1515" i="6"/>
  <c r="BN1515" i="6"/>
  <c r="AK1516" i="6"/>
  <c r="AL1516" i="6"/>
  <c r="AM1516" i="6"/>
  <c r="AN1516" i="6"/>
  <c r="AO1516" i="6"/>
  <c r="AP1516" i="6"/>
  <c r="AQ1516" i="6"/>
  <c r="AR1516" i="6"/>
  <c r="AS1516" i="6"/>
  <c r="BJ1516" i="6"/>
  <c r="BK1516" i="6"/>
  <c r="BL1516" i="6"/>
  <c r="BM1516" i="6"/>
  <c r="BN1516" i="6"/>
  <c r="AK1517" i="6"/>
  <c r="AL1517" i="6"/>
  <c r="AM1517" i="6"/>
  <c r="AN1517" i="6"/>
  <c r="AO1517" i="6"/>
  <c r="AP1517" i="6"/>
  <c r="AQ1517" i="6"/>
  <c r="AR1517" i="6"/>
  <c r="AS1517" i="6"/>
  <c r="BJ1517" i="6"/>
  <c r="BK1517" i="6"/>
  <c r="BL1517" i="6"/>
  <c r="BM1517" i="6"/>
  <c r="BN1517" i="6"/>
  <c r="AK1518" i="6"/>
  <c r="AL1518" i="6"/>
  <c r="AM1518" i="6"/>
  <c r="AN1518" i="6"/>
  <c r="AO1518" i="6"/>
  <c r="AP1518" i="6"/>
  <c r="AQ1518" i="6"/>
  <c r="AR1518" i="6"/>
  <c r="AS1518" i="6"/>
  <c r="BJ1518" i="6"/>
  <c r="BK1518" i="6"/>
  <c r="BL1518" i="6"/>
  <c r="BM1518" i="6"/>
  <c r="BN1518" i="6"/>
  <c r="AK1519" i="6"/>
  <c r="AL1519" i="6"/>
  <c r="AM1519" i="6"/>
  <c r="AN1519" i="6"/>
  <c r="AO1519" i="6"/>
  <c r="AP1519" i="6"/>
  <c r="AQ1519" i="6"/>
  <c r="AR1519" i="6"/>
  <c r="AS1519" i="6"/>
  <c r="BJ1519" i="6"/>
  <c r="BK1519" i="6"/>
  <c r="BL1519" i="6"/>
  <c r="BM1519" i="6"/>
  <c r="BN1519" i="6"/>
  <c r="AK1520" i="6"/>
  <c r="AL1520" i="6"/>
  <c r="AM1520" i="6"/>
  <c r="AN1520" i="6"/>
  <c r="AO1520" i="6"/>
  <c r="AP1520" i="6"/>
  <c r="AQ1520" i="6"/>
  <c r="AR1520" i="6"/>
  <c r="AS1520" i="6"/>
  <c r="BJ1520" i="6"/>
  <c r="BK1520" i="6"/>
  <c r="BL1520" i="6"/>
  <c r="BM1520" i="6"/>
  <c r="BN1520" i="6"/>
  <c r="AK1521" i="6"/>
  <c r="AL1521" i="6"/>
  <c r="AM1521" i="6"/>
  <c r="AN1521" i="6"/>
  <c r="AO1521" i="6"/>
  <c r="AP1521" i="6"/>
  <c r="AQ1521" i="6"/>
  <c r="AR1521" i="6"/>
  <c r="AS1521" i="6"/>
  <c r="BJ1521" i="6"/>
  <c r="BK1521" i="6"/>
  <c r="BL1521" i="6"/>
  <c r="BM1521" i="6"/>
  <c r="BN1521" i="6"/>
  <c r="AK1522" i="6"/>
  <c r="AL1522" i="6"/>
  <c r="AM1522" i="6"/>
  <c r="AN1522" i="6"/>
  <c r="AO1522" i="6"/>
  <c r="AP1522" i="6"/>
  <c r="AQ1522" i="6"/>
  <c r="AR1522" i="6"/>
  <c r="AS1522" i="6"/>
  <c r="BJ1522" i="6"/>
  <c r="BK1522" i="6"/>
  <c r="BL1522" i="6"/>
  <c r="BM1522" i="6"/>
  <c r="BN1522" i="6"/>
  <c r="AK1523" i="6"/>
  <c r="AL1523" i="6"/>
  <c r="AM1523" i="6"/>
  <c r="AN1523" i="6"/>
  <c r="AO1523" i="6"/>
  <c r="AP1523" i="6"/>
  <c r="AQ1523" i="6"/>
  <c r="AR1523" i="6"/>
  <c r="AS1523" i="6"/>
  <c r="BJ1523" i="6"/>
  <c r="BK1523" i="6"/>
  <c r="BL1523" i="6"/>
  <c r="BM1523" i="6"/>
  <c r="BN1523" i="6"/>
  <c r="AK1524" i="6"/>
  <c r="AL1524" i="6"/>
  <c r="AM1524" i="6"/>
  <c r="AN1524" i="6"/>
  <c r="AO1524" i="6"/>
  <c r="AP1524" i="6"/>
  <c r="AQ1524" i="6"/>
  <c r="AR1524" i="6"/>
  <c r="AS1524" i="6"/>
  <c r="BJ1524" i="6"/>
  <c r="BK1524" i="6"/>
  <c r="BL1524" i="6"/>
  <c r="BM1524" i="6"/>
  <c r="BN1524" i="6"/>
  <c r="AK1525" i="6"/>
  <c r="AL1525" i="6"/>
  <c r="AM1525" i="6"/>
  <c r="AN1525" i="6"/>
  <c r="AO1525" i="6"/>
  <c r="AP1525" i="6"/>
  <c r="AQ1525" i="6"/>
  <c r="AR1525" i="6"/>
  <c r="AS1525" i="6"/>
  <c r="BJ1525" i="6"/>
  <c r="BK1525" i="6"/>
  <c r="BL1525" i="6"/>
  <c r="BM1525" i="6"/>
  <c r="BN1525" i="6"/>
  <c r="AK1526" i="6"/>
  <c r="AL1526" i="6"/>
  <c r="AM1526" i="6"/>
  <c r="AN1526" i="6"/>
  <c r="AO1526" i="6"/>
  <c r="AP1526" i="6"/>
  <c r="AQ1526" i="6"/>
  <c r="AR1526" i="6"/>
  <c r="AS1526" i="6"/>
  <c r="BJ1526" i="6"/>
  <c r="BK1526" i="6"/>
  <c r="BL1526" i="6"/>
  <c r="BM1526" i="6"/>
  <c r="BN1526" i="6"/>
  <c r="AK1527" i="6"/>
  <c r="AL1527" i="6"/>
  <c r="AM1527" i="6"/>
  <c r="AN1527" i="6"/>
  <c r="AO1527" i="6"/>
  <c r="AP1527" i="6"/>
  <c r="AQ1527" i="6"/>
  <c r="AR1527" i="6"/>
  <c r="AS1527" i="6"/>
  <c r="BJ1527" i="6"/>
  <c r="BK1527" i="6"/>
  <c r="BL1527" i="6"/>
  <c r="BM1527" i="6"/>
  <c r="BN1527" i="6"/>
  <c r="AK1528" i="6"/>
  <c r="AL1528" i="6"/>
  <c r="AM1528" i="6"/>
  <c r="AN1528" i="6"/>
  <c r="AO1528" i="6"/>
  <c r="AP1528" i="6"/>
  <c r="AQ1528" i="6"/>
  <c r="AR1528" i="6"/>
  <c r="AS1528" i="6"/>
  <c r="BJ1528" i="6"/>
  <c r="BK1528" i="6"/>
  <c r="BL1528" i="6"/>
  <c r="BM1528" i="6"/>
  <c r="BN1528" i="6"/>
  <c r="AK1529" i="6"/>
  <c r="AL1529" i="6"/>
  <c r="AM1529" i="6"/>
  <c r="AN1529" i="6"/>
  <c r="AO1529" i="6"/>
  <c r="AP1529" i="6"/>
  <c r="AQ1529" i="6"/>
  <c r="AR1529" i="6"/>
  <c r="AS1529" i="6"/>
  <c r="BJ1529" i="6"/>
  <c r="BK1529" i="6"/>
  <c r="BL1529" i="6"/>
  <c r="BM1529" i="6"/>
  <c r="BN1529" i="6"/>
  <c r="AK1530" i="6"/>
  <c r="AL1530" i="6"/>
  <c r="AM1530" i="6"/>
  <c r="AN1530" i="6"/>
  <c r="AO1530" i="6"/>
  <c r="AP1530" i="6"/>
  <c r="AQ1530" i="6"/>
  <c r="AR1530" i="6"/>
  <c r="AS1530" i="6"/>
  <c r="BJ1530" i="6"/>
  <c r="BK1530" i="6"/>
  <c r="BL1530" i="6"/>
  <c r="BM1530" i="6"/>
  <c r="BN1530" i="6"/>
  <c r="AK1531" i="6"/>
  <c r="AL1531" i="6"/>
  <c r="AM1531" i="6"/>
  <c r="AN1531" i="6"/>
  <c r="AO1531" i="6"/>
  <c r="AP1531" i="6"/>
  <c r="AQ1531" i="6"/>
  <c r="AR1531" i="6"/>
  <c r="AS1531" i="6"/>
  <c r="BJ1531" i="6"/>
  <c r="BK1531" i="6"/>
  <c r="BL1531" i="6"/>
  <c r="BM1531" i="6"/>
  <c r="BN1531" i="6"/>
  <c r="AK1532" i="6"/>
  <c r="AL1532" i="6"/>
  <c r="AM1532" i="6"/>
  <c r="AN1532" i="6"/>
  <c r="AO1532" i="6"/>
  <c r="AP1532" i="6"/>
  <c r="AQ1532" i="6"/>
  <c r="AR1532" i="6"/>
  <c r="AS1532" i="6"/>
  <c r="BJ1532" i="6"/>
  <c r="BK1532" i="6"/>
  <c r="BL1532" i="6"/>
  <c r="BM1532" i="6"/>
  <c r="BN1532" i="6"/>
  <c r="AK1533" i="6"/>
  <c r="AL1533" i="6"/>
  <c r="AM1533" i="6"/>
  <c r="AN1533" i="6"/>
  <c r="AO1533" i="6"/>
  <c r="AP1533" i="6"/>
  <c r="AQ1533" i="6"/>
  <c r="AR1533" i="6"/>
  <c r="AS1533" i="6"/>
  <c r="BJ1533" i="6"/>
  <c r="BK1533" i="6"/>
  <c r="BL1533" i="6"/>
  <c r="BM1533" i="6"/>
  <c r="BN1533" i="6"/>
  <c r="AK1534" i="6"/>
  <c r="AL1534" i="6"/>
  <c r="AM1534" i="6"/>
  <c r="AN1534" i="6"/>
  <c r="AO1534" i="6"/>
  <c r="AP1534" i="6"/>
  <c r="AQ1534" i="6"/>
  <c r="AR1534" i="6"/>
  <c r="AS1534" i="6"/>
  <c r="BJ1534" i="6"/>
  <c r="BK1534" i="6"/>
  <c r="BL1534" i="6"/>
  <c r="BM1534" i="6"/>
  <c r="BN1534" i="6"/>
  <c r="AK1535" i="6"/>
  <c r="AL1535" i="6"/>
  <c r="AM1535" i="6"/>
  <c r="AN1535" i="6"/>
  <c r="AO1535" i="6"/>
  <c r="AP1535" i="6"/>
  <c r="AQ1535" i="6"/>
  <c r="AR1535" i="6"/>
  <c r="AS1535" i="6"/>
  <c r="BJ1535" i="6"/>
  <c r="BK1535" i="6"/>
  <c r="BL1535" i="6"/>
  <c r="BM1535" i="6"/>
  <c r="BN1535" i="6"/>
  <c r="AK1536" i="6"/>
  <c r="AL1536" i="6"/>
  <c r="AM1536" i="6"/>
  <c r="AN1536" i="6"/>
  <c r="AO1536" i="6"/>
  <c r="AP1536" i="6"/>
  <c r="AQ1536" i="6"/>
  <c r="AR1536" i="6"/>
  <c r="AS1536" i="6"/>
  <c r="BJ1536" i="6"/>
  <c r="BK1536" i="6"/>
  <c r="BL1536" i="6"/>
  <c r="BM1536" i="6"/>
  <c r="BN1536" i="6"/>
  <c r="AK1537" i="6"/>
  <c r="AL1537" i="6"/>
  <c r="AM1537" i="6"/>
  <c r="AN1537" i="6"/>
  <c r="AO1537" i="6"/>
  <c r="AP1537" i="6"/>
  <c r="AQ1537" i="6"/>
  <c r="AR1537" i="6"/>
  <c r="AS1537" i="6"/>
  <c r="BJ1537" i="6"/>
  <c r="BK1537" i="6"/>
  <c r="BL1537" i="6"/>
  <c r="BM1537" i="6"/>
  <c r="BN1537" i="6"/>
  <c r="AK1538" i="6"/>
  <c r="AL1538" i="6"/>
  <c r="AM1538" i="6"/>
  <c r="AN1538" i="6"/>
  <c r="AO1538" i="6"/>
  <c r="AP1538" i="6"/>
  <c r="AQ1538" i="6"/>
  <c r="AR1538" i="6"/>
  <c r="AS1538" i="6"/>
  <c r="BJ1538" i="6"/>
  <c r="BK1538" i="6"/>
  <c r="BL1538" i="6"/>
  <c r="BM1538" i="6"/>
  <c r="BN1538" i="6"/>
  <c r="AK1539" i="6"/>
  <c r="AL1539" i="6"/>
  <c r="AM1539" i="6"/>
  <c r="AN1539" i="6"/>
  <c r="AO1539" i="6"/>
  <c r="AP1539" i="6"/>
  <c r="AQ1539" i="6"/>
  <c r="AR1539" i="6"/>
  <c r="AS1539" i="6"/>
  <c r="BJ1539" i="6"/>
  <c r="BK1539" i="6"/>
  <c r="BL1539" i="6"/>
  <c r="BM1539" i="6"/>
  <c r="BN1539" i="6"/>
  <c r="AK1540" i="6"/>
  <c r="AL1540" i="6"/>
  <c r="AM1540" i="6"/>
  <c r="AN1540" i="6"/>
  <c r="AO1540" i="6"/>
  <c r="AP1540" i="6"/>
  <c r="AQ1540" i="6"/>
  <c r="AR1540" i="6"/>
  <c r="AS1540" i="6"/>
  <c r="BJ1540" i="6"/>
  <c r="BK1540" i="6"/>
  <c r="BL1540" i="6"/>
  <c r="BM1540" i="6"/>
  <c r="BN1540" i="6"/>
  <c r="AK1541" i="6"/>
  <c r="AL1541" i="6"/>
  <c r="AM1541" i="6"/>
  <c r="AN1541" i="6"/>
  <c r="AO1541" i="6"/>
  <c r="AP1541" i="6"/>
  <c r="AQ1541" i="6"/>
  <c r="AR1541" i="6"/>
  <c r="AS1541" i="6"/>
  <c r="BJ1541" i="6"/>
  <c r="BK1541" i="6"/>
  <c r="BL1541" i="6"/>
  <c r="BM1541" i="6"/>
  <c r="BN1541" i="6"/>
  <c r="AK1542" i="6"/>
  <c r="AL1542" i="6"/>
  <c r="AM1542" i="6"/>
  <c r="AN1542" i="6"/>
  <c r="AO1542" i="6"/>
  <c r="AP1542" i="6"/>
  <c r="AQ1542" i="6"/>
  <c r="AR1542" i="6"/>
  <c r="AS1542" i="6"/>
  <c r="BJ1542" i="6"/>
  <c r="BK1542" i="6"/>
  <c r="BL1542" i="6"/>
  <c r="BM1542" i="6"/>
  <c r="BN1542" i="6"/>
  <c r="AK1543" i="6"/>
  <c r="AL1543" i="6"/>
  <c r="AM1543" i="6"/>
  <c r="AN1543" i="6"/>
  <c r="AO1543" i="6"/>
  <c r="AP1543" i="6"/>
  <c r="AQ1543" i="6"/>
  <c r="AR1543" i="6"/>
  <c r="AS1543" i="6"/>
  <c r="BJ1543" i="6"/>
  <c r="BK1543" i="6"/>
  <c r="BL1543" i="6"/>
  <c r="BM1543" i="6"/>
  <c r="BN1543" i="6"/>
  <c r="AK1544" i="6"/>
  <c r="AL1544" i="6"/>
  <c r="AM1544" i="6"/>
  <c r="AN1544" i="6"/>
  <c r="AO1544" i="6"/>
  <c r="AP1544" i="6"/>
  <c r="AQ1544" i="6"/>
  <c r="AR1544" i="6"/>
  <c r="AS1544" i="6"/>
  <c r="BJ1544" i="6"/>
  <c r="BK1544" i="6"/>
  <c r="BL1544" i="6"/>
  <c r="BM1544" i="6"/>
  <c r="BN1544" i="6"/>
  <c r="AK1545" i="6"/>
  <c r="AL1545" i="6"/>
  <c r="AM1545" i="6"/>
  <c r="AN1545" i="6"/>
  <c r="AO1545" i="6"/>
  <c r="AP1545" i="6"/>
  <c r="AQ1545" i="6"/>
  <c r="AR1545" i="6"/>
  <c r="AS1545" i="6"/>
  <c r="BJ1545" i="6"/>
  <c r="BK1545" i="6"/>
  <c r="BL1545" i="6"/>
  <c r="BM1545" i="6"/>
  <c r="BN1545" i="6"/>
  <c r="AK1546" i="6"/>
  <c r="AL1546" i="6"/>
  <c r="AM1546" i="6"/>
  <c r="AN1546" i="6"/>
  <c r="AO1546" i="6"/>
  <c r="AP1546" i="6"/>
  <c r="AQ1546" i="6"/>
  <c r="AR1546" i="6"/>
  <c r="AS1546" i="6"/>
  <c r="BJ1546" i="6"/>
  <c r="BK1546" i="6"/>
  <c r="BL1546" i="6"/>
  <c r="BM1546" i="6"/>
  <c r="BN1546" i="6"/>
  <c r="AK1547" i="6"/>
  <c r="AL1547" i="6"/>
  <c r="AM1547" i="6"/>
  <c r="AN1547" i="6"/>
  <c r="AO1547" i="6"/>
  <c r="AP1547" i="6"/>
  <c r="AQ1547" i="6"/>
  <c r="AR1547" i="6"/>
  <c r="AS1547" i="6"/>
  <c r="BJ1547" i="6"/>
  <c r="BK1547" i="6"/>
  <c r="BL1547" i="6"/>
  <c r="BM1547" i="6"/>
  <c r="BN1547" i="6"/>
  <c r="AK1548" i="6"/>
  <c r="AL1548" i="6"/>
  <c r="AM1548" i="6"/>
  <c r="AN1548" i="6"/>
  <c r="AO1548" i="6"/>
  <c r="AP1548" i="6"/>
  <c r="AQ1548" i="6"/>
  <c r="AR1548" i="6"/>
  <c r="AS1548" i="6"/>
  <c r="BJ1548" i="6"/>
  <c r="BK1548" i="6"/>
  <c r="BL1548" i="6"/>
  <c r="BM1548" i="6"/>
  <c r="BN1548" i="6"/>
  <c r="AK1549" i="6"/>
  <c r="AL1549" i="6"/>
  <c r="AM1549" i="6"/>
  <c r="AN1549" i="6"/>
  <c r="AO1549" i="6"/>
  <c r="AP1549" i="6"/>
  <c r="AQ1549" i="6"/>
  <c r="AR1549" i="6"/>
  <c r="AS1549" i="6"/>
  <c r="BJ1549" i="6"/>
  <c r="BK1549" i="6"/>
  <c r="BL1549" i="6"/>
  <c r="BM1549" i="6"/>
  <c r="BN1549" i="6"/>
  <c r="AK1550" i="6"/>
  <c r="AL1550" i="6"/>
  <c r="AM1550" i="6"/>
  <c r="AN1550" i="6"/>
  <c r="AO1550" i="6"/>
  <c r="AP1550" i="6"/>
  <c r="AQ1550" i="6"/>
  <c r="AR1550" i="6"/>
  <c r="AS1550" i="6"/>
  <c r="BJ1550" i="6"/>
  <c r="BK1550" i="6"/>
  <c r="BL1550" i="6"/>
  <c r="BM1550" i="6"/>
  <c r="BN1550" i="6"/>
  <c r="AK1551" i="6"/>
  <c r="AL1551" i="6"/>
  <c r="AM1551" i="6"/>
  <c r="AN1551" i="6"/>
  <c r="AO1551" i="6"/>
  <c r="AP1551" i="6"/>
  <c r="AQ1551" i="6"/>
  <c r="AR1551" i="6"/>
  <c r="AS1551" i="6"/>
  <c r="BJ1551" i="6"/>
  <c r="BK1551" i="6"/>
  <c r="BL1551" i="6"/>
  <c r="BM1551" i="6"/>
  <c r="BN1551" i="6"/>
  <c r="AK1552" i="6"/>
  <c r="AL1552" i="6"/>
  <c r="AM1552" i="6"/>
  <c r="AN1552" i="6"/>
  <c r="AO1552" i="6"/>
  <c r="AP1552" i="6"/>
  <c r="AQ1552" i="6"/>
  <c r="AR1552" i="6"/>
  <c r="AS1552" i="6"/>
  <c r="BJ1552" i="6"/>
  <c r="BK1552" i="6"/>
  <c r="BL1552" i="6"/>
  <c r="BM1552" i="6"/>
  <c r="BN1552" i="6"/>
  <c r="AK1553" i="6"/>
  <c r="AL1553" i="6"/>
  <c r="AM1553" i="6"/>
  <c r="AN1553" i="6"/>
  <c r="AO1553" i="6"/>
  <c r="AP1553" i="6"/>
  <c r="AQ1553" i="6"/>
  <c r="AR1553" i="6"/>
  <c r="AS1553" i="6"/>
  <c r="BJ1553" i="6"/>
  <c r="BK1553" i="6"/>
  <c r="BL1553" i="6"/>
  <c r="BM1553" i="6"/>
  <c r="BN1553" i="6"/>
  <c r="AK1554" i="6"/>
  <c r="AL1554" i="6"/>
  <c r="AM1554" i="6"/>
  <c r="AN1554" i="6"/>
  <c r="AO1554" i="6"/>
  <c r="AP1554" i="6"/>
  <c r="AQ1554" i="6"/>
  <c r="AR1554" i="6"/>
  <c r="AS1554" i="6"/>
  <c r="BJ1554" i="6"/>
  <c r="BK1554" i="6"/>
  <c r="BL1554" i="6"/>
  <c r="BM1554" i="6"/>
  <c r="BN1554" i="6"/>
  <c r="AK1555" i="6"/>
  <c r="AL1555" i="6"/>
  <c r="AM1555" i="6"/>
  <c r="AN1555" i="6"/>
  <c r="AO1555" i="6"/>
  <c r="AP1555" i="6"/>
  <c r="AQ1555" i="6"/>
  <c r="AR1555" i="6"/>
  <c r="AS1555" i="6"/>
  <c r="BJ1555" i="6"/>
  <c r="BK1555" i="6"/>
  <c r="BL1555" i="6"/>
  <c r="BM1555" i="6"/>
  <c r="BN1555" i="6"/>
  <c r="AK1556" i="6"/>
  <c r="AL1556" i="6"/>
  <c r="AM1556" i="6"/>
  <c r="AN1556" i="6"/>
  <c r="AO1556" i="6"/>
  <c r="AP1556" i="6"/>
  <c r="AQ1556" i="6"/>
  <c r="AR1556" i="6"/>
  <c r="AS1556" i="6"/>
  <c r="BJ1556" i="6"/>
  <c r="BK1556" i="6"/>
  <c r="BL1556" i="6"/>
  <c r="BM1556" i="6"/>
  <c r="BN1556" i="6"/>
  <c r="AK1557" i="6"/>
  <c r="AL1557" i="6"/>
  <c r="AM1557" i="6"/>
  <c r="AN1557" i="6"/>
  <c r="AO1557" i="6"/>
  <c r="AP1557" i="6"/>
  <c r="AQ1557" i="6"/>
  <c r="AR1557" i="6"/>
  <c r="AS1557" i="6"/>
  <c r="BJ1557" i="6"/>
  <c r="BK1557" i="6"/>
  <c r="BL1557" i="6"/>
  <c r="BM1557" i="6"/>
  <c r="BN1557" i="6"/>
  <c r="AK1558" i="6"/>
  <c r="AL1558" i="6"/>
  <c r="AM1558" i="6"/>
  <c r="AN1558" i="6"/>
  <c r="AO1558" i="6"/>
  <c r="AP1558" i="6"/>
  <c r="AQ1558" i="6"/>
  <c r="AR1558" i="6"/>
  <c r="AS1558" i="6"/>
  <c r="BJ1558" i="6"/>
  <c r="BK1558" i="6"/>
  <c r="BL1558" i="6"/>
  <c r="BM1558" i="6"/>
  <c r="BN1558" i="6"/>
  <c r="AK1559" i="6"/>
  <c r="AL1559" i="6"/>
  <c r="AM1559" i="6"/>
  <c r="AN1559" i="6"/>
  <c r="AO1559" i="6"/>
  <c r="AP1559" i="6"/>
  <c r="AQ1559" i="6"/>
  <c r="AR1559" i="6"/>
  <c r="AS1559" i="6"/>
  <c r="BJ1559" i="6"/>
  <c r="BK1559" i="6"/>
  <c r="BL1559" i="6"/>
  <c r="BM1559" i="6"/>
  <c r="BN1559" i="6"/>
  <c r="AK1560" i="6"/>
  <c r="AL1560" i="6"/>
  <c r="AM1560" i="6"/>
  <c r="AN1560" i="6"/>
  <c r="AO1560" i="6"/>
  <c r="AP1560" i="6"/>
  <c r="AQ1560" i="6"/>
  <c r="AR1560" i="6"/>
  <c r="AS1560" i="6"/>
  <c r="BJ1560" i="6"/>
  <c r="BK1560" i="6"/>
  <c r="BL1560" i="6"/>
  <c r="BM1560" i="6"/>
  <c r="BN1560" i="6"/>
  <c r="AK1561" i="6"/>
  <c r="AL1561" i="6"/>
  <c r="AM1561" i="6"/>
  <c r="AN1561" i="6"/>
  <c r="AO1561" i="6"/>
  <c r="AP1561" i="6"/>
  <c r="AQ1561" i="6"/>
  <c r="AR1561" i="6"/>
  <c r="AS1561" i="6"/>
  <c r="BJ1561" i="6"/>
  <c r="BK1561" i="6"/>
  <c r="BL1561" i="6"/>
  <c r="BM1561" i="6"/>
  <c r="BN1561" i="6"/>
  <c r="AK1562" i="6"/>
  <c r="AL1562" i="6"/>
  <c r="AM1562" i="6"/>
  <c r="AN1562" i="6"/>
  <c r="AO1562" i="6"/>
  <c r="AP1562" i="6"/>
  <c r="AQ1562" i="6"/>
  <c r="AR1562" i="6"/>
  <c r="AS1562" i="6"/>
  <c r="BJ1562" i="6"/>
  <c r="BK1562" i="6"/>
  <c r="BL1562" i="6"/>
  <c r="BM1562" i="6"/>
  <c r="BN1562" i="6"/>
  <c r="AK1563" i="6"/>
  <c r="AL1563" i="6"/>
  <c r="AM1563" i="6"/>
  <c r="AN1563" i="6"/>
  <c r="AO1563" i="6"/>
  <c r="AP1563" i="6"/>
  <c r="AQ1563" i="6"/>
  <c r="AR1563" i="6"/>
  <c r="AS1563" i="6"/>
  <c r="BJ1563" i="6"/>
  <c r="BK1563" i="6"/>
  <c r="BL1563" i="6"/>
  <c r="BM1563" i="6"/>
  <c r="BN1563" i="6"/>
  <c r="AK1564" i="6"/>
  <c r="AL1564" i="6"/>
  <c r="AM1564" i="6"/>
  <c r="AN1564" i="6"/>
  <c r="AO1564" i="6"/>
  <c r="AP1564" i="6"/>
  <c r="AQ1564" i="6"/>
  <c r="AR1564" i="6"/>
  <c r="AS1564" i="6"/>
  <c r="BJ1564" i="6"/>
  <c r="BK1564" i="6"/>
  <c r="BL1564" i="6"/>
  <c r="BM1564" i="6"/>
  <c r="BN1564" i="6"/>
  <c r="AK1565" i="6"/>
  <c r="AL1565" i="6"/>
  <c r="AM1565" i="6"/>
  <c r="AN1565" i="6"/>
  <c r="AO1565" i="6"/>
  <c r="AP1565" i="6"/>
  <c r="AQ1565" i="6"/>
  <c r="AR1565" i="6"/>
  <c r="AS1565" i="6"/>
  <c r="BJ1565" i="6"/>
  <c r="BK1565" i="6"/>
  <c r="BL1565" i="6"/>
  <c r="BM1565" i="6"/>
  <c r="BN1565" i="6"/>
  <c r="AK1566" i="6"/>
  <c r="AL1566" i="6"/>
  <c r="AM1566" i="6"/>
  <c r="AN1566" i="6"/>
  <c r="AO1566" i="6"/>
  <c r="AP1566" i="6"/>
  <c r="AQ1566" i="6"/>
  <c r="AR1566" i="6"/>
  <c r="AS1566" i="6"/>
  <c r="BJ1566" i="6"/>
  <c r="BK1566" i="6"/>
  <c r="BL1566" i="6"/>
  <c r="BM1566" i="6"/>
  <c r="BN1566" i="6"/>
  <c r="AK1567" i="6"/>
  <c r="AL1567" i="6"/>
  <c r="AM1567" i="6"/>
  <c r="AN1567" i="6"/>
  <c r="AO1567" i="6"/>
  <c r="AP1567" i="6"/>
  <c r="AQ1567" i="6"/>
  <c r="AR1567" i="6"/>
  <c r="AS1567" i="6"/>
  <c r="BJ1567" i="6"/>
  <c r="BK1567" i="6"/>
  <c r="BL1567" i="6"/>
  <c r="BM1567" i="6"/>
  <c r="BN1567" i="6"/>
  <c r="AK1568" i="6"/>
  <c r="AL1568" i="6"/>
  <c r="AM1568" i="6"/>
  <c r="AN1568" i="6"/>
  <c r="AO1568" i="6"/>
  <c r="AP1568" i="6"/>
  <c r="AQ1568" i="6"/>
  <c r="AR1568" i="6"/>
  <c r="AS1568" i="6"/>
  <c r="BJ1568" i="6"/>
  <c r="BK1568" i="6"/>
  <c r="BL1568" i="6"/>
  <c r="BM1568" i="6"/>
  <c r="BN1568" i="6"/>
  <c r="AK1569" i="6"/>
  <c r="AL1569" i="6"/>
  <c r="AM1569" i="6"/>
  <c r="AN1569" i="6"/>
  <c r="AO1569" i="6"/>
  <c r="AP1569" i="6"/>
  <c r="AQ1569" i="6"/>
  <c r="AR1569" i="6"/>
  <c r="AS1569" i="6"/>
  <c r="BJ1569" i="6"/>
  <c r="BK1569" i="6"/>
  <c r="BL1569" i="6"/>
  <c r="BM1569" i="6"/>
  <c r="BN1569" i="6"/>
  <c r="AK1570" i="6"/>
  <c r="AL1570" i="6"/>
  <c r="AM1570" i="6"/>
  <c r="AN1570" i="6"/>
  <c r="AO1570" i="6"/>
  <c r="AP1570" i="6"/>
  <c r="AQ1570" i="6"/>
  <c r="AR1570" i="6"/>
  <c r="AS1570" i="6"/>
  <c r="BJ1570" i="6"/>
  <c r="BK1570" i="6"/>
  <c r="BL1570" i="6"/>
  <c r="BM1570" i="6"/>
  <c r="BN1570" i="6"/>
  <c r="AK1571" i="6"/>
  <c r="AL1571" i="6"/>
  <c r="AM1571" i="6"/>
  <c r="AN1571" i="6"/>
  <c r="AO1571" i="6"/>
  <c r="AP1571" i="6"/>
  <c r="AQ1571" i="6"/>
  <c r="AR1571" i="6"/>
  <c r="AS1571" i="6"/>
  <c r="BJ1571" i="6"/>
  <c r="BK1571" i="6"/>
  <c r="BL1571" i="6"/>
  <c r="BM1571" i="6"/>
  <c r="BN1571" i="6"/>
  <c r="AK1572" i="6"/>
  <c r="AL1572" i="6"/>
  <c r="AM1572" i="6"/>
  <c r="AN1572" i="6"/>
  <c r="AO1572" i="6"/>
  <c r="AP1572" i="6"/>
  <c r="AQ1572" i="6"/>
  <c r="AR1572" i="6"/>
  <c r="AS1572" i="6"/>
  <c r="BJ1572" i="6"/>
  <c r="BK1572" i="6"/>
  <c r="BL1572" i="6"/>
  <c r="BM1572" i="6"/>
  <c r="BN1572" i="6"/>
  <c r="AK1573" i="6"/>
  <c r="AL1573" i="6"/>
  <c r="AM1573" i="6"/>
  <c r="AN1573" i="6"/>
  <c r="AO1573" i="6"/>
  <c r="AP1573" i="6"/>
  <c r="AQ1573" i="6"/>
  <c r="AR1573" i="6"/>
  <c r="AS1573" i="6"/>
  <c r="BJ1573" i="6"/>
  <c r="BK1573" i="6"/>
  <c r="BL1573" i="6"/>
  <c r="BM1573" i="6"/>
  <c r="BN1573" i="6"/>
  <c r="AK1574" i="6"/>
  <c r="AL1574" i="6"/>
  <c r="AM1574" i="6"/>
  <c r="AN1574" i="6"/>
  <c r="AO1574" i="6"/>
  <c r="AP1574" i="6"/>
  <c r="AQ1574" i="6"/>
  <c r="AR1574" i="6"/>
  <c r="AS1574" i="6"/>
  <c r="BJ1574" i="6"/>
  <c r="BK1574" i="6"/>
  <c r="BL1574" i="6"/>
  <c r="BM1574" i="6"/>
  <c r="BN1574" i="6"/>
  <c r="AK1575" i="6"/>
  <c r="AL1575" i="6"/>
  <c r="AM1575" i="6"/>
  <c r="AN1575" i="6"/>
  <c r="AO1575" i="6"/>
  <c r="AP1575" i="6"/>
  <c r="AQ1575" i="6"/>
  <c r="AR1575" i="6"/>
  <c r="AS1575" i="6"/>
  <c r="BJ1575" i="6"/>
  <c r="BK1575" i="6"/>
  <c r="BL1575" i="6"/>
  <c r="BM1575" i="6"/>
  <c r="BN1575" i="6"/>
  <c r="AK1576" i="6"/>
  <c r="AL1576" i="6"/>
  <c r="AM1576" i="6"/>
  <c r="AN1576" i="6"/>
  <c r="AO1576" i="6"/>
  <c r="AP1576" i="6"/>
  <c r="AQ1576" i="6"/>
  <c r="AR1576" i="6"/>
  <c r="AS1576" i="6"/>
  <c r="BJ1576" i="6"/>
  <c r="BK1576" i="6"/>
  <c r="BL1576" i="6"/>
  <c r="BM1576" i="6"/>
  <c r="BN1576" i="6"/>
  <c r="AK1577" i="6"/>
  <c r="AL1577" i="6"/>
  <c r="AM1577" i="6"/>
  <c r="AN1577" i="6"/>
  <c r="AO1577" i="6"/>
  <c r="AP1577" i="6"/>
  <c r="AQ1577" i="6"/>
  <c r="AR1577" i="6"/>
  <c r="AS1577" i="6"/>
  <c r="BJ1577" i="6"/>
  <c r="BK1577" i="6"/>
  <c r="BL1577" i="6"/>
  <c r="BM1577" i="6"/>
  <c r="BN1577" i="6"/>
  <c r="AK1578" i="6"/>
  <c r="AL1578" i="6"/>
  <c r="AM1578" i="6"/>
  <c r="AN1578" i="6"/>
  <c r="AO1578" i="6"/>
  <c r="AP1578" i="6"/>
  <c r="AQ1578" i="6"/>
  <c r="AR1578" i="6"/>
  <c r="AS1578" i="6"/>
  <c r="BJ1578" i="6"/>
  <c r="BK1578" i="6"/>
  <c r="BL1578" i="6"/>
  <c r="BM1578" i="6"/>
  <c r="BN1578" i="6"/>
  <c r="AK1579" i="6"/>
  <c r="AL1579" i="6"/>
  <c r="AM1579" i="6"/>
  <c r="AN1579" i="6"/>
  <c r="AO1579" i="6"/>
  <c r="AP1579" i="6"/>
  <c r="AQ1579" i="6"/>
  <c r="AR1579" i="6"/>
  <c r="AS1579" i="6"/>
  <c r="BJ1579" i="6"/>
  <c r="BK1579" i="6"/>
  <c r="BL1579" i="6"/>
  <c r="BM1579" i="6"/>
  <c r="BN1579" i="6"/>
  <c r="AK1580" i="6"/>
  <c r="AL1580" i="6"/>
  <c r="AM1580" i="6"/>
  <c r="AN1580" i="6"/>
  <c r="AO1580" i="6"/>
  <c r="AP1580" i="6"/>
  <c r="AQ1580" i="6"/>
  <c r="AR1580" i="6"/>
  <c r="AS1580" i="6"/>
  <c r="BJ1580" i="6"/>
  <c r="BK1580" i="6"/>
  <c r="BL1580" i="6"/>
  <c r="BM1580" i="6"/>
  <c r="BN1580" i="6"/>
  <c r="AK1581" i="6"/>
  <c r="AL1581" i="6"/>
  <c r="AM1581" i="6"/>
  <c r="AN1581" i="6"/>
  <c r="AO1581" i="6"/>
  <c r="AP1581" i="6"/>
  <c r="AQ1581" i="6"/>
  <c r="AR1581" i="6"/>
  <c r="AS1581" i="6"/>
  <c r="BJ1581" i="6"/>
  <c r="BK1581" i="6"/>
  <c r="BL1581" i="6"/>
  <c r="BM1581" i="6"/>
  <c r="BN1581" i="6"/>
  <c r="AK1582" i="6"/>
  <c r="AL1582" i="6"/>
  <c r="AM1582" i="6"/>
  <c r="AN1582" i="6"/>
  <c r="AO1582" i="6"/>
  <c r="AP1582" i="6"/>
  <c r="AQ1582" i="6"/>
  <c r="AR1582" i="6"/>
  <c r="AS1582" i="6"/>
  <c r="BJ1582" i="6"/>
  <c r="BK1582" i="6"/>
  <c r="BL1582" i="6"/>
  <c r="BM1582" i="6"/>
  <c r="BN1582" i="6"/>
  <c r="AK1583" i="6"/>
  <c r="AL1583" i="6"/>
  <c r="AM1583" i="6"/>
  <c r="AN1583" i="6"/>
  <c r="AO1583" i="6"/>
  <c r="AP1583" i="6"/>
  <c r="AQ1583" i="6"/>
  <c r="AR1583" i="6"/>
  <c r="AS1583" i="6"/>
  <c r="BJ1583" i="6"/>
  <c r="BK1583" i="6"/>
  <c r="BL1583" i="6"/>
  <c r="BM1583" i="6"/>
  <c r="BN1583" i="6"/>
  <c r="AK1584" i="6"/>
  <c r="AL1584" i="6"/>
  <c r="AM1584" i="6"/>
  <c r="AN1584" i="6"/>
  <c r="AO1584" i="6"/>
  <c r="AP1584" i="6"/>
  <c r="AQ1584" i="6"/>
  <c r="AR1584" i="6"/>
  <c r="AS1584" i="6"/>
  <c r="BJ1584" i="6"/>
  <c r="BK1584" i="6"/>
  <c r="BL1584" i="6"/>
  <c r="BM1584" i="6"/>
  <c r="BN1584" i="6"/>
  <c r="AK1585" i="6"/>
  <c r="AL1585" i="6"/>
  <c r="AM1585" i="6"/>
  <c r="AN1585" i="6"/>
  <c r="AO1585" i="6"/>
  <c r="AP1585" i="6"/>
  <c r="AQ1585" i="6"/>
  <c r="AR1585" i="6"/>
  <c r="AS1585" i="6"/>
  <c r="BJ1585" i="6"/>
  <c r="BK1585" i="6"/>
  <c r="BL1585" i="6"/>
  <c r="BM1585" i="6"/>
  <c r="BN1585" i="6"/>
  <c r="AK1586" i="6"/>
  <c r="AL1586" i="6"/>
  <c r="AM1586" i="6"/>
  <c r="AN1586" i="6"/>
  <c r="AO1586" i="6"/>
  <c r="AP1586" i="6"/>
  <c r="AQ1586" i="6"/>
  <c r="AR1586" i="6"/>
  <c r="AS1586" i="6"/>
  <c r="BJ1586" i="6"/>
  <c r="BK1586" i="6"/>
  <c r="BL1586" i="6"/>
  <c r="BM1586" i="6"/>
  <c r="BN1586" i="6"/>
  <c r="AK1587" i="6"/>
  <c r="AL1587" i="6"/>
  <c r="AM1587" i="6"/>
  <c r="AN1587" i="6"/>
  <c r="AO1587" i="6"/>
  <c r="AP1587" i="6"/>
  <c r="AQ1587" i="6"/>
  <c r="AR1587" i="6"/>
  <c r="AS1587" i="6"/>
  <c r="BJ1587" i="6"/>
  <c r="BK1587" i="6"/>
  <c r="BL1587" i="6"/>
  <c r="BM1587" i="6"/>
  <c r="BN1587" i="6"/>
  <c r="AK1588" i="6"/>
  <c r="AL1588" i="6"/>
  <c r="AM1588" i="6"/>
  <c r="AN1588" i="6"/>
  <c r="AO1588" i="6"/>
  <c r="AP1588" i="6"/>
  <c r="AQ1588" i="6"/>
  <c r="AR1588" i="6"/>
  <c r="AS1588" i="6"/>
  <c r="BJ1588" i="6"/>
  <c r="BK1588" i="6"/>
  <c r="BL1588" i="6"/>
  <c r="BM1588" i="6"/>
  <c r="BN1588" i="6"/>
  <c r="AK1589" i="6"/>
  <c r="AL1589" i="6"/>
  <c r="AM1589" i="6"/>
  <c r="AN1589" i="6"/>
  <c r="AO1589" i="6"/>
  <c r="AP1589" i="6"/>
  <c r="AQ1589" i="6"/>
  <c r="AR1589" i="6"/>
  <c r="AS1589" i="6"/>
  <c r="BJ1589" i="6"/>
  <c r="BK1589" i="6"/>
  <c r="BL1589" i="6"/>
  <c r="BM1589" i="6"/>
  <c r="BN1589" i="6"/>
  <c r="AK1590" i="6"/>
  <c r="AL1590" i="6"/>
  <c r="AM1590" i="6"/>
  <c r="AN1590" i="6"/>
  <c r="AO1590" i="6"/>
  <c r="AP1590" i="6"/>
  <c r="AQ1590" i="6"/>
  <c r="AR1590" i="6"/>
  <c r="AS1590" i="6"/>
  <c r="BJ1590" i="6"/>
  <c r="BK1590" i="6"/>
  <c r="BL1590" i="6"/>
  <c r="BM1590" i="6"/>
  <c r="BN1590" i="6"/>
  <c r="AK1591" i="6"/>
  <c r="AL1591" i="6"/>
  <c r="AM1591" i="6"/>
  <c r="AN1591" i="6"/>
  <c r="AO1591" i="6"/>
  <c r="AP1591" i="6"/>
  <c r="AQ1591" i="6"/>
  <c r="AR1591" i="6"/>
  <c r="AS1591" i="6"/>
  <c r="BJ1591" i="6"/>
  <c r="BK1591" i="6"/>
  <c r="BL1591" i="6"/>
  <c r="BM1591" i="6"/>
  <c r="BN1591" i="6"/>
  <c r="AK1592" i="6"/>
  <c r="AL1592" i="6"/>
  <c r="AM1592" i="6"/>
  <c r="AN1592" i="6"/>
  <c r="AO1592" i="6"/>
  <c r="AP1592" i="6"/>
  <c r="AQ1592" i="6"/>
  <c r="AR1592" i="6"/>
  <c r="AS1592" i="6"/>
  <c r="BJ1592" i="6"/>
  <c r="BK1592" i="6"/>
  <c r="BL1592" i="6"/>
  <c r="BM1592" i="6"/>
  <c r="BN1592" i="6"/>
  <c r="AK1593" i="6"/>
  <c r="AL1593" i="6"/>
  <c r="AM1593" i="6"/>
  <c r="AN1593" i="6"/>
  <c r="AO1593" i="6"/>
  <c r="AP1593" i="6"/>
  <c r="AQ1593" i="6"/>
  <c r="AR1593" i="6"/>
  <c r="AS1593" i="6"/>
  <c r="BJ1593" i="6"/>
  <c r="BK1593" i="6"/>
  <c r="BL1593" i="6"/>
  <c r="BM1593" i="6"/>
  <c r="BN1593" i="6"/>
  <c r="AK1594" i="6"/>
  <c r="AL1594" i="6"/>
  <c r="AM1594" i="6"/>
  <c r="AN1594" i="6"/>
  <c r="AO1594" i="6"/>
  <c r="AP1594" i="6"/>
  <c r="AQ1594" i="6"/>
  <c r="AR1594" i="6"/>
  <c r="AS1594" i="6"/>
  <c r="BJ1594" i="6"/>
  <c r="BK1594" i="6"/>
  <c r="BL1594" i="6"/>
  <c r="BM1594" i="6"/>
  <c r="BN1594" i="6"/>
  <c r="AK1595" i="6"/>
  <c r="AL1595" i="6"/>
  <c r="AM1595" i="6"/>
  <c r="AN1595" i="6"/>
  <c r="AO1595" i="6"/>
  <c r="AP1595" i="6"/>
  <c r="AQ1595" i="6"/>
  <c r="AR1595" i="6"/>
  <c r="AS1595" i="6"/>
  <c r="BJ1595" i="6"/>
  <c r="BK1595" i="6"/>
  <c r="BL1595" i="6"/>
  <c r="BM1595" i="6"/>
  <c r="BN1595" i="6"/>
  <c r="AK1596" i="6"/>
  <c r="AL1596" i="6"/>
  <c r="AM1596" i="6"/>
  <c r="AN1596" i="6"/>
  <c r="AO1596" i="6"/>
  <c r="AP1596" i="6"/>
  <c r="AQ1596" i="6"/>
  <c r="AR1596" i="6"/>
  <c r="AS1596" i="6"/>
  <c r="BJ1596" i="6"/>
  <c r="BK1596" i="6"/>
  <c r="BL1596" i="6"/>
  <c r="BM1596" i="6"/>
  <c r="BN1596" i="6"/>
  <c r="AK1597" i="6"/>
  <c r="AL1597" i="6"/>
  <c r="AM1597" i="6"/>
  <c r="AN1597" i="6"/>
  <c r="AO1597" i="6"/>
  <c r="AP1597" i="6"/>
  <c r="AQ1597" i="6"/>
  <c r="AR1597" i="6"/>
  <c r="AS1597" i="6"/>
  <c r="BJ1597" i="6"/>
  <c r="BK1597" i="6"/>
  <c r="BL1597" i="6"/>
  <c r="BM1597" i="6"/>
  <c r="BN1597" i="6"/>
  <c r="AK1598" i="6"/>
  <c r="AL1598" i="6"/>
  <c r="AM1598" i="6"/>
  <c r="AN1598" i="6"/>
  <c r="AO1598" i="6"/>
  <c r="AP1598" i="6"/>
  <c r="AQ1598" i="6"/>
  <c r="AR1598" i="6"/>
  <c r="AS1598" i="6"/>
  <c r="BJ1598" i="6"/>
  <c r="BK1598" i="6"/>
  <c r="BL1598" i="6"/>
  <c r="BM1598" i="6"/>
  <c r="BN1598" i="6"/>
  <c r="AK1599" i="6"/>
  <c r="AL1599" i="6"/>
  <c r="AM1599" i="6"/>
  <c r="AN1599" i="6"/>
  <c r="AO1599" i="6"/>
  <c r="AP1599" i="6"/>
  <c r="AQ1599" i="6"/>
  <c r="AR1599" i="6"/>
  <c r="AS1599" i="6"/>
  <c r="BJ1599" i="6"/>
  <c r="BK1599" i="6"/>
  <c r="BL1599" i="6"/>
  <c r="BM1599" i="6"/>
  <c r="BN1599" i="6"/>
  <c r="AK1600" i="6"/>
  <c r="AL1600" i="6"/>
  <c r="AM1600" i="6"/>
  <c r="AN1600" i="6"/>
  <c r="AO1600" i="6"/>
  <c r="AP1600" i="6"/>
  <c r="AQ1600" i="6"/>
  <c r="AR1600" i="6"/>
  <c r="AS1600" i="6"/>
  <c r="BJ1600" i="6"/>
  <c r="BK1600" i="6"/>
  <c r="BL1600" i="6"/>
  <c r="BM1600" i="6"/>
  <c r="BN1600" i="6"/>
  <c r="AK1601" i="6"/>
  <c r="AL1601" i="6"/>
  <c r="AM1601" i="6"/>
  <c r="AN1601" i="6"/>
  <c r="AO1601" i="6"/>
  <c r="AP1601" i="6"/>
  <c r="AQ1601" i="6"/>
  <c r="AR1601" i="6"/>
  <c r="AS1601" i="6"/>
  <c r="BJ1601" i="6"/>
  <c r="BK1601" i="6"/>
  <c r="BL1601" i="6"/>
  <c r="BM1601" i="6"/>
  <c r="BN1601" i="6"/>
  <c r="AK1602" i="6"/>
  <c r="AL1602" i="6"/>
  <c r="AM1602" i="6"/>
  <c r="AN1602" i="6"/>
  <c r="AO1602" i="6"/>
  <c r="AP1602" i="6"/>
  <c r="AQ1602" i="6"/>
  <c r="AR1602" i="6"/>
  <c r="AS1602" i="6"/>
  <c r="BJ1602" i="6"/>
  <c r="BK1602" i="6"/>
  <c r="BL1602" i="6"/>
  <c r="BM1602" i="6"/>
  <c r="BN1602" i="6"/>
  <c r="AK1603" i="6"/>
  <c r="AL1603" i="6"/>
  <c r="AM1603" i="6"/>
  <c r="AN1603" i="6"/>
  <c r="AO1603" i="6"/>
  <c r="AP1603" i="6"/>
  <c r="AQ1603" i="6"/>
  <c r="AR1603" i="6"/>
  <c r="AS1603" i="6"/>
  <c r="BJ1603" i="6"/>
  <c r="BK1603" i="6"/>
  <c r="BL1603" i="6"/>
  <c r="BM1603" i="6"/>
  <c r="BN1603" i="6"/>
  <c r="AK1604" i="6"/>
  <c r="AL1604" i="6"/>
  <c r="AM1604" i="6"/>
  <c r="AN1604" i="6"/>
  <c r="AO1604" i="6"/>
  <c r="AP1604" i="6"/>
  <c r="AQ1604" i="6"/>
  <c r="AR1604" i="6"/>
  <c r="AS1604" i="6"/>
  <c r="BJ1604" i="6"/>
  <c r="BK1604" i="6"/>
  <c r="BL1604" i="6"/>
  <c r="BM1604" i="6"/>
  <c r="BN1604" i="6"/>
  <c r="AK1605" i="6"/>
  <c r="AL1605" i="6"/>
  <c r="AM1605" i="6"/>
  <c r="AN1605" i="6"/>
  <c r="AO1605" i="6"/>
  <c r="AP1605" i="6"/>
  <c r="AQ1605" i="6"/>
  <c r="AR1605" i="6"/>
  <c r="AS1605" i="6"/>
  <c r="BJ1605" i="6"/>
  <c r="BK1605" i="6"/>
  <c r="BL1605" i="6"/>
  <c r="BM1605" i="6"/>
  <c r="BN1605" i="6"/>
  <c r="AK1606" i="6"/>
  <c r="AL1606" i="6"/>
  <c r="AM1606" i="6"/>
  <c r="AN1606" i="6"/>
  <c r="AO1606" i="6"/>
  <c r="AP1606" i="6"/>
  <c r="AQ1606" i="6"/>
  <c r="AR1606" i="6"/>
  <c r="AS1606" i="6"/>
  <c r="BJ1606" i="6"/>
  <c r="BK1606" i="6"/>
  <c r="BL1606" i="6"/>
  <c r="BM1606" i="6"/>
  <c r="BN1606" i="6"/>
  <c r="AK1607" i="6"/>
  <c r="AL1607" i="6"/>
  <c r="AM1607" i="6"/>
  <c r="AN1607" i="6"/>
  <c r="AO1607" i="6"/>
  <c r="AP1607" i="6"/>
  <c r="AQ1607" i="6"/>
  <c r="AR1607" i="6"/>
  <c r="AS1607" i="6"/>
  <c r="BJ1607" i="6"/>
  <c r="BK1607" i="6"/>
  <c r="BL1607" i="6"/>
  <c r="BM1607" i="6"/>
  <c r="BN1607" i="6"/>
  <c r="AK1608" i="6"/>
  <c r="AL1608" i="6"/>
  <c r="AM1608" i="6"/>
  <c r="AN1608" i="6"/>
  <c r="AO1608" i="6"/>
  <c r="AP1608" i="6"/>
  <c r="AQ1608" i="6"/>
  <c r="AR1608" i="6"/>
  <c r="AS1608" i="6"/>
  <c r="BJ1608" i="6"/>
  <c r="BK1608" i="6"/>
  <c r="BL1608" i="6"/>
  <c r="BM1608" i="6"/>
  <c r="BN1608" i="6"/>
  <c r="AK1609" i="6"/>
  <c r="AL1609" i="6"/>
  <c r="AM1609" i="6"/>
  <c r="AN1609" i="6"/>
  <c r="AO1609" i="6"/>
  <c r="AP1609" i="6"/>
  <c r="AQ1609" i="6"/>
  <c r="AR1609" i="6"/>
  <c r="AS1609" i="6"/>
  <c r="BJ1609" i="6"/>
  <c r="BK1609" i="6"/>
  <c r="BL1609" i="6"/>
  <c r="BM1609" i="6"/>
  <c r="BN1609" i="6"/>
  <c r="AK1610" i="6"/>
  <c r="AL1610" i="6"/>
  <c r="AM1610" i="6"/>
  <c r="AN1610" i="6"/>
  <c r="AO1610" i="6"/>
  <c r="AP1610" i="6"/>
  <c r="AQ1610" i="6"/>
  <c r="AR1610" i="6"/>
  <c r="AS1610" i="6"/>
  <c r="BJ1610" i="6"/>
  <c r="BK1610" i="6"/>
  <c r="BL1610" i="6"/>
  <c r="BM1610" i="6"/>
  <c r="BN1610" i="6"/>
  <c r="AK1611" i="6"/>
  <c r="AL1611" i="6"/>
  <c r="AM1611" i="6"/>
  <c r="AN1611" i="6"/>
  <c r="AO1611" i="6"/>
  <c r="AP1611" i="6"/>
  <c r="AQ1611" i="6"/>
  <c r="AR1611" i="6"/>
  <c r="AS1611" i="6"/>
  <c r="BJ1611" i="6"/>
  <c r="BK1611" i="6"/>
  <c r="BL1611" i="6"/>
  <c r="BM1611" i="6"/>
  <c r="BN1611" i="6"/>
  <c r="AK1612" i="6"/>
  <c r="AL1612" i="6"/>
  <c r="AM1612" i="6"/>
  <c r="AN1612" i="6"/>
  <c r="AO1612" i="6"/>
  <c r="AP1612" i="6"/>
  <c r="AQ1612" i="6"/>
  <c r="AR1612" i="6"/>
  <c r="AS1612" i="6"/>
  <c r="BJ1612" i="6"/>
  <c r="BK1612" i="6"/>
  <c r="BL1612" i="6"/>
  <c r="BM1612" i="6"/>
  <c r="BN1612" i="6"/>
  <c r="AK1613" i="6"/>
  <c r="AL1613" i="6"/>
  <c r="AM1613" i="6"/>
  <c r="AN1613" i="6"/>
  <c r="AO1613" i="6"/>
  <c r="AP1613" i="6"/>
  <c r="AQ1613" i="6"/>
  <c r="AR1613" i="6"/>
  <c r="AS1613" i="6"/>
  <c r="BJ1613" i="6"/>
  <c r="BK1613" i="6"/>
  <c r="BL1613" i="6"/>
  <c r="BM1613" i="6"/>
  <c r="BN1613" i="6"/>
  <c r="AK1614" i="6"/>
  <c r="AL1614" i="6"/>
  <c r="AM1614" i="6"/>
  <c r="AN1614" i="6"/>
  <c r="AO1614" i="6"/>
  <c r="AP1614" i="6"/>
  <c r="AQ1614" i="6"/>
  <c r="AR1614" i="6"/>
  <c r="AS1614" i="6"/>
  <c r="BJ1614" i="6"/>
  <c r="BK1614" i="6"/>
  <c r="BL1614" i="6"/>
  <c r="BM1614" i="6"/>
  <c r="BN1614" i="6"/>
  <c r="AK1615" i="6"/>
  <c r="AL1615" i="6"/>
  <c r="AM1615" i="6"/>
  <c r="AN1615" i="6"/>
  <c r="AO1615" i="6"/>
  <c r="AP1615" i="6"/>
  <c r="AQ1615" i="6"/>
  <c r="AR1615" i="6"/>
  <c r="AS1615" i="6"/>
  <c r="BJ1615" i="6"/>
  <c r="BK1615" i="6"/>
  <c r="BL1615" i="6"/>
  <c r="BM1615" i="6"/>
  <c r="BN1615" i="6"/>
  <c r="AK1616" i="6"/>
  <c r="AL1616" i="6"/>
  <c r="AM1616" i="6"/>
  <c r="AN1616" i="6"/>
  <c r="AO1616" i="6"/>
  <c r="AP1616" i="6"/>
  <c r="AQ1616" i="6"/>
  <c r="AR1616" i="6"/>
  <c r="AS1616" i="6"/>
  <c r="BJ1616" i="6"/>
  <c r="BK1616" i="6"/>
  <c r="BL1616" i="6"/>
  <c r="BM1616" i="6"/>
  <c r="BN1616" i="6"/>
  <c r="AK1617" i="6"/>
  <c r="AL1617" i="6"/>
  <c r="AM1617" i="6"/>
  <c r="AN1617" i="6"/>
  <c r="AO1617" i="6"/>
  <c r="AP1617" i="6"/>
  <c r="AQ1617" i="6"/>
  <c r="AR1617" i="6"/>
  <c r="AS1617" i="6"/>
  <c r="BJ1617" i="6"/>
  <c r="BK1617" i="6"/>
  <c r="BL1617" i="6"/>
  <c r="BM1617" i="6"/>
  <c r="BN1617" i="6"/>
  <c r="AK1618" i="6"/>
  <c r="AL1618" i="6"/>
  <c r="AM1618" i="6"/>
  <c r="AN1618" i="6"/>
  <c r="AO1618" i="6"/>
  <c r="AP1618" i="6"/>
  <c r="AQ1618" i="6"/>
  <c r="AR1618" i="6"/>
  <c r="AS1618" i="6"/>
  <c r="BJ1618" i="6"/>
  <c r="BK1618" i="6"/>
  <c r="BL1618" i="6"/>
  <c r="BM1618" i="6"/>
  <c r="BN1618" i="6"/>
  <c r="AK1619" i="6"/>
  <c r="AL1619" i="6"/>
  <c r="AM1619" i="6"/>
  <c r="AN1619" i="6"/>
  <c r="AO1619" i="6"/>
  <c r="AP1619" i="6"/>
  <c r="AQ1619" i="6"/>
  <c r="AR1619" i="6"/>
  <c r="AS1619" i="6"/>
  <c r="BJ1619" i="6"/>
  <c r="BK1619" i="6"/>
  <c r="BL1619" i="6"/>
  <c r="BM1619" i="6"/>
  <c r="BN1619" i="6"/>
  <c r="AK1620" i="6"/>
  <c r="AL1620" i="6"/>
  <c r="AM1620" i="6"/>
  <c r="AN1620" i="6"/>
  <c r="AO1620" i="6"/>
  <c r="AP1620" i="6"/>
  <c r="AQ1620" i="6"/>
  <c r="AR1620" i="6"/>
  <c r="AS1620" i="6"/>
  <c r="BJ1620" i="6"/>
  <c r="BK1620" i="6"/>
  <c r="BL1620" i="6"/>
  <c r="BM1620" i="6"/>
  <c r="BN1620" i="6"/>
  <c r="AK1621" i="6"/>
  <c r="AL1621" i="6"/>
  <c r="AM1621" i="6"/>
  <c r="AN1621" i="6"/>
  <c r="AO1621" i="6"/>
  <c r="AP1621" i="6"/>
  <c r="AQ1621" i="6"/>
  <c r="AR1621" i="6"/>
  <c r="AS1621" i="6"/>
  <c r="BJ1621" i="6"/>
  <c r="BK1621" i="6"/>
  <c r="BL1621" i="6"/>
  <c r="BM1621" i="6"/>
  <c r="BN1621" i="6"/>
  <c r="AK1622" i="6"/>
  <c r="AL1622" i="6"/>
  <c r="AM1622" i="6"/>
  <c r="AN1622" i="6"/>
  <c r="AO1622" i="6"/>
  <c r="AP1622" i="6"/>
  <c r="AQ1622" i="6"/>
  <c r="AR1622" i="6"/>
  <c r="AS1622" i="6"/>
  <c r="BJ1622" i="6"/>
  <c r="BK1622" i="6"/>
  <c r="BL1622" i="6"/>
  <c r="BM1622" i="6"/>
  <c r="BN1622" i="6"/>
  <c r="AK1623" i="6"/>
  <c r="AL1623" i="6"/>
  <c r="AM1623" i="6"/>
  <c r="AN1623" i="6"/>
  <c r="AO1623" i="6"/>
  <c r="AP1623" i="6"/>
  <c r="AQ1623" i="6"/>
  <c r="AR1623" i="6"/>
  <c r="AS1623" i="6"/>
  <c r="BJ1623" i="6"/>
  <c r="BK1623" i="6"/>
  <c r="BL1623" i="6"/>
  <c r="BM1623" i="6"/>
  <c r="BN1623" i="6"/>
  <c r="AK1624" i="6"/>
  <c r="AL1624" i="6"/>
  <c r="AM1624" i="6"/>
  <c r="AN1624" i="6"/>
  <c r="AO1624" i="6"/>
  <c r="AP1624" i="6"/>
  <c r="AQ1624" i="6"/>
  <c r="AR1624" i="6"/>
  <c r="AS1624" i="6"/>
  <c r="BJ1624" i="6"/>
  <c r="BK1624" i="6"/>
  <c r="BL1624" i="6"/>
  <c r="BM1624" i="6"/>
  <c r="BN1624" i="6"/>
  <c r="AK1625" i="6"/>
  <c r="AL1625" i="6"/>
  <c r="AM1625" i="6"/>
  <c r="AN1625" i="6"/>
  <c r="AO1625" i="6"/>
  <c r="AP1625" i="6"/>
  <c r="AQ1625" i="6"/>
  <c r="AR1625" i="6"/>
  <c r="AS1625" i="6"/>
  <c r="BJ1625" i="6"/>
  <c r="BK1625" i="6"/>
  <c r="BL1625" i="6"/>
  <c r="BM1625" i="6"/>
  <c r="BN1625" i="6"/>
  <c r="AK1626" i="6"/>
  <c r="AL1626" i="6"/>
  <c r="AM1626" i="6"/>
  <c r="AN1626" i="6"/>
  <c r="AO1626" i="6"/>
  <c r="AP1626" i="6"/>
  <c r="AQ1626" i="6"/>
  <c r="AR1626" i="6"/>
  <c r="AS1626" i="6"/>
  <c r="BJ1626" i="6"/>
  <c r="BK1626" i="6"/>
  <c r="BL1626" i="6"/>
  <c r="BM1626" i="6"/>
  <c r="BN1626" i="6"/>
  <c r="AK1627" i="6"/>
  <c r="AL1627" i="6"/>
  <c r="AM1627" i="6"/>
  <c r="AN1627" i="6"/>
  <c r="AO1627" i="6"/>
  <c r="AP1627" i="6"/>
  <c r="AQ1627" i="6"/>
  <c r="AR1627" i="6"/>
  <c r="AS1627" i="6"/>
  <c r="BJ1627" i="6"/>
  <c r="BK1627" i="6"/>
  <c r="BL1627" i="6"/>
  <c r="BM1627" i="6"/>
  <c r="BN1627" i="6"/>
  <c r="AK1628" i="6"/>
  <c r="AL1628" i="6"/>
  <c r="AM1628" i="6"/>
  <c r="AN1628" i="6"/>
  <c r="AO1628" i="6"/>
  <c r="AP1628" i="6"/>
  <c r="AQ1628" i="6"/>
  <c r="AR1628" i="6"/>
  <c r="AS1628" i="6"/>
  <c r="BJ1628" i="6"/>
  <c r="BK1628" i="6"/>
  <c r="BL1628" i="6"/>
  <c r="BM1628" i="6"/>
  <c r="BN1628" i="6"/>
  <c r="AK1629" i="6"/>
  <c r="AL1629" i="6"/>
  <c r="AM1629" i="6"/>
  <c r="AN1629" i="6"/>
  <c r="AO1629" i="6"/>
  <c r="AP1629" i="6"/>
  <c r="AQ1629" i="6"/>
  <c r="AR1629" i="6"/>
  <c r="AS1629" i="6"/>
  <c r="BJ1629" i="6"/>
  <c r="BK1629" i="6"/>
  <c r="BL1629" i="6"/>
  <c r="BM1629" i="6"/>
  <c r="BN1629" i="6"/>
  <c r="AK1630" i="6"/>
  <c r="AL1630" i="6"/>
  <c r="AM1630" i="6"/>
  <c r="AN1630" i="6"/>
  <c r="AO1630" i="6"/>
  <c r="AP1630" i="6"/>
  <c r="AQ1630" i="6"/>
  <c r="AR1630" i="6"/>
  <c r="AS1630" i="6"/>
  <c r="BJ1630" i="6"/>
  <c r="BK1630" i="6"/>
  <c r="BL1630" i="6"/>
  <c r="BM1630" i="6"/>
  <c r="BN1630" i="6"/>
  <c r="AK1631" i="6"/>
  <c r="AL1631" i="6"/>
  <c r="AM1631" i="6"/>
  <c r="AN1631" i="6"/>
  <c r="AO1631" i="6"/>
  <c r="AP1631" i="6"/>
  <c r="AQ1631" i="6"/>
  <c r="AR1631" i="6"/>
  <c r="AS1631" i="6"/>
  <c r="BJ1631" i="6"/>
  <c r="BK1631" i="6"/>
  <c r="BL1631" i="6"/>
  <c r="BM1631" i="6"/>
  <c r="BN1631" i="6"/>
  <c r="AK1632" i="6"/>
  <c r="AL1632" i="6"/>
  <c r="AM1632" i="6"/>
  <c r="AN1632" i="6"/>
  <c r="AO1632" i="6"/>
  <c r="AP1632" i="6"/>
  <c r="AQ1632" i="6"/>
  <c r="AR1632" i="6"/>
  <c r="AS1632" i="6"/>
  <c r="BJ1632" i="6"/>
  <c r="BK1632" i="6"/>
  <c r="BL1632" i="6"/>
  <c r="BM1632" i="6"/>
  <c r="BN1632" i="6"/>
  <c r="AK1633" i="6"/>
  <c r="AL1633" i="6"/>
  <c r="AM1633" i="6"/>
  <c r="AN1633" i="6"/>
  <c r="AO1633" i="6"/>
  <c r="AP1633" i="6"/>
  <c r="AQ1633" i="6"/>
  <c r="AR1633" i="6"/>
  <c r="AS1633" i="6"/>
  <c r="BJ1633" i="6"/>
  <c r="BK1633" i="6"/>
  <c r="BL1633" i="6"/>
  <c r="BM1633" i="6"/>
  <c r="BN1633" i="6"/>
  <c r="AK1634" i="6"/>
  <c r="AL1634" i="6"/>
  <c r="AM1634" i="6"/>
  <c r="AN1634" i="6"/>
  <c r="AO1634" i="6"/>
  <c r="AP1634" i="6"/>
  <c r="AQ1634" i="6"/>
  <c r="AR1634" i="6"/>
  <c r="AS1634" i="6"/>
  <c r="BJ1634" i="6"/>
  <c r="BK1634" i="6"/>
  <c r="BL1634" i="6"/>
  <c r="BM1634" i="6"/>
  <c r="BN1634" i="6"/>
  <c r="AK1635" i="6"/>
  <c r="AL1635" i="6"/>
  <c r="AM1635" i="6"/>
  <c r="AN1635" i="6"/>
  <c r="AO1635" i="6"/>
  <c r="AP1635" i="6"/>
  <c r="AQ1635" i="6"/>
  <c r="AR1635" i="6"/>
  <c r="AS1635" i="6"/>
  <c r="BJ1635" i="6"/>
  <c r="BK1635" i="6"/>
  <c r="BL1635" i="6"/>
  <c r="BM1635" i="6"/>
  <c r="BN1635" i="6"/>
  <c r="AK1636" i="6"/>
  <c r="AL1636" i="6"/>
  <c r="AM1636" i="6"/>
  <c r="AN1636" i="6"/>
  <c r="AO1636" i="6"/>
  <c r="AP1636" i="6"/>
  <c r="AQ1636" i="6"/>
  <c r="AR1636" i="6"/>
  <c r="AS1636" i="6"/>
  <c r="BJ1636" i="6"/>
  <c r="BK1636" i="6"/>
  <c r="BL1636" i="6"/>
  <c r="BM1636" i="6"/>
  <c r="BN1636" i="6"/>
  <c r="AK1637" i="6"/>
  <c r="AL1637" i="6"/>
  <c r="AM1637" i="6"/>
  <c r="AN1637" i="6"/>
  <c r="AO1637" i="6"/>
  <c r="AP1637" i="6"/>
  <c r="AQ1637" i="6"/>
  <c r="AR1637" i="6"/>
  <c r="AS1637" i="6"/>
  <c r="BJ1637" i="6"/>
  <c r="BK1637" i="6"/>
  <c r="BL1637" i="6"/>
  <c r="BM1637" i="6"/>
  <c r="BN1637" i="6"/>
  <c r="AK1638" i="6"/>
  <c r="AL1638" i="6"/>
  <c r="AM1638" i="6"/>
  <c r="AN1638" i="6"/>
  <c r="AO1638" i="6"/>
  <c r="AP1638" i="6"/>
  <c r="AQ1638" i="6"/>
  <c r="AR1638" i="6"/>
  <c r="AS1638" i="6"/>
  <c r="BJ1638" i="6"/>
  <c r="BK1638" i="6"/>
  <c r="BL1638" i="6"/>
  <c r="BM1638" i="6"/>
  <c r="BN1638" i="6"/>
  <c r="AK1639" i="6"/>
  <c r="AL1639" i="6"/>
  <c r="AM1639" i="6"/>
  <c r="AN1639" i="6"/>
  <c r="AO1639" i="6"/>
  <c r="AP1639" i="6"/>
  <c r="AQ1639" i="6"/>
  <c r="AR1639" i="6"/>
  <c r="AS1639" i="6"/>
  <c r="BJ1639" i="6"/>
  <c r="BK1639" i="6"/>
  <c r="BL1639" i="6"/>
  <c r="BM1639" i="6"/>
  <c r="BN1639" i="6"/>
  <c r="AK1640" i="6"/>
  <c r="AL1640" i="6"/>
  <c r="AM1640" i="6"/>
  <c r="AN1640" i="6"/>
  <c r="AO1640" i="6"/>
  <c r="AP1640" i="6"/>
  <c r="AQ1640" i="6"/>
  <c r="AR1640" i="6"/>
  <c r="AS1640" i="6"/>
  <c r="BJ1640" i="6"/>
  <c r="BK1640" i="6"/>
  <c r="BL1640" i="6"/>
  <c r="BM1640" i="6"/>
  <c r="BN1640" i="6"/>
  <c r="AK1641" i="6"/>
  <c r="AL1641" i="6"/>
  <c r="AM1641" i="6"/>
  <c r="AN1641" i="6"/>
  <c r="AO1641" i="6"/>
  <c r="AP1641" i="6"/>
  <c r="AQ1641" i="6"/>
  <c r="AR1641" i="6"/>
  <c r="AS1641" i="6"/>
  <c r="BJ1641" i="6"/>
  <c r="BK1641" i="6"/>
  <c r="BL1641" i="6"/>
  <c r="BM1641" i="6"/>
  <c r="BN1641" i="6"/>
  <c r="AK1642" i="6"/>
  <c r="AL1642" i="6"/>
  <c r="AM1642" i="6"/>
  <c r="AN1642" i="6"/>
  <c r="AO1642" i="6"/>
  <c r="AP1642" i="6"/>
  <c r="AQ1642" i="6"/>
  <c r="AR1642" i="6"/>
  <c r="AS1642" i="6"/>
  <c r="BJ1642" i="6"/>
  <c r="BK1642" i="6"/>
  <c r="BL1642" i="6"/>
  <c r="BM1642" i="6"/>
  <c r="BN1642" i="6"/>
  <c r="AK1643" i="6"/>
  <c r="AL1643" i="6"/>
  <c r="AM1643" i="6"/>
  <c r="AN1643" i="6"/>
  <c r="AO1643" i="6"/>
  <c r="AP1643" i="6"/>
  <c r="AQ1643" i="6"/>
  <c r="AR1643" i="6"/>
  <c r="AS1643" i="6"/>
  <c r="BJ1643" i="6"/>
  <c r="BK1643" i="6"/>
  <c r="BL1643" i="6"/>
  <c r="BM1643" i="6"/>
  <c r="BN1643" i="6"/>
  <c r="AK1644" i="6"/>
  <c r="AL1644" i="6"/>
  <c r="AM1644" i="6"/>
  <c r="AN1644" i="6"/>
  <c r="AO1644" i="6"/>
  <c r="AP1644" i="6"/>
  <c r="AQ1644" i="6"/>
  <c r="AR1644" i="6"/>
  <c r="AS1644" i="6"/>
  <c r="BJ1644" i="6"/>
  <c r="BK1644" i="6"/>
  <c r="BL1644" i="6"/>
  <c r="BM1644" i="6"/>
  <c r="BN1644" i="6"/>
  <c r="AK1645" i="6"/>
  <c r="AL1645" i="6"/>
  <c r="AM1645" i="6"/>
  <c r="AN1645" i="6"/>
  <c r="AO1645" i="6"/>
  <c r="AP1645" i="6"/>
  <c r="AQ1645" i="6"/>
  <c r="AR1645" i="6"/>
  <c r="AS1645" i="6"/>
  <c r="BJ1645" i="6"/>
  <c r="BK1645" i="6"/>
  <c r="BL1645" i="6"/>
  <c r="BM1645" i="6"/>
  <c r="BN1645" i="6"/>
  <c r="AK1646" i="6"/>
  <c r="AL1646" i="6"/>
  <c r="AM1646" i="6"/>
  <c r="AN1646" i="6"/>
  <c r="AO1646" i="6"/>
  <c r="AP1646" i="6"/>
  <c r="AQ1646" i="6"/>
  <c r="AR1646" i="6"/>
  <c r="AS1646" i="6"/>
  <c r="BJ1646" i="6"/>
  <c r="BK1646" i="6"/>
  <c r="BL1646" i="6"/>
  <c r="BM1646" i="6"/>
  <c r="BN1646" i="6"/>
  <c r="AK1647" i="6"/>
  <c r="AL1647" i="6"/>
  <c r="AM1647" i="6"/>
  <c r="AN1647" i="6"/>
  <c r="AO1647" i="6"/>
  <c r="AP1647" i="6"/>
  <c r="AQ1647" i="6"/>
  <c r="AR1647" i="6"/>
  <c r="AS1647" i="6"/>
  <c r="BJ1647" i="6"/>
  <c r="BK1647" i="6"/>
  <c r="BL1647" i="6"/>
  <c r="BM1647" i="6"/>
  <c r="BN1647" i="6"/>
  <c r="AK1648" i="6"/>
  <c r="AL1648" i="6"/>
  <c r="AM1648" i="6"/>
  <c r="AN1648" i="6"/>
  <c r="AO1648" i="6"/>
  <c r="AP1648" i="6"/>
  <c r="AQ1648" i="6"/>
  <c r="AR1648" i="6"/>
  <c r="AS1648" i="6"/>
  <c r="BJ1648" i="6"/>
  <c r="BK1648" i="6"/>
  <c r="BL1648" i="6"/>
  <c r="BM1648" i="6"/>
  <c r="BN1648" i="6"/>
  <c r="AK1649" i="6"/>
  <c r="AL1649" i="6"/>
  <c r="AM1649" i="6"/>
  <c r="AN1649" i="6"/>
  <c r="AO1649" i="6"/>
  <c r="AP1649" i="6"/>
  <c r="AQ1649" i="6"/>
  <c r="AR1649" i="6"/>
  <c r="AS1649" i="6"/>
  <c r="BJ1649" i="6"/>
  <c r="BK1649" i="6"/>
  <c r="BL1649" i="6"/>
  <c r="BM1649" i="6"/>
  <c r="BN1649" i="6"/>
  <c r="AK1650" i="6"/>
  <c r="AL1650" i="6"/>
  <c r="AM1650" i="6"/>
  <c r="AN1650" i="6"/>
  <c r="AO1650" i="6"/>
  <c r="AP1650" i="6"/>
  <c r="AQ1650" i="6"/>
  <c r="AR1650" i="6"/>
  <c r="AS1650" i="6"/>
  <c r="BJ1650" i="6"/>
  <c r="BK1650" i="6"/>
  <c r="BL1650" i="6"/>
  <c r="BM1650" i="6"/>
  <c r="BN1650" i="6"/>
  <c r="AK1651" i="6"/>
  <c r="AL1651" i="6"/>
  <c r="AM1651" i="6"/>
  <c r="AN1651" i="6"/>
  <c r="AO1651" i="6"/>
  <c r="AP1651" i="6"/>
  <c r="AQ1651" i="6"/>
  <c r="AR1651" i="6"/>
  <c r="AS1651" i="6"/>
  <c r="BJ1651" i="6"/>
  <c r="BK1651" i="6"/>
  <c r="BL1651" i="6"/>
  <c r="BM1651" i="6"/>
  <c r="BN1651" i="6"/>
  <c r="AK1652" i="6"/>
  <c r="AL1652" i="6"/>
  <c r="AM1652" i="6"/>
  <c r="AN1652" i="6"/>
  <c r="AO1652" i="6"/>
  <c r="AP1652" i="6"/>
  <c r="AQ1652" i="6"/>
  <c r="AR1652" i="6"/>
  <c r="AS1652" i="6"/>
  <c r="BJ1652" i="6"/>
  <c r="BK1652" i="6"/>
  <c r="BL1652" i="6"/>
  <c r="BM1652" i="6"/>
  <c r="BN1652" i="6"/>
  <c r="AK1653" i="6"/>
  <c r="AL1653" i="6"/>
  <c r="AM1653" i="6"/>
  <c r="AN1653" i="6"/>
  <c r="AO1653" i="6"/>
  <c r="AP1653" i="6"/>
  <c r="AQ1653" i="6"/>
  <c r="AR1653" i="6"/>
  <c r="AS1653" i="6"/>
  <c r="BJ1653" i="6"/>
  <c r="BK1653" i="6"/>
  <c r="BL1653" i="6"/>
  <c r="BM1653" i="6"/>
  <c r="BN1653" i="6"/>
  <c r="AK1654" i="6"/>
  <c r="AL1654" i="6"/>
  <c r="AM1654" i="6"/>
  <c r="AN1654" i="6"/>
  <c r="AO1654" i="6"/>
  <c r="AP1654" i="6"/>
  <c r="AQ1654" i="6"/>
  <c r="AR1654" i="6"/>
  <c r="AS1654" i="6"/>
  <c r="BJ1654" i="6"/>
  <c r="BK1654" i="6"/>
  <c r="BL1654" i="6"/>
  <c r="BM1654" i="6"/>
  <c r="BN1654" i="6"/>
  <c r="AK1655" i="6"/>
  <c r="AL1655" i="6"/>
  <c r="AM1655" i="6"/>
  <c r="AN1655" i="6"/>
  <c r="AO1655" i="6"/>
  <c r="AP1655" i="6"/>
  <c r="AQ1655" i="6"/>
  <c r="AR1655" i="6"/>
  <c r="AS1655" i="6"/>
  <c r="BJ1655" i="6"/>
  <c r="BK1655" i="6"/>
  <c r="BL1655" i="6"/>
  <c r="BM1655" i="6"/>
  <c r="BN1655" i="6"/>
  <c r="AK1656" i="6"/>
  <c r="AL1656" i="6"/>
  <c r="AM1656" i="6"/>
  <c r="AN1656" i="6"/>
  <c r="AO1656" i="6"/>
  <c r="AP1656" i="6"/>
  <c r="AQ1656" i="6"/>
  <c r="AR1656" i="6"/>
  <c r="AS1656" i="6"/>
  <c r="BJ1656" i="6"/>
  <c r="BK1656" i="6"/>
  <c r="BL1656" i="6"/>
  <c r="BM1656" i="6"/>
  <c r="BN1656" i="6"/>
  <c r="AK1657" i="6"/>
  <c r="AL1657" i="6"/>
  <c r="AM1657" i="6"/>
  <c r="AN1657" i="6"/>
  <c r="AO1657" i="6"/>
  <c r="AP1657" i="6"/>
  <c r="AQ1657" i="6"/>
  <c r="AR1657" i="6"/>
  <c r="AS1657" i="6"/>
  <c r="BJ1657" i="6"/>
  <c r="BK1657" i="6"/>
  <c r="BL1657" i="6"/>
  <c r="BM1657" i="6"/>
  <c r="BN1657" i="6"/>
  <c r="AK1658" i="6"/>
  <c r="AL1658" i="6"/>
  <c r="AM1658" i="6"/>
  <c r="AN1658" i="6"/>
  <c r="AO1658" i="6"/>
  <c r="AP1658" i="6"/>
  <c r="AQ1658" i="6"/>
  <c r="AR1658" i="6"/>
  <c r="AS1658" i="6"/>
  <c r="BJ1658" i="6"/>
  <c r="BK1658" i="6"/>
  <c r="BL1658" i="6"/>
  <c r="BM1658" i="6"/>
  <c r="BN1658" i="6"/>
  <c r="AK1659" i="6"/>
  <c r="AL1659" i="6"/>
  <c r="AM1659" i="6"/>
  <c r="AN1659" i="6"/>
  <c r="AO1659" i="6"/>
  <c r="AP1659" i="6"/>
  <c r="AQ1659" i="6"/>
  <c r="AR1659" i="6"/>
  <c r="AS1659" i="6"/>
  <c r="BJ1659" i="6"/>
  <c r="BK1659" i="6"/>
  <c r="BL1659" i="6"/>
  <c r="BM1659" i="6"/>
  <c r="BN1659" i="6"/>
  <c r="AK1660" i="6"/>
  <c r="AL1660" i="6"/>
  <c r="AM1660" i="6"/>
  <c r="AN1660" i="6"/>
  <c r="AO1660" i="6"/>
  <c r="AP1660" i="6"/>
  <c r="AQ1660" i="6"/>
  <c r="AR1660" i="6"/>
  <c r="AS1660" i="6"/>
  <c r="BJ1660" i="6"/>
  <c r="BK1660" i="6"/>
  <c r="BL1660" i="6"/>
  <c r="BM1660" i="6"/>
  <c r="BN1660" i="6"/>
  <c r="AK1661" i="6"/>
  <c r="AL1661" i="6"/>
  <c r="AM1661" i="6"/>
  <c r="AN1661" i="6"/>
  <c r="AO1661" i="6"/>
  <c r="AP1661" i="6"/>
  <c r="AQ1661" i="6"/>
  <c r="AR1661" i="6"/>
  <c r="AS1661" i="6"/>
  <c r="BJ1661" i="6"/>
  <c r="BK1661" i="6"/>
  <c r="BL1661" i="6"/>
  <c r="BM1661" i="6"/>
  <c r="BN1661" i="6"/>
  <c r="AK1662" i="6"/>
  <c r="AL1662" i="6"/>
  <c r="AM1662" i="6"/>
  <c r="AN1662" i="6"/>
  <c r="AO1662" i="6"/>
  <c r="AP1662" i="6"/>
  <c r="AQ1662" i="6"/>
  <c r="AR1662" i="6"/>
  <c r="AS1662" i="6"/>
  <c r="BJ1662" i="6"/>
  <c r="BK1662" i="6"/>
  <c r="BL1662" i="6"/>
  <c r="BM1662" i="6"/>
  <c r="BN1662" i="6"/>
  <c r="AK1663" i="6"/>
  <c r="AL1663" i="6"/>
  <c r="AM1663" i="6"/>
  <c r="AN1663" i="6"/>
  <c r="AO1663" i="6"/>
  <c r="AP1663" i="6"/>
  <c r="AQ1663" i="6"/>
  <c r="AR1663" i="6"/>
  <c r="AS1663" i="6"/>
  <c r="BJ1663" i="6"/>
  <c r="BK1663" i="6"/>
  <c r="BL1663" i="6"/>
  <c r="BM1663" i="6"/>
  <c r="BN1663" i="6"/>
  <c r="AK1664" i="6"/>
  <c r="AL1664" i="6"/>
  <c r="AM1664" i="6"/>
  <c r="AN1664" i="6"/>
  <c r="AO1664" i="6"/>
  <c r="AP1664" i="6"/>
  <c r="AQ1664" i="6"/>
  <c r="AR1664" i="6"/>
  <c r="AS1664" i="6"/>
  <c r="BJ1664" i="6"/>
  <c r="BK1664" i="6"/>
  <c r="BL1664" i="6"/>
  <c r="BM1664" i="6"/>
  <c r="BN1664" i="6"/>
  <c r="AK1665" i="6"/>
  <c r="AL1665" i="6"/>
  <c r="AM1665" i="6"/>
  <c r="AN1665" i="6"/>
  <c r="AO1665" i="6"/>
  <c r="AP1665" i="6"/>
  <c r="AQ1665" i="6"/>
  <c r="AR1665" i="6"/>
  <c r="AS1665" i="6"/>
  <c r="BJ1665" i="6"/>
  <c r="BK1665" i="6"/>
  <c r="BL1665" i="6"/>
  <c r="BM1665" i="6"/>
  <c r="BN1665" i="6"/>
  <c r="AK1666" i="6"/>
  <c r="AL1666" i="6"/>
  <c r="AM1666" i="6"/>
  <c r="AN1666" i="6"/>
  <c r="AO1666" i="6"/>
  <c r="AP1666" i="6"/>
  <c r="AQ1666" i="6"/>
  <c r="AR1666" i="6"/>
  <c r="AS1666" i="6"/>
  <c r="BJ1666" i="6"/>
  <c r="BK1666" i="6"/>
  <c r="BL1666" i="6"/>
  <c r="BM1666" i="6"/>
  <c r="BN1666" i="6"/>
  <c r="AK1667" i="6"/>
  <c r="AL1667" i="6"/>
  <c r="AM1667" i="6"/>
  <c r="AN1667" i="6"/>
  <c r="AO1667" i="6"/>
  <c r="AP1667" i="6"/>
  <c r="AQ1667" i="6"/>
  <c r="AR1667" i="6"/>
  <c r="AS1667" i="6"/>
  <c r="BJ1667" i="6"/>
  <c r="BK1667" i="6"/>
  <c r="BL1667" i="6"/>
  <c r="BM1667" i="6"/>
  <c r="BN1667" i="6"/>
  <c r="AK1668" i="6"/>
  <c r="AL1668" i="6"/>
  <c r="AM1668" i="6"/>
  <c r="AN1668" i="6"/>
  <c r="AO1668" i="6"/>
  <c r="AP1668" i="6"/>
  <c r="AQ1668" i="6"/>
  <c r="AR1668" i="6"/>
  <c r="AS1668" i="6"/>
  <c r="BJ1668" i="6"/>
  <c r="BK1668" i="6"/>
  <c r="BL1668" i="6"/>
  <c r="BM1668" i="6"/>
  <c r="BN1668" i="6"/>
  <c r="AK1669" i="6"/>
  <c r="AL1669" i="6"/>
  <c r="AM1669" i="6"/>
  <c r="AN1669" i="6"/>
  <c r="AO1669" i="6"/>
  <c r="AP1669" i="6"/>
  <c r="AQ1669" i="6"/>
  <c r="AR1669" i="6"/>
  <c r="AS1669" i="6"/>
  <c r="BJ1669" i="6"/>
  <c r="BK1669" i="6"/>
  <c r="BL1669" i="6"/>
  <c r="BM1669" i="6"/>
  <c r="BN1669" i="6"/>
  <c r="AK1670" i="6"/>
  <c r="AL1670" i="6"/>
  <c r="AM1670" i="6"/>
  <c r="AN1670" i="6"/>
  <c r="AO1670" i="6"/>
  <c r="AP1670" i="6"/>
  <c r="AQ1670" i="6"/>
  <c r="AR1670" i="6"/>
  <c r="AS1670" i="6"/>
  <c r="BJ1670" i="6"/>
  <c r="BK1670" i="6"/>
  <c r="BL1670" i="6"/>
  <c r="BM1670" i="6"/>
  <c r="BN1670" i="6"/>
  <c r="AK1671" i="6"/>
  <c r="AL1671" i="6"/>
  <c r="AM1671" i="6"/>
  <c r="AN1671" i="6"/>
  <c r="AO1671" i="6"/>
  <c r="AP1671" i="6"/>
  <c r="AQ1671" i="6"/>
  <c r="AR1671" i="6"/>
  <c r="AS1671" i="6"/>
  <c r="BJ1671" i="6"/>
  <c r="BK1671" i="6"/>
  <c r="BL1671" i="6"/>
  <c r="BM1671" i="6"/>
  <c r="BN1671" i="6"/>
  <c r="AK1672" i="6"/>
  <c r="AL1672" i="6"/>
  <c r="AM1672" i="6"/>
  <c r="AN1672" i="6"/>
  <c r="AO1672" i="6"/>
  <c r="AP1672" i="6"/>
  <c r="AQ1672" i="6"/>
  <c r="AR1672" i="6"/>
  <c r="AS1672" i="6"/>
  <c r="BJ1672" i="6"/>
  <c r="BK1672" i="6"/>
  <c r="BL1672" i="6"/>
  <c r="BM1672" i="6"/>
  <c r="BN1672" i="6"/>
  <c r="AK1673" i="6"/>
  <c r="AL1673" i="6"/>
  <c r="AM1673" i="6"/>
  <c r="AN1673" i="6"/>
  <c r="AO1673" i="6"/>
  <c r="AP1673" i="6"/>
  <c r="AQ1673" i="6"/>
  <c r="AR1673" i="6"/>
  <c r="AS1673" i="6"/>
  <c r="BJ1673" i="6"/>
  <c r="BK1673" i="6"/>
  <c r="BL1673" i="6"/>
  <c r="BM1673" i="6"/>
  <c r="BN1673" i="6"/>
  <c r="AK1674" i="6"/>
  <c r="AL1674" i="6"/>
  <c r="AM1674" i="6"/>
  <c r="AN1674" i="6"/>
  <c r="AO1674" i="6"/>
  <c r="AP1674" i="6"/>
  <c r="AQ1674" i="6"/>
  <c r="AR1674" i="6"/>
  <c r="AS1674" i="6"/>
  <c r="BJ1674" i="6"/>
  <c r="BK1674" i="6"/>
  <c r="BL1674" i="6"/>
  <c r="BM1674" i="6"/>
  <c r="BN1674" i="6"/>
  <c r="AK1675" i="6"/>
  <c r="AL1675" i="6"/>
  <c r="AM1675" i="6"/>
  <c r="AN1675" i="6"/>
  <c r="AO1675" i="6"/>
  <c r="AP1675" i="6"/>
  <c r="AQ1675" i="6"/>
  <c r="AR1675" i="6"/>
  <c r="AS1675" i="6"/>
  <c r="BJ1675" i="6"/>
  <c r="BK1675" i="6"/>
  <c r="BL1675" i="6"/>
  <c r="BM1675" i="6"/>
  <c r="BN1675" i="6"/>
  <c r="AK1676" i="6"/>
  <c r="AL1676" i="6"/>
  <c r="AM1676" i="6"/>
  <c r="AN1676" i="6"/>
  <c r="AO1676" i="6"/>
  <c r="AP1676" i="6"/>
  <c r="AQ1676" i="6"/>
  <c r="AR1676" i="6"/>
  <c r="AS1676" i="6"/>
  <c r="BJ1676" i="6"/>
  <c r="BK1676" i="6"/>
  <c r="BL1676" i="6"/>
  <c r="BM1676" i="6"/>
  <c r="BN1676" i="6"/>
  <c r="AK1677" i="6"/>
  <c r="AL1677" i="6"/>
  <c r="AM1677" i="6"/>
  <c r="AN1677" i="6"/>
  <c r="AO1677" i="6"/>
  <c r="AP1677" i="6"/>
  <c r="AQ1677" i="6"/>
  <c r="AR1677" i="6"/>
  <c r="AS1677" i="6"/>
  <c r="BJ1677" i="6"/>
  <c r="BK1677" i="6"/>
  <c r="BL1677" i="6"/>
  <c r="BM1677" i="6"/>
  <c r="BN1677" i="6"/>
  <c r="AK1678" i="6"/>
  <c r="AL1678" i="6"/>
  <c r="AM1678" i="6"/>
  <c r="AN1678" i="6"/>
  <c r="AO1678" i="6"/>
  <c r="AP1678" i="6"/>
  <c r="AQ1678" i="6"/>
  <c r="AR1678" i="6"/>
  <c r="AS1678" i="6"/>
  <c r="BJ1678" i="6"/>
  <c r="BK1678" i="6"/>
  <c r="BL1678" i="6"/>
  <c r="BM1678" i="6"/>
  <c r="BN1678" i="6"/>
  <c r="AK1679" i="6"/>
  <c r="AL1679" i="6"/>
  <c r="AM1679" i="6"/>
  <c r="AN1679" i="6"/>
  <c r="AO1679" i="6"/>
  <c r="AP1679" i="6"/>
  <c r="AQ1679" i="6"/>
  <c r="AR1679" i="6"/>
  <c r="AS1679" i="6"/>
  <c r="BJ1679" i="6"/>
  <c r="BK1679" i="6"/>
  <c r="BL1679" i="6"/>
  <c r="BM1679" i="6"/>
  <c r="BN1679" i="6"/>
  <c r="AK1680" i="6"/>
  <c r="AL1680" i="6"/>
  <c r="AM1680" i="6"/>
  <c r="AN1680" i="6"/>
  <c r="AO1680" i="6"/>
  <c r="AP1680" i="6"/>
  <c r="AQ1680" i="6"/>
  <c r="AR1680" i="6"/>
  <c r="AS1680" i="6"/>
  <c r="BJ1680" i="6"/>
  <c r="BK1680" i="6"/>
  <c r="BL1680" i="6"/>
  <c r="BM1680" i="6"/>
  <c r="BN1680" i="6"/>
  <c r="AK1681" i="6"/>
  <c r="AL1681" i="6"/>
  <c r="AM1681" i="6"/>
  <c r="AN1681" i="6"/>
  <c r="AO1681" i="6"/>
  <c r="AP1681" i="6"/>
  <c r="AQ1681" i="6"/>
  <c r="AR1681" i="6"/>
  <c r="AS1681" i="6"/>
  <c r="BJ1681" i="6"/>
  <c r="BK1681" i="6"/>
  <c r="BL1681" i="6"/>
  <c r="BM1681" i="6"/>
  <c r="BN1681" i="6"/>
  <c r="AK1682" i="6"/>
  <c r="AL1682" i="6"/>
  <c r="AM1682" i="6"/>
  <c r="AN1682" i="6"/>
  <c r="AO1682" i="6"/>
  <c r="AP1682" i="6"/>
  <c r="AQ1682" i="6"/>
  <c r="AR1682" i="6"/>
  <c r="AS1682" i="6"/>
  <c r="BJ1682" i="6"/>
  <c r="BK1682" i="6"/>
  <c r="BL1682" i="6"/>
  <c r="BM1682" i="6"/>
  <c r="BN1682" i="6"/>
  <c r="AK1683" i="6"/>
  <c r="AL1683" i="6"/>
  <c r="AM1683" i="6"/>
  <c r="AN1683" i="6"/>
  <c r="AO1683" i="6"/>
  <c r="AP1683" i="6"/>
  <c r="AQ1683" i="6"/>
  <c r="AR1683" i="6"/>
  <c r="AS1683" i="6"/>
  <c r="BJ1683" i="6"/>
  <c r="BK1683" i="6"/>
  <c r="BL1683" i="6"/>
  <c r="BM1683" i="6"/>
  <c r="BN1683" i="6"/>
  <c r="AK1684" i="6"/>
  <c r="AL1684" i="6"/>
  <c r="AM1684" i="6"/>
  <c r="AN1684" i="6"/>
  <c r="AO1684" i="6"/>
  <c r="AP1684" i="6"/>
  <c r="AQ1684" i="6"/>
  <c r="AR1684" i="6"/>
  <c r="AS1684" i="6"/>
  <c r="BJ1684" i="6"/>
  <c r="BK1684" i="6"/>
  <c r="BL1684" i="6"/>
  <c r="BM1684" i="6"/>
  <c r="BN1684" i="6"/>
  <c r="AK1685" i="6"/>
  <c r="AL1685" i="6"/>
  <c r="AM1685" i="6"/>
  <c r="AN1685" i="6"/>
  <c r="AO1685" i="6"/>
  <c r="AP1685" i="6"/>
  <c r="AQ1685" i="6"/>
  <c r="AR1685" i="6"/>
  <c r="AS1685" i="6"/>
  <c r="BJ1685" i="6"/>
  <c r="BK1685" i="6"/>
  <c r="BL1685" i="6"/>
  <c r="BM1685" i="6"/>
  <c r="BN1685" i="6"/>
  <c r="AK1686" i="6"/>
  <c r="AL1686" i="6"/>
  <c r="AM1686" i="6"/>
  <c r="AN1686" i="6"/>
  <c r="AO1686" i="6"/>
  <c r="AP1686" i="6"/>
  <c r="AQ1686" i="6"/>
  <c r="AR1686" i="6"/>
  <c r="AS1686" i="6"/>
  <c r="BJ1686" i="6"/>
  <c r="BK1686" i="6"/>
  <c r="BL1686" i="6"/>
  <c r="BM1686" i="6"/>
  <c r="BN1686" i="6"/>
  <c r="AK1687" i="6"/>
  <c r="AL1687" i="6"/>
  <c r="AM1687" i="6"/>
  <c r="AN1687" i="6"/>
  <c r="AO1687" i="6"/>
  <c r="AP1687" i="6"/>
  <c r="AQ1687" i="6"/>
  <c r="AR1687" i="6"/>
  <c r="AS1687" i="6"/>
  <c r="BJ1687" i="6"/>
  <c r="BK1687" i="6"/>
  <c r="BL1687" i="6"/>
  <c r="BM1687" i="6"/>
  <c r="BN1687" i="6"/>
  <c r="AK1688" i="6"/>
  <c r="AL1688" i="6"/>
  <c r="AM1688" i="6"/>
  <c r="AN1688" i="6"/>
  <c r="AO1688" i="6"/>
  <c r="AP1688" i="6"/>
  <c r="AQ1688" i="6"/>
  <c r="AR1688" i="6"/>
  <c r="AS1688" i="6"/>
  <c r="BJ1688" i="6"/>
  <c r="BK1688" i="6"/>
  <c r="BL1688" i="6"/>
  <c r="BM1688" i="6"/>
  <c r="BN1688" i="6"/>
  <c r="AK1689" i="6"/>
  <c r="AL1689" i="6"/>
  <c r="AM1689" i="6"/>
  <c r="AN1689" i="6"/>
  <c r="AO1689" i="6"/>
  <c r="AP1689" i="6"/>
  <c r="AQ1689" i="6"/>
  <c r="AR1689" i="6"/>
  <c r="AS1689" i="6"/>
  <c r="BJ1689" i="6"/>
  <c r="BK1689" i="6"/>
  <c r="BL1689" i="6"/>
  <c r="BM1689" i="6"/>
  <c r="BN1689" i="6"/>
  <c r="AK1690" i="6"/>
  <c r="AL1690" i="6"/>
  <c r="AM1690" i="6"/>
  <c r="AN1690" i="6"/>
  <c r="AO1690" i="6"/>
  <c r="AP1690" i="6"/>
  <c r="AQ1690" i="6"/>
  <c r="AR1690" i="6"/>
  <c r="AS1690" i="6"/>
  <c r="BJ1690" i="6"/>
  <c r="BK1690" i="6"/>
  <c r="BL1690" i="6"/>
  <c r="BM1690" i="6"/>
  <c r="BN1690" i="6"/>
  <c r="AK1691" i="6"/>
  <c r="AL1691" i="6"/>
  <c r="AM1691" i="6"/>
  <c r="AN1691" i="6"/>
  <c r="AO1691" i="6"/>
  <c r="AP1691" i="6"/>
  <c r="AQ1691" i="6"/>
  <c r="AR1691" i="6"/>
  <c r="AS1691" i="6"/>
  <c r="BJ1691" i="6"/>
  <c r="BK1691" i="6"/>
  <c r="BL1691" i="6"/>
  <c r="BM1691" i="6"/>
  <c r="BN1691" i="6"/>
  <c r="AK1692" i="6"/>
  <c r="AL1692" i="6"/>
  <c r="AM1692" i="6"/>
  <c r="AN1692" i="6"/>
  <c r="AO1692" i="6"/>
  <c r="AP1692" i="6"/>
  <c r="AQ1692" i="6"/>
  <c r="AR1692" i="6"/>
  <c r="AS1692" i="6"/>
  <c r="BJ1692" i="6"/>
  <c r="BK1692" i="6"/>
  <c r="BL1692" i="6"/>
  <c r="BM1692" i="6"/>
  <c r="BN1692" i="6"/>
  <c r="AK1693" i="6"/>
  <c r="AL1693" i="6"/>
  <c r="AM1693" i="6"/>
  <c r="AN1693" i="6"/>
  <c r="AO1693" i="6"/>
  <c r="AP1693" i="6"/>
  <c r="AQ1693" i="6"/>
  <c r="AR1693" i="6"/>
  <c r="AS1693" i="6"/>
  <c r="BJ1693" i="6"/>
  <c r="BK1693" i="6"/>
  <c r="BL1693" i="6"/>
  <c r="BM1693" i="6"/>
  <c r="BN1693" i="6"/>
  <c r="AK1694" i="6"/>
  <c r="AL1694" i="6"/>
  <c r="AM1694" i="6"/>
  <c r="AN1694" i="6"/>
  <c r="AO1694" i="6"/>
  <c r="AP1694" i="6"/>
  <c r="AQ1694" i="6"/>
  <c r="AR1694" i="6"/>
  <c r="AS1694" i="6"/>
  <c r="BJ1694" i="6"/>
  <c r="BK1694" i="6"/>
  <c r="BL1694" i="6"/>
  <c r="BM1694" i="6"/>
  <c r="BN1694" i="6"/>
  <c r="AK1695" i="6"/>
  <c r="AL1695" i="6"/>
  <c r="AM1695" i="6"/>
  <c r="AN1695" i="6"/>
  <c r="AO1695" i="6"/>
  <c r="AP1695" i="6"/>
  <c r="AQ1695" i="6"/>
  <c r="AR1695" i="6"/>
  <c r="AS1695" i="6"/>
  <c r="BJ1695" i="6"/>
  <c r="BK1695" i="6"/>
  <c r="BL1695" i="6"/>
  <c r="BM1695" i="6"/>
  <c r="BN1695" i="6"/>
  <c r="AK1696" i="6"/>
  <c r="AL1696" i="6"/>
  <c r="AM1696" i="6"/>
  <c r="AN1696" i="6"/>
  <c r="AO1696" i="6"/>
  <c r="AP1696" i="6"/>
  <c r="AQ1696" i="6"/>
  <c r="AR1696" i="6"/>
  <c r="AS1696" i="6"/>
  <c r="BJ1696" i="6"/>
  <c r="BK1696" i="6"/>
  <c r="BL1696" i="6"/>
  <c r="BM1696" i="6"/>
  <c r="BN1696" i="6"/>
  <c r="AK1697" i="6"/>
  <c r="AL1697" i="6"/>
  <c r="AM1697" i="6"/>
  <c r="AN1697" i="6"/>
  <c r="AO1697" i="6"/>
  <c r="AP1697" i="6"/>
  <c r="AQ1697" i="6"/>
  <c r="AR1697" i="6"/>
  <c r="AS1697" i="6"/>
  <c r="BJ1697" i="6"/>
  <c r="BK1697" i="6"/>
  <c r="BL1697" i="6"/>
  <c r="BM1697" i="6"/>
  <c r="BN1697" i="6"/>
  <c r="AK1698" i="6"/>
  <c r="AL1698" i="6"/>
  <c r="AM1698" i="6"/>
  <c r="AN1698" i="6"/>
  <c r="AO1698" i="6"/>
  <c r="AP1698" i="6"/>
  <c r="AQ1698" i="6"/>
  <c r="AR1698" i="6"/>
  <c r="AS1698" i="6"/>
  <c r="BJ1698" i="6"/>
  <c r="BK1698" i="6"/>
  <c r="BL1698" i="6"/>
  <c r="BM1698" i="6"/>
  <c r="BN1698" i="6"/>
  <c r="AK1699" i="6"/>
  <c r="AL1699" i="6"/>
  <c r="AM1699" i="6"/>
  <c r="AN1699" i="6"/>
  <c r="AO1699" i="6"/>
  <c r="AP1699" i="6"/>
  <c r="AQ1699" i="6"/>
  <c r="AR1699" i="6"/>
  <c r="AS1699" i="6"/>
  <c r="BJ1699" i="6"/>
  <c r="BK1699" i="6"/>
  <c r="BL1699" i="6"/>
  <c r="BM1699" i="6"/>
  <c r="BN1699" i="6"/>
  <c r="AK1700" i="6"/>
  <c r="AL1700" i="6"/>
  <c r="AM1700" i="6"/>
  <c r="AN1700" i="6"/>
  <c r="AO1700" i="6"/>
  <c r="AP1700" i="6"/>
  <c r="AQ1700" i="6"/>
  <c r="AR1700" i="6"/>
  <c r="AS1700" i="6"/>
  <c r="BJ1700" i="6"/>
  <c r="BK1700" i="6"/>
  <c r="BL1700" i="6"/>
  <c r="BM1700" i="6"/>
  <c r="BN1700" i="6"/>
  <c r="AK1701" i="6"/>
  <c r="AL1701" i="6"/>
  <c r="AM1701" i="6"/>
  <c r="AN1701" i="6"/>
  <c r="AO1701" i="6"/>
  <c r="AP1701" i="6"/>
  <c r="AQ1701" i="6"/>
  <c r="AR1701" i="6"/>
  <c r="AS1701" i="6"/>
  <c r="BJ1701" i="6"/>
  <c r="BK1701" i="6"/>
  <c r="BL1701" i="6"/>
  <c r="BM1701" i="6"/>
  <c r="BN1701" i="6"/>
  <c r="AK1702" i="6"/>
  <c r="AL1702" i="6"/>
  <c r="AM1702" i="6"/>
  <c r="AN1702" i="6"/>
  <c r="AO1702" i="6"/>
  <c r="AP1702" i="6"/>
  <c r="AQ1702" i="6"/>
  <c r="AR1702" i="6"/>
  <c r="AS1702" i="6"/>
  <c r="BJ1702" i="6"/>
  <c r="BK1702" i="6"/>
  <c r="BL1702" i="6"/>
  <c r="BM1702" i="6"/>
  <c r="BN1702" i="6"/>
  <c r="AK1703" i="6"/>
  <c r="AL1703" i="6"/>
  <c r="AM1703" i="6"/>
  <c r="AN1703" i="6"/>
  <c r="AO1703" i="6"/>
  <c r="AP1703" i="6"/>
  <c r="AQ1703" i="6"/>
  <c r="AR1703" i="6"/>
  <c r="AS1703" i="6"/>
  <c r="BJ1703" i="6"/>
  <c r="BK1703" i="6"/>
  <c r="BL1703" i="6"/>
  <c r="BM1703" i="6"/>
  <c r="BN1703" i="6"/>
  <c r="AK1704" i="6"/>
  <c r="AL1704" i="6"/>
  <c r="AM1704" i="6"/>
  <c r="AN1704" i="6"/>
  <c r="AO1704" i="6"/>
  <c r="AP1704" i="6"/>
  <c r="AQ1704" i="6"/>
  <c r="AR1704" i="6"/>
  <c r="AS1704" i="6"/>
  <c r="BJ1704" i="6"/>
  <c r="BK1704" i="6"/>
  <c r="BL1704" i="6"/>
  <c r="BM1704" i="6"/>
  <c r="BN1704" i="6"/>
  <c r="AK1705" i="6"/>
  <c r="AL1705" i="6"/>
  <c r="AM1705" i="6"/>
  <c r="AN1705" i="6"/>
  <c r="AO1705" i="6"/>
  <c r="AP1705" i="6"/>
  <c r="AQ1705" i="6"/>
  <c r="AR1705" i="6"/>
  <c r="AS1705" i="6"/>
  <c r="BJ1705" i="6"/>
  <c r="BK1705" i="6"/>
  <c r="BL1705" i="6"/>
  <c r="BM1705" i="6"/>
  <c r="BN1705" i="6"/>
  <c r="AK1706" i="6"/>
  <c r="AL1706" i="6"/>
  <c r="AM1706" i="6"/>
  <c r="AN1706" i="6"/>
  <c r="AO1706" i="6"/>
  <c r="AP1706" i="6"/>
  <c r="AQ1706" i="6"/>
  <c r="AR1706" i="6"/>
  <c r="AS1706" i="6"/>
  <c r="BJ1706" i="6"/>
  <c r="BK1706" i="6"/>
  <c r="BL1706" i="6"/>
  <c r="BM1706" i="6"/>
  <c r="BN1706" i="6"/>
  <c r="AK1707" i="6"/>
  <c r="AL1707" i="6"/>
  <c r="AM1707" i="6"/>
  <c r="AN1707" i="6"/>
  <c r="AO1707" i="6"/>
  <c r="AP1707" i="6"/>
  <c r="AQ1707" i="6"/>
  <c r="AR1707" i="6"/>
  <c r="AS1707" i="6"/>
  <c r="BJ1707" i="6"/>
  <c r="BK1707" i="6"/>
  <c r="BL1707" i="6"/>
  <c r="BM1707" i="6"/>
  <c r="BN1707" i="6"/>
  <c r="AK1708" i="6"/>
  <c r="AL1708" i="6"/>
  <c r="AM1708" i="6"/>
  <c r="AN1708" i="6"/>
  <c r="AO1708" i="6"/>
  <c r="AP1708" i="6"/>
  <c r="AQ1708" i="6"/>
  <c r="AR1708" i="6"/>
  <c r="AS1708" i="6"/>
  <c r="BJ1708" i="6"/>
  <c r="BK1708" i="6"/>
  <c r="BL1708" i="6"/>
  <c r="BM1708" i="6"/>
  <c r="BN1708" i="6"/>
  <c r="AK1709" i="6"/>
  <c r="AL1709" i="6"/>
  <c r="AM1709" i="6"/>
  <c r="AN1709" i="6"/>
  <c r="AO1709" i="6"/>
  <c r="AP1709" i="6"/>
  <c r="AQ1709" i="6"/>
  <c r="AR1709" i="6"/>
  <c r="AS1709" i="6"/>
  <c r="BJ1709" i="6"/>
  <c r="BK1709" i="6"/>
  <c r="BL1709" i="6"/>
  <c r="BM1709" i="6"/>
  <c r="BN1709" i="6"/>
  <c r="AK1710" i="6"/>
  <c r="AL1710" i="6"/>
  <c r="AM1710" i="6"/>
  <c r="AN1710" i="6"/>
  <c r="AO1710" i="6"/>
  <c r="AP1710" i="6"/>
  <c r="AQ1710" i="6"/>
  <c r="AR1710" i="6"/>
  <c r="AS1710" i="6"/>
  <c r="BJ1710" i="6"/>
  <c r="BK1710" i="6"/>
  <c r="BL1710" i="6"/>
  <c r="BM1710" i="6"/>
  <c r="BN1710" i="6"/>
  <c r="AK1711" i="6"/>
  <c r="AL1711" i="6"/>
  <c r="AM1711" i="6"/>
  <c r="AN1711" i="6"/>
  <c r="AO1711" i="6"/>
  <c r="AP1711" i="6"/>
  <c r="AQ1711" i="6"/>
  <c r="AR1711" i="6"/>
  <c r="AS1711" i="6"/>
  <c r="BJ1711" i="6"/>
  <c r="BK1711" i="6"/>
  <c r="BL1711" i="6"/>
  <c r="BM1711" i="6"/>
  <c r="BN1711" i="6"/>
  <c r="AK1712" i="6"/>
  <c r="AL1712" i="6"/>
  <c r="AM1712" i="6"/>
  <c r="AN1712" i="6"/>
  <c r="AO1712" i="6"/>
  <c r="AP1712" i="6"/>
  <c r="AQ1712" i="6"/>
  <c r="AR1712" i="6"/>
  <c r="AS1712" i="6"/>
  <c r="BJ1712" i="6"/>
  <c r="BK1712" i="6"/>
  <c r="BL1712" i="6"/>
  <c r="BM1712" i="6"/>
  <c r="BN1712" i="6"/>
  <c r="AK1713" i="6"/>
  <c r="AL1713" i="6"/>
  <c r="AM1713" i="6"/>
  <c r="AN1713" i="6"/>
  <c r="AO1713" i="6"/>
  <c r="AP1713" i="6"/>
  <c r="AQ1713" i="6"/>
  <c r="AR1713" i="6"/>
  <c r="AS1713" i="6"/>
  <c r="BJ1713" i="6"/>
  <c r="BK1713" i="6"/>
  <c r="BL1713" i="6"/>
  <c r="BM1713" i="6"/>
  <c r="BN1713" i="6"/>
  <c r="AK1714" i="6"/>
  <c r="AL1714" i="6"/>
  <c r="AM1714" i="6"/>
  <c r="AN1714" i="6"/>
  <c r="AO1714" i="6"/>
  <c r="AP1714" i="6"/>
  <c r="AQ1714" i="6"/>
  <c r="AR1714" i="6"/>
  <c r="AS1714" i="6"/>
  <c r="BJ1714" i="6"/>
  <c r="BK1714" i="6"/>
  <c r="BL1714" i="6"/>
  <c r="BM1714" i="6"/>
  <c r="BN1714" i="6"/>
  <c r="AK1715" i="6"/>
  <c r="AL1715" i="6"/>
  <c r="AM1715" i="6"/>
  <c r="AN1715" i="6"/>
  <c r="AO1715" i="6"/>
  <c r="AP1715" i="6"/>
  <c r="AQ1715" i="6"/>
  <c r="AR1715" i="6"/>
  <c r="AS1715" i="6"/>
  <c r="BJ1715" i="6"/>
  <c r="BK1715" i="6"/>
  <c r="BL1715" i="6"/>
  <c r="BM1715" i="6"/>
  <c r="BN1715" i="6"/>
  <c r="AK1716" i="6"/>
  <c r="AL1716" i="6"/>
  <c r="AM1716" i="6"/>
  <c r="AN1716" i="6"/>
  <c r="AO1716" i="6"/>
  <c r="AP1716" i="6"/>
  <c r="AQ1716" i="6"/>
  <c r="AR1716" i="6"/>
  <c r="AS1716" i="6"/>
  <c r="BJ1716" i="6"/>
  <c r="BK1716" i="6"/>
  <c r="BL1716" i="6"/>
  <c r="BM1716" i="6"/>
  <c r="BN1716" i="6"/>
  <c r="AK1717" i="6"/>
  <c r="AL1717" i="6"/>
  <c r="AM1717" i="6"/>
  <c r="AN1717" i="6"/>
  <c r="AO1717" i="6"/>
  <c r="AP1717" i="6"/>
  <c r="AQ1717" i="6"/>
  <c r="AR1717" i="6"/>
  <c r="AS1717" i="6"/>
  <c r="BJ1717" i="6"/>
  <c r="BK1717" i="6"/>
  <c r="BL1717" i="6"/>
  <c r="BM1717" i="6"/>
  <c r="BN1717" i="6"/>
  <c r="AK1718" i="6"/>
  <c r="AL1718" i="6"/>
  <c r="AM1718" i="6"/>
  <c r="AN1718" i="6"/>
  <c r="AO1718" i="6"/>
  <c r="AP1718" i="6"/>
  <c r="AQ1718" i="6"/>
  <c r="AR1718" i="6"/>
  <c r="AS1718" i="6"/>
  <c r="BJ1718" i="6"/>
  <c r="BK1718" i="6"/>
  <c r="BL1718" i="6"/>
  <c r="BM1718" i="6"/>
  <c r="BN1718" i="6"/>
  <c r="AK1719" i="6"/>
  <c r="AL1719" i="6"/>
  <c r="AM1719" i="6"/>
  <c r="AN1719" i="6"/>
  <c r="AO1719" i="6"/>
  <c r="AP1719" i="6"/>
  <c r="AQ1719" i="6"/>
  <c r="AR1719" i="6"/>
  <c r="AS1719" i="6"/>
  <c r="BJ1719" i="6"/>
  <c r="BK1719" i="6"/>
  <c r="BL1719" i="6"/>
  <c r="BM1719" i="6"/>
  <c r="BN1719" i="6"/>
  <c r="AK1720" i="6"/>
  <c r="AL1720" i="6"/>
  <c r="AM1720" i="6"/>
  <c r="AN1720" i="6"/>
  <c r="AO1720" i="6"/>
  <c r="AP1720" i="6"/>
  <c r="AQ1720" i="6"/>
  <c r="AR1720" i="6"/>
  <c r="AS1720" i="6"/>
  <c r="BJ1720" i="6"/>
  <c r="BK1720" i="6"/>
  <c r="BL1720" i="6"/>
  <c r="BM1720" i="6"/>
  <c r="BN1720" i="6"/>
  <c r="AK1721" i="6"/>
  <c r="AL1721" i="6"/>
  <c r="AM1721" i="6"/>
  <c r="AN1721" i="6"/>
  <c r="AO1721" i="6"/>
  <c r="AP1721" i="6"/>
  <c r="AQ1721" i="6"/>
  <c r="AR1721" i="6"/>
  <c r="AS1721" i="6"/>
  <c r="BJ1721" i="6"/>
  <c r="BK1721" i="6"/>
  <c r="BL1721" i="6"/>
  <c r="BM1721" i="6"/>
  <c r="BN1721" i="6"/>
  <c r="AK1722" i="6"/>
  <c r="AL1722" i="6"/>
  <c r="AM1722" i="6"/>
  <c r="AN1722" i="6"/>
  <c r="AO1722" i="6"/>
  <c r="AP1722" i="6"/>
  <c r="AQ1722" i="6"/>
  <c r="AR1722" i="6"/>
  <c r="AS1722" i="6"/>
  <c r="BJ1722" i="6"/>
  <c r="BK1722" i="6"/>
  <c r="BL1722" i="6"/>
  <c r="BM1722" i="6"/>
  <c r="BN1722" i="6"/>
  <c r="AK1723" i="6"/>
  <c r="AL1723" i="6"/>
  <c r="AM1723" i="6"/>
  <c r="AN1723" i="6"/>
  <c r="AO1723" i="6"/>
  <c r="AP1723" i="6"/>
  <c r="AQ1723" i="6"/>
  <c r="AR1723" i="6"/>
  <c r="AS1723" i="6"/>
  <c r="BJ1723" i="6"/>
  <c r="BK1723" i="6"/>
  <c r="BL1723" i="6"/>
  <c r="BM1723" i="6"/>
  <c r="BN1723" i="6"/>
  <c r="AK1724" i="6"/>
  <c r="AL1724" i="6"/>
  <c r="AM1724" i="6"/>
  <c r="AN1724" i="6"/>
  <c r="AO1724" i="6"/>
  <c r="AP1724" i="6"/>
  <c r="AQ1724" i="6"/>
  <c r="AR1724" i="6"/>
  <c r="AS1724" i="6"/>
  <c r="BJ1724" i="6"/>
  <c r="BK1724" i="6"/>
  <c r="BL1724" i="6"/>
  <c r="BM1724" i="6"/>
  <c r="BN1724" i="6"/>
  <c r="AK1725" i="6"/>
  <c r="AL1725" i="6"/>
  <c r="AM1725" i="6"/>
  <c r="AN1725" i="6"/>
  <c r="AO1725" i="6"/>
  <c r="AP1725" i="6"/>
  <c r="AQ1725" i="6"/>
  <c r="AR1725" i="6"/>
  <c r="AS1725" i="6"/>
  <c r="BJ1725" i="6"/>
  <c r="BK1725" i="6"/>
  <c r="BL1725" i="6"/>
  <c r="BM1725" i="6"/>
  <c r="BN1725" i="6"/>
  <c r="AK1726" i="6"/>
  <c r="AL1726" i="6"/>
  <c r="AM1726" i="6"/>
  <c r="AN1726" i="6"/>
  <c r="AO1726" i="6"/>
  <c r="AP1726" i="6"/>
  <c r="AQ1726" i="6"/>
  <c r="AR1726" i="6"/>
  <c r="AS1726" i="6"/>
  <c r="BJ1726" i="6"/>
  <c r="BK1726" i="6"/>
  <c r="BL1726" i="6"/>
  <c r="BM1726" i="6"/>
  <c r="BN1726" i="6"/>
  <c r="AK1727" i="6"/>
  <c r="AL1727" i="6"/>
  <c r="AM1727" i="6"/>
  <c r="AN1727" i="6"/>
  <c r="AO1727" i="6"/>
  <c r="AP1727" i="6"/>
  <c r="AQ1727" i="6"/>
  <c r="AR1727" i="6"/>
  <c r="AS1727" i="6"/>
  <c r="BJ1727" i="6"/>
  <c r="BK1727" i="6"/>
  <c r="BL1727" i="6"/>
  <c r="BM1727" i="6"/>
  <c r="BN1727" i="6"/>
  <c r="AK1728" i="6"/>
  <c r="AL1728" i="6"/>
  <c r="AM1728" i="6"/>
  <c r="AN1728" i="6"/>
  <c r="AO1728" i="6"/>
  <c r="AP1728" i="6"/>
  <c r="AQ1728" i="6"/>
  <c r="AR1728" i="6"/>
  <c r="AS1728" i="6"/>
  <c r="BJ1728" i="6"/>
  <c r="BK1728" i="6"/>
  <c r="BL1728" i="6"/>
  <c r="BM1728" i="6"/>
  <c r="BN1728" i="6"/>
  <c r="AK1729" i="6"/>
  <c r="AL1729" i="6"/>
  <c r="AM1729" i="6"/>
  <c r="AN1729" i="6"/>
  <c r="AO1729" i="6"/>
  <c r="AP1729" i="6"/>
  <c r="AQ1729" i="6"/>
  <c r="AR1729" i="6"/>
  <c r="AS1729" i="6"/>
  <c r="BJ1729" i="6"/>
  <c r="BK1729" i="6"/>
  <c r="BL1729" i="6"/>
  <c r="BM1729" i="6"/>
  <c r="BN1729" i="6"/>
  <c r="AK1730" i="6"/>
  <c r="AL1730" i="6"/>
  <c r="AM1730" i="6"/>
  <c r="AN1730" i="6"/>
  <c r="AO1730" i="6"/>
  <c r="AP1730" i="6"/>
  <c r="AQ1730" i="6"/>
  <c r="AR1730" i="6"/>
  <c r="AS1730" i="6"/>
  <c r="BJ1730" i="6"/>
  <c r="BK1730" i="6"/>
  <c r="BL1730" i="6"/>
  <c r="BM1730" i="6"/>
  <c r="BN1730" i="6"/>
  <c r="AK1731" i="6"/>
  <c r="AL1731" i="6"/>
  <c r="AM1731" i="6"/>
  <c r="AN1731" i="6"/>
  <c r="AO1731" i="6"/>
  <c r="AP1731" i="6"/>
  <c r="AQ1731" i="6"/>
  <c r="AR1731" i="6"/>
  <c r="AS1731" i="6"/>
  <c r="BJ1731" i="6"/>
  <c r="BK1731" i="6"/>
  <c r="BL1731" i="6"/>
  <c r="BM1731" i="6"/>
  <c r="BN1731" i="6"/>
  <c r="AK1732" i="6"/>
  <c r="AL1732" i="6"/>
  <c r="AM1732" i="6"/>
  <c r="AN1732" i="6"/>
  <c r="AO1732" i="6"/>
  <c r="AP1732" i="6"/>
  <c r="AQ1732" i="6"/>
  <c r="AR1732" i="6"/>
  <c r="AS1732" i="6"/>
  <c r="BJ1732" i="6"/>
  <c r="BK1732" i="6"/>
  <c r="BL1732" i="6"/>
  <c r="BM1732" i="6"/>
  <c r="BN1732" i="6"/>
  <c r="AK1733" i="6"/>
  <c r="AL1733" i="6"/>
  <c r="AM1733" i="6"/>
  <c r="AN1733" i="6"/>
  <c r="AO1733" i="6"/>
  <c r="AP1733" i="6"/>
  <c r="AQ1733" i="6"/>
  <c r="AR1733" i="6"/>
  <c r="AS1733" i="6"/>
  <c r="BJ1733" i="6"/>
  <c r="BK1733" i="6"/>
  <c r="BL1733" i="6"/>
  <c r="BM1733" i="6"/>
  <c r="BN1733" i="6"/>
  <c r="AK1734" i="6"/>
  <c r="AL1734" i="6"/>
  <c r="AM1734" i="6"/>
  <c r="AN1734" i="6"/>
  <c r="AO1734" i="6"/>
  <c r="AP1734" i="6"/>
  <c r="AQ1734" i="6"/>
  <c r="AR1734" i="6"/>
  <c r="AS1734" i="6"/>
  <c r="BJ1734" i="6"/>
  <c r="BK1734" i="6"/>
  <c r="BL1734" i="6"/>
  <c r="BM1734" i="6"/>
  <c r="BN1734" i="6"/>
  <c r="AK1735" i="6"/>
  <c r="AL1735" i="6"/>
  <c r="AM1735" i="6"/>
  <c r="AN1735" i="6"/>
  <c r="AO1735" i="6"/>
  <c r="AP1735" i="6"/>
  <c r="AQ1735" i="6"/>
  <c r="AR1735" i="6"/>
  <c r="AS1735" i="6"/>
  <c r="BJ1735" i="6"/>
  <c r="BK1735" i="6"/>
  <c r="BL1735" i="6"/>
  <c r="BM1735" i="6"/>
  <c r="BN1735" i="6"/>
  <c r="AK1736" i="6"/>
  <c r="AL1736" i="6"/>
  <c r="AM1736" i="6"/>
  <c r="AN1736" i="6"/>
  <c r="AO1736" i="6"/>
  <c r="AP1736" i="6"/>
  <c r="AQ1736" i="6"/>
  <c r="AR1736" i="6"/>
  <c r="AS1736" i="6"/>
  <c r="BJ1736" i="6"/>
  <c r="BK1736" i="6"/>
  <c r="BL1736" i="6"/>
  <c r="BM1736" i="6"/>
  <c r="BN1736" i="6"/>
  <c r="AK1737" i="6"/>
  <c r="AL1737" i="6"/>
  <c r="AM1737" i="6"/>
  <c r="AN1737" i="6"/>
  <c r="AO1737" i="6"/>
  <c r="AP1737" i="6"/>
  <c r="AQ1737" i="6"/>
  <c r="AR1737" i="6"/>
  <c r="AS1737" i="6"/>
  <c r="BJ1737" i="6"/>
  <c r="BK1737" i="6"/>
  <c r="BL1737" i="6"/>
  <c r="BM1737" i="6"/>
  <c r="BN1737" i="6"/>
  <c r="AK1738" i="6"/>
  <c r="AL1738" i="6"/>
  <c r="AM1738" i="6"/>
  <c r="AN1738" i="6"/>
  <c r="AO1738" i="6"/>
  <c r="AP1738" i="6"/>
  <c r="AQ1738" i="6"/>
  <c r="AR1738" i="6"/>
  <c r="AS1738" i="6"/>
  <c r="BJ1738" i="6"/>
  <c r="BK1738" i="6"/>
  <c r="BL1738" i="6"/>
  <c r="BM1738" i="6"/>
  <c r="BN1738" i="6"/>
  <c r="AK1739" i="6"/>
  <c r="AL1739" i="6"/>
  <c r="AM1739" i="6"/>
  <c r="AN1739" i="6"/>
  <c r="AO1739" i="6"/>
  <c r="AP1739" i="6"/>
  <c r="AQ1739" i="6"/>
  <c r="AR1739" i="6"/>
  <c r="AS1739" i="6"/>
  <c r="BJ1739" i="6"/>
  <c r="BK1739" i="6"/>
  <c r="BL1739" i="6"/>
  <c r="BM1739" i="6"/>
  <c r="BN1739" i="6"/>
  <c r="AK1740" i="6"/>
  <c r="AL1740" i="6"/>
  <c r="AM1740" i="6"/>
  <c r="AN1740" i="6"/>
  <c r="AO1740" i="6"/>
  <c r="AP1740" i="6"/>
  <c r="AQ1740" i="6"/>
  <c r="AR1740" i="6"/>
  <c r="AS1740" i="6"/>
  <c r="BJ1740" i="6"/>
  <c r="BK1740" i="6"/>
  <c r="BL1740" i="6"/>
  <c r="BM1740" i="6"/>
  <c r="BN1740" i="6"/>
  <c r="AK1741" i="6"/>
  <c r="AL1741" i="6"/>
  <c r="AM1741" i="6"/>
  <c r="AN1741" i="6"/>
  <c r="AO1741" i="6"/>
  <c r="AP1741" i="6"/>
  <c r="AQ1741" i="6"/>
  <c r="AR1741" i="6"/>
  <c r="AS1741" i="6"/>
  <c r="BJ1741" i="6"/>
  <c r="BK1741" i="6"/>
  <c r="BL1741" i="6"/>
  <c r="BM1741" i="6"/>
  <c r="BN1741" i="6"/>
  <c r="AK1742" i="6"/>
  <c r="AL1742" i="6"/>
  <c r="AM1742" i="6"/>
  <c r="AN1742" i="6"/>
  <c r="AO1742" i="6"/>
  <c r="AP1742" i="6"/>
  <c r="AQ1742" i="6"/>
  <c r="AR1742" i="6"/>
  <c r="AS1742" i="6"/>
  <c r="BJ1742" i="6"/>
  <c r="BK1742" i="6"/>
  <c r="BL1742" i="6"/>
  <c r="BM1742" i="6"/>
  <c r="BN1742" i="6"/>
  <c r="AK1743" i="6"/>
  <c r="AL1743" i="6"/>
  <c r="AM1743" i="6"/>
  <c r="AN1743" i="6"/>
  <c r="AO1743" i="6"/>
  <c r="AP1743" i="6"/>
  <c r="AQ1743" i="6"/>
  <c r="AR1743" i="6"/>
  <c r="AS1743" i="6"/>
  <c r="BJ1743" i="6"/>
  <c r="BK1743" i="6"/>
  <c r="BL1743" i="6"/>
  <c r="BM1743" i="6"/>
  <c r="BN1743" i="6"/>
  <c r="AK1744" i="6"/>
  <c r="AL1744" i="6"/>
  <c r="AM1744" i="6"/>
  <c r="AN1744" i="6"/>
  <c r="AO1744" i="6"/>
  <c r="AP1744" i="6"/>
  <c r="AQ1744" i="6"/>
  <c r="AR1744" i="6"/>
  <c r="AS1744" i="6"/>
  <c r="BJ1744" i="6"/>
  <c r="BK1744" i="6"/>
  <c r="BL1744" i="6"/>
  <c r="BM1744" i="6"/>
  <c r="BN1744" i="6"/>
  <c r="AK1745" i="6"/>
  <c r="AL1745" i="6"/>
  <c r="AM1745" i="6"/>
  <c r="AN1745" i="6"/>
  <c r="AO1745" i="6"/>
  <c r="AP1745" i="6"/>
  <c r="AQ1745" i="6"/>
  <c r="AR1745" i="6"/>
  <c r="AS1745" i="6"/>
  <c r="BJ1745" i="6"/>
  <c r="BK1745" i="6"/>
  <c r="BL1745" i="6"/>
  <c r="BM1745" i="6"/>
  <c r="BN1745" i="6"/>
  <c r="AK1746" i="6"/>
  <c r="AL1746" i="6"/>
  <c r="AM1746" i="6"/>
  <c r="AN1746" i="6"/>
  <c r="AO1746" i="6"/>
  <c r="AP1746" i="6"/>
  <c r="AQ1746" i="6"/>
  <c r="AR1746" i="6"/>
  <c r="AS1746" i="6"/>
  <c r="BJ1746" i="6"/>
  <c r="BK1746" i="6"/>
  <c r="BL1746" i="6"/>
  <c r="BM1746" i="6"/>
  <c r="BN1746" i="6"/>
  <c r="AK1747" i="6"/>
  <c r="AL1747" i="6"/>
  <c r="AM1747" i="6"/>
  <c r="AN1747" i="6"/>
  <c r="AO1747" i="6"/>
  <c r="AP1747" i="6"/>
  <c r="AQ1747" i="6"/>
  <c r="AR1747" i="6"/>
  <c r="AS1747" i="6"/>
  <c r="BJ1747" i="6"/>
  <c r="BK1747" i="6"/>
  <c r="BL1747" i="6"/>
  <c r="BM1747" i="6"/>
  <c r="BN1747" i="6"/>
  <c r="AK1748" i="6"/>
  <c r="AL1748" i="6"/>
  <c r="AM1748" i="6"/>
  <c r="AN1748" i="6"/>
  <c r="AO1748" i="6"/>
  <c r="AP1748" i="6"/>
  <c r="AQ1748" i="6"/>
  <c r="AR1748" i="6"/>
  <c r="AS1748" i="6"/>
  <c r="BJ1748" i="6"/>
  <c r="BK1748" i="6"/>
  <c r="BL1748" i="6"/>
  <c r="BM1748" i="6"/>
  <c r="BN1748" i="6"/>
  <c r="AK1749" i="6"/>
  <c r="AL1749" i="6"/>
  <c r="AM1749" i="6"/>
  <c r="AN1749" i="6"/>
  <c r="AO1749" i="6"/>
  <c r="AP1749" i="6"/>
  <c r="AQ1749" i="6"/>
  <c r="AR1749" i="6"/>
  <c r="AS1749" i="6"/>
  <c r="BJ1749" i="6"/>
  <c r="BK1749" i="6"/>
  <c r="BL1749" i="6"/>
  <c r="BM1749" i="6"/>
  <c r="BN1749" i="6"/>
  <c r="AK1750" i="6"/>
  <c r="AL1750" i="6"/>
  <c r="AM1750" i="6"/>
  <c r="AN1750" i="6"/>
  <c r="AO1750" i="6"/>
  <c r="AP1750" i="6"/>
  <c r="AQ1750" i="6"/>
  <c r="AR1750" i="6"/>
  <c r="AS1750" i="6"/>
  <c r="BJ1750" i="6"/>
  <c r="BK1750" i="6"/>
  <c r="BL1750" i="6"/>
  <c r="BM1750" i="6"/>
  <c r="BN1750" i="6"/>
  <c r="AK1751" i="6"/>
  <c r="AL1751" i="6"/>
  <c r="AM1751" i="6"/>
  <c r="AN1751" i="6"/>
  <c r="AO1751" i="6"/>
  <c r="AP1751" i="6"/>
  <c r="AQ1751" i="6"/>
  <c r="AR1751" i="6"/>
  <c r="AS1751" i="6"/>
  <c r="BJ1751" i="6"/>
  <c r="BK1751" i="6"/>
  <c r="BL1751" i="6"/>
  <c r="BM1751" i="6"/>
  <c r="BN1751" i="6"/>
  <c r="AK1752" i="6"/>
  <c r="AL1752" i="6"/>
  <c r="AM1752" i="6"/>
  <c r="AN1752" i="6"/>
  <c r="AO1752" i="6"/>
  <c r="AP1752" i="6"/>
  <c r="AQ1752" i="6"/>
  <c r="AR1752" i="6"/>
  <c r="AS1752" i="6"/>
  <c r="BJ1752" i="6"/>
  <c r="BK1752" i="6"/>
  <c r="BL1752" i="6"/>
  <c r="BM1752" i="6"/>
  <c r="BN1752" i="6"/>
  <c r="AK1753" i="6"/>
  <c r="AL1753" i="6"/>
  <c r="AM1753" i="6"/>
  <c r="AN1753" i="6"/>
  <c r="AO1753" i="6"/>
  <c r="AP1753" i="6"/>
  <c r="AQ1753" i="6"/>
  <c r="AR1753" i="6"/>
  <c r="AS1753" i="6"/>
  <c r="BJ1753" i="6"/>
  <c r="BK1753" i="6"/>
  <c r="BL1753" i="6"/>
  <c r="BM1753" i="6"/>
  <c r="BN1753" i="6"/>
  <c r="AK1754" i="6"/>
  <c r="AL1754" i="6"/>
  <c r="AM1754" i="6"/>
  <c r="AN1754" i="6"/>
  <c r="AO1754" i="6"/>
  <c r="AP1754" i="6"/>
  <c r="AQ1754" i="6"/>
  <c r="AR1754" i="6"/>
  <c r="AS1754" i="6"/>
  <c r="BJ1754" i="6"/>
  <c r="BK1754" i="6"/>
  <c r="BL1754" i="6"/>
  <c r="BM1754" i="6"/>
  <c r="BN1754" i="6"/>
  <c r="AK1755" i="6"/>
  <c r="AL1755" i="6"/>
  <c r="AM1755" i="6"/>
  <c r="AN1755" i="6"/>
  <c r="AO1755" i="6"/>
  <c r="AP1755" i="6"/>
  <c r="AQ1755" i="6"/>
  <c r="AR1755" i="6"/>
  <c r="AS1755" i="6"/>
  <c r="BJ1755" i="6"/>
  <c r="BK1755" i="6"/>
  <c r="BL1755" i="6"/>
  <c r="BM1755" i="6"/>
  <c r="BN1755" i="6"/>
  <c r="AK1756" i="6"/>
  <c r="AL1756" i="6"/>
  <c r="AM1756" i="6"/>
  <c r="AN1756" i="6"/>
  <c r="AO1756" i="6"/>
  <c r="AP1756" i="6"/>
  <c r="AQ1756" i="6"/>
  <c r="AR1756" i="6"/>
  <c r="AS1756" i="6"/>
  <c r="BJ1756" i="6"/>
  <c r="BK1756" i="6"/>
  <c r="BL1756" i="6"/>
  <c r="BM1756" i="6"/>
  <c r="BN1756" i="6"/>
  <c r="AK1757" i="6"/>
  <c r="AL1757" i="6"/>
  <c r="AM1757" i="6"/>
  <c r="AN1757" i="6"/>
  <c r="AO1757" i="6"/>
  <c r="AP1757" i="6"/>
  <c r="AQ1757" i="6"/>
  <c r="AR1757" i="6"/>
  <c r="AS1757" i="6"/>
  <c r="BJ1757" i="6"/>
  <c r="BK1757" i="6"/>
  <c r="BL1757" i="6"/>
  <c r="BM1757" i="6"/>
  <c r="BN1757" i="6"/>
  <c r="AK1758" i="6"/>
  <c r="AL1758" i="6"/>
  <c r="AM1758" i="6"/>
  <c r="AN1758" i="6"/>
  <c r="AO1758" i="6"/>
  <c r="AP1758" i="6"/>
  <c r="AQ1758" i="6"/>
  <c r="AR1758" i="6"/>
  <c r="AS1758" i="6"/>
  <c r="BJ1758" i="6"/>
  <c r="BK1758" i="6"/>
  <c r="BL1758" i="6"/>
  <c r="BM1758" i="6"/>
  <c r="BN1758" i="6"/>
  <c r="AK1759" i="6"/>
  <c r="AL1759" i="6"/>
  <c r="AM1759" i="6"/>
  <c r="AN1759" i="6"/>
  <c r="N1759" i="6" s="1"/>
  <c r="AO1759" i="6"/>
  <c r="AP1759" i="6"/>
  <c r="AQ1759" i="6"/>
  <c r="AR1759" i="6"/>
  <c r="AS1759" i="6"/>
  <c r="BJ1759" i="6"/>
  <c r="BK1759" i="6"/>
  <c r="BL1759" i="6"/>
  <c r="BM1759" i="6"/>
  <c r="BN1759" i="6"/>
  <c r="AK1760" i="6"/>
  <c r="AL1760" i="6"/>
  <c r="AM1760" i="6"/>
  <c r="AN1760" i="6"/>
  <c r="AO1760" i="6"/>
  <c r="AP1760" i="6"/>
  <c r="AQ1760" i="6"/>
  <c r="AR1760" i="6"/>
  <c r="AS1760" i="6"/>
  <c r="BJ1760" i="6"/>
  <c r="BK1760" i="6"/>
  <c r="BL1760" i="6"/>
  <c r="BM1760" i="6"/>
  <c r="BN1760" i="6"/>
  <c r="AK1761" i="6"/>
  <c r="AL1761" i="6"/>
  <c r="N1761" i="6" s="1"/>
  <c r="AM1761" i="6"/>
  <c r="AN1761" i="6"/>
  <c r="AO1761" i="6"/>
  <c r="AP1761" i="6"/>
  <c r="AQ1761" i="6"/>
  <c r="AR1761" i="6"/>
  <c r="AS1761" i="6"/>
  <c r="BJ1761" i="6"/>
  <c r="BK1761" i="6"/>
  <c r="BL1761" i="6"/>
  <c r="BM1761" i="6"/>
  <c r="BN1761" i="6"/>
  <c r="AK1762" i="6"/>
  <c r="AL1762" i="6"/>
  <c r="AM1762" i="6"/>
  <c r="AN1762" i="6"/>
  <c r="AO1762" i="6"/>
  <c r="AP1762" i="6"/>
  <c r="AQ1762" i="6"/>
  <c r="AR1762" i="6"/>
  <c r="AS1762" i="6"/>
  <c r="BJ1762" i="6"/>
  <c r="BK1762" i="6"/>
  <c r="BL1762" i="6"/>
  <c r="BM1762" i="6"/>
  <c r="BN1762" i="6"/>
  <c r="AK1763" i="6"/>
  <c r="AL1763" i="6"/>
  <c r="N1763" i="6" s="1"/>
  <c r="AM1763" i="6"/>
  <c r="AN1763" i="6"/>
  <c r="AO1763" i="6"/>
  <c r="AP1763" i="6"/>
  <c r="AQ1763" i="6"/>
  <c r="AR1763" i="6"/>
  <c r="AS1763" i="6"/>
  <c r="BJ1763" i="6"/>
  <c r="BK1763" i="6"/>
  <c r="BL1763" i="6"/>
  <c r="BM1763" i="6"/>
  <c r="BN1763" i="6"/>
  <c r="AK1764" i="6"/>
  <c r="AL1764" i="6"/>
  <c r="AM1764" i="6"/>
  <c r="AN1764" i="6"/>
  <c r="AO1764" i="6"/>
  <c r="AP1764" i="6"/>
  <c r="AQ1764" i="6"/>
  <c r="AR1764" i="6"/>
  <c r="AS1764" i="6"/>
  <c r="BJ1764" i="6"/>
  <c r="BK1764" i="6"/>
  <c r="BL1764" i="6"/>
  <c r="BM1764" i="6"/>
  <c r="BN1764" i="6"/>
  <c r="AK1765" i="6"/>
  <c r="AL1765" i="6"/>
  <c r="AM1765" i="6"/>
  <c r="AN1765" i="6"/>
  <c r="N1765" i="6" s="1"/>
  <c r="AO1765" i="6"/>
  <c r="AP1765" i="6"/>
  <c r="AQ1765" i="6"/>
  <c r="AR1765" i="6"/>
  <c r="AS1765" i="6"/>
  <c r="BJ1765" i="6"/>
  <c r="BK1765" i="6"/>
  <c r="BL1765" i="6"/>
  <c r="BM1765" i="6"/>
  <c r="BN1765" i="6"/>
  <c r="AK1766" i="6"/>
  <c r="AL1766" i="6"/>
  <c r="AM1766" i="6"/>
  <c r="AN1766" i="6"/>
  <c r="AO1766" i="6"/>
  <c r="AP1766" i="6"/>
  <c r="AQ1766" i="6"/>
  <c r="AR1766" i="6"/>
  <c r="AS1766" i="6"/>
  <c r="BJ1766" i="6"/>
  <c r="BK1766" i="6"/>
  <c r="BL1766" i="6"/>
  <c r="BM1766" i="6"/>
  <c r="BN1766" i="6"/>
  <c r="AK1767" i="6"/>
  <c r="AL1767" i="6"/>
  <c r="AM1767" i="6"/>
  <c r="AN1767" i="6"/>
  <c r="N1767" i="6" s="1"/>
  <c r="AO1767" i="6"/>
  <c r="AP1767" i="6"/>
  <c r="AQ1767" i="6"/>
  <c r="AR1767" i="6"/>
  <c r="AS1767" i="6"/>
  <c r="BJ1767" i="6"/>
  <c r="BK1767" i="6"/>
  <c r="BL1767" i="6"/>
  <c r="BM1767" i="6"/>
  <c r="BN1767" i="6"/>
  <c r="AK1768" i="6"/>
  <c r="AL1768" i="6"/>
  <c r="AM1768" i="6"/>
  <c r="AN1768" i="6"/>
  <c r="AO1768" i="6"/>
  <c r="AP1768" i="6"/>
  <c r="AQ1768" i="6"/>
  <c r="AR1768" i="6"/>
  <c r="AS1768" i="6"/>
  <c r="BJ1768" i="6"/>
  <c r="BK1768" i="6"/>
  <c r="BL1768" i="6"/>
  <c r="BM1768" i="6"/>
  <c r="BN1768" i="6"/>
  <c r="AK1769" i="6"/>
  <c r="AL1769" i="6"/>
  <c r="N1769" i="6" s="1"/>
  <c r="AM1769" i="6"/>
  <c r="AN1769" i="6"/>
  <c r="AO1769" i="6"/>
  <c r="AP1769" i="6"/>
  <c r="AQ1769" i="6"/>
  <c r="AR1769" i="6"/>
  <c r="AS1769" i="6"/>
  <c r="BJ1769" i="6"/>
  <c r="BK1769" i="6"/>
  <c r="BL1769" i="6"/>
  <c r="BM1769" i="6"/>
  <c r="BN1769" i="6"/>
  <c r="AK1770" i="6"/>
  <c r="AL1770" i="6"/>
  <c r="AM1770" i="6"/>
  <c r="AN1770" i="6"/>
  <c r="AO1770" i="6"/>
  <c r="AP1770" i="6"/>
  <c r="AQ1770" i="6"/>
  <c r="AR1770" i="6"/>
  <c r="AS1770" i="6"/>
  <c r="BJ1770" i="6"/>
  <c r="BK1770" i="6"/>
  <c r="BL1770" i="6"/>
  <c r="BM1770" i="6"/>
  <c r="BN1770" i="6"/>
  <c r="AK1771" i="6"/>
  <c r="AL1771" i="6"/>
  <c r="N1771" i="6" s="1"/>
  <c r="AM1771" i="6"/>
  <c r="AN1771" i="6"/>
  <c r="AO1771" i="6"/>
  <c r="AP1771" i="6"/>
  <c r="AQ1771" i="6"/>
  <c r="AR1771" i="6"/>
  <c r="AS1771" i="6"/>
  <c r="BJ1771" i="6"/>
  <c r="BK1771" i="6"/>
  <c r="BL1771" i="6"/>
  <c r="BM1771" i="6"/>
  <c r="BN1771" i="6"/>
  <c r="AK1772" i="6"/>
  <c r="AL1772" i="6"/>
  <c r="AM1772" i="6"/>
  <c r="AN1772" i="6"/>
  <c r="AO1772" i="6"/>
  <c r="AP1772" i="6"/>
  <c r="AQ1772" i="6"/>
  <c r="AR1772" i="6"/>
  <c r="AS1772" i="6"/>
  <c r="BJ1772" i="6"/>
  <c r="BK1772" i="6"/>
  <c r="BL1772" i="6"/>
  <c r="BM1772" i="6"/>
  <c r="BN1772" i="6"/>
  <c r="AK1773" i="6"/>
  <c r="AL1773" i="6"/>
  <c r="AM1773" i="6"/>
  <c r="AN1773" i="6"/>
  <c r="N1773" i="6" s="1"/>
  <c r="AO1773" i="6"/>
  <c r="AP1773" i="6"/>
  <c r="AQ1773" i="6"/>
  <c r="AR1773" i="6"/>
  <c r="AS1773" i="6"/>
  <c r="BJ1773" i="6"/>
  <c r="BK1773" i="6"/>
  <c r="BL1773" i="6"/>
  <c r="BM1773" i="6"/>
  <c r="BN1773" i="6"/>
  <c r="AK1774" i="6"/>
  <c r="AL1774" i="6"/>
  <c r="AM1774" i="6"/>
  <c r="AN1774" i="6"/>
  <c r="AO1774" i="6"/>
  <c r="AP1774" i="6"/>
  <c r="AQ1774" i="6"/>
  <c r="AR1774" i="6"/>
  <c r="AS1774" i="6"/>
  <c r="BJ1774" i="6"/>
  <c r="BK1774" i="6"/>
  <c r="BL1774" i="6"/>
  <c r="BM1774" i="6"/>
  <c r="BN1774" i="6"/>
  <c r="AK1775" i="6"/>
  <c r="AL1775" i="6"/>
  <c r="AM1775" i="6"/>
  <c r="AN1775" i="6"/>
  <c r="N1775" i="6" s="1"/>
  <c r="AO1775" i="6"/>
  <c r="AP1775" i="6"/>
  <c r="AQ1775" i="6"/>
  <c r="AR1775" i="6"/>
  <c r="AS1775" i="6"/>
  <c r="BJ1775" i="6"/>
  <c r="BK1775" i="6"/>
  <c r="BL1775" i="6"/>
  <c r="BM1775" i="6"/>
  <c r="BN1775" i="6"/>
  <c r="AK1776" i="6"/>
  <c r="AL1776" i="6"/>
  <c r="AM1776" i="6"/>
  <c r="AN1776" i="6"/>
  <c r="AO1776" i="6"/>
  <c r="AP1776" i="6"/>
  <c r="AQ1776" i="6"/>
  <c r="AR1776" i="6"/>
  <c r="AS1776" i="6"/>
  <c r="BJ1776" i="6"/>
  <c r="BK1776" i="6"/>
  <c r="BL1776" i="6"/>
  <c r="BM1776" i="6"/>
  <c r="BN1776" i="6"/>
  <c r="AK1777" i="6"/>
  <c r="AL1777" i="6"/>
  <c r="N1777" i="6" s="1"/>
  <c r="AM1777" i="6"/>
  <c r="AN1777" i="6"/>
  <c r="AO1777" i="6"/>
  <c r="AP1777" i="6"/>
  <c r="AQ1777" i="6"/>
  <c r="AR1777" i="6"/>
  <c r="AS1777" i="6"/>
  <c r="BJ1777" i="6"/>
  <c r="BK1777" i="6"/>
  <c r="BL1777" i="6"/>
  <c r="BM1777" i="6"/>
  <c r="BN1777" i="6"/>
  <c r="AK1778" i="6"/>
  <c r="AL1778" i="6"/>
  <c r="AM1778" i="6"/>
  <c r="AN1778" i="6"/>
  <c r="AO1778" i="6"/>
  <c r="AP1778" i="6"/>
  <c r="AQ1778" i="6"/>
  <c r="AR1778" i="6"/>
  <c r="AS1778" i="6"/>
  <c r="BJ1778" i="6"/>
  <c r="BK1778" i="6"/>
  <c r="BL1778" i="6"/>
  <c r="BM1778" i="6"/>
  <c r="BN1778" i="6"/>
  <c r="AK1779" i="6"/>
  <c r="AL1779" i="6"/>
  <c r="N1779" i="6" s="1"/>
  <c r="AM1779" i="6"/>
  <c r="AN1779" i="6"/>
  <c r="AO1779" i="6"/>
  <c r="AP1779" i="6"/>
  <c r="AQ1779" i="6"/>
  <c r="AR1779" i="6"/>
  <c r="AS1779" i="6"/>
  <c r="BJ1779" i="6"/>
  <c r="BK1779" i="6"/>
  <c r="BL1779" i="6"/>
  <c r="BM1779" i="6"/>
  <c r="BN1779" i="6"/>
  <c r="AK1780" i="6"/>
  <c r="AL1780" i="6"/>
  <c r="AM1780" i="6"/>
  <c r="AN1780" i="6"/>
  <c r="AO1780" i="6"/>
  <c r="AP1780" i="6"/>
  <c r="AQ1780" i="6"/>
  <c r="AR1780" i="6"/>
  <c r="AS1780" i="6"/>
  <c r="BJ1780" i="6"/>
  <c r="BK1780" i="6"/>
  <c r="BL1780" i="6"/>
  <c r="BM1780" i="6"/>
  <c r="BN1780" i="6"/>
  <c r="AK1781" i="6"/>
  <c r="AL1781" i="6"/>
  <c r="AM1781" i="6"/>
  <c r="AN1781" i="6"/>
  <c r="N1781" i="6" s="1"/>
  <c r="AO1781" i="6"/>
  <c r="AP1781" i="6"/>
  <c r="AQ1781" i="6"/>
  <c r="AR1781" i="6"/>
  <c r="AS1781" i="6"/>
  <c r="BJ1781" i="6"/>
  <c r="BK1781" i="6"/>
  <c r="BL1781" i="6"/>
  <c r="BM1781" i="6"/>
  <c r="BN1781" i="6"/>
  <c r="AK1782" i="6"/>
  <c r="AL1782" i="6"/>
  <c r="AM1782" i="6"/>
  <c r="AN1782" i="6"/>
  <c r="AO1782" i="6"/>
  <c r="AP1782" i="6"/>
  <c r="AQ1782" i="6"/>
  <c r="AR1782" i="6"/>
  <c r="AS1782" i="6"/>
  <c r="BJ1782" i="6"/>
  <c r="BK1782" i="6"/>
  <c r="BL1782" i="6"/>
  <c r="BM1782" i="6"/>
  <c r="BN1782" i="6"/>
  <c r="AK1783" i="6"/>
  <c r="AL1783" i="6"/>
  <c r="AM1783" i="6"/>
  <c r="AN1783" i="6"/>
  <c r="N1783" i="6" s="1"/>
  <c r="AO1783" i="6"/>
  <c r="AP1783" i="6"/>
  <c r="AQ1783" i="6"/>
  <c r="AR1783" i="6"/>
  <c r="AS1783" i="6"/>
  <c r="BJ1783" i="6"/>
  <c r="BK1783" i="6"/>
  <c r="BL1783" i="6"/>
  <c r="BM1783" i="6"/>
  <c r="BN1783" i="6"/>
  <c r="AK1784" i="6"/>
  <c r="AL1784" i="6"/>
  <c r="AM1784" i="6"/>
  <c r="AN1784" i="6"/>
  <c r="AO1784" i="6"/>
  <c r="AP1784" i="6"/>
  <c r="AQ1784" i="6"/>
  <c r="AR1784" i="6"/>
  <c r="AS1784" i="6"/>
  <c r="BJ1784" i="6"/>
  <c r="BK1784" i="6"/>
  <c r="BL1784" i="6"/>
  <c r="BM1784" i="6"/>
  <c r="BN1784" i="6"/>
  <c r="AK1785" i="6"/>
  <c r="AL1785" i="6"/>
  <c r="N1785" i="6" s="1"/>
  <c r="AM1785" i="6"/>
  <c r="AN1785" i="6"/>
  <c r="AO1785" i="6"/>
  <c r="AP1785" i="6"/>
  <c r="AQ1785" i="6"/>
  <c r="AR1785" i="6"/>
  <c r="AS1785" i="6"/>
  <c r="BJ1785" i="6"/>
  <c r="BK1785" i="6"/>
  <c r="BL1785" i="6"/>
  <c r="BM1785" i="6"/>
  <c r="BN1785" i="6"/>
  <c r="AK1786" i="6"/>
  <c r="AL1786" i="6"/>
  <c r="AM1786" i="6"/>
  <c r="AN1786" i="6"/>
  <c r="AO1786" i="6"/>
  <c r="AP1786" i="6"/>
  <c r="AQ1786" i="6"/>
  <c r="AR1786" i="6"/>
  <c r="AS1786" i="6"/>
  <c r="BJ1786" i="6"/>
  <c r="BK1786" i="6"/>
  <c r="BL1786" i="6"/>
  <c r="BM1786" i="6"/>
  <c r="BN1786" i="6"/>
  <c r="AK1787" i="6"/>
  <c r="AL1787" i="6"/>
  <c r="N1787" i="6" s="1"/>
  <c r="AM1787" i="6"/>
  <c r="AN1787" i="6"/>
  <c r="AO1787" i="6"/>
  <c r="AP1787" i="6"/>
  <c r="AQ1787" i="6"/>
  <c r="AR1787" i="6"/>
  <c r="AS1787" i="6"/>
  <c r="BJ1787" i="6"/>
  <c r="BK1787" i="6"/>
  <c r="BL1787" i="6"/>
  <c r="BM1787" i="6"/>
  <c r="BN1787" i="6"/>
  <c r="AK1788" i="6"/>
  <c r="AL1788" i="6"/>
  <c r="AM1788" i="6"/>
  <c r="AN1788" i="6"/>
  <c r="AO1788" i="6"/>
  <c r="AP1788" i="6"/>
  <c r="AQ1788" i="6"/>
  <c r="AR1788" i="6"/>
  <c r="AS1788" i="6"/>
  <c r="BJ1788" i="6"/>
  <c r="BK1788" i="6"/>
  <c r="BL1788" i="6"/>
  <c r="BM1788" i="6"/>
  <c r="BN1788" i="6"/>
  <c r="AK1789" i="6"/>
  <c r="AL1789" i="6"/>
  <c r="AM1789" i="6"/>
  <c r="AN1789" i="6"/>
  <c r="N1789" i="6" s="1"/>
  <c r="AO1789" i="6"/>
  <c r="AP1789" i="6"/>
  <c r="AQ1789" i="6"/>
  <c r="AR1789" i="6"/>
  <c r="AS1789" i="6"/>
  <c r="BJ1789" i="6"/>
  <c r="BK1789" i="6"/>
  <c r="BL1789" i="6"/>
  <c r="BM1789" i="6"/>
  <c r="BN1789" i="6"/>
  <c r="AK1790" i="6"/>
  <c r="AL1790" i="6"/>
  <c r="AM1790" i="6"/>
  <c r="AN1790" i="6"/>
  <c r="AO1790" i="6"/>
  <c r="AP1790" i="6"/>
  <c r="AQ1790" i="6"/>
  <c r="AR1790" i="6"/>
  <c r="AS1790" i="6"/>
  <c r="BJ1790" i="6"/>
  <c r="BK1790" i="6"/>
  <c r="BL1790" i="6"/>
  <c r="BM1790" i="6"/>
  <c r="BN1790" i="6"/>
  <c r="AK1791" i="6"/>
  <c r="AL1791" i="6"/>
  <c r="AM1791" i="6"/>
  <c r="AN1791" i="6"/>
  <c r="N1791" i="6" s="1"/>
  <c r="AO1791" i="6"/>
  <c r="AP1791" i="6"/>
  <c r="AQ1791" i="6"/>
  <c r="AR1791" i="6"/>
  <c r="AS1791" i="6"/>
  <c r="BJ1791" i="6"/>
  <c r="BK1791" i="6"/>
  <c r="BL1791" i="6"/>
  <c r="BM1791" i="6"/>
  <c r="BN1791" i="6"/>
  <c r="AK1792" i="6"/>
  <c r="AL1792" i="6"/>
  <c r="AM1792" i="6"/>
  <c r="AN1792" i="6"/>
  <c r="AO1792" i="6"/>
  <c r="AP1792" i="6"/>
  <c r="AQ1792" i="6"/>
  <c r="AR1792" i="6"/>
  <c r="AS1792" i="6"/>
  <c r="BJ1792" i="6"/>
  <c r="BK1792" i="6"/>
  <c r="BL1792" i="6"/>
  <c r="BM1792" i="6"/>
  <c r="BN1792" i="6"/>
  <c r="AK1793" i="6"/>
  <c r="AL1793" i="6"/>
  <c r="N1793" i="6" s="1"/>
  <c r="AM1793" i="6"/>
  <c r="AN1793" i="6"/>
  <c r="AO1793" i="6"/>
  <c r="AP1793" i="6"/>
  <c r="AQ1793" i="6"/>
  <c r="AR1793" i="6"/>
  <c r="AS1793" i="6"/>
  <c r="BJ1793" i="6"/>
  <c r="BK1793" i="6"/>
  <c r="BL1793" i="6"/>
  <c r="BM1793" i="6"/>
  <c r="BN1793" i="6"/>
  <c r="AK1794" i="6"/>
  <c r="AL1794" i="6"/>
  <c r="AM1794" i="6"/>
  <c r="AN1794" i="6"/>
  <c r="AO1794" i="6"/>
  <c r="AP1794" i="6"/>
  <c r="AQ1794" i="6"/>
  <c r="AR1794" i="6"/>
  <c r="AS1794" i="6"/>
  <c r="BJ1794" i="6"/>
  <c r="BK1794" i="6"/>
  <c r="BL1794" i="6"/>
  <c r="BM1794" i="6"/>
  <c r="BN1794" i="6"/>
  <c r="AK1795" i="6"/>
  <c r="AL1795" i="6"/>
  <c r="N1795" i="6" s="1"/>
  <c r="AM1795" i="6"/>
  <c r="AN1795" i="6"/>
  <c r="AO1795" i="6"/>
  <c r="AP1795" i="6"/>
  <c r="AQ1795" i="6"/>
  <c r="AR1795" i="6"/>
  <c r="AS1795" i="6"/>
  <c r="BJ1795" i="6"/>
  <c r="BK1795" i="6"/>
  <c r="BL1795" i="6"/>
  <c r="BM1795" i="6"/>
  <c r="BN1795" i="6"/>
  <c r="AK1796" i="6"/>
  <c r="AL1796" i="6"/>
  <c r="AM1796" i="6"/>
  <c r="AN1796" i="6"/>
  <c r="AO1796" i="6"/>
  <c r="AP1796" i="6"/>
  <c r="AQ1796" i="6"/>
  <c r="AR1796" i="6"/>
  <c r="AS1796" i="6"/>
  <c r="BJ1796" i="6"/>
  <c r="BK1796" i="6"/>
  <c r="BL1796" i="6"/>
  <c r="BM1796" i="6"/>
  <c r="BN1796" i="6"/>
  <c r="AK1797" i="6"/>
  <c r="AL1797" i="6"/>
  <c r="AM1797" i="6"/>
  <c r="AN1797" i="6"/>
  <c r="N1797" i="6" s="1"/>
  <c r="AO1797" i="6"/>
  <c r="AP1797" i="6"/>
  <c r="AQ1797" i="6"/>
  <c r="AR1797" i="6"/>
  <c r="AS1797" i="6"/>
  <c r="BJ1797" i="6"/>
  <c r="BK1797" i="6"/>
  <c r="BL1797" i="6"/>
  <c r="BM1797" i="6"/>
  <c r="BN1797" i="6"/>
  <c r="AK1798" i="6"/>
  <c r="AL1798" i="6"/>
  <c r="AM1798" i="6"/>
  <c r="AN1798" i="6"/>
  <c r="AO1798" i="6"/>
  <c r="AP1798" i="6"/>
  <c r="AQ1798" i="6"/>
  <c r="AR1798" i="6"/>
  <c r="AS1798" i="6"/>
  <c r="BJ1798" i="6"/>
  <c r="BK1798" i="6"/>
  <c r="BL1798" i="6"/>
  <c r="BM1798" i="6"/>
  <c r="BN1798" i="6"/>
  <c r="AK1799" i="6"/>
  <c r="AL1799" i="6"/>
  <c r="AM1799" i="6"/>
  <c r="AN1799" i="6"/>
  <c r="N1799" i="6" s="1"/>
  <c r="AO1799" i="6"/>
  <c r="AP1799" i="6"/>
  <c r="AQ1799" i="6"/>
  <c r="AR1799" i="6"/>
  <c r="AS1799" i="6"/>
  <c r="BJ1799" i="6"/>
  <c r="BK1799" i="6"/>
  <c r="BL1799" i="6"/>
  <c r="BM1799" i="6"/>
  <c r="BN1799" i="6"/>
  <c r="AK1800" i="6"/>
  <c r="AL1800" i="6"/>
  <c r="AM1800" i="6"/>
  <c r="AN1800" i="6"/>
  <c r="AO1800" i="6"/>
  <c r="AP1800" i="6"/>
  <c r="AQ1800" i="6"/>
  <c r="AR1800" i="6"/>
  <c r="AS1800" i="6"/>
  <c r="BJ1800" i="6"/>
  <c r="BK1800" i="6"/>
  <c r="BL1800" i="6"/>
  <c r="BM1800" i="6"/>
  <c r="BN1800" i="6"/>
  <c r="AK1801" i="6"/>
  <c r="AL1801" i="6"/>
  <c r="N1801" i="6" s="1"/>
  <c r="AM1801" i="6"/>
  <c r="AN1801" i="6"/>
  <c r="AO1801" i="6"/>
  <c r="AP1801" i="6"/>
  <c r="AQ1801" i="6"/>
  <c r="AR1801" i="6"/>
  <c r="AS1801" i="6"/>
  <c r="BJ1801" i="6"/>
  <c r="BK1801" i="6"/>
  <c r="BL1801" i="6"/>
  <c r="BM1801" i="6"/>
  <c r="BN1801" i="6"/>
  <c r="AK1802" i="6"/>
  <c r="AL1802" i="6"/>
  <c r="AM1802" i="6"/>
  <c r="AN1802" i="6"/>
  <c r="AO1802" i="6"/>
  <c r="AP1802" i="6"/>
  <c r="AQ1802" i="6"/>
  <c r="AR1802" i="6"/>
  <c r="AS1802" i="6"/>
  <c r="BJ1802" i="6"/>
  <c r="BK1802" i="6"/>
  <c r="BL1802" i="6"/>
  <c r="BM1802" i="6"/>
  <c r="BN1802" i="6"/>
  <c r="AK1803" i="6"/>
  <c r="AL1803" i="6"/>
  <c r="N1803" i="6" s="1"/>
  <c r="AM1803" i="6"/>
  <c r="AN1803" i="6"/>
  <c r="AO1803" i="6"/>
  <c r="AP1803" i="6"/>
  <c r="AQ1803" i="6"/>
  <c r="AR1803" i="6"/>
  <c r="AS1803" i="6"/>
  <c r="BJ1803" i="6"/>
  <c r="BK1803" i="6"/>
  <c r="BL1803" i="6"/>
  <c r="BM1803" i="6"/>
  <c r="BN1803" i="6"/>
  <c r="AK1804" i="6"/>
  <c r="AL1804" i="6"/>
  <c r="AM1804" i="6"/>
  <c r="AN1804" i="6"/>
  <c r="AO1804" i="6"/>
  <c r="AP1804" i="6"/>
  <c r="AQ1804" i="6"/>
  <c r="AR1804" i="6"/>
  <c r="AS1804" i="6"/>
  <c r="BJ1804" i="6"/>
  <c r="BK1804" i="6"/>
  <c r="BL1804" i="6"/>
  <c r="BM1804" i="6"/>
  <c r="BN1804" i="6"/>
  <c r="AK1805" i="6"/>
  <c r="AL1805" i="6"/>
  <c r="AM1805" i="6"/>
  <c r="AN1805" i="6"/>
  <c r="N1805" i="6" s="1"/>
  <c r="AO1805" i="6"/>
  <c r="AP1805" i="6"/>
  <c r="AQ1805" i="6"/>
  <c r="AR1805" i="6"/>
  <c r="AS1805" i="6"/>
  <c r="BJ1805" i="6"/>
  <c r="BK1805" i="6"/>
  <c r="BL1805" i="6"/>
  <c r="BM1805" i="6"/>
  <c r="BN1805" i="6"/>
  <c r="AK1806" i="6"/>
  <c r="AL1806" i="6"/>
  <c r="AM1806" i="6"/>
  <c r="AN1806" i="6"/>
  <c r="AO1806" i="6"/>
  <c r="AP1806" i="6"/>
  <c r="AQ1806" i="6"/>
  <c r="AR1806" i="6"/>
  <c r="AS1806" i="6"/>
  <c r="BJ1806" i="6"/>
  <c r="BK1806" i="6"/>
  <c r="BL1806" i="6"/>
  <c r="BM1806" i="6"/>
  <c r="BN1806" i="6"/>
  <c r="AK1807" i="6"/>
  <c r="AL1807" i="6"/>
  <c r="AM1807" i="6"/>
  <c r="AN1807" i="6"/>
  <c r="N1807" i="6" s="1"/>
  <c r="AO1807" i="6"/>
  <c r="AP1807" i="6"/>
  <c r="AQ1807" i="6"/>
  <c r="AR1807" i="6"/>
  <c r="AS1807" i="6"/>
  <c r="BJ1807" i="6"/>
  <c r="BK1807" i="6"/>
  <c r="BL1807" i="6"/>
  <c r="BM1807" i="6"/>
  <c r="BN1807" i="6"/>
  <c r="AK1808" i="6"/>
  <c r="AL1808" i="6"/>
  <c r="AM1808" i="6"/>
  <c r="AN1808" i="6"/>
  <c r="AO1808" i="6"/>
  <c r="AP1808" i="6"/>
  <c r="AQ1808" i="6"/>
  <c r="AR1808" i="6"/>
  <c r="AS1808" i="6"/>
  <c r="BJ1808" i="6"/>
  <c r="BK1808" i="6"/>
  <c r="BL1808" i="6"/>
  <c r="BM1808" i="6"/>
  <c r="BN1808" i="6"/>
  <c r="AK1809" i="6"/>
  <c r="AL1809" i="6"/>
  <c r="N1809" i="6" s="1"/>
  <c r="AM1809" i="6"/>
  <c r="AN1809" i="6"/>
  <c r="AO1809" i="6"/>
  <c r="AP1809" i="6"/>
  <c r="AQ1809" i="6"/>
  <c r="AR1809" i="6"/>
  <c r="AS1809" i="6"/>
  <c r="BJ1809" i="6"/>
  <c r="BK1809" i="6"/>
  <c r="BL1809" i="6"/>
  <c r="BM1809" i="6"/>
  <c r="BN1809" i="6"/>
  <c r="AK1810" i="6"/>
  <c r="AL1810" i="6"/>
  <c r="AM1810" i="6"/>
  <c r="AN1810" i="6"/>
  <c r="AO1810" i="6"/>
  <c r="AP1810" i="6"/>
  <c r="AQ1810" i="6"/>
  <c r="AR1810" i="6"/>
  <c r="AS1810" i="6"/>
  <c r="BJ1810" i="6"/>
  <c r="BK1810" i="6"/>
  <c r="BL1810" i="6"/>
  <c r="BM1810" i="6"/>
  <c r="BN1810" i="6"/>
  <c r="AK1811" i="6"/>
  <c r="AL1811" i="6"/>
  <c r="N1811" i="6" s="1"/>
  <c r="AM1811" i="6"/>
  <c r="AN1811" i="6"/>
  <c r="AO1811" i="6"/>
  <c r="AP1811" i="6"/>
  <c r="AQ1811" i="6"/>
  <c r="AR1811" i="6"/>
  <c r="AS1811" i="6"/>
  <c r="BJ1811" i="6"/>
  <c r="BK1811" i="6"/>
  <c r="BL1811" i="6"/>
  <c r="BM1811" i="6"/>
  <c r="BN1811" i="6"/>
  <c r="AK1812" i="6"/>
  <c r="AL1812" i="6"/>
  <c r="AM1812" i="6"/>
  <c r="AN1812" i="6"/>
  <c r="AO1812" i="6"/>
  <c r="AP1812" i="6"/>
  <c r="AQ1812" i="6"/>
  <c r="AR1812" i="6"/>
  <c r="AS1812" i="6"/>
  <c r="BJ1812" i="6"/>
  <c r="BK1812" i="6"/>
  <c r="BL1812" i="6"/>
  <c r="BM1812" i="6"/>
  <c r="BN1812" i="6"/>
  <c r="AK1813" i="6"/>
  <c r="AL1813" i="6"/>
  <c r="AM1813" i="6"/>
  <c r="AN1813" i="6"/>
  <c r="N1813" i="6" s="1"/>
  <c r="AO1813" i="6"/>
  <c r="AP1813" i="6"/>
  <c r="AQ1813" i="6"/>
  <c r="AR1813" i="6"/>
  <c r="AS1813" i="6"/>
  <c r="BJ1813" i="6"/>
  <c r="BK1813" i="6"/>
  <c r="BL1813" i="6"/>
  <c r="BM1813" i="6"/>
  <c r="BN1813" i="6"/>
  <c r="AK1814" i="6"/>
  <c r="AL1814" i="6"/>
  <c r="AM1814" i="6"/>
  <c r="AN1814" i="6"/>
  <c r="AO1814" i="6"/>
  <c r="AP1814" i="6"/>
  <c r="AQ1814" i="6"/>
  <c r="AR1814" i="6"/>
  <c r="AS1814" i="6"/>
  <c r="BJ1814" i="6"/>
  <c r="BK1814" i="6"/>
  <c r="BL1814" i="6"/>
  <c r="BM1814" i="6"/>
  <c r="BN1814" i="6"/>
  <c r="AK1815" i="6"/>
  <c r="AL1815" i="6"/>
  <c r="AM1815" i="6"/>
  <c r="AN1815" i="6"/>
  <c r="N1815" i="6" s="1"/>
  <c r="AO1815" i="6"/>
  <c r="AP1815" i="6"/>
  <c r="AQ1815" i="6"/>
  <c r="AR1815" i="6"/>
  <c r="AS1815" i="6"/>
  <c r="BJ1815" i="6"/>
  <c r="BK1815" i="6"/>
  <c r="BL1815" i="6"/>
  <c r="BM1815" i="6"/>
  <c r="BN1815" i="6"/>
  <c r="AK1816" i="6"/>
  <c r="AL1816" i="6"/>
  <c r="AM1816" i="6"/>
  <c r="AN1816" i="6"/>
  <c r="AO1816" i="6"/>
  <c r="AP1816" i="6"/>
  <c r="AQ1816" i="6"/>
  <c r="AR1816" i="6"/>
  <c r="AS1816" i="6"/>
  <c r="BJ1816" i="6"/>
  <c r="BK1816" i="6"/>
  <c r="BL1816" i="6"/>
  <c r="BM1816" i="6"/>
  <c r="BN1816" i="6"/>
  <c r="AK1817" i="6"/>
  <c r="AL1817" i="6"/>
  <c r="N1817" i="6" s="1"/>
  <c r="AM1817" i="6"/>
  <c r="AN1817" i="6"/>
  <c r="AO1817" i="6"/>
  <c r="AP1817" i="6"/>
  <c r="AQ1817" i="6"/>
  <c r="AR1817" i="6"/>
  <c r="AS1817" i="6"/>
  <c r="BJ1817" i="6"/>
  <c r="BK1817" i="6"/>
  <c r="BL1817" i="6"/>
  <c r="BM1817" i="6"/>
  <c r="BN1817" i="6"/>
  <c r="AK1818" i="6"/>
  <c r="AL1818" i="6"/>
  <c r="AM1818" i="6"/>
  <c r="AN1818" i="6"/>
  <c r="AO1818" i="6"/>
  <c r="AP1818" i="6"/>
  <c r="AQ1818" i="6"/>
  <c r="AR1818" i="6"/>
  <c r="AS1818" i="6"/>
  <c r="BJ1818" i="6"/>
  <c r="BK1818" i="6"/>
  <c r="BL1818" i="6"/>
  <c r="BM1818" i="6"/>
  <c r="BN1818" i="6"/>
  <c r="AK1819" i="6"/>
  <c r="AL1819" i="6"/>
  <c r="N1819" i="6" s="1"/>
  <c r="AM1819" i="6"/>
  <c r="AN1819" i="6"/>
  <c r="AO1819" i="6"/>
  <c r="AP1819" i="6"/>
  <c r="AQ1819" i="6"/>
  <c r="AR1819" i="6"/>
  <c r="AS1819" i="6"/>
  <c r="BJ1819" i="6"/>
  <c r="BK1819" i="6"/>
  <c r="BL1819" i="6"/>
  <c r="BM1819" i="6"/>
  <c r="BN1819" i="6"/>
  <c r="AK1820" i="6"/>
  <c r="AL1820" i="6"/>
  <c r="AM1820" i="6"/>
  <c r="AN1820" i="6"/>
  <c r="AO1820" i="6"/>
  <c r="AP1820" i="6"/>
  <c r="AQ1820" i="6"/>
  <c r="AR1820" i="6"/>
  <c r="AS1820" i="6"/>
  <c r="BJ1820" i="6"/>
  <c r="BK1820" i="6"/>
  <c r="BL1820" i="6"/>
  <c r="BM1820" i="6"/>
  <c r="BN1820" i="6"/>
  <c r="AK1821" i="6"/>
  <c r="AL1821" i="6"/>
  <c r="AM1821" i="6"/>
  <c r="AN1821" i="6"/>
  <c r="N1821" i="6" s="1"/>
  <c r="AO1821" i="6"/>
  <c r="AP1821" i="6"/>
  <c r="AQ1821" i="6"/>
  <c r="AR1821" i="6"/>
  <c r="AS1821" i="6"/>
  <c r="BJ1821" i="6"/>
  <c r="BK1821" i="6"/>
  <c r="BL1821" i="6"/>
  <c r="BM1821" i="6"/>
  <c r="BN1821" i="6"/>
  <c r="AK1822" i="6"/>
  <c r="AL1822" i="6"/>
  <c r="AM1822" i="6"/>
  <c r="AN1822" i="6"/>
  <c r="AO1822" i="6"/>
  <c r="AP1822" i="6"/>
  <c r="AQ1822" i="6"/>
  <c r="AR1822" i="6"/>
  <c r="AS1822" i="6"/>
  <c r="BJ1822" i="6"/>
  <c r="BK1822" i="6"/>
  <c r="BL1822" i="6"/>
  <c r="BM1822" i="6"/>
  <c r="BN1822" i="6"/>
  <c r="AK1823" i="6"/>
  <c r="AL1823" i="6"/>
  <c r="AM1823" i="6"/>
  <c r="AN1823" i="6"/>
  <c r="N1823" i="6" s="1"/>
  <c r="AO1823" i="6"/>
  <c r="AP1823" i="6"/>
  <c r="AQ1823" i="6"/>
  <c r="AR1823" i="6"/>
  <c r="AS1823" i="6"/>
  <c r="BJ1823" i="6"/>
  <c r="BK1823" i="6"/>
  <c r="BL1823" i="6"/>
  <c r="BM1823" i="6"/>
  <c r="BN1823" i="6"/>
  <c r="AK1824" i="6"/>
  <c r="AL1824" i="6"/>
  <c r="AM1824" i="6"/>
  <c r="AN1824" i="6"/>
  <c r="AO1824" i="6"/>
  <c r="AP1824" i="6"/>
  <c r="AQ1824" i="6"/>
  <c r="AR1824" i="6"/>
  <c r="AS1824" i="6"/>
  <c r="BJ1824" i="6"/>
  <c r="BK1824" i="6"/>
  <c r="BL1824" i="6"/>
  <c r="BM1824" i="6"/>
  <c r="BN1824" i="6"/>
  <c r="AK1825" i="6"/>
  <c r="AL1825" i="6"/>
  <c r="N1825" i="6" s="1"/>
  <c r="AM1825" i="6"/>
  <c r="AN1825" i="6"/>
  <c r="AO1825" i="6"/>
  <c r="AP1825" i="6"/>
  <c r="AQ1825" i="6"/>
  <c r="AR1825" i="6"/>
  <c r="AS1825" i="6"/>
  <c r="BJ1825" i="6"/>
  <c r="BK1825" i="6"/>
  <c r="BL1825" i="6"/>
  <c r="BM1825" i="6"/>
  <c r="BN1825" i="6"/>
  <c r="AK1826" i="6"/>
  <c r="AL1826" i="6"/>
  <c r="AM1826" i="6"/>
  <c r="AN1826" i="6"/>
  <c r="AO1826" i="6"/>
  <c r="AP1826" i="6"/>
  <c r="AQ1826" i="6"/>
  <c r="AR1826" i="6"/>
  <c r="AS1826" i="6"/>
  <c r="BJ1826" i="6"/>
  <c r="BK1826" i="6"/>
  <c r="BL1826" i="6"/>
  <c r="BM1826" i="6"/>
  <c r="BN1826" i="6"/>
  <c r="AK1827" i="6"/>
  <c r="AL1827" i="6"/>
  <c r="N1827" i="6" s="1"/>
  <c r="AM1827" i="6"/>
  <c r="AN1827" i="6"/>
  <c r="AO1827" i="6"/>
  <c r="AP1827" i="6"/>
  <c r="AQ1827" i="6"/>
  <c r="AR1827" i="6"/>
  <c r="AS1827" i="6"/>
  <c r="BJ1827" i="6"/>
  <c r="BK1827" i="6"/>
  <c r="BL1827" i="6"/>
  <c r="BM1827" i="6"/>
  <c r="BN1827" i="6"/>
  <c r="AK1828" i="6"/>
  <c r="AL1828" i="6"/>
  <c r="AM1828" i="6"/>
  <c r="AN1828" i="6"/>
  <c r="AO1828" i="6"/>
  <c r="AP1828" i="6"/>
  <c r="AQ1828" i="6"/>
  <c r="AR1828" i="6"/>
  <c r="AS1828" i="6"/>
  <c r="BJ1828" i="6"/>
  <c r="BK1828" i="6"/>
  <c r="BL1828" i="6"/>
  <c r="BM1828" i="6"/>
  <c r="BN1828" i="6"/>
  <c r="AK1829" i="6"/>
  <c r="AL1829" i="6"/>
  <c r="AM1829" i="6"/>
  <c r="AN1829" i="6"/>
  <c r="N1829" i="6" s="1"/>
  <c r="AO1829" i="6"/>
  <c r="AP1829" i="6"/>
  <c r="AQ1829" i="6"/>
  <c r="AR1829" i="6"/>
  <c r="AS1829" i="6"/>
  <c r="BJ1829" i="6"/>
  <c r="BK1829" i="6"/>
  <c r="BL1829" i="6"/>
  <c r="BM1829" i="6"/>
  <c r="BN1829" i="6"/>
  <c r="AK1830" i="6"/>
  <c r="AL1830" i="6"/>
  <c r="AM1830" i="6"/>
  <c r="AN1830" i="6"/>
  <c r="AO1830" i="6"/>
  <c r="AP1830" i="6"/>
  <c r="AQ1830" i="6"/>
  <c r="AR1830" i="6"/>
  <c r="AS1830" i="6"/>
  <c r="BJ1830" i="6"/>
  <c r="BK1830" i="6"/>
  <c r="BL1830" i="6"/>
  <c r="BM1830" i="6"/>
  <c r="BN1830" i="6"/>
  <c r="AK1831" i="6"/>
  <c r="AL1831" i="6"/>
  <c r="AM1831" i="6"/>
  <c r="AN1831" i="6"/>
  <c r="N1831" i="6" s="1"/>
  <c r="AO1831" i="6"/>
  <c r="AP1831" i="6"/>
  <c r="AQ1831" i="6"/>
  <c r="AR1831" i="6"/>
  <c r="AS1831" i="6"/>
  <c r="BJ1831" i="6"/>
  <c r="BK1831" i="6"/>
  <c r="BL1831" i="6"/>
  <c r="BM1831" i="6"/>
  <c r="BN1831" i="6"/>
  <c r="AK1832" i="6"/>
  <c r="AL1832" i="6"/>
  <c r="AM1832" i="6"/>
  <c r="AN1832" i="6"/>
  <c r="AO1832" i="6"/>
  <c r="AP1832" i="6"/>
  <c r="AQ1832" i="6"/>
  <c r="AR1832" i="6"/>
  <c r="AS1832" i="6"/>
  <c r="BJ1832" i="6"/>
  <c r="BK1832" i="6"/>
  <c r="BL1832" i="6"/>
  <c r="BM1832" i="6"/>
  <c r="BN1832" i="6"/>
  <c r="AK1833" i="6"/>
  <c r="AL1833" i="6"/>
  <c r="N1833" i="6" s="1"/>
  <c r="AM1833" i="6"/>
  <c r="AN1833" i="6"/>
  <c r="AO1833" i="6"/>
  <c r="AP1833" i="6"/>
  <c r="AQ1833" i="6"/>
  <c r="AR1833" i="6"/>
  <c r="AS1833" i="6"/>
  <c r="BJ1833" i="6"/>
  <c r="BK1833" i="6"/>
  <c r="BL1833" i="6"/>
  <c r="BM1833" i="6"/>
  <c r="BN1833" i="6"/>
  <c r="AK1834" i="6"/>
  <c r="AL1834" i="6"/>
  <c r="AM1834" i="6"/>
  <c r="AN1834" i="6"/>
  <c r="AO1834" i="6"/>
  <c r="AP1834" i="6"/>
  <c r="AQ1834" i="6"/>
  <c r="AR1834" i="6"/>
  <c r="AS1834" i="6"/>
  <c r="BJ1834" i="6"/>
  <c r="BK1834" i="6"/>
  <c r="BL1834" i="6"/>
  <c r="BM1834" i="6"/>
  <c r="BN1834" i="6"/>
  <c r="AK1835" i="6"/>
  <c r="AL1835" i="6"/>
  <c r="N1835" i="6" s="1"/>
  <c r="AM1835" i="6"/>
  <c r="AN1835" i="6"/>
  <c r="AO1835" i="6"/>
  <c r="AP1835" i="6"/>
  <c r="AQ1835" i="6"/>
  <c r="AR1835" i="6"/>
  <c r="AS1835" i="6"/>
  <c r="BJ1835" i="6"/>
  <c r="BK1835" i="6"/>
  <c r="BL1835" i="6"/>
  <c r="BM1835" i="6"/>
  <c r="BN1835" i="6"/>
  <c r="AK1836" i="6"/>
  <c r="AL1836" i="6"/>
  <c r="AM1836" i="6"/>
  <c r="AN1836" i="6"/>
  <c r="AO1836" i="6"/>
  <c r="AP1836" i="6"/>
  <c r="AQ1836" i="6"/>
  <c r="AR1836" i="6"/>
  <c r="AS1836" i="6"/>
  <c r="BJ1836" i="6"/>
  <c r="BK1836" i="6"/>
  <c r="BL1836" i="6"/>
  <c r="BM1836" i="6"/>
  <c r="BN1836" i="6"/>
  <c r="AK1837" i="6"/>
  <c r="AL1837" i="6"/>
  <c r="AM1837" i="6"/>
  <c r="AN1837" i="6"/>
  <c r="N1837" i="6" s="1"/>
  <c r="AO1837" i="6"/>
  <c r="AP1837" i="6"/>
  <c r="AQ1837" i="6"/>
  <c r="AR1837" i="6"/>
  <c r="AS1837" i="6"/>
  <c r="BJ1837" i="6"/>
  <c r="BK1837" i="6"/>
  <c r="BL1837" i="6"/>
  <c r="BM1837" i="6"/>
  <c r="BN1837" i="6"/>
  <c r="AK1838" i="6"/>
  <c r="AL1838" i="6"/>
  <c r="AM1838" i="6"/>
  <c r="AN1838" i="6"/>
  <c r="AO1838" i="6"/>
  <c r="AP1838" i="6"/>
  <c r="AQ1838" i="6"/>
  <c r="AR1838" i="6"/>
  <c r="AS1838" i="6"/>
  <c r="BJ1838" i="6"/>
  <c r="BK1838" i="6"/>
  <c r="BL1838" i="6"/>
  <c r="BM1838" i="6"/>
  <c r="BN1838" i="6"/>
  <c r="AK1839" i="6"/>
  <c r="AL1839" i="6"/>
  <c r="AM1839" i="6"/>
  <c r="AN1839" i="6"/>
  <c r="N1839" i="6" s="1"/>
  <c r="AO1839" i="6"/>
  <c r="AP1839" i="6"/>
  <c r="AQ1839" i="6"/>
  <c r="AR1839" i="6"/>
  <c r="AS1839" i="6"/>
  <c r="BJ1839" i="6"/>
  <c r="BK1839" i="6"/>
  <c r="BL1839" i="6"/>
  <c r="BM1839" i="6"/>
  <c r="BN1839" i="6"/>
  <c r="AK1840" i="6"/>
  <c r="AL1840" i="6"/>
  <c r="AM1840" i="6"/>
  <c r="AN1840" i="6"/>
  <c r="AO1840" i="6"/>
  <c r="AP1840" i="6"/>
  <c r="AQ1840" i="6"/>
  <c r="AR1840" i="6"/>
  <c r="AS1840" i="6"/>
  <c r="BJ1840" i="6"/>
  <c r="BK1840" i="6"/>
  <c r="BL1840" i="6"/>
  <c r="BM1840" i="6"/>
  <c r="BN1840" i="6"/>
  <c r="AK1841" i="6"/>
  <c r="AL1841" i="6"/>
  <c r="N1841" i="6" s="1"/>
  <c r="AM1841" i="6"/>
  <c r="AN1841" i="6"/>
  <c r="AO1841" i="6"/>
  <c r="AP1841" i="6"/>
  <c r="AQ1841" i="6"/>
  <c r="AR1841" i="6"/>
  <c r="AS1841" i="6"/>
  <c r="BJ1841" i="6"/>
  <c r="BK1841" i="6"/>
  <c r="BL1841" i="6"/>
  <c r="BM1841" i="6"/>
  <c r="BN1841" i="6"/>
  <c r="AK1842" i="6"/>
  <c r="AL1842" i="6"/>
  <c r="AM1842" i="6"/>
  <c r="AN1842" i="6"/>
  <c r="AO1842" i="6"/>
  <c r="AP1842" i="6"/>
  <c r="AQ1842" i="6"/>
  <c r="AR1842" i="6"/>
  <c r="AS1842" i="6"/>
  <c r="BJ1842" i="6"/>
  <c r="BK1842" i="6"/>
  <c r="BL1842" i="6"/>
  <c r="BM1842" i="6"/>
  <c r="BN1842" i="6"/>
  <c r="AK1843" i="6"/>
  <c r="AL1843" i="6"/>
  <c r="N1843" i="6" s="1"/>
  <c r="AM1843" i="6"/>
  <c r="AN1843" i="6"/>
  <c r="AO1843" i="6"/>
  <c r="AP1843" i="6"/>
  <c r="AQ1843" i="6"/>
  <c r="AR1843" i="6"/>
  <c r="AS1843" i="6"/>
  <c r="BJ1843" i="6"/>
  <c r="BK1843" i="6"/>
  <c r="BL1843" i="6"/>
  <c r="BM1843" i="6"/>
  <c r="BN1843" i="6"/>
  <c r="AK1844" i="6"/>
  <c r="AL1844" i="6"/>
  <c r="AM1844" i="6"/>
  <c r="AN1844" i="6"/>
  <c r="AO1844" i="6"/>
  <c r="AP1844" i="6"/>
  <c r="AQ1844" i="6"/>
  <c r="AR1844" i="6"/>
  <c r="AS1844" i="6"/>
  <c r="BJ1844" i="6"/>
  <c r="BK1844" i="6"/>
  <c r="BL1844" i="6"/>
  <c r="BM1844" i="6"/>
  <c r="BN1844" i="6"/>
  <c r="AK1845" i="6"/>
  <c r="AL1845" i="6"/>
  <c r="AM1845" i="6"/>
  <c r="AN1845" i="6"/>
  <c r="N1845" i="6" s="1"/>
  <c r="AO1845" i="6"/>
  <c r="AP1845" i="6"/>
  <c r="AQ1845" i="6"/>
  <c r="AR1845" i="6"/>
  <c r="AS1845" i="6"/>
  <c r="BJ1845" i="6"/>
  <c r="BK1845" i="6"/>
  <c r="BL1845" i="6"/>
  <c r="BM1845" i="6"/>
  <c r="BN1845" i="6"/>
  <c r="AK1846" i="6"/>
  <c r="AL1846" i="6"/>
  <c r="AM1846" i="6"/>
  <c r="AN1846" i="6"/>
  <c r="AO1846" i="6"/>
  <c r="AP1846" i="6"/>
  <c r="AQ1846" i="6"/>
  <c r="AR1846" i="6"/>
  <c r="AS1846" i="6"/>
  <c r="BJ1846" i="6"/>
  <c r="BK1846" i="6"/>
  <c r="BL1846" i="6"/>
  <c r="BM1846" i="6"/>
  <c r="BN1846" i="6"/>
  <c r="AK1847" i="6"/>
  <c r="AL1847" i="6"/>
  <c r="AM1847" i="6"/>
  <c r="AN1847" i="6"/>
  <c r="N1847" i="6" s="1"/>
  <c r="AO1847" i="6"/>
  <c r="AP1847" i="6"/>
  <c r="AQ1847" i="6"/>
  <c r="AR1847" i="6"/>
  <c r="AS1847" i="6"/>
  <c r="BJ1847" i="6"/>
  <c r="BK1847" i="6"/>
  <c r="BL1847" i="6"/>
  <c r="BM1847" i="6"/>
  <c r="BN1847" i="6"/>
  <c r="AK1848" i="6"/>
  <c r="AL1848" i="6"/>
  <c r="AM1848" i="6"/>
  <c r="AN1848" i="6"/>
  <c r="AO1848" i="6"/>
  <c r="AP1848" i="6"/>
  <c r="AQ1848" i="6"/>
  <c r="AR1848" i="6"/>
  <c r="AS1848" i="6"/>
  <c r="BJ1848" i="6"/>
  <c r="BK1848" i="6"/>
  <c r="BL1848" i="6"/>
  <c r="BM1848" i="6"/>
  <c r="BN1848" i="6"/>
  <c r="AK1849" i="6"/>
  <c r="AL1849" i="6"/>
  <c r="N1849" i="6" s="1"/>
  <c r="AM1849" i="6"/>
  <c r="AN1849" i="6"/>
  <c r="AO1849" i="6"/>
  <c r="AP1849" i="6"/>
  <c r="AQ1849" i="6"/>
  <c r="AR1849" i="6"/>
  <c r="AS1849" i="6"/>
  <c r="BJ1849" i="6"/>
  <c r="BK1849" i="6"/>
  <c r="BL1849" i="6"/>
  <c r="BM1849" i="6"/>
  <c r="BN1849" i="6"/>
  <c r="AK1850" i="6"/>
  <c r="AL1850" i="6"/>
  <c r="AM1850" i="6"/>
  <c r="AN1850" i="6"/>
  <c r="AO1850" i="6"/>
  <c r="AP1850" i="6"/>
  <c r="AQ1850" i="6"/>
  <c r="AR1850" i="6"/>
  <c r="AS1850" i="6"/>
  <c r="BJ1850" i="6"/>
  <c r="BK1850" i="6"/>
  <c r="BL1850" i="6"/>
  <c r="BM1850" i="6"/>
  <c r="BN1850" i="6"/>
  <c r="AK1851" i="6"/>
  <c r="AL1851" i="6"/>
  <c r="N1851" i="6" s="1"/>
  <c r="AM1851" i="6"/>
  <c r="AN1851" i="6"/>
  <c r="AO1851" i="6"/>
  <c r="AP1851" i="6"/>
  <c r="AQ1851" i="6"/>
  <c r="AR1851" i="6"/>
  <c r="AS1851" i="6"/>
  <c r="BJ1851" i="6"/>
  <c r="BK1851" i="6"/>
  <c r="BL1851" i="6"/>
  <c r="BM1851" i="6"/>
  <c r="BN1851" i="6"/>
  <c r="AK1852" i="6"/>
  <c r="AL1852" i="6"/>
  <c r="AM1852" i="6"/>
  <c r="AN1852" i="6"/>
  <c r="AO1852" i="6"/>
  <c r="AP1852" i="6"/>
  <c r="AQ1852" i="6"/>
  <c r="AR1852" i="6"/>
  <c r="AS1852" i="6"/>
  <c r="BJ1852" i="6"/>
  <c r="BK1852" i="6"/>
  <c r="BL1852" i="6"/>
  <c r="BM1852" i="6"/>
  <c r="BN1852" i="6"/>
  <c r="AK1853" i="6"/>
  <c r="AL1853" i="6"/>
  <c r="AM1853" i="6"/>
  <c r="AN1853" i="6"/>
  <c r="N1853" i="6" s="1"/>
  <c r="AO1853" i="6"/>
  <c r="AP1853" i="6"/>
  <c r="AQ1853" i="6"/>
  <c r="AR1853" i="6"/>
  <c r="AS1853" i="6"/>
  <c r="BJ1853" i="6"/>
  <c r="BK1853" i="6"/>
  <c r="BL1853" i="6"/>
  <c r="BM1853" i="6"/>
  <c r="BN1853" i="6"/>
  <c r="AK1854" i="6"/>
  <c r="AL1854" i="6"/>
  <c r="AM1854" i="6"/>
  <c r="AN1854" i="6"/>
  <c r="AO1854" i="6"/>
  <c r="AP1854" i="6"/>
  <c r="AQ1854" i="6"/>
  <c r="AR1854" i="6"/>
  <c r="AS1854" i="6"/>
  <c r="BJ1854" i="6"/>
  <c r="BK1854" i="6"/>
  <c r="BL1854" i="6"/>
  <c r="BM1854" i="6"/>
  <c r="BN1854" i="6"/>
  <c r="AK1855" i="6"/>
  <c r="AL1855" i="6"/>
  <c r="AM1855" i="6"/>
  <c r="AN1855" i="6"/>
  <c r="N1855" i="6" s="1"/>
  <c r="AO1855" i="6"/>
  <c r="AP1855" i="6"/>
  <c r="AQ1855" i="6"/>
  <c r="AR1855" i="6"/>
  <c r="AS1855" i="6"/>
  <c r="BJ1855" i="6"/>
  <c r="BK1855" i="6"/>
  <c r="BL1855" i="6"/>
  <c r="BM1855" i="6"/>
  <c r="BN1855" i="6"/>
  <c r="AK1856" i="6"/>
  <c r="AL1856" i="6"/>
  <c r="AM1856" i="6"/>
  <c r="AN1856" i="6"/>
  <c r="AO1856" i="6"/>
  <c r="AP1856" i="6"/>
  <c r="AQ1856" i="6"/>
  <c r="AR1856" i="6"/>
  <c r="AS1856" i="6"/>
  <c r="BJ1856" i="6"/>
  <c r="BK1856" i="6"/>
  <c r="BL1856" i="6"/>
  <c r="BM1856" i="6"/>
  <c r="BN1856" i="6"/>
  <c r="AK1857" i="6"/>
  <c r="AL1857" i="6"/>
  <c r="N1857" i="6" s="1"/>
  <c r="AM1857" i="6"/>
  <c r="AN1857" i="6"/>
  <c r="AO1857" i="6"/>
  <c r="AP1857" i="6"/>
  <c r="AQ1857" i="6"/>
  <c r="AR1857" i="6"/>
  <c r="AS1857" i="6"/>
  <c r="BJ1857" i="6"/>
  <c r="BK1857" i="6"/>
  <c r="BL1857" i="6"/>
  <c r="BM1857" i="6"/>
  <c r="BN1857" i="6"/>
  <c r="AK1858" i="6"/>
  <c r="AL1858" i="6"/>
  <c r="AM1858" i="6"/>
  <c r="AN1858" i="6"/>
  <c r="AO1858" i="6"/>
  <c r="AP1858" i="6"/>
  <c r="AQ1858" i="6"/>
  <c r="AR1858" i="6"/>
  <c r="AS1858" i="6"/>
  <c r="BJ1858" i="6"/>
  <c r="BK1858" i="6"/>
  <c r="BL1858" i="6"/>
  <c r="BM1858" i="6"/>
  <c r="BN1858" i="6"/>
  <c r="AK1859" i="6"/>
  <c r="AL1859" i="6"/>
  <c r="N1859" i="6" s="1"/>
  <c r="AM1859" i="6"/>
  <c r="AN1859" i="6"/>
  <c r="AO1859" i="6"/>
  <c r="AP1859" i="6"/>
  <c r="AQ1859" i="6"/>
  <c r="AR1859" i="6"/>
  <c r="AS1859" i="6"/>
  <c r="BJ1859" i="6"/>
  <c r="BK1859" i="6"/>
  <c r="BL1859" i="6"/>
  <c r="BM1859" i="6"/>
  <c r="BN1859" i="6"/>
  <c r="AK1860" i="6"/>
  <c r="AL1860" i="6"/>
  <c r="AM1860" i="6"/>
  <c r="AN1860" i="6"/>
  <c r="AO1860" i="6"/>
  <c r="AP1860" i="6"/>
  <c r="AQ1860" i="6"/>
  <c r="AR1860" i="6"/>
  <c r="AS1860" i="6"/>
  <c r="BJ1860" i="6"/>
  <c r="BK1860" i="6"/>
  <c r="BL1860" i="6"/>
  <c r="BM1860" i="6"/>
  <c r="BN1860" i="6"/>
  <c r="AK1861" i="6"/>
  <c r="AL1861" i="6"/>
  <c r="AM1861" i="6"/>
  <c r="AN1861" i="6"/>
  <c r="N1861" i="6" s="1"/>
  <c r="AO1861" i="6"/>
  <c r="AP1861" i="6"/>
  <c r="AQ1861" i="6"/>
  <c r="AR1861" i="6"/>
  <c r="AS1861" i="6"/>
  <c r="BJ1861" i="6"/>
  <c r="BK1861" i="6"/>
  <c r="BL1861" i="6"/>
  <c r="BM1861" i="6"/>
  <c r="BN1861" i="6"/>
  <c r="AK1862" i="6"/>
  <c r="AL1862" i="6"/>
  <c r="AM1862" i="6"/>
  <c r="AN1862" i="6"/>
  <c r="AO1862" i="6"/>
  <c r="AP1862" i="6"/>
  <c r="AQ1862" i="6"/>
  <c r="AR1862" i="6"/>
  <c r="AS1862" i="6"/>
  <c r="BJ1862" i="6"/>
  <c r="BK1862" i="6"/>
  <c r="BL1862" i="6"/>
  <c r="BM1862" i="6"/>
  <c r="BN1862" i="6"/>
  <c r="AK1863" i="6"/>
  <c r="AL1863" i="6"/>
  <c r="AM1863" i="6"/>
  <c r="AN1863" i="6"/>
  <c r="N1863" i="6" s="1"/>
  <c r="AO1863" i="6"/>
  <c r="AP1863" i="6"/>
  <c r="AQ1863" i="6"/>
  <c r="AR1863" i="6"/>
  <c r="AS1863" i="6"/>
  <c r="BJ1863" i="6"/>
  <c r="BK1863" i="6"/>
  <c r="BL1863" i="6"/>
  <c r="BM1863" i="6"/>
  <c r="BN1863" i="6"/>
  <c r="AK1864" i="6"/>
  <c r="AL1864" i="6"/>
  <c r="AM1864" i="6"/>
  <c r="AN1864" i="6"/>
  <c r="AO1864" i="6"/>
  <c r="AP1864" i="6"/>
  <c r="AQ1864" i="6"/>
  <c r="AR1864" i="6"/>
  <c r="AS1864" i="6"/>
  <c r="BJ1864" i="6"/>
  <c r="BK1864" i="6"/>
  <c r="BL1864" i="6"/>
  <c r="BM1864" i="6"/>
  <c r="BN1864" i="6"/>
  <c r="AK1865" i="6"/>
  <c r="AL1865" i="6"/>
  <c r="N1865" i="6" s="1"/>
  <c r="AM1865" i="6"/>
  <c r="AN1865" i="6"/>
  <c r="AO1865" i="6"/>
  <c r="AP1865" i="6"/>
  <c r="AQ1865" i="6"/>
  <c r="AR1865" i="6"/>
  <c r="AS1865" i="6"/>
  <c r="BJ1865" i="6"/>
  <c r="BK1865" i="6"/>
  <c r="BL1865" i="6"/>
  <c r="BM1865" i="6"/>
  <c r="BN1865" i="6"/>
  <c r="AK1866" i="6"/>
  <c r="AL1866" i="6"/>
  <c r="AM1866" i="6"/>
  <c r="AN1866" i="6"/>
  <c r="AO1866" i="6"/>
  <c r="AP1866" i="6"/>
  <c r="AQ1866" i="6"/>
  <c r="AR1866" i="6"/>
  <c r="AS1866" i="6"/>
  <c r="BJ1866" i="6"/>
  <c r="BK1866" i="6"/>
  <c r="BL1866" i="6"/>
  <c r="BM1866" i="6"/>
  <c r="BN1866" i="6"/>
  <c r="AK1867" i="6"/>
  <c r="AL1867" i="6"/>
  <c r="N1867" i="6" s="1"/>
  <c r="AM1867" i="6"/>
  <c r="AN1867" i="6"/>
  <c r="AO1867" i="6"/>
  <c r="AP1867" i="6"/>
  <c r="AQ1867" i="6"/>
  <c r="AR1867" i="6"/>
  <c r="AS1867" i="6"/>
  <c r="BJ1867" i="6"/>
  <c r="BK1867" i="6"/>
  <c r="BL1867" i="6"/>
  <c r="BM1867" i="6"/>
  <c r="BN1867" i="6"/>
  <c r="AK1868" i="6"/>
  <c r="AL1868" i="6"/>
  <c r="AM1868" i="6"/>
  <c r="AN1868" i="6"/>
  <c r="AO1868" i="6"/>
  <c r="AP1868" i="6"/>
  <c r="AQ1868" i="6"/>
  <c r="AR1868" i="6"/>
  <c r="AS1868" i="6"/>
  <c r="BJ1868" i="6"/>
  <c r="BK1868" i="6"/>
  <c r="BL1868" i="6"/>
  <c r="BM1868" i="6"/>
  <c r="BN1868" i="6"/>
  <c r="AK1869" i="6"/>
  <c r="AL1869" i="6"/>
  <c r="AM1869" i="6"/>
  <c r="AN1869" i="6"/>
  <c r="N1869" i="6" s="1"/>
  <c r="AO1869" i="6"/>
  <c r="AP1869" i="6"/>
  <c r="AQ1869" i="6"/>
  <c r="AR1869" i="6"/>
  <c r="AS1869" i="6"/>
  <c r="BJ1869" i="6"/>
  <c r="BK1869" i="6"/>
  <c r="BL1869" i="6"/>
  <c r="BM1869" i="6"/>
  <c r="BN1869" i="6"/>
  <c r="AK1870" i="6"/>
  <c r="AL1870" i="6"/>
  <c r="AM1870" i="6"/>
  <c r="AN1870" i="6"/>
  <c r="AO1870" i="6"/>
  <c r="AP1870" i="6"/>
  <c r="AQ1870" i="6"/>
  <c r="AR1870" i="6"/>
  <c r="AS1870" i="6"/>
  <c r="BJ1870" i="6"/>
  <c r="BK1870" i="6"/>
  <c r="BL1870" i="6"/>
  <c r="BM1870" i="6"/>
  <c r="BN1870" i="6"/>
  <c r="AK1871" i="6"/>
  <c r="AL1871" i="6"/>
  <c r="AM1871" i="6"/>
  <c r="AN1871" i="6"/>
  <c r="N1871" i="6" s="1"/>
  <c r="AO1871" i="6"/>
  <c r="AP1871" i="6"/>
  <c r="AQ1871" i="6"/>
  <c r="AR1871" i="6"/>
  <c r="AS1871" i="6"/>
  <c r="BJ1871" i="6"/>
  <c r="BK1871" i="6"/>
  <c r="BL1871" i="6"/>
  <c r="BM1871" i="6"/>
  <c r="BN1871" i="6"/>
  <c r="AK1872" i="6"/>
  <c r="AL1872" i="6"/>
  <c r="AM1872" i="6"/>
  <c r="AN1872" i="6"/>
  <c r="AO1872" i="6"/>
  <c r="AP1872" i="6"/>
  <c r="AQ1872" i="6"/>
  <c r="AR1872" i="6"/>
  <c r="AS1872" i="6"/>
  <c r="BJ1872" i="6"/>
  <c r="BK1872" i="6"/>
  <c r="BL1872" i="6"/>
  <c r="BM1872" i="6"/>
  <c r="BN1872" i="6"/>
  <c r="AK1873" i="6"/>
  <c r="AL1873" i="6"/>
  <c r="N1873" i="6" s="1"/>
  <c r="AM1873" i="6"/>
  <c r="AN1873" i="6"/>
  <c r="AO1873" i="6"/>
  <c r="AP1873" i="6"/>
  <c r="AQ1873" i="6"/>
  <c r="AR1873" i="6"/>
  <c r="AS1873" i="6"/>
  <c r="BJ1873" i="6"/>
  <c r="BK1873" i="6"/>
  <c r="BL1873" i="6"/>
  <c r="BM1873" i="6"/>
  <c r="BN1873" i="6"/>
  <c r="AK1874" i="6"/>
  <c r="AL1874" i="6"/>
  <c r="AM1874" i="6"/>
  <c r="AN1874" i="6"/>
  <c r="AO1874" i="6"/>
  <c r="AP1874" i="6"/>
  <c r="AQ1874" i="6"/>
  <c r="AR1874" i="6"/>
  <c r="AS1874" i="6"/>
  <c r="BJ1874" i="6"/>
  <c r="BK1874" i="6"/>
  <c r="BL1874" i="6"/>
  <c r="BM1874" i="6"/>
  <c r="BN1874" i="6"/>
  <c r="AK1875" i="6"/>
  <c r="AL1875" i="6"/>
  <c r="N1875" i="6" s="1"/>
  <c r="AM1875" i="6"/>
  <c r="AN1875" i="6"/>
  <c r="AO1875" i="6"/>
  <c r="AP1875" i="6"/>
  <c r="AQ1875" i="6"/>
  <c r="AR1875" i="6"/>
  <c r="AS1875" i="6"/>
  <c r="BJ1875" i="6"/>
  <c r="BK1875" i="6"/>
  <c r="BL1875" i="6"/>
  <c r="BM1875" i="6"/>
  <c r="BN1875" i="6"/>
  <c r="AK1876" i="6"/>
  <c r="AL1876" i="6"/>
  <c r="AM1876" i="6"/>
  <c r="AN1876" i="6"/>
  <c r="AO1876" i="6"/>
  <c r="AP1876" i="6"/>
  <c r="AQ1876" i="6"/>
  <c r="AR1876" i="6"/>
  <c r="AS1876" i="6"/>
  <c r="BJ1876" i="6"/>
  <c r="BK1876" i="6"/>
  <c r="BL1876" i="6"/>
  <c r="BM1876" i="6"/>
  <c r="BN1876" i="6"/>
  <c r="AK1877" i="6"/>
  <c r="AL1877" i="6"/>
  <c r="AM1877" i="6"/>
  <c r="AN1877" i="6"/>
  <c r="N1877" i="6" s="1"/>
  <c r="AO1877" i="6"/>
  <c r="AP1877" i="6"/>
  <c r="AQ1877" i="6"/>
  <c r="AR1877" i="6"/>
  <c r="AS1877" i="6"/>
  <c r="BJ1877" i="6"/>
  <c r="BK1877" i="6"/>
  <c r="BL1877" i="6"/>
  <c r="BM1877" i="6"/>
  <c r="BN1877" i="6"/>
  <c r="AK1878" i="6"/>
  <c r="AL1878" i="6"/>
  <c r="AM1878" i="6"/>
  <c r="AN1878" i="6"/>
  <c r="AO1878" i="6"/>
  <c r="AP1878" i="6"/>
  <c r="AQ1878" i="6"/>
  <c r="AR1878" i="6"/>
  <c r="AS1878" i="6"/>
  <c r="BJ1878" i="6"/>
  <c r="BK1878" i="6"/>
  <c r="BL1878" i="6"/>
  <c r="BM1878" i="6"/>
  <c r="BN1878" i="6"/>
  <c r="AK1879" i="6"/>
  <c r="AL1879" i="6"/>
  <c r="AM1879" i="6"/>
  <c r="AN1879" i="6"/>
  <c r="N1879" i="6" s="1"/>
  <c r="AO1879" i="6"/>
  <c r="AP1879" i="6"/>
  <c r="AQ1879" i="6"/>
  <c r="AR1879" i="6"/>
  <c r="AS1879" i="6"/>
  <c r="BJ1879" i="6"/>
  <c r="BK1879" i="6"/>
  <c r="BL1879" i="6"/>
  <c r="BM1879" i="6"/>
  <c r="BN1879" i="6"/>
  <c r="AK1880" i="6"/>
  <c r="AL1880" i="6"/>
  <c r="AM1880" i="6"/>
  <c r="AN1880" i="6"/>
  <c r="AO1880" i="6"/>
  <c r="AP1880" i="6"/>
  <c r="AQ1880" i="6"/>
  <c r="AR1880" i="6"/>
  <c r="AS1880" i="6"/>
  <c r="BJ1880" i="6"/>
  <c r="BK1880" i="6"/>
  <c r="BL1880" i="6"/>
  <c r="BM1880" i="6"/>
  <c r="BN1880" i="6"/>
  <c r="AK1881" i="6"/>
  <c r="AL1881" i="6"/>
  <c r="N1881" i="6" s="1"/>
  <c r="AM1881" i="6"/>
  <c r="AN1881" i="6"/>
  <c r="AO1881" i="6"/>
  <c r="AP1881" i="6"/>
  <c r="AQ1881" i="6"/>
  <c r="AR1881" i="6"/>
  <c r="AS1881" i="6"/>
  <c r="BJ1881" i="6"/>
  <c r="BK1881" i="6"/>
  <c r="BL1881" i="6"/>
  <c r="BM1881" i="6"/>
  <c r="BN1881" i="6"/>
  <c r="AK1882" i="6"/>
  <c r="AL1882" i="6"/>
  <c r="AM1882" i="6"/>
  <c r="AN1882" i="6"/>
  <c r="AO1882" i="6"/>
  <c r="AP1882" i="6"/>
  <c r="AQ1882" i="6"/>
  <c r="AR1882" i="6"/>
  <c r="AS1882" i="6"/>
  <c r="BJ1882" i="6"/>
  <c r="BK1882" i="6"/>
  <c r="BL1882" i="6"/>
  <c r="BM1882" i="6"/>
  <c r="BN1882" i="6"/>
  <c r="AK1883" i="6"/>
  <c r="AL1883" i="6"/>
  <c r="N1883" i="6" s="1"/>
  <c r="AM1883" i="6"/>
  <c r="AN1883" i="6"/>
  <c r="AO1883" i="6"/>
  <c r="AP1883" i="6"/>
  <c r="AQ1883" i="6"/>
  <c r="AR1883" i="6"/>
  <c r="AS1883" i="6"/>
  <c r="BJ1883" i="6"/>
  <c r="BK1883" i="6"/>
  <c r="BL1883" i="6"/>
  <c r="BM1883" i="6"/>
  <c r="BN1883" i="6"/>
  <c r="AK1884" i="6"/>
  <c r="AL1884" i="6"/>
  <c r="AM1884" i="6"/>
  <c r="AN1884" i="6"/>
  <c r="AO1884" i="6"/>
  <c r="AP1884" i="6"/>
  <c r="AQ1884" i="6"/>
  <c r="AR1884" i="6"/>
  <c r="AS1884" i="6"/>
  <c r="BJ1884" i="6"/>
  <c r="BK1884" i="6"/>
  <c r="BL1884" i="6"/>
  <c r="BM1884" i="6"/>
  <c r="BN1884" i="6"/>
  <c r="AK1885" i="6"/>
  <c r="AL1885" i="6"/>
  <c r="AM1885" i="6"/>
  <c r="AN1885" i="6"/>
  <c r="N1885" i="6" s="1"/>
  <c r="AO1885" i="6"/>
  <c r="AP1885" i="6"/>
  <c r="AQ1885" i="6"/>
  <c r="AR1885" i="6"/>
  <c r="AS1885" i="6"/>
  <c r="BJ1885" i="6"/>
  <c r="BK1885" i="6"/>
  <c r="BL1885" i="6"/>
  <c r="BM1885" i="6"/>
  <c r="BN1885" i="6"/>
  <c r="AK1886" i="6"/>
  <c r="AL1886" i="6"/>
  <c r="AM1886" i="6"/>
  <c r="AN1886" i="6"/>
  <c r="AO1886" i="6"/>
  <c r="AP1886" i="6"/>
  <c r="AQ1886" i="6"/>
  <c r="AR1886" i="6"/>
  <c r="AS1886" i="6"/>
  <c r="BJ1886" i="6"/>
  <c r="BK1886" i="6"/>
  <c r="BL1886" i="6"/>
  <c r="BM1886" i="6"/>
  <c r="BN1886" i="6"/>
  <c r="AK1887" i="6"/>
  <c r="AL1887" i="6"/>
  <c r="AM1887" i="6"/>
  <c r="AN1887" i="6"/>
  <c r="N1887" i="6" s="1"/>
  <c r="AO1887" i="6"/>
  <c r="AP1887" i="6"/>
  <c r="AQ1887" i="6"/>
  <c r="AR1887" i="6"/>
  <c r="AS1887" i="6"/>
  <c r="BJ1887" i="6"/>
  <c r="BK1887" i="6"/>
  <c r="BL1887" i="6"/>
  <c r="BM1887" i="6"/>
  <c r="BN1887" i="6"/>
  <c r="AK1888" i="6"/>
  <c r="AL1888" i="6"/>
  <c r="AM1888" i="6"/>
  <c r="AN1888" i="6"/>
  <c r="AO1888" i="6"/>
  <c r="AP1888" i="6"/>
  <c r="AQ1888" i="6"/>
  <c r="AR1888" i="6"/>
  <c r="AS1888" i="6"/>
  <c r="BJ1888" i="6"/>
  <c r="BK1888" i="6"/>
  <c r="BL1888" i="6"/>
  <c r="BM1888" i="6"/>
  <c r="BN1888" i="6"/>
  <c r="AK1889" i="6"/>
  <c r="AL1889" i="6"/>
  <c r="N1889" i="6" s="1"/>
  <c r="AM1889" i="6"/>
  <c r="AN1889" i="6"/>
  <c r="AO1889" i="6"/>
  <c r="AP1889" i="6"/>
  <c r="AQ1889" i="6"/>
  <c r="AR1889" i="6"/>
  <c r="AS1889" i="6"/>
  <c r="BJ1889" i="6"/>
  <c r="BK1889" i="6"/>
  <c r="BL1889" i="6"/>
  <c r="BM1889" i="6"/>
  <c r="BN1889" i="6"/>
  <c r="AK1890" i="6"/>
  <c r="AL1890" i="6"/>
  <c r="AM1890" i="6"/>
  <c r="AN1890" i="6"/>
  <c r="AO1890" i="6"/>
  <c r="AP1890" i="6"/>
  <c r="AQ1890" i="6"/>
  <c r="AR1890" i="6"/>
  <c r="AS1890" i="6"/>
  <c r="BJ1890" i="6"/>
  <c r="BK1890" i="6"/>
  <c r="BL1890" i="6"/>
  <c r="BM1890" i="6"/>
  <c r="BN1890" i="6"/>
  <c r="AK1891" i="6"/>
  <c r="AL1891" i="6"/>
  <c r="N1891" i="6" s="1"/>
  <c r="AM1891" i="6"/>
  <c r="AN1891" i="6"/>
  <c r="AO1891" i="6"/>
  <c r="AP1891" i="6"/>
  <c r="AQ1891" i="6"/>
  <c r="AR1891" i="6"/>
  <c r="AS1891" i="6"/>
  <c r="BJ1891" i="6"/>
  <c r="BK1891" i="6"/>
  <c r="BL1891" i="6"/>
  <c r="BM1891" i="6"/>
  <c r="BN1891" i="6"/>
  <c r="AK1892" i="6"/>
  <c r="AL1892" i="6"/>
  <c r="AM1892" i="6"/>
  <c r="AN1892" i="6"/>
  <c r="AO1892" i="6"/>
  <c r="AP1892" i="6"/>
  <c r="AQ1892" i="6"/>
  <c r="AR1892" i="6"/>
  <c r="AS1892" i="6"/>
  <c r="BJ1892" i="6"/>
  <c r="BK1892" i="6"/>
  <c r="BL1892" i="6"/>
  <c r="BM1892" i="6"/>
  <c r="BN1892" i="6"/>
  <c r="AK1893" i="6"/>
  <c r="AL1893" i="6"/>
  <c r="AM1893" i="6"/>
  <c r="AN1893" i="6"/>
  <c r="N1893" i="6" s="1"/>
  <c r="AO1893" i="6"/>
  <c r="AP1893" i="6"/>
  <c r="AQ1893" i="6"/>
  <c r="AR1893" i="6"/>
  <c r="AS1893" i="6"/>
  <c r="BJ1893" i="6"/>
  <c r="BK1893" i="6"/>
  <c r="BL1893" i="6"/>
  <c r="BM1893" i="6"/>
  <c r="BN1893" i="6"/>
  <c r="AK1894" i="6"/>
  <c r="AL1894" i="6"/>
  <c r="AM1894" i="6"/>
  <c r="AN1894" i="6"/>
  <c r="AO1894" i="6"/>
  <c r="AP1894" i="6"/>
  <c r="AQ1894" i="6"/>
  <c r="AR1894" i="6"/>
  <c r="AS1894" i="6"/>
  <c r="BJ1894" i="6"/>
  <c r="BK1894" i="6"/>
  <c r="BL1894" i="6"/>
  <c r="BM1894" i="6"/>
  <c r="BN1894" i="6"/>
  <c r="AK1895" i="6"/>
  <c r="AL1895" i="6"/>
  <c r="AM1895" i="6"/>
  <c r="AN1895" i="6"/>
  <c r="N1895" i="6" s="1"/>
  <c r="AO1895" i="6"/>
  <c r="AP1895" i="6"/>
  <c r="AQ1895" i="6"/>
  <c r="AR1895" i="6"/>
  <c r="AS1895" i="6"/>
  <c r="BJ1895" i="6"/>
  <c r="BK1895" i="6"/>
  <c r="BL1895" i="6"/>
  <c r="BM1895" i="6"/>
  <c r="BN1895" i="6"/>
  <c r="AK1896" i="6"/>
  <c r="AL1896" i="6"/>
  <c r="AM1896" i="6"/>
  <c r="AN1896" i="6"/>
  <c r="AO1896" i="6"/>
  <c r="AP1896" i="6"/>
  <c r="AQ1896" i="6"/>
  <c r="AR1896" i="6"/>
  <c r="AS1896" i="6"/>
  <c r="BJ1896" i="6"/>
  <c r="BK1896" i="6"/>
  <c r="BL1896" i="6"/>
  <c r="BM1896" i="6"/>
  <c r="BN1896" i="6"/>
  <c r="AK1897" i="6"/>
  <c r="AL1897" i="6"/>
  <c r="N1897" i="6" s="1"/>
  <c r="AM1897" i="6"/>
  <c r="AN1897" i="6"/>
  <c r="AO1897" i="6"/>
  <c r="AP1897" i="6"/>
  <c r="AQ1897" i="6"/>
  <c r="AR1897" i="6"/>
  <c r="AS1897" i="6"/>
  <c r="BJ1897" i="6"/>
  <c r="BK1897" i="6"/>
  <c r="BL1897" i="6"/>
  <c r="BM1897" i="6"/>
  <c r="BN1897" i="6"/>
  <c r="AK1898" i="6"/>
  <c r="AL1898" i="6"/>
  <c r="AM1898" i="6"/>
  <c r="AN1898" i="6"/>
  <c r="AO1898" i="6"/>
  <c r="AP1898" i="6"/>
  <c r="AQ1898" i="6"/>
  <c r="AR1898" i="6"/>
  <c r="AS1898" i="6"/>
  <c r="BJ1898" i="6"/>
  <c r="BK1898" i="6"/>
  <c r="BL1898" i="6"/>
  <c r="BM1898" i="6"/>
  <c r="BN1898" i="6"/>
  <c r="AK1899" i="6"/>
  <c r="AL1899" i="6"/>
  <c r="N1899" i="6" s="1"/>
  <c r="AM1899" i="6"/>
  <c r="AN1899" i="6"/>
  <c r="AO1899" i="6"/>
  <c r="AP1899" i="6"/>
  <c r="AQ1899" i="6"/>
  <c r="AR1899" i="6"/>
  <c r="AS1899" i="6"/>
  <c r="BJ1899" i="6"/>
  <c r="BK1899" i="6"/>
  <c r="BL1899" i="6"/>
  <c r="BM1899" i="6"/>
  <c r="BN1899" i="6"/>
  <c r="AK1900" i="6"/>
  <c r="AL1900" i="6"/>
  <c r="AM1900" i="6"/>
  <c r="AN1900" i="6"/>
  <c r="AO1900" i="6"/>
  <c r="AP1900" i="6"/>
  <c r="AQ1900" i="6"/>
  <c r="AR1900" i="6"/>
  <c r="AS1900" i="6"/>
  <c r="BJ1900" i="6"/>
  <c r="BK1900" i="6"/>
  <c r="BL1900" i="6"/>
  <c r="BM1900" i="6"/>
  <c r="BN1900" i="6"/>
  <c r="AK1901" i="6"/>
  <c r="AL1901" i="6"/>
  <c r="AM1901" i="6"/>
  <c r="AN1901" i="6"/>
  <c r="N1901" i="6" s="1"/>
  <c r="AO1901" i="6"/>
  <c r="AP1901" i="6"/>
  <c r="AQ1901" i="6"/>
  <c r="AR1901" i="6"/>
  <c r="AS1901" i="6"/>
  <c r="BJ1901" i="6"/>
  <c r="BK1901" i="6"/>
  <c r="BL1901" i="6"/>
  <c r="BM1901" i="6"/>
  <c r="BN1901" i="6"/>
  <c r="AK1902" i="6"/>
  <c r="AL1902" i="6"/>
  <c r="AM1902" i="6"/>
  <c r="AN1902" i="6"/>
  <c r="AO1902" i="6"/>
  <c r="AP1902" i="6"/>
  <c r="AQ1902" i="6"/>
  <c r="AR1902" i="6"/>
  <c r="AS1902" i="6"/>
  <c r="BJ1902" i="6"/>
  <c r="BK1902" i="6"/>
  <c r="BL1902" i="6"/>
  <c r="BM1902" i="6"/>
  <c r="BN1902" i="6"/>
  <c r="AK1903" i="6"/>
  <c r="AL1903" i="6"/>
  <c r="AM1903" i="6"/>
  <c r="AN1903" i="6"/>
  <c r="N1903" i="6" s="1"/>
  <c r="AO1903" i="6"/>
  <c r="AP1903" i="6"/>
  <c r="AQ1903" i="6"/>
  <c r="AR1903" i="6"/>
  <c r="AS1903" i="6"/>
  <c r="BJ1903" i="6"/>
  <c r="BK1903" i="6"/>
  <c r="BL1903" i="6"/>
  <c r="BM1903" i="6"/>
  <c r="BN1903" i="6"/>
  <c r="AK1904" i="6"/>
  <c r="AL1904" i="6"/>
  <c r="AM1904" i="6"/>
  <c r="AN1904" i="6"/>
  <c r="AO1904" i="6"/>
  <c r="AP1904" i="6"/>
  <c r="AQ1904" i="6"/>
  <c r="AR1904" i="6"/>
  <c r="AS1904" i="6"/>
  <c r="BJ1904" i="6"/>
  <c r="BK1904" i="6"/>
  <c r="BL1904" i="6"/>
  <c r="BM1904" i="6"/>
  <c r="BN1904" i="6"/>
  <c r="AK1905" i="6"/>
  <c r="AL1905" i="6"/>
  <c r="N1905" i="6" s="1"/>
  <c r="AM1905" i="6"/>
  <c r="AN1905" i="6"/>
  <c r="AO1905" i="6"/>
  <c r="AP1905" i="6"/>
  <c r="AQ1905" i="6"/>
  <c r="AR1905" i="6"/>
  <c r="AS1905" i="6"/>
  <c r="BJ1905" i="6"/>
  <c r="BK1905" i="6"/>
  <c r="BL1905" i="6"/>
  <c r="BM1905" i="6"/>
  <c r="BN1905" i="6"/>
  <c r="AK1906" i="6"/>
  <c r="AL1906" i="6"/>
  <c r="AM1906" i="6"/>
  <c r="AN1906" i="6"/>
  <c r="N1906" i="6" s="1"/>
  <c r="AO1906" i="6"/>
  <c r="AP1906" i="6"/>
  <c r="AQ1906" i="6"/>
  <c r="AR1906" i="6"/>
  <c r="AS1906" i="6"/>
  <c r="BJ1906" i="6"/>
  <c r="BK1906" i="6"/>
  <c r="BL1906" i="6"/>
  <c r="BM1906" i="6"/>
  <c r="BN1906" i="6"/>
  <c r="AK1907" i="6"/>
  <c r="N1907" i="6" s="1"/>
  <c r="AL1907" i="6"/>
  <c r="AM1907" i="6"/>
  <c r="AN1907" i="6"/>
  <c r="AO1907" i="6"/>
  <c r="AP1907" i="6"/>
  <c r="AQ1907" i="6"/>
  <c r="AR1907" i="6"/>
  <c r="AS1907" i="6"/>
  <c r="BJ1907" i="6"/>
  <c r="BK1907" i="6"/>
  <c r="BL1907" i="6"/>
  <c r="BM1907" i="6"/>
  <c r="BN1907" i="6"/>
  <c r="AK1908" i="6"/>
  <c r="AL1908" i="6"/>
  <c r="AM1908" i="6"/>
  <c r="AN1908" i="6"/>
  <c r="AO1908" i="6"/>
  <c r="AP1908" i="6"/>
  <c r="AQ1908" i="6"/>
  <c r="AR1908" i="6"/>
  <c r="AS1908" i="6"/>
  <c r="BJ1908" i="6"/>
  <c r="BK1908" i="6"/>
  <c r="BL1908" i="6"/>
  <c r="BM1908" i="6"/>
  <c r="BN1908" i="6"/>
  <c r="AK1909" i="6"/>
  <c r="AL1909" i="6"/>
  <c r="AM1909" i="6"/>
  <c r="AN1909" i="6"/>
  <c r="N1909" i="6" s="1"/>
  <c r="AO1909" i="6"/>
  <c r="AP1909" i="6"/>
  <c r="AQ1909" i="6"/>
  <c r="AR1909" i="6"/>
  <c r="AS1909" i="6"/>
  <c r="BJ1909" i="6"/>
  <c r="BK1909" i="6"/>
  <c r="BL1909" i="6"/>
  <c r="BM1909" i="6"/>
  <c r="BN1909" i="6"/>
  <c r="AK1910" i="6"/>
  <c r="N1910" i="6" s="1"/>
  <c r="AL1910" i="6"/>
  <c r="AM1910" i="6"/>
  <c r="AN1910" i="6"/>
  <c r="AO1910" i="6"/>
  <c r="AP1910" i="6"/>
  <c r="AQ1910" i="6"/>
  <c r="AR1910" i="6"/>
  <c r="AS1910" i="6"/>
  <c r="BJ1910" i="6"/>
  <c r="BK1910" i="6"/>
  <c r="BL1910" i="6"/>
  <c r="BM1910" i="6"/>
  <c r="BN1910" i="6"/>
  <c r="AK1911" i="6"/>
  <c r="N1911" i="6" s="1"/>
  <c r="AL1911" i="6"/>
  <c r="AM1911" i="6"/>
  <c r="AN1911" i="6"/>
  <c r="AO1911" i="6"/>
  <c r="AP1911" i="6"/>
  <c r="AQ1911" i="6"/>
  <c r="AR1911" i="6"/>
  <c r="AS1911" i="6"/>
  <c r="BJ1911" i="6"/>
  <c r="BK1911" i="6"/>
  <c r="BL1911" i="6"/>
  <c r="BM1911" i="6"/>
  <c r="BN1911" i="6"/>
  <c r="AK1912" i="6"/>
  <c r="AL1912" i="6"/>
  <c r="AM1912" i="6"/>
  <c r="AN1912" i="6"/>
  <c r="AO1912" i="6"/>
  <c r="AP1912" i="6"/>
  <c r="AQ1912" i="6"/>
  <c r="AR1912" i="6"/>
  <c r="AS1912" i="6"/>
  <c r="BJ1912" i="6"/>
  <c r="BK1912" i="6"/>
  <c r="BL1912" i="6"/>
  <c r="BM1912" i="6"/>
  <c r="BN1912" i="6"/>
  <c r="AK1913" i="6"/>
  <c r="AL1913" i="6"/>
  <c r="AM1913" i="6"/>
  <c r="AN1913" i="6"/>
  <c r="N1913" i="6" s="1"/>
  <c r="AO1913" i="6"/>
  <c r="AP1913" i="6"/>
  <c r="AQ1913" i="6"/>
  <c r="AR1913" i="6"/>
  <c r="AS1913" i="6"/>
  <c r="BJ1913" i="6"/>
  <c r="BK1913" i="6"/>
  <c r="BL1913" i="6"/>
  <c r="BM1913" i="6"/>
  <c r="BN1913" i="6"/>
  <c r="AK1914" i="6"/>
  <c r="N1914" i="6" s="1"/>
  <c r="AL1914" i="6"/>
  <c r="AM1914" i="6"/>
  <c r="AN1914" i="6"/>
  <c r="AO1914" i="6"/>
  <c r="AP1914" i="6"/>
  <c r="AQ1914" i="6"/>
  <c r="AR1914" i="6"/>
  <c r="AS1914" i="6"/>
  <c r="BJ1914" i="6"/>
  <c r="BK1914" i="6"/>
  <c r="BL1914" i="6"/>
  <c r="BM1914" i="6"/>
  <c r="BN1914" i="6"/>
  <c r="AK1915" i="6"/>
  <c r="AL1915" i="6"/>
  <c r="N1915" i="6" s="1"/>
  <c r="AM1915" i="6"/>
  <c r="AN1915" i="6"/>
  <c r="AO1915" i="6"/>
  <c r="AP1915" i="6"/>
  <c r="AQ1915" i="6"/>
  <c r="AR1915" i="6"/>
  <c r="AS1915" i="6"/>
  <c r="BJ1915" i="6"/>
  <c r="BK1915" i="6"/>
  <c r="BL1915" i="6"/>
  <c r="BM1915" i="6"/>
  <c r="BN1915" i="6"/>
  <c r="AK1916" i="6"/>
  <c r="AL1916" i="6"/>
  <c r="AM1916" i="6"/>
  <c r="AN1916" i="6"/>
  <c r="AO1916" i="6"/>
  <c r="AP1916" i="6"/>
  <c r="AQ1916" i="6"/>
  <c r="AR1916" i="6"/>
  <c r="AS1916" i="6"/>
  <c r="BJ1916" i="6"/>
  <c r="BK1916" i="6"/>
  <c r="BL1916" i="6"/>
  <c r="BM1916" i="6"/>
  <c r="BN1916" i="6"/>
  <c r="AK1917" i="6"/>
  <c r="AL1917" i="6"/>
  <c r="N1917" i="6" s="1"/>
  <c r="AM1917" i="6"/>
  <c r="AN1917" i="6"/>
  <c r="AO1917" i="6"/>
  <c r="AP1917" i="6"/>
  <c r="AQ1917" i="6"/>
  <c r="AR1917" i="6"/>
  <c r="AS1917" i="6"/>
  <c r="BJ1917" i="6"/>
  <c r="BK1917" i="6"/>
  <c r="BL1917" i="6"/>
  <c r="BM1917" i="6"/>
  <c r="BN1917" i="6"/>
  <c r="AK1918" i="6"/>
  <c r="AL1918" i="6"/>
  <c r="AM1918" i="6"/>
  <c r="AN1918" i="6"/>
  <c r="AO1918" i="6"/>
  <c r="AP1918" i="6"/>
  <c r="AQ1918" i="6"/>
  <c r="AR1918" i="6"/>
  <c r="AS1918" i="6"/>
  <c r="BJ1918" i="6"/>
  <c r="BK1918" i="6"/>
  <c r="N1918" i="6" s="1"/>
  <c r="BL1918" i="6"/>
  <c r="BM1918" i="6"/>
  <c r="BN1918" i="6"/>
  <c r="AK1919" i="6"/>
  <c r="AL1919" i="6"/>
  <c r="AM1919" i="6"/>
  <c r="AN1919" i="6"/>
  <c r="AO1919" i="6"/>
  <c r="AP1919" i="6"/>
  <c r="AQ1919" i="6"/>
  <c r="AR1919" i="6"/>
  <c r="AS1919" i="6"/>
  <c r="BJ1919" i="6"/>
  <c r="BK1919" i="6"/>
  <c r="BL1919" i="6"/>
  <c r="N1919" i="6" s="1"/>
  <c r="BM1919" i="6"/>
  <c r="BN1919" i="6"/>
  <c r="AK1920" i="6"/>
  <c r="AL1920" i="6"/>
  <c r="AM1920" i="6"/>
  <c r="AN1920" i="6"/>
  <c r="AO1920" i="6"/>
  <c r="AP1920" i="6"/>
  <c r="AQ1920" i="6"/>
  <c r="AR1920" i="6"/>
  <c r="AS1920" i="6"/>
  <c r="BJ1920" i="6"/>
  <c r="BK1920" i="6"/>
  <c r="BL1920" i="6"/>
  <c r="BM1920" i="6"/>
  <c r="BN1920" i="6"/>
  <c r="AK1921" i="6"/>
  <c r="AL1921" i="6"/>
  <c r="AM1921" i="6"/>
  <c r="AN1921" i="6"/>
  <c r="AO1921" i="6"/>
  <c r="AP1921" i="6"/>
  <c r="AQ1921" i="6"/>
  <c r="AR1921" i="6"/>
  <c r="AS1921" i="6"/>
  <c r="BJ1921" i="6"/>
  <c r="N1921" i="6" s="1"/>
  <c r="BK1921" i="6"/>
  <c r="BL1921" i="6"/>
  <c r="BM1921" i="6"/>
  <c r="BN1921" i="6"/>
  <c r="AK1922" i="6"/>
  <c r="AL1922" i="6"/>
  <c r="AM1922" i="6"/>
  <c r="AN1922" i="6"/>
  <c r="AO1922" i="6"/>
  <c r="AP1922" i="6"/>
  <c r="AQ1922" i="6"/>
  <c r="AR1922" i="6"/>
  <c r="AS1922" i="6"/>
  <c r="BJ1922" i="6"/>
  <c r="BK1922" i="6"/>
  <c r="BL1922" i="6"/>
  <c r="N1922" i="6" s="1"/>
  <c r="BM1922" i="6"/>
  <c r="BN1922" i="6"/>
  <c r="AK1923" i="6"/>
  <c r="AL1923" i="6"/>
  <c r="AM1923" i="6"/>
  <c r="AN1923" i="6"/>
  <c r="AO1923" i="6"/>
  <c r="AP1923" i="6"/>
  <c r="AQ1923" i="6"/>
  <c r="AR1923" i="6"/>
  <c r="AS1923" i="6"/>
  <c r="BJ1923" i="6"/>
  <c r="BK1923" i="6"/>
  <c r="BL1923" i="6"/>
  <c r="N1923" i="6" s="1"/>
  <c r="BM1923" i="6"/>
  <c r="BN1923" i="6"/>
  <c r="AK1924" i="6"/>
  <c r="AL1924" i="6"/>
  <c r="AM1924" i="6"/>
  <c r="AN1924" i="6"/>
  <c r="AO1924" i="6"/>
  <c r="AP1924" i="6"/>
  <c r="AQ1924" i="6"/>
  <c r="AR1924" i="6"/>
  <c r="AS1924" i="6"/>
  <c r="BJ1924" i="6"/>
  <c r="BK1924" i="6"/>
  <c r="BL1924" i="6"/>
  <c r="BM1924" i="6"/>
  <c r="BN1924" i="6"/>
  <c r="AK1925" i="6"/>
  <c r="AL1925" i="6"/>
  <c r="AM1925" i="6"/>
  <c r="AN1925" i="6"/>
  <c r="AO1925" i="6"/>
  <c r="AP1925" i="6"/>
  <c r="AQ1925" i="6"/>
  <c r="AR1925" i="6"/>
  <c r="AS1925" i="6"/>
  <c r="BJ1925" i="6"/>
  <c r="BK1925" i="6"/>
  <c r="BL1925" i="6"/>
  <c r="N1925" i="6" s="1"/>
  <c r="BM1925" i="6"/>
  <c r="BN1925" i="6"/>
  <c r="AK1926" i="6"/>
  <c r="AL1926" i="6"/>
  <c r="AM1926" i="6"/>
  <c r="AN1926" i="6"/>
  <c r="AO1926" i="6"/>
  <c r="AP1926" i="6"/>
  <c r="AQ1926" i="6"/>
  <c r="AR1926" i="6"/>
  <c r="AS1926" i="6"/>
  <c r="BJ1926" i="6"/>
  <c r="BK1926" i="6"/>
  <c r="BL1926" i="6"/>
  <c r="N1926" i="6" s="1"/>
  <c r="BM1926" i="6"/>
  <c r="BN1926" i="6"/>
  <c r="AK1927" i="6"/>
  <c r="AL1927" i="6"/>
  <c r="AM1927" i="6"/>
  <c r="AN1927" i="6"/>
  <c r="AO1927" i="6"/>
  <c r="AP1927" i="6"/>
  <c r="AQ1927" i="6"/>
  <c r="AR1927" i="6"/>
  <c r="AS1927" i="6"/>
  <c r="BJ1927" i="6"/>
  <c r="N1927" i="6" s="1"/>
  <c r="BK1927" i="6"/>
  <c r="BL1927" i="6"/>
  <c r="BM1927" i="6"/>
  <c r="BN1927" i="6"/>
  <c r="AK1928" i="6"/>
  <c r="AL1928" i="6"/>
  <c r="AM1928" i="6"/>
  <c r="AN1928" i="6"/>
  <c r="AO1928" i="6"/>
  <c r="AP1928" i="6"/>
  <c r="AQ1928" i="6"/>
  <c r="AR1928" i="6"/>
  <c r="AS1928" i="6"/>
  <c r="BJ1928" i="6"/>
  <c r="BK1928" i="6"/>
  <c r="BL1928" i="6"/>
  <c r="BM1928" i="6"/>
  <c r="BN1928" i="6"/>
  <c r="AK1929" i="6"/>
  <c r="AL1929" i="6"/>
  <c r="AM1929" i="6"/>
  <c r="AN1929" i="6"/>
  <c r="AO1929" i="6"/>
  <c r="AP1929" i="6"/>
  <c r="AQ1929" i="6"/>
  <c r="AR1929" i="6"/>
  <c r="AS1929" i="6"/>
  <c r="BJ1929" i="6"/>
  <c r="BK1929" i="6"/>
  <c r="BL1929" i="6"/>
  <c r="N1929" i="6" s="1"/>
  <c r="BM1929" i="6"/>
  <c r="BN1929" i="6"/>
  <c r="AK1930" i="6"/>
  <c r="AL1930" i="6"/>
  <c r="AM1930" i="6"/>
  <c r="AN1930" i="6"/>
  <c r="AO1930" i="6"/>
  <c r="AP1930" i="6"/>
  <c r="AQ1930" i="6"/>
  <c r="AR1930" i="6"/>
  <c r="AS1930" i="6"/>
  <c r="BJ1930" i="6"/>
  <c r="BK1930" i="6"/>
  <c r="N1930" i="6" s="1"/>
  <c r="BL1930" i="6"/>
  <c r="BM1930" i="6"/>
  <c r="BN1930" i="6"/>
  <c r="AK1931" i="6"/>
  <c r="AL1931" i="6"/>
  <c r="AM1931" i="6"/>
  <c r="AN1931" i="6"/>
  <c r="AO1931" i="6"/>
  <c r="AP1931" i="6"/>
  <c r="AQ1931" i="6"/>
  <c r="AR1931" i="6"/>
  <c r="AS1931" i="6"/>
  <c r="BJ1931" i="6"/>
  <c r="N1931" i="6" s="1"/>
  <c r="BK1931" i="6"/>
  <c r="BL1931" i="6"/>
  <c r="BM1931" i="6"/>
  <c r="BN1931" i="6"/>
  <c r="AK1932" i="6"/>
  <c r="AL1932" i="6"/>
  <c r="AM1932" i="6"/>
  <c r="AN1932" i="6"/>
  <c r="AO1932" i="6"/>
  <c r="AP1932" i="6"/>
  <c r="AQ1932" i="6"/>
  <c r="AR1932" i="6"/>
  <c r="AS1932" i="6"/>
  <c r="BJ1932" i="6"/>
  <c r="BK1932" i="6"/>
  <c r="BL1932" i="6"/>
  <c r="BM1932" i="6"/>
  <c r="BN1932" i="6"/>
  <c r="AK1933" i="6"/>
  <c r="AL1933" i="6"/>
  <c r="AM1933" i="6"/>
  <c r="AN1933" i="6"/>
  <c r="AO1933" i="6"/>
  <c r="AP1933" i="6"/>
  <c r="AQ1933" i="6"/>
  <c r="AR1933" i="6"/>
  <c r="AS1933" i="6"/>
  <c r="BJ1933" i="6"/>
  <c r="N1933" i="6" s="1"/>
  <c r="BK1933" i="6"/>
  <c r="BL1933" i="6"/>
  <c r="BM1933" i="6"/>
  <c r="BN1933" i="6"/>
  <c r="AK1934" i="6"/>
  <c r="AL1934" i="6"/>
  <c r="AM1934" i="6"/>
  <c r="AN1934" i="6"/>
  <c r="AO1934" i="6"/>
  <c r="AP1934" i="6"/>
  <c r="AQ1934" i="6"/>
  <c r="AR1934" i="6"/>
  <c r="AS1934" i="6"/>
  <c r="BJ1934" i="6"/>
  <c r="BK1934" i="6"/>
  <c r="N1934" i="6" s="1"/>
  <c r="BL1934" i="6"/>
  <c r="BM1934" i="6"/>
  <c r="BN1934" i="6"/>
  <c r="AK1935" i="6"/>
  <c r="AL1935" i="6"/>
  <c r="AM1935" i="6"/>
  <c r="AN1935" i="6"/>
  <c r="AO1935" i="6"/>
  <c r="AP1935" i="6"/>
  <c r="AQ1935" i="6"/>
  <c r="AR1935" i="6"/>
  <c r="AS1935" i="6"/>
  <c r="BJ1935" i="6"/>
  <c r="BK1935" i="6"/>
  <c r="BL1935" i="6"/>
  <c r="N1935" i="6" s="1"/>
  <c r="BM1935" i="6"/>
  <c r="BN1935" i="6"/>
  <c r="AK1936" i="6"/>
  <c r="AL1936" i="6"/>
  <c r="AM1936" i="6"/>
  <c r="AN1936" i="6"/>
  <c r="AO1936" i="6"/>
  <c r="AP1936" i="6"/>
  <c r="AQ1936" i="6"/>
  <c r="AR1936" i="6"/>
  <c r="AS1936" i="6"/>
  <c r="BJ1936" i="6"/>
  <c r="BK1936" i="6"/>
  <c r="BL1936" i="6"/>
  <c r="BM1936" i="6"/>
  <c r="BN1936" i="6"/>
  <c r="AK1937" i="6"/>
  <c r="AL1937" i="6"/>
  <c r="AM1937" i="6"/>
  <c r="AN1937" i="6"/>
  <c r="AO1937" i="6"/>
  <c r="AP1937" i="6"/>
  <c r="AQ1937" i="6"/>
  <c r="AR1937" i="6"/>
  <c r="AS1937" i="6"/>
  <c r="BJ1937" i="6"/>
  <c r="N1937" i="6" s="1"/>
  <c r="BK1937" i="6"/>
  <c r="BL1937" i="6"/>
  <c r="BM1937" i="6"/>
  <c r="BN1937" i="6"/>
  <c r="AK1938" i="6"/>
  <c r="AL1938" i="6"/>
  <c r="AM1938" i="6"/>
  <c r="AN1938" i="6"/>
  <c r="AO1938" i="6"/>
  <c r="AP1938" i="6"/>
  <c r="AQ1938" i="6"/>
  <c r="AR1938" i="6"/>
  <c r="AS1938" i="6"/>
  <c r="BJ1938" i="6"/>
  <c r="BK1938" i="6"/>
  <c r="BL1938" i="6"/>
  <c r="N1938" i="6" s="1"/>
  <c r="BM1938" i="6"/>
  <c r="BN1938" i="6"/>
  <c r="AK1939" i="6"/>
  <c r="AL1939" i="6"/>
  <c r="AM1939" i="6"/>
  <c r="AN1939" i="6"/>
  <c r="AO1939" i="6"/>
  <c r="AP1939" i="6"/>
  <c r="AQ1939" i="6"/>
  <c r="AR1939" i="6"/>
  <c r="AS1939" i="6"/>
  <c r="BJ1939" i="6"/>
  <c r="BK1939" i="6"/>
  <c r="BL1939" i="6"/>
  <c r="N1939" i="6" s="1"/>
  <c r="BM1939" i="6"/>
  <c r="BN1939" i="6"/>
  <c r="AK1940" i="6"/>
  <c r="AL1940" i="6"/>
  <c r="AM1940" i="6"/>
  <c r="AN1940" i="6"/>
  <c r="AO1940" i="6"/>
  <c r="AP1940" i="6"/>
  <c r="AQ1940" i="6"/>
  <c r="AR1940" i="6"/>
  <c r="AS1940" i="6"/>
  <c r="BJ1940" i="6"/>
  <c r="BK1940" i="6"/>
  <c r="BL1940" i="6"/>
  <c r="BM1940" i="6"/>
  <c r="BN1940" i="6"/>
  <c r="AK1941" i="6"/>
  <c r="AL1941" i="6"/>
  <c r="AM1941" i="6"/>
  <c r="AN1941" i="6"/>
  <c r="AO1941" i="6"/>
  <c r="AP1941" i="6"/>
  <c r="AQ1941" i="6"/>
  <c r="AR1941" i="6"/>
  <c r="AS1941" i="6"/>
  <c r="BJ1941" i="6"/>
  <c r="BK1941" i="6"/>
  <c r="BL1941" i="6"/>
  <c r="N1941" i="6" s="1"/>
  <c r="BM1941" i="6"/>
  <c r="BN1941" i="6"/>
  <c r="AK1942" i="6"/>
  <c r="AL1942" i="6"/>
  <c r="AM1942" i="6"/>
  <c r="AN1942" i="6"/>
  <c r="AO1942" i="6"/>
  <c r="AP1942" i="6"/>
  <c r="AQ1942" i="6"/>
  <c r="AR1942" i="6"/>
  <c r="AS1942" i="6"/>
  <c r="BJ1942" i="6"/>
  <c r="BK1942" i="6"/>
  <c r="BL1942" i="6"/>
  <c r="N1942" i="6" s="1"/>
  <c r="BM1942" i="6"/>
  <c r="BN1942" i="6"/>
  <c r="AK1943" i="6"/>
  <c r="AL1943" i="6"/>
  <c r="AM1943" i="6"/>
  <c r="AN1943" i="6"/>
  <c r="AO1943" i="6"/>
  <c r="AP1943" i="6"/>
  <c r="AQ1943" i="6"/>
  <c r="AR1943" i="6"/>
  <c r="AS1943" i="6"/>
  <c r="BJ1943" i="6"/>
  <c r="N1943" i="6" s="1"/>
  <c r="BK1943" i="6"/>
  <c r="BL1943" i="6"/>
  <c r="BM1943" i="6"/>
  <c r="BN1943" i="6"/>
  <c r="AK1944" i="6"/>
  <c r="AL1944" i="6"/>
  <c r="AM1944" i="6"/>
  <c r="AN1944" i="6"/>
  <c r="AO1944" i="6"/>
  <c r="AP1944" i="6"/>
  <c r="AQ1944" i="6"/>
  <c r="AR1944" i="6"/>
  <c r="AS1944" i="6"/>
  <c r="BJ1944" i="6"/>
  <c r="BK1944" i="6"/>
  <c r="BL1944" i="6"/>
  <c r="BM1944" i="6"/>
  <c r="BN1944" i="6"/>
  <c r="AK1945" i="6"/>
  <c r="AL1945" i="6"/>
  <c r="AM1945" i="6"/>
  <c r="AN1945" i="6"/>
  <c r="AO1945" i="6"/>
  <c r="AP1945" i="6"/>
  <c r="AQ1945" i="6"/>
  <c r="AR1945" i="6"/>
  <c r="AS1945" i="6"/>
  <c r="BJ1945" i="6"/>
  <c r="BK1945" i="6"/>
  <c r="BL1945" i="6"/>
  <c r="N1945" i="6" s="1"/>
  <c r="BM1945" i="6"/>
  <c r="BN1945" i="6"/>
  <c r="AK1946" i="6"/>
  <c r="AL1946" i="6"/>
  <c r="AM1946" i="6"/>
  <c r="AN1946" i="6"/>
  <c r="AO1946" i="6"/>
  <c r="AP1946" i="6"/>
  <c r="AQ1946" i="6"/>
  <c r="AR1946" i="6"/>
  <c r="AS1946" i="6"/>
  <c r="BJ1946" i="6"/>
  <c r="BK1946" i="6"/>
  <c r="N1946" i="6" s="1"/>
  <c r="BL1946" i="6"/>
  <c r="BM1946" i="6"/>
  <c r="BN1946" i="6"/>
  <c r="AK1947" i="6"/>
  <c r="AL1947" i="6"/>
  <c r="AM1947" i="6"/>
  <c r="AN1947" i="6"/>
  <c r="AO1947" i="6"/>
  <c r="AP1947" i="6"/>
  <c r="AQ1947" i="6"/>
  <c r="AR1947" i="6"/>
  <c r="AS1947" i="6"/>
  <c r="BJ1947" i="6"/>
  <c r="N1947" i="6" s="1"/>
  <c r="BK1947" i="6"/>
  <c r="BL1947" i="6"/>
  <c r="BM1947" i="6"/>
  <c r="BN1947" i="6"/>
  <c r="AK1948" i="6"/>
  <c r="AL1948" i="6"/>
  <c r="AM1948" i="6"/>
  <c r="AN1948" i="6"/>
  <c r="AO1948" i="6"/>
  <c r="AP1948" i="6"/>
  <c r="AQ1948" i="6"/>
  <c r="AR1948" i="6"/>
  <c r="AS1948" i="6"/>
  <c r="BJ1948" i="6"/>
  <c r="BK1948" i="6"/>
  <c r="BL1948" i="6"/>
  <c r="BM1948" i="6"/>
  <c r="BN1948" i="6"/>
  <c r="AK1949" i="6"/>
  <c r="AL1949" i="6"/>
  <c r="AM1949" i="6"/>
  <c r="AN1949" i="6"/>
  <c r="AO1949" i="6"/>
  <c r="AP1949" i="6"/>
  <c r="AQ1949" i="6"/>
  <c r="AR1949" i="6"/>
  <c r="AS1949" i="6"/>
  <c r="BJ1949" i="6"/>
  <c r="N1949" i="6" s="1"/>
  <c r="BK1949" i="6"/>
  <c r="BL1949" i="6"/>
  <c r="BM1949" i="6"/>
  <c r="BN1949" i="6"/>
  <c r="AK1950" i="6"/>
  <c r="AL1950" i="6"/>
  <c r="AM1950" i="6"/>
  <c r="AN1950" i="6"/>
  <c r="AO1950" i="6"/>
  <c r="AP1950" i="6"/>
  <c r="AQ1950" i="6"/>
  <c r="AR1950" i="6"/>
  <c r="AS1950" i="6"/>
  <c r="BJ1950" i="6"/>
  <c r="N1950" i="6" s="1"/>
  <c r="BK1950" i="6"/>
  <c r="BL1950" i="6"/>
  <c r="BM1950" i="6"/>
  <c r="BN1950" i="6"/>
  <c r="AK1951" i="6"/>
  <c r="AL1951" i="6"/>
  <c r="AM1951" i="6"/>
  <c r="AN1951" i="6"/>
  <c r="AO1951" i="6"/>
  <c r="AP1951" i="6"/>
  <c r="AQ1951" i="6"/>
  <c r="AR1951" i="6"/>
  <c r="AS1951" i="6"/>
  <c r="BJ1951" i="6"/>
  <c r="BK1951" i="6"/>
  <c r="BL1951" i="6"/>
  <c r="N1951" i="6" s="1"/>
  <c r="BM1951" i="6"/>
  <c r="BN1951" i="6"/>
  <c r="AK1952" i="6"/>
  <c r="AL1952" i="6"/>
  <c r="AM1952" i="6"/>
  <c r="AN1952" i="6"/>
  <c r="AO1952" i="6"/>
  <c r="AP1952" i="6"/>
  <c r="AQ1952" i="6"/>
  <c r="AR1952" i="6"/>
  <c r="AS1952" i="6"/>
  <c r="BJ1952" i="6"/>
  <c r="BK1952" i="6"/>
  <c r="BL1952" i="6"/>
  <c r="N1952" i="6" s="1"/>
  <c r="BM1952" i="6"/>
  <c r="BN1952" i="6"/>
  <c r="AK1953" i="6"/>
  <c r="AL1953" i="6"/>
  <c r="AM1953" i="6"/>
  <c r="AN1953" i="6"/>
  <c r="AO1953" i="6"/>
  <c r="AP1953" i="6"/>
  <c r="AQ1953" i="6"/>
  <c r="AR1953" i="6"/>
  <c r="AS1953" i="6"/>
  <c r="BJ1953" i="6"/>
  <c r="N1953" i="6" s="1"/>
  <c r="BK1953" i="6"/>
  <c r="BL1953" i="6"/>
  <c r="BM1953" i="6"/>
  <c r="BN1953" i="6"/>
  <c r="AK1954" i="6"/>
  <c r="AL1954" i="6"/>
  <c r="AM1954" i="6"/>
  <c r="AN1954" i="6"/>
  <c r="AO1954" i="6"/>
  <c r="AP1954" i="6"/>
  <c r="AQ1954" i="6"/>
  <c r="AR1954" i="6"/>
  <c r="AS1954" i="6"/>
  <c r="BJ1954" i="6"/>
  <c r="N1954" i="6" s="1"/>
  <c r="BK1954" i="6"/>
  <c r="BL1954" i="6"/>
  <c r="BM1954" i="6"/>
  <c r="BN1954" i="6"/>
  <c r="AK1955" i="6"/>
  <c r="AL1955" i="6"/>
  <c r="AM1955" i="6"/>
  <c r="AN1955" i="6"/>
  <c r="AO1955" i="6"/>
  <c r="AP1955" i="6"/>
  <c r="AQ1955" i="6"/>
  <c r="AR1955" i="6"/>
  <c r="AS1955" i="6"/>
  <c r="BJ1955" i="6"/>
  <c r="BK1955" i="6"/>
  <c r="BL1955" i="6"/>
  <c r="N1955" i="6" s="1"/>
  <c r="BM1955" i="6"/>
  <c r="BN1955" i="6"/>
  <c r="AK1956" i="6"/>
  <c r="AL1956" i="6"/>
  <c r="AM1956" i="6"/>
  <c r="AN1956" i="6"/>
  <c r="AO1956" i="6"/>
  <c r="AP1956" i="6"/>
  <c r="AQ1956" i="6"/>
  <c r="AR1956" i="6"/>
  <c r="AS1956" i="6"/>
  <c r="BJ1956" i="6"/>
  <c r="BK1956" i="6"/>
  <c r="BL1956" i="6"/>
  <c r="N1956" i="6" s="1"/>
  <c r="BM1956" i="6"/>
  <c r="BN1956" i="6"/>
  <c r="AK1957" i="6"/>
  <c r="AL1957" i="6"/>
  <c r="AM1957" i="6"/>
  <c r="AN1957" i="6"/>
  <c r="AO1957" i="6"/>
  <c r="AP1957" i="6"/>
  <c r="AQ1957" i="6"/>
  <c r="AR1957" i="6"/>
  <c r="AS1957" i="6"/>
  <c r="BJ1957" i="6"/>
  <c r="N1957" i="6" s="1"/>
  <c r="BK1957" i="6"/>
  <c r="BL1957" i="6"/>
  <c r="BM1957" i="6"/>
  <c r="BN1957" i="6"/>
  <c r="AK1958" i="6"/>
  <c r="AL1958" i="6"/>
  <c r="AM1958" i="6"/>
  <c r="AN1958" i="6"/>
  <c r="AO1958" i="6"/>
  <c r="AP1958" i="6"/>
  <c r="AQ1958" i="6"/>
  <c r="AR1958" i="6"/>
  <c r="AS1958" i="6"/>
  <c r="BJ1958" i="6"/>
  <c r="N1958" i="6" s="1"/>
  <c r="BK1958" i="6"/>
  <c r="BL1958" i="6"/>
  <c r="BM1958" i="6"/>
  <c r="BN1958" i="6"/>
  <c r="AK1959" i="6"/>
  <c r="AL1959" i="6"/>
  <c r="AM1959" i="6"/>
  <c r="AN1959" i="6"/>
  <c r="AO1959" i="6"/>
  <c r="AP1959" i="6"/>
  <c r="AQ1959" i="6"/>
  <c r="AR1959" i="6"/>
  <c r="AS1959" i="6"/>
  <c r="BJ1959" i="6"/>
  <c r="BK1959" i="6"/>
  <c r="BL1959" i="6"/>
  <c r="N1959" i="6" s="1"/>
  <c r="BM1959" i="6"/>
  <c r="BN1959" i="6"/>
  <c r="AK1960" i="6"/>
  <c r="AL1960" i="6"/>
  <c r="AM1960" i="6"/>
  <c r="AN1960" i="6"/>
  <c r="AO1960" i="6"/>
  <c r="AP1960" i="6"/>
  <c r="AQ1960" i="6"/>
  <c r="AR1960" i="6"/>
  <c r="AS1960" i="6"/>
  <c r="BJ1960" i="6"/>
  <c r="BK1960" i="6"/>
  <c r="BL1960" i="6"/>
  <c r="N1960" i="6" s="1"/>
  <c r="BM1960" i="6"/>
  <c r="BN1960" i="6"/>
  <c r="AK1961" i="6"/>
  <c r="AL1961" i="6"/>
  <c r="AM1961" i="6"/>
  <c r="AN1961" i="6"/>
  <c r="AO1961" i="6"/>
  <c r="AP1961" i="6"/>
  <c r="AQ1961" i="6"/>
  <c r="AR1961" i="6"/>
  <c r="AS1961" i="6"/>
  <c r="BJ1961" i="6"/>
  <c r="N1961" i="6" s="1"/>
  <c r="BK1961" i="6"/>
  <c r="BL1961" i="6"/>
  <c r="BM1961" i="6"/>
  <c r="BN1961" i="6"/>
  <c r="AK1962" i="6"/>
  <c r="AL1962" i="6"/>
  <c r="AM1962" i="6"/>
  <c r="AN1962" i="6"/>
  <c r="AO1962" i="6"/>
  <c r="AP1962" i="6"/>
  <c r="AQ1962" i="6"/>
  <c r="AR1962" i="6"/>
  <c r="AS1962" i="6"/>
  <c r="BJ1962" i="6"/>
  <c r="N1962" i="6" s="1"/>
  <c r="BK1962" i="6"/>
  <c r="BL1962" i="6"/>
  <c r="BM1962" i="6"/>
  <c r="BN1962" i="6"/>
  <c r="AK1963" i="6"/>
  <c r="AL1963" i="6"/>
  <c r="AM1963" i="6"/>
  <c r="AN1963" i="6"/>
  <c r="AO1963" i="6"/>
  <c r="AP1963" i="6"/>
  <c r="AQ1963" i="6"/>
  <c r="AR1963" i="6"/>
  <c r="AS1963" i="6"/>
  <c r="BJ1963" i="6"/>
  <c r="BK1963" i="6"/>
  <c r="BL1963" i="6"/>
  <c r="N1963" i="6" s="1"/>
  <c r="BM1963" i="6"/>
  <c r="BN1963" i="6"/>
  <c r="AK1964" i="6"/>
  <c r="AL1964" i="6"/>
  <c r="AM1964" i="6"/>
  <c r="AN1964" i="6"/>
  <c r="AO1964" i="6"/>
  <c r="AP1964" i="6"/>
  <c r="AQ1964" i="6"/>
  <c r="AR1964" i="6"/>
  <c r="AS1964" i="6"/>
  <c r="BJ1964" i="6"/>
  <c r="BK1964" i="6"/>
  <c r="BL1964" i="6"/>
  <c r="N1964" i="6" s="1"/>
  <c r="BM1964" i="6"/>
  <c r="BN1964" i="6"/>
  <c r="AK1965" i="6"/>
  <c r="AL1965" i="6"/>
  <c r="AM1965" i="6"/>
  <c r="AN1965" i="6"/>
  <c r="AO1965" i="6"/>
  <c r="AP1965" i="6"/>
  <c r="AQ1965" i="6"/>
  <c r="AR1965" i="6"/>
  <c r="AS1965" i="6"/>
  <c r="BJ1965" i="6"/>
  <c r="N1965" i="6" s="1"/>
  <c r="BK1965" i="6"/>
  <c r="BL1965" i="6"/>
  <c r="BM1965" i="6"/>
  <c r="BN1965" i="6"/>
  <c r="AK1966" i="6"/>
  <c r="AL1966" i="6"/>
  <c r="AM1966" i="6"/>
  <c r="AN1966" i="6"/>
  <c r="AO1966" i="6"/>
  <c r="AP1966" i="6"/>
  <c r="AQ1966" i="6"/>
  <c r="AR1966" i="6"/>
  <c r="AS1966" i="6"/>
  <c r="BJ1966" i="6"/>
  <c r="N1966" i="6" s="1"/>
  <c r="BK1966" i="6"/>
  <c r="BL1966" i="6"/>
  <c r="BM1966" i="6"/>
  <c r="BN1966" i="6"/>
  <c r="AK1967" i="6"/>
  <c r="AL1967" i="6"/>
  <c r="AM1967" i="6"/>
  <c r="AN1967" i="6"/>
  <c r="AO1967" i="6"/>
  <c r="AP1967" i="6"/>
  <c r="AQ1967" i="6"/>
  <c r="AR1967" i="6"/>
  <c r="AS1967" i="6"/>
  <c r="BJ1967" i="6"/>
  <c r="BK1967" i="6"/>
  <c r="BL1967" i="6"/>
  <c r="N1967" i="6" s="1"/>
  <c r="BM1967" i="6"/>
  <c r="BN1967" i="6"/>
  <c r="AK1968" i="6"/>
  <c r="AL1968" i="6"/>
  <c r="AM1968" i="6"/>
  <c r="AN1968" i="6"/>
  <c r="AO1968" i="6"/>
  <c r="AP1968" i="6"/>
  <c r="AQ1968" i="6"/>
  <c r="AR1968" i="6"/>
  <c r="AS1968" i="6"/>
  <c r="BJ1968" i="6"/>
  <c r="BK1968" i="6"/>
  <c r="BL1968" i="6"/>
  <c r="N1968" i="6" s="1"/>
  <c r="BM1968" i="6"/>
  <c r="BN1968" i="6"/>
  <c r="AK1969" i="6"/>
  <c r="AL1969" i="6"/>
  <c r="AM1969" i="6"/>
  <c r="AN1969" i="6"/>
  <c r="AO1969" i="6"/>
  <c r="AP1969" i="6"/>
  <c r="AQ1969" i="6"/>
  <c r="AR1969" i="6"/>
  <c r="AS1969" i="6"/>
  <c r="BJ1969" i="6"/>
  <c r="N1969" i="6" s="1"/>
  <c r="BK1969" i="6"/>
  <c r="BL1969" i="6"/>
  <c r="BM1969" i="6"/>
  <c r="BN1969" i="6"/>
  <c r="AK1970" i="6"/>
  <c r="AL1970" i="6"/>
  <c r="AM1970" i="6"/>
  <c r="AN1970" i="6"/>
  <c r="AO1970" i="6"/>
  <c r="AP1970" i="6"/>
  <c r="AQ1970" i="6"/>
  <c r="AR1970" i="6"/>
  <c r="AS1970" i="6"/>
  <c r="BJ1970" i="6"/>
  <c r="N1970" i="6" s="1"/>
  <c r="BK1970" i="6"/>
  <c r="BL1970" i="6"/>
  <c r="BM1970" i="6"/>
  <c r="BN1970" i="6"/>
  <c r="AK1971" i="6"/>
  <c r="AL1971" i="6"/>
  <c r="AM1971" i="6"/>
  <c r="AN1971" i="6"/>
  <c r="AO1971" i="6"/>
  <c r="AP1971" i="6"/>
  <c r="AQ1971" i="6"/>
  <c r="AR1971" i="6"/>
  <c r="AS1971" i="6"/>
  <c r="BJ1971" i="6"/>
  <c r="BK1971" i="6"/>
  <c r="BL1971" i="6"/>
  <c r="N1971" i="6" s="1"/>
  <c r="BM1971" i="6"/>
  <c r="BN1971" i="6"/>
  <c r="AK1972" i="6"/>
  <c r="AL1972" i="6"/>
  <c r="AM1972" i="6"/>
  <c r="AN1972" i="6"/>
  <c r="AO1972" i="6"/>
  <c r="AP1972" i="6"/>
  <c r="AQ1972" i="6"/>
  <c r="AR1972" i="6"/>
  <c r="AS1972" i="6"/>
  <c r="BJ1972" i="6"/>
  <c r="BK1972" i="6"/>
  <c r="BL1972" i="6"/>
  <c r="N1972" i="6" s="1"/>
  <c r="BM1972" i="6"/>
  <c r="BN1972" i="6"/>
  <c r="AK1973" i="6"/>
  <c r="AL1973" i="6"/>
  <c r="AM1973" i="6"/>
  <c r="AN1973" i="6"/>
  <c r="AO1973" i="6"/>
  <c r="AP1973" i="6"/>
  <c r="AQ1973" i="6"/>
  <c r="AR1973" i="6"/>
  <c r="AS1973" i="6"/>
  <c r="BJ1973" i="6"/>
  <c r="N1973" i="6" s="1"/>
  <c r="BK1973" i="6"/>
  <c r="BL1973" i="6"/>
  <c r="BM1973" i="6"/>
  <c r="BN1973" i="6"/>
  <c r="AK1974" i="6"/>
  <c r="AL1974" i="6"/>
  <c r="AM1974" i="6"/>
  <c r="AN1974" i="6"/>
  <c r="AO1974" i="6"/>
  <c r="AP1974" i="6"/>
  <c r="AQ1974" i="6"/>
  <c r="AR1974" i="6"/>
  <c r="AS1974" i="6"/>
  <c r="BJ1974" i="6"/>
  <c r="N1974" i="6" s="1"/>
  <c r="BK1974" i="6"/>
  <c r="BL1974" i="6"/>
  <c r="BM1974" i="6"/>
  <c r="BN1974" i="6"/>
  <c r="AK1975" i="6"/>
  <c r="AL1975" i="6"/>
  <c r="AM1975" i="6"/>
  <c r="AN1975" i="6"/>
  <c r="AO1975" i="6"/>
  <c r="AP1975" i="6"/>
  <c r="AQ1975" i="6"/>
  <c r="AR1975" i="6"/>
  <c r="AS1975" i="6"/>
  <c r="BJ1975" i="6"/>
  <c r="BK1975" i="6"/>
  <c r="BL1975" i="6"/>
  <c r="N1975" i="6" s="1"/>
  <c r="BM1975" i="6"/>
  <c r="BN1975" i="6"/>
  <c r="AK1976" i="6"/>
  <c r="AL1976" i="6"/>
  <c r="AM1976" i="6"/>
  <c r="AN1976" i="6"/>
  <c r="AO1976" i="6"/>
  <c r="AP1976" i="6"/>
  <c r="AQ1976" i="6"/>
  <c r="AR1976" i="6"/>
  <c r="AS1976" i="6"/>
  <c r="BJ1976" i="6"/>
  <c r="BK1976" i="6"/>
  <c r="BL1976" i="6"/>
  <c r="N1976" i="6" s="1"/>
  <c r="BM1976" i="6"/>
  <c r="BN1976" i="6"/>
  <c r="AK1977" i="6"/>
  <c r="AL1977" i="6"/>
  <c r="AM1977" i="6"/>
  <c r="AN1977" i="6"/>
  <c r="AO1977" i="6"/>
  <c r="AP1977" i="6"/>
  <c r="AQ1977" i="6"/>
  <c r="AR1977" i="6"/>
  <c r="AS1977" i="6"/>
  <c r="BJ1977" i="6"/>
  <c r="N1977" i="6" s="1"/>
  <c r="BK1977" i="6"/>
  <c r="BL1977" i="6"/>
  <c r="BM1977" i="6"/>
  <c r="BN1977" i="6"/>
  <c r="AK1978" i="6"/>
  <c r="AL1978" i="6"/>
  <c r="AM1978" i="6"/>
  <c r="AN1978" i="6"/>
  <c r="AO1978" i="6"/>
  <c r="AP1978" i="6"/>
  <c r="AQ1978" i="6"/>
  <c r="AR1978" i="6"/>
  <c r="AS1978" i="6"/>
  <c r="BJ1978" i="6"/>
  <c r="N1978" i="6" s="1"/>
  <c r="BK1978" i="6"/>
  <c r="BL1978" i="6"/>
  <c r="BM1978" i="6"/>
  <c r="BN1978" i="6"/>
  <c r="AK1979" i="6"/>
  <c r="AL1979" i="6"/>
  <c r="AM1979" i="6"/>
  <c r="AN1979" i="6"/>
  <c r="AO1979" i="6"/>
  <c r="AP1979" i="6"/>
  <c r="AQ1979" i="6"/>
  <c r="AR1979" i="6"/>
  <c r="AS1979" i="6"/>
  <c r="BJ1979" i="6"/>
  <c r="BK1979" i="6"/>
  <c r="BL1979" i="6"/>
  <c r="N1979" i="6" s="1"/>
  <c r="BM1979" i="6"/>
  <c r="BN1979" i="6"/>
  <c r="AK1980" i="6"/>
  <c r="AL1980" i="6"/>
  <c r="AM1980" i="6"/>
  <c r="AN1980" i="6"/>
  <c r="AO1980" i="6"/>
  <c r="AP1980" i="6"/>
  <c r="AQ1980" i="6"/>
  <c r="AR1980" i="6"/>
  <c r="AS1980" i="6"/>
  <c r="BJ1980" i="6"/>
  <c r="BK1980" i="6"/>
  <c r="BL1980" i="6"/>
  <c r="N1980" i="6" s="1"/>
  <c r="BM1980" i="6"/>
  <c r="BN1980" i="6"/>
  <c r="AK1981" i="6"/>
  <c r="AL1981" i="6"/>
  <c r="AM1981" i="6"/>
  <c r="AN1981" i="6"/>
  <c r="AO1981" i="6"/>
  <c r="AP1981" i="6"/>
  <c r="AQ1981" i="6"/>
  <c r="AR1981" i="6"/>
  <c r="AS1981" i="6"/>
  <c r="BJ1981" i="6"/>
  <c r="N1981" i="6" s="1"/>
  <c r="BK1981" i="6"/>
  <c r="BL1981" i="6"/>
  <c r="BM1981" i="6"/>
  <c r="BN1981" i="6"/>
  <c r="AK1982" i="6"/>
  <c r="AL1982" i="6"/>
  <c r="AM1982" i="6"/>
  <c r="AN1982" i="6"/>
  <c r="AO1982" i="6"/>
  <c r="AP1982" i="6"/>
  <c r="AQ1982" i="6"/>
  <c r="AR1982" i="6"/>
  <c r="AS1982" i="6"/>
  <c r="BJ1982" i="6"/>
  <c r="N1982" i="6" s="1"/>
  <c r="BK1982" i="6"/>
  <c r="BL1982" i="6"/>
  <c r="BM1982" i="6"/>
  <c r="BN1982" i="6"/>
  <c r="AK1983" i="6"/>
  <c r="AL1983" i="6"/>
  <c r="AM1983" i="6"/>
  <c r="AN1983" i="6"/>
  <c r="AO1983" i="6"/>
  <c r="AP1983" i="6"/>
  <c r="AQ1983" i="6"/>
  <c r="AR1983" i="6"/>
  <c r="AS1983" i="6"/>
  <c r="BJ1983" i="6"/>
  <c r="BK1983" i="6"/>
  <c r="BL1983" i="6"/>
  <c r="N1983" i="6" s="1"/>
  <c r="BM1983" i="6"/>
  <c r="BN1983" i="6"/>
  <c r="AK1984" i="6"/>
  <c r="AL1984" i="6"/>
  <c r="AM1984" i="6"/>
  <c r="AN1984" i="6"/>
  <c r="AO1984" i="6"/>
  <c r="AP1984" i="6"/>
  <c r="AQ1984" i="6"/>
  <c r="AR1984" i="6"/>
  <c r="AS1984" i="6"/>
  <c r="BJ1984" i="6"/>
  <c r="BK1984" i="6"/>
  <c r="BL1984" i="6"/>
  <c r="N1984" i="6" s="1"/>
  <c r="BM1984" i="6"/>
  <c r="BN1984" i="6"/>
  <c r="AK1985" i="6"/>
  <c r="AL1985" i="6"/>
  <c r="AM1985" i="6"/>
  <c r="AN1985" i="6"/>
  <c r="AO1985" i="6"/>
  <c r="AP1985" i="6"/>
  <c r="AQ1985" i="6"/>
  <c r="AR1985" i="6"/>
  <c r="AS1985" i="6"/>
  <c r="BJ1985" i="6"/>
  <c r="N1985" i="6" s="1"/>
  <c r="BK1985" i="6"/>
  <c r="BL1985" i="6"/>
  <c r="BM1985" i="6"/>
  <c r="BN1985" i="6"/>
  <c r="AK1986" i="6"/>
  <c r="AL1986" i="6"/>
  <c r="AM1986" i="6"/>
  <c r="AN1986" i="6"/>
  <c r="AO1986" i="6"/>
  <c r="AP1986" i="6"/>
  <c r="AQ1986" i="6"/>
  <c r="AR1986" i="6"/>
  <c r="AS1986" i="6"/>
  <c r="BJ1986" i="6"/>
  <c r="N1986" i="6" s="1"/>
  <c r="BK1986" i="6"/>
  <c r="BL1986" i="6"/>
  <c r="BM1986" i="6"/>
  <c r="BN1986" i="6"/>
  <c r="AK1987" i="6"/>
  <c r="AL1987" i="6"/>
  <c r="AM1987" i="6"/>
  <c r="AN1987" i="6"/>
  <c r="AO1987" i="6"/>
  <c r="AP1987" i="6"/>
  <c r="AQ1987" i="6"/>
  <c r="AR1987" i="6"/>
  <c r="AS1987" i="6"/>
  <c r="BJ1987" i="6"/>
  <c r="BK1987" i="6"/>
  <c r="BL1987" i="6"/>
  <c r="N1987" i="6" s="1"/>
  <c r="BM1987" i="6"/>
  <c r="BN1987" i="6"/>
  <c r="AK1988" i="6"/>
  <c r="AL1988" i="6"/>
  <c r="AM1988" i="6"/>
  <c r="AN1988" i="6"/>
  <c r="AO1988" i="6"/>
  <c r="AP1988" i="6"/>
  <c r="AQ1988" i="6"/>
  <c r="AR1988" i="6"/>
  <c r="AS1988" i="6"/>
  <c r="BJ1988" i="6"/>
  <c r="BK1988" i="6"/>
  <c r="BL1988" i="6"/>
  <c r="N1988" i="6" s="1"/>
  <c r="BM1988" i="6"/>
  <c r="BN1988" i="6"/>
  <c r="AK1989" i="6"/>
  <c r="AL1989" i="6"/>
  <c r="AM1989" i="6"/>
  <c r="AN1989" i="6"/>
  <c r="AO1989" i="6"/>
  <c r="AP1989" i="6"/>
  <c r="AQ1989" i="6"/>
  <c r="AR1989" i="6"/>
  <c r="AS1989" i="6"/>
  <c r="BJ1989" i="6"/>
  <c r="N1989" i="6" s="1"/>
  <c r="BK1989" i="6"/>
  <c r="BL1989" i="6"/>
  <c r="BM1989" i="6"/>
  <c r="BN1989" i="6"/>
  <c r="AK1990" i="6"/>
  <c r="AL1990" i="6"/>
  <c r="AM1990" i="6"/>
  <c r="AN1990" i="6"/>
  <c r="AO1990" i="6"/>
  <c r="AP1990" i="6"/>
  <c r="AQ1990" i="6"/>
  <c r="AR1990" i="6"/>
  <c r="AS1990" i="6"/>
  <c r="BJ1990" i="6"/>
  <c r="N1990" i="6" s="1"/>
  <c r="BK1990" i="6"/>
  <c r="BL1990" i="6"/>
  <c r="BM1990" i="6"/>
  <c r="BN1990" i="6"/>
  <c r="AK1991" i="6"/>
  <c r="AL1991" i="6"/>
  <c r="AM1991" i="6"/>
  <c r="AN1991" i="6"/>
  <c r="AO1991" i="6"/>
  <c r="AP1991" i="6"/>
  <c r="AQ1991" i="6"/>
  <c r="AR1991" i="6"/>
  <c r="AS1991" i="6"/>
  <c r="BJ1991" i="6"/>
  <c r="BK1991" i="6"/>
  <c r="BL1991" i="6"/>
  <c r="N1991" i="6" s="1"/>
  <c r="BM1991" i="6"/>
  <c r="BN1991" i="6"/>
  <c r="AK1992" i="6"/>
  <c r="AL1992" i="6"/>
  <c r="AM1992" i="6"/>
  <c r="AN1992" i="6"/>
  <c r="AO1992" i="6"/>
  <c r="AP1992" i="6"/>
  <c r="AQ1992" i="6"/>
  <c r="AR1992" i="6"/>
  <c r="AS1992" i="6"/>
  <c r="BJ1992" i="6"/>
  <c r="BK1992" i="6"/>
  <c r="BL1992" i="6"/>
  <c r="N1992" i="6" s="1"/>
  <c r="BM1992" i="6"/>
  <c r="BN1992" i="6"/>
  <c r="AK1993" i="6"/>
  <c r="AL1993" i="6"/>
  <c r="AM1993" i="6"/>
  <c r="AN1993" i="6"/>
  <c r="AO1993" i="6"/>
  <c r="AP1993" i="6"/>
  <c r="AQ1993" i="6"/>
  <c r="AR1993" i="6"/>
  <c r="AS1993" i="6"/>
  <c r="BJ1993" i="6"/>
  <c r="N1993" i="6" s="1"/>
  <c r="BK1993" i="6"/>
  <c r="BL1993" i="6"/>
  <c r="BM1993" i="6"/>
  <c r="BN1993" i="6"/>
  <c r="AK1994" i="6"/>
  <c r="AL1994" i="6"/>
  <c r="AM1994" i="6"/>
  <c r="AN1994" i="6"/>
  <c r="AO1994" i="6"/>
  <c r="AP1994" i="6"/>
  <c r="AQ1994" i="6"/>
  <c r="AR1994" i="6"/>
  <c r="AS1994" i="6"/>
  <c r="BJ1994" i="6"/>
  <c r="N1994" i="6" s="1"/>
  <c r="BK1994" i="6"/>
  <c r="BL1994" i="6"/>
  <c r="BM1994" i="6"/>
  <c r="BN1994" i="6"/>
  <c r="AK1995" i="6"/>
  <c r="AL1995" i="6"/>
  <c r="AM1995" i="6"/>
  <c r="AN1995" i="6"/>
  <c r="AO1995" i="6"/>
  <c r="AP1995" i="6"/>
  <c r="AQ1995" i="6"/>
  <c r="AR1995" i="6"/>
  <c r="AS1995" i="6"/>
  <c r="BJ1995" i="6"/>
  <c r="BK1995" i="6"/>
  <c r="BL1995" i="6"/>
  <c r="N1995" i="6" s="1"/>
  <c r="BM1995" i="6"/>
  <c r="BN1995" i="6"/>
  <c r="AK1996" i="6"/>
  <c r="AL1996" i="6"/>
  <c r="AM1996" i="6"/>
  <c r="AN1996" i="6"/>
  <c r="AO1996" i="6"/>
  <c r="AP1996" i="6"/>
  <c r="AQ1996" i="6"/>
  <c r="AR1996" i="6"/>
  <c r="AS1996" i="6"/>
  <c r="BJ1996" i="6"/>
  <c r="BK1996" i="6"/>
  <c r="BL1996" i="6"/>
  <c r="N1996" i="6" s="1"/>
  <c r="BM1996" i="6"/>
  <c r="BN1996" i="6"/>
  <c r="AK1997" i="6"/>
  <c r="AL1997" i="6"/>
  <c r="AM1997" i="6"/>
  <c r="AN1997" i="6"/>
  <c r="AO1997" i="6"/>
  <c r="AP1997" i="6"/>
  <c r="AQ1997" i="6"/>
  <c r="AR1997" i="6"/>
  <c r="AS1997" i="6"/>
  <c r="BJ1997" i="6"/>
  <c r="N1997" i="6" s="1"/>
  <c r="BK1997" i="6"/>
  <c r="BL1997" i="6"/>
  <c r="BM1997" i="6"/>
  <c r="BN1997" i="6"/>
  <c r="AK1998" i="6"/>
  <c r="AL1998" i="6"/>
  <c r="AM1998" i="6"/>
  <c r="AN1998" i="6"/>
  <c r="AO1998" i="6"/>
  <c r="AP1998" i="6"/>
  <c r="AQ1998" i="6"/>
  <c r="AR1998" i="6"/>
  <c r="AS1998" i="6"/>
  <c r="BJ1998" i="6"/>
  <c r="N1998" i="6" s="1"/>
  <c r="BK1998" i="6"/>
  <c r="BL1998" i="6"/>
  <c r="BM1998" i="6"/>
  <c r="BN1998" i="6"/>
  <c r="AK1999" i="6"/>
  <c r="AL1999" i="6"/>
  <c r="AM1999" i="6"/>
  <c r="AN1999" i="6"/>
  <c r="AO1999" i="6"/>
  <c r="AP1999" i="6"/>
  <c r="AQ1999" i="6"/>
  <c r="AR1999" i="6"/>
  <c r="AS1999" i="6"/>
  <c r="BJ1999" i="6"/>
  <c r="BK1999" i="6"/>
  <c r="BL1999" i="6"/>
  <c r="N1999" i="6" s="1"/>
  <c r="BM1999" i="6"/>
  <c r="BN1999" i="6"/>
  <c r="AK2000" i="6"/>
  <c r="AL2000" i="6"/>
  <c r="AM2000" i="6"/>
  <c r="AN2000" i="6"/>
  <c r="AO2000" i="6"/>
  <c r="AP2000" i="6"/>
  <c r="AQ2000" i="6"/>
  <c r="AR2000" i="6"/>
  <c r="AS2000" i="6"/>
  <c r="BJ2000" i="6"/>
  <c r="BK2000" i="6"/>
  <c r="BL2000" i="6"/>
  <c r="N2000" i="6" s="1"/>
  <c r="BM2000" i="6"/>
  <c r="BN2000" i="6"/>
  <c r="AK2001" i="6"/>
  <c r="AL2001" i="6"/>
  <c r="AM2001" i="6"/>
  <c r="AN2001" i="6"/>
  <c r="AO2001" i="6"/>
  <c r="AP2001" i="6"/>
  <c r="AQ2001" i="6"/>
  <c r="AR2001" i="6"/>
  <c r="AS2001" i="6"/>
  <c r="BJ2001" i="6"/>
  <c r="N2001" i="6" s="1"/>
  <c r="BK2001" i="6"/>
  <c r="BL2001" i="6"/>
  <c r="BM2001" i="6"/>
  <c r="BN2001" i="6"/>
  <c r="AK2002" i="6"/>
  <c r="AL2002" i="6"/>
  <c r="AM2002" i="6"/>
  <c r="AN2002" i="6"/>
  <c r="AO2002" i="6"/>
  <c r="AP2002" i="6"/>
  <c r="AQ2002" i="6"/>
  <c r="AR2002" i="6"/>
  <c r="AS2002" i="6"/>
  <c r="BJ2002" i="6"/>
  <c r="N2002" i="6" s="1"/>
  <c r="BK2002" i="6"/>
  <c r="BL2002" i="6"/>
  <c r="BM2002" i="6"/>
  <c r="BN2002" i="6"/>
  <c r="AK2003" i="6"/>
  <c r="AL2003" i="6"/>
  <c r="AM2003" i="6"/>
  <c r="AN2003" i="6"/>
  <c r="AO2003" i="6"/>
  <c r="AP2003" i="6"/>
  <c r="AQ2003" i="6"/>
  <c r="AR2003" i="6"/>
  <c r="AS2003" i="6"/>
  <c r="BJ2003" i="6"/>
  <c r="BK2003" i="6"/>
  <c r="BL2003" i="6"/>
  <c r="N2003" i="6" s="1"/>
  <c r="BM2003" i="6"/>
  <c r="BN2003" i="6"/>
  <c r="AK2004" i="6"/>
  <c r="AL2004" i="6"/>
  <c r="AM2004" i="6"/>
  <c r="AN2004" i="6"/>
  <c r="AO2004" i="6"/>
  <c r="AP2004" i="6"/>
  <c r="AQ2004" i="6"/>
  <c r="AR2004" i="6"/>
  <c r="AS2004" i="6"/>
  <c r="BJ2004" i="6"/>
  <c r="BK2004" i="6"/>
  <c r="BL2004" i="6"/>
  <c r="N2004" i="6" s="1"/>
  <c r="BM2004" i="6"/>
  <c r="BN2004" i="6"/>
  <c r="AK2005" i="6"/>
  <c r="AL2005" i="6"/>
  <c r="AM2005" i="6"/>
  <c r="AN2005" i="6"/>
  <c r="AO2005" i="6"/>
  <c r="AP2005" i="6"/>
  <c r="AQ2005" i="6"/>
  <c r="AR2005" i="6"/>
  <c r="AS2005" i="6"/>
  <c r="BJ2005" i="6"/>
  <c r="N2005" i="6" s="1"/>
  <c r="BK2005" i="6"/>
  <c r="BL2005" i="6"/>
  <c r="BM2005" i="6"/>
  <c r="BN2005" i="6"/>
  <c r="AK2006" i="6"/>
  <c r="AL2006" i="6"/>
  <c r="AM2006" i="6"/>
  <c r="AN2006" i="6"/>
  <c r="AO2006" i="6"/>
  <c r="AP2006" i="6"/>
  <c r="AQ2006" i="6"/>
  <c r="AR2006" i="6"/>
  <c r="AS2006" i="6"/>
  <c r="BJ2006" i="6"/>
  <c r="N2006" i="6" s="1"/>
  <c r="BK2006" i="6"/>
  <c r="BL2006" i="6"/>
  <c r="BM2006" i="6"/>
  <c r="BN2006" i="6"/>
  <c r="AK2007" i="6"/>
  <c r="AL2007" i="6"/>
  <c r="AM2007" i="6"/>
  <c r="AN2007" i="6"/>
  <c r="AO2007" i="6"/>
  <c r="AP2007" i="6"/>
  <c r="AQ2007" i="6"/>
  <c r="AR2007" i="6"/>
  <c r="AS2007" i="6"/>
  <c r="BJ2007" i="6"/>
  <c r="BK2007" i="6"/>
  <c r="BL2007" i="6"/>
  <c r="N2007" i="6" s="1"/>
  <c r="BM2007" i="6"/>
  <c r="BN2007" i="6"/>
  <c r="AK2008" i="6"/>
  <c r="AL2008" i="6"/>
  <c r="AM2008" i="6"/>
  <c r="AN2008" i="6"/>
  <c r="AO2008" i="6"/>
  <c r="AP2008" i="6"/>
  <c r="AQ2008" i="6"/>
  <c r="AR2008" i="6"/>
  <c r="AS2008" i="6"/>
  <c r="BJ2008" i="6"/>
  <c r="BK2008" i="6"/>
  <c r="BL2008" i="6"/>
  <c r="N2008" i="6" s="1"/>
  <c r="BM2008" i="6"/>
  <c r="BN2008" i="6"/>
  <c r="AK2009" i="6"/>
  <c r="AL2009" i="6"/>
  <c r="AM2009" i="6"/>
  <c r="AN2009" i="6"/>
  <c r="AO2009" i="6"/>
  <c r="AP2009" i="6"/>
  <c r="AQ2009" i="6"/>
  <c r="AR2009" i="6"/>
  <c r="AS2009" i="6"/>
  <c r="BJ2009" i="6"/>
  <c r="N2009" i="6" s="1"/>
  <c r="BK2009" i="6"/>
  <c r="BL2009" i="6"/>
  <c r="BM2009" i="6"/>
  <c r="BN2009" i="6"/>
  <c r="AK2010" i="6"/>
  <c r="AL2010" i="6"/>
  <c r="AM2010" i="6"/>
  <c r="AN2010" i="6"/>
  <c r="AO2010" i="6"/>
  <c r="AP2010" i="6"/>
  <c r="AQ2010" i="6"/>
  <c r="AR2010" i="6"/>
  <c r="AS2010" i="6"/>
  <c r="BJ2010" i="6"/>
  <c r="N2010" i="6" s="1"/>
  <c r="BK2010" i="6"/>
  <c r="BL2010" i="6"/>
  <c r="BM2010" i="6"/>
  <c r="BN2010" i="6"/>
  <c r="AK2011" i="6"/>
  <c r="AL2011" i="6"/>
  <c r="AM2011" i="6"/>
  <c r="AN2011" i="6"/>
  <c r="AO2011" i="6"/>
  <c r="AP2011" i="6"/>
  <c r="AQ2011" i="6"/>
  <c r="AR2011" i="6"/>
  <c r="AS2011" i="6"/>
  <c r="BJ2011" i="6"/>
  <c r="BK2011" i="6"/>
  <c r="BL2011" i="6"/>
  <c r="N2011" i="6" s="1"/>
  <c r="BM2011" i="6"/>
  <c r="BN2011" i="6"/>
  <c r="AK2012" i="6"/>
  <c r="AL2012" i="6"/>
  <c r="AM2012" i="6"/>
  <c r="AN2012" i="6"/>
  <c r="AO2012" i="6"/>
  <c r="AP2012" i="6"/>
  <c r="AQ2012" i="6"/>
  <c r="AR2012" i="6"/>
  <c r="AS2012" i="6"/>
  <c r="BJ2012" i="6"/>
  <c r="BK2012" i="6"/>
  <c r="BL2012" i="6"/>
  <c r="N2012" i="6" s="1"/>
  <c r="BM2012" i="6"/>
  <c r="BN2012" i="6"/>
  <c r="AK2013" i="6"/>
  <c r="AL2013" i="6"/>
  <c r="AM2013" i="6"/>
  <c r="AN2013" i="6"/>
  <c r="AO2013" i="6"/>
  <c r="AP2013" i="6"/>
  <c r="AQ2013" i="6"/>
  <c r="AR2013" i="6"/>
  <c r="AS2013" i="6"/>
  <c r="BJ2013" i="6"/>
  <c r="N2013" i="6" s="1"/>
  <c r="BK2013" i="6"/>
  <c r="BL2013" i="6"/>
  <c r="BM2013" i="6"/>
  <c r="BN2013" i="6"/>
  <c r="AK2014" i="6"/>
  <c r="AL2014" i="6"/>
  <c r="AM2014" i="6"/>
  <c r="AN2014" i="6"/>
  <c r="AO2014" i="6"/>
  <c r="AP2014" i="6"/>
  <c r="AQ2014" i="6"/>
  <c r="AR2014" i="6"/>
  <c r="AS2014" i="6"/>
  <c r="BJ2014" i="6"/>
  <c r="N2014" i="6" s="1"/>
  <c r="BK2014" i="6"/>
  <c r="BL2014" i="6"/>
  <c r="BM2014" i="6"/>
  <c r="BN2014" i="6"/>
  <c r="AK2015" i="6"/>
  <c r="AL2015" i="6"/>
  <c r="AM2015" i="6"/>
  <c r="AN2015" i="6"/>
  <c r="AO2015" i="6"/>
  <c r="AP2015" i="6"/>
  <c r="AQ2015" i="6"/>
  <c r="AR2015" i="6"/>
  <c r="AS2015" i="6"/>
  <c r="BJ2015" i="6"/>
  <c r="BK2015" i="6"/>
  <c r="BL2015" i="6"/>
  <c r="N2015" i="6" s="1"/>
  <c r="BM2015" i="6"/>
  <c r="BN2015" i="6"/>
  <c r="AK2016" i="6"/>
  <c r="AL2016" i="6"/>
  <c r="AM2016" i="6"/>
  <c r="AN2016" i="6"/>
  <c r="AO2016" i="6"/>
  <c r="AP2016" i="6"/>
  <c r="AQ2016" i="6"/>
  <c r="AR2016" i="6"/>
  <c r="AS2016" i="6"/>
  <c r="BJ2016" i="6"/>
  <c r="BK2016" i="6"/>
  <c r="BL2016" i="6"/>
  <c r="N2016" i="6" s="1"/>
  <c r="BM2016" i="6"/>
  <c r="BN2016" i="6"/>
  <c r="AK2017" i="6"/>
  <c r="AL2017" i="6"/>
  <c r="AM2017" i="6"/>
  <c r="AN2017" i="6"/>
  <c r="AO2017" i="6"/>
  <c r="AP2017" i="6"/>
  <c r="AQ2017" i="6"/>
  <c r="AR2017" i="6"/>
  <c r="AS2017" i="6"/>
  <c r="BJ2017" i="6"/>
  <c r="N2017" i="6" s="1"/>
  <c r="BK2017" i="6"/>
  <c r="BL2017" i="6"/>
  <c r="BM2017" i="6"/>
  <c r="BN2017" i="6"/>
  <c r="AK2018" i="6"/>
  <c r="AL2018" i="6"/>
  <c r="AM2018" i="6"/>
  <c r="AN2018" i="6"/>
  <c r="AO2018" i="6"/>
  <c r="AP2018" i="6"/>
  <c r="AQ2018" i="6"/>
  <c r="AR2018" i="6"/>
  <c r="AS2018" i="6"/>
  <c r="BJ2018" i="6"/>
  <c r="N2018" i="6" s="1"/>
  <c r="BK2018" i="6"/>
  <c r="BL2018" i="6"/>
  <c r="BM2018" i="6"/>
  <c r="BN2018" i="6"/>
  <c r="AK2019" i="6"/>
  <c r="AL2019" i="6"/>
  <c r="AM2019" i="6"/>
  <c r="AN2019" i="6"/>
  <c r="AO2019" i="6"/>
  <c r="AP2019" i="6"/>
  <c r="AQ2019" i="6"/>
  <c r="AR2019" i="6"/>
  <c r="AS2019" i="6"/>
  <c r="BJ2019" i="6"/>
  <c r="BK2019" i="6"/>
  <c r="BL2019" i="6"/>
  <c r="N2019" i="6" s="1"/>
  <c r="BM2019" i="6"/>
  <c r="BN2019" i="6"/>
  <c r="AK2020" i="6"/>
  <c r="AL2020" i="6"/>
  <c r="AM2020" i="6"/>
  <c r="AN2020" i="6"/>
  <c r="AO2020" i="6"/>
  <c r="AP2020" i="6"/>
  <c r="AQ2020" i="6"/>
  <c r="AR2020" i="6"/>
  <c r="AS2020" i="6"/>
  <c r="BJ2020" i="6"/>
  <c r="BK2020" i="6"/>
  <c r="BL2020" i="6"/>
  <c r="N2020" i="6" s="1"/>
  <c r="BM2020" i="6"/>
  <c r="BN2020" i="6"/>
  <c r="AK2021" i="6"/>
  <c r="AL2021" i="6"/>
  <c r="AM2021" i="6"/>
  <c r="AN2021" i="6"/>
  <c r="AO2021" i="6"/>
  <c r="AP2021" i="6"/>
  <c r="AQ2021" i="6"/>
  <c r="AR2021" i="6"/>
  <c r="AS2021" i="6"/>
  <c r="BJ2021" i="6"/>
  <c r="N2021" i="6" s="1"/>
  <c r="BK2021" i="6"/>
  <c r="BL2021" i="6"/>
  <c r="BM2021" i="6"/>
  <c r="BN2021" i="6"/>
  <c r="AK2022" i="6"/>
  <c r="AL2022" i="6"/>
  <c r="AM2022" i="6"/>
  <c r="AN2022" i="6"/>
  <c r="AO2022" i="6"/>
  <c r="AP2022" i="6"/>
  <c r="AQ2022" i="6"/>
  <c r="AR2022" i="6"/>
  <c r="AS2022" i="6"/>
  <c r="BJ2022" i="6"/>
  <c r="N2022" i="6" s="1"/>
  <c r="BK2022" i="6"/>
  <c r="BL2022" i="6"/>
  <c r="BM2022" i="6"/>
  <c r="BN2022" i="6"/>
  <c r="AK2023" i="6"/>
  <c r="AL2023" i="6"/>
  <c r="AM2023" i="6"/>
  <c r="AN2023" i="6"/>
  <c r="AO2023" i="6"/>
  <c r="AP2023" i="6"/>
  <c r="AQ2023" i="6"/>
  <c r="AR2023" i="6"/>
  <c r="AS2023" i="6"/>
  <c r="BJ2023" i="6"/>
  <c r="BK2023" i="6"/>
  <c r="BL2023" i="6"/>
  <c r="N2023" i="6" s="1"/>
  <c r="BM2023" i="6"/>
  <c r="BN2023" i="6"/>
  <c r="AK2024" i="6"/>
  <c r="AL2024" i="6"/>
  <c r="AM2024" i="6"/>
  <c r="AN2024" i="6"/>
  <c r="AO2024" i="6"/>
  <c r="AP2024" i="6"/>
  <c r="AQ2024" i="6"/>
  <c r="AR2024" i="6"/>
  <c r="AS2024" i="6"/>
  <c r="BJ2024" i="6"/>
  <c r="BK2024" i="6"/>
  <c r="BL2024" i="6"/>
  <c r="N2024" i="6" s="1"/>
  <c r="BM2024" i="6"/>
  <c r="BN2024" i="6"/>
  <c r="AK2025" i="6"/>
  <c r="AL2025" i="6"/>
  <c r="AM2025" i="6"/>
  <c r="AN2025" i="6"/>
  <c r="AO2025" i="6"/>
  <c r="AP2025" i="6"/>
  <c r="AQ2025" i="6"/>
  <c r="AR2025" i="6"/>
  <c r="AS2025" i="6"/>
  <c r="BJ2025" i="6"/>
  <c r="N2025" i="6" s="1"/>
  <c r="BK2025" i="6"/>
  <c r="BL2025" i="6"/>
  <c r="BM2025" i="6"/>
  <c r="BN2025" i="6"/>
  <c r="AK2026" i="6"/>
  <c r="AL2026" i="6"/>
  <c r="AM2026" i="6"/>
  <c r="AN2026" i="6"/>
  <c r="AO2026" i="6"/>
  <c r="AP2026" i="6"/>
  <c r="AQ2026" i="6"/>
  <c r="AR2026" i="6"/>
  <c r="AS2026" i="6"/>
  <c r="BJ2026" i="6"/>
  <c r="N2026" i="6" s="1"/>
  <c r="BK2026" i="6"/>
  <c r="BL2026" i="6"/>
  <c r="BM2026" i="6"/>
  <c r="BN2026" i="6"/>
  <c r="AK2027" i="6"/>
  <c r="AL2027" i="6"/>
  <c r="AM2027" i="6"/>
  <c r="AN2027" i="6"/>
  <c r="AO2027" i="6"/>
  <c r="AP2027" i="6"/>
  <c r="AQ2027" i="6"/>
  <c r="AR2027" i="6"/>
  <c r="AS2027" i="6"/>
  <c r="BJ2027" i="6"/>
  <c r="BK2027" i="6"/>
  <c r="BL2027" i="6"/>
  <c r="N2027" i="6" s="1"/>
  <c r="BM2027" i="6"/>
  <c r="BN2027" i="6"/>
  <c r="AK2028" i="6"/>
  <c r="AL2028" i="6"/>
  <c r="AM2028" i="6"/>
  <c r="AN2028" i="6"/>
  <c r="AO2028" i="6"/>
  <c r="AP2028" i="6"/>
  <c r="AQ2028" i="6"/>
  <c r="AR2028" i="6"/>
  <c r="AS2028" i="6"/>
  <c r="BJ2028" i="6"/>
  <c r="BK2028" i="6"/>
  <c r="BL2028" i="6"/>
  <c r="N2028" i="6" s="1"/>
  <c r="BM2028" i="6"/>
  <c r="BN2028" i="6"/>
  <c r="AK2029" i="6"/>
  <c r="AL2029" i="6"/>
  <c r="AM2029" i="6"/>
  <c r="AN2029" i="6"/>
  <c r="AO2029" i="6"/>
  <c r="AP2029" i="6"/>
  <c r="AQ2029" i="6"/>
  <c r="AR2029" i="6"/>
  <c r="AS2029" i="6"/>
  <c r="BJ2029" i="6"/>
  <c r="N2029" i="6" s="1"/>
  <c r="BK2029" i="6"/>
  <c r="BL2029" i="6"/>
  <c r="BM2029" i="6"/>
  <c r="BN2029" i="6"/>
  <c r="AK2030" i="6"/>
  <c r="AL2030" i="6"/>
  <c r="AM2030" i="6"/>
  <c r="AN2030" i="6"/>
  <c r="AO2030" i="6"/>
  <c r="AP2030" i="6"/>
  <c r="AQ2030" i="6"/>
  <c r="AR2030" i="6"/>
  <c r="AS2030" i="6"/>
  <c r="BJ2030" i="6"/>
  <c r="N2030" i="6" s="1"/>
  <c r="BK2030" i="6"/>
  <c r="BL2030" i="6"/>
  <c r="BM2030" i="6"/>
  <c r="BN2030" i="6"/>
  <c r="AK2031" i="6"/>
  <c r="AL2031" i="6"/>
  <c r="AM2031" i="6"/>
  <c r="AN2031" i="6"/>
  <c r="AO2031" i="6"/>
  <c r="AP2031" i="6"/>
  <c r="AQ2031" i="6"/>
  <c r="AR2031" i="6"/>
  <c r="AS2031" i="6"/>
  <c r="BJ2031" i="6"/>
  <c r="BK2031" i="6"/>
  <c r="BL2031" i="6"/>
  <c r="N2031" i="6" s="1"/>
  <c r="BM2031" i="6"/>
  <c r="BN2031" i="6"/>
  <c r="AK2032" i="6"/>
  <c r="AL2032" i="6"/>
  <c r="AM2032" i="6"/>
  <c r="AN2032" i="6"/>
  <c r="AO2032" i="6"/>
  <c r="AP2032" i="6"/>
  <c r="AQ2032" i="6"/>
  <c r="AR2032" i="6"/>
  <c r="AS2032" i="6"/>
  <c r="BJ2032" i="6"/>
  <c r="BK2032" i="6"/>
  <c r="BL2032" i="6"/>
  <c r="N2032" i="6" s="1"/>
  <c r="BM2032" i="6"/>
  <c r="BN2032" i="6"/>
  <c r="AK2033" i="6"/>
  <c r="AL2033" i="6"/>
  <c r="AM2033" i="6"/>
  <c r="AN2033" i="6"/>
  <c r="AO2033" i="6"/>
  <c r="AP2033" i="6"/>
  <c r="AQ2033" i="6"/>
  <c r="AR2033" i="6"/>
  <c r="AS2033" i="6"/>
  <c r="BJ2033" i="6"/>
  <c r="N2033" i="6" s="1"/>
  <c r="BK2033" i="6"/>
  <c r="BL2033" i="6"/>
  <c r="BM2033" i="6"/>
  <c r="BN2033" i="6"/>
  <c r="AK2034" i="6"/>
  <c r="AL2034" i="6"/>
  <c r="AM2034" i="6"/>
  <c r="AN2034" i="6"/>
  <c r="AO2034" i="6"/>
  <c r="AP2034" i="6"/>
  <c r="AQ2034" i="6"/>
  <c r="AR2034" i="6"/>
  <c r="AS2034" i="6"/>
  <c r="BJ2034" i="6"/>
  <c r="N2034" i="6" s="1"/>
  <c r="BK2034" i="6"/>
  <c r="BL2034" i="6"/>
  <c r="BM2034" i="6"/>
  <c r="BN2034" i="6"/>
  <c r="AK2035" i="6"/>
  <c r="AL2035" i="6"/>
  <c r="AM2035" i="6"/>
  <c r="AN2035" i="6"/>
  <c r="AO2035" i="6"/>
  <c r="AP2035" i="6"/>
  <c r="AQ2035" i="6"/>
  <c r="AR2035" i="6"/>
  <c r="AS2035" i="6"/>
  <c r="BJ2035" i="6"/>
  <c r="BK2035" i="6"/>
  <c r="BL2035" i="6"/>
  <c r="N2035" i="6" s="1"/>
  <c r="BM2035" i="6"/>
  <c r="BN2035" i="6"/>
  <c r="AK2036" i="6"/>
  <c r="AL2036" i="6"/>
  <c r="AM2036" i="6"/>
  <c r="AN2036" i="6"/>
  <c r="AO2036" i="6"/>
  <c r="AP2036" i="6"/>
  <c r="AQ2036" i="6"/>
  <c r="AR2036" i="6"/>
  <c r="AS2036" i="6"/>
  <c r="BJ2036" i="6"/>
  <c r="BK2036" i="6"/>
  <c r="BL2036" i="6"/>
  <c r="N2036" i="6" s="1"/>
  <c r="BM2036" i="6"/>
  <c r="BN2036" i="6"/>
  <c r="AK2037" i="6"/>
  <c r="AL2037" i="6"/>
  <c r="AM2037" i="6"/>
  <c r="AN2037" i="6"/>
  <c r="AO2037" i="6"/>
  <c r="AP2037" i="6"/>
  <c r="AQ2037" i="6"/>
  <c r="AR2037" i="6"/>
  <c r="AS2037" i="6"/>
  <c r="BJ2037" i="6"/>
  <c r="N2037" i="6" s="1"/>
  <c r="BK2037" i="6"/>
  <c r="BL2037" i="6"/>
  <c r="BM2037" i="6"/>
  <c r="BN2037" i="6"/>
  <c r="AK2038" i="6"/>
  <c r="AL2038" i="6"/>
  <c r="AM2038" i="6"/>
  <c r="AN2038" i="6"/>
  <c r="AO2038" i="6"/>
  <c r="AP2038" i="6"/>
  <c r="AQ2038" i="6"/>
  <c r="AR2038" i="6"/>
  <c r="AS2038" i="6"/>
  <c r="BJ2038" i="6"/>
  <c r="N2038" i="6" s="1"/>
  <c r="BK2038" i="6"/>
  <c r="BL2038" i="6"/>
  <c r="BM2038" i="6"/>
  <c r="BN2038" i="6"/>
  <c r="AK2039" i="6"/>
  <c r="AL2039" i="6"/>
  <c r="AM2039" i="6"/>
  <c r="AN2039" i="6"/>
  <c r="AO2039" i="6"/>
  <c r="AP2039" i="6"/>
  <c r="AQ2039" i="6"/>
  <c r="AR2039" i="6"/>
  <c r="AS2039" i="6"/>
  <c r="BJ2039" i="6"/>
  <c r="BK2039" i="6"/>
  <c r="BL2039" i="6"/>
  <c r="N2039" i="6" s="1"/>
  <c r="BM2039" i="6"/>
  <c r="BN2039" i="6"/>
  <c r="AK2040" i="6"/>
  <c r="AL2040" i="6"/>
  <c r="AM2040" i="6"/>
  <c r="AN2040" i="6"/>
  <c r="AO2040" i="6"/>
  <c r="AP2040" i="6"/>
  <c r="AQ2040" i="6"/>
  <c r="AR2040" i="6"/>
  <c r="AS2040" i="6"/>
  <c r="BJ2040" i="6"/>
  <c r="BK2040" i="6"/>
  <c r="BL2040" i="6"/>
  <c r="N2040" i="6" s="1"/>
  <c r="BM2040" i="6"/>
  <c r="BN2040" i="6"/>
  <c r="AK2041" i="6"/>
  <c r="AL2041" i="6"/>
  <c r="AM2041" i="6"/>
  <c r="AN2041" i="6"/>
  <c r="AO2041" i="6"/>
  <c r="AP2041" i="6"/>
  <c r="AQ2041" i="6"/>
  <c r="AR2041" i="6"/>
  <c r="AS2041" i="6"/>
  <c r="BJ2041" i="6"/>
  <c r="N2041" i="6" s="1"/>
  <c r="BK2041" i="6"/>
  <c r="BL2041" i="6"/>
  <c r="BM2041" i="6"/>
  <c r="BN2041" i="6"/>
  <c r="AK2042" i="6"/>
  <c r="AL2042" i="6"/>
  <c r="AM2042" i="6"/>
  <c r="AN2042" i="6"/>
  <c r="AO2042" i="6"/>
  <c r="AP2042" i="6"/>
  <c r="AQ2042" i="6"/>
  <c r="AR2042" i="6"/>
  <c r="AS2042" i="6"/>
  <c r="BJ2042" i="6"/>
  <c r="N2042" i="6" s="1"/>
  <c r="BK2042" i="6"/>
  <c r="BL2042" i="6"/>
  <c r="BM2042" i="6"/>
  <c r="BN2042" i="6"/>
  <c r="AK2043" i="6"/>
  <c r="AL2043" i="6"/>
  <c r="AM2043" i="6"/>
  <c r="AN2043" i="6"/>
  <c r="AO2043" i="6"/>
  <c r="AP2043" i="6"/>
  <c r="AQ2043" i="6"/>
  <c r="AR2043" i="6"/>
  <c r="AS2043" i="6"/>
  <c r="BJ2043" i="6"/>
  <c r="BK2043" i="6"/>
  <c r="BL2043" i="6"/>
  <c r="N2043" i="6" s="1"/>
  <c r="BM2043" i="6"/>
  <c r="BN2043" i="6"/>
  <c r="AK2044" i="6"/>
  <c r="AL2044" i="6"/>
  <c r="AM2044" i="6"/>
  <c r="AN2044" i="6"/>
  <c r="AO2044" i="6"/>
  <c r="AP2044" i="6"/>
  <c r="AQ2044" i="6"/>
  <c r="AR2044" i="6"/>
  <c r="AS2044" i="6"/>
  <c r="BJ2044" i="6"/>
  <c r="BK2044" i="6"/>
  <c r="BL2044" i="6"/>
  <c r="N2044" i="6" s="1"/>
  <c r="BM2044" i="6"/>
  <c r="BN2044" i="6"/>
  <c r="AK2045" i="6"/>
  <c r="AL2045" i="6"/>
  <c r="AM2045" i="6"/>
  <c r="AN2045" i="6"/>
  <c r="AO2045" i="6"/>
  <c r="AP2045" i="6"/>
  <c r="AQ2045" i="6"/>
  <c r="AR2045" i="6"/>
  <c r="AS2045" i="6"/>
  <c r="BJ2045" i="6"/>
  <c r="N2045" i="6" s="1"/>
  <c r="BK2045" i="6"/>
  <c r="BL2045" i="6"/>
  <c r="BM2045" i="6"/>
  <c r="BN2045" i="6"/>
  <c r="AK2046" i="6"/>
  <c r="AL2046" i="6"/>
  <c r="AM2046" i="6"/>
  <c r="AN2046" i="6"/>
  <c r="AO2046" i="6"/>
  <c r="AP2046" i="6"/>
  <c r="AQ2046" i="6"/>
  <c r="AR2046" i="6"/>
  <c r="AS2046" i="6"/>
  <c r="BJ2046" i="6"/>
  <c r="N2046" i="6" s="1"/>
  <c r="BK2046" i="6"/>
  <c r="BL2046" i="6"/>
  <c r="BM2046" i="6"/>
  <c r="BN2046" i="6"/>
  <c r="AK2047" i="6"/>
  <c r="AL2047" i="6"/>
  <c r="AM2047" i="6"/>
  <c r="AN2047" i="6"/>
  <c r="AO2047" i="6"/>
  <c r="AP2047" i="6"/>
  <c r="AQ2047" i="6"/>
  <c r="AR2047" i="6"/>
  <c r="AS2047" i="6"/>
  <c r="BJ2047" i="6"/>
  <c r="BK2047" i="6"/>
  <c r="BL2047" i="6"/>
  <c r="N2047" i="6" s="1"/>
  <c r="BM2047" i="6"/>
  <c r="BN2047" i="6"/>
  <c r="AK2048" i="6"/>
  <c r="AL2048" i="6"/>
  <c r="AM2048" i="6"/>
  <c r="AN2048" i="6"/>
  <c r="AO2048" i="6"/>
  <c r="AP2048" i="6"/>
  <c r="AQ2048" i="6"/>
  <c r="AR2048" i="6"/>
  <c r="AS2048" i="6"/>
  <c r="BJ2048" i="6"/>
  <c r="BK2048" i="6"/>
  <c r="BL2048" i="6"/>
  <c r="N2048" i="6" s="1"/>
  <c r="BM2048" i="6"/>
  <c r="BN2048" i="6"/>
  <c r="AK2049" i="6"/>
  <c r="AL2049" i="6"/>
  <c r="AM2049" i="6"/>
  <c r="AN2049" i="6"/>
  <c r="AO2049" i="6"/>
  <c r="AP2049" i="6"/>
  <c r="AQ2049" i="6"/>
  <c r="AR2049" i="6"/>
  <c r="AS2049" i="6"/>
  <c r="BJ2049" i="6"/>
  <c r="N2049" i="6" s="1"/>
  <c r="BK2049" i="6"/>
  <c r="BL2049" i="6"/>
  <c r="BM2049" i="6"/>
  <c r="BN2049" i="6"/>
  <c r="AK2050" i="6"/>
  <c r="AL2050" i="6"/>
  <c r="AM2050" i="6"/>
  <c r="AN2050" i="6"/>
  <c r="AO2050" i="6"/>
  <c r="AP2050" i="6"/>
  <c r="AQ2050" i="6"/>
  <c r="AR2050" i="6"/>
  <c r="AS2050" i="6"/>
  <c r="BJ2050" i="6"/>
  <c r="N2050" i="6" s="1"/>
  <c r="BK2050" i="6"/>
  <c r="BL2050" i="6"/>
  <c r="BM2050" i="6"/>
  <c r="BN2050" i="6"/>
  <c r="AK2051" i="6"/>
  <c r="AL2051" i="6"/>
  <c r="AM2051" i="6"/>
  <c r="AN2051" i="6"/>
  <c r="AO2051" i="6"/>
  <c r="AP2051" i="6"/>
  <c r="AQ2051" i="6"/>
  <c r="AR2051" i="6"/>
  <c r="AS2051" i="6"/>
  <c r="BJ2051" i="6"/>
  <c r="BK2051" i="6"/>
  <c r="BL2051" i="6"/>
  <c r="N2051" i="6" s="1"/>
  <c r="BM2051" i="6"/>
  <c r="BN2051" i="6"/>
  <c r="AK2052" i="6"/>
  <c r="AL2052" i="6"/>
  <c r="AM2052" i="6"/>
  <c r="AN2052" i="6"/>
  <c r="AO2052" i="6"/>
  <c r="AP2052" i="6"/>
  <c r="AQ2052" i="6"/>
  <c r="AR2052" i="6"/>
  <c r="AS2052" i="6"/>
  <c r="BJ2052" i="6"/>
  <c r="BK2052" i="6"/>
  <c r="BL2052" i="6"/>
  <c r="N2052" i="6" s="1"/>
  <c r="BM2052" i="6"/>
  <c r="BN2052" i="6"/>
  <c r="AK2053" i="6"/>
  <c r="AL2053" i="6"/>
  <c r="AM2053" i="6"/>
  <c r="AN2053" i="6"/>
  <c r="AO2053" i="6"/>
  <c r="AP2053" i="6"/>
  <c r="AQ2053" i="6"/>
  <c r="AR2053" i="6"/>
  <c r="AS2053" i="6"/>
  <c r="BJ2053" i="6"/>
  <c r="N2053" i="6" s="1"/>
  <c r="BK2053" i="6"/>
  <c r="BL2053" i="6"/>
  <c r="BM2053" i="6"/>
  <c r="BN2053" i="6"/>
  <c r="AK2054" i="6"/>
  <c r="AL2054" i="6"/>
  <c r="AM2054" i="6"/>
  <c r="AN2054" i="6"/>
  <c r="AO2054" i="6"/>
  <c r="AP2054" i="6"/>
  <c r="AQ2054" i="6"/>
  <c r="AR2054" i="6"/>
  <c r="AS2054" i="6"/>
  <c r="BJ2054" i="6"/>
  <c r="N2054" i="6" s="1"/>
  <c r="BK2054" i="6"/>
  <c r="BL2054" i="6"/>
  <c r="BM2054" i="6"/>
  <c r="BN2054" i="6"/>
  <c r="AK2055" i="6"/>
  <c r="AL2055" i="6"/>
  <c r="AM2055" i="6"/>
  <c r="AN2055" i="6"/>
  <c r="AO2055" i="6"/>
  <c r="AP2055" i="6"/>
  <c r="AQ2055" i="6"/>
  <c r="AR2055" i="6"/>
  <c r="AS2055" i="6"/>
  <c r="BJ2055" i="6"/>
  <c r="BK2055" i="6"/>
  <c r="BL2055" i="6"/>
  <c r="N2055" i="6" s="1"/>
  <c r="BM2055" i="6"/>
  <c r="BN2055" i="6"/>
  <c r="AK2056" i="6"/>
  <c r="AL2056" i="6"/>
  <c r="AM2056" i="6"/>
  <c r="AN2056" i="6"/>
  <c r="AO2056" i="6"/>
  <c r="AP2056" i="6"/>
  <c r="AQ2056" i="6"/>
  <c r="AR2056" i="6"/>
  <c r="AS2056" i="6"/>
  <c r="BJ2056" i="6"/>
  <c r="BK2056" i="6"/>
  <c r="BL2056" i="6"/>
  <c r="N2056" i="6" s="1"/>
  <c r="BM2056" i="6"/>
  <c r="BN2056" i="6"/>
  <c r="AK2057" i="6"/>
  <c r="AL2057" i="6"/>
  <c r="AM2057" i="6"/>
  <c r="AN2057" i="6"/>
  <c r="AO2057" i="6"/>
  <c r="AP2057" i="6"/>
  <c r="AQ2057" i="6"/>
  <c r="AR2057" i="6"/>
  <c r="AS2057" i="6"/>
  <c r="BJ2057" i="6"/>
  <c r="N2057" i="6" s="1"/>
  <c r="BK2057" i="6"/>
  <c r="BL2057" i="6"/>
  <c r="BM2057" i="6"/>
  <c r="BN2057" i="6"/>
  <c r="AK2058" i="6"/>
  <c r="AL2058" i="6"/>
  <c r="AM2058" i="6"/>
  <c r="AN2058" i="6"/>
  <c r="AO2058" i="6"/>
  <c r="AP2058" i="6"/>
  <c r="AQ2058" i="6"/>
  <c r="AR2058" i="6"/>
  <c r="AS2058" i="6"/>
  <c r="BJ2058" i="6"/>
  <c r="N2058" i="6" s="1"/>
  <c r="BK2058" i="6"/>
  <c r="BL2058" i="6"/>
  <c r="BM2058" i="6"/>
  <c r="BN2058" i="6"/>
  <c r="AK2059" i="6"/>
  <c r="AL2059" i="6"/>
  <c r="AM2059" i="6"/>
  <c r="AN2059" i="6"/>
  <c r="AO2059" i="6"/>
  <c r="AP2059" i="6"/>
  <c r="AQ2059" i="6"/>
  <c r="AR2059" i="6"/>
  <c r="AS2059" i="6"/>
  <c r="BJ2059" i="6"/>
  <c r="BK2059" i="6"/>
  <c r="BL2059" i="6"/>
  <c r="N2059" i="6" s="1"/>
  <c r="BM2059" i="6"/>
  <c r="BN2059" i="6"/>
  <c r="AK2060" i="6"/>
  <c r="AL2060" i="6"/>
  <c r="AM2060" i="6"/>
  <c r="AN2060" i="6"/>
  <c r="AO2060" i="6"/>
  <c r="AP2060" i="6"/>
  <c r="AQ2060" i="6"/>
  <c r="AR2060" i="6"/>
  <c r="AS2060" i="6"/>
  <c r="BJ2060" i="6"/>
  <c r="BK2060" i="6"/>
  <c r="BL2060" i="6"/>
  <c r="N2060" i="6" s="1"/>
  <c r="BM2060" i="6"/>
  <c r="BN2060" i="6"/>
  <c r="AK2061" i="6"/>
  <c r="AL2061" i="6"/>
  <c r="AM2061" i="6"/>
  <c r="AN2061" i="6"/>
  <c r="AO2061" i="6"/>
  <c r="AP2061" i="6"/>
  <c r="AQ2061" i="6"/>
  <c r="AR2061" i="6"/>
  <c r="AS2061" i="6"/>
  <c r="BJ2061" i="6"/>
  <c r="N2061" i="6" s="1"/>
  <c r="BK2061" i="6"/>
  <c r="BL2061" i="6"/>
  <c r="BM2061" i="6"/>
  <c r="BN2061" i="6"/>
  <c r="AK2062" i="6"/>
  <c r="AL2062" i="6"/>
  <c r="AM2062" i="6"/>
  <c r="AN2062" i="6"/>
  <c r="AO2062" i="6"/>
  <c r="AP2062" i="6"/>
  <c r="AQ2062" i="6"/>
  <c r="AR2062" i="6"/>
  <c r="AS2062" i="6"/>
  <c r="BJ2062" i="6"/>
  <c r="N2062" i="6" s="1"/>
  <c r="BK2062" i="6"/>
  <c r="BL2062" i="6"/>
  <c r="BM2062" i="6"/>
  <c r="BN2062" i="6"/>
  <c r="AK2063" i="6"/>
  <c r="AL2063" i="6"/>
  <c r="AM2063" i="6"/>
  <c r="AN2063" i="6"/>
  <c r="AO2063" i="6"/>
  <c r="AP2063" i="6"/>
  <c r="AQ2063" i="6"/>
  <c r="AR2063" i="6"/>
  <c r="AS2063" i="6"/>
  <c r="BJ2063" i="6"/>
  <c r="BK2063" i="6"/>
  <c r="BL2063" i="6"/>
  <c r="N2063" i="6" s="1"/>
  <c r="BM2063" i="6"/>
  <c r="BN2063" i="6"/>
  <c r="AK2064" i="6"/>
  <c r="AL2064" i="6"/>
  <c r="AM2064" i="6"/>
  <c r="AN2064" i="6"/>
  <c r="AO2064" i="6"/>
  <c r="AP2064" i="6"/>
  <c r="AQ2064" i="6"/>
  <c r="AR2064" i="6"/>
  <c r="AS2064" i="6"/>
  <c r="BJ2064" i="6"/>
  <c r="BK2064" i="6"/>
  <c r="BL2064" i="6"/>
  <c r="N2064" i="6" s="1"/>
  <c r="BM2064" i="6"/>
  <c r="BN2064" i="6"/>
  <c r="AK2065" i="6"/>
  <c r="AL2065" i="6"/>
  <c r="AM2065" i="6"/>
  <c r="AN2065" i="6"/>
  <c r="AO2065" i="6"/>
  <c r="AP2065" i="6"/>
  <c r="AQ2065" i="6"/>
  <c r="AR2065" i="6"/>
  <c r="AS2065" i="6"/>
  <c r="BJ2065" i="6"/>
  <c r="N2065" i="6" s="1"/>
  <c r="BK2065" i="6"/>
  <c r="BL2065" i="6"/>
  <c r="BM2065" i="6"/>
  <c r="BN2065" i="6"/>
  <c r="AK2066" i="6"/>
  <c r="AL2066" i="6"/>
  <c r="AM2066" i="6"/>
  <c r="AN2066" i="6"/>
  <c r="AO2066" i="6"/>
  <c r="AP2066" i="6"/>
  <c r="AQ2066" i="6"/>
  <c r="AR2066" i="6"/>
  <c r="AS2066" i="6"/>
  <c r="BJ2066" i="6"/>
  <c r="N2066" i="6" s="1"/>
  <c r="BK2066" i="6"/>
  <c r="BL2066" i="6"/>
  <c r="BM2066" i="6"/>
  <c r="BN2066" i="6"/>
  <c r="AK2067" i="6"/>
  <c r="AL2067" i="6"/>
  <c r="AM2067" i="6"/>
  <c r="AN2067" i="6"/>
  <c r="AO2067" i="6"/>
  <c r="AP2067" i="6"/>
  <c r="AQ2067" i="6"/>
  <c r="AR2067" i="6"/>
  <c r="AS2067" i="6"/>
  <c r="BJ2067" i="6"/>
  <c r="BK2067" i="6"/>
  <c r="BL2067" i="6"/>
  <c r="N2067" i="6" s="1"/>
  <c r="BM2067" i="6"/>
  <c r="BN2067" i="6"/>
  <c r="AK2068" i="6"/>
  <c r="AL2068" i="6"/>
  <c r="AM2068" i="6"/>
  <c r="AN2068" i="6"/>
  <c r="AO2068" i="6"/>
  <c r="AP2068" i="6"/>
  <c r="AQ2068" i="6"/>
  <c r="AR2068" i="6"/>
  <c r="AS2068" i="6"/>
  <c r="BJ2068" i="6"/>
  <c r="BK2068" i="6"/>
  <c r="BL2068" i="6"/>
  <c r="N2068" i="6" s="1"/>
  <c r="BM2068" i="6"/>
  <c r="BN2068" i="6"/>
  <c r="AK2069" i="6"/>
  <c r="AL2069" i="6"/>
  <c r="AM2069" i="6"/>
  <c r="AN2069" i="6"/>
  <c r="AO2069" i="6"/>
  <c r="AP2069" i="6"/>
  <c r="AQ2069" i="6"/>
  <c r="AR2069" i="6"/>
  <c r="AS2069" i="6"/>
  <c r="BJ2069" i="6"/>
  <c r="N2069" i="6" s="1"/>
  <c r="BK2069" i="6"/>
  <c r="BL2069" i="6"/>
  <c r="BM2069" i="6"/>
  <c r="BN2069" i="6"/>
  <c r="AK2070" i="6"/>
  <c r="AL2070" i="6"/>
  <c r="AM2070" i="6"/>
  <c r="AN2070" i="6"/>
  <c r="AO2070" i="6"/>
  <c r="AP2070" i="6"/>
  <c r="AQ2070" i="6"/>
  <c r="AR2070" i="6"/>
  <c r="AS2070" i="6"/>
  <c r="BJ2070" i="6"/>
  <c r="N2070" i="6" s="1"/>
  <c r="BK2070" i="6"/>
  <c r="BL2070" i="6"/>
  <c r="BM2070" i="6"/>
  <c r="BN2070" i="6"/>
  <c r="AK2071" i="6"/>
  <c r="AL2071" i="6"/>
  <c r="AM2071" i="6"/>
  <c r="AN2071" i="6"/>
  <c r="AO2071" i="6"/>
  <c r="AP2071" i="6"/>
  <c r="AQ2071" i="6"/>
  <c r="AR2071" i="6"/>
  <c r="AS2071" i="6"/>
  <c r="BJ2071" i="6"/>
  <c r="BK2071" i="6"/>
  <c r="BL2071" i="6"/>
  <c r="N2071" i="6" s="1"/>
  <c r="BM2071" i="6"/>
  <c r="BN2071" i="6"/>
  <c r="AK2072" i="6"/>
  <c r="AL2072" i="6"/>
  <c r="AM2072" i="6"/>
  <c r="AN2072" i="6"/>
  <c r="AO2072" i="6"/>
  <c r="AP2072" i="6"/>
  <c r="AQ2072" i="6"/>
  <c r="AR2072" i="6"/>
  <c r="AS2072" i="6"/>
  <c r="BJ2072" i="6"/>
  <c r="BK2072" i="6"/>
  <c r="BL2072" i="6"/>
  <c r="N2072" i="6" s="1"/>
  <c r="BM2072" i="6"/>
  <c r="BN2072" i="6"/>
  <c r="AK2073" i="6"/>
  <c r="AL2073" i="6"/>
  <c r="AM2073" i="6"/>
  <c r="AN2073" i="6"/>
  <c r="AO2073" i="6"/>
  <c r="AP2073" i="6"/>
  <c r="AQ2073" i="6"/>
  <c r="AR2073" i="6"/>
  <c r="AS2073" i="6"/>
  <c r="BJ2073" i="6"/>
  <c r="N2073" i="6" s="1"/>
  <c r="BK2073" i="6"/>
  <c r="BL2073" i="6"/>
  <c r="BM2073" i="6"/>
  <c r="BN2073" i="6"/>
  <c r="AK2074" i="6"/>
  <c r="AL2074" i="6"/>
  <c r="AM2074" i="6"/>
  <c r="AN2074" i="6"/>
  <c r="AO2074" i="6"/>
  <c r="AP2074" i="6"/>
  <c r="AQ2074" i="6"/>
  <c r="AR2074" i="6"/>
  <c r="AS2074" i="6"/>
  <c r="BJ2074" i="6"/>
  <c r="N2074" i="6" s="1"/>
  <c r="BK2074" i="6"/>
  <c r="BL2074" i="6"/>
  <c r="BM2074" i="6"/>
  <c r="BN2074" i="6"/>
  <c r="AK2075" i="6"/>
  <c r="AL2075" i="6"/>
  <c r="AM2075" i="6"/>
  <c r="AN2075" i="6"/>
  <c r="AO2075" i="6"/>
  <c r="AP2075" i="6"/>
  <c r="AQ2075" i="6"/>
  <c r="AR2075" i="6"/>
  <c r="AS2075" i="6"/>
  <c r="BJ2075" i="6"/>
  <c r="BK2075" i="6"/>
  <c r="BL2075" i="6"/>
  <c r="N2075" i="6" s="1"/>
  <c r="BM2075" i="6"/>
  <c r="BN2075" i="6"/>
  <c r="AK2076" i="6"/>
  <c r="AL2076" i="6"/>
  <c r="AM2076" i="6"/>
  <c r="AN2076" i="6"/>
  <c r="AO2076" i="6"/>
  <c r="AP2076" i="6"/>
  <c r="AQ2076" i="6"/>
  <c r="AR2076" i="6"/>
  <c r="AS2076" i="6"/>
  <c r="BJ2076" i="6"/>
  <c r="BK2076" i="6"/>
  <c r="BL2076" i="6"/>
  <c r="N2076" i="6" s="1"/>
  <c r="BM2076" i="6"/>
  <c r="BN2076" i="6"/>
  <c r="AK2077" i="6"/>
  <c r="AL2077" i="6"/>
  <c r="AM2077" i="6"/>
  <c r="AN2077" i="6"/>
  <c r="AO2077" i="6"/>
  <c r="AP2077" i="6"/>
  <c r="AQ2077" i="6"/>
  <c r="AR2077" i="6"/>
  <c r="AS2077" i="6"/>
  <c r="BJ2077" i="6"/>
  <c r="N2077" i="6" s="1"/>
  <c r="BK2077" i="6"/>
  <c r="BL2077" i="6"/>
  <c r="BM2077" i="6"/>
  <c r="BN2077" i="6"/>
  <c r="AK2078" i="6"/>
  <c r="AL2078" i="6"/>
  <c r="AM2078" i="6"/>
  <c r="AN2078" i="6"/>
  <c r="AO2078" i="6"/>
  <c r="AP2078" i="6"/>
  <c r="AQ2078" i="6"/>
  <c r="AR2078" i="6"/>
  <c r="AS2078" i="6"/>
  <c r="BJ2078" i="6"/>
  <c r="N2078" i="6" s="1"/>
  <c r="BK2078" i="6"/>
  <c r="BL2078" i="6"/>
  <c r="BM2078" i="6"/>
  <c r="BN2078" i="6"/>
  <c r="AK2079" i="6"/>
  <c r="AL2079" i="6"/>
  <c r="AM2079" i="6"/>
  <c r="AN2079" i="6"/>
  <c r="AO2079" i="6"/>
  <c r="AP2079" i="6"/>
  <c r="AQ2079" i="6"/>
  <c r="AR2079" i="6"/>
  <c r="AS2079" i="6"/>
  <c r="BJ2079" i="6"/>
  <c r="BK2079" i="6"/>
  <c r="BL2079" i="6"/>
  <c r="N2079" i="6" s="1"/>
  <c r="BM2079" i="6"/>
  <c r="BN2079" i="6"/>
  <c r="AK2080" i="6"/>
  <c r="AL2080" i="6"/>
  <c r="AM2080" i="6"/>
  <c r="AN2080" i="6"/>
  <c r="AO2080" i="6"/>
  <c r="AP2080" i="6"/>
  <c r="AQ2080" i="6"/>
  <c r="AR2080" i="6"/>
  <c r="AS2080" i="6"/>
  <c r="BJ2080" i="6"/>
  <c r="BK2080" i="6"/>
  <c r="BL2080" i="6"/>
  <c r="N2080" i="6" s="1"/>
  <c r="BM2080" i="6"/>
  <c r="BN2080" i="6"/>
  <c r="AK2081" i="6"/>
  <c r="AL2081" i="6"/>
  <c r="AM2081" i="6"/>
  <c r="AN2081" i="6"/>
  <c r="AO2081" i="6"/>
  <c r="AP2081" i="6"/>
  <c r="AQ2081" i="6"/>
  <c r="AR2081" i="6"/>
  <c r="AS2081" i="6"/>
  <c r="BJ2081" i="6"/>
  <c r="N2081" i="6" s="1"/>
  <c r="BK2081" i="6"/>
  <c r="BL2081" i="6"/>
  <c r="BM2081" i="6"/>
  <c r="BN2081" i="6"/>
  <c r="AK2082" i="6"/>
  <c r="AL2082" i="6"/>
  <c r="AM2082" i="6"/>
  <c r="AN2082" i="6"/>
  <c r="AO2082" i="6"/>
  <c r="AP2082" i="6"/>
  <c r="AQ2082" i="6"/>
  <c r="AR2082" i="6"/>
  <c r="AS2082" i="6"/>
  <c r="BJ2082" i="6"/>
  <c r="N2082" i="6" s="1"/>
  <c r="BK2082" i="6"/>
  <c r="BL2082" i="6"/>
  <c r="BM2082" i="6"/>
  <c r="BN2082" i="6"/>
  <c r="AK2083" i="6"/>
  <c r="AL2083" i="6"/>
  <c r="AM2083" i="6"/>
  <c r="AN2083" i="6"/>
  <c r="AO2083" i="6"/>
  <c r="AP2083" i="6"/>
  <c r="AQ2083" i="6"/>
  <c r="AR2083" i="6"/>
  <c r="AS2083" i="6"/>
  <c r="BJ2083" i="6"/>
  <c r="BK2083" i="6"/>
  <c r="BL2083" i="6"/>
  <c r="N2083" i="6" s="1"/>
  <c r="BM2083" i="6"/>
  <c r="BN2083" i="6"/>
  <c r="AK2084" i="6"/>
  <c r="AL2084" i="6"/>
  <c r="AM2084" i="6"/>
  <c r="AN2084" i="6"/>
  <c r="AO2084" i="6"/>
  <c r="AP2084" i="6"/>
  <c r="AQ2084" i="6"/>
  <c r="AR2084" i="6"/>
  <c r="AS2084" i="6"/>
  <c r="BJ2084" i="6"/>
  <c r="BK2084" i="6"/>
  <c r="BL2084" i="6"/>
  <c r="N2084" i="6" s="1"/>
  <c r="BM2084" i="6"/>
  <c r="BN2084" i="6"/>
  <c r="AK2085" i="6"/>
  <c r="AL2085" i="6"/>
  <c r="AM2085" i="6"/>
  <c r="AN2085" i="6"/>
  <c r="AO2085" i="6"/>
  <c r="AP2085" i="6"/>
  <c r="AQ2085" i="6"/>
  <c r="AR2085" i="6"/>
  <c r="AS2085" i="6"/>
  <c r="BJ2085" i="6"/>
  <c r="N2085" i="6" s="1"/>
  <c r="BK2085" i="6"/>
  <c r="BL2085" i="6"/>
  <c r="BM2085" i="6"/>
  <c r="BN2085" i="6"/>
  <c r="AK2086" i="6"/>
  <c r="AL2086" i="6"/>
  <c r="AM2086" i="6"/>
  <c r="AN2086" i="6"/>
  <c r="AO2086" i="6"/>
  <c r="AP2086" i="6"/>
  <c r="AQ2086" i="6"/>
  <c r="AR2086" i="6"/>
  <c r="AS2086" i="6"/>
  <c r="BJ2086" i="6"/>
  <c r="N2086" i="6" s="1"/>
  <c r="BK2086" i="6"/>
  <c r="BL2086" i="6"/>
  <c r="BM2086" i="6"/>
  <c r="BN2086" i="6"/>
  <c r="AK2087" i="6"/>
  <c r="AL2087" i="6"/>
  <c r="AM2087" i="6"/>
  <c r="AN2087" i="6"/>
  <c r="AO2087" i="6"/>
  <c r="AP2087" i="6"/>
  <c r="AQ2087" i="6"/>
  <c r="AR2087" i="6"/>
  <c r="AS2087" i="6"/>
  <c r="BJ2087" i="6"/>
  <c r="BK2087" i="6"/>
  <c r="BL2087" i="6"/>
  <c r="N2087" i="6" s="1"/>
  <c r="BM2087" i="6"/>
  <c r="BN2087" i="6"/>
  <c r="AK2088" i="6"/>
  <c r="AL2088" i="6"/>
  <c r="AM2088" i="6"/>
  <c r="AN2088" i="6"/>
  <c r="AO2088" i="6"/>
  <c r="AP2088" i="6"/>
  <c r="AQ2088" i="6"/>
  <c r="AR2088" i="6"/>
  <c r="AS2088" i="6"/>
  <c r="BJ2088" i="6"/>
  <c r="BK2088" i="6"/>
  <c r="BL2088" i="6"/>
  <c r="N2088" i="6" s="1"/>
  <c r="BM2088" i="6"/>
  <c r="BN2088" i="6"/>
  <c r="AK2089" i="6"/>
  <c r="AL2089" i="6"/>
  <c r="AM2089" i="6"/>
  <c r="AN2089" i="6"/>
  <c r="AO2089" i="6"/>
  <c r="AP2089" i="6"/>
  <c r="AQ2089" i="6"/>
  <c r="AR2089" i="6"/>
  <c r="AS2089" i="6"/>
  <c r="BJ2089" i="6"/>
  <c r="N2089" i="6" s="1"/>
  <c r="BK2089" i="6"/>
  <c r="BL2089" i="6"/>
  <c r="BM2089" i="6"/>
  <c r="BN2089" i="6"/>
  <c r="AK2090" i="6"/>
  <c r="AL2090" i="6"/>
  <c r="AM2090" i="6"/>
  <c r="AN2090" i="6"/>
  <c r="AO2090" i="6"/>
  <c r="AP2090" i="6"/>
  <c r="AQ2090" i="6"/>
  <c r="AR2090" i="6"/>
  <c r="AS2090" i="6"/>
  <c r="BJ2090" i="6"/>
  <c r="N2090" i="6" s="1"/>
  <c r="BK2090" i="6"/>
  <c r="BL2090" i="6"/>
  <c r="BM2090" i="6"/>
  <c r="BN2090" i="6"/>
  <c r="AK2091" i="6"/>
  <c r="AL2091" i="6"/>
  <c r="AM2091" i="6"/>
  <c r="AN2091" i="6"/>
  <c r="AO2091" i="6"/>
  <c r="AP2091" i="6"/>
  <c r="AQ2091" i="6"/>
  <c r="AR2091" i="6"/>
  <c r="AS2091" i="6"/>
  <c r="BJ2091" i="6"/>
  <c r="BK2091" i="6"/>
  <c r="BL2091" i="6"/>
  <c r="N2091" i="6" s="1"/>
  <c r="BM2091" i="6"/>
  <c r="BN2091" i="6"/>
  <c r="AK2092" i="6"/>
  <c r="AL2092" i="6"/>
  <c r="AM2092" i="6"/>
  <c r="AN2092" i="6"/>
  <c r="AO2092" i="6"/>
  <c r="AP2092" i="6"/>
  <c r="AQ2092" i="6"/>
  <c r="AR2092" i="6"/>
  <c r="AS2092" i="6"/>
  <c r="BJ2092" i="6"/>
  <c r="BK2092" i="6"/>
  <c r="BL2092" i="6"/>
  <c r="N2092" i="6" s="1"/>
  <c r="BM2092" i="6"/>
  <c r="BN2092" i="6"/>
  <c r="AK2093" i="6"/>
  <c r="AL2093" i="6"/>
  <c r="AM2093" i="6"/>
  <c r="AN2093" i="6"/>
  <c r="AO2093" i="6"/>
  <c r="AP2093" i="6"/>
  <c r="AQ2093" i="6"/>
  <c r="AR2093" i="6"/>
  <c r="AS2093" i="6"/>
  <c r="BJ2093" i="6"/>
  <c r="N2093" i="6" s="1"/>
  <c r="BK2093" i="6"/>
  <c r="BL2093" i="6"/>
  <c r="BM2093" i="6"/>
  <c r="BN2093" i="6"/>
  <c r="AK2094" i="6"/>
  <c r="AL2094" i="6"/>
  <c r="AM2094" i="6"/>
  <c r="AN2094" i="6"/>
  <c r="AO2094" i="6"/>
  <c r="AP2094" i="6"/>
  <c r="AQ2094" i="6"/>
  <c r="AR2094" i="6"/>
  <c r="AS2094" i="6"/>
  <c r="BJ2094" i="6"/>
  <c r="N2094" i="6" s="1"/>
  <c r="BK2094" i="6"/>
  <c r="BL2094" i="6"/>
  <c r="BM2094" i="6"/>
  <c r="BN2094" i="6"/>
  <c r="AK2095" i="6"/>
  <c r="AL2095" i="6"/>
  <c r="AM2095" i="6"/>
  <c r="AN2095" i="6"/>
  <c r="AO2095" i="6"/>
  <c r="AP2095" i="6"/>
  <c r="AQ2095" i="6"/>
  <c r="AR2095" i="6"/>
  <c r="AS2095" i="6"/>
  <c r="BJ2095" i="6"/>
  <c r="BK2095" i="6"/>
  <c r="BL2095" i="6"/>
  <c r="N2095" i="6" s="1"/>
  <c r="BM2095" i="6"/>
  <c r="BN2095" i="6"/>
  <c r="AK2096" i="6"/>
  <c r="AL2096" i="6"/>
  <c r="AM2096" i="6"/>
  <c r="AN2096" i="6"/>
  <c r="AO2096" i="6"/>
  <c r="AP2096" i="6"/>
  <c r="AQ2096" i="6"/>
  <c r="AR2096" i="6"/>
  <c r="AS2096" i="6"/>
  <c r="BJ2096" i="6"/>
  <c r="BK2096" i="6"/>
  <c r="BL2096" i="6"/>
  <c r="N2096" i="6" s="1"/>
  <c r="BM2096" i="6"/>
  <c r="BN2096" i="6"/>
  <c r="AK2097" i="6"/>
  <c r="AL2097" i="6"/>
  <c r="AM2097" i="6"/>
  <c r="AN2097" i="6"/>
  <c r="AO2097" i="6"/>
  <c r="AP2097" i="6"/>
  <c r="AQ2097" i="6"/>
  <c r="AR2097" i="6"/>
  <c r="AS2097" i="6"/>
  <c r="BJ2097" i="6"/>
  <c r="N2097" i="6" s="1"/>
  <c r="BK2097" i="6"/>
  <c r="BL2097" i="6"/>
  <c r="BM2097" i="6"/>
  <c r="BN2097" i="6"/>
  <c r="AK2098" i="6"/>
  <c r="AL2098" i="6"/>
  <c r="AM2098" i="6"/>
  <c r="AN2098" i="6"/>
  <c r="AO2098" i="6"/>
  <c r="AP2098" i="6"/>
  <c r="AQ2098" i="6"/>
  <c r="AR2098" i="6"/>
  <c r="AS2098" i="6"/>
  <c r="BJ2098" i="6"/>
  <c r="N2098" i="6" s="1"/>
  <c r="BK2098" i="6"/>
  <c r="BL2098" i="6"/>
  <c r="BM2098" i="6"/>
  <c r="BN2098" i="6"/>
  <c r="AK2099" i="6"/>
  <c r="AL2099" i="6"/>
  <c r="AM2099" i="6"/>
  <c r="AN2099" i="6"/>
  <c r="AO2099" i="6"/>
  <c r="AP2099" i="6"/>
  <c r="AQ2099" i="6"/>
  <c r="AR2099" i="6"/>
  <c r="AS2099" i="6"/>
  <c r="BJ2099" i="6"/>
  <c r="BK2099" i="6"/>
  <c r="BL2099" i="6"/>
  <c r="N2099" i="6" s="1"/>
  <c r="BM2099" i="6"/>
  <c r="BN2099" i="6"/>
  <c r="AK2100" i="6"/>
  <c r="AL2100" i="6"/>
  <c r="AM2100" i="6"/>
  <c r="AN2100" i="6"/>
  <c r="AO2100" i="6"/>
  <c r="AP2100" i="6"/>
  <c r="AQ2100" i="6"/>
  <c r="AR2100" i="6"/>
  <c r="AS2100" i="6"/>
  <c r="BJ2100" i="6"/>
  <c r="BK2100" i="6"/>
  <c r="BL2100" i="6"/>
  <c r="N2100" i="6" s="1"/>
  <c r="BM2100" i="6"/>
  <c r="BN2100" i="6"/>
  <c r="AK2101" i="6"/>
  <c r="AL2101" i="6"/>
  <c r="AM2101" i="6"/>
  <c r="AN2101" i="6"/>
  <c r="AO2101" i="6"/>
  <c r="AP2101" i="6"/>
  <c r="AQ2101" i="6"/>
  <c r="AR2101" i="6"/>
  <c r="AS2101" i="6"/>
  <c r="BJ2101" i="6"/>
  <c r="N2101" i="6" s="1"/>
  <c r="BK2101" i="6"/>
  <c r="BL2101" i="6"/>
  <c r="BM2101" i="6"/>
  <c r="BN2101" i="6"/>
  <c r="AK2102" i="6"/>
  <c r="AL2102" i="6"/>
  <c r="AM2102" i="6"/>
  <c r="AN2102" i="6"/>
  <c r="AO2102" i="6"/>
  <c r="AP2102" i="6"/>
  <c r="AQ2102" i="6"/>
  <c r="AR2102" i="6"/>
  <c r="AS2102" i="6"/>
  <c r="BJ2102" i="6"/>
  <c r="N2102" i="6" s="1"/>
  <c r="BK2102" i="6"/>
  <c r="BL2102" i="6"/>
  <c r="BM2102" i="6"/>
  <c r="BN2102" i="6"/>
  <c r="AK2103" i="6"/>
  <c r="AL2103" i="6"/>
  <c r="AM2103" i="6"/>
  <c r="AN2103" i="6"/>
  <c r="AO2103" i="6"/>
  <c r="AP2103" i="6"/>
  <c r="AQ2103" i="6"/>
  <c r="AR2103" i="6"/>
  <c r="AS2103" i="6"/>
  <c r="BJ2103" i="6"/>
  <c r="BK2103" i="6"/>
  <c r="BL2103" i="6"/>
  <c r="N2103" i="6" s="1"/>
  <c r="BM2103" i="6"/>
  <c r="BN2103" i="6"/>
  <c r="AK2104" i="6"/>
  <c r="AL2104" i="6"/>
  <c r="AM2104" i="6"/>
  <c r="AN2104" i="6"/>
  <c r="AO2104" i="6"/>
  <c r="AP2104" i="6"/>
  <c r="AQ2104" i="6"/>
  <c r="AR2104" i="6"/>
  <c r="AS2104" i="6"/>
  <c r="BJ2104" i="6"/>
  <c r="BK2104" i="6"/>
  <c r="BL2104" i="6"/>
  <c r="N2104" i="6" s="1"/>
  <c r="BM2104" i="6"/>
  <c r="BN2104" i="6"/>
  <c r="AK2105" i="6"/>
  <c r="AL2105" i="6"/>
  <c r="AM2105" i="6"/>
  <c r="AN2105" i="6"/>
  <c r="AO2105" i="6"/>
  <c r="AP2105" i="6"/>
  <c r="AQ2105" i="6"/>
  <c r="AR2105" i="6"/>
  <c r="AS2105" i="6"/>
  <c r="BJ2105" i="6"/>
  <c r="N2105" i="6" s="1"/>
  <c r="BK2105" i="6"/>
  <c r="BL2105" i="6"/>
  <c r="BM2105" i="6"/>
  <c r="BN2105" i="6"/>
  <c r="AK2106" i="6"/>
  <c r="AL2106" i="6"/>
  <c r="AM2106" i="6"/>
  <c r="AN2106" i="6"/>
  <c r="AO2106" i="6"/>
  <c r="AP2106" i="6"/>
  <c r="AQ2106" i="6"/>
  <c r="AR2106" i="6"/>
  <c r="AS2106" i="6"/>
  <c r="BJ2106" i="6"/>
  <c r="N2106" i="6" s="1"/>
  <c r="BK2106" i="6"/>
  <c r="BL2106" i="6"/>
  <c r="BM2106" i="6"/>
  <c r="BN2106" i="6"/>
  <c r="AK2107" i="6"/>
  <c r="AL2107" i="6"/>
  <c r="AM2107" i="6"/>
  <c r="AN2107" i="6"/>
  <c r="AO2107" i="6"/>
  <c r="AP2107" i="6"/>
  <c r="AQ2107" i="6"/>
  <c r="AR2107" i="6"/>
  <c r="AS2107" i="6"/>
  <c r="BJ2107" i="6"/>
  <c r="BK2107" i="6"/>
  <c r="BL2107" i="6"/>
  <c r="N2107" i="6" s="1"/>
  <c r="BM2107" i="6"/>
  <c r="BN2107" i="6"/>
  <c r="AK2108" i="6"/>
  <c r="AL2108" i="6"/>
  <c r="AM2108" i="6"/>
  <c r="AN2108" i="6"/>
  <c r="AO2108" i="6"/>
  <c r="AP2108" i="6"/>
  <c r="AQ2108" i="6"/>
  <c r="AR2108" i="6"/>
  <c r="AS2108" i="6"/>
  <c r="BJ2108" i="6"/>
  <c r="BK2108" i="6"/>
  <c r="BL2108" i="6"/>
  <c r="N2108" i="6" s="1"/>
  <c r="BM2108" i="6"/>
  <c r="BN2108" i="6"/>
  <c r="AK2109" i="6"/>
  <c r="AL2109" i="6"/>
  <c r="AM2109" i="6"/>
  <c r="AN2109" i="6"/>
  <c r="AO2109" i="6"/>
  <c r="AP2109" i="6"/>
  <c r="AQ2109" i="6"/>
  <c r="AR2109" i="6"/>
  <c r="AS2109" i="6"/>
  <c r="BJ2109" i="6"/>
  <c r="N2109" i="6" s="1"/>
  <c r="BK2109" i="6"/>
  <c r="BL2109" i="6"/>
  <c r="BM2109" i="6"/>
  <c r="BN2109" i="6"/>
  <c r="AK2110" i="6"/>
  <c r="AL2110" i="6"/>
  <c r="AM2110" i="6"/>
  <c r="AN2110" i="6"/>
  <c r="AO2110" i="6"/>
  <c r="AP2110" i="6"/>
  <c r="AQ2110" i="6"/>
  <c r="AR2110" i="6"/>
  <c r="AS2110" i="6"/>
  <c r="BJ2110" i="6"/>
  <c r="N2110" i="6" s="1"/>
  <c r="BK2110" i="6"/>
  <c r="BL2110" i="6"/>
  <c r="BM2110" i="6"/>
  <c r="BN2110" i="6"/>
  <c r="AK2111" i="6"/>
  <c r="AL2111" i="6"/>
  <c r="AM2111" i="6"/>
  <c r="AN2111" i="6"/>
  <c r="AO2111" i="6"/>
  <c r="AP2111" i="6"/>
  <c r="AQ2111" i="6"/>
  <c r="AR2111" i="6"/>
  <c r="AS2111" i="6"/>
  <c r="BJ2111" i="6"/>
  <c r="BK2111" i="6"/>
  <c r="BL2111" i="6"/>
  <c r="N2111" i="6" s="1"/>
  <c r="BM2111" i="6"/>
  <c r="BN2111" i="6"/>
  <c r="AK2112" i="6"/>
  <c r="AL2112" i="6"/>
  <c r="AM2112" i="6"/>
  <c r="AN2112" i="6"/>
  <c r="AO2112" i="6"/>
  <c r="AP2112" i="6"/>
  <c r="AQ2112" i="6"/>
  <c r="AR2112" i="6"/>
  <c r="AS2112" i="6"/>
  <c r="BJ2112" i="6"/>
  <c r="BK2112" i="6"/>
  <c r="BL2112" i="6"/>
  <c r="N2112" i="6" s="1"/>
  <c r="BM2112" i="6"/>
  <c r="BN2112" i="6"/>
  <c r="AK2113" i="6"/>
  <c r="AL2113" i="6"/>
  <c r="AM2113" i="6"/>
  <c r="AN2113" i="6"/>
  <c r="AO2113" i="6"/>
  <c r="AP2113" i="6"/>
  <c r="AQ2113" i="6"/>
  <c r="AR2113" i="6"/>
  <c r="AS2113" i="6"/>
  <c r="BJ2113" i="6"/>
  <c r="N2113" i="6" s="1"/>
  <c r="BK2113" i="6"/>
  <c r="BL2113" i="6"/>
  <c r="BM2113" i="6"/>
  <c r="BN2113" i="6"/>
  <c r="AK2114" i="6"/>
  <c r="AL2114" i="6"/>
  <c r="AM2114" i="6"/>
  <c r="AN2114" i="6"/>
  <c r="AO2114" i="6"/>
  <c r="AP2114" i="6"/>
  <c r="AQ2114" i="6"/>
  <c r="AR2114" i="6"/>
  <c r="AS2114" i="6"/>
  <c r="BJ2114" i="6"/>
  <c r="N2114" i="6" s="1"/>
  <c r="BK2114" i="6"/>
  <c r="BL2114" i="6"/>
  <c r="BM2114" i="6"/>
  <c r="BN2114" i="6"/>
  <c r="AK2115" i="6"/>
  <c r="AL2115" i="6"/>
  <c r="AM2115" i="6"/>
  <c r="AN2115" i="6"/>
  <c r="AO2115" i="6"/>
  <c r="AP2115" i="6"/>
  <c r="AQ2115" i="6"/>
  <c r="AR2115" i="6"/>
  <c r="AS2115" i="6"/>
  <c r="BJ2115" i="6"/>
  <c r="BK2115" i="6"/>
  <c r="BL2115" i="6"/>
  <c r="N2115" i="6" s="1"/>
  <c r="BM2115" i="6"/>
  <c r="BN2115" i="6"/>
  <c r="AK2116" i="6"/>
  <c r="AL2116" i="6"/>
  <c r="AM2116" i="6"/>
  <c r="AN2116" i="6"/>
  <c r="AO2116" i="6"/>
  <c r="AP2116" i="6"/>
  <c r="AQ2116" i="6"/>
  <c r="AR2116" i="6"/>
  <c r="AS2116" i="6"/>
  <c r="BJ2116" i="6"/>
  <c r="BK2116" i="6"/>
  <c r="BL2116" i="6"/>
  <c r="N2116" i="6" s="1"/>
  <c r="BM2116" i="6"/>
  <c r="BN2116" i="6"/>
  <c r="AK2117" i="6"/>
  <c r="AL2117" i="6"/>
  <c r="AM2117" i="6"/>
  <c r="AN2117" i="6"/>
  <c r="AO2117" i="6"/>
  <c r="AP2117" i="6"/>
  <c r="AQ2117" i="6"/>
  <c r="AR2117" i="6"/>
  <c r="AS2117" i="6"/>
  <c r="BJ2117" i="6"/>
  <c r="N2117" i="6" s="1"/>
  <c r="BK2117" i="6"/>
  <c r="BL2117" i="6"/>
  <c r="BM2117" i="6"/>
  <c r="BN2117" i="6"/>
  <c r="AK2118" i="6"/>
  <c r="AL2118" i="6"/>
  <c r="AM2118" i="6"/>
  <c r="AN2118" i="6"/>
  <c r="AO2118" i="6"/>
  <c r="AP2118" i="6"/>
  <c r="AQ2118" i="6"/>
  <c r="AR2118" i="6"/>
  <c r="AS2118" i="6"/>
  <c r="BJ2118" i="6"/>
  <c r="N2118" i="6" s="1"/>
  <c r="BK2118" i="6"/>
  <c r="BL2118" i="6"/>
  <c r="BM2118" i="6"/>
  <c r="BN2118" i="6"/>
  <c r="AK2119" i="6"/>
  <c r="AL2119" i="6"/>
  <c r="AM2119" i="6"/>
  <c r="AN2119" i="6"/>
  <c r="AO2119" i="6"/>
  <c r="AP2119" i="6"/>
  <c r="AQ2119" i="6"/>
  <c r="AR2119" i="6"/>
  <c r="AS2119" i="6"/>
  <c r="BJ2119" i="6"/>
  <c r="BK2119" i="6"/>
  <c r="BL2119" i="6"/>
  <c r="N2119" i="6" s="1"/>
  <c r="BM2119" i="6"/>
  <c r="BN2119" i="6"/>
  <c r="AK2120" i="6"/>
  <c r="AL2120" i="6"/>
  <c r="AM2120" i="6"/>
  <c r="AN2120" i="6"/>
  <c r="AO2120" i="6"/>
  <c r="AP2120" i="6"/>
  <c r="AQ2120" i="6"/>
  <c r="AR2120" i="6"/>
  <c r="AS2120" i="6"/>
  <c r="BJ2120" i="6"/>
  <c r="BK2120" i="6"/>
  <c r="BL2120" i="6"/>
  <c r="N2120" i="6" s="1"/>
  <c r="BM2120" i="6"/>
  <c r="BN2120" i="6"/>
  <c r="AK2121" i="6"/>
  <c r="AL2121" i="6"/>
  <c r="AM2121" i="6"/>
  <c r="AN2121" i="6"/>
  <c r="AO2121" i="6"/>
  <c r="AP2121" i="6"/>
  <c r="AQ2121" i="6"/>
  <c r="AR2121" i="6"/>
  <c r="AS2121" i="6"/>
  <c r="BJ2121" i="6"/>
  <c r="N2121" i="6" s="1"/>
  <c r="BK2121" i="6"/>
  <c r="BL2121" i="6"/>
  <c r="BM2121" i="6"/>
  <c r="BN2121" i="6"/>
  <c r="AK2122" i="6"/>
  <c r="AL2122" i="6"/>
  <c r="AM2122" i="6"/>
  <c r="AN2122" i="6"/>
  <c r="AO2122" i="6"/>
  <c r="AP2122" i="6"/>
  <c r="AQ2122" i="6"/>
  <c r="AR2122" i="6"/>
  <c r="AS2122" i="6"/>
  <c r="BJ2122" i="6"/>
  <c r="N2122" i="6" s="1"/>
  <c r="BK2122" i="6"/>
  <c r="BL2122" i="6"/>
  <c r="BM2122" i="6"/>
  <c r="BN2122" i="6"/>
  <c r="AK2123" i="6"/>
  <c r="AL2123" i="6"/>
  <c r="AM2123" i="6"/>
  <c r="AN2123" i="6"/>
  <c r="AO2123" i="6"/>
  <c r="AP2123" i="6"/>
  <c r="AQ2123" i="6"/>
  <c r="AR2123" i="6"/>
  <c r="AS2123" i="6"/>
  <c r="BJ2123" i="6"/>
  <c r="BK2123" i="6"/>
  <c r="BL2123" i="6"/>
  <c r="N2123" i="6" s="1"/>
  <c r="BM2123" i="6"/>
  <c r="BN2123" i="6"/>
  <c r="AK2124" i="6"/>
  <c r="AL2124" i="6"/>
  <c r="AM2124" i="6"/>
  <c r="AN2124" i="6"/>
  <c r="AO2124" i="6"/>
  <c r="AP2124" i="6"/>
  <c r="AQ2124" i="6"/>
  <c r="AR2124" i="6"/>
  <c r="AS2124" i="6"/>
  <c r="BJ2124" i="6"/>
  <c r="BK2124" i="6"/>
  <c r="BL2124" i="6"/>
  <c r="N2124" i="6" s="1"/>
  <c r="BM2124" i="6"/>
  <c r="BN2124" i="6"/>
  <c r="AK2125" i="6"/>
  <c r="AL2125" i="6"/>
  <c r="AM2125" i="6"/>
  <c r="AN2125" i="6"/>
  <c r="AO2125" i="6"/>
  <c r="AP2125" i="6"/>
  <c r="AQ2125" i="6"/>
  <c r="AR2125" i="6"/>
  <c r="AS2125" i="6"/>
  <c r="BJ2125" i="6"/>
  <c r="N2125" i="6" s="1"/>
  <c r="BK2125" i="6"/>
  <c r="BL2125" i="6"/>
  <c r="BM2125" i="6"/>
  <c r="BN2125" i="6"/>
  <c r="AK2126" i="6"/>
  <c r="AL2126" i="6"/>
  <c r="AM2126" i="6"/>
  <c r="AN2126" i="6"/>
  <c r="AO2126" i="6"/>
  <c r="AP2126" i="6"/>
  <c r="AQ2126" i="6"/>
  <c r="AR2126" i="6"/>
  <c r="AS2126" i="6"/>
  <c r="BJ2126" i="6"/>
  <c r="N2126" i="6" s="1"/>
  <c r="BK2126" i="6"/>
  <c r="BL2126" i="6"/>
  <c r="BM2126" i="6"/>
  <c r="BN2126" i="6"/>
  <c r="AK2127" i="6"/>
  <c r="AL2127" i="6"/>
  <c r="AM2127" i="6"/>
  <c r="AN2127" i="6"/>
  <c r="AO2127" i="6"/>
  <c r="AP2127" i="6"/>
  <c r="AQ2127" i="6"/>
  <c r="AR2127" i="6"/>
  <c r="AS2127" i="6"/>
  <c r="BJ2127" i="6"/>
  <c r="BK2127" i="6"/>
  <c r="BL2127" i="6"/>
  <c r="N2127" i="6" s="1"/>
  <c r="BM2127" i="6"/>
  <c r="BN2127" i="6"/>
  <c r="AK2128" i="6"/>
  <c r="AL2128" i="6"/>
  <c r="AM2128" i="6"/>
  <c r="AN2128" i="6"/>
  <c r="AO2128" i="6"/>
  <c r="AP2128" i="6"/>
  <c r="AQ2128" i="6"/>
  <c r="AR2128" i="6"/>
  <c r="AS2128" i="6"/>
  <c r="BJ2128" i="6"/>
  <c r="BK2128" i="6"/>
  <c r="BL2128" i="6"/>
  <c r="N2128" i="6" s="1"/>
  <c r="BM2128" i="6"/>
  <c r="BN2128" i="6"/>
  <c r="AK2129" i="6"/>
  <c r="AL2129" i="6"/>
  <c r="AM2129" i="6"/>
  <c r="AN2129" i="6"/>
  <c r="AO2129" i="6"/>
  <c r="AP2129" i="6"/>
  <c r="AQ2129" i="6"/>
  <c r="AR2129" i="6"/>
  <c r="AS2129" i="6"/>
  <c r="BJ2129" i="6"/>
  <c r="N2129" i="6" s="1"/>
  <c r="BK2129" i="6"/>
  <c r="BL2129" i="6"/>
  <c r="BM2129" i="6"/>
  <c r="BN2129" i="6"/>
  <c r="AK2130" i="6"/>
  <c r="AL2130" i="6"/>
  <c r="AM2130" i="6"/>
  <c r="AN2130" i="6"/>
  <c r="AO2130" i="6"/>
  <c r="AP2130" i="6"/>
  <c r="AQ2130" i="6"/>
  <c r="AR2130" i="6"/>
  <c r="AS2130" i="6"/>
  <c r="BJ2130" i="6"/>
  <c r="N2130" i="6" s="1"/>
  <c r="BK2130" i="6"/>
  <c r="BL2130" i="6"/>
  <c r="BM2130" i="6"/>
  <c r="BN2130" i="6"/>
  <c r="AK2131" i="6"/>
  <c r="AL2131" i="6"/>
  <c r="AM2131" i="6"/>
  <c r="AN2131" i="6"/>
  <c r="AO2131" i="6"/>
  <c r="AP2131" i="6"/>
  <c r="AQ2131" i="6"/>
  <c r="AR2131" i="6"/>
  <c r="AS2131" i="6"/>
  <c r="BJ2131" i="6"/>
  <c r="BK2131" i="6"/>
  <c r="BL2131" i="6"/>
  <c r="N2131" i="6" s="1"/>
  <c r="BM2131" i="6"/>
  <c r="BN2131" i="6"/>
  <c r="AK2132" i="6"/>
  <c r="AL2132" i="6"/>
  <c r="AM2132" i="6"/>
  <c r="AN2132" i="6"/>
  <c r="AO2132" i="6"/>
  <c r="AP2132" i="6"/>
  <c r="AQ2132" i="6"/>
  <c r="AR2132" i="6"/>
  <c r="AS2132" i="6"/>
  <c r="BJ2132" i="6"/>
  <c r="BK2132" i="6"/>
  <c r="BL2132" i="6"/>
  <c r="N2132" i="6" s="1"/>
  <c r="BM2132" i="6"/>
  <c r="BN2132" i="6"/>
  <c r="AK2133" i="6"/>
  <c r="AL2133" i="6"/>
  <c r="AM2133" i="6"/>
  <c r="AN2133" i="6"/>
  <c r="AO2133" i="6"/>
  <c r="AP2133" i="6"/>
  <c r="AQ2133" i="6"/>
  <c r="AR2133" i="6"/>
  <c r="AS2133" i="6"/>
  <c r="BJ2133" i="6"/>
  <c r="N2133" i="6" s="1"/>
  <c r="BK2133" i="6"/>
  <c r="BL2133" i="6"/>
  <c r="BM2133" i="6"/>
  <c r="BN2133" i="6"/>
  <c r="AK2134" i="6"/>
  <c r="AL2134" i="6"/>
  <c r="AM2134" i="6"/>
  <c r="AN2134" i="6"/>
  <c r="AO2134" i="6"/>
  <c r="AP2134" i="6"/>
  <c r="AQ2134" i="6"/>
  <c r="AR2134" i="6"/>
  <c r="AS2134" i="6"/>
  <c r="BJ2134" i="6"/>
  <c r="N2134" i="6" s="1"/>
  <c r="BK2134" i="6"/>
  <c r="BL2134" i="6"/>
  <c r="BM2134" i="6"/>
  <c r="BN2134" i="6"/>
  <c r="AK2135" i="6"/>
  <c r="AL2135" i="6"/>
  <c r="AM2135" i="6"/>
  <c r="AN2135" i="6"/>
  <c r="AO2135" i="6"/>
  <c r="AP2135" i="6"/>
  <c r="AQ2135" i="6"/>
  <c r="AR2135" i="6"/>
  <c r="AS2135" i="6"/>
  <c r="BJ2135" i="6"/>
  <c r="BK2135" i="6"/>
  <c r="BL2135" i="6"/>
  <c r="N2135" i="6" s="1"/>
  <c r="BM2135" i="6"/>
  <c r="BN2135" i="6"/>
  <c r="AK2136" i="6"/>
  <c r="AL2136" i="6"/>
  <c r="AM2136" i="6"/>
  <c r="AN2136" i="6"/>
  <c r="AO2136" i="6"/>
  <c r="AP2136" i="6"/>
  <c r="AQ2136" i="6"/>
  <c r="AR2136" i="6"/>
  <c r="AS2136" i="6"/>
  <c r="BJ2136" i="6"/>
  <c r="BK2136" i="6"/>
  <c r="BL2136" i="6"/>
  <c r="N2136" i="6" s="1"/>
  <c r="BM2136" i="6"/>
  <c r="BN2136" i="6"/>
  <c r="AK2137" i="6"/>
  <c r="AL2137" i="6"/>
  <c r="AM2137" i="6"/>
  <c r="AN2137" i="6"/>
  <c r="AO2137" i="6"/>
  <c r="AP2137" i="6"/>
  <c r="AQ2137" i="6"/>
  <c r="AR2137" i="6"/>
  <c r="AS2137" i="6"/>
  <c r="BJ2137" i="6"/>
  <c r="N2137" i="6" s="1"/>
  <c r="BK2137" i="6"/>
  <c r="BL2137" i="6"/>
  <c r="BM2137" i="6"/>
  <c r="BN2137" i="6"/>
  <c r="AK2138" i="6"/>
  <c r="AL2138" i="6"/>
  <c r="AM2138" i="6"/>
  <c r="AN2138" i="6"/>
  <c r="AO2138" i="6"/>
  <c r="AP2138" i="6"/>
  <c r="AQ2138" i="6"/>
  <c r="AR2138" i="6"/>
  <c r="AS2138" i="6"/>
  <c r="BJ2138" i="6"/>
  <c r="N2138" i="6" s="1"/>
  <c r="BK2138" i="6"/>
  <c r="BL2138" i="6"/>
  <c r="BM2138" i="6"/>
  <c r="BN2138" i="6"/>
  <c r="AK2139" i="6"/>
  <c r="AL2139" i="6"/>
  <c r="AM2139" i="6"/>
  <c r="AN2139" i="6"/>
  <c r="AO2139" i="6"/>
  <c r="AP2139" i="6"/>
  <c r="AQ2139" i="6"/>
  <c r="AR2139" i="6"/>
  <c r="AS2139" i="6"/>
  <c r="BJ2139" i="6"/>
  <c r="BK2139" i="6"/>
  <c r="BL2139" i="6"/>
  <c r="N2139" i="6" s="1"/>
  <c r="BM2139" i="6"/>
  <c r="BN2139" i="6"/>
  <c r="AK2140" i="6"/>
  <c r="AL2140" i="6"/>
  <c r="AM2140" i="6"/>
  <c r="AN2140" i="6"/>
  <c r="AO2140" i="6"/>
  <c r="AP2140" i="6"/>
  <c r="AQ2140" i="6"/>
  <c r="AR2140" i="6"/>
  <c r="AS2140" i="6"/>
  <c r="BJ2140" i="6"/>
  <c r="BK2140" i="6"/>
  <c r="BL2140" i="6"/>
  <c r="N2140" i="6" s="1"/>
  <c r="BM2140" i="6"/>
  <c r="BN2140" i="6"/>
  <c r="AK2141" i="6"/>
  <c r="AL2141" i="6"/>
  <c r="AM2141" i="6"/>
  <c r="AN2141" i="6"/>
  <c r="AO2141" i="6"/>
  <c r="AP2141" i="6"/>
  <c r="AQ2141" i="6"/>
  <c r="AR2141" i="6"/>
  <c r="AS2141" i="6"/>
  <c r="BJ2141" i="6"/>
  <c r="N2141" i="6" s="1"/>
  <c r="BK2141" i="6"/>
  <c r="BL2141" i="6"/>
  <c r="BM2141" i="6"/>
  <c r="BN2141" i="6"/>
  <c r="AK2142" i="6"/>
  <c r="AL2142" i="6"/>
  <c r="AM2142" i="6"/>
  <c r="AN2142" i="6"/>
  <c r="AO2142" i="6"/>
  <c r="AP2142" i="6"/>
  <c r="AQ2142" i="6"/>
  <c r="AR2142" i="6"/>
  <c r="AS2142" i="6"/>
  <c r="BJ2142" i="6"/>
  <c r="N2142" i="6" s="1"/>
  <c r="BK2142" i="6"/>
  <c r="BL2142" i="6"/>
  <c r="BM2142" i="6"/>
  <c r="BN2142" i="6"/>
  <c r="AK2143" i="6"/>
  <c r="AL2143" i="6"/>
  <c r="AM2143" i="6"/>
  <c r="AN2143" i="6"/>
  <c r="AO2143" i="6"/>
  <c r="AP2143" i="6"/>
  <c r="AQ2143" i="6"/>
  <c r="AR2143" i="6"/>
  <c r="AS2143" i="6"/>
  <c r="BJ2143" i="6"/>
  <c r="BK2143" i="6"/>
  <c r="BL2143" i="6"/>
  <c r="N2143" i="6" s="1"/>
  <c r="BM2143" i="6"/>
  <c r="BN2143" i="6"/>
  <c r="AK2144" i="6"/>
  <c r="AL2144" i="6"/>
  <c r="AM2144" i="6"/>
  <c r="AN2144" i="6"/>
  <c r="AO2144" i="6"/>
  <c r="AP2144" i="6"/>
  <c r="AQ2144" i="6"/>
  <c r="AR2144" i="6"/>
  <c r="AS2144" i="6"/>
  <c r="BJ2144" i="6"/>
  <c r="BK2144" i="6"/>
  <c r="BL2144" i="6"/>
  <c r="N2144" i="6" s="1"/>
  <c r="BM2144" i="6"/>
  <c r="BN2144" i="6"/>
  <c r="AK2145" i="6"/>
  <c r="AL2145" i="6"/>
  <c r="AM2145" i="6"/>
  <c r="AN2145" i="6"/>
  <c r="AO2145" i="6"/>
  <c r="AP2145" i="6"/>
  <c r="AQ2145" i="6"/>
  <c r="AR2145" i="6"/>
  <c r="AS2145" i="6"/>
  <c r="BJ2145" i="6"/>
  <c r="N2145" i="6" s="1"/>
  <c r="BK2145" i="6"/>
  <c r="BL2145" i="6"/>
  <c r="BM2145" i="6"/>
  <c r="BN2145" i="6"/>
  <c r="AK2146" i="6"/>
  <c r="AL2146" i="6"/>
  <c r="AM2146" i="6"/>
  <c r="AN2146" i="6"/>
  <c r="AO2146" i="6"/>
  <c r="AP2146" i="6"/>
  <c r="AQ2146" i="6"/>
  <c r="AR2146" i="6"/>
  <c r="AS2146" i="6"/>
  <c r="BJ2146" i="6"/>
  <c r="N2146" i="6" s="1"/>
  <c r="BK2146" i="6"/>
  <c r="BL2146" i="6"/>
  <c r="BM2146" i="6"/>
  <c r="BN2146" i="6"/>
  <c r="AK2147" i="6"/>
  <c r="AL2147" i="6"/>
  <c r="AM2147" i="6"/>
  <c r="AN2147" i="6"/>
  <c r="AO2147" i="6"/>
  <c r="AP2147" i="6"/>
  <c r="AQ2147" i="6"/>
  <c r="AR2147" i="6"/>
  <c r="AS2147" i="6"/>
  <c r="BJ2147" i="6"/>
  <c r="BK2147" i="6"/>
  <c r="BL2147" i="6"/>
  <c r="N2147" i="6" s="1"/>
  <c r="BM2147" i="6"/>
  <c r="BN2147" i="6"/>
  <c r="AK2148" i="6"/>
  <c r="AL2148" i="6"/>
  <c r="AM2148" i="6"/>
  <c r="AN2148" i="6"/>
  <c r="AO2148" i="6"/>
  <c r="AP2148" i="6"/>
  <c r="AQ2148" i="6"/>
  <c r="AR2148" i="6"/>
  <c r="AS2148" i="6"/>
  <c r="BJ2148" i="6"/>
  <c r="BK2148" i="6"/>
  <c r="BL2148" i="6"/>
  <c r="N2148" i="6" s="1"/>
  <c r="BM2148" i="6"/>
  <c r="BN2148" i="6"/>
  <c r="AK2149" i="6"/>
  <c r="AL2149" i="6"/>
  <c r="AM2149" i="6"/>
  <c r="AN2149" i="6"/>
  <c r="AO2149" i="6"/>
  <c r="AP2149" i="6"/>
  <c r="AQ2149" i="6"/>
  <c r="AR2149" i="6"/>
  <c r="AS2149" i="6"/>
  <c r="BJ2149" i="6"/>
  <c r="N2149" i="6" s="1"/>
  <c r="BK2149" i="6"/>
  <c r="BL2149" i="6"/>
  <c r="BM2149" i="6"/>
  <c r="BN2149" i="6"/>
  <c r="AK2150" i="6"/>
  <c r="AL2150" i="6"/>
  <c r="AM2150" i="6"/>
  <c r="AN2150" i="6"/>
  <c r="AO2150" i="6"/>
  <c r="AP2150" i="6"/>
  <c r="AQ2150" i="6"/>
  <c r="AR2150" i="6"/>
  <c r="AS2150" i="6"/>
  <c r="BJ2150" i="6"/>
  <c r="N2150" i="6" s="1"/>
  <c r="BK2150" i="6"/>
  <c r="BL2150" i="6"/>
  <c r="BM2150" i="6"/>
  <c r="BN2150" i="6"/>
  <c r="AK2151" i="6"/>
  <c r="AL2151" i="6"/>
  <c r="AM2151" i="6"/>
  <c r="AN2151" i="6"/>
  <c r="AO2151" i="6"/>
  <c r="AP2151" i="6"/>
  <c r="AQ2151" i="6"/>
  <c r="AR2151" i="6"/>
  <c r="AS2151" i="6"/>
  <c r="BJ2151" i="6"/>
  <c r="BK2151" i="6"/>
  <c r="BL2151" i="6"/>
  <c r="N2151" i="6" s="1"/>
  <c r="BM2151" i="6"/>
  <c r="BN2151" i="6"/>
  <c r="AK2152" i="6"/>
  <c r="AL2152" i="6"/>
  <c r="AM2152" i="6"/>
  <c r="AN2152" i="6"/>
  <c r="AO2152" i="6"/>
  <c r="AP2152" i="6"/>
  <c r="AQ2152" i="6"/>
  <c r="AR2152" i="6"/>
  <c r="AS2152" i="6"/>
  <c r="BJ2152" i="6"/>
  <c r="BK2152" i="6"/>
  <c r="BL2152" i="6"/>
  <c r="N2152" i="6" s="1"/>
  <c r="BM2152" i="6"/>
  <c r="BN2152" i="6"/>
  <c r="AK2153" i="6"/>
  <c r="AL2153" i="6"/>
  <c r="AM2153" i="6"/>
  <c r="AN2153" i="6"/>
  <c r="AO2153" i="6"/>
  <c r="AP2153" i="6"/>
  <c r="AQ2153" i="6"/>
  <c r="AR2153" i="6"/>
  <c r="AS2153" i="6"/>
  <c r="BJ2153" i="6"/>
  <c r="N2153" i="6" s="1"/>
  <c r="BK2153" i="6"/>
  <c r="BL2153" i="6"/>
  <c r="BM2153" i="6"/>
  <c r="BN2153" i="6"/>
  <c r="AK2154" i="6"/>
  <c r="AL2154" i="6"/>
  <c r="AM2154" i="6"/>
  <c r="AN2154" i="6"/>
  <c r="AO2154" i="6"/>
  <c r="AP2154" i="6"/>
  <c r="AQ2154" i="6"/>
  <c r="AR2154" i="6"/>
  <c r="AS2154" i="6"/>
  <c r="BJ2154" i="6"/>
  <c r="N2154" i="6" s="1"/>
  <c r="BK2154" i="6"/>
  <c r="BL2154" i="6"/>
  <c r="BM2154" i="6"/>
  <c r="BN2154" i="6"/>
  <c r="AK2155" i="6"/>
  <c r="AL2155" i="6"/>
  <c r="AM2155" i="6"/>
  <c r="AN2155" i="6"/>
  <c r="AO2155" i="6"/>
  <c r="AP2155" i="6"/>
  <c r="AQ2155" i="6"/>
  <c r="AR2155" i="6"/>
  <c r="AS2155" i="6"/>
  <c r="BJ2155" i="6"/>
  <c r="BK2155" i="6"/>
  <c r="BL2155" i="6"/>
  <c r="N2155" i="6" s="1"/>
  <c r="BM2155" i="6"/>
  <c r="BN2155" i="6"/>
  <c r="AK2156" i="6"/>
  <c r="AL2156" i="6"/>
  <c r="AM2156" i="6"/>
  <c r="AN2156" i="6"/>
  <c r="AO2156" i="6"/>
  <c r="AP2156" i="6"/>
  <c r="AQ2156" i="6"/>
  <c r="AR2156" i="6"/>
  <c r="AS2156" i="6"/>
  <c r="BJ2156" i="6"/>
  <c r="BK2156" i="6"/>
  <c r="BL2156" i="6"/>
  <c r="N2156" i="6" s="1"/>
  <c r="BM2156" i="6"/>
  <c r="BN2156" i="6"/>
  <c r="AK2157" i="6"/>
  <c r="AL2157" i="6"/>
  <c r="AM2157" i="6"/>
  <c r="AN2157" i="6"/>
  <c r="AO2157" i="6"/>
  <c r="AP2157" i="6"/>
  <c r="AQ2157" i="6"/>
  <c r="AR2157" i="6"/>
  <c r="AS2157" i="6"/>
  <c r="BJ2157" i="6"/>
  <c r="N2157" i="6" s="1"/>
  <c r="BK2157" i="6"/>
  <c r="BL2157" i="6"/>
  <c r="BM2157" i="6"/>
  <c r="BN2157" i="6"/>
  <c r="AK2158" i="6"/>
  <c r="AL2158" i="6"/>
  <c r="AM2158" i="6"/>
  <c r="AN2158" i="6"/>
  <c r="AO2158" i="6"/>
  <c r="AP2158" i="6"/>
  <c r="AQ2158" i="6"/>
  <c r="AR2158" i="6"/>
  <c r="AS2158" i="6"/>
  <c r="BJ2158" i="6"/>
  <c r="N2158" i="6" s="1"/>
  <c r="BK2158" i="6"/>
  <c r="BL2158" i="6"/>
  <c r="BM2158" i="6"/>
  <c r="BN2158" i="6"/>
  <c r="AK2159" i="6"/>
  <c r="AL2159" i="6"/>
  <c r="AM2159" i="6"/>
  <c r="AN2159" i="6"/>
  <c r="AO2159" i="6"/>
  <c r="AP2159" i="6"/>
  <c r="AQ2159" i="6"/>
  <c r="AR2159" i="6"/>
  <c r="AS2159" i="6"/>
  <c r="BJ2159" i="6"/>
  <c r="BK2159" i="6"/>
  <c r="BL2159" i="6"/>
  <c r="N2159" i="6" s="1"/>
  <c r="BM2159" i="6"/>
  <c r="BN2159" i="6"/>
  <c r="AK2160" i="6"/>
  <c r="AL2160" i="6"/>
  <c r="AM2160" i="6"/>
  <c r="AN2160" i="6"/>
  <c r="AO2160" i="6"/>
  <c r="AP2160" i="6"/>
  <c r="AQ2160" i="6"/>
  <c r="AR2160" i="6"/>
  <c r="AS2160" i="6"/>
  <c r="BJ2160" i="6"/>
  <c r="BK2160" i="6"/>
  <c r="BL2160" i="6"/>
  <c r="N2160" i="6" s="1"/>
  <c r="BM2160" i="6"/>
  <c r="BN2160" i="6"/>
  <c r="AK2161" i="6"/>
  <c r="AL2161" i="6"/>
  <c r="AM2161" i="6"/>
  <c r="AN2161" i="6"/>
  <c r="AO2161" i="6"/>
  <c r="AP2161" i="6"/>
  <c r="AQ2161" i="6"/>
  <c r="AR2161" i="6"/>
  <c r="AS2161" i="6"/>
  <c r="BJ2161" i="6"/>
  <c r="N2161" i="6" s="1"/>
  <c r="BK2161" i="6"/>
  <c r="BL2161" i="6"/>
  <c r="BM2161" i="6"/>
  <c r="BN2161" i="6"/>
  <c r="AK2162" i="6"/>
  <c r="AL2162" i="6"/>
  <c r="AM2162" i="6"/>
  <c r="AN2162" i="6"/>
  <c r="AO2162" i="6"/>
  <c r="AP2162" i="6"/>
  <c r="AQ2162" i="6"/>
  <c r="AR2162" i="6"/>
  <c r="AS2162" i="6"/>
  <c r="BJ2162" i="6"/>
  <c r="N2162" i="6" s="1"/>
  <c r="BK2162" i="6"/>
  <c r="BL2162" i="6"/>
  <c r="BM2162" i="6"/>
  <c r="BN2162" i="6"/>
  <c r="AK2163" i="6"/>
  <c r="AL2163" i="6"/>
  <c r="AM2163" i="6"/>
  <c r="AN2163" i="6"/>
  <c r="AO2163" i="6"/>
  <c r="AP2163" i="6"/>
  <c r="AQ2163" i="6"/>
  <c r="AR2163" i="6"/>
  <c r="AS2163" i="6"/>
  <c r="BJ2163" i="6"/>
  <c r="BK2163" i="6"/>
  <c r="BL2163" i="6"/>
  <c r="N2163" i="6" s="1"/>
  <c r="BM2163" i="6"/>
  <c r="BN2163" i="6"/>
  <c r="AK2164" i="6"/>
  <c r="AL2164" i="6"/>
  <c r="AM2164" i="6"/>
  <c r="AN2164" i="6"/>
  <c r="AO2164" i="6"/>
  <c r="AP2164" i="6"/>
  <c r="AQ2164" i="6"/>
  <c r="AR2164" i="6"/>
  <c r="AS2164" i="6"/>
  <c r="BJ2164" i="6"/>
  <c r="BK2164" i="6"/>
  <c r="BL2164" i="6"/>
  <c r="N2164" i="6" s="1"/>
  <c r="BM2164" i="6"/>
  <c r="BN2164" i="6"/>
  <c r="AK2165" i="6"/>
  <c r="AL2165" i="6"/>
  <c r="AM2165" i="6"/>
  <c r="AN2165" i="6"/>
  <c r="AO2165" i="6"/>
  <c r="AP2165" i="6"/>
  <c r="AQ2165" i="6"/>
  <c r="AR2165" i="6"/>
  <c r="AS2165" i="6"/>
  <c r="BJ2165" i="6"/>
  <c r="N2165" i="6" s="1"/>
  <c r="BK2165" i="6"/>
  <c r="BL2165" i="6"/>
  <c r="BM2165" i="6"/>
  <c r="BN2165" i="6"/>
  <c r="AK2166" i="6"/>
  <c r="AL2166" i="6"/>
  <c r="AM2166" i="6"/>
  <c r="AN2166" i="6"/>
  <c r="AO2166" i="6"/>
  <c r="AP2166" i="6"/>
  <c r="AQ2166" i="6"/>
  <c r="AR2166" i="6"/>
  <c r="AS2166" i="6"/>
  <c r="BJ2166" i="6"/>
  <c r="N2166" i="6" s="1"/>
  <c r="BK2166" i="6"/>
  <c r="BL2166" i="6"/>
  <c r="BM2166" i="6"/>
  <c r="BN2166" i="6"/>
  <c r="AK2167" i="6"/>
  <c r="AL2167" i="6"/>
  <c r="AM2167" i="6"/>
  <c r="AN2167" i="6"/>
  <c r="AO2167" i="6"/>
  <c r="AP2167" i="6"/>
  <c r="AQ2167" i="6"/>
  <c r="AR2167" i="6"/>
  <c r="AS2167" i="6"/>
  <c r="BJ2167" i="6"/>
  <c r="BK2167" i="6"/>
  <c r="BL2167" i="6"/>
  <c r="N2167" i="6" s="1"/>
  <c r="BM2167" i="6"/>
  <c r="BN2167" i="6"/>
  <c r="AK2168" i="6"/>
  <c r="AL2168" i="6"/>
  <c r="AM2168" i="6"/>
  <c r="AN2168" i="6"/>
  <c r="AO2168" i="6"/>
  <c r="AP2168" i="6"/>
  <c r="AQ2168" i="6"/>
  <c r="AR2168" i="6"/>
  <c r="AS2168" i="6"/>
  <c r="BJ2168" i="6"/>
  <c r="BK2168" i="6"/>
  <c r="BL2168" i="6"/>
  <c r="N2168" i="6" s="1"/>
  <c r="BM2168" i="6"/>
  <c r="BN2168" i="6"/>
  <c r="AK2169" i="6"/>
  <c r="AL2169" i="6"/>
  <c r="AM2169" i="6"/>
  <c r="AN2169" i="6"/>
  <c r="AO2169" i="6"/>
  <c r="AP2169" i="6"/>
  <c r="AQ2169" i="6"/>
  <c r="AR2169" i="6"/>
  <c r="AS2169" i="6"/>
  <c r="BJ2169" i="6"/>
  <c r="N2169" i="6" s="1"/>
  <c r="BK2169" i="6"/>
  <c r="BL2169" i="6"/>
  <c r="BM2169" i="6"/>
  <c r="BN2169" i="6"/>
  <c r="AK2170" i="6"/>
  <c r="AL2170" i="6"/>
  <c r="AM2170" i="6"/>
  <c r="AN2170" i="6"/>
  <c r="AO2170" i="6"/>
  <c r="AP2170" i="6"/>
  <c r="AQ2170" i="6"/>
  <c r="AR2170" i="6"/>
  <c r="AS2170" i="6"/>
  <c r="BJ2170" i="6"/>
  <c r="N2170" i="6" s="1"/>
  <c r="BK2170" i="6"/>
  <c r="BL2170" i="6"/>
  <c r="BM2170" i="6"/>
  <c r="BN2170" i="6"/>
  <c r="AK2171" i="6"/>
  <c r="AL2171" i="6"/>
  <c r="AM2171" i="6"/>
  <c r="AN2171" i="6"/>
  <c r="AO2171" i="6"/>
  <c r="AP2171" i="6"/>
  <c r="AQ2171" i="6"/>
  <c r="AR2171" i="6"/>
  <c r="AS2171" i="6"/>
  <c r="BJ2171" i="6"/>
  <c r="BK2171" i="6"/>
  <c r="BL2171" i="6"/>
  <c r="N2171" i="6" s="1"/>
  <c r="BM2171" i="6"/>
  <c r="BN2171" i="6"/>
  <c r="AK2172" i="6"/>
  <c r="AL2172" i="6"/>
  <c r="AM2172" i="6"/>
  <c r="AN2172" i="6"/>
  <c r="AO2172" i="6"/>
  <c r="AP2172" i="6"/>
  <c r="AQ2172" i="6"/>
  <c r="AR2172" i="6"/>
  <c r="AS2172" i="6"/>
  <c r="BJ2172" i="6"/>
  <c r="BK2172" i="6"/>
  <c r="BL2172" i="6"/>
  <c r="N2172" i="6" s="1"/>
  <c r="BM2172" i="6"/>
  <c r="BN2172" i="6"/>
  <c r="AK2173" i="6"/>
  <c r="AL2173" i="6"/>
  <c r="AM2173" i="6"/>
  <c r="AN2173" i="6"/>
  <c r="AO2173" i="6"/>
  <c r="AP2173" i="6"/>
  <c r="AQ2173" i="6"/>
  <c r="AR2173" i="6"/>
  <c r="AS2173" i="6"/>
  <c r="BJ2173" i="6"/>
  <c r="N2173" i="6" s="1"/>
  <c r="BK2173" i="6"/>
  <c r="BL2173" i="6"/>
  <c r="BM2173" i="6"/>
  <c r="BN2173" i="6"/>
  <c r="AK2174" i="6"/>
  <c r="AL2174" i="6"/>
  <c r="AM2174" i="6"/>
  <c r="AN2174" i="6"/>
  <c r="AO2174" i="6"/>
  <c r="AP2174" i="6"/>
  <c r="AQ2174" i="6"/>
  <c r="AR2174" i="6"/>
  <c r="AS2174" i="6"/>
  <c r="BJ2174" i="6"/>
  <c r="N2174" i="6" s="1"/>
  <c r="BK2174" i="6"/>
  <c r="BL2174" i="6"/>
  <c r="BM2174" i="6"/>
  <c r="BN2174" i="6"/>
  <c r="AK2175" i="6"/>
  <c r="AL2175" i="6"/>
  <c r="AM2175" i="6"/>
  <c r="AN2175" i="6"/>
  <c r="AO2175" i="6"/>
  <c r="AP2175" i="6"/>
  <c r="AQ2175" i="6"/>
  <c r="AR2175" i="6"/>
  <c r="AS2175" i="6"/>
  <c r="BJ2175" i="6"/>
  <c r="BK2175" i="6"/>
  <c r="BL2175" i="6"/>
  <c r="N2175" i="6" s="1"/>
  <c r="BM2175" i="6"/>
  <c r="BN2175" i="6"/>
  <c r="AK2176" i="6"/>
  <c r="AL2176" i="6"/>
  <c r="AM2176" i="6"/>
  <c r="AN2176" i="6"/>
  <c r="AO2176" i="6"/>
  <c r="AP2176" i="6"/>
  <c r="AQ2176" i="6"/>
  <c r="AR2176" i="6"/>
  <c r="AS2176" i="6"/>
  <c r="BJ2176" i="6"/>
  <c r="BK2176" i="6"/>
  <c r="BL2176" i="6"/>
  <c r="N2176" i="6" s="1"/>
  <c r="BM2176" i="6"/>
  <c r="BN2176" i="6"/>
  <c r="AK2177" i="6"/>
  <c r="AL2177" i="6"/>
  <c r="AM2177" i="6"/>
  <c r="AN2177" i="6"/>
  <c r="AO2177" i="6"/>
  <c r="AP2177" i="6"/>
  <c r="AQ2177" i="6"/>
  <c r="AR2177" i="6"/>
  <c r="AS2177" i="6"/>
  <c r="BJ2177" i="6"/>
  <c r="N2177" i="6" s="1"/>
  <c r="BK2177" i="6"/>
  <c r="BL2177" i="6"/>
  <c r="BM2177" i="6"/>
  <c r="BN2177" i="6"/>
  <c r="AK2178" i="6"/>
  <c r="AL2178" i="6"/>
  <c r="AM2178" i="6"/>
  <c r="AN2178" i="6"/>
  <c r="AO2178" i="6"/>
  <c r="AP2178" i="6"/>
  <c r="AQ2178" i="6"/>
  <c r="AR2178" i="6"/>
  <c r="AS2178" i="6"/>
  <c r="BJ2178" i="6"/>
  <c r="N2178" i="6" s="1"/>
  <c r="BK2178" i="6"/>
  <c r="BL2178" i="6"/>
  <c r="BM2178" i="6"/>
  <c r="BN2178" i="6"/>
  <c r="AK2179" i="6"/>
  <c r="AL2179" i="6"/>
  <c r="AM2179" i="6"/>
  <c r="AN2179" i="6"/>
  <c r="AO2179" i="6"/>
  <c r="AP2179" i="6"/>
  <c r="AQ2179" i="6"/>
  <c r="AR2179" i="6"/>
  <c r="AS2179" i="6"/>
  <c r="BJ2179" i="6"/>
  <c r="BK2179" i="6"/>
  <c r="BL2179" i="6"/>
  <c r="N2179" i="6" s="1"/>
  <c r="BM2179" i="6"/>
  <c r="BN2179" i="6"/>
  <c r="AK2180" i="6"/>
  <c r="AL2180" i="6"/>
  <c r="AM2180" i="6"/>
  <c r="AN2180" i="6"/>
  <c r="AO2180" i="6"/>
  <c r="AP2180" i="6"/>
  <c r="AQ2180" i="6"/>
  <c r="AR2180" i="6"/>
  <c r="AS2180" i="6"/>
  <c r="BJ2180" i="6"/>
  <c r="BK2180" i="6"/>
  <c r="BL2180" i="6"/>
  <c r="N2180" i="6" s="1"/>
  <c r="BM2180" i="6"/>
  <c r="BN2180" i="6"/>
  <c r="AK2181" i="6"/>
  <c r="AL2181" i="6"/>
  <c r="AM2181" i="6"/>
  <c r="AN2181" i="6"/>
  <c r="AO2181" i="6"/>
  <c r="AP2181" i="6"/>
  <c r="AQ2181" i="6"/>
  <c r="AR2181" i="6"/>
  <c r="AS2181" i="6"/>
  <c r="BJ2181" i="6"/>
  <c r="N2181" i="6" s="1"/>
  <c r="BK2181" i="6"/>
  <c r="BL2181" i="6"/>
  <c r="BM2181" i="6"/>
  <c r="BN2181" i="6"/>
  <c r="AK2182" i="6"/>
  <c r="AL2182" i="6"/>
  <c r="AM2182" i="6"/>
  <c r="AN2182" i="6"/>
  <c r="AO2182" i="6"/>
  <c r="AP2182" i="6"/>
  <c r="AQ2182" i="6"/>
  <c r="AR2182" i="6"/>
  <c r="AS2182" i="6"/>
  <c r="BJ2182" i="6"/>
  <c r="N2182" i="6" s="1"/>
  <c r="BK2182" i="6"/>
  <c r="BL2182" i="6"/>
  <c r="BM2182" i="6"/>
  <c r="BN2182" i="6"/>
  <c r="AK2183" i="6"/>
  <c r="AL2183" i="6"/>
  <c r="AM2183" i="6"/>
  <c r="AN2183" i="6"/>
  <c r="AO2183" i="6"/>
  <c r="AP2183" i="6"/>
  <c r="AQ2183" i="6"/>
  <c r="AR2183" i="6"/>
  <c r="AS2183" i="6"/>
  <c r="BJ2183" i="6"/>
  <c r="BK2183" i="6"/>
  <c r="BL2183" i="6"/>
  <c r="N2183" i="6" s="1"/>
  <c r="BM2183" i="6"/>
  <c r="BN2183" i="6"/>
  <c r="AK2184" i="6"/>
  <c r="AL2184" i="6"/>
  <c r="AM2184" i="6"/>
  <c r="AN2184" i="6"/>
  <c r="AO2184" i="6"/>
  <c r="AP2184" i="6"/>
  <c r="AQ2184" i="6"/>
  <c r="AR2184" i="6"/>
  <c r="AS2184" i="6"/>
  <c r="BJ2184" i="6"/>
  <c r="BK2184" i="6"/>
  <c r="BL2184" i="6"/>
  <c r="N2184" i="6" s="1"/>
  <c r="BM2184" i="6"/>
  <c r="BN2184" i="6"/>
  <c r="AK2185" i="6"/>
  <c r="AL2185" i="6"/>
  <c r="AM2185" i="6"/>
  <c r="AN2185" i="6"/>
  <c r="AO2185" i="6"/>
  <c r="AP2185" i="6"/>
  <c r="AQ2185" i="6"/>
  <c r="AR2185" i="6"/>
  <c r="AS2185" i="6"/>
  <c r="BJ2185" i="6"/>
  <c r="N2185" i="6" s="1"/>
  <c r="BK2185" i="6"/>
  <c r="BL2185" i="6"/>
  <c r="BM2185" i="6"/>
  <c r="BN2185" i="6"/>
  <c r="AK2186" i="6"/>
  <c r="AL2186" i="6"/>
  <c r="AM2186" i="6"/>
  <c r="AN2186" i="6"/>
  <c r="AO2186" i="6"/>
  <c r="AP2186" i="6"/>
  <c r="AQ2186" i="6"/>
  <c r="AR2186" i="6"/>
  <c r="AS2186" i="6"/>
  <c r="BJ2186" i="6"/>
  <c r="N2186" i="6" s="1"/>
  <c r="BK2186" i="6"/>
  <c r="BL2186" i="6"/>
  <c r="BM2186" i="6"/>
  <c r="BN2186" i="6"/>
  <c r="AK2187" i="6"/>
  <c r="AL2187" i="6"/>
  <c r="AM2187" i="6"/>
  <c r="AN2187" i="6"/>
  <c r="AO2187" i="6"/>
  <c r="AP2187" i="6"/>
  <c r="AQ2187" i="6"/>
  <c r="AR2187" i="6"/>
  <c r="AS2187" i="6"/>
  <c r="BJ2187" i="6"/>
  <c r="BK2187" i="6"/>
  <c r="BL2187" i="6"/>
  <c r="N2187" i="6" s="1"/>
  <c r="BM2187" i="6"/>
  <c r="BN2187" i="6"/>
  <c r="AK2188" i="6"/>
  <c r="AL2188" i="6"/>
  <c r="AM2188" i="6"/>
  <c r="AN2188" i="6"/>
  <c r="AO2188" i="6"/>
  <c r="AP2188" i="6"/>
  <c r="AQ2188" i="6"/>
  <c r="AR2188" i="6"/>
  <c r="AS2188" i="6"/>
  <c r="BJ2188" i="6"/>
  <c r="BK2188" i="6"/>
  <c r="BL2188" i="6"/>
  <c r="N2188" i="6" s="1"/>
  <c r="BM2188" i="6"/>
  <c r="BN2188" i="6"/>
  <c r="AK2189" i="6"/>
  <c r="AL2189" i="6"/>
  <c r="AM2189" i="6"/>
  <c r="AN2189" i="6"/>
  <c r="AO2189" i="6"/>
  <c r="AP2189" i="6"/>
  <c r="AQ2189" i="6"/>
  <c r="AR2189" i="6"/>
  <c r="AS2189" i="6"/>
  <c r="BJ2189" i="6"/>
  <c r="N2189" i="6" s="1"/>
  <c r="BK2189" i="6"/>
  <c r="BL2189" i="6"/>
  <c r="BM2189" i="6"/>
  <c r="BN2189" i="6"/>
  <c r="AK2190" i="6"/>
  <c r="AL2190" i="6"/>
  <c r="AM2190" i="6"/>
  <c r="AN2190" i="6"/>
  <c r="AO2190" i="6"/>
  <c r="AP2190" i="6"/>
  <c r="AQ2190" i="6"/>
  <c r="AR2190" i="6"/>
  <c r="AS2190" i="6"/>
  <c r="BJ2190" i="6"/>
  <c r="N2190" i="6" s="1"/>
  <c r="BK2190" i="6"/>
  <c r="BL2190" i="6"/>
  <c r="BM2190" i="6"/>
  <c r="BN2190" i="6"/>
  <c r="AK2191" i="6"/>
  <c r="AL2191" i="6"/>
  <c r="AM2191" i="6"/>
  <c r="AN2191" i="6"/>
  <c r="AO2191" i="6"/>
  <c r="AP2191" i="6"/>
  <c r="AQ2191" i="6"/>
  <c r="AR2191" i="6"/>
  <c r="AS2191" i="6"/>
  <c r="BJ2191" i="6"/>
  <c r="BK2191" i="6"/>
  <c r="BL2191" i="6"/>
  <c r="N2191" i="6" s="1"/>
  <c r="BM2191" i="6"/>
  <c r="BN2191" i="6"/>
  <c r="AK2192" i="6"/>
  <c r="AL2192" i="6"/>
  <c r="AM2192" i="6"/>
  <c r="AN2192" i="6"/>
  <c r="AO2192" i="6"/>
  <c r="AP2192" i="6"/>
  <c r="AQ2192" i="6"/>
  <c r="AR2192" i="6"/>
  <c r="AS2192" i="6"/>
  <c r="BJ2192" i="6"/>
  <c r="BK2192" i="6"/>
  <c r="BL2192" i="6"/>
  <c r="N2192" i="6" s="1"/>
  <c r="BM2192" i="6"/>
  <c r="BN2192" i="6"/>
  <c r="AK2193" i="6"/>
  <c r="AL2193" i="6"/>
  <c r="AM2193" i="6"/>
  <c r="AN2193" i="6"/>
  <c r="AO2193" i="6"/>
  <c r="AP2193" i="6"/>
  <c r="AQ2193" i="6"/>
  <c r="AR2193" i="6"/>
  <c r="AS2193" i="6"/>
  <c r="BJ2193" i="6"/>
  <c r="N2193" i="6" s="1"/>
  <c r="BK2193" i="6"/>
  <c r="BL2193" i="6"/>
  <c r="BM2193" i="6"/>
  <c r="BN2193" i="6"/>
  <c r="AK2194" i="6"/>
  <c r="AL2194" i="6"/>
  <c r="AM2194" i="6"/>
  <c r="AN2194" i="6"/>
  <c r="AO2194" i="6"/>
  <c r="AP2194" i="6"/>
  <c r="AQ2194" i="6"/>
  <c r="AR2194" i="6"/>
  <c r="AS2194" i="6"/>
  <c r="BJ2194" i="6"/>
  <c r="N2194" i="6" s="1"/>
  <c r="BK2194" i="6"/>
  <c r="BL2194" i="6"/>
  <c r="BM2194" i="6"/>
  <c r="BN2194" i="6"/>
  <c r="AK2195" i="6"/>
  <c r="AL2195" i="6"/>
  <c r="AM2195" i="6"/>
  <c r="AN2195" i="6"/>
  <c r="AO2195" i="6"/>
  <c r="AP2195" i="6"/>
  <c r="AQ2195" i="6"/>
  <c r="AR2195" i="6"/>
  <c r="AS2195" i="6"/>
  <c r="BJ2195" i="6"/>
  <c r="BK2195" i="6"/>
  <c r="BL2195" i="6"/>
  <c r="N2195" i="6" s="1"/>
  <c r="BM2195" i="6"/>
  <c r="BN2195" i="6"/>
  <c r="AK2196" i="6"/>
  <c r="AL2196" i="6"/>
  <c r="AM2196" i="6"/>
  <c r="AN2196" i="6"/>
  <c r="AO2196" i="6"/>
  <c r="AP2196" i="6"/>
  <c r="AQ2196" i="6"/>
  <c r="AR2196" i="6"/>
  <c r="AS2196" i="6"/>
  <c r="BJ2196" i="6"/>
  <c r="BK2196" i="6"/>
  <c r="BL2196" i="6"/>
  <c r="N2196" i="6" s="1"/>
  <c r="BM2196" i="6"/>
  <c r="BN2196" i="6"/>
  <c r="AK2197" i="6"/>
  <c r="AL2197" i="6"/>
  <c r="AM2197" i="6"/>
  <c r="AN2197" i="6"/>
  <c r="AO2197" i="6"/>
  <c r="AP2197" i="6"/>
  <c r="AQ2197" i="6"/>
  <c r="AR2197" i="6"/>
  <c r="AS2197" i="6"/>
  <c r="BJ2197" i="6"/>
  <c r="N2197" i="6" s="1"/>
  <c r="BK2197" i="6"/>
  <c r="BL2197" i="6"/>
  <c r="BM2197" i="6"/>
  <c r="BN2197" i="6"/>
  <c r="AK2198" i="6"/>
  <c r="AL2198" i="6"/>
  <c r="AM2198" i="6"/>
  <c r="AN2198" i="6"/>
  <c r="AO2198" i="6"/>
  <c r="AP2198" i="6"/>
  <c r="AQ2198" i="6"/>
  <c r="AR2198" i="6"/>
  <c r="AS2198" i="6"/>
  <c r="BJ2198" i="6"/>
  <c r="N2198" i="6" s="1"/>
  <c r="BK2198" i="6"/>
  <c r="BL2198" i="6"/>
  <c r="BM2198" i="6"/>
  <c r="BN2198" i="6"/>
  <c r="AK2199" i="6"/>
  <c r="AL2199" i="6"/>
  <c r="AM2199" i="6"/>
  <c r="AN2199" i="6"/>
  <c r="AO2199" i="6"/>
  <c r="AP2199" i="6"/>
  <c r="AQ2199" i="6"/>
  <c r="AR2199" i="6"/>
  <c r="AS2199" i="6"/>
  <c r="BJ2199" i="6"/>
  <c r="BK2199" i="6"/>
  <c r="BL2199" i="6"/>
  <c r="N2199" i="6" s="1"/>
  <c r="BM2199" i="6"/>
  <c r="BN2199" i="6"/>
  <c r="AK2200" i="6"/>
  <c r="AL2200" i="6"/>
  <c r="AM2200" i="6"/>
  <c r="AN2200" i="6"/>
  <c r="AO2200" i="6"/>
  <c r="AP2200" i="6"/>
  <c r="AQ2200" i="6"/>
  <c r="AR2200" i="6"/>
  <c r="AS2200" i="6"/>
  <c r="BJ2200" i="6"/>
  <c r="BK2200" i="6"/>
  <c r="BL2200" i="6"/>
  <c r="N2200" i="6" s="1"/>
  <c r="BM2200" i="6"/>
  <c r="BN2200" i="6"/>
  <c r="AK2201" i="6"/>
  <c r="AL2201" i="6"/>
  <c r="AM2201" i="6"/>
  <c r="AN2201" i="6"/>
  <c r="AO2201" i="6"/>
  <c r="AP2201" i="6"/>
  <c r="AQ2201" i="6"/>
  <c r="AR2201" i="6"/>
  <c r="AS2201" i="6"/>
  <c r="BJ2201" i="6"/>
  <c r="N2201" i="6" s="1"/>
  <c r="BK2201" i="6"/>
  <c r="BL2201" i="6"/>
  <c r="BM2201" i="6"/>
  <c r="BN2201" i="6"/>
  <c r="AK2202" i="6"/>
  <c r="AL2202" i="6"/>
  <c r="AM2202" i="6"/>
  <c r="AN2202" i="6"/>
  <c r="AO2202" i="6"/>
  <c r="AP2202" i="6"/>
  <c r="AQ2202" i="6"/>
  <c r="AR2202" i="6"/>
  <c r="AS2202" i="6"/>
  <c r="BJ2202" i="6"/>
  <c r="N2202" i="6" s="1"/>
  <c r="BK2202" i="6"/>
  <c r="BL2202" i="6"/>
  <c r="BM2202" i="6"/>
  <c r="BN2202" i="6"/>
  <c r="AK2203" i="6"/>
  <c r="AL2203" i="6"/>
  <c r="AM2203" i="6"/>
  <c r="AN2203" i="6"/>
  <c r="AO2203" i="6"/>
  <c r="AP2203" i="6"/>
  <c r="AQ2203" i="6"/>
  <c r="AR2203" i="6"/>
  <c r="AS2203" i="6"/>
  <c r="BJ2203" i="6"/>
  <c r="BK2203" i="6"/>
  <c r="BL2203" i="6"/>
  <c r="N2203" i="6" s="1"/>
  <c r="BM2203" i="6"/>
  <c r="BN2203" i="6"/>
  <c r="AK2204" i="6"/>
  <c r="AL2204" i="6"/>
  <c r="AM2204" i="6"/>
  <c r="AN2204" i="6"/>
  <c r="AO2204" i="6"/>
  <c r="AP2204" i="6"/>
  <c r="AQ2204" i="6"/>
  <c r="AR2204" i="6"/>
  <c r="AS2204" i="6"/>
  <c r="BJ2204" i="6"/>
  <c r="BK2204" i="6"/>
  <c r="BL2204" i="6"/>
  <c r="N2204" i="6" s="1"/>
  <c r="BM2204" i="6"/>
  <c r="BN2204" i="6"/>
  <c r="AK2205" i="6"/>
  <c r="AL2205" i="6"/>
  <c r="AM2205" i="6"/>
  <c r="AN2205" i="6"/>
  <c r="AO2205" i="6"/>
  <c r="AP2205" i="6"/>
  <c r="AQ2205" i="6"/>
  <c r="AR2205" i="6"/>
  <c r="AS2205" i="6"/>
  <c r="BJ2205" i="6"/>
  <c r="N2205" i="6" s="1"/>
  <c r="BK2205" i="6"/>
  <c r="BL2205" i="6"/>
  <c r="BM2205" i="6"/>
  <c r="BN2205" i="6"/>
  <c r="AK2206" i="6"/>
  <c r="AL2206" i="6"/>
  <c r="AM2206" i="6"/>
  <c r="AN2206" i="6"/>
  <c r="AO2206" i="6"/>
  <c r="AP2206" i="6"/>
  <c r="AQ2206" i="6"/>
  <c r="AR2206" i="6"/>
  <c r="AS2206" i="6"/>
  <c r="BJ2206" i="6"/>
  <c r="N2206" i="6" s="1"/>
  <c r="BK2206" i="6"/>
  <c r="BL2206" i="6"/>
  <c r="BM2206" i="6"/>
  <c r="BN2206" i="6"/>
  <c r="AK2207" i="6"/>
  <c r="AL2207" i="6"/>
  <c r="AM2207" i="6"/>
  <c r="AN2207" i="6"/>
  <c r="AO2207" i="6"/>
  <c r="AP2207" i="6"/>
  <c r="AQ2207" i="6"/>
  <c r="AR2207" i="6"/>
  <c r="AS2207" i="6"/>
  <c r="BJ2207" i="6"/>
  <c r="BK2207" i="6"/>
  <c r="BL2207" i="6"/>
  <c r="N2207" i="6" s="1"/>
  <c r="BM2207" i="6"/>
  <c r="BN2207" i="6"/>
  <c r="AK2208" i="6"/>
  <c r="AL2208" i="6"/>
  <c r="AM2208" i="6"/>
  <c r="AN2208" i="6"/>
  <c r="AO2208" i="6"/>
  <c r="AP2208" i="6"/>
  <c r="AQ2208" i="6"/>
  <c r="AR2208" i="6"/>
  <c r="AS2208" i="6"/>
  <c r="BJ2208" i="6"/>
  <c r="BK2208" i="6"/>
  <c r="BL2208" i="6"/>
  <c r="N2208" i="6" s="1"/>
  <c r="BM2208" i="6"/>
  <c r="BN2208" i="6"/>
  <c r="AK2209" i="6"/>
  <c r="AL2209" i="6"/>
  <c r="AM2209" i="6"/>
  <c r="AN2209" i="6"/>
  <c r="AO2209" i="6"/>
  <c r="AP2209" i="6"/>
  <c r="AQ2209" i="6"/>
  <c r="AR2209" i="6"/>
  <c r="AS2209" i="6"/>
  <c r="BJ2209" i="6"/>
  <c r="N2209" i="6" s="1"/>
  <c r="BK2209" i="6"/>
  <c r="BL2209" i="6"/>
  <c r="BM2209" i="6"/>
  <c r="BN2209" i="6"/>
  <c r="AK2210" i="6"/>
  <c r="AL2210" i="6"/>
  <c r="AM2210" i="6"/>
  <c r="AN2210" i="6"/>
  <c r="AO2210" i="6"/>
  <c r="AP2210" i="6"/>
  <c r="AQ2210" i="6"/>
  <c r="AR2210" i="6"/>
  <c r="AS2210" i="6"/>
  <c r="BJ2210" i="6"/>
  <c r="N2210" i="6" s="1"/>
  <c r="BK2210" i="6"/>
  <c r="BL2210" i="6"/>
  <c r="BM2210" i="6"/>
  <c r="BN2210" i="6"/>
  <c r="AK2211" i="6"/>
  <c r="AL2211" i="6"/>
  <c r="AM2211" i="6"/>
  <c r="AN2211" i="6"/>
  <c r="AO2211" i="6"/>
  <c r="AP2211" i="6"/>
  <c r="AQ2211" i="6"/>
  <c r="AR2211" i="6"/>
  <c r="AS2211" i="6"/>
  <c r="BJ2211" i="6"/>
  <c r="BK2211" i="6"/>
  <c r="BL2211" i="6"/>
  <c r="N2211" i="6" s="1"/>
  <c r="BM2211" i="6"/>
  <c r="BN2211" i="6"/>
  <c r="AK2212" i="6"/>
  <c r="AL2212" i="6"/>
  <c r="AM2212" i="6"/>
  <c r="AN2212" i="6"/>
  <c r="AO2212" i="6"/>
  <c r="AP2212" i="6"/>
  <c r="AQ2212" i="6"/>
  <c r="AR2212" i="6"/>
  <c r="AS2212" i="6"/>
  <c r="BJ2212" i="6"/>
  <c r="BK2212" i="6"/>
  <c r="BL2212" i="6"/>
  <c r="N2212" i="6" s="1"/>
  <c r="BM2212" i="6"/>
  <c r="BN2212" i="6"/>
  <c r="AK2213" i="6"/>
  <c r="AL2213" i="6"/>
  <c r="AM2213" i="6"/>
  <c r="AN2213" i="6"/>
  <c r="AO2213" i="6"/>
  <c r="AP2213" i="6"/>
  <c r="AQ2213" i="6"/>
  <c r="AR2213" i="6"/>
  <c r="AS2213" i="6"/>
  <c r="BJ2213" i="6"/>
  <c r="N2213" i="6" s="1"/>
  <c r="BK2213" i="6"/>
  <c r="BL2213" i="6"/>
  <c r="BM2213" i="6"/>
  <c r="BN2213" i="6"/>
  <c r="AK2214" i="6"/>
  <c r="AL2214" i="6"/>
  <c r="AM2214" i="6"/>
  <c r="AN2214" i="6"/>
  <c r="AO2214" i="6"/>
  <c r="AP2214" i="6"/>
  <c r="AQ2214" i="6"/>
  <c r="AR2214" i="6"/>
  <c r="AS2214" i="6"/>
  <c r="BJ2214" i="6"/>
  <c r="N2214" i="6" s="1"/>
  <c r="BK2214" i="6"/>
  <c r="BL2214" i="6"/>
  <c r="BM2214" i="6"/>
  <c r="BN2214" i="6"/>
  <c r="AK2215" i="6"/>
  <c r="AL2215" i="6"/>
  <c r="AM2215" i="6"/>
  <c r="AN2215" i="6"/>
  <c r="AO2215" i="6"/>
  <c r="AP2215" i="6"/>
  <c r="AQ2215" i="6"/>
  <c r="AR2215" i="6"/>
  <c r="AS2215" i="6"/>
  <c r="BJ2215" i="6"/>
  <c r="BK2215" i="6"/>
  <c r="BL2215" i="6"/>
  <c r="N2215" i="6" s="1"/>
  <c r="BM2215" i="6"/>
  <c r="BN2215" i="6"/>
  <c r="AK2216" i="6"/>
  <c r="AL2216" i="6"/>
  <c r="AM2216" i="6"/>
  <c r="AN2216" i="6"/>
  <c r="AO2216" i="6"/>
  <c r="AP2216" i="6"/>
  <c r="AQ2216" i="6"/>
  <c r="AR2216" i="6"/>
  <c r="AS2216" i="6"/>
  <c r="BJ2216" i="6"/>
  <c r="BK2216" i="6"/>
  <c r="BL2216" i="6"/>
  <c r="N2216" i="6" s="1"/>
  <c r="BM2216" i="6"/>
  <c r="BN2216" i="6"/>
  <c r="AK2217" i="6"/>
  <c r="AL2217" i="6"/>
  <c r="AM2217" i="6"/>
  <c r="AN2217" i="6"/>
  <c r="AO2217" i="6"/>
  <c r="AP2217" i="6"/>
  <c r="AQ2217" i="6"/>
  <c r="AR2217" i="6"/>
  <c r="AS2217" i="6"/>
  <c r="BJ2217" i="6"/>
  <c r="N2217" i="6" s="1"/>
  <c r="BK2217" i="6"/>
  <c r="BL2217" i="6"/>
  <c r="BM2217" i="6"/>
  <c r="BN2217" i="6"/>
  <c r="AK2218" i="6"/>
  <c r="AL2218" i="6"/>
  <c r="AM2218" i="6"/>
  <c r="AN2218" i="6"/>
  <c r="AO2218" i="6"/>
  <c r="AP2218" i="6"/>
  <c r="AQ2218" i="6"/>
  <c r="AR2218" i="6"/>
  <c r="AS2218" i="6"/>
  <c r="BJ2218" i="6"/>
  <c r="N2218" i="6" s="1"/>
  <c r="BK2218" i="6"/>
  <c r="BL2218" i="6"/>
  <c r="BM2218" i="6"/>
  <c r="BN2218" i="6"/>
  <c r="AK2219" i="6"/>
  <c r="AL2219" i="6"/>
  <c r="AM2219" i="6"/>
  <c r="AN2219" i="6"/>
  <c r="AO2219" i="6"/>
  <c r="AP2219" i="6"/>
  <c r="AQ2219" i="6"/>
  <c r="AR2219" i="6"/>
  <c r="AS2219" i="6"/>
  <c r="BJ2219" i="6"/>
  <c r="BK2219" i="6"/>
  <c r="BL2219" i="6"/>
  <c r="N2219" i="6" s="1"/>
  <c r="BM2219" i="6"/>
  <c r="BN2219" i="6"/>
  <c r="AK2220" i="6"/>
  <c r="AL2220" i="6"/>
  <c r="AM2220" i="6"/>
  <c r="AN2220" i="6"/>
  <c r="AO2220" i="6"/>
  <c r="AP2220" i="6"/>
  <c r="AQ2220" i="6"/>
  <c r="AR2220" i="6"/>
  <c r="AS2220" i="6"/>
  <c r="BJ2220" i="6"/>
  <c r="BK2220" i="6"/>
  <c r="BL2220" i="6"/>
  <c r="N2220" i="6" s="1"/>
  <c r="BM2220" i="6"/>
  <c r="BN2220" i="6"/>
  <c r="AK2221" i="6"/>
  <c r="AL2221" i="6"/>
  <c r="AM2221" i="6"/>
  <c r="AN2221" i="6"/>
  <c r="AO2221" i="6"/>
  <c r="AP2221" i="6"/>
  <c r="AQ2221" i="6"/>
  <c r="AR2221" i="6"/>
  <c r="AS2221" i="6"/>
  <c r="BJ2221" i="6"/>
  <c r="N2221" i="6" s="1"/>
  <c r="BK2221" i="6"/>
  <c r="BL2221" i="6"/>
  <c r="BM2221" i="6"/>
  <c r="BN2221" i="6"/>
  <c r="AK2222" i="6"/>
  <c r="AL2222" i="6"/>
  <c r="AM2222" i="6"/>
  <c r="AN2222" i="6"/>
  <c r="AO2222" i="6"/>
  <c r="AP2222" i="6"/>
  <c r="AQ2222" i="6"/>
  <c r="AR2222" i="6"/>
  <c r="AS2222" i="6"/>
  <c r="BJ2222" i="6"/>
  <c r="N2222" i="6" s="1"/>
  <c r="BK2222" i="6"/>
  <c r="BL2222" i="6"/>
  <c r="BM2222" i="6"/>
  <c r="BN2222" i="6"/>
  <c r="AK2223" i="6"/>
  <c r="AL2223" i="6"/>
  <c r="AM2223" i="6"/>
  <c r="AN2223" i="6"/>
  <c r="AO2223" i="6"/>
  <c r="AP2223" i="6"/>
  <c r="AQ2223" i="6"/>
  <c r="AR2223" i="6"/>
  <c r="AS2223" i="6"/>
  <c r="BJ2223" i="6"/>
  <c r="BK2223" i="6"/>
  <c r="BL2223" i="6"/>
  <c r="N2223" i="6" s="1"/>
  <c r="BM2223" i="6"/>
  <c r="BN2223" i="6"/>
  <c r="AK2224" i="6"/>
  <c r="AL2224" i="6"/>
  <c r="AM2224" i="6"/>
  <c r="AN2224" i="6"/>
  <c r="AO2224" i="6"/>
  <c r="AP2224" i="6"/>
  <c r="AQ2224" i="6"/>
  <c r="AR2224" i="6"/>
  <c r="AS2224" i="6"/>
  <c r="BJ2224" i="6"/>
  <c r="BK2224" i="6"/>
  <c r="BL2224" i="6"/>
  <c r="N2224" i="6" s="1"/>
  <c r="BM2224" i="6"/>
  <c r="BN2224" i="6"/>
  <c r="AK2225" i="6"/>
  <c r="AL2225" i="6"/>
  <c r="AM2225" i="6"/>
  <c r="AN2225" i="6"/>
  <c r="AO2225" i="6"/>
  <c r="AP2225" i="6"/>
  <c r="AQ2225" i="6"/>
  <c r="AR2225" i="6"/>
  <c r="AS2225" i="6"/>
  <c r="BJ2225" i="6"/>
  <c r="N2225" i="6" s="1"/>
  <c r="BK2225" i="6"/>
  <c r="BL2225" i="6"/>
  <c r="BM2225" i="6"/>
  <c r="BN2225" i="6"/>
  <c r="AK2226" i="6"/>
  <c r="AL2226" i="6"/>
  <c r="AM2226" i="6"/>
  <c r="AN2226" i="6"/>
  <c r="AO2226" i="6"/>
  <c r="AP2226" i="6"/>
  <c r="AQ2226" i="6"/>
  <c r="AR2226" i="6"/>
  <c r="AS2226" i="6"/>
  <c r="BJ2226" i="6"/>
  <c r="N2226" i="6" s="1"/>
  <c r="BK2226" i="6"/>
  <c r="BL2226" i="6"/>
  <c r="BM2226" i="6"/>
  <c r="BN2226" i="6"/>
  <c r="AK2227" i="6"/>
  <c r="AL2227" i="6"/>
  <c r="AM2227" i="6"/>
  <c r="AN2227" i="6"/>
  <c r="AO2227" i="6"/>
  <c r="AP2227" i="6"/>
  <c r="AQ2227" i="6"/>
  <c r="AR2227" i="6"/>
  <c r="AS2227" i="6"/>
  <c r="BJ2227" i="6"/>
  <c r="BK2227" i="6"/>
  <c r="BL2227" i="6"/>
  <c r="N2227" i="6" s="1"/>
  <c r="BM2227" i="6"/>
  <c r="BN2227" i="6"/>
  <c r="AK2228" i="6"/>
  <c r="AL2228" i="6"/>
  <c r="AM2228" i="6"/>
  <c r="AN2228" i="6"/>
  <c r="AO2228" i="6"/>
  <c r="AP2228" i="6"/>
  <c r="AQ2228" i="6"/>
  <c r="AR2228" i="6"/>
  <c r="AS2228" i="6"/>
  <c r="BJ2228" i="6"/>
  <c r="BK2228" i="6"/>
  <c r="BL2228" i="6"/>
  <c r="N2228" i="6" s="1"/>
  <c r="BM2228" i="6"/>
  <c r="BN2228" i="6"/>
  <c r="AK2229" i="6"/>
  <c r="AL2229" i="6"/>
  <c r="AM2229" i="6"/>
  <c r="AN2229" i="6"/>
  <c r="AO2229" i="6"/>
  <c r="AP2229" i="6"/>
  <c r="AQ2229" i="6"/>
  <c r="AR2229" i="6"/>
  <c r="AS2229" i="6"/>
  <c r="BJ2229" i="6"/>
  <c r="N2229" i="6" s="1"/>
  <c r="BK2229" i="6"/>
  <c r="BL2229" i="6"/>
  <c r="BM2229" i="6"/>
  <c r="BN2229" i="6"/>
  <c r="AK2230" i="6"/>
  <c r="AL2230" i="6"/>
  <c r="AM2230" i="6"/>
  <c r="AN2230" i="6"/>
  <c r="AO2230" i="6"/>
  <c r="AP2230" i="6"/>
  <c r="AQ2230" i="6"/>
  <c r="AR2230" i="6"/>
  <c r="AS2230" i="6"/>
  <c r="BJ2230" i="6"/>
  <c r="N2230" i="6" s="1"/>
  <c r="BK2230" i="6"/>
  <c r="BL2230" i="6"/>
  <c r="BM2230" i="6"/>
  <c r="BN2230" i="6"/>
  <c r="AK2231" i="6"/>
  <c r="AL2231" i="6"/>
  <c r="AM2231" i="6"/>
  <c r="AN2231" i="6"/>
  <c r="AO2231" i="6"/>
  <c r="AP2231" i="6"/>
  <c r="AQ2231" i="6"/>
  <c r="AR2231" i="6"/>
  <c r="AS2231" i="6"/>
  <c r="BJ2231" i="6"/>
  <c r="BK2231" i="6"/>
  <c r="BL2231" i="6"/>
  <c r="N2231" i="6" s="1"/>
  <c r="BM2231" i="6"/>
  <c r="BN2231" i="6"/>
  <c r="AK2232" i="6"/>
  <c r="AL2232" i="6"/>
  <c r="AM2232" i="6"/>
  <c r="AN2232" i="6"/>
  <c r="AO2232" i="6"/>
  <c r="AP2232" i="6"/>
  <c r="AQ2232" i="6"/>
  <c r="AR2232" i="6"/>
  <c r="AS2232" i="6"/>
  <c r="BJ2232" i="6"/>
  <c r="BK2232" i="6"/>
  <c r="BL2232" i="6"/>
  <c r="N2232" i="6" s="1"/>
  <c r="BM2232" i="6"/>
  <c r="BN2232" i="6"/>
  <c r="AK2233" i="6"/>
  <c r="AL2233" i="6"/>
  <c r="AM2233" i="6"/>
  <c r="AN2233" i="6"/>
  <c r="AO2233" i="6"/>
  <c r="AP2233" i="6"/>
  <c r="AQ2233" i="6"/>
  <c r="AR2233" i="6"/>
  <c r="AS2233" i="6"/>
  <c r="BJ2233" i="6"/>
  <c r="N2233" i="6" s="1"/>
  <c r="BK2233" i="6"/>
  <c r="BL2233" i="6"/>
  <c r="BM2233" i="6"/>
  <c r="BN2233" i="6"/>
  <c r="AK2234" i="6"/>
  <c r="AL2234" i="6"/>
  <c r="AM2234" i="6"/>
  <c r="AN2234" i="6"/>
  <c r="AO2234" i="6"/>
  <c r="AP2234" i="6"/>
  <c r="AQ2234" i="6"/>
  <c r="AR2234" i="6"/>
  <c r="AS2234" i="6"/>
  <c r="BJ2234" i="6"/>
  <c r="N2234" i="6" s="1"/>
  <c r="BK2234" i="6"/>
  <c r="BL2234" i="6"/>
  <c r="BM2234" i="6"/>
  <c r="BN2234" i="6"/>
  <c r="AK2235" i="6"/>
  <c r="AL2235" i="6"/>
  <c r="AM2235" i="6"/>
  <c r="AN2235" i="6"/>
  <c r="AO2235" i="6"/>
  <c r="AP2235" i="6"/>
  <c r="AQ2235" i="6"/>
  <c r="AR2235" i="6"/>
  <c r="AS2235" i="6"/>
  <c r="BJ2235" i="6"/>
  <c r="BK2235" i="6"/>
  <c r="BL2235" i="6"/>
  <c r="N2235" i="6" s="1"/>
  <c r="BM2235" i="6"/>
  <c r="BN2235" i="6"/>
  <c r="AK2236" i="6"/>
  <c r="AL2236" i="6"/>
  <c r="AM2236" i="6"/>
  <c r="AN2236" i="6"/>
  <c r="AO2236" i="6"/>
  <c r="AP2236" i="6"/>
  <c r="AQ2236" i="6"/>
  <c r="AR2236" i="6"/>
  <c r="AS2236" i="6"/>
  <c r="BJ2236" i="6"/>
  <c r="BK2236" i="6"/>
  <c r="BL2236" i="6"/>
  <c r="N2236" i="6" s="1"/>
  <c r="BM2236" i="6"/>
  <c r="BN2236" i="6"/>
  <c r="AK2237" i="6"/>
  <c r="AL2237" i="6"/>
  <c r="AM2237" i="6"/>
  <c r="AN2237" i="6"/>
  <c r="AO2237" i="6"/>
  <c r="AP2237" i="6"/>
  <c r="AQ2237" i="6"/>
  <c r="AR2237" i="6"/>
  <c r="AS2237" i="6"/>
  <c r="BJ2237" i="6"/>
  <c r="N2237" i="6" s="1"/>
  <c r="BK2237" i="6"/>
  <c r="BL2237" i="6"/>
  <c r="BM2237" i="6"/>
  <c r="BN2237" i="6"/>
  <c r="AK2238" i="6"/>
  <c r="AL2238" i="6"/>
  <c r="AM2238" i="6"/>
  <c r="AN2238" i="6"/>
  <c r="AO2238" i="6"/>
  <c r="AP2238" i="6"/>
  <c r="AQ2238" i="6"/>
  <c r="AR2238" i="6"/>
  <c r="AS2238" i="6"/>
  <c r="BJ2238" i="6"/>
  <c r="N2238" i="6" s="1"/>
  <c r="BK2238" i="6"/>
  <c r="BL2238" i="6"/>
  <c r="BM2238" i="6"/>
  <c r="BN2238" i="6"/>
  <c r="AK2239" i="6"/>
  <c r="AL2239" i="6"/>
  <c r="AM2239" i="6"/>
  <c r="AN2239" i="6"/>
  <c r="AO2239" i="6"/>
  <c r="AP2239" i="6"/>
  <c r="AQ2239" i="6"/>
  <c r="AR2239" i="6"/>
  <c r="AS2239" i="6"/>
  <c r="BJ2239" i="6"/>
  <c r="BK2239" i="6"/>
  <c r="BL2239" i="6"/>
  <c r="N2239" i="6" s="1"/>
  <c r="BM2239" i="6"/>
  <c r="BN2239" i="6"/>
  <c r="AK2240" i="6"/>
  <c r="AL2240" i="6"/>
  <c r="AM2240" i="6"/>
  <c r="AN2240" i="6"/>
  <c r="AO2240" i="6"/>
  <c r="AP2240" i="6"/>
  <c r="AQ2240" i="6"/>
  <c r="AR2240" i="6"/>
  <c r="AS2240" i="6"/>
  <c r="BJ2240" i="6"/>
  <c r="BK2240" i="6"/>
  <c r="BL2240" i="6"/>
  <c r="N2240" i="6" s="1"/>
  <c r="BM2240" i="6"/>
  <c r="BN2240" i="6"/>
  <c r="AK2241" i="6"/>
  <c r="AL2241" i="6"/>
  <c r="AM2241" i="6"/>
  <c r="AN2241" i="6"/>
  <c r="AO2241" i="6"/>
  <c r="AP2241" i="6"/>
  <c r="AQ2241" i="6"/>
  <c r="AR2241" i="6"/>
  <c r="AS2241" i="6"/>
  <c r="BJ2241" i="6"/>
  <c r="N2241" i="6" s="1"/>
  <c r="BK2241" i="6"/>
  <c r="BL2241" i="6"/>
  <c r="BM2241" i="6"/>
  <c r="BN2241" i="6"/>
  <c r="AK2242" i="6"/>
  <c r="AL2242" i="6"/>
  <c r="AM2242" i="6"/>
  <c r="AN2242" i="6"/>
  <c r="AO2242" i="6"/>
  <c r="AP2242" i="6"/>
  <c r="AQ2242" i="6"/>
  <c r="AR2242" i="6"/>
  <c r="AS2242" i="6"/>
  <c r="BJ2242" i="6"/>
  <c r="N2242" i="6" s="1"/>
  <c r="BK2242" i="6"/>
  <c r="BL2242" i="6"/>
  <c r="BM2242" i="6"/>
  <c r="BN2242" i="6"/>
  <c r="AK2243" i="6"/>
  <c r="AL2243" i="6"/>
  <c r="AM2243" i="6"/>
  <c r="AN2243" i="6"/>
  <c r="AO2243" i="6"/>
  <c r="AP2243" i="6"/>
  <c r="AQ2243" i="6"/>
  <c r="AR2243" i="6"/>
  <c r="AS2243" i="6"/>
  <c r="BJ2243" i="6"/>
  <c r="BK2243" i="6"/>
  <c r="BL2243" i="6"/>
  <c r="N2243" i="6" s="1"/>
  <c r="BM2243" i="6"/>
  <c r="BN2243" i="6"/>
  <c r="AK2244" i="6"/>
  <c r="AL2244" i="6"/>
  <c r="AM2244" i="6"/>
  <c r="AN2244" i="6"/>
  <c r="AO2244" i="6"/>
  <c r="AP2244" i="6"/>
  <c r="AQ2244" i="6"/>
  <c r="AR2244" i="6"/>
  <c r="AS2244" i="6"/>
  <c r="BJ2244" i="6"/>
  <c r="BK2244" i="6"/>
  <c r="BL2244" i="6"/>
  <c r="N2244" i="6" s="1"/>
  <c r="BM2244" i="6"/>
  <c r="BN2244" i="6"/>
  <c r="AK2245" i="6"/>
  <c r="AL2245" i="6"/>
  <c r="AM2245" i="6"/>
  <c r="AN2245" i="6"/>
  <c r="AO2245" i="6"/>
  <c r="AP2245" i="6"/>
  <c r="AQ2245" i="6"/>
  <c r="AR2245" i="6"/>
  <c r="AS2245" i="6"/>
  <c r="BJ2245" i="6"/>
  <c r="N2245" i="6" s="1"/>
  <c r="BK2245" i="6"/>
  <c r="BL2245" i="6"/>
  <c r="BM2245" i="6"/>
  <c r="BN2245" i="6"/>
  <c r="AK2246" i="6"/>
  <c r="AL2246" i="6"/>
  <c r="AM2246" i="6"/>
  <c r="AN2246" i="6"/>
  <c r="AO2246" i="6"/>
  <c r="AP2246" i="6"/>
  <c r="AQ2246" i="6"/>
  <c r="AR2246" i="6"/>
  <c r="AS2246" i="6"/>
  <c r="BJ2246" i="6"/>
  <c r="N2246" i="6" s="1"/>
  <c r="BK2246" i="6"/>
  <c r="BL2246" i="6"/>
  <c r="BM2246" i="6"/>
  <c r="BN2246" i="6"/>
  <c r="AK2247" i="6"/>
  <c r="AL2247" i="6"/>
  <c r="AM2247" i="6"/>
  <c r="AN2247" i="6"/>
  <c r="AO2247" i="6"/>
  <c r="AP2247" i="6"/>
  <c r="AQ2247" i="6"/>
  <c r="AR2247" i="6"/>
  <c r="AS2247" i="6"/>
  <c r="BJ2247" i="6"/>
  <c r="BK2247" i="6"/>
  <c r="BL2247" i="6"/>
  <c r="N2247" i="6" s="1"/>
  <c r="BM2247" i="6"/>
  <c r="BN2247" i="6"/>
  <c r="AK2248" i="6"/>
  <c r="AL2248" i="6"/>
  <c r="AM2248" i="6"/>
  <c r="AN2248" i="6"/>
  <c r="AO2248" i="6"/>
  <c r="AP2248" i="6"/>
  <c r="AQ2248" i="6"/>
  <c r="AR2248" i="6"/>
  <c r="AS2248" i="6"/>
  <c r="BJ2248" i="6"/>
  <c r="BK2248" i="6"/>
  <c r="BL2248" i="6"/>
  <c r="N2248" i="6" s="1"/>
  <c r="BM2248" i="6"/>
  <c r="BN2248" i="6"/>
  <c r="AK2249" i="6"/>
  <c r="AL2249" i="6"/>
  <c r="AM2249" i="6"/>
  <c r="AN2249" i="6"/>
  <c r="AO2249" i="6"/>
  <c r="AP2249" i="6"/>
  <c r="AQ2249" i="6"/>
  <c r="AR2249" i="6"/>
  <c r="AS2249" i="6"/>
  <c r="BJ2249" i="6"/>
  <c r="N2249" i="6" s="1"/>
  <c r="BK2249" i="6"/>
  <c r="BL2249" i="6"/>
  <c r="BM2249" i="6"/>
  <c r="BN2249" i="6"/>
  <c r="AK2250" i="6"/>
  <c r="AL2250" i="6"/>
  <c r="AM2250" i="6"/>
  <c r="AN2250" i="6"/>
  <c r="AO2250" i="6"/>
  <c r="AP2250" i="6"/>
  <c r="AQ2250" i="6"/>
  <c r="AR2250" i="6"/>
  <c r="AS2250" i="6"/>
  <c r="BJ2250" i="6"/>
  <c r="N2250" i="6" s="1"/>
  <c r="BK2250" i="6"/>
  <c r="BL2250" i="6"/>
  <c r="BM2250" i="6"/>
  <c r="BN2250" i="6"/>
  <c r="AK2251" i="6"/>
  <c r="AL2251" i="6"/>
  <c r="AM2251" i="6"/>
  <c r="AN2251" i="6"/>
  <c r="AO2251" i="6"/>
  <c r="AP2251" i="6"/>
  <c r="AQ2251" i="6"/>
  <c r="AR2251" i="6"/>
  <c r="AS2251" i="6"/>
  <c r="BJ2251" i="6"/>
  <c r="BK2251" i="6"/>
  <c r="BL2251" i="6"/>
  <c r="N2251" i="6" s="1"/>
  <c r="BM2251" i="6"/>
  <c r="BN2251" i="6"/>
  <c r="AK2252" i="6"/>
  <c r="AL2252" i="6"/>
  <c r="AM2252" i="6"/>
  <c r="AN2252" i="6"/>
  <c r="AO2252" i="6"/>
  <c r="AP2252" i="6"/>
  <c r="AQ2252" i="6"/>
  <c r="AR2252" i="6"/>
  <c r="AS2252" i="6"/>
  <c r="BJ2252" i="6"/>
  <c r="BK2252" i="6"/>
  <c r="BL2252" i="6"/>
  <c r="N2252" i="6" s="1"/>
  <c r="BM2252" i="6"/>
  <c r="BN2252" i="6"/>
  <c r="AK2253" i="6"/>
  <c r="AL2253" i="6"/>
  <c r="AM2253" i="6"/>
  <c r="AN2253" i="6"/>
  <c r="AO2253" i="6"/>
  <c r="AP2253" i="6"/>
  <c r="AQ2253" i="6"/>
  <c r="AR2253" i="6"/>
  <c r="AS2253" i="6"/>
  <c r="BJ2253" i="6"/>
  <c r="N2253" i="6" s="1"/>
  <c r="BK2253" i="6"/>
  <c r="BL2253" i="6"/>
  <c r="BM2253" i="6"/>
  <c r="BN2253" i="6"/>
  <c r="AK2254" i="6"/>
  <c r="AL2254" i="6"/>
  <c r="AM2254" i="6"/>
  <c r="AN2254" i="6"/>
  <c r="AO2254" i="6"/>
  <c r="AP2254" i="6"/>
  <c r="AQ2254" i="6"/>
  <c r="AR2254" i="6"/>
  <c r="AS2254" i="6"/>
  <c r="BJ2254" i="6"/>
  <c r="N2254" i="6" s="1"/>
  <c r="BK2254" i="6"/>
  <c r="BL2254" i="6"/>
  <c r="BM2254" i="6"/>
  <c r="BN2254" i="6"/>
  <c r="AK2255" i="6"/>
  <c r="AL2255" i="6"/>
  <c r="AM2255" i="6"/>
  <c r="AN2255" i="6"/>
  <c r="AO2255" i="6"/>
  <c r="AP2255" i="6"/>
  <c r="AQ2255" i="6"/>
  <c r="AR2255" i="6"/>
  <c r="AS2255" i="6"/>
  <c r="BJ2255" i="6"/>
  <c r="BK2255" i="6"/>
  <c r="BL2255" i="6"/>
  <c r="N2255" i="6" s="1"/>
  <c r="BM2255" i="6"/>
  <c r="BN2255" i="6"/>
  <c r="AK2256" i="6"/>
  <c r="AL2256" i="6"/>
  <c r="AM2256" i="6"/>
  <c r="AN2256" i="6"/>
  <c r="AO2256" i="6"/>
  <c r="AP2256" i="6"/>
  <c r="AQ2256" i="6"/>
  <c r="AR2256" i="6"/>
  <c r="AS2256" i="6"/>
  <c r="BJ2256" i="6"/>
  <c r="BK2256" i="6"/>
  <c r="BL2256" i="6"/>
  <c r="N2256" i="6" s="1"/>
  <c r="BM2256" i="6"/>
  <c r="BN2256" i="6"/>
  <c r="AK2257" i="6"/>
  <c r="AL2257" i="6"/>
  <c r="AM2257" i="6"/>
  <c r="AN2257" i="6"/>
  <c r="AO2257" i="6"/>
  <c r="AP2257" i="6"/>
  <c r="AQ2257" i="6"/>
  <c r="AR2257" i="6"/>
  <c r="AS2257" i="6"/>
  <c r="BJ2257" i="6"/>
  <c r="N2257" i="6" s="1"/>
  <c r="BK2257" i="6"/>
  <c r="BL2257" i="6"/>
  <c r="BM2257" i="6"/>
  <c r="BN2257" i="6"/>
  <c r="AK2258" i="6"/>
  <c r="AL2258" i="6"/>
  <c r="AM2258" i="6"/>
  <c r="AN2258" i="6"/>
  <c r="AO2258" i="6"/>
  <c r="AP2258" i="6"/>
  <c r="AQ2258" i="6"/>
  <c r="AR2258" i="6"/>
  <c r="AS2258" i="6"/>
  <c r="BJ2258" i="6"/>
  <c r="N2258" i="6" s="1"/>
  <c r="BK2258" i="6"/>
  <c r="BL2258" i="6"/>
  <c r="BM2258" i="6"/>
  <c r="BN2258" i="6"/>
  <c r="AK2259" i="6"/>
  <c r="AL2259" i="6"/>
  <c r="AM2259" i="6"/>
  <c r="AN2259" i="6"/>
  <c r="AO2259" i="6"/>
  <c r="AP2259" i="6"/>
  <c r="AQ2259" i="6"/>
  <c r="AR2259" i="6"/>
  <c r="AS2259" i="6"/>
  <c r="BJ2259" i="6"/>
  <c r="BK2259" i="6"/>
  <c r="BL2259" i="6"/>
  <c r="N2259" i="6" s="1"/>
  <c r="BM2259" i="6"/>
  <c r="BN2259" i="6"/>
  <c r="AK2260" i="6"/>
  <c r="AL2260" i="6"/>
  <c r="AM2260" i="6"/>
  <c r="AN2260" i="6"/>
  <c r="AO2260" i="6"/>
  <c r="AP2260" i="6"/>
  <c r="AQ2260" i="6"/>
  <c r="AR2260" i="6"/>
  <c r="AS2260" i="6"/>
  <c r="BJ2260" i="6"/>
  <c r="BK2260" i="6"/>
  <c r="BL2260" i="6"/>
  <c r="N2260" i="6" s="1"/>
  <c r="BM2260" i="6"/>
  <c r="BN2260" i="6"/>
  <c r="AK2261" i="6"/>
  <c r="AL2261" i="6"/>
  <c r="AM2261" i="6"/>
  <c r="AN2261" i="6"/>
  <c r="AO2261" i="6"/>
  <c r="AP2261" i="6"/>
  <c r="AQ2261" i="6"/>
  <c r="AR2261" i="6"/>
  <c r="AS2261" i="6"/>
  <c r="BJ2261" i="6"/>
  <c r="N2261" i="6" s="1"/>
  <c r="BK2261" i="6"/>
  <c r="BL2261" i="6"/>
  <c r="BM2261" i="6"/>
  <c r="BN2261" i="6"/>
  <c r="AK2262" i="6"/>
  <c r="AL2262" i="6"/>
  <c r="AM2262" i="6"/>
  <c r="AN2262" i="6"/>
  <c r="AO2262" i="6"/>
  <c r="AP2262" i="6"/>
  <c r="AQ2262" i="6"/>
  <c r="AR2262" i="6"/>
  <c r="AS2262" i="6"/>
  <c r="BJ2262" i="6"/>
  <c r="N2262" i="6" s="1"/>
  <c r="BK2262" i="6"/>
  <c r="BL2262" i="6"/>
  <c r="BM2262" i="6"/>
  <c r="BN2262" i="6"/>
  <c r="AK2263" i="6"/>
  <c r="AL2263" i="6"/>
  <c r="AM2263" i="6"/>
  <c r="AN2263" i="6"/>
  <c r="AO2263" i="6"/>
  <c r="AP2263" i="6"/>
  <c r="AQ2263" i="6"/>
  <c r="AR2263" i="6"/>
  <c r="AS2263" i="6"/>
  <c r="BJ2263" i="6"/>
  <c r="BK2263" i="6"/>
  <c r="BL2263" i="6"/>
  <c r="N2263" i="6" s="1"/>
  <c r="BM2263" i="6"/>
  <c r="BN2263" i="6"/>
  <c r="AK2264" i="6"/>
  <c r="AL2264" i="6"/>
  <c r="AM2264" i="6"/>
  <c r="AN2264" i="6"/>
  <c r="AO2264" i="6"/>
  <c r="AP2264" i="6"/>
  <c r="AQ2264" i="6"/>
  <c r="AR2264" i="6"/>
  <c r="AS2264" i="6"/>
  <c r="BJ2264" i="6"/>
  <c r="BK2264" i="6"/>
  <c r="BL2264" i="6"/>
  <c r="N2264" i="6" s="1"/>
  <c r="BM2264" i="6"/>
  <c r="BN2264" i="6"/>
  <c r="AK2265" i="6"/>
  <c r="AL2265" i="6"/>
  <c r="AM2265" i="6"/>
  <c r="AN2265" i="6"/>
  <c r="AO2265" i="6"/>
  <c r="AP2265" i="6"/>
  <c r="AQ2265" i="6"/>
  <c r="AR2265" i="6"/>
  <c r="AS2265" i="6"/>
  <c r="BJ2265" i="6"/>
  <c r="N2265" i="6" s="1"/>
  <c r="BK2265" i="6"/>
  <c r="BL2265" i="6"/>
  <c r="BM2265" i="6"/>
  <c r="BN2265" i="6"/>
  <c r="AK2266" i="6"/>
  <c r="AL2266" i="6"/>
  <c r="AM2266" i="6"/>
  <c r="AN2266" i="6"/>
  <c r="AO2266" i="6"/>
  <c r="AP2266" i="6"/>
  <c r="AQ2266" i="6"/>
  <c r="AR2266" i="6"/>
  <c r="AS2266" i="6"/>
  <c r="BJ2266" i="6"/>
  <c r="N2266" i="6" s="1"/>
  <c r="BK2266" i="6"/>
  <c r="BL2266" i="6"/>
  <c r="BM2266" i="6"/>
  <c r="BN2266" i="6"/>
  <c r="AK2267" i="6"/>
  <c r="AL2267" i="6"/>
  <c r="AM2267" i="6"/>
  <c r="AN2267" i="6"/>
  <c r="AO2267" i="6"/>
  <c r="AP2267" i="6"/>
  <c r="AQ2267" i="6"/>
  <c r="AR2267" i="6"/>
  <c r="AS2267" i="6"/>
  <c r="BJ2267" i="6"/>
  <c r="BK2267" i="6"/>
  <c r="BL2267" i="6"/>
  <c r="N2267" i="6" s="1"/>
  <c r="BM2267" i="6"/>
  <c r="BN2267" i="6"/>
  <c r="AK2268" i="6"/>
  <c r="AL2268" i="6"/>
  <c r="AM2268" i="6"/>
  <c r="AN2268" i="6"/>
  <c r="AO2268" i="6"/>
  <c r="AP2268" i="6"/>
  <c r="AQ2268" i="6"/>
  <c r="AR2268" i="6"/>
  <c r="AS2268" i="6"/>
  <c r="BJ2268" i="6"/>
  <c r="BK2268" i="6"/>
  <c r="BL2268" i="6"/>
  <c r="N2268" i="6" s="1"/>
  <c r="BM2268" i="6"/>
  <c r="BN2268" i="6"/>
  <c r="AK2269" i="6"/>
  <c r="AL2269" i="6"/>
  <c r="AM2269" i="6"/>
  <c r="AN2269" i="6"/>
  <c r="AO2269" i="6"/>
  <c r="AP2269" i="6"/>
  <c r="AQ2269" i="6"/>
  <c r="AR2269" i="6"/>
  <c r="AS2269" i="6"/>
  <c r="BJ2269" i="6"/>
  <c r="N2269" i="6" s="1"/>
  <c r="BK2269" i="6"/>
  <c r="BL2269" i="6"/>
  <c r="BM2269" i="6"/>
  <c r="BN2269" i="6"/>
  <c r="AK2270" i="6"/>
  <c r="AL2270" i="6"/>
  <c r="AM2270" i="6"/>
  <c r="AN2270" i="6"/>
  <c r="AO2270" i="6"/>
  <c r="AP2270" i="6"/>
  <c r="AQ2270" i="6"/>
  <c r="AR2270" i="6"/>
  <c r="AS2270" i="6"/>
  <c r="BJ2270" i="6"/>
  <c r="N2270" i="6" s="1"/>
  <c r="BK2270" i="6"/>
  <c r="BL2270" i="6"/>
  <c r="BM2270" i="6"/>
  <c r="BN2270" i="6"/>
  <c r="AK2271" i="6"/>
  <c r="AL2271" i="6"/>
  <c r="AM2271" i="6"/>
  <c r="AN2271" i="6"/>
  <c r="AO2271" i="6"/>
  <c r="AP2271" i="6"/>
  <c r="AQ2271" i="6"/>
  <c r="AR2271" i="6"/>
  <c r="AS2271" i="6"/>
  <c r="BJ2271" i="6"/>
  <c r="BK2271" i="6"/>
  <c r="BL2271" i="6"/>
  <c r="N2271" i="6" s="1"/>
  <c r="BM2271" i="6"/>
  <c r="BN2271" i="6"/>
  <c r="AK2272" i="6"/>
  <c r="AL2272" i="6"/>
  <c r="AM2272" i="6"/>
  <c r="AN2272" i="6"/>
  <c r="AO2272" i="6"/>
  <c r="AP2272" i="6"/>
  <c r="AQ2272" i="6"/>
  <c r="AR2272" i="6"/>
  <c r="AS2272" i="6"/>
  <c r="BJ2272" i="6"/>
  <c r="BK2272" i="6"/>
  <c r="BL2272" i="6"/>
  <c r="N2272" i="6" s="1"/>
  <c r="BM2272" i="6"/>
  <c r="BN2272" i="6"/>
  <c r="AK2273" i="6"/>
  <c r="AL2273" i="6"/>
  <c r="AM2273" i="6"/>
  <c r="AN2273" i="6"/>
  <c r="AO2273" i="6"/>
  <c r="AP2273" i="6"/>
  <c r="AQ2273" i="6"/>
  <c r="AR2273" i="6"/>
  <c r="AS2273" i="6"/>
  <c r="BJ2273" i="6"/>
  <c r="N2273" i="6" s="1"/>
  <c r="BK2273" i="6"/>
  <c r="BL2273" i="6"/>
  <c r="BM2273" i="6"/>
  <c r="BN2273" i="6"/>
  <c r="AK2274" i="6"/>
  <c r="AL2274" i="6"/>
  <c r="AM2274" i="6"/>
  <c r="AN2274" i="6"/>
  <c r="AO2274" i="6"/>
  <c r="AP2274" i="6"/>
  <c r="AQ2274" i="6"/>
  <c r="AR2274" i="6"/>
  <c r="AS2274" i="6"/>
  <c r="BJ2274" i="6"/>
  <c r="N2274" i="6" s="1"/>
  <c r="BK2274" i="6"/>
  <c r="BL2274" i="6"/>
  <c r="BM2274" i="6"/>
  <c r="BN2274" i="6"/>
  <c r="AK2275" i="6"/>
  <c r="AL2275" i="6"/>
  <c r="AM2275" i="6"/>
  <c r="AN2275" i="6"/>
  <c r="AO2275" i="6"/>
  <c r="AP2275" i="6"/>
  <c r="AQ2275" i="6"/>
  <c r="AR2275" i="6"/>
  <c r="AS2275" i="6"/>
  <c r="BJ2275" i="6"/>
  <c r="BK2275" i="6"/>
  <c r="BL2275" i="6"/>
  <c r="N2275" i="6" s="1"/>
  <c r="BM2275" i="6"/>
  <c r="BN2275" i="6"/>
  <c r="AK2276" i="6"/>
  <c r="AL2276" i="6"/>
  <c r="AM2276" i="6"/>
  <c r="AN2276" i="6"/>
  <c r="AO2276" i="6"/>
  <c r="AP2276" i="6"/>
  <c r="AQ2276" i="6"/>
  <c r="AR2276" i="6"/>
  <c r="AS2276" i="6"/>
  <c r="BJ2276" i="6"/>
  <c r="BK2276" i="6"/>
  <c r="BL2276" i="6"/>
  <c r="N2276" i="6" s="1"/>
  <c r="BM2276" i="6"/>
  <c r="BN2276" i="6"/>
  <c r="AK2277" i="6"/>
  <c r="AL2277" i="6"/>
  <c r="AM2277" i="6"/>
  <c r="AN2277" i="6"/>
  <c r="AO2277" i="6"/>
  <c r="AP2277" i="6"/>
  <c r="AQ2277" i="6"/>
  <c r="AR2277" i="6"/>
  <c r="AS2277" i="6"/>
  <c r="BJ2277" i="6"/>
  <c r="N2277" i="6" s="1"/>
  <c r="BK2277" i="6"/>
  <c r="BL2277" i="6"/>
  <c r="BM2277" i="6"/>
  <c r="BN2277" i="6"/>
  <c r="AK2278" i="6"/>
  <c r="AL2278" i="6"/>
  <c r="AM2278" i="6"/>
  <c r="AN2278" i="6"/>
  <c r="AO2278" i="6"/>
  <c r="AP2278" i="6"/>
  <c r="AQ2278" i="6"/>
  <c r="AR2278" i="6"/>
  <c r="AS2278" i="6"/>
  <c r="BJ2278" i="6"/>
  <c r="N2278" i="6" s="1"/>
  <c r="BK2278" i="6"/>
  <c r="BL2278" i="6"/>
  <c r="BM2278" i="6"/>
  <c r="BN2278" i="6"/>
  <c r="AK2279" i="6"/>
  <c r="AL2279" i="6"/>
  <c r="AM2279" i="6"/>
  <c r="AN2279" i="6"/>
  <c r="AO2279" i="6"/>
  <c r="AP2279" i="6"/>
  <c r="AQ2279" i="6"/>
  <c r="AR2279" i="6"/>
  <c r="AS2279" i="6"/>
  <c r="BJ2279" i="6"/>
  <c r="BK2279" i="6"/>
  <c r="BL2279" i="6"/>
  <c r="N2279" i="6" s="1"/>
  <c r="BM2279" i="6"/>
  <c r="BN2279" i="6"/>
  <c r="AK2280" i="6"/>
  <c r="AL2280" i="6"/>
  <c r="AM2280" i="6"/>
  <c r="AN2280" i="6"/>
  <c r="AO2280" i="6"/>
  <c r="AP2280" i="6"/>
  <c r="AQ2280" i="6"/>
  <c r="AR2280" i="6"/>
  <c r="AS2280" i="6"/>
  <c r="BJ2280" i="6"/>
  <c r="BK2280" i="6"/>
  <c r="BL2280" i="6"/>
  <c r="N2280" i="6" s="1"/>
  <c r="BM2280" i="6"/>
  <c r="BN2280" i="6"/>
  <c r="AK2281" i="6"/>
  <c r="AL2281" i="6"/>
  <c r="AM2281" i="6"/>
  <c r="AN2281" i="6"/>
  <c r="AO2281" i="6"/>
  <c r="AP2281" i="6"/>
  <c r="AQ2281" i="6"/>
  <c r="AR2281" i="6"/>
  <c r="AS2281" i="6"/>
  <c r="BJ2281" i="6"/>
  <c r="N2281" i="6" s="1"/>
  <c r="BK2281" i="6"/>
  <c r="BL2281" i="6"/>
  <c r="BM2281" i="6"/>
  <c r="BN2281" i="6"/>
  <c r="AK2282" i="6"/>
  <c r="AL2282" i="6"/>
  <c r="AM2282" i="6"/>
  <c r="AN2282" i="6"/>
  <c r="AO2282" i="6"/>
  <c r="AP2282" i="6"/>
  <c r="AQ2282" i="6"/>
  <c r="AR2282" i="6"/>
  <c r="AS2282" i="6"/>
  <c r="BJ2282" i="6"/>
  <c r="N2282" i="6" s="1"/>
  <c r="BK2282" i="6"/>
  <c r="BL2282" i="6"/>
  <c r="BM2282" i="6"/>
  <c r="BN2282" i="6"/>
  <c r="AK2283" i="6"/>
  <c r="AL2283" i="6"/>
  <c r="AM2283" i="6"/>
  <c r="AN2283" i="6"/>
  <c r="AO2283" i="6"/>
  <c r="AP2283" i="6"/>
  <c r="AQ2283" i="6"/>
  <c r="AR2283" i="6"/>
  <c r="AS2283" i="6"/>
  <c r="BJ2283" i="6"/>
  <c r="BK2283" i="6"/>
  <c r="BL2283" i="6"/>
  <c r="N2283" i="6" s="1"/>
  <c r="BM2283" i="6"/>
  <c r="BN2283" i="6"/>
  <c r="AK2284" i="6"/>
  <c r="AL2284" i="6"/>
  <c r="AM2284" i="6"/>
  <c r="AN2284" i="6"/>
  <c r="AO2284" i="6"/>
  <c r="AP2284" i="6"/>
  <c r="AQ2284" i="6"/>
  <c r="AR2284" i="6"/>
  <c r="AS2284" i="6"/>
  <c r="BJ2284" i="6"/>
  <c r="BK2284" i="6"/>
  <c r="BL2284" i="6"/>
  <c r="N2284" i="6" s="1"/>
  <c r="BM2284" i="6"/>
  <c r="BN2284" i="6"/>
  <c r="AK2285" i="6"/>
  <c r="AL2285" i="6"/>
  <c r="AM2285" i="6"/>
  <c r="AN2285" i="6"/>
  <c r="AO2285" i="6"/>
  <c r="AP2285" i="6"/>
  <c r="AQ2285" i="6"/>
  <c r="AR2285" i="6"/>
  <c r="AS2285" i="6"/>
  <c r="BJ2285" i="6"/>
  <c r="N2285" i="6" s="1"/>
  <c r="BK2285" i="6"/>
  <c r="BL2285" i="6"/>
  <c r="BM2285" i="6"/>
  <c r="BN2285" i="6"/>
  <c r="AK2286" i="6"/>
  <c r="AL2286" i="6"/>
  <c r="AM2286" i="6"/>
  <c r="AN2286" i="6"/>
  <c r="AO2286" i="6"/>
  <c r="AP2286" i="6"/>
  <c r="AQ2286" i="6"/>
  <c r="AR2286" i="6"/>
  <c r="AS2286" i="6"/>
  <c r="BJ2286" i="6"/>
  <c r="N2286" i="6" s="1"/>
  <c r="BK2286" i="6"/>
  <c r="BL2286" i="6"/>
  <c r="BM2286" i="6"/>
  <c r="BN2286" i="6"/>
  <c r="AK2287" i="6"/>
  <c r="AL2287" i="6"/>
  <c r="AM2287" i="6"/>
  <c r="AN2287" i="6"/>
  <c r="AO2287" i="6"/>
  <c r="AP2287" i="6"/>
  <c r="AQ2287" i="6"/>
  <c r="AR2287" i="6"/>
  <c r="AS2287" i="6"/>
  <c r="BJ2287" i="6"/>
  <c r="BK2287" i="6"/>
  <c r="BL2287" i="6"/>
  <c r="N2287" i="6" s="1"/>
  <c r="BM2287" i="6"/>
  <c r="BN2287" i="6"/>
  <c r="AK2288" i="6"/>
  <c r="AL2288" i="6"/>
  <c r="AM2288" i="6"/>
  <c r="AN2288" i="6"/>
  <c r="AO2288" i="6"/>
  <c r="AP2288" i="6"/>
  <c r="AQ2288" i="6"/>
  <c r="AR2288" i="6"/>
  <c r="AS2288" i="6"/>
  <c r="BJ2288" i="6"/>
  <c r="BK2288" i="6"/>
  <c r="BL2288" i="6"/>
  <c r="N2288" i="6" s="1"/>
  <c r="BM2288" i="6"/>
  <c r="BN2288" i="6"/>
  <c r="AK2289" i="6"/>
  <c r="AL2289" i="6"/>
  <c r="AM2289" i="6"/>
  <c r="AN2289" i="6"/>
  <c r="AO2289" i="6"/>
  <c r="AP2289" i="6"/>
  <c r="AQ2289" i="6"/>
  <c r="AR2289" i="6"/>
  <c r="AS2289" i="6"/>
  <c r="BJ2289" i="6"/>
  <c r="N2289" i="6" s="1"/>
  <c r="BK2289" i="6"/>
  <c r="BL2289" i="6"/>
  <c r="BM2289" i="6"/>
  <c r="BN2289" i="6"/>
  <c r="AK2290" i="6"/>
  <c r="AL2290" i="6"/>
  <c r="AM2290" i="6"/>
  <c r="AN2290" i="6"/>
  <c r="AO2290" i="6"/>
  <c r="AP2290" i="6"/>
  <c r="AQ2290" i="6"/>
  <c r="AR2290" i="6"/>
  <c r="AS2290" i="6"/>
  <c r="BJ2290" i="6"/>
  <c r="N2290" i="6" s="1"/>
  <c r="BK2290" i="6"/>
  <c r="BL2290" i="6"/>
  <c r="BM2290" i="6"/>
  <c r="BN2290" i="6"/>
  <c r="AK2291" i="6"/>
  <c r="AL2291" i="6"/>
  <c r="AM2291" i="6"/>
  <c r="AN2291" i="6"/>
  <c r="AO2291" i="6"/>
  <c r="AP2291" i="6"/>
  <c r="AQ2291" i="6"/>
  <c r="AR2291" i="6"/>
  <c r="AS2291" i="6"/>
  <c r="BJ2291" i="6"/>
  <c r="BK2291" i="6"/>
  <c r="BL2291" i="6"/>
  <c r="N2291" i="6" s="1"/>
  <c r="BM2291" i="6"/>
  <c r="BN2291" i="6"/>
  <c r="AK2292" i="6"/>
  <c r="AL2292" i="6"/>
  <c r="AM2292" i="6"/>
  <c r="AN2292" i="6"/>
  <c r="AO2292" i="6"/>
  <c r="AP2292" i="6"/>
  <c r="AQ2292" i="6"/>
  <c r="AR2292" i="6"/>
  <c r="AS2292" i="6"/>
  <c r="BJ2292" i="6"/>
  <c r="BK2292" i="6"/>
  <c r="BL2292" i="6"/>
  <c r="N2292" i="6" s="1"/>
  <c r="BM2292" i="6"/>
  <c r="BN2292" i="6"/>
  <c r="AK2293" i="6"/>
  <c r="AL2293" i="6"/>
  <c r="AM2293" i="6"/>
  <c r="AN2293" i="6"/>
  <c r="AO2293" i="6"/>
  <c r="AP2293" i="6"/>
  <c r="AQ2293" i="6"/>
  <c r="AR2293" i="6"/>
  <c r="AS2293" i="6"/>
  <c r="BJ2293" i="6"/>
  <c r="N2293" i="6" s="1"/>
  <c r="BK2293" i="6"/>
  <c r="BL2293" i="6"/>
  <c r="BM2293" i="6"/>
  <c r="BN2293" i="6"/>
  <c r="AK2294" i="6"/>
  <c r="AL2294" i="6"/>
  <c r="AM2294" i="6"/>
  <c r="AN2294" i="6"/>
  <c r="AO2294" i="6"/>
  <c r="AP2294" i="6"/>
  <c r="AQ2294" i="6"/>
  <c r="AR2294" i="6"/>
  <c r="AS2294" i="6"/>
  <c r="BJ2294" i="6"/>
  <c r="N2294" i="6" s="1"/>
  <c r="BK2294" i="6"/>
  <c r="BL2294" i="6"/>
  <c r="BM2294" i="6"/>
  <c r="BN2294" i="6"/>
  <c r="AK2295" i="6"/>
  <c r="AL2295" i="6"/>
  <c r="AM2295" i="6"/>
  <c r="AN2295" i="6"/>
  <c r="AO2295" i="6"/>
  <c r="AP2295" i="6"/>
  <c r="AQ2295" i="6"/>
  <c r="AR2295" i="6"/>
  <c r="AS2295" i="6"/>
  <c r="BJ2295" i="6"/>
  <c r="BK2295" i="6"/>
  <c r="BL2295" i="6"/>
  <c r="N2295" i="6" s="1"/>
  <c r="BM2295" i="6"/>
  <c r="BN2295" i="6"/>
  <c r="AK2296" i="6"/>
  <c r="AL2296" i="6"/>
  <c r="AM2296" i="6"/>
  <c r="AN2296" i="6"/>
  <c r="AO2296" i="6"/>
  <c r="AP2296" i="6"/>
  <c r="AQ2296" i="6"/>
  <c r="AR2296" i="6"/>
  <c r="AS2296" i="6"/>
  <c r="BJ2296" i="6"/>
  <c r="BK2296" i="6"/>
  <c r="BL2296" i="6"/>
  <c r="N2296" i="6" s="1"/>
  <c r="BM2296" i="6"/>
  <c r="BN2296" i="6"/>
  <c r="AK2297" i="6"/>
  <c r="AL2297" i="6"/>
  <c r="AM2297" i="6"/>
  <c r="AN2297" i="6"/>
  <c r="AO2297" i="6"/>
  <c r="AP2297" i="6"/>
  <c r="AQ2297" i="6"/>
  <c r="AR2297" i="6"/>
  <c r="AS2297" i="6"/>
  <c r="BJ2297" i="6"/>
  <c r="N2297" i="6" s="1"/>
  <c r="BK2297" i="6"/>
  <c r="BL2297" i="6"/>
  <c r="BM2297" i="6"/>
  <c r="BN2297" i="6"/>
  <c r="AK2298" i="6"/>
  <c r="AL2298" i="6"/>
  <c r="AM2298" i="6"/>
  <c r="AN2298" i="6"/>
  <c r="AO2298" i="6"/>
  <c r="AP2298" i="6"/>
  <c r="AQ2298" i="6"/>
  <c r="AR2298" i="6"/>
  <c r="AS2298" i="6"/>
  <c r="BJ2298" i="6"/>
  <c r="N2298" i="6" s="1"/>
  <c r="BK2298" i="6"/>
  <c r="BL2298" i="6"/>
  <c r="BM2298" i="6"/>
  <c r="BN2298" i="6"/>
  <c r="AK2299" i="6"/>
  <c r="AL2299" i="6"/>
  <c r="AM2299" i="6"/>
  <c r="AN2299" i="6"/>
  <c r="AO2299" i="6"/>
  <c r="AP2299" i="6"/>
  <c r="AQ2299" i="6"/>
  <c r="AR2299" i="6"/>
  <c r="AS2299" i="6"/>
  <c r="BJ2299" i="6"/>
  <c r="BK2299" i="6"/>
  <c r="BL2299" i="6"/>
  <c r="N2299" i="6" s="1"/>
  <c r="BM2299" i="6"/>
  <c r="BN2299" i="6"/>
  <c r="AK2300" i="6"/>
  <c r="AL2300" i="6"/>
  <c r="AM2300" i="6"/>
  <c r="AN2300" i="6"/>
  <c r="AO2300" i="6"/>
  <c r="AP2300" i="6"/>
  <c r="AQ2300" i="6"/>
  <c r="AR2300" i="6"/>
  <c r="AS2300" i="6"/>
  <c r="BJ2300" i="6"/>
  <c r="BK2300" i="6"/>
  <c r="BL2300" i="6"/>
  <c r="N2300" i="6" s="1"/>
  <c r="BM2300" i="6"/>
  <c r="BN2300" i="6"/>
  <c r="AK2301" i="6"/>
  <c r="AL2301" i="6"/>
  <c r="AM2301" i="6"/>
  <c r="AN2301" i="6"/>
  <c r="AO2301" i="6"/>
  <c r="AP2301" i="6"/>
  <c r="AQ2301" i="6"/>
  <c r="AR2301" i="6"/>
  <c r="AS2301" i="6"/>
  <c r="BJ2301" i="6"/>
  <c r="N2301" i="6" s="1"/>
  <c r="BK2301" i="6"/>
  <c r="BL2301" i="6"/>
  <c r="BM2301" i="6"/>
  <c r="BN2301" i="6"/>
  <c r="AK2302" i="6"/>
  <c r="AL2302" i="6"/>
  <c r="AM2302" i="6"/>
  <c r="AN2302" i="6"/>
  <c r="AO2302" i="6"/>
  <c r="AP2302" i="6"/>
  <c r="AQ2302" i="6"/>
  <c r="AR2302" i="6"/>
  <c r="AS2302" i="6"/>
  <c r="BJ2302" i="6"/>
  <c r="N2302" i="6" s="1"/>
  <c r="BK2302" i="6"/>
  <c r="BL2302" i="6"/>
  <c r="BM2302" i="6"/>
  <c r="BN2302" i="6"/>
  <c r="AK2303" i="6"/>
  <c r="AL2303" i="6"/>
  <c r="AM2303" i="6"/>
  <c r="AN2303" i="6"/>
  <c r="AO2303" i="6"/>
  <c r="AP2303" i="6"/>
  <c r="AQ2303" i="6"/>
  <c r="AR2303" i="6"/>
  <c r="AS2303" i="6"/>
  <c r="BJ2303" i="6"/>
  <c r="BK2303" i="6"/>
  <c r="BL2303" i="6"/>
  <c r="N2303" i="6" s="1"/>
  <c r="BM2303" i="6"/>
  <c r="BN2303" i="6"/>
  <c r="AK2304" i="6"/>
  <c r="AL2304" i="6"/>
  <c r="AM2304" i="6"/>
  <c r="AN2304" i="6"/>
  <c r="AO2304" i="6"/>
  <c r="AP2304" i="6"/>
  <c r="AQ2304" i="6"/>
  <c r="AR2304" i="6"/>
  <c r="AS2304" i="6"/>
  <c r="BJ2304" i="6"/>
  <c r="BK2304" i="6"/>
  <c r="BL2304" i="6"/>
  <c r="N2304" i="6" s="1"/>
  <c r="BM2304" i="6"/>
  <c r="BN2304" i="6"/>
  <c r="AK2305" i="6"/>
  <c r="AL2305" i="6"/>
  <c r="AM2305" i="6"/>
  <c r="AN2305" i="6"/>
  <c r="AO2305" i="6"/>
  <c r="AP2305" i="6"/>
  <c r="AQ2305" i="6"/>
  <c r="AR2305" i="6"/>
  <c r="AS2305" i="6"/>
  <c r="BJ2305" i="6"/>
  <c r="N2305" i="6" s="1"/>
  <c r="BK2305" i="6"/>
  <c r="BL2305" i="6"/>
  <c r="BM2305" i="6"/>
  <c r="BN2305" i="6"/>
  <c r="AK2306" i="6"/>
  <c r="AL2306" i="6"/>
  <c r="AM2306" i="6"/>
  <c r="AN2306" i="6"/>
  <c r="AO2306" i="6"/>
  <c r="AP2306" i="6"/>
  <c r="AQ2306" i="6"/>
  <c r="AR2306" i="6"/>
  <c r="AS2306" i="6"/>
  <c r="BJ2306" i="6"/>
  <c r="N2306" i="6" s="1"/>
  <c r="BK2306" i="6"/>
  <c r="BL2306" i="6"/>
  <c r="BM2306" i="6"/>
  <c r="BN2306" i="6"/>
  <c r="AK2307" i="6"/>
  <c r="AL2307" i="6"/>
  <c r="AM2307" i="6"/>
  <c r="AN2307" i="6"/>
  <c r="AO2307" i="6"/>
  <c r="AP2307" i="6"/>
  <c r="AQ2307" i="6"/>
  <c r="AR2307" i="6"/>
  <c r="AS2307" i="6"/>
  <c r="BJ2307" i="6"/>
  <c r="BK2307" i="6"/>
  <c r="BL2307" i="6"/>
  <c r="N2307" i="6" s="1"/>
  <c r="BM2307" i="6"/>
  <c r="BN2307" i="6"/>
  <c r="AK2308" i="6"/>
  <c r="AL2308" i="6"/>
  <c r="AM2308" i="6"/>
  <c r="AN2308" i="6"/>
  <c r="AO2308" i="6"/>
  <c r="AP2308" i="6"/>
  <c r="AQ2308" i="6"/>
  <c r="AR2308" i="6"/>
  <c r="AS2308" i="6"/>
  <c r="BJ2308" i="6"/>
  <c r="BK2308" i="6"/>
  <c r="BL2308" i="6"/>
  <c r="N2308" i="6" s="1"/>
  <c r="BM2308" i="6"/>
  <c r="BN2308" i="6"/>
  <c r="AK2309" i="6"/>
  <c r="AL2309" i="6"/>
  <c r="AM2309" i="6"/>
  <c r="AN2309" i="6"/>
  <c r="AO2309" i="6"/>
  <c r="AP2309" i="6"/>
  <c r="AQ2309" i="6"/>
  <c r="AR2309" i="6"/>
  <c r="AS2309" i="6"/>
  <c r="BJ2309" i="6"/>
  <c r="N2309" i="6" s="1"/>
  <c r="BK2309" i="6"/>
  <c r="BL2309" i="6"/>
  <c r="BM2309" i="6"/>
  <c r="BN2309" i="6"/>
  <c r="AK2310" i="6"/>
  <c r="AL2310" i="6"/>
  <c r="AM2310" i="6"/>
  <c r="AN2310" i="6"/>
  <c r="AO2310" i="6"/>
  <c r="AP2310" i="6"/>
  <c r="AQ2310" i="6"/>
  <c r="AR2310" i="6"/>
  <c r="AS2310" i="6"/>
  <c r="BJ2310" i="6"/>
  <c r="N2310" i="6" s="1"/>
  <c r="BK2310" i="6"/>
  <c r="BL2310" i="6"/>
  <c r="BM2310" i="6"/>
  <c r="BN2310" i="6"/>
  <c r="AK2311" i="6"/>
  <c r="AL2311" i="6"/>
  <c r="AM2311" i="6"/>
  <c r="AN2311" i="6"/>
  <c r="AO2311" i="6"/>
  <c r="AP2311" i="6"/>
  <c r="AQ2311" i="6"/>
  <c r="AR2311" i="6"/>
  <c r="AS2311" i="6"/>
  <c r="BJ2311" i="6"/>
  <c r="BK2311" i="6"/>
  <c r="BL2311" i="6"/>
  <c r="N2311" i="6" s="1"/>
  <c r="BM2311" i="6"/>
  <c r="BN2311" i="6"/>
  <c r="AK2312" i="6"/>
  <c r="AL2312" i="6"/>
  <c r="AM2312" i="6"/>
  <c r="AN2312" i="6"/>
  <c r="AO2312" i="6"/>
  <c r="AP2312" i="6"/>
  <c r="AQ2312" i="6"/>
  <c r="AR2312" i="6"/>
  <c r="AS2312" i="6"/>
  <c r="BJ2312" i="6"/>
  <c r="BK2312" i="6"/>
  <c r="BL2312" i="6"/>
  <c r="N2312" i="6" s="1"/>
  <c r="BM2312" i="6"/>
  <c r="BN2312" i="6"/>
  <c r="AK2313" i="6"/>
  <c r="AL2313" i="6"/>
  <c r="AM2313" i="6"/>
  <c r="AN2313" i="6"/>
  <c r="AO2313" i="6"/>
  <c r="AP2313" i="6"/>
  <c r="AQ2313" i="6"/>
  <c r="AR2313" i="6"/>
  <c r="AS2313" i="6"/>
  <c r="BJ2313" i="6"/>
  <c r="N2313" i="6" s="1"/>
  <c r="BK2313" i="6"/>
  <c r="BL2313" i="6"/>
  <c r="BM2313" i="6"/>
  <c r="BN2313" i="6"/>
  <c r="AK2314" i="6"/>
  <c r="AL2314" i="6"/>
  <c r="AM2314" i="6"/>
  <c r="AN2314" i="6"/>
  <c r="AO2314" i="6"/>
  <c r="AP2314" i="6"/>
  <c r="AQ2314" i="6"/>
  <c r="AR2314" i="6"/>
  <c r="AS2314" i="6"/>
  <c r="BJ2314" i="6"/>
  <c r="N2314" i="6" s="1"/>
  <c r="BK2314" i="6"/>
  <c r="BL2314" i="6"/>
  <c r="BM2314" i="6"/>
  <c r="BN2314" i="6"/>
  <c r="AK2315" i="6"/>
  <c r="AL2315" i="6"/>
  <c r="AM2315" i="6"/>
  <c r="AN2315" i="6"/>
  <c r="AO2315" i="6"/>
  <c r="AP2315" i="6"/>
  <c r="AQ2315" i="6"/>
  <c r="AR2315" i="6"/>
  <c r="AS2315" i="6"/>
  <c r="BJ2315" i="6"/>
  <c r="BK2315" i="6"/>
  <c r="BL2315" i="6"/>
  <c r="N2315" i="6" s="1"/>
  <c r="BM2315" i="6"/>
  <c r="BN2315" i="6"/>
  <c r="AK2316" i="6"/>
  <c r="AL2316" i="6"/>
  <c r="AM2316" i="6"/>
  <c r="AN2316" i="6"/>
  <c r="AO2316" i="6"/>
  <c r="AP2316" i="6"/>
  <c r="AQ2316" i="6"/>
  <c r="AR2316" i="6"/>
  <c r="AS2316" i="6"/>
  <c r="BJ2316" i="6"/>
  <c r="BK2316" i="6"/>
  <c r="BL2316" i="6"/>
  <c r="N2316" i="6" s="1"/>
  <c r="BM2316" i="6"/>
  <c r="BN2316" i="6"/>
  <c r="AK2317" i="6"/>
  <c r="AL2317" i="6"/>
  <c r="AM2317" i="6"/>
  <c r="AN2317" i="6"/>
  <c r="AO2317" i="6"/>
  <c r="AP2317" i="6"/>
  <c r="AQ2317" i="6"/>
  <c r="AR2317" i="6"/>
  <c r="AS2317" i="6"/>
  <c r="BJ2317" i="6"/>
  <c r="N2317" i="6" s="1"/>
  <c r="BK2317" i="6"/>
  <c r="BL2317" i="6"/>
  <c r="BM2317" i="6"/>
  <c r="BN2317" i="6"/>
  <c r="AK2318" i="6"/>
  <c r="AL2318" i="6"/>
  <c r="AM2318" i="6"/>
  <c r="AN2318" i="6"/>
  <c r="AO2318" i="6"/>
  <c r="AP2318" i="6"/>
  <c r="AQ2318" i="6"/>
  <c r="AR2318" i="6"/>
  <c r="AS2318" i="6"/>
  <c r="BJ2318" i="6"/>
  <c r="N2318" i="6" s="1"/>
  <c r="BK2318" i="6"/>
  <c r="BL2318" i="6"/>
  <c r="BM2318" i="6"/>
  <c r="BN2318" i="6"/>
  <c r="AK2319" i="6"/>
  <c r="AL2319" i="6"/>
  <c r="AM2319" i="6"/>
  <c r="AN2319" i="6"/>
  <c r="AO2319" i="6"/>
  <c r="AP2319" i="6"/>
  <c r="AQ2319" i="6"/>
  <c r="AR2319" i="6"/>
  <c r="AS2319" i="6"/>
  <c r="BJ2319" i="6"/>
  <c r="BK2319" i="6"/>
  <c r="BL2319" i="6"/>
  <c r="N2319" i="6" s="1"/>
  <c r="BM2319" i="6"/>
  <c r="BN2319" i="6"/>
  <c r="AK2320" i="6"/>
  <c r="AL2320" i="6"/>
  <c r="AM2320" i="6"/>
  <c r="AN2320" i="6"/>
  <c r="AO2320" i="6"/>
  <c r="AP2320" i="6"/>
  <c r="AQ2320" i="6"/>
  <c r="AR2320" i="6"/>
  <c r="AS2320" i="6"/>
  <c r="BJ2320" i="6"/>
  <c r="BK2320" i="6"/>
  <c r="BL2320" i="6"/>
  <c r="N2320" i="6" s="1"/>
  <c r="BM2320" i="6"/>
  <c r="BN2320" i="6"/>
  <c r="AK2321" i="6"/>
  <c r="AL2321" i="6"/>
  <c r="AM2321" i="6"/>
  <c r="AN2321" i="6"/>
  <c r="AO2321" i="6"/>
  <c r="AP2321" i="6"/>
  <c r="AQ2321" i="6"/>
  <c r="AR2321" i="6"/>
  <c r="AS2321" i="6"/>
  <c r="BJ2321" i="6"/>
  <c r="N2321" i="6" s="1"/>
  <c r="BK2321" i="6"/>
  <c r="BL2321" i="6"/>
  <c r="BM2321" i="6"/>
  <c r="BN2321" i="6"/>
  <c r="AK2322" i="6"/>
  <c r="AL2322" i="6"/>
  <c r="AM2322" i="6"/>
  <c r="AN2322" i="6"/>
  <c r="AO2322" i="6"/>
  <c r="AP2322" i="6"/>
  <c r="AQ2322" i="6"/>
  <c r="AR2322" i="6"/>
  <c r="AS2322" i="6"/>
  <c r="BJ2322" i="6"/>
  <c r="N2322" i="6" s="1"/>
  <c r="BK2322" i="6"/>
  <c r="BL2322" i="6"/>
  <c r="BM2322" i="6"/>
  <c r="BN2322" i="6"/>
  <c r="AK2323" i="6"/>
  <c r="AL2323" i="6"/>
  <c r="AM2323" i="6"/>
  <c r="AN2323" i="6"/>
  <c r="AO2323" i="6"/>
  <c r="AP2323" i="6"/>
  <c r="AQ2323" i="6"/>
  <c r="AR2323" i="6"/>
  <c r="AS2323" i="6"/>
  <c r="BJ2323" i="6"/>
  <c r="BK2323" i="6"/>
  <c r="BL2323" i="6"/>
  <c r="N2323" i="6" s="1"/>
  <c r="BM2323" i="6"/>
  <c r="BN2323" i="6"/>
  <c r="AK2324" i="6"/>
  <c r="AL2324" i="6"/>
  <c r="AM2324" i="6"/>
  <c r="AN2324" i="6"/>
  <c r="AO2324" i="6"/>
  <c r="AP2324" i="6"/>
  <c r="AQ2324" i="6"/>
  <c r="AR2324" i="6"/>
  <c r="AS2324" i="6"/>
  <c r="BJ2324" i="6"/>
  <c r="BK2324" i="6"/>
  <c r="BL2324" i="6"/>
  <c r="N2324" i="6" s="1"/>
  <c r="BM2324" i="6"/>
  <c r="BN2324" i="6"/>
  <c r="AK2325" i="6"/>
  <c r="AL2325" i="6"/>
  <c r="AM2325" i="6"/>
  <c r="AN2325" i="6"/>
  <c r="AO2325" i="6"/>
  <c r="AP2325" i="6"/>
  <c r="AQ2325" i="6"/>
  <c r="AR2325" i="6"/>
  <c r="AS2325" i="6"/>
  <c r="BJ2325" i="6"/>
  <c r="N2325" i="6" s="1"/>
  <c r="BK2325" i="6"/>
  <c r="BL2325" i="6"/>
  <c r="BM2325" i="6"/>
  <c r="BN2325" i="6"/>
  <c r="AK2326" i="6"/>
  <c r="AL2326" i="6"/>
  <c r="AM2326" i="6"/>
  <c r="AN2326" i="6"/>
  <c r="AO2326" i="6"/>
  <c r="AP2326" i="6"/>
  <c r="AQ2326" i="6"/>
  <c r="AR2326" i="6"/>
  <c r="AS2326" i="6"/>
  <c r="BJ2326" i="6"/>
  <c r="N2326" i="6" s="1"/>
  <c r="BK2326" i="6"/>
  <c r="BL2326" i="6"/>
  <c r="BM2326" i="6"/>
  <c r="BN2326" i="6"/>
  <c r="AK2327" i="6"/>
  <c r="AL2327" i="6"/>
  <c r="AM2327" i="6"/>
  <c r="AN2327" i="6"/>
  <c r="AO2327" i="6"/>
  <c r="AP2327" i="6"/>
  <c r="AQ2327" i="6"/>
  <c r="AR2327" i="6"/>
  <c r="AS2327" i="6"/>
  <c r="BJ2327" i="6"/>
  <c r="BK2327" i="6"/>
  <c r="BL2327" i="6"/>
  <c r="N2327" i="6" s="1"/>
  <c r="BM2327" i="6"/>
  <c r="BN2327" i="6"/>
  <c r="AK2328" i="6"/>
  <c r="AL2328" i="6"/>
  <c r="AM2328" i="6"/>
  <c r="AN2328" i="6"/>
  <c r="AO2328" i="6"/>
  <c r="AP2328" i="6"/>
  <c r="AQ2328" i="6"/>
  <c r="AR2328" i="6"/>
  <c r="AS2328" i="6"/>
  <c r="BJ2328" i="6"/>
  <c r="BK2328" i="6"/>
  <c r="BL2328" i="6"/>
  <c r="N2328" i="6" s="1"/>
  <c r="BM2328" i="6"/>
  <c r="BN2328" i="6"/>
  <c r="AK2329" i="6"/>
  <c r="AL2329" i="6"/>
  <c r="AM2329" i="6"/>
  <c r="AN2329" i="6"/>
  <c r="AO2329" i="6"/>
  <c r="AP2329" i="6"/>
  <c r="AQ2329" i="6"/>
  <c r="AR2329" i="6"/>
  <c r="AS2329" i="6"/>
  <c r="BJ2329" i="6"/>
  <c r="N2329" i="6" s="1"/>
  <c r="BK2329" i="6"/>
  <c r="BL2329" i="6"/>
  <c r="BM2329" i="6"/>
  <c r="BN2329" i="6"/>
  <c r="AK2330" i="6"/>
  <c r="AL2330" i="6"/>
  <c r="AM2330" i="6"/>
  <c r="AN2330" i="6"/>
  <c r="AO2330" i="6"/>
  <c r="AP2330" i="6"/>
  <c r="AQ2330" i="6"/>
  <c r="AR2330" i="6"/>
  <c r="AS2330" i="6"/>
  <c r="BJ2330" i="6"/>
  <c r="N2330" i="6" s="1"/>
  <c r="BK2330" i="6"/>
  <c r="BL2330" i="6"/>
  <c r="BM2330" i="6"/>
  <c r="BN2330" i="6"/>
  <c r="AK2331" i="6"/>
  <c r="AL2331" i="6"/>
  <c r="AM2331" i="6"/>
  <c r="AN2331" i="6"/>
  <c r="AO2331" i="6"/>
  <c r="AP2331" i="6"/>
  <c r="AQ2331" i="6"/>
  <c r="AR2331" i="6"/>
  <c r="AS2331" i="6"/>
  <c r="BJ2331" i="6"/>
  <c r="BK2331" i="6"/>
  <c r="BL2331" i="6"/>
  <c r="N2331" i="6" s="1"/>
  <c r="BM2331" i="6"/>
  <c r="BN2331" i="6"/>
  <c r="AK2332" i="6"/>
  <c r="AL2332" i="6"/>
  <c r="AM2332" i="6"/>
  <c r="AN2332" i="6"/>
  <c r="AO2332" i="6"/>
  <c r="AP2332" i="6"/>
  <c r="AQ2332" i="6"/>
  <c r="AR2332" i="6"/>
  <c r="AS2332" i="6"/>
  <c r="BJ2332" i="6"/>
  <c r="BK2332" i="6"/>
  <c r="BL2332" i="6"/>
  <c r="N2332" i="6" s="1"/>
  <c r="BM2332" i="6"/>
  <c r="BN2332" i="6"/>
  <c r="AK2333" i="6"/>
  <c r="AL2333" i="6"/>
  <c r="AM2333" i="6"/>
  <c r="AN2333" i="6"/>
  <c r="AO2333" i="6"/>
  <c r="AP2333" i="6"/>
  <c r="AQ2333" i="6"/>
  <c r="AR2333" i="6"/>
  <c r="AS2333" i="6"/>
  <c r="BJ2333" i="6"/>
  <c r="N2333" i="6" s="1"/>
  <c r="BK2333" i="6"/>
  <c r="BL2333" i="6"/>
  <c r="BM2333" i="6"/>
  <c r="BN2333" i="6"/>
  <c r="AK2334" i="6"/>
  <c r="AL2334" i="6"/>
  <c r="AM2334" i="6"/>
  <c r="AN2334" i="6"/>
  <c r="AO2334" i="6"/>
  <c r="AP2334" i="6"/>
  <c r="AQ2334" i="6"/>
  <c r="AR2334" i="6"/>
  <c r="AS2334" i="6"/>
  <c r="BJ2334" i="6"/>
  <c r="N2334" i="6" s="1"/>
  <c r="BK2334" i="6"/>
  <c r="BL2334" i="6"/>
  <c r="BM2334" i="6"/>
  <c r="BN2334" i="6"/>
  <c r="AK2335" i="6"/>
  <c r="AL2335" i="6"/>
  <c r="AM2335" i="6"/>
  <c r="AN2335" i="6"/>
  <c r="AO2335" i="6"/>
  <c r="AP2335" i="6"/>
  <c r="AQ2335" i="6"/>
  <c r="AR2335" i="6"/>
  <c r="AS2335" i="6"/>
  <c r="BJ2335" i="6"/>
  <c r="BK2335" i="6"/>
  <c r="BL2335" i="6"/>
  <c r="N2335" i="6" s="1"/>
  <c r="BM2335" i="6"/>
  <c r="BN2335" i="6"/>
  <c r="AK2336" i="6"/>
  <c r="AL2336" i="6"/>
  <c r="AM2336" i="6"/>
  <c r="AN2336" i="6"/>
  <c r="AO2336" i="6"/>
  <c r="AP2336" i="6"/>
  <c r="AQ2336" i="6"/>
  <c r="AR2336" i="6"/>
  <c r="AS2336" i="6"/>
  <c r="BJ2336" i="6"/>
  <c r="BK2336" i="6"/>
  <c r="BL2336" i="6"/>
  <c r="N2336" i="6" s="1"/>
  <c r="BM2336" i="6"/>
  <c r="BN2336" i="6"/>
  <c r="AK2337" i="6"/>
  <c r="AL2337" i="6"/>
  <c r="AM2337" i="6"/>
  <c r="AN2337" i="6"/>
  <c r="AO2337" i="6"/>
  <c r="AP2337" i="6"/>
  <c r="AQ2337" i="6"/>
  <c r="AR2337" i="6"/>
  <c r="AS2337" i="6"/>
  <c r="BJ2337" i="6"/>
  <c r="N2337" i="6" s="1"/>
  <c r="BK2337" i="6"/>
  <c r="BL2337" i="6"/>
  <c r="BM2337" i="6"/>
  <c r="BN2337" i="6"/>
  <c r="AK2338" i="6"/>
  <c r="AL2338" i="6"/>
  <c r="AM2338" i="6"/>
  <c r="AN2338" i="6"/>
  <c r="AO2338" i="6"/>
  <c r="AP2338" i="6"/>
  <c r="AQ2338" i="6"/>
  <c r="AR2338" i="6"/>
  <c r="AS2338" i="6"/>
  <c r="BJ2338" i="6"/>
  <c r="N2338" i="6" s="1"/>
  <c r="BK2338" i="6"/>
  <c r="BL2338" i="6"/>
  <c r="BM2338" i="6"/>
  <c r="BN2338" i="6"/>
  <c r="AK2339" i="6"/>
  <c r="AL2339" i="6"/>
  <c r="AM2339" i="6"/>
  <c r="AN2339" i="6"/>
  <c r="AO2339" i="6"/>
  <c r="AP2339" i="6"/>
  <c r="AQ2339" i="6"/>
  <c r="AR2339" i="6"/>
  <c r="AS2339" i="6"/>
  <c r="BJ2339" i="6"/>
  <c r="BK2339" i="6"/>
  <c r="BL2339" i="6"/>
  <c r="N2339" i="6" s="1"/>
  <c r="BM2339" i="6"/>
  <c r="BN2339" i="6"/>
  <c r="AK2340" i="6"/>
  <c r="AL2340" i="6"/>
  <c r="AM2340" i="6"/>
  <c r="AN2340" i="6"/>
  <c r="AO2340" i="6"/>
  <c r="AP2340" i="6"/>
  <c r="AQ2340" i="6"/>
  <c r="AR2340" i="6"/>
  <c r="AS2340" i="6"/>
  <c r="BJ2340" i="6"/>
  <c r="BK2340" i="6"/>
  <c r="BL2340" i="6"/>
  <c r="N2340" i="6" s="1"/>
  <c r="BM2340" i="6"/>
  <c r="BN2340" i="6"/>
  <c r="AK2341" i="6"/>
  <c r="AL2341" i="6"/>
  <c r="AM2341" i="6"/>
  <c r="AN2341" i="6"/>
  <c r="AO2341" i="6"/>
  <c r="AP2341" i="6"/>
  <c r="AQ2341" i="6"/>
  <c r="AR2341" i="6"/>
  <c r="AS2341" i="6"/>
  <c r="BJ2341" i="6"/>
  <c r="N2341" i="6" s="1"/>
  <c r="BK2341" i="6"/>
  <c r="BL2341" i="6"/>
  <c r="BM2341" i="6"/>
  <c r="BN2341" i="6"/>
  <c r="AK2342" i="6"/>
  <c r="AL2342" i="6"/>
  <c r="AM2342" i="6"/>
  <c r="AN2342" i="6"/>
  <c r="AO2342" i="6"/>
  <c r="AP2342" i="6"/>
  <c r="AQ2342" i="6"/>
  <c r="AR2342" i="6"/>
  <c r="AS2342" i="6"/>
  <c r="BJ2342" i="6"/>
  <c r="N2342" i="6" s="1"/>
  <c r="BK2342" i="6"/>
  <c r="BL2342" i="6"/>
  <c r="BM2342" i="6"/>
  <c r="BN2342" i="6"/>
  <c r="AK2343" i="6"/>
  <c r="AL2343" i="6"/>
  <c r="AM2343" i="6"/>
  <c r="AN2343" i="6"/>
  <c r="AO2343" i="6"/>
  <c r="AP2343" i="6"/>
  <c r="AQ2343" i="6"/>
  <c r="AR2343" i="6"/>
  <c r="AS2343" i="6"/>
  <c r="BJ2343" i="6"/>
  <c r="BK2343" i="6"/>
  <c r="BL2343" i="6"/>
  <c r="N2343" i="6" s="1"/>
  <c r="BM2343" i="6"/>
  <c r="BN2343" i="6"/>
  <c r="AK2344" i="6"/>
  <c r="AL2344" i="6"/>
  <c r="AM2344" i="6"/>
  <c r="AN2344" i="6"/>
  <c r="AO2344" i="6"/>
  <c r="AP2344" i="6"/>
  <c r="AQ2344" i="6"/>
  <c r="AR2344" i="6"/>
  <c r="AS2344" i="6"/>
  <c r="BJ2344" i="6"/>
  <c r="BK2344" i="6"/>
  <c r="BL2344" i="6"/>
  <c r="N2344" i="6" s="1"/>
  <c r="BM2344" i="6"/>
  <c r="BN2344" i="6"/>
  <c r="AK2345" i="6"/>
  <c r="AL2345" i="6"/>
  <c r="AM2345" i="6"/>
  <c r="AN2345" i="6"/>
  <c r="AO2345" i="6"/>
  <c r="AP2345" i="6"/>
  <c r="AQ2345" i="6"/>
  <c r="AR2345" i="6"/>
  <c r="AS2345" i="6"/>
  <c r="BJ2345" i="6"/>
  <c r="N2345" i="6" s="1"/>
  <c r="BK2345" i="6"/>
  <c r="BL2345" i="6"/>
  <c r="BM2345" i="6"/>
  <c r="BN2345" i="6"/>
  <c r="AK2346" i="6"/>
  <c r="AL2346" i="6"/>
  <c r="AM2346" i="6"/>
  <c r="AN2346" i="6"/>
  <c r="AO2346" i="6"/>
  <c r="AP2346" i="6"/>
  <c r="AQ2346" i="6"/>
  <c r="AR2346" i="6"/>
  <c r="AS2346" i="6"/>
  <c r="BJ2346" i="6"/>
  <c r="N2346" i="6" s="1"/>
  <c r="BK2346" i="6"/>
  <c r="BL2346" i="6"/>
  <c r="BM2346" i="6"/>
  <c r="BN2346" i="6"/>
  <c r="AK2347" i="6"/>
  <c r="AL2347" i="6"/>
  <c r="AM2347" i="6"/>
  <c r="AN2347" i="6"/>
  <c r="AO2347" i="6"/>
  <c r="AP2347" i="6"/>
  <c r="AQ2347" i="6"/>
  <c r="AR2347" i="6"/>
  <c r="AS2347" i="6"/>
  <c r="BJ2347" i="6"/>
  <c r="BK2347" i="6"/>
  <c r="BL2347" i="6"/>
  <c r="N2347" i="6" s="1"/>
  <c r="BM2347" i="6"/>
  <c r="BN2347" i="6"/>
  <c r="AK2348" i="6"/>
  <c r="AL2348" i="6"/>
  <c r="AM2348" i="6"/>
  <c r="AN2348" i="6"/>
  <c r="AO2348" i="6"/>
  <c r="AP2348" i="6"/>
  <c r="AQ2348" i="6"/>
  <c r="AR2348" i="6"/>
  <c r="AS2348" i="6"/>
  <c r="BJ2348" i="6"/>
  <c r="BK2348" i="6"/>
  <c r="BL2348" i="6"/>
  <c r="N2348" i="6" s="1"/>
  <c r="BM2348" i="6"/>
  <c r="BN2348" i="6"/>
  <c r="AK2349" i="6"/>
  <c r="AL2349" i="6"/>
  <c r="AM2349" i="6"/>
  <c r="AN2349" i="6"/>
  <c r="AO2349" i="6"/>
  <c r="AP2349" i="6"/>
  <c r="AQ2349" i="6"/>
  <c r="AR2349" i="6"/>
  <c r="AS2349" i="6"/>
  <c r="BJ2349" i="6"/>
  <c r="N2349" i="6" s="1"/>
  <c r="BK2349" i="6"/>
  <c r="BL2349" i="6"/>
  <c r="BM2349" i="6"/>
  <c r="BN2349" i="6"/>
  <c r="AK2350" i="6"/>
  <c r="AL2350" i="6"/>
  <c r="AM2350" i="6"/>
  <c r="AN2350" i="6"/>
  <c r="AO2350" i="6"/>
  <c r="AP2350" i="6"/>
  <c r="AQ2350" i="6"/>
  <c r="AR2350" i="6"/>
  <c r="AS2350" i="6"/>
  <c r="BJ2350" i="6"/>
  <c r="N2350" i="6" s="1"/>
  <c r="BK2350" i="6"/>
  <c r="BL2350" i="6"/>
  <c r="BM2350" i="6"/>
  <c r="BN2350" i="6"/>
  <c r="AK2351" i="6"/>
  <c r="AL2351" i="6"/>
  <c r="AM2351" i="6"/>
  <c r="AN2351" i="6"/>
  <c r="AO2351" i="6"/>
  <c r="AP2351" i="6"/>
  <c r="AQ2351" i="6"/>
  <c r="AR2351" i="6"/>
  <c r="AS2351" i="6"/>
  <c r="BJ2351" i="6"/>
  <c r="BK2351" i="6"/>
  <c r="BL2351" i="6"/>
  <c r="N2351" i="6" s="1"/>
  <c r="BM2351" i="6"/>
  <c r="BN2351" i="6"/>
  <c r="AK2352" i="6"/>
  <c r="AL2352" i="6"/>
  <c r="AM2352" i="6"/>
  <c r="AN2352" i="6"/>
  <c r="AO2352" i="6"/>
  <c r="AP2352" i="6"/>
  <c r="AQ2352" i="6"/>
  <c r="AR2352" i="6"/>
  <c r="AS2352" i="6"/>
  <c r="BJ2352" i="6"/>
  <c r="BK2352" i="6"/>
  <c r="BL2352" i="6"/>
  <c r="N2352" i="6" s="1"/>
  <c r="BM2352" i="6"/>
  <c r="BN2352" i="6"/>
  <c r="AK2353" i="6"/>
  <c r="AL2353" i="6"/>
  <c r="AM2353" i="6"/>
  <c r="AN2353" i="6"/>
  <c r="AO2353" i="6"/>
  <c r="AP2353" i="6"/>
  <c r="AQ2353" i="6"/>
  <c r="AR2353" i="6"/>
  <c r="AS2353" i="6"/>
  <c r="BJ2353" i="6"/>
  <c r="N2353" i="6" s="1"/>
  <c r="BK2353" i="6"/>
  <c r="BL2353" i="6"/>
  <c r="BM2353" i="6"/>
  <c r="BN2353" i="6"/>
  <c r="AK2354" i="6"/>
  <c r="AL2354" i="6"/>
  <c r="AM2354" i="6"/>
  <c r="AN2354" i="6"/>
  <c r="AO2354" i="6"/>
  <c r="AP2354" i="6"/>
  <c r="AQ2354" i="6"/>
  <c r="AR2354" i="6"/>
  <c r="AS2354" i="6"/>
  <c r="BJ2354" i="6"/>
  <c r="N2354" i="6" s="1"/>
  <c r="BK2354" i="6"/>
  <c r="BL2354" i="6"/>
  <c r="BM2354" i="6"/>
  <c r="BN2354" i="6"/>
  <c r="AK2355" i="6"/>
  <c r="AL2355" i="6"/>
  <c r="AM2355" i="6"/>
  <c r="AN2355" i="6"/>
  <c r="AO2355" i="6"/>
  <c r="AP2355" i="6"/>
  <c r="AQ2355" i="6"/>
  <c r="AR2355" i="6"/>
  <c r="AS2355" i="6"/>
  <c r="BJ2355" i="6"/>
  <c r="BK2355" i="6"/>
  <c r="BL2355" i="6"/>
  <c r="N2355" i="6" s="1"/>
  <c r="BM2355" i="6"/>
  <c r="BN2355" i="6"/>
  <c r="AK2356" i="6"/>
  <c r="AL2356" i="6"/>
  <c r="AM2356" i="6"/>
  <c r="AN2356" i="6"/>
  <c r="AO2356" i="6"/>
  <c r="AP2356" i="6"/>
  <c r="AQ2356" i="6"/>
  <c r="AR2356" i="6"/>
  <c r="AS2356" i="6"/>
  <c r="BJ2356" i="6"/>
  <c r="BK2356" i="6"/>
  <c r="BL2356" i="6"/>
  <c r="N2356" i="6" s="1"/>
  <c r="BM2356" i="6"/>
  <c r="BN2356" i="6"/>
  <c r="AK2357" i="6"/>
  <c r="AL2357" i="6"/>
  <c r="AM2357" i="6"/>
  <c r="AN2357" i="6"/>
  <c r="AO2357" i="6"/>
  <c r="AP2357" i="6"/>
  <c r="AQ2357" i="6"/>
  <c r="AR2357" i="6"/>
  <c r="AS2357" i="6"/>
  <c r="BJ2357" i="6"/>
  <c r="N2357" i="6" s="1"/>
  <c r="BK2357" i="6"/>
  <c r="BL2357" i="6"/>
  <c r="BM2357" i="6"/>
  <c r="BN2357" i="6"/>
  <c r="AK2358" i="6"/>
  <c r="AL2358" i="6"/>
  <c r="AM2358" i="6"/>
  <c r="AN2358" i="6"/>
  <c r="AO2358" i="6"/>
  <c r="AP2358" i="6"/>
  <c r="AQ2358" i="6"/>
  <c r="AR2358" i="6"/>
  <c r="AS2358" i="6"/>
  <c r="BJ2358" i="6"/>
  <c r="N2358" i="6" s="1"/>
  <c r="BK2358" i="6"/>
  <c r="BL2358" i="6"/>
  <c r="BM2358" i="6"/>
  <c r="BN2358" i="6"/>
  <c r="AK2359" i="6"/>
  <c r="AL2359" i="6"/>
  <c r="AM2359" i="6"/>
  <c r="AN2359" i="6"/>
  <c r="AO2359" i="6"/>
  <c r="AP2359" i="6"/>
  <c r="AQ2359" i="6"/>
  <c r="AR2359" i="6"/>
  <c r="AS2359" i="6"/>
  <c r="BJ2359" i="6"/>
  <c r="BK2359" i="6"/>
  <c r="BL2359" i="6"/>
  <c r="N2359" i="6" s="1"/>
  <c r="BM2359" i="6"/>
  <c r="BN2359" i="6"/>
  <c r="AK2360" i="6"/>
  <c r="AL2360" i="6"/>
  <c r="AM2360" i="6"/>
  <c r="AN2360" i="6"/>
  <c r="AO2360" i="6"/>
  <c r="AP2360" i="6"/>
  <c r="AQ2360" i="6"/>
  <c r="AR2360" i="6"/>
  <c r="AS2360" i="6"/>
  <c r="BJ2360" i="6"/>
  <c r="BK2360" i="6"/>
  <c r="BL2360" i="6"/>
  <c r="N2360" i="6" s="1"/>
  <c r="BM2360" i="6"/>
  <c r="BN2360" i="6"/>
  <c r="AK2361" i="6"/>
  <c r="AL2361" i="6"/>
  <c r="AM2361" i="6"/>
  <c r="AN2361" i="6"/>
  <c r="AO2361" i="6"/>
  <c r="AP2361" i="6"/>
  <c r="AQ2361" i="6"/>
  <c r="AR2361" i="6"/>
  <c r="AS2361" i="6"/>
  <c r="BJ2361" i="6"/>
  <c r="N2361" i="6" s="1"/>
  <c r="BK2361" i="6"/>
  <c r="BL2361" i="6"/>
  <c r="BM2361" i="6"/>
  <c r="BN2361" i="6"/>
  <c r="AK2362" i="6"/>
  <c r="AL2362" i="6"/>
  <c r="AM2362" i="6"/>
  <c r="AN2362" i="6"/>
  <c r="AO2362" i="6"/>
  <c r="AP2362" i="6"/>
  <c r="AQ2362" i="6"/>
  <c r="AR2362" i="6"/>
  <c r="AS2362" i="6"/>
  <c r="BJ2362" i="6"/>
  <c r="N2362" i="6" s="1"/>
  <c r="BK2362" i="6"/>
  <c r="BL2362" i="6"/>
  <c r="BM2362" i="6"/>
  <c r="BN2362" i="6"/>
  <c r="AK2363" i="6"/>
  <c r="AL2363" i="6"/>
  <c r="AM2363" i="6"/>
  <c r="AN2363" i="6"/>
  <c r="AO2363" i="6"/>
  <c r="AP2363" i="6"/>
  <c r="AQ2363" i="6"/>
  <c r="AR2363" i="6"/>
  <c r="AS2363" i="6"/>
  <c r="BJ2363" i="6"/>
  <c r="BK2363" i="6"/>
  <c r="BL2363" i="6"/>
  <c r="N2363" i="6" s="1"/>
  <c r="BM2363" i="6"/>
  <c r="BN2363" i="6"/>
  <c r="AK2364" i="6"/>
  <c r="AL2364" i="6"/>
  <c r="AM2364" i="6"/>
  <c r="AN2364" i="6"/>
  <c r="AO2364" i="6"/>
  <c r="AP2364" i="6"/>
  <c r="AQ2364" i="6"/>
  <c r="AR2364" i="6"/>
  <c r="AS2364" i="6"/>
  <c r="BJ2364" i="6"/>
  <c r="BK2364" i="6"/>
  <c r="BL2364" i="6"/>
  <c r="N2364" i="6" s="1"/>
  <c r="BM2364" i="6"/>
  <c r="BN2364" i="6"/>
  <c r="AK2365" i="6"/>
  <c r="AL2365" i="6"/>
  <c r="AM2365" i="6"/>
  <c r="AN2365" i="6"/>
  <c r="AO2365" i="6"/>
  <c r="AP2365" i="6"/>
  <c r="AQ2365" i="6"/>
  <c r="AR2365" i="6"/>
  <c r="AS2365" i="6"/>
  <c r="BJ2365" i="6"/>
  <c r="N2365" i="6" s="1"/>
  <c r="BK2365" i="6"/>
  <c r="BL2365" i="6"/>
  <c r="BM2365" i="6"/>
  <c r="BN2365" i="6"/>
  <c r="AK2366" i="6"/>
  <c r="AL2366" i="6"/>
  <c r="AM2366" i="6"/>
  <c r="AN2366" i="6"/>
  <c r="AO2366" i="6"/>
  <c r="AP2366" i="6"/>
  <c r="AQ2366" i="6"/>
  <c r="AR2366" i="6"/>
  <c r="AS2366" i="6"/>
  <c r="BJ2366" i="6"/>
  <c r="N2366" i="6" s="1"/>
  <c r="BK2366" i="6"/>
  <c r="BL2366" i="6"/>
  <c r="BM2366" i="6"/>
  <c r="BN2366" i="6"/>
  <c r="AK2367" i="6"/>
  <c r="AL2367" i="6"/>
  <c r="AM2367" i="6"/>
  <c r="AN2367" i="6"/>
  <c r="AO2367" i="6"/>
  <c r="AP2367" i="6"/>
  <c r="AQ2367" i="6"/>
  <c r="AR2367" i="6"/>
  <c r="AS2367" i="6"/>
  <c r="BJ2367" i="6"/>
  <c r="BK2367" i="6"/>
  <c r="BL2367" i="6"/>
  <c r="N2367" i="6" s="1"/>
  <c r="BM2367" i="6"/>
  <c r="BN2367" i="6"/>
  <c r="AK2368" i="6"/>
  <c r="AL2368" i="6"/>
  <c r="AM2368" i="6"/>
  <c r="AN2368" i="6"/>
  <c r="AO2368" i="6"/>
  <c r="AP2368" i="6"/>
  <c r="AQ2368" i="6"/>
  <c r="AR2368" i="6"/>
  <c r="AS2368" i="6"/>
  <c r="BJ2368" i="6"/>
  <c r="BK2368" i="6"/>
  <c r="BL2368" i="6"/>
  <c r="N2368" i="6" s="1"/>
  <c r="BM2368" i="6"/>
  <c r="BN2368" i="6"/>
  <c r="AK2369" i="6"/>
  <c r="AL2369" i="6"/>
  <c r="AM2369" i="6"/>
  <c r="AN2369" i="6"/>
  <c r="AO2369" i="6"/>
  <c r="AP2369" i="6"/>
  <c r="AQ2369" i="6"/>
  <c r="AR2369" i="6"/>
  <c r="AS2369" i="6"/>
  <c r="BJ2369" i="6"/>
  <c r="N2369" i="6" s="1"/>
  <c r="BK2369" i="6"/>
  <c r="BL2369" i="6"/>
  <c r="BM2369" i="6"/>
  <c r="BN2369" i="6"/>
  <c r="AK2370" i="6"/>
  <c r="AL2370" i="6"/>
  <c r="AM2370" i="6"/>
  <c r="AN2370" i="6"/>
  <c r="AO2370" i="6"/>
  <c r="AP2370" i="6"/>
  <c r="AQ2370" i="6"/>
  <c r="AR2370" i="6"/>
  <c r="AS2370" i="6"/>
  <c r="BJ2370" i="6"/>
  <c r="N2370" i="6" s="1"/>
  <c r="BK2370" i="6"/>
  <c r="BL2370" i="6"/>
  <c r="BM2370" i="6"/>
  <c r="BN2370" i="6"/>
  <c r="AK2371" i="6"/>
  <c r="AL2371" i="6"/>
  <c r="AM2371" i="6"/>
  <c r="AN2371" i="6"/>
  <c r="AO2371" i="6"/>
  <c r="AP2371" i="6"/>
  <c r="AQ2371" i="6"/>
  <c r="AR2371" i="6"/>
  <c r="AS2371" i="6"/>
  <c r="BJ2371" i="6"/>
  <c r="BK2371" i="6"/>
  <c r="BL2371" i="6"/>
  <c r="N2371" i="6" s="1"/>
  <c r="BM2371" i="6"/>
  <c r="BN2371" i="6"/>
  <c r="AK2372" i="6"/>
  <c r="AL2372" i="6"/>
  <c r="AM2372" i="6"/>
  <c r="AN2372" i="6"/>
  <c r="AO2372" i="6"/>
  <c r="AP2372" i="6"/>
  <c r="AQ2372" i="6"/>
  <c r="AR2372" i="6"/>
  <c r="AS2372" i="6"/>
  <c r="BJ2372" i="6"/>
  <c r="BK2372" i="6"/>
  <c r="BL2372" i="6"/>
  <c r="N2372" i="6" s="1"/>
  <c r="BM2372" i="6"/>
  <c r="BN2372" i="6"/>
  <c r="AK2373" i="6"/>
  <c r="AL2373" i="6"/>
  <c r="AM2373" i="6"/>
  <c r="AN2373" i="6"/>
  <c r="AO2373" i="6"/>
  <c r="AP2373" i="6"/>
  <c r="AQ2373" i="6"/>
  <c r="AR2373" i="6"/>
  <c r="AS2373" i="6"/>
  <c r="BJ2373" i="6"/>
  <c r="N2373" i="6" s="1"/>
  <c r="BK2373" i="6"/>
  <c r="BL2373" i="6"/>
  <c r="BM2373" i="6"/>
  <c r="BN2373" i="6"/>
  <c r="AK2374" i="6"/>
  <c r="AL2374" i="6"/>
  <c r="AM2374" i="6"/>
  <c r="AN2374" i="6"/>
  <c r="AO2374" i="6"/>
  <c r="AP2374" i="6"/>
  <c r="AQ2374" i="6"/>
  <c r="AR2374" i="6"/>
  <c r="AS2374" i="6"/>
  <c r="BJ2374" i="6"/>
  <c r="N2374" i="6" s="1"/>
  <c r="BK2374" i="6"/>
  <c r="BL2374" i="6"/>
  <c r="BM2374" i="6"/>
  <c r="BN2374" i="6"/>
  <c r="AK2375" i="6"/>
  <c r="AL2375" i="6"/>
  <c r="AM2375" i="6"/>
  <c r="AN2375" i="6"/>
  <c r="AO2375" i="6"/>
  <c r="AP2375" i="6"/>
  <c r="AQ2375" i="6"/>
  <c r="AR2375" i="6"/>
  <c r="AS2375" i="6"/>
  <c r="BJ2375" i="6"/>
  <c r="BK2375" i="6"/>
  <c r="BL2375" i="6"/>
  <c r="N2375" i="6" s="1"/>
  <c r="BM2375" i="6"/>
  <c r="BN2375" i="6"/>
  <c r="AK2376" i="6"/>
  <c r="AL2376" i="6"/>
  <c r="AM2376" i="6"/>
  <c r="AN2376" i="6"/>
  <c r="AO2376" i="6"/>
  <c r="AP2376" i="6"/>
  <c r="AQ2376" i="6"/>
  <c r="AR2376" i="6"/>
  <c r="AS2376" i="6"/>
  <c r="BJ2376" i="6"/>
  <c r="BK2376" i="6"/>
  <c r="BL2376" i="6"/>
  <c r="N2376" i="6" s="1"/>
  <c r="BM2376" i="6"/>
  <c r="BN2376" i="6"/>
  <c r="AK2377" i="6"/>
  <c r="AL2377" i="6"/>
  <c r="AM2377" i="6"/>
  <c r="AN2377" i="6"/>
  <c r="AO2377" i="6"/>
  <c r="AP2377" i="6"/>
  <c r="AQ2377" i="6"/>
  <c r="AR2377" i="6"/>
  <c r="AS2377" i="6"/>
  <c r="BJ2377" i="6"/>
  <c r="N2377" i="6" s="1"/>
  <c r="BK2377" i="6"/>
  <c r="BL2377" i="6"/>
  <c r="BM2377" i="6"/>
  <c r="BN2377" i="6"/>
  <c r="AK2378" i="6"/>
  <c r="AL2378" i="6"/>
  <c r="AM2378" i="6"/>
  <c r="AN2378" i="6"/>
  <c r="AO2378" i="6"/>
  <c r="AP2378" i="6"/>
  <c r="AQ2378" i="6"/>
  <c r="AR2378" i="6"/>
  <c r="AS2378" i="6"/>
  <c r="BJ2378" i="6"/>
  <c r="N2378" i="6" s="1"/>
  <c r="BK2378" i="6"/>
  <c r="BL2378" i="6"/>
  <c r="BM2378" i="6"/>
  <c r="BN2378" i="6"/>
  <c r="AK2379" i="6"/>
  <c r="AL2379" i="6"/>
  <c r="AM2379" i="6"/>
  <c r="AN2379" i="6"/>
  <c r="AO2379" i="6"/>
  <c r="AP2379" i="6"/>
  <c r="AQ2379" i="6"/>
  <c r="AR2379" i="6"/>
  <c r="AS2379" i="6"/>
  <c r="BJ2379" i="6"/>
  <c r="BK2379" i="6"/>
  <c r="BL2379" i="6"/>
  <c r="N2379" i="6" s="1"/>
  <c r="BM2379" i="6"/>
  <c r="BN2379" i="6"/>
  <c r="AK2380" i="6"/>
  <c r="AL2380" i="6"/>
  <c r="AM2380" i="6"/>
  <c r="AN2380" i="6"/>
  <c r="AO2380" i="6"/>
  <c r="AP2380" i="6"/>
  <c r="AQ2380" i="6"/>
  <c r="AR2380" i="6"/>
  <c r="AS2380" i="6"/>
  <c r="BJ2380" i="6"/>
  <c r="BK2380" i="6"/>
  <c r="BL2380" i="6"/>
  <c r="N2380" i="6" s="1"/>
  <c r="BM2380" i="6"/>
  <c r="BN2380" i="6"/>
  <c r="AK2381" i="6"/>
  <c r="AL2381" i="6"/>
  <c r="AM2381" i="6"/>
  <c r="AN2381" i="6"/>
  <c r="AO2381" i="6"/>
  <c r="AP2381" i="6"/>
  <c r="AQ2381" i="6"/>
  <c r="AR2381" i="6"/>
  <c r="AS2381" i="6"/>
  <c r="BJ2381" i="6"/>
  <c r="N2381" i="6" s="1"/>
  <c r="BK2381" i="6"/>
  <c r="BL2381" i="6"/>
  <c r="BM2381" i="6"/>
  <c r="BN2381" i="6"/>
  <c r="AK2382" i="6"/>
  <c r="AL2382" i="6"/>
  <c r="AM2382" i="6"/>
  <c r="AN2382" i="6"/>
  <c r="AO2382" i="6"/>
  <c r="AP2382" i="6"/>
  <c r="AQ2382" i="6"/>
  <c r="AR2382" i="6"/>
  <c r="AS2382" i="6"/>
  <c r="BJ2382" i="6"/>
  <c r="N2382" i="6" s="1"/>
  <c r="BK2382" i="6"/>
  <c r="BL2382" i="6"/>
  <c r="BM2382" i="6"/>
  <c r="BN2382" i="6"/>
  <c r="AK2383" i="6"/>
  <c r="AL2383" i="6"/>
  <c r="AM2383" i="6"/>
  <c r="AN2383" i="6"/>
  <c r="AO2383" i="6"/>
  <c r="AP2383" i="6"/>
  <c r="AQ2383" i="6"/>
  <c r="AR2383" i="6"/>
  <c r="AS2383" i="6"/>
  <c r="BJ2383" i="6"/>
  <c r="BK2383" i="6"/>
  <c r="BL2383" i="6"/>
  <c r="N2383" i="6" s="1"/>
  <c r="BM2383" i="6"/>
  <c r="BN2383" i="6"/>
  <c r="AK2384" i="6"/>
  <c r="AL2384" i="6"/>
  <c r="AM2384" i="6"/>
  <c r="AN2384" i="6"/>
  <c r="AO2384" i="6"/>
  <c r="AP2384" i="6"/>
  <c r="AQ2384" i="6"/>
  <c r="AR2384" i="6"/>
  <c r="AS2384" i="6"/>
  <c r="BJ2384" i="6"/>
  <c r="BK2384" i="6"/>
  <c r="BL2384" i="6"/>
  <c r="N2384" i="6" s="1"/>
  <c r="BM2384" i="6"/>
  <c r="BN2384" i="6"/>
  <c r="AK2385" i="6"/>
  <c r="AL2385" i="6"/>
  <c r="AM2385" i="6"/>
  <c r="AN2385" i="6"/>
  <c r="AO2385" i="6"/>
  <c r="AP2385" i="6"/>
  <c r="AQ2385" i="6"/>
  <c r="AR2385" i="6"/>
  <c r="AS2385" i="6"/>
  <c r="BJ2385" i="6"/>
  <c r="N2385" i="6" s="1"/>
  <c r="BK2385" i="6"/>
  <c r="BL2385" i="6"/>
  <c r="BM2385" i="6"/>
  <c r="BN2385" i="6"/>
  <c r="AK2386" i="6"/>
  <c r="AL2386" i="6"/>
  <c r="AM2386" i="6"/>
  <c r="AN2386" i="6"/>
  <c r="AO2386" i="6"/>
  <c r="AP2386" i="6"/>
  <c r="AQ2386" i="6"/>
  <c r="AR2386" i="6"/>
  <c r="AS2386" i="6"/>
  <c r="BJ2386" i="6"/>
  <c r="N2386" i="6" s="1"/>
  <c r="BK2386" i="6"/>
  <c r="BL2386" i="6"/>
  <c r="BM2386" i="6"/>
  <c r="BN2386" i="6"/>
  <c r="AK2387" i="6"/>
  <c r="AL2387" i="6"/>
  <c r="AM2387" i="6"/>
  <c r="AN2387" i="6"/>
  <c r="AO2387" i="6"/>
  <c r="AP2387" i="6"/>
  <c r="AQ2387" i="6"/>
  <c r="AR2387" i="6"/>
  <c r="AS2387" i="6"/>
  <c r="BJ2387" i="6"/>
  <c r="BK2387" i="6"/>
  <c r="BL2387" i="6"/>
  <c r="N2387" i="6" s="1"/>
  <c r="BM2387" i="6"/>
  <c r="BN2387" i="6"/>
  <c r="AK2388" i="6"/>
  <c r="AL2388" i="6"/>
  <c r="AM2388" i="6"/>
  <c r="AN2388" i="6"/>
  <c r="AO2388" i="6"/>
  <c r="AP2388" i="6"/>
  <c r="AQ2388" i="6"/>
  <c r="AR2388" i="6"/>
  <c r="AS2388" i="6"/>
  <c r="BJ2388" i="6"/>
  <c r="BK2388" i="6"/>
  <c r="BL2388" i="6"/>
  <c r="N2388" i="6" s="1"/>
  <c r="BM2388" i="6"/>
  <c r="BN2388" i="6"/>
  <c r="AK2389" i="6"/>
  <c r="AL2389" i="6"/>
  <c r="AM2389" i="6"/>
  <c r="AN2389" i="6"/>
  <c r="AO2389" i="6"/>
  <c r="AP2389" i="6"/>
  <c r="AQ2389" i="6"/>
  <c r="AR2389" i="6"/>
  <c r="AS2389" i="6"/>
  <c r="BJ2389" i="6"/>
  <c r="N2389" i="6" s="1"/>
  <c r="BK2389" i="6"/>
  <c r="BL2389" i="6"/>
  <c r="BM2389" i="6"/>
  <c r="BN2389" i="6"/>
  <c r="AK2390" i="6"/>
  <c r="AL2390" i="6"/>
  <c r="AM2390" i="6"/>
  <c r="AN2390" i="6"/>
  <c r="AO2390" i="6"/>
  <c r="AP2390" i="6"/>
  <c r="AQ2390" i="6"/>
  <c r="AR2390" i="6"/>
  <c r="AS2390" i="6"/>
  <c r="BJ2390" i="6"/>
  <c r="N2390" i="6" s="1"/>
  <c r="BK2390" i="6"/>
  <c r="BL2390" i="6"/>
  <c r="BM2390" i="6"/>
  <c r="BN2390" i="6"/>
  <c r="AK2391" i="6"/>
  <c r="AL2391" i="6"/>
  <c r="AM2391" i="6"/>
  <c r="AN2391" i="6"/>
  <c r="AO2391" i="6"/>
  <c r="AP2391" i="6"/>
  <c r="AQ2391" i="6"/>
  <c r="AR2391" i="6"/>
  <c r="AS2391" i="6"/>
  <c r="BJ2391" i="6"/>
  <c r="BK2391" i="6"/>
  <c r="BL2391" i="6"/>
  <c r="N2391" i="6" s="1"/>
  <c r="BM2391" i="6"/>
  <c r="BN2391" i="6"/>
  <c r="AK2392" i="6"/>
  <c r="AL2392" i="6"/>
  <c r="AM2392" i="6"/>
  <c r="AN2392" i="6"/>
  <c r="AO2392" i="6"/>
  <c r="AP2392" i="6"/>
  <c r="AQ2392" i="6"/>
  <c r="AR2392" i="6"/>
  <c r="AS2392" i="6"/>
  <c r="BJ2392" i="6"/>
  <c r="BK2392" i="6"/>
  <c r="BL2392" i="6"/>
  <c r="N2392" i="6" s="1"/>
  <c r="BM2392" i="6"/>
  <c r="BN2392" i="6"/>
  <c r="AK2393" i="6"/>
  <c r="AL2393" i="6"/>
  <c r="AM2393" i="6"/>
  <c r="AN2393" i="6"/>
  <c r="AO2393" i="6"/>
  <c r="AP2393" i="6"/>
  <c r="AQ2393" i="6"/>
  <c r="AR2393" i="6"/>
  <c r="AS2393" i="6"/>
  <c r="BJ2393" i="6"/>
  <c r="N2393" i="6" s="1"/>
  <c r="BK2393" i="6"/>
  <c r="BL2393" i="6"/>
  <c r="BM2393" i="6"/>
  <c r="BN2393" i="6"/>
  <c r="AK2394" i="6"/>
  <c r="AL2394" i="6"/>
  <c r="AM2394" i="6"/>
  <c r="AN2394" i="6"/>
  <c r="AO2394" i="6"/>
  <c r="AP2394" i="6"/>
  <c r="AQ2394" i="6"/>
  <c r="AR2394" i="6"/>
  <c r="AS2394" i="6"/>
  <c r="BJ2394" i="6"/>
  <c r="N2394" i="6" s="1"/>
  <c r="BK2394" i="6"/>
  <c r="BL2394" i="6"/>
  <c r="BM2394" i="6"/>
  <c r="BN2394" i="6"/>
  <c r="AK2395" i="6"/>
  <c r="AL2395" i="6"/>
  <c r="AM2395" i="6"/>
  <c r="AN2395" i="6"/>
  <c r="AO2395" i="6"/>
  <c r="AP2395" i="6"/>
  <c r="AQ2395" i="6"/>
  <c r="AR2395" i="6"/>
  <c r="AS2395" i="6"/>
  <c r="BJ2395" i="6"/>
  <c r="BK2395" i="6"/>
  <c r="BL2395" i="6"/>
  <c r="N2395" i="6" s="1"/>
  <c r="BM2395" i="6"/>
  <c r="BN2395" i="6"/>
  <c r="AK2396" i="6"/>
  <c r="AL2396" i="6"/>
  <c r="AM2396" i="6"/>
  <c r="AN2396" i="6"/>
  <c r="AO2396" i="6"/>
  <c r="AP2396" i="6"/>
  <c r="AQ2396" i="6"/>
  <c r="AR2396" i="6"/>
  <c r="AS2396" i="6"/>
  <c r="BJ2396" i="6"/>
  <c r="BK2396" i="6"/>
  <c r="BL2396" i="6"/>
  <c r="N2396" i="6" s="1"/>
  <c r="BM2396" i="6"/>
  <c r="BN2396" i="6"/>
  <c r="AK2397" i="6"/>
  <c r="AL2397" i="6"/>
  <c r="AM2397" i="6"/>
  <c r="AN2397" i="6"/>
  <c r="AO2397" i="6"/>
  <c r="AP2397" i="6"/>
  <c r="AQ2397" i="6"/>
  <c r="AR2397" i="6"/>
  <c r="AS2397" i="6"/>
  <c r="BJ2397" i="6"/>
  <c r="N2397" i="6" s="1"/>
  <c r="BK2397" i="6"/>
  <c r="BL2397" i="6"/>
  <c r="BM2397" i="6"/>
  <c r="BN2397" i="6"/>
  <c r="AK2398" i="6"/>
  <c r="AL2398" i="6"/>
  <c r="AM2398" i="6"/>
  <c r="AN2398" i="6"/>
  <c r="AO2398" i="6"/>
  <c r="AP2398" i="6"/>
  <c r="AQ2398" i="6"/>
  <c r="AR2398" i="6"/>
  <c r="AS2398" i="6"/>
  <c r="BJ2398" i="6"/>
  <c r="N2398" i="6" s="1"/>
  <c r="BK2398" i="6"/>
  <c r="BL2398" i="6"/>
  <c r="BM2398" i="6"/>
  <c r="BN2398" i="6"/>
  <c r="AK2399" i="6"/>
  <c r="AL2399" i="6"/>
  <c r="AM2399" i="6"/>
  <c r="AN2399" i="6"/>
  <c r="AO2399" i="6"/>
  <c r="AP2399" i="6"/>
  <c r="AQ2399" i="6"/>
  <c r="AR2399" i="6"/>
  <c r="AS2399" i="6"/>
  <c r="BJ2399" i="6"/>
  <c r="BK2399" i="6"/>
  <c r="BL2399" i="6"/>
  <c r="N2399" i="6" s="1"/>
  <c r="BM2399" i="6"/>
  <c r="BN2399" i="6"/>
  <c r="AK2400" i="6"/>
  <c r="AL2400" i="6"/>
  <c r="AM2400" i="6"/>
  <c r="AN2400" i="6"/>
  <c r="AO2400" i="6"/>
  <c r="AP2400" i="6"/>
  <c r="AQ2400" i="6"/>
  <c r="AR2400" i="6"/>
  <c r="AS2400" i="6"/>
  <c r="BJ2400" i="6"/>
  <c r="BK2400" i="6"/>
  <c r="BL2400" i="6"/>
  <c r="N2400" i="6" s="1"/>
  <c r="BM2400" i="6"/>
  <c r="BN2400" i="6"/>
  <c r="AK2401" i="6"/>
  <c r="AL2401" i="6"/>
  <c r="AM2401" i="6"/>
  <c r="AN2401" i="6"/>
  <c r="AO2401" i="6"/>
  <c r="AP2401" i="6"/>
  <c r="AQ2401" i="6"/>
  <c r="AR2401" i="6"/>
  <c r="AS2401" i="6"/>
  <c r="BJ2401" i="6"/>
  <c r="N2401" i="6" s="1"/>
  <c r="BK2401" i="6"/>
  <c r="BL2401" i="6"/>
  <c r="BM2401" i="6"/>
  <c r="BN2401" i="6"/>
  <c r="AK2402" i="6"/>
  <c r="AL2402" i="6"/>
  <c r="AM2402" i="6"/>
  <c r="AN2402" i="6"/>
  <c r="AO2402" i="6"/>
  <c r="AP2402" i="6"/>
  <c r="AQ2402" i="6"/>
  <c r="AR2402" i="6"/>
  <c r="AS2402" i="6"/>
  <c r="BJ2402" i="6"/>
  <c r="N2402" i="6" s="1"/>
  <c r="BK2402" i="6"/>
  <c r="BL2402" i="6"/>
  <c r="BM2402" i="6"/>
  <c r="BN2402" i="6"/>
  <c r="AK2403" i="6"/>
  <c r="AL2403" i="6"/>
  <c r="AM2403" i="6"/>
  <c r="AN2403" i="6"/>
  <c r="AO2403" i="6"/>
  <c r="AP2403" i="6"/>
  <c r="AQ2403" i="6"/>
  <c r="AR2403" i="6"/>
  <c r="AS2403" i="6"/>
  <c r="BJ2403" i="6"/>
  <c r="BK2403" i="6"/>
  <c r="BL2403" i="6"/>
  <c r="N2403" i="6" s="1"/>
  <c r="BM2403" i="6"/>
  <c r="BN2403" i="6"/>
  <c r="AK2404" i="6"/>
  <c r="AL2404" i="6"/>
  <c r="AM2404" i="6"/>
  <c r="AN2404" i="6"/>
  <c r="AO2404" i="6"/>
  <c r="AP2404" i="6"/>
  <c r="AQ2404" i="6"/>
  <c r="AR2404" i="6"/>
  <c r="AS2404" i="6"/>
  <c r="BJ2404" i="6"/>
  <c r="BK2404" i="6"/>
  <c r="BL2404" i="6"/>
  <c r="N2404" i="6" s="1"/>
  <c r="BM2404" i="6"/>
  <c r="BN2404" i="6"/>
  <c r="AK2405" i="6"/>
  <c r="AL2405" i="6"/>
  <c r="AM2405" i="6"/>
  <c r="AN2405" i="6"/>
  <c r="AO2405" i="6"/>
  <c r="AP2405" i="6"/>
  <c r="AQ2405" i="6"/>
  <c r="AR2405" i="6"/>
  <c r="AS2405" i="6"/>
  <c r="BJ2405" i="6"/>
  <c r="N2405" i="6" s="1"/>
  <c r="BK2405" i="6"/>
  <c r="BL2405" i="6"/>
  <c r="BM2405" i="6"/>
  <c r="BN2405" i="6"/>
  <c r="AK2406" i="6"/>
  <c r="AL2406" i="6"/>
  <c r="AM2406" i="6"/>
  <c r="AN2406" i="6"/>
  <c r="AO2406" i="6"/>
  <c r="AP2406" i="6"/>
  <c r="AQ2406" i="6"/>
  <c r="AR2406" i="6"/>
  <c r="AS2406" i="6"/>
  <c r="BJ2406" i="6"/>
  <c r="N2406" i="6" s="1"/>
  <c r="BK2406" i="6"/>
  <c r="BL2406" i="6"/>
  <c r="BM2406" i="6"/>
  <c r="BN2406" i="6"/>
  <c r="AK2407" i="6"/>
  <c r="AL2407" i="6"/>
  <c r="AM2407" i="6"/>
  <c r="AN2407" i="6"/>
  <c r="AO2407" i="6"/>
  <c r="AP2407" i="6"/>
  <c r="AQ2407" i="6"/>
  <c r="AR2407" i="6"/>
  <c r="AS2407" i="6"/>
  <c r="BJ2407" i="6"/>
  <c r="BK2407" i="6"/>
  <c r="BL2407" i="6"/>
  <c r="N2407" i="6" s="1"/>
  <c r="BM2407" i="6"/>
  <c r="BN2407" i="6"/>
  <c r="AK2408" i="6"/>
  <c r="AL2408" i="6"/>
  <c r="AM2408" i="6"/>
  <c r="AN2408" i="6"/>
  <c r="AO2408" i="6"/>
  <c r="AP2408" i="6"/>
  <c r="AQ2408" i="6"/>
  <c r="AR2408" i="6"/>
  <c r="AS2408" i="6"/>
  <c r="BJ2408" i="6"/>
  <c r="BK2408" i="6"/>
  <c r="BL2408" i="6"/>
  <c r="N2408" i="6" s="1"/>
  <c r="BM2408" i="6"/>
  <c r="BN2408" i="6"/>
  <c r="AK2409" i="6"/>
  <c r="AL2409" i="6"/>
  <c r="AM2409" i="6"/>
  <c r="AN2409" i="6"/>
  <c r="AO2409" i="6"/>
  <c r="AP2409" i="6"/>
  <c r="AQ2409" i="6"/>
  <c r="AR2409" i="6"/>
  <c r="AS2409" i="6"/>
  <c r="BJ2409" i="6"/>
  <c r="N2409" i="6" s="1"/>
  <c r="BK2409" i="6"/>
  <c r="BL2409" i="6"/>
  <c r="BM2409" i="6"/>
  <c r="BN2409" i="6"/>
  <c r="AK2410" i="6"/>
  <c r="AL2410" i="6"/>
  <c r="AM2410" i="6"/>
  <c r="AN2410" i="6"/>
  <c r="AO2410" i="6"/>
  <c r="AP2410" i="6"/>
  <c r="AQ2410" i="6"/>
  <c r="AR2410" i="6"/>
  <c r="AS2410" i="6"/>
  <c r="BJ2410" i="6"/>
  <c r="N2410" i="6" s="1"/>
  <c r="BK2410" i="6"/>
  <c r="BL2410" i="6"/>
  <c r="BM2410" i="6"/>
  <c r="BN2410" i="6"/>
  <c r="AK2411" i="6"/>
  <c r="AL2411" i="6"/>
  <c r="AM2411" i="6"/>
  <c r="AN2411" i="6"/>
  <c r="AO2411" i="6"/>
  <c r="AP2411" i="6"/>
  <c r="AQ2411" i="6"/>
  <c r="AR2411" i="6"/>
  <c r="AS2411" i="6"/>
  <c r="BJ2411" i="6"/>
  <c r="BK2411" i="6"/>
  <c r="BL2411" i="6"/>
  <c r="N2411" i="6" s="1"/>
  <c r="BM2411" i="6"/>
  <c r="BN2411" i="6"/>
  <c r="AK2412" i="6"/>
  <c r="AL2412" i="6"/>
  <c r="AM2412" i="6"/>
  <c r="AN2412" i="6"/>
  <c r="AO2412" i="6"/>
  <c r="AP2412" i="6"/>
  <c r="AQ2412" i="6"/>
  <c r="AR2412" i="6"/>
  <c r="AS2412" i="6"/>
  <c r="BJ2412" i="6"/>
  <c r="BK2412" i="6"/>
  <c r="BL2412" i="6"/>
  <c r="N2412" i="6" s="1"/>
  <c r="BM2412" i="6"/>
  <c r="BN2412" i="6"/>
  <c r="AK2413" i="6"/>
  <c r="AL2413" i="6"/>
  <c r="AM2413" i="6"/>
  <c r="AN2413" i="6"/>
  <c r="AO2413" i="6"/>
  <c r="AP2413" i="6"/>
  <c r="AQ2413" i="6"/>
  <c r="AR2413" i="6"/>
  <c r="AS2413" i="6"/>
  <c r="BJ2413" i="6"/>
  <c r="N2413" i="6" s="1"/>
  <c r="BK2413" i="6"/>
  <c r="BL2413" i="6"/>
  <c r="BM2413" i="6"/>
  <c r="BN2413" i="6"/>
  <c r="AK2414" i="6"/>
  <c r="AL2414" i="6"/>
  <c r="AM2414" i="6"/>
  <c r="AN2414" i="6"/>
  <c r="AO2414" i="6"/>
  <c r="AP2414" i="6"/>
  <c r="AQ2414" i="6"/>
  <c r="AR2414" i="6"/>
  <c r="AS2414" i="6"/>
  <c r="BJ2414" i="6"/>
  <c r="N2414" i="6" s="1"/>
  <c r="BK2414" i="6"/>
  <c r="BL2414" i="6"/>
  <c r="BM2414" i="6"/>
  <c r="BN2414" i="6"/>
  <c r="AK2415" i="6"/>
  <c r="AL2415" i="6"/>
  <c r="AM2415" i="6"/>
  <c r="AN2415" i="6"/>
  <c r="AO2415" i="6"/>
  <c r="AP2415" i="6"/>
  <c r="AQ2415" i="6"/>
  <c r="AR2415" i="6"/>
  <c r="AS2415" i="6"/>
  <c r="BJ2415" i="6"/>
  <c r="BK2415" i="6"/>
  <c r="BL2415" i="6"/>
  <c r="N2415" i="6" s="1"/>
  <c r="BM2415" i="6"/>
  <c r="BN2415" i="6"/>
  <c r="AK2416" i="6"/>
  <c r="AL2416" i="6"/>
  <c r="AM2416" i="6"/>
  <c r="AN2416" i="6"/>
  <c r="AO2416" i="6"/>
  <c r="AP2416" i="6"/>
  <c r="AQ2416" i="6"/>
  <c r="AR2416" i="6"/>
  <c r="AS2416" i="6"/>
  <c r="BJ2416" i="6"/>
  <c r="BK2416" i="6"/>
  <c r="BL2416" i="6"/>
  <c r="N2416" i="6" s="1"/>
  <c r="BM2416" i="6"/>
  <c r="BN2416" i="6"/>
  <c r="AK2417" i="6"/>
  <c r="AL2417" i="6"/>
  <c r="AM2417" i="6"/>
  <c r="AN2417" i="6"/>
  <c r="AO2417" i="6"/>
  <c r="AP2417" i="6"/>
  <c r="AQ2417" i="6"/>
  <c r="AR2417" i="6"/>
  <c r="AS2417" i="6"/>
  <c r="BJ2417" i="6"/>
  <c r="N2417" i="6" s="1"/>
  <c r="BK2417" i="6"/>
  <c r="BL2417" i="6"/>
  <c r="BM2417" i="6"/>
  <c r="BN2417" i="6"/>
  <c r="AK2418" i="6"/>
  <c r="AL2418" i="6"/>
  <c r="AM2418" i="6"/>
  <c r="AN2418" i="6"/>
  <c r="AO2418" i="6"/>
  <c r="AP2418" i="6"/>
  <c r="AQ2418" i="6"/>
  <c r="AR2418" i="6"/>
  <c r="AS2418" i="6"/>
  <c r="BJ2418" i="6"/>
  <c r="N2418" i="6" s="1"/>
  <c r="BK2418" i="6"/>
  <c r="BL2418" i="6"/>
  <c r="BM2418" i="6"/>
  <c r="BN2418" i="6"/>
  <c r="AK2419" i="6"/>
  <c r="AL2419" i="6"/>
  <c r="AM2419" i="6"/>
  <c r="AN2419" i="6"/>
  <c r="AO2419" i="6"/>
  <c r="AP2419" i="6"/>
  <c r="AQ2419" i="6"/>
  <c r="AR2419" i="6"/>
  <c r="AS2419" i="6"/>
  <c r="BJ2419" i="6"/>
  <c r="BK2419" i="6"/>
  <c r="BL2419" i="6"/>
  <c r="N2419" i="6" s="1"/>
  <c r="BM2419" i="6"/>
  <c r="BN2419" i="6"/>
  <c r="AK2420" i="6"/>
  <c r="AL2420" i="6"/>
  <c r="AM2420" i="6"/>
  <c r="AN2420" i="6"/>
  <c r="AO2420" i="6"/>
  <c r="AP2420" i="6"/>
  <c r="AQ2420" i="6"/>
  <c r="AR2420" i="6"/>
  <c r="AS2420" i="6"/>
  <c r="BJ2420" i="6"/>
  <c r="BK2420" i="6"/>
  <c r="BL2420" i="6"/>
  <c r="N2420" i="6" s="1"/>
  <c r="BM2420" i="6"/>
  <c r="BN2420" i="6"/>
  <c r="AK2421" i="6"/>
  <c r="AL2421" i="6"/>
  <c r="AM2421" i="6"/>
  <c r="AN2421" i="6"/>
  <c r="AO2421" i="6"/>
  <c r="AP2421" i="6"/>
  <c r="AQ2421" i="6"/>
  <c r="AR2421" i="6"/>
  <c r="AS2421" i="6"/>
  <c r="BJ2421" i="6"/>
  <c r="N2421" i="6" s="1"/>
  <c r="BK2421" i="6"/>
  <c r="BL2421" i="6"/>
  <c r="BM2421" i="6"/>
  <c r="BN2421" i="6"/>
  <c r="AK2422" i="6"/>
  <c r="AL2422" i="6"/>
  <c r="AM2422" i="6"/>
  <c r="AN2422" i="6"/>
  <c r="AO2422" i="6"/>
  <c r="AP2422" i="6"/>
  <c r="AQ2422" i="6"/>
  <c r="AR2422" i="6"/>
  <c r="AS2422" i="6"/>
  <c r="BJ2422" i="6"/>
  <c r="N2422" i="6" s="1"/>
  <c r="BK2422" i="6"/>
  <c r="BL2422" i="6"/>
  <c r="BM2422" i="6"/>
  <c r="BN2422" i="6"/>
  <c r="AK2423" i="6"/>
  <c r="AL2423" i="6"/>
  <c r="AM2423" i="6"/>
  <c r="AN2423" i="6"/>
  <c r="AO2423" i="6"/>
  <c r="AP2423" i="6"/>
  <c r="AQ2423" i="6"/>
  <c r="AR2423" i="6"/>
  <c r="AS2423" i="6"/>
  <c r="BJ2423" i="6"/>
  <c r="BK2423" i="6"/>
  <c r="BL2423" i="6"/>
  <c r="N2423" i="6" s="1"/>
  <c r="BM2423" i="6"/>
  <c r="BN2423" i="6"/>
  <c r="AK2424" i="6"/>
  <c r="AL2424" i="6"/>
  <c r="AM2424" i="6"/>
  <c r="AN2424" i="6"/>
  <c r="AO2424" i="6"/>
  <c r="AP2424" i="6"/>
  <c r="AQ2424" i="6"/>
  <c r="AR2424" i="6"/>
  <c r="AS2424" i="6"/>
  <c r="BJ2424" i="6"/>
  <c r="BK2424" i="6"/>
  <c r="BL2424" i="6"/>
  <c r="N2424" i="6" s="1"/>
  <c r="BM2424" i="6"/>
  <c r="BN2424" i="6"/>
  <c r="AK2425" i="6"/>
  <c r="AL2425" i="6"/>
  <c r="AM2425" i="6"/>
  <c r="AN2425" i="6"/>
  <c r="AO2425" i="6"/>
  <c r="AP2425" i="6"/>
  <c r="AQ2425" i="6"/>
  <c r="AR2425" i="6"/>
  <c r="AS2425" i="6"/>
  <c r="BJ2425" i="6"/>
  <c r="N2425" i="6" s="1"/>
  <c r="BK2425" i="6"/>
  <c r="BL2425" i="6"/>
  <c r="BM2425" i="6"/>
  <c r="BN2425" i="6"/>
  <c r="AK2426" i="6"/>
  <c r="AL2426" i="6"/>
  <c r="AM2426" i="6"/>
  <c r="AN2426" i="6"/>
  <c r="AO2426" i="6"/>
  <c r="AP2426" i="6"/>
  <c r="AQ2426" i="6"/>
  <c r="AR2426" i="6"/>
  <c r="AS2426" i="6"/>
  <c r="BJ2426" i="6"/>
  <c r="N2426" i="6" s="1"/>
  <c r="BK2426" i="6"/>
  <c r="BL2426" i="6"/>
  <c r="BM2426" i="6"/>
  <c r="BN2426" i="6"/>
  <c r="AK2427" i="6"/>
  <c r="AL2427" i="6"/>
  <c r="AM2427" i="6"/>
  <c r="AN2427" i="6"/>
  <c r="AO2427" i="6"/>
  <c r="AP2427" i="6"/>
  <c r="AQ2427" i="6"/>
  <c r="AR2427" i="6"/>
  <c r="AS2427" i="6"/>
  <c r="BJ2427" i="6"/>
  <c r="BK2427" i="6"/>
  <c r="BL2427" i="6"/>
  <c r="N2427" i="6" s="1"/>
  <c r="BM2427" i="6"/>
  <c r="BN2427" i="6"/>
  <c r="AK2428" i="6"/>
  <c r="AL2428" i="6"/>
  <c r="AM2428" i="6"/>
  <c r="AN2428" i="6"/>
  <c r="AO2428" i="6"/>
  <c r="AP2428" i="6"/>
  <c r="AQ2428" i="6"/>
  <c r="AR2428" i="6"/>
  <c r="AS2428" i="6"/>
  <c r="BJ2428" i="6"/>
  <c r="BK2428" i="6"/>
  <c r="BL2428" i="6"/>
  <c r="N2428" i="6" s="1"/>
  <c r="BM2428" i="6"/>
  <c r="BN2428" i="6"/>
  <c r="AK2429" i="6"/>
  <c r="AL2429" i="6"/>
  <c r="AM2429" i="6"/>
  <c r="AN2429" i="6"/>
  <c r="AO2429" i="6"/>
  <c r="AP2429" i="6"/>
  <c r="AQ2429" i="6"/>
  <c r="AR2429" i="6"/>
  <c r="AS2429" i="6"/>
  <c r="BJ2429" i="6"/>
  <c r="N2429" i="6" s="1"/>
  <c r="BK2429" i="6"/>
  <c r="BL2429" i="6"/>
  <c r="BM2429" i="6"/>
  <c r="BN2429" i="6"/>
  <c r="AK2430" i="6"/>
  <c r="AL2430" i="6"/>
  <c r="AM2430" i="6"/>
  <c r="AN2430" i="6"/>
  <c r="AO2430" i="6"/>
  <c r="AP2430" i="6"/>
  <c r="AQ2430" i="6"/>
  <c r="AR2430" i="6"/>
  <c r="AS2430" i="6"/>
  <c r="BJ2430" i="6"/>
  <c r="N2430" i="6" s="1"/>
  <c r="BK2430" i="6"/>
  <c r="BL2430" i="6"/>
  <c r="BM2430" i="6"/>
  <c r="BN2430" i="6"/>
  <c r="AK2431" i="6"/>
  <c r="AL2431" i="6"/>
  <c r="AM2431" i="6"/>
  <c r="AN2431" i="6"/>
  <c r="AO2431" i="6"/>
  <c r="AP2431" i="6"/>
  <c r="AQ2431" i="6"/>
  <c r="AR2431" i="6"/>
  <c r="AS2431" i="6"/>
  <c r="BJ2431" i="6"/>
  <c r="BK2431" i="6"/>
  <c r="BL2431" i="6"/>
  <c r="N2431" i="6" s="1"/>
  <c r="BM2431" i="6"/>
  <c r="BN2431" i="6"/>
  <c r="AK2432" i="6"/>
  <c r="AL2432" i="6"/>
  <c r="AM2432" i="6"/>
  <c r="AN2432" i="6"/>
  <c r="AO2432" i="6"/>
  <c r="AP2432" i="6"/>
  <c r="AQ2432" i="6"/>
  <c r="AR2432" i="6"/>
  <c r="AS2432" i="6"/>
  <c r="BJ2432" i="6"/>
  <c r="BK2432" i="6"/>
  <c r="BL2432" i="6"/>
  <c r="N2432" i="6" s="1"/>
  <c r="BM2432" i="6"/>
  <c r="BN2432" i="6"/>
  <c r="AK2433" i="6"/>
  <c r="AL2433" i="6"/>
  <c r="AM2433" i="6"/>
  <c r="AN2433" i="6"/>
  <c r="AO2433" i="6"/>
  <c r="AP2433" i="6"/>
  <c r="AQ2433" i="6"/>
  <c r="AR2433" i="6"/>
  <c r="AS2433" i="6"/>
  <c r="BJ2433" i="6"/>
  <c r="N2433" i="6" s="1"/>
  <c r="BK2433" i="6"/>
  <c r="BL2433" i="6"/>
  <c r="BM2433" i="6"/>
  <c r="BN2433" i="6"/>
  <c r="AK2434" i="6"/>
  <c r="AL2434" i="6"/>
  <c r="AM2434" i="6"/>
  <c r="AN2434" i="6"/>
  <c r="AO2434" i="6"/>
  <c r="AP2434" i="6"/>
  <c r="AQ2434" i="6"/>
  <c r="AR2434" i="6"/>
  <c r="AS2434" i="6"/>
  <c r="BJ2434" i="6"/>
  <c r="N2434" i="6" s="1"/>
  <c r="BK2434" i="6"/>
  <c r="BL2434" i="6"/>
  <c r="BM2434" i="6"/>
  <c r="BN2434" i="6"/>
  <c r="AK2435" i="6"/>
  <c r="AL2435" i="6"/>
  <c r="AM2435" i="6"/>
  <c r="AN2435" i="6"/>
  <c r="AO2435" i="6"/>
  <c r="AP2435" i="6"/>
  <c r="AQ2435" i="6"/>
  <c r="AR2435" i="6"/>
  <c r="AS2435" i="6"/>
  <c r="BJ2435" i="6"/>
  <c r="BK2435" i="6"/>
  <c r="BL2435" i="6"/>
  <c r="N2435" i="6" s="1"/>
  <c r="BM2435" i="6"/>
  <c r="BN2435" i="6"/>
  <c r="AK2436" i="6"/>
  <c r="AL2436" i="6"/>
  <c r="AM2436" i="6"/>
  <c r="AN2436" i="6"/>
  <c r="AO2436" i="6"/>
  <c r="AP2436" i="6"/>
  <c r="AQ2436" i="6"/>
  <c r="AR2436" i="6"/>
  <c r="AS2436" i="6"/>
  <c r="BJ2436" i="6"/>
  <c r="BK2436" i="6"/>
  <c r="BL2436" i="6"/>
  <c r="N2436" i="6" s="1"/>
  <c r="BM2436" i="6"/>
  <c r="BN2436" i="6"/>
  <c r="AK2437" i="6"/>
  <c r="AL2437" i="6"/>
  <c r="AM2437" i="6"/>
  <c r="AN2437" i="6"/>
  <c r="AO2437" i="6"/>
  <c r="AP2437" i="6"/>
  <c r="AQ2437" i="6"/>
  <c r="AR2437" i="6"/>
  <c r="AS2437" i="6"/>
  <c r="BJ2437" i="6"/>
  <c r="N2437" i="6" s="1"/>
  <c r="BK2437" i="6"/>
  <c r="BL2437" i="6"/>
  <c r="BM2437" i="6"/>
  <c r="BN2437" i="6"/>
  <c r="AK2438" i="6"/>
  <c r="AL2438" i="6"/>
  <c r="AM2438" i="6"/>
  <c r="AN2438" i="6"/>
  <c r="AO2438" i="6"/>
  <c r="AP2438" i="6"/>
  <c r="AQ2438" i="6"/>
  <c r="AR2438" i="6"/>
  <c r="AS2438" i="6"/>
  <c r="BJ2438" i="6"/>
  <c r="N2438" i="6" s="1"/>
  <c r="BK2438" i="6"/>
  <c r="BL2438" i="6"/>
  <c r="BM2438" i="6"/>
  <c r="BN2438" i="6"/>
  <c r="AK2439" i="6"/>
  <c r="AL2439" i="6"/>
  <c r="AM2439" i="6"/>
  <c r="AN2439" i="6"/>
  <c r="AO2439" i="6"/>
  <c r="AP2439" i="6"/>
  <c r="AQ2439" i="6"/>
  <c r="AR2439" i="6"/>
  <c r="AS2439" i="6"/>
  <c r="BJ2439" i="6"/>
  <c r="BK2439" i="6"/>
  <c r="BL2439" i="6"/>
  <c r="N2439" i="6" s="1"/>
  <c r="BM2439" i="6"/>
  <c r="BN2439" i="6"/>
  <c r="AK2440" i="6"/>
  <c r="AL2440" i="6"/>
  <c r="AM2440" i="6"/>
  <c r="AN2440" i="6"/>
  <c r="AO2440" i="6"/>
  <c r="AP2440" i="6"/>
  <c r="AQ2440" i="6"/>
  <c r="AR2440" i="6"/>
  <c r="AS2440" i="6"/>
  <c r="BJ2440" i="6"/>
  <c r="BK2440" i="6"/>
  <c r="BL2440" i="6"/>
  <c r="N2440" i="6" s="1"/>
  <c r="BM2440" i="6"/>
  <c r="BN2440" i="6"/>
  <c r="AK2441" i="6"/>
  <c r="AL2441" i="6"/>
  <c r="AM2441" i="6"/>
  <c r="AN2441" i="6"/>
  <c r="AO2441" i="6"/>
  <c r="AP2441" i="6"/>
  <c r="AQ2441" i="6"/>
  <c r="AR2441" i="6"/>
  <c r="AS2441" i="6"/>
  <c r="BJ2441" i="6"/>
  <c r="N2441" i="6" s="1"/>
  <c r="BK2441" i="6"/>
  <c r="BL2441" i="6"/>
  <c r="BM2441" i="6"/>
  <c r="BN2441" i="6"/>
  <c r="AK2442" i="6"/>
  <c r="AL2442" i="6"/>
  <c r="AM2442" i="6"/>
  <c r="AN2442" i="6"/>
  <c r="AO2442" i="6"/>
  <c r="AP2442" i="6"/>
  <c r="AQ2442" i="6"/>
  <c r="AR2442" i="6"/>
  <c r="AS2442" i="6"/>
  <c r="BJ2442" i="6"/>
  <c r="N2442" i="6" s="1"/>
  <c r="BK2442" i="6"/>
  <c r="BL2442" i="6"/>
  <c r="BM2442" i="6"/>
  <c r="BN2442" i="6"/>
  <c r="AK2443" i="6"/>
  <c r="AL2443" i="6"/>
  <c r="AM2443" i="6"/>
  <c r="AN2443" i="6"/>
  <c r="AO2443" i="6"/>
  <c r="AP2443" i="6"/>
  <c r="AQ2443" i="6"/>
  <c r="AR2443" i="6"/>
  <c r="AS2443" i="6"/>
  <c r="BJ2443" i="6"/>
  <c r="BK2443" i="6"/>
  <c r="BL2443" i="6"/>
  <c r="N2443" i="6" s="1"/>
  <c r="BM2443" i="6"/>
  <c r="BN2443" i="6"/>
  <c r="AK2444" i="6"/>
  <c r="AL2444" i="6"/>
  <c r="AM2444" i="6"/>
  <c r="AN2444" i="6"/>
  <c r="AO2444" i="6"/>
  <c r="AP2444" i="6"/>
  <c r="AQ2444" i="6"/>
  <c r="AR2444" i="6"/>
  <c r="AS2444" i="6"/>
  <c r="BJ2444" i="6"/>
  <c r="BK2444" i="6"/>
  <c r="BL2444" i="6"/>
  <c r="N2444" i="6" s="1"/>
  <c r="BM2444" i="6"/>
  <c r="BN2444" i="6"/>
  <c r="AK2445" i="6"/>
  <c r="AL2445" i="6"/>
  <c r="AM2445" i="6"/>
  <c r="AN2445" i="6"/>
  <c r="AO2445" i="6"/>
  <c r="AP2445" i="6"/>
  <c r="AQ2445" i="6"/>
  <c r="AR2445" i="6"/>
  <c r="AS2445" i="6"/>
  <c r="BJ2445" i="6"/>
  <c r="N2445" i="6" s="1"/>
  <c r="BK2445" i="6"/>
  <c r="BL2445" i="6"/>
  <c r="BM2445" i="6"/>
  <c r="BN2445" i="6"/>
  <c r="AK2446" i="6"/>
  <c r="AL2446" i="6"/>
  <c r="AM2446" i="6"/>
  <c r="AN2446" i="6"/>
  <c r="AO2446" i="6"/>
  <c r="AP2446" i="6"/>
  <c r="AQ2446" i="6"/>
  <c r="AR2446" i="6"/>
  <c r="AS2446" i="6"/>
  <c r="BJ2446" i="6"/>
  <c r="N2446" i="6" s="1"/>
  <c r="BK2446" i="6"/>
  <c r="BL2446" i="6"/>
  <c r="BM2446" i="6"/>
  <c r="BN2446" i="6"/>
  <c r="AK2447" i="6"/>
  <c r="AL2447" i="6"/>
  <c r="AM2447" i="6"/>
  <c r="AN2447" i="6"/>
  <c r="AO2447" i="6"/>
  <c r="AP2447" i="6"/>
  <c r="AQ2447" i="6"/>
  <c r="AR2447" i="6"/>
  <c r="AS2447" i="6"/>
  <c r="BJ2447" i="6"/>
  <c r="BK2447" i="6"/>
  <c r="BL2447" i="6"/>
  <c r="N2447" i="6" s="1"/>
  <c r="BM2447" i="6"/>
  <c r="BN2447" i="6"/>
  <c r="AK2448" i="6"/>
  <c r="AL2448" i="6"/>
  <c r="AM2448" i="6"/>
  <c r="AN2448" i="6"/>
  <c r="AO2448" i="6"/>
  <c r="AP2448" i="6"/>
  <c r="AQ2448" i="6"/>
  <c r="AR2448" i="6"/>
  <c r="AS2448" i="6"/>
  <c r="BJ2448" i="6"/>
  <c r="BK2448" i="6"/>
  <c r="BL2448" i="6"/>
  <c r="N2448" i="6" s="1"/>
  <c r="BM2448" i="6"/>
  <c r="BN2448" i="6"/>
  <c r="AK2449" i="6"/>
  <c r="AL2449" i="6"/>
  <c r="AM2449" i="6"/>
  <c r="AN2449" i="6"/>
  <c r="AO2449" i="6"/>
  <c r="AP2449" i="6"/>
  <c r="AQ2449" i="6"/>
  <c r="AR2449" i="6"/>
  <c r="AS2449" i="6"/>
  <c r="BJ2449" i="6"/>
  <c r="N2449" i="6" s="1"/>
  <c r="BK2449" i="6"/>
  <c r="BL2449" i="6"/>
  <c r="BM2449" i="6"/>
  <c r="BN2449" i="6"/>
  <c r="AK2450" i="6"/>
  <c r="AL2450" i="6"/>
  <c r="AM2450" i="6"/>
  <c r="AN2450" i="6"/>
  <c r="AO2450" i="6"/>
  <c r="AP2450" i="6"/>
  <c r="AQ2450" i="6"/>
  <c r="AR2450" i="6"/>
  <c r="AS2450" i="6"/>
  <c r="BJ2450" i="6"/>
  <c r="N2450" i="6" s="1"/>
  <c r="BK2450" i="6"/>
  <c r="BL2450" i="6"/>
  <c r="BM2450" i="6"/>
  <c r="BN2450" i="6"/>
  <c r="AK2451" i="6"/>
  <c r="AL2451" i="6"/>
  <c r="AM2451" i="6"/>
  <c r="AN2451" i="6"/>
  <c r="AO2451" i="6"/>
  <c r="AP2451" i="6"/>
  <c r="AQ2451" i="6"/>
  <c r="AR2451" i="6"/>
  <c r="AS2451" i="6"/>
  <c r="BJ2451" i="6"/>
  <c r="BK2451" i="6"/>
  <c r="BL2451" i="6"/>
  <c r="N2451" i="6" s="1"/>
  <c r="BM2451" i="6"/>
  <c r="BN2451" i="6"/>
  <c r="AK2452" i="6"/>
  <c r="AL2452" i="6"/>
  <c r="AM2452" i="6"/>
  <c r="AN2452" i="6"/>
  <c r="AO2452" i="6"/>
  <c r="AP2452" i="6"/>
  <c r="AQ2452" i="6"/>
  <c r="AR2452" i="6"/>
  <c r="AS2452" i="6"/>
  <c r="BJ2452" i="6"/>
  <c r="BK2452" i="6"/>
  <c r="BL2452" i="6"/>
  <c r="N2452" i="6" s="1"/>
  <c r="BM2452" i="6"/>
  <c r="BN2452" i="6"/>
  <c r="AK2453" i="6"/>
  <c r="AL2453" i="6"/>
  <c r="AM2453" i="6"/>
  <c r="AN2453" i="6"/>
  <c r="AO2453" i="6"/>
  <c r="AP2453" i="6"/>
  <c r="AQ2453" i="6"/>
  <c r="AR2453" i="6"/>
  <c r="AS2453" i="6"/>
  <c r="BJ2453" i="6"/>
  <c r="N2453" i="6" s="1"/>
  <c r="BK2453" i="6"/>
  <c r="BL2453" i="6"/>
  <c r="BM2453" i="6"/>
  <c r="BN2453" i="6"/>
  <c r="AK2454" i="6"/>
  <c r="AL2454" i="6"/>
  <c r="AM2454" i="6"/>
  <c r="AN2454" i="6"/>
  <c r="AO2454" i="6"/>
  <c r="AP2454" i="6"/>
  <c r="AQ2454" i="6"/>
  <c r="AR2454" i="6"/>
  <c r="AS2454" i="6"/>
  <c r="BJ2454" i="6"/>
  <c r="N2454" i="6" s="1"/>
  <c r="BK2454" i="6"/>
  <c r="BL2454" i="6"/>
  <c r="BM2454" i="6"/>
  <c r="BN2454" i="6"/>
  <c r="AK2455" i="6"/>
  <c r="AL2455" i="6"/>
  <c r="AM2455" i="6"/>
  <c r="AN2455" i="6"/>
  <c r="AO2455" i="6"/>
  <c r="AP2455" i="6"/>
  <c r="AQ2455" i="6"/>
  <c r="AR2455" i="6"/>
  <c r="AS2455" i="6"/>
  <c r="BJ2455" i="6"/>
  <c r="BK2455" i="6"/>
  <c r="BL2455" i="6"/>
  <c r="N2455" i="6" s="1"/>
  <c r="BM2455" i="6"/>
  <c r="BN2455" i="6"/>
  <c r="AK2456" i="6"/>
  <c r="AL2456" i="6"/>
  <c r="AM2456" i="6"/>
  <c r="AN2456" i="6"/>
  <c r="AO2456" i="6"/>
  <c r="AP2456" i="6"/>
  <c r="AQ2456" i="6"/>
  <c r="AR2456" i="6"/>
  <c r="AS2456" i="6"/>
  <c r="BJ2456" i="6"/>
  <c r="BK2456" i="6"/>
  <c r="BL2456" i="6"/>
  <c r="N2456" i="6" s="1"/>
  <c r="BM2456" i="6"/>
  <c r="BN2456" i="6"/>
  <c r="AK2457" i="6"/>
  <c r="AL2457" i="6"/>
  <c r="AM2457" i="6"/>
  <c r="AN2457" i="6"/>
  <c r="AO2457" i="6"/>
  <c r="AP2457" i="6"/>
  <c r="AQ2457" i="6"/>
  <c r="AR2457" i="6"/>
  <c r="AS2457" i="6"/>
  <c r="BJ2457" i="6"/>
  <c r="N2457" i="6" s="1"/>
  <c r="BK2457" i="6"/>
  <c r="BL2457" i="6"/>
  <c r="BM2457" i="6"/>
  <c r="BN2457" i="6"/>
  <c r="AK2458" i="6"/>
  <c r="AL2458" i="6"/>
  <c r="AM2458" i="6"/>
  <c r="AN2458" i="6"/>
  <c r="AO2458" i="6"/>
  <c r="AP2458" i="6"/>
  <c r="AQ2458" i="6"/>
  <c r="AR2458" i="6"/>
  <c r="AS2458" i="6"/>
  <c r="BJ2458" i="6"/>
  <c r="N2458" i="6" s="1"/>
  <c r="BK2458" i="6"/>
  <c r="BL2458" i="6"/>
  <c r="BM2458" i="6"/>
  <c r="BN2458" i="6"/>
  <c r="AK2459" i="6"/>
  <c r="AL2459" i="6"/>
  <c r="AM2459" i="6"/>
  <c r="AN2459" i="6"/>
  <c r="AO2459" i="6"/>
  <c r="AP2459" i="6"/>
  <c r="AQ2459" i="6"/>
  <c r="AR2459" i="6"/>
  <c r="AS2459" i="6"/>
  <c r="BJ2459" i="6"/>
  <c r="BK2459" i="6"/>
  <c r="BL2459" i="6"/>
  <c r="N2459" i="6" s="1"/>
  <c r="BM2459" i="6"/>
  <c r="BN2459" i="6"/>
  <c r="AK2460" i="6"/>
  <c r="AL2460" i="6"/>
  <c r="AM2460" i="6"/>
  <c r="AN2460" i="6"/>
  <c r="AO2460" i="6"/>
  <c r="AP2460" i="6"/>
  <c r="AQ2460" i="6"/>
  <c r="AR2460" i="6"/>
  <c r="AS2460" i="6"/>
  <c r="BJ2460" i="6"/>
  <c r="BK2460" i="6"/>
  <c r="BL2460" i="6"/>
  <c r="N2460" i="6" s="1"/>
  <c r="BM2460" i="6"/>
  <c r="BN2460" i="6"/>
  <c r="AK2461" i="6"/>
  <c r="AL2461" i="6"/>
  <c r="AM2461" i="6"/>
  <c r="AN2461" i="6"/>
  <c r="AO2461" i="6"/>
  <c r="AP2461" i="6"/>
  <c r="AQ2461" i="6"/>
  <c r="AR2461" i="6"/>
  <c r="AS2461" i="6"/>
  <c r="BJ2461" i="6"/>
  <c r="N2461" i="6" s="1"/>
  <c r="BK2461" i="6"/>
  <c r="BL2461" i="6"/>
  <c r="BM2461" i="6"/>
  <c r="BN2461" i="6"/>
  <c r="AK2462" i="6"/>
  <c r="AL2462" i="6"/>
  <c r="AM2462" i="6"/>
  <c r="AN2462" i="6"/>
  <c r="AO2462" i="6"/>
  <c r="AP2462" i="6"/>
  <c r="AQ2462" i="6"/>
  <c r="AR2462" i="6"/>
  <c r="AS2462" i="6"/>
  <c r="BJ2462" i="6"/>
  <c r="N2462" i="6" s="1"/>
  <c r="BK2462" i="6"/>
  <c r="BL2462" i="6"/>
  <c r="BM2462" i="6"/>
  <c r="BN2462" i="6"/>
  <c r="AK2463" i="6"/>
  <c r="AL2463" i="6"/>
  <c r="AM2463" i="6"/>
  <c r="AN2463" i="6"/>
  <c r="AO2463" i="6"/>
  <c r="AP2463" i="6"/>
  <c r="AQ2463" i="6"/>
  <c r="AR2463" i="6"/>
  <c r="AS2463" i="6"/>
  <c r="BJ2463" i="6"/>
  <c r="BK2463" i="6"/>
  <c r="BL2463" i="6"/>
  <c r="N2463" i="6" s="1"/>
  <c r="BM2463" i="6"/>
  <c r="BN2463" i="6"/>
  <c r="AK2464" i="6"/>
  <c r="AL2464" i="6"/>
  <c r="AM2464" i="6"/>
  <c r="AN2464" i="6"/>
  <c r="AO2464" i="6"/>
  <c r="AP2464" i="6"/>
  <c r="AQ2464" i="6"/>
  <c r="AR2464" i="6"/>
  <c r="AS2464" i="6"/>
  <c r="BJ2464" i="6"/>
  <c r="BK2464" i="6"/>
  <c r="BL2464" i="6"/>
  <c r="N2464" i="6" s="1"/>
  <c r="BM2464" i="6"/>
  <c r="BN2464" i="6"/>
  <c r="AK2465" i="6"/>
  <c r="AL2465" i="6"/>
  <c r="AM2465" i="6"/>
  <c r="AN2465" i="6"/>
  <c r="AO2465" i="6"/>
  <c r="AP2465" i="6"/>
  <c r="AQ2465" i="6"/>
  <c r="AR2465" i="6"/>
  <c r="AS2465" i="6"/>
  <c r="BJ2465" i="6"/>
  <c r="N2465" i="6" s="1"/>
  <c r="BK2465" i="6"/>
  <c r="BL2465" i="6"/>
  <c r="BM2465" i="6"/>
  <c r="BN2465" i="6"/>
  <c r="AK2466" i="6"/>
  <c r="AL2466" i="6"/>
  <c r="AM2466" i="6"/>
  <c r="AN2466" i="6"/>
  <c r="AO2466" i="6"/>
  <c r="AP2466" i="6"/>
  <c r="AQ2466" i="6"/>
  <c r="AR2466" i="6"/>
  <c r="AS2466" i="6"/>
  <c r="BJ2466" i="6"/>
  <c r="N2466" i="6" s="1"/>
  <c r="BK2466" i="6"/>
  <c r="BL2466" i="6"/>
  <c r="BM2466" i="6"/>
  <c r="BN2466" i="6"/>
  <c r="AK2467" i="6"/>
  <c r="AL2467" i="6"/>
  <c r="AM2467" i="6"/>
  <c r="AN2467" i="6"/>
  <c r="AO2467" i="6"/>
  <c r="AP2467" i="6"/>
  <c r="AQ2467" i="6"/>
  <c r="AR2467" i="6"/>
  <c r="AS2467" i="6"/>
  <c r="BJ2467" i="6"/>
  <c r="BK2467" i="6"/>
  <c r="BL2467" i="6"/>
  <c r="N2467" i="6" s="1"/>
  <c r="BM2467" i="6"/>
  <c r="BN2467" i="6"/>
  <c r="AK2468" i="6"/>
  <c r="AL2468" i="6"/>
  <c r="AM2468" i="6"/>
  <c r="AN2468" i="6"/>
  <c r="AO2468" i="6"/>
  <c r="AP2468" i="6"/>
  <c r="AQ2468" i="6"/>
  <c r="AR2468" i="6"/>
  <c r="AS2468" i="6"/>
  <c r="BJ2468" i="6"/>
  <c r="BK2468" i="6"/>
  <c r="BL2468" i="6"/>
  <c r="N2468" i="6" s="1"/>
  <c r="BM2468" i="6"/>
  <c r="BN2468" i="6"/>
  <c r="AK2469" i="6"/>
  <c r="AL2469" i="6"/>
  <c r="AM2469" i="6"/>
  <c r="AN2469" i="6"/>
  <c r="AO2469" i="6"/>
  <c r="AP2469" i="6"/>
  <c r="AQ2469" i="6"/>
  <c r="AR2469" i="6"/>
  <c r="AS2469" i="6"/>
  <c r="BJ2469" i="6"/>
  <c r="N2469" i="6" s="1"/>
  <c r="BK2469" i="6"/>
  <c r="BL2469" i="6"/>
  <c r="BM2469" i="6"/>
  <c r="BN2469" i="6"/>
  <c r="AK2470" i="6"/>
  <c r="AL2470" i="6"/>
  <c r="AM2470" i="6"/>
  <c r="AN2470" i="6"/>
  <c r="AO2470" i="6"/>
  <c r="AP2470" i="6"/>
  <c r="AQ2470" i="6"/>
  <c r="AR2470" i="6"/>
  <c r="AS2470" i="6"/>
  <c r="BJ2470" i="6"/>
  <c r="N2470" i="6" s="1"/>
  <c r="BK2470" i="6"/>
  <c r="BL2470" i="6"/>
  <c r="BM2470" i="6"/>
  <c r="BN2470" i="6"/>
  <c r="AK2471" i="6"/>
  <c r="AL2471" i="6"/>
  <c r="AM2471" i="6"/>
  <c r="AN2471" i="6"/>
  <c r="AO2471" i="6"/>
  <c r="AP2471" i="6"/>
  <c r="AQ2471" i="6"/>
  <c r="AR2471" i="6"/>
  <c r="AS2471" i="6"/>
  <c r="BJ2471" i="6"/>
  <c r="BK2471" i="6"/>
  <c r="BL2471" i="6"/>
  <c r="N2471" i="6" s="1"/>
  <c r="BM2471" i="6"/>
  <c r="BN2471" i="6"/>
  <c r="AK2472" i="6"/>
  <c r="AL2472" i="6"/>
  <c r="AM2472" i="6"/>
  <c r="AN2472" i="6"/>
  <c r="AO2472" i="6"/>
  <c r="AP2472" i="6"/>
  <c r="AQ2472" i="6"/>
  <c r="AR2472" i="6"/>
  <c r="AS2472" i="6"/>
  <c r="BJ2472" i="6"/>
  <c r="BK2472" i="6"/>
  <c r="BL2472" i="6"/>
  <c r="N2472" i="6" s="1"/>
  <c r="BM2472" i="6"/>
  <c r="BN2472" i="6"/>
  <c r="AK2473" i="6"/>
  <c r="AL2473" i="6"/>
  <c r="AM2473" i="6"/>
  <c r="AN2473" i="6"/>
  <c r="AO2473" i="6"/>
  <c r="AP2473" i="6"/>
  <c r="AQ2473" i="6"/>
  <c r="AR2473" i="6"/>
  <c r="AS2473" i="6"/>
  <c r="BJ2473" i="6"/>
  <c r="N2473" i="6" s="1"/>
  <c r="BK2473" i="6"/>
  <c r="BL2473" i="6"/>
  <c r="BM2473" i="6"/>
  <c r="BN2473" i="6"/>
  <c r="AK2474" i="6"/>
  <c r="AL2474" i="6"/>
  <c r="AM2474" i="6"/>
  <c r="AN2474" i="6"/>
  <c r="AO2474" i="6"/>
  <c r="AP2474" i="6"/>
  <c r="AQ2474" i="6"/>
  <c r="AR2474" i="6"/>
  <c r="AS2474" i="6"/>
  <c r="BJ2474" i="6"/>
  <c r="N2474" i="6" s="1"/>
  <c r="BK2474" i="6"/>
  <c r="BL2474" i="6"/>
  <c r="BM2474" i="6"/>
  <c r="BN2474" i="6"/>
  <c r="AK2475" i="6"/>
  <c r="AL2475" i="6"/>
  <c r="AM2475" i="6"/>
  <c r="AN2475" i="6"/>
  <c r="AO2475" i="6"/>
  <c r="AP2475" i="6"/>
  <c r="AQ2475" i="6"/>
  <c r="AR2475" i="6"/>
  <c r="AS2475" i="6"/>
  <c r="BJ2475" i="6"/>
  <c r="BK2475" i="6"/>
  <c r="BL2475" i="6"/>
  <c r="N2475" i="6" s="1"/>
  <c r="BM2475" i="6"/>
  <c r="BN2475" i="6"/>
  <c r="AK2476" i="6"/>
  <c r="AL2476" i="6"/>
  <c r="AM2476" i="6"/>
  <c r="AN2476" i="6"/>
  <c r="AO2476" i="6"/>
  <c r="AP2476" i="6"/>
  <c r="AQ2476" i="6"/>
  <c r="AR2476" i="6"/>
  <c r="AS2476" i="6"/>
  <c r="BJ2476" i="6"/>
  <c r="BK2476" i="6"/>
  <c r="BL2476" i="6"/>
  <c r="N2476" i="6" s="1"/>
  <c r="BM2476" i="6"/>
  <c r="BN2476" i="6"/>
  <c r="AK2477" i="6"/>
  <c r="AL2477" i="6"/>
  <c r="AM2477" i="6"/>
  <c r="AN2477" i="6"/>
  <c r="AO2477" i="6"/>
  <c r="AP2477" i="6"/>
  <c r="AQ2477" i="6"/>
  <c r="AR2477" i="6"/>
  <c r="AS2477" i="6"/>
  <c r="BJ2477" i="6"/>
  <c r="N2477" i="6" s="1"/>
  <c r="BK2477" i="6"/>
  <c r="BL2477" i="6"/>
  <c r="BM2477" i="6"/>
  <c r="BN2477" i="6"/>
  <c r="AK2478" i="6"/>
  <c r="AL2478" i="6"/>
  <c r="AM2478" i="6"/>
  <c r="AN2478" i="6"/>
  <c r="AO2478" i="6"/>
  <c r="AP2478" i="6"/>
  <c r="AQ2478" i="6"/>
  <c r="AR2478" i="6"/>
  <c r="AS2478" i="6"/>
  <c r="BJ2478" i="6"/>
  <c r="N2478" i="6" s="1"/>
  <c r="BK2478" i="6"/>
  <c r="BL2478" i="6"/>
  <c r="BM2478" i="6"/>
  <c r="BN2478" i="6"/>
  <c r="AK2479" i="6"/>
  <c r="AL2479" i="6"/>
  <c r="AM2479" i="6"/>
  <c r="AN2479" i="6"/>
  <c r="AO2479" i="6"/>
  <c r="AP2479" i="6"/>
  <c r="AQ2479" i="6"/>
  <c r="AR2479" i="6"/>
  <c r="AS2479" i="6"/>
  <c r="BJ2479" i="6"/>
  <c r="BK2479" i="6"/>
  <c r="BL2479" i="6"/>
  <c r="N2479" i="6" s="1"/>
  <c r="BM2479" i="6"/>
  <c r="BN2479" i="6"/>
  <c r="AK2480" i="6"/>
  <c r="AL2480" i="6"/>
  <c r="AM2480" i="6"/>
  <c r="AN2480" i="6"/>
  <c r="AO2480" i="6"/>
  <c r="AP2480" i="6"/>
  <c r="AQ2480" i="6"/>
  <c r="AR2480" i="6"/>
  <c r="AS2480" i="6"/>
  <c r="BJ2480" i="6"/>
  <c r="BK2480" i="6"/>
  <c r="BL2480" i="6"/>
  <c r="N2480" i="6" s="1"/>
  <c r="BM2480" i="6"/>
  <c r="BN2480" i="6"/>
  <c r="AK2481" i="6"/>
  <c r="AL2481" i="6"/>
  <c r="AM2481" i="6"/>
  <c r="AN2481" i="6"/>
  <c r="AO2481" i="6"/>
  <c r="AP2481" i="6"/>
  <c r="AQ2481" i="6"/>
  <c r="AR2481" i="6"/>
  <c r="AS2481" i="6"/>
  <c r="BJ2481" i="6"/>
  <c r="N2481" i="6" s="1"/>
  <c r="BK2481" i="6"/>
  <c r="BL2481" i="6"/>
  <c r="BM2481" i="6"/>
  <c r="BN2481" i="6"/>
  <c r="AK2482" i="6"/>
  <c r="AL2482" i="6"/>
  <c r="AM2482" i="6"/>
  <c r="AN2482" i="6"/>
  <c r="AO2482" i="6"/>
  <c r="AP2482" i="6"/>
  <c r="AQ2482" i="6"/>
  <c r="AR2482" i="6"/>
  <c r="AS2482" i="6"/>
  <c r="BJ2482" i="6"/>
  <c r="N2482" i="6" s="1"/>
  <c r="BK2482" i="6"/>
  <c r="BL2482" i="6"/>
  <c r="BM2482" i="6"/>
  <c r="BN2482" i="6"/>
  <c r="AK2483" i="6"/>
  <c r="AL2483" i="6"/>
  <c r="AM2483" i="6"/>
  <c r="AN2483" i="6"/>
  <c r="AO2483" i="6"/>
  <c r="AP2483" i="6"/>
  <c r="AQ2483" i="6"/>
  <c r="AR2483" i="6"/>
  <c r="AS2483" i="6"/>
  <c r="BJ2483" i="6"/>
  <c r="BK2483" i="6"/>
  <c r="BL2483" i="6"/>
  <c r="N2483" i="6" s="1"/>
  <c r="BM2483" i="6"/>
  <c r="BN2483" i="6"/>
  <c r="AK2484" i="6"/>
  <c r="AL2484" i="6"/>
  <c r="AM2484" i="6"/>
  <c r="AN2484" i="6"/>
  <c r="AO2484" i="6"/>
  <c r="AP2484" i="6"/>
  <c r="AQ2484" i="6"/>
  <c r="AR2484" i="6"/>
  <c r="AS2484" i="6"/>
  <c r="BJ2484" i="6"/>
  <c r="BK2484" i="6"/>
  <c r="BL2484" i="6"/>
  <c r="N2484" i="6" s="1"/>
  <c r="BM2484" i="6"/>
  <c r="BN2484" i="6"/>
  <c r="AK2485" i="6"/>
  <c r="AL2485" i="6"/>
  <c r="AM2485" i="6"/>
  <c r="AN2485" i="6"/>
  <c r="AO2485" i="6"/>
  <c r="AP2485" i="6"/>
  <c r="AQ2485" i="6"/>
  <c r="AR2485" i="6"/>
  <c r="AS2485" i="6"/>
  <c r="BJ2485" i="6"/>
  <c r="N2485" i="6" s="1"/>
  <c r="BK2485" i="6"/>
  <c r="BL2485" i="6"/>
  <c r="BM2485" i="6"/>
  <c r="BN2485" i="6"/>
  <c r="AK2486" i="6"/>
  <c r="AL2486" i="6"/>
  <c r="AM2486" i="6"/>
  <c r="AN2486" i="6"/>
  <c r="AO2486" i="6"/>
  <c r="AP2486" i="6"/>
  <c r="AQ2486" i="6"/>
  <c r="AR2486" i="6"/>
  <c r="AS2486" i="6"/>
  <c r="BJ2486" i="6"/>
  <c r="N2486" i="6" s="1"/>
  <c r="BK2486" i="6"/>
  <c r="BL2486" i="6"/>
  <c r="BM2486" i="6"/>
  <c r="BN2486" i="6"/>
  <c r="AK2487" i="6"/>
  <c r="AL2487" i="6"/>
  <c r="AM2487" i="6"/>
  <c r="AN2487" i="6"/>
  <c r="AO2487" i="6"/>
  <c r="AP2487" i="6"/>
  <c r="AQ2487" i="6"/>
  <c r="AR2487" i="6"/>
  <c r="AS2487" i="6"/>
  <c r="BJ2487" i="6"/>
  <c r="BK2487" i="6"/>
  <c r="BL2487" i="6"/>
  <c r="N2487" i="6" s="1"/>
  <c r="BM2487" i="6"/>
  <c r="BN2487" i="6"/>
  <c r="AK2488" i="6"/>
  <c r="AL2488" i="6"/>
  <c r="AM2488" i="6"/>
  <c r="AN2488" i="6"/>
  <c r="AO2488" i="6"/>
  <c r="AP2488" i="6"/>
  <c r="AQ2488" i="6"/>
  <c r="AR2488" i="6"/>
  <c r="AS2488" i="6"/>
  <c r="BJ2488" i="6"/>
  <c r="BK2488" i="6"/>
  <c r="BL2488" i="6"/>
  <c r="N2488" i="6" s="1"/>
  <c r="BM2488" i="6"/>
  <c r="BN2488" i="6"/>
  <c r="AK2489" i="6"/>
  <c r="AL2489" i="6"/>
  <c r="AM2489" i="6"/>
  <c r="AN2489" i="6"/>
  <c r="AO2489" i="6"/>
  <c r="AP2489" i="6"/>
  <c r="AQ2489" i="6"/>
  <c r="AR2489" i="6"/>
  <c r="AS2489" i="6"/>
  <c r="BJ2489" i="6"/>
  <c r="N2489" i="6" s="1"/>
  <c r="BK2489" i="6"/>
  <c r="BL2489" i="6"/>
  <c r="BM2489" i="6"/>
  <c r="BN2489" i="6"/>
  <c r="AK2490" i="6"/>
  <c r="AL2490" i="6"/>
  <c r="AM2490" i="6"/>
  <c r="AN2490" i="6"/>
  <c r="AO2490" i="6"/>
  <c r="AP2490" i="6"/>
  <c r="AQ2490" i="6"/>
  <c r="AR2490" i="6"/>
  <c r="AS2490" i="6"/>
  <c r="BJ2490" i="6"/>
  <c r="N2490" i="6" s="1"/>
  <c r="BK2490" i="6"/>
  <c r="BL2490" i="6"/>
  <c r="BM2490" i="6"/>
  <c r="BN2490" i="6"/>
  <c r="AK2491" i="6"/>
  <c r="AL2491" i="6"/>
  <c r="AM2491" i="6"/>
  <c r="AN2491" i="6"/>
  <c r="AO2491" i="6"/>
  <c r="AP2491" i="6"/>
  <c r="AQ2491" i="6"/>
  <c r="AR2491" i="6"/>
  <c r="AS2491" i="6"/>
  <c r="BJ2491" i="6"/>
  <c r="BK2491" i="6"/>
  <c r="BL2491" i="6"/>
  <c r="N2491" i="6" s="1"/>
  <c r="BM2491" i="6"/>
  <c r="BN2491" i="6"/>
  <c r="AK2492" i="6"/>
  <c r="AL2492" i="6"/>
  <c r="AM2492" i="6"/>
  <c r="AN2492" i="6"/>
  <c r="AO2492" i="6"/>
  <c r="AP2492" i="6"/>
  <c r="AQ2492" i="6"/>
  <c r="AR2492" i="6"/>
  <c r="AS2492" i="6"/>
  <c r="BJ2492" i="6"/>
  <c r="BK2492" i="6"/>
  <c r="BL2492" i="6"/>
  <c r="N2492" i="6" s="1"/>
  <c r="BM2492" i="6"/>
  <c r="BN2492" i="6"/>
  <c r="AK2493" i="6"/>
  <c r="AL2493" i="6"/>
  <c r="AM2493" i="6"/>
  <c r="AN2493" i="6"/>
  <c r="AO2493" i="6"/>
  <c r="AP2493" i="6"/>
  <c r="AQ2493" i="6"/>
  <c r="AR2493" i="6"/>
  <c r="AS2493" i="6"/>
  <c r="BJ2493" i="6"/>
  <c r="N2493" i="6" s="1"/>
  <c r="BK2493" i="6"/>
  <c r="BL2493" i="6"/>
  <c r="BM2493" i="6"/>
  <c r="BN2493" i="6"/>
  <c r="AK2494" i="6"/>
  <c r="AL2494" i="6"/>
  <c r="AM2494" i="6"/>
  <c r="AN2494" i="6"/>
  <c r="AO2494" i="6"/>
  <c r="AP2494" i="6"/>
  <c r="AQ2494" i="6"/>
  <c r="AR2494" i="6"/>
  <c r="AS2494" i="6"/>
  <c r="BJ2494" i="6"/>
  <c r="N2494" i="6" s="1"/>
  <c r="BK2494" i="6"/>
  <c r="BL2494" i="6"/>
  <c r="BM2494" i="6"/>
  <c r="BN2494" i="6"/>
  <c r="AK2495" i="6"/>
  <c r="AL2495" i="6"/>
  <c r="AM2495" i="6"/>
  <c r="AN2495" i="6"/>
  <c r="AO2495" i="6"/>
  <c r="AP2495" i="6"/>
  <c r="AQ2495" i="6"/>
  <c r="AR2495" i="6"/>
  <c r="AS2495" i="6"/>
  <c r="BJ2495" i="6"/>
  <c r="BK2495" i="6"/>
  <c r="BL2495" i="6"/>
  <c r="N2495" i="6" s="1"/>
  <c r="BM2495" i="6"/>
  <c r="BN2495" i="6"/>
  <c r="AK2496" i="6"/>
  <c r="AL2496" i="6"/>
  <c r="AM2496" i="6"/>
  <c r="AN2496" i="6"/>
  <c r="AO2496" i="6"/>
  <c r="AP2496" i="6"/>
  <c r="AQ2496" i="6"/>
  <c r="AR2496" i="6"/>
  <c r="AS2496" i="6"/>
  <c r="BJ2496" i="6"/>
  <c r="BK2496" i="6"/>
  <c r="BL2496" i="6"/>
  <c r="N2496" i="6" s="1"/>
  <c r="BM2496" i="6"/>
  <c r="BN2496" i="6"/>
  <c r="AK2497" i="6"/>
  <c r="AL2497" i="6"/>
  <c r="AM2497" i="6"/>
  <c r="AN2497" i="6"/>
  <c r="AO2497" i="6"/>
  <c r="AP2497" i="6"/>
  <c r="AQ2497" i="6"/>
  <c r="AR2497" i="6"/>
  <c r="AS2497" i="6"/>
  <c r="BJ2497" i="6"/>
  <c r="N2497" i="6" s="1"/>
  <c r="BK2497" i="6"/>
  <c r="BL2497" i="6"/>
  <c r="BM2497" i="6"/>
  <c r="BN2497" i="6"/>
  <c r="AK2498" i="6"/>
  <c r="AL2498" i="6"/>
  <c r="AM2498" i="6"/>
  <c r="AN2498" i="6"/>
  <c r="AO2498" i="6"/>
  <c r="AP2498" i="6"/>
  <c r="AQ2498" i="6"/>
  <c r="AR2498" i="6"/>
  <c r="AS2498" i="6"/>
  <c r="BJ2498" i="6"/>
  <c r="N2498" i="6" s="1"/>
  <c r="BK2498" i="6"/>
  <c r="BL2498" i="6"/>
  <c r="BM2498" i="6"/>
  <c r="BN2498" i="6"/>
  <c r="AK2499" i="6"/>
  <c r="AL2499" i="6"/>
  <c r="AM2499" i="6"/>
  <c r="AN2499" i="6"/>
  <c r="AO2499" i="6"/>
  <c r="AP2499" i="6"/>
  <c r="AQ2499" i="6"/>
  <c r="AR2499" i="6"/>
  <c r="AS2499" i="6"/>
  <c r="BJ2499" i="6"/>
  <c r="BK2499" i="6"/>
  <c r="BL2499" i="6"/>
  <c r="N2499" i="6" s="1"/>
  <c r="BM2499" i="6"/>
  <c r="BN2499" i="6"/>
  <c r="AK2500" i="6"/>
  <c r="AL2500" i="6"/>
  <c r="AM2500" i="6"/>
  <c r="AN2500" i="6"/>
  <c r="AO2500" i="6"/>
  <c r="AP2500" i="6"/>
  <c r="AQ2500" i="6"/>
  <c r="AR2500" i="6"/>
  <c r="AS2500" i="6"/>
  <c r="BJ2500" i="6"/>
  <c r="BK2500" i="6"/>
  <c r="BL2500" i="6"/>
  <c r="N2500" i="6" s="1"/>
  <c r="BM2500" i="6"/>
  <c r="BN2500" i="6"/>
  <c r="AK2501" i="6"/>
  <c r="AL2501" i="6"/>
  <c r="AM2501" i="6"/>
  <c r="AN2501" i="6"/>
  <c r="AO2501" i="6"/>
  <c r="AP2501" i="6"/>
  <c r="AQ2501" i="6"/>
  <c r="AR2501" i="6"/>
  <c r="AS2501" i="6"/>
  <c r="BJ2501" i="6"/>
  <c r="N2501" i="6" s="1"/>
  <c r="BK2501" i="6"/>
  <c r="BL2501" i="6"/>
  <c r="BM2501" i="6"/>
  <c r="BN2501" i="6"/>
  <c r="AK2502" i="6"/>
  <c r="AL2502" i="6"/>
  <c r="AM2502" i="6"/>
  <c r="AN2502" i="6"/>
  <c r="AO2502" i="6"/>
  <c r="AP2502" i="6"/>
  <c r="AQ2502" i="6"/>
  <c r="AR2502" i="6"/>
  <c r="AS2502" i="6"/>
  <c r="BJ2502" i="6"/>
  <c r="N2502" i="6" s="1"/>
  <c r="BK2502" i="6"/>
  <c r="BL2502" i="6"/>
  <c r="BM2502" i="6"/>
  <c r="BN2502" i="6"/>
  <c r="AK2503" i="6"/>
  <c r="AL2503" i="6"/>
  <c r="AM2503" i="6"/>
  <c r="AN2503" i="6"/>
  <c r="AO2503" i="6"/>
  <c r="AP2503" i="6"/>
  <c r="AQ2503" i="6"/>
  <c r="AR2503" i="6"/>
  <c r="AS2503" i="6"/>
  <c r="BJ2503" i="6"/>
  <c r="BK2503" i="6"/>
  <c r="BL2503" i="6"/>
  <c r="N2503" i="6" s="1"/>
  <c r="BM2503" i="6"/>
  <c r="BN2503" i="6"/>
  <c r="AK2504" i="6"/>
  <c r="AL2504" i="6"/>
  <c r="AM2504" i="6"/>
  <c r="AN2504" i="6"/>
  <c r="AO2504" i="6"/>
  <c r="AP2504" i="6"/>
  <c r="AQ2504" i="6"/>
  <c r="AR2504" i="6"/>
  <c r="AS2504" i="6"/>
  <c r="BJ2504" i="6"/>
  <c r="BK2504" i="6"/>
  <c r="BL2504" i="6"/>
  <c r="N2504" i="6" s="1"/>
  <c r="BM2504" i="6"/>
  <c r="BN2504" i="6"/>
  <c r="AK2505" i="6"/>
  <c r="AL2505" i="6"/>
  <c r="AM2505" i="6"/>
  <c r="AN2505" i="6"/>
  <c r="AO2505" i="6"/>
  <c r="AP2505" i="6"/>
  <c r="AQ2505" i="6"/>
  <c r="AR2505" i="6"/>
  <c r="AS2505" i="6"/>
  <c r="BJ2505" i="6"/>
  <c r="N2505" i="6" s="1"/>
  <c r="BK2505" i="6"/>
  <c r="BL2505" i="6"/>
  <c r="BM2505" i="6"/>
  <c r="BN2505" i="6"/>
  <c r="AK2506" i="6"/>
  <c r="AL2506" i="6"/>
  <c r="AM2506" i="6"/>
  <c r="AN2506" i="6"/>
  <c r="AO2506" i="6"/>
  <c r="AP2506" i="6"/>
  <c r="AQ2506" i="6"/>
  <c r="AR2506" i="6"/>
  <c r="AS2506" i="6"/>
  <c r="BJ2506" i="6"/>
  <c r="N2506" i="6" s="1"/>
  <c r="BK2506" i="6"/>
  <c r="BL2506" i="6"/>
  <c r="BM2506" i="6"/>
  <c r="BN2506" i="6"/>
  <c r="AK2507" i="6"/>
  <c r="AL2507" i="6"/>
  <c r="AM2507" i="6"/>
  <c r="AN2507" i="6"/>
  <c r="AO2507" i="6"/>
  <c r="AP2507" i="6"/>
  <c r="AQ2507" i="6"/>
  <c r="AR2507" i="6"/>
  <c r="AS2507" i="6"/>
  <c r="BJ2507" i="6"/>
  <c r="BK2507" i="6"/>
  <c r="BL2507" i="6"/>
  <c r="N2507" i="6" s="1"/>
  <c r="BM2507" i="6"/>
  <c r="BN2507" i="6"/>
  <c r="AK2508" i="6"/>
  <c r="AL2508" i="6"/>
  <c r="AM2508" i="6"/>
  <c r="AN2508" i="6"/>
  <c r="AO2508" i="6"/>
  <c r="AP2508" i="6"/>
  <c r="AQ2508" i="6"/>
  <c r="AR2508" i="6"/>
  <c r="AS2508" i="6"/>
  <c r="BJ2508" i="6"/>
  <c r="BK2508" i="6"/>
  <c r="BL2508" i="6"/>
  <c r="N2508" i="6" s="1"/>
  <c r="BM2508" i="6"/>
  <c r="BN2508" i="6"/>
  <c r="AK2509" i="6"/>
  <c r="AL2509" i="6"/>
  <c r="AM2509" i="6"/>
  <c r="AN2509" i="6"/>
  <c r="AO2509" i="6"/>
  <c r="AP2509" i="6"/>
  <c r="AQ2509" i="6"/>
  <c r="AR2509" i="6"/>
  <c r="AS2509" i="6"/>
  <c r="BJ2509" i="6"/>
  <c r="N2509" i="6" s="1"/>
  <c r="BK2509" i="6"/>
  <c r="BL2509" i="6"/>
  <c r="BM2509" i="6"/>
  <c r="BN2509" i="6"/>
  <c r="AK2510" i="6"/>
  <c r="AL2510" i="6"/>
  <c r="AM2510" i="6"/>
  <c r="AN2510" i="6"/>
  <c r="AO2510" i="6"/>
  <c r="AP2510" i="6"/>
  <c r="AQ2510" i="6"/>
  <c r="AR2510" i="6"/>
  <c r="AS2510" i="6"/>
  <c r="BJ2510" i="6"/>
  <c r="N2510" i="6" s="1"/>
  <c r="BK2510" i="6"/>
  <c r="BL2510" i="6"/>
  <c r="BM2510" i="6"/>
  <c r="BN2510" i="6"/>
  <c r="AK2511" i="6"/>
  <c r="AL2511" i="6"/>
  <c r="AM2511" i="6"/>
  <c r="AN2511" i="6"/>
  <c r="AO2511" i="6"/>
  <c r="AP2511" i="6"/>
  <c r="AQ2511" i="6"/>
  <c r="AR2511" i="6"/>
  <c r="AS2511" i="6"/>
  <c r="BJ2511" i="6"/>
  <c r="BK2511" i="6"/>
  <c r="BL2511" i="6"/>
  <c r="N2511" i="6" s="1"/>
  <c r="BM2511" i="6"/>
  <c r="BN2511" i="6"/>
  <c r="AK2512" i="6"/>
  <c r="AL2512" i="6"/>
  <c r="AM2512" i="6"/>
  <c r="AN2512" i="6"/>
  <c r="AO2512" i="6"/>
  <c r="AP2512" i="6"/>
  <c r="AQ2512" i="6"/>
  <c r="AR2512" i="6"/>
  <c r="AS2512" i="6"/>
  <c r="BJ2512" i="6"/>
  <c r="BK2512" i="6"/>
  <c r="BL2512" i="6"/>
  <c r="N2512" i="6" s="1"/>
  <c r="BM2512" i="6"/>
  <c r="BN2512" i="6"/>
  <c r="AK2513" i="6"/>
  <c r="AL2513" i="6"/>
  <c r="AM2513" i="6"/>
  <c r="AN2513" i="6"/>
  <c r="AO2513" i="6"/>
  <c r="AP2513" i="6"/>
  <c r="AQ2513" i="6"/>
  <c r="AR2513" i="6"/>
  <c r="AS2513" i="6"/>
  <c r="BJ2513" i="6"/>
  <c r="N2513" i="6" s="1"/>
  <c r="BK2513" i="6"/>
  <c r="BL2513" i="6"/>
  <c r="BM2513" i="6"/>
  <c r="BN2513" i="6"/>
  <c r="AK2514" i="6"/>
  <c r="AL2514" i="6"/>
  <c r="AM2514" i="6"/>
  <c r="AN2514" i="6"/>
  <c r="AO2514" i="6"/>
  <c r="AP2514" i="6"/>
  <c r="AQ2514" i="6"/>
  <c r="AR2514" i="6"/>
  <c r="AS2514" i="6"/>
  <c r="BJ2514" i="6"/>
  <c r="N2514" i="6" s="1"/>
  <c r="BK2514" i="6"/>
  <c r="BL2514" i="6"/>
  <c r="BM2514" i="6"/>
  <c r="BN2514" i="6"/>
  <c r="AK2515" i="6"/>
  <c r="AL2515" i="6"/>
  <c r="AM2515" i="6"/>
  <c r="AN2515" i="6"/>
  <c r="AO2515" i="6"/>
  <c r="AP2515" i="6"/>
  <c r="AQ2515" i="6"/>
  <c r="AR2515" i="6"/>
  <c r="AS2515" i="6"/>
  <c r="BJ2515" i="6"/>
  <c r="BK2515" i="6"/>
  <c r="BL2515" i="6"/>
  <c r="N2515" i="6" s="1"/>
  <c r="BM2515" i="6"/>
  <c r="BN2515" i="6"/>
  <c r="AK2516" i="6"/>
  <c r="AL2516" i="6"/>
  <c r="AM2516" i="6"/>
  <c r="AN2516" i="6"/>
  <c r="AO2516" i="6"/>
  <c r="AP2516" i="6"/>
  <c r="AQ2516" i="6"/>
  <c r="AR2516" i="6"/>
  <c r="AS2516" i="6"/>
  <c r="BJ2516" i="6"/>
  <c r="BK2516" i="6"/>
  <c r="BL2516" i="6"/>
  <c r="N2516" i="6" s="1"/>
  <c r="BM2516" i="6"/>
  <c r="BN2516" i="6"/>
  <c r="AK2517" i="6"/>
  <c r="AL2517" i="6"/>
  <c r="AM2517" i="6"/>
  <c r="AN2517" i="6"/>
  <c r="AO2517" i="6"/>
  <c r="AP2517" i="6"/>
  <c r="AQ2517" i="6"/>
  <c r="AR2517" i="6"/>
  <c r="AS2517" i="6"/>
  <c r="BJ2517" i="6"/>
  <c r="N2517" i="6" s="1"/>
  <c r="BK2517" i="6"/>
  <c r="BL2517" i="6"/>
  <c r="BM2517" i="6"/>
  <c r="BN2517" i="6"/>
  <c r="AK2518" i="6"/>
  <c r="AL2518" i="6"/>
  <c r="AM2518" i="6"/>
  <c r="AN2518" i="6"/>
  <c r="AO2518" i="6"/>
  <c r="AP2518" i="6"/>
  <c r="AQ2518" i="6"/>
  <c r="AR2518" i="6"/>
  <c r="AS2518" i="6"/>
  <c r="BJ2518" i="6"/>
  <c r="N2518" i="6" s="1"/>
  <c r="BK2518" i="6"/>
  <c r="BL2518" i="6"/>
  <c r="BM2518" i="6"/>
  <c r="BN2518" i="6"/>
  <c r="AK2519" i="6"/>
  <c r="AL2519" i="6"/>
  <c r="AM2519" i="6"/>
  <c r="AN2519" i="6"/>
  <c r="AO2519" i="6"/>
  <c r="AP2519" i="6"/>
  <c r="AQ2519" i="6"/>
  <c r="AR2519" i="6"/>
  <c r="AS2519" i="6"/>
  <c r="BJ2519" i="6"/>
  <c r="BK2519" i="6"/>
  <c r="BL2519" i="6"/>
  <c r="N2519" i="6" s="1"/>
  <c r="BM2519" i="6"/>
  <c r="BN2519" i="6"/>
  <c r="AK2520" i="6"/>
  <c r="AL2520" i="6"/>
  <c r="AM2520" i="6"/>
  <c r="AN2520" i="6"/>
  <c r="AO2520" i="6"/>
  <c r="AP2520" i="6"/>
  <c r="AQ2520" i="6"/>
  <c r="AR2520" i="6"/>
  <c r="AS2520" i="6"/>
  <c r="BJ2520" i="6"/>
  <c r="BK2520" i="6"/>
  <c r="BL2520" i="6"/>
  <c r="N2520" i="6" s="1"/>
  <c r="BM2520" i="6"/>
  <c r="BN2520" i="6"/>
  <c r="AK2521" i="6"/>
  <c r="AL2521" i="6"/>
  <c r="AM2521" i="6"/>
  <c r="AN2521" i="6"/>
  <c r="AO2521" i="6"/>
  <c r="AP2521" i="6"/>
  <c r="AQ2521" i="6"/>
  <c r="AR2521" i="6"/>
  <c r="AS2521" i="6"/>
  <c r="BJ2521" i="6"/>
  <c r="N2521" i="6" s="1"/>
  <c r="BK2521" i="6"/>
  <c r="BL2521" i="6"/>
  <c r="BM2521" i="6"/>
  <c r="BN2521" i="6"/>
  <c r="AK2522" i="6"/>
  <c r="AL2522" i="6"/>
  <c r="AM2522" i="6"/>
  <c r="AN2522" i="6"/>
  <c r="AO2522" i="6"/>
  <c r="AP2522" i="6"/>
  <c r="AQ2522" i="6"/>
  <c r="AR2522" i="6"/>
  <c r="AS2522" i="6"/>
  <c r="BJ2522" i="6"/>
  <c r="N2522" i="6" s="1"/>
  <c r="BK2522" i="6"/>
  <c r="BL2522" i="6"/>
  <c r="BM2522" i="6"/>
  <c r="BN2522" i="6"/>
  <c r="AK2523" i="6"/>
  <c r="AL2523" i="6"/>
  <c r="AM2523" i="6"/>
  <c r="AN2523" i="6"/>
  <c r="AO2523" i="6"/>
  <c r="AP2523" i="6"/>
  <c r="AQ2523" i="6"/>
  <c r="AR2523" i="6"/>
  <c r="AS2523" i="6"/>
  <c r="BJ2523" i="6"/>
  <c r="BK2523" i="6"/>
  <c r="BL2523" i="6"/>
  <c r="N2523" i="6" s="1"/>
  <c r="BM2523" i="6"/>
  <c r="BN2523" i="6"/>
  <c r="AK2524" i="6"/>
  <c r="AL2524" i="6"/>
  <c r="AM2524" i="6"/>
  <c r="AN2524" i="6"/>
  <c r="AO2524" i="6"/>
  <c r="AP2524" i="6"/>
  <c r="AQ2524" i="6"/>
  <c r="AR2524" i="6"/>
  <c r="AS2524" i="6"/>
  <c r="BJ2524" i="6"/>
  <c r="BK2524" i="6"/>
  <c r="BL2524" i="6"/>
  <c r="N2524" i="6" s="1"/>
  <c r="BM2524" i="6"/>
  <c r="BN2524" i="6"/>
  <c r="AK2525" i="6"/>
  <c r="AL2525" i="6"/>
  <c r="AM2525" i="6"/>
  <c r="AN2525" i="6"/>
  <c r="AO2525" i="6"/>
  <c r="AP2525" i="6"/>
  <c r="AQ2525" i="6"/>
  <c r="AR2525" i="6"/>
  <c r="AS2525" i="6"/>
  <c r="BJ2525" i="6"/>
  <c r="N2525" i="6" s="1"/>
  <c r="BK2525" i="6"/>
  <c r="BL2525" i="6"/>
  <c r="BM2525" i="6"/>
  <c r="BN2525" i="6"/>
  <c r="AK2526" i="6"/>
  <c r="AL2526" i="6"/>
  <c r="AM2526" i="6"/>
  <c r="AN2526" i="6"/>
  <c r="AO2526" i="6"/>
  <c r="AP2526" i="6"/>
  <c r="AQ2526" i="6"/>
  <c r="AR2526" i="6"/>
  <c r="AS2526" i="6"/>
  <c r="BJ2526" i="6"/>
  <c r="N2526" i="6" s="1"/>
  <c r="BK2526" i="6"/>
  <c r="BL2526" i="6"/>
  <c r="BM2526" i="6"/>
  <c r="BN2526" i="6"/>
  <c r="AK2527" i="6"/>
  <c r="AL2527" i="6"/>
  <c r="AM2527" i="6"/>
  <c r="AN2527" i="6"/>
  <c r="AO2527" i="6"/>
  <c r="AP2527" i="6"/>
  <c r="AQ2527" i="6"/>
  <c r="AR2527" i="6"/>
  <c r="AS2527" i="6"/>
  <c r="BJ2527" i="6"/>
  <c r="BK2527" i="6"/>
  <c r="BL2527" i="6"/>
  <c r="N2527" i="6" s="1"/>
  <c r="BM2527" i="6"/>
  <c r="BN2527" i="6"/>
  <c r="AK2528" i="6"/>
  <c r="AL2528" i="6"/>
  <c r="AM2528" i="6"/>
  <c r="AN2528" i="6"/>
  <c r="AO2528" i="6"/>
  <c r="AP2528" i="6"/>
  <c r="AQ2528" i="6"/>
  <c r="AR2528" i="6"/>
  <c r="AS2528" i="6"/>
  <c r="BJ2528" i="6"/>
  <c r="BK2528" i="6"/>
  <c r="BL2528" i="6"/>
  <c r="N2528" i="6" s="1"/>
  <c r="BM2528" i="6"/>
  <c r="BN2528" i="6"/>
  <c r="AK2529" i="6"/>
  <c r="AL2529" i="6"/>
  <c r="AM2529" i="6"/>
  <c r="AN2529" i="6"/>
  <c r="AO2529" i="6"/>
  <c r="AP2529" i="6"/>
  <c r="AQ2529" i="6"/>
  <c r="AR2529" i="6"/>
  <c r="AS2529" i="6"/>
  <c r="BJ2529" i="6"/>
  <c r="N2529" i="6" s="1"/>
  <c r="BK2529" i="6"/>
  <c r="BL2529" i="6"/>
  <c r="BM2529" i="6"/>
  <c r="BN2529" i="6"/>
  <c r="AK2530" i="6"/>
  <c r="AL2530" i="6"/>
  <c r="AM2530" i="6"/>
  <c r="AN2530" i="6"/>
  <c r="AO2530" i="6"/>
  <c r="AP2530" i="6"/>
  <c r="AQ2530" i="6"/>
  <c r="AR2530" i="6"/>
  <c r="AS2530" i="6"/>
  <c r="BJ2530" i="6"/>
  <c r="N2530" i="6" s="1"/>
  <c r="BK2530" i="6"/>
  <c r="BL2530" i="6"/>
  <c r="BM2530" i="6"/>
  <c r="BN2530" i="6"/>
  <c r="AK2531" i="6"/>
  <c r="AL2531" i="6"/>
  <c r="AM2531" i="6"/>
  <c r="AN2531" i="6"/>
  <c r="AO2531" i="6"/>
  <c r="AP2531" i="6"/>
  <c r="AQ2531" i="6"/>
  <c r="AR2531" i="6"/>
  <c r="AS2531" i="6"/>
  <c r="BJ2531" i="6"/>
  <c r="BK2531" i="6"/>
  <c r="BL2531" i="6"/>
  <c r="N2531" i="6" s="1"/>
  <c r="BM2531" i="6"/>
  <c r="BN2531" i="6"/>
  <c r="AK2532" i="6"/>
  <c r="AL2532" i="6"/>
  <c r="AM2532" i="6"/>
  <c r="AN2532" i="6"/>
  <c r="AO2532" i="6"/>
  <c r="AP2532" i="6"/>
  <c r="AQ2532" i="6"/>
  <c r="AR2532" i="6"/>
  <c r="AS2532" i="6"/>
  <c r="BJ2532" i="6"/>
  <c r="BK2532" i="6"/>
  <c r="BL2532" i="6"/>
  <c r="N2532" i="6" s="1"/>
  <c r="BM2532" i="6"/>
  <c r="BN2532" i="6"/>
  <c r="AK2533" i="6"/>
  <c r="AL2533" i="6"/>
  <c r="AM2533" i="6"/>
  <c r="AN2533" i="6"/>
  <c r="AO2533" i="6"/>
  <c r="AP2533" i="6"/>
  <c r="AQ2533" i="6"/>
  <c r="AR2533" i="6"/>
  <c r="AS2533" i="6"/>
  <c r="BJ2533" i="6"/>
  <c r="N2533" i="6" s="1"/>
  <c r="BK2533" i="6"/>
  <c r="BL2533" i="6"/>
  <c r="BM2533" i="6"/>
  <c r="BN2533" i="6"/>
  <c r="AK2534" i="6"/>
  <c r="AL2534" i="6"/>
  <c r="AM2534" i="6"/>
  <c r="AN2534" i="6"/>
  <c r="AO2534" i="6"/>
  <c r="AP2534" i="6"/>
  <c r="AQ2534" i="6"/>
  <c r="AR2534" i="6"/>
  <c r="AS2534" i="6"/>
  <c r="BJ2534" i="6"/>
  <c r="N2534" i="6" s="1"/>
  <c r="BK2534" i="6"/>
  <c r="BL2534" i="6"/>
  <c r="BM2534" i="6"/>
  <c r="BN2534" i="6"/>
  <c r="AK2535" i="6"/>
  <c r="AL2535" i="6"/>
  <c r="AM2535" i="6"/>
  <c r="AN2535" i="6"/>
  <c r="AO2535" i="6"/>
  <c r="AP2535" i="6"/>
  <c r="AQ2535" i="6"/>
  <c r="AR2535" i="6"/>
  <c r="AS2535" i="6"/>
  <c r="BJ2535" i="6"/>
  <c r="BK2535" i="6"/>
  <c r="BL2535" i="6"/>
  <c r="N2535" i="6" s="1"/>
  <c r="BM2535" i="6"/>
  <c r="BN2535" i="6"/>
  <c r="AK2536" i="6"/>
  <c r="AL2536" i="6"/>
  <c r="AM2536" i="6"/>
  <c r="AN2536" i="6"/>
  <c r="AO2536" i="6"/>
  <c r="AP2536" i="6"/>
  <c r="AQ2536" i="6"/>
  <c r="AR2536" i="6"/>
  <c r="AS2536" i="6"/>
  <c r="BJ2536" i="6"/>
  <c r="BK2536" i="6"/>
  <c r="BL2536" i="6"/>
  <c r="N2536" i="6" s="1"/>
  <c r="BM2536" i="6"/>
  <c r="BN2536" i="6"/>
  <c r="AK2537" i="6"/>
  <c r="AL2537" i="6"/>
  <c r="AM2537" i="6"/>
  <c r="AN2537" i="6"/>
  <c r="AO2537" i="6"/>
  <c r="AP2537" i="6"/>
  <c r="AQ2537" i="6"/>
  <c r="AR2537" i="6"/>
  <c r="AS2537" i="6"/>
  <c r="BJ2537" i="6"/>
  <c r="N2537" i="6" s="1"/>
  <c r="BK2537" i="6"/>
  <c r="BL2537" i="6"/>
  <c r="BM2537" i="6"/>
  <c r="BN2537" i="6"/>
  <c r="AK2538" i="6"/>
  <c r="AL2538" i="6"/>
  <c r="AM2538" i="6"/>
  <c r="AN2538" i="6"/>
  <c r="AO2538" i="6"/>
  <c r="AP2538" i="6"/>
  <c r="AQ2538" i="6"/>
  <c r="AR2538" i="6"/>
  <c r="AS2538" i="6"/>
  <c r="BJ2538" i="6"/>
  <c r="N2538" i="6" s="1"/>
  <c r="BK2538" i="6"/>
  <c r="BL2538" i="6"/>
  <c r="BM2538" i="6"/>
  <c r="BN2538" i="6"/>
  <c r="AK2539" i="6"/>
  <c r="AL2539" i="6"/>
  <c r="AM2539" i="6"/>
  <c r="AN2539" i="6"/>
  <c r="AO2539" i="6"/>
  <c r="AP2539" i="6"/>
  <c r="AQ2539" i="6"/>
  <c r="AR2539" i="6"/>
  <c r="AS2539" i="6"/>
  <c r="BJ2539" i="6"/>
  <c r="BK2539" i="6"/>
  <c r="BL2539" i="6"/>
  <c r="N2539" i="6" s="1"/>
  <c r="BM2539" i="6"/>
  <c r="BN2539" i="6"/>
  <c r="AK2540" i="6"/>
  <c r="AL2540" i="6"/>
  <c r="AM2540" i="6"/>
  <c r="AN2540" i="6"/>
  <c r="AO2540" i="6"/>
  <c r="AP2540" i="6"/>
  <c r="AQ2540" i="6"/>
  <c r="AR2540" i="6"/>
  <c r="AS2540" i="6"/>
  <c r="BJ2540" i="6"/>
  <c r="BK2540" i="6"/>
  <c r="BL2540" i="6"/>
  <c r="N2540" i="6" s="1"/>
  <c r="BM2540" i="6"/>
  <c r="BN2540" i="6"/>
  <c r="AK2541" i="6"/>
  <c r="AL2541" i="6"/>
  <c r="AM2541" i="6"/>
  <c r="AN2541" i="6"/>
  <c r="AO2541" i="6"/>
  <c r="AP2541" i="6"/>
  <c r="AQ2541" i="6"/>
  <c r="AR2541" i="6"/>
  <c r="AS2541" i="6"/>
  <c r="BJ2541" i="6"/>
  <c r="N2541" i="6" s="1"/>
  <c r="BK2541" i="6"/>
  <c r="BL2541" i="6"/>
  <c r="BM2541" i="6"/>
  <c r="BN2541" i="6"/>
  <c r="AK2542" i="6"/>
  <c r="AL2542" i="6"/>
  <c r="AM2542" i="6"/>
  <c r="AN2542" i="6"/>
  <c r="AO2542" i="6"/>
  <c r="AP2542" i="6"/>
  <c r="AQ2542" i="6"/>
  <c r="AR2542" i="6"/>
  <c r="AS2542" i="6"/>
  <c r="BJ2542" i="6"/>
  <c r="N2542" i="6" s="1"/>
  <c r="BK2542" i="6"/>
  <c r="BL2542" i="6"/>
  <c r="BM2542" i="6"/>
  <c r="BN2542" i="6"/>
  <c r="AK2543" i="6"/>
  <c r="AL2543" i="6"/>
  <c r="AM2543" i="6"/>
  <c r="AN2543" i="6"/>
  <c r="AO2543" i="6"/>
  <c r="AP2543" i="6"/>
  <c r="AQ2543" i="6"/>
  <c r="AR2543" i="6"/>
  <c r="AS2543" i="6"/>
  <c r="BJ2543" i="6"/>
  <c r="BK2543" i="6"/>
  <c r="BL2543" i="6"/>
  <c r="N2543" i="6" s="1"/>
  <c r="BM2543" i="6"/>
  <c r="BN2543" i="6"/>
  <c r="AK2544" i="6"/>
  <c r="AL2544" i="6"/>
  <c r="AM2544" i="6"/>
  <c r="AN2544" i="6"/>
  <c r="AO2544" i="6"/>
  <c r="AP2544" i="6"/>
  <c r="AQ2544" i="6"/>
  <c r="AR2544" i="6"/>
  <c r="AS2544" i="6"/>
  <c r="BJ2544" i="6"/>
  <c r="BK2544" i="6"/>
  <c r="BL2544" i="6"/>
  <c r="N2544" i="6" s="1"/>
  <c r="BM2544" i="6"/>
  <c r="BN2544" i="6"/>
  <c r="AK2545" i="6"/>
  <c r="AL2545" i="6"/>
  <c r="AM2545" i="6"/>
  <c r="AN2545" i="6"/>
  <c r="AO2545" i="6"/>
  <c r="AP2545" i="6"/>
  <c r="AQ2545" i="6"/>
  <c r="AR2545" i="6"/>
  <c r="AS2545" i="6"/>
  <c r="BJ2545" i="6"/>
  <c r="N2545" i="6" s="1"/>
  <c r="BK2545" i="6"/>
  <c r="BL2545" i="6"/>
  <c r="BM2545" i="6"/>
  <c r="BN2545" i="6"/>
  <c r="AK2546" i="6"/>
  <c r="AL2546" i="6"/>
  <c r="AM2546" i="6"/>
  <c r="AN2546" i="6"/>
  <c r="AO2546" i="6"/>
  <c r="AP2546" i="6"/>
  <c r="AQ2546" i="6"/>
  <c r="AR2546" i="6"/>
  <c r="AS2546" i="6"/>
  <c r="BJ2546" i="6"/>
  <c r="N2546" i="6" s="1"/>
  <c r="BK2546" i="6"/>
  <c r="BL2546" i="6"/>
  <c r="BM2546" i="6"/>
  <c r="BN2546" i="6"/>
  <c r="AK2547" i="6"/>
  <c r="AL2547" i="6"/>
  <c r="AM2547" i="6"/>
  <c r="AN2547" i="6"/>
  <c r="AO2547" i="6"/>
  <c r="AP2547" i="6"/>
  <c r="AQ2547" i="6"/>
  <c r="AR2547" i="6"/>
  <c r="AS2547" i="6"/>
  <c r="BJ2547" i="6"/>
  <c r="BK2547" i="6"/>
  <c r="BL2547" i="6"/>
  <c r="N2547" i="6" s="1"/>
  <c r="BM2547" i="6"/>
  <c r="BN2547" i="6"/>
  <c r="AK2548" i="6"/>
  <c r="AL2548" i="6"/>
  <c r="AM2548" i="6"/>
  <c r="AN2548" i="6"/>
  <c r="AO2548" i="6"/>
  <c r="AP2548" i="6"/>
  <c r="AQ2548" i="6"/>
  <c r="AR2548" i="6"/>
  <c r="AS2548" i="6"/>
  <c r="BJ2548" i="6"/>
  <c r="BK2548" i="6"/>
  <c r="BL2548" i="6"/>
  <c r="N2548" i="6" s="1"/>
  <c r="BM2548" i="6"/>
  <c r="BN2548" i="6"/>
  <c r="AK2549" i="6"/>
  <c r="AL2549" i="6"/>
  <c r="AM2549" i="6"/>
  <c r="AN2549" i="6"/>
  <c r="AO2549" i="6"/>
  <c r="AP2549" i="6"/>
  <c r="AQ2549" i="6"/>
  <c r="AR2549" i="6"/>
  <c r="AS2549" i="6"/>
  <c r="BJ2549" i="6"/>
  <c r="N2549" i="6" s="1"/>
  <c r="BK2549" i="6"/>
  <c r="BL2549" i="6"/>
  <c r="BM2549" i="6"/>
  <c r="BN2549" i="6"/>
  <c r="AK2550" i="6"/>
  <c r="AL2550" i="6"/>
  <c r="AM2550" i="6"/>
  <c r="AN2550" i="6"/>
  <c r="AO2550" i="6"/>
  <c r="AP2550" i="6"/>
  <c r="AQ2550" i="6"/>
  <c r="AR2550" i="6"/>
  <c r="AS2550" i="6"/>
  <c r="BJ2550" i="6"/>
  <c r="N2550" i="6" s="1"/>
  <c r="BK2550" i="6"/>
  <c r="BL2550" i="6"/>
  <c r="BM2550" i="6"/>
  <c r="BN2550" i="6"/>
  <c r="AK2551" i="6"/>
  <c r="AL2551" i="6"/>
  <c r="AM2551" i="6"/>
  <c r="AN2551" i="6"/>
  <c r="AO2551" i="6"/>
  <c r="AP2551" i="6"/>
  <c r="AQ2551" i="6"/>
  <c r="AR2551" i="6"/>
  <c r="AS2551" i="6"/>
  <c r="BJ2551" i="6"/>
  <c r="BK2551" i="6"/>
  <c r="BL2551" i="6"/>
  <c r="N2551" i="6" s="1"/>
  <c r="BM2551" i="6"/>
  <c r="BN2551" i="6"/>
  <c r="AK2552" i="6"/>
  <c r="AL2552" i="6"/>
  <c r="AM2552" i="6"/>
  <c r="AN2552" i="6"/>
  <c r="AO2552" i="6"/>
  <c r="AP2552" i="6"/>
  <c r="AQ2552" i="6"/>
  <c r="AR2552" i="6"/>
  <c r="AS2552" i="6"/>
  <c r="BJ2552" i="6"/>
  <c r="BK2552" i="6"/>
  <c r="BL2552" i="6"/>
  <c r="N2552" i="6" s="1"/>
  <c r="BM2552" i="6"/>
  <c r="BN2552" i="6"/>
  <c r="AK2553" i="6"/>
  <c r="AL2553" i="6"/>
  <c r="AM2553" i="6"/>
  <c r="AN2553" i="6"/>
  <c r="AO2553" i="6"/>
  <c r="AP2553" i="6"/>
  <c r="AQ2553" i="6"/>
  <c r="AR2553" i="6"/>
  <c r="AS2553" i="6"/>
  <c r="BJ2553" i="6"/>
  <c r="N2553" i="6" s="1"/>
  <c r="BK2553" i="6"/>
  <c r="BL2553" i="6"/>
  <c r="BM2553" i="6"/>
  <c r="BN2553" i="6"/>
  <c r="AK2554" i="6"/>
  <c r="AL2554" i="6"/>
  <c r="AM2554" i="6"/>
  <c r="AN2554" i="6"/>
  <c r="AO2554" i="6"/>
  <c r="AP2554" i="6"/>
  <c r="AQ2554" i="6"/>
  <c r="AR2554" i="6"/>
  <c r="AS2554" i="6"/>
  <c r="BJ2554" i="6"/>
  <c r="N2554" i="6" s="1"/>
  <c r="BK2554" i="6"/>
  <c r="BL2554" i="6"/>
  <c r="BM2554" i="6"/>
  <c r="BN2554" i="6"/>
  <c r="AK2555" i="6"/>
  <c r="AL2555" i="6"/>
  <c r="AM2555" i="6"/>
  <c r="AN2555" i="6"/>
  <c r="AO2555" i="6"/>
  <c r="AP2555" i="6"/>
  <c r="AQ2555" i="6"/>
  <c r="AR2555" i="6"/>
  <c r="AS2555" i="6"/>
  <c r="BJ2555" i="6"/>
  <c r="BK2555" i="6"/>
  <c r="BL2555" i="6"/>
  <c r="N2555" i="6" s="1"/>
  <c r="BM2555" i="6"/>
  <c r="BN2555" i="6"/>
  <c r="AK2556" i="6"/>
  <c r="AL2556" i="6"/>
  <c r="AM2556" i="6"/>
  <c r="AN2556" i="6"/>
  <c r="AO2556" i="6"/>
  <c r="AP2556" i="6"/>
  <c r="AQ2556" i="6"/>
  <c r="AR2556" i="6"/>
  <c r="AS2556" i="6"/>
  <c r="BJ2556" i="6"/>
  <c r="BK2556" i="6"/>
  <c r="BL2556" i="6"/>
  <c r="N2556" i="6" s="1"/>
  <c r="BM2556" i="6"/>
  <c r="BN2556" i="6"/>
  <c r="AK2557" i="6"/>
  <c r="AL2557" i="6"/>
  <c r="AM2557" i="6"/>
  <c r="AN2557" i="6"/>
  <c r="AO2557" i="6"/>
  <c r="AP2557" i="6"/>
  <c r="AQ2557" i="6"/>
  <c r="AR2557" i="6"/>
  <c r="AS2557" i="6"/>
  <c r="BJ2557" i="6"/>
  <c r="N2557" i="6" s="1"/>
  <c r="BK2557" i="6"/>
  <c r="BL2557" i="6"/>
  <c r="BM2557" i="6"/>
  <c r="BN2557" i="6"/>
  <c r="AK2558" i="6"/>
  <c r="AL2558" i="6"/>
  <c r="AM2558" i="6"/>
  <c r="AN2558" i="6"/>
  <c r="AO2558" i="6"/>
  <c r="AP2558" i="6"/>
  <c r="AQ2558" i="6"/>
  <c r="AR2558" i="6"/>
  <c r="AS2558" i="6"/>
  <c r="BJ2558" i="6"/>
  <c r="N2558" i="6" s="1"/>
  <c r="BK2558" i="6"/>
  <c r="BL2558" i="6"/>
  <c r="BM2558" i="6"/>
  <c r="BN2558" i="6"/>
  <c r="AK2559" i="6"/>
  <c r="AL2559" i="6"/>
  <c r="AM2559" i="6"/>
  <c r="AN2559" i="6"/>
  <c r="AO2559" i="6"/>
  <c r="AP2559" i="6"/>
  <c r="AQ2559" i="6"/>
  <c r="AR2559" i="6"/>
  <c r="AS2559" i="6"/>
  <c r="BJ2559" i="6"/>
  <c r="BK2559" i="6"/>
  <c r="BL2559" i="6"/>
  <c r="N2559" i="6" s="1"/>
  <c r="BM2559" i="6"/>
  <c r="BN2559" i="6"/>
  <c r="AK2560" i="6"/>
  <c r="AL2560" i="6"/>
  <c r="AM2560" i="6"/>
  <c r="AN2560" i="6"/>
  <c r="AO2560" i="6"/>
  <c r="AP2560" i="6"/>
  <c r="AQ2560" i="6"/>
  <c r="AR2560" i="6"/>
  <c r="AS2560" i="6"/>
  <c r="BJ2560" i="6"/>
  <c r="BK2560" i="6"/>
  <c r="BL2560" i="6"/>
  <c r="N2560" i="6" s="1"/>
  <c r="BM2560" i="6"/>
  <c r="BN2560" i="6"/>
  <c r="AK2561" i="6"/>
  <c r="AL2561" i="6"/>
  <c r="AM2561" i="6"/>
  <c r="AN2561" i="6"/>
  <c r="AO2561" i="6"/>
  <c r="AP2561" i="6"/>
  <c r="AQ2561" i="6"/>
  <c r="AR2561" i="6"/>
  <c r="AS2561" i="6"/>
  <c r="BJ2561" i="6"/>
  <c r="N2561" i="6" s="1"/>
  <c r="BK2561" i="6"/>
  <c r="BL2561" i="6"/>
  <c r="BM2561" i="6"/>
  <c r="BN2561" i="6"/>
  <c r="AK2562" i="6"/>
  <c r="AL2562" i="6"/>
  <c r="AM2562" i="6"/>
  <c r="AN2562" i="6"/>
  <c r="AO2562" i="6"/>
  <c r="AP2562" i="6"/>
  <c r="AQ2562" i="6"/>
  <c r="AR2562" i="6"/>
  <c r="AS2562" i="6"/>
  <c r="BJ2562" i="6"/>
  <c r="N2562" i="6" s="1"/>
  <c r="BK2562" i="6"/>
  <c r="BL2562" i="6"/>
  <c r="BM2562" i="6"/>
  <c r="BN2562" i="6"/>
  <c r="AK2563" i="6"/>
  <c r="AL2563" i="6"/>
  <c r="AM2563" i="6"/>
  <c r="AN2563" i="6"/>
  <c r="AO2563" i="6"/>
  <c r="AP2563" i="6"/>
  <c r="AQ2563" i="6"/>
  <c r="AR2563" i="6"/>
  <c r="AS2563" i="6"/>
  <c r="BJ2563" i="6"/>
  <c r="BK2563" i="6"/>
  <c r="BL2563" i="6"/>
  <c r="N2563" i="6" s="1"/>
  <c r="BM2563" i="6"/>
  <c r="BN2563" i="6"/>
  <c r="AK2564" i="6"/>
  <c r="AL2564" i="6"/>
  <c r="AM2564" i="6"/>
  <c r="AN2564" i="6"/>
  <c r="AO2564" i="6"/>
  <c r="AP2564" i="6"/>
  <c r="AQ2564" i="6"/>
  <c r="AR2564" i="6"/>
  <c r="AS2564" i="6"/>
  <c r="BJ2564" i="6"/>
  <c r="BK2564" i="6"/>
  <c r="BL2564" i="6"/>
  <c r="N2564" i="6" s="1"/>
  <c r="BM2564" i="6"/>
  <c r="BN2564" i="6"/>
  <c r="AK2565" i="6"/>
  <c r="AL2565" i="6"/>
  <c r="AM2565" i="6"/>
  <c r="AN2565" i="6"/>
  <c r="AO2565" i="6"/>
  <c r="AP2565" i="6"/>
  <c r="AQ2565" i="6"/>
  <c r="AR2565" i="6"/>
  <c r="AS2565" i="6"/>
  <c r="BJ2565" i="6"/>
  <c r="N2565" i="6" s="1"/>
  <c r="BK2565" i="6"/>
  <c r="BL2565" i="6"/>
  <c r="BM2565" i="6"/>
  <c r="BN2565" i="6"/>
  <c r="AK2566" i="6"/>
  <c r="AL2566" i="6"/>
  <c r="AM2566" i="6"/>
  <c r="AN2566" i="6"/>
  <c r="AO2566" i="6"/>
  <c r="AP2566" i="6"/>
  <c r="AQ2566" i="6"/>
  <c r="AR2566" i="6"/>
  <c r="AS2566" i="6"/>
  <c r="BJ2566" i="6"/>
  <c r="N2566" i="6" s="1"/>
  <c r="BK2566" i="6"/>
  <c r="BL2566" i="6"/>
  <c r="BM2566" i="6"/>
  <c r="BN2566" i="6"/>
  <c r="AK2567" i="6"/>
  <c r="AL2567" i="6"/>
  <c r="AM2567" i="6"/>
  <c r="AN2567" i="6"/>
  <c r="AO2567" i="6"/>
  <c r="AP2567" i="6"/>
  <c r="AQ2567" i="6"/>
  <c r="AR2567" i="6"/>
  <c r="AS2567" i="6"/>
  <c r="BJ2567" i="6"/>
  <c r="BK2567" i="6"/>
  <c r="BL2567" i="6"/>
  <c r="N2567" i="6" s="1"/>
  <c r="BM2567" i="6"/>
  <c r="BN2567" i="6"/>
  <c r="AK2568" i="6"/>
  <c r="AL2568" i="6"/>
  <c r="AM2568" i="6"/>
  <c r="AN2568" i="6"/>
  <c r="AO2568" i="6"/>
  <c r="AP2568" i="6"/>
  <c r="AQ2568" i="6"/>
  <c r="AR2568" i="6"/>
  <c r="AS2568" i="6"/>
  <c r="BJ2568" i="6"/>
  <c r="BK2568" i="6"/>
  <c r="BL2568" i="6"/>
  <c r="N2568" i="6" s="1"/>
  <c r="BM2568" i="6"/>
  <c r="BN2568" i="6"/>
  <c r="AK2569" i="6"/>
  <c r="AL2569" i="6"/>
  <c r="AM2569" i="6"/>
  <c r="AN2569" i="6"/>
  <c r="AO2569" i="6"/>
  <c r="AP2569" i="6"/>
  <c r="AQ2569" i="6"/>
  <c r="AR2569" i="6"/>
  <c r="AS2569" i="6"/>
  <c r="BJ2569" i="6"/>
  <c r="N2569" i="6" s="1"/>
  <c r="BK2569" i="6"/>
  <c r="BL2569" i="6"/>
  <c r="BM2569" i="6"/>
  <c r="BN2569" i="6"/>
  <c r="AK2570" i="6"/>
  <c r="AL2570" i="6"/>
  <c r="AM2570" i="6"/>
  <c r="AN2570" i="6"/>
  <c r="AO2570" i="6"/>
  <c r="AP2570" i="6"/>
  <c r="AQ2570" i="6"/>
  <c r="AR2570" i="6"/>
  <c r="AS2570" i="6"/>
  <c r="BJ2570" i="6"/>
  <c r="N2570" i="6" s="1"/>
  <c r="BK2570" i="6"/>
  <c r="BL2570" i="6"/>
  <c r="BM2570" i="6"/>
  <c r="BN2570" i="6"/>
  <c r="AK2571" i="6"/>
  <c r="AL2571" i="6"/>
  <c r="AM2571" i="6"/>
  <c r="AN2571" i="6"/>
  <c r="AO2571" i="6"/>
  <c r="AP2571" i="6"/>
  <c r="AQ2571" i="6"/>
  <c r="AR2571" i="6"/>
  <c r="AS2571" i="6"/>
  <c r="BJ2571" i="6"/>
  <c r="BK2571" i="6"/>
  <c r="BL2571" i="6"/>
  <c r="N2571" i="6" s="1"/>
  <c r="BM2571" i="6"/>
  <c r="BN2571" i="6"/>
  <c r="AK2572" i="6"/>
  <c r="AL2572" i="6"/>
  <c r="AM2572" i="6"/>
  <c r="AN2572" i="6"/>
  <c r="AO2572" i="6"/>
  <c r="AP2572" i="6"/>
  <c r="AQ2572" i="6"/>
  <c r="AR2572" i="6"/>
  <c r="AS2572" i="6"/>
  <c r="BJ2572" i="6"/>
  <c r="BK2572" i="6"/>
  <c r="BL2572" i="6"/>
  <c r="N2572" i="6" s="1"/>
  <c r="BM2572" i="6"/>
  <c r="BN2572" i="6"/>
  <c r="AK2573" i="6"/>
  <c r="AL2573" i="6"/>
  <c r="AM2573" i="6"/>
  <c r="AN2573" i="6"/>
  <c r="AO2573" i="6"/>
  <c r="AP2573" i="6"/>
  <c r="AQ2573" i="6"/>
  <c r="AR2573" i="6"/>
  <c r="AS2573" i="6"/>
  <c r="BJ2573" i="6"/>
  <c r="N2573" i="6" s="1"/>
  <c r="BK2573" i="6"/>
  <c r="BL2573" i="6"/>
  <c r="BM2573" i="6"/>
  <c r="BN2573" i="6"/>
  <c r="AK2574" i="6"/>
  <c r="AL2574" i="6"/>
  <c r="AM2574" i="6"/>
  <c r="AN2574" i="6"/>
  <c r="AO2574" i="6"/>
  <c r="AP2574" i="6"/>
  <c r="AQ2574" i="6"/>
  <c r="AR2574" i="6"/>
  <c r="AS2574" i="6"/>
  <c r="BJ2574" i="6"/>
  <c r="N2574" i="6" s="1"/>
  <c r="BK2574" i="6"/>
  <c r="BL2574" i="6"/>
  <c r="BM2574" i="6"/>
  <c r="BN2574" i="6"/>
  <c r="AK2575" i="6"/>
  <c r="AL2575" i="6"/>
  <c r="AM2575" i="6"/>
  <c r="AN2575" i="6"/>
  <c r="AO2575" i="6"/>
  <c r="AP2575" i="6"/>
  <c r="AQ2575" i="6"/>
  <c r="AR2575" i="6"/>
  <c r="AS2575" i="6"/>
  <c r="BJ2575" i="6"/>
  <c r="BK2575" i="6"/>
  <c r="BL2575" i="6"/>
  <c r="N2575" i="6" s="1"/>
  <c r="BM2575" i="6"/>
  <c r="BN2575" i="6"/>
  <c r="AK2576" i="6"/>
  <c r="AL2576" i="6"/>
  <c r="AM2576" i="6"/>
  <c r="AN2576" i="6"/>
  <c r="AO2576" i="6"/>
  <c r="AP2576" i="6"/>
  <c r="AQ2576" i="6"/>
  <c r="AR2576" i="6"/>
  <c r="AS2576" i="6"/>
  <c r="BJ2576" i="6"/>
  <c r="BK2576" i="6"/>
  <c r="BL2576" i="6"/>
  <c r="N2576" i="6" s="1"/>
  <c r="BM2576" i="6"/>
  <c r="BN2576" i="6"/>
  <c r="AK2577" i="6"/>
  <c r="AL2577" i="6"/>
  <c r="AM2577" i="6"/>
  <c r="AN2577" i="6"/>
  <c r="AO2577" i="6"/>
  <c r="AP2577" i="6"/>
  <c r="AQ2577" i="6"/>
  <c r="AR2577" i="6"/>
  <c r="AS2577" i="6"/>
  <c r="BJ2577" i="6"/>
  <c r="N2577" i="6" s="1"/>
  <c r="BK2577" i="6"/>
  <c r="BL2577" i="6"/>
  <c r="BM2577" i="6"/>
  <c r="BN2577" i="6"/>
  <c r="AK2578" i="6"/>
  <c r="AL2578" i="6"/>
  <c r="AM2578" i="6"/>
  <c r="AN2578" i="6"/>
  <c r="AO2578" i="6"/>
  <c r="AP2578" i="6"/>
  <c r="AQ2578" i="6"/>
  <c r="AR2578" i="6"/>
  <c r="AS2578" i="6"/>
  <c r="BJ2578" i="6"/>
  <c r="N2578" i="6" s="1"/>
  <c r="BK2578" i="6"/>
  <c r="BL2578" i="6"/>
  <c r="BM2578" i="6"/>
  <c r="BN2578" i="6"/>
  <c r="AK2579" i="6"/>
  <c r="AL2579" i="6"/>
  <c r="AM2579" i="6"/>
  <c r="AN2579" i="6"/>
  <c r="AO2579" i="6"/>
  <c r="AP2579" i="6"/>
  <c r="AQ2579" i="6"/>
  <c r="AR2579" i="6"/>
  <c r="AS2579" i="6"/>
  <c r="BJ2579" i="6"/>
  <c r="BK2579" i="6"/>
  <c r="BL2579" i="6"/>
  <c r="N2579" i="6" s="1"/>
  <c r="BM2579" i="6"/>
  <c r="BN2579" i="6"/>
  <c r="AK2580" i="6"/>
  <c r="AL2580" i="6"/>
  <c r="AM2580" i="6"/>
  <c r="AN2580" i="6"/>
  <c r="AO2580" i="6"/>
  <c r="AP2580" i="6"/>
  <c r="AQ2580" i="6"/>
  <c r="AR2580" i="6"/>
  <c r="AS2580" i="6"/>
  <c r="BJ2580" i="6"/>
  <c r="BK2580" i="6"/>
  <c r="BL2580" i="6"/>
  <c r="N2580" i="6" s="1"/>
  <c r="BM2580" i="6"/>
  <c r="BN2580" i="6"/>
  <c r="AK2581" i="6"/>
  <c r="AL2581" i="6"/>
  <c r="AM2581" i="6"/>
  <c r="AN2581" i="6"/>
  <c r="AO2581" i="6"/>
  <c r="AP2581" i="6"/>
  <c r="AQ2581" i="6"/>
  <c r="AR2581" i="6"/>
  <c r="AS2581" i="6"/>
  <c r="BJ2581" i="6"/>
  <c r="N2581" i="6" s="1"/>
  <c r="BK2581" i="6"/>
  <c r="BL2581" i="6"/>
  <c r="BM2581" i="6"/>
  <c r="BN2581" i="6"/>
  <c r="AK2582" i="6"/>
  <c r="AL2582" i="6"/>
  <c r="AM2582" i="6"/>
  <c r="AN2582" i="6"/>
  <c r="AO2582" i="6"/>
  <c r="AP2582" i="6"/>
  <c r="AQ2582" i="6"/>
  <c r="AR2582" i="6"/>
  <c r="AS2582" i="6"/>
  <c r="BJ2582" i="6"/>
  <c r="N2582" i="6" s="1"/>
  <c r="BK2582" i="6"/>
  <c r="BL2582" i="6"/>
  <c r="BM2582" i="6"/>
  <c r="BN2582" i="6"/>
  <c r="AK2583" i="6"/>
  <c r="AL2583" i="6"/>
  <c r="AM2583" i="6"/>
  <c r="AN2583" i="6"/>
  <c r="AO2583" i="6"/>
  <c r="AP2583" i="6"/>
  <c r="AQ2583" i="6"/>
  <c r="AR2583" i="6"/>
  <c r="AS2583" i="6"/>
  <c r="BJ2583" i="6"/>
  <c r="BK2583" i="6"/>
  <c r="BL2583" i="6"/>
  <c r="N2583" i="6" s="1"/>
  <c r="BM2583" i="6"/>
  <c r="BN2583" i="6"/>
  <c r="AK2584" i="6"/>
  <c r="AL2584" i="6"/>
  <c r="AM2584" i="6"/>
  <c r="AN2584" i="6"/>
  <c r="AO2584" i="6"/>
  <c r="AP2584" i="6"/>
  <c r="AQ2584" i="6"/>
  <c r="AR2584" i="6"/>
  <c r="AS2584" i="6"/>
  <c r="BJ2584" i="6"/>
  <c r="BK2584" i="6"/>
  <c r="BL2584" i="6"/>
  <c r="N2584" i="6" s="1"/>
  <c r="BM2584" i="6"/>
  <c r="BN2584" i="6"/>
  <c r="AK2585" i="6"/>
  <c r="AL2585" i="6"/>
  <c r="AM2585" i="6"/>
  <c r="AN2585" i="6"/>
  <c r="AO2585" i="6"/>
  <c r="AP2585" i="6"/>
  <c r="AQ2585" i="6"/>
  <c r="AR2585" i="6"/>
  <c r="AS2585" i="6"/>
  <c r="BJ2585" i="6"/>
  <c r="N2585" i="6" s="1"/>
  <c r="BK2585" i="6"/>
  <c r="BL2585" i="6"/>
  <c r="BM2585" i="6"/>
  <c r="BN2585" i="6"/>
  <c r="AK2586" i="6"/>
  <c r="AL2586" i="6"/>
  <c r="AM2586" i="6"/>
  <c r="AN2586" i="6"/>
  <c r="AO2586" i="6"/>
  <c r="AP2586" i="6"/>
  <c r="AQ2586" i="6"/>
  <c r="AR2586" i="6"/>
  <c r="AS2586" i="6"/>
  <c r="BJ2586" i="6"/>
  <c r="N2586" i="6" s="1"/>
  <c r="BK2586" i="6"/>
  <c r="BL2586" i="6"/>
  <c r="BM2586" i="6"/>
  <c r="BN2586" i="6"/>
  <c r="AK2587" i="6"/>
  <c r="AL2587" i="6"/>
  <c r="AM2587" i="6"/>
  <c r="AN2587" i="6"/>
  <c r="AO2587" i="6"/>
  <c r="AP2587" i="6"/>
  <c r="AQ2587" i="6"/>
  <c r="AR2587" i="6"/>
  <c r="AS2587" i="6"/>
  <c r="BJ2587" i="6"/>
  <c r="BK2587" i="6"/>
  <c r="BL2587" i="6"/>
  <c r="N2587" i="6" s="1"/>
  <c r="BM2587" i="6"/>
  <c r="BN2587" i="6"/>
  <c r="AK2588" i="6"/>
  <c r="AL2588" i="6"/>
  <c r="AM2588" i="6"/>
  <c r="AN2588" i="6"/>
  <c r="AO2588" i="6"/>
  <c r="AP2588" i="6"/>
  <c r="AQ2588" i="6"/>
  <c r="AR2588" i="6"/>
  <c r="AS2588" i="6"/>
  <c r="BJ2588" i="6"/>
  <c r="BK2588" i="6"/>
  <c r="BL2588" i="6"/>
  <c r="N2588" i="6" s="1"/>
  <c r="BM2588" i="6"/>
  <c r="BN2588" i="6"/>
  <c r="AK2589" i="6"/>
  <c r="AL2589" i="6"/>
  <c r="AM2589" i="6"/>
  <c r="AN2589" i="6"/>
  <c r="AO2589" i="6"/>
  <c r="AP2589" i="6"/>
  <c r="AQ2589" i="6"/>
  <c r="AR2589" i="6"/>
  <c r="AS2589" i="6"/>
  <c r="BJ2589" i="6"/>
  <c r="N2589" i="6" s="1"/>
  <c r="BK2589" i="6"/>
  <c r="BL2589" i="6"/>
  <c r="BM2589" i="6"/>
  <c r="BN2589" i="6"/>
  <c r="AK2590" i="6"/>
  <c r="AL2590" i="6"/>
  <c r="AM2590" i="6"/>
  <c r="AN2590" i="6"/>
  <c r="AO2590" i="6"/>
  <c r="AP2590" i="6"/>
  <c r="AQ2590" i="6"/>
  <c r="AR2590" i="6"/>
  <c r="AS2590" i="6"/>
  <c r="BJ2590" i="6"/>
  <c r="N2590" i="6" s="1"/>
  <c r="BK2590" i="6"/>
  <c r="BL2590" i="6"/>
  <c r="BM2590" i="6"/>
  <c r="BN2590" i="6"/>
  <c r="AK2591" i="6"/>
  <c r="AL2591" i="6"/>
  <c r="AM2591" i="6"/>
  <c r="AN2591" i="6"/>
  <c r="AO2591" i="6"/>
  <c r="AP2591" i="6"/>
  <c r="AQ2591" i="6"/>
  <c r="AR2591" i="6"/>
  <c r="AS2591" i="6"/>
  <c r="BJ2591" i="6"/>
  <c r="BK2591" i="6"/>
  <c r="BL2591" i="6"/>
  <c r="N2591" i="6" s="1"/>
  <c r="BM2591" i="6"/>
  <c r="BN2591" i="6"/>
  <c r="AK2592" i="6"/>
  <c r="AL2592" i="6"/>
  <c r="AM2592" i="6"/>
  <c r="AN2592" i="6"/>
  <c r="AO2592" i="6"/>
  <c r="AP2592" i="6"/>
  <c r="AQ2592" i="6"/>
  <c r="AR2592" i="6"/>
  <c r="AS2592" i="6"/>
  <c r="BJ2592" i="6"/>
  <c r="BK2592" i="6"/>
  <c r="BL2592" i="6"/>
  <c r="N2592" i="6" s="1"/>
  <c r="BM2592" i="6"/>
  <c r="BN2592" i="6"/>
  <c r="AK2593" i="6"/>
  <c r="AL2593" i="6"/>
  <c r="AM2593" i="6"/>
  <c r="AN2593" i="6"/>
  <c r="AO2593" i="6"/>
  <c r="AP2593" i="6"/>
  <c r="AQ2593" i="6"/>
  <c r="AR2593" i="6"/>
  <c r="AS2593" i="6"/>
  <c r="BJ2593" i="6"/>
  <c r="N2593" i="6" s="1"/>
  <c r="BK2593" i="6"/>
  <c r="BL2593" i="6"/>
  <c r="BM2593" i="6"/>
  <c r="BN2593" i="6"/>
  <c r="AK2594" i="6"/>
  <c r="AL2594" i="6"/>
  <c r="AM2594" i="6"/>
  <c r="AN2594" i="6"/>
  <c r="AO2594" i="6"/>
  <c r="AP2594" i="6"/>
  <c r="AQ2594" i="6"/>
  <c r="AR2594" i="6"/>
  <c r="AS2594" i="6"/>
  <c r="BJ2594" i="6"/>
  <c r="N2594" i="6" s="1"/>
  <c r="BK2594" i="6"/>
  <c r="BL2594" i="6"/>
  <c r="BM2594" i="6"/>
  <c r="BN2594" i="6"/>
  <c r="AK2595" i="6"/>
  <c r="AL2595" i="6"/>
  <c r="AM2595" i="6"/>
  <c r="AN2595" i="6"/>
  <c r="AO2595" i="6"/>
  <c r="AP2595" i="6"/>
  <c r="AQ2595" i="6"/>
  <c r="AR2595" i="6"/>
  <c r="AS2595" i="6"/>
  <c r="BJ2595" i="6"/>
  <c r="BK2595" i="6"/>
  <c r="BL2595" i="6"/>
  <c r="N2595" i="6" s="1"/>
  <c r="BM2595" i="6"/>
  <c r="BN2595" i="6"/>
  <c r="AK2596" i="6"/>
  <c r="AL2596" i="6"/>
  <c r="AM2596" i="6"/>
  <c r="AN2596" i="6"/>
  <c r="AO2596" i="6"/>
  <c r="AP2596" i="6"/>
  <c r="AQ2596" i="6"/>
  <c r="AR2596" i="6"/>
  <c r="AS2596" i="6"/>
  <c r="BJ2596" i="6"/>
  <c r="BK2596" i="6"/>
  <c r="BL2596" i="6"/>
  <c r="N2596" i="6" s="1"/>
  <c r="BM2596" i="6"/>
  <c r="BN2596" i="6"/>
  <c r="AK2597" i="6"/>
  <c r="AL2597" i="6"/>
  <c r="AM2597" i="6"/>
  <c r="AN2597" i="6"/>
  <c r="AO2597" i="6"/>
  <c r="AP2597" i="6"/>
  <c r="AQ2597" i="6"/>
  <c r="AR2597" i="6"/>
  <c r="AS2597" i="6"/>
  <c r="BJ2597" i="6"/>
  <c r="N2597" i="6" s="1"/>
  <c r="BK2597" i="6"/>
  <c r="BL2597" i="6"/>
  <c r="BM2597" i="6"/>
  <c r="BN2597" i="6"/>
  <c r="AK2598" i="6"/>
  <c r="AL2598" i="6"/>
  <c r="AM2598" i="6"/>
  <c r="AN2598" i="6"/>
  <c r="AO2598" i="6"/>
  <c r="AP2598" i="6"/>
  <c r="AQ2598" i="6"/>
  <c r="AR2598" i="6"/>
  <c r="AS2598" i="6"/>
  <c r="BJ2598" i="6"/>
  <c r="N2598" i="6" s="1"/>
  <c r="BK2598" i="6"/>
  <c r="BL2598" i="6"/>
  <c r="BM2598" i="6"/>
  <c r="BN2598" i="6"/>
  <c r="AK2599" i="6"/>
  <c r="AL2599" i="6"/>
  <c r="AM2599" i="6"/>
  <c r="AN2599" i="6"/>
  <c r="AO2599" i="6"/>
  <c r="AP2599" i="6"/>
  <c r="AQ2599" i="6"/>
  <c r="AR2599" i="6"/>
  <c r="AS2599" i="6"/>
  <c r="BJ2599" i="6"/>
  <c r="BK2599" i="6"/>
  <c r="BL2599" i="6"/>
  <c r="N2599" i="6" s="1"/>
  <c r="BM2599" i="6"/>
  <c r="BN2599" i="6"/>
  <c r="AK2600" i="6"/>
  <c r="AL2600" i="6"/>
  <c r="AM2600" i="6"/>
  <c r="AN2600" i="6"/>
  <c r="AO2600" i="6"/>
  <c r="AP2600" i="6"/>
  <c r="AQ2600" i="6"/>
  <c r="AR2600" i="6"/>
  <c r="AS2600" i="6"/>
  <c r="BJ2600" i="6"/>
  <c r="BK2600" i="6"/>
  <c r="BL2600" i="6"/>
  <c r="N2600" i="6" s="1"/>
  <c r="BM2600" i="6"/>
  <c r="BN2600" i="6"/>
  <c r="AK2601" i="6"/>
  <c r="AL2601" i="6"/>
  <c r="AM2601" i="6"/>
  <c r="AN2601" i="6"/>
  <c r="AO2601" i="6"/>
  <c r="AP2601" i="6"/>
  <c r="AQ2601" i="6"/>
  <c r="AR2601" i="6"/>
  <c r="AS2601" i="6"/>
  <c r="BJ2601" i="6"/>
  <c r="N2601" i="6" s="1"/>
  <c r="BK2601" i="6"/>
  <c r="BL2601" i="6"/>
  <c r="BM2601" i="6"/>
  <c r="BN2601" i="6"/>
  <c r="AK2602" i="6"/>
  <c r="AL2602" i="6"/>
  <c r="AM2602" i="6"/>
  <c r="AN2602" i="6"/>
  <c r="AO2602" i="6"/>
  <c r="AP2602" i="6"/>
  <c r="AQ2602" i="6"/>
  <c r="AR2602" i="6"/>
  <c r="AS2602" i="6"/>
  <c r="BJ2602" i="6"/>
  <c r="N2602" i="6" s="1"/>
  <c r="BK2602" i="6"/>
  <c r="BL2602" i="6"/>
  <c r="BM2602" i="6"/>
  <c r="BN2602" i="6"/>
  <c r="AK2603" i="6"/>
  <c r="AL2603" i="6"/>
  <c r="AM2603" i="6"/>
  <c r="AN2603" i="6"/>
  <c r="AO2603" i="6"/>
  <c r="AP2603" i="6"/>
  <c r="AQ2603" i="6"/>
  <c r="AR2603" i="6"/>
  <c r="AS2603" i="6"/>
  <c r="BJ2603" i="6"/>
  <c r="BK2603" i="6"/>
  <c r="BL2603" i="6"/>
  <c r="N2603" i="6" s="1"/>
  <c r="BM2603" i="6"/>
  <c r="BN2603" i="6"/>
  <c r="AK2604" i="6"/>
  <c r="AL2604" i="6"/>
  <c r="AM2604" i="6"/>
  <c r="AN2604" i="6"/>
  <c r="AO2604" i="6"/>
  <c r="AP2604" i="6"/>
  <c r="AQ2604" i="6"/>
  <c r="AR2604" i="6"/>
  <c r="AS2604" i="6"/>
  <c r="BJ2604" i="6"/>
  <c r="BK2604" i="6"/>
  <c r="BL2604" i="6"/>
  <c r="N2604" i="6" s="1"/>
  <c r="BM2604" i="6"/>
  <c r="BN2604" i="6"/>
  <c r="AK2605" i="6"/>
  <c r="AL2605" i="6"/>
  <c r="AM2605" i="6"/>
  <c r="AN2605" i="6"/>
  <c r="AO2605" i="6"/>
  <c r="AP2605" i="6"/>
  <c r="AQ2605" i="6"/>
  <c r="AR2605" i="6"/>
  <c r="AS2605" i="6"/>
  <c r="BJ2605" i="6"/>
  <c r="N2605" i="6" s="1"/>
  <c r="BK2605" i="6"/>
  <c r="BL2605" i="6"/>
  <c r="BM2605" i="6"/>
  <c r="BN2605" i="6"/>
  <c r="AK2606" i="6"/>
  <c r="AL2606" i="6"/>
  <c r="AM2606" i="6"/>
  <c r="AN2606" i="6"/>
  <c r="AO2606" i="6"/>
  <c r="AP2606" i="6"/>
  <c r="AQ2606" i="6"/>
  <c r="AR2606" i="6"/>
  <c r="AS2606" i="6"/>
  <c r="BJ2606" i="6"/>
  <c r="N2606" i="6" s="1"/>
  <c r="BK2606" i="6"/>
  <c r="BL2606" i="6"/>
  <c r="BM2606" i="6"/>
  <c r="BN2606" i="6"/>
  <c r="AK2607" i="6"/>
  <c r="AL2607" i="6"/>
  <c r="AM2607" i="6"/>
  <c r="AN2607" i="6"/>
  <c r="AO2607" i="6"/>
  <c r="AP2607" i="6"/>
  <c r="AQ2607" i="6"/>
  <c r="AR2607" i="6"/>
  <c r="AS2607" i="6"/>
  <c r="BJ2607" i="6"/>
  <c r="BK2607" i="6"/>
  <c r="BL2607" i="6"/>
  <c r="N2607" i="6" s="1"/>
  <c r="BM2607" i="6"/>
  <c r="BN2607" i="6"/>
  <c r="AK2608" i="6"/>
  <c r="AL2608" i="6"/>
  <c r="AM2608" i="6"/>
  <c r="AN2608" i="6"/>
  <c r="AO2608" i="6"/>
  <c r="AP2608" i="6"/>
  <c r="AQ2608" i="6"/>
  <c r="AR2608" i="6"/>
  <c r="AS2608" i="6"/>
  <c r="BJ2608" i="6"/>
  <c r="BK2608" i="6"/>
  <c r="BL2608" i="6"/>
  <c r="N2608" i="6" s="1"/>
  <c r="BM2608" i="6"/>
  <c r="BN2608" i="6"/>
  <c r="AK2609" i="6"/>
  <c r="AL2609" i="6"/>
  <c r="AM2609" i="6"/>
  <c r="AN2609" i="6"/>
  <c r="AO2609" i="6"/>
  <c r="AP2609" i="6"/>
  <c r="AQ2609" i="6"/>
  <c r="AR2609" i="6"/>
  <c r="AS2609" i="6"/>
  <c r="BJ2609" i="6"/>
  <c r="N2609" i="6" s="1"/>
  <c r="BK2609" i="6"/>
  <c r="BL2609" i="6"/>
  <c r="BM2609" i="6"/>
  <c r="BN2609" i="6"/>
  <c r="AK2610" i="6"/>
  <c r="AL2610" i="6"/>
  <c r="AM2610" i="6"/>
  <c r="AN2610" i="6"/>
  <c r="AO2610" i="6"/>
  <c r="AP2610" i="6"/>
  <c r="AQ2610" i="6"/>
  <c r="AR2610" i="6"/>
  <c r="AS2610" i="6"/>
  <c r="BJ2610" i="6"/>
  <c r="N2610" i="6" s="1"/>
  <c r="BK2610" i="6"/>
  <c r="BL2610" i="6"/>
  <c r="BM2610" i="6"/>
  <c r="BN2610" i="6"/>
  <c r="AK2611" i="6"/>
  <c r="AL2611" i="6"/>
  <c r="AM2611" i="6"/>
  <c r="AN2611" i="6"/>
  <c r="AO2611" i="6"/>
  <c r="AP2611" i="6"/>
  <c r="AQ2611" i="6"/>
  <c r="AR2611" i="6"/>
  <c r="AS2611" i="6"/>
  <c r="BJ2611" i="6"/>
  <c r="BK2611" i="6"/>
  <c r="BL2611" i="6"/>
  <c r="N2611" i="6" s="1"/>
  <c r="BM2611" i="6"/>
  <c r="BN2611" i="6"/>
  <c r="AK2612" i="6"/>
  <c r="AL2612" i="6"/>
  <c r="AM2612" i="6"/>
  <c r="AN2612" i="6"/>
  <c r="AO2612" i="6"/>
  <c r="AP2612" i="6"/>
  <c r="AQ2612" i="6"/>
  <c r="AR2612" i="6"/>
  <c r="AS2612" i="6"/>
  <c r="BJ2612" i="6"/>
  <c r="BK2612" i="6"/>
  <c r="BL2612" i="6"/>
  <c r="N2612" i="6" s="1"/>
  <c r="BM2612" i="6"/>
  <c r="BN2612" i="6"/>
  <c r="AK2613" i="6"/>
  <c r="AL2613" i="6"/>
  <c r="AM2613" i="6"/>
  <c r="AN2613" i="6"/>
  <c r="AO2613" i="6"/>
  <c r="AP2613" i="6"/>
  <c r="AQ2613" i="6"/>
  <c r="AR2613" i="6"/>
  <c r="AS2613" i="6"/>
  <c r="BJ2613" i="6"/>
  <c r="N2613" i="6" s="1"/>
  <c r="BK2613" i="6"/>
  <c r="BL2613" i="6"/>
  <c r="BM2613" i="6"/>
  <c r="BN2613" i="6"/>
  <c r="AK2614" i="6"/>
  <c r="AL2614" i="6"/>
  <c r="AM2614" i="6"/>
  <c r="AN2614" i="6"/>
  <c r="AO2614" i="6"/>
  <c r="AP2614" i="6"/>
  <c r="AQ2614" i="6"/>
  <c r="AR2614" i="6"/>
  <c r="AS2614" i="6"/>
  <c r="BJ2614" i="6"/>
  <c r="N2614" i="6" s="1"/>
  <c r="BK2614" i="6"/>
  <c r="BL2614" i="6"/>
  <c r="BM2614" i="6"/>
  <c r="BN2614" i="6"/>
  <c r="AK2615" i="6"/>
  <c r="AL2615" i="6"/>
  <c r="AM2615" i="6"/>
  <c r="AN2615" i="6"/>
  <c r="AO2615" i="6"/>
  <c r="AP2615" i="6"/>
  <c r="AQ2615" i="6"/>
  <c r="AR2615" i="6"/>
  <c r="AS2615" i="6"/>
  <c r="BJ2615" i="6"/>
  <c r="BK2615" i="6"/>
  <c r="BL2615" i="6"/>
  <c r="N2615" i="6" s="1"/>
  <c r="BM2615" i="6"/>
  <c r="BN2615" i="6"/>
  <c r="AK2616" i="6"/>
  <c r="AL2616" i="6"/>
  <c r="AM2616" i="6"/>
  <c r="AN2616" i="6"/>
  <c r="AO2616" i="6"/>
  <c r="AP2616" i="6"/>
  <c r="AQ2616" i="6"/>
  <c r="AR2616" i="6"/>
  <c r="AS2616" i="6"/>
  <c r="BJ2616" i="6"/>
  <c r="BK2616" i="6"/>
  <c r="BL2616" i="6"/>
  <c r="N2616" i="6" s="1"/>
  <c r="BM2616" i="6"/>
  <c r="BN2616" i="6"/>
  <c r="AK2617" i="6"/>
  <c r="AL2617" i="6"/>
  <c r="AM2617" i="6"/>
  <c r="AN2617" i="6"/>
  <c r="AO2617" i="6"/>
  <c r="AP2617" i="6"/>
  <c r="AQ2617" i="6"/>
  <c r="AR2617" i="6"/>
  <c r="AS2617" i="6"/>
  <c r="BJ2617" i="6"/>
  <c r="N2617" i="6" s="1"/>
  <c r="BK2617" i="6"/>
  <c r="BL2617" i="6"/>
  <c r="BM2617" i="6"/>
  <c r="BN2617" i="6"/>
  <c r="AK2618" i="6"/>
  <c r="AL2618" i="6"/>
  <c r="AM2618" i="6"/>
  <c r="AN2618" i="6"/>
  <c r="AO2618" i="6"/>
  <c r="AP2618" i="6"/>
  <c r="AQ2618" i="6"/>
  <c r="AR2618" i="6"/>
  <c r="AS2618" i="6"/>
  <c r="BJ2618" i="6"/>
  <c r="N2618" i="6" s="1"/>
  <c r="BK2618" i="6"/>
  <c r="BL2618" i="6"/>
  <c r="BM2618" i="6"/>
  <c r="BN2618" i="6"/>
  <c r="AK2619" i="6"/>
  <c r="AL2619" i="6"/>
  <c r="AM2619" i="6"/>
  <c r="AN2619" i="6"/>
  <c r="AO2619" i="6"/>
  <c r="AP2619" i="6"/>
  <c r="AQ2619" i="6"/>
  <c r="AR2619" i="6"/>
  <c r="AS2619" i="6"/>
  <c r="BJ2619" i="6"/>
  <c r="BK2619" i="6"/>
  <c r="BL2619" i="6"/>
  <c r="N2619" i="6" s="1"/>
  <c r="BM2619" i="6"/>
  <c r="BN2619" i="6"/>
  <c r="AK2620" i="6"/>
  <c r="AL2620" i="6"/>
  <c r="AM2620" i="6"/>
  <c r="AN2620" i="6"/>
  <c r="AO2620" i="6"/>
  <c r="AP2620" i="6"/>
  <c r="AQ2620" i="6"/>
  <c r="AR2620" i="6"/>
  <c r="AS2620" i="6"/>
  <c r="BJ2620" i="6"/>
  <c r="BK2620" i="6"/>
  <c r="BL2620" i="6"/>
  <c r="N2620" i="6" s="1"/>
  <c r="BM2620" i="6"/>
  <c r="BN2620" i="6"/>
  <c r="AK2621" i="6"/>
  <c r="AL2621" i="6"/>
  <c r="AM2621" i="6"/>
  <c r="AN2621" i="6"/>
  <c r="AO2621" i="6"/>
  <c r="AP2621" i="6"/>
  <c r="AQ2621" i="6"/>
  <c r="AR2621" i="6"/>
  <c r="AS2621" i="6"/>
  <c r="BJ2621" i="6"/>
  <c r="BK2621" i="6"/>
  <c r="BL2621" i="6"/>
  <c r="BM2621" i="6"/>
  <c r="BN2621" i="6"/>
  <c r="AK2622" i="6"/>
  <c r="AL2622" i="6"/>
  <c r="AM2622" i="6"/>
  <c r="AN2622" i="6"/>
  <c r="AO2622" i="6"/>
  <c r="AP2622" i="6"/>
  <c r="AQ2622" i="6"/>
  <c r="AR2622" i="6"/>
  <c r="AS2622" i="6"/>
  <c r="BJ2622" i="6"/>
  <c r="BK2622" i="6"/>
  <c r="BL2622" i="6"/>
  <c r="BM2622" i="6"/>
  <c r="BN2622" i="6"/>
  <c r="AK2623" i="6"/>
  <c r="AL2623" i="6"/>
  <c r="AM2623" i="6"/>
  <c r="AN2623" i="6"/>
  <c r="AO2623" i="6"/>
  <c r="AP2623" i="6"/>
  <c r="AQ2623" i="6"/>
  <c r="AR2623" i="6"/>
  <c r="AS2623" i="6"/>
  <c r="BJ2623" i="6"/>
  <c r="BK2623" i="6"/>
  <c r="BL2623" i="6"/>
  <c r="BM2623" i="6"/>
  <c r="BN2623" i="6"/>
  <c r="AK2624" i="6"/>
  <c r="AL2624" i="6"/>
  <c r="AM2624" i="6"/>
  <c r="AN2624" i="6"/>
  <c r="AO2624" i="6"/>
  <c r="AP2624" i="6"/>
  <c r="AQ2624" i="6"/>
  <c r="AR2624" i="6"/>
  <c r="AS2624" i="6"/>
  <c r="BJ2624" i="6"/>
  <c r="BK2624" i="6"/>
  <c r="BL2624" i="6"/>
  <c r="BM2624" i="6"/>
  <c r="BN2624" i="6"/>
  <c r="AK2625" i="6"/>
  <c r="AL2625" i="6"/>
  <c r="AM2625" i="6"/>
  <c r="AN2625" i="6"/>
  <c r="AO2625" i="6"/>
  <c r="AP2625" i="6"/>
  <c r="AQ2625" i="6"/>
  <c r="AR2625" i="6"/>
  <c r="AS2625" i="6"/>
  <c r="BJ2625" i="6"/>
  <c r="BK2625" i="6"/>
  <c r="BL2625" i="6"/>
  <c r="BM2625" i="6"/>
  <c r="BN2625" i="6"/>
  <c r="AK2626" i="6"/>
  <c r="AL2626" i="6"/>
  <c r="AM2626" i="6"/>
  <c r="AN2626" i="6"/>
  <c r="AO2626" i="6"/>
  <c r="AP2626" i="6"/>
  <c r="AQ2626" i="6"/>
  <c r="AR2626" i="6"/>
  <c r="AS2626" i="6"/>
  <c r="BJ2626" i="6"/>
  <c r="BK2626" i="6"/>
  <c r="BL2626" i="6"/>
  <c r="BM2626" i="6"/>
  <c r="BN2626" i="6"/>
  <c r="AK2627" i="6"/>
  <c r="AL2627" i="6"/>
  <c r="AM2627" i="6"/>
  <c r="AN2627" i="6"/>
  <c r="AO2627" i="6"/>
  <c r="AP2627" i="6"/>
  <c r="AQ2627" i="6"/>
  <c r="AR2627" i="6"/>
  <c r="AS2627" i="6"/>
  <c r="BJ2627" i="6"/>
  <c r="BK2627" i="6"/>
  <c r="BL2627" i="6"/>
  <c r="BM2627" i="6"/>
  <c r="BN2627" i="6"/>
  <c r="AK2628" i="6"/>
  <c r="AL2628" i="6"/>
  <c r="AM2628" i="6"/>
  <c r="AN2628" i="6"/>
  <c r="AO2628" i="6"/>
  <c r="AP2628" i="6"/>
  <c r="AQ2628" i="6"/>
  <c r="AR2628" i="6"/>
  <c r="AS2628" i="6"/>
  <c r="BJ2628" i="6"/>
  <c r="BK2628" i="6"/>
  <c r="BL2628" i="6"/>
  <c r="BM2628" i="6"/>
  <c r="BN2628" i="6"/>
  <c r="AK2629" i="6"/>
  <c r="AL2629" i="6"/>
  <c r="AM2629" i="6"/>
  <c r="AN2629" i="6"/>
  <c r="AO2629" i="6"/>
  <c r="AP2629" i="6"/>
  <c r="AQ2629" i="6"/>
  <c r="AR2629" i="6"/>
  <c r="AS2629" i="6"/>
  <c r="BJ2629" i="6"/>
  <c r="BK2629" i="6"/>
  <c r="BL2629" i="6"/>
  <c r="BM2629" i="6"/>
  <c r="BN2629" i="6"/>
  <c r="AK2630" i="6"/>
  <c r="AL2630" i="6"/>
  <c r="AM2630" i="6"/>
  <c r="AN2630" i="6"/>
  <c r="AO2630" i="6"/>
  <c r="AP2630" i="6"/>
  <c r="AQ2630" i="6"/>
  <c r="AR2630" i="6"/>
  <c r="AS2630" i="6"/>
  <c r="BJ2630" i="6"/>
  <c r="BK2630" i="6"/>
  <c r="BL2630" i="6"/>
  <c r="BM2630" i="6"/>
  <c r="BN2630" i="6"/>
  <c r="AK2631" i="6"/>
  <c r="AL2631" i="6"/>
  <c r="AM2631" i="6"/>
  <c r="AN2631" i="6"/>
  <c r="AO2631" i="6"/>
  <c r="AP2631" i="6"/>
  <c r="AQ2631" i="6"/>
  <c r="AR2631" i="6"/>
  <c r="AS2631" i="6"/>
  <c r="BJ2631" i="6"/>
  <c r="BK2631" i="6"/>
  <c r="BL2631" i="6"/>
  <c r="BM2631" i="6"/>
  <c r="BN2631" i="6"/>
  <c r="AK2632" i="6"/>
  <c r="AL2632" i="6"/>
  <c r="AM2632" i="6"/>
  <c r="AN2632" i="6"/>
  <c r="AO2632" i="6"/>
  <c r="AP2632" i="6"/>
  <c r="AQ2632" i="6"/>
  <c r="AR2632" i="6"/>
  <c r="AS2632" i="6"/>
  <c r="BJ2632" i="6"/>
  <c r="BK2632" i="6"/>
  <c r="BL2632" i="6"/>
  <c r="BM2632" i="6"/>
  <c r="BN2632" i="6"/>
  <c r="AK2633" i="6"/>
  <c r="AL2633" i="6"/>
  <c r="AM2633" i="6"/>
  <c r="AN2633" i="6"/>
  <c r="AO2633" i="6"/>
  <c r="AP2633" i="6"/>
  <c r="AQ2633" i="6"/>
  <c r="AR2633" i="6"/>
  <c r="AS2633" i="6"/>
  <c r="BJ2633" i="6"/>
  <c r="BK2633" i="6"/>
  <c r="BL2633" i="6"/>
  <c r="BM2633" i="6"/>
  <c r="BN2633" i="6"/>
  <c r="AK2634" i="6"/>
  <c r="AL2634" i="6"/>
  <c r="AM2634" i="6"/>
  <c r="AN2634" i="6"/>
  <c r="AO2634" i="6"/>
  <c r="AP2634" i="6"/>
  <c r="AQ2634" i="6"/>
  <c r="AR2634" i="6"/>
  <c r="AS2634" i="6"/>
  <c r="BJ2634" i="6"/>
  <c r="BK2634" i="6"/>
  <c r="BL2634" i="6"/>
  <c r="BM2634" i="6"/>
  <c r="BN2634" i="6"/>
  <c r="AK2635" i="6"/>
  <c r="AL2635" i="6"/>
  <c r="AM2635" i="6"/>
  <c r="AN2635" i="6"/>
  <c r="AO2635" i="6"/>
  <c r="AP2635" i="6"/>
  <c r="AQ2635" i="6"/>
  <c r="AR2635" i="6"/>
  <c r="AS2635" i="6"/>
  <c r="BJ2635" i="6"/>
  <c r="BK2635" i="6"/>
  <c r="BL2635" i="6"/>
  <c r="BM2635" i="6"/>
  <c r="BN2635" i="6"/>
  <c r="AK2636" i="6"/>
  <c r="AL2636" i="6"/>
  <c r="AM2636" i="6"/>
  <c r="AN2636" i="6"/>
  <c r="AO2636" i="6"/>
  <c r="AP2636" i="6"/>
  <c r="AQ2636" i="6"/>
  <c r="AR2636" i="6"/>
  <c r="AS2636" i="6"/>
  <c r="BJ2636" i="6"/>
  <c r="BK2636" i="6"/>
  <c r="BL2636" i="6"/>
  <c r="BM2636" i="6"/>
  <c r="BN2636" i="6"/>
  <c r="AK2637" i="6"/>
  <c r="AL2637" i="6"/>
  <c r="AM2637" i="6"/>
  <c r="AN2637" i="6"/>
  <c r="AO2637" i="6"/>
  <c r="AP2637" i="6"/>
  <c r="AQ2637" i="6"/>
  <c r="AR2637" i="6"/>
  <c r="AS2637" i="6"/>
  <c r="BJ2637" i="6"/>
  <c r="BK2637" i="6"/>
  <c r="BL2637" i="6"/>
  <c r="BM2637" i="6"/>
  <c r="BN2637" i="6"/>
  <c r="AK2638" i="6"/>
  <c r="AL2638" i="6"/>
  <c r="AM2638" i="6"/>
  <c r="AN2638" i="6"/>
  <c r="AO2638" i="6"/>
  <c r="AP2638" i="6"/>
  <c r="AQ2638" i="6"/>
  <c r="AR2638" i="6"/>
  <c r="AS2638" i="6"/>
  <c r="BJ2638" i="6"/>
  <c r="BK2638" i="6"/>
  <c r="BL2638" i="6"/>
  <c r="BM2638" i="6"/>
  <c r="BN2638" i="6"/>
  <c r="AK2639" i="6"/>
  <c r="AL2639" i="6"/>
  <c r="AM2639" i="6"/>
  <c r="AN2639" i="6"/>
  <c r="AO2639" i="6"/>
  <c r="AP2639" i="6"/>
  <c r="AQ2639" i="6"/>
  <c r="AR2639" i="6"/>
  <c r="AS2639" i="6"/>
  <c r="BJ2639" i="6"/>
  <c r="BK2639" i="6"/>
  <c r="BL2639" i="6"/>
  <c r="BM2639" i="6"/>
  <c r="BN2639" i="6"/>
  <c r="AK2640" i="6"/>
  <c r="AL2640" i="6"/>
  <c r="AM2640" i="6"/>
  <c r="AN2640" i="6"/>
  <c r="AO2640" i="6"/>
  <c r="AP2640" i="6"/>
  <c r="AQ2640" i="6"/>
  <c r="AR2640" i="6"/>
  <c r="AS2640" i="6"/>
  <c r="BJ2640" i="6"/>
  <c r="BK2640" i="6"/>
  <c r="BL2640" i="6"/>
  <c r="BM2640" i="6"/>
  <c r="BN2640" i="6"/>
  <c r="AK2641" i="6"/>
  <c r="AL2641" i="6"/>
  <c r="AM2641" i="6"/>
  <c r="AN2641" i="6"/>
  <c r="AO2641" i="6"/>
  <c r="AP2641" i="6"/>
  <c r="AQ2641" i="6"/>
  <c r="AR2641" i="6"/>
  <c r="AS2641" i="6"/>
  <c r="BJ2641" i="6"/>
  <c r="BK2641" i="6"/>
  <c r="BL2641" i="6"/>
  <c r="BM2641" i="6"/>
  <c r="BN2641" i="6"/>
  <c r="AK2642" i="6"/>
  <c r="AL2642" i="6"/>
  <c r="AM2642" i="6"/>
  <c r="AN2642" i="6"/>
  <c r="AO2642" i="6"/>
  <c r="AP2642" i="6"/>
  <c r="AQ2642" i="6"/>
  <c r="AR2642" i="6"/>
  <c r="AS2642" i="6"/>
  <c r="BJ2642" i="6"/>
  <c r="BK2642" i="6"/>
  <c r="BL2642" i="6"/>
  <c r="BM2642" i="6"/>
  <c r="BN2642" i="6"/>
  <c r="AK2643" i="6"/>
  <c r="AL2643" i="6"/>
  <c r="AM2643" i="6"/>
  <c r="AN2643" i="6"/>
  <c r="AO2643" i="6"/>
  <c r="AP2643" i="6"/>
  <c r="AQ2643" i="6"/>
  <c r="AR2643" i="6"/>
  <c r="AS2643" i="6"/>
  <c r="BJ2643" i="6"/>
  <c r="BK2643" i="6"/>
  <c r="BL2643" i="6"/>
  <c r="BM2643" i="6"/>
  <c r="BN2643" i="6"/>
  <c r="AK2644" i="6"/>
  <c r="AL2644" i="6"/>
  <c r="AM2644" i="6"/>
  <c r="AN2644" i="6"/>
  <c r="AO2644" i="6"/>
  <c r="AP2644" i="6"/>
  <c r="AQ2644" i="6"/>
  <c r="AR2644" i="6"/>
  <c r="AS2644" i="6"/>
  <c r="BJ2644" i="6"/>
  <c r="BK2644" i="6"/>
  <c r="BL2644" i="6"/>
  <c r="BM2644" i="6"/>
  <c r="BN2644" i="6"/>
  <c r="AK2645" i="6"/>
  <c r="AL2645" i="6"/>
  <c r="AM2645" i="6"/>
  <c r="AN2645" i="6"/>
  <c r="AO2645" i="6"/>
  <c r="AP2645" i="6"/>
  <c r="AQ2645" i="6"/>
  <c r="AR2645" i="6"/>
  <c r="AS2645" i="6"/>
  <c r="BJ2645" i="6"/>
  <c r="BK2645" i="6"/>
  <c r="BL2645" i="6"/>
  <c r="BM2645" i="6"/>
  <c r="BN2645" i="6"/>
  <c r="AK2646" i="6"/>
  <c r="AL2646" i="6"/>
  <c r="AM2646" i="6"/>
  <c r="AN2646" i="6"/>
  <c r="AO2646" i="6"/>
  <c r="AP2646" i="6"/>
  <c r="AQ2646" i="6"/>
  <c r="AR2646" i="6"/>
  <c r="AS2646" i="6"/>
  <c r="BJ2646" i="6"/>
  <c r="BK2646" i="6"/>
  <c r="BL2646" i="6"/>
  <c r="BM2646" i="6"/>
  <c r="BN2646" i="6"/>
  <c r="AK2647" i="6"/>
  <c r="AL2647" i="6"/>
  <c r="AM2647" i="6"/>
  <c r="AN2647" i="6"/>
  <c r="AO2647" i="6"/>
  <c r="AP2647" i="6"/>
  <c r="AQ2647" i="6"/>
  <c r="AR2647" i="6"/>
  <c r="AS2647" i="6"/>
  <c r="BJ2647" i="6"/>
  <c r="BK2647" i="6"/>
  <c r="BL2647" i="6"/>
  <c r="BM2647" i="6"/>
  <c r="BN2647" i="6"/>
  <c r="AK2648" i="6"/>
  <c r="AL2648" i="6"/>
  <c r="AM2648" i="6"/>
  <c r="AN2648" i="6"/>
  <c r="AO2648" i="6"/>
  <c r="AP2648" i="6"/>
  <c r="AQ2648" i="6"/>
  <c r="AR2648" i="6"/>
  <c r="AS2648" i="6"/>
  <c r="BJ2648" i="6"/>
  <c r="BK2648" i="6"/>
  <c r="BL2648" i="6"/>
  <c r="BM2648" i="6"/>
  <c r="BN2648" i="6"/>
  <c r="AK2649" i="6"/>
  <c r="AL2649" i="6"/>
  <c r="AM2649" i="6"/>
  <c r="AN2649" i="6"/>
  <c r="AO2649" i="6"/>
  <c r="AP2649" i="6"/>
  <c r="AQ2649" i="6"/>
  <c r="AR2649" i="6"/>
  <c r="AS2649" i="6"/>
  <c r="BJ2649" i="6"/>
  <c r="BK2649" i="6"/>
  <c r="BL2649" i="6"/>
  <c r="BM2649" i="6"/>
  <c r="BN2649" i="6"/>
  <c r="AK2650" i="6"/>
  <c r="AL2650" i="6"/>
  <c r="AM2650" i="6"/>
  <c r="AN2650" i="6"/>
  <c r="AO2650" i="6"/>
  <c r="AP2650" i="6"/>
  <c r="AQ2650" i="6"/>
  <c r="AR2650" i="6"/>
  <c r="AS2650" i="6"/>
  <c r="BJ2650" i="6"/>
  <c r="BK2650" i="6"/>
  <c r="BL2650" i="6"/>
  <c r="BM2650" i="6"/>
  <c r="BN2650" i="6"/>
  <c r="AK2651" i="6"/>
  <c r="AL2651" i="6"/>
  <c r="AM2651" i="6"/>
  <c r="AN2651" i="6"/>
  <c r="AO2651" i="6"/>
  <c r="AP2651" i="6"/>
  <c r="AQ2651" i="6"/>
  <c r="AR2651" i="6"/>
  <c r="AS2651" i="6"/>
  <c r="BJ2651" i="6"/>
  <c r="BK2651" i="6"/>
  <c r="BL2651" i="6"/>
  <c r="BM2651" i="6"/>
  <c r="BN2651" i="6"/>
  <c r="AK2652" i="6"/>
  <c r="AL2652" i="6"/>
  <c r="AM2652" i="6"/>
  <c r="AN2652" i="6"/>
  <c r="AO2652" i="6"/>
  <c r="AP2652" i="6"/>
  <c r="AQ2652" i="6"/>
  <c r="AR2652" i="6"/>
  <c r="AS2652" i="6"/>
  <c r="BJ2652" i="6"/>
  <c r="BK2652" i="6"/>
  <c r="BL2652" i="6"/>
  <c r="BM2652" i="6"/>
  <c r="BN2652" i="6"/>
  <c r="AK2653" i="6"/>
  <c r="AL2653" i="6"/>
  <c r="AM2653" i="6"/>
  <c r="AN2653" i="6"/>
  <c r="AO2653" i="6"/>
  <c r="AP2653" i="6"/>
  <c r="AQ2653" i="6"/>
  <c r="AR2653" i="6"/>
  <c r="AS2653" i="6"/>
  <c r="BJ2653" i="6"/>
  <c r="BK2653" i="6"/>
  <c r="BL2653" i="6"/>
  <c r="BM2653" i="6"/>
  <c r="BN2653" i="6"/>
  <c r="AK2654" i="6"/>
  <c r="AL2654" i="6"/>
  <c r="AM2654" i="6"/>
  <c r="AN2654" i="6"/>
  <c r="AO2654" i="6"/>
  <c r="AP2654" i="6"/>
  <c r="AQ2654" i="6"/>
  <c r="AR2654" i="6"/>
  <c r="AS2654" i="6"/>
  <c r="BJ2654" i="6"/>
  <c r="BK2654" i="6"/>
  <c r="BL2654" i="6"/>
  <c r="BM2654" i="6"/>
  <c r="BN2654" i="6"/>
  <c r="AK2655" i="6"/>
  <c r="AL2655" i="6"/>
  <c r="AM2655" i="6"/>
  <c r="AN2655" i="6"/>
  <c r="AO2655" i="6"/>
  <c r="AP2655" i="6"/>
  <c r="AQ2655" i="6"/>
  <c r="AR2655" i="6"/>
  <c r="AS2655" i="6"/>
  <c r="BJ2655" i="6"/>
  <c r="BK2655" i="6"/>
  <c r="BL2655" i="6"/>
  <c r="BM2655" i="6"/>
  <c r="BN2655" i="6"/>
  <c r="AK2656" i="6"/>
  <c r="AL2656" i="6"/>
  <c r="AM2656" i="6"/>
  <c r="AN2656" i="6"/>
  <c r="AO2656" i="6"/>
  <c r="AP2656" i="6"/>
  <c r="AQ2656" i="6"/>
  <c r="AR2656" i="6"/>
  <c r="AS2656" i="6"/>
  <c r="BJ2656" i="6"/>
  <c r="BK2656" i="6"/>
  <c r="BL2656" i="6"/>
  <c r="BM2656" i="6"/>
  <c r="BN2656" i="6"/>
  <c r="AK2657" i="6"/>
  <c r="AL2657" i="6"/>
  <c r="AM2657" i="6"/>
  <c r="AN2657" i="6"/>
  <c r="AO2657" i="6"/>
  <c r="AP2657" i="6"/>
  <c r="AQ2657" i="6"/>
  <c r="AR2657" i="6"/>
  <c r="AS2657" i="6"/>
  <c r="BJ2657" i="6"/>
  <c r="BK2657" i="6"/>
  <c r="BL2657" i="6"/>
  <c r="BM2657" i="6"/>
  <c r="BN2657" i="6"/>
  <c r="AK2658" i="6"/>
  <c r="AL2658" i="6"/>
  <c r="AM2658" i="6"/>
  <c r="AN2658" i="6"/>
  <c r="AO2658" i="6"/>
  <c r="AP2658" i="6"/>
  <c r="AQ2658" i="6"/>
  <c r="AR2658" i="6"/>
  <c r="AS2658" i="6"/>
  <c r="BJ2658" i="6"/>
  <c r="BK2658" i="6"/>
  <c r="BL2658" i="6"/>
  <c r="BM2658" i="6"/>
  <c r="BN2658" i="6"/>
  <c r="AK2659" i="6"/>
  <c r="AL2659" i="6"/>
  <c r="AM2659" i="6"/>
  <c r="AN2659" i="6"/>
  <c r="AO2659" i="6"/>
  <c r="AP2659" i="6"/>
  <c r="AQ2659" i="6"/>
  <c r="AR2659" i="6"/>
  <c r="AS2659" i="6"/>
  <c r="BJ2659" i="6"/>
  <c r="BK2659" i="6"/>
  <c r="BL2659" i="6"/>
  <c r="BM2659" i="6"/>
  <c r="BN2659" i="6"/>
  <c r="AK2660" i="6"/>
  <c r="AL2660" i="6"/>
  <c r="AM2660" i="6"/>
  <c r="AN2660" i="6"/>
  <c r="AO2660" i="6"/>
  <c r="AP2660" i="6"/>
  <c r="AQ2660" i="6"/>
  <c r="AR2660" i="6"/>
  <c r="AS2660" i="6"/>
  <c r="BJ2660" i="6"/>
  <c r="BK2660" i="6"/>
  <c r="BL2660" i="6"/>
  <c r="BM2660" i="6"/>
  <c r="BN2660" i="6"/>
  <c r="AK2661" i="6"/>
  <c r="AL2661" i="6"/>
  <c r="AM2661" i="6"/>
  <c r="AN2661" i="6"/>
  <c r="AO2661" i="6"/>
  <c r="AP2661" i="6"/>
  <c r="AQ2661" i="6"/>
  <c r="AR2661" i="6"/>
  <c r="AS2661" i="6"/>
  <c r="BJ2661" i="6"/>
  <c r="BK2661" i="6"/>
  <c r="BL2661" i="6"/>
  <c r="BM2661" i="6"/>
  <c r="BN2661" i="6"/>
  <c r="AK2662" i="6"/>
  <c r="AL2662" i="6"/>
  <c r="AM2662" i="6"/>
  <c r="AN2662" i="6"/>
  <c r="AO2662" i="6"/>
  <c r="AP2662" i="6"/>
  <c r="AQ2662" i="6"/>
  <c r="AR2662" i="6"/>
  <c r="AS2662" i="6"/>
  <c r="BJ2662" i="6"/>
  <c r="BK2662" i="6"/>
  <c r="BL2662" i="6"/>
  <c r="BM2662" i="6"/>
  <c r="BN2662" i="6"/>
  <c r="AK2663" i="6"/>
  <c r="AL2663" i="6"/>
  <c r="AM2663" i="6"/>
  <c r="AN2663" i="6"/>
  <c r="AO2663" i="6"/>
  <c r="AP2663" i="6"/>
  <c r="AQ2663" i="6"/>
  <c r="AR2663" i="6"/>
  <c r="AS2663" i="6"/>
  <c r="BJ2663" i="6"/>
  <c r="BK2663" i="6"/>
  <c r="BL2663" i="6"/>
  <c r="BM2663" i="6"/>
  <c r="BN2663" i="6"/>
  <c r="AK2664" i="6"/>
  <c r="AL2664" i="6"/>
  <c r="AM2664" i="6"/>
  <c r="AN2664" i="6"/>
  <c r="AO2664" i="6"/>
  <c r="AP2664" i="6"/>
  <c r="AQ2664" i="6"/>
  <c r="AR2664" i="6"/>
  <c r="AS2664" i="6"/>
  <c r="BJ2664" i="6"/>
  <c r="BK2664" i="6"/>
  <c r="BL2664" i="6"/>
  <c r="BM2664" i="6"/>
  <c r="BN2664" i="6"/>
  <c r="AK2665" i="6"/>
  <c r="AL2665" i="6"/>
  <c r="AM2665" i="6"/>
  <c r="AN2665" i="6"/>
  <c r="AO2665" i="6"/>
  <c r="AP2665" i="6"/>
  <c r="AQ2665" i="6"/>
  <c r="AR2665" i="6"/>
  <c r="AS2665" i="6"/>
  <c r="BJ2665" i="6"/>
  <c r="BK2665" i="6"/>
  <c r="BL2665" i="6"/>
  <c r="BM2665" i="6"/>
  <c r="BN2665" i="6"/>
  <c r="AK2666" i="6"/>
  <c r="AL2666" i="6"/>
  <c r="AM2666" i="6"/>
  <c r="AN2666" i="6"/>
  <c r="AO2666" i="6"/>
  <c r="AP2666" i="6"/>
  <c r="AQ2666" i="6"/>
  <c r="AR2666" i="6"/>
  <c r="AS2666" i="6"/>
  <c r="BJ2666" i="6"/>
  <c r="BK2666" i="6"/>
  <c r="BL2666" i="6"/>
  <c r="BM2666" i="6"/>
  <c r="BN2666" i="6"/>
  <c r="AK2667" i="6"/>
  <c r="AL2667" i="6"/>
  <c r="AM2667" i="6"/>
  <c r="AN2667" i="6"/>
  <c r="AO2667" i="6"/>
  <c r="AP2667" i="6"/>
  <c r="AQ2667" i="6"/>
  <c r="AR2667" i="6"/>
  <c r="AS2667" i="6"/>
  <c r="BJ2667" i="6"/>
  <c r="BK2667" i="6"/>
  <c r="BL2667" i="6"/>
  <c r="BM2667" i="6"/>
  <c r="BN2667" i="6"/>
  <c r="AK2668" i="6"/>
  <c r="AL2668" i="6"/>
  <c r="AM2668" i="6"/>
  <c r="AN2668" i="6"/>
  <c r="AO2668" i="6"/>
  <c r="AP2668" i="6"/>
  <c r="AQ2668" i="6"/>
  <c r="AR2668" i="6"/>
  <c r="AS2668" i="6"/>
  <c r="BJ2668" i="6"/>
  <c r="BK2668" i="6"/>
  <c r="BL2668" i="6"/>
  <c r="BM2668" i="6"/>
  <c r="BN2668" i="6"/>
  <c r="AK2669" i="6"/>
  <c r="AL2669" i="6"/>
  <c r="AM2669" i="6"/>
  <c r="AN2669" i="6"/>
  <c r="AO2669" i="6"/>
  <c r="AP2669" i="6"/>
  <c r="AQ2669" i="6"/>
  <c r="AR2669" i="6"/>
  <c r="AS2669" i="6"/>
  <c r="BJ2669" i="6"/>
  <c r="BK2669" i="6"/>
  <c r="BL2669" i="6"/>
  <c r="BM2669" i="6"/>
  <c r="BN2669" i="6"/>
  <c r="AK2670" i="6"/>
  <c r="AL2670" i="6"/>
  <c r="AM2670" i="6"/>
  <c r="AN2670" i="6"/>
  <c r="AO2670" i="6"/>
  <c r="AP2670" i="6"/>
  <c r="AQ2670" i="6"/>
  <c r="AR2670" i="6"/>
  <c r="AS2670" i="6"/>
  <c r="BJ2670" i="6"/>
  <c r="BK2670" i="6"/>
  <c r="BL2670" i="6"/>
  <c r="BM2670" i="6"/>
  <c r="BN2670" i="6"/>
  <c r="AK2671" i="6"/>
  <c r="AL2671" i="6"/>
  <c r="AM2671" i="6"/>
  <c r="AN2671" i="6"/>
  <c r="AO2671" i="6"/>
  <c r="AP2671" i="6"/>
  <c r="AQ2671" i="6"/>
  <c r="AR2671" i="6"/>
  <c r="AS2671" i="6"/>
  <c r="BJ2671" i="6"/>
  <c r="BK2671" i="6"/>
  <c r="BL2671" i="6"/>
  <c r="BM2671" i="6"/>
  <c r="BN2671" i="6"/>
  <c r="AK2672" i="6"/>
  <c r="AL2672" i="6"/>
  <c r="AM2672" i="6"/>
  <c r="AN2672" i="6"/>
  <c r="AO2672" i="6"/>
  <c r="AP2672" i="6"/>
  <c r="AQ2672" i="6"/>
  <c r="AR2672" i="6"/>
  <c r="AS2672" i="6"/>
  <c r="BJ2672" i="6"/>
  <c r="BK2672" i="6"/>
  <c r="BL2672" i="6"/>
  <c r="BM2672" i="6"/>
  <c r="BN2672" i="6"/>
  <c r="AK2673" i="6"/>
  <c r="AL2673" i="6"/>
  <c r="AM2673" i="6"/>
  <c r="AN2673" i="6"/>
  <c r="AO2673" i="6"/>
  <c r="AP2673" i="6"/>
  <c r="AQ2673" i="6"/>
  <c r="AR2673" i="6"/>
  <c r="AS2673" i="6"/>
  <c r="BJ2673" i="6"/>
  <c r="BK2673" i="6"/>
  <c r="BL2673" i="6"/>
  <c r="BM2673" i="6"/>
  <c r="BN2673" i="6"/>
  <c r="AK2674" i="6"/>
  <c r="AL2674" i="6"/>
  <c r="AM2674" i="6"/>
  <c r="AN2674" i="6"/>
  <c r="AO2674" i="6"/>
  <c r="AP2674" i="6"/>
  <c r="AQ2674" i="6"/>
  <c r="AR2674" i="6"/>
  <c r="AS2674" i="6"/>
  <c r="BJ2674" i="6"/>
  <c r="BK2674" i="6"/>
  <c r="BL2674" i="6"/>
  <c r="BM2674" i="6"/>
  <c r="BN2674" i="6"/>
  <c r="AK2675" i="6"/>
  <c r="AL2675" i="6"/>
  <c r="AM2675" i="6"/>
  <c r="AN2675" i="6"/>
  <c r="AO2675" i="6"/>
  <c r="AP2675" i="6"/>
  <c r="AQ2675" i="6"/>
  <c r="AR2675" i="6"/>
  <c r="AS2675" i="6"/>
  <c r="BJ2675" i="6"/>
  <c r="BK2675" i="6"/>
  <c r="BL2675" i="6"/>
  <c r="BM2675" i="6"/>
  <c r="BN2675" i="6"/>
  <c r="AK2676" i="6"/>
  <c r="AL2676" i="6"/>
  <c r="AM2676" i="6"/>
  <c r="AN2676" i="6"/>
  <c r="AO2676" i="6"/>
  <c r="AP2676" i="6"/>
  <c r="AQ2676" i="6"/>
  <c r="AR2676" i="6"/>
  <c r="AS2676" i="6"/>
  <c r="BJ2676" i="6"/>
  <c r="BK2676" i="6"/>
  <c r="BL2676" i="6"/>
  <c r="BM2676" i="6"/>
  <c r="BN2676" i="6"/>
  <c r="AK2677" i="6"/>
  <c r="AL2677" i="6"/>
  <c r="AM2677" i="6"/>
  <c r="AN2677" i="6"/>
  <c r="AO2677" i="6"/>
  <c r="AP2677" i="6"/>
  <c r="AQ2677" i="6"/>
  <c r="AR2677" i="6"/>
  <c r="AS2677" i="6"/>
  <c r="BJ2677" i="6"/>
  <c r="BK2677" i="6"/>
  <c r="BL2677" i="6"/>
  <c r="BM2677" i="6"/>
  <c r="BN2677" i="6"/>
  <c r="AK2678" i="6"/>
  <c r="AL2678" i="6"/>
  <c r="AM2678" i="6"/>
  <c r="AN2678" i="6"/>
  <c r="AO2678" i="6"/>
  <c r="AP2678" i="6"/>
  <c r="AQ2678" i="6"/>
  <c r="AR2678" i="6"/>
  <c r="AS2678" i="6"/>
  <c r="BJ2678" i="6"/>
  <c r="BK2678" i="6"/>
  <c r="BL2678" i="6"/>
  <c r="BM2678" i="6"/>
  <c r="BN2678" i="6"/>
  <c r="AK2679" i="6"/>
  <c r="AL2679" i="6"/>
  <c r="AM2679" i="6"/>
  <c r="AN2679" i="6"/>
  <c r="AO2679" i="6"/>
  <c r="AP2679" i="6"/>
  <c r="AQ2679" i="6"/>
  <c r="AR2679" i="6"/>
  <c r="AS2679" i="6"/>
  <c r="BJ2679" i="6"/>
  <c r="BK2679" i="6"/>
  <c r="BL2679" i="6"/>
  <c r="BM2679" i="6"/>
  <c r="BN2679" i="6"/>
  <c r="AK2680" i="6"/>
  <c r="AL2680" i="6"/>
  <c r="AM2680" i="6"/>
  <c r="AN2680" i="6"/>
  <c r="AO2680" i="6"/>
  <c r="AP2680" i="6"/>
  <c r="AQ2680" i="6"/>
  <c r="AR2680" i="6"/>
  <c r="AS2680" i="6"/>
  <c r="BJ2680" i="6"/>
  <c r="BK2680" i="6"/>
  <c r="BL2680" i="6"/>
  <c r="BM2680" i="6"/>
  <c r="BN2680" i="6"/>
  <c r="AK2681" i="6"/>
  <c r="AL2681" i="6"/>
  <c r="AM2681" i="6"/>
  <c r="AN2681" i="6"/>
  <c r="AO2681" i="6"/>
  <c r="AP2681" i="6"/>
  <c r="AQ2681" i="6"/>
  <c r="AR2681" i="6"/>
  <c r="AS2681" i="6"/>
  <c r="BJ2681" i="6"/>
  <c r="BK2681" i="6"/>
  <c r="BL2681" i="6"/>
  <c r="BM2681" i="6"/>
  <c r="BN2681" i="6"/>
  <c r="AK2682" i="6"/>
  <c r="AL2682" i="6"/>
  <c r="AM2682" i="6"/>
  <c r="AN2682" i="6"/>
  <c r="AO2682" i="6"/>
  <c r="AP2682" i="6"/>
  <c r="AQ2682" i="6"/>
  <c r="AR2682" i="6"/>
  <c r="AS2682" i="6"/>
  <c r="BJ2682" i="6"/>
  <c r="BK2682" i="6"/>
  <c r="BL2682" i="6"/>
  <c r="BM2682" i="6"/>
  <c r="BN2682" i="6"/>
  <c r="AK2683" i="6"/>
  <c r="AL2683" i="6"/>
  <c r="AM2683" i="6"/>
  <c r="AN2683" i="6"/>
  <c r="AO2683" i="6"/>
  <c r="AP2683" i="6"/>
  <c r="AQ2683" i="6"/>
  <c r="AR2683" i="6"/>
  <c r="AS2683" i="6"/>
  <c r="BJ2683" i="6"/>
  <c r="BK2683" i="6"/>
  <c r="BL2683" i="6"/>
  <c r="BM2683" i="6"/>
  <c r="BN2683" i="6"/>
  <c r="AK2684" i="6"/>
  <c r="AL2684" i="6"/>
  <c r="AM2684" i="6"/>
  <c r="AN2684" i="6"/>
  <c r="AO2684" i="6"/>
  <c r="AP2684" i="6"/>
  <c r="AQ2684" i="6"/>
  <c r="AR2684" i="6"/>
  <c r="AS2684" i="6"/>
  <c r="BJ2684" i="6"/>
  <c r="BK2684" i="6"/>
  <c r="BL2684" i="6"/>
  <c r="BM2684" i="6"/>
  <c r="BN2684" i="6"/>
  <c r="AK2685" i="6"/>
  <c r="AL2685" i="6"/>
  <c r="AM2685" i="6"/>
  <c r="AN2685" i="6"/>
  <c r="AO2685" i="6"/>
  <c r="AP2685" i="6"/>
  <c r="AQ2685" i="6"/>
  <c r="AR2685" i="6"/>
  <c r="AS2685" i="6"/>
  <c r="BJ2685" i="6"/>
  <c r="BK2685" i="6"/>
  <c r="BL2685" i="6"/>
  <c r="BM2685" i="6"/>
  <c r="BN2685" i="6"/>
  <c r="AK2686" i="6"/>
  <c r="AL2686" i="6"/>
  <c r="AM2686" i="6"/>
  <c r="AN2686" i="6"/>
  <c r="AO2686" i="6"/>
  <c r="AP2686" i="6"/>
  <c r="AQ2686" i="6"/>
  <c r="AR2686" i="6"/>
  <c r="AS2686" i="6"/>
  <c r="BJ2686" i="6"/>
  <c r="BK2686" i="6"/>
  <c r="BL2686" i="6"/>
  <c r="BM2686" i="6"/>
  <c r="BN2686" i="6"/>
  <c r="AK2687" i="6"/>
  <c r="AL2687" i="6"/>
  <c r="AM2687" i="6"/>
  <c r="AN2687" i="6"/>
  <c r="AO2687" i="6"/>
  <c r="AP2687" i="6"/>
  <c r="AQ2687" i="6"/>
  <c r="AR2687" i="6"/>
  <c r="AS2687" i="6"/>
  <c r="BJ2687" i="6"/>
  <c r="BK2687" i="6"/>
  <c r="BL2687" i="6"/>
  <c r="BM2687" i="6"/>
  <c r="BN2687" i="6"/>
  <c r="AK2688" i="6"/>
  <c r="AL2688" i="6"/>
  <c r="AM2688" i="6"/>
  <c r="AN2688" i="6"/>
  <c r="AO2688" i="6"/>
  <c r="AP2688" i="6"/>
  <c r="AQ2688" i="6"/>
  <c r="AR2688" i="6"/>
  <c r="AS2688" i="6"/>
  <c r="BJ2688" i="6"/>
  <c r="BK2688" i="6"/>
  <c r="BL2688" i="6"/>
  <c r="BM2688" i="6"/>
  <c r="BN2688" i="6"/>
  <c r="AK2689" i="6"/>
  <c r="AL2689" i="6"/>
  <c r="AM2689" i="6"/>
  <c r="AN2689" i="6"/>
  <c r="AO2689" i="6"/>
  <c r="AP2689" i="6"/>
  <c r="AQ2689" i="6"/>
  <c r="AR2689" i="6"/>
  <c r="AS2689" i="6"/>
  <c r="BJ2689" i="6"/>
  <c r="BK2689" i="6"/>
  <c r="BL2689" i="6"/>
  <c r="BM2689" i="6"/>
  <c r="BN2689" i="6"/>
  <c r="AK2690" i="6"/>
  <c r="AL2690" i="6"/>
  <c r="AM2690" i="6"/>
  <c r="AN2690" i="6"/>
  <c r="AO2690" i="6"/>
  <c r="AP2690" i="6"/>
  <c r="AQ2690" i="6"/>
  <c r="AR2690" i="6"/>
  <c r="AS2690" i="6"/>
  <c r="BJ2690" i="6"/>
  <c r="BK2690" i="6"/>
  <c r="BL2690" i="6"/>
  <c r="BM2690" i="6"/>
  <c r="BN2690" i="6"/>
  <c r="AK2691" i="6"/>
  <c r="AL2691" i="6"/>
  <c r="AM2691" i="6"/>
  <c r="AN2691" i="6"/>
  <c r="AO2691" i="6"/>
  <c r="AP2691" i="6"/>
  <c r="AQ2691" i="6"/>
  <c r="AR2691" i="6"/>
  <c r="AS2691" i="6"/>
  <c r="BJ2691" i="6"/>
  <c r="BK2691" i="6"/>
  <c r="BL2691" i="6"/>
  <c r="BM2691" i="6"/>
  <c r="BN2691" i="6"/>
  <c r="AK2692" i="6"/>
  <c r="AL2692" i="6"/>
  <c r="AM2692" i="6"/>
  <c r="AN2692" i="6"/>
  <c r="AO2692" i="6"/>
  <c r="AP2692" i="6"/>
  <c r="AQ2692" i="6"/>
  <c r="AR2692" i="6"/>
  <c r="AS2692" i="6"/>
  <c r="BJ2692" i="6"/>
  <c r="BK2692" i="6"/>
  <c r="BL2692" i="6"/>
  <c r="BM2692" i="6"/>
  <c r="BN2692" i="6"/>
  <c r="AK2693" i="6"/>
  <c r="AL2693" i="6"/>
  <c r="AM2693" i="6"/>
  <c r="AN2693" i="6"/>
  <c r="AO2693" i="6"/>
  <c r="AP2693" i="6"/>
  <c r="AQ2693" i="6"/>
  <c r="AR2693" i="6"/>
  <c r="AS2693" i="6"/>
  <c r="BJ2693" i="6"/>
  <c r="BK2693" i="6"/>
  <c r="BL2693" i="6"/>
  <c r="BM2693" i="6"/>
  <c r="BN2693" i="6"/>
  <c r="AK2694" i="6"/>
  <c r="AL2694" i="6"/>
  <c r="AM2694" i="6"/>
  <c r="AN2694" i="6"/>
  <c r="AO2694" i="6"/>
  <c r="AP2694" i="6"/>
  <c r="AQ2694" i="6"/>
  <c r="AR2694" i="6"/>
  <c r="AS2694" i="6"/>
  <c r="BJ2694" i="6"/>
  <c r="BK2694" i="6"/>
  <c r="BL2694" i="6"/>
  <c r="BM2694" i="6"/>
  <c r="BN2694" i="6"/>
  <c r="AK2695" i="6"/>
  <c r="AL2695" i="6"/>
  <c r="AM2695" i="6"/>
  <c r="AN2695" i="6"/>
  <c r="AO2695" i="6"/>
  <c r="AP2695" i="6"/>
  <c r="AQ2695" i="6"/>
  <c r="AR2695" i="6"/>
  <c r="AS2695" i="6"/>
  <c r="BJ2695" i="6"/>
  <c r="BK2695" i="6"/>
  <c r="BL2695" i="6"/>
  <c r="BM2695" i="6"/>
  <c r="BN2695" i="6"/>
  <c r="AK2696" i="6"/>
  <c r="AL2696" i="6"/>
  <c r="AM2696" i="6"/>
  <c r="AN2696" i="6"/>
  <c r="AO2696" i="6"/>
  <c r="AP2696" i="6"/>
  <c r="AQ2696" i="6"/>
  <c r="AR2696" i="6"/>
  <c r="AS2696" i="6"/>
  <c r="BJ2696" i="6"/>
  <c r="BK2696" i="6"/>
  <c r="BL2696" i="6"/>
  <c r="BM2696" i="6"/>
  <c r="BN2696" i="6"/>
  <c r="AK2697" i="6"/>
  <c r="AL2697" i="6"/>
  <c r="AM2697" i="6"/>
  <c r="AN2697" i="6"/>
  <c r="AO2697" i="6"/>
  <c r="AP2697" i="6"/>
  <c r="AQ2697" i="6"/>
  <c r="AR2697" i="6"/>
  <c r="AS2697" i="6"/>
  <c r="BJ2697" i="6"/>
  <c r="BK2697" i="6"/>
  <c r="BL2697" i="6"/>
  <c r="BM2697" i="6"/>
  <c r="BN2697" i="6"/>
  <c r="AK2698" i="6"/>
  <c r="AL2698" i="6"/>
  <c r="AM2698" i="6"/>
  <c r="AN2698" i="6"/>
  <c r="AO2698" i="6"/>
  <c r="AP2698" i="6"/>
  <c r="AQ2698" i="6"/>
  <c r="AR2698" i="6"/>
  <c r="AS2698" i="6"/>
  <c r="BJ2698" i="6"/>
  <c r="BK2698" i="6"/>
  <c r="BL2698" i="6"/>
  <c r="BM2698" i="6"/>
  <c r="BN2698" i="6"/>
  <c r="AK2699" i="6"/>
  <c r="AL2699" i="6"/>
  <c r="AM2699" i="6"/>
  <c r="AN2699" i="6"/>
  <c r="AO2699" i="6"/>
  <c r="AP2699" i="6"/>
  <c r="AQ2699" i="6"/>
  <c r="AR2699" i="6"/>
  <c r="AS2699" i="6"/>
  <c r="BJ2699" i="6"/>
  <c r="BK2699" i="6"/>
  <c r="BL2699" i="6"/>
  <c r="BM2699" i="6"/>
  <c r="BN2699" i="6"/>
  <c r="AK2700" i="6"/>
  <c r="AL2700" i="6"/>
  <c r="AM2700" i="6"/>
  <c r="AN2700" i="6"/>
  <c r="AO2700" i="6"/>
  <c r="AP2700" i="6"/>
  <c r="AQ2700" i="6"/>
  <c r="AR2700" i="6"/>
  <c r="AS2700" i="6"/>
  <c r="BJ2700" i="6"/>
  <c r="BK2700" i="6"/>
  <c r="BL2700" i="6"/>
  <c r="BM2700" i="6"/>
  <c r="BN2700" i="6"/>
  <c r="AK2701" i="6"/>
  <c r="AL2701" i="6"/>
  <c r="AM2701" i="6"/>
  <c r="AN2701" i="6"/>
  <c r="AO2701" i="6"/>
  <c r="AP2701" i="6"/>
  <c r="AQ2701" i="6"/>
  <c r="AR2701" i="6"/>
  <c r="AS2701" i="6"/>
  <c r="BJ2701" i="6"/>
  <c r="BK2701" i="6"/>
  <c r="BL2701" i="6"/>
  <c r="BM2701" i="6"/>
  <c r="BN2701" i="6"/>
  <c r="AK2702" i="6"/>
  <c r="AL2702" i="6"/>
  <c r="AM2702" i="6"/>
  <c r="AN2702" i="6"/>
  <c r="AO2702" i="6"/>
  <c r="AP2702" i="6"/>
  <c r="AQ2702" i="6"/>
  <c r="AR2702" i="6"/>
  <c r="AS2702" i="6"/>
  <c r="BJ2702" i="6"/>
  <c r="BK2702" i="6"/>
  <c r="BL2702" i="6"/>
  <c r="BM2702" i="6"/>
  <c r="BN2702" i="6"/>
  <c r="AK2703" i="6"/>
  <c r="AL2703" i="6"/>
  <c r="AM2703" i="6"/>
  <c r="AN2703" i="6"/>
  <c r="AO2703" i="6"/>
  <c r="AP2703" i="6"/>
  <c r="AQ2703" i="6"/>
  <c r="AR2703" i="6"/>
  <c r="AS2703" i="6"/>
  <c r="BJ2703" i="6"/>
  <c r="BK2703" i="6"/>
  <c r="BL2703" i="6"/>
  <c r="BM2703" i="6"/>
  <c r="BN2703" i="6"/>
  <c r="AK2704" i="6"/>
  <c r="AL2704" i="6"/>
  <c r="AM2704" i="6"/>
  <c r="AN2704" i="6"/>
  <c r="AO2704" i="6"/>
  <c r="AP2704" i="6"/>
  <c r="AQ2704" i="6"/>
  <c r="AR2704" i="6"/>
  <c r="AS2704" i="6"/>
  <c r="BJ2704" i="6"/>
  <c r="BK2704" i="6"/>
  <c r="BL2704" i="6"/>
  <c r="BM2704" i="6"/>
  <c r="BN2704" i="6"/>
  <c r="AK2705" i="6"/>
  <c r="AL2705" i="6"/>
  <c r="AM2705" i="6"/>
  <c r="AN2705" i="6"/>
  <c r="AO2705" i="6"/>
  <c r="AP2705" i="6"/>
  <c r="AQ2705" i="6"/>
  <c r="AR2705" i="6"/>
  <c r="AS2705" i="6"/>
  <c r="BJ2705" i="6"/>
  <c r="BK2705" i="6"/>
  <c r="BL2705" i="6"/>
  <c r="BM2705" i="6"/>
  <c r="BN2705" i="6"/>
  <c r="AK2706" i="6"/>
  <c r="AL2706" i="6"/>
  <c r="AM2706" i="6"/>
  <c r="AN2706" i="6"/>
  <c r="AO2706" i="6"/>
  <c r="AP2706" i="6"/>
  <c r="AQ2706" i="6"/>
  <c r="AR2706" i="6"/>
  <c r="AS2706" i="6"/>
  <c r="BJ2706" i="6"/>
  <c r="BK2706" i="6"/>
  <c r="BL2706" i="6"/>
  <c r="BM2706" i="6"/>
  <c r="BN2706" i="6"/>
  <c r="AK2707" i="6"/>
  <c r="AL2707" i="6"/>
  <c r="AM2707" i="6"/>
  <c r="AN2707" i="6"/>
  <c r="AO2707" i="6"/>
  <c r="AP2707" i="6"/>
  <c r="AQ2707" i="6"/>
  <c r="AR2707" i="6"/>
  <c r="AS2707" i="6"/>
  <c r="BJ2707" i="6"/>
  <c r="BK2707" i="6"/>
  <c r="BL2707" i="6"/>
  <c r="BM2707" i="6"/>
  <c r="BN2707" i="6"/>
  <c r="AK2708" i="6"/>
  <c r="AL2708" i="6"/>
  <c r="AM2708" i="6"/>
  <c r="AN2708" i="6"/>
  <c r="AO2708" i="6"/>
  <c r="AP2708" i="6"/>
  <c r="AQ2708" i="6"/>
  <c r="AR2708" i="6"/>
  <c r="AS2708" i="6"/>
  <c r="BJ2708" i="6"/>
  <c r="BK2708" i="6"/>
  <c r="BL2708" i="6"/>
  <c r="BM2708" i="6"/>
  <c r="BN2708" i="6"/>
  <c r="AK2709" i="6"/>
  <c r="AL2709" i="6"/>
  <c r="AM2709" i="6"/>
  <c r="AN2709" i="6"/>
  <c r="AO2709" i="6"/>
  <c r="AP2709" i="6"/>
  <c r="AQ2709" i="6"/>
  <c r="AR2709" i="6"/>
  <c r="AS2709" i="6"/>
  <c r="BJ2709" i="6"/>
  <c r="BK2709" i="6"/>
  <c r="BL2709" i="6"/>
  <c r="BM2709" i="6"/>
  <c r="BN2709" i="6"/>
  <c r="AK2710" i="6"/>
  <c r="AL2710" i="6"/>
  <c r="AM2710" i="6"/>
  <c r="AN2710" i="6"/>
  <c r="AO2710" i="6"/>
  <c r="AP2710" i="6"/>
  <c r="AQ2710" i="6"/>
  <c r="AR2710" i="6"/>
  <c r="AS2710" i="6"/>
  <c r="BJ2710" i="6"/>
  <c r="BK2710" i="6"/>
  <c r="BL2710" i="6"/>
  <c r="BM2710" i="6"/>
  <c r="BN2710" i="6"/>
  <c r="AK2711" i="6"/>
  <c r="AL2711" i="6"/>
  <c r="AM2711" i="6"/>
  <c r="AN2711" i="6"/>
  <c r="AO2711" i="6"/>
  <c r="AP2711" i="6"/>
  <c r="AQ2711" i="6"/>
  <c r="AR2711" i="6"/>
  <c r="AS2711" i="6"/>
  <c r="BJ2711" i="6"/>
  <c r="BK2711" i="6"/>
  <c r="BL2711" i="6"/>
  <c r="BM2711" i="6"/>
  <c r="BN2711" i="6"/>
  <c r="AK2712" i="6"/>
  <c r="AL2712" i="6"/>
  <c r="AM2712" i="6"/>
  <c r="AN2712" i="6"/>
  <c r="AO2712" i="6"/>
  <c r="AP2712" i="6"/>
  <c r="AQ2712" i="6"/>
  <c r="AR2712" i="6"/>
  <c r="AS2712" i="6"/>
  <c r="BJ2712" i="6"/>
  <c r="BK2712" i="6"/>
  <c r="BL2712" i="6"/>
  <c r="BM2712" i="6"/>
  <c r="BN2712" i="6"/>
  <c r="AK2713" i="6"/>
  <c r="AL2713" i="6"/>
  <c r="AM2713" i="6"/>
  <c r="AN2713" i="6"/>
  <c r="AO2713" i="6"/>
  <c r="AP2713" i="6"/>
  <c r="AQ2713" i="6"/>
  <c r="AR2713" i="6"/>
  <c r="AS2713" i="6"/>
  <c r="BJ2713" i="6"/>
  <c r="BK2713" i="6"/>
  <c r="BL2713" i="6"/>
  <c r="BM2713" i="6"/>
  <c r="BN2713" i="6"/>
  <c r="AK2714" i="6"/>
  <c r="AL2714" i="6"/>
  <c r="AM2714" i="6"/>
  <c r="AN2714" i="6"/>
  <c r="AO2714" i="6"/>
  <c r="AP2714" i="6"/>
  <c r="AQ2714" i="6"/>
  <c r="AR2714" i="6"/>
  <c r="AS2714" i="6"/>
  <c r="BJ2714" i="6"/>
  <c r="BK2714" i="6"/>
  <c r="BL2714" i="6"/>
  <c r="BM2714" i="6"/>
  <c r="BN2714" i="6"/>
  <c r="AK2715" i="6"/>
  <c r="AL2715" i="6"/>
  <c r="AM2715" i="6"/>
  <c r="AN2715" i="6"/>
  <c r="AO2715" i="6"/>
  <c r="AP2715" i="6"/>
  <c r="AQ2715" i="6"/>
  <c r="AR2715" i="6"/>
  <c r="AS2715" i="6"/>
  <c r="BJ2715" i="6"/>
  <c r="BK2715" i="6"/>
  <c r="BL2715" i="6"/>
  <c r="BM2715" i="6"/>
  <c r="BN2715" i="6"/>
  <c r="AK2716" i="6"/>
  <c r="AL2716" i="6"/>
  <c r="AM2716" i="6"/>
  <c r="AN2716" i="6"/>
  <c r="AO2716" i="6"/>
  <c r="AP2716" i="6"/>
  <c r="AQ2716" i="6"/>
  <c r="AR2716" i="6"/>
  <c r="AS2716" i="6"/>
  <c r="BJ2716" i="6"/>
  <c r="BK2716" i="6"/>
  <c r="BL2716" i="6"/>
  <c r="BM2716" i="6"/>
  <c r="BN2716" i="6"/>
  <c r="AK2717" i="6"/>
  <c r="AL2717" i="6"/>
  <c r="AM2717" i="6"/>
  <c r="AN2717" i="6"/>
  <c r="AO2717" i="6"/>
  <c r="AP2717" i="6"/>
  <c r="AQ2717" i="6"/>
  <c r="AR2717" i="6"/>
  <c r="AS2717" i="6"/>
  <c r="BJ2717" i="6"/>
  <c r="BK2717" i="6"/>
  <c r="BL2717" i="6"/>
  <c r="BM2717" i="6"/>
  <c r="BN2717" i="6"/>
  <c r="AK2718" i="6"/>
  <c r="AL2718" i="6"/>
  <c r="AM2718" i="6"/>
  <c r="AN2718" i="6"/>
  <c r="AO2718" i="6"/>
  <c r="AP2718" i="6"/>
  <c r="AQ2718" i="6"/>
  <c r="AR2718" i="6"/>
  <c r="AS2718" i="6"/>
  <c r="BJ2718" i="6"/>
  <c r="BK2718" i="6"/>
  <c r="BL2718" i="6"/>
  <c r="BM2718" i="6"/>
  <c r="BN2718" i="6"/>
  <c r="AK2719" i="6"/>
  <c r="AL2719" i="6"/>
  <c r="AM2719" i="6"/>
  <c r="AN2719" i="6"/>
  <c r="AO2719" i="6"/>
  <c r="AP2719" i="6"/>
  <c r="AQ2719" i="6"/>
  <c r="AR2719" i="6"/>
  <c r="AS2719" i="6"/>
  <c r="BJ2719" i="6"/>
  <c r="BK2719" i="6"/>
  <c r="BL2719" i="6"/>
  <c r="BM2719" i="6"/>
  <c r="BN2719" i="6"/>
  <c r="AK2720" i="6"/>
  <c r="AL2720" i="6"/>
  <c r="AM2720" i="6"/>
  <c r="AN2720" i="6"/>
  <c r="AO2720" i="6"/>
  <c r="AP2720" i="6"/>
  <c r="AQ2720" i="6"/>
  <c r="AR2720" i="6"/>
  <c r="AS2720" i="6"/>
  <c r="BJ2720" i="6"/>
  <c r="BK2720" i="6"/>
  <c r="BL2720" i="6"/>
  <c r="BM2720" i="6"/>
  <c r="BN2720" i="6"/>
  <c r="AK2721" i="6"/>
  <c r="AL2721" i="6"/>
  <c r="AM2721" i="6"/>
  <c r="AN2721" i="6"/>
  <c r="AO2721" i="6"/>
  <c r="AP2721" i="6"/>
  <c r="AQ2721" i="6"/>
  <c r="AR2721" i="6"/>
  <c r="AS2721" i="6"/>
  <c r="BJ2721" i="6"/>
  <c r="BK2721" i="6"/>
  <c r="BL2721" i="6"/>
  <c r="BM2721" i="6"/>
  <c r="BN2721" i="6"/>
  <c r="AK2722" i="6"/>
  <c r="AL2722" i="6"/>
  <c r="AM2722" i="6"/>
  <c r="AN2722" i="6"/>
  <c r="AO2722" i="6"/>
  <c r="AP2722" i="6"/>
  <c r="AQ2722" i="6"/>
  <c r="AR2722" i="6"/>
  <c r="AS2722" i="6"/>
  <c r="BJ2722" i="6"/>
  <c r="BK2722" i="6"/>
  <c r="BL2722" i="6"/>
  <c r="BM2722" i="6"/>
  <c r="BN2722" i="6"/>
  <c r="AK2723" i="6"/>
  <c r="AL2723" i="6"/>
  <c r="AM2723" i="6"/>
  <c r="AN2723" i="6"/>
  <c r="AO2723" i="6"/>
  <c r="AP2723" i="6"/>
  <c r="AQ2723" i="6"/>
  <c r="AR2723" i="6"/>
  <c r="AS2723" i="6"/>
  <c r="BJ2723" i="6"/>
  <c r="BK2723" i="6"/>
  <c r="BL2723" i="6"/>
  <c r="BM2723" i="6"/>
  <c r="BN2723" i="6"/>
  <c r="AK2724" i="6"/>
  <c r="AL2724" i="6"/>
  <c r="AM2724" i="6"/>
  <c r="AN2724" i="6"/>
  <c r="AO2724" i="6"/>
  <c r="AP2724" i="6"/>
  <c r="AQ2724" i="6"/>
  <c r="AR2724" i="6"/>
  <c r="AS2724" i="6"/>
  <c r="BJ2724" i="6"/>
  <c r="BK2724" i="6"/>
  <c r="BL2724" i="6"/>
  <c r="BM2724" i="6"/>
  <c r="BN2724" i="6"/>
  <c r="AK2725" i="6"/>
  <c r="AL2725" i="6"/>
  <c r="AM2725" i="6"/>
  <c r="AN2725" i="6"/>
  <c r="AO2725" i="6"/>
  <c r="AP2725" i="6"/>
  <c r="AQ2725" i="6"/>
  <c r="AR2725" i="6"/>
  <c r="AS2725" i="6"/>
  <c r="BJ2725" i="6"/>
  <c r="BK2725" i="6"/>
  <c r="BL2725" i="6"/>
  <c r="BM2725" i="6"/>
  <c r="BN2725" i="6"/>
  <c r="AK2726" i="6"/>
  <c r="AL2726" i="6"/>
  <c r="AM2726" i="6"/>
  <c r="AN2726" i="6"/>
  <c r="AO2726" i="6"/>
  <c r="AP2726" i="6"/>
  <c r="AQ2726" i="6"/>
  <c r="AR2726" i="6"/>
  <c r="AS2726" i="6"/>
  <c r="BJ2726" i="6"/>
  <c r="BK2726" i="6"/>
  <c r="BL2726" i="6"/>
  <c r="BM2726" i="6"/>
  <c r="BN2726" i="6"/>
  <c r="AK2727" i="6"/>
  <c r="AL2727" i="6"/>
  <c r="AM2727" i="6"/>
  <c r="AN2727" i="6"/>
  <c r="AO2727" i="6"/>
  <c r="AP2727" i="6"/>
  <c r="AQ2727" i="6"/>
  <c r="AR2727" i="6"/>
  <c r="AS2727" i="6"/>
  <c r="BJ2727" i="6"/>
  <c r="BK2727" i="6"/>
  <c r="BL2727" i="6"/>
  <c r="BM2727" i="6"/>
  <c r="BN2727" i="6"/>
  <c r="AK2728" i="6"/>
  <c r="AL2728" i="6"/>
  <c r="AM2728" i="6"/>
  <c r="AN2728" i="6"/>
  <c r="AO2728" i="6"/>
  <c r="AP2728" i="6"/>
  <c r="AQ2728" i="6"/>
  <c r="AR2728" i="6"/>
  <c r="AS2728" i="6"/>
  <c r="BJ2728" i="6"/>
  <c r="BK2728" i="6"/>
  <c r="BL2728" i="6"/>
  <c r="BM2728" i="6"/>
  <c r="BN2728" i="6"/>
  <c r="AK2729" i="6"/>
  <c r="AL2729" i="6"/>
  <c r="AM2729" i="6"/>
  <c r="AN2729" i="6"/>
  <c r="AO2729" i="6"/>
  <c r="AP2729" i="6"/>
  <c r="AQ2729" i="6"/>
  <c r="AR2729" i="6"/>
  <c r="AS2729" i="6"/>
  <c r="BJ2729" i="6"/>
  <c r="BK2729" i="6"/>
  <c r="BL2729" i="6"/>
  <c r="BM2729" i="6"/>
  <c r="BN2729" i="6"/>
  <c r="AK2730" i="6"/>
  <c r="AL2730" i="6"/>
  <c r="AM2730" i="6"/>
  <c r="AN2730" i="6"/>
  <c r="AO2730" i="6"/>
  <c r="AP2730" i="6"/>
  <c r="AQ2730" i="6"/>
  <c r="AR2730" i="6"/>
  <c r="AS2730" i="6"/>
  <c r="BJ2730" i="6"/>
  <c r="BK2730" i="6"/>
  <c r="BL2730" i="6"/>
  <c r="BM2730" i="6"/>
  <c r="BN2730" i="6"/>
  <c r="AK2731" i="6"/>
  <c r="AL2731" i="6"/>
  <c r="AM2731" i="6"/>
  <c r="AN2731" i="6"/>
  <c r="AO2731" i="6"/>
  <c r="AP2731" i="6"/>
  <c r="AQ2731" i="6"/>
  <c r="AR2731" i="6"/>
  <c r="AS2731" i="6"/>
  <c r="BJ2731" i="6"/>
  <c r="BK2731" i="6"/>
  <c r="BL2731" i="6"/>
  <c r="BM2731" i="6"/>
  <c r="BN2731" i="6"/>
  <c r="AK2732" i="6"/>
  <c r="AL2732" i="6"/>
  <c r="AM2732" i="6"/>
  <c r="AN2732" i="6"/>
  <c r="AO2732" i="6"/>
  <c r="AP2732" i="6"/>
  <c r="AQ2732" i="6"/>
  <c r="AR2732" i="6"/>
  <c r="AS2732" i="6"/>
  <c r="BJ2732" i="6"/>
  <c r="BK2732" i="6"/>
  <c r="BL2732" i="6"/>
  <c r="BM2732" i="6"/>
  <c r="BN2732" i="6"/>
  <c r="AK2733" i="6"/>
  <c r="AL2733" i="6"/>
  <c r="AM2733" i="6"/>
  <c r="AN2733" i="6"/>
  <c r="AO2733" i="6"/>
  <c r="AP2733" i="6"/>
  <c r="AQ2733" i="6"/>
  <c r="AR2733" i="6"/>
  <c r="AS2733" i="6"/>
  <c r="BJ2733" i="6"/>
  <c r="BK2733" i="6"/>
  <c r="BL2733" i="6"/>
  <c r="BM2733" i="6"/>
  <c r="BN2733" i="6"/>
  <c r="AK2734" i="6"/>
  <c r="AL2734" i="6"/>
  <c r="AM2734" i="6"/>
  <c r="AN2734" i="6"/>
  <c r="AO2734" i="6"/>
  <c r="AP2734" i="6"/>
  <c r="AQ2734" i="6"/>
  <c r="AR2734" i="6"/>
  <c r="AS2734" i="6"/>
  <c r="BJ2734" i="6"/>
  <c r="BK2734" i="6"/>
  <c r="BL2734" i="6"/>
  <c r="BM2734" i="6"/>
  <c r="BN2734" i="6"/>
  <c r="AK2735" i="6"/>
  <c r="AL2735" i="6"/>
  <c r="AM2735" i="6"/>
  <c r="AN2735" i="6"/>
  <c r="AO2735" i="6"/>
  <c r="AP2735" i="6"/>
  <c r="AQ2735" i="6"/>
  <c r="AR2735" i="6"/>
  <c r="AS2735" i="6"/>
  <c r="BJ2735" i="6"/>
  <c r="BK2735" i="6"/>
  <c r="BL2735" i="6"/>
  <c r="BM2735" i="6"/>
  <c r="BN2735" i="6"/>
  <c r="AK2736" i="6"/>
  <c r="AL2736" i="6"/>
  <c r="AM2736" i="6"/>
  <c r="AN2736" i="6"/>
  <c r="AO2736" i="6"/>
  <c r="AP2736" i="6"/>
  <c r="AQ2736" i="6"/>
  <c r="AR2736" i="6"/>
  <c r="AS2736" i="6"/>
  <c r="BJ2736" i="6"/>
  <c r="BK2736" i="6"/>
  <c r="BL2736" i="6"/>
  <c r="BM2736" i="6"/>
  <c r="BN2736" i="6"/>
  <c r="AK2737" i="6"/>
  <c r="AL2737" i="6"/>
  <c r="AM2737" i="6"/>
  <c r="AN2737" i="6"/>
  <c r="AO2737" i="6"/>
  <c r="AP2737" i="6"/>
  <c r="AQ2737" i="6"/>
  <c r="AR2737" i="6"/>
  <c r="AS2737" i="6"/>
  <c r="BJ2737" i="6"/>
  <c r="BK2737" i="6"/>
  <c r="BL2737" i="6"/>
  <c r="BM2737" i="6"/>
  <c r="BN2737" i="6"/>
  <c r="AK2738" i="6"/>
  <c r="AL2738" i="6"/>
  <c r="AM2738" i="6"/>
  <c r="AN2738" i="6"/>
  <c r="AO2738" i="6"/>
  <c r="AP2738" i="6"/>
  <c r="AQ2738" i="6"/>
  <c r="AR2738" i="6"/>
  <c r="AS2738" i="6"/>
  <c r="BJ2738" i="6"/>
  <c r="BK2738" i="6"/>
  <c r="BL2738" i="6"/>
  <c r="BM2738" i="6"/>
  <c r="BN2738" i="6"/>
  <c r="AK2739" i="6"/>
  <c r="AL2739" i="6"/>
  <c r="AM2739" i="6"/>
  <c r="AN2739" i="6"/>
  <c r="AO2739" i="6"/>
  <c r="AP2739" i="6"/>
  <c r="AQ2739" i="6"/>
  <c r="AR2739" i="6"/>
  <c r="AS2739" i="6"/>
  <c r="BJ2739" i="6"/>
  <c r="BK2739" i="6"/>
  <c r="BL2739" i="6"/>
  <c r="BM2739" i="6"/>
  <c r="BN2739" i="6"/>
  <c r="AK2740" i="6"/>
  <c r="AL2740" i="6"/>
  <c r="AM2740" i="6"/>
  <c r="AN2740" i="6"/>
  <c r="AO2740" i="6"/>
  <c r="AP2740" i="6"/>
  <c r="AQ2740" i="6"/>
  <c r="AR2740" i="6"/>
  <c r="AS2740" i="6"/>
  <c r="BJ2740" i="6"/>
  <c r="BK2740" i="6"/>
  <c r="BL2740" i="6"/>
  <c r="BM2740" i="6"/>
  <c r="BN2740" i="6"/>
  <c r="AK2741" i="6"/>
  <c r="AL2741" i="6"/>
  <c r="AM2741" i="6"/>
  <c r="AN2741" i="6"/>
  <c r="AO2741" i="6"/>
  <c r="AP2741" i="6"/>
  <c r="AQ2741" i="6"/>
  <c r="AR2741" i="6"/>
  <c r="AS2741" i="6"/>
  <c r="BJ2741" i="6"/>
  <c r="BK2741" i="6"/>
  <c r="BL2741" i="6"/>
  <c r="BM2741" i="6"/>
  <c r="BN2741" i="6"/>
  <c r="AK2742" i="6"/>
  <c r="AL2742" i="6"/>
  <c r="AM2742" i="6"/>
  <c r="AN2742" i="6"/>
  <c r="AO2742" i="6"/>
  <c r="AP2742" i="6"/>
  <c r="AQ2742" i="6"/>
  <c r="AR2742" i="6"/>
  <c r="AS2742" i="6"/>
  <c r="BJ2742" i="6"/>
  <c r="BK2742" i="6"/>
  <c r="BL2742" i="6"/>
  <c r="BM2742" i="6"/>
  <c r="BN2742" i="6"/>
  <c r="AK2743" i="6"/>
  <c r="AL2743" i="6"/>
  <c r="AM2743" i="6"/>
  <c r="AN2743" i="6"/>
  <c r="AO2743" i="6"/>
  <c r="AP2743" i="6"/>
  <c r="AQ2743" i="6"/>
  <c r="AR2743" i="6"/>
  <c r="AS2743" i="6"/>
  <c r="BJ2743" i="6"/>
  <c r="BK2743" i="6"/>
  <c r="BL2743" i="6"/>
  <c r="BM2743" i="6"/>
  <c r="BN2743" i="6"/>
  <c r="AK2744" i="6"/>
  <c r="AL2744" i="6"/>
  <c r="AM2744" i="6"/>
  <c r="AN2744" i="6"/>
  <c r="AO2744" i="6"/>
  <c r="AP2744" i="6"/>
  <c r="AQ2744" i="6"/>
  <c r="AR2744" i="6"/>
  <c r="AS2744" i="6"/>
  <c r="BJ2744" i="6"/>
  <c r="BK2744" i="6"/>
  <c r="BL2744" i="6"/>
  <c r="BM2744" i="6"/>
  <c r="BN2744" i="6"/>
  <c r="AK2745" i="6"/>
  <c r="AL2745" i="6"/>
  <c r="AM2745" i="6"/>
  <c r="AN2745" i="6"/>
  <c r="AO2745" i="6"/>
  <c r="AP2745" i="6"/>
  <c r="AQ2745" i="6"/>
  <c r="AR2745" i="6"/>
  <c r="AS2745" i="6"/>
  <c r="BJ2745" i="6"/>
  <c r="BK2745" i="6"/>
  <c r="BL2745" i="6"/>
  <c r="BM2745" i="6"/>
  <c r="BN2745" i="6"/>
  <c r="AK2746" i="6"/>
  <c r="AL2746" i="6"/>
  <c r="AM2746" i="6"/>
  <c r="AN2746" i="6"/>
  <c r="AO2746" i="6"/>
  <c r="AP2746" i="6"/>
  <c r="AQ2746" i="6"/>
  <c r="AR2746" i="6"/>
  <c r="AS2746" i="6"/>
  <c r="BJ2746" i="6"/>
  <c r="BK2746" i="6"/>
  <c r="BL2746" i="6"/>
  <c r="BM2746" i="6"/>
  <c r="BN2746" i="6"/>
  <c r="AK2747" i="6"/>
  <c r="AL2747" i="6"/>
  <c r="AM2747" i="6"/>
  <c r="AN2747" i="6"/>
  <c r="AO2747" i="6"/>
  <c r="AP2747" i="6"/>
  <c r="AQ2747" i="6"/>
  <c r="AR2747" i="6"/>
  <c r="AS2747" i="6"/>
  <c r="BJ2747" i="6"/>
  <c r="BK2747" i="6"/>
  <c r="BL2747" i="6"/>
  <c r="BM2747" i="6"/>
  <c r="BN2747" i="6"/>
  <c r="AK2748" i="6"/>
  <c r="AL2748" i="6"/>
  <c r="AM2748" i="6"/>
  <c r="AN2748" i="6"/>
  <c r="AO2748" i="6"/>
  <c r="AP2748" i="6"/>
  <c r="AQ2748" i="6"/>
  <c r="AR2748" i="6"/>
  <c r="AS2748" i="6"/>
  <c r="BJ2748" i="6"/>
  <c r="BK2748" i="6"/>
  <c r="BL2748" i="6"/>
  <c r="BM2748" i="6"/>
  <c r="BN2748" i="6"/>
  <c r="AK2749" i="6"/>
  <c r="AL2749" i="6"/>
  <c r="AM2749" i="6"/>
  <c r="AN2749" i="6"/>
  <c r="AO2749" i="6"/>
  <c r="AP2749" i="6"/>
  <c r="AQ2749" i="6"/>
  <c r="AR2749" i="6"/>
  <c r="AS2749" i="6"/>
  <c r="BJ2749" i="6"/>
  <c r="BK2749" i="6"/>
  <c r="BL2749" i="6"/>
  <c r="BM2749" i="6"/>
  <c r="BN2749" i="6"/>
  <c r="AK2750" i="6"/>
  <c r="AL2750" i="6"/>
  <c r="AM2750" i="6"/>
  <c r="AN2750" i="6"/>
  <c r="AO2750" i="6"/>
  <c r="AP2750" i="6"/>
  <c r="AQ2750" i="6"/>
  <c r="AR2750" i="6"/>
  <c r="AS2750" i="6"/>
  <c r="BJ2750" i="6"/>
  <c r="BK2750" i="6"/>
  <c r="BL2750" i="6"/>
  <c r="BM2750" i="6"/>
  <c r="BN2750" i="6"/>
  <c r="AK2751" i="6"/>
  <c r="AL2751" i="6"/>
  <c r="AM2751" i="6"/>
  <c r="AN2751" i="6"/>
  <c r="AO2751" i="6"/>
  <c r="AP2751" i="6"/>
  <c r="AQ2751" i="6"/>
  <c r="AR2751" i="6"/>
  <c r="AS2751" i="6"/>
  <c r="BJ2751" i="6"/>
  <c r="BK2751" i="6"/>
  <c r="BL2751" i="6"/>
  <c r="BM2751" i="6"/>
  <c r="BN2751" i="6"/>
  <c r="AK2752" i="6"/>
  <c r="AL2752" i="6"/>
  <c r="AM2752" i="6"/>
  <c r="AN2752" i="6"/>
  <c r="AO2752" i="6"/>
  <c r="AP2752" i="6"/>
  <c r="AQ2752" i="6"/>
  <c r="AR2752" i="6"/>
  <c r="AS2752" i="6"/>
  <c r="BJ2752" i="6"/>
  <c r="BK2752" i="6"/>
  <c r="BL2752" i="6"/>
  <c r="BM2752" i="6"/>
  <c r="BN2752" i="6"/>
  <c r="AK2753" i="6"/>
  <c r="AL2753" i="6"/>
  <c r="AM2753" i="6"/>
  <c r="AN2753" i="6"/>
  <c r="AO2753" i="6"/>
  <c r="AP2753" i="6"/>
  <c r="AQ2753" i="6"/>
  <c r="AR2753" i="6"/>
  <c r="AS2753" i="6"/>
  <c r="BJ2753" i="6"/>
  <c r="BK2753" i="6"/>
  <c r="BL2753" i="6"/>
  <c r="BM2753" i="6"/>
  <c r="BN2753" i="6"/>
  <c r="AK2754" i="6"/>
  <c r="AL2754" i="6"/>
  <c r="AM2754" i="6"/>
  <c r="AN2754" i="6"/>
  <c r="AO2754" i="6"/>
  <c r="AP2754" i="6"/>
  <c r="AQ2754" i="6"/>
  <c r="AR2754" i="6"/>
  <c r="AS2754" i="6"/>
  <c r="BJ2754" i="6"/>
  <c r="BK2754" i="6"/>
  <c r="BL2754" i="6"/>
  <c r="BM2754" i="6"/>
  <c r="BN2754" i="6"/>
  <c r="AK2755" i="6"/>
  <c r="AL2755" i="6"/>
  <c r="AM2755" i="6"/>
  <c r="AN2755" i="6"/>
  <c r="AO2755" i="6"/>
  <c r="AP2755" i="6"/>
  <c r="AQ2755" i="6"/>
  <c r="AR2755" i="6"/>
  <c r="AS2755" i="6"/>
  <c r="BJ2755" i="6"/>
  <c r="BK2755" i="6"/>
  <c r="BL2755" i="6"/>
  <c r="BM2755" i="6"/>
  <c r="BN2755" i="6"/>
  <c r="AK2756" i="6"/>
  <c r="AL2756" i="6"/>
  <c r="AM2756" i="6"/>
  <c r="AN2756" i="6"/>
  <c r="AO2756" i="6"/>
  <c r="AP2756" i="6"/>
  <c r="AQ2756" i="6"/>
  <c r="AR2756" i="6"/>
  <c r="AS2756" i="6"/>
  <c r="BJ2756" i="6"/>
  <c r="BK2756" i="6"/>
  <c r="BL2756" i="6"/>
  <c r="BM2756" i="6"/>
  <c r="BN2756" i="6"/>
  <c r="AK2757" i="6"/>
  <c r="AL2757" i="6"/>
  <c r="AM2757" i="6"/>
  <c r="AN2757" i="6"/>
  <c r="AO2757" i="6"/>
  <c r="AP2757" i="6"/>
  <c r="AQ2757" i="6"/>
  <c r="AR2757" i="6"/>
  <c r="AS2757" i="6"/>
  <c r="BJ2757" i="6"/>
  <c r="BK2757" i="6"/>
  <c r="BL2757" i="6"/>
  <c r="BM2757" i="6"/>
  <c r="BN2757" i="6"/>
  <c r="AK2758" i="6"/>
  <c r="AL2758" i="6"/>
  <c r="AM2758" i="6"/>
  <c r="AN2758" i="6"/>
  <c r="AO2758" i="6"/>
  <c r="AP2758" i="6"/>
  <c r="AQ2758" i="6"/>
  <c r="AR2758" i="6"/>
  <c r="AS2758" i="6"/>
  <c r="BJ2758" i="6"/>
  <c r="BK2758" i="6"/>
  <c r="BL2758" i="6"/>
  <c r="BM2758" i="6"/>
  <c r="BN2758" i="6"/>
  <c r="AK2759" i="6"/>
  <c r="AL2759" i="6"/>
  <c r="AM2759" i="6"/>
  <c r="AN2759" i="6"/>
  <c r="AO2759" i="6"/>
  <c r="AP2759" i="6"/>
  <c r="AQ2759" i="6"/>
  <c r="AR2759" i="6"/>
  <c r="AS2759" i="6"/>
  <c r="BJ2759" i="6"/>
  <c r="BK2759" i="6"/>
  <c r="BL2759" i="6"/>
  <c r="BM2759" i="6"/>
  <c r="BN2759" i="6"/>
  <c r="AK2760" i="6"/>
  <c r="AL2760" i="6"/>
  <c r="AM2760" i="6"/>
  <c r="AN2760" i="6"/>
  <c r="AO2760" i="6"/>
  <c r="AP2760" i="6"/>
  <c r="AQ2760" i="6"/>
  <c r="AR2760" i="6"/>
  <c r="AS2760" i="6"/>
  <c r="BJ2760" i="6"/>
  <c r="BK2760" i="6"/>
  <c r="BL2760" i="6"/>
  <c r="BM2760" i="6"/>
  <c r="BN2760" i="6"/>
  <c r="AK2761" i="6"/>
  <c r="AL2761" i="6"/>
  <c r="AM2761" i="6"/>
  <c r="AN2761" i="6"/>
  <c r="AO2761" i="6"/>
  <c r="AP2761" i="6"/>
  <c r="AQ2761" i="6"/>
  <c r="AR2761" i="6"/>
  <c r="AS2761" i="6"/>
  <c r="BJ2761" i="6"/>
  <c r="BK2761" i="6"/>
  <c r="BL2761" i="6"/>
  <c r="BM2761" i="6"/>
  <c r="BN2761" i="6"/>
  <c r="AK2762" i="6"/>
  <c r="AL2762" i="6"/>
  <c r="AM2762" i="6"/>
  <c r="AN2762" i="6"/>
  <c r="AO2762" i="6"/>
  <c r="AP2762" i="6"/>
  <c r="AQ2762" i="6"/>
  <c r="AR2762" i="6"/>
  <c r="AS2762" i="6"/>
  <c r="BJ2762" i="6"/>
  <c r="BK2762" i="6"/>
  <c r="BL2762" i="6"/>
  <c r="BM2762" i="6"/>
  <c r="BN2762" i="6"/>
  <c r="AK2763" i="6"/>
  <c r="AL2763" i="6"/>
  <c r="AM2763" i="6"/>
  <c r="AN2763" i="6"/>
  <c r="AO2763" i="6"/>
  <c r="AP2763" i="6"/>
  <c r="AQ2763" i="6"/>
  <c r="AR2763" i="6"/>
  <c r="AS2763" i="6"/>
  <c r="BJ2763" i="6"/>
  <c r="BK2763" i="6"/>
  <c r="BL2763" i="6"/>
  <c r="BM2763" i="6"/>
  <c r="BN2763" i="6"/>
  <c r="AK2764" i="6"/>
  <c r="AL2764" i="6"/>
  <c r="AM2764" i="6"/>
  <c r="AN2764" i="6"/>
  <c r="AO2764" i="6"/>
  <c r="AP2764" i="6"/>
  <c r="AQ2764" i="6"/>
  <c r="AR2764" i="6"/>
  <c r="AS2764" i="6"/>
  <c r="BJ2764" i="6"/>
  <c r="BK2764" i="6"/>
  <c r="BL2764" i="6"/>
  <c r="BM2764" i="6"/>
  <c r="BN2764" i="6"/>
  <c r="AK2765" i="6"/>
  <c r="AL2765" i="6"/>
  <c r="AM2765" i="6"/>
  <c r="AN2765" i="6"/>
  <c r="AO2765" i="6"/>
  <c r="AP2765" i="6"/>
  <c r="AQ2765" i="6"/>
  <c r="AR2765" i="6"/>
  <c r="AS2765" i="6"/>
  <c r="BJ2765" i="6"/>
  <c r="BK2765" i="6"/>
  <c r="BL2765" i="6"/>
  <c r="BM2765" i="6"/>
  <c r="BN2765" i="6"/>
  <c r="AK2766" i="6"/>
  <c r="AL2766" i="6"/>
  <c r="AM2766" i="6"/>
  <c r="AN2766" i="6"/>
  <c r="AO2766" i="6"/>
  <c r="AP2766" i="6"/>
  <c r="AQ2766" i="6"/>
  <c r="AR2766" i="6"/>
  <c r="AS2766" i="6"/>
  <c r="BJ2766" i="6"/>
  <c r="BK2766" i="6"/>
  <c r="BL2766" i="6"/>
  <c r="BM2766" i="6"/>
  <c r="BN2766" i="6"/>
  <c r="AK2767" i="6"/>
  <c r="AL2767" i="6"/>
  <c r="AM2767" i="6"/>
  <c r="AN2767" i="6"/>
  <c r="AO2767" i="6"/>
  <c r="AP2767" i="6"/>
  <c r="AQ2767" i="6"/>
  <c r="AR2767" i="6"/>
  <c r="AS2767" i="6"/>
  <c r="BJ2767" i="6"/>
  <c r="BK2767" i="6"/>
  <c r="BL2767" i="6"/>
  <c r="BM2767" i="6"/>
  <c r="BN2767" i="6"/>
  <c r="AK2768" i="6"/>
  <c r="AL2768" i="6"/>
  <c r="AM2768" i="6"/>
  <c r="AN2768" i="6"/>
  <c r="AO2768" i="6"/>
  <c r="AP2768" i="6"/>
  <c r="AQ2768" i="6"/>
  <c r="AR2768" i="6"/>
  <c r="AS2768" i="6"/>
  <c r="BJ2768" i="6"/>
  <c r="BK2768" i="6"/>
  <c r="BL2768" i="6"/>
  <c r="BM2768" i="6"/>
  <c r="BN2768" i="6"/>
  <c r="AK2769" i="6"/>
  <c r="AL2769" i="6"/>
  <c r="AM2769" i="6"/>
  <c r="AN2769" i="6"/>
  <c r="AO2769" i="6"/>
  <c r="AP2769" i="6"/>
  <c r="AQ2769" i="6"/>
  <c r="AR2769" i="6"/>
  <c r="AS2769" i="6"/>
  <c r="BJ2769" i="6"/>
  <c r="BK2769" i="6"/>
  <c r="BL2769" i="6"/>
  <c r="BM2769" i="6"/>
  <c r="BN2769" i="6"/>
  <c r="AK2770" i="6"/>
  <c r="AL2770" i="6"/>
  <c r="AM2770" i="6"/>
  <c r="AN2770" i="6"/>
  <c r="AO2770" i="6"/>
  <c r="AP2770" i="6"/>
  <c r="AQ2770" i="6"/>
  <c r="AR2770" i="6"/>
  <c r="AS2770" i="6"/>
  <c r="BJ2770" i="6"/>
  <c r="BK2770" i="6"/>
  <c r="BL2770" i="6"/>
  <c r="BM2770" i="6"/>
  <c r="BN2770" i="6"/>
  <c r="AK2771" i="6"/>
  <c r="AL2771" i="6"/>
  <c r="AM2771" i="6"/>
  <c r="AN2771" i="6"/>
  <c r="AO2771" i="6"/>
  <c r="AP2771" i="6"/>
  <c r="AQ2771" i="6"/>
  <c r="AR2771" i="6"/>
  <c r="AS2771" i="6"/>
  <c r="BJ2771" i="6"/>
  <c r="BK2771" i="6"/>
  <c r="BL2771" i="6"/>
  <c r="BM2771" i="6"/>
  <c r="BN2771" i="6"/>
  <c r="AK2772" i="6"/>
  <c r="AL2772" i="6"/>
  <c r="AM2772" i="6"/>
  <c r="AN2772" i="6"/>
  <c r="AO2772" i="6"/>
  <c r="AP2772" i="6"/>
  <c r="AQ2772" i="6"/>
  <c r="AR2772" i="6"/>
  <c r="AS2772" i="6"/>
  <c r="BJ2772" i="6"/>
  <c r="BK2772" i="6"/>
  <c r="BL2772" i="6"/>
  <c r="BM2772" i="6"/>
  <c r="BN2772" i="6"/>
  <c r="AK2773" i="6"/>
  <c r="AL2773" i="6"/>
  <c r="AM2773" i="6"/>
  <c r="AN2773" i="6"/>
  <c r="AO2773" i="6"/>
  <c r="AP2773" i="6"/>
  <c r="AQ2773" i="6"/>
  <c r="AR2773" i="6"/>
  <c r="AS2773" i="6"/>
  <c r="BJ2773" i="6"/>
  <c r="BK2773" i="6"/>
  <c r="BL2773" i="6"/>
  <c r="BM2773" i="6"/>
  <c r="BN2773" i="6"/>
  <c r="AK2774" i="6"/>
  <c r="AL2774" i="6"/>
  <c r="AM2774" i="6"/>
  <c r="AN2774" i="6"/>
  <c r="AO2774" i="6"/>
  <c r="AP2774" i="6"/>
  <c r="AQ2774" i="6"/>
  <c r="AR2774" i="6"/>
  <c r="AS2774" i="6"/>
  <c r="BJ2774" i="6"/>
  <c r="BK2774" i="6"/>
  <c r="BL2774" i="6"/>
  <c r="BM2774" i="6"/>
  <c r="BN2774" i="6"/>
  <c r="AK2775" i="6"/>
  <c r="AL2775" i="6"/>
  <c r="AM2775" i="6"/>
  <c r="AN2775" i="6"/>
  <c r="AO2775" i="6"/>
  <c r="AP2775" i="6"/>
  <c r="AQ2775" i="6"/>
  <c r="AR2775" i="6"/>
  <c r="AS2775" i="6"/>
  <c r="BJ2775" i="6"/>
  <c r="BK2775" i="6"/>
  <c r="BL2775" i="6"/>
  <c r="BM2775" i="6"/>
  <c r="BN2775" i="6"/>
  <c r="AK2776" i="6"/>
  <c r="AL2776" i="6"/>
  <c r="AM2776" i="6"/>
  <c r="AN2776" i="6"/>
  <c r="AO2776" i="6"/>
  <c r="AP2776" i="6"/>
  <c r="AQ2776" i="6"/>
  <c r="AR2776" i="6"/>
  <c r="AS2776" i="6"/>
  <c r="BJ2776" i="6"/>
  <c r="BK2776" i="6"/>
  <c r="BL2776" i="6"/>
  <c r="BM2776" i="6"/>
  <c r="BN2776" i="6"/>
  <c r="AK2777" i="6"/>
  <c r="AL2777" i="6"/>
  <c r="AM2777" i="6"/>
  <c r="AN2777" i="6"/>
  <c r="AO2777" i="6"/>
  <c r="AP2777" i="6"/>
  <c r="AQ2777" i="6"/>
  <c r="AR2777" i="6"/>
  <c r="AS2777" i="6"/>
  <c r="BJ2777" i="6"/>
  <c r="BK2777" i="6"/>
  <c r="BL2777" i="6"/>
  <c r="BM2777" i="6"/>
  <c r="BN2777" i="6"/>
  <c r="AK2778" i="6"/>
  <c r="AL2778" i="6"/>
  <c r="AM2778" i="6"/>
  <c r="AN2778" i="6"/>
  <c r="AO2778" i="6"/>
  <c r="AP2778" i="6"/>
  <c r="AQ2778" i="6"/>
  <c r="AR2778" i="6"/>
  <c r="AS2778" i="6"/>
  <c r="BJ2778" i="6"/>
  <c r="BK2778" i="6"/>
  <c r="BL2778" i="6"/>
  <c r="BM2778" i="6"/>
  <c r="BN2778" i="6"/>
  <c r="AK2779" i="6"/>
  <c r="AL2779" i="6"/>
  <c r="AM2779" i="6"/>
  <c r="AN2779" i="6"/>
  <c r="AO2779" i="6"/>
  <c r="AP2779" i="6"/>
  <c r="AQ2779" i="6"/>
  <c r="AR2779" i="6"/>
  <c r="AS2779" i="6"/>
  <c r="BJ2779" i="6"/>
  <c r="BK2779" i="6"/>
  <c r="BL2779" i="6"/>
  <c r="BM2779" i="6"/>
  <c r="BN2779" i="6"/>
  <c r="AK2780" i="6"/>
  <c r="AL2780" i="6"/>
  <c r="AM2780" i="6"/>
  <c r="AN2780" i="6"/>
  <c r="AO2780" i="6"/>
  <c r="AP2780" i="6"/>
  <c r="AQ2780" i="6"/>
  <c r="AR2780" i="6"/>
  <c r="AS2780" i="6"/>
  <c r="BJ2780" i="6"/>
  <c r="BK2780" i="6"/>
  <c r="BL2780" i="6"/>
  <c r="BM2780" i="6"/>
  <c r="BN2780" i="6"/>
  <c r="AK2781" i="6"/>
  <c r="AL2781" i="6"/>
  <c r="AM2781" i="6"/>
  <c r="AN2781" i="6"/>
  <c r="AO2781" i="6"/>
  <c r="AP2781" i="6"/>
  <c r="AQ2781" i="6"/>
  <c r="AR2781" i="6"/>
  <c r="AS2781" i="6"/>
  <c r="BJ2781" i="6"/>
  <c r="BK2781" i="6"/>
  <c r="BL2781" i="6"/>
  <c r="BM2781" i="6"/>
  <c r="BN2781" i="6"/>
  <c r="AK2782" i="6"/>
  <c r="AL2782" i="6"/>
  <c r="AM2782" i="6"/>
  <c r="AN2782" i="6"/>
  <c r="AO2782" i="6"/>
  <c r="AP2782" i="6"/>
  <c r="AQ2782" i="6"/>
  <c r="AR2782" i="6"/>
  <c r="AS2782" i="6"/>
  <c r="BJ2782" i="6"/>
  <c r="BK2782" i="6"/>
  <c r="BL2782" i="6"/>
  <c r="BM2782" i="6"/>
  <c r="BN2782" i="6"/>
  <c r="AK2783" i="6"/>
  <c r="AL2783" i="6"/>
  <c r="AM2783" i="6"/>
  <c r="AN2783" i="6"/>
  <c r="AO2783" i="6"/>
  <c r="AP2783" i="6"/>
  <c r="AQ2783" i="6"/>
  <c r="AR2783" i="6"/>
  <c r="AS2783" i="6"/>
  <c r="BJ2783" i="6"/>
  <c r="BK2783" i="6"/>
  <c r="BL2783" i="6"/>
  <c r="BM2783" i="6"/>
  <c r="BN2783" i="6"/>
  <c r="AK2784" i="6"/>
  <c r="AL2784" i="6"/>
  <c r="AM2784" i="6"/>
  <c r="AN2784" i="6"/>
  <c r="AO2784" i="6"/>
  <c r="AP2784" i="6"/>
  <c r="AQ2784" i="6"/>
  <c r="AR2784" i="6"/>
  <c r="AS2784" i="6"/>
  <c r="BJ2784" i="6"/>
  <c r="BK2784" i="6"/>
  <c r="BL2784" i="6"/>
  <c r="BM2784" i="6"/>
  <c r="BN2784" i="6"/>
  <c r="AK2785" i="6"/>
  <c r="AL2785" i="6"/>
  <c r="AM2785" i="6"/>
  <c r="AN2785" i="6"/>
  <c r="AO2785" i="6"/>
  <c r="AP2785" i="6"/>
  <c r="AQ2785" i="6"/>
  <c r="AR2785" i="6"/>
  <c r="AS2785" i="6"/>
  <c r="BJ2785" i="6"/>
  <c r="BK2785" i="6"/>
  <c r="BL2785" i="6"/>
  <c r="BM2785" i="6"/>
  <c r="BN2785" i="6"/>
  <c r="AK2786" i="6"/>
  <c r="AL2786" i="6"/>
  <c r="AM2786" i="6"/>
  <c r="AN2786" i="6"/>
  <c r="AO2786" i="6"/>
  <c r="AP2786" i="6"/>
  <c r="AQ2786" i="6"/>
  <c r="AR2786" i="6"/>
  <c r="AS2786" i="6"/>
  <c r="BJ2786" i="6"/>
  <c r="BK2786" i="6"/>
  <c r="BL2786" i="6"/>
  <c r="BM2786" i="6"/>
  <c r="BN2786" i="6"/>
  <c r="AK2787" i="6"/>
  <c r="AL2787" i="6"/>
  <c r="AM2787" i="6"/>
  <c r="AN2787" i="6"/>
  <c r="AO2787" i="6"/>
  <c r="AP2787" i="6"/>
  <c r="AQ2787" i="6"/>
  <c r="AR2787" i="6"/>
  <c r="AS2787" i="6"/>
  <c r="BJ2787" i="6"/>
  <c r="BK2787" i="6"/>
  <c r="BL2787" i="6"/>
  <c r="BM2787" i="6"/>
  <c r="BN2787" i="6"/>
  <c r="AK2788" i="6"/>
  <c r="AL2788" i="6"/>
  <c r="AM2788" i="6"/>
  <c r="AN2788" i="6"/>
  <c r="AO2788" i="6"/>
  <c r="AP2788" i="6"/>
  <c r="AQ2788" i="6"/>
  <c r="AR2788" i="6"/>
  <c r="AS2788" i="6"/>
  <c r="BJ2788" i="6"/>
  <c r="BK2788" i="6"/>
  <c r="BL2788" i="6"/>
  <c r="BM2788" i="6"/>
  <c r="BN2788" i="6"/>
  <c r="AK2789" i="6"/>
  <c r="AL2789" i="6"/>
  <c r="AM2789" i="6"/>
  <c r="AN2789" i="6"/>
  <c r="AO2789" i="6"/>
  <c r="AP2789" i="6"/>
  <c r="AQ2789" i="6"/>
  <c r="AR2789" i="6"/>
  <c r="AS2789" i="6"/>
  <c r="BJ2789" i="6"/>
  <c r="BK2789" i="6"/>
  <c r="BL2789" i="6"/>
  <c r="BM2789" i="6"/>
  <c r="BN2789" i="6"/>
  <c r="AK2790" i="6"/>
  <c r="AL2790" i="6"/>
  <c r="AM2790" i="6"/>
  <c r="AN2790" i="6"/>
  <c r="AO2790" i="6"/>
  <c r="AP2790" i="6"/>
  <c r="AQ2790" i="6"/>
  <c r="AR2790" i="6"/>
  <c r="AS2790" i="6"/>
  <c r="BJ2790" i="6"/>
  <c r="BK2790" i="6"/>
  <c r="BL2790" i="6"/>
  <c r="BM2790" i="6"/>
  <c r="BN2790" i="6"/>
  <c r="AK2791" i="6"/>
  <c r="AL2791" i="6"/>
  <c r="AM2791" i="6"/>
  <c r="AN2791" i="6"/>
  <c r="AO2791" i="6"/>
  <c r="AP2791" i="6"/>
  <c r="AQ2791" i="6"/>
  <c r="AR2791" i="6"/>
  <c r="AS2791" i="6"/>
  <c r="BJ2791" i="6"/>
  <c r="BK2791" i="6"/>
  <c r="BL2791" i="6"/>
  <c r="BM2791" i="6"/>
  <c r="BN2791" i="6"/>
  <c r="AK2792" i="6"/>
  <c r="AL2792" i="6"/>
  <c r="AM2792" i="6"/>
  <c r="AN2792" i="6"/>
  <c r="AO2792" i="6"/>
  <c r="AP2792" i="6"/>
  <c r="AQ2792" i="6"/>
  <c r="AR2792" i="6"/>
  <c r="AS2792" i="6"/>
  <c r="BJ2792" i="6"/>
  <c r="BK2792" i="6"/>
  <c r="BL2792" i="6"/>
  <c r="BM2792" i="6"/>
  <c r="BN2792" i="6"/>
  <c r="AK2793" i="6"/>
  <c r="AL2793" i="6"/>
  <c r="AM2793" i="6"/>
  <c r="AN2793" i="6"/>
  <c r="AO2793" i="6"/>
  <c r="AP2793" i="6"/>
  <c r="AQ2793" i="6"/>
  <c r="AR2793" i="6"/>
  <c r="AS2793" i="6"/>
  <c r="BJ2793" i="6"/>
  <c r="BK2793" i="6"/>
  <c r="BL2793" i="6"/>
  <c r="BM2793" i="6"/>
  <c r="BN2793" i="6"/>
  <c r="AK2794" i="6"/>
  <c r="AL2794" i="6"/>
  <c r="AM2794" i="6"/>
  <c r="AN2794" i="6"/>
  <c r="AO2794" i="6"/>
  <c r="AP2794" i="6"/>
  <c r="AQ2794" i="6"/>
  <c r="AR2794" i="6"/>
  <c r="AS2794" i="6"/>
  <c r="BJ2794" i="6"/>
  <c r="BK2794" i="6"/>
  <c r="BL2794" i="6"/>
  <c r="BM2794" i="6"/>
  <c r="BN2794" i="6"/>
  <c r="AK2795" i="6"/>
  <c r="AL2795" i="6"/>
  <c r="AM2795" i="6"/>
  <c r="AN2795" i="6"/>
  <c r="AO2795" i="6"/>
  <c r="AP2795" i="6"/>
  <c r="AQ2795" i="6"/>
  <c r="AR2795" i="6"/>
  <c r="AS2795" i="6"/>
  <c r="BJ2795" i="6"/>
  <c r="BK2795" i="6"/>
  <c r="BL2795" i="6"/>
  <c r="BM2795" i="6"/>
  <c r="BN2795" i="6"/>
  <c r="AK2796" i="6"/>
  <c r="AL2796" i="6"/>
  <c r="AM2796" i="6"/>
  <c r="AN2796" i="6"/>
  <c r="AO2796" i="6"/>
  <c r="AP2796" i="6"/>
  <c r="AQ2796" i="6"/>
  <c r="AR2796" i="6"/>
  <c r="AS2796" i="6"/>
  <c r="BJ2796" i="6"/>
  <c r="BK2796" i="6"/>
  <c r="BL2796" i="6"/>
  <c r="BM2796" i="6"/>
  <c r="BN2796" i="6"/>
  <c r="AK2797" i="6"/>
  <c r="AL2797" i="6"/>
  <c r="AM2797" i="6"/>
  <c r="AN2797" i="6"/>
  <c r="AO2797" i="6"/>
  <c r="AP2797" i="6"/>
  <c r="AQ2797" i="6"/>
  <c r="AR2797" i="6"/>
  <c r="AS2797" i="6"/>
  <c r="BJ2797" i="6"/>
  <c r="BK2797" i="6"/>
  <c r="BL2797" i="6"/>
  <c r="BM2797" i="6"/>
  <c r="BN2797" i="6"/>
  <c r="AK2798" i="6"/>
  <c r="AL2798" i="6"/>
  <c r="AM2798" i="6"/>
  <c r="AN2798" i="6"/>
  <c r="AO2798" i="6"/>
  <c r="AP2798" i="6"/>
  <c r="AQ2798" i="6"/>
  <c r="AR2798" i="6"/>
  <c r="AS2798" i="6"/>
  <c r="BJ2798" i="6"/>
  <c r="BK2798" i="6"/>
  <c r="BL2798" i="6"/>
  <c r="BM2798" i="6"/>
  <c r="BN2798" i="6"/>
  <c r="AK2799" i="6"/>
  <c r="AL2799" i="6"/>
  <c r="AM2799" i="6"/>
  <c r="AN2799" i="6"/>
  <c r="AO2799" i="6"/>
  <c r="AP2799" i="6"/>
  <c r="AQ2799" i="6"/>
  <c r="AR2799" i="6"/>
  <c r="AS2799" i="6"/>
  <c r="BJ2799" i="6"/>
  <c r="BK2799" i="6"/>
  <c r="BL2799" i="6"/>
  <c r="BM2799" i="6"/>
  <c r="BN2799" i="6"/>
  <c r="AK2800" i="6"/>
  <c r="AL2800" i="6"/>
  <c r="AM2800" i="6"/>
  <c r="AN2800" i="6"/>
  <c r="AO2800" i="6"/>
  <c r="AP2800" i="6"/>
  <c r="AQ2800" i="6"/>
  <c r="AR2800" i="6"/>
  <c r="AS2800" i="6"/>
  <c r="BJ2800" i="6"/>
  <c r="BK2800" i="6"/>
  <c r="BL2800" i="6"/>
  <c r="BM2800" i="6"/>
  <c r="BN2800" i="6"/>
  <c r="AK2801" i="6"/>
  <c r="AL2801" i="6"/>
  <c r="AM2801" i="6"/>
  <c r="AN2801" i="6"/>
  <c r="AO2801" i="6"/>
  <c r="AP2801" i="6"/>
  <c r="AQ2801" i="6"/>
  <c r="AR2801" i="6"/>
  <c r="AS2801" i="6"/>
  <c r="BJ2801" i="6"/>
  <c r="BK2801" i="6"/>
  <c r="BL2801" i="6"/>
  <c r="BM2801" i="6"/>
  <c r="BN2801" i="6"/>
  <c r="AK2802" i="6"/>
  <c r="AL2802" i="6"/>
  <c r="AM2802" i="6"/>
  <c r="AN2802" i="6"/>
  <c r="AO2802" i="6"/>
  <c r="AP2802" i="6"/>
  <c r="AQ2802" i="6"/>
  <c r="AR2802" i="6"/>
  <c r="AS2802" i="6"/>
  <c r="BJ2802" i="6"/>
  <c r="BK2802" i="6"/>
  <c r="BL2802" i="6"/>
  <c r="BM2802" i="6"/>
  <c r="BN2802" i="6"/>
  <c r="AK2803" i="6"/>
  <c r="AL2803" i="6"/>
  <c r="AM2803" i="6"/>
  <c r="AN2803" i="6"/>
  <c r="AO2803" i="6"/>
  <c r="AP2803" i="6"/>
  <c r="AQ2803" i="6"/>
  <c r="AR2803" i="6"/>
  <c r="AS2803" i="6"/>
  <c r="BJ2803" i="6"/>
  <c r="BK2803" i="6"/>
  <c r="BL2803" i="6"/>
  <c r="BM2803" i="6"/>
  <c r="BN2803" i="6"/>
  <c r="AK2804" i="6"/>
  <c r="AL2804" i="6"/>
  <c r="AM2804" i="6"/>
  <c r="AN2804" i="6"/>
  <c r="AO2804" i="6"/>
  <c r="AP2804" i="6"/>
  <c r="AQ2804" i="6"/>
  <c r="AR2804" i="6"/>
  <c r="AS2804" i="6"/>
  <c r="BJ2804" i="6"/>
  <c r="BK2804" i="6"/>
  <c r="BL2804" i="6"/>
  <c r="BM2804" i="6"/>
  <c r="BN2804" i="6"/>
  <c r="AK2805" i="6"/>
  <c r="AL2805" i="6"/>
  <c r="AM2805" i="6"/>
  <c r="AN2805" i="6"/>
  <c r="AO2805" i="6"/>
  <c r="AP2805" i="6"/>
  <c r="AQ2805" i="6"/>
  <c r="AR2805" i="6"/>
  <c r="AS2805" i="6"/>
  <c r="BJ2805" i="6"/>
  <c r="BK2805" i="6"/>
  <c r="BL2805" i="6"/>
  <c r="BM2805" i="6"/>
  <c r="BN2805" i="6"/>
  <c r="AK2806" i="6"/>
  <c r="AL2806" i="6"/>
  <c r="AM2806" i="6"/>
  <c r="AN2806" i="6"/>
  <c r="AO2806" i="6"/>
  <c r="AP2806" i="6"/>
  <c r="AQ2806" i="6"/>
  <c r="AR2806" i="6"/>
  <c r="AS2806" i="6"/>
  <c r="BJ2806" i="6"/>
  <c r="BK2806" i="6"/>
  <c r="BL2806" i="6"/>
  <c r="BM2806" i="6"/>
  <c r="BN2806" i="6"/>
  <c r="AK2807" i="6"/>
  <c r="AL2807" i="6"/>
  <c r="AM2807" i="6"/>
  <c r="AN2807" i="6"/>
  <c r="AO2807" i="6"/>
  <c r="AP2807" i="6"/>
  <c r="AQ2807" i="6"/>
  <c r="AR2807" i="6"/>
  <c r="AS2807" i="6"/>
  <c r="BJ2807" i="6"/>
  <c r="BK2807" i="6"/>
  <c r="BL2807" i="6"/>
  <c r="BM2807" i="6"/>
  <c r="BN2807" i="6"/>
  <c r="AK2808" i="6"/>
  <c r="AL2808" i="6"/>
  <c r="AM2808" i="6"/>
  <c r="AN2808" i="6"/>
  <c r="AO2808" i="6"/>
  <c r="AP2808" i="6"/>
  <c r="AQ2808" i="6"/>
  <c r="AR2808" i="6"/>
  <c r="AS2808" i="6"/>
  <c r="BJ2808" i="6"/>
  <c r="BK2808" i="6"/>
  <c r="BL2808" i="6"/>
  <c r="BM2808" i="6"/>
  <c r="BN2808" i="6"/>
  <c r="AK2809" i="6"/>
  <c r="AL2809" i="6"/>
  <c r="AM2809" i="6"/>
  <c r="AN2809" i="6"/>
  <c r="AO2809" i="6"/>
  <c r="AP2809" i="6"/>
  <c r="AQ2809" i="6"/>
  <c r="AR2809" i="6"/>
  <c r="AS2809" i="6"/>
  <c r="BJ2809" i="6"/>
  <c r="BK2809" i="6"/>
  <c r="BL2809" i="6"/>
  <c r="BM2809" i="6"/>
  <c r="BN2809" i="6"/>
  <c r="AK2810" i="6"/>
  <c r="AL2810" i="6"/>
  <c r="AM2810" i="6"/>
  <c r="AN2810" i="6"/>
  <c r="AO2810" i="6"/>
  <c r="AP2810" i="6"/>
  <c r="AQ2810" i="6"/>
  <c r="AR2810" i="6"/>
  <c r="AS2810" i="6"/>
  <c r="BJ2810" i="6"/>
  <c r="BK2810" i="6"/>
  <c r="BL2810" i="6"/>
  <c r="BM2810" i="6"/>
  <c r="BN2810" i="6"/>
  <c r="AK2811" i="6"/>
  <c r="AL2811" i="6"/>
  <c r="AM2811" i="6"/>
  <c r="AN2811" i="6"/>
  <c r="AO2811" i="6"/>
  <c r="AP2811" i="6"/>
  <c r="AQ2811" i="6"/>
  <c r="AR2811" i="6"/>
  <c r="AS2811" i="6"/>
  <c r="BJ2811" i="6"/>
  <c r="BK2811" i="6"/>
  <c r="BL2811" i="6"/>
  <c r="BM2811" i="6"/>
  <c r="BN2811" i="6"/>
  <c r="AK2812" i="6"/>
  <c r="AL2812" i="6"/>
  <c r="AM2812" i="6"/>
  <c r="AN2812" i="6"/>
  <c r="AO2812" i="6"/>
  <c r="AP2812" i="6"/>
  <c r="AQ2812" i="6"/>
  <c r="AR2812" i="6"/>
  <c r="AS2812" i="6"/>
  <c r="BJ2812" i="6"/>
  <c r="BK2812" i="6"/>
  <c r="BL2812" i="6"/>
  <c r="BM2812" i="6"/>
  <c r="BN2812" i="6"/>
  <c r="AK2813" i="6"/>
  <c r="AL2813" i="6"/>
  <c r="AM2813" i="6"/>
  <c r="AN2813" i="6"/>
  <c r="AO2813" i="6"/>
  <c r="AP2813" i="6"/>
  <c r="AQ2813" i="6"/>
  <c r="AR2813" i="6"/>
  <c r="AS2813" i="6"/>
  <c r="BJ2813" i="6"/>
  <c r="BK2813" i="6"/>
  <c r="BL2813" i="6"/>
  <c r="BM2813" i="6"/>
  <c r="BN2813" i="6"/>
  <c r="AK2814" i="6"/>
  <c r="AL2814" i="6"/>
  <c r="AM2814" i="6"/>
  <c r="AN2814" i="6"/>
  <c r="AO2814" i="6"/>
  <c r="AP2814" i="6"/>
  <c r="AQ2814" i="6"/>
  <c r="AR2814" i="6"/>
  <c r="AS2814" i="6"/>
  <c r="BJ2814" i="6"/>
  <c r="BK2814" i="6"/>
  <c r="BL2814" i="6"/>
  <c r="BM2814" i="6"/>
  <c r="BN2814" i="6"/>
  <c r="AK2815" i="6"/>
  <c r="AL2815" i="6"/>
  <c r="AM2815" i="6"/>
  <c r="AN2815" i="6"/>
  <c r="AO2815" i="6"/>
  <c r="AP2815" i="6"/>
  <c r="AQ2815" i="6"/>
  <c r="AR2815" i="6"/>
  <c r="AS2815" i="6"/>
  <c r="BJ2815" i="6"/>
  <c r="BK2815" i="6"/>
  <c r="BL2815" i="6"/>
  <c r="BM2815" i="6"/>
  <c r="BN2815" i="6"/>
  <c r="AK2816" i="6"/>
  <c r="AL2816" i="6"/>
  <c r="AM2816" i="6"/>
  <c r="AN2816" i="6"/>
  <c r="AO2816" i="6"/>
  <c r="AP2816" i="6"/>
  <c r="AQ2816" i="6"/>
  <c r="AR2816" i="6"/>
  <c r="AS2816" i="6"/>
  <c r="BJ2816" i="6"/>
  <c r="BK2816" i="6"/>
  <c r="BL2816" i="6"/>
  <c r="BM2816" i="6"/>
  <c r="BN2816" i="6"/>
  <c r="AK2817" i="6"/>
  <c r="AL2817" i="6"/>
  <c r="AM2817" i="6"/>
  <c r="AN2817" i="6"/>
  <c r="AO2817" i="6"/>
  <c r="AP2817" i="6"/>
  <c r="AQ2817" i="6"/>
  <c r="AR2817" i="6"/>
  <c r="AS2817" i="6"/>
  <c r="BJ2817" i="6"/>
  <c r="BK2817" i="6"/>
  <c r="BL2817" i="6"/>
  <c r="BM2817" i="6"/>
  <c r="BN2817" i="6"/>
  <c r="AK2818" i="6"/>
  <c r="AL2818" i="6"/>
  <c r="AM2818" i="6"/>
  <c r="AN2818" i="6"/>
  <c r="AO2818" i="6"/>
  <c r="AP2818" i="6"/>
  <c r="AQ2818" i="6"/>
  <c r="AR2818" i="6"/>
  <c r="AS2818" i="6"/>
  <c r="BJ2818" i="6"/>
  <c r="BK2818" i="6"/>
  <c r="BL2818" i="6"/>
  <c r="BM2818" i="6"/>
  <c r="BN2818" i="6"/>
  <c r="AK2819" i="6"/>
  <c r="AL2819" i="6"/>
  <c r="AM2819" i="6"/>
  <c r="AN2819" i="6"/>
  <c r="AO2819" i="6"/>
  <c r="AP2819" i="6"/>
  <c r="AQ2819" i="6"/>
  <c r="AR2819" i="6"/>
  <c r="AS2819" i="6"/>
  <c r="BJ2819" i="6"/>
  <c r="BK2819" i="6"/>
  <c r="BL2819" i="6"/>
  <c r="BM2819" i="6"/>
  <c r="BN2819" i="6"/>
  <c r="AK2820" i="6"/>
  <c r="AL2820" i="6"/>
  <c r="AM2820" i="6"/>
  <c r="AN2820" i="6"/>
  <c r="AO2820" i="6"/>
  <c r="AP2820" i="6"/>
  <c r="AQ2820" i="6"/>
  <c r="AR2820" i="6"/>
  <c r="AS2820" i="6"/>
  <c r="BJ2820" i="6"/>
  <c r="BK2820" i="6"/>
  <c r="BL2820" i="6"/>
  <c r="BM2820" i="6"/>
  <c r="BN2820" i="6"/>
  <c r="AK2821" i="6"/>
  <c r="AL2821" i="6"/>
  <c r="AM2821" i="6"/>
  <c r="AN2821" i="6"/>
  <c r="AO2821" i="6"/>
  <c r="AP2821" i="6"/>
  <c r="AQ2821" i="6"/>
  <c r="AR2821" i="6"/>
  <c r="AS2821" i="6"/>
  <c r="BJ2821" i="6"/>
  <c r="BK2821" i="6"/>
  <c r="BL2821" i="6"/>
  <c r="BM2821" i="6"/>
  <c r="BN2821" i="6"/>
  <c r="AK2822" i="6"/>
  <c r="AL2822" i="6"/>
  <c r="AM2822" i="6"/>
  <c r="AN2822" i="6"/>
  <c r="AO2822" i="6"/>
  <c r="AP2822" i="6"/>
  <c r="AQ2822" i="6"/>
  <c r="AR2822" i="6"/>
  <c r="AS2822" i="6"/>
  <c r="BJ2822" i="6"/>
  <c r="BK2822" i="6"/>
  <c r="BL2822" i="6"/>
  <c r="BM2822" i="6"/>
  <c r="BN2822" i="6"/>
  <c r="AK2823" i="6"/>
  <c r="AL2823" i="6"/>
  <c r="AM2823" i="6"/>
  <c r="AN2823" i="6"/>
  <c r="AO2823" i="6"/>
  <c r="AP2823" i="6"/>
  <c r="AQ2823" i="6"/>
  <c r="AR2823" i="6"/>
  <c r="AS2823" i="6"/>
  <c r="BJ2823" i="6"/>
  <c r="BK2823" i="6"/>
  <c r="BL2823" i="6"/>
  <c r="BM2823" i="6"/>
  <c r="BN2823" i="6"/>
  <c r="AK2824" i="6"/>
  <c r="AL2824" i="6"/>
  <c r="AM2824" i="6"/>
  <c r="AN2824" i="6"/>
  <c r="AO2824" i="6"/>
  <c r="AP2824" i="6"/>
  <c r="AQ2824" i="6"/>
  <c r="AR2824" i="6"/>
  <c r="AS2824" i="6"/>
  <c r="BJ2824" i="6"/>
  <c r="BK2824" i="6"/>
  <c r="BL2824" i="6"/>
  <c r="BM2824" i="6"/>
  <c r="BN2824" i="6"/>
  <c r="AK2825" i="6"/>
  <c r="AL2825" i="6"/>
  <c r="AM2825" i="6"/>
  <c r="AN2825" i="6"/>
  <c r="AO2825" i="6"/>
  <c r="AP2825" i="6"/>
  <c r="AQ2825" i="6"/>
  <c r="AR2825" i="6"/>
  <c r="AS2825" i="6"/>
  <c r="BJ2825" i="6"/>
  <c r="BK2825" i="6"/>
  <c r="BL2825" i="6"/>
  <c r="BM2825" i="6"/>
  <c r="BN2825" i="6"/>
  <c r="AK2826" i="6"/>
  <c r="AL2826" i="6"/>
  <c r="AM2826" i="6"/>
  <c r="AN2826" i="6"/>
  <c r="AO2826" i="6"/>
  <c r="AP2826" i="6"/>
  <c r="AQ2826" i="6"/>
  <c r="AR2826" i="6"/>
  <c r="AS2826" i="6"/>
  <c r="BJ2826" i="6"/>
  <c r="BK2826" i="6"/>
  <c r="BL2826" i="6"/>
  <c r="BM2826" i="6"/>
  <c r="BN2826" i="6"/>
  <c r="AK2827" i="6"/>
  <c r="AL2827" i="6"/>
  <c r="AM2827" i="6"/>
  <c r="AN2827" i="6"/>
  <c r="AO2827" i="6"/>
  <c r="AP2827" i="6"/>
  <c r="AQ2827" i="6"/>
  <c r="AR2827" i="6"/>
  <c r="AS2827" i="6"/>
  <c r="BJ2827" i="6"/>
  <c r="BK2827" i="6"/>
  <c r="BL2827" i="6"/>
  <c r="BM2827" i="6"/>
  <c r="BN2827" i="6"/>
  <c r="AK2828" i="6"/>
  <c r="AL2828" i="6"/>
  <c r="AM2828" i="6"/>
  <c r="AN2828" i="6"/>
  <c r="AO2828" i="6"/>
  <c r="AP2828" i="6"/>
  <c r="AQ2828" i="6"/>
  <c r="AR2828" i="6"/>
  <c r="AS2828" i="6"/>
  <c r="BJ2828" i="6"/>
  <c r="BK2828" i="6"/>
  <c r="BL2828" i="6"/>
  <c r="BM2828" i="6"/>
  <c r="BN2828" i="6"/>
  <c r="AK2829" i="6"/>
  <c r="AL2829" i="6"/>
  <c r="AM2829" i="6"/>
  <c r="AN2829" i="6"/>
  <c r="AO2829" i="6"/>
  <c r="AP2829" i="6"/>
  <c r="AQ2829" i="6"/>
  <c r="AR2829" i="6"/>
  <c r="AS2829" i="6"/>
  <c r="BJ2829" i="6"/>
  <c r="BK2829" i="6"/>
  <c r="BL2829" i="6"/>
  <c r="BM2829" i="6"/>
  <c r="BN2829" i="6"/>
  <c r="AK2830" i="6"/>
  <c r="AL2830" i="6"/>
  <c r="AM2830" i="6"/>
  <c r="AN2830" i="6"/>
  <c r="AO2830" i="6"/>
  <c r="AP2830" i="6"/>
  <c r="AQ2830" i="6"/>
  <c r="AR2830" i="6"/>
  <c r="AS2830" i="6"/>
  <c r="BJ2830" i="6"/>
  <c r="BK2830" i="6"/>
  <c r="BL2830" i="6"/>
  <c r="BM2830" i="6"/>
  <c r="BN2830" i="6"/>
  <c r="AK2831" i="6"/>
  <c r="AL2831" i="6"/>
  <c r="AM2831" i="6"/>
  <c r="AN2831" i="6"/>
  <c r="AO2831" i="6"/>
  <c r="AP2831" i="6"/>
  <c r="AQ2831" i="6"/>
  <c r="AR2831" i="6"/>
  <c r="AS2831" i="6"/>
  <c r="BJ2831" i="6"/>
  <c r="BK2831" i="6"/>
  <c r="BL2831" i="6"/>
  <c r="BM2831" i="6"/>
  <c r="BN2831" i="6"/>
  <c r="AK2832" i="6"/>
  <c r="AL2832" i="6"/>
  <c r="AM2832" i="6"/>
  <c r="AN2832" i="6"/>
  <c r="AO2832" i="6"/>
  <c r="AP2832" i="6"/>
  <c r="AQ2832" i="6"/>
  <c r="AR2832" i="6"/>
  <c r="AS2832" i="6"/>
  <c r="BJ2832" i="6"/>
  <c r="BK2832" i="6"/>
  <c r="BL2832" i="6"/>
  <c r="BM2832" i="6"/>
  <c r="BN2832" i="6"/>
  <c r="AK2833" i="6"/>
  <c r="AL2833" i="6"/>
  <c r="AM2833" i="6"/>
  <c r="AN2833" i="6"/>
  <c r="AO2833" i="6"/>
  <c r="AP2833" i="6"/>
  <c r="AQ2833" i="6"/>
  <c r="AR2833" i="6"/>
  <c r="AS2833" i="6"/>
  <c r="BJ2833" i="6"/>
  <c r="BK2833" i="6"/>
  <c r="BL2833" i="6"/>
  <c r="BM2833" i="6"/>
  <c r="BN2833" i="6"/>
  <c r="AK2834" i="6"/>
  <c r="AL2834" i="6"/>
  <c r="AM2834" i="6"/>
  <c r="AN2834" i="6"/>
  <c r="AO2834" i="6"/>
  <c r="AP2834" i="6"/>
  <c r="AQ2834" i="6"/>
  <c r="AR2834" i="6"/>
  <c r="AS2834" i="6"/>
  <c r="BJ2834" i="6"/>
  <c r="BK2834" i="6"/>
  <c r="BL2834" i="6"/>
  <c r="BM2834" i="6"/>
  <c r="BN2834" i="6"/>
  <c r="AK2835" i="6"/>
  <c r="AL2835" i="6"/>
  <c r="AM2835" i="6"/>
  <c r="AN2835" i="6"/>
  <c r="AO2835" i="6"/>
  <c r="AP2835" i="6"/>
  <c r="AQ2835" i="6"/>
  <c r="AR2835" i="6"/>
  <c r="AS2835" i="6"/>
  <c r="BJ2835" i="6"/>
  <c r="BK2835" i="6"/>
  <c r="BL2835" i="6"/>
  <c r="BM2835" i="6"/>
  <c r="BN2835" i="6"/>
  <c r="AK2836" i="6"/>
  <c r="AL2836" i="6"/>
  <c r="AM2836" i="6"/>
  <c r="AN2836" i="6"/>
  <c r="AO2836" i="6"/>
  <c r="AP2836" i="6"/>
  <c r="AQ2836" i="6"/>
  <c r="AR2836" i="6"/>
  <c r="AS2836" i="6"/>
  <c r="BJ2836" i="6"/>
  <c r="BK2836" i="6"/>
  <c r="BL2836" i="6"/>
  <c r="BM2836" i="6"/>
  <c r="BN2836" i="6"/>
  <c r="AK2837" i="6"/>
  <c r="AL2837" i="6"/>
  <c r="AM2837" i="6"/>
  <c r="AN2837" i="6"/>
  <c r="AO2837" i="6"/>
  <c r="AP2837" i="6"/>
  <c r="AQ2837" i="6"/>
  <c r="AR2837" i="6"/>
  <c r="AS2837" i="6"/>
  <c r="BJ2837" i="6"/>
  <c r="BK2837" i="6"/>
  <c r="BL2837" i="6"/>
  <c r="BM2837" i="6"/>
  <c r="BN2837" i="6"/>
  <c r="AK2838" i="6"/>
  <c r="AL2838" i="6"/>
  <c r="AM2838" i="6"/>
  <c r="AN2838" i="6"/>
  <c r="AO2838" i="6"/>
  <c r="AP2838" i="6"/>
  <c r="AQ2838" i="6"/>
  <c r="AR2838" i="6"/>
  <c r="AS2838" i="6"/>
  <c r="BJ2838" i="6"/>
  <c r="BK2838" i="6"/>
  <c r="BL2838" i="6"/>
  <c r="BM2838" i="6"/>
  <c r="BN2838" i="6"/>
  <c r="AK2839" i="6"/>
  <c r="AL2839" i="6"/>
  <c r="AM2839" i="6"/>
  <c r="AN2839" i="6"/>
  <c r="AO2839" i="6"/>
  <c r="AP2839" i="6"/>
  <c r="AQ2839" i="6"/>
  <c r="AR2839" i="6"/>
  <c r="AS2839" i="6"/>
  <c r="BJ2839" i="6"/>
  <c r="BK2839" i="6"/>
  <c r="BL2839" i="6"/>
  <c r="BM2839" i="6"/>
  <c r="BN2839" i="6"/>
  <c r="AK2840" i="6"/>
  <c r="AL2840" i="6"/>
  <c r="AM2840" i="6"/>
  <c r="AN2840" i="6"/>
  <c r="AO2840" i="6"/>
  <c r="AP2840" i="6"/>
  <c r="AQ2840" i="6"/>
  <c r="AR2840" i="6"/>
  <c r="AS2840" i="6"/>
  <c r="BJ2840" i="6"/>
  <c r="BK2840" i="6"/>
  <c r="BL2840" i="6"/>
  <c r="BM2840" i="6"/>
  <c r="BN2840" i="6"/>
  <c r="AK2841" i="6"/>
  <c r="AL2841" i="6"/>
  <c r="AM2841" i="6"/>
  <c r="AN2841" i="6"/>
  <c r="AO2841" i="6"/>
  <c r="AP2841" i="6"/>
  <c r="AQ2841" i="6"/>
  <c r="AR2841" i="6"/>
  <c r="AS2841" i="6"/>
  <c r="BJ2841" i="6"/>
  <c r="BK2841" i="6"/>
  <c r="BL2841" i="6"/>
  <c r="BM2841" i="6"/>
  <c r="BN2841" i="6"/>
  <c r="AK2842" i="6"/>
  <c r="AL2842" i="6"/>
  <c r="AM2842" i="6"/>
  <c r="AN2842" i="6"/>
  <c r="AO2842" i="6"/>
  <c r="AP2842" i="6"/>
  <c r="AQ2842" i="6"/>
  <c r="AR2842" i="6"/>
  <c r="AS2842" i="6"/>
  <c r="BJ2842" i="6"/>
  <c r="BK2842" i="6"/>
  <c r="BL2842" i="6"/>
  <c r="BM2842" i="6"/>
  <c r="BN2842" i="6"/>
  <c r="AK2843" i="6"/>
  <c r="AL2843" i="6"/>
  <c r="AM2843" i="6"/>
  <c r="AN2843" i="6"/>
  <c r="AO2843" i="6"/>
  <c r="AP2843" i="6"/>
  <c r="AQ2843" i="6"/>
  <c r="AR2843" i="6"/>
  <c r="AS2843" i="6"/>
  <c r="BJ2843" i="6"/>
  <c r="BK2843" i="6"/>
  <c r="BL2843" i="6"/>
  <c r="BM2843" i="6"/>
  <c r="BN2843" i="6"/>
  <c r="AK2844" i="6"/>
  <c r="AL2844" i="6"/>
  <c r="AM2844" i="6"/>
  <c r="AN2844" i="6"/>
  <c r="AO2844" i="6"/>
  <c r="AP2844" i="6"/>
  <c r="AQ2844" i="6"/>
  <c r="AR2844" i="6"/>
  <c r="AS2844" i="6"/>
  <c r="BJ2844" i="6"/>
  <c r="BK2844" i="6"/>
  <c r="BL2844" i="6"/>
  <c r="BM2844" i="6"/>
  <c r="BN2844" i="6"/>
  <c r="AK2845" i="6"/>
  <c r="AL2845" i="6"/>
  <c r="AM2845" i="6"/>
  <c r="AN2845" i="6"/>
  <c r="AO2845" i="6"/>
  <c r="AP2845" i="6"/>
  <c r="AQ2845" i="6"/>
  <c r="AR2845" i="6"/>
  <c r="AS2845" i="6"/>
  <c r="BJ2845" i="6"/>
  <c r="BK2845" i="6"/>
  <c r="BL2845" i="6"/>
  <c r="BM2845" i="6"/>
  <c r="BN2845" i="6"/>
  <c r="AK2846" i="6"/>
  <c r="AL2846" i="6"/>
  <c r="AM2846" i="6"/>
  <c r="AN2846" i="6"/>
  <c r="AO2846" i="6"/>
  <c r="AP2846" i="6"/>
  <c r="AQ2846" i="6"/>
  <c r="AR2846" i="6"/>
  <c r="AS2846" i="6"/>
  <c r="BJ2846" i="6"/>
  <c r="BK2846" i="6"/>
  <c r="BL2846" i="6"/>
  <c r="BM2846" i="6"/>
  <c r="BN2846" i="6"/>
  <c r="AK2847" i="6"/>
  <c r="AL2847" i="6"/>
  <c r="AM2847" i="6"/>
  <c r="AN2847" i="6"/>
  <c r="AO2847" i="6"/>
  <c r="AP2847" i="6"/>
  <c r="AQ2847" i="6"/>
  <c r="AR2847" i="6"/>
  <c r="AS2847" i="6"/>
  <c r="BJ2847" i="6"/>
  <c r="BK2847" i="6"/>
  <c r="BL2847" i="6"/>
  <c r="BM2847" i="6"/>
  <c r="BN2847" i="6"/>
  <c r="AK2848" i="6"/>
  <c r="AL2848" i="6"/>
  <c r="AM2848" i="6"/>
  <c r="AN2848" i="6"/>
  <c r="AO2848" i="6"/>
  <c r="AP2848" i="6"/>
  <c r="AQ2848" i="6"/>
  <c r="AR2848" i="6"/>
  <c r="AS2848" i="6"/>
  <c r="BJ2848" i="6"/>
  <c r="BK2848" i="6"/>
  <c r="BL2848" i="6"/>
  <c r="BM2848" i="6"/>
  <c r="BN2848" i="6"/>
  <c r="AK2849" i="6"/>
  <c r="AL2849" i="6"/>
  <c r="AM2849" i="6"/>
  <c r="AN2849" i="6"/>
  <c r="AO2849" i="6"/>
  <c r="AP2849" i="6"/>
  <c r="AQ2849" i="6"/>
  <c r="AR2849" i="6"/>
  <c r="AS2849" i="6"/>
  <c r="BJ2849" i="6"/>
  <c r="BK2849" i="6"/>
  <c r="BL2849" i="6"/>
  <c r="BM2849" i="6"/>
  <c r="BN2849" i="6"/>
  <c r="AK2850" i="6"/>
  <c r="AL2850" i="6"/>
  <c r="AM2850" i="6"/>
  <c r="AN2850" i="6"/>
  <c r="AO2850" i="6"/>
  <c r="AP2850" i="6"/>
  <c r="AQ2850" i="6"/>
  <c r="AR2850" i="6"/>
  <c r="AS2850" i="6"/>
  <c r="BJ2850" i="6"/>
  <c r="BK2850" i="6"/>
  <c r="BL2850" i="6"/>
  <c r="BM2850" i="6"/>
  <c r="BN2850" i="6"/>
  <c r="AK2851" i="6"/>
  <c r="AL2851" i="6"/>
  <c r="AM2851" i="6"/>
  <c r="AN2851" i="6"/>
  <c r="AO2851" i="6"/>
  <c r="AP2851" i="6"/>
  <c r="AQ2851" i="6"/>
  <c r="AR2851" i="6"/>
  <c r="AS2851" i="6"/>
  <c r="BJ2851" i="6"/>
  <c r="BK2851" i="6"/>
  <c r="BL2851" i="6"/>
  <c r="BM2851" i="6"/>
  <c r="BN2851" i="6"/>
  <c r="AK2852" i="6"/>
  <c r="AL2852" i="6"/>
  <c r="AM2852" i="6"/>
  <c r="AN2852" i="6"/>
  <c r="AO2852" i="6"/>
  <c r="AP2852" i="6"/>
  <c r="AQ2852" i="6"/>
  <c r="AR2852" i="6"/>
  <c r="AS2852" i="6"/>
  <c r="BJ2852" i="6"/>
  <c r="BK2852" i="6"/>
  <c r="BL2852" i="6"/>
  <c r="BM2852" i="6"/>
  <c r="BN2852" i="6"/>
  <c r="AK2853" i="6"/>
  <c r="AL2853" i="6"/>
  <c r="AM2853" i="6"/>
  <c r="AN2853" i="6"/>
  <c r="AO2853" i="6"/>
  <c r="AP2853" i="6"/>
  <c r="AQ2853" i="6"/>
  <c r="AR2853" i="6"/>
  <c r="AS2853" i="6"/>
  <c r="BJ2853" i="6"/>
  <c r="BK2853" i="6"/>
  <c r="BL2853" i="6"/>
  <c r="BM2853" i="6"/>
  <c r="BN2853" i="6"/>
  <c r="AK2854" i="6"/>
  <c r="AL2854" i="6"/>
  <c r="AM2854" i="6"/>
  <c r="AN2854" i="6"/>
  <c r="AO2854" i="6"/>
  <c r="AP2854" i="6"/>
  <c r="AQ2854" i="6"/>
  <c r="AR2854" i="6"/>
  <c r="AS2854" i="6"/>
  <c r="BJ2854" i="6"/>
  <c r="BK2854" i="6"/>
  <c r="BL2854" i="6"/>
  <c r="BM2854" i="6"/>
  <c r="BN2854" i="6"/>
  <c r="AK2855" i="6"/>
  <c r="AL2855" i="6"/>
  <c r="AM2855" i="6"/>
  <c r="AN2855" i="6"/>
  <c r="AO2855" i="6"/>
  <c r="AP2855" i="6"/>
  <c r="AQ2855" i="6"/>
  <c r="AR2855" i="6"/>
  <c r="AS2855" i="6"/>
  <c r="BJ2855" i="6"/>
  <c r="BK2855" i="6"/>
  <c r="BL2855" i="6"/>
  <c r="BM2855" i="6"/>
  <c r="BN2855" i="6"/>
  <c r="AK2856" i="6"/>
  <c r="AL2856" i="6"/>
  <c r="AM2856" i="6"/>
  <c r="AN2856" i="6"/>
  <c r="AO2856" i="6"/>
  <c r="AP2856" i="6"/>
  <c r="AQ2856" i="6"/>
  <c r="AR2856" i="6"/>
  <c r="AS2856" i="6"/>
  <c r="BJ2856" i="6"/>
  <c r="BK2856" i="6"/>
  <c r="BL2856" i="6"/>
  <c r="BM2856" i="6"/>
  <c r="BN2856" i="6"/>
  <c r="AK2857" i="6"/>
  <c r="AL2857" i="6"/>
  <c r="AM2857" i="6"/>
  <c r="AN2857" i="6"/>
  <c r="AO2857" i="6"/>
  <c r="AP2857" i="6"/>
  <c r="AQ2857" i="6"/>
  <c r="AR2857" i="6"/>
  <c r="AS2857" i="6"/>
  <c r="BJ2857" i="6"/>
  <c r="BK2857" i="6"/>
  <c r="BL2857" i="6"/>
  <c r="BM2857" i="6"/>
  <c r="BN2857" i="6"/>
  <c r="AK2858" i="6"/>
  <c r="AL2858" i="6"/>
  <c r="AM2858" i="6"/>
  <c r="AN2858" i="6"/>
  <c r="AO2858" i="6"/>
  <c r="AP2858" i="6"/>
  <c r="AQ2858" i="6"/>
  <c r="AR2858" i="6"/>
  <c r="AS2858" i="6"/>
  <c r="BJ2858" i="6"/>
  <c r="BK2858" i="6"/>
  <c r="BL2858" i="6"/>
  <c r="BM2858" i="6"/>
  <c r="BN2858" i="6"/>
  <c r="AK2859" i="6"/>
  <c r="AL2859" i="6"/>
  <c r="AM2859" i="6"/>
  <c r="AN2859" i="6"/>
  <c r="AO2859" i="6"/>
  <c r="AP2859" i="6"/>
  <c r="AQ2859" i="6"/>
  <c r="AR2859" i="6"/>
  <c r="AS2859" i="6"/>
  <c r="BJ2859" i="6"/>
  <c r="BK2859" i="6"/>
  <c r="BL2859" i="6"/>
  <c r="BM2859" i="6"/>
  <c r="BN2859" i="6"/>
  <c r="AK2860" i="6"/>
  <c r="AL2860" i="6"/>
  <c r="AM2860" i="6"/>
  <c r="AN2860" i="6"/>
  <c r="AO2860" i="6"/>
  <c r="AP2860" i="6"/>
  <c r="AQ2860" i="6"/>
  <c r="AR2860" i="6"/>
  <c r="AS2860" i="6"/>
  <c r="BJ2860" i="6"/>
  <c r="BK2860" i="6"/>
  <c r="BL2860" i="6"/>
  <c r="BM2860" i="6"/>
  <c r="BN2860" i="6"/>
  <c r="AK2861" i="6"/>
  <c r="AL2861" i="6"/>
  <c r="AM2861" i="6"/>
  <c r="AN2861" i="6"/>
  <c r="AO2861" i="6"/>
  <c r="AP2861" i="6"/>
  <c r="AQ2861" i="6"/>
  <c r="AR2861" i="6"/>
  <c r="AS2861" i="6"/>
  <c r="BJ2861" i="6"/>
  <c r="BK2861" i="6"/>
  <c r="BL2861" i="6"/>
  <c r="BM2861" i="6"/>
  <c r="BN2861" i="6"/>
  <c r="AK2862" i="6"/>
  <c r="AL2862" i="6"/>
  <c r="AM2862" i="6"/>
  <c r="AN2862" i="6"/>
  <c r="AO2862" i="6"/>
  <c r="AP2862" i="6"/>
  <c r="AQ2862" i="6"/>
  <c r="AR2862" i="6"/>
  <c r="AS2862" i="6"/>
  <c r="BJ2862" i="6"/>
  <c r="BK2862" i="6"/>
  <c r="BL2862" i="6"/>
  <c r="BM2862" i="6"/>
  <c r="BN2862" i="6"/>
  <c r="AK2863" i="6"/>
  <c r="AL2863" i="6"/>
  <c r="AM2863" i="6"/>
  <c r="AN2863" i="6"/>
  <c r="AO2863" i="6"/>
  <c r="AP2863" i="6"/>
  <c r="AQ2863" i="6"/>
  <c r="AR2863" i="6"/>
  <c r="AS2863" i="6"/>
  <c r="BJ2863" i="6"/>
  <c r="BK2863" i="6"/>
  <c r="BL2863" i="6"/>
  <c r="BM2863" i="6"/>
  <c r="BN2863" i="6"/>
  <c r="AK2864" i="6"/>
  <c r="AL2864" i="6"/>
  <c r="AM2864" i="6"/>
  <c r="AN2864" i="6"/>
  <c r="AO2864" i="6"/>
  <c r="AP2864" i="6"/>
  <c r="AQ2864" i="6"/>
  <c r="AR2864" i="6"/>
  <c r="AS2864" i="6"/>
  <c r="BJ2864" i="6"/>
  <c r="BK2864" i="6"/>
  <c r="BL2864" i="6"/>
  <c r="BM2864" i="6"/>
  <c r="BN2864" i="6"/>
  <c r="AK2865" i="6"/>
  <c r="AL2865" i="6"/>
  <c r="AM2865" i="6"/>
  <c r="AN2865" i="6"/>
  <c r="AO2865" i="6"/>
  <c r="AP2865" i="6"/>
  <c r="AQ2865" i="6"/>
  <c r="AR2865" i="6"/>
  <c r="AS2865" i="6"/>
  <c r="BJ2865" i="6"/>
  <c r="BK2865" i="6"/>
  <c r="BL2865" i="6"/>
  <c r="BM2865" i="6"/>
  <c r="BN2865" i="6"/>
  <c r="AK2866" i="6"/>
  <c r="AL2866" i="6"/>
  <c r="AM2866" i="6"/>
  <c r="AN2866" i="6"/>
  <c r="AO2866" i="6"/>
  <c r="AP2866" i="6"/>
  <c r="AQ2866" i="6"/>
  <c r="AR2866" i="6"/>
  <c r="AS2866" i="6"/>
  <c r="BJ2866" i="6"/>
  <c r="BK2866" i="6"/>
  <c r="BL2866" i="6"/>
  <c r="BM2866" i="6"/>
  <c r="BN2866" i="6"/>
  <c r="AK2867" i="6"/>
  <c r="AL2867" i="6"/>
  <c r="AM2867" i="6"/>
  <c r="AN2867" i="6"/>
  <c r="AO2867" i="6"/>
  <c r="AP2867" i="6"/>
  <c r="AQ2867" i="6"/>
  <c r="AR2867" i="6"/>
  <c r="AS2867" i="6"/>
  <c r="BJ2867" i="6"/>
  <c r="BK2867" i="6"/>
  <c r="BL2867" i="6"/>
  <c r="BM2867" i="6"/>
  <c r="BN2867" i="6"/>
  <c r="AK2868" i="6"/>
  <c r="AL2868" i="6"/>
  <c r="AM2868" i="6"/>
  <c r="AN2868" i="6"/>
  <c r="AO2868" i="6"/>
  <c r="AP2868" i="6"/>
  <c r="AQ2868" i="6"/>
  <c r="AR2868" i="6"/>
  <c r="AS2868" i="6"/>
  <c r="BJ2868" i="6"/>
  <c r="BK2868" i="6"/>
  <c r="BL2868" i="6"/>
  <c r="BM2868" i="6"/>
  <c r="BN2868" i="6"/>
  <c r="AK2869" i="6"/>
  <c r="AL2869" i="6"/>
  <c r="AM2869" i="6"/>
  <c r="AN2869" i="6"/>
  <c r="AO2869" i="6"/>
  <c r="AP2869" i="6"/>
  <c r="AQ2869" i="6"/>
  <c r="AR2869" i="6"/>
  <c r="AS2869" i="6"/>
  <c r="BJ2869" i="6"/>
  <c r="BK2869" i="6"/>
  <c r="BL2869" i="6"/>
  <c r="BM2869" i="6"/>
  <c r="BN2869" i="6"/>
  <c r="AK2870" i="6"/>
  <c r="AL2870" i="6"/>
  <c r="AM2870" i="6"/>
  <c r="AN2870" i="6"/>
  <c r="AO2870" i="6"/>
  <c r="AP2870" i="6"/>
  <c r="AQ2870" i="6"/>
  <c r="AR2870" i="6"/>
  <c r="AS2870" i="6"/>
  <c r="BJ2870" i="6"/>
  <c r="BK2870" i="6"/>
  <c r="BL2870" i="6"/>
  <c r="BM2870" i="6"/>
  <c r="BN2870" i="6"/>
  <c r="AK2871" i="6"/>
  <c r="AL2871" i="6"/>
  <c r="AM2871" i="6"/>
  <c r="AN2871" i="6"/>
  <c r="AO2871" i="6"/>
  <c r="AP2871" i="6"/>
  <c r="AQ2871" i="6"/>
  <c r="AR2871" i="6"/>
  <c r="AS2871" i="6"/>
  <c r="BJ2871" i="6"/>
  <c r="BK2871" i="6"/>
  <c r="BL2871" i="6"/>
  <c r="BM2871" i="6"/>
  <c r="BN2871" i="6"/>
  <c r="AK2872" i="6"/>
  <c r="AL2872" i="6"/>
  <c r="AM2872" i="6"/>
  <c r="AN2872" i="6"/>
  <c r="AO2872" i="6"/>
  <c r="AP2872" i="6"/>
  <c r="AQ2872" i="6"/>
  <c r="AR2872" i="6"/>
  <c r="AS2872" i="6"/>
  <c r="BJ2872" i="6"/>
  <c r="BK2872" i="6"/>
  <c r="BL2872" i="6"/>
  <c r="BM2872" i="6"/>
  <c r="BN2872" i="6"/>
  <c r="AK2873" i="6"/>
  <c r="AL2873" i="6"/>
  <c r="AM2873" i="6"/>
  <c r="AN2873" i="6"/>
  <c r="AO2873" i="6"/>
  <c r="AP2873" i="6"/>
  <c r="AQ2873" i="6"/>
  <c r="AR2873" i="6"/>
  <c r="AS2873" i="6"/>
  <c r="BJ2873" i="6"/>
  <c r="BK2873" i="6"/>
  <c r="BL2873" i="6"/>
  <c r="BM2873" i="6"/>
  <c r="BN2873" i="6"/>
  <c r="AK2874" i="6"/>
  <c r="AL2874" i="6"/>
  <c r="AM2874" i="6"/>
  <c r="AN2874" i="6"/>
  <c r="AO2874" i="6"/>
  <c r="AP2874" i="6"/>
  <c r="AQ2874" i="6"/>
  <c r="AR2874" i="6"/>
  <c r="AS2874" i="6"/>
  <c r="BJ2874" i="6"/>
  <c r="BK2874" i="6"/>
  <c r="BL2874" i="6"/>
  <c r="BM2874" i="6"/>
  <c r="BN2874" i="6"/>
  <c r="AK2875" i="6"/>
  <c r="AL2875" i="6"/>
  <c r="AM2875" i="6"/>
  <c r="AN2875" i="6"/>
  <c r="AO2875" i="6"/>
  <c r="AP2875" i="6"/>
  <c r="AQ2875" i="6"/>
  <c r="AR2875" i="6"/>
  <c r="AS2875" i="6"/>
  <c r="BJ2875" i="6"/>
  <c r="BK2875" i="6"/>
  <c r="BL2875" i="6"/>
  <c r="BM2875" i="6"/>
  <c r="BN2875" i="6"/>
  <c r="AK2876" i="6"/>
  <c r="AL2876" i="6"/>
  <c r="AM2876" i="6"/>
  <c r="AN2876" i="6"/>
  <c r="AO2876" i="6"/>
  <c r="AP2876" i="6"/>
  <c r="AQ2876" i="6"/>
  <c r="AR2876" i="6"/>
  <c r="AS2876" i="6"/>
  <c r="BJ2876" i="6"/>
  <c r="BK2876" i="6"/>
  <c r="BL2876" i="6"/>
  <c r="BM2876" i="6"/>
  <c r="BN2876" i="6"/>
  <c r="AK2877" i="6"/>
  <c r="AL2877" i="6"/>
  <c r="AM2877" i="6"/>
  <c r="AN2877" i="6"/>
  <c r="AO2877" i="6"/>
  <c r="AP2877" i="6"/>
  <c r="AQ2877" i="6"/>
  <c r="AR2877" i="6"/>
  <c r="AS2877" i="6"/>
  <c r="BJ2877" i="6"/>
  <c r="BK2877" i="6"/>
  <c r="BL2877" i="6"/>
  <c r="BM2877" i="6"/>
  <c r="BN2877" i="6"/>
  <c r="AK2878" i="6"/>
  <c r="AL2878" i="6"/>
  <c r="AM2878" i="6"/>
  <c r="AN2878" i="6"/>
  <c r="AO2878" i="6"/>
  <c r="AP2878" i="6"/>
  <c r="AQ2878" i="6"/>
  <c r="AR2878" i="6"/>
  <c r="AS2878" i="6"/>
  <c r="BJ2878" i="6"/>
  <c r="BK2878" i="6"/>
  <c r="BL2878" i="6"/>
  <c r="BM2878" i="6"/>
  <c r="BN2878" i="6"/>
  <c r="AK2879" i="6"/>
  <c r="AL2879" i="6"/>
  <c r="AM2879" i="6"/>
  <c r="AN2879" i="6"/>
  <c r="AO2879" i="6"/>
  <c r="AP2879" i="6"/>
  <c r="AQ2879" i="6"/>
  <c r="AR2879" i="6"/>
  <c r="AS2879" i="6"/>
  <c r="BJ2879" i="6"/>
  <c r="BK2879" i="6"/>
  <c r="BL2879" i="6"/>
  <c r="BM2879" i="6"/>
  <c r="BN2879" i="6"/>
  <c r="AK2880" i="6"/>
  <c r="AL2880" i="6"/>
  <c r="AM2880" i="6"/>
  <c r="AN2880" i="6"/>
  <c r="AO2880" i="6"/>
  <c r="AP2880" i="6"/>
  <c r="AQ2880" i="6"/>
  <c r="AR2880" i="6"/>
  <c r="AS2880" i="6"/>
  <c r="BJ2880" i="6"/>
  <c r="BK2880" i="6"/>
  <c r="BL2880" i="6"/>
  <c r="BM2880" i="6"/>
  <c r="BN2880" i="6"/>
  <c r="AK2881" i="6"/>
  <c r="AL2881" i="6"/>
  <c r="AM2881" i="6"/>
  <c r="AN2881" i="6"/>
  <c r="AO2881" i="6"/>
  <c r="AP2881" i="6"/>
  <c r="AQ2881" i="6"/>
  <c r="AR2881" i="6"/>
  <c r="AS2881" i="6"/>
  <c r="BJ2881" i="6"/>
  <c r="BK2881" i="6"/>
  <c r="BL2881" i="6"/>
  <c r="BM2881" i="6"/>
  <c r="BN2881" i="6"/>
  <c r="AK2882" i="6"/>
  <c r="AL2882" i="6"/>
  <c r="AM2882" i="6"/>
  <c r="AN2882" i="6"/>
  <c r="AO2882" i="6"/>
  <c r="AP2882" i="6"/>
  <c r="AQ2882" i="6"/>
  <c r="AR2882" i="6"/>
  <c r="AS2882" i="6"/>
  <c r="BJ2882" i="6"/>
  <c r="BK2882" i="6"/>
  <c r="BL2882" i="6"/>
  <c r="BM2882" i="6"/>
  <c r="BN2882" i="6"/>
  <c r="AK2883" i="6"/>
  <c r="AL2883" i="6"/>
  <c r="AM2883" i="6"/>
  <c r="AN2883" i="6"/>
  <c r="AO2883" i="6"/>
  <c r="AP2883" i="6"/>
  <c r="AQ2883" i="6"/>
  <c r="AR2883" i="6"/>
  <c r="AS2883" i="6"/>
  <c r="BJ2883" i="6"/>
  <c r="BK2883" i="6"/>
  <c r="BL2883" i="6"/>
  <c r="BM2883" i="6"/>
  <c r="BN2883" i="6"/>
  <c r="AK2884" i="6"/>
  <c r="AL2884" i="6"/>
  <c r="AM2884" i="6"/>
  <c r="AN2884" i="6"/>
  <c r="AO2884" i="6"/>
  <c r="AP2884" i="6"/>
  <c r="AQ2884" i="6"/>
  <c r="AR2884" i="6"/>
  <c r="AS2884" i="6"/>
  <c r="BJ2884" i="6"/>
  <c r="BK2884" i="6"/>
  <c r="BL2884" i="6"/>
  <c r="BM2884" i="6"/>
  <c r="BN2884" i="6"/>
  <c r="AK2885" i="6"/>
  <c r="AL2885" i="6"/>
  <c r="AM2885" i="6"/>
  <c r="AN2885" i="6"/>
  <c r="AO2885" i="6"/>
  <c r="AP2885" i="6"/>
  <c r="AQ2885" i="6"/>
  <c r="AR2885" i="6"/>
  <c r="AS2885" i="6"/>
  <c r="BJ2885" i="6"/>
  <c r="BK2885" i="6"/>
  <c r="BL2885" i="6"/>
  <c r="BM2885" i="6"/>
  <c r="BN2885" i="6"/>
  <c r="AK2886" i="6"/>
  <c r="AL2886" i="6"/>
  <c r="AM2886" i="6"/>
  <c r="AN2886" i="6"/>
  <c r="AO2886" i="6"/>
  <c r="AP2886" i="6"/>
  <c r="AQ2886" i="6"/>
  <c r="AR2886" i="6"/>
  <c r="AS2886" i="6"/>
  <c r="BJ2886" i="6"/>
  <c r="BK2886" i="6"/>
  <c r="BL2886" i="6"/>
  <c r="BM2886" i="6"/>
  <c r="BN2886" i="6"/>
  <c r="AK2887" i="6"/>
  <c r="AL2887" i="6"/>
  <c r="AM2887" i="6"/>
  <c r="AN2887" i="6"/>
  <c r="AO2887" i="6"/>
  <c r="AP2887" i="6"/>
  <c r="AQ2887" i="6"/>
  <c r="AR2887" i="6"/>
  <c r="AS2887" i="6"/>
  <c r="BJ2887" i="6"/>
  <c r="BK2887" i="6"/>
  <c r="BL2887" i="6"/>
  <c r="BM2887" i="6"/>
  <c r="BN2887" i="6"/>
  <c r="AK2888" i="6"/>
  <c r="AL2888" i="6"/>
  <c r="AM2888" i="6"/>
  <c r="AN2888" i="6"/>
  <c r="AO2888" i="6"/>
  <c r="AP2888" i="6"/>
  <c r="AQ2888" i="6"/>
  <c r="AR2888" i="6"/>
  <c r="AS2888" i="6"/>
  <c r="BJ2888" i="6"/>
  <c r="BK2888" i="6"/>
  <c r="BL2888" i="6"/>
  <c r="BM2888" i="6"/>
  <c r="BN2888" i="6"/>
  <c r="AK2889" i="6"/>
  <c r="AL2889" i="6"/>
  <c r="AM2889" i="6"/>
  <c r="AN2889" i="6"/>
  <c r="AO2889" i="6"/>
  <c r="AP2889" i="6"/>
  <c r="AQ2889" i="6"/>
  <c r="AR2889" i="6"/>
  <c r="AS2889" i="6"/>
  <c r="BJ2889" i="6"/>
  <c r="BK2889" i="6"/>
  <c r="BL2889" i="6"/>
  <c r="BM2889" i="6"/>
  <c r="BN2889" i="6"/>
  <c r="AK2890" i="6"/>
  <c r="AL2890" i="6"/>
  <c r="AM2890" i="6"/>
  <c r="AN2890" i="6"/>
  <c r="AO2890" i="6"/>
  <c r="AP2890" i="6"/>
  <c r="AQ2890" i="6"/>
  <c r="AR2890" i="6"/>
  <c r="AS2890" i="6"/>
  <c r="BJ2890" i="6"/>
  <c r="BK2890" i="6"/>
  <c r="BL2890" i="6"/>
  <c r="BM2890" i="6"/>
  <c r="BN2890" i="6"/>
  <c r="AK2891" i="6"/>
  <c r="AL2891" i="6"/>
  <c r="AM2891" i="6"/>
  <c r="AN2891" i="6"/>
  <c r="AO2891" i="6"/>
  <c r="AP2891" i="6"/>
  <c r="AQ2891" i="6"/>
  <c r="AR2891" i="6"/>
  <c r="AS2891" i="6"/>
  <c r="BJ2891" i="6"/>
  <c r="BK2891" i="6"/>
  <c r="BL2891" i="6"/>
  <c r="BM2891" i="6"/>
  <c r="BN2891" i="6"/>
  <c r="AK2892" i="6"/>
  <c r="AL2892" i="6"/>
  <c r="AM2892" i="6"/>
  <c r="AN2892" i="6"/>
  <c r="AO2892" i="6"/>
  <c r="AP2892" i="6"/>
  <c r="AQ2892" i="6"/>
  <c r="AR2892" i="6"/>
  <c r="AS2892" i="6"/>
  <c r="BJ2892" i="6"/>
  <c r="BK2892" i="6"/>
  <c r="BL2892" i="6"/>
  <c r="BM2892" i="6"/>
  <c r="BN2892" i="6"/>
  <c r="AK2893" i="6"/>
  <c r="AL2893" i="6"/>
  <c r="AM2893" i="6"/>
  <c r="AN2893" i="6"/>
  <c r="AO2893" i="6"/>
  <c r="AP2893" i="6"/>
  <c r="AQ2893" i="6"/>
  <c r="AR2893" i="6"/>
  <c r="AS2893" i="6"/>
  <c r="BJ2893" i="6"/>
  <c r="BK2893" i="6"/>
  <c r="BL2893" i="6"/>
  <c r="BM2893" i="6"/>
  <c r="BN2893" i="6"/>
  <c r="AK2894" i="6"/>
  <c r="AL2894" i="6"/>
  <c r="AM2894" i="6"/>
  <c r="AN2894" i="6"/>
  <c r="AO2894" i="6"/>
  <c r="AP2894" i="6"/>
  <c r="AQ2894" i="6"/>
  <c r="AR2894" i="6"/>
  <c r="AS2894" i="6"/>
  <c r="BJ2894" i="6"/>
  <c r="BK2894" i="6"/>
  <c r="BL2894" i="6"/>
  <c r="BM2894" i="6"/>
  <c r="BN2894" i="6"/>
  <c r="AK2895" i="6"/>
  <c r="AL2895" i="6"/>
  <c r="AM2895" i="6"/>
  <c r="AN2895" i="6"/>
  <c r="AO2895" i="6"/>
  <c r="AP2895" i="6"/>
  <c r="AQ2895" i="6"/>
  <c r="AR2895" i="6"/>
  <c r="AS2895" i="6"/>
  <c r="BJ2895" i="6"/>
  <c r="BK2895" i="6"/>
  <c r="BL2895" i="6"/>
  <c r="BM2895" i="6"/>
  <c r="BN2895" i="6"/>
  <c r="AK2896" i="6"/>
  <c r="AL2896" i="6"/>
  <c r="AM2896" i="6"/>
  <c r="AN2896" i="6"/>
  <c r="AO2896" i="6"/>
  <c r="AP2896" i="6"/>
  <c r="AQ2896" i="6"/>
  <c r="AR2896" i="6"/>
  <c r="AS2896" i="6"/>
  <c r="BJ2896" i="6"/>
  <c r="BK2896" i="6"/>
  <c r="BL2896" i="6"/>
  <c r="BM2896" i="6"/>
  <c r="BN2896" i="6"/>
  <c r="AK2897" i="6"/>
  <c r="AL2897" i="6"/>
  <c r="AM2897" i="6"/>
  <c r="AN2897" i="6"/>
  <c r="AO2897" i="6"/>
  <c r="AP2897" i="6"/>
  <c r="AQ2897" i="6"/>
  <c r="AR2897" i="6"/>
  <c r="AS2897" i="6"/>
  <c r="BJ2897" i="6"/>
  <c r="BK2897" i="6"/>
  <c r="BL2897" i="6"/>
  <c r="BM2897" i="6"/>
  <c r="BN2897" i="6"/>
  <c r="AK2898" i="6"/>
  <c r="AL2898" i="6"/>
  <c r="AM2898" i="6"/>
  <c r="AN2898" i="6"/>
  <c r="AO2898" i="6"/>
  <c r="AP2898" i="6"/>
  <c r="AQ2898" i="6"/>
  <c r="AR2898" i="6"/>
  <c r="AS2898" i="6"/>
  <c r="BJ2898" i="6"/>
  <c r="BK2898" i="6"/>
  <c r="BL2898" i="6"/>
  <c r="BM2898" i="6"/>
  <c r="BN2898" i="6"/>
  <c r="AK2899" i="6"/>
  <c r="AL2899" i="6"/>
  <c r="AM2899" i="6"/>
  <c r="AN2899" i="6"/>
  <c r="AO2899" i="6"/>
  <c r="AP2899" i="6"/>
  <c r="AQ2899" i="6"/>
  <c r="AR2899" i="6"/>
  <c r="AS2899" i="6"/>
  <c r="BJ2899" i="6"/>
  <c r="BK2899" i="6"/>
  <c r="BL2899" i="6"/>
  <c r="BM2899" i="6"/>
  <c r="BN2899" i="6"/>
  <c r="AK2900" i="6"/>
  <c r="AL2900" i="6"/>
  <c r="AM2900" i="6"/>
  <c r="AN2900" i="6"/>
  <c r="AO2900" i="6"/>
  <c r="AP2900" i="6"/>
  <c r="AQ2900" i="6"/>
  <c r="AR2900" i="6"/>
  <c r="AS2900" i="6"/>
  <c r="BJ2900" i="6"/>
  <c r="BK2900" i="6"/>
  <c r="BL2900" i="6"/>
  <c r="BM2900" i="6"/>
  <c r="BN2900" i="6"/>
  <c r="AK2901" i="6"/>
  <c r="AL2901" i="6"/>
  <c r="AM2901" i="6"/>
  <c r="AN2901" i="6"/>
  <c r="AO2901" i="6"/>
  <c r="AP2901" i="6"/>
  <c r="AQ2901" i="6"/>
  <c r="AR2901" i="6"/>
  <c r="AS2901" i="6"/>
  <c r="BJ2901" i="6"/>
  <c r="BK2901" i="6"/>
  <c r="BL2901" i="6"/>
  <c r="BM2901" i="6"/>
  <c r="BN2901" i="6"/>
  <c r="AK2902" i="6"/>
  <c r="AL2902" i="6"/>
  <c r="AM2902" i="6"/>
  <c r="AN2902" i="6"/>
  <c r="AO2902" i="6"/>
  <c r="AP2902" i="6"/>
  <c r="AQ2902" i="6"/>
  <c r="AR2902" i="6"/>
  <c r="AS2902" i="6"/>
  <c r="BJ2902" i="6"/>
  <c r="BK2902" i="6"/>
  <c r="BL2902" i="6"/>
  <c r="BM2902" i="6"/>
  <c r="BN2902" i="6"/>
  <c r="AK2903" i="6"/>
  <c r="AL2903" i="6"/>
  <c r="AM2903" i="6"/>
  <c r="AN2903" i="6"/>
  <c r="AO2903" i="6"/>
  <c r="AP2903" i="6"/>
  <c r="AQ2903" i="6"/>
  <c r="AR2903" i="6"/>
  <c r="AS2903" i="6"/>
  <c r="BJ2903" i="6"/>
  <c r="BK2903" i="6"/>
  <c r="BL2903" i="6"/>
  <c r="BM2903" i="6"/>
  <c r="BN2903" i="6"/>
  <c r="AK2904" i="6"/>
  <c r="AL2904" i="6"/>
  <c r="AM2904" i="6"/>
  <c r="AN2904" i="6"/>
  <c r="AO2904" i="6"/>
  <c r="AP2904" i="6"/>
  <c r="AQ2904" i="6"/>
  <c r="AR2904" i="6"/>
  <c r="AS2904" i="6"/>
  <c r="BJ2904" i="6"/>
  <c r="BK2904" i="6"/>
  <c r="BL2904" i="6"/>
  <c r="BM2904" i="6"/>
  <c r="BN2904" i="6"/>
  <c r="AK2905" i="6"/>
  <c r="AL2905" i="6"/>
  <c r="AM2905" i="6"/>
  <c r="AN2905" i="6"/>
  <c r="AO2905" i="6"/>
  <c r="AP2905" i="6"/>
  <c r="AQ2905" i="6"/>
  <c r="AR2905" i="6"/>
  <c r="AS2905" i="6"/>
  <c r="BJ2905" i="6"/>
  <c r="BK2905" i="6"/>
  <c r="BL2905" i="6"/>
  <c r="BM2905" i="6"/>
  <c r="BN2905" i="6"/>
  <c r="AK2906" i="6"/>
  <c r="AL2906" i="6"/>
  <c r="AM2906" i="6"/>
  <c r="AN2906" i="6"/>
  <c r="AO2906" i="6"/>
  <c r="AP2906" i="6"/>
  <c r="AQ2906" i="6"/>
  <c r="AR2906" i="6"/>
  <c r="AS2906" i="6"/>
  <c r="BJ2906" i="6"/>
  <c r="BK2906" i="6"/>
  <c r="BL2906" i="6"/>
  <c r="BM2906" i="6"/>
  <c r="BN2906" i="6"/>
  <c r="AK2907" i="6"/>
  <c r="AL2907" i="6"/>
  <c r="AM2907" i="6"/>
  <c r="AN2907" i="6"/>
  <c r="AO2907" i="6"/>
  <c r="AP2907" i="6"/>
  <c r="AQ2907" i="6"/>
  <c r="AR2907" i="6"/>
  <c r="AS2907" i="6"/>
  <c r="BJ2907" i="6"/>
  <c r="BK2907" i="6"/>
  <c r="BL2907" i="6"/>
  <c r="BM2907" i="6"/>
  <c r="BN2907" i="6"/>
  <c r="AK2908" i="6"/>
  <c r="AL2908" i="6"/>
  <c r="AM2908" i="6"/>
  <c r="AN2908" i="6"/>
  <c r="AO2908" i="6"/>
  <c r="AP2908" i="6"/>
  <c r="AQ2908" i="6"/>
  <c r="AR2908" i="6"/>
  <c r="AS2908" i="6"/>
  <c r="BJ2908" i="6"/>
  <c r="BK2908" i="6"/>
  <c r="BL2908" i="6"/>
  <c r="BM2908" i="6"/>
  <c r="BN2908" i="6"/>
  <c r="AK2909" i="6"/>
  <c r="AL2909" i="6"/>
  <c r="AM2909" i="6"/>
  <c r="AN2909" i="6"/>
  <c r="AO2909" i="6"/>
  <c r="AP2909" i="6"/>
  <c r="AQ2909" i="6"/>
  <c r="AR2909" i="6"/>
  <c r="AS2909" i="6"/>
  <c r="BJ2909" i="6"/>
  <c r="BK2909" i="6"/>
  <c r="BL2909" i="6"/>
  <c r="BM2909" i="6"/>
  <c r="BN2909" i="6"/>
  <c r="AK2910" i="6"/>
  <c r="AL2910" i="6"/>
  <c r="AM2910" i="6"/>
  <c r="AN2910" i="6"/>
  <c r="AO2910" i="6"/>
  <c r="AP2910" i="6"/>
  <c r="AQ2910" i="6"/>
  <c r="AR2910" i="6"/>
  <c r="AS2910" i="6"/>
  <c r="BJ2910" i="6"/>
  <c r="BK2910" i="6"/>
  <c r="BL2910" i="6"/>
  <c r="BM2910" i="6"/>
  <c r="BN2910" i="6"/>
  <c r="AK2911" i="6"/>
  <c r="AL2911" i="6"/>
  <c r="AM2911" i="6"/>
  <c r="AN2911" i="6"/>
  <c r="AO2911" i="6"/>
  <c r="AP2911" i="6"/>
  <c r="AQ2911" i="6"/>
  <c r="AR2911" i="6"/>
  <c r="AS2911" i="6"/>
  <c r="BJ2911" i="6"/>
  <c r="BK2911" i="6"/>
  <c r="BL2911" i="6"/>
  <c r="BM2911" i="6"/>
  <c r="BN2911" i="6"/>
  <c r="AK2912" i="6"/>
  <c r="AL2912" i="6"/>
  <c r="AM2912" i="6"/>
  <c r="AN2912" i="6"/>
  <c r="AO2912" i="6"/>
  <c r="AP2912" i="6"/>
  <c r="AQ2912" i="6"/>
  <c r="AR2912" i="6"/>
  <c r="AS2912" i="6"/>
  <c r="BJ2912" i="6"/>
  <c r="BK2912" i="6"/>
  <c r="BL2912" i="6"/>
  <c r="BM2912" i="6"/>
  <c r="BN2912" i="6"/>
  <c r="AK2913" i="6"/>
  <c r="AL2913" i="6"/>
  <c r="AM2913" i="6"/>
  <c r="AN2913" i="6"/>
  <c r="AO2913" i="6"/>
  <c r="AP2913" i="6"/>
  <c r="AQ2913" i="6"/>
  <c r="AR2913" i="6"/>
  <c r="AS2913" i="6"/>
  <c r="BJ2913" i="6"/>
  <c r="BK2913" i="6"/>
  <c r="BL2913" i="6"/>
  <c r="BM2913" i="6"/>
  <c r="BN2913" i="6"/>
  <c r="AK2914" i="6"/>
  <c r="AL2914" i="6"/>
  <c r="AM2914" i="6"/>
  <c r="AN2914" i="6"/>
  <c r="AO2914" i="6"/>
  <c r="AP2914" i="6"/>
  <c r="AQ2914" i="6"/>
  <c r="AR2914" i="6"/>
  <c r="AS2914" i="6"/>
  <c r="BJ2914" i="6"/>
  <c r="BK2914" i="6"/>
  <c r="BL2914" i="6"/>
  <c r="BM2914" i="6"/>
  <c r="BN2914" i="6"/>
  <c r="AK2915" i="6"/>
  <c r="AL2915" i="6"/>
  <c r="AM2915" i="6"/>
  <c r="AN2915" i="6"/>
  <c r="AO2915" i="6"/>
  <c r="AP2915" i="6"/>
  <c r="AQ2915" i="6"/>
  <c r="AR2915" i="6"/>
  <c r="AS2915" i="6"/>
  <c r="BJ2915" i="6"/>
  <c r="BK2915" i="6"/>
  <c r="BL2915" i="6"/>
  <c r="BM2915" i="6"/>
  <c r="BN2915" i="6"/>
  <c r="AK2916" i="6"/>
  <c r="AL2916" i="6"/>
  <c r="AM2916" i="6"/>
  <c r="AN2916" i="6"/>
  <c r="AO2916" i="6"/>
  <c r="AP2916" i="6"/>
  <c r="AQ2916" i="6"/>
  <c r="AR2916" i="6"/>
  <c r="AS2916" i="6"/>
  <c r="BJ2916" i="6"/>
  <c r="BK2916" i="6"/>
  <c r="BL2916" i="6"/>
  <c r="BM2916" i="6"/>
  <c r="BN2916" i="6"/>
  <c r="AK2917" i="6"/>
  <c r="AL2917" i="6"/>
  <c r="AM2917" i="6"/>
  <c r="AN2917" i="6"/>
  <c r="AO2917" i="6"/>
  <c r="AP2917" i="6"/>
  <c r="AQ2917" i="6"/>
  <c r="AR2917" i="6"/>
  <c r="AS2917" i="6"/>
  <c r="BJ2917" i="6"/>
  <c r="BK2917" i="6"/>
  <c r="BL2917" i="6"/>
  <c r="BM2917" i="6"/>
  <c r="BN2917" i="6"/>
  <c r="AK2918" i="6"/>
  <c r="AL2918" i="6"/>
  <c r="AM2918" i="6"/>
  <c r="AN2918" i="6"/>
  <c r="AO2918" i="6"/>
  <c r="AP2918" i="6"/>
  <c r="AQ2918" i="6"/>
  <c r="AR2918" i="6"/>
  <c r="AS2918" i="6"/>
  <c r="BJ2918" i="6"/>
  <c r="BK2918" i="6"/>
  <c r="BL2918" i="6"/>
  <c r="BM2918" i="6"/>
  <c r="BN2918" i="6"/>
  <c r="AK2919" i="6"/>
  <c r="AL2919" i="6"/>
  <c r="AM2919" i="6"/>
  <c r="AN2919" i="6"/>
  <c r="AO2919" i="6"/>
  <c r="AP2919" i="6"/>
  <c r="AQ2919" i="6"/>
  <c r="AR2919" i="6"/>
  <c r="AS2919" i="6"/>
  <c r="BJ2919" i="6"/>
  <c r="BK2919" i="6"/>
  <c r="BL2919" i="6"/>
  <c r="BM2919" i="6"/>
  <c r="BN2919" i="6"/>
  <c r="AK2920" i="6"/>
  <c r="AL2920" i="6"/>
  <c r="AM2920" i="6"/>
  <c r="AN2920" i="6"/>
  <c r="AO2920" i="6"/>
  <c r="AP2920" i="6"/>
  <c r="AQ2920" i="6"/>
  <c r="AR2920" i="6"/>
  <c r="AS2920" i="6"/>
  <c r="BJ2920" i="6"/>
  <c r="BK2920" i="6"/>
  <c r="BL2920" i="6"/>
  <c r="BM2920" i="6"/>
  <c r="BN2920" i="6"/>
  <c r="AK2921" i="6"/>
  <c r="AL2921" i="6"/>
  <c r="AM2921" i="6"/>
  <c r="AN2921" i="6"/>
  <c r="AO2921" i="6"/>
  <c r="AP2921" i="6"/>
  <c r="AQ2921" i="6"/>
  <c r="AR2921" i="6"/>
  <c r="AS2921" i="6"/>
  <c r="BJ2921" i="6"/>
  <c r="BK2921" i="6"/>
  <c r="BL2921" i="6"/>
  <c r="BM2921" i="6"/>
  <c r="BN2921" i="6"/>
  <c r="AK2922" i="6"/>
  <c r="AL2922" i="6"/>
  <c r="AM2922" i="6"/>
  <c r="AN2922" i="6"/>
  <c r="AO2922" i="6"/>
  <c r="AP2922" i="6"/>
  <c r="AQ2922" i="6"/>
  <c r="AR2922" i="6"/>
  <c r="AS2922" i="6"/>
  <c r="BJ2922" i="6"/>
  <c r="BK2922" i="6"/>
  <c r="BL2922" i="6"/>
  <c r="BM2922" i="6"/>
  <c r="BN2922" i="6"/>
  <c r="AK2923" i="6"/>
  <c r="AL2923" i="6"/>
  <c r="AM2923" i="6"/>
  <c r="AN2923" i="6"/>
  <c r="AO2923" i="6"/>
  <c r="AP2923" i="6"/>
  <c r="AQ2923" i="6"/>
  <c r="AR2923" i="6"/>
  <c r="AS2923" i="6"/>
  <c r="BJ2923" i="6"/>
  <c r="BK2923" i="6"/>
  <c r="BL2923" i="6"/>
  <c r="BM2923" i="6"/>
  <c r="BN2923" i="6"/>
  <c r="AK2924" i="6"/>
  <c r="AL2924" i="6"/>
  <c r="AM2924" i="6"/>
  <c r="AN2924" i="6"/>
  <c r="AO2924" i="6"/>
  <c r="AP2924" i="6"/>
  <c r="AQ2924" i="6"/>
  <c r="AR2924" i="6"/>
  <c r="AS2924" i="6"/>
  <c r="BJ2924" i="6"/>
  <c r="BK2924" i="6"/>
  <c r="BL2924" i="6"/>
  <c r="BM2924" i="6"/>
  <c r="BN2924" i="6"/>
  <c r="AK2925" i="6"/>
  <c r="AL2925" i="6"/>
  <c r="AM2925" i="6"/>
  <c r="AN2925" i="6"/>
  <c r="AO2925" i="6"/>
  <c r="AP2925" i="6"/>
  <c r="AQ2925" i="6"/>
  <c r="AR2925" i="6"/>
  <c r="AS2925" i="6"/>
  <c r="BJ2925" i="6"/>
  <c r="BK2925" i="6"/>
  <c r="BL2925" i="6"/>
  <c r="BM2925" i="6"/>
  <c r="BN2925" i="6"/>
  <c r="AK2926" i="6"/>
  <c r="AL2926" i="6"/>
  <c r="AM2926" i="6"/>
  <c r="AN2926" i="6"/>
  <c r="AO2926" i="6"/>
  <c r="AP2926" i="6"/>
  <c r="AQ2926" i="6"/>
  <c r="AR2926" i="6"/>
  <c r="AS2926" i="6"/>
  <c r="BJ2926" i="6"/>
  <c r="BK2926" i="6"/>
  <c r="BL2926" i="6"/>
  <c r="BM2926" i="6"/>
  <c r="BN2926" i="6"/>
  <c r="AK2927" i="6"/>
  <c r="AL2927" i="6"/>
  <c r="AM2927" i="6"/>
  <c r="AN2927" i="6"/>
  <c r="AO2927" i="6"/>
  <c r="AP2927" i="6"/>
  <c r="AQ2927" i="6"/>
  <c r="AR2927" i="6"/>
  <c r="AS2927" i="6"/>
  <c r="BJ2927" i="6"/>
  <c r="BK2927" i="6"/>
  <c r="BL2927" i="6"/>
  <c r="BM2927" i="6"/>
  <c r="BN2927" i="6"/>
  <c r="AK2928" i="6"/>
  <c r="AL2928" i="6"/>
  <c r="AM2928" i="6"/>
  <c r="AN2928" i="6"/>
  <c r="AO2928" i="6"/>
  <c r="AP2928" i="6"/>
  <c r="AQ2928" i="6"/>
  <c r="AR2928" i="6"/>
  <c r="AS2928" i="6"/>
  <c r="BJ2928" i="6"/>
  <c r="BK2928" i="6"/>
  <c r="BL2928" i="6"/>
  <c r="BM2928" i="6"/>
  <c r="BN2928" i="6"/>
  <c r="AK2929" i="6"/>
  <c r="AL2929" i="6"/>
  <c r="AM2929" i="6"/>
  <c r="AN2929" i="6"/>
  <c r="AO2929" i="6"/>
  <c r="AP2929" i="6"/>
  <c r="AQ2929" i="6"/>
  <c r="AR2929" i="6"/>
  <c r="AS2929" i="6"/>
  <c r="BJ2929" i="6"/>
  <c r="BK2929" i="6"/>
  <c r="BL2929" i="6"/>
  <c r="BM2929" i="6"/>
  <c r="BN2929" i="6"/>
  <c r="AK2930" i="6"/>
  <c r="AL2930" i="6"/>
  <c r="AM2930" i="6"/>
  <c r="AN2930" i="6"/>
  <c r="AO2930" i="6"/>
  <c r="AP2930" i="6"/>
  <c r="AQ2930" i="6"/>
  <c r="AR2930" i="6"/>
  <c r="AS2930" i="6"/>
  <c r="BJ2930" i="6"/>
  <c r="BK2930" i="6"/>
  <c r="BL2930" i="6"/>
  <c r="BM2930" i="6"/>
  <c r="BN2930" i="6"/>
  <c r="AK2931" i="6"/>
  <c r="AL2931" i="6"/>
  <c r="AM2931" i="6"/>
  <c r="AN2931" i="6"/>
  <c r="AO2931" i="6"/>
  <c r="AP2931" i="6"/>
  <c r="AQ2931" i="6"/>
  <c r="AR2931" i="6"/>
  <c r="AS2931" i="6"/>
  <c r="BJ2931" i="6"/>
  <c r="BK2931" i="6"/>
  <c r="BL2931" i="6"/>
  <c r="BM2931" i="6"/>
  <c r="BN2931" i="6"/>
  <c r="AK2932" i="6"/>
  <c r="AL2932" i="6"/>
  <c r="AM2932" i="6"/>
  <c r="AN2932" i="6"/>
  <c r="AO2932" i="6"/>
  <c r="AP2932" i="6"/>
  <c r="AQ2932" i="6"/>
  <c r="AR2932" i="6"/>
  <c r="AS2932" i="6"/>
  <c r="BJ2932" i="6"/>
  <c r="BK2932" i="6"/>
  <c r="BL2932" i="6"/>
  <c r="BM2932" i="6"/>
  <c r="BN2932" i="6"/>
  <c r="AK2933" i="6"/>
  <c r="AL2933" i="6"/>
  <c r="AM2933" i="6"/>
  <c r="AN2933" i="6"/>
  <c r="AO2933" i="6"/>
  <c r="AP2933" i="6"/>
  <c r="AQ2933" i="6"/>
  <c r="AR2933" i="6"/>
  <c r="AS2933" i="6"/>
  <c r="BJ2933" i="6"/>
  <c r="BK2933" i="6"/>
  <c r="BL2933" i="6"/>
  <c r="BM2933" i="6"/>
  <c r="BN2933" i="6"/>
  <c r="AK2934" i="6"/>
  <c r="AL2934" i="6"/>
  <c r="AM2934" i="6"/>
  <c r="AN2934" i="6"/>
  <c r="AO2934" i="6"/>
  <c r="AP2934" i="6"/>
  <c r="AQ2934" i="6"/>
  <c r="AR2934" i="6"/>
  <c r="AS2934" i="6"/>
  <c r="BJ2934" i="6"/>
  <c r="BK2934" i="6"/>
  <c r="BL2934" i="6"/>
  <c r="BM2934" i="6"/>
  <c r="BN2934" i="6"/>
  <c r="AK2935" i="6"/>
  <c r="AL2935" i="6"/>
  <c r="AM2935" i="6"/>
  <c r="AN2935" i="6"/>
  <c r="AO2935" i="6"/>
  <c r="AP2935" i="6"/>
  <c r="AQ2935" i="6"/>
  <c r="AR2935" i="6"/>
  <c r="AS2935" i="6"/>
  <c r="BJ2935" i="6"/>
  <c r="BK2935" i="6"/>
  <c r="BL2935" i="6"/>
  <c r="BM2935" i="6"/>
  <c r="BN2935" i="6"/>
  <c r="AK2936" i="6"/>
  <c r="AL2936" i="6"/>
  <c r="AM2936" i="6"/>
  <c r="AN2936" i="6"/>
  <c r="AO2936" i="6"/>
  <c r="AP2936" i="6"/>
  <c r="AQ2936" i="6"/>
  <c r="AR2936" i="6"/>
  <c r="AS2936" i="6"/>
  <c r="BJ2936" i="6"/>
  <c r="BK2936" i="6"/>
  <c r="BL2936" i="6"/>
  <c r="BM2936" i="6"/>
  <c r="BN2936" i="6"/>
  <c r="AK2937" i="6"/>
  <c r="AL2937" i="6"/>
  <c r="AM2937" i="6"/>
  <c r="AN2937" i="6"/>
  <c r="AO2937" i="6"/>
  <c r="AP2937" i="6"/>
  <c r="AQ2937" i="6"/>
  <c r="AR2937" i="6"/>
  <c r="AS2937" i="6"/>
  <c r="BJ2937" i="6"/>
  <c r="BK2937" i="6"/>
  <c r="BL2937" i="6"/>
  <c r="BM2937" i="6"/>
  <c r="BN2937" i="6"/>
  <c r="AK2938" i="6"/>
  <c r="AL2938" i="6"/>
  <c r="AM2938" i="6"/>
  <c r="AN2938" i="6"/>
  <c r="AO2938" i="6"/>
  <c r="AP2938" i="6"/>
  <c r="AQ2938" i="6"/>
  <c r="AR2938" i="6"/>
  <c r="AS2938" i="6"/>
  <c r="BJ2938" i="6"/>
  <c r="BK2938" i="6"/>
  <c r="BL2938" i="6"/>
  <c r="BM2938" i="6"/>
  <c r="BN2938" i="6"/>
  <c r="AK2939" i="6"/>
  <c r="AL2939" i="6"/>
  <c r="AM2939" i="6"/>
  <c r="AN2939" i="6"/>
  <c r="AO2939" i="6"/>
  <c r="AP2939" i="6"/>
  <c r="AQ2939" i="6"/>
  <c r="AR2939" i="6"/>
  <c r="AS2939" i="6"/>
  <c r="BJ2939" i="6"/>
  <c r="BK2939" i="6"/>
  <c r="BL2939" i="6"/>
  <c r="BM2939" i="6"/>
  <c r="BN2939" i="6"/>
  <c r="AK2940" i="6"/>
  <c r="AL2940" i="6"/>
  <c r="AM2940" i="6"/>
  <c r="AN2940" i="6"/>
  <c r="AO2940" i="6"/>
  <c r="AP2940" i="6"/>
  <c r="AQ2940" i="6"/>
  <c r="AR2940" i="6"/>
  <c r="AS2940" i="6"/>
  <c r="BJ2940" i="6"/>
  <c r="BK2940" i="6"/>
  <c r="BL2940" i="6"/>
  <c r="BM2940" i="6"/>
  <c r="BN2940" i="6"/>
  <c r="AK2941" i="6"/>
  <c r="AL2941" i="6"/>
  <c r="AM2941" i="6"/>
  <c r="AN2941" i="6"/>
  <c r="AO2941" i="6"/>
  <c r="AP2941" i="6"/>
  <c r="AQ2941" i="6"/>
  <c r="AR2941" i="6"/>
  <c r="AS2941" i="6"/>
  <c r="BJ2941" i="6"/>
  <c r="BK2941" i="6"/>
  <c r="BL2941" i="6"/>
  <c r="BM2941" i="6"/>
  <c r="BN2941" i="6"/>
  <c r="AK2942" i="6"/>
  <c r="AL2942" i="6"/>
  <c r="AM2942" i="6"/>
  <c r="AN2942" i="6"/>
  <c r="AO2942" i="6"/>
  <c r="AP2942" i="6"/>
  <c r="AQ2942" i="6"/>
  <c r="AR2942" i="6"/>
  <c r="AS2942" i="6"/>
  <c r="BJ2942" i="6"/>
  <c r="BK2942" i="6"/>
  <c r="BL2942" i="6"/>
  <c r="BM2942" i="6"/>
  <c r="BN2942" i="6"/>
  <c r="AK2943" i="6"/>
  <c r="AL2943" i="6"/>
  <c r="AM2943" i="6"/>
  <c r="AN2943" i="6"/>
  <c r="AO2943" i="6"/>
  <c r="AP2943" i="6"/>
  <c r="AQ2943" i="6"/>
  <c r="AR2943" i="6"/>
  <c r="AS2943" i="6"/>
  <c r="BJ2943" i="6"/>
  <c r="BK2943" i="6"/>
  <c r="BL2943" i="6"/>
  <c r="BM2943" i="6"/>
  <c r="BN2943" i="6"/>
  <c r="AK2944" i="6"/>
  <c r="AL2944" i="6"/>
  <c r="AM2944" i="6"/>
  <c r="AN2944" i="6"/>
  <c r="AO2944" i="6"/>
  <c r="AP2944" i="6"/>
  <c r="AQ2944" i="6"/>
  <c r="AR2944" i="6"/>
  <c r="AS2944" i="6"/>
  <c r="BJ2944" i="6"/>
  <c r="BK2944" i="6"/>
  <c r="BL2944" i="6"/>
  <c r="BM2944" i="6"/>
  <c r="BN2944" i="6"/>
  <c r="AK2945" i="6"/>
  <c r="AL2945" i="6"/>
  <c r="AM2945" i="6"/>
  <c r="AN2945" i="6"/>
  <c r="AO2945" i="6"/>
  <c r="AP2945" i="6"/>
  <c r="AQ2945" i="6"/>
  <c r="AR2945" i="6"/>
  <c r="AS2945" i="6"/>
  <c r="BJ2945" i="6"/>
  <c r="BK2945" i="6"/>
  <c r="BL2945" i="6"/>
  <c r="BM2945" i="6"/>
  <c r="BN2945" i="6"/>
  <c r="AK2946" i="6"/>
  <c r="AL2946" i="6"/>
  <c r="AM2946" i="6"/>
  <c r="AN2946" i="6"/>
  <c r="AO2946" i="6"/>
  <c r="AP2946" i="6"/>
  <c r="AQ2946" i="6"/>
  <c r="AR2946" i="6"/>
  <c r="AS2946" i="6"/>
  <c r="BJ2946" i="6"/>
  <c r="BK2946" i="6"/>
  <c r="BL2946" i="6"/>
  <c r="BM2946" i="6"/>
  <c r="BN2946" i="6"/>
  <c r="AK2947" i="6"/>
  <c r="AL2947" i="6"/>
  <c r="AM2947" i="6"/>
  <c r="AN2947" i="6"/>
  <c r="AO2947" i="6"/>
  <c r="AP2947" i="6"/>
  <c r="AQ2947" i="6"/>
  <c r="AR2947" i="6"/>
  <c r="AS2947" i="6"/>
  <c r="BJ2947" i="6"/>
  <c r="BK2947" i="6"/>
  <c r="BL2947" i="6"/>
  <c r="BM2947" i="6"/>
  <c r="BN2947" i="6"/>
  <c r="AK2948" i="6"/>
  <c r="AL2948" i="6"/>
  <c r="AM2948" i="6"/>
  <c r="AN2948" i="6"/>
  <c r="AO2948" i="6"/>
  <c r="AP2948" i="6"/>
  <c r="AQ2948" i="6"/>
  <c r="AR2948" i="6"/>
  <c r="AS2948" i="6"/>
  <c r="BJ2948" i="6"/>
  <c r="BK2948" i="6"/>
  <c r="BL2948" i="6"/>
  <c r="BM2948" i="6"/>
  <c r="BN2948" i="6"/>
  <c r="AK2949" i="6"/>
  <c r="AL2949" i="6"/>
  <c r="AM2949" i="6"/>
  <c r="AN2949" i="6"/>
  <c r="AO2949" i="6"/>
  <c r="AP2949" i="6"/>
  <c r="AQ2949" i="6"/>
  <c r="AR2949" i="6"/>
  <c r="AS2949" i="6"/>
  <c r="BJ2949" i="6"/>
  <c r="BK2949" i="6"/>
  <c r="BL2949" i="6"/>
  <c r="BM2949" i="6"/>
  <c r="BN2949" i="6"/>
  <c r="AK2950" i="6"/>
  <c r="AL2950" i="6"/>
  <c r="AM2950" i="6"/>
  <c r="AN2950" i="6"/>
  <c r="AO2950" i="6"/>
  <c r="AP2950" i="6"/>
  <c r="AQ2950" i="6"/>
  <c r="AR2950" i="6"/>
  <c r="AS2950" i="6"/>
  <c r="BJ2950" i="6"/>
  <c r="BK2950" i="6"/>
  <c r="BL2950" i="6"/>
  <c r="BM2950" i="6"/>
  <c r="BN2950" i="6"/>
  <c r="AK2951" i="6"/>
  <c r="AL2951" i="6"/>
  <c r="AM2951" i="6"/>
  <c r="AN2951" i="6"/>
  <c r="AO2951" i="6"/>
  <c r="AP2951" i="6"/>
  <c r="AQ2951" i="6"/>
  <c r="AR2951" i="6"/>
  <c r="AS2951" i="6"/>
  <c r="BJ2951" i="6"/>
  <c r="BK2951" i="6"/>
  <c r="BL2951" i="6"/>
  <c r="BM2951" i="6"/>
  <c r="BN2951" i="6"/>
  <c r="AK2952" i="6"/>
  <c r="AL2952" i="6"/>
  <c r="AM2952" i="6"/>
  <c r="AN2952" i="6"/>
  <c r="AO2952" i="6"/>
  <c r="AP2952" i="6"/>
  <c r="AQ2952" i="6"/>
  <c r="AR2952" i="6"/>
  <c r="AS2952" i="6"/>
  <c r="BJ2952" i="6"/>
  <c r="BK2952" i="6"/>
  <c r="BL2952" i="6"/>
  <c r="BM2952" i="6"/>
  <c r="BN2952" i="6"/>
  <c r="AK2953" i="6"/>
  <c r="AL2953" i="6"/>
  <c r="AM2953" i="6"/>
  <c r="AN2953" i="6"/>
  <c r="AO2953" i="6"/>
  <c r="AP2953" i="6"/>
  <c r="AQ2953" i="6"/>
  <c r="AR2953" i="6"/>
  <c r="AS2953" i="6"/>
  <c r="BJ2953" i="6"/>
  <c r="BK2953" i="6"/>
  <c r="BL2953" i="6"/>
  <c r="BM2953" i="6"/>
  <c r="BN2953" i="6"/>
  <c r="AK2954" i="6"/>
  <c r="AL2954" i="6"/>
  <c r="AM2954" i="6"/>
  <c r="AN2954" i="6"/>
  <c r="AO2954" i="6"/>
  <c r="AP2954" i="6"/>
  <c r="AQ2954" i="6"/>
  <c r="AR2954" i="6"/>
  <c r="AS2954" i="6"/>
  <c r="BJ2954" i="6"/>
  <c r="BK2954" i="6"/>
  <c r="BL2954" i="6"/>
  <c r="BM2954" i="6"/>
  <c r="BN2954" i="6"/>
  <c r="AK2955" i="6"/>
  <c r="AL2955" i="6"/>
  <c r="AM2955" i="6"/>
  <c r="AN2955" i="6"/>
  <c r="AO2955" i="6"/>
  <c r="AP2955" i="6"/>
  <c r="AQ2955" i="6"/>
  <c r="AR2955" i="6"/>
  <c r="AS2955" i="6"/>
  <c r="BJ2955" i="6"/>
  <c r="BK2955" i="6"/>
  <c r="BL2955" i="6"/>
  <c r="BM2955" i="6"/>
  <c r="BN2955" i="6"/>
  <c r="AK2956" i="6"/>
  <c r="AL2956" i="6"/>
  <c r="AM2956" i="6"/>
  <c r="AN2956" i="6"/>
  <c r="AO2956" i="6"/>
  <c r="AP2956" i="6"/>
  <c r="AQ2956" i="6"/>
  <c r="AR2956" i="6"/>
  <c r="AS2956" i="6"/>
  <c r="BJ2956" i="6"/>
  <c r="BK2956" i="6"/>
  <c r="BL2956" i="6"/>
  <c r="BM2956" i="6"/>
  <c r="BN2956" i="6"/>
  <c r="AK2957" i="6"/>
  <c r="AL2957" i="6"/>
  <c r="AM2957" i="6"/>
  <c r="AN2957" i="6"/>
  <c r="AO2957" i="6"/>
  <c r="AP2957" i="6"/>
  <c r="AQ2957" i="6"/>
  <c r="AR2957" i="6"/>
  <c r="AS2957" i="6"/>
  <c r="BJ2957" i="6"/>
  <c r="BK2957" i="6"/>
  <c r="BL2957" i="6"/>
  <c r="BM2957" i="6"/>
  <c r="BN2957" i="6"/>
  <c r="AK2958" i="6"/>
  <c r="AL2958" i="6"/>
  <c r="AM2958" i="6"/>
  <c r="AN2958" i="6"/>
  <c r="AO2958" i="6"/>
  <c r="AP2958" i="6"/>
  <c r="AQ2958" i="6"/>
  <c r="AR2958" i="6"/>
  <c r="AS2958" i="6"/>
  <c r="BJ2958" i="6"/>
  <c r="BK2958" i="6"/>
  <c r="BL2958" i="6"/>
  <c r="BM2958" i="6"/>
  <c r="BN2958" i="6"/>
  <c r="AK2959" i="6"/>
  <c r="AL2959" i="6"/>
  <c r="AM2959" i="6"/>
  <c r="AN2959" i="6"/>
  <c r="AO2959" i="6"/>
  <c r="AP2959" i="6"/>
  <c r="AQ2959" i="6"/>
  <c r="AR2959" i="6"/>
  <c r="AS2959" i="6"/>
  <c r="BJ2959" i="6"/>
  <c r="BK2959" i="6"/>
  <c r="BL2959" i="6"/>
  <c r="BM2959" i="6"/>
  <c r="BN2959" i="6"/>
  <c r="AK2960" i="6"/>
  <c r="AL2960" i="6"/>
  <c r="AM2960" i="6"/>
  <c r="AN2960" i="6"/>
  <c r="AO2960" i="6"/>
  <c r="AP2960" i="6"/>
  <c r="AQ2960" i="6"/>
  <c r="AR2960" i="6"/>
  <c r="AS2960" i="6"/>
  <c r="BJ2960" i="6"/>
  <c r="BK2960" i="6"/>
  <c r="BL2960" i="6"/>
  <c r="BM2960" i="6"/>
  <c r="BN2960" i="6"/>
  <c r="AK2961" i="6"/>
  <c r="AL2961" i="6"/>
  <c r="AM2961" i="6"/>
  <c r="AN2961" i="6"/>
  <c r="AO2961" i="6"/>
  <c r="AP2961" i="6"/>
  <c r="AQ2961" i="6"/>
  <c r="AR2961" i="6"/>
  <c r="AS2961" i="6"/>
  <c r="BJ2961" i="6"/>
  <c r="BK2961" i="6"/>
  <c r="BL2961" i="6"/>
  <c r="BM2961" i="6"/>
  <c r="BN2961" i="6"/>
  <c r="AK2962" i="6"/>
  <c r="AL2962" i="6"/>
  <c r="AM2962" i="6"/>
  <c r="AN2962" i="6"/>
  <c r="AO2962" i="6"/>
  <c r="AP2962" i="6"/>
  <c r="AQ2962" i="6"/>
  <c r="AR2962" i="6"/>
  <c r="AS2962" i="6"/>
  <c r="BJ2962" i="6"/>
  <c r="BK2962" i="6"/>
  <c r="BL2962" i="6"/>
  <c r="BM2962" i="6"/>
  <c r="BN2962" i="6"/>
  <c r="AK2963" i="6"/>
  <c r="AL2963" i="6"/>
  <c r="AM2963" i="6"/>
  <c r="AN2963" i="6"/>
  <c r="AO2963" i="6"/>
  <c r="AP2963" i="6"/>
  <c r="AQ2963" i="6"/>
  <c r="AR2963" i="6"/>
  <c r="AS2963" i="6"/>
  <c r="BJ2963" i="6"/>
  <c r="BK2963" i="6"/>
  <c r="BL2963" i="6"/>
  <c r="BM2963" i="6"/>
  <c r="BN2963" i="6"/>
  <c r="AK2964" i="6"/>
  <c r="AL2964" i="6"/>
  <c r="AM2964" i="6"/>
  <c r="AN2964" i="6"/>
  <c r="AO2964" i="6"/>
  <c r="AP2964" i="6"/>
  <c r="AQ2964" i="6"/>
  <c r="AR2964" i="6"/>
  <c r="AS2964" i="6"/>
  <c r="BJ2964" i="6"/>
  <c r="BK2964" i="6"/>
  <c r="BL2964" i="6"/>
  <c r="BM2964" i="6"/>
  <c r="BN2964" i="6"/>
  <c r="AK2965" i="6"/>
  <c r="AL2965" i="6"/>
  <c r="AM2965" i="6"/>
  <c r="AN2965" i="6"/>
  <c r="AO2965" i="6"/>
  <c r="AP2965" i="6"/>
  <c r="AQ2965" i="6"/>
  <c r="AR2965" i="6"/>
  <c r="AS2965" i="6"/>
  <c r="BJ2965" i="6"/>
  <c r="BK2965" i="6"/>
  <c r="BL2965" i="6"/>
  <c r="BM2965" i="6"/>
  <c r="BN2965" i="6"/>
  <c r="AK2966" i="6"/>
  <c r="AL2966" i="6"/>
  <c r="AM2966" i="6"/>
  <c r="AN2966" i="6"/>
  <c r="AO2966" i="6"/>
  <c r="AP2966" i="6"/>
  <c r="AQ2966" i="6"/>
  <c r="AR2966" i="6"/>
  <c r="AS2966" i="6"/>
  <c r="BJ2966" i="6"/>
  <c r="BK2966" i="6"/>
  <c r="BL2966" i="6"/>
  <c r="BM2966" i="6"/>
  <c r="BN2966" i="6"/>
  <c r="AK2967" i="6"/>
  <c r="AL2967" i="6"/>
  <c r="AM2967" i="6"/>
  <c r="AN2967" i="6"/>
  <c r="AO2967" i="6"/>
  <c r="AP2967" i="6"/>
  <c r="AQ2967" i="6"/>
  <c r="AR2967" i="6"/>
  <c r="AS2967" i="6"/>
  <c r="BJ2967" i="6"/>
  <c r="BK2967" i="6"/>
  <c r="BL2967" i="6"/>
  <c r="BM2967" i="6"/>
  <c r="BN2967" i="6"/>
  <c r="AK2968" i="6"/>
  <c r="AL2968" i="6"/>
  <c r="AM2968" i="6"/>
  <c r="AN2968" i="6"/>
  <c r="AO2968" i="6"/>
  <c r="AP2968" i="6"/>
  <c r="AQ2968" i="6"/>
  <c r="AR2968" i="6"/>
  <c r="AS2968" i="6"/>
  <c r="BJ2968" i="6"/>
  <c r="BK2968" i="6"/>
  <c r="BL2968" i="6"/>
  <c r="BM2968" i="6"/>
  <c r="BN2968" i="6"/>
  <c r="AK2969" i="6"/>
  <c r="AL2969" i="6"/>
  <c r="AM2969" i="6"/>
  <c r="AN2969" i="6"/>
  <c r="AO2969" i="6"/>
  <c r="AP2969" i="6"/>
  <c r="AQ2969" i="6"/>
  <c r="AR2969" i="6"/>
  <c r="AS2969" i="6"/>
  <c r="BJ2969" i="6"/>
  <c r="BK2969" i="6"/>
  <c r="BL2969" i="6"/>
  <c r="BM2969" i="6"/>
  <c r="BN2969" i="6"/>
  <c r="AK2970" i="6"/>
  <c r="AL2970" i="6"/>
  <c r="AM2970" i="6"/>
  <c r="AN2970" i="6"/>
  <c r="AO2970" i="6"/>
  <c r="AP2970" i="6"/>
  <c r="AQ2970" i="6"/>
  <c r="AR2970" i="6"/>
  <c r="AS2970" i="6"/>
  <c r="BJ2970" i="6"/>
  <c r="BK2970" i="6"/>
  <c r="BL2970" i="6"/>
  <c r="BM2970" i="6"/>
  <c r="BN2970" i="6"/>
  <c r="AK2971" i="6"/>
  <c r="AL2971" i="6"/>
  <c r="AM2971" i="6"/>
  <c r="AN2971" i="6"/>
  <c r="AO2971" i="6"/>
  <c r="AP2971" i="6"/>
  <c r="AQ2971" i="6"/>
  <c r="AR2971" i="6"/>
  <c r="AS2971" i="6"/>
  <c r="BJ2971" i="6"/>
  <c r="BK2971" i="6"/>
  <c r="BL2971" i="6"/>
  <c r="BM2971" i="6"/>
  <c r="BN2971" i="6"/>
  <c r="AK2972" i="6"/>
  <c r="AL2972" i="6"/>
  <c r="AM2972" i="6"/>
  <c r="AN2972" i="6"/>
  <c r="AO2972" i="6"/>
  <c r="AP2972" i="6"/>
  <c r="AQ2972" i="6"/>
  <c r="AR2972" i="6"/>
  <c r="AS2972" i="6"/>
  <c r="BJ2972" i="6"/>
  <c r="BK2972" i="6"/>
  <c r="BL2972" i="6"/>
  <c r="BM2972" i="6"/>
  <c r="BN2972" i="6"/>
  <c r="AK2973" i="6"/>
  <c r="AL2973" i="6"/>
  <c r="AM2973" i="6"/>
  <c r="AN2973" i="6"/>
  <c r="AO2973" i="6"/>
  <c r="AP2973" i="6"/>
  <c r="AQ2973" i="6"/>
  <c r="AR2973" i="6"/>
  <c r="AS2973" i="6"/>
  <c r="BJ2973" i="6"/>
  <c r="BK2973" i="6"/>
  <c r="BL2973" i="6"/>
  <c r="BM2973" i="6"/>
  <c r="BN2973" i="6"/>
  <c r="AK2974" i="6"/>
  <c r="AL2974" i="6"/>
  <c r="AM2974" i="6"/>
  <c r="AN2974" i="6"/>
  <c r="AO2974" i="6"/>
  <c r="AP2974" i="6"/>
  <c r="AQ2974" i="6"/>
  <c r="AR2974" i="6"/>
  <c r="AS2974" i="6"/>
  <c r="BJ2974" i="6"/>
  <c r="BK2974" i="6"/>
  <c r="BL2974" i="6"/>
  <c r="BM2974" i="6"/>
  <c r="BN2974" i="6"/>
  <c r="AK2975" i="6"/>
  <c r="AL2975" i="6"/>
  <c r="AM2975" i="6"/>
  <c r="AN2975" i="6"/>
  <c r="AO2975" i="6"/>
  <c r="AP2975" i="6"/>
  <c r="AQ2975" i="6"/>
  <c r="AR2975" i="6"/>
  <c r="AS2975" i="6"/>
  <c r="BJ2975" i="6"/>
  <c r="BK2975" i="6"/>
  <c r="BL2975" i="6"/>
  <c r="BM2975" i="6"/>
  <c r="BN2975" i="6"/>
  <c r="AK2976" i="6"/>
  <c r="AL2976" i="6"/>
  <c r="AM2976" i="6"/>
  <c r="AN2976" i="6"/>
  <c r="AO2976" i="6"/>
  <c r="AP2976" i="6"/>
  <c r="AQ2976" i="6"/>
  <c r="AR2976" i="6"/>
  <c r="AS2976" i="6"/>
  <c r="BJ2976" i="6"/>
  <c r="BK2976" i="6"/>
  <c r="BL2976" i="6"/>
  <c r="BM2976" i="6"/>
  <c r="BN2976" i="6"/>
  <c r="AK2977" i="6"/>
  <c r="AL2977" i="6"/>
  <c r="AM2977" i="6"/>
  <c r="AN2977" i="6"/>
  <c r="AO2977" i="6"/>
  <c r="AP2977" i="6"/>
  <c r="AQ2977" i="6"/>
  <c r="AR2977" i="6"/>
  <c r="AS2977" i="6"/>
  <c r="BJ2977" i="6"/>
  <c r="BK2977" i="6"/>
  <c r="BL2977" i="6"/>
  <c r="BM2977" i="6"/>
  <c r="BN2977" i="6"/>
  <c r="AK2978" i="6"/>
  <c r="AL2978" i="6"/>
  <c r="AM2978" i="6"/>
  <c r="AN2978" i="6"/>
  <c r="AO2978" i="6"/>
  <c r="AP2978" i="6"/>
  <c r="AQ2978" i="6"/>
  <c r="AR2978" i="6"/>
  <c r="AS2978" i="6"/>
  <c r="BJ2978" i="6"/>
  <c r="BK2978" i="6"/>
  <c r="BL2978" i="6"/>
  <c r="BM2978" i="6"/>
  <c r="BN2978" i="6"/>
  <c r="AK2979" i="6"/>
  <c r="AL2979" i="6"/>
  <c r="AM2979" i="6"/>
  <c r="AN2979" i="6"/>
  <c r="AO2979" i="6"/>
  <c r="AP2979" i="6"/>
  <c r="AQ2979" i="6"/>
  <c r="AR2979" i="6"/>
  <c r="AS2979" i="6"/>
  <c r="BJ2979" i="6"/>
  <c r="BK2979" i="6"/>
  <c r="BL2979" i="6"/>
  <c r="BM2979" i="6"/>
  <c r="BN2979" i="6"/>
  <c r="AK2980" i="6"/>
  <c r="AL2980" i="6"/>
  <c r="AM2980" i="6"/>
  <c r="AN2980" i="6"/>
  <c r="AO2980" i="6"/>
  <c r="AP2980" i="6"/>
  <c r="AQ2980" i="6"/>
  <c r="AR2980" i="6"/>
  <c r="AS2980" i="6"/>
  <c r="BJ2980" i="6"/>
  <c r="BK2980" i="6"/>
  <c r="BL2980" i="6"/>
  <c r="BM2980" i="6"/>
  <c r="BN2980" i="6"/>
  <c r="AK2981" i="6"/>
  <c r="AL2981" i="6"/>
  <c r="AM2981" i="6"/>
  <c r="AN2981" i="6"/>
  <c r="AO2981" i="6"/>
  <c r="AP2981" i="6"/>
  <c r="AQ2981" i="6"/>
  <c r="AR2981" i="6"/>
  <c r="AS2981" i="6"/>
  <c r="BJ2981" i="6"/>
  <c r="BK2981" i="6"/>
  <c r="BL2981" i="6"/>
  <c r="BM2981" i="6"/>
  <c r="BN2981" i="6"/>
  <c r="AK2982" i="6"/>
  <c r="AL2982" i="6"/>
  <c r="AM2982" i="6"/>
  <c r="AN2982" i="6"/>
  <c r="AO2982" i="6"/>
  <c r="AP2982" i="6"/>
  <c r="AQ2982" i="6"/>
  <c r="AR2982" i="6"/>
  <c r="AS2982" i="6"/>
  <c r="BJ2982" i="6"/>
  <c r="BK2982" i="6"/>
  <c r="BL2982" i="6"/>
  <c r="BM2982" i="6"/>
  <c r="BN2982" i="6"/>
  <c r="AK2983" i="6"/>
  <c r="AL2983" i="6"/>
  <c r="AM2983" i="6"/>
  <c r="AN2983" i="6"/>
  <c r="AO2983" i="6"/>
  <c r="AP2983" i="6"/>
  <c r="AQ2983" i="6"/>
  <c r="AR2983" i="6"/>
  <c r="AS2983" i="6"/>
  <c r="BJ2983" i="6"/>
  <c r="BK2983" i="6"/>
  <c r="BL2983" i="6"/>
  <c r="BM2983" i="6"/>
  <c r="BN2983" i="6"/>
  <c r="AK2984" i="6"/>
  <c r="AL2984" i="6"/>
  <c r="AM2984" i="6"/>
  <c r="AN2984" i="6"/>
  <c r="AO2984" i="6"/>
  <c r="AP2984" i="6"/>
  <c r="AQ2984" i="6"/>
  <c r="AR2984" i="6"/>
  <c r="AS2984" i="6"/>
  <c r="BJ2984" i="6"/>
  <c r="BK2984" i="6"/>
  <c r="BL2984" i="6"/>
  <c r="BM2984" i="6"/>
  <c r="BN2984" i="6"/>
  <c r="AK2985" i="6"/>
  <c r="AL2985" i="6"/>
  <c r="AM2985" i="6"/>
  <c r="AN2985" i="6"/>
  <c r="AO2985" i="6"/>
  <c r="AP2985" i="6"/>
  <c r="AQ2985" i="6"/>
  <c r="AR2985" i="6"/>
  <c r="AS2985" i="6"/>
  <c r="BJ2985" i="6"/>
  <c r="BK2985" i="6"/>
  <c r="BL2985" i="6"/>
  <c r="BM2985" i="6"/>
  <c r="BN2985" i="6"/>
  <c r="AK2986" i="6"/>
  <c r="AL2986" i="6"/>
  <c r="AM2986" i="6"/>
  <c r="AN2986" i="6"/>
  <c r="AO2986" i="6"/>
  <c r="AP2986" i="6"/>
  <c r="AQ2986" i="6"/>
  <c r="AR2986" i="6"/>
  <c r="AS2986" i="6"/>
  <c r="BJ2986" i="6"/>
  <c r="BK2986" i="6"/>
  <c r="BL2986" i="6"/>
  <c r="BM2986" i="6"/>
  <c r="BN2986" i="6"/>
  <c r="AK2987" i="6"/>
  <c r="AL2987" i="6"/>
  <c r="AM2987" i="6"/>
  <c r="AN2987" i="6"/>
  <c r="AO2987" i="6"/>
  <c r="AP2987" i="6"/>
  <c r="AQ2987" i="6"/>
  <c r="AR2987" i="6"/>
  <c r="AS2987" i="6"/>
  <c r="BJ2987" i="6"/>
  <c r="BK2987" i="6"/>
  <c r="BL2987" i="6"/>
  <c r="BM2987" i="6"/>
  <c r="BN2987" i="6"/>
  <c r="AK2988" i="6"/>
  <c r="AL2988" i="6"/>
  <c r="AM2988" i="6"/>
  <c r="AN2988" i="6"/>
  <c r="AO2988" i="6"/>
  <c r="AP2988" i="6"/>
  <c r="AQ2988" i="6"/>
  <c r="AR2988" i="6"/>
  <c r="AS2988" i="6"/>
  <c r="BJ2988" i="6"/>
  <c r="BK2988" i="6"/>
  <c r="BL2988" i="6"/>
  <c r="BM2988" i="6"/>
  <c r="BN2988" i="6"/>
  <c r="AK2989" i="6"/>
  <c r="AL2989" i="6"/>
  <c r="AM2989" i="6"/>
  <c r="AN2989" i="6"/>
  <c r="AO2989" i="6"/>
  <c r="AP2989" i="6"/>
  <c r="AQ2989" i="6"/>
  <c r="AR2989" i="6"/>
  <c r="AS2989" i="6"/>
  <c r="BJ2989" i="6"/>
  <c r="BK2989" i="6"/>
  <c r="BL2989" i="6"/>
  <c r="BM2989" i="6"/>
  <c r="BN2989" i="6"/>
  <c r="AK2990" i="6"/>
  <c r="AL2990" i="6"/>
  <c r="AM2990" i="6"/>
  <c r="AN2990" i="6"/>
  <c r="AO2990" i="6"/>
  <c r="AP2990" i="6"/>
  <c r="AQ2990" i="6"/>
  <c r="AR2990" i="6"/>
  <c r="AS2990" i="6"/>
  <c r="BJ2990" i="6"/>
  <c r="BK2990" i="6"/>
  <c r="BL2990" i="6"/>
  <c r="BM2990" i="6"/>
  <c r="BN2990" i="6"/>
  <c r="AK2991" i="6"/>
  <c r="AL2991" i="6"/>
  <c r="AM2991" i="6"/>
  <c r="AN2991" i="6"/>
  <c r="AO2991" i="6"/>
  <c r="AP2991" i="6"/>
  <c r="AQ2991" i="6"/>
  <c r="AR2991" i="6"/>
  <c r="AS2991" i="6"/>
  <c r="BJ2991" i="6"/>
  <c r="BK2991" i="6"/>
  <c r="BL2991" i="6"/>
  <c r="BM2991" i="6"/>
  <c r="BN2991" i="6"/>
  <c r="AK2992" i="6"/>
  <c r="AL2992" i="6"/>
  <c r="AM2992" i="6"/>
  <c r="AN2992" i="6"/>
  <c r="AO2992" i="6"/>
  <c r="AP2992" i="6"/>
  <c r="AQ2992" i="6"/>
  <c r="AR2992" i="6"/>
  <c r="AS2992" i="6"/>
  <c r="BJ2992" i="6"/>
  <c r="BK2992" i="6"/>
  <c r="BL2992" i="6"/>
  <c r="BM2992" i="6"/>
  <c r="BN2992" i="6"/>
  <c r="AK2993" i="6"/>
  <c r="AL2993" i="6"/>
  <c r="AM2993" i="6"/>
  <c r="AN2993" i="6"/>
  <c r="AO2993" i="6"/>
  <c r="AP2993" i="6"/>
  <c r="AQ2993" i="6"/>
  <c r="AR2993" i="6"/>
  <c r="AS2993" i="6"/>
  <c r="BJ2993" i="6"/>
  <c r="BK2993" i="6"/>
  <c r="BL2993" i="6"/>
  <c r="BM2993" i="6"/>
  <c r="BN2993" i="6"/>
  <c r="AK2994" i="6"/>
  <c r="AL2994" i="6"/>
  <c r="AM2994" i="6"/>
  <c r="AN2994" i="6"/>
  <c r="AO2994" i="6"/>
  <c r="AP2994" i="6"/>
  <c r="AQ2994" i="6"/>
  <c r="AR2994" i="6"/>
  <c r="AS2994" i="6"/>
  <c r="BJ2994" i="6"/>
  <c r="BK2994" i="6"/>
  <c r="BL2994" i="6"/>
  <c r="BM2994" i="6"/>
  <c r="BN2994" i="6"/>
  <c r="AK2995" i="6"/>
  <c r="AL2995" i="6"/>
  <c r="AM2995" i="6"/>
  <c r="AN2995" i="6"/>
  <c r="AO2995" i="6"/>
  <c r="AP2995" i="6"/>
  <c r="AQ2995" i="6"/>
  <c r="AR2995" i="6"/>
  <c r="AS2995" i="6"/>
  <c r="BJ2995" i="6"/>
  <c r="BK2995" i="6"/>
  <c r="BL2995" i="6"/>
  <c r="BM2995" i="6"/>
  <c r="BN2995" i="6"/>
  <c r="AK2996" i="6"/>
  <c r="AL2996" i="6"/>
  <c r="AM2996" i="6"/>
  <c r="AN2996" i="6"/>
  <c r="AO2996" i="6"/>
  <c r="AP2996" i="6"/>
  <c r="AQ2996" i="6"/>
  <c r="AR2996" i="6"/>
  <c r="AS2996" i="6"/>
  <c r="BJ2996" i="6"/>
  <c r="BK2996" i="6"/>
  <c r="BL2996" i="6"/>
  <c r="BM2996" i="6"/>
  <c r="BN2996" i="6"/>
  <c r="AK2997" i="6"/>
  <c r="AL2997" i="6"/>
  <c r="AM2997" i="6"/>
  <c r="AN2997" i="6"/>
  <c r="AO2997" i="6"/>
  <c r="AP2997" i="6"/>
  <c r="AQ2997" i="6"/>
  <c r="AR2997" i="6"/>
  <c r="AS2997" i="6"/>
  <c r="BJ2997" i="6"/>
  <c r="BK2997" i="6"/>
  <c r="BL2997" i="6"/>
  <c r="BM2997" i="6"/>
  <c r="BN2997" i="6"/>
  <c r="AK2998" i="6"/>
  <c r="AL2998" i="6"/>
  <c r="AM2998" i="6"/>
  <c r="AN2998" i="6"/>
  <c r="AO2998" i="6"/>
  <c r="AP2998" i="6"/>
  <c r="AQ2998" i="6"/>
  <c r="AR2998" i="6"/>
  <c r="AS2998" i="6"/>
  <c r="BJ2998" i="6"/>
  <c r="BK2998" i="6"/>
  <c r="BL2998" i="6"/>
  <c r="BM2998" i="6"/>
  <c r="BN2998" i="6"/>
  <c r="AK2999" i="6"/>
  <c r="AL2999" i="6"/>
  <c r="AM2999" i="6"/>
  <c r="AN2999" i="6"/>
  <c r="AO2999" i="6"/>
  <c r="AP2999" i="6"/>
  <c r="AQ2999" i="6"/>
  <c r="AR2999" i="6"/>
  <c r="AS2999" i="6"/>
  <c r="BJ2999" i="6"/>
  <c r="BK2999" i="6"/>
  <c r="BL2999" i="6"/>
  <c r="BM2999" i="6"/>
  <c r="BN2999" i="6"/>
  <c r="AK3000" i="6"/>
  <c r="AL3000" i="6"/>
  <c r="AM3000" i="6"/>
  <c r="AN3000" i="6"/>
  <c r="AO3000" i="6"/>
  <c r="AP3000" i="6"/>
  <c r="AQ3000" i="6"/>
  <c r="AR3000" i="6"/>
  <c r="AS3000" i="6"/>
  <c r="BJ3000" i="6"/>
  <c r="BK3000" i="6"/>
  <c r="BL3000" i="6"/>
  <c r="BM3000" i="6"/>
  <c r="BN3000" i="6"/>
  <c r="AK3001" i="6"/>
  <c r="AL3001" i="6"/>
  <c r="AM3001" i="6"/>
  <c r="AN3001" i="6"/>
  <c r="AO3001" i="6"/>
  <c r="AP3001" i="6"/>
  <c r="AQ3001" i="6"/>
  <c r="AR3001" i="6"/>
  <c r="AS3001" i="6"/>
  <c r="BJ3001" i="6"/>
  <c r="BK3001" i="6"/>
  <c r="BL3001" i="6"/>
  <c r="BM3001" i="6"/>
  <c r="BN3001" i="6"/>
  <c r="AK3002" i="6"/>
  <c r="AL3002" i="6"/>
  <c r="AM3002" i="6"/>
  <c r="AN3002" i="6"/>
  <c r="AO3002" i="6"/>
  <c r="AP3002" i="6"/>
  <c r="AQ3002" i="6"/>
  <c r="AR3002" i="6"/>
  <c r="AS3002" i="6"/>
  <c r="BJ3002" i="6"/>
  <c r="BK3002" i="6"/>
  <c r="BL3002" i="6"/>
  <c r="BM3002" i="6"/>
  <c r="BN3002" i="6"/>
  <c r="AK3003" i="6"/>
  <c r="AL3003" i="6"/>
  <c r="AM3003" i="6"/>
  <c r="AN3003" i="6"/>
  <c r="AO3003" i="6"/>
  <c r="AP3003" i="6"/>
  <c r="AQ3003" i="6"/>
  <c r="AR3003" i="6"/>
  <c r="AS3003" i="6"/>
  <c r="BJ3003" i="6"/>
  <c r="BK3003" i="6"/>
  <c r="BL3003" i="6"/>
  <c r="BM3003" i="6"/>
  <c r="BN3003" i="6"/>
  <c r="AK3004" i="6"/>
  <c r="AL3004" i="6"/>
  <c r="AM3004" i="6"/>
  <c r="AN3004" i="6"/>
  <c r="AO3004" i="6"/>
  <c r="AP3004" i="6"/>
  <c r="AQ3004" i="6"/>
  <c r="AR3004" i="6"/>
  <c r="AS3004" i="6"/>
  <c r="BJ3004" i="6"/>
  <c r="BK3004" i="6"/>
  <c r="BL3004" i="6"/>
  <c r="BM3004" i="6"/>
  <c r="BN3004" i="6"/>
  <c r="AK3005" i="6"/>
  <c r="AL3005" i="6"/>
  <c r="AM3005" i="6"/>
  <c r="AN3005" i="6"/>
  <c r="AO3005" i="6"/>
  <c r="AP3005" i="6"/>
  <c r="AQ3005" i="6"/>
  <c r="AR3005" i="6"/>
  <c r="AS3005" i="6"/>
  <c r="BJ3005" i="6"/>
  <c r="BK3005" i="6"/>
  <c r="BL3005" i="6"/>
  <c r="BM3005" i="6"/>
  <c r="BN3005" i="6"/>
  <c r="AK3006" i="6"/>
  <c r="AL3006" i="6"/>
  <c r="AM3006" i="6"/>
  <c r="AN3006" i="6"/>
  <c r="AO3006" i="6"/>
  <c r="AP3006" i="6"/>
  <c r="AQ3006" i="6"/>
  <c r="AR3006" i="6"/>
  <c r="AS3006" i="6"/>
  <c r="BJ3006" i="6"/>
  <c r="BK3006" i="6"/>
  <c r="BL3006" i="6"/>
  <c r="BM3006" i="6"/>
  <c r="BN3006" i="6"/>
  <c r="AK3007" i="6"/>
  <c r="AL3007" i="6"/>
  <c r="AM3007" i="6"/>
  <c r="AN3007" i="6"/>
  <c r="AO3007" i="6"/>
  <c r="AP3007" i="6"/>
  <c r="AQ3007" i="6"/>
  <c r="AR3007" i="6"/>
  <c r="AS3007" i="6"/>
  <c r="BJ3007" i="6"/>
  <c r="BK3007" i="6"/>
  <c r="BL3007" i="6"/>
  <c r="BM3007" i="6"/>
  <c r="BN3007" i="6"/>
  <c r="AK3008" i="6"/>
  <c r="AL3008" i="6"/>
  <c r="AM3008" i="6"/>
  <c r="AN3008" i="6"/>
  <c r="AO3008" i="6"/>
  <c r="AP3008" i="6"/>
  <c r="AQ3008" i="6"/>
  <c r="AR3008" i="6"/>
  <c r="AS3008" i="6"/>
  <c r="BJ3008" i="6"/>
  <c r="BK3008" i="6"/>
  <c r="BL3008" i="6"/>
  <c r="BM3008" i="6"/>
  <c r="BN3008" i="6"/>
  <c r="AK3009" i="6"/>
  <c r="AL3009" i="6"/>
  <c r="AM3009" i="6"/>
  <c r="AN3009" i="6"/>
  <c r="AO3009" i="6"/>
  <c r="AP3009" i="6"/>
  <c r="AQ3009" i="6"/>
  <c r="AR3009" i="6"/>
  <c r="AS3009" i="6"/>
  <c r="BJ3009" i="6"/>
  <c r="BK3009" i="6"/>
  <c r="BL3009" i="6"/>
  <c r="BM3009" i="6"/>
  <c r="BN3009" i="6"/>
  <c r="AK3010" i="6"/>
  <c r="AL3010" i="6"/>
  <c r="AM3010" i="6"/>
  <c r="AN3010" i="6"/>
  <c r="AO3010" i="6"/>
  <c r="AP3010" i="6"/>
  <c r="AQ3010" i="6"/>
  <c r="AR3010" i="6"/>
  <c r="AS3010" i="6"/>
  <c r="BJ3010" i="6"/>
  <c r="BK3010" i="6"/>
  <c r="BL3010" i="6"/>
  <c r="BM3010" i="6"/>
  <c r="BN3010" i="6"/>
  <c r="AK3011" i="6"/>
  <c r="AL3011" i="6"/>
  <c r="AM3011" i="6"/>
  <c r="AN3011" i="6"/>
  <c r="AO3011" i="6"/>
  <c r="AP3011" i="6"/>
  <c r="AQ3011" i="6"/>
  <c r="AR3011" i="6"/>
  <c r="AS3011" i="6"/>
  <c r="BJ3011" i="6"/>
  <c r="BK3011" i="6"/>
  <c r="BL3011" i="6"/>
  <c r="BM3011" i="6"/>
  <c r="BN3011" i="6"/>
  <c r="AK3012" i="6"/>
  <c r="AL3012" i="6"/>
  <c r="AM3012" i="6"/>
  <c r="AN3012" i="6"/>
  <c r="AO3012" i="6"/>
  <c r="AP3012" i="6"/>
  <c r="AQ3012" i="6"/>
  <c r="AR3012" i="6"/>
  <c r="AS3012" i="6"/>
  <c r="BJ3012" i="6"/>
  <c r="BK3012" i="6"/>
  <c r="BL3012" i="6"/>
  <c r="BM3012" i="6"/>
  <c r="BN3012" i="6"/>
  <c r="AK3013" i="6"/>
  <c r="AL3013" i="6"/>
  <c r="AM3013" i="6"/>
  <c r="AN3013" i="6"/>
  <c r="AO3013" i="6"/>
  <c r="AP3013" i="6"/>
  <c r="AQ3013" i="6"/>
  <c r="AR3013" i="6"/>
  <c r="AS3013" i="6"/>
  <c r="BJ3013" i="6"/>
  <c r="BK3013" i="6"/>
  <c r="BL3013" i="6"/>
  <c r="BM3013" i="6"/>
  <c r="BN3013" i="6"/>
  <c r="AK3014" i="6"/>
  <c r="AL3014" i="6"/>
  <c r="AM3014" i="6"/>
  <c r="AN3014" i="6"/>
  <c r="AO3014" i="6"/>
  <c r="AP3014" i="6"/>
  <c r="AQ3014" i="6"/>
  <c r="AR3014" i="6"/>
  <c r="AS3014" i="6"/>
  <c r="BJ3014" i="6"/>
  <c r="BK3014" i="6"/>
  <c r="BL3014" i="6"/>
  <c r="BM3014" i="6"/>
  <c r="BN3014" i="6"/>
  <c r="AK3015" i="6"/>
  <c r="AL3015" i="6"/>
  <c r="AM3015" i="6"/>
  <c r="AN3015" i="6"/>
  <c r="AO3015" i="6"/>
  <c r="AP3015" i="6"/>
  <c r="AQ3015" i="6"/>
  <c r="AR3015" i="6"/>
  <c r="AS3015" i="6"/>
  <c r="BJ3015" i="6"/>
  <c r="BK3015" i="6"/>
  <c r="BL3015" i="6"/>
  <c r="BM3015" i="6"/>
  <c r="BN3015" i="6"/>
  <c r="AK3016" i="6"/>
  <c r="AL3016" i="6"/>
  <c r="AM3016" i="6"/>
  <c r="AN3016" i="6"/>
  <c r="AO3016" i="6"/>
  <c r="AP3016" i="6"/>
  <c r="AQ3016" i="6"/>
  <c r="AR3016" i="6"/>
  <c r="AS3016" i="6"/>
  <c r="BJ3016" i="6"/>
  <c r="BK3016" i="6"/>
  <c r="BL3016" i="6"/>
  <c r="BM3016" i="6"/>
  <c r="BN3016" i="6"/>
  <c r="AK3017" i="6"/>
  <c r="AL3017" i="6"/>
  <c r="AM3017" i="6"/>
  <c r="AN3017" i="6"/>
  <c r="AO3017" i="6"/>
  <c r="AP3017" i="6"/>
  <c r="AQ3017" i="6"/>
  <c r="AR3017" i="6"/>
  <c r="AS3017" i="6"/>
  <c r="BJ3017" i="6"/>
  <c r="BK3017" i="6"/>
  <c r="BL3017" i="6"/>
  <c r="BM3017" i="6"/>
  <c r="BN3017" i="6"/>
  <c r="AK3018" i="6"/>
  <c r="AL3018" i="6"/>
  <c r="AM3018" i="6"/>
  <c r="AN3018" i="6"/>
  <c r="AO3018" i="6"/>
  <c r="AP3018" i="6"/>
  <c r="AQ3018" i="6"/>
  <c r="AR3018" i="6"/>
  <c r="AS3018" i="6"/>
  <c r="BJ3018" i="6"/>
  <c r="BK3018" i="6"/>
  <c r="BL3018" i="6"/>
  <c r="BM3018" i="6"/>
  <c r="BN3018" i="6"/>
  <c r="AK3019" i="6"/>
  <c r="AL3019" i="6"/>
  <c r="AM3019" i="6"/>
  <c r="AN3019" i="6"/>
  <c r="AO3019" i="6"/>
  <c r="AP3019" i="6"/>
  <c r="AQ3019" i="6"/>
  <c r="AR3019" i="6"/>
  <c r="AS3019" i="6"/>
  <c r="BJ3019" i="6"/>
  <c r="BK3019" i="6"/>
  <c r="BL3019" i="6"/>
  <c r="BM3019" i="6"/>
  <c r="BN3019" i="6"/>
  <c r="AK3020" i="6"/>
  <c r="AL3020" i="6"/>
  <c r="AM3020" i="6"/>
  <c r="AN3020" i="6"/>
  <c r="AO3020" i="6"/>
  <c r="AP3020" i="6"/>
  <c r="AQ3020" i="6"/>
  <c r="AR3020" i="6"/>
  <c r="AS3020" i="6"/>
  <c r="BJ3020" i="6"/>
  <c r="BK3020" i="6"/>
  <c r="BL3020" i="6"/>
  <c r="BM3020" i="6"/>
  <c r="BN3020" i="6"/>
  <c r="AK3021" i="6"/>
  <c r="AL3021" i="6"/>
  <c r="AM3021" i="6"/>
  <c r="AN3021" i="6"/>
  <c r="AO3021" i="6"/>
  <c r="AP3021" i="6"/>
  <c r="AQ3021" i="6"/>
  <c r="AR3021" i="6"/>
  <c r="AS3021" i="6"/>
  <c r="BJ3021" i="6"/>
  <c r="BK3021" i="6"/>
  <c r="BL3021" i="6"/>
  <c r="BM3021" i="6"/>
  <c r="BN3021" i="6"/>
  <c r="AK3022" i="6"/>
  <c r="AL3022" i="6"/>
  <c r="AM3022" i="6"/>
  <c r="AN3022" i="6"/>
  <c r="AO3022" i="6"/>
  <c r="AP3022" i="6"/>
  <c r="AQ3022" i="6"/>
  <c r="AR3022" i="6"/>
  <c r="AS3022" i="6"/>
  <c r="BJ3022" i="6"/>
  <c r="BK3022" i="6"/>
  <c r="BL3022" i="6"/>
  <c r="BM3022" i="6"/>
  <c r="BN3022" i="6"/>
  <c r="AK3023" i="6"/>
  <c r="AL3023" i="6"/>
  <c r="AM3023" i="6"/>
  <c r="AN3023" i="6"/>
  <c r="AO3023" i="6"/>
  <c r="AP3023" i="6"/>
  <c r="AQ3023" i="6"/>
  <c r="AR3023" i="6"/>
  <c r="AS3023" i="6"/>
  <c r="BJ3023" i="6"/>
  <c r="BK3023" i="6"/>
  <c r="BL3023" i="6"/>
  <c r="BM3023" i="6"/>
  <c r="BN3023" i="6"/>
  <c r="A2" i="3"/>
  <c r="D2" i="3"/>
  <c r="H3" i="3"/>
  <c r="B58" i="2" s="1"/>
  <c r="H4" i="3"/>
  <c r="F58" i="2" s="1"/>
  <c r="H5" i="3"/>
  <c r="J58" i="2" s="1"/>
  <c r="H6" i="3"/>
  <c r="N58" i="2" s="1"/>
  <c r="A7" i="3"/>
  <c r="H7" i="3"/>
  <c r="R58" i="2" s="1"/>
  <c r="H8" i="3"/>
  <c r="V58" i="2" s="1"/>
  <c r="H9" i="3"/>
  <c r="Z58" i="2" s="1"/>
  <c r="H10" i="3"/>
  <c r="AD58" i="2" s="1"/>
  <c r="H11" i="3"/>
  <c r="AH58" i="2" s="1"/>
  <c r="H12" i="3"/>
  <c r="AL58" i="2" s="1"/>
  <c r="A13" i="3"/>
  <c r="H13" i="3"/>
  <c r="AP58" i="2" s="1"/>
  <c r="H14" i="3"/>
  <c r="AT58" i="2" s="1"/>
  <c r="H15" i="3"/>
  <c r="AX58" i="2" s="1"/>
  <c r="B3" i="20"/>
  <c r="G3" i="20"/>
  <c r="B4" i="20"/>
  <c r="G4" i="20"/>
  <c r="B5" i="20"/>
  <c r="G5" i="20"/>
  <c r="B6" i="20"/>
  <c r="G6" i="20"/>
  <c r="B7" i="20"/>
  <c r="F7" i="20"/>
  <c r="G8" i="20"/>
  <c r="D9" i="20"/>
  <c r="G9" i="20"/>
  <c r="B12" i="20"/>
  <c r="B14" i="20"/>
  <c r="B15" i="20"/>
  <c r="C17" i="20"/>
  <c r="G17" i="20"/>
  <c r="C18" i="20"/>
  <c r="G18" i="20"/>
  <c r="H18" i="20"/>
  <c r="C19" i="20"/>
  <c r="G19" i="20"/>
  <c r="H19" i="20"/>
  <c r="C20" i="20"/>
  <c r="H20" i="20"/>
  <c r="C21" i="20"/>
  <c r="G21" i="20"/>
  <c r="C22" i="20"/>
  <c r="G22" i="20"/>
  <c r="H22" i="20"/>
  <c r="C23" i="20"/>
  <c r="G23" i="20"/>
  <c r="H23" i="20"/>
  <c r="C24" i="20"/>
  <c r="H24" i="20"/>
  <c r="I4" i="25"/>
  <c r="B7" i="24"/>
  <c r="B71" i="24"/>
  <c r="I7" i="25"/>
  <c r="BJ7" i="15"/>
  <c r="B112" i="15" s="1"/>
  <c r="A59" i="13"/>
  <c r="C59" i="13" s="1"/>
  <c r="A1306" i="7"/>
  <c r="C1306" i="7"/>
  <c r="A59" i="14"/>
  <c r="C59" i="14" s="1"/>
  <c r="A556" i="5"/>
  <c r="C556" i="5" s="1"/>
  <c r="A59" i="10"/>
  <c r="C59" i="10" s="1"/>
  <c r="A59" i="11"/>
  <c r="C59" i="11" s="1"/>
  <c r="A25" i="10"/>
  <c r="C25" i="10" s="1"/>
  <c r="A23" i="11"/>
  <c r="C23" i="11" s="1"/>
  <c r="B297" i="15"/>
  <c r="A474" i="24" s="1"/>
  <c r="B294" i="15"/>
  <c r="A471" i="24" s="1"/>
  <c r="C64" i="15"/>
  <c r="B99" i="24" s="1"/>
  <c r="A92" i="24"/>
  <c r="AY24" i="9"/>
  <c r="BG24" i="9" s="1"/>
  <c r="BO24" i="9" s="1"/>
  <c r="BW24" i="9" s="1"/>
  <c r="CE24" i="9"/>
  <c r="CM24" i="9" s="1"/>
  <c r="CU24" i="9" s="1"/>
  <c r="DC24" i="9" s="1"/>
  <c r="DK24" i="9" s="1"/>
  <c r="DS24" i="9" s="1"/>
  <c r="EA24" i="9" s="1"/>
  <c r="EI24" i="9" s="1"/>
  <c r="EQ24" i="9" s="1"/>
  <c r="EY24" i="9" s="1"/>
  <c r="A1580" i="7"/>
  <c r="C1580" i="7" s="1"/>
  <c r="A333" i="10"/>
  <c r="C333" i="10" s="1"/>
  <c r="A333" i="14"/>
  <c r="C333" i="14" s="1"/>
  <c r="A333" i="13"/>
  <c r="C333" i="13" s="1"/>
  <c r="A333" i="11"/>
  <c r="C333" i="11" s="1"/>
  <c r="A830" i="5"/>
  <c r="C830" i="5" s="1"/>
  <c r="A236" i="10"/>
  <c r="C236" i="10" s="1"/>
  <c r="A236" i="14"/>
  <c r="C236" i="14" s="1"/>
  <c r="A236" i="13"/>
  <c r="C236" i="13" s="1"/>
  <c r="A1483" i="7"/>
  <c r="C1483" i="7" s="1"/>
  <c r="A236" i="11"/>
  <c r="C236" i="11" s="1"/>
  <c r="A733" i="5"/>
  <c r="C733" i="5" s="1"/>
  <c r="A231" i="11"/>
  <c r="C231" i="11" s="1"/>
  <c r="A1478" i="7"/>
  <c r="C1478" i="7" s="1"/>
  <c r="A231" i="14"/>
  <c r="C231" i="14" s="1"/>
  <c r="A231" i="13"/>
  <c r="C231" i="13" s="1"/>
  <c r="A728" i="5"/>
  <c r="C728" i="5" s="1"/>
  <c r="A231" i="10"/>
  <c r="C231" i="10" s="1"/>
  <c r="A723" i="5"/>
  <c r="C723" i="5" s="1"/>
  <c r="A225" i="10"/>
  <c r="C225" i="10" s="1"/>
  <c r="A225" i="11"/>
  <c r="C225" i="11" s="1"/>
  <c r="C1104" i="15"/>
  <c r="C824" i="15"/>
  <c r="C1464" i="15"/>
  <c r="D1142" i="15"/>
  <c r="D1022" i="15"/>
  <c r="G697" i="15"/>
  <c r="C134" i="13"/>
  <c r="A129" i="10"/>
  <c r="C129" i="10" s="1"/>
  <c r="C1538" i="15"/>
  <c r="C818" i="15"/>
  <c r="C221" i="15"/>
  <c r="B352" i="24" s="1"/>
  <c r="C178" i="15"/>
  <c r="B285" i="24" s="1"/>
  <c r="A287" i="24"/>
  <c r="C218" i="15"/>
  <c r="B349" i="24" s="1"/>
  <c r="A345" i="24"/>
  <c r="A290" i="24"/>
  <c r="AB85" i="26"/>
  <c r="AA21" i="24"/>
  <c r="BE11" i="24" s="1"/>
  <c r="AA85" i="24"/>
  <c r="AA213" i="24"/>
  <c r="Z149" i="24"/>
  <c r="A544" i="5"/>
  <c r="C544" i="5" s="1"/>
  <c r="A47" i="10"/>
  <c r="C47" i="10"/>
  <c r="A47" i="11"/>
  <c r="C47" i="11" s="1"/>
  <c r="A47" i="13"/>
  <c r="C47" i="13" s="1"/>
  <c r="A1294" i="7"/>
  <c r="C1294" i="7" s="1"/>
  <c r="A47" i="14"/>
  <c r="C47" i="14" s="1"/>
  <c r="X85" i="24"/>
  <c r="L139" i="2"/>
  <c r="L138" i="2"/>
  <c r="Q73" i="2"/>
  <c r="B35" i="26"/>
  <c r="B35" i="24"/>
  <c r="A34" i="26"/>
  <c r="B1485" i="15"/>
  <c r="B1045" i="15"/>
  <c r="B1365" i="15"/>
  <c r="B1205" i="15"/>
  <c r="B645" i="15"/>
  <c r="B223" i="15"/>
  <c r="AY16" i="9"/>
  <c r="BG16" i="9"/>
  <c r="BO16" i="9" s="1"/>
  <c r="BW16" i="9" s="1"/>
  <c r="CE16" i="9" s="1"/>
  <c r="CM16" i="9"/>
  <c r="CU16" i="9" s="1"/>
  <c r="DC16" i="9" s="1"/>
  <c r="DK16" i="9" s="1"/>
  <c r="DS16" i="9" s="1"/>
  <c r="EA16" i="9" s="1"/>
  <c r="EI16" i="9" s="1"/>
  <c r="EQ16" i="9" s="1"/>
  <c r="EY16" i="9" s="1"/>
  <c r="A9" i="6"/>
  <c r="B391" i="24"/>
  <c r="B327" i="24"/>
  <c r="I3" i="25"/>
  <c r="B454" i="24" s="1"/>
  <c r="B135" i="24"/>
  <c r="I6" i="25"/>
  <c r="B453" i="24"/>
  <c r="B7" i="26"/>
  <c r="B199" i="24"/>
  <c r="B263" i="24"/>
  <c r="G163" i="15"/>
  <c r="B325" i="15"/>
  <c r="B1005" i="15"/>
  <c r="B1245" i="15"/>
  <c r="B845" i="15"/>
  <c r="B1405" i="15"/>
  <c r="B165" i="15"/>
  <c r="B685" i="15"/>
  <c r="B885" i="15"/>
  <c r="B365" i="15"/>
  <c r="B1285" i="15"/>
  <c r="B525" i="15"/>
  <c r="B405" i="15"/>
  <c r="B765" i="15"/>
  <c r="B1765" i="15"/>
  <c r="B1165" i="15"/>
  <c r="B925" i="15"/>
  <c r="B1525" i="15"/>
  <c r="B605" i="15"/>
  <c r="B485" i="15"/>
  <c r="B565" i="15"/>
  <c r="B445" i="15"/>
  <c r="B205" i="15"/>
  <c r="B1125" i="15"/>
  <c r="B725" i="15"/>
  <c r="B805" i="15"/>
  <c r="B1085" i="15"/>
  <c r="B1445" i="15"/>
  <c r="B5" i="15"/>
  <c r="B16" i="27" s="1"/>
  <c r="B245" i="15"/>
  <c r="B85" i="15"/>
  <c r="B285" i="15"/>
  <c r="B965" i="15"/>
  <c r="B1325" i="15"/>
  <c r="B1565" i="15"/>
  <c r="B45" i="15"/>
  <c r="B1605" i="15"/>
  <c r="A241" i="13"/>
  <c r="C241" i="13" s="1"/>
  <c r="A241" i="11"/>
  <c r="C241" i="11" s="1"/>
  <c r="A1488" i="7"/>
  <c r="C1488" i="7" s="1"/>
  <c r="A738" i="5"/>
  <c r="C738" i="5" s="1"/>
  <c r="A241" i="10"/>
  <c r="C241" i="10" s="1"/>
  <c r="A241" i="14"/>
  <c r="C241" i="14"/>
  <c r="A229" i="10"/>
  <c r="C229" i="10" s="1"/>
  <c r="A229" i="11"/>
  <c r="C229" i="11" s="1"/>
  <c r="A229" i="13"/>
  <c r="C229" i="13" s="1"/>
  <c r="A1476" i="7"/>
  <c r="C1476" i="7" s="1"/>
  <c r="A726" i="5"/>
  <c r="C726" i="5" s="1"/>
  <c r="A229" i="14"/>
  <c r="C229" i="14"/>
  <c r="A240" i="11"/>
  <c r="C240" i="11" s="1"/>
  <c r="A240" i="13"/>
  <c r="C240" i="13" s="1"/>
  <c r="A240" i="14"/>
  <c r="C240" i="14" s="1"/>
  <c r="A737" i="5"/>
  <c r="C737" i="5" s="1"/>
  <c r="A240" i="10"/>
  <c r="C240" i="10" s="1"/>
  <c r="A1487" i="7"/>
  <c r="C1487" i="7"/>
  <c r="A1475" i="7"/>
  <c r="C1475" i="7" s="1"/>
  <c r="A228" i="14"/>
  <c r="C228" i="14" s="1"/>
  <c r="A228" i="13"/>
  <c r="C228" i="13" s="1"/>
  <c r="A228" i="10"/>
  <c r="C228" i="10" s="1"/>
  <c r="A228" i="11"/>
  <c r="C228" i="11" s="1"/>
  <c r="A725" i="5"/>
  <c r="C725" i="5"/>
  <c r="A730" i="5"/>
  <c r="C730" i="5" s="1"/>
  <c r="A233" i="10"/>
  <c r="C233" i="10" s="1"/>
  <c r="A233" i="13"/>
  <c r="C233" i="13" s="1"/>
  <c r="A233" i="14"/>
  <c r="C233" i="14" s="1"/>
  <c r="A233" i="11"/>
  <c r="C233" i="11" s="1"/>
  <c r="A1480" i="7"/>
  <c r="C1480" i="7"/>
  <c r="A1474" i="7"/>
  <c r="C1474" i="7" s="1"/>
  <c r="A227" i="11"/>
  <c r="C227" i="11" s="1"/>
  <c r="A227" i="10"/>
  <c r="C227" i="10" s="1"/>
  <c r="A724" i="5"/>
  <c r="C724" i="5" s="1"/>
  <c r="A227" i="14"/>
  <c r="C227" i="14" s="1"/>
  <c r="A227" i="13"/>
  <c r="C227" i="13"/>
  <c r="A235" i="13"/>
  <c r="C235" i="13" s="1"/>
  <c r="A235" i="11"/>
  <c r="C235" i="11" s="1"/>
  <c r="A235" i="14"/>
  <c r="C235" i="14" s="1"/>
  <c r="A732" i="5"/>
  <c r="C732" i="5" s="1"/>
  <c r="A1482" i="7"/>
  <c r="C1482" i="7" s="1"/>
  <c r="A235" i="10"/>
  <c r="C235" i="10"/>
  <c r="A230" i="11"/>
  <c r="C230" i="11" s="1"/>
  <c r="A237" i="10"/>
  <c r="C237" i="10" s="1"/>
  <c r="A230" i="10"/>
  <c r="C230" i="10" s="1"/>
  <c r="A734" i="5"/>
  <c r="C734" i="5" s="1"/>
  <c r="A230" i="14"/>
  <c r="C230" i="14" s="1"/>
  <c r="A727" i="5"/>
  <c r="C727" i="5"/>
  <c r="A1484" i="7"/>
  <c r="C1484" i="7" s="1"/>
  <c r="A237" i="11"/>
  <c r="C237" i="11" s="1"/>
  <c r="A1477" i="7"/>
  <c r="C1477" i="7" s="1"/>
  <c r="A237" i="14"/>
  <c r="C237" i="14" s="1"/>
  <c r="C1544" i="15"/>
  <c r="C1384" i="15"/>
  <c r="D1502" i="15"/>
  <c r="C864" i="15"/>
  <c r="AA341" i="24"/>
  <c r="AA405" i="24"/>
  <c r="F657" i="15"/>
  <c r="E657" i="15"/>
  <c r="D1336" i="15"/>
  <c r="D1456" i="15"/>
  <c r="D697" i="15"/>
  <c r="A134" i="14"/>
  <c r="C134" i="14" s="1"/>
  <c r="A631" i="5"/>
  <c r="C631" i="5" s="1"/>
  <c r="A1381" i="7"/>
  <c r="C1381" i="7" s="1"/>
  <c r="A134" i="10"/>
  <c r="C134" i="10" s="1"/>
  <c r="A134" i="11"/>
  <c r="C134" i="11" s="1"/>
  <c r="A115" i="13"/>
  <c r="C115" i="13" s="1"/>
  <c r="A1362" i="7"/>
  <c r="C1362" i="7" s="1"/>
  <c r="A115" i="11"/>
  <c r="C115" i="11" s="1"/>
  <c r="A612" i="5"/>
  <c r="C612" i="5" s="1"/>
  <c r="A115" i="10"/>
  <c r="C115" i="10" s="1"/>
  <c r="A115" i="14"/>
  <c r="C115" i="14" s="1"/>
  <c r="AY23" i="9"/>
  <c r="BG23" i="9" s="1"/>
  <c r="BO23" i="9" s="1"/>
  <c r="BW23" i="9" s="1"/>
  <c r="CE23" i="9"/>
  <c r="CM23" i="9" s="1"/>
  <c r="CU23" i="9" s="1"/>
  <c r="DC23" i="9" s="1"/>
  <c r="DK23" i="9" s="1"/>
  <c r="DS23" i="9" s="1"/>
  <c r="EA23" i="9" s="1"/>
  <c r="EI23" i="9" s="1"/>
  <c r="EQ23" i="9" s="1"/>
  <c r="EY23" i="9" s="1"/>
  <c r="H21" i="24"/>
  <c r="A566" i="5"/>
  <c r="C566" i="5" s="1"/>
  <c r="A69" i="14"/>
  <c r="C69" i="14" s="1"/>
  <c r="A69" i="10"/>
  <c r="C69" i="10"/>
  <c r="A69" i="13"/>
  <c r="C69" i="13" s="1"/>
  <c r="A1316" i="7"/>
  <c r="C1316" i="7" s="1"/>
  <c r="A69" i="11"/>
  <c r="C69" i="11" s="1"/>
  <c r="A1318" i="7"/>
  <c r="C1318" i="7" s="1"/>
  <c r="A71" i="14"/>
  <c r="C71" i="14" s="1"/>
  <c r="A71" i="11"/>
  <c r="C71" i="11"/>
  <c r="A568" i="5"/>
  <c r="C568" i="5" s="1"/>
  <c r="A71" i="13"/>
  <c r="C71" i="13" s="1"/>
  <c r="A71" i="10"/>
  <c r="C71" i="10" s="1"/>
  <c r="A46" i="11"/>
  <c r="C46" i="11" s="1"/>
  <c r="A1309" i="7"/>
  <c r="C1309" i="7" s="1"/>
  <c r="A62" i="11"/>
  <c r="C62" i="11"/>
  <c r="A62" i="14"/>
  <c r="C62" i="14" s="1"/>
  <c r="A62" i="13"/>
  <c r="C62" i="13" s="1"/>
  <c r="A62" i="10"/>
  <c r="C62" i="10"/>
  <c r="A559" i="5"/>
  <c r="C559" i="5" s="1"/>
  <c r="Y85" i="26"/>
  <c r="AY8" i="9"/>
  <c r="BG8" i="9"/>
  <c r="BO8" i="9" s="1"/>
  <c r="BW8" i="9" s="1"/>
  <c r="CE8" i="9" s="1"/>
  <c r="CM8" i="9" s="1"/>
  <c r="CU8" i="9" s="1"/>
  <c r="DC8" i="9" s="1"/>
  <c r="DK8" i="9" s="1"/>
  <c r="DS8" i="9" s="1"/>
  <c r="EA8" i="9" s="1"/>
  <c r="EI8" i="9" s="1"/>
  <c r="EQ8" i="9" s="1"/>
  <c r="EY8" i="9" s="1"/>
  <c r="B174" i="15"/>
  <c r="A281" i="24" s="1"/>
  <c r="AY22" i="9"/>
  <c r="BG22" i="9"/>
  <c r="BO22" i="9" s="1"/>
  <c r="BW22" i="9" s="1"/>
  <c r="CE22" i="9" s="1"/>
  <c r="CM22" i="9" s="1"/>
  <c r="CU22" i="9" s="1"/>
  <c r="DC22" i="9" s="1"/>
  <c r="DK22" i="9" s="1"/>
  <c r="DS22" i="9" s="1"/>
  <c r="EA22" i="9" s="1"/>
  <c r="EI22" i="9" s="1"/>
  <c r="EQ22" i="9" s="1"/>
  <c r="EY22" i="9" s="1"/>
  <c r="B257" i="15"/>
  <c r="A412" i="24" s="1"/>
  <c r="AY19" i="9"/>
  <c r="BG19" i="9"/>
  <c r="BO19" i="9" s="1"/>
  <c r="BW19" i="9" s="1"/>
  <c r="CE19" i="9" s="1"/>
  <c r="CM19" i="9" s="1"/>
  <c r="CU19" i="9" s="1"/>
  <c r="DC19" i="9" s="1"/>
  <c r="DK19" i="9" s="1"/>
  <c r="DS19" i="9" s="1"/>
  <c r="EA19" i="9" s="1"/>
  <c r="EI19" i="9" s="1"/>
  <c r="EQ19" i="9" s="1"/>
  <c r="EY19" i="9" s="1"/>
  <c r="B260" i="15"/>
  <c r="AY20" i="9"/>
  <c r="BG20" i="9" s="1"/>
  <c r="BO20" i="9" s="1"/>
  <c r="BW20" i="9" s="1"/>
  <c r="CE20" i="9" s="1"/>
  <c r="CM20" i="9" s="1"/>
  <c r="CU20" i="9" s="1"/>
  <c r="DC20" i="9" s="1"/>
  <c r="DK20" i="9" s="1"/>
  <c r="DS20" i="9" s="1"/>
  <c r="EA20" i="9" s="1"/>
  <c r="EI20" i="9" s="1"/>
  <c r="EQ20" i="9" s="1"/>
  <c r="EY20" i="9" s="1"/>
  <c r="B300" i="15"/>
  <c r="A477" i="24" s="1"/>
  <c r="AY25" i="9"/>
  <c r="BG25" i="9" s="1"/>
  <c r="BO25" i="9" s="1"/>
  <c r="BW25" i="9" s="1"/>
  <c r="CE25" i="9" s="1"/>
  <c r="CM25" i="9" s="1"/>
  <c r="CU25" i="9" s="1"/>
  <c r="DC25" i="9" s="1"/>
  <c r="DK25" i="9" s="1"/>
  <c r="DS25" i="9" s="1"/>
  <c r="EA25" i="9" s="1"/>
  <c r="EI25" i="9" s="1"/>
  <c r="EQ25" i="9" s="1"/>
  <c r="EY25" i="9" s="1"/>
  <c r="AY17" i="9"/>
  <c r="BG17" i="9" s="1"/>
  <c r="BO17" i="9"/>
  <c r="BW17" i="9" s="1"/>
  <c r="CE17" i="9" s="1"/>
  <c r="CM17" i="9" s="1"/>
  <c r="CU17" i="9" s="1"/>
  <c r="DC17" i="9" s="1"/>
  <c r="DK17" i="9" s="1"/>
  <c r="DS17" i="9" s="1"/>
  <c r="EA17" i="9" s="1"/>
  <c r="EI17" i="9" s="1"/>
  <c r="EQ17" i="9" s="1"/>
  <c r="EY17" i="9" s="1"/>
  <c r="A25" i="11"/>
  <c r="C25" i="11" s="1"/>
  <c r="A1272" i="7"/>
  <c r="C1272" i="7" s="1"/>
  <c r="A31" i="26"/>
  <c r="C21" i="15"/>
  <c r="B37" i="27" s="1"/>
  <c r="A31" i="24"/>
  <c r="L135" i="2"/>
  <c r="N135" i="2" s="1"/>
  <c r="N12" i="9" s="1"/>
  <c r="C101" i="15"/>
  <c r="B160" i="24" s="1"/>
  <c r="A159" i="24"/>
  <c r="I77" i="2"/>
  <c r="S21" i="9"/>
  <c r="Q80" i="2"/>
  <c r="I80" i="2"/>
  <c r="T11" i="9"/>
  <c r="AB11" i="9" s="1"/>
  <c r="AJ11" i="9" s="1"/>
  <c r="L194" i="2" s="1"/>
  <c r="L134" i="2"/>
  <c r="N134" i="2" s="1"/>
  <c r="N11" i="9" s="1"/>
  <c r="A214" i="24"/>
  <c r="A217" i="24"/>
  <c r="A226" i="24"/>
  <c r="H267" i="24"/>
  <c r="H331" i="24"/>
  <c r="H11" i="24"/>
  <c r="H75" i="24"/>
  <c r="H11" i="26"/>
  <c r="H395" i="24"/>
  <c r="H457" i="24"/>
  <c r="H139" i="24"/>
  <c r="H203" i="24"/>
  <c r="B32" i="26"/>
  <c r="A406" i="24"/>
  <c r="C252" i="15"/>
  <c r="B407" i="24" s="1"/>
  <c r="AA21" i="9"/>
  <c r="AI21" i="9"/>
  <c r="A468" i="24"/>
  <c r="C292" i="15"/>
  <c r="B469" i="24" s="1"/>
  <c r="Q77" i="2"/>
  <c r="A415" i="24"/>
  <c r="C261" i="15"/>
  <c r="B416" i="24" s="1"/>
  <c r="B263" i="15"/>
  <c r="C264" i="15" s="1"/>
  <c r="B419" i="24" s="1"/>
  <c r="AY21" i="9"/>
  <c r="BG21" i="9"/>
  <c r="BO21" i="9" s="1"/>
  <c r="BW21" i="9" s="1"/>
  <c r="CE21" i="9" s="1"/>
  <c r="CM21" i="9" s="1"/>
  <c r="CU21" i="9" s="1"/>
  <c r="DC21" i="9" s="1"/>
  <c r="DK21" i="9" s="1"/>
  <c r="DS21" i="9" s="1"/>
  <c r="EA21" i="9" s="1"/>
  <c r="EI21" i="9" s="1"/>
  <c r="EQ21" i="9" s="1"/>
  <c r="EY21" i="9" s="1"/>
  <c r="AY18" i="9"/>
  <c r="BG18" i="9"/>
  <c r="BO18" i="9" s="1"/>
  <c r="BW18" i="9" s="1"/>
  <c r="CE18" i="9" s="1"/>
  <c r="CM18" i="9" s="1"/>
  <c r="CU18" i="9" s="1"/>
  <c r="DC18" i="9" s="1"/>
  <c r="DK18" i="9" s="1"/>
  <c r="DS18" i="9" s="1"/>
  <c r="EA18" i="9" s="1"/>
  <c r="EI18" i="9" s="1"/>
  <c r="EQ18" i="9" s="1"/>
  <c r="EY18" i="9" s="1"/>
  <c r="B254" i="15"/>
  <c r="A409" i="24" s="1"/>
  <c r="B474" i="15"/>
  <c r="B274" i="15"/>
  <c r="B114" i="15"/>
  <c r="B394" i="15"/>
  <c r="B34" i="15"/>
  <c r="H210" i="24" s="1"/>
  <c r="B354" i="15"/>
  <c r="B314" i="15"/>
  <c r="G363" i="15"/>
  <c r="G563" i="15"/>
  <c r="G443" i="15"/>
  <c r="G323" i="15"/>
  <c r="G283" i="15"/>
  <c r="G603" i="15"/>
  <c r="G523" i="15"/>
  <c r="G243" i="15"/>
  <c r="G123" i="15"/>
  <c r="G43" i="15"/>
  <c r="BG20" i="15"/>
  <c r="G403" i="15"/>
  <c r="C1584" i="15"/>
  <c r="D1262" i="15"/>
  <c r="D902" i="15"/>
  <c r="C1304" i="15"/>
  <c r="D1182" i="15"/>
  <c r="C944" i="15"/>
  <c r="C1424" i="15"/>
  <c r="D1222" i="15"/>
  <c r="E27" i="26"/>
  <c r="D1056" i="15"/>
  <c r="D856" i="15"/>
  <c r="L142" i="2"/>
  <c r="H26" i="27"/>
  <c r="T17" i="9"/>
  <c r="L160" i="2" s="1"/>
  <c r="N160" i="2" s="1"/>
  <c r="V17" i="9" s="1"/>
  <c r="L140" i="2"/>
  <c r="AB15" i="9"/>
  <c r="AJ15" i="9" s="1"/>
  <c r="AR15" i="9" s="1"/>
  <c r="AZ15" i="9" s="1"/>
  <c r="BH15" i="9" s="1"/>
  <c r="L258" i="2" s="1"/>
  <c r="T9" i="9"/>
  <c r="AB9" i="9"/>
  <c r="L132" i="2"/>
  <c r="T23" i="9"/>
  <c r="L146" i="2"/>
  <c r="L164" i="2"/>
  <c r="N164" i="2" s="1"/>
  <c r="L133" i="2"/>
  <c r="N133" i="2" s="1"/>
  <c r="N10" i="9" s="1"/>
  <c r="T10" i="9"/>
  <c r="L153" i="2" s="1"/>
  <c r="N153" i="2"/>
  <c r="V10" i="9" s="1"/>
  <c r="G649" i="15"/>
  <c r="G289" i="15"/>
  <c r="G809" i="15"/>
  <c r="G689" i="15"/>
  <c r="G529" i="15"/>
  <c r="G329" i="15"/>
  <c r="I5" i="25"/>
  <c r="AB10" i="9"/>
  <c r="A224" i="10"/>
  <c r="C224" i="10" s="1"/>
  <c r="A223" i="13"/>
  <c r="C223" i="13" s="1"/>
  <c r="A223" i="11"/>
  <c r="C223" i="11" s="1"/>
  <c r="A1470" i="7"/>
  <c r="C1470" i="7" s="1"/>
  <c r="A720" i="5"/>
  <c r="C720" i="5" s="1"/>
  <c r="A223" i="14"/>
  <c r="C223" i="14" s="1"/>
  <c r="A223" i="10"/>
  <c r="C223" i="10" s="1"/>
  <c r="A129" i="5"/>
  <c r="C129" i="5" s="1"/>
  <c r="A142" i="7"/>
  <c r="C142" i="7" s="1"/>
  <c r="A1626" i="14"/>
  <c r="C1626" i="14" s="1"/>
  <c r="A140" i="6"/>
  <c r="A141" i="7"/>
  <c r="C141" i="7" s="1"/>
  <c r="A1627" i="14"/>
  <c r="C1627" i="14" s="1"/>
  <c r="A143" i="7"/>
  <c r="C143" i="7" s="1"/>
  <c r="D223" i="2"/>
  <c r="E223" i="2" s="1"/>
  <c r="F223" i="2"/>
  <c r="G223" i="2" s="1"/>
  <c r="D1782" i="15"/>
  <c r="C1064" i="15"/>
  <c r="AB34" i="26"/>
  <c r="AZ39" i="26" s="1"/>
  <c r="G657" i="15"/>
  <c r="E277" i="24"/>
  <c r="Y405" i="24"/>
  <c r="A103" i="10"/>
  <c r="C103" i="10" s="1"/>
  <c r="AR8" i="15"/>
  <c r="AR7" i="15"/>
  <c r="A120" i="13"/>
  <c r="C120" i="13" s="1"/>
  <c r="A617" i="5"/>
  <c r="C617" i="5" s="1"/>
  <c r="A120" i="14"/>
  <c r="C120" i="14" s="1"/>
  <c r="A120" i="10"/>
  <c r="C120" i="10" s="1"/>
  <c r="A120" i="11"/>
  <c r="C120" i="11" s="1"/>
  <c r="A1367" i="7"/>
  <c r="C1367" i="7" s="1"/>
  <c r="A119" i="13"/>
  <c r="C119" i="13" s="1"/>
  <c r="A1343" i="7"/>
  <c r="C1343" i="7" s="1"/>
  <c r="A593" i="5"/>
  <c r="C593" i="5" s="1"/>
  <c r="A1292" i="7"/>
  <c r="C1292" i="7" s="1"/>
  <c r="A45" i="11"/>
  <c r="C45" i="11" s="1"/>
  <c r="AB23" i="9"/>
  <c r="AJ23" i="9" s="1"/>
  <c r="L206" i="2" s="1"/>
  <c r="L166" i="2"/>
  <c r="N166" i="2" s="1"/>
  <c r="V23" i="9" s="1"/>
  <c r="C98" i="15"/>
  <c r="B157" i="24" s="1"/>
  <c r="A156" i="24"/>
  <c r="A522" i="5"/>
  <c r="C522" i="5" s="1"/>
  <c r="A25" i="14"/>
  <c r="C25" i="14" s="1"/>
  <c r="A25" i="13"/>
  <c r="C25" i="13" s="1"/>
  <c r="A13" i="11"/>
  <c r="C13" i="11" s="1"/>
  <c r="A1260" i="7"/>
  <c r="C1260" i="7" s="1"/>
  <c r="A510" i="5"/>
  <c r="C510" i="5" s="1"/>
  <c r="A13" i="14"/>
  <c r="C13" i="14" s="1"/>
  <c r="A13" i="13"/>
  <c r="C13" i="13" s="1"/>
  <c r="A13" i="10"/>
  <c r="C13" i="10" s="1"/>
  <c r="A86" i="24"/>
  <c r="I76" i="2"/>
  <c r="AO66" i="2"/>
  <c r="AY7" i="9"/>
  <c r="AW66" i="2"/>
  <c r="A278" i="24"/>
  <c r="Z405" i="24"/>
  <c r="A633" i="5"/>
  <c r="C633" i="5" s="1"/>
  <c r="A136" i="11"/>
  <c r="C136" i="11"/>
  <c r="A135" i="10"/>
  <c r="C135" i="10" s="1"/>
  <c r="A1382" i="7"/>
  <c r="C1382" i="7" s="1"/>
  <c r="A135" i="14"/>
  <c r="C135" i="14" s="1"/>
  <c r="A632" i="5"/>
  <c r="C632" i="5" s="1"/>
  <c r="A135" i="13"/>
  <c r="C135" i="13" s="1"/>
  <c r="A135" i="11"/>
  <c r="C135" i="11"/>
  <c r="M262" i="24"/>
  <c r="F262" i="24" s="1"/>
  <c r="A117" i="14"/>
  <c r="C117" i="14" s="1"/>
  <c r="A117" i="10"/>
  <c r="C117" i="10" s="1"/>
  <c r="A117" i="13"/>
  <c r="C117" i="13" s="1"/>
  <c r="A117" i="11"/>
  <c r="C117" i="11" s="1"/>
  <c r="A1364" i="7"/>
  <c r="C1364" i="7" s="1"/>
  <c r="A614" i="5"/>
  <c r="C614" i="5" s="1"/>
  <c r="A1363" i="7"/>
  <c r="C1363" i="7" s="1"/>
  <c r="A116" i="13"/>
  <c r="C116" i="13" s="1"/>
  <c r="A116" i="10"/>
  <c r="C116" i="10" s="1"/>
  <c r="A613" i="5"/>
  <c r="C613" i="5" s="1"/>
  <c r="A116" i="11"/>
  <c r="C116" i="11" s="1"/>
  <c r="A116" i="14"/>
  <c r="C116" i="14" s="1"/>
  <c r="AB21" i="26"/>
  <c r="AT11" i="26" s="1"/>
  <c r="AB149" i="24"/>
  <c r="A119" i="10"/>
  <c r="C119" i="10" s="1"/>
  <c r="A616" i="5"/>
  <c r="C616" i="5" s="1"/>
  <c r="A119" i="14"/>
  <c r="C119" i="14" s="1"/>
  <c r="I21" i="26"/>
  <c r="AB85" i="24"/>
  <c r="A1366" i="7"/>
  <c r="C1366" i="7" s="1"/>
  <c r="I26" i="27"/>
  <c r="AB21" i="24"/>
  <c r="BF13" i="24" s="1"/>
  <c r="A91" i="10"/>
  <c r="C91" i="10" s="1"/>
  <c r="A91" i="13"/>
  <c r="C91" i="13" s="1"/>
  <c r="A91" i="14"/>
  <c r="C91" i="14" s="1"/>
  <c r="A91" i="11"/>
  <c r="C91" i="11" s="1"/>
  <c r="A1338" i="7"/>
  <c r="C1338" i="7" s="1"/>
  <c r="A588" i="5"/>
  <c r="C588" i="5" s="1"/>
  <c r="A99" i="11"/>
  <c r="C99" i="11" s="1"/>
  <c r="A99" i="10"/>
  <c r="C99" i="10" s="1"/>
  <c r="A99" i="14"/>
  <c r="C99" i="14" s="1"/>
  <c r="A99" i="13"/>
  <c r="C99" i="13" s="1"/>
  <c r="A596" i="5"/>
  <c r="C596" i="5" s="1"/>
  <c r="A1346" i="7"/>
  <c r="C1346" i="7" s="1"/>
  <c r="A95" i="10"/>
  <c r="C95" i="10" s="1"/>
  <c r="A95" i="13"/>
  <c r="C95" i="13" s="1"/>
  <c r="A95" i="11"/>
  <c r="C95" i="11" s="1"/>
  <c r="A592" i="5"/>
  <c r="C592" i="5" s="1"/>
  <c r="A95" i="14"/>
  <c r="C95" i="14" s="1"/>
  <c r="A1342" i="7"/>
  <c r="C1342" i="7" s="1"/>
  <c r="A594" i="5"/>
  <c r="C594" i="5" s="1"/>
  <c r="A97" i="11"/>
  <c r="C97" i="11" s="1"/>
  <c r="A97" i="13"/>
  <c r="C97" i="13" s="1"/>
  <c r="A97" i="10"/>
  <c r="C97" i="10" s="1"/>
  <c r="A1344" i="7"/>
  <c r="C1344" i="7" s="1"/>
  <c r="A97" i="14"/>
  <c r="C97" i="14" s="1"/>
  <c r="A100" i="11"/>
  <c r="C100" i="11" s="1"/>
  <c r="A100" i="13"/>
  <c r="C100" i="13" s="1"/>
  <c r="A597" i="5"/>
  <c r="C597" i="5" s="1"/>
  <c r="A1347" i="7"/>
  <c r="C1347" i="7" s="1"/>
  <c r="A100" i="10"/>
  <c r="C100" i="10" s="1"/>
  <c r="A100" i="14"/>
  <c r="C100" i="14" s="1"/>
  <c r="A66" i="10"/>
  <c r="C66" i="10" s="1"/>
  <c r="A66" i="13"/>
  <c r="C66" i="13" s="1"/>
  <c r="A66" i="11"/>
  <c r="C66" i="11" s="1"/>
  <c r="A66" i="14"/>
  <c r="C66" i="14" s="1"/>
  <c r="A1313" i="7"/>
  <c r="C1313" i="7" s="1"/>
  <c r="A563" i="5"/>
  <c r="C563" i="5" s="1"/>
  <c r="A575" i="5"/>
  <c r="C575" i="5" s="1"/>
  <c r="A78" i="10"/>
  <c r="C78" i="10" s="1"/>
  <c r="A1325" i="7"/>
  <c r="C1325" i="7" s="1"/>
  <c r="A78" i="11"/>
  <c r="C78" i="11" s="1"/>
  <c r="A78" i="14"/>
  <c r="C78" i="14" s="1"/>
  <c r="A78" i="13"/>
  <c r="C78" i="13" s="1"/>
  <c r="A1327" i="7"/>
  <c r="C1327" i="7" s="1"/>
  <c r="A80" i="11"/>
  <c r="C80" i="11" s="1"/>
  <c r="A80" i="14"/>
  <c r="C80" i="14" s="1"/>
  <c r="A80" i="10"/>
  <c r="C80" i="10" s="1"/>
  <c r="A577" i="5"/>
  <c r="C577" i="5" s="1"/>
  <c r="A80" i="13"/>
  <c r="C80" i="13" s="1"/>
  <c r="A75" i="11"/>
  <c r="C75" i="11" s="1"/>
  <c r="A75" i="13"/>
  <c r="C75" i="13" s="1"/>
  <c r="A75" i="10"/>
  <c r="C75" i="10" s="1"/>
  <c r="A75" i="14"/>
  <c r="C75" i="14" s="1"/>
  <c r="A572" i="5"/>
  <c r="C572" i="5" s="1"/>
  <c r="A1322" i="7"/>
  <c r="C1322" i="7" s="1"/>
  <c r="A60" i="13"/>
  <c r="C60" i="13" s="1"/>
  <c r="A60" i="10"/>
  <c r="C60" i="10" s="1"/>
  <c r="A1307" i="7"/>
  <c r="C1307" i="7" s="1"/>
  <c r="A60" i="14"/>
  <c r="C60" i="14" s="1"/>
  <c r="A557" i="5"/>
  <c r="C557" i="5" s="1"/>
  <c r="A60" i="11"/>
  <c r="C60" i="11" s="1"/>
  <c r="A545" i="5"/>
  <c r="C545" i="5" s="1"/>
  <c r="A48" i="14"/>
  <c r="C48" i="14" s="1"/>
  <c r="A48" i="13"/>
  <c r="C48" i="13" s="1"/>
  <c r="A48" i="11"/>
  <c r="C48" i="11" s="1"/>
  <c r="A1295" i="7"/>
  <c r="C1295" i="7" s="1"/>
  <c r="A48" i="10"/>
  <c r="C48" i="10" s="1"/>
  <c r="A49" i="10"/>
  <c r="C49" i="10" s="1"/>
  <c r="A49" i="11"/>
  <c r="C49" i="11" s="1"/>
  <c r="A49" i="13"/>
  <c r="C49" i="13" s="1"/>
  <c r="A546" i="5"/>
  <c r="C546" i="5" s="1"/>
  <c r="A1296" i="7"/>
  <c r="C1296" i="7" s="1"/>
  <c r="A49" i="14"/>
  <c r="C49" i="14" s="1"/>
  <c r="A45" i="13"/>
  <c r="C45" i="13" s="1"/>
  <c r="A1305" i="7"/>
  <c r="C1305" i="7" s="1"/>
  <c r="A550" i="5"/>
  <c r="C550" i="5" s="1"/>
  <c r="A45" i="14"/>
  <c r="C45" i="14" s="1"/>
  <c r="A58" i="13"/>
  <c r="C58" i="13" s="1"/>
  <c r="A542" i="5"/>
  <c r="C542" i="5" s="1"/>
  <c r="L174" i="2"/>
  <c r="L155" i="2"/>
  <c r="AB12" i="9"/>
  <c r="AR23" i="9"/>
  <c r="L226" i="2" s="1"/>
  <c r="N226" i="2" s="1"/>
  <c r="AT23" i="9" s="1"/>
  <c r="AB24" i="9"/>
  <c r="AJ24" i="9" s="1"/>
  <c r="AR24" i="9" s="1"/>
  <c r="L227" i="2" s="1"/>
  <c r="L167" i="2"/>
  <c r="L161" i="2"/>
  <c r="N161" i="2" s="1"/>
  <c r="V18" i="9" s="1"/>
  <c r="AB18" i="9"/>
  <c r="L162" i="2"/>
  <c r="N162" i="2" s="1"/>
  <c r="V19" i="9" s="1"/>
  <c r="AB19" i="9"/>
  <c r="L178" i="2"/>
  <c r="L137" i="2"/>
  <c r="T14" i="9"/>
  <c r="L165" i="2"/>
  <c r="AB22" i="9"/>
  <c r="AB17" i="9"/>
  <c r="AJ17" i="9" s="1"/>
  <c r="L200" i="2" s="1"/>
  <c r="N200" i="2" s="1"/>
  <c r="AL17" i="9" s="1"/>
  <c r="AJ21" i="9"/>
  <c r="L204" i="2" s="1"/>
  <c r="L184" i="2"/>
  <c r="AB20" i="9"/>
  <c r="L183" i="2" s="1"/>
  <c r="N183" i="2" s="1"/>
  <c r="AD20" i="9" s="1"/>
  <c r="L163" i="2"/>
  <c r="N163" i="2" s="1"/>
  <c r="V20" i="9" s="1"/>
  <c r="L159" i="2"/>
  <c r="AB16" i="9"/>
  <c r="AB13" i="9"/>
  <c r="L176" i="2" s="1"/>
  <c r="N176" i="2" s="1"/>
  <c r="AD13" i="9" s="1"/>
  <c r="L156" i="2"/>
  <c r="N156" i="2" s="1"/>
  <c r="V13" i="9" s="1"/>
  <c r="L186" i="2"/>
  <c r="N186" i="2" s="1"/>
  <c r="AD23" i="9" s="1"/>
  <c r="L154" i="2"/>
  <c r="AA16" i="9"/>
  <c r="AI16" i="9"/>
  <c r="Q75" i="2"/>
  <c r="Q79" i="2"/>
  <c r="AA20" i="9"/>
  <c r="AI20" i="9"/>
  <c r="Q82" i="2"/>
  <c r="AA23" i="9"/>
  <c r="AI23" i="9" s="1"/>
  <c r="AA12" i="9"/>
  <c r="AI12" i="9" s="1"/>
  <c r="Q71" i="2"/>
  <c r="Q70" i="2"/>
  <c r="AA11" i="9"/>
  <c r="AI11" i="9" s="1"/>
  <c r="AA22" i="9"/>
  <c r="AI22" i="9" s="1"/>
  <c r="Q81" i="2"/>
  <c r="Q72" i="2"/>
  <c r="AA13" i="9"/>
  <c r="AI13" i="9" s="1"/>
  <c r="AA10" i="9"/>
  <c r="AI10" i="9" s="1"/>
  <c r="Q69" i="2"/>
  <c r="M452" i="24"/>
  <c r="F452" i="24"/>
  <c r="AA15" i="9"/>
  <c r="AI15" i="9"/>
  <c r="Q76" i="2"/>
  <c r="C138" i="15"/>
  <c r="C61" i="15"/>
  <c r="B96" i="24" s="1"/>
  <c r="AA19" i="9"/>
  <c r="AI19" i="9"/>
  <c r="I69" i="2"/>
  <c r="S24" i="9"/>
  <c r="I70" i="2"/>
  <c r="C95" i="15"/>
  <c r="B154" i="24" s="1"/>
  <c r="M6" i="24"/>
  <c r="F6" i="24"/>
  <c r="A39" i="13"/>
  <c r="C39" i="13" s="1"/>
  <c r="A39" i="11"/>
  <c r="C39" i="11"/>
  <c r="A39" i="10"/>
  <c r="C39" i="10" s="1"/>
  <c r="A536" i="5"/>
  <c r="C536" i="5"/>
  <c r="A1286" i="7"/>
  <c r="C1286" i="7" s="1"/>
  <c r="A39" i="14"/>
  <c r="C39" i="14"/>
  <c r="A17" i="14"/>
  <c r="C17" i="14" s="1"/>
  <c r="A514" i="5"/>
  <c r="C514" i="5"/>
  <c r="A1264" i="7"/>
  <c r="C1264" i="7" s="1"/>
  <c r="A17" i="11"/>
  <c r="C17" i="11"/>
  <c r="A17" i="10"/>
  <c r="C17" i="10" s="1"/>
  <c r="A17" i="13"/>
  <c r="C17" i="13"/>
  <c r="A11" i="13"/>
  <c r="C11" i="13" s="1"/>
  <c r="A11" i="11"/>
  <c r="C11" i="11"/>
  <c r="A1258" i="7"/>
  <c r="C1258" i="7" s="1"/>
  <c r="A508" i="5"/>
  <c r="C508" i="5"/>
  <c r="A11" i="10"/>
  <c r="C11" i="10" s="1"/>
  <c r="A11" i="14"/>
  <c r="C11" i="14"/>
  <c r="A512" i="5"/>
  <c r="C512" i="5" s="1"/>
  <c r="A15" i="13"/>
  <c r="C15" i="13"/>
  <c r="A15" i="14"/>
  <c r="C15" i="14" s="1"/>
  <c r="A15" i="11"/>
  <c r="C15" i="11"/>
  <c r="A1262" i="7"/>
  <c r="C1262" i="7" s="1"/>
  <c r="A15" i="10"/>
  <c r="C15" i="10"/>
  <c r="A21" i="10"/>
  <c r="C21" i="10" s="1"/>
  <c r="A518" i="5"/>
  <c r="C518" i="5"/>
  <c r="A1268" i="7"/>
  <c r="C1268" i="7" s="1"/>
  <c r="A21" i="14"/>
  <c r="C21" i="14"/>
  <c r="A21" i="13"/>
  <c r="C21" i="13" s="1"/>
  <c r="A21" i="11"/>
  <c r="C21" i="11"/>
  <c r="A9" i="10"/>
  <c r="C9" i="10" s="1"/>
  <c r="A9" i="11"/>
  <c r="C9" i="11"/>
  <c r="A506" i="5"/>
  <c r="C506" i="5" s="1"/>
  <c r="A1256" i="7"/>
  <c r="C1256" i="7"/>
  <c r="A9" i="14"/>
  <c r="C9" i="14" s="1"/>
  <c r="A9" i="13"/>
  <c r="C9" i="13"/>
  <c r="A19" i="14"/>
  <c r="C19" i="14" s="1"/>
  <c r="A19" i="13"/>
  <c r="C19" i="13"/>
  <c r="A520" i="5"/>
  <c r="C520" i="5" s="1"/>
  <c r="A1266" i="7"/>
  <c r="C1266" i="7"/>
  <c r="A19" i="11"/>
  <c r="C19" i="11" s="1"/>
  <c r="A23" i="14"/>
  <c r="C23" i="14"/>
  <c r="A1270" i="7"/>
  <c r="C1270" i="7" s="1"/>
  <c r="A23" i="10"/>
  <c r="C23" i="10"/>
  <c r="A19" i="10"/>
  <c r="C19" i="10" s="1"/>
  <c r="A218" i="10"/>
  <c r="C218" i="10"/>
  <c r="A715" i="5"/>
  <c r="C715" i="5" s="1"/>
  <c r="A1465" i="7"/>
  <c r="C1465" i="7" s="1"/>
  <c r="A218" i="13"/>
  <c r="C218" i="13" s="1"/>
  <c r="A218" i="14"/>
  <c r="C218" i="14" s="1"/>
  <c r="A218" i="11"/>
  <c r="C218" i="11"/>
  <c r="A713" i="5"/>
  <c r="C713" i="5"/>
  <c r="A216" i="13"/>
  <c r="C216" i="13" s="1"/>
  <c r="A216" i="10"/>
  <c r="C216" i="10"/>
  <c r="A1463" i="7"/>
  <c r="C1463" i="7" s="1"/>
  <c r="A216" i="11"/>
  <c r="C216" i="11" s="1"/>
  <c r="A216" i="14"/>
  <c r="C216" i="14"/>
  <c r="A209" i="10"/>
  <c r="C209" i="10" s="1"/>
  <c r="A1455" i="7"/>
  <c r="C1455" i="7" s="1"/>
  <c r="A208" i="11"/>
  <c r="C208" i="11" s="1"/>
  <c r="A208" i="14"/>
  <c r="C208" i="14" s="1"/>
  <c r="A208" i="10"/>
  <c r="C208" i="10"/>
  <c r="A705" i="5"/>
  <c r="C705" i="5" s="1"/>
  <c r="A208" i="13"/>
  <c r="C208" i="13" s="1"/>
  <c r="A190" i="11"/>
  <c r="C190" i="11" s="1"/>
  <c r="A1437" i="7"/>
  <c r="C1437" i="7" s="1"/>
  <c r="A190" i="13"/>
  <c r="C190" i="13" s="1"/>
  <c r="A687" i="5"/>
  <c r="C687" i="5" s="1"/>
  <c r="A190" i="14"/>
  <c r="C190" i="14" s="1"/>
  <c r="A190" i="10"/>
  <c r="C190" i="10" s="1"/>
  <c r="A179" i="10"/>
  <c r="C179" i="10" s="1"/>
  <c r="A179" i="11"/>
  <c r="C179" i="11" s="1"/>
  <c r="A179" i="14"/>
  <c r="C179" i="14" s="1"/>
  <c r="A676" i="5"/>
  <c r="C676" i="5" s="1"/>
  <c r="A179" i="13"/>
  <c r="C179" i="13" s="1"/>
  <c r="A1426" i="7"/>
  <c r="C1426" i="7" s="1"/>
  <c r="A177" i="14"/>
  <c r="C177" i="14" s="1"/>
  <c r="A174" i="13"/>
  <c r="C174" i="13" s="1"/>
  <c r="A1421" i="7"/>
  <c r="C1421" i="7" s="1"/>
  <c r="A671" i="5"/>
  <c r="C671" i="5" s="1"/>
  <c r="A174" i="14"/>
  <c r="C174" i="14" s="1"/>
  <c r="A174" i="10"/>
  <c r="C174" i="10" s="1"/>
  <c r="A174" i="11"/>
  <c r="C174" i="11" s="1"/>
  <c r="A169" i="14"/>
  <c r="C169" i="14" s="1"/>
  <c r="A169" i="13"/>
  <c r="C169" i="13" s="1"/>
  <c r="A169" i="10"/>
  <c r="C169" i="10" s="1"/>
  <c r="A666" i="5"/>
  <c r="C666" i="5" s="1"/>
  <c r="A1416" i="7"/>
  <c r="C1416" i="7" s="1"/>
  <c r="A169" i="11"/>
  <c r="C169" i="11" s="1"/>
  <c r="A168" i="11"/>
  <c r="C168" i="11" s="1"/>
  <c r="A168" i="13"/>
  <c r="C168" i="13" s="1"/>
  <c r="A1415" i="7"/>
  <c r="C1415" i="7" s="1"/>
  <c r="A168" i="14"/>
  <c r="C168" i="14" s="1"/>
  <c r="A665" i="5"/>
  <c r="C665" i="5" s="1"/>
  <c r="A168" i="10"/>
  <c r="C168" i="10" s="1"/>
  <c r="A166" i="10"/>
  <c r="C166" i="10" s="1"/>
  <c r="A166" i="14"/>
  <c r="C166" i="14" s="1"/>
  <c r="A663" i="5"/>
  <c r="C663" i="5" s="1"/>
  <c r="A1413" i="7"/>
  <c r="C1413" i="7" s="1"/>
  <c r="A166" i="13"/>
  <c r="C166" i="13" s="1"/>
  <c r="A166" i="11"/>
  <c r="C166" i="11" s="1"/>
  <c r="A165" i="14"/>
  <c r="C165" i="14" s="1"/>
  <c r="A165" i="13"/>
  <c r="C165" i="13" s="1"/>
  <c r="A1412" i="7"/>
  <c r="C1412" i="7" s="1"/>
  <c r="A165" i="11"/>
  <c r="C165" i="11" s="1"/>
  <c r="A165" i="10"/>
  <c r="C165" i="10" s="1"/>
  <c r="A662" i="5"/>
  <c r="C662" i="5" s="1"/>
  <c r="A146" i="11"/>
  <c r="C146" i="11" s="1"/>
  <c r="A643" i="5"/>
  <c r="C643" i="5" s="1"/>
  <c r="A1393" i="7"/>
  <c r="C1393" i="7" s="1"/>
  <c r="A146" i="13"/>
  <c r="C146" i="13" s="1"/>
  <c r="A146" i="10"/>
  <c r="C146" i="10" s="1"/>
  <c r="A146" i="14"/>
  <c r="C146" i="14" s="1"/>
  <c r="A140" i="11"/>
  <c r="C140" i="11" s="1"/>
  <c r="A637" i="5"/>
  <c r="C637" i="5" s="1"/>
  <c r="A1387" i="7"/>
  <c r="C1387" i="7" s="1"/>
  <c r="A140" i="13"/>
  <c r="C140" i="13" s="1"/>
  <c r="A140" i="10"/>
  <c r="C140" i="10" s="1"/>
  <c r="A140" i="14"/>
  <c r="C140" i="14" s="1"/>
  <c r="A128" i="13"/>
  <c r="C128" i="13" s="1"/>
  <c r="A1375" i="7"/>
  <c r="C1375" i="7" s="1"/>
  <c r="A128" i="14"/>
  <c r="C128" i="14" s="1"/>
  <c r="A128" i="11"/>
  <c r="C128" i="11" s="1"/>
  <c r="A128" i="10"/>
  <c r="C128" i="10" s="1"/>
  <c r="A625" i="5"/>
  <c r="C625" i="5" s="1"/>
  <c r="A627" i="5"/>
  <c r="C627" i="5" s="1"/>
  <c r="A130" i="10"/>
  <c r="C130" i="10" s="1"/>
  <c r="A126" i="11"/>
  <c r="C126" i="11" s="1"/>
  <c r="A623" i="5"/>
  <c r="C623" i="5" s="1"/>
  <c r="A126" i="13"/>
  <c r="C126" i="13" s="1"/>
  <c r="A126" i="10"/>
  <c r="C126" i="10" s="1"/>
  <c r="A126" i="14"/>
  <c r="C126" i="14" s="1"/>
  <c r="A1373" i="7"/>
  <c r="C1373" i="7" s="1"/>
  <c r="A1383" i="7"/>
  <c r="C1383" i="7" s="1"/>
  <c r="A136" i="14"/>
  <c r="C136" i="14" s="1"/>
  <c r="D1776" i="15"/>
  <c r="A136" i="10"/>
  <c r="C136" i="10" s="1"/>
  <c r="A136" i="13"/>
  <c r="C136" i="13" s="1"/>
  <c r="A1468" i="7"/>
  <c r="C1468" i="7" s="1"/>
  <c r="A718" i="5"/>
  <c r="C718" i="5" s="1"/>
  <c r="A221" i="14"/>
  <c r="C221" i="14" s="1"/>
  <c r="A221" i="11"/>
  <c r="C221" i="11" s="1"/>
  <c r="A221" i="10"/>
  <c r="C221" i="10" s="1"/>
  <c r="A221" i="13"/>
  <c r="C221" i="13" s="1"/>
  <c r="A1466" i="7"/>
  <c r="C1466" i="7" s="1"/>
  <c r="A716" i="5"/>
  <c r="C716" i="5" s="1"/>
  <c r="A219" i="13"/>
  <c r="C219" i="13" s="1"/>
  <c r="A219" i="11"/>
  <c r="C219" i="11" s="1"/>
  <c r="A219" i="14"/>
  <c r="C219" i="14" s="1"/>
  <c r="A219" i="10"/>
  <c r="C219" i="10" s="1"/>
  <c r="A205" i="10"/>
  <c r="C205" i="10" s="1"/>
  <c r="A702" i="5"/>
  <c r="C702" i="5" s="1"/>
  <c r="A205" i="14"/>
  <c r="C205" i="14" s="1"/>
  <c r="A205" i="11"/>
  <c r="C205" i="11" s="1"/>
  <c r="A205" i="13"/>
  <c r="C205" i="13" s="1"/>
  <c r="A1452" i="7"/>
  <c r="C1452" i="7" s="1"/>
  <c r="A207" i="11"/>
  <c r="C207" i="11" s="1"/>
  <c r="A704" i="5"/>
  <c r="C704" i="5" s="1"/>
  <c r="A207" i="10"/>
  <c r="C207" i="10" s="1"/>
  <c r="A1454" i="7"/>
  <c r="C1454" i="7" s="1"/>
  <c r="A207" i="13"/>
  <c r="C207" i="13" s="1"/>
  <c r="A207" i="14"/>
  <c r="C207" i="14" s="1"/>
  <c r="A214" i="14"/>
  <c r="C214" i="14" s="1"/>
  <c r="A214" i="10"/>
  <c r="C214" i="10" s="1"/>
  <c r="A1461" i="7"/>
  <c r="C1461" i="7" s="1"/>
  <c r="A214" i="13"/>
  <c r="C214" i="13" s="1"/>
  <c r="A711" i="5"/>
  <c r="C711" i="5" s="1"/>
  <c r="A214" i="11"/>
  <c r="C214" i="11" s="1"/>
  <c r="A206" i="10"/>
  <c r="C206" i="10" s="1"/>
  <c r="A206" i="11"/>
  <c r="C206" i="11" s="1"/>
  <c r="A703" i="5"/>
  <c r="C703" i="5" s="1"/>
  <c r="A206" i="13"/>
  <c r="C206" i="13" s="1"/>
  <c r="A206" i="14"/>
  <c r="C206" i="14" s="1"/>
  <c r="A1453" i="7"/>
  <c r="C1453" i="7" s="1"/>
  <c r="A1464" i="7"/>
  <c r="C1464" i="7" s="1"/>
  <c r="A217" i="13"/>
  <c r="C217" i="13" s="1"/>
  <c r="A217" i="11"/>
  <c r="C217" i="11" s="1"/>
  <c r="A217" i="14"/>
  <c r="C217" i="14" s="1"/>
  <c r="A714" i="5"/>
  <c r="C714" i="5" s="1"/>
  <c r="A193" i="14"/>
  <c r="C193" i="14" s="1"/>
  <c r="A192" i="14"/>
  <c r="C192" i="14" s="1"/>
  <c r="A192" i="13"/>
  <c r="C192" i="13" s="1"/>
  <c r="A192" i="10"/>
  <c r="C192" i="10" s="1"/>
  <c r="A192" i="11"/>
  <c r="C192" i="11" s="1"/>
  <c r="A689" i="5"/>
  <c r="C689" i="5" s="1"/>
  <c r="A1439" i="7"/>
  <c r="C1439" i="7" s="1"/>
  <c r="A202" i="10"/>
  <c r="C202" i="10" s="1"/>
  <c r="A699" i="5"/>
  <c r="C699" i="5" s="1"/>
  <c r="A202" i="14"/>
  <c r="C202" i="14" s="1"/>
  <c r="A202" i="11"/>
  <c r="C202" i="11" s="1"/>
  <c r="A202" i="13"/>
  <c r="C202" i="13" s="1"/>
  <c r="A1449" i="7"/>
  <c r="C1449" i="7" s="1"/>
  <c r="A195" i="13"/>
  <c r="C195" i="13" s="1"/>
  <c r="A195" i="10"/>
  <c r="C195" i="10" s="1"/>
  <c r="A195" i="14"/>
  <c r="C195" i="14" s="1"/>
  <c r="A1442" i="7"/>
  <c r="C1442" i="7" s="1"/>
  <c r="A692" i="5"/>
  <c r="C692" i="5" s="1"/>
  <c r="A195" i="11"/>
  <c r="C195" i="11" s="1"/>
  <c r="A1438" i="7"/>
  <c r="C1438" i="7" s="1"/>
  <c r="A688" i="5"/>
  <c r="C688" i="5" s="1"/>
  <c r="A191" i="10"/>
  <c r="C191" i="10" s="1"/>
  <c r="A191" i="14"/>
  <c r="C191" i="14" s="1"/>
  <c r="A191" i="13"/>
  <c r="C191" i="13" s="1"/>
  <c r="A191" i="11"/>
  <c r="C191" i="11" s="1"/>
  <c r="A197" i="10"/>
  <c r="C197" i="10" s="1"/>
  <c r="A197" i="14"/>
  <c r="C197" i="14" s="1"/>
  <c r="A197" i="11"/>
  <c r="C197" i="11" s="1"/>
  <c r="A1444" i="7"/>
  <c r="C1444" i="7" s="1"/>
  <c r="A694" i="5"/>
  <c r="C694" i="5" s="1"/>
  <c r="A197" i="13"/>
  <c r="C197" i="13" s="1"/>
  <c r="A187" i="14"/>
  <c r="C187" i="14" s="1"/>
  <c r="A684" i="5"/>
  <c r="C684" i="5" s="1"/>
  <c r="A187" i="13"/>
  <c r="C187" i="13" s="1"/>
  <c r="A187" i="10"/>
  <c r="C187" i="10" s="1"/>
  <c r="A1434" i="7"/>
  <c r="C1434" i="7" s="1"/>
  <c r="A187" i="11"/>
  <c r="C187" i="11" s="1"/>
  <c r="A200" i="10"/>
  <c r="C200" i="10" s="1"/>
  <c r="A1447" i="7"/>
  <c r="C1447" i="7" s="1"/>
  <c r="A200" i="13"/>
  <c r="C200" i="13" s="1"/>
  <c r="A697" i="5"/>
  <c r="C697" i="5" s="1"/>
  <c r="A200" i="11"/>
  <c r="C200" i="11" s="1"/>
  <c r="A200" i="14"/>
  <c r="C200" i="14" s="1"/>
  <c r="AA34" i="26"/>
  <c r="CC35" i="26" s="1"/>
  <c r="A673" i="5"/>
  <c r="C673" i="5" s="1"/>
  <c r="A181" i="10"/>
  <c r="C181" i="10"/>
  <c r="A1428" i="7"/>
  <c r="C1428" i="7" s="1"/>
  <c r="A181" i="11"/>
  <c r="C181" i="11" s="1"/>
  <c r="A181" i="13"/>
  <c r="C181" i="13" s="1"/>
  <c r="A678" i="5"/>
  <c r="C678" i="5" s="1"/>
  <c r="A181" i="14"/>
  <c r="C181" i="14" s="1"/>
  <c r="A178" i="14"/>
  <c r="C178" i="14"/>
  <c r="A178" i="13"/>
  <c r="C178" i="13" s="1"/>
  <c r="A1425" i="7"/>
  <c r="C1425" i="7" s="1"/>
  <c r="A178" i="10"/>
  <c r="C178" i="10" s="1"/>
  <c r="A178" i="11"/>
  <c r="C178" i="11" s="1"/>
  <c r="A675" i="5"/>
  <c r="C675" i="5" s="1"/>
  <c r="A667" i="5"/>
  <c r="C667" i="5"/>
  <c r="A167" i="11"/>
  <c r="C167" i="11" s="1"/>
  <c r="A167" i="14"/>
  <c r="C167" i="14" s="1"/>
  <c r="A1414" i="7"/>
  <c r="C1414" i="7" s="1"/>
  <c r="A167" i="10"/>
  <c r="C167" i="10" s="1"/>
  <c r="A664" i="5"/>
  <c r="C664" i="5"/>
  <c r="A167" i="13"/>
  <c r="C167" i="13" s="1"/>
  <c r="A173" i="10"/>
  <c r="C173" i="10" s="1"/>
  <c r="G32" i="27"/>
  <c r="A173" i="14"/>
  <c r="C173" i="14" s="1"/>
  <c r="G27" i="26"/>
  <c r="A1420" i="7"/>
  <c r="C1420" i="7"/>
  <c r="A670" i="5"/>
  <c r="C670" i="5" s="1"/>
  <c r="A173" i="11"/>
  <c r="C173" i="11" s="1"/>
  <c r="A1407" i="7"/>
  <c r="C1407" i="7" s="1"/>
  <c r="A657" i="5"/>
  <c r="C657" i="5" s="1"/>
  <c r="A160" i="10"/>
  <c r="C160" i="10" s="1"/>
  <c r="A160" i="11"/>
  <c r="C160" i="11"/>
  <c r="A160" i="13"/>
  <c r="C160" i="13" s="1"/>
  <c r="A160" i="14"/>
  <c r="C160" i="14" s="1"/>
  <c r="A1402" i="7"/>
  <c r="C1402" i="7" s="1"/>
  <c r="A155" i="10"/>
  <c r="C155" i="10" s="1"/>
  <c r="A155" i="13"/>
  <c r="C155" i="13"/>
  <c r="A155" i="11"/>
  <c r="C155" i="11"/>
  <c r="A652" i="5"/>
  <c r="C652" i="5" s="1"/>
  <c r="A155" i="14"/>
  <c r="C155" i="14"/>
  <c r="A1394" i="7"/>
  <c r="C1394" i="7" s="1"/>
  <c r="A147" i="10"/>
  <c r="C147" i="10" s="1"/>
  <c r="A147" i="13"/>
  <c r="C147" i="13"/>
  <c r="A147" i="14"/>
  <c r="C147" i="14" s="1"/>
  <c r="A1406" i="7"/>
  <c r="C1406" i="7" s="1"/>
  <c r="A159" i="10"/>
  <c r="C159" i="10" s="1"/>
  <c r="A656" i="5"/>
  <c r="C656" i="5" s="1"/>
  <c r="A159" i="11"/>
  <c r="C159" i="11"/>
  <c r="A159" i="14"/>
  <c r="C159" i="14" s="1"/>
  <c r="A159" i="13"/>
  <c r="C159" i="13" s="1"/>
  <c r="A162" i="14"/>
  <c r="C162" i="14" s="1"/>
  <c r="A659" i="5"/>
  <c r="C659" i="5" s="1"/>
  <c r="A1409" i="7"/>
  <c r="C1409" i="7" s="1"/>
  <c r="A162" i="11"/>
  <c r="C162" i="11"/>
  <c r="A162" i="10"/>
  <c r="C162" i="10" s="1"/>
  <c r="A162" i="13"/>
  <c r="C162" i="13" s="1"/>
  <c r="A156" i="10"/>
  <c r="C156" i="10" s="1"/>
  <c r="A653" i="5"/>
  <c r="C653" i="5" s="1"/>
  <c r="A156" i="14"/>
  <c r="C156" i="14"/>
  <c r="A156" i="13"/>
  <c r="C156" i="13"/>
  <c r="A156" i="11"/>
  <c r="C156" i="11" s="1"/>
  <c r="A1403" i="7"/>
  <c r="C1403" i="7"/>
  <c r="A651" i="5"/>
  <c r="C651" i="5" s="1"/>
  <c r="A1401" i="7"/>
  <c r="C1401" i="7" s="1"/>
  <c r="A154" i="10"/>
  <c r="C154" i="10"/>
  <c r="A154" i="13"/>
  <c r="C154" i="13" s="1"/>
  <c r="A154" i="11"/>
  <c r="C154" i="11" s="1"/>
  <c r="A154" i="14"/>
  <c r="C154" i="14" s="1"/>
  <c r="A150" i="11"/>
  <c r="C150" i="11" s="1"/>
  <c r="A145" i="14"/>
  <c r="C145" i="14" s="1"/>
  <c r="A145" i="11"/>
  <c r="C145" i="11"/>
  <c r="Y34" i="26"/>
  <c r="AW39" i="26" s="1"/>
  <c r="A647" i="5"/>
  <c r="C647" i="5"/>
  <c r="A145" i="13"/>
  <c r="C145" i="13" s="1"/>
  <c r="A145" i="10"/>
  <c r="C145" i="10" s="1"/>
  <c r="A150" i="10"/>
  <c r="C150" i="10"/>
  <c r="A150" i="14"/>
  <c r="C150" i="14" s="1"/>
  <c r="A642" i="5"/>
  <c r="C642" i="5" s="1"/>
  <c r="A1397" i="7"/>
  <c r="C1397" i="7" s="1"/>
  <c r="C898" i="15"/>
  <c r="A139" i="11"/>
  <c r="C139" i="11"/>
  <c r="A139" i="13"/>
  <c r="C139" i="13" s="1"/>
  <c r="A1386" i="7"/>
  <c r="C1386" i="7" s="1"/>
  <c r="A139" i="14"/>
  <c r="C139" i="14" s="1"/>
  <c r="A139" i="10"/>
  <c r="C139" i="10" s="1"/>
  <c r="A636" i="5"/>
  <c r="C636" i="5"/>
  <c r="D1376" i="15"/>
  <c r="A127" i="10"/>
  <c r="C127" i="10" s="1"/>
  <c r="A1374" i="7"/>
  <c r="C1374" i="7" s="1"/>
  <c r="A624" i="5"/>
  <c r="C624" i="5" s="1"/>
  <c r="A127" i="11"/>
  <c r="C127" i="11"/>
  <c r="A127" i="14"/>
  <c r="C127" i="14" s="1"/>
  <c r="A127" i="13"/>
  <c r="C127" i="13" s="1"/>
  <c r="A141" i="10"/>
  <c r="C141" i="10" s="1"/>
  <c r="A638" i="5"/>
  <c r="C638" i="5" s="1"/>
  <c r="A141" i="13"/>
  <c r="C141" i="13" s="1"/>
  <c r="A141" i="11"/>
  <c r="C141" i="11"/>
  <c r="A141" i="14"/>
  <c r="C141" i="14" s="1"/>
  <c r="A1388" i="7"/>
  <c r="C1388" i="7" s="1"/>
  <c r="A626" i="5"/>
  <c r="C626" i="5" s="1"/>
  <c r="A129" i="14"/>
  <c r="C129" i="14" s="1"/>
  <c r="A129" i="11"/>
  <c r="C129" i="11" s="1"/>
  <c r="A1376" i="7"/>
  <c r="C1376" i="7"/>
  <c r="A129" i="13"/>
  <c r="C129" i="13" s="1"/>
  <c r="D1176" i="15"/>
  <c r="C1178" i="15"/>
  <c r="A137" i="14"/>
  <c r="C137" i="14"/>
  <c r="D1096" i="15"/>
  <c r="C304" i="15"/>
  <c r="B481" i="24" s="1"/>
  <c r="C255" i="15"/>
  <c r="B410" i="24" s="1"/>
  <c r="C175" i="15"/>
  <c r="B282" i="24" s="1"/>
  <c r="BG7" i="9"/>
  <c r="BO7" i="9" s="1"/>
  <c r="BW7" i="9" s="1"/>
  <c r="CE7" i="9" s="1"/>
  <c r="C172" i="15"/>
  <c r="B279" i="24" s="1"/>
  <c r="A607" i="5"/>
  <c r="C607" i="5" s="1"/>
  <c r="A110" i="11"/>
  <c r="C110" i="11" s="1"/>
  <c r="A110" i="10"/>
  <c r="C110" i="10"/>
  <c r="A110" i="14"/>
  <c r="C110" i="14" s="1"/>
  <c r="A1357" i="7"/>
  <c r="C1357" i="7" s="1"/>
  <c r="A110" i="13"/>
  <c r="C110" i="13" s="1"/>
  <c r="A610" i="5"/>
  <c r="C610" i="5" s="1"/>
  <c r="A113" i="13"/>
  <c r="C113" i="13" s="1"/>
  <c r="A113" i="11"/>
  <c r="C113" i="11"/>
  <c r="A113" i="14"/>
  <c r="C113" i="14" s="1"/>
  <c r="A1360" i="7"/>
  <c r="C1360" i="7" s="1"/>
  <c r="A113" i="10"/>
  <c r="C113" i="10" s="1"/>
  <c r="A111" i="14"/>
  <c r="C111" i="14" s="1"/>
  <c r="A111" i="11"/>
  <c r="C111" i="11" s="1"/>
  <c r="A111" i="13"/>
  <c r="C111" i="13"/>
  <c r="A608" i="5"/>
  <c r="C608" i="5" s="1"/>
  <c r="A1358" i="7"/>
  <c r="C1358" i="7" s="1"/>
  <c r="A111" i="10"/>
  <c r="C111" i="10" s="1"/>
  <c r="A112" i="10"/>
  <c r="C112" i="10" s="1"/>
  <c r="A112" i="11"/>
  <c r="C112" i="11" s="1"/>
  <c r="A609" i="5"/>
  <c r="C609" i="5"/>
  <c r="A1359" i="7"/>
  <c r="C1359" i="7" s="1"/>
  <c r="A112" i="14"/>
  <c r="C112" i="14" s="1"/>
  <c r="A112" i="13"/>
  <c r="C112" i="13" s="1"/>
  <c r="A106" i="10"/>
  <c r="C106" i="10" s="1"/>
  <c r="A106" i="11"/>
  <c r="C106" i="11" s="1"/>
  <c r="A603" i="5"/>
  <c r="C603" i="5"/>
  <c r="A1353" i="7"/>
  <c r="C1353" i="7" s="1"/>
  <c r="A106" i="14"/>
  <c r="C106" i="14" s="1"/>
  <c r="A106" i="13"/>
  <c r="C106" i="13" s="1"/>
  <c r="A108" i="13"/>
  <c r="C108" i="13" s="1"/>
  <c r="A605" i="5"/>
  <c r="C605" i="5" s="1"/>
  <c r="A108" i="11"/>
  <c r="C108" i="11"/>
  <c r="A1355" i="7"/>
  <c r="C1355" i="7" s="1"/>
  <c r="A108" i="14"/>
  <c r="C108" i="14" s="1"/>
  <c r="A108" i="10"/>
  <c r="C108" i="10" s="1"/>
  <c r="A1350" i="7"/>
  <c r="C1350" i="7" s="1"/>
  <c r="A600" i="5"/>
  <c r="C600" i="5" s="1"/>
  <c r="A103" i="13"/>
  <c r="C103" i="13"/>
  <c r="A103" i="14"/>
  <c r="C103" i="14" s="1"/>
  <c r="A599" i="5"/>
  <c r="C599" i="5" s="1"/>
  <c r="A102" i="10"/>
  <c r="C102" i="10" s="1"/>
  <c r="A102" i="11"/>
  <c r="C102" i="11"/>
  <c r="A1349" i="7"/>
  <c r="C1349" i="7"/>
  <c r="A102" i="14"/>
  <c r="C102" i="14" s="1"/>
  <c r="A102" i="13"/>
  <c r="C102" i="13" s="1"/>
  <c r="A1337" i="7"/>
  <c r="C1337" i="7" s="1"/>
  <c r="A90" i="11"/>
  <c r="C90" i="11"/>
  <c r="A90" i="13"/>
  <c r="C90" i="13"/>
  <c r="A90" i="10"/>
  <c r="C90" i="10" s="1"/>
  <c r="A90" i="14"/>
  <c r="C90" i="14" s="1"/>
  <c r="A587" i="5"/>
  <c r="C587" i="5"/>
  <c r="A93" i="14"/>
  <c r="C93" i="14" s="1"/>
  <c r="A1340" i="7"/>
  <c r="C1340" i="7"/>
  <c r="A93" i="11"/>
  <c r="C93" i="11"/>
  <c r="A93" i="13"/>
  <c r="C93" i="13" s="1"/>
  <c r="A93" i="10"/>
  <c r="C93" i="10"/>
  <c r="A590" i="5"/>
  <c r="C590" i="5"/>
  <c r="A92" i="14"/>
  <c r="C92" i="14" s="1"/>
  <c r="A1339" i="7"/>
  <c r="C1339" i="7" s="1"/>
  <c r="A92" i="11"/>
  <c r="C92" i="11"/>
  <c r="A92" i="10"/>
  <c r="C92" i="10"/>
  <c r="A92" i="13"/>
  <c r="C92" i="13" s="1"/>
  <c r="A589" i="5"/>
  <c r="C589" i="5" s="1"/>
  <c r="A1332" i="7"/>
  <c r="C1332" i="7" s="1"/>
  <c r="A582" i="5"/>
  <c r="C582" i="5"/>
  <c r="A85" i="11"/>
  <c r="C85" i="11"/>
  <c r="A85" i="14"/>
  <c r="C85" i="14"/>
  <c r="A85" i="10"/>
  <c r="C85" i="10" s="1"/>
  <c r="A85" i="13"/>
  <c r="C85" i="13"/>
  <c r="A88" i="11"/>
  <c r="C88" i="11" s="1"/>
  <c r="A86" i="11"/>
  <c r="C86" i="11" s="1"/>
  <c r="A583" i="5"/>
  <c r="C583" i="5" s="1"/>
  <c r="A86" i="14"/>
  <c r="C86" i="14"/>
  <c r="A86" i="10"/>
  <c r="C86" i="10"/>
  <c r="A86" i="13"/>
  <c r="C86" i="13" s="1"/>
  <c r="A585" i="5"/>
  <c r="C585" i="5" s="1"/>
  <c r="A1335" i="7"/>
  <c r="C1335" i="7" s="1"/>
  <c r="A88" i="13"/>
  <c r="C88" i="13"/>
  <c r="A88" i="10"/>
  <c r="C88" i="10"/>
  <c r="A82" i="14"/>
  <c r="C82" i="14"/>
  <c r="A579" i="5"/>
  <c r="C579" i="5" s="1"/>
  <c r="A82" i="11"/>
  <c r="C82" i="11"/>
  <c r="A82" i="13"/>
  <c r="C82" i="13" s="1"/>
  <c r="A1329" i="7"/>
  <c r="C1329" i="7" s="1"/>
  <c r="A82" i="10"/>
  <c r="C82" i="10" s="1"/>
  <c r="A81" i="14"/>
  <c r="C81" i="14"/>
  <c r="A81" i="10"/>
  <c r="C81" i="10" s="1"/>
  <c r="A81" i="13"/>
  <c r="C81" i="13"/>
  <c r="A578" i="5"/>
  <c r="C578" i="5" s="1"/>
  <c r="A1328" i="7"/>
  <c r="C1328" i="7" s="1"/>
  <c r="A73" i="11"/>
  <c r="C73" i="11" s="1"/>
  <c r="A1320" i="7"/>
  <c r="C1320" i="7"/>
  <c r="A570" i="5"/>
  <c r="C570" i="5" s="1"/>
  <c r="A73" i="13"/>
  <c r="C73" i="13"/>
  <c r="A73" i="10"/>
  <c r="C73" i="10" s="1"/>
  <c r="A73" i="14"/>
  <c r="C73" i="14" s="1"/>
  <c r="A569" i="5"/>
  <c r="C569" i="5" s="1"/>
  <c r="A67" i="14"/>
  <c r="C67" i="14" s="1"/>
  <c r="A1314" i="7"/>
  <c r="C1314" i="7" s="1"/>
  <c r="A67" i="10"/>
  <c r="C67" i="10" s="1"/>
  <c r="A67" i="11"/>
  <c r="C67" i="11"/>
  <c r="A564" i="5"/>
  <c r="C564" i="5"/>
  <c r="A67" i="13"/>
  <c r="C67" i="13" s="1"/>
  <c r="A61" i="13"/>
  <c r="C61" i="13" s="1"/>
  <c r="A57" i="14"/>
  <c r="C57" i="14"/>
  <c r="A58" i="14"/>
  <c r="C58" i="14"/>
  <c r="A58" i="10"/>
  <c r="C58" i="10" s="1"/>
  <c r="A1303" i="7"/>
  <c r="C1303" i="7" s="1"/>
  <c r="A553" i="5"/>
  <c r="C553" i="5" s="1"/>
  <c r="A56" i="11"/>
  <c r="C56" i="11" s="1"/>
  <c r="A56" i="13"/>
  <c r="C56" i="13"/>
  <c r="A56" i="14"/>
  <c r="C56" i="14"/>
  <c r="A58" i="11"/>
  <c r="C58" i="11" s="1"/>
  <c r="L169" i="2"/>
  <c r="AB26" i="9"/>
  <c r="L189" i="2" s="1"/>
  <c r="AB25" i="9"/>
  <c r="L168" i="2"/>
  <c r="N168" i="2" s="1"/>
  <c r="V25" i="9" s="1"/>
  <c r="A41" i="14"/>
  <c r="C41" i="14"/>
  <c r="A41" i="11"/>
  <c r="C41" i="11" s="1"/>
  <c r="A538" i="5"/>
  <c r="C538" i="5" s="1"/>
  <c r="A41" i="13"/>
  <c r="C41" i="13"/>
  <c r="A1288" i="7"/>
  <c r="C1288" i="7"/>
  <c r="A41" i="10"/>
  <c r="C41" i="10" s="1"/>
  <c r="A37" i="14"/>
  <c r="C37" i="14" s="1"/>
  <c r="A1284" i="7"/>
  <c r="C1284" i="7"/>
  <c r="A534" i="5"/>
  <c r="C534" i="5"/>
  <c r="A37" i="10"/>
  <c r="C37" i="10" s="1"/>
  <c r="A37" i="13"/>
  <c r="C37" i="13" s="1"/>
  <c r="A37" i="11"/>
  <c r="C37" i="11"/>
  <c r="AA26" i="9"/>
  <c r="AI26" i="9"/>
  <c r="Q85" i="2"/>
  <c r="Q84" i="2"/>
  <c r="AA25" i="9"/>
  <c r="AI25" i="9"/>
  <c r="A526" i="5"/>
  <c r="C526" i="5"/>
  <c r="A29" i="14"/>
  <c r="C29" i="14"/>
  <c r="A1276" i="7"/>
  <c r="C1276" i="7" s="1"/>
  <c r="A29" i="13"/>
  <c r="C29" i="13" s="1"/>
  <c r="A29" i="10"/>
  <c r="C29" i="10"/>
  <c r="A29" i="11"/>
  <c r="C29" i="11"/>
  <c r="A33" i="11"/>
  <c r="C33" i="11" s="1"/>
  <c r="A33" i="10"/>
  <c r="C33" i="10" s="1"/>
  <c r="A530" i="5"/>
  <c r="C530" i="5"/>
  <c r="A33" i="14"/>
  <c r="C33" i="14"/>
  <c r="A1280" i="7"/>
  <c r="C1280" i="7" s="1"/>
  <c r="A33" i="13"/>
  <c r="C33" i="13" s="1"/>
  <c r="A27" i="11"/>
  <c r="C27" i="11"/>
  <c r="A27" i="13"/>
  <c r="C27" i="13"/>
  <c r="A27" i="14"/>
  <c r="C27" i="14" s="1"/>
  <c r="A1274" i="7"/>
  <c r="C1274" i="7" s="1"/>
  <c r="A27" i="10"/>
  <c r="C27" i="10"/>
  <c r="A524" i="5"/>
  <c r="C524" i="5"/>
  <c r="A31" i="11"/>
  <c r="C31" i="11" s="1"/>
  <c r="A31" i="10"/>
  <c r="C31" i="10" s="1"/>
  <c r="A31" i="13"/>
  <c r="C31" i="13"/>
  <c r="A528" i="5"/>
  <c r="C528" i="5"/>
  <c r="A31" i="14"/>
  <c r="C31" i="14" s="1"/>
  <c r="A1278" i="7"/>
  <c r="C1278" i="7" s="1"/>
  <c r="A35" i="13"/>
  <c r="C35" i="13"/>
  <c r="A532" i="5"/>
  <c r="C532" i="5"/>
  <c r="A35" i="11"/>
  <c r="C35" i="11" s="1"/>
  <c r="A1282" i="7"/>
  <c r="C1282" i="7" s="1"/>
  <c r="A35" i="10"/>
  <c r="C35" i="10"/>
  <c r="A35" i="14"/>
  <c r="C35" i="14"/>
  <c r="M70" i="24"/>
  <c r="F70" i="24" s="1"/>
  <c r="M134" i="24"/>
  <c r="F134" i="24" s="1"/>
  <c r="M198" i="24"/>
  <c r="F198" i="24" s="1"/>
  <c r="M326" i="24"/>
  <c r="F326" i="24" s="1"/>
  <c r="M390" i="24"/>
  <c r="F390" i="24" s="1"/>
  <c r="N158" i="2"/>
  <c r="V15" i="9"/>
  <c r="N100" i="2"/>
  <c r="F12" i="9"/>
  <c r="N139" i="2"/>
  <c r="N16" i="9" s="1"/>
  <c r="N138" i="2"/>
  <c r="N15" i="9"/>
  <c r="N149" i="2"/>
  <c r="N26" i="9" s="1"/>
  <c r="V21" i="9"/>
  <c r="N146" i="2"/>
  <c r="N23" i="9" s="1"/>
  <c r="N112" i="2"/>
  <c r="F18" i="9"/>
  <c r="N141" i="2"/>
  <c r="N18" i="9" s="1"/>
  <c r="N206" i="2"/>
  <c r="AL23" i="9" s="1"/>
  <c r="BF14" i="26"/>
  <c r="AZ17" i="26"/>
  <c r="AZ14" i="26"/>
  <c r="N184" i="2"/>
  <c r="AD21" i="9" s="1"/>
  <c r="N178" i="2"/>
  <c r="AD15" i="9" s="1"/>
  <c r="N155" i="2"/>
  <c r="V12" i="9" s="1"/>
  <c r="N167" i="2"/>
  <c r="V24" i="9" s="1"/>
  <c r="N165" i="2"/>
  <c r="V22" i="9" s="1"/>
  <c r="N136" i="2"/>
  <c r="N13" i="9" s="1"/>
  <c r="N142" i="2"/>
  <c r="N19" i="9" s="1"/>
  <c r="N147" i="2"/>
  <c r="N24" i="9" s="1"/>
  <c r="N145" i="2"/>
  <c r="N22" i="9" s="1"/>
  <c r="N140" i="2"/>
  <c r="N17" i="9" s="1"/>
  <c r="N137" i="2"/>
  <c r="N14" i="9" s="1"/>
  <c r="AJ22" i="9"/>
  <c r="AR22" i="9" s="1"/>
  <c r="AZ22" i="9" s="1"/>
  <c r="L245" i="2" s="1"/>
  <c r="N245" i="2" s="1"/>
  <c r="BB22" i="9" s="1"/>
  <c r="L185" i="2"/>
  <c r="N185" i="2" s="1"/>
  <c r="AD22" i="9" s="1"/>
  <c r="L187" i="2"/>
  <c r="AJ13" i="9"/>
  <c r="L196" i="2" s="1"/>
  <c r="AJ16" i="9"/>
  <c r="AR16" i="9" s="1"/>
  <c r="AZ16" i="9" s="1"/>
  <c r="BH16" i="9" s="1"/>
  <c r="L259" i="2" s="1"/>
  <c r="L179" i="2"/>
  <c r="AB14" i="9"/>
  <c r="AJ14" i="9" s="1"/>
  <c r="L197" i="2" s="1"/>
  <c r="N197" i="2" s="1"/>
  <c r="AL14" i="9" s="1"/>
  <c r="L157" i="2"/>
  <c r="N157" i="2"/>
  <c r="V14" i="9" s="1"/>
  <c r="L181" i="2"/>
  <c r="N181" i="2" s="1"/>
  <c r="AD18" i="9" s="1"/>
  <c r="AJ18" i="9"/>
  <c r="AZ23" i="9"/>
  <c r="L246" i="2" s="1"/>
  <c r="N246" i="2" s="1"/>
  <c r="BB23" i="9" s="1"/>
  <c r="AR21" i="9"/>
  <c r="L224" i="2" s="1"/>
  <c r="N224" i="2" s="1"/>
  <c r="AT21" i="9" s="1"/>
  <c r="N204" i="2"/>
  <c r="AL21" i="9" s="1"/>
  <c r="L175" i="2"/>
  <c r="N175" i="2" s="1"/>
  <c r="AD12" i="9" s="1"/>
  <c r="AJ12" i="9"/>
  <c r="N187" i="2"/>
  <c r="AD24" i="9" s="1"/>
  <c r="L198" i="2"/>
  <c r="N198" i="2" s="1"/>
  <c r="AL15" i="9" s="1"/>
  <c r="AJ20" i="9"/>
  <c r="L203" i="2" s="1"/>
  <c r="N203" i="2" s="1"/>
  <c r="AL20" i="9" s="1"/>
  <c r="L180" i="2"/>
  <c r="AR11" i="9"/>
  <c r="N194" i="2"/>
  <c r="AL11" i="9" s="1"/>
  <c r="L182" i="2"/>
  <c r="N182" i="2" s="1"/>
  <c r="AD19" i="9" s="1"/>
  <c r="AJ19" i="9"/>
  <c r="Q83" i="2"/>
  <c r="AA24" i="9"/>
  <c r="AI24" i="9"/>
  <c r="N106" i="2"/>
  <c r="F15" i="9"/>
  <c r="N98" i="2"/>
  <c r="F11" i="9" s="1"/>
  <c r="N126" i="2"/>
  <c r="F25" i="9" s="1"/>
  <c r="N108" i="2"/>
  <c r="F16" i="9" s="1"/>
  <c r="N96" i="2"/>
  <c r="F10" i="9"/>
  <c r="N110" i="2"/>
  <c r="F17" i="9"/>
  <c r="N104" i="2"/>
  <c r="F14" i="9" s="1"/>
  <c r="N102" i="2"/>
  <c r="F13" i="9" s="1"/>
  <c r="AG37" i="26"/>
  <c r="BE66" i="2"/>
  <c r="N180" i="2"/>
  <c r="AD17" i="9" s="1"/>
  <c r="N179" i="2"/>
  <c r="AD16" i="9" s="1"/>
  <c r="N174" i="2"/>
  <c r="AD11" i="9" s="1"/>
  <c r="N169" i="2"/>
  <c r="V26" i="9" s="1"/>
  <c r="N159" i="2"/>
  <c r="V16" i="9" s="1"/>
  <c r="N154" i="2"/>
  <c r="V11" i="9" s="1"/>
  <c r="N148" i="2"/>
  <c r="N25" i="9" s="1"/>
  <c r="N144" i="2"/>
  <c r="N21" i="9" s="1"/>
  <c r="N143" i="2"/>
  <c r="N20" i="9" s="1"/>
  <c r="AJ26" i="9"/>
  <c r="L188" i="2"/>
  <c r="AJ25" i="9"/>
  <c r="N124" i="2"/>
  <c r="F24" i="9" s="1"/>
  <c r="N128" i="2"/>
  <c r="F26" i="9" s="1"/>
  <c r="N118" i="2"/>
  <c r="F21" i="9" s="1"/>
  <c r="N114" i="2"/>
  <c r="F19" i="9" s="1"/>
  <c r="N122" i="2"/>
  <c r="F23" i="9" s="1"/>
  <c r="N120" i="2"/>
  <c r="F22" i="9" s="1"/>
  <c r="N116" i="2"/>
  <c r="F20" i="9" s="1"/>
  <c r="AR20" i="9"/>
  <c r="AZ20" i="9" s="1"/>
  <c r="L243" i="2" s="1"/>
  <c r="L199" i="2"/>
  <c r="N199" i="2" s="1"/>
  <c r="AL16" i="9" s="1"/>
  <c r="AR13" i="9"/>
  <c r="L216" i="2" s="1"/>
  <c r="L207" i="2"/>
  <c r="N207" i="2" s="1"/>
  <c r="AL24" i="9" s="1"/>
  <c r="N196" i="2"/>
  <c r="AL13" i="9" s="1"/>
  <c r="L218" i="2"/>
  <c r="N218" i="2" s="1"/>
  <c r="AT15" i="9" s="1"/>
  <c r="AZ21" i="9"/>
  <c r="L244" i="2" s="1"/>
  <c r="N244" i="2" s="1"/>
  <c r="BB21" i="9" s="1"/>
  <c r="AR19" i="9"/>
  <c r="L202" i="2"/>
  <c r="N202" i="2"/>
  <c r="AL19" i="9" s="1"/>
  <c r="AR18" i="9"/>
  <c r="L221" i="2" s="1"/>
  <c r="N221" i="2" s="1"/>
  <c r="AT18" i="9" s="1"/>
  <c r="L201" i="2"/>
  <c r="N201" i="2"/>
  <c r="AL18" i="9" s="1"/>
  <c r="AR17" i="9"/>
  <c r="AZ17" i="9" s="1"/>
  <c r="BH17" i="9" s="1"/>
  <c r="L260" i="2" s="1"/>
  <c r="L205" i="2"/>
  <c r="N205" i="2" s="1"/>
  <c r="AL22" i="9" s="1"/>
  <c r="L177" i="2"/>
  <c r="N177" i="2" s="1"/>
  <c r="AD14" i="9" s="1"/>
  <c r="AR12" i="9"/>
  <c r="L215" i="2" s="1"/>
  <c r="N215" i="2" s="1"/>
  <c r="AT12" i="9" s="1"/>
  <c r="L195" i="2"/>
  <c r="N195" i="2" s="1"/>
  <c r="AL12" i="9" s="1"/>
  <c r="N188" i="2"/>
  <c r="AD25" i="9" s="1"/>
  <c r="N189" i="2"/>
  <c r="AD26" i="9" s="1"/>
  <c r="BM66" i="2"/>
  <c r="AR25" i="9"/>
  <c r="L208" i="2"/>
  <c r="N208" i="2" s="1"/>
  <c r="AL25" i="9" s="1"/>
  <c r="L223" i="2"/>
  <c r="N223" i="2" s="1"/>
  <c r="AT20" i="9" s="1"/>
  <c r="N227" i="2"/>
  <c r="AT24" i="9" s="1"/>
  <c r="AZ24" i="9"/>
  <c r="L247" i="2" s="1"/>
  <c r="L220" i="2"/>
  <c r="N220" i="2" s="1"/>
  <c r="AT17" i="9" s="1"/>
  <c r="BH21" i="9"/>
  <c r="L264" i="2" s="1"/>
  <c r="L238" i="2"/>
  <c r="N238" i="2" s="1"/>
  <c r="BB15" i="9" s="1"/>
  <c r="N216" i="2"/>
  <c r="AT13" i="9" s="1"/>
  <c r="L219" i="2"/>
  <c r="N219" i="2" s="1"/>
  <c r="AT16" i="9" s="1"/>
  <c r="L225" i="2"/>
  <c r="N225" i="2" s="1"/>
  <c r="AT22" i="9" s="1"/>
  <c r="AZ18" i="9"/>
  <c r="BH18" i="9" s="1"/>
  <c r="BP18" i="9" s="1"/>
  <c r="BX18" i="9" s="1"/>
  <c r="L301" i="2" s="1"/>
  <c r="BU66" i="2"/>
  <c r="AZ25" i="9"/>
  <c r="L228" i="2"/>
  <c r="N228" i="2" s="1"/>
  <c r="AT25" i="9" s="1"/>
  <c r="N258" i="2"/>
  <c r="BJ15" i="9" s="1"/>
  <c r="BP15" i="9"/>
  <c r="L278" i="2" s="1"/>
  <c r="N278" i="2" s="1"/>
  <c r="BR15" i="9" s="1"/>
  <c r="L240" i="2"/>
  <c r="N240" i="2" s="1"/>
  <c r="BB17" i="9" s="1"/>
  <c r="L239" i="2"/>
  <c r="N239" i="2" s="1"/>
  <c r="BB16" i="9" s="1"/>
  <c r="N243" i="2"/>
  <c r="BB20" i="9" s="1"/>
  <c r="L241" i="2"/>
  <c r="N241" i="2" s="1"/>
  <c r="BB18" i="9" s="1"/>
  <c r="N264" i="2"/>
  <c r="BJ21" i="9" s="1"/>
  <c r="BP21" i="9"/>
  <c r="L284" i="2" s="1"/>
  <c r="N284" i="2" s="1"/>
  <c r="BR21" i="9" s="1"/>
  <c r="N247" i="2"/>
  <c r="BB24" i="9" s="1"/>
  <c r="BH22" i="9"/>
  <c r="L265" i="2" s="1"/>
  <c r="N265" i="2" s="1"/>
  <c r="BJ22" i="9" s="1"/>
  <c r="CC66" i="2"/>
  <c r="L248" i="2"/>
  <c r="N248" i="2"/>
  <c r="BB25" i="9" s="1"/>
  <c r="BH25" i="9"/>
  <c r="BP25" i="9" s="1"/>
  <c r="L288" i="2" s="1"/>
  <c r="L261" i="2"/>
  <c r="N261" i="2" s="1"/>
  <c r="BJ18" i="9"/>
  <c r="BX21" i="9"/>
  <c r="CF21" i="9" s="1"/>
  <c r="L324" i="2" s="1"/>
  <c r="N260" i="2"/>
  <c r="BJ17" i="9" s="1"/>
  <c r="BP17" i="9"/>
  <c r="BX15" i="9"/>
  <c r="L298" i="2" s="1"/>
  <c r="N298" i="2" s="1"/>
  <c r="BZ15" i="9" s="1"/>
  <c r="BP22" i="9"/>
  <c r="N259" i="2"/>
  <c r="BJ16" i="9" s="1"/>
  <c r="BP16" i="9"/>
  <c r="L279" i="2" s="1"/>
  <c r="N279" i="2" s="1"/>
  <c r="BR16" i="9" s="1"/>
  <c r="L268" i="2"/>
  <c r="N268" i="2" s="1"/>
  <c r="BJ25" i="9" s="1"/>
  <c r="L304" i="2"/>
  <c r="N304" i="2" s="1"/>
  <c r="BZ21" i="9" s="1"/>
  <c r="L281" i="2"/>
  <c r="N281" i="2" s="1"/>
  <c r="BR18" i="9" s="1"/>
  <c r="BX16" i="9"/>
  <c r="N288" i="2"/>
  <c r="BR25" i="9" s="1"/>
  <c r="N301" i="2"/>
  <c r="BZ18" i="9" s="1"/>
  <c r="CF18" i="9"/>
  <c r="L321" i="2" s="1"/>
  <c r="N324" i="2"/>
  <c r="CH21" i="9" s="1"/>
  <c r="N321" i="2"/>
  <c r="CH18" i="9" s="1"/>
  <c r="CN18" i="9"/>
  <c r="AB467" i="24"/>
  <c r="I277" i="24"/>
  <c r="C32" i="27"/>
  <c r="D936" i="15"/>
  <c r="C660" i="15"/>
  <c r="B30" i="26" s="1"/>
  <c r="D657" i="15"/>
  <c r="C27" i="26"/>
  <c r="BR40" i="26"/>
  <c r="AH34" i="26"/>
  <c r="AZ40" i="26"/>
  <c r="AN35" i="26"/>
  <c r="BF40" i="26"/>
  <c r="BF42" i="26"/>
  <c r="A124" i="13"/>
  <c r="C124" i="13" s="1"/>
  <c r="A84" i="11"/>
  <c r="C84" i="11"/>
  <c r="A84" i="13"/>
  <c r="C84" i="13" s="1"/>
  <c r="A1331" i="7"/>
  <c r="C1331" i="7" s="1"/>
  <c r="A84" i="10"/>
  <c r="C84" i="10" s="1"/>
  <c r="A84" i="14"/>
  <c r="C84" i="14" s="1"/>
  <c r="A581" i="5"/>
  <c r="C581" i="5" s="1"/>
  <c r="I67" i="2"/>
  <c r="A128" i="6"/>
  <c r="A1614" i="14"/>
  <c r="C1614" i="14" s="1"/>
  <c r="D211" i="2"/>
  <c r="E211" i="2" s="1"/>
  <c r="F211" i="2"/>
  <c r="G211" i="2" s="1"/>
  <c r="A131" i="7"/>
  <c r="C131" i="7" s="1"/>
  <c r="AG26" i="15"/>
  <c r="C213" i="2"/>
  <c r="F213" i="2" s="1"/>
  <c r="E213" i="2" s="1"/>
  <c r="BZ4" i="9" s="1"/>
  <c r="A105" i="5"/>
  <c r="C105" i="5" s="1"/>
  <c r="A116" i="6"/>
  <c r="A1603" i="14"/>
  <c r="C1603" i="14"/>
  <c r="A118" i="7"/>
  <c r="C118" i="7" s="1"/>
  <c r="A119" i="7"/>
  <c r="C119" i="7" s="1"/>
  <c r="A117" i="7"/>
  <c r="C117" i="7"/>
  <c r="A1602" i="14"/>
  <c r="C1602" i="14"/>
  <c r="D199" i="2"/>
  <c r="E199" i="2" s="1"/>
  <c r="F199" i="2" s="1"/>
  <c r="G199" i="2" s="1"/>
  <c r="A93" i="7"/>
  <c r="C93" i="7" s="1"/>
  <c r="A95" i="7"/>
  <c r="C95" i="7" s="1"/>
  <c r="A1579" i="14"/>
  <c r="C1579" i="14"/>
  <c r="A92" i="6"/>
  <c r="A94" i="7"/>
  <c r="C94" i="7" s="1"/>
  <c r="A1578" i="14"/>
  <c r="C1578" i="14" s="1"/>
  <c r="A81" i="5"/>
  <c r="C81" i="5" s="1"/>
  <c r="D175" i="2"/>
  <c r="E175" i="2" s="1"/>
  <c r="F175" i="2" s="1"/>
  <c r="G175" i="2" s="1"/>
  <c r="X467" i="24"/>
  <c r="X405" i="24"/>
  <c r="X277" i="24"/>
  <c r="AD270" i="24" s="1"/>
  <c r="D976" i="15"/>
  <c r="C277" i="24"/>
  <c r="A57" i="7"/>
  <c r="C57" i="7" s="1"/>
  <c r="D139" i="2"/>
  <c r="E139" i="2" s="1"/>
  <c r="F139" i="2" s="1"/>
  <c r="G139" i="2" s="1"/>
  <c r="A59" i="7"/>
  <c r="C59" i="7" s="1"/>
  <c r="A58" i="7"/>
  <c r="C58" i="7" s="1"/>
  <c r="A45" i="5"/>
  <c r="C45" i="5" s="1"/>
  <c r="A56" i="6"/>
  <c r="A1543" i="14"/>
  <c r="C1543" i="14" s="1"/>
  <c r="A1542" i="14"/>
  <c r="C1542" i="14" s="1"/>
  <c r="AJ267" i="24"/>
  <c r="BB269" i="24"/>
  <c r="AP271" i="24"/>
  <c r="AD266" i="24"/>
  <c r="AJ271" i="24"/>
  <c r="BB273" i="24"/>
  <c r="AD267" i="24"/>
  <c r="B634" i="15"/>
  <c r="B594" i="15"/>
  <c r="B74" i="15"/>
  <c r="B674" i="15"/>
  <c r="B434" i="15"/>
  <c r="B234" i="15"/>
  <c r="A44" i="11"/>
  <c r="C44" i="11"/>
  <c r="A44" i="14"/>
  <c r="C44" i="14" s="1"/>
  <c r="A22" i="24"/>
  <c r="A1531" i="14"/>
  <c r="C1531" i="14" s="1"/>
  <c r="A44" i="13"/>
  <c r="C44" i="13" s="1"/>
  <c r="A44" i="10"/>
  <c r="C44" i="10" s="1"/>
  <c r="A541" i="5"/>
  <c r="C541" i="5" s="1"/>
  <c r="A1615" i="14"/>
  <c r="C1615" i="14" s="1"/>
  <c r="A130" i="7"/>
  <c r="C130" i="7" s="1"/>
  <c r="A129" i="7"/>
  <c r="C129" i="7" s="1"/>
  <c r="AT39" i="26"/>
  <c r="BF37" i="26"/>
  <c r="BR41" i="26"/>
  <c r="BR39" i="26"/>
  <c r="AZ36" i="26"/>
  <c r="BR43" i="26"/>
  <c r="AT36" i="26"/>
  <c r="AN37" i="26"/>
  <c r="BF39" i="26"/>
  <c r="AT35" i="26"/>
  <c r="AN36" i="26"/>
  <c r="AB30" i="26"/>
  <c r="AB33" i="26" s="1"/>
  <c r="I26" i="26" s="1"/>
  <c r="BR34" i="26"/>
  <c r="AT34" i="26"/>
  <c r="AN39" i="26"/>
  <c r="BR37" i="26"/>
  <c r="AB405" i="24"/>
  <c r="AB277" i="24"/>
  <c r="AZ270" i="24" s="1"/>
  <c r="AB341" i="24"/>
  <c r="AF26" i="15"/>
  <c r="A64" i="11"/>
  <c r="C64" i="11"/>
  <c r="A561" i="5"/>
  <c r="C561" i="5"/>
  <c r="A64" i="14"/>
  <c r="C64" i="14"/>
  <c r="A64" i="10"/>
  <c r="C64" i="10" s="1"/>
  <c r="A64" i="13"/>
  <c r="C64" i="13" s="1"/>
  <c r="A1311" i="7"/>
  <c r="C1311" i="7"/>
  <c r="A63" i="10"/>
  <c r="C63" i="10"/>
  <c r="A63" i="11"/>
  <c r="C63" i="11"/>
  <c r="A1310" i="7"/>
  <c r="C1310" i="7" s="1"/>
  <c r="A560" i="5"/>
  <c r="C560" i="5" s="1"/>
  <c r="A63" i="13"/>
  <c r="C63" i="13" s="1"/>
  <c r="A63" i="14"/>
  <c r="C63" i="14"/>
  <c r="G449" i="15"/>
  <c r="G729" i="15"/>
  <c r="G889" i="15"/>
  <c r="G9" i="15"/>
  <c r="G929" i="15"/>
  <c r="G369" i="15"/>
  <c r="G1729" i="15"/>
  <c r="G1689" i="15"/>
  <c r="G1649" i="15"/>
  <c r="G1369" i="15"/>
  <c r="G1169" i="15"/>
  <c r="G1129" i="15"/>
  <c r="G1089" i="15"/>
  <c r="G1049" i="15"/>
  <c r="G1009" i="15"/>
  <c r="G609" i="15"/>
  <c r="G769" i="15"/>
  <c r="G129" i="15"/>
  <c r="G89" i="15"/>
  <c r="G209" i="15"/>
  <c r="G409" i="15"/>
  <c r="G1609" i="15"/>
  <c r="G1569" i="15"/>
  <c r="G1529" i="15"/>
  <c r="G1489" i="15"/>
  <c r="G1449" i="15"/>
  <c r="G1409" i="15"/>
  <c r="G1329" i="15"/>
  <c r="G1289" i="15"/>
  <c r="G1249" i="15"/>
  <c r="G1209" i="15"/>
  <c r="G969" i="15"/>
  <c r="G489" i="15"/>
  <c r="G569" i="15"/>
  <c r="G169" i="15"/>
  <c r="G249" i="15"/>
  <c r="G849" i="15"/>
  <c r="AZ267" i="24"/>
  <c r="H209" i="24"/>
  <c r="H401" i="24"/>
  <c r="H337" i="24"/>
  <c r="H22" i="27"/>
  <c r="H17" i="24"/>
  <c r="H273" i="24"/>
  <c r="H17" i="26"/>
  <c r="H463" i="24"/>
  <c r="H145" i="24"/>
  <c r="H81" i="24"/>
  <c r="A203" i="10"/>
  <c r="C203" i="10"/>
  <c r="A700" i="5"/>
  <c r="C700" i="5"/>
  <c r="A1450" i="7"/>
  <c r="C1450" i="7" s="1"/>
  <c r="A203" i="13"/>
  <c r="C203" i="13" s="1"/>
  <c r="A203" i="14"/>
  <c r="C203" i="14" s="1"/>
  <c r="A203" i="11"/>
  <c r="C203" i="11" s="1"/>
  <c r="A184" i="11"/>
  <c r="C184" i="11"/>
  <c r="A681" i="5"/>
  <c r="C681" i="5" s="1"/>
  <c r="A184" i="14"/>
  <c r="C184" i="14" s="1"/>
  <c r="A1431" i="7"/>
  <c r="C1431" i="7" s="1"/>
  <c r="A184" i="13"/>
  <c r="C184" i="13" s="1"/>
  <c r="A184" i="10"/>
  <c r="C184" i="10" s="1"/>
  <c r="A185" i="10"/>
  <c r="C185" i="10"/>
  <c r="A682" i="5"/>
  <c r="C682" i="5" s="1"/>
  <c r="A185" i="13"/>
  <c r="C185" i="13" s="1"/>
  <c r="A1432" i="7"/>
  <c r="C1432" i="7"/>
  <c r="A185" i="14"/>
  <c r="C185" i="14" s="1"/>
  <c r="A185" i="11"/>
  <c r="C185" i="11" s="1"/>
  <c r="A183" i="14"/>
  <c r="C183" i="14"/>
  <c r="A1430" i="7"/>
  <c r="C1430" i="7" s="1"/>
  <c r="A183" i="11"/>
  <c r="C183" i="11" s="1"/>
  <c r="A183" i="13"/>
  <c r="C183" i="13" s="1"/>
  <c r="A680" i="5"/>
  <c r="C680" i="5"/>
  <c r="A183" i="10"/>
  <c r="C183" i="10" s="1"/>
  <c r="A620" i="5"/>
  <c r="C620" i="5"/>
  <c r="A1370" i="7"/>
  <c r="C1370" i="7" s="1"/>
  <c r="A123" i="14"/>
  <c r="C123" i="14" s="1"/>
  <c r="A123" i="10"/>
  <c r="C123" i="10"/>
  <c r="A123" i="13"/>
  <c r="C123" i="13"/>
  <c r="A123" i="11"/>
  <c r="C123" i="11" s="1"/>
  <c r="I27" i="26"/>
  <c r="BC39" i="26"/>
  <c r="BB43" i="26"/>
  <c r="AP38" i="26"/>
  <c r="AD37" i="26"/>
  <c r="AP37" i="26"/>
  <c r="BZ32" i="26"/>
  <c r="BN34" i="26"/>
  <c r="BN31" i="26" s="1"/>
  <c r="AD33" i="26"/>
  <c r="BN43" i="26"/>
  <c r="AV36" i="26"/>
  <c r="AJ37" i="26"/>
  <c r="AJ40" i="26"/>
  <c r="BZ35" i="26"/>
  <c r="AV40" i="26"/>
  <c r="BB41" i="26"/>
  <c r="BB42" i="26"/>
  <c r="BB38" i="26"/>
  <c r="AD36" i="26"/>
  <c r="BN35" i="26"/>
  <c r="AP35" i="26"/>
  <c r="BB40" i="26"/>
  <c r="AD38" i="26"/>
  <c r="BZ33" i="26"/>
  <c r="BZ36" i="26"/>
  <c r="AJ35" i="26"/>
  <c r="BN38" i="26"/>
  <c r="BN40" i="26"/>
  <c r="BB35" i="26"/>
  <c r="BB39" i="26"/>
  <c r="BB36" i="26"/>
  <c r="AJ34" i="26"/>
  <c r="AP34" i="26"/>
  <c r="AJ39" i="26"/>
  <c r="AV37" i="26"/>
  <c r="AV39" i="26"/>
  <c r="AV38" i="26"/>
  <c r="AD34" i="26"/>
  <c r="BB44" i="26"/>
  <c r="AV34" i="26"/>
  <c r="BB37" i="26"/>
  <c r="AP36" i="26"/>
  <c r="AP40" i="26"/>
  <c r="BN36" i="26"/>
  <c r="AD35" i="26"/>
  <c r="BN37" i="26"/>
  <c r="AJ38" i="26"/>
  <c r="BZ34" i="26"/>
  <c r="AV35" i="26"/>
  <c r="BN39" i="26"/>
  <c r="AP39" i="26"/>
  <c r="BN42" i="26"/>
  <c r="BN41" i="26"/>
  <c r="AJ36" i="26"/>
  <c r="A43" i="13"/>
  <c r="C43" i="13" s="1"/>
  <c r="A540" i="5"/>
  <c r="C540" i="5" s="1"/>
  <c r="A43" i="11"/>
  <c r="C43" i="11" s="1"/>
  <c r="A43" i="14"/>
  <c r="C43" i="14" s="1"/>
  <c r="A1290" i="7"/>
  <c r="C1290" i="7" s="1"/>
  <c r="A43" i="10"/>
  <c r="C43" i="10" s="1"/>
  <c r="A1352" i="7"/>
  <c r="C1352" i="7" s="1"/>
  <c r="A105" i="11"/>
  <c r="C105" i="11" s="1"/>
  <c r="A105" i="10"/>
  <c r="C105" i="10" s="1"/>
  <c r="A105" i="14"/>
  <c r="C105" i="14" s="1"/>
  <c r="A105" i="13"/>
  <c r="C105" i="13" s="1"/>
  <c r="A602" i="5"/>
  <c r="C602" i="5" s="1"/>
  <c r="A104" i="13"/>
  <c r="C104" i="13" s="1"/>
  <c r="A1351" i="7"/>
  <c r="C1351" i="7" s="1"/>
  <c r="A104" i="10"/>
  <c r="C104" i="10" s="1"/>
  <c r="A104" i="14"/>
  <c r="C104" i="14" s="1"/>
  <c r="A104" i="11"/>
  <c r="C104" i="11" s="1"/>
  <c r="A601" i="5"/>
  <c r="C601" i="5" s="1"/>
  <c r="AT15" i="26"/>
  <c r="CD9" i="26"/>
  <c r="BR14" i="26"/>
  <c r="CD13" i="26"/>
  <c r="AN11" i="26"/>
  <c r="AH15" i="26"/>
  <c r="AH10" i="26"/>
  <c r="BF15" i="26"/>
  <c r="AT14" i="26"/>
  <c r="A22" i="26"/>
  <c r="A28" i="24"/>
  <c r="H700" i="15"/>
  <c r="G700" i="15"/>
  <c r="A164" i="10"/>
  <c r="C164" i="10" s="1"/>
  <c r="A1411" i="7"/>
  <c r="C1411" i="7" s="1"/>
  <c r="A164" i="11"/>
  <c r="C164" i="11" s="1"/>
  <c r="A164" i="13"/>
  <c r="C164" i="13" s="1"/>
  <c r="A164" i="14"/>
  <c r="C164" i="14" s="1"/>
  <c r="A661" i="5"/>
  <c r="C661" i="5" s="1"/>
  <c r="AA149" i="24"/>
  <c r="AA21" i="26"/>
  <c r="AS12" i="26" s="1"/>
  <c r="H21" i="26"/>
  <c r="AA85" i="26"/>
  <c r="BE18" i="24"/>
  <c r="AG13" i="24"/>
  <c r="AG269" i="24" s="1"/>
  <c r="AS13" i="24"/>
  <c r="BE19" i="24"/>
  <c r="BE17" i="24"/>
  <c r="CC10" i="24"/>
  <c r="BE16" i="24"/>
  <c r="AM14" i="24"/>
  <c r="AG11" i="24"/>
  <c r="CC9" i="26"/>
  <c r="Z21" i="26"/>
  <c r="BP11" i="26" s="1"/>
  <c r="A1504" i="14"/>
  <c r="C1504" i="14"/>
  <c r="G1565" i="15"/>
  <c r="G1085" i="15"/>
  <c r="G205" i="15"/>
  <c r="G565" i="15"/>
  <c r="G925" i="15"/>
  <c r="G85" i="15"/>
  <c r="G845" i="15"/>
  <c r="G645" i="15"/>
  <c r="G165" i="15"/>
  <c r="G525" i="15"/>
  <c r="G405" i="15"/>
  <c r="G285" i="15"/>
  <c r="G365" i="15"/>
  <c r="G1405" i="15"/>
  <c r="G1205" i="15"/>
  <c r="G965" i="15"/>
  <c r="G1485" i="15"/>
  <c r="G765" i="15"/>
  <c r="G605" i="15"/>
  <c r="G445" i="15"/>
  <c r="G725" i="15"/>
  <c r="G1045" i="15"/>
  <c r="G1245" i="15"/>
  <c r="G1165" i="15"/>
  <c r="G45" i="15"/>
  <c r="G1005" i="15"/>
  <c r="G1765" i="15"/>
  <c r="G685" i="15"/>
  <c r="G485" i="15"/>
  <c r="G1445" i="15"/>
  <c r="G1605" i="15"/>
  <c r="G1285" i="15"/>
  <c r="G5" i="15"/>
  <c r="H205" i="24" s="1"/>
  <c r="G245" i="15"/>
  <c r="G125" i="15"/>
  <c r="G1125" i="15"/>
  <c r="G1525" i="15"/>
  <c r="G1365" i="15"/>
  <c r="G1325" i="15"/>
  <c r="G885" i="15"/>
  <c r="G325" i="15"/>
  <c r="G805" i="15"/>
  <c r="BF13" i="15"/>
  <c r="A3" i="13"/>
  <c r="C3" i="13" s="1"/>
  <c r="A3" i="14"/>
  <c r="C3" i="14" s="1"/>
  <c r="A3" i="11"/>
  <c r="C3" i="11" s="1"/>
  <c r="A1250" i="7"/>
  <c r="C1250" i="7" s="1"/>
  <c r="A500" i="5"/>
  <c r="C500" i="5" s="1"/>
  <c r="A3" i="10"/>
  <c r="C3" i="10" s="1"/>
  <c r="A5" i="10"/>
  <c r="C5" i="10" s="1"/>
  <c r="A5" i="11"/>
  <c r="C5" i="11" s="1"/>
  <c r="A5" i="13"/>
  <c r="C5" i="13" s="1"/>
  <c r="A1252" i="7"/>
  <c r="C1252" i="7" s="1"/>
  <c r="A502" i="5"/>
  <c r="C502" i="5" s="1"/>
  <c r="A5" i="14"/>
  <c r="C5" i="14" s="1"/>
  <c r="A7" i="13"/>
  <c r="C7" i="13" s="1"/>
  <c r="A7" i="10"/>
  <c r="C7" i="10" s="1"/>
  <c r="A1254" i="7"/>
  <c r="C1254" i="7" s="1"/>
  <c r="A504" i="5"/>
  <c r="C504" i="5" s="1"/>
  <c r="A7" i="14"/>
  <c r="C7" i="14" s="1"/>
  <c r="AJ9" i="9"/>
  <c r="L172" i="2"/>
  <c r="N172" i="2" s="1"/>
  <c r="AD9" i="9" s="1"/>
  <c r="L152" i="2"/>
  <c r="AA9" i="9"/>
  <c r="AI9" i="9" s="1"/>
  <c r="Q68" i="2"/>
  <c r="A28" i="26"/>
  <c r="I68" i="2"/>
  <c r="C18" i="15"/>
  <c r="A25" i="26"/>
  <c r="AA8" i="9"/>
  <c r="AI8" i="9"/>
  <c r="C15" i="15"/>
  <c r="B31" i="27" s="1"/>
  <c r="A3" i="5"/>
  <c r="C3" i="5" s="1"/>
  <c r="A17" i="7"/>
  <c r="C17" i="7" s="1"/>
  <c r="N132" i="2"/>
  <c r="N9" i="9"/>
  <c r="N152" i="2"/>
  <c r="V9" i="9" s="1"/>
  <c r="H13" i="24"/>
  <c r="N94" i="2"/>
  <c r="F9" i="9" s="1"/>
  <c r="AR9" i="9"/>
  <c r="L192" i="2"/>
  <c r="N192" i="2"/>
  <c r="AL9" i="9" s="1"/>
  <c r="B34" i="27"/>
  <c r="B29" i="24"/>
  <c r="L212" i="2"/>
  <c r="N212" i="2" s="1"/>
  <c r="AT9" i="9" s="1"/>
  <c r="AZ9" i="9"/>
  <c r="L232" i="2" s="1"/>
  <c r="N232" i="2" s="1"/>
  <c r="BB9" i="9" s="1"/>
  <c r="BH9" i="9"/>
  <c r="BP9" i="9" s="1"/>
  <c r="BX9" i="9" s="1"/>
  <c r="L292" i="2" s="1"/>
  <c r="N292" i="2" s="1"/>
  <c r="BZ9" i="9" s="1"/>
  <c r="L252" i="2"/>
  <c r="N252" i="2" s="1"/>
  <c r="BJ9" i="9" s="1"/>
  <c r="CF9" i="9"/>
  <c r="L312" i="2" s="1"/>
  <c r="N312" i="2" s="1"/>
  <c r="CH9" i="9" s="1"/>
  <c r="B1566" i="15"/>
  <c r="B886" i="15"/>
  <c r="B166" i="15"/>
  <c r="B646" i="15"/>
  <c r="B446" i="15"/>
  <c r="B606" i="15"/>
  <c r="B1326" i="15"/>
  <c r="B766" i="15"/>
  <c r="B926" i="15"/>
  <c r="B486" i="15"/>
  <c r="B686" i="15"/>
  <c r="B206" i="15"/>
  <c r="B1126" i="15"/>
  <c r="B1646" i="15"/>
  <c r="B1726" i="15"/>
  <c r="B126" i="15"/>
  <c r="B286" i="15"/>
  <c r="B1246" i="15"/>
  <c r="B86" i="15"/>
  <c r="B1606" i="15"/>
  <c r="B46" i="15"/>
  <c r="B1526" i="15"/>
  <c r="B1446" i="15"/>
  <c r="B846" i="15"/>
  <c r="B406" i="15"/>
  <c r="B966" i="15"/>
  <c r="B1086" i="15"/>
  <c r="B6" i="15"/>
  <c r="B142" i="24" s="1"/>
  <c r="B1406" i="15"/>
  <c r="B726" i="15"/>
  <c r="B806" i="15"/>
  <c r="B526" i="15"/>
  <c r="B1206" i="15"/>
  <c r="B1006" i="15"/>
  <c r="B1766" i="15"/>
  <c r="B246" i="15"/>
  <c r="B1046" i="15"/>
  <c r="B366" i="15"/>
  <c r="B1486" i="15"/>
  <c r="B1686" i="15"/>
  <c r="B1166" i="15"/>
  <c r="B326" i="15"/>
  <c r="B566" i="15"/>
  <c r="B1286" i="15"/>
  <c r="B1366" i="15"/>
  <c r="AJ8" i="9"/>
  <c r="AR8" i="9" s="1"/>
  <c r="L211" i="2" s="1"/>
  <c r="L130" i="2"/>
  <c r="BR260" i="24"/>
  <c r="BL259" i="24"/>
  <c r="BN267" i="24"/>
  <c r="BF260" i="24"/>
  <c r="BF268" i="24" l="1"/>
  <c r="BF18" i="26"/>
  <c r="C301" i="15"/>
  <c r="B478" i="24" s="1"/>
  <c r="B13" i="26"/>
  <c r="AH268" i="24"/>
  <c r="BR20" i="26"/>
  <c r="BR18" i="26"/>
  <c r="AZ12" i="26"/>
  <c r="AP273" i="24"/>
  <c r="AV269" i="24"/>
  <c r="BR19" i="26"/>
  <c r="AZ15" i="26"/>
  <c r="AZ16" i="26"/>
  <c r="AP32" i="26"/>
  <c r="AQ35" i="26"/>
  <c r="BN269" i="24"/>
  <c r="AJ269" i="24"/>
  <c r="AT12" i="26"/>
  <c r="AH13" i="26"/>
  <c r="BF16" i="26"/>
  <c r="BR13" i="26"/>
  <c r="CA35" i="26"/>
  <c r="BB274" i="24"/>
  <c r="BZ265" i="24"/>
  <c r="BR15" i="26"/>
  <c r="H13" i="26"/>
  <c r="AZ13" i="26"/>
  <c r="AN12" i="26"/>
  <c r="AN271" i="24"/>
  <c r="BB270" i="24"/>
  <c r="AV271" i="24"/>
  <c r="C295" i="15"/>
  <c r="B472" i="24" s="1"/>
  <c r="H18" i="24"/>
  <c r="D369" i="15"/>
  <c r="D1169" i="15"/>
  <c r="D1289" i="15"/>
  <c r="D729" i="15"/>
  <c r="D849" i="15"/>
  <c r="D1089" i="15"/>
  <c r="D1449" i="15"/>
  <c r="D1609" i="15"/>
  <c r="D169" i="15"/>
  <c r="D809" i="15"/>
  <c r="D1209" i="15"/>
  <c r="D1329" i="15"/>
  <c r="D249" i="15"/>
  <c r="D609" i="15"/>
  <c r="D1649" i="15"/>
  <c r="D489" i="15"/>
  <c r="D529" i="15"/>
  <c r="D769" i="15"/>
  <c r="D409" i="15"/>
  <c r="D1729" i="15"/>
  <c r="D1769" i="15"/>
  <c r="D1049" i="15"/>
  <c r="D1369" i="15"/>
  <c r="B563" i="15"/>
  <c r="B1323" i="15"/>
  <c r="B1283" i="15"/>
  <c r="B843" i="15"/>
  <c r="B1563" i="15"/>
  <c r="B1123" i="15"/>
  <c r="B643" i="15"/>
  <c r="B1483" i="15"/>
  <c r="B1003" i="15"/>
  <c r="B1243" i="15"/>
  <c r="B1083" i="15"/>
  <c r="B1763" i="15"/>
  <c r="B443" i="15"/>
  <c r="B83" i="15"/>
  <c r="B123" i="15"/>
  <c r="B363" i="15"/>
  <c r="B1603" i="15"/>
  <c r="B243" i="15"/>
  <c r="B163" i="15"/>
  <c r="B203" i="15"/>
  <c r="B963" i="15"/>
  <c r="B323" i="15"/>
  <c r="B43" i="15"/>
  <c r="B723" i="15"/>
  <c r="B283" i="15"/>
  <c r="B483" i="15"/>
  <c r="B1203" i="15"/>
  <c r="B923" i="15"/>
  <c r="B763" i="15"/>
  <c r="B1403" i="15"/>
  <c r="B683" i="15"/>
  <c r="B1363" i="15"/>
  <c r="B3" i="15"/>
  <c r="B403" i="15"/>
  <c r="B803" i="15"/>
  <c r="B603" i="15"/>
  <c r="B1163" i="15"/>
  <c r="B1523" i="15"/>
  <c r="B1443" i="15"/>
  <c r="B523" i="15"/>
  <c r="B1043" i="15"/>
  <c r="B883" i="15"/>
  <c r="AP269" i="24"/>
  <c r="B26" i="24"/>
  <c r="AP270" i="24"/>
  <c r="A150" i="24"/>
  <c r="B32" i="24"/>
  <c r="AV6" i="15"/>
  <c r="B124" i="15" s="1"/>
  <c r="AY4" i="15"/>
  <c r="B1404" i="15" s="1"/>
  <c r="BN273" i="24"/>
  <c r="AJ268" i="24"/>
  <c r="AY3" i="15"/>
  <c r="B1364" i="15" s="1"/>
  <c r="B270" i="24"/>
  <c r="AK35" i="26"/>
  <c r="B1754" i="15"/>
  <c r="B1714" i="15"/>
  <c r="BN271" i="24"/>
  <c r="BN272" i="24"/>
  <c r="A418" i="24"/>
  <c r="C333" i="2"/>
  <c r="C1477" i="15"/>
  <c r="B592" i="15"/>
  <c r="A342" i="24"/>
  <c r="B78" i="24"/>
  <c r="AM17" i="26"/>
  <c r="C258" i="15"/>
  <c r="B413" i="24" s="1"/>
  <c r="H23" i="27"/>
  <c r="Y277" i="24"/>
  <c r="CC13" i="26"/>
  <c r="D1136" i="15"/>
  <c r="AV13" i="15"/>
  <c r="B1044" i="15" s="1"/>
  <c r="AK37" i="26"/>
  <c r="BO36" i="26"/>
  <c r="AN38" i="26"/>
  <c r="I10" i="25"/>
  <c r="B265" i="24" s="1"/>
  <c r="C1418" i="15"/>
  <c r="D49" i="15"/>
  <c r="AY6" i="15"/>
  <c r="B1484" i="15" s="1"/>
  <c r="AS39" i="26"/>
  <c r="AN15" i="24"/>
  <c r="A223" i="24"/>
  <c r="AT267" i="24"/>
  <c r="C298" i="15"/>
  <c r="B475" i="24" s="1"/>
  <c r="CD12" i="24"/>
  <c r="BF11" i="24"/>
  <c r="AV16" i="15"/>
  <c r="B1164" i="15" s="1"/>
  <c r="BR36" i="26"/>
  <c r="BR42" i="26"/>
  <c r="BR33" i="26" s="1"/>
  <c r="A162" i="24"/>
  <c r="H464" i="24"/>
  <c r="AV5" i="15"/>
  <c r="B84" i="15" s="1"/>
  <c r="B1552" i="15"/>
  <c r="B632" i="15"/>
  <c r="B472" i="15"/>
  <c r="AL37" i="26"/>
  <c r="BD38" i="26"/>
  <c r="AL36" i="26"/>
  <c r="BP42" i="26"/>
  <c r="AL35" i="26"/>
  <c r="CB33" i="26"/>
  <c r="BD40" i="26"/>
  <c r="BD39" i="26"/>
  <c r="AL40" i="26"/>
  <c r="AX36" i="26"/>
  <c r="AX34" i="26"/>
  <c r="BD41" i="26"/>
  <c r="B455" i="24"/>
  <c r="BZ31" i="26"/>
  <c r="X41" i="26" s="1"/>
  <c r="BR275" i="24"/>
  <c r="BR268" i="24"/>
  <c r="BF272" i="24"/>
  <c r="AZ273" i="24"/>
  <c r="BR269" i="24"/>
  <c r="CC32" i="26"/>
  <c r="BE44" i="26"/>
  <c r="B72" i="24"/>
  <c r="B333" i="24"/>
  <c r="B272" i="15"/>
  <c r="B1514" i="15"/>
  <c r="B1474" i="15"/>
  <c r="B1434" i="15"/>
  <c r="D1342" i="15"/>
  <c r="B834" i="15"/>
  <c r="D9" i="15"/>
  <c r="BR267" i="24"/>
  <c r="H333" i="24"/>
  <c r="CD268" i="24"/>
  <c r="AZ271" i="24"/>
  <c r="AZ269" i="24"/>
  <c r="AH271" i="24"/>
  <c r="BQ39" i="26"/>
  <c r="AS34" i="26"/>
  <c r="BQ37" i="26"/>
  <c r="B328" i="24"/>
  <c r="B872" i="15"/>
  <c r="B136" i="24"/>
  <c r="B200" i="24"/>
  <c r="H141" i="24"/>
  <c r="F20" i="27"/>
  <c r="H269" i="24"/>
  <c r="BR276" i="24"/>
  <c r="BF276" i="24"/>
  <c r="BF275" i="24"/>
  <c r="AZ272" i="24"/>
  <c r="AG36" i="26"/>
  <c r="AY38" i="26"/>
  <c r="BE43" i="26"/>
  <c r="B8" i="26"/>
  <c r="H146" i="24"/>
  <c r="B1472" i="15"/>
  <c r="B1674" i="15"/>
  <c r="B1394" i="15"/>
  <c r="B1354" i="15"/>
  <c r="B554" i="15"/>
  <c r="D129" i="15"/>
  <c r="AY8" i="15"/>
  <c r="B1564" i="15" s="1"/>
  <c r="B398" i="24"/>
  <c r="B26" i="26"/>
  <c r="H459" i="24"/>
  <c r="AN270" i="24"/>
  <c r="AT273" i="24"/>
  <c r="BF267" i="24"/>
  <c r="BF264" i="24" s="1"/>
  <c r="AT271" i="24"/>
  <c r="AT32" i="26"/>
  <c r="AM34" i="26"/>
  <c r="AS36" i="26"/>
  <c r="B8" i="24"/>
  <c r="B1232" i="15"/>
  <c r="D982" i="15"/>
  <c r="B514" i="15"/>
  <c r="AV14" i="15"/>
  <c r="B1084" i="15" s="1"/>
  <c r="AV8" i="15"/>
  <c r="B844" i="15" s="1"/>
  <c r="AM39" i="26"/>
  <c r="BE38" i="26"/>
  <c r="H402" i="24"/>
  <c r="B459" i="24"/>
  <c r="D89" i="15"/>
  <c r="AZ268" i="24"/>
  <c r="BR271" i="24"/>
  <c r="AH270" i="24"/>
  <c r="BQ35" i="26"/>
  <c r="B397" i="24"/>
  <c r="B512" i="15"/>
  <c r="B1314" i="15"/>
  <c r="B1234" i="15"/>
  <c r="B714" i="15"/>
  <c r="B460" i="24"/>
  <c r="B14" i="26"/>
  <c r="H397" i="24"/>
  <c r="BF274" i="24"/>
  <c r="AN267" i="24"/>
  <c r="CD265" i="24"/>
  <c r="CD269" i="24"/>
  <c r="BZ267" i="24"/>
  <c r="AG38" i="26"/>
  <c r="BE36" i="26"/>
  <c r="B264" i="24"/>
  <c r="H338" i="24"/>
  <c r="B77" i="24"/>
  <c r="B1274" i="15"/>
  <c r="B1194" i="15"/>
  <c r="B1114" i="15"/>
  <c r="B994" i="15"/>
  <c r="B794" i="15"/>
  <c r="AV4" i="15"/>
  <c r="B44" i="15" s="1"/>
  <c r="AH266" i="24"/>
  <c r="BQ36" i="26"/>
  <c r="B14" i="24"/>
  <c r="AS13" i="26"/>
  <c r="BB32" i="26"/>
  <c r="AT272" i="24"/>
  <c r="AN268" i="24"/>
  <c r="AN269" i="24"/>
  <c r="AN265" i="24" s="1"/>
  <c r="CD266" i="24"/>
  <c r="BQ41" i="26"/>
  <c r="AS40" i="26"/>
  <c r="H274" i="24"/>
  <c r="B205" i="24"/>
  <c r="B1794" i="15"/>
  <c r="B1154" i="15"/>
  <c r="B1074" i="15"/>
  <c r="B1034" i="15"/>
  <c r="B754" i="15"/>
  <c r="AR23" i="15"/>
  <c r="AY7" i="15"/>
  <c r="B1524" i="15" s="1"/>
  <c r="AH267" i="24"/>
  <c r="BR274" i="24"/>
  <c r="B206" i="24"/>
  <c r="BQ18" i="26"/>
  <c r="BF270" i="24"/>
  <c r="BF269" i="24"/>
  <c r="CD267" i="24"/>
  <c r="BR272" i="24"/>
  <c r="AG33" i="26"/>
  <c r="BE35" i="26"/>
  <c r="BF43" i="26"/>
  <c r="H18" i="26"/>
  <c r="B13" i="24"/>
  <c r="B954" i="15"/>
  <c r="B914" i="15"/>
  <c r="B874" i="15"/>
  <c r="AN272" i="24"/>
  <c r="AN266" i="24" s="1"/>
  <c r="B334" i="24"/>
  <c r="AT269" i="24"/>
  <c r="BF271" i="24"/>
  <c r="BF265" i="24" s="1"/>
  <c r="BR270" i="24"/>
  <c r="BR273" i="24"/>
  <c r="AG35" i="26"/>
  <c r="BE40" i="26"/>
  <c r="H82" i="24"/>
  <c r="B141" i="24"/>
  <c r="B1634" i="15"/>
  <c r="B1594" i="15"/>
  <c r="B1554" i="15"/>
  <c r="D209" i="15"/>
  <c r="AV12" i="15"/>
  <c r="B1004" i="15" s="1"/>
  <c r="AV7" i="15"/>
  <c r="AT268" i="24"/>
  <c r="AT265" i="24" s="1"/>
  <c r="AN273" i="24"/>
  <c r="BF273" i="24"/>
  <c r="AT270" i="24"/>
  <c r="AT266" i="24" s="1"/>
  <c r="AY34" i="26"/>
  <c r="B269" i="24"/>
  <c r="B392" i="24"/>
  <c r="B194" i="15"/>
  <c r="AV9" i="15"/>
  <c r="B884" i="15" s="1"/>
  <c r="AV3" i="15"/>
  <c r="B4" i="15" s="1"/>
  <c r="B15" i="27" s="1"/>
  <c r="V12" i="15"/>
  <c r="C437" i="15"/>
  <c r="C1317" i="15"/>
  <c r="C1237" i="15"/>
  <c r="C1517" i="15"/>
  <c r="C797" i="15"/>
  <c r="C1277" i="15"/>
  <c r="C1157" i="15"/>
  <c r="C997" i="15"/>
  <c r="C1037" i="15"/>
  <c r="C1077" i="15"/>
  <c r="C957" i="15"/>
  <c r="C837" i="15"/>
  <c r="C397" i="15"/>
  <c r="C37" i="15"/>
  <c r="C117" i="15"/>
  <c r="C877" i="15"/>
  <c r="C1717" i="15"/>
  <c r="C1397" i="15"/>
  <c r="C1557" i="15"/>
  <c r="C637" i="15"/>
  <c r="C477" i="15"/>
  <c r="C277" i="15"/>
  <c r="C1197" i="15"/>
  <c r="C197" i="15"/>
  <c r="C317" i="15"/>
  <c r="C517" i="15"/>
  <c r="C1797" i="15"/>
  <c r="C1637" i="15"/>
  <c r="C717" i="15"/>
  <c r="C1757" i="15"/>
  <c r="C1597" i="15"/>
  <c r="C1117" i="15"/>
  <c r="C757" i="15"/>
  <c r="C677" i="15"/>
  <c r="C357" i="15"/>
  <c r="C1357" i="15"/>
  <c r="C1437" i="15"/>
  <c r="C597" i="15"/>
  <c r="C237" i="15"/>
  <c r="C917" i="15"/>
  <c r="C157" i="15"/>
  <c r="C557" i="15"/>
  <c r="C1677" i="15"/>
  <c r="C77" i="15"/>
  <c r="BE11" i="26"/>
  <c r="B392" i="15"/>
  <c r="B1032" i="15"/>
  <c r="B32" i="15"/>
  <c r="B1112" i="15"/>
  <c r="AL15" i="26"/>
  <c r="B752" i="15"/>
  <c r="B232" i="15"/>
  <c r="B1752" i="15"/>
  <c r="B1192" i="15"/>
  <c r="BP18" i="26"/>
  <c r="B192" i="15"/>
  <c r="B912" i="15"/>
  <c r="B1312" i="15"/>
  <c r="B1392" i="15"/>
  <c r="B792" i="15"/>
  <c r="B1072" i="15"/>
  <c r="B1512" i="15"/>
  <c r="B1352" i="15"/>
  <c r="B432" i="15"/>
  <c r="B992" i="15"/>
  <c r="B72" i="15"/>
  <c r="B712" i="15"/>
  <c r="B352" i="15"/>
  <c r="B1792" i="15"/>
  <c r="B1712" i="15"/>
  <c r="BQ19" i="26"/>
  <c r="B152" i="15"/>
  <c r="B552" i="15"/>
  <c r="BI7" i="15"/>
  <c r="BK7" i="15" s="1"/>
  <c r="BK3" i="15" s="1"/>
  <c r="BK5" i="15" s="1"/>
  <c r="B1432" i="15"/>
  <c r="B672" i="15"/>
  <c r="B832" i="15"/>
  <c r="B952" i="15"/>
  <c r="AY17" i="26"/>
  <c r="B1672" i="15"/>
  <c r="B312" i="15"/>
  <c r="B1592" i="15"/>
  <c r="C249" i="2"/>
  <c r="F249" i="2" s="1"/>
  <c r="E249" i="2" s="1"/>
  <c r="CX4" i="9" s="1"/>
  <c r="X30" i="15"/>
  <c r="C225" i="2"/>
  <c r="F225" i="2" s="1"/>
  <c r="E225" i="2" s="1"/>
  <c r="CH4" i="9" s="1"/>
  <c r="C321" i="2"/>
  <c r="AF30" i="15"/>
  <c r="AE30" i="15"/>
  <c r="C309" i="2"/>
  <c r="C273" i="2"/>
  <c r="AB30" i="15"/>
  <c r="C189" i="2"/>
  <c r="F189" i="2" s="1"/>
  <c r="C297" i="2"/>
  <c r="X21" i="24"/>
  <c r="AV17" i="24" s="1"/>
  <c r="C21" i="26"/>
  <c r="A1650" i="7"/>
  <c r="C1650" i="7" s="1"/>
  <c r="A419" i="14"/>
  <c r="C419" i="14" s="1"/>
  <c r="A411" i="14"/>
  <c r="C411" i="14" s="1"/>
  <c r="A403" i="14"/>
  <c r="C403" i="14" s="1"/>
  <c r="A1658" i="7"/>
  <c r="C1658" i="7" s="1"/>
  <c r="A1666" i="7"/>
  <c r="C1666" i="7" s="1"/>
  <c r="A419" i="11"/>
  <c r="C419" i="11" s="1"/>
  <c r="A411" i="11"/>
  <c r="C411" i="11" s="1"/>
  <c r="A403" i="11"/>
  <c r="C403" i="11" s="1"/>
  <c r="A900" i="5"/>
  <c r="C900" i="5" s="1"/>
  <c r="A908" i="5"/>
  <c r="C908" i="5" s="1"/>
  <c r="A916" i="5"/>
  <c r="C916" i="5" s="1"/>
  <c r="A383" i="13"/>
  <c r="C383" i="13" s="1"/>
  <c r="A383" i="10"/>
  <c r="C383" i="10" s="1"/>
  <c r="A880" i="5"/>
  <c r="C880" i="5" s="1"/>
  <c r="A1630" i="7"/>
  <c r="C1630" i="7" s="1"/>
  <c r="A383" i="11"/>
  <c r="C383" i="11" s="1"/>
  <c r="A383" i="14"/>
  <c r="C383" i="14" s="1"/>
  <c r="A393" i="13"/>
  <c r="C393" i="13" s="1"/>
  <c r="A393" i="11"/>
  <c r="C393" i="11" s="1"/>
  <c r="A393" i="14"/>
  <c r="C393" i="14" s="1"/>
  <c r="A393" i="10"/>
  <c r="C393" i="10" s="1"/>
  <c r="A890" i="5"/>
  <c r="C890" i="5" s="1"/>
  <c r="A1640" i="7"/>
  <c r="C1640" i="7" s="1"/>
  <c r="A1638" i="7"/>
  <c r="C1638" i="7" s="1"/>
  <c r="A391" i="10"/>
  <c r="C391" i="10" s="1"/>
  <c r="A888" i="5"/>
  <c r="C888" i="5" s="1"/>
  <c r="A391" i="13"/>
  <c r="C391" i="13" s="1"/>
  <c r="A391" i="11"/>
  <c r="C391" i="11" s="1"/>
  <c r="A391" i="14"/>
  <c r="C391" i="14" s="1"/>
  <c r="A401" i="11"/>
  <c r="C401" i="11" s="1"/>
  <c r="A401" i="14"/>
  <c r="C401" i="14" s="1"/>
  <c r="A401" i="10"/>
  <c r="C401" i="10" s="1"/>
  <c r="A401" i="13"/>
  <c r="C401" i="13" s="1"/>
  <c r="A898" i="5"/>
  <c r="C898" i="5" s="1"/>
  <c r="A1648" i="7"/>
  <c r="C1648" i="7" s="1"/>
  <c r="A389" i="14"/>
  <c r="C389" i="14" s="1"/>
  <c r="A886" i="5"/>
  <c r="C886" i="5" s="1"/>
  <c r="A1636" i="7"/>
  <c r="C1636" i="7" s="1"/>
  <c r="A399" i="13"/>
  <c r="C399" i="13" s="1"/>
  <c r="A896" i="5"/>
  <c r="C896" i="5" s="1"/>
  <c r="A399" i="10"/>
  <c r="C399" i="10" s="1"/>
  <c r="A1646" i="7"/>
  <c r="C1646" i="7" s="1"/>
  <c r="A399" i="11"/>
  <c r="C399" i="11" s="1"/>
  <c r="A399" i="14"/>
  <c r="C399" i="14" s="1"/>
  <c r="A894" i="5"/>
  <c r="C894" i="5" s="1"/>
  <c r="A1644" i="7"/>
  <c r="C1644" i="7" s="1"/>
  <c r="A397" i="14"/>
  <c r="C397" i="14" s="1"/>
  <c r="A1632" i="7"/>
  <c r="C1632" i="7" s="1"/>
  <c r="A385" i="11"/>
  <c r="C385" i="11" s="1"/>
  <c r="A385" i="14"/>
  <c r="C385" i="14" s="1"/>
  <c r="A385" i="13"/>
  <c r="C385" i="13" s="1"/>
  <c r="A385" i="10"/>
  <c r="C385" i="10" s="1"/>
  <c r="A882" i="5"/>
  <c r="C882" i="5" s="1"/>
  <c r="A398" i="14"/>
  <c r="C398" i="14" s="1"/>
  <c r="A390" i="14"/>
  <c r="C390" i="14" s="1"/>
  <c r="A398" i="11"/>
  <c r="C398" i="11" s="1"/>
  <c r="A390" i="11"/>
  <c r="C390" i="11" s="1"/>
  <c r="A1637" i="7"/>
  <c r="C1637" i="7" s="1"/>
  <c r="A887" i="5"/>
  <c r="C887" i="5" s="1"/>
  <c r="A1645" i="7"/>
  <c r="C1645" i="7" s="1"/>
  <c r="A895" i="5"/>
  <c r="C895" i="5" s="1"/>
  <c r="A398" i="10"/>
  <c r="C398" i="10" s="1"/>
  <c r="A390" i="10"/>
  <c r="C390" i="10" s="1"/>
  <c r="A371" i="13"/>
  <c r="C371" i="13" s="1"/>
  <c r="A371" i="11"/>
  <c r="C371" i="11" s="1"/>
  <c r="A1618" i="7"/>
  <c r="C1618" i="7" s="1"/>
  <c r="A868" i="5"/>
  <c r="C868" i="5" s="1"/>
  <c r="A371" i="14"/>
  <c r="C371" i="14" s="1"/>
  <c r="A371" i="10"/>
  <c r="C371" i="10" s="1"/>
  <c r="A381" i="14"/>
  <c r="C381" i="14" s="1"/>
  <c r="A1628" i="7"/>
  <c r="C1628" i="7" s="1"/>
  <c r="A878" i="5"/>
  <c r="C878" i="5" s="1"/>
  <c r="A379" i="13"/>
  <c r="C379" i="13" s="1"/>
  <c r="A379" i="11"/>
  <c r="C379" i="11" s="1"/>
  <c r="A1626" i="7"/>
  <c r="C1626" i="7" s="1"/>
  <c r="A876" i="5"/>
  <c r="C876" i="5" s="1"/>
  <c r="A379" i="10"/>
  <c r="C379" i="10" s="1"/>
  <c r="A379" i="14"/>
  <c r="C379" i="14" s="1"/>
  <c r="A864" i="5"/>
  <c r="C864" i="5" s="1"/>
  <c r="A367" i="14"/>
  <c r="C367" i="14" s="1"/>
  <c r="A367" i="10"/>
  <c r="C367" i="10" s="1"/>
  <c r="A367" i="11"/>
  <c r="C367" i="11" s="1"/>
  <c r="A367" i="13"/>
  <c r="C367" i="13" s="1"/>
  <c r="A1614" i="7"/>
  <c r="C1614" i="7" s="1"/>
  <c r="A365" i="14"/>
  <c r="C365" i="14" s="1"/>
  <c r="A1612" i="7"/>
  <c r="C1612" i="7" s="1"/>
  <c r="A862" i="5"/>
  <c r="C862" i="5" s="1"/>
  <c r="A872" i="5"/>
  <c r="C872" i="5" s="1"/>
  <c r="A375" i="13"/>
  <c r="C375" i="13" s="1"/>
  <c r="A375" i="14"/>
  <c r="C375" i="14" s="1"/>
  <c r="A375" i="10"/>
  <c r="C375" i="10" s="1"/>
  <c r="A375" i="11"/>
  <c r="C375" i="11" s="1"/>
  <c r="A1622" i="7"/>
  <c r="C1622" i="7" s="1"/>
  <c r="A363" i="13"/>
  <c r="C363" i="13" s="1"/>
  <c r="A363" i="11"/>
  <c r="C363" i="11" s="1"/>
  <c r="A1610" i="7"/>
  <c r="C1610" i="7" s="1"/>
  <c r="A860" i="5"/>
  <c r="C860" i="5" s="1"/>
  <c r="A363" i="14"/>
  <c r="C363" i="14" s="1"/>
  <c r="A363" i="10"/>
  <c r="C363" i="10" s="1"/>
  <c r="A373" i="14"/>
  <c r="C373" i="14" s="1"/>
  <c r="A1620" i="7"/>
  <c r="C1620" i="7" s="1"/>
  <c r="A870" i="5"/>
  <c r="C870" i="5" s="1"/>
  <c r="A369" i="13"/>
  <c r="C369" i="13" s="1"/>
  <c r="A377" i="11"/>
  <c r="C377" i="11" s="1"/>
  <c r="A369" i="11"/>
  <c r="C369" i="11" s="1"/>
  <c r="A377" i="10"/>
  <c r="C377" i="10" s="1"/>
  <c r="A369" i="10"/>
  <c r="C369" i="10" s="1"/>
  <c r="A377" i="14"/>
  <c r="C377" i="14" s="1"/>
  <c r="A369" i="14"/>
  <c r="C369" i="14" s="1"/>
  <c r="A866" i="5"/>
  <c r="C866" i="5" s="1"/>
  <c r="A377" i="13"/>
  <c r="C377" i="13" s="1"/>
  <c r="A1608" i="7"/>
  <c r="C1608" i="7" s="1"/>
  <c r="A361" i="13"/>
  <c r="C361" i="13" s="1"/>
  <c r="A361" i="11"/>
  <c r="C361" i="11" s="1"/>
  <c r="A361" i="10"/>
  <c r="C361" i="10" s="1"/>
  <c r="A858" i="5"/>
  <c r="C858" i="5" s="1"/>
  <c r="A361" i="14"/>
  <c r="C361" i="14" s="1"/>
  <c r="A1596" i="7"/>
  <c r="C1596" i="7" s="1"/>
  <c r="A349" i="14"/>
  <c r="C349" i="14" s="1"/>
  <c r="A846" i="5"/>
  <c r="C846" i="5" s="1"/>
  <c r="A357" i="14"/>
  <c r="C357" i="14" s="1"/>
  <c r="A854" i="5"/>
  <c r="C854" i="5" s="1"/>
  <c r="A1604" i="7"/>
  <c r="C1604" i="7" s="1"/>
  <c r="A1606" i="7"/>
  <c r="C1606" i="7" s="1"/>
  <c r="A359" i="11"/>
  <c r="C359" i="11" s="1"/>
  <c r="A359" i="10"/>
  <c r="C359" i="10" s="1"/>
  <c r="A359" i="14"/>
  <c r="C359" i="14" s="1"/>
  <c r="A856" i="5"/>
  <c r="C856" i="5" s="1"/>
  <c r="A359" i="13"/>
  <c r="C359" i="13" s="1"/>
  <c r="A347" i="13"/>
  <c r="C347" i="13" s="1"/>
  <c r="A347" i="10"/>
  <c r="C347" i="10" s="1"/>
  <c r="A347" i="14"/>
  <c r="C347" i="14" s="1"/>
  <c r="A844" i="5"/>
  <c r="C844" i="5" s="1"/>
  <c r="A1594" i="7"/>
  <c r="C1594" i="7" s="1"/>
  <c r="A347" i="11"/>
  <c r="C347" i="11" s="1"/>
  <c r="A355" i="13"/>
  <c r="C355" i="13" s="1"/>
  <c r="A355" i="10"/>
  <c r="C355" i="10" s="1"/>
  <c r="A355" i="14"/>
  <c r="C355" i="14" s="1"/>
  <c r="A852" i="5"/>
  <c r="C852" i="5" s="1"/>
  <c r="A1602" i="7"/>
  <c r="C1602" i="7" s="1"/>
  <c r="A355" i="11"/>
  <c r="C355" i="11" s="1"/>
  <c r="A343" i="11"/>
  <c r="C343" i="11" s="1"/>
  <c r="A343" i="10"/>
  <c r="C343" i="10" s="1"/>
  <c r="A1590" i="7"/>
  <c r="C1590" i="7" s="1"/>
  <c r="A343" i="14"/>
  <c r="C343" i="14" s="1"/>
  <c r="A343" i="13"/>
  <c r="C343" i="13" s="1"/>
  <c r="A840" i="5"/>
  <c r="C840" i="5" s="1"/>
  <c r="A842" i="5"/>
  <c r="C842" i="5" s="1"/>
  <c r="A345" i="11"/>
  <c r="C345" i="11" s="1"/>
  <c r="A345" i="10"/>
  <c r="C345" i="10" s="1"/>
  <c r="A1592" i="7"/>
  <c r="C1592" i="7" s="1"/>
  <c r="A345" i="13"/>
  <c r="C345" i="13" s="1"/>
  <c r="A345" i="14"/>
  <c r="C345" i="14" s="1"/>
  <c r="A353" i="13"/>
  <c r="C353" i="13" s="1"/>
  <c r="A850" i="5"/>
  <c r="C850" i="5" s="1"/>
  <c r="A353" i="11"/>
  <c r="C353" i="11" s="1"/>
  <c r="A1600" i="7"/>
  <c r="C1600" i="7" s="1"/>
  <c r="A353" i="10"/>
  <c r="C353" i="10" s="1"/>
  <c r="A353" i="14"/>
  <c r="C353" i="14" s="1"/>
  <c r="A351" i="13"/>
  <c r="C351" i="13" s="1"/>
  <c r="A351" i="11"/>
  <c r="C351" i="11" s="1"/>
  <c r="A1598" i="7"/>
  <c r="C1598" i="7" s="1"/>
  <c r="A351" i="10"/>
  <c r="C351" i="10" s="1"/>
  <c r="A351" i="14"/>
  <c r="C351" i="14" s="1"/>
  <c r="A848" i="5"/>
  <c r="C848" i="5" s="1"/>
  <c r="A323" i="13"/>
  <c r="C323" i="13" s="1"/>
  <c r="A820" i="5"/>
  <c r="C820" i="5" s="1"/>
  <c r="A323" i="11"/>
  <c r="C323" i="11" s="1"/>
  <c r="A1570" i="7"/>
  <c r="C1570" i="7" s="1"/>
  <c r="A323" i="14"/>
  <c r="C323" i="14" s="1"/>
  <c r="A323" i="10"/>
  <c r="C323" i="10" s="1"/>
  <c r="A1576" i="7"/>
  <c r="C1576" i="7" s="1"/>
  <c r="A826" i="5"/>
  <c r="C826" i="5" s="1"/>
  <c r="A1584" i="7"/>
  <c r="C1584" i="7" s="1"/>
  <c r="A337" i="13"/>
  <c r="C337" i="13" s="1"/>
  <c r="A834" i="5"/>
  <c r="C834" i="5" s="1"/>
  <c r="A337" i="10"/>
  <c r="C337" i="10" s="1"/>
  <c r="A329" i="10"/>
  <c r="C329" i="10" s="1"/>
  <c r="A329" i="14"/>
  <c r="C329" i="14" s="1"/>
  <c r="A313" i="13"/>
  <c r="C313" i="13" s="1"/>
  <c r="A313" i="10"/>
  <c r="C313" i="10" s="1"/>
  <c r="A1560" i="7"/>
  <c r="C1560" i="7" s="1"/>
  <c r="A810" i="5"/>
  <c r="C810" i="5" s="1"/>
  <c r="A313" i="14"/>
  <c r="C313" i="14" s="1"/>
  <c r="A313" i="11"/>
  <c r="C313" i="11" s="1"/>
  <c r="A1556" i="7"/>
  <c r="C1556" i="7" s="1"/>
  <c r="A309" i="14"/>
  <c r="C309" i="14" s="1"/>
  <c r="A806" i="5"/>
  <c r="C806" i="5" s="1"/>
  <c r="A321" i="13"/>
  <c r="C321" i="13" s="1"/>
  <c r="A321" i="10"/>
  <c r="C321" i="10" s="1"/>
  <c r="A1568" i="7"/>
  <c r="C1568" i="7" s="1"/>
  <c r="A321" i="14"/>
  <c r="C321" i="14" s="1"/>
  <c r="A321" i="11"/>
  <c r="C321" i="11" s="1"/>
  <c r="A818" i="5"/>
  <c r="C818" i="5" s="1"/>
  <c r="A305" i="13"/>
  <c r="C305" i="13" s="1"/>
  <c r="A305" i="10"/>
  <c r="C305" i="10" s="1"/>
  <c r="A802" i="5"/>
  <c r="C802" i="5" s="1"/>
  <c r="A305" i="14"/>
  <c r="C305" i="14" s="1"/>
  <c r="A305" i="11"/>
  <c r="C305" i="11" s="1"/>
  <c r="A1552" i="7"/>
  <c r="C1552" i="7" s="1"/>
  <c r="A283" i="13"/>
  <c r="C283" i="13" s="1"/>
  <c r="A283" i="11"/>
  <c r="C283" i="11" s="1"/>
  <c r="A283" i="14"/>
  <c r="C283" i="14" s="1"/>
  <c r="A1530" i="7"/>
  <c r="C1530" i="7" s="1"/>
  <c r="A780" i="5"/>
  <c r="C780" i="5" s="1"/>
  <c r="A283" i="10"/>
  <c r="C283" i="10" s="1"/>
  <c r="A295" i="13"/>
  <c r="C295" i="13" s="1"/>
  <c r="A295" i="10"/>
  <c r="C295" i="10" s="1"/>
  <c r="A1542" i="7"/>
  <c r="C1542" i="7" s="1"/>
  <c r="A295" i="11"/>
  <c r="C295" i="11" s="1"/>
  <c r="A295" i="14"/>
  <c r="C295" i="14" s="1"/>
  <c r="A792" i="5"/>
  <c r="C792" i="5" s="1"/>
  <c r="A287" i="13"/>
  <c r="C287" i="13" s="1"/>
  <c r="A287" i="10"/>
  <c r="C287" i="10" s="1"/>
  <c r="A287" i="11"/>
  <c r="C287" i="11" s="1"/>
  <c r="A1534" i="7"/>
  <c r="C1534" i="7" s="1"/>
  <c r="A287" i="14"/>
  <c r="C287" i="14" s="1"/>
  <c r="A784" i="5"/>
  <c r="C784" i="5" s="1"/>
  <c r="A782" i="5"/>
  <c r="C782" i="5" s="1"/>
  <c r="A790" i="5"/>
  <c r="C790" i="5" s="1"/>
  <c r="A1532" i="7"/>
  <c r="C1532" i="7" s="1"/>
  <c r="A301" i="14"/>
  <c r="C301" i="14" s="1"/>
  <c r="A293" i="14"/>
  <c r="C293" i="14" s="1"/>
  <c r="A798" i="5"/>
  <c r="C798" i="5" s="1"/>
  <c r="A300" i="11"/>
  <c r="C300" i="11" s="1"/>
  <c r="A265" i="13"/>
  <c r="C265" i="13" s="1"/>
  <c r="A265" i="14"/>
  <c r="C265" i="14" s="1"/>
  <c r="A265" i="11"/>
  <c r="C265" i="11" s="1"/>
  <c r="A265" i="10"/>
  <c r="C265" i="10" s="1"/>
  <c r="A1512" i="7"/>
  <c r="C1512" i="7" s="1"/>
  <c r="A762" i="5"/>
  <c r="C762" i="5" s="1"/>
  <c r="A273" i="13"/>
  <c r="C273" i="13" s="1"/>
  <c r="A273" i="14"/>
  <c r="C273" i="14" s="1"/>
  <c r="A273" i="11"/>
  <c r="C273" i="11" s="1"/>
  <c r="A273" i="10"/>
  <c r="C273" i="10" s="1"/>
  <c r="A1520" i="7"/>
  <c r="C1520" i="7" s="1"/>
  <c r="A770" i="5"/>
  <c r="C770" i="5" s="1"/>
  <c r="A281" i="13"/>
  <c r="C281" i="13" s="1"/>
  <c r="A281" i="14"/>
  <c r="C281" i="14" s="1"/>
  <c r="A281" i="11"/>
  <c r="C281" i="11" s="1"/>
  <c r="A1528" i="7"/>
  <c r="C1528" i="7" s="1"/>
  <c r="A778" i="5"/>
  <c r="C778" i="5" s="1"/>
  <c r="A281" i="10"/>
  <c r="C281" i="10" s="1"/>
  <c r="A1516" i="7"/>
  <c r="C1516" i="7" s="1"/>
  <c r="A766" i="5"/>
  <c r="C766" i="5" s="1"/>
  <c r="A269" i="14"/>
  <c r="C269" i="14" s="1"/>
  <c r="A1524" i="7"/>
  <c r="C1524" i="7" s="1"/>
  <c r="A774" i="5"/>
  <c r="C774" i="5" s="1"/>
  <c r="A277" i="14"/>
  <c r="C277" i="14" s="1"/>
  <c r="A1521" i="7"/>
  <c r="C1521" i="7" s="1"/>
  <c r="A779" i="5"/>
  <c r="C779" i="5" s="1"/>
  <c r="A1529" i="7"/>
  <c r="C1529" i="7" s="1"/>
  <c r="A282" i="11"/>
  <c r="C282" i="11" s="1"/>
  <c r="A274" i="11"/>
  <c r="C274" i="11" s="1"/>
  <c r="A266" i="11"/>
  <c r="C266" i="11" s="1"/>
  <c r="A282" i="14"/>
  <c r="C282" i="14" s="1"/>
  <c r="A274" i="14"/>
  <c r="C274" i="14" s="1"/>
  <c r="A266" i="14"/>
  <c r="C266" i="14" s="1"/>
  <c r="A276" i="10"/>
  <c r="C276" i="10" s="1"/>
  <c r="A763" i="5"/>
  <c r="C763" i="5" s="1"/>
  <c r="A1513" i="7"/>
  <c r="C1513" i="7" s="1"/>
  <c r="A243" i="13"/>
  <c r="C243" i="13" s="1"/>
  <c r="A1490" i="7"/>
  <c r="C1490" i="7" s="1"/>
  <c r="A740" i="5"/>
  <c r="C740" i="5" s="1"/>
  <c r="A243" i="14"/>
  <c r="C243" i="14" s="1"/>
  <c r="A243" i="11"/>
  <c r="C243" i="11" s="1"/>
  <c r="A243" i="10"/>
  <c r="C243" i="10" s="1"/>
  <c r="A1508" i="7"/>
  <c r="C1508" i="7" s="1"/>
  <c r="A758" i="5"/>
  <c r="C758" i="5" s="1"/>
  <c r="A261" i="14"/>
  <c r="C261" i="14" s="1"/>
  <c r="A254" i="13"/>
  <c r="C254" i="13" s="1"/>
  <c r="A1501" i="7"/>
  <c r="C1501" i="7" s="1"/>
  <c r="A254" i="11"/>
  <c r="C254" i="11" s="1"/>
  <c r="A751" i="5"/>
  <c r="C751" i="5" s="1"/>
  <c r="A254" i="10"/>
  <c r="C254" i="10" s="1"/>
  <c r="A254" i="14"/>
  <c r="C254" i="14" s="1"/>
  <c r="A245" i="13"/>
  <c r="C245" i="13" s="1"/>
  <c r="A245" i="11"/>
  <c r="C245" i="11" s="1"/>
  <c r="A245" i="10"/>
  <c r="C245" i="10" s="1"/>
  <c r="A1492" i="7"/>
  <c r="C1492" i="7" s="1"/>
  <c r="A742" i="5"/>
  <c r="C742" i="5" s="1"/>
  <c r="A245" i="14"/>
  <c r="C245" i="14" s="1"/>
  <c r="A259" i="13"/>
  <c r="C259" i="13" s="1"/>
  <c r="A756" i="5"/>
  <c r="C756" i="5" s="1"/>
  <c r="A259" i="11"/>
  <c r="C259" i="11" s="1"/>
  <c r="A259" i="14"/>
  <c r="C259" i="14" s="1"/>
  <c r="A259" i="10"/>
  <c r="C259" i="10" s="1"/>
  <c r="A1506" i="7"/>
  <c r="C1506" i="7" s="1"/>
  <c r="A262" i="14"/>
  <c r="C262" i="14" s="1"/>
  <c r="A744" i="5"/>
  <c r="C744" i="5" s="1"/>
  <c r="A262" i="10"/>
  <c r="C262" i="10" s="1"/>
  <c r="A255" i="10"/>
  <c r="C255" i="10" s="1"/>
  <c r="A248" i="10"/>
  <c r="C248" i="10" s="1"/>
  <c r="A1495" i="7"/>
  <c r="C1495" i="7" s="1"/>
  <c r="A752" i="5"/>
  <c r="C752" i="5" s="1"/>
  <c r="A1494" i="7"/>
  <c r="C1494" i="7" s="1"/>
  <c r="A262" i="11"/>
  <c r="C262" i="11" s="1"/>
  <c r="A255" i="11"/>
  <c r="C255" i="11" s="1"/>
  <c r="A248" i="11"/>
  <c r="C248" i="11" s="1"/>
  <c r="A247" i="10"/>
  <c r="C247" i="10" s="1"/>
  <c r="A252" i="14"/>
  <c r="C252" i="14" s="1"/>
  <c r="A1502" i="7"/>
  <c r="C1502" i="7" s="1"/>
  <c r="A247" i="11"/>
  <c r="C247" i="11" s="1"/>
  <c r="A759" i="5"/>
  <c r="C759" i="5" s="1"/>
  <c r="A749" i="5"/>
  <c r="C749" i="5" s="1"/>
  <c r="A252" i="10"/>
  <c r="C252" i="10" s="1"/>
  <c r="A1509" i="7"/>
  <c r="C1509" i="7" s="1"/>
  <c r="A745" i="5"/>
  <c r="C745" i="5" s="1"/>
  <c r="A1499" i="7"/>
  <c r="C1499" i="7" s="1"/>
  <c r="A252" i="11"/>
  <c r="C252" i="11" s="1"/>
  <c r="A248" i="14"/>
  <c r="C248" i="14" s="1"/>
  <c r="A739" i="5"/>
  <c r="C739" i="5" s="1"/>
  <c r="A242" i="10"/>
  <c r="C242" i="10" s="1"/>
  <c r="A242" i="13"/>
  <c r="C242" i="13" s="1"/>
  <c r="A242" i="14"/>
  <c r="C242" i="14" s="1"/>
  <c r="A1489" i="7"/>
  <c r="C1489" i="7" s="1"/>
  <c r="A242" i="11"/>
  <c r="C242" i="11" s="1"/>
  <c r="A1486" i="7"/>
  <c r="C1486" i="7" s="1"/>
  <c r="A736" i="5"/>
  <c r="C736" i="5" s="1"/>
  <c r="A239" i="11"/>
  <c r="C239" i="11" s="1"/>
  <c r="A239" i="14"/>
  <c r="C239" i="14" s="1"/>
  <c r="A239" i="13"/>
  <c r="C239" i="13" s="1"/>
  <c r="A239" i="10"/>
  <c r="C239" i="10" s="1"/>
  <c r="A729" i="5"/>
  <c r="C729" i="5" s="1"/>
  <c r="A232" i="13"/>
  <c r="C232" i="13" s="1"/>
  <c r="A1479" i="7"/>
  <c r="C1479" i="7" s="1"/>
  <c r="A232" i="14"/>
  <c r="C232" i="14" s="1"/>
  <c r="A232" i="10"/>
  <c r="C232" i="10" s="1"/>
  <c r="A232" i="11"/>
  <c r="C232" i="11" s="1"/>
  <c r="A238" i="10"/>
  <c r="C238" i="10" s="1"/>
  <c r="A238" i="13"/>
  <c r="C238" i="13" s="1"/>
  <c r="A1485" i="7"/>
  <c r="C1485" i="7" s="1"/>
  <c r="A735" i="5"/>
  <c r="C735" i="5" s="1"/>
  <c r="A238" i="14"/>
  <c r="C238" i="14" s="1"/>
  <c r="A238" i="11"/>
  <c r="C238" i="11" s="1"/>
  <c r="A731" i="5"/>
  <c r="C731" i="5" s="1"/>
  <c r="A234" i="13"/>
  <c r="C234" i="13" s="1"/>
  <c r="A1481" i="7"/>
  <c r="C1481" i="7" s="1"/>
  <c r="A234" i="10"/>
  <c r="C234" i="10" s="1"/>
  <c r="A234" i="14"/>
  <c r="C234" i="14" s="1"/>
  <c r="A234" i="11"/>
  <c r="C234" i="11" s="1"/>
  <c r="A721" i="5"/>
  <c r="C721" i="5" s="1"/>
  <c r="A226" i="11"/>
  <c r="C226" i="11" s="1"/>
  <c r="A226" i="10"/>
  <c r="C226" i="10" s="1"/>
  <c r="A226" i="14"/>
  <c r="C226" i="14" s="1"/>
  <c r="A1473" i="7"/>
  <c r="C1473" i="7" s="1"/>
  <c r="A224" i="14"/>
  <c r="C224" i="14" s="1"/>
  <c r="A1471" i="7"/>
  <c r="C1471" i="7" s="1"/>
  <c r="A224" i="11"/>
  <c r="C224" i="11" s="1"/>
  <c r="A222" i="11"/>
  <c r="C222" i="11" s="1"/>
  <c r="A1469" i="7"/>
  <c r="C1469" i="7" s="1"/>
  <c r="A719" i="5"/>
  <c r="C719" i="5" s="1"/>
  <c r="A222" i="10"/>
  <c r="C222" i="10" s="1"/>
  <c r="A222" i="13"/>
  <c r="C222" i="13" s="1"/>
  <c r="A222" i="14"/>
  <c r="C222" i="14" s="1"/>
  <c r="A213" i="10"/>
  <c r="C213" i="10" s="1"/>
  <c r="A1460" i="7"/>
  <c r="C1460" i="7" s="1"/>
  <c r="A213" i="11"/>
  <c r="C213" i="11" s="1"/>
  <c r="A213" i="14"/>
  <c r="C213" i="14" s="1"/>
  <c r="A213" i="13"/>
  <c r="C213" i="13" s="1"/>
  <c r="A710" i="5"/>
  <c r="C710" i="5" s="1"/>
  <c r="A709" i="5"/>
  <c r="C709" i="5" s="1"/>
  <c r="A212" i="13"/>
  <c r="C212" i="13" s="1"/>
  <c r="A212" i="11"/>
  <c r="C212" i="11" s="1"/>
  <c r="A212" i="14"/>
  <c r="C212" i="14" s="1"/>
  <c r="A212" i="10"/>
  <c r="C212" i="10" s="1"/>
  <c r="A1459" i="7"/>
  <c r="C1459" i="7" s="1"/>
  <c r="A211" i="14"/>
  <c r="C211" i="14" s="1"/>
  <c r="A211" i="10"/>
  <c r="C211" i="10" s="1"/>
  <c r="A211" i="13"/>
  <c r="C211" i="13" s="1"/>
  <c r="A708" i="5"/>
  <c r="C708" i="5" s="1"/>
  <c r="A211" i="11"/>
  <c r="C211" i="11" s="1"/>
  <c r="A1458" i="7"/>
  <c r="C1458" i="7" s="1"/>
  <c r="A204" i="13"/>
  <c r="C204" i="13" s="1"/>
  <c r="A204" i="10"/>
  <c r="C204" i="10" s="1"/>
  <c r="A1451" i="7"/>
  <c r="C1451" i="7" s="1"/>
  <c r="A701" i="5"/>
  <c r="C701" i="5" s="1"/>
  <c r="A204" i="14"/>
  <c r="C204" i="14" s="1"/>
  <c r="A204" i="11"/>
  <c r="C204" i="11" s="1"/>
  <c r="A1467" i="7"/>
  <c r="C1467" i="7" s="1"/>
  <c r="A220" i="14"/>
  <c r="C220" i="14" s="1"/>
  <c r="A220" i="10"/>
  <c r="C220" i="10" s="1"/>
  <c r="A717" i="5"/>
  <c r="C717" i="5" s="1"/>
  <c r="A220" i="11"/>
  <c r="C220" i="11" s="1"/>
  <c r="A220" i="13"/>
  <c r="C220" i="13" s="1"/>
  <c r="A210" i="10"/>
  <c r="C210" i="10" s="1"/>
  <c r="A210" i="13"/>
  <c r="C210" i="13" s="1"/>
  <c r="A1457" i="7"/>
  <c r="C1457" i="7" s="1"/>
  <c r="A210" i="11"/>
  <c r="C210" i="11" s="1"/>
  <c r="A210" i="14"/>
  <c r="C210" i="14" s="1"/>
  <c r="A707" i="5"/>
  <c r="C707" i="5" s="1"/>
  <c r="A1462" i="7"/>
  <c r="C1462" i="7" s="1"/>
  <c r="A1456" i="7"/>
  <c r="C1456" i="7" s="1"/>
  <c r="A209" i="13"/>
  <c r="C209" i="13" s="1"/>
  <c r="A215" i="10"/>
  <c r="C215" i="10" s="1"/>
  <c r="A706" i="5"/>
  <c r="C706" i="5" s="1"/>
  <c r="A215" i="14"/>
  <c r="C215" i="14" s="1"/>
  <c r="A215" i="13"/>
  <c r="C215" i="13" s="1"/>
  <c r="A209" i="11"/>
  <c r="C209" i="11" s="1"/>
  <c r="A712" i="5"/>
  <c r="C712" i="5" s="1"/>
  <c r="A698" i="5"/>
  <c r="C698" i="5" s="1"/>
  <c r="A201" i="13"/>
  <c r="C201" i="13" s="1"/>
  <c r="A201" i="11"/>
  <c r="C201" i="11" s="1"/>
  <c r="A201" i="10"/>
  <c r="C201" i="10" s="1"/>
  <c r="A1448" i="7"/>
  <c r="C1448" i="7" s="1"/>
  <c r="A201" i="14"/>
  <c r="C201" i="14" s="1"/>
  <c r="A1441" i="7"/>
  <c r="C1441" i="7" s="1"/>
  <c r="A194" i="11"/>
  <c r="C194" i="11" s="1"/>
  <c r="A194" i="10"/>
  <c r="C194" i="10" s="1"/>
  <c r="A194" i="13"/>
  <c r="C194" i="13" s="1"/>
  <c r="A194" i="14"/>
  <c r="C194" i="14" s="1"/>
  <c r="A691" i="5"/>
  <c r="C691" i="5" s="1"/>
  <c r="A696" i="5"/>
  <c r="C696" i="5" s="1"/>
  <c r="A199" i="10"/>
  <c r="C199" i="10" s="1"/>
  <c r="A199" i="11"/>
  <c r="C199" i="11" s="1"/>
  <c r="A1446" i="7"/>
  <c r="C1446" i="7" s="1"/>
  <c r="A199" i="13"/>
  <c r="C199" i="13" s="1"/>
  <c r="A199" i="14"/>
  <c r="C199" i="14" s="1"/>
  <c r="A189" i="10"/>
  <c r="C189" i="10" s="1"/>
  <c r="A189" i="13"/>
  <c r="C189" i="13" s="1"/>
  <c r="A189" i="11"/>
  <c r="C189" i="11" s="1"/>
  <c r="A189" i="14"/>
  <c r="C189" i="14" s="1"/>
  <c r="A686" i="5"/>
  <c r="C686" i="5" s="1"/>
  <c r="A1436" i="7"/>
  <c r="C1436" i="7" s="1"/>
  <c r="A186" i="10"/>
  <c r="C186" i="10" s="1"/>
  <c r="A683" i="5"/>
  <c r="C683" i="5" s="1"/>
  <c r="A186" i="11"/>
  <c r="C186" i="11" s="1"/>
  <c r="A1433" i="7"/>
  <c r="C1433" i="7" s="1"/>
  <c r="A186" i="14"/>
  <c r="C186" i="14" s="1"/>
  <c r="A186" i="13"/>
  <c r="C186" i="13" s="1"/>
  <c r="A188" i="10"/>
  <c r="C188" i="10" s="1"/>
  <c r="A188" i="14"/>
  <c r="C188" i="14" s="1"/>
  <c r="A685" i="5"/>
  <c r="C685" i="5" s="1"/>
  <c r="A188" i="13"/>
  <c r="C188" i="13" s="1"/>
  <c r="A1435" i="7"/>
  <c r="C1435" i="7" s="1"/>
  <c r="A188" i="11"/>
  <c r="C188" i="11" s="1"/>
  <c r="A1443" i="7"/>
  <c r="C1443" i="7" s="1"/>
  <c r="A196" i="11"/>
  <c r="C196" i="11" s="1"/>
  <c r="A693" i="5"/>
  <c r="C693" i="5" s="1"/>
  <c r="A196" i="10"/>
  <c r="C196" i="10" s="1"/>
  <c r="A196" i="13"/>
  <c r="C196" i="13" s="1"/>
  <c r="A196" i="14"/>
  <c r="C196" i="14" s="1"/>
  <c r="A193" i="13"/>
  <c r="C193" i="13" s="1"/>
  <c r="A198" i="10"/>
  <c r="C198" i="10" s="1"/>
  <c r="A198" i="14"/>
  <c r="C198" i="14" s="1"/>
  <c r="A1445" i="7"/>
  <c r="C1445" i="7" s="1"/>
  <c r="A695" i="5"/>
  <c r="C695" i="5" s="1"/>
  <c r="A198" i="13"/>
  <c r="C198" i="13" s="1"/>
  <c r="A193" i="11"/>
  <c r="C193" i="11" s="1"/>
  <c r="A690" i="5"/>
  <c r="C690" i="5" s="1"/>
  <c r="A193" i="10"/>
  <c r="C193" i="10" s="1"/>
  <c r="A668" i="5"/>
  <c r="C668" i="5" s="1"/>
  <c r="A171" i="11"/>
  <c r="C171" i="11" s="1"/>
  <c r="A171" i="10"/>
  <c r="C171" i="10" s="1"/>
  <c r="A171" i="14"/>
  <c r="C171" i="14" s="1"/>
  <c r="A171" i="13"/>
  <c r="C171" i="13" s="1"/>
  <c r="A1418" i="7"/>
  <c r="C1418" i="7" s="1"/>
  <c r="A172" i="13"/>
  <c r="C172" i="13" s="1"/>
  <c r="A1419" i="7"/>
  <c r="C1419" i="7" s="1"/>
  <c r="A172" i="11"/>
  <c r="C172" i="11" s="1"/>
  <c r="A172" i="14"/>
  <c r="C172" i="14" s="1"/>
  <c r="A669" i="5"/>
  <c r="C669" i="5" s="1"/>
  <c r="A172" i="10"/>
  <c r="C172" i="10" s="1"/>
  <c r="A1429" i="7"/>
  <c r="C1429" i="7" s="1"/>
  <c r="A182" i="13"/>
  <c r="C182" i="13" s="1"/>
  <c r="A679" i="5"/>
  <c r="C679" i="5" s="1"/>
  <c r="A182" i="14"/>
  <c r="C182" i="14" s="1"/>
  <c r="A182" i="11"/>
  <c r="C182" i="11" s="1"/>
  <c r="A182" i="10"/>
  <c r="C182" i="10" s="1"/>
  <c r="A1422" i="7"/>
  <c r="C1422" i="7" s="1"/>
  <c r="A175" i="10"/>
  <c r="C175" i="10" s="1"/>
  <c r="A175" i="14"/>
  <c r="C175" i="14" s="1"/>
  <c r="A672" i="5"/>
  <c r="C672" i="5" s="1"/>
  <c r="A175" i="13"/>
  <c r="C175" i="13" s="1"/>
  <c r="A175" i="11"/>
  <c r="C175" i="11" s="1"/>
  <c r="A180" i="11"/>
  <c r="C180" i="11" s="1"/>
  <c r="A677" i="5"/>
  <c r="C677" i="5" s="1"/>
  <c r="A180" i="10"/>
  <c r="C180" i="10" s="1"/>
  <c r="A180" i="14"/>
  <c r="C180" i="14" s="1"/>
  <c r="A180" i="13"/>
  <c r="C180" i="13" s="1"/>
  <c r="A1427" i="7"/>
  <c r="C1427" i="7" s="1"/>
  <c r="A163" i="11"/>
  <c r="C163" i="11" s="1"/>
  <c r="A177" i="11"/>
  <c r="C177" i="11" s="1"/>
  <c r="A170" i="11"/>
  <c r="C170" i="11" s="1"/>
  <c r="A176" i="11"/>
  <c r="C176" i="11" s="1"/>
  <c r="A674" i="5"/>
  <c r="C674" i="5" s="1"/>
  <c r="A177" i="13"/>
  <c r="C177" i="13" s="1"/>
  <c r="A163" i="13"/>
  <c r="C163" i="13" s="1"/>
  <c r="A660" i="5"/>
  <c r="C660" i="5" s="1"/>
  <c r="A170" i="13"/>
  <c r="C170" i="13" s="1"/>
  <c r="A176" i="10"/>
  <c r="C176" i="10" s="1"/>
  <c r="A1424" i="7"/>
  <c r="C1424" i="7" s="1"/>
  <c r="A1410" i="7"/>
  <c r="C1410" i="7" s="1"/>
  <c r="A170" i="14"/>
  <c r="C170" i="14" s="1"/>
  <c r="A176" i="13"/>
  <c r="C176" i="13" s="1"/>
  <c r="A170" i="10"/>
  <c r="C170" i="10" s="1"/>
  <c r="A176" i="14"/>
  <c r="C176" i="14" s="1"/>
  <c r="A163" i="14"/>
  <c r="C163" i="14" s="1"/>
  <c r="A650" i="5"/>
  <c r="C650" i="5" s="1"/>
  <c r="A1400" i="7"/>
  <c r="C1400" i="7" s="1"/>
  <c r="A153" i="10"/>
  <c r="C153" i="10" s="1"/>
  <c r="A153" i="13"/>
  <c r="C153" i="13" s="1"/>
  <c r="A153" i="11"/>
  <c r="C153" i="11" s="1"/>
  <c r="A153" i="14"/>
  <c r="C153" i="14" s="1"/>
  <c r="A161" i="13"/>
  <c r="C161" i="13" s="1"/>
  <c r="A161" i="10"/>
  <c r="C161" i="10" s="1"/>
  <c r="A1408" i="7"/>
  <c r="C1408" i="7" s="1"/>
  <c r="A161" i="14"/>
  <c r="C161" i="14" s="1"/>
  <c r="A161" i="11"/>
  <c r="C161" i="11" s="1"/>
  <c r="A658" i="5"/>
  <c r="C658" i="5" s="1"/>
  <c r="A1399" i="7"/>
  <c r="C1399" i="7" s="1"/>
  <c r="A649" i="5"/>
  <c r="C649" i="5" s="1"/>
  <c r="A152" i="13"/>
  <c r="C152" i="13" s="1"/>
  <c r="A152" i="14"/>
  <c r="C152" i="14" s="1"/>
  <c r="A152" i="10"/>
  <c r="C152" i="10" s="1"/>
  <c r="A152" i="11"/>
  <c r="C152" i="11" s="1"/>
  <c r="A648" i="5"/>
  <c r="C648" i="5" s="1"/>
  <c r="A151" i="14"/>
  <c r="C151" i="14" s="1"/>
  <c r="A151" i="10"/>
  <c r="C151" i="10" s="1"/>
  <c r="A151" i="11"/>
  <c r="C151" i="11" s="1"/>
  <c r="A151" i="13"/>
  <c r="C151" i="13" s="1"/>
  <c r="A1398" i="7"/>
  <c r="C1398" i="7" s="1"/>
  <c r="A144" i="10"/>
  <c r="C144" i="10" s="1"/>
  <c r="A641" i="5"/>
  <c r="C641" i="5" s="1"/>
  <c r="A144" i="11"/>
  <c r="C144" i="11" s="1"/>
  <c r="A144" i="14"/>
  <c r="C144" i="14" s="1"/>
  <c r="A1391" i="7"/>
  <c r="C1391" i="7" s="1"/>
  <c r="A144" i="13"/>
  <c r="C144" i="13" s="1"/>
  <c r="A646" i="5"/>
  <c r="C646" i="5" s="1"/>
  <c r="A149" i="14"/>
  <c r="C149" i="14" s="1"/>
  <c r="A1396" i="7"/>
  <c r="C1396" i="7" s="1"/>
  <c r="A149" i="13"/>
  <c r="C149" i="13" s="1"/>
  <c r="A149" i="10"/>
  <c r="C149" i="10" s="1"/>
  <c r="A149" i="11"/>
  <c r="C149" i="11" s="1"/>
  <c r="A143" i="11"/>
  <c r="C143" i="11" s="1"/>
  <c r="A640" i="5"/>
  <c r="C640" i="5" s="1"/>
  <c r="A143" i="14"/>
  <c r="C143" i="14" s="1"/>
  <c r="A143" i="13"/>
  <c r="C143" i="13" s="1"/>
  <c r="A143" i="10"/>
  <c r="C143" i="10" s="1"/>
  <c r="A1390" i="7"/>
  <c r="C1390" i="7" s="1"/>
  <c r="A158" i="14"/>
  <c r="C158" i="14" s="1"/>
  <c r="A158" i="11"/>
  <c r="C158" i="11" s="1"/>
  <c r="A1405" i="7"/>
  <c r="C1405" i="7" s="1"/>
  <c r="A158" i="10"/>
  <c r="C158" i="10" s="1"/>
  <c r="A655" i="5"/>
  <c r="C655" i="5" s="1"/>
  <c r="A158" i="13"/>
  <c r="C158" i="13" s="1"/>
  <c r="A148" i="13"/>
  <c r="C148" i="13" s="1"/>
  <c r="A148" i="14"/>
  <c r="C148" i="14" s="1"/>
  <c r="A1395" i="7"/>
  <c r="C1395" i="7" s="1"/>
  <c r="A148" i="10"/>
  <c r="C148" i="10" s="1"/>
  <c r="A645" i="5"/>
  <c r="C645" i="5" s="1"/>
  <c r="A148" i="11"/>
  <c r="C148" i="11" s="1"/>
  <c r="A157" i="14"/>
  <c r="C157" i="14" s="1"/>
  <c r="A654" i="5"/>
  <c r="C654" i="5" s="1"/>
  <c r="A157" i="13"/>
  <c r="C157" i="13" s="1"/>
  <c r="A157" i="11"/>
  <c r="C157" i="11" s="1"/>
  <c r="A157" i="10"/>
  <c r="C157" i="10" s="1"/>
  <c r="A1404" i="7"/>
  <c r="C1404" i="7" s="1"/>
  <c r="A147" i="11"/>
  <c r="C147" i="11" s="1"/>
  <c r="A1379" i="7"/>
  <c r="C1379" i="7" s="1"/>
  <c r="A132" i="10"/>
  <c r="C132" i="10" s="1"/>
  <c r="A132" i="13"/>
  <c r="C132" i="13" s="1"/>
  <c r="A132" i="14"/>
  <c r="C132" i="14" s="1"/>
  <c r="A132" i="11"/>
  <c r="C132" i="11" s="1"/>
  <c r="A629" i="5"/>
  <c r="C629" i="5" s="1"/>
  <c r="A125" i="13"/>
  <c r="C125" i="13" s="1"/>
  <c r="A125" i="10"/>
  <c r="C125" i="10" s="1"/>
  <c r="A125" i="14"/>
  <c r="C125" i="14" s="1"/>
  <c r="A125" i="11"/>
  <c r="C125" i="11" s="1"/>
  <c r="A1372" i="7"/>
  <c r="C1372" i="7" s="1"/>
  <c r="A622" i="5"/>
  <c r="C622" i="5" s="1"/>
  <c r="A138" i="11"/>
  <c r="C138" i="11" s="1"/>
  <c r="A138" i="14"/>
  <c r="C138" i="14" s="1"/>
  <c r="A138" i="10"/>
  <c r="C138" i="10" s="1"/>
  <c r="A1385" i="7"/>
  <c r="C1385" i="7" s="1"/>
  <c r="A635" i="5"/>
  <c r="C635" i="5" s="1"/>
  <c r="A138" i="13"/>
  <c r="C138" i="13" s="1"/>
  <c r="A142" i="13"/>
  <c r="C142" i="13" s="1"/>
  <c r="A142" i="11"/>
  <c r="C142" i="11" s="1"/>
  <c r="A639" i="5"/>
  <c r="C639" i="5" s="1"/>
  <c r="A142" i="10"/>
  <c r="C142" i="10" s="1"/>
  <c r="A1389" i="7"/>
  <c r="C1389" i="7" s="1"/>
  <c r="A142" i="14"/>
  <c r="C142" i="14" s="1"/>
  <c r="A133" i="10"/>
  <c r="C133" i="10" s="1"/>
  <c r="A630" i="5"/>
  <c r="C630" i="5" s="1"/>
  <c r="A133" i="13"/>
  <c r="C133" i="13" s="1"/>
  <c r="A1380" i="7"/>
  <c r="C1380" i="7" s="1"/>
  <c r="A133" i="11"/>
  <c r="C133" i="11" s="1"/>
  <c r="A133" i="14"/>
  <c r="C133" i="14" s="1"/>
  <c r="A130" i="13"/>
  <c r="C130" i="13" s="1"/>
  <c r="A621" i="5"/>
  <c r="C621" i="5" s="1"/>
  <c r="A1384" i="7"/>
  <c r="C1384" i="7" s="1"/>
  <c r="A1377" i="7"/>
  <c r="C1377" i="7" s="1"/>
  <c r="A130" i="11"/>
  <c r="C130" i="11" s="1"/>
  <c r="A1371" i="7"/>
  <c r="C1371" i="7" s="1"/>
  <c r="A137" i="13"/>
  <c r="C137" i="13" s="1"/>
  <c r="A1378" i="7"/>
  <c r="C1378" i="7" s="1"/>
  <c r="A131" i="10"/>
  <c r="C131" i="10" s="1"/>
  <c r="A124" i="14"/>
  <c r="C124" i="14" s="1"/>
  <c r="A131" i="14"/>
  <c r="C131" i="14" s="1"/>
  <c r="A124" i="11"/>
  <c r="C124" i="11" s="1"/>
  <c r="A634" i="5"/>
  <c r="C634" i="5" s="1"/>
  <c r="A131" i="13"/>
  <c r="C131" i="13" s="1"/>
  <c r="A137" i="11"/>
  <c r="C137" i="11" s="1"/>
  <c r="A131" i="11"/>
  <c r="C131" i="11" s="1"/>
  <c r="A1354" i="7"/>
  <c r="C1354" i="7" s="1"/>
  <c r="A604" i="5"/>
  <c r="C604" i="5" s="1"/>
  <c r="A107" i="14"/>
  <c r="C107" i="14" s="1"/>
  <c r="A107" i="11"/>
  <c r="C107" i="11" s="1"/>
  <c r="A107" i="10"/>
  <c r="C107" i="10" s="1"/>
  <c r="A107" i="13"/>
  <c r="C107" i="13" s="1"/>
  <c r="A114" i="10"/>
  <c r="C114" i="10" s="1"/>
  <c r="A611" i="5"/>
  <c r="C611" i="5" s="1"/>
  <c r="A114" i="11"/>
  <c r="C114" i="11" s="1"/>
  <c r="A114" i="13"/>
  <c r="C114" i="13" s="1"/>
  <c r="A114" i="14"/>
  <c r="C114" i="14" s="1"/>
  <c r="A1361" i="7"/>
  <c r="C1361" i="7" s="1"/>
  <c r="A122" i="10"/>
  <c r="C122" i="10" s="1"/>
  <c r="A122" i="13"/>
  <c r="C122" i="13" s="1"/>
  <c r="A619" i="5"/>
  <c r="C619" i="5" s="1"/>
  <c r="A122" i="14"/>
  <c r="C122" i="14" s="1"/>
  <c r="A122" i="11"/>
  <c r="C122" i="11" s="1"/>
  <c r="A1369" i="7"/>
  <c r="C1369" i="7" s="1"/>
  <c r="A121" i="10"/>
  <c r="C121" i="10" s="1"/>
  <c r="A618" i="5"/>
  <c r="C618" i="5" s="1"/>
  <c r="A121" i="14"/>
  <c r="C121" i="14" s="1"/>
  <c r="A1368" i="7"/>
  <c r="C1368" i="7" s="1"/>
  <c r="A121" i="13"/>
  <c r="C121" i="13" s="1"/>
  <c r="A121" i="11"/>
  <c r="C121" i="11" s="1"/>
  <c r="A118" i="10"/>
  <c r="C118" i="10" s="1"/>
  <c r="A1365" i="7"/>
  <c r="C1365" i="7" s="1"/>
  <c r="A615" i="5"/>
  <c r="C615" i="5" s="1"/>
  <c r="A118" i="11"/>
  <c r="C118" i="11" s="1"/>
  <c r="A118" i="14"/>
  <c r="C118" i="14" s="1"/>
  <c r="A118" i="13"/>
  <c r="C118" i="13" s="1"/>
  <c r="A1356" i="7"/>
  <c r="C1356" i="7" s="1"/>
  <c r="A109" i="14"/>
  <c r="C109" i="14" s="1"/>
  <c r="A606" i="5"/>
  <c r="C606" i="5" s="1"/>
  <c r="A109" i="13"/>
  <c r="C109" i="13" s="1"/>
  <c r="A109" i="10"/>
  <c r="C109" i="10" s="1"/>
  <c r="A109" i="11"/>
  <c r="C109" i="11" s="1"/>
  <c r="A98" i="14"/>
  <c r="C98" i="14" s="1"/>
  <c r="A98" i="10"/>
  <c r="C98" i="10" s="1"/>
  <c r="A98" i="13"/>
  <c r="C98" i="13" s="1"/>
  <c r="A98" i="11"/>
  <c r="C98" i="11" s="1"/>
  <c r="A1345" i="7"/>
  <c r="C1345" i="7" s="1"/>
  <c r="A595" i="5"/>
  <c r="C595" i="5" s="1"/>
  <c r="A87" i="10"/>
  <c r="C87" i="10" s="1"/>
  <c r="A87" i="14"/>
  <c r="C87" i="14" s="1"/>
  <c r="A1334" i="7"/>
  <c r="C1334" i="7" s="1"/>
  <c r="A87" i="13"/>
  <c r="C87" i="13" s="1"/>
  <c r="A87" i="11"/>
  <c r="C87" i="11" s="1"/>
  <c r="A584" i="5"/>
  <c r="C584" i="5" s="1"/>
  <c r="A89" i="10"/>
  <c r="C89" i="10" s="1"/>
  <c r="A89" i="11"/>
  <c r="C89" i="11" s="1"/>
  <c r="A586" i="5"/>
  <c r="C586" i="5" s="1"/>
  <c r="A89" i="14"/>
  <c r="C89" i="14" s="1"/>
  <c r="A89" i="13"/>
  <c r="C89" i="13" s="1"/>
  <c r="A1336" i="7"/>
  <c r="C1336" i="7" s="1"/>
  <c r="A94" i="10"/>
  <c r="C94" i="10" s="1"/>
  <c r="A94" i="13"/>
  <c r="C94" i="13" s="1"/>
  <c r="A1341" i="7"/>
  <c r="C1341" i="7" s="1"/>
  <c r="A94" i="14"/>
  <c r="C94" i="14" s="1"/>
  <c r="A591" i="5"/>
  <c r="C591" i="5" s="1"/>
  <c r="A94" i="11"/>
  <c r="C94" i="11" s="1"/>
  <c r="A83" i="11"/>
  <c r="C83" i="11" s="1"/>
  <c r="A1330" i="7"/>
  <c r="C1330" i="7" s="1"/>
  <c r="A83" i="13"/>
  <c r="C83" i="13" s="1"/>
  <c r="A580" i="5"/>
  <c r="C580" i="5" s="1"/>
  <c r="A83" i="10"/>
  <c r="C83" i="10" s="1"/>
  <c r="A83" i="14"/>
  <c r="C83" i="14" s="1"/>
  <c r="A101" i="11"/>
  <c r="C101" i="11" s="1"/>
  <c r="A101" i="10"/>
  <c r="C101" i="10" s="1"/>
  <c r="A1348" i="7"/>
  <c r="C1348" i="7" s="1"/>
  <c r="A101" i="13"/>
  <c r="C101" i="13" s="1"/>
  <c r="A598" i="5"/>
  <c r="C598" i="5" s="1"/>
  <c r="A101" i="14"/>
  <c r="C101" i="14" s="1"/>
  <c r="A96" i="11"/>
  <c r="C96" i="11" s="1"/>
  <c r="A96" i="13"/>
  <c r="C96" i="13" s="1"/>
  <c r="A96" i="14"/>
  <c r="C96" i="14" s="1"/>
  <c r="A571" i="5"/>
  <c r="C571" i="5" s="1"/>
  <c r="A74" i="14"/>
  <c r="C74" i="14" s="1"/>
  <c r="A74" i="11"/>
  <c r="C74" i="11" s="1"/>
  <c r="A1321" i="7"/>
  <c r="C1321" i="7" s="1"/>
  <c r="A74" i="13"/>
  <c r="C74" i="13" s="1"/>
  <c r="A74" i="10"/>
  <c r="C74" i="10" s="1"/>
  <c r="A79" i="11"/>
  <c r="C79" i="11" s="1"/>
  <c r="A79" i="10"/>
  <c r="C79" i="10" s="1"/>
  <c r="A576" i="5"/>
  <c r="C576" i="5" s="1"/>
  <c r="A1326" i="7"/>
  <c r="C1326" i="7" s="1"/>
  <c r="A79" i="13"/>
  <c r="C79" i="13" s="1"/>
  <c r="A79" i="14"/>
  <c r="C79" i="14" s="1"/>
  <c r="A70" i="11"/>
  <c r="C70" i="11" s="1"/>
  <c r="A70" i="14"/>
  <c r="C70" i="14" s="1"/>
  <c r="A70" i="13"/>
  <c r="C70" i="13" s="1"/>
  <c r="A70" i="10"/>
  <c r="C70" i="10" s="1"/>
  <c r="A567" i="5"/>
  <c r="C567" i="5" s="1"/>
  <c r="A1317" i="7"/>
  <c r="C1317" i="7" s="1"/>
  <c r="A1324" i="7"/>
  <c r="C1324" i="7" s="1"/>
  <c r="A77" i="13"/>
  <c r="C77" i="13" s="1"/>
  <c r="A77" i="14"/>
  <c r="C77" i="14" s="1"/>
  <c r="A574" i="5"/>
  <c r="C574" i="5" s="1"/>
  <c r="A77" i="10"/>
  <c r="C77" i="10" s="1"/>
  <c r="A77" i="11"/>
  <c r="C77" i="11" s="1"/>
  <c r="A76" i="13"/>
  <c r="C76" i="13" s="1"/>
  <c r="A76" i="14"/>
  <c r="C76" i="14" s="1"/>
  <c r="A1323" i="7"/>
  <c r="C1323" i="7" s="1"/>
  <c r="A573" i="5"/>
  <c r="C573" i="5" s="1"/>
  <c r="A76" i="11"/>
  <c r="C76" i="11" s="1"/>
  <c r="A76" i="10"/>
  <c r="C76" i="10" s="1"/>
  <c r="A68" i="14"/>
  <c r="C68" i="14" s="1"/>
  <c r="A68" i="10"/>
  <c r="C68" i="10" s="1"/>
  <c r="A565" i="5"/>
  <c r="C565" i="5" s="1"/>
  <c r="A1315" i="7"/>
  <c r="C1315" i="7" s="1"/>
  <c r="A68" i="11"/>
  <c r="C68" i="11" s="1"/>
  <c r="A68" i="13"/>
  <c r="C68" i="13" s="1"/>
  <c r="A65" i="13"/>
  <c r="C65" i="13" s="1"/>
  <c r="A72" i="10"/>
  <c r="C72" i="10" s="1"/>
  <c r="A65" i="11"/>
  <c r="C65" i="11" s="1"/>
  <c r="A72" i="13"/>
  <c r="C72" i="13" s="1"/>
  <c r="A1312" i="7"/>
  <c r="C1312" i="7" s="1"/>
  <c r="A1319" i="7"/>
  <c r="C1319" i="7" s="1"/>
  <c r="A562" i="5"/>
  <c r="C562" i="5" s="1"/>
  <c r="A72" i="14"/>
  <c r="C72" i="14" s="1"/>
  <c r="A65" i="14"/>
  <c r="C65" i="14" s="1"/>
  <c r="A55" i="11"/>
  <c r="C55" i="11" s="1"/>
  <c r="A55" i="10"/>
  <c r="C55" i="10" s="1"/>
  <c r="A55" i="13"/>
  <c r="C55" i="13" s="1"/>
  <c r="A552" i="5"/>
  <c r="C552" i="5" s="1"/>
  <c r="A55" i="14"/>
  <c r="C55" i="14" s="1"/>
  <c r="A1302" i="7"/>
  <c r="C1302" i="7" s="1"/>
  <c r="A51" i="10"/>
  <c r="C51" i="10" s="1"/>
  <c r="A1298" i="7"/>
  <c r="C1298" i="7" s="1"/>
  <c r="A51" i="13"/>
  <c r="C51" i="13" s="1"/>
  <c r="A51" i="11"/>
  <c r="C51" i="11" s="1"/>
  <c r="A548" i="5"/>
  <c r="C548" i="5" s="1"/>
  <c r="A51" i="14"/>
  <c r="C51" i="14" s="1"/>
  <c r="A50" i="11"/>
  <c r="C50" i="11" s="1"/>
  <c r="A50" i="14"/>
  <c r="C50" i="14" s="1"/>
  <c r="A1297" i="7"/>
  <c r="C1297" i="7" s="1"/>
  <c r="A547" i="5"/>
  <c r="C547" i="5" s="1"/>
  <c r="A50" i="10"/>
  <c r="C50" i="10" s="1"/>
  <c r="A50" i="13"/>
  <c r="C50" i="13" s="1"/>
  <c r="A57" i="10"/>
  <c r="C57" i="10" s="1"/>
  <c r="A558" i="5"/>
  <c r="C558" i="5" s="1"/>
  <c r="A52" i="14"/>
  <c r="C52" i="14" s="1"/>
  <c r="A53" i="10"/>
  <c r="C53" i="10" s="1"/>
  <c r="A1299" i="7"/>
  <c r="C1299" i="7" s="1"/>
  <c r="A46" i="10"/>
  <c r="C46" i="10" s="1"/>
  <c r="A554" i="5"/>
  <c r="C554" i="5" s="1"/>
  <c r="A61" i="14"/>
  <c r="C61" i="14" s="1"/>
  <c r="A549" i="5"/>
  <c r="C549" i="5" s="1"/>
  <c r="A53" i="11"/>
  <c r="C53" i="11" s="1"/>
  <c r="A52" i="13"/>
  <c r="C52" i="13" s="1"/>
  <c r="A543" i="5"/>
  <c r="C543" i="5" s="1"/>
  <c r="A1293" i="7"/>
  <c r="C1293" i="7" s="1"/>
  <c r="A52" i="11"/>
  <c r="C52" i="11" s="1"/>
  <c r="A1304" i="7"/>
  <c r="C1304" i="7" s="1"/>
  <c r="A61" i="11"/>
  <c r="C61" i="11" s="1"/>
  <c r="A46" i="13"/>
  <c r="C46" i="13" s="1"/>
  <c r="A57" i="13"/>
  <c r="C57" i="13" s="1"/>
  <c r="A1308" i="7"/>
  <c r="C1308" i="7" s="1"/>
  <c r="A53" i="13"/>
  <c r="C53" i="13" s="1"/>
  <c r="A1300" i="7"/>
  <c r="C1300" i="7" s="1"/>
  <c r="G1326" i="15"/>
  <c r="G446" i="15"/>
  <c r="G286" i="15"/>
  <c r="G166" i="15"/>
  <c r="G1406" i="15"/>
  <c r="G206" i="15"/>
  <c r="G926" i="15"/>
  <c r="G526" i="15"/>
  <c r="G686" i="15"/>
  <c r="G1526" i="15"/>
  <c r="G326" i="15"/>
  <c r="G406" i="15"/>
  <c r="G1006" i="15"/>
  <c r="G126" i="15"/>
  <c r="G366" i="15"/>
  <c r="G646" i="15"/>
  <c r="G1446" i="15"/>
  <c r="G1646" i="15"/>
  <c r="G1246" i="15"/>
  <c r="G1486" i="15"/>
  <c r="G806" i="15"/>
  <c r="G86" i="15"/>
  <c r="G1366" i="15"/>
  <c r="G246" i="15"/>
  <c r="G566" i="15"/>
  <c r="G1726" i="15"/>
  <c r="G6" i="15"/>
  <c r="G1046" i="15"/>
  <c r="G1686" i="15"/>
  <c r="G486" i="15"/>
  <c r="G1606" i="15"/>
  <c r="G1206" i="15"/>
  <c r="G966" i="15"/>
  <c r="G1166" i="15"/>
  <c r="G46" i="15"/>
  <c r="G1566" i="15"/>
  <c r="G726" i="15"/>
  <c r="G1766" i="15"/>
  <c r="G1126" i="15"/>
  <c r="G886" i="15"/>
  <c r="G606" i="15"/>
  <c r="G1286" i="15"/>
  <c r="G1086" i="15"/>
  <c r="G846" i="15"/>
  <c r="G766" i="15"/>
  <c r="A70" i="7"/>
  <c r="C70" i="7" s="1"/>
  <c r="A45" i="7"/>
  <c r="C45" i="7" s="1"/>
  <c r="H897" i="15"/>
  <c r="C129" i="2"/>
  <c r="F129" i="2" s="1"/>
  <c r="C117" i="2"/>
  <c r="F117" i="2" s="1"/>
  <c r="AB7" i="9"/>
  <c r="AJ7" i="9" s="1"/>
  <c r="R66" i="2"/>
  <c r="L150" i="2"/>
  <c r="J66" i="2"/>
  <c r="B12" i="24"/>
  <c r="B204" i="24"/>
  <c r="AW1" i="15"/>
  <c r="A1519" i="14"/>
  <c r="C1519" i="14" s="1"/>
  <c r="A15" i="7"/>
  <c r="C15" i="7" s="1"/>
  <c r="A14" i="6"/>
  <c r="A16" i="7"/>
  <c r="C16" i="7" s="1"/>
  <c r="A1500" i="14"/>
  <c r="C1500" i="14" s="1"/>
  <c r="AA277" i="24"/>
  <c r="H277" i="24"/>
  <c r="AE36" i="26"/>
  <c r="AE37" i="26"/>
  <c r="AE35" i="26"/>
  <c r="AQ36" i="26"/>
  <c r="AQ37" i="26"/>
  <c r="AW36" i="26"/>
  <c r="AK34" i="26"/>
  <c r="AQ34" i="26"/>
  <c r="BO38" i="26"/>
  <c r="BC42" i="26"/>
  <c r="BC41" i="26"/>
  <c r="BO42" i="26"/>
  <c r="BC44" i="26"/>
  <c r="BC38" i="26"/>
  <c r="AW38" i="26"/>
  <c r="AW37" i="26"/>
  <c r="BO37" i="26"/>
  <c r="BC43" i="26"/>
  <c r="AK39" i="26"/>
  <c r="AW40" i="26"/>
  <c r="AW34" i="26"/>
  <c r="BN275" i="24"/>
  <c r="C1258" i="15"/>
  <c r="D1296" i="15"/>
  <c r="C1498" i="15"/>
  <c r="BN32" i="26"/>
  <c r="X40" i="26" s="1"/>
  <c r="AD32" i="26"/>
  <c r="X35" i="26" s="1"/>
  <c r="C1018" i="15"/>
  <c r="AM16" i="24"/>
  <c r="AG12" i="24"/>
  <c r="BQ12" i="24"/>
  <c r="AY11" i="24"/>
  <c r="CC13" i="24"/>
  <c r="AM17" i="24"/>
  <c r="AS12" i="24"/>
  <c r="AY13" i="24"/>
  <c r="CC12" i="24"/>
  <c r="AY14" i="24"/>
  <c r="BE15" i="24"/>
  <c r="CC9" i="24"/>
  <c r="AG10" i="24"/>
  <c r="AG8" i="24" s="1"/>
  <c r="AS16" i="24"/>
  <c r="AY17" i="24"/>
  <c r="AS11" i="24"/>
  <c r="AY16" i="24"/>
  <c r="AM11" i="24"/>
  <c r="AS267" i="24"/>
  <c r="AM12" i="24"/>
  <c r="AS14" i="24"/>
  <c r="BE20" i="24"/>
  <c r="BE10" i="24" s="1"/>
  <c r="AG14" i="24"/>
  <c r="BE14" i="24"/>
  <c r="CC11" i="24"/>
  <c r="CC7" i="24" s="1"/>
  <c r="BE13" i="24"/>
  <c r="AG15" i="24"/>
  <c r="BQ13" i="24"/>
  <c r="AS15" i="24"/>
  <c r="AM13" i="24"/>
  <c r="AM15" i="24"/>
  <c r="AY15" i="24"/>
  <c r="AY12" i="24"/>
  <c r="BE12" i="24"/>
  <c r="BE8" i="24" s="1"/>
  <c r="AR11" i="26"/>
  <c r="AF12" i="26"/>
  <c r="AX17" i="26"/>
  <c r="G21" i="24"/>
  <c r="AR15" i="26"/>
  <c r="BP17" i="26"/>
  <c r="Y21" i="24"/>
  <c r="BC11" i="24" s="1"/>
  <c r="Y85" i="24"/>
  <c r="Y213" i="24"/>
  <c r="E26" i="27"/>
  <c r="E21" i="24"/>
  <c r="Y149" i="24"/>
  <c r="Y21" i="26"/>
  <c r="AE15" i="26" s="1"/>
  <c r="X149" i="24"/>
  <c r="C21" i="24"/>
  <c r="X85" i="26"/>
  <c r="X21" i="26"/>
  <c r="C26" i="27"/>
  <c r="A105" i="7"/>
  <c r="C105" i="7" s="1"/>
  <c r="A107" i="7"/>
  <c r="C107" i="7" s="1"/>
  <c r="A93" i="5"/>
  <c r="C93" i="5" s="1"/>
  <c r="D187" i="2"/>
  <c r="E187" i="2" s="1"/>
  <c r="F187" i="2" s="1"/>
  <c r="G187" i="2" s="1"/>
  <c r="A1591" i="14"/>
  <c r="C1591" i="14" s="1"/>
  <c r="A1590" i="14"/>
  <c r="C1590" i="14" s="1"/>
  <c r="A104" i="6"/>
  <c r="A81" i="7"/>
  <c r="C81" i="7" s="1"/>
  <c r="A1567" i="14"/>
  <c r="C1567" i="14" s="1"/>
  <c r="C165" i="2"/>
  <c r="F165" i="2" s="1"/>
  <c r="D163" i="2"/>
  <c r="E163" i="2" s="1"/>
  <c r="F163" i="2" s="1"/>
  <c r="G163" i="2" s="1"/>
  <c r="A80" i="6"/>
  <c r="A82" i="7"/>
  <c r="C82" i="7" s="1"/>
  <c r="A69" i="5"/>
  <c r="C69" i="5" s="1"/>
  <c r="A1566" i="14"/>
  <c r="C1566" i="14" s="1"/>
  <c r="A83" i="7"/>
  <c r="C83" i="7" s="1"/>
  <c r="A57" i="5"/>
  <c r="C57" i="5" s="1"/>
  <c r="A1555" i="14"/>
  <c r="C1555" i="14" s="1"/>
  <c r="A69" i="7"/>
  <c r="C69" i="7" s="1"/>
  <c r="A1554" i="14"/>
  <c r="C1554" i="14" s="1"/>
  <c r="A71" i="7"/>
  <c r="C71" i="7" s="1"/>
  <c r="D151" i="2"/>
  <c r="E151" i="2" s="1"/>
  <c r="F151" i="2" s="1"/>
  <c r="G151" i="2" s="1"/>
  <c r="A33" i="5"/>
  <c r="C33" i="5" s="1"/>
  <c r="A47" i="7"/>
  <c r="C47" i="7" s="1"/>
  <c r="A46" i="7"/>
  <c r="C46" i="7" s="1"/>
  <c r="A1530" i="14"/>
  <c r="C1530" i="14" s="1"/>
  <c r="A44" i="6"/>
  <c r="A34" i="7"/>
  <c r="C34" i="7" s="1"/>
  <c r="D115" i="2"/>
  <c r="E115" i="2" s="1"/>
  <c r="F115" i="2" s="1"/>
  <c r="G115" i="2" s="1"/>
  <c r="A1520" i="14"/>
  <c r="C1520" i="14" s="1"/>
  <c r="A1518" i="14"/>
  <c r="C1518" i="14" s="1"/>
  <c r="A32" i="6"/>
  <c r="A35" i="7"/>
  <c r="C35" i="7" s="1"/>
  <c r="A33" i="7"/>
  <c r="C33" i="7" s="1"/>
  <c r="A21" i="5"/>
  <c r="C21" i="5" s="1"/>
  <c r="E99" i="2"/>
  <c r="F4" i="9" s="1"/>
  <c r="D140" i="15" s="1"/>
  <c r="C223" i="24" s="1"/>
  <c r="S7" i="9"/>
  <c r="L191" i="2"/>
  <c r="L151" i="2"/>
  <c r="AZ8" i="9"/>
  <c r="L231" i="2" s="1"/>
  <c r="L131" i="2"/>
  <c r="AB26" i="15"/>
  <c r="AR37" i="26"/>
  <c r="BP35" i="26"/>
  <c r="CB35" i="26"/>
  <c r="AR36" i="26"/>
  <c r="AX39" i="26"/>
  <c r="AR34" i="26"/>
  <c r="BP38" i="26"/>
  <c r="AL34" i="26"/>
  <c r="AL32" i="26" s="1"/>
  <c r="AF34" i="26"/>
  <c r="AF35" i="26"/>
  <c r="AF33" i="26"/>
  <c r="AX40" i="26"/>
  <c r="CB32" i="26"/>
  <c r="BP34" i="26"/>
  <c r="BP31" i="26" s="1"/>
  <c r="Z341" i="24"/>
  <c r="CB34" i="26"/>
  <c r="BD42" i="26"/>
  <c r="BD43" i="26"/>
  <c r="BP41" i="26"/>
  <c r="AX35" i="26"/>
  <c r="AX32" i="26" s="1"/>
  <c r="AR39" i="26"/>
  <c r="AF36" i="26"/>
  <c r="BP36" i="26"/>
  <c r="BP37" i="26"/>
  <c r="BP40" i="26"/>
  <c r="AX37" i="26"/>
  <c r="AR40" i="26"/>
  <c r="AL38" i="26"/>
  <c r="G277" i="24"/>
  <c r="BD37" i="26"/>
  <c r="BD44" i="26"/>
  <c r="BD36" i="26"/>
  <c r="BD35" i="26"/>
  <c r="AF37" i="26"/>
  <c r="BP39" i="26"/>
  <c r="AF38" i="26"/>
  <c r="AL39" i="26"/>
  <c r="AR38" i="26"/>
  <c r="AR35" i="26"/>
  <c r="BP43" i="26"/>
  <c r="AX38" i="26"/>
  <c r="CB36" i="26"/>
  <c r="Z277" i="24"/>
  <c r="AD26" i="15"/>
  <c r="X32" i="15" s="1"/>
  <c r="C177" i="2"/>
  <c r="F177" i="2" s="1"/>
  <c r="AK270" i="24"/>
  <c r="AE267" i="24"/>
  <c r="CA269" i="24"/>
  <c r="AW270" i="24"/>
  <c r="BC268" i="24"/>
  <c r="AK269" i="24"/>
  <c r="BC272" i="24"/>
  <c r="AW272" i="24"/>
  <c r="AQ272" i="24"/>
  <c r="AW273" i="24"/>
  <c r="AQ270" i="24"/>
  <c r="CA266" i="24"/>
  <c r="AQ38" i="26"/>
  <c r="BC36" i="26"/>
  <c r="BC40" i="26"/>
  <c r="BO34" i="26"/>
  <c r="BC35" i="26"/>
  <c r="AK36" i="26"/>
  <c r="AK32" i="26" s="1"/>
  <c r="AQ40" i="26"/>
  <c r="AE34" i="26"/>
  <c r="AK271" i="24"/>
  <c r="AW268" i="24"/>
  <c r="CA268" i="24"/>
  <c r="AK272" i="24"/>
  <c r="BC269" i="24"/>
  <c r="AW271" i="24"/>
  <c r="AW269" i="24"/>
  <c r="BO275" i="24"/>
  <c r="BO271" i="24"/>
  <c r="CA267" i="24"/>
  <c r="AK273" i="24"/>
  <c r="BC276" i="24"/>
  <c r="CA265" i="24"/>
  <c r="AE33" i="26"/>
  <c r="BO40" i="26"/>
  <c r="CA36" i="26"/>
  <c r="CA31" i="26" s="1"/>
  <c r="Y41" i="26" s="1"/>
  <c r="Y467" i="24"/>
  <c r="BO267" i="24"/>
  <c r="AK38" i="26"/>
  <c r="BO39" i="26"/>
  <c r="BO32" i="26" s="1"/>
  <c r="Y40" i="26" s="1"/>
  <c r="AE38" i="26"/>
  <c r="CA34" i="26"/>
  <c r="BC37" i="26"/>
  <c r="AW35" i="26"/>
  <c r="AK40" i="26"/>
  <c r="BO43" i="26"/>
  <c r="CA33" i="26"/>
  <c r="AQ271" i="24"/>
  <c r="AQ273" i="24"/>
  <c r="BC274" i="24"/>
  <c r="AK268" i="24"/>
  <c r="BO270" i="24"/>
  <c r="AE270" i="24"/>
  <c r="BC273" i="24"/>
  <c r="AQ268" i="24"/>
  <c r="BO272" i="24"/>
  <c r="AE266" i="24"/>
  <c r="BC270" i="24"/>
  <c r="CA32" i="26"/>
  <c r="AQ39" i="26"/>
  <c r="BO35" i="26"/>
  <c r="BO41" i="26"/>
  <c r="AV32" i="26"/>
  <c r="AV33" i="26"/>
  <c r="X38" i="26" s="1"/>
  <c r="AP33" i="26"/>
  <c r="X37" i="26" s="1"/>
  <c r="X30" i="26" s="1"/>
  <c r="X33" i="26" s="1"/>
  <c r="C26" i="26" s="1"/>
  <c r="BZ266" i="24"/>
  <c r="BZ263" i="24" s="1"/>
  <c r="D1216" i="15"/>
  <c r="AJ265" i="24"/>
  <c r="AD31" i="26"/>
  <c r="BZ30" i="26"/>
  <c r="BB34" i="26"/>
  <c r="X39" i="26" s="1"/>
  <c r="D1576" i="15"/>
  <c r="AN16" i="24"/>
  <c r="AZ11" i="24"/>
  <c r="AT12" i="24"/>
  <c r="AZ15" i="24"/>
  <c r="AH14" i="24"/>
  <c r="AT11" i="24"/>
  <c r="AZ16" i="24"/>
  <c r="BF12" i="24"/>
  <c r="AH15" i="24"/>
  <c r="CD10" i="24"/>
  <c r="BR13" i="24"/>
  <c r="CD9" i="24"/>
  <c r="BF19" i="24"/>
  <c r="BF20" i="24"/>
  <c r="AN17" i="24"/>
  <c r="CD13" i="24"/>
  <c r="CD8" i="24" s="1"/>
  <c r="BF15" i="24"/>
  <c r="AA26" i="15"/>
  <c r="C141" i="2"/>
  <c r="F141" i="2" s="1"/>
  <c r="AX16" i="26"/>
  <c r="AL13" i="26"/>
  <c r="BP16" i="26"/>
  <c r="AF15" i="26"/>
  <c r="G21" i="26"/>
  <c r="AF14" i="26"/>
  <c r="BP19" i="26"/>
  <c r="AR14" i="26"/>
  <c r="AF13" i="26"/>
  <c r="AR12" i="26"/>
  <c r="BD17" i="26"/>
  <c r="BP13" i="26"/>
  <c r="Z85" i="24"/>
  <c r="Z21" i="24"/>
  <c r="BD13" i="24" s="1"/>
  <c r="BD11" i="26"/>
  <c r="AL16" i="26"/>
  <c r="Z85" i="26"/>
  <c r="CB11" i="26"/>
  <c r="AL14" i="26"/>
  <c r="BP20" i="26"/>
  <c r="AR17" i="26"/>
  <c r="BP14" i="26"/>
  <c r="BD20" i="26"/>
  <c r="G26" i="27"/>
  <c r="AW12" i="24"/>
  <c r="AW13" i="24"/>
  <c r="BC15" i="24"/>
  <c r="BC14" i="24"/>
  <c r="AW17" i="24"/>
  <c r="BC20" i="24"/>
  <c r="CA11" i="24"/>
  <c r="BC12" i="24"/>
  <c r="BC13" i="24"/>
  <c r="BO13" i="24"/>
  <c r="BC16" i="24"/>
  <c r="AQ13" i="24"/>
  <c r="AQ12" i="24"/>
  <c r="AW15" i="24"/>
  <c r="AE14" i="24"/>
  <c r="AQ18" i="24"/>
  <c r="AE12" i="24"/>
  <c r="AQ15" i="24"/>
  <c r="BO17" i="24"/>
  <c r="AK14" i="24"/>
  <c r="BO11" i="24"/>
  <c r="AE15" i="24"/>
  <c r="AK13" i="24"/>
  <c r="BO11" i="26"/>
  <c r="BO19" i="26"/>
  <c r="AK11" i="24"/>
  <c r="CA9" i="24"/>
  <c r="BC19" i="24"/>
  <c r="AE14" i="26"/>
  <c r="AW16" i="24"/>
  <c r="BO20" i="24"/>
  <c r="AW14" i="24"/>
  <c r="AQ11" i="24"/>
  <c r="CA10" i="24"/>
  <c r="AK17" i="24"/>
  <c r="AQ16" i="24"/>
  <c r="BO21" i="24"/>
  <c r="BZ9" i="24"/>
  <c r="AD13" i="24"/>
  <c r="X26" i="15"/>
  <c r="BF8" i="24"/>
  <c r="H398" i="24"/>
  <c r="H142" i="24"/>
  <c r="H14" i="26"/>
  <c r="H460" i="24"/>
  <c r="H334" i="24"/>
  <c r="H14" i="24"/>
  <c r="I20" i="27"/>
  <c r="H78" i="24"/>
  <c r="H270" i="24"/>
  <c r="H206" i="24"/>
  <c r="BB33" i="26"/>
  <c r="L214" i="2"/>
  <c r="N214" i="2" s="1"/>
  <c r="AT11" i="9" s="1"/>
  <c r="AZ11" i="9"/>
  <c r="Z66" i="2"/>
  <c r="D903" i="15"/>
  <c r="D904" i="15"/>
  <c r="L341" i="2"/>
  <c r="N341" i="2" s="1"/>
  <c r="CP18" i="9" s="1"/>
  <c r="CV18" i="9"/>
  <c r="L285" i="2"/>
  <c r="N285" i="2" s="1"/>
  <c r="BR22" i="9" s="1"/>
  <c r="BX22" i="9"/>
  <c r="L222" i="2"/>
  <c r="N222" i="2" s="1"/>
  <c r="AT19" i="9" s="1"/>
  <c r="AZ19" i="9"/>
  <c r="CN9" i="9"/>
  <c r="L272" i="2"/>
  <c r="N272" i="2" s="1"/>
  <c r="BR9" i="9" s="1"/>
  <c r="AG12" i="26"/>
  <c r="AM12" i="26"/>
  <c r="CF16" i="9"/>
  <c r="L299" i="2"/>
  <c r="N299" i="2" s="1"/>
  <c r="BZ16" i="9" s="1"/>
  <c r="BE17" i="26"/>
  <c r="AS15" i="26"/>
  <c r="AG15" i="26"/>
  <c r="BE18" i="26"/>
  <c r="AY15" i="26"/>
  <c r="AS17" i="26"/>
  <c r="BQ20" i="26"/>
  <c r="BQ17" i="26"/>
  <c r="BE20" i="26"/>
  <c r="BE16" i="26"/>
  <c r="BQ13" i="26"/>
  <c r="BQ14" i="26"/>
  <c r="AS16" i="26"/>
  <c r="CC10" i="26"/>
  <c r="AY12" i="26"/>
  <c r="BQ16" i="26"/>
  <c r="BQ12" i="26"/>
  <c r="AM13" i="26"/>
  <c r="AG14" i="26"/>
  <c r="CC11" i="26"/>
  <c r="AM11" i="26"/>
  <c r="BE12" i="26"/>
  <c r="BE14" i="26"/>
  <c r="AG11" i="26"/>
  <c r="AM14" i="26"/>
  <c r="AY13" i="26"/>
  <c r="AS11" i="26"/>
  <c r="AS9" i="26" s="1"/>
  <c r="BE19" i="26"/>
  <c r="CC12" i="26"/>
  <c r="CC8" i="26" s="1"/>
  <c r="H25" i="27"/>
  <c r="AM15" i="26"/>
  <c r="BE15" i="26"/>
  <c r="AY11" i="26"/>
  <c r="AM16" i="26"/>
  <c r="AY16" i="26"/>
  <c r="AY14" i="26"/>
  <c r="AG13" i="26"/>
  <c r="BE13" i="26"/>
  <c r="AS14" i="26"/>
  <c r="BQ11" i="26"/>
  <c r="AG10" i="26"/>
  <c r="AG8" i="26" s="1"/>
  <c r="AG31" i="26" s="1"/>
  <c r="BQ15" i="26"/>
  <c r="L280" i="2"/>
  <c r="N280" i="2" s="1"/>
  <c r="BR17" i="9" s="1"/>
  <c r="BX17" i="9"/>
  <c r="AR26" i="9"/>
  <c r="L209" i="2"/>
  <c r="N209" i="2" s="1"/>
  <c r="AL26" i="9" s="1"/>
  <c r="AT18" i="24"/>
  <c r="BR21" i="24"/>
  <c r="BR19" i="24"/>
  <c r="BR17" i="24"/>
  <c r="BR15" i="24"/>
  <c r="BR20" i="24"/>
  <c r="BR18" i="24"/>
  <c r="AT17" i="24"/>
  <c r="BR16" i="24"/>
  <c r="BR14" i="24"/>
  <c r="BR11" i="24"/>
  <c r="AT16" i="24"/>
  <c r="AN14" i="24"/>
  <c r="AZ14" i="24"/>
  <c r="BF17" i="24"/>
  <c r="AT15" i="24"/>
  <c r="BF14" i="24"/>
  <c r="AT13" i="24"/>
  <c r="BF18" i="24"/>
  <c r="AH10" i="24"/>
  <c r="AH13" i="24"/>
  <c r="AN13" i="24"/>
  <c r="BF16" i="24"/>
  <c r="BR12" i="24"/>
  <c r="AT14" i="24"/>
  <c r="AH12" i="24"/>
  <c r="AZ17" i="24"/>
  <c r="AZ13" i="24"/>
  <c r="AZ12" i="24"/>
  <c r="AH11" i="24"/>
  <c r="AN12" i="24"/>
  <c r="AN11" i="24"/>
  <c r="CD11" i="24"/>
  <c r="A56" i="24"/>
  <c r="A120" i="24" s="1"/>
  <c r="A184" i="24" s="1"/>
  <c r="A248" i="24" s="1"/>
  <c r="A61" i="27"/>
  <c r="B275" i="15"/>
  <c r="B1715" i="15"/>
  <c r="AX13" i="26"/>
  <c r="BD13" i="26"/>
  <c r="BD14" i="26"/>
  <c r="AF11" i="26"/>
  <c r="CB12" i="26"/>
  <c r="AL11" i="26"/>
  <c r="AR13" i="26"/>
  <c r="BP12" i="26"/>
  <c r="BP8" i="26" s="1"/>
  <c r="CB13" i="26"/>
  <c r="BD18" i="26"/>
  <c r="AL12" i="26"/>
  <c r="H77" i="24"/>
  <c r="AX14" i="26"/>
  <c r="AJ32" i="26"/>
  <c r="BB267" i="24"/>
  <c r="BB275" i="24"/>
  <c r="BN276" i="24"/>
  <c r="AV267" i="24"/>
  <c r="BZ268" i="24"/>
  <c r="AP268" i="24"/>
  <c r="AD269" i="24"/>
  <c r="AV270" i="24"/>
  <c r="AP267" i="24"/>
  <c r="AV272" i="24"/>
  <c r="BB271" i="24"/>
  <c r="AD268" i="24"/>
  <c r="AD264" i="24" s="1"/>
  <c r="AP272" i="24"/>
  <c r="AP266" i="24" s="1"/>
  <c r="AJ273" i="24"/>
  <c r="BZ269" i="24"/>
  <c r="BB276" i="24"/>
  <c r="BN274" i="24"/>
  <c r="AD271" i="24"/>
  <c r="BB268" i="24"/>
  <c r="BN268" i="24"/>
  <c r="BN264" i="24" s="1"/>
  <c r="BN270" i="24"/>
  <c r="BN265" i="24" s="1"/>
  <c r="AJ270" i="24"/>
  <c r="AV268" i="24"/>
  <c r="AJ272" i="24"/>
  <c r="AV273" i="24"/>
  <c r="BB272" i="24"/>
  <c r="CF15" i="9"/>
  <c r="BH24" i="9"/>
  <c r="AZ13" i="9"/>
  <c r="AR14" i="9"/>
  <c r="AG32" i="26"/>
  <c r="AA35" i="26" s="1"/>
  <c r="CC33" i="26"/>
  <c r="AS35" i="26"/>
  <c r="AS32" i="26" s="1"/>
  <c r="BQ42" i="26"/>
  <c r="BQ34" i="26"/>
  <c r="BQ31" i="26" s="1"/>
  <c r="BE41" i="26"/>
  <c r="AY39" i="26"/>
  <c r="AY40" i="26"/>
  <c r="AM40" i="26"/>
  <c r="AM37" i="26"/>
  <c r="AM36" i="26"/>
  <c r="AM35" i="26"/>
  <c r="BQ43" i="26"/>
  <c r="BE39" i="26"/>
  <c r="BQ40" i="26"/>
  <c r="CC36" i="26"/>
  <c r="CC31" i="26" s="1"/>
  <c r="AA41" i="26" s="1"/>
  <c r="BE42" i="26"/>
  <c r="BE37" i="26"/>
  <c r="AY37" i="26"/>
  <c r="AS38" i="26"/>
  <c r="AY35" i="26"/>
  <c r="AS37" i="26"/>
  <c r="AY36" i="26"/>
  <c r="AM38" i="26"/>
  <c r="BQ38" i="26"/>
  <c r="BQ32" i="26" s="1"/>
  <c r="AA40" i="26" s="1"/>
  <c r="AG34" i="26"/>
  <c r="CC34" i="26"/>
  <c r="AH12" i="26"/>
  <c r="BF13" i="26"/>
  <c r="BF9" i="26" s="1"/>
  <c r="BF20" i="26"/>
  <c r="BF19" i="26"/>
  <c r="AN16" i="26"/>
  <c r="AH14" i="26"/>
  <c r="AH9" i="26" s="1"/>
  <c r="BR17" i="26"/>
  <c r="BR10" i="26" s="1"/>
  <c r="BF11" i="26"/>
  <c r="BR11" i="26"/>
  <c r="AZ11" i="26"/>
  <c r="AZ9" i="26" s="1"/>
  <c r="AN17" i="26"/>
  <c r="AN14" i="26"/>
  <c r="AT17" i="26"/>
  <c r="CD11" i="26"/>
  <c r="AN15" i="26"/>
  <c r="AT16" i="26"/>
  <c r="AT13" i="26"/>
  <c r="BR12" i="26"/>
  <c r="AH11" i="26"/>
  <c r="CD12" i="26"/>
  <c r="CD8" i="26" s="1"/>
  <c r="I25" i="27"/>
  <c r="BF17" i="26"/>
  <c r="BR16" i="26"/>
  <c r="BR9" i="26" s="1"/>
  <c r="BF12" i="26"/>
  <c r="AN13" i="26"/>
  <c r="AN9" i="26" s="1"/>
  <c r="CD10" i="26"/>
  <c r="CD7" i="26" s="1"/>
  <c r="CD35" i="26"/>
  <c r="CD33" i="26"/>
  <c r="BF38" i="26"/>
  <c r="BF33" i="26" s="1"/>
  <c r="BF36" i="26"/>
  <c r="AN34" i="26"/>
  <c r="AN32" i="26" s="1"/>
  <c r="AH38" i="26"/>
  <c r="BR38" i="26"/>
  <c r="CD34" i="26"/>
  <c r="AT38" i="26"/>
  <c r="AZ37" i="26"/>
  <c r="AH37" i="26"/>
  <c r="AN40" i="26"/>
  <c r="AZ38" i="26"/>
  <c r="AH33" i="26"/>
  <c r="AT40" i="26"/>
  <c r="BF41" i="26"/>
  <c r="AH36" i="26"/>
  <c r="BF35" i="26"/>
  <c r="CD36" i="26"/>
  <c r="AH35" i="26"/>
  <c r="CD32" i="26"/>
  <c r="AZ35" i="26"/>
  <c r="BF44" i="26"/>
  <c r="AZ34" i="26"/>
  <c r="BR35" i="26"/>
  <c r="AT37" i="26"/>
  <c r="L173" i="2"/>
  <c r="N173" i="2" s="1"/>
  <c r="AD10" i="9" s="1"/>
  <c r="AJ10" i="9"/>
  <c r="BN33" i="26"/>
  <c r="AJ33" i="26"/>
  <c r="X36" i="26" s="1"/>
  <c r="B331" i="15"/>
  <c r="C332" i="15" s="1"/>
  <c r="CM7" i="9"/>
  <c r="C224" i="15"/>
  <c r="B355" i="24" s="1"/>
  <c r="A354" i="24"/>
  <c r="B1115" i="15"/>
  <c r="B1515" i="15"/>
  <c r="B115" i="15"/>
  <c r="B355" i="15"/>
  <c r="B1195" i="15"/>
  <c r="B1355" i="15"/>
  <c r="B1555" i="15"/>
  <c r="B195" i="15"/>
  <c r="B35" i="15"/>
  <c r="B1155" i="15"/>
  <c r="B1435" i="15"/>
  <c r="B595" i="15"/>
  <c r="B955" i="15"/>
  <c r="B235" i="15"/>
  <c r="B1795" i="15"/>
  <c r="B515" i="15"/>
  <c r="B395" i="15"/>
  <c r="B915" i="15"/>
  <c r="B1475" i="15"/>
  <c r="B1395" i="15"/>
  <c r="B1035" i="15"/>
  <c r="B715" i="15"/>
  <c r="B1275" i="15"/>
  <c r="B1635" i="15"/>
  <c r="B835" i="15"/>
  <c r="B435" i="15"/>
  <c r="B1075" i="15"/>
  <c r="B475" i="15"/>
  <c r="B995" i="15"/>
  <c r="B555" i="15"/>
  <c r="B1595" i="15"/>
  <c r="B755" i="15"/>
  <c r="B675" i="15"/>
  <c r="BP15" i="26"/>
  <c r="BD12" i="26"/>
  <c r="BD19" i="26"/>
  <c r="CB10" i="26"/>
  <c r="BD16" i="26"/>
  <c r="AX11" i="26"/>
  <c r="AF10" i="26"/>
  <c r="CB9" i="26"/>
  <c r="AR16" i="26"/>
  <c r="AL17" i="26"/>
  <c r="BD15" i="26"/>
  <c r="AX12" i="26"/>
  <c r="AX15" i="26"/>
  <c r="BD33" i="26"/>
  <c r="B11" i="24"/>
  <c r="B139" i="24"/>
  <c r="B457" i="24"/>
  <c r="B11" i="26"/>
  <c r="B395" i="24"/>
  <c r="CN21" i="9"/>
  <c r="BX25" i="9"/>
  <c r="BH20" i="9"/>
  <c r="AZ12" i="9"/>
  <c r="BH23" i="9"/>
  <c r="AZ10" i="26"/>
  <c r="AT9" i="26"/>
  <c r="BR32" i="26"/>
  <c r="AB40" i="26" s="1"/>
  <c r="B73" i="24"/>
  <c r="B393" i="24"/>
  <c r="B137" i="24"/>
  <c r="B201" i="24"/>
  <c r="N1936" i="6"/>
  <c r="N1920" i="6"/>
  <c r="N1916" i="6"/>
  <c r="N1898" i="6"/>
  <c r="N1890" i="6"/>
  <c r="N1882" i="6"/>
  <c r="N1874" i="6"/>
  <c r="N1866" i="6"/>
  <c r="N1858" i="6"/>
  <c r="N1850" i="6"/>
  <c r="N1842" i="6"/>
  <c r="N1834" i="6"/>
  <c r="N1826" i="6"/>
  <c r="N1818" i="6"/>
  <c r="N1810" i="6"/>
  <c r="N1802" i="6"/>
  <c r="N1794" i="6"/>
  <c r="N1786" i="6"/>
  <c r="N1778" i="6"/>
  <c r="N1770" i="6"/>
  <c r="N1762" i="6"/>
  <c r="N1756" i="6"/>
  <c r="N1752" i="6"/>
  <c r="N1748" i="6"/>
  <c r="N1744" i="6"/>
  <c r="N1740" i="6"/>
  <c r="N1736" i="6"/>
  <c r="N1732" i="6"/>
  <c r="N1728" i="6"/>
  <c r="N1724" i="6"/>
  <c r="N1720" i="6"/>
  <c r="N1716" i="6"/>
  <c r="N1712" i="6"/>
  <c r="N1708" i="6"/>
  <c r="N1704" i="6"/>
  <c r="N1700" i="6"/>
  <c r="N1696" i="6"/>
  <c r="N1692" i="6"/>
  <c r="N1688" i="6"/>
  <c r="N1684" i="6"/>
  <c r="N1680" i="6"/>
  <c r="N1676" i="6"/>
  <c r="N1672" i="6"/>
  <c r="N1668" i="6"/>
  <c r="N1664" i="6"/>
  <c r="N1660" i="6"/>
  <c r="N1656" i="6"/>
  <c r="N1652" i="6"/>
  <c r="N1648" i="6"/>
  <c r="N1644" i="6"/>
  <c r="N1640" i="6"/>
  <c r="N1636" i="6"/>
  <c r="N1632" i="6"/>
  <c r="N1628" i="6"/>
  <c r="N1624" i="6"/>
  <c r="N1620" i="6"/>
  <c r="N1616" i="6"/>
  <c r="N1612" i="6"/>
  <c r="N1608" i="6"/>
  <c r="N1604" i="6"/>
  <c r="N1600" i="6"/>
  <c r="N1596" i="6"/>
  <c r="N1593" i="6"/>
  <c r="N1586" i="6"/>
  <c r="N1580" i="6"/>
  <c r="N1577" i="6"/>
  <c r="N1568" i="6"/>
  <c r="N1552" i="6"/>
  <c r="N1536" i="6"/>
  <c r="N1520" i="6"/>
  <c r="N1504" i="6"/>
  <c r="N1488" i="6"/>
  <c r="N1472" i="6"/>
  <c r="N1456" i="6"/>
  <c r="N1440" i="6"/>
  <c r="AZ265" i="24"/>
  <c r="A366" i="24"/>
  <c r="A492" i="24"/>
  <c r="A238" i="24"/>
  <c r="A51" i="27"/>
  <c r="A430" i="24"/>
  <c r="A174" i="24"/>
  <c r="A302" i="24"/>
  <c r="A46" i="26"/>
  <c r="N1940" i="6"/>
  <c r="N1924" i="6"/>
  <c r="N1904" i="6"/>
  <c r="N1896" i="6"/>
  <c r="N1888" i="6"/>
  <c r="N1880" i="6"/>
  <c r="N1872" i="6"/>
  <c r="N1864" i="6"/>
  <c r="N1856" i="6"/>
  <c r="N1848" i="6"/>
  <c r="N1840" i="6"/>
  <c r="N1832" i="6"/>
  <c r="N1824" i="6"/>
  <c r="N1816" i="6"/>
  <c r="N1808" i="6"/>
  <c r="N1800" i="6"/>
  <c r="N1792" i="6"/>
  <c r="N1784" i="6"/>
  <c r="N1776" i="6"/>
  <c r="N1768" i="6"/>
  <c r="N1760" i="6"/>
  <c r="N1757" i="6"/>
  <c r="N1753" i="6"/>
  <c r="N1749" i="6"/>
  <c r="N1745" i="6"/>
  <c r="N1741" i="6"/>
  <c r="N1737" i="6"/>
  <c r="N1733" i="6"/>
  <c r="N1729" i="6"/>
  <c r="N1725" i="6"/>
  <c r="N1721" i="6"/>
  <c r="N1717" i="6"/>
  <c r="N1713" i="6"/>
  <c r="N1709" i="6"/>
  <c r="N1705" i="6"/>
  <c r="N1701" i="6"/>
  <c r="N1697" i="6"/>
  <c r="N1693" i="6"/>
  <c r="N1689" i="6"/>
  <c r="N1685" i="6"/>
  <c r="N1681" i="6"/>
  <c r="N1677" i="6"/>
  <c r="N1673" i="6"/>
  <c r="N1669" i="6"/>
  <c r="N1665" i="6"/>
  <c r="N1661" i="6"/>
  <c r="N1657" i="6"/>
  <c r="N1653" i="6"/>
  <c r="N1649" i="6"/>
  <c r="N1645" i="6"/>
  <c r="N1641" i="6"/>
  <c r="N1637" i="6"/>
  <c r="N1633" i="6"/>
  <c r="N1629" i="6"/>
  <c r="N1625" i="6"/>
  <c r="N1621" i="6"/>
  <c r="N1617" i="6"/>
  <c r="N1613" i="6"/>
  <c r="N1609" i="6"/>
  <c r="N1605" i="6"/>
  <c r="N1601" i="6"/>
  <c r="N1597" i="6"/>
  <c r="N1590" i="6"/>
  <c r="N1584" i="6"/>
  <c r="N1581" i="6"/>
  <c r="N1574" i="6"/>
  <c r="N1564" i="6"/>
  <c r="N1548" i="6"/>
  <c r="N1532" i="6"/>
  <c r="N1516" i="6"/>
  <c r="N1500" i="6"/>
  <c r="N1484" i="6"/>
  <c r="N1468" i="6"/>
  <c r="N1452" i="6"/>
  <c r="N1436" i="6"/>
  <c r="BQ11" i="24"/>
  <c r="BQ8" i="24" s="1"/>
  <c r="BQ20" i="24"/>
  <c r="BQ18" i="24"/>
  <c r="BQ16" i="24"/>
  <c r="BQ14" i="24"/>
  <c r="AS17" i="24"/>
  <c r="AS18" i="24"/>
  <c r="BQ21" i="24"/>
  <c r="BQ19" i="24"/>
  <c r="BQ17" i="24"/>
  <c r="BQ15" i="24"/>
  <c r="A110" i="24"/>
  <c r="N1944" i="6"/>
  <c r="N1928" i="6"/>
  <c r="N1908" i="6"/>
  <c r="N1902" i="6"/>
  <c r="N1894" i="6"/>
  <c r="N1886" i="6"/>
  <c r="N1878" i="6"/>
  <c r="N1870" i="6"/>
  <c r="N1862" i="6"/>
  <c r="N1854" i="6"/>
  <c r="N1846" i="6"/>
  <c r="N1838" i="6"/>
  <c r="N1830" i="6"/>
  <c r="N1822" i="6"/>
  <c r="N1814" i="6"/>
  <c r="N1806" i="6"/>
  <c r="N1798" i="6"/>
  <c r="N1790" i="6"/>
  <c r="N1782" i="6"/>
  <c r="N1774" i="6"/>
  <c r="N1766" i="6"/>
  <c r="N1758" i="6"/>
  <c r="N1754" i="6"/>
  <c r="N1750" i="6"/>
  <c r="N1746" i="6"/>
  <c r="N1742" i="6"/>
  <c r="N1738" i="6"/>
  <c r="N1734" i="6"/>
  <c r="N1730" i="6"/>
  <c r="N1726" i="6"/>
  <c r="N1722" i="6"/>
  <c r="N1718" i="6"/>
  <c r="N1714" i="6"/>
  <c r="N1710" i="6"/>
  <c r="N1706" i="6"/>
  <c r="N1702" i="6"/>
  <c r="N1698" i="6"/>
  <c r="N1694" i="6"/>
  <c r="N1690" i="6"/>
  <c r="N1686" i="6"/>
  <c r="N1682" i="6"/>
  <c r="N1678" i="6"/>
  <c r="N1674" i="6"/>
  <c r="N1670" i="6"/>
  <c r="N1666" i="6"/>
  <c r="N1662" i="6"/>
  <c r="N1658" i="6"/>
  <c r="N1654" i="6"/>
  <c r="N1650" i="6"/>
  <c r="N1646" i="6"/>
  <c r="N1642" i="6"/>
  <c r="N1638" i="6"/>
  <c r="N1634" i="6"/>
  <c r="N1630" i="6"/>
  <c r="N1626" i="6"/>
  <c r="N1622" i="6"/>
  <c r="N1618" i="6"/>
  <c r="N1614" i="6"/>
  <c r="N1610" i="6"/>
  <c r="N1606" i="6"/>
  <c r="N1602" i="6"/>
  <c r="N1598" i="6"/>
  <c r="N1594" i="6"/>
  <c r="N1588" i="6"/>
  <c r="N1585" i="6"/>
  <c r="N1578" i="6"/>
  <c r="N1572" i="6"/>
  <c r="N1560" i="6"/>
  <c r="N1544" i="6"/>
  <c r="N1528" i="6"/>
  <c r="N1512" i="6"/>
  <c r="N1496" i="6"/>
  <c r="N1480" i="6"/>
  <c r="N1464" i="6"/>
  <c r="N1448" i="6"/>
  <c r="A46" i="24"/>
  <c r="B1632" i="15"/>
  <c r="B1152" i="15"/>
  <c r="B1272" i="15"/>
  <c r="N1948" i="6"/>
  <c r="N1932" i="6"/>
  <c r="N1912" i="6"/>
  <c r="N1900" i="6"/>
  <c r="N1892" i="6"/>
  <c r="N1884" i="6"/>
  <c r="N1876" i="6"/>
  <c r="N1868" i="6"/>
  <c r="N1860" i="6"/>
  <c r="N1852" i="6"/>
  <c r="N1844" i="6"/>
  <c r="N1836" i="6"/>
  <c r="N1828" i="6"/>
  <c r="N1820" i="6"/>
  <c r="N1812" i="6"/>
  <c r="N1804" i="6"/>
  <c r="N1796" i="6"/>
  <c r="N1788" i="6"/>
  <c r="N1780" i="6"/>
  <c r="N1772" i="6"/>
  <c r="N1764" i="6"/>
  <c r="N1755" i="6"/>
  <c r="N1751" i="6"/>
  <c r="N1747" i="6"/>
  <c r="N1743" i="6"/>
  <c r="N1739" i="6"/>
  <c r="N1735" i="6"/>
  <c r="N1731" i="6"/>
  <c r="N1727" i="6"/>
  <c r="N1723" i="6"/>
  <c r="N1719" i="6"/>
  <c r="N1715" i="6"/>
  <c r="N1711" i="6"/>
  <c r="N1707" i="6"/>
  <c r="N1703" i="6"/>
  <c r="N1699" i="6"/>
  <c r="N1695" i="6"/>
  <c r="N1691" i="6"/>
  <c r="N1687" i="6"/>
  <c r="N1683" i="6"/>
  <c r="N1679" i="6"/>
  <c r="N1675" i="6"/>
  <c r="N1671" i="6"/>
  <c r="N1667" i="6"/>
  <c r="N1663" i="6"/>
  <c r="N1659" i="6"/>
  <c r="N1655" i="6"/>
  <c r="N1651" i="6"/>
  <c r="N1647" i="6"/>
  <c r="N1643" i="6"/>
  <c r="N1639" i="6"/>
  <c r="N1635" i="6"/>
  <c r="N1631" i="6"/>
  <c r="N1627" i="6"/>
  <c r="N1623" i="6"/>
  <c r="N1619" i="6"/>
  <c r="N1615" i="6"/>
  <c r="N1611" i="6"/>
  <c r="N1607" i="6"/>
  <c r="N1603" i="6"/>
  <c r="N1599" i="6"/>
  <c r="N1595" i="6"/>
  <c r="N1592" i="6"/>
  <c r="N1589" i="6"/>
  <c r="N1582" i="6"/>
  <c r="N1576" i="6"/>
  <c r="N1573" i="6"/>
  <c r="N1556" i="6"/>
  <c r="N1540" i="6"/>
  <c r="N1524" i="6"/>
  <c r="N1508" i="6"/>
  <c r="N1492" i="6"/>
  <c r="N1476" i="6"/>
  <c r="N1460" i="6"/>
  <c r="N1444" i="6"/>
  <c r="N1569" i="6"/>
  <c r="N1565" i="6"/>
  <c r="N1561" i="6"/>
  <c r="N1557" i="6"/>
  <c r="N1553" i="6"/>
  <c r="N1549" i="6"/>
  <c r="N1545" i="6"/>
  <c r="N1541" i="6"/>
  <c r="N1537" i="6"/>
  <c r="N1533" i="6"/>
  <c r="N1529" i="6"/>
  <c r="N1525" i="6"/>
  <c r="N1521" i="6"/>
  <c r="N1517" i="6"/>
  <c r="N1513" i="6"/>
  <c r="N1509" i="6"/>
  <c r="N1505" i="6"/>
  <c r="N1501" i="6"/>
  <c r="N1497" i="6"/>
  <c r="N1493" i="6"/>
  <c r="N1489" i="6"/>
  <c r="N1485" i="6"/>
  <c r="N1481" i="6"/>
  <c r="N1477" i="6"/>
  <c r="N1473" i="6"/>
  <c r="N1469" i="6"/>
  <c r="N1465" i="6"/>
  <c r="N1461" i="6"/>
  <c r="N1457" i="6"/>
  <c r="N1453" i="6"/>
  <c r="N1449" i="6"/>
  <c r="N1445" i="6"/>
  <c r="N1441" i="6"/>
  <c r="N1437" i="6"/>
  <c r="N1433" i="6"/>
  <c r="N1429" i="6"/>
  <c r="N1425" i="6"/>
  <c r="N1421" i="6"/>
  <c r="N1417" i="6"/>
  <c r="N1413" i="6"/>
  <c r="N1409" i="6"/>
  <c r="N1405" i="6"/>
  <c r="N1401" i="6"/>
  <c r="N1397" i="6"/>
  <c r="N1393" i="6"/>
  <c r="N1389" i="6"/>
  <c r="N1385" i="6"/>
  <c r="N1381" i="6"/>
  <c r="N1377" i="6"/>
  <c r="N1373" i="6"/>
  <c r="N1369" i="6"/>
  <c r="N1365" i="6"/>
  <c r="N1361" i="6"/>
  <c r="N1357" i="6"/>
  <c r="N1353" i="6"/>
  <c r="N1349" i="6"/>
  <c r="N1345" i="6"/>
  <c r="N1341" i="6"/>
  <c r="N1337" i="6"/>
  <c r="N1333" i="6"/>
  <c r="N1329" i="6"/>
  <c r="N1325" i="6"/>
  <c r="N1321" i="6"/>
  <c r="N1317" i="6"/>
  <c r="N1313" i="6"/>
  <c r="N1309" i="6"/>
  <c r="N1305" i="6"/>
  <c r="N1301" i="6"/>
  <c r="N1297" i="6"/>
  <c r="N1293" i="6"/>
  <c r="N1289" i="6"/>
  <c r="N1285" i="6"/>
  <c r="N1281" i="6"/>
  <c r="N1277" i="6"/>
  <c r="N1273" i="6"/>
  <c r="N1269" i="6"/>
  <c r="N1265" i="6"/>
  <c r="N1261" i="6"/>
  <c r="N1222" i="6"/>
  <c r="N1206" i="6"/>
  <c r="N1190" i="6"/>
  <c r="N1174" i="6"/>
  <c r="N1158" i="6"/>
  <c r="N1132" i="6"/>
  <c r="N1121" i="6"/>
  <c r="N1100" i="6"/>
  <c r="N1570" i="6"/>
  <c r="N1566" i="6"/>
  <c r="N1562" i="6"/>
  <c r="N1558" i="6"/>
  <c r="N1554" i="6"/>
  <c r="N1550" i="6"/>
  <c r="N1546" i="6"/>
  <c r="N1542" i="6"/>
  <c r="N1538" i="6"/>
  <c r="N1534" i="6"/>
  <c r="N1530" i="6"/>
  <c r="N1526" i="6"/>
  <c r="N1522" i="6"/>
  <c r="N1518" i="6"/>
  <c r="N1514" i="6"/>
  <c r="N1510" i="6"/>
  <c r="N1506" i="6"/>
  <c r="N1502" i="6"/>
  <c r="N1498" i="6"/>
  <c r="N1494" i="6"/>
  <c r="N1490" i="6"/>
  <c r="N1486" i="6"/>
  <c r="N1482" i="6"/>
  <c r="N1478" i="6"/>
  <c r="N1474" i="6"/>
  <c r="N1470" i="6"/>
  <c r="N1466" i="6"/>
  <c r="N1462" i="6"/>
  <c r="N1458" i="6"/>
  <c r="N1454" i="6"/>
  <c r="N1450" i="6"/>
  <c r="N1446" i="6"/>
  <c r="N1442" i="6"/>
  <c r="N1438" i="6"/>
  <c r="N1434" i="6"/>
  <c r="N1430" i="6"/>
  <c r="N1426" i="6"/>
  <c r="N1422" i="6"/>
  <c r="N1418" i="6"/>
  <c r="N1414" i="6"/>
  <c r="N1410" i="6"/>
  <c r="N1406" i="6"/>
  <c r="N1402" i="6"/>
  <c r="N1398" i="6"/>
  <c r="N1394" i="6"/>
  <c r="N1390" i="6"/>
  <c r="N1386" i="6"/>
  <c r="N1382" i="6"/>
  <c r="N1378" i="6"/>
  <c r="N1374" i="6"/>
  <c r="N1370" i="6"/>
  <c r="N1366" i="6"/>
  <c r="N1362" i="6"/>
  <c r="N1358" i="6"/>
  <c r="N1354" i="6"/>
  <c r="N1350" i="6"/>
  <c r="N1346" i="6"/>
  <c r="N1342" i="6"/>
  <c r="N1338" i="6"/>
  <c r="N1334" i="6"/>
  <c r="N1330" i="6"/>
  <c r="N1326" i="6"/>
  <c r="N1322" i="6"/>
  <c r="N1318" i="6"/>
  <c r="N1314" i="6"/>
  <c r="N1310" i="6"/>
  <c r="N1306" i="6"/>
  <c r="N1302" i="6"/>
  <c r="N1298" i="6"/>
  <c r="N1294" i="6"/>
  <c r="N1290" i="6"/>
  <c r="N1286" i="6"/>
  <c r="N1282" i="6"/>
  <c r="N1278" i="6"/>
  <c r="N1274" i="6"/>
  <c r="N1270" i="6"/>
  <c r="N1266" i="6"/>
  <c r="N1262" i="6"/>
  <c r="N1259" i="6"/>
  <c r="N1257" i="6"/>
  <c r="N1255" i="6"/>
  <c r="N1253" i="6"/>
  <c r="N1251" i="6"/>
  <c r="N1249" i="6"/>
  <c r="N1247" i="6"/>
  <c r="N1245" i="6"/>
  <c r="N1243" i="6"/>
  <c r="N1241" i="6"/>
  <c r="N1239" i="6"/>
  <c r="N1237" i="6"/>
  <c r="N1235" i="6"/>
  <c r="N1233" i="6"/>
  <c r="N1231" i="6"/>
  <c r="N1229" i="6"/>
  <c r="N1227" i="6"/>
  <c r="N1218" i="6"/>
  <c r="N1202" i="6"/>
  <c r="N1186" i="6"/>
  <c r="N1170" i="6"/>
  <c r="N1154" i="6"/>
  <c r="N1124" i="6"/>
  <c r="N1113" i="6"/>
  <c r="N1591" i="6"/>
  <c r="N1587" i="6"/>
  <c r="N1583" i="6"/>
  <c r="N1579" i="6"/>
  <c r="N1575" i="6"/>
  <c r="N1571" i="6"/>
  <c r="N1567" i="6"/>
  <c r="N1563" i="6"/>
  <c r="N1559" i="6"/>
  <c r="N1555" i="6"/>
  <c r="N1551" i="6"/>
  <c r="N1547" i="6"/>
  <c r="N1543" i="6"/>
  <c r="N1539" i="6"/>
  <c r="N1535" i="6"/>
  <c r="N1531" i="6"/>
  <c r="N1527" i="6"/>
  <c r="N1523" i="6"/>
  <c r="N1519" i="6"/>
  <c r="N1515" i="6"/>
  <c r="N1511" i="6"/>
  <c r="N1507" i="6"/>
  <c r="N1503" i="6"/>
  <c r="N1499" i="6"/>
  <c r="N1495" i="6"/>
  <c r="N1491" i="6"/>
  <c r="N1487" i="6"/>
  <c r="N1483" i="6"/>
  <c r="N1479" i="6"/>
  <c r="N1475" i="6"/>
  <c r="N1471" i="6"/>
  <c r="N1467" i="6"/>
  <c r="N1463" i="6"/>
  <c r="N1459" i="6"/>
  <c r="N1455" i="6"/>
  <c r="N1451" i="6"/>
  <c r="N1447" i="6"/>
  <c r="N1443" i="6"/>
  <c r="N1439" i="6"/>
  <c r="N1435" i="6"/>
  <c r="N1431" i="6"/>
  <c r="N1427" i="6"/>
  <c r="N1423" i="6"/>
  <c r="N1419" i="6"/>
  <c r="N1415" i="6"/>
  <c r="N1411" i="6"/>
  <c r="N1407" i="6"/>
  <c r="N1403" i="6"/>
  <c r="N1399" i="6"/>
  <c r="N1395" i="6"/>
  <c r="N1391" i="6"/>
  <c r="N1387" i="6"/>
  <c r="N1383" i="6"/>
  <c r="N1379" i="6"/>
  <c r="N1375" i="6"/>
  <c r="N1371" i="6"/>
  <c r="N1367" i="6"/>
  <c r="N1363" i="6"/>
  <c r="N1359" i="6"/>
  <c r="N1355" i="6"/>
  <c r="N1351" i="6"/>
  <c r="N1347" i="6"/>
  <c r="N1343" i="6"/>
  <c r="N1339" i="6"/>
  <c r="N1335" i="6"/>
  <c r="N1331" i="6"/>
  <c r="N1327" i="6"/>
  <c r="N1323" i="6"/>
  <c r="N1319" i="6"/>
  <c r="N1315" i="6"/>
  <c r="N1311" i="6"/>
  <c r="N1307" i="6"/>
  <c r="N1303" i="6"/>
  <c r="N1299" i="6"/>
  <c r="N1295" i="6"/>
  <c r="N1291" i="6"/>
  <c r="N1287" i="6"/>
  <c r="N1283" i="6"/>
  <c r="N1279" i="6"/>
  <c r="N1275" i="6"/>
  <c r="N1271" i="6"/>
  <c r="N1267" i="6"/>
  <c r="N1263" i="6"/>
  <c r="N1214" i="6"/>
  <c r="N1198" i="6"/>
  <c r="N1182" i="6"/>
  <c r="N1166" i="6"/>
  <c r="N1150" i="6"/>
  <c r="N1137" i="6"/>
  <c r="N1116" i="6"/>
  <c r="N1105" i="6"/>
  <c r="N1432" i="6"/>
  <c r="N1428" i="6"/>
  <c r="N1424" i="6"/>
  <c r="N1420" i="6"/>
  <c r="N1416" i="6"/>
  <c r="N1412" i="6"/>
  <c r="N1408" i="6"/>
  <c r="N1404" i="6"/>
  <c r="N1400" i="6"/>
  <c r="N1396" i="6"/>
  <c r="N1392" i="6"/>
  <c r="N1388" i="6"/>
  <c r="N1384" i="6"/>
  <c r="N1380" i="6"/>
  <c r="N1376" i="6"/>
  <c r="N1372" i="6"/>
  <c r="N1368" i="6"/>
  <c r="N1364" i="6"/>
  <c r="N1360" i="6"/>
  <c r="N1356" i="6"/>
  <c r="N1352" i="6"/>
  <c r="N1348" i="6"/>
  <c r="N1344" i="6"/>
  <c r="N1340" i="6"/>
  <c r="N1336" i="6"/>
  <c r="N1332" i="6"/>
  <c r="N1328" i="6"/>
  <c r="N1324" i="6"/>
  <c r="N1320" i="6"/>
  <c r="N1316" i="6"/>
  <c r="N1312" i="6"/>
  <c r="N1308" i="6"/>
  <c r="N1304" i="6"/>
  <c r="N1300" i="6"/>
  <c r="N1296" i="6"/>
  <c r="N1292" i="6"/>
  <c r="N1288" i="6"/>
  <c r="N1284" i="6"/>
  <c r="N1280" i="6"/>
  <c r="N1276" i="6"/>
  <c r="N1272" i="6"/>
  <c r="N1268" i="6"/>
  <c r="N1264" i="6"/>
  <c r="N1260" i="6"/>
  <c r="N1258" i="6"/>
  <c r="N1256" i="6"/>
  <c r="N1254" i="6"/>
  <c r="N1252" i="6"/>
  <c r="N1250" i="6"/>
  <c r="N1248" i="6"/>
  <c r="N1246" i="6"/>
  <c r="N1244" i="6"/>
  <c r="N1242" i="6"/>
  <c r="N1240" i="6"/>
  <c r="N1238" i="6"/>
  <c r="N1236" i="6"/>
  <c r="N1234" i="6"/>
  <c r="N1232" i="6"/>
  <c r="N1230" i="6"/>
  <c r="N1228" i="6"/>
  <c r="N1226" i="6"/>
  <c r="N1210" i="6"/>
  <c r="N1194" i="6"/>
  <c r="N1178" i="6"/>
  <c r="N1162" i="6"/>
  <c r="N1146" i="6"/>
  <c r="N1140" i="6"/>
  <c r="N1129" i="6"/>
  <c r="N1108" i="6"/>
  <c r="N1073" i="6"/>
  <c r="N1057" i="6"/>
  <c r="N1041" i="6"/>
  <c r="N1025" i="6"/>
  <c r="N1009" i="6"/>
  <c r="N993" i="6"/>
  <c r="N977" i="6"/>
  <c r="N961" i="6"/>
  <c r="N945" i="6"/>
  <c r="N929" i="6"/>
  <c r="N913" i="6"/>
  <c r="N897" i="6"/>
  <c r="N881" i="6"/>
  <c r="N865" i="6"/>
  <c r="N849" i="6"/>
  <c r="N833" i="6"/>
  <c r="N1223" i="6"/>
  <c r="N1219" i="6"/>
  <c r="N1215" i="6"/>
  <c r="N1211" i="6"/>
  <c r="N1207" i="6"/>
  <c r="N1203" i="6"/>
  <c r="N1199" i="6"/>
  <c r="N1195" i="6"/>
  <c r="N1191" i="6"/>
  <c r="N1187" i="6"/>
  <c r="N1183" i="6"/>
  <c r="N1179" i="6"/>
  <c r="N1175" i="6"/>
  <c r="N1171" i="6"/>
  <c r="N1167" i="6"/>
  <c r="N1163" i="6"/>
  <c r="N1159" i="6"/>
  <c r="N1155" i="6"/>
  <c r="N1151" i="6"/>
  <c r="N1144" i="6"/>
  <c r="N1141" i="6"/>
  <c r="N1093" i="6"/>
  <c r="N1090" i="6"/>
  <c r="N1085" i="6"/>
  <c r="N1069" i="6"/>
  <c r="N1053" i="6"/>
  <c r="N1037" i="6"/>
  <c r="N1021" i="6"/>
  <c r="N1005" i="6"/>
  <c r="N989" i="6"/>
  <c r="N973" i="6"/>
  <c r="N957" i="6"/>
  <c r="N941" i="6"/>
  <c r="N925" i="6"/>
  <c r="N909" i="6"/>
  <c r="N893" i="6"/>
  <c r="N877" i="6"/>
  <c r="N861" i="6"/>
  <c r="N845" i="6"/>
  <c r="N829" i="6"/>
  <c r="N818" i="6"/>
  <c r="N816" i="6"/>
  <c r="N814" i="6"/>
  <c r="N812" i="6"/>
  <c r="N810" i="6"/>
  <c r="N808" i="6"/>
  <c r="N806" i="6"/>
  <c r="N804" i="6"/>
  <c r="N802" i="6"/>
  <c r="N800" i="6"/>
  <c r="N798" i="6"/>
  <c r="N796" i="6"/>
  <c r="N794" i="6"/>
  <c r="N792" i="6"/>
  <c r="N790" i="6"/>
  <c r="N788" i="6"/>
  <c r="N786" i="6"/>
  <c r="N784" i="6"/>
  <c r="N782" i="6"/>
  <c r="N780" i="6"/>
  <c r="N778" i="6"/>
  <c r="N776" i="6"/>
  <c r="N774" i="6"/>
  <c r="N772" i="6"/>
  <c r="N770" i="6"/>
  <c r="N768" i="6"/>
  <c r="N766" i="6"/>
  <c r="N764" i="6"/>
  <c r="N762" i="6"/>
  <c r="N760" i="6"/>
  <c r="N1224" i="6"/>
  <c r="N1220" i="6"/>
  <c r="N1216" i="6"/>
  <c r="N1212" i="6"/>
  <c r="N1208" i="6"/>
  <c r="N1204" i="6"/>
  <c r="N1200" i="6"/>
  <c r="N1196" i="6"/>
  <c r="N1192" i="6"/>
  <c r="N1188" i="6"/>
  <c r="N1184" i="6"/>
  <c r="N1180" i="6"/>
  <c r="N1176" i="6"/>
  <c r="N1172" i="6"/>
  <c r="N1168" i="6"/>
  <c r="N1164" i="6"/>
  <c r="N1160" i="6"/>
  <c r="N1156" i="6"/>
  <c r="N1152" i="6"/>
  <c r="N1148" i="6"/>
  <c r="N1145" i="6"/>
  <c r="N1138" i="6"/>
  <c r="N1136" i="6"/>
  <c r="N1133" i="6"/>
  <c r="N1128" i="6"/>
  <c r="N1125" i="6"/>
  <c r="N1120" i="6"/>
  <c r="N1117" i="6"/>
  <c r="N1112" i="6"/>
  <c r="N1109" i="6"/>
  <c r="N1104" i="6"/>
  <c r="N1101" i="6"/>
  <c r="N1081" i="6"/>
  <c r="N1065" i="6"/>
  <c r="N1049" i="6"/>
  <c r="N1033" i="6"/>
  <c r="N1017" i="6"/>
  <c r="N1001" i="6"/>
  <c r="N985" i="6"/>
  <c r="N969" i="6"/>
  <c r="N953" i="6"/>
  <c r="N937" i="6"/>
  <c r="N921" i="6"/>
  <c r="N905" i="6"/>
  <c r="N889" i="6"/>
  <c r="N873" i="6"/>
  <c r="N857" i="6"/>
  <c r="N841" i="6"/>
  <c r="N825" i="6"/>
  <c r="N1225" i="6"/>
  <c r="N1221" i="6"/>
  <c r="N1217" i="6"/>
  <c r="N1213" i="6"/>
  <c r="N1209" i="6"/>
  <c r="N1205" i="6"/>
  <c r="N1201" i="6"/>
  <c r="N1197" i="6"/>
  <c r="N1193" i="6"/>
  <c r="N1189" i="6"/>
  <c r="N1185" i="6"/>
  <c r="N1181" i="6"/>
  <c r="N1177" i="6"/>
  <c r="N1173" i="6"/>
  <c r="N1169" i="6"/>
  <c r="N1165" i="6"/>
  <c r="N1161" i="6"/>
  <c r="N1157" i="6"/>
  <c r="N1153" i="6"/>
  <c r="N1149" i="6"/>
  <c r="N1142" i="6"/>
  <c r="N1097" i="6"/>
  <c r="N1094" i="6"/>
  <c r="N1089" i="6"/>
  <c r="N1086" i="6"/>
  <c r="N1077" i="6"/>
  <c r="N1061" i="6"/>
  <c r="N1045" i="6"/>
  <c r="N1029" i="6"/>
  <c r="N1013" i="6"/>
  <c r="N997" i="6"/>
  <c r="N981" i="6"/>
  <c r="N965" i="6"/>
  <c r="N949" i="6"/>
  <c r="N933" i="6"/>
  <c r="N917" i="6"/>
  <c r="N901" i="6"/>
  <c r="N885" i="6"/>
  <c r="N869" i="6"/>
  <c r="N853" i="6"/>
  <c r="N837" i="6"/>
  <c r="N821" i="6"/>
  <c r="N758" i="6"/>
  <c r="N756" i="6"/>
  <c r="N754" i="6"/>
  <c r="N752" i="6"/>
  <c r="N750" i="6"/>
  <c r="N748" i="6"/>
  <c r="N746" i="6"/>
  <c r="N744" i="6"/>
  <c r="N742" i="6"/>
  <c r="N740" i="6"/>
  <c r="N738" i="6"/>
  <c r="N736" i="6"/>
  <c r="N734" i="6"/>
  <c r="N732" i="6"/>
  <c r="N730" i="6"/>
  <c r="N728" i="6"/>
  <c r="N726" i="6"/>
  <c r="N724" i="6"/>
  <c r="N722" i="6"/>
  <c r="N720" i="6"/>
  <c r="N718" i="6"/>
  <c r="N716" i="6"/>
  <c r="N714" i="6"/>
  <c r="N712" i="6"/>
  <c r="N710" i="6"/>
  <c r="N708" i="6"/>
  <c r="N33" i="6"/>
  <c r="N1082" i="6"/>
  <c r="N1078" i="6"/>
  <c r="N1074" i="6"/>
  <c r="N1070" i="6"/>
  <c r="N1066" i="6"/>
  <c r="N1062" i="6"/>
  <c r="N1058" i="6"/>
  <c r="N1054" i="6"/>
  <c r="N1050" i="6"/>
  <c r="N1046" i="6"/>
  <c r="N1042" i="6"/>
  <c r="N1038" i="6"/>
  <c r="N1034" i="6"/>
  <c r="N1030" i="6"/>
  <c r="N1026" i="6"/>
  <c r="N1022" i="6"/>
  <c r="N1018" i="6"/>
  <c r="N1014" i="6"/>
  <c r="N1010" i="6"/>
  <c r="N1006" i="6"/>
  <c r="N1002" i="6"/>
  <c r="N998" i="6"/>
  <c r="N994" i="6"/>
  <c r="N990" i="6"/>
  <c r="N986" i="6"/>
  <c r="N982" i="6"/>
  <c r="N978" i="6"/>
  <c r="N974" i="6"/>
  <c r="N970" i="6"/>
  <c r="N966" i="6"/>
  <c r="N962" i="6"/>
  <c r="N958" i="6"/>
  <c r="N954" i="6"/>
  <c r="N950" i="6"/>
  <c r="N946" i="6"/>
  <c r="N942" i="6"/>
  <c r="N938" i="6"/>
  <c r="N934" i="6"/>
  <c r="N930" i="6"/>
  <c r="N926" i="6"/>
  <c r="N922" i="6"/>
  <c r="N918" i="6"/>
  <c r="N914" i="6"/>
  <c r="N910" i="6"/>
  <c r="N906" i="6"/>
  <c r="N902" i="6"/>
  <c r="N898" i="6"/>
  <c r="N894" i="6"/>
  <c r="N890" i="6"/>
  <c r="N886" i="6"/>
  <c r="N882" i="6"/>
  <c r="N878" i="6"/>
  <c r="N874" i="6"/>
  <c r="N870" i="6"/>
  <c r="N866" i="6"/>
  <c r="N862" i="6"/>
  <c r="N858" i="6"/>
  <c r="N854" i="6"/>
  <c r="N850" i="6"/>
  <c r="N846" i="6"/>
  <c r="N842" i="6"/>
  <c r="N838" i="6"/>
  <c r="N834" i="6"/>
  <c r="N830" i="6"/>
  <c r="N826" i="6"/>
  <c r="N822" i="6"/>
  <c r="N1134" i="6"/>
  <c r="N1130" i="6"/>
  <c r="N1126" i="6"/>
  <c r="N1122" i="6"/>
  <c r="N1118" i="6"/>
  <c r="N1114" i="6"/>
  <c r="N1110" i="6"/>
  <c r="N1106" i="6"/>
  <c r="N1102" i="6"/>
  <c r="N1098" i="6"/>
  <c r="N1095" i="6"/>
  <c r="N1091" i="6"/>
  <c r="N1087" i="6"/>
  <c r="N1083" i="6"/>
  <c r="N1079" i="6"/>
  <c r="N1075" i="6"/>
  <c r="N1071" i="6"/>
  <c r="N1067" i="6"/>
  <c r="N1063" i="6"/>
  <c r="N1059" i="6"/>
  <c r="N1055" i="6"/>
  <c r="N1051" i="6"/>
  <c r="N1047" i="6"/>
  <c r="N1043" i="6"/>
  <c r="N1039" i="6"/>
  <c r="N1035" i="6"/>
  <c r="N1031" i="6"/>
  <c r="N1027" i="6"/>
  <c r="N1023" i="6"/>
  <c r="N1019" i="6"/>
  <c r="N1015" i="6"/>
  <c r="N1011" i="6"/>
  <c r="N1007" i="6"/>
  <c r="N1003" i="6"/>
  <c r="N999" i="6"/>
  <c r="N995" i="6"/>
  <c r="N991" i="6"/>
  <c r="N987" i="6"/>
  <c r="N983" i="6"/>
  <c r="N979" i="6"/>
  <c r="N975" i="6"/>
  <c r="N971" i="6"/>
  <c r="N967" i="6"/>
  <c r="N963" i="6"/>
  <c r="N959" i="6"/>
  <c r="N955" i="6"/>
  <c r="N951" i="6"/>
  <c r="N947" i="6"/>
  <c r="N943" i="6"/>
  <c r="N939" i="6"/>
  <c r="N935" i="6"/>
  <c r="N931" i="6"/>
  <c r="N927" i="6"/>
  <c r="N923" i="6"/>
  <c r="N919" i="6"/>
  <c r="N915" i="6"/>
  <c r="N911" i="6"/>
  <c r="N907" i="6"/>
  <c r="N903" i="6"/>
  <c r="N899" i="6"/>
  <c r="N895" i="6"/>
  <c r="N891" i="6"/>
  <c r="N887" i="6"/>
  <c r="N883" i="6"/>
  <c r="N879" i="6"/>
  <c r="N875" i="6"/>
  <c r="N871" i="6"/>
  <c r="N867" i="6"/>
  <c r="N863" i="6"/>
  <c r="N859" i="6"/>
  <c r="N855" i="6"/>
  <c r="N851" i="6"/>
  <c r="N847" i="6"/>
  <c r="N843" i="6"/>
  <c r="N839" i="6"/>
  <c r="N835" i="6"/>
  <c r="N831" i="6"/>
  <c r="N827" i="6"/>
  <c r="N823" i="6"/>
  <c r="N819" i="6"/>
  <c r="N817" i="6"/>
  <c r="N815" i="6"/>
  <c r="N813" i="6"/>
  <c r="N811" i="6"/>
  <c r="N809" i="6"/>
  <c r="N807" i="6"/>
  <c r="N805" i="6"/>
  <c r="N803" i="6"/>
  <c r="N801" i="6"/>
  <c r="N799" i="6"/>
  <c r="N797" i="6"/>
  <c r="N795" i="6"/>
  <c r="N793" i="6"/>
  <c r="N791" i="6"/>
  <c r="N789" i="6"/>
  <c r="N787" i="6"/>
  <c r="N785" i="6"/>
  <c r="N783" i="6"/>
  <c r="N781" i="6"/>
  <c r="N779" i="6"/>
  <c r="N777" i="6"/>
  <c r="N775" i="6"/>
  <c r="N773" i="6"/>
  <c r="N771" i="6"/>
  <c r="N769" i="6"/>
  <c r="N767" i="6"/>
  <c r="N765" i="6"/>
  <c r="N763" i="6"/>
  <c r="N761" i="6"/>
  <c r="N759" i="6"/>
  <c r="N757" i="6"/>
  <c r="N755" i="6"/>
  <c r="N753" i="6"/>
  <c r="N751" i="6"/>
  <c r="N749" i="6"/>
  <c r="N747" i="6"/>
  <c r="N745" i="6"/>
  <c r="N743" i="6"/>
  <c r="N741" i="6"/>
  <c r="N739" i="6"/>
  <c r="N737" i="6"/>
  <c r="N735" i="6"/>
  <c r="N733" i="6"/>
  <c r="N731" i="6"/>
  <c r="N729" i="6"/>
  <c r="N727" i="6"/>
  <c r="N725" i="6"/>
  <c r="N723" i="6"/>
  <c r="N721" i="6"/>
  <c r="N719" i="6"/>
  <c r="N717" i="6"/>
  <c r="N715" i="6"/>
  <c r="N713" i="6"/>
  <c r="N711" i="6"/>
  <c r="N709" i="6"/>
  <c r="N707" i="6"/>
  <c r="N703" i="6"/>
  <c r="N699" i="6"/>
  <c r="N695" i="6"/>
  <c r="N691" i="6"/>
  <c r="N687" i="6"/>
  <c r="N683" i="6"/>
  <c r="N679" i="6"/>
  <c r="N675" i="6"/>
  <c r="N671" i="6"/>
  <c r="N667" i="6"/>
  <c r="N1147" i="6"/>
  <c r="N1143" i="6"/>
  <c r="N1139" i="6"/>
  <c r="N1135" i="6"/>
  <c r="N1131" i="6"/>
  <c r="N1127" i="6"/>
  <c r="N1123" i="6"/>
  <c r="N1119" i="6"/>
  <c r="N1115" i="6"/>
  <c r="N1111" i="6"/>
  <c r="N1107" i="6"/>
  <c r="N1103" i="6"/>
  <c r="N1099" i="6"/>
  <c r="N1096" i="6"/>
  <c r="N1092" i="6"/>
  <c r="N1088" i="6"/>
  <c r="N1084" i="6"/>
  <c r="N1080" i="6"/>
  <c r="N1076" i="6"/>
  <c r="N1072" i="6"/>
  <c r="N1068" i="6"/>
  <c r="N1064" i="6"/>
  <c r="N1060" i="6"/>
  <c r="N1056" i="6"/>
  <c r="N1052" i="6"/>
  <c r="N1048" i="6"/>
  <c r="N1044" i="6"/>
  <c r="N1040" i="6"/>
  <c r="N1036" i="6"/>
  <c r="N1032" i="6"/>
  <c r="N1028" i="6"/>
  <c r="N1024" i="6"/>
  <c r="N1020" i="6"/>
  <c r="N1016" i="6"/>
  <c r="N1012" i="6"/>
  <c r="N1008" i="6"/>
  <c r="N1004" i="6"/>
  <c r="N1000" i="6"/>
  <c r="N996" i="6"/>
  <c r="N992" i="6"/>
  <c r="N988" i="6"/>
  <c r="N984" i="6"/>
  <c r="N980" i="6"/>
  <c r="N976" i="6"/>
  <c r="N972" i="6"/>
  <c r="N968" i="6"/>
  <c r="N964" i="6"/>
  <c r="N960" i="6"/>
  <c r="N956" i="6"/>
  <c r="N952" i="6"/>
  <c r="N948" i="6"/>
  <c r="N944" i="6"/>
  <c r="N940" i="6"/>
  <c r="N936" i="6"/>
  <c r="N932" i="6"/>
  <c r="N928" i="6"/>
  <c r="N924" i="6"/>
  <c r="N920" i="6"/>
  <c r="N916" i="6"/>
  <c r="N912" i="6"/>
  <c r="N908" i="6"/>
  <c r="N904" i="6"/>
  <c r="N900" i="6"/>
  <c r="N896" i="6"/>
  <c r="N892" i="6"/>
  <c r="N888" i="6"/>
  <c r="N884" i="6"/>
  <c r="N880" i="6"/>
  <c r="N876" i="6"/>
  <c r="N872" i="6"/>
  <c r="N868" i="6"/>
  <c r="N864" i="6"/>
  <c r="N860" i="6"/>
  <c r="N856" i="6"/>
  <c r="N852" i="6"/>
  <c r="N848" i="6"/>
  <c r="N844" i="6"/>
  <c r="N840" i="6"/>
  <c r="N836" i="6"/>
  <c r="N832" i="6"/>
  <c r="N828" i="6"/>
  <c r="N824" i="6"/>
  <c r="N820" i="6"/>
  <c r="AM666" i="6"/>
  <c r="AM665" i="6"/>
  <c r="AM664" i="6"/>
  <c r="N664" i="6" s="1"/>
  <c r="AM663" i="6"/>
  <c r="AM662" i="6"/>
  <c r="AM661" i="6"/>
  <c r="AM660" i="6"/>
  <c r="N660" i="6" s="1"/>
  <c r="AM659" i="6"/>
  <c r="AM658" i="6"/>
  <c r="AM657" i="6"/>
  <c r="AM656" i="6"/>
  <c r="N656" i="6" s="1"/>
  <c r="AM655" i="6"/>
  <c r="AM654" i="6"/>
  <c r="AM653" i="6"/>
  <c r="AM652" i="6"/>
  <c r="N652" i="6" s="1"/>
  <c r="AM651" i="6"/>
  <c r="AM650" i="6"/>
  <c r="AM649" i="6"/>
  <c r="AM648" i="6"/>
  <c r="N648" i="6" s="1"/>
  <c r="AM647" i="6"/>
  <c r="AM646" i="6"/>
  <c r="AM645" i="6"/>
  <c r="AM644" i="6"/>
  <c r="N644" i="6" s="1"/>
  <c r="AM643" i="6"/>
  <c r="AM642" i="6"/>
  <c r="AM641" i="6"/>
  <c r="AM640" i="6"/>
  <c r="N640" i="6" s="1"/>
  <c r="AM639" i="6"/>
  <c r="AM638" i="6"/>
  <c r="AM637" i="6"/>
  <c r="AM636" i="6"/>
  <c r="N636" i="6" s="1"/>
  <c r="AM635" i="6"/>
  <c r="AM634" i="6"/>
  <c r="AM633" i="6"/>
  <c r="AM632" i="6"/>
  <c r="N632" i="6" s="1"/>
  <c r="AM631" i="6"/>
  <c r="AM630" i="6"/>
  <c r="AM629" i="6"/>
  <c r="AM628" i="6"/>
  <c r="N628" i="6" s="1"/>
  <c r="AM627" i="6"/>
  <c r="AM626" i="6"/>
  <c r="AM625" i="6"/>
  <c r="AM624" i="6"/>
  <c r="N624" i="6" s="1"/>
  <c r="AM623" i="6"/>
  <c r="AM622" i="6"/>
  <c r="AM621" i="6"/>
  <c r="AM620" i="6"/>
  <c r="N620" i="6" s="1"/>
  <c r="AM619" i="6"/>
  <c r="AM618" i="6"/>
  <c r="AM617" i="6"/>
  <c r="AM616" i="6"/>
  <c r="N616" i="6" s="1"/>
  <c r="AM615" i="6"/>
  <c r="AM614" i="6"/>
  <c r="AM613" i="6"/>
  <c r="AM612" i="6"/>
  <c r="N612" i="6" s="1"/>
  <c r="AM611" i="6"/>
  <c r="AM610" i="6"/>
  <c r="AM609" i="6"/>
  <c r="AM608" i="6"/>
  <c r="N608" i="6" s="1"/>
  <c r="AM607" i="6"/>
  <c r="AM606" i="6"/>
  <c r="AM605" i="6"/>
  <c r="AM604" i="6"/>
  <c r="N604" i="6" s="1"/>
  <c r="AM603" i="6"/>
  <c r="AM602" i="6"/>
  <c r="AM601" i="6"/>
  <c r="AM600" i="6"/>
  <c r="N600" i="6" s="1"/>
  <c r="AM599" i="6"/>
  <c r="AM598" i="6"/>
  <c r="AM597" i="6"/>
  <c r="AM596" i="6"/>
  <c r="N596" i="6" s="1"/>
  <c r="AM595" i="6"/>
  <c r="AM594" i="6"/>
  <c r="AM593" i="6"/>
  <c r="AM592" i="6"/>
  <c r="N592" i="6" s="1"/>
  <c r="AM591" i="6"/>
  <c r="AM590" i="6"/>
  <c r="AM589" i="6"/>
  <c r="AM588" i="6"/>
  <c r="N588" i="6" s="1"/>
  <c r="AM587" i="6"/>
  <c r="AM586" i="6"/>
  <c r="AM585" i="6"/>
  <c r="AM584" i="6"/>
  <c r="N584" i="6" s="1"/>
  <c r="AM583" i="6"/>
  <c r="AM582" i="6"/>
  <c r="AM581" i="6"/>
  <c r="AM580" i="6"/>
  <c r="N580" i="6" s="1"/>
  <c r="AM579" i="6"/>
  <c r="AM578" i="6"/>
  <c r="AM577" i="6"/>
  <c r="AM576" i="6"/>
  <c r="N576" i="6" s="1"/>
  <c r="AM575" i="6"/>
  <c r="AM574" i="6"/>
  <c r="AM573" i="6"/>
  <c r="AM572" i="6"/>
  <c r="N572" i="6" s="1"/>
  <c r="AM571" i="6"/>
  <c r="AM570" i="6"/>
  <c r="AM569" i="6"/>
  <c r="AM568" i="6"/>
  <c r="N568" i="6" s="1"/>
  <c r="AM567" i="6"/>
  <c r="AM566" i="6"/>
  <c r="AM565" i="6"/>
  <c r="AM564" i="6"/>
  <c r="N564" i="6" s="1"/>
  <c r="AM563" i="6"/>
  <c r="AM562" i="6"/>
  <c r="AM561" i="6"/>
  <c r="AM560" i="6"/>
  <c r="N560" i="6" s="1"/>
  <c r="AM559" i="6"/>
  <c r="AM558" i="6"/>
  <c r="AM557" i="6"/>
  <c r="AM556" i="6"/>
  <c r="N556" i="6" s="1"/>
  <c r="AM555" i="6"/>
  <c r="AM554" i="6"/>
  <c r="AM553" i="6"/>
  <c r="AM552" i="6"/>
  <c r="N552" i="6" s="1"/>
  <c r="AM551" i="6"/>
  <c r="AM550" i="6"/>
  <c r="AM549" i="6"/>
  <c r="AM548" i="6"/>
  <c r="N548" i="6" s="1"/>
  <c r="AM547" i="6"/>
  <c r="AM546" i="6"/>
  <c r="AM545" i="6"/>
  <c r="AM544" i="6"/>
  <c r="N544" i="6" s="1"/>
  <c r="AM543" i="6"/>
  <c r="AM542" i="6"/>
  <c r="AM541" i="6"/>
  <c r="AM540" i="6"/>
  <c r="N540" i="6" s="1"/>
  <c r="AM539" i="6"/>
  <c r="AM538" i="6"/>
  <c r="AM537" i="6"/>
  <c r="AM536" i="6"/>
  <c r="N536" i="6" s="1"/>
  <c r="AM535" i="6"/>
  <c r="AM534" i="6"/>
  <c r="AM533" i="6"/>
  <c r="AM532" i="6"/>
  <c r="N532" i="6" s="1"/>
  <c r="AM531" i="6"/>
  <c r="AM530" i="6"/>
  <c r="AM529" i="6"/>
  <c r="AM525" i="6"/>
  <c r="AM521" i="6"/>
  <c r="AM517" i="6"/>
  <c r="AM513" i="6"/>
  <c r="AM509" i="6"/>
  <c r="AM505" i="6"/>
  <c r="AM501" i="6"/>
  <c r="AM497" i="6"/>
  <c r="AM493" i="6"/>
  <c r="AM489" i="6"/>
  <c r="AM485" i="6"/>
  <c r="AM481" i="6"/>
  <c r="AM477" i="6"/>
  <c r="AM473" i="6"/>
  <c r="AM469" i="6"/>
  <c r="AM465" i="6"/>
  <c r="AM461" i="6"/>
  <c r="AM457" i="6"/>
  <c r="AM453" i="6"/>
  <c r="AM449" i="6"/>
  <c r="AM445" i="6"/>
  <c r="AM441" i="6"/>
  <c r="AM437" i="6"/>
  <c r="AM433" i="6"/>
  <c r="AM429" i="6"/>
  <c r="AM425" i="6"/>
  <c r="AM421" i="6"/>
  <c r="AM417" i="6"/>
  <c r="AM413" i="6"/>
  <c r="AM409" i="6"/>
  <c r="AM405" i="6"/>
  <c r="AM401" i="6"/>
  <c r="AM397" i="6"/>
  <c r="AM393" i="6"/>
  <c r="AM389" i="6"/>
  <c r="AM385" i="6"/>
  <c r="AM381" i="6"/>
  <c r="AM377" i="6"/>
  <c r="AM373" i="6"/>
  <c r="AM369" i="6"/>
  <c r="AM366" i="6"/>
  <c r="AM364" i="6"/>
  <c r="AM362" i="6"/>
  <c r="AM360" i="6"/>
  <c r="AM358" i="6"/>
  <c r="AM356" i="6"/>
  <c r="AM354" i="6"/>
  <c r="AM352" i="6"/>
  <c r="AM350" i="6"/>
  <c r="AM348" i="6"/>
  <c r="AM346" i="6"/>
  <c r="AM344" i="6"/>
  <c r="AM342" i="6"/>
  <c r="AM340" i="6"/>
  <c r="AM338" i="6"/>
  <c r="AM336" i="6"/>
  <c r="AM334" i="6"/>
  <c r="AM253" i="6"/>
  <c r="AQ250" i="6"/>
  <c r="AM248" i="6"/>
  <c r="AM243" i="6"/>
  <c r="AQ238" i="6"/>
  <c r="AQ228" i="6"/>
  <c r="AM228" i="6"/>
  <c r="N228" i="6" s="1"/>
  <c r="AQ210" i="6"/>
  <c r="AM208" i="6"/>
  <c r="AQ205" i="6"/>
  <c r="AM197" i="6"/>
  <c r="AQ196" i="6"/>
  <c r="AQ188" i="6"/>
  <c r="AQ163" i="6"/>
  <c r="AM161" i="6"/>
  <c r="AM153" i="6"/>
  <c r="AQ136" i="6"/>
  <c r="AQ128" i="6"/>
  <c r="AQ111" i="6"/>
  <c r="N78" i="6"/>
  <c r="N114" i="6"/>
  <c r="AQ3" i="6"/>
  <c r="AQ11" i="6"/>
  <c r="AQ14" i="6"/>
  <c r="AQ18" i="6"/>
  <c r="AQ22" i="6"/>
  <c r="AQ26" i="6"/>
  <c r="AQ30" i="6"/>
  <c r="AQ32" i="6"/>
  <c r="AQ68" i="6"/>
  <c r="AQ69" i="6"/>
  <c r="AQ70" i="6"/>
  <c r="AQ71" i="6"/>
  <c r="AQ72" i="6"/>
  <c r="AQ73" i="6"/>
  <c r="AQ74" i="6"/>
  <c r="AQ75" i="6"/>
  <c r="AQ76" i="6"/>
  <c r="AQ77" i="6"/>
  <c r="AQ78" i="6"/>
  <c r="AQ79" i="6"/>
  <c r="AQ116" i="6"/>
  <c r="AQ117" i="6"/>
  <c r="AQ118" i="6"/>
  <c r="AQ119" i="6"/>
  <c r="AQ120" i="6"/>
  <c r="AQ121" i="6"/>
  <c r="AQ122" i="6"/>
  <c r="AQ123" i="6"/>
  <c r="AQ124" i="6"/>
  <c r="AQ125" i="6"/>
  <c r="AQ126" i="6"/>
  <c r="AQ127" i="6"/>
  <c r="AQ164" i="6"/>
  <c r="AQ165" i="6"/>
  <c r="AQ166" i="6"/>
  <c r="AQ167" i="6"/>
  <c r="AQ168" i="6"/>
  <c r="AQ169" i="6"/>
  <c r="AQ170" i="6"/>
  <c r="AQ171" i="6"/>
  <c r="AQ172" i="6"/>
  <c r="AQ173" i="6"/>
  <c r="AQ174" i="6"/>
  <c r="AQ175" i="6"/>
  <c r="AQ212" i="6"/>
  <c r="AQ213" i="6"/>
  <c r="AQ214" i="6"/>
  <c r="AQ215" i="6"/>
  <c r="AQ216" i="6"/>
  <c r="AQ217" i="6"/>
  <c r="AQ218" i="6"/>
  <c r="AQ219" i="6"/>
  <c r="AQ220" i="6"/>
  <c r="AQ221" i="6"/>
  <c r="AQ222" i="6"/>
  <c r="AQ223" i="6"/>
  <c r="AQ260" i="6"/>
  <c r="AQ261" i="6"/>
  <c r="AQ262" i="6"/>
  <c r="AQ263" i="6"/>
  <c r="AQ264" i="6"/>
  <c r="AQ265" i="6"/>
  <c r="AQ266" i="6"/>
  <c r="AQ267" i="6"/>
  <c r="AQ268" i="6"/>
  <c r="AQ269" i="6"/>
  <c r="AQ270" i="6"/>
  <c r="AQ271" i="6"/>
  <c r="AQ272" i="6"/>
  <c r="AQ273" i="6"/>
  <c r="AQ274" i="6"/>
  <c r="AQ275" i="6"/>
  <c r="AQ276" i="6"/>
  <c r="AQ277" i="6"/>
  <c r="AQ278" i="6"/>
  <c r="AQ279" i="6"/>
  <c r="AQ280" i="6"/>
  <c r="AQ281" i="6"/>
  <c r="AQ282" i="6"/>
  <c r="AQ283" i="6"/>
  <c r="AQ284" i="6"/>
  <c r="AQ285" i="6"/>
  <c r="AQ286" i="6"/>
  <c r="AQ287" i="6"/>
  <c r="AQ288" i="6"/>
  <c r="AQ289" i="6"/>
  <c r="AQ290" i="6"/>
  <c r="AQ291" i="6"/>
  <c r="AQ292" i="6"/>
  <c r="AQ293" i="6"/>
  <c r="AQ294" i="6"/>
  <c r="AQ295" i="6"/>
  <c r="AQ296" i="6"/>
  <c r="AQ297" i="6"/>
  <c r="AQ298" i="6"/>
  <c r="AQ299" i="6"/>
  <c r="AQ300" i="6"/>
  <c r="AQ301" i="6"/>
  <c r="AQ302" i="6"/>
  <c r="AQ303" i="6"/>
  <c r="AQ304" i="6"/>
  <c r="AQ305" i="6"/>
  <c r="AQ306" i="6"/>
  <c r="AQ307" i="6"/>
  <c r="AQ308" i="6"/>
  <c r="AQ309" i="6"/>
  <c r="AQ310" i="6"/>
  <c r="AQ311" i="6"/>
  <c r="AQ312" i="6"/>
  <c r="AQ313" i="6"/>
  <c r="AQ314" i="6"/>
  <c r="AQ315" i="6"/>
  <c r="AQ316" i="6"/>
  <c r="AQ317" i="6"/>
  <c r="AQ318" i="6"/>
  <c r="AQ319" i="6"/>
  <c r="AQ320" i="6"/>
  <c r="AQ321" i="6"/>
  <c r="AQ322" i="6"/>
  <c r="AQ323" i="6"/>
  <c r="AQ324" i="6"/>
  <c r="AQ325" i="6"/>
  <c r="AQ326" i="6"/>
  <c r="AQ327" i="6"/>
  <c r="AQ328" i="6"/>
  <c r="AQ329" i="6"/>
  <c r="AQ330" i="6"/>
  <c r="AQ331" i="6"/>
  <c r="AQ332" i="6"/>
  <c r="AQ8" i="6"/>
  <c r="AQ21" i="6"/>
  <c r="AQ23" i="6"/>
  <c r="AQ28" i="6"/>
  <c r="AQ35" i="6"/>
  <c r="AQ36" i="6"/>
  <c r="AQ37" i="6"/>
  <c r="AQ38" i="6"/>
  <c r="AQ39" i="6"/>
  <c r="AQ40" i="6"/>
  <c r="AQ41" i="6"/>
  <c r="AQ42" i="6"/>
  <c r="AQ43" i="6"/>
  <c r="AQ45" i="6"/>
  <c r="AQ49" i="6"/>
  <c r="AQ53" i="6"/>
  <c r="AQ56" i="6"/>
  <c r="AQ58" i="6"/>
  <c r="AQ60" i="6"/>
  <c r="AQ62" i="6"/>
  <c r="AQ64" i="6"/>
  <c r="AQ66" i="6"/>
  <c r="AQ92" i="6"/>
  <c r="AQ96" i="6"/>
  <c r="AQ100" i="6"/>
  <c r="AQ143" i="6"/>
  <c r="AQ147" i="6"/>
  <c r="AQ151" i="6"/>
  <c r="AQ177" i="6"/>
  <c r="AQ179" i="6"/>
  <c r="AQ181" i="6"/>
  <c r="AQ183" i="6"/>
  <c r="AQ185" i="6"/>
  <c r="AQ187" i="6"/>
  <c r="AQ191" i="6"/>
  <c r="AQ195" i="6"/>
  <c r="AQ199" i="6"/>
  <c r="AQ225" i="6"/>
  <c r="AQ227" i="6"/>
  <c r="AQ229" i="6"/>
  <c r="N229" i="6" s="1"/>
  <c r="AQ231" i="6"/>
  <c r="AQ233" i="6"/>
  <c r="AQ235" i="6"/>
  <c r="AQ239" i="6"/>
  <c r="AQ243" i="6"/>
  <c r="AQ247" i="6"/>
  <c r="AQ4" i="6"/>
  <c r="AQ5" i="6"/>
  <c r="AQ7" i="6"/>
  <c r="AQ12" i="6"/>
  <c r="AQ13" i="6"/>
  <c r="AQ15" i="6"/>
  <c r="AQ16" i="6"/>
  <c r="AQ24" i="6"/>
  <c r="AQ29" i="6"/>
  <c r="AQ46" i="6"/>
  <c r="AQ52" i="6"/>
  <c r="AQ57" i="6"/>
  <c r="AQ59" i="6"/>
  <c r="AQ61" i="6"/>
  <c r="AQ63" i="6"/>
  <c r="AQ65" i="6"/>
  <c r="AQ67" i="6"/>
  <c r="AQ93" i="6"/>
  <c r="AQ99" i="6"/>
  <c r="AQ104" i="6"/>
  <c r="AQ105" i="6"/>
  <c r="AQ112" i="6"/>
  <c r="N112" i="6" s="1"/>
  <c r="AQ113" i="6"/>
  <c r="AQ145" i="6"/>
  <c r="AQ148" i="6"/>
  <c r="AQ152" i="6"/>
  <c r="AQ154" i="6"/>
  <c r="AQ156" i="6"/>
  <c r="AQ158" i="6"/>
  <c r="AQ160" i="6"/>
  <c r="AQ162" i="6"/>
  <c r="AQ190" i="6"/>
  <c r="AQ197" i="6"/>
  <c r="AQ236" i="6"/>
  <c r="AQ242" i="6"/>
  <c r="AQ249" i="6"/>
  <c r="AQ251" i="6"/>
  <c r="AQ253" i="6"/>
  <c r="AQ255" i="6"/>
  <c r="AQ257" i="6"/>
  <c r="AQ259" i="6"/>
  <c r="AQ6" i="6"/>
  <c r="AQ9" i="6"/>
  <c r="AQ17" i="6"/>
  <c r="AQ25" i="6"/>
  <c r="AQ27" i="6"/>
  <c r="AQ31" i="6"/>
  <c r="AQ34" i="6"/>
  <c r="AQ48" i="6"/>
  <c r="AQ55" i="6"/>
  <c r="AQ95" i="6"/>
  <c r="AQ102" i="6"/>
  <c r="AQ106" i="6"/>
  <c r="AQ107" i="6"/>
  <c r="AQ114" i="6"/>
  <c r="AQ115" i="6"/>
  <c r="AQ129" i="6"/>
  <c r="AQ131" i="6"/>
  <c r="AQ133" i="6"/>
  <c r="AQ135" i="6"/>
  <c r="AQ137" i="6"/>
  <c r="AQ139" i="6"/>
  <c r="AQ141" i="6"/>
  <c r="AQ144" i="6"/>
  <c r="AQ150" i="6"/>
  <c r="AQ2" i="6"/>
  <c r="AQ44" i="6"/>
  <c r="AQ50" i="6"/>
  <c r="AQ81" i="6"/>
  <c r="AQ83" i="6"/>
  <c r="AQ85" i="6"/>
  <c r="AQ87" i="6"/>
  <c r="AQ89" i="6"/>
  <c r="AQ91" i="6"/>
  <c r="AQ103" i="6"/>
  <c r="AQ149" i="6"/>
  <c r="AQ153" i="6"/>
  <c r="AQ157" i="6"/>
  <c r="AQ161" i="6"/>
  <c r="AQ200" i="6"/>
  <c r="AQ203" i="6"/>
  <c r="AQ208" i="6"/>
  <c r="AQ211" i="6"/>
  <c r="AQ230" i="6"/>
  <c r="AQ237" i="6"/>
  <c r="AQ240" i="6"/>
  <c r="AQ244" i="6"/>
  <c r="AQ246" i="6"/>
  <c r="AQ252" i="6"/>
  <c r="AQ47" i="6"/>
  <c r="AQ51" i="6"/>
  <c r="AQ80" i="6"/>
  <c r="AQ82" i="6"/>
  <c r="AQ84" i="6"/>
  <c r="AQ86" i="6"/>
  <c r="AQ88" i="6"/>
  <c r="AQ90" i="6"/>
  <c r="AQ101" i="6"/>
  <c r="AQ109" i="6"/>
  <c r="AQ146" i="6"/>
  <c r="AQ155" i="6"/>
  <c r="AQ159" i="6"/>
  <c r="AQ176" i="6"/>
  <c r="AQ178" i="6"/>
  <c r="AQ180" i="6"/>
  <c r="AQ182" i="6"/>
  <c r="AQ184" i="6"/>
  <c r="AQ186" i="6"/>
  <c r="AQ193" i="6"/>
  <c r="AQ198" i="6"/>
  <c r="AQ204" i="6"/>
  <c r="AQ207" i="6"/>
  <c r="AQ226" i="6"/>
  <c r="AQ234" i="6"/>
  <c r="AQ241" i="6"/>
  <c r="AQ248" i="6"/>
  <c r="AQ256" i="6"/>
  <c r="AQ333" i="6"/>
  <c r="AQ334" i="6"/>
  <c r="AQ335" i="6"/>
  <c r="AQ336" i="6"/>
  <c r="AQ337" i="6"/>
  <c r="AQ338" i="6"/>
  <c r="AQ339" i="6"/>
  <c r="AQ340" i="6"/>
  <c r="AQ341" i="6"/>
  <c r="AQ342" i="6"/>
  <c r="AQ343" i="6"/>
  <c r="AQ344" i="6"/>
  <c r="AQ345" i="6"/>
  <c r="AQ346" i="6"/>
  <c r="AQ347" i="6"/>
  <c r="AQ348" i="6"/>
  <c r="AQ349" i="6"/>
  <c r="AQ350" i="6"/>
  <c r="AQ351" i="6"/>
  <c r="AQ352" i="6"/>
  <c r="AQ353" i="6"/>
  <c r="AQ354" i="6"/>
  <c r="AQ355" i="6"/>
  <c r="AQ356" i="6"/>
  <c r="AQ357" i="6"/>
  <c r="AQ358" i="6"/>
  <c r="AQ359" i="6"/>
  <c r="AQ360" i="6"/>
  <c r="AQ361" i="6"/>
  <c r="AQ362" i="6"/>
  <c r="AQ363" i="6"/>
  <c r="AQ364" i="6"/>
  <c r="AQ365" i="6"/>
  <c r="AQ366" i="6"/>
  <c r="AQ367" i="6"/>
  <c r="AQ368" i="6"/>
  <c r="AQ369" i="6"/>
  <c r="AQ370" i="6"/>
  <c r="AQ371" i="6"/>
  <c r="AQ372" i="6"/>
  <c r="AQ373" i="6"/>
  <c r="AQ374" i="6"/>
  <c r="AQ375" i="6"/>
  <c r="AQ376" i="6"/>
  <c r="AQ377" i="6"/>
  <c r="AQ378" i="6"/>
  <c r="AQ379" i="6"/>
  <c r="AQ380" i="6"/>
  <c r="AQ381" i="6"/>
  <c r="AQ382" i="6"/>
  <c r="AQ383" i="6"/>
  <c r="AQ384" i="6"/>
  <c r="AQ385" i="6"/>
  <c r="AQ386" i="6"/>
  <c r="AQ387" i="6"/>
  <c r="AQ388" i="6"/>
  <c r="AQ389" i="6"/>
  <c r="AQ390" i="6"/>
  <c r="AQ391" i="6"/>
  <c r="AQ392" i="6"/>
  <c r="AQ393" i="6"/>
  <c r="AQ394" i="6"/>
  <c r="AQ395" i="6"/>
  <c r="AQ396" i="6"/>
  <c r="AQ397" i="6"/>
  <c r="AQ398" i="6"/>
  <c r="AQ399" i="6"/>
  <c r="AQ400" i="6"/>
  <c r="AQ401" i="6"/>
  <c r="AQ402" i="6"/>
  <c r="AQ403" i="6"/>
  <c r="AQ404" i="6"/>
  <c r="AQ405" i="6"/>
  <c r="AQ406" i="6"/>
  <c r="AQ407" i="6"/>
  <c r="AQ408" i="6"/>
  <c r="AQ409" i="6"/>
  <c r="AQ410" i="6"/>
  <c r="AQ411" i="6"/>
  <c r="AQ412" i="6"/>
  <c r="AQ413" i="6"/>
  <c r="AQ414" i="6"/>
  <c r="AQ415" i="6"/>
  <c r="AQ416" i="6"/>
  <c r="AQ417" i="6"/>
  <c r="AQ418" i="6"/>
  <c r="AQ419" i="6"/>
  <c r="AQ420" i="6"/>
  <c r="AQ421" i="6"/>
  <c r="AQ422" i="6"/>
  <c r="AQ423" i="6"/>
  <c r="AQ424" i="6"/>
  <c r="AQ425" i="6"/>
  <c r="AQ426" i="6"/>
  <c r="AQ427" i="6"/>
  <c r="AQ428" i="6"/>
  <c r="AQ429" i="6"/>
  <c r="AQ430" i="6"/>
  <c r="AQ431" i="6"/>
  <c r="AQ432" i="6"/>
  <c r="AQ433" i="6"/>
  <c r="AQ434" i="6"/>
  <c r="AQ435" i="6"/>
  <c r="AQ436" i="6"/>
  <c r="AQ437" i="6"/>
  <c r="AQ438" i="6"/>
  <c r="AQ439" i="6"/>
  <c r="AQ440" i="6"/>
  <c r="AQ441" i="6"/>
  <c r="AQ442" i="6"/>
  <c r="AQ443" i="6"/>
  <c r="AQ444" i="6"/>
  <c r="AQ445" i="6"/>
  <c r="AQ446" i="6"/>
  <c r="AQ447" i="6"/>
  <c r="AQ448" i="6"/>
  <c r="AQ449" i="6"/>
  <c r="AQ450" i="6"/>
  <c r="AQ451" i="6"/>
  <c r="AQ452" i="6"/>
  <c r="AQ453" i="6"/>
  <c r="AQ454" i="6"/>
  <c r="AQ455" i="6"/>
  <c r="AQ456" i="6"/>
  <c r="AQ457" i="6"/>
  <c r="AQ458" i="6"/>
  <c r="AQ459" i="6"/>
  <c r="AQ460" i="6"/>
  <c r="AQ461" i="6"/>
  <c r="AQ462" i="6"/>
  <c r="AQ463" i="6"/>
  <c r="AQ464" i="6"/>
  <c r="AQ465" i="6"/>
  <c r="AQ466" i="6"/>
  <c r="AQ467" i="6"/>
  <c r="AQ468" i="6"/>
  <c r="AQ469" i="6"/>
  <c r="AQ470" i="6"/>
  <c r="AQ471" i="6"/>
  <c r="AQ472" i="6"/>
  <c r="AQ473" i="6"/>
  <c r="AQ474" i="6"/>
  <c r="AQ475" i="6"/>
  <c r="AQ476" i="6"/>
  <c r="AQ477" i="6"/>
  <c r="AQ478" i="6"/>
  <c r="AQ479" i="6"/>
  <c r="AQ480" i="6"/>
  <c r="AQ481" i="6"/>
  <c r="AQ482" i="6"/>
  <c r="AQ483" i="6"/>
  <c r="AQ484" i="6"/>
  <c r="AQ485" i="6"/>
  <c r="AQ486" i="6"/>
  <c r="AQ487" i="6"/>
  <c r="AQ488" i="6"/>
  <c r="AQ489" i="6"/>
  <c r="AQ490" i="6"/>
  <c r="AQ491" i="6"/>
  <c r="AQ492" i="6"/>
  <c r="AQ493" i="6"/>
  <c r="AQ494" i="6"/>
  <c r="AQ495" i="6"/>
  <c r="AQ496" i="6"/>
  <c r="AQ497" i="6"/>
  <c r="AQ498" i="6"/>
  <c r="AQ499" i="6"/>
  <c r="AQ500" i="6"/>
  <c r="AQ501" i="6"/>
  <c r="AQ502" i="6"/>
  <c r="AQ503" i="6"/>
  <c r="AQ504" i="6"/>
  <c r="AQ505" i="6"/>
  <c r="AQ506" i="6"/>
  <c r="AQ507" i="6"/>
  <c r="AQ508" i="6"/>
  <c r="AQ509" i="6"/>
  <c r="AQ510" i="6"/>
  <c r="AQ511" i="6"/>
  <c r="AQ512" i="6"/>
  <c r="AQ513" i="6"/>
  <c r="AQ514" i="6"/>
  <c r="AQ515" i="6"/>
  <c r="AQ516" i="6"/>
  <c r="AQ517" i="6"/>
  <c r="AQ518" i="6"/>
  <c r="AQ519" i="6"/>
  <c r="AQ520" i="6"/>
  <c r="AQ521" i="6"/>
  <c r="AQ522" i="6"/>
  <c r="AQ523" i="6"/>
  <c r="AQ524" i="6"/>
  <c r="AQ525" i="6"/>
  <c r="AQ526" i="6"/>
  <c r="AQ527" i="6"/>
  <c r="AQ528" i="6"/>
  <c r="AM3" i="6"/>
  <c r="N3" i="6" s="1"/>
  <c r="AM11" i="6"/>
  <c r="AM14" i="6"/>
  <c r="AM18" i="6"/>
  <c r="AM22" i="6"/>
  <c r="N22" i="6" s="1"/>
  <c r="AM26" i="6"/>
  <c r="AM30" i="6"/>
  <c r="AM32" i="6"/>
  <c r="AM68" i="6"/>
  <c r="AM69" i="6"/>
  <c r="AM70" i="6"/>
  <c r="N70" i="6" s="1"/>
  <c r="AM71" i="6"/>
  <c r="AM72" i="6"/>
  <c r="N72" i="6" s="1"/>
  <c r="AM73" i="6"/>
  <c r="AM74" i="6"/>
  <c r="AM75" i="6"/>
  <c r="AM76" i="6"/>
  <c r="N76" i="6" s="1"/>
  <c r="AM77" i="6"/>
  <c r="AM78" i="6"/>
  <c r="AM79" i="6"/>
  <c r="AM116" i="6"/>
  <c r="AM117" i="6"/>
  <c r="AM118" i="6"/>
  <c r="AM119" i="6"/>
  <c r="AM120" i="6"/>
  <c r="AM121" i="6"/>
  <c r="AM122" i="6"/>
  <c r="AM123" i="6"/>
  <c r="N123" i="6" s="1"/>
  <c r="AM124" i="6"/>
  <c r="AM125" i="6"/>
  <c r="AM126" i="6"/>
  <c r="AM127" i="6"/>
  <c r="N127" i="6" s="1"/>
  <c r="AM164" i="6"/>
  <c r="N164" i="6" s="1"/>
  <c r="AM165" i="6"/>
  <c r="AM166" i="6"/>
  <c r="N166" i="6" s="1"/>
  <c r="AM167" i="6"/>
  <c r="AM168" i="6"/>
  <c r="AM169" i="6"/>
  <c r="AM170" i="6"/>
  <c r="AM171" i="6"/>
  <c r="AM172" i="6"/>
  <c r="N172" i="6" s="1"/>
  <c r="AM173" i="6"/>
  <c r="AM174" i="6"/>
  <c r="N174" i="6" s="1"/>
  <c r="AM175" i="6"/>
  <c r="AM212" i="6"/>
  <c r="N212" i="6" s="1"/>
  <c r="AM213" i="6"/>
  <c r="N213" i="6" s="1"/>
  <c r="AM214" i="6"/>
  <c r="N214" i="6" s="1"/>
  <c r="AM215" i="6"/>
  <c r="AM216" i="6"/>
  <c r="AM217" i="6"/>
  <c r="N217" i="6" s="1"/>
  <c r="AM218" i="6"/>
  <c r="AM219" i="6"/>
  <c r="AM220" i="6"/>
  <c r="N220" i="6" s="1"/>
  <c r="AM221" i="6"/>
  <c r="N221" i="6" s="1"/>
  <c r="AM222" i="6"/>
  <c r="N222" i="6" s="1"/>
  <c r="AM223" i="6"/>
  <c r="AM260" i="6"/>
  <c r="N260" i="6" s="1"/>
  <c r="AM261" i="6"/>
  <c r="AM262" i="6"/>
  <c r="N262" i="6" s="1"/>
  <c r="AM263" i="6"/>
  <c r="AM264" i="6"/>
  <c r="N264" i="6" s="1"/>
  <c r="AM265" i="6"/>
  <c r="AM266" i="6"/>
  <c r="N266" i="6" s="1"/>
  <c r="AM267" i="6"/>
  <c r="AM268" i="6"/>
  <c r="N268" i="6" s="1"/>
  <c r="AM269" i="6"/>
  <c r="AM270" i="6"/>
  <c r="N270" i="6" s="1"/>
  <c r="AM271" i="6"/>
  <c r="AM272" i="6"/>
  <c r="N272" i="6" s="1"/>
  <c r="AM273" i="6"/>
  <c r="AM274" i="6"/>
  <c r="N274" i="6" s="1"/>
  <c r="AM275" i="6"/>
  <c r="AM276" i="6"/>
  <c r="N276" i="6" s="1"/>
  <c r="AM277" i="6"/>
  <c r="AM278" i="6"/>
  <c r="N278" i="6" s="1"/>
  <c r="AM279" i="6"/>
  <c r="AM280" i="6"/>
  <c r="AM281" i="6"/>
  <c r="AM282" i="6"/>
  <c r="AM283" i="6"/>
  <c r="AM284" i="6"/>
  <c r="N284" i="6" s="1"/>
  <c r="AM285" i="6"/>
  <c r="AM286" i="6"/>
  <c r="AM287" i="6"/>
  <c r="AM288" i="6"/>
  <c r="N288" i="6" s="1"/>
  <c r="AM289" i="6"/>
  <c r="AM290" i="6"/>
  <c r="N290" i="6" s="1"/>
  <c r="AM291" i="6"/>
  <c r="AM292" i="6"/>
  <c r="N292" i="6" s="1"/>
  <c r="AM293" i="6"/>
  <c r="AM294" i="6"/>
  <c r="N294" i="6" s="1"/>
  <c r="AM295" i="6"/>
  <c r="AM296" i="6"/>
  <c r="N296" i="6" s="1"/>
  <c r="AM297" i="6"/>
  <c r="AM298" i="6"/>
  <c r="N298" i="6" s="1"/>
  <c r="AM299" i="6"/>
  <c r="AM300" i="6"/>
  <c r="N300" i="6" s="1"/>
  <c r="AM301" i="6"/>
  <c r="AM302" i="6"/>
  <c r="N302" i="6" s="1"/>
  <c r="AM303" i="6"/>
  <c r="AM304" i="6"/>
  <c r="N304" i="6" s="1"/>
  <c r="AM305" i="6"/>
  <c r="AM306" i="6"/>
  <c r="N306" i="6" s="1"/>
  <c r="AM307" i="6"/>
  <c r="AM308" i="6"/>
  <c r="N308" i="6" s="1"/>
  <c r="AM309" i="6"/>
  <c r="AM310" i="6"/>
  <c r="N310" i="6" s="1"/>
  <c r="AM311" i="6"/>
  <c r="AM312" i="6"/>
  <c r="AM313" i="6"/>
  <c r="AM314" i="6"/>
  <c r="AM315" i="6"/>
  <c r="AM316" i="6"/>
  <c r="N316" i="6" s="1"/>
  <c r="AM317" i="6"/>
  <c r="AM318" i="6"/>
  <c r="AM319" i="6"/>
  <c r="AM320" i="6"/>
  <c r="N320" i="6" s="1"/>
  <c r="AM321" i="6"/>
  <c r="AM322" i="6"/>
  <c r="N322" i="6" s="1"/>
  <c r="AM323" i="6"/>
  <c r="AM324" i="6"/>
  <c r="N324" i="6" s="1"/>
  <c r="AM325" i="6"/>
  <c r="AM326" i="6"/>
  <c r="N326" i="6" s="1"/>
  <c r="AM327" i="6"/>
  <c r="AM328" i="6"/>
  <c r="N328" i="6" s="1"/>
  <c r="AM329" i="6"/>
  <c r="AM330" i="6"/>
  <c r="N330" i="6" s="1"/>
  <c r="AM331" i="6"/>
  <c r="AM332" i="6"/>
  <c r="N332" i="6" s="1"/>
  <c r="AM333" i="6"/>
  <c r="AM5" i="6"/>
  <c r="AM9" i="6"/>
  <c r="AM16" i="6"/>
  <c r="AM23" i="6"/>
  <c r="AM25" i="6"/>
  <c r="AM44" i="6"/>
  <c r="AM48" i="6"/>
  <c r="AM52" i="6"/>
  <c r="AM56" i="6"/>
  <c r="AM58" i="6"/>
  <c r="N58" i="6" s="1"/>
  <c r="AM60" i="6"/>
  <c r="N60" i="6" s="1"/>
  <c r="AM62" i="6"/>
  <c r="AM64" i="6"/>
  <c r="N64" i="6" s="1"/>
  <c r="AM66" i="6"/>
  <c r="N66" i="6" s="1"/>
  <c r="AM95" i="6"/>
  <c r="AM99" i="6"/>
  <c r="AM103" i="6"/>
  <c r="AM142" i="6"/>
  <c r="AM146" i="6"/>
  <c r="AM150" i="6"/>
  <c r="AM177" i="6"/>
  <c r="N177" i="6" s="1"/>
  <c r="AM179" i="6"/>
  <c r="N179" i="6" s="1"/>
  <c r="AM181" i="6"/>
  <c r="N181" i="6" s="1"/>
  <c r="AM183" i="6"/>
  <c r="AM185" i="6"/>
  <c r="N185" i="6" s="1"/>
  <c r="AM187" i="6"/>
  <c r="N187" i="6" s="1"/>
  <c r="AM190" i="6"/>
  <c r="AM194" i="6"/>
  <c r="AM198" i="6"/>
  <c r="AM225" i="6"/>
  <c r="N225" i="6" s="1"/>
  <c r="AM227" i="6"/>
  <c r="N227" i="6" s="1"/>
  <c r="AM229" i="6"/>
  <c r="AM231" i="6"/>
  <c r="AM233" i="6"/>
  <c r="N233" i="6" s="1"/>
  <c r="AM235" i="6"/>
  <c r="N235" i="6" s="1"/>
  <c r="AM238" i="6"/>
  <c r="AM242" i="6"/>
  <c r="AM246" i="6"/>
  <c r="AM4" i="6"/>
  <c r="N4" i="6" s="1"/>
  <c r="AM12" i="6"/>
  <c r="AM15" i="6"/>
  <c r="AM20" i="6"/>
  <c r="AM37" i="6"/>
  <c r="AM41" i="6"/>
  <c r="AM50" i="6"/>
  <c r="AM51" i="6"/>
  <c r="AM57" i="6"/>
  <c r="N57" i="6" s="1"/>
  <c r="AM59" i="6"/>
  <c r="N59" i="6" s="1"/>
  <c r="AM61" i="6"/>
  <c r="AM63" i="6"/>
  <c r="N63" i="6" s="1"/>
  <c r="AM65" i="6"/>
  <c r="N65" i="6" s="1"/>
  <c r="AM67" i="6"/>
  <c r="N67" i="6" s="1"/>
  <c r="AM80" i="6"/>
  <c r="AM81" i="6"/>
  <c r="AM82" i="6"/>
  <c r="AM83" i="6"/>
  <c r="AM84" i="6"/>
  <c r="AM85" i="6"/>
  <c r="AM86" i="6"/>
  <c r="AM87" i="6"/>
  <c r="AM88" i="6"/>
  <c r="AM89" i="6"/>
  <c r="AM90" i="6"/>
  <c r="AM91" i="6"/>
  <c r="AM97" i="6"/>
  <c r="AM98" i="6"/>
  <c r="AM104" i="6"/>
  <c r="N104" i="6" s="1"/>
  <c r="AM111" i="6"/>
  <c r="N111" i="6" s="1"/>
  <c r="AM112" i="6"/>
  <c r="AM128" i="6"/>
  <c r="N128" i="6" s="1"/>
  <c r="AM130" i="6"/>
  <c r="N130" i="6" s="1"/>
  <c r="AM132" i="6"/>
  <c r="AM134" i="6"/>
  <c r="N134" i="6" s="1"/>
  <c r="AM136" i="6"/>
  <c r="N136" i="6" s="1"/>
  <c r="AM138" i="6"/>
  <c r="N138" i="6" s="1"/>
  <c r="AM143" i="6"/>
  <c r="AM188" i="6"/>
  <c r="AM189" i="6"/>
  <c r="AM195" i="6"/>
  <c r="AM201" i="6"/>
  <c r="AM203" i="6"/>
  <c r="AM205" i="6"/>
  <c r="N205" i="6" s="1"/>
  <c r="AM207" i="6"/>
  <c r="AM209" i="6"/>
  <c r="AM211" i="6"/>
  <c r="AM240" i="6"/>
  <c r="AM241" i="6"/>
  <c r="AM247" i="6"/>
  <c r="AM6" i="6"/>
  <c r="AM8" i="6"/>
  <c r="AM13" i="6"/>
  <c r="N13" i="6" s="1"/>
  <c r="AM24" i="6"/>
  <c r="AM29" i="6"/>
  <c r="AM31" i="6"/>
  <c r="N31" i="6" s="1"/>
  <c r="AM36" i="6"/>
  <c r="N36" i="6" s="1"/>
  <c r="AM40" i="6"/>
  <c r="N40" i="6" s="1"/>
  <c r="AM46" i="6"/>
  <c r="AM47" i="6"/>
  <c r="AM53" i="6"/>
  <c r="AM93" i="6"/>
  <c r="AM94" i="6"/>
  <c r="AM100" i="6"/>
  <c r="AM105" i="6"/>
  <c r="N105" i="6" s="1"/>
  <c r="AM106" i="6"/>
  <c r="AM113" i="6"/>
  <c r="AM114" i="6"/>
  <c r="AM148" i="6"/>
  <c r="AM149" i="6"/>
  <c r="AM152" i="6"/>
  <c r="AM154" i="6"/>
  <c r="N154" i="6" s="1"/>
  <c r="AM156" i="6"/>
  <c r="N156" i="6" s="1"/>
  <c r="AM158" i="6"/>
  <c r="AM160" i="6"/>
  <c r="AM17" i="6"/>
  <c r="AM21" i="6"/>
  <c r="N21" i="6" s="1"/>
  <c r="AM27" i="6"/>
  <c r="AM35" i="6"/>
  <c r="AM39" i="6"/>
  <c r="AM43" i="6"/>
  <c r="AM49" i="6"/>
  <c r="AM129" i="6"/>
  <c r="AM133" i="6"/>
  <c r="AM137" i="6"/>
  <c r="N137" i="6" s="1"/>
  <c r="AM145" i="6"/>
  <c r="AM147" i="6"/>
  <c r="AM163" i="6"/>
  <c r="AM192" i="6"/>
  <c r="AM193" i="6"/>
  <c r="AM196" i="6"/>
  <c r="AM202" i="6"/>
  <c r="AM210" i="6"/>
  <c r="AM230" i="6"/>
  <c r="N230" i="6" s="1"/>
  <c r="AM236" i="6"/>
  <c r="AM239" i="6"/>
  <c r="AM251" i="6"/>
  <c r="N251" i="6" s="1"/>
  <c r="AM254" i="6"/>
  <c r="AM259" i="6"/>
  <c r="AM10" i="6"/>
  <c r="AM45" i="6"/>
  <c r="AM54" i="6"/>
  <c r="AM102" i="6"/>
  <c r="AM131" i="6"/>
  <c r="AM135" i="6"/>
  <c r="AM139" i="6"/>
  <c r="AM140" i="6"/>
  <c r="AM151" i="6"/>
  <c r="AM176" i="6"/>
  <c r="N176" i="6" s="1"/>
  <c r="AM178" i="6"/>
  <c r="N178" i="6" s="1"/>
  <c r="AM180" i="6"/>
  <c r="N180" i="6" s="1"/>
  <c r="AM182" i="6"/>
  <c r="AM184" i="6"/>
  <c r="N184" i="6" s="1"/>
  <c r="AM186" i="6"/>
  <c r="N186" i="6" s="1"/>
  <c r="AM191" i="6"/>
  <c r="AM199" i="6"/>
  <c r="AM206" i="6"/>
  <c r="N206" i="6" s="1"/>
  <c r="AM226" i="6"/>
  <c r="N226" i="6" s="1"/>
  <c r="AM234" i="6"/>
  <c r="AM237" i="6"/>
  <c r="AM250" i="6"/>
  <c r="AM255" i="6"/>
  <c r="AM258" i="6"/>
  <c r="AQ706" i="6"/>
  <c r="AM706" i="6"/>
  <c r="N706" i="6" s="1"/>
  <c r="AQ705" i="6"/>
  <c r="AM705" i="6"/>
  <c r="N705" i="6" s="1"/>
  <c r="AQ704" i="6"/>
  <c r="AM704" i="6"/>
  <c r="N704" i="6" s="1"/>
  <c r="AQ703" i="6"/>
  <c r="AM703" i="6"/>
  <c r="AQ702" i="6"/>
  <c r="AM702" i="6"/>
  <c r="N702" i="6" s="1"/>
  <c r="AQ701" i="6"/>
  <c r="AM701" i="6"/>
  <c r="N701" i="6" s="1"/>
  <c r="AQ700" i="6"/>
  <c r="AM700" i="6"/>
  <c r="N700" i="6" s="1"/>
  <c r="AQ699" i="6"/>
  <c r="AM699" i="6"/>
  <c r="AQ698" i="6"/>
  <c r="AM698" i="6"/>
  <c r="N698" i="6" s="1"/>
  <c r="AQ697" i="6"/>
  <c r="AM697" i="6"/>
  <c r="N697" i="6" s="1"/>
  <c r="AQ696" i="6"/>
  <c r="AM696" i="6"/>
  <c r="N696" i="6" s="1"/>
  <c r="AQ695" i="6"/>
  <c r="AM695" i="6"/>
  <c r="AQ694" i="6"/>
  <c r="AM694" i="6"/>
  <c r="N694" i="6" s="1"/>
  <c r="AQ693" i="6"/>
  <c r="AM693" i="6"/>
  <c r="N693" i="6" s="1"/>
  <c r="AQ692" i="6"/>
  <c r="AM692" i="6"/>
  <c r="N692" i="6" s="1"/>
  <c r="AQ691" i="6"/>
  <c r="AM691" i="6"/>
  <c r="AQ690" i="6"/>
  <c r="AM690" i="6"/>
  <c r="N690" i="6" s="1"/>
  <c r="AQ689" i="6"/>
  <c r="AM689" i="6"/>
  <c r="N689" i="6" s="1"/>
  <c r="AQ688" i="6"/>
  <c r="AM688" i="6"/>
  <c r="N688" i="6" s="1"/>
  <c r="AQ687" i="6"/>
  <c r="AM687" i="6"/>
  <c r="AQ686" i="6"/>
  <c r="AM686" i="6"/>
  <c r="N686" i="6" s="1"/>
  <c r="AQ685" i="6"/>
  <c r="AM685" i="6"/>
  <c r="N685" i="6" s="1"/>
  <c r="AQ684" i="6"/>
  <c r="AM684" i="6"/>
  <c r="N684" i="6" s="1"/>
  <c r="AQ683" i="6"/>
  <c r="AM683" i="6"/>
  <c r="AQ682" i="6"/>
  <c r="AM682" i="6"/>
  <c r="N682" i="6" s="1"/>
  <c r="AQ681" i="6"/>
  <c r="AM681" i="6"/>
  <c r="N681" i="6" s="1"/>
  <c r="AQ680" i="6"/>
  <c r="AM680" i="6"/>
  <c r="N680" i="6" s="1"/>
  <c r="AQ679" i="6"/>
  <c r="AM679" i="6"/>
  <c r="AQ678" i="6"/>
  <c r="AM678" i="6"/>
  <c r="N678" i="6" s="1"/>
  <c r="AQ677" i="6"/>
  <c r="AM677" i="6"/>
  <c r="N677" i="6" s="1"/>
  <c r="AQ676" i="6"/>
  <c r="AM676" i="6"/>
  <c r="N676" i="6" s="1"/>
  <c r="AQ675" i="6"/>
  <c r="AM675" i="6"/>
  <c r="AQ674" i="6"/>
  <c r="AM674" i="6"/>
  <c r="N674" i="6" s="1"/>
  <c r="AQ673" i="6"/>
  <c r="AM673" i="6"/>
  <c r="N673" i="6" s="1"/>
  <c r="AQ672" i="6"/>
  <c r="AM672" i="6"/>
  <c r="N672" i="6" s="1"/>
  <c r="AQ671" i="6"/>
  <c r="AM671" i="6"/>
  <c r="AQ670" i="6"/>
  <c r="AM670" i="6"/>
  <c r="N670" i="6" s="1"/>
  <c r="AQ669" i="6"/>
  <c r="AM669" i="6"/>
  <c r="N669" i="6" s="1"/>
  <c r="AQ668" i="6"/>
  <c r="AM668" i="6"/>
  <c r="N668" i="6" s="1"/>
  <c r="AQ667" i="6"/>
  <c r="AM667" i="6"/>
  <c r="AM527" i="6"/>
  <c r="AM523" i="6"/>
  <c r="N523" i="6" s="1"/>
  <c r="AM519" i="6"/>
  <c r="AM515" i="6"/>
  <c r="N515" i="6" s="1"/>
  <c r="AM511" i="6"/>
  <c r="AM507" i="6"/>
  <c r="N507" i="6" s="1"/>
  <c r="AM503" i="6"/>
  <c r="AM499" i="6"/>
  <c r="N499" i="6" s="1"/>
  <c r="AM495" i="6"/>
  <c r="AM491" i="6"/>
  <c r="N491" i="6" s="1"/>
  <c r="AM487" i="6"/>
  <c r="AM483" i="6"/>
  <c r="N483" i="6" s="1"/>
  <c r="AM479" i="6"/>
  <c r="AM475" i="6"/>
  <c r="N475" i="6" s="1"/>
  <c r="AM471" i="6"/>
  <c r="AM467" i="6"/>
  <c r="N467" i="6" s="1"/>
  <c r="AM463" i="6"/>
  <c r="AM459" i="6"/>
  <c r="N459" i="6" s="1"/>
  <c r="AM455" i="6"/>
  <c r="AM451" i="6"/>
  <c r="N451" i="6" s="1"/>
  <c r="AM447" i="6"/>
  <c r="AM443" i="6"/>
  <c r="N443" i="6" s="1"/>
  <c r="AM439" i="6"/>
  <c r="AM435" i="6"/>
  <c r="N435" i="6" s="1"/>
  <c r="AM431" i="6"/>
  <c r="AM427" i="6"/>
  <c r="N427" i="6" s="1"/>
  <c r="AM423" i="6"/>
  <c r="AM419" i="6"/>
  <c r="N419" i="6" s="1"/>
  <c r="AM415" i="6"/>
  <c r="AM411" i="6"/>
  <c r="N411" i="6" s="1"/>
  <c r="AM407" i="6"/>
  <c r="AM403" i="6"/>
  <c r="N403" i="6" s="1"/>
  <c r="AM399" i="6"/>
  <c r="AM395" i="6"/>
  <c r="N395" i="6" s="1"/>
  <c r="AM391" i="6"/>
  <c r="AM387" i="6"/>
  <c r="N387" i="6" s="1"/>
  <c r="AM383" i="6"/>
  <c r="AM379" i="6"/>
  <c r="N379" i="6" s="1"/>
  <c r="AM375" i="6"/>
  <c r="AM371" i="6"/>
  <c r="N371" i="6" s="1"/>
  <c r="N369" i="6"/>
  <c r="AM367" i="6"/>
  <c r="AM365" i="6"/>
  <c r="AM363" i="6"/>
  <c r="AM361" i="6"/>
  <c r="N361" i="6" s="1"/>
  <c r="AM359" i="6"/>
  <c r="AM357" i="6"/>
  <c r="AM355" i="6"/>
  <c r="AM353" i="6"/>
  <c r="N353" i="6" s="1"/>
  <c r="AM351" i="6"/>
  <c r="AM349" i="6"/>
  <c r="AM347" i="6"/>
  <c r="AM345" i="6"/>
  <c r="N345" i="6" s="1"/>
  <c r="AM343" i="6"/>
  <c r="AM341" i="6"/>
  <c r="AM339" i="6"/>
  <c r="AM337" i="6"/>
  <c r="N337" i="6" s="1"/>
  <c r="AM335" i="6"/>
  <c r="N312" i="6"/>
  <c r="N280" i="6"/>
  <c r="AQ258" i="6"/>
  <c r="AM256" i="6"/>
  <c r="N256" i="6" s="1"/>
  <c r="AM244" i="6"/>
  <c r="AQ232" i="6"/>
  <c r="AM232" i="6"/>
  <c r="AQ224" i="6"/>
  <c r="AM224" i="6"/>
  <c r="N224" i="6" s="1"/>
  <c r="N216" i="6"/>
  <c r="AQ202" i="6"/>
  <c r="AM200" i="6"/>
  <c r="N200" i="6" s="1"/>
  <c r="AQ194" i="6"/>
  <c r="AQ192" i="6"/>
  <c r="N168" i="6"/>
  <c r="AM157" i="6"/>
  <c r="AM144" i="6"/>
  <c r="AQ142" i="6"/>
  <c r="AQ132" i="6"/>
  <c r="N117" i="6"/>
  <c r="AM115" i="6"/>
  <c r="AQ110" i="6"/>
  <c r="AM110" i="6"/>
  <c r="N110" i="6" s="1"/>
  <c r="AM109" i="6"/>
  <c r="N109" i="6" s="1"/>
  <c r="AQ108" i="6"/>
  <c r="AM108" i="6"/>
  <c r="N108" i="6" s="1"/>
  <c r="N106" i="6"/>
  <c r="AQ98" i="6"/>
  <c r="N74" i="6"/>
  <c r="N56" i="6"/>
  <c r="N8" i="6"/>
  <c r="N321" i="6"/>
  <c r="N305" i="6"/>
  <c r="N289" i="6"/>
  <c r="N273" i="6"/>
  <c r="N259" i="6"/>
  <c r="N231" i="6"/>
  <c r="N207" i="6"/>
  <c r="N37" i="6"/>
  <c r="N12" i="6"/>
  <c r="N250" i="6"/>
  <c r="N203" i="6"/>
  <c r="N68" i="6"/>
  <c r="N32" i="6"/>
  <c r="N23" i="6"/>
  <c r="BL2" i="6"/>
  <c r="BL8" i="6"/>
  <c r="BL10" i="6"/>
  <c r="BL17" i="6"/>
  <c r="BL21" i="6"/>
  <c r="BL25" i="6"/>
  <c r="BL29" i="6"/>
  <c r="BL35" i="6"/>
  <c r="BL36" i="6"/>
  <c r="BL37" i="6"/>
  <c r="BL38" i="6"/>
  <c r="BL39" i="6"/>
  <c r="BL40" i="6"/>
  <c r="BL41" i="6"/>
  <c r="BL42" i="6"/>
  <c r="BL43" i="6"/>
  <c r="BL80" i="6"/>
  <c r="BL81" i="6"/>
  <c r="BL82" i="6"/>
  <c r="BL83" i="6"/>
  <c r="BL84" i="6"/>
  <c r="BL85" i="6"/>
  <c r="BL86" i="6"/>
  <c r="BL87" i="6"/>
  <c r="BL88" i="6"/>
  <c r="BL89" i="6"/>
  <c r="BL90" i="6"/>
  <c r="BL91" i="6"/>
  <c r="BL128" i="6"/>
  <c r="BL129" i="6"/>
  <c r="BL130" i="6"/>
  <c r="BL131" i="6"/>
  <c r="BL132" i="6"/>
  <c r="BL133" i="6"/>
  <c r="BL134" i="6"/>
  <c r="BL135" i="6"/>
  <c r="BL136" i="6"/>
  <c r="BL137" i="6"/>
  <c r="BL138" i="6"/>
  <c r="BL139" i="6"/>
  <c r="BL152" i="6"/>
  <c r="BL153" i="6"/>
  <c r="BL154" i="6"/>
  <c r="BL155" i="6"/>
  <c r="BL156" i="6"/>
  <c r="BL157" i="6"/>
  <c r="BL158" i="6"/>
  <c r="BL159" i="6"/>
  <c r="BL160" i="6"/>
  <c r="BL161" i="6"/>
  <c r="BL162" i="6"/>
  <c r="BL163" i="6"/>
  <c r="BL200" i="6"/>
  <c r="BL201" i="6"/>
  <c r="BL202" i="6"/>
  <c r="BL203" i="6"/>
  <c r="BL204" i="6"/>
  <c r="BL205" i="6"/>
  <c r="BL206" i="6"/>
  <c r="BL207" i="6"/>
  <c r="BL208" i="6"/>
  <c r="BL209" i="6"/>
  <c r="BL210" i="6"/>
  <c r="BL211" i="6"/>
  <c r="BL248" i="6"/>
  <c r="BL249" i="6"/>
  <c r="BL250" i="6"/>
  <c r="BL251" i="6"/>
  <c r="BL252" i="6"/>
  <c r="BL253" i="6"/>
  <c r="BL254" i="6"/>
  <c r="BL255" i="6"/>
  <c r="BL256" i="6"/>
  <c r="BL257" i="6"/>
  <c r="BL258" i="6"/>
  <c r="BL259" i="6"/>
  <c r="BL22" i="6"/>
  <c r="BL23" i="6"/>
  <c r="BL28" i="6"/>
  <c r="BL45" i="6"/>
  <c r="BL49" i="6"/>
  <c r="BL53" i="6"/>
  <c r="BL56" i="6"/>
  <c r="BL58" i="6"/>
  <c r="BL60" i="6"/>
  <c r="BL62" i="6"/>
  <c r="BL64" i="6"/>
  <c r="BL66" i="6"/>
  <c r="BL92" i="6"/>
  <c r="BL96" i="6"/>
  <c r="BL100" i="6"/>
  <c r="BL143" i="6"/>
  <c r="BL147" i="6"/>
  <c r="BL151" i="6"/>
  <c r="BL177" i="6"/>
  <c r="BL179" i="6"/>
  <c r="BL181" i="6"/>
  <c r="BL183" i="6"/>
  <c r="BL185" i="6"/>
  <c r="BL187" i="6"/>
  <c r="BL191" i="6"/>
  <c r="BL195" i="6"/>
  <c r="BL199" i="6"/>
  <c r="BL225" i="6"/>
  <c r="BL227" i="6"/>
  <c r="BL229" i="6"/>
  <c r="BL231" i="6"/>
  <c r="BL233" i="6"/>
  <c r="BL235" i="6"/>
  <c r="BL239" i="6"/>
  <c r="BL243" i="6"/>
  <c r="BL247" i="6"/>
  <c r="BL333" i="6"/>
  <c r="BL334" i="6"/>
  <c r="BL335" i="6"/>
  <c r="BL336" i="6"/>
  <c r="BL337" i="6"/>
  <c r="BL338" i="6"/>
  <c r="BL339" i="6"/>
  <c r="BL340" i="6"/>
  <c r="BL341" i="6"/>
  <c r="BL342" i="6"/>
  <c r="BL343" i="6"/>
  <c r="BL344" i="6"/>
  <c r="BL345" i="6"/>
  <c r="BL346" i="6"/>
  <c r="BL347" i="6"/>
  <c r="BL348" i="6"/>
  <c r="BL349" i="6"/>
  <c r="BL350" i="6"/>
  <c r="BL351" i="6"/>
  <c r="BL352" i="6"/>
  <c r="BL353" i="6"/>
  <c r="BL354" i="6"/>
  <c r="BL355" i="6"/>
  <c r="BL356" i="6"/>
  <c r="BL357" i="6"/>
  <c r="BL358" i="6"/>
  <c r="BL359" i="6"/>
  <c r="BL360" i="6"/>
  <c r="BL361" i="6"/>
  <c r="BL362" i="6"/>
  <c r="BL363" i="6"/>
  <c r="BL364" i="6"/>
  <c r="BL365" i="6"/>
  <c r="BL366" i="6"/>
  <c r="BL367" i="6"/>
  <c r="BL368" i="6"/>
  <c r="BL369" i="6"/>
  <c r="BL370" i="6"/>
  <c r="BL371" i="6"/>
  <c r="BL372" i="6"/>
  <c r="BL373" i="6"/>
  <c r="BL374" i="6"/>
  <c r="BL375" i="6"/>
  <c r="BL376" i="6"/>
  <c r="BL377" i="6"/>
  <c r="BL378" i="6"/>
  <c r="BL379" i="6"/>
  <c r="BL380" i="6"/>
  <c r="BL381" i="6"/>
  <c r="BL382" i="6"/>
  <c r="BL383" i="6"/>
  <c r="BL384" i="6"/>
  <c r="BL385" i="6"/>
  <c r="BL386" i="6"/>
  <c r="BL387" i="6"/>
  <c r="BL388" i="6"/>
  <c r="BL389" i="6"/>
  <c r="BL390" i="6"/>
  <c r="BL391" i="6"/>
  <c r="BL392" i="6"/>
  <c r="BL393" i="6"/>
  <c r="BL394" i="6"/>
  <c r="BL395" i="6"/>
  <c r="BL396" i="6"/>
  <c r="BL397" i="6"/>
  <c r="BL398" i="6"/>
  <c r="BL399" i="6"/>
  <c r="BL400" i="6"/>
  <c r="BL401" i="6"/>
  <c r="BL402" i="6"/>
  <c r="BL403" i="6"/>
  <c r="BL404" i="6"/>
  <c r="BL405" i="6"/>
  <c r="BL406" i="6"/>
  <c r="BL407" i="6"/>
  <c r="BL408" i="6"/>
  <c r="BL409" i="6"/>
  <c r="BL410" i="6"/>
  <c r="BL411" i="6"/>
  <c r="BL412" i="6"/>
  <c r="BL413" i="6"/>
  <c r="BL414" i="6"/>
  <c r="BL415" i="6"/>
  <c r="BL416" i="6"/>
  <c r="BL417" i="6"/>
  <c r="BL418" i="6"/>
  <c r="BL419" i="6"/>
  <c r="BL420" i="6"/>
  <c r="BL421" i="6"/>
  <c r="BL422" i="6"/>
  <c r="BL423" i="6"/>
  <c r="BL424" i="6"/>
  <c r="BL425" i="6"/>
  <c r="BL426" i="6"/>
  <c r="BL427" i="6"/>
  <c r="BL428" i="6"/>
  <c r="BL429" i="6"/>
  <c r="BL430" i="6"/>
  <c r="BL431" i="6"/>
  <c r="BL432" i="6"/>
  <c r="BL433" i="6"/>
  <c r="BL434" i="6"/>
  <c r="BL435" i="6"/>
  <c r="BL436" i="6"/>
  <c r="BL437" i="6"/>
  <c r="BL438" i="6"/>
  <c r="BL439" i="6"/>
  <c r="BL440" i="6"/>
  <c r="BL441" i="6"/>
  <c r="BL442" i="6"/>
  <c r="BL443" i="6"/>
  <c r="BL444" i="6"/>
  <c r="BL445" i="6"/>
  <c r="BL446" i="6"/>
  <c r="BL447" i="6"/>
  <c r="BL448" i="6"/>
  <c r="BL449" i="6"/>
  <c r="BL450" i="6"/>
  <c r="BL451" i="6"/>
  <c r="BL452" i="6"/>
  <c r="BL453" i="6"/>
  <c r="BL454" i="6"/>
  <c r="BL455" i="6"/>
  <c r="BL456" i="6"/>
  <c r="BL457" i="6"/>
  <c r="BL458" i="6"/>
  <c r="BL459" i="6"/>
  <c r="BL460" i="6"/>
  <c r="BL461" i="6"/>
  <c r="BL462" i="6"/>
  <c r="BL463" i="6"/>
  <c r="BL464" i="6"/>
  <c r="BL465" i="6"/>
  <c r="BL466" i="6"/>
  <c r="BL467" i="6"/>
  <c r="BL468" i="6"/>
  <c r="BL469" i="6"/>
  <c r="BL470" i="6"/>
  <c r="BL471" i="6"/>
  <c r="BL472" i="6"/>
  <c r="BL473" i="6"/>
  <c r="BL474" i="6"/>
  <c r="BL475" i="6"/>
  <c r="BL476" i="6"/>
  <c r="BL477" i="6"/>
  <c r="BL478" i="6"/>
  <c r="BL479" i="6"/>
  <c r="BL480" i="6"/>
  <c r="BL481" i="6"/>
  <c r="BL482" i="6"/>
  <c r="BL483" i="6"/>
  <c r="BL484" i="6"/>
  <c r="BL485" i="6"/>
  <c r="BL486" i="6"/>
  <c r="BL487" i="6"/>
  <c r="BL488" i="6"/>
  <c r="BL489" i="6"/>
  <c r="BL490" i="6"/>
  <c r="BL491" i="6"/>
  <c r="BL492" i="6"/>
  <c r="BL493" i="6"/>
  <c r="BL494" i="6"/>
  <c r="BL495" i="6"/>
  <c r="BL496" i="6"/>
  <c r="BL497" i="6"/>
  <c r="BL498" i="6"/>
  <c r="BL499" i="6"/>
  <c r="BL500" i="6"/>
  <c r="BL501" i="6"/>
  <c r="BL502" i="6"/>
  <c r="BL503" i="6"/>
  <c r="BL504" i="6"/>
  <c r="BL505" i="6"/>
  <c r="BL506" i="6"/>
  <c r="BL507" i="6"/>
  <c r="BL508" i="6"/>
  <c r="BL509" i="6"/>
  <c r="BL510" i="6"/>
  <c r="BL511" i="6"/>
  <c r="BL512" i="6"/>
  <c r="BL513" i="6"/>
  <c r="BL514" i="6"/>
  <c r="BL515" i="6"/>
  <c r="BL516" i="6"/>
  <c r="BL517" i="6"/>
  <c r="BL518" i="6"/>
  <c r="BL519" i="6"/>
  <c r="BL520" i="6"/>
  <c r="BL521" i="6"/>
  <c r="BL522" i="6"/>
  <c r="BL523" i="6"/>
  <c r="BL524" i="6"/>
  <c r="BL525" i="6"/>
  <c r="BL526" i="6"/>
  <c r="BL527" i="6"/>
  <c r="BL528" i="6"/>
  <c r="BL529" i="6"/>
  <c r="BL530" i="6"/>
  <c r="BL531" i="6"/>
  <c r="BL532" i="6"/>
  <c r="BL533" i="6"/>
  <c r="BL534" i="6"/>
  <c r="BL535" i="6"/>
  <c r="BL536" i="6"/>
  <c r="BL537" i="6"/>
  <c r="BL538" i="6"/>
  <c r="BL539" i="6"/>
  <c r="BL540" i="6"/>
  <c r="BL541" i="6"/>
  <c r="BL542" i="6"/>
  <c r="BL543" i="6"/>
  <c r="BL544" i="6"/>
  <c r="BL545" i="6"/>
  <c r="BL546" i="6"/>
  <c r="BL547" i="6"/>
  <c r="BL548" i="6"/>
  <c r="BL549" i="6"/>
  <c r="BL550" i="6"/>
  <c r="BL551" i="6"/>
  <c r="BL552" i="6"/>
  <c r="BL553" i="6"/>
  <c r="BL554" i="6"/>
  <c r="BL555" i="6"/>
  <c r="BL556" i="6"/>
  <c r="BL557" i="6"/>
  <c r="BL558" i="6"/>
  <c r="BL559" i="6"/>
  <c r="BL560" i="6"/>
  <c r="BL561" i="6"/>
  <c r="BL562" i="6"/>
  <c r="BL563" i="6"/>
  <c r="BL564" i="6"/>
  <c r="BL565" i="6"/>
  <c r="BL566" i="6"/>
  <c r="BL567" i="6"/>
  <c r="BL568" i="6"/>
  <c r="BL569" i="6"/>
  <c r="BL570" i="6"/>
  <c r="BL571" i="6"/>
  <c r="BL572" i="6"/>
  <c r="BL573" i="6"/>
  <c r="BL574" i="6"/>
  <c r="BL575" i="6"/>
  <c r="BL576" i="6"/>
  <c r="BL577" i="6"/>
  <c r="BL578" i="6"/>
  <c r="BL579" i="6"/>
  <c r="BL580" i="6"/>
  <c r="BL581" i="6"/>
  <c r="BL582" i="6"/>
  <c r="BL583" i="6"/>
  <c r="BL584" i="6"/>
  <c r="BL585" i="6"/>
  <c r="BL586" i="6"/>
  <c r="BL587" i="6"/>
  <c r="BL588" i="6"/>
  <c r="BL589" i="6"/>
  <c r="BL590" i="6"/>
  <c r="BL591" i="6"/>
  <c r="BL592" i="6"/>
  <c r="BL593" i="6"/>
  <c r="BL594" i="6"/>
  <c r="BL595" i="6"/>
  <c r="BL596" i="6"/>
  <c r="BL597" i="6"/>
  <c r="BL598" i="6"/>
  <c r="BL599" i="6"/>
  <c r="BL600" i="6"/>
  <c r="BL601" i="6"/>
  <c r="BL602" i="6"/>
  <c r="BL603" i="6"/>
  <c r="BL604" i="6"/>
  <c r="BL605" i="6"/>
  <c r="BL606" i="6"/>
  <c r="BL607" i="6"/>
  <c r="BL608" i="6"/>
  <c r="BL609" i="6"/>
  <c r="BL610" i="6"/>
  <c r="BL611" i="6"/>
  <c r="BL612" i="6"/>
  <c r="BL613" i="6"/>
  <c r="BL614" i="6"/>
  <c r="BL615" i="6"/>
  <c r="BL616" i="6"/>
  <c r="BL617" i="6"/>
  <c r="BL618" i="6"/>
  <c r="BL619" i="6"/>
  <c r="BL620" i="6"/>
  <c r="BL621" i="6"/>
  <c r="BL622" i="6"/>
  <c r="BL623" i="6"/>
  <c r="BL624" i="6"/>
  <c r="BL625" i="6"/>
  <c r="BL626" i="6"/>
  <c r="BL627" i="6"/>
  <c r="BL628" i="6"/>
  <c r="BL629" i="6"/>
  <c r="BL630" i="6"/>
  <c r="BL631" i="6"/>
  <c r="BL632" i="6"/>
  <c r="BL633" i="6"/>
  <c r="BL634" i="6"/>
  <c r="BL635" i="6"/>
  <c r="BL636" i="6"/>
  <c r="BL637" i="6"/>
  <c r="BL638" i="6"/>
  <c r="BL639" i="6"/>
  <c r="BL640" i="6"/>
  <c r="BL641" i="6"/>
  <c r="BL642" i="6"/>
  <c r="BL643" i="6"/>
  <c r="BL644" i="6"/>
  <c r="BL645" i="6"/>
  <c r="BL646" i="6"/>
  <c r="BL647" i="6"/>
  <c r="BL648" i="6"/>
  <c r="BL649" i="6"/>
  <c r="BL650" i="6"/>
  <c r="BL651" i="6"/>
  <c r="BL652" i="6"/>
  <c r="BL653" i="6"/>
  <c r="BL654" i="6"/>
  <c r="BL655" i="6"/>
  <c r="BL656" i="6"/>
  <c r="BL657" i="6"/>
  <c r="BL658" i="6"/>
  <c r="BL659" i="6"/>
  <c r="BL660" i="6"/>
  <c r="BL661" i="6"/>
  <c r="BL662" i="6"/>
  <c r="BL663" i="6"/>
  <c r="BL664" i="6"/>
  <c r="BL665" i="6"/>
  <c r="BL4" i="6"/>
  <c r="BL9" i="6"/>
  <c r="BL11" i="6"/>
  <c r="BL12" i="6"/>
  <c r="BL15" i="6"/>
  <c r="BL24" i="6"/>
  <c r="BL27" i="6"/>
  <c r="BL34" i="6"/>
  <c r="BL46" i="6"/>
  <c r="BL48" i="6"/>
  <c r="BL55" i="6"/>
  <c r="BL57" i="6"/>
  <c r="BL59" i="6"/>
  <c r="BL61" i="6"/>
  <c r="BL63" i="6"/>
  <c r="BL65" i="6"/>
  <c r="BL67" i="6"/>
  <c r="BL93" i="6"/>
  <c r="BL95" i="6"/>
  <c r="BL102" i="6"/>
  <c r="BL104" i="6"/>
  <c r="BL107" i="6"/>
  <c r="BL112" i="6"/>
  <c r="BL115" i="6"/>
  <c r="BL117" i="6"/>
  <c r="BL119" i="6"/>
  <c r="BL121" i="6"/>
  <c r="BL123" i="6"/>
  <c r="BL125" i="6"/>
  <c r="BL127" i="6"/>
  <c r="BL141" i="6"/>
  <c r="BL148" i="6"/>
  <c r="BL150" i="6"/>
  <c r="BL164" i="6"/>
  <c r="BL166" i="6"/>
  <c r="BL168" i="6"/>
  <c r="BL170" i="6"/>
  <c r="BL172" i="6"/>
  <c r="BL174" i="6"/>
  <c r="BL193" i="6"/>
  <c r="BL236" i="6"/>
  <c r="BL238" i="6"/>
  <c r="BL245" i="6"/>
  <c r="BL261" i="6"/>
  <c r="BL263" i="6"/>
  <c r="BL265" i="6"/>
  <c r="BL267" i="6"/>
  <c r="BL269" i="6"/>
  <c r="BL271" i="6"/>
  <c r="BL273" i="6"/>
  <c r="BL275" i="6"/>
  <c r="BL277" i="6"/>
  <c r="BL279" i="6"/>
  <c r="BL281" i="6"/>
  <c r="BL283" i="6"/>
  <c r="BL285" i="6"/>
  <c r="BL287" i="6"/>
  <c r="BL289" i="6"/>
  <c r="BL291" i="6"/>
  <c r="BL293" i="6"/>
  <c r="BL295" i="6"/>
  <c r="BL297" i="6"/>
  <c r="BL299" i="6"/>
  <c r="BL301" i="6"/>
  <c r="BL303" i="6"/>
  <c r="BL305" i="6"/>
  <c r="BL307" i="6"/>
  <c r="BL309" i="6"/>
  <c r="BL311" i="6"/>
  <c r="BL313" i="6"/>
  <c r="BL315" i="6"/>
  <c r="BL317" i="6"/>
  <c r="BL319" i="6"/>
  <c r="BL321" i="6"/>
  <c r="BL323" i="6"/>
  <c r="BL325" i="6"/>
  <c r="BL327" i="6"/>
  <c r="BL329" i="6"/>
  <c r="BL331" i="6"/>
  <c r="BL3" i="6"/>
  <c r="BL6" i="6"/>
  <c r="BL14" i="6"/>
  <c r="BL20" i="6"/>
  <c r="BL31" i="6"/>
  <c r="BL44" i="6"/>
  <c r="BL51" i="6"/>
  <c r="BL68" i="6"/>
  <c r="BL70" i="6"/>
  <c r="BL72" i="6"/>
  <c r="BL74" i="6"/>
  <c r="BL76" i="6"/>
  <c r="BL78" i="6"/>
  <c r="BL98" i="6"/>
  <c r="BL106" i="6"/>
  <c r="BL109" i="6"/>
  <c r="BL114" i="6"/>
  <c r="BL144" i="6"/>
  <c r="BL146" i="6"/>
  <c r="N157" i="6"/>
  <c r="N42" i="6"/>
  <c r="N11" i="6"/>
  <c r="N364" i="6"/>
  <c r="N360" i="6"/>
  <c r="N356" i="6"/>
  <c r="N352" i="6"/>
  <c r="N348" i="6"/>
  <c r="N344" i="6"/>
  <c r="N340" i="6"/>
  <c r="N336" i="6"/>
  <c r="N210" i="6"/>
  <c r="N202" i="6"/>
  <c r="N135" i="6"/>
  <c r="N115" i="6"/>
  <c r="N79" i="6"/>
  <c r="N77" i="6"/>
  <c r="N75" i="6"/>
  <c r="N73" i="6"/>
  <c r="N71" i="6"/>
  <c r="N69" i="6"/>
  <c r="N43" i="6"/>
  <c r="N27" i="6"/>
  <c r="N18" i="6"/>
  <c r="BN4" i="6"/>
  <c r="BN6" i="6"/>
  <c r="BN12" i="6"/>
  <c r="BN13" i="6"/>
  <c r="BN15" i="6"/>
  <c r="BN19" i="6"/>
  <c r="BN23" i="6"/>
  <c r="BN27" i="6"/>
  <c r="BN31" i="6"/>
  <c r="BN33" i="6"/>
  <c r="BN56" i="6"/>
  <c r="BN57" i="6"/>
  <c r="BN58" i="6"/>
  <c r="BN59" i="6"/>
  <c r="BN60" i="6"/>
  <c r="BN61" i="6"/>
  <c r="BN62" i="6"/>
  <c r="BN63" i="6"/>
  <c r="BN64" i="6"/>
  <c r="BN65" i="6"/>
  <c r="BN66" i="6"/>
  <c r="BN67" i="6"/>
  <c r="BN104" i="6"/>
  <c r="BN105" i="6"/>
  <c r="BN106" i="6"/>
  <c r="BN107" i="6"/>
  <c r="BN108" i="6"/>
  <c r="BN109" i="6"/>
  <c r="BN110" i="6"/>
  <c r="BN111" i="6"/>
  <c r="BN112" i="6"/>
  <c r="BN113" i="6"/>
  <c r="BN114" i="6"/>
  <c r="BN115" i="6"/>
  <c r="BN176" i="6"/>
  <c r="BN177" i="6"/>
  <c r="BN178" i="6"/>
  <c r="BN179" i="6"/>
  <c r="BN180" i="6"/>
  <c r="BN181" i="6"/>
  <c r="BN182" i="6"/>
  <c r="BN183" i="6"/>
  <c r="BN184" i="6"/>
  <c r="BN185" i="6"/>
  <c r="BN186" i="6"/>
  <c r="BN187" i="6"/>
  <c r="BN224" i="6"/>
  <c r="BN225" i="6"/>
  <c r="BN226" i="6"/>
  <c r="BN227" i="6"/>
  <c r="BN228" i="6"/>
  <c r="BN229" i="6"/>
  <c r="BN230" i="6"/>
  <c r="BN231" i="6"/>
  <c r="BN232" i="6"/>
  <c r="BN233" i="6"/>
  <c r="BN234" i="6"/>
  <c r="BN235" i="6"/>
  <c r="BN3" i="6"/>
  <c r="BN7" i="6"/>
  <c r="BN14" i="6"/>
  <c r="BN20" i="6"/>
  <c r="BN25" i="6"/>
  <c r="BN30" i="6"/>
  <c r="BN34" i="6"/>
  <c r="BN47" i="6"/>
  <c r="BN51" i="6"/>
  <c r="BN55" i="6"/>
  <c r="BN94" i="6"/>
  <c r="BN98" i="6"/>
  <c r="BN102" i="6"/>
  <c r="BN116" i="6"/>
  <c r="BN117" i="6"/>
  <c r="BN118" i="6"/>
  <c r="BN119" i="6"/>
  <c r="BN120" i="6"/>
  <c r="BN121" i="6"/>
  <c r="BN122" i="6"/>
  <c r="BN123" i="6"/>
  <c r="BN124" i="6"/>
  <c r="BN125" i="6"/>
  <c r="BN126" i="6"/>
  <c r="BN127" i="6"/>
  <c r="BN141" i="6"/>
  <c r="BN145" i="6"/>
  <c r="BN149" i="6"/>
  <c r="BN164" i="6"/>
  <c r="BN165" i="6"/>
  <c r="BN166" i="6"/>
  <c r="BN167" i="6"/>
  <c r="BN168" i="6"/>
  <c r="BN169" i="6"/>
  <c r="BN170" i="6"/>
  <c r="BN171" i="6"/>
  <c r="BN172" i="6"/>
  <c r="BN173" i="6"/>
  <c r="BN174" i="6"/>
  <c r="BN175" i="6"/>
  <c r="BN189" i="6"/>
  <c r="BN193" i="6"/>
  <c r="BN197" i="6"/>
  <c r="BN212" i="6"/>
  <c r="BN213" i="6"/>
  <c r="BN214" i="6"/>
  <c r="BN215" i="6"/>
  <c r="BN216" i="6"/>
  <c r="BN217" i="6"/>
  <c r="BN218" i="6"/>
  <c r="BN219" i="6"/>
  <c r="BN220" i="6"/>
  <c r="BN221" i="6"/>
  <c r="BN222" i="6"/>
  <c r="BN223" i="6"/>
  <c r="BN237" i="6"/>
  <c r="BN241" i="6"/>
  <c r="BN245" i="6"/>
  <c r="BN260" i="6"/>
  <c r="BN261" i="6"/>
  <c r="BN262" i="6"/>
  <c r="BN263" i="6"/>
  <c r="BN264" i="6"/>
  <c r="BN265" i="6"/>
  <c r="BN266" i="6"/>
  <c r="BN267" i="6"/>
  <c r="BN268" i="6"/>
  <c r="BN269" i="6"/>
  <c r="BN270" i="6"/>
  <c r="BN271" i="6"/>
  <c r="BN272" i="6"/>
  <c r="BN273" i="6"/>
  <c r="BN274" i="6"/>
  <c r="BN275" i="6"/>
  <c r="BN276" i="6"/>
  <c r="BN277" i="6"/>
  <c r="BN278" i="6"/>
  <c r="BN279" i="6"/>
  <c r="BN280" i="6"/>
  <c r="BN281" i="6"/>
  <c r="BN282" i="6"/>
  <c r="BN283" i="6"/>
  <c r="BN284" i="6"/>
  <c r="BN285" i="6"/>
  <c r="BN286" i="6"/>
  <c r="BN287" i="6"/>
  <c r="BN288" i="6"/>
  <c r="BN289" i="6"/>
  <c r="BN290" i="6"/>
  <c r="BN291" i="6"/>
  <c r="BN292" i="6"/>
  <c r="BN293" i="6"/>
  <c r="BN294" i="6"/>
  <c r="BN295" i="6"/>
  <c r="BN296" i="6"/>
  <c r="BN297" i="6"/>
  <c r="BN298" i="6"/>
  <c r="BN299" i="6"/>
  <c r="BN300" i="6"/>
  <c r="BN301" i="6"/>
  <c r="BN302" i="6"/>
  <c r="BN303" i="6"/>
  <c r="BN304" i="6"/>
  <c r="BN305" i="6"/>
  <c r="BN306" i="6"/>
  <c r="BN307" i="6"/>
  <c r="BN308" i="6"/>
  <c r="BN309" i="6"/>
  <c r="BN310" i="6"/>
  <c r="BN311" i="6"/>
  <c r="BN312" i="6"/>
  <c r="BN313" i="6"/>
  <c r="BN314" i="6"/>
  <c r="BN315" i="6"/>
  <c r="BN316" i="6"/>
  <c r="BN317" i="6"/>
  <c r="BN318" i="6"/>
  <c r="BN319" i="6"/>
  <c r="BN320" i="6"/>
  <c r="BN321" i="6"/>
  <c r="BN322" i="6"/>
  <c r="BN323" i="6"/>
  <c r="BN324" i="6"/>
  <c r="BN325" i="6"/>
  <c r="BN326" i="6"/>
  <c r="BN327" i="6"/>
  <c r="BN328" i="6"/>
  <c r="BN329" i="6"/>
  <c r="BN330" i="6"/>
  <c r="BN331" i="6"/>
  <c r="BN332" i="6"/>
  <c r="BJ4" i="6"/>
  <c r="BJ6" i="6"/>
  <c r="BJ12" i="6"/>
  <c r="BJ13" i="6"/>
  <c r="BJ15" i="6"/>
  <c r="BJ19" i="6"/>
  <c r="BJ23" i="6"/>
  <c r="BJ27" i="6"/>
  <c r="BJ31" i="6"/>
  <c r="BJ33" i="6"/>
  <c r="BJ56" i="6"/>
  <c r="BJ57" i="6"/>
  <c r="BJ58" i="6"/>
  <c r="BJ59" i="6"/>
  <c r="BJ60" i="6"/>
  <c r="BJ61" i="6"/>
  <c r="BJ62" i="6"/>
  <c r="BJ63" i="6"/>
  <c r="BJ64" i="6"/>
  <c r="BJ65" i="6"/>
  <c r="BJ66" i="6"/>
  <c r="BJ67" i="6"/>
  <c r="BJ104" i="6"/>
  <c r="BJ105" i="6"/>
  <c r="BJ106" i="6"/>
  <c r="BJ107" i="6"/>
  <c r="BJ108" i="6"/>
  <c r="BJ109" i="6"/>
  <c r="BJ110" i="6"/>
  <c r="BJ111" i="6"/>
  <c r="BJ112" i="6"/>
  <c r="BJ113" i="6"/>
  <c r="BJ114" i="6"/>
  <c r="BJ115" i="6"/>
  <c r="BJ176" i="6"/>
  <c r="BJ177" i="6"/>
  <c r="BJ178" i="6"/>
  <c r="BJ179" i="6"/>
  <c r="BJ180" i="6"/>
  <c r="BJ181" i="6"/>
  <c r="BJ182" i="6"/>
  <c r="BJ183" i="6"/>
  <c r="BJ184" i="6"/>
  <c r="BJ185" i="6"/>
  <c r="BJ186" i="6"/>
  <c r="BJ187" i="6"/>
  <c r="BJ224" i="6"/>
  <c r="BJ225" i="6"/>
  <c r="BJ226" i="6"/>
  <c r="BJ227" i="6"/>
  <c r="BJ228" i="6"/>
  <c r="BJ229" i="6"/>
  <c r="BJ230" i="6"/>
  <c r="BJ231" i="6"/>
  <c r="BJ232" i="6"/>
  <c r="BJ233" i="6"/>
  <c r="BJ234" i="6"/>
  <c r="BJ235" i="6"/>
  <c r="BJ2" i="6"/>
  <c r="BJ7" i="6"/>
  <c r="BJ11" i="6"/>
  <c r="BJ18" i="6"/>
  <c r="BJ20" i="6"/>
  <c r="BJ29" i="6"/>
  <c r="BJ32" i="6"/>
  <c r="BJ34" i="6"/>
  <c r="BJ47" i="6"/>
  <c r="BJ51" i="6"/>
  <c r="BJ55" i="6"/>
  <c r="BJ68" i="6"/>
  <c r="BJ69" i="6"/>
  <c r="BJ70" i="6"/>
  <c r="BJ71" i="6"/>
  <c r="BJ72" i="6"/>
  <c r="BJ73" i="6"/>
  <c r="BJ74" i="6"/>
  <c r="BJ75" i="6"/>
  <c r="BJ76" i="6"/>
  <c r="BJ77" i="6"/>
  <c r="BJ78" i="6"/>
  <c r="BJ79" i="6"/>
  <c r="BJ94" i="6"/>
  <c r="BJ98" i="6"/>
  <c r="BJ102" i="6"/>
  <c r="BJ128" i="6"/>
  <c r="BJ129" i="6"/>
  <c r="BJ130" i="6"/>
  <c r="BJ131" i="6"/>
  <c r="BJ132" i="6"/>
  <c r="BJ133" i="6"/>
  <c r="BJ134" i="6"/>
  <c r="BJ135" i="6"/>
  <c r="BJ136" i="6"/>
  <c r="BJ137" i="6"/>
  <c r="BJ138" i="6"/>
  <c r="BJ139" i="6"/>
  <c r="BJ141" i="6"/>
  <c r="BJ145" i="6"/>
  <c r="BJ149" i="6"/>
  <c r="BJ152" i="6"/>
  <c r="BJ153" i="6"/>
  <c r="BJ154" i="6"/>
  <c r="BJ155" i="6"/>
  <c r="BJ156" i="6"/>
  <c r="BJ157" i="6"/>
  <c r="BJ158" i="6"/>
  <c r="BJ159" i="6"/>
  <c r="BJ160" i="6"/>
  <c r="BJ161" i="6"/>
  <c r="BJ162" i="6"/>
  <c r="BJ163" i="6"/>
  <c r="BJ189" i="6"/>
  <c r="BJ193" i="6"/>
  <c r="BJ197" i="6"/>
  <c r="BJ200" i="6"/>
  <c r="BJ201" i="6"/>
  <c r="BJ202" i="6"/>
  <c r="BJ203" i="6"/>
  <c r="BJ204" i="6"/>
  <c r="BJ205" i="6"/>
  <c r="BJ206" i="6"/>
  <c r="BJ207" i="6"/>
  <c r="BJ208" i="6"/>
  <c r="BJ209" i="6"/>
  <c r="BJ210" i="6"/>
  <c r="BJ211" i="6"/>
  <c r="BJ237" i="6"/>
  <c r="BJ241" i="6"/>
  <c r="BJ245" i="6"/>
  <c r="BJ248" i="6"/>
  <c r="BJ249" i="6"/>
  <c r="BJ250" i="6"/>
  <c r="BJ251" i="6"/>
  <c r="BJ252" i="6"/>
  <c r="BJ253" i="6"/>
  <c r="BJ254" i="6"/>
  <c r="BJ255" i="6"/>
  <c r="BJ256" i="6"/>
  <c r="BJ257" i="6"/>
  <c r="BJ258" i="6"/>
  <c r="BJ259" i="6"/>
  <c r="AR8" i="6"/>
  <c r="AR10" i="6"/>
  <c r="AR17" i="6"/>
  <c r="AR21" i="6"/>
  <c r="AR25" i="6"/>
  <c r="AR29" i="6"/>
  <c r="AR35" i="6"/>
  <c r="AR36" i="6"/>
  <c r="AR37" i="6"/>
  <c r="AR38" i="6"/>
  <c r="AR39" i="6"/>
  <c r="AR40" i="6"/>
  <c r="AR41" i="6"/>
  <c r="AR42" i="6"/>
  <c r="AR43" i="6"/>
  <c r="AR80" i="6"/>
  <c r="AR81" i="6"/>
  <c r="AR82" i="6"/>
  <c r="AR83" i="6"/>
  <c r="AR84" i="6"/>
  <c r="AR85" i="6"/>
  <c r="AR86" i="6"/>
  <c r="AR87" i="6"/>
  <c r="AR88" i="6"/>
  <c r="AR89" i="6"/>
  <c r="AR90" i="6"/>
  <c r="AR91" i="6"/>
  <c r="AR128" i="6"/>
  <c r="AR129" i="6"/>
  <c r="AR130" i="6"/>
  <c r="AR131" i="6"/>
  <c r="AR132" i="6"/>
  <c r="AR133" i="6"/>
  <c r="AR134" i="6"/>
  <c r="AR135" i="6"/>
  <c r="AR136" i="6"/>
  <c r="AR137" i="6"/>
  <c r="AR138" i="6"/>
  <c r="AR139" i="6"/>
  <c r="AR152" i="6"/>
  <c r="AR153" i="6"/>
  <c r="AR154" i="6"/>
  <c r="AR155" i="6"/>
  <c r="AR156" i="6"/>
  <c r="AR157" i="6"/>
  <c r="AR158" i="6"/>
  <c r="AR159" i="6"/>
  <c r="AR160" i="6"/>
  <c r="AR161" i="6"/>
  <c r="AR162" i="6"/>
  <c r="AR163" i="6"/>
  <c r="AR200" i="6"/>
  <c r="AR201" i="6"/>
  <c r="AR202" i="6"/>
  <c r="AR203" i="6"/>
  <c r="AR204" i="6"/>
  <c r="AR205" i="6"/>
  <c r="AR206" i="6"/>
  <c r="AR207" i="6"/>
  <c r="AR208" i="6"/>
  <c r="AR209" i="6"/>
  <c r="AR210" i="6"/>
  <c r="AR211" i="6"/>
  <c r="AR248" i="6"/>
  <c r="AR249" i="6"/>
  <c r="AR250" i="6"/>
  <c r="AR251" i="6"/>
  <c r="AR252" i="6"/>
  <c r="AR253" i="6"/>
  <c r="AR254" i="6"/>
  <c r="AR255" i="6"/>
  <c r="AR256" i="6"/>
  <c r="AR257" i="6"/>
  <c r="AR258" i="6"/>
  <c r="AR259" i="6"/>
  <c r="AR5" i="6"/>
  <c r="AR9" i="6"/>
  <c r="AR13" i="6"/>
  <c r="AR16" i="6"/>
  <c r="AR26" i="6"/>
  <c r="AR27" i="6"/>
  <c r="AR44" i="6"/>
  <c r="AR48" i="6"/>
  <c r="AR52" i="6"/>
  <c r="AR95" i="6"/>
  <c r="AR99" i="6"/>
  <c r="AR103" i="6"/>
  <c r="AR105" i="6"/>
  <c r="AR107" i="6"/>
  <c r="AR109" i="6"/>
  <c r="AR111" i="6"/>
  <c r="AR113" i="6"/>
  <c r="N113" i="6" s="1"/>
  <c r="AR115" i="6"/>
  <c r="AR142" i="6"/>
  <c r="AR146" i="6"/>
  <c r="AR150" i="6"/>
  <c r="AR190" i="6"/>
  <c r="AR194" i="6"/>
  <c r="AR198" i="6"/>
  <c r="AR238" i="6"/>
  <c r="AR242" i="6"/>
  <c r="AR246" i="6"/>
  <c r="AR333" i="6"/>
  <c r="AR334" i="6"/>
  <c r="AR335" i="6"/>
  <c r="AR336" i="6"/>
  <c r="AR337" i="6"/>
  <c r="AR338" i="6"/>
  <c r="AR339" i="6"/>
  <c r="AR340" i="6"/>
  <c r="AR341" i="6"/>
  <c r="AR342" i="6"/>
  <c r="AR343" i="6"/>
  <c r="AR344" i="6"/>
  <c r="AR345" i="6"/>
  <c r="AR346" i="6"/>
  <c r="AR347" i="6"/>
  <c r="AR348" i="6"/>
  <c r="AR349" i="6"/>
  <c r="AR350" i="6"/>
  <c r="AR351" i="6"/>
  <c r="AR352" i="6"/>
  <c r="AR353" i="6"/>
  <c r="AR354" i="6"/>
  <c r="AR355" i="6"/>
  <c r="AR356" i="6"/>
  <c r="AR357" i="6"/>
  <c r="AR358" i="6"/>
  <c r="AR359" i="6"/>
  <c r="AR360" i="6"/>
  <c r="AR361" i="6"/>
  <c r="AR362" i="6"/>
  <c r="AR363" i="6"/>
  <c r="AR364" i="6"/>
  <c r="AR365" i="6"/>
  <c r="AR366" i="6"/>
  <c r="AR367" i="6"/>
  <c r="AR368" i="6"/>
  <c r="AR369" i="6"/>
  <c r="AR370" i="6"/>
  <c r="AR371" i="6"/>
  <c r="AR372" i="6"/>
  <c r="AR373" i="6"/>
  <c r="AR374" i="6"/>
  <c r="AR375" i="6"/>
  <c r="AR376" i="6"/>
  <c r="AR377" i="6"/>
  <c r="AR378" i="6"/>
  <c r="AR379" i="6"/>
  <c r="AR380" i="6"/>
  <c r="AR381" i="6"/>
  <c r="AR382" i="6"/>
  <c r="AR383" i="6"/>
  <c r="AR384" i="6"/>
  <c r="AR385" i="6"/>
  <c r="AR386" i="6"/>
  <c r="AR387" i="6"/>
  <c r="AR388" i="6"/>
  <c r="AR389" i="6"/>
  <c r="AR390" i="6"/>
  <c r="AR391" i="6"/>
  <c r="AR392" i="6"/>
  <c r="AR393" i="6"/>
  <c r="AR394" i="6"/>
  <c r="AR395" i="6"/>
  <c r="AR396" i="6"/>
  <c r="AR397" i="6"/>
  <c r="AR398" i="6"/>
  <c r="AR399" i="6"/>
  <c r="AR400" i="6"/>
  <c r="AR401" i="6"/>
  <c r="AR402" i="6"/>
  <c r="AR403" i="6"/>
  <c r="AR404" i="6"/>
  <c r="AR405" i="6"/>
  <c r="AR406" i="6"/>
  <c r="AR407" i="6"/>
  <c r="AR408" i="6"/>
  <c r="AR409" i="6"/>
  <c r="AR410" i="6"/>
  <c r="AR411" i="6"/>
  <c r="AR412" i="6"/>
  <c r="AR413" i="6"/>
  <c r="AR414" i="6"/>
  <c r="AR415" i="6"/>
  <c r="AR416" i="6"/>
  <c r="AR417" i="6"/>
  <c r="AR418" i="6"/>
  <c r="AR419" i="6"/>
  <c r="AR420" i="6"/>
  <c r="AR421" i="6"/>
  <c r="AR422" i="6"/>
  <c r="AR423" i="6"/>
  <c r="AR424" i="6"/>
  <c r="AR425" i="6"/>
  <c r="AR426" i="6"/>
  <c r="AR427" i="6"/>
  <c r="AR428" i="6"/>
  <c r="AR429" i="6"/>
  <c r="AR430" i="6"/>
  <c r="AR431" i="6"/>
  <c r="AR432" i="6"/>
  <c r="AR433" i="6"/>
  <c r="AR434" i="6"/>
  <c r="AR435" i="6"/>
  <c r="AR436" i="6"/>
  <c r="AR437" i="6"/>
  <c r="AR438" i="6"/>
  <c r="AR439" i="6"/>
  <c r="AR440" i="6"/>
  <c r="AR441" i="6"/>
  <c r="AR442" i="6"/>
  <c r="AR443" i="6"/>
  <c r="AR444" i="6"/>
  <c r="AR445" i="6"/>
  <c r="AR446" i="6"/>
  <c r="AR447" i="6"/>
  <c r="AR448" i="6"/>
  <c r="AR449" i="6"/>
  <c r="AR450" i="6"/>
  <c r="AR451" i="6"/>
  <c r="AR452" i="6"/>
  <c r="AR453" i="6"/>
  <c r="AR454" i="6"/>
  <c r="AR455" i="6"/>
  <c r="AR456" i="6"/>
  <c r="AR457" i="6"/>
  <c r="AR458" i="6"/>
  <c r="AR459" i="6"/>
  <c r="AR460" i="6"/>
  <c r="AR461" i="6"/>
  <c r="AR462" i="6"/>
  <c r="AR463" i="6"/>
  <c r="AR464" i="6"/>
  <c r="AR465" i="6"/>
  <c r="AR466" i="6"/>
  <c r="AR467" i="6"/>
  <c r="AR468" i="6"/>
  <c r="AR469" i="6"/>
  <c r="AR470" i="6"/>
  <c r="AR471" i="6"/>
  <c r="AR472" i="6"/>
  <c r="AR473" i="6"/>
  <c r="AR474" i="6"/>
  <c r="AR475" i="6"/>
  <c r="AR476" i="6"/>
  <c r="AR477" i="6"/>
  <c r="AR478" i="6"/>
  <c r="AR479" i="6"/>
  <c r="AR480" i="6"/>
  <c r="AR481" i="6"/>
  <c r="AR482" i="6"/>
  <c r="AR483" i="6"/>
  <c r="AR484" i="6"/>
  <c r="AR485" i="6"/>
  <c r="AR486" i="6"/>
  <c r="AR487" i="6"/>
  <c r="AR488" i="6"/>
  <c r="AR489" i="6"/>
  <c r="AR490" i="6"/>
  <c r="AR491" i="6"/>
  <c r="AR492" i="6"/>
  <c r="AR493" i="6"/>
  <c r="AR494" i="6"/>
  <c r="AR495" i="6"/>
  <c r="AR496" i="6"/>
  <c r="AR497" i="6"/>
  <c r="AR498" i="6"/>
  <c r="AR499" i="6"/>
  <c r="AR500" i="6"/>
  <c r="AR501" i="6"/>
  <c r="AR502" i="6"/>
  <c r="AR503" i="6"/>
  <c r="AR504" i="6"/>
  <c r="AR505" i="6"/>
  <c r="AR506" i="6"/>
  <c r="AR507" i="6"/>
  <c r="AR508" i="6"/>
  <c r="AR509" i="6"/>
  <c r="AR510" i="6"/>
  <c r="AR511" i="6"/>
  <c r="AR512" i="6"/>
  <c r="AR513" i="6"/>
  <c r="AR514" i="6"/>
  <c r="AR515" i="6"/>
  <c r="AR516" i="6"/>
  <c r="AR517" i="6"/>
  <c r="AR518" i="6"/>
  <c r="AR519" i="6"/>
  <c r="AR520" i="6"/>
  <c r="AR521" i="6"/>
  <c r="AR522" i="6"/>
  <c r="AR523" i="6"/>
  <c r="AR524" i="6"/>
  <c r="AR525" i="6"/>
  <c r="AR526" i="6"/>
  <c r="AR527" i="6"/>
  <c r="AR528" i="6"/>
  <c r="AR529" i="6"/>
  <c r="AR530" i="6"/>
  <c r="AR531" i="6"/>
  <c r="AR532" i="6"/>
  <c r="AR533" i="6"/>
  <c r="AR534" i="6"/>
  <c r="AR535" i="6"/>
  <c r="AR536" i="6"/>
  <c r="AR537" i="6"/>
  <c r="AR538" i="6"/>
  <c r="AR539" i="6"/>
  <c r="AR540" i="6"/>
  <c r="AR541" i="6"/>
  <c r="AR542" i="6"/>
  <c r="AR543" i="6"/>
  <c r="AR544" i="6"/>
  <c r="AR545" i="6"/>
  <c r="AR546" i="6"/>
  <c r="AR547" i="6"/>
  <c r="AR548" i="6"/>
  <c r="AR549" i="6"/>
  <c r="AR550" i="6"/>
  <c r="AR551" i="6"/>
  <c r="AR552" i="6"/>
  <c r="AR553" i="6"/>
  <c r="AR554" i="6"/>
  <c r="AR555" i="6"/>
  <c r="AR556" i="6"/>
  <c r="AR557" i="6"/>
  <c r="AR558" i="6"/>
  <c r="AR559" i="6"/>
  <c r="AR560" i="6"/>
  <c r="AR561" i="6"/>
  <c r="AR562" i="6"/>
  <c r="AR563" i="6"/>
  <c r="AR564" i="6"/>
  <c r="AR565" i="6"/>
  <c r="AR566" i="6"/>
  <c r="AR567" i="6"/>
  <c r="AR568" i="6"/>
  <c r="AR569" i="6"/>
  <c r="AR570" i="6"/>
  <c r="AR571" i="6"/>
  <c r="AR572" i="6"/>
  <c r="AR573" i="6"/>
  <c r="AR574" i="6"/>
  <c r="AR575" i="6"/>
  <c r="AR576" i="6"/>
  <c r="AR577" i="6"/>
  <c r="AR578" i="6"/>
  <c r="AR579" i="6"/>
  <c r="AR580" i="6"/>
  <c r="AR581" i="6"/>
  <c r="AR582" i="6"/>
  <c r="AR583" i="6"/>
  <c r="AR584" i="6"/>
  <c r="AR585" i="6"/>
  <c r="AR586" i="6"/>
  <c r="AR587" i="6"/>
  <c r="AR588" i="6"/>
  <c r="AR589" i="6"/>
  <c r="AR590" i="6"/>
  <c r="AR591" i="6"/>
  <c r="AR592" i="6"/>
  <c r="AR593" i="6"/>
  <c r="AR594" i="6"/>
  <c r="AR595" i="6"/>
  <c r="AR596" i="6"/>
  <c r="AR597" i="6"/>
  <c r="AR598" i="6"/>
  <c r="AR599" i="6"/>
  <c r="AR600" i="6"/>
  <c r="AR601" i="6"/>
  <c r="AR602" i="6"/>
  <c r="AR603" i="6"/>
  <c r="AR604" i="6"/>
  <c r="AR605" i="6"/>
  <c r="AR606" i="6"/>
  <c r="AR607" i="6"/>
  <c r="AR608" i="6"/>
  <c r="AR609" i="6"/>
  <c r="AR610" i="6"/>
  <c r="AR611" i="6"/>
  <c r="AR612" i="6"/>
  <c r="AR613" i="6"/>
  <c r="AR614" i="6"/>
  <c r="AR615" i="6"/>
  <c r="AR616" i="6"/>
  <c r="AR617" i="6"/>
  <c r="AR618" i="6"/>
  <c r="AR619" i="6"/>
  <c r="AR620" i="6"/>
  <c r="AR621" i="6"/>
  <c r="AR622" i="6"/>
  <c r="AR623" i="6"/>
  <c r="AR624" i="6"/>
  <c r="AR625" i="6"/>
  <c r="AR626" i="6"/>
  <c r="AR627" i="6"/>
  <c r="AR628" i="6"/>
  <c r="AR629" i="6"/>
  <c r="AR630" i="6"/>
  <c r="AR631" i="6"/>
  <c r="AR632" i="6"/>
  <c r="AR633" i="6"/>
  <c r="AR634" i="6"/>
  <c r="AR635" i="6"/>
  <c r="AR636" i="6"/>
  <c r="AR637" i="6"/>
  <c r="AR638" i="6"/>
  <c r="AR639" i="6"/>
  <c r="AR640" i="6"/>
  <c r="AR641" i="6"/>
  <c r="AR642" i="6"/>
  <c r="AR643" i="6"/>
  <c r="AR644" i="6"/>
  <c r="AR645" i="6"/>
  <c r="AR646" i="6"/>
  <c r="AR647" i="6"/>
  <c r="AR648" i="6"/>
  <c r="AR649" i="6"/>
  <c r="AR650" i="6"/>
  <c r="AR651" i="6"/>
  <c r="AR652" i="6"/>
  <c r="AR653" i="6"/>
  <c r="AR654" i="6"/>
  <c r="AR655" i="6"/>
  <c r="AR656" i="6"/>
  <c r="AR657" i="6"/>
  <c r="AR658" i="6"/>
  <c r="AR659" i="6"/>
  <c r="AR660" i="6"/>
  <c r="AR661" i="6"/>
  <c r="AR662" i="6"/>
  <c r="AR663" i="6"/>
  <c r="AR664" i="6"/>
  <c r="AR665" i="6"/>
  <c r="AR666" i="6"/>
  <c r="AN8" i="6"/>
  <c r="AN10" i="6"/>
  <c r="AN17" i="6"/>
  <c r="AN21" i="6"/>
  <c r="AN25" i="6"/>
  <c r="N25" i="6" s="1"/>
  <c r="AN29" i="6"/>
  <c r="N29" i="6" s="1"/>
  <c r="AN35" i="6"/>
  <c r="N35" i="6" s="1"/>
  <c r="AN36" i="6"/>
  <c r="AN37" i="6"/>
  <c r="AN38" i="6"/>
  <c r="N38" i="6" s="1"/>
  <c r="AN39" i="6"/>
  <c r="N39" i="6" s="1"/>
  <c r="AN40" i="6"/>
  <c r="AN41" i="6"/>
  <c r="N41" i="6" s="1"/>
  <c r="AN42" i="6"/>
  <c r="AN43" i="6"/>
  <c r="AN80" i="6"/>
  <c r="N80" i="6" s="1"/>
  <c r="AN81" i="6"/>
  <c r="AN82" i="6"/>
  <c r="AN83" i="6"/>
  <c r="AN84" i="6"/>
  <c r="N84" i="6" s="1"/>
  <c r="AN85" i="6"/>
  <c r="AN86" i="6"/>
  <c r="AN87" i="6"/>
  <c r="AN88" i="6"/>
  <c r="N88" i="6" s="1"/>
  <c r="AN89" i="6"/>
  <c r="AN90" i="6"/>
  <c r="AN91" i="6"/>
  <c r="AN128" i="6"/>
  <c r="AN129" i="6"/>
  <c r="N129" i="6" s="1"/>
  <c r="AN130" i="6"/>
  <c r="AN131" i="6"/>
  <c r="N131" i="6" s="1"/>
  <c r="AN132" i="6"/>
  <c r="N132" i="6" s="1"/>
  <c r="AN133" i="6"/>
  <c r="N133" i="6" s="1"/>
  <c r="AN134" i="6"/>
  <c r="AN135" i="6"/>
  <c r="AN136" i="6"/>
  <c r="AN137" i="6"/>
  <c r="AN138" i="6"/>
  <c r="AN139" i="6"/>
  <c r="N139" i="6" s="1"/>
  <c r="AN152" i="6"/>
  <c r="N152" i="6" s="1"/>
  <c r="AN153" i="6"/>
  <c r="N153" i="6" s="1"/>
  <c r="AN154" i="6"/>
  <c r="AN155" i="6"/>
  <c r="N155" i="6" s="1"/>
  <c r="AN156" i="6"/>
  <c r="AN157" i="6"/>
  <c r="AN158" i="6"/>
  <c r="N158" i="6" s="1"/>
  <c r="AN159" i="6"/>
  <c r="N159" i="6" s="1"/>
  <c r="AN160" i="6"/>
  <c r="N160" i="6" s="1"/>
  <c r="AN161" i="6"/>
  <c r="N161" i="6" s="1"/>
  <c r="AN162" i="6"/>
  <c r="N162" i="6" s="1"/>
  <c r="AN163" i="6"/>
  <c r="N163" i="6" s="1"/>
  <c r="AN200" i="6"/>
  <c r="AN201" i="6"/>
  <c r="N201" i="6" s="1"/>
  <c r="AN202" i="6"/>
  <c r="AN203" i="6"/>
  <c r="AN204" i="6"/>
  <c r="N204" i="6" s="1"/>
  <c r="AN205" i="6"/>
  <c r="AN206" i="6"/>
  <c r="AN207" i="6"/>
  <c r="AN208" i="6"/>
  <c r="N208" i="6" s="1"/>
  <c r="AN209" i="6"/>
  <c r="N209" i="6" s="1"/>
  <c r="AN210" i="6"/>
  <c r="AN211" i="6"/>
  <c r="N211" i="6" s="1"/>
  <c r="AN248" i="6"/>
  <c r="N248" i="6" s="1"/>
  <c r="AN249" i="6"/>
  <c r="N249" i="6" s="1"/>
  <c r="AN250" i="6"/>
  <c r="AN251" i="6"/>
  <c r="AN252" i="6"/>
  <c r="N252" i="6" s="1"/>
  <c r="AN253" i="6"/>
  <c r="N253" i="6" s="1"/>
  <c r="AN254" i="6"/>
  <c r="N254" i="6" s="1"/>
  <c r="AN255" i="6"/>
  <c r="N255" i="6" s="1"/>
  <c r="AN256" i="6"/>
  <c r="AN257" i="6"/>
  <c r="N257" i="6" s="1"/>
  <c r="AN258" i="6"/>
  <c r="N258" i="6" s="1"/>
  <c r="AN259" i="6"/>
  <c r="AN3" i="6"/>
  <c r="AN7" i="6"/>
  <c r="AN13" i="6"/>
  <c r="AN14" i="6"/>
  <c r="N14" i="6" s="1"/>
  <c r="AN20" i="6"/>
  <c r="AN27" i="6"/>
  <c r="AN30" i="6"/>
  <c r="AN34" i="6"/>
  <c r="AN47" i="6"/>
  <c r="AN51" i="6"/>
  <c r="AN55" i="6"/>
  <c r="AN94" i="6"/>
  <c r="AN98" i="6"/>
  <c r="AN102" i="6"/>
  <c r="AN105" i="6"/>
  <c r="AN107" i="6"/>
  <c r="N107" i="6" s="1"/>
  <c r="AN109" i="6"/>
  <c r="AN111" i="6"/>
  <c r="AN113" i="6"/>
  <c r="AN115" i="6"/>
  <c r="AN116" i="6"/>
  <c r="AN117" i="6"/>
  <c r="AN118" i="6"/>
  <c r="AN119" i="6"/>
  <c r="N119" i="6" s="1"/>
  <c r="AN120" i="6"/>
  <c r="AN121" i="6"/>
  <c r="N121" i="6" s="1"/>
  <c r="AN122" i="6"/>
  <c r="AN123" i="6"/>
  <c r="AN124" i="6"/>
  <c r="AN125" i="6"/>
  <c r="N125" i="6" s="1"/>
  <c r="AN126" i="6"/>
  <c r="AN127" i="6"/>
  <c r="AN141" i="6"/>
  <c r="AN145" i="6"/>
  <c r="AN149" i="6"/>
  <c r="AN164" i="6"/>
  <c r="AN165" i="6"/>
  <c r="AN166" i="6"/>
  <c r="AN167" i="6"/>
  <c r="AN168" i="6"/>
  <c r="AN169" i="6"/>
  <c r="AN170" i="6"/>
  <c r="N170" i="6" s="1"/>
  <c r="AN171" i="6"/>
  <c r="AN172" i="6"/>
  <c r="AN173" i="6"/>
  <c r="AN174" i="6"/>
  <c r="AN175" i="6"/>
  <c r="AN189" i="6"/>
  <c r="AN193" i="6"/>
  <c r="AN197" i="6"/>
  <c r="AN212" i="6"/>
  <c r="AN213" i="6"/>
  <c r="AN214" i="6"/>
  <c r="AN215" i="6"/>
  <c r="N215" i="6" s="1"/>
  <c r="AN216" i="6"/>
  <c r="AN217" i="6"/>
  <c r="AN218" i="6"/>
  <c r="N218" i="6" s="1"/>
  <c r="AN219" i="6"/>
  <c r="N219" i="6" s="1"/>
  <c r="AN220" i="6"/>
  <c r="AN221" i="6"/>
  <c r="AN222" i="6"/>
  <c r="AN223" i="6"/>
  <c r="N223" i="6" s="1"/>
  <c r="AN237" i="6"/>
  <c r="AN241" i="6"/>
  <c r="AN245" i="6"/>
  <c r="AN260" i="6"/>
  <c r="AN261" i="6"/>
  <c r="N261" i="6" s="1"/>
  <c r="AN262" i="6"/>
  <c r="AN263" i="6"/>
  <c r="N263" i="6" s="1"/>
  <c r="AN264" i="6"/>
  <c r="AN265" i="6"/>
  <c r="N265" i="6" s="1"/>
  <c r="AN266" i="6"/>
  <c r="AN267" i="6"/>
  <c r="N267" i="6" s="1"/>
  <c r="AN268" i="6"/>
  <c r="AN269" i="6"/>
  <c r="N269" i="6" s="1"/>
  <c r="AN270" i="6"/>
  <c r="AN271" i="6"/>
  <c r="N271" i="6" s="1"/>
  <c r="AN272" i="6"/>
  <c r="AN273" i="6"/>
  <c r="AN274" i="6"/>
  <c r="AN275" i="6"/>
  <c r="N275" i="6" s="1"/>
  <c r="AN276" i="6"/>
  <c r="AN277" i="6"/>
  <c r="N277" i="6" s="1"/>
  <c r="AN278" i="6"/>
  <c r="AN279" i="6"/>
  <c r="N279" i="6" s="1"/>
  <c r="AN280" i="6"/>
  <c r="AN281" i="6"/>
  <c r="N281" i="6" s="1"/>
  <c r="AN282" i="6"/>
  <c r="N282" i="6" s="1"/>
  <c r="AN283" i="6"/>
  <c r="N283" i="6" s="1"/>
  <c r="AN284" i="6"/>
  <c r="AN285" i="6"/>
  <c r="N285" i="6" s="1"/>
  <c r="AN286" i="6"/>
  <c r="N286" i="6" s="1"/>
  <c r="AN287" i="6"/>
  <c r="N287" i="6" s="1"/>
  <c r="AN288" i="6"/>
  <c r="AN289" i="6"/>
  <c r="AN290" i="6"/>
  <c r="AN291" i="6"/>
  <c r="N291" i="6" s="1"/>
  <c r="AN292" i="6"/>
  <c r="AN293" i="6"/>
  <c r="N293" i="6" s="1"/>
  <c r="AN294" i="6"/>
  <c r="AN295" i="6"/>
  <c r="N295" i="6" s="1"/>
  <c r="AN296" i="6"/>
  <c r="AN297" i="6"/>
  <c r="N297" i="6" s="1"/>
  <c r="AN298" i="6"/>
  <c r="AN299" i="6"/>
  <c r="N299" i="6" s="1"/>
  <c r="AN300" i="6"/>
  <c r="AN301" i="6"/>
  <c r="N301" i="6" s="1"/>
  <c r="AN302" i="6"/>
  <c r="AN303" i="6"/>
  <c r="N303" i="6" s="1"/>
  <c r="AN304" i="6"/>
  <c r="AN305" i="6"/>
  <c r="AN306" i="6"/>
  <c r="AN307" i="6"/>
  <c r="N307" i="6" s="1"/>
  <c r="AN308" i="6"/>
  <c r="AN309" i="6"/>
  <c r="N309" i="6" s="1"/>
  <c r="AN310" i="6"/>
  <c r="AN311" i="6"/>
  <c r="N311" i="6" s="1"/>
  <c r="AN312" i="6"/>
  <c r="AN313" i="6"/>
  <c r="N313" i="6" s="1"/>
  <c r="AN314" i="6"/>
  <c r="N314" i="6" s="1"/>
  <c r="AN315" i="6"/>
  <c r="N315" i="6" s="1"/>
  <c r="AN316" i="6"/>
  <c r="AN317" i="6"/>
  <c r="N317" i="6" s="1"/>
  <c r="AN318" i="6"/>
  <c r="N318" i="6" s="1"/>
  <c r="AN319" i="6"/>
  <c r="N319" i="6" s="1"/>
  <c r="AN320" i="6"/>
  <c r="AN321" i="6"/>
  <c r="AN322" i="6"/>
  <c r="AN323" i="6"/>
  <c r="N323" i="6" s="1"/>
  <c r="AN324" i="6"/>
  <c r="AN325" i="6"/>
  <c r="N325" i="6" s="1"/>
  <c r="AN326" i="6"/>
  <c r="AN327" i="6"/>
  <c r="N327" i="6" s="1"/>
  <c r="AN328" i="6"/>
  <c r="AN329" i="6"/>
  <c r="N329" i="6" s="1"/>
  <c r="AN330" i="6"/>
  <c r="AN331" i="6"/>
  <c r="N331" i="6" s="1"/>
  <c r="AN332" i="6"/>
  <c r="AN333" i="6"/>
  <c r="N333" i="6" s="1"/>
  <c r="AN334" i="6"/>
  <c r="N334" i="6" s="1"/>
  <c r="AN335" i="6"/>
  <c r="N335" i="6" s="1"/>
  <c r="AN336" i="6"/>
  <c r="AN337" i="6"/>
  <c r="AN338" i="6"/>
  <c r="N338" i="6" s="1"/>
  <c r="AN339" i="6"/>
  <c r="N339" i="6" s="1"/>
  <c r="AN340" i="6"/>
  <c r="AN341" i="6"/>
  <c r="N341" i="6" s="1"/>
  <c r="AN342" i="6"/>
  <c r="N342" i="6" s="1"/>
  <c r="AN343" i="6"/>
  <c r="N343" i="6" s="1"/>
  <c r="AN344" i="6"/>
  <c r="AN345" i="6"/>
  <c r="AN346" i="6"/>
  <c r="N346" i="6" s="1"/>
  <c r="AN347" i="6"/>
  <c r="N347" i="6" s="1"/>
  <c r="AN348" i="6"/>
  <c r="AN349" i="6"/>
  <c r="N349" i="6" s="1"/>
  <c r="AN350" i="6"/>
  <c r="N350" i="6" s="1"/>
  <c r="AN351" i="6"/>
  <c r="N351" i="6" s="1"/>
  <c r="AN352" i="6"/>
  <c r="AN353" i="6"/>
  <c r="AN354" i="6"/>
  <c r="N354" i="6" s="1"/>
  <c r="AN355" i="6"/>
  <c r="N355" i="6" s="1"/>
  <c r="AN356" i="6"/>
  <c r="AN357" i="6"/>
  <c r="N357" i="6" s="1"/>
  <c r="AN358" i="6"/>
  <c r="N358" i="6" s="1"/>
  <c r="AN359" i="6"/>
  <c r="N359" i="6" s="1"/>
  <c r="AN360" i="6"/>
  <c r="AN361" i="6"/>
  <c r="AN362" i="6"/>
  <c r="N362" i="6" s="1"/>
  <c r="AN363" i="6"/>
  <c r="N363" i="6" s="1"/>
  <c r="AN364" i="6"/>
  <c r="AN365" i="6"/>
  <c r="N365" i="6" s="1"/>
  <c r="AN366" i="6"/>
  <c r="N366" i="6" s="1"/>
  <c r="AN367" i="6"/>
  <c r="N367" i="6" s="1"/>
  <c r="AN368" i="6"/>
  <c r="N368" i="6" s="1"/>
  <c r="AN369" i="6"/>
  <c r="AN370" i="6"/>
  <c r="N370" i="6" s="1"/>
  <c r="AN371" i="6"/>
  <c r="AN372" i="6"/>
  <c r="N372" i="6" s="1"/>
  <c r="AN373" i="6"/>
  <c r="N373" i="6" s="1"/>
  <c r="AN374" i="6"/>
  <c r="N374" i="6" s="1"/>
  <c r="AN375" i="6"/>
  <c r="N375" i="6" s="1"/>
  <c r="AN376" i="6"/>
  <c r="N376" i="6" s="1"/>
  <c r="AN377" i="6"/>
  <c r="N377" i="6" s="1"/>
  <c r="AN378" i="6"/>
  <c r="N378" i="6" s="1"/>
  <c r="AN379" i="6"/>
  <c r="AN380" i="6"/>
  <c r="N380" i="6" s="1"/>
  <c r="AN381" i="6"/>
  <c r="N381" i="6" s="1"/>
  <c r="AN382" i="6"/>
  <c r="N382" i="6" s="1"/>
  <c r="AN383" i="6"/>
  <c r="N383" i="6" s="1"/>
  <c r="AN384" i="6"/>
  <c r="N384" i="6" s="1"/>
  <c r="AN385" i="6"/>
  <c r="N385" i="6" s="1"/>
  <c r="AN386" i="6"/>
  <c r="N386" i="6" s="1"/>
  <c r="AN387" i="6"/>
  <c r="AN388" i="6"/>
  <c r="N388" i="6" s="1"/>
  <c r="AN389" i="6"/>
  <c r="N389" i="6" s="1"/>
  <c r="AN390" i="6"/>
  <c r="N390" i="6" s="1"/>
  <c r="AN391" i="6"/>
  <c r="N391" i="6" s="1"/>
  <c r="AN392" i="6"/>
  <c r="N392" i="6" s="1"/>
  <c r="AN393" i="6"/>
  <c r="N393" i="6" s="1"/>
  <c r="AN394" i="6"/>
  <c r="N394" i="6" s="1"/>
  <c r="AN395" i="6"/>
  <c r="AN396" i="6"/>
  <c r="N396" i="6" s="1"/>
  <c r="AN397" i="6"/>
  <c r="N397" i="6" s="1"/>
  <c r="AN398" i="6"/>
  <c r="N398" i="6" s="1"/>
  <c r="AN399" i="6"/>
  <c r="N399" i="6" s="1"/>
  <c r="AN400" i="6"/>
  <c r="N400" i="6" s="1"/>
  <c r="AN401" i="6"/>
  <c r="N401" i="6" s="1"/>
  <c r="AN402" i="6"/>
  <c r="N402" i="6" s="1"/>
  <c r="AN403" i="6"/>
  <c r="AN404" i="6"/>
  <c r="N404" i="6" s="1"/>
  <c r="AN405" i="6"/>
  <c r="N405" i="6" s="1"/>
  <c r="AN406" i="6"/>
  <c r="N406" i="6" s="1"/>
  <c r="AN407" i="6"/>
  <c r="N407" i="6" s="1"/>
  <c r="AN408" i="6"/>
  <c r="N408" i="6" s="1"/>
  <c r="AN409" i="6"/>
  <c r="N409" i="6" s="1"/>
  <c r="AN410" i="6"/>
  <c r="N410" i="6" s="1"/>
  <c r="AN411" i="6"/>
  <c r="AN412" i="6"/>
  <c r="N412" i="6" s="1"/>
  <c r="AN413" i="6"/>
  <c r="N413" i="6" s="1"/>
  <c r="AN414" i="6"/>
  <c r="N414" i="6" s="1"/>
  <c r="AN415" i="6"/>
  <c r="N415" i="6" s="1"/>
  <c r="AN416" i="6"/>
  <c r="N416" i="6" s="1"/>
  <c r="AN417" i="6"/>
  <c r="N417" i="6" s="1"/>
  <c r="AN418" i="6"/>
  <c r="N418" i="6" s="1"/>
  <c r="AN419" i="6"/>
  <c r="AN420" i="6"/>
  <c r="N420" i="6" s="1"/>
  <c r="AN421" i="6"/>
  <c r="N421" i="6" s="1"/>
  <c r="AN422" i="6"/>
  <c r="N422" i="6" s="1"/>
  <c r="AN423" i="6"/>
  <c r="N423" i="6" s="1"/>
  <c r="AN424" i="6"/>
  <c r="N424" i="6" s="1"/>
  <c r="AN425" i="6"/>
  <c r="N425" i="6" s="1"/>
  <c r="AN426" i="6"/>
  <c r="N426" i="6" s="1"/>
  <c r="AN427" i="6"/>
  <c r="AN428" i="6"/>
  <c r="N428" i="6" s="1"/>
  <c r="AN429" i="6"/>
  <c r="N429" i="6" s="1"/>
  <c r="AN430" i="6"/>
  <c r="N430" i="6" s="1"/>
  <c r="AN431" i="6"/>
  <c r="N431" i="6" s="1"/>
  <c r="AN432" i="6"/>
  <c r="N432" i="6" s="1"/>
  <c r="AN433" i="6"/>
  <c r="N433" i="6" s="1"/>
  <c r="AN434" i="6"/>
  <c r="N434" i="6" s="1"/>
  <c r="AN435" i="6"/>
  <c r="AN436" i="6"/>
  <c r="N436" i="6" s="1"/>
  <c r="AN437" i="6"/>
  <c r="N437" i="6" s="1"/>
  <c r="AN438" i="6"/>
  <c r="N438" i="6" s="1"/>
  <c r="AN439" i="6"/>
  <c r="N439" i="6" s="1"/>
  <c r="AN440" i="6"/>
  <c r="N440" i="6" s="1"/>
  <c r="AN441" i="6"/>
  <c r="N441" i="6" s="1"/>
  <c r="AN442" i="6"/>
  <c r="N442" i="6" s="1"/>
  <c r="AN443" i="6"/>
  <c r="AN444" i="6"/>
  <c r="N444" i="6" s="1"/>
  <c r="AN445" i="6"/>
  <c r="N445" i="6" s="1"/>
  <c r="AN446" i="6"/>
  <c r="N446" i="6" s="1"/>
  <c r="AN447" i="6"/>
  <c r="N447" i="6" s="1"/>
  <c r="AN448" i="6"/>
  <c r="N448" i="6" s="1"/>
  <c r="AN449" i="6"/>
  <c r="N449" i="6" s="1"/>
  <c r="AN450" i="6"/>
  <c r="N450" i="6" s="1"/>
  <c r="AN451" i="6"/>
  <c r="AN452" i="6"/>
  <c r="N452" i="6" s="1"/>
  <c r="AN453" i="6"/>
  <c r="N453" i="6" s="1"/>
  <c r="AN454" i="6"/>
  <c r="N454" i="6" s="1"/>
  <c r="AN455" i="6"/>
  <c r="N455" i="6" s="1"/>
  <c r="AN456" i="6"/>
  <c r="N456" i="6" s="1"/>
  <c r="AN457" i="6"/>
  <c r="N457" i="6" s="1"/>
  <c r="AN458" i="6"/>
  <c r="N458" i="6" s="1"/>
  <c r="AN459" i="6"/>
  <c r="AN460" i="6"/>
  <c r="N460" i="6" s="1"/>
  <c r="AN461" i="6"/>
  <c r="N461" i="6" s="1"/>
  <c r="AN462" i="6"/>
  <c r="N462" i="6" s="1"/>
  <c r="AN463" i="6"/>
  <c r="N463" i="6" s="1"/>
  <c r="AN464" i="6"/>
  <c r="N464" i="6" s="1"/>
  <c r="AN465" i="6"/>
  <c r="N465" i="6" s="1"/>
  <c r="AN466" i="6"/>
  <c r="N466" i="6" s="1"/>
  <c r="AN467" i="6"/>
  <c r="AN468" i="6"/>
  <c r="N468" i="6" s="1"/>
  <c r="AN469" i="6"/>
  <c r="N469" i="6" s="1"/>
  <c r="AN470" i="6"/>
  <c r="N470" i="6" s="1"/>
  <c r="AN471" i="6"/>
  <c r="N471" i="6" s="1"/>
  <c r="AN472" i="6"/>
  <c r="N472" i="6" s="1"/>
  <c r="AN473" i="6"/>
  <c r="N473" i="6" s="1"/>
  <c r="AN474" i="6"/>
  <c r="N474" i="6" s="1"/>
  <c r="AN475" i="6"/>
  <c r="AN476" i="6"/>
  <c r="N476" i="6" s="1"/>
  <c r="AN477" i="6"/>
  <c r="N477" i="6" s="1"/>
  <c r="AN478" i="6"/>
  <c r="N478" i="6" s="1"/>
  <c r="AN479" i="6"/>
  <c r="N479" i="6" s="1"/>
  <c r="AN480" i="6"/>
  <c r="N480" i="6" s="1"/>
  <c r="AN481" i="6"/>
  <c r="N481" i="6" s="1"/>
  <c r="AN482" i="6"/>
  <c r="N482" i="6" s="1"/>
  <c r="AN483" i="6"/>
  <c r="AN484" i="6"/>
  <c r="N484" i="6" s="1"/>
  <c r="AN485" i="6"/>
  <c r="N485" i="6" s="1"/>
  <c r="AN486" i="6"/>
  <c r="N486" i="6" s="1"/>
  <c r="AN487" i="6"/>
  <c r="N487" i="6" s="1"/>
  <c r="AN488" i="6"/>
  <c r="N488" i="6" s="1"/>
  <c r="AN489" i="6"/>
  <c r="N489" i="6" s="1"/>
  <c r="AN490" i="6"/>
  <c r="N490" i="6" s="1"/>
  <c r="AN491" i="6"/>
  <c r="AN492" i="6"/>
  <c r="N492" i="6" s="1"/>
  <c r="AN493" i="6"/>
  <c r="N493" i="6" s="1"/>
  <c r="AN494" i="6"/>
  <c r="N494" i="6" s="1"/>
  <c r="AN495" i="6"/>
  <c r="N495" i="6" s="1"/>
  <c r="AN496" i="6"/>
  <c r="N496" i="6" s="1"/>
  <c r="AN497" i="6"/>
  <c r="N497" i="6" s="1"/>
  <c r="AN498" i="6"/>
  <c r="N498" i="6" s="1"/>
  <c r="AN499" i="6"/>
  <c r="AN500" i="6"/>
  <c r="N500" i="6" s="1"/>
  <c r="AN501" i="6"/>
  <c r="N501" i="6" s="1"/>
  <c r="AN502" i="6"/>
  <c r="N502" i="6" s="1"/>
  <c r="AN503" i="6"/>
  <c r="N503" i="6" s="1"/>
  <c r="AN504" i="6"/>
  <c r="N504" i="6" s="1"/>
  <c r="AN505" i="6"/>
  <c r="N505" i="6" s="1"/>
  <c r="AN506" i="6"/>
  <c r="N506" i="6" s="1"/>
  <c r="AN507" i="6"/>
  <c r="AN508" i="6"/>
  <c r="N508" i="6" s="1"/>
  <c r="AN509" i="6"/>
  <c r="N509" i="6" s="1"/>
  <c r="AN510" i="6"/>
  <c r="N510" i="6" s="1"/>
  <c r="AN511" i="6"/>
  <c r="N511" i="6" s="1"/>
  <c r="AN512" i="6"/>
  <c r="N512" i="6" s="1"/>
  <c r="AN513" i="6"/>
  <c r="N513" i="6" s="1"/>
  <c r="AN514" i="6"/>
  <c r="N514" i="6" s="1"/>
  <c r="AN515" i="6"/>
  <c r="AN516" i="6"/>
  <c r="N516" i="6" s="1"/>
  <c r="AN517" i="6"/>
  <c r="N517" i="6" s="1"/>
  <c r="AN518" i="6"/>
  <c r="N518" i="6" s="1"/>
  <c r="AN519" i="6"/>
  <c r="N519" i="6" s="1"/>
  <c r="AN520" i="6"/>
  <c r="N520" i="6" s="1"/>
  <c r="AN521" i="6"/>
  <c r="N521" i="6" s="1"/>
  <c r="AN522" i="6"/>
  <c r="N522" i="6" s="1"/>
  <c r="AN523" i="6"/>
  <c r="AN524" i="6"/>
  <c r="N524" i="6" s="1"/>
  <c r="AN525" i="6"/>
  <c r="N525" i="6" s="1"/>
  <c r="AN526" i="6"/>
  <c r="N526" i="6" s="1"/>
  <c r="AN527" i="6"/>
  <c r="N527" i="6" s="1"/>
  <c r="AN528" i="6"/>
  <c r="N528" i="6" s="1"/>
  <c r="AN529" i="6"/>
  <c r="N529" i="6" s="1"/>
  <c r="AN530" i="6"/>
  <c r="N530" i="6" s="1"/>
  <c r="AN531" i="6"/>
  <c r="N531" i="6" s="1"/>
  <c r="AN532" i="6"/>
  <c r="AN533" i="6"/>
  <c r="N533" i="6" s="1"/>
  <c r="AN534" i="6"/>
  <c r="N534" i="6" s="1"/>
  <c r="AN535" i="6"/>
  <c r="N535" i="6" s="1"/>
  <c r="AN536" i="6"/>
  <c r="AN537" i="6"/>
  <c r="N537" i="6" s="1"/>
  <c r="AN538" i="6"/>
  <c r="N538" i="6" s="1"/>
  <c r="AN539" i="6"/>
  <c r="N539" i="6" s="1"/>
  <c r="AN540" i="6"/>
  <c r="AN541" i="6"/>
  <c r="N541" i="6" s="1"/>
  <c r="AN542" i="6"/>
  <c r="N542" i="6" s="1"/>
  <c r="AN543" i="6"/>
  <c r="N543" i="6" s="1"/>
  <c r="AN544" i="6"/>
  <c r="AN545" i="6"/>
  <c r="N545" i="6" s="1"/>
  <c r="AN546" i="6"/>
  <c r="N546" i="6" s="1"/>
  <c r="AN547" i="6"/>
  <c r="N547" i="6" s="1"/>
  <c r="AN548" i="6"/>
  <c r="AN549" i="6"/>
  <c r="N549" i="6" s="1"/>
  <c r="AN550" i="6"/>
  <c r="N550" i="6" s="1"/>
  <c r="AN551" i="6"/>
  <c r="N551" i="6" s="1"/>
  <c r="AN552" i="6"/>
  <c r="AN553" i="6"/>
  <c r="N553" i="6" s="1"/>
  <c r="AN554" i="6"/>
  <c r="N554" i="6" s="1"/>
  <c r="AN555" i="6"/>
  <c r="N555" i="6" s="1"/>
  <c r="AN556" i="6"/>
  <c r="AN557" i="6"/>
  <c r="N557" i="6" s="1"/>
  <c r="AN558" i="6"/>
  <c r="N558" i="6" s="1"/>
  <c r="AN559" i="6"/>
  <c r="N559" i="6" s="1"/>
  <c r="AN560" i="6"/>
  <c r="AN561" i="6"/>
  <c r="N561" i="6" s="1"/>
  <c r="AN562" i="6"/>
  <c r="N562" i="6" s="1"/>
  <c r="AN563" i="6"/>
  <c r="N563" i="6" s="1"/>
  <c r="AN564" i="6"/>
  <c r="AN565" i="6"/>
  <c r="N565" i="6" s="1"/>
  <c r="AN566" i="6"/>
  <c r="N566" i="6" s="1"/>
  <c r="AN567" i="6"/>
  <c r="N567" i="6" s="1"/>
  <c r="AN568" i="6"/>
  <c r="AN569" i="6"/>
  <c r="N569" i="6" s="1"/>
  <c r="AN570" i="6"/>
  <c r="N570" i="6" s="1"/>
  <c r="AN571" i="6"/>
  <c r="N571" i="6" s="1"/>
  <c r="AN572" i="6"/>
  <c r="AN573" i="6"/>
  <c r="N573" i="6" s="1"/>
  <c r="AN574" i="6"/>
  <c r="N574" i="6" s="1"/>
  <c r="AN575" i="6"/>
  <c r="N575" i="6" s="1"/>
  <c r="AN576" i="6"/>
  <c r="AN577" i="6"/>
  <c r="N577" i="6" s="1"/>
  <c r="AN578" i="6"/>
  <c r="N578" i="6" s="1"/>
  <c r="AN579" i="6"/>
  <c r="N579" i="6" s="1"/>
  <c r="AN580" i="6"/>
  <c r="AN581" i="6"/>
  <c r="N581" i="6" s="1"/>
  <c r="AN582" i="6"/>
  <c r="N582" i="6" s="1"/>
  <c r="AN583" i="6"/>
  <c r="N583" i="6" s="1"/>
  <c r="AN584" i="6"/>
  <c r="AN585" i="6"/>
  <c r="N585" i="6" s="1"/>
  <c r="AN586" i="6"/>
  <c r="N586" i="6" s="1"/>
  <c r="AN587" i="6"/>
  <c r="N587" i="6" s="1"/>
  <c r="AN588" i="6"/>
  <c r="AN589" i="6"/>
  <c r="N589" i="6" s="1"/>
  <c r="AN590" i="6"/>
  <c r="N590" i="6" s="1"/>
  <c r="AN591" i="6"/>
  <c r="N591" i="6" s="1"/>
  <c r="AN592" i="6"/>
  <c r="AN593" i="6"/>
  <c r="N593" i="6" s="1"/>
  <c r="AN594" i="6"/>
  <c r="N594" i="6" s="1"/>
  <c r="AN595" i="6"/>
  <c r="N595" i="6" s="1"/>
  <c r="AN596" i="6"/>
  <c r="AN597" i="6"/>
  <c r="N597" i="6" s="1"/>
  <c r="AN598" i="6"/>
  <c r="N598" i="6" s="1"/>
  <c r="AN599" i="6"/>
  <c r="N599" i="6" s="1"/>
  <c r="AN600" i="6"/>
  <c r="AN601" i="6"/>
  <c r="N601" i="6" s="1"/>
  <c r="AN602" i="6"/>
  <c r="N602" i="6" s="1"/>
  <c r="AN603" i="6"/>
  <c r="N603" i="6" s="1"/>
  <c r="AN604" i="6"/>
  <c r="AN605" i="6"/>
  <c r="N605" i="6" s="1"/>
  <c r="AN606" i="6"/>
  <c r="N606" i="6" s="1"/>
  <c r="AN607" i="6"/>
  <c r="N607" i="6" s="1"/>
  <c r="AN608" i="6"/>
  <c r="AN609" i="6"/>
  <c r="N609" i="6" s="1"/>
  <c r="AN610" i="6"/>
  <c r="N610" i="6" s="1"/>
  <c r="AN611" i="6"/>
  <c r="N611" i="6" s="1"/>
  <c r="AN612" i="6"/>
  <c r="AN613" i="6"/>
  <c r="N613" i="6" s="1"/>
  <c r="AN614" i="6"/>
  <c r="N614" i="6" s="1"/>
  <c r="AN615" i="6"/>
  <c r="N615" i="6" s="1"/>
  <c r="AN616" i="6"/>
  <c r="AN617" i="6"/>
  <c r="N617" i="6" s="1"/>
  <c r="AN618" i="6"/>
  <c r="N618" i="6" s="1"/>
  <c r="AN619" i="6"/>
  <c r="N619" i="6" s="1"/>
  <c r="AN620" i="6"/>
  <c r="AN621" i="6"/>
  <c r="N621" i="6" s="1"/>
  <c r="AN622" i="6"/>
  <c r="N622" i="6" s="1"/>
  <c r="AN623" i="6"/>
  <c r="N623" i="6" s="1"/>
  <c r="AN624" i="6"/>
  <c r="AN625" i="6"/>
  <c r="N625" i="6" s="1"/>
  <c r="AN626" i="6"/>
  <c r="N626" i="6" s="1"/>
  <c r="AN627" i="6"/>
  <c r="N627" i="6" s="1"/>
  <c r="AN628" i="6"/>
  <c r="AN629" i="6"/>
  <c r="N629" i="6" s="1"/>
  <c r="AN630" i="6"/>
  <c r="N630" i="6" s="1"/>
  <c r="AN631" i="6"/>
  <c r="N631" i="6" s="1"/>
  <c r="AN632" i="6"/>
  <c r="AN633" i="6"/>
  <c r="N633" i="6" s="1"/>
  <c r="AN634" i="6"/>
  <c r="N634" i="6" s="1"/>
  <c r="AN635" i="6"/>
  <c r="N635" i="6" s="1"/>
  <c r="AN636" i="6"/>
  <c r="AN637" i="6"/>
  <c r="N637" i="6" s="1"/>
  <c r="AN638" i="6"/>
  <c r="N638" i="6" s="1"/>
  <c r="AN639" i="6"/>
  <c r="N639" i="6" s="1"/>
  <c r="AN640" i="6"/>
  <c r="AN641" i="6"/>
  <c r="N641" i="6" s="1"/>
  <c r="AN642" i="6"/>
  <c r="N642" i="6" s="1"/>
  <c r="AN643" i="6"/>
  <c r="N643" i="6" s="1"/>
  <c r="AN644" i="6"/>
  <c r="AN645" i="6"/>
  <c r="N645" i="6" s="1"/>
  <c r="AN646" i="6"/>
  <c r="N646" i="6" s="1"/>
  <c r="AN647" i="6"/>
  <c r="N647" i="6" s="1"/>
  <c r="AN648" i="6"/>
  <c r="AN649" i="6"/>
  <c r="N649" i="6" s="1"/>
  <c r="AN650" i="6"/>
  <c r="N650" i="6" s="1"/>
  <c r="AN651" i="6"/>
  <c r="N651" i="6" s="1"/>
  <c r="AN652" i="6"/>
  <c r="AN653" i="6"/>
  <c r="N653" i="6" s="1"/>
  <c r="AN654" i="6"/>
  <c r="N654" i="6" s="1"/>
  <c r="AN655" i="6"/>
  <c r="N655" i="6" s="1"/>
  <c r="AN656" i="6"/>
  <c r="AN657" i="6"/>
  <c r="N657" i="6" s="1"/>
  <c r="AN658" i="6"/>
  <c r="N658" i="6" s="1"/>
  <c r="AN659" i="6"/>
  <c r="N659" i="6" s="1"/>
  <c r="AN660" i="6"/>
  <c r="AN661" i="6"/>
  <c r="N661" i="6" s="1"/>
  <c r="AN662" i="6"/>
  <c r="N662" i="6" s="1"/>
  <c r="AN663" i="6"/>
  <c r="N663" i="6" s="1"/>
  <c r="AN664" i="6"/>
  <c r="AN665" i="6"/>
  <c r="N665" i="6" s="1"/>
  <c r="AN666" i="6"/>
  <c r="N666" i="6" s="1"/>
  <c r="N91" i="6"/>
  <c r="N90" i="6"/>
  <c r="N89" i="6"/>
  <c r="N87" i="6"/>
  <c r="N86" i="6"/>
  <c r="N85" i="6"/>
  <c r="N83" i="6"/>
  <c r="N82" i="6"/>
  <c r="N81" i="6"/>
  <c r="N17" i="6"/>
  <c r="N10" i="6"/>
  <c r="BK3" i="6"/>
  <c r="BK11" i="6"/>
  <c r="BK14" i="6"/>
  <c r="BK18" i="6"/>
  <c r="BK22" i="6"/>
  <c r="BK26" i="6"/>
  <c r="BK30" i="6"/>
  <c r="BK32" i="6"/>
  <c r="BK68" i="6"/>
  <c r="BK69" i="6"/>
  <c r="BK70" i="6"/>
  <c r="BK71" i="6"/>
  <c r="BK72" i="6"/>
  <c r="BK73" i="6"/>
  <c r="BK74" i="6"/>
  <c r="BK75" i="6"/>
  <c r="BK76" i="6"/>
  <c r="BK77" i="6"/>
  <c r="BK78" i="6"/>
  <c r="BK79" i="6"/>
  <c r="BK116" i="6"/>
  <c r="BK117" i="6"/>
  <c r="BK118" i="6"/>
  <c r="BK119" i="6"/>
  <c r="BK120" i="6"/>
  <c r="BK121" i="6"/>
  <c r="BK122" i="6"/>
  <c r="BK123" i="6"/>
  <c r="BK124" i="6"/>
  <c r="BK125" i="6"/>
  <c r="BK126" i="6"/>
  <c r="BK127" i="6"/>
  <c r="BK164" i="6"/>
  <c r="BK165" i="6"/>
  <c r="BK166" i="6"/>
  <c r="BK167" i="6"/>
  <c r="BK168" i="6"/>
  <c r="BK169" i="6"/>
  <c r="BK170" i="6"/>
  <c r="BK171" i="6"/>
  <c r="BK172" i="6"/>
  <c r="BK173" i="6"/>
  <c r="BK174" i="6"/>
  <c r="BK175" i="6"/>
  <c r="BK212" i="6"/>
  <c r="BK213" i="6"/>
  <c r="BK214" i="6"/>
  <c r="BK215" i="6"/>
  <c r="BK216" i="6"/>
  <c r="BK217" i="6"/>
  <c r="BK218" i="6"/>
  <c r="BK219" i="6"/>
  <c r="BK220" i="6"/>
  <c r="BK221" i="6"/>
  <c r="BK222" i="6"/>
  <c r="BK223" i="6"/>
  <c r="BK260" i="6"/>
  <c r="BK261" i="6"/>
  <c r="BK262" i="6"/>
  <c r="BK263" i="6"/>
  <c r="BK264" i="6"/>
  <c r="BK265" i="6"/>
  <c r="BK266" i="6"/>
  <c r="BK267" i="6"/>
  <c r="BK268" i="6"/>
  <c r="BK269" i="6"/>
  <c r="BK270" i="6"/>
  <c r="BK271" i="6"/>
  <c r="BK272" i="6"/>
  <c r="BK273" i="6"/>
  <c r="BK274" i="6"/>
  <c r="BK275" i="6"/>
  <c r="BK276" i="6"/>
  <c r="BK277" i="6"/>
  <c r="BK278" i="6"/>
  <c r="BK279" i="6"/>
  <c r="BK280" i="6"/>
  <c r="BK281" i="6"/>
  <c r="BK282" i="6"/>
  <c r="BK283" i="6"/>
  <c r="BK284" i="6"/>
  <c r="BK285" i="6"/>
  <c r="BK286" i="6"/>
  <c r="BK287" i="6"/>
  <c r="BK288" i="6"/>
  <c r="BK289" i="6"/>
  <c r="BK290" i="6"/>
  <c r="BK291" i="6"/>
  <c r="BK292" i="6"/>
  <c r="BK293" i="6"/>
  <c r="BK294" i="6"/>
  <c r="BK295" i="6"/>
  <c r="BK296" i="6"/>
  <c r="BK297" i="6"/>
  <c r="BK298" i="6"/>
  <c r="BK299" i="6"/>
  <c r="BK300" i="6"/>
  <c r="BK301" i="6"/>
  <c r="BK302" i="6"/>
  <c r="BK303" i="6"/>
  <c r="BK304" i="6"/>
  <c r="BK305" i="6"/>
  <c r="BK306" i="6"/>
  <c r="BK307" i="6"/>
  <c r="BK308" i="6"/>
  <c r="BK309" i="6"/>
  <c r="BK310" i="6"/>
  <c r="BK311" i="6"/>
  <c r="BK312" i="6"/>
  <c r="BK313" i="6"/>
  <c r="BK314" i="6"/>
  <c r="BK315" i="6"/>
  <c r="BK316" i="6"/>
  <c r="BK317" i="6"/>
  <c r="BK318" i="6"/>
  <c r="BK319" i="6"/>
  <c r="BK320" i="6"/>
  <c r="BK321" i="6"/>
  <c r="BK322" i="6"/>
  <c r="BK323" i="6"/>
  <c r="BK324" i="6"/>
  <c r="BK325" i="6"/>
  <c r="BK326" i="6"/>
  <c r="BK327" i="6"/>
  <c r="BK328" i="6"/>
  <c r="BK329" i="6"/>
  <c r="BK330" i="6"/>
  <c r="BK331" i="6"/>
  <c r="BK332" i="6"/>
  <c r="AS2" i="6"/>
  <c r="AS5" i="6"/>
  <c r="AS7" i="6"/>
  <c r="AS9" i="6"/>
  <c r="AS16" i="6"/>
  <c r="AS20" i="6"/>
  <c r="AS24" i="6"/>
  <c r="AS28" i="6"/>
  <c r="AS34" i="6"/>
  <c r="AS44" i="6"/>
  <c r="AS45" i="6"/>
  <c r="AS46" i="6"/>
  <c r="AS47" i="6"/>
  <c r="AS48" i="6"/>
  <c r="AS49" i="6"/>
  <c r="AS50" i="6"/>
  <c r="AS51" i="6"/>
  <c r="AS52" i="6"/>
  <c r="AS53" i="6"/>
  <c r="AS54" i="6"/>
  <c r="AS55" i="6"/>
  <c r="AS92" i="6"/>
  <c r="AS93" i="6"/>
  <c r="AS94" i="6"/>
  <c r="AS95" i="6"/>
  <c r="AS96" i="6"/>
  <c r="AS97" i="6"/>
  <c r="AS98" i="6"/>
  <c r="AS99" i="6"/>
  <c r="AS100" i="6"/>
  <c r="AS101" i="6"/>
  <c r="AS102" i="6"/>
  <c r="AS103" i="6"/>
  <c r="AS140" i="6"/>
  <c r="AS141" i="6"/>
  <c r="AS142" i="6"/>
  <c r="AS143" i="6"/>
  <c r="AS144" i="6"/>
  <c r="AS145" i="6"/>
  <c r="AS146" i="6"/>
  <c r="AS147" i="6"/>
  <c r="AS148" i="6"/>
  <c r="AS149" i="6"/>
  <c r="AS150" i="6"/>
  <c r="AS151" i="6"/>
  <c r="AS188" i="6"/>
  <c r="AS189" i="6"/>
  <c r="AS190" i="6"/>
  <c r="AS191" i="6"/>
  <c r="AS192" i="6"/>
  <c r="AS193" i="6"/>
  <c r="AS194" i="6"/>
  <c r="AS195" i="6"/>
  <c r="AS196" i="6"/>
  <c r="AS197" i="6"/>
  <c r="AS198" i="6"/>
  <c r="AS199" i="6"/>
  <c r="AS236" i="6"/>
  <c r="AS237" i="6"/>
  <c r="AS238" i="6"/>
  <c r="AS239" i="6"/>
  <c r="AS240" i="6"/>
  <c r="AS241" i="6"/>
  <c r="AS242" i="6"/>
  <c r="AS243" i="6"/>
  <c r="AS244" i="6"/>
  <c r="AS245" i="6"/>
  <c r="AS246" i="6"/>
  <c r="AS247" i="6"/>
  <c r="AO2" i="6"/>
  <c r="AO5" i="6"/>
  <c r="AO7" i="6"/>
  <c r="AO9" i="6"/>
  <c r="AO16" i="6"/>
  <c r="AO20" i="6"/>
  <c r="AO24" i="6"/>
  <c r="AO28" i="6"/>
  <c r="AO34" i="6"/>
  <c r="AO44" i="6"/>
  <c r="AO45" i="6"/>
  <c r="AO46" i="6"/>
  <c r="AO47" i="6"/>
  <c r="AO48" i="6"/>
  <c r="AO49" i="6"/>
  <c r="AO50" i="6"/>
  <c r="AO51" i="6"/>
  <c r="AO52" i="6"/>
  <c r="AO53" i="6"/>
  <c r="AO54" i="6"/>
  <c r="AO55" i="6"/>
  <c r="AO92" i="6"/>
  <c r="AO93" i="6"/>
  <c r="AO94" i="6"/>
  <c r="AO95" i="6"/>
  <c r="AO96" i="6"/>
  <c r="AO97" i="6"/>
  <c r="AO98" i="6"/>
  <c r="AO99" i="6"/>
  <c r="AO100" i="6"/>
  <c r="AO101" i="6"/>
  <c r="AO102" i="6"/>
  <c r="AO103" i="6"/>
  <c r="AO140" i="6"/>
  <c r="AO141" i="6"/>
  <c r="AO142" i="6"/>
  <c r="AO143" i="6"/>
  <c r="AO144" i="6"/>
  <c r="AO145" i="6"/>
  <c r="AO146" i="6"/>
  <c r="AO147" i="6"/>
  <c r="AO148" i="6"/>
  <c r="AO149" i="6"/>
  <c r="AO150" i="6"/>
  <c r="AO151" i="6"/>
  <c r="AO188" i="6"/>
  <c r="AO189" i="6"/>
  <c r="AO190" i="6"/>
  <c r="AO191" i="6"/>
  <c r="AO192" i="6"/>
  <c r="AO193" i="6"/>
  <c r="AO194" i="6"/>
  <c r="AO195" i="6"/>
  <c r="AO196" i="6"/>
  <c r="AO197" i="6"/>
  <c r="AO198" i="6"/>
  <c r="AO199" i="6"/>
  <c r="AO236" i="6"/>
  <c r="AO237" i="6"/>
  <c r="AO238" i="6"/>
  <c r="AO239" i="6"/>
  <c r="AO240" i="6"/>
  <c r="AO241" i="6"/>
  <c r="AO242" i="6"/>
  <c r="AO243" i="6"/>
  <c r="AO244" i="6"/>
  <c r="AO245" i="6"/>
  <c r="AO246" i="6"/>
  <c r="AO247" i="6"/>
  <c r="AK2" i="6"/>
  <c r="AK5" i="6"/>
  <c r="AK7" i="6"/>
  <c r="N7" i="6" s="1"/>
  <c r="AK9" i="6"/>
  <c r="AK16" i="6"/>
  <c r="AK20" i="6"/>
  <c r="AK24" i="6"/>
  <c r="N24" i="6" s="1"/>
  <c r="AK28" i="6"/>
  <c r="AK34" i="6"/>
  <c r="AK44" i="6"/>
  <c r="AK45" i="6"/>
  <c r="N45" i="6" s="1"/>
  <c r="AK46" i="6"/>
  <c r="AK47" i="6"/>
  <c r="AK48" i="6"/>
  <c r="AK49" i="6"/>
  <c r="N49" i="6" s="1"/>
  <c r="AK50" i="6"/>
  <c r="AK51" i="6"/>
  <c r="AK52" i="6"/>
  <c r="AK53" i="6"/>
  <c r="N53" i="6" s="1"/>
  <c r="AK54" i="6"/>
  <c r="AK55" i="6"/>
  <c r="AK92" i="6"/>
  <c r="N92" i="6" s="1"/>
  <c r="AK93" i="6"/>
  <c r="N93" i="6" s="1"/>
  <c r="AK94" i="6"/>
  <c r="AK95" i="6"/>
  <c r="AK96" i="6"/>
  <c r="N96" i="6" s="1"/>
  <c r="AK97" i="6"/>
  <c r="N97" i="6" s="1"/>
  <c r="AK98" i="6"/>
  <c r="AK99" i="6"/>
  <c r="AK100" i="6"/>
  <c r="N100" i="6" s="1"/>
  <c r="AK101" i="6"/>
  <c r="N101" i="6" s="1"/>
  <c r="AK102" i="6"/>
  <c r="AK103" i="6"/>
  <c r="AK140" i="6"/>
  <c r="N140" i="6" s="1"/>
  <c r="AK141" i="6"/>
  <c r="N141" i="6" s="1"/>
  <c r="AK142" i="6"/>
  <c r="AK143" i="6"/>
  <c r="AK144" i="6"/>
  <c r="N144" i="6" s="1"/>
  <c r="AK145" i="6"/>
  <c r="N145" i="6" s="1"/>
  <c r="AK146" i="6"/>
  <c r="AK147" i="6"/>
  <c r="AK148" i="6"/>
  <c r="N148" i="6" s="1"/>
  <c r="AK149" i="6"/>
  <c r="N149" i="6" s="1"/>
  <c r="AK150" i="6"/>
  <c r="AK151" i="6"/>
  <c r="AK188" i="6"/>
  <c r="N188" i="6" s="1"/>
  <c r="AK189" i="6"/>
  <c r="N189" i="6" s="1"/>
  <c r="AK190" i="6"/>
  <c r="AK191" i="6"/>
  <c r="AK192" i="6"/>
  <c r="N192" i="6" s="1"/>
  <c r="AK193" i="6"/>
  <c r="N193" i="6" s="1"/>
  <c r="AK194" i="6"/>
  <c r="AK195" i="6"/>
  <c r="AK196" i="6"/>
  <c r="N196" i="6" s="1"/>
  <c r="AK197" i="6"/>
  <c r="N197" i="6" s="1"/>
  <c r="AK198" i="6"/>
  <c r="AK199" i="6"/>
  <c r="AK236" i="6"/>
  <c r="N236" i="6" s="1"/>
  <c r="AK237" i="6"/>
  <c r="N237" i="6" s="1"/>
  <c r="AK238" i="6"/>
  <c r="AK239" i="6"/>
  <c r="AK240" i="6"/>
  <c r="N240" i="6" s="1"/>
  <c r="AK241" i="6"/>
  <c r="N241" i="6" s="1"/>
  <c r="AK242" i="6"/>
  <c r="AK243" i="6"/>
  <c r="AK244" i="6"/>
  <c r="N244" i="6" s="1"/>
  <c r="AK245" i="6"/>
  <c r="N245" i="6" s="1"/>
  <c r="AK246" i="6"/>
  <c r="AK247" i="6"/>
  <c r="A421" i="10"/>
  <c r="C421" i="10" s="1"/>
  <c r="A421" i="11"/>
  <c r="C421" i="11" s="1"/>
  <c r="A421" i="13"/>
  <c r="C421" i="13" s="1"/>
  <c r="A416" i="13"/>
  <c r="C416" i="13" s="1"/>
  <c r="A416" i="10"/>
  <c r="C416" i="10" s="1"/>
  <c r="A416" i="11"/>
  <c r="C416" i="11" s="1"/>
  <c r="A413" i="10"/>
  <c r="C413" i="10" s="1"/>
  <c r="A413" i="11"/>
  <c r="C413" i="11" s="1"/>
  <c r="A413" i="13"/>
  <c r="C413" i="13" s="1"/>
  <c r="A408" i="13"/>
  <c r="C408" i="13" s="1"/>
  <c r="A408" i="10"/>
  <c r="C408" i="10" s="1"/>
  <c r="A408" i="11"/>
  <c r="C408" i="11" s="1"/>
  <c r="A405" i="10"/>
  <c r="C405" i="10" s="1"/>
  <c r="A405" i="11"/>
  <c r="C405" i="11" s="1"/>
  <c r="A405" i="13"/>
  <c r="C405" i="13" s="1"/>
  <c r="A400" i="13"/>
  <c r="C400" i="13" s="1"/>
  <c r="A400" i="10"/>
  <c r="C400" i="10" s="1"/>
  <c r="A400" i="11"/>
  <c r="C400" i="11" s="1"/>
  <c r="A397" i="10"/>
  <c r="C397" i="10" s="1"/>
  <c r="A397" i="11"/>
  <c r="C397" i="11" s="1"/>
  <c r="A397" i="13"/>
  <c r="C397" i="13" s="1"/>
  <c r="A392" i="13"/>
  <c r="C392" i="13" s="1"/>
  <c r="A392" i="10"/>
  <c r="C392" i="10" s="1"/>
  <c r="A392" i="11"/>
  <c r="C392" i="11" s="1"/>
  <c r="A389" i="10"/>
  <c r="C389" i="10" s="1"/>
  <c r="A389" i="11"/>
  <c r="C389" i="11" s="1"/>
  <c r="A389" i="13"/>
  <c r="C389" i="13" s="1"/>
  <c r="A384" i="13"/>
  <c r="C384" i="13" s="1"/>
  <c r="A384" i="10"/>
  <c r="C384" i="10" s="1"/>
  <c r="A384" i="11"/>
  <c r="C384" i="11" s="1"/>
  <c r="A381" i="10"/>
  <c r="C381" i="10" s="1"/>
  <c r="A381" i="11"/>
  <c r="C381" i="11" s="1"/>
  <c r="A381" i="13"/>
  <c r="C381" i="13" s="1"/>
  <c r="A376" i="13"/>
  <c r="C376" i="13" s="1"/>
  <c r="A376" i="10"/>
  <c r="C376" i="10" s="1"/>
  <c r="A376" i="11"/>
  <c r="C376" i="11" s="1"/>
  <c r="A373" i="10"/>
  <c r="C373" i="10" s="1"/>
  <c r="A373" i="11"/>
  <c r="C373" i="11" s="1"/>
  <c r="A373" i="13"/>
  <c r="C373" i="13" s="1"/>
  <c r="A368" i="13"/>
  <c r="C368" i="13" s="1"/>
  <c r="A368" i="10"/>
  <c r="C368" i="10" s="1"/>
  <c r="A368" i="11"/>
  <c r="C368" i="11" s="1"/>
  <c r="A365" i="10"/>
  <c r="C365" i="10" s="1"/>
  <c r="A365" i="11"/>
  <c r="C365" i="11" s="1"/>
  <c r="A365" i="13"/>
  <c r="C365" i="13" s="1"/>
  <c r="A360" i="13"/>
  <c r="C360" i="13" s="1"/>
  <c r="A360" i="10"/>
  <c r="C360" i="10" s="1"/>
  <c r="A360" i="11"/>
  <c r="C360" i="11" s="1"/>
  <c r="A357" i="10"/>
  <c r="C357" i="10" s="1"/>
  <c r="A357" i="11"/>
  <c r="C357" i="11" s="1"/>
  <c r="A357" i="13"/>
  <c r="C357" i="13" s="1"/>
  <c r="A352" i="13"/>
  <c r="C352" i="13" s="1"/>
  <c r="A352" i="10"/>
  <c r="C352" i="10" s="1"/>
  <c r="A352" i="11"/>
  <c r="C352" i="11" s="1"/>
  <c r="A349" i="10"/>
  <c r="C349" i="10" s="1"/>
  <c r="A349" i="11"/>
  <c r="C349" i="11" s="1"/>
  <c r="A349" i="13"/>
  <c r="C349" i="13" s="1"/>
  <c r="A344" i="13"/>
  <c r="C344" i="13" s="1"/>
  <c r="A344" i="10"/>
  <c r="C344" i="10" s="1"/>
  <c r="A344" i="11"/>
  <c r="C344" i="11" s="1"/>
  <c r="A341" i="10"/>
  <c r="C341" i="10" s="1"/>
  <c r="A341" i="11"/>
  <c r="C341" i="11" s="1"/>
  <c r="A341" i="13"/>
  <c r="C341" i="13" s="1"/>
  <c r="A336" i="13"/>
  <c r="C336" i="13" s="1"/>
  <c r="A336" i="10"/>
  <c r="C336" i="10" s="1"/>
  <c r="A336" i="11"/>
  <c r="C336" i="11" s="1"/>
  <c r="A328" i="10"/>
  <c r="C328" i="10" s="1"/>
  <c r="A328" i="11"/>
  <c r="C328" i="11" s="1"/>
  <c r="A325" i="13"/>
  <c r="C325" i="13" s="1"/>
  <c r="A325" i="10"/>
  <c r="C325" i="10" s="1"/>
  <c r="A325" i="11"/>
  <c r="C325" i="11" s="1"/>
  <c r="A320" i="10"/>
  <c r="C320" i="10" s="1"/>
  <c r="A320" i="11"/>
  <c r="C320" i="11" s="1"/>
  <c r="A317" i="13"/>
  <c r="C317" i="13" s="1"/>
  <c r="A317" i="10"/>
  <c r="C317" i="10" s="1"/>
  <c r="A317" i="11"/>
  <c r="C317" i="11" s="1"/>
  <c r="A312" i="10"/>
  <c r="C312" i="10" s="1"/>
  <c r="A312" i="11"/>
  <c r="C312" i="11" s="1"/>
  <c r="A309" i="13"/>
  <c r="C309" i="13" s="1"/>
  <c r="A309" i="10"/>
  <c r="C309" i="10" s="1"/>
  <c r="A309" i="11"/>
  <c r="C309" i="11" s="1"/>
  <c r="A304" i="10"/>
  <c r="C304" i="10" s="1"/>
  <c r="A304" i="11"/>
  <c r="C304" i="11" s="1"/>
  <c r="A301" i="13"/>
  <c r="C301" i="13" s="1"/>
  <c r="A301" i="10"/>
  <c r="C301" i="10" s="1"/>
  <c r="A301" i="11"/>
  <c r="C301" i="11" s="1"/>
  <c r="A296" i="13"/>
  <c r="C296" i="13" s="1"/>
  <c r="A296" i="10"/>
  <c r="C296" i="10" s="1"/>
  <c r="A296" i="11"/>
  <c r="C296" i="11" s="1"/>
  <c r="A293" i="13"/>
  <c r="C293" i="13" s="1"/>
  <c r="A293" i="10"/>
  <c r="C293" i="10" s="1"/>
  <c r="A293" i="11"/>
  <c r="C293" i="11" s="1"/>
  <c r="A288" i="13"/>
  <c r="C288" i="13" s="1"/>
  <c r="A288" i="10"/>
  <c r="C288" i="10" s="1"/>
  <c r="A288" i="11"/>
  <c r="C288" i="11" s="1"/>
  <c r="A285" i="13"/>
  <c r="C285" i="13" s="1"/>
  <c r="A285" i="10"/>
  <c r="C285" i="10" s="1"/>
  <c r="A285" i="11"/>
  <c r="C285" i="11" s="1"/>
  <c r="A280" i="13"/>
  <c r="C280" i="13" s="1"/>
  <c r="A280" i="10"/>
  <c r="C280" i="10" s="1"/>
  <c r="A280" i="11"/>
  <c r="C280" i="11" s="1"/>
  <c r="A277" i="13"/>
  <c r="C277" i="13" s="1"/>
  <c r="A277" i="10"/>
  <c r="C277" i="10" s="1"/>
  <c r="A277" i="11"/>
  <c r="C277" i="11" s="1"/>
  <c r="A272" i="13"/>
  <c r="C272" i="13" s="1"/>
  <c r="A272" i="10"/>
  <c r="C272" i="10" s="1"/>
  <c r="A272" i="11"/>
  <c r="C272" i="11" s="1"/>
  <c r="A269" i="13"/>
  <c r="C269" i="13" s="1"/>
  <c r="A269" i="10"/>
  <c r="C269" i="10" s="1"/>
  <c r="A269" i="11"/>
  <c r="C269" i="11" s="1"/>
  <c r="A264" i="13"/>
  <c r="C264" i="13" s="1"/>
  <c r="A264" i="10"/>
  <c r="C264" i="10" s="1"/>
  <c r="A264" i="11"/>
  <c r="C264" i="11" s="1"/>
  <c r="A261" i="13"/>
  <c r="C261" i="13" s="1"/>
  <c r="A261" i="10"/>
  <c r="C261" i="10" s="1"/>
  <c r="A261" i="11"/>
  <c r="C261" i="11" s="1"/>
  <c r="A250" i="13"/>
  <c r="C250" i="13" s="1"/>
  <c r="A250" i="10"/>
  <c r="C250" i="10" s="1"/>
  <c r="A250" i="11"/>
  <c r="C250" i="11" s="1"/>
  <c r="A328" i="13"/>
  <c r="C328" i="13" s="1"/>
  <c r="A312" i="13"/>
  <c r="C312" i="13" s="1"/>
  <c r="A320" i="13"/>
  <c r="C320" i="13" s="1"/>
  <c r="A304" i="13"/>
  <c r="C304" i="13" s="1"/>
  <c r="U14" i="15"/>
  <c r="G1677" i="15"/>
  <c r="J2" i="8"/>
  <c r="G1717" i="15"/>
  <c r="V14" i="15"/>
  <c r="U9" i="15"/>
  <c r="V9" i="15"/>
  <c r="C342" i="2"/>
  <c r="H14" i="8"/>
  <c r="F237" i="2"/>
  <c r="E237" i="2" s="1"/>
  <c r="CP4" i="9" s="1"/>
  <c r="C254" i="2"/>
  <c r="C266" i="2" s="1"/>
  <c r="C278" i="2" s="1"/>
  <c r="A89" i="24"/>
  <c r="C55" i="15"/>
  <c r="B90" i="24" s="1"/>
  <c r="V13" i="15"/>
  <c r="U13" i="15"/>
  <c r="C261" i="2"/>
  <c r="BE28" i="15"/>
  <c r="BE27" i="15"/>
  <c r="G83" i="15"/>
  <c r="G723" i="15"/>
  <c r="G763" i="15"/>
  <c r="G883" i="15"/>
  <c r="G1043" i="15"/>
  <c r="G1323" i="15"/>
  <c r="G1363" i="15"/>
  <c r="G1483" i="15"/>
  <c r="G203" i="15"/>
  <c r="G483" i="15"/>
  <c r="G803" i="15"/>
  <c r="G1443" i="15"/>
  <c r="G1563" i="15"/>
  <c r="G1683" i="15"/>
  <c r="G1763" i="15"/>
  <c r="V8" i="15"/>
  <c r="G1757" i="15"/>
  <c r="X34" i="15"/>
  <c r="D329" i="15"/>
  <c r="D649" i="15"/>
  <c r="D689" i="15"/>
  <c r="D929" i="15"/>
  <c r="D1129" i="15"/>
  <c r="D1249" i="15"/>
  <c r="D1409" i="15"/>
  <c r="D1569" i="15"/>
  <c r="F201" i="2"/>
  <c r="E201" i="2" s="1"/>
  <c r="BR4" i="9" s="1"/>
  <c r="C878" i="15"/>
  <c r="C1800" i="15"/>
  <c r="D1689" i="15"/>
  <c r="D1529" i="15"/>
  <c r="D1489" i="15"/>
  <c r="D1009" i="15"/>
  <c r="D969" i="15"/>
  <c r="D889" i="15"/>
  <c r="D569" i="15"/>
  <c r="D449" i="15"/>
  <c r="D289" i="15"/>
  <c r="S23" i="15"/>
  <c r="AV10" i="15"/>
  <c r="B924" i="15" s="1"/>
  <c r="AV11" i="15"/>
  <c r="B964" i="15" s="1"/>
  <c r="AY5" i="15"/>
  <c r="B1444" i="15" s="1"/>
  <c r="BG9" i="15"/>
  <c r="G84" i="15" s="1"/>
  <c r="AQ9" i="15"/>
  <c r="AD13" i="26"/>
  <c r="AP15" i="26"/>
  <c r="AP17" i="26"/>
  <c r="AD15" i="24"/>
  <c r="AV13" i="26"/>
  <c r="BB14" i="24"/>
  <c r="AP16" i="24"/>
  <c r="BB11" i="24"/>
  <c r="AD10" i="26"/>
  <c r="BB13" i="26"/>
  <c r="AD12" i="26"/>
  <c r="AD12" i="24"/>
  <c r="AD14" i="24"/>
  <c r="BB17" i="24"/>
  <c r="BB16" i="26"/>
  <c r="BZ9" i="26"/>
  <c r="BB14" i="26"/>
  <c r="AJ12" i="24"/>
  <c r="AD10" i="24"/>
  <c r="BN17" i="24"/>
  <c r="AD15" i="26"/>
  <c r="X18" i="26"/>
  <c r="BZ10" i="26"/>
  <c r="AP13" i="26"/>
  <c r="AV17" i="26"/>
  <c r="BB19" i="26"/>
  <c r="AV14" i="26"/>
  <c r="BB15" i="26"/>
  <c r="AD14" i="26"/>
  <c r="BN20" i="26"/>
  <c r="AJ12" i="26"/>
  <c r="AP11" i="26"/>
  <c r="BZ11" i="26"/>
  <c r="BN17" i="26"/>
  <c r="AD11" i="26"/>
  <c r="AP14" i="26"/>
  <c r="AV11" i="26"/>
  <c r="AJ13" i="26"/>
  <c r="AP12" i="26"/>
  <c r="BN11" i="26"/>
  <c r="BN19" i="26"/>
  <c r="BB17" i="26"/>
  <c r="BN15" i="26"/>
  <c r="BN13" i="26"/>
  <c r="AV12" i="26"/>
  <c r="AP16" i="26"/>
  <c r="AJ15" i="26"/>
  <c r="BN18" i="26"/>
  <c r="BB20" i="26"/>
  <c r="BN12" i="26"/>
  <c r="BB18" i="26"/>
  <c r="BZ13" i="26"/>
  <c r="AJ11" i="26"/>
  <c r="BN14" i="26"/>
  <c r="AJ14" i="26"/>
  <c r="BN16" i="26"/>
  <c r="AV16" i="26"/>
  <c r="BB12" i="26"/>
  <c r="AJ17" i="26"/>
  <c r="BB11" i="26"/>
  <c r="BZ12" i="26"/>
  <c r="C1617" i="15"/>
  <c r="D92" i="15"/>
  <c r="C151" i="24" s="1"/>
  <c r="D692" i="15"/>
  <c r="D79" i="2"/>
  <c r="V11" i="15"/>
  <c r="BN15" i="24"/>
  <c r="BN12" i="24"/>
  <c r="AJ16" i="24"/>
  <c r="BB12" i="24"/>
  <c r="AP11" i="24"/>
  <c r="BN16" i="24"/>
  <c r="AV11" i="24"/>
  <c r="AV12" i="24"/>
  <c r="BZ13" i="24"/>
  <c r="AJ14" i="24"/>
  <c r="AJ13" i="24"/>
  <c r="BN13" i="24"/>
  <c r="BB15" i="24"/>
  <c r="BB18" i="24"/>
  <c r="BN11" i="24"/>
  <c r="BB19" i="24"/>
  <c r="AP15" i="24"/>
  <c r="AP12" i="24"/>
  <c r="BB16" i="24"/>
  <c r="AV15" i="24"/>
  <c r="BZ10" i="24"/>
  <c r="BN20" i="24"/>
  <c r="AD11" i="24"/>
  <c r="AV16" i="24"/>
  <c r="BB13" i="24"/>
  <c r="BN18" i="24"/>
  <c r="AP14" i="24"/>
  <c r="AJ11" i="24"/>
  <c r="BN21" i="24"/>
  <c r="BN19" i="24"/>
  <c r="AP18" i="24"/>
  <c r="BN14" i="24"/>
  <c r="AV14" i="24"/>
  <c r="BB20" i="24"/>
  <c r="AV13" i="24"/>
  <c r="AP17" i="24"/>
  <c r="AP13" i="24"/>
  <c r="BZ11" i="24"/>
  <c r="AJ15" i="24"/>
  <c r="BZ12" i="24"/>
  <c r="AJ17" i="24"/>
  <c r="AR6" i="15"/>
  <c r="AQ13" i="15"/>
  <c r="AQ8" i="15"/>
  <c r="AQ12" i="15"/>
  <c r="AQ10" i="15"/>
  <c r="AQ6" i="15"/>
  <c r="AQ7" i="15"/>
  <c r="AQ11" i="15"/>
  <c r="A312" i="24"/>
  <c r="A376" i="24" s="1"/>
  <c r="A440" i="24" s="1"/>
  <c r="A502" i="24" s="1"/>
  <c r="A56" i="26"/>
  <c r="CD264" i="24"/>
  <c r="AH264" i="24"/>
  <c r="AB410" i="24" l="1"/>
  <c r="AB282" i="24"/>
  <c r="AB472" i="24"/>
  <c r="AB346" i="24"/>
  <c r="BH8" i="9"/>
  <c r="AE11" i="26"/>
  <c r="AK12" i="24"/>
  <c r="AK9" i="24" s="1"/>
  <c r="AQ17" i="26"/>
  <c r="BC17" i="26"/>
  <c r="BO16" i="24"/>
  <c r="AE13" i="24"/>
  <c r="AE269" i="24" s="1"/>
  <c r="CD263" i="24"/>
  <c r="CA12" i="24"/>
  <c r="AK15" i="24"/>
  <c r="BO19" i="24"/>
  <c r="AE11" i="24"/>
  <c r="B329" i="24"/>
  <c r="AQ13" i="26"/>
  <c r="B332" i="24"/>
  <c r="BF266" i="24"/>
  <c r="BP10" i="26"/>
  <c r="B75" i="24"/>
  <c r="B267" i="24"/>
  <c r="B203" i="24"/>
  <c r="B331" i="24"/>
  <c r="CA10" i="26"/>
  <c r="BP15" i="24"/>
  <c r="AM10" i="24"/>
  <c r="AA215" i="24" s="1"/>
  <c r="CB11" i="24"/>
  <c r="AE13" i="26"/>
  <c r="AE9" i="26" s="1"/>
  <c r="BE8" i="26"/>
  <c r="BE31" i="26" s="1"/>
  <c r="CB9" i="24"/>
  <c r="B9" i="24"/>
  <c r="BD17" i="24"/>
  <c r="BR266" i="24"/>
  <c r="BE32" i="26"/>
  <c r="B9" i="26"/>
  <c r="AS9" i="24"/>
  <c r="BC34" i="26"/>
  <c r="Y39" i="26" s="1"/>
  <c r="CA30" i="26"/>
  <c r="CA264" i="24"/>
  <c r="Y474" i="24" s="1"/>
  <c r="BD32" i="26"/>
  <c r="AS10" i="24"/>
  <c r="BF34" i="26"/>
  <c r="AB39" i="26" s="1"/>
  <c r="BR264" i="24"/>
  <c r="AF8" i="26"/>
  <c r="AF31" i="26" s="1"/>
  <c r="BO274" i="24"/>
  <c r="BO276" i="24"/>
  <c r="AE271" i="24"/>
  <c r="AE268" i="24"/>
  <c r="AE264" i="24" s="1"/>
  <c r="AK267" i="24"/>
  <c r="AK265" i="24" s="1"/>
  <c r="BC271" i="24"/>
  <c r="BC265" i="24" s="1"/>
  <c r="BO273" i="24"/>
  <c r="BO269" i="24"/>
  <c r="BO265" i="24" s="1"/>
  <c r="Y473" i="24" s="1"/>
  <c r="AQ269" i="24"/>
  <c r="BC275" i="24"/>
  <c r="BC266" i="24" s="1"/>
  <c r="BC267" i="24"/>
  <c r="BC264" i="24" s="1"/>
  <c r="AW267" i="24"/>
  <c r="BO268" i="24"/>
  <c r="BO264" i="24" s="1"/>
  <c r="AT33" i="26"/>
  <c r="AB37" i="26" s="1"/>
  <c r="AW32" i="26"/>
  <c r="BE33" i="26"/>
  <c r="AN33" i="26"/>
  <c r="AB36" i="26" s="1"/>
  <c r="AW33" i="26"/>
  <c r="Y38" i="26" s="1"/>
  <c r="AL12" i="24"/>
  <c r="AB220" i="24"/>
  <c r="AB92" i="24"/>
  <c r="AB28" i="24"/>
  <c r="AB156" i="24"/>
  <c r="AB408" i="24"/>
  <c r="AB470" i="24"/>
  <c r="AB344" i="24"/>
  <c r="AB280" i="24"/>
  <c r="AT10" i="26"/>
  <c r="AB88" i="26" s="1"/>
  <c r="AB81" i="26" s="1"/>
  <c r="AB84" i="26" s="1"/>
  <c r="BC33" i="26"/>
  <c r="AQ33" i="26"/>
  <c r="Y37" i="26" s="1"/>
  <c r="Y30" i="26" s="1"/>
  <c r="Y33" i="26" s="1"/>
  <c r="E26" i="26" s="1"/>
  <c r="AQ32" i="26"/>
  <c r="BD8" i="26"/>
  <c r="BD31" i="26" s="1"/>
  <c r="AZ33" i="26"/>
  <c r="AB38" i="26" s="1"/>
  <c r="AR13" i="24"/>
  <c r="BP33" i="26"/>
  <c r="AL33" i="26"/>
  <c r="Z36" i="26" s="1"/>
  <c r="BR265" i="24"/>
  <c r="BP9" i="26"/>
  <c r="AX12" i="24"/>
  <c r="AE32" i="26"/>
  <c r="Y35" i="26" s="1"/>
  <c r="B76" i="24"/>
  <c r="B396" i="24"/>
  <c r="B140" i="24"/>
  <c r="B268" i="24"/>
  <c r="B12" i="26"/>
  <c r="B458" i="24"/>
  <c r="AL11" i="24"/>
  <c r="AK33" i="26"/>
  <c r="Y36" i="26" s="1"/>
  <c r="AL10" i="26"/>
  <c r="BF32" i="26"/>
  <c r="AL13" i="24"/>
  <c r="X31" i="15"/>
  <c r="AW10" i="24"/>
  <c r="AG9" i="24"/>
  <c r="AA86" i="24" s="1"/>
  <c r="BE9" i="24"/>
  <c r="AA26" i="24" s="1"/>
  <c r="AR10" i="26"/>
  <c r="AS33" i="26"/>
  <c r="AA37" i="26" s="1"/>
  <c r="AA30" i="26" s="1"/>
  <c r="AA33" i="26" s="1"/>
  <c r="H26" i="26" s="1"/>
  <c r="CD7" i="24"/>
  <c r="AX14" i="24"/>
  <c r="AN10" i="24"/>
  <c r="AB215" i="24" s="1"/>
  <c r="F1047" i="15"/>
  <c r="F967" i="15"/>
  <c r="F887" i="15"/>
  <c r="F1767" i="15"/>
  <c r="F527" i="15"/>
  <c r="F847" i="15"/>
  <c r="F687" i="15"/>
  <c r="F407" i="15"/>
  <c r="H16" i="26"/>
  <c r="F167" i="15"/>
  <c r="F1447" i="15"/>
  <c r="F1487" i="15"/>
  <c r="F1647" i="15"/>
  <c r="F247" i="15"/>
  <c r="F87" i="15"/>
  <c r="F367" i="15"/>
  <c r="F207" i="15"/>
  <c r="F1167" i="15"/>
  <c r="F7" i="15"/>
  <c r="F1727" i="15"/>
  <c r="H144" i="24"/>
  <c r="F1287" i="15"/>
  <c r="F1127" i="15"/>
  <c r="H400" i="24"/>
  <c r="F1367" i="15"/>
  <c r="F487" i="15"/>
  <c r="F1327" i="15"/>
  <c r="F127" i="15"/>
  <c r="F607" i="15"/>
  <c r="F647" i="15"/>
  <c r="F927" i="15"/>
  <c r="F1407" i="15"/>
  <c r="F767" i="15"/>
  <c r="H462" i="24"/>
  <c r="H16" i="24"/>
  <c r="F1207" i="15"/>
  <c r="H272" i="24"/>
  <c r="F807" i="15"/>
  <c r="F447" i="15"/>
  <c r="F327" i="15"/>
  <c r="F727" i="15"/>
  <c r="F47" i="15"/>
  <c r="F567" i="15"/>
  <c r="F1607" i="15"/>
  <c r="H21" i="27"/>
  <c r="F1527" i="15"/>
  <c r="H208" i="24"/>
  <c r="F1007" i="15"/>
  <c r="F287" i="15"/>
  <c r="F1687" i="15"/>
  <c r="F1087" i="15"/>
  <c r="F1247" i="15"/>
  <c r="F1567" i="15"/>
  <c r="H80" i="24"/>
  <c r="H336" i="24"/>
  <c r="AZ266" i="24"/>
  <c r="AX17" i="24"/>
  <c r="X33" i="15"/>
  <c r="B635" i="15"/>
  <c r="B795" i="15"/>
  <c r="B875" i="15"/>
  <c r="B1755" i="15"/>
  <c r="B315" i="15"/>
  <c r="B1235" i="15"/>
  <c r="B1675" i="15"/>
  <c r="B75" i="15"/>
  <c r="B1315" i="15"/>
  <c r="B155" i="15"/>
  <c r="BF10" i="24"/>
  <c r="C358" i="15"/>
  <c r="C438" i="15"/>
  <c r="C558" i="15"/>
  <c r="C1278" i="15"/>
  <c r="C1480" i="15"/>
  <c r="C318" i="15"/>
  <c r="C1078" i="15"/>
  <c r="C1598" i="15"/>
  <c r="C158" i="15"/>
  <c r="C798" i="15"/>
  <c r="C1038" i="15"/>
  <c r="C918" i="15"/>
  <c r="C238" i="15"/>
  <c r="C1560" i="15"/>
  <c r="C1518" i="15"/>
  <c r="C1198" i="15"/>
  <c r="C598" i="15"/>
  <c r="C1718" i="15"/>
  <c r="C1000" i="15"/>
  <c r="C398" i="15"/>
  <c r="C278" i="15"/>
  <c r="C1438" i="15"/>
  <c r="C1678" i="15"/>
  <c r="C920" i="15"/>
  <c r="C1558" i="15"/>
  <c r="C760" i="15"/>
  <c r="C1758" i="15"/>
  <c r="C1358" i="15"/>
  <c r="C1398" i="15"/>
  <c r="C838" i="15"/>
  <c r="C1120" i="15"/>
  <c r="C38" i="15"/>
  <c r="C1798" i="15"/>
  <c r="C1318" i="15"/>
  <c r="C78" i="15"/>
  <c r="C720" i="15"/>
  <c r="C198" i="15"/>
  <c r="C1638" i="15"/>
  <c r="C718" i="15"/>
  <c r="C1478" i="15"/>
  <c r="C1200" i="15"/>
  <c r="C1238" i="15"/>
  <c r="C1158" i="15"/>
  <c r="C998" i="15"/>
  <c r="C118" i="15"/>
  <c r="C478" i="15"/>
  <c r="C758" i="15"/>
  <c r="C1118" i="15"/>
  <c r="C678" i="15"/>
  <c r="C958" i="15"/>
  <c r="C518" i="15"/>
  <c r="C638" i="15"/>
  <c r="AH8" i="24"/>
  <c r="AQ9" i="24"/>
  <c r="BR10" i="24"/>
  <c r="AM9" i="24"/>
  <c r="BC9" i="24"/>
  <c r="BB265" i="24"/>
  <c r="AT9" i="24"/>
  <c r="AW265" i="24"/>
  <c r="CC8" i="24"/>
  <c r="AA92" i="24" s="1"/>
  <c r="CA7" i="24"/>
  <c r="Y220" i="24" s="1"/>
  <c r="AA218" i="24"/>
  <c r="AZ9" i="24"/>
  <c r="AK266" i="24"/>
  <c r="Y279" i="24" s="1"/>
  <c r="AY10" i="24"/>
  <c r="AA89" i="24" s="1"/>
  <c r="BN266" i="24"/>
  <c r="AV10" i="24"/>
  <c r="AD9" i="24"/>
  <c r="AP10" i="24"/>
  <c r="AD9" i="26"/>
  <c r="AV9" i="24"/>
  <c r="BN10" i="24"/>
  <c r="BN9" i="24"/>
  <c r="G924" i="15"/>
  <c r="H780" i="15"/>
  <c r="H779" i="15"/>
  <c r="H177" i="15"/>
  <c r="I284" i="24" s="1"/>
  <c r="H698" i="15"/>
  <c r="O696" i="15" s="1"/>
  <c r="B484" i="15"/>
  <c r="B164" i="15"/>
  <c r="B564" i="15"/>
  <c r="B364" i="15"/>
  <c r="B324" i="15"/>
  <c r="B764" i="15"/>
  <c r="B1764" i="15"/>
  <c r="B444" i="15"/>
  <c r="B204" i="15"/>
  <c r="B244" i="15"/>
  <c r="B604" i="15"/>
  <c r="B644" i="15"/>
  <c r="B404" i="15"/>
  <c r="B684" i="15"/>
  <c r="B284" i="15"/>
  <c r="B1604" i="15"/>
  <c r="B524" i="15"/>
  <c r="L170" i="2"/>
  <c r="B804" i="15"/>
  <c r="B724" i="15"/>
  <c r="D80" i="2"/>
  <c r="D132" i="15"/>
  <c r="C215" i="24" s="1"/>
  <c r="D137" i="15"/>
  <c r="C220" i="24" s="1"/>
  <c r="D1091" i="15"/>
  <c r="AY32" i="26"/>
  <c r="AM33" i="26"/>
  <c r="AA36" i="26" s="1"/>
  <c r="BE34" i="26"/>
  <c r="AA39" i="26" s="1"/>
  <c r="CC30" i="26"/>
  <c r="AM32" i="26"/>
  <c r="BE276" i="24"/>
  <c r="AS271" i="24"/>
  <c r="AS268" i="24"/>
  <c r="BE275" i="24"/>
  <c r="AG271" i="24"/>
  <c r="AM269" i="24"/>
  <c r="AG270" i="24"/>
  <c r="BQ275" i="24"/>
  <c r="AG267" i="24"/>
  <c r="AY272" i="24"/>
  <c r="AM268" i="24"/>
  <c r="BE268" i="24"/>
  <c r="AM273" i="24"/>
  <c r="AS272" i="24"/>
  <c r="CC265" i="24"/>
  <c r="BQ276" i="24"/>
  <c r="BQ271" i="24"/>
  <c r="AY273" i="24"/>
  <c r="AS269" i="24"/>
  <c r="CC269" i="24"/>
  <c r="AM270" i="24"/>
  <c r="BQ269" i="24"/>
  <c r="CC268" i="24"/>
  <c r="BE274" i="24"/>
  <c r="BQ267" i="24"/>
  <c r="BE269" i="24"/>
  <c r="BQ272" i="24"/>
  <c r="AS273" i="24"/>
  <c r="AY269" i="24"/>
  <c r="AM272" i="24"/>
  <c r="AY270" i="24"/>
  <c r="CC267" i="24"/>
  <c r="BQ268" i="24"/>
  <c r="AM267" i="24"/>
  <c r="AY268" i="24"/>
  <c r="BQ273" i="24"/>
  <c r="BE271" i="24"/>
  <c r="AG268" i="24"/>
  <c r="CC266" i="24"/>
  <c r="BE267" i="24"/>
  <c r="AY267" i="24"/>
  <c r="BE273" i="24"/>
  <c r="BQ274" i="24"/>
  <c r="BQ270" i="24"/>
  <c r="BE272" i="24"/>
  <c r="AM271" i="24"/>
  <c r="AY271" i="24"/>
  <c r="AG266" i="24"/>
  <c r="BE270" i="24"/>
  <c r="AS270" i="24"/>
  <c r="CB30" i="26"/>
  <c r="AX33" i="26"/>
  <c r="Z38" i="26" s="1"/>
  <c r="BD34" i="26"/>
  <c r="Z39" i="26" s="1"/>
  <c r="X35" i="15"/>
  <c r="AQ266" i="24"/>
  <c r="AA87" i="24"/>
  <c r="AY9" i="24"/>
  <c r="CB7" i="26"/>
  <c r="AR12" i="24"/>
  <c r="BP17" i="24"/>
  <c r="AR15" i="24"/>
  <c r="AR14" i="24"/>
  <c r="AF15" i="24"/>
  <c r="BP20" i="24"/>
  <c r="AL14" i="24"/>
  <c r="BP18" i="24"/>
  <c r="AF12" i="24"/>
  <c r="BD19" i="24"/>
  <c r="AR9" i="26"/>
  <c r="BD20" i="24"/>
  <c r="AR17" i="24"/>
  <c r="BD14" i="24"/>
  <c r="AL16" i="24"/>
  <c r="AR16" i="24"/>
  <c r="AL17" i="24"/>
  <c r="AX11" i="24"/>
  <c r="AR11" i="24"/>
  <c r="AL15" i="24"/>
  <c r="BP21" i="24"/>
  <c r="AX9" i="26"/>
  <c r="AL9" i="26"/>
  <c r="AF10" i="24"/>
  <c r="BD16" i="24"/>
  <c r="AR18" i="24"/>
  <c r="BD15" i="24"/>
  <c r="BP19" i="24"/>
  <c r="CB13" i="24"/>
  <c r="BP16" i="24"/>
  <c r="AR267" i="24"/>
  <c r="CB12" i="24"/>
  <c r="AX13" i="24"/>
  <c r="AK12" i="26"/>
  <c r="AQ11" i="26"/>
  <c r="BC18" i="26"/>
  <c r="AQ15" i="26"/>
  <c r="BC14" i="26"/>
  <c r="AW15" i="26"/>
  <c r="AK15" i="26"/>
  <c r="AE10" i="26"/>
  <c r="AQ16" i="26"/>
  <c r="AK13" i="26"/>
  <c r="AW13" i="26"/>
  <c r="AQ12" i="26"/>
  <c r="BO14" i="26"/>
  <c r="BC12" i="26"/>
  <c r="AW12" i="26"/>
  <c r="AK17" i="26"/>
  <c r="BO15" i="26"/>
  <c r="BO12" i="26"/>
  <c r="BO8" i="26" s="1"/>
  <c r="CA13" i="26"/>
  <c r="BO17" i="26"/>
  <c r="AQ14" i="26"/>
  <c r="AK16" i="26"/>
  <c r="BC15" i="26"/>
  <c r="AW16" i="26"/>
  <c r="BC20" i="26"/>
  <c r="BC16" i="26"/>
  <c r="BO20" i="26"/>
  <c r="BO13" i="26"/>
  <c r="AW17" i="26"/>
  <c r="CA12" i="26"/>
  <c r="CA11" i="26"/>
  <c r="BO16" i="26"/>
  <c r="BC11" i="26"/>
  <c r="BC19" i="26"/>
  <c r="AK14" i="26"/>
  <c r="AW14" i="26"/>
  <c r="CA9" i="26"/>
  <c r="AW11" i="26"/>
  <c r="BO18" i="26"/>
  <c r="AK11" i="26"/>
  <c r="AE12" i="26"/>
  <c r="BC13" i="26"/>
  <c r="AQ14" i="24"/>
  <c r="BO14" i="24"/>
  <c r="AQ267" i="24"/>
  <c r="AQ265" i="24" s="1"/>
  <c r="AE10" i="24"/>
  <c r="AQ17" i="24"/>
  <c r="AW11" i="24"/>
  <c r="AW9" i="24" s="1"/>
  <c r="BO12" i="24"/>
  <c r="BO8" i="24" s="1"/>
  <c r="BO18" i="24"/>
  <c r="CA13" i="24"/>
  <c r="BC18" i="24"/>
  <c r="BC17" i="24"/>
  <c r="AK16" i="24"/>
  <c r="AK10" i="24" s="1"/>
  <c r="Y87" i="24" s="1"/>
  <c r="BO15" i="24"/>
  <c r="AD8" i="26"/>
  <c r="AJ16" i="26"/>
  <c r="AJ10" i="26" s="1"/>
  <c r="X23" i="26" s="1"/>
  <c r="AV15" i="26"/>
  <c r="AV10" i="26" s="1"/>
  <c r="BB9" i="24"/>
  <c r="BB8" i="24"/>
  <c r="D72" i="2"/>
  <c r="AA7" i="9"/>
  <c r="Q66" i="2"/>
  <c r="CA263" i="24"/>
  <c r="BC32" i="26"/>
  <c r="AR272" i="24"/>
  <c r="CB268" i="24"/>
  <c r="AF267" i="24"/>
  <c r="AX271" i="24"/>
  <c r="AR268" i="24"/>
  <c r="BP274" i="24"/>
  <c r="AL272" i="24"/>
  <c r="BP268" i="24"/>
  <c r="BP276" i="24"/>
  <c r="CB269" i="24"/>
  <c r="AF271" i="24"/>
  <c r="BP270" i="24"/>
  <c r="BD273" i="24"/>
  <c r="AL270" i="24"/>
  <c r="CB266" i="24"/>
  <c r="BP272" i="24"/>
  <c r="AX269" i="24"/>
  <c r="CB267" i="24"/>
  <c r="BP273" i="24"/>
  <c r="AR270" i="24"/>
  <c r="AF268" i="24"/>
  <c r="AR271" i="24"/>
  <c r="CB265" i="24"/>
  <c r="BD272" i="24"/>
  <c r="AX270" i="24"/>
  <c r="AR273" i="24"/>
  <c r="BP269" i="24"/>
  <c r="AF270" i="24"/>
  <c r="AX272" i="24"/>
  <c r="BD267" i="24"/>
  <c r="AX268" i="24"/>
  <c r="BD269" i="24"/>
  <c r="BP267" i="24"/>
  <c r="AR269" i="24"/>
  <c r="BD275" i="24"/>
  <c r="BP271" i="24"/>
  <c r="BD268" i="24"/>
  <c r="BD276" i="24"/>
  <c r="AL271" i="24"/>
  <c r="AL269" i="24"/>
  <c r="AL267" i="24"/>
  <c r="BD271" i="24"/>
  <c r="AF266" i="24"/>
  <c r="AL273" i="24"/>
  <c r="AL268" i="24"/>
  <c r="BD274" i="24"/>
  <c r="AX267" i="24"/>
  <c r="BD270" i="24"/>
  <c r="AX273" i="24"/>
  <c r="BP275" i="24"/>
  <c r="BP32" i="26"/>
  <c r="Z40" i="26" s="1"/>
  <c r="AR32" i="26"/>
  <c r="BO33" i="26"/>
  <c r="AF32" i="26"/>
  <c r="Z35" i="26" s="1"/>
  <c r="BO31" i="26"/>
  <c r="AW266" i="24"/>
  <c r="AR33" i="26"/>
  <c r="Z37" i="26" s="1"/>
  <c r="Z30" i="26" s="1"/>
  <c r="Z33" i="26" s="1"/>
  <c r="G26" i="26" s="1"/>
  <c r="BB266" i="24"/>
  <c r="CB31" i="26"/>
  <c r="Z41" i="26" s="1"/>
  <c r="Y348" i="24"/>
  <c r="Y284" i="24"/>
  <c r="CB8" i="26"/>
  <c r="Z92" i="26" s="1"/>
  <c r="AG9" i="26"/>
  <c r="AA86" i="26" s="1"/>
  <c r="AY9" i="26"/>
  <c r="AM10" i="26"/>
  <c r="AM9" i="26"/>
  <c r="AH8" i="26"/>
  <c r="AH31" i="26" s="1"/>
  <c r="AF9" i="26"/>
  <c r="BQ9" i="26"/>
  <c r="AA91" i="26" s="1"/>
  <c r="BP13" i="24"/>
  <c r="AF14" i="24"/>
  <c r="AX16" i="24"/>
  <c r="BD12" i="24"/>
  <c r="CB10" i="24"/>
  <c r="BP14" i="24"/>
  <c r="AX15" i="24"/>
  <c r="AF11" i="24"/>
  <c r="BP12" i="24"/>
  <c r="BD18" i="24"/>
  <c r="BD11" i="24"/>
  <c r="BP11" i="24"/>
  <c r="AF13" i="24"/>
  <c r="AF269" i="24" s="1"/>
  <c r="AE9" i="24"/>
  <c r="BC8" i="24"/>
  <c r="AJ9" i="26"/>
  <c r="BZ7" i="26"/>
  <c r="G764" i="15"/>
  <c r="G484" i="15"/>
  <c r="G1764" i="15"/>
  <c r="G684" i="15"/>
  <c r="G1484" i="15"/>
  <c r="G284" i="15"/>
  <c r="G644" i="15"/>
  <c r="G1164" i="15"/>
  <c r="G404" i="15"/>
  <c r="G4" i="15"/>
  <c r="H76" i="24" s="1"/>
  <c r="BQ9" i="24"/>
  <c r="AA91" i="24" s="1"/>
  <c r="BR8" i="24"/>
  <c r="BZ264" i="24"/>
  <c r="X284" i="24" s="1"/>
  <c r="BB264" i="24"/>
  <c r="AV266" i="24"/>
  <c r="X409" i="24" s="1"/>
  <c r="AV265" i="24"/>
  <c r="BF9" i="24"/>
  <c r="AB218" i="24" s="1"/>
  <c r="AB279" i="24"/>
  <c r="AB469" i="24"/>
  <c r="AB407" i="24"/>
  <c r="AB343" i="24"/>
  <c r="Z87" i="26"/>
  <c r="Z23" i="26"/>
  <c r="X473" i="24"/>
  <c r="X347" i="24"/>
  <c r="X283" i="24"/>
  <c r="X411" i="24"/>
  <c r="X470" i="24"/>
  <c r="X344" i="24"/>
  <c r="X408" i="24"/>
  <c r="X280" i="24"/>
  <c r="Z88" i="26"/>
  <c r="Z81" i="26" s="1"/>
  <c r="Z84" i="26" s="1"/>
  <c r="Z24" i="26"/>
  <c r="Z17" i="26" s="1"/>
  <c r="Z20" i="26" s="1"/>
  <c r="Z91" i="26"/>
  <c r="Z27" i="26"/>
  <c r="G254" i="15"/>
  <c r="H409" i="24" s="1"/>
  <c r="G255" i="15"/>
  <c r="H410" i="24" s="1"/>
  <c r="AA216" i="24"/>
  <c r="AA24" i="24"/>
  <c r="AA88" i="24"/>
  <c r="AA152" i="24"/>
  <c r="C1400" i="15"/>
  <c r="C640" i="15"/>
  <c r="C1280" i="15"/>
  <c r="C1680" i="15"/>
  <c r="C680" i="15"/>
  <c r="C1040" i="15"/>
  <c r="C120" i="15"/>
  <c r="C1160" i="15"/>
  <c r="C1520" i="15"/>
  <c r="C440" i="15"/>
  <c r="C240" i="15"/>
  <c r="C600" i="15"/>
  <c r="N124" i="6"/>
  <c r="N120" i="6"/>
  <c r="N116" i="6"/>
  <c r="Y283" i="24"/>
  <c r="Y347" i="24"/>
  <c r="Y411" i="24"/>
  <c r="L266" i="2"/>
  <c r="N266" i="2" s="1"/>
  <c r="BJ23" i="9" s="1"/>
  <c r="BP23" i="9"/>
  <c r="AB87" i="24"/>
  <c r="AB151" i="24"/>
  <c r="AR10" i="9"/>
  <c r="L193" i="2"/>
  <c r="N193" i="2" s="1"/>
  <c r="AL10" i="9" s="1"/>
  <c r="CD30" i="26"/>
  <c r="AH32" i="26"/>
  <c r="AB35" i="26" s="1"/>
  <c r="CD31" i="26"/>
  <c r="AB41" i="26" s="1"/>
  <c r="BF10" i="26"/>
  <c r="AB90" i="26"/>
  <c r="AB26" i="26"/>
  <c r="AZ14" i="9"/>
  <c r="L217" i="2"/>
  <c r="N217" i="2" s="1"/>
  <c r="AT14" i="9" s="1"/>
  <c r="L318" i="2"/>
  <c r="N318" i="2" s="1"/>
  <c r="CH15" i="9" s="1"/>
  <c r="CN15" i="9"/>
  <c r="AD265" i="24"/>
  <c r="AX10" i="26"/>
  <c r="BD9" i="26"/>
  <c r="AZ10" i="24"/>
  <c r="BR9" i="24"/>
  <c r="CF17" i="9"/>
  <c r="L300" i="2"/>
  <c r="N300" i="2" s="1"/>
  <c r="BZ17" i="9" s="1"/>
  <c r="BQ8" i="26"/>
  <c r="AY10" i="26"/>
  <c r="BQ10" i="26"/>
  <c r="CN16" i="9"/>
  <c r="L319" i="2"/>
  <c r="N319" i="2" s="1"/>
  <c r="CH16" i="9" s="1"/>
  <c r="CV9" i="9"/>
  <c r="L332" i="2"/>
  <c r="N332" i="2" s="1"/>
  <c r="CP9" i="9" s="1"/>
  <c r="L242" i="2"/>
  <c r="N242" i="2" s="1"/>
  <c r="BB19" i="9" s="1"/>
  <c r="BH19" i="9"/>
  <c r="L305" i="2"/>
  <c r="N305" i="2" s="1"/>
  <c r="BZ22" i="9" s="1"/>
  <c r="CF22" i="9"/>
  <c r="H254" i="15"/>
  <c r="I409" i="24" s="1"/>
  <c r="L251" i="2"/>
  <c r="BP8" i="9"/>
  <c r="C520" i="15"/>
  <c r="C1640" i="15"/>
  <c r="C1720" i="15"/>
  <c r="C80" i="15"/>
  <c r="C1240" i="15"/>
  <c r="C160" i="15"/>
  <c r="C480" i="15"/>
  <c r="C880" i="15"/>
  <c r="C1600" i="15"/>
  <c r="G524" i="15"/>
  <c r="G444" i="15"/>
  <c r="G1204" i="15"/>
  <c r="G1364" i="15"/>
  <c r="G1524" i="15"/>
  <c r="G1244" i="15"/>
  <c r="G1324" i="15"/>
  <c r="G124" i="15"/>
  <c r="G1044" i="15"/>
  <c r="G724" i="15"/>
  <c r="C1621" i="15"/>
  <c r="F261" i="2"/>
  <c r="E261" i="2" s="1"/>
  <c r="DF4" i="9" s="1"/>
  <c r="F273" i="2"/>
  <c r="E273" i="2" s="1"/>
  <c r="DN4" i="9" s="1"/>
  <c r="N52" i="6"/>
  <c r="N48" i="6"/>
  <c r="N44" i="6"/>
  <c r="N20" i="6"/>
  <c r="N5" i="6"/>
  <c r="N182" i="6"/>
  <c r="N175" i="6"/>
  <c r="N171" i="6"/>
  <c r="N167" i="6"/>
  <c r="BQ10" i="24"/>
  <c r="L235" i="2"/>
  <c r="N235" i="2" s="1"/>
  <c r="BB12" i="9" s="1"/>
  <c r="BH12" i="9"/>
  <c r="CU7" i="9"/>
  <c r="CK66" i="2"/>
  <c r="AB86" i="26"/>
  <c r="AB22" i="26"/>
  <c r="AZ32" i="26"/>
  <c r="L236" i="2"/>
  <c r="N236" i="2" s="1"/>
  <c r="BB13" i="9" s="1"/>
  <c r="BH13" i="9"/>
  <c r="AJ266" i="24"/>
  <c r="Y28" i="24"/>
  <c r="Y92" i="24"/>
  <c r="Y156" i="24"/>
  <c r="Z28" i="26"/>
  <c r="AH9" i="24"/>
  <c r="AH269" i="24"/>
  <c r="AH265" i="24" s="1"/>
  <c r="AS10" i="26"/>
  <c r="AA27" i="26"/>
  <c r="DD18" i="9"/>
  <c r="L361" i="2"/>
  <c r="N361" i="2" s="1"/>
  <c r="CX18" i="9" s="1"/>
  <c r="AH66" i="2"/>
  <c r="AR7" i="9"/>
  <c r="L190" i="2"/>
  <c r="BH11" i="9"/>
  <c r="L234" i="2"/>
  <c r="N234" i="2" s="1"/>
  <c r="BB11" i="9" s="1"/>
  <c r="G244" i="15"/>
  <c r="C840" i="15"/>
  <c r="C1440" i="15"/>
  <c r="C400" i="15"/>
  <c r="C960" i="15"/>
  <c r="C360" i="15"/>
  <c r="C1360" i="15"/>
  <c r="C320" i="15"/>
  <c r="G1404" i="15"/>
  <c r="G164" i="15"/>
  <c r="G1284" i="15"/>
  <c r="G1444" i="15"/>
  <c r="G44" i="15"/>
  <c r="G604" i="15"/>
  <c r="G884" i="15"/>
  <c r="G324" i="15"/>
  <c r="G1084" i="15"/>
  <c r="N247" i="6"/>
  <c r="N243" i="6"/>
  <c r="N239" i="6"/>
  <c r="N199" i="6"/>
  <c r="N195" i="6"/>
  <c r="N191" i="6"/>
  <c r="N151" i="6"/>
  <c r="N147" i="6"/>
  <c r="N143" i="6"/>
  <c r="N103" i="6"/>
  <c r="N99" i="6"/>
  <c r="N95" i="6"/>
  <c r="N55" i="6"/>
  <c r="N51" i="6"/>
  <c r="N47" i="6"/>
  <c r="N34" i="6"/>
  <c r="N16" i="6"/>
  <c r="N2" i="6"/>
  <c r="N234" i="6"/>
  <c r="N6" i="6"/>
  <c r="N61" i="6"/>
  <c r="N15" i="6"/>
  <c r="N126" i="6"/>
  <c r="N122" i="6"/>
  <c r="N118" i="6"/>
  <c r="N30" i="6"/>
  <c r="Y215" i="24"/>
  <c r="AB25" i="26"/>
  <c r="AB89" i="26"/>
  <c r="BP20" i="9"/>
  <c r="L263" i="2"/>
  <c r="N263" i="2" s="1"/>
  <c r="BJ20" i="9" s="1"/>
  <c r="CF25" i="9"/>
  <c r="L308" i="2"/>
  <c r="N308" i="2" s="1"/>
  <c r="BZ25" i="9" s="1"/>
  <c r="B307" i="24"/>
  <c r="B435" i="24"/>
  <c r="B243" i="24"/>
  <c r="B51" i="26"/>
  <c r="B56" i="27"/>
  <c r="B371" i="24"/>
  <c r="B179" i="24"/>
  <c r="B497" i="24"/>
  <c r="B115" i="24"/>
  <c r="B51" i="24"/>
  <c r="AB92" i="26"/>
  <c r="AB28" i="26"/>
  <c r="AN10" i="26"/>
  <c r="BF8" i="26"/>
  <c r="BF31" i="26" s="1"/>
  <c r="AY33" i="26"/>
  <c r="AA38" i="26" s="1"/>
  <c r="BQ33" i="26"/>
  <c r="BP24" i="9"/>
  <c r="L267" i="2"/>
  <c r="N267" i="2" s="1"/>
  <c r="BJ24" i="9" s="1"/>
  <c r="AP265" i="24"/>
  <c r="AA22" i="24"/>
  <c r="AN9" i="24"/>
  <c r="AT10" i="24"/>
  <c r="AZ26" i="9"/>
  <c r="L229" i="2"/>
  <c r="N229" i="2" s="1"/>
  <c r="AT26" i="9" s="1"/>
  <c r="BE9" i="26"/>
  <c r="CC7" i="26"/>
  <c r="BP10" i="24"/>
  <c r="H263" i="15"/>
  <c r="I418" i="24" s="1"/>
  <c r="G204" i="15"/>
  <c r="C800" i="15"/>
  <c r="C1320" i="15"/>
  <c r="C280" i="15"/>
  <c r="C560" i="15"/>
  <c r="C1760" i="15"/>
  <c r="C40" i="15"/>
  <c r="C1080" i="15"/>
  <c r="C200" i="15"/>
  <c r="G1124" i="15"/>
  <c r="G1004" i="15"/>
  <c r="G564" i="15"/>
  <c r="G804" i="15"/>
  <c r="G1564" i="15"/>
  <c r="G844" i="15"/>
  <c r="G364" i="15"/>
  <c r="G964" i="15"/>
  <c r="G1604" i="15"/>
  <c r="AD8" i="24"/>
  <c r="X150" i="24" s="1"/>
  <c r="B7" i="15"/>
  <c r="B47" i="15"/>
  <c r="B87" i="15"/>
  <c r="B167" i="15"/>
  <c r="B207" i="15"/>
  <c r="B367" i="15"/>
  <c r="B487" i="15"/>
  <c r="B567" i="15"/>
  <c r="B1087" i="15"/>
  <c r="B1207" i="15"/>
  <c r="B1527" i="15"/>
  <c r="B1727" i="15"/>
  <c r="B1767" i="15"/>
  <c r="B127" i="15"/>
  <c r="B607" i="15"/>
  <c r="B847" i="15"/>
  <c r="B927" i="15"/>
  <c r="B1327" i="15"/>
  <c r="B1607" i="15"/>
  <c r="B1647" i="15"/>
  <c r="B247" i="15"/>
  <c r="B327" i="15"/>
  <c r="B407" i="15"/>
  <c r="B287" i="15"/>
  <c r="B447" i="15"/>
  <c r="B1167" i="15"/>
  <c r="B1287" i="15"/>
  <c r="B1447" i="15"/>
  <c r="B1567" i="15"/>
  <c r="B527" i="15"/>
  <c r="B1007" i="15"/>
  <c r="B1367" i="15"/>
  <c r="B727" i="15"/>
  <c r="B767" i="15"/>
  <c r="B807" i="15"/>
  <c r="B887" i="15"/>
  <c r="B967" i="15"/>
  <c r="B1127" i="15"/>
  <c r="B1247" i="15"/>
  <c r="B1407" i="15"/>
  <c r="B1487" i="15"/>
  <c r="B1687" i="15"/>
  <c r="B647" i="15"/>
  <c r="B687" i="15"/>
  <c r="B1047" i="15"/>
  <c r="C290" i="2"/>
  <c r="F285" i="2"/>
  <c r="E285" i="2" s="1"/>
  <c r="DV4" i="9" s="1"/>
  <c r="C343" i="2"/>
  <c r="H17" i="8"/>
  <c r="C344" i="2" s="1"/>
  <c r="H20" i="8"/>
  <c r="C345" i="2" s="1"/>
  <c r="N246" i="6"/>
  <c r="N242" i="6"/>
  <c r="N238" i="6"/>
  <c r="N198" i="6"/>
  <c r="N194" i="6"/>
  <c r="N190" i="6"/>
  <c r="N150" i="6"/>
  <c r="N146" i="6"/>
  <c r="N142" i="6"/>
  <c r="N102" i="6"/>
  <c r="N98" i="6"/>
  <c r="N94" i="6"/>
  <c r="N54" i="6"/>
  <c r="N50" i="6"/>
  <c r="N46" i="6"/>
  <c r="N28" i="6"/>
  <c r="N9" i="6"/>
  <c r="N232" i="6"/>
  <c r="N183" i="6"/>
  <c r="N62" i="6"/>
  <c r="N173" i="6"/>
  <c r="N169" i="6"/>
  <c r="N165" i="6"/>
  <c r="N26" i="6"/>
  <c r="Y343" i="24"/>
  <c r="L344" i="2"/>
  <c r="N344" i="2" s="1"/>
  <c r="CP21" i="9" s="1"/>
  <c r="CV21" i="9"/>
  <c r="H220" i="15"/>
  <c r="I351" i="24" s="1"/>
  <c r="H1137" i="15"/>
  <c r="AB91" i="26"/>
  <c r="AB27" i="26"/>
  <c r="BD10" i="26"/>
  <c r="AA92" i="26"/>
  <c r="AA28" i="26"/>
  <c r="AA87" i="26"/>
  <c r="AA23" i="26"/>
  <c r="BE10" i="26"/>
  <c r="H223" i="15"/>
  <c r="I354" i="24" s="1"/>
  <c r="H1177" i="15"/>
  <c r="H178" i="15"/>
  <c r="I285" i="24" s="1"/>
  <c r="AP10" i="26"/>
  <c r="X24" i="26" s="1"/>
  <c r="X17" i="26" s="1"/>
  <c r="X20" i="26" s="1"/>
  <c r="D1331" i="15"/>
  <c r="D1571" i="15"/>
  <c r="D103" i="15"/>
  <c r="C162" i="24" s="1"/>
  <c r="AP9" i="26"/>
  <c r="BB9" i="26"/>
  <c r="BZ8" i="26"/>
  <c r="X92" i="26" s="1"/>
  <c r="D931" i="15"/>
  <c r="D138" i="15"/>
  <c r="C221" i="24" s="1"/>
  <c r="D1411" i="15"/>
  <c r="D1531" i="15"/>
  <c r="D1211" i="15"/>
  <c r="D91" i="15"/>
  <c r="C150" i="24" s="1"/>
  <c r="D1491" i="15"/>
  <c r="D100" i="15"/>
  <c r="C159" i="24" s="1"/>
  <c r="D23" i="15"/>
  <c r="C39" i="27" s="1"/>
  <c r="D76" i="2"/>
  <c r="D971" i="15"/>
  <c r="D11" i="15"/>
  <c r="C22" i="24" s="1"/>
  <c r="C1625" i="15"/>
  <c r="D104" i="15"/>
  <c r="C163" i="24" s="1"/>
  <c r="AV9" i="26"/>
  <c r="BZ7" i="24"/>
  <c r="D83" i="2"/>
  <c r="C1624" i="15"/>
  <c r="D651" i="15"/>
  <c r="BN8" i="26"/>
  <c r="BZ8" i="24"/>
  <c r="D101" i="15"/>
  <c r="C160" i="24" s="1"/>
  <c r="BN8" i="24"/>
  <c r="X219" i="24" s="1"/>
  <c r="BB8" i="26"/>
  <c r="BN9" i="26"/>
  <c r="X91" i="26" s="1"/>
  <c r="BB10" i="26"/>
  <c r="BN10" i="26"/>
  <c r="D54" i="15"/>
  <c r="C89" i="24" s="1"/>
  <c r="D1051" i="15"/>
  <c r="D84" i="2"/>
  <c r="D141" i="15"/>
  <c r="C224" i="24" s="1"/>
  <c r="C1623" i="15"/>
  <c r="D78" i="2"/>
  <c r="D98" i="15"/>
  <c r="C157" i="24" s="1"/>
  <c r="D97" i="15"/>
  <c r="C156" i="24" s="1"/>
  <c r="D851" i="15"/>
  <c r="D14" i="15"/>
  <c r="C25" i="24" s="1"/>
  <c r="D734" i="15"/>
  <c r="D67" i="2"/>
  <c r="D652" i="15"/>
  <c r="C1612" i="15"/>
  <c r="D17" i="15"/>
  <c r="D68" i="2"/>
  <c r="C1613" i="15"/>
  <c r="D691" i="15"/>
  <c r="D693" i="15" s="1"/>
  <c r="D891" i="15"/>
  <c r="D771" i="15"/>
  <c r="D135" i="15"/>
  <c r="C218" i="24" s="1"/>
  <c r="D82" i="2"/>
  <c r="D134" i="15"/>
  <c r="C217" i="24" s="1"/>
  <c r="D94" i="15"/>
  <c r="C153" i="24" s="1"/>
  <c r="C1622" i="15"/>
  <c r="D95" i="15"/>
  <c r="C154" i="24" s="1"/>
  <c r="D77" i="2"/>
  <c r="D70" i="2"/>
  <c r="C1615" i="15"/>
  <c r="C1614" i="15"/>
  <c r="D1291" i="15"/>
  <c r="D1771" i="15"/>
  <c r="D69" i="2"/>
  <c r="D1371" i="15"/>
  <c r="D20" i="15"/>
  <c r="D774" i="15"/>
  <c r="D1451" i="15"/>
  <c r="D1251" i="15"/>
  <c r="D1011" i="15"/>
  <c r="C1616" i="15"/>
  <c r="D71" i="2"/>
  <c r="D51" i="15"/>
  <c r="C86" i="24" s="1"/>
  <c r="D144" i="15"/>
  <c r="C227" i="24" s="1"/>
  <c r="D85" i="2"/>
  <c r="D143" i="15"/>
  <c r="C226" i="24" s="1"/>
  <c r="C1619" i="15"/>
  <c r="D60" i="15"/>
  <c r="C95" i="24" s="1"/>
  <c r="D1131" i="15"/>
  <c r="D74" i="2"/>
  <c r="D81" i="2"/>
  <c r="D131" i="15"/>
  <c r="C214" i="24" s="1"/>
  <c r="C1620" i="15"/>
  <c r="D75" i="2"/>
  <c r="D1171" i="15"/>
  <c r="D63" i="15"/>
  <c r="C98" i="24" s="1"/>
  <c r="D731" i="15"/>
  <c r="D66" i="2"/>
  <c r="G63" i="2" s="1"/>
  <c r="C1611" i="15"/>
  <c r="D73" i="2"/>
  <c r="C1618" i="15"/>
  <c r="D57" i="15"/>
  <c r="C92" i="24" s="1"/>
  <c r="AJ9" i="24"/>
  <c r="C692" i="15"/>
  <c r="C691" i="15"/>
  <c r="D24" i="15"/>
  <c r="D972" i="15"/>
  <c r="D58" i="15"/>
  <c r="C93" i="24" s="1"/>
  <c r="D1092" i="15"/>
  <c r="BB10" i="24"/>
  <c r="AJ10" i="24"/>
  <c r="X22" i="26"/>
  <c r="X86" i="26"/>
  <c r="D775" i="15"/>
  <c r="D1292" i="15"/>
  <c r="D1412" i="15"/>
  <c r="D1452" i="15"/>
  <c r="D1532" i="15"/>
  <c r="D21" i="15"/>
  <c r="G4" i="9"/>
  <c r="D1372" i="15"/>
  <c r="H4" i="9"/>
  <c r="D1252" i="15"/>
  <c r="D932" i="15"/>
  <c r="D1692" i="15"/>
  <c r="D1332" i="15"/>
  <c r="D1772" i="15"/>
  <c r="D1732" i="15"/>
  <c r="D1212" i="15"/>
  <c r="D1492" i="15"/>
  <c r="D1572" i="15"/>
  <c r="AP9" i="24"/>
  <c r="X152" i="24" s="1"/>
  <c r="AR24" i="15"/>
  <c r="C559" i="15"/>
  <c r="C439" i="15"/>
  <c r="C319" i="15"/>
  <c r="C1719" i="15"/>
  <c r="C1079" i="15"/>
  <c r="C399" i="15"/>
  <c r="C79" i="15"/>
  <c r="C679" i="15"/>
  <c r="C159" i="15"/>
  <c r="C279" i="15"/>
  <c r="C1039" i="15"/>
  <c r="C1439" i="15"/>
  <c r="C959" i="15"/>
  <c r="C1759" i="15"/>
  <c r="C359" i="15"/>
  <c r="C119" i="15"/>
  <c r="C1559" i="15"/>
  <c r="C879" i="15"/>
  <c r="C1199" i="15"/>
  <c r="C39" i="15"/>
  <c r="C839" i="15"/>
  <c r="C799" i="15"/>
  <c r="C1399" i="15"/>
  <c r="C599" i="15"/>
  <c r="C519" i="15"/>
  <c r="C1159" i="15"/>
  <c r="C239" i="15"/>
  <c r="C919" i="15"/>
  <c r="C479" i="15"/>
  <c r="C1239" i="15"/>
  <c r="C1119" i="15"/>
  <c r="C1639" i="15"/>
  <c r="C1319" i="15"/>
  <c r="C1479" i="15"/>
  <c r="C759" i="15"/>
  <c r="C1359" i="15"/>
  <c r="C199" i="15"/>
  <c r="C1599" i="15"/>
  <c r="C1279" i="15"/>
  <c r="C1679" i="15"/>
  <c r="C719" i="15"/>
  <c r="C1799" i="15"/>
  <c r="C639" i="15"/>
  <c r="C999" i="15"/>
  <c r="C1519" i="15"/>
  <c r="C56" i="26"/>
  <c r="C61" i="27"/>
  <c r="C56" i="24"/>
  <c r="C120" i="24" s="1"/>
  <c r="C184" i="24" s="1"/>
  <c r="C248" i="24" s="1"/>
  <c r="C312" i="24" s="1"/>
  <c r="C376" i="24" s="1"/>
  <c r="C440" i="24" s="1"/>
  <c r="C502" i="24" s="1"/>
  <c r="S34" i="15"/>
  <c r="AB348" i="24"/>
  <c r="AB284" i="24"/>
  <c r="AB412" i="24"/>
  <c r="AB474" i="24"/>
  <c r="X282" i="24"/>
  <c r="X410" i="24"/>
  <c r="X472" i="24"/>
  <c r="X346" i="24"/>
  <c r="Y90" i="24"/>
  <c r="X25" i="24"/>
  <c r="Y469" i="24" l="1"/>
  <c r="AA150" i="24"/>
  <c r="AA81" i="24"/>
  <c r="AA84" i="24" s="1"/>
  <c r="H84" i="24" s="1"/>
  <c r="AA23" i="24"/>
  <c r="AA17" i="24" s="1"/>
  <c r="AA20" i="24" s="1"/>
  <c r="H20" i="24" s="1"/>
  <c r="AA214" i="24"/>
  <c r="AE8" i="24"/>
  <c r="AA145" i="24"/>
  <c r="AA148" i="24" s="1"/>
  <c r="H148" i="24" s="1"/>
  <c r="Y407" i="24"/>
  <c r="AA209" i="24"/>
  <c r="AA212" i="24" s="1"/>
  <c r="H212" i="24" s="1"/>
  <c r="AA151" i="24"/>
  <c r="BO266" i="24"/>
  <c r="X92" i="24"/>
  <c r="X155" i="24"/>
  <c r="X27" i="24"/>
  <c r="CB7" i="24"/>
  <c r="Z156" i="24" s="1"/>
  <c r="X26" i="24"/>
  <c r="CA8" i="24"/>
  <c r="X89" i="24"/>
  <c r="AL9" i="24"/>
  <c r="Z87" i="24" s="1"/>
  <c r="AE265" i="24"/>
  <c r="Y406" i="24" s="1"/>
  <c r="Y154" i="24"/>
  <c r="X216" i="24"/>
  <c r="X91" i="24"/>
  <c r="X22" i="24"/>
  <c r="Y26" i="24"/>
  <c r="Y218" i="24"/>
  <c r="BO10" i="24"/>
  <c r="X88" i="24"/>
  <c r="Y278" i="24"/>
  <c r="Y468" i="24"/>
  <c r="Y342" i="24"/>
  <c r="AA156" i="24"/>
  <c r="AB23" i="24"/>
  <c r="C34" i="24"/>
  <c r="BP8" i="24"/>
  <c r="W40" i="15"/>
  <c r="M36" i="15" s="1"/>
  <c r="S29" i="15" s="1"/>
  <c r="V1" i="15"/>
  <c r="Y410" i="24"/>
  <c r="Y346" i="24"/>
  <c r="Y472" i="24"/>
  <c r="Y282" i="24"/>
  <c r="X214" i="24"/>
  <c r="AB24" i="26"/>
  <c r="AB17" i="26" s="1"/>
  <c r="AB20" i="26" s="1"/>
  <c r="I20" i="26" s="1"/>
  <c r="AE8" i="26"/>
  <c r="AE31" i="26" s="1"/>
  <c r="CB8" i="24"/>
  <c r="AA154" i="24"/>
  <c r="X86" i="24"/>
  <c r="AQ10" i="26"/>
  <c r="BC8" i="26"/>
  <c r="BC31" i="26" s="1"/>
  <c r="AA90" i="24"/>
  <c r="Y412" i="24"/>
  <c r="C34" i="26"/>
  <c r="AA22" i="26"/>
  <c r="BO10" i="26"/>
  <c r="X24" i="24"/>
  <c r="AB473" i="24"/>
  <c r="AB411" i="24"/>
  <c r="AB283" i="24"/>
  <c r="AB347" i="24"/>
  <c r="AB409" i="24"/>
  <c r="AB345" i="24"/>
  <c r="AB471" i="24"/>
  <c r="AB281" i="24"/>
  <c r="W37" i="15"/>
  <c r="M33" i="15" s="1"/>
  <c r="U1" i="15"/>
  <c r="W17" i="15" s="1"/>
  <c r="W10" i="15" s="1"/>
  <c r="W38" i="15"/>
  <c r="M34" i="15" s="1"/>
  <c r="W39" i="15"/>
  <c r="M35" i="15" s="1"/>
  <c r="AK9" i="26"/>
  <c r="CA7" i="26"/>
  <c r="AW10" i="26"/>
  <c r="Y89" i="26" s="1"/>
  <c r="AK10" i="26"/>
  <c r="Y23" i="26" s="1"/>
  <c r="BC9" i="26"/>
  <c r="X88" i="26"/>
  <c r="X81" i="26" s="1"/>
  <c r="X84" i="26" s="1"/>
  <c r="AL10" i="24"/>
  <c r="AA219" i="24"/>
  <c r="BD9" i="24"/>
  <c r="Z90" i="24" s="1"/>
  <c r="AA27" i="24"/>
  <c r="X217" i="24"/>
  <c r="X153" i="24"/>
  <c r="AF265" i="24"/>
  <c r="Z468" i="24" s="1"/>
  <c r="X348" i="24"/>
  <c r="X412" i="24"/>
  <c r="X474" i="24"/>
  <c r="BP264" i="24"/>
  <c r="AB90" i="24"/>
  <c r="AX265" i="24"/>
  <c r="AB26" i="24"/>
  <c r="AR9" i="24"/>
  <c r="AB154" i="24"/>
  <c r="AF264" i="24"/>
  <c r="AX9" i="24"/>
  <c r="BE266" i="24"/>
  <c r="AY265" i="24"/>
  <c r="AA28" i="24"/>
  <c r="AA220" i="24"/>
  <c r="BD8" i="24"/>
  <c r="AQ10" i="24"/>
  <c r="AA25" i="24"/>
  <c r="AS265" i="24"/>
  <c r="X345" i="24"/>
  <c r="BD10" i="24"/>
  <c r="AA153" i="24"/>
  <c r="AS266" i="24"/>
  <c r="AA217" i="24"/>
  <c r="AF8" i="24"/>
  <c r="AG264" i="24"/>
  <c r="AA155" i="24"/>
  <c r="AX10" i="24"/>
  <c r="CC264" i="24"/>
  <c r="AA348" i="24" s="1"/>
  <c r="AM266" i="24"/>
  <c r="AA469" i="24" s="1"/>
  <c r="AM265" i="24"/>
  <c r="AR266" i="24"/>
  <c r="Z408" i="24" s="1"/>
  <c r="AG265" i="24"/>
  <c r="AA342" i="24" s="1"/>
  <c r="X154" i="24"/>
  <c r="X90" i="24"/>
  <c r="K652" i="15"/>
  <c r="K653" i="15" s="1"/>
  <c r="O697" i="15"/>
  <c r="H898" i="15"/>
  <c r="H140" i="24"/>
  <c r="C20" i="26"/>
  <c r="C25" i="27"/>
  <c r="X218" i="24"/>
  <c r="X87" i="26"/>
  <c r="X28" i="26"/>
  <c r="C22" i="26"/>
  <c r="H12" i="24"/>
  <c r="H332" i="24"/>
  <c r="B20" i="27"/>
  <c r="H268" i="24"/>
  <c r="H204" i="24"/>
  <c r="H458" i="24"/>
  <c r="H12" i="26"/>
  <c r="H396" i="24"/>
  <c r="BE265" i="24"/>
  <c r="BQ265" i="24"/>
  <c r="BQ264" i="24"/>
  <c r="BQ266" i="24"/>
  <c r="BE264" i="24"/>
  <c r="AY266" i="24"/>
  <c r="CC263" i="24"/>
  <c r="CA8" i="26"/>
  <c r="Y28" i="26" s="1"/>
  <c r="AW9" i="26"/>
  <c r="BC10" i="26"/>
  <c r="BC10" i="24"/>
  <c r="AQ9" i="26"/>
  <c r="BO9" i="24"/>
  <c r="Y219" i="24" s="1"/>
  <c r="BO9" i="26"/>
  <c r="Y27" i="26" s="1"/>
  <c r="BP9" i="24"/>
  <c r="AR10" i="24"/>
  <c r="Y408" i="24"/>
  <c r="Y280" i="24"/>
  <c r="Y344" i="24"/>
  <c r="Y470" i="24"/>
  <c r="Y23" i="24"/>
  <c r="Y151" i="24"/>
  <c r="Y89" i="24"/>
  <c r="Y25" i="24"/>
  <c r="Y153" i="24"/>
  <c r="Y217" i="24"/>
  <c r="G20" i="26"/>
  <c r="G25" i="27"/>
  <c r="Y66" i="2"/>
  <c r="AI7" i="9"/>
  <c r="AG66" i="2" s="1"/>
  <c r="C27" i="27"/>
  <c r="D653" i="15"/>
  <c r="BD264" i="24"/>
  <c r="AL266" i="24"/>
  <c r="CB264" i="24"/>
  <c r="Y281" i="24"/>
  <c r="Y409" i="24"/>
  <c r="Y345" i="24"/>
  <c r="Y471" i="24"/>
  <c r="AL265" i="24"/>
  <c r="AX266" i="24"/>
  <c r="BD266" i="24"/>
  <c r="AR265" i="24"/>
  <c r="BD265" i="24"/>
  <c r="BP265" i="24"/>
  <c r="CB263" i="24"/>
  <c r="BP266" i="24"/>
  <c r="M32" i="15"/>
  <c r="S25" i="15" s="1"/>
  <c r="AF9" i="24"/>
  <c r="Z22" i="26"/>
  <c r="Z86" i="26"/>
  <c r="Y86" i="26"/>
  <c r="Y22" i="26"/>
  <c r="Y150" i="24"/>
  <c r="Y214" i="24"/>
  <c r="Y22" i="24"/>
  <c r="Y86" i="24"/>
  <c r="X471" i="24"/>
  <c r="X281" i="24"/>
  <c r="H1178" i="15"/>
  <c r="H224" i="15"/>
  <c r="I355" i="24" s="1"/>
  <c r="H1138" i="15"/>
  <c r="H221" i="15"/>
  <c r="I352" i="24" s="1"/>
  <c r="AB88" i="24"/>
  <c r="AB81" i="24" s="1"/>
  <c r="AB84" i="24" s="1"/>
  <c r="I84" i="24" s="1"/>
  <c r="AB24" i="24"/>
  <c r="AB17" i="24" s="1"/>
  <c r="AB20" i="24" s="1"/>
  <c r="I20" i="24" s="1"/>
  <c r="AB216" i="24"/>
  <c r="AB209" i="24" s="1"/>
  <c r="AB212" i="24" s="1"/>
  <c r="I212" i="24" s="1"/>
  <c r="AB152" i="24"/>
  <c r="AB145" i="24" s="1"/>
  <c r="AB148" i="24" s="1"/>
  <c r="I148" i="24" s="1"/>
  <c r="L287" i="2"/>
  <c r="N287" i="2" s="1"/>
  <c r="BR24" i="9" s="1"/>
  <c r="BX24" i="9"/>
  <c r="AB23" i="26"/>
  <c r="AB87" i="26"/>
  <c r="L283" i="2"/>
  <c r="N283" i="2" s="1"/>
  <c r="BR20" i="9" s="1"/>
  <c r="BX20" i="9"/>
  <c r="L254" i="2"/>
  <c r="N254" i="2" s="1"/>
  <c r="BJ11" i="9" s="1"/>
  <c r="BP11" i="9"/>
  <c r="G292" i="15"/>
  <c r="H469" i="24" s="1"/>
  <c r="G291" i="15"/>
  <c r="H468" i="24" s="1"/>
  <c r="AA88" i="26"/>
  <c r="AA81" i="26" s="1"/>
  <c r="AA84" i="26" s="1"/>
  <c r="AA24" i="26"/>
  <c r="AA17" i="26" s="1"/>
  <c r="AA20" i="26" s="1"/>
  <c r="H20" i="26" s="1"/>
  <c r="AB150" i="24"/>
  <c r="AB22" i="24"/>
  <c r="AB86" i="24"/>
  <c r="AB214" i="24"/>
  <c r="L256" i="2"/>
  <c r="N256" i="2" s="1"/>
  <c r="BJ13" i="9" s="1"/>
  <c r="BP13" i="9"/>
  <c r="G1137" i="15"/>
  <c r="G220" i="15"/>
  <c r="H351" i="24" s="1"/>
  <c r="G300" i="15"/>
  <c r="H477" i="24" s="1"/>
  <c r="G301" i="15"/>
  <c r="H478" i="24" s="1"/>
  <c r="H291" i="15"/>
  <c r="I468" i="24" s="1"/>
  <c r="H292" i="15"/>
  <c r="I469" i="24" s="1"/>
  <c r="L352" i="2"/>
  <c r="N352" i="2" s="1"/>
  <c r="CX9" i="9" s="1"/>
  <c r="DD9" i="9"/>
  <c r="Z25" i="26"/>
  <c r="Z89" i="26"/>
  <c r="DD21" i="9"/>
  <c r="L364" i="2"/>
  <c r="N364" i="2" s="1"/>
  <c r="CX21" i="9" s="1"/>
  <c r="C302" i="2"/>
  <c r="F297" i="2"/>
  <c r="E297" i="2" s="1"/>
  <c r="ED4" i="9" s="1"/>
  <c r="AA26" i="26"/>
  <c r="AA90" i="26"/>
  <c r="H300" i="15"/>
  <c r="I477" i="24" s="1"/>
  <c r="H301" i="15"/>
  <c r="I478" i="24" s="1"/>
  <c r="AB463" i="24"/>
  <c r="AB466" i="24" s="1"/>
  <c r="I466" i="24" s="1"/>
  <c r="L210" i="2"/>
  <c r="Y463" i="24"/>
  <c r="Y466" i="24" s="1"/>
  <c r="E466" i="24" s="1"/>
  <c r="AA463" i="24"/>
  <c r="AA466" i="24" s="1"/>
  <c r="H466" i="24" s="1"/>
  <c r="AB401" i="24"/>
  <c r="AB404" i="24" s="1"/>
  <c r="I404" i="24" s="1"/>
  <c r="AP66" i="2"/>
  <c r="Y337" i="24"/>
  <c r="Y340" i="24" s="1"/>
  <c r="E340" i="24" s="1"/>
  <c r="Y273" i="24"/>
  <c r="Y276" i="24" s="1"/>
  <c r="E276" i="24" s="1"/>
  <c r="AZ7" i="9"/>
  <c r="AB273" i="24"/>
  <c r="AB276" i="24" s="1"/>
  <c r="I276" i="24" s="1"/>
  <c r="Y401" i="24"/>
  <c r="Y404" i="24" s="1"/>
  <c r="E404" i="24" s="1"/>
  <c r="AB337" i="24"/>
  <c r="AB340" i="24" s="1"/>
  <c r="I340" i="24" s="1"/>
  <c r="G251" i="15"/>
  <c r="H406" i="24" s="1"/>
  <c r="G252" i="15"/>
  <c r="H407" i="24" s="1"/>
  <c r="BP12" i="9"/>
  <c r="L255" i="2"/>
  <c r="N255" i="2" s="1"/>
  <c r="BJ12" i="9" s="1"/>
  <c r="L271" i="2"/>
  <c r="BX8" i="9"/>
  <c r="BP19" i="9"/>
  <c r="L262" i="2"/>
  <c r="N262" i="2" s="1"/>
  <c r="BJ19" i="9" s="1"/>
  <c r="Z28" i="24"/>
  <c r="H251" i="15"/>
  <c r="I406" i="24" s="1"/>
  <c r="H252" i="15"/>
  <c r="I407" i="24" s="1"/>
  <c r="AB219" i="24"/>
  <c r="AB91" i="24"/>
  <c r="AB27" i="24"/>
  <c r="AB155" i="24"/>
  <c r="X468" i="24"/>
  <c r="X406" i="24"/>
  <c r="X342" i="24"/>
  <c r="X278" i="24"/>
  <c r="L237" i="2"/>
  <c r="N237" i="2" s="1"/>
  <c r="BB14" i="9" s="1"/>
  <c r="BH14" i="9"/>
  <c r="G264" i="15"/>
  <c r="H419" i="24" s="1"/>
  <c r="G263" i="15"/>
  <c r="H418" i="24" s="1"/>
  <c r="G177" i="15"/>
  <c r="H284" i="24" s="1"/>
  <c r="G897" i="15"/>
  <c r="G779" i="15"/>
  <c r="G698" i="15"/>
  <c r="L328" i="2"/>
  <c r="N328" i="2" s="1"/>
  <c r="CH25" i="9" s="1"/>
  <c r="CN25" i="9"/>
  <c r="G1177" i="15"/>
  <c r="G223" i="15"/>
  <c r="H354" i="24" s="1"/>
  <c r="D1183" i="15"/>
  <c r="D1184" i="15"/>
  <c r="L320" i="2"/>
  <c r="N320" i="2" s="1"/>
  <c r="CH17" i="9" s="1"/>
  <c r="CN17" i="9"/>
  <c r="AB217" i="24"/>
  <c r="AB25" i="24"/>
  <c r="AB153" i="24"/>
  <c r="AB89" i="24"/>
  <c r="L338" i="2"/>
  <c r="N338" i="2" s="1"/>
  <c r="CP15" i="9" s="1"/>
  <c r="CV15" i="9"/>
  <c r="BX23" i="9"/>
  <c r="L286" i="2"/>
  <c r="N286" i="2" s="1"/>
  <c r="BR23" i="9" s="1"/>
  <c r="BH26" i="9"/>
  <c r="L249" i="2"/>
  <c r="N249" i="2" s="1"/>
  <c r="BB26" i="9" s="1"/>
  <c r="C69" i="6"/>
  <c r="C70" i="6"/>
  <c r="C71" i="6"/>
  <c r="C72" i="6"/>
  <c r="C73" i="6"/>
  <c r="C74" i="6"/>
  <c r="C75" i="6"/>
  <c r="C76" i="6"/>
  <c r="C77" i="6"/>
  <c r="C78" i="6"/>
  <c r="C79" i="6"/>
  <c r="C117" i="6"/>
  <c r="C118" i="6"/>
  <c r="C119" i="6"/>
  <c r="C120" i="6"/>
  <c r="C121" i="6"/>
  <c r="C122" i="6"/>
  <c r="C123" i="6"/>
  <c r="C124" i="6"/>
  <c r="C125" i="6"/>
  <c r="C126" i="6"/>
  <c r="C127" i="6"/>
  <c r="C165" i="6"/>
  <c r="C166" i="6"/>
  <c r="C167" i="6"/>
  <c r="C168" i="6"/>
  <c r="C169" i="6"/>
  <c r="C170" i="6"/>
  <c r="C171" i="6"/>
  <c r="C172" i="6"/>
  <c r="C173" i="6"/>
  <c r="C174" i="6"/>
  <c r="C175" i="6"/>
  <c r="C213" i="6"/>
  <c r="C214" i="6"/>
  <c r="C215" i="6"/>
  <c r="C216" i="6"/>
  <c r="C217" i="6"/>
  <c r="C218" i="6"/>
  <c r="C219" i="6"/>
  <c r="C220" i="6"/>
  <c r="C221" i="6"/>
  <c r="C222" i="6"/>
  <c r="C223"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23" i="6"/>
  <c r="C47" i="6"/>
  <c r="C51" i="6"/>
  <c r="C55" i="6"/>
  <c r="C58" i="6"/>
  <c r="C60" i="6"/>
  <c r="C62" i="6"/>
  <c r="C64" i="6"/>
  <c r="C66" i="6"/>
  <c r="C94" i="6"/>
  <c r="C98" i="6"/>
  <c r="C102" i="6"/>
  <c r="C129" i="6"/>
  <c r="C130" i="6"/>
  <c r="C131" i="6"/>
  <c r="C132" i="6"/>
  <c r="C133" i="6"/>
  <c r="C134" i="6"/>
  <c r="C135" i="6"/>
  <c r="C136" i="6"/>
  <c r="C137" i="6"/>
  <c r="C138" i="6"/>
  <c r="C139" i="6"/>
  <c r="C141" i="6"/>
  <c r="C145" i="6"/>
  <c r="C149" i="6"/>
  <c r="C153" i="6"/>
  <c r="C154" i="6"/>
  <c r="C155" i="6"/>
  <c r="C156" i="6"/>
  <c r="C157" i="6"/>
  <c r="C158" i="6"/>
  <c r="C159" i="6"/>
  <c r="C160" i="6"/>
  <c r="C161" i="6"/>
  <c r="C162" i="6"/>
  <c r="C163" i="6"/>
  <c r="C177" i="6"/>
  <c r="C179" i="6"/>
  <c r="C181" i="6"/>
  <c r="C183" i="6"/>
  <c r="C185" i="6"/>
  <c r="C187" i="6"/>
  <c r="C189" i="6"/>
  <c r="C193" i="6"/>
  <c r="C197" i="6"/>
  <c r="C201" i="6"/>
  <c r="C202" i="6"/>
  <c r="C203" i="6"/>
  <c r="C204" i="6"/>
  <c r="C205" i="6"/>
  <c r="C206" i="6"/>
  <c r="C207" i="6"/>
  <c r="C208" i="6"/>
  <c r="C209" i="6"/>
  <c r="C210" i="6"/>
  <c r="C211" i="6"/>
  <c r="C225" i="6"/>
  <c r="C227" i="6"/>
  <c r="C229" i="6"/>
  <c r="C231" i="6"/>
  <c r="C233" i="6"/>
  <c r="C235" i="6"/>
  <c r="C237" i="6"/>
  <c r="C241" i="6"/>
  <c r="C245" i="6"/>
  <c r="C249" i="6"/>
  <c r="C250" i="6"/>
  <c r="C251" i="6"/>
  <c r="C252" i="6"/>
  <c r="C253" i="6"/>
  <c r="C254" i="6"/>
  <c r="C255" i="6"/>
  <c r="C256" i="6"/>
  <c r="C257" i="6"/>
  <c r="C258" i="6"/>
  <c r="C259" i="6"/>
  <c r="C4" i="6"/>
  <c r="C12" i="6"/>
  <c r="C15" i="6"/>
  <c r="C25" i="6"/>
  <c r="C38" i="6"/>
  <c r="C42" i="6"/>
  <c r="C45" i="6"/>
  <c r="C48" i="6"/>
  <c r="C57" i="6"/>
  <c r="C59" i="6"/>
  <c r="C61" i="6"/>
  <c r="C63" i="6"/>
  <c r="C65" i="6"/>
  <c r="C67" i="6"/>
  <c r="C95" i="6"/>
  <c r="C109" i="6"/>
  <c r="C112" i="6"/>
  <c r="C144" i="6"/>
  <c r="C147" i="6"/>
  <c r="C150" i="6"/>
  <c r="C196" i="6"/>
  <c r="C199" i="6"/>
  <c r="C238" i="6"/>
  <c r="C31" i="6"/>
  <c r="C37" i="6"/>
  <c r="C41" i="6"/>
  <c r="C54" i="6"/>
  <c r="C81" i="6"/>
  <c r="C82" i="6"/>
  <c r="C83" i="6"/>
  <c r="C84" i="6"/>
  <c r="C85" i="6"/>
  <c r="C86" i="6"/>
  <c r="C87" i="6"/>
  <c r="C88" i="6"/>
  <c r="C89" i="6"/>
  <c r="C90" i="6"/>
  <c r="C91" i="6"/>
  <c r="C101" i="6"/>
  <c r="C106" i="6"/>
  <c r="C111" i="6"/>
  <c r="C114" i="6"/>
  <c r="C143" i="6"/>
  <c r="C146" i="6"/>
  <c r="C19" i="6"/>
  <c r="C36" i="6"/>
  <c r="C40" i="6"/>
  <c r="C50" i="6"/>
  <c r="C100" i="6"/>
  <c r="C115" i="6"/>
  <c r="C148" i="6"/>
  <c r="C151" i="6"/>
  <c r="C230" i="6"/>
  <c r="C240" i="6"/>
  <c r="C24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5" i="6"/>
  <c r="C8" i="6"/>
  <c r="C46" i="6"/>
  <c r="C49" i="6"/>
  <c r="C52" i="6"/>
  <c r="C107" i="6"/>
  <c r="C110" i="6"/>
  <c r="C142" i="6"/>
  <c r="C176" i="6"/>
  <c r="C178" i="6"/>
  <c r="C180" i="6"/>
  <c r="C182" i="6"/>
  <c r="C184" i="6"/>
  <c r="C186" i="6"/>
  <c r="C190" i="6"/>
  <c r="C192" i="6"/>
  <c r="C194" i="6"/>
  <c r="C226" i="6"/>
  <c r="C234" i="6"/>
  <c r="C239" i="6"/>
  <c r="C247" i="6"/>
  <c r="C27" i="6"/>
  <c r="C33" i="6"/>
  <c r="C99" i="6"/>
  <c r="C113" i="6"/>
  <c r="C191" i="6"/>
  <c r="C198" i="6"/>
  <c r="C368" i="6"/>
  <c r="C372" i="6"/>
  <c r="C376" i="6"/>
  <c r="C380" i="6"/>
  <c r="C384" i="6"/>
  <c r="C388" i="6"/>
  <c r="C392" i="6"/>
  <c r="C396" i="6"/>
  <c r="C400" i="6"/>
  <c r="C404" i="6"/>
  <c r="C408" i="6"/>
  <c r="C412" i="6"/>
  <c r="C416" i="6"/>
  <c r="C420" i="6"/>
  <c r="C424" i="6"/>
  <c r="C428" i="6"/>
  <c r="C432" i="6"/>
  <c r="C436" i="6"/>
  <c r="C440" i="6"/>
  <c r="C444" i="6"/>
  <c r="C448" i="6"/>
  <c r="C452" i="6"/>
  <c r="C456" i="6"/>
  <c r="C460" i="6"/>
  <c r="C464" i="6"/>
  <c r="C468" i="6"/>
  <c r="C472" i="6"/>
  <c r="C476" i="6"/>
  <c r="C480" i="6"/>
  <c r="C484" i="6"/>
  <c r="C488" i="6"/>
  <c r="C492" i="6"/>
  <c r="C496" i="6"/>
  <c r="C500" i="6"/>
  <c r="C504" i="6"/>
  <c r="C508" i="6"/>
  <c r="C512" i="6"/>
  <c r="C516" i="6"/>
  <c r="C520" i="6"/>
  <c r="C524" i="6"/>
  <c r="C528"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17" i="6"/>
  <c r="C28" i="6"/>
  <c r="C35" i="6"/>
  <c r="C43" i="6"/>
  <c r="C96" i="6"/>
  <c r="C103" i="6"/>
  <c r="C108" i="6"/>
  <c r="C224" i="6"/>
  <c r="C232" i="6"/>
  <c r="C246" i="6"/>
  <c r="C371" i="6"/>
  <c r="C375" i="6"/>
  <c r="C379" i="6"/>
  <c r="C383" i="6"/>
  <c r="C387" i="6"/>
  <c r="C391" i="6"/>
  <c r="C395" i="6"/>
  <c r="C399" i="6"/>
  <c r="C403" i="6"/>
  <c r="C407" i="6"/>
  <c r="C411" i="6"/>
  <c r="C415" i="6"/>
  <c r="C419" i="6"/>
  <c r="C423" i="6"/>
  <c r="C427" i="6"/>
  <c r="C431" i="6"/>
  <c r="C435" i="6"/>
  <c r="C439" i="6"/>
  <c r="C443" i="6"/>
  <c r="C447" i="6"/>
  <c r="C451" i="6"/>
  <c r="C455" i="6"/>
  <c r="C459" i="6"/>
  <c r="C463" i="6"/>
  <c r="C467" i="6"/>
  <c r="C471" i="6"/>
  <c r="C475" i="6"/>
  <c r="C479" i="6"/>
  <c r="C483" i="6"/>
  <c r="C487" i="6"/>
  <c r="C491" i="6"/>
  <c r="C495" i="6"/>
  <c r="C499" i="6"/>
  <c r="C503" i="6"/>
  <c r="C507" i="6"/>
  <c r="C511" i="6"/>
  <c r="C515" i="6"/>
  <c r="C519" i="6"/>
  <c r="C523" i="6"/>
  <c r="C527" i="6"/>
  <c r="C93" i="6"/>
  <c r="C188" i="6"/>
  <c r="C195" i="6"/>
  <c r="C244" i="6"/>
  <c r="C370" i="6"/>
  <c r="C374" i="6"/>
  <c r="C378" i="6"/>
  <c r="C382" i="6"/>
  <c r="C386" i="6"/>
  <c r="C390" i="6"/>
  <c r="C394" i="6"/>
  <c r="C398" i="6"/>
  <c r="C402" i="6"/>
  <c r="C406" i="6"/>
  <c r="C410" i="6"/>
  <c r="C414" i="6"/>
  <c r="C418" i="6"/>
  <c r="C422" i="6"/>
  <c r="C426" i="6"/>
  <c r="C430" i="6"/>
  <c r="C434" i="6"/>
  <c r="C438" i="6"/>
  <c r="C442" i="6"/>
  <c r="C446" i="6"/>
  <c r="C450" i="6"/>
  <c r="C454" i="6"/>
  <c r="C458" i="6"/>
  <c r="C462" i="6"/>
  <c r="C466" i="6"/>
  <c r="C470" i="6"/>
  <c r="C474" i="6"/>
  <c r="C478" i="6"/>
  <c r="C482" i="6"/>
  <c r="C486" i="6"/>
  <c r="C490" i="6"/>
  <c r="C494" i="6"/>
  <c r="C498" i="6"/>
  <c r="C502" i="6"/>
  <c r="C506" i="6"/>
  <c r="C510" i="6"/>
  <c r="C514" i="6"/>
  <c r="C518" i="6"/>
  <c r="C522" i="6"/>
  <c r="C526" i="6"/>
  <c r="C242" i="6"/>
  <c r="C373" i="6"/>
  <c r="C389" i="6"/>
  <c r="C405" i="6"/>
  <c r="C421" i="6"/>
  <c r="C437" i="6"/>
  <c r="C453" i="6"/>
  <c r="C469" i="6"/>
  <c r="C485" i="6"/>
  <c r="C501" i="6"/>
  <c r="C517" i="6"/>
  <c r="C530" i="6"/>
  <c r="C534" i="6"/>
  <c r="C538" i="6"/>
  <c r="C542" i="6"/>
  <c r="C546" i="6"/>
  <c r="C550" i="6"/>
  <c r="C554" i="6"/>
  <c r="C558" i="6"/>
  <c r="C562" i="6"/>
  <c r="C566" i="6"/>
  <c r="C570" i="6"/>
  <c r="C574" i="6"/>
  <c r="C578" i="6"/>
  <c r="C582" i="6"/>
  <c r="C586" i="6"/>
  <c r="C590" i="6"/>
  <c r="C594" i="6"/>
  <c r="C598" i="6"/>
  <c r="C602" i="6"/>
  <c r="C606" i="6"/>
  <c r="C610" i="6"/>
  <c r="C614" i="6"/>
  <c r="C618" i="6"/>
  <c r="C622" i="6"/>
  <c r="C626" i="6"/>
  <c r="C630" i="6"/>
  <c r="C634" i="6"/>
  <c r="C638" i="6"/>
  <c r="C642" i="6"/>
  <c r="C646" i="6"/>
  <c r="C650" i="6"/>
  <c r="C654" i="6"/>
  <c r="C658" i="6"/>
  <c r="C662" i="6"/>
  <c r="C666" i="6"/>
  <c r="C822" i="6"/>
  <c r="C826" i="6"/>
  <c r="C830" i="6"/>
  <c r="C834" i="6"/>
  <c r="C838" i="6"/>
  <c r="C842" i="6"/>
  <c r="C846" i="6"/>
  <c r="C850" i="6"/>
  <c r="C854" i="6"/>
  <c r="C858" i="6"/>
  <c r="C862" i="6"/>
  <c r="C866" i="6"/>
  <c r="C870" i="6"/>
  <c r="C874" i="6"/>
  <c r="C878" i="6"/>
  <c r="C882" i="6"/>
  <c r="C886" i="6"/>
  <c r="C890" i="6"/>
  <c r="C894" i="6"/>
  <c r="C898" i="6"/>
  <c r="C902" i="6"/>
  <c r="C906" i="6"/>
  <c r="C910" i="6"/>
  <c r="C914" i="6"/>
  <c r="C918" i="6"/>
  <c r="C922" i="6"/>
  <c r="C926" i="6"/>
  <c r="C930" i="6"/>
  <c r="C934" i="6"/>
  <c r="C938" i="6"/>
  <c r="C942" i="6"/>
  <c r="C946" i="6"/>
  <c r="C950" i="6"/>
  <c r="C954" i="6"/>
  <c r="C958" i="6"/>
  <c r="C962" i="6"/>
  <c r="C966" i="6"/>
  <c r="C970" i="6"/>
  <c r="C974" i="6"/>
  <c r="C978" i="6"/>
  <c r="C982" i="6"/>
  <c r="C986" i="6"/>
  <c r="C990" i="6"/>
  <c r="C994" i="6"/>
  <c r="C998" i="6"/>
  <c r="C1002" i="6"/>
  <c r="C1006" i="6"/>
  <c r="C1010" i="6"/>
  <c r="C1014" i="6"/>
  <c r="C1018" i="6"/>
  <c r="C1022" i="6"/>
  <c r="C1026" i="6"/>
  <c r="C1030" i="6"/>
  <c r="C1034" i="6"/>
  <c r="C1038" i="6"/>
  <c r="C1042" i="6"/>
  <c r="C1046" i="6"/>
  <c r="C1050" i="6"/>
  <c r="C1054" i="6"/>
  <c r="C1058" i="6"/>
  <c r="C1062" i="6"/>
  <c r="C1066" i="6"/>
  <c r="C1070" i="6"/>
  <c r="C1074" i="6"/>
  <c r="C1078" i="6"/>
  <c r="C1082" i="6"/>
  <c r="C1086" i="6"/>
  <c r="C1090" i="6"/>
  <c r="C1094" i="6"/>
  <c r="C1098" i="6"/>
  <c r="C1102" i="6"/>
  <c r="C1106" i="6"/>
  <c r="C1110" i="6"/>
  <c r="C1114" i="6"/>
  <c r="C1118" i="6"/>
  <c r="C1122" i="6"/>
  <c r="C1126" i="6"/>
  <c r="C1130" i="6"/>
  <c r="C1134" i="6"/>
  <c r="C1138" i="6"/>
  <c r="C1142" i="6"/>
  <c r="C1146" i="6"/>
  <c r="C228" i="6"/>
  <c r="C369" i="6"/>
  <c r="C385" i="6"/>
  <c r="C401" i="6"/>
  <c r="C417" i="6"/>
  <c r="C433" i="6"/>
  <c r="C449" i="6"/>
  <c r="C465" i="6"/>
  <c r="C481" i="6"/>
  <c r="C497" i="6"/>
  <c r="C513" i="6"/>
  <c r="C529" i="6"/>
  <c r="C533" i="6"/>
  <c r="C537" i="6"/>
  <c r="C541" i="6"/>
  <c r="C545" i="6"/>
  <c r="C549" i="6"/>
  <c r="C553" i="6"/>
  <c r="C557" i="6"/>
  <c r="C561" i="6"/>
  <c r="C565" i="6"/>
  <c r="C569" i="6"/>
  <c r="C573" i="6"/>
  <c r="C577" i="6"/>
  <c r="C581" i="6"/>
  <c r="C585" i="6"/>
  <c r="C589" i="6"/>
  <c r="C593" i="6"/>
  <c r="C597" i="6"/>
  <c r="C601" i="6"/>
  <c r="C605" i="6"/>
  <c r="C609" i="6"/>
  <c r="C613" i="6"/>
  <c r="C617" i="6"/>
  <c r="C621" i="6"/>
  <c r="C625" i="6"/>
  <c r="C629" i="6"/>
  <c r="C633" i="6"/>
  <c r="C637" i="6"/>
  <c r="C641" i="6"/>
  <c r="C645" i="6"/>
  <c r="C649" i="6"/>
  <c r="C653" i="6"/>
  <c r="C657" i="6"/>
  <c r="C661" i="6"/>
  <c r="C665" i="6"/>
  <c r="C821" i="6"/>
  <c r="C825" i="6"/>
  <c r="C829" i="6"/>
  <c r="C833" i="6"/>
  <c r="C837" i="6"/>
  <c r="C841" i="6"/>
  <c r="C845" i="6"/>
  <c r="C849" i="6"/>
  <c r="C853" i="6"/>
  <c r="C857" i="6"/>
  <c r="C861" i="6"/>
  <c r="C865" i="6"/>
  <c r="C869" i="6"/>
  <c r="C873" i="6"/>
  <c r="C877" i="6"/>
  <c r="C881" i="6"/>
  <c r="C885" i="6"/>
  <c r="C889" i="6"/>
  <c r="C893" i="6"/>
  <c r="C897" i="6"/>
  <c r="C901" i="6"/>
  <c r="C905" i="6"/>
  <c r="C909" i="6"/>
  <c r="C913" i="6"/>
  <c r="C917" i="6"/>
  <c r="C921" i="6"/>
  <c r="C925" i="6"/>
  <c r="C929" i="6"/>
  <c r="C933" i="6"/>
  <c r="C937" i="6"/>
  <c r="C941" i="6"/>
  <c r="C945" i="6"/>
  <c r="C949" i="6"/>
  <c r="C953" i="6"/>
  <c r="C957" i="6"/>
  <c r="C961" i="6"/>
  <c r="C965" i="6"/>
  <c r="C969" i="6"/>
  <c r="C973" i="6"/>
  <c r="C977" i="6"/>
  <c r="C981" i="6"/>
  <c r="C985" i="6"/>
  <c r="C989" i="6"/>
  <c r="C993" i="6"/>
  <c r="C997" i="6"/>
  <c r="C1001" i="6"/>
  <c r="C1005" i="6"/>
  <c r="C1009" i="6"/>
  <c r="C1013" i="6"/>
  <c r="C1017" i="6"/>
  <c r="C1021" i="6"/>
  <c r="C1025" i="6"/>
  <c r="C1029" i="6"/>
  <c r="C1033" i="6"/>
  <c r="C1037" i="6"/>
  <c r="C1041" i="6"/>
  <c r="C1045" i="6"/>
  <c r="C1049" i="6"/>
  <c r="C1053" i="6"/>
  <c r="C1057" i="6"/>
  <c r="C1061" i="6"/>
  <c r="C1065" i="6"/>
  <c r="C1069" i="6"/>
  <c r="C1073" i="6"/>
  <c r="C1077" i="6"/>
  <c r="C1081" i="6"/>
  <c r="C1085" i="6"/>
  <c r="C1089" i="6"/>
  <c r="C1093" i="6"/>
  <c r="C1097" i="6"/>
  <c r="C1101" i="6"/>
  <c r="C1105" i="6"/>
  <c r="C1109" i="6"/>
  <c r="C1113" i="6"/>
  <c r="C1117" i="6"/>
  <c r="C1121" i="6"/>
  <c r="C1125" i="6"/>
  <c r="C1129" i="6"/>
  <c r="C1133" i="6"/>
  <c r="C1137" i="6"/>
  <c r="C13" i="6"/>
  <c r="C16" i="6"/>
  <c r="C39" i="6"/>
  <c r="C97" i="6"/>
  <c r="C105" i="6"/>
  <c r="C381" i="6"/>
  <c r="C397" i="6"/>
  <c r="C413" i="6"/>
  <c r="C429" i="6"/>
  <c r="C445" i="6"/>
  <c r="C461" i="6"/>
  <c r="C477" i="6"/>
  <c r="C493" i="6"/>
  <c r="C509" i="6"/>
  <c r="C525" i="6"/>
  <c r="C532" i="6"/>
  <c r="C536" i="6"/>
  <c r="C540" i="6"/>
  <c r="C544" i="6"/>
  <c r="C548" i="6"/>
  <c r="C552" i="6"/>
  <c r="C556" i="6"/>
  <c r="C560" i="6"/>
  <c r="C564" i="6"/>
  <c r="C568" i="6"/>
  <c r="C572" i="6"/>
  <c r="C576" i="6"/>
  <c r="C580" i="6"/>
  <c r="C584" i="6"/>
  <c r="C588" i="6"/>
  <c r="C592" i="6"/>
  <c r="C596" i="6"/>
  <c r="C600" i="6"/>
  <c r="C604" i="6"/>
  <c r="C608" i="6"/>
  <c r="C612" i="6"/>
  <c r="C616" i="6"/>
  <c r="C620" i="6"/>
  <c r="C624" i="6"/>
  <c r="C628" i="6"/>
  <c r="C632" i="6"/>
  <c r="C636" i="6"/>
  <c r="C640" i="6"/>
  <c r="C644" i="6"/>
  <c r="C648" i="6"/>
  <c r="C652" i="6"/>
  <c r="C656" i="6"/>
  <c r="C660" i="6"/>
  <c r="C664" i="6"/>
  <c r="C820" i="6"/>
  <c r="C824" i="6"/>
  <c r="C828" i="6"/>
  <c r="C832" i="6"/>
  <c r="C836" i="6"/>
  <c r="C840" i="6"/>
  <c r="C844" i="6"/>
  <c r="C848" i="6"/>
  <c r="C852" i="6"/>
  <c r="C856" i="6"/>
  <c r="C860" i="6"/>
  <c r="C864" i="6"/>
  <c r="C868" i="6"/>
  <c r="C872" i="6"/>
  <c r="C876" i="6"/>
  <c r="C880" i="6"/>
  <c r="C884" i="6"/>
  <c r="C888" i="6"/>
  <c r="C892" i="6"/>
  <c r="C896" i="6"/>
  <c r="C900" i="6"/>
  <c r="C904" i="6"/>
  <c r="C908" i="6"/>
  <c r="C912" i="6"/>
  <c r="C916" i="6"/>
  <c r="C920" i="6"/>
  <c r="C924" i="6"/>
  <c r="C928" i="6"/>
  <c r="C932" i="6"/>
  <c r="C936" i="6"/>
  <c r="C940" i="6"/>
  <c r="C944" i="6"/>
  <c r="C948" i="6"/>
  <c r="C952" i="6"/>
  <c r="C956" i="6"/>
  <c r="C960" i="6"/>
  <c r="C964" i="6"/>
  <c r="C968" i="6"/>
  <c r="C972" i="6"/>
  <c r="C976" i="6"/>
  <c r="C980" i="6"/>
  <c r="C984" i="6"/>
  <c r="C988" i="6"/>
  <c r="C992" i="6"/>
  <c r="C996" i="6"/>
  <c r="C1000" i="6"/>
  <c r="C1004" i="6"/>
  <c r="C1008" i="6"/>
  <c r="C1012" i="6"/>
  <c r="C1016" i="6"/>
  <c r="C1020" i="6"/>
  <c r="C1024" i="6"/>
  <c r="C1028" i="6"/>
  <c r="C1032" i="6"/>
  <c r="C1036" i="6"/>
  <c r="C1040" i="6"/>
  <c r="C1044" i="6"/>
  <c r="C1048" i="6"/>
  <c r="C1052" i="6"/>
  <c r="C1056" i="6"/>
  <c r="C1060" i="6"/>
  <c r="C1064" i="6"/>
  <c r="C1068" i="6"/>
  <c r="C1072" i="6"/>
  <c r="C1076" i="6"/>
  <c r="C1080" i="6"/>
  <c r="C1084" i="6"/>
  <c r="C53" i="6"/>
  <c r="C377" i="6"/>
  <c r="C393" i="6"/>
  <c r="C409" i="6"/>
  <c r="C425" i="6"/>
  <c r="C441" i="6"/>
  <c r="C457" i="6"/>
  <c r="C473" i="6"/>
  <c r="C489" i="6"/>
  <c r="C505" i="6"/>
  <c r="C521" i="6"/>
  <c r="C531" i="6"/>
  <c r="C535" i="6"/>
  <c r="C539" i="6"/>
  <c r="C543" i="6"/>
  <c r="C547" i="6"/>
  <c r="C551" i="6"/>
  <c r="C555" i="6"/>
  <c r="C559" i="6"/>
  <c r="C563" i="6"/>
  <c r="C567" i="6"/>
  <c r="C571" i="6"/>
  <c r="C575" i="6"/>
  <c r="C579" i="6"/>
  <c r="C583" i="6"/>
  <c r="C587" i="6"/>
  <c r="C591" i="6"/>
  <c r="C595" i="6"/>
  <c r="C599" i="6"/>
  <c r="C603" i="6"/>
  <c r="C607" i="6"/>
  <c r="C611" i="6"/>
  <c r="C615" i="6"/>
  <c r="C619" i="6"/>
  <c r="C623" i="6"/>
  <c r="C627" i="6"/>
  <c r="C631" i="6"/>
  <c r="C635" i="6"/>
  <c r="C639" i="6"/>
  <c r="C643" i="6"/>
  <c r="C647" i="6"/>
  <c r="C651" i="6"/>
  <c r="C655" i="6"/>
  <c r="C659" i="6"/>
  <c r="C663" i="6"/>
  <c r="C827" i="6"/>
  <c r="C843" i="6"/>
  <c r="C859" i="6"/>
  <c r="C875" i="6"/>
  <c r="C891" i="6"/>
  <c r="C907" i="6"/>
  <c r="C923" i="6"/>
  <c r="C939" i="6"/>
  <c r="C955" i="6"/>
  <c r="C971" i="6"/>
  <c r="C987" i="6"/>
  <c r="C1003" i="6"/>
  <c r="C1019" i="6"/>
  <c r="C1035" i="6"/>
  <c r="C1051" i="6"/>
  <c r="C1067" i="6"/>
  <c r="C1083" i="6"/>
  <c r="C1088" i="6"/>
  <c r="C1096" i="6"/>
  <c r="C1104" i="6"/>
  <c r="C1112" i="6"/>
  <c r="C1120" i="6"/>
  <c r="C1128" i="6"/>
  <c r="C1136" i="6"/>
  <c r="C1145" i="6"/>
  <c r="C1148" i="6"/>
  <c r="C1152" i="6"/>
  <c r="C1156" i="6"/>
  <c r="C1160" i="6"/>
  <c r="C1164" i="6"/>
  <c r="C1168" i="6"/>
  <c r="C1172" i="6"/>
  <c r="C1176" i="6"/>
  <c r="C1180" i="6"/>
  <c r="C1184" i="6"/>
  <c r="C1188" i="6"/>
  <c r="C1192" i="6"/>
  <c r="C1196" i="6"/>
  <c r="C1200" i="6"/>
  <c r="C1204" i="6"/>
  <c r="C1208" i="6"/>
  <c r="C1212" i="6"/>
  <c r="C1216" i="6"/>
  <c r="C1220" i="6"/>
  <c r="C1224" i="6"/>
  <c r="C831" i="6"/>
  <c r="C847" i="6"/>
  <c r="C863" i="6"/>
  <c r="C879" i="6"/>
  <c r="C895" i="6"/>
  <c r="C911" i="6"/>
  <c r="C927" i="6"/>
  <c r="C943" i="6"/>
  <c r="C959" i="6"/>
  <c r="C975" i="6"/>
  <c r="C991" i="6"/>
  <c r="C1007" i="6"/>
  <c r="C1023" i="6"/>
  <c r="C1039" i="6"/>
  <c r="C1055" i="6"/>
  <c r="C1071" i="6"/>
  <c r="C1087" i="6"/>
  <c r="C1095" i="6"/>
  <c r="C1103" i="6"/>
  <c r="C1111" i="6"/>
  <c r="C1119" i="6"/>
  <c r="C1127" i="6"/>
  <c r="C1135" i="6"/>
  <c r="C1141" i="6"/>
  <c r="C1144" i="6"/>
  <c r="C1147" i="6"/>
  <c r="C1151" i="6"/>
  <c r="C1155" i="6"/>
  <c r="C1159" i="6"/>
  <c r="C1163" i="6"/>
  <c r="C1167" i="6"/>
  <c r="C1171" i="6"/>
  <c r="C1175" i="6"/>
  <c r="C1179" i="6"/>
  <c r="C1183" i="6"/>
  <c r="C1187" i="6"/>
  <c r="C1191" i="6"/>
  <c r="C1195" i="6"/>
  <c r="C1199" i="6"/>
  <c r="C1203" i="6"/>
  <c r="C1207" i="6"/>
  <c r="C1211" i="6"/>
  <c r="C1215" i="6"/>
  <c r="C1219" i="6"/>
  <c r="C1223"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835" i="6"/>
  <c r="C851" i="6"/>
  <c r="C867" i="6"/>
  <c r="C883" i="6"/>
  <c r="C899" i="6"/>
  <c r="C915" i="6"/>
  <c r="C931" i="6"/>
  <c r="C947" i="6"/>
  <c r="C963" i="6"/>
  <c r="C979" i="6"/>
  <c r="C995" i="6"/>
  <c r="C1011" i="6"/>
  <c r="C1027" i="6"/>
  <c r="C1043" i="6"/>
  <c r="C1059" i="6"/>
  <c r="C1075" i="6"/>
  <c r="C1092" i="6"/>
  <c r="C1100" i="6"/>
  <c r="C1108" i="6"/>
  <c r="C1116" i="6"/>
  <c r="C1124" i="6"/>
  <c r="C1132" i="6"/>
  <c r="C1140" i="6"/>
  <c r="C1143" i="6"/>
  <c r="C1150" i="6"/>
  <c r="C1154" i="6"/>
  <c r="C1158" i="6"/>
  <c r="C1162" i="6"/>
  <c r="C1166" i="6"/>
  <c r="C1170" i="6"/>
  <c r="C1174" i="6"/>
  <c r="C1178" i="6"/>
  <c r="C1182" i="6"/>
  <c r="C1186" i="6"/>
  <c r="C1190" i="6"/>
  <c r="C1194" i="6"/>
  <c r="C1198" i="6"/>
  <c r="C1202" i="6"/>
  <c r="C1206" i="6"/>
  <c r="C1210" i="6"/>
  <c r="C1214" i="6"/>
  <c r="C1218" i="6"/>
  <c r="C1222" i="6"/>
  <c r="C1226" i="6"/>
  <c r="C823" i="6"/>
  <c r="C839" i="6"/>
  <c r="C855" i="6"/>
  <c r="C871" i="6"/>
  <c r="C887" i="6"/>
  <c r="C903" i="6"/>
  <c r="C919" i="6"/>
  <c r="C935" i="6"/>
  <c r="C951" i="6"/>
  <c r="C967" i="6"/>
  <c r="C983" i="6"/>
  <c r="C999" i="6"/>
  <c r="C1015" i="6"/>
  <c r="C1031" i="6"/>
  <c r="C1047" i="6"/>
  <c r="C1063" i="6"/>
  <c r="C1079" i="6"/>
  <c r="C1099" i="6"/>
  <c r="C1131" i="6"/>
  <c r="C1157" i="6"/>
  <c r="C1173" i="6"/>
  <c r="C1189" i="6"/>
  <c r="C1205" i="6"/>
  <c r="C1221" i="6"/>
  <c r="C1263" i="6"/>
  <c r="C1267" i="6"/>
  <c r="C1271" i="6"/>
  <c r="C1275" i="6"/>
  <c r="C1279" i="6"/>
  <c r="C1283" i="6"/>
  <c r="C1287" i="6"/>
  <c r="C1291" i="6"/>
  <c r="C1295" i="6"/>
  <c r="C1299" i="6"/>
  <c r="C1303" i="6"/>
  <c r="C1307" i="6"/>
  <c r="C1311" i="6"/>
  <c r="C1315" i="6"/>
  <c r="C1319" i="6"/>
  <c r="C1323" i="6"/>
  <c r="C1327" i="6"/>
  <c r="C1331" i="6"/>
  <c r="C1335" i="6"/>
  <c r="C1339" i="6"/>
  <c r="C1343" i="6"/>
  <c r="C1347" i="6"/>
  <c r="C1351" i="6"/>
  <c r="C1355" i="6"/>
  <c r="C1359" i="6"/>
  <c r="C1363" i="6"/>
  <c r="C1367" i="6"/>
  <c r="C1371" i="6"/>
  <c r="C1375" i="6"/>
  <c r="C1379" i="6"/>
  <c r="C1383" i="6"/>
  <c r="C1387" i="6"/>
  <c r="C1391" i="6"/>
  <c r="C1395" i="6"/>
  <c r="C1399" i="6"/>
  <c r="C1403" i="6"/>
  <c r="C1407" i="6"/>
  <c r="C1411" i="6"/>
  <c r="C1415" i="6"/>
  <c r="C1419" i="6"/>
  <c r="C1423" i="6"/>
  <c r="C1427" i="6"/>
  <c r="C1431" i="6"/>
  <c r="C1107" i="6"/>
  <c r="C1139" i="6"/>
  <c r="C1161" i="6"/>
  <c r="C1177" i="6"/>
  <c r="C1193" i="6"/>
  <c r="C1209" i="6"/>
  <c r="C1225" i="6"/>
  <c r="C1262" i="6"/>
  <c r="C1266" i="6"/>
  <c r="C1270" i="6"/>
  <c r="C1274" i="6"/>
  <c r="C1278" i="6"/>
  <c r="C1282" i="6"/>
  <c r="C1286" i="6"/>
  <c r="C1290" i="6"/>
  <c r="C1294" i="6"/>
  <c r="C1298" i="6"/>
  <c r="C1302" i="6"/>
  <c r="C1306" i="6"/>
  <c r="C1310" i="6"/>
  <c r="C1314" i="6"/>
  <c r="C1318" i="6"/>
  <c r="C1322" i="6"/>
  <c r="C1326" i="6"/>
  <c r="C1330" i="6"/>
  <c r="C1334" i="6"/>
  <c r="C1338" i="6"/>
  <c r="C1342" i="6"/>
  <c r="C1346" i="6"/>
  <c r="C1350" i="6"/>
  <c r="C1354" i="6"/>
  <c r="C1358" i="6"/>
  <c r="C1362" i="6"/>
  <c r="C1366" i="6"/>
  <c r="C1370" i="6"/>
  <c r="C1374" i="6"/>
  <c r="C1378" i="6"/>
  <c r="C1382" i="6"/>
  <c r="C1386" i="6"/>
  <c r="C1390" i="6"/>
  <c r="C1394" i="6"/>
  <c r="C1398" i="6"/>
  <c r="C1402" i="6"/>
  <c r="C1406" i="6"/>
  <c r="C1410" i="6"/>
  <c r="C1414" i="6"/>
  <c r="C1418" i="6"/>
  <c r="C1422" i="6"/>
  <c r="C1426" i="6"/>
  <c r="C1430" i="6"/>
  <c r="C1434" i="6"/>
  <c r="C1438" i="6"/>
  <c r="C1442" i="6"/>
  <c r="C1446" i="6"/>
  <c r="C1450" i="6"/>
  <c r="C1454" i="6"/>
  <c r="C1458" i="6"/>
  <c r="C1462" i="6"/>
  <c r="C1466" i="6"/>
  <c r="C1470" i="6"/>
  <c r="C1474" i="6"/>
  <c r="C1478" i="6"/>
  <c r="C1482" i="6"/>
  <c r="C1486" i="6"/>
  <c r="C1490" i="6"/>
  <c r="C1494" i="6"/>
  <c r="C1498" i="6"/>
  <c r="C1502" i="6"/>
  <c r="C1506" i="6"/>
  <c r="C1510" i="6"/>
  <c r="C1514" i="6"/>
  <c r="C1518" i="6"/>
  <c r="C1522" i="6"/>
  <c r="C1526" i="6"/>
  <c r="C1530" i="6"/>
  <c r="C1534" i="6"/>
  <c r="C1538" i="6"/>
  <c r="C1542" i="6"/>
  <c r="C1546" i="6"/>
  <c r="C1550" i="6"/>
  <c r="C1554" i="6"/>
  <c r="C1558" i="6"/>
  <c r="C1562" i="6"/>
  <c r="C1566" i="6"/>
  <c r="C1570" i="6"/>
  <c r="C1574" i="6"/>
  <c r="C1578" i="6"/>
  <c r="C1582" i="6"/>
  <c r="C1586" i="6"/>
  <c r="C1590" i="6"/>
  <c r="C1594" i="6"/>
  <c r="C1115" i="6"/>
  <c r="C1149" i="6"/>
  <c r="C1165" i="6"/>
  <c r="C1181" i="6"/>
  <c r="C1197" i="6"/>
  <c r="C1213" i="6"/>
  <c r="C1261" i="6"/>
  <c r="C1265" i="6"/>
  <c r="C1269" i="6"/>
  <c r="C1273" i="6"/>
  <c r="C1277" i="6"/>
  <c r="C1281" i="6"/>
  <c r="C1285" i="6"/>
  <c r="C1289" i="6"/>
  <c r="C1293" i="6"/>
  <c r="C1297" i="6"/>
  <c r="C1301" i="6"/>
  <c r="C1305" i="6"/>
  <c r="C1309" i="6"/>
  <c r="C1313" i="6"/>
  <c r="C1317" i="6"/>
  <c r="C1321" i="6"/>
  <c r="C1325" i="6"/>
  <c r="C1329" i="6"/>
  <c r="C1333" i="6"/>
  <c r="C1337" i="6"/>
  <c r="C1341" i="6"/>
  <c r="C1345" i="6"/>
  <c r="C1349" i="6"/>
  <c r="C1353" i="6"/>
  <c r="C1357" i="6"/>
  <c r="C1361" i="6"/>
  <c r="C1365" i="6"/>
  <c r="C1369" i="6"/>
  <c r="C1373" i="6"/>
  <c r="C1377" i="6"/>
  <c r="C1381" i="6"/>
  <c r="C1385" i="6"/>
  <c r="C1389" i="6"/>
  <c r="C1393" i="6"/>
  <c r="C1397" i="6"/>
  <c r="C1401" i="6"/>
  <c r="C1405" i="6"/>
  <c r="C1409" i="6"/>
  <c r="C1413" i="6"/>
  <c r="C1417" i="6"/>
  <c r="C1421" i="6"/>
  <c r="C1425" i="6"/>
  <c r="C1429" i="6"/>
  <c r="C1433" i="6"/>
  <c r="C1437" i="6"/>
  <c r="C1441" i="6"/>
  <c r="C1445" i="6"/>
  <c r="C1449" i="6"/>
  <c r="C1453" i="6"/>
  <c r="C1457" i="6"/>
  <c r="C1461" i="6"/>
  <c r="C1465" i="6"/>
  <c r="C1469" i="6"/>
  <c r="C1473" i="6"/>
  <c r="C1477" i="6"/>
  <c r="C1481" i="6"/>
  <c r="C1485" i="6"/>
  <c r="C1489" i="6"/>
  <c r="C1493" i="6"/>
  <c r="C1497" i="6"/>
  <c r="C1501" i="6"/>
  <c r="C1505" i="6"/>
  <c r="C1509" i="6"/>
  <c r="C1513" i="6"/>
  <c r="C1517" i="6"/>
  <c r="C1521" i="6"/>
  <c r="C1525" i="6"/>
  <c r="C1529" i="6"/>
  <c r="C1533" i="6"/>
  <c r="C1537" i="6"/>
  <c r="C1541" i="6"/>
  <c r="C1545" i="6"/>
  <c r="C1549" i="6"/>
  <c r="C1553" i="6"/>
  <c r="C1557" i="6"/>
  <c r="C1561" i="6"/>
  <c r="C1565" i="6"/>
  <c r="C1569" i="6"/>
  <c r="C1091" i="6"/>
  <c r="C1123" i="6"/>
  <c r="C1153" i="6"/>
  <c r="C1169" i="6"/>
  <c r="C1185" i="6"/>
  <c r="C1201" i="6"/>
  <c r="C1217" i="6"/>
  <c r="C1264" i="6"/>
  <c r="C1268" i="6"/>
  <c r="C1272" i="6"/>
  <c r="C1276" i="6"/>
  <c r="C1280" i="6"/>
  <c r="C1284" i="6"/>
  <c r="C1288" i="6"/>
  <c r="C1292" i="6"/>
  <c r="C1296" i="6"/>
  <c r="C1300" i="6"/>
  <c r="C1304" i="6"/>
  <c r="C1308" i="6"/>
  <c r="C1312" i="6"/>
  <c r="C1316" i="6"/>
  <c r="C1320" i="6"/>
  <c r="C1324" i="6"/>
  <c r="C1328" i="6"/>
  <c r="C1332" i="6"/>
  <c r="C1336" i="6"/>
  <c r="C1340" i="6"/>
  <c r="C1344" i="6"/>
  <c r="C1348" i="6"/>
  <c r="C1352" i="6"/>
  <c r="C1356" i="6"/>
  <c r="C1360" i="6"/>
  <c r="C1364" i="6"/>
  <c r="C1368" i="6"/>
  <c r="C1372" i="6"/>
  <c r="C1376" i="6"/>
  <c r="C1380" i="6"/>
  <c r="C1384" i="6"/>
  <c r="C1388" i="6"/>
  <c r="C1392" i="6"/>
  <c r="C1396" i="6"/>
  <c r="C1400" i="6"/>
  <c r="C1404" i="6"/>
  <c r="C1408" i="6"/>
  <c r="C1412" i="6"/>
  <c r="C1416" i="6"/>
  <c r="C1420" i="6"/>
  <c r="C1424" i="6"/>
  <c r="C1428" i="6"/>
  <c r="C1432" i="6"/>
  <c r="C1436" i="6"/>
  <c r="C1440" i="6"/>
  <c r="C1444" i="6"/>
  <c r="C1448" i="6"/>
  <c r="C1452" i="6"/>
  <c r="C1456" i="6"/>
  <c r="C1460" i="6"/>
  <c r="C1464" i="6"/>
  <c r="C1468" i="6"/>
  <c r="C1472" i="6"/>
  <c r="C1476" i="6"/>
  <c r="C1480" i="6"/>
  <c r="C1484" i="6"/>
  <c r="C1488" i="6"/>
  <c r="C1492" i="6"/>
  <c r="C1496" i="6"/>
  <c r="C1500" i="6"/>
  <c r="C1504" i="6"/>
  <c r="C1508" i="6"/>
  <c r="C1512" i="6"/>
  <c r="C1516" i="6"/>
  <c r="C1520" i="6"/>
  <c r="C1524" i="6"/>
  <c r="C1528" i="6"/>
  <c r="C1532" i="6"/>
  <c r="C1536" i="6"/>
  <c r="C1540" i="6"/>
  <c r="C1544" i="6"/>
  <c r="C1548" i="6"/>
  <c r="C1552" i="6"/>
  <c r="C1556" i="6"/>
  <c r="C1560" i="6"/>
  <c r="C1564" i="6"/>
  <c r="C1568" i="6"/>
  <c r="C1439" i="6"/>
  <c r="C1455" i="6"/>
  <c r="C1471" i="6"/>
  <c r="C1487" i="6"/>
  <c r="C1503" i="6"/>
  <c r="C1519" i="6"/>
  <c r="C1535" i="6"/>
  <c r="C1551" i="6"/>
  <c r="C1567" i="6"/>
  <c r="C1572" i="6"/>
  <c r="C1575" i="6"/>
  <c r="C1585" i="6"/>
  <c r="C1588" i="6"/>
  <c r="C1591" i="6"/>
  <c r="C1598" i="6"/>
  <c r="C1602" i="6"/>
  <c r="C1606" i="6"/>
  <c r="C1610" i="6"/>
  <c r="C1614" i="6"/>
  <c r="C1618" i="6"/>
  <c r="C1622" i="6"/>
  <c r="C1626" i="6"/>
  <c r="C1630" i="6"/>
  <c r="C1634" i="6"/>
  <c r="C1638" i="6"/>
  <c r="C1642" i="6"/>
  <c r="C1646" i="6"/>
  <c r="C1650" i="6"/>
  <c r="C1654" i="6"/>
  <c r="C1658" i="6"/>
  <c r="C1662" i="6"/>
  <c r="C1666" i="6"/>
  <c r="C1670" i="6"/>
  <c r="C1674" i="6"/>
  <c r="C1678" i="6"/>
  <c r="C1682" i="6"/>
  <c r="C1686" i="6"/>
  <c r="C1690" i="6"/>
  <c r="C1694" i="6"/>
  <c r="C1698" i="6"/>
  <c r="C1702" i="6"/>
  <c r="C1706" i="6"/>
  <c r="C1710" i="6"/>
  <c r="C1714" i="6"/>
  <c r="C1718" i="6"/>
  <c r="C1722" i="6"/>
  <c r="C1726" i="6"/>
  <c r="C1730" i="6"/>
  <c r="C1734" i="6"/>
  <c r="C1738" i="6"/>
  <c r="C1742" i="6"/>
  <c r="C1746" i="6"/>
  <c r="C1750" i="6"/>
  <c r="C1754" i="6"/>
  <c r="C1758" i="6"/>
  <c r="C1443" i="6"/>
  <c r="C1459" i="6"/>
  <c r="C1475" i="6"/>
  <c r="C1491" i="6"/>
  <c r="C1507" i="6"/>
  <c r="C1523" i="6"/>
  <c r="C1539" i="6"/>
  <c r="C1555" i="6"/>
  <c r="C1571" i="6"/>
  <c r="C1581" i="6"/>
  <c r="C1584" i="6"/>
  <c r="C1587" i="6"/>
  <c r="C1597" i="6"/>
  <c r="C1601" i="6"/>
  <c r="C1605" i="6"/>
  <c r="C1609" i="6"/>
  <c r="C1613" i="6"/>
  <c r="C1617" i="6"/>
  <c r="C1621" i="6"/>
  <c r="C1625" i="6"/>
  <c r="C1629" i="6"/>
  <c r="C1633" i="6"/>
  <c r="C1637" i="6"/>
  <c r="C1641" i="6"/>
  <c r="C1645" i="6"/>
  <c r="C1649" i="6"/>
  <c r="C1653" i="6"/>
  <c r="C1657" i="6"/>
  <c r="C1661" i="6"/>
  <c r="C1665" i="6"/>
  <c r="C1669" i="6"/>
  <c r="C1673" i="6"/>
  <c r="C1677" i="6"/>
  <c r="C1681" i="6"/>
  <c r="C1685" i="6"/>
  <c r="C1689" i="6"/>
  <c r="C1693" i="6"/>
  <c r="C1697" i="6"/>
  <c r="C1701" i="6"/>
  <c r="C1705" i="6"/>
  <c r="C1709" i="6"/>
  <c r="C1713" i="6"/>
  <c r="C1717" i="6"/>
  <c r="C1721" i="6"/>
  <c r="C1725" i="6"/>
  <c r="C1729" i="6"/>
  <c r="C1733" i="6"/>
  <c r="C1737" i="6"/>
  <c r="C1741" i="6"/>
  <c r="C1745" i="6"/>
  <c r="C1749" i="6"/>
  <c r="C1753" i="6"/>
  <c r="C1757" i="6"/>
  <c r="C9" i="6"/>
  <c r="C1447" i="6"/>
  <c r="C1463" i="6"/>
  <c r="C1479" i="6"/>
  <c r="C1495" i="6"/>
  <c r="C1511" i="6"/>
  <c r="C1527" i="6"/>
  <c r="C1543" i="6"/>
  <c r="C1559" i="6"/>
  <c r="C1577" i="6"/>
  <c r="C1580" i="6"/>
  <c r="C1583" i="6"/>
  <c r="C1593" i="6"/>
  <c r="C1596" i="6"/>
  <c r="C1600" i="6"/>
  <c r="C1604" i="6"/>
  <c r="C1608" i="6"/>
  <c r="C1612" i="6"/>
  <c r="C1616" i="6"/>
  <c r="C1620" i="6"/>
  <c r="C1624" i="6"/>
  <c r="C1628" i="6"/>
  <c r="C1632" i="6"/>
  <c r="C1636" i="6"/>
  <c r="C1640" i="6"/>
  <c r="C1644" i="6"/>
  <c r="C1648" i="6"/>
  <c r="C1652" i="6"/>
  <c r="C1656" i="6"/>
  <c r="C1660" i="6"/>
  <c r="C1664" i="6"/>
  <c r="C1668" i="6"/>
  <c r="C1672" i="6"/>
  <c r="C1676" i="6"/>
  <c r="C1680" i="6"/>
  <c r="C1684" i="6"/>
  <c r="C1688" i="6"/>
  <c r="C1692" i="6"/>
  <c r="C1696" i="6"/>
  <c r="C1700" i="6"/>
  <c r="C1704" i="6"/>
  <c r="C1708" i="6"/>
  <c r="C1712" i="6"/>
  <c r="C1716" i="6"/>
  <c r="C1720" i="6"/>
  <c r="C1724" i="6"/>
  <c r="C1728" i="6"/>
  <c r="C1732" i="6"/>
  <c r="C1736" i="6"/>
  <c r="C1740" i="6"/>
  <c r="C1744" i="6"/>
  <c r="C1748" i="6"/>
  <c r="C1752" i="6"/>
  <c r="C1756" i="6"/>
  <c r="C1435" i="6"/>
  <c r="C1451" i="6"/>
  <c r="C1467" i="6"/>
  <c r="C1483" i="6"/>
  <c r="C1499" i="6"/>
  <c r="C1515" i="6"/>
  <c r="C1531" i="6"/>
  <c r="C1547" i="6"/>
  <c r="C1563" i="6"/>
  <c r="C1573" i="6"/>
  <c r="C1576" i="6"/>
  <c r="C1579" i="6"/>
  <c r="C1589" i="6"/>
  <c r="C1592" i="6"/>
  <c r="C1595" i="6"/>
  <c r="C1599" i="6"/>
  <c r="C1603" i="6"/>
  <c r="C1607" i="6"/>
  <c r="C1611" i="6"/>
  <c r="C1615" i="6"/>
  <c r="C1619" i="6"/>
  <c r="C1623" i="6"/>
  <c r="C1627" i="6"/>
  <c r="C1631" i="6"/>
  <c r="C1635" i="6"/>
  <c r="C1639" i="6"/>
  <c r="C1643" i="6"/>
  <c r="C1647" i="6"/>
  <c r="C1651" i="6"/>
  <c r="C1655" i="6"/>
  <c r="C1659" i="6"/>
  <c r="C1663" i="6"/>
  <c r="C1667" i="6"/>
  <c r="C1671" i="6"/>
  <c r="C1675" i="6"/>
  <c r="C1679" i="6"/>
  <c r="C1683" i="6"/>
  <c r="C1687" i="6"/>
  <c r="C1691" i="6"/>
  <c r="C1695" i="6"/>
  <c r="C1699" i="6"/>
  <c r="C1703" i="6"/>
  <c r="C1707" i="6"/>
  <c r="C1711" i="6"/>
  <c r="C1715" i="6"/>
  <c r="C1719" i="6"/>
  <c r="C1723" i="6"/>
  <c r="C1727" i="6"/>
  <c r="C1731" i="6"/>
  <c r="C1735" i="6"/>
  <c r="C1739" i="6"/>
  <c r="C1743" i="6"/>
  <c r="C1747" i="6"/>
  <c r="C1751" i="6"/>
  <c r="C1755" i="6"/>
  <c r="C104" i="6"/>
  <c r="C14" i="6"/>
  <c r="C92" i="6"/>
  <c r="C116" i="6"/>
  <c r="C80" i="6"/>
  <c r="C32" i="6"/>
  <c r="C56" i="6"/>
  <c r="C29" i="6"/>
  <c r="C200" i="6"/>
  <c r="C18" i="6"/>
  <c r="C212" i="6"/>
  <c r="C44" i="6"/>
  <c r="C140" i="6"/>
  <c r="C26" i="6"/>
  <c r="C11" i="6"/>
  <c r="C164" i="6"/>
  <c r="C3" i="6"/>
  <c r="C21" i="6"/>
  <c r="C24" i="6"/>
  <c r="C10" i="6"/>
  <c r="C152" i="6"/>
  <c r="C248" i="6"/>
  <c r="C34" i="6"/>
  <c r="C30" i="6"/>
  <c r="C6" i="6"/>
  <c r="C68" i="6"/>
  <c r="C128" i="6"/>
  <c r="C236" i="6"/>
  <c r="C7" i="6"/>
  <c r="C22" i="6"/>
  <c r="C20" i="6"/>
  <c r="C260" i="6"/>
  <c r="DL18" i="9"/>
  <c r="L381" i="2"/>
  <c r="N381" i="2" s="1"/>
  <c r="DF18" i="9" s="1"/>
  <c r="AB406" i="24"/>
  <c r="AB468" i="24"/>
  <c r="AB278" i="24"/>
  <c r="AB342" i="24"/>
  <c r="X343" i="24"/>
  <c r="X337" i="24" s="1"/>
  <c r="X340" i="24" s="1"/>
  <c r="C340" i="24" s="1"/>
  <c r="X407" i="24"/>
  <c r="X401" i="24" s="1"/>
  <c r="X404" i="24" s="1"/>
  <c r="C404" i="24" s="1"/>
  <c r="X469" i="24"/>
  <c r="X463" i="24" s="1"/>
  <c r="X466" i="24" s="1"/>
  <c r="C466" i="24" s="1"/>
  <c r="X279" i="24"/>
  <c r="X273" i="24" s="1"/>
  <c r="X276" i="24" s="1"/>
  <c r="C276" i="24" s="1"/>
  <c r="DC7" i="9"/>
  <c r="CS66" i="2"/>
  <c r="L325" i="2"/>
  <c r="N325" i="2" s="1"/>
  <c r="CH22" i="9" s="1"/>
  <c r="CN22" i="9"/>
  <c r="E904" i="15"/>
  <c r="E903" i="15"/>
  <c r="L339" i="2"/>
  <c r="N339" i="2" s="1"/>
  <c r="CP16" i="9" s="1"/>
  <c r="CV16" i="9"/>
  <c r="AA89" i="26"/>
  <c r="AA25" i="26"/>
  <c r="Z90" i="26"/>
  <c r="Z26" i="26"/>
  <c r="D1143" i="15"/>
  <c r="D1144" i="15"/>
  <c r="AZ10" i="9"/>
  <c r="L213" i="2"/>
  <c r="N213" i="2" s="1"/>
  <c r="AT10" i="9" s="1"/>
  <c r="X27" i="26"/>
  <c r="BB31" i="26"/>
  <c r="X26" i="26"/>
  <c r="X90" i="26"/>
  <c r="X28" i="24"/>
  <c r="X156" i="24"/>
  <c r="X220" i="24"/>
  <c r="X89" i="26"/>
  <c r="X25" i="26"/>
  <c r="D55" i="15"/>
  <c r="C90" i="24" s="1"/>
  <c r="D1052" i="15"/>
  <c r="C36" i="27"/>
  <c r="C31" i="26"/>
  <c r="C31" i="24"/>
  <c r="D892" i="15"/>
  <c r="D18" i="15"/>
  <c r="D772" i="15"/>
  <c r="C651" i="15"/>
  <c r="C652" i="15"/>
  <c r="C28" i="27"/>
  <c r="C23" i="26"/>
  <c r="D12" i="15"/>
  <c r="C23" i="24" s="1"/>
  <c r="D812" i="15"/>
  <c r="D732" i="15"/>
  <c r="D1132" i="15"/>
  <c r="D61" i="15"/>
  <c r="C96" i="24" s="1"/>
  <c r="D52" i="15"/>
  <c r="C87" i="24" s="1"/>
  <c r="D1012" i="15"/>
  <c r="D735" i="15"/>
  <c r="D15" i="15"/>
  <c r="C26" i="24" s="1"/>
  <c r="D852" i="15"/>
  <c r="H3" i="9"/>
  <c r="F2" i="9" s="1"/>
  <c r="G3" i="9"/>
  <c r="F1" i="9" s="1"/>
  <c r="D64" i="15"/>
  <c r="C99" i="24" s="1"/>
  <c r="D1172" i="15"/>
  <c r="K693" i="15"/>
  <c r="K692" i="15"/>
  <c r="C33" i="27"/>
  <c r="C28" i="24"/>
  <c r="C40" i="27"/>
  <c r="C35" i="26"/>
  <c r="C35" i="24"/>
  <c r="C24" i="26"/>
  <c r="C29" i="27"/>
  <c r="C32" i="24"/>
  <c r="C32" i="26"/>
  <c r="C37" i="27"/>
  <c r="X215" i="24"/>
  <c r="X87" i="24"/>
  <c r="X23" i="24"/>
  <c r="X151" i="24"/>
  <c r="X145" i="24" s="1"/>
  <c r="X148" i="24" s="1"/>
  <c r="C148" i="24" s="1"/>
  <c r="G1528" i="15"/>
  <c r="G808" i="15"/>
  <c r="G48" i="15"/>
  <c r="G368" i="15"/>
  <c r="G1048" i="15"/>
  <c r="C81" i="24"/>
  <c r="G1728" i="15"/>
  <c r="G1368" i="15"/>
  <c r="G768" i="15"/>
  <c r="G1448" i="15"/>
  <c r="C17" i="24"/>
  <c r="C337" i="24"/>
  <c r="C17" i="26"/>
  <c r="G528" i="15"/>
  <c r="G248" i="15"/>
  <c r="G168" i="15"/>
  <c r="G408" i="15"/>
  <c r="G208" i="15"/>
  <c r="G1328" i="15"/>
  <c r="G288" i="15"/>
  <c r="G928" i="15"/>
  <c r="G1008" i="15"/>
  <c r="C401" i="24"/>
  <c r="G688" i="15"/>
  <c r="G968" i="15"/>
  <c r="G1568" i="15"/>
  <c r="C145" i="24"/>
  <c r="G608" i="15"/>
  <c r="G1688" i="15"/>
  <c r="G328" i="15"/>
  <c r="C22" i="27"/>
  <c r="G488" i="15"/>
  <c r="C209" i="24"/>
  <c r="G1208" i="15"/>
  <c r="G728" i="15"/>
  <c r="G1128" i="15"/>
  <c r="G568" i="15"/>
  <c r="G1648" i="15"/>
  <c r="G1608" i="15"/>
  <c r="G648" i="15"/>
  <c r="C463" i="24"/>
  <c r="G8" i="15"/>
  <c r="G1488" i="15"/>
  <c r="C273" i="24"/>
  <c r="G888" i="15"/>
  <c r="G128" i="15"/>
  <c r="G1768" i="15"/>
  <c r="G848" i="15"/>
  <c r="G1248" i="15"/>
  <c r="G88" i="15"/>
  <c r="G1168" i="15"/>
  <c r="G1408" i="15"/>
  <c r="G448" i="15"/>
  <c r="G1088" i="15"/>
  <c r="G1288" i="15"/>
  <c r="S41" i="15"/>
  <c r="H56" i="24"/>
  <c r="H120" i="24" s="1"/>
  <c r="H184" i="24" s="1"/>
  <c r="H248" i="24" s="1"/>
  <c r="H312" i="24"/>
  <c r="H376" i="24" s="1"/>
  <c r="H440" i="24" s="1"/>
  <c r="H502" i="24" s="1"/>
  <c r="G56" i="26"/>
  <c r="G56" i="24"/>
  <c r="G120" i="24" s="1"/>
  <c r="G184" i="24" s="1"/>
  <c r="G248" i="24" s="1"/>
  <c r="G312" i="24"/>
  <c r="G376" i="24" s="1"/>
  <c r="G440" i="24" s="1"/>
  <c r="G502" i="24" s="1"/>
  <c r="G61" i="27"/>
  <c r="E61" i="27"/>
  <c r="E56" i="24"/>
  <c r="E120" i="24" s="1"/>
  <c r="E184" i="24" s="1"/>
  <c r="E248" i="24" s="1"/>
  <c r="E312" i="24"/>
  <c r="E376" i="24" s="1"/>
  <c r="E440" i="24" s="1"/>
  <c r="E502" i="24" s="1"/>
  <c r="E56" i="26"/>
  <c r="Z92" i="24" l="1"/>
  <c r="Z23" i="24"/>
  <c r="Z220" i="24"/>
  <c r="Z155" i="24"/>
  <c r="X17" i="24"/>
  <c r="C20" i="24" s="1"/>
  <c r="Z342" i="24"/>
  <c r="X209" i="24"/>
  <c r="X212" i="24" s="1"/>
  <c r="C212" i="24" s="1"/>
  <c r="Z89" i="24"/>
  <c r="X81" i="24"/>
  <c r="X84" i="24" s="1"/>
  <c r="C84" i="24" s="1"/>
  <c r="Z215" i="24"/>
  <c r="Z406" i="24"/>
  <c r="Z151" i="24"/>
  <c r="Z26" i="24"/>
  <c r="Y87" i="26"/>
  <c r="Z154" i="24"/>
  <c r="Y25" i="26"/>
  <c r="S28" i="15"/>
  <c r="W11" i="15"/>
  <c r="W8" i="15"/>
  <c r="W9" i="15"/>
  <c r="T25" i="15"/>
  <c r="U25" i="15" s="1"/>
  <c r="V25" i="15" s="1"/>
  <c r="N32" i="15" s="1"/>
  <c r="O32" i="15" s="1"/>
  <c r="C57" i="24" s="1"/>
  <c r="C121" i="24" s="1"/>
  <c r="C185" i="24" s="1"/>
  <c r="C249" i="24" s="1"/>
  <c r="C313" i="24" s="1"/>
  <c r="C377" i="24" s="1"/>
  <c r="C441" i="24" s="1"/>
  <c r="C503" i="24" s="1"/>
  <c r="Z470" i="24"/>
  <c r="W14" i="15"/>
  <c r="X14" i="15" s="1"/>
  <c r="W13" i="15"/>
  <c r="X13" i="15" s="1"/>
  <c r="Z278" i="24"/>
  <c r="Z27" i="24"/>
  <c r="Y91" i="26"/>
  <c r="S26" i="15"/>
  <c r="W12" i="15"/>
  <c r="S27" i="15"/>
  <c r="Y26" i="26"/>
  <c r="Y90" i="26"/>
  <c r="Y92" i="26"/>
  <c r="Z218" i="24"/>
  <c r="AA406" i="24"/>
  <c r="Z91" i="24"/>
  <c r="Y91" i="24"/>
  <c r="Y155" i="24"/>
  <c r="Z280" i="24"/>
  <c r="AA407" i="24"/>
  <c r="AA401" i="24" s="1"/>
  <c r="AA404" i="24" s="1"/>
  <c r="H404" i="24" s="1"/>
  <c r="AA284" i="24"/>
  <c r="AA474" i="24"/>
  <c r="Z25" i="24"/>
  <c r="AA412" i="24"/>
  <c r="Z217" i="24"/>
  <c r="Z219" i="24"/>
  <c r="AA279" i="24"/>
  <c r="AA273" i="24" s="1"/>
  <c r="AA276" i="24" s="1"/>
  <c r="H276" i="24" s="1"/>
  <c r="AA343" i="24"/>
  <c r="AA337" i="24" s="1"/>
  <c r="AA340" i="24" s="1"/>
  <c r="H340" i="24" s="1"/>
  <c r="AA280" i="24"/>
  <c r="AA344" i="24"/>
  <c r="AA470" i="24"/>
  <c r="AA408" i="24"/>
  <c r="Z344" i="24"/>
  <c r="AA278" i="24"/>
  <c r="AA468" i="24"/>
  <c r="Z153" i="24"/>
  <c r="Y27" i="24"/>
  <c r="Z152" i="24"/>
  <c r="Z24" i="24"/>
  <c r="Z17" i="24" s="1"/>
  <c r="Z20" i="24" s="1"/>
  <c r="G20" i="24" s="1"/>
  <c r="Z216" i="24"/>
  <c r="Z88" i="24"/>
  <c r="Z81" i="24" s="1"/>
  <c r="Z84" i="24" s="1"/>
  <c r="G84" i="24" s="1"/>
  <c r="Y152" i="24"/>
  <c r="Y145" i="24" s="1"/>
  <c r="Y148" i="24" s="1"/>
  <c r="E148" i="24" s="1"/>
  <c r="Y216" i="24"/>
  <c r="Y209" i="24" s="1"/>
  <c r="Y212" i="24" s="1"/>
  <c r="E212" i="24" s="1"/>
  <c r="Y88" i="24"/>
  <c r="Y81" i="24" s="1"/>
  <c r="Y84" i="24" s="1"/>
  <c r="E84" i="24" s="1"/>
  <c r="Y24" i="24"/>
  <c r="Y17" i="24" s="1"/>
  <c r="Y20" i="24" s="1"/>
  <c r="E20" i="24" s="1"/>
  <c r="AA411" i="24"/>
  <c r="AA283" i="24"/>
  <c r="AA347" i="24"/>
  <c r="AA473" i="24"/>
  <c r="AA410" i="24"/>
  <c r="AA472" i="24"/>
  <c r="AA346" i="24"/>
  <c r="AA282" i="24"/>
  <c r="AA409" i="24"/>
  <c r="AA281" i="24"/>
  <c r="AA471" i="24"/>
  <c r="AA345" i="24"/>
  <c r="Y24" i="26"/>
  <c r="Y17" i="26" s="1"/>
  <c r="Y20" i="26" s="1"/>
  <c r="Y88" i="26"/>
  <c r="Y81" i="26" s="1"/>
  <c r="Y84" i="26" s="1"/>
  <c r="Z410" i="24"/>
  <c r="Z346" i="24"/>
  <c r="Z282" i="24"/>
  <c r="Z472" i="24"/>
  <c r="Z407" i="24"/>
  <c r="Z401" i="24" s="1"/>
  <c r="Z404" i="24" s="1"/>
  <c r="G404" i="24" s="1"/>
  <c r="Z343" i="24"/>
  <c r="Z337" i="24" s="1"/>
  <c r="Z340" i="24" s="1"/>
  <c r="G340" i="24" s="1"/>
  <c r="Z469" i="24"/>
  <c r="Z463" i="24" s="1"/>
  <c r="Z466" i="24" s="1"/>
  <c r="G466" i="24" s="1"/>
  <c r="Z279" i="24"/>
  <c r="Z273" i="24" s="1"/>
  <c r="Z276" i="24" s="1"/>
  <c r="G276" i="24" s="1"/>
  <c r="Z345" i="24"/>
  <c r="Z409" i="24"/>
  <c r="Z471" i="24"/>
  <c r="Z281" i="24"/>
  <c r="Z473" i="24"/>
  <c r="Z347" i="24"/>
  <c r="Z411" i="24"/>
  <c r="Z283" i="24"/>
  <c r="Z284" i="24"/>
  <c r="Z412" i="24"/>
  <c r="Z348" i="24"/>
  <c r="Z474" i="24"/>
  <c r="Z86" i="24"/>
  <c r="Z214" i="24"/>
  <c r="Z150" i="24"/>
  <c r="Z22" i="24"/>
  <c r="L359" i="2"/>
  <c r="N359" i="2" s="1"/>
  <c r="CX16" i="9" s="1"/>
  <c r="DD16" i="9"/>
  <c r="CV22" i="9"/>
  <c r="L345" i="2"/>
  <c r="N345" i="2" s="1"/>
  <c r="CP22" i="9" s="1"/>
  <c r="DT18" i="9"/>
  <c r="L401" i="2"/>
  <c r="N401" i="2" s="1"/>
  <c r="DN18" i="9" s="1"/>
  <c r="L358" i="2"/>
  <c r="N358" i="2" s="1"/>
  <c r="CX15" i="9" s="1"/>
  <c r="DD15" i="9"/>
  <c r="L257" i="2"/>
  <c r="N257" i="2" s="1"/>
  <c r="BJ14" i="9" s="1"/>
  <c r="BP14" i="9"/>
  <c r="L291" i="2"/>
  <c r="CF8" i="9"/>
  <c r="BX13" i="9"/>
  <c r="L276" i="2"/>
  <c r="N276" i="2" s="1"/>
  <c r="BR13" i="9" s="1"/>
  <c r="G294" i="15"/>
  <c r="H471" i="24" s="1"/>
  <c r="G295" i="15"/>
  <c r="H472" i="24" s="1"/>
  <c r="E1144" i="15"/>
  <c r="E1143" i="15"/>
  <c r="CV25" i="9"/>
  <c r="L348" i="2"/>
  <c r="N348" i="2" s="1"/>
  <c r="CP25" i="9" s="1"/>
  <c r="N697" i="15"/>
  <c r="N696" i="15"/>
  <c r="G743" i="15"/>
  <c r="G857" i="15"/>
  <c r="G174" i="15"/>
  <c r="H281" i="24" s="1"/>
  <c r="G659" i="15"/>
  <c r="H29" i="26" s="1"/>
  <c r="L384" i="2"/>
  <c r="N384" i="2" s="1"/>
  <c r="DF21" i="9" s="1"/>
  <c r="DL21" i="9"/>
  <c r="G1138" i="15"/>
  <c r="G221" i="15"/>
  <c r="H352" i="24" s="1"/>
  <c r="CF20" i="9"/>
  <c r="L303" i="2"/>
  <c r="N303" i="2" s="1"/>
  <c r="BZ20" i="9" s="1"/>
  <c r="CF24" i="9"/>
  <c r="L307" i="2"/>
  <c r="N307" i="2" s="1"/>
  <c r="BZ24" i="9" s="1"/>
  <c r="L233" i="2"/>
  <c r="N233" i="2" s="1"/>
  <c r="BB10" i="9" s="1"/>
  <c r="BH10" i="9"/>
  <c r="BP26" i="9"/>
  <c r="L269" i="2"/>
  <c r="N269" i="2" s="1"/>
  <c r="BJ26" i="9" s="1"/>
  <c r="L306" i="2"/>
  <c r="N306" i="2" s="1"/>
  <c r="BZ23" i="9" s="1"/>
  <c r="CF23" i="9"/>
  <c r="L340" i="2"/>
  <c r="N340" i="2" s="1"/>
  <c r="CP17" i="9" s="1"/>
  <c r="CV17" i="9"/>
  <c r="G780" i="15"/>
  <c r="G178" i="15"/>
  <c r="H285" i="24" s="1"/>
  <c r="G898" i="15"/>
  <c r="L275" i="2"/>
  <c r="N275" i="2" s="1"/>
  <c r="BR12" i="9" s="1"/>
  <c r="BX12" i="9"/>
  <c r="L372" i="2"/>
  <c r="N372" i="2" s="1"/>
  <c r="DF9" i="9" s="1"/>
  <c r="DL9" i="9"/>
  <c r="G260" i="15"/>
  <c r="H415" i="24" s="1"/>
  <c r="G261" i="15"/>
  <c r="H416" i="24" s="1"/>
  <c r="G297" i="15"/>
  <c r="H474" i="24" s="1"/>
  <c r="G298" i="15"/>
  <c r="H475" i="24" s="1"/>
  <c r="E1184" i="15"/>
  <c r="E1183" i="15"/>
  <c r="DK7" i="9"/>
  <c r="DA66" i="2"/>
  <c r="G224" i="15"/>
  <c r="H355" i="24" s="1"/>
  <c r="G1178" i="15"/>
  <c r="BX19" i="9"/>
  <c r="L282" i="2"/>
  <c r="N282" i="2" s="1"/>
  <c r="BR19" i="9" s="1"/>
  <c r="BH7" i="9"/>
  <c r="L230" i="2"/>
  <c r="AX66" i="2"/>
  <c r="C314" i="2"/>
  <c r="F309" i="2"/>
  <c r="E309" i="2" s="1"/>
  <c r="EL4" i="9" s="1"/>
  <c r="F903" i="15"/>
  <c r="F904" i="15"/>
  <c r="L274" i="2"/>
  <c r="N274" i="2" s="1"/>
  <c r="BR11" i="9" s="1"/>
  <c r="BX11" i="9"/>
  <c r="C29" i="24"/>
  <c r="C34" i="27"/>
  <c r="Z145" i="24" l="1"/>
  <c r="Z148" i="24" s="1"/>
  <c r="G148" i="24" s="1"/>
  <c r="Z209" i="24"/>
  <c r="Z212" i="24" s="1"/>
  <c r="G212" i="24" s="1"/>
  <c r="S35" i="15"/>
  <c r="H62" i="27" s="1"/>
  <c r="C57" i="26"/>
  <c r="Q32" i="15"/>
  <c r="G57" i="24" s="1"/>
  <c r="G121" i="24" s="1"/>
  <c r="G185" i="24" s="1"/>
  <c r="G249" i="24" s="1"/>
  <c r="A62" i="27"/>
  <c r="A57" i="24"/>
  <c r="A121" i="24" s="1"/>
  <c r="A185" i="24" s="1"/>
  <c r="A249" i="24" s="1"/>
  <c r="E20" i="26"/>
  <c r="E25" i="27"/>
  <c r="C62" i="27"/>
  <c r="Y12" i="15"/>
  <c r="X8" i="15"/>
  <c r="U42" i="15"/>
  <c r="V22" i="15" s="1"/>
  <c r="H1080" i="15" s="1"/>
  <c r="T9" i="15"/>
  <c r="P32" i="15"/>
  <c r="E62" i="27" s="1"/>
  <c r="T26" i="15"/>
  <c r="T27" i="15" s="1"/>
  <c r="U26" i="15" s="1"/>
  <c r="A57" i="26"/>
  <c r="A313" i="24"/>
  <c r="A377" i="24" s="1"/>
  <c r="A441" i="24" s="1"/>
  <c r="A503" i="24" s="1"/>
  <c r="W21" i="15"/>
  <c r="H359" i="15" s="1"/>
  <c r="Y9" i="15"/>
  <c r="Y10" i="15" s="1"/>
  <c r="T12" i="15"/>
  <c r="W20" i="15"/>
  <c r="H1118" i="15" s="1"/>
  <c r="Y13" i="15"/>
  <c r="V20" i="15"/>
  <c r="G798" i="15" s="1"/>
  <c r="T11" i="15"/>
  <c r="V21" i="15"/>
  <c r="G1639" i="15" s="1"/>
  <c r="T10" i="15"/>
  <c r="X9" i="15"/>
  <c r="L250" i="2"/>
  <c r="BP7" i="9"/>
  <c r="BF66" i="2"/>
  <c r="G258" i="15"/>
  <c r="H413" i="24" s="1"/>
  <c r="G257" i="15"/>
  <c r="H412" i="24" s="1"/>
  <c r="G211" i="15"/>
  <c r="H342" i="24" s="1"/>
  <c r="G1017" i="15"/>
  <c r="L323" i="2"/>
  <c r="N323" i="2" s="1"/>
  <c r="CH20" i="9" s="1"/>
  <c r="CN20" i="9"/>
  <c r="G214" i="15"/>
  <c r="H345" i="24" s="1"/>
  <c r="G1057" i="15"/>
  <c r="F1143" i="15"/>
  <c r="F1144" i="15"/>
  <c r="DD22" i="9"/>
  <c r="L365" i="2"/>
  <c r="N365" i="2" s="1"/>
  <c r="CX22" i="9" s="1"/>
  <c r="CF11" i="9"/>
  <c r="L294" i="2"/>
  <c r="N294" i="2" s="1"/>
  <c r="BZ11" i="9" s="1"/>
  <c r="C326" i="2"/>
  <c r="F333" i="2" s="1"/>
  <c r="E333" i="2" s="1"/>
  <c r="FB4" i="9" s="1"/>
  <c r="F321" i="2"/>
  <c r="E321" i="2" s="1"/>
  <c r="ET4" i="9" s="1"/>
  <c r="DT9" i="9"/>
  <c r="L392" i="2"/>
  <c r="N392" i="2" s="1"/>
  <c r="DN9" i="9" s="1"/>
  <c r="L360" i="2"/>
  <c r="N360" i="2" s="1"/>
  <c r="CX17" i="9" s="1"/>
  <c r="DD17" i="9"/>
  <c r="BX26" i="9"/>
  <c r="L289" i="2"/>
  <c r="N289" i="2" s="1"/>
  <c r="BR26" i="9" s="1"/>
  <c r="H297" i="15"/>
  <c r="I474" i="24" s="1"/>
  <c r="H298" i="15"/>
  <c r="I475" i="24" s="1"/>
  <c r="DD25" i="9"/>
  <c r="L368" i="2"/>
  <c r="N368" i="2" s="1"/>
  <c r="CX25" i="9" s="1"/>
  <c r="L296" i="2"/>
  <c r="N296" i="2" s="1"/>
  <c r="BZ13" i="9" s="1"/>
  <c r="CF13" i="9"/>
  <c r="L311" i="2"/>
  <c r="CN8" i="9"/>
  <c r="DL16" i="9"/>
  <c r="L379" i="2"/>
  <c r="N379" i="2" s="1"/>
  <c r="DF16" i="9" s="1"/>
  <c r="CF19" i="9"/>
  <c r="L302" i="2"/>
  <c r="N302" i="2" s="1"/>
  <c r="BZ19" i="9" s="1"/>
  <c r="G977" i="15"/>
  <c r="G183" i="15"/>
  <c r="H290" i="24" s="1"/>
  <c r="G903" i="15"/>
  <c r="G904" i="15"/>
  <c r="CN23" i="9"/>
  <c r="L326" i="2"/>
  <c r="N326" i="2" s="1"/>
  <c r="CH23" i="9" s="1"/>
  <c r="BP10" i="9"/>
  <c r="L253" i="2"/>
  <c r="N253" i="2" s="1"/>
  <c r="BJ10" i="9" s="1"/>
  <c r="L327" i="2"/>
  <c r="N327" i="2" s="1"/>
  <c r="CH24" i="9" s="1"/>
  <c r="CN24" i="9"/>
  <c r="G175" i="15"/>
  <c r="H282" i="24" s="1"/>
  <c r="G744" i="15"/>
  <c r="G858" i="15"/>
  <c r="H174" i="15"/>
  <c r="I281" i="24" s="1"/>
  <c r="H743" i="15"/>
  <c r="H659" i="15"/>
  <c r="I29" i="26" s="1"/>
  <c r="H857" i="15"/>
  <c r="L421" i="2"/>
  <c r="N421" i="2" s="1"/>
  <c r="DV18" i="9" s="1"/>
  <c r="EB18" i="9"/>
  <c r="F1184" i="15"/>
  <c r="F1183" i="15"/>
  <c r="DI66" i="2"/>
  <c r="DS7" i="9"/>
  <c r="L295" i="2"/>
  <c r="N295" i="2" s="1"/>
  <c r="BZ12" i="9" s="1"/>
  <c r="CF12" i="9"/>
  <c r="H294" i="15"/>
  <c r="I471" i="24" s="1"/>
  <c r="H260" i="15"/>
  <c r="I415" i="24" s="1"/>
  <c r="L404" i="2"/>
  <c r="N404" i="2" s="1"/>
  <c r="DN21" i="9" s="1"/>
  <c r="DT21" i="9"/>
  <c r="BX14" i="9"/>
  <c r="L277" i="2"/>
  <c r="N277" i="2" s="1"/>
  <c r="BR14" i="9" s="1"/>
  <c r="L378" i="2"/>
  <c r="N378" i="2" s="1"/>
  <c r="DF15" i="9" s="1"/>
  <c r="DL15" i="9"/>
  <c r="S42" i="15"/>
  <c r="H57" i="24" l="1"/>
  <c r="H121" i="24" s="1"/>
  <c r="H185" i="24" s="1"/>
  <c r="H249" i="24" s="1"/>
  <c r="H313" i="24"/>
  <c r="H377" i="24" s="1"/>
  <c r="H441" i="24" s="1"/>
  <c r="H503" i="24" s="1"/>
  <c r="H57" i="26"/>
  <c r="V18" i="15"/>
  <c r="V19" i="15" s="1"/>
  <c r="G37" i="15" s="1"/>
  <c r="G62" i="27"/>
  <c r="G57" i="26"/>
  <c r="E57" i="24"/>
  <c r="E121" i="24" s="1"/>
  <c r="E185" i="24" s="1"/>
  <c r="E249" i="24" s="1"/>
  <c r="G313" i="24"/>
  <c r="G377" i="24" s="1"/>
  <c r="G441" i="24" s="1"/>
  <c r="G503" i="24" s="1"/>
  <c r="E313" i="24"/>
  <c r="E377" i="24" s="1"/>
  <c r="E441" i="24" s="1"/>
  <c r="E503" i="24" s="1"/>
  <c r="Y14" i="15"/>
  <c r="H160" i="15"/>
  <c r="H1040" i="15"/>
  <c r="H320" i="15"/>
  <c r="H720" i="15"/>
  <c r="H1320" i="15"/>
  <c r="H560" i="15"/>
  <c r="H918" i="15"/>
  <c r="G319" i="15"/>
  <c r="H360" i="15"/>
  <c r="H1360" i="15"/>
  <c r="H200" i="15"/>
  <c r="H120" i="15"/>
  <c r="H840" i="15"/>
  <c r="H880" i="15"/>
  <c r="H1120" i="15"/>
  <c r="H40" i="15"/>
  <c r="H1520" i="15"/>
  <c r="H1200" i="15"/>
  <c r="H400" i="15"/>
  <c r="H1560" i="15"/>
  <c r="H1640" i="15"/>
  <c r="H1440" i="15"/>
  <c r="H1800" i="15"/>
  <c r="H80" i="15"/>
  <c r="H1600" i="15"/>
  <c r="H800" i="15"/>
  <c r="H600" i="15"/>
  <c r="H1280" i="15"/>
  <c r="H1240" i="15"/>
  <c r="H680" i="15"/>
  <c r="H440" i="15"/>
  <c r="H520" i="15"/>
  <c r="H1000" i="15"/>
  <c r="H640" i="15"/>
  <c r="H280" i="15"/>
  <c r="H480" i="15"/>
  <c r="H240" i="15"/>
  <c r="H760" i="15"/>
  <c r="H1400" i="15"/>
  <c r="H920" i="15"/>
  <c r="H1160" i="15"/>
  <c r="H960" i="15"/>
  <c r="H1480" i="15"/>
  <c r="G1279" i="15"/>
  <c r="G159" i="15"/>
  <c r="G399" i="15"/>
  <c r="G1199" i="15"/>
  <c r="G999" i="15"/>
  <c r="G839" i="15"/>
  <c r="E57" i="26"/>
  <c r="G1519" i="15"/>
  <c r="T28" i="15"/>
  <c r="U27" i="15" s="1"/>
  <c r="V26" i="15" s="1"/>
  <c r="N33" i="15" s="1"/>
  <c r="G238" i="15"/>
  <c r="G1439" i="15"/>
  <c r="G1159" i="15"/>
  <c r="G599" i="15"/>
  <c r="H1279" i="15"/>
  <c r="H118" i="15"/>
  <c r="G1478" i="15"/>
  <c r="H79" i="15"/>
  <c r="G799" i="15"/>
  <c r="H158" i="15"/>
  <c r="H1439" i="15"/>
  <c r="H1199" i="15"/>
  <c r="H999" i="15"/>
  <c r="H838" i="15"/>
  <c r="H279" i="15"/>
  <c r="G558" i="15"/>
  <c r="H1158" i="15"/>
  <c r="H1599" i="15"/>
  <c r="G958" i="15"/>
  <c r="H1198" i="15"/>
  <c r="H39" i="15"/>
  <c r="H1519" i="15"/>
  <c r="H1319" i="15"/>
  <c r="H558" i="15"/>
  <c r="H1119" i="15"/>
  <c r="H599" i="15"/>
  <c r="H1639" i="15"/>
  <c r="H998" i="15"/>
  <c r="G1399" i="15"/>
  <c r="H1238" i="15"/>
  <c r="H119" i="15"/>
  <c r="H38" i="15"/>
  <c r="H518" i="15"/>
  <c r="H438" i="15"/>
  <c r="H1079" i="15"/>
  <c r="H1399" i="15"/>
  <c r="H639" i="15"/>
  <c r="H1159" i="15"/>
  <c r="H1479" i="15"/>
  <c r="H919" i="15"/>
  <c r="H1039" i="15"/>
  <c r="H399" i="15"/>
  <c r="H1278" i="15"/>
  <c r="H1559" i="15"/>
  <c r="H719" i="15"/>
  <c r="H239" i="15"/>
  <c r="H1398" i="15"/>
  <c r="H799" i="15"/>
  <c r="H879" i="15"/>
  <c r="H1719" i="15"/>
  <c r="H1638" i="15"/>
  <c r="H798" i="15"/>
  <c r="H1359" i="15"/>
  <c r="H199" i="15"/>
  <c r="H839" i="15"/>
  <c r="H679" i="15"/>
  <c r="H1798" i="15"/>
  <c r="H78" i="15"/>
  <c r="H1358" i="15"/>
  <c r="H519" i="15"/>
  <c r="H1799" i="15"/>
  <c r="H1239" i="15"/>
  <c r="H959" i="15"/>
  <c r="H1438" i="15"/>
  <c r="H878" i="15"/>
  <c r="H958" i="15"/>
  <c r="H479" i="15"/>
  <c r="H759" i="15"/>
  <c r="G318" i="15"/>
  <c r="G1278" i="15"/>
  <c r="H1078" i="15"/>
  <c r="H678" i="15"/>
  <c r="G1559" i="15"/>
  <c r="H559" i="15"/>
  <c r="H1759" i="15"/>
  <c r="H439" i="15"/>
  <c r="H1679" i="15"/>
  <c r="H319" i="15"/>
  <c r="H159" i="15"/>
  <c r="G639" i="15"/>
  <c r="G478" i="15"/>
  <c r="G398" i="15"/>
  <c r="G518" i="15"/>
  <c r="G638" i="15"/>
  <c r="G838" i="15"/>
  <c r="G119" i="15"/>
  <c r="G1358" i="15"/>
  <c r="G1518" i="15"/>
  <c r="G719" i="15"/>
  <c r="G919" i="15"/>
  <c r="G1598" i="15"/>
  <c r="G1798" i="15"/>
  <c r="G38" i="15"/>
  <c r="G198" i="15"/>
  <c r="G1158" i="15"/>
  <c r="G998" i="15"/>
  <c r="G878" i="15"/>
  <c r="G1398" i="15"/>
  <c r="G118" i="15"/>
  <c r="G439" i="15"/>
  <c r="G759" i="15"/>
  <c r="G158" i="15"/>
  <c r="G1638" i="15"/>
  <c r="G1038" i="15"/>
  <c r="G1238" i="15"/>
  <c r="G1438" i="15"/>
  <c r="G758" i="15"/>
  <c r="G1318" i="15"/>
  <c r="G358" i="15"/>
  <c r="G278" i="15"/>
  <c r="G718" i="15"/>
  <c r="G959" i="15"/>
  <c r="G519" i="15"/>
  <c r="G1479" i="15"/>
  <c r="G1118" i="15"/>
  <c r="G78" i="15"/>
  <c r="G1359" i="15"/>
  <c r="G559" i="15"/>
  <c r="G1558" i="15"/>
  <c r="G1078" i="15"/>
  <c r="G1198" i="15"/>
  <c r="G1239" i="15"/>
  <c r="G359" i="15"/>
  <c r="G239" i="15"/>
  <c r="G279" i="15"/>
  <c r="G1079" i="15"/>
  <c r="G679" i="15"/>
  <c r="G199" i="15"/>
  <c r="G1119" i="15"/>
  <c r="G479" i="15"/>
  <c r="G1799" i="15"/>
  <c r="G1039" i="15"/>
  <c r="G79" i="15"/>
  <c r="G39" i="15"/>
  <c r="G1599" i="15"/>
  <c r="G918" i="15"/>
  <c r="G438" i="15"/>
  <c r="G1319" i="15"/>
  <c r="G598" i="15"/>
  <c r="H1558" i="15"/>
  <c r="H718" i="15"/>
  <c r="H198" i="15"/>
  <c r="H1518" i="15"/>
  <c r="H478" i="15"/>
  <c r="H1478" i="15"/>
  <c r="H758" i="15"/>
  <c r="H1718" i="15"/>
  <c r="H318" i="15"/>
  <c r="H638" i="15"/>
  <c r="H1598" i="15"/>
  <c r="H598" i="15"/>
  <c r="H1038" i="15"/>
  <c r="H278" i="15"/>
  <c r="H358" i="15"/>
  <c r="H1318" i="15"/>
  <c r="H1758" i="15"/>
  <c r="H238" i="15"/>
  <c r="H1678" i="15"/>
  <c r="H398" i="15"/>
  <c r="G879" i="15"/>
  <c r="G678" i="15"/>
  <c r="G957" i="15"/>
  <c r="G477" i="15"/>
  <c r="G717" i="15"/>
  <c r="G677" i="15"/>
  <c r="G837" i="15"/>
  <c r="G597" i="15"/>
  <c r="G1277" i="15"/>
  <c r="G757" i="15"/>
  <c r="G637" i="15"/>
  <c r="G1037" i="15"/>
  <c r="G437" i="15"/>
  <c r="G797" i="15"/>
  <c r="G1637" i="15"/>
  <c r="G397" i="15"/>
  <c r="G877" i="15"/>
  <c r="G997" i="15"/>
  <c r="G197" i="15"/>
  <c r="G77" i="15"/>
  <c r="G1157" i="15"/>
  <c r="G557" i="15"/>
  <c r="G1797" i="15"/>
  <c r="G117" i="15"/>
  <c r="G1597" i="15"/>
  <c r="G1437" i="15"/>
  <c r="G517" i="15"/>
  <c r="G237" i="15"/>
  <c r="G1117" i="15"/>
  <c r="G1517" i="15"/>
  <c r="G1357" i="15"/>
  <c r="G157" i="15"/>
  <c r="G357" i="15"/>
  <c r="G1397" i="15"/>
  <c r="G1237" i="15"/>
  <c r="G317" i="15"/>
  <c r="G917" i="15"/>
  <c r="G1317" i="15"/>
  <c r="G1144" i="15"/>
  <c r="G1143" i="15"/>
  <c r="CF14" i="9"/>
  <c r="L297" i="2"/>
  <c r="N297" i="2" s="1"/>
  <c r="BZ14" i="9" s="1"/>
  <c r="DT15" i="9"/>
  <c r="L398" i="2"/>
  <c r="N398" i="2" s="1"/>
  <c r="DN15" i="9" s="1"/>
  <c r="H255" i="15"/>
  <c r="I410" i="24" s="1"/>
  <c r="H261" i="15"/>
  <c r="I416" i="24" s="1"/>
  <c r="L315" i="2"/>
  <c r="N315" i="2" s="1"/>
  <c r="CH12" i="9" s="1"/>
  <c r="CN12" i="9"/>
  <c r="L441" i="2"/>
  <c r="N441" i="2" s="1"/>
  <c r="ED18" i="9" s="1"/>
  <c r="EJ18" i="9"/>
  <c r="BX10" i="9"/>
  <c r="L273" i="2"/>
  <c r="N273" i="2" s="1"/>
  <c r="BR10" i="9" s="1"/>
  <c r="G1184" i="15"/>
  <c r="G1183" i="15"/>
  <c r="H1057" i="15"/>
  <c r="H214" i="15"/>
  <c r="I345" i="24" s="1"/>
  <c r="L385" i="2"/>
  <c r="N385" i="2" s="1"/>
  <c r="DF22" i="9" s="1"/>
  <c r="DL22" i="9"/>
  <c r="G1058" i="15"/>
  <c r="G215" i="15"/>
  <c r="H346" i="24" s="1"/>
  <c r="G218" i="15"/>
  <c r="H349" i="24" s="1"/>
  <c r="G212" i="15"/>
  <c r="H343" i="24" s="1"/>
  <c r="G1018" i="15"/>
  <c r="H1017" i="15"/>
  <c r="H211" i="15"/>
  <c r="I342" i="24" s="1"/>
  <c r="CV24" i="9"/>
  <c r="L347" i="2"/>
  <c r="N347" i="2" s="1"/>
  <c r="CP24" i="9" s="1"/>
  <c r="DT16" i="9"/>
  <c r="L399" i="2"/>
  <c r="N399" i="2" s="1"/>
  <c r="DN16" i="9" s="1"/>
  <c r="CV8" i="9"/>
  <c r="L331" i="2"/>
  <c r="G303" i="15"/>
  <c r="H480" i="24" s="1"/>
  <c r="G304" i="15"/>
  <c r="H481" i="24" s="1"/>
  <c r="H904" i="15"/>
  <c r="H903" i="15"/>
  <c r="H183" i="15"/>
  <c r="I290" i="24" s="1"/>
  <c r="H977" i="15"/>
  <c r="BX7" i="9"/>
  <c r="L270" i="2"/>
  <c r="BN66" i="2"/>
  <c r="G1098" i="15"/>
  <c r="G217" i="15"/>
  <c r="H348" i="24" s="1"/>
  <c r="G1097" i="15"/>
  <c r="EB21" i="9"/>
  <c r="L424" i="2"/>
  <c r="N424" i="2" s="1"/>
  <c r="DV21" i="9" s="1"/>
  <c r="DQ66" i="2"/>
  <c r="EA7" i="9"/>
  <c r="H175" i="15"/>
  <c r="I282" i="24" s="1"/>
  <c r="H858" i="15"/>
  <c r="H744" i="15"/>
  <c r="L346" i="2"/>
  <c r="N346" i="2" s="1"/>
  <c r="CP23" i="9" s="1"/>
  <c r="CV23" i="9"/>
  <c r="H257" i="15"/>
  <c r="I412" i="24" s="1"/>
  <c r="D864" i="15"/>
  <c r="D863" i="15"/>
  <c r="DL25" i="9"/>
  <c r="L388" i="2"/>
  <c r="N388" i="2" s="1"/>
  <c r="DF25" i="9" s="1"/>
  <c r="L309" i="2"/>
  <c r="N309" i="2" s="1"/>
  <c r="BZ26" i="9" s="1"/>
  <c r="CF26" i="9"/>
  <c r="EB9" i="9"/>
  <c r="L412" i="2"/>
  <c r="N412" i="2" s="1"/>
  <c r="DV9" i="9" s="1"/>
  <c r="CN11" i="9"/>
  <c r="L314" i="2"/>
  <c r="N314" i="2" s="1"/>
  <c r="CH11" i="9" s="1"/>
  <c r="H258" i="15"/>
  <c r="I413" i="24" s="1"/>
  <c r="H295" i="15"/>
  <c r="I472" i="24" s="1"/>
  <c r="H264" i="15"/>
  <c r="I419" i="24" s="1"/>
  <c r="G184" i="15"/>
  <c r="H291" i="24" s="1"/>
  <c r="G978" i="15"/>
  <c r="CN19" i="9"/>
  <c r="L322" i="2"/>
  <c r="N322" i="2" s="1"/>
  <c r="CH19" i="9" s="1"/>
  <c r="L316" i="2"/>
  <c r="N316" i="2" s="1"/>
  <c r="CH13" i="9" s="1"/>
  <c r="CN13" i="9"/>
  <c r="L380" i="2"/>
  <c r="N380" i="2" s="1"/>
  <c r="DF17" i="9" s="1"/>
  <c r="DL17" i="9"/>
  <c r="L343" i="2"/>
  <c r="N343" i="2" s="1"/>
  <c r="CP20" i="9" s="1"/>
  <c r="CV20" i="9"/>
  <c r="G1557" i="15" l="1"/>
  <c r="G1197" i="15"/>
  <c r="G277" i="15"/>
  <c r="G1477" i="15"/>
  <c r="G1077" i="15"/>
  <c r="T29" i="15"/>
  <c r="U28" i="15" s="1"/>
  <c r="V27" i="15" s="1"/>
  <c r="N34" i="15" s="1"/>
  <c r="DT17" i="9"/>
  <c r="L400" i="2"/>
  <c r="N400" i="2" s="1"/>
  <c r="DN17" i="9" s="1"/>
  <c r="EJ9" i="9"/>
  <c r="L432" i="2"/>
  <c r="N432" i="2" s="1"/>
  <c r="ED9" i="9" s="1"/>
  <c r="L408" i="2"/>
  <c r="N408" i="2" s="1"/>
  <c r="DN25" i="9" s="1"/>
  <c r="DT25" i="9"/>
  <c r="DY66" i="2"/>
  <c r="EI7" i="9"/>
  <c r="EB16" i="9"/>
  <c r="L419" i="2"/>
  <c r="N419" i="2" s="1"/>
  <c r="DV16" i="9" s="1"/>
  <c r="H212" i="15"/>
  <c r="I343" i="24" s="1"/>
  <c r="H1018" i="15"/>
  <c r="ER18" i="9"/>
  <c r="L461" i="2"/>
  <c r="N461" i="2" s="1"/>
  <c r="EL18" i="9" s="1"/>
  <c r="H1097" i="15"/>
  <c r="H217" i="15"/>
  <c r="I348" i="24" s="1"/>
  <c r="L342" i="2"/>
  <c r="N342" i="2" s="1"/>
  <c r="CP19" i="9" s="1"/>
  <c r="CV19" i="9"/>
  <c r="D984" i="15"/>
  <c r="D983" i="15"/>
  <c r="CN26" i="9"/>
  <c r="L329" i="2"/>
  <c r="N329" i="2" s="1"/>
  <c r="CH26" i="9" s="1"/>
  <c r="DD23" i="9"/>
  <c r="L366" i="2"/>
  <c r="N366" i="2" s="1"/>
  <c r="CX23" i="9" s="1"/>
  <c r="E863" i="15"/>
  <c r="E864" i="15"/>
  <c r="H215" i="15"/>
  <c r="I346" i="24" s="1"/>
  <c r="H1058" i="15"/>
  <c r="L317" i="2"/>
  <c r="N317" i="2" s="1"/>
  <c r="CH14" i="9" s="1"/>
  <c r="CN14" i="9"/>
  <c r="L363" i="2"/>
  <c r="N363" i="2" s="1"/>
  <c r="CX20" i="9" s="1"/>
  <c r="DD20" i="9"/>
  <c r="L336" i="2"/>
  <c r="N336" i="2" s="1"/>
  <c r="CP13" i="9" s="1"/>
  <c r="CV13" i="9"/>
  <c r="L334" i="2"/>
  <c r="N334" i="2" s="1"/>
  <c r="CP11" i="9" s="1"/>
  <c r="CV11" i="9"/>
  <c r="H304" i="15"/>
  <c r="I481" i="24" s="1"/>
  <c r="H303" i="15"/>
  <c r="I480" i="24" s="1"/>
  <c r="DD8" i="9"/>
  <c r="L351" i="2"/>
  <c r="DD24" i="9"/>
  <c r="L367" i="2"/>
  <c r="N367" i="2" s="1"/>
  <c r="CX24" i="9" s="1"/>
  <c r="G1337" i="15"/>
  <c r="G1377" i="15"/>
  <c r="G1537" i="15"/>
  <c r="G1777" i="15"/>
  <c r="G1297" i="15"/>
  <c r="G180" i="15"/>
  <c r="H287" i="24" s="1"/>
  <c r="G937" i="15"/>
  <c r="G1217" i="15"/>
  <c r="G782" i="15"/>
  <c r="G1257" i="15"/>
  <c r="G699" i="15"/>
  <c r="G1497" i="15"/>
  <c r="G1457" i="15"/>
  <c r="G1417" i="15"/>
  <c r="G1577" i="15"/>
  <c r="CV12" i="9"/>
  <c r="L335" i="2"/>
  <c r="N335" i="2" s="1"/>
  <c r="CP12" i="9" s="1"/>
  <c r="H1143" i="15"/>
  <c r="H1144" i="15"/>
  <c r="D1064" i="15"/>
  <c r="D1063" i="15"/>
  <c r="L444" i="2"/>
  <c r="N444" i="2" s="1"/>
  <c r="ED21" i="9" s="1"/>
  <c r="EJ21" i="9"/>
  <c r="BV66" i="2"/>
  <c r="CF7" i="9"/>
  <c r="L290" i="2"/>
  <c r="H978" i="15"/>
  <c r="H184" i="15"/>
  <c r="I291" i="24" s="1"/>
  <c r="H1184" i="15"/>
  <c r="H1183" i="15"/>
  <c r="L405" i="2"/>
  <c r="N405" i="2" s="1"/>
  <c r="DN22" i="9" s="1"/>
  <c r="DT22" i="9"/>
  <c r="L293" i="2"/>
  <c r="N293" i="2" s="1"/>
  <c r="BZ10" i="9" s="1"/>
  <c r="CF10" i="9"/>
  <c r="D1024" i="15"/>
  <c r="D1023" i="15"/>
  <c r="EB15" i="9"/>
  <c r="L418" i="2"/>
  <c r="N418" i="2" s="1"/>
  <c r="DV15" i="9" s="1"/>
  <c r="A58" i="26"/>
  <c r="O33" i="15"/>
  <c r="A314" i="24"/>
  <c r="A378" i="24" s="1"/>
  <c r="A442" i="24" s="1"/>
  <c r="A504" i="24" s="1"/>
  <c r="A58" i="24"/>
  <c r="A122" i="24" s="1"/>
  <c r="A186" i="24" s="1"/>
  <c r="A250" i="24" s="1"/>
  <c r="A63" i="27"/>
  <c r="U29" i="15" l="1"/>
  <c r="V28" i="15" s="1"/>
  <c r="N35" i="15" s="1"/>
  <c r="A60" i="24" s="1"/>
  <c r="A124" i="24" s="1"/>
  <c r="A188" i="24" s="1"/>
  <c r="A252" i="24" s="1"/>
  <c r="L313" i="2"/>
  <c r="N313" i="2" s="1"/>
  <c r="CH10" i="9" s="1"/>
  <c r="CN10" i="9"/>
  <c r="L464" i="2"/>
  <c r="N464" i="2" s="1"/>
  <c r="EL21" i="9" s="1"/>
  <c r="ER21" i="9"/>
  <c r="L355" i="2"/>
  <c r="N355" i="2" s="1"/>
  <c r="CX12" i="9" s="1"/>
  <c r="DD12" i="9"/>
  <c r="E984" i="15"/>
  <c r="E983" i="15"/>
  <c r="E1064" i="15"/>
  <c r="E1063" i="15"/>
  <c r="L386" i="2"/>
  <c r="N386" i="2" s="1"/>
  <c r="DF23" i="9" s="1"/>
  <c r="DL23" i="9"/>
  <c r="EB25" i="9"/>
  <c r="L428" i="2"/>
  <c r="N428" i="2" s="1"/>
  <c r="DV25" i="9" s="1"/>
  <c r="EJ15" i="9"/>
  <c r="L438" i="2"/>
  <c r="N438" i="2" s="1"/>
  <c r="ED15" i="9" s="1"/>
  <c r="H1217" i="15"/>
  <c r="H1337" i="15"/>
  <c r="H782" i="15"/>
  <c r="H699" i="15"/>
  <c r="H180" i="15"/>
  <c r="I287" i="24" s="1"/>
  <c r="H1257" i="15"/>
  <c r="H1497" i="15"/>
  <c r="H1537" i="15"/>
  <c r="H937" i="15"/>
  <c r="H1417" i="15"/>
  <c r="H1377" i="15"/>
  <c r="H1297" i="15"/>
  <c r="H1577" i="15"/>
  <c r="H1457" i="15"/>
  <c r="H1777" i="15"/>
  <c r="DL24" i="9"/>
  <c r="L387" i="2"/>
  <c r="N387" i="2" s="1"/>
  <c r="DF24" i="9" s="1"/>
  <c r="G658" i="15"/>
  <c r="G171" i="15"/>
  <c r="H278" i="24" s="1"/>
  <c r="G817" i="15"/>
  <c r="G740" i="15"/>
  <c r="BQ66" i="2"/>
  <c r="L383" i="2"/>
  <c r="N383" i="2" s="1"/>
  <c r="DF20" i="9" s="1"/>
  <c r="DL20" i="9"/>
  <c r="EZ18" i="9"/>
  <c r="L501" i="2" s="1"/>
  <c r="N501" i="2" s="1"/>
  <c r="FB18" i="9" s="1"/>
  <c r="L481" i="2"/>
  <c r="N481" i="2" s="1"/>
  <c r="ET18" i="9" s="1"/>
  <c r="L439" i="2"/>
  <c r="N439" i="2" s="1"/>
  <c r="ED16" i="9" s="1"/>
  <c r="EJ16" i="9"/>
  <c r="EB22" i="9"/>
  <c r="L425" i="2"/>
  <c r="N425" i="2" s="1"/>
  <c r="DV22" i="9" s="1"/>
  <c r="CD66" i="2"/>
  <c r="L310" i="2"/>
  <c r="CN7" i="9"/>
  <c r="G1298" i="15"/>
  <c r="G1418" i="15"/>
  <c r="G1778" i="15"/>
  <c r="G1578" i="15"/>
  <c r="G1458" i="15"/>
  <c r="G1498" i="15"/>
  <c r="G1258" i="15"/>
  <c r="G1218" i="15"/>
  <c r="G938" i="15"/>
  <c r="G181" i="15"/>
  <c r="H288" i="24" s="1"/>
  <c r="G1338" i="15"/>
  <c r="BS4" i="9"/>
  <c r="G1378" i="15"/>
  <c r="G783" i="15"/>
  <c r="BT4" i="9"/>
  <c r="G1538" i="15"/>
  <c r="F863" i="15"/>
  <c r="F864" i="15"/>
  <c r="CV14" i="9"/>
  <c r="L337" i="2"/>
  <c r="N337" i="2" s="1"/>
  <c r="CP14" i="9" s="1"/>
  <c r="CV26" i="9"/>
  <c r="L349" i="2"/>
  <c r="N349" i="2" s="1"/>
  <c r="CP26" i="9" s="1"/>
  <c r="EG66" i="2"/>
  <c r="EQ7" i="9"/>
  <c r="EB17" i="9"/>
  <c r="L420" i="2"/>
  <c r="N420" i="2" s="1"/>
  <c r="DV17" i="9" s="1"/>
  <c r="E1023" i="15"/>
  <c r="E1024" i="15"/>
  <c r="L371" i="2"/>
  <c r="DL8" i="9"/>
  <c r="L354" i="2"/>
  <c r="N354" i="2" s="1"/>
  <c r="CX11" i="9" s="1"/>
  <c r="DD11" i="9"/>
  <c r="DD13" i="9"/>
  <c r="L356" i="2"/>
  <c r="N356" i="2" s="1"/>
  <c r="CX13" i="9" s="1"/>
  <c r="D1103" i="15"/>
  <c r="D1104" i="15"/>
  <c r="L362" i="2"/>
  <c r="N362" i="2" s="1"/>
  <c r="CX19" i="9" s="1"/>
  <c r="DD19" i="9"/>
  <c r="H1098" i="15"/>
  <c r="H218" i="15"/>
  <c r="I349" i="24" s="1"/>
  <c r="L452" i="2"/>
  <c r="N452" i="2" s="1"/>
  <c r="EL9" i="9" s="1"/>
  <c r="ER9" i="9"/>
  <c r="O34" i="15"/>
  <c r="A59" i="26"/>
  <c r="A315" i="24"/>
  <c r="A379" i="24" s="1"/>
  <c r="A443" i="24" s="1"/>
  <c r="A505" i="24" s="1"/>
  <c r="A59" i="24"/>
  <c r="A123" i="24" s="1"/>
  <c r="A187" i="24" s="1"/>
  <c r="A251" i="24" s="1"/>
  <c r="A64" i="27"/>
  <c r="C58" i="24"/>
  <c r="C122" i="24" s="1"/>
  <c r="C186" i="24" s="1"/>
  <c r="C250" i="24" s="1"/>
  <c r="C314" i="24" s="1"/>
  <c r="C378" i="24" s="1"/>
  <c r="C442" i="24" s="1"/>
  <c r="C504" i="24" s="1"/>
  <c r="S36" i="15"/>
  <c r="C58" i="26"/>
  <c r="C63" i="27"/>
  <c r="Q33" i="15"/>
  <c r="P33" i="15"/>
  <c r="O35" i="15" l="1"/>
  <c r="S38" i="15" s="1"/>
  <c r="F782" i="15"/>
  <c r="F1417" i="15"/>
  <c r="F1457" i="15"/>
  <c r="F1497" i="15"/>
  <c r="F699" i="15"/>
  <c r="F1377" i="15"/>
  <c r="F937" i="15"/>
  <c r="F1257" i="15"/>
  <c r="F1337" i="15"/>
  <c r="F1217" i="15"/>
  <c r="F1577" i="15"/>
  <c r="F180" i="15"/>
  <c r="G287" i="24" s="1"/>
  <c r="F1537" i="15"/>
  <c r="F1297" i="15"/>
  <c r="F1777" i="15"/>
  <c r="F977" i="15"/>
  <c r="F183" i="15"/>
  <c r="G290" i="24" s="1"/>
  <c r="F298" i="15"/>
  <c r="G475" i="24" s="1"/>
  <c r="F297" i="15"/>
  <c r="G474" i="24" s="1"/>
  <c r="F252" i="15"/>
  <c r="G407" i="24" s="1"/>
  <c r="F251" i="15"/>
  <c r="G406" i="24" s="1"/>
  <c r="F300" i="15"/>
  <c r="G477" i="24" s="1"/>
  <c r="F301" i="15"/>
  <c r="G478" i="24" s="1"/>
  <c r="F1097" i="15"/>
  <c r="F217" i="15"/>
  <c r="G348" i="24" s="1"/>
  <c r="F211" i="15"/>
  <c r="G342" i="24" s="1"/>
  <c r="F1017" i="15"/>
  <c r="F294" i="15"/>
  <c r="G471" i="24" s="1"/>
  <c r="F295" i="15"/>
  <c r="G472" i="24" s="1"/>
  <c r="F254" i="15"/>
  <c r="G409" i="24" s="1"/>
  <c r="F255" i="15"/>
  <c r="G410" i="24" s="1"/>
  <c r="F263" i="15"/>
  <c r="G418" i="24" s="1"/>
  <c r="F264" i="15"/>
  <c r="G419" i="24" s="1"/>
  <c r="F304" i="15"/>
  <c r="G481" i="24" s="1"/>
  <c r="F303" i="15"/>
  <c r="G480" i="24" s="1"/>
  <c r="F258" i="15"/>
  <c r="G413" i="24" s="1"/>
  <c r="F257" i="15"/>
  <c r="G412" i="24" s="1"/>
  <c r="F174" i="15"/>
  <c r="G281" i="24" s="1"/>
  <c r="F659" i="15"/>
  <c r="G29" i="26" s="1"/>
  <c r="F743" i="15"/>
  <c r="F857" i="15"/>
  <c r="F220" i="15"/>
  <c r="G351" i="24" s="1"/>
  <c r="F1137" i="15"/>
  <c r="F1177" i="15"/>
  <c r="F223" i="15"/>
  <c r="G354" i="24" s="1"/>
  <c r="F817" i="15"/>
  <c r="F658" i="15"/>
  <c r="BI66" i="2"/>
  <c r="F740" i="15"/>
  <c r="F171" i="15"/>
  <c r="G278" i="24" s="1"/>
  <c r="F1057" i="15"/>
  <c r="F214" i="15"/>
  <c r="G345" i="24" s="1"/>
  <c r="F260" i="15"/>
  <c r="G415" i="24" s="1"/>
  <c r="F261" i="15"/>
  <c r="G416" i="24" s="1"/>
  <c r="F698" i="15"/>
  <c r="F177" i="15"/>
  <c r="G284" i="24" s="1"/>
  <c r="F779" i="15"/>
  <c r="F897" i="15"/>
  <c r="F292" i="15"/>
  <c r="G469" i="24" s="1"/>
  <c r="F291" i="15"/>
  <c r="G468" i="24" s="1"/>
  <c r="E817" i="15"/>
  <c r="BA66" i="2"/>
  <c r="E658" i="15"/>
  <c r="E171" i="15"/>
  <c r="E278" i="24" s="1"/>
  <c r="E740" i="15"/>
  <c r="E1017" i="15"/>
  <c r="E211" i="15"/>
  <c r="E342" i="24" s="1"/>
  <c r="E257" i="15"/>
  <c r="E412" i="24" s="1"/>
  <c r="E258" i="15"/>
  <c r="E413" i="24" s="1"/>
  <c r="E261" i="15"/>
  <c r="E416" i="24" s="1"/>
  <c r="E260" i="15"/>
  <c r="E415" i="24" s="1"/>
  <c r="E1137" i="15"/>
  <c r="E220" i="15"/>
  <c r="E351" i="24" s="1"/>
  <c r="E1777" i="15"/>
  <c r="E782" i="15"/>
  <c r="E1297" i="15"/>
  <c r="E1457" i="15"/>
  <c r="E1497" i="15"/>
  <c r="E1257" i="15"/>
  <c r="E937" i="15"/>
  <c r="E1417" i="15"/>
  <c r="E1537" i="15"/>
  <c r="E1217" i="15"/>
  <c r="E1577" i="15"/>
  <c r="E1337" i="15"/>
  <c r="E180" i="15"/>
  <c r="E287" i="24" s="1"/>
  <c r="E699" i="15"/>
  <c r="E1377" i="15"/>
  <c r="E1057" i="15"/>
  <c r="E214" i="15"/>
  <c r="E345" i="24" s="1"/>
  <c r="E263" i="15"/>
  <c r="E418" i="24" s="1"/>
  <c r="E264" i="15"/>
  <c r="E419" i="24" s="1"/>
  <c r="E301" i="15"/>
  <c r="E478" i="24" s="1"/>
  <c r="E300" i="15"/>
  <c r="E477" i="24" s="1"/>
  <c r="E291" i="15"/>
  <c r="E468" i="24" s="1"/>
  <c r="E292" i="15"/>
  <c r="E469" i="24" s="1"/>
  <c r="E217" i="15"/>
  <c r="E348" i="24" s="1"/>
  <c r="E1097" i="15"/>
  <c r="E977" i="15"/>
  <c r="E183" i="15"/>
  <c r="E290" i="24" s="1"/>
  <c r="E897" i="15"/>
  <c r="E177" i="15"/>
  <c r="E284" i="24" s="1"/>
  <c r="E779" i="15"/>
  <c r="E698" i="15"/>
  <c r="E1177" i="15"/>
  <c r="E223" i="15"/>
  <c r="E354" i="24" s="1"/>
  <c r="E252" i="15"/>
  <c r="E407" i="24" s="1"/>
  <c r="E251" i="15"/>
  <c r="E406" i="24" s="1"/>
  <c r="E303" i="15"/>
  <c r="E480" i="24" s="1"/>
  <c r="E304" i="15"/>
  <c r="E481" i="24" s="1"/>
  <c r="E743" i="15"/>
  <c r="E857" i="15"/>
  <c r="E659" i="15"/>
  <c r="E29" i="26" s="1"/>
  <c r="E174" i="15"/>
  <c r="E281" i="24" s="1"/>
  <c r="E294" i="15"/>
  <c r="E471" i="24" s="1"/>
  <c r="E295" i="15"/>
  <c r="E472" i="24" s="1"/>
  <c r="E255" i="15"/>
  <c r="E410" i="24" s="1"/>
  <c r="E254" i="15"/>
  <c r="E409" i="24" s="1"/>
  <c r="E298" i="15"/>
  <c r="E475" i="24" s="1"/>
  <c r="E297" i="15"/>
  <c r="E474" i="24" s="1"/>
  <c r="H1611" i="15"/>
  <c r="D740" i="15"/>
  <c r="AS66" i="2"/>
  <c r="D171" i="15"/>
  <c r="C278" i="24" s="1"/>
  <c r="D817" i="15"/>
  <c r="D658" i="15"/>
  <c r="H1623" i="15"/>
  <c r="D257" i="15"/>
  <c r="C412" i="24" s="1"/>
  <c r="D258" i="15"/>
  <c r="C413" i="24" s="1"/>
  <c r="D1017" i="15"/>
  <c r="H1616" i="15"/>
  <c r="D211" i="15"/>
  <c r="C342" i="24" s="1"/>
  <c r="D300" i="15"/>
  <c r="C477" i="24" s="1"/>
  <c r="D301" i="15"/>
  <c r="C478" i="24" s="1"/>
  <c r="D1057" i="15"/>
  <c r="D214" i="15"/>
  <c r="C345" i="24" s="1"/>
  <c r="H1617" i="15"/>
  <c r="D1457" i="15"/>
  <c r="D1777" i="15"/>
  <c r="D1217" i="15"/>
  <c r="D1537" i="15"/>
  <c r="D1257" i="15"/>
  <c r="D782" i="15"/>
  <c r="D1577" i="15"/>
  <c r="D1297" i="15"/>
  <c r="D1417" i="15"/>
  <c r="D1377" i="15"/>
  <c r="D937" i="15"/>
  <c r="D699" i="15"/>
  <c r="C698" i="15" s="1"/>
  <c r="C699" i="15" s="1"/>
  <c r="D180" i="15"/>
  <c r="C287" i="24" s="1"/>
  <c r="D1337" i="15"/>
  <c r="H1614" i="15"/>
  <c r="D1497" i="15"/>
  <c r="D977" i="15"/>
  <c r="D183" i="15"/>
  <c r="C290" i="24" s="1"/>
  <c r="H1615" i="15"/>
  <c r="H1620" i="15"/>
  <c r="D223" i="15"/>
  <c r="C354" i="24" s="1"/>
  <c r="D1177" i="15"/>
  <c r="D298" i="15"/>
  <c r="C475" i="24" s="1"/>
  <c r="D297" i="15"/>
  <c r="C474" i="24" s="1"/>
  <c r="D292" i="15"/>
  <c r="C469" i="24" s="1"/>
  <c r="D291" i="15"/>
  <c r="C468" i="24" s="1"/>
  <c r="D1097" i="15"/>
  <c r="D217" i="15"/>
  <c r="C348" i="24" s="1"/>
  <c r="H1618" i="15"/>
  <c r="H1612" i="15"/>
  <c r="D174" i="15"/>
  <c r="C281" i="24" s="1"/>
  <c r="D857" i="15"/>
  <c r="D743" i="15"/>
  <c r="D659" i="15"/>
  <c r="D263" i="15"/>
  <c r="C418" i="24" s="1"/>
  <c r="D264" i="15"/>
  <c r="C419" i="24" s="1"/>
  <c r="H1625" i="15"/>
  <c r="H1624" i="15"/>
  <c r="D261" i="15"/>
  <c r="C416" i="24" s="1"/>
  <c r="D260" i="15"/>
  <c r="C415" i="24" s="1"/>
  <c r="D254" i="15"/>
  <c r="C409" i="24" s="1"/>
  <c r="H1622" i="15"/>
  <c r="D255" i="15"/>
  <c r="C410" i="24" s="1"/>
  <c r="D303" i="15"/>
  <c r="C480" i="24" s="1"/>
  <c r="D304" i="15"/>
  <c r="C481" i="24" s="1"/>
  <c r="D294" i="15"/>
  <c r="C471" i="24" s="1"/>
  <c r="D295" i="15"/>
  <c r="C472" i="24" s="1"/>
  <c r="H1619" i="15"/>
  <c r="D1137" i="15"/>
  <c r="D220" i="15"/>
  <c r="C351" i="24" s="1"/>
  <c r="H1613" i="15"/>
  <c r="D177" i="15"/>
  <c r="C284" i="24" s="1"/>
  <c r="D897" i="15"/>
  <c r="D779" i="15"/>
  <c r="D698" i="15"/>
  <c r="H1621" i="15"/>
  <c r="D251" i="15"/>
  <c r="C406" i="24" s="1"/>
  <c r="D252" i="15"/>
  <c r="C407" i="24" s="1"/>
  <c r="E1571" i="15"/>
  <c r="E692" i="15"/>
  <c r="E1451" i="15"/>
  <c r="E931" i="15"/>
  <c r="E1491" i="15"/>
  <c r="E20" i="15"/>
  <c r="E1331" i="15"/>
  <c r="E1251" i="15"/>
  <c r="E1291" i="15"/>
  <c r="D1614" i="15"/>
  <c r="E1211" i="15"/>
  <c r="E1771" i="15"/>
  <c r="E1411" i="15"/>
  <c r="E1371" i="15"/>
  <c r="E1531" i="15"/>
  <c r="M69" i="2"/>
  <c r="E774" i="15"/>
  <c r="M80" i="2"/>
  <c r="E104" i="15"/>
  <c r="E163" i="24" s="1"/>
  <c r="E103" i="15"/>
  <c r="E162" i="24" s="1"/>
  <c r="D1625" i="15"/>
  <c r="M84" i="2"/>
  <c r="E141" i="15"/>
  <c r="E224" i="24" s="1"/>
  <c r="E140" i="15"/>
  <c r="E223" i="24" s="1"/>
  <c r="E137" i="15"/>
  <c r="E220" i="24" s="1"/>
  <c r="E138" i="15"/>
  <c r="E221" i="24" s="1"/>
  <c r="M83" i="2"/>
  <c r="D1623" i="15"/>
  <c r="E97" i="15"/>
  <c r="E156" i="24" s="1"/>
  <c r="M78" i="2"/>
  <c r="E98" i="15"/>
  <c r="E157" i="24" s="1"/>
  <c r="M76" i="2"/>
  <c r="E92" i="15"/>
  <c r="E151" i="24" s="1"/>
  <c r="D1621" i="15"/>
  <c r="E91" i="15"/>
  <c r="E150" i="24" s="1"/>
  <c r="D1616" i="15"/>
  <c r="M71" i="2"/>
  <c r="E51" i="15"/>
  <c r="E86" i="24" s="1"/>
  <c r="E1011" i="15"/>
  <c r="M66" i="2"/>
  <c r="H63" i="2" s="1"/>
  <c r="E731" i="15"/>
  <c r="E651" i="15"/>
  <c r="E11" i="15"/>
  <c r="E22" i="24" s="1"/>
  <c r="E811" i="15"/>
  <c r="D1611" i="15"/>
  <c r="E23" i="15"/>
  <c r="D1615" i="15"/>
  <c r="E971" i="15"/>
  <c r="M70" i="2"/>
  <c r="D1619" i="15"/>
  <c r="E60" i="15"/>
  <c r="E95" i="24" s="1"/>
  <c r="M74" i="2"/>
  <c r="E1131" i="15"/>
  <c r="E94" i="15"/>
  <c r="E153" i="24" s="1"/>
  <c r="D1622" i="15"/>
  <c r="M77" i="2"/>
  <c r="E95" i="15"/>
  <c r="E154" i="24" s="1"/>
  <c r="D1613" i="15"/>
  <c r="E17" i="15"/>
  <c r="E771" i="15"/>
  <c r="E691" i="15"/>
  <c r="M68" i="2"/>
  <c r="E891" i="15"/>
  <c r="E57" i="15"/>
  <c r="E92" i="24" s="1"/>
  <c r="D1618" i="15"/>
  <c r="E1091" i="15"/>
  <c r="M73" i="2"/>
  <c r="E135" i="15"/>
  <c r="E218" i="24" s="1"/>
  <c r="M82" i="2"/>
  <c r="E134" i="15"/>
  <c r="E217" i="24" s="1"/>
  <c r="D1624" i="15"/>
  <c r="E101" i="15"/>
  <c r="E160" i="24" s="1"/>
  <c r="E100" i="15"/>
  <c r="E159" i="24" s="1"/>
  <c r="M79" i="2"/>
  <c r="E54" i="15"/>
  <c r="E89" i="24" s="1"/>
  <c r="D1617" i="15"/>
  <c r="M72" i="2"/>
  <c r="E1051" i="15"/>
  <c r="E1171" i="15"/>
  <c r="E63" i="15"/>
  <c r="E98" i="24" s="1"/>
  <c r="D1620" i="15"/>
  <c r="M75" i="2"/>
  <c r="M85" i="2"/>
  <c r="E143" i="15"/>
  <c r="E226" i="24" s="1"/>
  <c r="E144" i="15"/>
  <c r="E227" i="24" s="1"/>
  <c r="E14" i="15"/>
  <c r="E25" i="24" s="1"/>
  <c r="E652" i="15"/>
  <c r="M67" i="2"/>
  <c r="E734" i="15"/>
  <c r="E851" i="15"/>
  <c r="D1612" i="15"/>
  <c r="E131" i="15"/>
  <c r="E214" i="24" s="1"/>
  <c r="E132" i="15"/>
  <c r="E215" i="24" s="1"/>
  <c r="M81" i="2"/>
  <c r="A65" i="27"/>
  <c r="E1623" i="15"/>
  <c r="T78" i="2"/>
  <c r="F97" i="15"/>
  <c r="G156" i="24" s="1"/>
  <c r="F98" i="15"/>
  <c r="G157" i="24" s="1"/>
  <c r="T74" i="2"/>
  <c r="E1619" i="15"/>
  <c r="F1131" i="15"/>
  <c r="F60" i="15"/>
  <c r="G95" i="24" s="1"/>
  <c r="F17" i="15"/>
  <c r="F891" i="15"/>
  <c r="F771" i="15"/>
  <c r="E1613" i="15"/>
  <c r="T68" i="2"/>
  <c r="F691" i="15"/>
  <c r="F94" i="15"/>
  <c r="G153" i="24" s="1"/>
  <c r="F95" i="15"/>
  <c r="G154" i="24" s="1"/>
  <c r="T77" i="2"/>
  <c r="E1622" i="15"/>
  <c r="T72" i="2"/>
  <c r="E1617" i="15"/>
  <c r="F1051" i="15"/>
  <c r="F54" i="15"/>
  <c r="G89" i="24" s="1"/>
  <c r="F131" i="15"/>
  <c r="G214" i="24" s="1"/>
  <c r="T81" i="2"/>
  <c r="F132" i="15"/>
  <c r="G215" i="24" s="1"/>
  <c r="F23" i="15"/>
  <c r="F971" i="15"/>
  <c r="E1615" i="15"/>
  <c r="T70" i="2"/>
  <c r="F51" i="15"/>
  <c r="G86" i="24" s="1"/>
  <c r="E1616" i="15"/>
  <c r="T71" i="2"/>
  <c r="F1011" i="15"/>
  <c r="F63" i="15"/>
  <c r="G98" i="24" s="1"/>
  <c r="T75" i="2"/>
  <c r="F1171" i="15"/>
  <c r="E1620" i="15"/>
  <c r="T85" i="2"/>
  <c r="F143" i="15"/>
  <c r="G226" i="24" s="1"/>
  <c r="F144" i="15"/>
  <c r="G227" i="24" s="1"/>
  <c r="F57" i="15"/>
  <c r="G92" i="24" s="1"/>
  <c r="F1091" i="15"/>
  <c r="E1618" i="15"/>
  <c r="T73" i="2"/>
  <c r="E1612" i="15"/>
  <c r="F652" i="15"/>
  <c r="F734" i="15"/>
  <c r="F14" i="15"/>
  <c r="G25" i="24" s="1"/>
  <c r="T67" i="2"/>
  <c r="F851" i="15"/>
  <c r="F138" i="15"/>
  <c r="G221" i="24" s="1"/>
  <c r="F137" i="15"/>
  <c r="G220" i="24" s="1"/>
  <c r="T83" i="2"/>
  <c r="T80" i="2"/>
  <c r="E1625" i="15"/>
  <c r="F103" i="15"/>
  <c r="G162" i="24" s="1"/>
  <c r="F104" i="15"/>
  <c r="G163" i="24" s="1"/>
  <c r="F1571" i="15"/>
  <c r="F1371" i="15"/>
  <c r="F774" i="15"/>
  <c r="F1291" i="15"/>
  <c r="F1211" i="15"/>
  <c r="E1614" i="15"/>
  <c r="F1531" i="15"/>
  <c r="F1411" i="15"/>
  <c r="F1451" i="15"/>
  <c r="F1491" i="15"/>
  <c r="F931" i="15"/>
  <c r="T69" i="2"/>
  <c r="F20" i="15"/>
  <c r="F1251" i="15"/>
  <c r="F1771" i="15"/>
  <c r="F1331" i="15"/>
  <c r="F692" i="15"/>
  <c r="F100" i="15"/>
  <c r="G159" i="24" s="1"/>
  <c r="F101" i="15"/>
  <c r="G160" i="24" s="1"/>
  <c r="T79" i="2"/>
  <c r="E1624" i="15"/>
  <c r="E1621" i="15"/>
  <c r="F91" i="15"/>
  <c r="G150" i="24" s="1"/>
  <c r="T76" i="2"/>
  <c r="F92" i="15"/>
  <c r="G151" i="24" s="1"/>
  <c r="T84" i="2"/>
  <c r="F140" i="15"/>
  <c r="G223" i="24" s="1"/>
  <c r="F141" i="15"/>
  <c r="G224" i="24" s="1"/>
  <c r="T66" i="2"/>
  <c r="I63" i="2" s="1"/>
  <c r="F731" i="15"/>
  <c r="F651" i="15"/>
  <c r="F811" i="15"/>
  <c r="E1611" i="15"/>
  <c r="F11" i="15"/>
  <c r="G22" i="24" s="1"/>
  <c r="F134" i="15"/>
  <c r="G217" i="24" s="1"/>
  <c r="T82" i="2"/>
  <c r="F135" i="15"/>
  <c r="G218" i="24" s="1"/>
  <c r="G92" i="15"/>
  <c r="H151" i="24" s="1"/>
  <c r="F1621" i="15"/>
  <c r="G91" i="15"/>
  <c r="H150" i="24" s="1"/>
  <c r="F1611" i="15"/>
  <c r="AC66" i="2"/>
  <c r="G651" i="15"/>
  <c r="G11" i="15"/>
  <c r="H22" i="24" s="1"/>
  <c r="G731" i="15"/>
  <c r="G811" i="15"/>
  <c r="G971" i="15"/>
  <c r="F1615" i="15"/>
  <c r="G23" i="15"/>
  <c r="G131" i="15"/>
  <c r="H214" i="24" s="1"/>
  <c r="G132" i="15"/>
  <c r="H215" i="24" s="1"/>
  <c r="G17" i="15"/>
  <c r="G891" i="15"/>
  <c r="G691" i="15"/>
  <c r="G771" i="15"/>
  <c r="F1613" i="15"/>
  <c r="G57" i="15"/>
  <c r="H92" i="24" s="1"/>
  <c r="G1091" i="15"/>
  <c r="F1618" i="15"/>
  <c r="G54" i="15"/>
  <c r="H89" i="24" s="1"/>
  <c r="F1617" i="15"/>
  <c r="G1051" i="15"/>
  <c r="G1011" i="15"/>
  <c r="F1616" i="15"/>
  <c r="G51" i="15"/>
  <c r="H86" i="24" s="1"/>
  <c r="G144" i="15"/>
  <c r="H227" i="24" s="1"/>
  <c r="G143" i="15"/>
  <c r="H226" i="24" s="1"/>
  <c r="G851" i="15"/>
  <c r="G14" i="15"/>
  <c r="H25" i="24" s="1"/>
  <c r="F1612" i="15"/>
  <c r="G734" i="15"/>
  <c r="G652" i="15"/>
  <c r="G134" i="15"/>
  <c r="H217" i="24" s="1"/>
  <c r="G135" i="15"/>
  <c r="H218" i="24" s="1"/>
  <c r="G97" i="15"/>
  <c r="H156" i="24" s="1"/>
  <c r="G98" i="15"/>
  <c r="H157" i="24" s="1"/>
  <c r="F1623" i="15"/>
  <c r="G63" i="15"/>
  <c r="H98" i="24" s="1"/>
  <c r="G1171" i="15"/>
  <c r="F1620" i="15"/>
  <c r="G104" i="15"/>
  <c r="H163" i="24" s="1"/>
  <c r="G103" i="15"/>
  <c r="H162" i="24" s="1"/>
  <c r="F1625" i="15"/>
  <c r="G137" i="15"/>
  <c r="H220" i="24" s="1"/>
  <c r="G138" i="15"/>
  <c r="H221" i="24" s="1"/>
  <c r="G1411" i="15"/>
  <c r="G1771" i="15"/>
  <c r="G1371" i="15"/>
  <c r="G1331" i="15"/>
  <c r="F1614" i="15"/>
  <c r="G1491" i="15"/>
  <c r="G20" i="15"/>
  <c r="G1451" i="15"/>
  <c r="G1251" i="15"/>
  <c r="G1211" i="15"/>
  <c r="G692" i="15"/>
  <c r="G1291" i="15"/>
  <c r="G1571" i="15"/>
  <c r="G774" i="15"/>
  <c r="G1531" i="15"/>
  <c r="G931" i="15"/>
  <c r="F1619" i="15"/>
  <c r="G1131" i="15"/>
  <c r="G60" i="15"/>
  <c r="H95" i="24" s="1"/>
  <c r="G141" i="15"/>
  <c r="H224" i="24" s="1"/>
  <c r="G140" i="15"/>
  <c r="H223" i="24" s="1"/>
  <c r="G100" i="15"/>
  <c r="H159" i="24" s="1"/>
  <c r="F1624" i="15"/>
  <c r="G101" i="15"/>
  <c r="H160" i="24" s="1"/>
  <c r="G95" i="15"/>
  <c r="H154" i="24" s="1"/>
  <c r="F1622" i="15"/>
  <c r="G94" i="15"/>
  <c r="H153" i="24" s="1"/>
  <c r="A316" i="24"/>
  <c r="A380" i="24" s="1"/>
  <c r="A444" i="24" s="1"/>
  <c r="A506" i="24" s="1"/>
  <c r="H811" i="15"/>
  <c r="AK66" i="2"/>
  <c r="H11" i="15"/>
  <c r="I22" i="24" s="1"/>
  <c r="G1611" i="15"/>
  <c r="H731" i="15"/>
  <c r="H651" i="15"/>
  <c r="H57" i="15"/>
  <c r="I92" i="24" s="1"/>
  <c r="H1091" i="15"/>
  <c r="G1618" i="15"/>
  <c r="H138" i="15"/>
  <c r="I221" i="24" s="1"/>
  <c r="H137" i="15"/>
  <c r="I220" i="24" s="1"/>
  <c r="G1624" i="15"/>
  <c r="H100" i="15"/>
  <c r="I159" i="24" s="1"/>
  <c r="H101" i="15"/>
  <c r="I160" i="24" s="1"/>
  <c r="H51" i="15"/>
  <c r="I86" i="24" s="1"/>
  <c r="H1011" i="15"/>
  <c r="G1616" i="15"/>
  <c r="H1771" i="15"/>
  <c r="H1291" i="15"/>
  <c r="H1371" i="15"/>
  <c r="H1531" i="15"/>
  <c r="H1251" i="15"/>
  <c r="H931" i="15"/>
  <c r="H20" i="15"/>
  <c r="H692" i="15"/>
  <c r="H1331" i="15"/>
  <c r="H1211" i="15"/>
  <c r="G1614" i="15"/>
  <c r="H1411" i="15"/>
  <c r="H1571" i="15"/>
  <c r="H774" i="15"/>
  <c r="H1451" i="15"/>
  <c r="H1491" i="15"/>
  <c r="H95" i="15"/>
  <c r="I154" i="24" s="1"/>
  <c r="H94" i="15"/>
  <c r="I153" i="24" s="1"/>
  <c r="G1622" i="15"/>
  <c r="H98" i="15"/>
  <c r="I157" i="24" s="1"/>
  <c r="G1623" i="15"/>
  <c r="H97" i="15"/>
  <c r="I156" i="24" s="1"/>
  <c r="H1051" i="15"/>
  <c r="G1617" i="15"/>
  <c r="H54" i="15"/>
  <c r="I89" i="24" s="1"/>
  <c r="H140" i="15"/>
  <c r="I223" i="24" s="1"/>
  <c r="H141" i="15"/>
  <c r="I224" i="24" s="1"/>
  <c r="H143" i="15"/>
  <c r="I226" i="24" s="1"/>
  <c r="H144" i="15"/>
  <c r="I227" i="24" s="1"/>
  <c r="H1131" i="15"/>
  <c r="G1619" i="15"/>
  <c r="H60" i="15"/>
  <c r="I95" i="24" s="1"/>
  <c r="H92" i="15"/>
  <c r="I151" i="24" s="1"/>
  <c r="G1621" i="15"/>
  <c r="H91" i="15"/>
  <c r="I150" i="24" s="1"/>
  <c r="G1615" i="15"/>
  <c r="H23" i="15"/>
  <c r="H971" i="15"/>
  <c r="H131" i="15"/>
  <c r="I214" i="24" s="1"/>
  <c r="H132" i="15"/>
  <c r="I215" i="24" s="1"/>
  <c r="H103" i="15"/>
  <c r="I162" i="24" s="1"/>
  <c r="H104" i="15"/>
  <c r="I163" i="24" s="1"/>
  <c r="G1625" i="15"/>
  <c r="H652" i="15"/>
  <c r="G1612" i="15"/>
  <c r="H851" i="15"/>
  <c r="H734" i="15"/>
  <c r="H14" i="15"/>
  <c r="I25" i="24" s="1"/>
  <c r="H1171" i="15"/>
  <c r="H63" i="15"/>
  <c r="I98" i="24" s="1"/>
  <c r="G1620" i="15"/>
  <c r="H135" i="15"/>
  <c r="I218" i="24" s="1"/>
  <c r="H134" i="15"/>
  <c r="I217" i="24" s="1"/>
  <c r="G1613" i="15"/>
  <c r="H691" i="15"/>
  <c r="H891" i="15"/>
  <c r="H17" i="15"/>
  <c r="H771" i="15"/>
  <c r="V29" i="15"/>
  <c r="N36" i="15" s="1"/>
  <c r="O36" i="15" s="1"/>
  <c r="Q36" i="15" s="1"/>
  <c r="L391" i="2"/>
  <c r="DT8" i="9"/>
  <c r="F984" i="15"/>
  <c r="F983" i="15"/>
  <c r="ER16" i="9"/>
  <c r="L459" i="2"/>
  <c r="N459" i="2" s="1"/>
  <c r="EL16" i="9" s="1"/>
  <c r="DT20" i="9"/>
  <c r="L403" i="2"/>
  <c r="N403" i="2" s="1"/>
  <c r="DN20" i="9" s="1"/>
  <c r="L406" i="2"/>
  <c r="N406" i="2" s="1"/>
  <c r="DN23" i="9" s="1"/>
  <c r="DT23" i="9"/>
  <c r="L484" i="2"/>
  <c r="N484" i="2" s="1"/>
  <c r="ET21" i="9" s="1"/>
  <c r="EZ21" i="9"/>
  <c r="L504" i="2" s="1"/>
  <c r="N504" i="2" s="1"/>
  <c r="FB21" i="9" s="1"/>
  <c r="L369" i="2"/>
  <c r="N369" i="2" s="1"/>
  <c r="CX26" i="9" s="1"/>
  <c r="DD26" i="9"/>
  <c r="DT24" i="9"/>
  <c r="L407" i="2"/>
  <c r="N407" i="2" s="1"/>
  <c r="DN24" i="9" s="1"/>
  <c r="H1298" i="15"/>
  <c r="H1778" i="15"/>
  <c r="H181" i="15"/>
  <c r="I288" i="24" s="1"/>
  <c r="H1458" i="15"/>
  <c r="H1418" i="15"/>
  <c r="H1258" i="15"/>
  <c r="H1578" i="15"/>
  <c r="CA4" i="9"/>
  <c r="H1218" i="15"/>
  <c r="H1498" i="15"/>
  <c r="H938" i="15"/>
  <c r="CB4" i="9"/>
  <c r="H783" i="15"/>
  <c r="H1538" i="15"/>
  <c r="H1338" i="15"/>
  <c r="H1378" i="15"/>
  <c r="L458" i="2"/>
  <c r="N458" i="2" s="1"/>
  <c r="EL15" i="9" s="1"/>
  <c r="ER15" i="9"/>
  <c r="L472" i="2"/>
  <c r="N472" i="2" s="1"/>
  <c r="ET9" i="9" s="1"/>
  <c r="EZ9" i="9"/>
  <c r="L492" i="2" s="1"/>
  <c r="N492" i="2" s="1"/>
  <c r="FB9" i="9" s="1"/>
  <c r="L382" i="2"/>
  <c r="N382" i="2" s="1"/>
  <c r="DF19" i="9" s="1"/>
  <c r="DL19" i="9"/>
  <c r="L440" i="2"/>
  <c r="N440" i="2" s="1"/>
  <c r="ED17" i="9" s="1"/>
  <c r="EJ17" i="9"/>
  <c r="L376" i="2"/>
  <c r="N376" i="2" s="1"/>
  <c r="DF13" i="9" s="1"/>
  <c r="DL13" i="9"/>
  <c r="G864" i="15"/>
  <c r="G863" i="15"/>
  <c r="EO66" i="2"/>
  <c r="EY7" i="9"/>
  <c r="EW66" i="2" s="1"/>
  <c r="E1104" i="15"/>
  <c r="E1103" i="15"/>
  <c r="CL66" i="2"/>
  <c r="CV7" i="9"/>
  <c r="L330" i="2"/>
  <c r="L445" i="2"/>
  <c r="N445" i="2" s="1"/>
  <c r="ED22" i="9" s="1"/>
  <c r="EJ22" i="9"/>
  <c r="G741" i="15"/>
  <c r="G818" i="15"/>
  <c r="G172" i="15"/>
  <c r="H279" i="24" s="1"/>
  <c r="BR66" i="2"/>
  <c r="BT3" i="9"/>
  <c r="BR2" i="9" s="1"/>
  <c r="BS3" i="9"/>
  <c r="BR1" i="9" s="1"/>
  <c r="L375" i="2"/>
  <c r="N375" i="2" s="1"/>
  <c r="DF12" i="9" s="1"/>
  <c r="DL12" i="9"/>
  <c r="L333" i="2"/>
  <c r="N333" i="2" s="1"/>
  <c r="CP10" i="9" s="1"/>
  <c r="CV10" i="9"/>
  <c r="F1063" i="15"/>
  <c r="F1064" i="15"/>
  <c r="DL11" i="9"/>
  <c r="L374" i="2"/>
  <c r="N374" i="2" s="1"/>
  <c r="DF11" i="9" s="1"/>
  <c r="L357" i="2"/>
  <c r="N357" i="2" s="1"/>
  <c r="CX14" i="9" s="1"/>
  <c r="DD14" i="9"/>
  <c r="H28" i="26"/>
  <c r="N657" i="15"/>
  <c r="G660" i="15"/>
  <c r="H30" i="26" s="1"/>
  <c r="N656" i="15"/>
  <c r="H740" i="15"/>
  <c r="H817" i="15"/>
  <c r="H658" i="15"/>
  <c r="H171" i="15"/>
  <c r="I278" i="24" s="1"/>
  <c r="BY66" i="2"/>
  <c r="L448" i="2"/>
  <c r="N448" i="2" s="1"/>
  <c r="ED25" i="9" s="1"/>
  <c r="EJ25" i="9"/>
  <c r="F1023" i="15"/>
  <c r="F1024" i="15"/>
  <c r="D1583" i="15"/>
  <c r="D1263" i="15"/>
  <c r="D1543" i="15"/>
  <c r="D1423" i="15"/>
  <c r="D943" i="15"/>
  <c r="D1503" i="15"/>
  <c r="D1783" i="15"/>
  <c r="D1383" i="15"/>
  <c r="D1343" i="15"/>
  <c r="D1223" i="15"/>
  <c r="D1463" i="15"/>
  <c r="D1303" i="15"/>
  <c r="A60" i="26"/>
  <c r="E58" i="26"/>
  <c r="E58" i="24"/>
  <c r="E122" i="24" s="1"/>
  <c r="E186" i="24" s="1"/>
  <c r="E250" i="24" s="1"/>
  <c r="E63" i="27"/>
  <c r="E314" i="24"/>
  <c r="E378" i="24" s="1"/>
  <c r="E442" i="24" s="1"/>
  <c r="E504" i="24" s="1"/>
  <c r="H63" i="27"/>
  <c r="S43" i="15"/>
  <c r="H314" i="24"/>
  <c r="H378" i="24" s="1"/>
  <c r="H442" i="24" s="1"/>
  <c r="H504" i="24" s="1"/>
  <c r="H58" i="24"/>
  <c r="H122" i="24" s="1"/>
  <c r="H186" i="24" s="1"/>
  <c r="H250" i="24" s="1"/>
  <c r="H58" i="26"/>
  <c r="G58" i="24"/>
  <c r="G122" i="24" s="1"/>
  <c r="G186" i="24" s="1"/>
  <c r="G250" i="24" s="1"/>
  <c r="G63" i="27"/>
  <c r="G314" i="24"/>
  <c r="G378" i="24" s="1"/>
  <c r="G442" i="24" s="1"/>
  <c r="G504" i="24" s="1"/>
  <c r="G58" i="26"/>
  <c r="C59" i="26"/>
  <c r="Q34" i="15"/>
  <c r="P34" i="15"/>
  <c r="S37" i="15"/>
  <c r="C59" i="24"/>
  <c r="C123" i="24" s="1"/>
  <c r="C187" i="24" s="1"/>
  <c r="C251" i="24" s="1"/>
  <c r="C315" i="24" s="1"/>
  <c r="C379" i="24" s="1"/>
  <c r="C443" i="24" s="1"/>
  <c r="C505" i="24" s="1"/>
  <c r="C64" i="27"/>
  <c r="C65" i="27"/>
  <c r="Q35" i="15"/>
  <c r="P35" i="15" l="1"/>
  <c r="E65" i="27" s="1"/>
  <c r="C60" i="24"/>
  <c r="C124" i="24" s="1"/>
  <c r="C188" i="24" s="1"/>
  <c r="C252" i="24" s="1"/>
  <c r="C316" i="24" s="1"/>
  <c r="C380" i="24" s="1"/>
  <c r="C444" i="24" s="1"/>
  <c r="C506" i="24" s="1"/>
  <c r="C60" i="26"/>
  <c r="F780" i="15"/>
  <c r="F898" i="15"/>
  <c r="F178" i="15"/>
  <c r="G285" i="24" s="1"/>
  <c r="M696" i="15"/>
  <c r="M697" i="15"/>
  <c r="F818" i="15"/>
  <c r="F172" i="15"/>
  <c r="G279" i="24" s="1"/>
  <c r="BJ66" i="2"/>
  <c r="F741" i="15"/>
  <c r="F1378" i="15"/>
  <c r="F1458" i="15"/>
  <c r="BL4" i="9"/>
  <c r="F1218" i="15"/>
  <c r="F783" i="15"/>
  <c r="F1418" i="15"/>
  <c r="F1298" i="15"/>
  <c r="F1778" i="15"/>
  <c r="F1538" i="15"/>
  <c r="F1578" i="15"/>
  <c r="F1338" i="15"/>
  <c r="F181" i="15"/>
  <c r="G288" i="24" s="1"/>
  <c r="BK4" i="9"/>
  <c r="F1258" i="15"/>
  <c r="F1498" i="15"/>
  <c r="F938" i="15"/>
  <c r="F224" i="15"/>
  <c r="G355" i="24" s="1"/>
  <c r="F1178" i="15"/>
  <c r="F175" i="15"/>
  <c r="G282" i="24" s="1"/>
  <c r="F744" i="15"/>
  <c r="F858" i="15"/>
  <c r="BL3" i="9"/>
  <c r="BK3" i="9"/>
  <c r="F660" i="15"/>
  <c r="G30" i="26" s="1"/>
  <c r="M657" i="15"/>
  <c r="M656" i="15"/>
  <c r="G28" i="26"/>
  <c r="F1018" i="15"/>
  <c r="F212" i="15"/>
  <c r="G343" i="24" s="1"/>
  <c r="F218" i="15"/>
  <c r="G349" i="24" s="1"/>
  <c r="F1098" i="15"/>
  <c r="F184" i="15"/>
  <c r="G291" i="24" s="1"/>
  <c r="F978" i="15"/>
  <c r="E700" i="15"/>
  <c r="F1058" i="15"/>
  <c r="F215" i="15"/>
  <c r="G346" i="24" s="1"/>
  <c r="F221" i="15"/>
  <c r="G352" i="24" s="1"/>
  <c r="F1138" i="15"/>
  <c r="F700" i="15"/>
  <c r="E744" i="15"/>
  <c r="E175" i="15"/>
  <c r="E282" i="24" s="1"/>
  <c r="E858" i="15"/>
  <c r="BC3" i="9"/>
  <c r="BD3" i="9"/>
  <c r="L697" i="15"/>
  <c r="L696" i="15"/>
  <c r="E818" i="15"/>
  <c r="E741" i="15"/>
  <c r="E172" i="15"/>
  <c r="E279" i="24" s="1"/>
  <c r="BB66" i="2"/>
  <c r="E184" i="15"/>
  <c r="E291" i="24" s="1"/>
  <c r="E978" i="15"/>
  <c r="E221" i="15"/>
  <c r="E352" i="24" s="1"/>
  <c r="E1138" i="15"/>
  <c r="L656" i="15"/>
  <c r="E28" i="26"/>
  <c r="E660" i="15"/>
  <c r="E30" i="26" s="1"/>
  <c r="L657" i="15"/>
  <c r="E1178" i="15"/>
  <c r="E224" i="15"/>
  <c r="E355" i="24" s="1"/>
  <c r="E218" i="15"/>
  <c r="E349" i="24" s="1"/>
  <c r="E1098" i="15"/>
  <c r="E938" i="15"/>
  <c r="E783" i="15"/>
  <c r="BC4" i="9"/>
  <c r="E1578" i="15"/>
  <c r="E1218" i="15"/>
  <c r="E1778" i="15"/>
  <c r="E1378" i="15"/>
  <c r="E1258" i="15"/>
  <c r="E1338" i="15"/>
  <c r="E1498" i="15"/>
  <c r="E1418" i="15"/>
  <c r="E1298" i="15"/>
  <c r="BD4" i="9"/>
  <c r="E1538" i="15"/>
  <c r="E181" i="15"/>
  <c r="E288" i="24" s="1"/>
  <c r="E1458" i="15"/>
  <c r="E898" i="15"/>
  <c r="E780" i="15"/>
  <c r="E178" i="15"/>
  <c r="E285" i="24" s="1"/>
  <c r="E215" i="15"/>
  <c r="E346" i="24" s="1"/>
  <c r="E1058" i="15"/>
  <c r="E1018" i="15"/>
  <c r="E212" i="15"/>
  <c r="E343" i="24" s="1"/>
  <c r="D978" i="15"/>
  <c r="D184" i="15"/>
  <c r="C291" i="24" s="1"/>
  <c r="D898" i="15"/>
  <c r="D780" i="15"/>
  <c r="D178" i="15"/>
  <c r="C285" i="24" s="1"/>
  <c r="D1138" i="15"/>
  <c r="D221" i="15"/>
  <c r="C352" i="24" s="1"/>
  <c r="D858" i="15"/>
  <c r="D175" i="15"/>
  <c r="C282" i="24" s="1"/>
  <c r="D744" i="15"/>
  <c r="AV3" i="9"/>
  <c r="AU3" i="9"/>
  <c r="D218" i="15"/>
  <c r="C349" i="24" s="1"/>
  <c r="D1098" i="15"/>
  <c r="D1378" i="15"/>
  <c r="AV4" i="9"/>
  <c r="D1498" i="15"/>
  <c r="D1218" i="15"/>
  <c r="D1258" i="15"/>
  <c r="D1578" i="15"/>
  <c r="D1778" i="15"/>
  <c r="D1458" i="15"/>
  <c r="D181" i="15"/>
  <c r="C288" i="24" s="1"/>
  <c r="D1338" i="15"/>
  <c r="D1298" i="15"/>
  <c r="D938" i="15"/>
  <c r="D1538" i="15"/>
  <c r="D1418" i="15"/>
  <c r="AU4" i="9"/>
  <c r="D783" i="15"/>
  <c r="D1018" i="15"/>
  <c r="D212" i="15"/>
  <c r="C343" i="24" s="1"/>
  <c r="AT66" i="2"/>
  <c r="D818" i="15"/>
  <c r="D741" i="15"/>
  <c r="D172" i="15"/>
  <c r="C279" i="24" s="1"/>
  <c r="K699" i="15"/>
  <c r="K700" i="15"/>
  <c r="D700" i="15"/>
  <c r="C658" i="15"/>
  <c r="C29" i="26"/>
  <c r="D1058" i="15"/>
  <c r="D215" i="15"/>
  <c r="C346" i="24" s="1"/>
  <c r="K660" i="15"/>
  <c r="C28" i="26"/>
  <c r="D660" i="15"/>
  <c r="C30" i="26" s="1"/>
  <c r="K659" i="15"/>
  <c r="D1178" i="15"/>
  <c r="D224" i="15"/>
  <c r="C355" i="24" s="1"/>
  <c r="S39" i="15"/>
  <c r="E28" i="27"/>
  <c r="E23" i="26"/>
  <c r="E1172" i="15"/>
  <c r="E64" i="15"/>
  <c r="E99" i="24" s="1"/>
  <c r="E1092" i="15"/>
  <c r="E58" i="15"/>
  <c r="E93" i="24" s="1"/>
  <c r="E33" i="27"/>
  <c r="E28" i="24"/>
  <c r="E22" i="26"/>
  <c r="E27" i="27"/>
  <c r="E653" i="15"/>
  <c r="L649" i="15"/>
  <c r="L650" i="15" s="1"/>
  <c r="E1772" i="15"/>
  <c r="E1212" i="15"/>
  <c r="E1732" i="15"/>
  <c r="E1372" i="15"/>
  <c r="E1572" i="15"/>
  <c r="E1692" i="15"/>
  <c r="E1332" i="15"/>
  <c r="O4" i="9"/>
  <c r="E775" i="15"/>
  <c r="E1252" i="15"/>
  <c r="E21" i="15"/>
  <c r="E1492" i="15"/>
  <c r="E1532" i="15"/>
  <c r="E932" i="15"/>
  <c r="E1452" i="15"/>
  <c r="E1292" i="15"/>
  <c r="E1412" i="15"/>
  <c r="P4" i="9"/>
  <c r="L690" i="15"/>
  <c r="L689" i="15"/>
  <c r="E52" i="15"/>
  <c r="E87" i="24" s="1"/>
  <c r="E1012" i="15"/>
  <c r="E1052" i="15"/>
  <c r="E55" i="15"/>
  <c r="E90" i="24" s="1"/>
  <c r="E61" i="15"/>
  <c r="E96" i="24" s="1"/>
  <c r="E1132" i="15"/>
  <c r="E812" i="15"/>
  <c r="E12" i="15"/>
  <c r="E23" i="24" s="1"/>
  <c r="E732" i="15"/>
  <c r="E31" i="24"/>
  <c r="E31" i="26"/>
  <c r="E36" i="27"/>
  <c r="E693" i="15"/>
  <c r="E15" i="15"/>
  <c r="E26" i="24" s="1"/>
  <c r="O3" i="9"/>
  <c r="E735" i="15"/>
  <c r="E852" i="15"/>
  <c r="P3" i="9"/>
  <c r="E18" i="15"/>
  <c r="E772" i="15"/>
  <c r="E892" i="15"/>
  <c r="E972" i="15"/>
  <c r="E24" i="15"/>
  <c r="E34" i="26"/>
  <c r="E34" i="24"/>
  <c r="E39" i="27"/>
  <c r="P36" i="15"/>
  <c r="G31" i="24"/>
  <c r="G36" i="27"/>
  <c r="G31" i="26"/>
  <c r="F1092" i="15"/>
  <c r="F58" i="15"/>
  <c r="G93" i="24" s="1"/>
  <c r="M649" i="15"/>
  <c r="M650" i="15" s="1"/>
  <c r="G27" i="27"/>
  <c r="G22" i="26"/>
  <c r="F653" i="15"/>
  <c r="X3" i="9"/>
  <c r="F852" i="15"/>
  <c r="W3" i="9"/>
  <c r="F15" i="15"/>
  <c r="G26" i="24" s="1"/>
  <c r="F735" i="15"/>
  <c r="F1052" i="15"/>
  <c r="F55" i="15"/>
  <c r="G90" i="24" s="1"/>
  <c r="G33" i="27"/>
  <c r="G28" i="24"/>
  <c r="F1372" i="15"/>
  <c r="F1452" i="15"/>
  <c r="F932" i="15"/>
  <c r="F775" i="15"/>
  <c r="F1212" i="15"/>
  <c r="F1292" i="15"/>
  <c r="F21" i="15"/>
  <c r="F1692" i="15"/>
  <c r="W4" i="9"/>
  <c r="F1332" i="15"/>
  <c r="F1772" i="15"/>
  <c r="F1732" i="15"/>
  <c r="F1412" i="15"/>
  <c r="F1532" i="15"/>
  <c r="F1572" i="15"/>
  <c r="X4" i="9"/>
  <c r="F1252" i="15"/>
  <c r="F1492" i="15"/>
  <c r="G23" i="26"/>
  <c r="G28" i="27"/>
  <c r="F1172" i="15"/>
  <c r="F64" i="15"/>
  <c r="G99" i="24" s="1"/>
  <c r="G34" i="26"/>
  <c r="G34" i="24"/>
  <c r="G39" i="27"/>
  <c r="F812" i="15"/>
  <c r="F12" i="15"/>
  <c r="G23" i="24" s="1"/>
  <c r="F732" i="15"/>
  <c r="F1012" i="15"/>
  <c r="F52" i="15"/>
  <c r="G87" i="24" s="1"/>
  <c r="F24" i="15"/>
  <c r="F972" i="15"/>
  <c r="F693" i="15"/>
  <c r="M690" i="15"/>
  <c r="M689" i="15"/>
  <c r="F892" i="15"/>
  <c r="F18" i="15"/>
  <c r="F772" i="15"/>
  <c r="F1132" i="15"/>
  <c r="F61" i="15"/>
  <c r="G96" i="24" s="1"/>
  <c r="G58" i="15"/>
  <c r="H93" i="24" s="1"/>
  <c r="G1092" i="15"/>
  <c r="G1132" i="15"/>
  <c r="G61" i="15"/>
  <c r="H96" i="24" s="1"/>
  <c r="G1572" i="15"/>
  <c r="G1332" i="15"/>
  <c r="G1772" i="15"/>
  <c r="G1252" i="15"/>
  <c r="G775" i="15"/>
  <c r="AE4" i="9"/>
  <c r="G1292" i="15"/>
  <c r="G1452" i="15"/>
  <c r="G21" i="15"/>
  <c r="G1372" i="15"/>
  <c r="AF4" i="9"/>
  <c r="G1692" i="15"/>
  <c r="G932" i="15"/>
  <c r="G1492" i="15"/>
  <c r="G1532" i="15"/>
  <c r="G1412" i="15"/>
  <c r="G1212" i="15"/>
  <c r="H31" i="26"/>
  <c r="H36" i="27"/>
  <c r="H31" i="24"/>
  <c r="G64" i="15"/>
  <c r="H99" i="24" s="1"/>
  <c r="G1172" i="15"/>
  <c r="G1052" i="15"/>
  <c r="G55" i="15"/>
  <c r="H90" i="24" s="1"/>
  <c r="N689" i="15"/>
  <c r="G693" i="15"/>
  <c r="N690" i="15"/>
  <c r="G24" i="15"/>
  <c r="G972" i="15"/>
  <c r="N650" i="15"/>
  <c r="H22" i="26"/>
  <c r="H27" i="27"/>
  <c r="N649" i="15"/>
  <c r="G653" i="15"/>
  <c r="H23" i="26"/>
  <c r="H28" i="27"/>
  <c r="G1012" i="15"/>
  <c r="G52" i="15"/>
  <c r="H87" i="24" s="1"/>
  <c r="G772" i="15"/>
  <c r="G892" i="15"/>
  <c r="G18" i="15"/>
  <c r="H34" i="24"/>
  <c r="H34" i="26"/>
  <c r="H39" i="27"/>
  <c r="G15" i="15"/>
  <c r="H26" i="24" s="1"/>
  <c r="G735" i="15"/>
  <c r="G852" i="15"/>
  <c r="AF3" i="9"/>
  <c r="H33" i="27"/>
  <c r="H28" i="24"/>
  <c r="AE3" i="9"/>
  <c r="AD66" i="2"/>
  <c r="G732" i="15"/>
  <c r="G12" i="15"/>
  <c r="H23" i="24" s="1"/>
  <c r="G812" i="15"/>
  <c r="H24" i="15"/>
  <c r="H972" i="15"/>
  <c r="I31" i="24"/>
  <c r="I31" i="26"/>
  <c r="I36" i="27"/>
  <c r="H1092" i="15"/>
  <c r="H58" i="15"/>
  <c r="I93" i="24" s="1"/>
  <c r="H653" i="15"/>
  <c r="I27" i="27"/>
  <c r="O649" i="15"/>
  <c r="O650" i="15"/>
  <c r="I22" i="26"/>
  <c r="H772" i="15"/>
  <c r="H18" i="15"/>
  <c r="H892" i="15"/>
  <c r="H1052" i="15"/>
  <c r="H55" i="15"/>
  <c r="I90" i="24" s="1"/>
  <c r="H21" i="15"/>
  <c r="H1292" i="15"/>
  <c r="H1572" i="15"/>
  <c r="H1692" i="15"/>
  <c r="AN4" i="9"/>
  <c r="H1652" i="15"/>
  <c r="H932" i="15"/>
  <c r="H775" i="15"/>
  <c r="H1252" i="15"/>
  <c r="H1772" i="15"/>
  <c r="H1212" i="15"/>
  <c r="H1412" i="15"/>
  <c r="H1332" i="15"/>
  <c r="H1452" i="15"/>
  <c r="AM4" i="9"/>
  <c r="H1492" i="15"/>
  <c r="H1372" i="15"/>
  <c r="H1532" i="15"/>
  <c r="H52" i="15"/>
  <c r="I87" i="24" s="1"/>
  <c r="H1012" i="15"/>
  <c r="H732" i="15"/>
  <c r="H812" i="15"/>
  <c r="H12" i="15"/>
  <c r="I23" i="24" s="1"/>
  <c r="AL66" i="2"/>
  <c r="O690" i="15"/>
  <c r="O689" i="15"/>
  <c r="H1172" i="15"/>
  <c r="H64" i="15"/>
  <c r="I99" i="24" s="1"/>
  <c r="H852" i="15"/>
  <c r="H735" i="15"/>
  <c r="H15" i="15"/>
  <c r="I26" i="24" s="1"/>
  <c r="AN3" i="9"/>
  <c r="AM3" i="9"/>
  <c r="I39" i="27"/>
  <c r="I34" i="24"/>
  <c r="I34" i="26"/>
  <c r="H61" i="15"/>
  <c r="I96" i="24" s="1"/>
  <c r="H1132" i="15"/>
  <c r="I33" i="27"/>
  <c r="I28" i="24"/>
  <c r="I28" i="27"/>
  <c r="I23" i="26"/>
  <c r="H693" i="15"/>
  <c r="H741" i="15"/>
  <c r="H172" i="15"/>
  <c r="I279" i="24" s="1"/>
  <c r="H818" i="15"/>
  <c r="BZ66" i="2"/>
  <c r="CA3" i="9"/>
  <c r="BZ1" i="9" s="1"/>
  <c r="CB3" i="9"/>
  <c r="BZ2" i="9" s="1"/>
  <c r="F1104" i="15"/>
  <c r="F1103" i="15"/>
  <c r="G1024" i="15"/>
  <c r="G1023" i="15"/>
  <c r="L460" i="2"/>
  <c r="N460" i="2" s="1"/>
  <c r="EL17" i="9" s="1"/>
  <c r="ER17" i="9"/>
  <c r="G984" i="15"/>
  <c r="G983" i="15"/>
  <c r="DD10" i="9"/>
  <c r="L353" i="2"/>
  <c r="N353" i="2" s="1"/>
  <c r="CX10" i="9" s="1"/>
  <c r="EB24" i="9"/>
  <c r="L427" i="2"/>
  <c r="N427" i="2" s="1"/>
  <c r="DV24" i="9" s="1"/>
  <c r="L423" i="2"/>
  <c r="N423" i="2" s="1"/>
  <c r="DV20" i="9" s="1"/>
  <c r="EB20" i="9"/>
  <c r="D1464" i="15"/>
  <c r="D1264" i="15"/>
  <c r="D1224" i="15"/>
  <c r="D1584" i="15"/>
  <c r="D1544" i="15"/>
  <c r="D1304" i="15"/>
  <c r="D1504" i="15"/>
  <c r="D944" i="15"/>
  <c r="D1424" i="15"/>
  <c r="D1784" i="15"/>
  <c r="D1344" i="15"/>
  <c r="D1384" i="15"/>
  <c r="L468" i="2"/>
  <c r="N468" i="2" s="1"/>
  <c r="EL25" i="9" s="1"/>
  <c r="ER25" i="9"/>
  <c r="O656" i="15"/>
  <c r="O657" i="15"/>
  <c r="H660" i="15"/>
  <c r="I30" i="26" s="1"/>
  <c r="I28" i="26"/>
  <c r="D331" i="15"/>
  <c r="CG66" i="2"/>
  <c r="D823" i="15"/>
  <c r="DT11" i="9"/>
  <c r="L394" i="2"/>
  <c r="N394" i="2" s="1"/>
  <c r="DN11" i="9" s="1"/>
  <c r="E1263" i="15"/>
  <c r="E1783" i="15"/>
  <c r="E1343" i="15"/>
  <c r="E1503" i="15"/>
  <c r="E1383" i="15"/>
  <c r="E1303" i="15"/>
  <c r="E1543" i="15"/>
  <c r="E1463" i="15"/>
  <c r="E1423" i="15"/>
  <c r="E1223" i="15"/>
  <c r="E943" i="15"/>
  <c r="E1583" i="15"/>
  <c r="CT66" i="2"/>
  <c r="DD7" i="9"/>
  <c r="L350" i="2"/>
  <c r="L396" i="2"/>
  <c r="N396" i="2" s="1"/>
  <c r="DN13" i="9" s="1"/>
  <c r="DT13" i="9"/>
  <c r="DT19" i="9"/>
  <c r="L402" i="2"/>
  <c r="N402" i="2" s="1"/>
  <c r="DN19" i="9" s="1"/>
  <c r="EZ15" i="9"/>
  <c r="L498" i="2" s="1"/>
  <c r="N498" i="2" s="1"/>
  <c r="FB15" i="9" s="1"/>
  <c r="L478" i="2"/>
  <c r="N478" i="2" s="1"/>
  <c r="ET15" i="9" s="1"/>
  <c r="DL26" i="9"/>
  <c r="L389" i="2"/>
  <c r="N389" i="2" s="1"/>
  <c r="DF26" i="9" s="1"/>
  <c r="L426" i="2"/>
  <c r="N426" i="2" s="1"/>
  <c r="DV23" i="9" s="1"/>
  <c r="EB23" i="9"/>
  <c r="L411" i="2"/>
  <c r="EB8" i="9"/>
  <c r="L377" i="2"/>
  <c r="N377" i="2" s="1"/>
  <c r="DF14" i="9" s="1"/>
  <c r="DL14" i="9"/>
  <c r="DT12" i="9"/>
  <c r="L395" i="2"/>
  <c r="N395" i="2" s="1"/>
  <c r="DN12" i="9" s="1"/>
  <c r="ER22" i="9"/>
  <c r="L465" i="2"/>
  <c r="N465" i="2" s="1"/>
  <c r="EL22" i="9" s="1"/>
  <c r="G1064" i="15"/>
  <c r="G1063" i="15"/>
  <c r="L479" i="2"/>
  <c r="N479" i="2" s="1"/>
  <c r="ET16" i="9" s="1"/>
  <c r="EZ16" i="9"/>
  <c r="L499" i="2" s="1"/>
  <c r="N499" i="2" s="1"/>
  <c r="FB16" i="9" s="1"/>
  <c r="H863" i="15"/>
  <c r="H864" i="15"/>
  <c r="E59" i="24"/>
  <c r="E123" i="24" s="1"/>
  <c r="E187" i="24" s="1"/>
  <c r="E251" i="24" s="1"/>
  <c r="E315" i="24"/>
  <c r="E379" i="24" s="1"/>
  <c r="E443" i="24" s="1"/>
  <c r="E505" i="24" s="1"/>
  <c r="E59" i="26"/>
  <c r="E64" i="27"/>
  <c r="G59" i="26"/>
  <c r="G64" i="27"/>
  <c r="G59" i="24"/>
  <c r="G123" i="24" s="1"/>
  <c r="G187" i="24" s="1"/>
  <c r="G251" i="24" s="1"/>
  <c r="G315" i="24"/>
  <c r="G379" i="24" s="1"/>
  <c r="G443" i="24" s="1"/>
  <c r="G505" i="24" s="1"/>
  <c r="S44" i="15"/>
  <c r="H59" i="26"/>
  <c r="H64" i="27"/>
  <c r="H59" i="24"/>
  <c r="H123" i="24" s="1"/>
  <c r="H187" i="24" s="1"/>
  <c r="H251" i="24" s="1"/>
  <c r="H315" i="24"/>
  <c r="H379" i="24" s="1"/>
  <c r="H443" i="24" s="1"/>
  <c r="H505" i="24" s="1"/>
  <c r="G60" i="24"/>
  <c r="G124" i="24" s="1"/>
  <c r="G188" i="24" s="1"/>
  <c r="G252" i="24" s="1"/>
  <c r="G60" i="26"/>
  <c r="G65" i="27"/>
  <c r="G316" i="24"/>
  <c r="G380" i="24" s="1"/>
  <c r="G444" i="24" s="1"/>
  <c r="G506" i="24" s="1"/>
  <c r="H316" i="24"/>
  <c r="H380" i="24" s="1"/>
  <c r="H444" i="24" s="1"/>
  <c r="H506" i="24" s="1"/>
  <c r="H60" i="24"/>
  <c r="H124" i="24" s="1"/>
  <c r="H188" i="24" s="1"/>
  <c r="H252" i="24" s="1"/>
  <c r="H60" i="26"/>
  <c r="H65" i="27"/>
  <c r="E60" i="26" l="1"/>
  <c r="E60" i="24"/>
  <c r="E124" i="24" s="1"/>
  <c r="E188" i="24" s="1"/>
  <c r="E252" i="24" s="1"/>
  <c r="E316" i="24"/>
  <c r="E380" i="24" s="1"/>
  <c r="E444" i="24" s="1"/>
  <c r="E506" i="24" s="1"/>
  <c r="BJ2" i="9"/>
  <c r="BJ1" i="9"/>
  <c r="AU64" i="2" s="1"/>
  <c r="BB1" i="9"/>
  <c r="AT64" i="2" s="1"/>
  <c r="AT2" i="9"/>
  <c r="BB2" i="9"/>
  <c r="B28" i="26"/>
  <c r="C659" i="15"/>
  <c r="B29" i="26" s="1"/>
  <c r="AT1" i="9"/>
  <c r="AS64" i="2" s="1"/>
  <c r="AD1" i="9"/>
  <c r="AQ64" i="2" s="1"/>
  <c r="AL2" i="9"/>
  <c r="AD2" i="9"/>
  <c r="N2" i="9"/>
  <c r="E29" i="27"/>
  <c r="E24" i="26"/>
  <c r="N1" i="9"/>
  <c r="E35" i="24"/>
  <c r="E40" i="27"/>
  <c r="E35" i="26"/>
  <c r="E29" i="24"/>
  <c r="E34" i="27"/>
  <c r="E37" i="27"/>
  <c r="E32" i="24"/>
  <c r="E32" i="26"/>
  <c r="V2" i="9"/>
  <c r="G35" i="26"/>
  <c r="G40" i="27"/>
  <c r="G35" i="24"/>
  <c r="G37" i="27"/>
  <c r="G32" i="24"/>
  <c r="G32" i="26"/>
  <c r="G24" i="26"/>
  <c r="G29" i="27"/>
  <c r="V1" i="9"/>
  <c r="AP64" i="2" s="1"/>
  <c r="G34" i="27"/>
  <c r="G29" i="24"/>
  <c r="H35" i="26"/>
  <c r="H35" i="24"/>
  <c r="H40" i="27"/>
  <c r="H29" i="27"/>
  <c r="H24" i="26"/>
  <c r="AL1" i="9"/>
  <c r="AR64" i="2" s="1"/>
  <c r="H34" i="27"/>
  <c r="H29" i="24"/>
  <c r="H37" i="27"/>
  <c r="H32" i="24"/>
  <c r="H32" i="26"/>
  <c r="I24" i="26"/>
  <c r="I29" i="27"/>
  <c r="I37" i="27"/>
  <c r="I32" i="24"/>
  <c r="I32" i="26"/>
  <c r="I34" i="27"/>
  <c r="I29" i="24"/>
  <c r="I35" i="24"/>
  <c r="I35" i="26"/>
  <c r="I40" i="27"/>
  <c r="DT14" i="9"/>
  <c r="L397" i="2"/>
  <c r="N397" i="2" s="1"/>
  <c r="DN14" i="9" s="1"/>
  <c r="EJ23" i="9"/>
  <c r="L446" i="2"/>
  <c r="N446" i="2" s="1"/>
  <c r="ED23" i="9" s="1"/>
  <c r="L416" i="2"/>
  <c r="N416" i="2" s="1"/>
  <c r="DV13" i="9" s="1"/>
  <c r="EB13" i="9"/>
  <c r="D332" i="15"/>
  <c r="D824" i="15"/>
  <c r="CH66" i="2"/>
  <c r="EZ25" i="9"/>
  <c r="L508" i="2" s="1"/>
  <c r="N508" i="2" s="1"/>
  <c r="FB25" i="9" s="1"/>
  <c r="L488" i="2"/>
  <c r="N488" i="2" s="1"/>
  <c r="ET25" i="9" s="1"/>
  <c r="F1783" i="15"/>
  <c r="F1383" i="15"/>
  <c r="F1503" i="15"/>
  <c r="F1583" i="15"/>
  <c r="F1303" i="15"/>
  <c r="F1423" i="15"/>
  <c r="F1223" i="15"/>
  <c r="F1343" i="15"/>
  <c r="F1543" i="15"/>
  <c r="F1463" i="15"/>
  <c r="F943" i="15"/>
  <c r="F1263" i="15"/>
  <c r="L480" i="2"/>
  <c r="N480" i="2" s="1"/>
  <c r="ET17" i="9" s="1"/>
  <c r="EZ17" i="9"/>
  <c r="L500" i="2" s="1"/>
  <c r="N500" i="2" s="1"/>
  <c r="FB17" i="9" s="1"/>
  <c r="EZ22" i="9"/>
  <c r="L505" i="2" s="1"/>
  <c r="N505" i="2" s="1"/>
  <c r="FB22" i="9" s="1"/>
  <c r="L485" i="2"/>
  <c r="N485" i="2" s="1"/>
  <c r="ET22" i="9" s="1"/>
  <c r="G1104" i="15"/>
  <c r="G1103" i="15"/>
  <c r="H1064" i="15"/>
  <c r="H1063" i="15"/>
  <c r="EJ24" i="9"/>
  <c r="L447" i="2"/>
  <c r="N447" i="2" s="1"/>
  <c r="ED24" i="9" s="1"/>
  <c r="L373" i="2"/>
  <c r="N373" i="2" s="1"/>
  <c r="DF10" i="9" s="1"/>
  <c r="DL10" i="9"/>
  <c r="H1024" i="15"/>
  <c r="H1023" i="15"/>
  <c r="L431" i="2"/>
  <c r="EJ8" i="9"/>
  <c r="E1344" i="15"/>
  <c r="E1264" i="15"/>
  <c r="E1584" i="15"/>
  <c r="E1424" i="15"/>
  <c r="E1224" i="15"/>
  <c r="E1384" i="15"/>
  <c r="E1784" i="15"/>
  <c r="E1544" i="15"/>
  <c r="E1464" i="15"/>
  <c r="E1504" i="15"/>
  <c r="E944" i="15"/>
  <c r="E1304" i="15"/>
  <c r="H983" i="15"/>
  <c r="H984" i="15"/>
  <c r="EJ20" i="9"/>
  <c r="L443" i="2"/>
  <c r="N443" i="2" s="1"/>
  <c r="ED20" i="9" s="1"/>
  <c r="EB12" i="9"/>
  <c r="L415" i="2"/>
  <c r="N415" i="2" s="1"/>
  <c r="DV12" i="9" s="1"/>
  <c r="L409" i="2"/>
  <c r="N409" i="2" s="1"/>
  <c r="DN26" i="9" s="1"/>
  <c r="DT26" i="9"/>
  <c r="L422" i="2"/>
  <c r="N422" i="2" s="1"/>
  <c r="DV19" i="9" s="1"/>
  <c r="EB19" i="9"/>
  <c r="DL7" i="9"/>
  <c r="L370" i="2"/>
  <c r="DB66" i="2"/>
  <c r="EB11" i="9"/>
  <c r="L414" i="2"/>
  <c r="N414" i="2" s="1"/>
  <c r="DV11" i="9" s="1"/>
  <c r="E331" i="15"/>
  <c r="CO66" i="2"/>
  <c r="E823" i="15"/>
  <c r="DT7" i="9" l="1"/>
  <c r="DJ66" i="2"/>
  <c r="L390" i="2"/>
  <c r="L434" i="2"/>
  <c r="N434" i="2" s="1"/>
  <c r="ED11" i="9" s="1"/>
  <c r="EJ11" i="9"/>
  <c r="EJ19" i="9"/>
  <c r="L442" i="2"/>
  <c r="N442" i="2" s="1"/>
  <c r="ED19" i="9" s="1"/>
  <c r="L451" i="2"/>
  <c r="ER8" i="9"/>
  <c r="DT10" i="9"/>
  <c r="L393" i="2"/>
  <c r="N393" i="2" s="1"/>
  <c r="DN10" i="9" s="1"/>
  <c r="L435" i="2"/>
  <c r="N435" i="2" s="1"/>
  <c r="ED12" i="9" s="1"/>
  <c r="EJ12" i="9"/>
  <c r="G1503" i="15"/>
  <c r="G1543" i="15"/>
  <c r="G1343" i="15"/>
  <c r="G1223" i="15"/>
  <c r="G1263" i="15"/>
  <c r="G943" i="15"/>
  <c r="G1583" i="15"/>
  <c r="G1383" i="15"/>
  <c r="G1783" i="15"/>
  <c r="G1303" i="15"/>
  <c r="G1423" i="15"/>
  <c r="G1463" i="15"/>
  <c r="ER23" i="9"/>
  <c r="L466" i="2"/>
  <c r="N466" i="2" s="1"/>
  <c r="EL23" i="9" s="1"/>
  <c r="L429" i="2"/>
  <c r="N429" i="2" s="1"/>
  <c r="DV26" i="9" s="1"/>
  <c r="EB26" i="9"/>
  <c r="CW66" i="2"/>
  <c r="F331" i="15"/>
  <c r="F823" i="15"/>
  <c r="F1344" i="15"/>
  <c r="F944" i="15"/>
  <c r="F1464" i="15"/>
  <c r="F1304" i="15"/>
  <c r="F1784" i="15"/>
  <c r="F1504" i="15"/>
  <c r="F1584" i="15"/>
  <c r="F1384" i="15"/>
  <c r="F1424" i="15"/>
  <c r="F1264" i="15"/>
  <c r="F1224" i="15"/>
  <c r="F1544" i="15"/>
  <c r="L436" i="2"/>
  <c r="N436" i="2" s="1"/>
  <c r="ED13" i="9" s="1"/>
  <c r="EJ13" i="9"/>
  <c r="H1103" i="15"/>
  <c r="H1104" i="15"/>
  <c r="CP66" i="2"/>
  <c r="E332" i="15"/>
  <c r="E824" i="15"/>
  <c r="ER20" i="9"/>
  <c r="L463" i="2"/>
  <c r="N463" i="2" s="1"/>
  <c r="EL20" i="9" s="1"/>
  <c r="ER24" i="9"/>
  <c r="L467" i="2"/>
  <c r="N467" i="2" s="1"/>
  <c r="EL24" i="9" s="1"/>
  <c r="L417" i="2"/>
  <c r="N417" i="2" s="1"/>
  <c r="DV14" i="9" s="1"/>
  <c r="EB14" i="9"/>
  <c r="H1343" i="15" l="1"/>
  <c r="H1423" i="15"/>
  <c r="H1303" i="15"/>
  <c r="H1383" i="15"/>
  <c r="H943" i="15"/>
  <c r="H1543" i="15"/>
  <c r="H1263" i="15"/>
  <c r="H1583" i="15"/>
  <c r="H1783" i="15"/>
  <c r="H1503" i="15"/>
  <c r="H1223" i="15"/>
  <c r="H1463" i="15"/>
  <c r="L483" i="2"/>
  <c r="N483" i="2" s="1"/>
  <c r="ET20" i="9" s="1"/>
  <c r="EZ20" i="9"/>
  <c r="L503" i="2" s="1"/>
  <c r="N503" i="2" s="1"/>
  <c r="FB20" i="9" s="1"/>
  <c r="EJ26" i="9"/>
  <c r="L449" i="2"/>
  <c r="N449" i="2" s="1"/>
  <c r="ED26" i="9" s="1"/>
  <c r="CX66" i="2"/>
  <c r="F332" i="15"/>
  <c r="F824" i="15"/>
  <c r="L486" i="2"/>
  <c r="N486" i="2" s="1"/>
  <c r="ET23" i="9" s="1"/>
  <c r="EZ23" i="9"/>
  <c r="L506" i="2" s="1"/>
  <c r="N506" i="2" s="1"/>
  <c r="FB23" i="9" s="1"/>
  <c r="L487" i="2"/>
  <c r="N487" i="2" s="1"/>
  <c r="ET24" i="9" s="1"/>
  <c r="EZ24" i="9"/>
  <c r="L507" i="2" s="1"/>
  <c r="N507" i="2" s="1"/>
  <c r="FB24" i="9" s="1"/>
  <c r="ER13" i="9"/>
  <c r="L456" i="2"/>
  <c r="N456" i="2" s="1"/>
  <c r="EL13" i="9" s="1"/>
  <c r="G1304" i="15"/>
  <c r="G944" i="15"/>
  <c r="G1784" i="15"/>
  <c r="G1224" i="15"/>
  <c r="G1544" i="15"/>
  <c r="G1264" i="15"/>
  <c r="G1424" i="15"/>
  <c r="G1384" i="15"/>
  <c r="G1504" i="15"/>
  <c r="G1584" i="15"/>
  <c r="G1464" i="15"/>
  <c r="G1344" i="15"/>
  <c r="L413" i="2"/>
  <c r="N413" i="2" s="1"/>
  <c r="DV10" i="9" s="1"/>
  <c r="EB10" i="9"/>
  <c r="ER19" i="9"/>
  <c r="L462" i="2"/>
  <c r="N462" i="2" s="1"/>
  <c r="EL19" i="9" s="1"/>
  <c r="EJ14" i="9"/>
  <c r="L437" i="2"/>
  <c r="N437" i="2" s="1"/>
  <c r="ED14" i="9" s="1"/>
  <c r="G823" i="15"/>
  <c r="DE66" i="2"/>
  <c r="L455" i="2"/>
  <c r="N455" i="2" s="1"/>
  <c r="EL12" i="9" s="1"/>
  <c r="ER12" i="9"/>
  <c r="EZ8" i="9"/>
  <c r="L491" i="2" s="1"/>
  <c r="L471" i="2"/>
  <c r="ER11" i="9"/>
  <c r="L454" i="2"/>
  <c r="N454" i="2" s="1"/>
  <c r="EL11" i="9" s="1"/>
  <c r="EB7" i="9"/>
  <c r="DR66" i="2"/>
  <c r="L410" i="2"/>
  <c r="DF66" i="2" l="1"/>
  <c r="G824" i="15"/>
  <c r="ER14" i="9"/>
  <c r="L457" i="2"/>
  <c r="N457" i="2" s="1"/>
  <c r="EL14" i="9" s="1"/>
  <c r="EJ7" i="9"/>
  <c r="L430" i="2"/>
  <c r="DZ66" i="2"/>
  <c r="L482" i="2"/>
  <c r="N482" i="2" s="1"/>
  <c r="ET19" i="9" s="1"/>
  <c r="EZ19" i="9"/>
  <c r="L502" i="2" s="1"/>
  <c r="N502" i="2" s="1"/>
  <c r="FB19" i="9" s="1"/>
  <c r="L476" i="2"/>
  <c r="N476" i="2" s="1"/>
  <c r="ET13" i="9" s="1"/>
  <c r="EZ13" i="9"/>
  <c r="L496" i="2" s="1"/>
  <c r="N496" i="2" s="1"/>
  <c r="FB13" i="9" s="1"/>
  <c r="DM66" i="2"/>
  <c r="H823" i="15"/>
  <c r="L475" i="2"/>
  <c r="N475" i="2" s="1"/>
  <c r="ET12" i="9" s="1"/>
  <c r="EZ12" i="9"/>
  <c r="L495" i="2" s="1"/>
  <c r="N495" i="2" s="1"/>
  <c r="FB12" i="9" s="1"/>
  <c r="EZ11" i="9"/>
  <c r="L494" i="2" s="1"/>
  <c r="N494" i="2" s="1"/>
  <c r="FB11" i="9" s="1"/>
  <c r="L474" i="2"/>
  <c r="N474" i="2" s="1"/>
  <c r="ET11" i="9" s="1"/>
  <c r="EJ10" i="9"/>
  <c r="L433" i="2"/>
  <c r="N433" i="2" s="1"/>
  <c r="ED10" i="9" s="1"/>
  <c r="L469" i="2"/>
  <c r="N469" i="2" s="1"/>
  <c r="EL26" i="9" s="1"/>
  <c r="ER26" i="9"/>
  <c r="H1464" i="15"/>
  <c r="H1384" i="15"/>
  <c r="H1344" i="15"/>
  <c r="H944" i="15"/>
  <c r="H1304" i="15"/>
  <c r="H1544" i="15"/>
  <c r="H1224" i="15"/>
  <c r="H1584" i="15"/>
  <c r="H1784" i="15"/>
  <c r="H1264" i="15"/>
  <c r="H1424" i="15"/>
  <c r="H1504" i="15"/>
  <c r="E918" i="13"/>
  <c r="G1989" i="5"/>
  <c r="G385" i="13"/>
  <c r="G1494" i="13"/>
  <c r="G643" i="13"/>
  <c r="D1528" i="13"/>
  <c r="E1727" i="13"/>
  <c r="F1546" i="7"/>
  <c r="E520" i="11"/>
  <c r="G708" i="13"/>
  <c r="F383" i="13"/>
  <c r="E1606" i="13"/>
  <c r="F1419" i="10"/>
  <c r="G2089" i="11"/>
  <c r="G267" i="10"/>
  <c r="G1823" i="5"/>
  <c r="F961" i="10"/>
  <c r="G1020" i="13"/>
  <c r="F2429" i="10"/>
  <c r="G1863" i="11"/>
  <c r="F1113" i="13"/>
  <c r="D2118" i="10"/>
  <c r="F805" i="13"/>
  <c r="D456" i="5"/>
  <c r="G1799" i="7"/>
  <c r="D1656" i="5"/>
  <c r="E1910" i="7"/>
  <c r="E2619" i="7"/>
  <c r="F23" i="13"/>
  <c r="G1433" i="13"/>
  <c r="G2100" i="10"/>
  <c r="E797" i="11"/>
  <c r="G1665" i="10"/>
  <c r="G1632" i="13"/>
  <c r="G1731" i="13"/>
  <c r="D1441" i="13"/>
  <c r="G1171" i="13"/>
  <c r="F1158" i="13"/>
  <c r="F1063" i="10"/>
  <c r="E808" i="10"/>
  <c r="E1115" i="13"/>
  <c r="E562" i="13"/>
  <c r="G1278" i="13"/>
  <c r="D1895" i="10"/>
  <c r="E2409" i="7"/>
  <c r="D1707" i="13"/>
  <c r="F8" i="13"/>
  <c r="E2072" i="10"/>
  <c r="E948" i="10"/>
  <c r="G1490" i="11"/>
  <c r="G611" i="13"/>
  <c r="E1048" i="13"/>
  <c r="G758" i="13"/>
  <c r="G788" i="13"/>
  <c r="F870" i="10"/>
  <c r="E904" i="13"/>
  <c r="E920" i="13"/>
  <c r="D68" i="7"/>
  <c r="D2388" i="10"/>
  <c r="E1166" i="11"/>
  <c r="G1106" i="10"/>
  <c r="E1206" i="13"/>
  <c r="D834" i="10"/>
  <c r="D287" i="11"/>
  <c r="G1298" i="13"/>
  <c r="G2496" i="7"/>
  <c r="G901" i="13"/>
  <c r="D1990" i="7"/>
  <c r="D2365" i="10"/>
  <c r="E1917" i="10"/>
  <c r="F736" i="10"/>
  <c r="E1454" i="14"/>
  <c r="F1257" i="11"/>
  <c r="E1962" i="5"/>
  <c r="G921" i="13"/>
  <c r="G799" i="5"/>
  <c r="G590" i="10"/>
  <c r="G2160" i="10"/>
  <c r="D632" i="13"/>
  <c r="D1334" i="13"/>
  <c r="F2567" i="7"/>
  <c r="G375" i="13"/>
  <c r="G1125" i="13"/>
  <c r="D640" i="13"/>
  <c r="G1896" i="11"/>
  <c r="G1349" i="13"/>
  <c r="E870" i="10"/>
  <c r="E743" i="13"/>
  <c r="F2277" i="10"/>
  <c r="D506" i="10"/>
  <c r="G412" i="11"/>
  <c r="F1061" i="13"/>
  <c r="F1107" i="10"/>
  <c r="G1422" i="13"/>
  <c r="D294" i="13"/>
  <c r="D439" i="13"/>
  <c r="E456" i="10"/>
  <c r="E1375" i="10"/>
  <c r="F641" i="13"/>
  <c r="F709" i="11"/>
  <c r="G1116" i="13"/>
  <c r="G837" i="10"/>
  <c r="G316" i="13"/>
  <c r="E1810" i="10"/>
  <c r="E1849" i="10"/>
  <c r="E1363" i="13"/>
  <c r="G1043" i="10"/>
  <c r="D319" i="13"/>
  <c r="D361" i="13"/>
  <c r="G1050" i="13"/>
  <c r="E1122" i="13"/>
  <c r="F688" i="11"/>
  <c r="G2106" i="11"/>
  <c r="G1644" i="10"/>
  <c r="E953" i="13"/>
  <c r="G1586" i="5"/>
  <c r="E1520" i="13"/>
  <c r="E641" i="13"/>
  <c r="D924" i="13"/>
  <c r="G587" i="13"/>
  <c r="E2145" i="10"/>
  <c r="G2116" i="10"/>
  <c r="D3064" i="7"/>
  <c r="E720" i="13"/>
  <c r="G636" i="13"/>
  <c r="E530" i="13"/>
  <c r="G428" i="7"/>
  <c r="G266" i="10"/>
  <c r="D938" i="10"/>
  <c r="E604" i="13"/>
  <c r="E2430" i="7"/>
  <c r="E1608" i="13"/>
  <c r="F775" i="13"/>
  <c r="D2276" i="5"/>
  <c r="G1347" i="13"/>
  <c r="D1122" i="13"/>
  <c r="G356" i="13"/>
  <c r="D834" i="13"/>
  <c r="G1541" i="13"/>
  <c r="G276" i="10"/>
  <c r="E494" i="10"/>
  <c r="G290" i="13"/>
  <c r="D1080" i="13"/>
  <c r="E2019" i="7"/>
  <c r="D1212" i="10"/>
  <c r="E657" i="13"/>
  <c r="F2024" i="10"/>
  <c r="G1088" i="13"/>
  <c r="G673" i="13"/>
  <c r="D1190" i="11"/>
  <c r="F1693" i="10"/>
  <c r="E533" i="13"/>
  <c r="F448" i="13"/>
  <c r="F843" i="10"/>
  <c r="G1029" i="13"/>
  <c r="D402" i="13"/>
  <c r="D265" i="13"/>
  <c r="G1093" i="10"/>
  <c r="E513" i="13"/>
  <c r="D1403" i="13"/>
  <c r="F1105" i="10"/>
  <c r="F1278" i="7"/>
  <c r="G1942" i="10"/>
  <c r="E910" i="10"/>
  <c r="E1582" i="14"/>
  <c r="G1712" i="13"/>
  <c r="G430" i="13"/>
  <c r="F732" i="10"/>
  <c r="F781" i="10"/>
  <c r="E1745" i="11"/>
  <c r="D625" i="13"/>
  <c r="G1784" i="13"/>
  <c r="E1477" i="13"/>
  <c r="F741" i="11"/>
  <c r="G890" i="13"/>
  <c r="F1222" i="10"/>
  <c r="E734" i="11"/>
  <c r="E852" i="13"/>
  <c r="F1609" i="13"/>
  <c r="D1118" i="13"/>
  <c r="E1453" i="5"/>
  <c r="F960" i="13"/>
  <c r="G524" i="13"/>
  <c r="E662" i="13"/>
  <c r="E1699" i="13"/>
  <c r="D401" i="10"/>
  <c r="G366" i="10"/>
  <c r="G1040" i="13"/>
  <c r="F1892" i="10"/>
  <c r="D435" i="10"/>
  <c r="D812" i="13"/>
  <c r="D1114" i="13"/>
  <c r="G409" i="13"/>
  <c r="D1790" i="10"/>
  <c r="G2085" i="10"/>
  <c r="E1580" i="13"/>
  <c r="D556" i="13"/>
  <c r="E1661" i="13"/>
  <c r="D1744" i="13"/>
  <c r="G1512" i="13"/>
  <c r="E248" i="13"/>
  <c r="D1603" i="13"/>
  <c r="F705" i="10"/>
  <c r="E926" i="13"/>
  <c r="E1167" i="13"/>
  <c r="G1377" i="10"/>
  <c r="D1515" i="10"/>
  <c r="G1710" i="10"/>
  <c r="D590" i="13"/>
  <c r="E2082" i="5"/>
  <c r="D1281" i="13"/>
  <c r="D1395" i="10"/>
  <c r="G506" i="11"/>
  <c r="G258" i="13"/>
  <c r="G656" i="13"/>
  <c r="G1584" i="13"/>
  <c r="G1440" i="10"/>
  <c r="F1820" i="11"/>
  <c r="F1549" i="13"/>
  <c r="D1661" i="10"/>
  <c r="E410" i="13"/>
  <c r="F409" i="7"/>
  <c r="F701" i="13"/>
  <c r="G305" i="10"/>
  <c r="G1514" i="10"/>
  <c r="F1621" i="10"/>
  <c r="D306" i="11"/>
  <c r="G342" i="10"/>
  <c r="D437" i="13"/>
  <c r="D1655" i="13"/>
  <c r="E3091" i="7"/>
  <c r="G1698" i="10"/>
  <c r="E1081" i="13"/>
  <c r="E1341" i="13"/>
  <c r="D1007" i="10"/>
  <c r="D1294" i="13"/>
  <c r="D976" i="11"/>
  <c r="F2244" i="10"/>
  <c r="E487" i="13"/>
  <c r="F1757" i="13"/>
  <c r="G784" i="13"/>
  <c r="E448" i="13"/>
  <c r="D1065" i="13"/>
  <c r="G1095" i="10"/>
  <c r="E1946" i="10"/>
  <c r="E1998" i="10"/>
  <c r="E839" i="10"/>
  <c r="E1861" i="10"/>
  <c r="E2810" i="7"/>
  <c r="E286" i="13"/>
  <c r="E1938" i="11"/>
  <c r="G1408" i="13"/>
  <c r="D2277" i="10"/>
  <c r="F1274" i="13"/>
  <c r="D281" i="13"/>
  <c r="D764" i="13"/>
  <c r="F1200" i="10"/>
  <c r="G1340" i="13"/>
  <c r="G701" i="13"/>
  <c r="G679" i="13"/>
  <c r="F295" i="11"/>
  <c r="E1809" i="10"/>
  <c r="G522" i="13"/>
  <c r="F1032" i="13"/>
  <c r="D1880" i="11"/>
  <c r="F2436" i="10"/>
  <c r="D1447" i="10"/>
  <c r="F1311" i="10"/>
  <c r="G631" i="13"/>
  <c r="E326" i="10"/>
  <c r="F1091" i="11"/>
  <c r="F1454" i="13"/>
  <c r="F2347" i="10"/>
  <c r="G1182" i="13"/>
  <c r="G1413" i="10"/>
  <c r="F1271" i="13"/>
  <c r="D931" i="10"/>
  <c r="G691" i="11"/>
  <c r="E1671" i="13"/>
  <c r="F592" i="14"/>
  <c r="E1533" i="13"/>
  <c r="E669" i="10"/>
  <c r="F752" i="10"/>
  <c r="E1249" i="13"/>
  <c r="D604" i="11"/>
  <c r="E759" i="11"/>
  <c r="D891" i="13"/>
  <c r="E49" i="7"/>
  <c r="D4" i="13"/>
  <c r="E587" i="10"/>
  <c r="E432" i="13"/>
  <c r="D1675" i="13"/>
  <c r="G1697" i="10"/>
  <c r="D618" i="13"/>
  <c r="E606" i="13"/>
  <c r="F503" i="11"/>
  <c r="E1425" i="10"/>
  <c r="G274" i="13"/>
  <c r="E1637" i="10"/>
  <c r="G1461" i="11"/>
  <c r="F1947" i="11"/>
  <c r="G326" i="10"/>
  <c r="E818" i="10"/>
  <c r="F837" i="13"/>
  <c r="F1535" i="10"/>
  <c r="D1539" i="13"/>
  <c r="F1565" i="13"/>
  <c r="E1621" i="10"/>
  <c r="E798" i="13"/>
  <c r="D1430" i="13"/>
  <c r="D944" i="11"/>
  <c r="G1733" i="14"/>
  <c r="D577" i="13"/>
  <c r="G1555" i="10"/>
  <c r="G1310" i="11"/>
  <c r="G696" i="11"/>
  <c r="D1696" i="10"/>
  <c r="D1714" i="13"/>
  <c r="G894" i="13"/>
  <c r="E2989" i="7"/>
  <c r="G426" i="13"/>
  <c r="G1184" i="10"/>
  <c r="F1739" i="13"/>
  <c r="E907" i="13"/>
  <c r="F1077" i="5"/>
  <c r="F1803" i="10"/>
  <c r="E42" i="13"/>
  <c r="G916" i="10"/>
  <c r="G1279" i="13"/>
  <c r="D2020" i="10"/>
  <c r="D1181" i="10"/>
  <c r="D590" i="11"/>
  <c r="F1410" i="13"/>
  <c r="G810" i="13"/>
  <c r="F1469" i="10"/>
  <c r="E758" i="10"/>
  <c r="F715" i="13"/>
  <c r="E966" i="10"/>
  <c r="D1865" i="10"/>
  <c r="D1292" i="10"/>
  <c r="D1930" i="11"/>
  <c r="G1749" i="10"/>
  <c r="E1865" i="10"/>
  <c r="G948" i="10"/>
  <c r="D89" i="10"/>
  <c r="G1528" i="13"/>
  <c r="E1799" i="13"/>
  <c r="G916" i="13"/>
  <c r="G36" i="13"/>
  <c r="D825" i="13"/>
  <c r="F836" i="13"/>
  <c r="D1254" i="10"/>
  <c r="D1676" i="14"/>
  <c r="D267" i="13"/>
  <c r="F490" i="13"/>
  <c r="D1669" i="10"/>
  <c r="F1327" i="13"/>
  <c r="E431" i="10"/>
  <c r="G998" i="11"/>
  <c r="G1584" i="11"/>
  <c r="D972" i="13"/>
  <c r="G706" i="10"/>
  <c r="D1361" i="13"/>
  <c r="F251" i="13"/>
  <c r="E3147" i="7"/>
  <c r="G1117" i="13"/>
  <c r="G218" i="7"/>
  <c r="G1466" i="13"/>
  <c r="F1690" i="13"/>
  <c r="F1302" i="5"/>
  <c r="E1104" i="10"/>
  <c r="G1178" i="13"/>
  <c r="D952" i="13"/>
  <c r="G448" i="13"/>
  <c r="G636" i="10"/>
  <c r="G355" i="7"/>
  <c r="E2156" i="7"/>
  <c r="F762" i="10"/>
  <c r="D1821" i="11"/>
  <c r="E580" i="13"/>
  <c r="F749" i="13"/>
  <c r="G1093" i="13"/>
  <c r="G907" i="10"/>
  <c r="F1434" i="13"/>
  <c r="D1819" i="10"/>
  <c r="G849" i="11"/>
  <c r="F1407" i="13"/>
  <c r="D786" i="13"/>
  <c r="E275" i="13"/>
  <c r="E1082" i="13"/>
  <c r="D1334" i="10"/>
  <c r="G2196" i="10"/>
  <c r="E1387" i="10"/>
  <c r="D1393" i="11"/>
  <c r="D281" i="10"/>
  <c r="D2335" i="7"/>
  <c r="F298" i="13"/>
  <c r="E1965" i="11"/>
  <c r="E796" i="10"/>
  <c r="E1515" i="11"/>
  <c r="D2825" i="7"/>
  <c r="G582" i="13"/>
  <c r="D1368" i="10"/>
  <c r="E369" i="5"/>
  <c r="E673" i="13"/>
  <c r="F1506" i="13"/>
  <c r="E827" i="13"/>
  <c r="F1472" i="10"/>
  <c r="G1144" i="10"/>
  <c r="G476" i="13"/>
  <c r="E1933" i="10"/>
  <c r="E1664" i="13"/>
  <c r="E2189" i="10"/>
  <c r="G893" i="11"/>
  <c r="D1307" i="13"/>
  <c r="G1058" i="13"/>
  <c r="G713" i="13"/>
  <c r="F1131" i="10"/>
  <c r="E1383" i="13"/>
  <c r="D1536" i="13"/>
  <c r="F509" i="13"/>
  <c r="D1306" i="13"/>
  <c r="G298" i="13"/>
  <c r="D1361" i="10"/>
  <c r="F861" i="13"/>
  <c r="F395" i="7"/>
  <c r="F1472" i="13"/>
  <c r="G651" i="13"/>
  <c r="G712" i="13"/>
  <c r="E1064" i="10"/>
  <c r="F1682" i="10"/>
  <c r="D1465" i="11"/>
  <c r="D1051" i="13"/>
  <c r="F530" i="13"/>
  <c r="F593" i="13"/>
  <c r="G564" i="11"/>
  <c r="D621" i="11"/>
  <c r="E2995" i="7"/>
  <c r="D1418" i="10"/>
  <c r="F842" i="13"/>
  <c r="D1231" i="10"/>
  <c r="G2580" i="7"/>
  <c r="F1789" i="13"/>
  <c r="D1072" i="10"/>
  <c r="D1518" i="13"/>
  <c r="G1602" i="13"/>
  <c r="D1558" i="10"/>
  <c r="F609" i="13"/>
  <c r="F1876" i="10"/>
  <c r="E246" i="13"/>
  <c r="E1405" i="13"/>
  <c r="F555" i="13"/>
  <c r="F1549" i="11"/>
  <c r="G868" i="14"/>
  <c r="E1665" i="11"/>
  <c r="G14" i="11"/>
  <c r="D1702" i="13"/>
  <c r="G986" i="13"/>
  <c r="F1246" i="10"/>
  <c r="G359" i="13"/>
  <c r="F1701" i="13"/>
  <c r="E1643" i="13"/>
  <c r="F728" i="11"/>
  <c r="F622" i="10"/>
  <c r="D1343" i="11"/>
  <c r="F1003" i="13"/>
  <c r="G655" i="10"/>
  <c r="G749" i="13"/>
  <c r="F996" i="13"/>
  <c r="F934" i="13"/>
  <c r="G521" i="11"/>
  <c r="F563" i="13"/>
  <c r="E689" i="13"/>
  <c r="D2275" i="10"/>
  <c r="D1489" i="13"/>
  <c r="D2407" i="11"/>
  <c r="F550" i="10"/>
  <c r="D876" i="13"/>
  <c r="E2415" i="7"/>
  <c r="F919" i="10"/>
  <c r="F371" i="13"/>
  <c r="D1542" i="13"/>
  <c r="E551" i="10"/>
  <c r="D435" i="13"/>
  <c r="E1720" i="10"/>
  <c r="D1512" i="13"/>
  <c r="F1562" i="10"/>
  <c r="E1288" i="10"/>
  <c r="F1887" i="11"/>
  <c r="D321" i="13"/>
  <c r="E1556" i="13"/>
  <c r="D2034" i="5"/>
  <c r="D2405" i="10"/>
  <c r="F1292" i="10"/>
  <c r="E1612" i="13"/>
  <c r="G1697" i="13"/>
  <c r="F572" i="13"/>
  <c r="F1547" i="13"/>
  <c r="E921" i="13"/>
  <c r="G705" i="10"/>
  <c r="E1013" i="13"/>
  <c r="D263" i="5"/>
  <c r="G1727" i="13"/>
  <c r="E1407" i="13"/>
  <c r="D1508" i="13"/>
  <c r="G797" i="10"/>
  <c r="E1213" i="13"/>
  <c r="D1312" i="13"/>
  <c r="D987" i="11"/>
  <c r="D1155" i="13"/>
  <c r="E934" i="13"/>
  <c r="D928" i="13"/>
  <c r="F680" i="13"/>
  <c r="D2032" i="10"/>
  <c r="E741" i="11"/>
  <c r="D1447" i="13"/>
  <c r="E298" i="13"/>
  <c r="E1391" i="13"/>
  <c r="F999" i="10"/>
  <c r="F892" i="13"/>
  <c r="G492" i="13"/>
  <c r="G510" i="13"/>
  <c r="G1416" i="10"/>
  <c r="F1807" i="11"/>
  <c r="D404" i="10"/>
  <c r="D1462" i="13"/>
  <c r="E1715" i="13"/>
  <c r="D1352" i="13"/>
  <c r="F1736" i="13"/>
  <c r="G1107" i="10"/>
  <c r="D4" i="10"/>
  <c r="F838" i="11"/>
  <c r="F1399" i="10"/>
  <c r="D955" i="13"/>
  <c r="G1320" i="13"/>
  <c r="G903" i="10"/>
  <c r="E38" i="10"/>
  <c r="E2323" i="10"/>
  <c r="E302" i="13"/>
  <c r="E462" i="10"/>
  <c r="G1707" i="13"/>
  <c r="E1532" i="13"/>
  <c r="F32" i="13"/>
  <c r="F2287" i="11"/>
  <c r="F426" i="5"/>
  <c r="G819" i="10"/>
  <c r="F2408" i="10"/>
  <c r="E437" i="10"/>
  <c r="E1480" i="5"/>
  <c r="D1670" i="13"/>
  <c r="D356" i="13"/>
  <c r="F754" i="13"/>
  <c r="D613" i="10"/>
  <c r="G504" i="10"/>
  <c r="F467" i="10"/>
  <c r="F878" i="5"/>
  <c r="F574" i="13"/>
  <c r="D324" i="10"/>
  <c r="E545" i="13"/>
  <c r="G1959" i="10"/>
  <c r="F273" i="11"/>
  <c r="F549" i="11"/>
  <c r="G1403" i="13"/>
  <c r="G1030" i="13"/>
  <c r="E925" i="13"/>
  <c r="G1581" i="10"/>
  <c r="G1212" i="13"/>
  <c r="D436" i="13"/>
  <c r="D458" i="13"/>
  <c r="G727" i="10"/>
  <c r="E1274" i="13"/>
  <c r="F583" i="13"/>
  <c r="D256" i="10"/>
  <c r="F530" i="11"/>
  <c r="E640" i="13"/>
  <c r="F713" i="14"/>
  <c r="D718" i="5"/>
  <c r="F391" i="13"/>
  <c r="D1197" i="10"/>
  <c r="E1622" i="10"/>
  <c r="G638" i="10"/>
  <c r="F1406" i="10"/>
  <c r="G1492" i="13"/>
  <c r="F764" i="13"/>
  <c r="F1443" i="13"/>
  <c r="F1207" i="10"/>
  <c r="F904" i="13"/>
  <c r="G1764" i="13"/>
  <c r="E961" i="13"/>
  <c r="F364" i="13"/>
  <c r="D1737" i="13"/>
  <c r="D928" i="11"/>
  <c r="E2702" i="7"/>
  <c r="F997" i="13"/>
  <c r="D2272" i="10"/>
  <c r="D2013" i="11"/>
  <c r="G379" i="7"/>
  <c r="E2045" i="11"/>
  <c r="G1037" i="13"/>
  <c r="F1703" i="13"/>
  <c r="E1599" i="10"/>
  <c r="F1072" i="10"/>
  <c r="G447" i="13"/>
  <c r="F964" i="10"/>
  <c r="F800" i="10"/>
  <c r="G1755" i="13"/>
  <c r="F748" i="11"/>
  <c r="E1637" i="13"/>
  <c r="D2393" i="10"/>
  <c r="G439" i="13"/>
  <c r="D1594" i="10"/>
  <c r="E484" i="13"/>
  <c r="F465" i="13"/>
  <c r="E596" i="13"/>
  <c r="D983" i="13"/>
  <c r="F962" i="10"/>
  <c r="D1833" i="10"/>
  <c r="F1086" i="13"/>
  <c r="D1664" i="13"/>
  <c r="D255" i="13"/>
  <c r="F1388" i="13"/>
  <c r="E445" i="13"/>
  <c r="G1543" i="13"/>
  <c r="D323" i="5"/>
  <c r="F453" i="13"/>
  <c r="G1466" i="10"/>
  <c r="D585" i="13"/>
  <c r="D438" i="11"/>
  <c r="E917" i="10"/>
  <c r="D1423" i="13"/>
  <c r="D1825" i="7"/>
  <c r="E745" i="13"/>
  <c r="F1159" i="13"/>
  <c r="G407" i="10"/>
  <c r="G801" i="10"/>
  <c r="G1045" i="13"/>
  <c r="D753" i="13"/>
  <c r="G38" i="13"/>
  <c r="E2223" i="11"/>
  <c r="E1179" i="11"/>
  <c r="G700" i="13"/>
  <c r="E2214" i="10"/>
  <c r="F2192" i="11"/>
  <c r="G467" i="13"/>
  <c r="D1731" i="10"/>
  <c r="E1623" i="10"/>
  <c r="G576" i="10"/>
  <c r="F624" i="13"/>
  <c r="E2032" i="11"/>
  <c r="G2096" i="10"/>
  <c r="G2055" i="10"/>
  <c r="E1762" i="10"/>
  <c r="G1893" i="10"/>
  <c r="G1212" i="11"/>
  <c r="F57" i="10"/>
  <c r="D1547" i="10"/>
  <c r="D2306" i="7"/>
  <c r="D339" i="13"/>
  <c r="E910" i="13"/>
  <c r="F1905" i="10"/>
  <c r="D509" i="10"/>
  <c r="G1371" i="11"/>
  <c r="E1373" i="13"/>
  <c r="E701" i="13"/>
  <c r="F858" i="11"/>
  <c r="E688" i="13"/>
  <c r="D592" i="13"/>
  <c r="F335" i="10"/>
  <c r="D1141" i="13"/>
  <c r="D251" i="10"/>
  <c r="G465" i="10"/>
  <c r="G1361" i="13"/>
  <c r="E1083" i="10"/>
  <c r="G1047" i="10"/>
  <c r="G77" i="7"/>
  <c r="G792" i="13"/>
  <c r="E1285" i="10"/>
  <c r="G1221" i="11"/>
  <c r="F1245" i="13"/>
  <c r="D1517" i="13"/>
  <c r="D621" i="13"/>
  <c r="E1353" i="13"/>
  <c r="D806" i="10"/>
  <c r="E1151" i="10"/>
  <c r="F721" i="10"/>
  <c r="D643" i="13"/>
  <c r="F771" i="10"/>
  <c r="G1729" i="10"/>
  <c r="F1269" i="5"/>
  <c r="E1455" i="10"/>
  <c r="E564" i="10"/>
  <c r="G1500" i="7"/>
  <c r="E716" i="11"/>
  <c r="F693" i="11"/>
  <c r="E1324" i="13"/>
  <c r="D872" i="10"/>
  <c r="F16" i="10"/>
  <c r="G404" i="13"/>
  <c r="D547" i="13"/>
  <c r="E1470" i="13"/>
  <c r="G2213" i="11"/>
  <c r="E559" i="10"/>
  <c r="E282" i="13"/>
  <c r="D2308" i="11"/>
  <c r="G810" i="10"/>
  <c r="E2082" i="10"/>
  <c r="G895" i="13"/>
  <c r="F718" i="13"/>
  <c r="F1297" i="13"/>
  <c r="F685" i="10"/>
  <c r="G1730" i="13"/>
  <c r="E2043" i="10"/>
  <c r="F840" i="10"/>
  <c r="F881" i="13"/>
  <c r="F1262" i="11"/>
  <c r="E508" i="13"/>
  <c r="D1036" i="13"/>
  <c r="G601" i="10"/>
  <c r="D439" i="10"/>
  <c r="E1738" i="11"/>
  <c r="E1546" i="13"/>
  <c r="E740" i="13"/>
  <c r="G840" i="13"/>
  <c r="G1090" i="11"/>
  <c r="D508" i="11"/>
  <c r="G922" i="13"/>
  <c r="E1811" i="11"/>
  <c r="F1253" i="13"/>
  <c r="G1362" i="13"/>
  <c r="E479" i="11"/>
  <c r="G335" i="13"/>
  <c r="E637" i="13"/>
  <c r="F2201" i="10"/>
  <c r="E1253" i="13"/>
  <c r="E1340" i="13"/>
  <c r="G591" i="13"/>
  <c r="G647" i="10"/>
  <c r="G1511" i="11"/>
  <c r="D1191" i="13"/>
  <c r="G737" i="10"/>
  <c r="D1059" i="13"/>
  <c r="G686" i="10"/>
  <c r="D690" i="10"/>
  <c r="F350" i="13"/>
  <c r="F1518" i="13"/>
  <c r="D1218" i="13"/>
  <c r="D366" i="13"/>
  <c r="F315" i="13"/>
  <c r="E304" i="7"/>
  <c r="F876" i="13"/>
  <c r="F1575" i="10"/>
  <c r="E480" i="7"/>
  <c r="F1594" i="13"/>
  <c r="D505" i="13"/>
  <c r="F482" i="13"/>
  <c r="E1809" i="5"/>
  <c r="G1592" i="13"/>
  <c r="F626" i="13"/>
  <c r="E427" i="13"/>
  <c r="E1692" i="5"/>
  <c r="F1096" i="10"/>
  <c r="D1258" i="13"/>
  <c r="G287" i="5"/>
  <c r="D446" i="10"/>
  <c r="F809" i="13"/>
  <c r="F348" i="13"/>
  <c r="G885" i="13"/>
  <c r="E891" i="10"/>
  <c r="G1084" i="13"/>
  <c r="G2022" i="10"/>
  <c r="G988" i="11"/>
  <c r="F953" i="10"/>
  <c r="G1191" i="13"/>
  <c r="D1036" i="10"/>
  <c r="D1531" i="10"/>
  <c r="F942" i="11"/>
  <c r="G287" i="10"/>
  <c r="G1763" i="13"/>
  <c r="E1046" i="10"/>
  <c r="G1636" i="13"/>
  <c r="G846" i="10"/>
  <c r="E2414" i="11"/>
  <c r="E980" i="10"/>
  <c r="E1572" i="13"/>
  <c r="F1181" i="10"/>
  <c r="E950" i="13"/>
  <c r="D1682" i="11"/>
  <c r="D1833" i="11"/>
  <c r="E1043" i="10"/>
  <c r="D3280" i="7"/>
  <c r="D713" i="13"/>
  <c r="E744" i="13"/>
  <c r="D1779" i="13"/>
  <c r="F1430" i="14"/>
  <c r="F1485" i="13"/>
  <c r="G2127" i="10"/>
  <c r="D248" i="13"/>
  <c r="D461" i="7"/>
  <c r="D1327" i="13"/>
  <c r="F3070" i="7"/>
  <c r="E1720" i="11"/>
  <c r="G711" i="10"/>
  <c r="G602" i="11"/>
  <c r="D1576" i="10"/>
  <c r="E552" i="13"/>
  <c r="E684" i="10"/>
  <c r="F670" i="13"/>
  <c r="E861" i="13"/>
  <c r="F1102" i="11"/>
  <c r="E802" i="13"/>
  <c r="D1344" i="10"/>
  <c r="D3051" i="7"/>
  <c r="E547" i="10"/>
  <c r="E1508" i="10"/>
  <c r="G1016" i="13"/>
  <c r="F1021" i="13"/>
  <c r="E1022" i="13"/>
  <c r="D2428" i="10"/>
  <c r="G1290" i="13"/>
  <c r="G987" i="10"/>
  <c r="G1250" i="14"/>
  <c r="D310" i="13"/>
  <c r="G326" i="13"/>
  <c r="D725" i="11"/>
  <c r="E1020" i="13"/>
  <c r="E338" i="13"/>
  <c r="E1680" i="11"/>
  <c r="G1112" i="13"/>
  <c r="G1217" i="13"/>
  <c r="G709" i="13"/>
  <c r="D1936" i="7"/>
  <c r="G462" i="14"/>
  <c r="D506" i="13"/>
  <c r="G805" i="11"/>
  <c r="F2338" i="10"/>
  <c r="F1306" i="10"/>
  <c r="D1717" i="11"/>
  <c r="D831" i="10"/>
  <c r="F951" i="13"/>
  <c r="G260" i="11"/>
  <c r="F10" i="10"/>
  <c r="D797" i="10"/>
  <c r="E1410" i="10"/>
  <c r="G1704" i="13"/>
  <c r="D516" i="10"/>
  <c r="G2143" i="10"/>
  <c r="G786" i="10"/>
  <c r="F1117" i="13"/>
  <c r="G1988" i="7"/>
  <c r="D1589" i="13"/>
  <c r="F960" i="5"/>
  <c r="G1006" i="13"/>
  <c r="D28" i="11"/>
  <c r="E1941" i="11"/>
  <c r="D1053" i="13"/>
  <c r="D2526" i="7"/>
  <c r="D738" i="10"/>
  <c r="G63" i="7"/>
  <c r="G1311" i="10"/>
  <c r="F2222" i="7"/>
  <c r="D489" i="13"/>
  <c r="F1239" i="11"/>
  <c r="E483" i="13"/>
  <c r="F1269" i="13"/>
  <c r="G1331" i="10"/>
  <c r="E2337" i="10"/>
  <c r="F2433" i="11"/>
  <c r="F144" i="7"/>
  <c r="G622" i="10"/>
  <c r="D2261" i="11"/>
  <c r="E1859" i="10"/>
  <c r="F2232" i="11"/>
  <c r="G1367" i="13"/>
  <c r="G358" i="13"/>
  <c r="G1723" i="7"/>
  <c r="E990" i="13"/>
  <c r="E1141" i="10"/>
  <c r="D1207" i="13"/>
  <c r="G1661" i="13"/>
  <c r="G2946" i="7"/>
  <c r="E674" i="13"/>
  <c r="G565" i="13"/>
  <c r="E1280" i="11"/>
  <c r="D839" i="13"/>
  <c r="F196" i="11"/>
  <c r="D530" i="13"/>
  <c r="G875" i="13"/>
  <c r="D46" i="14"/>
  <c r="D262" i="10"/>
  <c r="E940" i="13"/>
  <c r="F1272" i="10"/>
  <c r="E513" i="10"/>
  <c r="G2194" i="11"/>
  <c r="E1721" i="11"/>
  <c r="G497" i="11"/>
  <c r="D2082" i="11"/>
  <c r="E2131" i="10"/>
  <c r="E1805" i="10"/>
  <c r="F531" i="11"/>
  <c r="E867" i="13"/>
  <c r="F354" i="13"/>
  <c r="G2315" i="10"/>
  <c r="D473" i="11"/>
  <c r="F840" i="14"/>
  <c r="F2472" i="7"/>
  <c r="G1219" i="13"/>
  <c r="E967" i="11"/>
  <c r="D225" i="13"/>
  <c r="E541" i="10"/>
  <c r="D623" i="13"/>
  <c r="D1764" i="13"/>
  <c r="E1578" i="10"/>
  <c r="E1724" i="13"/>
  <c r="F1348" i="13"/>
  <c r="G1778" i="13"/>
  <c r="F1163" i="14"/>
  <c r="G402" i="11"/>
  <c r="E2119" i="11"/>
  <c r="E797" i="13"/>
  <c r="E1053" i="11"/>
  <c r="F2021" i="10"/>
  <c r="F2140" i="10"/>
  <c r="E1323" i="13"/>
  <c r="G1153" i="13"/>
  <c r="D1020" i="10"/>
  <c r="F1324" i="10"/>
  <c r="F1167" i="13"/>
  <c r="G511" i="13"/>
  <c r="E1601" i="10"/>
  <c r="D1028" i="11"/>
  <c r="F623" i="10"/>
  <c r="E450" i="10"/>
  <c r="G394" i="13"/>
  <c r="D446" i="13"/>
  <c r="E225" i="13"/>
  <c r="F386" i="11"/>
  <c r="D1318" i="13"/>
  <c r="G1244" i="13"/>
  <c r="G1062" i="13"/>
  <c r="E1731" i="10"/>
  <c r="F491" i="13"/>
  <c r="F769" i="13"/>
  <c r="G1685" i="10"/>
  <c r="D1451" i="13"/>
  <c r="F567" i="10"/>
  <c r="G1364" i="13"/>
  <c r="F809" i="10"/>
  <c r="D407" i="10"/>
  <c r="E1575" i="13"/>
  <c r="E606" i="10"/>
  <c r="G1031" i="10"/>
  <c r="F640" i="11"/>
  <c r="F796" i="13"/>
  <c r="F1615" i="13"/>
  <c r="D1783" i="13"/>
  <c r="G649" i="13"/>
  <c r="D438" i="13"/>
  <c r="E1080" i="10"/>
  <c r="F362" i="13"/>
  <c r="G1658" i="10"/>
  <c r="F1235" i="13"/>
  <c r="G749" i="10"/>
  <c r="G1617" i="13"/>
  <c r="F1412" i="13"/>
  <c r="G80" i="7"/>
  <c r="G1394" i="11"/>
  <c r="F2051" i="11"/>
  <c r="D1813" i="11"/>
  <c r="F1782" i="13"/>
  <c r="E738" i="13"/>
  <c r="E1402" i="13"/>
  <c r="E260" i="11"/>
  <c r="G1262" i="10"/>
  <c r="D990" i="13"/>
  <c r="D275" i="13"/>
  <c r="E299" i="13"/>
  <c r="G1673" i="10"/>
  <c r="F1043" i="13"/>
  <c r="D1331" i="10"/>
  <c r="E222" i="5"/>
  <c r="G970" i="11"/>
  <c r="F974" i="13"/>
  <c r="D1781" i="7"/>
  <c r="E1574" i="7"/>
  <c r="G912" i="10"/>
  <c r="D543" i="13"/>
  <c r="E1441" i="10"/>
  <c r="G1426" i="10"/>
  <c r="D1738" i="13"/>
  <c r="D692" i="13"/>
  <c r="D284" i="13"/>
  <c r="F247" i="10"/>
  <c r="G1479" i="10"/>
  <c r="F1900" i="10"/>
  <c r="F763" i="10"/>
  <c r="E851" i="13"/>
  <c r="F984" i="13"/>
  <c r="G314" i="13"/>
  <c r="E922" i="13"/>
  <c r="D251" i="13"/>
  <c r="E448" i="10"/>
  <c r="E1369" i="10"/>
  <c r="F1118" i="10"/>
  <c r="E1061" i="10"/>
  <c r="G1010" i="13"/>
  <c r="E2002" i="7"/>
  <c r="G1738" i="13"/>
  <c r="G1961" i="10"/>
  <c r="G626" i="13"/>
  <c r="D1953" i="10"/>
  <c r="E1173" i="13"/>
  <c r="F740" i="13"/>
  <c r="E1390" i="13"/>
  <c r="D1469" i="13"/>
  <c r="G1741" i="13"/>
  <c r="F1011" i="13"/>
  <c r="D745" i="10"/>
  <c r="E680" i="10"/>
  <c r="D258" i="13"/>
  <c r="E1202" i="13"/>
  <c r="D28" i="10"/>
  <c r="F1669" i="10"/>
  <c r="E318" i="13"/>
  <c r="F246" i="7"/>
  <c r="F1761" i="13"/>
  <c r="D731" i="10"/>
  <c r="F547" i="10"/>
  <c r="D1330" i="13"/>
  <c r="G1864" i="10"/>
  <c r="F1474" i="10"/>
  <c r="D1136" i="10"/>
  <c r="G1457" i="10"/>
  <c r="F768" i="10"/>
  <c r="E1531" i="10"/>
  <c r="G1800" i="13"/>
  <c r="D440" i="10"/>
  <c r="G1554" i="13"/>
  <c r="F28" i="10"/>
  <c r="D1137" i="10"/>
  <c r="D1375" i="10"/>
  <c r="G938" i="13"/>
  <c r="G1173" i="10"/>
  <c r="G440" i="10"/>
  <c r="G2355" i="11"/>
  <c r="D844" i="11"/>
  <c r="G318" i="13"/>
  <c r="G1300" i="10"/>
  <c r="F2458" i="10"/>
  <c r="E621" i="13"/>
  <c r="F599" i="10"/>
  <c r="E651" i="13"/>
  <c r="E2213" i="7"/>
  <c r="G1778" i="7"/>
  <c r="D1032" i="10"/>
  <c r="G369" i="10"/>
  <c r="D245" i="13"/>
  <c r="D514" i="13"/>
  <c r="D326" i="10"/>
  <c r="F1611" i="10"/>
  <c r="E991" i="10"/>
  <c r="D2252" i="11"/>
  <c r="D629" i="11"/>
  <c r="G865" i="13"/>
  <c r="G2002" i="10"/>
  <c r="F1195" i="10"/>
  <c r="G801" i="13"/>
  <c r="E1793" i="10"/>
  <c r="G621" i="10"/>
  <c r="G817" i="11"/>
  <c r="D1231" i="13"/>
  <c r="E1014" i="13"/>
  <c r="D3043" i="7"/>
  <c r="F1834" i="7"/>
  <c r="F1966" i="10"/>
  <c r="F650" i="13"/>
  <c r="G2411" i="7"/>
  <c r="G350" i="13"/>
  <c r="E1770" i="10"/>
  <c r="E2185" i="11"/>
  <c r="F257" i="10"/>
  <c r="F1231" i="11"/>
  <c r="E1750" i="10"/>
  <c r="D303" i="13"/>
  <c r="F583" i="10"/>
  <c r="E731" i="13"/>
  <c r="F358" i="13"/>
  <c r="E3227" i="7"/>
  <c r="F1311" i="13"/>
  <c r="F1049" i="13"/>
  <c r="G2350" i="10"/>
  <c r="F74" i="13"/>
  <c r="F968" i="13"/>
  <c r="D32" i="13"/>
  <c r="G1601" i="13"/>
  <c r="G486" i="13"/>
  <c r="D1530" i="11"/>
  <c r="D578" i="10"/>
  <c r="G2376" i="10"/>
  <c r="G348" i="13"/>
  <c r="D605" i="13"/>
  <c r="G1653" i="11"/>
  <c r="F1272" i="13"/>
  <c r="E1515" i="13"/>
  <c r="E1107" i="13"/>
  <c r="D1681" i="13"/>
  <c r="E1291" i="10"/>
  <c r="F775" i="10"/>
  <c r="F1558" i="10"/>
  <c r="E1910" i="11"/>
  <c r="E432" i="11"/>
  <c r="D1948" i="11"/>
  <c r="F350" i="10"/>
  <c r="F1632" i="10"/>
  <c r="G1175" i="13"/>
  <c r="E1110" i="13"/>
  <c r="F627" i="13"/>
  <c r="E268" i="13"/>
  <c r="E1898" i="10"/>
  <c r="E2106" i="11"/>
  <c r="D473" i="13"/>
  <c r="F1065" i="13"/>
  <c r="E1612" i="10"/>
  <c r="E481" i="10"/>
  <c r="E96" i="7"/>
  <c r="E577" i="13"/>
  <c r="D1117" i="13"/>
  <c r="G1352" i="13"/>
  <c r="E1625" i="13"/>
  <c r="E1240" i="13"/>
  <c r="G780" i="13"/>
  <c r="G329" i="13"/>
  <c r="G1133" i="10"/>
  <c r="E919" i="10"/>
  <c r="E322" i="13"/>
  <c r="E424" i="10"/>
  <c r="G567" i="13"/>
  <c r="F1514" i="10"/>
  <c r="D572" i="11"/>
  <c r="F666" i="10"/>
  <c r="D907" i="10"/>
  <c r="G822" i="10"/>
  <c r="F427" i="11"/>
  <c r="D1529" i="13"/>
  <c r="G563" i="13"/>
  <c r="F1350" i="13"/>
  <c r="F1734" i="13"/>
  <c r="G203" i="10"/>
  <c r="F2159" i="10"/>
  <c r="D130" i="5"/>
  <c r="F2188" i="10"/>
  <c r="F488" i="10"/>
  <c r="F1830" i="10"/>
  <c r="G765" i="10"/>
  <c r="D700" i="13"/>
  <c r="F4" i="13"/>
  <c r="D1138" i="13"/>
  <c r="F467" i="13"/>
  <c r="F693" i="13"/>
  <c r="F463" i="11"/>
  <c r="E1027" i="13"/>
  <c r="F1670" i="13"/>
  <c r="G1677" i="13"/>
  <c r="E404" i="13"/>
  <c r="E522" i="10"/>
  <c r="F1430" i="13"/>
  <c r="G345" i="13"/>
  <c r="E1281" i="7"/>
  <c r="E30" i="13"/>
  <c r="E383" i="10"/>
  <c r="F1641" i="13"/>
  <c r="G465" i="7"/>
  <c r="D1575" i="7"/>
  <c r="E357" i="7"/>
  <c r="D1118" i="10"/>
  <c r="F289" i="10"/>
  <c r="D1302" i="13"/>
  <c r="D1286" i="10"/>
  <c r="F370" i="10"/>
  <c r="G270" i="13"/>
  <c r="F927" i="10"/>
  <c r="F1518" i="10"/>
  <c r="E34" i="13"/>
  <c r="G1099" i="10"/>
  <c r="F2460" i="7"/>
  <c r="F436" i="11"/>
  <c r="E1275" i="13"/>
  <c r="E1846" i="10"/>
  <c r="G2293" i="10"/>
  <c r="D1563" i="10"/>
  <c r="D622" i="10"/>
  <c r="G1425" i="10"/>
  <c r="E1379" i="10"/>
  <c r="E2208" i="7"/>
  <c r="E353" i="10"/>
  <c r="G2014" i="10"/>
  <c r="G425" i="7"/>
  <c r="G1412" i="13"/>
  <c r="F990" i="13"/>
  <c r="G1755" i="11"/>
  <c r="D778" i="10"/>
  <c r="F1328" i="13"/>
  <c r="G1099" i="13"/>
  <c r="F1424" i="13"/>
  <c r="F873" i="13"/>
  <c r="E603" i="13"/>
  <c r="F369" i="7"/>
  <c r="D259" i="13"/>
  <c r="F1196" i="13"/>
  <c r="G420" i="13"/>
  <c r="G1153" i="10"/>
  <c r="D2007" i="10"/>
  <c r="F1126" i="13"/>
  <c r="G1763" i="7"/>
  <c r="D792" i="13"/>
  <c r="G1919" i="10"/>
  <c r="E2850" i="7"/>
  <c r="E1114" i="10"/>
  <c r="F1971" i="7"/>
  <c r="G2034" i="10"/>
  <c r="D704" i="13"/>
  <c r="F492" i="11"/>
  <c r="E1643" i="11"/>
  <c r="F943" i="10"/>
  <c r="D1754" i="10"/>
  <c r="E428" i="13"/>
  <c r="F3342" i="7"/>
  <c r="D396" i="10"/>
  <c r="D730" i="13"/>
  <c r="D573" i="13"/>
  <c r="G1174" i="13"/>
  <c r="E411" i="10"/>
  <c r="F88" i="7"/>
  <c r="D597" i="13"/>
  <c r="F1165" i="5"/>
  <c r="G1126" i="13"/>
  <c r="D2126" i="10"/>
  <c r="F1548" i="13"/>
  <c r="D511" i="13"/>
  <c r="G3325" i="7"/>
  <c r="F1238" i="13"/>
  <c r="G780" i="11"/>
  <c r="E982" i="13"/>
  <c r="D1081" i="10"/>
  <c r="E1145" i="13"/>
  <c r="E425" i="13"/>
  <c r="D1935" i="10"/>
  <c r="F1301" i="10"/>
  <c r="D800" i="13"/>
  <c r="G945" i="11"/>
  <c r="D2444" i="10"/>
  <c r="D10" i="11"/>
  <c r="E652" i="13"/>
  <c r="G874" i="10"/>
  <c r="F1875" i="10"/>
  <c r="E1635" i="10"/>
  <c r="E313" i="13"/>
  <c r="D324" i="11"/>
  <c r="F553" i="13"/>
  <c r="E755" i="13"/>
  <c r="F748" i="13"/>
  <c r="D133" i="5"/>
  <c r="E946" i="10"/>
  <c r="E356" i="10"/>
  <c r="G778" i="13"/>
  <c r="F1708" i="10"/>
  <c r="F323" i="13"/>
  <c r="F1888" i="7"/>
  <c r="G120" i="5"/>
  <c r="G2244" i="10"/>
  <c r="D1849" i="11"/>
  <c r="F1300" i="13"/>
  <c r="F1322" i="13"/>
  <c r="G1762" i="11"/>
  <c r="F930" i="13"/>
  <c r="F512" i="13"/>
  <c r="F725" i="13"/>
  <c r="E1450" i="13"/>
  <c r="D497" i="7"/>
  <c r="F435" i="10"/>
  <c r="F275" i="11"/>
  <c r="G2040" i="7"/>
  <c r="E1380" i="13"/>
  <c r="D1629" i="11"/>
  <c r="E873" i="11"/>
  <c r="F2233" i="10"/>
  <c r="D1559" i="10"/>
  <c r="E2470" i="7"/>
  <c r="G1839" i="10"/>
  <c r="F726" i="10"/>
  <c r="F12" i="10"/>
  <c r="G366" i="13"/>
  <c r="G406" i="7"/>
  <c r="F958" i="14"/>
  <c r="F1119" i="13"/>
  <c r="E1291" i="13"/>
  <c r="E1907" i="10"/>
  <c r="E1682" i="10"/>
  <c r="F404" i="7"/>
  <c r="D451" i="10"/>
  <c r="E583" i="10"/>
  <c r="G355" i="10"/>
  <c r="F1817" i="10"/>
  <c r="G1574" i="10"/>
  <c r="E1265" i="13"/>
  <c r="D1058" i="10"/>
  <c r="G244" i="11"/>
  <c r="G1059" i="13"/>
  <c r="D8" i="13"/>
  <c r="E648" i="11"/>
  <c r="G952" i="13"/>
  <c r="D2449" i="10"/>
  <c r="D1427" i="11"/>
  <c r="F2167" i="5"/>
  <c r="F1746" i="13"/>
  <c r="G757" i="13"/>
  <c r="F3086" i="7"/>
  <c r="D1020" i="13"/>
  <c r="D674" i="13"/>
  <c r="F1277" i="13"/>
  <c r="G1652" i="10"/>
  <c r="D1799" i="13"/>
  <c r="F491" i="10"/>
  <c r="E770" i="13"/>
  <c r="D702" i="13"/>
  <c r="F825" i="13"/>
  <c r="E962" i="13"/>
  <c r="F664" i="13"/>
  <c r="D859" i="13"/>
  <c r="G1090" i="13"/>
  <c r="G1199" i="10"/>
  <c r="F678" i="10"/>
  <c r="D1845" i="10"/>
  <c r="G1109" i="13"/>
  <c r="E369" i="10"/>
  <c r="E601" i="10"/>
  <c r="F773" i="10"/>
  <c r="F1588" i="11"/>
  <c r="G505" i="13"/>
  <c r="D1631" i="13"/>
  <c r="E927" i="13"/>
  <c r="G399" i="13"/>
  <c r="G969" i="13"/>
  <c r="D1022" i="10"/>
  <c r="E274" i="13"/>
  <c r="D394" i="13"/>
  <c r="D1533" i="13"/>
  <c r="E300" i="13"/>
  <c r="D571" i="13"/>
  <c r="E579" i="13"/>
  <c r="D1753" i="10"/>
  <c r="G620" i="13"/>
  <c r="G761" i="10"/>
  <c r="F828" i="10"/>
  <c r="F868" i="11"/>
  <c r="E917" i="13"/>
  <c r="E329" i="13"/>
  <c r="G769" i="13"/>
  <c r="F1294" i="11"/>
  <c r="E1006" i="10"/>
  <c r="D944" i="13"/>
  <c r="G1727" i="10"/>
  <c r="F1462" i="11"/>
  <c r="F1899" i="10"/>
  <c r="F1204" i="13"/>
  <c r="D929" i="13"/>
  <c r="G1640" i="7"/>
  <c r="G2420" i="7"/>
  <c r="G298" i="10"/>
  <c r="G548" i="10"/>
  <c r="D940" i="13"/>
  <c r="F1676" i="11"/>
  <c r="E799" i="11"/>
  <c r="G993" i="13"/>
  <c r="F374" i="10"/>
  <c r="E733" i="10"/>
  <c r="D1494" i="13"/>
  <c r="E732" i="10"/>
  <c r="D1758" i="10"/>
  <c r="E647" i="10"/>
  <c r="G475" i="13"/>
  <c r="E793" i="13"/>
  <c r="D1103" i="13"/>
  <c r="D258" i="10"/>
  <c r="G821" i="13"/>
  <c r="E284" i="7"/>
  <c r="E493" i="13"/>
  <c r="F1913" i="10"/>
  <c r="F1110" i="13"/>
  <c r="D997" i="13"/>
  <c r="E621" i="10"/>
  <c r="D1335" i="10"/>
  <c r="D502" i="10"/>
  <c r="F1685" i="13"/>
  <c r="E486" i="10"/>
  <c r="F461" i="11"/>
  <c r="G531" i="10"/>
  <c r="G423" i="11"/>
  <c r="D923" i="13"/>
  <c r="F299" i="10"/>
  <c r="D880" i="13"/>
  <c r="F884" i="10"/>
  <c r="G685" i="13"/>
  <c r="G848" i="13"/>
  <c r="G1613" i="13"/>
  <c r="G869" i="13"/>
  <c r="D1830" i="11"/>
  <c r="F1629" i="11"/>
  <c r="F1601" i="13"/>
  <c r="G452" i="10"/>
  <c r="D442" i="7"/>
  <c r="F697" i="13"/>
  <c r="E1928" i="10"/>
  <c r="D1679" i="13"/>
  <c r="F1112" i="10"/>
  <c r="E525" i="13"/>
  <c r="D1698" i="13"/>
  <c r="F1237" i="13"/>
  <c r="E2062" i="11"/>
  <c r="F753" i="13"/>
  <c r="G821" i="10"/>
  <c r="F535" i="13"/>
  <c r="D1455" i="13"/>
  <c r="G1922" i="10"/>
  <c r="D2400" i="10"/>
  <c r="F941" i="13"/>
  <c r="F747" i="13"/>
  <c r="G584" i="11"/>
  <c r="G2227" i="10"/>
  <c r="E1455" i="11"/>
  <c r="F1495" i="10"/>
  <c r="E2143" i="10"/>
  <c r="G699" i="13"/>
  <c r="G40" i="11"/>
  <c r="D2114" i="10"/>
  <c r="G1698" i="13"/>
  <c r="G1735" i="13"/>
  <c r="E253" i="13"/>
  <c r="E734" i="10"/>
  <c r="G385" i="10"/>
  <c r="E817" i="13"/>
  <c r="G1082" i="13"/>
  <c r="G577" i="11"/>
  <c r="D819" i="10"/>
  <c r="E428" i="10"/>
  <c r="D1589" i="10"/>
  <c r="G785" i="10"/>
  <c r="D247" i="13"/>
  <c r="D36" i="10"/>
  <c r="E550" i="11"/>
  <c r="D1094" i="13"/>
  <c r="F1608" i="13"/>
  <c r="G864" i="13"/>
  <c r="D1849" i="10"/>
  <c r="E1243" i="13"/>
  <c r="F1467" i="13"/>
  <c r="F436" i="10"/>
  <c r="E480" i="10"/>
  <c r="G845" i="13"/>
  <c r="D270" i="13"/>
  <c r="D476" i="13"/>
  <c r="F717" i="13"/>
  <c r="G1162" i="13"/>
  <c r="G1619" i="13"/>
  <c r="E478" i="13"/>
  <c r="E1805" i="11"/>
  <c r="G1394" i="10"/>
  <c r="F1017" i="5"/>
  <c r="D1457" i="13"/>
  <c r="G547" i="13"/>
  <c r="E1115" i="11"/>
  <c r="G1376" i="13"/>
  <c r="E819" i="13"/>
  <c r="D369" i="13"/>
  <c r="G542" i="13"/>
  <c r="F898" i="13"/>
  <c r="E511" i="13"/>
  <c r="F789" i="13"/>
  <c r="F505" i="13"/>
  <c r="E671" i="10"/>
  <c r="D43" i="7"/>
  <c r="D16" i="10"/>
  <c r="E978" i="13"/>
  <c r="E1690" i="13"/>
  <c r="E3210" i="7"/>
  <c r="D1499" i="13"/>
  <c r="E627" i="11"/>
  <c r="E539" i="13"/>
  <c r="G684" i="13"/>
  <c r="G225" i="13"/>
  <c r="D1051" i="11"/>
  <c r="F815" i="10"/>
  <c r="F1170" i="13"/>
  <c r="E3486" i="7"/>
  <c r="E1140" i="13"/>
  <c r="G2117" i="10"/>
  <c r="E605" i="13"/>
  <c r="G619" i="13"/>
  <c r="D525" i="11"/>
  <c r="G1854" i="5"/>
  <c r="F1016" i="13"/>
  <c r="E327" i="10"/>
  <c r="F1077" i="13"/>
  <c r="E751" i="10"/>
  <c r="F1071" i="13"/>
  <c r="G1113" i="13"/>
  <c r="F894" i="11"/>
  <c r="E419" i="5"/>
  <c r="G779" i="10"/>
  <c r="G262" i="10"/>
  <c r="F1379" i="10"/>
  <c r="F348" i="7"/>
  <c r="D2009" i="7"/>
  <c r="D945" i="13"/>
  <c r="E36" i="11"/>
  <c r="F463" i="7"/>
  <c r="E482" i="13"/>
  <c r="D741" i="13"/>
  <c r="E3191" i="7"/>
  <c r="E1100" i="13"/>
  <c r="D323" i="11"/>
  <c r="G2319" i="10"/>
  <c r="D1350" i="11"/>
  <c r="G1086" i="13"/>
  <c r="G623" i="13"/>
  <c r="D734" i="10"/>
  <c r="D331" i="13"/>
  <c r="D1053" i="10"/>
  <c r="G1069" i="13"/>
  <c r="F460" i="10"/>
  <c r="G883" i="10"/>
  <c r="E694" i="10"/>
  <c r="D252" i="13"/>
  <c r="F1197" i="13"/>
  <c r="F503" i="10"/>
  <c r="D1623" i="13"/>
  <c r="F1153" i="10"/>
  <c r="F1288" i="5"/>
  <c r="F1955" i="5"/>
  <c r="F1133" i="11"/>
  <c r="G1488" i="13"/>
  <c r="G595" i="10"/>
  <c r="G1293" i="13"/>
  <c r="E1815" i="10"/>
  <c r="G603" i="13"/>
  <c r="D1688" i="10"/>
  <c r="G88" i="7"/>
  <c r="E1366" i="13"/>
  <c r="D610" i="13"/>
  <c r="F132" i="7"/>
  <c r="F430" i="10"/>
  <c r="D794" i="13"/>
  <c r="G307" i="13"/>
  <c r="G1370" i="10"/>
  <c r="E350" i="10"/>
  <c r="D246" i="13"/>
  <c r="F492" i="13"/>
  <c r="F1421" i="13"/>
  <c r="F2224" i="11"/>
  <c r="G702" i="10"/>
  <c r="D682" i="11"/>
  <c r="E1650" i="10"/>
  <c r="G1342" i="13"/>
  <c r="D1882" i="7"/>
  <c r="F2444" i="10"/>
  <c r="E1247" i="10"/>
  <c r="F1041" i="13"/>
  <c r="D1530" i="10"/>
  <c r="F1760" i="13"/>
  <c r="G377" i="7"/>
  <c r="F888" i="10"/>
  <c r="D627" i="10"/>
  <c r="E1496" i="13"/>
  <c r="E779" i="13"/>
  <c r="E2433" i="10"/>
  <c r="G689" i="11"/>
  <c r="D1574" i="13"/>
  <c r="G1059" i="10"/>
  <c r="G1518" i="13"/>
  <c r="D664" i="13"/>
  <c r="F1644" i="13"/>
  <c r="D1257" i="11"/>
  <c r="G299" i="10"/>
  <c r="F268" i="11"/>
  <c r="D1075" i="10"/>
  <c r="F2198" i="10"/>
  <c r="G1608" i="11"/>
  <c r="D1895" i="5"/>
  <c r="E364" i="13"/>
  <c r="D474" i="13"/>
  <c r="F1731" i="13"/>
  <c r="D424" i="13"/>
  <c r="E565" i="13"/>
  <c r="E624" i="13"/>
  <c r="D1246" i="10"/>
  <c r="G880" i="13"/>
  <c r="D289" i="10"/>
  <c r="F2374" i="7"/>
  <c r="G1593" i="13"/>
  <c r="G260" i="13"/>
  <c r="F1321" i="10"/>
  <c r="D480" i="13"/>
  <c r="F889" i="13"/>
  <c r="D1065" i="10"/>
  <c r="F793" i="13"/>
  <c r="D546" i="13"/>
  <c r="G393" i="13"/>
  <c r="D1127" i="10"/>
  <c r="F433" i="10"/>
  <c r="E2454" i="10"/>
  <c r="F1683" i="10"/>
  <c r="F3049" i="7"/>
  <c r="D1781" i="13"/>
  <c r="G1586" i="10"/>
  <c r="F785" i="13"/>
  <c r="F1761" i="10"/>
  <c r="F1774" i="13"/>
  <c r="D12" i="13"/>
  <c r="E1312" i="10"/>
  <c r="G626" i="11"/>
  <c r="E434" i="13"/>
  <c r="G1850" i="10"/>
  <c r="E1607" i="13"/>
  <c r="F1068" i="13"/>
  <c r="F2260" i="10"/>
  <c r="F622" i="13"/>
  <c r="D1690" i="13"/>
  <c r="E927" i="10"/>
  <c r="D780" i="13"/>
  <c r="D2400" i="11"/>
  <c r="D1288" i="13"/>
  <c r="F1052" i="13"/>
  <c r="F906" i="13"/>
  <c r="G575" i="10"/>
  <c r="E705" i="10"/>
  <c r="D1037" i="13"/>
  <c r="E1319" i="11"/>
  <c r="E473" i="10"/>
  <c r="G1728" i="10"/>
  <c r="G2083" i="10"/>
  <c r="D1428" i="13"/>
  <c r="G1312" i="13"/>
  <c r="D711" i="13"/>
  <c r="E1943" i="10"/>
  <c r="D852" i="13"/>
  <c r="D554" i="13"/>
  <c r="E824" i="13"/>
  <c r="E331" i="13"/>
  <c r="G430" i="11"/>
  <c r="G1673" i="13"/>
  <c r="G945" i="13"/>
  <c r="G494" i="13"/>
  <c r="D1083" i="10"/>
  <c r="D1287" i="13"/>
  <c r="F1344" i="13"/>
  <c r="G1458" i="13"/>
  <c r="F657" i="10"/>
  <c r="D746" i="10"/>
  <c r="D762" i="13"/>
  <c r="E1165" i="10"/>
  <c r="E594" i="13"/>
  <c r="F425" i="13"/>
  <c r="F407" i="13"/>
  <c r="G790" i="13"/>
  <c r="G1241" i="5"/>
  <c r="F674" i="13"/>
  <c r="E439" i="10"/>
  <c r="E893" i="13"/>
  <c r="D541" i="10"/>
  <c r="G1693" i="13"/>
  <c r="E1112" i="11"/>
  <c r="E258" i="10"/>
  <c r="D986" i="10"/>
  <c r="G863" i="10"/>
  <c r="E843" i="13"/>
  <c r="G1193" i="13"/>
  <c r="F998" i="13"/>
  <c r="F1175" i="13"/>
  <c r="E1352" i="10"/>
  <c r="E467" i="13"/>
  <c r="D1136" i="13"/>
  <c r="F2084" i="10"/>
  <c r="D818" i="10"/>
  <c r="D370" i="13"/>
  <c r="E1585" i="10"/>
  <c r="D2226" i="11"/>
  <c r="E2103" i="10"/>
  <c r="E1753" i="13"/>
  <c r="E1678" i="10"/>
  <c r="G841" i="10"/>
  <c r="E406" i="13"/>
  <c r="D498" i="10"/>
  <c r="F1597" i="10"/>
  <c r="E718" i="13"/>
  <c r="F1342" i="13"/>
  <c r="D631" i="10"/>
  <c r="F2461" i="10"/>
  <c r="G892" i="13"/>
  <c r="E1226" i="13"/>
  <c r="E1541" i="10"/>
  <c r="D878" i="11"/>
  <c r="G3440" i="7"/>
  <c r="G1094" i="10"/>
  <c r="E1315" i="13"/>
  <c r="D551" i="13"/>
  <c r="F586" i="13"/>
  <c r="F1219" i="13"/>
  <c r="G1897" i="5"/>
  <c r="F961" i="13"/>
  <c r="E885" i="10"/>
  <c r="G1557" i="13"/>
  <c r="E1086" i="10"/>
  <c r="E1005" i="13"/>
  <c r="D265" i="11"/>
  <c r="D2967" i="7"/>
  <c r="G760" i="10"/>
  <c r="F1172" i="10"/>
  <c r="F686" i="10"/>
  <c r="D1232" i="13"/>
  <c r="D657" i="13"/>
  <c r="D2079" i="7"/>
  <c r="F445" i="10"/>
  <c r="D271" i="11"/>
  <c r="F1351" i="10"/>
  <c r="D1422" i="13"/>
  <c r="E1237" i="10"/>
  <c r="D1036" i="5"/>
  <c r="F561" i="11"/>
  <c r="E1047" i="13"/>
  <c r="E1519" i="10"/>
  <c r="F819" i="13"/>
  <c r="D1245" i="10"/>
  <c r="E913" i="13"/>
  <c r="D1407" i="10"/>
  <c r="E208" i="5"/>
  <c r="G364" i="5"/>
  <c r="E2826" i="7"/>
  <c r="G1297" i="10"/>
  <c r="G1623" i="10"/>
  <c r="D2368" i="7"/>
  <c r="E457" i="13"/>
  <c r="E1583" i="11"/>
  <c r="G766" i="11"/>
  <c r="G902" i="11"/>
  <c r="F2425" i="11"/>
  <c r="G1400" i="10"/>
  <c r="D1397" i="13"/>
  <c r="G471" i="11"/>
  <c r="G1495" i="13"/>
  <c r="D697" i="13"/>
  <c r="G1664" i="7"/>
  <c r="D975" i="13"/>
  <c r="G717" i="13"/>
  <c r="E1509" i="11"/>
  <c r="E414" i="13"/>
  <c r="D147" i="7"/>
  <c r="G1777" i="10"/>
  <c r="G454" i="13"/>
  <c r="E1364" i="10"/>
  <c r="D2019" i="10"/>
  <c r="G616" i="10"/>
  <c r="G26" i="10"/>
  <c r="G1245" i="10"/>
  <c r="E1192" i="10"/>
  <c r="G539" i="10"/>
  <c r="E1177" i="13"/>
  <c r="E1133" i="13"/>
  <c r="G2966" i="7"/>
  <c r="E1922" i="11"/>
  <c r="G567" i="10"/>
  <c r="E699" i="10"/>
  <c r="G839" i="13"/>
  <c r="D396" i="13"/>
  <c r="G449" i="13"/>
  <c r="G854" i="5"/>
  <c r="F1282" i="13"/>
  <c r="E1936" i="10"/>
  <c r="F430" i="13"/>
  <c r="F634" i="10"/>
  <c r="E414" i="10"/>
  <c r="D1789" i="5"/>
  <c r="F1529" i="10"/>
  <c r="D573" i="10"/>
  <c r="D709" i="13"/>
  <c r="E834" i="11"/>
  <c r="E1088" i="13"/>
  <c r="F945" i="13"/>
  <c r="E1757" i="14"/>
  <c r="D74" i="7"/>
  <c r="E1102" i="13"/>
  <c r="G1517" i="13"/>
  <c r="F827" i="13"/>
  <c r="G364" i="13"/>
  <c r="E3247" i="7"/>
  <c r="E1054" i="10"/>
  <c r="D1437" i="14"/>
  <c r="G465" i="11"/>
  <c r="F374" i="13"/>
  <c r="E729" i="13"/>
  <c r="E1161" i="13"/>
  <c r="G534" i="10"/>
  <c r="D1421" i="10"/>
  <c r="E401" i="13"/>
  <c r="D286" i="11"/>
  <c r="E1064" i="13"/>
  <c r="G1169" i="13"/>
  <c r="F337" i="13"/>
  <c r="F2337" i="10"/>
  <c r="G470" i="11"/>
  <c r="F544" i="13"/>
  <c r="E478" i="10"/>
  <c r="E816" i="13"/>
  <c r="D1877" i="10"/>
  <c r="F909" i="13"/>
  <c r="G661" i="11"/>
  <c r="D1079" i="13"/>
  <c r="F899" i="10"/>
  <c r="D1289" i="13"/>
  <c r="D338" i="13"/>
  <c r="G2490" i="7"/>
  <c r="D1591" i="10"/>
  <c r="D2321" i="10"/>
  <c r="F855" i="13"/>
  <c r="F264" i="5"/>
  <c r="G1141" i="13"/>
  <c r="D1073" i="13"/>
  <c r="G919" i="13"/>
  <c r="E1468" i="10"/>
  <c r="E862" i="10"/>
  <c r="E737" i="13"/>
  <c r="E22" i="13"/>
  <c r="G286" i="13"/>
  <c r="D797" i="13"/>
  <c r="F2367" i="10"/>
  <c r="E1081" i="10"/>
  <c r="F2734" i="7"/>
  <c r="G1656" i="10"/>
  <c r="G2202" i="10"/>
  <c r="E691" i="13"/>
  <c r="F969" i="14"/>
  <c r="D906" i="13"/>
  <c r="G1104" i="10"/>
  <c r="F1289" i="13"/>
  <c r="G284" i="11"/>
  <c r="D1022" i="13"/>
  <c r="E932" i="10"/>
  <c r="E1160" i="13"/>
  <c r="E2377" i="10"/>
  <c r="F576" i="10"/>
  <c r="F1650" i="13"/>
  <c r="E1739" i="13"/>
  <c r="G175" i="7"/>
  <c r="D966" i="11"/>
  <c r="E855" i="10"/>
  <c r="F2101" i="10"/>
  <c r="E2635" i="7"/>
  <c r="G2198" i="11"/>
  <c r="D574" i="14"/>
  <c r="E526" i="13"/>
  <c r="G1779" i="10"/>
  <c r="E2330" i="7"/>
  <c r="F468" i="7"/>
  <c r="D877" i="10"/>
  <c r="E571" i="13"/>
  <c r="G435" i="7"/>
  <c r="G1750" i="11"/>
  <c r="E942" i="10"/>
  <c r="G910" i="13"/>
  <c r="F1171" i="10"/>
  <c r="F894" i="13"/>
  <c r="G756" i="13"/>
  <c r="D943" i="13"/>
  <c r="F290" i="10"/>
  <c r="D1273" i="13"/>
  <c r="E1571" i="11"/>
  <c r="D1013" i="13"/>
  <c r="G2028" i="7"/>
  <c r="E655" i="13"/>
  <c r="F3126" i="7"/>
  <c r="E1406" i="13"/>
  <c r="D1821" i="10"/>
  <c r="E407" i="11"/>
  <c r="D38" i="14"/>
  <c r="F1633" i="10"/>
  <c r="D628" i="13"/>
  <c r="D1094" i="14"/>
  <c r="G1009" i="13"/>
  <c r="D1992" i="10"/>
  <c r="E1588" i="13"/>
  <c r="D2285" i="5"/>
  <c r="D624" i="10"/>
  <c r="D1264" i="13"/>
  <c r="F938" i="13"/>
  <c r="G1103" i="10"/>
  <c r="D1139" i="13"/>
  <c r="E631" i="13"/>
  <c r="G1242" i="10"/>
  <c r="G908" i="10"/>
  <c r="F868" i="10"/>
  <c r="F973" i="13"/>
  <c r="G533" i="13"/>
  <c r="F931" i="10"/>
  <c r="D350" i="13"/>
  <c r="F725" i="10"/>
  <c r="E1414" i="13"/>
  <c r="F753" i="10"/>
  <c r="D552" i="13"/>
  <c r="G2855" i="7"/>
  <c r="F1254" i="13"/>
  <c r="G1913" i="11"/>
  <c r="F588" i="13"/>
  <c r="G2073" i="11"/>
  <c r="E977" i="10"/>
  <c r="F551" i="11"/>
  <c r="E1987" i="10"/>
  <c r="D2399" i="10"/>
  <c r="F894" i="10"/>
  <c r="G1720" i="13"/>
  <c r="G1998" i="10"/>
  <c r="G1456" i="13"/>
  <c r="F252" i="13"/>
  <c r="F642" i="10"/>
  <c r="G1630" i="13"/>
  <c r="E864" i="10"/>
  <c r="F20" i="13"/>
  <c r="F351" i="10"/>
  <c r="E1707" i="13"/>
  <c r="D988" i="10"/>
  <c r="D775" i="10"/>
  <c r="G1067" i="13"/>
  <c r="E1127" i="10"/>
  <c r="F1286" i="13"/>
  <c r="F1292" i="13"/>
  <c r="E600" i="10"/>
  <c r="G460" i="13"/>
  <c r="G1263" i="14"/>
  <c r="G839" i="10"/>
  <c r="D1025" i="10"/>
  <c r="F1606" i="13"/>
  <c r="G501" i="13"/>
  <c r="G411" i="10"/>
  <c r="E1247" i="13"/>
  <c r="F918" i="13"/>
  <c r="G2217" i="10"/>
  <c r="G2062" i="10"/>
  <c r="F873" i="10"/>
  <c r="G1791" i="10"/>
  <c r="G417" i="13"/>
  <c r="F1386" i="13"/>
  <c r="D2205" i="10"/>
  <c r="D810" i="11"/>
  <c r="F413" i="7"/>
  <c r="G62" i="7"/>
  <c r="D1272" i="13"/>
  <c r="E2201" i="11"/>
  <c r="G1691" i="13"/>
  <c r="D724" i="13"/>
  <c r="G466" i="13"/>
  <c r="E971" i="13"/>
  <c r="F1544" i="13"/>
  <c r="D2144" i="10"/>
  <c r="D1755" i="11"/>
  <c r="D1764" i="10"/>
  <c r="E1751" i="10"/>
  <c r="E1178" i="13"/>
  <c r="G2185" i="10"/>
  <c r="G748" i="13"/>
  <c r="D390" i="13"/>
  <c r="D2105" i="7"/>
  <c r="G751" i="10"/>
  <c r="E2316" i="10"/>
  <c r="D1759" i="10"/>
  <c r="G1930" i="5"/>
  <c r="G1427" i="13"/>
  <c r="F468" i="10"/>
  <c r="D1121" i="10"/>
  <c r="F705" i="11"/>
  <c r="G705" i="13"/>
  <c r="F1108" i="13"/>
  <c r="E874" i="5"/>
  <c r="F388" i="13"/>
  <c r="G323" i="13"/>
  <c r="E1636" i="13"/>
  <c r="E1556" i="11"/>
  <c r="E617" i="13"/>
  <c r="G852" i="13"/>
  <c r="E960" i="13"/>
  <c r="D549" i="13"/>
  <c r="G1053" i="13"/>
  <c r="E594" i="10"/>
  <c r="G1998" i="11"/>
  <c r="G1780" i="13"/>
  <c r="G329" i="10"/>
  <c r="D1148" i="13"/>
  <c r="E1918" i="10"/>
  <c r="F1883" i="10"/>
  <c r="G637" i="10"/>
  <c r="E1062" i="13"/>
  <c r="E1318" i="13"/>
  <c r="F1142" i="10"/>
  <c r="G1373" i="13"/>
  <c r="F1096" i="13"/>
  <c r="G989" i="13"/>
  <c r="F779" i="13"/>
  <c r="D805" i="13"/>
  <c r="G461" i="13"/>
  <c r="E1194" i="11"/>
  <c r="D1817" i="10"/>
  <c r="F527" i="13"/>
  <c r="F1722" i="13"/>
  <c r="F543" i="13"/>
  <c r="E1573" i="13"/>
  <c r="G1716" i="13"/>
  <c r="D464" i="13"/>
  <c r="E502" i="10"/>
  <c r="F276" i="10"/>
  <c r="D951" i="13"/>
  <c r="F340" i="13"/>
  <c r="E650" i="13"/>
  <c r="E660" i="13"/>
  <c r="E835" i="11"/>
  <c r="G1244" i="5"/>
  <c r="F22" i="11"/>
  <c r="G386" i="13"/>
  <c r="F1206" i="10"/>
  <c r="D2173" i="7"/>
  <c r="G1327" i="11"/>
  <c r="E781" i="13"/>
  <c r="F539" i="13"/>
  <c r="F1986" i="7"/>
  <c r="D467" i="13"/>
  <c r="F669" i="13"/>
  <c r="F1359" i="11"/>
  <c r="D1151" i="11"/>
  <c r="F1152" i="10"/>
  <c r="G1111" i="13"/>
  <c r="D759" i="10"/>
  <c r="E2174" i="10"/>
  <c r="F1620" i="7"/>
  <c r="E289" i="13"/>
  <c r="E1303" i="10"/>
  <c r="F415" i="13"/>
  <c r="G1261" i="13"/>
  <c r="E1590" i="10"/>
  <c r="E845" i="13"/>
  <c r="F1519" i="13"/>
  <c r="F769" i="10"/>
  <c r="E549" i="10"/>
  <c r="E720" i="10"/>
  <c r="F979" i="13"/>
  <c r="F458" i="11"/>
  <c r="D1145" i="14"/>
  <c r="F1528" i="13"/>
  <c r="F1063" i="13"/>
  <c r="D359" i="7"/>
  <c r="F1114" i="13"/>
  <c r="D243" i="13"/>
  <c r="D1734" i="13"/>
  <c r="D509" i="13"/>
  <c r="D1482" i="13"/>
  <c r="F2424" i="10"/>
  <c r="E2035" i="10"/>
  <c r="E728" i="10"/>
  <c r="G278" i="10"/>
  <c r="G736" i="10"/>
  <c r="F1604" i="13"/>
  <c r="E1774" i="7"/>
  <c r="D849" i="10"/>
  <c r="E1021" i="13"/>
  <c r="E1120" i="11"/>
  <c r="F1081" i="13"/>
  <c r="G571" i="13"/>
  <c r="D1320" i="10"/>
  <c r="F752" i="13"/>
  <c r="F1335" i="13"/>
  <c r="D714" i="13"/>
  <c r="G1970" i="10"/>
  <c r="D985" i="11"/>
  <c r="E425" i="10"/>
  <c r="E906" i="13"/>
  <c r="G589" i="13"/>
  <c r="F1033" i="10"/>
  <c r="D2187" i="10"/>
  <c r="E1271" i="7"/>
  <c r="E430" i="10"/>
  <c r="G1877" i="11"/>
  <c r="E348" i="13"/>
  <c r="E870" i="13"/>
  <c r="D899" i="13"/>
  <c r="E544" i="13"/>
  <c r="F1667" i="5"/>
  <c r="G740" i="10"/>
  <c r="F521" i="13"/>
  <c r="G1770" i="13"/>
  <c r="F1697" i="11"/>
  <c r="F356" i="13"/>
  <c r="E1498" i="13"/>
  <c r="G834" i="13"/>
  <c r="F711" i="13"/>
  <c r="F952" i="13"/>
  <c r="G1565" i="13"/>
  <c r="G443" i="10"/>
  <c r="F454" i="10"/>
  <c r="D884" i="10"/>
  <c r="D772" i="10"/>
  <c r="F969" i="10"/>
  <c r="F1078" i="13"/>
  <c r="F274" i="11"/>
  <c r="F427" i="10"/>
  <c r="E949" i="10"/>
  <c r="G1100" i="11"/>
  <c r="D1229" i="10"/>
  <c r="G1103" i="13"/>
  <c r="D910" i="11"/>
  <c r="D642" i="13"/>
  <c r="F1518" i="11"/>
  <c r="G569" i="11"/>
  <c r="D1105" i="10"/>
  <c r="F1243" i="13"/>
  <c r="F1341" i="13"/>
  <c r="D1557" i="7"/>
  <c r="F1584" i="13"/>
  <c r="F1805" i="10"/>
  <c r="E1307" i="10"/>
  <c r="F38" i="13"/>
  <c r="E956" i="13"/>
  <c r="G1489" i="13"/>
  <c r="E243" i="10"/>
  <c r="G42" i="13"/>
  <c r="E1826" i="10"/>
  <c r="D1440" i="7"/>
  <c r="E386" i="10"/>
  <c r="D1370" i="10"/>
  <c r="F1623" i="13"/>
  <c r="F1061" i="11"/>
  <c r="E379" i="13"/>
  <c r="G1510" i="13"/>
  <c r="D1662" i="10"/>
  <c r="D456" i="10"/>
  <c r="G549" i="13"/>
  <c r="G2007" i="10"/>
  <c r="F971" i="10"/>
  <c r="G1719" i="13"/>
  <c r="F379" i="10"/>
  <c r="G1586" i="13"/>
  <c r="D1770" i="13"/>
  <c r="G2094" i="10"/>
  <c r="D1235" i="13"/>
  <c r="F609" i="10"/>
  <c r="D2599" i="7"/>
  <c r="G2306" i="10"/>
  <c r="E1589" i="13"/>
  <c r="F1060" i="10"/>
  <c r="G281" i="10"/>
  <c r="G1553" i="11"/>
  <c r="E1284" i="13"/>
  <c r="D297" i="13"/>
  <c r="E574" i="13"/>
  <c r="F581" i="13"/>
  <c r="F797" i="13"/>
  <c r="F1515" i="10"/>
  <c r="E2045" i="7"/>
  <c r="D2440" i="7"/>
  <c r="G477" i="13"/>
  <c r="F724" i="13"/>
  <c r="G999" i="13"/>
  <c r="D1167" i="10"/>
  <c r="D1432" i="10"/>
  <c r="G2204" i="5"/>
  <c r="E511" i="10"/>
  <c r="F1860" i="10"/>
  <c r="E403" i="13"/>
  <c r="G1202" i="11"/>
  <c r="G1479" i="13"/>
  <c r="E1829" i="10"/>
  <c r="F1926" i="10"/>
  <c r="F1159" i="10"/>
  <c r="G1425" i="13"/>
  <c r="E685" i="13"/>
  <c r="G429" i="13"/>
  <c r="D1121" i="13"/>
  <c r="E1781" i="10"/>
  <c r="D562" i="13"/>
  <c r="D1637" i="13"/>
  <c r="E1875" i="11"/>
  <c r="G1313" i="13"/>
  <c r="E479" i="10"/>
  <c r="E395" i="13"/>
  <c r="D833" i="13"/>
  <c r="E194" i="7"/>
  <c r="E501" i="13"/>
  <c r="G1388" i="10"/>
  <c r="D865" i="13"/>
  <c r="D1631" i="10"/>
  <c r="F783" i="13"/>
  <c r="G896" i="10"/>
  <c r="D1171" i="10"/>
  <c r="D1778" i="13"/>
  <c r="E933" i="13"/>
  <c r="F913" i="13"/>
  <c r="D1355" i="13"/>
  <c r="F1048" i="10"/>
  <c r="F489" i="13"/>
  <c r="G670" i="13"/>
  <c r="F734" i="13"/>
  <c r="E1446" i="11"/>
  <c r="D958" i="13"/>
  <c r="D1607" i="13"/>
  <c r="F537" i="11"/>
  <c r="F879" i="10"/>
  <c r="F1523" i="10"/>
  <c r="G1203" i="11"/>
  <c r="G593" i="13"/>
  <c r="G1733" i="13"/>
  <c r="D2186" i="11"/>
  <c r="D1222" i="13"/>
  <c r="D1252" i="10"/>
  <c r="G1254" i="10"/>
  <c r="E807" i="13"/>
  <c r="G287" i="13"/>
  <c r="D1354" i="13"/>
  <c r="G739" i="13"/>
  <c r="D630" i="10"/>
  <c r="F1094" i="13"/>
  <c r="F1617" i="13"/>
  <c r="F450" i="10"/>
  <c r="F497" i="13"/>
  <c r="F424" i="13"/>
  <c r="F827" i="10"/>
  <c r="F1675" i="13"/>
  <c r="G552" i="13"/>
  <c r="D1511" i="13"/>
  <c r="G426" i="10"/>
  <c r="D1144" i="11"/>
  <c r="E940" i="10"/>
  <c r="F1088" i="10"/>
  <c r="E503" i="13"/>
  <c r="F1498" i="13"/>
  <c r="E1157" i="10"/>
  <c r="F1110" i="10"/>
  <c r="E687" i="13"/>
  <c r="G1390" i="10"/>
  <c r="D1009" i="13"/>
  <c r="F1309" i="13"/>
  <c r="E846" i="13"/>
  <c r="E297" i="13"/>
  <c r="E531" i="13"/>
  <c r="F1390" i="10"/>
  <c r="G884" i="13"/>
  <c r="E487" i="11"/>
  <c r="F503" i="13"/>
  <c r="D1527" i="13"/>
  <c r="E322" i="7"/>
  <c r="F1909" i="11"/>
  <c r="E1182" i="5"/>
  <c r="D904" i="13"/>
  <c r="E857" i="13"/>
  <c r="E924" i="13"/>
  <c r="D626" i="13"/>
  <c r="E1786" i="11"/>
  <c r="D1027" i="11"/>
  <c r="E1266" i="11"/>
  <c r="D1030" i="10"/>
  <c r="D1206" i="13"/>
  <c r="E529" i="13"/>
  <c r="E1565" i="13"/>
  <c r="F460" i="13"/>
  <c r="G1154" i="13"/>
  <c r="E760" i="11"/>
  <c r="F1614" i="11"/>
  <c r="D548" i="13"/>
  <c r="G1211" i="13"/>
  <c r="D2411" i="10"/>
  <c r="D1424" i="10"/>
  <c r="F924" i="10"/>
  <c r="E433" i="10"/>
  <c r="G2378" i="10"/>
  <c r="G1554" i="10"/>
  <c r="D1860" i="11"/>
  <c r="E1368" i="10"/>
  <c r="F831" i="13"/>
  <c r="G936" i="10"/>
  <c r="E1617" i="10"/>
  <c r="G531" i="13"/>
  <c r="F597" i="13"/>
  <c r="E1356" i="13"/>
  <c r="G864" i="10"/>
  <c r="G859" i="13"/>
  <c r="G1276" i="13"/>
  <c r="F467" i="11"/>
  <c r="F1201" i="10"/>
  <c r="E1045" i="10"/>
  <c r="G1676" i="13"/>
  <c r="F1796" i="13"/>
  <c r="E1065" i="13"/>
  <c r="E1515" i="10"/>
  <c r="E1463" i="10"/>
  <c r="G419" i="13"/>
  <c r="G2327" i="10"/>
  <c r="E1267" i="10"/>
  <c r="D2268" i="7"/>
  <c r="G1090" i="10"/>
  <c r="F1417" i="13"/>
  <c r="F840" i="11"/>
  <c r="E1749" i="13"/>
  <c r="D1655" i="7"/>
  <c r="G847" i="13"/>
  <c r="E616" i="10"/>
  <c r="D1081" i="13"/>
  <c r="E1149" i="11"/>
  <c r="D2988" i="7"/>
  <c r="E1060" i="13"/>
  <c r="G1844" i="10"/>
  <c r="G1772" i="13"/>
  <c r="F1666" i="10"/>
  <c r="D1409" i="11"/>
  <c r="D361" i="7"/>
  <c r="G1351" i="13"/>
  <c r="G1564" i="13"/>
  <c r="G1881" i="7"/>
  <c r="E991" i="13"/>
  <c r="F1058" i="13"/>
  <c r="D2141" i="7"/>
  <c r="G889" i="11"/>
  <c r="E1152" i="13"/>
  <c r="D873" i="13"/>
  <c r="G2427" i="11"/>
  <c r="G1793" i="11"/>
  <c r="D1077" i="13"/>
  <c r="F427" i="13"/>
  <c r="E770" i="10"/>
  <c r="G528" i="10"/>
  <c r="F1361" i="10"/>
  <c r="F1275" i="13"/>
  <c r="E710" i="13"/>
  <c r="E1361" i="10"/>
  <c r="D669" i="13"/>
  <c r="F2120" i="11"/>
  <c r="F1628" i="13"/>
  <c r="E743" i="11"/>
  <c r="G211" i="5"/>
  <c r="D766" i="10"/>
  <c r="F1716" i="10"/>
  <c r="D1421" i="13"/>
  <c r="E842" i="13"/>
  <c r="G247" i="13"/>
  <c r="D575" i="13"/>
  <c r="G1437" i="13"/>
  <c r="F1398" i="10"/>
  <c r="G1022" i="10"/>
  <c r="G1680" i="13"/>
  <c r="F3312" i="7"/>
  <c r="F1178" i="13"/>
  <c r="E1066" i="10"/>
  <c r="G1572" i="10"/>
  <c r="D895" i="11"/>
  <c r="D545" i="10"/>
  <c r="F18" i="13"/>
  <c r="D784" i="13"/>
  <c r="G882" i="10"/>
  <c r="E555" i="10"/>
  <c r="F445" i="13"/>
  <c r="D1122" i="10"/>
  <c r="E1489" i="11"/>
  <c r="F273" i="10"/>
  <c r="F726" i="13"/>
  <c r="D758" i="13"/>
  <c r="F451" i="7"/>
  <c r="G20" i="7"/>
  <c r="D919" i="13"/>
  <c r="D1680" i="11"/>
  <c r="D2395" i="10"/>
  <c r="D489" i="10"/>
  <c r="F639" i="13"/>
  <c r="D1004" i="13"/>
  <c r="D606" i="13"/>
  <c r="F417" i="13"/>
  <c r="F601" i="13"/>
  <c r="G863" i="13"/>
  <c r="D675" i="11"/>
  <c r="E1332" i="13"/>
  <c r="E1613" i="7"/>
  <c r="G1356" i="13"/>
  <c r="E755" i="11"/>
  <c r="F334" i="13"/>
  <c r="F2141" i="10"/>
  <c r="E1581" i="10"/>
  <c r="E1139" i="13"/>
  <c r="G1224" i="13"/>
  <c r="D423" i="10"/>
  <c r="F875" i="13"/>
  <c r="F1262" i="13"/>
  <c r="D1814" i="7"/>
  <c r="E919" i="13"/>
  <c r="D347" i="7"/>
  <c r="D85" i="7"/>
  <c r="G1166" i="13"/>
  <c r="D1748" i="13"/>
  <c r="E1713" i="7"/>
  <c r="F749" i="10"/>
  <c r="E1757" i="13"/>
  <c r="D1404" i="10"/>
  <c r="F1277" i="10"/>
  <c r="D477" i="13"/>
  <c r="E2026" i="10"/>
  <c r="F1166" i="14"/>
  <c r="E280" i="7"/>
  <c r="G570" i="13"/>
  <c r="F741" i="10"/>
  <c r="G1762" i="13"/>
  <c r="G655" i="13"/>
  <c r="D1031" i="10"/>
  <c r="G2371" i="10"/>
  <c r="G2011" i="10"/>
  <c r="E1339" i="13"/>
  <c r="D1399" i="13"/>
  <c r="G1290" i="10"/>
  <c r="D1321" i="10"/>
  <c r="E1006" i="13"/>
  <c r="G39" i="10"/>
  <c r="G1159" i="13"/>
  <c r="E16" i="10"/>
  <c r="D2457" i="10"/>
  <c r="G748" i="11"/>
  <c r="F494" i="13"/>
  <c r="D1452" i="13"/>
  <c r="F464" i="10"/>
  <c r="F1500" i="5"/>
  <c r="D1990" i="5"/>
  <c r="D817" i="13"/>
  <c r="G1410" i="11"/>
  <c r="D1211" i="10"/>
  <c r="F1449" i="10"/>
  <c r="D759" i="13"/>
  <c r="G1765" i="13"/>
  <c r="E248" i="10"/>
  <c r="F1659" i="13"/>
  <c r="F1164" i="13"/>
  <c r="E450" i="13"/>
  <c r="E986" i="13"/>
  <c r="G1311" i="11"/>
  <c r="G1493" i="10"/>
  <c r="E666" i="13"/>
  <c r="G490" i="10"/>
  <c r="F989" i="13"/>
  <c r="D937" i="13"/>
  <c r="E363" i="7"/>
  <c r="E298" i="7"/>
  <c r="G1104" i="13"/>
  <c r="G1270" i="13"/>
  <c r="G377" i="11"/>
  <c r="E590" i="11"/>
  <c r="F2092" i="10"/>
  <c r="D773" i="10"/>
  <c r="F1093" i="13"/>
  <c r="G1383" i="13"/>
  <c r="E817" i="10"/>
  <c r="G1081" i="13"/>
  <c r="D756" i="13"/>
  <c r="G1783" i="10"/>
  <c r="E348" i="10"/>
  <c r="G1578" i="13"/>
  <c r="G646" i="13"/>
  <c r="F1671" i="10"/>
  <c r="F1479" i="13"/>
  <c r="G834" i="10"/>
  <c r="D1039" i="10"/>
  <c r="D386" i="13"/>
  <c r="D1394" i="13"/>
  <c r="F1267" i="13"/>
  <c r="E1654" i="10"/>
  <c r="D497" i="13"/>
  <c r="F18" i="5"/>
  <c r="F1128" i="10"/>
  <c r="D484" i="13"/>
  <c r="F683" i="11"/>
  <c r="D1601" i="10"/>
  <c r="D1280" i="13"/>
  <c r="D1187" i="13"/>
  <c r="G1884" i="7"/>
  <c r="D1195" i="10"/>
  <c r="G591" i="10"/>
  <c r="E326" i="13"/>
  <c r="G2300" i="10"/>
  <c r="F2405" i="11"/>
  <c r="D559" i="13"/>
  <c r="F1168" i="13"/>
  <c r="E1723" i="10"/>
  <c r="E596" i="10"/>
  <c r="D14" i="13"/>
  <c r="E867" i="10"/>
  <c r="F1762" i="13"/>
  <c r="E1267" i="13"/>
  <c r="F1203" i="13"/>
  <c r="F477" i="10"/>
  <c r="F294" i="10"/>
  <c r="F1422" i="11"/>
  <c r="G1706" i="13"/>
  <c r="G1671" i="10"/>
  <c r="F1594" i="7"/>
  <c r="G779" i="13"/>
  <c r="E363" i="13"/>
  <c r="E291" i="13"/>
  <c r="D574" i="13"/>
  <c r="E537" i="13"/>
  <c r="D922" i="10"/>
  <c r="E2530" i="7"/>
  <c r="G422" i="10"/>
  <c r="F472" i="10"/>
  <c r="F2046" i="11"/>
  <c r="F1347" i="13"/>
  <c r="F1231" i="13"/>
  <c r="F438" i="10"/>
  <c r="E1918" i="11"/>
  <c r="E346" i="10"/>
  <c r="E319" i="10"/>
  <c r="G1227" i="13"/>
  <c r="F342" i="11"/>
  <c r="E382" i="7"/>
  <c r="E887" i="13"/>
  <c r="G2044" i="7"/>
  <c r="F1927" i="10"/>
  <c r="G485" i="13"/>
  <c r="D1100" i="13"/>
  <c r="G889" i="13"/>
  <c r="G1969" i="10"/>
  <c r="F1602" i="13"/>
  <c r="G1705" i="10"/>
  <c r="F1105" i="13"/>
  <c r="D268" i="13"/>
  <c r="G562" i="10"/>
  <c r="E746" i="13"/>
  <c r="E1770" i="13"/>
  <c r="G2804" i="7"/>
  <c r="D870" i="13"/>
  <c r="F1173" i="13"/>
  <c r="D1786" i="13"/>
  <c r="E333" i="7"/>
  <c r="G2048" i="10"/>
  <c r="D1063" i="11"/>
  <c r="D1005" i="13"/>
  <c r="G2159" i="10"/>
  <c r="D383" i="13"/>
  <c r="E1507" i="10"/>
  <c r="F1366" i="13"/>
  <c r="E1879" i="10"/>
  <c r="D965" i="13"/>
  <c r="D635" i="10"/>
  <c r="G1603" i="13"/>
  <c r="D621" i="10"/>
  <c r="E815" i="13"/>
  <c r="F1207" i="13"/>
  <c r="D887" i="13"/>
  <c r="F1187" i="13"/>
  <c r="F928" i="10"/>
  <c r="F319" i="10"/>
  <c r="E24" i="10"/>
  <c r="G1502" i="13"/>
  <c r="D460" i="10"/>
  <c r="D1159" i="10"/>
  <c r="E1182" i="10"/>
  <c r="G970" i="13"/>
  <c r="D1033" i="5"/>
  <c r="G2037" i="5"/>
  <c r="E1056" i="13"/>
  <c r="E1136" i="13"/>
  <c r="F471" i="13"/>
  <c r="G605" i="11"/>
  <c r="G346" i="13"/>
  <c r="F968" i="10"/>
  <c r="D1526" i="10"/>
  <c r="G347" i="13"/>
  <c r="G367" i="11"/>
  <c r="F1301" i="13"/>
  <c r="G1264" i="10"/>
  <c r="E1524" i="13"/>
  <c r="D1024" i="13"/>
  <c r="F932" i="13"/>
  <c r="F644" i="13"/>
  <c r="F1129" i="11"/>
  <c r="E1398" i="13"/>
  <c r="D2170" i="11"/>
  <c r="F1026" i="13"/>
  <c r="D1405" i="13"/>
  <c r="D340" i="14"/>
  <c r="F1384" i="13"/>
  <c r="F400" i="7"/>
  <c r="D1638" i="13"/>
  <c r="F1454" i="10"/>
  <c r="F741" i="13"/>
  <c r="G1268" i="13"/>
  <c r="F2952" i="7"/>
  <c r="G742" i="13"/>
  <c r="F386" i="13"/>
  <c r="E1131" i="10"/>
  <c r="D441" i="10"/>
  <c r="G663" i="11"/>
  <c r="G2322" i="10"/>
  <c r="F1654" i="10"/>
  <c r="D240" i="13"/>
  <c r="G256" i="5"/>
  <c r="E2419" i="10"/>
  <c r="D685" i="13"/>
  <c r="G935" i="10"/>
  <c r="F1004" i="13"/>
  <c r="F856" i="13"/>
  <c r="E435" i="13"/>
  <c r="G1008" i="5"/>
  <c r="E558" i="13"/>
  <c r="F355" i="13"/>
  <c r="F2180" i="10"/>
  <c r="F1591" i="13"/>
  <c r="F1329" i="13"/>
  <c r="E1436" i="11"/>
  <c r="F1725" i="11"/>
  <c r="F1053" i="13"/>
  <c r="F1076" i="10"/>
  <c r="F649" i="13"/>
  <c r="G365" i="7"/>
  <c r="E324" i="13"/>
  <c r="F857" i="10"/>
  <c r="G1601" i="10"/>
  <c r="E543" i="13"/>
  <c r="D1982" i="7"/>
  <c r="F1013" i="10"/>
  <c r="F276" i="13"/>
  <c r="D2096" i="7"/>
  <c r="F1779" i="13"/>
  <c r="G2049" i="10"/>
  <c r="G2375" i="7"/>
  <c r="D548" i="10"/>
  <c r="D2310" i="10"/>
  <c r="E579" i="14"/>
  <c r="E1210" i="13"/>
  <c r="E624" i="10"/>
  <c r="F662" i="13"/>
  <c r="F788" i="13"/>
  <c r="F1800" i="13"/>
  <c r="D1347" i="7"/>
  <c r="D1126" i="13"/>
  <c r="E1582" i="13"/>
  <c r="E1523" i="11"/>
  <c r="E18" i="13"/>
  <c r="G2326" i="10"/>
  <c r="E624" i="5"/>
  <c r="E1191" i="10"/>
  <c r="E1260" i="13"/>
  <c r="D1590" i="10"/>
  <c r="D845" i="13"/>
  <c r="F2112" i="11"/>
  <c r="E1391" i="10"/>
  <c r="D1142" i="13"/>
  <c r="E632" i="11"/>
  <c r="E3194" i="7"/>
  <c r="E2302" i="10"/>
  <c r="F424" i="10"/>
  <c r="G1135" i="13"/>
  <c r="E900" i="13"/>
  <c r="E1923" i="10"/>
  <c r="F1024" i="10"/>
  <c r="E2466" i="7"/>
  <c r="F1063" i="11"/>
  <c r="G600" i="13"/>
  <c r="E1036" i="13"/>
  <c r="F645" i="13"/>
  <c r="D1730" i="13"/>
  <c r="F687" i="11"/>
  <c r="G677" i="10"/>
  <c r="E223" i="5"/>
  <c r="E443" i="10"/>
  <c r="F779" i="10"/>
  <c r="G1487" i="13"/>
  <c r="E450" i="7"/>
  <c r="E693" i="13"/>
  <c r="E1103" i="14"/>
  <c r="E1593" i="7"/>
  <c r="F903" i="10"/>
  <c r="D1547" i="13"/>
  <c r="F1863" i="5"/>
  <c r="D1150" i="10"/>
  <c r="F454" i="11"/>
  <c r="E1014" i="10"/>
  <c r="D475" i="13"/>
  <c r="G481" i="7"/>
  <c r="E270" i="13"/>
  <c r="F841" i="13"/>
  <c r="F1103" i="11"/>
  <c r="E1906" i="10"/>
  <c r="D946" i="13"/>
  <c r="G536" i="11"/>
  <c r="E1022" i="10"/>
  <c r="D1988" i="10"/>
  <c r="G418" i="10"/>
  <c r="E765" i="13"/>
  <c r="E691" i="10"/>
  <c r="D1183" i="10"/>
  <c r="G1694" i="10"/>
  <c r="E1120" i="13"/>
  <c r="E723" i="13"/>
  <c r="G1892" i="10"/>
  <c r="F2396" i="10"/>
  <c r="G1081" i="10"/>
  <c r="G525" i="13"/>
  <c r="G380" i="13"/>
  <c r="D1642" i="5"/>
  <c r="D1453" i="13"/>
  <c r="F1979" i="10"/>
  <c r="F1892" i="7"/>
  <c r="G1048" i="13"/>
  <c r="D1571" i="13"/>
  <c r="D634" i="11"/>
  <c r="D266" i="11"/>
  <c r="G1375" i="13"/>
  <c r="E987" i="10"/>
  <c r="F766" i="13"/>
  <c r="D668" i="13"/>
  <c r="E1779" i="13"/>
  <c r="F696" i="10"/>
  <c r="F807" i="13"/>
  <c r="D428" i="13"/>
  <c r="E1534" i="11"/>
  <c r="F1684" i="7"/>
  <c r="E1146" i="13"/>
  <c r="F2029" i="7"/>
  <c r="E1303" i="14"/>
  <c r="G1439" i="13"/>
  <c r="G2157" i="11"/>
  <c r="E1724" i="10"/>
  <c r="F1436" i="11"/>
  <c r="G821" i="11"/>
  <c r="D593" i="10"/>
  <c r="G836" i="13"/>
  <c r="E799" i="13"/>
  <c r="D970" i="13"/>
  <c r="F1970" i="5"/>
  <c r="D1034" i="13"/>
  <c r="G1023" i="13"/>
  <c r="D1173" i="10"/>
  <c r="D1131" i="13"/>
  <c r="E327" i="13"/>
  <c r="F561" i="10"/>
  <c r="G456" i="13"/>
  <c r="F1763" i="13"/>
  <c r="F249" i="13"/>
  <c r="F1273" i="11"/>
  <c r="G965" i="11"/>
  <c r="E1397" i="13"/>
  <c r="F838" i="10"/>
  <c r="F889" i="10"/>
  <c r="F1726" i="13"/>
  <c r="D348" i="10"/>
  <c r="E1535" i="13"/>
  <c r="D2181" i="7"/>
  <c r="G1677" i="7"/>
  <c r="G926" i="13"/>
  <c r="D524" i="11"/>
  <c r="F1831" i="10"/>
  <c r="G1073" i="13"/>
  <c r="F1143" i="13"/>
  <c r="E1102" i="10"/>
  <c r="E614" i="14"/>
  <c r="F1729" i="13"/>
  <c r="F1561" i="13"/>
  <c r="F832" i="11"/>
  <c r="F1689" i="10"/>
  <c r="E921" i="10"/>
  <c r="F1639" i="13"/>
  <c r="G1107" i="14"/>
  <c r="E1756" i="10"/>
  <c r="D951" i="10"/>
  <c r="E515" i="10"/>
  <c r="D1026" i="13"/>
  <c r="F1029" i="10"/>
  <c r="E2434" i="10"/>
  <c r="E263" i="13"/>
  <c r="F1296" i="13"/>
  <c r="G332" i="10"/>
  <c r="D1806" i="7"/>
  <c r="D485" i="10"/>
  <c r="F565" i="10"/>
  <c r="F2276" i="10"/>
  <c r="D912" i="10"/>
  <c r="G1534" i="5"/>
  <c r="E963" i="13"/>
  <c r="D949" i="14"/>
  <c r="E459" i="11"/>
  <c r="E254" i="13"/>
  <c r="G1170" i="13"/>
  <c r="D1110" i="10"/>
  <c r="E723" i="11"/>
  <c r="D1146" i="10"/>
  <c r="F504" i="13"/>
  <c r="D1001" i="13"/>
  <c r="F444" i="10"/>
  <c r="G541" i="10"/>
  <c r="F2227" i="10"/>
  <c r="D699" i="10"/>
  <c r="F1546" i="13"/>
  <c r="D279" i="13"/>
  <c r="D1811" i="10"/>
  <c r="F1329" i="10"/>
  <c r="D1556" i="10"/>
  <c r="E2289" i="10"/>
  <c r="D1158" i="13"/>
  <c r="D425" i="10"/>
  <c r="F517" i="13"/>
  <c r="D503" i="13"/>
  <c r="G795" i="10"/>
  <c r="D307" i="10"/>
  <c r="D1736" i="13"/>
  <c r="D1816" i="7"/>
  <c r="E1381" i="13"/>
  <c r="F2131" i="11"/>
  <c r="D1227" i="10"/>
  <c r="D1067" i="13"/>
  <c r="F1392" i="13"/>
  <c r="F1066" i="13"/>
  <c r="D1457" i="14"/>
  <c r="D838" i="13"/>
  <c r="G536" i="10"/>
  <c r="D918" i="13"/>
  <c r="D424" i="10"/>
  <c r="F620" i="13"/>
  <c r="D1984" i="7"/>
  <c r="D1315" i="13"/>
  <c r="E449" i="13"/>
  <c r="G1499" i="10"/>
  <c r="G483" i="11"/>
  <c r="G764" i="13"/>
  <c r="G774" i="10"/>
  <c r="E639" i="13"/>
  <c r="D2163" i="10"/>
  <c r="F2025" i="11"/>
  <c r="D1060" i="13"/>
  <c r="E2437" i="10"/>
  <c r="G881" i="10"/>
  <c r="D236" i="11"/>
  <c r="D2081" i="10"/>
  <c r="E760" i="13"/>
  <c r="D434" i="13"/>
  <c r="D747" i="10"/>
  <c r="F478" i="13"/>
  <c r="D1560" i="11"/>
  <c r="E1116" i="13"/>
  <c r="E377" i="13"/>
  <c r="F707" i="13"/>
  <c r="G1507" i="10"/>
  <c r="D1400" i="10"/>
  <c r="F1834" i="10"/>
  <c r="D1646" i="13"/>
  <c r="G248" i="13"/>
  <c r="G761" i="13"/>
  <c r="D2225" i="11"/>
  <c r="D631" i="13"/>
  <c r="D1588" i="10"/>
  <c r="F465" i="11"/>
  <c r="D957" i="10"/>
  <c r="D1668" i="13"/>
  <c r="E433" i="14"/>
  <c r="D367" i="5"/>
  <c r="F1402" i="10"/>
  <c r="F1832" i="10"/>
  <c r="G1580" i="10"/>
  <c r="E618" i="10"/>
  <c r="E1483" i="13"/>
  <c r="F810" i="13"/>
  <c r="D897" i="14"/>
  <c r="F1121" i="10"/>
  <c r="F324" i="13"/>
  <c r="F1069" i="10"/>
  <c r="E1218" i="10"/>
  <c r="F646" i="13"/>
  <c r="D1648" i="7"/>
  <c r="F1704" i="13"/>
  <c r="D2860" i="7"/>
  <c r="E742" i="13"/>
  <c r="G1760" i="10"/>
  <c r="G1071" i="13"/>
  <c r="F1833" i="10"/>
  <c r="F689" i="10"/>
  <c r="D1927" i="10"/>
  <c r="F394" i="10"/>
  <c r="F548" i="13"/>
  <c r="D2320" i="11"/>
  <c r="D1715" i="10"/>
  <c r="E1678" i="13"/>
  <c r="E636" i="13"/>
  <c r="G330" i="10"/>
  <c r="G2369" i="7"/>
  <c r="F396" i="13"/>
  <c r="G50" i="7"/>
  <c r="D619" i="13"/>
  <c r="F353" i="14"/>
  <c r="D719" i="13"/>
  <c r="D1198" i="10"/>
  <c r="D1663" i="13"/>
  <c r="E676" i="10"/>
  <c r="G28" i="13"/>
  <c r="D543" i="10"/>
  <c r="G2285" i="10"/>
  <c r="E420" i="13"/>
  <c r="G1679" i="13"/>
  <c r="F944" i="13"/>
  <c r="E1547" i="10"/>
  <c r="G560" i="13"/>
  <c r="F594" i="10"/>
  <c r="D454" i="7"/>
  <c r="E999" i="13"/>
  <c r="F266" i="13"/>
  <c r="D1045" i="13"/>
  <c r="E1704" i="13"/>
  <c r="D793" i="13"/>
  <c r="D34" i="13"/>
  <c r="D1363" i="13"/>
  <c r="E1778" i="10"/>
  <c r="G1969" i="11"/>
  <c r="D568" i="13"/>
  <c r="F573" i="10"/>
  <c r="E1250" i="13"/>
  <c r="F1778" i="13"/>
  <c r="G1647" i="13"/>
  <c r="G714" i="13"/>
  <c r="E393" i="13"/>
  <c r="E1286" i="13"/>
  <c r="F1672" i="13"/>
  <c r="F971" i="13"/>
  <c r="F1760" i="10"/>
  <c r="D77" i="7"/>
  <c r="F1394" i="10"/>
  <c r="D986" i="13"/>
  <c r="E2295" i="11"/>
  <c r="E171" i="5"/>
  <c r="E796" i="13"/>
  <c r="E1379" i="13"/>
  <c r="E1673" i="10"/>
  <c r="E599" i="13"/>
  <c r="E1617" i="11"/>
  <c r="G412" i="13"/>
  <c r="F248" i="13"/>
  <c r="D108" i="5"/>
  <c r="G1044" i="10"/>
  <c r="F2210" i="10"/>
  <c r="G200" i="7"/>
  <c r="G371" i="11"/>
  <c r="F1405" i="13"/>
  <c r="E314" i="13"/>
  <c r="E1732" i="11"/>
  <c r="D1570" i="13"/>
  <c r="E395" i="10"/>
  <c r="F1666" i="13"/>
  <c r="D1715" i="13"/>
  <c r="F2154" i="10"/>
  <c r="E24" i="13"/>
  <c r="F415" i="10"/>
  <c r="G774" i="13"/>
  <c r="E501" i="10"/>
  <c r="G909" i="10"/>
  <c r="G776" i="13"/>
  <c r="G976" i="13"/>
  <c r="G979" i="13"/>
  <c r="G883" i="13"/>
  <c r="D1006" i="13"/>
  <c r="G26" i="13"/>
  <c r="F406" i="10"/>
  <c r="G350" i="11"/>
  <c r="D483" i="13"/>
  <c r="F754" i="10"/>
  <c r="F461" i="7"/>
  <c r="E355" i="13"/>
  <c r="D1500" i="7"/>
  <c r="D394" i="11"/>
  <c r="F495" i="13"/>
  <c r="E1492" i="13"/>
  <c r="D967" i="13"/>
  <c r="G750" i="13"/>
  <c r="F708" i="13"/>
  <c r="D662" i="13"/>
  <c r="F1487" i="13"/>
  <c r="D314" i="11"/>
  <c r="G830" i="10"/>
  <c r="F1946" i="10"/>
  <c r="E1731" i="13"/>
  <c r="D1892" i="11"/>
  <c r="D1387" i="13"/>
  <c r="G720" i="10"/>
  <c r="E582" i="13"/>
  <c r="D329" i="11"/>
  <c r="E1346" i="10"/>
  <c r="G1927" i="7"/>
  <c r="E1320" i="13"/>
  <c r="D1096" i="11"/>
  <c r="F535" i="10"/>
  <c r="D316" i="10"/>
  <c r="D1513" i="10"/>
  <c r="F403" i="13"/>
  <c r="D40" i="10"/>
  <c r="D2414" i="10"/>
  <c r="E656" i="11"/>
  <c r="D1281" i="11"/>
  <c r="F718" i="10"/>
  <c r="G933" i="13"/>
  <c r="D2250" i="10"/>
  <c r="E2351" i="10"/>
  <c r="F790" i="10"/>
  <c r="G605" i="13"/>
  <c r="E1375" i="13"/>
  <c r="D326" i="13"/>
  <c r="G1528" i="10"/>
  <c r="D1041" i="13"/>
  <c r="D2067" i="7"/>
  <c r="G434" i="11"/>
  <c r="D1015" i="13"/>
  <c r="E572" i="13"/>
  <c r="F1900" i="11"/>
  <c r="F287" i="13"/>
  <c r="D316" i="13"/>
  <c r="F432" i="13"/>
  <c r="F1631" i="13"/>
  <c r="E707" i="11"/>
  <c r="E1752" i="13"/>
  <c r="G481" i="10"/>
  <c r="F562" i="11"/>
  <c r="E804" i="13"/>
  <c r="E1531" i="13"/>
  <c r="D531" i="10"/>
  <c r="F2848" i="7"/>
  <c r="D742" i="11"/>
  <c r="G997" i="13"/>
  <c r="D863" i="10"/>
  <c r="E550" i="10"/>
  <c r="D315" i="5"/>
  <c r="G805" i="10"/>
  <c r="G1299" i="13"/>
  <c r="E1207" i="10"/>
  <c r="E690" i="13"/>
  <c r="G468" i="10"/>
  <c r="G958" i="11"/>
  <c r="E1412" i="5"/>
  <c r="G1285" i="13"/>
  <c r="E1212" i="10"/>
  <c r="G1383" i="11"/>
  <c r="G529" i="13"/>
  <c r="F773" i="11"/>
  <c r="F479" i="10"/>
  <c r="G2394" i="10"/>
  <c r="G1473" i="10"/>
  <c r="G283" i="13"/>
  <c r="E1507" i="11"/>
  <c r="F475" i="10"/>
  <c r="F716" i="10"/>
  <c r="F331" i="13"/>
  <c r="D1320" i="11"/>
  <c r="D869" i="13"/>
  <c r="E206" i="7"/>
  <c r="G1282" i="11"/>
  <c r="E878" i="13"/>
  <c r="E1314" i="13"/>
  <c r="E356" i="13"/>
  <c r="G1569" i="13"/>
  <c r="D1345" i="13"/>
  <c r="E756" i="13"/>
  <c r="G955" i="10"/>
  <c r="F1409" i="10"/>
  <c r="F455" i="13"/>
  <c r="F653" i="13"/>
  <c r="F2279" i="11"/>
  <c r="E697" i="10"/>
  <c r="E458" i="13"/>
  <c r="G501" i="10"/>
  <c r="F652" i="13"/>
  <c r="G1507" i="7"/>
  <c r="E1417" i="10"/>
  <c r="D286" i="13"/>
  <c r="D390" i="10"/>
  <c r="G1289" i="10"/>
  <c r="E1555" i="13"/>
  <c r="F1447" i="10"/>
  <c r="G1123" i="10"/>
  <c r="G1256" i="13"/>
  <c r="D1848" i="10"/>
  <c r="F340" i="11"/>
  <c r="F1567" i="10"/>
  <c r="E1312" i="13"/>
  <c r="G1205" i="13"/>
  <c r="G1165" i="10"/>
  <c r="E327" i="11"/>
  <c r="F1353" i="10"/>
  <c r="G857" i="13"/>
  <c r="G1085" i="13"/>
  <c r="G1646" i="10"/>
  <c r="E454" i="10"/>
  <c r="F469" i="10"/>
  <c r="G1556" i="11"/>
  <c r="D701" i="10"/>
  <c r="E1174" i="13"/>
  <c r="D881" i="13"/>
  <c r="G621" i="13"/>
  <c r="D752" i="11"/>
  <c r="G3408" i="7"/>
  <c r="F574" i="10"/>
  <c r="G1273" i="13"/>
  <c r="F1251" i="13"/>
  <c r="G1142" i="11"/>
  <c r="E790" i="13"/>
  <c r="G1321" i="10"/>
  <c r="F992" i="13"/>
  <c r="D703" i="13"/>
  <c r="G720" i="13"/>
  <c r="E783" i="13"/>
  <c r="F1256" i="13"/>
  <c r="D744" i="10"/>
  <c r="F1625" i="5"/>
  <c r="D453" i="10"/>
  <c r="E367" i="13"/>
  <c r="F559" i="13"/>
  <c r="F672" i="10"/>
  <c r="G1505" i="13"/>
  <c r="D1083" i="13"/>
  <c r="F1385" i="11"/>
  <c r="E275" i="7"/>
  <c r="G263" i="10"/>
  <c r="E1129" i="10"/>
  <c r="D2019" i="7"/>
  <c r="F3490" i="7"/>
  <c r="F2245" i="10"/>
  <c r="D1112" i="11"/>
  <c r="D1622" i="13"/>
  <c r="G2057" i="10"/>
  <c r="F1473" i="13"/>
  <c r="G2221" i="10"/>
  <c r="E1061" i="11"/>
  <c r="E2056" i="10"/>
  <c r="E1001" i="10"/>
  <c r="G489" i="13"/>
  <c r="F1380" i="13"/>
  <c r="E418" i="13"/>
  <c r="F14" i="7"/>
  <c r="E1121" i="13"/>
  <c r="F1422" i="13"/>
  <c r="D973" i="11"/>
  <c r="G908" i="13"/>
  <c r="D2134" i="7"/>
  <c r="F1537" i="7"/>
  <c r="F1323" i="13"/>
  <c r="E2109" i="10"/>
  <c r="F247" i="13"/>
  <c r="E888" i="10"/>
  <c r="G1800" i="10"/>
  <c r="G928" i="13"/>
  <c r="F624" i="10"/>
  <c r="F2454" i="10"/>
  <c r="G62" i="5"/>
  <c r="G1502" i="14"/>
  <c r="E1264" i="10"/>
  <c r="D1303" i="10"/>
  <c r="G564" i="13"/>
  <c r="F1304" i="13"/>
  <c r="E1194" i="10"/>
  <c r="F314" i="13"/>
  <c r="F1139" i="11"/>
  <c r="D1419" i="13"/>
  <c r="F2134" i="10"/>
  <c r="E1444" i="13"/>
  <c r="F709" i="10"/>
  <c r="E1218" i="14"/>
  <c r="F776" i="13"/>
  <c r="D224" i="5"/>
  <c r="G1089" i="13"/>
  <c r="F1259" i="7"/>
  <c r="G1341" i="13"/>
  <c r="G338" i="13"/>
  <c r="E810" i="14"/>
  <c r="E797" i="10"/>
  <c r="D671" i="13"/>
  <c r="F621" i="13"/>
  <c r="D460" i="11"/>
  <c r="D1906" i="10"/>
  <c r="D537" i="5"/>
  <c r="D1048" i="11"/>
  <c r="F401" i="13"/>
  <c r="G390" i="13"/>
  <c r="F709" i="13"/>
  <c r="G983" i="13"/>
  <c r="G2141" i="10"/>
  <c r="E863" i="13"/>
  <c r="G1126" i="5"/>
  <c r="D584" i="13"/>
  <c r="F2305" i="10"/>
  <c r="E1160" i="10"/>
  <c r="E936" i="10"/>
  <c r="F1116" i="11"/>
  <c r="E873" i="13"/>
  <c r="D410" i="13"/>
  <c r="G1629" i="10"/>
  <c r="G454" i="5"/>
  <c r="F1680" i="7"/>
  <c r="F1495" i="13"/>
  <c r="D899" i="5"/>
  <c r="D1482" i="11"/>
  <c r="D725" i="10"/>
  <c r="G686" i="13"/>
  <c r="G434" i="13"/>
  <c r="D539" i="13"/>
  <c r="E3317" i="7"/>
  <c r="E728" i="13"/>
  <c r="D207" i="5"/>
  <c r="F738" i="13"/>
  <c r="E741" i="13"/>
  <c r="E538" i="13"/>
  <c r="F1727" i="10"/>
  <c r="G553" i="13"/>
  <c r="G738" i="13"/>
  <c r="D1544" i="13"/>
  <c r="E1024" i="11"/>
  <c r="F1994" i="10"/>
  <c r="G1561" i="10"/>
  <c r="E1449" i="13"/>
  <c r="G2223" i="10"/>
  <c r="F2422" i="7"/>
  <c r="F1217" i="13"/>
  <c r="D602" i="10"/>
  <c r="G494" i="10"/>
  <c r="F967" i="13"/>
  <c r="E1992" i="7"/>
  <c r="G1737" i="7"/>
  <c r="G871" i="13"/>
  <c r="G650" i="13"/>
  <c r="D1470" i="10"/>
  <c r="F577" i="10"/>
  <c r="D1698" i="5"/>
  <c r="D1257" i="13"/>
  <c r="E1616" i="7"/>
  <c r="F1550" i="10"/>
  <c r="E1578" i="13"/>
  <c r="E359" i="13"/>
  <c r="G1491" i="13"/>
  <c r="E452" i="13"/>
  <c r="E624" i="11"/>
  <c r="D547" i="10"/>
  <c r="D347" i="10"/>
  <c r="G501" i="11"/>
  <c r="E2348" i="7"/>
  <c r="E941" i="13"/>
  <c r="E1884" i="10"/>
  <c r="E758" i="11"/>
  <c r="D1693" i="10"/>
  <c r="F870" i="13"/>
  <c r="E378" i="13"/>
  <c r="D824" i="13"/>
  <c r="E1351" i="13"/>
  <c r="F1106" i="10"/>
  <c r="G358" i="10"/>
  <c r="F633" i="10"/>
  <c r="G904" i="13"/>
  <c r="E1036" i="10"/>
  <c r="G1501" i="13"/>
  <c r="G1057" i="10"/>
  <c r="E2742" i="7"/>
  <c r="E42" i="10"/>
  <c r="F978" i="13"/>
  <c r="D963" i="13"/>
  <c r="G1606" i="10"/>
  <c r="F804" i="10"/>
  <c r="G546" i="10"/>
  <c r="F1103" i="10"/>
  <c r="E739" i="10"/>
  <c r="F736" i="13"/>
  <c r="D527" i="10"/>
  <c r="E2714" i="7"/>
  <c r="D636" i="13"/>
  <c r="F1743" i="7"/>
  <c r="G1508" i="10"/>
  <c r="D808" i="13"/>
  <c r="E2141" i="7"/>
  <c r="F1083" i="11"/>
  <c r="E1106" i="11"/>
  <c r="G2363" i="10"/>
  <c r="E645" i="11"/>
  <c r="D2230" i="7"/>
  <c r="G1260" i="11"/>
  <c r="F1720" i="13"/>
  <c r="E670" i="13"/>
  <c r="G1221" i="10"/>
  <c r="G2298" i="10"/>
  <c r="F1924" i="10"/>
  <c r="G683" i="11"/>
  <c r="D1375" i="13"/>
  <c r="D518" i="13"/>
  <c r="D1092" i="13"/>
  <c r="D1140" i="13"/>
  <c r="F1290" i="10"/>
  <c r="E2458" i="10"/>
  <c r="G1001" i="13"/>
  <c r="G431" i="13"/>
  <c r="E1777" i="7"/>
  <c r="G54" i="7"/>
  <c r="D1109" i="13"/>
  <c r="F2302" i="10"/>
  <c r="F580" i="13"/>
  <c r="F1577" i="13"/>
  <c r="G879" i="13"/>
  <c r="E1208" i="13"/>
  <c r="G592" i="13"/>
  <c r="D761" i="13"/>
  <c r="E1730" i="13"/>
  <c r="G1627" i="13"/>
  <c r="F856" i="10"/>
  <c r="G1351" i="10"/>
  <c r="E567" i="11"/>
  <c r="F1498" i="10"/>
  <c r="F551" i="13"/>
  <c r="E1111" i="13"/>
  <c r="G1470" i="11"/>
  <c r="G254" i="13"/>
  <c r="D1658" i="13"/>
  <c r="G659" i="13"/>
  <c r="F737" i="13"/>
  <c r="D728" i="13"/>
  <c r="D442" i="13"/>
  <c r="G2274" i="11"/>
  <c r="D563" i="10"/>
  <c r="G1411" i="13"/>
  <c r="F763" i="13"/>
  <c r="E1530" i="10"/>
  <c r="D566" i="10"/>
  <c r="E2317" i="11"/>
  <c r="E2349" i="10"/>
  <c r="F1740" i="11"/>
  <c r="D1398" i="13"/>
  <c r="G1406" i="13"/>
  <c r="F308" i="13"/>
  <c r="G398" i="11"/>
  <c r="F1233" i="10"/>
  <c r="D1233" i="13"/>
  <c r="D521" i="13"/>
  <c r="E2290" i="5"/>
  <c r="D394" i="10"/>
  <c r="E1166" i="13"/>
  <c r="D497" i="5"/>
  <c r="G1169" i="10"/>
  <c r="E854" i="13"/>
  <c r="F1691" i="11"/>
  <c r="E3003" i="7"/>
  <c r="G438" i="5"/>
  <c r="D587" i="13"/>
  <c r="E398" i="13"/>
  <c r="E1296" i="13"/>
  <c r="E2405" i="10"/>
  <c r="D979" i="13"/>
  <c r="G1393" i="10"/>
  <c r="D1284" i="13"/>
  <c r="D594" i="13"/>
  <c r="G1459" i="13"/>
  <c r="G1135" i="10"/>
  <c r="G1897" i="10"/>
  <c r="E2305" i="10"/>
  <c r="D38" i="13"/>
  <c r="G569" i="13"/>
  <c r="E436" i="10"/>
  <c r="E1670" i="13"/>
  <c r="G298" i="11"/>
  <c r="F1115" i="13"/>
  <c r="F585" i="10"/>
  <c r="G1259" i="13"/>
  <c r="G1360" i="10"/>
  <c r="G752" i="13"/>
  <c r="E1658" i="13"/>
  <c r="G1230" i="13"/>
  <c r="G370" i="10"/>
  <c r="E1768" i="13"/>
  <c r="E1440" i="10"/>
  <c r="D1324" i="10"/>
  <c r="F1739" i="7"/>
  <c r="G1322" i="13"/>
  <c r="E1679" i="13"/>
  <c r="G1503" i="11"/>
  <c r="G964" i="13"/>
  <c r="F2363" i="10"/>
  <c r="F2182" i="10"/>
  <c r="D40" i="13"/>
  <c r="D1083" i="11"/>
  <c r="D1439" i="13"/>
  <c r="F1318" i="11"/>
  <c r="F1449" i="13"/>
  <c r="D479" i="10"/>
  <c r="G297" i="10"/>
  <c r="D566" i="13"/>
  <c r="G1939" i="7"/>
  <c r="F1006" i="13"/>
  <c r="E890" i="14"/>
  <c r="G383" i="11"/>
  <c r="D898" i="13"/>
  <c r="D2214" i="10"/>
  <c r="D1068" i="13"/>
  <c r="F1367" i="11"/>
  <c r="D1229" i="13"/>
  <c r="D1504" i="10"/>
  <c r="D1169" i="10"/>
  <c r="G342" i="13"/>
  <c r="D875" i="10"/>
  <c r="F1514" i="13"/>
  <c r="E694" i="13"/>
  <c r="D1367" i="11"/>
  <c r="G629" i="13"/>
  <c r="D355" i="10"/>
  <c r="F1893" i="10"/>
  <c r="E669" i="13"/>
  <c r="E976" i="10"/>
  <c r="F1435" i="13"/>
  <c r="G463" i="13"/>
  <c r="F1788" i="13"/>
  <c r="E469" i="10"/>
  <c r="G789" i="10"/>
  <c r="F1641" i="10"/>
  <c r="D501" i="10"/>
  <c r="F1373" i="11"/>
  <c r="D2915" i="7"/>
  <c r="E571" i="10"/>
  <c r="E2588" i="7"/>
  <c r="F1513" i="13"/>
  <c r="F275" i="13"/>
  <c r="F760" i="13"/>
  <c r="F414" i="13"/>
  <c r="F420" i="10"/>
  <c r="F1737" i="7"/>
  <c r="E1504" i="10"/>
  <c r="E960" i="5"/>
  <c r="E1489" i="13"/>
  <c r="G2190" i="10"/>
  <c r="F1419" i="13"/>
  <c r="F1496" i="13"/>
  <c r="E1827" i="10"/>
  <c r="E848" i="10"/>
  <c r="G464" i="13"/>
  <c r="E2229" i="11"/>
  <c r="G1047" i="13"/>
  <c r="F583" i="11"/>
  <c r="F1129" i="13"/>
  <c r="G1405" i="13"/>
  <c r="E366" i="13"/>
  <c r="G458" i="13"/>
  <c r="G2356" i="11"/>
  <c r="G1830" i="11"/>
  <c r="F1620" i="10"/>
  <c r="G562" i="11"/>
  <c r="E647" i="13"/>
  <c r="D2148" i="7"/>
  <c r="D1368" i="13"/>
  <c r="E535" i="10"/>
  <c r="D994" i="10"/>
  <c r="E1394" i="13"/>
  <c r="D1423" i="11"/>
  <c r="D1174" i="13"/>
  <c r="D420" i="13"/>
  <c r="G615" i="10"/>
  <c r="F2101" i="11"/>
  <c r="F305" i="11"/>
  <c r="E1795" i="10"/>
  <c r="E648" i="13"/>
  <c r="G524" i="10"/>
  <c r="D553" i="13"/>
  <c r="F694" i="10"/>
  <c r="D1852" i="10"/>
  <c r="D433" i="13"/>
  <c r="D925" i="10"/>
  <c r="D1618" i="10"/>
  <c r="F936" i="13"/>
  <c r="D1332" i="13"/>
  <c r="D810" i="13"/>
  <c r="D504" i="11"/>
  <c r="F364" i="10"/>
  <c r="G2451" i="10"/>
  <c r="G2782" i="7"/>
  <c r="G1503" i="13"/>
  <c r="D1659" i="11"/>
  <c r="E790" i="11"/>
  <c r="F2206" i="5"/>
  <c r="E1038" i="13"/>
  <c r="E1438" i="13"/>
  <c r="G1877" i="10"/>
  <c r="D1493" i="10"/>
  <c r="D455" i="13"/>
  <c r="G1177" i="10"/>
  <c r="F49" i="7"/>
  <c r="G588" i="13"/>
  <c r="E696" i="13"/>
  <c r="E1208" i="10"/>
  <c r="G1331" i="13"/>
  <c r="D1263" i="13"/>
  <c r="D1605" i="13"/>
  <c r="G2234" i="10"/>
  <c r="F859" i="13"/>
  <c r="F299" i="13"/>
  <c r="E307" i="10"/>
  <c r="F593" i="11"/>
  <c r="E1338" i="10"/>
  <c r="G645" i="13"/>
  <c r="D305" i="13"/>
  <c r="D1903" i="10"/>
  <c r="G1335" i="5"/>
  <c r="D1486" i="13"/>
  <c r="D1475" i="13"/>
  <c r="D522" i="10"/>
  <c r="G728" i="10"/>
  <c r="F1313" i="10"/>
  <c r="G1216" i="13"/>
  <c r="E2031" i="11"/>
  <c r="G575" i="13"/>
  <c r="D244" i="13"/>
  <c r="D1720" i="10"/>
  <c r="F659" i="10"/>
  <c r="F1318" i="13"/>
  <c r="E598" i="13"/>
  <c r="D896" i="13"/>
  <c r="D1933" i="14"/>
  <c r="F1801" i="10"/>
  <c r="G816" i="11"/>
  <c r="G257" i="10"/>
  <c r="E972" i="10"/>
  <c r="F318" i="13"/>
  <c r="D624" i="13"/>
  <c r="E737" i="10"/>
  <c r="F838" i="13"/>
  <c r="D954" i="10"/>
  <c r="D1438" i="10"/>
  <c r="D1770" i="10"/>
  <c r="G488" i="10"/>
  <c r="F528" i="13"/>
  <c r="G1420" i="10"/>
  <c r="G1401" i="13"/>
  <c r="F740" i="10"/>
  <c r="F995" i="10"/>
  <c r="G1172" i="11"/>
  <c r="G2187" i="11"/>
  <c r="E1925" i="11"/>
  <c r="E632" i="13"/>
  <c r="G1288" i="11"/>
  <c r="D895" i="13"/>
  <c r="D733" i="10"/>
  <c r="G1265" i="11"/>
  <c r="G862" i="13"/>
  <c r="F411" i="13"/>
  <c r="D832" i="10"/>
  <c r="F356" i="10"/>
  <c r="D2212" i="10"/>
  <c r="E8" i="13"/>
  <c r="G1429" i="14"/>
  <c r="G1018" i="10"/>
  <c r="D248" i="10"/>
  <c r="E335" i="13"/>
  <c r="E1472" i="7"/>
  <c r="E459" i="13"/>
  <c r="D616" i="13"/>
  <c r="F1881" i="11"/>
  <c r="D3269" i="7"/>
  <c r="E998" i="10"/>
  <c r="E494" i="13"/>
  <c r="F3287" i="7"/>
  <c r="E831" i="13"/>
  <c r="E1678" i="11"/>
  <c r="E322" i="10"/>
  <c r="G343" i="10"/>
  <c r="F1243" i="11"/>
  <c r="G1622" i="13"/>
  <c r="E1161" i="10"/>
  <c r="G632" i="13"/>
  <c r="G1186" i="13"/>
  <c r="D2259" i="11"/>
  <c r="G2898" i="7"/>
  <c r="F723" i="13"/>
  <c r="G689" i="13"/>
  <c r="G369" i="11"/>
  <c r="E2090" i="10"/>
  <c r="G1638" i="10"/>
  <c r="E1024" i="10"/>
  <c r="F1352" i="13"/>
  <c r="G452" i="13"/>
  <c r="D473" i="10"/>
  <c r="D604" i="13"/>
  <c r="F2281" i="7"/>
  <c r="G785" i="11"/>
  <c r="G1057" i="13"/>
  <c r="F335" i="13"/>
  <c r="F466" i="10"/>
  <c r="D782" i="13"/>
  <c r="G311" i="5"/>
  <c r="F651" i="13"/>
  <c r="E1319" i="10"/>
  <c r="F480" i="13"/>
  <c r="G1909" i="10"/>
  <c r="D335" i="13"/>
  <c r="F1430" i="10"/>
  <c r="F1267" i="7"/>
  <c r="F719" i="10"/>
  <c r="D794" i="5"/>
  <c r="D2185" i="7"/>
  <c r="F1650" i="10"/>
  <c r="G2148" i="10"/>
  <c r="F290" i="13"/>
  <c r="E661" i="11"/>
  <c r="G1548" i="13"/>
  <c r="F1104" i="10"/>
  <c r="D708" i="11"/>
  <c r="E899" i="13"/>
  <c r="G942" i="13"/>
  <c r="F1080" i="13"/>
  <c r="G1761" i="10"/>
  <c r="D496" i="13"/>
  <c r="D719" i="10"/>
  <c r="F1027" i="11"/>
  <c r="E1791" i="13"/>
  <c r="F1567" i="11"/>
  <c r="E1117" i="10"/>
  <c r="D1927" i="11"/>
  <c r="D651" i="10"/>
  <c r="F1311" i="11"/>
  <c r="D860" i="13"/>
  <c r="D945" i="10"/>
  <c r="G393" i="7"/>
  <c r="F612" i="13"/>
  <c r="G576" i="13"/>
  <c r="F513" i="13"/>
  <c r="G1317" i="13"/>
  <c r="D885" i="10"/>
  <c r="E500" i="10"/>
  <c r="E1269" i="10"/>
  <c r="F393" i="13"/>
  <c r="E1096" i="13"/>
  <c r="F578" i="13"/>
  <c r="E792" i="11"/>
  <c r="D620" i="10"/>
  <c r="D1846" i="7"/>
  <c r="F434" i="13"/>
  <c r="D1150" i="13"/>
  <c r="E1025" i="13"/>
  <c r="G1705" i="13"/>
  <c r="F1224" i="13"/>
  <c r="G881" i="13"/>
  <c r="D1582" i="10"/>
  <c r="G2089" i="10"/>
  <c r="D1136" i="5"/>
  <c r="G1702" i="13"/>
  <c r="E1771" i="10"/>
  <c r="F1285" i="5"/>
  <c r="F1395" i="13"/>
  <c r="E813" i="11"/>
  <c r="F2252" i="7"/>
  <c r="D395" i="13"/>
  <c r="D802" i="11"/>
  <c r="G917" i="13"/>
  <c r="E655" i="10"/>
  <c r="F2286" i="10"/>
  <c r="G321" i="13"/>
  <c r="D1222" i="11"/>
  <c r="D2263" i="10"/>
  <c r="D3340" i="7"/>
  <c r="D382" i="10"/>
  <c r="G450" i="13"/>
  <c r="E668" i="10"/>
  <c r="D2038" i="7"/>
  <c r="F1000" i="13"/>
  <c r="F1511" i="13"/>
  <c r="D2404" i="10"/>
  <c r="E342" i="13"/>
  <c r="G1305" i="10"/>
  <c r="D1871" i="10"/>
  <c r="F536" i="13"/>
  <c r="G753" i="13"/>
  <c r="G1904" i="10"/>
  <c r="E2460" i="10"/>
  <c r="E581" i="13"/>
  <c r="G1686" i="13"/>
  <c r="G782" i="13"/>
  <c r="D1085" i="13"/>
  <c r="D1963" i="7"/>
  <c r="G416" i="14"/>
  <c r="D2321" i="7"/>
  <c r="E1784" i="11"/>
  <c r="F1310" i="10"/>
  <c r="F1512" i="13"/>
  <c r="D472" i="10"/>
  <c r="G733" i="13"/>
  <c r="E1226" i="11"/>
  <c r="F1505" i="10"/>
  <c r="D1227" i="11"/>
  <c r="D1240" i="13"/>
  <c r="G597" i="13"/>
  <c r="E759" i="13"/>
  <c r="F1035" i="10"/>
  <c r="F1716" i="13"/>
  <c r="E2216" i="10"/>
  <c r="G560" i="10"/>
  <c r="F1639" i="11"/>
  <c r="E1644" i="10"/>
  <c r="D517" i="13"/>
  <c r="D710" i="13"/>
  <c r="G1468" i="10"/>
  <c r="G444" i="10"/>
  <c r="G755" i="10"/>
  <c r="D1268" i="13"/>
  <c r="F626" i="10"/>
  <c r="D529" i="13"/>
  <c r="F752" i="11"/>
  <c r="D465" i="13"/>
  <c r="F1673" i="13"/>
  <c r="F1344" i="10"/>
  <c r="G584" i="13"/>
  <c r="E858" i="13"/>
  <c r="G1788" i="10"/>
  <c r="F1612" i="13"/>
  <c r="D3262" i="7"/>
  <c r="F517" i="11"/>
  <c r="D1410" i="10"/>
  <c r="F243" i="11"/>
  <c r="G963" i="13"/>
  <c r="F1215" i="13"/>
  <c r="E727" i="10"/>
  <c r="F1016" i="11"/>
  <c r="D837" i="13"/>
  <c r="E1393" i="13"/>
  <c r="D1313" i="13"/>
  <c r="D765" i="11"/>
  <c r="G1504" i="10"/>
  <c r="G906" i="13"/>
  <c r="F727" i="11"/>
  <c r="E1191" i="13"/>
  <c r="D476" i="11"/>
  <c r="D254" i="10"/>
  <c r="F803" i="13"/>
  <c r="G302" i="10"/>
  <c r="D1269" i="7"/>
  <c r="D487" i="10"/>
  <c r="E536" i="10"/>
  <c r="G743" i="13"/>
  <c r="G710" i="13"/>
  <c r="G1160" i="13"/>
  <c r="E1971" i="10"/>
  <c r="G513" i="13"/>
  <c r="E1028" i="10"/>
  <c r="D1874" i="11"/>
  <c r="D1182" i="10"/>
  <c r="F607" i="10"/>
  <c r="G717" i="10"/>
  <c r="F1060" i="11"/>
  <c r="G315" i="13"/>
  <c r="F1587" i="13"/>
  <c r="F973" i="5"/>
  <c r="D1718" i="11"/>
  <c r="F1968" i="10"/>
  <c r="G588" i="10"/>
  <c r="D311" i="13"/>
  <c r="D2157" i="10"/>
  <c r="G2849" i="7"/>
  <c r="G823" i="10"/>
  <c r="D1688" i="13"/>
  <c r="G951" i="13"/>
  <c r="G641" i="13"/>
  <c r="F432" i="10"/>
  <c r="E2121" i="11"/>
  <c r="D1113" i="13"/>
  <c r="F612" i="11"/>
  <c r="G1385" i="13"/>
  <c r="F1355" i="13"/>
  <c r="G267" i="13"/>
  <c r="F1643" i="13"/>
  <c r="D1554" i="13"/>
  <c r="F2033" i="10"/>
  <c r="E1750" i="13"/>
  <c r="F833" i="13"/>
  <c r="F1093" i="10"/>
  <c r="G1315" i="10"/>
  <c r="D2017" i="5"/>
  <c r="E1500" i="13"/>
  <c r="F571" i="13"/>
  <c r="E187" i="5"/>
  <c r="G2367" i="10"/>
  <c r="G1671" i="13"/>
  <c r="E838" i="13"/>
  <c r="D617" i="13"/>
  <c r="G1787" i="13"/>
  <c r="E273" i="13"/>
  <c r="E631" i="10"/>
  <c r="E1257" i="10"/>
  <c r="D1414" i="10"/>
  <c r="G1566" i="13"/>
  <c r="E1264" i="13"/>
  <c r="F433" i="13"/>
  <c r="G875" i="11"/>
  <c r="G1134" i="10"/>
  <c r="F1736" i="10"/>
  <c r="F355" i="7"/>
  <c r="D707" i="13"/>
  <c r="D2255" i="10"/>
  <c r="E2788" i="7"/>
  <c r="G633" i="11"/>
  <c r="E1982" i="10"/>
  <c r="D879" i="13"/>
  <c r="F40" i="13"/>
  <c r="D1369" i="14"/>
  <c r="F816" i="10"/>
  <c r="D2334" i="10"/>
  <c r="G1535" i="13"/>
  <c r="F1497" i="5"/>
  <c r="F898" i="11"/>
  <c r="G662" i="11"/>
  <c r="D2017" i="7"/>
  <c r="E1378" i="10"/>
  <c r="F1208" i="10"/>
  <c r="E929" i="13"/>
  <c r="E551" i="13"/>
  <c r="D935" i="13"/>
  <c r="G1381" i="13"/>
  <c r="D545" i="13"/>
  <c r="F778" i="13"/>
  <c r="G1656" i="13"/>
  <c r="F1055" i="13"/>
  <c r="G340" i="10"/>
  <c r="G432" i="11"/>
  <c r="G558" i="13"/>
  <c r="E1289" i="13"/>
  <c r="D1691" i="10"/>
  <c r="D767" i="13"/>
  <c r="D682" i="13"/>
  <c r="F1256" i="11"/>
  <c r="D2218" i="11"/>
  <c r="F1471" i="13"/>
  <c r="E386" i="13"/>
  <c r="D1331" i="7"/>
  <c r="F1180" i="10"/>
  <c r="G2245" i="10"/>
  <c r="E627" i="13"/>
  <c r="E11" i="5"/>
  <c r="E1726" i="10"/>
  <c r="E1386" i="13"/>
  <c r="E767" i="13"/>
  <c r="F221" i="7"/>
  <c r="E743" i="10"/>
  <c r="D308" i="13"/>
  <c r="G794" i="13"/>
  <c r="E692" i="13"/>
  <c r="E716" i="13"/>
  <c r="F24" i="10"/>
  <c r="E699" i="13"/>
  <c r="E500" i="11"/>
  <c r="D2140" i="10"/>
  <c r="F2094" i="10"/>
  <c r="E613" i="10"/>
  <c r="F443" i="13"/>
  <c r="E406" i="10"/>
  <c r="D1119" i="13"/>
  <c r="G914" i="13"/>
  <c r="D1152" i="13"/>
  <c r="D979" i="10"/>
  <c r="E724" i="10"/>
  <c r="F1770" i="13"/>
  <c r="D1935" i="5"/>
  <c r="D2333" i="10"/>
  <c r="G1786" i="13"/>
  <c r="G1251" i="10"/>
  <c r="D976" i="13"/>
  <c r="F1931" i="11"/>
  <c r="G752" i="10"/>
  <c r="D934" i="10"/>
  <c r="E1199" i="13"/>
  <c r="F1744" i="11"/>
  <c r="G418" i="14"/>
  <c r="G227" i="5"/>
  <c r="F1434" i="11"/>
  <c r="G454" i="10"/>
  <c r="G2771" i="7"/>
  <c r="D295" i="13"/>
  <c r="D1081" i="11"/>
  <c r="F253" i="13"/>
  <c r="E1891" i="11"/>
  <c r="D2018" i="10"/>
  <c r="E565" i="10"/>
  <c r="D1680" i="13"/>
  <c r="D810" i="10"/>
  <c r="E1104" i="13"/>
  <c r="F1443" i="5"/>
  <c r="D343" i="13"/>
  <c r="D598" i="11"/>
  <c r="F2320" i="10"/>
  <c r="G272" i="5"/>
  <c r="E1170" i="13"/>
  <c r="E938" i="10"/>
  <c r="E1216" i="11"/>
  <c r="D1946" i="10"/>
  <c r="D1431" i="13"/>
  <c r="F719" i="13"/>
  <c r="E1026" i="13"/>
  <c r="G12" i="10"/>
  <c r="F892" i="5"/>
  <c r="G51" i="7"/>
  <c r="E1046" i="13"/>
  <c r="G10" i="13"/>
  <c r="E1436" i="10"/>
  <c r="D894" i="13"/>
  <c r="F363" i="10"/>
  <c r="G453" i="10"/>
  <c r="E1332" i="5"/>
  <c r="D1185" i="10"/>
  <c r="G688" i="13"/>
  <c r="E868" i="13"/>
  <c r="D1021" i="10"/>
  <c r="F2041" i="10"/>
  <c r="G1672" i="13"/>
  <c r="F1699" i="13"/>
  <c r="F273" i="13"/>
  <c r="E1424" i="10"/>
  <c r="D399" i="10"/>
  <c r="E1117" i="13"/>
  <c r="E546" i="13"/>
  <c r="F1303" i="10"/>
  <c r="D1551" i="13"/>
  <c r="F1507" i="13"/>
  <c r="E377" i="10"/>
  <c r="E1571" i="10"/>
  <c r="G1289" i="13"/>
  <c r="D1176" i="13"/>
  <c r="D1586" i="10"/>
  <c r="D651" i="13"/>
  <c r="E1422" i="13"/>
  <c r="D1628" i="10"/>
  <c r="G249" i="7"/>
  <c r="D359" i="13"/>
  <c r="E2861" i="7"/>
  <c r="D2391" i="10"/>
  <c r="G1474" i="13"/>
  <c r="G507" i="10"/>
  <c r="D1824" i="10"/>
  <c r="E1584" i="10"/>
  <c r="E619" i="11"/>
  <c r="G1026" i="13"/>
  <c r="F1382" i="13"/>
  <c r="F401" i="7"/>
  <c r="E1772" i="13"/>
  <c r="E1548" i="14"/>
  <c r="E340" i="13"/>
  <c r="F691" i="13"/>
  <c r="G894" i="5"/>
  <c r="E1086" i="13"/>
  <c r="E2980" i="7"/>
  <c r="E1161" i="11"/>
  <c r="D1532" i="13"/>
  <c r="D472" i="13"/>
  <c r="D623" i="11"/>
  <c r="G2349" i="11"/>
  <c r="D273" i="10"/>
  <c r="E1256" i="10"/>
  <c r="G1118" i="10"/>
  <c r="D2004" i="10"/>
  <c r="E1016" i="13"/>
  <c r="G203" i="7"/>
  <c r="F258" i="10"/>
  <c r="E693" i="11"/>
  <c r="E48" i="7"/>
  <c r="D1932" i="10"/>
  <c r="F2426" i="10"/>
  <c r="D1653" i="10"/>
  <c r="D1505" i="7"/>
  <c r="G1467" i="10"/>
  <c r="D2554" i="7"/>
  <c r="F1349" i="10"/>
  <c r="F300" i="11"/>
  <c r="G866" i="10"/>
  <c r="D706" i="13"/>
  <c r="D1538" i="13"/>
  <c r="D1475" i="10"/>
  <c r="G1350" i="11"/>
  <c r="G966" i="13"/>
  <c r="G621" i="11"/>
  <c r="D885" i="13"/>
  <c r="E650" i="5"/>
  <c r="F633" i="13"/>
  <c r="D1797" i="7"/>
  <c r="G1594" i="13"/>
  <c r="G2460" i="10"/>
  <c r="E2061" i="7"/>
  <c r="F327" i="10"/>
  <c r="F1398" i="13"/>
  <c r="F676" i="10"/>
  <c r="D1516" i="13"/>
  <c r="F360" i="14"/>
  <c r="G558" i="10"/>
  <c r="G805" i="13"/>
  <c r="D1420" i="10"/>
  <c r="D1246" i="13"/>
  <c r="E140" i="13"/>
  <c r="E1126" i="13"/>
  <c r="D770" i="5"/>
  <c r="G1884" i="14"/>
  <c r="G843" i="13"/>
  <c r="D1226" i="13"/>
  <c r="E676" i="13"/>
  <c r="G1635" i="10"/>
  <c r="E1838" i="10"/>
  <c r="E1777" i="10"/>
  <c r="F314" i="10"/>
  <c r="G493" i="13"/>
  <c r="F848" i="10"/>
  <c r="E1112" i="13"/>
  <c r="G745" i="13"/>
  <c r="F441" i="11"/>
  <c r="F1098" i="10"/>
  <c r="D827" i="13"/>
  <c r="D1739" i="13"/>
  <c r="G762" i="13"/>
  <c r="F545" i="13"/>
  <c r="D1449" i="10"/>
  <c r="D6" i="13"/>
  <c r="G319" i="10"/>
  <c r="E1937" i="10"/>
  <c r="D1666" i="13"/>
  <c r="F267" i="13"/>
  <c r="D2151" i="10"/>
  <c r="E231" i="11"/>
  <c r="F1340" i="11"/>
  <c r="E1189" i="13"/>
  <c r="E794" i="13"/>
  <c r="E1170" i="11"/>
  <c r="D1901" i="10"/>
  <c r="G158" i="7"/>
  <c r="G2051" i="10"/>
  <c r="F2441" i="10"/>
  <c r="D1339" i="13"/>
  <c r="D342" i="13"/>
  <c r="E3072" i="7"/>
  <c r="G2422" i="10"/>
  <c r="F2086" i="10"/>
  <c r="D1892" i="10"/>
  <c r="E1756" i="11"/>
  <c r="D42" i="13"/>
  <c r="E871" i="10"/>
  <c r="F1552" i="13"/>
  <c r="G1446" i="10"/>
  <c r="F30" i="11"/>
  <c r="E896" i="13"/>
  <c r="E1602" i="7"/>
  <c r="F291" i="13"/>
  <c r="E3370" i="7"/>
  <c r="E485" i="13"/>
  <c r="D1795" i="7"/>
  <c r="G787" i="11"/>
  <c r="F523" i="13"/>
  <c r="D464" i="10"/>
  <c r="G1265" i="10"/>
  <c r="G430" i="10"/>
  <c r="E1257" i="13"/>
  <c r="E1893" i="10"/>
  <c r="D1829" i="7"/>
  <c r="F34" i="5"/>
  <c r="E1471" i="13"/>
  <c r="F263" i="13"/>
  <c r="E517" i="13"/>
  <c r="G1817" i="11"/>
  <c r="D396" i="11"/>
  <c r="D907" i="5"/>
  <c r="F395" i="10"/>
  <c r="F901" i="10"/>
  <c r="D751" i="13"/>
  <c r="E1283" i="14"/>
  <c r="F108" i="7"/>
  <c r="E1282" i="13"/>
  <c r="D449" i="5"/>
  <c r="E1479" i="11"/>
  <c r="E1065" i="10"/>
  <c r="F675" i="13"/>
  <c r="E840" i="13"/>
  <c r="D708" i="10"/>
  <c r="E2034" i="11"/>
  <c r="D1924" i="10"/>
  <c r="E653" i="10"/>
  <c r="D1438" i="13"/>
  <c r="F1691" i="10"/>
  <c r="F1925" i="10"/>
  <c r="F2392" i="7"/>
  <c r="G1558" i="13"/>
  <c r="D742" i="10"/>
  <c r="F1064" i="13"/>
  <c r="G1601" i="14"/>
  <c r="E1316" i="13"/>
  <c r="E1667" i="10"/>
  <c r="F2061" i="5"/>
  <c r="F2323" i="10"/>
  <c r="E1537" i="13"/>
  <c r="F760" i="10"/>
  <c r="D2462" i="7"/>
  <c r="F12" i="11"/>
  <c r="D219" i="5"/>
  <c r="D1096" i="10"/>
  <c r="D415" i="13"/>
  <c r="F844" i="11"/>
  <c r="E722" i="13"/>
  <c r="F569" i="10"/>
  <c r="G1808" i="10"/>
  <c r="E361" i="10"/>
  <c r="F1524" i="10"/>
  <c r="E1531" i="11"/>
  <c r="D498" i="13"/>
  <c r="F1181" i="13"/>
  <c r="E1819" i="11"/>
  <c r="F2124" i="7"/>
  <c r="E695" i="13"/>
  <c r="F18" i="11"/>
  <c r="D685" i="10"/>
  <c r="G1223" i="10"/>
  <c r="E88" i="5"/>
  <c r="E784" i="13"/>
  <c r="F1343" i="11"/>
  <c r="G2043" i="10"/>
  <c r="F422" i="10"/>
  <c r="E2202" i="10"/>
  <c r="G2261" i="10"/>
  <c r="E561" i="10"/>
  <c r="F1336" i="13"/>
  <c r="E1674" i="7"/>
  <c r="G2173" i="10"/>
  <c r="F1098" i="13"/>
  <c r="D907" i="13"/>
  <c r="D1213" i="13"/>
  <c r="G1432" i="13"/>
  <c r="F1760" i="11"/>
  <c r="E763" i="11"/>
  <c r="G1118" i="13"/>
  <c r="D689" i="13"/>
  <c r="D1400" i="14"/>
  <c r="D1728" i="10"/>
  <c r="F1610" i="13"/>
  <c r="D268" i="11"/>
  <c r="E1792" i="10"/>
  <c r="F1088" i="14"/>
  <c r="F316" i="13"/>
  <c r="D1323" i="13"/>
  <c r="F498" i="10"/>
  <c r="F808" i="13"/>
  <c r="G662" i="10"/>
  <c r="E2724" i="7"/>
  <c r="F476" i="10"/>
  <c r="G1100" i="13"/>
  <c r="E973" i="13"/>
  <c r="G1174" i="11"/>
  <c r="G1769" i="13"/>
  <c r="E1412" i="10"/>
  <c r="E910" i="11"/>
  <c r="F1268" i="10"/>
  <c r="F1034" i="11"/>
  <c r="E463" i="13"/>
  <c r="F1496" i="11"/>
  <c r="D906" i="10"/>
  <c r="E531" i="11"/>
  <c r="D738" i="13"/>
  <c r="E2600" i="7"/>
  <c r="D1692" i="14"/>
  <c r="D1148" i="10"/>
  <c r="E1495" i="13"/>
  <c r="D1583" i="10"/>
  <c r="E504" i="13"/>
  <c r="G1690" i="7"/>
  <c r="G30" i="13"/>
  <c r="F1083" i="13"/>
  <c r="F1269" i="10"/>
  <c r="F1339" i="10"/>
  <c r="D669" i="10"/>
  <c r="E36" i="13"/>
  <c r="E1042" i="13"/>
  <c r="E1623" i="13"/>
  <c r="D1639" i="13"/>
  <c r="D826" i="13"/>
  <c r="F2110" i="7"/>
  <c r="D1074" i="10"/>
  <c r="F998" i="10"/>
  <c r="D1858" i="11"/>
  <c r="G772" i="10"/>
  <c r="G616" i="5"/>
  <c r="E971" i="14"/>
  <c r="F322" i="10"/>
  <c r="E1378" i="11"/>
  <c r="E855" i="13"/>
  <c r="E861" i="10"/>
  <c r="D1780" i="10"/>
  <c r="F319" i="11"/>
  <c r="F604" i="10"/>
  <c r="E429" i="11"/>
  <c r="D1589" i="7"/>
  <c r="E351" i="10"/>
  <c r="G2299" i="10"/>
  <c r="G2305" i="11"/>
  <c r="E339" i="10"/>
  <c r="D314" i="10"/>
  <c r="D374" i="13"/>
  <c r="E374" i="13"/>
  <c r="E1319" i="13"/>
  <c r="G789" i="13"/>
  <c r="D2095" i="11"/>
  <c r="G2746" i="7"/>
  <c r="E1109" i="10"/>
  <c r="G12" i="13"/>
  <c r="F1764" i="10"/>
  <c r="D387" i="13"/>
  <c r="D816" i="13"/>
  <c r="F1040" i="13"/>
  <c r="E441" i="10"/>
  <c r="G1560" i="13"/>
  <c r="E769" i="11"/>
  <c r="F1564" i="13"/>
  <c r="G574" i="13"/>
  <c r="D266" i="7"/>
  <c r="F868" i="13"/>
  <c r="F684" i="10"/>
  <c r="D2355" i="10"/>
  <c r="G2145" i="11"/>
  <c r="F630" i="11"/>
  <c r="G315" i="10"/>
  <c r="E825" i="10"/>
  <c r="E460" i="10"/>
  <c r="E3396" i="7"/>
  <c r="E943" i="13"/>
  <c r="E1561" i="13"/>
  <c r="D1063" i="13"/>
  <c r="E789" i="13"/>
  <c r="E1768" i="11"/>
  <c r="E2248" i="10"/>
  <c r="F1255" i="13"/>
  <c r="G1391" i="10"/>
  <c r="D479" i="13"/>
  <c r="F215" i="5"/>
  <c r="G1588" i="13"/>
  <c r="D2116" i="11"/>
  <c r="G678" i="10"/>
  <c r="F1510" i="13"/>
  <c r="F533" i="11"/>
  <c r="E183" i="7"/>
  <c r="E1313" i="13"/>
  <c r="D553" i="10"/>
  <c r="G1052" i="13"/>
  <c r="G498" i="11"/>
  <c r="G904" i="11"/>
  <c r="E1722" i="13"/>
  <c r="D528" i="13"/>
  <c r="E663" i="10"/>
  <c r="G1607" i="13"/>
  <c r="G1600" i="10"/>
  <c r="G902" i="13"/>
  <c r="G1737" i="13"/>
  <c r="D2102" i="10"/>
  <c r="G773" i="13"/>
  <c r="E572" i="10"/>
  <c r="E253" i="10"/>
  <c r="E788" i="10"/>
  <c r="F897" i="13"/>
  <c r="D850" i="10"/>
  <c r="D1350" i="13"/>
  <c r="F943" i="13"/>
  <c r="G538" i="13"/>
  <c r="F630" i="13"/>
  <c r="F1753" i="10"/>
  <c r="D2109" i="10"/>
  <c r="G1701" i="13"/>
  <c r="D1650" i="11"/>
  <c r="D253" i="11"/>
  <c r="D879" i="10"/>
  <c r="F1315" i="13"/>
  <c r="E915" i="11"/>
  <c r="D844" i="13"/>
  <c r="G628" i="10"/>
  <c r="G1641" i="10"/>
  <c r="D1648" i="13"/>
  <c r="F1801" i="11"/>
  <c r="E430" i="13"/>
  <c r="F4" i="7"/>
  <c r="F906" i="10"/>
  <c r="E1540" i="7"/>
  <c r="F872" i="13"/>
  <c r="G506" i="13"/>
  <c r="D2342" i="11"/>
  <c r="D1730" i="7"/>
  <c r="F1165" i="13"/>
  <c r="D1014" i="10"/>
  <c r="G1724" i="10"/>
  <c r="D1637" i="10"/>
  <c r="G495" i="5"/>
  <c r="E1098" i="13"/>
  <c r="G730" i="11"/>
  <c r="G903" i="13"/>
  <c r="F266" i="10"/>
  <c r="D2005" i="10"/>
  <c r="F126" i="5"/>
  <c r="G715" i="13"/>
  <c r="E886" i="11"/>
  <c r="E1975" i="10"/>
  <c r="D694" i="13"/>
  <c r="E915" i="13"/>
  <c r="E311" i="10"/>
  <c r="G1270" i="11"/>
  <c r="G440" i="13"/>
  <c r="E409" i="14"/>
  <c r="D1021" i="5"/>
  <c r="E390" i="13"/>
  <c r="E351" i="7"/>
  <c r="E1631" i="13"/>
  <c r="D356" i="10"/>
  <c r="E26" i="13"/>
  <c r="G2056" i="7"/>
  <c r="E2184" i="11"/>
  <c r="E911" i="13"/>
  <c r="E545" i="10"/>
  <c r="G1339" i="10"/>
  <c r="F1953" i="10"/>
  <c r="F268" i="13"/>
  <c r="E661" i="10"/>
  <c r="E1759" i="10"/>
  <c r="D776" i="13"/>
  <c r="F2048" i="10"/>
  <c r="D952" i="10"/>
  <c r="D1646" i="10"/>
  <c r="E1159" i="13"/>
  <c r="F1295" i="13"/>
  <c r="E497" i="13"/>
  <c r="F1073" i="10"/>
  <c r="F1939" i="11"/>
  <c r="G1397" i="13"/>
  <c r="G1102" i="13"/>
  <c r="E1227" i="10"/>
  <c r="F1441" i="10"/>
  <c r="D1311" i="13"/>
  <c r="F1401" i="13"/>
  <c r="G457" i="10"/>
  <c r="D1835" i="7"/>
  <c r="F1297" i="10"/>
  <c r="G1092" i="10"/>
  <c r="G1266" i="10"/>
  <c r="G275" i="13"/>
  <c r="D2377" i="10"/>
  <c r="E1523" i="13"/>
  <c r="D847" i="13"/>
  <c r="F2095" i="10"/>
  <c r="F353" i="10"/>
  <c r="E1260" i="10"/>
  <c r="G1078" i="13"/>
  <c r="D1697" i="10"/>
  <c r="D2181" i="10"/>
  <c r="D1223" i="13"/>
  <c r="D1016" i="13"/>
  <c r="D13" i="7"/>
  <c r="E1475" i="13"/>
  <c r="E1663" i="13"/>
  <c r="G889" i="10"/>
  <c r="F470" i="13"/>
  <c r="D1255" i="11"/>
  <c r="G1468" i="13"/>
  <c r="G1190" i="13"/>
  <c r="F584" i="13"/>
  <c r="F1576" i="13"/>
  <c r="E1070" i="10"/>
  <c r="G850" i="13"/>
  <c r="E659" i="13"/>
  <c r="E593" i="13"/>
  <c r="F329" i="10"/>
  <c r="F2189" i="10"/>
  <c r="D1735" i="10"/>
  <c r="E569" i="13"/>
  <c r="G361" i="13"/>
  <c r="E460" i="13"/>
  <c r="F575" i="10"/>
  <c r="E321" i="13"/>
  <c r="G1573" i="10"/>
  <c r="E303" i="10"/>
  <c r="D1372" i="13"/>
  <c r="E2094" i="10"/>
  <c r="F931" i="13"/>
  <c r="G351" i="13"/>
  <c r="G1589" i="11"/>
  <c r="E258" i="13"/>
  <c r="F284" i="10"/>
  <c r="G1269" i="13"/>
  <c r="D830" i="10"/>
  <c r="E2182" i="11"/>
  <c r="F1638" i="13"/>
  <c r="D755" i="13"/>
  <c r="G1997" i="10"/>
  <c r="G1530" i="10"/>
  <c r="G762" i="11"/>
  <c r="G1074" i="11"/>
  <c r="E927" i="11"/>
  <c r="E1279" i="13"/>
  <c r="F1692" i="10"/>
  <c r="E260" i="13"/>
  <c r="F1170" i="10"/>
  <c r="D2290" i="7"/>
  <c r="F1258" i="10"/>
  <c r="E849" i="13"/>
  <c r="F1065" i="10"/>
  <c r="E1498" i="10"/>
  <c r="D950" i="13"/>
  <c r="E281" i="11"/>
  <c r="D1325" i="10"/>
  <c r="G647" i="13"/>
  <c r="D1667" i="13"/>
  <c r="F440" i="10"/>
  <c r="D938" i="11"/>
  <c r="G899" i="13"/>
  <c r="E1288" i="13"/>
  <c r="F1265" i="10"/>
  <c r="G581" i="10"/>
  <c r="E892" i="13"/>
  <c r="E1497" i="13"/>
  <c r="E1651" i="13"/>
  <c r="E1158" i="13"/>
  <c r="G2808" i="7"/>
  <c r="E744" i="10"/>
  <c r="G319" i="13"/>
  <c r="F1118" i="5"/>
  <c r="G959" i="13"/>
  <c r="G907" i="13"/>
  <c r="E978" i="10"/>
  <c r="D14" i="11"/>
  <c r="G1650" i="11"/>
  <c r="E1021" i="10"/>
  <c r="G996" i="13"/>
  <c r="D1604" i="13"/>
  <c r="E1099" i="13"/>
  <c r="D294" i="10"/>
  <c r="F1198" i="10"/>
  <c r="G1643" i="13"/>
  <c r="G1179" i="13"/>
  <c r="G1992" i="10"/>
  <c r="E436" i="13"/>
  <c r="G754" i="11"/>
  <c r="E658" i="10"/>
  <c r="D1701" i="11"/>
  <c r="G1164" i="5"/>
  <c r="G1278" i="10"/>
  <c r="E529" i="10"/>
  <c r="D705" i="13"/>
  <c r="G1115" i="10"/>
  <c r="F2246" i="11"/>
  <c r="D1201" i="13"/>
  <c r="D1071" i="13"/>
  <c r="F911" i="13"/>
  <c r="G1692" i="10"/>
  <c r="E2180" i="10"/>
  <c r="D1598" i="13"/>
  <c r="E1183" i="14"/>
  <c r="D1078" i="10"/>
  <c r="F1865" i="10"/>
  <c r="E611" i="13"/>
  <c r="F442" i="10"/>
  <c r="G1609" i="13"/>
  <c r="E1239" i="13"/>
  <c r="D1813" i="7"/>
  <c r="E36" i="7"/>
  <c r="F999" i="13"/>
  <c r="D1683" i="5"/>
  <c r="E1827" i="7"/>
  <c r="G1241" i="10"/>
  <c r="F681" i="10"/>
  <c r="F1005" i="13"/>
  <c r="G1013" i="10"/>
  <c r="D764" i="10"/>
  <c r="F485" i="10"/>
  <c r="F520" i="10"/>
  <c r="G651" i="11"/>
  <c r="D778" i="13"/>
  <c r="F259" i="13"/>
  <c r="E2195" i="10"/>
  <c r="G1669" i="13"/>
  <c r="G1195" i="13"/>
  <c r="F426" i="13"/>
  <c r="F1154" i="11"/>
  <c r="G1823" i="10"/>
  <c r="G581" i="13"/>
  <c r="G818" i="10"/>
  <c r="F910" i="10"/>
  <c r="D451" i="13"/>
  <c r="E1553" i="11"/>
  <c r="E289" i="14"/>
  <c r="D1446" i="13"/>
  <c r="F1411" i="13"/>
  <c r="F1601" i="10"/>
  <c r="D1941" i="11"/>
  <c r="D1645" i="13"/>
  <c r="D380" i="10"/>
  <c r="D1238" i="10"/>
  <c r="D1230" i="10"/>
  <c r="D385" i="10"/>
  <c r="D271" i="13"/>
  <c r="E2047" i="10"/>
  <c r="E516" i="10"/>
  <c r="G1530" i="11"/>
  <c r="F1478" i="13"/>
  <c r="E1711" i="10"/>
  <c r="E1432" i="11"/>
  <c r="F419" i="13"/>
  <c r="F929" i="13"/>
  <c r="E1460" i="13"/>
  <c r="G1727" i="11"/>
  <c r="F541" i="10"/>
  <c r="F619" i="13"/>
  <c r="E1125" i="13"/>
  <c r="F683" i="13"/>
  <c r="F1244" i="13"/>
  <c r="G868" i="5"/>
  <c r="F1361" i="13"/>
  <c r="E1969" i="10"/>
  <c r="E761" i="5"/>
  <c r="D944" i="10"/>
  <c r="D1519" i="13"/>
  <c r="D1321" i="11"/>
  <c r="G29" i="5"/>
  <c r="D1472" i="13"/>
  <c r="D1597" i="13"/>
  <c r="G1929" i="10"/>
  <c r="E1221" i="13"/>
  <c r="F2319" i="10"/>
  <c r="G2160" i="11"/>
  <c r="G2382" i="10"/>
  <c r="E1032" i="11"/>
  <c r="E1583" i="5"/>
  <c r="G539" i="13"/>
  <c r="G1017" i="13"/>
  <c r="E1721" i="14"/>
  <c r="D856" i="13"/>
  <c r="F2344" i="10"/>
  <c r="E1257" i="5"/>
  <c r="D643" i="11"/>
  <c r="E1331" i="13"/>
  <c r="F1125" i="13"/>
  <c r="G535" i="13"/>
  <c r="G1291" i="13"/>
  <c r="F2235" i="7"/>
  <c r="F1066" i="10"/>
  <c r="E1743" i="10"/>
  <c r="D1559" i="13"/>
  <c r="F322" i="13"/>
  <c r="D3252" i="7"/>
  <c r="E1131" i="5"/>
  <c r="F1590" i="13"/>
  <c r="F1222" i="13"/>
  <c r="G1591" i="5"/>
  <c r="G1475" i="5"/>
  <c r="E454" i="5"/>
  <c r="F1148" i="10"/>
  <c r="D1219" i="13"/>
  <c r="G1257" i="13"/>
  <c r="E776" i="10"/>
  <c r="G859" i="5"/>
  <c r="D865" i="11"/>
  <c r="G89" i="10"/>
  <c r="E1368" i="13"/>
  <c r="F1334" i="10"/>
  <c r="G2211" i="11"/>
  <c r="D914" i="13"/>
  <c r="D332" i="13"/>
  <c r="G214" i="11"/>
  <c r="E3487" i="7"/>
  <c r="F1749" i="13"/>
  <c r="D508" i="10"/>
  <c r="D661" i="13"/>
  <c r="F668" i="13"/>
  <c r="E1195" i="11"/>
  <c r="E1701" i="13"/>
  <c r="F1563" i="10"/>
  <c r="F977" i="13"/>
  <c r="D330" i="10"/>
  <c r="G594" i="13"/>
  <c r="E1255" i="13"/>
  <c r="E295" i="5"/>
  <c r="F448" i="11"/>
  <c r="F657" i="11"/>
  <c r="E812" i="13"/>
  <c r="E1764" i="13"/>
  <c r="D10" i="14"/>
  <c r="E1113" i="13"/>
  <c r="E1297" i="13"/>
  <c r="G1974" i="7"/>
  <c r="G964" i="10"/>
  <c r="E1185" i="5"/>
  <c r="G1263" i="13"/>
  <c r="G2674" i="7"/>
  <c r="F688" i="13"/>
  <c r="E2158" i="11"/>
  <c r="E540" i="13"/>
  <c r="D1439" i="10"/>
  <c r="E2527" i="7"/>
  <c r="E1399" i="13"/>
  <c r="E261" i="7"/>
  <c r="E492" i="13"/>
  <c r="F428" i="13"/>
  <c r="D1380" i="13"/>
  <c r="G982" i="13"/>
  <c r="F1127" i="10"/>
  <c r="G731" i="11"/>
  <c r="G1340" i="14"/>
  <c r="E1765" i="13"/>
  <c r="D1476" i="10"/>
  <c r="F518" i="10"/>
  <c r="E667" i="11"/>
  <c r="F1219" i="10"/>
  <c r="F751" i="10"/>
  <c r="G1165" i="13"/>
  <c r="F1372" i="10"/>
  <c r="F1822" i="10"/>
  <c r="E1092" i="13"/>
  <c r="G1094" i="13"/>
  <c r="D633" i="10"/>
  <c r="F834" i="13"/>
  <c r="F735" i="5"/>
  <c r="G521" i="13"/>
  <c r="F183" i="7"/>
  <c r="F396" i="10"/>
  <c r="F1623" i="10"/>
  <c r="D484" i="5"/>
  <c r="G1168" i="13"/>
  <c r="G1065" i="10"/>
  <c r="F1545" i="13"/>
  <c r="E1290" i="13"/>
  <c r="F1672" i="10"/>
  <c r="D755" i="10"/>
  <c r="D1460" i="13"/>
  <c r="G502" i="10"/>
  <c r="E986" i="10"/>
  <c r="E1089" i="10"/>
  <c r="F1050" i="13"/>
  <c r="D988" i="13"/>
  <c r="D2022" i="10"/>
  <c r="F434" i="10"/>
  <c r="F1310" i="13"/>
  <c r="D1993" i="10"/>
  <c r="E2114" i="5"/>
  <c r="F2631" i="7"/>
  <c r="G1196" i="11"/>
  <c r="D1652" i="13"/>
  <c r="E123" i="11"/>
  <c r="G1452" i="13"/>
  <c r="F757" i="11"/>
  <c r="E1118" i="10"/>
  <c r="F1444" i="13"/>
  <c r="E2322" i="11"/>
  <c r="D2353" i="10"/>
  <c r="E1539" i="5"/>
  <c r="D1525" i="13"/>
  <c r="D806" i="13"/>
  <c r="D1631" i="7"/>
  <c r="D1565" i="13"/>
  <c r="E2076" i="10"/>
  <c r="D447" i="7"/>
  <c r="F2931" i="7"/>
  <c r="E1446" i="13"/>
  <c r="F463" i="13"/>
  <c r="G1011" i="11"/>
  <c r="E1692" i="13"/>
  <c r="F596" i="11"/>
  <c r="G2194" i="7"/>
  <c r="G2369" i="10"/>
  <c r="G564" i="10"/>
  <c r="D490" i="13"/>
  <c r="E1469" i="5"/>
  <c r="D1594" i="13"/>
  <c r="G413" i="5"/>
  <c r="G474" i="13"/>
  <c r="D1192" i="10"/>
  <c r="D677" i="13"/>
  <c r="G1956" i="10"/>
  <c r="E1599" i="13"/>
  <c r="F1264" i="13"/>
  <c r="D355" i="13"/>
  <c r="F608" i="13"/>
  <c r="G1200" i="10"/>
  <c r="D1095" i="10"/>
  <c r="E1934" i="10"/>
  <c r="E1114" i="13"/>
  <c r="F673" i="13"/>
  <c r="D1090" i="11"/>
  <c r="G734" i="13"/>
  <c r="G1109" i="10"/>
  <c r="D853" i="13"/>
  <c r="E1224" i="10"/>
  <c r="D435" i="5"/>
  <c r="D34" i="10"/>
  <c r="E1771" i="7"/>
  <c r="E1543" i="10"/>
  <c r="E2293" i="11"/>
  <c r="G2018" i="7"/>
  <c r="F1315" i="10"/>
  <c r="D3383" i="7"/>
  <c r="E620" i="10"/>
  <c r="E322" i="11"/>
  <c r="G721" i="10"/>
  <c r="E279" i="13"/>
  <c r="F1040" i="10"/>
  <c r="D307" i="13"/>
  <c r="E445" i="5"/>
  <c r="E410" i="11"/>
  <c r="D1501" i="11"/>
  <c r="F307" i="11"/>
  <c r="F1973" i="10"/>
  <c r="G1112" i="11"/>
  <c r="D1434" i="10"/>
  <c r="E1067" i="10"/>
  <c r="G1825" i="5"/>
  <c r="F255" i="13"/>
  <c r="F1059" i="13"/>
  <c r="E1248" i="10"/>
  <c r="G1117" i="11"/>
  <c r="F691" i="10"/>
  <c r="D2234" i="7"/>
  <c r="F2082" i="10"/>
  <c r="G2112" i="10"/>
  <c r="D458" i="11"/>
  <c r="E462" i="7"/>
  <c r="D1301" i="13"/>
  <c r="E567" i="13"/>
  <c r="E2255" i="10"/>
  <c r="E306" i="10"/>
  <c r="E1567" i="10"/>
  <c r="D483" i="10"/>
  <c r="F695" i="13"/>
  <c r="D404" i="11"/>
  <c r="G2269" i="10"/>
  <c r="F1439" i="13"/>
  <c r="E2040" i="11"/>
  <c r="D1608" i="13"/>
  <c r="G431" i="10"/>
  <c r="G275" i="11"/>
  <c r="G329" i="7"/>
  <c r="F399" i="10"/>
  <c r="G849" i="10"/>
  <c r="D589" i="13"/>
  <c r="D1701" i="13"/>
  <c r="F1450" i="13"/>
  <c r="G1118" i="11"/>
  <c r="E256" i="13"/>
  <c r="D1242" i="10"/>
  <c r="D777" i="10"/>
  <c r="D1943" i="14"/>
  <c r="E1007" i="13"/>
  <c r="F1488" i="13"/>
  <c r="D2064" i="10"/>
  <c r="F1724" i="10"/>
  <c r="E2408" i="11"/>
  <c r="F558" i="13"/>
  <c r="E1411" i="13"/>
  <c r="F1781" i="13"/>
  <c r="G2151" i="10"/>
  <c r="G1933" i="10"/>
  <c r="D450" i="10"/>
  <c r="D1982" i="10"/>
  <c r="D2142" i="7"/>
  <c r="F840" i="13"/>
  <c r="G895" i="5"/>
  <c r="F1562" i="13"/>
  <c r="G427" i="13"/>
  <c r="F651" i="10"/>
  <c r="G1245" i="13"/>
  <c r="D1270" i="10"/>
  <c r="E620" i="13"/>
  <c r="G1188" i="13"/>
  <c r="G1318" i="10"/>
  <c r="G1402" i="13"/>
  <c r="F300" i="10"/>
  <c r="D926" i="10"/>
  <c r="F900" i="10"/>
  <c r="G428" i="13"/>
  <c r="D2120" i="10"/>
  <c r="D791" i="13"/>
  <c r="G726" i="13"/>
  <c r="D992" i="11"/>
  <c r="G395" i="10"/>
  <c r="D3006" i="7"/>
  <c r="E1266" i="13"/>
  <c r="E640" i="10"/>
  <c r="G2020" i="10"/>
  <c r="G496" i="13"/>
  <c r="G660" i="10"/>
  <c r="F1118" i="13"/>
  <c r="E2432" i="11"/>
  <c r="D1003" i="11"/>
  <c r="F1099" i="13"/>
  <c r="E1761" i="13"/>
  <c r="D1155" i="10"/>
  <c r="G944" i="13"/>
  <c r="G265" i="13"/>
  <c r="G465" i="13"/>
  <c r="D2061" i="10"/>
  <c r="D1120" i="10"/>
  <c r="F545" i="14"/>
  <c r="E2163" i="10"/>
  <c r="D1199" i="10"/>
  <c r="F1754" i="5"/>
  <c r="D1047" i="11"/>
  <c r="D1477" i="13"/>
  <c r="G463" i="11"/>
  <c r="G310" i="11"/>
  <c r="D512" i="10"/>
  <c r="E827" i="10"/>
  <c r="E932" i="13"/>
  <c r="D2246" i="7"/>
  <c r="D823" i="10"/>
  <c r="D544" i="13"/>
  <c r="F1763" i="10"/>
  <c r="F1184" i="13"/>
  <c r="G711" i="13"/>
  <c r="F1703" i="10"/>
  <c r="G1619" i="10"/>
  <c r="F996" i="11"/>
  <c r="F1531" i="10"/>
  <c r="E1154" i="13"/>
  <c r="E909" i="13"/>
  <c r="E760" i="10"/>
  <c r="G1105" i="13"/>
  <c r="D1950" i="10"/>
  <c r="E585" i="13"/>
  <c r="G1091" i="13"/>
  <c r="D1587" i="11"/>
  <c r="G628" i="13"/>
  <c r="F2255" i="7"/>
  <c r="F1119" i="11"/>
  <c r="G1517" i="10"/>
  <c r="E1514" i="10"/>
  <c r="F1177" i="13"/>
  <c r="G1262" i="13"/>
  <c r="D1591" i="13"/>
  <c r="G627" i="10"/>
  <c r="D745" i="13"/>
  <c r="E305" i="13"/>
  <c r="G1260" i="10"/>
  <c r="E937" i="13"/>
  <c r="D1710" i="13"/>
  <c r="F705" i="13"/>
  <c r="E1129" i="13"/>
  <c r="F299" i="11"/>
  <c r="F351" i="13"/>
  <c r="E649" i="13"/>
  <c r="F254" i="11"/>
  <c r="D1390" i="13"/>
  <c r="F599" i="13"/>
  <c r="D1180" i="10"/>
  <c r="D444" i="13"/>
  <c r="E1131" i="13"/>
  <c r="D1068" i="10"/>
  <c r="F1501" i="11"/>
  <c r="D1451" i="11"/>
  <c r="F1741" i="13"/>
  <c r="E566" i="11"/>
  <c r="D1492" i="10"/>
  <c r="G1726" i="11"/>
  <c r="E602" i="11"/>
  <c r="F1663" i="13"/>
  <c r="D1860" i="10"/>
  <c r="F1303" i="11"/>
  <c r="E843" i="11"/>
  <c r="F22" i="13"/>
  <c r="E763" i="13"/>
  <c r="F1240" i="13"/>
  <c r="F1431" i="13"/>
  <c r="F222" i="7"/>
  <c r="E284" i="10"/>
  <c r="D989" i="13"/>
  <c r="G973" i="10"/>
  <c r="G1323" i="13"/>
  <c r="E1151" i="13"/>
  <c r="F109" i="7"/>
  <c r="G826" i="10"/>
  <c r="D1524" i="13"/>
  <c r="F685" i="11"/>
  <c r="F1924" i="11"/>
  <c r="D1588" i="13"/>
  <c r="F286" i="11"/>
  <c r="E643" i="10"/>
  <c r="F1395" i="10"/>
  <c r="E1703" i="13"/>
  <c r="E3181" i="7"/>
  <c r="E1539" i="13"/>
  <c r="D1052" i="10"/>
  <c r="G268" i="10"/>
  <c r="G1019" i="13"/>
  <c r="G548" i="11"/>
  <c r="D1211" i="13"/>
  <c r="E1198" i="11"/>
  <c r="F330" i="13"/>
  <c r="G2218" i="11"/>
  <c r="D1459" i="13"/>
  <c r="E300" i="10"/>
  <c r="D1692" i="13"/>
  <c r="F42" i="10"/>
  <c r="F848" i="13"/>
  <c r="F1582" i="10"/>
  <c r="D1159" i="13"/>
  <c r="E475" i="10"/>
  <c r="D1507" i="7"/>
  <c r="E1190" i="13"/>
  <c r="D422" i="10"/>
  <c r="D1086" i="11"/>
  <c r="E1665" i="13"/>
  <c r="E1430" i="10"/>
  <c r="F1578" i="13"/>
  <c r="E1589" i="10"/>
  <c r="D1221" i="13"/>
  <c r="G897" i="11"/>
  <c r="E412" i="10"/>
  <c r="G1272" i="13"/>
  <c r="G1208" i="11"/>
  <c r="D667" i="10"/>
  <c r="D307" i="7"/>
  <c r="E298" i="11"/>
  <c r="E1454" i="13"/>
  <c r="E681" i="13"/>
  <c r="G844" i="13"/>
  <c r="F1773" i="13"/>
  <c r="D1822" i="10"/>
  <c r="G311" i="10"/>
  <c r="G2440" i="7"/>
  <c r="G2039" i="10"/>
  <c r="G1593" i="11"/>
  <c r="E1575" i="11"/>
  <c r="E495" i="13"/>
  <c r="F1743" i="11"/>
  <c r="F246" i="10"/>
  <c r="F2346" i="10"/>
  <c r="G1548" i="10"/>
  <c r="D383" i="10"/>
  <c r="G252" i="7"/>
  <c r="E2011" i="10"/>
  <c r="F12" i="13"/>
  <c r="D1568" i="7"/>
  <c r="F2071" i="7"/>
  <c r="F2378" i="10"/>
  <c r="G1334" i="10"/>
  <c r="E1326" i="11"/>
  <c r="G2386" i="10"/>
  <c r="E748" i="11"/>
  <c r="F483" i="5"/>
  <c r="F788" i="10"/>
  <c r="F1715" i="13"/>
  <c r="G915" i="13"/>
  <c r="F617" i="13"/>
  <c r="E1321" i="10"/>
  <c r="G1286" i="11"/>
  <c r="G1530" i="5"/>
  <c r="F2179" i="10"/>
  <c r="F251" i="10"/>
  <c r="E474" i="13"/>
  <c r="G695" i="13"/>
  <c r="G1229" i="5"/>
  <c r="E1245" i="13"/>
  <c r="G1038" i="13"/>
  <c r="D482" i="10"/>
  <c r="G1536" i="10"/>
  <c r="G1194" i="10"/>
  <c r="G1368" i="13"/>
  <c r="F912" i="5"/>
  <c r="F2137" i="11"/>
  <c r="F302" i="10"/>
  <c r="F34" i="13"/>
  <c r="F2172" i="10"/>
  <c r="F882" i="13"/>
  <c r="E247" i="7"/>
  <c r="D927" i="13"/>
  <c r="G1472" i="13"/>
  <c r="G1127" i="13"/>
  <c r="D1381" i="13"/>
  <c r="G2816" i="7"/>
  <c r="D1373" i="13"/>
  <c r="G1451" i="13"/>
  <c r="E844" i="13"/>
  <c r="F1848" i="11"/>
  <c r="D1096" i="13"/>
  <c r="F739" i="13"/>
  <c r="F474" i="11"/>
  <c r="D1999" i="7"/>
  <c r="G1189" i="10"/>
  <c r="E1619" i="10"/>
  <c r="G1709" i="13"/>
  <c r="E666" i="10"/>
  <c r="D1596" i="13"/>
  <c r="F1088" i="13"/>
  <c r="F1687" i="13"/>
  <c r="F1545" i="11"/>
  <c r="G1159" i="11"/>
  <c r="F1633" i="14"/>
  <c r="F271" i="5"/>
  <c r="E528" i="13"/>
  <c r="F468" i="13"/>
  <c r="F2432" i="10"/>
  <c r="F1232" i="10"/>
  <c r="E674" i="10"/>
  <c r="F2274" i="10"/>
  <c r="E372" i="13"/>
  <c r="E1656" i="11"/>
  <c r="D417" i="10"/>
  <c r="E1518" i="10"/>
  <c r="D1397" i="11"/>
  <c r="D2396" i="10"/>
  <c r="G709" i="10"/>
  <c r="D276" i="13"/>
  <c r="F2433" i="10"/>
  <c r="F1152" i="13"/>
  <c r="E608" i="13"/>
  <c r="F176" i="7"/>
  <c r="F1606" i="10"/>
  <c r="D414" i="14"/>
  <c r="F1151" i="10"/>
  <c r="F2042" i="5"/>
  <c r="D561" i="13"/>
  <c r="F991" i="13"/>
  <c r="D67" i="10"/>
  <c r="D1631" i="11"/>
  <c r="F174" i="7"/>
  <c r="G1139" i="13"/>
  <c r="D1724" i="7"/>
  <c r="F1111" i="13"/>
  <c r="E1195" i="13"/>
  <c r="F114" i="5"/>
  <c r="E684" i="13"/>
  <c r="D523" i="13"/>
  <c r="F917" i="13"/>
  <c r="D300" i="7"/>
  <c r="D505" i="10"/>
  <c r="F716" i="13"/>
  <c r="G1629" i="13"/>
  <c r="D1323" i="10"/>
  <c r="D465" i="10"/>
  <c r="G542" i="10"/>
  <c r="E399" i="13"/>
  <c r="G1244" i="10"/>
  <c r="E1519" i="13"/>
  <c r="E1818" i="5"/>
  <c r="D2051" i="11"/>
  <c r="F1544" i="10"/>
  <c r="G1357" i="13"/>
  <c r="E1789" i="13"/>
  <c r="E557" i="13"/>
  <c r="F818" i="13"/>
  <c r="F2252" i="10"/>
  <c r="F1502" i="10"/>
  <c r="D1146" i="13"/>
  <c r="E2006" i="10"/>
  <c r="G2072" i="10"/>
  <c r="D1673" i="10"/>
  <c r="E1361" i="13"/>
  <c r="D917" i="13"/>
  <c r="G1502" i="11"/>
  <c r="D429" i="11"/>
  <c r="G1372" i="13"/>
  <c r="G1393" i="13"/>
  <c r="E1327" i="13"/>
  <c r="E945" i="11"/>
  <c r="E3416" i="7"/>
  <c r="E2258" i="11"/>
  <c r="E2275" i="7"/>
  <c r="F1362" i="11"/>
  <c r="G1457" i="11"/>
  <c r="D1768" i="13"/>
  <c r="E354" i="13"/>
  <c r="G451" i="10"/>
  <c r="D727" i="11"/>
  <c r="D2902" i="7"/>
  <c r="F1381" i="10"/>
  <c r="D2047" i="7"/>
  <c r="D1340" i="13"/>
  <c r="E1760" i="10"/>
  <c r="F1513" i="10"/>
  <c r="E1990" i="5"/>
  <c r="D583" i="11"/>
  <c r="D32" i="10"/>
  <c r="D481" i="13"/>
  <c r="E490" i="11"/>
  <c r="F866" i="10"/>
  <c r="F2160" i="7"/>
  <c r="G1357" i="10"/>
  <c r="D1023" i="10"/>
  <c r="F948" i="13"/>
  <c r="E345" i="7"/>
  <c r="E1285" i="13"/>
  <c r="F769" i="11"/>
  <c r="D2185" i="10"/>
  <c r="D1199" i="11"/>
  <c r="F1136" i="13"/>
  <c r="G158" i="13"/>
  <c r="D1067" i="14"/>
  <c r="G550" i="11"/>
  <c r="D2179" i="10"/>
  <c r="D1474" i="13"/>
  <c r="E989" i="13"/>
  <c r="E1073" i="13"/>
  <c r="F1266" i="13"/>
  <c r="D2299" i="10"/>
  <c r="D1784" i="11"/>
  <c r="G946" i="13"/>
  <c r="F2236" i="10"/>
  <c r="D1697" i="7"/>
  <c r="D1392" i="13"/>
  <c r="D487" i="13"/>
  <c r="E111" i="7"/>
  <c r="E1535" i="10"/>
  <c r="E1932" i="11"/>
  <c r="F2355" i="10"/>
  <c r="E2443" i="10"/>
  <c r="F1291" i="10"/>
  <c r="E6" i="11"/>
  <c r="E1403" i="11"/>
  <c r="F804" i="11"/>
  <c r="D550" i="10"/>
  <c r="E868" i="10"/>
  <c r="D758" i="11"/>
  <c r="D1474" i="10"/>
  <c r="F410" i="13"/>
  <c r="D2427" i="10"/>
  <c r="E1856" i="10"/>
  <c r="F1469" i="11"/>
  <c r="F1592" i="11"/>
  <c r="F2372" i="10"/>
  <c r="G1204" i="13"/>
  <c r="D966" i="13"/>
  <c r="D273" i="13"/>
  <c r="E1802" i="10"/>
  <c r="G775" i="10"/>
  <c r="G697" i="13"/>
  <c r="D644" i="13"/>
  <c r="D692" i="11"/>
  <c r="E282" i="11"/>
  <c r="F1455" i="13"/>
  <c r="G1270" i="5"/>
  <c r="F2117" i="10"/>
  <c r="D1064" i="13"/>
  <c r="F519" i="11"/>
  <c r="D2453" i="7"/>
  <c r="E458" i="10"/>
  <c r="G484" i="7"/>
  <c r="D2104" i="10"/>
  <c r="D1426" i="13"/>
  <c r="D807" i="10"/>
  <c r="F1324" i="13"/>
  <c r="F904" i="10"/>
  <c r="D1218" i="10"/>
  <c r="G1400" i="13"/>
  <c r="D100" i="7"/>
  <c r="E1725" i="13"/>
  <c r="G771" i="10"/>
  <c r="G1023" i="10"/>
  <c r="E1370" i="13"/>
  <c r="F794" i="11"/>
  <c r="E1668" i="7"/>
  <c r="F1788" i="11"/>
  <c r="F1828" i="10"/>
  <c r="E1304" i="13"/>
  <c r="D2232" i="10"/>
  <c r="E1106" i="13"/>
  <c r="D209" i="5"/>
  <c r="F22" i="10"/>
  <c r="G763" i="13"/>
  <c r="F890" i="10"/>
  <c r="G411" i="13"/>
  <c r="E1321" i="13"/>
  <c r="F923" i="13"/>
  <c r="F1901" i="10"/>
  <c r="G610" i="13"/>
  <c r="F1139" i="13"/>
  <c r="F555" i="10"/>
  <c r="D1470" i="13"/>
  <c r="G788" i="11"/>
  <c r="D168" i="7"/>
  <c r="E2019" i="10"/>
  <c r="D1856" i="11"/>
  <c r="E1263" i="13"/>
  <c r="G281" i="13"/>
  <c r="E1577" i="13"/>
  <c r="E1667" i="13"/>
  <c r="F829" i="13"/>
  <c r="F1257" i="13"/>
  <c r="D1585" i="13"/>
  <c r="F464" i="11"/>
  <c r="E549" i="11"/>
  <c r="F1716" i="7"/>
  <c r="E1619" i="13"/>
  <c r="F921" i="13"/>
  <c r="G1604" i="13"/>
  <c r="E1075" i="10"/>
  <c r="D417" i="13"/>
  <c r="E1882" i="11"/>
  <c r="E2121" i="7"/>
  <c r="F1312" i="13"/>
  <c r="D678" i="13"/>
  <c r="D797" i="11"/>
  <c r="E667" i="13"/>
  <c r="G426" i="5"/>
  <c r="G1412" i="14"/>
  <c r="F2265" i="10"/>
  <c r="D1372" i="11"/>
  <c r="F1490" i="11"/>
  <c r="F582" i="13"/>
  <c r="F292" i="7"/>
  <c r="E20" i="13"/>
  <c r="D735" i="13"/>
  <c r="E378" i="11"/>
  <c r="D1251" i="13"/>
  <c r="F2231" i="11"/>
  <c r="E852" i="10"/>
  <c r="D2080" i="7"/>
  <c r="F2413" i="11"/>
  <c r="E1462" i="5"/>
  <c r="E1215" i="13"/>
  <c r="E1134" i="13"/>
  <c r="E457" i="10"/>
  <c r="F605" i="13"/>
  <c r="G1613" i="11"/>
  <c r="G639" i="10"/>
  <c r="D916" i="10"/>
  <c r="E1109" i="13"/>
  <c r="G602" i="13"/>
  <c r="G1275" i="11"/>
  <c r="D580" i="11"/>
  <c r="E2428" i="7"/>
  <c r="E1930" i="10"/>
  <c r="F2345" i="10"/>
  <c r="F1626" i="13"/>
  <c r="F1615" i="10"/>
  <c r="E2396" i="10"/>
  <c r="D2394" i="7"/>
  <c r="D897" i="10"/>
  <c r="F529" i="10"/>
  <c r="G609" i="13"/>
  <c r="D1282" i="10"/>
  <c r="F1159" i="11"/>
  <c r="F1778" i="10"/>
  <c r="F294" i="11"/>
  <c r="F1485" i="10"/>
  <c r="F1160" i="10"/>
  <c r="E1015" i="10"/>
  <c r="E514" i="11"/>
  <c r="G1027" i="13"/>
  <c r="F66" i="7"/>
  <c r="D2249" i="10"/>
  <c r="E316" i="13"/>
  <c r="F890" i="13"/>
  <c r="E2070" i="10"/>
  <c r="E1037" i="10"/>
  <c r="F636" i="11"/>
  <c r="E1452" i="10"/>
  <c r="D10" i="10"/>
  <c r="E1476" i="13"/>
  <c r="D104" i="5"/>
  <c r="E289" i="10"/>
  <c r="G807" i="13"/>
  <c r="E1413" i="13"/>
  <c r="F297" i="10"/>
  <c r="E1598" i="10"/>
  <c r="F487" i="13"/>
  <c r="F686" i="13"/>
  <c r="E245" i="10"/>
  <c r="G153" i="11"/>
  <c r="E1150" i="5"/>
  <c r="F2120" i="10"/>
  <c r="D1381" i="10"/>
  <c r="D1271" i="13"/>
  <c r="G1095" i="13"/>
  <c r="G637" i="13"/>
  <c r="G895" i="10"/>
  <c r="D1070" i="10"/>
  <c r="D684" i="13"/>
  <c r="D334" i="13"/>
  <c r="E581" i="10"/>
  <c r="F2640" i="7"/>
  <c r="E761" i="13"/>
  <c r="D2444" i="7"/>
  <c r="G34" i="13"/>
  <c r="G1407" i="11"/>
  <c r="G2141" i="11"/>
  <c r="G2150" i="10"/>
  <c r="D1756" i="13"/>
  <c r="G556" i="13"/>
  <c r="E347" i="7"/>
  <c r="F2102" i="10"/>
  <c r="F3498" i="7"/>
  <c r="G1481" i="10"/>
  <c r="D2417" i="10"/>
  <c r="G1006" i="10"/>
  <c r="G1500" i="13"/>
  <c r="D1497" i="13"/>
  <c r="G1674" i="11"/>
  <c r="F260" i="7"/>
  <c r="E177" i="7"/>
  <c r="E2790" i="7"/>
  <c r="F1432" i="13"/>
  <c r="F481" i="10"/>
  <c r="E464" i="13"/>
  <c r="E382" i="10"/>
  <c r="D1209" i="11"/>
  <c r="G279" i="13"/>
  <c r="D1572" i="13"/>
  <c r="G2174" i="10"/>
  <c r="F815" i="13"/>
  <c r="G846" i="13"/>
  <c r="G2172" i="7"/>
  <c r="F313" i="13"/>
  <c r="E4" i="14"/>
  <c r="F1364" i="13"/>
  <c r="G872" i="13"/>
  <c r="E959" i="10"/>
  <c r="F717" i="10"/>
  <c r="D408" i="14"/>
  <c r="E841" i="10"/>
  <c r="D558" i="11"/>
  <c r="E1681" i="13"/>
  <c r="F1182" i="10"/>
  <c r="E2066" i="10"/>
  <c r="D1292" i="11"/>
  <c r="G243" i="7"/>
  <c r="F1037" i="13"/>
  <c r="E758" i="13"/>
  <c r="F681" i="13"/>
  <c r="D583" i="13"/>
  <c r="G993" i="10"/>
  <c r="G483" i="10"/>
  <c r="G1300" i="13"/>
  <c r="G1160" i="10"/>
  <c r="E2931" i="7"/>
  <c r="G1028" i="13"/>
  <c r="F2821" i="7"/>
  <c r="D1170" i="13"/>
  <c r="D2139" i="11"/>
  <c r="D323" i="10"/>
  <c r="G4" i="7"/>
  <c r="F1225" i="13"/>
  <c r="D1571" i="7"/>
  <c r="D110" i="7"/>
  <c r="G1670" i="13"/>
  <c r="E1788" i="13"/>
  <c r="E825" i="13"/>
  <c r="D372" i="13"/>
  <c r="D1927" i="5"/>
  <c r="F1462" i="13"/>
  <c r="G1718" i="11"/>
  <c r="D3255" i="7"/>
  <c r="E1609" i="13"/>
  <c r="F1140" i="11"/>
  <c r="E1300" i="10"/>
  <c r="G1384" i="13"/>
  <c r="E149" i="10"/>
  <c r="G778" i="11"/>
  <c r="E592" i="10"/>
  <c r="D2124" i="10"/>
  <c r="E2318" i="10"/>
  <c r="F1264" i="10"/>
  <c r="G1551" i="14"/>
  <c r="G1102" i="11"/>
  <c r="G504" i="13"/>
  <c r="F321" i="13"/>
  <c r="E1416" i="10"/>
  <c r="E619" i="10"/>
  <c r="D2216" i="7"/>
  <c r="F1483" i="13"/>
  <c r="F488" i="13"/>
  <c r="E1983" i="10"/>
  <c r="D1967" i="11"/>
  <c r="F2452" i="10"/>
  <c r="G1262" i="11"/>
  <c r="D922" i="14"/>
  <c r="F484" i="10"/>
  <c r="G2277" i="11"/>
  <c r="F992" i="10"/>
  <c r="F698" i="10"/>
  <c r="D1673" i="7"/>
  <c r="E1640" i="13"/>
  <c r="D886" i="13"/>
  <c r="G474" i="11"/>
  <c r="G611" i="10"/>
  <c r="D583" i="10"/>
  <c r="E1233" i="13"/>
  <c r="F1226" i="13"/>
  <c r="F1329" i="11"/>
  <c r="G2965" i="7"/>
  <c r="G849" i="13"/>
  <c r="F1685" i="10"/>
  <c r="D1655" i="10"/>
  <c r="F816" i="11"/>
  <c r="D877" i="13"/>
  <c r="G1274" i="10"/>
  <c r="G1442" i="13"/>
  <c r="F516" i="13"/>
  <c r="G937" i="10"/>
  <c r="E598" i="11"/>
  <c r="G526" i="13"/>
  <c r="F1483" i="10"/>
  <c r="E2121" i="10"/>
  <c r="F1474" i="13"/>
  <c r="E268" i="11"/>
  <c r="E839" i="11"/>
  <c r="F6" i="13"/>
  <c r="D302" i="10"/>
  <c r="E1549" i="10"/>
  <c r="E2050" i="7"/>
  <c r="F380" i="13"/>
  <c r="D1694" i="13"/>
  <c r="D1835" i="10"/>
  <c r="F1188" i="10"/>
  <c r="D2135" i="11"/>
  <c r="G1521" i="13"/>
  <c r="D2111" i="11"/>
  <c r="D1591" i="11"/>
  <c r="D723" i="10"/>
  <c r="F380" i="11"/>
  <c r="E1521" i="13"/>
  <c r="E1020" i="11"/>
  <c r="F1186" i="10"/>
  <c r="E1694" i="13"/>
  <c r="D427" i="13"/>
  <c r="F1073" i="13"/>
  <c r="E682" i="10"/>
  <c r="D425" i="13"/>
  <c r="E244" i="13"/>
  <c r="E615" i="13"/>
  <c r="G2405" i="10"/>
  <c r="G840" i="10"/>
  <c r="D605" i="10"/>
  <c r="E1250" i="10"/>
  <c r="E1885" i="10"/>
  <c r="E1108" i="13"/>
  <c r="G2292" i="7"/>
  <c r="F1059" i="11"/>
  <c r="D846" i="10"/>
  <c r="G613" i="10"/>
  <c r="D998" i="13"/>
  <c r="G488" i="13"/>
  <c r="G640" i="13"/>
  <c r="F2345" i="7"/>
  <c r="G1330" i="13"/>
  <c r="G1596" i="10"/>
  <c r="D1018" i="13"/>
  <c r="F534" i="10"/>
  <c r="F1738" i="13"/>
  <c r="D832" i="13"/>
  <c r="E1137" i="11"/>
  <c r="D1586" i="11"/>
  <c r="D956" i="13"/>
  <c r="D1797" i="10"/>
  <c r="D769" i="13"/>
  <c r="E1651" i="5"/>
  <c r="D36" i="11"/>
  <c r="G829" i="13"/>
  <c r="G559" i="13"/>
  <c r="D364" i="13"/>
  <c r="G1232" i="10"/>
  <c r="F1039" i="13"/>
  <c r="F1470" i="13"/>
  <c r="F1054" i="10"/>
  <c r="G1993" i="7"/>
  <c r="D936" i="13"/>
  <c r="D1966" i="10"/>
  <c r="G1112" i="10"/>
  <c r="D1944" i="10"/>
  <c r="D445" i="10"/>
  <c r="D380" i="13"/>
  <c r="D564" i="13"/>
  <c r="E375" i="7"/>
  <c r="G1346" i="13"/>
  <c r="G1421" i="13"/>
  <c r="E353" i="13"/>
  <c r="E2091" i="10"/>
  <c r="G1450" i="13"/>
  <c r="D1073" i="10"/>
  <c r="D2388" i="7"/>
  <c r="F1182" i="11"/>
  <c r="F2262" i="10"/>
  <c r="E1650" i="13"/>
  <c r="E2185" i="10"/>
  <c r="G1175" i="10"/>
  <c r="E1186" i="10"/>
  <c r="E350" i="11"/>
  <c r="G393" i="10"/>
  <c r="E887" i="11"/>
  <c r="G536" i="13"/>
  <c r="D874" i="10"/>
  <c r="D648" i="14"/>
  <c r="D636" i="10"/>
  <c r="F294" i="5"/>
  <c r="F1502" i="13"/>
  <c r="F390" i="10"/>
  <c r="G795" i="13"/>
  <c r="F568" i="13"/>
  <c r="G1744" i="7"/>
  <c r="G2018" i="10"/>
  <c r="D562" i="10"/>
  <c r="E1659" i="13"/>
  <c r="D715" i="13"/>
  <c r="E875" i="13"/>
  <c r="F559" i="10"/>
  <c r="F633" i="11"/>
  <c r="F2417" i="10"/>
  <c r="D1174" i="10"/>
  <c r="D1651" i="13"/>
  <c r="G1257" i="10"/>
  <c r="F1135" i="10"/>
  <c r="F821" i="13"/>
  <c r="F2003" i="10"/>
  <c r="E383" i="13"/>
  <c r="E1545" i="13"/>
  <c r="E886" i="10"/>
  <c r="F302" i="11"/>
  <c r="D900" i="11"/>
  <c r="F1833" i="11"/>
  <c r="F1521" i="10"/>
  <c r="D445" i="13"/>
  <c r="G1609" i="10"/>
  <c r="D785" i="13"/>
  <c r="D1326" i="10"/>
  <c r="F1285" i="10"/>
  <c r="E2086" i="10"/>
  <c r="D1337" i="10"/>
  <c r="D1789" i="10"/>
  <c r="G887" i="10"/>
  <c r="F2017" i="7"/>
  <c r="G289" i="10"/>
  <c r="D353" i="13"/>
  <c r="E883" i="13"/>
  <c r="E2245" i="10"/>
  <c r="D1082" i="13"/>
  <c r="G268" i="11"/>
  <c r="G696" i="14"/>
  <c r="G952" i="10"/>
  <c r="G388" i="5"/>
  <c r="E847" i="13"/>
  <c r="E2344" i="7"/>
  <c r="G1251" i="13"/>
  <c r="E809" i="13"/>
  <c r="E1344" i="13"/>
  <c r="G258" i="10"/>
  <c r="G765" i="11"/>
  <c r="F679" i="13"/>
  <c r="F776" i="10"/>
  <c r="E1585" i="11"/>
  <c r="D1023" i="13"/>
  <c r="G245" i="5"/>
  <c r="G803" i="10"/>
  <c r="F1457" i="10"/>
  <c r="D1488" i="13"/>
  <c r="F372" i="5"/>
  <c r="D1124" i="13"/>
  <c r="D1701" i="10"/>
  <c r="G295" i="10"/>
  <c r="G1042" i="13"/>
  <c r="D774" i="11"/>
  <c r="F1214" i="13"/>
  <c r="F538" i="10"/>
  <c r="G512" i="11"/>
  <c r="D14" i="10"/>
  <c r="F916" i="10"/>
  <c r="E295" i="7"/>
  <c r="E1177" i="14"/>
  <c r="G2401" i="11"/>
  <c r="E904" i="10"/>
  <c r="D1235" i="14"/>
  <c r="E2284" i="10"/>
  <c r="E1984" i="10"/>
  <c r="D262" i="13"/>
  <c r="F452" i="13"/>
  <c r="G572" i="11"/>
  <c r="D1987" i="11"/>
  <c r="F1034" i="13"/>
  <c r="E1039" i="13"/>
  <c r="G24" i="13"/>
  <c r="F1008" i="13"/>
  <c r="F1285" i="13"/>
  <c r="E1242" i="13"/>
  <c r="D1140" i="11"/>
  <c r="D1887" i="7"/>
  <c r="G1421" i="10"/>
  <c r="E1542" i="13"/>
  <c r="F1845" i="11"/>
  <c r="G2217" i="11"/>
  <c r="D2285" i="10"/>
  <c r="F326" i="13"/>
  <c r="E1377" i="13"/>
  <c r="E412" i="13"/>
  <c r="F1721" i="13"/>
  <c r="G1494" i="10"/>
  <c r="D586" i="13"/>
  <c r="G42" i="10"/>
  <c r="E447" i="10"/>
  <c r="E1840" i="10"/>
  <c r="E526" i="11"/>
  <c r="G1305" i="13"/>
  <c r="D557" i="13"/>
  <c r="E832" i="10"/>
  <c r="F2362" i="11"/>
  <c r="D1708" i="11"/>
  <c r="D1322" i="13"/>
  <c r="D1481" i="11"/>
  <c r="G2425" i="7"/>
  <c r="D1185" i="11"/>
  <c r="G917" i="11"/>
  <c r="D399" i="13"/>
  <c r="G953" i="10"/>
  <c r="E966" i="11"/>
  <c r="D871" i="10"/>
  <c r="G1304" i="13"/>
  <c r="G2110" i="7"/>
  <c r="E271" i="10"/>
  <c r="E576" i="10"/>
  <c r="G2092" i="11"/>
  <c r="D1519" i="11"/>
  <c r="G1925" i="11"/>
  <c r="E380" i="13"/>
  <c r="D1965" i="10"/>
  <c r="E2097" i="11"/>
  <c r="E308" i="13"/>
  <c r="D961" i="13"/>
  <c r="D600" i="13"/>
  <c r="E690" i="10"/>
  <c r="F1436" i="13"/>
  <c r="G440" i="11"/>
  <c r="E1518" i="7"/>
  <c r="F1396" i="13"/>
  <c r="G852" i="11"/>
  <c r="G262" i="13"/>
  <c r="E2139" i="11"/>
  <c r="E1744" i="13"/>
  <c r="D927" i="5"/>
  <c r="E2279" i="7"/>
  <c r="G775" i="5"/>
  <c r="E554" i="13"/>
  <c r="D1759" i="13"/>
  <c r="D550" i="13"/>
  <c r="G1510" i="10"/>
  <c r="F1861" i="10"/>
  <c r="G1695" i="13"/>
  <c r="F1344" i="11"/>
  <c r="E1300" i="7"/>
  <c r="D1472" i="11"/>
  <c r="G313" i="10"/>
  <c r="G601" i="13"/>
  <c r="G1256" i="14"/>
  <c r="D1534" i="11"/>
  <c r="F514" i="13"/>
  <c r="D1876" i="11"/>
  <c r="G1477" i="10"/>
  <c r="G1892" i="11"/>
  <c r="D1898" i="11"/>
  <c r="F66" i="10"/>
  <c r="G2055" i="7"/>
  <c r="D1550" i="5"/>
  <c r="D2126" i="11"/>
  <c r="F1607" i="10"/>
  <c r="D427" i="10"/>
  <c r="E454" i="13"/>
  <c r="E753" i="13"/>
  <c r="D1104" i="13"/>
  <c r="E2914" i="7"/>
  <c r="G1109" i="11"/>
  <c r="F1221" i="13"/>
  <c r="D60" i="5"/>
  <c r="G553" i="11"/>
  <c r="E2299" i="11"/>
  <c r="E1548" i="13"/>
  <c r="G48" i="7"/>
  <c r="F1390" i="11"/>
  <c r="D546" i="10"/>
  <c r="G1539" i="13"/>
  <c r="D462" i="13"/>
  <c r="E1756" i="13"/>
  <c r="G910" i="10"/>
  <c r="D1269" i="13"/>
  <c r="D857" i="10"/>
  <c r="G1055" i="13"/>
  <c r="E849" i="10"/>
  <c r="D689" i="10"/>
  <c r="F38" i="11"/>
  <c r="D1185" i="13"/>
  <c r="F854" i="10"/>
  <c r="D1994" i="5"/>
  <c r="E457" i="11"/>
  <c r="D954" i="13"/>
  <c r="E2289" i="7"/>
  <c r="E1409" i="13"/>
  <c r="G1071" i="5"/>
  <c r="E1294" i="13"/>
  <c r="D1136" i="11"/>
  <c r="D1668" i="5"/>
  <c r="G2465" i="7"/>
  <c r="F932" i="11"/>
  <c r="G1255" i="13"/>
  <c r="E1153" i="13"/>
  <c r="G427" i="5"/>
  <c r="D1276" i="10"/>
  <c r="E383" i="5"/>
  <c r="F423" i="7"/>
  <c r="E2832" i="7"/>
  <c r="E1139" i="5"/>
  <c r="G1077" i="10"/>
  <c r="F2038" i="10"/>
  <c r="F310" i="13"/>
  <c r="E415" i="13"/>
  <c r="D2231" i="7"/>
  <c r="F577" i="13"/>
  <c r="G498" i="13"/>
  <c r="E1898" i="11"/>
  <c r="F911" i="10"/>
  <c r="D1454" i="13"/>
  <c r="E1345" i="14"/>
  <c r="F1655" i="13"/>
  <c r="G1248" i="10"/>
  <c r="E1616" i="13"/>
  <c r="F620" i="11"/>
  <c r="G985" i="13"/>
  <c r="F501" i="13"/>
  <c r="G1088" i="10"/>
  <c r="E535" i="13"/>
  <c r="F707" i="11"/>
  <c r="F1591" i="5"/>
  <c r="G619" i="10"/>
  <c r="D2323" i="7"/>
  <c r="G2359" i="10"/>
  <c r="F270" i="10"/>
  <c r="E825" i="11"/>
  <c r="F743" i="13"/>
  <c r="G1233" i="11"/>
  <c r="E613" i="13"/>
  <c r="F2833" i="7"/>
  <c r="E1215" i="11"/>
  <c r="D690" i="14"/>
  <c r="D938" i="13"/>
  <c r="E1796" i="11"/>
  <c r="E1293" i="10"/>
  <c r="E1056" i="11"/>
  <c r="F438" i="7"/>
  <c r="G1598" i="11"/>
  <c r="E1528" i="5"/>
  <c r="D1766" i="13"/>
  <c r="D783" i="10"/>
  <c r="F274" i="13"/>
  <c r="G939" i="11"/>
  <c r="E2356" i="10"/>
  <c r="E2110" i="10"/>
  <c r="D1147" i="13"/>
  <c r="E1385" i="13"/>
  <c r="E542" i="13"/>
  <c r="D1268" i="7"/>
  <c r="F454" i="13"/>
  <c r="E1850" i="10"/>
  <c r="F660" i="10"/>
  <c r="G3268" i="7"/>
  <c r="D795" i="11"/>
  <c r="F1630" i="13"/>
  <c r="G1554" i="7"/>
  <c r="D1365" i="13"/>
  <c r="D2252" i="7"/>
  <c r="F2199" i="11"/>
  <c r="D1244" i="10"/>
  <c r="D2165" i="10"/>
  <c r="F54" i="13"/>
  <c r="G414" i="13"/>
  <c r="G1984" i="10"/>
  <c r="G962" i="10"/>
  <c r="G851" i="13"/>
  <c r="E956" i="10"/>
  <c r="E1616" i="11"/>
  <c r="F1276" i="13"/>
  <c r="D1722" i="13"/>
  <c r="D1188" i="13"/>
  <c r="E976" i="13"/>
  <c r="G1323" i="10"/>
  <c r="F1599" i="10"/>
  <c r="E954" i="5"/>
  <c r="G787" i="10"/>
  <c r="E2325" i="7"/>
  <c r="G1509" i="5"/>
  <c r="E2140" i="11"/>
  <c r="F500" i="13"/>
  <c r="D453" i="5"/>
  <c r="D1605" i="5"/>
  <c r="F1124" i="13"/>
  <c r="F1059" i="10"/>
  <c r="F345" i="13"/>
  <c r="G485" i="10"/>
  <c r="E257" i="10"/>
  <c r="D2074" i="10"/>
  <c r="E1923" i="7"/>
  <c r="E885" i="11"/>
  <c r="F326" i="11"/>
  <c r="E1626" i="13"/>
  <c r="E496" i="10"/>
  <c r="F1755" i="13"/>
  <c r="D388" i="10"/>
  <c r="E964" i="10"/>
  <c r="D1206" i="10"/>
  <c r="F1101" i="11"/>
  <c r="G676" i="13"/>
  <c r="D768" i="10"/>
  <c r="E534" i="13"/>
  <c r="F472" i="13"/>
  <c r="G1174" i="10"/>
  <c r="E414" i="5"/>
  <c r="E1337" i="10"/>
  <c r="E266" i="13"/>
  <c r="F406" i="13"/>
  <c r="E1571" i="13"/>
  <c r="F1057" i="13"/>
  <c r="F263" i="10"/>
  <c r="D612" i="13"/>
  <c r="D820" i="13"/>
  <c r="F1681" i="13"/>
  <c r="E1746" i="13"/>
  <c r="F1602" i="10"/>
  <c r="F1291" i="13"/>
  <c r="G703" i="13"/>
  <c r="G699" i="10"/>
  <c r="E499" i="13"/>
  <c r="D1443" i="13"/>
  <c r="D2370" i="10"/>
  <c r="F311" i="10"/>
  <c r="F1516" i="13"/>
  <c r="F575" i="13"/>
  <c r="F629" i="13"/>
  <c r="G856" i="13"/>
  <c r="G1505" i="14"/>
  <c r="G606" i="13"/>
  <c r="E701" i="10"/>
  <c r="G2310" i="11"/>
  <c r="E18" i="10"/>
  <c r="E833" i="13"/>
  <c r="E1689" i="10"/>
  <c r="D377" i="10"/>
  <c r="E32" i="10"/>
  <c r="D353" i="10"/>
  <c r="F346" i="13"/>
  <c r="E1600" i="10"/>
  <c r="D2094" i="10"/>
  <c r="G1281" i="13"/>
  <c r="F305" i="13"/>
  <c r="G1543" i="10"/>
  <c r="E828" i="13"/>
  <c r="G735" i="13"/>
  <c r="D795" i="13"/>
  <c r="E2147" i="10"/>
  <c r="F896" i="11"/>
  <c r="F1391" i="5"/>
  <c r="F660" i="13"/>
  <c r="F39" i="7"/>
  <c r="E1025" i="11"/>
  <c r="G291" i="13"/>
  <c r="G2709" i="7"/>
  <c r="D1427" i="10"/>
  <c r="E1587" i="13"/>
  <c r="G2339" i="10"/>
  <c r="D1609" i="13"/>
  <c r="F1975" i="11"/>
  <c r="G1570" i="10"/>
  <c r="F1517" i="11"/>
  <c r="G1792" i="10"/>
  <c r="F1549" i="10"/>
  <c r="F1172" i="13"/>
  <c r="F977" i="5"/>
  <c r="D592" i="10"/>
  <c r="D1854" i="5"/>
  <c r="E559" i="13"/>
  <c r="D876" i="10"/>
  <c r="E1990" i="7"/>
  <c r="F587" i="13"/>
  <c r="G1374" i="11"/>
  <c r="G583" i="10"/>
  <c r="F2232" i="10"/>
  <c r="G1249" i="10"/>
  <c r="G472" i="7"/>
  <c r="G1339" i="13"/>
  <c r="F687" i="13"/>
  <c r="F1554" i="10"/>
  <c r="G468" i="13"/>
  <c r="E118" i="13"/>
  <c r="F1189" i="11"/>
  <c r="G1258" i="13"/>
  <c r="D431" i="13"/>
  <c r="F780" i="13"/>
  <c r="F1308" i="13"/>
  <c r="F1961" i="7"/>
  <c r="G249" i="10"/>
  <c r="E1985" i="7"/>
  <c r="F1020" i="5"/>
  <c r="D645" i="10"/>
  <c r="E1090" i="14"/>
  <c r="D1376" i="13"/>
  <c r="E2166" i="10"/>
  <c r="E730" i="13"/>
  <c r="G471" i="10"/>
  <c r="G3044" i="7"/>
  <c r="F3189" i="7"/>
  <c r="E636" i="11"/>
  <c r="G2050" i="10"/>
  <c r="G1022" i="13"/>
  <c r="D2269" i="10"/>
  <c r="F820" i="10"/>
  <c r="F1530" i="10"/>
  <c r="D1489" i="5"/>
  <c r="D604" i="10"/>
  <c r="E813" i="13"/>
  <c r="E948" i="13"/>
  <c r="D2110" i="11"/>
  <c r="E1518" i="13"/>
  <c r="E2203" i="10"/>
  <c r="F837" i="11"/>
  <c r="E1597" i="7"/>
  <c r="G4" i="13"/>
  <c r="E642" i="11"/>
  <c r="E1486" i="13"/>
  <c r="F1346" i="10"/>
  <c r="G1651" i="13"/>
  <c r="E996" i="13"/>
  <c r="G880" i="10"/>
  <c r="G1665" i="11"/>
  <c r="F748" i="10"/>
  <c r="G443" i="13"/>
  <c r="G1798" i="10"/>
  <c r="G852" i="10"/>
  <c r="G577" i="13"/>
  <c r="G1828" i="11"/>
  <c r="F1097" i="13"/>
  <c r="E1969" i="11"/>
  <c r="G1744" i="14"/>
  <c r="G604" i="10"/>
  <c r="E310" i="13"/>
  <c r="G1745" i="7"/>
  <c r="F319" i="13"/>
  <c r="D1521" i="13"/>
  <c r="E23" i="13"/>
  <c r="G1374" i="13"/>
  <c r="G1498" i="10"/>
  <c r="D335" i="10"/>
  <c r="E759" i="10"/>
  <c r="G976" i="10"/>
  <c r="G2225" i="5"/>
  <c r="E1466" i="10"/>
  <c r="D1197" i="11"/>
  <c r="D1616" i="13"/>
  <c r="F1684" i="13"/>
  <c r="F880" i="13"/>
  <c r="D737" i="10"/>
  <c r="F1888" i="5"/>
  <c r="D923" i="10"/>
  <c r="F134" i="14"/>
  <c r="G1503" i="7"/>
  <c r="E374" i="10"/>
  <c r="D1299" i="10"/>
  <c r="E440" i="14"/>
  <c r="G308" i="11"/>
  <c r="G429" i="11"/>
  <c r="F2383" i="10"/>
  <c r="D653" i="13"/>
  <c r="D586" i="10"/>
  <c r="F1505" i="7"/>
  <c r="E1574" i="13"/>
  <c r="G1137" i="13"/>
  <c r="G540" i="13"/>
  <c r="E977" i="5"/>
  <c r="D641" i="13"/>
  <c r="E1798" i="10"/>
  <c r="E984" i="13"/>
  <c r="D331" i="10"/>
  <c r="E1790" i="10"/>
  <c r="F922" i="13"/>
  <c r="G656" i="10"/>
  <c r="E1597" i="13"/>
  <c r="G740" i="11"/>
  <c r="G1542" i="13"/>
  <c r="G1033" i="5"/>
  <c r="G1078" i="10"/>
  <c r="F988" i="13"/>
  <c r="E795" i="13"/>
  <c r="E672" i="13"/>
  <c r="D488" i="11"/>
  <c r="E1811" i="7"/>
  <c r="D968" i="10"/>
  <c r="F976" i="10"/>
  <c r="D501" i="13"/>
  <c r="G1261" i="5"/>
  <c r="E2186" i="7"/>
  <c r="G482" i="11"/>
  <c r="G662" i="13"/>
  <c r="E1328" i="10"/>
  <c r="F2743" i="7"/>
  <c r="D406" i="10"/>
  <c r="D949" i="13"/>
  <c r="E375" i="13"/>
  <c r="E677" i="13"/>
  <c r="D838" i="11"/>
  <c r="F245" i="13"/>
  <c r="G243" i="11"/>
  <c r="F359" i="13"/>
  <c r="E1453" i="10"/>
  <c r="E523" i="13"/>
  <c r="E294" i="11"/>
  <c r="G282" i="7"/>
  <c r="D655" i="10"/>
  <c r="D897" i="13"/>
  <c r="F458" i="13"/>
  <c r="G1499" i="11"/>
  <c r="D712" i="11"/>
  <c r="F248" i="10"/>
  <c r="D1930" i="10"/>
  <c r="D488" i="10"/>
  <c r="E799" i="5"/>
  <c r="F817" i="13"/>
  <c r="D921" i="5"/>
  <c r="E243" i="13"/>
  <c r="F994" i="14"/>
  <c r="G1815" i="11"/>
  <c r="G419" i="11"/>
  <c r="F674" i="10"/>
  <c r="E751" i="11"/>
  <c r="E1314" i="10"/>
  <c r="D374" i="10"/>
  <c r="G737" i="13"/>
  <c r="F1616" i="11"/>
  <c r="F541" i="13"/>
  <c r="E687" i="11"/>
  <c r="G919" i="5"/>
  <c r="G1639" i="13"/>
  <c r="F1448" i="13"/>
  <c r="F607" i="13"/>
  <c r="E970" i="10"/>
  <c r="E1743" i="13"/>
  <c r="F358" i="10"/>
  <c r="E471" i="13"/>
  <c r="G762" i="10"/>
  <c r="D474" i="10"/>
  <c r="D243" i="10"/>
  <c r="F1095" i="10"/>
  <c r="D1719" i="10"/>
  <c r="E1017" i="11"/>
  <c r="F1084" i="10"/>
  <c r="F2099" i="10"/>
  <c r="D2148" i="10"/>
  <c r="E635" i="11"/>
  <c r="D1573" i="13"/>
  <c r="D1727" i="10"/>
  <c r="E509" i="13"/>
  <c r="G310" i="10"/>
  <c r="D3266" i="7"/>
  <c r="G918" i="10"/>
  <c r="D2161" i="11"/>
  <c r="G1210" i="10"/>
  <c r="G3364" i="7"/>
  <c r="E1960" i="7"/>
  <c r="D939" i="13"/>
  <c r="G1436" i="11"/>
  <c r="D1099" i="10"/>
  <c r="F946" i="10"/>
  <c r="E862" i="13"/>
  <c r="E788" i="13"/>
  <c r="G1281" i="10"/>
  <c r="D1130" i="5"/>
  <c r="D1265" i="10"/>
  <c r="D500" i="13"/>
  <c r="E2188" i="7"/>
  <c r="F1189" i="13"/>
  <c r="D1014" i="13"/>
  <c r="F457" i="10"/>
  <c r="G398" i="13"/>
  <c r="D866" i="10"/>
  <c r="E159" i="5"/>
  <c r="G729" i="10"/>
  <c r="E3472" i="7"/>
  <c r="G1455" i="10"/>
  <c r="F2259" i="10"/>
  <c r="F502" i="11"/>
  <c r="E1442" i="13"/>
  <c r="E1767" i="13"/>
  <c r="F474" i="10"/>
  <c r="F1543" i="13"/>
  <c r="D634" i="10"/>
  <c r="E747" i="13"/>
  <c r="G1229" i="13"/>
  <c r="G2428" i="10"/>
  <c r="D1009" i="10"/>
  <c r="G2130" i="10"/>
  <c r="D149" i="14"/>
  <c r="D32" i="11"/>
  <c r="G292" i="10"/>
  <c r="E1640" i="7"/>
  <c r="D358" i="13"/>
  <c r="D1813" i="10"/>
  <c r="G473" i="10"/>
  <c r="G1220" i="10"/>
  <c r="D608" i="10"/>
  <c r="F2022" i="11"/>
  <c r="D784" i="14"/>
  <c r="G675" i="13"/>
  <c r="D860" i="10"/>
  <c r="E1133" i="11"/>
  <c r="D1404" i="13"/>
  <c r="D54" i="10"/>
  <c r="F2238" i="11"/>
  <c r="E1642" i="10"/>
  <c r="F931" i="11"/>
  <c r="G543" i="13"/>
  <c r="D499" i="13"/>
  <c r="G1752" i="7"/>
  <c r="D1579" i="11"/>
  <c r="F1645" i="11"/>
  <c r="F1945" i="11"/>
  <c r="D646" i="13"/>
  <c r="D660" i="13"/>
  <c r="G469" i="13"/>
  <c r="D1841" i="11"/>
  <c r="E2179" i="7"/>
  <c r="F1075" i="13"/>
  <c r="G2030" i="11"/>
  <c r="D1426" i="10"/>
  <c r="F1282" i="10"/>
  <c r="D1202" i="13"/>
  <c r="F887" i="13"/>
  <c r="D2043" i="10"/>
  <c r="F2403" i="10"/>
  <c r="D1592" i="13"/>
  <c r="G545" i="13"/>
  <c r="G1661" i="7"/>
  <c r="E635" i="13"/>
  <c r="E1207" i="5"/>
  <c r="F1916" i="10"/>
  <c r="G299" i="13"/>
  <c r="G1688" i="7"/>
  <c r="D871" i="13"/>
  <c r="G1708" i="13"/>
  <c r="D1755" i="10"/>
  <c r="G1329" i="13"/>
  <c r="E805" i="13"/>
  <c r="D1477" i="10"/>
  <c r="F3363" i="7"/>
  <c r="F1523" i="7"/>
  <c r="F2065" i="11"/>
  <c r="E703" i="13"/>
  <c r="F1586" i="7"/>
  <c r="E472" i="10"/>
  <c r="F1625" i="13"/>
  <c r="F2040" i="11"/>
  <c r="G1068" i="13"/>
  <c r="G953" i="11"/>
  <c r="D1144" i="14"/>
  <c r="D771" i="10"/>
  <c r="G1785" i="10"/>
  <c r="G1654" i="10"/>
  <c r="D1726" i="10"/>
  <c r="G2138" i="5"/>
  <c r="D1866" i="10"/>
  <c r="F1852" i="5"/>
  <c r="G338" i="10"/>
  <c r="G853" i="13"/>
  <c r="F1616" i="13"/>
  <c r="E422" i="10"/>
  <c r="E2869" i="7"/>
  <c r="E2408" i="10"/>
  <c r="D818" i="11"/>
  <c r="E938" i="11"/>
  <c r="E556" i="10"/>
  <c r="D1888" i="10"/>
  <c r="D1420" i="13"/>
  <c r="D2193" i="7"/>
  <c r="D330" i="14"/>
  <c r="F849" i="13"/>
  <c r="F2393" i="7"/>
  <c r="G1531" i="13"/>
  <c r="G292" i="13"/>
  <c r="E1072" i="11"/>
  <c r="G283" i="7"/>
  <c r="D1389" i="13"/>
  <c r="G2444" i="7"/>
  <c r="F753" i="11"/>
  <c r="D136" i="7"/>
  <c r="E1307" i="13"/>
  <c r="E252" i="13"/>
  <c r="F564" i="13"/>
  <c r="F1336" i="10"/>
  <c r="E1977" i="10"/>
  <c r="E1706" i="11"/>
  <c r="F522" i="10"/>
  <c r="G2001" i="10"/>
  <c r="F1286" i="11"/>
  <c r="E1721" i="10"/>
  <c r="F799" i="13"/>
  <c r="G1256" i="10"/>
  <c r="D652" i="11"/>
  <c r="E901" i="13"/>
  <c r="G1243" i="13"/>
  <c r="D414" i="13"/>
  <c r="E2487" i="7"/>
  <c r="D773" i="13"/>
  <c r="D1921" i="7"/>
  <c r="G1019" i="11"/>
  <c r="G491" i="13"/>
  <c r="F332" i="10"/>
  <c r="G1025" i="10"/>
  <c r="F1357" i="10"/>
  <c r="F1783" i="7"/>
  <c r="F456" i="13"/>
  <c r="F704" i="11"/>
  <c r="F1800" i="5"/>
  <c r="F450" i="5"/>
  <c r="D1763" i="11"/>
  <c r="F1530" i="13"/>
  <c r="G716" i="13"/>
  <c r="F729" i="13"/>
  <c r="G630" i="10"/>
  <c r="D379" i="13"/>
  <c r="G1552" i="13"/>
  <c r="F657" i="13"/>
  <c r="E865" i="13"/>
  <c r="G1524" i="13"/>
  <c r="G2326" i="7"/>
  <c r="E1694" i="10"/>
  <c r="G812" i="10"/>
  <c r="E273" i="10"/>
  <c r="F329" i="13"/>
  <c r="E766" i="10"/>
  <c r="E274" i="5"/>
  <c r="E654" i="11"/>
  <c r="E1564" i="10"/>
  <c r="G1721" i="10"/>
  <c r="D952" i="11"/>
  <c r="F3223" i="7"/>
  <c r="G1746" i="13"/>
  <c r="E698" i="13"/>
  <c r="D1941" i="14"/>
  <c r="G2348" i="10"/>
  <c r="E856" i="13"/>
  <c r="D536" i="13"/>
  <c r="G1498" i="13"/>
  <c r="D995" i="10"/>
  <c r="E1728" i="13"/>
  <c r="D1285" i="13"/>
  <c r="F1225" i="10"/>
  <c r="F438" i="13"/>
  <c r="E403" i="5"/>
  <c r="D1297" i="7"/>
  <c r="G825" i="13"/>
  <c r="E1143" i="10"/>
  <c r="E869" i="10"/>
  <c r="D1653" i="11"/>
  <c r="F682" i="13"/>
  <c r="D409" i="13"/>
  <c r="E74" i="14"/>
  <c r="E396" i="13"/>
  <c r="F2726" i="7"/>
  <c r="F87" i="10"/>
  <c r="G1279" i="10"/>
  <c r="E1671" i="10"/>
  <c r="F1842" i="7"/>
  <c r="F640" i="13"/>
  <c r="D2094" i="11"/>
  <c r="D1592" i="11"/>
  <c r="E914" i="10"/>
  <c r="F431" i="10"/>
  <c r="D1414" i="13"/>
  <c r="D2621" i="7"/>
  <c r="D1502" i="11"/>
  <c r="F268" i="7"/>
  <c r="G2508" i="7"/>
  <c r="D2022" i="11"/>
  <c r="G492" i="10"/>
  <c r="E2393" i="10"/>
  <c r="G1621" i="11"/>
  <c r="D2372" i="10"/>
  <c r="D1264" i="14"/>
  <c r="E1762" i="7"/>
  <c r="D1939" i="10"/>
  <c r="D1610" i="13"/>
  <c r="D432" i="13"/>
  <c r="E1362" i="10"/>
  <c r="F1751" i="13"/>
  <c r="F1007" i="13"/>
  <c r="F1568" i="13"/>
  <c r="D1276" i="13"/>
  <c r="F1622" i="13"/>
  <c r="D2253" i="10"/>
  <c r="E796" i="11"/>
  <c r="D1732" i="10"/>
  <c r="F1457" i="13"/>
  <c r="D1938" i="10"/>
  <c r="G1691" i="10"/>
  <c r="G1437" i="10"/>
  <c r="D1632" i="13"/>
  <c r="D1367" i="13"/>
  <c r="D1000" i="11"/>
  <c r="F916" i="13"/>
  <c r="E962" i="10"/>
  <c r="G627" i="13"/>
  <c r="G1739" i="10"/>
  <c r="F2897" i="7"/>
  <c r="E1076" i="13"/>
  <c r="D1487" i="13"/>
  <c r="E1226" i="10"/>
  <c r="F1712" i="13"/>
  <c r="F1060" i="13"/>
  <c r="F2047" i="5"/>
  <c r="F1581" i="10"/>
  <c r="E2129" i="10"/>
  <c r="E1547" i="13"/>
  <c r="E1978" i="10"/>
  <c r="G725" i="13"/>
  <c r="D2192" i="11"/>
  <c r="D2314" i="10"/>
  <c r="F1237" i="10"/>
  <c r="G1975" i="10"/>
  <c r="D801" i="13"/>
  <c r="D2034" i="11"/>
  <c r="F10" i="11"/>
  <c r="G694" i="13"/>
  <c r="D734" i="13"/>
  <c r="G3269" i="7"/>
  <c r="D1793" i="10"/>
  <c r="D1624" i="7"/>
  <c r="F667" i="5"/>
  <c r="F451" i="13"/>
  <c r="E1106" i="10"/>
  <c r="F812" i="13"/>
  <c r="E2996" i="7"/>
  <c r="G1539" i="7"/>
  <c r="E607" i="13"/>
  <c r="E626" i="10"/>
  <c r="D537" i="13"/>
  <c r="G2267" i="10"/>
  <c r="G704" i="13"/>
  <c r="F211" i="11"/>
  <c r="G273" i="13"/>
  <c r="E1269" i="13"/>
  <c r="D388" i="13"/>
  <c r="D562" i="11"/>
  <c r="G419" i="10"/>
  <c r="F1542" i="11"/>
  <c r="F484" i="13"/>
  <c r="F266" i="11"/>
  <c r="D299" i="13"/>
  <c r="G1172" i="10"/>
  <c r="D1335" i="13"/>
  <c r="D1126" i="10"/>
  <c r="F1642" i="11"/>
  <c r="E721" i="13"/>
  <c r="G630" i="13"/>
  <c r="G640" i="14"/>
  <c r="G579" i="10"/>
  <c r="D1660" i="13"/>
  <c r="D2429" i="7"/>
  <c r="E822" i="13"/>
  <c r="F1030" i="13"/>
  <c r="D456" i="13"/>
  <c r="D1301" i="11"/>
  <c r="F1213" i="13"/>
  <c r="E764" i="13"/>
  <c r="D2651" i="7"/>
  <c r="F731" i="10"/>
  <c r="D2448" i="10"/>
  <c r="F1230" i="11"/>
  <c r="E546" i="11"/>
  <c r="E2209" i="10"/>
  <c r="D2145" i="5"/>
  <c r="F1085" i="10"/>
  <c r="G1847" i="10"/>
  <c r="D1742" i="11"/>
  <c r="D2947" i="7"/>
  <c r="F1158" i="10"/>
  <c r="E246" i="11"/>
  <c r="D1640" i="10"/>
  <c r="F1042" i="13"/>
  <c r="E443" i="13"/>
  <c r="E1350" i="13"/>
  <c r="D1066" i="13"/>
  <c r="G413" i="7"/>
  <c r="G1920" i="11"/>
  <c r="F2208" i="10"/>
  <c r="E2107" i="10"/>
  <c r="F885" i="10"/>
  <c r="E136" i="7"/>
  <c r="E625" i="13"/>
  <c r="D1343" i="13"/>
  <c r="E780" i="13"/>
  <c r="D1035" i="13"/>
  <c r="E174" i="13"/>
  <c r="E3276" i="7"/>
  <c r="F1084" i="13"/>
  <c r="E1509" i="5"/>
  <c r="E646" i="14"/>
  <c r="F1637" i="13"/>
  <c r="E1992" i="11"/>
  <c r="D549" i="11"/>
  <c r="G1818" i="11"/>
  <c r="D1700" i="13"/>
  <c r="E843" i="10"/>
  <c r="E2090" i="5"/>
  <c r="D2019" i="11"/>
  <c r="E488" i="7"/>
  <c r="G2008" i="10"/>
  <c r="E985" i="11"/>
  <c r="E79" i="7"/>
  <c r="D1472" i="10"/>
  <c r="D1308" i="10"/>
  <c r="D1714" i="11"/>
  <c r="D1221" i="5"/>
  <c r="D1679" i="10"/>
  <c r="E816" i="11"/>
  <c r="F1824" i="11"/>
  <c r="F2177" i="11"/>
  <c r="F806" i="10"/>
  <c r="D30" i="5"/>
  <c r="G353" i="11"/>
  <c r="D2006" i="10"/>
  <c r="F1220" i="13"/>
  <c r="E468" i="11"/>
  <c r="D452" i="13"/>
  <c r="D1672" i="13"/>
  <c r="F834" i="10"/>
  <c r="E1640" i="10"/>
  <c r="G797" i="13"/>
  <c r="G1526" i="11"/>
  <c r="G672" i="11"/>
  <c r="F1289" i="11"/>
  <c r="F1783" i="13"/>
  <c r="E992" i="13"/>
  <c r="G1470" i="13"/>
  <c r="G1540" i="13"/>
  <c r="G406" i="13"/>
  <c r="E1423" i="13"/>
  <c r="F631" i="13"/>
  <c r="D1699" i="10"/>
  <c r="G1268" i="10"/>
  <c r="E290" i="10"/>
  <c r="G1164" i="13"/>
  <c r="G289" i="7"/>
  <c r="D2194" i="10"/>
  <c r="F513" i="10"/>
  <c r="G3382" i="7"/>
  <c r="D2216" i="10"/>
  <c r="D292" i="10"/>
  <c r="E2243" i="10"/>
  <c r="G1315" i="13"/>
  <c r="D1045" i="11"/>
  <c r="G2068" i="10"/>
  <c r="E832" i="13"/>
  <c r="D839" i="11"/>
  <c r="F987" i="13"/>
  <c r="D1617" i="7"/>
  <c r="G248" i="11"/>
  <c r="D1647" i="11"/>
  <c r="F524" i="13"/>
  <c r="G366" i="7"/>
  <c r="G868" i="13"/>
  <c r="F1056" i="10"/>
  <c r="G367" i="13"/>
  <c r="G899" i="10"/>
  <c r="G1064" i="13"/>
  <c r="F2997" i="7"/>
  <c r="G546" i="11"/>
  <c r="F1816" i="11"/>
  <c r="E831" i="10"/>
  <c r="D926" i="11"/>
  <c r="E2627" i="7"/>
  <c r="G1155" i="13"/>
  <c r="E762" i="14"/>
  <c r="G2272" i="11"/>
  <c r="D1728" i="13"/>
  <c r="F585" i="13"/>
  <c r="D1098" i="10"/>
  <c r="F500" i="11"/>
  <c r="F1781" i="10"/>
  <c r="D1748" i="7"/>
  <c r="G273" i="10"/>
  <c r="G433" i="11"/>
  <c r="G1681" i="10"/>
  <c r="D1285" i="10"/>
  <c r="E2287" i="7"/>
  <c r="E2271" i="10"/>
  <c r="D1652" i="10"/>
  <c r="E2413" i="7"/>
  <c r="G243" i="13"/>
  <c r="G1454" i="10"/>
  <c r="E1211" i="11"/>
  <c r="E886" i="5"/>
  <c r="G527" i="10"/>
  <c r="F696" i="13"/>
  <c r="D1377" i="7"/>
  <c r="D279" i="10"/>
  <c r="D1289" i="10"/>
  <c r="D1419" i="14"/>
  <c r="G618" i="13"/>
  <c r="D1692" i="10"/>
  <c r="E812" i="10"/>
  <c r="D329" i="13"/>
  <c r="F32" i="10"/>
  <c r="D576" i="10"/>
  <c r="D1283" i="13"/>
  <c r="D1043" i="13"/>
  <c r="G896" i="13"/>
  <c r="E2366" i="11"/>
  <c r="G1177" i="13"/>
  <c r="D715" i="10"/>
  <c r="E1954" i="10"/>
  <c r="E748" i="13"/>
  <c r="D2159" i="10"/>
  <c r="F1337" i="13"/>
  <c r="F1177" i="11"/>
  <c r="D2126" i="7"/>
  <c r="G437" i="13"/>
  <c r="E2087" i="10"/>
  <c r="G441" i="11"/>
  <c r="G2376" i="7"/>
  <c r="G1649" i="10"/>
  <c r="D1977" i="7"/>
  <c r="F1535" i="13"/>
  <c r="F557" i="13"/>
  <c r="G1753" i="13"/>
  <c r="D654" i="13"/>
  <c r="G1153" i="11"/>
  <c r="E460" i="7"/>
  <c r="F1636" i="13"/>
  <c r="D3190" i="7"/>
  <c r="E1568" i="13"/>
  <c r="D534" i="13"/>
  <c r="F442" i="13"/>
  <c r="G553" i="10"/>
  <c r="D935" i="10"/>
  <c r="G1806" i="10"/>
  <c r="F504" i="10"/>
  <c r="D545" i="11"/>
  <c r="F638" i="10"/>
  <c r="G1011" i="13"/>
  <c r="F791" i="13"/>
  <c r="E1615" i="13"/>
  <c r="D435" i="11"/>
  <c r="E1083" i="13"/>
  <c r="F1613" i="10"/>
  <c r="E830" i="10"/>
  <c r="F1091" i="13"/>
  <c r="G691" i="13"/>
  <c r="F908" i="13"/>
  <c r="D1776" i="13"/>
  <c r="D892" i="10"/>
  <c r="G535" i="14"/>
  <c r="G568" i="13"/>
  <c r="E1725" i="10"/>
  <c r="G925" i="13"/>
  <c r="E1760" i="13"/>
  <c r="D942" i="13"/>
  <c r="E132" i="10"/>
  <c r="G488" i="11"/>
  <c r="D1053" i="11"/>
  <c r="G1035" i="5"/>
  <c r="F1540" i="13"/>
  <c r="D1055" i="13"/>
  <c r="E1076" i="11"/>
  <c r="D1747" i="5"/>
  <c r="E467" i="10"/>
  <c r="E747" i="10"/>
  <c r="E14" i="13"/>
  <c r="D1375" i="11"/>
  <c r="G747" i="10"/>
  <c r="E1397" i="10"/>
  <c r="D406" i="13"/>
  <c r="G947" i="13"/>
  <c r="G1790" i="10"/>
  <c r="D2080" i="10"/>
  <c r="G937" i="13"/>
  <c r="D1764" i="7"/>
  <c r="D1033" i="13"/>
  <c r="F1445" i="13"/>
  <c r="G915" i="10"/>
  <c r="F956" i="10"/>
  <c r="E1968" i="10"/>
  <c r="G253" i="10"/>
  <c r="E2562" i="7"/>
  <c r="F2300" i="10"/>
  <c r="G22" i="13"/>
  <c r="E903" i="13"/>
  <c r="G956" i="13"/>
  <c r="F1128" i="13"/>
  <c r="G1438" i="13"/>
  <c r="E1838" i="5"/>
  <c r="F704" i="13"/>
  <c r="F1923" i="10"/>
  <c r="F1363" i="13"/>
  <c r="F1785" i="10"/>
  <c r="D3299" i="7"/>
  <c r="F1645" i="10"/>
  <c r="E323" i="10"/>
  <c r="F72" i="7"/>
  <c r="G1624" i="13"/>
  <c r="F1333" i="10"/>
  <c r="F412" i="14"/>
  <c r="D1684" i="10"/>
  <c r="D724" i="10"/>
  <c r="F1482" i="10"/>
  <c r="F1599" i="13"/>
  <c r="E1367" i="13"/>
  <c r="E407" i="13"/>
  <c r="F149" i="7"/>
  <c r="G1735" i="10"/>
  <c r="E1176" i="13"/>
  <c r="D1849" i="7"/>
  <c r="G2191" i="10"/>
  <c r="G429" i="10"/>
  <c r="D1655" i="14"/>
  <c r="G551" i="11"/>
  <c r="E696" i="10"/>
  <c r="E2194" i="10"/>
  <c r="G939" i="13"/>
  <c r="F2137" i="10"/>
  <c r="E864" i="13"/>
  <c r="E1199" i="11"/>
  <c r="G1742" i="11"/>
  <c r="F1420" i="10"/>
  <c r="E432" i="10"/>
  <c r="G1196" i="13"/>
  <c r="F1937" i="10"/>
  <c r="E1373" i="11"/>
  <c r="E1220" i="11"/>
  <c r="F404" i="13"/>
  <c r="G1530" i="13"/>
  <c r="F684" i="13"/>
  <c r="E1426" i="10"/>
  <c r="E979" i="10"/>
  <c r="F1053" i="10"/>
  <c r="E1478" i="11"/>
  <c r="F1862" i="11"/>
  <c r="G1178" i="10"/>
  <c r="F1477" i="13"/>
  <c r="F798" i="10"/>
  <c r="E817" i="5"/>
  <c r="E987" i="13"/>
  <c r="F338" i="13"/>
  <c r="G827" i="13"/>
  <c r="E1663" i="10"/>
  <c r="E453" i="10"/>
  <c r="E2378" i="7"/>
  <c r="F469" i="13"/>
  <c r="F1790" i="14"/>
  <c r="F1116" i="13"/>
  <c r="F1248" i="13"/>
  <c r="D1524" i="7"/>
  <c r="D701" i="13"/>
  <c r="F2391" i="10"/>
  <c r="F865" i="10"/>
  <c r="D2238" i="10"/>
  <c r="F700" i="10"/>
  <c r="F2340" i="10"/>
  <c r="F1247" i="13"/>
  <c r="D1229" i="11"/>
  <c r="E836" i="13"/>
  <c r="D532" i="13"/>
  <c r="G279" i="10"/>
  <c r="G1723" i="13"/>
  <c r="E751" i="13"/>
  <c r="D1411" i="13"/>
  <c r="G1831" i="10"/>
  <c r="G1466" i="14"/>
  <c r="G824" i="11"/>
  <c r="D1047" i="10"/>
  <c r="E1571" i="7"/>
  <c r="F252" i="10"/>
  <c r="D1908" i="14"/>
  <c r="G1390" i="13"/>
  <c r="D284" i="10"/>
  <c r="D733" i="11"/>
  <c r="E970" i="11"/>
  <c r="F997" i="10"/>
  <c r="E655" i="5"/>
  <c r="F1598" i="11"/>
  <c r="G1280" i="10"/>
  <c r="F1045" i="13"/>
  <c r="D301" i="7"/>
  <c r="F1041" i="11"/>
  <c r="D581" i="13"/>
  <c r="G518" i="10"/>
  <c r="D1499" i="10"/>
  <c r="F2020" i="5"/>
  <c r="E998" i="5"/>
  <c r="D1509" i="10"/>
  <c r="D287" i="5"/>
  <c r="F2139" i="7"/>
  <c r="E169" i="7"/>
  <c r="F2027" i="10"/>
  <c r="F1539" i="13"/>
  <c r="D371" i="10"/>
  <c r="G1646" i="13"/>
  <c r="G324" i="13"/>
  <c r="D903" i="13"/>
  <c r="D843" i="13"/>
  <c r="F777" i="11"/>
  <c r="F524" i="10"/>
  <c r="E3067" i="7"/>
  <c r="G455" i="10"/>
  <c r="F1337" i="11"/>
  <c r="E1816" i="10"/>
  <c r="F1607" i="7"/>
  <c r="D982" i="13"/>
  <c r="D449" i="13"/>
  <c r="F1916" i="14"/>
  <c r="D1706" i="13"/>
  <c r="E617" i="10"/>
  <c r="D1248" i="13"/>
  <c r="F1393" i="11"/>
  <c r="D490" i="7"/>
  <c r="D1279" i="13"/>
  <c r="F1564" i="10"/>
  <c r="E2073" i="10"/>
  <c r="E1511" i="5"/>
  <c r="F3150" i="7"/>
  <c r="E2272" i="11"/>
  <c r="G887" i="11"/>
  <c r="D593" i="13"/>
  <c r="G1862" i="10"/>
  <c r="G1080" i="10"/>
  <c r="E2383" i="7"/>
  <c r="F1887" i="10"/>
  <c r="G1714" i="13"/>
  <c r="F3053" i="7"/>
  <c r="G2182" i="7"/>
  <c r="D74" i="13"/>
  <c r="D1028" i="13"/>
  <c r="E1278" i="10"/>
  <c r="D813" i="10"/>
  <c r="D2021" i="10"/>
  <c r="D2461" i="10"/>
  <c r="E2169" i="11"/>
  <c r="E1745" i="7"/>
  <c r="G725" i="11"/>
  <c r="D729" i="13"/>
  <c r="F1034" i="10"/>
  <c r="D1773" i="10"/>
  <c r="F390" i="11"/>
  <c r="G14" i="13"/>
  <c r="F637" i="10"/>
  <c r="D297" i="10"/>
  <c r="E2137" i="11"/>
  <c r="D1609" i="10"/>
  <c r="F1025" i="13"/>
  <c r="F667" i="13"/>
  <c r="D1030" i="13"/>
  <c r="G1611" i="13"/>
  <c r="D411" i="13"/>
  <c r="E1569" i="10"/>
  <c r="F375" i="13"/>
  <c r="G975" i="10"/>
  <c r="G1076" i="10"/>
  <c r="G1515" i="13"/>
  <c r="E3068" i="7"/>
  <c r="E701" i="11"/>
  <c r="F985" i="13"/>
  <c r="F702" i="13"/>
  <c r="F784" i="14"/>
  <c r="G2061" i="7"/>
  <c r="E1718" i="10"/>
  <c r="D1622" i="10"/>
  <c r="G1505" i="10"/>
  <c r="E823" i="10"/>
  <c r="D974" i="13"/>
  <c r="F1747" i="13"/>
  <c r="E638" i="13"/>
  <c r="D1347" i="13"/>
  <c r="F1190" i="14"/>
  <c r="F1388" i="10"/>
  <c r="G438" i="7"/>
  <c r="E3051" i="7"/>
  <c r="F730" i="13"/>
  <c r="E502" i="13"/>
  <c r="D1396" i="13"/>
  <c r="G693" i="13"/>
  <c r="E1047" i="11"/>
  <c r="F806" i="13"/>
  <c r="E1044" i="14"/>
  <c r="D2170" i="10"/>
  <c r="D1545" i="13"/>
  <c r="E1341" i="10"/>
  <c r="G11" i="7"/>
  <c r="E1333" i="13"/>
  <c r="D737" i="13"/>
  <c r="E2285" i="10"/>
  <c r="D675" i="13"/>
  <c r="E345" i="13"/>
  <c r="G1338" i="13"/>
  <c r="G706" i="13"/>
  <c r="D1658" i="14"/>
  <c r="F1223" i="13"/>
  <c r="D3395" i="7"/>
  <c r="G1081" i="14"/>
  <c r="E1622" i="13"/>
  <c r="F1067" i="13"/>
  <c r="F1210" i="13"/>
  <c r="F1475" i="13"/>
  <c r="E1178" i="5"/>
  <c r="D1875" i="7"/>
  <c r="F1527" i="11"/>
  <c r="D1626" i="10"/>
  <c r="D12" i="11"/>
  <c r="E202" i="11"/>
  <c r="D1416" i="13"/>
  <c r="E686" i="13"/>
  <c r="E2145" i="7"/>
  <c r="D263" i="10"/>
  <c r="G1098" i="11"/>
  <c r="G1401" i="10"/>
  <c r="E383" i="7"/>
  <c r="F270" i="7"/>
  <c r="F690" i="13"/>
  <c r="F1486" i="13"/>
  <c r="E1090" i="13"/>
  <c r="E604" i="10"/>
  <c r="F3130" i="7"/>
  <c r="D106" i="14"/>
  <c r="G544" i="13"/>
  <c r="D2705" i="7"/>
  <c r="F1221" i="10"/>
  <c r="D306" i="13"/>
  <c r="D2282" i="10"/>
  <c r="D418" i="13"/>
  <c r="E1685" i="13"/>
  <c r="F556" i="10"/>
  <c r="F363" i="13"/>
  <c r="F1963" i="10"/>
  <c r="F1145" i="11"/>
  <c r="F2325" i="10"/>
  <c r="D2332" i="10"/>
  <c r="D779" i="13"/>
  <c r="G1001" i="11"/>
  <c r="E756" i="10"/>
  <c r="D1615" i="11"/>
  <c r="G411" i="5"/>
  <c r="G1599" i="10"/>
  <c r="E290" i="11"/>
  <c r="F1958" i="7"/>
  <c r="G1561" i="13"/>
  <c r="E1773" i="11"/>
  <c r="F524" i="11"/>
  <c r="E1610" i="13"/>
  <c r="G624" i="13"/>
  <c r="G1791" i="13"/>
  <c r="E1856" i="11"/>
  <c r="E1614" i="10"/>
  <c r="F2359" i="10"/>
  <c r="G1389" i="13"/>
  <c r="G1375" i="11"/>
  <c r="E810" i="13"/>
  <c r="D998" i="10"/>
  <c r="F1392" i="10"/>
  <c r="D1562" i="13"/>
  <c r="F861" i="10"/>
  <c r="E1187" i="13"/>
  <c r="D1806" i="11"/>
  <c r="F735" i="14"/>
  <c r="D934" i="13"/>
  <c r="F446" i="13"/>
  <c r="G906" i="11"/>
  <c r="D1388" i="10"/>
  <c r="E2717" i="7"/>
  <c r="F305" i="5"/>
  <c r="G614" i="13"/>
  <c r="D1261" i="10"/>
  <c r="E1677" i="7"/>
  <c r="E1530" i="13"/>
  <c r="G1807" i="11"/>
  <c r="E1782" i="11"/>
  <c r="D2125" i="10"/>
  <c r="E935" i="13"/>
  <c r="D1300" i="11"/>
  <c r="F575" i="11"/>
  <c r="G1947" i="7"/>
  <c r="G604" i="13"/>
  <c r="F2624" i="7"/>
  <c r="D1798" i="13"/>
  <c r="F1585" i="7"/>
  <c r="F623" i="13"/>
  <c r="D1110" i="14"/>
  <c r="F315" i="5"/>
  <c r="G8" i="13"/>
  <c r="G1623" i="13"/>
  <c r="F1672" i="11"/>
  <c r="F129" i="5"/>
  <c r="D694" i="11"/>
  <c r="G1630" i="10"/>
  <c r="F26" i="11"/>
  <c r="F1437" i="13"/>
  <c r="G1926" i="5"/>
  <c r="F404" i="11"/>
  <c r="F1489" i="13"/>
  <c r="G856" i="11"/>
  <c r="E364" i="11"/>
  <c r="D377" i="13"/>
  <c r="F1920" i="10"/>
  <c r="D54" i="13"/>
  <c r="F1977" i="10"/>
  <c r="D939" i="11"/>
  <c r="E1025" i="10"/>
  <c r="G1440" i="13"/>
  <c r="F1842" i="10"/>
  <c r="D1086" i="10"/>
  <c r="D1077" i="11"/>
  <c r="E1648" i="10"/>
  <c r="D1397" i="10"/>
  <c r="G1347" i="10"/>
  <c r="G1328" i="13"/>
  <c r="F2488" i="7"/>
  <c r="F1127" i="13"/>
  <c r="F1385" i="13"/>
  <c r="F54" i="10"/>
  <c r="D247" i="10"/>
  <c r="F203" i="7"/>
  <c r="F1719" i="10"/>
  <c r="D1149" i="10"/>
  <c r="G896" i="5"/>
  <c r="E1274" i="11"/>
  <c r="D2194" i="11"/>
  <c r="E355" i="10"/>
  <c r="D363" i="7"/>
  <c r="F970" i="13"/>
  <c r="D1033" i="10"/>
  <c r="F2606" i="7"/>
  <c r="E1582" i="11"/>
  <c r="D686" i="10"/>
  <c r="E1720" i="7"/>
  <c r="G1161" i="13"/>
  <c r="D1973" i="10"/>
  <c r="F1436" i="10"/>
  <c r="D452" i="11"/>
  <c r="G20" i="13"/>
  <c r="G1232" i="11"/>
  <c r="D23" i="13"/>
  <c r="E330" i="11"/>
  <c r="G1149" i="11"/>
  <c r="D661" i="10"/>
  <c r="E473" i="13"/>
  <c r="F1257" i="10"/>
  <c r="E1315" i="7"/>
  <c r="G2295" i="10"/>
  <c r="E1666" i="13"/>
  <c r="F700" i="11"/>
  <c r="D569" i="14"/>
  <c r="D1831" i="10"/>
  <c r="D492" i="7"/>
  <c r="E1211" i="13"/>
  <c r="G2084" i="10"/>
  <c r="G307" i="11"/>
  <c r="F2118" i="10"/>
  <c r="E2811" i="7"/>
  <c r="F1001" i="13"/>
  <c r="E767" i="10"/>
  <c r="G989" i="10"/>
  <c r="G1855" i="7"/>
  <c r="D1690" i="11"/>
  <c r="G971" i="10"/>
  <c r="F2025" i="7"/>
  <c r="F1625" i="10"/>
  <c r="F1463" i="13"/>
  <c r="G1866" i="10"/>
  <c r="F2130" i="5"/>
  <c r="F2016" i="11"/>
  <c r="F1000" i="10"/>
  <c r="D2843" i="7"/>
  <c r="G2134" i="11"/>
  <c r="G1161" i="10"/>
  <c r="E999" i="11"/>
  <c r="D733" i="14"/>
  <c r="D1054" i="10"/>
  <c r="F2293" i="10"/>
  <c r="F1677" i="10"/>
  <c r="E774" i="13"/>
  <c r="G1625" i="10"/>
  <c r="G1583" i="10"/>
  <c r="G2895" i="7"/>
  <c r="D1700" i="10"/>
  <c r="D1197" i="13"/>
  <c r="D1564" i="13"/>
  <c r="E1677" i="13"/>
  <c r="F215" i="7"/>
  <c r="E657" i="11"/>
  <c r="D556" i="11"/>
  <c r="E1049" i="13"/>
  <c r="F1418" i="13"/>
  <c r="D2268" i="10"/>
  <c r="D686" i="13"/>
  <c r="E1738" i="13"/>
  <c r="F1702" i="10"/>
  <c r="E597" i="10"/>
  <c r="F1180" i="13"/>
  <c r="F658" i="13"/>
  <c r="F2285" i="10"/>
  <c r="G1141" i="10"/>
  <c r="G1303" i="13"/>
  <c r="D1379" i="13"/>
  <c r="D1181" i="13"/>
  <c r="E1229" i="10"/>
  <c r="D567" i="13"/>
  <c r="D273" i="11"/>
  <c r="D3337" i="7"/>
  <c r="F1524" i="7"/>
  <c r="G967" i="13"/>
  <c r="D1258" i="10"/>
  <c r="E157" i="10"/>
  <c r="F306" i="10"/>
  <c r="D708" i="13"/>
  <c r="E712" i="10"/>
  <c r="F1226" i="11"/>
  <c r="G686" i="11"/>
  <c r="E628" i="10"/>
  <c r="D577" i="10"/>
  <c r="D1857" i="10"/>
  <c r="E1821" i="10"/>
  <c r="E642" i="13"/>
  <c r="E445" i="7"/>
  <c r="E2075" i="5"/>
  <c r="F393" i="11"/>
  <c r="F243" i="13"/>
  <c r="D1363" i="10"/>
  <c r="F1323" i="10"/>
  <c r="D343" i="10"/>
  <c r="F2108" i="10"/>
  <c r="F1891" i="10"/>
  <c r="F1648" i="13"/>
  <c r="E2264" i="11"/>
  <c r="G375" i="10"/>
  <c r="G1382" i="13"/>
  <c r="G1121" i="5"/>
  <c r="D780" i="10"/>
  <c r="F267" i="11"/>
  <c r="G1580" i="5"/>
  <c r="D2043" i="5"/>
  <c r="G1433" i="10"/>
  <c r="G1736" i="10"/>
  <c r="G2528" i="7"/>
  <c r="G388" i="13"/>
  <c r="E2225" i="11"/>
  <c r="E633" i="10"/>
  <c r="F900" i="13"/>
  <c r="F1288" i="10"/>
  <c r="G363" i="7"/>
  <c r="D648" i="10"/>
  <c r="D2972" i="7"/>
  <c r="F963" i="10"/>
  <c r="D1205" i="10"/>
  <c r="F1157" i="14"/>
  <c r="E524" i="10"/>
  <c r="G1398" i="13"/>
  <c r="E3347" i="7"/>
  <c r="F398" i="13"/>
  <c r="E1430" i="11"/>
  <c r="D1195" i="13"/>
  <c r="D1230" i="11"/>
  <c r="E2167" i="11"/>
  <c r="G335" i="7"/>
  <c r="G799" i="10"/>
  <c r="D1699" i="11"/>
  <c r="G1569" i="11"/>
  <c r="G1424" i="10"/>
  <c r="D722" i="13"/>
  <c r="E1847" i="10"/>
  <c r="F1524" i="11"/>
  <c r="D893" i="14"/>
  <c r="E1415" i="13"/>
  <c r="F83" i="5"/>
  <c r="D9" i="5"/>
  <c r="E777" i="13"/>
  <c r="D1452" i="10"/>
  <c r="G1481" i="13"/>
  <c r="G271" i="13"/>
  <c r="F1696" i="7"/>
  <c r="E345" i="10"/>
  <c r="G1595" i="10"/>
  <c r="F1400" i="14"/>
  <c r="E1029" i="13"/>
  <c r="E326" i="11"/>
  <c r="D1162" i="11"/>
  <c r="G305" i="13"/>
  <c r="F2111" i="11"/>
  <c r="E1573" i="10"/>
  <c r="E282" i="10"/>
  <c r="D1678" i="5"/>
  <c r="F1604" i="7"/>
  <c r="D491" i="10"/>
  <c r="E1527" i="10"/>
  <c r="F1412" i="11"/>
  <c r="D1019" i="11"/>
  <c r="D1221" i="11"/>
  <c r="F1017" i="10"/>
  <c r="F2295" i="7"/>
  <c r="D291" i="13"/>
  <c r="D995" i="13"/>
  <c r="D3303" i="7"/>
  <c r="F1401" i="10"/>
  <c r="D2112" i="10"/>
  <c r="D775" i="5"/>
  <c r="G2016" i="10"/>
  <c r="G441" i="10"/>
  <c r="G1158" i="13"/>
  <c r="G54" i="10"/>
  <c r="F315" i="11"/>
  <c r="D635" i="13"/>
  <c r="F2356" i="10"/>
  <c r="D1992" i="5"/>
  <c r="G1660" i="13"/>
  <c r="G210" i="10"/>
  <c r="G2207" i="7"/>
  <c r="G1252" i="13"/>
  <c r="D1149" i="13"/>
  <c r="F525" i="13"/>
  <c r="G724" i="13"/>
  <c r="G1235" i="10"/>
  <c r="G760" i="13"/>
  <c r="D1068" i="11"/>
  <c r="G1314" i="11"/>
  <c r="E562" i="11"/>
  <c r="G176" i="5"/>
  <c r="D983" i="10"/>
  <c r="D1056" i="13"/>
  <c r="G944" i="10"/>
  <c r="F2091" i="10"/>
  <c r="E648" i="10"/>
  <c r="D217" i="7"/>
  <c r="G2118" i="10"/>
  <c r="D720" i="13"/>
  <c r="G2408" i="7"/>
  <c r="F1345" i="11"/>
  <c r="E2299" i="7"/>
  <c r="E1010" i="13"/>
  <c r="G2254" i="5"/>
  <c r="E1670" i="11"/>
  <c r="F1737" i="13"/>
  <c r="F1728" i="10"/>
  <c r="D822" i="13"/>
  <c r="E2122" i="10"/>
  <c r="F1697" i="13"/>
  <c r="E1089" i="11"/>
  <c r="F647" i="13"/>
  <c r="G1664" i="13"/>
  <c r="F2362" i="10"/>
  <c r="G1974" i="11"/>
  <c r="E2531" i="7"/>
  <c r="F1731" i="7"/>
  <c r="E677" i="10"/>
  <c r="F348" i="10"/>
  <c r="F2022" i="10"/>
  <c r="F443" i="11"/>
  <c r="G1054" i="13"/>
  <c r="F932" i="14"/>
  <c r="D471" i="10"/>
  <c r="E64" i="13"/>
  <c r="E1135" i="13"/>
  <c r="E1110" i="10"/>
  <c r="F525" i="5"/>
  <c r="F1457" i="7"/>
  <c r="G477" i="10"/>
  <c r="D2165" i="5"/>
  <c r="D1971" i="7"/>
  <c r="F748" i="14"/>
  <c r="F280" i="14"/>
  <c r="F68" i="7"/>
  <c r="E226" i="10"/>
  <c r="G356" i="10"/>
  <c r="E257" i="13"/>
  <c r="E1943" i="11"/>
  <c r="F2438" i="10"/>
  <c r="F1224" i="5"/>
  <c r="E1203" i="13"/>
  <c r="E532" i="10"/>
  <c r="D2237" i="10"/>
  <c r="G1061" i="13"/>
  <c r="G2441" i="10"/>
  <c r="F2029" i="5"/>
  <c r="G292" i="7"/>
  <c r="F2073" i="10"/>
  <c r="E1468" i="13"/>
  <c r="F1748" i="11"/>
  <c r="G448" i="10"/>
  <c r="G2395" i="10"/>
  <c r="G652" i="10"/>
  <c r="F723" i="10"/>
  <c r="F508" i="10"/>
  <c r="D1741" i="11"/>
  <c r="E306" i="13"/>
  <c r="E815" i="10"/>
  <c r="G1452" i="11"/>
  <c r="D1258" i="14"/>
  <c r="F1462" i="14"/>
  <c r="E2082" i="7"/>
  <c r="E2206" i="10"/>
  <c r="F1536" i="13"/>
  <c r="F342" i="13"/>
  <c r="G879" i="10"/>
  <c r="E2174" i="7"/>
  <c r="E872" i="10"/>
  <c r="D630" i="13"/>
  <c r="G1296" i="13"/>
  <c r="D1780" i="13"/>
  <c r="F411" i="10"/>
  <c r="F867" i="13"/>
  <c r="F165" i="5"/>
  <c r="G1140" i="13"/>
  <c r="E1771" i="13"/>
  <c r="E2251" i="10"/>
  <c r="E2007" i="10"/>
  <c r="E158" i="7"/>
  <c r="G1899" i="5"/>
  <c r="D1295" i="10"/>
  <c r="E2361" i="11"/>
  <c r="F907" i="11"/>
  <c r="E1361" i="11"/>
  <c r="E217" i="10"/>
  <c r="D2004" i="7"/>
  <c r="F2006" i="11"/>
  <c r="F679" i="11"/>
  <c r="F1525" i="10"/>
  <c r="D782" i="10"/>
  <c r="E1348" i="11"/>
  <c r="F2634" i="7"/>
  <c r="D539" i="5"/>
  <c r="G1366" i="10"/>
  <c r="E1308" i="13"/>
  <c r="F1035" i="11"/>
  <c r="G578" i="11"/>
  <c r="F1695" i="10"/>
  <c r="D1756" i="10"/>
  <c r="G1764" i="11"/>
  <c r="E1713" i="13"/>
  <c r="E505" i="10"/>
  <c r="D328" i="14"/>
  <c r="G2752" i="7"/>
  <c r="D2084" i="11"/>
  <c r="D1932" i="7"/>
  <c r="D504" i="13"/>
  <c r="E1434" i="13"/>
  <c r="F567" i="13"/>
  <c r="E1530" i="7"/>
  <c r="G2175" i="5"/>
  <c r="E2267" i="11"/>
  <c r="E519" i="13"/>
  <c r="D2352" i="7"/>
  <c r="F1168" i="11"/>
  <c r="F1758" i="10"/>
  <c r="E527" i="13"/>
  <c r="E718" i="11"/>
  <c r="D1336" i="13"/>
  <c r="D746" i="11"/>
  <c r="E2401" i="7"/>
  <c r="G15" i="10"/>
  <c r="E1538" i="13"/>
  <c r="E1546" i="7"/>
  <c r="G2142" i="10"/>
  <c r="E2085" i="10"/>
  <c r="E1272" i="11"/>
  <c r="D1409" i="5"/>
  <c r="G1384" i="11"/>
  <c r="E1872" i="5"/>
  <c r="G1945" i="5"/>
  <c r="G2140" i="7"/>
  <c r="G2099" i="10"/>
  <c r="E1517" i="10"/>
  <c r="E1262" i="13"/>
  <c r="F1211" i="13"/>
  <c r="D1761" i="10"/>
  <c r="G2281" i="10"/>
  <c r="G1753" i="11"/>
  <c r="D596" i="10"/>
  <c r="D1750" i="5"/>
  <c r="D367" i="10"/>
  <c r="G346" i="10"/>
  <c r="D505" i="11"/>
  <c r="D533" i="13"/>
  <c r="F946" i="14"/>
  <c r="E190" i="7"/>
  <c r="E781" i="10"/>
  <c r="E76" i="11"/>
  <c r="F1825" i="10"/>
  <c r="E1416" i="14"/>
  <c r="F497" i="10"/>
  <c r="G1108" i="13"/>
  <c r="E2376" i="10"/>
  <c r="E433" i="11"/>
  <c r="G2062" i="5"/>
  <c r="F1204" i="10"/>
  <c r="G1962" i="10"/>
  <c r="F1973" i="5"/>
  <c r="D2639" i="7"/>
  <c r="D1471" i="10"/>
  <c r="F1113" i="11"/>
  <c r="D2156" i="11"/>
  <c r="D89" i="5"/>
  <c r="E196" i="11"/>
  <c r="G1220" i="5"/>
  <c r="D354" i="7"/>
  <c r="G1497" i="10"/>
  <c r="F1974" i="10"/>
  <c r="E1087" i="13"/>
  <c r="F2816" i="7"/>
  <c r="E1218" i="5"/>
  <c r="F2318" i="10"/>
  <c r="D1787" i="10"/>
  <c r="D513" i="13"/>
  <c r="D263" i="13"/>
  <c r="E1741" i="13"/>
  <c r="F925" i="13"/>
  <c r="D1620" i="13"/>
  <c r="G2351" i="7"/>
  <c r="E3059" i="7"/>
  <c r="E1716" i="11"/>
  <c r="D1419" i="10"/>
  <c r="F1202" i="13"/>
  <c r="D1041" i="10"/>
  <c r="D710" i="10"/>
  <c r="G869" i="14"/>
  <c r="F685" i="5"/>
  <c r="G2200" i="7"/>
  <c r="D668" i="14"/>
  <c r="E1564" i="11"/>
  <c r="F1345" i="10"/>
  <c r="D1203" i="11"/>
  <c r="D361" i="11"/>
  <c r="E1994" i="10"/>
  <c r="E2044" i="10"/>
  <c r="D1644" i="7"/>
  <c r="D248" i="11"/>
  <c r="F1422" i="10"/>
  <c r="F668" i="11"/>
  <c r="F3430" i="7"/>
  <c r="D1480" i="5"/>
  <c r="E517" i="10"/>
  <c r="E1765" i="7"/>
  <c r="G2009" i="7"/>
  <c r="G2446" i="10"/>
  <c r="G1654" i="5"/>
  <c r="E3277" i="7"/>
  <c r="D1900" i="10"/>
  <c r="D1882" i="10"/>
  <c r="E2762" i="7"/>
  <c r="G1241" i="13"/>
  <c r="G1320" i="11"/>
  <c r="D101" i="13"/>
  <c r="G1811" i="10"/>
  <c r="D2101" i="11"/>
  <c r="F362" i="10"/>
  <c r="E1641" i="14"/>
  <c r="F1659" i="11"/>
  <c r="D264" i="5"/>
  <c r="E1201" i="13"/>
  <c r="E3214" i="7"/>
  <c r="E2137" i="5"/>
  <c r="F1017" i="13"/>
  <c r="D1509" i="13"/>
  <c r="D1476" i="5"/>
  <c r="G551" i="13"/>
  <c r="G362" i="11"/>
  <c r="F2168" i="11"/>
  <c r="E907" i="11"/>
  <c r="F1293" i="11"/>
  <c r="D861" i="13"/>
  <c r="D691" i="13"/>
  <c r="E2129" i="11"/>
  <c r="E402" i="13"/>
  <c r="G438" i="13"/>
  <c r="D904" i="10"/>
  <c r="F1126" i="10"/>
  <c r="E2080" i="7"/>
  <c r="D510" i="13"/>
  <c r="D460" i="13"/>
  <c r="F1921" i="7"/>
  <c r="D1274" i="5"/>
  <c r="F1850" i="11"/>
  <c r="G1842" i="7"/>
  <c r="D1341" i="5"/>
  <c r="D456" i="11"/>
  <c r="D2070" i="5"/>
  <c r="F1951" i="14"/>
  <c r="G960" i="10"/>
  <c r="E872" i="11"/>
  <c r="F645" i="10"/>
  <c r="F1229" i="13"/>
  <c r="D313" i="10"/>
  <c r="F178" i="7"/>
  <c r="F470" i="5"/>
  <c r="G18" i="11"/>
  <c r="G1216" i="11"/>
  <c r="F1943" i="10"/>
  <c r="D783" i="13"/>
  <c r="E1165" i="13"/>
  <c r="E1810" i="14"/>
  <c r="G13" i="5"/>
  <c r="F784" i="13"/>
  <c r="F1049" i="11"/>
  <c r="F119" i="11"/>
  <c r="E738" i="11"/>
  <c r="F1587" i="10"/>
  <c r="D1702" i="10"/>
  <c r="G608" i="13"/>
  <c r="G747" i="13"/>
  <c r="E2582" i="7"/>
  <c r="G2329" i="10"/>
  <c r="G995" i="13"/>
  <c r="D1802" i="10"/>
  <c r="E2046" i="11"/>
  <c r="E1419" i="7"/>
  <c r="E2259" i="10"/>
  <c r="E486" i="13"/>
  <c r="E764" i="11"/>
  <c r="E1318" i="10"/>
  <c r="G2210" i="11"/>
  <c r="E2195" i="7"/>
  <c r="E717" i="13"/>
  <c r="G517" i="10"/>
  <c r="E2215" i="10"/>
  <c r="F656" i="10"/>
  <c r="G32" i="13"/>
  <c r="F658" i="11"/>
  <c r="E752" i="13"/>
  <c r="D120" i="5"/>
  <c r="G705" i="11"/>
  <c r="D481" i="10"/>
  <c r="G1982" i="10"/>
  <c r="D2097" i="10"/>
  <c r="D1853" i="10"/>
  <c r="F507" i="13"/>
  <c r="E3407" i="7"/>
  <c r="G1173" i="13"/>
  <c r="D2013" i="7"/>
  <c r="F456" i="10"/>
  <c r="E1126" i="10"/>
  <c r="E1396" i="13"/>
  <c r="D521" i="10"/>
  <c r="F520" i="13"/>
  <c r="E2324" i="10"/>
  <c r="F1169" i="14"/>
  <c r="F1815" i="5"/>
  <c r="G546" i="13"/>
  <c r="F1020" i="13"/>
  <c r="F800" i="13"/>
  <c r="F918" i="10"/>
  <c r="D2357" i="7"/>
  <c r="F685" i="13"/>
  <c r="G1699" i="13"/>
  <c r="G1033" i="13"/>
  <c r="E1355" i="13"/>
  <c r="G451" i="13"/>
  <c r="D1400" i="13"/>
  <c r="G866" i="13"/>
  <c r="D533" i="11"/>
  <c r="D1745" i="13"/>
  <c r="D2210" i="10"/>
  <c r="F1256" i="10"/>
  <c r="F256" i="13"/>
  <c r="E2052" i="10"/>
  <c r="D1092" i="5"/>
  <c r="D2286" i="7"/>
  <c r="F463" i="10"/>
  <c r="E955" i="13"/>
  <c r="G263" i="13"/>
  <c r="E1187" i="11"/>
  <c r="F1425" i="13"/>
  <c r="D2086" i="10"/>
  <c r="D1569" i="13"/>
  <c r="F1828" i="5"/>
  <c r="E3140" i="7"/>
  <c r="F1555" i="13"/>
  <c r="D2767" i="7"/>
  <c r="G1834" i="7"/>
  <c r="G2988" i="7"/>
  <c r="G407" i="13"/>
  <c r="G1427" i="11"/>
  <c r="F1696" i="13"/>
  <c r="E2706" i="7"/>
  <c r="E749" i="10"/>
  <c r="D1816" i="14"/>
  <c r="G1202" i="10"/>
  <c r="F2026" i="10"/>
  <c r="D1749" i="10"/>
  <c r="G1214" i="10"/>
  <c r="G259" i="10"/>
  <c r="E1172" i="14"/>
  <c r="E1276" i="10"/>
  <c r="E2024" i="11"/>
  <c r="F380" i="10"/>
  <c r="D3442" i="7"/>
  <c r="D807" i="13"/>
  <c r="G1841" i="10"/>
  <c r="D1215" i="10"/>
  <c r="D2167" i="11"/>
  <c r="F973" i="11"/>
  <c r="G951" i="11"/>
  <c r="F712" i="13"/>
  <c r="F1646" i="7"/>
  <c r="F1456" i="13"/>
  <c r="D471" i="13"/>
  <c r="D1648" i="10"/>
  <c r="E466" i="13"/>
  <c r="D546" i="14"/>
  <c r="G354" i="13"/>
  <c r="F897" i="10"/>
  <c r="D267" i="14"/>
  <c r="G168" i="7"/>
  <c r="E1795" i="13"/>
  <c r="F818" i="10"/>
  <c r="D2462" i="10"/>
  <c r="E1485" i="14"/>
  <c r="D46" i="11"/>
  <c r="F2226" i="11"/>
  <c r="F758" i="11"/>
  <c r="D2275" i="7"/>
  <c r="F529" i="13"/>
  <c r="E884" i="13"/>
  <c r="G769" i="10"/>
  <c r="F1686" i="11"/>
  <c r="E1798" i="13"/>
  <c r="F1396" i="5"/>
  <c r="F2128" i="5"/>
  <c r="E2145" i="5"/>
  <c r="G1958" i="10"/>
  <c r="F652" i="10"/>
  <c r="G116" i="7"/>
  <c r="D382" i="13"/>
  <c r="F1359" i="13"/>
  <c r="G901" i="10"/>
  <c r="G2090" i="10"/>
  <c r="F438" i="14"/>
  <c r="F1793" i="10"/>
  <c r="G2052" i="10"/>
  <c r="F510" i="10"/>
  <c r="E335" i="10"/>
  <c r="F2132" i="10"/>
  <c r="G1271" i="13"/>
  <c r="G1686" i="5"/>
  <c r="E1261" i="10"/>
  <c r="D1673" i="13"/>
  <c r="D2369" i="7"/>
  <c r="G2998" i="7"/>
  <c r="F2074" i="11"/>
  <c r="G1992" i="11"/>
  <c r="E1041" i="5"/>
  <c r="G1116" i="11"/>
  <c r="D774" i="13"/>
  <c r="E3330" i="7"/>
  <c r="E1918" i="7"/>
  <c r="G1790" i="7"/>
  <c r="F1150" i="10"/>
  <c r="F1531" i="13"/>
  <c r="D1582" i="13"/>
  <c r="G831" i="13"/>
  <c r="G2938" i="7"/>
  <c r="D448" i="11"/>
  <c r="F166" i="5"/>
  <c r="F617" i="10"/>
  <c r="E611" i="10"/>
  <c r="D689" i="11"/>
  <c r="E486" i="5"/>
  <c r="G2044" i="11"/>
  <c r="F950" i="11"/>
  <c r="D3203" i="7"/>
  <c r="F1625" i="7"/>
  <c r="F1829" i="14"/>
  <c r="D1502" i="13"/>
  <c r="E823" i="13"/>
  <c r="D1120" i="14"/>
  <c r="D1416" i="10"/>
  <c r="E1057" i="13"/>
  <c r="E2176" i="10"/>
  <c r="D345" i="10"/>
  <c r="G1863" i="10"/>
  <c r="D2467" i="7"/>
  <c r="F2164" i="11"/>
  <c r="D1737" i="5"/>
  <c r="E1402" i="10"/>
  <c r="D1534" i="7"/>
  <c r="D3488" i="7"/>
  <c r="G558" i="11"/>
  <c r="G338" i="11"/>
  <c r="D30" i="13"/>
  <c r="F1366" i="11"/>
  <c r="D3154" i="7"/>
  <c r="G1986" i="11"/>
  <c r="F2117" i="5"/>
  <c r="G2247" i="10"/>
  <c r="E1727" i="11"/>
  <c r="G652" i="11"/>
  <c r="F572" i="10"/>
  <c r="E958" i="10"/>
  <c r="F777" i="13"/>
  <c r="F338" i="7"/>
  <c r="D975" i="14"/>
  <c r="E1685" i="14"/>
  <c r="F1797" i="10"/>
  <c r="E834" i="13"/>
  <c r="G188" i="13"/>
  <c r="F1070" i="11"/>
  <c r="F1135" i="11"/>
  <c r="E468" i="10"/>
  <c r="E814" i="10"/>
  <c r="E426" i="10"/>
  <c r="E3134" i="7"/>
  <c r="G401" i="13"/>
  <c r="G1435" i="11"/>
  <c r="G1818" i="10"/>
  <c r="F217" i="5"/>
  <c r="G2378" i="7"/>
  <c r="G462" i="10"/>
  <c r="E2444" i="10"/>
  <c r="D1829" i="14"/>
  <c r="D20" i="5"/>
  <c r="G1325" i="10"/>
  <c r="D1389" i="7"/>
  <c r="F2660" i="7"/>
  <c r="E876" i="11"/>
  <c r="D672" i="10"/>
  <c r="E1806" i="7"/>
  <c r="G1544" i="7"/>
  <c r="E979" i="13"/>
  <c r="E1252" i="10"/>
  <c r="F1704" i="11"/>
  <c r="G942" i="10"/>
  <c r="G1746" i="10"/>
  <c r="G2681" i="7"/>
  <c r="F1115" i="11"/>
  <c r="E116" i="11"/>
  <c r="E1890" i="5"/>
  <c r="D1869" i="10"/>
  <c r="E1196" i="13"/>
  <c r="F759" i="14"/>
  <c r="D362" i="7"/>
  <c r="F1736" i="11"/>
  <c r="F1814" i="11"/>
  <c r="D590" i="10"/>
  <c r="G1185" i="10"/>
  <c r="D572" i="14"/>
  <c r="G240" i="14"/>
  <c r="F703" i="10"/>
  <c r="G1749" i="11"/>
  <c r="D1304" i="10"/>
  <c r="E2282" i="11"/>
  <c r="D295" i="7"/>
  <c r="F1402" i="13"/>
  <c r="E2284" i="7"/>
  <c r="F1836" i="5"/>
  <c r="F801" i="13"/>
  <c r="F995" i="13"/>
  <c r="E2304" i="10"/>
  <c r="E263" i="11"/>
  <c r="G2000" i="5"/>
  <c r="F735" i="10"/>
  <c r="D2518" i="7"/>
  <c r="G2175" i="10"/>
  <c r="F457" i="13"/>
  <c r="G256" i="13"/>
  <c r="F1092" i="10"/>
  <c r="F412" i="11"/>
  <c r="G1897" i="11"/>
  <c r="E999" i="14"/>
  <c r="G1367" i="5"/>
  <c r="G2259" i="11"/>
  <c r="D855" i="13"/>
  <c r="E414" i="14"/>
  <c r="F629" i="10"/>
  <c r="F262" i="11"/>
  <c r="F1426" i="5"/>
  <c r="F907" i="10"/>
  <c r="E1863" i="7"/>
  <c r="D1626" i="11"/>
  <c r="F1721" i="10"/>
  <c r="G1580" i="13"/>
  <c r="G1496" i="11"/>
  <c r="G1521" i="14"/>
  <c r="G667" i="10"/>
  <c r="E859" i="5"/>
  <c r="G1559" i="10"/>
  <c r="D142" i="14"/>
  <c r="G1675" i="10"/>
  <c r="F1333" i="13"/>
  <c r="G1973" i="10"/>
  <c r="E1512" i="7"/>
  <c r="F2041" i="11"/>
  <c r="F1078" i="10"/>
  <c r="G617" i="11"/>
  <c r="D2836" i="7"/>
  <c r="G2045" i="10"/>
  <c r="D300" i="11"/>
  <c r="E260" i="14"/>
  <c r="G1350" i="13"/>
  <c r="G2724" i="7"/>
  <c r="G1492" i="10"/>
  <c r="F1657" i="10"/>
  <c r="G2190" i="11"/>
  <c r="F1464" i="13"/>
  <c r="D1757" i="13"/>
  <c r="E2461" i="10"/>
  <c r="D2804" i="7"/>
  <c r="D1197" i="14"/>
  <c r="D1650" i="5"/>
  <c r="E2208" i="10"/>
  <c r="G2452" i="10"/>
  <c r="E865" i="11"/>
  <c r="D1147" i="11"/>
  <c r="F1070" i="13"/>
  <c r="E2680" i="7"/>
  <c r="F1378" i="11"/>
  <c r="G1450" i="10"/>
  <c r="G284" i="13"/>
  <c r="G103" i="11"/>
  <c r="E2228" i="10"/>
  <c r="D365" i="5"/>
  <c r="G3027" i="7"/>
  <c r="F619" i="5"/>
  <c r="G1683" i="14"/>
  <c r="F1304" i="11"/>
  <c r="G1370" i="5"/>
  <c r="E479" i="13"/>
  <c r="G2280" i="5"/>
  <c r="E895" i="11"/>
  <c r="D1165" i="13"/>
  <c r="F1303" i="13"/>
  <c r="G897" i="10"/>
  <c r="G667" i="5"/>
  <c r="F2279" i="10"/>
  <c r="D1457" i="5"/>
  <c r="D821" i="13"/>
  <c r="E1164" i="10"/>
  <c r="F2090" i="7"/>
  <c r="F1930" i="5"/>
  <c r="E198" i="5"/>
  <c r="G479" i="13"/>
  <c r="E2634" i="7"/>
  <c r="E1365" i="14"/>
  <c r="E792" i="13"/>
  <c r="E609" i="11"/>
  <c r="E779" i="5"/>
  <c r="F3256" i="7"/>
  <c r="G1447" i="13"/>
  <c r="F2877" i="7"/>
  <c r="G2146" i="7"/>
  <c r="F1588" i="10"/>
  <c r="D1790" i="13"/>
  <c r="G426" i="11"/>
  <c r="G3079" i="7"/>
  <c r="D966" i="10"/>
  <c r="G669" i="13"/>
  <c r="D1250" i="11"/>
  <c r="F414" i="10"/>
  <c r="G1124" i="13"/>
  <c r="G2095" i="10"/>
  <c r="E1737" i="13"/>
  <c r="E21" i="13"/>
  <c r="E1627" i="11"/>
  <c r="E1411" i="5"/>
  <c r="F822" i="10"/>
  <c r="D1883" i="5"/>
  <c r="D1920" i="14"/>
  <c r="D1561" i="5"/>
  <c r="F2114" i="10"/>
  <c r="D404" i="13"/>
  <c r="D1111" i="13"/>
  <c r="G1151" i="13"/>
  <c r="D1424" i="13"/>
  <c r="G2331" i="7"/>
  <c r="F620" i="10"/>
  <c r="G1211" i="10"/>
  <c r="G1097" i="13"/>
  <c r="G1464" i="10"/>
  <c r="F1934" i="5"/>
  <c r="F381" i="5"/>
  <c r="F525" i="10"/>
  <c r="D1783" i="7"/>
  <c r="E351" i="13"/>
  <c r="F842" i="10"/>
  <c r="G1006" i="5"/>
  <c r="G1307" i="13"/>
  <c r="D2136" i="10"/>
  <c r="D2652" i="7"/>
  <c r="F1322" i="11"/>
  <c r="G294" i="11"/>
  <c r="D2457" i="7"/>
  <c r="E1362" i="13"/>
  <c r="D424" i="14"/>
  <c r="F1547" i="10"/>
  <c r="F2809" i="7"/>
  <c r="F81" i="14"/>
  <c r="E619" i="5"/>
  <c r="F1956" i="7"/>
  <c r="G445" i="10"/>
  <c r="D1236" i="10"/>
  <c r="G1545" i="13"/>
  <c r="E1533" i="7"/>
  <c r="G970" i="10"/>
  <c r="G484" i="10"/>
  <c r="D1693" i="7"/>
  <c r="F1569" i="10"/>
  <c r="F162" i="10"/>
  <c r="E1371" i="13"/>
  <c r="F407" i="10"/>
  <c r="E956" i="11"/>
  <c r="F1333" i="11"/>
  <c r="G1198" i="13"/>
  <c r="E1889" i="11"/>
  <c r="E1124" i="10"/>
  <c r="D1879" i="7"/>
  <c r="D129" i="14"/>
  <c r="E1204" i="10"/>
  <c r="G1554" i="11"/>
  <c r="D861" i="11"/>
  <c r="F2651" i="7"/>
  <c r="D1795" i="13"/>
  <c r="E702" i="10"/>
  <c r="F260" i="13"/>
  <c r="D928" i="10"/>
  <c r="G355" i="13"/>
  <c r="D2224" i="10"/>
  <c r="G1025" i="11"/>
  <c r="F399" i="13"/>
  <c r="D1503" i="13"/>
  <c r="G498" i="10"/>
  <c r="G1190" i="10"/>
  <c r="F610" i="14"/>
  <c r="F1585" i="5"/>
  <c r="E1249" i="10"/>
  <c r="E1298" i="10"/>
  <c r="F295" i="13"/>
  <c r="E362" i="13"/>
  <c r="G337" i="13"/>
  <c r="G1121" i="10"/>
  <c r="D1791" i="13"/>
  <c r="G1710" i="5"/>
  <c r="D304" i="14"/>
  <c r="G878" i="13"/>
  <c r="F580" i="14"/>
  <c r="G211" i="7"/>
  <c r="F3067" i="7"/>
  <c r="D1757" i="11"/>
  <c r="E1265" i="10"/>
  <c r="F744" i="11"/>
  <c r="D2082" i="10"/>
  <c r="F1968" i="14"/>
  <c r="G248" i="10"/>
  <c r="G657" i="11"/>
  <c r="G20" i="11"/>
  <c r="G2162" i="10"/>
  <c r="G1002" i="13"/>
  <c r="F273" i="14"/>
  <c r="D1309" i="13"/>
  <c r="G1871" i="11"/>
  <c r="E1054" i="13"/>
  <c r="G1873" i="10"/>
  <c r="G935" i="13"/>
  <c r="F649" i="10"/>
  <c r="D1455" i="11"/>
  <c r="D910" i="13"/>
  <c r="E938" i="13"/>
  <c r="F134" i="7"/>
  <c r="G1676" i="10"/>
  <c r="G1532" i="13"/>
  <c r="F756" i="11"/>
  <c r="F2069" i="10"/>
  <c r="E1497" i="10"/>
  <c r="D1292" i="13"/>
  <c r="F1198" i="11"/>
  <c r="G1359" i="10"/>
  <c r="F418" i="5"/>
  <c r="G351" i="10"/>
  <c r="D1190" i="10"/>
  <c r="F1015" i="13"/>
  <c r="G934" i="13"/>
  <c r="E773" i="10"/>
  <c r="E541" i="13"/>
  <c r="F988" i="14"/>
  <c r="E1408" i="13"/>
  <c r="D407" i="13"/>
  <c r="D308" i="10"/>
  <c r="E591" i="13"/>
  <c r="E1474" i="13"/>
  <c r="D219" i="7"/>
  <c r="F1357" i="13"/>
  <c r="D1300" i="10"/>
  <c r="F604" i="11"/>
  <c r="D1035" i="10"/>
  <c r="E471" i="10"/>
  <c r="E1543" i="11"/>
  <c r="D298" i="10"/>
  <c r="D291" i="11"/>
  <c r="F3394" i="7"/>
  <c r="E602" i="13"/>
  <c r="E1450" i="11"/>
  <c r="D2176" i="10"/>
  <c r="G1496" i="13"/>
  <c r="D788" i="10"/>
  <c r="E1179" i="13"/>
  <c r="G2395" i="7"/>
  <c r="E1122" i="10"/>
  <c r="G676" i="10"/>
  <c r="D2088" i="5"/>
  <c r="E1691" i="13"/>
  <c r="F1248" i="10"/>
  <c r="F1399" i="13"/>
  <c r="E2493" i="7"/>
  <c r="F396" i="11"/>
  <c r="D645" i="13"/>
  <c r="D1435" i="5"/>
  <c r="G977" i="11"/>
  <c r="D663" i="10"/>
  <c r="G3415" i="7"/>
  <c r="F1928" i="11"/>
  <c r="G1634" i="10"/>
  <c r="G800" i="13"/>
  <c r="D1436" i="13"/>
  <c r="G1775" i="13"/>
  <c r="F1983" i="10"/>
  <c r="G370" i="13"/>
  <c r="D1346" i="13"/>
  <c r="G1023" i="5"/>
  <c r="F1280" i="14"/>
  <c r="D629" i="13"/>
  <c r="F2191" i="10"/>
  <c r="D540" i="13"/>
  <c r="E1709" i="7"/>
  <c r="D1017" i="13"/>
  <c r="E1649" i="13"/>
  <c r="D1989" i="5"/>
  <c r="G1303" i="10"/>
  <c r="F595" i="13"/>
  <c r="F458" i="10"/>
  <c r="D688" i="13"/>
  <c r="E18" i="14"/>
  <c r="E1354" i="5"/>
  <c r="F377" i="13"/>
  <c r="D243" i="11"/>
  <c r="G2648" i="7"/>
  <c r="G383" i="10"/>
  <c r="F2354" i="10"/>
  <c r="E1985" i="14"/>
  <c r="D1711" i="10"/>
  <c r="E1113" i="14"/>
  <c r="E1614" i="13"/>
  <c r="F1757" i="11"/>
  <c r="E598" i="10"/>
  <c r="F2029" i="10"/>
  <c r="E1154" i="10"/>
  <c r="G777" i="13"/>
  <c r="E469" i="13"/>
  <c r="D858" i="13"/>
  <c r="G775" i="13"/>
  <c r="D1815" i="10"/>
  <c r="G683" i="13"/>
  <c r="D1552" i="11"/>
  <c r="F869" i="11"/>
  <c r="G497" i="13"/>
  <c r="E873" i="10"/>
  <c r="F1249" i="11"/>
  <c r="G724" i="10"/>
  <c r="G1791" i="11"/>
  <c r="F3347" i="7"/>
  <c r="F563" i="5"/>
  <c r="G2049" i="7"/>
  <c r="D1194" i="13"/>
  <c r="E592" i="11"/>
  <c r="F159" i="5"/>
  <c r="F1992" i="10"/>
  <c r="D778" i="5"/>
  <c r="G1253" i="13"/>
  <c r="G1824" i="11"/>
  <c r="D2222" i="5"/>
  <c r="G470" i="7"/>
  <c r="E1506" i="13"/>
  <c r="F1265" i="13"/>
  <c r="E1135" i="10"/>
  <c r="D863" i="13"/>
  <c r="F1532" i="11"/>
  <c r="E101" i="14"/>
  <c r="E1309" i="10"/>
  <c r="D1720" i="13"/>
  <c r="E66" i="14"/>
  <c r="E1152" i="10"/>
  <c r="E2333" i="11"/>
  <c r="F268" i="10"/>
  <c r="G435" i="11"/>
  <c r="G1550" i="10"/>
  <c r="F2246" i="7"/>
  <c r="F1469" i="5"/>
  <c r="E604" i="11"/>
  <c r="D798" i="13"/>
  <c r="E2207" i="10"/>
  <c r="D892" i="13"/>
  <c r="E2592" i="7"/>
  <c r="D426" i="13"/>
  <c r="E2047" i="11"/>
  <c r="E1789" i="10"/>
  <c r="G1684" i="13"/>
  <c r="E1263" i="7"/>
  <c r="G1085" i="11"/>
  <c r="F1312" i="10"/>
  <c r="E1120" i="10"/>
  <c r="E887" i="10"/>
  <c r="F1369" i="13"/>
  <c r="E218" i="7"/>
  <c r="D461" i="10"/>
  <c r="D34" i="11"/>
  <c r="D3259" i="7"/>
  <c r="F956" i="5"/>
  <c r="E1986" i="10"/>
  <c r="F1579" i="13"/>
  <c r="G664" i="13"/>
  <c r="F2426" i="11"/>
  <c r="G6" i="13"/>
  <c r="D1333" i="11"/>
  <c r="D788" i="13"/>
  <c r="D1056" i="10"/>
  <c r="E435" i="11"/>
  <c r="E1134" i="10"/>
  <c r="D440" i="11"/>
  <c r="G2838" i="7"/>
  <c r="E609" i="13"/>
  <c r="D1116" i="10"/>
  <c r="F339" i="13"/>
  <c r="G395" i="13"/>
  <c r="D1733" i="13"/>
  <c r="D281" i="11"/>
  <c r="D1557" i="10"/>
  <c r="F798" i="13"/>
  <c r="F1014" i="13"/>
  <c r="D1981" i="10"/>
  <c r="G1237" i="13"/>
  <c r="F1047" i="13"/>
  <c r="D1050" i="10"/>
  <c r="D901" i="13"/>
  <c r="E1800" i="7"/>
  <c r="G793" i="10"/>
  <c r="E1339" i="10"/>
  <c r="G1849" i="14"/>
  <c r="G1745" i="13"/>
  <c r="D1463" i="13"/>
  <c r="E1236" i="10"/>
  <c r="G887" i="13"/>
  <c r="D1069" i="13"/>
  <c r="E562" i="10"/>
  <c r="D315" i="7"/>
  <c r="E588" i="13"/>
  <c r="F1207" i="11"/>
  <c r="E423" i="13"/>
  <c r="D659" i="14"/>
  <c r="D1212" i="11"/>
  <c r="E346" i="13"/>
  <c r="F745" i="10"/>
  <c r="F750" i="10"/>
  <c r="G266" i="13"/>
  <c r="E62" i="5"/>
  <c r="D1752" i="11"/>
  <c r="D1546" i="11"/>
  <c r="D1189" i="13"/>
  <c r="F1236" i="13"/>
  <c r="E711" i="13"/>
  <c r="F967" i="11"/>
  <c r="G680" i="13"/>
  <c r="F731" i="13"/>
  <c r="D371" i="13"/>
  <c r="D1718" i="13"/>
  <c r="F578" i="10"/>
  <c r="D691" i="14"/>
  <c r="D3077" i="7"/>
  <c r="D2914" i="7"/>
  <c r="E665" i="13"/>
  <c r="G1326" i="10"/>
  <c r="E1057" i="10"/>
  <c r="E147" i="7"/>
  <c r="E1112" i="10"/>
  <c r="D1744" i="5"/>
  <c r="F2175" i="10"/>
  <c r="D2051" i="10"/>
  <c r="G2094" i="7"/>
  <c r="E62" i="13"/>
  <c r="G669" i="11"/>
  <c r="E1433" i="13"/>
  <c r="D752" i="13"/>
  <c r="D1846" i="10"/>
  <c r="E2117" i="11"/>
  <c r="F1043" i="11"/>
  <c r="E2407" i="10"/>
  <c r="G1158" i="10"/>
  <c r="D751" i="11"/>
  <c r="F1409" i="13"/>
  <c r="D494" i="13"/>
  <c r="G825" i="11"/>
  <c r="D1178" i="10"/>
  <c r="G1625" i="13"/>
  <c r="D1523" i="13"/>
  <c r="G1379" i="13"/>
  <c r="D1529" i="10"/>
  <c r="D679" i="13"/>
  <c r="D1473" i="13"/>
  <c r="E3207" i="7"/>
  <c r="G382" i="13"/>
  <c r="D1957" i="10"/>
  <c r="D231" i="5"/>
  <c r="D1256" i="10"/>
  <c r="G596" i="13"/>
  <c r="G327" i="10"/>
  <c r="D996" i="13"/>
  <c r="D2025" i="7"/>
  <c r="D1366" i="13"/>
  <c r="E255" i="13"/>
  <c r="G297" i="13"/>
  <c r="D787" i="13"/>
  <c r="D2057" i="5"/>
  <c r="G2231" i="10"/>
  <c r="F243" i="10"/>
  <c r="F1260" i="10"/>
  <c r="E2100" i="10"/>
  <c r="G1240" i="13"/>
  <c r="G418" i="11"/>
  <c r="E258" i="7"/>
  <c r="G1735" i="7"/>
  <c r="G1783" i="5"/>
  <c r="F1766" i="11"/>
  <c r="G716" i="5"/>
  <c r="D699" i="13"/>
  <c r="G1170" i="11"/>
  <c r="E1704" i="11"/>
  <c r="F1598" i="13"/>
  <c r="G210" i="7"/>
  <c r="D374" i="5"/>
  <c r="F1039" i="10"/>
  <c r="G2230" i="11"/>
  <c r="F766" i="5"/>
  <c r="G653" i="13"/>
  <c r="F1732" i="10"/>
  <c r="D440" i="13"/>
  <c r="E1747" i="10"/>
  <c r="D1477" i="11"/>
  <c r="E10" i="13"/>
  <c r="E2949" i="7"/>
  <c r="F1664" i="13"/>
  <c r="F127" i="5"/>
  <c r="D2150" i="7"/>
  <c r="F1915" i="11"/>
  <c r="G244" i="5"/>
  <c r="E1749" i="10"/>
  <c r="D735" i="10"/>
  <c r="E1159" i="11"/>
  <c r="D2146" i="5"/>
  <c r="G1843" i="10"/>
  <c r="E399" i="7"/>
  <c r="D2435" i="10"/>
  <c r="F1771" i="10"/>
  <c r="F1937" i="14"/>
  <c r="E1262" i="10"/>
  <c r="F2121" i="10"/>
  <c r="G1849" i="5"/>
  <c r="G1258" i="14"/>
  <c r="F1316" i="13"/>
  <c r="F845" i="13"/>
  <c r="D2345" i="11"/>
  <c r="D1015" i="11"/>
  <c r="E665" i="11"/>
  <c r="G324" i="10"/>
  <c r="E1042" i="10"/>
  <c r="F2515" i="7"/>
  <c r="F1406" i="13"/>
  <c r="E1283" i="13"/>
  <c r="G447" i="14"/>
  <c r="F1704" i="7"/>
  <c r="G837" i="13"/>
  <c r="F518" i="13"/>
  <c r="F801" i="14"/>
  <c r="D286" i="10"/>
  <c r="D2424" i="11"/>
  <c r="D666" i="13"/>
  <c r="G726" i="11"/>
  <c r="G1589" i="13"/>
  <c r="G3065" i="7"/>
  <c r="D3384" i="7"/>
  <c r="E2884" i="7"/>
  <c r="E1763" i="10"/>
  <c r="G1286" i="13"/>
  <c r="G848" i="11"/>
  <c r="G920" i="14"/>
  <c r="F2254" i="10"/>
  <c r="F1014" i="5"/>
  <c r="D516" i="13"/>
  <c r="D422" i="13"/>
  <c r="F1750" i="10"/>
  <c r="E2147" i="7"/>
  <c r="E430" i="11"/>
  <c r="E1681" i="10"/>
  <c r="D1952" i="10"/>
  <c r="G811" i="11"/>
  <c r="G1707" i="11"/>
  <c r="E947" i="13"/>
  <c r="D611" i="10"/>
  <c r="G1730" i="10"/>
  <c r="G1469" i="10"/>
  <c r="D2078" i="7"/>
  <c r="E1465" i="13"/>
  <c r="E1821" i="11"/>
  <c r="D1684" i="13"/>
  <c r="F3435" i="7"/>
  <c r="E332" i="13"/>
  <c r="F565" i="14"/>
  <c r="F761" i="13"/>
  <c r="F919" i="13"/>
  <c r="G347" i="11"/>
  <c r="F451" i="10"/>
  <c r="D2316" i="7"/>
  <c r="E2321" i="10"/>
  <c r="G435" i="13"/>
  <c r="D1234" i="10"/>
  <c r="F1769" i="13"/>
  <c r="D1405" i="5"/>
  <c r="F1407" i="10"/>
  <c r="F886" i="13"/>
  <c r="G877" i="10"/>
  <c r="E330" i="10"/>
  <c r="E1858" i="10"/>
  <c r="E408" i="7"/>
  <c r="F1913" i="11"/>
  <c r="D366" i="10"/>
  <c r="G2404" i="10"/>
  <c r="F387" i="10"/>
  <c r="D1463" i="10"/>
  <c r="F187" i="7"/>
  <c r="E43" i="10"/>
  <c r="F518" i="11"/>
  <c r="G625" i="13"/>
  <c r="F1168" i="10"/>
  <c r="G514" i="14"/>
  <c r="D605" i="11"/>
  <c r="E1295" i="11"/>
  <c r="F901" i="11"/>
  <c r="D45" i="5"/>
  <c r="D1526" i="11"/>
  <c r="E1558" i="13"/>
  <c r="G2138" i="10"/>
  <c r="G2033" i="7"/>
  <c r="D3100" i="7"/>
  <c r="F1109" i="10"/>
  <c r="F1486" i="10"/>
  <c r="E503" i="11"/>
  <c r="F1018" i="13"/>
  <c r="G1571" i="13"/>
  <c r="E1793" i="7"/>
  <c r="F1144" i="13"/>
  <c r="D736" i="13"/>
  <c r="D670" i="10"/>
  <c r="F388" i="14"/>
  <c r="F1218" i="10"/>
  <c r="G687" i="14"/>
  <c r="G1708" i="11"/>
  <c r="D1310" i="13"/>
  <c r="G2345" i="10"/>
  <c r="D535" i="13"/>
  <c r="D1466" i="10"/>
  <c r="E372" i="10"/>
  <c r="F1420" i="11"/>
  <c r="E464" i="7"/>
  <c r="D726" i="13"/>
  <c r="G599" i="11"/>
  <c r="G2477" i="7"/>
  <c r="D1576" i="11"/>
  <c r="G1553" i="13"/>
  <c r="F967" i="10"/>
  <c r="D2375" i="11"/>
  <c r="D1577" i="13"/>
  <c r="F2399" i="11"/>
  <c r="F843" i="13"/>
  <c r="E1072" i="13"/>
  <c r="D1724" i="11"/>
  <c r="D1003" i="13"/>
  <c r="D1498" i="7"/>
  <c r="G754" i="10"/>
  <c r="D1695" i="10"/>
  <c r="E442" i="7"/>
  <c r="E1246" i="13"/>
  <c r="E906" i="10"/>
  <c r="D174" i="7"/>
  <c r="D1082" i="11"/>
  <c r="G2198" i="10"/>
  <c r="F699" i="10"/>
  <c r="E1759" i="11"/>
  <c r="F2173" i="10"/>
  <c r="D798" i="11"/>
  <c r="D704" i="10"/>
  <c r="G1182" i="10"/>
  <c r="G498" i="14"/>
  <c r="E2145" i="11"/>
  <c r="G2398" i="7"/>
  <c r="D238" i="7"/>
  <c r="D3185" i="7"/>
  <c r="G1712" i="11"/>
  <c r="G245" i="10"/>
  <c r="E3079" i="7"/>
  <c r="E924" i="5"/>
  <c r="D1349" i="13"/>
  <c r="G561" i="10"/>
  <c r="F1182" i="13"/>
  <c r="G1547" i="13"/>
  <c r="G1579" i="10"/>
  <c r="F736" i="5"/>
  <c r="E1236" i="13"/>
  <c r="E569" i="11"/>
  <c r="E1540" i="11"/>
  <c r="F59" i="11"/>
  <c r="G968" i="5"/>
  <c r="G820" i="5"/>
  <c r="E365" i="7"/>
  <c r="E1507" i="14"/>
  <c r="F1477" i="10"/>
  <c r="D1249" i="13"/>
  <c r="F749" i="5"/>
  <c r="F909" i="11"/>
  <c r="F418" i="13"/>
  <c r="F625" i="13"/>
  <c r="E1610" i="11"/>
  <c r="E1609" i="14"/>
  <c r="E2429" i="10"/>
  <c r="F1109" i="13"/>
  <c r="E1277" i="13"/>
  <c r="F1183" i="13"/>
  <c r="D1754" i="13"/>
  <c r="F3311" i="7"/>
  <c r="D900" i="10"/>
  <c r="F1184" i="11"/>
  <c r="F1295" i="11"/>
  <c r="F1533" i="10"/>
  <c r="G332" i="13"/>
  <c r="G2638" i="7"/>
  <c r="F1451" i="13"/>
  <c r="E1540" i="10"/>
  <c r="D629" i="10"/>
  <c r="G1488" i="10"/>
  <c r="G1374" i="10"/>
  <c r="G109" i="5"/>
  <c r="F1190" i="11"/>
  <c r="D1799" i="11"/>
  <c r="E2258" i="10"/>
  <c r="D1031" i="13"/>
  <c r="F2234" i="10"/>
  <c r="E2773" i="7"/>
  <c r="E1272" i="13"/>
  <c r="E512" i="13"/>
  <c r="D641" i="14"/>
  <c r="D2439" i="7"/>
  <c r="G955" i="11"/>
  <c r="F922" i="10"/>
  <c r="F640" i="10"/>
  <c r="E2198" i="10"/>
  <c r="F1298" i="10"/>
  <c r="D1492" i="13"/>
  <c r="E54" i="13"/>
  <c r="F2241" i="10"/>
  <c r="E840" i="10"/>
  <c r="G22" i="10"/>
  <c r="D245" i="10"/>
  <c r="E726" i="13"/>
  <c r="E3305" i="7"/>
  <c r="G1773" i="7"/>
  <c r="E1358" i="10"/>
  <c r="E10" i="5"/>
  <c r="F692" i="10"/>
  <c r="F1426" i="13"/>
  <c r="F466" i="14"/>
  <c r="D2103" i="11"/>
  <c r="F669" i="10"/>
  <c r="G1591" i="10"/>
  <c r="D1677" i="13"/>
  <c r="D113" i="5"/>
  <c r="E675" i="13"/>
  <c r="E1783" i="11"/>
  <c r="G174" i="7"/>
  <c r="D830" i="13"/>
  <c r="E1281" i="13"/>
  <c r="G1759" i="13"/>
  <c r="F516" i="5"/>
  <c r="D671" i="11"/>
  <c r="E903" i="11"/>
  <c r="G1628" i="13"/>
  <c r="D890" i="11"/>
  <c r="F1155" i="5"/>
  <c r="D311" i="10"/>
  <c r="E1451" i="10"/>
  <c r="G49" i="14"/>
  <c r="D693" i="13"/>
  <c r="G1756" i="7"/>
  <c r="G771" i="13"/>
  <c r="E2079" i="10"/>
  <c r="D1230" i="13"/>
  <c r="F1771" i="13"/>
  <c r="D1908" i="11"/>
  <c r="G496" i="10"/>
  <c r="F168" i="5"/>
  <c r="E1505" i="13"/>
  <c r="F435" i="13"/>
  <c r="D2108" i="10"/>
  <c r="E1436" i="7"/>
  <c r="D1730" i="11"/>
  <c r="D189" i="7"/>
  <c r="G835" i="13"/>
  <c r="D397" i="14"/>
  <c r="E1566" i="13"/>
  <c r="F2273" i="5"/>
  <c r="F1521" i="13"/>
  <c r="F29" i="13"/>
  <c r="F2326" i="11"/>
  <c r="F1314" i="13"/>
  <c r="F2152" i="10"/>
  <c r="G1754" i="13"/>
  <c r="D1293" i="5"/>
  <c r="G1956" i="11"/>
  <c r="E732" i="13"/>
  <c r="E99" i="13"/>
  <c r="E707" i="10"/>
  <c r="E2031" i="7"/>
  <c r="G1250" i="5"/>
  <c r="E826" i="10"/>
  <c r="D2490" i="7"/>
  <c r="G2408" i="11"/>
  <c r="D985" i="13"/>
  <c r="G984" i="13"/>
  <c r="F1790" i="10"/>
  <c r="G19" i="5"/>
  <c r="F1140" i="5"/>
  <c r="D1445" i="13"/>
  <c r="D706" i="10"/>
  <c r="F2108" i="7"/>
  <c r="E549" i="13"/>
  <c r="D765" i="13"/>
  <c r="E2433" i="7"/>
  <c r="F1744" i="10"/>
  <c r="D1382" i="13"/>
  <c r="E1710" i="5"/>
  <c r="F1376" i="13"/>
  <c r="E531" i="14"/>
  <c r="E544" i="11"/>
  <c r="E2221" i="7"/>
  <c r="G445" i="11"/>
  <c r="F2382" i="7"/>
  <c r="E1422" i="11"/>
  <c r="D840" i="13"/>
  <c r="D846" i="13"/>
  <c r="E1124" i="13"/>
  <c r="E80" i="11"/>
  <c r="D1225" i="11"/>
  <c r="G1365" i="10"/>
  <c r="E1420" i="5"/>
  <c r="E583" i="13"/>
  <c r="D256" i="13"/>
  <c r="G614" i="11"/>
  <c r="F545" i="5"/>
  <c r="G437" i="10"/>
  <c r="F974" i="10"/>
  <c r="D1393" i="10"/>
  <c r="G2225" i="11"/>
  <c r="F380" i="7"/>
  <c r="E1507" i="13"/>
  <c r="F6" i="10"/>
  <c r="F3392" i="7"/>
  <c r="F201" i="14"/>
  <c r="E1712" i="13"/>
  <c r="D1169" i="13"/>
  <c r="E972" i="13"/>
  <c r="G1752" i="13"/>
  <c r="G1631" i="7"/>
  <c r="G3384" i="7"/>
  <c r="E1072" i="10"/>
  <c r="F2110" i="11"/>
  <c r="E2173" i="10"/>
  <c r="E1563" i="10"/>
  <c r="D1850" i="7"/>
  <c r="G625" i="10"/>
  <c r="F1932" i="5"/>
  <c r="E1698" i="13"/>
  <c r="D538" i="13"/>
  <c r="G1541" i="10"/>
  <c r="G2069" i="5"/>
  <c r="G2171" i="10"/>
  <c r="E1247" i="11"/>
  <c r="F466" i="13"/>
  <c r="G635" i="11"/>
  <c r="E853" i="13"/>
  <c r="E1590" i="13"/>
  <c r="E1245" i="11"/>
  <c r="E536" i="13"/>
  <c r="D1840" i="10"/>
  <c r="F3115" i="7"/>
  <c r="D930" i="13"/>
  <c r="E980" i="13"/>
  <c r="G971" i="11"/>
  <c r="G612" i="10"/>
  <c r="D751" i="10"/>
  <c r="F853" i="13"/>
  <c r="E2128" i="10"/>
  <c r="E1219" i="5"/>
  <c r="F1048" i="13"/>
  <c r="E1088" i="11"/>
  <c r="F2037" i="11"/>
  <c r="E255" i="7"/>
  <c r="D2272" i="11"/>
  <c r="F2369" i="10"/>
  <c r="F373" i="7"/>
  <c r="G2108" i="10"/>
  <c r="D385" i="11"/>
  <c r="D2248" i="7"/>
  <c r="G446" i="13"/>
  <c r="F1719" i="13"/>
  <c r="F1511" i="10"/>
  <c r="G1743" i="10"/>
  <c r="G1585" i="5"/>
  <c r="G1376" i="11"/>
  <c r="G2856" i="7"/>
  <c r="G1807" i="10"/>
  <c r="F153" i="7"/>
  <c r="G1006" i="11"/>
  <c r="E1910" i="5"/>
  <c r="E1121" i="11"/>
  <c r="E1542" i="7"/>
  <c r="F186" i="14"/>
  <c r="E1424" i="13"/>
  <c r="G3378" i="7"/>
  <c r="D868" i="13"/>
  <c r="G1234" i="5"/>
  <c r="E1875" i="7"/>
  <c r="E997" i="14"/>
  <c r="G1683" i="13"/>
  <c r="E1068" i="10"/>
  <c r="D1881" i="10"/>
  <c r="E1749" i="14"/>
  <c r="D2316" i="11"/>
  <c r="G252" i="14"/>
  <c r="D2185" i="5"/>
  <c r="D2321" i="11"/>
  <c r="E261" i="14"/>
  <c r="E396" i="11"/>
  <c r="D494" i="5"/>
  <c r="F2035" i="10"/>
  <c r="D292" i="13"/>
  <c r="F1095" i="11"/>
  <c r="E2267" i="7"/>
  <c r="E1508" i="13"/>
  <c r="E1411" i="10"/>
  <c r="E1504" i="13"/>
  <c r="D1166" i="11"/>
  <c r="D1406" i="10"/>
  <c r="F1694" i="10"/>
  <c r="G1295" i="10"/>
  <c r="F688" i="10"/>
  <c r="D1609" i="5"/>
  <c r="F754" i="11"/>
  <c r="E2382" i="10"/>
  <c r="F398" i="7"/>
  <c r="F906" i="11"/>
  <c r="F777" i="10"/>
  <c r="F1300" i="11"/>
  <c r="G1912" i="10"/>
  <c r="D1310" i="11"/>
  <c r="F406" i="7"/>
  <c r="G641" i="11"/>
  <c r="E1976" i="10"/>
  <c r="G2344" i="10"/>
  <c r="G466" i="5"/>
  <c r="E3096" i="7"/>
  <c r="F2220" i="10"/>
  <c r="G878" i="5"/>
  <c r="D720" i="10"/>
  <c r="E48" i="13"/>
  <c r="E1572" i="10"/>
  <c r="G1930" i="10"/>
  <c r="F1703" i="7"/>
  <c r="E1194" i="13"/>
  <c r="E1238" i="10"/>
  <c r="D2032" i="5"/>
  <c r="D146" i="11"/>
  <c r="D860" i="14"/>
  <c r="D1621" i="10"/>
  <c r="D569" i="10"/>
  <c r="E1613" i="5"/>
  <c r="F2204" i="10"/>
  <c r="G2109" i="10"/>
  <c r="D2204" i="7"/>
  <c r="D1464" i="13"/>
  <c r="D1164" i="13"/>
  <c r="G2241" i="11"/>
  <c r="F400" i="5"/>
  <c r="G961" i="13"/>
  <c r="D1233" i="11"/>
  <c r="G1993" i="10"/>
  <c r="F1227" i="13"/>
  <c r="F354" i="10"/>
  <c r="F1823" i="10"/>
  <c r="E1230" i="5"/>
  <c r="D210" i="10"/>
  <c r="D2183" i="11"/>
  <c r="D36" i="13"/>
  <c r="E980" i="11"/>
  <c r="F2477" i="7"/>
  <c r="D813" i="11"/>
  <c r="G1615" i="13"/>
  <c r="D676" i="10"/>
  <c r="G2783" i="7"/>
  <c r="D1507" i="10"/>
  <c r="D453" i="11"/>
  <c r="D3355" i="7"/>
  <c r="E1280" i="13"/>
  <c r="E766" i="11"/>
  <c r="E139" i="11"/>
  <c r="G1116" i="5"/>
  <c r="F86" i="5"/>
  <c r="D2415" i="7"/>
  <c r="D1563" i="13"/>
  <c r="G1365" i="11"/>
  <c r="F1918" i="5"/>
  <c r="G1648" i="13"/>
  <c r="G910" i="14"/>
  <c r="E2309" i="10"/>
  <c r="G1930" i="7"/>
  <c r="F1618" i="13"/>
  <c r="D1743" i="13"/>
  <c r="G2128" i="5"/>
  <c r="F602" i="10"/>
  <c r="F1611" i="13"/>
  <c r="F1509" i="13"/>
  <c r="F1353" i="13"/>
  <c r="D1125" i="10"/>
  <c r="G2615" i="7"/>
  <c r="D2119" i="11"/>
  <c r="E592" i="13"/>
  <c r="D1028" i="10"/>
  <c r="G1152" i="14"/>
  <c r="E762" i="10"/>
  <c r="E1812" i="5"/>
  <c r="E779" i="10"/>
  <c r="F1100" i="10"/>
  <c r="G1583" i="13"/>
  <c r="E2080" i="11"/>
  <c r="D208" i="14"/>
  <c r="D432" i="11"/>
  <c r="D2049" i="11"/>
  <c r="E1266" i="10"/>
  <c r="G981" i="11"/>
  <c r="D1769" i="11"/>
  <c r="D580" i="14"/>
  <c r="D963" i="10"/>
  <c r="G992" i="13"/>
  <c r="D1234" i="13"/>
  <c r="D1628" i="13"/>
  <c r="E1209" i="10"/>
  <c r="E659" i="10"/>
  <c r="D759" i="11"/>
  <c r="F1632" i="7"/>
  <c r="E1682" i="13"/>
  <c r="D394" i="7"/>
  <c r="F1821" i="11"/>
  <c r="E2299" i="10"/>
  <c r="F1510" i="10"/>
  <c r="E2182" i="10"/>
  <c r="E846" i="5"/>
  <c r="F2109" i="10"/>
  <c r="G1582" i="13"/>
  <c r="D1985" i="5"/>
  <c r="E670" i="5"/>
  <c r="F2036" i="10"/>
  <c r="G1247" i="13"/>
  <c r="D582" i="13"/>
  <c r="F2649" i="7"/>
  <c r="G1164" i="10"/>
  <c r="G620" i="10"/>
  <c r="D1851" i="10"/>
  <c r="F342" i="10"/>
  <c r="D900" i="13"/>
  <c r="E1095" i="13"/>
  <c r="E520" i="13"/>
  <c r="F1765" i="10"/>
  <c r="F321" i="10"/>
  <c r="G1394" i="13"/>
  <c r="D977" i="11"/>
  <c r="E876" i="10"/>
  <c r="F185" i="5"/>
  <c r="F1997" i="11"/>
  <c r="G1155" i="10"/>
  <c r="E446" i="11"/>
  <c r="D1058" i="13"/>
  <c r="D2242" i="10"/>
  <c r="E370" i="13"/>
  <c r="E1591" i="11"/>
  <c r="G1150" i="11"/>
  <c r="G1849" i="10"/>
  <c r="E2003" i="7"/>
  <c r="D1684" i="11"/>
  <c r="E405" i="7"/>
  <c r="D925" i="13"/>
  <c r="F2041" i="7"/>
  <c r="F1082" i="10"/>
  <c r="E1769" i="11"/>
  <c r="D2019" i="5"/>
  <c r="G716" i="10"/>
  <c r="G1717" i="14"/>
  <c r="E820" i="13"/>
  <c r="E1235" i="10"/>
  <c r="D443" i="5"/>
  <c r="F1001" i="11"/>
  <c r="D942" i="11"/>
  <c r="G1276" i="10"/>
  <c r="G694" i="11"/>
  <c r="D1707" i="11"/>
  <c r="E1719" i="13"/>
  <c r="D1817" i="5"/>
  <c r="E1147" i="10"/>
  <c r="G1231" i="11"/>
  <c r="E1742" i="10"/>
  <c r="G445" i="13"/>
  <c r="D1343" i="14"/>
  <c r="F1661" i="13"/>
  <c r="F2036" i="7"/>
  <c r="F207" i="5"/>
  <c r="E2669" i="7"/>
  <c r="E1409" i="11"/>
  <c r="G2082" i="10"/>
  <c r="D1243" i="10"/>
  <c r="G3048" i="7"/>
  <c r="G415" i="13"/>
  <c r="G335" i="10"/>
  <c r="E2667" i="7"/>
  <c r="F2350" i="10"/>
  <c r="D1567" i="10"/>
  <c r="F1611" i="5"/>
  <c r="D43" i="11"/>
  <c r="F1658" i="11"/>
  <c r="F1255" i="10"/>
  <c r="D2149" i="11"/>
  <c r="D930" i="10"/>
  <c r="F2427" i="11"/>
  <c r="F603" i="11"/>
  <c r="E982" i="5"/>
  <c r="G1449" i="13"/>
  <c r="F1751" i="11"/>
  <c r="D972" i="14"/>
  <c r="G453" i="7"/>
  <c r="G391" i="11"/>
  <c r="G2335" i="7"/>
  <c r="F260" i="14"/>
  <c r="E944" i="10"/>
  <c r="F1301" i="11"/>
  <c r="G165" i="5"/>
  <c r="G2165" i="10"/>
  <c r="D1943" i="10"/>
  <c r="E1593" i="13"/>
  <c r="G1049" i="11"/>
  <c r="F2014" i="11"/>
  <c r="F1162" i="11"/>
  <c r="E1762" i="13"/>
  <c r="F226" i="7"/>
  <c r="G1157" i="10"/>
  <c r="D3068" i="7"/>
  <c r="G1396" i="11"/>
  <c r="E747" i="11"/>
  <c r="E1068" i="13"/>
  <c r="G3287" i="7"/>
  <c r="F2174" i="7"/>
  <c r="E138" i="7"/>
  <c r="E500" i="13"/>
  <c r="E429" i="13"/>
  <c r="D999" i="13"/>
  <c r="D2198" i="10"/>
  <c r="G1323" i="7"/>
  <c r="G2154" i="5"/>
  <c r="E970" i="13"/>
  <c r="G3252" i="7"/>
  <c r="F1534" i="13"/>
  <c r="E97" i="7"/>
  <c r="F157" i="13"/>
  <c r="F1646" i="10"/>
  <c r="E86" i="5"/>
  <c r="D1385" i="13"/>
  <c r="E138" i="10"/>
  <c r="F1209" i="13"/>
  <c r="D2600" i="7"/>
  <c r="F1129" i="10"/>
  <c r="D1500" i="11"/>
  <c r="F472" i="11"/>
  <c r="D1456" i="10"/>
  <c r="G661" i="13"/>
  <c r="E3195" i="7"/>
  <c r="F793" i="5"/>
  <c r="G378" i="13"/>
  <c r="F1260" i="13"/>
  <c r="G1209" i="11"/>
  <c r="E2358" i="11"/>
  <c r="F1988" i="10"/>
  <c r="D474" i="5"/>
  <c r="G2104" i="11"/>
  <c r="D3146" i="7"/>
  <c r="D300" i="13"/>
  <c r="F275" i="7"/>
  <c r="D919" i="11"/>
  <c r="D1812" i="10"/>
  <c r="F1258" i="11"/>
  <c r="D1784" i="10"/>
  <c r="G1845" i="10"/>
  <c r="E2265" i="11"/>
  <c r="D638" i="13"/>
  <c r="D2245" i="10"/>
  <c r="F605" i="10"/>
  <c r="F1460" i="11"/>
  <c r="F765" i="13"/>
  <c r="G1757" i="13"/>
  <c r="E2295" i="7"/>
  <c r="G893" i="13"/>
  <c r="E1019" i="10"/>
  <c r="F1176" i="13"/>
  <c r="F423" i="11"/>
  <c r="E933" i="11"/>
  <c r="G1125" i="10"/>
  <c r="E1197" i="13"/>
  <c r="D1787" i="11"/>
  <c r="G1771" i="10"/>
  <c r="F1880" i="14"/>
  <c r="D254" i="11"/>
  <c r="E1015" i="14"/>
  <c r="F3454" i="7"/>
  <c r="E156" i="11"/>
  <c r="F495" i="10"/>
  <c r="D948" i="13"/>
  <c r="F206" i="7"/>
  <c r="E325" i="7"/>
  <c r="G2341" i="7"/>
  <c r="E1781" i="11"/>
  <c r="E233" i="10"/>
  <c r="E2684" i="7"/>
  <c r="E1730" i="7"/>
  <c r="E461" i="13"/>
  <c r="F782" i="11"/>
  <c r="G1626" i="13"/>
  <c r="D938" i="5"/>
  <c r="G1513" i="13"/>
  <c r="F1125" i="11"/>
  <c r="G1319" i="10"/>
  <c r="D270" i="10"/>
  <c r="E1729" i="10"/>
  <c r="D2923" i="7"/>
  <c r="D322" i="5"/>
  <c r="G1152" i="13"/>
  <c r="D1483" i="11"/>
  <c r="G832" i="10"/>
  <c r="E311" i="13"/>
  <c r="F1376" i="11"/>
  <c r="E1567" i="7"/>
  <c r="D721" i="13"/>
  <c r="G639" i="13"/>
  <c r="G2068" i="7"/>
  <c r="F1627" i="13"/>
  <c r="F1529" i="13"/>
  <c r="G1749" i="13"/>
  <c r="F1705" i="7"/>
  <c r="D1682" i="7"/>
  <c r="F964" i="13"/>
  <c r="G1280" i="13"/>
  <c r="G2212" i="10"/>
  <c r="F2106" i="7"/>
  <c r="F878" i="13"/>
  <c r="G1949" i="10"/>
  <c r="E1455" i="5"/>
  <c r="F447" i="11"/>
  <c r="G1461" i="13"/>
  <c r="E626" i="13"/>
  <c r="F2330" i="10"/>
  <c r="E2186" i="10"/>
  <c r="F1350" i="5"/>
  <c r="F1340" i="13"/>
  <c r="D617" i="11"/>
  <c r="D1248" i="11"/>
  <c r="F883" i="13"/>
  <c r="D313" i="13"/>
  <c r="D889" i="11"/>
  <c r="E449" i="11"/>
  <c r="E1733" i="13"/>
  <c r="E1566" i="11"/>
  <c r="E338" i="10"/>
  <c r="F433" i="7"/>
  <c r="D2328" i="10"/>
  <c r="E913" i="10"/>
  <c r="G396" i="5"/>
  <c r="E1862" i="10"/>
  <c r="E1240" i="11"/>
  <c r="F1574" i="13"/>
  <c r="E1644" i="13"/>
  <c r="G679" i="10"/>
  <c r="E1390" i="5"/>
  <c r="G1363" i="10"/>
  <c r="F1725" i="10"/>
  <c r="D2280" i="10"/>
  <c r="F469" i="11"/>
  <c r="D1422" i="10"/>
  <c r="E1400" i="14"/>
  <c r="E14" i="10"/>
  <c r="D1691" i="13"/>
  <c r="G472" i="13"/>
  <c r="E589" i="13"/>
  <c r="G1248" i="13"/>
  <c r="E1700" i="13"/>
  <c r="F1829" i="10"/>
  <c r="E1044" i="10"/>
  <c r="D1061" i="5"/>
  <c r="G521" i="10"/>
  <c r="D1898" i="10"/>
  <c r="G1003" i="13"/>
  <c r="F2369" i="7"/>
  <c r="G1721" i="7"/>
  <c r="G268" i="13"/>
  <c r="D770" i="13"/>
  <c r="F1826" i="10"/>
  <c r="G1785" i="13"/>
  <c r="D449" i="10"/>
  <c r="E546" i="14"/>
  <c r="D2222" i="10"/>
  <c r="F42" i="7"/>
  <c r="G1203" i="13"/>
  <c r="F1085" i="13"/>
  <c r="F502" i="13"/>
  <c r="D1067" i="11"/>
  <c r="F337" i="10"/>
  <c r="G2382" i="7"/>
  <c r="E442" i="14"/>
  <c r="E1185" i="13"/>
  <c r="D639" i="13"/>
  <c r="F2555" i="7"/>
  <c r="E1683" i="13"/>
  <c r="D992" i="13"/>
  <c r="E1374" i="13"/>
  <c r="E964" i="14"/>
  <c r="G2077" i="10"/>
  <c r="G1542" i="5"/>
  <c r="G519" i="13"/>
  <c r="F160" i="7"/>
  <c r="F947" i="11"/>
  <c r="G687" i="13"/>
  <c r="D1558" i="13"/>
  <c r="E989" i="11"/>
  <c r="D1161" i="10"/>
  <c r="E754" i="13"/>
  <c r="E10" i="10"/>
  <c r="F283" i="13"/>
  <c r="G572" i="13"/>
  <c r="G339" i="11"/>
  <c r="E538" i="10"/>
  <c r="D1708" i="5"/>
  <c r="F1377" i="10"/>
  <c r="G1136" i="13"/>
  <c r="G443" i="7"/>
  <c r="G1599" i="5"/>
  <c r="E1734" i="10"/>
  <c r="G1065" i="13"/>
  <c r="D744" i="13"/>
  <c r="F2034" i="5"/>
  <c r="F473" i="13"/>
  <c r="D281" i="7"/>
  <c r="E295" i="10"/>
  <c r="G1359" i="13"/>
  <c r="E696" i="11"/>
  <c r="E1338" i="13"/>
  <c r="G722" i="13"/>
  <c r="E954" i="10"/>
  <c r="D766" i="13"/>
  <c r="E1632" i="10"/>
  <c r="F1157" i="13"/>
  <c r="E1157" i="13"/>
  <c r="F905" i="13"/>
  <c r="D284" i="11"/>
  <c r="E1532" i="10"/>
  <c r="F2016" i="7"/>
  <c r="D2044" i="11"/>
  <c r="E1985" i="11"/>
  <c r="D1090" i="13"/>
  <c r="G1161" i="14"/>
  <c r="D1607" i="7"/>
  <c r="E347" i="13"/>
  <c r="D372" i="10"/>
  <c r="G396" i="13"/>
  <c r="E1010" i="11"/>
  <c r="G2294" i="10"/>
  <c r="F618" i="10"/>
  <c r="G2141" i="7"/>
  <c r="F10" i="5"/>
  <c r="G646" i="10"/>
  <c r="G1997" i="11"/>
  <c r="F2703" i="7"/>
  <c r="D375" i="10"/>
  <c r="F977" i="11"/>
  <c r="E1534" i="13"/>
  <c r="F871" i="10"/>
  <c r="G1406" i="10"/>
  <c r="D683" i="13"/>
  <c r="D868" i="10"/>
  <c r="F1033" i="13"/>
  <c r="G719" i="13"/>
  <c r="G583" i="13"/>
  <c r="D790" i="13"/>
  <c r="G1005" i="13"/>
  <c r="D1132" i="13"/>
  <c r="F1909" i="10"/>
  <c r="D492" i="13"/>
  <c r="G532" i="14"/>
  <c r="D1721" i="13"/>
  <c r="G991" i="5"/>
  <c r="D1983" i="14"/>
  <c r="G530" i="10"/>
  <c r="E1447" i="11"/>
  <c r="D1610" i="11"/>
  <c r="G830" i="13"/>
  <c r="D1166" i="13"/>
  <c r="G1072" i="13"/>
  <c r="E2143" i="11"/>
  <c r="D1913" i="7"/>
  <c r="D2291" i="10"/>
  <c r="D1769" i="14"/>
  <c r="D1204" i="10"/>
  <c r="F1839" i="10"/>
  <c r="G923" i="13"/>
  <c r="G1577" i="13"/>
  <c r="G1518" i="10"/>
  <c r="E1758" i="13"/>
  <c r="F1520" i="10"/>
  <c r="E921" i="11"/>
  <c r="F238" i="7"/>
  <c r="F2019" i="7"/>
  <c r="E1310" i="10"/>
  <c r="D507" i="11"/>
  <c r="D249" i="13"/>
  <c r="D403" i="13"/>
  <c r="G723" i="13"/>
  <c r="G612" i="13"/>
  <c r="G1590" i="13"/>
  <c r="F720" i="13"/>
  <c r="D1362" i="13"/>
  <c r="G745" i="10"/>
  <c r="F533" i="13"/>
  <c r="F1931" i="10"/>
  <c r="F1302" i="11"/>
  <c r="D38" i="10"/>
  <c r="F338" i="10"/>
  <c r="G27" i="10"/>
  <c r="G837" i="11"/>
  <c r="F864" i="11"/>
  <c r="E323" i="13"/>
  <c r="F1045" i="11"/>
  <c r="G622" i="13"/>
  <c r="F584" i="10"/>
  <c r="E1836" i="11"/>
  <c r="E283" i="13"/>
  <c r="E1835" i="7"/>
  <c r="E249" i="10"/>
  <c r="E1390" i="10"/>
  <c r="E265" i="13"/>
  <c r="D1933" i="7"/>
  <c r="G1499" i="13"/>
  <c r="G796" i="13"/>
  <c r="E1033" i="10"/>
  <c r="F160" i="5"/>
  <c r="G1756" i="10"/>
  <c r="F1050" i="10"/>
  <c r="E603" i="10"/>
  <c r="F1251" i="7"/>
  <c r="G2430" i="11"/>
  <c r="D570" i="13"/>
  <c r="D1267" i="13"/>
  <c r="E427" i="10"/>
  <c r="D2072" i="10"/>
  <c r="F3194" i="7"/>
  <c r="G1964" i="11"/>
  <c r="F480" i="10"/>
  <c r="G1157" i="13"/>
  <c r="D1305" i="13"/>
  <c r="E2431" i="7"/>
  <c r="D1685" i="10"/>
  <c r="G2358" i="7"/>
  <c r="D1796" i="13"/>
  <c r="E1080" i="13"/>
  <c r="D1070" i="13"/>
  <c r="E1103" i="13"/>
  <c r="D969" i="10"/>
  <c r="E1398" i="11"/>
  <c r="D1791" i="11"/>
  <c r="F1371" i="13"/>
  <c r="E1552" i="10"/>
  <c r="D1204" i="13"/>
  <c r="F509" i="10"/>
  <c r="F1787" i="11"/>
  <c r="D484" i="10"/>
  <c r="G378" i="10"/>
  <c r="E1684" i="13"/>
  <c r="G687" i="10"/>
  <c r="D1507" i="5"/>
  <c r="E709" i="13"/>
  <c r="D659" i="10"/>
  <c r="E1727" i="10"/>
  <c r="D282" i="11"/>
  <c r="D888" i="13"/>
  <c r="G1208" i="5"/>
  <c r="E2407" i="11"/>
  <c r="E1077" i="13"/>
  <c r="G2012" i="7"/>
  <c r="G897" i="13"/>
  <c r="F611" i="11"/>
  <c r="G1005" i="10"/>
  <c r="E903" i="10"/>
  <c r="D2474" i="7"/>
  <c r="D838" i="10"/>
  <c r="G1503" i="10"/>
  <c r="G1224" i="10"/>
  <c r="G468" i="7"/>
  <c r="D1505" i="13"/>
  <c r="F1010" i="11"/>
  <c r="G2374" i="10"/>
  <c r="E2152" i="10"/>
  <c r="G566" i="10"/>
  <c r="D1099" i="13"/>
  <c r="F1123" i="10"/>
  <c r="D1724" i="13"/>
  <c r="E945" i="13"/>
  <c r="D493" i="10"/>
  <c r="G2237" i="7"/>
  <c r="G1304" i="14"/>
  <c r="F1429" i="10"/>
  <c r="E1484" i="11"/>
  <c r="E1256" i="13"/>
  <c r="E476" i="13"/>
  <c r="G1097" i="11"/>
  <c r="E1479" i="13"/>
  <c r="D327" i="14"/>
  <c r="D1269" i="11"/>
  <c r="E1118" i="13"/>
  <c r="E1506" i="10"/>
  <c r="E1511" i="10"/>
  <c r="F1930" i="11"/>
  <c r="F1665" i="13"/>
  <c r="D2105" i="11"/>
  <c r="G1795" i="10"/>
  <c r="G59" i="5"/>
  <c r="G1668" i="11"/>
  <c r="F1671" i="13"/>
  <c r="D2154" i="10"/>
  <c r="G1456" i="10"/>
  <c r="F970" i="10"/>
  <c r="D1757" i="7"/>
  <c r="F2098" i="11"/>
  <c r="F1989" i="10"/>
  <c r="E1806" i="10"/>
  <c r="G484" i="13"/>
  <c r="E54" i="7"/>
  <c r="E828" i="11"/>
  <c r="F1469" i="13"/>
  <c r="G282" i="5"/>
  <c r="G3473" i="7"/>
  <c r="F1583" i="7"/>
  <c r="G1135" i="11"/>
  <c r="F820" i="13"/>
  <c r="D126" i="5"/>
  <c r="D1832" i="10"/>
  <c r="G665" i="10"/>
  <c r="F2043" i="7"/>
  <c r="F2188" i="11"/>
  <c r="D265" i="7"/>
  <c r="G1369" i="10"/>
  <c r="G2438" i="10"/>
  <c r="F1107" i="11"/>
  <c r="D1442" i="10"/>
  <c r="D2167" i="7"/>
  <c r="F703" i="13"/>
  <c r="E1216" i="10"/>
  <c r="F1476" i="10"/>
  <c r="F1577" i="10"/>
  <c r="F1600" i="10"/>
  <c r="D1929" i="5"/>
  <c r="G2511" i="7"/>
  <c r="E1565" i="10"/>
  <c r="F2081" i="11"/>
  <c r="F1961" i="5"/>
  <c r="D2786" i="7"/>
  <c r="E1669" i="13"/>
  <c r="G932" i="13"/>
  <c r="E2872" i="7"/>
  <c r="D551" i="11"/>
  <c r="F265" i="10"/>
  <c r="E650" i="10"/>
  <c r="D172" i="7"/>
  <c r="F1625" i="11"/>
  <c r="D1153" i="10"/>
  <c r="D252" i="10"/>
  <c r="F1446" i="10"/>
  <c r="F1715" i="7"/>
  <c r="G562" i="13"/>
  <c r="G803" i="13"/>
  <c r="G2983" i="7"/>
  <c r="F2084" i="5"/>
  <c r="E771" i="13"/>
  <c r="D1737" i="7"/>
  <c r="F624" i="11"/>
  <c r="F1586" i="10"/>
  <c r="F542" i="13"/>
  <c r="E1929" i="10"/>
  <c r="F382" i="5"/>
  <c r="D52" i="7"/>
  <c r="G730" i="13"/>
  <c r="E700" i="11"/>
  <c r="F653" i="10"/>
  <c r="D1319" i="14"/>
  <c r="E856" i="11"/>
  <c r="G1182" i="5"/>
  <c r="E1482" i="13"/>
  <c r="F635" i="13"/>
  <c r="F6" i="11"/>
  <c r="F2327" i="7"/>
  <c r="F62" i="10"/>
  <c r="F367" i="11"/>
  <c r="F1677" i="13"/>
  <c r="F826" i="11"/>
  <c r="F1132" i="13"/>
  <c r="G286" i="5"/>
  <c r="G516" i="13"/>
  <c r="G1718" i="13"/>
  <c r="E2423" i="11"/>
  <c r="F945" i="5"/>
  <c r="E1179" i="14"/>
  <c r="G38" i="14"/>
  <c r="E1983" i="14"/>
  <c r="F2944" i="7"/>
  <c r="D1727" i="13"/>
  <c r="D13" i="5"/>
  <c r="E569" i="10"/>
  <c r="F246" i="13"/>
  <c r="G744" i="10"/>
  <c r="G1847" i="7"/>
  <c r="F1783" i="10"/>
  <c r="G1077" i="13"/>
  <c r="E2126" i="10"/>
  <c r="G946" i="11"/>
  <c r="G793" i="13"/>
  <c r="F879" i="13"/>
  <c r="D347" i="13"/>
  <c r="G236" i="13"/>
  <c r="E2172" i="10"/>
  <c r="F487" i="11"/>
  <c r="D1851" i="11"/>
  <c r="F855" i="5"/>
  <c r="E390" i="10"/>
  <c r="F3215" i="7"/>
  <c r="G1667" i="13"/>
  <c r="E1457" i="10"/>
  <c r="D3296" i="7"/>
  <c r="E2023" i="5"/>
  <c r="G2115" i="11"/>
  <c r="F1850" i="7"/>
  <c r="G1029" i="10"/>
  <c r="F436" i="13"/>
  <c r="F677" i="13"/>
  <c r="G1121" i="13"/>
  <c r="E2058" i="5"/>
  <c r="F1558" i="7"/>
  <c r="E1432" i="13"/>
  <c r="D1383" i="13"/>
  <c r="F1872" i="7"/>
  <c r="E1337" i="13"/>
  <c r="G900" i="10"/>
  <c r="E1296" i="5"/>
  <c r="F1952" i="10"/>
  <c r="F1826" i="11"/>
  <c r="F180" i="14"/>
  <c r="G992" i="10"/>
  <c r="G442" i="11"/>
  <c r="D391" i="10"/>
  <c r="F1742" i="10"/>
  <c r="D1275" i="7"/>
  <c r="G324" i="11"/>
  <c r="D969" i="11"/>
  <c r="E2979" i="7"/>
  <c r="F1709" i="13"/>
  <c r="E214" i="7"/>
  <c r="G2389" i="7"/>
  <c r="F30" i="10"/>
  <c r="G934" i="10"/>
  <c r="E20" i="10"/>
  <c r="G94" i="14"/>
  <c r="G549" i="10"/>
  <c r="G377" i="13"/>
  <c r="G737" i="11"/>
  <c r="F929" i="10"/>
  <c r="E1967" i="10"/>
  <c r="E1253" i="11"/>
  <c r="G1034" i="13"/>
  <c r="E2099" i="11"/>
  <c r="E1326" i="13"/>
  <c r="E1742" i="13"/>
  <c r="E442" i="11"/>
  <c r="G464" i="11"/>
  <c r="E1974" i="7"/>
  <c r="E1352" i="11"/>
  <c r="G678" i="13"/>
  <c r="E1438" i="10"/>
  <c r="G1405" i="11"/>
  <c r="D1069" i="11"/>
  <c r="G1353" i="13"/>
  <c r="D570" i="10"/>
  <c r="F2615" i="7"/>
  <c r="F97" i="11"/>
  <c r="E1595" i="10"/>
  <c r="E850" i="13"/>
  <c r="D2239" i="7"/>
  <c r="G58" i="10"/>
  <c r="E890" i="10"/>
  <c r="G1301" i="10"/>
  <c r="G1584" i="10"/>
  <c r="F1774" i="10"/>
  <c r="E1826" i="5"/>
  <c r="D1726" i="7"/>
  <c r="E506" i="10"/>
  <c r="D1666" i="11"/>
  <c r="G1301" i="13"/>
  <c r="G1285" i="10"/>
  <c r="D1801" i="10"/>
  <c r="D882" i="10"/>
  <c r="G1484" i="13"/>
  <c r="F2176" i="7"/>
  <c r="E88" i="10"/>
  <c r="G600" i="14"/>
  <c r="G3102" i="7"/>
  <c r="G1749" i="5"/>
  <c r="G471" i="13"/>
  <c r="E1562" i="13"/>
  <c r="E433" i="7"/>
  <c r="E1676" i="5"/>
  <c r="E2038" i="7"/>
  <c r="G1767" i="5"/>
  <c r="F1275" i="10"/>
  <c r="E1196" i="10"/>
  <c r="E1423" i="11"/>
  <c r="F1643" i="14"/>
  <c r="F1377" i="14"/>
  <c r="G601" i="11"/>
  <c r="E266" i="11"/>
  <c r="G2106" i="7"/>
  <c r="E954" i="13"/>
  <c r="D757" i="13"/>
  <c r="E835" i="13"/>
  <c r="E803" i="10"/>
  <c r="D84" i="11"/>
  <c r="D375" i="13"/>
  <c r="F1319" i="7"/>
  <c r="E1608" i="7"/>
  <c r="E992" i="10"/>
  <c r="F2767" i="7"/>
  <c r="G884" i="10"/>
  <c r="F2397" i="10"/>
  <c r="E1415" i="10"/>
  <c r="G77" i="5"/>
  <c r="G1918" i="10"/>
  <c r="G1049" i="13"/>
  <c r="F513" i="11"/>
  <c r="D609" i="10"/>
  <c r="E1008" i="10"/>
  <c r="F2069" i="7"/>
  <c r="G1069" i="10"/>
  <c r="G1314" i="13"/>
  <c r="E1732" i="10"/>
  <c r="D2068" i="7"/>
  <c r="G1411" i="5"/>
  <c r="F1695" i="13"/>
  <c r="D446" i="7"/>
  <c r="D1228" i="13"/>
  <c r="D358" i="10"/>
  <c r="G1012" i="13"/>
  <c r="D1933" i="11"/>
  <c r="E2162" i="7"/>
  <c r="F1775" i="10"/>
  <c r="E1377" i="10"/>
  <c r="D3193" i="7"/>
  <c r="D1272" i="14"/>
  <c r="E472" i="13"/>
  <c r="G284" i="14"/>
  <c r="D468" i="5"/>
  <c r="E1390" i="14"/>
  <c r="F2278" i="7"/>
  <c r="D2454" i="7"/>
  <c r="E1459" i="13"/>
  <c r="F1747" i="10"/>
  <c r="F337" i="14"/>
  <c r="D728" i="10"/>
  <c r="D43" i="13"/>
  <c r="G1392" i="10"/>
  <c r="F993" i="11"/>
  <c r="D1739" i="10"/>
  <c r="G1568" i="10"/>
  <c r="F32" i="7"/>
  <c r="G802" i="13"/>
  <c r="E2123" i="11"/>
  <c r="F735" i="13"/>
  <c r="F1584" i="10"/>
  <c r="D2049" i="7"/>
  <c r="F1550" i="13"/>
  <c r="E459" i="10"/>
  <c r="D894" i="11"/>
  <c r="E700" i="13"/>
  <c r="D1488" i="10"/>
  <c r="D389" i="5"/>
  <c r="D1891" i="11"/>
  <c r="F319" i="14"/>
  <c r="D1420" i="5"/>
  <c r="F2106" i="10"/>
  <c r="F453" i="11"/>
  <c r="F1503" i="14"/>
  <c r="E490" i="13"/>
  <c r="E2293" i="7"/>
  <c r="E2362" i="7"/>
  <c r="E253" i="11"/>
  <c r="E1013" i="10"/>
  <c r="D1388" i="13"/>
  <c r="E1059" i="10"/>
  <c r="E1750" i="11"/>
  <c r="F1200" i="11"/>
  <c r="D1672" i="10"/>
  <c r="G1543" i="14"/>
  <c r="D170" i="10"/>
  <c r="F291" i="5"/>
  <c r="D1166" i="10"/>
  <c r="E1831" i="7"/>
  <c r="D622" i="13"/>
  <c r="E1138" i="10"/>
  <c r="F2934" i="7"/>
  <c r="F1490" i="10"/>
  <c r="G2129" i="7"/>
  <c r="G874" i="13"/>
  <c r="E2452" i="10"/>
  <c r="D2059" i="5"/>
  <c r="G13" i="13"/>
  <c r="G2176" i="10"/>
  <c r="F1586" i="11"/>
  <c r="D660" i="10"/>
  <c r="E974" i="13"/>
  <c r="D525" i="5"/>
  <c r="D779" i="11"/>
  <c r="G766" i="14"/>
  <c r="D238" i="14"/>
  <c r="D2332" i="11"/>
  <c r="D1291" i="10"/>
  <c r="E1601" i="13"/>
  <c r="D1687" i="7"/>
  <c r="E385" i="13"/>
  <c r="E298" i="10"/>
  <c r="E1634" i="14"/>
  <c r="F1418" i="10"/>
  <c r="D3083" i="7"/>
  <c r="F330" i="11"/>
  <c r="E1656" i="10"/>
  <c r="F2565" i="7"/>
  <c r="G1922" i="11"/>
  <c r="D985" i="10"/>
  <c r="D1573" i="10"/>
  <c r="F282" i="13"/>
  <c r="G900" i="11"/>
  <c r="F2010" i="10"/>
  <c r="E673" i="10"/>
  <c r="E2007" i="7"/>
  <c r="D982" i="10"/>
  <c r="E2179" i="11"/>
  <c r="G181" i="13"/>
  <c r="E40" i="5"/>
  <c r="G322" i="13"/>
  <c r="G417" i="10"/>
  <c r="G923" i="10"/>
  <c r="G113" i="7"/>
  <c r="F1299" i="5"/>
  <c r="D653" i="10"/>
  <c r="G2380" i="10"/>
  <c r="E709" i="11"/>
  <c r="F925" i="10"/>
  <c r="E1464" i="11"/>
  <c r="G971" i="13"/>
  <c r="G2314" i="10"/>
  <c r="D1629" i="10"/>
  <c r="F1232" i="13"/>
  <c r="F2069" i="11"/>
  <c r="G958" i="14"/>
  <c r="G706" i="5"/>
  <c r="F2505" i="7"/>
  <c r="D269" i="5"/>
  <c r="F459" i="11"/>
  <c r="F1142" i="13"/>
  <c r="F419" i="10"/>
  <c r="F721" i="13"/>
  <c r="G313" i="13"/>
  <c r="E1011" i="10"/>
  <c r="E1103" i="10"/>
  <c r="G1318" i="13"/>
  <c r="F1149" i="13"/>
  <c r="D2449" i="7"/>
  <c r="D1413" i="10"/>
  <c r="G1747" i="13"/>
  <c r="F474" i="14"/>
  <c r="E578" i="10"/>
  <c r="G1009" i="10"/>
  <c r="D680" i="13"/>
  <c r="E795" i="10"/>
  <c r="D1097" i="10"/>
  <c r="G417" i="11"/>
  <c r="F490" i="10"/>
  <c r="D1774" i="13"/>
  <c r="G315" i="11"/>
  <c r="D2619" i="7"/>
  <c r="G515" i="13"/>
  <c r="E764" i="14"/>
  <c r="E508" i="11"/>
  <c r="E1477" i="10"/>
  <c r="D685" i="11"/>
  <c r="G394" i="14"/>
  <c r="G1159" i="10"/>
  <c r="E1074" i="13"/>
  <c r="G749" i="11"/>
  <c r="D672" i="13"/>
  <c r="G1430" i="10"/>
  <c r="D527" i="11"/>
  <c r="G955" i="13"/>
  <c r="G828" i="13"/>
  <c r="G427" i="10"/>
  <c r="E74" i="5"/>
  <c r="D1734" i="5"/>
  <c r="E1785" i="13"/>
  <c r="D1413" i="13"/>
  <c r="E966" i="13"/>
  <c r="E755" i="14"/>
  <c r="E1717" i="13"/>
  <c r="F1786" i="11"/>
  <c r="D2598" i="7"/>
  <c r="G1275" i="13"/>
  <c r="E1193" i="10"/>
  <c r="F1855" i="10"/>
  <c r="D1583" i="5"/>
  <c r="E2902" i="7"/>
  <c r="D1057" i="10"/>
  <c r="E1428" i="14"/>
  <c r="D349" i="7"/>
  <c r="F459" i="7"/>
  <c r="D1776" i="11"/>
  <c r="G1663" i="10"/>
  <c r="F1427" i="13"/>
  <c r="G948" i="11"/>
  <c r="E1342" i="13"/>
  <c r="E2283" i="10"/>
  <c r="G2279" i="10"/>
  <c r="D2197" i="10"/>
  <c r="G855" i="13"/>
  <c r="F2604" i="7"/>
  <c r="G166" i="7"/>
  <c r="F1183" i="10"/>
  <c r="F700" i="13"/>
  <c r="D896" i="10"/>
  <c r="D466" i="11"/>
  <c r="G327" i="11"/>
  <c r="G318" i="11"/>
  <c r="D2079" i="10"/>
  <c r="D355" i="11"/>
  <c r="F2305" i="11"/>
  <c r="F993" i="10"/>
  <c r="E370" i="5"/>
  <c r="G1576" i="10"/>
  <c r="D2202" i="10"/>
  <c r="D496" i="10"/>
  <c r="F2264" i="7"/>
  <c r="D1294" i="10"/>
  <c r="E2217" i="7"/>
  <c r="G2017" i="11"/>
  <c r="D1279" i="7"/>
  <c r="D1492" i="5"/>
  <c r="G339" i="13"/>
  <c r="E424" i="13"/>
  <c r="F1109" i="11"/>
  <c r="E2345" i="11"/>
  <c r="E295" i="13"/>
  <c r="D1666" i="14"/>
  <c r="E1075" i="11"/>
  <c r="G764" i="10"/>
  <c r="E1305" i="13"/>
  <c r="F727" i="13"/>
  <c r="F1378" i="13"/>
  <c r="G209" i="11"/>
  <c r="F1730" i="13"/>
  <c r="D649" i="13"/>
  <c r="F1918" i="7"/>
  <c r="E1247" i="5"/>
  <c r="E422" i="13"/>
  <c r="G1559" i="13"/>
  <c r="G1578" i="11"/>
  <c r="E332" i="10"/>
  <c r="G1899" i="10"/>
  <c r="G32" i="7"/>
  <c r="G1279" i="11"/>
  <c r="F375" i="10"/>
  <c r="D1550" i="7"/>
  <c r="E930" i="11"/>
  <c r="D2264" i="11"/>
  <c r="F547" i="11"/>
  <c r="E983" i="13"/>
  <c r="E2167" i="10"/>
  <c r="F1018" i="11"/>
  <c r="D1548" i="5"/>
  <c r="D700" i="10"/>
  <c r="G1072" i="10"/>
  <c r="D2052" i="7"/>
  <c r="D1473" i="10"/>
  <c r="F247" i="11"/>
  <c r="F1557" i="7"/>
  <c r="D1886" i="11"/>
  <c r="E823" i="11"/>
  <c r="G2952" i="7"/>
  <c r="D1359" i="10"/>
  <c r="F1503" i="13"/>
  <c r="G1545" i="7"/>
  <c r="G2279" i="11"/>
  <c r="D415" i="10"/>
  <c r="F1801" i="14"/>
  <c r="F1281" i="14"/>
  <c r="F857" i="13"/>
  <c r="G2379" i="10"/>
  <c r="F2112" i="10"/>
  <c r="E299" i="10"/>
  <c r="D1471" i="13"/>
  <c r="D2093" i="10"/>
  <c r="E877" i="13"/>
  <c r="F2245" i="11"/>
  <c r="E2449" i="10"/>
  <c r="E73" i="14"/>
  <c r="G1264" i="13"/>
  <c r="F528" i="10"/>
  <c r="F1884" i="5"/>
  <c r="F1340" i="14"/>
  <c r="G1679" i="7"/>
  <c r="F621" i="10"/>
  <c r="E1638" i="10"/>
  <c r="F987" i="11"/>
  <c r="D298" i="14"/>
  <c r="F2338" i="7"/>
  <c r="E1653" i="11"/>
  <c r="D319" i="10"/>
  <c r="E20" i="7"/>
  <c r="F1607" i="13"/>
  <c r="D1985" i="10"/>
  <c r="F303" i="10"/>
  <c r="G2289" i="7"/>
  <c r="D1550" i="10"/>
  <c r="E1000" i="13"/>
  <c r="F9" i="10"/>
  <c r="E1278" i="7"/>
  <c r="E1693" i="11"/>
  <c r="G2142" i="11"/>
  <c r="F1949" i="11"/>
  <c r="F2275" i="10"/>
  <c r="E419" i="11"/>
  <c r="F814" i="10"/>
  <c r="G40" i="13"/>
  <c r="F1265" i="5"/>
  <c r="G366" i="5"/>
  <c r="G1145" i="11"/>
  <c r="E441" i="13"/>
  <c r="D1741" i="13"/>
  <c r="E2313" i="7"/>
  <c r="E3131" i="7"/>
  <c r="G267" i="5"/>
  <c r="D362" i="10"/>
  <c r="F2065" i="10"/>
  <c r="F1889" i="11"/>
  <c r="D153" i="14"/>
  <c r="D3180" i="7"/>
  <c r="D827" i="10"/>
  <c r="G1954" i="11"/>
  <c r="D2406" i="11"/>
  <c r="G1517" i="5"/>
  <c r="D22" i="14"/>
  <c r="F347" i="10"/>
  <c r="E2450" i="10"/>
  <c r="G997" i="11"/>
  <c r="D1831" i="7"/>
  <c r="D2137" i="10"/>
  <c r="G1533" i="13"/>
  <c r="F991" i="11"/>
  <c r="F3415" i="7"/>
  <c r="F1502" i="5"/>
  <c r="E752" i="10"/>
  <c r="D1705" i="13"/>
  <c r="G1347" i="5"/>
  <c r="G2337" i="7"/>
  <c r="G839" i="11"/>
  <c r="F2257" i="7"/>
  <c r="F532" i="10"/>
  <c r="E1156" i="10"/>
  <c r="E454" i="11"/>
  <c r="E1706" i="5"/>
  <c r="F2206" i="11"/>
  <c r="G733" i="10"/>
  <c r="D581" i="11"/>
  <c r="G161" i="7"/>
  <c r="F1743" i="13"/>
  <c r="F580" i="10"/>
  <c r="E1502" i="10"/>
  <c r="F2325" i="11"/>
  <c r="G2126" i="10"/>
  <c r="F1179" i="13"/>
  <c r="G1769" i="10"/>
  <c r="E427" i="11"/>
  <c r="E1139" i="10"/>
  <c r="E2486" i="7"/>
  <c r="E781" i="5"/>
  <c r="E972" i="11"/>
  <c r="D835" i="13"/>
  <c r="D2979" i="7"/>
  <c r="G997" i="10"/>
  <c r="F621" i="11"/>
  <c r="E1299" i="11"/>
  <c r="F1716" i="11"/>
  <c r="D522" i="11"/>
  <c r="D283" i="7"/>
  <c r="G79" i="10"/>
  <c r="D1407" i="13"/>
  <c r="E1746" i="5"/>
  <c r="F1831" i="7"/>
  <c r="D658" i="11"/>
  <c r="E725" i="10"/>
  <c r="E1617" i="13"/>
  <c r="F2029" i="11"/>
  <c r="D2205" i="7"/>
  <c r="F646" i="14"/>
  <c r="D1345" i="10"/>
  <c r="G2332" i="10"/>
  <c r="E2768" i="7"/>
  <c r="G436" i="13"/>
  <c r="F839" i="11"/>
  <c r="G596" i="10"/>
  <c r="F1428" i="7"/>
  <c r="E1487" i="10"/>
  <c r="E1017" i="13"/>
  <c r="G1063" i="10"/>
  <c r="F682" i="10"/>
  <c r="G1144" i="13"/>
  <c r="G348" i="7"/>
  <c r="E1404" i="13"/>
  <c r="F891" i="10"/>
  <c r="G64" i="11"/>
  <c r="G1050" i="11"/>
  <c r="F2213" i="10"/>
  <c r="E2353" i="7"/>
  <c r="D1975" i="11"/>
  <c r="G1413" i="11"/>
  <c r="G828" i="10"/>
  <c r="F1516" i="10"/>
  <c r="D475" i="10"/>
  <c r="G1783" i="13"/>
  <c r="F1317" i="10"/>
  <c r="F1568" i="7"/>
  <c r="G2390" i="10"/>
  <c r="E791" i="10"/>
  <c r="F2048" i="11"/>
  <c r="E1144" i="10"/>
  <c r="G2118" i="11"/>
  <c r="D1755" i="7"/>
  <c r="G1289" i="7"/>
  <c r="D310" i="7"/>
  <c r="E371" i="13"/>
  <c r="F855" i="11"/>
  <c r="E2412" i="10"/>
  <c r="F920" i="11"/>
  <c r="F8" i="7"/>
  <c r="F1855" i="7"/>
  <c r="D2044" i="7"/>
  <c r="D2801" i="7"/>
  <c r="D2927" i="7"/>
  <c r="E60" i="5"/>
  <c r="F940" i="13"/>
  <c r="E783" i="10"/>
  <c r="E193" i="5"/>
  <c r="D317" i="14"/>
  <c r="E2155" i="10"/>
  <c r="F550" i="11"/>
  <c r="F983" i="13"/>
  <c r="F1452" i="13"/>
  <c r="E1551" i="7"/>
  <c r="G1915" i="10"/>
  <c r="G2262" i="11"/>
  <c r="G1964" i="7"/>
  <c r="G1774" i="13"/>
  <c r="F914" i="5"/>
  <c r="D2828" i="7"/>
  <c r="G1287" i="10"/>
  <c r="D2308" i="10"/>
  <c r="E900" i="10"/>
  <c r="E1817" i="7"/>
  <c r="F1677" i="7"/>
  <c r="E1916" i="11"/>
  <c r="D2273" i="11"/>
  <c r="D255" i="11"/>
  <c r="G1510" i="14"/>
  <c r="F2113" i="5"/>
  <c r="F1091" i="10"/>
  <c r="D994" i="13"/>
  <c r="G782" i="10"/>
  <c r="G2169" i="7"/>
  <c r="D1866" i="11"/>
  <c r="F708" i="10"/>
  <c r="D698" i="10"/>
  <c r="G1441" i="11"/>
  <c r="F1082" i="13"/>
  <c r="F375" i="5"/>
  <c r="G28" i="10"/>
  <c r="D1748" i="10"/>
  <c r="G1416" i="11"/>
  <c r="E635" i="10"/>
  <c r="F588" i="10"/>
  <c r="D680" i="10"/>
  <c r="F1478" i="5"/>
  <c r="D1354" i="10"/>
  <c r="D1302" i="11"/>
  <c r="D2023" i="11"/>
  <c r="F901" i="13"/>
  <c r="D1657" i="13"/>
  <c r="E1010" i="10"/>
  <c r="E1538" i="14"/>
  <c r="F2379" i="10"/>
  <c r="E2438" i="11"/>
  <c r="G2454" i="10"/>
  <c r="F940" i="10"/>
  <c r="F418" i="14"/>
  <c r="D1762" i="10"/>
  <c r="F1158" i="5"/>
  <c r="D1097" i="13"/>
  <c r="D1132" i="11"/>
  <c r="E329" i="11"/>
  <c r="E662" i="14"/>
  <c r="E338" i="11"/>
  <c r="F596" i="13"/>
  <c r="E347" i="11"/>
  <c r="D1714" i="7"/>
  <c r="E2480" i="7"/>
  <c r="G2276" i="10"/>
  <c r="E1602" i="13"/>
  <c r="E1901" i="10"/>
  <c r="D1497" i="10"/>
  <c r="E3228" i="7"/>
  <c r="D1782" i="10"/>
  <c r="D784" i="10"/>
  <c r="E470" i="13"/>
  <c r="F526" i="11"/>
  <c r="F733" i="10"/>
  <c r="D1629" i="13"/>
  <c r="D2073" i="10"/>
  <c r="E1647" i="11"/>
  <c r="G1422" i="10"/>
  <c r="F1293" i="5"/>
  <c r="E658" i="13"/>
  <c r="E267" i="11"/>
  <c r="D248" i="14"/>
  <c r="F884" i="11"/>
  <c r="G1579" i="14"/>
  <c r="E247" i="13"/>
  <c r="F519" i="13"/>
  <c r="D2703" i="7"/>
  <c r="E461" i="10"/>
  <c r="E1721" i="13"/>
  <c r="G2081" i="7"/>
  <c r="F1281" i="11"/>
  <c r="D779" i="10"/>
  <c r="D469" i="11"/>
  <c r="D433" i="10"/>
  <c r="F1623" i="7"/>
  <c r="E409" i="13"/>
  <c r="D977" i="13"/>
  <c r="F439" i="10"/>
  <c r="E1636" i="10"/>
  <c r="E1371" i="5"/>
  <c r="D1239" i="10"/>
  <c r="D1089" i="11"/>
  <c r="F1522" i="13"/>
  <c r="E573" i="14"/>
  <c r="G742" i="5"/>
  <c r="E1597" i="11"/>
  <c r="E208" i="7"/>
  <c r="F281" i="13"/>
  <c r="E106" i="14"/>
  <c r="G675" i="10"/>
  <c r="G1338" i="10"/>
  <c r="E633" i="13"/>
  <c r="D294" i="11"/>
  <c r="D1758" i="7"/>
  <c r="F2257" i="10"/>
  <c r="D363" i="13"/>
  <c r="E310" i="7"/>
  <c r="E370" i="7"/>
  <c r="E351" i="5"/>
  <c r="F2174" i="11"/>
  <c r="D1520" i="13"/>
  <c r="G2139" i="5"/>
  <c r="E1070" i="13"/>
  <c r="G585" i="10"/>
  <c r="F2335" i="10"/>
  <c r="E682" i="13"/>
  <c r="E1665" i="10"/>
  <c r="F1120" i="13"/>
  <c r="G1486" i="10"/>
  <c r="F2386" i="10"/>
  <c r="F2924" i="7"/>
  <c r="D1698" i="14"/>
  <c r="E1831" i="10"/>
  <c r="G682" i="13"/>
  <c r="F1784" i="10"/>
  <c r="F500" i="10"/>
  <c r="G2207" i="10"/>
  <c r="E1764" i="10"/>
  <c r="G1143" i="5"/>
  <c r="G457" i="13"/>
  <c r="D468" i="13"/>
  <c r="F939" i="14"/>
  <c r="E2014" i="10"/>
  <c r="E1592" i="13"/>
  <c r="G603" i="10"/>
  <c r="D490" i="10"/>
  <c r="D2309" i="11"/>
  <c r="G2021" i="5"/>
  <c r="F1856" i="10"/>
  <c r="D1371" i="11"/>
  <c r="E431" i="13"/>
  <c r="G3320" i="7"/>
  <c r="D760" i="13"/>
  <c r="G1598" i="13"/>
  <c r="G1637" i="10"/>
  <c r="G461" i="11"/>
  <c r="F530" i="5"/>
  <c r="G1324" i="11"/>
  <c r="E2204" i="7"/>
  <c r="D721" i="10"/>
  <c r="F810" i="5"/>
  <c r="E2159" i="10"/>
  <c r="F1524" i="13"/>
  <c r="D1329" i="10"/>
  <c r="E287" i="5"/>
  <c r="D908" i="13"/>
  <c r="F1105" i="11"/>
  <c r="G1181" i="10"/>
  <c r="F778" i="11"/>
  <c r="G2333" i="10"/>
  <c r="E3034" i="7"/>
  <c r="D2517" i="7"/>
  <c r="D1217" i="13"/>
  <c r="F1847" i="7"/>
  <c r="E1163" i="11"/>
  <c r="D2037" i="10"/>
  <c r="E2314" i="10"/>
  <c r="E1071" i="11"/>
  <c r="G1748" i="13"/>
  <c r="G1463" i="13"/>
  <c r="G1187" i="10"/>
  <c r="G1237" i="5"/>
  <c r="G724" i="11"/>
  <c r="G2016" i="7"/>
  <c r="G703" i="10"/>
  <c r="E438" i="10"/>
  <c r="E491" i="13"/>
  <c r="D2381" i="7"/>
  <c r="E480" i="13"/>
  <c r="G432" i="13"/>
  <c r="G2239" i="11"/>
  <c r="E644" i="11"/>
  <c r="D1904" i="11"/>
  <c r="D1729" i="14"/>
  <c r="G1755" i="5"/>
  <c r="F334" i="10"/>
  <c r="D1123" i="13"/>
  <c r="E1772" i="10"/>
  <c r="D445" i="11"/>
  <c r="E1792" i="13"/>
  <c r="E1328" i="13"/>
  <c r="D691" i="10"/>
  <c r="G1321" i="11"/>
  <c r="E1179" i="5"/>
  <c r="D2056" i="10"/>
  <c r="G472" i="10"/>
  <c r="G668" i="13"/>
  <c r="D85" i="5"/>
  <c r="D1051" i="10"/>
  <c r="E729" i="10"/>
  <c r="F1283" i="10"/>
  <c r="D2044" i="5"/>
  <c r="D1689" i="10"/>
  <c r="G668" i="10"/>
  <c r="G161" i="11"/>
  <c r="D256" i="11"/>
  <c r="G1469" i="11"/>
  <c r="F634" i="13"/>
  <c r="G1350" i="7"/>
  <c r="G1836" i="5"/>
  <c r="E1550" i="13"/>
  <c r="E1829" i="7"/>
  <c r="D1905" i="10"/>
  <c r="G1900" i="10"/>
  <c r="G1016" i="11"/>
  <c r="F2463" i="7"/>
  <c r="E554" i="11"/>
  <c r="F1012" i="13"/>
  <c r="G1788" i="13"/>
  <c r="D579" i="10"/>
  <c r="G374" i="13"/>
  <c r="G1206" i="10"/>
  <c r="D1108" i="10"/>
  <c r="F937" i="13"/>
  <c r="F499" i="13"/>
  <c r="E2934" i="7"/>
  <c r="G1072" i="11"/>
  <c r="D2039" i="10"/>
  <c r="F1146" i="14"/>
  <c r="G115" i="11"/>
  <c r="G156" i="7"/>
  <c r="F1476" i="13"/>
  <c r="E1430" i="13"/>
  <c r="F3387" i="7"/>
  <c r="D2428" i="11"/>
  <c r="F2377" i="10"/>
  <c r="G2403" i="10"/>
  <c r="G985" i="10"/>
  <c r="E857" i="5"/>
  <c r="F1268" i="13"/>
  <c r="F1173" i="5"/>
  <c r="E788" i="11"/>
  <c r="E1160" i="11"/>
  <c r="D2063" i="7"/>
  <c r="E2136" i="11"/>
  <c r="D360" i="7"/>
  <c r="E2268" i="5"/>
  <c r="G1114" i="11"/>
  <c r="F707" i="10"/>
  <c r="E1981" i="11"/>
  <c r="F1328" i="11"/>
  <c r="F947" i="13"/>
  <c r="G1272" i="10"/>
  <c r="D1770" i="5"/>
  <c r="E1676" i="13"/>
  <c r="G1726" i="13"/>
  <c r="D521" i="5"/>
  <c r="F1103" i="14"/>
  <c r="E2339" i="7"/>
  <c r="G1349" i="11"/>
  <c r="G877" i="13"/>
  <c r="E912" i="10"/>
  <c r="F1943" i="5"/>
  <c r="E2307" i="10"/>
  <c r="F488" i="7"/>
  <c r="G639" i="11"/>
  <c r="F589" i="13"/>
  <c r="D1839" i="5"/>
  <c r="F1193" i="10"/>
  <c r="E2079" i="7"/>
  <c r="F1771" i="5"/>
  <c r="D1240" i="11"/>
  <c r="G1442" i="10"/>
  <c r="E415" i="5"/>
  <c r="F1466" i="5"/>
  <c r="D1254" i="11"/>
  <c r="F207" i="10"/>
  <c r="E1531" i="7"/>
  <c r="D111" i="7"/>
  <c r="F1499" i="5"/>
  <c r="G2212" i="11"/>
  <c r="G2052" i="11"/>
  <c r="F981" i="11"/>
  <c r="G1251" i="14"/>
  <c r="E1067" i="11"/>
  <c r="F1086" i="5"/>
  <c r="D664" i="10"/>
  <c r="F98" i="7"/>
  <c r="G2248" i="11"/>
  <c r="F2373" i="11"/>
  <c r="G990" i="5"/>
  <c r="F526" i="13"/>
  <c r="F1591" i="10"/>
  <c r="D412" i="10"/>
  <c r="F1379" i="14"/>
  <c r="E313" i="10"/>
  <c r="G2201" i="7"/>
  <c r="E1873" i="7"/>
  <c r="F1565" i="10"/>
  <c r="E1627" i="13"/>
  <c r="G1495" i="10"/>
  <c r="D515" i="10"/>
  <c r="F885" i="5"/>
  <c r="D398" i="13"/>
  <c r="D1342" i="11"/>
  <c r="G302" i="13"/>
  <c r="E677" i="11"/>
  <c r="F1062" i="13"/>
  <c r="F2868" i="7"/>
  <c r="D1245" i="5"/>
  <c r="G2267" i="11"/>
  <c r="G809" i="10"/>
  <c r="G541" i="13"/>
  <c r="F1293" i="13"/>
  <c r="E766" i="13"/>
  <c r="F78" i="13"/>
  <c r="E2547" i="7"/>
  <c r="E2823" i="7"/>
  <c r="D2252" i="10"/>
  <c r="F914" i="13"/>
  <c r="E1554" i="13"/>
  <c r="G1475" i="10"/>
  <c r="E1051" i="13"/>
  <c r="F1460" i="13"/>
  <c r="D1625" i="10"/>
  <c r="F1006" i="10"/>
  <c r="F2180" i="11"/>
  <c r="F1372" i="13"/>
  <c r="D1261" i="13"/>
  <c r="G1876" i="5"/>
  <c r="F178" i="5"/>
  <c r="D2042" i="10"/>
  <c r="D361" i="10"/>
  <c r="F2056" i="11"/>
  <c r="E990" i="5"/>
  <c r="F2242" i="5"/>
  <c r="E1636" i="11"/>
  <c r="F895" i="14"/>
  <c r="D1318" i="10"/>
  <c r="D727" i="5"/>
  <c r="G2320" i="11"/>
  <c r="F804" i="13"/>
  <c r="D356" i="7"/>
  <c r="E464" i="10"/>
  <c r="G977" i="10"/>
  <c r="D1226" i="11"/>
  <c r="F255" i="7"/>
  <c r="G2260" i="10"/>
  <c r="D809" i="13"/>
  <c r="D1506" i="13"/>
  <c r="D2379" i="10"/>
  <c r="E2360" i="10"/>
  <c r="G1337" i="13"/>
  <c r="E1600" i="13"/>
  <c r="E1455" i="14"/>
  <c r="E776" i="11"/>
  <c r="E1563" i="13"/>
  <c r="E1020" i="10"/>
  <c r="D1688" i="11"/>
  <c r="D2178" i="10"/>
  <c r="D1494" i="11"/>
  <c r="E565" i="11"/>
  <c r="F663" i="13"/>
  <c r="D499" i="10"/>
  <c r="D1050" i="5"/>
  <c r="F1724" i="13"/>
  <c r="G2145" i="7"/>
  <c r="F1566" i="13"/>
  <c r="D2274" i="10"/>
  <c r="E1583" i="13"/>
  <c r="E1512" i="14"/>
  <c r="F715" i="11"/>
  <c r="E853" i="5"/>
  <c r="F1776" i="13"/>
  <c r="E3117" i="7"/>
  <c r="D531" i="13"/>
  <c r="E324" i="10"/>
  <c r="G2356" i="10"/>
  <c r="D1999" i="14"/>
  <c r="E723" i="10"/>
  <c r="E2049" i="5"/>
  <c r="F86" i="11"/>
  <c r="F1161" i="13"/>
  <c r="D1657" i="11"/>
  <c r="D548" i="14"/>
  <c r="G219" i="7"/>
  <c r="G423" i="13"/>
  <c r="E1566" i="7"/>
  <c r="G408" i="7"/>
  <c r="E1735" i="13"/>
  <c r="D1214" i="13"/>
  <c r="D1419" i="7"/>
  <c r="E1740" i="7"/>
  <c r="E1607" i="11"/>
  <c r="F902" i="13"/>
  <c r="F1351" i="13"/>
  <c r="G738" i="10"/>
  <c r="F1744" i="13"/>
  <c r="F1238" i="5"/>
  <c r="F2434" i="10"/>
  <c r="E750" i="10"/>
  <c r="F594" i="11"/>
  <c r="G2046" i="7"/>
  <c r="F52" i="5"/>
  <c r="D1217" i="11"/>
  <c r="G1129" i="13"/>
  <c r="E1490" i="13"/>
  <c r="D1986" i="10"/>
  <c r="F1192" i="11"/>
  <c r="E1559" i="11"/>
  <c r="G471" i="14"/>
  <c r="F937" i="10"/>
  <c r="F369" i="13"/>
  <c r="E274" i="10"/>
  <c r="E1952" i="10"/>
  <c r="D253" i="7"/>
  <c r="F2457" i="10"/>
  <c r="G1700" i="7"/>
  <c r="F611" i="13"/>
  <c r="E1325" i="10"/>
  <c r="G345" i="14"/>
  <c r="F1341" i="10"/>
  <c r="E1228" i="5"/>
  <c r="E1876" i="14"/>
  <c r="G1508" i="11"/>
  <c r="D1105" i="5"/>
  <c r="D2121" i="10"/>
  <c r="G3426" i="7"/>
  <c r="F726" i="11"/>
  <c r="D2078" i="11"/>
  <c r="D1553" i="10"/>
  <c r="D2129" i="10"/>
  <c r="E2168" i="10"/>
  <c r="F1523" i="5"/>
  <c r="G1640" i="14"/>
  <c r="G2058" i="10"/>
  <c r="G2469" i="7"/>
  <c r="D1076" i="11"/>
  <c r="G112" i="7"/>
  <c r="E1019" i="13"/>
  <c r="F694" i="13"/>
  <c r="G509" i="10"/>
  <c r="D563" i="13"/>
  <c r="F1346" i="13"/>
  <c r="F2827" i="7"/>
  <c r="G367" i="10"/>
  <c r="D417" i="11"/>
  <c r="F1765" i="13"/>
  <c r="E880" i="13"/>
  <c r="G1880" i="5"/>
  <c r="E1388" i="11"/>
  <c r="F793" i="10"/>
  <c r="E1431" i="13"/>
  <c r="G2346" i="11"/>
  <c r="D11" i="5"/>
  <c r="F318" i="10"/>
  <c r="F1171" i="13"/>
  <c r="F1354" i="13"/>
  <c r="F618" i="14"/>
  <c r="E2404" i="10"/>
  <c r="G1798" i="13"/>
  <c r="F2184" i="7"/>
  <c r="E255" i="14"/>
  <c r="D1640" i="13"/>
  <c r="D914" i="10"/>
  <c r="D2188" i="11"/>
  <c r="D875" i="13"/>
  <c r="E645" i="5"/>
  <c r="G1043" i="13"/>
  <c r="D382" i="14"/>
  <c r="F5" i="7"/>
  <c r="F1804" i="10"/>
  <c r="F1526" i="14"/>
  <c r="D1989" i="10"/>
  <c r="E1723" i="13"/>
  <c r="E1550" i="7"/>
  <c r="G1081" i="5"/>
  <c r="F990" i="10"/>
  <c r="E1670" i="10"/>
  <c r="F1372" i="5"/>
  <c r="D1924" i="11"/>
  <c r="G1808" i="11"/>
  <c r="F109" i="13"/>
  <c r="F1083" i="10"/>
  <c r="D1949" i="7"/>
  <c r="D1049" i="10"/>
  <c r="F1192" i="10"/>
  <c r="G1734" i="13"/>
  <c r="D1150" i="11"/>
  <c r="D45" i="13"/>
  <c r="F2416" i="11"/>
  <c r="E2372" i="7"/>
  <c r="F580" i="11"/>
  <c r="G831" i="10"/>
  <c r="D612" i="11"/>
  <c r="F1935" i="10"/>
  <c r="D1897" i="10"/>
  <c r="D1200" i="10"/>
  <c r="E1309" i="7"/>
  <c r="E374" i="11"/>
  <c r="D367" i="11"/>
  <c r="F26" i="13"/>
  <c r="G1386" i="13"/>
  <c r="E2174" i="11"/>
  <c r="E1191" i="11"/>
  <c r="E1350" i="10"/>
  <c r="G1249" i="13"/>
  <c r="D2354" i="10"/>
  <c r="E1829" i="5"/>
  <c r="D1437" i="11"/>
  <c r="E2313" i="11"/>
  <c r="G1294" i="13"/>
  <c r="D1296" i="10"/>
  <c r="E571" i="5"/>
  <c r="E1757" i="7"/>
  <c r="E748" i="10"/>
  <c r="F1175" i="10"/>
  <c r="E2167" i="5"/>
  <c r="D2348" i="10"/>
  <c r="G1538" i="14"/>
  <c r="E2216" i="5"/>
  <c r="G1251" i="11"/>
  <c r="E1537" i="10"/>
  <c r="F1551" i="11"/>
  <c r="G1287" i="14"/>
  <c r="F2487" i="7"/>
  <c r="G1399" i="10"/>
  <c r="E2242" i="10"/>
  <c r="D1604" i="7"/>
  <c r="F2398" i="7"/>
  <c r="F1608" i="5"/>
  <c r="G1357" i="14"/>
  <c r="G460" i="11"/>
  <c r="F1660" i="10"/>
  <c r="G1713" i="11"/>
  <c r="D3371" i="7"/>
  <c r="F1603" i="10"/>
  <c r="G1839" i="7"/>
  <c r="E477" i="13"/>
  <c r="F55" i="7"/>
  <c r="G1016" i="10"/>
  <c r="G2427" i="10"/>
  <c r="E1188" i="10"/>
  <c r="F1317" i="11"/>
  <c r="F3114" i="7"/>
  <c r="D88" i="7"/>
  <c r="E968" i="10"/>
  <c r="D2102" i="11"/>
  <c r="E2389" i="7"/>
  <c r="E1162" i="11"/>
  <c r="E527" i="5"/>
  <c r="F677" i="10"/>
  <c r="G976" i="11"/>
  <c r="G1587" i="7"/>
  <c r="E1580" i="11"/>
  <c r="D1501" i="13"/>
  <c r="G663" i="10"/>
  <c r="D79" i="5"/>
  <c r="D1190" i="5"/>
  <c r="D2404" i="7"/>
  <c r="D2061" i="11"/>
  <c r="D1911" i="7"/>
  <c r="G1751" i="11"/>
  <c r="E476" i="7"/>
  <c r="F536" i="14"/>
  <c r="G316" i="14"/>
  <c r="D609" i="5"/>
  <c r="D1852" i="11"/>
  <c r="D1392" i="10"/>
  <c r="D1496" i="5"/>
  <c r="E2439" i="10"/>
  <c r="D808" i="14"/>
  <c r="D401" i="13"/>
  <c r="D1410" i="13"/>
  <c r="D1010" i="13"/>
  <c r="G3297" i="7"/>
  <c r="D2416" i="11"/>
  <c r="F1658" i="5"/>
  <c r="F1944" i="10"/>
  <c r="E2135" i="11"/>
  <c r="G677" i="13"/>
  <c r="E310" i="5"/>
  <c r="F1293" i="10"/>
  <c r="E1913" i="7"/>
  <c r="D151" i="5"/>
  <c r="D857" i="11"/>
  <c r="G383" i="13"/>
  <c r="F1654" i="13"/>
  <c r="E947" i="10"/>
  <c r="F1960" i="10"/>
  <c r="G3036" i="7"/>
  <c r="F80" i="7"/>
  <c r="D1709" i="10"/>
  <c r="F638" i="13"/>
  <c r="D1387" i="10"/>
  <c r="G3180" i="7"/>
  <c r="G1131" i="11"/>
  <c r="G1270" i="10"/>
  <c r="F2033" i="11"/>
  <c r="E652" i="10"/>
  <c r="E481" i="5"/>
  <c r="G1660" i="10"/>
  <c r="E297" i="5"/>
  <c r="F1427" i="10"/>
  <c r="D1963" i="11"/>
  <c r="D1826" i="7"/>
  <c r="E39" i="7"/>
  <c r="G2885" i="7"/>
  <c r="E1018" i="13"/>
  <c r="D1650" i="13"/>
  <c r="D1996" i="7"/>
  <c r="E517" i="11"/>
  <c r="D1657" i="10"/>
  <c r="D2427" i="7"/>
  <c r="F641" i="11"/>
  <c r="D196" i="5"/>
  <c r="F1500" i="11"/>
  <c r="F1243" i="10"/>
  <c r="D24" i="7"/>
  <c r="F102" i="7"/>
  <c r="D2389" i="7"/>
  <c r="D1485" i="10"/>
  <c r="G746" i="13"/>
  <c r="E2391" i="11"/>
  <c r="E1603" i="10"/>
  <c r="E1481" i="13"/>
  <c r="E1994" i="11"/>
  <c r="F714" i="13"/>
  <c r="D1052" i="13"/>
  <c r="G1567" i="13"/>
  <c r="E785" i="10"/>
  <c r="F543" i="10"/>
  <c r="G1420" i="13"/>
  <c r="F1273" i="7"/>
  <c r="D851" i="10"/>
  <c r="F951" i="11"/>
  <c r="G708" i="10"/>
  <c r="D2448" i="7"/>
  <c r="G520" i="11"/>
  <c r="E888" i="13"/>
  <c r="E1658" i="5"/>
  <c r="E1279" i="10"/>
  <c r="D1479" i="11"/>
  <c r="F493" i="13"/>
  <c r="G565" i="11"/>
  <c r="D1130" i="13"/>
  <c r="E1582" i="10"/>
  <c r="G865" i="5"/>
  <c r="F1849" i="14"/>
  <c r="E1168" i="13"/>
  <c r="D963" i="5"/>
  <c r="G653" i="10"/>
  <c r="E590" i="13"/>
  <c r="E1443" i="11"/>
  <c r="G648" i="10"/>
  <c r="D1464" i="7"/>
  <c r="F930" i="11"/>
  <c r="F2684" i="7"/>
  <c r="D1819" i="11"/>
  <c r="D393" i="11"/>
  <c r="E2374" i="10"/>
  <c r="E1779" i="7"/>
  <c r="D2111" i="10"/>
  <c r="G751" i="11"/>
  <c r="D2342" i="7"/>
  <c r="D295" i="10"/>
  <c r="E289" i="11"/>
  <c r="E364" i="10"/>
  <c r="D815" i="11"/>
  <c r="F1022" i="5"/>
  <c r="E1168" i="5"/>
  <c r="G710" i="14"/>
  <c r="E1035" i="13"/>
  <c r="E1722" i="5"/>
  <c r="G1585" i="13"/>
  <c r="E1972" i="14"/>
  <c r="F2196" i="5"/>
  <c r="G1750" i="10"/>
  <c r="G1412" i="10"/>
  <c r="D1574" i="11"/>
  <c r="G287" i="11"/>
  <c r="G1193" i="10"/>
  <c r="G1462" i="5"/>
  <c r="D1794" i="5"/>
  <c r="D1868" i="11"/>
  <c r="E1683" i="14"/>
  <c r="G692" i="11"/>
  <c r="G1969" i="7"/>
  <c r="D1960" i="11"/>
  <c r="D1682" i="5"/>
  <c r="E151" i="14"/>
  <c r="G1031" i="11"/>
  <c r="D310" i="10"/>
  <c r="F1532" i="10"/>
  <c r="G273" i="11"/>
  <c r="E321" i="10"/>
  <c r="G656" i="11"/>
  <c r="G1189" i="13"/>
  <c r="F2568" i="7"/>
  <c r="F2304" i="11"/>
  <c r="F928" i="13"/>
  <c r="E24" i="11"/>
  <c r="D1364" i="10"/>
  <c r="D415" i="11"/>
  <c r="F2231" i="7"/>
  <c r="F860" i="10"/>
  <c r="G1509" i="10"/>
  <c r="F180" i="7"/>
  <c r="F1697" i="7"/>
  <c r="F1440" i="10"/>
  <c r="F382" i="10"/>
  <c r="E1693" i="10"/>
  <c r="E2215" i="7"/>
  <c r="E1024" i="13"/>
  <c r="D515" i="13"/>
  <c r="F90" i="13"/>
  <c r="D1630" i="7"/>
  <c r="G294" i="5"/>
  <c r="E821" i="5"/>
  <c r="F249" i="5"/>
  <c r="G2289" i="10"/>
  <c r="D1668" i="10"/>
  <c r="E1478" i="13"/>
  <c r="E1982" i="11"/>
  <c r="F1968" i="5"/>
  <c r="D2233" i="11"/>
  <c r="F485" i="13"/>
  <c r="F270" i="11"/>
  <c r="F209" i="14"/>
  <c r="G139" i="13"/>
  <c r="E1100" i="11"/>
  <c r="F598" i="13"/>
  <c r="E1740" i="13"/>
  <c r="F384" i="7"/>
  <c r="E1502" i="11"/>
  <c r="D1977" i="10"/>
  <c r="D1528" i="10"/>
  <c r="F823" i="10"/>
  <c r="G2193" i="7"/>
  <c r="D1736" i="11"/>
  <c r="F2316" i="11"/>
  <c r="F1424" i="10"/>
  <c r="F550" i="13"/>
  <c r="E127" i="7"/>
  <c r="E32" i="14"/>
  <c r="E1523" i="10"/>
  <c r="D1682" i="10"/>
  <c r="F1654" i="5"/>
  <c r="G670" i="10"/>
  <c r="F2266" i="7"/>
  <c r="F816" i="14"/>
  <c r="D696" i="13"/>
  <c r="F1081" i="10"/>
  <c r="F1657" i="13"/>
  <c r="D989" i="10"/>
  <c r="G1324" i="13"/>
  <c r="F1866" i="10"/>
  <c r="F1338" i="13"/>
  <c r="G1209" i="13"/>
  <c r="G1655" i="7"/>
  <c r="G467" i="11"/>
  <c r="G304" i="5"/>
  <c r="D2158" i="7"/>
  <c r="G951" i="14"/>
  <c r="D729" i="10"/>
  <c r="G856" i="5"/>
  <c r="E1714" i="11"/>
  <c r="G387" i="13"/>
  <c r="D981" i="10"/>
  <c r="D1478" i="13"/>
  <c r="G569" i="10"/>
  <c r="E1885" i="14"/>
  <c r="D1683" i="7"/>
  <c r="F1049" i="10"/>
  <c r="D1144" i="13"/>
  <c r="D919" i="5"/>
  <c r="F2936" i="7"/>
  <c r="E300" i="14"/>
  <c r="E1817" i="11"/>
  <c r="G278" i="13"/>
  <c r="F245" i="7"/>
  <c r="E572" i="11"/>
  <c r="E743" i="14"/>
  <c r="G491" i="10"/>
  <c r="E1626" i="5"/>
  <c r="D2960" i="7"/>
  <c r="G2890" i="7"/>
  <c r="D1763" i="10"/>
  <c r="D46" i="5"/>
  <c r="F2146" i="10"/>
  <c r="F2571" i="7"/>
  <c r="F699" i="11"/>
  <c r="E1714" i="10"/>
  <c r="F1543" i="11"/>
  <c r="G1206" i="13"/>
  <c r="F1827" i="11"/>
  <c r="F1023" i="10"/>
  <c r="F1537" i="14"/>
  <c r="F466" i="7"/>
  <c r="D1250" i="13"/>
  <c r="E2396" i="11"/>
  <c r="E1830" i="7"/>
  <c r="D107" i="14"/>
  <c r="D1777" i="14"/>
  <c r="F943" i="11"/>
  <c r="F246" i="14"/>
  <c r="F1554" i="13"/>
  <c r="F411" i="7"/>
  <c r="D990" i="10"/>
  <c r="F2007" i="10"/>
  <c r="G2335" i="10"/>
  <c r="F767" i="13"/>
  <c r="D450" i="13"/>
  <c r="D1212" i="13"/>
  <c r="E380" i="14"/>
  <c r="G657" i="13"/>
  <c r="D85" i="11"/>
  <c r="F1197" i="10"/>
  <c r="G796" i="10"/>
  <c r="G1605" i="11"/>
  <c r="E160" i="10"/>
  <c r="G341" i="7"/>
  <c r="E1618" i="10"/>
  <c r="G440" i="7"/>
  <c r="E563" i="11"/>
  <c r="D1278" i="13"/>
  <c r="G2192" i="11"/>
  <c r="G525" i="10"/>
  <c r="D2360" i="11"/>
  <c r="D2070" i="11"/>
  <c r="F1295" i="10"/>
  <c r="E593" i="10"/>
  <c r="F2514" i="7"/>
  <c r="F75" i="13"/>
  <c r="E328" i="5"/>
  <c r="G73" i="5"/>
  <c r="D2331" i="7"/>
  <c r="F3285" i="7"/>
  <c r="E1055" i="5"/>
  <c r="D2092" i="10"/>
  <c r="F1527" i="13"/>
  <c r="F2420" i="7"/>
  <c r="E1495" i="14"/>
  <c r="F1776" i="10"/>
  <c r="E390" i="11"/>
  <c r="E292" i="13"/>
  <c r="G860" i="13"/>
  <c r="G1119" i="11"/>
  <c r="F2389" i="11"/>
  <c r="G453" i="13"/>
  <c r="G291" i="7"/>
  <c r="F202" i="10"/>
  <c r="G1934" i="7"/>
  <c r="G369" i="13"/>
  <c r="D1886" i="14"/>
  <c r="F850" i="5"/>
  <c r="E327" i="5"/>
  <c r="D2311" i="7"/>
  <c r="F260" i="10"/>
  <c r="F89" i="14"/>
  <c r="F1139" i="10"/>
  <c r="D1978" i="10"/>
  <c r="D2369" i="11"/>
  <c r="D267" i="7"/>
  <c r="E630" i="14"/>
  <c r="D833" i="11"/>
  <c r="E952" i="10"/>
  <c r="G500" i="13"/>
  <c r="G820" i="11"/>
  <c r="F850" i="10"/>
  <c r="F1052" i="10"/>
  <c r="D1666" i="5"/>
  <c r="D1297" i="13"/>
  <c r="F326" i="5"/>
  <c r="D1168" i="10"/>
  <c r="D2382" i="7"/>
  <c r="G753" i="10"/>
  <c r="E1107" i="11"/>
  <c r="E1151" i="11"/>
  <c r="D771" i="13"/>
  <c r="F3372" i="7"/>
  <c r="E817" i="14"/>
  <c r="D257" i="10"/>
  <c r="D3149" i="7"/>
  <c r="D1694" i="11"/>
  <c r="F2176" i="11"/>
  <c r="G2294" i="7"/>
  <c r="D1649" i="10"/>
  <c r="G1209" i="10"/>
  <c r="D1869" i="11"/>
  <c r="G1730" i="11"/>
  <c r="D652" i="13"/>
  <c r="E2278" i="10"/>
  <c r="D1518" i="10"/>
  <c r="D2700" i="7"/>
  <c r="G610" i="11"/>
  <c r="G2260" i="7"/>
  <c r="D282" i="13"/>
  <c r="G3333" i="7"/>
  <c r="G1743" i="5"/>
  <c r="F173" i="5"/>
  <c r="F1216" i="10"/>
  <c r="F1192" i="13"/>
  <c r="G1596" i="13"/>
  <c r="G688" i="14"/>
  <c r="F655" i="13"/>
  <c r="D1743" i="11"/>
  <c r="D1758" i="13"/>
  <c r="F1358" i="10"/>
  <c r="G1413" i="5"/>
  <c r="G245" i="13"/>
  <c r="E879" i="13"/>
  <c r="E1820" i="10"/>
  <c r="F1414" i="10"/>
  <c r="D1024" i="11"/>
  <c r="E704" i="11"/>
  <c r="D18" i="13"/>
  <c r="D634" i="13"/>
  <c r="D1049" i="13"/>
  <c r="G1127" i="10"/>
  <c r="F1313" i="13"/>
  <c r="D1945" i="10"/>
  <c r="G1370" i="13"/>
  <c r="E561" i="13"/>
  <c r="E1768" i="10"/>
  <c r="D861" i="14"/>
  <c r="G1382" i="10"/>
  <c r="E2424" i="10"/>
  <c r="E1604" i="7"/>
  <c r="E1445" i="14"/>
  <c r="E895" i="14"/>
  <c r="F2388" i="7"/>
  <c r="E1345" i="13"/>
  <c r="E790" i="5"/>
  <c r="F552" i="10"/>
  <c r="D330" i="13"/>
  <c r="E1229" i="13"/>
  <c r="E1258" i="13"/>
  <c r="G679" i="11"/>
  <c r="D523" i="10"/>
  <c r="F907" i="13"/>
  <c r="G1703" i="11"/>
  <c r="F1851" i="10"/>
  <c r="D1348" i="10"/>
  <c r="E249" i="13"/>
  <c r="F750" i="5"/>
  <c r="F1739" i="10"/>
  <c r="E579" i="10"/>
  <c r="E1364" i="13"/>
  <c r="D1545" i="10"/>
  <c r="F673" i="10"/>
  <c r="F628" i="10"/>
  <c r="D1277" i="13"/>
  <c r="E2106" i="10"/>
  <c r="D872" i="13"/>
  <c r="F2241" i="11"/>
  <c r="G1675" i="13"/>
  <c r="D1200" i="13"/>
  <c r="G1220" i="13"/>
  <c r="E629" i="10"/>
  <c r="D967" i="5"/>
  <c r="D783" i="11"/>
  <c r="G256" i="7"/>
  <c r="D1605" i="14"/>
  <c r="E539" i="10"/>
  <c r="E854" i="10"/>
  <c r="D1377" i="13"/>
  <c r="D1310" i="10"/>
  <c r="D1630" i="13"/>
  <c r="D1101" i="10"/>
  <c r="G442" i="10"/>
  <c r="G1715" i="13"/>
  <c r="D1007" i="13"/>
  <c r="G3315" i="7"/>
  <c r="G2189" i="10"/>
  <c r="E800" i="13"/>
  <c r="D3475" i="7"/>
  <c r="F824" i="10"/>
  <c r="F670" i="10"/>
  <c r="G1073" i="11"/>
  <c r="D2201" i="10"/>
  <c r="E2102" i="7"/>
  <c r="E955" i="10"/>
  <c r="G1546" i="13"/>
  <c r="G1221" i="13"/>
  <c r="G2250" i="10"/>
  <c r="G2452" i="7"/>
  <c r="G1935" i="10"/>
  <c r="D1297" i="10"/>
  <c r="F1581" i="14"/>
  <c r="D442" i="10"/>
  <c r="E1494" i="11"/>
  <c r="F772" i="13"/>
  <c r="D266" i="13"/>
  <c r="G90" i="5"/>
  <c r="D633" i="13"/>
  <c r="G968" i="13"/>
  <c r="F1352" i="10"/>
  <c r="E874" i="13"/>
  <c r="E703" i="10"/>
  <c r="G1341" i="10"/>
  <c r="D889" i="13"/>
  <c r="G2262" i="7"/>
  <c r="D282" i="5"/>
  <c r="G546" i="14"/>
  <c r="D1601" i="13"/>
  <c r="D1293" i="13"/>
  <c r="D2322" i="7"/>
  <c r="D2003" i="7"/>
  <c r="E1388" i="10"/>
  <c r="D785" i="10"/>
  <c r="G1205" i="11"/>
  <c r="F2976" i="7"/>
  <c r="D2941" i="7"/>
  <c r="E1549" i="5"/>
  <c r="G2032" i="10"/>
  <c r="D989" i="11"/>
  <c r="G1611" i="11"/>
  <c r="F258" i="13"/>
  <c r="G1286" i="10"/>
  <c r="F1185" i="10"/>
  <c r="D1441" i="11"/>
  <c r="E1310" i="13"/>
  <c r="D412" i="11"/>
  <c r="E508" i="10"/>
  <c r="D1322" i="10"/>
  <c r="D610" i="11"/>
  <c r="E2421" i="10"/>
  <c r="F844" i="13"/>
  <c r="E844" i="5"/>
  <c r="F842" i="11"/>
  <c r="G2762" i="7"/>
  <c r="F252" i="5"/>
  <c r="D314" i="13"/>
  <c r="D430" i="13"/>
  <c r="E526" i="10"/>
  <c r="D421" i="14"/>
  <c r="F1688" i="5"/>
  <c r="E1781" i="7"/>
  <c r="D1373" i="11"/>
  <c r="E1993" i="10"/>
  <c r="G1696" i="13"/>
  <c r="G1041" i="13"/>
  <c r="F303" i="13"/>
  <c r="G1664" i="10"/>
  <c r="G3004" i="7"/>
  <c r="D819" i="13"/>
  <c r="G1786" i="11"/>
  <c r="F42" i="11"/>
  <c r="F3274" i="7"/>
  <c r="D527" i="13"/>
  <c r="D1206" i="11"/>
  <c r="D1210" i="14"/>
  <c r="G1215" i="10"/>
  <c r="E560" i="13"/>
  <c r="E2362" i="10"/>
  <c r="G1435" i="13"/>
  <c r="E1735" i="10"/>
  <c r="G1641" i="13"/>
  <c r="E3080" i="7"/>
  <c r="G2273" i="10"/>
  <c r="E1872" i="7"/>
  <c r="E1570" i="5"/>
  <c r="G1231" i="13"/>
  <c r="F2489" i="7"/>
  <c r="E1003" i="13"/>
  <c r="D1605" i="10"/>
  <c r="E2191" i="11"/>
  <c r="G353" i="13"/>
  <c r="G1654" i="13"/>
  <c r="G503" i="13"/>
  <c r="E801" i="13"/>
  <c r="G279" i="11"/>
  <c r="E1510" i="10"/>
  <c r="F959" i="13"/>
  <c r="D1660" i="10"/>
  <c r="E2050" i="5"/>
  <c r="E1529" i="11"/>
  <c r="D345" i="13"/>
  <c r="E1669" i="10"/>
  <c r="G1079" i="13"/>
  <c r="F279" i="13"/>
  <c r="F965" i="14"/>
  <c r="D1916" i="5"/>
  <c r="F121" i="11"/>
  <c r="E933" i="10"/>
  <c r="E491" i="14"/>
  <c r="G1465" i="11"/>
  <c r="D2041" i="7"/>
  <c r="G1380" i="13"/>
  <c r="E1032" i="10"/>
  <c r="G1722" i="7"/>
  <c r="D387" i="5"/>
  <c r="E354" i="5"/>
  <c r="D2258" i="10"/>
  <c r="D1543" i="10"/>
  <c r="E2210" i="10"/>
  <c r="G540" i="10"/>
  <c r="G1977" i="5"/>
  <c r="D98" i="14"/>
  <c r="D1183" i="11"/>
  <c r="F1097" i="10"/>
  <c r="D3199" i="7"/>
  <c r="F832" i="13"/>
  <c r="E634" i="11"/>
  <c r="E1474" i="14"/>
  <c r="F147" i="7"/>
  <c r="G654" i="11"/>
  <c r="F1266" i="10"/>
  <c r="F2181" i="11"/>
  <c r="E1212" i="5"/>
  <c r="D1396" i="10"/>
  <c r="E1135" i="14"/>
  <c r="F2285" i="11"/>
  <c r="F445" i="11"/>
  <c r="F2850" i="7"/>
  <c r="E252" i="10"/>
  <c r="F2215" i="11"/>
  <c r="G988" i="13"/>
  <c r="D2330" i="11"/>
  <c r="G2304" i="11"/>
  <c r="E1991" i="11"/>
  <c r="D1351" i="11"/>
  <c r="D3147" i="7"/>
  <c r="D462" i="10"/>
  <c r="E2035" i="11"/>
  <c r="D639" i="10"/>
  <c r="F1252" i="13"/>
  <c r="G45" i="5"/>
  <c r="E1171" i="13"/>
  <c r="G325" i="7"/>
  <c r="G1908" i="10"/>
  <c r="E2235" i="11"/>
  <c r="E1676" i="10"/>
  <c r="D2113" i="10"/>
  <c r="E2395" i="10"/>
  <c r="E2171" i="10"/>
  <c r="G2411" i="10"/>
  <c r="D430" i="14"/>
  <c r="F1431" i="10"/>
  <c r="E1698" i="11"/>
  <c r="G1426" i="13"/>
  <c r="G1187" i="13"/>
  <c r="F2147" i="5"/>
  <c r="F617" i="14"/>
  <c r="G32" i="11"/>
  <c r="G678" i="11"/>
  <c r="E1284" i="10"/>
  <c r="F496" i="11"/>
  <c r="D1145" i="13"/>
  <c r="G1962" i="11"/>
  <c r="D694" i="10"/>
  <c r="G1378" i="13"/>
  <c r="F835" i="11"/>
  <c r="G598" i="13"/>
  <c r="G871" i="10"/>
  <c r="D148" i="13"/>
  <c r="G1733" i="11"/>
  <c r="E1689" i="13"/>
  <c r="F244" i="10"/>
  <c r="D359" i="10"/>
  <c r="F1458" i="10"/>
  <c r="G2975" i="7"/>
  <c r="D1260" i="14"/>
  <c r="F1787" i="10"/>
  <c r="E104" i="13"/>
  <c r="G1258" i="11"/>
  <c r="G1820" i="5"/>
  <c r="D1187" i="10"/>
  <c r="D1296" i="13"/>
  <c r="G2986" i="7"/>
  <c r="F1387" i="13"/>
  <c r="G1603" i="5"/>
  <c r="E1354" i="10"/>
  <c r="D2876" i="7"/>
  <c r="G1551" i="10"/>
  <c r="G423" i="10"/>
  <c r="E878" i="10"/>
  <c r="F3398" i="7"/>
  <c r="E431" i="5"/>
  <c r="F2132" i="11"/>
  <c r="F710" i="14"/>
  <c r="D2166" i="7"/>
  <c r="G1114" i="5"/>
  <c r="E1002" i="13"/>
  <c r="D1962" i="11"/>
  <c r="G1626" i="10"/>
  <c r="F2542" i="7"/>
  <c r="G1893" i="11"/>
  <c r="G459" i="13"/>
  <c r="F143" i="5"/>
  <c r="G2701" i="7"/>
  <c r="E1832" i="11"/>
  <c r="D2504" i="7"/>
  <c r="E871" i="11"/>
  <c r="G527" i="13"/>
  <c r="E379" i="10"/>
  <c r="F1673" i="5"/>
  <c r="D2162" i="5"/>
  <c r="D1221" i="10"/>
  <c r="F1791" i="13"/>
  <c r="D2488" i="7"/>
  <c r="F1969" i="11"/>
  <c r="G1858" i="11"/>
  <c r="G968" i="10"/>
  <c r="D1649" i="13"/>
  <c r="F665" i="10"/>
  <c r="E122" i="5"/>
  <c r="D1435" i="13"/>
  <c r="D1451" i="10"/>
  <c r="G1534" i="10"/>
  <c r="D1589" i="14"/>
  <c r="F2317" i="7"/>
  <c r="F1216" i="13"/>
  <c r="E2079" i="11"/>
  <c r="E77" i="7"/>
  <c r="F367" i="10"/>
  <c r="E543" i="10"/>
  <c r="F1184" i="10"/>
  <c r="E1435" i="13"/>
  <c r="E651" i="11"/>
  <c r="G743" i="10"/>
  <c r="G1859" i="11"/>
  <c r="G1647" i="11"/>
  <c r="F461" i="10"/>
  <c r="F256" i="5"/>
  <c r="D2245" i="7"/>
  <c r="G617" i="13"/>
  <c r="G1349" i="14"/>
  <c r="D1328" i="13"/>
  <c r="D1423" i="10"/>
  <c r="F933" i="10"/>
  <c r="D1878" i="11"/>
  <c r="D1942" i="10"/>
  <c r="F3024" i="7"/>
  <c r="D95" i="10"/>
  <c r="G1833" i="5"/>
  <c r="D1775" i="13"/>
  <c r="F471" i="7"/>
  <c r="G1720" i="11"/>
  <c r="D372" i="14"/>
  <c r="D165" i="13"/>
  <c r="G1455" i="11"/>
  <c r="F439" i="13"/>
  <c r="G363" i="14"/>
  <c r="E2236" i="10"/>
  <c r="D1355" i="10"/>
  <c r="F1047" i="10"/>
  <c r="F2258" i="10"/>
  <c r="D637" i="5"/>
  <c r="E764" i="10"/>
  <c r="D3412" i="7"/>
  <c r="E1350" i="7"/>
  <c r="E1039" i="10"/>
  <c r="F824" i="13"/>
  <c r="F2361" i="10"/>
  <c r="G792" i="10"/>
  <c r="E618" i="13"/>
  <c r="D337" i="13"/>
  <c r="D1983" i="5"/>
  <c r="G741" i="5"/>
  <c r="G2233" i="7"/>
  <c r="E2282" i="5"/>
  <c r="G1710" i="13"/>
  <c r="D360" i="14"/>
  <c r="G1587" i="13"/>
  <c r="D642" i="14"/>
  <c r="E773" i="13"/>
  <c r="D240" i="7"/>
  <c r="F1413" i="7"/>
  <c r="F710" i="10"/>
  <c r="D2171" i="5"/>
  <c r="F1660" i="7"/>
  <c r="D1047" i="13"/>
  <c r="D928" i="14"/>
  <c r="F1078" i="11"/>
  <c r="D611" i="11"/>
  <c r="G2413" i="10"/>
  <c r="G890" i="10"/>
  <c r="D275" i="10"/>
  <c r="G2364" i="7"/>
  <c r="D899" i="10"/>
  <c r="G1195" i="11"/>
  <c r="G2949" i="7"/>
  <c r="F318" i="7"/>
  <c r="F639" i="10"/>
  <c r="F374" i="7"/>
  <c r="E1911" i="10"/>
  <c r="F782" i="13"/>
  <c r="F2315" i="7"/>
  <c r="D333" i="13"/>
  <c r="D964" i="13"/>
  <c r="E1169" i="10"/>
  <c r="E820" i="10"/>
  <c r="E949" i="13"/>
  <c r="F309" i="7"/>
  <c r="E1578" i="11"/>
  <c r="F1728" i="13"/>
  <c r="G519" i="10"/>
  <c r="G3456" i="7"/>
  <c r="F1854" i="5"/>
  <c r="E1299" i="10"/>
  <c r="E3340" i="7"/>
  <c r="F1365" i="10"/>
  <c r="G23" i="14"/>
  <c r="F742" i="11"/>
  <c r="G2393" i="7"/>
  <c r="G2282" i="10"/>
  <c r="E2105" i="7"/>
  <c r="E807" i="11"/>
  <c r="G1314" i="10"/>
  <c r="D73" i="11"/>
  <c r="D2320" i="10"/>
  <c r="D1360" i="11"/>
  <c r="G330" i="5"/>
  <c r="D1656" i="10"/>
  <c r="F1642" i="13"/>
  <c r="G254" i="14"/>
  <c r="G1673" i="11"/>
  <c r="G298" i="7"/>
  <c r="G2170" i="10"/>
  <c r="D1341" i="14"/>
  <c r="G1575" i="13"/>
  <c r="E236" i="10"/>
  <c r="F359" i="10"/>
  <c r="E939" i="13"/>
  <c r="D619" i="5"/>
  <c r="D2439" i="11"/>
  <c r="G1364" i="10"/>
  <c r="D2213" i="7"/>
  <c r="G592" i="10"/>
  <c r="F1410" i="10"/>
  <c r="F1706" i="10"/>
  <c r="D1616" i="10"/>
  <c r="D1284" i="10"/>
  <c r="F332" i="7"/>
  <c r="F1629" i="13"/>
  <c r="D582" i="10"/>
  <c r="E990" i="11"/>
  <c r="E1323" i="10"/>
  <c r="F810" i="11"/>
  <c r="F1898" i="11"/>
  <c r="F561" i="13"/>
  <c r="F633" i="5"/>
  <c r="E1034" i="13"/>
  <c r="E2044" i="11"/>
  <c r="E575" i="11"/>
  <c r="G1995" i="14"/>
  <c r="G422" i="13"/>
  <c r="G999" i="10"/>
  <c r="D2434" i="7"/>
  <c r="E225" i="14"/>
  <c r="F1288" i="13"/>
  <c r="F443" i="10"/>
  <c r="F1888" i="10"/>
  <c r="D959" i="10"/>
  <c r="G1215" i="13"/>
  <c r="F311" i="14"/>
  <c r="F1027" i="13"/>
  <c r="F2083" i="10"/>
  <c r="F1592" i="7"/>
  <c r="D1008" i="13"/>
  <c r="D344" i="7"/>
  <c r="F231" i="7"/>
  <c r="F20" i="5"/>
  <c r="F1913" i="7"/>
  <c r="D1286" i="5"/>
  <c r="F1506" i="5"/>
  <c r="E1300" i="11"/>
  <c r="G781" i="10"/>
  <c r="G3038" i="7"/>
  <c r="G754" i="13"/>
  <c r="F406" i="11"/>
  <c r="F1597" i="11"/>
  <c r="G1964" i="10"/>
  <c r="F1360" i="13"/>
  <c r="E1401" i="10"/>
  <c r="G1013" i="13"/>
  <c r="D608" i="11"/>
  <c r="F1705" i="10"/>
  <c r="D2062" i="10"/>
  <c r="G1274" i="13"/>
  <c r="G1585" i="10"/>
  <c r="E1167" i="10"/>
  <c r="F1305" i="11"/>
  <c r="D10" i="13"/>
  <c r="F2431" i="10"/>
  <c r="G823" i="13"/>
  <c r="F1373" i="13"/>
  <c r="E1230" i="13"/>
  <c r="D443" i="10"/>
  <c r="E343" i="10"/>
  <c r="D1316" i="10"/>
  <c r="D1835" i="11"/>
  <c r="E1052" i="13"/>
  <c r="E1299" i="7"/>
  <c r="E1146" i="10"/>
  <c r="G35" i="5"/>
  <c r="F1553" i="10"/>
  <c r="D1526" i="13"/>
  <c r="D1743" i="10"/>
  <c r="E836" i="10"/>
  <c r="E1413" i="11"/>
  <c r="G593" i="11"/>
  <c r="D257" i="11"/>
  <c r="G1355" i="10"/>
  <c r="D1907" i="11"/>
  <c r="E319" i="13"/>
  <c r="F383" i="11"/>
  <c r="G965" i="13"/>
  <c r="G1334" i="13"/>
  <c r="F1061" i="10"/>
  <c r="E1311" i="13"/>
  <c r="D1266" i="13"/>
  <c r="G666" i="13"/>
  <c r="G709" i="11"/>
  <c r="F1558" i="13"/>
  <c r="E2013" i="10"/>
  <c r="D842" i="13"/>
  <c r="G1044" i="14"/>
  <c r="G194" i="7"/>
  <c r="E1177" i="11"/>
  <c r="D791" i="11"/>
  <c r="F860" i="13"/>
  <c r="D743" i="13"/>
  <c r="F980" i="13"/>
  <c r="G1679" i="11"/>
  <c r="D2412" i="10"/>
  <c r="G2606" i="7"/>
  <c r="D1751" i="10"/>
  <c r="E1222" i="10"/>
  <c r="D833" i="10"/>
  <c r="G1277" i="13"/>
  <c r="E1672" i="10"/>
  <c r="G1249" i="11"/>
  <c r="G770" i="10"/>
  <c r="F610" i="10"/>
  <c r="D843" i="10"/>
  <c r="E1499" i="14"/>
  <c r="F1299" i="13"/>
  <c r="F719" i="11"/>
  <c r="D663" i="13"/>
  <c r="G1392" i="13"/>
  <c r="F262" i="13"/>
  <c r="G508" i="10"/>
  <c r="F1421" i="11"/>
  <c r="D825" i="14"/>
  <c r="E804" i="10"/>
  <c r="F1638" i="10"/>
  <c r="G1037" i="11"/>
  <c r="D1546" i="5"/>
  <c r="F417" i="10"/>
  <c r="F2360" i="10"/>
  <c r="G1538" i="7"/>
  <c r="E1067" i="13"/>
  <c r="D2790" i="7"/>
  <c r="F759" i="10"/>
  <c r="E782" i="13"/>
  <c r="F1270" i="10"/>
  <c r="F2075" i="7"/>
  <c r="F2331" i="11"/>
  <c r="E1536" i="14"/>
  <c r="G2030" i="10"/>
  <c r="F1156" i="13"/>
  <c r="G531" i="5"/>
  <c r="E1785" i="10"/>
  <c r="D1308" i="13"/>
  <c r="F939" i="13"/>
  <c r="G998" i="13"/>
  <c r="F1928" i="10"/>
  <c r="F292" i="13"/>
  <c r="D1721" i="7"/>
  <c r="D615" i="13"/>
  <c r="E716" i="10"/>
  <c r="E2561" i="7"/>
  <c r="F2181" i="7"/>
  <c r="E1952" i="7"/>
  <c r="D946" i="10"/>
  <c r="D1461" i="13"/>
  <c r="F811" i="10"/>
  <c r="F1842" i="11"/>
  <c r="G1049" i="10"/>
  <c r="E1153" i="5"/>
  <c r="G2337" i="10"/>
  <c r="E6" i="13"/>
  <c r="E1729" i="13"/>
  <c r="D853" i="11"/>
  <c r="D543" i="5"/>
  <c r="F440" i="13"/>
  <c r="D1123" i="10"/>
  <c r="D30" i="10"/>
  <c r="E1083" i="11"/>
  <c r="D2312" i="10"/>
  <c r="E806" i="10"/>
  <c r="D1879" i="11"/>
  <c r="F1101" i="13"/>
  <c r="E281" i="13"/>
  <c r="G2135" i="7"/>
  <c r="D2070" i="10"/>
  <c r="F1334" i="13"/>
  <c r="F1722" i="11"/>
  <c r="E1737" i="11"/>
  <c r="E1320" i="7"/>
  <c r="F1302" i="10"/>
  <c r="F204" i="5"/>
  <c r="E841" i="13"/>
  <c r="D1196" i="13"/>
  <c r="F452" i="10"/>
  <c r="D366" i="11"/>
  <c r="D2237" i="7"/>
  <c r="F1630" i="10"/>
  <c r="G1028" i="5"/>
  <c r="G2331" i="10"/>
  <c r="G480" i="13"/>
  <c r="E1379" i="11"/>
  <c r="D1432" i="11"/>
  <c r="G1482" i="10"/>
  <c r="F2004" i="10"/>
  <c r="D1679" i="14"/>
  <c r="F1410" i="5"/>
  <c r="F799" i="14"/>
  <c r="F736" i="14"/>
  <c r="G767" i="11"/>
  <c r="E1629" i="14"/>
  <c r="G1559" i="7"/>
  <c r="F1415" i="14"/>
  <c r="G1720" i="7"/>
  <c r="E842" i="10"/>
  <c r="F537" i="10"/>
  <c r="F2348" i="10"/>
  <c r="F250" i="7"/>
  <c r="D253" i="10"/>
  <c r="D525" i="13"/>
  <c r="D69" i="10"/>
  <c r="D1881" i="11"/>
  <c r="D2302" i="10"/>
  <c r="G394" i="10"/>
  <c r="E1618" i="13"/>
  <c r="G1163" i="13"/>
  <c r="G1574" i="13"/>
  <c r="D1540" i="10"/>
  <c r="G1520" i="13"/>
  <c r="G1866" i="14"/>
  <c r="E625" i="10"/>
  <c r="D2969" i="7"/>
  <c r="D1196" i="10"/>
  <c r="E1270" i="13"/>
  <c r="G3139" i="7"/>
  <c r="G1538" i="11"/>
  <c r="F2437" i="10"/>
  <c r="D1535" i="13"/>
  <c r="F1698" i="13"/>
  <c r="D1220" i="13"/>
  <c r="F1510" i="7"/>
  <c r="F1051" i="10"/>
  <c r="F2013" i="5"/>
  <c r="E1786" i="7"/>
  <c r="E2398" i="10"/>
  <c r="D2372" i="11"/>
  <c r="F2046" i="7"/>
  <c r="E1526" i="13"/>
  <c r="F444" i="13"/>
  <c r="E523" i="11"/>
  <c r="E1944" i="10"/>
  <c r="G2767" i="7"/>
  <c r="E1950" i="10"/>
  <c r="D400" i="7"/>
  <c r="D1379" i="10"/>
  <c r="F493" i="10"/>
  <c r="E936" i="13"/>
  <c r="G2409" i="10"/>
  <c r="D2121" i="11"/>
  <c r="D955" i="11"/>
  <c r="D343" i="7"/>
  <c r="D2226" i="10"/>
  <c r="E538" i="11"/>
  <c r="D1282" i="11"/>
  <c r="E1223" i="5"/>
  <c r="F265" i="13"/>
  <c r="E1547" i="11"/>
  <c r="G2361" i="11"/>
  <c r="D514" i="11"/>
  <c r="E276" i="13"/>
  <c r="G294" i="10"/>
  <c r="E136" i="5"/>
  <c r="G24" i="11"/>
  <c r="E1448" i="13"/>
  <c r="E788" i="14"/>
  <c r="D495" i="14"/>
  <c r="G995" i="10"/>
  <c r="F1585" i="13"/>
  <c r="G1291" i="10"/>
  <c r="F564" i="5"/>
  <c r="G613" i="11"/>
  <c r="D1527" i="10"/>
  <c r="G881" i="11"/>
  <c r="D821" i="10"/>
  <c r="E227" i="14"/>
  <c r="E1345" i="10"/>
  <c r="E830" i="13"/>
  <c r="D3421" i="7"/>
  <c r="E869" i="13"/>
  <c r="E2219" i="10"/>
  <c r="F1525" i="11"/>
  <c r="E432" i="14"/>
  <c r="G1657" i="14"/>
  <c r="D1632" i="11"/>
  <c r="F478" i="10"/>
  <c r="F1249" i="10"/>
  <c r="F1339" i="14"/>
  <c r="D537" i="14"/>
  <c r="G1395" i="10"/>
  <c r="F1166" i="13"/>
  <c r="E1687" i="11"/>
  <c r="G1441" i="13"/>
  <c r="F3169" i="7"/>
  <c r="G1526" i="13"/>
  <c r="E474" i="10"/>
  <c r="D1578" i="7"/>
  <c r="D198" i="13"/>
  <c r="E1684" i="10"/>
  <c r="G1490" i="13"/>
  <c r="G1492" i="7"/>
  <c r="D1460" i="10"/>
  <c r="F282" i="10"/>
  <c r="D2279" i="10"/>
  <c r="E204" i="5"/>
  <c r="F1675" i="7"/>
  <c r="F1566" i="11"/>
  <c r="F534" i="14"/>
  <c r="E394" i="11"/>
  <c r="F981" i="13"/>
  <c r="D459" i="13"/>
  <c r="G287" i="7"/>
  <c r="D22" i="10"/>
  <c r="E895" i="13"/>
  <c r="G143" i="5"/>
  <c r="D2610" i="7"/>
  <c r="D1408" i="10"/>
  <c r="E2125" i="7"/>
  <c r="F1722" i="10"/>
  <c r="E882" i="10"/>
  <c r="D2136" i="11"/>
  <c r="F96" i="11"/>
  <c r="E1637" i="5"/>
  <c r="D2793" i="7"/>
  <c r="E800" i="10"/>
  <c r="F386" i="7"/>
  <c r="D2297" i="7"/>
  <c r="E1470" i="11"/>
  <c r="F1473" i="10"/>
  <c r="F2059" i="5"/>
  <c r="F462" i="10"/>
  <c r="F708" i="5"/>
  <c r="E417" i="10"/>
  <c r="F3391" i="7"/>
  <c r="D1915" i="10"/>
  <c r="E772" i="11"/>
  <c r="D836" i="13"/>
  <c r="F75" i="5"/>
  <c r="G456" i="11"/>
  <c r="E1264" i="11"/>
  <c r="G719" i="10"/>
  <c r="D61" i="5"/>
  <c r="E809" i="11"/>
  <c r="D2850" i="7"/>
  <c r="G1872" i="10"/>
  <c r="F311" i="13"/>
  <c r="D1681" i="11"/>
  <c r="F2481" i="7"/>
  <c r="F1579" i="11"/>
  <c r="E2641" i="7"/>
  <c r="D1940" i="7"/>
  <c r="G1167" i="10"/>
  <c r="E1613" i="10"/>
  <c r="E270" i="14"/>
  <c r="E2734" i="7"/>
  <c r="D1940" i="10"/>
  <c r="E1060" i="10"/>
  <c r="G770" i="5"/>
  <c r="G867" i="10"/>
  <c r="F3389" i="7"/>
  <c r="F1867" i="11"/>
  <c r="E714" i="13"/>
  <c r="F656" i="13"/>
  <c r="D536" i="11"/>
  <c r="G1430" i="13"/>
  <c r="D717" i="13"/>
  <c r="E678" i="10"/>
  <c r="D890" i="13"/>
  <c r="G621" i="14"/>
  <c r="E164" i="11"/>
  <c r="D254" i="13"/>
  <c r="G683" i="14"/>
  <c r="E419" i="13"/>
  <c r="F317" i="14"/>
  <c r="D1012" i="13"/>
  <c r="F830" i="13"/>
  <c r="F290" i="7"/>
  <c r="D297" i="7"/>
  <c r="G2074" i="11"/>
  <c r="G496" i="5"/>
  <c r="G894" i="10"/>
  <c r="F1144" i="10"/>
  <c r="F2130" i="10"/>
  <c r="G1295" i="5"/>
  <c r="D362" i="13"/>
  <c r="F1150" i="11"/>
  <c r="F654" i="10"/>
  <c r="F941" i="11"/>
  <c r="G755" i="11"/>
  <c r="E1292" i="11"/>
  <c r="G1439" i="14"/>
  <c r="D1340" i="11"/>
  <c r="E2108" i="10"/>
  <c r="E2707" i="7"/>
  <c r="D326" i="14"/>
  <c r="G336" i="5"/>
  <c r="D224" i="7"/>
  <c r="F412" i="13"/>
  <c r="D267" i="10"/>
  <c r="D246" i="14"/>
  <c r="G1306" i="10"/>
  <c r="E533" i="10"/>
  <c r="E2312" i="11"/>
  <c r="E252" i="11"/>
  <c r="E587" i="13"/>
  <c r="G2431" i="7"/>
  <c r="D1617" i="13"/>
  <c r="G1606" i="13"/>
  <c r="F2257" i="5"/>
  <c r="F1730" i="11"/>
  <c r="E496" i="13"/>
  <c r="F582" i="5"/>
  <c r="G1555" i="11"/>
  <c r="E2301" i="10"/>
  <c r="G654" i="10"/>
  <c r="F383" i="10"/>
  <c r="G2336" i="10"/>
  <c r="F1148" i="13"/>
  <c r="F1113" i="10"/>
  <c r="G1191" i="10"/>
  <c r="E447" i="13"/>
  <c r="G1065" i="14"/>
  <c r="G2060" i="11"/>
  <c r="D731" i="13"/>
  <c r="F540" i="10"/>
  <c r="D1550" i="13"/>
  <c r="D1336" i="11"/>
  <c r="G510" i="11"/>
  <c r="E444" i="13"/>
  <c r="D1553" i="5"/>
  <c r="F535" i="11"/>
  <c r="D419" i="11"/>
  <c r="E1454" i="5"/>
  <c r="F522" i="13"/>
  <c r="F2285" i="7"/>
  <c r="D750" i="10"/>
  <c r="E832" i="11"/>
  <c r="F1742" i="13"/>
  <c r="F1768" i="13"/>
  <c r="E1293" i="13"/>
  <c r="G842" i="13"/>
  <c r="E271" i="5"/>
  <c r="D1268" i="11"/>
  <c r="E56" i="11"/>
  <c r="E1577" i="7"/>
  <c r="G1484" i="11"/>
  <c r="D539" i="10"/>
  <c r="F387" i="13"/>
  <c r="G702" i="13"/>
  <c r="D1917" i="11"/>
  <c r="D1177" i="11"/>
  <c r="D616" i="10"/>
  <c r="G804" i="10"/>
  <c r="G2173" i="7"/>
  <c r="F909" i="10"/>
  <c r="F115" i="5"/>
  <c r="G2480" i="7"/>
  <c r="E1475" i="11"/>
  <c r="E1277" i="10"/>
  <c r="F388" i="10"/>
  <c r="E2168" i="11"/>
  <c r="F1730" i="10"/>
  <c r="E574" i="10"/>
  <c r="F1234" i="10"/>
  <c r="F2063" i="10"/>
  <c r="F1788" i="10"/>
  <c r="E2209" i="11"/>
  <c r="F93" i="10"/>
  <c r="E2029" i="10"/>
  <c r="F1364" i="11"/>
  <c r="D1225" i="10"/>
  <c r="G1119" i="14"/>
  <c r="D1306" i="5"/>
  <c r="G1453" i="10"/>
  <c r="F1589" i="13"/>
  <c r="G1967" i="10"/>
  <c r="E1615" i="10"/>
  <c r="F2982" i="7"/>
  <c r="G2779" i="7"/>
  <c r="D2663" i="7"/>
  <c r="E2589" i="7"/>
  <c r="G696" i="13"/>
  <c r="F737" i="10"/>
  <c r="E685" i="11"/>
  <c r="E405" i="5"/>
  <c r="E1377" i="11"/>
  <c r="E42" i="5"/>
  <c r="F1133" i="14"/>
  <c r="E1380" i="5"/>
  <c r="F50" i="7"/>
  <c r="E2776" i="7"/>
  <c r="D436" i="11"/>
  <c r="G629" i="10"/>
  <c r="F1717" i="10"/>
  <c r="D2883" i="7"/>
  <c r="F1757" i="5"/>
  <c r="E1736" i="11"/>
  <c r="F506" i="13"/>
  <c r="D1087" i="10"/>
  <c r="E1471" i="10"/>
  <c r="F657" i="5"/>
  <c r="F32" i="11"/>
  <c r="E1056" i="10"/>
  <c r="E1489" i="5"/>
  <c r="D2460" i="10"/>
  <c r="D1209" i="13"/>
  <c r="E89" i="10"/>
  <c r="E2075" i="11"/>
  <c r="D2173" i="10"/>
  <c r="E437" i="13"/>
  <c r="E2261" i="11"/>
  <c r="G1116" i="10"/>
  <c r="D585" i="14"/>
  <c r="F1437" i="5"/>
  <c r="G927" i="11"/>
  <c r="F241" i="5"/>
  <c r="G253" i="13"/>
  <c r="D932" i="10"/>
  <c r="D2681" i="7"/>
  <c r="D221" i="7"/>
  <c r="E894" i="11"/>
  <c r="E1708" i="10"/>
  <c r="E1931" i="5"/>
  <c r="F636" i="13"/>
  <c r="E561" i="14"/>
  <c r="E1225" i="11"/>
  <c r="G1885" i="10"/>
  <c r="G904" i="10"/>
  <c r="D1215" i="13"/>
  <c r="D667" i="13"/>
  <c r="G1792" i="13"/>
  <c r="G663" i="13"/>
  <c r="F693" i="10"/>
  <c r="D1184" i="13"/>
  <c r="D2055" i="10"/>
  <c r="F565" i="13"/>
  <c r="D1429" i="13"/>
  <c r="F2908" i="7"/>
  <c r="F1070" i="10"/>
  <c r="D118" i="10"/>
  <c r="F789" i="10"/>
  <c r="F1025" i="11"/>
  <c r="G1783" i="11"/>
  <c r="F1338" i="5"/>
  <c r="F1077" i="10"/>
  <c r="E629" i="13"/>
  <c r="F1661" i="7"/>
  <c r="F2033" i="5"/>
  <c r="D1788" i="11"/>
  <c r="G523" i="13"/>
  <c r="G936" i="13"/>
  <c r="F748" i="5"/>
  <c r="D580" i="13"/>
  <c r="G1549" i="10"/>
  <c r="D2300" i="10"/>
  <c r="D1597" i="10"/>
  <c r="G1236" i="11"/>
  <c r="E298" i="5"/>
  <c r="G1245" i="5"/>
  <c r="E1182" i="13"/>
  <c r="G21" i="7"/>
  <c r="D732" i="10"/>
  <c r="G2033" i="10"/>
  <c r="G2334" i="10"/>
  <c r="D298" i="13"/>
  <c r="D1561" i="10"/>
  <c r="E1365" i="10"/>
  <c r="D1775" i="5"/>
  <c r="G1379" i="10"/>
  <c r="F1959" i="7"/>
  <c r="G502" i="13"/>
  <c r="E1291" i="5"/>
  <c r="E6" i="7"/>
  <c r="G604" i="11"/>
  <c r="G5" i="5"/>
  <c r="F1146" i="13"/>
  <c r="F1649" i="11"/>
  <c r="G1856" i="10"/>
  <c r="F2328" i="10"/>
  <c r="G2019" i="7"/>
  <c r="G929" i="13"/>
  <c r="G147" i="7"/>
  <c r="G373" i="7"/>
  <c r="E960" i="10"/>
  <c r="G1901" i="10"/>
  <c r="G2103" i="7"/>
  <c r="G930" i="10"/>
  <c r="G7" i="7"/>
  <c r="D1601" i="5"/>
  <c r="E566" i="13"/>
  <c r="F1586" i="14"/>
  <c r="D1008" i="11"/>
  <c r="G1575" i="7"/>
  <c r="D230" i="14"/>
  <c r="G2781" i="7"/>
  <c r="F477" i="13"/>
  <c r="G1833" i="11"/>
  <c r="D1433" i="14"/>
  <c r="F1022" i="13"/>
  <c r="F436" i="7"/>
  <c r="E1576" i="11"/>
  <c r="F2655" i="7"/>
  <c r="E1127" i="13"/>
  <c r="E274" i="7"/>
  <c r="D572" i="13"/>
  <c r="D1236" i="11"/>
  <c r="G561" i="13"/>
  <c r="G455" i="13"/>
  <c r="F1238" i="11"/>
  <c r="F876" i="11"/>
  <c r="D2041" i="11"/>
  <c r="G1292" i="13"/>
  <c r="G2457" i="7"/>
  <c r="G342" i="11"/>
  <c r="F655" i="10"/>
  <c r="G276" i="7"/>
  <c r="G1527" i="13"/>
  <c r="E1512" i="5"/>
  <c r="E1541" i="7"/>
  <c r="F425" i="11"/>
  <c r="F292" i="14"/>
  <c r="E1457" i="13"/>
  <c r="E1802" i="7"/>
  <c r="F314" i="7"/>
  <c r="E1416" i="11"/>
  <c r="E614" i="10"/>
  <c r="D1412" i="13"/>
  <c r="F1750" i="13"/>
  <c r="D3115" i="7"/>
  <c r="G2302" i="10"/>
  <c r="F2994" i="7"/>
  <c r="F1356" i="10"/>
  <c r="E973" i="5"/>
  <c r="F2254" i="7"/>
  <c r="F1230" i="13"/>
  <c r="F1770" i="10"/>
  <c r="D1746" i="13"/>
  <c r="E1131" i="11"/>
  <c r="D711" i="11"/>
  <c r="E373" i="7"/>
  <c r="E999" i="10"/>
  <c r="E489" i="10"/>
  <c r="D796" i="13"/>
  <c r="E2330" i="11"/>
  <c r="G1139" i="10"/>
  <c r="G1655" i="13"/>
  <c r="F884" i="13"/>
  <c r="F1691" i="13"/>
  <c r="D1514" i="13"/>
  <c r="F1160" i="13"/>
  <c r="E1828" i="11"/>
  <c r="E1072" i="5"/>
  <c r="G1563" i="13"/>
  <c r="E770" i="11"/>
  <c r="F1420" i="14"/>
  <c r="E1804" i="10"/>
  <c r="G879" i="11"/>
  <c r="D2145" i="10"/>
  <c r="E350" i="5"/>
  <c r="E528" i="5"/>
  <c r="G2052" i="7"/>
  <c r="E1409" i="7"/>
  <c r="F517" i="14"/>
  <c r="F1281" i="13"/>
  <c r="D1686" i="10"/>
  <c r="E1674" i="5"/>
  <c r="E1092" i="11"/>
  <c r="D3455" i="7"/>
  <c r="D2005" i="11"/>
  <c r="F614" i="10"/>
  <c r="F2225" i="7"/>
  <c r="G1154" i="10"/>
  <c r="G438" i="10"/>
  <c r="D777" i="13"/>
  <c r="E2051" i="10"/>
  <c r="D3028" i="7"/>
  <c r="G913" i="13"/>
  <c r="D930" i="11"/>
  <c r="D1279" i="10"/>
  <c r="G2807" i="7"/>
  <c r="E1217" i="13"/>
  <c r="E2952" i="7"/>
  <c r="E2084" i="11"/>
  <c r="E1928" i="11"/>
  <c r="D1491" i="13"/>
  <c r="G168" i="10"/>
  <c r="E580" i="10"/>
  <c r="F3463" i="7"/>
  <c r="D409" i="11"/>
  <c r="F988" i="11"/>
  <c r="D3202" i="7"/>
  <c r="G2731" i="7"/>
  <c r="D1193" i="13"/>
  <c r="D92" i="7"/>
  <c r="E489" i="13"/>
  <c r="G1778" i="11"/>
  <c r="D1440" i="13"/>
  <c r="E1780" i="10"/>
  <c r="G1400" i="11"/>
  <c r="E1546" i="14"/>
  <c r="F1590" i="10"/>
  <c r="G1494" i="14"/>
  <c r="E1634" i="13"/>
  <c r="D465" i="7"/>
  <c r="G1751" i="10"/>
  <c r="F865" i="13"/>
  <c r="D1175" i="13"/>
  <c r="E496" i="14"/>
  <c r="E1272" i="5"/>
  <c r="G450" i="10"/>
  <c r="G2047" i="11"/>
  <c r="E2328" i="10"/>
  <c r="G2354" i="11"/>
  <c r="D3289" i="7"/>
  <c r="D3419" i="7"/>
  <c r="G1139" i="14"/>
  <c r="F2065" i="7"/>
  <c r="E2384" i="7"/>
  <c r="D920" i="14"/>
  <c r="E2347" i="7"/>
  <c r="F1246" i="13"/>
  <c r="D457" i="13"/>
  <c r="D664" i="11"/>
  <c r="E1240" i="10"/>
  <c r="E888" i="11"/>
  <c r="G1721" i="13"/>
  <c r="F594" i="13"/>
  <c r="E1124" i="5"/>
  <c r="E3213" i="7"/>
  <c r="E1616" i="14"/>
  <c r="E259" i="11"/>
  <c r="D306" i="5"/>
  <c r="G1618" i="13"/>
  <c r="D893" i="11"/>
  <c r="E1721" i="5"/>
  <c r="E308" i="10"/>
  <c r="D2854" i="7"/>
  <c r="E1520" i="7"/>
  <c r="D1333" i="13"/>
  <c r="E1517" i="13"/>
  <c r="F2238" i="10"/>
  <c r="G1099" i="11"/>
  <c r="D1579" i="5"/>
  <c r="D1341" i="10"/>
  <c r="E1871" i="10"/>
  <c r="D836" i="10"/>
  <c r="E482" i="5"/>
  <c r="D1862" i="11"/>
  <c r="E1798" i="11"/>
  <c r="E548" i="13"/>
  <c r="E675" i="11"/>
  <c r="E1453" i="11"/>
  <c r="F233" i="13"/>
  <c r="F1332" i="13"/>
  <c r="G2267" i="7"/>
  <c r="D3113" i="7"/>
  <c r="G1761" i="13"/>
  <c r="E2022" i="7"/>
  <c r="G2022" i="7"/>
  <c r="D2009" i="10"/>
  <c r="G2698" i="7"/>
  <c r="G1677" i="11"/>
  <c r="D340" i="11"/>
  <c r="F1978" i="10"/>
  <c r="G1799" i="13"/>
  <c r="E294" i="7"/>
  <c r="D26" i="10"/>
  <c r="G262" i="5"/>
  <c r="E1728" i="10"/>
  <c r="F499" i="10"/>
  <c r="D346" i="14"/>
  <c r="G1322" i="11"/>
  <c r="D84" i="10"/>
  <c r="E1759" i="13"/>
  <c r="F952" i="14"/>
  <c r="F2273" i="11"/>
  <c r="E2406" i="11"/>
  <c r="G3454" i="7"/>
  <c r="D2198" i="11"/>
  <c r="G586" i="13"/>
  <c r="D985" i="5"/>
  <c r="G1657" i="5"/>
  <c r="E518" i="11"/>
  <c r="D665" i="13"/>
  <c r="G1040" i="10"/>
  <c r="G1223" i="13"/>
  <c r="G2941" i="7"/>
  <c r="D987" i="14"/>
  <c r="E500" i="14"/>
  <c r="G607" i="5"/>
  <c r="G434" i="10"/>
  <c r="D670" i="13"/>
  <c r="E914" i="13"/>
  <c r="F2239" i="10"/>
  <c r="F511" i="10"/>
  <c r="E2402" i="7"/>
  <c r="G739" i="10"/>
  <c r="E1156" i="13"/>
  <c r="G767" i="13"/>
  <c r="F2541" i="7"/>
  <c r="F156" i="13"/>
  <c r="F1636" i="10"/>
  <c r="E1062" i="10"/>
  <c r="G734" i="10"/>
  <c r="D1537" i="14"/>
  <c r="F2247" i="5"/>
  <c r="D2089" i="11"/>
  <c r="G2038" i="7"/>
  <c r="G618" i="11"/>
  <c r="D1360" i="5"/>
  <c r="F1121" i="13"/>
  <c r="F1725" i="14"/>
  <c r="F1814" i="7"/>
  <c r="G933" i="10"/>
  <c r="G2004" i="11"/>
  <c r="G16" i="11"/>
  <c r="G2122" i="10"/>
  <c r="G2011" i="11"/>
  <c r="E1023" i="5"/>
  <c r="D2362" i="11"/>
  <c r="E1852" i="10"/>
  <c r="F562" i="13"/>
  <c r="E1674" i="13"/>
  <c r="G223" i="10"/>
  <c r="F783" i="10"/>
  <c r="E271" i="13"/>
  <c r="G643" i="10"/>
  <c r="F705" i="14"/>
  <c r="G1994" i="5"/>
  <c r="E2688" i="7"/>
  <c r="E407" i="7"/>
  <c r="F549" i="13"/>
  <c r="E2262" i="11"/>
  <c r="F694" i="11"/>
  <c r="D1182" i="13"/>
  <c r="E3313" i="7"/>
  <c r="G425" i="13"/>
  <c r="D1054" i="13"/>
  <c r="G2175" i="7"/>
  <c r="E1671" i="5"/>
  <c r="G24" i="14"/>
  <c r="G1911" i="10"/>
  <c r="F1264" i="11"/>
  <c r="F1766" i="10"/>
  <c r="F2011" i="10"/>
  <c r="G565" i="10"/>
  <c r="G3486" i="7"/>
  <c r="D2110" i="10"/>
  <c r="D2191" i="11"/>
  <c r="E2538" i="7"/>
  <c r="D2520" i="7"/>
  <c r="D1765" i="13"/>
  <c r="F2392" i="11"/>
  <c r="D3163" i="7"/>
  <c r="D1699" i="7"/>
  <c r="G79" i="11"/>
  <c r="F2566" i="7"/>
  <c r="D1484" i="13"/>
  <c r="F2114" i="5"/>
  <c r="D1928" i="10"/>
  <c r="G486" i="10"/>
  <c r="E1278" i="11"/>
  <c r="G2165" i="11"/>
  <c r="F1325" i="11"/>
  <c r="G1890" i="7"/>
  <c r="E777" i="14"/>
  <c r="D994" i="14"/>
  <c r="F231" i="11"/>
  <c r="G813" i="5"/>
  <c r="D1851" i="5"/>
  <c r="G387" i="11"/>
  <c r="D1554" i="10"/>
  <c r="E2369" i="11"/>
  <c r="F407" i="7"/>
  <c r="D1630" i="14"/>
  <c r="F1329" i="5"/>
  <c r="G1674" i="13"/>
  <c r="F1552" i="11"/>
  <c r="D1105" i="13"/>
  <c r="D1948" i="10"/>
  <c r="E1838" i="7"/>
  <c r="F1620" i="5"/>
  <c r="E3225" i="7"/>
  <c r="G1837" i="7"/>
  <c r="D716" i="10"/>
  <c r="G1887" i="5"/>
  <c r="D549" i="10"/>
  <c r="E2583" i="7"/>
  <c r="F1103" i="13"/>
  <c r="D2346" i="10"/>
  <c r="G1830" i="10"/>
  <c r="G2195" i="11"/>
  <c r="E402" i="14"/>
  <c r="D1330" i="5"/>
  <c r="D1944" i="11"/>
  <c r="E1286" i="10"/>
  <c r="E2926" i="7"/>
  <c r="E2190" i="7"/>
  <c r="F2019" i="10"/>
  <c r="F1514" i="14"/>
  <c r="E591" i="10"/>
  <c r="F2449" i="10"/>
  <c r="D1919" i="7"/>
  <c r="E1155" i="14"/>
  <c r="F2262" i="11"/>
  <c r="F18" i="10"/>
  <c r="G1934" i="10"/>
  <c r="F1049" i="5"/>
  <c r="F1505" i="14"/>
  <c r="E1594" i="13"/>
  <c r="F113" i="5"/>
  <c r="F385" i="13"/>
  <c r="F2364" i="7"/>
  <c r="E615" i="10"/>
  <c r="G359" i="5"/>
  <c r="G1888" i="10"/>
  <c r="D1129" i="10"/>
  <c r="F1764" i="11"/>
  <c r="G2006" i="10"/>
  <c r="F664" i="14"/>
  <c r="D201" i="7"/>
  <c r="G1176" i="13"/>
  <c r="F1505" i="11"/>
  <c r="E1365" i="11"/>
  <c r="E1067" i="14"/>
  <c r="F395" i="13"/>
  <c r="D1361" i="14"/>
  <c r="G1564" i="5"/>
  <c r="G459" i="11"/>
  <c r="E1623" i="14"/>
  <c r="F930" i="10"/>
  <c r="F91" i="13"/>
  <c r="F1773" i="14"/>
  <c r="F339" i="10"/>
  <c r="E1353" i="10"/>
  <c r="F372" i="10"/>
  <c r="G1616" i="10"/>
  <c r="G750" i="10"/>
  <c r="F2372" i="7"/>
  <c r="E1181" i="5"/>
  <c r="E501" i="11"/>
  <c r="F481" i="14"/>
  <c r="G572" i="10"/>
  <c r="F449" i="10"/>
  <c r="F3272" i="7"/>
  <c r="D1807" i="11"/>
  <c r="G1360" i="13"/>
  <c r="E1606" i="11"/>
  <c r="F760" i="11"/>
  <c r="E572" i="14"/>
  <c r="D1963" i="5"/>
  <c r="G1092" i="5"/>
  <c r="F654" i="13"/>
  <c r="D1633" i="7"/>
  <c r="F449" i="5"/>
  <c r="F1501" i="13"/>
  <c r="D2956" i="7"/>
  <c r="D2416" i="10"/>
  <c r="G1126" i="10"/>
  <c r="E1822" i="7"/>
  <c r="D441" i="13"/>
  <c r="G1234" i="13"/>
  <c r="G2685" i="7"/>
  <c r="E586" i="13"/>
  <c r="E1153" i="11"/>
  <c r="E2136" i="10"/>
  <c r="F3355" i="7"/>
  <c r="E882" i="11"/>
  <c r="E505" i="13"/>
  <c r="F740" i="14"/>
  <c r="D1260" i="13"/>
  <c r="F1599" i="11"/>
  <c r="G2360" i="7"/>
  <c r="F1734" i="11"/>
  <c r="F1225" i="11"/>
  <c r="G808" i="13"/>
  <c r="F2205" i="11"/>
  <c r="E1230" i="10"/>
  <c r="E1991" i="5"/>
  <c r="G1487" i="7"/>
  <c r="F1117" i="11"/>
  <c r="E1963" i="10"/>
  <c r="D148" i="10"/>
  <c r="E291" i="7"/>
  <c r="G2357" i="7"/>
  <c r="E1041" i="13"/>
  <c r="G1288" i="10"/>
  <c r="G1648" i="11"/>
  <c r="G2483" i="7"/>
  <c r="D1749" i="13"/>
  <c r="E2196" i="10"/>
  <c r="D1669" i="13"/>
  <c r="E1101" i="14"/>
  <c r="G1243" i="10"/>
  <c r="G1471" i="13"/>
  <c r="G2799" i="7"/>
  <c r="F533" i="10"/>
  <c r="D1227" i="13"/>
  <c r="F1299" i="10"/>
  <c r="G255" i="13"/>
  <c r="G1250" i="13"/>
  <c r="D1027" i="5"/>
  <c r="F678" i="13"/>
  <c r="E361" i="13"/>
  <c r="F1024" i="11"/>
  <c r="D1455" i="10"/>
  <c r="F706" i="13"/>
  <c r="G2256" i="10"/>
  <c r="G1030" i="11"/>
  <c r="D1237" i="10"/>
  <c r="G2319" i="11"/>
  <c r="G1729" i="13"/>
  <c r="E1910" i="10"/>
  <c r="F813" i="10"/>
  <c r="F1655" i="10"/>
  <c r="G306" i="10"/>
  <c r="F791" i="11"/>
  <c r="E446" i="10"/>
  <c r="E671" i="13"/>
  <c r="E707" i="13"/>
  <c r="D1739" i="7"/>
  <c r="G1200" i="13"/>
  <c r="D620" i="13"/>
  <c r="G1167" i="13"/>
  <c r="G1881" i="10"/>
  <c r="F954" i="11"/>
  <c r="E247" i="10"/>
  <c r="F306" i="11"/>
  <c r="F1990" i="10"/>
  <c r="G577" i="10"/>
  <c r="G2328" i="10"/>
  <c r="E1948" i="10"/>
  <c r="E1513" i="10"/>
  <c r="G2035" i="11"/>
  <c r="D658" i="13"/>
  <c r="G725" i="10"/>
  <c r="F177" i="11"/>
  <c r="F1302" i="13"/>
  <c r="D1817" i="7"/>
  <c r="G1126" i="11"/>
  <c r="G658" i="13"/>
  <c r="D1338" i="13"/>
  <c r="F946" i="13"/>
  <c r="F991" i="10"/>
  <c r="E344" i="7"/>
  <c r="G75" i="10"/>
  <c r="E966" i="5"/>
  <c r="D497" i="11"/>
  <c r="E586" i="10"/>
  <c r="G1948" i="10"/>
  <c r="D1370" i="13"/>
  <c r="G1336" i="13"/>
  <c r="G1362" i="5"/>
  <c r="E700" i="10"/>
  <c r="F1799" i="7"/>
  <c r="G920" i="13"/>
  <c r="E874" i="10"/>
  <c r="E4" i="13"/>
  <c r="F1774" i="14"/>
  <c r="G2301" i="10"/>
  <c r="E64" i="5"/>
  <c r="F422" i="13"/>
  <c r="F2186" i="10"/>
  <c r="F1995" i="10"/>
  <c r="D2981" i="7"/>
  <c r="E2149" i="10"/>
  <c r="G1683" i="10"/>
  <c r="E1445" i="10"/>
  <c r="E812" i="5"/>
  <c r="D315" i="10"/>
  <c r="E2010" i="10"/>
  <c r="E1094" i="13"/>
  <c r="G2057" i="11"/>
  <c r="D1286" i="13"/>
  <c r="D3437" i="7"/>
  <c r="F1952" i="14"/>
  <c r="F531" i="10"/>
  <c r="G34" i="10"/>
  <c r="E663" i="13"/>
  <c r="G257" i="14"/>
  <c r="F2227" i="11"/>
  <c r="F1100" i="13"/>
  <c r="F659" i="14"/>
  <c r="D2127" i="10"/>
  <c r="E1461" i="13"/>
  <c r="D1327" i="10"/>
  <c r="E1479" i="10"/>
  <c r="D1625" i="7"/>
  <c r="G826" i="13"/>
  <c r="F910" i="11"/>
  <c r="G1409" i="5"/>
  <c r="D654" i="10"/>
  <c r="E352" i="5"/>
  <c r="D980" i="10"/>
  <c r="D920" i="13"/>
  <c r="E1951" i="14"/>
  <c r="G1610" i="10"/>
  <c r="D529" i="10"/>
  <c r="D1115" i="5"/>
  <c r="D1568" i="11"/>
  <c r="D1317" i="10"/>
  <c r="D520" i="13"/>
  <c r="E2092" i="7"/>
  <c r="G2168" i="11"/>
  <c r="G1274" i="11"/>
  <c r="D1576" i="13"/>
  <c r="F2468" i="7"/>
  <c r="E1012" i="13"/>
  <c r="D1814" i="10"/>
  <c r="G2109" i="11"/>
  <c r="D2800" i="7"/>
  <c r="D2447" i="10"/>
  <c r="D2466" i="7"/>
  <c r="E259" i="10"/>
  <c r="G2252" i="5"/>
  <c r="E2390" i="10"/>
  <c r="D123" i="14"/>
  <c r="G1395" i="13"/>
  <c r="F530" i="10"/>
  <c r="E1343" i="13"/>
  <c r="G820" i="10"/>
  <c r="G1255" i="7"/>
  <c r="F1397" i="11"/>
  <c r="E929" i="10"/>
  <c r="E263" i="7"/>
  <c r="D1926" i="10"/>
  <c r="F38" i="14"/>
  <c r="E316" i="10"/>
  <c r="E1448" i="11"/>
  <c r="D106" i="5"/>
  <c r="D2209" i="10"/>
  <c r="D1118" i="11"/>
  <c r="G1225" i="13"/>
  <c r="D623" i="10"/>
  <c r="G1750" i="13"/>
  <c r="D2108" i="7"/>
  <c r="G275" i="10"/>
  <c r="E386" i="7"/>
  <c r="D1732" i="14"/>
  <c r="E1890" i="7"/>
  <c r="G363" i="13"/>
  <c r="D2269" i="5"/>
  <c r="G1960" i="11"/>
  <c r="E1903" i="10"/>
  <c r="D2762" i="7"/>
  <c r="F1180" i="11"/>
  <c r="E1705" i="10"/>
  <c r="G1649" i="11"/>
  <c r="G2246" i="10"/>
  <c r="D2233" i="10"/>
  <c r="F1318" i="10"/>
  <c r="G1187" i="11"/>
  <c r="D1353" i="11"/>
  <c r="D1700" i="11"/>
  <c r="D1241" i="10"/>
  <c r="F2228" i="7"/>
  <c r="G503" i="10"/>
  <c r="D1018" i="11"/>
  <c r="G1904" i="5"/>
  <c r="D2027" i="7"/>
  <c r="G459" i="14"/>
  <c r="E1403" i="5"/>
  <c r="D2424" i="10"/>
  <c r="F180" i="5"/>
  <c r="E1526" i="5"/>
  <c r="D811" i="11"/>
  <c r="E1803" i="10"/>
  <c r="D1169" i="11"/>
  <c r="E102" i="7"/>
  <c r="E1239" i="10"/>
  <c r="D594" i="10"/>
  <c r="G2266" i="11"/>
  <c r="G1236" i="13"/>
  <c r="G729" i="13"/>
  <c r="E1748" i="13"/>
  <c r="F701" i="10"/>
  <c r="E429" i="5"/>
  <c r="F1697" i="10"/>
  <c r="G1552" i="7"/>
  <c r="G1336" i="7"/>
  <c r="E2104" i="11"/>
  <c r="E568" i="10"/>
  <c r="F1242" i="11"/>
  <c r="E1372" i="13"/>
  <c r="E724" i="13"/>
  <c r="G427" i="11"/>
  <c r="F957" i="13"/>
  <c r="F3167" i="7"/>
  <c r="E1181" i="13"/>
  <c r="E2465" i="7"/>
  <c r="D1088" i="10"/>
  <c r="G1093" i="5"/>
  <c r="F2410" i="7"/>
  <c r="E1635" i="14"/>
  <c r="D752" i="10"/>
  <c r="F330" i="5"/>
  <c r="F1693" i="7"/>
  <c r="G540" i="14"/>
  <c r="F85" i="5"/>
  <c r="E1416" i="13"/>
  <c r="E1776" i="7"/>
  <c r="F1320" i="10"/>
  <c r="G1349" i="10"/>
  <c r="D1892" i="5"/>
  <c r="E856" i="10"/>
  <c r="D2784" i="7"/>
  <c r="F1458" i="14"/>
  <c r="G850" i="11"/>
  <c r="D41" i="7"/>
  <c r="G2353" i="11"/>
  <c r="G1114" i="10"/>
  <c r="D470" i="13"/>
  <c r="E2951" i="7"/>
  <c r="F1169" i="13"/>
  <c r="F1947" i="5"/>
  <c r="D2198" i="7"/>
  <c r="G1695" i="10"/>
  <c r="F1057" i="14"/>
  <c r="G1033" i="10"/>
  <c r="F1723" i="11"/>
  <c r="E898" i="13"/>
  <c r="E157" i="5"/>
  <c r="D899" i="14"/>
  <c r="E670" i="10"/>
  <c r="E2411" i="10"/>
  <c r="G475" i="5"/>
  <c r="D20" i="10"/>
  <c r="D1831" i="11"/>
  <c r="E1812" i="14"/>
  <c r="E26" i="10"/>
  <c r="E1707" i="11"/>
  <c r="E610" i="13"/>
  <c r="D497" i="10"/>
  <c r="D894" i="10"/>
  <c r="D2183" i="10"/>
  <c r="F262" i="10"/>
  <c r="G310" i="13"/>
  <c r="E985" i="10"/>
  <c r="D2317" i="10"/>
  <c r="G898" i="10"/>
  <c r="G1259" i="7"/>
  <c r="G766" i="10"/>
  <c r="G1736" i="7"/>
  <c r="D983" i="11"/>
  <c r="D238" i="13"/>
  <c r="G1476" i="13"/>
  <c r="F616" i="11"/>
  <c r="F2423" i="10"/>
  <c r="D1581" i="11"/>
  <c r="D1769" i="13"/>
  <c r="D798" i="14"/>
  <c r="F260" i="11"/>
  <c r="F703" i="11"/>
  <c r="G2824" i="7"/>
  <c r="G1957" i="11"/>
  <c r="G1516" i="13"/>
  <c r="F1647" i="11"/>
  <c r="G674" i="13"/>
  <c r="G48" i="10"/>
  <c r="G491" i="7"/>
  <c r="E2398" i="11"/>
  <c r="E950" i="11"/>
  <c r="D83" i="11"/>
  <c r="E2665" i="7"/>
  <c r="D969" i="14"/>
  <c r="D1542" i="11"/>
  <c r="D1246" i="5"/>
  <c r="E1652" i="10"/>
  <c r="F2942" i="7"/>
  <c r="E1913" i="10"/>
  <c r="G16" i="10"/>
  <c r="G1383" i="10"/>
  <c r="D881" i="11"/>
  <c r="E553" i="13"/>
  <c r="F632" i="10"/>
  <c r="D1414" i="11"/>
  <c r="G2434" i="7"/>
  <c r="D3" i="7"/>
  <c r="E1241" i="11"/>
  <c r="E809" i="14"/>
  <c r="G3400" i="7"/>
  <c r="D1862" i="10"/>
  <c r="D569" i="13"/>
  <c r="G590" i="11"/>
  <c r="E179" i="5"/>
  <c r="G1888" i="7"/>
  <c r="F1664" i="7"/>
  <c r="F584" i="11"/>
  <c r="G1865" i="10"/>
  <c r="G189" i="7"/>
  <c r="D1829" i="10"/>
  <c r="E2099" i="5"/>
  <c r="F3124" i="7"/>
  <c r="E2423" i="10"/>
  <c r="E296" i="14"/>
  <c r="E1383" i="10"/>
  <c r="G1060" i="10"/>
  <c r="G2023" i="7"/>
  <c r="F1189" i="14"/>
  <c r="F1324" i="7"/>
  <c r="G1653" i="7"/>
  <c r="E3463" i="7"/>
  <c r="E476" i="10"/>
  <c r="F619" i="11"/>
  <c r="D855" i="10"/>
  <c r="G244" i="13"/>
  <c r="D2208" i="5"/>
  <c r="F655" i="11"/>
  <c r="F2302" i="11"/>
  <c r="D1548" i="13"/>
  <c r="F1273" i="14"/>
  <c r="E2285" i="11"/>
  <c r="D1868" i="7"/>
  <c r="F147" i="5"/>
  <c r="E822" i="10"/>
  <c r="D83" i="14"/>
  <c r="D1772" i="11"/>
  <c r="D495" i="13"/>
  <c r="E1606" i="7"/>
  <c r="D730" i="11"/>
  <c r="D1934" i="11"/>
  <c r="G1240" i="10"/>
  <c r="F1752" i="11"/>
  <c r="D426" i="10"/>
  <c r="G1331" i="11"/>
  <c r="G1534" i="11"/>
  <c r="D354" i="13"/>
  <c r="E1912" i="10"/>
  <c r="G1004" i="13"/>
  <c r="G1977" i="7"/>
  <c r="G2044" i="10"/>
  <c r="F3328" i="7"/>
  <c r="G849" i="5"/>
  <c r="F2079" i="7"/>
  <c r="E32" i="13"/>
  <c r="G910" i="11"/>
  <c r="D274" i="13"/>
  <c r="F963" i="13"/>
  <c r="D1775" i="10"/>
  <c r="E339" i="5"/>
  <c r="E515" i="13"/>
  <c r="F1347" i="14"/>
  <c r="D975" i="10"/>
  <c r="G788" i="10"/>
  <c r="G297" i="11"/>
  <c r="F2131" i="10"/>
  <c r="D1580" i="10"/>
  <c r="E577" i="10"/>
  <c r="D2318" i="10"/>
  <c r="E320" i="7"/>
  <c r="G1369" i="13"/>
  <c r="E1213" i="11"/>
  <c r="F2873" i="7"/>
  <c r="D1320" i="13"/>
  <c r="D1544" i="10"/>
  <c r="D1633" i="13"/>
  <c r="D1570" i="10"/>
  <c r="G1222" i="14"/>
  <c r="F1690" i="10"/>
  <c r="E169" i="5"/>
  <c r="E1091" i="10"/>
  <c r="G1446" i="13"/>
  <c r="D2016" i="10"/>
  <c r="D1262" i="10"/>
  <c r="G776" i="10"/>
  <c r="D1599" i="13"/>
  <c r="D178" i="14"/>
  <c r="D1727" i="11"/>
  <c r="D2169" i="11"/>
  <c r="F1278" i="13"/>
  <c r="D867" i="11"/>
  <c r="F420" i="7"/>
  <c r="D2347" i="10"/>
  <c r="G1146" i="13"/>
  <c r="E807" i="14"/>
  <c r="G231" i="13"/>
  <c r="D1947" i="5"/>
  <c r="G1086" i="10"/>
  <c r="D3326" i="7"/>
  <c r="F2335" i="11"/>
  <c r="E1026" i="11"/>
  <c r="E1212" i="13"/>
  <c r="E271" i="11"/>
  <c r="D2886" i="7"/>
  <c r="D2744" i="7"/>
  <c r="F516" i="11"/>
  <c r="G246" i="13"/>
  <c r="F1481" i="5"/>
  <c r="F421" i="14"/>
  <c r="F1042" i="11"/>
  <c r="F1975" i="10"/>
  <c r="D222" i="5"/>
  <c r="D571" i="11"/>
  <c r="G3260" i="7"/>
  <c r="E2171" i="7"/>
  <c r="F1496" i="5"/>
  <c r="D2027" i="10"/>
  <c r="E189" i="7"/>
  <c r="E1680" i="13"/>
  <c r="E1779" i="14"/>
  <c r="E79" i="14"/>
  <c r="G994" i="5"/>
  <c r="F1804" i="7"/>
  <c r="G2386" i="11"/>
  <c r="E1005" i="10"/>
  <c r="G1598" i="10"/>
  <c r="D1940" i="11"/>
  <c r="D1680" i="5"/>
  <c r="F1937" i="11"/>
  <c r="G1944" i="5"/>
  <c r="E1631" i="14"/>
  <c r="D1422" i="5"/>
  <c r="E1880" i="7"/>
  <c r="G563" i="11"/>
  <c r="G1516" i="7"/>
  <c r="D1418" i="13"/>
  <c r="G1551" i="7"/>
  <c r="E1197" i="11"/>
  <c r="F2141" i="7"/>
  <c r="D2225" i="10"/>
  <c r="G1971" i="5"/>
  <c r="F603" i="10"/>
  <c r="E1862" i="7"/>
  <c r="E3260" i="7"/>
  <c r="E1232" i="10"/>
  <c r="F501" i="11"/>
  <c r="E2682" i="7"/>
  <c r="D3389" i="7"/>
  <c r="G36" i="14"/>
  <c r="D501" i="11"/>
  <c r="E686" i="11"/>
  <c r="F1543" i="10"/>
  <c r="G600" i="10"/>
  <c r="E729" i="11"/>
  <c r="G1623" i="14"/>
  <c r="E1825" i="10"/>
  <c r="D1255" i="7"/>
  <c r="F1391" i="13"/>
  <c r="F2010" i="11"/>
  <c r="F447" i="10"/>
  <c r="E466" i="11"/>
  <c r="E69" i="13"/>
  <c r="G1806" i="11"/>
  <c r="F2378" i="7"/>
  <c r="G1067" i="10"/>
  <c r="F1856" i="14"/>
  <c r="G442" i="7"/>
  <c r="E215" i="7"/>
  <c r="D1107" i="5"/>
  <c r="F815" i="11"/>
  <c r="G1188" i="10"/>
  <c r="D3014" i="7"/>
  <c r="G945" i="14"/>
  <c r="F504" i="11"/>
  <c r="E3442" i="7"/>
  <c r="G1218" i="10"/>
  <c r="E3280" i="7"/>
  <c r="D128" i="10"/>
  <c r="E2257" i="5"/>
  <c r="E1713" i="5"/>
  <c r="G1531" i="5"/>
  <c r="D1326" i="14"/>
  <c r="D1228" i="10"/>
  <c r="E728" i="5"/>
  <c r="E1588" i="10"/>
  <c r="D1295" i="11"/>
  <c r="G731" i="13"/>
  <c r="D1180" i="5"/>
  <c r="G1517" i="7"/>
  <c r="E452" i="10"/>
  <c r="D920" i="10"/>
  <c r="E1370" i="5"/>
  <c r="G2245" i="5"/>
  <c r="D3408" i="7"/>
  <c r="G1679" i="10"/>
  <c r="G817" i="10"/>
  <c r="G784" i="10"/>
  <c r="D495" i="10"/>
  <c r="D1584" i="10"/>
  <c r="E1445" i="5"/>
  <c r="G2014" i="11"/>
  <c r="D1581" i="14"/>
  <c r="E385" i="7"/>
  <c r="F1878" i="7"/>
  <c r="E246" i="5"/>
  <c r="F2966" i="7"/>
  <c r="G1028" i="14"/>
  <c r="G741" i="13"/>
  <c r="F2244" i="5"/>
  <c r="F1519" i="11"/>
  <c r="E254" i="7"/>
  <c r="G1981" i="7"/>
  <c r="E1075" i="13"/>
  <c r="E2603" i="7"/>
  <c r="D993" i="11"/>
  <c r="E3018" i="7"/>
  <c r="G1735" i="11"/>
  <c r="G375" i="5"/>
  <c r="G1529" i="13"/>
  <c r="F762" i="11"/>
  <c r="G241" i="7"/>
  <c r="G681" i="10"/>
  <c r="D274" i="11"/>
  <c r="E22" i="10"/>
  <c r="F795" i="10"/>
  <c r="F1494" i="13"/>
  <c r="D1770" i="14"/>
  <c r="D2088" i="11"/>
  <c r="F376" i="7"/>
  <c r="D91" i="7"/>
  <c r="F1442" i="13"/>
  <c r="G1842" i="10"/>
  <c r="D1383" i="7"/>
  <c r="F2431" i="7"/>
  <c r="D659" i="13"/>
  <c r="E3478" i="7"/>
  <c r="F30" i="7"/>
  <c r="G470" i="10"/>
  <c r="F1036" i="5"/>
  <c r="D941" i="13"/>
  <c r="D1903" i="11"/>
  <c r="F2381" i="11"/>
  <c r="D1042" i="11"/>
  <c r="D578" i="13"/>
  <c r="D519" i="13"/>
  <c r="D1893" i="7"/>
  <c r="D452" i="10"/>
  <c r="G403" i="10"/>
  <c r="F1389" i="13"/>
  <c r="E1414" i="10"/>
  <c r="D1163" i="5"/>
  <c r="D528" i="10"/>
  <c r="D1451" i="14"/>
  <c r="F852" i="13"/>
  <c r="D274" i="10"/>
  <c r="G1012" i="11"/>
  <c r="D1932" i="14"/>
  <c r="E448" i="11"/>
  <c r="E2618" i="7"/>
  <c r="G767" i="10"/>
  <c r="F123" i="11"/>
  <c r="E2071" i="10"/>
  <c r="D450" i="7"/>
  <c r="G1907" i="11"/>
  <c r="G8" i="5"/>
  <c r="G2445" i="7"/>
  <c r="F578" i="11"/>
  <c r="E1208" i="14"/>
  <c r="D1049" i="11"/>
  <c r="D1135" i="13"/>
  <c r="E1395" i="13"/>
  <c r="E337" i="7"/>
  <c r="G791" i="13"/>
  <c r="E692" i="14"/>
  <c r="D1884" i="7"/>
  <c r="F3293" i="7"/>
  <c r="F1954" i="7"/>
  <c r="F211" i="13"/>
  <c r="E911" i="10"/>
  <c r="E2187" i="5"/>
  <c r="G1728" i="5"/>
  <c r="D2011" i="10"/>
  <c r="F2218" i="10"/>
  <c r="G115" i="5"/>
  <c r="F1019" i="14"/>
  <c r="D2847" i="7"/>
  <c r="D1276" i="5"/>
  <c r="G1521" i="11"/>
  <c r="E2097" i="7"/>
  <c r="F875" i="11"/>
  <c r="E3033" i="7"/>
  <c r="E2457" i="10"/>
  <c r="D615" i="11"/>
  <c r="G1712" i="7"/>
  <c r="D972" i="11"/>
  <c r="F266" i="5"/>
  <c r="G2096" i="11"/>
  <c r="E1833" i="14"/>
  <c r="G26" i="11"/>
  <c r="F1687" i="10"/>
  <c r="D1125" i="13"/>
  <c r="E262" i="11"/>
  <c r="G762" i="14"/>
  <c r="G2347" i="10"/>
  <c r="D2015" i="7"/>
  <c r="F1377" i="13"/>
  <c r="E1271" i="13"/>
  <c r="F355" i="11"/>
  <c r="F1723" i="13"/>
  <c r="D714" i="10"/>
  <c r="F533" i="5"/>
  <c r="G1681" i="13"/>
  <c r="E180" i="5"/>
  <c r="F590" i="10"/>
  <c r="E533" i="11"/>
  <c r="D2746" i="7"/>
  <c r="G20" i="14"/>
  <c r="F618" i="13"/>
  <c r="E1994" i="5"/>
  <c r="F1471" i="10"/>
  <c r="G1742" i="13"/>
  <c r="F1306" i="5"/>
  <c r="E616" i="13"/>
  <c r="G815" i="10"/>
  <c r="G613" i="13"/>
  <c r="F2275" i="5"/>
  <c r="D2301" i="10"/>
  <c r="G2352" i="10"/>
  <c r="E251" i="13"/>
  <c r="E1525" i="10"/>
  <c r="E771" i="11"/>
  <c r="D84" i="7"/>
  <c r="G1536" i="13"/>
  <c r="G1646" i="11"/>
  <c r="G2149" i="10"/>
  <c r="D1976" i="14"/>
  <c r="G673" i="14"/>
  <c r="D491" i="13"/>
  <c r="D647" i="13"/>
  <c r="E1474" i="10"/>
  <c r="G913" i="10"/>
  <c r="D1289" i="7"/>
  <c r="G1451" i="11"/>
  <c r="E711" i="5"/>
  <c r="F1468" i="13"/>
  <c r="D1162" i="10"/>
  <c r="D821" i="5"/>
  <c r="E2026" i="11"/>
  <c r="G1252" i="10"/>
  <c r="G511" i="11"/>
  <c r="G557" i="13"/>
  <c r="F1585" i="10"/>
  <c r="D662" i="11"/>
  <c r="G2397" i="10"/>
  <c r="F1028" i="13"/>
  <c r="F1004" i="10"/>
  <c r="D1006" i="10"/>
  <c r="E2206" i="11"/>
  <c r="G1587" i="10"/>
  <c r="E1524" i="5"/>
  <c r="D721" i="11"/>
  <c r="D3233" i="7"/>
  <c r="E150" i="13"/>
  <c r="F2731" i="7"/>
  <c r="F3281" i="7"/>
  <c r="D2214" i="7"/>
  <c r="G1812" i="11"/>
  <c r="D288" i="7"/>
  <c r="D1508" i="7"/>
  <c r="D1371" i="13"/>
  <c r="G1666" i="5"/>
  <c r="G1040" i="11"/>
  <c r="E229" i="14"/>
  <c r="F923" i="5"/>
  <c r="G600" i="5"/>
  <c r="F176" i="10"/>
  <c r="F3500" i="7"/>
  <c r="F294" i="13"/>
  <c r="D374" i="7"/>
  <c r="D2437" i="10"/>
  <c r="G1157" i="14"/>
  <c r="G1045" i="11"/>
  <c r="D1333" i="14"/>
  <c r="E785" i="11"/>
  <c r="E1875" i="5"/>
  <c r="G282" i="13"/>
  <c r="D2315" i="7"/>
  <c r="G1419" i="10"/>
  <c r="E329" i="7"/>
  <c r="D1196" i="5"/>
  <c r="E2177" i="5"/>
  <c r="D3435" i="7"/>
  <c r="F1409" i="11"/>
  <c r="E1419" i="10"/>
  <c r="G654" i="13"/>
  <c r="D173" i="5"/>
  <c r="D1957" i="11"/>
  <c r="G2548" i="7"/>
  <c r="E560" i="11"/>
  <c r="E847" i="5"/>
  <c r="G1144" i="11"/>
  <c r="F138" i="7"/>
  <c r="G1941" i="10"/>
  <c r="G483" i="13"/>
  <c r="E1366" i="14"/>
  <c r="G2957" i="7"/>
  <c r="D3300" i="7"/>
  <c r="F636" i="10"/>
  <c r="D2113" i="5"/>
  <c r="E891" i="13"/>
  <c r="D2237" i="11"/>
  <c r="F367" i="13"/>
  <c r="D458" i="10"/>
  <c r="D1165" i="10"/>
  <c r="D15" i="5"/>
  <c r="D1289" i="14"/>
  <c r="D2138" i="5"/>
  <c r="D1468" i="5"/>
  <c r="D1559" i="11"/>
  <c r="E630" i="5"/>
  <c r="F310" i="14"/>
  <c r="G1566" i="10"/>
  <c r="E1552" i="13"/>
  <c r="G548" i="13"/>
  <c r="D1208" i="14"/>
  <c r="G450" i="11"/>
  <c r="F1092" i="11"/>
  <c r="F3465" i="7"/>
  <c r="E220" i="10"/>
  <c r="G1851" i="7"/>
  <c r="G1242" i="5"/>
  <c r="D2798" i="7"/>
  <c r="F2123" i="10"/>
  <c r="F544" i="10"/>
  <c r="F1642" i="7"/>
  <c r="F2249" i="10"/>
  <c r="F1606" i="7"/>
  <c r="F1007" i="5"/>
  <c r="D2934" i="7"/>
  <c r="E1283" i="7"/>
  <c r="D536" i="10"/>
  <c r="F280" i="7"/>
  <c r="D602" i="11"/>
  <c r="F952" i="10"/>
  <c r="F483" i="14"/>
  <c r="D1444" i="5"/>
  <c r="G2409" i="7"/>
  <c r="G594" i="10"/>
  <c r="F1988" i="11"/>
  <c r="G2801" i="7"/>
  <c r="G1641" i="5"/>
  <c r="E2135" i="7"/>
  <c r="D1566" i="10"/>
  <c r="G648" i="13"/>
  <c r="E1367" i="10"/>
  <c r="E2108" i="7"/>
  <c r="E1419" i="13"/>
  <c r="G3449" i="7"/>
  <c r="D591" i="13"/>
  <c r="E1881" i="5"/>
  <c r="F972" i="13"/>
  <c r="G2268" i="10"/>
  <c r="E1429" i="13"/>
  <c r="E759" i="5"/>
  <c r="F1165" i="10"/>
  <c r="F1947" i="14"/>
  <c r="F1613" i="5"/>
  <c r="G1458" i="11"/>
  <c r="G540" i="11"/>
  <c r="G1519" i="10"/>
  <c r="D1610" i="10"/>
  <c r="F2370" i="10"/>
  <c r="E1259" i="14"/>
  <c r="F1558" i="11"/>
  <c r="G1780" i="11"/>
  <c r="D2247" i="7"/>
  <c r="F511" i="13"/>
  <c r="G58" i="5"/>
  <c r="E905" i="5"/>
  <c r="E340" i="10"/>
  <c r="F2299" i="10"/>
  <c r="D12" i="10"/>
  <c r="E1877" i="10"/>
  <c r="D362" i="5"/>
  <c r="E2355" i="10"/>
  <c r="G2361" i="10"/>
  <c r="D1178" i="13"/>
  <c r="D841" i="13"/>
  <c r="F1427" i="11"/>
  <c r="E1538" i="11"/>
  <c r="F1958" i="14"/>
  <c r="D2196" i="7"/>
  <c r="G1711" i="11"/>
  <c r="G2282" i="11"/>
  <c r="F1015" i="10"/>
  <c r="G1506" i="14"/>
  <c r="G1186" i="11"/>
  <c r="E542" i="10"/>
  <c r="G740" i="13"/>
  <c r="G1580" i="11"/>
  <c r="G1459" i="11"/>
  <c r="G650" i="10"/>
  <c r="E1914" i="10"/>
  <c r="E894" i="13"/>
  <c r="G1718" i="14"/>
  <c r="G1635" i="13"/>
  <c r="F509" i="14"/>
  <c r="G1361" i="11"/>
  <c r="F417" i="11"/>
  <c r="D1785" i="11"/>
  <c r="F278" i="13"/>
  <c r="E925" i="11"/>
  <c r="D1580" i="13"/>
  <c r="D2208" i="7"/>
  <c r="E983" i="11"/>
  <c r="D709" i="10"/>
  <c r="E917" i="11"/>
  <c r="E713" i="11"/>
  <c r="D1549" i="13"/>
  <c r="E2139" i="10"/>
  <c r="D302" i="13"/>
  <c r="D268" i="10"/>
  <c r="E1471" i="5"/>
  <c r="D1792" i="11"/>
  <c r="G480" i="10"/>
  <c r="D614" i="10"/>
  <c r="E307" i="13"/>
  <c r="E1873" i="14"/>
  <c r="D1543" i="7"/>
  <c r="D1171" i="13"/>
  <c r="E1473" i="13"/>
  <c r="E1004" i="11"/>
  <c r="E1673" i="5"/>
  <c r="G2255" i="7"/>
  <c r="F1257" i="14"/>
  <c r="F2267" i="5"/>
  <c r="F770" i="10"/>
  <c r="E108" i="13"/>
  <c r="E507" i="10"/>
  <c r="D3425" i="7"/>
  <c r="G1759" i="10"/>
  <c r="F581" i="11"/>
  <c r="E981" i="10"/>
  <c r="E1380" i="10"/>
  <c r="D2845" i="7"/>
  <c r="E1381" i="14"/>
  <c r="D2327" i="7"/>
  <c r="F279" i="10"/>
  <c r="F883" i="11"/>
  <c r="E1267" i="7"/>
  <c r="G1218" i="13"/>
  <c r="F2197" i="11"/>
  <c r="D1685" i="13"/>
  <c r="G2463" i="7"/>
  <c r="D1061" i="13"/>
  <c r="G1958" i="14"/>
  <c r="F1746" i="5"/>
  <c r="E2437" i="7"/>
  <c r="G424" i="13"/>
  <c r="F779" i="14"/>
  <c r="E1486" i="11"/>
  <c r="D1364" i="13"/>
  <c r="F1967" i="11"/>
  <c r="E1570" i="7"/>
  <c r="F754" i="5"/>
  <c r="F983" i="14"/>
  <c r="E2596" i="7"/>
  <c r="D1054" i="5"/>
  <c r="F2862" i="7"/>
  <c r="D2513" i="7"/>
  <c r="F1729" i="11"/>
  <c r="D271" i="14"/>
  <c r="D1859" i="10"/>
  <c r="D2275" i="5"/>
  <c r="G1052" i="11"/>
  <c r="G323" i="10"/>
  <c r="D2357" i="11"/>
  <c r="G449" i="5"/>
  <c r="E1768" i="7"/>
  <c r="G2419" i="11"/>
  <c r="E834" i="10"/>
  <c r="E1697" i="13"/>
  <c r="E679" i="10"/>
  <c r="G103" i="13"/>
  <c r="D2289" i="10"/>
  <c r="E1037" i="13"/>
  <c r="E826" i="13"/>
  <c r="F2136" i="10"/>
  <c r="D1639" i="10"/>
  <c r="G1766" i="11"/>
  <c r="E2349" i="11"/>
  <c r="G138" i="7"/>
  <c r="F1195" i="11"/>
  <c r="E1629" i="11"/>
  <c r="F761" i="14"/>
  <c r="D1657" i="14"/>
  <c r="F1201" i="13"/>
  <c r="D1011" i="10"/>
  <c r="F699" i="5"/>
  <c r="F2405" i="10"/>
  <c r="F2104" i="7"/>
  <c r="G1759" i="14"/>
  <c r="G2410" i="10"/>
  <c r="F863" i="5"/>
  <c r="D1084" i="10"/>
  <c r="G2167" i="10"/>
  <c r="G2572" i="7"/>
  <c r="F1857" i="11"/>
  <c r="G260" i="10"/>
  <c r="G2055" i="11"/>
  <c r="F665" i="13"/>
  <c r="E499" i="10"/>
  <c r="E1175" i="13"/>
  <c r="E42" i="14"/>
  <c r="E1198" i="5"/>
  <c r="D1216" i="11"/>
  <c r="E334" i="13"/>
  <c r="G1773" i="11"/>
  <c r="F948" i="11"/>
  <c r="F1497" i="11"/>
  <c r="D1597" i="7"/>
  <c r="G2102" i="10"/>
  <c r="E801" i="14"/>
  <c r="F2195" i="11"/>
  <c r="G1582" i="11"/>
  <c r="D2170" i="7"/>
  <c r="D1390" i="7"/>
  <c r="E1701" i="10"/>
  <c r="D1479" i="13"/>
  <c r="G555" i="10"/>
  <c r="G1283" i="13"/>
  <c r="E1884" i="14"/>
  <c r="E1879" i="11"/>
  <c r="D2045" i="5"/>
  <c r="E994" i="11"/>
  <c r="G1070" i="13"/>
  <c r="D2361" i="11"/>
  <c r="E1488" i="13"/>
  <c r="D2423" i="7"/>
  <c r="G1713" i="13"/>
  <c r="G1874" i="7"/>
  <c r="G1018" i="13"/>
  <c r="G1066" i="10"/>
  <c r="E1738" i="7"/>
  <c r="G520" i="13"/>
  <c r="F785" i="10"/>
  <c r="F1869" i="5"/>
  <c r="E842" i="11"/>
  <c r="G950" i="11"/>
  <c r="D1499" i="11"/>
  <c r="F2116" i="10"/>
  <c r="F1525" i="13"/>
  <c r="D1009" i="11"/>
  <c r="G1518" i="11"/>
  <c r="E3454" i="7"/>
  <c r="F850" i="13"/>
  <c r="F1134" i="10"/>
  <c r="E1760" i="14"/>
  <c r="G704" i="10"/>
  <c r="G2628" i="7"/>
  <c r="F89" i="10"/>
  <c r="G1388" i="11"/>
  <c r="G1002" i="5"/>
  <c r="D871" i="5"/>
  <c r="D632" i="10"/>
  <c r="E1742" i="7"/>
  <c r="D1972" i="11"/>
  <c r="G1697" i="5"/>
  <c r="D2564" i="7"/>
  <c r="F1393" i="13"/>
  <c r="G1003" i="10"/>
  <c r="D705" i="10"/>
  <c r="G2366" i="11"/>
  <c r="G1403" i="10"/>
  <c r="D1772" i="13"/>
  <c r="E618" i="14"/>
  <c r="F1909" i="14"/>
  <c r="E564" i="13"/>
  <c r="G2411" i="11"/>
  <c r="E939" i="10"/>
  <c r="F1208" i="11"/>
  <c r="D3222" i="7"/>
  <c r="F600" i="13"/>
  <c r="F556" i="13"/>
  <c r="G850" i="5"/>
  <c r="E2003" i="11"/>
  <c r="G2087" i="10"/>
  <c r="E1233" i="10"/>
  <c r="E401" i="11"/>
  <c r="E744" i="11"/>
  <c r="E2019" i="11"/>
  <c r="G293" i="5"/>
  <c r="G106" i="14"/>
  <c r="G2385" i="11"/>
  <c r="F1679" i="7"/>
  <c r="D2110" i="7"/>
  <c r="D576" i="13"/>
  <c r="F1726" i="10"/>
  <c r="F2440" i="10"/>
  <c r="E1402" i="5"/>
  <c r="F359" i="11"/>
  <c r="G783" i="10"/>
  <c r="D572" i="10"/>
  <c r="F460" i="7"/>
  <c r="F936" i="11"/>
  <c r="E1726" i="11"/>
  <c r="E1118" i="11"/>
  <c r="G1607" i="10"/>
  <c r="F1674" i="13"/>
  <c r="G1481" i="11"/>
  <c r="E1495" i="11"/>
  <c r="E1055" i="13"/>
  <c r="E1930" i="7"/>
  <c r="E955" i="11"/>
  <c r="F1592" i="10"/>
  <c r="G516" i="10"/>
  <c r="E879" i="11"/>
  <c r="E1102" i="5"/>
  <c r="E1163" i="13"/>
  <c r="D887" i="10"/>
  <c r="F1741" i="5"/>
  <c r="D485" i="13"/>
  <c r="G826" i="5"/>
  <c r="D962" i="13"/>
  <c r="F2262" i="7"/>
  <c r="E2074" i="10"/>
  <c r="G1771" i="11"/>
  <c r="E1989" i="10"/>
  <c r="F1378" i="14"/>
  <c r="D1365" i="7"/>
  <c r="F76" i="11"/>
  <c r="F1723" i="10"/>
  <c r="G3047" i="7"/>
  <c r="D1298" i="10"/>
  <c r="F1636" i="14"/>
  <c r="F616" i="10"/>
  <c r="D1143" i="10"/>
  <c r="F1972" i="11"/>
  <c r="E2250" i="10"/>
  <c r="E1799" i="7"/>
  <c r="D1504" i="13"/>
  <c r="E984" i="10"/>
  <c r="E77" i="13"/>
  <c r="E343" i="7"/>
  <c r="D542" i="10"/>
  <c r="E2257" i="11"/>
  <c r="E2325" i="11"/>
  <c r="G888" i="14"/>
  <c r="D1526" i="7"/>
  <c r="D298" i="11"/>
  <c r="D2383" i="10"/>
  <c r="F2085" i="10"/>
  <c r="G751" i="14"/>
  <c r="G937" i="11"/>
  <c r="E426" i="13"/>
  <c r="E516" i="13"/>
  <c r="E557" i="10"/>
  <c r="F1845" i="7"/>
  <c r="F2414" i="7"/>
  <c r="G1402" i="10"/>
  <c r="G2209" i="5"/>
  <c r="G1059" i="11"/>
  <c r="E1439" i="13"/>
  <c r="D3385" i="7"/>
  <c r="F938" i="14"/>
  <c r="G1975" i="11"/>
  <c r="F2693" i="7"/>
  <c r="D1254" i="14"/>
  <c r="F2621" i="7"/>
  <c r="G1924" i="11"/>
  <c r="E3477" i="7"/>
  <c r="G3275" i="7"/>
  <c r="G1758" i="10"/>
  <c r="E833" i="10"/>
  <c r="E612" i="14"/>
  <c r="G254" i="5"/>
  <c r="D315" i="14"/>
  <c r="G1905" i="7"/>
  <c r="G784" i="11"/>
  <c r="F1382" i="10"/>
  <c r="D981" i="13"/>
  <c r="G2273" i="11"/>
  <c r="E1030" i="13"/>
  <c r="E3335" i="7"/>
  <c r="F1492" i="7"/>
  <c r="E2428" i="10"/>
  <c r="D1061" i="10"/>
  <c r="G1629" i="7"/>
  <c r="E2528" i="7"/>
  <c r="D1262" i="7"/>
  <c r="D608" i="14"/>
  <c r="F932" i="5"/>
  <c r="D3171" i="7"/>
  <c r="D24" i="10"/>
  <c r="F1504" i="13"/>
  <c r="D447" i="11"/>
  <c r="G3352" i="7"/>
  <c r="D1952" i="7"/>
  <c r="G892" i="5"/>
  <c r="G2252" i="7"/>
  <c r="F3081" i="7"/>
  <c r="D2221" i="7"/>
  <c r="E1767" i="10"/>
  <c r="D324" i="13"/>
  <c r="E1005" i="5"/>
  <c r="E2542" i="7"/>
  <c r="D2042" i="11"/>
  <c r="G840" i="14"/>
  <c r="G1647" i="7"/>
  <c r="G208" i="5"/>
  <c r="E991" i="11"/>
  <c r="E1426" i="13"/>
  <c r="F1326" i="13"/>
  <c r="F1420" i="13"/>
  <c r="D2721" i="7"/>
  <c r="D1359" i="14"/>
  <c r="D555" i="13"/>
  <c r="G1201" i="14"/>
  <c r="G1034" i="5"/>
  <c r="E1369" i="7"/>
  <c r="D44" i="10"/>
  <c r="G2086" i="11"/>
  <c r="G926" i="5"/>
  <c r="G759" i="11"/>
  <c r="D508" i="13"/>
  <c r="F2126" i="10"/>
  <c r="D1905" i="14"/>
  <c r="E1675" i="5"/>
  <c r="D567" i="11"/>
  <c r="F761" i="10"/>
  <c r="F409" i="10"/>
  <c r="D1106" i="13"/>
  <c r="D910" i="10"/>
  <c r="E668" i="5"/>
  <c r="D411" i="10"/>
  <c r="D1273" i="10"/>
  <c r="D1455" i="7"/>
  <c r="E3394" i="7"/>
  <c r="E3281" i="7"/>
  <c r="G680" i="10"/>
  <c r="D426" i="11"/>
  <c r="G1690" i="13"/>
  <c r="G1366" i="13"/>
  <c r="E754" i="11"/>
  <c r="F872" i="10"/>
  <c r="D2002" i="10"/>
  <c r="D1708" i="14"/>
  <c r="G813" i="10"/>
  <c r="F1481" i="7"/>
  <c r="E1222" i="13"/>
  <c r="G1156" i="13"/>
  <c r="G218" i="13"/>
  <c r="E147" i="13"/>
  <c r="G215" i="7"/>
  <c r="E1886" i="10"/>
  <c r="F271" i="13"/>
  <c r="E2276" i="11"/>
  <c r="D947" i="13"/>
  <c r="E200" i="13"/>
  <c r="F2938" i="7"/>
  <c r="E997" i="5"/>
  <c r="D3156" i="7"/>
  <c r="E1725" i="5"/>
  <c r="D382" i="11"/>
  <c r="G868" i="10"/>
  <c r="E1043" i="13"/>
  <c r="F392" i="7"/>
  <c r="E488" i="13"/>
  <c r="D688" i="10"/>
  <c r="E1352" i="7"/>
  <c r="E674" i="14"/>
  <c r="F468" i="11"/>
  <c r="F632" i="13"/>
  <c r="F643" i="13"/>
  <c r="G822" i="13"/>
  <c r="F1574" i="14"/>
  <c r="F269" i="7"/>
  <c r="G1662" i="7"/>
  <c r="F1915" i="7"/>
  <c r="F1886" i="11"/>
  <c r="G104" i="10"/>
  <c r="E3461" i="7"/>
  <c r="G1002" i="10"/>
  <c r="E1440" i="13"/>
  <c r="G582" i="10"/>
  <c r="F2203" i="5"/>
  <c r="E35" i="10"/>
  <c r="G3396" i="7"/>
  <c r="D569" i="11"/>
  <c r="G121" i="7"/>
  <c r="G928" i="10"/>
  <c r="G2426" i="11"/>
  <c r="G634" i="10"/>
  <c r="D2276" i="10"/>
  <c r="F828" i="13"/>
  <c r="E1567" i="13"/>
  <c r="G1611" i="10"/>
  <c r="E1599" i="14"/>
  <c r="E1129" i="5"/>
  <c r="G995" i="5"/>
  <c r="D864" i="14"/>
  <c r="D695" i="5"/>
  <c r="E3309" i="7"/>
  <c r="F823" i="5"/>
  <c r="G3334" i="7"/>
  <c r="D1866" i="5"/>
  <c r="E667" i="10"/>
  <c r="G744" i="13"/>
  <c r="F2010" i="5"/>
  <c r="F1108" i="10"/>
  <c r="E394" i="13"/>
  <c r="F1634" i="11"/>
  <c r="E147" i="10"/>
  <c r="F690" i="14"/>
  <c r="E2075" i="10"/>
  <c r="G2053" i="11"/>
  <c r="E894" i="10"/>
  <c r="D2146" i="11"/>
  <c r="D2422" i="10"/>
  <c r="D942" i="10"/>
  <c r="D1436" i="10"/>
  <c r="D2368" i="11"/>
  <c r="D282" i="10"/>
  <c r="D340" i="7"/>
  <c r="D1409" i="13"/>
  <c r="D1807" i="10"/>
  <c r="G1051" i="13"/>
  <c r="E54" i="11"/>
  <c r="F1559" i="10"/>
  <c r="D831" i="13"/>
  <c r="D1839" i="11"/>
  <c r="G1282" i="13"/>
  <c r="F1042" i="10"/>
  <c r="E1675" i="14"/>
  <c r="D1713" i="10"/>
  <c r="F2597" i="7"/>
  <c r="D739" i="13"/>
  <c r="E1142" i="13"/>
  <c r="G2453" i="10"/>
  <c r="E353" i="5"/>
  <c r="E2003" i="10"/>
  <c r="F484" i="11"/>
  <c r="E989" i="10"/>
  <c r="F2546" i="7"/>
  <c r="F331" i="11"/>
  <c r="D3453" i="7"/>
  <c r="F963" i="11"/>
  <c r="F764" i="10"/>
  <c r="G1715" i="11"/>
  <c r="F4" i="5"/>
  <c r="D870" i="10"/>
  <c r="D1035" i="11"/>
  <c r="G961" i="5"/>
  <c r="G400" i="5"/>
  <c r="F2096" i="11"/>
  <c r="G2063" i="10"/>
  <c r="F1967" i="10"/>
  <c r="G1546" i="5"/>
  <c r="G2260" i="11"/>
  <c r="G1531" i="10"/>
  <c r="D1595" i="10"/>
  <c r="E1859" i="11"/>
  <c r="E126" i="13"/>
  <c r="F1453" i="14"/>
  <c r="F365" i="5"/>
  <c r="G68" i="7"/>
  <c r="F1116" i="5"/>
  <c r="F1278" i="14"/>
  <c r="E518" i="13"/>
  <c r="D1226" i="10"/>
  <c r="F1480" i="5"/>
  <c r="E259" i="7"/>
  <c r="D42" i="7"/>
  <c r="G2991" i="7"/>
  <c r="F653" i="11"/>
  <c r="F1213" i="10"/>
  <c r="G1506" i="5"/>
  <c r="D718" i="11"/>
  <c r="E3467" i="7"/>
  <c r="F943" i="5"/>
  <c r="G672" i="10"/>
  <c r="E979" i="11"/>
  <c r="D1538" i="10"/>
  <c r="F292" i="10"/>
  <c r="G930" i="13"/>
  <c r="F110" i="13"/>
  <c r="D2134" i="11"/>
  <c r="G872" i="11"/>
  <c r="E417" i="7"/>
  <c r="G242" i="11"/>
  <c r="F2310" i="10"/>
  <c r="D1210" i="5"/>
  <c r="F1868" i="7"/>
  <c r="G2078" i="7"/>
  <c r="E2051" i="7"/>
  <c r="F989" i="14"/>
  <c r="G1632" i="5"/>
  <c r="G2756" i="7"/>
  <c r="G1612" i="14"/>
  <c r="G1803" i="14"/>
  <c r="G1277" i="7"/>
  <c r="F5" i="5"/>
  <c r="D1000" i="5"/>
  <c r="F492" i="7"/>
  <c r="G446" i="10"/>
  <c r="G1741" i="10"/>
  <c r="D1199" i="5"/>
  <c r="F625" i="10"/>
  <c r="G199" i="5"/>
  <c r="F2290" i="10"/>
  <c r="E2297" i="11"/>
  <c r="D864" i="13"/>
  <c r="G1595" i="13"/>
  <c r="F2368" i="10"/>
  <c r="E890" i="13"/>
  <c r="E1332" i="14"/>
  <c r="G3190" i="7"/>
  <c r="E2234" i="11"/>
  <c r="F1089" i="10"/>
  <c r="E220" i="13"/>
  <c r="E1257" i="11"/>
  <c r="F1413" i="10"/>
  <c r="G1120" i="13"/>
  <c r="D1093" i="11"/>
  <c r="F792" i="11"/>
  <c r="E267" i="5"/>
  <c r="F1798" i="5"/>
  <c r="D27" i="5"/>
  <c r="G1725" i="10"/>
  <c r="F1072" i="13"/>
  <c r="E865" i="5"/>
  <c r="D607" i="10"/>
  <c r="F1572" i="7"/>
  <c r="F1028" i="11"/>
  <c r="E1161" i="14"/>
  <c r="G958" i="10"/>
  <c r="D1568" i="14"/>
  <c r="G2415" i="7"/>
  <c r="G1081" i="11"/>
  <c r="G3203" i="7"/>
  <c r="D539" i="11"/>
  <c r="E1292" i="14"/>
  <c r="D486" i="13"/>
  <c r="F1918" i="11"/>
  <c r="E1620" i="7"/>
  <c r="G1151" i="10"/>
  <c r="E1924" i="10"/>
  <c r="F697" i="10"/>
  <c r="E916" i="13"/>
  <c r="E80" i="5"/>
  <c r="F885" i="11"/>
  <c r="E1144" i="11"/>
  <c r="E1646" i="13"/>
  <c r="G37" i="7"/>
  <c r="D1878" i="7"/>
  <c r="F1438" i="13"/>
  <c r="G1404" i="5"/>
  <c r="F2595" i="7"/>
  <c r="E1249" i="11"/>
  <c r="F1375" i="13"/>
  <c r="E1889" i="7"/>
  <c r="D2650" i="7"/>
  <c r="D2849" i="7"/>
  <c r="D244" i="11"/>
  <c r="G2235" i="7"/>
  <c r="D1520" i="10"/>
  <c r="D1642" i="13"/>
  <c r="D1867" i="11"/>
  <c r="G2458" i="10"/>
  <c r="D1417" i="10"/>
  <c r="D3471" i="7"/>
  <c r="G2275" i="10"/>
  <c r="G2205" i="5"/>
  <c r="G1694" i="7"/>
  <c r="G130" i="5"/>
  <c r="E809" i="10"/>
  <c r="F2149" i="10"/>
  <c r="D2247" i="11"/>
  <c r="D3365" i="7"/>
  <c r="G1353" i="11"/>
  <c r="F957" i="10"/>
  <c r="E1621" i="13"/>
  <c r="F1519" i="10"/>
  <c r="D611" i="13"/>
  <c r="F309" i="14"/>
  <c r="G1213" i="13"/>
  <c r="D524" i="13"/>
  <c r="G2284" i="5"/>
  <c r="E2048" i="10"/>
  <c r="D1697" i="13"/>
  <c r="D2559" i="7"/>
  <c r="G1670" i="14"/>
  <c r="F768" i="11"/>
  <c r="F402" i="10"/>
  <c r="D696" i="10"/>
  <c r="D1870" i="14"/>
  <c r="G316" i="7"/>
  <c r="D1555" i="10"/>
  <c r="E2262" i="5"/>
  <c r="F1241" i="11"/>
  <c r="G2428" i="11"/>
  <c r="F1028" i="14"/>
  <c r="E3122" i="7"/>
  <c r="D896" i="11"/>
  <c r="F672" i="13"/>
  <c r="F528" i="11"/>
  <c r="D3157" i="7"/>
  <c r="D798" i="10"/>
  <c r="G1835" i="5"/>
  <c r="G1600" i="11"/>
  <c r="F781" i="5"/>
  <c r="F820" i="11"/>
  <c r="G867" i="13"/>
  <c r="D2373" i="10"/>
  <c r="F1358" i="13"/>
  <c r="G1606" i="11"/>
  <c r="E1340" i="11"/>
  <c r="E1450" i="10"/>
  <c r="E1040" i="10"/>
  <c r="D991" i="13"/>
  <c r="G667" i="13"/>
  <c r="G1608" i="10"/>
  <c r="E1559" i="10"/>
  <c r="E702" i="13"/>
  <c r="D1971" i="14"/>
  <c r="G1226" i="13"/>
  <c r="E1179" i="10"/>
  <c r="G1008" i="14"/>
  <c r="F1940" i="7"/>
  <c r="F1513" i="7"/>
  <c r="E1183" i="13"/>
  <c r="E1653" i="7"/>
  <c r="E1958" i="5"/>
  <c r="D535" i="10"/>
  <c r="G618" i="14"/>
  <c r="F1389" i="11"/>
  <c r="E1818" i="11"/>
  <c r="E1886" i="7"/>
  <c r="G2658" i="7"/>
  <c r="E763" i="10"/>
  <c r="D1344" i="7"/>
  <c r="G2105" i="10"/>
  <c r="F536" i="10"/>
  <c r="F1107" i="13"/>
  <c r="D12" i="5"/>
  <c r="F2410" i="10"/>
  <c r="F275" i="10"/>
  <c r="E799" i="10"/>
  <c r="G3361" i="7"/>
  <c r="D718" i="10"/>
  <c r="D430" i="10"/>
  <c r="E670" i="11"/>
  <c r="D1297" i="11"/>
  <c r="F1490" i="13"/>
  <c r="G1113" i="10"/>
  <c r="D493" i="13"/>
  <c r="G1225" i="14"/>
  <c r="G1418" i="13"/>
  <c r="D868" i="11"/>
  <c r="D2255" i="11"/>
  <c r="F956" i="11"/>
  <c r="F1999" i="10"/>
  <c r="G777" i="14"/>
  <c r="E998" i="13"/>
  <c r="F756" i="10"/>
  <c r="G379" i="13"/>
  <c r="E2988" i="7"/>
  <c r="D1358" i="11"/>
  <c r="D1567" i="13"/>
  <c r="E942" i="13"/>
  <c r="D1615" i="13"/>
  <c r="G1744" i="10"/>
  <c r="D2421" i="10"/>
  <c r="G2071" i="7"/>
  <c r="G132" i="5"/>
  <c r="G2330" i="10"/>
  <c r="D474" i="7"/>
  <c r="D423" i="11"/>
  <c r="G382" i="10"/>
  <c r="G1684" i="11"/>
  <c r="D444" i="7"/>
  <c r="F1595" i="7"/>
  <c r="F1068" i="11"/>
  <c r="D2040" i="11"/>
  <c r="E1045" i="13"/>
  <c r="F1261" i="10"/>
  <c r="E2388" i="11"/>
  <c r="D519" i="11"/>
  <c r="G786" i="11"/>
  <c r="G540" i="5"/>
  <c r="D2432" i="11"/>
  <c r="G1408" i="10"/>
  <c r="F2080" i="10"/>
  <c r="D1717" i="10"/>
  <c r="F223" i="7"/>
  <c r="E2236" i="11"/>
  <c r="F557" i="14"/>
  <c r="D1797" i="13"/>
  <c r="G593" i="10"/>
  <c r="D736" i="10"/>
  <c r="G1716" i="11"/>
  <c r="E1464" i="10"/>
  <c r="D888" i="10"/>
  <c r="E1007" i="10"/>
  <c r="E1563" i="11"/>
  <c r="E1689" i="14"/>
  <c r="G1511" i="14"/>
  <c r="E2275" i="11"/>
  <c r="D1236" i="13"/>
  <c r="G1024" i="11"/>
  <c r="F778" i="10"/>
  <c r="F1330" i="10"/>
  <c r="G1405" i="10"/>
  <c r="D1650" i="10"/>
  <c r="F648" i="11"/>
  <c r="G990" i="13"/>
  <c r="G428" i="10"/>
  <c r="G447" i="11"/>
  <c r="F1074" i="10"/>
  <c r="F1279" i="7"/>
  <c r="G1828" i="7"/>
  <c r="E2405" i="7"/>
  <c r="F322" i="14"/>
  <c r="F676" i="11"/>
  <c r="F72" i="11"/>
  <c r="E949" i="14"/>
  <c r="G1146" i="5"/>
  <c r="F1570" i="10"/>
  <c r="F251" i="5"/>
  <c r="D3343" i="7"/>
  <c r="D3285" i="7"/>
  <c r="D1185" i="14"/>
  <c r="E736" i="11"/>
  <c r="D679" i="11"/>
  <c r="G1774" i="5"/>
  <c r="G2719" i="7"/>
  <c r="F1593" i="10"/>
  <c r="D1998" i="10"/>
  <c r="F1710" i="14"/>
  <c r="F552" i="5"/>
  <c r="D1411" i="5"/>
  <c r="F1491" i="5"/>
  <c r="D1627" i="11"/>
  <c r="G1658" i="13"/>
  <c r="E1063" i="13"/>
  <c r="E1004" i="13"/>
  <c r="F2770" i="7"/>
  <c r="D265" i="10"/>
  <c r="D812" i="11"/>
  <c r="E1720" i="13"/>
  <c r="F939" i="10"/>
  <c r="E1212" i="14"/>
  <c r="G177" i="5"/>
  <c r="G1328" i="10"/>
  <c r="E2240" i="10"/>
  <c r="F390" i="13"/>
  <c r="E2298" i="7"/>
  <c r="G1004" i="10"/>
  <c r="E1503" i="13"/>
  <c r="F1754" i="10"/>
  <c r="G1137" i="14"/>
  <c r="E1884" i="5"/>
  <c r="F892" i="11"/>
  <c r="G1380" i="5"/>
  <c r="F1998" i="7"/>
  <c r="G2125" i="11"/>
  <c r="F1578" i="5"/>
  <c r="G570" i="10"/>
  <c r="D1605" i="7"/>
  <c r="G383" i="14"/>
  <c r="D727" i="13"/>
  <c r="E1737" i="7"/>
  <c r="D1326" i="13"/>
  <c r="E450" i="5"/>
  <c r="G1471" i="10"/>
  <c r="F613" i="13"/>
  <c r="D2397" i="11"/>
  <c r="F1573" i="10"/>
  <c r="D1878" i="14"/>
  <c r="E1245" i="14"/>
  <c r="E1919" i="7"/>
  <c r="F2107" i="7"/>
  <c r="D2241" i="10"/>
  <c r="E1245" i="10"/>
  <c r="F238" i="14"/>
  <c r="E1363" i="5"/>
  <c r="D754" i="11"/>
  <c r="E3406" i="7"/>
  <c r="E1975" i="11"/>
  <c r="F2080" i="7"/>
  <c r="G1288" i="14"/>
  <c r="F1517" i="5"/>
  <c r="G493" i="7"/>
  <c r="D2184" i="7"/>
  <c r="D1576" i="5"/>
  <c r="E1640" i="14"/>
  <c r="D1905" i="11"/>
  <c r="F527" i="10"/>
  <c r="G636" i="11"/>
  <c r="D2749" i="7"/>
  <c r="G2351" i="11"/>
  <c r="E483" i="10"/>
  <c r="F441" i="13"/>
  <c r="G1398" i="10"/>
  <c r="F1044" i="11"/>
  <c r="E462" i="13"/>
  <c r="F721" i="14"/>
  <c r="F1740" i="13"/>
  <c r="F1538" i="10"/>
  <c r="D1495" i="13"/>
  <c r="E965" i="13"/>
  <c r="F629" i="11"/>
  <c r="G1297" i="13"/>
  <c r="F936" i="10"/>
  <c r="F426" i="11"/>
  <c r="F1495" i="11"/>
  <c r="E926" i="10"/>
  <c r="E395" i="7"/>
  <c r="E1475" i="5"/>
  <c r="E115" i="5"/>
  <c r="E487" i="10"/>
  <c r="G153" i="14"/>
  <c r="G2050" i="11"/>
  <c r="G612" i="11"/>
  <c r="E554" i="10"/>
  <c r="G1309" i="13"/>
  <c r="F1912" i="7"/>
  <c r="G1504" i="13"/>
  <c r="D2028" i="10"/>
  <c r="G729" i="14"/>
  <c r="F423" i="13"/>
  <c r="D1033" i="14"/>
  <c r="D1015" i="5"/>
  <c r="F351" i="11"/>
  <c r="G314" i="7"/>
  <c r="G846" i="5"/>
  <c r="D515" i="5"/>
  <c r="D1921" i="10"/>
  <c r="E939" i="11"/>
  <c r="E679" i="13"/>
  <c r="E1872" i="10"/>
  <c r="F1574" i="10"/>
  <c r="D482" i="5"/>
  <c r="D1042" i="14"/>
  <c r="F1877" i="10"/>
  <c r="E1485" i="5"/>
  <c r="G481" i="11"/>
  <c r="E332" i="5"/>
  <c r="D1647" i="13"/>
  <c r="E350" i="13"/>
  <c r="F800" i="5"/>
  <c r="E267" i="10"/>
  <c r="F1931" i="14"/>
  <c r="G1616" i="13"/>
  <c r="G1326" i="13"/>
  <c r="D1154" i="13"/>
  <c r="F410" i="7"/>
  <c r="F475" i="13"/>
  <c r="G2135" i="10"/>
  <c r="E901" i="5"/>
  <c r="F476" i="5"/>
  <c r="E92" i="5"/>
  <c r="E769" i="10"/>
  <c r="E1876" i="10"/>
  <c r="G1128" i="10"/>
  <c r="G2810" i="7"/>
  <c r="D1969" i="5"/>
  <c r="G550" i="13"/>
  <c r="D2873" i="7"/>
  <c r="F851" i="10"/>
  <c r="E1476" i="11"/>
  <c r="E2291" i="7"/>
  <c r="G1194" i="13"/>
  <c r="D1158" i="11"/>
  <c r="E2125" i="11"/>
  <c r="F547" i="13"/>
  <c r="E1948" i="5"/>
  <c r="F1431" i="5"/>
  <c r="G12" i="5"/>
  <c r="F482" i="11"/>
  <c r="F3133" i="7"/>
  <c r="E815" i="5"/>
  <c r="F3104" i="7"/>
  <c r="D1465" i="5"/>
  <c r="E1536" i="10"/>
  <c r="E2749" i="7"/>
  <c r="D431" i="11"/>
  <c r="E1515" i="7"/>
  <c r="G1313" i="14"/>
  <c r="F652" i="11"/>
  <c r="E407" i="14"/>
  <c r="D114" i="7"/>
  <c r="G2417" i="11"/>
  <c r="E1935" i="5"/>
  <c r="G1039" i="13"/>
  <c r="E430" i="5"/>
  <c r="E2239" i="11"/>
  <c r="D1115" i="11"/>
  <c r="D1169" i="5"/>
  <c r="F580" i="5"/>
  <c r="E668" i="14"/>
  <c r="G966" i="11"/>
  <c r="D2187" i="5"/>
  <c r="D1787" i="13"/>
  <c r="D3132" i="7"/>
  <c r="F863" i="13"/>
  <c r="D814" i="11"/>
  <c r="D271" i="10"/>
  <c r="F537" i="5"/>
  <c r="D1315" i="10"/>
  <c r="E258" i="11"/>
  <c r="G259" i="11"/>
  <c r="D2776" i="7"/>
  <c r="E391" i="10"/>
  <c r="G193" i="10"/>
  <c r="F1480" i="13"/>
  <c r="E275" i="11"/>
  <c r="G1267" i="11"/>
  <c r="D1176" i="11"/>
  <c r="D1240" i="10"/>
  <c r="D1153" i="13"/>
  <c r="D2937" i="7"/>
  <c r="F2049" i="10"/>
  <c r="G2236" i="10"/>
  <c r="G463" i="10"/>
  <c r="D1528" i="11"/>
  <c r="D414" i="5"/>
  <c r="F2080" i="11"/>
  <c r="G2853" i="7"/>
  <c r="F449" i="13"/>
  <c r="G2431" i="10"/>
  <c r="E1787" i="5"/>
  <c r="F2506" i="7"/>
  <c r="F73" i="10"/>
  <c r="F448" i="5"/>
  <c r="D1449" i="13"/>
  <c r="E1181" i="10"/>
  <c r="G586" i="10"/>
  <c r="E523" i="10"/>
  <c r="F690" i="10"/>
  <c r="G257" i="5"/>
  <c r="D1444" i="13"/>
  <c r="G1996" i="11"/>
  <c r="F799" i="10"/>
  <c r="G776" i="5"/>
  <c r="D294" i="7"/>
  <c r="D606" i="5"/>
  <c r="D1155" i="5"/>
  <c r="D253" i="13"/>
  <c r="F2272" i="5"/>
  <c r="F2194" i="7"/>
  <c r="F758" i="13"/>
  <c r="E183" i="10"/>
  <c r="G3257" i="7"/>
  <c r="E731" i="10"/>
  <c r="E1637" i="11"/>
  <c r="D717" i="10"/>
  <c r="D2766" i="7"/>
  <c r="G2338" i="10"/>
  <c r="F847" i="14"/>
  <c r="F3410" i="7"/>
  <c r="D2285" i="7"/>
  <c r="E1082" i="10"/>
  <c r="F1043" i="5"/>
  <c r="D690" i="5"/>
  <c r="D278" i="11"/>
  <c r="F1542" i="10"/>
  <c r="G526" i="11"/>
  <c r="G1744" i="13"/>
  <c r="E932" i="11"/>
  <c r="E767" i="5"/>
  <c r="G2295" i="5"/>
  <c r="G1188" i="5"/>
  <c r="F151" i="10"/>
  <c r="E1662" i="10"/>
  <c r="D1027" i="10"/>
  <c r="D1572" i="10"/>
  <c r="D707" i="10"/>
  <c r="D1257" i="14"/>
  <c r="G249" i="13"/>
  <c r="G1409" i="13"/>
  <c r="E2370" i="11"/>
  <c r="G1917" i="5"/>
  <c r="D2281" i="5"/>
  <c r="F925" i="11"/>
  <c r="E695" i="10"/>
  <c r="G142" i="13"/>
  <c r="F233" i="5"/>
  <c r="D1790" i="7"/>
  <c r="G657" i="10"/>
  <c r="E614" i="13"/>
  <c r="G1827" i="10"/>
  <c r="E2212" i="10"/>
  <c r="F1819" i="7"/>
  <c r="E1598" i="13"/>
  <c r="E133" i="13"/>
  <c r="F916" i="11"/>
  <c r="G331" i="14"/>
  <c r="G2116" i="11"/>
  <c r="F1640" i="10"/>
  <c r="G1483" i="10"/>
  <c r="E113" i="11"/>
  <c r="D2367" i="7"/>
  <c r="E1565" i="7"/>
  <c r="G2132" i="10"/>
  <c r="G290" i="10"/>
  <c r="G3124" i="7"/>
  <c r="E1668" i="13"/>
  <c r="D2213" i="10"/>
  <c r="D262" i="14"/>
  <c r="F353" i="13"/>
  <c r="G513" i="11"/>
  <c r="E418" i="11"/>
  <c r="G69" i="14"/>
  <c r="D1373" i="14"/>
  <c r="D1179" i="10"/>
  <c r="E3339" i="7"/>
  <c r="E1298" i="13"/>
  <c r="F42" i="14"/>
  <c r="D329" i="10"/>
  <c r="F1522" i="10"/>
  <c r="F1962" i="10"/>
  <c r="E9" i="11"/>
  <c r="F244" i="13"/>
  <c r="G568" i="10"/>
  <c r="E1935" i="14"/>
  <c r="E623" i="13"/>
  <c r="G1429" i="10"/>
  <c r="D1578" i="5"/>
  <c r="D1657" i="7"/>
  <c r="G95" i="7"/>
  <c r="G1610" i="13"/>
  <c r="D1363" i="11"/>
  <c r="D11" i="11"/>
  <c r="E2338" i="11"/>
  <c r="D1075" i="5"/>
  <c r="D1826" i="5"/>
  <c r="E360" i="5"/>
  <c r="G671" i="10"/>
  <c r="F1036" i="13"/>
  <c r="F1287" i="13"/>
  <c r="G666" i="14"/>
  <c r="F1865" i="11"/>
  <c r="F1656" i="10"/>
  <c r="E558" i="10"/>
  <c r="F1708" i="5"/>
  <c r="D3271" i="7"/>
  <c r="G2099" i="7"/>
  <c r="G1898" i="10"/>
  <c r="D1452" i="5"/>
  <c r="F495" i="5"/>
  <c r="E1811" i="10"/>
  <c r="G1677" i="10"/>
  <c r="E1940" i="11"/>
  <c r="D1854" i="7"/>
  <c r="E608" i="11"/>
  <c r="E1251" i="10"/>
  <c r="E1525" i="5"/>
  <c r="E217" i="5"/>
  <c r="D346" i="7"/>
  <c r="D1160" i="10"/>
  <c r="E1791" i="11"/>
  <c r="E539" i="11"/>
  <c r="E1197" i="5"/>
  <c r="F2030" i="7"/>
  <c r="F2334" i="11"/>
  <c r="D1277" i="10"/>
  <c r="D1638" i="10"/>
  <c r="F1270" i="13"/>
  <c r="E644" i="13"/>
  <c r="G1809" i="7"/>
  <c r="E43" i="14"/>
  <c r="G440" i="14"/>
  <c r="E2111" i="10"/>
  <c r="F1546" i="10"/>
  <c r="E108" i="7"/>
  <c r="F1225" i="14"/>
  <c r="E1481" i="11"/>
  <c r="E1492" i="7"/>
  <c r="G1870" i="10"/>
  <c r="F843" i="11"/>
  <c r="F281" i="10"/>
  <c r="G1132" i="13"/>
  <c r="F1388" i="5"/>
  <c r="E656" i="13"/>
  <c r="E555" i="13"/>
  <c r="F893" i="10"/>
  <c r="E682" i="14"/>
  <c r="D984" i="11"/>
  <c r="E2018" i="11"/>
  <c r="G299" i="7"/>
  <c r="E654" i="13"/>
  <c r="F2608" i="7"/>
  <c r="E1546" i="5"/>
  <c r="E1365" i="5"/>
  <c r="D642" i="10"/>
  <c r="D925" i="14"/>
  <c r="D909" i="13"/>
  <c r="F1046" i="10"/>
  <c r="F321" i="7"/>
  <c r="G1580" i="14"/>
  <c r="G1294" i="10"/>
  <c r="D1535" i="10"/>
  <c r="D507" i="13"/>
  <c r="G1142" i="10"/>
  <c r="F1491" i="7"/>
  <c r="G793" i="11"/>
  <c r="D303" i="10"/>
  <c r="E1641" i="11"/>
  <c r="D2417" i="11"/>
  <c r="G1302" i="7"/>
  <c r="E1617" i="5"/>
  <c r="E591" i="11"/>
  <c r="F1516" i="7"/>
  <c r="F2704" i="7"/>
  <c r="G1732" i="7"/>
  <c r="D650" i="13"/>
  <c r="E2885" i="7"/>
  <c r="F2217" i="10"/>
  <c r="D1040" i="10"/>
  <c r="F2085" i="7"/>
  <c r="E1239" i="11"/>
  <c r="F1200" i="14"/>
  <c r="F1176" i="5"/>
  <c r="G373" i="5"/>
  <c r="G2930" i="7"/>
  <c r="D862" i="13"/>
  <c r="F1013" i="11"/>
  <c r="D320" i="7"/>
  <c r="D1540" i="13"/>
  <c r="E2076" i="7"/>
  <c r="G1160" i="14"/>
  <c r="D1233" i="10"/>
  <c r="F817" i="10"/>
  <c r="D313" i="11"/>
  <c r="D2614" i="7"/>
  <c r="F1717" i="13"/>
  <c r="D1888" i="14"/>
  <c r="F1238" i="10"/>
  <c r="G345" i="11"/>
  <c r="D1095" i="5"/>
  <c r="D172" i="11"/>
  <c r="D738" i="11"/>
  <c r="F1517" i="13"/>
  <c r="D679" i="14"/>
  <c r="F1247" i="5"/>
  <c r="F773" i="13"/>
  <c r="D978" i="11"/>
  <c r="D3367" i="7"/>
  <c r="D1764" i="14"/>
  <c r="D1380" i="11"/>
  <c r="E1040" i="13"/>
  <c r="G2366" i="10"/>
  <c r="D2119" i="10"/>
  <c r="F1693" i="13"/>
  <c r="G2033" i="11"/>
  <c r="G3051" i="7"/>
  <c r="G1649" i="7"/>
  <c r="D1216" i="14"/>
  <c r="G1136" i="10"/>
  <c r="E672" i="11"/>
  <c r="G1884" i="11"/>
  <c r="D816" i="10"/>
  <c r="F2032" i="10"/>
  <c r="F1711" i="13"/>
  <c r="D2008" i="11"/>
  <c r="D2164" i="10"/>
  <c r="D1699" i="5"/>
  <c r="E664" i="13"/>
  <c r="D1408" i="13"/>
  <c r="G3298" i="7"/>
  <c r="E1070" i="11"/>
  <c r="E1864" i="14"/>
  <c r="D3032" i="7"/>
  <c r="D413" i="14"/>
  <c r="F3008" i="7"/>
  <c r="G1852" i="10"/>
  <c r="G859" i="10"/>
  <c r="G1075" i="13"/>
  <c r="E1686" i="14"/>
  <c r="G2110" i="11"/>
  <c r="E782" i="14"/>
  <c r="G2016" i="11"/>
  <c r="F1875" i="14"/>
  <c r="D1623" i="10"/>
  <c r="F2223" i="7"/>
  <c r="G2079" i="11"/>
  <c r="F125" i="10"/>
  <c r="G1180" i="13"/>
  <c r="G1293" i="10"/>
  <c r="G972" i="13"/>
  <c r="F3413" i="7"/>
  <c r="G1063" i="13"/>
  <c r="D1936" i="5"/>
  <c r="G2905" i="7"/>
  <c r="D702" i="10"/>
  <c r="D1078" i="11"/>
  <c r="G1859" i="10"/>
  <c r="G1866" i="7"/>
  <c r="G1886" i="10"/>
  <c r="E532" i="11"/>
  <c r="E256" i="10"/>
  <c r="D1007" i="5"/>
  <c r="F860" i="11"/>
  <c r="D482" i="13"/>
  <c r="D627" i="13"/>
  <c r="E1592" i="14"/>
  <c r="G1111" i="5"/>
  <c r="F838" i="14"/>
  <c r="D864" i="5"/>
  <c r="G503" i="14"/>
  <c r="G331" i="10"/>
  <c r="E142" i="13"/>
  <c r="G2078" i="10"/>
  <c r="F2324" i="10"/>
  <c r="F2428" i="10"/>
  <c r="F2978" i="7"/>
  <c r="D756" i="10"/>
  <c r="G2461" i="10"/>
  <c r="G105" i="11"/>
  <c r="D959" i="13"/>
  <c r="F1566" i="10"/>
  <c r="E87" i="5"/>
  <c r="F281" i="11"/>
  <c r="E1346" i="13"/>
  <c r="F276" i="11"/>
  <c r="E2446" i="10"/>
  <c r="F1224" i="10"/>
  <c r="D2067" i="11"/>
  <c r="F562" i="14"/>
  <c r="D800" i="10"/>
  <c r="E1317" i="10"/>
  <c r="E1867" i="10"/>
  <c r="D2369" i="10"/>
  <c r="E2146" i="7"/>
  <c r="D1019" i="13"/>
  <c r="G176" i="11"/>
  <c r="F3346" i="7"/>
  <c r="E1477" i="11"/>
  <c r="D1323" i="5"/>
  <c r="E490" i="10"/>
  <c r="D1500" i="5"/>
  <c r="E1201" i="11"/>
  <c r="E129" i="13"/>
  <c r="E2230" i="10"/>
  <c r="E2367" i="10"/>
  <c r="G1645" i="13"/>
  <c r="G1709" i="11"/>
  <c r="D860" i="11"/>
  <c r="F1449" i="11"/>
  <c r="F1646" i="13"/>
  <c r="G306" i="13"/>
  <c r="F1362" i="10"/>
  <c r="D2302" i="7"/>
  <c r="D2367" i="10"/>
  <c r="D476" i="10"/>
  <c r="G1573" i="13"/>
  <c r="G1197" i="13"/>
  <c r="G362" i="10"/>
  <c r="E1741" i="5"/>
  <c r="D803" i="11"/>
  <c r="G276" i="11"/>
  <c r="G920" i="10"/>
  <c r="F50" i="10"/>
  <c r="E1739" i="10"/>
  <c r="F1643" i="10"/>
  <c r="D259" i="11"/>
  <c r="F299" i="14"/>
  <c r="D2125" i="7"/>
  <c r="D38" i="7"/>
  <c r="F116" i="5"/>
  <c r="F739" i="11"/>
  <c r="F1541" i="10"/>
  <c r="E128" i="5"/>
  <c r="D369" i="10"/>
  <c r="F738" i="10"/>
  <c r="E2387" i="10"/>
  <c r="F851" i="5"/>
  <c r="F874" i="13"/>
  <c r="E1796" i="13"/>
  <c r="E829" i="13"/>
  <c r="E2602" i="7"/>
  <c r="F1431" i="11"/>
  <c r="D717" i="11"/>
  <c r="G2700" i="7"/>
  <c r="E498" i="11"/>
  <c r="D2187" i="11"/>
  <c r="F1598" i="10"/>
  <c r="E1453" i="13"/>
  <c r="G513" i="10"/>
  <c r="G2210" i="10"/>
  <c r="E1823" i="10"/>
  <c r="E1246" i="10"/>
  <c r="F1996" i="7"/>
  <c r="E1966" i="10"/>
  <c r="E399" i="10"/>
  <c r="G2390" i="7"/>
  <c r="G122" i="11"/>
  <c r="D1662" i="13"/>
  <c r="D541" i="13"/>
  <c r="D2586" i="7"/>
  <c r="D504" i="10"/>
  <c r="F2857" i="7"/>
  <c r="G371" i="13"/>
  <c r="D1000" i="13"/>
  <c r="E325" i="5"/>
  <c r="E1528" i="13"/>
  <c r="D41" i="14"/>
  <c r="E49" i="13"/>
  <c r="F3386" i="7"/>
  <c r="G1681" i="11"/>
  <c r="G1983" i="10"/>
  <c r="F1306" i="7"/>
  <c r="F2280" i="7"/>
  <c r="G969" i="10"/>
  <c r="D747" i="13"/>
  <c r="E418" i="10"/>
  <c r="D902" i="13"/>
  <c r="D1413" i="14"/>
  <c r="E899" i="5"/>
  <c r="F1874" i="7"/>
  <c r="G1465" i="10"/>
  <c r="E896" i="10"/>
  <c r="F1763" i="7"/>
  <c r="G888" i="5"/>
  <c r="E638" i="10"/>
  <c r="E1620" i="5"/>
  <c r="D1085" i="5"/>
  <c r="F1428" i="11"/>
  <c r="G1810" i="11"/>
  <c r="G1986" i="7"/>
  <c r="E1660" i="7"/>
  <c r="G1564" i="11"/>
  <c r="F1580" i="10"/>
  <c r="D480" i="10"/>
  <c r="G2432" i="10"/>
  <c r="E251" i="10"/>
  <c r="D2285" i="11"/>
  <c r="F683" i="10"/>
  <c r="G1754" i="10"/>
  <c r="F2053" i="5"/>
  <c r="F612" i="14"/>
  <c r="E244" i="11"/>
  <c r="G817" i="13"/>
  <c r="F1614" i="7"/>
  <c r="G1578" i="10"/>
  <c r="F1154" i="10"/>
  <c r="D253" i="14"/>
  <c r="F2226" i="5"/>
  <c r="F994" i="5"/>
  <c r="F1798" i="7"/>
  <c r="D1348" i="13"/>
  <c r="G68" i="5"/>
  <c r="F264" i="7"/>
  <c r="F220" i="7"/>
  <c r="D179" i="7"/>
  <c r="E1610" i="14"/>
  <c r="F1605" i="13"/>
  <c r="F1837" i="10"/>
  <c r="E988" i="13"/>
  <c r="G148" i="7"/>
  <c r="F1619" i="10"/>
  <c r="D960" i="10"/>
  <c r="G391" i="10"/>
  <c r="F1725" i="13"/>
  <c r="F743" i="11"/>
  <c r="D1183" i="14"/>
  <c r="D1818" i="5"/>
  <c r="G2425" i="11"/>
  <c r="G166" i="13"/>
  <c r="F1756" i="13"/>
  <c r="D431" i="5"/>
  <c r="D107" i="11"/>
  <c r="F1104" i="5"/>
  <c r="E754" i="10"/>
  <c r="E40" i="13"/>
  <c r="G1307" i="10"/>
  <c r="E1609" i="10"/>
  <c r="E1673" i="13"/>
  <c r="G1979" i="10"/>
  <c r="F1403" i="13"/>
  <c r="F1163" i="13"/>
  <c r="E2018" i="5"/>
  <c r="D1515" i="11"/>
  <c r="D1325" i="13"/>
  <c r="G2424" i="10"/>
  <c r="F63" i="10"/>
  <c r="F1583" i="13"/>
  <c r="G532" i="13"/>
  <c r="E1611" i="13"/>
  <c r="F940" i="11"/>
  <c r="F800" i="11"/>
  <c r="G1663" i="13"/>
  <c r="E1835" i="11"/>
  <c r="D983" i="5"/>
  <c r="E1351" i="11"/>
  <c r="G1321" i="5"/>
  <c r="F316" i="5"/>
  <c r="G334" i="10"/>
  <c r="G1392" i="11"/>
  <c r="E1460" i="5"/>
  <c r="F780" i="11"/>
  <c r="E2038" i="10"/>
  <c r="E1705" i="13"/>
  <c r="E2071" i="5"/>
  <c r="E1695" i="14"/>
  <c r="F1950" i="10"/>
  <c r="E1348" i="5"/>
  <c r="G1637" i="5"/>
  <c r="D1503" i="10"/>
  <c r="G1129" i="11"/>
  <c r="G407" i="11"/>
  <c r="D1337" i="13"/>
  <c r="F1911" i="10"/>
  <c r="G2728" i="7"/>
  <c r="D908" i="11"/>
  <c r="D1363" i="7"/>
  <c r="F2221" i="10"/>
  <c r="G960" i="13"/>
  <c r="G276" i="13"/>
  <c r="G311" i="13"/>
  <c r="E2266" i="11"/>
  <c r="G1022" i="5"/>
  <c r="D293" i="7"/>
  <c r="E298" i="14"/>
  <c r="G991" i="13"/>
  <c r="D1344" i="11"/>
  <c r="G929" i="10"/>
  <c r="D246" i="10"/>
  <c r="E1695" i="13"/>
  <c r="D23" i="11"/>
  <c r="D1030" i="11"/>
  <c r="D1250" i="10"/>
  <c r="E1155" i="10"/>
  <c r="D900" i="14"/>
  <c r="G424" i="10"/>
  <c r="F1594" i="10"/>
  <c r="E273" i="11"/>
  <c r="G3487" i="7"/>
  <c r="G320" i="5"/>
  <c r="E1410" i="13"/>
  <c r="E1223" i="13"/>
  <c r="F944" i="10"/>
  <c r="E656" i="10"/>
  <c r="F1674" i="11"/>
  <c r="G781" i="14"/>
  <c r="E1025" i="14"/>
  <c r="G2025" i="7"/>
  <c r="E540" i="10"/>
  <c r="G877" i="11"/>
  <c r="D673" i="13"/>
  <c r="E547" i="13"/>
  <c r="F1917" i="7"/>
  <c r="E685" i="10"/>
  <c r="D1263" i="10"/>
  <c r="G2451" i="7"/>
  <c r="F926" i="13"/>
  <c r="E1137" i="10"/>
  <c r="D912" i="13"/>
  <c r="D1914" i="11"/>
  <c r="G2453" i="7"/>
  <c r="D1779" i="11"/>
  <c r="G1627" i="10"/>
  <c r="F2001" i="10"/>
  <c r="E2052" i="5"/>
  <c r="D2558" i="7"/>
  <c r="F1924" i="14"/>
  <c r="F948" i="10"/>
  <c r="D1674" i="10"/>
  <c r="G1775" i="10"/>
  <c r="E846" i="10"/>
  <c r="F853" i="11"/>
  <c r="G2893" i="7"/>
  <c r="F1545" i="10"/>
  <c r="E1931" i="14"/>
  <c r="G54" i="13"/>
  <c r="E294" i="13"/>
  <c r="F1227" i="11"/>
  <c r="F58" i="7"/>
  <c r="D378" i="5"/>
  <c r="D102" i="5"/>
  <c r="F1446" i="13"/>
  <c r="D1093" i="13"/>
  <c r="D842" i="10"/>
  <c r="E894" i="5"/>
  <c r="D1467" i="13"/>
  <c r="G1836" i="10"/>
  <c r="D1265" i="13"/>
  <c r="E1357" i="10"/>
  <c r="E1728" i="11"/>
  <c r="E371" i="11"/>
  <c r="G1319" i="13"/>
  <c r="G2352" i="11"/>
  <c r="D590" i="5"/>
  <c r="F1471" i="5"/>
  <c r="E1523" i="14"/>
  <c r="G1752" i="10"/>
  <c r="F1578" i="10"/>
  <c r="D1767" i="10"/>
  <c r="E407" i="5"/>
  <c r="D1585" i="14"/>
  <c r="E1110" i="11"/>
  <c r="G3341" i="7"/>
  <c r="G60" i="10"/>
  <c r="F666" i="11"/>
  <c r="F2831" i="7"/>
  <c r="F2450" i="10"/>
  <c r="E1587" i="7"/>
  <c r="G1603" i="7"/>
  <c r="G1608" i="5"/>
  <c r="E1919" i="11"/>
  <c r="F2095" i="5"/>
  <c r="D903" i="10"/>
  <c r="E1042" i="14"/>
  <c r="E709" i="5"/>
  <c r="D566" i="11"/>
  <c r="E1218" i="13"/>
  <c r="F2404" i="7"/>
  <c r="D1902" i="10"/>
  <c r="E1844" i="7"/>
  <c r="G696" i="5"/>
  <c r="G420" i="10"/>
  <c r="F305" i="10"/>
  <c r="F958" i="10"/>
  <c r="D1879" i="10"/>
  <c r="G1490" i="10"/>
  <c r="E2447" i="7"/>
  <c r="F385" i="11"/>
  <c r="G523" i="5"/>
  <c r="F1435" i="11"/>
  <c r="D2087" i="10"/>
  <c r="F1903" i="5"/>
  <c r="F858" i="14"/>
  <c r="D339" i="10"/>
  <c r="E1962" i="7"/>
  <c r="G1570" i="7"/>
  <c r="D1487" i="5"/>
  <c r="D1624" i="10"/>
  <c r="E222" i="7"/>
  <c r="E768" i="10"/>
  <c r="D1020" i="11"/>
  <c r="G2069" i="10"/>
  <c r="E2909" i="7"/>
  <c r="G2367" i="11"/>
  <c r="F205" i="10"/>
  <c r="F1708" i="13"/>
  <c r="F1134" i="13"/>
  <c r="F1277" i="7"/>
  <c r="D1179" i="11"/>
  <c r="F314" i="14"/>
  <c r="F1060" i="5"/>
  <c r="F488" i="14"/>
  <c r="G950" i="13"/>
  <c r="F750" i="11"/>
  <c r="G230" i="13"/>
  <c r="F3302" i="7"/>
  <c r="F1419" i="7"/>
  <c r="F274" i="10"/>
  <c r="G286" i="10"/>
  <c r="E202" i="14"/>
  <c r="G2258" i="10"/>
  <c r="G423" i="14"/>
  <c r="D1065" i="11"/>
  <c r="E2258" i="7"/>
  <c r="D1045" i="10"/>
  <c r="E1441" i="5"/>
  <c r="E1947" i="10"/>
  <c r="E537" i="10"/>
  <c r="F601" i="11"/>
  <c r="F655" i="14"/>
  <c r="D1275" i="5"/>
  <c r="G1822" i="14"/>
  <c r="G1460" i="13"/>
  <c r="D378" i="13"/>
  <c r="D687" i="13"/>
  <c r="E1540" i="13"/>
  <c r="F1624" i="10"/>
  <c r="F1245" i="14"/>
  <c r="D1989" i="11"/>
  <c r="E338" i="7"/>
  <c r="F1780" i="14"/>
  <c r="E3351" i="7"/>
  <c r="E151" i="7"/>
  <c r="G3379" i="7"/>
  <c r="G1143" i="13"/>
  <c r="G2433" i="11"/>
  <c r="G1279" i="7"/>
  <c r="E328" i="14"/>
  <c r="E585" i="11"/>
  <c r="F877" i="13"/>
  <c r="F1479" i="14"/>
  <c r="F1423" i="13"/>
  <c r="D2284" i="7"/>
  <c r="D2213" i="5"/>
  <c r="G2734" i="7"/>
  <c r="G3428" i="7"/>
  <c r="F3436" i="7"/>
  <c r="F926" i="11"/>
  <c r="G940" i="5"/>
  <c r="E2170" i="7"/>
  <c r="D1564" i="10"/>
  <c r="F1196" i="10"/>
  <c r="D1156" i="13"/>
  <c r="F1275" i="7"/>
  <c r="F1906" i="11"/>
  <c r="G1387" i="10"/>
  <c r="D1733" i="11"/>
  <c r="F1498" i="11"/>
  <c r="G2415" i="11"/>
  <c r="F1133" i="13"/>
  <c r="G416" i="7"/>
  <c r="G1808" i="14"/>
  <c r="D1384" i="13"/>
  <c r="G1318" i="11"/>
  <c r="F944" i="11"/>
  <c r="F1806" i="10"/>
  <c r="F2270" i="7"/>
  <c r="E209" i="7"/>
  <c r="G2197" i="10"/>
  <c r="E454" i="7"/>
  <c r="E952" i="14"/>
  <c r="E902" i="11"/>
  <c r="G1533" i="11"/>
  <c r="E2504" i="7"/>
  <c r="F631" i="14"/>
  <c r="G442" i="13"/>
  <c r="F1103" i="5"/>
  <c r="E1715" i="10"/>
  <c r="F1195" i="13"/>
  <c r="F549" i="5"/>
  <c r="F330" i="10"/>
  <c r="E216" i="14"/>
  <c r="G426" i="14"/>
  <c r="D703" i="11"/>
  <c r="G1302" i="11"/>
  <c r="E713" i="5"/>
  <c r="E1348" i="13"/>
  <c r="F1859" i="10"/>
  <c r="G1344" i="13"/>
  <c r="G2791" i="7"/>
  <c r="D705" i="11"/>
  <c r="G60" i="5"/>
  <c r="D1175" i="5"/>
  <c r="D1629" i="5"/>
  <c r="E1248" i="13"/>
  <c r="F767" i="11"/>
  <c r="E977" i="13"/>
  <c r="E1551" i="11"/>
  <c r="G1519" i="13"/>
  <c r="D928" i="5"/>
  <c r="E701" i="14"/>
  <c r="E1652" i="13"/>
  <c r="D651" i="14"/>
  <c r="D3226" i="7"/>
  <c r="G3136" i="7"/>
  <c r="F418" i="10"/>
  <c r="F2116" i="7"/>
  <c r="G1699" i="7"/>
  <c r="F542" i="14"/>
  <c r="G526" i="10"/>
  <c r="G669" i="10"/>
  <c r="G2321" i="7"/>
  <c r="E3413" i="7"/>
  <c r="F2270" i="10"/>
  <c r="E1100" i="10"/>
  <c r="G1922" i="5"/>
  <c r="G150" i="13"/>
  <c r="F531" i="13"/>
  <c r="D984" i="14"/>
  <c r="F177" i="14"/>
  <c r="D2491" i="7"/>
  <c r="E1325" i="7"/>
  <c r="D1416" i="14"/>
  <c r="F1714" i="10"/>
  <c r="G2180" i="10"/>
  <c r="F1536" i="7"/>
  <c r="E981" i="11"/>
  <c r="D1415" i="13"/>
  <c r="E1049" i="10"/>
  <c r="E757" i="10"/>
  <c r="F1468" i="10"/>
  <c r="F2403" i="7"/>
  <c r="F810" i="10"/>
  <c r="D2408" i="10"/>
  <c r="E1484" i="5"/>
  <c r="F1878" i="11"/>
  <c r="G1631" i="13"/>
  <c r="E1898" i="14"/>
  <c r="G1566" i="7"/>
  <c r="E1838" i="11"/>
  <c r="F1630" i="5"/>
  <c r="E775" i="10"/>
  <c r="E982" i="11"/>
  <c r="D1299" i="11"/>
  <c r="G818" i="13"/>
  <c r="G1411" i="11"/>
  <c r="F1410" i="11"/>
  <c r="F2258" i="7"/>
  <c r="D1947" i="10"/>
  <c r="E1925" i="10"/>
  <c r="F1450" i="10"/>
  <c r="G996" i="11"/>
  <c r="G3300" i="7"/>
  <c r="G680" i="5"/>
  <c r="G2203" i="5"/>
  <c r="D216" i="7"/>
  <c r="E1697" i="7"/>
  <c r="E1556" i="14"/>
  <c r="E3223" i="7"/>
  <c r="D1235" i="5"/>
  <c r="E1736" i="5"/>
  <c r="E1462" i="13"/>
  <c r="D2177" i="10"/>
  <c r="G3089" i="7"/>
  <c r="D483" i="5"/>
  <c r="F425" i="7"/>
  <c r="E850" i="14"/>
  <c r="E3450" i="7"/>
  <c r="F1199" i="10"/>
  <c r="G562" i="5"/>
  <c r="F213" i="14"/>
  <c r="D300" i="5"/>
  <c r="F1926" i="11"/>
  <c r="F1926" i="7"/>
  <c r="D2163" i="5"/>
  <c r="E2228" i="11"/>
  <c r="E1525" i="7"/>
  <c r="E2392" i="10"/>
  <c r="G925" i="10"/>
  <c r="G1115" i="13"/>
  <c r="D1462" i="11"/>
  <c r="E1231" i="13"/>
  <c r="D1237" i="14"/>
  <c r="G1397" i="5"/>
  <c r="G1707" i="14"/>
  <c r="F689" i="14"/>
  <c r="E1334" i="13"/>
  <c r="F1451" i="11"/>
  <c r="D1155" i="11"/>
  <c r="G1296" i="11"/>
  <c r="F86" i="14"/>
  <c r="D559" i="10"/>
  <c r="D2995" i="7"/>
  <c r="E186" i="7"/>
  <c r="E159" i="7"/>
  <c r="G1633" i="13"/>
  <c r="G2948" i="7"/>
  <c r="G1249" i="5"/>
  <c r="D1437" i="13"/>
  <c r="D423" i="13"/>
  <c r="F1381" i="13"/>
  <c r="F1657" i="7"/>
  <c r="G1354" i="13"/>
  <c r="G82" i="10"/>
  <c r="F1776" i="7"/>
  <c r="D869" i="10"/>
  <c r="E1639" i="13"/>
  <c r="G2263" i="10"/>
  <c r="D2292" i="11"/>
  <c r="E292" i="5"/>
  <c r="D364" i="7"/>
  <c r="E619" i="13"/>
  <c r="D1519" i="10"/>
  <c r="G2129" i="11"/>
  <c r="G2276" i="11"/>
  <c r="F2347" i="11"/>
  <c r="G1790" i="11"/>
  <c r="F2113" i="10"/>
  <c r="D1950" i="11"/>
  <c r="E2297" i="5"/>
  <c r="F1361" i="7"/>
  <c r="F1845" i="10"/>
  <c r="G1124" i="5"/>
  <c r="F1308" i="5"/>
  <c r="D1091" i="5"/>
  <c r="E575" i="13"/>
  <c r="E1823" i="14"/>
  <c r="D3274" i="7"/>
  <c r="E1871" i="11"/>
  <c r="G1700" i="11"/>
  <c r="F3096" i="7"/>
  <c r="G537" i="5"/>
  <c r="F1075" i="14"/>
  <c r="G1316" i="11"/>
  <c r="E1342" i="5"/>
  <c r="F984" i="10"/>
  <c r="F1367" i="13"/>
  <c r="E2577" i="7"/>
  <c r="F1095" i="13"/>
  <c r="D2419" i="10"/>
  <c r="E1769" i="13"/>
  <c r="D327" i="13"/>
  <c r="F1954" i="11"/>
  <c r="D93" i="14"/>
  <c r="E1847" i="11"/>
  <c r="F566" i="10"/>
  <c r="D1566" i="13"/>
  <c r="D425" i="7"/>
  <c r="F2052" i="5"/>
  <c r="F2859" i="7"/>
  <c r="G739" i="11"/>
  <c r="D1712" i="5"/>
  <c r="F1499" i="13"/>
  <c r="D1048" i="13"/>
  <c r="F1655" i="7"/>
  <c r="G541" i="11"/>
  <c r="G736" i="14"/>
  <c r="G1344" i="11"/>
  <c r="E2024" i="5"/>
  <c r="F125" i="5"/>
  <c r="D1995" i="11"/>
  <c r="G1696" i="14"/>
  <c r="D2122" i="5"/>
  <c r="D1621" i="11"/>
  <c r="G1290" i="11"/>
  <c r="E283" i="10"/>
  <c r="E40" i="10"/>
  <c r="D812" i="5"/>
  <c r="E311" i="7"/>
  <c r="F447" i="13"/>
  <c r="D1609" i="11"/>
  <c r="F49" i="14"/>
  <c r="E1847" i="14"/>
  <c r="F145" i="13"/>
  <c r="G1035" i="10"/>
  <c r="F104" i="5"/>
  <c r="F222" i="13"/>
  <c r="D1739" i="11"/>
  <c r="D1427" i="13"/>
  <c r="F1864" i="11"/>
  <c r="F2159" i="11"/>
  <c r="G1285" i="14"/>
  <c r="D2117" i="10"/>
  <c r="E2035" i="7"/>
  <c r="D1662" i="5"/>
  <c r="F3101" i="7"/>
  <c r="E1050" i="5"/>
  <c r="E2065" i="11"/>
  <c r="E1888" i="5"/>
  <c r="F672" i="11"/>
  <c r="G712" i="10"/>
  <c r="E1999" i="11"/>
  <c r="D2872" i="7"/>
  <c r="G1644" i="11"/>
  <c r="G2077" i="7"/>
  <c r="E1050" i="10"/>
  <c r="G92" i="14"/>
  <c r="D3278" i="7"/>
  <c r="G2877" i="7"/>
  <c r="F1550" i="5"/>
  <c r="E939" i="5"/>
  <c r="F571" i="11"/>
  <c r="G614" i="10"/>
  <c r="E748" i="14"/>
  <c r="G42" i="7"/>
  <c r="D641" i="10"/>
  <c r="F2264" i="10"/>
  <c r="D1214" i="11"/>
  <c r="G212" i="10"/>
  <c r="F26" i="7"/>
  <c r="G2242" i="10"/>
  <c r="F490" i="7"/>
  <c r="G703" i="11"/>
  <c r="D2338" i="10"/>
  <c r="E561" i="11"/>
  <c r="G2071" i="5"/>
  <c r="G1122" i="5"/>
  <c r="F888" i="11"/>
  <c r="E1363" i="10"/>
  <c r="D1251" i="11"/>
  <c r="G2821" i="7"/>
  <c r="G312" i="5"/>
  <c r="D1687" i="14"/>
  <c r="D560" i="13"/>
  <c r="E516" i="11"/>
  <c r="F1260" i="11"/>
  <c r="F1319" i="13"/>
  <c r="E1668" i="5"/>
  <c r="G618" i="10"/>
  <c r="G416" i="5"/>
  <c r="F1202" i="5"/>
  <c r="E1675" i="10"/>
  <c r="F880" i="10"/>
  <c r="D718" i="13"/>
  <c r="E1814" i="11"/>
  <c r="D244" i="10"/>
  <c r="F428" i="5"/>
  <c r="E879" i="10"/>
  <c r="G330" i="13"/>
  <c r="D768" i="11"/>
  <c r="G492" i="5"/>
  <c r="G513" i="14"/>
  <c r="E72" i="11"/>
  <c r="D1809" i="10"/>
  <c r="E1781" i="13"/>
  <c r="E2126" i="5"/>
  <c r="E1193" i="13"/>
  <c r="E161" i="11"/>
  <c r="E628" i="13"/>
  <c r="D1560" i="13"/>
  <c r="D3431" i="7"/>
  <c r="G1000" i="13"/>
  <c r="E800" i="14"/>
  <c r="G2249" i="11"/>
  <c r="F309" i="5"/>
  <c r="E2083" i="11"/>
  <c r="D2133" i="7"/>
  <c r="E1169" i="13"/>
  <c r="G806" i="14"/>
  <c r="D3391" i="7"/>
  <c r="D1644" i="13"/>
  <c r="E1598" i="11"/>
  <c r="F2810" i="7"/>
  <c r="D712" i="13"/>
  <c r="E2164" i="7"/>
  <c r="D1907" i="5"/>
  <c r="F1744" i="7"/>
  <c r="D2135" i="7"/>
  <c r="D1548" i="11"/>
  <c r="D1167" i="13"/>
  <c r="F225" i="13"/>
  <c r="F656" i="14"/>
  <c r="F2085" i="11"/>
  <c r="F1475" i="10"/>
  <c r="E1870" i="14"/>
  <c r="G18" i="14"/>
  <c r="F1964" i="11"/>
  <c r="G1163" i="10"/>
  <c r="G1120" i="11"/>
  <c r="F1102" i="13"/>
  <c r="F977" i="10"/>
  <c r="F1916" i="5"/>
  <c r="E1043" i="11"/>
  <c r="G3389" i="7"/>
  <c r="F102" i="14"/>
  <c r="F2014" i="10"/>
  <c r="D1515" i="13"/>
  <c r="D2229" i="11"/>
  <c r="D728" i="11"/>
  <c r="F366" i="13"/>
  <c r="D1568" i="13"/>
  <c r="E519" i="14"/>
  <c r="F1356" i="13"/>
  <c r="E1819" i="7"/>
  <c r="D1333" i="5"/>
  <c r="G2065" i="7"/>
  <c r="G594" i="11"/>
  <c r="E1501" i="11"/>
  <c r="D98" i="10"/>
  <c r="D417" i="7"/>
  <c r="F1658" i="7"/>
  <c r="D55" i="7"/>
  <c r="G2179" i="11"/>
  <c r="D1688" i="14"/>
  <c r="D1792" i="10"/>
  <c r="G483" i="7"/>
  <c r="G2296" i="10"/>
  <c r="E2153" i="10"/>
  <c r="D1018" i="10"/>
  <c r="F1906" i="10"/>
  <c r="F287" i="7"/>
  <c r="D883" i="10"/>
  <c r="D75" i="11"/>
  <c r="D683" i="10"/>
  <c r="G179" i="7"/>
  <c r="F1643" i="5"/>
  <c r="D3164" i="7"/>
  <c r="F1459" i="11"/>
  <c r="F1259" i="13"/>
  <c r="E1028" i="13"/>
  <c r="E1558" i="5"/>
  <c r="G1201" i="10"/>
  <c r="D1823" i="7"/>
  <c r="G2153" i="7"/>
  <c r="E1220" i="13"/>
  <c r="F589" i="10"/>
  <c r="F227" i="13"/>
  <c r="F313" i="14"/>
  <c r="F728" i="10"/>
  <c r="E2113" i="10"/>
  <c r="D1777" i="13"/>
  <c r="F1339" i="11"/>
  <c r="E2141" i="10"/>
  <c r="G1906" i="11"/>
  <c r="G745" i="11"/>
  <c r="D1527" i="5"/>
  <c r="E1610" i="10"/>
  <c r="E1632" i="13"/>
  <c r="G1084" i="5"/>
  <c r="G1679" i="5"/>
  <c r="F111" i="13"/>
  <c r="F637" i="13"/>
  <c r="E1549" i="14"/>
  <c r="F1364" i="10"/>
  <c r="D52" i="11"/>
  <c r="E936" i="11"/>
  <c r="D175" i="5"/>
  <c r="F1371" i="11"/>
  <c r="F1766" i="13"/>
  <c r="D2030" i="10"/>
  <c r="F141" i="7"/>
  <c r="F3046" i="7"/>
  <c r="E2019" i="5"/>
  <c r="F1123" i="13"/>
  <c r="E1630" i="10"/>
  <c r="D1404" i="14"/>
  <c r="F476" i="11"/>
  <c r="G1732" i="5"/>
  <c r="G1474" i="14"/>
  <c r="E406" i="7"/>
  <c r="E2000" i="11"/>
  <c r="E855" i="11"/>
  <c r="E1277" i="14"/>
  <c r="G18" i="10"/>
  <c r="D1367" i="5"/>
  <c r="E1765" i="10"/>
  <c r="D419" i="5"/>
  <c r="G2020" i="11"/>
  <c r="D884" i="5"/>
  <c r="F989" i="11"/>
  <c r="D1388" i="5"/>
  <c r="F782" i="10"/>
  <c r="G2089" i="7"/>
  <c r="G772" i="13"/>
  <c r="G1046" i="13"/>
  <c r="E1040" i="5"/>
  <c r="F1120" i="10"/>
  <c r="D1805" i="7"/>
  <c r="E144" i="10"/>
  <c r="F1489" i="7"/>
  <c r="E1718" i="13"/>
  <c r="D1716" i="11"/>
  <c r="E1691" i="10"/>
  <c r="D3294" i="7"/>
  <c r="F1288" i="11"/>
  <c r="E786" i="10"/>
  <c r="F2139" i="10"/>
  <c r="D2357" i="10"/>
  <c r="E1308" i="10"/>
  <c r="E1569" i="13"/>
  <c r="E2002" i="11"/>
  <c r="G1765" i="10"/>
  <c r="G1054" i="10"/>
  <c r="D1676" i="5"/>
  <c r="D1283" i="7"/>
  <c r="D1593" i="14"/>
  <c r="F1418" i="11"/>
  <c r="G160" i="7"/>
  <c r="E2241" i="10"/>
  <c r="E501" i="5"/>
  <c r="D170" i="13"/>
  <c r="E2703" i="7"/>
  <c r="G2209" i="10"/>
  <c r="F1212" i="10"/>
  <c r="E1690" i="10"/>
  <c r="G1990" i="7"/>
  <c r="E402" i="10"/>
  <c r="E3352" i="7"/>
  <c r="G479" i="14"/>
  <c r="E274" i="14"/>
  <c r="F2275" i="11"/>
  <c r="G2139" i="7"/>
  <c r="G1500" i="5"/>
  <c r="G2065" i="10"/>
  <c r="G1563" i="10"/>
  <c r="G515" i="10"/>
  <c r="E203" i="13"/>
  <c r="F647" i="14"/>
  <c r="G2152" i="7"/>
  <c r="G1240" i="5"/>
  <c r="F123" i="7"/>
  <c r="D1535" i="11"/>
  <c r="G1051" i="14"/>
  <c r="F848" i="11"/>
  <c r="F2030" i="11"/>
  <c r="G974" i="10"/>
  <c r="F1383" i="13"/>
  <c r="G2173" i="5"/>
  <c r="D1949" i="11"/>
  <c r="D229" i="14"/>
  <c r="E1808" i="11"/>
  <c r="E1369" i="13"/>
  <c r="E386" i="5"/>
  <c r="G1133" i="13"/>
  <c r="E20" i="11"/>
  <c r="F267" i="7"/>
  <c r="G1385" i="10"/>
  <c r="F1191" i="11"/>
  <c r="F297" i="11"/>
  <c r="F1614" i="14"/>
  <c r="E1986" i="7"/>
  <c r="G2330" i="11"/>
  <c r="E1303" i="13"/>
  <c r="G121" i="5"/>
  <c r="D595" i="11"/>
  <c r="D2206" i="7"/>
  <c r="G1512" i="14"/>
  <c r="D1814" i="11"/>
  <c r="G2311" i="10"/>
  <c r="E1425" i="13"/>
  <c r="E189" i="10"/>
  <c r="D1594" i="11"/>
  <c r="E278" i="10"/>
  <c r="E643" i="13"/>
  <c r="D415" i="5"/>
  <c r="E869" i="5"/>
  <c r="E255" i="5"/>
  <c r="E1147" i="11"/>
  <c r="G812" i="5"/>
  <c r="F116" i="10"/>
  <c r="E2291" i="11"/>
  <c r="F2658" i="7"/>
  <c r="E2193" i="10"/>
  <c r="E1914" i="7"/>
  <c r="G1661" i="11"/>
  <c r="F905" i="10"/>
  <c r="E529" i="11"/>
  <c r="E1121" i="10"/>
  <c r="E1111" i="10"/>
  <c r="G556" i="11"/>
  <c r="D1569" i="14"/>
  <c r="E906" i="14"/>
  <c r="D1274" i="11"/>
  <c r="G2167" i="7"/>
  <c r="D873" i="10"/>
  <c r="E396" i="10"/>
  <c r="E635" i="5"/>
  <c r="D941" i="14"/>
  <c r="D1208" i="5"/>
  <c r="E1027" i="11"/>
  <c r="D1856" i="14"/>
  <c r="E2273" i="11"/>
  <c r="G536" i="5"/>
  <c r="F1172" i="5"/>
  <c r="G2157" i="10"/>
  <c r="G1478" i="14"/>
  <c r="D933" i="5"/>
  <c r="D2951" i="7"/>
  <c r="F1017" i="14"/>
  <c r="G2273" i="7"/>
  <c r="F1345" i="5"/>
  <c r="F1907" i="5"/>
  <c r="D1060" i="10"/>
  <c r="F1319" i="10"/>
  <c r="G229" i="7"/>
  <c r="E463" i="14"/>
  <c r="F1825" i="7"/>
  <c r="F1506" i="10"/>
  <c r="D64" i="5"/>
  <c r="F2225" i="10"/>
  <c r="E944" i="13"/>
  <c r="G3348" i="7"/>
  <c r="G436" i="14"/>
  <c r="D2779" i="7"/>
  <c r="F662" i="10"/>
  <c r="G2265" i="7"/>
  <c r="D3168" i="7"/>
  <c r="E168" i="5"/>
  <c r="F708" i="14"/>
  <c r="D709" i="14"/>
  <c r="G1954" i="10"/>
  <c r="G642" i="5"/>
  <c r="G431" i="5"/>
  <c r="G91" i="7"/>
  <c r="D1284" i="5"/>
  <c r="F1442" i="14"/>
  <c r="F437" i="13"/>
  <c r="D1176" i="5"/>
  <c r="G1652" i="13"/>
  <c r="F2063" i="5"/>
  <c r="D873" i="11"/>
  <c r="G1164" i="11"/>
  <c r="E880" i="11"/>
  <c r="F2229" i="10"/>
  <c r="E1736" i="10"/>
  <c r="E129" i="14"/>
  <c r="E884" i="14"/>
  <c r="G1123" i="13"/>
  <c r="E1400" i="13"/>
  <c r="D263" i="14"/>
  <c r="D2423" i="11"/>
  <c r="G873" i="10"/>
  <c r="D1613" i="13"/>
  <c r="F2047" i="10"/>
  <c r="D1725" i="7"/>
  <c r="E50" i="14"/>
  <c r="D1283" i="14"/>
  <c r="G1873" i="14"/>
  <c r="D1638" i="7"/>
  <c r="D1084" i="14"/>
  <c r="E2893" i="7"/>
  <c r="G1961" i="11"/>
  <c r="E1432" i="10"/>
  <c r="G2073" i="5"/>
  <c r="G233" i="11"/>
  <c r="G2518" i="7"/>
  <c r="D1633" i="14"/>
  <c r="G1821" i="7"/>
  <c r="D1341" i="11"/>
  <c r="G1599" i="13"/>
  <c r="D223" i="10"/>
  <c r="D1829" i="11"/>
  <c r="F1020" i="11"/>
  <c r="D1742" i="7"/>
  <c r="E594" i="5"/>
  <c r="G2115" i="10"/>
  <c r="F596" i="10"/>
  <c r="G1047" i="11"/>
  <c r="F833" i="11"/>
  <c r="F1236" i="11"/>
  <c r="G2177" i="11"/>
  <c r="E1451" i="14"/>
  <c r="F415" i="11"/>
  <c r="D3426" i="7"/>
  <c r="E1535" i="7"/>
  <c r="E862" i="14"/>
  <c r="E2205" i="10"/>
  <c r="F1854" i="10"/>
  <c r="F578" i="14"/>
  <c r="D1431" i="11"/>
  <c r="D681" i="10"/>
  <c r="F891" i="13"/>
  <c r="G886" i="13"/>
  <c r="F316" i="11"/>
  <c r="G28" i="7"/>
  <c r="E560" i="10"/>
  <c r="E1433" i="7"/>
  <c r="F568" i="5"/>
  <c r="G370" i="7"/>
  <c r="E919" i="11"/>
  <c r="D1190" i="13"/>
  <c r="G1997" i="5"/>
  <c r="E2150" i="11"/>
  <c r="F1573" i="13"/>
  <c r="F3383" i="7"/>
  <c r="E1797" i="13"/>
  <c r="D588" i="5"/>
  <c r="G1370" i="11"/>
  <c r="D1254" i="13"/>
  <c r="D1752" i="7"/>
  <c r="G1212" i="10"/>
  <c r="F1064" i="10"/>
  <c r="F370" i="13"/>
  <c r="E482" i="10"/>
  <c r="G1529" i="7"/>
  <c r="D507" i="5"/>
  <c r="E1173" i="5"/>
  <c r="F201" i="11"/>
  <c r="F2232" i="7"/>
  <c r="E212" i="7"/>
  <c r="G252" i="11"/>
  <c r="G1083" i="10"/>
  <c r="G862" i="11"/>
  <c r="E2010" i="11"/>
  <c r="D1903" i="5"/>
  <c r="F1568" i="5"/>
  <c r="D1571" i="5"/>
  <c r="F3277" i="7"/>
  <c r="G2602" i="7"/>
  <c r="G3164" i="7"/>
  <c r="F2618" i="7"/>
  <c r="F1487" i="14"/>
  <c r="F2059" i="7"/>
  <c r="E1786" i="13"/>
  <c r="D414" i="10"/>
  <c r="F1891" i="5"/>
  <c r="G491" i="14"/>
  <c r="G1496" i="10"/>
  <c r="D2291" i="11"/>
  <c r="F1029" i="5"/>
  <c r="F154" i="5"/>
  <c r="D1968" i="7"/>
  <c r="D152" i="7"/>
  <c r="D1580" i="5"/>
  <c r="E1033" i="13"/>
  <c r="F2530" i="7"/>
  <c r="F2209" i="10"/>
  <c r="E1825" i="7"/>
  <c r="D1512" i="11"/>
  <c r="G962" i="13"/>
  <c r="D850" i="14"/>
  <c r="E810" i="10"/>
  <c r="D2180" i="11"/>
  <c r="F291" i="10"/>
  <c r="F301" i="7"/>
  <c r="F255" i="10"/>
  <c r="E1997" i="7"/>
  <c r="F604" i="13"/>
  <c r="G2925" i="7"/>
  <c r="E1767" i="5"/>
  <c r="E48" i="5"/>
  <c r="G473" i="7"/>
  <c r="D2123" i="7"/>
  <c r="F1228" i="14"/>
  <c r="E19" i="10"/>
  <c r="G508" i="5"/>
  <c r="D454" i="10"/>
  <c r="D1730" i="10"/>
  <c r="E1686" i="5"/>
  <c r="G2037" i="7"/>
  <c r="D1040" i="11"/>
  <c r="F382" i="7"/>
  <c r="G1316" i="13"/>
  <c r="D534" i="10"/>
  <c r="E411" i="11"/>
  <c r="G1384" i="5"/>
  <c r="F1272" i="5"/>
  <c r="E2137" i="7"/>
  <c r="G1165" i="11"/>
  <c r="G3365" i="7"/>
  <c r="D1108" i="13"/>
  <c r="D2123" i="11"/>
  <c r="E2401" i="11"/>
  <c r="F848" i="14"/>
  <c r="E371" i="10"/>
  <c r="G791" i="14"/>
  <c r="G900" i="14"/>
  <c r="D1619" i="10"/>
  <c r="F921" i="10"/>
  <c r="E600" i="5"/>
  <c r="D1867" i="5"/>
  <c r="D1819" i="5"/>
  <c r="F423" i="10"/>
  <c r="G1103" i="5"/>
  <c r="F942" i="10"/>
  <c r="G2318" i="7"/>
  <c r="G1246" i="13"/>
  <c r="G1695" i="11"/>
  <c r="G2391" i="10"/>
  <c r="G55" i="7"/>
  <c r="F1674" i="14"/>
  <c r="G2370" i="7"/>
  <c r="D2916" i="7"/>
  <c r="D1158" i="10"/>
  <c r="F2425" i="7"/>
  <c r="E2352" i="11"/>
  <c r="E1500" i="11"/>
  <c r="E1069" i="13"/>
  <c r="F306" i="13"/>
  <c r="G2023" i="5"/>
  <c r="D475" i="5"/>
  <c r="E1505" i="10"/>
  <c r="G1050" i="5"/>
  <c r="D1916" i="11"/>
  <c r="D1334" i="11"/>
  <c r="F1965" i="10"/>
  <c r="E1141" i="13"/>
  <c r="E1430" i="7"/>
  <c r="E1290" i="14"/>
  <c r="D185" i="13"/>
  <c r="E198" i="14"/>
  <c r="D1074" i="13"/>
  <c r="F1702" i="11"/>
  <c r="G3160" i="7"/>
  <c r="F965" i="10"/>
  <c r="D362" i="11"/>
  <c r="F927" i="13"/>
  <c r="G1354" i="7"/>
  <c r="G1322" i="7"/>
  <c r="D79" i="7"/>
  <c r="E1783" i="10"/>
  <c r="F1344" i="14"/>
  <c r="D1956" i="11"/>
  <c r="E1995" i="11"/>
  <c r="G892" i="11"/>
  <c r="E739" i="5"/>
  <c r="E1499" i="10"/>
  <c r="G829" i="5"/>
  <c r="D2020" i="7"/>
  <c r="F2439" i="7"/>
  <c r="E187" i="10"/>
  <c r="E1123" i="14"/>
  <c r="F151" i="14"/>
  <c r="E2260" i="11"/>
  <c r="E829" i="11"/>
  <c r="F2435" i="10"/>
  <c r="F1694" i="5"/>
  <c r="D108" i="14"/>
  <c r="F1147" i="10"/>
  <c r="G1237" i="10"/>
  <c r="D732" i="11"/>
  <c r="D39" i="11"/>
  <c r="D1593" i="13"/>
  <c r="D1067" i="10"/>
  <c r="F1280" i="13"/>
  <c r="F787" i="10"/>
  <c r="F320" i="5"/>
  <c r="F2030" i="10"/>
  <c r="F2540" i="7"/>
  <c r="D278" i="5"/>
  <c r="E1813" i="14"/>
  <c r="E645" i="13"/>
  <c r="F1364" i="7"/>
  <c r="F1780" i="13"/>
  <c r="D850" i="13"/>
  <c r="E3013" i="7"/>
  <c r="D1532" i="10"/>
  <c r="E1144" i="13"/>
  <c r="E948" i="5"/>
  <c r="D1697" i="11"/>
  <c r="D487" i="11"/>
  <c r="F1674" i="10"/>
  <c r="D1774" i="10"/>
  <c r="G542" i="11"/>
  <c r="G493" i="11"/>
  <c r="D1555" i="13"/>
  <c r="E2866" i="7"/>
  <c r="F568" i="11"/>
  <c r="F226" i="5"/>
  <c r="G1485" i="11"/>
  <c r="D1723" i="13"/>
  <c r="D1430" i="10"/>
  <c r="F402" i="13"/>
  <c r="G2017" i="5"/>
  <c r="F1998" i="10"/>
  <c r="E387" i="7"/>
  <c r="D1919" i="10"/>
  <c r="D1247" i="13"/>
  <c r="G862" i="10"/>
  <c r="D1399" i="5"/>
  <c r="G179" i="10"/>
  <c r="D1172" i="13"/>
  <c r="E3098" i="7"/>
  <c r="D1365" i="5"/>
  <c r="G1559" i="14"/>
  <c r="E634" i="5"/>
  <c r="D946" i="11"/>
  <c r="F855" i="10"/>
  <c r="F1453" i="13"/>
  <c r="G209" i="13"/>
  <c r="F1930" i="7"/>
  <c r="G1723" i="11"/>
  <c r="E3312" i="7"/>
  <c r="F934" i="10"/>
  <c r="F1353" i="14"/>
  <c r="G409" i="7"/>
  <c r="G4" i="10"/>
  <c r="D1102" i="13"/>
  <c r="G3066" i="7"/>
  <c r="E1313" i="10"/>
  <c r="G1148" i="13"/>
  <c r="F232" i="11"/>
  <c r="G1797" i="10"/>
  <c r="E830" i="11"/>
  <c r="D454" i="13"/>
  <c r="E1307" i="11"/>
  <c r="D827" i="14"/>
  <c r="F2093" i="11"/>
  <c r="E1632" i="5"/>
  <c r="D1306" i="10"/>
  <c r="D535" i="5"/>
  <c r="F877" i="5"/>
  <c r="G1973" i="11"/>
  <c r="E1747" i="11"/>
  <c r="D1858" i="7"/>
  <c r="D2571" i="7"/>
  <c r="E194" i="11"/>
  <c r="F56" i="7"/>
  <c r="E1507" i="5"/>
  <c r="G1646" i="5"/>
  <c r="G1029" i="11"/>
  <c r="G1101" i="5"/>
  <c r="G759" i="14"/>
  <c r="G433" i="14"/>
  <c r="E1825" i="14"/>
  <c r="F329" i="14"/>
  <c r="D1690" i="5"/>
  <c r="G1292" i="11"/>
  <c r="G1463" i="14"/>
  <c r="D318" i="10"/>
  <c r="G990" i="10"/>
  <c r="F1496" i="7"/>
  <c r="F993" i="13"/>
  <c r="D1880" i="7"/>
  <c r="D1750" i="11"/>
  <c r="D797" i="5"/>
  <c r="F461" i="13"/>
  <c r="G1542" i="11"/>
  <c r="E1377" i="7"/>
  <c r="F426" i="7"/>
  <c r="G1386" i="10"/>
  <c r="G1396" i="7"/>
  <c r="G2225" i="7"/>
  <c r="F1394" i="13"/>
  <c r="F2223" i="10"/>
  <c r="F2253" i="7"/>
  <c r="E1172" i="5"/>
  <c r="D724" i="14"/>
  <c r="D1606" i="11"/>
  <c r="E1623" i="7"/>
  <c r="G1960" i="7"/>
  <c r="D402" i="7"/>
  <c r="E783" i="11"/>
  <c r="E1069" i="5"/>
  <c r="E201" i="10"/>
  <c r="D2370" i="11"/>
  <c r="G2386" i="7"/>
  <c r="G1117" i="10"/>
  <c r="F1688" i="7"/>
  <c r="G1829" i="11"/>
  <c r="G824" i="13"/>
  <c r="E1132" i="10"/>
  <c r="F733" i="13"/>
  <c r="E637" i="14"/>
  <c r="E819" i="10"/>
  <c r="D2262" i="10"/>
  <c r="E3146" i="7"/>
  <c r="E412" i="5"/>
  <c r="F1050" i="11"/>
  <c r="F147" i="14"/>
  <c r="E2693" i="7"/>
  <c r="F1349" i="13"/>
  <c r="D514" i="10"/>
  <c r="G946" i="10"/>
  <c r="F881" i="11"/>
  <c r="D1721" i="10"/>
  <c r="F223" i="11"/>
  <c r="E1337" i="11"/>
  <c r="E2214" i="11"/>
  <c r="G2178" i="5"/>
  <c r="G2059" i="11"/>
  <c r="F534" i="5"/>
  <c r="F1246" i="11"/>
  <c r="E323" i="11"/>
  <c r="F395" i="11"/>
  <c r="G1349" i="7"/>
  <c r="D893" i="10"/>
  <c r="E902" i="13"/>
  <c r="E2308" i="11"/>
  <c r="F606" i="13"/>
  <c r="D417" i="5"/>
  <c r="D1670" i="11"/>
  <c r="D937" i="10"/>
  <c r="F1372" i="11"/>
  <c r="F391" i="14"/>
  <c r="F1445" i="10"/>
  <c r="D1043" i="10"/>
  <c r="G1187" i="5"/>
  <c r="F130" i="11"/>
  <c r="G765" i="13"/>
  <c r="D2799" i="7"/>
  <c r="D2888" i="7"/>
  <c r="D3341" i="7"/>
  <c r="G2202" i="11"/>
  <c r="E2431" i="11"/>
  <c r="G300" i="11"/>
  <c r="D1160" i="5"/>
  <c r="D740" i="13"/>
  <c r="E1647" i="13"/>
  <c r="D841" i="10"/>
  <c r="G1670" i="10"/>
  <c r="G2024" i="10"/>
  <c r="D1493" i="13"/>
  <c r="E1641" i="5"/>
  <c r="D28" i="7"/>
  <c r="E1559" i="13"/>
  <c r="D1239" i="13"/>
  <c r="G1976" i="10"/>
  <c r="E2172" i="5"/>
  <c r="E1009" i="13"/>
  <c r="G693" i="11"/>
  <c r="D1516" i="11"/>
  <c r="D139" i="7"/>
  <c r="F1538" i="11"/>
  <c r="D1543" i="11"/>
  <c r="G1840" i="5"/>
  <c r="G2123" i="10"/>
  <c r="D904" i="11"/>
  <c r="F2283" i="7"/>
  <c r="E1313" i="7"/>
  <c r="D367" i="7"/>
  <c r="D1808" i="10"/>
  <c r="G1102" i="10"/>
  <c r="E843" i="5"/>
  <c r="G1295" i="14"/>
  <c r="D1405" i="10"/>
  <c r="F1560" i="7"/>
  <c r="G1994" i="14"/>
  <c r="G316" i="10"/>
  <c r="E1790" i="13"/>
  <c r="D1467" i="10"/>
  <c r="D3112" i="7"/>
  <c r="G609" i="14"/>
  <c r="D811" i="13"/>
  <c r="G1702" i="10"/>
  <c r="D1391" i="10"/>
  <c r="G2524" i="7"/>
  <c r="E111" i="13"/>
  <c r="D169" i="5"/>
  <c r="D619" i="10"/>
  <c r="D779" i="5"/>
  <c r="D1262" i="11"/>
  <c r="D2010" i="11"/>
  <c r="D597" i="10"/>
  <c r="F733" i="14"/>
  <c r="F1611" i="14"/>
  <c r="D1400" i="11"/>
  <c r="G478" i="13"/>
  <c r="D2437" i="7"/>
  <c r="D901" i="10"/>
  <c r="F1211" i="11"/>
  <c r="F878" i="10"/>
  <c r="D1308" i="11"/>
  <c r="G345" i="10"/>
  <c r="D1694" i="5"/>
  <c r="G3453" i="7"/>
  <c r="D1442" i="7"/>
  <c r="F1301" i="14"/>
  <c r="D532" i="10"/>
  <c r="D2190" i="7"/>
  <c r="E898" i="11"/>
  <c r="F806" i="5"/>
  <c r="G1086" i="11"/>
  <c r="D1820" i="7"/>
  <c r="F115" i="11"/>
  <c r="D1612" i="13"/>
  <c r="D314" i="7"/>
  <c r="E12" i="13"/>
  <c r="D2341" i="11"/>
  <c r="G1423" i="13"/>
  <c r="D1173" i="13"/>
  <c r="D1192" i="13"/>
  <c r="G1634" i="14"/>
  <c r="D886" i="11"/>
  <c r="D2304" i="11"/>
  <c r="F2053" i="10"/>
  <c r="D1402" i="10"/>
  <c r="D625" i="14"/>
  <c r="F1042" i="14"/>
  <c r="G632" i="11"/>
  <c r="F2009" i="7"/>
  <c r="G2178" i="10"/>
  <c r="F1433" i="10"/>
  <c r="F1749" i="5"/>
  <c r="G1225" i="10"/>
  <c r="E1911" i="5"/>
  <c r="G2278" i="10"/>
  <c r="E1580" i="5"/>
  <c r="E720" i="11"/>
  <c r="F1904" i="10"/>
  <c r="F1557" i="11"/>
  <c r="G1176" i="10"/>
  <c r="G2579" i="7"/>
  <c r="G3421" i="7"/>
  <c r="D1350" i="5"/>
  <c r="F2453" i="10"/>
  <c r="E2196" i="11"/>
  <c r="E1359" i="11"/>
  <c r="F541" i="5"/>
  <c r="D2719" i="7"/>
  <c r="G1644" i="13"/>
  <c r="G1868" i="14"/>
  <c r="D1768" i="5"/>
  <c r="E2178" i="11"/>
  <c r="F2434" i="7"/>
  <c r="F1154" i="13"/>
  <c r="G1795" i="7"/>
  <c r="E1449" i="10"/>
  <c r="F2365" i="7"/>
  <c r="D2055" i="7"/>
  <c r="E514" i="13"/>
  <c r="E14" i="11"/>
  <c r="E1356" i="11"/>
  <c r="E1225" i="13"/>
  <c r="D722" i="10"/>
  <c r="D2338" i="11"/>
  <c r="E860" i="13"/>
  <c r="E1696" i="13"/>
  <c r="E2388" i="10"/>
  <c r="F1186" i="11"/>
  <c r="F501" i="10"/>
  <c r="E473" i="5"/>
  <c r="E3342" i="7"/>
  <c r="D452" i="5"/>
  <c r="E1701" i="5"/>
  <c r="D1939" i="11"/>
  <c r="D1218" i="14"/>
  <c r="G1466" i="11"/>
  <c r="E1202" i="10"/>
  <c r="F28" i="13"/>
  <c r="G14" i="10"/>
  <c r="D1457" i="7"/>
  <c r="G426" i="7"/>
  <c r="G1359" i="11"/>
  <c r="E442" i="13"/>
  <c r="F1817" i="11"/>
  <c r="D387" i="10"/>
  <c r="D1546" i="13"/>
  <c r="E2144" i="7"/>
  <c r="D1810" i="7"/>
  <c r="F903" i="13"/>
  <c r="F1468" i="5"/>
  <c r="G2102" i="5"/>
  <c r="E103" i="7"/>
  <c r="F1863" i="14"/>
  <c r="D1390" i="14"/>
  <c r="D1824" i="5"/>
  <c r="E365" i="14"/>
  <c r="F1556" i="7"/>
  <c r="F972" i="10"/>
  <c r="G1284" i="5"/>
  <c r="G1995" i="11"/>
  <c r="F1347" i="11"/>
  <c r="E2322" i="10"/>
  <c r="F669" i="11"/>
  <c r="E268" i="10"/>
  <c r="D1412" i="10"/>
  <c r="E329" i="10"/>
  <c r="G1683" i="11"/>
  <c r="G1556" i="10"/>
  <c r="G2381" i="11"/>
  <c r="D339" i="5"/>
  <c r="D2191" i="7"/>
  <c r="F2164" i="5"/>
  <c r="G430" i="7"/>
  <c r="G517" i="13"/>
  <c r="G1140" i="10"/>
  <c r="G2332" i="7"/>
  <c r="G2355" i="10"/>
  <c r="F1305" i="14"/>
  <c r="G1143" i="10"/>
  <c r="D1654" i="10"/>
  <c r="E877" i="10"/>
  <c r="E1688" i="13"/>
  <c r="E1259" i="13"/>
  <c r="F1345" i="13"/>
  <c r="F303" i="5"/>
  <c r="D1783" i="10"/>
  <c r="E1929" i="11"/>
  <c r="G472" i="11"/>
  <c r="E89" i="7"/>
  <c r="G2205" i="7"/>
  <c r="D1958" i="10"/>
  <c r="G463" i="14"/>
  <c r="E780" i="5"/>
  <c r="E246" i="7"/>
  <c r="D1884" i="10"/>
  <c r="D1653" i="13"/>
  <c r="G677" i="11"/>
  <c r="F2028" i="11"/>
  <c r="E2256" i="10"/>
  <c r="D2075" i="10"/>
  <c r="F1300" i="5"/>
  <c r="E801" i="10"/>
  <c r="G862" i="5"/>
  <c r="G953" i="13"/>
  <c r="D38" i="11"/>
  <c r="G1653" i="13"/>
  <c r="D1045" i="5"/>
  <c r="F326" i="10"/>
  <c r="F1022" i="11"/>
  <c r="G331" i="13"/>
  <c r="F1628" i="10"/>
  <c r="G1437" i="11"/>
  <c r="F2047" i="11"/>
  <c r="E2576" i="7"/>
  <c r="E1233" i="11"/>
  <c r="F296" i="5"/>
  <c r="F702" i="10"/>
  <c r="E1115" i="10"/>
  <c r="F1024" i="13"/>
  <c r="D1403" i="10"/>
  <c r="E1532" i="5"/>
  <c r="D1083" i="5"/>
  <c r="G1311" i="13"/>
  <c r="G1250" i="11"/>
  <c r="D2298" i="5"/>
  <c r="G2230" i="10"/>
  <c r="F1495" i="5"/>
  <c r="E1213" i="10"/>
  <c r="D1085" i="14"/>
  <c r="G1534" i="13"/>
  <c r="F2464" i="7"/>
  <c r="E1232" i="13"/>
  <c r="D2359" i="10"/>
  <c r="G1008" i="13"/>
  <c r="D1324" i="13"/>
  <c r="F969" i="13"/>
  <c r="D72" i="14"/>
  <c r="D1275" i="10"/>
  <c r="E2181" i="5"/>
  <c r="F2166" i="10"/>
  <c r="F2094" i="11"/>
  <c r="D1264" i="5"/>
  <c r="G1312" i="10"/>
  <c r="D1072" i="13"/>
  <c r="E498" i="13"/>
  <c r="F1337" i="10"/>
  <c r="G401" i="10"/>
  <c r="D823" i="13"/>
  <c r="F1330" i="14"/>
  <c r="D1090" i="14"/>
  <c r="F459" i="10"/>
  <c r="G798" i="13"/>
  <c r="G215" i="5"/>
  <c r="E2120" i="11"/>
  <c r="E1647" i="10"/>
  <c r="E387" i="13"/>
  <c r="G1062" i="10"/>
  <c r="F811" i="13"/>
  <c r="D806" i="11"/>
  <c r="E1287" i="14"/>
  <c r="F2409" i="10"/>
  <c r="F1455" i="7"/>
  <c r="F918" i="11"/>
  <c r="E460" i="14"/>
  <c r="F167" i="10"/>
  <c r="G1041" i="10"/>
  <c r="D1772" i="7"/>
  <c r="E320" i="5"/>
  <c r="F392" i="5"/>
  <c r="F205" i="11"/>
  <c r="F1635" i="13"/>
  <c r="D2316" i="10"/>
  <c r="F2321" i="7"/>
  <c r="F790" i="14"/>
  <c r="G711" i="11"/>
  <c r="F1289" i="14"/>
  <c r="E1287" i="13"/>
  <c r="G2541" i="7"/>
  <c r="G713" i="11"/>
  <c r="G1852" i="7"/>
  <c r="F1116" i="14"/>
  <c r="G1538" i="13"/>
  <c r="E223" i="7"/>
  <c r="D915" i="10"/>
  <c r="G905" i="14"/>
  <c r="E875" i="10"/>
  <c r="D2011" i="11"/>
  <c r="F483" i="10"/>
  <c r="G1029" i="5"/>
  <c r="E13" i="7"/>
  <c r="F1206" i="5"/>
  <c r="G473" i="13"/>
  <c r="E1246" i="5"/>
  <c r="D2046" i="10"/>
  <c r="F161" i="10"/>
  <c r="G1375" i="10"/>
  <c r="F153" i="11"/>
  <c r="G2215" i="7"/>
  <c r="D2242" i="7"/>
  <c r="G530" i="11"/>
  <c r="F1087" i="13"/>
  <c r="E663" i="11"/>
  <c r="G1891" i="14"/>
  <c r="G2355" i="7"/>
  <c r="G1576" i="13"/>
  <c r="E601" i="13"/>
  <c r="D1706" i="5"/>
  <c r="G732" i="5"/>
  <c r="E1575" i="10"/>
  <c r="D1951" i="10"/>
  <c r="D1913" i="10"/>
  <c r="F2214" i="10"/>
  <c r="E129" i="10"/>
  <c r="E465" i="7"/>
  <c r="F1520" i="13"/>
  <c r="G2573" i="7"/>
  <c r="G490" i="14"/>
  <c r="E755" i="10"/>
  <c r="D852" i="5"/>
  <c r="E1142" i="10"/>
  <c r="E995" i="13"/>
  <c r="D1408" i="7"/>
  <c r="G574" i="10"/>
  <c r="F2079" i="5"/>
  <c r="G134" i="14"/>
  <c r="G1265" i="13"/>
  <c r="E2017" i="7"/>
  <c r="F1155" i="11"/>
  <c r="G3120" i="7"/>
  <c r="F1144" i="11"/>
  <c r="F660" i="5"/>
  <c r="E1642" i="14"/>
  <c r="G1622" i="14"/>
  <c r="E548" i="10"/>
  <c r="G210" i="5"/>
  <c r="E930" i="14"/>
  <c r="D435" i="7"/>
  <c r="D1194" i="11"/>
  <c r="E2521" i="7"/>
  <c r="E891" i="11"/>
  <c r="F440" i="11"/>
  <c r="G1185" i="13"/>
  <c r="D2015" i="10"/>
  <c r="G1653" i="10"/>
  <c r="E88" i="14"/>
  <c r="F1375" i="10"/>
  <c r="F784" i="10"/>
  <c r="E1999" i="10"/>
  <c r="F1742" i="11"/>
  <c r="G294" i="13"/>
  <c r="G907" i="14"/>
  <c r="E2404" i="7"/>
  <c r="D498" i="5"/>
  <c r="G1417" i="5"/>
  <c r="F3160" i="7"/>
  <c r="D499" i="7"/>
  <c r="D1570" i="5"/>
  <c r="F267" i="10"/>
  <c r="G1022" i="14"/>
  <c r="F407" i="11"/>
  <c r="F1051" i="11"/>
  <c r="D1224" i="13"/>
  <c r="F744" i="10"/>
  <c r="G806" i="10"/>
  <c r="G934" i="11"/>
  <c r="F1517" i="7"/>
  <c r="D1708" i="10"/>
  <c r="G3171" i="7"/>
  <c r="E1086" i="11"/>
  <c r="D242" i="5"/>
  <c r="E1209" i="11"/>
  <c r="F2264" i="5"/>
  <c r="G102" i="7"/>
  <c r="F1533" i="13"/>
  <c r="E887" i="5"/>
  <c r="E2238" i="7"/>
  <c r="D592" i="11"/>
  <c r="F2268" i="11"/>
  <c r="F1488" i="5"/>
  <c r="G1869" i="7"/>
  <c r="G2969" i="7"/>
  <c r="D1063" i="10"/>
  <c r="F1658" i="10"/>
  <c r="G1014" i="10"/>
  <c r="G1412" i="5"/>
  <c r="G763" i="10"/>
  <c r="E2886" i="7"/>
  <c r="E1665" i="7"/>
  <c r="E2373" i="10"/>
  <c r="D1731" i="7"/>
  <c r="E609" i="10"/>
  <c r="D790" i="14"/>
  <c r="G2935" i="7"/>
  <c r="G554" i="10"/>
  <c r="G1803" i="7"/>
  <c r="E570" i="11"/>
  <c r="G2305" i="10"/>
  <c r="G1852" i="14"/>
  <c r="E274" i="11"/>
  <c r="F1053" i="5"/>
  <c r="D1587" i="5"/>
  <c r="F1626" i="10"/>
  <c r="F65" i="7"/>
  <c r="D827" i="5"/>
  <c r="G1078" i="14"/>
  <c r="F1287" i="7"/>
  <c r="D1323" i="14"/>
  <c r="D520" i="10"/>
  <c r="F218" i="10"/>
  <c r="E2186" i="5"/>
  <c r="F2251" i="7"/>
  <c r="G1663" i="5"/>
  <c r="G148" i="5"/>
  <c r="G1143" i="14"/>
  <c r="G260" i="5"/>
  <c r="D2595" i="7"/>
  <c r="D1953" i="7"/>
  <c r="E1159" i="5"/>
  <c r="G1823" i="11"/>
  <c r="G533" i="14"/>
  <c r="G1111" i="14"/>
  <c r="F1066" i="11"/>
  <c r="F628" i="11"/>
  <c r="G286" i="11"/>
  <c r="G2437" i="10"/>
  <c r="D617" i="10"/>
  <c r="G1851" i="10"/>
  <c r="D3007" i="7"/>
  <c r="F3445" i="7"/>
  <c r="E1381" i="11"/>
  <c r="F895" i="11"/>
  <c r="E315" i="13"/>
  <c r="G1416" i="5"/>
  <c r="E1388" i="13"/>
  <c r="D2256" i="7"/>
  <c r="G1916" i="14"/>
  <c r="G1745" i="11"/>
  <c r="D2720" i="7"/>
  <c r="G1210" i="5"/>
  <c r="D21" i="13"/>
  <c r="E1200" i="13"/>
  <c r="F1075" i="5"/>
  <c r="G1517" i="11"/>
  <c r="G1221" i="5"/>
  <c r="D890" i="5"/>
  <c r="D3310" i="7"/>
  <c r="E1723" i="11"/>
  <c r="D2234" i="10"/>
  <c r="F3310" i="7"/>
  <c r="G2269" i="11"/>
  <c r="F882" i="11"/>
  <c r="D432" i="7"/>
  <c r="F2732" i="7"/>
  <c r="D2755" i="7"/>
  <c r="D2360" i="10"/>
  <c r="G1626" i="5"/>
  <c r="G3340" i="7"/>
  <c r="F1546" i="5"/>
  <c r="F1814" i="5"/>
  <c r="E1451" i="11"/>
  <c r="G362" i="13"/>
  <c r="E1256" i="11"/>
  <c r="D1697" i="5"/>
  <c r="F1467" i="11"/>
  <c r="D284" i="7"/>
  <c r="F206" i="13"/>
  <c r="E241" i="5"/>
  <c r="F1807" i="10"/>
  <c r="G1466" i="5"/>
  <c r="G2436" i="10"/>
  <c r="D1829" i="5"/>
  <c r="G1374" i="5"/>
  <c r="G787" i="13"/>
  <c r="F113" i="7"/>
  <c r="D1857" i="5"/>
  <c r="D133" i="11"/>
  <c r="D1115" i="10"/>
  <c r="F240" i="7"/>
  <c r="E1350" i="11"/>
  <c r="F3491" i="7"/>
  <c r="D1485" i="13"/>
  <c r="G1799" i="10"/>
  <c r="D1728" i="11"/>
  <c r="G1666" i="13"/>
  <c r="D162" i="7"/>
  <c r="D1290" i="11"/>
  <c r="G1816" i="7"/>
  <c r="E1378" i="5"/>
  <c r="G2248" i="10"/>
  <c r="G672" i="14"/>
  <c r="D1129" i="14"/>
  <c r="G337" i="10"/>
  <c r="G1833" i="14"/>
  <c r="D1600" i="7"/>
  <c r="D1643" i="10"/>
  <c r="E3180" i="7"/>
  <c r="G1287" i="5"/>
  <c r="E3188" i="7"/>
  <c r="F2500" i="7"/>
  <c r="F2508" i="7"/>
  <c r="G388" i="7"/>
  <c r="G2431" i="11"/>
  <c r="D1536" i="10"/>
  <c r="F3127" i="7"/>
  <c r="G736" i="13"/>
  <c r="F1010" i="13"/>
  <c r="F2331" i="10"/>
  <c r="G1538" i="10"/>
  <c r="E1204" i="13"/>
  <c r="F1205" i="13"/>
  <c r="D3021" i="7"/>
  <c r="E1331" i="11"/>
  <c r="D252" i="11"/>
  <c r="D1874" i="14"/>
  <c r="F1470" i="10"/>
  <c r="G1552" i="11"/>
  <c r="D1752" i="5"/>
  <c r="E1098" i="11"/>
  <c r="D956" i="10"/>
  <c r="F637" i="5"/>
  <c r="E1491" i="11"/>
  <c r="F1841" i="10"/>
  <c r="E689" i="14"/>
  <c r="D402" i="10"/>
  <c r="G1442" i="11"/>
  <c r="E961" i="11"/>
  <c r="D3317" i="7"/>
  <c r="G3488" i="7"/>
  <c r="F256" i="10"/>
  <c r="E318" i="11"/>
  <c r="E1424" i="5"/>
  <c r="E2753" i="7"/>
  <c r="G1860" i="10"/>
  <c r="E1251" i="13"/>
  <c r="D104" i="13"/>
  <c r="E1078" i="11"/>
  <c r="D3090" i="7"/>
  <c r="F1380" i="10"/>
  <c r="G2114" i="7"/>
  <c r="G3159" i="7"/>
  <c r="F1415" i="13"/>
  <c r="G1985" i="5"/>
  <c r="E486" i="7"/>
  <c r="E1278" i="5"/>
  <c r="E2234" i="10"/>
  <c r="E1538" i="5"/>
  <c r="E1400" i="5"/>
  <c r="F2224" i="5"/>
  <c r="G1633" i="10"/>
  <c r="D99" i="13"/>
  <c r="D913" i="13"/>
  <c r="E290" i="13"/>
  <c r="D933" i="13"/>
  <c r="F1326" i="7"/>
  <c r="G1891" i="11"/>
  <c r="E1927" i="11"/>
  <c r="E606" i="14"/>
  <c r="D1752" i="10"/>
  <c r="G1792" i="11"/>
  <c r="G1324" i="5"/>
  <c r="G1377" i="11"/>
  <c r="G851" i="11"/>
  <c r="D279" i="14"/>
  <c r="E1316" i="10"/>
  <c r="D2228" i="11"/>
  <c r="D49" i="14"/>
  <c r="E1539" i="14"/>
  <c r="F1245" i="11"/>
  <c r="F671" i="13"/>
  <c r="F95" i="11"/>
  <c r="G1676" i="14"/>
  <c r="G1539" i="11"/>
  <c r="G1024" i="10"/>
  <c r="F1056" i="13"/>
  <c r="F2294" i="10"/>
  <c r="D703" i="5"/>
  <c r="G1725" i="14"/>
  <c r="F1575" i="11"/>
  <c r="G477" i="11"/>
  <c r="F2011" i="11"/>
  <c r="E931" i="13"/>
  <c r="D1259" i="10"/>
  <c r="E1041" i="11"/>
  <c r="D1618" i="7"/>
  <c r="D2351" i="7"/>
  <c r="G2413" i="11"/>
  <c r="G569" i="5"/>
  <c r="E440" i="13"/>
  <c r="F1390" i="13"/>
  <c r="F1520" i="11"/>
  <c r="E1702" i="11"/>
  <c r="D379" i="10"/>
  <c r="G1333" i="13"/>
  <c r="F608" i="10"/>
  <c r="E220" i="11"/>
  <c r="F1893" i="5"/>
  <c r="D1365" i="10"/>
  <c r="F1000" i="11"/>
  <c r="G1068" i="10"/>
  <c r="E1162" i="10"/>
  <c r="D2824" i="7"/>
  <c r="F734" i="10"/>
  <c r="D1929" i="10"/>
  <c r="E837" i="13"/>
  <c r="D1863" i="5"/>
  <c r="D1974" i="10"/>
  <c r="D574" i="10"/>
  <c r="E2140" i="7"/>
  <c r="G1383" i="14"/>
  <c r="G1633" i="11"/>
  <c r="D1948" i="14"/>
  <c r="D80" i="5"/>
  <c r="G2468" i="7"/>
  <c r="G1864" i="11"/>
  <c r="E2852" i="7"/>
  <c r="D2360" i="7"/>
  <c r="E1461" i="11"/>
  <c r="F244" i="11"/>
  <c r="F882" i="5"/>
  <c r="G835" i="11"/>
  <c r="F615" i="10"/>
  <c r="F86" i="7"/>
  <c r="D1208" i="13"/>
  <c r="E1456" i="13"/>
  <c r="F473" i="11"/>
  <c r="F1702" i="5"/>
  <c r="F2234" i="7"/>
  <c r="G486" i="7"/>
  <c r="F3482" i="7"/>
  <c r="F669" i="14"/>
  <c r="F1101" i="10"/>
  <c r="E1349" i="13"/>
  <c r="G1545" i="10"/>
  <c r="G1065" i="5"/>
  <c r="F2799" i="7"/>
  <c r="F3438" i="7"/>
  <c r="D1295" i="13"/>
  <c r="D929" i="10"/>
  <c r="G1097" i="10"/>
  <c r="G1501" i="10"/>
  <c r="F394" i="7"/>
  <c r="D1116" i="13"/>
  <c r="D419" i="10"/>
  <c r="D1983" i="11"/>
  <c r="E1227" i="13"/>
  <c r="G2963" i="7"/>
  <c r="F1822" i="5"/>
  <c r="G932" i="10"/>
  <c r="E1724" i="14"/>
  <c r="F37" i="10"/>
  <c r="G2076" i="11"/>
  <c r="G2143" i="11"/>
  <c r="F1143" i="10"/>
  <c r="F2190" i="7"/>
  <c r="E808" i="13"/>
  <c r="E1306" i="13"/>
  <c r="D1951" i="14"/>
  <c r="D679" i="10"/>
  <c r="F189" i="7"/>
  <c r="D697" i="14"/>
  <c r="E1382" i="13"/>
  <c r="E923" i="10"/>
  <c r="F64" i="7"/>
  <c r="F1810" i="10"/>
  <c r="D603" i="14"/>
  <c r="F169" i="7"/>
  <c r="F462" i="13"/>
  <c r="E1428" i="11"/>
  <c r="F67" i="7"/>
  <c r="E230" i="5"/>
  <c r="F845" i="10"/>
  <c r="E1894" i="7"/>
  <c r="G1843" i="7"/>
  <c r="D1662" i="7"/>
  <c r="D1507" i="13"/>
  <c r="G591" i="11"/>
  <c r="E260" i="10"/>
  <c r="E3297" i="7"/>
  <c r="G1196" i="14"/>
  <c r="D1815" i="7"/>
  <c r="G2944" i="7"/>
  <c r="G2361" i="7"/>
  <c r="E358" i="13"/>
  <c r="E1003" i="10"/>
  <c r="F118" i="5"/>
  <c r="E958" i="5"/>
  <c r="G674" i="11"/>
  <c r="D1956" i="10"/>
  <c r="D778" i="11"/>
  <c r="D1793" i="14"/>
  <c r="F471" i="14"/>
  <c r="E449" i="14"/>
  <c r="F2200" i="5"/>
  <c r="G1309" i="7"/>
  <c r="D9" i="14"/>
  <c r="G959" i="10"/>
  <c r="E2137" i="10"/>
  <c r="G734" i="11"/>
  <c r="G1563" i="5"/>
  <c r="E1443" i="10"/>
  <c r="E1787" i="10"/>
  <c r="D1380" i="14"/>
  <c r="F1900" i="7"/>
  <c r="D678" i="14"/>
  <c r="G1478" i="10"/>
  <c r="D1870" i="11"/>
  <c r="D2687" i="7"/>
  <c r="E2334" i="7"/>
  <c r="D1017" i="10"/>
  <c r="F1219" i="5"/>
  <c r="F1655" i="11"/>
  <c r="F1047" i="11"/>
  <c r="F2598" i="7"/>
  <c r="D2067" i="10"/>
  <c r="G300" i="7"/>
  <c r="E2075" i="7"/>
  <c r="F1343" i="13"/>
  <c r="G439" i="10"/>
  <c r="F1643" i="7"/>
  <c r="E2320" i="7"/>
  <c r="G2710" i="7"/>
  <c r="E562" i="5"/>
  <c r="F428" i="7"/>
  <c r="D1872" i="10"/>
  <c r="F1668" i="10"/>
  <c r="F2278" i="10"/>
  <c r="G377" i="10"/>
  <c r="D1103" i="11"/>
  <c r="D1162" i="13"/>
  <c r="G576" i="11"/>
  <c r="G359" i="10"/>
  <c r="D290" i="10"/>
  <c r="G982" i="11"/>
  <c r="D461" i="11"/>
  <c r="D682" i="10"/>
  <c r="D1722" i="10"/>
  <c r="F1161" i="10"/>
  <c r="G3116" i="7"/>
  <c r="E1602" i="10"/>
  <c r="G1852" i="11"/>
  <c r="E2340" i="10"/>
  <c r="F2189" i="7"/>
  <c r="D1369" i="13"/>
  <c r="G2224" i="7"/>
  <c r="G1094" i="11"/>
  <c r="F774" i="10"/>
  <c r="E2101" i="10"/>
  <c r="G1970" i="14"/>
  <c r="E885" i="13"/>
  <c r="E95" i="5"/>
  <c r="E261" i="5"/>
  <c r="D1972" i="10"/>
  <c r="D3468" i="7"/>
  <c r="E2652" i="7"/>
  <c r="G1020" i="5"/>
  <c r="G2142" i="7"/>
  <c r="D3311" i="7"/>
  <c r="G799" i="14"/>
  <c r="D1429" i="11"/>
  <c r="E45" i="5"/>
  <c r="G243" i="5"/>
  <c r="E741" i="10"/>
  <c r="F286" i="13"/>
  <c r="E3480" i="7"/>
  <c r="G543" i="10"/>
  <c r="E395" i="14"/>
  <c r="G604" i="5"/>
  <c r="D970" i="11"/>
  <c r="E1439" i="5"/>
  <c r="G878" i="11"/>
  <c r="E1822" i="5"/>
  <c r="D1122" i="11"/>
  <c r="D3027" i="7"/>
  <c r="D2218" i="10"/>
  <c r="E1351" i="10"/>
  <c r="F1151" i="13"/>
  <c r="E2226" i="10"/>
  <c r="E172" i="10"/>
  <c r="F1899" i="14"/>
  <c r="D1318" i="11"/>
  <c r="F923" i="14"/>
  <c r="F231" i="5"/>
  <c r="D774" i="14"/>
  <c r="F1350" i="7"/>
  <c r="D135" i="14"/>
  <c r="F1707" i="13"/>
  <c r="D2073" i="7"/>
  <c r="D2004" i="5"/>
  <c r="F77" i="10"/>
  <c r="E406" i="11"/>
  <c r="E1521" i="10"/>
  <c r="D1398" i="11"/>
  <c r="D754" i="5"/>
  <c r="D420" i="10"/>
  <c r="D2611" i="7"/>
  <c r="G686" i="14"/>
  <c r="F1692" i="13"/>
  <c r="E286" i="10"/>
  <c r="E909" i="11"/>
  <c r="F2006" i="5"/>
  <c r="E923" i="11"/>
  <c r="D1077" i="5"/>
  <c r="E1087" i="10"/>
  <c r="G1674" i="14"/>
  <c r="E409" i="5"/>
  <c r="F1894" i="7"/>
  <c r="G1448" i="7"/>
  <c r="D962" i="10"/>
  <c r="D478" i="5"/>
  <c r="E1347" i="11"/>
  <c r="F1485" i="5"/>
  <c r="D1156" i="10"/>
  <c r="G1860" i="11"/>
  <c r="G1802" i="14"/>
  <c r="E497" i="11"/>
  <c r="D72" i="13"/>
  <c r="F2115" i="10"/>
  <c r="D1828" i="5"/>
  <c r="G502" i="11"/>
  <c r="G1474" i="10"/>
  <c r="D961" i="10"/>
  <c r="G165" i="14"/>
  <c r="D733" i="13"/>
  <c r="G629" i="5"/>
  <c r="G985" i="14"/>
  <c r="F426" i="14"/>
  <c r="E431" i="14"/>
  <c r="G1739" i="13"/>
  <c r="G894" i="11"/>
  <c r="D1263" i="11"/>
  <c r="E3285" i="7"/>
  <c r="E1446" i="5"/>
  <c r="F3406" i="7"/>
  <c r="F2230" i="10"/>
  <c r="D760" i="10"/>
  <c r="E2212" i="11"/>
  <c r="G1255" i="10"/>
  <c r="F1633" i="11"/>
  <c r="F1042" i="5"/>
  <c r="G577" i="14"/>
  <c r="D3235" i="7"/>
  <c r="F537" i="14"/>
  <c r="E1596" i="7"/>
  <c r="E1965" i="7"/>
  <c r="F191" i="13"/>
  <c r="E189" i="14"/>
  <c r="E959" i="13"/>
  <c r="D1629" i="7"/>
  <c r="E1649" i="10"/>
  <c r="F439" i="7"/>
  <c r="G1529" i="10"/>
  <c r="E2436" i="11"/>
  <c r="D2395" i="11"/>
  <c r="D108" i="7"/>
  <c r="G3097" i="7"/>
  <c r="D194" i="14"/>
  <c r="E849" i="11"/>
  <c r="F1389" i="14"/>
  <c r="D358" i="11"/>
  <c r="G2318" i="10"/>
  <c r="G1355" i="13"/>
  <c r="D95" i="11"/>
  <c r="E2189" i="5"/>
  <c r="F630" i="10"/>
  <c r="D1568" i="10"/>
  <c r="F1522" i="5"/>
  <c r="E2153" i="11"/>
  <c r="E2533" i="7"/>
  <c r="G3485" i="7"/>
  <c r="G1780" i="7"/>
  <c r="G2119" i="5"/>
  <c r="E1243" i="5"/>
  <c r="D413" i="7"/>
  <c r="G351" i="7"/>
  <c r="D1842" i="11"/>
  <c r="D2194" i="5"/>
  <c r="G1179" i="11"/>
  <c r="E2039" i="10"/>
  <c r="G72" i="14"/>
  <c r="E1891" i="14"/>
  <c r="F1678" i="11"/>
  <c r="D673" i="10"/>
  <c r="D1252" i="5"/>
  <c r="G1665" i="5"/>
  <c r="E1615" i="11"/>
  <c r="G1273" i="10"/>
  <c r="G1181" i="11"/>
  <c r="F2003" i="11"/>
  <c r="F1481" i="10"/>
  <c r="F502" i="10"/>
  <c r="G1407" i="10"/>
  <c r="G1061" i="5"/>
  <c r="D23" i="14"/>
  <c r="E870" i="11"/>
  <c r="D543" i="14"/>
  <c r="E1620" i="13"/>
  <c r="G328" i="14"/>
  <c r="F3095" i="7"/>
  <c r="E1549" i="13"/>
  <c r="D1726" i="5"/>
  <c r="G607" i="10"/>
  <c r="F345" i="10"/>
  <c r="G14" i="14"/>
  <c r="D461" i="13"/>
  <c r="F1025" i="10"/>
  <c r="E441" i="11"/>
  <c r="G815" i="5"/>
  <c r="F579" i="13"/>
  <c r="F1187" i="14"/>
  <c r="E2585" i="7"/>
  <c r="D2238" i="11"/>
  <c r="D2540" i="7"/>
  <c r="F448" i="10"/>
  <c r="F1430" i="7"/>
  <c r="D330" i="11"/>
  <c r="G1210" i="13"/>
  <c r="D1032" i="11"/>
  <c r="D2287" i="7"/>
  <c r="G358" i="11"/>
  <c r="E2463" i="7"/>
  <c r="F2054" i="7"/>
  <c r="D2425" i="10"/>
  <c r="D1980" i="5"/>
  <c r="D2305" i="7"/>
  <c r="E1962" i="14"/>
  <c r="E1134" i="11"/>
  <c r="E215" i="5"/>
  <c r="E465" i="14"/>
  <c r="G2761" i="7"/>
  <c r="D1899" i="11"/>
  <c r="E1317" i="11"/>
  <c r="F1311" i="5"/>
  <c r="F142" i="14"/>
  <c r="E475" i="11"/>
  <c r="E100" i="14"/>
  <c r="F1614" i="10"/>
  <c r="F3369" i="7"/>
  <c r="D1289" i="11"/>
  <c r="F744" i="13"/>
  <c r="E1405" i="11"/>
  <c r="G2177" i="10"/>
  <c r="G1668" i="10"/>
  <c r="G1482" i="5"/>
  <c r="G1247" i="14"/>
  <c r="F573" i="13"/>
  <c r="D753" i="11"/>
  <c r="F318" i="14"/>
  <c r="D1307" i="10"/>
  <c r="D1532" i="7"/>
  <c r="E2046" i="7"/>
  <c r="D1415" i="11"/>
  <c r="F581" i="14"/>
  <c r="G1397" i="7"/>
  <c r="F1128" i="11"/>
  <c r="E516" i="14"/>
  <c r="G679" i="5"/>
  <c r="D351" i="13"/>
  <c r="E1802" i="5"/>
  <c r="F1823" i="7"/>
  <c r="G1025" i="13"/>
  <c r="D2154" i="11"/>
  <c r="D1343" i="7"/>
  <c r="F1792" i="13"/>
  <c r="G1704" i="11"/>
  <c r="G109" i="11"/>
  <c r="F1617" i="7"/>
  <c r="G30" i="10"/>
  <c r="F1516" i="11"/>
  <c r="E1655" i="13"/>
  <c r="D299" i="11"/>
  <c r="E828" i="10"/>
  <c r="E1188" i="5"/>
  <c r="G1571" i="7"/>
  <c r="F1233" i="13"/>
  <c r="D828" i="10"/>
  <c r="G1134" i="13"/>
  <c r="E1795" i="11"/>
  <c r="G595" i="13"/>
  <c r="D703" i="10"/>
  <c r="E1791" i="10"/>
  <c r="G3074" i="7"/>
  <c r="E1418" i="14"/>
  <c r="G1434" i="7"/>
  <c r="D1624" i="13"/>
  <c r="E1534" i="14"/>
  <c r="G3441" i="7"/>
  <c r="D1225" i="5"/>
  <c r="E1525" i="13"/>
  <c r="D1916" i="7"/>
  <c r="G471" i="7"/>
  <c r="E1788" i="7"/>
  <c r="E1357" i="13"/>
  <c r="E503" i="10"/>
  <c r="G2795" i="7"/>
  <c r="F1954" i="14"/>
  <c r="F953" i="11"/>
  <c r="D1330" i="14"/>
  <c r="F1519" i="7"/>
  <c r="E2078" i="10"/>
  <c r="G1335" i="13"/>
  <c r="F956" i="13"/>
  <c r="E512" i="5"/>
  <c r="F566" i="13"/>
  <c r="D2105" i="10"/>
  <c r="E388" i="10"/>
  <c r="E2172" i="11"/>
  <c r="F1821" i="10"/>
  <c r="G1692" i="13"/>
  <c r="E236" i="14"/>
  <c r="D2050" i="11"/>
  <c r="E1993" i="7"/>
  <c r="G1543" i="11"/>
  <c r="E102" i="5"/>
  <c r="E2865" i="7"/>
  <c r="G1042" i="10"/>
  <c r="D896" i="5"/>
  <c r="D1394" i="14"/>
  <c r="G329" i="11"/>
  <c r="D2045" i="10"/>
  <c r="E1315" i="10"/>
  <c r="G2047" i="10"/>
  <c r="F579" i="11"/>
  <c r="G589" i="10"/>
  <c r="D197" i="7"/>
  <c r="F2062" i="10"/>
  <c r="G1120" i="10"/>
  <c r="E1259" i="5"/>
  <c r="G660" i="11"/>
  <c r="G1260" i="5"/>
  <c r="G188" i="5"/>
  <c r="D2971" i="7"/>
  <c r="F1610" i="5"/>
  <c r="E1146" i="14"/>
  <c r="D927" i="14"/>
  <c r="E450" i="11"/>
  <c r="E1685" i="11"/>
  <c r="D1752" i="13"/>
  <c r="E1586" i="13"/>
  <c r="F369" i="10"/>
  <c r="D287" i="13"/>
  <c r="F616" i="13"/>
  <c r="D1080" i="10"/>
  <c r="F562" i="10"/>
  <c r="D872" i="11"/>
  <c r="F2465" i="7"/>
  <c r="D1751" i="7"/>
  <c r="G1162" i="10"/>
  <c r="F473" i="10"/>
  <c r="E1039" i="11"/>
  <c r="F3085" i="7"/>
  <c r="G259" i="5"/>
  <c r="E1624" i="7"/>
  <c r="D1264" i="11"/>
  <c r="E1195" i="5"/>
  <c r="D631" i="14"/>
  <c r="G1814" i="10"/>
  <c r="F1122" i="10"/>
  <c r="E1132" i="13"/>
  <c r="F866" i="14"/>
  <c r="D2063" i="10"/>
  <c r="D1243" i="11"/>
  <c r="G1669" i="10"/>
  <c r="E1409" i="5"/>
  <c r="G781" i="11"/>
  <c r="G2155" i="10"/>
  <c r="F986" i="13"/>
  <c r="F2960" i="7"/>
  <c r="G1769" i="11"/>
  <c r="G814" i="10"/>
  <c r="D1530" i="13"/>
  <c r="D1626" i="7"/>
  <c r="E2441" i="7"/>
  <c r="E2269" i="7"/>
  <c r="D2344" i="11"/>
  <c r="D1664" i="11"/>
  <c r="D772" i="11"/>
  <c r="D1595" i="13"/>
  <c r="F2131" i="7"/>
  <c r="D1307" i="11"/>
  <c r="D2175" i="7"/>
  <c r="G1887" i="7"/>
  <c r="E1536" i="13"/>
  <c r="D1304" i="13"/>
  <c r="F2392" i="10"/>
  <c r="E232" i="7"/>
  <c r="D700" i="14"/>
  <c r="G2075" i="10"/>
  <c r="G2208" i="10"/>
  <c r="G1315" i="7"/>
  <c r="D1261" i="7"/>
  <c r="G702" i="5"/>
  <c r="D583" i="5"/>
  <c r="D2120" i="11"/>
  <c r="G1348" i="14"/>
  <c r="E1376" i="13"/>
  <c r="G632" i="14"/>
  <c r="E1782" i="10"/>
  <c r="D579" i="5"/>
  <c r="E3163" i="7"/>
  <c r="G2815" i="7"/>
  <c r="F2236" i="5"/>
  <c r="E1392" i="7"/>
  <c r="F585" i="11"/>
  <c r="D558" i="10"/>
  <c r="D165" i="7"/>
  <c r="F170" i="13"/>
  <c r="G697" i="5"/>
  <c r="G18" i="13"/>
  <c r="E359" i="5"/>
  <c r="D122" i="5"/>
  <c r="D1160" i="14"/>
  <c r="F253" i="10"/>
  <c r="E2524" i="7"/>
  <c r="F2394" i="10"/>
  <c r="G1686" i="10"/>
  <c r="F1381" i="11"/>
  <c r="D490" i="14"/>
  <c r="D1603" i="10"/>
  <c r="G1150" i="10"/>
  <c r="G3146" i="7"/>
  <c r="F1540" i="11"/>
  <c r="G1363" i="13"/>
  <c r="D2169" i="10"/>
  <c r="D2227" i="10"/>
  <c r="G1035" i="13"/>
  <c r="E1868" i="10"/>
  <c r="G685" i="14"/>
  <c r="G2323" i="10"/>
  <c r="G254" i="7"/>
  <c r="G3299" i="7"/>
  <c r="G196" i="11"/>
  <c r="E2103" i="7"/>
  <c r="D1032" i="13"/>
  <c r="E2151" i="11"/>
  <c r="E1672" i="14"/>
  <c r="G1133" i="11"/>
  <c r="D1781" i="11"/>
  <c r="F3447" i="7"/>
  <c r="E1330" i="10"/>
  <c r="E2410" i="10"/>
  <c r="F248" i="14"/>
  <c r="G1337" i="7"/>
  <c r="E2183" i="10"/>
  <c r="G1754" i="7"/>
  <c r="F791" i="10"/>
  <c r="D1894" i="7"/>
  <c r="F1666" i="7"/>
  <c r="G727" i="11"/>
  <c r="F3244" i="7"/>
  <c r="E485" i="10"/>
  <c r="G681" i="13"/>
  <c r="G1652" i="11"/>
  <c r="D1538" i="5"/>
  <c r="G1382" i="11"/>
  <c r="F1982" i="10"/>
  <c r="F534" i="13"/>
  <c r="F1398" i="7"/>
  <c r="F1098" i="5"/>
  <c r="D846" i="5"/>
  <c r="D1442" i="5"/>
  <c r="E1528" i="10"/>
  <c r="F1679" i="13"/>
  <c r="F2784" i="7"/>
  <c r="G3437" i="7"/>
  <c r="G741" i="10"/>
  <c r="F2153" i="10"/>
  <c r="G2183" i="7"/>
  <c r="E424" i="7"/>
  <c r="E2194" i="11"/>
  <c r="G2239" i="10"/>
  <c r="D2186" i="10"/>
  <c r="F438" i="11"/>
  <c r="E1788" i="14"/>
  <c r="E1189" i="5"/>
  <c r="F2142" i="11"/>
  <c r="F950" i="5"/>
  <c r="D1114" i="10"/>
  <c r="G1476" i="10"/>
  <c r="F1896" i="10"/>
  <c r="D2200" i="5"/>
  <c r="E2341" i="10"/>
  <c r="E1445" i="11"/>
  <c r="E634" i="10"/>
  <c r="G925" i="11"/>
  <c r="G3387" i="7"/>
  <c r="D1732" i="13"/>
  <c r="E1207" i="13"/>
  <c r="G1723" i="10"/>
  <c r="D1401" i="13"/>
  <c r="E1126" i="11"/>
  <c r="E889" i="11"/>
  <c r="D491" i="14"/>
  <c r="E1730" i="5"/>
  <c r="G3318" i="7"/>
  <c r="F912" i="13"/>
  <c r="E1396" i="14"/>
  <c r="F1278" i="5"/>
  <c r="D838" i="14"/>
  <c r="F924" i="11"/>
  <c r="D1835" i="5"/>
  <c r="E53" i="10"/>
  <c r="E1335" i="13"/>
  <c r="F2068" i="10"/>
  <c r="E1096" i="10"/>
  <c r="E2694" i="7"/>
  <c r="F512" i="11"/>
  <c r="D499" i="11"/>
  <c r="G1832" i="7"/>
  <c r="E420" i="11"/>
  <c r="E1813" i="11"/>
  <c r="F947" i="10"/>
  <c r="D369" i="11"/>
  <c r="D1805" i="14"/>
  <c r="G1838" i="10"/>
  <c r="D568" i="10"/>
  <c r="E1487" i="13"/>
  <c r="F994" i="13"/>
  <c r="G871" i="11"/>
  <c r="D544" i="5"/>
  <c r="E940" i="11"/>
  <c r="G20" i="10"/>
  <c r="D905" i="13"/>
  <c r="G693" i="10"/>
  <c r="D1302" i="10"/>
  <c r="E1213" i="5"/>
  <c r="G1404" i="7"/>
  <c r="D363" i="11"/>
  <c r="F1622" i="10"/>
  <c r="F2381" i="10"/>
  <c r="D1876" i="10"/>
  <c r="G1014" i="13"/>
  <c r="D2408" i="7"/>
  <c r="D2077" i="5"/>
  <c r="E1685" i="7"/>
  <c r="F1797" i="13"/>
  <c r="E440" i="10"/>
  <c r="F1315" i="5"/>
  <c r="D2930" i="7"/>
  <c r="F325" i="14"/>
  <c r="G1613" i="10"/>
  <c r="E1916" i="7"/>
  <c r="G1007" i="10"/>
  <c r="D2066" i="11"/>
  <c r="F1579" i="5"/>
  <c r="D2298" i="7"/>
  <c r="F1942" i="10"/>
  <c r="D3070" i="7"/>
  <c r="F1728" i="7"/>
  <c r="D1940" i="14"/>
  <c r="F1204" i="11"/>
  <c r="F1279" i="13"/>
  <c r="D3219" i="7"/>
  <c r="G2035" i="5"/>
  <c r="F2215" i="10"/>
  <c r="D1143" i="11"/>
  <c r="E221" i="10"/>
  <c r="F3113" i="7"/>
  <c r="G1107" i="13"/>
  <c r="D113" i="7"/>
  <c r="E19" i="14"/>
  <c r="G1068" i="14"/>
  <c r="D1242" i="13"/>
  <c r="E1023" i="13"/>
  <c r="G1441" i="5"/>
  <c r="D173" i="13"/>
  <c r="E1489" i="10"/>
  <c r="E19" i="7"/>
  <c r="E2624" i="7"/>
  <c r="F2181" i="5"/>
  <c r="E683" i="13"/>
  <c r="F338" i="5"/>
  <c r="F962" i="13"/>
  <c r="F1959" i="11"/>
  <c r="D1336" i="10"/>
  <c r="F680" i="10"/>
  <c r="F702" i="14"/>
  <c r="E683" i="11"/>
  <c r="D829" i="5"/>
  <c r="E1793" i="5"/>
  <c r="F2043" i="11"/>
  <c r="F917" i="14"/>
  <c r="E793" i="10"/>
  <c r="F347" i="13"/>
  <c r="E1586" i="7"/>
  <c r="F1440" i="14"/>
  <c r="G665" i="11"/>
  <c r="D2091" i="10"/>
  <c r="E1033" i="5"/>
  <c r="G391" i="7"/>
  <c r="D412" i="5"/>
  <c r="D2053" i="10"/>
  <c r="G2359" i="7"/>
  <c r="G2211" i="7"/>
  <c r="D947" i="11"/>
  <c r="D134" i="7"/>
  <c r="E1668" i="10"/>
  <c r="D1946" i="7"/>
  <c r="G530" i="13"/>
  <c r="E1799" i="10"/>
  <c r="G1636" i="10"/>
  <c r="D1606" i="10"/>
  <c r="F935" i="13"/>
  <c r="F1676" i="7"/>
  <c r="E1484" i="13"/>
  <c r="E2160" i="11"/>
  <c r="F1936" i="11"/>
  <c r="D2142" i="11"/>
  <c r="F1888" i="11"/>
  <c r="E1255" i="10"/>
  <c r="D1402" i="13"/>
  <c r="D1868" i="10"/>
  <c r="D231" i="10"/>
  <c r="F1176" i="10"/>
  <c r="G759" i="10"/>
  <c r="D73" i="7"/>
  <c r="F1681" i="10"/>
  <c r="F366" i="7"/>
  <c r="G1840" i="11"/>
  <c r="E605" i="11"/>
  <c r="E1860" i="10"/>
  <c r="E2435" i="10"/>
  <c r="D2066" i="5"/>
  <c r="E1666" i="10"/>
  <c r="F370" i="5"/>
  <c r="D1786" i="11"/>
  <c r="F2417" i="11"/>
  <c r="D847" i="10"/>
  <c r="E1656" i="13"/>
  <c r="E1759" i="5"/>
  <c r="D1513" i="14"/>
  <c r="D364" i="10"/>
  <c r="G2385" i="10"/>
  <c r="F1911" i="11"/>
  <c r="F564" i="10"/>
  <c r="E3500" i="7"/>
  <c r="E567" i="10"/>
  <c r="G264" i="5"/>
  <c r="G2066" i="10"/>
  <c r="E2394" i="10"/>
  <c r="E1409" i="10"/>
  <c r="D216" i="11"/>
  <c r="G1480" i="13"/>
  <c r="F1522" i="11"/>
  <c r="G308" i="7"/>
  <c r="F1439" i="5"/>
  <c r="D3131" i="7"/>
  <c r="D1319" i="10"/>
  <c r="F10" i="13"/>
  <c r="E599" i="11"/>
  <c r="G978" i="5"/>
  <c r="F1727" i="13"/>
  <c r="D1207" i="10"/>
  <c r="F161" i="11"/>
  <c r="E859" i="11"/>
  <c r="E2009" i="10"/>
  <c r="F1818" i="10"/>
  <c r="D2387" i="7"/>
  <c r="F1076" i="11"/>
  <c r="D2430" i="7"/>
  <c r="F26" i="14"/>
  <c r="G1666" i="11"/>
  <c r="G371" i="7"/>
  <c r="D1846" i="11"/>
  <c r="G219" i="11"/>
  <c r="E2491" i="7"/>
  <c r="F77" i="14"/>
  <c r="D1621" i="13"/>
  <c r="E774" i="10"/>
  <c r="D1220" i="11"/>
  <c r="D3424" i="7"/>
  <c r="E878" i="14"/>
  <c r="E283" i="7"/>
  <c r="G1661" i="5"/>
  <c r="E1252" i="5"/>
  <c r="F1475" i="5"/>
  <c r="F3432" i="7"/>
  <c r="G2917" i="7"/>
  <c r="D1268" i="5"/>
  <c r="F3201" i="7"/>
  <c r="E2042" i="11"/>
  <c r="G2647" i="7"/>
  <c r="D303" i="11"/>
  <c r="F1371" i="7"/>
  <c r="F2256" i="10"/>
  <c r="G1623" i="5"/>
  <c r="D1654" i="14"/>
  <c r="D26" i="13"/>
  <c r="D769" i="10"/>
  <c r="G1771" i="13"/>
  <c r="E1801" i="7"/>
  <c r="E2190" i="10"/>
  <c r="E620" i="14"/>
  <c r="E424" i="5"/>
  <c r="E1808" i="10"/>
  <c r="F2760" i="7"/>
  <c r="D425" i="11"/>
  <c r="F2430" i="10"/>
  <c r="G764" i="5"/>
  <c r="F1348" i="7"/>
  <c r="D915" i="11"/>
  <c r="D1551" i="7"/>
  <c r="D594" i="14"/>
  <c r="E139" i="7"/>
  <c r="F1640" i="13"/>
  <c r="G1716" i="5"/>
  <c r="G1633" i="7"/>
  <c r="D2014" i="11"/>
  <c r="E327" i="7"/>
  <c r="E1185" i="10"/>
  <c r="E640" i="11"/>
  <c r="D264" i="7"/>
  <c r="G166" i="10"/>
  <c r="F1754" i="13"/>
  <c r="E612" i="13"/>
  <c r="G366" i="11"/>
  <c r="F2191" i="11"/>
  <c r="F1433" i="13"/>
  <c r="D2325" i="10"/>
  <c r="G2418" i="7"/>
  <c r="E2265" i="7"/>
  <c r="E2956" i="7"/>
  <c r="G926" i="11"/>
  <c r="D2440" i="10"/>
  <c r="E3318" i="7"/>
  <c r="G1330" i="10"/>
  <c r="F383" i="14"/>
  <c r="D1503" i="7"/>
  <c r="F725" i="11"/>
  <c r="E1521" i="7"/>
  <c r="D741" i="11"/>
  <c r="F1368" i="13"/>
  <c r="G1333" i="10"/>
  <c r="G1239" i="13"/>
  <c r="F2156" i="7"/>
  <c r="F1142" i="11"/>
  <c r="F1747" i="7"/>
  <c r="D1150" i="5"/>
  <c r="E3460" i="7"/>
  <c r="E467" i="7"/>
  <c r="E866" i="13"/>
  <c r="E3256" i="7"/>
  <c r="E1353" i="11"/>
  <c r="D1302" i="5"/>
  <c r="E2053" i="5"/>
  <c r="E290" i="7"/>
  <c r="F2457" i="7"/>
  <c r="G2867" i="7"/>
  <c r="D1214" i="10"/>
  <c r="E121" i="14"/>
  <c r="E314" i="10"/>
  <c r="G905" i="11"/>
  <c r="F1927" i="7"/>
  <c r="E1085" i="13"/>
  <c r="F101" i="5"/>
  <c r="F789" i="11"/>
  <c r="E1797" i="11"/>
  <c r="E1974" i="5"/>
  <c r="D380" i="14"/>
  <c r="G891" i="13"/>
  <c r="F2249" i="11"/>
  <c r="G1282" i="14"/>
  <c r="F1678" i="10"/>
  <c r="D817" i="10"/>
  <c r="G32" i="10"/>
  <c r="E1748" i="10"/>
  <c r="E1817" i="10"/>
  <c r="G1858" i="10"/>
  <c r="G858" i="14"/>
  <c r="E1200" i="10"/>
  <c r="D2594" i="7"/>
  <c r="D492" i="10"/>
  <c r="F1680" i="13"/>
  <c r="E2575" i="7"/>
  <c r="G2077" i="5"/>
  <c r="G1075" i="10"/>
  <c r="E1793" i="14"/>
  <c r="G153" i="13"/>
  <c r="G3483" i="7"/>
  <c r="E1212" i="11"/>
  <c r="G3307" i="7"/>
  <c r="F2310" i="7"/>
  <c r="G1770" i="10"/>
  <c r="G3009" i="7"/>
  <c r="G1906" i="10"/>
  <c r="F2297" i="11"/>
  <c r="D597" i="11"/>
  <c r="D1704" i="11"/>
  <c r="E901" i="10"/>
  <c r="E2383" i="10"/>
  <c r="E2805" i="7"/>
  <c r="E1304" i="5"/>
  <c r="F795" i="14"/>
  <c r="G1434" i="13"/>
  <c r="E1496" i="10"/>
  <c r="E1491" i="13"/>
  <c r="E1731" i="11"/>
  <c r="D92" i="5"/>
  <c r="G1793" i="10"/>
  <c r="G607" i="13"/>
  <c r="G130" i="7"/>
  <c r="E2169" i="10"/>
  <c r="G611" i="14"/>
  <c r="E401" i="7"/>
  <c r="G943" i="14"/>
  <c r="F61" i="7"/>
  <c r="E1285" i="11"/>
  <c r="E102" i="13"/>
  <c r="G1917" i="11"/>
  <c r="E323" i="7"/>
  <c r="F598" i="11"/>
  <c r="G533" i="11"/>
  <c r="D1673" i="5"/>
  <c r="D656" i="13"/>
  <c r="F1604" i="10"/>
  <c r="G1959" i="7"/>
  <c r="G280" i="7"/>
  <c r="F2491" i="7"/>
  <c r="D3238" i="7"/>
  <c r="G1138" i="11"/>
  <c r="E1274" i="5"/>
  <c r="E2328" i="11"/>
  <c r="E224" i="10"/>
  <c r="G931" i="13"/>
  <c r="D1395" i="11"/>
  <c r="F217" i="7"/>
  <c r="F3459" i="7"/>
  <c r="E2960" i="7"/>
  <c r="F1530" i="11"/>
  <c r="E1608" i="10"/>
  <c r="D3098" i="7"/>
  <c r="E524" i="14"/>
  <c r="G1937" i="11"/>
  <c r="D1527" i="14"/>
  <c r="F978" i="5"/>
  <c r="D903" i="14"/>
  <c r="G984" i="11"/>
  <c r="D1914" i="5"/>
  <c r="F193" i="13"/>
  <c r="F437" i="10"/>
  <c r="E1748" i="7"/>
  <c r="F1175" i="14"/>
  <c r="E1562" i="10"/>
  <c r="D336" i="7"/>
  <c r="G2342" i="11"/>
  <c r="E1204" i="11"/>
  <c r="D2283" i="10"/>
  <c r="D825" i="10"/>
  <c r="G1699" i="10"/>
  <c r="E968" i="13"/>
  <c r="E631" i="11"/>
  <c r="G1729" i="7"/>
  <c r="E794" i="11"/>
  <c r="E2295" i="10"/>
  <c r="F699" i="13"/>
  <c r="G2384" i="10"/>
  <c r="D3075" i="7"/>
  <c r="D318" i="7"/>
  <c r="F2777" i="7"/>
  <c r="G307" i="5"/>
  <c r="F2360" i="7"/>
  <c r="F2221" i="7"/>
  <c r="G2408" i="10"/>
  <c r="E413" i="7"/>
  <c r="G977" i="5"/>
  <c r="G422" i="11"/>
  <c r="F1828" i="11"/>
  <c r="G1353" i="5"/>
  <c r="G1766" i="13"/>
  <c r="E315" i="5"/>
  <c r="E1313" i="11"/>
  <c r="F1390" i="14"/>
  <c r="D1799" i="5"/>
  <c r="E2093" i="11"/>
  <c r="G1841" i="5"/>
  <c r="E1608" i="11"/>
  <c r="D1969" i="11"/>
  <c r="D126" i="11"/>
  <c r="F987" i="10"/>
  <c r="G2027" i="7"/>
  <c r="F481" i="7"/>
  <c r="E340" i="11"/>
  <c r="G819" i="13"/>
  <c r="D692" i="14"/>
  <c r="D1311" i="10"/>
  <c r="E1849" i="11"/>
  <c r="G1880" i="10"/>
  <c r="G24" i="10"/>
  <c r="E1675" i="13"/>
  <c r="E1066" i="14"/>
  <c r="G1619" i="11"/>
  <c r="F808" i="14"/>
  <c r="F1149" i="5"/>
  <c r="G964" i="11"/>
  <c r="F1261" i="13"/>
  <c r="G917" i="14"/>
  <c r="G2086" i="10"/>
  <c r="G1185" i="14"/>
  <c r="D1330" i="7"/>
  <c r="F1958" i="5"/>
  <c r="D2459" i="10"/>
  <c r="D1691" i="5"/>
  <c r="D606" i="10"/>
  <c r="E1419" i="11"/>
  <c r="G1947" i="10"/>
  <c r="F219" i="7"/>
  <c r="D2921" i="7"/>
  <c r="G1058" i="10"/>
  <c r="G1272" i="7"/>
  <c r="D517" i="5"/>
  <c r="G785" i="13"/>
  <c r="D477" i="11"/>
  <c r="F807" i="10"/>
  <c r="F2371" i="7"/>
  <c r="G938" i="10"/>
  <c r="D1002" i="10"/>
  <c r="F2384" i="7"/>
  <c r="E233" i="5"/>
  <c r="D753" i="14"/>
  <c r="G2243" i="11"/>
  <c r="G1528" i="11"/>
  <c r="E2366" i="10"/>
  <c r="D68" i="10"/>
  <c r="F1171" i="14"/>
  <c r="G56" i="7"/>
  <c r="F389" i="7"/>
  <c r="F1147" i="11"/>
  <c r="D1226" i="14"/>
  <c r="F1881" i="10"/>
  <c r="F3282" i="7"/>
  <c r="E1626" i="10"/>
  <c r="D2662" i="7"/>
  <c r="G1515" i="10"/>
  <c r="F1501" i="10"/>
  <c r="E1916" i="14"/>
  <c r="G1441" i="14"/>
  <c r="E1990" i="14"/>
  <c r="F3082" i="7"/>
  <c r="E1794" i="11"/>
  <c r="D2232" i="5"/>
  <c r="E1807" i="11"/>
  <c r="E1725" i="11"/>
  <c r="F2055" i="10"/>
  <c r="E2323" i="11"/>
  <c r="E1238" i="13"/>
  <c r="D1446" i="11"/>
  <c r="F1581" i="13"/>
  <c r="F1054" i="14"/>
  <c r="E1664" i="14"/>
  <c r="D847" i="11"/>
  <c r="G1208" i="13"/>
  <c r="E1550" i="14"/>
  <c r="G2178" i="7"/>
  <c r="G1031" i="14"/>
  <c r="G671" i="13"/>
  <c r="D1873" i="10"/>
  <c r="G2702" i="7"/>
  <c r="F2129" i="7"/>
  <c r="G1499" i="7"/>
  <c r="F319" i="7"/>
  <c r="F1104" i="13"/>
  <c r="F1412" i="10"/>
  <c r="E736" i="13"/>
  <c r="F2950" i="7"/>
  <c r="D1127" i="13"/>
  <c r="D1854" i="11"/>
  <c r="E1486" i="10"/>
  <c r="D1896" i="7"/>
  <c r="G823" i="14"/>
  <c r="E2728" i="7"/>
  <c r="D457" i="7"/>
  <c r="G460" i="10"/>
  <c r="D1183" i="13"/>
  <c r="D2460" i="7"/>
  <c r="F1015" i="5"/>
  <c r="E1660" i="10"/>
  <c r="D960" i="13"/>
  <c r="E1526" i="10"/>
  <c r="F1488" i="11"/>
  <c r="F389" i="14"/>
  <c r="D742" i="13"/>
  <c r="E1092" i="10"/>
  <c r="D2103" i="10"/>
  <c r="D698" i="13"/>
  <c r="E104" i="5"/>
  <c r="F1566" i="5"/>
  <c r="D2349" i="10"/>
  <c r="D1268" i="10"/>
  <c r="G1027" i="11"/>
  <c r="D3121" i="7"/>
  <c r="G253" i="11"/>
  <c r="G2122" i="11"/>
  <c r="D1113" i="14"/>
  <c r="D857" i="5"/>
  <c r="G2307" i="10"/>
  <c r="G478" i="14"/>
  <c r="G367" i="14"/>
  <c r="D3177" i="7"/>
  <c r="F1961" i="10"/>
  <c r="G1147" i="5"/>
  <c r="E1291" i="14"/>
  <c r="G103" i="14"/>
  <c r="D1179" i="13"/>
  <c r="G1304" i="10"/>
  <c r="G2863" i="7"/>
  <c r="G691" i="14"/>
  <c r="G2264" i="11"/>
  <c r="E1237" i="13"/>
  <c r="F2288" i="7"/>
  <c r="D1062" i="10"/>
  <c r="F586" i="10"/>
  <c r="D103" i="10"/>
  <c r="E1394" i="10"/>
  <c r="D2024" i="11"/>
  <c r="E1251" i="7"/>
  <c r="E1706" i="13"/>
  <c r="G473" i="5"/>
  <c r="G1768" i="10"/>
  <c r="F391" i="7"/>
  <c r="D1025" i="13"/>
  <c r="G943" i="11"/>
  <c r="F853" i="10"/>
  <c r="G96" i="14"/>
  <c r="F1880" i="11"/>
  <c r="G2485" i="7"/>
  <c r="E33" i="10"/>
  <c r="F467" i="7"/>
  <c r="F1058" i="10"/>
  <c r="F3182" i="7"/>
  <c r="E188" i="7"/>
  <c r="D2378" i="7"/>
  <c r="G1231" i="10"/>
  <c r="E1609" i="7"/>
  <c r="F482" i="10"/>
  <c r="G189" i="10"/>
  <c r="D3094" i="7"/>
  <c r="G747" i="11"/>
  <c r="E1543" i="5"/>
  <c r="E311" i="11"/>
  <c r="F3326" i="7"/>
  <c r="D1061" i="11"/>
  <c r="G1507" i="11"/>
  <c r="E573" i="11"/>
  <c r="E1012" i="14"/>
  <c r="G1371" i="10"/>
  <c r="F1144" i="14"/>
  <c r="F2222" i="5"/>
  <c r="G334" i="13"/>
  <c r="D110" i="5"/>
  <c r="F2700" i="7"/>
  <c r="F989" i="10"/>
  <c r="G143" i="14"/>
  <c r="F635" i="5"/>
  <c r="F979" i="5"/>
  <c r="F1572" i="13"/>
  <c r="G3024" i="7"/>
  <c r="E1442" i="10"/>
  <c r="G1102" i="14"/>
  <c r="D1536" i="5"/>
  <c r="D1864" i="7"/>
  <c r="G998" i="10"/>
  <c r="G982" i="10"/>
  <c r="E1055" i="14"/>
  <c r="D2351" i="11"/>
  <c r="F1374" i="14"/>
  <c r="D2354" i="11"/>
  <c r="F1923" i="7"/>
  <c r="F899" i="14"/>
  <c r="D1636" i="7"/>
  <c r="G544" i="11"/>
  <c r="E1836" i="5"/>
  <c r="D602" i="13"/>
  <c r="D1665" i="5"/>
  <c r="E1347" i="10"/>
  <c r="F405" i="7"/>
  <c r="F914" i="10"/>
  <c r="E827" i="11"/>
  <c r="G588" i="11"/>
  <c r="G1280" i="14"/>
  <c r="E1880" i="14"/>
  <c r="E1703" i="11"/>
  <c r="F348" i="11"/>
  <c r="F1615" i="5"/>
  <c r="D2131" i="10"/>
  <c r="D311" i="14"/>
  <c r="D18" i="11"/>
  <c r="F859" i="10"/>
  <c r="G1098" i="13"/>
  <c r="F1174" i="5"/>
  <c r="D1447" i="11"/>
  <c r="D2441" i="10"/>
  <c r="F1769" i="10"/>
  <c r="E2346" i="10"/>
  <c r="E1325" i="13"/>
  <c r="D2301" i="11"/>
  <c r="E2105" i="10"/>
  <c r="E651" i="10"/>
  <c r="F1062" i="11"/>
  <c r="D108" i="10"/>
  <c r="G1613" i="7"/>
  <c r="G1690" i="5"/>
  <c r="E1264" i="7"/>
  <c r="F1908" i="10"/>
  <c r="D59" i="10"/>
  <c r="G1415" i="13"/>
  <c r="F2449" i="7"/>
  <c r="E837" i="11"/>
  <c r="G2113" i="10"/>
  <c r="F2076" i="10"/>
  <c r="D1875" i="10"/>
  <c r="E914" i="11"/>
  <c r="F321" i="14"/>
  <c r="F1749" i="10"/>
  <c r="D9" i="13"/>
  <c r="D712" i="10"/>
  <c r="E1761" i="11"/>
  <c r="D1557" i="13"/>
  <c r="F1211" i="10"/>
  <c r="D2014" i="5"/>
  <c r="D355" i="7"/>
  <c r="D1784" i="14"/>
  <c r="G3401" i="7"/>
  <c r="F52" i="7"/>
  <c r="G1318" i="7"/>
  <c r="D2184" i="10"/>
  <c r="E1747" i="7"/>
  <c r="G1700" i="10"/>
  <c r="D1307" i="7"/>
  <c r="D1780" i="5"/>
  <c r="G2034" i="5"/>
  <c r="D1787" i="7"/>
  <c r="G1815" i="10"/>
  <c r="G1603" i="14"/>
  <c r="F2173" i="7"/>
  <c r="E141" i="7"/>
  <c r="E1874" i="11"/>
  <c r="G585" i="11"/>
  <c r="G533" i="10"/>
  <c r="D1672" i="14"/>
  <c r="E1354" i="11"/>
  <c r="F3448" i="7"/>
  <c r="E2443" i="7"/>
  <c r="F1429" i="13"/>
  <c r="D1798" i="10"/>
  <c r="G149" i="13"/>
  <c r="E444" i="14"/>
  <c r="F1267" i="11"/>
  <c r="G2108" i="11"/>
  <c r="D1202" i="5"/>
  <c r="F796" i="10"/>
  <c r="F1044" i="13"/>
  <c r="G801" i="14"/>
  <c r="E2182" i="7"/>
  <c r="D401" i="14"/>
  <c r="D2414" i="11"/>
  <c r="D1863" i="7"/>
  <c r="F922" i="11"/>
  <c r="E1292" i="10"/>
  <c r="F544" i="14"/>
  <c r="F1725" i="7"/>
  <c r="G686" i="5"/>
  <c r="G1960" i="10"/>
  <c r="D337" i="7"/>
  <c r="D1761" i="14"/>
  <c r="F893" i="14"/>
  <c r="D1105" i="14"/>
  <c r="F1753" i="13"/>
  <c r="F713" i="11"/>
  <c r="D1449" i="5"/>
  <c r="G297" i="7"/>
  <c r="G1018" i="11"/>
  <c r="D2077" i="10"/>
  <c r="F136" i="10"/>
  <c r="E2687" i="7"/>
  <c r="E1533" i="5"/>
  <c r="D2429" i="10"/>
  <c r="F1727" i="14"/>
  <c r="D1078" i="13"/>
  <c r="G1488" i="11"/>
  <c r="F1938" i="7"/>
  <c r="G1675" i="11"/>
  <c r="G2122" i="7"/>
  <c r="D2153" i="5"/>
  <c r="F1595" i="10"/>
  <c r="D2433" i="11"/>
  <c r="E698" i="10"/>
  <c r="G42" i="11"/>
  <c r="D1139" i="5"/>
  <c r="G1272" i="11"/>
  <c r="D196" i="11"/>
  <c r="E1644" i="5"/>
  <c r="F774" i="11"/>
  <c r="D618" i="10"/>
  <c r="F471" i="10"/>
  <c r="D970" i="10"/>
  <c r="F871" i="13"/>
  <c r="F1698" i="10"/>
  <c r="E2288" i="10"/>
  <c r="E2418" i="7"/>
  <c r="D923" i="14"/>
  <c r="G1522" i="11"/>
  <c r="E696" i="5"/>
  <c r="G781" i="13"/>
  <c r="F1202" i="11"/>
  <c r="F2090" i="11"/>
  <c r="E56" i="10"/>
  <c r="F554" i="13"/>
  <c r="G769" i="5"/>
  <c r="E2284" i="5"/>
  <c r="E711" i="11"/>
  <c r="F1884" i="11"/>
  <c r="D244" i="7"/>
  <c r="E2416" i="11"/>
  <c r="E1221" i="11"/>
  <c r="D1320" i="14"/>
  <c r="F183" i="13"/>
  <c r="G2235" i="10"/>
  <c r="D117" i="11"/>
  <c r="E593" i="14"/>
  <c r="G2054" i="11"/>
  <c r="G974" i="14"/>
  <c r="E2352" i="7"/>
  <c r="E89" i="11"/>
  <c r="F1180" i="5"/>
  <c r="E436" i="7"/>
  <c r="F1433" i="11"/>
  <c r="F1259" i="11"/>
  <c r="G779" i="11"/>
  <c r="D866" i="5"/>
  <c r="G760" i="5"/>
  <c r="G2194" i="5"/>
  <c r="D1128" i="11"/>
  <c r="E519" i="11"/>
  <c r="G1407" i="13"/>
  <c r="D558" i="13"/>
  <c r="F2549" i="7"/>
  <c r="D1066" i="10"/>
  <c r="E664" i="11"/>
  <c r="D767" i="11"/>
  <c r="G3259" i="7"/>
  <c r="E1234" i="10"/>
  <c r="E2873" i="7"/>
  <c r="G1560" i="5"/>
  <c r="F1238" i="14"/>
  <c r="E2025" i="10"/>
  <c r="F2166" i="7"/>
  <c r="G1090" i="5"/>
  <c r="E1094" i="10"/>
  <c r="E1145" i="10"/>
  <c r="F2067" i="10"/>
  <c r="F1334" i="5"/>
  <c r="E108" i="14"/>
  <c r="G836" i="14"/>
  <c r="E1085" i="5"/>
  <c r="D135" i="7"/>
  <c r="G2414" i="11"/>
  <c r="G112" i="10"/>
  <c r="F670" i="14"/>
  <c r="E2162" i="10"/>
  <c r="D812" i="10"/>
  <c r="G1610" i="5"/>
  <c r="G439" i="11"/>
  <c r="G266" i="11"/>
  <c r="D825" i="11"/>
  <c r="D1480" i="13"/>
  <c r="G1384" i="14"/>
  <c r="G1627" i="11"/>
  <c r="E918" i="11"/>
  <c r="G152" i="7"/>
  <c r="D978" i="10"/>
  <c r="F1374" i="10"/>
  <c r="E3032" i="7"/>
  <c r="G1704" i="7"/>
  <c r="D2410" i="11"/>
  <c r="G2662" i="7"/>
  <c r="G1191" i="5"/>
  <c r="D269" i="14"/>
  <c r="D786" i="11"/>
  <c r="D291" i="10"/>
  <c r="F749" i="14"/>
  <c r="E1379" i="14"/>
  <c r="E1325" i="5"/>
  <c r="D311" i="7"/>
  <c r="G2691" i="7"/>
  <c r="G3332" i="7"/>
  <c r="D772" i="13"/>
  <c r="G1822" i="11"/>
  <c r="D2254" i="11"/>
  <c r="E2440" i="11"/>
  <c r="G860" i="10"/>
  <c r="D1549" i="7"/>
  <c r="G2352" i="7"/>
  <c r="E600" i="11"/>
  <c r="E1113" i="11"/>
  <c r="D1678" i="10"/>
  <c r="G990" i="14"/>
  <c r="E2142" i="10"/>
  <c r="F2400" i="7"/>
  <c r="E818" i="11"/>
  <c r="G3011" i="7"/>
  <c r="E1638" i="5"/>
  <c r="E898" i="10"/>
  <c r="G389" i="7"/>
  <c r="G1966" i="7"/>
  <c r="F474" i="13"/>
  <c r="G3179" i="7"/>
  <c r="F284" i="13"/>
  <c r="G652" i="13"/>
  <c r="G3019" i="7"/>
  <c r="D537" i="11"/>
  <c r="F1122" i="13"/>
  <c r="D1885" i="5"/>
  <c r="E1676" i="11"/>
  <c r="E89" i="14"/>
  <c r="E1638" i="11"/>
  <c r="D554" i="14"/>
  <c r="D3244" i="7"/>
  <c r="G500" i="10"/>
  <c r="E399" i="14"/>
  <c r="E731" i="14"/>
  <c r="D1439" i="11"/>
  <c r="G17" i="5"/>
  <c r="F1912" i="11"/>
  <c r="D378" i="7"/>
  <c r="G420" i="14"/>
  <c r="D1105" i="11"/>
  <c r="F2208" i="7"/>
  <c r="F686" i="11"/>
  <c r="E1841" i="10"/>
  <c r="F595" i="14"/>
  <c r="D2388" i="11"/>
  <c r="F279" i="5"/>
  <c r="F742" i="10"/>
  <c r="G2024" i="7"/>
  <c r="G252" i="13"/>
  <c r="G1969" i="14"/>
  <c r="E1662" i="13"/>
  <c r="F2064" i="10"/>
  <c r="E1377" i="5"/>
  <c r="D409" i="14"/>
  <c r="D1153" i="11"/>
  <c r="F1576" i="5"/>
  <c r="G94" i="5"/>
  <c r="E1059" i="13"/>
  <c r="D1090" i="10"/>
  <c r="G1670" i="11"/>
  <c r="G642" i="13"/>
  <c r="G1659" i="10"/>
  <c r="E1224" i="13"/>
  <c r="G247" i="10"/>
  <c r="F1745" i="13"/>
  <c r="F2196" i="11"/>
  <c r="F2171" i="5"/>
  <c r="G834" i="14"/>
  <c r="G1021" i="10"/>
  <c r="D1203" i="13"/>
  <c r="F411" i="5"/>
  <c r="F835" i="10"/>
  <c r="F307" i="13"/>
  <c r="F456" i="11"/>
  <c r="G1921" i="10"/>
  <c r="E1896" i="7"/>
  <c r="F2277" i="7"/>
  <c r="E72" i="7"/>
  <c r="G1234" i="10"/>
  <c r="G1937" i="5"/>
  <c r="G996" i="14"/>
  <c r="F1351" i="11"/>
  <c r="E571" i="11"/>
  <c r="D1292" i="7"/>
  <c r="G1813" i="14"/>
  <c r="G2268" i="7"/>
  <c r="G2551" i="7"/>
  <c r="G2546" i="7"/>
  <c r="D1543" i="13"/>
  <c r="G730" i="5"/>
  <c r="G1408" i="11"/>
  <c r="E455" i="13"/>
  <c r="F817" i="11"/>
  <c r="F1683" i="5"/>
  <c r="D801" i="10"/>
  <c r="F77" i="7"/>
  <c r="E67" i="5"/>
  <c r="G1678" i="7"/>
  <c r="D1126" i="5"/>
  <c r="D2344" i="10"/>
  <c r="E2118" i="11"/>
  <c r="F452" i="11"/>
  <c r="G1419" i="14"/>
  <c r="G804" i="11"/>
  <c r="F920" i="5"/>
  <c r="E1972" i="7"/>
  <c r="G626" i="14"/>
  <c r="D280" i="7"/>
  <c r="G1527" i="11"/>
  <c r="G428" i="14"/>
  <c r="F1027" i="10"/>
  <c r="D1186" i="10"/>
  <c r="G377" i="5"/>
  <c r="G1417" i="13"/>
  <c r="F849" i="10"/>
  <c r="D1771" i="11"/>
  <c r="G482" i="10"/>
  <c r="E2099" i="10"/>
  <c r="E266" i="14"/>
  <c r="G2357" i="10"/>
  <c r="F1182" i="14"/>
  <c r="G2094" i="11"/>
  <c r="E879" i="5"/>
  <c r="D1961" i="7"/>
  <c r="E410" i="5"/>
  <c r="F996" i="10"/>
  <c r="D2832" i="7"/>
  <c r="E1228" i="10"/>
  <c r="F745" i="11"/>
  <c r="G2201" i="5"/>
  <c r="E3114" i="7"/>
  <c r="F1927" i="5"/>
  <c r="E3219" i="7"/>
  <c r="E2797" i="7"/>
  <c r="G2131" i="5"/>
  <c r="G1519" i="11"/>
  <c r="D461" i="5"/>
  <c r="G23" i="13"/>
  <c r="F477" i="11"/>
  <c r="E2316" i="11"/>
  <c r="G220" i="11"/>
  <c r="F1936" i="10"/>
  <c r="F1978" i="7"/>
  <c r="F847" i="13"/>
  <c r="F2183" i="10"/>
  <c r="E1766" i="13"/>
  <c r="E1243" i="10"/>
  <c r="D2141" i="5"/>
  <c r="E735" i="13"/>
  <c r="G1766" i="10"/>
  <c r="G2135" i="5"/>
  <c r="F2754" i="7"/>
  <c r="G119" i="7"/>
  <c r="F163" i="7"/>
  <c r="F1269" i="14"/>
  <c r="F1176" i="11"/>
  <c r="E402" i="11"/>
  <c r="G348" i="10"/>
  <c r="G265" i="10"/>
  <c r="G1019" i="10"/>
  <c r="F1438" i="5"/>
  <c r="E1063" i="10"/>
  <c r="G2270" i="7"/>
  <c r="D1147" i="10"/>
  <c r="G2459" i="7"/>
  <c r="E1711" i="13"/>
  <c r="G1485" i="13"/>
  <c r="G1802" i="7"/>
  <c r="G1051" i="5"/>
  <c r="G2914" i="7"/>
  <c r="G1782" i="11"/>
  <c r="E144" i="5"/>
  <c r="F1694" i="13"/>
  <c r="E1686" i="13"/>
  <c r="D1411" i="11"/>
  <c r="G666" i="10"/>
  <c r="E379" i="7"/>
  <c r="F1140" i="10"/>
  <c r="F728" i="13"/>
  <c r="F2320" i="11"/>
  <c r="G2390" i="11"/>
  <c r="F613" i="10"/>
  <c r="D979" i="11"/>
  <c r="D2044" i="10"/>
  <c r="D453" i="13"/>
  <c r="E602" i="10"/>
  <c r="E1568" i="7"/>
  <c r="G248" i="14"/>
  <c r="F2705" i="7"/>
  <c r="E180" i="13"/>
  <c r="F2291" i="7"/>
  <c r="F2391" i="7"/>
  <c r="G1536" i="11"/>
  <c r="D275" i="5"/>
  <c r="F1800" i="14"/>
  <c r="G3147" i="7"/>
  <c r="F1902" i="10"/>
  <c r="F1827" i="14"/>
  <c r="E2423" i="7"/>
  <c r="G1179" i="10"/>
  <c r="E838" i="10"/>
  <c r="G1208" i="10"/>
  <c r="F877" i="10"/>
  <c r="G28" i="14"/>
  <c r="D1017" i="11"/>
  <c r="D1390" i="11"/>
  <c r="D600" i="10"/>
  <c r="G470" i="13"/>
  <c r="E623" i="11"/>
  <c r="E1657" i="13"/>
  <c r="F1961" i="11"/>
  <c r="D607" i="13"/>
  <c r="G89" i="14"/>
  <c r="F164" i="7"/>
  <c r="D1351" i="7"/>
  <c r="F1223" i="10"/>
  <c r="F569" i="13"/>
  <c r="G2371" i="7"/>
  <c r="E2701" i="7"/>
  <c r="F1150" i="13"/>
  <c r="F49" i="11"/>
  <c r="E908" i="11"/>
  <c r="E2120" i="7"/>
  <c r="G2227" i="11"/>
  <c r="G316" i="5"/>
  <c r="G1575" i="5"/>
  <c r="D1387" i="11"/>
  <c r="D191" i="5"/>
  <c r="F1974" i="7"/>
  <c r="F1527" i="10"/>
  <c r="F1576" i="10"/>
  <c r="D1091" i="10"/>
  <c r="F628" i="13"/>
  <c r="E3099" i="7"/>
  <c r="D1343" i="10"/>
  <c r="F1137" i="10"/>
  <c r="E1896" i="10"/>
  <c r="D3025" i="7"/>
  <c r="D2003" i="10"/>
  <c r="G1145" i="13"/>
  <c r="G1301" i="11"/>
  <c r="D626" i="10"/>
  <c r="D1125" i="5"/>
  <c r="G1233" i="10"/>
  <c r="D1642" i="10"/>
  <c r="D2605" i="7"/>
  <c r="E1162" i="13"/>
  <c r="F866" i="13"/>
  <c r="F3175" i="7"/>
  <c r="G1313" i="11"/>
  <c r="E821" i="14"/>
  <c r="G2388" i="11"/>
  <c r="E1824" i="11"/>
  <c r="D3106" i="7"/>
  <c r="E80" i="7"/>
  <c r="G1195" i="10"/>
  <c r="E181" i="5"/>
  <c r="D2182" i="5"/>
  <c r="D1044" i="13"/>
  <c r="D1445" i="11"/>
  <c r="G3186" i="7"/>
  <c r="E1526" i="11"/>
  <c r="G1501" i="7"/>
  <c r="F2914" i="7"/>
  <c r="E3050" i="7"/>
  <c r="E835" i="14"/>
  <c r="G974" i="13"/>
  <c r="D3322" i="7"/>
  <c r="F375" i="7"/>
  <c r="G905" i="13"/>
  <c r="F442" i="11"/>
  <c r="D1979" i="5"/>
  <c r="E1848" i="14"/>
  <c r="F1859" i="7"/>
  <c r="G134" i="5"/>
  <c r="F586" i="11"/>
  <c r="E1587" i="10"/>
  <c r="D1659" i="13"/>
  <c r="D1594" i="7"/>
  <c r="G1445" i="10"/>
  <c r="G635" i="10"/>
  <c r="F540" i="5"/>
  <c r="G308" i="13"/>
  <c r="F2286" i="5"/>
  <c r="F2015" i="7"/>
  <c r="D392" i="14"/>
  <c r="D2002" i="5"/>
  <c r="G1613" i="14"/>
  <c r="E1896" i="5"/>
  <c r="D1466" i="13"/>
  <c r="E2228" i="5"/>
  <c r="G295" i="13"/>
  <c r="D3257" i="7"/>
  <c r="D2242" i="11"/>
  <c r="E2656" i="7"/>
  <c r="G2018" i="5"/>
  <c r="D1599" i="5"/>
  <c r="E173" i="10"/>
  <c r="G962" i="11"/>
  <c r="G519" i="5"/>
  <c r="G1656" i="11"/>
  <c r="F2362" i="7"/>
  <c r="F2099" i="5"/>
  <c r="D225" i="5"/>
  <c r="E2745" i="7"/>
  <c r="D2043" i="11"/>
  <c r="F350" i="5"/>
  <c r="E1183" i="11"/>
  <c r="D1260" i="11"/>
  <c r="G1387" i="13"/>
  <c r="D485" i="11"/>
  <c r="G2127" i="11"/>
  <c r="G331" i="7"/>
  <c r="E997" i="10"/>
  <c r="G1996" i="10"/>
  <c r="E2787" i="7"/>
  <c r="F1656" i="11"/>
  <c r="F490" i="11"/>
  <c r="G1982" i="11"/>
  <c r="F798" i="5"/>
  <c r="F1363" i="10"/>
  <c r="E717" i="10"/>
  <c r="G2048" i="5"/>
  <c r="E3496" i="7"/>
  <c r="E2381" i="10"/>
  <c r="F1550" i="7"/>
  <c r="F1107" i="5"/>
  <c r="D1719" i="7"/>
  <c r="D1853" i="11"/>
  <c r="F1089" i="13"/>
  <c r="F724" i="11"/>
  <c r="E802" i="10"/>
  <c r="D1715" i="7"/>
  <c r="F1348" i="10"/>
  <c r="F1252" i="5"/>
  <c r="E661" i="13"/>
  <c r="G863" i="5"/>
  <c r="E1542" i="5"/>
  <c r="D1522" i="13"/>
  <c r="E1236" i="11"/>
  <c r="D2399" i="7"/>
  <c r="F2012" i="10"/>
  <c r="G994" i="10"/>
  <c r="F543" i="11"/>
  <c r="G2462" i="7"/>
  <c r="E1956" i="11"/>
  <c r="F1332" i="11"/>
  <c r="E152" i="5"/>
  <c r="D741" i="10"/>
  <c r="D3048" i="7"/>
  <c r="E303" i="11"/>
  <c r="F949" i="13"/>
  <c r="D346" i="13"/>
  <c r="F1368" i="10"/>
  <c r="F823" i="13"/>
  <c r="F1877" i="11"/>
  <c r="G825" i="14"/>
  <c r="G2037" i="10"/>
  <c r="E87" i="7"/>
  <c r="E680" i="11"/>
  <c r="D369" i="14"/>
  <c r="D1271" i="10"/>
  <c r="F592" i="13"/>
  <c r="E315" i="7"/>
  <c r="F270" i="13"/>
  <c r="E3427" i="7"/>
  <c r="D356" i="11"/>
  <c r="G2292" i="11"/>
  <c r="E1785" i="11"/>
  <c r="G2831" i="7"/>
  <c r="G2216" i="10"/>
  <c r="E2233" i="10"/>
  <c r="G137" i="10"/>
  <c r="D775" i="13"/>
  <c r="F2902" i="7"/>
  <c r="F1605" i="7"/>
  <c r="D136" i="13"/>
  <c r="E2237" i="11"/>
  <c r="D1356" i="11"/>
  <c r="F1200" i="13"/>
  <c r="G1685" i="11"/>
  <c r="E1307" i="14"/>
  <c r="D1733" i="7"/>
  <c r="E522" i="13"/>
  <c r="F100" i="7"/>
  <c r="D1401" i="14"/>
  <c r="E2060" i="10"/>
  <c r="E2338" i="10"/>
  <c r="D453" i="14"/>
  <c r="E187" i="14"/>
  <c r="G2294" i="11"/>
  <c r="F1190" i="13"/>
  <c r="G927" i="13"/>
  <c r="G2407" i="10"/>
  <c r="D459" i="7"/>
  <c r="G1820" i="11"/>
  <c r="E1338" i="11"/>
  <c r="G1291" i="11"/>
  <c r="E1752" i="11"/>
  <c r="G861" i="14"/>
  <c r="D1616" i="11"/>
  <c r="F650" i="10"/>
  <c r="G720" i="14"/>
  <c r="F416" i="7"/>
  <c r="D1142" i="10"/>
  <c r="E865" i="10"/>
  <c r="D445" i="7"/>
  <c r="E1818" i="10"/>
  <c r="F1897" i="11"/>
  <c r="E1955" i="10"/>
  <c r="D597" i="14"/>
  <c r="G1738" i="7"/>
  <c r="D1084" i="5"/>
  <c r="G852" i="14"/>
  <c r="G1973" i="14"/>
  <c r="D595" i="10"/>
  <c r="G1533" i="10"/>
  <c r="E262" i="13"/>
  <c r="D157" i="10"/>
  <c r="G1321" i="13"/>
  <c r="F1102" i="10"/>
  <c r="G582" i="11"/>
  <c r="G623" i="5"/>
  <c r="D2398" i="11"/>
  <c r="E273" i="14"/>
  <c r="E2235" i="7"/>
  <c r="G55" i="14"/>
  <c r="G698" i="13"/>
  <c r="G2675" i="7"/>
  <c r="D2327" i="10"/>
  <c r="G111" i="7"/>
  <c r="G2058" i="7"/>
  <c r="G312" i="7"/>
  <c r="E493" i="7"/>
  <c r="D803" i="13"/>
  <c r="G3152" i="7"/>
  <c r="F253" i="11"/>
  <c r="E3430" i="7"/>
  <c r="G1985" i="10"/>
  <c r="F1512" i="10"/>
  <c r="F615" i="11"/>
  <c r="G1584" i="14"/>
  <c r="G1191" i="11"/>
  <c r="D1073" i="14"/>
  <c r="E1824" i="10"/>
  <c r="D785" i="11"/>
  <c r="F2143" i="7"/>
  <c r="E1881" i="7"/>
  <c r="G766" i="13"/>
  <c r="F3108" i="7"/>
  <c r="G2054" i="10"/>
  <c r="D2356" i="11"/>
  <c r="E785" i="13"/>
  <c r="E2062" i="5"/>
  <c r="D800" i="14"/>
  <c r="D1897" i="5"/>
  <c r="D2127" i="11"/>
  <c r="G1617" i="5"/>
  <c r="D1548" i="10"/>
  <c r="F1621" i="13"/>
  <c r="E2098" i="10"/>
  <c r="G1965" i="11"/>
  <c r="G420" i="7"/>
  <c r="G1810" i="5"/>
  <c r="E2131" i="7"/>
  <c r="E2113" i="11"/>
  <c r="E445" i="10"/>
  <c r="E92" i="7"/>
  <c r="E1772" i="7"/>
  <c r="D808" i="10"/>
  <c r="D846" i="11"/>
  <c r="E1995" i="10"/>
  <c r="F1526" i="13"/>
  <c r="E2061" i="5"/>
  <c r="D387" i="7"/>
  <c r="F755" i="13"/>
  <c r="E902" i="14"/>
  <c r="E1080" i="14"/>
  <c r="E1018" i="5"/>
  <c r="F2146" i="11"/>
  <c r="D608" i="5"/>
  <c r="F1572" i="11"/>
  <c r="F813" i="13"/>
  <c r="D1269" i="10"/>
  <c r="E912" i="13"/>
  <c r="G1184" i="13"/>
  <c r="E456" i="7"/>
  <c r="E391" i="5"/>
  <c r="G258" i="7"/>
  <c r="F1064" i="11"/>
  <c r="E1708" i="11"/>
  <c r="G554" i="13"/>
  <c r="D1983" i="7"/>
  <c r="G386" i="11"/>
  <c r="D272" i="14"/>
  <c r="F1840" i="11"/>
  <c r="G2054" i="7"/>
  <c r="E2566" i="7"/>
  <c r="D174" i="13"/>
  <c r="E952" i="11"/>
  <c r="D370" i="14"/>
  <c r="D756" i="14"/>
  <c r="F2008" i="5"/>
  <c r="E1544" i="5"/>
  <c r="G2188" i="11"/>
  <c r="D906" i="14"/>
  <c r="F175" i="5"/>
  <c r="E1973" i="7"/>
  <c r="F506" i="5"/>
  <c r="F793" i="11"/>
  <c r="G478" i="11"/>
  <c r="F3099" i="7"/>
  <c r="E816" i="10"/>
  <c r="D323" i="13"/>
  <c r="F802" i="14"/>
  <c r="G1575" i="10"/>
  <c r="E1011" i="11"/>
  <c r="E826" i="11"/>
  <c r="D2024" i="5"/>
  <c r="D1619" i="13"/>
  <c r="D329" i="14"/>
  <c r="F59" i="5"/>
  <c r="D1838" i="5"/>
  <c r="D872" i="5"/>
  <c r="G573" i="10"/>
  <c r="F2728" i="7"/>
  <c r="D1656" i="11"/>
  <c r="E2232" i="10"/>
  <c r="F1214" i="10"/>
  <c r="D1158" i="14"/>
  <c r="E1663" i="7"/>
  <c r="F1386" i="11"/>
  <c r="G2365" i="7"/>
  <c r="D495" i="11"/>
  <c r="D2168" i="11"/>
  <c r="F958" i="11"/>
  <c r="F50" i="11"/>
  <c r="G818" i="11"/>
  <c r="F1066" i="14"/>
  <c r="F1013" i="13"/>
  <c r="F1386" i="10"/>
  <c r="D1665" i="10"/>
  <c r="G265" i="7"/>
  <c r="D2430" i="11"/>
  <c r="D2034" i="10"/>
  <c r="E1830" i="10"/>
  <c r="D2063" i="11"/>
  <c r="E2543" i="7"/>
  <c r="D2563" i="7"/>
  <c r="E2239" i="7"/>
  <c r="E2093" i="10"/>
  <c r="F2990" i="7"/>
  <c r="D1773" i="13"/>
  <c r="E369" i="7"/>
  <c r="F371" i="10"/>
  <c r="E2134" i="10"/>
  <c r="G815" i="13"/>
  <c r="F257" i="7"/>
  <c r="D1678" i="14"/>
  <c r="E909" i="14"/>
  <c r="G1304" i="7"/>
  <c r="G1261" i="10"/>
  <c r="F1362" i="13"/>
  <c r="G110" i="10"/>
  <c r="D898" i="5"/>
  <c r="G1138" i="13"/>
  <c r="E1687" i="10"/>
  <c r="E524" i="11"/>
  <c r="F1263" i="5"/>
  <c r="F1037" i="11"/>
  <c r="G2231" i="7"/>
  <c r="D1397" i="14"/>
  <c r="G847" i="10"/>
  <c r="G1380" i="11"/>
  <c r="D1350" i="10"/>
  <c r="G1866" i="11"/>
  <c r="D434" i="5"/>
  <c r="G1401" i="11"/>
  <c r="D866" i="11"/>
  <c r="E1623" i="11"/>
  <c r="G462" i="11"/>
  <c r="D2579" i="7"/>
  <c r="E1328" i="5"/>
  <c r="E1936" i="11"/>
  <c r="F986" i="10"/>
  <c r="F201" i="10"/>
  <c r="F1331" i="10"/>
  <c r="G1766" i="7"/>
  <c r="D2394" i="11"/>
  <c r="G979" i="10"/>
  <c r="D2192" i="10"/>
  <c r="E852" i="11"/>
  <c r="D848" i="14"/>
  <c r="G22" i="7"/>
  <c r="G396" i="10"/>
  <c r="G1223" i="5"/>
  <c r="G1817" i="5"/>
  <c r="G823" i="11"/>
  <c r="G1797" i="13"/>
  <c r="F1248" i="14"/>
  <c r="F1678" i="13"/>
  <c r="G1441" i="10"/>
  <c r="F1312" i="14"/>
  <c r="G1938" i="5"/>
  <c r="D3247" i="7"/>
  <c r="G1626" i="11"/>
  <c r="F619" i="14"/>
  <c r="F984" i="5"/>
  <c r="F2454" i="7"/>
  <c r="E936" i="5"/>
  <c r="G2858" i="7"/>
  <c r="G1742" i="7"/>
  <c r="G1813" i="11"/>
  <c r="G580" i="10"/>
  <c r="F151" i="5"/>
  <c r="G1583" i="14"/>
  <c r="D906" i="5"/>
  <c r="E1389" i="5"/>
  <c r="F1658" i="13"/>
  <c r="F1758" i="7"/>
  <c r="D239" i="5"/>
  <c r="F1862" i="5"/>
  <c r="F675" i="10"/>
  <c r="G573" i="13"/>
  <c r="F467" i="5"/>
  <c r="E3497" i="7"/>
  <c r="E2391" i="10"/>
  <c r="F1908" i="14"/>
  <c r="G401" i="5"/>
  <c r="F146" i="14"/>
  <c r="E2021" i="10"/>
  <c r="G534" i="13"/>
  <c r="E2880" i="7"/>
  <c r="F430" i="5"/>
  <c r="F324" i="10"/>
  <c r="G2912" i="7"/>
  <c r="E684" i="11"/>
  <c r="E1335" i="10"/>
  <c r="F2121" i="7"/>
  <c r="G2222" i="7"/>
  <c r="E1533" i="11"/>
  <c r="F1429" i="11"/>
  <c r="E2964" i="7"/>
  <c r="E2681" i="7"/>
  <c r="D325" i="14"/>
  <c r="F1504" i="10"/>
  <c r="G1885" i="5"/>
  <c r="E1089" i="13"/>
  <c r="E1015" i="13"/>
  <c r="E1986" i="11"/>
  <c r="E1706" i="10"/>
  <c r="E1456" i="10"/>
  <c r="D471" i="7"/>
  <c r="D1248" i="5"/>
  <c r="F408" i="14"/>
  <c r="E890" i="11"/>
  <c r="F976" i="13"/>
  <c r="F327" i="13"/>
  <c r="G1748" i="11"/>
  <c r="D663" i="14"/>
  <c r="E1272" i="7"/>
  <c r="F795" i="11"/>
  <c r="F983" i="10"/>
  <c r="E1092" i="14"/>
  <c r="G1780" i="5"/>
  <c r="G2372" i="11"/>
  <c r="F958" i="13"/>
  <c r="E2417" i="7"/>
  <c r="E178" i="7"/>
  <c r="F1328" i="5"/>
  <c r="D1897" i="7"/>
  <c r="F1106" i="13"/>
  <c r="D822" i="11"/>
  <c r="E1261" i="13"/>
  <c r="E1291" i="11"/>
  <c r="E1776" i="10"/>
  <c r="D1642" i="11"/>
  <c r="F648" i="14"/>
  <c r="G1192" i="13"/>
  <c r="D242" i="10"/>
  <c r="D409" i="7"/>
  <c r="D167" i="5"/>
  <c r="E146" i="7"/>
  <c r="F1773" i="10"/>
  <c r="D852" i="10"/>
  <c r="E471" i="7"/>
  <c r="F487" i="5"/>
  <c r="E130" i="13"/>
  <c r="D1171" i="11"/>
  <c r="E254" i="10"/>
  <c r="D1349" i="5"/>
  <c r="G1149" i="13"/>
  <c r="D232" i="10"/>
  <c r="F1373" i="10"/>
  <c r="D3063" i="7"/>
  <c r="F84" i="11"/>
  <c r="F2528" i="7"/>
  <c r="E204" i="11"/>
  <c r="G829" i="10"/>
  <c r="F1995" i="7"/>
  <c r="F757" i="14"/>
  <c r="F1185" i="5"/>
  <c r="G3170" i="7"/>
  <c r="E245" i="11"/>
  <c r="D141" i="11"/>
  <c r="D713" i="10"/>
  <c r="F1038" i="11"/>
  <c r="G557" i="14"/>
  <c r="F713" i="10"/>
  <c r="E1369" i="5"/>
  <c r="F37" i="5"/>
  <c r="G3265" i="7"/>
  <c r="E610" i="14"/>
  <c r="D2157" i="5"/>
  <c r="F1285" i="7"/>
  <c r="F1934" i="11"/>
  <c r="D1259" i="13"/>
  <c r="G35" i="10"/>
  <c r="F2682" i="7"/>
  <c r="G1332" i="14"/>
  <c r="G2649" i="7"/>
  <c r="F1068" i="5"/>
  <c r="G1757" i="10"/>
  <c r="F245" i="11"/>
  <c r="D3500" i="7"/>
  <c r="D312" i="7"/>
  <c r="E819" i="5"/>
  <c r="F1167" i="14"/>
  <c r="G875" i="14"/>
  <c r="D86" i="5"/>
  <c r="D3103" i="7"/>
  <c r="D393" i="13"/>
  <c r="E989" i="5"/>
  <c r="D1112" i="13"/>
  <c r="F1944" i="5"/>
  <c r="D1926" i="7"/>
  <c r="E3095" i="7"/>
  <c r="D2057" i="11"/>
  <c r="F1426" i="10"/>
  <c r="F986" i="5"/>
  <c r="G1823" i="14"/>
  <c r="E725" i="13"/>
  <c r="D15" i="11"/>
  <c r="D922" i="13"/>
  <c r="E1982" i="7"/>
  <c r="G445" i="5"/>
  <c r="D2712" i="7"/>
  <c r="E1873" i="10"/>
  <c r="F532" i="13"/>
  <c r="G3145" i="7"/>
  <c r="E943" i="11"/>
  <c r="E987" i="5"/>
  <c r="D3339" i="7"/>
  <c r="G532" i="11"/>
  <c r="D1792" i="5"/>
  <c r="F409" i="11"/>
  <c r="F329" i="7"/>
  <c r="E1736" i="13"/>
  <c r="F1891" i="14"/>
  <c r="F714" i="14"/>
  <c r="D1099" i="5"/>
  <c r="E1159" i="14"/>
  <c r="D135" i="5"/>
  <c r="E1155" i="13"/>
  <c r="D511" i="5"/>
  <c r="D676" i="13"/>
  <c r="G229" i="10"/>
  <c r="G1495" i="5"/>
  <c r="E2081" i="10"/>
  <c r="G101" i="7"/>
  <c r="F1642" i="14"/>
  <c r="G1879" i="11"/>
  <c r="G1717" i="11"/>
  <c r="D1286" i="11"/>
  <c r="G1597" i="11"/>
  <c r="G196" i="14"/>
  <c r="F1080" i="11"/>
  <c r="F1578" i="11"/>
  <c r="E1145" i="5"/>
  <c r="E2144" i="5"/>
  <c r="D395" i="7"/>
  <c r="G1134" i="11"/>
  <c r="D544" i="11"/>
  <c r="G2004" i="5"/>
  <c r="G1559" i="11"/>
  <c r="E431" i="11"/>
  <c r="G174" i="5"/>
  <c r="F677" i="11"/>
  <c r="E1687" i="13"/>
  <c r="F2932" i="7"/>
  <c r="G545" i="10"/>
  <c r="E1203" i="10"/>
  <c r="D837" i="5"/>
  <c r="E711" i="14"/>
  <c r="E1381" i="5"/>
  <c r="E38" i="11"/>
  <c r="G265" i="11"/>
  <c r="F2370" i="11"/>
  <c r="G2878" i="7"/>
  <c r="E1085" i="10"/>
  <c r="E1481" i="10"/>
  <c r="D1513" i="13"/>
  <c r="E1016" i="11"/>
  <c r="D1168" i="13"/>
  <c r="E38" i="13"/>
  <c r="F1237" i="11"/>
  <c r="E2128" i="7"/>
  <c r="D615" i="14"/>
  <c r="F2107" i="11"/>
  <c r="F1437" i="11"/>
  <c r="F85" i="11"/>
  <c r="E3143" i="7"/>
  <c r="E971" i="10"/>
  <c r="D1703" i="7"/>
  <c r="G876" i="13"/>
  <c r="F1604" i="14"/>
  <c r="D866" i="13"/>
  <c r="G845" i="14"/>
  <c r="F13" i="7"/>
  <c r="E1342" i="10"/>
  <c r="F469" i="5"/>
  <c r="D1342" i="14"/>
  <c r="G2153" i="10"/>
  <c r="F335" i="5"/>
  <c r="G717" i="5"/>
  <c r="D1522" i="10"/>
  <c r="E2704" i="7"/>
  <c r="D1634" i="11"/>
  <c r="E964" i="5"/>
  <c r="E2096" i="7"/>
  <c r="E2030" i="5"/>
  <c r="F22" i="14"/>
  <c r="E120" i="13"/>
  <c r="G2708" i="7"/>
  <c r="D2596" i="7"/>
  <c r="D1585" i="11"/>
  <c r="G1650" i="13"/>
  <c r="E1750" i="5"/>
  <c r="E1853" i="11"/>
  <c r="E1889" i="14"/>
  <c r="G1923" i="14"/>
  <c r="D1346" i="10"/>
  <c r="G995" i="11"/>
  <c r="D1352" i="7"/>
  <c r="D2188" i="10"/>
  <c r="G75" i="5"/>
  <c r="D2641" i="7"/>
  <c r="G1603" i="10"/>
  <c r="E2258" i="5"/>
  <c r="E1698" i="10"/>
  <c r="D1611" i="13"/>
  <c r="G264" i="7"/>
  <c r="D1810" i="10"/>
  <c r="E2743" i="7"/>
  <c r="F1920" i="11"/>
  <c r="D424" i="5"/>
  <c r="F2727" i="7"/>
  <c r="F1016" i="14"/>
  <c r="G1122" i="13"/>
  <c r="D1602" i="13"/>
  <c r="D1339" i="11"/>
  <c r="E2296" i="11"/>
  <c r="F1696" i="10"/>
  <c r="D110" i="11"/>
  <c r="D1557" i="5"/>
  <c r="E715" i="11"/>
  <c r="E466" i="14"/>
  <c r="F818" i="11"/>
  <c r="F599" i="11"/>
  <c r="E1299" i="5"/>
  <c r="G2153" i="11"/>
  <c r="G2696" i="7"/>
  <c r="D340" i="13"/>
  <c r="G2593" i="7"/>
  <c r="F1688" i="11"/>
  <c r="E1523" i="7"/>
  <c r="G2470" i="7"/>
  <c r="D3104" i="7"/>
  <c r="E1168" i="14"/>
  <c r="G1962" i="5"/>
  <c r="G147" i="11"/>
  <c r="G1222" i="13"/>
  <c r="E2297" i="10"/>
  <c r="G2223" i="11"/>
  <c r="E1969" i="7"/>
  <c r="D106" i="11"/>
  <c r="G1432" i="10"/>
  <c r="F2178" i="11"/>
  <c r="G1861" i="5"/>
  <c r="D186" i="11"/>
  <c r="F494" i="10"/>
  <c r="F239" i="5"/>
  <c r="D2226" i="5"/>
  <c r="G727" i="13"/>
  <c r="E1471" i="11"/>
  <c r="G1509" i="7"/>
  <c r="D1695" i="13"/>
  <c r="E2414" i="10"/>
  <c r="D1668" i="7"/>
  <c r="E2315" i="11"/>
  <c r="D1505" i="10"/>
  <c r="D1378" i="13"/>
  <c r="E1705" i="14"/>
  <c r="D121" i="11"/>
  <c r="D1890" i="10"/>
  <c r="F486" i="13"/>
  <c r="D1579" i="13"/>
  <c r="D871" i="14"/>
  <c r="G1694" i="14"/>
  <c r="D813" i="5"/>
  <c r="E830" i="5"/>
  <c r="D2323" i="10"/>
  <c r="E1149" i="13"/>
  <c r="E1343" i="10"/>
  <c r="F1481" i="11"/>
  <c r="D1578" i="10"/>
  <c r="F1505" i="13"/>
  <c r="G607" i="11"/>
  <c r="F240" i="14"/>
  <c r="G2837" i="7"/>
  <c r="D2684" i="7"/>
  <c r="G1909" i="14"/>
  <c r="F591" i="13"/>
  <c r="E860" i="10"/>
  <c r="D428" i="11"/>
  <c r="G1229" i="10"/>
  <c r="E2274" i="5"/>
  <c r="F1021" i="11"/>
  <c r="G61" i="10"/>
  <c r="G694" i="10"/>
  <c r="F416" i="5"/>
  <c r="F1781" i="7"/>
  <c r="D1535" i="7"/>
  <c r="D724" i="5"/>
  <c r="F1857" i="10"/>
  <c r="D1183" i="5"/>
  <c r="F2073" i="11"/>
  <c r="G2264" i="10"/>
  <c r="E422" i="11"/>
  <c r="D1678" i="13"/>
  <c r="D1054" i="11"/>
  <c r="D332" i="11"/>
  <c r="D744" i="11"/>
  <c r="F1858" i="11"/>
  <c r="G2056" i="5"/>
  <c r="F2202" i="11"/>
  <c r="G120" i="7"/>
  <c r="E1842" i="14"/>
  <c r="E1548" i="10"/>
  <c r="F940" i="14"/>
  <c r="D1676" i="13"/>
  <c r="E1226" i="14"/>
  <c r="F841" i="5"/>
  <c r="E2353" i="10"/>
  <c r="F3052" i="7"/>
  <c r="D627" i="14"/>
  <c r="D2996" i="7"/>
  <c r="F3261" i="7"/>
  <c r="G2860" i="7"/>
  <c r="E284" i="14"/>
  <c r="E2179" i="10"/>
  <c r="E467" i="11"/>
  <c r="E2197" i="11"/>
  <c r="F1071" i="11"/>
  <c r="E223" i="11"/>
  <c r="G1811" i="14"/>
  <c r="G137" i="7"/>
  <c r="D1307" i="14"/>
  <c r="D1680" i="10"/>
  <c r="F3319" i="7"/>
  <c r="D1842" i="10"/>
  <c r="E689" i="11"/>
  <c r="E1752" i="10"/>
  <c r="F1712" i="14"/>
  <c r="E583" i="11"/>
  <c r="G3185" i="7"/>
  <c r="D283" i="13"/>
  <c r="E653" i="11"/>
  <c r="E1487" i="5"/>
  <c r="E2015" i="11"/>
  <c r="F3011" i="7"/>
  <c r="D2255" i="7"/>
  <c r="F1895" i="5"/>
  <c r="E1980" i="10"/>
  <c r="E507" i="14"/>
  <c r="D2761" i="7"/>
  <c r="D1681" i="10"/>
  <c r="G940" i="13"/>
  <c r="G1393" i="11"/>
  <c r="E1135" i="5"/>
  <c r="F1766" i="5"/>
  <c r="E901" i="11"/>
  <c r="G303" i="11"/>
  <c r="D1408" i="5"/>
  <c r="E108" i="11"/>
  <c r="E1119" i="10"/>
  <c r="F2648" i="7"/>
  <c r="F1164" i="11"/>
  <c r="F2280" i="11"/>
  <c r="G1816" i="11"/>
  <c r="E2231" i="7"/>
  <c r="D122" i="13"/>
  <c r="G535" i="10"/>
  <c r="G3204" i="7"/>
  <c r="G205" i="11"/>
  <c r="D70" i="11"/>
  <c r="G905" i="5"/>
  <c r="E1149" i="10"/>
  <c r="E275" i="10"/>
  <c r="F329" i="11"/>
  <c r="G2357" i="11"/>
  <c r="D275" i="11"/>
  <c r="D2626" i="7"/>
  <c r="F69" i="14"/>
  <c r="G924" i="13"/>
  <c r="F2681" i="7"/>
  <c r="G899" i="5"/>
  <c r="G1709" i="7"/>
  <c r="G241" i="5"/>
  <c r="E479" i="14"/>
  <c r="G658" i="14"/>
  <c r="F2972" i="7"/>
  <c r="E748" i="5"/>
  <c r="E2266" i="10"/>
  <c r="E3483" i="7"/>
  <c r="D726" i="5"/>
  <c r="D1911" i="10"/>
  <c r="G211" i="11"/>
  <c r="E52" i="10"/>
  <c r="F841" i="11"/>
  <c r="D1345" i="11"/>
  <c r="E1823" i="7"/>
  <c r="G808" i="5"/>
  <c r="E662" i="11"/>
  <c r="G1148" i="10"/>
  <c r="F691" i="11"/>
  <c r="G690" i="13"/>
  <c r="G217" i="13"/>
  <c r="F570" i="13"/>
  <c r="F211" i="14"/>
  <c r="F92" i="13"/>
  <c r="D724" i="11"/>
  <c r="G820" i="13"/>
  <c r="F245" i="14"/>
  <c r="E713" i="13"/>
  <c r="D11" i="14"/>
  <c r="F1503" i="10"/>
  <c r="D463" i="11"/>
  <c r="E2758" i="7"/>
  <c r="D112" i="14"/>
  <c r="E1733" i="10"/>
  <c r="E59" i="14"/>
  <c r="E1667" i="11"/>
  <c r="E860" i="14"/>
  <c r="F216" i="11"/>
  <c r="G208" i="14"/>
  <c r="G222" i="10"/>
  <c r="F2319" i="11"/>
  <c r="D1856" i="10"/>
  <c r="F2266" i="5"/>
  <c r="E372" i="14"/>
  <c r="E2069" i="10"/>
  <c r="G2438" i="11"/>
  <c r="G1649" i="13"/>
  <c r="G90" i="13"/>
  <c r="D17" i="11"/>
  <c r="G512" i="5"/>
  <c r="E1079" i="11"/>
  <c r="G2327" i="11"/>
  <c r="F2439" i="10"/>
  <c r="E1314" i="5"/>
  <c r="D2136" i="7"/>
  <c r="F2237" i="10"/>
  <c r="E1466" i="13"/>
  <c r="D1238" i="11"/>
  <c r="G939" i="10"/>
  <c r="F3451" i="7"/>
  <c r="G1080" i="13"/>
  <c r="F84" i="7"/>
  <c r="G1306" i="7"/>
  <c r="D2204" i="5"/>
  <c r="D398" i="7"/>
  <c r="E125" i="5"/>
  <c r="G1609" i="11"/>
  <c r="G315" i="5"/>
  <c r="E1369" i="11"/>
  <c r="G1271" i="11"/>
  <c r="D158" i="10"/>
  <c r="D2317" i="7"/>
  <c r="F1891" i="11"/>
  <c r="F1302" i="7"/>
  <c r="G1784" i="7"/>
  <c r="E3201" i="7"/>
  <c r="G3156" i="7"/>
  <c r="G2454" i="7"/>
  <c r="F718" i="11"/>
  <c r="D3210" i="7"/>
  <c r="E674" i="11"/>
  <c r="F2078" i="10"/>
  <c r="E1667" i="14"/>
  <c r="F542" i="10"/>
  <c r="E1579" i="10"/>
  <c r="D1124" i="14"/>
  <c r="E131" i="13"/>
  <c r="E1240" i="5"/>
  <c r="G2092" i="5"/>
  <c r="F818" i="5"/>
  <c r="G508" i="13"/>
  <c r="F3358" i="7"/>
  <c r="D1825" i="10"/>
  <c r="F1298" i="7"/>
  <c r="F2318" i="11"/>
  <c r="D2277" i="7"/>
  <c r="E553" i="11"/>
  <c r="F8" i="11"/>
  <c r="D1759" i="11"/>
  <c r="E2188" i="10"/>
  <c r="E1723" i="7"/>
  <c r="G1142" i="13"/>
  <c r="F97" i="7"/>
  <c r="G151" i="10"/>
  <c r="G1790" i="13"/>
  <c r="E662" i="10"/>
  <c r="F2905" i="7"/>
  <c r="D1771" i="10"/>
  <c r="G1347" i="11"/>
  <c r="F2619" i="7"/>
  <c r="E760" i="14"/>
  <c r="E573" i="10"/>
  <c r="F52" i="10"/>
  <c r="D1445" i="5"/>
  <c r="F1003" i="10"/>
  <c r="F254" i="5"/>
  <c r="D18" i="10"/>
  <c r="G219" i="5"/>
  <c r="F1790" i="13"/>
  <c r="G918" i="13"/>
  <c r="F982" i="13"/>
  <c r="G1166" i="10"/>
  <c r="F1841" i="14"/>
  <c r="G81" i="14"/>
  <c r="F554" i="10"/>
  <c r="G1553" i="10"/>
  <c r="D174" i="5"/>
  <c r="D402" i="11"/>
  <c r="G1597" i="13"/>
  <c r="F1223" i="14"/>
  <c r="E1190" i="10"/>
  <c r="G2425" i="10"/>
  <c r="E2261" i="7"/>
  <c r="F772" i="10"/>
  <c r="F683" i="14"/>
  <c r="E1175" i="10"/>
  <c r="F1984" i="10"/>
  <c r="G2120" i="11"/>
  <c r="D1907" i="10"/>
  <c r="E715" i="10"/>
  <c r="D2648" i="7"/>
  <c r="F2292" i="11"/>
  <c r="E293" i="5"/>
  <c r="G1056" i="13"/>
  <c r="D2088" i="7"/>
  <c r="E1842" i="7"/>
  <c r="D2250" i="5"/>
  <c r="G45" i="10"/>
  <c r="F3156" i="7"/>
  <c r="G1339" i="5"/>
  <c r="E2351" i="11"/>
  <c r="F1092" i="13"/>
  <c r="F1677" i="5"/>
  <c r="D1607" i="11"/>
  <c r="G2354" i="10"/>
  <c r="G2495" i="7"/>
  <c r="D1111" i="5"/>
  <c r="G2570" i="7"/>
  <c r="G1067" i="11"/>
  <c r="G1103" i="14"/>
  <c r="E909" i="10"/>
  <c r="G599" i="10"/>
  <c r="E290" i="5"/>
  <c r="F1493" i="13"/>
  <c r="D2375" i="7"/>
  <c r="D1505" i="5"/>
  <c r="E1260" i="7"/>
  <c r="E1725" i="7"/>
  <c r="F2282" i="10"/>
  <c r="F1720" i="14"/>
  <c r="D3350" i="7"/>
  <c r="F673" i="14"/>
  <c r="G2097" i="5"/>
  <c r="D1990" i="10"/>
  <c r="F1795" i="11"/>
  <c r="F2395" i="10"/>
  <c r="G1026" i="5"/>
  <c r="D937" i="11"/>
  <c r="D3239" i="7"/>
  <c r="G1811" i="11"/>
  <c r="G1910" i="10"/>
  <c r="F555" i="11"/>
  <c r="G2283" i="7"/>
  <c r="F1758" i="5"/>
  <c r="D1598" i="10"/>
  <c r="E2211" i="11"/>
  <c r="F2437" i="11"/>
  <c r="F1710" i="11"/>
  <c r="F1378" i="7"/>
  <c r="G1168" i="11"/>
  <c r="F1379" i="11"/>
  <c r="G791" i="10"/>
  <c r="F171" i="10"/>
  <c r="G1494" i="11"/>
  <c r="G507" i="13"/>
  <c r="F1767" i="13"/>
  <c r="D581" i="10"/>
  <c r="D3479" i="7"/>
  <c r="E249" i="7"/>
  <c r="D452" i="14"/>
  <c r="G458" i="10"/>
  <c r="G1639" i="5"/>
  <c r="G1766" i="5"/>
  <c r="D1693" i="11"/>
  <c r="F2218" i="11"/>
  <c r="F818" i="14"/>
  <c r="E2280" i="11"/>
  <c r="G954" i="10"/>
  <c r="F2529" i="7"/>
  <c r="E189" i="13"/>
  <c r="D184" i="13"/>
  <c r="G1923" i="10"/>
  <c r="G1616" i="14"/>
  <c r="F1335" i="10"/>
  <c r="F518" i="14"/>
  <c r="F1308" i="10"/>
  <c r="G746" i="10"/>
  <c r="G1189" i="5"/>
  <c r="G343" i="13"/>
  <c r="E635" i="14"/>
  <c r="F2218" i="7"/>
  <c r="G1857" i="5"/>
  <c r="D1506" i="10"/>
  <c r="F3132" i="7"/>
  <c r="F2443" i="10"/>
  <c r="F1910" i="11"/>
  <c r="E982" i="14"/>
  <c r="G1978" i="7"/>
  <c r="D1106" i="11"/>
  <c r="G703" i="5"/>
  <c r="G1821" i="11"/>
  <c r="D62" i="11"/>
  <c r="F2614" i="7"/>
  <c r="F165" i="13"/>
  <c r="D1703" i="13"/>
  <c r="F1108" i="5"/>
  <c r="E28" i="13"/>
  <c r="E1960" i="5"/>
  <c r="F68" i="5"/>
  <c r="F1740" i="5"/>
  <c r="G2131" i="7"/>
  <c r="G1955" i="5"/>
  <c r="G2753" i="7"/>
  <c r="G2915" i="7"/>
  <c r="G1460" i="14"/>
  <c r="G1172" i="13"/>
  <c r="D753" i="5"/>
  <c r="D2356" i="7"/>
  <c r="E61" i="11"/>
  <c r="F1947" i="7"/>
  <c r="G2414" i="10"/>
  <c r="D1481" i="7"/>
  <c r="E1423" i="10"/>
  <c r="E1276" i="13"/>
  <c r="G309" i="14"/>
  <c r="F1570" i="13"/>
  <c r="E259" i="13"/>
  <c r="F343" i="13"/>
  <c r="D1435" i="11"/>
  <c r="D448" i="13"/>
  <c r="G1178" i="11"/>
  <c r="G1301" i="5"/>
  <c r="F2062" i="5"/>
  <c r="E354" i="14"/>
  <c r="G1849" i="7"/>
  <c r="D660" i="5"/>
  <c r="D3386" i="7"/>
  <c r="E1801" i="11"/>
  <c r="G467" i="5"/>
  <c r="D2308" i="7"/>
  <c r="D546" i="5"/>
  <c r="G1346" i="11"/>
  <c r="G284" i="10"/>
  <c r="E3148" i="7"/>
  <c r="E2671" i="7"/>
  <c r="F2527" i="7"/>
  <c r="G360" i="5"/>
  <c r="D3323" i="7"/>
  <c r="D446" i="5"/>
  <c r="G2284" i="7"/>
  <c r="D1747" i="10"/>
  <c r="D854" i="11"/>
  <c r="G1605" i="10"/>
  <c r="F1283" i="11"/>
  <c r="G1725" i="13"/>
  <c r="E702" i="5"/>
  <c r="D1567" i="7"/>
  <c r="D2157" i="11"/>
  <c r="E19" i="5"/>
  <c r="D2613" i="7"/>
  <c r="E59" i="7"/>
  <c r="F3015" i="7"/>
  <c r="D1303" i="5"/>
  <c r="D603" i="10"/>
  <c r="G3003" i="7"/>
  <c r="G563" i="10"/>
  <c r="G892" i="10"/>
  <c r="G947" i="5"/>
  <c r="D2399" i="11"/>
  <c r="G415" i="11"/>
  <c r="D768" i="5"/>
  <c r="D1553" i="13"/>
  <c r="F888" i="13"/>
  <c r="F2501" i="7"/>
  <c r="G1283" i="10"/>
  <c r="E630" i="11"/>
  <c r="G1075" i="11"/>
  <c r="D470" i="10"/>
  <c r="F1244" i="10"/>
  <c r="F2339" i="11"/>
  <c r="G1253" i="11"/>
  <c r="G391" i="13"/>
  <c r="F1198" i="13"/>
  <c r="F2197" i="5"/>
  <c r="G1454" i="13"/>
  <c r="E1968" i="5"/>
  <c r="G2434" i="10"/>
  <c r="E1189" i="11"/>
  <c r="F1696" i="14"/>
  <c r="G2164" i="5"/>
  <c r="E789" i="14"/>
  <c r="F3257" i="7"/>
  <c r="D1898" i="7"/>
  <c r="D1648" i="5"/>
  <c r="G1520" i="10"/>
  <c r="E468" i="13"/>
  <c r="E245" i="5"/>
  <c r="G763" i="14"/>
  <c r="E539" i="5"/>
  <c r="E845" i="5"/>
  <c r="G886" i="10"/>
  <c r="D2352" i="11"/>
  <c r="E815" i="11"/>
  <c r="E1762" i="14"/>
  <c r="G1403" i="7"/>
  <c r="F1738" i="11"/>
  <c r="D1922" i="7"/>
  <c r="F2129" i="11"/>
  <c r="G1184" i="11"/>
  <c r="D1539" i="14"/>
  <c r="E241" i="11"/>
  <c r="E1585" i="5"/>
  <c r="F83" i="14"/>
  <c r="F1759" i="13"/>
  <c r="F648" i="10"/>
  <c r="G86" i="10"/>
  <c r="E3076" i="7"/>
  <c r="F3334" i="7"/>
  <c r="F1700" i="10"/>
  <c r="E532" i="13"/>
  <c r="F2276" i="11"/>
  <c r="F1331" i="7"/>
  <c r="D2318" i="11"/>
  <c r="F554" i="11"/>
  <c r="F783" i="11"/>
  <c r="G1228" i="5"/>
  <c r="F839" i="5"/>
  <c r="F558" i="5"/>
  <c r="D714" i="11"/>
  <c r="G1038" i="10"/>
  <c r="E2228" i="7"/>
  <c r="F2038" i="5"/>
  <c r="G629" i="11"/>
  <c r="D2340" i="11"/>
  <c r="G2298" i="7"/>
  <c r="E2239" i="10"/>
  <c r="D242" i="14"/>
  <c r="F2423" i="11"/>
  <c r="E2292" i="7"/>
  <c r="D944" i="14"/>
  <c r="F1807" i="7"/>
  <c r="D2199" i="11"/>
  <c r="E1283" i="11"/>
  <c r="F1050" i="5"/>
  <c r="G2228" i="7"/>
  <c r="G1130" i="10"/>
  <c r="D2295" i="7"/>
  <c r="G203" i="5"/>
  <c r="D2669" i="7"/>
  <c r="E2187" i="10"/>
  <c r="E2058" i="11"/>
  <c r="E313" i="14"/>
  <c r="G131" i="7"/>
  <c r="E1732" i="7"/>
  <c r="D1117" i="5"/>
  <c r="D448" i="10"/>
  <c r="G662" i="14"/>
  <c r="D2377" i="11"/>
  <c r="E1903" i="11"/>
  <c r="D733" i="5"/>
  <c r="F1615" i="11"/>
  <c r="E1820" i="11"/>
  <c r="D2410" i="7"/>
  <c r="G2319" i="7"/>
  <c r="F1858" i="7"/>
  <c r="E79" i="13"/>
  <c r="E1374" i="14"/>
  <c r="G1172" i="5"/>
  <c r="G1071" i="11"/>
  <c r="G2693" i="7"/>
  <c r="E109" i="14"/>
  <c r="G116" i="10"/>
  <c r="D809" i="10"/>
  <c r="G854" i="10"/>
  <c r="E2300" i="5"/>
  <c r="F2605" i="7"/>
  <c r="F1755" i="11"/>
  <c r="E419" i="14"/>
  <c r="D1726" i="11"/>
  <c r="G263" i="11"/>
  <c r="E1942" i="7"/>
  <c r="D96" i="11"/>
  <c r="D634" i="14"/>
  <c r="D2059" i="10"/>
  <c r="D2147" i="7"/>
  <c r="E1614" i="7"/>
  <c r="E2332" i="11"/>
  <c r="E2413" i="10"/>
  <c r="D1015" i="10"/>
  <c r="F2520" i="7"/>
  <c r="G1436" i="7"/>
  <c r="E2349" i="7"/>
  <c r="D442" i="5"/>
  <c r="G439" i="7"/>
  <c r="E13" i="14"/>
  <c r="F769" i="5"/>
  <c r="E537" i="14"/>
  <c r="G1916" i="10"/>
  <c r="E610" i="10"/>
  <c r="E3152" i="7"/>
  <c r="E768" i="5"/>
  <c r="G1337" i="10"/>
  <c r="G2253" i="5"/>
  <c r="E2032" i="7"/>
  <c r="F1608" i="11"/>
  <c r="G2340" i="10"/>
  <c r="F295" i="14"/>
  <c r="D1748" i="5"/>
  <c r="E1405" i="10"/>
  <c r="G1282" i="10"/>
  <c r="F713" i="13"/>
  <c r="E2277" i="10"/>
  <c r="F1889" i="10"/>
  <c r="F1589" i="14"/>
  <c r="E2187" i="7"/>
  <c r="G224" i="5"/>
  <c r="D2733" i="7"/>
  <c r="F1853" i="5"/>
  <c r="F1768" i="10"/>
  <c r="F1273" i="5"/>
  <c r="E1395" i="5"/>
  <c r="F1521" i="11"/>
  <c r="F1986" i="11"/>
  <c r="E2675" i="7"/>
  <c r="D3081" i="7"/>
  <c r="F1280" i="5"/>
  <c r="F591" i="10"/>
  <c r="D2153" i="10"/>
  <c r="D1701" i="14"/>
  <c r="E2275" i="5"/>
  <c r="D1794" i="14"/>
  <c r="E1668" i="11"/>
  <c r="D1089" i="13"/>
  <c r="F1141" i="11"/>
  <c r="D657" i="14"/>
  <c r="D260" i="13"/>
  <c r="E2260" i="7"/>
  <c r="D114" i="5"/>
  <c r="E1905" i="14"/>
  <c r="E786" i="13"/>
  <c r="G1076" i="13"/>
  <c r="F1551" i="10"/>
  <c r="G1894" i="14"/>
  <c r="G1189" i="11"/>
  <c r="G544" i="5"/>
  <c r="G941" i="13"/>
  <c r="E1599" i="11"/>
  <c r="E2420" i="11"/>
  <c r="G1298" i="11"/>
  <c r="F2212" i="11"/>
  <c r="D159" i="13"/>
  <c r="E472" i="11"/>
  <c r="E499" i="7"/>
  <c r="F88" i="10"/>
  <c r="E1284" i="11"/>
  <c r="E197" i="10"/>
  <c r="G474" i="5"/>
  <c r="F282" i="7"/>
  <c r="F968" i="11"/>
  <c r="F1097" i="14"/>
  <c r="E2382" i="11"/>
  <c r="E125" i="7"/>
  <c r="F553" i="10"/>
  <c r="F701" i="11"/>
  <c r="D1305" i="11"/>
  <c r="D208" i="10"/>
  <c r="D965" i="10"/>
  <c r="F828" i="14"/>
  <c r="G1532" i="7"/>
  <c r="G1796" i="5"/>
  <c r="E392" i="14"/>
  <c r="D378" i="14"/>
  <c r="G645" i="5"/>
  <c r="D1992" i="14"/>
  <c r="F641" i="10"/>
  <c r="D3283" i="7"/>
  <c r="F1689" i="13"/>
  <c r="G759" i="13"/>
  <c r="D2324" i="11"/>
  <c r="F2400" i="10"/>
  <c r="G379" i="14"/>
  <c r="F1045" i="10"/>
  <c r="F922" i="14"/>
  <c r="F2255" i="5"/>
  <c r="E2434" i="7"/>
  <c r="D1338" i="10"/>
  <c r="G1035" i="11"/>
  <c r="E770" i="14"/>
  <c r="F1795" i="10"/>
  <c r="F841" i="10"/>
  <c r="D1910" i="7"/>
  <c r="F2239" i="11"/>
  <c r="F1388" i="11"/>
  <c r="G840" i="5"/>
  <c r="G322" i="5"/>
  <c r="D2290" i="5"/>
  <c r="F1622" i="11"/>
  <c r="D1962" i="7"/>
  <c r="F1443" i="10"/>
  <c r="G2450" i="10"/>
  <c r="G406" i="14"/>
  <c r="G1637" i="11"/>
  <c r="F459" i="13"/>
  <c r="G1122" i="10"/>
  <c r="D1272" i="10"/>
  <c r="F941" i="10"/>
  <c r="G682" i="11"/>
  <c r="F2917" i="7"/>
  <c r="E466" i="10"/>
  <c r="G1693" i="11"/>
  <c r="E262" i="10"/>
  <c r="G2149" i="7"/>
  <c r="E1253" i="14"/>
  <c r="G2588" i="7"/>
  <c r="G557" i="10"/>
  <c r="E337" i="13"/>
  <c r="G6" i="7"/>
  <c r="F72" i="13"/>
  <c r="G1709" i="5"/>
  <c r="G3321" i="7"/>
  <c r="E2415" i="10"/>
  <c r="D2433" i="7"/>
  <c r="D495" i="5"/>
  <c r="F1145" i="14"/>
  <c r="D1782" i="5"/>
  <c r="G1021" i="13"/>
  <c r="F1548" i="10"/>
  <c r="E2512" i="7"/>
  <c r="D551" i="14"/>
  <c r="F2273" i="10"/>
  <c r="E2692" i="7"/>
  <c r="G1148" i="11"/>
  <c r="E999" i="5"/>
  <c r="E993" i="10"/>
  <c r="F883" i="14"/>
  <c r="E1492" i="11"/>
  <c r="E2986" i="7"/>
  <c r="D1133" i="13"/>
  <c r="E945" i="10"/>
  <c r="E715" i="13"/>
  <c r="G1057" i="5"/>
  <c r="E152" i="7"/>
  <c r="D437" i="7"/>
  <c r="F1901" i="14"/>
  <c r="G1106" i="11"/>
  <c r="E654" i="5"/>
  <c r="D787" i="5"/>
  <c r="D792" i="10"/>
  <c r="G761" i="5"/>
  <c r="D2070" i="7"/>
  <c r="F98" i="10"/>
  <c r="G728" i="13"/>
  <c r="D949" i="10"/>
  <c r="F2042" i="11"/>
  <c r="D2698" i="7"/>
  <c r="F24" i="13"/>
  <c r="E2696" i="7"/>
  <c r="E1540" i="5"/>
  <c r="E28" i="10"/>
  <c r="F1809" i="10"/>
  <c r="D1364" i="5"/>
  <c r="E1524" i="11"/>
  <c r="D1358" i="13"/>
  <c r="G1952" i="10"/>
  <c r="D940" i="5"/>
  <c r="E1385" i="14"/>
  <c r="E118" i="10"/>
  <c r="G1264" i="5"/>
  <c r="G1825" i="7"/>
  <c r="D1040" i="13"/>
  <c r="E2356" i="7"/>
  <c r="F2667" i="7"/>
  <c r="F336" i="14"/>
  <c r="E1050" i="13"/>
  <c r="E780" i="10"/>
  <c r="E1588" i="5"/>
  <c r="F1750" i="5"/>
  <c r="E2366" i="7"/>
  <c r="G878" i="10"/>
  <c r="F1716" i="14"/>
  <c r="G1413" i="13"/>
  <c r="D939" i="10"/>
  <c r="G1740" i="14"/>
  <c r="F1185" i="11"/>
  <c r="F2407" i="11"/>
  <c r="D1540" i="5"/>
  <c r="G982" i="5"/>
  <c r="D1494" i="7"/>
  <c r="E2117" i="10"/>
  <c r="D683" i="11"/>
  <c r="F1567" i="13"/>
  <c r="F2031" i="10"/>
  <c r="D687" i="10"/>
  <c r="G688" i="11"/>
  <c r="D666" i="11"/>
  <c r="D716" i="11"/>
  <c r="F2156" i="10"/>
  <c r="G750" i="5"/>
  <c r="G278" i="14"/>
  <c r="D1586" i="13"/>
  <c r="D472" i="5"/>
  <c r="G1921" i="14"/>
  <c r="E1269" i="7"/>
  <c r="F743" i="5"/>
  <c r="E1438" i="7"/>
  <c r="G1671" i="11"/>
  <c r="F1220" i="10"/>
  <c r="G1729" i="11"/>
  <c r="F3159" i="7"/>
  <c r="E918" i="5"/>
  <c r="G447" i="10"/>
  <c r="F732" i="11"/>
  <c r="D937" i="14"/>
  <c r="F1699" i="10"/>
  <c r="G673" i="11"/>
  <c r="E813" i="10"/>
  <c r="G1331" i="7"/>
  <c r="G1355" i="11"/>
  <c r="E2815" i="7"/>
  <c r="D768" i="13"/>
  <c r="F2036" i="5"/>
  <c r="E1988" i="10"/>
  <c r="F40" i="5"/>
  <c r="E30" i="10"/>
  <c r="G1055" i="10"/>
  <c r="E453" i="13"/>
  <c r="F390" i="7"/>
  <c r="F1263" i="7"/>
  <c r="G780" i="10"/>
  <c r="E1659" i="14"/>
  <c r="G3030" i="7"/>
  <c r="G710" i="10"/>
  <c r="G1655" i="5"/>
  <c r="G1273" i="11"/>
  <c r="F277" i="14"/>
  <c r="E1287" i="7"/>
  <c r="D470" i="5"/>
  <c r="F1104" i="11"/>
  <c r="G3279" i="7"/>
  <c r="G456" i="10"/>
  <c r="E2320" i="10"/>
  <c r="G292" i="5"/>
  <c r="G2218" i="10"/>
  <c r="F1642" i="10"/>
  <c r="G1524" i="10"/>
  <c r="G1064" i="5"/>
  <c r="E822" i="11"/>
  <c r="G1918" i="7"/>
  <c r="F1731" i="11"/>
  <c r="D878" i="13"/>
  <c r="E2286" i="10"/>
  <c r="G2254" i="10"/>
  <c r="G2328" i="11"/>
  <c r="D1822" i="7"/>
  <c r="G368" i="5"/>
  <c r="G2819" i="7"/>
  <c r="F864" i="10"/>
  <c r="G1008" i="11"/>
  <c r="G2289" i="5"/>
  <c r="G508" i="11"/>
  <c r="F51" i="5"/>
  <c r="F2326" i="10"/>
  <c r="G279" i="14"/>
  <c r="G1850" i="14"/>
  <c r="D559" i="11"/>
  <c r="D1113" i="11"/>
  <c r="G2598" i="7"/>
  <c r="G731" i="10"/>
  <c r="G1892" i="7"/>
  <c r="D1988" i="7"/>
  <c r="D567" i="14"/>
  <c r="F789" i="5"/>
  <c r="G1740" i="5"/>
  <c r="F896" i="13"/>
  <c r="D2999" i="7"/>
  <c r="E982" i="10"/>
  <c r="G1739" i="5"/>
  <c r="E798" i="14"/>
  <c r="G2045" i="11"/>
  <c r="F1254" i="10"/>
  <c r="E2009" i="5"/>
  <c r="E680" i="14"/>
  <c r="E603" i="11"/>
  <c r="D1422" i="11"/>
  <c r="G381" i="7"/>
  <c r="E1361" i="7"/>
  <c r="E1532" i="11"/>
  <c r="D1244" i="13"/>
  <c r="G79" i="7"/>
  <c r="D790" i="10"/>
  <c r="E929" i="5"/>
  <c r="D1844" i="7"/>
  <c r="F923" i="11"/>
  <c r="G282" i="14"/>
  <c r="D3319" i="7"/>
  <c r="E957" i="11"/>
  <c r="E251" i="7"/>
  <c r="G234" i="13"/>
  <c r="E2326" i="10"/>
  <c r="F1205" i="11"/>
  <c r="E408" i="14"/>
  <c r="G1197" i="10"/>
  <c r="F1397" i="5"/>
  <c r="E986" i="14"/>
  <c r="G2435" i="10"/>
  <c r="E434" i="10"/>
  <c r="G2464" i="7"/>
  <c r="G2095" i="11"/>
  <c r="D1395" i="7"/>
  <c r="F2674" i="7"/>
  <c r="G799" i="11"/>
  <c r="E230" i="10"/>
  <c r="E2245" i="11"/>
  <c r="D796" i="5"/>
  <c r="G1525" i="10"/>
  <c r="G1659" i="13"/>
  <c r="G372" i="11"/>
  <c r="D232" i="14"/>
  <c r="E54" i="10"/>
  <c r="G2133" i="10"/>
  <c r="D479" i="7"/>
  <c r="G1023" i="14"/>
  <c r="D1276" i="14"/>
  <c r="F3238" i="7"/>
  <c r="E2746" i="7"/>
  <c r="F27" i="5"/>
  <c r="G2222" i="10"/>
  <c r="F1759" i="10"/>
  <c r="F154" i="11"/>
  <c r="F347" i="5"/>
  <c r="G700" i="10"/>
  <c r="E530" i="10"/>
  <c r="F1603" i="13"/>
  <c r="F457" i="11"/>
  <c r="G2284" i="11"/>
  <c r="G803" i="11"/>
  <c r="E2290" i="11"/>
  <c r="D1883" i="11"/>
  <c r="G1097" i="5"/>
  <c r="F1958" i="11"/>
  <c r="F54" i="11"/>
  <c r="E769" i="13"/>
  <c r="D538" i="10"/>
  <c r="G1703" i="10"/>
  <c r="D460" i="14"/>
  <c r="E267" i="13"/>
  <c r="F3068" i="7"/>
  <c r="D2909" i="7"/>
  <c r="G1377" i="13"/>
  <c r="F1498" i="5"/>
  <c r="E541" i="11"/>
  <c r="F1993" i="10"/>
  <c r="F308" i="11"/>
  <c r="E1885" i="7"/>
  <c r="G134" i="7"/>
  <c r="G354" i="10"/>
  <c r="G702" i="14"/>
  <c r="F2177" i="10"/>
  <c r="G3276" i="7"/>
  <c r="G779" i="14"/>
  <c r="F1205" i="10"/>
  <c r="D647" i="11"/>
  <c r="F2622" i="7"/>
  <c r="G633" i="10"/>
  <c r="F792" i="10"/>
  <c r="G551" i="10"/>
  <c r="D1132" i="10"/>
  <c r="F791" i="5"/>
  <c r="F2409" i="11"/>
  <c r="G499" i="13"/>
  <c r="D2041" i="10"/>
  <c r="E116" i="7"/>
  <c r="D2570" i="7"/>
  <c r="F307" i="5"/>
  <c r="G431" i="11"/>
  <c r="D464" i="5"/>
  <c r="E1781" i="14"/>
  <c r="F1294" i="13"/>
  <c r="F155" i="14"/>
  <c r="E2014" i="7"/>
  <c r="G1634" i="13"/>
  <c r="F3" i="7"/>
  <c r="E297" i="14"/>
  <c r="D2251" i="10"/>
  <c r="G973" i="13"/>
  <c r="D1158" i="5"/>
  <c r="G1562" i="11"/>
  <c r="D3133" i="7"/>
  <c r="D789" i="13"/>
  <c r="F314" i="11"/>
  <c r="F1577" i="14"/>
  <c r="E2034" i="10"/>
  <c r="E493" i="10"/>
  <c r="D2307" i="10"/>
  <c r="F891" i="14"/>
  <c r="G1622" i="11"/>
  <c r="E1655" i="10"/>
  <c r="F1146" i="10"/>
  <c r="E2217" i="10"/>
  <c r="G333" i="5"/>
  <c r="E1800" i="11"/>
  <c r="E1066" i="5"/>
  <c r="G1410" i="5"/>
  <c r="F2142" i="10"/>
  <c r="F1217" i="10"/>
  <c r="G1124" i="10"/>
  <c r="E2651" i="7"/>
  <c r="D307" i="11"/>
  <c r="G1980" i="10"/>
  <c r="F2150" i="10"/>
  <c r="G2001" i="5"/>
  <c r="G361" i="7"/>
  <c r="E1022" i="11"/>
  <c r="E2350" i="7"/>
  <c r="E721" i="10"/>
  <c r="E1441" i="11"/>
  <c r="F1985" i="14"/>
  <c r="F1960" i="5"/>
  <c r="E1537" i="14"/>
  <c r="D2431" i="7"/>
  <c r="E652" i="14"/>
  <c r="G3431" i="7"/>
  <c r="F1943" i="11"/>
  <c r="F2447" i="7"/>
  <c r="F1862" i="10"/>
  <c r="E3387" i="7"/>
  <c r="G1257" i="7"/>
  <c r="G139" i="5"/>
  <c r="D1771" i="7"/>
  <c r="F2107" i="5"/>
  <c r="E2074" i="11"/>
  <c r="G2666" i="7"/>
  <c r="F1250" i="11"/>
  <c r="G931" i="10"/>
  <c r="D210" i="13"/>
  <c r="E1611" i="5"/>
  <c r="F422" i="11"/>
  <c r="D204" i="13"/>
  <c r="G783" i="11"/>
  <c r="G1610" i="14"/>
  <c r="E1429" i="10"/>
  <c r="G235" i="11"/>
  <c r="G701" i="14"/>
  <c r="E1384" i="13"/>
  <c r="F1781" i="5"/>
  <c r="E1084" i="13"/>
  <c r="D2208" i="11"/>
  <c r="D2319" i="7"/>
  <c r="E263" i="5"/>
  <c r="G787" i="14"/>
  <c r="E333" i="5"/>
  <c r="D391" i="11"/>
  <c r="G1128" i="11"/>
  <c r="D667" i="5"/>
  <c r="F217" i="14"/>
  <c r="F2013" i="11"/>
  <c r="F3045" i="7"/>
  <c r="D1789" i="13"/>
  <c r="D2061" i="7"/>
  <c r="G1275" i="14"/>
  <c r="E840" i="14"/>
  <c r="E391" i="7"/>
  <c r="E2389" i="10"/>
  <c r="G1706" i="11"/>
  <c r="F1588" i="13"/>
  <c r="G1428" i="13"/>
  <c r="E65" i="7"/>
  <c r="D2023" i="10"/>
  <c r="E2429" i="11"/>
  <c r="G1724" i="13"/>
  <c r="E2726" i="7"/>
  <c r="D821" i="14"/>
  <c r="E1358" i="13"/>
  <c r="F1408" i="13"/>
  <c r="E439" i="5"/>
  <c r="D1885" i="7"/>
  <c r="G1407" i="7"/>
  <c r="D830" i="14"/>
  <c r="G1990" i="11"/>
  <c r="G624" i="11"/>
  <c r="E2252" i="7"/>
  <c r="F849" i="14"/>
  <c r="F115" i="13"/>
  <c r="G330" i="11"/>
  <c r="G2256" i="7"/>
  <c r="D1293" i="14"/>
  <c r="G365" i="14"/>
  <c r="F1134" i="14"/>
  <c r="G1523" i="5"/>
  <c r="F1722" i="5"/>
  <c r="D1481" i="14"/>
  <c r="D2314" i="7"/>
  <c r="G1557" i="11"/>
  <c r="D2151" i="5"/>
  <c r="D1753" i="13"/>
  <c r="G3090" i="7"/>
  <c r="D258" i="5"/>
  <c r="F2269" i="10"/>
  <c r="E23" i="7"/>
  <c r="G290" i="11"/>
  <c r="G1770" i="5"/>
  <c r="D693" i="5"/>
  <c r="F2729" i="7"/>
  <c r="D1488" i="14"/>
  <c r="D1123" i="11"/>
  <c r="D233" i="7"/>
  <c r="D1800" i="10"/>
  <c r="G1735" i="14"/>
  <c r="F472" i="7"/>
  <c r="G1273" i="14"/>
  <c r="G1009" i="5"/>
  <c r="E1740" i="11"/>
  <c r="E1467" i="13"/>
  <c r="E1443" i="14"/>
  <c r="G1280" i="7"/>
  <c r="E3212" i="7"/>
  <c r="D1512" i="10"/>
  <c r="G1136" i="11"/>
  <c r="D2966" i="7"/>
  <c r="G443" i="5"/>
  <c r="E1413" i="10"/>
  <c r="G477" i="14"/>
  <c r="E1265" i="5"/>
  <c r="F1277" i="11"/>
  <c r="E2060" i="7"/>
  <c r="G2067" i="11"/>
  <c r="G1779" i="13"/>
  <c r="G350" i="7"/>
  <c r="F999" i="11"/>
  <c r="E1077" i="14"/>
  <c r="F1015" i="11"/>
  <c r="G265" i="14"/>
  <c r="D628" i="11"/>
  <c r="F112" i="7"/>
  <c r="F974" i="11"/>
  <c r="F1165" i="11"/>
  <c r="G1639" i="11"/>
  <c r="F831" i="5"/>
  <c r="D3396" i="7"/>
  <c r="D522" i="14"/>
  <c r="G256" i="11"/>
  <c r="E2115" i="5"/>
  <c r="F403" i="5"/>
  <c r="F181" i="14"/>
  <c r="G2252" i="10"/>
  <c r="D1132" i="5"/>
  <c r="F118" i="7"/>
  <c r="D41" i="5"/>
  <c r="E976" i="5"/>
  <c r="G3043" i="7"/>
  <c r="D1164" i="10"/>
  <c r="G168" i="13"/>
  <c r="E992" i="14"/>
  <c r="G2039" i="11"/>
  <c r="G58" i="13"/>
  <c r="G572" i="5"/>
  <c r="G3006" i="7"/>
  <c r="G3123" i="7"/>
  <c r="D1292" i="5"/>
  <c r="E495" i="10"/>
  <c r="F895" i="10"/>
  <c r="E724" i="14"/>
  <c r="E3043" i="7"/>
  <c r="D1185" i="5"/>
  <c r="E363" i="11"/>
  <c r="E246" i="10"/>
  <c r="E2536" i="7"/>
  <c r="F647" i="10"/>
  <c r="F1455" i="14"/>
  <c r="F994" i="10"/>
  <c r="E1292" i="5"/>
  <c r="F1985" i="11"/>
  <c r="F1173" i="10"/>
  <c r="G292" i="11"/>
  <c r="F892" i="10"/>
  <c r="D2270" i="10"/>
  <c r="F801" i="10"/>
  <c r="D845" i="10"/>
  <c r="G1512" i="5"/>
  <c r="F3236" i="7"/>
  <c r="G2145" i="5"/>
  <c r="E449" i="7"/>
  <c r="F808" i="10"/>
  <c r="G303" i="13"/>
  <c r="E1451" i="13"/>
  <c r="E463" i="10"/>
  <c r="F746" i="13"/>
  <c r="G1463" i="11"/>
  <c r="D861" i="10"/>
  <c r="D386" i="10"/>
  <c r="F3170" i="7"/>
  <c r="D1425" i="13"/>
  <c r="F825" i="10"/>
  <c r="G646" i="11"/>
  <c r="F1600" i="7"/>
  <c r="E1879" i="5"/>
  <c r="G305" i="7"/>
  <c r="G858" i="13"/>
  <c r="G3237" i="7"/>
  <c r="D1418" i="5"/>
  <c r="E122" i="14"/>
  <c r="D402" i="5"/>
  <c r="G2137" i="10"/>
  <c r="G747" i="14"/>
  <c r="G1535" i="11"/>
  <c r="F1597" i="13"/>
  <c r="G656" i="5"/>
  <c r="E239" i="7"/>
  <c r="G2444" i="10"/>
  <c r="E2316" i="7"/>
  <c r="F710" i="13"/>
  <c r="D2436" i="10"/>
  <c r="F1659" i="10"/>
  <c r="F107" i="11"/>
  <c r="G339" i="5"/>
  <c r="D277" i="7"/>
  <c r="D1088" i="5"/>
  <c r="G2436" i="11"/>
  <c r="G665" i="13"/>
  <c r="D1660" i="7"/>
  <c r="F1076" i="13"/>
  <c r="E803" i="14"/>
  <c r="D2207" i="7"/>
  <c r="F1820" i="5"/>
  <c r="F1294" i="7"/>
  <c r="G1803" i="11"/>
  <c r="D1712" i="13"/>
  <c r="F56" i="10"/>
  <c r="D1216" i="10"/>
  <c r="D2232" i="11"/>
  <c r="G175" i="5"/>
  <c r="F945" i="14"/>
  <c r="D440" i="14"/>
  <c r="F549" i="14"/>
  <c r="E1836" i="10"/>
  <c r="E1163" i="5"/>
  <c r="D277" i="5"/>
  <c r="E130" i="10"/>
  <c r="D211" i="13"/>
  <c r="G1372" i="10"/>
  <c r="D688" i="5"/>
  <c r="E1958" i="14"/>
  <c r="G1289" i="5"/>
  <c r="F873" i="11"/>
  <c r="F1138" i="10"/>
  <c r="E528" i="10"/>
  <c r="F1748" i="7"/>
  <c r="F1793" i="13"/>
  <c r="E1977" i="5"/>
  <c r="G2968" i="7"/>
  <c r="D1978" i="14"/>
  <c r="F1130" i="13"/>
  <c r="F1317" i="5"/>
  <c r="G1054" i="11"/>
  <c r="F1676" i="10"/>
  <c r="D250" i="7"/>
  <c r="D770" i="10"/>
  <c r="F1094" i="11"/>
  <c r="D1196" i="11"/>
  <c r="D53" i="13"/>
  <c r="G2168" i="10"/>
  <c r="D182" i="11"/>
  <c r="G2095" i="7"/>
  <c r="E359" i="14"/>
  <c r="E1422" i="5"/>
  <c r="F689" i="11"/>
  <c r="E465" i="13"/>
  <c r="G1076" i="11"/>
  <c r="F1981" i="7"/>
  <c r="E1077" i="11"/>
  <c r="D2387" i="10"/>
  <c r="D2293" i="10"/>
  <c r="D1961" i="11"/>
  <c r="D1882" i="14"/>
  <c r="D491" i="7"/>
  <c r="G1264" i="11"/>
  <c r="E2061" i="11"/>
  <c r="E1923" i="11"/>
  <c r="E871" i="13"/>
  <c r="F732" i="13"/>
  <c r="E839" i="5"/>
  <c r="G2121" i="10"/>
  <c r="D1146" i="11"/>
  <c r="E2420" i="7"/>
  <c r="E2616" i="7"/>
  <c r="F1982" i="5"/>
  <c r="D3243" i="7"/>
  <c r="G812" i="13"/>
  <c r="E444" i="10"/>
  <c r="D2393" i="7"/>
  <c r="D589" i="14"/>
  <c r="G870" i="10"/>
  <c r="E2325" i="10"/>
  <c r="E191" i="7"/>
  <c r="E730" i="10"/>
  <c r="E1510" i="11"/>
  <c r="G961" i="11"/>
  <c r="D385" i="14"/>
  <c r="D2822" i="7"/>
  <c r="E1427" i="5"/>
  <c r="E1916" i="5"/>
  <c r="E1366" i="10"/>
  <c r="G1628" i="7"/>
  <c r="F1487" i="11"/>
  <c r="D984" i="13"/>
  <c r="G87" i="7"/>
  <c r="E11" i="7"/>
  <c r="G658" i="11"/>
  <c r="D921" i="10"/>
  <c r="G2665" i="7"/>
  <c r="F1368" i="14"/>
  <c r="D1117" i="14"/>
  <c r="G861" i="10"/>
  <c r="G1590" i="10"/>
  <c r="D717" i="14"/>
  <c r="F762" i="13"/>
  <c r="F2741" i="7"/>
  <c r="G2631" i="7"/>
  <c r="F2161" i="11"/>
  <c r="G1267" i="10"/>
  <c r="D1384" i="10"/>
  <c r="F471" i="11"/>
  <c r="E1651" i="10"/>
  <c r="G2188" i="7"/>
  <c r="G1615" i="11"/>
  <c r="D1624" i="5"/>
  <c r="D917" i="11"/>
  <c r="D1914" i="10"/>
  <c r="G316" i="11"/>
  <c r="G2051" i="5"/>
  <c r="G2479" i="7"/>
  <c r="E3264" i="7"/>
  <c r="F3332" i="7"/>
  <c r="D3223" i="7"/>
  <c r="E1697" i="5"/>
  <c r="G2315" i="11"/>
  <c r="E1336" i="14"/>
  <c r="D1339" i="5"/>
  <c r="F1437" i="10"/>
  <c r="G2652" i="7"/>
  <c r="E1311" i="11"/>
  <c r="E1669" i="11"/>
  <c r="E478" i="5"/>
  <c r="G942" i="11"/>
  <c r="G756" i="10"/>
  <c r="D2214" i="11"/>
  <c r="G1190" i="11"/>
  <c r="D722" i="5"/>
  <c r="D164" i="10"/>
  <c r="E581" i="14"/>
  <c r="D1478" i="14"/>
  <c r="F1098" i="14"/>
  <c r="D2239" i="10"/>
  <c r="D1177" i="13"/>
  <c r="F3102" i="7"/>
  <c r="G1377" i="7"/>
  <c r="G2552" i="7"/>
  <c r="F1041" i="10"/>
  <c r="G1789" i="5"/>
  <c r="F2042" i="7"/>
  <c r="D3318" i="7"/>
  <c r="E2407" i="7"/>
  <c r="G2192" i="7"/>
  <c r="F1321" i="14"/>
  <c r="E1962" i="10"/>
  <c r="D799" i="13"/>
  <c r="E514" i="10"/>
  <c r="D1537" i="11"/>
  <c r="D1314" i="5"/>
  <c r="G1620" i="10"/>
  <c r="D127" i="13"/>
  <c r="E17" i="5"/>
  <c r="F1213" i="11"/>
  <c r="D1304" i="14"/>
  <c r="F1075" i="11"/>
  <c r="G1099" i="14"/>
  <c r="E838" i="11"/>
  <c r="G535" i="11"/>
  <c r="G619" i="14"/>
  <c r="D215" i="7"/>
  <c r="F1190" i="10"/>
  <c r="G182" i="7"/>
  <c r="F1048" i="5"/>
  <c r="F1241" i="5"/>
  <c r="E1894" i="11"/>
  <c r="F100" i="14"/>
  <c r="D2557" i="7"/>
  <c r="D1480" i="7"/>
  <c r="E713" i="14"/>
  <c r="E1444" i="10"/>
  <c r="F1684" i="10"/>
  <c r="D1941" i="10"/>
  <c r="D1527" i="11"/>
  <c r="E251" i="11"/>
  <c r="D1900" i="5"/>
  <c r="D1614" i="11"/>
  <c r="F1689" i="11"/>
  <c r="F1275" i="5"/>
  <c r="D1157" i="13"/>
  <c r="E153" i="5"/>
  <c r="G2212" i="5"/>
  <c r="D2728" i="7"/>
  <c r="G1308" i="13"/>
  <c r="E1832" i="10"/>
  <c r="G1807" i="14"/>
  <c r="E1859" i="5"/>
  <c r="G121" i="14"/>
  <c r="G1979" i="14"/>
  <c r="F1140" i="14"/>
  <c r="E570" i="10"/>
  <c r="D364" i="11"/>
  <c r="F1876" i="5"/>
  <c r="E681" i="10"/>
  <c r="F3464" i="7"/>
  <c r="G1513" i="10"/>
  <c r="F804" i="5"/>
  <c r="E1472" i="11"/>
  <c r="E1431" i="10"/>
  <c r="G47" i="14"/>
  <c r="D1890" i="11"/>
  <c r="G3115" i="7"/>
  <c r="F185" i="10"/>
  <c r="E1698" i="5"/>
  <c r="F774" i="13"/>
  <c r="E3204" i="7"/>
  <c r="E1710" i="14"/>
  <c r="E1947" i="5"/>
  <c r="E252" i="5"/>
  <c r="G100" i="7"/>
  <c r="F1384" i="5"/>
  <c r="D2310" i="11"/>
  <c r="G2010" i="7"/>
  <c r="E1328" i="14"/>
  <c r="F2044" i="7"/>
  <c r="G1973" i="7"/>
  <c r="G547" i="10"/>
  <c r="G1900" i="5"/>
  <c r="G432" i="10"/>
  <c r="D1356" i="13"/>
  <c r="E1970" i="7"/>
  <c r="D1209" i="14"/>
  <c r="G2141" i="5"/>
  <c r="G1713" i="10"/>
  <c r="G2797" i="7"/>
  <c r="F475" i="14"/>
  <c r="G784" i="14"/>
  <c r="D821" i="11"/>
  <c r="F573" i="11"/>
  <c r="E2247" i="10"/>
  <c r="D1214" i="5"/>
  <c r="E168" i="10"/>
  <c r="F213" i="13"/>
  <c r="G40" i="7"/>
  <c r="E1173" i="10"/>
  <c r="G1201" i="5"/>
  <c r="G1557" i="7"/>
  <c r="G229" i="5"/>
  <c r="G75" i="14"/>
  <c r="G1079" i="14"/>
  <c r="D2576" i="7"/>
  <c r="G1719" i="14"/>
  <c r="E490" i="5"/>
  <c r="D940" i="11"/>
  <c r="E1235" i="13"/>
  <c r="E2224" i="11"/>
  <c r="F2164" i="10"/>
  <c r="G159" i="5"/>
  <c r="F1791" i="7"/>
  <c r="F836" i="5"/>
  <c r="D469" i="10"/>
  <c r="G1819" i="14"/>
  <c r="F460" i="11"/>
  <c r="F2386" i="11"/>
  <c r="G2373" i="11"/>
  <c r="E1562" i="5"/>
  <c r="E3074" i="7"/>
  <c r="D760" i="14"/>
  <c r="G2448" i="10"/>
  <c r="D51" i="14"/>
  <c r="F1545" i="7"/>
  <c r="D787" i="10"/>
  <c r="F181" i="10"/>
  <c r="D3440" i="7"/>
  <c r="D1541" i="13"/>
  <c r="D1435" i="7"/>
  <c r="F3218" i="7"/>
  <c r="E1416" i="7"/>
  <c r="D2742" i="7"/>
  <c r="G1579" i="13"/>
  <c r="F1266" i="11"/>
  <c r="D915" i="13"/>
  <c r="D3241" i="7"/>
  <c r="E1535" i="11"/>
  <c r="F1242" i="5"/>
  <c r="F1269" i="7"/>
  <c r="E1433" i="11"/>
  <c r="D973" i="13"/>
  <c r="D858" i="10"/>
  <c r="F2418" i="10"/>
  <c r="F757" i="10"/>
  <c r="D2791" i="7"/>
  <c r="G2120" i="10"/>
  <c r="D1868" i="14"/>
  <c r="D30" i="11"/>
  <c r="D1509" i="14"/>
  <c r="F1344" i="7"/>
  <c r="F1260" i="5"/>
  <c r="E1480" i="13"/>
  <c r="E2513" i="7"/>
  <c r="E1703" i="14"/>
  <c r="E633" i="5"/>
  <c r="G1594" i="14"/>
  <c r="E2404" i="11"/>
  <c r="E1273" i="10"/>
  <c r="G190" i="7"/>
  <c r="E1400" i="10"/>
  <c r="E425" i="14"/>
  <c r="F1394" i="11"/>
  <c r="D2144" i="11"/>
  <c r="F1662" i="13"/>
  <c r="E282" i="5"/>
  <c r="E98" i="10"/>
  <c r="F1755" i="10"/>
  <c r="F1745" i="10"/>
  <c r="D2911" i="7"/>
  <c r="D1417" i="13"/>
  <c r="E447" i="5"/>
  <c r="G369" i="5"/>
  <c r="E1273" i="13"/>
  <c r="G1936" i="14"/>
  <c r="F3351" i="7"/>
  <c r="E1845" i="7"/>
  <c r="D610" i="14"/>
  <c r="F1396" i="7"/>
  <c r="F607" i="11"/>
  <c r="G1439" i="5"/>
  <c r="G2811" i="7"/>
  <c r="F1295" i="5"/>
  <c r="D915" i="5"/>
  <c r="D348" i="11"/>
  <c r="E1167" i="14"/>
  <c r="G3490" i="7"/>
  <c r="F881" i="10"/>
  <c r="E1802" i="11"/>
  <c r="D1137" i="13"/>
  <c r="F2591" i="7"/>
  <c r="D459" i="5"/>
  <c r="D3224" i="7"/>
  <c r="E2085" i="11"/>
  <c r="E1733" i="5"/>
  <c r="F547" i="14"/>
  <c r="F750" i="14"/>
  <c r="G429" i="7"/>
  <c r="G1965" i="7"/>
  <c r="E1695" i="10"/>
  <c r="G1772" i="7"/>
  <c r="E235" i="11"/>
  <c r="G197" i="7"/>
  <c r="E2741" i="7"/>
  <c r="E91" i="10"/>
  <c r="F1303" i="5"/>
  <c r="D39" i="14"/>
  <c r="G455" i="5"/>
  <c r="D3024" i="7"/>
  <c r="F867" i="14"/>
  <c r="G1367" i="14"/>
  <c r="G406" i="10"/>
  <c r="F1329" i="14"/>
  <c r="G1882" i="11"/>
  <c r="D333" i="7"/>
  <c r="F895" i="13"/>
  <c r="F1950" i="5"/>
  <c r="G637" i="5"/>
  <c r="G1343" i="10"/>
  <c r="F1321" i="5"/>
  <c r="F2288" i="5"/>
  <c r="G232" i="11"/>
  <c r="D1644" i="10"/>
  <c r="F175" i="13"/>
  <c r="F853" i="14"/>
  <c r="G749" i="5"/>
  <c r="G789" i="11"/>
  <c r="F1570" i="7"/>
  <c r="E2059" i="10"/>
  <c r="F2920" i="7"/>
  <c r="D3174" i="7"/>
  <c r="F1788" i="5"/>
  <c r="G2362" i="10"/>
  <c r="F1442" i="11"/>
  <c r="F1879" i="14"/>
  <c r="G2563" i="7"/>
  <c r="G1056" i="10"/>
  <c r="G522" i="10"/>
  <c r="F212" i="14"/>
  <c r="E1978" i="5"/>
  <c r="D1565" i="10"/>
  <c r="F476" i="7"/>
  <c r="D2942" i="7"/>
  <c r="F1871" i="11"/>
  <c r="F826" i="13"/>
  <c r="G826" i="14"/>
  <c r="D2089" i="5"/>
  <c r="E331" i="10"/>
  <c r="E2462" i="7"/>
  <c r="E1672" i="13"/>
  <c r="D448" i="14"/>
  <c r="G145" i="10"/>
  <c r="D834" i="14"/>
  <c r="E509" i="10"/>
  <c r="F1868" i="14"/>
  <c r="D1193" i="10"/>
  <c r="E1262" i="14"/>
  <c r="E1942" i="10"/>
  <c r="D224" i="14"/>
  <c r="F2007" i="5"/>
  <c r="D920" i="11"/>
  <c r="E235" i="5"/>
  <c r="F221" i="13"/>
  <c r="F511" i="5"/>
  <c r="D1219" i="10"/>
  <c r="F802" i="13"/>
  <c r="F1684" i="11"/>
  <c r="D1698" i="10"/>
  <c r="D1094" i="11"/>
  <c r="D1237" i="13"/>
  <c r="G822" i="11"/>
  <c r="G1358" i="7"/>
  <c r="G1306" i="13"/>
  <c r="E144" i="13"/>
  <c r="E1079" i="14"/>
  <c r="F1757" i="7"/>
  <c r="D776" i="5"/>
  <c r="E697" i="14"/>
  <c r="E1340" i="14"/>
  <c r="G1681" i="14"/>
  <c r="D1875" i="14"/>
  <c r="D14" i="7"/>
  <c r="G2221" i="5"/>
  <c r="E2018" i="7"/>
  <c r="F1978" i="5"/>
  <c r="G1439" i="10"/>
  <c r="E773" i="11"/>
  <c r="D1052" i="11"/>
  <c r="E1420" i="13"/>
  <c r="F3348" i="7"/>
  <c r="F2801" i="7"/>
  <c r="F358" i="14"/>
  <c r="D2166" i="11"/>
  <c r="G1613" i="5"/>
  <c r="D222" i="11"/>
  <c r="D1128" i="13"/>
  <c r="F58" i="10"/>
  <c r="G2845" i="7"/>
  <c r="D2250" i="7"/>
  <c r="F1086" i="10"/>
  <c r="E288" i="5"/>
  <c r="D1298" i="13"/>
  <c r="E213" i="10"/>
  <c r="D1394" i="10"/>
  <c r="D248" i="7"/>
  <c r="G2156" i="10"/>
  <c r="D279" i="11"/>
  <c r="F1759" i="5"/>
  <c r="G47" i="11"/>
  <c r="F82" i="11"/>
  <c r="D10" i="5"/>
  <c r="F1227" i="14"/>
  <c r="F458" i="7"/>
  <c r="G1074" i="13"/>
  <c r="F2353" i="10"/>
  <c r="F178" i="13"/>
  <c r="E103" i="10"/>
  <c r="E951" i="13"/>
  <c r="E346" i="5"/>
  <c r="D1778" i="11"/>
  <c r="D597" i="5"/>
  <c r="D716" i="13"/>
  <c r="D652" i="10"/>
  <c r="F1751" i="5"/>
  <c r="G1796" i="7"/>
  <c r="E934" i="11"/>
  <c r="G2104" i="7"/>
  <c r="G986" i="5"/>
  <c r="D2203" i="7"/>
  <c r="G474" i="7"/>
  <c r="G1268" i="5"/>
  <c r="F1624" i="11"/>
  <c r="D714" i="14"/>
  <c r="D1630" i="10"/>
  <c r="E2941" i="7"/>
  <c r="F1314" i="11"/>
  <c r="G2094" i="5"/>
  <c r="D266" i="10"/>
  <c r="F1339" i="7"/>
  <c r="G1141" i="11"/>
  <c r="D1070" i="14"/>
  <c r="D368" i="7"/>
  <c r="D1532" i="5"/>
  <c r="E354" i="11"/>
  <c r="D1499" i="7"/>
  <c r="F1741" i="10"/>
  <c r="F180" i="10"/>
  <c r="D993" i="10"/>
  <c r="E703" i="11"/>
  <c r="G1957" i="10"/>
  <c r="D1228" i="14"/>
  <c r="G1774" i="10"/>
  <c r="G136" i="11"/>
  <c r="D430" i="11"/>
  <c r="G1824" i="14"/>
  <c r="E2006" i="11"/>
  <c r="G158" i="11"/>
  <c r="E463" i="7"/>
  <c r="D1774" i="5"/>
  <c r="F311" i="5"/>
  <c r="E305" i="14"/>
  <c r="D1870" i="10"/>
  <c r="D318" i="5"/>
  <c r="F800" i="14"/>
  <c r="G1389" i="10"/>
  <c r="E2114" i="10"/>
  <c r="G1114" i="13"/>
  <c r="E2940" i="7"/>
  <c r="G1682" i="7"/>
  <c r="E481" i="13"/>
  <c r="F668" i="10"/>
  <c r="D249" i="11"/>
  <c r="D1458" i="11"/>
  <c r="G1728" i="13"/>
  <c r="D316" i="11"/>
  <c r="D3469" i="7"/>
  <c r="D1224" i="5"/>
  <c r="G1690" i="10"/>
  <c r="G37" i="11"/>
  <c r="F490" i="5"/>
  <c r="F1414" i="11"/>
  <c r="E3259" i="7"/>
  <c r="E1339" i="14"/>
  <c r="E2161" i="10"/>
  <c r="E1242" i="10"/>
  <c r="D1483" i="13"/>
  <c r="F1907" i="7"/>
  <c r="F378" i="7"/>
  <c r="E1199" i="5"/>
  <c r="D3245" i="7"/>
  <c r="E798" i="10"/>
  <c r="D677" i="11"/>
  <c r="D1038" i="10"/>
  <c r="F772" i="11"/>
  <c r="G92" i="10"/>
  <c r="E1634" i="5"/>
  <c r="F1638" i="14"/>
  <c r="G2220" i="10"/>
  <c r="G1205" i="5"/>
  <c r="E1035" i="10"/>
  <c r="D3258" i="7"/>
  <c r="D1702" i="5"/>
  <c r="E2928" i="7"/>
  <c r="G52" i="7"/>
  <c r="E838" i="14"/>
  <c r="E884" i="11"/>
  <c r="F2817" i="7"/>
  <c r="E510" i="10"/>
  <c r="D528" i="11"/>
  <c r="F858" i="13"/>
  <c r="G2190" i="7"/>
  <c r="E4" i="11"/>
  <c r="G3367" i="7"/>
  <c r="E1420" i="10"/>
  <c r="F1509" i="10"/>
  <c r="D2415" i="10"/>
  <c r="G1434" i="10"/>
  <c r="E957" i="13"/>
  <c r="G1967" i="5"/>
  <c r="F2356" i="11"/>
  <c r="E883" i="10"/>
  <c r="D1057" i="13"/>
  <c r="D2290" i="10"/>
  <c r="E1850" i="7"/>
  <c r="F1218" i="13"/>
  <c r="F2843" i="7"/>
  <c r="F3489" i="7"/>
  <c r="F2031" i="11"/>
  <c r="E2023" i="7"/>
  <c r="F2739" i="7"/>
  <c r="E107" i="14"/>
  <c r="F1358" i="11"/>
  <c r="D588" i="13"/>
  <c r="G2272" i="7"/>
  <c r="E1587" i="11"/>
  <c r="G390" i="10"/>
  <c r="E153" i="14"/>
  <c r="G578" i="10"/>
  <c r="F1024" i="5"/>
  <c r="F1688" i="13"/>
  <c r="D1514" i="5"/>
  <c r="D691" i="5"/>
  <c r="F505" i="5"/>
  <c r="D919" i="10"/>
  <c r="D350" i="11"/>
  <c r="G1449" i="11"/>
  <c r="E1130" i="11"/>
  <c r="F2222" i="10"/>
  <c r="E772" i="13"/>
  <c r="F802" i="10"/>
  <c r="E1316" i="14"/>
  <c r="E1333" i="10"/>
  <c r="F289" i="5"/>
  <c r="F2185" i="10"/>
  <c r="G727" i="5"/>
  <c r="E1123" i="10"/>
  <c r="D96" i="5"/>
  <c r="G320" i="14"/>
  <c r="D1495" i="10"/>
  <c r="D556" i="10"/>
  <c r="E259" i="5"/>
  <c r="D874" i="13"/>
  <c r="D836" i="11"/>
  <c r="F63" i="7"/>
  <c r="E1253" i="7"/>
  <c r="D216" i="13"/>
  <c r="G2070" i="5"/>
  <c r="F2257" i="11"/>
  <c r="E787" i="13"/>
  <c r="G1868" i="7"/>
  <c r="G2399" i="7"/>
  <c r="G1747" i="10"/>
  <c r="G1284" i="14"/>
  <c r="E109" i="7"/>
  <c r="F927" i="5"/>
  <c r="F2141" i="5"/>
  <c r="F1484" i="13"/>
  <c r="D199" i="13"/>
  <c r="F645" i="11"/>
  <c r="E1947" i="11"/>
  <c r="E520" i="10"/>
  <c r="E905" i="10"/>
  <c r="E1734" i="11"/>
  <c r="D552" i="11"/>
  <c r="E1311" i="10"/>
  <c r="D1729" i="13"/>
  <c r="G632" i="10"/>
  <c r="G270" i="11"/>
  <c r="F1366" i="7"/>
  <c r="D2944" i="7"/>
  <c r="D830" i="5"/>
  <c r="D948" i="10"/>
  <c r="F1631" i="11"/>
  <c r="F1808" i="11"/>
  <c r="F2128" i="10"/>
  <c r="E1946" i="11"/>
  <c r="E434" i="7"/>
  <c r="G21" i="13"/>
  <c r="F1938" i="11"/>
  <c r="D153" i="7"/>
  <c r="D1696" i="13"/>
  <c r="F2133" i="10"/>
  <c r="G792" i="14"/>
  <c r="G1455" i="13"/>
  <c r="G839" i="5"/>
  <c r="G2865" i="7"/>
  <c r="G2940" i="7"/>
  <c r="F1463" i="14"/>
  <c r="F2545" i="7"/>
  <c r="G996" i="10"/>
  <c r="E1367" i="7"/>
  <c r="F1360" i="11"/>
  <c r="D315" i="11"/>
  <c r="G744" i="11"/>
  <c r="D1635" i="13"/>
  <c r="F1687" i="5"/>
  <c r="F976" i="14"/>
  <c r="E1111" i="14"/>
  <c r="G1807" i="5"/>
  <c r="F613" i="11"/>
  <c r="F643" i="10"/>
  <c r="G111" i="14"/>
  <c r="E1843" i="11"/>
  <c r="G1255" i="14"/>
  <c r="G1158" i="5"/>
  <c r="D2065" i="11"/>
  <c r="E1005" i="14"/>
  <c r="D1979" i="10"/>
  <c r="G1996" i="7"/>
  <c r="E2936" i="7"/>
  <c r="D753" i="10"/>
  <c r="G980" i="13"/>
  <c r="G1597" i="5"/>
  <c r="G898" i="14"/>
  <c r="F127" i="7"/>
  <c r="E1490" i="7"/>
  <c r="E162" i="10"/>
  <c r="E1908" i="14"/>
  <c r="F141" i="10"/>
  <c r="F2393" i="11"/>
  <c r="F508" i="14"/>
  <c r="D2284" i="11"/>
  <c r="F1142" i="14"/>
  <c r="E234" i="5"/>
  <c r="F1440" i="11"/>
  <c r="F2250" i="7"/>
  <c r="G547" i="5"/>
  <c r="E1421" i="10"/>
  <c r="D1969" i="7"/>
  <c r="F1157" i="10"/>
  <c r="G2406" i="10"/>
  <c r="G1642" i="13"/>
  <c r="G2107" i="11"/>
  <c r="G854" i="13"/>
  <c r="F361" i="13"/>
  <c r="D1326" i="7"/>
  <c r="D1490" i="14"/>
  <c r="G469" i="11"/>
  <c r="E1155" i="5"/>
  <c r="E2194" i="5"/>
  <c r="D2203" i="5"/>
  <c r="E1126" i="14"/>
  <c r="D1625" i="13"/>
  <c r="E1032" i="14"/>
  <c r="F2053" i="11"/>
  <c r="D763" i="11"/>
  <c r="D1915" i="11"/>
  <c r="G127" i="10"/>
  <c r="G2004" i="7"/>
  <c r="D1686" i="13"/>
  <c r="E369" i="13"/>
  <c r="E651" i="5"/>
  <c r="D142" i="5"/>
  <c r="E757" i="13"/>
  <c r="G1758" i="7"/>
  <c r="G1225" i="11"/>
  <c r="D2051" i="7"/>
  <c r="F940" i="5"/>
  <c r="F765" i="10"/>
  <c r="G1544" i="11"/>
  <c r="G2054" i="5"/>
  <c r="G122" i="5"/>
  <c r="G2187" i="10"/>
  <c r="D393" i="10"/>
  <c r="G1194" i="5"/>
  <c r="F2312" i="10"/>
  <c r="D862" i="10"/>
  <c r="F1652" i="10"/>
  <c r="G454" i="7"/>
  <c r="F498" i="7"/>
  <c r="E133" i="5"/>
  <c r="F2228" i="10"/>
  <c r="E1174" i="11"/>
  <c r="D281" i="5"/>
  <c r="G214" i="7"/>
  <c r="G1782" i="14"/>
  <c r="G1410" i="10"/>
  <c r="E1854" i="5"/>
  <c r="E902" i="10"/>
  <c r="F679" i="10"/>
  <c r="G1511" i="13"/>
  <c r="G1975" i="14"/>
  <c r="D1200" i="14"/>
  <c r="G1351" i="5"/>
  <c r="G1722" i="11"/>
  <c r="D1112" i="10"/>
  <c r="G1188" i="11"/>
  <c r="F264" i="14"/>
  <c r="G1901" i="14"/>
  <c r="F1031" i="11"/>
  <c r="E838" i="5"/>
  <c r="E1439" i="11"/>
  <c r="F1880" i="10"/>
  <c r="F1600" i="13"/>
  <c r="G1703" i="13"/>
  <c r="D1501" i="5"/>
  <c r="D1033" i="11"/>
  <c r="G1636" i="7"/>
  <c r="F2272" i="7"/>
  <c r="G359" i="11"/>
  <c r="D260" i="10"/>
  <c r="G1435" i="10"/>
  <c r="E498" i="5"/>
  <c r="G903" i="11"/>
  <c r="F359" i="5"/>
  <c r="G1557" i="10"/>
  <c r="E446" i="5"/>
  <c r="G2348" i="7"/>
  <c r="F1596" i="13"/>
  <c r="E697" i="13"/>
  <c r="D463" i="13"/>
  <c r="F1714" i="13"/>
  <c r="D349" i="5"/>
  <c r="E1960" i="10"/>
  <c r="E1827" i="11"/>
  <c r="F2115" i="11"/>
  <c r="D3494" i="7"/>
  <c r="F1277" i="5"/>
  <c r="G2080" i="11"/>
  <c r="D3414" i="7"/>
  <c r="E1511" i="13"/>
  <c r="E708" i="10"/>
  <c r="E1776" i="14"/>
  <c r="G1567" i="10"/>
  <c r="E448" i="7"/>
  <c r="F1614" i="5"/>
  <c r="E3036" i="7"/>
  <c r="E1415" i="5"/>
  <c r="F2442" i="10"/>
  <c r="F372" i="13"/>
  <c r="E3423" i="7"/>
  <c r="E1611" i="10"/>
  <c r="D177" i="13"/>
  <c r="G1173" i="11"/>
  <c r="G2794" i="7"/>
  <c r="D2748" i="7"/>
  <c r="D1719" i="14"/>
  <c r="G1377" i="5"/>
  <c r="G1952" i="14"/>
  <c r="F2282" i="7"/>
  <c r="G2609" i="7"/>
  <c r="F2478" i="7"/>
  <c r="E1541" i="13"/>
  <c r="G684" i="11"/>
  <c r="F1099" i="14"/>
  <c r="G3208" i="7"/>
  <c r="G556" i="10"/>
  <c r="D1731" i="13"/>
  <c r="D398" i="14"/>
  <c r="D1507" i="11"/>
  <c r="D848" i="5"/>
  <c r="G478" i="7"/>
  <c r="D1784" i="13"/>
  <c r="E330" i="13"/>
  <c r="F1789" i="10"/>
  <c r="F2286" i="11"/>
  <c r="E928" i="13"/>
  <c r="F1682" i="7"/>
  <c r="F1007" i="11"/>
  <c r="F183" i="14"/>
  <c r="G1710" i="14"/>
  <c r="D1432" i="14"/>
  <c r="F140" i="10"/>
  <c r="E415" i="10"/>
  <c r="F1382" i="5"/>
  <c r="F168" i="7"/>
  <c r="F2289" i="5"/>
  <c r="E3153" i="7"/>
  <c r="E2858" i="7"/>
  <c r="D251" i="5"/>
  <c r="F2039" i="11"/>
  <c r="E331" i="11"/>
  <c r="F730" i="5"/>
  <c r="E1963" i="11"/>
  <c r="D367" i="13"/>
  <c r="D1732" i="5"/>
  <c r="E3371" i="7"/>
  <c r="G2920" i="7"/>
  <c r="E563" i="10"/>
  <c r="D1453" i="10"/>
  <c r="D1612" i="7"/>
  <c r="G780" i="14"/>
  <c r="E1953" i="10"/>
  <c r="E2489" i="7"/>
  <c r="D829" i="10"/>
  <c r="D550" i="11"/>
  <c r="F1450" i="11"/>
  <c r="D1877" i="11"/>
  <c r="D957" i="13"/>
  <c r="D466" i="13"/>
  <c r="G1777" i="13"/>
  <c r="D2676" i="7"/>
  <c r="F291" i="7"/>
  <c r="F1408" i="10"/>
  <c r="D726" i="14"/>
  <c r="E1979" i="10"/>
  <c r="D1773" i="11"/>
  <c r="F516" i="10"/>
  <c r="D1353" i="7"/>
  <c r="E1577" i="10"/>
  <c r="G1704" i="10"/>
  <c r="F1960" i="7"/>
  <c r="F1330" i="13"/>
  <c r="D1596" i="10"/>
  <c r="F1861" i="7"/>
  <c r="G945" i="5"/>
  <c r="D1587" i="14"/>
  <c r="G1878" i="11"/>
  <c r="E1140" i="11"/>
  <c r="F2410" i="11"/>
  <c r="D1912" i="10"/>
  <c r="F165" i="11"/>
  <c r="G1732" i="10"/>
  <c r="F1700" i="13"/>
  <c r="D332" i="10"/>
  <c r="F2099" i="7"/>
  <c r="F1673" i="14"/>
  <c r="F1798" i="11"/>
  <c r="F3421" i="7"/>
  <c r="E648" i="14"/>
  <c r="G1711" i="10"/>
  <c r="F1368" i="7"/>
  <c r="E1854" i="10"/>
  <c r="G1098" i="10"/>
  <c r="D331" i="7"/>
  <c r="F283" i="11"/>
  <c r="F859" i="5"/>
  <c r="F1873" i="10"/>
  <c r="F559" i="11"/>
  <c r="G1013" i="5"/>
  <c r="G882" i="14"/>
  <c r="G266" i="5"/>
  <c r="D1549" i="14"/>
  <c r="G315" i="7"/>
  <c r="G1340" i="7"/>
  <c r="E2402" i="10"/>
  <c r="E1071" i="10"/>
  <c r="G1007" i="5"/>
  <c r="D1057" i="11"/>
  <c r="E3111" i="7"/>
  <c r="E1960" i="11"/>
  <c r="D1088" i="13"/>
  <c r="D214" i="5"/>
  <c r="E2253" i="5"/>
  <c r="E2112" i="10"/>
  <c r="G2359" i="11"/>
  <c r="D1124" i="11"/>
  <c r="D75" i="14"/>
  <c r="F910" i="14"/>
  <c r="G721" i="14"/>
  <c r="D1099" i="11"/>
  <c r="E2391" i="7"/>
  <c r="F1567" i="5"/>
  <c r="G277" i="7"/>
  <c r="D1160" i="11"/>
  <c r="G2042" i="10"/>
  <c r="E162" i="13"/>
  <c r="G511" i="5"/>
  <c r="D3053" i="7"/>
  <c r="D368" i="5"/>
  <c r="E1993" i="11"/>
  <c r="E3324" i="7"/>
  <c r="D975" i="5"/>
  <c r="G42" i="14"/>
  <c r="D581" i="14"/>
  <c r="E1306" i="14"/>
  <c r="D245" i="5"/>
  <c r="F1923" i="14"/>
  <c r="G2250" i="5"/>
  <c r="G412" i="14"/>
  <c r="E906" i="11"/>
  <c r="F1782" i="5"/>
  <c r="F1193" i="11"/>
  <c r="G554" i="5"/>
  <c r="E1810" i="5"/>
  <c r="D809" i="14"/>
  <c r="D2281" i="7"/>
  <c r="D3153" i="7"/>
  <c r="D3107" i="7"/>
  <c r="G810" i="5"/>
  <c r="G2231" i="11"/>
  <c r="F1212" i="13"/>
  <c r="E1597" i="14"/>
  <c r="E1662" i="11"/>
  <c r="G2311" i="11"/>
  <c r="F417" i="7"/>
  <c r="D1043" i="5"/>
  <c r="G482" i="13"/>
  <c r="D1799" i="10"/>
  <c r="E2037" i="10"/>
  <c r="G1287" i="13"/>
  <c r="E101" i="10"/>
  <c r="D1688" i="7"/>
  <c r="G1181" i="13"/>
  <c r="G1087" i="14"/>
  <c r="F2943" i="7"/>
  <c r="E611" i="11"/>
  <c r="F259" i="10"/>
  <c r="D2666" i="7"/>
  <c r="F2996" i="7"/>
  <c r="F1349" i="7"/>
  <c r="F966" i="13"/>
  <c r="D1885" i="11"/>
  <c r="E612" i="5"/>
  <c r="G883" i="11"/>
  <c r="G557" i="5"/>
  <c r="E1488" i="10"/>
  <c r="E1091" i="14"/>
  <c r="F1188" i="11"/>
  <c r="F158" i="7"/>
  <c r="F1199" i="13"/>
  <c r="F1689" i="5"/>
  <c r="D86" i="7"/>
  <c r="E1784" i="13"/>
  <c r="E1630" i="7"/>
  <c r="G255" i="10"/>
  <c r="E224" i="5"/>
  <c r="D1626" i="5"/>
  <c r="G697" i="11"/>
  <c r="F933" i="11"/>
  <c r="G1676" i="11"/>
  <c r="D2481" i="7"/>
  <c r="E2274" i="11"/>
  <c r="D91" i="10"/>
  <c r="F486" i="10"/>
  <c r="F1596" i="11"/>
  <c r="E1032" i="13"/>
  <c r="F38" i="10"/>
  <c r="G1382" i="5"/>
  <c r="F667" i="11"/>
  <c r="E1773" i="13"/>
  <c r="G809" i="13"/>
  <c r="G1476" i="11"/>
  <c r="E2166" i="7"/>
  <c r="E226" i="7"/>
  <c r="G1164" i="14"/>
  <c r="E35" i="5"/>
  <c r="D1823" i="11"/>
  <c r="G1603" i="11"/>
  <c r="E1251" i="11"/>
  <c r="D466" i="5"/>
  <c r="D1638" i="14"/>
  <c r="F2303" i="10"/>
  <c r="E3041" i="7"/>
  <c r="F1528" i="10"/>
  <c r="G140" i="7"/>
  <c r="D2543" i="7"/>
  <c r="E1360" i="13"/>
  <c r="G1355" i="5"/>
  <c r="D494" i="14"/>
  <c r="D333" i="14"/>
  <c r="D995" i="14"/>
  <c r="F1019" i="5"/>
  <c r="G1637" i="14"/>
  <c r="F1540" i="5"/>
  <c r="F1214" i="14"/>
  <c r="E1746" i="11"/>
  <c r="D659" i="11"/>
  <c r="G2419" i="10"/>
  <c r="D61" i="11"/>
  <c r="G621" i="5"/>
  <c r="E2171" i="5"/>
  <c r="G1586" i="14"/>
  <c r="F409" i="13"/>
  <c r="F35" i="11"/>
  <c r="G3289" i="7"/>
  <c r="E58" i="7"/>
  <c r="D771" i="11"/>
  <c r="E2241" i="7"/>
  <c r="F2082" i="11"/>
  <c r="G751" i="13"/>
  <c r="D2196" i="10"/>
  <c r="E2150" i="5"/>
  <c r="E1639" i="10"/>
  <c r="G947" i="14"/>
  <c r="E2333" i="10"/>
  <c r="G1200" i="11"/>
  <c r="G1526" i="5"/>
  <c r="E948" i="14"/>
  <c r="E807" i="10"/>
  <c r="E905" i="14"/>
  <c r="F498" i="14"/>
  <c r="D2210" i="5"/>
  <c r="E513" i="5"/>
  <c r="G76" i="14"/>
  <c r="D3031" i="7"/>
  <c r="F2390" i="11"/>
  <c r="G666" i="5"/>
  <c r="D1398" i="10"/>
  <c r="E1697" i="11"/>
  <c r="F979" i="11"/>
  <c r="E3251" i="7"/>
  <c r="D2889" i="7"/>
  <c r="G3295" i="7"/>
  <c r="D557" i="14"/>
  <c r="F1748" i="13"/>
  <c r="D2421" i="11"/>
  <c r="E1364" i="11"/>
  <c r="D1313" i="10"/>
  <c r="F1343" i="10"/>
  <c r="D192" i="7"/>
  <c r="F2146" i="5"/>
  <c r="D2100" i="10"/>
  <c r="E1672" i="5"/>
  <c r="D1001" i="10"/>
  <c r="F915" i="13"/>
  <c r="G2192" i="10"/>
  <c r="F2365" i="10"/>
  <c r="E3439" i="7"/>
  <c r="D2711" i="7"/>
  <c r="D1488" i="11"/>
  <c r="F410" i="10"/>
  <c r="E2012" i="10"/>
  <c r="F1137" i="13"/>
  <c r="G1946" i="10"/>
  <c r="E1465" i="11"/>
  <c r="G1388" i="13"/>
  <c r="G1110" i="13"/>
  <c r="G568" i="14"/>
  <c r="F1702" i="7"/>
  <c r="E967" i="10"/>
  <c r="F1345" i="7"/>
  <c r="D1539" i="7"/>
  <c r="F2516" i="7"/>
  <c r="E3341" i="7"/>
  <c r="F251" i="14"/>
  <c r="D1930" i="7"/>
  <c r="G1060" i="13"/>
  <c r="D2534" i="7"/>
  <c r="F1820" i="10"/>
  <c r="F1422" i="14"/>
  <c r="F1921" i="14"/>
  <c r="D1517" i="5"/>
  <c r="F814" i="13"/>
  <c r="E2087" i="7"/>
  <c r="E1808" i="14"/>
  <c r="G185" i="13"/>
  <c r="F819" i="11"/>
  <c r="F1046" i="13"/>
  <c r="F1809" i="14"/>
  <c r="F1370" i="13"/>
  <c r="E3373" i="7"/>
  <c r="F192" i="11"/>
  <c r="E1951" i="10"/>
  <c r="G2200" i="10"/>
  <c r="E698" i="14"/>
  <c r="E59" i="13"/>
  <c r="G444" i="13"/>
  <c r="F1583" i="10"/>
  <c r="F386" i="14"/>
  <c r="G792" i="11"/>
  <c r="F1111" i="10"/>
  <c r="G2076" i="7"/>
  <c r="D1908" i="7"/>
  <c r="D1820" i="11"/>
  <c r="E359" i="11"/>
  <c r="E2238" i="11"/>
  <c r="F654" i="11"/>
  <c r="E1874" i="7"/>
  <c r="D1627" i="13"/>
  <c r="D1649" i="14"/>
  <c r="F1085" i="11"/>
  <c r="E1792" i="5"/>
  <c r="F1233" i="5"/>
  <c r="E1561" i="11"/>
  <c r="G1697" i="14"/>
  <c r="E721" i="14"/>
  <c r="F2406" i="11"/>
  <c r="G573" i="11"/>
  <c r="F886" i="10"/>
  <c r="F1485" i="7"/>
  <c r="F1617" i="5"/>
  <c r="E1347" i="5"/>
  <c r="E1932" i="7"/>
  <c r="E3155" i="7"/>
  <c r="F265" i="5"/>
  <c r="D69" i="14"/>
  <c r="E113" i="7"/>
  <c r="F1366" i="10"/>
  <c r="F289" i="11"/>
  <c r="G1737" i="10"/>
  <c r="G190" i="5"/>
  <c r="D144" i="5"/>
  <c r="E2225" i="5"/>
  <c r="F2865" i="7"/>
  <c r="G2161" i="10"/>
  <c r="D118" i="14"/>
  <c r="E1214" i="11"/>
  <c r="F1559" i="11"/>
  <c r="E2147" i="11"/>
  <c r="E1601" i="11"/>
  <c r="F1671" i="7"/>
  <c r="D2431" i="11"/>
  <c r="F2086" i="7"/>
  <c r="G1767" i="7"/>
  <c r="D1854" i="10"/>
  <c r="F453" i="10"/>
  <c r="D1751" i="13"/>
  <c r="G1668" i="13"/>
  <c r="F11" i="14"/>
  <c r="D3375" i="7"/>
  <c r="G37" i="10"/>
  <c r="G2000" i="10"/>
  <c r="G1772" i="5"/>
  <c r="D2096" i="11"/>
  <c r="D2207" i="11"/>
  <c r="G38" i="11"/>
  <c r="D1088" i="11"/>
  <c r="D1175" i="10"/>
  <c r="G2758" i="7"/>
  <c r="G1672" i="10"/>
  <c r="E281" i="14"/>
  <c r="D199" i="7"/>
  <c r="D147" i="13"/>
  <c r="D278" i="13"/>
  <c r="E137" i="7"/>
  <c r="D1321" i="7"/>
  <c r="D1256" i="11"/>
  <c r="D391" i="13"/>
  <c r="D1014" i="11"/>
  <c r="E1201" i="5"/>
  <c r="E1253" i="5"/>
  <c r="D1641" i="13"/>
  <c r="F1786" i="10"/>
  <c r="D154" i="7"/>
  <c r="D1711" i="13"/>
  <c r="F1249" i="13"/>
  <c r="F315" i="10"/>
  <c r="G1207" i="13"/>
  <c r="G1555" i="7"/>
  <c r="G2109" i="7"/>
  <c r="D1528" i="5"/>
  <c r="D332" i="5"/>
  <c r="E1502" i="5"/>
  <c r="G2209" i="7"/>
  <c r="F1659" i="7"/>
  <c r="E1196" i="5"/>
  <c r="E1440" i="11"/>
  <c r="D2417" i="7"/>
  <c r="G870" i="11"/>
  <c r="E2244" i="10"/>
  <c r="E1088" i="5"/>
  <c r="D596" i="13"/>
  <c r="E1660" i="11"/>
  <c r="D3013" i="7"/>
  <c r="F2502" i="7"/>
  <c r="F1361" i="11"/>
  <c r="D776" i="10"/>
  <c r="E1487" i="7"/>
  <c r="E2946" i="7"/>
  <c r="E642" i="10"/>
  <c r="F1542" i="5"/>
  <c r="G1326" i="11"/>
  <c r="D3042" i="7"/>
  <c r="E1299" i="13"/>
  <c r="F1710" i="7"/>
  <c r="G2223" i="7"/>
  <c r="E722" i="14"/>
  <c r="D2632" i="7"/>
  <c r="F1925" i="7"/>
  <c r="G813" i="11"/>
  <c r="F1469" i="7"/>
  <c r="D638" i="10"/>
  <c r="D669" i="11"/>
  <c r="E1864" i="5"/>
  <c r="F1775" i="5"/>
  <c r="F141" i="14"/>
  <c r="D152" i="11"/>
  <c r="D3377" i="7"/>
  <c r="D2179" i="5"/>
  <c r="G2031" i="11"/>
  <c r="E1122" i="14"/>
  <c r="G783" i="14"/>
  <c r="D1418" i="14"/>
  <c r="D1713" i="13"/>
  <c r="E1206" i="5"/>
  <c r="E2426" i="11"/>
  <c r="F1620" i="14"/>
  <c r="D505" i="14"/>
  <c r="E1492" i="10"/>
  <c r="G2415" i="10"/>
  <c r="G1290" i="7"/>
  <c r="G1757" i="7"/>
  <c r="F1713" i="11"/>
  <c r="G616" i="13"/>
  <c r="F1629" i="10"/>
  <c r="E2279" i="11"/>
  <c r="G2884" i="7"/>
  <c r="D1620" i="11"/>
  <c r="F519" i="10"/>
  <c r="D418" i="10"/>
  <c r="D2127" i="7"/>
  <c r="G1335" i="10"/>
  <c r="E750" i="13"/>
  <c r="E1254" i="13"/>
  <c r="D980" i="11"/>
  <c r="F2409" i="7"/>
  <c r="D662" i="5"/>
  <c r="E94" i="5"/>
  <c r="D2146" i="10"/>
  <c r="D565" i="13"/>
  <c r="E2708" i="7"/>
  <c r="D1686" i="11"/>
  <c r="F1929" i="10"/>
  <c r="G1820" i="14"/>
  <c r="G1874" i="11"/>
  <c r="D1712" i="10"/>
  <c r="F1721" i="11"/>
  <c r="G1052" i="5"/>
  <c r="F862" i="11"/>
  <c r="F380" i="14"/>
  <c r="G198" i="14"/>
  <c r="F2269" i="7"/>
  <c r="D3101" i="7"/>
  <c r="E2281" i="10"/>
  <c r="D1521" i="14"/>
  <c r="D228" i="14"/>
  <c r="D1533" i="11"/>
  <c r="D2281" i="10"/>
  <c r="F1419" i="14"/>
  <c r="G1868" i="11"/>
  <c r="E1949" i="11"/>
  <c r="F44" i="7"/>
  <c r="G631" i="10"/>
  <c r="F1549" i="7"/>
  <c r="D122" i="7"/>
  <c r="F2189" i="11"/>
  <c r="E1033" i="11"/>
  <c r="D3487" i="7"/>
  <c r="F6" i="7"/>
  <c r="E993" i="13"/>
  <c r="G2420" i="11"/>
  <c r="D1837" i="10"/>
  <c r="G36" i="10"/>
  <c r="F2321" i="10"/>
  <c r="D535" i="11"/>
  <c r="D1828" i="11"/>
  <c r="F17" i="11"/>
  <c r="D656" i="11"/>
  <c r="G1910" i="11"/>
  <c r="G652" i="5"/>
  <c r="D227" i="7"/>
  <c r="E1192" i="13"/>
  <c r="E937" i="11"/>
  <c r="G1754" i="5"/>
  <c r="D2192" i="7"/>
  <c r="F1256" i="7"/>
  <c r="F928" i="14"/>
  <c r="F690" i="11"/>
  <c r="F579" i="10"/>
  <c r="D1700" i="14"/>
  <c r="E2005" i="10"/>
  <c r="G3390" i="7"/>
  <c r="G1678" i="5"/>
  <c r="E255" i="10"/>
  <c r="D2350" i="10"/>
  <c r="E521" i="10"/>
  <c r="F30" i="13"/>
  <c r="D867" i="13"/>
  <c r="E286" i="11"/>
  <c r="E1407" i="10"/>
  <c r="D296" i="5"/>
  <c r="G2026" i="11"/>
  <c r="D210" i="14"/>
  <c r="D2199" i="5"/>
  <c r="D458" i="7"/>
  <c r="E310" i="14"/>
  <c r="D2265" i="10"/>
  <c r="G1279" i="5"/>
  <c r="E950" i="10"/>
  <c r="D1349" i="10"/>
  <c r="F1463" i="10"/>
  <c r="D674" i="10"/>
  <c r="F1686" i="13"/>
  <c r="G291" i="10"/>
  <c r="D1700" i="7"/>
  <c r="D141" i="13"/>
  <c r="G959" i="5"/>
  <c r="F46" i="5"/>
  <c r="E2563" i="7"/>
  <c r="E1866" i="10"/>
  <c r="D1691" i="14"/>
  <c r="F1057" i="11"/>
  <c r="D1310" i="5"/>
  <c r="D420" i="11"/>
  <c r="E1705" i="11"/>
  <c r="E312" i="7"/>
  <c r="F121" i="14"/>
  <c r="F1009" i="13"/>
  <c r="E1656" i="7"/>
  <c r="F299" i="7"/>
  <c r="E1000" i="11"/>
  <c r="E457" i="7"/>
  <c r="F1538" i="5"/>
  <c r="E1295" i="5"/>
  <c r="G142" i="10"/>
  <c r="E3278" i="7"/>
  <c r="E1996" i="10"/>
  <c r="G1913" i="14"/>
  <c r="E1611" i="11"/>
  <c r="G2802" i="7"/>
  <c r="D503" i="14"/>
  <c r="E2709" i="7"/>
  <c r="D1079" i="14"/>
  <c r="E1948" i="14"/>
  <c r="G2302" i="11"/>
  <c r="G1681" i="7"/>
  <c r="D3273" i="7"/>
  <c r="F1664" i="10"/>
  <c r="F1226" i="5"/>
  <c r="G2121" i="7"/>
  <c r="D2352" i="10"/>
  <c r="F1668" i="5"/>
  <c r="G195" i="7"/>
  <c r="F1037" i="10"/>
  <c r="D76" i="7"/>
  <c r="D2881" i="7"/>
  <c r="E455" i="11"/>
  <c r="D464" i="14"/>
  <c r="G132" i="7"/>
  <c r="F1675" i="14"/>
  <c r="F1690" i="14"/>
  <c r="G51" i="14"/>
  <c r="F292" i="11"/>
  <c r="E95" i="10"/>
  <c r="E2071" i="7"/>
  <c r="D2152" i="11"/>
  <c r="F2342" i="10"/>
  <c r="G1011" i="14"/>
  <c r="F2382" i="11"/>
  <c r="E1813" i="10"/>
  <c r="E315" i="11"/>
  <c r="F1131" i="5"/>
  <c r="F230" i="7"/>
  <c r="F1908" i="7"/>
  <c r="F2017" i="11"/>
  <c r="G1467" i="13"/>
  <c r="F265" i="7"/>
  <c r="E2146" i="10"/>
  <c r="F1816" i="5"/>
  <c r="G1872" i="11"/>
  <c r="F2070" i="10"/>
  <c r="F1320" i="11"/>
  <c r="G777" i="5"/>
  <c r="E1628" i="7"/>
  <c r="F1470" i="14"/>
  <c r="E2004" i="11"/>
  <c r="E893" i="11"/>
  <c r="E2674" i="7"/>
  <c r="E1066" i="11"/>
  <c r="D65" i="5"/>
  <c r="G1403" i="14"/>
  <c r="D1382" i="11"/>
  <c r="D1780" i="7"/>
  <c r="D2968" i="7"/>
  <c r="G476" i="10"/>
  <c r="E507" i="13"/>
  <c r="E972" i="14"/>
  <c r="D917" i="14"/>
  <c r="F1997" i="14"/>
  <c r="F2371" i="11"/>
  <c r="D288" i="5"/>
  <c r="F2339" i="10"/>
  <c r="E2246" i="7"/>
  <c r="G2064" i="5"/>
  <c r="E91" i="5"/>
  <c r="D1498" i="11"/>
  <c r="F1932" i="14"/>
  <c r="E787" i="14"/>
  <c r="D1429" i="10"/>
  <c r="G2216" i="7"/>
  <c r="D1216" i="13"/>
  <c r="D1710" i="11"/>
  <c r="F2998" i="7"/>
  <c r="D2750" i="7"/>
  <c r="E1101" i="13"/>
  <c r="E1250" i="11"/>
  <c r="F3461" i="7"/>
  <c r="E81" i="10"/>
  <c r="D1034" i="10"/>
  <c r="F1098" i="11"/>
  <c r="E407" i="10"/>
  <c r="G1533" i="7"/>
  <c r="E1797" i="5"/>
  <c r="E2053" i="11"/>
  <c r="F2343" i="11"/>
  <c r="F1594" i="5"/>
  <c r="D1947" i="7"/>
  <c r="D1324" i="14"/>
  <c r="D3347" i="7"/>
  <c r="F723" i="11"/>
  <c r="D1517" i="11"/>
  <c r="F642" i="13"/>
  <c r="G1726" i="10"/>
  <c r="F263" i="7"/>
  <c r="E2364" i="10"/>
  <c r="F2395" i="11"/>
  <c r="G2247" i="5"/>
  <c r="D1454" i="7"/>
  <c r="E3135" i="7"/>
  <c r="D194" i="11"/>
  <c r="D115" i="11"/>
  <c r="F1218" i="11"/>
  <c r="F2248" i="10"/>
  <c r="D47" i="5"/>
  <c r="D1916" i="10"/>
  <c r="F1552" i="7"/>
  <c r="G3351" i="7"/>
  <c r="E3189" i="7"/>
  <c r="E2156" i="5"/>
  <c r="G1471" i="11"/>
  <c r="E1174" i="10"/>
  <c r="D645" i="11"/>
  <c r="E297" i="10"/>
  <c r="D570" i="14"/>
  <c r="F1941" i="10"/>
  <c r="G1369" i="5"/>
  <c r="D609" i="13"/>
  <c r="D132" i="10"/>
  <c r="F771" i="13"/>
  <c r="D1476" i="13"/>
  <c r="F1026" i="10"/>
  <c r="F687" i="10"/>
  <c r="E1297" i="11"/>
  <c r="D1176" i="10"/>
  <c r="G841" i="13"/>
  <c r="G53" i="5"/>
  <c r="D1958" i="11"/>
  <c r="G1448" i="13"/>
  <c r="F1577" i="7"/>
  <c r="F876" i="10"/>
  <c r="E511" i="14"/>
  <c r="E1448" i="10"/>
  <c r="D1738" i="14"/>
  <c r="E343" i="11"/>
  <c r="F2137" i="5"/>
  <c r="F323" i="11"/>
  <c r="E150" i="5"/>
  <c r="G1044" i="13"/>
  <c r="D1720" i="7"/>
  <c r="D3392" i="7"/>
  <c r="D1864" i="11"/>
  <c r="D1563" i="11"/>
  <c r="F3278" i="7"/>
  <c r="D1747" i="11"/>
  <c r="E1252" i="13"/>
  <c r="G2293" i="7"/>
  <c r="F403" i="10"/>
  <c r="E115" i="10"/>
  <c r="F150" i="7"/>
  <c r="E1723" i="5"/>
  <c r="E1821" i="5"/>
  <c r="F1909" i="7"/>
  <c r="F1867" i="5"/>
  <c r="G1136" i="5"/>
  <c r="D2401" i="10"/>
  <c r="G2011" i="5"/>
  <c r="G1399" i="13"/>
  <c r="F1415" i="11"/>
  <c r="F849" i="5"/>
  <c r="G1939" i="5"/>
  <c r="F230" i="14"/>
  <c r="D2189" i="11"/>
  <c r="D1718" i="14"/>
  <c r="G2994" i="7"/>
  <c r="G2365" i="10"/>
  <c r="F1079" i="13"/>
  <c r="F2443" i="7"/>
  <c r="F2378" i="11"/>
  <c r="F767" i="14"/>
  <c r="E1753" i="7"/>
  <c r="E1280" i="10"/>
  <c r="F2050" i="7"/>
  <c r="F2763" i="7"/>
  <c r="G302" i="7"/>
  <c r="F2093" i="10"/>
  <c r="G1752" i="11"/>
  <c r="E3245" i="7"/>
  <c r="D1456" i="13"/>
  <c r="E2359" i="7"/>
  <c r="F1631" i="10"/>
  <c r="F1221" i="11"/>
  <c r="D893" i="5"/>
  <c r="E1148" i="13"/>
  <c r="E2908" i="7"/>
  <c r="G2029" i="11"/>
  <c r="D1449" i="14"/>
  <c r="G843" i="10"/>
  <c r="G1503" i="5"/>
  <c r="G941" i="5"/>
  <c r="D1178" i="5"/>
  <c r="G967" i="10"/>
  <c r="E861" i="5"/>
  <c r="F1395" i="5"/>
  <c r="F1652" i="13"/>
  <c r="E1077" i="10"/>
  <c r="G2317" i="7"/>
  <c r="G2972" i="7"/>
  <c r="G447" i="5"/>
  <c r="D2295" i="10"/>
  <c r="G1199" i="13"/>
  <c r="D2256" i="11"/>
  <c r="E1707" i="10"/>
  <c r="G487" i="11"/>
  <c r="D1879" i="14"/>
  <c r="D2912" i="7"/>
  <c r="D2220" i="5"/>
  <c r="F2899" i="7"/>
  <c r="E3336" i="7"/>
  <c r="F177" i="7"/>
  <c r="F3474" i="7"/>
  <c r="F48" i="14"/>
  <c r="G2208" i="5"/>
  <c r="D792" i="5"/>
  <c r="F147" i="13"/>
  <c r="F982" i="11"/>
  <c r="D26" i="14"/>
  <c r="E388" i="13"/>
  <c r="G804" i="13"/>
  <c r="G1544" i="13"/>
  <c r="D1402" i="11"/>
  <c r="D509" i="14"/>
  <c r="G1151" i="14"/>
  <c r="E54" i="5"/>
  <c r="F2879" i="7"/>
  <c r="D99" i="7"/>
  <c r="D1621" i="7"/>
  <c r="F641" i="5"/>
  <c r="D122" i="14"/>
  <c r="E3493" i="7"/>
  <c r="D971" i="13"/>
  <c r="D1966" i="11"/>
  <c r="G25" i="14"/>
  <c r="D1959" i="7"/>
  <c r="F1553" i="13"/>
  <c r="E2436" i="7"/>
  <c r="D1437" i="10"/>
  <c r="G3069" i="7"/>
  <c r="D999" i="11"/>
  <c r="D1741" i="10"/>
  <c r="G1590" i="11"/>
  <c r="E875" i="11"/>
  <c r="D364" i="5"/>
  <c r="E2775" i="7"/>
  <c r="D2691" i="7"/>
  <c r="F3422" i="7"/>
  <c r="F2034" i="7"/>
  <c r="G418" i="13"/>
  <c r="E1268" i="13"/>
  <c r="D1161" i="13"/>
  <c r="G3301" i="7"/>
  <c r="E1465" i="7"/>
  <c r="E245" i="14"/>
  <c r="G2619" i="7"/>
  <c r="G337" i="7"/>
  <c r="E1426" i="5"/>
  <c r="G1731" i="7"/>
  <c r="D2186" i="7"/>
  <c r="F427" i="5"/>
  <c r="G2600" i="7"/>
  <c r="F2519" i="7"/>
  <c r="E2237" i="5"/>
  <c r="F1860" i="5"/>
  <c r="F830" i="5"/>
  <c r="F1320" i="13"/>
  <c r="G1310" i="13"/>
  <c r="D467" i="11"/>
  <c r="D828" i="14"/>
  <c r="G1100" i="10"/>
  <c r="G1575" i="11"/>
  <c r="E568" i="13"/>
  <c r="D828" i="13"/>
  <c r="E1840" i="11"/>
  <c r="E1643" i="14"/>
  <c r="F1864" i="10"/>
  <c r="F1835" i="10"/>
  <c r="G481" i="13"/>
  <c r="D234" i="10"/>
  <c r="E1023" i="14"/>
  <c r="D2223" i="10"/>
  <c r="E1228" i="13"/>
  <c r="D2954" i="7"/>
  <c r="E1630" i="13"/>
  <c r="E359" i="10"/>
  <c r="F1208" i="13"/>
  <c r="D1453" i="5"/>
  <c r="G1060" i="5"/>
  <c r="D171" i="10"/>
  <c r="F1506" i="7"/>
  <c r="E1648" i="7"/>
  <c r="D936" i="5"/>
  <c r="F2425" i="10"/>
  <c r="F1740" i="7"/>
  <c r="E1630" i="11"/>
  <c r="F573" i="5"/>
  <c r="G869" i="10"/>
  <c r="E3160" i="7"/>
  <c r="F1560" i="10"/>
  <c r="D2635" i="7"/>
  <c r="E937" i="10"/>
  <c r="D1469" i="10"/>
  <c r="D1796" i="11"/>
  <c r="G971" i="5"/>
  <c r="E1224" i="5"/>
  <c r="F404" i="10"/>
  <c r="F91" i="10"/>
  <c r="D734" i="11"/>
  <c r="E1625" i="7"/>
  <c r="D409" i="10"/>
  <c r="E2121" i="5"/>
  <c r="E3399" i="7"/>
  <c r="E396" i="14"/>
  <c r="E3151" i="7"/>
  <c r="G927" i="14"/>
  <c r="E1342" i="14"/>
  <c r="D1920" i="7"/>
  <c r="G1460" i="5"/>
  <c r="G2777" i="7"/>
  <c r="G1581" i="13"/>
  <c r="E634" i="14"/>
  <c r="F1463" i="11"/>
  <c r="G3311" i="7"/>
  <c r="F182" i="11"/>
  <c r="F495" i="11"/>
  <c r="E2002" i="10"/>
  <c r="E404" i="10"/>
  <c r="E2785" i="7"/>
  <c r="D496" i="14"/>
  <c r="F1451" i="10"/>
  <c r="E2094" i="7"/>
  <c r="G646" i="5"/>
  <c r="D1241" i="14"/>
  <c r="G1968" i="11"/>
  <c r="G1294" i="11"/>
  <c r="F846" i="10"/>
  <c r="D1995" i="5"/>
  <c r="E1336" i="5"/>
  <c r="D1848" i="7"/>
  <c r="E2188" i="11"/>
  <c r="D1480" i="11"/>
  <c r="F189" i="13"/>
  <c r="E813" i="14"/>
  <c r="E2371" i="10"/>
  <c r="G58" i="11"/>
  <c r="F1544" i="14"/>
  <c r="E733" i="13"/>
  <c r="G2046" i="10"/>
  <c r="F596" i="14"/>
  <c r="F1447" i="7"/>
  <c r="G446" i="11"/>
  <c r="G355" i="11"/>
  <c r="F142" i="11"/>
  <c r="F1251" i="11"/>
  <c r="E294" i="10"/>
  <c r="G584" i="10"/>
  <c r="E3211" i="7"/>
  <c r="E2822" i="7"/>
  <c r="D399" i="11"/>
  <c r="E645" i="10"/>
  <c r="D537" i="10"/>
  <c r="D676" i="5"/>
  <c r="F1554" i="11"/>
  <c r="E1259" i="7"/>
  <c r="F1143" i="14"/>
  <c r="G1572" i="11"/>
  <c r="D1433" i="11"/>
  <c r="G1615" i="10"/>
  <c r="F715" i="14"/>
  <c r="F1234" i="13"/>
  <c r="F1296" i="10"/>
  <c r="E318" i="10"/>
  <c r="D403" i="14"/>
  <c r="E2711" i="7"/>
  <c r="E2632" i="7"/>
  <c r="F3179" i="7"/>
  <c r="E354" i="10"/>
  <c r="D1672" i="7"/>
  <c r="F972" i="11"/>
  <c r="E2343" i="11"/>
  <c r="D1603" i="5"/>
  <c r="E165" i="13"/>
  <c r="F568" i="14"/>
  <c r="D2176" i="11"/>
  <c r="D357" i="7"/>
  <c r="E2229" i="7"/>
  <c r="F338" i="14"/>
  <c r="F1787" i="13"/>
  <c r="D2174" i="10"/>
  <c r="F1014" i="14"/>
  <c r="D2090" i="7"/>
  <c r="E997" i="13"/>
  <c r="D3490" i="7"/>
  <c r="F455" i="7"/>
  <c r="D1176" i="14"/>
  <c r="G518" i="5"/>
  <c r="D165" i="5"/>
  <c r="D1794" i="11"/>
  <c r="E1429" i="7"/>
  <c r="G1183" i="13"/>
  <c r="D626" i="14"/>
  <c r="E1198" i="13"/>
  <c r="D2277" i="11"/>
  <c r="F1339" i="13"/>
  <c r="E1803" i="5"/>
  <c r="D1855" i="10"/>
  <c r="G529" i="14"/>
  <c r="G1722" i="10"/>
  <c r="E1711" i="11"/>
  <c r="G1148" i="14"/>
  <c r="D699" i="14"/>
  <c r="G1168" i="5"/>
  <c r="F1770" i="11"/>
  <c r="G1032" i="11"/>
  <c r="F1514" i="5"/>
  <c r="F914" i="11"/>
  <c r="F582" i="14"/>
  <c r="E2961" i="7"/>
  <c r="E932" i="5"/>
  <c r="E1002" i="10"/>
  <c r="G23" i="10"/>
  <c r="E872" i="5"/>
  <c r="F884" i="14"/>
  <c r="D1318" i="5"/>
  <c r="D27" i="7"/>
  <c r="D1029" i="10"/>
  <c r="E733" i="11"/>
  <c r="D690" i="11"/>
  <c r="F303" i="7"/>
  <c r="E1034" i="11"/>
  <c r="E1501" i="10"/>
  <c r="G1120" i="5"/>
  <c r="G1000" i="5"/>
  <c r="G192" i="10"/>
  <c r="E1415" i="14"/>
  <c r="D1976" i="5"/>
  <c r="D1706" i="11"/>
  <c r="F1135" i="13"/>
  <c r="D3358" i="7"/>
  <c r="G1239" i="11"/>
  <c r="G2154" i="10"/>
  <c r="E1983" i="11"/>
  <c r="F1675" i="11"/>
  <c r="E1231" i="10"/>
  <c r="F1441" i="7"/>
  <c r="F1600" i="11"/>
  <c r="D883" i="13"/>
  <c r="G1285" i="5"/>
  <c r="D1074" i="14"/>
  <c r="F3499" i="7"/>
  <c r="E1283" i="10"/>
  <c r="F539" i="11"/>
  <c r="F2311" i="11"/>
  <c r="G1352" i="10"/>
  <c r="G1558" i="10"/>
  <c r="D1243" i="13"/>
  <c r="F20" i="10"/>
  <c r="G3211" i="7"/>
  <c r="F1870" i="10"/>
  <c r="G1512" i="11"/>
  <c r="F899" i="13"/>
  <c r="E1209" i="5"/>
  <c r="E1950" i="5"/>
  <c r="F2150" i="11"/>
  <c r="G790" i="11"/>
  <c r="F443" i="14"/>
  <c r="F1053" i="14"/>
  <c r="E1116" i="14"/>
  <c r="D2760" i="7"/>
  <c r="D512" i="13"/>
  <c r="F1654" i="11"/>
  <c r="F835" i="13"/>
  <c r="E862" i="5"/>
  <c r="F1505" i="5"/>
  <c r="E1320" i="10"/>
  <c r="F879" i="11"/>
  <c r="G1900" i="7"/>
  <c r="G732" i="13"/>
  <c r="G1981" i="11"/>
  <c r="G528" i="13"/>
  <c r="G61" i="5"/>
  <c r="F924" i="14"/>
  <c r="E2214" i="7"/>
  <c r="F751" i="5"/>
  <c r="F312" i="5"/>
  <c r="E2230" i="7"/>
  <c r="D1059" i="10"/>
  <c r="G2166" i="10"/>
  <c r="G2070" i="11"/>
  <c r="G1647" i="10"/>
  <c r="D774" i="5"/>
  <c r="E2146" i="11"/>
  <c r="D250" i="14"/>
  <c r="G1871" i="10"/>
  <c r="G249" i="11"/>
  <c r="E1303" i="11"/>
  <c r="E1038" i="10"/>
  <c r="G1130" i="13"/>
  <c r="D988" i="11"/>
  <c r="E2294" i="7"/>
  <c r="F1194" i="10"/>
  <c r="E1945" i="11"/>
  <c r="F959" i="10"/>
  <c r="G1761" i="7"/>
  <c r="F1192" i="5"/>
  <c r="G1295" i="13"/>
  <c r="G642" i="11"/>
  <c r="D31" i="13"/>
  <c r="D2306" i="10"/>
  <c r="F760" i="5"/>
  <c r="D1841" i="7"/>
  <c r="E2454" i="7"/>
  <c r="F1620" i="11"/>
  <c r="E2393" i="11"/>
  <c r="D2155" i="10"/>
  <c r="F1014" i="10"/>
  <c r="F96" i="10"/>
  <c r="G627" i="5"/>
  <c r="G1566" i="5"/>
  <c r="E17" i="10"/>
  <c r="D1490" i="7"/>
  <c r="F2547" i="7"/>
  <c r="D921" i="13"/>
  <c r="F1667" i="14"/>
  <c r="E342" i="14"/>
  <c r="E1948" i="7"/>
  <c r="F513" i="5"/>
  <c r="E1119" i="13"/>
  <c r="E1455" i="13"/>
  <c r="F2794" i="7"/>
  <c r="E3415" i="7"/>
  <c r="D2248" i="10"/>
  <c r="E1277" i="5"/>
  <c r="D2384" i="10"/>
  <c r="F822" i="13"/>
  <c r="D11" i="7"/>
  <c r="E492" i="10"/>
  <c r="E1091" i="5"/>
  <c r="F2252" i="11"/>
  <c r="G1147" i="14"/>
  <c r="D996" i="14"/>
  <c r="E2411" i="11"/>
  <c r="E787" i="10"/>
  <c r="D1418" i="11"/>
  <c r="F1360" i="10"/>
  <c r="F62" i="5"/>
  <c r="G2309" i="11"/>
  <c r="E765" i="10"/>
  <c r="F1191" i="13"/>
  <c r="E2990" i="7"/>
  <c r="D1435" i="10"/>
  <c r="E326" i="14"/>
  <c r="E2399" i="10"/>
  <c r="G403" i="13"/>
  <c r="D931" i="14"/>
  <c r="D877" i="11"/>
  <c r="E712" i="5"/>
  <c r="D476" i="7"/>
  <c r="E1527" i="13"/>
  <c r="G443" i="11"/>
  <c r="F2306" i="11"/>
  <c r="D478" i="13"/>
  <c r="D2022" i="5"/>
  <c r="D2001" i="10"/>
  <c r="G48" i="5"/>
  <c r="D969" i="13"/>
  <c r="F2301" i="11"/>
  <c r="E491" i="7"/>
  <c r="D1566" i="5"/>
  <c r="F322" i="5"/>
  <c r="F1800" i="11"/>
  <c r="E105" i="14"/>
  <c r="D1178" i="11"/>
  <c r="E894" i="14"/>
  <c r="F1811" i="14"/>
  <c r="E2253" i="11"/>
  <c r="D1980" i="11"/>
  <c r="D1771" i="5"/>
  <c r="G1122" i="14"/>
  <c r="E1641" i="7"/>
  <c r="G39" i="7"/>
  <c r="G522" i="11"/>
  <c r="E704" i="13"/>
  <c r="E305" i="10"/>
  <c r="F1056" i="5"/>
  <c r="F2089" i="10"/>
  <c r="E835" i="5"/>
  <c r="E278" i="7"/>
  <c r="G67" i="5"/>
  <c r="E341" i="5"/>
  <c r="G520" i="10"/>
  <c r="F1452" i="7"/>
  <c r="E1624" i="10"/>
  <c r="F1649" i="13"/>
  <c r="F2045" i="10"/>
  <c r="F1779" i="7"/>
  <c r="D410" i="11"/>
  <c r="D1100" i="14"/>
  <c r="G1608" i="13"/>
  <c r="G300" i="13"/>
  <c r="G1768" i="13"/>
  <c r="G1764" i="10"/>
  <c r="D350" i="10"/>
  <c r="D1821" i="7"/>
  <c r="E366" i="7"/>
  <c r="D2245" i="11"/>
  <c r="G772" i="5"/>
  <c r="D1064" i="11"/>
  <c r="E1208" i="11"/>
  <c r="G2163" i="11"/>
  <c r="F1178" i="11"/>
  <c r="D1168" i="11"/>
  <c r="G2680" i="7"/>
  <c r="G1935" i="7"/>
  <c r="D6" i="7"/>
  <c r="G785" i="5"/>
  <c r="D870" i="14"/>
  <c r="G322" i="11"/>
  <c r="G455" i="11"/>
  <c r="F318" i="11"/>
  <c r="G243" i="14"/>
  <c r="D40" i="11"/>
  <c r="D1679" i="11"/>
  <c r="E1528" i="7"/>
  <c r="E2388" i="7"/>
  <c r="E3047" i="7"/>
  <c r="E789" i="10"/>
  <c r="G1535" i="7"/>
  <c r="D1562" i="10"/>
  <c r="F2510" i="7"/>
  <c r="E259" i="14"/>
  <c r="F1885" i="7"/>
  <c r="D2379" i="7"/>
  <c r="G1987" i="7"/>
  <c r="F2040" i="5"/>
  <c r="G1415" i="11"/>
  <c r="G1470" i="14"/>
  <c r="D788" i="11"/>
  <c r="D1204" i="11"/>
  <c r="D871" i="11"/>
  <c r="D372" i="5"/>
  <c r="E479" i="5"/>
  <c r="E2286" i="5"/>
  <c r="G2768" i="7"/>
  <c r="E1863" i="10"/>
  <c r="G1626" i="14"/>
  <c r="F2186" i="11"/>
  <c r="F1655" i="5"/>
  <c r="E163" i="10"/>
  <c r="F1856" i="11"/>
  <c r="F646" i="11"/>
  <c r="F2064" i="11"/>
  <c r="E1893" i="11"/>
  <c r="F2087" i="5"/>
  <c r="F1774" i="11"/>
  <c r="E307" i="5"/>
  <c r="F1459" i="13"/>
  <c r="E2638" i="7"/>
  <c r="G1482" i="13"/>
  <c r="G1699" i="11"/>
  <c r="F1574" i="5"/>
  <c r="D613" i="13"/>
  <c r="F1589" i="7"/>
  <c r="D936" i="10"/>
  <c r="F1653" i="10"/>
  <c r="F889" i="11"/>
  <c r="E1794" i="13"/>
  <c r="G2161" i="11"/>
  <c r="E1103" i="5"/>
  <c r="D2365" i="11"/>
  <c r="D2126" i="5"/>
  <c r="D353" i="14"/>
  <c r="G259" i="13"/>
  <c r="F2007" i="7"/>
  <c r="G1560" i="11"/>
  <c r="D1581" i="10"/>
  <c r="G2384" i="7"/>
  <c r="F746" i="14"/>
  <c r="D1075" i="14"/>
  <c r="F538" i="11"/>
  <c r="G1473" i="5"/>
  <c r="G580" i="13"/>
  <c r="G3080" i="7"/>
  <c r="F2027" i="5"/>
  <c r="D1069" i="10"/>
  <c r="E1285" i="7"/>
  <c r="G3474" i="7"/>
  <c r="E2497" i="7"/>
  <c r="E882" i="13"/>
  <c r="D799" i="5"/>
  <c r="F678" i="5"/>
  <c r="G1443" i="13"/>
  <c r="G1889" i="10"/>
  <c r="E2809" i="7"/>
  <c r="G1463" i="5"/>
  <c r="D1769" i="10"/>
  <c r="F1606" i="11"/>
  <c r="F234" i="11"/>
  <c r="G2090" i="11"/>
  <c r="F1236" i="10"/>
  <c r="F1839" i="11"/>
  <c r="D1443" i="10"/>
  <c r="E1571" i="5"/>
  <c r="D892" i="11"/>
  <c r="D1971" i="11"/>
  <c r="D2714" i="7"/>
  <c r="E1108" i="10"/>
  <c r="D2807" i="7"/>
  <c r="D1584" i="13"/>
  <c r="G2426" i="10"/>
  <c r="F912" i="10"/>
  <c r="F52" i="14"/>
  <c r="D1683" i="10"/>
  <c r="D1393" i="13"/>
  <c r="D213" i="14"/>
  <c r="F1273" i="13"/>
  <c r="F2430" i="7"/>
  <c r="F1210" i="10"/>
  <c r="E143" i="7"/>
  <c r="D3361" i="7"/>
  <c r="E1555" i="5"/>
  <c r="G84" i="14"/>
  <c r="G1850" i="11"/>
  <c r="F722" i="13"/>
  <c r="F28" i="5"/>
  <c r="F2327" i="10"/>
  <c r="F2170" i="11"/>
  <c r="G746" i="5"/>
  <c r="G2514" i="7"/>
  <c r="F398" i="10"/>
  <c r="F1765" i="7"/>
  <c r="F249" i="11"/>
  <c r="E2058" i="10"/>
  <c r="E980" i="14"/>
  <c r="D1115" i="13"/>
  <c r="F854" i="5"/>
  <c r="G104" i="5"/>
  <c r="E2360" i="7"/>
  <c r="D2254" i="10"/>
  <c r="F835" i="14"/>
  <c r="F3307" i="7"/>
  <c r="D1633" i="11"/>
  <c r="D1793" i="13"/>
  <c r="E1911" i="7"/>
  <c r="E521" i="13"/>
  <c r="G1921" i="7"/>
  <c r="G1620" i="11"/>
  <c r="D708" i="5"/>
  <c r="D1883" i="14"/>
  <c r="G882" i="13"/>
  <c r="F2066" i="7"/>
  <c r="E584" i="13"/>
  <c r="E358" i="11"/>
  <c r="D2128" i="11"/>
  <c r="G2312" i="10"/>
  <c r="F1441" i="11"/>
  <c r="G1238" i="11"/>
  <c r="G495" i="13"/>
  <c r="F1174" i="11"/>
  <c r="E1679" i="10"/>
  <c r="D394" i="14"/>
  <c r="D1396" i="7"/>
  <c r="E446" i="13"/>
  <c r="D1774" i="11"/>
  <c r="E2009" i="11"/>
  <c r="F1705" i="13"/>
  <c r="G972" i="11"/>
  <c r="G674" i="14"/>
  <c r="G1955" i="10"/>
  <c r="D189" i="11"/>
  <c r="F875" i="10"/>
  <c r="G1423" i="5"/>
  <c r="G1777" i="7"/>
  <c r="F747" i="10"/>
  <c r="E1924" i="11"/>
  <c r="E1217" i="10"/>
  <c r="G948" i="14"/>
  <c r="F517" i="10"/>
  <c r="E357" i="14"/>
  <c r="F1792" i="10"/>
  <c r="G186" i="11"/>
  <c r="D452" i="7"/>
  <c r="D477" i="10"/>
  <c r="G336" i="7"/>
  <c r="F2359" i="11"/>
  <c r="D1643" i="7"/>
  <c r="E1564" i="14"/>
  <c r="E1643" i="10"/>
  <c r="D818" i="13"/>
  <c r="G828" i="14"/>
  <c r="G506" i="10"/>
  <c r="E1729" i="11"/>
  <c r="D2547" i="7"/>
  <c r="E1756" i="14"/>
  <c r="D1890" i="14"/>
  <c r="G2130" i="11"/>
  <c r="D478" i="10"/>
  <c r="E243" i="7"/>
  <c r="G773" i="11"/>
  <c r="D312" i="14"/>
  <c r="G1470" i="10"/>
  <c r="F3171" i="7"/>
  <c r="F1071" i="10"/>
  <c r="F2507" i="7"/>
  <c r="E1688" i="5"/>
  <c r="F1681" i="7"/>
  <c r="F1374" i="13"/>
  <c r="G1147" i="11"/>
  <c r="E484" i="5"/>
  <c r="F730" i="11"/>
  <c r="D1106" i="5"/>
  <c r="F787" i="11"/>
  <c r="D2089" i="7"/>
  <c r="E19" i="11"/>
  <c r="E85" i="7"/>
  <c r="G2406" i="7"/>
  <c r="G1362" i="11"/>
  <c r="D1515" i="7"/>
  <c r="G837" i="5"/>
  <c r="D1710" i="14"/>
  <c r="D156" i="10"/>
  <c r="F1094" i="14"/>
  <c r="G1046" i="5"/>
  <c r="D710" i="14"/>
  <c r="D2046" i="5"/>
  <c r="E1969" i="14"/>
  <c r="E275" i="14"/>
  <c r="E669" i="14"/>
  <c r="G1966" i="14"/>
  <c r="D748" i="10"/>
  <c r="E911" i="14"/>
  <c r="F488" i="11"/>
  <c r="E367" i="11"/>
  <c r="D1331" i="11"/>
  <c r="E1001" i="11"/>
  <c r="D1901" i="5"/>
  <c r="G2158" i="10"/>
  <c r="G2760" i="7"/>
  <c r="G1638" i="14"/>
  <c r="D455" i="10"/>
  <c r="F1940" i="11"/>
  <c r="D978" i="14"/>
  <c r="E423" i="5"/>
  <c r="D852" i="11"/>
  <c r="D1823" i="5"/>
  <c r="D910" i="14"/>
  <c r="G1554" i="5"/>
  <c r="G2193" i="5"/>
  <c r="E2067" i="7"/>
  <c r="D1750" i="7"/>
  <c r="D1372" i="10"/>
  <c r="E1521" i="11"/>
  <c r="E1048" i="14"/>
  <c r="G1450" i="5"/>
  <c r="F363" i="7"/>
  <c r="G1381" i="14"/>
  <c r="D784" i="5"/>
  <c r="D180" i="13"/>
  <c r="E1473" i="11"/>
  <c r="G451" i="5"/>
  <c r="F2132" i="7"/>
  <c r="D1284" i="7"/>
  <c r="G2290" i="5"/>
  <c r="G223" i="5"/>
  <c r="G1943" i="10"/>
  <c r="E1887" i="11"/>
  <c r="F1117" i="10"/>
  <c r="G117" i="7"/>
  <c r="E1593" i="11"/>
  <c r="G173" i="14"/>
  <c r="G1369" i="7"/>
  <c r="F1877" i="7"/>
  <c r="E37" i="13"/>
  <c r="G1513" i="11"/>
  <c r="E2608" i="7"/>
  <c r="E1688" i="7"/>
  <c r="F1836" i="10"/>
  <c r="G715" i="10"/>
  <c r="E3106" i="7"/>
  <c r="G224" i="7"/>
  <c r="F1703" i="11"/>
  <c r="G1975" i="5"/>
  <c r="G85" i="11"/>
  <c r="D2685" i="7"/>
  <c r="D1214" i="14"/>
  <c r="F721" i="11"/>
  <c r="E1792" i="11"/>
  <c r="F2296" i="7"/>
  <c r="G1182" i="14"/>
  <c r="G1411" i="7"/>
  <c r="G1688" i="13"/>
  <c r="D2542" i="7"/>
  <c r="F981" i="10"/>
  <c r="E1475" i="10"/>
  <c r="D2163" i="11"/>
  <c r="F2616" i="7"/>
  <c r="E587" i="11"/>
  <c r="G458" i="5"/>
  <c r="D1464" i="10"/>
  <c r="G132" i="13"/>
  <c r="F1443" i="11"/>
  <c r="D750" i="5"/>
  <c r="E202" i="10"/>
  <c r="E343" i="5"/>
  <c r="F1360" i="14"/>
  <c r="F1733" i="10"/>
  <c r="D901" i="5"/>
  <c r="G353" i="10"/>
  <c r="E2406" i="10"/>
  <c r="D2409" i="10"/>
  <c r="G1251" i="5"/>
  <c r="F1596" i="10"/>
  <c r="F1030" i="11"/>
  <c r="G350" i="10"/>
  <c r="G1474" i="5"/>
  <c r="D1141" i="5"/>
  <c r="F1665" i="5"/>
  <c r="G1652" i="14"/>
  <c r="G1317" i="10"/>
  <c r="D534" i="11"/>
  <c r="D3123" i="7"/>
  <c r="E552" i="11"/>
  <c r="F2554" i="7"/>
  <c r="D3256" i="7"/>
  <c r="F287" i="5"/>
  <c r="G1794" i="7"/>
  <c r="E1791" i="5"/>
  <c r="D105" i="10"/>
  <c r="D1303" i="7"/>
  <c r="G1636" i="14"/>
  <c r="F650" i="11"/>
  <c r="D1554" i="11"/>
  <c r="D1532" i="11"/>
  <c r="D1125" i="11"/>
  <c r="E2118" i="10"/>
  <c r="D1059" i="11"/>
  <c r="E1621" i="5"/>
  <c r="F1966" i="5"/>
  <c r="G1571" i="10"/>
  <c r="G431" i="7"/>
  <c r="G1266" i="5"/>
  <c r="E528" i="14"/>
  <c r="D370" i="11"/>
  <c r="E233" i="7"/>
  <c r="D116" i="14"/>
  <c r="G1668" i="7"/>
  <c r="E2220" i="10"/>
  <c r="F308" i="10"/>
  <c r="E1349" i="7"/>
  <c r="D1656" i="13"/>
  <c r="F446" i="10"/>
  <c r="F1197" i="14"/>
  <c r="G1472" i="7"/>
  <c r="F644" i="10"/>
  <c r="F1060" i="14"/>
  <c r="G714" i="11"/>
  <c r="G348" i="5"/>
  <c r="D1979" i="7"/>
  <c r="G1951" i="5"/>
  <c r="D1797" i="5"/>
  <c r="F377" i="10"/>
  <c r="D1611" i="10"/>
  <c r="G2069" i="7"/>
  <c r="D2160" i="10"/>
  <c r="G1621" i="13"/>
  <c r="F1772" i="14"/>
  <c r="G924" i="10"/>
  <c r="G150" i="10"/>
  <c r="E2152" i="5"/>
  <c r="D1342" i="10"/>
  <c r="G1735" i="5"/>
  <c r="F430" i="14"/>
  <c r="G140" i="10"/>
  <c r="F1775" i="13"/>
  <c r="D933" i="11"/>
  <c r="G1260" i="13"/>
  <c r="G1716" i="14"/>
  <c r="D1110" i="11"/>
  <c r="G14" i="7"/>
  <c r="E1314" i="11"/>
  <c r="F1478" i="10"/>
  <c r="D88" i="11"/>
  <c r="E1238" i="11"/>
  <c r="D2010" i="10"/>
  <c r="G1585" i="11"/>
  <c r="D1191" i="5"/>
  <c r="E1984" i="7"/>
  <c r="D2257" i="7"/>
  <c r="G2566" i="7"/>
  <c r="G545" i="14"/>
  <c r="F1297" i="11"/>
  <c r="F821" i="10"/>
  <c r="G3271" i="7"/>
  <c r="G1353" i="14"/>
  <c r="D2306" i="11"/>
  <c r="F938" i="11"/>
  <c r="E2978" i="7"/>
  <c r="G7" i="11"/>
  <c r="D880" i="10"/>
  <c r="G126" i="7"/>
  <c r="D1559" i="7"/>
  <c r="E1774" i="10"/>
  <c r="G2418" i="10"/>
  <c r="D1144" i="10"/>
  <c r="D1649" i="5"/>
  <c r="F969" i="5"/>
  <c r="D2077" i="11"/>
  <c r="D1864" i="10"/>
  <c r="F1538" i="13"/>
  <c r="F2211" i="10"/>
  <c r="G1064" i="10"/>
  <c r="F107" i="13"/>
  <c r="F1185" i="13"/>
  <c r="F1819" i="11"/>
  <c r="E872" i="13"/>
  <c r="D815" i="13"/>
  <c r="F3290" i="7"/>
  <c r="F462" i="7"/>
  <c r="D695" i="13"/>
  <c r="D1544" i="5"/>
  <c r="F1452" i="10"/>
  <c r="E1427" i="13"/>
  <c r="E622" i="13"/>
  <c r="D1366" i="11"/>
  <c r="D2234" i="5"/>
  <c r="G2440" i="11"/>
  <c r="E546" i="10"/>
  <c r="D1047" i="14"/>
  <c r="F234" i="7"/>
  <c r="F1406" i="14"/>
  <c r="E179" i="14"/>
  <c r="F2412" i="7"/>
  <c r="D1963" i="14"/>
  <c r="E2032" i="5"/>
  <c r="G2733" i="7"/>
  <c r="E1287" i="5"/>
  <c r="F2749" i="7"/>
  <c r="E1335" i="5"/>
  <c r="F1646" i="11"/>
  <c r="D608" i="13"/>
  <c r="E1717" i="10"/>
  <c r="F1751" i="14"/>
  <c r="F229" i="14"/>
  <c r="D322" i="10"/>
  <c r="D1899" i="10"/>
  <c r="F1949" i="7"/>
  <c r="D333" i="5"/>
  <c r="G364" i="7"/>
  <c r="D968" i="14"/>
  <c r="G1853" i="14"/>
  <c r="F1031" i="13"/>
  <c r="D433" i="14"/>
  <c r="F2250" i="10"/>
  <c r="G1299" i="10"/>
  <c r="E794" i="5"/>
  <c r="D2071" i="7"/>
  <c r="E57" i="14"/>
  <c r="D333" i="10"/>
  <c r="G2081" i="10"/>
  <c r="E1387" i="13"/>
  <c r="G2654" i="7"/>
  <c r="E2827" i="7"/>
  <c r="G3176" i="7"/>
  <c r="E344" i="14"/>
  <c r="G1470" i="7"/>
  <c r="G193" i="14"/>
  <c r="G181" i="10"/>
  <c r="F374" i="11"/>
  <c r="G459" i="7"/>
  <c r="E1789" i="7"/>
  <c r="G1294" i="5"/>
  <c r="D1232" i="11"/>
  <c r="E1241" i="13"/>
  <c r="G1448" i="14"/>
  <c r="F779" i="11"/>
  <c r="D1602" i="11"/>
  <c r="F3245" i="7"/>
  <c r="F870" i="11"/>
  <c r="E1957" i="11"/>
  <c r="G797" i="5"/>
  <c r="G1785" i="14"/>
  <c r="F506" i="14"/>
  <c r="G848" i="5"/>
  <c r="E1638" i="14"/>
  <c r="E439" i="14"/>
  <c r="D1373" i="10"/>
  <c r="F147" i="10"/>
  <c r="G1410" i="13"/>
  <c r="F1870" i="5"/>
  <c r="F2185" i="11"/>
  <c r="G1689" i="10"/>
  <c r="G1582" i="14"/>
  <c r="F1295" i="7"/>
  <c r="D1360" i="10"/>
  <c r="G1614" i="11"/>
  <c r="D82" i="14"/>
  <c r="G1599" i="7"/>
  <c r="D1259" i="14"/>
  <c r="E1136" i="10"/>
  <c r="E536" i="11"/>
  <c r="F90" i="5"/>
  <c r="D2011" i="5"/>
  <c r="G1302" i="10"/>
  <c r="E340" i="5"/>
  <c r="G3383" i="7"/>
  <c r="D2143" i="10"/>
  <c r="F892" i="14"/>
  <c r="E1412" i="11"/>
  <c r="F1905" i="7"/>
  <c r="G327" i="5"/>
  <c r="D855" i="11"/>
  <c r="F1994" i="7"/>
  <c r="D1060" i="14"/>
  <c r="F1355" i="14"/>
  <c r="F950" i="10"/>
  <c r="G1627" i="5"/>
  <c r="D1735" i="5"/>
  <c r="E466" i="7"/>
  <c r="G72" i="10"/>
  <c r="E695" i="11"/>
  <c r="E1514" i="13"/>
  <c r="G102" i="14"/>
  <c r="F883" i="10"/>
  <c r="D1499" i="5"/>
  <c r="F2448" i="10"/>
  <c r="E711" i="10"/>
  <c r="F1449" i="14"/>
  <c r="E415" i="11"/>
  <c r="F317" i="5"/>
  <c r="E596" i="11"/>
  <c r="F2226" i="10"/>
  <c r="D1084" i="11"/>
  <c r="F1549" i="5"/>
  <c r="F1435" i="7"/>
  <c r="F3308" i="7"/>
  <c r="D208" i="13"/>
  <c r="G2203" i="10"/>
  <c r="G225" i="5"/>
  <c r="D2241" i="11"/>
  <c r="G84" i="10"/>
  <c r="G1818" i="5"/>
  <c r="G1242" i="11"/>
  <c r="F53" i="7"/>
  <c r="D1228" i="11"/>
  <c r="D345" i="7"/>
  <c r="D3181" i="7"/>
  <c r="E1926" i="14"/>
  <c r="E352" i="7"/>
  <c r="G680" i="14"/>
  <c r="E2069" i="11"/>
  <c r="F2284" i="7"/>
  <c r="D1601" i="11"/>
  <c r="G2144" i="10"/>
  <c r="G2456" i="10"/>
  <c r="D3166" i="7"/>
  <c r="F2428" i="7"/>
  <c r="D1950" i="7"/>
  <c r="E345" i="14"/>
  <c r="D658" i="10"/>
  <c r="E827" i="14"/>
  <c r="E1997" i="11"/>
  <c r="D1757" i="10"/>
  <c r="D1448" i="13"/>
  <c r="F2012" i="5"/>
  <c r="E913" i="11"/>
  <c r="E1955" i="5"/>
  <c r="E2248" i="5"/>
  <c r="D1062" i="11"/>
  <c r="F975" i="10"/>
  <c r="E2769" i="7"/>
  <c r="E394" i="14"/>
  <c r="E2905" i="7"/>
  <c r="G802" i="5"/>
  <c r="F550" i="14"/>
  <c r="D1886" i="10"/>
  <c r="G420" i="11"/>
  <c r="E1707" i="5"/>
  <c r="D1680" i="14"/>
  <c r="D963" i="11"/>
  <c r="E376" i="7"/>
  <c r="E1967" i="11"/>
  <c r="D412" i="13"/>
  <c r="E707" i="14"/>
  <c r="G801" i="11"/>
  <c r="E641" i="10"/>
  <c r="E1285" i="14"/>
  <c r="E1363" i="14"/>
  <c r="D640" i="5"/>
  <c r="F2212" i="10"/>
  <c r="F993" i="5"/>
  <c r="E2194" i="7"/>
  <c r="G2735" i="7"/>
  <c r="D1636" i="10"/>
  <c r="F1235" i="5"/>
  <c r="G363" i="5"/>
  <c r="G234" i="11"/>
  <c r="E2229" i="5"/>
  <c r="F1859" i="14"/>
  <c r="E485" i="11"/>
  <c r="G2194" i="10"/>
  <c r="G2487" i="7"/>
  <c r="D392" i="5"/>
  <c r="G2206" i="11"/>
  <c r="F2588" i="7"/>
  <c r="D1869" i="5"/>
  <c r="D1143" i="13"/>
  <c r="D1671" i="11"/>
  <c r="D1803" i="5"/>
  <c r="F797" i="10"/>
  <c r="E124" i="14"/>
  <c r="G2650" i="7"/>
  <c r="E2365" i="7"/>
  <c r="F1441" i="13"/>
  <c r="E2008" i="5"/>
  <c r="G1332" i="10"/>
  <c r="E2495" i="7"/>
  <c r="G994" i="13"/>
  <c r="F611" i="10"/>
  <c r="G3042" i="7"/>
  <c r="G996" i="5"/>
  <c r="E525" i="10"/>
  <c r="G172" i="11"/>
  <c r="F1593" i="5"/>
  <c r="G146" i="14"/>
  <c r="E2083" i="5"/>
  <c r="E1404" i="14"/>
  <c r="F1941" i="7"/>
  <c r="F432" i="5"/>
  <c r="F2021" i="11"/>
  <c r="G1819" i="10"/>
  <c r="D2827" i="7"/>
  <c r="E761" i="11"/>
  <c r="E369" i="11"/>
  <c r="F2040" i="10"/>
  <c r="D1107" i="11"/>
  <c r="D1026" i="14"/>
  <c r="E1695" i="11"/>
  <c r="F2199" i="10"/>
  <c r="F1115" i="14"/>
  <c r="G134" i="11"/>
  <c r="F31" i="13"/>
  <c r="E1604" i="10"/>
  <c r="G1007" i="13"/>
  <c r="E2396" i="7"/>
  <c r="G449" i="10"/>
  <c r="E1099" i="11"/>
  <c r="E1699" i="5"/>
  <c r="D20" i="13"/>
  <c r="G388" i="10"/>
  <c r="E1001" i="13"/>
  <c r="D2920" i="7"/>
  <c r="D786" i="5"/>
  <c r="D2077" i="7"/>
  <c r="E2286" i="11"/>
  <c r="D218" i="11"/>
  <c r="F200" i="10"/>
  <c r="D71" i="5"/>
  <c r="F106" i="11"/>
  <c r="F1044" i="5"/>
  <c r="G1820" i="10"/>
  <c r="F1203" i="10"/>
  <c r="D1753" i="11"/>
  <c r="D3207" i="7"/>
  <c r="E2232" i="7"/>
  <c r="E449" i="10"/>
  <c r="E548" i="5"/>
  <c r="D2337" i="10"/>
  <c r="E1392" i="14"/>
  <c r="G2143" i="7"/>
  <c r="G1297" i="11"/>
  <c r="E293" i="7"/>
  <c r="F1206" i="13"/>
  <c r="D513" i="11"/>
  <c r="G1747" i="5"/>
  <c r="G2136" i="10"/>
  <c r="D343" i="11"/>
  <c r="G2099" i="11"/>
  <c r="G189" i="14"/>
  <c r="G512" i="13"/>
  <c r="D1002" i="14"/>
  <c r="D134" i="10"/>
  <c r="D1754" i="11"/>
  <c r="D3276" i="7"/>
  <c r="D1966" i="7"/>
  <c r="F861" i="5"/>
  <c r="F182" i="14"/>
  <c r="E1431" i="11"/>
  <c r="D257" i="13"/>
  <c r="F1016" i="10"/>
  <c r="E1058" i="5"/>
  <c r="G464" i="5"/>
  <c r="F1514" i="11"/>
  <c r="F1676" i="13"/>
  <c r="D2296" i="5"/>
  <c r="E471" i="11"/>
  <c r="D2048" i="11"/>
  <c r="G1667" i="10"/>
  <c r="E1784" i="7"/>
  <c r="F1338" i="11"/>
  <c r="D2325" i="11"/>
  <c r="F2376" i="11"/>
  <c r="E1540" i="14"/>
  <c r="F136" i="14"/>
  <c r="G1301" i="7"/>
  <c r="E203" i="11"/>
  <c r="G2243" i="10"/>
  <c r="G100" i="13"/>
  <c r="E263" i="10"/>
  <c r="D842" i="11"/>
  <c r="D2270" i="11"/>
  <c r="D375" i="11"/>
  <c r="E1822" i="11"/>
  <c r="E2376" i="11"/>
  <c r="F36" i="14"/>
  <c r="D3368" i="7"/>
  <c r="D1100" i="10"/>
  <c r="G2325" i="11"/>
  <c r="G1715" i="7"/>
  <c r="D1824" i="14"/>
  <c r="G1882" i="5"/>
  <c r="E1444" i="5"/>
  <c r="F1354" i="10"/>
  <c r="E184" i="11"/>
  <c r="G1672" i="11"/>
  <c r="E1575" i="14"/>
  <c r="D809" i="5"/>
  <c r="E918" i="10"/>
  <c r="G1630" i="7"/>
  <c r="G1880" i="7"/>
  <c r="D2694" i="7"/>
  <c r="E721" i="5"/>
  <c r="G1689" i="13"/>
  <c r="G866" i="11"/>
  <c r="G2222" i="5"/>
  <c r="F990" i="11"/>
  <c r="G817" i="14"/>
  <c r="E599" i="14"/>
  <c r="E3359" i="7"/>
  <c r="E654" i="10"/>
  <c r="F3385" i="7"/>
  <c r="D1919" i="5"/>
  <c r="E1260" i="11"/>
  <c r="E1221" i="10"/>
  <c r="F2992" i="7"/>
  <c r="F3088" i="7"/>
  <c r="E719" i="10"/>
  <c r="G2069" i="11"/>
  <c r="E300" i="11"/>
  <c r="D1630" i="5"/>
  <c r="E237" i="5"/>
  <c r="D2287" i="10"/>
  <c r="E1062" i="5"/>
  <c r="E1406" i="14"/>
  <c r="G715" i="11"/>
  <c r="D1470" i="11"/>
  <c r="D280" i="5"/>
  <c r="E1530" i="5"/>
  <c r="E1290" i="10"/>
  <c r="E1252" i="7"/>
  <c r="F758" i="10"/>
  <c r="F3155" i="7"/>
  <c r="E1755" i="11"/>
  <c r="G437" i="5"/>
  <c r="G1642" i="11"/>
  <c r="E1334" i="10"/>
  <c r="F1541" i="7"/>
  <c r="D2489" i="7"/>
  <c r="D1801" i="14"/>
  <c r="E473" i="7"/>
  <c r="D1239" i="11"/>
  <c r="E1333" i="5"/>
  <c r="D1655" i="5"/>
  <c r="F3228" i="7"/>
  <c r="D290" i="5"/>
  <c r="D1266" i="10"/>
  <c r="G2419" i="7"/>
  <c r="E1063" i="5"/>
  <c r="E1371" i="7"/>
  <c r="F2418" i="7"/>
  <c r="G1156" i="10"/>
  <c r="E1972" i="5"/>
  <c r="F3254" i="7"/>
  <c r="F140" i="5"/>
  <c r="D1959" i="11"/>
  <c r="E335" i="5"/>
  <c r="E312" i="5"/>
  <c r="F1803" i="11"/>
  <c r="G2195" i="7"/>
  <c r="G869" i="5"/>
  <c r="G1284" i="10"/>
  <c r="G1611" i="5"/>
  <c r="D1329" i="11"/>
  <c r="G129" i="5"/>
  <c r="F1363" i="11"/>
  <c r="F955" i="10"/>
  <c r="F1614" i="13"/>
  <c r="G2622" i="7"/>
  <c r="F722" i="10"/>
  <c r="F3141" i="7"/>
  <c r="F1688" i="10"/>
  <c r="G1292" i="10"/>
  <c r="E1407" i="11"/>
  <c r="E1578" i="7"/>
  <c r="G1609" i="7"/>
  <c r="D2328" i="7"/>
  <c r="D1290" i="13"/>
  <c r="D1335" i="11"/>
  <c r="F1476" i="11"/>
  <c r="F1805" i="5"/>
  <c r="E16" i="5"/>
  <c r="D1851" i="14"/>
  <c r="E2263" i="11"/>
  <c r="D2751" i="7"/>
  <c r="D633" i="11"/>
  <c r="F88" i="13"/>
  <c r="D2381" i="11"/>
  <c r="F1556" i="11"/>
  <c r="G2313" i="7"/>
  <c r="G403" i="7"/>
  <c r="E3132" i="7"/>
  <c r="F320" i="7"/>
  <c r="G1419" i="13"/>
  <c r="G1644" i="14"/>
  <c r="D82" i="11"/>
  <c r="E1432" i="14"/>
  <c r="G1706" i="10"/>
  <c r="D510" i="10"/>
  <c r="F756" i="13"/>
  <c r="G1897" i="7"/>
  <c r="G797" i="11"/>
  <c r="G2990" i="7"/>
  <c r="D80" i="7"/>
  <c r="E57" i="7"/>
  <c r="D2422" i="7"/>
  <c r="F438" i="5"/>
  <c r="F2230" i="5"/>
  <c r="G786" i="14"/>
  <c r="G1146" i="14"/>
  <c r="D113" i="13"/>
  <c r="F1415" i="7"/>
  <c r="D1562" i="5"/>
  <c r="G1549" i="11"/>
  <c r="E1753" i="5"/>
  <c r="F1242" i="10"/>
  <c r="E607" i="10"/>
  <c r="E1039" i="5"/>
  <c r="D1988" i="11"/>
  <c r="G1243" i="14"/>
  <c r="E2043" i="7"/>
  <c r="F1349" i="5"/>
  <c r="D1704" i="7"/>
  <c r="D1163" i="13"/>
  <c r="G2026" i="10"/>
  <c r="D1520" i="7"/>
  <c r="E2175" i="10"/>
  <c r="E685" i="14"/>
  <c r="D1758" i="11"/>
  <c r="E1317" i="13"/>
  <c r="F2291" i="10"/>
  <c r="D1441" i="5"/>
  <c r="F1591" i="11"/>
  <c r="D1490" i="13"/>
  <c r="D3044" i="7"/>
  <c r="E780" i="14"/>
  <c r="E1462" i="11"/>
  <c r="G608" i="14"/>
  <c r="F1660" i="14"/>
  <c r="D62" i="13"/>
  <c r="G977" i="13"/>
  <c r="F719" i="14"/>
  <c r="E130" i="5"/>
  <c r="G1691" i="7"/>
  <c r="E1799" i="11"/>
  <c r="G578" i="13"/>
  <c r="D1818" i="7"/>
  <c r="E443" i="7"/>
  <c r="F1360" i="5"/>
  <c r="D1062" i="13"/>
  <c r="D749" i="10"/>
  <c r="F1445" i="7"/>
  <c r="G1335" i="11"/>
  <c r="D1974" i="5"/>
  <c r="D1647" i="5"/>
  <c r="G941" i="11"/>
  <c r="D2017" i="11"/>
  <c r="D1484" i="5"/>
  <c r="D587" i="5"/>
  <c r="F1623" i="14"/>
  <c r="E378" i="10"/>
  <c r="E2344" i="10"/>
  <c r="G2817" i="7"/>
  <c r="G556" i="14"/>
  <c r="D1408" i="11"/>
  <c r="F2124" i="11"/>
  <c r="E1462" i="10"/>
  <c r="D1403" i="11"/>
  <c r="F1993" i="14"/>
  <c r="F1333" i="7"/>
  <c r="F1890" i="10"/>
  <c r="F1522" i="14"/>
  <c r="F2185" i="7"/>
  <c r="G2100" i="7"/>
  <c r="F1902" i="11"/>
  <c r="G251" i="13"/>
  <c r="F1541" i="14"/>
  <c r="G497" i="14"/>
  <c r="E235" i="14"/>
  <c r="D1496" i="11"/>
  <c r="G596" i="11"/>
  <c r="D816" i="5"/>
  <c r="F1972" i="5"/>
  <c r="E957" i="10"/>
  <c r="D157" i="14"/>
  <c r="E1038" i="14"/>
  <c r="D1561" i="11"/>
  <c r="D1750" i="10"/>
  <c r="E1097" i="13"/>
  <c r="G444" i="7"/>
  <c r="E1727" i="14"/>
  <c r="D790" i="5"/>
  <c r="G1955" i="11"/>
  <c r="D2069" i="7"/>
  <c r="D1508" i="11"/>
  <c r="F548" i="11"/>
  <c r="G259" i="7"/>
  <c r="E636" i="5"/>
  <c r="E1648" i="13"/>
  <c r="D412" i="14"/>
  <c r="E2539" i="7"/>
  <c r="E1171" i="5"/>
  <c r="G2185" i="11"/>
  <c r="F675" i="5"/>
  <c r="F2790" i="7"/>
  <c r="F2922" i="7"/>
  <c r="D1735" i="7"/>
  <c r="E1402" i="14"/>
  <c r="G2531" i="7"/>
  <c r="E1271" i="11"/>
  <c r="D509" i="5"/>
  <c r="G911" i="10"/>
  <c r="F551" i="10"/>
  <c r="G1078" i="11"/>
  <c r="G2271" i="10"/>
  <c r="E63" i="5"/>
  <c r="E133" i="14"/>
  <c r="D1537" i="7"/>
  <c r="D130" i="10"/>
  <c r="F731" i="14"/>
  <c r="E518" i="5"/>
  <c r="E1052" i="10"/>
  <c r="F746" i="5"/>
  <c r="F1374" i="7"/>
  <c r="G2027" i="5"/>
  <c r="F167" i="13"/>
  <c r="E1900" i="5"/>
  <c r="G2147" i="11"/>
  <c r="G1056" i="11"/>
  <c r="E1767" i="7"/>
  <c r="D829" i="11"/>
  <c r="D1590" i="5"/>
  <c r="D139" i="5"/>
  <c r="F3118" i="7"/>
  <c r="E944" i="14"/>
  <c r="G1855" i="10"/>
  <c r="D2214" i="5"/>
  <c r="F1054" i="13"/>
  <c r="E77" i="10"/>
  <c r="G1561" i="7"/>
  <c r="G2232" i="11"/>
  <c r="D19" i="7"/>
  <c r="D670" i="14"/>
  <c r="E1474" i="7"/>
  <c r="F1991" i="11"/>
  <c r="F595" i="5"/>
  <c r="G378" i="14"/>
  <c r="D3069" i="7"/>
  <c r="G182" i="13"/>
  <c r="E770" i="5"/>
  <c r="E1695" i="7"/>
  <c r="D1184" i="5"/>
  <c r="D1511" i="7"/>
  <c r="D1455" i="5"/>
  <c r="F1421" i="10"/>
  <c r="F1461" i="14"/>
  <c r="E1147" i="13"/>
  <c r="G315" i="14"/>
  <c r="E94" i="11"/>
  <c r="E402" i="5"/>
  <c r="D3128" i="7"/>
  <c r="E616" i="11"/>
  <c r="G107" i="5"/>
  <c r="F94" i="14"/>
  <c r="E1764" i="5"/>
  <c r="D1433" i="5"/>
  <c r="E2615" i="7"/>
  <c r="G796" i="11"/>
  <c r="D1076" i="10"/>
  <c r="G1757" i="11"/>
  <c r="D457" i="5"/>
  <c r="E2303" i="10"/>
  <c r="G901" i="14"/>
  <c r="E787" i="5"/>
  <c r="F1787" i="5"/>
  <c r="D3291" i="7"/>
  <c r="D2016" i="5"/>
  <c r="G2115" i="7"/>
  <c r="F2365" i="11"/>
  <c r="D2078" i="10"/>
  <c r="D3316" i="7"/>
  <c r="F1122" i="5"/>
  <c r="E388" i="14"/>
  <c r="F71" i="14"/>
  <c r="D841" i="11"/>
  <c r="E2248" i="7"/>
  <c r="D90" i="13"/>
  <c r="G1870" i="5"/>
  <c r="G2358" i="10"/>
  <c r="F1767" i="10"/>
  <c r="D1438" i="14"/>
  <c r="G1958" i="7"/>
  <c r="F1387" i="11"/>
  <c r="G2111" i="7"/>
  <c r="D1955" i="7"/>
  <c r="D2262" i="11"/>
  <c r="G2432" i="7"/>
  <c r="E1998" i="7"/>
  <c r="F150" i="13"/>
  <c r="D502" i="13"/>
  <c r="D1337" i="11"/>
  <c r="G929" i="11"/>
  <c r="G357" i="14"/>
  <c r="E315" i="14"/>
  <c r="E476" i="14"/>
  <c r="D1729" i="7"/>
  <c r="E2767" i="7"/>
  <c r="G1525" i="14"/>
  <c r="D1709" i="14"/>
  <c r="E2668" i="7"/>
  <c r="F1332" i="10"/>
  <c r="G669" i="5"/>
  <c r="F2607" i="7"/>
  <c r="G1119" i="10"/>
  <c r="D116" i="7"/>
  <c r="F1003" i="11"/>
  <c r="G2199" i="11"/>
  <c r="D1351" i="13"/>
  <c r="D2122" i="11"/>
  <c r="E613" i="5"/>
  <c r="F44" i="14"/>
  <c r="D2223" i="11"/>
  <c r="D1398" i="14"/>
  <c r="D1119" i="11"/>
  <c r="G266" i="14"/>
  <c r="D1324" i="11"/>
  <c r="E839" i="13"/>
  <c r="E605" i="14"/>
  <c r="F2100" i="7"/>
  <c r="E1990" i="11"/>
  <c r="F3340" i="7"/>
  <c r="E160" i="7"/>
  <c r="E576" i="13"/>
  <c r="E2840" i="7"/>
  <c r="E2341" i="7"/>
  <c r="F1400" i="10"/>
  <c r="E1874" i="10"/>
  <c r="D646" i="11"/>
  <c r="G1356" i="10"/>
  <c r="D968" i="13"/>
  <c r="G1439" i="7"/>
  <c r="D2203" i="11"/>
  <c r="E1801" i="14"/>
  <c r="D353" i="5"/>
  <c r="G1598" i="5"/>
  <c r="D316" i="7"/>
  <c r="G1438" i="10"/>
  <c r="G1212" i="5"/>
  <c r="G1753" i="10"/>
  <c r="D1976" i="7"/>
  <c r="F896" i="5"/>
  <c r="G764" i="14"/>
  <c r="F197" i="7"/>
  <c r="G2368" i="11"/>
  <c r="F420" i="11"/>
  <c r="E418" i="5"/>
  <c r="F1963" i="7"/>
  <c r="F2005" i="7"/>
  <c r="F752" i="14"/>
  <c r="G2191" i="7"/>
  <c r="F210" i="13"/>
  <c r="E1503" i="10"/>
  <c r="G260" i="14"/>
  <c r="G1711" i="14"/>
  <c r="G289" i="5"/>
  <c r="D2692" i="7"/>
  <c r="F2466" i="7"/>
  <c r="G169" i="11"/>
  <c r="E1649" i="7"/>
  <c r="E9" i="14"/>
  <c r="F1466" i="13"/>
  <c r="D1870" i="7"/>
  <c r="D2884" i="7"/>
  <c r="E1785" i="7"/>
  <c r="D632" i="11"/>
  <c r="F1709" i="10"/>
  <c r="F2989" i="7"/>
  <c r="G1525" i="13"/>
  <c r="E243" i="14"/>
  <c r="G623" i="10"/>
  <c r="F2935" i="7"/>
  <c r="F53" i="10"/>
  <c r="E1702" i="14"/>
  <c r="G1228" i="10"/>
  <c r="E1456" i="11"/>
  <c r="E901" i="14"/>
  <c r="F1912" i="10"/>
  <c r="D2256" i="5"/>
  <c r="F1892" i="14"/>
  <c r="D1001" i="11"/>
  <c r="E1205" i="5"/>
  <c r="E3386" i="7"/>
  <c r="E1318" i="14"/>
  <c r="F2052" i="10"/>
  <c r="D1481" i="10"/>
  <c r="F27" i="7"/>
  <c r="D2191" i="10"/>
  <c r="E149" i="7"/>
  <c r="D2450" i="10"/>
  <c r="F87" i="7"/>
  <c r="E82" i="5"/>
  <c r="G607" i="14"/>
  <c r="F1210" i="14"/>
  <c r="F951" i="10"/>
  <c r="F424" i="5"/>
  <c r="G876" i="5"/>
  <c r="E1955" i="11"/>
  <c r="G1431" i="5"/>
  <c r="G566" i="11"/>
  <c r="F3230" i="7"/>
  <c r="G2154" i="11"/>
  <c r="F2419" i="10"/>
  <c r="E4" i="10"/>
  <c r="E1927" i="14"/>
  <c r="E922" i="14"/>
  <c r="D150" i="14"/>
  <c r="F2111" i="10"/>
  <c r="F609" i="5"/>
  <c r="G428" i="5"/>
  <c r="F1512" i="7"/>
  <c r="G375" i="7"/>
  <c r="E270" i="7"/>
  <c r="D1663" i="11"/>
  <c r="G1666" i="14"/>
  <c r="E1814" i="10"/>
  <c r="G1734" i="11"/>
  <c r="E1029" i="10"/>
  <c r="E882" i="5"/>
  <c r="D2078" i="5"/>
  <c r="E1157" i="5"/>
  <c r="G873" i="13"/>
  <c r="G1848" i="14"/>
  <c r="E224" i="7"/>
  <c r="G101" i="13"/>
  <c r="G362" i="14"/>
  <c r="D193" i="5"/>
  <c r="G2010" i="11"/>
  <c r="D1270" i="14"/>
  <c r="F249" i="10"/>
  <c r="G551" i="14"/>
  <c r="D953" i="10"/>
  <c r="D3497" i="7"/>
  <c r="F2180" i="5"/>
  <c r="D2064" i="5"/>
  <c r="D1079" i="11"/>
  <c r="E2034" i="7"/>
  <c r="D63" i="11"/>
  <c r="F2330" i="11"/>
  <c r="E1728" i="5"/>
  <c r="D1462" i="5"/>
  <c r="G879" i="5"/>
  <c r="D1092" i="14"/>
  <c r="D2615" i="7"/>
  <c r="G1083" i="13"/>
  <c r="E2298" i="10"/>
  <c r="D1267" i="11"/>
  <c r="G1540" i="10"/>
  <c r="G1730" i="5"/>
  <c r="E1521" i="5"/>
  <c r="E821" i="10"/>
  <c r="E1855" i="14"/>
  <c r="E1470" i="10"/>
  <c r="G725" i="14"/>
  <c r="E1479" i="14"/>
  <c r="D477" i="5"/>
  <c r="F763" i="11"/>
  <c r="D1131" i="11"/>
  <c r="F1723" i="5"/>
  <c r="G1721" i="14"/>
  <c r="E738" i="14"/>
  <c r="D2478" i="7"/>
  <c r="F1322" i="5"/>
  <c r="G1438" i="11"/>
  <c r="D138" i="5"/>
  <c r="E1573" i="11"/>
  <c r="D2514" i="7"/>
  <c r="G30" i="7"/>
  <c r="G2473" i="7"/>
  <c r="F961" i="11"/>
  <c r="D1087" i="5"/>
  <c r="F1548" i="5"/>
  <c r="F1194" i="5"/>
  <c r="E928" i="11"/>
  <c r="E85" i="10"/>
  <c r="D1721" i="14"/>
  <c r="E3253" i="7"/>
  <c r="E3492" i="7"/>
  <c r="F286" i="7"/>
  <c r="D238" i="5"/>
  <c r="E3244" i="7"/>
  <c r="D1895" i="7"/>
  <c r="E3230" i="7"/>
  <c r="F1569" i="14"/>
  <c r="F847" i="10"/>
  <c r="G820" i="14"/>
  <c r="G554" i="14"/>
  <c r="G1878" i="7"/>
  <c r="G1247" i="10"/>
  <c r="G494" i="11"/>
  <c r="E1162" i="14"/>
  <c r="F164" i="11"/>
  <c r="D1046" i="13"/>
  <c r="D556" i="5"/>
  <c r="E103" i="14"/>
  <c r="E582" i="10"/>
  <c r="E157" i="11"/>
  <c r="E1951" i="5"/>
  <c r="G570" i="5"/>
  <c r="F1524" i="5"/>
  <c r="G2384" i="11"/>
  <c r="D2582" i="7"/>
  <c r="E753" i="14"/>
  <c r="E373" i="14"/>
  <c r="E112" i="11"/>
  <c r="G1039" i="11"/>
  <c r="E481" i="11"/>
  <c r="E1383" i="7"/>
  <c r="G159" i="7"/>
  <c r="E1128" i="10"/>
  <c r="G1632" i="7"/>
  <c r="F2626" i="7"/>
  <c r="G1984" i="7"/>
  <c r="D926" i="13"/>
  <c r="F763" i="5"/>
  <c r="D991" i="11"/>
  <c r="F3105" i="7"/>
  <c r="F1813" i="11"/>
  <c r="F1388" i="7"/>
  <c r="D110" i="13"/>
  <c r="G35" i="11"/>
  <c r="E1286" i="14"/>
  <c r="F1111" i="5"/>
  <c r="F14" i="10"/>
  <c r="E220" i="7"/>
  <c r="G682" i="14"/>
  <c r="D191" i="7"/>
  <c r="F610" i="11"/>
  <c r="E1979" i="11"/>
  <c r="E81" i="13"/>
  <c r="F909" i="14"/>
  <c r="G100" i="10"/>
  <c r="G702" i="11"/>
  <c r="E1499" i="13"/>
  <c r="F137" i="10"/>
  <c r="D3492" i="7"/>
  <c r="G1638" i="5"/>
  <c r="F3210" i="7"/>
  <c r="D1661" i="13"/>
  <c r="E1307" i="5"/>
  <c r="D155" i="7"/>
  <c r="D1519" i="7"/>
  <c r="F1518" i="5"/>
  <c r="F796" i="5"/>
  <c r="D2147" i="10"/>
  <c r="E1592" i="5"/>
  <c r="E2358" i="7"/>
  <c r="F19" i="13"/>
  <c r="D2538" i="7"/>
  <c r="F956" i="14"/>
  <c r="E1512" i="10"/>
  <c r="D672" i="11"/>
  <c r="D1402" i="5"/>
  <c r="E1418" i="5"/>
  <c r="E973" i="10"/>
  <c r="E87" i="11"/>
  <c r="E1773" i="14"/>
  <c r="E535" i="5"/>
  <c r="E1215" i="5"/>
  <c r="F1718" i="10"/>
  <c r="F2002" i="10"/>
  <c r="G2997" i="7"/>
  <c r="G805" i="5"/>
  <c r="D1771" i="13"/>
  <c r="G1886" i="11"/>
  <c r="D1137" i="5"/>
  <c r="E1812" i="11"/>
  <c r="G1293" i="7"/>
  <c r="G2371" i="11"/>
  <c r="G915" i="11"/>
  <c r="E423" i="7"/>
  <c r="G2383" i="11"/>
  <c r="D1013" i="14"/>
  <c r="F1500" i="13"/>
  <c r="F1116" i="10"/>
  <c r="G3424" i="7"/>
  <c r="F297" i="13"/>
  <c r="F304" i="7"/>
  <c r="G1392" i="5"/>
  <c r="E2007" i="11"/>
  <c r="D1496" i="13"/>
  <c r="D303" i="14"/>
  <c r="E1073" i="10"/>
  <c r="G1466" i="7"/>
  <c r="E749" i="11"/>
  <c r="D2015" i="5"/>
  <c r="D1030" i="5"/>
  <c r="G2250" i="7"/>
  <c r="D1988" i="5"/>
  <c r="G10" i="7"/>
  <c r="E1341" i="7"/>
  <c r="D1923" i="5"/>
  <c r="E1244" i="13"/>
  <c r="D155" i="10"/>
  <c r="F597" i="14"/>
  <c r="D950" i="14"/>
  <c r="G1516" i="10"/>
  <c r="D164" i="7"/>
  <c r="G1571" i="5"/>
  <c r="G1945" i="7"/>
  <c r="F1407" i="7"/>
  <c r="G3304" i="7"/>
  <c r="E2319" i="10"/>
  <c r="F304" i="5"/>
  <c r="G322" i="14"/>
  <c r="D3086" i="7"/>
  <c r="D55" i="14"/>
  <c r="F663" i="14"/>
  <c r="E848" i="11"/>
  <c r="E668" i="11"/>
  <c r="F920" i="10"/>
  <c r="F1746" i="11"/>
  <c r="G1572" i="5"/>
  <c r="E1376" i="11"/>
  <c r="E1313" i="14"/>
  <c r="F1023" i="13"/>
  <c r="G427" i="7"/>
  <c r="E2218" i="5"/>
  <c r="F2426" i="7"/>
  <c r="F430" i="11"/>
  <c r="F1327" i="11"/>
  <c r="E1158" i="11"/>
  <c r="F1006" i="14"/>
  <c r="E1074" i="11"/>
  <c r="E577" i="14"/>
  <c r="F567" i="14"/>
  <c r="D2885" i="7"/>
  <c r="E2380" i="10"/>
  <c r="F3144" i="7"/>
  <c r="G271" i="11"/>
  <c r="D2193" i="10"/>
  <c r="G1758" i="13"/>
  <c r="D3380" i="7"/>
  <c r="G3068" i="7"/>
  <c r="E1878" i="10"/>
  <c r="F957" i="14"/>
  <c r="G523" i="10"/>
  <c r="E175" i="5"/>
  <c r="F2300" i="11"/>
  <c r="D997" i="5"/>
  <c r="F794" i="10"/>
  <c r="E2086" i="11"/>
  <c r="D3295" i="7"/>
  <c r="G789" i="5"/>
  <c r="D6" i="5"/>
  <c r="E1186" i="11"/>
  <c r="G1167" i="11"/>
  <c r="F1701" i="14"/>
  <c r="D1796" i="10"/>
  <c r="F1440" i="13"/>
  <c r="D327" i="11"/>
  <c r="D60" i="13"/>
  <c r="D560" i="10"/>
  <c r="E943" i="10"/>
  <c r="F2342" i="7"/>
  <c r="G995" i="14"/>
  <c r="E2168" i="5"/>
  <c r="F3318" i="7"/>
  <c r="D2049" i="10"/>
  <c r="G566" i="5"/>
  <c r="D157" i="13"/>
  <c r="F794" i="13"/>
  <c r="E2451" i="10"/>
  <c r="E1176" i="10"/>
  <c r="E2209" i="7"/>
  <c r="E2317" i="10"/>
  <c r="D763" i="14"/>
  <c r="E3200" i="7"/>
  <c r="G1330" i="7"/>
  <c r="G1990" i="10"/>
  <c r="D1154" i="11"/>
  <c r="F2130" i="11"/>
  <c r="G1976" i="14"/>
  <c r="F662" i="11"/>
  <c r="D988" i="5"/>
  <c r="D2183" i="5"/>
  <c r="E1258" i="5"/>
  <c r="G2422" i="11"/>
  <c r="D35" i="11"/>
  <c r="D1550" i="11"/>
  <c r="G666" i="11"/>
  <c r="E889" i="10"/>
  <c r="D856" i="14"/>
  <c r="F2000" i="5"/>
  <c r="G2911" i="7"/>
  <c r="D308" i="5"/>
  <c r="G2288" i="7"/>
  <c r="G1162" i="5"/>
  <c r="G1396" i="5"/>
  <c r="D2493" i="7"/>
  <c r="G138" i="13"/>
  <c r="F86" i="13"/>
  <c r="E1628" i="5"/>
  <c r="E354" i="7"/>
  <c r="G1533" i="5"/>
  <c r="G1923" i="7"/>
  <c r="E3333" i="7"/>
  <c r="F2057" i="5"/>
  <c r="E1385" i="5"/>
  <c r="D3485" i="7"/>
  <c r="E719" i="5"/>
  <c r="E1709" i="14"/>
  <c r="F12" i="5"/>
  <c r="E2376" i="7"/>
  <c r="D1050" i="13"/>
  <c r="D510" i="11"/>
  <c r="F171" i="7"/>
  <c r="F2432" i="11"/>
  <c r="G1624" i="11"/>
  <c r="D1712" i="11"/>
  <c r="G1748" i="14"/>
  <c r="G1312" i="11"/>
  <c r="D598" i="13"/>
  <c r="E2469" i="7"/>
  <c r="F1811" i="10"/>
  <c r="D2138" i="7"/>
  <c r="G118" i="5"/>
  <c r="D565" i="14"/>
  <c r="F452" i="5"/>
  <c r="D185" i="11"/>
  <c r="D2180" i="5"/>
  <c r="E906" i="5"/>
  <c r="E1946" i="5"/>
  <c r="G1415" i="5"/>
  <c r="D3401" i="7"/>
  <c r="D933" i="14"/>
  <c r="E1165" i="14"/>
  <c r="D1779" i="5"/>
  <c r="G340" i="13"/>
  <c r="F22" i="7"/>
  <c r="E389" i="5"/>
  <c r="D1434" i="11"/>
  <c r="G736" i="11"/>
  <c r="F1779" i="5"/>
  <c r="F1199" i="14"/>
  <c r="D3209" i="7"/>
  <c r="F2204" i="5"/>
  <c r="F2242" i="10"/>
  <c r="F74" i="7"/>
  <c r="F1709" i="11"/>
  <c r="F127" i="11"/>
  <c r="E1575" i="5"/>
  <c r="G1123" i="14"/>
  <c r="G1980" i="5"/>
  <c r="E2104" i="7"/>
  <c r="F778" i="14"/>
  <c r="G439" i="5"/>
  <c r="F1635" i="7"/>
  <c r="D1468" i="11"/>
  <c r="G2165" i="5"/>
  <c r="E1999" i="5"/>
  <c r="D211" i="14"/>
  <c r="G743" i="11"/>
  <c r="F1639" i="7"/>
  <c r="F2301" i="10"/>
  <c r="G530" i="14"/>
  <c r="D1396" i="11"/>
  <c r="E762" i="5"/>
  <c r="F60" i="10"/>
  <c r="D933" i="10"/>
  <c r="D1595" i="7"/>
  <c r="E1494" i="5"/>
  <c r="F54" i="7"/>
  <c r="F1274" i="11"/>
  <c r="G296" i="7"/>
  <c r="F546" i="11"/>
  <c r="D1832" i="11"/>
  <c r="E477" i="7"/>
  <c r="D1663" i="14"/>
  <c r="G71" i="10"/>
  <c r="F1156" i="10"/>
  <c r="G430" i="14"/>
  <c r="D1075" i="13"/>
  <c r="G1468" i="11"/>
  <c r="G89" i="5"/>
  <c r="F1627" i="11"/>
  <c r="D1612" i="11"/>
  <c r="D1141" i="14"/>
  <c r="G397" i="5"/>
  <c r="G1526" i="7"/>
  <c r="D909" i="10"/>
  <c r="G1896" i="7"/>
  <c r="G1263" i="5"/>
  <c r="D347" i="11"/>
  <c r="F3317" i="7"/>
  <c r="E587" i="14"/>
  <c r="D1960" i="14"/>
  <c r="F1478" i="11"/>
  <c r="F1321" i="13"/>
  <c r="E1395" i="14"/>
  <c r="F1837" i="11"/>
  <c r="F1936" i="7"/>
  <c r="F1444" i="10"/>
  <c r="F444" i="11"/>
  <c r="E1105" i="10"/>
  <c r="D300" i="10"/>
  <c r="D1702" i="7"/>
  <c r="D2846" i="7"/>
  <c r="D1600" i="10"/>
  <c r="G2140" i="11"/>
  <c r="E528" i="11"/>
  <c r="G1965" i="14"/>
  <c r="D1395" i="14"/>
  <c r="D1283" i="10"/>
  <c r="D129" i="10"/>
  <c r="E313" i="7"/>
  <c r="D1804" i="7"/>
  <c r="D373" i="7"/>
  <c r="F2008" i="7"/>
  <c r="E2335" i="11"/>
  <c r="G623" i="14"/>
  <c r="G1213" i="14"/>
  <c r="D197" i="11"/>
  <c r="G523" i="11"/>
  <c r="E1030" i="14"/>
  <c r="E1594" i="11"/>
  <c r="G3492" i="7"/>
  <c r="G1408" i="5"/>
  <c r="G1301" i="14"/>
  <c r="D901" i="11"/>
  <c r="E934" i="10"/>
  <c r="D2080" i="5"/>
  <c r="G1426" i="11"/>
  <c r="G363" i="10"/>
  <c r="G1904" i="14"/>
  <c r="E608" i="10"/>
  <c r="G321" i="11"/>
  <c r="F823" i="14"/>
  <c r="F1267" i="5"/>
  <c r="E749" i="5"/>
  <c r="E1831" i="14"/>
  <c r="E161" i="14"/>
  <c r="F907" i="5"/>
  <c r="G1461" i="14"/>
  <c r="D1005" i="10"/>
  <c r="D1096" i="5"/>
  <c r="F1537" i="11"/>
  <c r="G1121" i="14"/>
  <c r="E2175" i="11"/>
  <c r="F274" i="14"/>
  <c r="E203" i="14"/>
  <c r="E2157" i="5"/>
  <c r="D657" i="10"/>
  <c r="F1835" i="7"/>
  <c r="D1016" i="10"/>
  <c r="F40" i="14"/>
  <c r="D964" i="11"/>
  <c r="E1008" i="13"/>
  <c r="D468" i="14"/>
  <c r="D1434" i="13"/>
  <c r="E632" i="14"/>
  <c r="D1572" i="14"/>
  <c r="E2288" i="11"/>
  <c r="D35" i="5"/>
  <c r="D2279" i="11"/>
  <c r="F1851" i="11"/>
  <c r="D1157" i="10"/>
  <c r="D1533" i="10"/>
  <c r="G2318" i="11"/>
  <c r="G1333" i="7"/>
  <c r="F1507" i="14"/>
  <c r="D1560" i="14"/>
  <c r="F2101" i="7"/>
  <c r="E3021" i="7"/>
  <c r="D1676" i="10"/>
  <c r="G2112" i="7"/>
  <c r="G1046" i="10"/>
  <c r="E818" i="5"/>
  <c r="E1558" i="7"/>
  <c r="E551" i="5"/>
  <c r="D3410" i="7"/>
  <c r="D1815" i="11"/>
  <c r="F1424" i="7"/>
  <c r="E572" i="5"/>
  <c r="F1064" i="14"/>
  <c r="D929" i="11"/>
  <c r="F2953" i="7"/>
  <c r="E63" i="7"/>
  <c r="G2844" i="7"/>
  <c r="E1797" i="10"/>
  <c r="G3286" i="7"/>
  <c r="F671" i="10"/>
  <c r="F2575" i="7"/>
  <c r="G638" i="13"/>
  <c r="E342" i="10"/>
  <c r="F97" i="10"/>
  <c r="F3203" i="7"/>
  <c r="E762" i="11"/>
  <c r="F560" i="11"/>
  <c r="D1027" i="13"/>
  <c r="F2589" i="7"/>
  <c r="G579" i="13"/>
  <c r="E2242" i="5"/>
  <c r="E1148" i="11"/>
  <c r="F1147" i="13"/>
  <c r="F1619" i="7"/>
  <c r="F1028" i="10"/>
  <c r="G1883" i="14"/>
  <c r="D1364" i="11"/>
  <c r="D143" i="5"/>
  <c r="F1055" i="10"/>
  <c r="G1421" i="5"/>
  <c r="E321" i="5"/>
  <c r="D1391" i="11"/>
  <c r="D586" i="11"/>
  <c r="F146" i="11"/>
  <c r="G1204" i="5"/>
  <c r="E1413" i="7"/>
  <c r="D405" i="5"/>
  <c r="F952" i="11"/>
  <c r="E814" i="14"/>
  <c r="D3382" i="7"/>
  <c r="D837" i="10"/>
  <c r="E484" i="14"/>
  <c r="F1341" i="5"/>
  <c r="F27" i="11"/>
  <c r="G3118" i="7"/>
  <c r="D51" i="11"/>
  <c r="F104" i="13"/>
  <c r="D102" i="7"/>
  <c r="D163" i="14"/>
  <c r="G1085" i="5"/>
  <c r="G2387" i="11"/>
  <c r="F2239" i="7"/>
  <c r="D2612" i="7"/>
  <c r="G1108" i="10"/>
  <c r="D893" i="13"/>
  <c r="G46" i="5"/>
  <c r="E1790" i="14"/>
  <c r="F711" i="10"/>
  <c r="G2327" i="7"/>
  <c r="F103" i="10"/>
  <c r="G1427" i="5"/>
  <c r="D491" i="5"/>
  <c r="D1707" i="14"/>
  <c r="D1113" i="10"/>
  <c r="E2237" i="10"/>
  <c r="F803" i="10"/>
  <c r="D1095" i="11"/>
  <c r="F1850" i="14"/>
  <c r="D1107" i="10"/>
  <c r="E1447" i="10"/>
  <c r="E2921" i="7"/>
  <c r="F612" i="10"/>
  <c r="E853" i="14"/>
  <c r="G499" i="5"/>
  <c r="F3136" i="7"/>
  <c r="D886" i="5"/>
  <c r="G1038" i="11"/>
  <c r="E144" i="11"/>
  <c r="D1951" i="5"/>
  <c r="E2067" i="11"/>
  <c r="G861" i="5"/>
  <c r="E1953" i="5"/>
  <c r="E2048" i="7"/>
  <c r="G2189" i="11"/>
  <c r="F227" i="14"/>
  <c r="D847" i="14"/>
  <c r="E1018" i="14"/>
  <c r="F1141" i="10"/>
  <c r="F507" i="14"/>
  <c r="E1995" i="5"/>
  <c r="E1171" i="14"/>
  <c r="F1922" i="7"/>
  <c r="E2915" i="7"/>
  <c r="D470" i="7"/>
  <c r="E510" i="5"/>
  <c r="F248" i="11"/>
  <c r="G1908" i="14"/>
  <c r="D2819" i="7"/>
  <c r="E2306" i="7"/>
  <c r="D1341" i="13"/>
  <c r="F3449" i="7"/>
  <c r="F2404" i="10"/>
  <c r="E28" i="11"/>
  <c r="D2465" i="7"/>
  <c r="D661" i="11"/>
  <c r="F955" i="11"/>
  <c r="E222" i="14"/>
  <c r="F1744" i="14"/>
  <c r="E1959" i="7"/>
  <c r="D1063" i="14"/>
  <c r="E1435" i="11"/>
  <c r="G519" i="14"/>
  <c r="F1795" i="13"/>
  <c r="D1138" i="5"/>
  <c r="G2159" i="7"/>
  <c r="F300" i="5"/>
  <c r="E1692" i="11"/>
  <c r="G1971" i="14"/>
  <c r="D22" i="7"/>
  <c r="D572" i="5"/>
  <c r="D1011" i="5"/>
  <c r="E1604" i="13"/>
  <c r="G1571" i="14"/>
  <c r="D1218" i="5"/>
  <c r="F345" i="5"/>
  <c r="G2328" i="7"/>
  <c r="G3105" i="7"/>
  <c r="G1088" i="11"/>
  <c r="F392" i="14"/>
  <c r="F2188" i="7"/>
  <c r="E308" i="5"/>
  <c r="D1767" i="13"/>
  <c r="F1018" i="10"/>
  <c r="G1013" i="11"/>
  <c r="D3376" i="7"/>
  <c r="D1133" i="14"/>
  <c r="E1334" i="5"/>
  <c r="F2216" i="5"/>
  <c r="F1000" i="14"/>
  <c r="D1718" i="10"/>
  <c r="G409" i="11"/>
  <c r="G2404" i="11"/>
  <c r="D1018" i="14"/>
  <c r="D826" i="10"/>
  <c r="F1456" i="5"/>
  <c r="D3427" i="7"/>
  <c r="E1983" i="7"/>
  <c r="E1691" i="5"/>
  <c r="G707" i="13"/>
  <c r="E1991" i="10"/>
  <c r="E710" i="10"/>
  <c r="D1943" i="5"/>
  <c r="D24" i="13"/>
  <c r="G1983" i="11"/>
  <c r="D2464" i="7"/>
  <c r="D953" i="11"/>
  <c r="D495" i="7"/>
  <c r="E129" i="5"/>
  <c r="F738" i="11"/>
  <c r="G672" i="13"/>
  <c r="F172" i="10"/>
  <c r="F2002" i="5"/>
  <c r="E1760" i="5"/>
  <c r="E199" i="11"/>
  <c r="E1576" i="13"/>
  <c r="F678" i="14"/>
  <c r="E638" i="11"/>
  <c r="E1196" i="11"/>
  <c r="E706" i="11"/>
  <c r="D799" i="10"/>
  <c r="F1950" i="11"/>
  <c r="F1526" i="10"/>
  <c r="G708" i="14"/>
  <c r="E1519" i="11"/>
  <c r="D769" i="11"/>
  <c r="E132" i="5"/>
  <c r="F930" i="14"/>
  <c r="G38" i="7"/>
  <c r="D2113" i="11"/>
  <c r="E1078" i="13"/>
  <c r="F1181" i="14"/>
  <c r="D2479" i="7"/>
  <c r="D1438" i="11"/>
  <c r="G2310" i="10"/>
  <c r="G617" i="10"/>
  <c r="F68" i="10"/>
  <c r="F2224" i="10"/>
  <c r="G1239" i="5"/>
  <c r="G370" i="11"/>
  <c r="E633" i="11"/>
  <c r="F3427" i="7"/>
  <c r="F1188" i="13"/>
  <c r="D2853" i="7"/>
  <c r="E2023" i="11"/>
  <c r="D1717" i="7"/>
  <c r="E660" i="14"/>
  <c r="E2094" i="11"/>
  <c r="D2713" i="7"/>
  <c r="G668" i="5"/>
  <c r="D2385" i="11"/>
  <c r="G2512" i="7"/>
  <c r="G1696" i="5"/>
  <c r="E680" i="13"/>
  <c r="F1477" i="11"/>
  <c r="E11" i="13"/>
  <c r="F1827" i="10"/>
  <c r="D2320" i="7"/>
  <c r="F1389" i="5"/>
  <c r="G2101" i="10"/>
  <c r="F2169" i="11"/>
  <c r="F1508" i="11"/>
  <c r="E1694" i="7"/>
  <c r="E2167" i="7"/>
  <c r="E1775" i="11"/>
  <c r="D2521" i="7"/>
  <c r="G724" i="5"/>
  <c r="E334" i="10"/>
  <c r="F1712" i="10"/>
  <c r="E2611" i="7"/>
  <c r="D3022" i="7"/>
  <c r="E544" i="10"/>
  <c r="E2140" i="10"/>
  <c r="G651" i="14"/>
  <c r="E2159" i="11"/>
  <c r="E5" i="5"/>
  <c r="G1694" i="13"/>
  <c r="G692" i="14"/>
  <c r="G365" i="5"/>
  <c r="E2428" i="11"/>
  <c r="E175" i="14"/>
  <c r="F1167" i="10"/>
  <c r="G352" i="14"/>
  <c r="G1600" i="7"/>
  <c r="D148" i="7"/>
  <c r="E560" i="14"/>
  <c r="E1438" i="11"/>
  <c r="G1368" i="14"/>
  <c r="F1987" i="10"/>
  <c r="F321" i="5"/>
  <c r="G2561" i="7"/>
  <c r="E1973" i="5"/>
  <c r="F569" i="5"/>
  <c r="G1765" i="14"/>
  <c r="E1201" i="10"/>
  <c r="G1025" i="5"/>
  <c r="E3156" i="7"/>
  <c r="D127" i="5"/>
  <c r="D794" i="10"/>
  <c r="E12" i="11"/>
  <c r="E2269" i="10"/>
  <c r="D1975" i="10"/>
  <c r="G1415" i="10"/>
  <c r="G126" i="5"/>
  <c r="G3010" i="7"/>
  <c r="F2715" i="7"/>
  <c r="D1976" i="11"/>
  <c r="F235" i="10"/>
  <c r="F2714" i="7"/>
  <c r="D579" i="13"/>
  <c r="D1124" i="10"/>
  <c r="E851" i="14"/>
  <c r="E2160" i="7"/>
  <c r="E1279" i="14"/>
  <c r="F434" i="11"/>
  <c r="G557" i="11"/>
  <c r="G221" i="14"/>
  <c r="F1071" i="14"/>
  <c r="E1739" i="14"/>
  <c r="G2515" i="7"/>
  <c r="E2017" i="11"/>
  <c r="G644" i="5"/>
  <c r="F949" i="11"/>
  <c r="G1643" i="11"/>
  <c r="G344" i="14"/>
  <c r="E1936" i="5"/>
  <c r="D2087" i="5"/>
  <c r="D811" i="10"/>
  <c r="G1266" i="13"/>
  <c r="D351" i="7"/>
  <c r="E1031" i="13"/>
  <c r="G448" i="5"/>
  <c r="E304" i="5"/>
  <c r="G553" i="14"/>
  <c r="G2128" i="10"/>
  <c r="D1800" i="13"/>
  <c r="G2738" i="7"/>
  <c r="F560" i="10"/>
  <c r="D296" i="14"/>
  <c r="D1399" i="7"/>
  <c r="E1743" i="11"/>
  <c r="E1180" i="13"/>
  <c r="F1131" i="13"/>
  <c r="E139" i="13"/>
  <c r="F3485" i="7"/>
  <c r="D2506" i="7"/>
  <c r="F1666" i="5"/>
  <c r="G21" i="11"/>
  <c r="D2179" i="11"/>
  <c r="E889" i="13"/>
  <c r="E488" i="10"/>
  <c r="D1674" i="11"/>
  <c r="G1008" i="10"/>
  <c r="F1838" i="10"/>
  <c r="D194" i="10"/>
  <c r="D972" i="5"/>
  <c r="F2128" i="11"/>
  <c r="E226" i="14"/>
  <c r="E1936" i="7"/>
  <c r="G129" i="7"/>
  <c r="E1382" i="11"/>
  <c r="D2114" i="11"/>
  <c r="F2692" i="7"/>
  <c r="D577" i="14"/>
  <c r="F1179" i="5"/>
  <c r="E1919" i="10"/>
  <c r="F203" i="11"/>
  <c r="D823" i="14"/>
  <c r="E1438" i="5"/>
  <c r="F916" i="5"/>
  <c r="G98" i="5"/>
  <c r="D1452" i="7"/>
  <c r="E2786" i="7"/>
  <c r="D629" i="5"/>
  <c r="E2375" i="10"/>
  <c r="D410" i="7"/>
  <c r="E1769" i="5"/>
  <c r="G1475" i="13"/>
  <c r="D595" i="13"/>
  <c r="E2471" i="7"/>
  <c r="D2037" i="11"/>
  <c r="F929" i="11"/>
  <c r="D1926" i="14"/>
  <c r="E1933" i="5"/>
  <c r="E1375" i="14"/>
  <c r="F1568" i="11"/>
  <c r="G1187" i="14"/>
  <c r="E3216" i="7"/>
  <c r="F2664" i="7"/>
  <c r="E1164" i="13"/>
  <c r="E2640" i="7"/>
  <c r="G271" i="10"/>
  <c r="D2169" i="5"/>
  <c r="G1565" i="11"/>
  <c r="F2062" i="7"/>
  <c r="E2889" i="7"/>
  <c r="G317" i="14"/>
  <c r="D2410" i="10"/>
  <c r="E2293" i="5"/>
  <c r="G2304" i="7"/>
  <c r="F2079" i="10"/>
  <c r="E1136" i="11"/>
  <c r="G45" i="14"/>
  <c r="G1390" i="5"/>
  <c r="F600" i="10"/>
  <c r="G3233" i="7"/>
  <c r="D2261" i="10"/>
  <c r="G62" i="10"/>
  <c r="G1396" i="13"/>
  <c r="E2024" i="7"/>
  <c r="D691" i="11"/>
  <c r="F1565" i="5"/>
  <c r="D993" i="13"/>
  <c r="G495" i="10"/>
  <c r="G554" i="11"/>
  <c r="E1371" i="11"/>
  <c r="E1298" i="5"/>
  <c r="E2976" i="7"/>
  <c r="F858" i="10"/>
  <c r="F412" i="5"/>
  <c r="G2067" i="5"/>
  <c r="F1272" i="11"/>
  <c r="E2214" i="5"/>
  <c r="E484" i="11"/>
  <c r="E2975" i="7"/>
  <c r="F1792" i="7"/>
  <c r="D1450" i="14"/>
  <c r="D229" i="10"/>
  <c r="F1869" i="7"/>
  <c r="D2445" i="7"/>
  <c r="F1068" i="10"/>
  <c r="D339" i="11"/>
  <c r="E1612" i="11"/>
  <c r="D1076" i="5"/>
  <c r="G1956" i="7"/>
  <c r="G1999" i="10"/>
  <c r="E398" i="10"/>
  <c r="F2122" i="5"/>
  <c r="D154" i="11"/>
  <c r="D1984" i="5"/>
  <c r="E216" i="5"/>
  <c r="G623" i="11"/>
  <c r="F593" i="10"/>
  <c r="E2377" i="11"/>
  <c r="E1375" i="7"/>
  <c r="D2298" i="11"/>
  <c r="E1846" i="14"/>
  <c r="D1691" i="7"/>
  <c r="G895" i="14"/>
  <c r="F2244" i="7"/>
  <c r="G1981" i="10"/>
  <c r="D299" i="7"/>
  <c r="G1306" i="11"/>
  <c r="E993" i="5"/>
  <c r="F570" i="11"/>
  <c r="E1188" i="14"/>
  <c r="E913" i="14"/>
  <c r="G1001" i="10"/>
  <c r="F163" i="5"/>
  <c r="E1566" i="10"/>
  <c r="G1750" i="14"/>
  <c r="F1529" i="5"/>
  <c r="D381" i="7"/>
  <c r="E422" i="5"/>
  <c r="D1996" i="14"/>
  <c r="D295" i="14"/>
  <c r="D1944" i="14"/>
  <c r="E3327" i="7"/>
  <c r="G289" i="13"/>
  <c r="F126" i="14"/>
  <c r="E1832" i="7"/>
  <c r="D1854" i="14"/>
  <c r="D2292" i="7"/>
  <c r="D1729" i="11"/>
  <c r="D767" i="10"/>
  <c r="E1491" i="10"/>
  <c r="D3405" i="7"/>
  <c r="D1851" i="7"/>
  <c r="F926" i="5"/>
  <c r="E1769" i="14"/>
  <c r="E225" i="5"/>
  <c r="G2023" i="10"/>
  <c r="D2946" i="7"/>
  <c r="D2111" i="7"/>
  <c r="G2061" i="5"/>
  <c r="E2337" i="11"/>
  <c r="G2126" i="11"/>
  <c r="D1575" i="10"/>
  <c r="F1047" i="14"/>
  <c r="F1653" i="13"/>
  <c r="E1876" i="11"/>
  <c r="G1411" i="10"/>
  <c r="G101" i="10"/>
  <c r="E1096" i="14"/>
  <c r="F2152" i="11"/>
  <c r="G154" i="13"/>
  <c r="E310" i="10"/>
  <c r="G2015" i="7"/>
  <c r="E800" i="11"/>
  <c r="D1297" i="14"/>
  <c r="E1352" i="5"/>
  <c r="F1813" i="5"/>
  <c r="G2261" i="5"/>
  <c r="E1633" i="10"/>
  <c r="E3081" i="7"/>
  <c r="D1522" i="5"/>
  <c r="D1295" i="14"/>
  <c r="F3077" i="7"/>
  <c r="E2191" i="10"/>
  <c r="D2121" i="7"/>
  <c r="D2961" i="7"/>
  <c r="D1363" i="5"/>
  <c r="G1041" i="11"/>
  <c r="G62" i="13"/>
  <c r="F158" i="11"/>
  <c r="F905" i="14"/>
  <c r="G3484" i="7"/>
  <c r="G692" i="13"/>
  <c r="D3155" i="7"/>
  <c r="D24" i="11"/>
  <c r="E2152" i="11"/>
  <c r="E2500" i="7"/>
  <c r="D2172" i="11"/>
  <c r="D2642" i="7"/>
  <c r="F1407" i="5"/>
  <c r="E1664" i="10"/>
  <c r="G2030" i="5"/>
  <c r="F535" i="5"/>
  <c r="F1562" i="14"/>
  <c r="G2437" i="7"/>
  <c r="E1546" i="11"/>
  <c r="D1288" i="11"/>
  <c r="E1570" i="10"/>
  <c r="E652" i="11"/>
  <c r="G2423" i="10"/>
  <c r="D1359" i="7"/>
  <c r="E3255" i="7"/>
  <c r="E1819" i="5"/>
  <c r="F1906" i="7"/>
  <c r="F503" i="5"/>
  <c r="D1445" i="10"/>
  <c r="D2745" i="7"/>
  <c r="G356" i="5"/>
  <c r="F441" i="14"/>
  <c r="D1287" i="7"/>
  <c r="F40" i="10"/>
  <c r="D494" i="11"/>
  <c r="D145" i="10"/>
  <c r="F2235" i="11"/>
  <c r="F1121" i="14"/>
  <c r="D1374" i="11"/>
  <c r="E1857" i="14"/>
  <c r="G1942" i="11"/>
  <c r="E2041" i="7"/>
  <c r="G397" i="7"/>
  <c r="F826" i="5"/>
  <c r="F68" i="14"/>
  <c r="G1371" i="13"/>
  <c r="E1845" i="11"/>
  <c r="D1614" i="13"/>
  <c r="D1587" i="13"/>
  <c r="F901" i="14"/>
  <c r="E1239" i="5"/>
  <c r="E933" i="5"/>
  <c r="F556" i="14"/>
  <c r="E3205" i="7"/>
  <c r="G1867" i="11"/>
  <c r="G124" i="7"/>
  <c r="E453" i="5"/>
  <c r="E996" i="5"/>
  <c r="E3328" i="7"/>
  <c r="E447" i="11"/>
  <c r="D748" i="5"/>
  <c r="E385" i="11"/>
  <c r="G1076" i="5"/>
  <c r="D1045" i="14"/>
  <c r="F1576" i="14"/>
  <c r="D848" i="13"/>
  <c r="G1395" i="14"/>
  <c r="D2124" i="11"/>
  <c r="G472" i="14"/>
  <c r="D861" i="5"/>
  <c r="G1458" i="7"/>
  <c r="D172" i="13"/>
  <c r="E864" i="11"/>
  <c r="D2962" i="7"/>
  <c r="F875" i="14"/>
  <c r="F144" i="11"/>
  <c r="D1043" i="11"/>
  <c r="F2253" i="11"/>
  <c r="F39" i="11"/>
  <c r="E1383" i="11"/>
  <c r="F1100" i="14"/>
  <c r="G1719" i="10"/>
  <c r="E1678" i="7"/>
  <c r="G691" i="10"/>
  <c r="E34" i="11"/>
  <c r="E2265" i="10"/>
  <c r="G810" i="11"/>
  <c r="F1530" i="7"/>
  <c r="D863" i="11"/>
  <c r="E1336" i="13"/>
  <c r="E1860" i="5"/>
  <c r="G343" i="5"/>
  <c r="G2176" i="7"/>
  <c r="F1746" i="10"/>
  <c r="D3329" i="7"/>
  <c r="D196" i="7"/>
  <c r="F963" i="5"/>
  <c r="D851" i="13"/>
  <c r="G1644" i="5"/>
  <c r="D3430" i="7"/>
  <c r="G1988" i="10"/>
  <c r="E386" i="14"/>
  <c r="F1994" i="5"/>
  <c r="E1565" i="5"/>
  <c r="G1409" i="7"/>
  <c r="G1065" i="11"/>
  <c r="G20" i="5"/>
  <c r="F2366" i="7"/>
  <c r="D124" i="13"/>
  <c r="E2016" i="10"/>
  <c r="E2096" i="10"/>
  <c r="G98" i="13"/>
  <c r="D1722" i="11"/>
  <c r="D536" i="14"/>
  <c r="D2098" i="11"/>
  <c r="E1205" i="13"/>
  <c r="E2039" i="5"/>
  <c r="G375" i="11"/>
  <c r="D442" i="11"/>
  <c r="G1680" i="10"/>
  <c r="F2874" i="7"/>
  <c r="E1917" i="14"/>
  <c r="D453" i="7"/>
  <c r="D2240" i="5"/>
  <c r="G182" i="5"/>
  <c r="E459" i="14"/>
  <c r="E1104" i="5"/>
  <c r="D1944" i="7"/>
  <c r="E65" i="14"/>
  <c r="D670" i="11"/>
  <c r="G796" i="14"/>
  <c r="G1255" i="11"/>
  <c r="F539" i="10"/>
  <c r="F2347" i="7"/>
  <c r="E468" i="14"/>
  <c r="D1804" i="10"/>
  <c r="D1021" i="13"/>
  <c r="E2385" i="7"/>
  <c r="G281" i="11"/>
  <c r="F971" i="11"/>
  <c r="F1771" i="14"/>
  <c r="E2196" i="5"/>
  <c r="D242" i="13"/>
  <c r="E908" i="13"/>
  <c r="F576" i="13"/>
  <c r="G1805" i="14"/>
  <c r="E2275" i="10"/>
  <c r="D762" i="5"/>
  <c r="F1757" i="10"/>
  <c r="G1410" i="7"/>
  <c r="F138" i="10"/>
  <c r="G1687" i="13"/>
  <c r="E187" i="13"/>
  <c r="E1467" i="10"/>
  <c r="F2702" i="7"/>
  <c r="F1638" i="5"/>
  <c r="G649" i="10"/>
  <c r="D2562" i="7"/>
  <c r="D2132" i="7"/>
  <c r="D482" i="7"/>
  <c r="D3001" i="7"/>
  <c r="G1098" i="14"/>
  <c r="G16" i="14"/>
  <c r="F1159" i="14"/>
  <c r="F1414" i="5"/>
  <c r="E2900" i="7"/>
  <c r="D1750" i="13"/>
  <c r="E1675" i="11"/>
  <c r="D3208" i="7"/>
  <c r="G1600" i="13"/>
  <c r="G598" i="10"/>
  <c r="F2696" i="7"/>
  <c r="E1628" i="10"/>
  <c r="E117" i="5"/>
  <c r="G185" i="14"/>
  <c r="F1592" i="14"/>
  <c r="G644" i="13"/>
  <c r="E2911" i="7"/>
  <c r="F722" i="5"/>
  <c r="F1059" i="5"/>
  <c r="G3210" i="7"/>
  <c r="F433" i="11"/>
  <c r="E451" i="13"/>
  <c r="E1556" i="10"/>
  <c r="F1174" i="13"/>
  <c r="E1063" i="14"/>
  <c r="E1605" i="11"/>
  <c r="G3290" i="7"/>
  <c r="G1096" i="13"/>
  <c r="E1315" i="5"/>
  <c r="E3165" i="7"/>
  <c r="D1855" i="14"/>
  <c r="E963" i="14"/>
  <c r="G2661" i="7"/>
  <c r="D1925" i="10"/>
  <c r="D2953" i="7"/>
  <c r="D6" i="10"/>
  <c r="D1064" i="10"/>
  <c r="F1240" i="11"/>
  <c r="G93" i="13"/>
  <c r="E1011" i="13"/>
  <c r="G1070" i="10"/>
  <c r="F2407" i="10"/>
  <c r="D473" i="14"/>
  <c r="G230" i="5"/>
  <c r="E1512" i="11"/>
  <c r="E1319" i="14"/>
  <c r="E1596" i="13"/>
  <c r="D1755" i="13"/>
  <c r="D1199" i="14"/>
  <c r="F540" i="13"/>
  <c r="G1283" i="7"/>
  <c r="D2752" i="7"/>
  <c r="E1003" i="14"/>
  <c r="D2141" i="10"/>
  <c r="D444" i="11"/>
  <c r="D157" i="7"/>
  <c r="F1605" i="11"/>
  <c r="G1436" i="14"/>
  <c r="D489" i="11"/>
  <c r="G220" i="14"/>
  <c r="D595" i="14"/>
  <c r="D436" i="10"/>
  <c r="G2095" i="5"/>
  <c r="E2268" i="10"/>
  <c r="E287" i="11"/>
  <c r="E1011" i="14"/>
  <c r="F1387" i="14"/>
  <c r="E2098" i="7"/>
  <c r="G2180" i="11"/>
  <c r="E1506" i="11"/>
  <c r="E1735" i="14"/>
  <c r="F639" i="11"/>
  <c r="E587" i="5"/>
  <c r="D1706" i="10"/>
  <c r="G1816" i="5"/>
  <c r="G758" i="11"/>
  <c r="G2024" i="5"/>
  <c r="G185" i="7"/>
  <c r="F2910" i="7"/>
  <c r="D1205" i="11"/>
  <c r="F1365" i="11"/>
  <c r="G864" i="5"/>
  <c r="F1458" i="13"/>
  <c r="D2138" i="11"/>
  <c r="G2020" i="7"/>
  <c r="D1151" i="10"/>
  <c r="D2217" i="11"/>
  <c r="E1958" i="10"/>
  <c r="D1513" i="5"/>
  <c r="E3102" i="7"/>
  <c r="F2383" i="11"/>
  <c r="G1154" i="5"/>
  <c r="D1549" i="5"/>
  <c r="F3213" i="7"/>
  <c r="E2735" i="7"/>
  <c r="G1890" i="11"/>
  <c r="G1418" i="5"/>
  <c r="E1993" i="14"/>
  <c r="E1380" i="11"/>
  <c r="F1611" i="11"/>
  <c r="F603" i="13"/>
  <c r="D1475" i="11"/>
  <c r="E469" i="14"/>
  <c r="G2338" i="11"/>
  <c r="D763" i="13"/>
  <c r="F2264" i="11"/>
  <c r="E119" i="13"/>
  <c r="F353" i="11"/>
  <c r="F408" i="7"/>
  <c r="D121" i="5"/>
  <c r="G1987" i="5"/>
  <c r="F15" i="13"/>
  <c r="G1693" i="10"/>
  <c r="D757" i="11"/>
  <c r="E155" i="10"/>
  <c r="D437" i="14"/>
  <c r="G899" i="14"/>
  <c r="D229" i="7"/>
  <c r="G1243" i="5"/>
  <c r="F609" i="11"/>
  <c r="E3016" i="7"/>
  <c r="G141" i="11"/>
  <c r="G3191" i="7"/>
  <c r="D730" i="14"/>
  <c r="F1751" i="10"/>
  <c r="D587" i="10"/>
  <c r="E1899" i="10"/>
  <c r="F1813" i="10"/>
  <c r="D749" i="11"/>
  <c r="E1560" i="14"/>
  <c r="F1357" i="11"/>
  <c r="D462" i="7"/>
  <c r="E1467" i="7"/>
  <c r="E1240" i="14"/>
  <c r="F2045" i="5"/>
  <c r="E1638" i="13"/>
  <c r="G2192" i="5"/>
  <c r="F697" i="11"/>
  <c r="F1403" i="11"/>
  <c r="E971" i="11"/>
  <c r="E1496" i="11"/>
  <c r="F546" i="10"/>
  <c r="D2409" i="11"/>
  <c r="F128" i="7"/>
  <c r="E1702" i="7"/>
  <c r="G3138" i="7"/>
  <c r="G314" i="14"/>
  <c r="E1042" i="5"/>
  <c r="E88" i="7"/>
  <c r="F1690" i="11"/>
  <c r="E1544" i="7"/>
  <c r="G1846" i="10"/>
  <c r="G660" i="14"/>
  <c r="F572" i="14"/>
  <c r="F494" i="7"/>
  <c r="E1653" i="10"/>
  <c r="E209" i="11"/>
  <c r="E158" i="11"/>
  <c r="D259" i="7"/>
  <c r="G2136" i="11"/>
  <c r="E88" i="11"/>
  <c r="E244" i="5"/>
  <c r="F2417" i="7"/>
  <c r="E1574" i="5"/>
  <c r="E439" i="7"/>
  <c r="F1421" i="5"/>
  <c r="D1964" i="7"/>
  <c r="D1396" i="5"/>
  <c r="D1455" i="14"/>
  <c r="D2026" i="7"/>
  <c r="G858" i="10"/>
  <c r="F1106" i="5"/>
  <c r="E1662" i="14"/>
  <c r="E2339" i="10"/>
  <c r="D101" i="5"/>
  <c r="G1655" i="10"/>
  <c r="F2178" i="10"/>
  <c r="F649" i="14"/>
  <c r="G1999" i="14"/>
  <c r="E640" i="5"/>
  <c r="G2645" i="7"/>
  <c r="G2399" i="10"/>
  <c r="D726" i="10"/>
  <c r="G1535" i="10"/>
  <c r="F454" i="7"/>
  <c r="E1567" i="11"/>
  <c r="E2162" i="5"/>
  <c r="D856" i="11"/>
  <c r="G1507" i="13"/>
  <c r="G2258" i="7"/>
  <c r="F3235" i="7"/>
  <c r="D1740" i="7"/>
  <c r="E1577" i="11"/>
  <c r="F1347" i="10"/>
  <c r="E265" i="5"/>
  <c r="F734" i="5"/>
  <c r="G176" i="14"/>
  <c r="G1857" i="11"/>
  <c r="F2035" i="11"/>
  <c r="D642" i="11"/>
  <c r="E1763" i="7"/>
  <c r="D1147" i="14"/>
  <c r="G1727" i="14"/>
  <c r="F480" i="11"/>
  <c r="D1430" i="7"/>
  <c r="G206" i="7"/>
  <c r="F3207" i="7"/>
  <c r="E467" i="5"/>
  <c r="E1580" i="10"/>
  <c r="D1116" i="14"/>
  <c r="D793" i="11"/>
  <c r="F2039" i="10"/>
  <c r="F3131" i="7"/>
  <c r="D2190" i="11"/>
  <c r="E1205" i="10"/>
  <c r="F1383" i="7"/>
  <c r="G65" i="10"/>
  <c r="F1650" i="11"/>
  <c r="G650" i="11"/>
  <c r="G29" i="7"/>
  <c r="E2384" i="11"/>
  <c r="E427" i="14"/>
  <c r="D2246" i="11"/>
  <c r="F405" i="14"/>
  <c r="E1396" i="5"/>
  <c r="F2690" i="7"/>
  <c r="F1038" i="5"/>
  <c r="G1180" i="5"/>
  <c r="E352" i="14"/>
  <c r="D1703" i="11"/>
  <c r="E1193" i="11"/>
  <c r="E1105" i="11"/>
  <c r="E61" i="14"/>
  <c r="G70" i="5"/>
  <c r="D2223" i="5"/>
  <c r="D1220" i="10"/>
  <c r="D982" i="11"/>
  <c r="E70" i="5"/>
  <c r="E1016" i="10"/>
  <c r="G1175" i="14"/>
  <c r="E811" i="10"/>
  <c r="F614" i="5"/>
  <c r="G1338" i="5"/>
  <c r="D1729" i="10"/>
  <c r="F2697" i="7"/>
  <c r="D2031" i="5"/>
  <c r="G1914" i="7"/>
  <c r="G232" i="13"/>
  <c r="D832" i="11"/>
  <c r="G84" i="13"/>
  <c r="G262" i="7"/>
  <c r="D1605" i="11"/>
  <c r="F1764" i="14"/>
  <c r="D2312" i="11"/>
  <c r="F1785" i="11"/>
  <c r="G1522" i="13"/>
  <c r="D148" i="5"/>
  <c r="D1471" i="5"/>
  <c r="G382" i="7"/>
  <c r="E1708" i="14"/>
  <c r="F1080" i="10"/>
  <c r="E1758" i="10"/>
  <c r="E1638" i="7"/>
  <c r="D350" i="14"/>
  <c r="G4" i="5"/>
  <c r="F74" i="11"/>
  <c r="G1755" i="7"/>
  <c r="G1625" i="5"/>
  <c r="F1386" i="14"/>
  <c r="G963" i="5"/>
  <c r="E1861" i="11"/>
  <c r="G1536" i="5"/>
  <c r="G1968" i="14"/>
  <c r="G440" i="5"/>
  <c r="F1515" i="13"/>
  <c r="F2383" i="7"/>
  <c r="F153" i="10"/>
  <c r="E1187" i="10"/>
  <c r="F1027" i="14"/>
  <c r="F420" i="5"/>
  <c r="E556" i="11"/>
  <c r="G3394" i="7"/>
  <c r="G2203" i="11"/>
  <c r="D530" i="11"/>
  <c r="F1802" i="7"/>
  <c r="E995" i="10"/>
  <c r="E593" i="5"/>
  <c r="G645" i="14"/>
  <c r="D1410" i="5"/>
  <c r="F1173" i="14"/>
  <c r="F2612" i="7"/>
  <c r="E1755" i="10"/>
  <c r="G658" i="10"/>
  <c r="F2243" i="5"/>
  <c r="D3192" i="7"/>
  <c r="D1647" i="7"/>
  <c r="G2236" i="7"/>
  <c r="G893" i="14"/>
  <c r="E1305" i="5"/>
  <c r="E2198" i="11"/>
  <c r="G3338" i="7"/>
  <c r="E2251" i="11"/>
  <c r="E1192" i="11"/>
  <c r="G2255" i="10"/>
  <c r="G406" i="11"/>
  <c r="D385" i="13"/>
  <c r="F966" i="11"/>
  <c r="D1461" i="11"/>
  <c r="D1631" i="14"/>
  <c r="G1207" i="11"/>
  <c r="G2024" i="11"/>
  <c r="F1646" i="5"/>
  <c r="F223" i="10"/>
  <c r="E285" i="7"/>
  <c r="F2252" i="5"/>
  <c r="F1619" i="11"/>
  <c r="F1768" i="11"/>
  <c r="D656" i="14"/>
  <c r="F434" i="5"/>
  <c r="E42" i="7"/>
  <c r="G1858" i="14"/>
  <c r="F3001" i="7"/>
  <c r="G861" i="11"/>
  <c r="F2376" i="10"/>
  <c r="E2224" i="10"/>
  <c r="F2258" i="5"/>
  <c r="D1407" i="11"/>
  <c r="F1720" i="10"/>
  <c r="D1973" i="11"/>
  <c r="G560" i="5"/>
  <c r="F1125" i="10"/>
  <c r="F1755" i="5"/>
  <c r="D813" i="13"/>
  <c r="G469" i="7"/>
  <c r="F2280" i="10"/>
  <c r="D145" i="7"/>
  <c r="G1291" i="5"/>
  <c r="D1623" i="14"/>
  <c r="F175" i="14"/>
  <c r="E1410" i="7"/>
  <c r="G648" i="14"/>
  <c r="G875" i="10"/>
  <c r="E1493" i="10"/>
  <c r="E1600" i="5"/>
  <c r="F1326" i="11"/>
  <c r="D1674" i="5"/>
  <c r="G2744" i="7"/>
  <c r="F1976" i="10"/>
  <c r="D1968" i="10"/>
  <c r="F1081" i="5"/>
  <c r="F545" i="11"/>
  <c r="E1538" i="10"/>
  <c r="G2244" i="7"/>
  <c r="D183" i="7"/>
  <c r="D3172" i="7"/>
  <c r="F1290" i="13"/>
  <c r="E845" i="10"/>
  <c r="F2375" i="7"/>
  <c r="E74" i="7"/>
  <c r="D2094" i="7"/>
  <c r="E356" i="14"/>
  <c r="D944" i="5"/>
  <c r="E2328" i="7"/>
  <c r="F238" i="5"/>
  <c r="F1065" i="5"/>
  <c r="E409" i="10"/>
  <c r="E2247" i="7"/>
  <c r="E1031" i="11"/>
  <c r="F352" i="14"/>
  <c r="D2658" i="7"/>
  <c r="D1071" i="14"/>
  <c r="F705" i="5"/>
  <c r="E1326" i="14"/>
  <c r="E1649" i="11"/>
  <c r="F1089" i="5"/>
  <c r="E1095" i="5"/>
  <c r="D735" i="14"/>
  <c r="G590" i="13"/>
  <c r="G1036" i="13"/>
  <c r="G543" i="5"/>
  <c r="D809" i="11"/>
  <c r="F2490" i="7"/>
  <c r="F350" i="7"/>
  <c r="G2171" i="11"/>
  <c r="F2312" i="7"/>
  <c r="D2697" i="7"/>
  <c r="F1307" i="10"/>
  <c r="F1633" i="5"/>
  <c r="G1333" i="14"/>
  <c r="G2101" i="7"/>
  <c r="G876" i="11"/>
  <c r="F2266" i="10"/>
  <c r="G869" i="11"/>
  <c r="E2685" i="7"/>
  <c r="G984" i="10"/>
  <c r="E1751" i="13"/>
  <c r="E1061" i="13"/>
  <c r="G2576" i="7"/>
  <c r="G1032" i="10"/>
  <c r="E1565" i="11"/>
  <c r="E1472" i="10"/>
  <c r="G8" i="14"/>
  <c r="D878" i="10"/>
  <c r="D1736" i="7"/>
  <c r="D483" i="11"/>
  <c r="F1714" i="11"/>
  <c r="E2259" i="5"/>
  <c r="G2079" i="7"/>
  <c r="D2450" i="7"/>
  <c r="F114" i="10"/>
  <c r="E1107" i="10"/>
  <c r="E313" i="11"/>
  <c r="F893" i="13"/>
  <c r="E1609" i="11"/>
  <c r="F1335" i="14"/>
  <c r="E242" i="10"/>
  <c r="D1266" i="14"/>
  <c r="G1829" i="14"/>
  <c r="D1444" i="10"/>
  <c r="E1869" i="7"/>
  <c r="F659" i="13"/>
  <c r="G2403" i="7"/>
  <c r="D754" i="13"/>
  <c r="E507" i="5"/>
  <c r="E1031" i="14"/>
  <c r="G485" i="5"/>
  <c r="E2124" i="11"/>
  <c r="D1843" i="11"/>
  <c r="F2057" i="11"/>
  <c r="D1942" i="5"/>
  <c r="E2226" i="11"/>
  <c r="F980" i="10"/>
  <c r="F1540" i="14"/>
  <c r="E952" i="13"/>
  <c r="D1015" i="14"/>
  <c r="G1462" i="13"/>
  <c r="F1466" i="10"/>
  <c r="F854" i="13"/>
  <c r="E2370" i="10"/>
  <c r="D3187" i="7"/>
  <c r="E1978" i="11"/>
  <c r="G1802" i="10"/>
  <c r="G1591" i="13"/>
  <c r="D2592" i="7"/>
  <c r="D832" i="5"/>
  <c r="E975" i="10"/>
  <c r="F2013" i="10"/>
  <c r="G3018" i="7"/>
  <c r="D1923" i="10"/>
  <c r="G1801" i="10"/>
  <c r="G367" i="7"/>
  <c r="E1863" i="11"/>
  <c r="G1254" i="11"/>
  <c r="D468" i="10"/>
  <c r="F839" i="10"/>
  <c r="E398" i="7"/>
  <c r="G1145" i="14"/>
  <c r="G1562" i="10"/>
  <c r="D2123" i="10"/>
  <c r="G1675" i="7"/>
  <c r="F109" i="10"/>
  <c r="D3165" i="7"/>
  <c r="D1310" i="14"/>
  <c r="D251" i="11"/>
  <c r="D2585" i="7"/>
  <c r="D2026" i="11"/>
  <c r="E318" i="5"/>
  <c r="F163" i="11"/>
  <c r="D956" i="14"/>
  <c r="E1073" i="14"/>
  <c r="D1682" i="13"/>
  <c r="D1972" i="5"/>
  <c r="G1518" i="5"/>
  <c r="E1351" i="14"/>
  <c r="D3327" i="7"/>
  <c r="E550" i="5"/>
  <c r="F2196" i="10"/>
  <c r="D1677" i="5"/>
  <c r="G816" i="13"/>
  <c r="D2375" i="10"/>
  <c r="D577" i="11"/>
  <c r="F176" i="14"/>
  <c r="F1899" i="11"/>
  <c r="E1851" i="14"/>
  <c r="E1093" i="13"/>
  <c r="E46" i="11"/>
  <c r="E1219" i="10"/>
  <c r="D96" i="7"/>
  <c r="D3420" i="7"/>
  <c r="E1392" i="5"/>
  <c r="D191" i="13"/>
  <c r="F1553" i="11"/>
  <c r="E1469" i="10"/>
  <c r="F45" i="7"/>
  <c r="G2156" i="5"/>
  <c r="G378" i="11"/>
  <c r="G99" i="7"/>
  <c r="F1313" i="11"/>
  <c r="G1381" i="11"/>
  <c r="D1094" i="10"/>
  <c r="E513" i="14"/>
  <c r="D306" i="10"/>
  <c r="F60" i="7"/>
  <c r="G1824" i="5"/>
  <c r="E1330" i="13"/>
  <c r="E160" i="11"/>
  <c r="D2575" i="7"/>
  <c r="E1698" i="7"/>
  <c r="E299" i="7"/>
  <c r="F2281" i="11"/>
  <c r="F994" i="11"/>
  <c r="E3436" i="7"/>
  <c r="E1034" i="10"/>
  <c r="D1092" i="10"/>
  <c r="D1790" i="11"/>
  <c r="D3057" i="7"/>
  <c r="D695" i="10"/>
  <c r="D1199" i="13"/>
  <c r="E2712" i="7"/>
  <c r="G1226" i="10"/>
  <c r="E1671" i="7"/>
  <c r="G663" i="5"/>
  <c r="F812" i="11"/>
  <c r="G1043" i="14"/>
  <c r="F2076" i="11"/>
  <c r="G384" i="14"/>
  <c r="E532" i="14"/>
  <c r="G384" i="5"/>
  <c r="E2644" i="7"/>
  <c r="D2620" i="7"/>
  <c r="F12" i="14"/>
  <c r="G2711" i="7"/>
  <c r="E460" i="11"/>
  <c r="E1810" i="11"/>
  <c r="G1155" i="11"/>
  <c r="E1506" i="7"/>
  <c r="G2455" i="10"/>
  <c r="E227" i="7"/>
  <c r="F1009" i="14"/>
  <c r="G133" i="11"/>
  <c r="F1544" i="7"/>
  <c r="D1678" i="11"/>
  <c r="D2090" i="10"/>
  <c r="D1194" i="10"/>
  <c r="F1495" i="7"/>
  <c r="F1640" i="7"/>
  <c r="E569" i="5"/>
  <c r="G1740" i="10"/>
  <c r="G162" i="13"/>
  <c r="E699" i="14"/>
  <c r="F371" i="5"/>
  <c r="E429" i="10"/>
  <c r="E2133" i="10"/>
  <c r="E1553" i="5"/>
  <c r="D879" i="11"/>
  <c r="E622" i="14"/>
  <c r="D1680" i="7"/>
  <c r="F1455" i="11"/>
  <c r="D1366" i="5"/>
  <c r="F512" i="10"/>
  <c r="G201" i="13"/>
  <c r="F467" i="14"/>
  <c r="E1944" i="5"/>
  <c r="D3232" i="7"/>
  <c r="E757" i="11"/>
  <c r="F744" i="14"/>
  <c r="G1399" i="5"/>
  <c r="G888" i="13"/>
  <c r="F3283" i="7"/>
  <c r="F2349" i="7"/>
  <c r="F3055" i="7"/>
  <c r="F298" i="7"/>
  <c r="D52" i="5"/>
  <c r="G885" i="5"/>
  <c r="G821" i="14"/>
  <c r="E1704" i="10"/>
  <c r="D2343" i="7"/>
  <c r="E1888" i="7"/>
  <c r="D1894" i="14"/>
  <c r="F2428" i="11"/>
  <c r="D1564" i="11"/>
  <c r="G216" i="7"/>
  <c r="D2418" i="11"/>
  <c r="F306" i="7"/>
  <c r="G1794" i="10"/>
  <c r="E1652" i="11"/>
  <c r="F131" i="13"/>
  <c r="F210" i="7"/>
  <c r="E1931" i="7"/>
  <c r="F3058" i="7"/>
  <c r="G1638" i="11"/>
  <c r="E671" i="5"/>
  <c r="F1387" i="5"/>
  <c r="D2128" i="5"/>
  <c r="E2913" i="7"/>
  <c r="E393" i="11"/>
  <c r="D1984" i="10"/>
  <c r="G807" i="11"/>
  <c r="D1966" i="14"/>
  <c r="D1494" i="14"/>
  <c r="F1953" i="11"/>
  <c r="F106" i="10"/>
  <c r="F69" i="13"/>
  <c r="G1446" i="11"/>
  <c r="E1141" i="11"/>
  <c r="F1856" i="7"/>
  <c r="G167" i="13"/>
  <c r="D2018" i="5"/>
  <c r="D2071" i="10"/>
  <c r="E15" i="14"/>
  <c r="D466" i="10"/>
  <c r="F327" i="7"/>
  <c r="G616" i="11"/>
  <c r="G981" i="14"/>
  <c r="F1280" i="10"/>
  <c r="G1391" i="13"/>
  <c r="G707" i="10"/>
  <c r="D1392" i="11"/>
  <c r="F51" i="11"/>
  <c r="E1912" i="11"/>
  <c r="D1252" i="13"/>
  <c r="D1179" i="14"/>
  <c r="D1967" i="5"/>
  <c r="E3356" i="7"/>
  <c r="G1720" i="5"/>
  <c r="G148" i="13"/>
  <c r="F890" i="11"/>
  <c r="G230" i="10"/>
  <c r="E1504" i="14"/>
  <c r="D1964" i="11"/>
  <c r="D3275" i="7"/>
  <c r="F1156" i="5"/>
  <c r="D78" i="7"/>
  <c r="F1668" i="13"/>
  <c r="G2689" i="7"/>
  <c r="G1524" i="14"/>
  <c r="E1336" i="10"/>
  <c r="E197" i="11"/>
  <c r="E1493" i="13"/>
  <c r="D1704" i="14"/>
  <c r="F742" i="5"/>
  <c r="F1166" i="10"/>
  <c r="E1484" i="10"/>
  <c r="D1761" i="13"/>
  <c r="G2067" i="10"/>
  <c r="D1991" i="14"/>
  <c r="E2153" i="5"/>
  <c r="F2957" i="7"/>
  <c r="D1288" i="5"/>
  <c r="E496" i="7"/>
  <c r="F927" i="11"/>
  <c r="G1453" i="7"/>
  <c r="F543" i="14"/>
  <c r="D1164" i="5"/>
  <c r="G1446" i="5"/>
  <c r="E833" i="5"/>
  <c r="F1993" i="11"/>
  <c r="D1543" i="5"/>
  <c r="F2058" i="10"/>
  <c r="F296" i="7"/>
  <c r="F143" i="7"/>
  <c r="E1079" i="10"/>
  <c r="F2949" i="7"/>
  <c r="G1268" i="14"/>
  <c r="F756" i="14"/>
  <c r="D2092" i="5"/>
  <c r="F303" i="11"/>
  <c r="E2808" i="7"/>
  <c r="F1853" i="10"/>
  <c r="E1289" i="11"/>
  <c r="G2021" i="7"/>
  <c r="D376" i="5"/>
  <c r="D2292" i="10"/>
  <c r="G1294" i="14"/>
  <c r="E718" i="5"/>
  <c r="D3242" i="7"/>
  <c r="E842" i="5"/>
  <c r="G1491" i="14"/>
  <c r="G2462" i="10"/>
  <c r="E1596" i="10"/>
  <c r="E2676" i="7"/>
  <c r="E1404" i="10"/>
  <c r="F2203" i="10"/>
  <c r="E806" i="14"/>
  <c r="F2384" i="11"/>
  <c r="F2823" i="7"/>
  <c r="E1502" i="14"/>
  <c r="F2137" i="7"/>
  <c r="E336" i="14"/>
  <c r="G1147" i="13"/>
  <c r="G460" i="7"/>
  <c r="D180" i="10"/>
  <c r="G1016" i="14"/>
  <c r="F432" i="11"/>
  <c r="E657" i="14"/>
  <c r="D1712" i="14"/>
  <c r="E1875" i="10"/>
  <c r="D422" i="11"/>
  <c r="F1486" i="7"/>
  <c r="D1140" i="10"/>
  <c r="G422" i="14"/>
  <c r="E1933" i="7"/>
  <c r="F1036" i="10"/>
  <c r="G2059" i="7"/>
  <c r="D808" i="11"/>
  <c r="D247" i="11"/>
  <c r="D2537" i="7"/>
  <c r="D2058" i="11"/>
  <c r="G1734" i="10"/>
  <c r="G458" i="11"/>
  <c r="D1708" i="13"/>
  <c r="F1830" i="14"/>
  <c r="E928" i="5"/>
  <c r="G242" i="14"/>
  <c r="F1466" i="7"/>
  <c r="D2964" i="7"/>
  <c r="D1278" i="11"/>
  <c r="G1552" i="14"/>
  <c r="F1870" i="11"/>
  <c r="F1411" i="5"/>
  <c r="E1636" i="14"/>
  <c r="G1276" i="11"/>
  <c r="D1440" i="14"/>
  <c r="D1330" i="11"/>
  <c r="D1646" i="7"/>
  <c r="E445" i="11"/>
  <c r="F2387" i="10"/>
  <c r="G1166" i="5"/>
  <c r="G86" i="7"/>
  <c r="D84" i="13"/>
  <c r="F356" i="5"/>
  <c r="F1300" i="14"/>
  <c r="F2272" i="10"/>
  <c r="E792" i="5"/>
  <c r="E2379" i="7"/>
  <c r="D71" i="11"/>
  <c r="E1183" i="10"/>
  <c r="G2439" i="10"/>
  <c r="G274" i="7"/>
  <c r="G2128" i="7"/>
  <c r="F1159" i="5"/>
  <c r="G1934" i="14"/>
  <c r="D212" i="13"/>
  <c r="E2221" i="10"/>
  <c r="D1991" i="10"/>
  <c r="G228" i="10"/>
  <c r="D337" i="14"/>
  <c r="D459" i="14"/>
  <c r="E1356" i="10"/>
  <c r="G1423" i="7"/>
  <c r="D1627" i="7"/>
  <c r="F1717" i="5"/>
  <c r="F1337" i="7"/>
  <c r="E1932" i="5"/>
  <c r="D2329" i="11"/>
  <c r="D1235" i="11"/>
  <c r="F1456" i="10"/>
  <c r="D1492" i="11"/>
  <c r="G486" i="5"/>
  <c r="D1023" i="5"/>
  <c r="D2160" i="7"/>
  <c r="F494" i="14"/>
  <c r="D1272" i="5"/>
  <c r="F1136" i="10"/>
  <c r="F2288" i="11"/>
  <c r="F626" i="11"/>
  <c r="D238" i="11"/>
  <c r="E148" i="11"/>
  <c r="E1740" i="10"/>
  <c r="F1063" i="5"/>
  <c r="E1543" i="13"/>
  <c r="G2335" i="11"/>
  <c r="G1903" i="11"/>
  <c r="E3475" i="7"/>
  <c r="E456" i="13"/>
  <c r="G2931" i="7"/>
  <c r="F1593" i="11"/>
  <c r="G870" i="13"/>
  <c r="F1778" i="7"/>
  <c r="F30" i="14"/>
  <c r="D877" i="5"/>
  <c r="F1964" i="5"/>
  <c r="E1214" i="13"/>
  <c r="E1036" i="5"/>
  <c r="G1472" i="10"/>
  <c r="F1837" i="7"/>
  <c r="F1883" i="7"/>
  <c r="D1575" i="14"/>
  <c r="G1363" i="11"/>
  <c r="E1937" i="14"/>
  <c r="G1271" i="7"/>
  <c r="F378" i="5"/>
  <c r="G696" i="10"/>
  <c r="G2405" i="7"/>
  <c r="F2237" i="11"/>
  <c r="D1189" i="10"/>
  <c r="G851" i="10"/>
  <c r="E964" i="13"/>
  <c r="F1610" i="10"/>
  <c r="F2672" i="7"/>
  <c r="D1122" i="5"/>
  <c r="E315" i="10"/>
  <c r="D2185" i="11"/>
  <c r="D128" i="13"/>
  <c r="F401" i="11"/>
  <c r="D953" i="13"/>
  <c r="G1619" i="14"/>
  <c r="E3304" i="7"/>
  <c r="G871" i="5"/>
  <c r="E1814" i="5"/>
  <c r="D2296" i="10"/>
  <c r="G410" i="10"/>
  <c r="G1375" i="5"/>
  <c r="D49" i="13"/>
  <c r="F245" i="10"/>
  <c r="G1573" i="14"/>
  <c r="F1251" i="14"/>
  <c r="F747" i="14"/>
  <c r="E1495" i="7"/>
  <c r="F1799" i="13"/>
  <c r="G311" i="7"/>
  <c r="D1998" i="5"/>
  <c r="G2671" i="7"/>
  <c r="D1201" i="11"/>
  <c r="E403" i="10"/>
  <c r="G235" i="7"/>
  <c r="F2155" i="5"/>
  <c r="E1513" i="13"/>
  <c r="F2413" i="10"/>
  <c r="F1196" i="14"/>
  <c r="F1744" i="5"/>
  <c r="E1729" i="7"/>
  <c r="F287" i="11"/>
  <c r="E378" i="7"/>
  <c r="F1683" i="11"/>
  <c r="D2396" i="7"/>
  <c r="F363" i="5"/>
  <c r="G2950" i="7"/>
  <c r="F356" i="14"/>
  <c r="G783" i="13"/>
  <c r="F254" i="10"/>
  <c r="G3198" i="7"/>
  <c r="G488" i="5"/>
  <c r="E2550" i="7"/>
  <c r="D2129" i="5"/>
  <c r="D2000" i="14"/>
  <c r="D190" i="5"/>
  <c r="F2088" i="10"/>
  <c r="F2813" i="7"/>
  <c r="E2118" i="7"/>
  <c r="E2416" i="7"/>
  <c r="F1179" i="10"/>
  <c r="F1913" i="14"/>
  <c r="F504" i="14"/>
  <c r="E1499" i="7"/>
  <c r="D1668" i="11"/>
  <c r="F1715" i="10"/>
  <c r="F552" i="13"/>
  <c r="D1841" i="14"/>
  <c r="E1582" i="7"/>
  <c r="G1756" i="5"/>
  <c r="D755" i="5"/>
  <c r="F525" i="11"/>
  <c r="E2227" i="11"/>
  <c r="E1243" i="14"/>
  <c r="E1502" i="13"/>
  <c r="F2023" i="10"/>
  <c r="F2871" i="7"/>
  <c r="E602" i="14"/>
  <c r="G432" i="5"/>
  <c r="G1461" i="7"/>
  <c r="D1514" i="11"/>
  <c r="G571" i="5"/>
  <c r="E1417" i="11"/>
  <c r="F689" i="5"/>
  <c r="F915" i="11"/>
  <c r="D418" i="11"/>
  <c r="G67" i="10"/>
  <c r="G163" i="10"/>
  <c r="E1976" i="5"/>
  <c r="D1782" i="7"/>
  <c r="E2594" i="7"/>
  <c r="E1290" i="5"/>
  <c r="E2343" i="7"/>
  <c r="F1433" i="5"/>
  <c r="F2195" i="10"/>
  <c r="G1407" i="14"/>
  <c r="G1465" i="13"/>
  <c r="G445" i="7"/>
  <c r="G1189" i="14"/>
  <c r="E1929" i="7"/>
  <c r="E3061" i="7"/>
  <c r="F2037" i="10"/>
  <c r="G2881" i="7"/>
  <c r="F209" i="5"/>
  <c r="E1534" i="7"/>
  <c r="D2093" i="11"/>
  <c r="F1617" i="14"/>
  <c r="E973" i="14"/>
  <c r="G2129" i="5"/>
  <c r="E2222" i="10"/>
  <c r="E2231" i="10"/>
  <c r="G2053" i="10"/>
  <c r="G1635" i="5"/>
  <c r="F199" i="11"/>
  <c r="E1930" i="14"/>
  <c r="D588" i="10"/>
  <c r="D2247" i="10"/>
  <c r="D1526" i="14"/>
  <c r="F842" i="14"/>
  <c r="D1357" i="14"/>
  <c r="G1651" i="14"/>
  <c r="F1228" i="10"/>
  <c r="D895" i="14"/>
  <c r="F655" i="5"/>
  <c r="E152" i="13"/>
  <c r="D401" i="11"/>
  <c r="F1393" i="10"/>
  <c r="F1718" i="14"/>
  <c r="D1428" i="7"/>
  <c r="E1844" i="10"/>
  <c r="F1687" i="7"/>
  <c r="G1537" i="10"/>
  <c r="D895" i="10"/>
  <c r="E417" i="11"/>
  <c r="D3312" i="7"/>
  <c r="G3427" i="7"/>
  <c r="F188" i="10"/>
  <c r="G855" i="14"/>
  <c r="D1824" i="7"/>
  <c r="G2107" i="5"/>
  <c r="D434" i="10"/>
  <c r="G674" i="10"/>
  <c r="D54" i="5"/>
  <c r="E219" i="10"/>
  <c r="D1273" i="14"/>
  <c r="E98" i="14"/>
  <c r="F2432" i="7"/>
  <c r="E3015" i="7"/>
  <c r="G1861" i="11"/>
  <c r="D843" i="11"/>
  <c r="G1697" i="7"/>
  <c r="G1582" i="5"/>
  <c r="G1419" i="7"/>
  <c r="E1994" i="7"/>
  <c r="E1405" i="5"/>
  <c r="G1493" i="7"/>
  <c r="F832" i="10"/>
  <c r="E395" i="11"/>
  <c r="F162" i="5"/>
  <c r="G660" i="13"/>
  <c r="D1271" i="7"/>
  <c r="F1644" i="10"/>
  <c r="D1137" i="11"/>
  <c r="F243" i="14"/>
  <c r="D701" i="5"/>
  <c r="F725" i="14"/>
  <c r="E1178" i="10"/>
  <c r="E1670" i="14"/>
  <c r="E1645" i="14"/>
  <c r="D176" i="10"/>
  <c r="F345" i="11"/>
  <c r="F410" i="14"/>
  <c r="G3137" i="7"/>
  <c r="E779" i="14"/>
  <c r="D1749" i="11"/>
  <c r="D2224" i="11"/>
  <c r="F1155" i="13"/>
  <c r="D241" i="7"/>
  <c r="E1729" i="5"/>
  <c r="G1096" i="14"/>
  <c r="D1447" i="5"/>
  <c r="E2250" i="7"/>
  <c r="F373" i="5"/>
  <c r="D305" i="14"/>
  <c r="F1887" i="5"/>
  <c r="D1565" i="11"/>
  <c r="D1954" i="5"/>
  <c r="F827" i="5"/>
  <c r="F799" i="5"/>
  <c r="F852" i="5"/>
  <c r="D1596" i="11"/>
  <c r="D637" i="10"/>
  <c r="D1690" i="14"/>
  <c r="G1709" i="14"/>
  <c r="D275" i="14"/>
  <c r="E241" i="7"/>
  <c r="D363" i="5"/>
  <c r="F297" i="14"/>
  <c r="G2506" i="7"/>
  <c r="E1012" i="11"/>
  <c r="E1422" i="10"/>
  <c r="F778" i="5"/>
  <c r="D1293" i="10"/>
  <c r="D457" i="11"/>
  <c r="E1329" i="7"/>
  <c r="D2260" i="11"/>
  <c r="E518" i="10"/>
  <c r="E926" i="11"/>
  <c r="G1326" i="7"/>
  <c r="E2892" i="7"/>
  <c r="D256" i="7"/>
  <c r="F1540" i="10"/>
  <c r="F209" i="10"/>
  <c r="E155" i="5"/>
  <c r="F2226" i="7"/>
  <c r="D95" i="13"/>
  <c r="F1543" i="5"/>
  <c r="D2469" i="7"/>
  <c r="E68" i="7"/>
  <c r="D829" i="13"/>
  <c r="F3299" i="7"/>
  <c r="E60" i="7"/>
  <c r="D1079" i="10"/>
  <c r="F48" i="11"/>
  <c r="E732" i="14"/>
  <c r="G2933" i="7"/>
  <c r="E2100" i="5"/>
  <c r="F1663" i="14"/>
  <c r="D480" i="5"/>
  <c r="D85" i="10"/>
  <c r="G1955" i="14"/>
  <c r="E1779" i="11"/>
  <c r="F3330" i="7"/>
  <c r="G483" i="5"/>
  <c r="G1125" i="14"/>
  <c r="D1387" i="7"/>
  <c r="D2104" i="7"/>
  <c r="E2796" i="7"/>
  <c r="F1424" i="11"/>
  <c r="F1799" i="5"/>
  <c r="G1631" i="5"/>
  <c r="F151" i="11"/>
  <c r="E89" i="5"/>
  <c r="F1264" i="5"/>
  <c r="E604" i="14"/>
  <c r="G3231" i="7"/>
  <c r="D1204" i="14"/>
  <c r="F704" i="10"/>
  <c r="E74" i="11"/>
  <c r="D2031" i="10"/>
  <c r="G1615" i="7"/>
  <c r="G891" i="5"/>
  <c r="F1901" i="11"/>
  <c r="F1453" i="10"/>
  <c r="E230" i="11"/>
  <c r="D1790" i="14"/>
  <c r="D458" i="5"/>
  <c r="G30" i="11"/>
  <c r="F1006" i="5"/>
  <c r="G2083" i="11"/>
  <c r="D1709" i="13"/>
  <c r="E1358" i="14"/>
  <c r="G136" i="10"/>
  <c r="E785" i="14"/>
  <c r="F2246" i="10"/>
  <c r="E2175" i="7"/>
  <c r="F2839" i="7"/>
  <c r="G1275" i="10"/>
  <c r="G130" i="14"/>
  <c r="G1966" i="10"/>
  <c r="G156" i="11"/>
  <c r="F1847" i="5"/>
  <c r="G1307" i="14"/>
  <c r="G2235" i="11"/>
  <c r="D1459" i="7"/>
  <c r="D544" i="10"/>
  <c r="D803" i="10"/>
  <c r="D1727" i="7"/>
  <c r="F1482" i="13"/>
  <c r="D518" i="10"/>
  <c r="E391" i="14"/>
  <c r="G2297" i="11"/>
  <c r="D1711" i="14"/>
  <c r="G2085" i="7"/>
  <c r="G1508" i="13"/>
  <c r="G191" i="5"/>
  <c r="E775" i="11"/>
  <c r="E389" i="7"/>
  <c r="D991" i="10"/>
  <c r="E1542" i="11"/>
  <c r="E1158" i="10"/>
  <c r="G2075" i="11"/>
  <c r="E1195" i="10"/>
  <c r="E90" i="14"/>
  <c r="G1738" i="10"/>
  <c r="G814" i="13"/>
  <c r="D1280" i="11"/>
  <c r="F1398" i="14"/>
  <c r="F1404" i="14"/>
  <c r="E1956" i="10"/>
  <c r="D1522" i="7"/>
  <c r="E1417" i="14"/>
  <c r="E465" i="10"/>
  <c r="D612" i="14"/>
  <c r="F2199" i="7"/>
  <c r="D1859" i="5"/>
  <c r="G484" i="11"/>
  <c r="E128" i="13"/>
  <c r="D1938" i="11"/>
  <c r="D2405" i="11"/>
  <c r="G801" i="5"/>
  <c r="E1786" i="5"/>
  <c r="G46" i="14"/>
  <c r="G136" i="7"/>
  <c r="G243" i="10"/>
  <c r="F2054" i="5"/>
  <c r="G1031" i="13"/>
  <c r="D3378" i="7"/>
  <c r="F1443" i="14"/>
  <c r="D1585" i="5"/>
  <c r="G1667" i="14"/>
  <c r="F156" i="7"/>
  <c r="G1055" i="11"/>
  <c r="E1408" i="10"/>
  <c r="G109" i="10"/>
  <c r="F788" i="11"/>
  <c r="E1755" i="7"/>
  <c r="E2558" i="7"/>
  <c r="G1838" i="5"/>
  <c r="F729" i="11"/>
  <c r="F1771" i="7"/>
  <c r="D1584" i="11"/>
  <c r="D573" i="11"/>
  <c r="D1712" i="7"/>
  <c r="D1778" i="10"/>
  <c r="D2035" i="7"/>
  <c r="F96" i="7"/>
  <c r="F2299" i="11"/>
  <c r="E1509" i="7"/>
  <c r="D3045" i="7"/>
  <c r="G2119" i="11"/>
  <c r="G1819" i="7"/>
  <c r="E492" i="11"/>
  <c r="G346" i="11"/>
  <c r="G1763" i="14"/>
  <c r="G1653" i="5"/>
  <c r="F464" i="14"/>
  <c r="E1000" i="14"/>
  <c r="D1046" i="14"/>
  <c r="E422" i="7"/>
  <c r="F608" i="14"/>
  <c r="D1646" i="14"/>
  <c r="D484" i="7"/>
  <c r="F173" i="10"/>
  <c r="E526" i="5"/>
  <c r="G844" i="14"/>
  <c r="G2166" i="5"/>
  <c r="G1303" i="11"/>
  <c r="D240" i="5"/>
  <c r="D570" i="11"/>
  <c r="G1406" i="11"/>
  <c r="F2925" i="7"/>
  <c r="F2434" i="11"/>
  <c r="E2557" i="7"/>
  <c r="G1779" i="11"/>
  <c r="G398" i="10"/>
  <c r="F1657" i="5"/>
  <c r="G1869" i="14"/>
  <c r="F1153" i="5"/>
  <c r="E2086" i="7"/>
  <c r="E1794" i="14"/>
  <c r="G1092" i="11"/>
  <c r="D423" i="5"/>
  <c r="F1895" i="10"/>
  <c r="D147" i="10"/>
  <c r="F1840" i="7"/>
  <c r="D1478" i="5"/>
  <c r="D465" i="14"/>
  <c r="E1037" i="14"/>
  <c r="E491" i="10"/>
  <c r="D1739" i="14"/>
  <c r="E1836" i="14"/>
  <c r="D2624" i="7"/>
  <c r="D484" i="11"/>
  <c r="D79" i="11"/>
  <c r="G1787" i="10"/>
  <c r="F1227" i="10"/>
  <c r="G161" i="13"/>
  <c r="D370" i="5"/>
  <c r="G827" i="5"/>
  <c r="F308" i="7"/>
  <c r="F1589" i="10"/>
  <c r="D1095" i="13"/>
  <c r="E1289" i="14"/>
  <c r="F1462" i="10"/>
  <c r="D804" i="10"/>
  <c r="E2030" i="11"/>
  <c r="E1359" i="5"/>
  <c r="F2096" i="7"/>
  <c r="E2072" i="7"/>
  <c r="E607" i="11"/>
  <c r="E1845" i="10"/>
  <c r="D2438" i="10"/>
  <c r="F265" i="11"/>
  <c r="F1069" i="5"/>
  <c r="G95" i="10"/>
  <c r="E182" i="7"/>
  <c r="D601" i="10"/>
  <c r="G3014" i="7"/>
  <c r="E735" i="10"/>
  <c r="E1021" i="14"/>
  <c r="G1634" i="5"/>
  <c r="E128" i="10"/>
  <c r="D278" i="10"/>
  <c r="G1872" i="5"/>
  <c r="E2333" i="7"/>
  <c r="E663" i="5"/>
  <c r="G2416" i="10"/>
  <c r="D2387" i="11"/>
  <c r="D1446" i="7"/>
  <c r="D1751" i="5"/>
  <c r="G2727" i="7"/>
  <c r="D3267" i="7"/>
  <c r="E1344" i="10"/>
  <c r="F2156" i="11"/>
  <c r="E778" i="10"/>
  <c r="G284" i="7"/>
  <c r="D466" i="7"/>
  <c r="F377" i="7"/>
  <c r="F191" i="14"/>
  <c r="F643" i="11"/>
  <c r="D1013" i="10"/>
  <c r="D51" i="5"/>
  <c r="F187" i="11"/>
  <c r="F1231" i="5"/>
  <c r="F1838" i="7"/>
  <c r="G1633" i="5"/>
  <c r="E818" i="13"/>
  <c r="E2368" i="10"/>
  <c r="E2046" i="10"/>
  <c r="F1297" i="14"/>
  <c r="E1452" i="13"/>
  <c r="G633" i="13"/>
  <c r="G56" i="10"/>
  <c r="D606" i="11"/>
  <c r="D967" i="11"/>
  <c r="E3447" i="7"/>
  <c r="D1255" i="13"/>
  <c r="D2199" i="7"/>
  <c r="F2019" i="11"/>
  <c r="G620" i="11"/>
  <c r="F2353" i="7"/>
  <c r="D1010" i="10"/>
  <c r="G441" i="13"/>
  <c r="D1861" i="10"/>
  <c r="D1316" i="13"/>
  <c r="E1241" i="14"/>
  <c r="G2527" i="7"/>
  <c r="F43" i="10"/>
  <c r="F1082" i="11"/>
  <c r="D2163" i="7"/>
  <c r="E1989" i="14"/>
  <c r="E1444" i="11"/>
  <c r="G1621" i="10"/>
  <c r="F777" i="14"/>
  <c r="G126" i="11"/>
  <c r="D168" i="10"/>
  <c r="G1842" i="11"/>
  <c r="G166" i="11"/>
  <c r="E219" i="7"/>
  <c r="F25" i="7"/>
  <c r="F112" i="11"/>
  <c r="G368" i="14"/>
  <c r="D1722" i="7"/>
  <c r="E1494" i="10"/>
  <c r="G2291" i="10"/>
  <c r="G1617" i="10"/>
  <c r="E207" i="11"/>
  <c r="F493" i="11"/>
  <c r="D1425" i="10"/>
  <c r="F2447" i="10"/>
  <c r="F653" i="5"/>
  <c r="D1485" i="14"/>
  <c r="F196" i="14"/>
  <c r="E2193" i="11"/>
  <c r="E382" i="13"/>
  <c r="D525" i="10"/>
  <c r="F1988" i="7"/>
  <c r="F1890" i="14"/>
  <c r="E1694" i="5"/>
  <c r="E1524" i="7"/>
  <c r="G2284" i="10"/>
  <c r="G385" i="11"/>
  <c r="F1177" i="5"/>
  <c r="D781" i="14"/>
  <c r="E713" i="10"/>
  <c r="F182" i="13"/>
  <c r="F1453" i="11"/>
  <c r="G1884" i="5"/>
  <c r="F134" i="11"/>
  <c r="E1480" i="10"/>
  <c r="D1981" i="14"/>
  <c r="F350" i="11"/>
  <c r="E1706" i="7"/>
  <c r="D2376" i="7"/>
  <c r="E1580" i="14"/>
  <c r="E1401" i="13"/>
  <c r="G949" i="14"/>
  <c r="F1764" i="5"/>
  <c r="F3375" i="7"/>
  <c r="F250" i="14"/>
  <c r="F93" i="13"/>
  <c r="G1589" i="10"/>
  <c r="F472" i="14"/>
  <c r="E1710" i="13"/>
  <c r="E1745" i="13"/>
  <c r="E236" i="7"/>
  <c r="G1736" i="13"/>
  <c r="D1201" i="10"/>
  <c r="G239" i="14"/>
  <c r="G354" i="11"/>
  <c r="F1582" i="13"/>
  <c r="E3005" i="7"/>
  <c r="G634" i="11"/>
  <c r="F2317" i="11"/>
  <c r="F738" i="5"/>
  <c r="F521" i="11"/>
  <c r="D1915" i="14"/>
  <c r="G625" i="5"/>
  <c r="F597" i="10"/>
  <c r="D98" i="13"/>
  <c r="D1637" i="5"/>
  <c r="F1359" i="10"/>
  <c r="G490" i="5"/>
  <c r="D3336" i="7"/>
  <c r="F2034" i="11"/>
  <c r="D2654" i="7"/>
  <c r="F166" i="7"/>
  <c r="D115" i="13"/>
  <c r="E824" i="10"/>
  <c r="E1655" i="7"/>
  <c r="F2174" i="10"/>
  <c r="E925" i="14"/>
  <c r="E1776" i="5"/>
  <c r="F548" i="14"/>
  <c r="F3183" i="7"/>
  <c r="G1024" i="13"/>
  <c r="F2663" i="7"/>
  <c r="G1684" i="10"/>
  <c r="E1950" i="14"/>
  <c r="D2455" i="7"/>
  <c r="F1847" i="14"/>
  <c r="E972" i="5"/>
  <c r="E3283" i="7"/>
  <c r="G2626" i="7"/>
  <c r="E2695" i="7"/>
  <c r="D1454" i="10"/>
  <c r="F1881" i="7"/>
  <c r="G1607" i="7"/>
  <c r="F1491" i="13"/>
  <c r="D1040" i="5"/>
  <c r="F974" i="14"/>
  <c r="G78" i="14"/>
  <c r="F735" i="11"/>
  <c r="E1555" i="10"/>
  <c r="F2401" i="11"/>
  <c r="E71" i="5"/>
  <c r="D942" i="5"/>
  <c r="G2718" i="7"/>
  <c r="E1967" i="5"/>
  <c r="D87" i="14"/>
  <c r="F2445" i="10"/>
  <c r="D1682" i="14"/>
  <c r="E2281" i="11"/>
  <c r="G722" i="14"/>
  <c r="F2000" i="10"/>
  <c r="E284" i="11"/>
  <c r="F27" i="10"/>
  <c r="D853" i="10"/>
  <c r="E143" i="13"/>
  <c r="G826" i="11"/>
  <c r="G1737" i="5"/>
  <c r="G2197" i="7"/>
  <c r="G167" i="7"/>
  <c r="D1064" i="14"/>
  <c r="F1885" i="11"/>
  <c r="E235" i="10"/>
  <c r="F1126" i="11"/>
  <c r="G2279" i="7"/>
  <c r="G1323" i="11"/>
  <c r="E2122" i="11"/>
  <c r="D655" i="14"/>
  <c r="G2252" i="11"/>
  <c r="E2595" i="7"/>
  <c r="D203" i="5"/>
  <c r="E1598" i="5"/>
  <c r="G2279" i="5"/>
  <c r="G123" i="14"/>
  <c r="F1587" i="5"/>
  <c r="F3407" i="7"/>
  <c r="D1508" i="14"/>
  <c r="F2316" i="7"/>
  <c r="E2551" i="7"/>
  <c r="F2866" i="7"/>
  <c r="E1096" i="11"/>
  <c r="G463" i="7"/>
  <c r="E3338" i="7"/>
  <c r="F335" i="7"/>
  <c r="F920" i="13"/>
  <c r="G246" i="7"/>
  <c r="G1643" i="5"/>
  <c r="D1689" i="13"/>
  <c r="E672" i="5"/>
  <c r="F1812" i="7"/>
  <c r="G961" i="10"/>
  <c r="E1526" i="7"/>
  <c r="D1723" i="7"/>
  <c r="G1524" i="7"/>
  <c r="F76" i="7"/>
  <c r="E1717" i="14"/>
  <c r="E589" i="10"/>
  <c r="F1072" i="5"/>
  <c r="G238" i="7"/>
  <c r="E2283" i="5"/>
  <c r="D1048" i="14"/>
  <c r="E1903" i="7"/>
  <c r="G3414" i="7"/>
  <c r="F1162" i="5"/>
  <c r="D1376" i="7"/>
  <c r="E527" i="14"/>
  <c r="G95" i="13"/>
  <c r="F1942" i="7"/>
  <c r="E1864" i="10"/>
  <c r="F1264" i="7"/>
  <c r="G864" i="14"/>
  <c r="D1885" i="10"/>
  <c r="D1618" i="13"/>
  <c r="F1670" i="10"/>
  <c r="E816" i="5"/>
  <c r="E1497" i="5"/>
  <c r="E1104" i="11"/>
  <c r="E232" i="5"/>
  <c r="G1467" i="11"/>
  <c r="E1897" i="11"/>
  <c r="D2094" i="5"/>
  <c r="D1340" i="10"/>
  <c r="G1796" i="10"/>
  <c r="F3048" i="7"/>
  <c r="F2298" i="10"/>
  <c r="G151" i="13"/>
  <c r="F3219" i="7"/>
  <c r="G246" i="14"/>
  <c r="E1714" i="7"/>
  <c r="D428" i="10"/>
  <c r="F2042" i="10"/>
  <c r="F751" i="13"/>
  <c r="F2368" i="11"/>
  <c r="G1105" i="11"/>
  <c r="F337" i="5"/>
  <c r="F1943" i="14"/>
  <c r="E1927" i="10"/>
  <c r="G1085" i="10"/>
  <c r="F1252" i="10"/>
  <c r="F1383" i="14"/>
  <c r="E2363" i="11"/>
  <c r="F62" i="11"/>
  <c r="G742" i="11"/>
  <c r="D2943" i="7"/>
  <c r="G2218" i="7"/>
  <c r="D1326" i="11"/>
  <c r="E375" i="11"/>
  <c r="G1614" i="5"/>
  <c r="D115" i="10"/>
  <c r="G2322" i="7"/>
  <c r="G16" i="13"/>
  <c r="E399" i="11"/>
  <c r="G742" i="10"/>
  <c r="E1990" i="10"/>
  <c r="E1795" i="5"/>
  <c r="F1727" i="11"/>
  <c r="D1654" i="13"/>
  <c r="E2329" i="7"/>
  <c r="D1970" i="10"/>
  <c r="D2109" i="5"/>
  <c r="F3298" i="7"/>
  <c r="G775" i="14"/>
  <c r="D2092" i="11"/>
  <c r="F119" i="5"/>
  <c r="G94" i="11"/>
  <c r="E775" i="13"/>
  <c r="E737" i="14"/>
  <c r="G1230" i="11"/>
  <c r="F187" i="13"/>
  <c r="E1184" i="13"/>
  <c r="E1805" i="14"/>
  <c r="D2729" i="7"/>
  <c r="G1594" i="10"/>
  <c r="G1220" i="11"/>
  <c r="D1796" i="5"/>
  <c r="F328" i="14"/>
  <c r="F866" i="11"/>
  <c r="D310" i="11"/>
  <c r="D1518" i="7"/>
  <c r="D747" i="11"/>
  <c r="F711" i="11"/>
  <c r="F955" i="13"/>
  <c r="G2150" i="11"/>
  <c r="D158" i="14"/>
  <c r="E94" i="14"/>
  <c r="G726" i="5"/>
  <c r="D1962" i="10"/>
  <c r="D1471" i="7"/>
  <c r="F997" i="14"/>
  <c r="G1748" i="5"/>
  <c r="G1632" i="14"/>
  <c r="E630" i="10"/>
  <c r="G2362" i="11"/>
  <c r="D560" i="11"/>
  <c r="G2233" i="10"/>
  <c r="F1732" i="13"/>
  <c r="F942" i="13"/>
  <c r="E1957" i="10"/>
  <c r="F1216" i="11"/>
  <c r="E1832" i="5"/>
  <c r="E1581" i="13"/>
  <c r="F862" i="10"/>
  <c r="E2292" i="11"/>
  <c r="G1866" i="5"/>
  <c r="F1779" i="10"/>
  <c r="G2224" i="10"/>
  <c r="D342" i="11"/>
  <c r="G575" i="11"/>
  <c r="F2419" i="11"/>
  <c r="G2056" i="11"/>
  <c r="E3307" i="7"/>
  <c r="E1259" i="11"/>
  <c r="D524" i="10"/>
  <c r="F451" i="11"/>
  <c r="F274" i="7"/>
  <c r="F813" i="5"/>
  <c r="D653" i="11"/>
  <c r="D334" i="5"/>
  <c r="G251" i="10"/>
  <c r="G1253" i="14"/>
  <c r="G1000" i="14"/>
  <c r="F688" i="14"/>
  <c r="E910" i="14"/>
  <c r="E676" i="11"/>
  <c r="E2427" i="10"/>
  <c r="G1577" i="5"/>
  <c r="F323" i="14"/>
  <c r="F36" i="5"/>
  <c r="D685" i="5"/>
  <c r="D433" i="7"/>
  <c r="G1694" i="11"/>
  <c r="G1551" i="11"/>
  <c r="D2254" i="7"/>
  <c r="G1925" i="10"/>
  <c r="F2265" i="11"/>
  <c r="G1452" i="5"/>
  <c r="F2290" i="11"/>
  <c r="E378" i="5"/>
  <c r="G2117" i="7"/>
  <c r="D2124" i="7"/>
  <c r="D737" i="14"/>
  <c r="D2380" i="7"/>
  <c r="F1475" i="11"/>
  <c r="E3404" i="7"/>
  <c r="F2057" i="10"/>
  <c r="F135" i="10"/>
  <c r="E2158" i="10"/>
  <c r="F116" i="13"/>
  <c r="D205" i="10"/>
  <c r="D2305" i="11"/>
  <c r="E1687" i="5"/>
  <c r="D1506" i="7"/>
  <c r="D2529" i="7"/>
  <c r="F1720" i="5"/>
  <c r="F38" i="5"/>
  <c r="G1073" i="14"/>
  <c r="G205" i="14"/>
  <c r="E217" i="14"/>
  <c r="D2210" i="11"/>
  <c r="G635" i="13"/>
  <c r="D1759" i="7"/>
  <c r="F385" i="10"/>
  <c r="G99" i="11"/>
  <c r="G715" i="14"/>
  <c r="D356" i="14"/>
  <c r="F993" i="14"/>
  <c r="G2375" i="10"/>
  <c r="E1714" i="13"/>
  <c r="F1986" i="14"/>
  <c r="G664" i="11"/>
  <c r="E1895" i="11"/>
  <c r="E617" i="14"/>
  <c r="G1950" i="5"/>
  <c r="G17" i="7"/>
  <c r="F3292" i="7"/>
  <c r="E712" i="13"/>
  <c r="F1167" i="11"/>
  <c r="F1772" i="11"/>
  <c r="F1099" i="10"/>
  <c r="F90" i="7"/>
  <c r="F953" i="5"/>
  <c r="F1490" i="14"/>
  <c r="F2319" i="7"/>
  <c r="F1125" i="14"/>
  <c r="F366" i="10"/>
  <c r="F2279" i="5"/>
  <c r="D346" i="10"/>
  <c r="E477" i="11"/>
  <c r="D1127" i="11"/>
  <c r="E1839" i="11"/>
  <c r="F1273" i="10"/>
  <c r="G281" i="5"/>
  <c r="F262" i="14"/>
  <c r="E339" i="14"/>
  <c r="D2361" i="10"/>
  <c r="E1121" i="14"/>
  <c r="D2683" i="7"/>
  <c r="G1685" i="5"/>
  <c r="D903" i="11"/>
  <c r="D523" i="5"/>
  <c r="F1327" i="14"/>
  <c r="F2308" i="7"/>
  <c r="G1127" i="14"/>
  <c r="G1614" i="13"/>
  <c r="F1242" i="14"/>
  <c r="G1561" i="11"/>
  <c r="F2805" i="7"/>
  <c r="G116" i="5"/>
  <c r="F1123" i="11"/>
  <c r="E3087" i="7"/>
  <c r="E1065" i="5"/>
  <c r="D2248" i="11"/>
  <c r="D1689" i="14"/>
  <c r="F2070" i="7"/>
  <c r="E1229" i="5"/>
  <c r="F658" i="14"/>
  <c r="D1808" i="5"/>
  <c r="F1509" i="11"/>
  <c r="F1350" i="14"/>
  <c r="E2230" i="5"/>
  <c r="D249" i="14"/>
  <c r="F2357" i="11"/>
  <c r="D1744" i="7"/>
  <c r="G191" i="14"/>
  <c r="E1964" i="10"/>
  <c r="E2057" i="7"/>
  <c r="E3364" i="7"/>
  <c r="G1749" i="14"/>
  <c r="F625" i="11"/>
  <c r="E945" i="14"/>
  <c r="F2304" i="7"/>
  <c r="F2915" i="7"/>
  <c r="E1023" i="10"/>
  <c r="E1458" i="11"/>
  <c r="F1211" i="5"/>
  <c r="G2603" i="7"/>
  <c r="D1057" i="14"/>
  <c r="F2130" i="7"/>
  <c r="G1361" i="14"/>
  <c r="D584" i="5"/>
  <c r="F1156" i="14"/>
  <c r="G1468" i="14"/>
  <c r="E1916" i="10"/>
  <c r="E425" i="7"/>
  <c r="D556" i="14"/>
  <c r="D78" i="10"/>
  <c r="E2098" i="11"/>
  <c r="D1641" i="5"/>
  <c r="E2300" i="10"/>
  <c r="E242" i="5"/>
  <c r="E935" i="10"/>
  <c r="F928" i="5"/>
  <c r="G1521" i="10"/>
  <c r="E2919" i="7"/>
  <c r="F245" i="5"/>
  <c r="F301" i="14"/>
  <c r="G1261" i="11"/>
  <c r="D731" i="11"/>
  <c r="G57" i="10"/>
  <c r="F2187" i="11"/>
  <c r="E2315" i="10"/>
  <c r="F1727" i="7"/>
  <c r="F1157" i="11"/>
  <c r="E2331" i="10"/>
  <c r="F1726" i="7"/>
  <c r="D522" i="5"/>
  <c r="G819" i="14"/>
  <c r="F391" i="11"/>
  <c r="F692" i="13"/>
  <c r="F1929" i="11"/>
  <c r="G1876" i="7"/>
  <c r="D396" i="7"/>
  <c r="F2219" i="10"/>
  <c r="E1437" i="5"/>
  <c r="D1869" i="14"/>
  <c r="F3143" i="7"/>
  <c r="G362" i="5"/>
  <c r="F2556" i="7"/>
  <c r="F1656" i="13"/>
  <c r="G1170" i="14"/>
  <c r="G1716" i="10"/>
  <c r="E364" i="7"/>
  <c r="D2325" i="7"/>
  <c r="E1584" i="13"/>
  <c r="G626" i="10"/>
  <c r="D1520" i="11"/>
  <c r="G2021" i="10"/>
  <c r="D1340" i="5"/>
  <c r="F2045" i="11"/>
  <c r="G2170" i="7"/>
  <c r="D1937" i="11"/>
  <c r="G1406" i="7"/>
  <c r="D24" i="14"/>
  <c r="E3002" i="7"/>
  <c r="G1945" i="10"/>
  <c r="E811" i="13"/>
  <c r="D674" i="11"/>
  <c r="D16" i="11"/>
  <c r="E1625" i="11"/>
  <c r="D1433" i="10"/>
  <c r="D168" i="14"/>
  <c r="E2374" i="7"/>
  <c r="D2401" i="7"/>
  <c r="F2420" i="10"/>
  <c r="E121" i="5"/>
  <c r="D757" i="10"/>
  <c r="D3037" i="7"/>
  <c r="D1021" i="11"/>
  <c r="D1013" i="11"/>
  <c r="D2313" i="10"/>
  <c r="G754" i="5"/>
  <c r="D1560" i="7"/>
  <c r="G1696" i="10"/>
  <c r="F1385" i="7"/>
  <c r="F332" i="13"/>
  <c r="F2803" i="7"/>
  <c r="G1806" i="7"/>
  <c r="D528" i="5"/>
  <c r="E793" i="11"/>
  <c r="E2112" i="7"/>
  <c r="E1570" i="13"/>
  <c r="G2277" i="10"/>
  <c r="F335" i="11"/>
  <c r="G2041" i="5"/>
  <c r="E1575" i="7"/>
  <c r="G935" i="5"/>
  <c r="G1448" i="5"/>
  <c r="G231" i="11"/>
  <c r="D2696" i="7"/>
  <c r="F910" i="13"/>
  <c r="F1398" i="11"/>
  <c r="E1450" i="5"/>
  <c r="E1402" i="7"/>
  <c r="E343" i="13"/>
  <c r="E1870" i="11"/>
  <c r="F401" i="10"/>
  <c r="D998" i="14"/>
  <c r="F1538" i="7"/>
  <c r="F1866" i="11"/>
  <c r="G1041" i="14"/>
  <c r="F2775" i="7"/>
  <c r="G151" i="5"/>
  <c r="D35" i="10"/>
  <c r="E794" i="10"/>
  <c r="D2075" i="11"/>
  <c r="D2251" i="11"/>
  <c r="G3377" i="7"/>
  <c r="E1380" i="7"/>
  <c r="E2998" i="7"/>
  <c r="F581" i="10"/>
  <c r="E625" i="5"/>
  <c r="G3128" i="7"/>
  <c r="G1430" i="14"/>
  <c r="E3168" i="7"/>
  <c r="E1056" i="5"/>
  <c r="E2307" i="11"/>
  <c r="E2033" i="11"/>
  <c r="G2031" i="5"/>
  <c r="F1729" i="5"/>
  <c r="F661" i="13"/>
  <c r="E1741" i="14"/>
  <c r="F1175" i="11"/>
  <c r="E1302" i="7"/>
  <c r="F817" i="14"/>
  <c r="F1145" i="10"/>
  <c r="E27" i="14"/>
  <c r="E599" i="10"/>
  <c r="F1559" i="14"/>
  <c r="F2159" i="5"/>
  <c r="G1397" i="10"/>
  <c r="G63" i="5"/>
  <c r="G2825" i="7"/>
  <c r="F1682" i="11"/>
  <c r="F1616" i="10"/>
  <c r="G3225" i="7"/>
  <c r="F1304" i="10"/>
  <c r="G1605" i="13"/>
  <c r="E1568" i="10"/>
  <c r="E3350" i="7"/>
  <c r="D924" i="10"/>
  <c r="G1912" i="14"/>
  <c r="G97" i="13"/>
  <c r="F556" i="11"/>
  <c r="E2883" i="7"/>
  <c r="F1247" i="10"/>
  <c r="D2029" i="10"/>
  <c r="G1729" i="14"/>
  <c r="E740" i="10"/>
  <c r="G2314" i="7"/>
  <c r="E1071" i="13"/>
  <c r="E2119" i="10"/>
  <c r="E2241" i="11"/>
  <c r="F1356" i="11"/>
  <c r="E2452" i="7"/>
  <c r="F1963" i="14"/>
  <c r="F3472" i="7"/>
  <c r="G2229" i="7"/>
  <c r="G493" i="10"/>
  <c r="F1958" i="10"/>
  <c r="F1404" i="13"/>
  <c r="E805" i="10"/>
  <c r="D311" i="11"/>
  <c r="D425" i="5"/>
  <c r="G57" i="13"/>
  <c r="E124" i="7"/>
  <c r="F2351" i="7"/>
  <c r="E1754" i="5"/>
  <c r="F1866" i="7"/>
  <c r="G1618" i="7"/>
  <c r="E2326" i="7"/>
  <c r="E1959" i="11"/>
  <c r="F2338" i="11"/>
  <c r="F2059" i="10"/>
  <c r="E3035" i="7"/>
  <c r="G1567" i="11"/>
  <c r="G155" i="10"/>
  <c r="G1728" i="11"/>
  <c r="D1370" i="7"/>
  <c r="E1906" i="7"/>
  <c r="F1772" i="10"/>
  <c r="F1112" i="14"/>
  <c r="E1520" i="11"/>
  <c r="D50" i="11"/>
  <c r="G1780" i="14"/>
  <c r="G277" i="14"/>
  <c r="F1330" i="11"/>
  <c r="E1629" i="7"/>
  <c r="F2192" i="10"/>
  <c r="E2153" i="7"/>
  <c r="F2055" i="11"/>
  <c r="F67" i="5"/>
  <c r="D773" i="5"/>
  <c r="G1449" i="5"/>
  <c r="F1258" i="14"/>
  <c r="E1514" i="11"/>
  <c r="E1061" i="5"/>
  <c r="E2217" i="11"/>
  <c r="E356" i="7"/>
  <c r="G3045" i="7"/>
  <c r="G994" i="11"/>
  <c r="D276" i="11"/>
  <c r="E1834" i="10"/>
  <c r="G164" i="5"/>
  <c r="E1411" i="11"/>
  <c r="G1986" i="5"/>
  <c r="F1605" i="14"/>
  <c r="E1046" i="5"/>
  <c r="E428" i="5"/>
  <c r="E627" i="5"/>
  <c r="D1808" i="7"/>
  <c r="G1577" i="14"/>
  <c r="F532" i="11"/>
  <c r="E2764" i="7"/>
  <c r="D1391" i="14"/>
  <c r="E1439" i="10"/>
  <c r="F973" i="10"/>
  <c r="D2668" i="7"/>
  <c r="F781" i="14"/>
  <c r="E876" i="5"/>
  <c r="G1688" i="10"/>
  <c r="F2077" i="10"/>
  <c r="G1121" i="11"/>
  <c r="D1791" i="10"/>
  <c r="E536" i="5"/>
  <c r="E1632" i="7"/>
  <c r="D513" i="10"/>
  <c r="G1058" i="14"/>
  <c r="E1128" i="11"/>
  <c r="D829" i="14"/>
  <c r="E706" i="14"/>
  <c r="D163" i="13"/>
  <c r="G1879" i="7"/>
  <c r="G2230" i="7"/>
  <c r="F2352" i="11"/>
  <c r="G2360" i="10"/>
  <c r="E155" i="14"/>
  <c r="D507" i="10"/>
  <c r="F1532" i="13"/>
  <c r="E1583" i="7"/>
  <c r="G425" i="11"/>
  <c r="F1810" i="5"/>
  <c r="F2846" i="7"/>
  <c r="E1893" i="14"/>
  <c r="E1178" i="14"/>
  <c r="E719" i="13"/>
  <c r="F55" i="13"/>
  <c r="F824" i="5"/>
  <c r="E1105" i="14"/>
  <c r="E1424" i="11"/>
  <c r="E1841" i="5"/>
  <c r="F100" i="10"/>
  <c r="F1796" i="10"/>
  <c r="D1884" i="5"/>
  <c r="D786" i="14"/>
  <c r="E3408" i="7"/>
  <c r="E406" i="14"/>
  <c r="G1895" i="5"/>
  <c r="D317" i="5"/>
  <c r="G146" i="7"/>
  <c r="E1441" i="13"/>
  <c r="F2268" i="7"/>
  <c r="D849" i="11"/>
  <c r="F307" i="14"/>
  <c r="G1833" i="10"/>
  <c r="D2087" i="7"/>
  <c r="D711" i="5"/>
  <c r="E559" i="11"/>
  <c r="F139" i="13"/>
  <c r="E2789" i="7"/>
  <c r="D1166" i="5"/>
  <c r="F3097" i="7"/>
  <c r="D132" i="5"/>
  <c r="F759" i="13"/>
  <c r="G968" i="14"/>
  <c r="G806" i="5"/>
  <c r="E1516" i="13"/>
  <c r="G1920" i="14"/>
  <c r="F1669" i="5"/>
  <c r="D37" i="11"/>
  <c r="F63" i="13"/>
  <c r="E2276" i="10"/>
  <c r="G128" i="7"/>
  <c r="F1587" i="11"/>
  <c r="D2033" i="5"/>
  <c r="D1887" i="5"/>
  <c r="D1416" i="5"/>
  <c r="E1433" i="14"/>
  <c r="D2394" i="10"/>
  <c r="F135" i="11"/>
  <c r="G1366" i="11"/>
  <c r="D581" i="5"/>
  <c r="D1698" i="7"/>
  <c r="E1588" i="7"/>
  <c r="G241" i="13"/>
  <c r="D380" i="11"/>
  <c r="D1483" i="10"/>
  <c r="F219" i="5"/>
  <c r="G858" i="5"/>
  <c r="F1474" i="11"/>
  <c r="E2474" i="7"/>
  <c r="E400" i="7"/>
  <c r="G464" i="14"/>
  <c r="E722" i="5"/>
  <c r="E1063" i="11"/>
  <c r="E975" i="11"/>
  <c r="D1332" i="10"/>
  <c r="D489" i="7"/>
  <c r="G650" i="14"/>
  <c r="F1550" i="11"/>
  <c r="F1843" i="10"/>
  <c r="G1908" i="11"/>
  <c r="E1904" i="14"/>
  <c r="E2447" i="10"/>
  <c r="E1592" i="11"/>
  <c r="D2857" i="7"/>
  <c r="G1510" i="5"/>
  <c r="F2789" i="7"/>
  <c r="F757" i="13"/>
  <c r="F3441" i="7"/>
  <c r="G2222" i="11"/>
  <c r="F2114" i="7"/>
  <c r="F2139" i="11"/>
  <c r="G2133" i="11"/>
  <c r="E1778" i="5"/>
  <c r="G1064" i="11"/>
  <c r="D32" i="7"/>
  <c r="G1289" i="14"/>
  <c r="F1054" i="5"/>
  <c r="G1486" i="14"/>
  <c r="G2582" i="7"/>
  <c r="E1145" i="14"/>
  <c r="D1458" i="14"/>
  <c r="F491" i="11"/>
  <c r="D814" i="14"/>
  <c r="D414" i="11"/>
  <c r="F234" i="13"/>
  <c r="G163" i="5"/>
  <c r="G2113" i="7"/>
  <c r="G1379" i="7"/>
  <c r="E1008" i="5"/>
  <c r="D1251" i="7"/>
  <c r="G989" i="5"/>
  <c r="E836" i="11"/>
  <c r="F2109" i="5"/>
  <c r="E207" i="7"/>
  <c r="D308" i="7"/>
  <c r="E824" i="11"/>
  <c r="D997" i="10"/>
  <c r="F574" i="11"/>
  <c r="D1641" i="11"/>
  <c r="G1537" i="5"/>
  <c r="F1172" i="11"/>
  <c r="G559" i="11"/>
  <c r="G1257" i="14"/>
  <c r="E1653" i="13"/>
  <c r="F1536" i="11"/>
  <c r="D3393" i="7"/>
  <c r="D144" i="14"/>
  <c r="G1263" i="10"/>
  <c r="E1398" i="5"/>
  <c r="G1092" i="13"/>
  <c r="F1551" i="13"/>
  <c r="E252" i="7"/>
  <c r="G2392" i="7"/>
  <c r="G1333" i="5"/>
  <c r="G2519" i="7"/>
  <c r="D1874" i="10"/>
  <c r="G172" i="10"/>
  <c r="D328" i="5"/>
  <c r="F1980" i="10"/>
  <c r="G728" i="14"/>
  <c r="E1467" i="14"/>
  <c r="G1489" i="5"/>
  <c r="D807" i="5"/>
  <c r="G1926" i="10"/>
  <c r="G1245" i="11"/>
  <c r="E2567" i="7"/>
  <c r="F439" i="14"/>
  <c r="G2642" i="7"/>
  <c r="F1444" i="14"/>
  <c r="G3000" i="7"/>
  <c r="G3476" i="7"/>
  <c r="G1645" i="10"/>
  <c r="E698" i="5"/>
  <c r="E1342" i="11"/>
  <c r="E1292" i="13"/>
  <c r="F479" i="5"/>
  <c r="E1094" i="14"/>
  <c r="G483" i="14"/>
  <c r="F127" i="13"/>
  <c r="E600" i="13"/>
  <c r="E92" i="13"/>
  <c r="F92" i="14"/>
  <c r="F1241" i="10"/>
  <c r="G1497" i="11"/>
  <c r="F2104" i="11"/>
  <c r="G2870" i="7"/>
  <c r="F2283" i="5"/>
  <c r="D1670" i="14"/>
  <c r="G343" i="11"/>
  <c r="G388" i="11"/>
  <c r="F2440" i="11"/>
  <c r="E2379" i="10"/>
  <c r="D34" i="14"/>
  <c r="G2497" i="7"/>
  <c r="G663" i="14"/>
  <c r="E1001" i="5"/>
  <c r="F1719" i="5"/>
  <c r="E1452" i="11"/>
  <c r="F2009" i="5"/>
  <c r="D1103" i="14"/>
  <c r="D1134" i="10"/>
  <c r="E106" i="11"/>
  <c r="E1605" i="13"/>
  <c r="G1614" i="14"/>
  <c r="F363" i="14"/>
  <c r="G121" i="11"/>
  <c r="E1301" i="11"/>
  <c r="E205" i="5"/>
  <c r="F2123" i="7"/>
  <c r="F1730" i="7"/>
  <c r="E1484" i="7"/>
  <c r="E1078" i="14"/>
  <c r="G2036" i="10"/>
  <c r="D561" i="14"/>
  <c r="E207" i="10"/>
  <c r="D1665" i="13"/>
  <c r="F2306" i="10"/>
  <c r="G1856" i="11"/>
  <c r="D3134" i="7"/>
  <c r="G993" i="5"/>
  <c r="D411" i="7"/>
  <c r="G1789" i="13"/>
  <c r="E2090" i="7"/>
  <c r="F2247" i="10"/>
  <c r="D1496" i="14"/>
  <c r="E131" i="7"/>
  <c r="E577" i="5"/>
  <c r="F3151" i="7"/>
  <c r="E112" i="10"/>
  <c r="G1503" i="14"/>
  <c r="F614" i="13"/>
  <c r="G1837" i="11"/>
  <c r="F1528" i="7"/>
  <c r="F2263" i="7"/>
  <c r="G3188" i="7"/>
  <c r="D2299" i="11"/>
  <c r="E491" i="11"/>
  <c r="F2207" i="10"/>
  <c r="G1558" i="7"/>
  <c r="E730" i="11"/>
  <c r="D1778" i="5"/>
  <c r="E2483" i="7"/>
  <c r="G1084" i="10"/>
  <c r="F1260" i="14"/>
  <c r="E2059" i="5"/>
  <c r="F1156" i="11"/>
  <c r="G1800" i="5"/>
  <c r="D1539" i="11"/>
  <c r="D59" i="13"/>
  <c r="G1841" i="11"/>
  <c r="G989" i="11"/>
  <c r="E1633" i="5"/>
  <c r="E1583" i="10"/>
  <c r="E560" i="5"/>
  <c r="G718" i="13"/>
  <c r="G599" i="13"/>
  <c r="F28" i="11"/>
  <c r="D3184" i="7"/>
  <c r="E788" i="5"/>
  <c r="E25" i="7"/>
  <c r="E331" i="7"/>
  <c r="E3125" i="7"/>
  <c r="G2330" i="7"/>
  <c r="F482" i="5"/>
  <c r="D531" i="5"/>
  <c r="F1449" i="5"/>
  <c r="E1440" i="14"/>
  <c r="G802" i="10"/>
  <c r="D2875" i="7"/>
  <c r="E90" i="7"/>
  <c r="G1880" i="11"/>
  <c r="D2146" i="7"/>
  <c r="G3037" i="7"/>
  <c r="G412" i="7"/>
  <c r="F236" i="5"/>
  <c r="E1645" i="11"/>
  <c r="D1906" i="7"/>
  <c r="E1344" i="14"/>
  <c r="F1402" i="14"/>
  <c r="F1562" i="11"/>
  <c r="D319" i="11"/>
  <c r="E240" i="13"/>
  <c r="D1705" i="10"/>
  <c r="G2196" i="11"/>
  <c r="E1271" i="14"/>
  <c r="E1399" i="10"/>
  <c r="D782" i="5"/>
  <c r="G1601" i="7"/>
  <c r="E1699" i="7"/>
  <c r="E122" i="11"/>
  <c r="F1428" i="14"/>
  <c r="E1697" i="10"/>
  <c r="D340" i="10"/>
  <c r="E1837" i="7"/>
  <c r="F885" i="13"/>
  <c r="G1610" i="7"/>
  <c r="E1591" i="13"/>
  <c r="D1648" i="11"/>
  <c r="F1903" i="7"/>
  <c r="D1695" i="14"/>
  <c r="D1696" i="7"/>
  <c r="D1685" i="11"/>
  <c r="E880" i="14"/>
  <c r="D1454" i="5"/>
  <c r="G267" i="11"/>
  <c r="F980" i="11"/>
  <c r="D1417" i="14"/>
  <c r="F74" i="14"/>
  <c r="D1921" i="5"/>
  <c r="E1426" i="14"/>
  <c r="G692" i="10"/>
  <c r="E2053" i="10"/>
  <c r="F170" i="10"/>
  <c r="E1768" i="14"/>
  <c r="G1596" i="7"/>
  <c r="G2995" i="7"/>
  <c r="D518" i="14"/>
  <c r="F1981" i="5"/>
  <c r="E1642" i="13"/>
  <c r="E861" i="14"/>
  <c r="G49" i="11"/>
  <c r="E1389" i="13"/>
  <c r="F41" i="10"/>
  <c r="G3199" i="7"/>
  <c r="F429" i="11"/>
  <c r="D650" i="10"/>
  <c r="G749" i="14"/>
  <c r="F1713" i="14"/>
  <c r="F1590" i="7"/>
  <c r="F1501" i="5"/>
  <c r="F2217" i="7"/>
  <c r="E332" i="7"/>
  <c r="E200" i="5"/>
  <c r="F2151" i="11"/>
  <c r="E1250" i="14"/>
  <c r="F254" i="14"/>
  <c r="E916" i="5"/>
  <c r="G2320" i="7"/>
  <c r="D746" i="14"/>
  <c r="F235" i="7"/>
  <c r="D3138" i="7"/>
  <c r="E743" i="5"/>
  <c r="E896" i="14"/>
  <c r="G1163" i="14"/>
  <c r="D426" i="5"/>
  <c r="G2492" i="7"/>
  <c r="E2430" i="10"/>
  <c r="D2176" i="7"/>
  <c r="D2627" i="7"/>
  <c r="E601" i="14"/>
  <c r="F957" i="5"/>
  <c r="G1617" i="11"/>
  <c r="F1355" i="11"/>
  <c r="D107" i="5"/>
  <c r="G1602" i="11"/>
  <c r="F751" i="14"/>
  <c r="F1556" i="10"/>
  <c r="G1634" i="11"/>
  <c r="G1075" i="5"/>
  <c r="G3224" i="7"/>
  <c r="D965" i="14"/>
  <c r="F716" i="5"/>
  <c r="D2059" i="11"/>
  <c r="G1724" i="11"/>
  <c r="D1525" i="7"/>
  <c r="F577" i="14"/>
  <c r="E3325" i="7"/>
  <c r="D1768" i="7"/>
  <c r="E230" i="7"/>
  <c r="E436" i="11"/>
  <c r="E2084" i="5"/>
  <c r="F1113" i="14"/>
  <c r="F401" i="14"/>
  <c r="D857" i="13"/>
  <c r="D1819" i="14"/>
  <c r="F1228" i="13"/>
  <c r="D1193" i="11"/>
  <c r="E1447" i="13"/>
  <c r="F267" i="14"/>
  <c r="E2192" i="10"/>
  <c r="G1378" i="11"/>
  <c r="D1744" i="10"/>
  <c r="D1160" i="13"/>
  <c r="D1891" i="14"/>
  <c r="E244" i="14"/>
  <c r="E2264" i="10"/>
  <c r="E609" i="5"/>
  <c r="F70" i="5"/>
  <c r="F1816" i="14"/>
  <c r="E515" i="14"/>
  <c r="E847" i="10"/>
  <c r="D1390" i="5"/>
  <c r="E1098" i="10"/>
  <c r="D2227" i="11"/>
  <c r="G2214" i="7"/>
  <c r="D1795" i="5"/>
  <c r="D463" i="14"/>
  <c r="F784" i="11"/>
  <c r="F436" i="5"/>
  <c r="E119" i="10"/>
  <c r="E1957" i="5"/>
  <c r="D957" i="11"/>
  <c r="D2162" i="10"/>
  <c r="G151" i="11"/>
  <c r="G2657" i="7"/>
  <c r="E1479" i="7"/>
  <c r="G31" i="11"/>
  <c r="G1443" i="5"/>
  <c r="D1793" i="11"/>
  <c r="G1662" i="5"/>
  <c r="E2342" i="11"/>
  <c r="F308" i="14"/>
  <c r="E521" i="11"/>
  <c r="D2297" i="10"/>
  <c r="E1855" i="10"/>
  <c r="E283" i="11"/>
  <c r="F2125" i="7"/>
  <c r="E1996" i="14"/>
  <c r="E726" i="10"/>
  <c r="D441" i="7"/>
  <c r="E1534" i="5"/>
  <c r="F281" i="14"/>
  <c r="G542" i="5"/>
  <c r="E947" i="5"/>
  <c r="E2288" i="7"/>
  <c r="D1610" i="14"/>
  <c r="F2111" i="7"/>
  <c r="D783" i="14"/>
  <c r="E1014" i="14"/>
  <c r="D571" i="10"/>
  <c r="D1837" i="7"/>
  <c r="F70" i="10"/>
  <c r="F1245" i="10"/>
  <c r="E915" i="10"/>
  <c r="F2035" i="5"/>
  <c r="G321" i="14"/>
  <c r="F1706" i="5"/>
  <c r="E1645" i="13"/>
  <c r="D1580" i="14"/>
  <c r="E19" i="13"/>
  <c r="G790" i="14"/>
  <c r="G1451" i="10"/>
  <c r="G1196" i="5"/>
  <c r="E3412" i="7"/>
  <c r="F1269" i="11"/>
  <c r="G1473" i="11"/>
  <c r="E1448" i="5"/>
  <c r="G1002" i="11"/>
  <c r="F990" i="14"/>
  <c r="D1877" i="14"/>
  <c r="G566" i="13"/>
  <c r="D1704" i="10"/>
  <c r="D1627" i="5"/>
  <c r="D1504" i="7"/>
  <c r="D2076" i="5"/>
  <c r="D682" i="5"/>
  <c r="F1375" i="7"/>
  <c r="F692" i="14"/>
  <c r="F1671" i="11"/>
  <c r="E2622" i="7"/>
  <c r="G1765" i="11"/>
  <c r="F844" i="5"/>
  <c r="D1463" i="11"/>
  <c r="G1338" i="11"/>
  <c r="G701" i="10"/>
  <c r="G2594" i="7"/>
  <c r="F1706" i="13"/>
  <c r="E886" i="13"/>
  <c r="G1548" i="14"/>
  <c r="G998" i="5"/>
  <c r="E2394" i="11"/>
  <c r="D1980" i="10"/>
  <c r="E1513" i="7"/>
  <c r="F1941" i="14"/>
  <c r="F1439" i="11"/>
  <c r="D75" i="7"/>
  <c r="D3290" i="7"/>
  <c r="F1312" i="11"/>
  <c r="D1615" i="7"/>
  <c r="G1214" i="11"/>
  <c r="D1910" i="10"/>
  <c r="D1380" i="5"/>
  <c r="F2199" i="5"/>
  <c r="G489" i="7"/>
  <c r="E857" i="14"/>
  <c r="G844" i="10"/>
  <c r="F177" i="13"/>
  <c r="D1129" i="5"/>
  <c r="G1082" i="10"/>
  <c r="E2001" i="7"/>
  <c r="G2234" i="5"/>
  <c r="D172" i="10"/>
  <c r="E1365" i="13"/>
  <c r="F1592" i="13"/>
  <c r="D2370" i="7"/>
  <c r="F1145" i="13"/>
  <c r="F1890" i="7"/>
  <c r="G537" i="14"/>
  <c r="D997" i="11"/>
  <c r="D2184" i="5"/>
  <c r="G1381" i="7"/>
  <c r="F130" i="5"/>
  <c r="E71" i="10"/>
  <c r="F830" i="11"/>
  <c r="E1522" i="11"/>
  <c r="D86" i="10"/>
  <c r="F1816" i="10"/>
  <c r="G88" i="10"/>
  <c r="G918" i="11"/>
  <c r="G70" i="11"/>
  <c r="G149" i="5"/>
  <c r="F1870" i="14"/>
  <c r="G2894" i="7"/>
  <c r="E829" i="10"/>
  <c r="F1556" i="13"/>
  <c r="D1739" i="5"/>
  <c r="G3059" i="7"/>
  <c r="D41" i="11"/>
  <c r="G15" i="13"/>
  <c r="E2168" i="7"/>
  <c r="F2341" i="11"/>
  <c r="F1230" i="5"/>
  <c r="D1288" i="10"/>
  <c r="E510" i="13"/>
  <c r="E1613" i="13"/>
  <c r="E1083" i="14"/>
  <c r="G1281" i="14"/>
  <c r="G1787" i="11"/>
  <c r="F1255" i="11"/>
  <c r="E1745" i="5"/>
  <c r="F2652" i="7"/>
  <c r="E1380" i="14"/>
  <c r="D23" i="10"/>
  <c r="D2128" i="10"/>
  <c r="D516" i="5"/>
  <c r="E926" i="14"/>
  <c r="F1365" i="13"/>
  <c r="F1011" i="14"/>
  <c r="G2163" i="10"/>
  <c r="D90" i="5"/>
  <c r="G1456" i="11"/>
  <c r="F1361" i="5"/>
  <c r="D2257" i="11"/>
  <c r="E601" i="11"/>
  <c r="G1351" i="14"/>
  <c r="G842" i="14"/>
  <c r="D1972" i="7"/>
  <c r="G419" i="14"/>
  <c r="G861" i="13"/>
  <c r="F323" i="10"/>
  <c r="D211" i="7"/>
  <c r="G1749" i="7"/>
  <c r="G6" i="5"/>
  <c r="F342" i="7"/>
  <c r="F2470" i="7"/>
  <c r="D345" i="11"/>
  <c r="D2249" i="7"/>
  <c r="F1996" i="10"/>
  <c r="F1967" i="5"/>
  <c r="D1358" i="14"/>
  <c r="E2384" i="10"/>
  <c r="D1904" i="7"/>
  <c r="G1680" i="14"/>
  <c r="D690" i="13"/>
  <c r="D301" i="14"/>
  <c r="E1830" i="14"/>
  <c r="D1335" i="14"/>
  <c r="G2195" i="5"/>
  <c r="E1940" i="10"/>
  <c r="D1072" i="14"/>
  <c r="F3288" i="7"/>
  <c r="D1581" i="13"/>
  <c r="E126" i="11"/>
  <c r="G1497" i="13"/>
  <c r="F2290" i="5"/>
  <c r="G730" i="10"/>
  <c r="E1220" i="5"/>
  <c r="D1267" i="10"/>
  <c r="E2933" i="7"/>
  <c r="F1427" i="7"/>
  <c r="F596" i="5"/>
  <c r="E2339" i="11"/>
  <c r="G245" i="14"/>
  <c r="D797" i="14"/>
  <c r="G521" i="14"/>
  <c r="D1385" i="10"/>
  <c r="E35" i="11"/>
  <c r="D2258" i="11"/>
  <c r="D1615" i="5"/>
  <c r="E727" i="14"/>
  <c r="E642" i="5"/>
  <c r="E1960" i="14"/>
  <c r="E2281" i="7"/>
  <c r="D2280" i="11"/>
  <c r="G1112" i="5"/>
  <c r="D1186" i="13"/>
  <c r="F2415" i="7"/>
  <c r="G106" i="7"/>
  <c r="F2123" i="5"/>
  <c r="G2740" i="7"/>
  <c r="E2103" i="5"/>
  <c r="F384" i="5"/>
  <c r="E653" i="13"/>
  <c r="G3063" i="7"/>
  <c r="D736" i="14"/>
  <c r="D1669" i="5"/>
  <c r="F1385" i="14"/>
  <c r="E18" i="7"/>
  <c r="D3404" i="7"/>
  <c r="G504" i="11"/>
  <c r="G1203" i="10"/>
  <c r="D1061" i="14"/>
  <c r="D678" i="11"/>
  <c r="E2296" i="7"/>
  <c r="E464" i="11"/>
  <c r="F1980" i="7"/>
  <c r="F1463" i="5"/>
  <c r="G1506" i="13"/>
  <c r="F1840" i="10"/>
  <c r="G78" i="10"/>
  <c r="D668" i="10"/>
  <c r="F2610" i="7"/>
  <c r="D1639" i="7"/>
  <c r="E706" i="13"/>
  <c r="D1579" i="14"/>
  <c r="G1928" i="10"/>
  <c r="D1565" i="14"/>
  <c r="G1936" i="7"/>
  <c r="D1568" i="5"/>
  <c r="G769" i="14"/>
  <c r="D1008" i="10"/>
  <c r="D848" i="11"/>
  <c r="E1251" i="5"/>
  <c r="D1281" i="5"/>
  <c r="F1824" i="10"/>
  <c r="F331" i="10"/>
  <c r="D1420" i="7"/>
  <c r="G791" i="11"/>
  <c r="D180" i="7"/>
  <c r="E700" i="14"/>
  <c r="D1072" i="11"/>
  <c r="D1145" i="5"/>
  <c r="E1428" i="7"/>
  <c r="D184" i="10"/>
  <c r="E79" i="10"/>
  <c r="G461" i="14"/>
  <c r="D2453" i="10"/>
  <c r="G2092" i="10"/>
  <c r="G1793" i="14"/>
  <c r="G1049" i="14"/>
  <c r="E1534" i="10"/>
  <c r="E1933" i="14"/>
  <c r="E1326" i="10"/>
  <c r="E2160" i="10"/>
  <c r="G934" i="14"/>
  <c r="G1927" i="5"/>
  <c r="G733" i="14"/>
  <c r="E959" i="14"/>
  <c r="E341" i="14"/>
  <c r="G234" i="7"/>
  <c r="E2422" i="7"/>
  <c r="F1740" i="10"/>
  <c r="F473" i="14"/>
  <c r="G334" i="11"/>
  <c r="D1769" i="7"/>
  <c r="F2206" i="10"/>
  <c r="G997" i="5"/>
  <c r="E740" i="5"/>
  <c r="G3358" i="7"/>
  <c r="F2496" i="7"/>
  <c r="F411" i="14"/>
  <c r="D618" i="14"/>
  <c r="E1531" i="14"/>
  <c r="D1801" i="11"/>
  <c r="G965" i="14"/>
  <c r="G967" i="14"/>
  <c r="E1730" i="10"/>
  <c r="E973" i="11"/>
  <c r="D1025" i="11"/>
  <c r="E3064" i="7"/>
  <c r="G1269" i="7"/>
  <c r="G1673" i="5"/>
  <c r="E2280" i="5"/>
  <c r="G740" i="5"/>
  <c r="E2254" i="10"/>
  <c r="F42" i="13"/>
  <c r="E1774" i="11"/>
  <c r="E1690" i="5"/>
  <c r="E178" i="11"/>
  <c r="E2132" i="11"/>
  <c r="F2390" i="10"/>
  <c r="G1050" i="14"/>
  <c r="F352" i="7"/>
  <c r="E1574" i="11"/>
  <c r="E1343" i="11"/>
  <c r="F2002" i="11"/>
  <c r="F2918" i="7"/>
  <c r="D144" i="10"/>
  <c r="G1461" i="10"/>
  <c r="F1946" i="14"/>
  <c r="E1418" i="10"/>
  <c r="G909" i="14"/>
  <c r="G1885" i="7"/>
  <c r="D1541" i="11"/>
  <c r="F610" i="13"/>
  <c r="E592" i="5"/>
  <c r="E2361" i="10"/>
  <c r="G1732" i="13"/>
  <c r="D364" i="14"/>
  <c r="D1909" i="14"/>
  <c r="G1743" i="7"/>
  <c r="F3305" i="7"/>
  <c r="E996" i="10"/>
  <c r="F1847" i="10"/>
  <c r="D3328" i="7"/>
  <c r="G1226" i="11"/>
  <c r="D836" i="14"/>
  <c r="D156" i="5"/>
  <c r="D208" i="7"/>
  <c r="E1786" i="10"/>
  <c r="G2852" i="7"/>
  <c r="G356" i="11"/>
  <c r="D1912" i="7"/>
  <c r="D1655" i="11"/>
  <c r="E678" i="13"/>
  <c r="E875" i="5"/>
  <c r="G400" i="14"/>
  <c r="E1746" i="10"/>
  <c r="E774" i="14"/>
  <c r="F1434" i="5"/>
  <c r="G361" i="14"/>
  <c r="G2435" i="7"/>
  <c r="G2488" i="7"/>
  <c r="G2127" i="7"/>
  <c r="E1840" i="5"/>
  <c r="D1469" i="11"/>
  <c r="E1389" i="11"/>
  <c r="D1929" i="7"/>
  <c r="G1258" i="10"/>
  <c r="F1454" i="7"/>
  <c r="D1671" i="14"/>
  <c r="D289" i="13"/>
  <c r="D1371" i="10"/>
  <c r="G2787" i="7"/>
  <c r="E1360" i="10"/>
  <c r="E2997" i="7"/>
  <c r="E4" i="7"/>
  <c r="D1843" i="5"/>
  <c r="D1433" i="7"/>
  <c r="F2012" i="11"/>
  <c r="G3498" i="7"/>
  <c r="E1496" i="7"/>
  <c r="G237" i="10"/>
  <c r="E428" i="7"/>
  <c r="G161" i="5"/>
  <c r="E3173" i="7"/>
  <c r="G942" i="14"/>
  <c r="F3403" i="7"/>
  <c r="F364" i="14"/>
  <c r="F1557" i="14"/>
  <c r="E512" i="10"/>
  <c r="E2151" i="10"/>
  <c r="G538" i="10"/>
  <c r="D1867" i="10"/>
  <c r="F706" i="14"/>
  <c r="D2052" i="5"/>
  <c r="D1240" i="5"/>
  <c r="F1229" i="14"/>
  <c r="E57" i="13"/>
  <c r="E21" i="7"/>
  <c r="E848" i="13"/>
  <c r="E1519" i="5"/>
  <c r="G1604" i="14"/>
  <c r="D859" i="10"/>
  <c r="E1552" i="11"/>
  <c r="G1489" i="11"/>
  <c r="F1065" i="11"/>
  <c r="F560" i="13"/>
  <c r="E67" i="7"/>
  <c r="F649" i="11"/>
  <c r="G1224" i="11"/>
  <c r="E741" i="5"/>
  <c r="D1620" i="5"/>
  <c r="E314" i="7"/>
  <c r="F2040" i="7"/>
  <c r="F1761" i="11"/>
  <c r="F2271" i="10"/>
  <c r="D449" i="7"/>
  <c r="D1521" i="5"/>
  <c r="G1326" i="5"/>
  <c r="F1450" i="7"/>
  <c r="E1522" i="13"/>
  <c r="F3350" i="7"/>
  <c r="F2344" i="7"/>
  <c r="D2211" i="11"/>
  <c r="D1386" i="13"/>
  <c r="G1688" i="14"/>
  <c r="F507" i="10"/>
  <c r="D99" i="11"/>
  <c r="G1339" i="14"/>
  <c r="D1491" i="11"/>
  <c r="G2138" i="11"/>
  <c r="E2673" i="7"/>
  <c r="F328" i="5"/>
  <c r="E575" i="14"/>
  <c r="D1503" i="5"/>
  <c r="E687" i="5"/>
  <c r="E18" i="11"/>
  <c r="D3348" i="7"/>
  <c r="E872" i="14"/>
  <c r="E160" i="13"/>
  <c r="D1889" i="14"/>
  <c r="F51" i="10"/>
  <c r="G74" i="5"/>
  <c r="D1101" i="14"/>
  <c r="G643" i="5"/>
  <c r="F2769" i="7"/>
  <c r="G1576" i="14"/>
  <c r="G1256" i="7"/>
  <c r="E175" i="13"/>
  <c r="D1423" i="7"/>
  <c r="G1520" i="11"/>
  <c r="F2171" i="10"/>
  <c r="E981" i="13"/>
  <c r="E1784" i="5"/>
  <c r="E1584" i="5"/>
  <c r="E1245" i="5"/>
  <c r="F929" i="5"/>
  <c r="E1481" i="5"/>
  <c r="E1433" i="5"/>
  <c r="D725" i="5"/>
  <c r="D1694" i="14"/>
  <c r="D518" i="11"/>
  <c r="F2155" i="10"/>
  <c r="F1249" i="14"/>
  <c r="F242" i="7"/>
  <c r="D1417" i="11"/>
  <c r="F1251" i="5"/>
  <c r="E1054" i="11"/>
  <c r="F1142" i="5"/>
  <c r="G973" i="5"/>
  <c r="D81" i="5"/>
  <c r="E1895" i="5"/>
  <c r="G3217" i="7"/>
  <c r="G816" i="10"/>
  <c r="G1315" i="14"/>
  <c r="G131" i="14"/>
  <c r="G1216" i="14"/>
  <c r="E2119" i="7"/>
  <c r="D1993" i="7"/>
  <c r="E515" i="5"/>
  <c r="F608" i="11"/>
  <c r="D3099" i="7"/>
  <c r="D2006" i="5"/>
  <c r="F2341" i="10"/>
  <c r="E447" i="7"/>
  <c r="G181" i="11"/>
  <c r="F1391" i="11"/>
  <c r="E1971" i="11"/>
  <c r="D1305" i="5"/>
  <c r="D3200" i="7"/>
  <c r="G1659" i="7"/>
  <c r="E1138" i="13"/>
  <c r="D461" i="14"/>
  <c r="D681" i="13"/>
  <c r="G606" i="14"/>
  <c r="E844" i="10"/>
  <c r="F1804" i="5"/>
  <c r="D1573" i="14"/>
  <c r="F2311" i="7"/>
  <c r="D2555" i="7"/>
  <c r="E235" i="13"/>
  <c r="F1351" i="14"/>
  <c r="E2063" i="5"/>
  <c r="E1480" i="7"/>
  <c r="G672" i="5"/>
  <c r="E285" i="5"/>
  <c r="D2402" i="10"/>
  <c r="F3374" i="7"/>
  <c r="F2954" i="7"/>
  <c r="G814" i="5"/>
  <c r="D2264" i="7"/>
  <c r="E1744" i="5"/>
  <c r="D2987" i="7"/>
  <c r="E2637" i="7"/>
  <c r="F3232" i="7"/>
  <c r="D2397" i="10"/>
  <c r="E1949" i="7"/>
  <c r="E104" i="11"/>
  <c r="F2106" i="11"/>
  <c r="G37" i="5"/>
  <c r="F2248" i="7"/>
  <c r="D2244" i="11"/>
  <c r="G1061" i="11"/>
  <c r="E1831" i="11"/>
  <c r="D1236" i="5"/>
  <c r="D2236" i="5"/>
  <c r="D738" i="14"/>
  <c r="D1269" i="5"/>
  <c r="F1641" i="7"/>
  <c r="G1190" i="5"/>
  <c r="G537" i="10"/>
  <c r="G2730" i="7"/>
  <c r="G1953" i="10"/>
  <c r="F937" i="5"/>
  <c r="D1704" i="13"/>
  <c r="G85" i="14"/>
  <c r="F1218" i="14"/>
  <c r="G1775" i="5"/>
  <c r="G305" i="11"/>
  <c r="G14" i="5"/>
  <c r="E1680" i="14"/>
  <c r="D2413" i="10"/>
  <c r="G880" i="11"/>
  <c r="D3434" i="7"/>
  <c r="G290" i="5"/>
  <c r="E3331" i="7"/>
  <c r="F494" i="11"/>
  <c r="E2334" i="10"/>
  <c r="F3301" i="7"/>
  <c r="G223" i="7"/>
  <c r="D804" i="5"/>
  <c r="D73" i="5"/>
  <c r="D984" i="10"/>
  <c r="D61" i="14"/>
  <c r="F3164" i="7"/>
  <c r="G601" i="14"/>
  <c r="E1921" i="11"/>
  <c r="F1718" i="5"/>
  <c r="E2400" i="10"/>
  <c r="E1754" i="13"/>
  <c r="G2549" i="7"/>
  <c r="F1794" i="5"/>
  <c r="G1875" i="7"/>
  <c r="E1904" i="11"/>
  <c r="G2249" i="10"/>
  <c r="E1050" i="11"/>
  <c r="E2089" i="7"/>
  <c r="G1600" i="5"/>
  <c r="F592" i="10"/>
  <c r="E1052" i="11"/>
  <c r="E929" i="11"/>
  <c r="E1242" i="5"/>
  <c r="F58" i="13"/>
  <c r="F2145" i="7"/>
  <c r="G1827" i="14"/>
  <c r="F2261" i="7"/>
  <c r="D2156" i="10"/>
  <c r="D105" i="5"/>
  <c r="F2435" i="11"/>
  <c r="G2851" i="7"/>
  <c r="F2782" i="7"/>
  <c r="E1496" i="14"/>
  <c r="F1120" i="5"/>
  <c r="E1407" i="7"/>
  <c r="G2123" i="11"/>
  <c r="G1365" i="13"/>
  <c r="G992" i="5"/>
  <c r="G847" i="14"/>
  <c r="D1998" i="14"/>
  <c r="D1022" i="11"/>
  <c r="E2302" i="11"/>
  <c r="F2909" i="7"/>
  <c r="F1394" i="5"/>
  <c r="F2003" i="5"/>
  <c r="E2063" i="7"/>
  <c r="D1952" i="11"/>
  <c r="E900" i="14"/>
  <c r="D591" i="11"/>
  <c r="D554" i="5"/>
  <c r="E1180" i="10"/>
  <c r="D282" i="14"/>
  <c r="D777" i="11"/>
  <c r="E1226" i="5"/>
  <c r="G1992" i="14"/>
  <c r="F1219" i="11"/>
  <c r="F364" i="5"/>
  <c r="G2413" i="7"/>
  <c r="G790" i="10"/>
  <c r="G1906" i="14"/>
  <c r="D609" i="11"/>
  <c r="F35" i="14"/>
  <c r="E905" i="13"/>
  <c r="G911" i="14"/>
  <c r="D1736" i="10"/>
  <c r="D135" i="13"/>
  <c r="D1430" i="11"/>
  <c r="E418" i="7"/>
  <c r="E629" i="14"/>
  <c r="E1594" i="7"/>
  <c r="F3280" i="7"/>
  <c r="D2437" i="11"/>
  <c r="E2107" i="5"/>
  <c r="G2277" i="7"/>
  <c r="F229" i="13"/>
  <c r="F1865" i="5"/>
  <c r="E296" i="7"/>
  <c r="G1674" i="7"/>
  <c r="D1523" i="5"/>
  <c r="G1999" i="11"/>
  <c r="E1726" i="14"/>
  <c r="F1618" i="11"/>
  <c r="G980" i="11"/>
  <c r="F2119" i="5"/>
  <c r="D864" i="11"/>
  <c r="D1325" i="7"/>
  <c r="E607" i="14"/>
  <c r="G2164" i="11"/>
  <c r="E2305" i="11"/>
  <c r="D443" i="13"/>
  <c r="D1303" i="14"/>
  <c r="D1320" i="7"/>
  <c r="F2081" i="7"/>
  <c r="D1761" i="5"/>
  <c r="F2056" i="7"/>
  <c r="E2007" i="5"/>
  <c r="G1399" i="14"/>
  <c r="F2153" i="7"/>
  <c r="G2229" i="10"/>
  <c r="G1198" i="11"/>
  <c r="D1717" i="13"/>
  <c r="F830" i="10"/>
  <c r="F1753" i="5"/>
  <c r="G919" i="11"/>
  <c r="F239" i="7"/>
  <c r="D3356" i="7"/>
  <c r="E107" i="13"/>
  <c r="D1048" i="10"/>
  <c r="E366" i="10"/>
  <c r="E1785" i="5"/>
  <c r="D86" i="13"/>
  <c r="D1952" i="5"/>
  <c r="F1278" i="11"/>
  <c r="E694" i="11"/>
  <c r="G1378" i="5"/>
  <c r="D1042" i="13"/>
  <c r="G1343" i="13"/>
  <c r="F1711" i="14"/>
  <c r="E1450" i="14"/>
  <c r="D2386" i="7"/>
  <c r="G549" i="11"/>
  <c r="D2432" i="10"/>
  <c r="E4" i="5"/>
  <c r="D1516" i="14"/>
  <c r="F2431" i="11"/>
  <c r="G2412" i="7"/>
  <c r="E1633" i="13"/>
  <c r="E547" i="11"/>
  <c r="D155" i="14"/>
  <c r="E2519" i="7"/>
  <c r="E2107" i="11"/>
  <c r="F225" i="7"/>
  <c r="F47" i="5"/>
  <c r="D646" i="10"/>
  <c r="G1241" i="11"/>
  <c r="G1193" i="5"/>
  <c r="D624" i="14"/>
  <c r="E2058" i="7"/>
  <c r="E199" i="13"/>
  <c r="F2048" i="5"/>
  <c r="G30" i="14"/>
  <c r="G1337" i="11"/>
  <c r="D845" i="14"/>
  <c r="F317" i="7"/>
  <c r="G909" i="13"/>
  <c r="G354" i="14"/>
  <c r="F1109" i="5"/>
  <c r="G1541" i="14"/>
  <c r="F514" i="10"/>
  <c r="G848" i="10"/>
  <c r="G473" i="11"/>
  <c r="G710" i="11"/>
  <c r="F85" i="7"/>
  <c r="D2456" i="10"/>
  <c r="E3167" i="7"/>
  <c r="E2467" i="7"/>
  <c r="G2087" i="7"/>
  <c r="G2301" i="7"/>
  <c r="G2053" i="7"/>
  <c r="G1773" i="10"/>
  <c r="D2264" i="10"/>
  <c r="F2572" i="7"/>
  <c r="F1442" i="10"/>
  <c r="F1389" i="7"/>
  <c r="E1553" i="10"/>
  <c r="D2162" i="7"/>
  <c r="D1086" i="5"/>
  <c r="D197" i="13"/>
  <c r="F59" i="13"/>
  <c r="D2301" i="7"/>
  <c r="E1190" i="5"/>
  <c r="E364" i="14"/>
  <c r="E1639" i="14"/>
  <c r="D103" i="7"/>
  <c r="G981" i="13"/>
  <c r="D163" i="10"/>
  <c r="E681" i="14"/>
  <c r="E211" i="7"/>
  <c r="E1840" i="14"/>
  <c r="F2367" i="7"/>
  <c r="F1559" i="7"/>
  <c r="G1760" i="13"/>
  <c r="G3247" i="7"/>
  <c r="F1250" i="5"/>
  <c r="E1874" i="5"/>
  <c r="D1113" i="5"/>
  <c r="F563" i="10"/>
  <c r="F313" i="7"/>
  <c r="E387" i="10"/>
  <c r="D2813" i="7"/>
  <c r="F1111" i="14"/>
  <c r="E1673" i="14"/>
  <c r="D1524" i="14"/>
  <c r="D188" i="14"/>
  <c r="E1931" i="11"/>
  <c r="E3473" i="7"/>
  <c r="D2486" i="7"/>
  <c r="G1316" i="14"/>
  <c r="F46" i="13"/>
  <c r="G1042" i="5"/>
  <c r="D701" i="11"/>
  <c r="D873" i="14"/>
  <c r="D2415" i="11"/>
  <c r="F1905" i="11"/>
  <c r="F172" i="5"/>
  <c r="D2974" i="7"/>
  <c r="G495" i="11"/>
  <c r="G2571" i="7"/>
  <c r="G87" i="14"/>
  <c r="G3082" i="7"/>
  <c r="F796" i="14"/>
  <c r="F2668" i="7"/>
  <c r="D1825" i="14"/>
  <c r="D987" i="13"/>
  <c r="G3281" i="7"/>
  <c r="F855" i="14"/>
  <c r="D540" i="10"/>
  <c r="G872" i="14"/>
  <c r="F1367" i="14"/>
  <c r="F282" i="14"/>
  <c r="E575" i="10"/>
  <c r="E3053" i="7"/>
  <c r="E1557" i="11"/>
  <c r="D1715" i="5"/>
  <c r="G912" i="11"/>
  <c r="D747" i="14"/>
  <c r="G1308" i="10"/>
  <c r="F1118" i="11"/>
  <c r="G1336" i="14"/>
  <c r="G1547" i="7"/>
  <c r="E769" i="14"/>
  <c r="F3284" i="7"/>
  <c r="F3414" i="7"/>
  <c r="D1460" i="14"/>
  <c r="G246" i="10"/>
  <c r="E724" i="11"/>
  <c r="D3331" i="7"/>
  <c r="G2393" i="11"/>
  <c r="G1889" i="14"/>
  <c r="D167" i="13"/>
  <c r="E975" i="5"/>
  <c r="D735" i="5"/>
  <c r="G1161" i="11"/>
  <c r="D3020" i="7"/>
  <c r="G3291" i="7"/>
  <c r="E525" i="5"/>
  <c r="F1933" i="10"/>
  <c r="G347" i="5"/>
  <c r="D210" i="5"/>
  <c r="E323" i="5"/>
  <c r="F726" i="5"/>
  <c r="E1386" i="5"/>
  <c r="F507" i="5"/>
  <c r="D2013" i="10"/>
  <c r="G2443" i="10"/>
  <c r="E535" i="14"/>
  <c r="G2349" i="10"/>
  <c r="G949" i="5"/>
  <c r="E116" i="10"/>
  <c r="D1147" i="5"/>
  <c r="E1120" i="5"/>
  <c r="D2326" i="11"/>
  <c r="G1843" i="5"/>
  <c r="D2447" i="7"/>
  <c r="F2058" i="7"/>
  <c r="E679" i="11"/>
  <c r="E650" i="14"/>
  <c r="E843" i="14"/>
  <c r="E1978" i="14"/>
  <c r="G262" i="11"/>
  <c r="E308" i="14"/>
  <c r="D2270" i="5"/>
  <c r="F469" i="7"/>
  <c r="G1094" i="5"/>
  <c r="G1658" i="7"/>
  <c r="G464" i="10"/>
  <c r="F1686" i="7"/>
  <c r="F95" i="13"/>
  <c r="E478" i="14"/>
  <c r="G1455" i="14"/>
  <c r="F1404" i="10"/>
  <c r="F1986" i="5"/>
  <c r="F2806" i="7"/>
  <c r="G1662" i="13"/>
  <c r="E110" i="5"/>
  <c r="G75" i="13"/>
  <c r="D1490" i="11"/>
  <c r="E1382" i="7"/>
  <c r="F1001" i="10"/>
  <c r="E2101" i="11"/>
  <c r="G984" i="5"/>
  <c r="F1305" i="13"/>
  <c r="F850" i="14"/>
  <c r="F737" i="11"/>
  <c r="E1384" i="7"/>
  <c r="F1012" i="11"/>
  <c r="E2867" i="7"/>
  <c r="E2173" i="7"/>
  <c r="F194" i="5"/>
  <c r="E878" i="11"/>
  <c r="F1481" i="13"/>
  <c r="E2293" i="10"/>
  <c r="E1251" i="14"/>
  <c r="E2040" i="10"/>
  <c r="D201" i="14"/>
  <c r="F163" i="13"/>
  <c r="D1491" i="10"/>
  <c r="F957" i="11"/>
  <c r="G23" i="7"/>
  <c r="G514" i="5"/>
  <c r="D1540" i="11"/>
  <c r="F1456" i="11"/>
  <c r="D454" i="11"/>
  <c r="G1131" i="13"/>
  <c r="F1303" i="7"/>
  <c r="F2603" i="7"/>
  <c r="F1112" i="13"/>
  <c r="F2125" i="10"/>
  <c r="G2332" i="11"/>
  <c r="D575" i="10"/>
  <c r="D502" i="14"/>
  <c r="G336" i="14"/>
  <c r="D19" i="5"/>
  <c r="G378" i="5"/>
  <c r="G1553" i="7"/>
  <c r="G1315" i="5"/>
  <c r="D1613" i="7"/>
  <c r="D270" i="11"/>
  <c r="F77" i="13"/>
  <c r="E213" i="7"/>
  <c r="F1395" i="7"/>
  <c r="D2354" i="7"/>
  <c r="E93" i="7"/>
  <c r="E866" i="5"/>
  <c r="D121" i="14"/>
  <c r="G2707" i="7"/>
  <c r="E1384" i="10"/>
  <c r="G1123" i="5"/>
  <c r="G274" i="14"/>
  <c r="D722" i="11"/>
  <c r="D410" i="10"/>
  <c r="E2041" i="10"/>
  <c r="D939" i="5"/>
  <c r="G1992" i="7"/>
  <c r="F1466" i="14"/>
  <c r="G506" i="14"/>
  <c r="E374" i="5"/>
  <c r="F1651" i="11"/>
  <c r="D534" i="5"/>
  <c r="G124" i="14"/>
  <c r="G138" i="14"/>
  <c r="D655" i="5"/>
  <c r="E3261" i="7"/>
  <c r="D891" i="11"/>
  <c r="G219" i="14"/>
  <c r="D1364" i="7"/>
  <c r="F1615" i="7"/>
  <c r="G2251" i="5"/>
  <c r="E332" i="11"/>
  <c r="E133" i="10"/>
  <c r="D1827" i="7"/>
  <c r="D961" i="11"/>
  <c r="D1900" i="11"/>
  <c r="D1744" i="11"/>
  <c r="E1964" i="11"/>
  <c r="D201" i="13"/>
  <c r="E653" i="14"/>
  <c r="D23" i="7"/>
  <c r="G1116" i="14"/>
  <c r="E858" i="5"/>
  <c r="F885" i="14"/>
  <c r="F1914" i="5"/>
  <c r="E1704" i="7"/>
  <c r="D182" i="5"/>
  <c r="G1373" i="5"/>
  <c r="E489" i="14"/>
  <c r="D81" i="11"/>
  <c r="E1509" i="10"/>
  <c r="D674" i="14"/>
  <c r="E615" i="5"/>
  <c r="D2649" i="7"/>
  <c r="F79" i="14"/>
  <c r="D1864" i="14"/>
  <c r="D1229" i="5"/>
  <c r="G496" i="7"/>
  <c r="E31" i="10"/>
  <c r="E3241" i="7"/>
  <c r="E228" i="10"/>
  <c r="D3282" i="7"/>
  <c r="D2756" i="7"/>
  <c r="G209" i="10"/>
  <c r="F212" i="13"/>
  <c r="F1096" i="14"/>
  <c r="F2771" i="7"/>
  <c r="G53" i="13"/>
  <c r="G2114" i="10"/>
  <c r="F190" i="13"/>
  <c r="F1667" i="11"/>
  <c r="G2009" i="10"/>
  <c r="E1459" i="5"/>
  <c r="D2280" i="7"/>
  <c r="D103" i="14"/>
  <c r="D215" i="14"/>
  <c r="F2242" i="11"/>
  <c r="G2034" i="11"/>
  <c r="E49" i="14"/>
  <c r="D1382" i="10"/>
  <c r="E286" i="14"/>
  <c r="E1406" i="11"/>
  <c r="D598" i="10"/>
  <c r="E3428" i="7"/>
  <c r="D616" i="5"/>
  <c r="F1334" i="11"/>
  <c r="F463" i="5"/>
  <c r="E1699" i="10"/>
  <c r="F1342" i="7"/>
  <c r="E1260" i="14"/>
  <c r="F708" i="11"/>
  <c r="F897" i="5"/>
  <c r="G153" i="5"/>
  <c r="E1317" i="5"/>
  <c r="D2470" i="7"/>
  <c r="E1177" i="10"/>
  <c r="F1838" i="5"/>
  <c r="D359" i="14"/>
  <c r="E2307" i="7"/>
  <c r="E1498" i="14"/>
  <c r="G976" i="14"/>
  <c r="D225" i="10"/>
  <c r="F2209" i="11"/>
  <c r="F790" i="5"/>
  <c r="D1177" i="5"/>
  <c r="D159" i="10"/>
  <c r="G1595" i="11"/>
  <c r="G233" i="13"/>
  <c r="D2034" i="7"/>
  <c r="G2295" i="11"/>
  <c r="E158" i="13"/>
  <c r="G673" i="10"/>
  <c r="E1880" i="10"/>
  <c r="G2138" i="7"/>
  <c r="D1641" i="10"/>
  <c r="G3245" i="7"/>
  <c r="D255" i="14"/>
  <c r="D1505" i="14"/>
  <c r="D2339" i="7"/>
  <c r="G347" i="7"/>
  <c r="F1243" i="5"/>
  <c r="F370" i="11"/>
  <c r="E248" i="14"/>
  <c r="D1319" i="11"/>
  <c r="F933" i="14"/>
  <c r="F1883" i="11"/>
  <c r="E1420" i="7"/>
  <c r="F1967" i="7"/>
  <c r="E768" i="11"/>
  <c r="F2006" i="7"/>
  <c r="G1815" i="5"/>
  <c r="G2207" i="11"/>
  <c r="D898" i="11"/>
  <c r="G1801" i="11"/>
  <c r="E1346" i="11"/>
  <c r="E2066" i="5"/>
  <c r="D630" i="14"/>
  <c r="F385" i="14"/>
  <c r="G1574" i="11"/>
  <c r="D1622" i="5"/>
  <c r="D551" i="10"/>
  <c r="D841" i="14"/>
  <c r="F2730" i="7"/>
  <c r="F3248" i="7"/>
  <c r="E26" i="11"/>
  <c r="D788" i="5"/>
  <c r="G723" i="10"/>
  <c r="E638" i="5"/>
  <c r="D2672" i="7"/>
  <c r="D2932" i="7"/>
  <c r="G1673" i="7"/>
  <c r="D1293" i="7"/>
  <c r="D2337" i="11"/>
  <c r="F145" i="7"/>
  <c r="G1273" i="7"/>
  <c r="D1675" i="7"/>
  <c r="G305" i="14"/>
  <c r="F1465" i="13"/>
  <c r="F2310" i="11"/>
  <c r="D1129" i="11"/>
  <c r="G3130" i="7"/>
  <c r="F1940" i="10"/>
  <c r="F1830" i="11"/>
  <c r="D1401" i="11"/>
  <c r="D1894" i="10"/>
  <c r="E2699" i="7"/>
  <c r="F449" i="7"/>
  <c r="F843" i="14"/>
  <c r="F1255" i="14"/>
  <c r="E2143" i="5"/>
  <c r="D1918" i="10"/>
  <c r="D145" i="11"/>
  <c r="F333" i="7"/>
  <c r="G261" i="14"/>
  <c r="F2288" i="10"/>
  <c r="F2157" i="11"/>
  <c r="F1357" i="7"/>
  <c r="D1937" i="14"/>
  <c r="G2136" i="7"/>
  <c r="E361" i="5"/>
  <c r="G1548" i="7"/>
  <c r="D1002" i="11"/>
  <c r="E1592" i="10"/>
  <c r="F1089" i="11"/>
  <c r="E295" i="11"/>
  <c r="E1726" i="13"/>
  <c r="G1018" i="5"/>
  <c r="D437" i="10"/>
  <c r="F1315" i="7"/>
  <c r="D2090" i="5"/>
  <c r="F538" i="5"/>
  <c r="F1209" i="14"/>
  <c r="E1514" i="14"/>
  <c r="G3288" i="7"/>
  <c r="F2680" i="7"/>
  <c r="E1624" i="14"/>
  <c r="E862" i="11"/>
  <c r="F2126" i="7"/>
  <c r="D532" i="11"/>
  <c r="D615" i="10"/>
  <c r="G2203" i="7"/>
  <c r="E737" i="5"/>
  <c r="F2735" i="7"/>
  <c r="F643" i="5"/>
  <c r="D1596" i="5"/>
  <c r="G532" i="10"/>
  <c r="F108" i="10"/>
  <c r="F244" i="14"/>
  <c r="G2158" i="5"/>
  <c r="F241" i="13"/>
  <c r="D1324" i="5"/>
  <c r="F2173" i="5"/>
  <c r="G1597" i="14"/>
  <c r="G272" i="14"/>
  <c r="F3338" i="7"/>
  <c r="D1809" i="5"/>
  <c r="F1777" i="13"/>
  <c r="F2469" i="7"/>
  <c r="F315" i="14"/>
  <c r="E84" i="13"/>
  <c r="F694" i="14"/>
  <c r="D44" i="5"/>
  <c r="F1922" i="5"/>
  <c r="G462" i="5"/>
  <c r="D379" i="14"/>
  <c r="E9" i="5"/>
  <c r="G1493" i="13"/>
  <c r="F664" i="11"/>
  <c r="D1316" i="11"/>
  <c r="F1557" i="5"/>
  <c r="D749" i="13"/>
  <c r="G1937" i="10"/>
  <c r="G1289" i="11"/>
  <c r="G252" i="10"/>
  <c r="F133" i="10"/>
  <c r="E1009" i="10"/>
  <c r="F288" i="14"/>
  <c r="G1887" i="10"/>
  <c r="F1791" i="11"/>
  <c r="F257" i="11"/>
  <c r="F295" i="10"/>
  <c r="F3098" i="7"/>
  <c r="D1639" i="5"/>
  <c r="D1761" i="11"/>
  <c r="D2132" i="10"/>
  <c r="E978" i="11"/>
  <c r="E292" i="10"/>
  <c r="G1615" i="14"/>
  <c r="G2951" i="7"/>
  <c r="D1880" i="5"/>
  <c r="E2000" i="10"/>
  <c r="F1170" i="14"/>
  <c r="G545" i="5"/>
  <c r="G218" i="11"/>
  <c r="G1779" i="7"/>
  <c r="D1736" i="14"/>
  <c r="D2025" i="10"/>
  <c r="D1144" i="5"/>
  <c r="D1598" i="7"/>
  <c r="F1452" i="5"/>
  <c r="F985" i="14"/>
  <c r="F2645" i="7"/>
  <c r="D2195" i="11"/>
  <c r="G466" i="11"/>
  <c r="G148" i="14"/>
  <c r="E1770" i="11"/>
  <c r="F1569" i="7"/>
  <c r="G893" i="5"/>
  <c r="G2106" i="10"/>
  <c r="D886" i="10"/>
  <c r="G957" i="13"/>
  <c r="G3411" i="7"/>
  <c r="F107" i="5"/>
  <c r="F1857" i="5"/>
  <c r="E556" i="13"/>
  <c r="D713" i="14"/>
  <c r="G1268" i="7"/>
  <c r="F2204" i="7"/>
  <c r="F1417" i="7"/>
  <c r="D496" i="7"/>
  <c r="F2891" i="7"/>
  <c r="D1414" i="5"/>
  <c r="F1083" i="5"/>
  <c r="F2341" i="7"/>
  <c r="E165" i="14"/>
  <c r="F259" i="11"/>
  <c r="E1935" i="11"/>
  <c r="D416" i="7"/>
  <c r="G1284" i="13"/>
  <c r="E2777" i="7"/>
  <c r="D2994" i="7"/>
  <c r="G3135" i="7"/>
  <c r="F3030" i="7"/>
  <c r="F98" i="14"/>
  <c r="F1149" i="11"/>
  <c r="F2313" i="10"/>
  <c r="F52" i="11"/>
  <c r="E2141" i="5"/>
  <c r="D2505" i="7"/>
  <c r="E1091" i="13"/>
  <c r="D3398" i="7"/>
  <c r="E1437" i="13"/>
  <c r="D52" i="13"/>
  <c r="E579" i="11"/>
  <c r="F154" i="13"/>
  <c r="G1688" i="11"/>
  <c r="G255" i="5"/>
  <c r="F919" i="5"/>
  <c r="E159" i="13"/>
  <c r="G1117" i="5"/>
  <c r="G421" i="7"/>
  <c r="F771" i="5"/>
  <c r="G1334" i="5"/>
  <c r="E2188" i="5"/>
  <c r="E135" i="10"/>
  <c r="E1021" i="5"/>
  <c r="D3423" i="7"/>
  <c r="F287" i="14"/>
  <c r="F139" i="10"/>
  <c r="G1956" i="5"/>
  <c r="G887" i="14"/>
  <c r="G1864" i="7"/>
  <c r="E473" i="11"/>
  <c r="D3438" i="7"/>
  <c r="F364" i="11"/>
  <c r="E185" i="11"/>
  <c r="G1991" i="5"/>
  <c r="F712" i="10"/>
  <c r="F1232" i="11"/>
  <c r="G409" i="14"/>
  <c r="G1678" i="13"/>
  <c r="D2416" i="7"/>
  <c r="F999" i="5"/>
  <c r="E96" i="13"/>
  <c r="E1778" i="14"/>
  <c r="D2384" i="11"/>
  <c r="E1301" i="10"/>
  <c r="G59" i="13"/>
  <c r="D1758" i="14"/>
  <c r="E1849" i="7"/>
  <c r="G1686" i="14"/>
  <c r="F1209" i="11"/>
  <c r="F2435" i="7"/>
  <c r="G2233" i="11"/>
  <c r="F1812" i="10"/>
  <c r="D1817" i="11"/>
  <c r="E417" i="13"/>
  <c r="D1397" i="7"/>
  <c r="D526" i="14"/>
  <c r="D1765" i="11"/>
  <c r="D2604" i="7"/>
  <c r="E100" i="5"/>
  <c r="F1247" i="11"/>
  <c r="D945" i="5"/>
  <c r="F696" i="5"/>
  <c r="D1685" i="14"/>
  <c r="G1545" i="11"/>
  <c r="D789" i="11"/>
  <c r="E963" i="10"/>
  <c r="E2336" i="7"/>
  <c r="D1208" i="11"/>
  <c r="G786" i="13"/>
  <c r="D88" i="14"/>
  <c r="F1425" i="14"/>
  <c r="E529" i="14"/>
  <c r="G1625" i="11"/>
  <c r="F1660" i="13"/>
  <c r="D31" i="10"/>
  <c r="E1812" i="7"/>
  <c r="F3003" i="7"/>
  <c r="G329" i="5"/>
  <c r="G212" i="7"/>
  <c r="E108" i="5"/>
  <c r="G1644" i="7"/>
  <c r="G730" i="14"/>
  <c r="F1662" i="11"/>
  <c r="G188" i="11"/>
  <c r="F975" i="14"/>
  <c r="E2318" i="11"/>
  <c r="D155" i="5"/>
  <c r="D1410" i="7"/>
  <c r="E958" i="14"/>
  <c r="D807" i="14"/>
  <c r="G1773" i="5"/>
  <c r="E1486" i="7"/>
  <c r="D1840" i="5"/>
  <c r="D2058" i="7"/>
  <c r="E533" i="5"/>
  <c r="F99" i="5"/>
  <c r="G1048" i="5"/>
  <c r="F3110" i="7"/>
  <c r="F2927" i="7"/>
  <c r="E540" i="14"/>
  <c r="D54" i="11"/>
  <c r="E187" i="7"/>
  <c r="E2517" i="7"/>
  <c r="G814" i="11"/>
  <c r="E750" i="5"/>
  <c r="F216" i="13"/>
  <c r="D862" i="5"/>
  <c r="G1391" i="5"/>
  <c r="E192" i="5"/>
  <c r="F456" i="7"/>
  <c r="E2116" i="5"/>
  <c r="F2026" i="7"/>
  <c r="D1760" i="10"/>
  <c r="D1192" i="11"/>
  <c r="G1448" i="10"/>
  <c r="F1029" i="13"/>
  <c r="G1431" i="7"/>
  <c r="F1634" i="14"/>
  <c r="D2053" i="11"/>
  <c r="D1265" i="5"/>
  <c r="F496" i="13"/>
  <c r="F1507" i="10"/>
  <c r="E1140" i="10"/>
  <c r="E280" i="5"/>
  <c r="D717" i="5"/>
  <c r="D1773" i="7"/>
  <c r="D2128" i="7"/>
  <c r="D2344" i="7"/>
  <c r="G1405" i="7"/>
  <c r="F529" i="11"/>
  <c r="D3458" i="7"/>
  <c r="E2180" i="7"/>
  <c r="G1252" i="5"/>
  <c r="F2176" i="10"/>
  <c r="F1531" i="14"/>
  <c r="F3197" i="7"/>
  <c r="F1422" i="5"/>
  <c r="G1848" i="10"/>
  <c r="G108" i="14"/>
  <c r="G170" i="10"/>
  <c r="G768" i="11"/>
  <c r="D2131" i="5"/>
  <c r="E493" i="11"/>
  <c r="D737" i="11"/>
  <c r="F189" i="11"/>
  <c r="E1982" i="5"/>
  <c r="G146" i="5"/>
  <c r="G653" i="14"/>
  <c r="E2716" i="7"/>
  <c r="F760" i="14"/>
  <c r="E1712" i="14"/>
  <c r="F1532" i="5"/>
  <c r="G2908" i="7"/>
  <c r="G3095" i="7"/>
  <c r="D25" i="14"/>
  <c r="G2170" i="5"/>
  <c r="F1734" i="14"/>
  <c r="G100" i="14"/>
  <c r="E1848" i="11"/>
  <c r="E2095" i="5"/>
  <c r="D834" i="5"/>
  <c r="E49" i="10"/>
  <c r="G1006" i="14"/>
  <c r="D852" i="14"/>
  <c r="F1781" i="14"/>
  <c r="D118" i="11"/>
  <c r="E2425" i="11"/>
  <c r="E772" i="5"/>
  <c r="E704" i="14"/>
  <c r="E461" i="11"/>
  <c r="G2236" i="5"/>
  <c r="F497" i="5"/>
  <c r="G1003" i="5"/>
  <c r="F1023" i="14"/>
  <c r="E3374" i="7"/>
  <c r="G111" i="13"/>
  <c r="E2229" i="10"/>
  <c r="E1074" i="14"/>
  <c r="D2293" i="11"/>
  <c r="D849" i="5"/>
  <c r="F122" i="14"/>
  <c r="F274" i="5"/>
  <c r="F3214" i="7"/>
  <c r="G1949" i="5"/>
  <c r="F3275" i="7"/>
  <c r="D1404" i="7"/>
  <c r="D561" i="11"/>
  <c r="E3144" i="7"/>
  <c r="D1322" i="14"/>
  <c r="G1015" i="13"/>
  <c r="F1184" i="5"/>
  <c r="E998" i="14"/>
  <c r="E583" i="5"/>
  <c r="F1575" i="13"/>
  <c r="E969" i="13"/>
  <c r="E1650" i="14"/>
  <c r="E2270" i="11"/>
  <c r="E1436" i="13"/>
  <c r="G1186" i="10"/>
  <c r="D1339" i="7"/>
  <c r="E402" i="7"/>
  <c r="F995" i="11"/>
  <c r="F19" i="11"/>
  <c r="E2770" i="7"/>
  <c r="F2253" i="10"/>
  <c r="G1918" i="11"/>
  <c r="G187" i="13"/>
  <c r="F2066" i="11"/>
  <c r="D1776" i="7"/>
  <c r="F173" i="13"/>
  <c r="F1855" i="5"/>
  <c r="E2370" i="7"/>
  <c r="D986" i="5"/>
  <c r="G1169" i="11"/>
  <c r="G2007" i="5"/>
  <c r="D1080" i="11"/>
  <c r="D1155" i="14"/>
  <c r="D1569" i="5"/>
  <c r="D1791" i="5"/>
  <c r="G489" i="14"/>
  <c r="D1380" i="10"/>
  <c r="E401" i="10"/>
  <c r="D399" i="5"/>
  <c r="F2713" i="7"/>
  <c r="F632" i="11"/>
  <c r="F2748" i="7"/>
  <c r="E2604" i="7"/>
  <c r="F1362" i="5"/>
  <c r="D1925" i="11"/>
  <c r="E2220" i="5"/>
  <c r="D1034" i="14"/>
  <c r="E2292" i="10"/>
  <c r="E1932" i="14"/>
  <c r="F759" i="5"/>
  <c r="G2510" i="7"/>
  <c r="D981" i="5"/>
  <c r="D541" i="5"/>
  <c r="E1834" i="11"/>
  <c r="E1084" i="10"/>
  <c r="D2814" i="7"/>
  <c r="D650" i="5"/>
  <c r="D1555" i="5"/>
  <c r="F2138" i="10"/>
  <c r="D308" i="14"/>
  <c r="G980" i="10"/>
  <c r="E2341" i="11"/>
  <c r="D816" i="14"/>
  <c r="G357" i="5"/>
  <c r="D102" i="14"/>
  <c r="G758" i="10"/>
  <c r="E1631" i="10"/>
  <c r="E2022" i="5"/>
  <c r="G1179" i="5"/>
  <c r="G1428" i="11"/>
  <c r="E3296" i="7"/>
  <c r="D2132" i="11"/>
  <c r="G876" i="10"/>
  <c r="D979" i="5"/>
  <c r="G585" i="13"/>
  <c r="E1467" i="5"/>
  <c r="E1595" i="14"/>
  <c r="E883" i="14"/>
  <c r="D383" i="5"/>
  <c r="G1151" i="5"/>
  <c r="E70" i="14"/>
  <c r="E459" i="5"/>
  <c r="D2319" i="10"/>
  <c r="F1008" i="11"/>
  <c r="E362" i="11"/>
  <c r="F60" i="5"/>
  <c r="F2010" i="7"/>
  <c r="D2509" i="7"/>
  <c r="D1822" i="5"/>
  <c r="F204" i="7"/>
  <c r="G858" i="11"/>
  <c r="D1588" i="5"/>
  <c r="E1621" i="11"/>
  <c r="F1829" i="5"/>
  <c r="D686" i="5"/>
  <c r="D1342" i="7"/>
  <c r="G2111" i="10"/>
  <c r="D1463" i="5"/>
  <c r="G1492" i="11"/>
  <c r="D500" i="14"/>
  <c r="F479" i="13"/>
  <c r="F2184" i="10"/>
  <c r="E2288" i="5"/>
  <c r="D1256" i="5"/>
  <c r="G2713" i="7"/>
  <c r="D97" i="13"/>
  <c r="D476" i="14"/>
  <c r="D1563" i="14"/>
  <c r="F2330" i="7"/>
  <c r="E494" i="11"/>
  <c r="G2124" i="10"/>
  <c r="G2133" i="5"/>
  <c r="E2166" i="11"/>
  <c r="F291" i="14"/>
  <c r="E1114" i="11"/>
  <c r="F1299" i="14"/>
  <c r="D152" i="14"/>
  <c r="E2778" i="7"/>
  <c r="D1784" i="5"/>
  <c r="E1807" i="14"/>
  <c r="G658" i="5"/>
  <c r="G3104" i="7"/>
  <c r="D1645" i="5"/>
  <c r="G851" i="14"/>
  <c r="D179" i="11"/>
  <c r="G1027" i="5"/>
  <c r="D1917" i="5"/>
  <c r="F1548" i="11"/>
  <c r="F1100" i="11"/>
  <c r="F1834" i="11"/>
  <c r="D146" i="5"/>
  <c r="E74" i="13"/>
  <c r="F1001" i="14"/>
  <c r="F1380" i="11"/>
  <c r="G527" i="11"/>
  <c r="G2985" i="7"/>
  <c r="E426" i="7"/>
  <c r="F2414" i="10"/>
  <c r="D1477" i="7"/>
  <c r="F13" i="5"/>
  <c r="F1724" i="5"/>
  <c r="G1894" i="10"/>
  <c r="G1141" i="14"/>
  <c r="G1038" i="14"/>
  <c r="E2006" i="7"/>
  <c r="F1315" i="11"/>
  <c r="G968" i="11"/>
  <c r="G1622" i="5"/>
  <c r="G1483" i="7"/>
  <c r="F2165" i="10"/>
  <c r="G2266" i="7"/>
  <c r="E327" i="14"/>
  <c r="F1404" i="7"/>
  <c r="D1366" i="7"/>
  <c r="E1666" i="5"/>
  <c r="E1497" i="7"/>
  <c r="D722" i="14"/>
  <c r="G1011" i="5"/>
  <c r="D972" i="10"/>
  <c r="D665" i="10"/>
  <c r="E2040" i="7"/>
  <c r="G3433" i="7"/>
  <c r="D760" i="5"/>
  <c r="F1793" i="7"/>
  <c r="F1705" i="14"/>
  <c r="D77" i="11"/>
  <c r="F1119" i="14"/>
  <c r="D89" i="11"/>
  <c r="D3315" i="7"/>
  <c r="G73" i="14"/>
  <c r="D2413" i="11"/>
  <c r="E181" i="7"/>
  <c r="E1511" i="7"/>
  <c r="E1892" i="11"/>
  <c r="E2937" i="7"/>
  <c r="F1250" i="13"/>
  <c r="D1945" i="11"/>
  <c r="F1110" i="5"/>
  <c r="F1043" i="14"/>
  <c r="D265" i="5"/>
  <c r="D388" i="7"/>
  <c r="F33" i="10"/>
  <c r="D166" i="13"/>
  <c r="G2392" i="11"/>
  <c r="G402" i="10"/>
  <c r="F3122" i="7"/>
  <c r="G1215" i="5"/>
  <c r="E1939" i="11"/>
  <c r="F515" i="10"/>
  <c r="G3262" i="7"/>
  <c r="G1549" i="5"/>
  <c r="D1910" i="11"/>
  <c r="E1769" i="10"/>
  <c r="G350" i="14"/>
  <c r="E1294" i="10"/>
  <c r="G1135" i="14"/>
  <c r="F481" i="5"/>
  <c r="E339" i="13"/>
  <c r="E2144" i="10"/>
  <c r="G308" i="10"/>
  <c r="E2424" i="11"/>
  <c r="G204" i="5"/>
  <c r="D1303" i="13"/>
  <c r="D379" i="7"/>
  <c r="G1003" i="11"/>
  <c r="E924" i="10"/>
  <c r="E944" i="5"/>
  <c r="G1443" i="10"/>
  <c r="D1258" i="11"/>
  <c r="F732" i="14"/>
  <c r="G1341" i="7"/>
  <c r="F1820" i="7"/>
  <c r="D84" i="5"/>
  <c r="G2554" i="7"/>
  <c r="E1821" i="14"/>
  <c r="F1692" i="14"/>
  <c r="E1043" i="5"/>
  <c r="G965" i="10"/>
  <c r="D573" i="5"/>
  <c r="G10" i="10"/>
  <c r="F342" i="5"/>
  <c r="E697" i="5"/>
  <c r="F1634" i="5"/>
  <c r="D144" i="11"/>
  <c r="D2353" i="11"/>
  <c r="F1705" i="5"/>
  <c r="E1895" i="10"/>
  <c r="D664" i="5"/>
  <c r="G1766" i="14"/>
  <c r="F825" i="14"/>
  <c r="D2978" i="7"/>
  <c r="G1455" i="7"/>
  <c r="D1486" i="7"/>
  <c r="E304" i="14"/>
  <c r="G403" i="5"/>
  <c r="G89" i="13"/>
  <c r="G2151" i="7"/>
  <c r="E165" i="7"/>
  <c r="E2456" i="10"/>
  <c r="G1313" i="5"/>
  <c r="G3273" i="7"/>
  <c r="G1593" i="7"/>
  <c r="G981" i="5"/>
  <c r="E698" i="11"/>
  <c r="E1399" i="7"/>
  <c r="G1940" i="14"/>
  <c r="F1573" i="11"/>
  <c r="D64" i="14"/>
  <c r="D981" i="11"/>
  <c r="D876" i="5"/>
  <c r="D1261" i="14"/>
  <c r="F1263" i="13"/>
  <c r="G2840" i="7"/>
  <c r="G1282" i="7"/>
  <c r="F1539" i="14"/>
  <c r="F613" i="5"/>
  <c r="D1034" i="11"/>
  <c r="E1311" i="14"/>
  <c r="F2397" i="7"/>
  <c r="F3149" i="7"/>
  <c r="F2533" i="7"/>
  <c r="F1605" i="5"/>
  <c r="E3124" i="7"/>
  <c r="E1613" i="14"/>
  <c r="D736" i="11"/>
  <c r="G1337" i="5"/>
  <c r="D674" i="5"/>
  <c r="F477" i="7"/>
  <c r="E519" i="10"/>
  <c r="D1318" i="7"/>
  <c r="D612" i="10"/>
  <c r="F1567" i="7"/>
  <c r="G1010" i="10"/>
  <c r="F1134" i="11"/>
  <c r="F1164" i="10"/>
  <c r="G235" i="5"/>
  <c r="G162" i="7"/>
  <c r="D1418" i="7"/>
  <c r="D673" i="11"/>
  <c r="E2397" i="11"/>
  <c r="F1226" i="14"/>
  <c r="F244" i="7"/>
  <c r="F2023" i="11"/>
  <c r="F3251" i="7"/>
  <c r="G1799" i="11"/>
  <c r="F1317" i="7"/>
  <c r="F1359" i="5"/>
  <c r="D3357" i="7"/>
  <c r="G1853" i="7"/>
  <c r="G1607" i="11"/>
  <c r="F538" i="13"/>
  <c r="F121" i="7"/>
  <c r="F2075" i="10"/>
  <c r="D875" i="14"/>
  <c r="F387" i="7"/>
  <c r="D444" i="5"/>
  <c r="D53" i="7"/>
  <c r="F178" i="14"/>
  <c r="E1963" i="7"/>
  <c r="E1591" i="7"/>
  <c r="F1486" i="5"/>
  <c r="G448" i="11"/>
  <c r="G120" i="11"/>
  <c r="E859" i="10"/>
  <c r="D1591" i="5"/>
  <c r="E820" i="14"/>
  <c r="F1647" i="14"/>
  <c r="E706" i="10"/>
  <c r="G2358" i="11"/>
  <c r="D112" i="10"/>
  <c r="E2082" i="11"/>
  <c r="E1010" i="14"/>
  <c r="D1547" i="14"/>
  <c r="D1904" i="10"/>
  <c r="G555" i="14"/>
  <c r="E109" i="13"/>
  <c r="E2271" i="11"/>
  <c r="E1554" i="7"/>
  <c r="G56" i="11"/>
  <c r="F1325" i="10"/>
  <c r="D2408" i="11"/>
  <c r="F521" i="5"/>
  <c r="D1374" i="13"/>
  <c r="F1512" i="11"/>
  <c r="D136" i="10"/>
  <c r="D1188" i="10"/>
  <c r="F1547" i="14"/>
  <c r="G424" i="14"/>
  <c r="E1869" i="11"/>
  <c r="D315" i="13"/>
  <c r="G798" i="11"/>
  <c r="G2402" i="11"/>
  <c r="E653" i="5"/>
  <c r="G307" i="14"/>
  <c r="G2581" i="7"/>
  <c r="E1842" i="11"/>
  <c r="F79" i="11"/>
  <c r="F1675" i="10"/>
  <c r="E1211" i="5"/>
  <c r="D1375" i="5"/>
  <c r="E625" i="14"/>
  <c r="D1689" i="11"/>
  <c r="F1734" i="10"/>
  <c r="D218" i="5"/>
  <c r="G3385" i="7"/>
  <c r="E1737" i="5"/>
  <c r="D1303" i="11"/>
  <c r="G254" i="10"/>
  <c r="G2959" i="7"/>
  <c r="G966" i="10"/>
  <c r="F1644" i="11"/>
  <c r="E1610" i="5"/>
  <c r="E1889" i="10"/>
  <c r="E2508" i="7"/>
  <c r="D66" i="11"/>
  <c r="D2052" i="11"/>
  <c r="E2290" i="10"/>
  <c r="E1979" i="5"/>
  <c r="D1314" i="10"/>
  <c r="E83" i="10"/>
  <c r="D2434" i="11"/>
  <c r="G293" i="7"/>
  <c r="G1012" i="10"/>
  <c r="G152" i="10"/>
  <c r="G124" i="13"/>
  <c r="G2381" i="7"/>
  <c r="E3071" i="7"/>
  <c r="G132" i="11"/>
  <c r="F703" i="5"/>
  <c r="D1839" i="7"/>
  <c r="G958" i="13"/>
  <c r="E215" i="10"/>
  <c r="D1359" i="11"/>
  <c r="E1877" i="5"/>
  <c r="D2222" i="11"/>
  <c r="D327" i="5"/>
  <c r="D2413" i="7"/>
  <c r="E351" i="14"/>
  <c r="F1700" i="14"/>
  <c r="D1995" i="7"/>
  <c r="F336" i="5"/>
  <c r="G1953" i="11"/>
  <c r="F623" i="11"/>
  <c r="D796" i="14"/>
  <c r="D1358" i="5"/>
  <c r="G492" i="14"/>
  <c r="F752" i="5"/>
  <c r="E666" i="14"/>
  <c r="F78" i="14"/>
  <c r="F1992" i="5"/>
  <c r="G2182" i="11"/>
  <c r="D140" i="11"/>
  <c r="F1073" i="5"/>
  <c r="D1512" i="7"/>
  <c r="E175" i="11"/>
  <c r="G793" i="5"/>
  <c r="D2487" i="7"/>
  <c r="D1465" i="10"/>
  <c r="E1476" i="10"/>
  <c r="E2027" i="5"/>
  <c r="G503" i="5"/>
  <c r="D2353" i="7"/>
  <c r="D1097" i="11"/>
  <c r="G247" i="14"/>
  <c r="D1231" i="5"/>
  <c r="G2070" i="10"/>
  <c r="F1679" i="11"/>
  <c r="G1640" i="11"/>
  <c r="F744" i="5"/>
  <c r="E322" i="5"/>
  <c r="D1853" i="14"/>
  <c r="E176" i="10"/>
  <c r="G514" i="10"/>
  <c r="F1818" i="5"/>
  <c r="G770" i="14"/>
  <c r="F225" i="14"/>
  <c r="E278" i="5"/>
  <c r="G922" i="11"/>
  <c r="G1527" i="10"/>
  <c r="D410" i="14"/>
  <c r="G2214" i="10"/>
  <c r="G170" i="7"/>
  <c r="F2103" i="10"/>
  <c r="G2472" i="7"/>
  <c r="E1261" i="7"/>
  <c r="D291" i="7"/>
  <c r="F1405" i="5"/>
  <c r="F1748" i="5"/>
  <c r="G1352" i="5"/>
  <c r="E2473" i="7"/>
  <c r="G2747" i="7"/>
  <c r="D123" i="7"/>
  <c r="E1281" i="11"/>
  <c r="G94" i="13"/>
  <c r="F1610" i="14"/>
  <c r="D1926" i="11"/>
  <c r="E1204" i="14"/>
  <c r="D3463" i="7"/>
  <c r="D1467" i="5"/>
  <c r="D1999" i="5"/>
  <c r="F505" i="11"/>
  <c r="D1525" i="5"/>
  <c r="D1910" i="14"/>
  <c r="F484" i="14"/>
  <c r="G761" i="14"/>
  <c r="E1550" i="5"/>
  <c r="D2025" i="5"/>
  <c r="F2136" i="11"/>
  <c r="G2491" i="7"/>
  <c r="G1650" i="7"/>
  <c r="D853" i="14"/>
  <c r="F2890" i="7"/>
  <c r="D1317" i="11"/>
  <c r="G220" i="5"/>
  <c r="F696" i="14"/>
  <c r="G1359" i="14"/>
  <c r="G132" i="14"/>
  <c r="E1896" i="11"/>
  <c r="G108" i="13"/>
  <c r="F1767" i="11"/>
  <c r="E2135" i="5"/>
  <c r="D1312" i="5"/>
  <c r="D167" i="11"/>
  <c r="E2783" i="7"/>
  <c r="D190" i="13"/>
  <c r="E2761" i="7"/>
  <c r="F327" i="11"/>
  <c r="E2546" i="7"/>
  <c r="D162" i="11"/>
  <c r="G2073" i="10"/>
  <c r="E2257" i="10"/>
  <c r="E175" i="7"/>
  <c r="E1255" i="5"/>
  <c r="F63" i="5"/>
  <c r="D49" i="10"/>
  <c r="E1328" i="7"/>
  <c r="D266" i="14"/>
  <c r="G1686" i="11"/>
  <c r="E325" i="14"/>
  <c r="G374" i="11"/>
  <c r="F785" i="14"/>
  <c r="F1948" i="11"/>
  <c r="G1949" i="7"/>
  <c r="E1387" i="5"/>
  <c r="D1640" i="7"/>
  <c r="D819" i="14"/>
  <c r="D1186" i="5"/>
  <c r="E17" i="11"/>
  <c r="G1311" i="5"/>
  <c r="G1748" i="7"/>
  <c r="D1801" i="5"/>
  <c r="F864" i="14"/>
  <c r="G3264" i="7"/>
  <c r="E2199" i="11"/>
  <c r="D1457" i="10"/>
  <c r="D2817" i="7"/>
  <c r="D3061" i="7"/>
  <c r="G866" i="14"/>
  <c r="D432" i="10"/>
  <c r="D166" i="11"/>
  <c r="E813" i="5"/>
  <c r="D60" i="11"/>
  <c r="G133" i="13"/>
  <c r="E2271" i="5"/>
  <c r="F1698" i="14"/>
  <c r="E213" i="13"/>
  <c r="D1638" i="11"/>
  <c r="E2042" i="5"/>
  <c r="G1795" i="5"/>
  <c r="E769" i="5"/>
  <c r="F589" i="5"/>
  <c r="E194" i="10"/>
  <c r="D1129" i="13"/>
  <c r="E2365" i="11"/>
  <c r="G2927" i="7"/>
  <c r="F874" i="11"/>
  <c r="E2020" i="7"/>
  <c r="E225" i="10"/>
  <c r="F662" i="5"/>
  <c r="F130" i="10"/>
  <c r="G3213" i="7"/>
  <c r="E2658" i="7"/>
  <c r="G304" i="7"/>
  <c r="E2036" i="7"/>
  <c r="F663" i="5"/>
  <c r="D1987" i="14"/>
  <c r="E124" i="5"/>
  <c r="F1579" i="14"/>
  <c r="D2031" i="7"/>
  <c r="G2537" i="7"/>
  <c r="G2595" i="7"/>
  <c r="D500" i="11"/>
  <c r="D1341" i="7"/>
  <c r="F198" i="7"/>
  <c r="D1917" i="10"/>
  <c r="D1253" i="14"/>
  <c r="D462" i="11"/>
  <c r="G2344" i="7"/>
  <c r="D2243" i="10"/>
  <c r="E37" i="10"/>
  <c r="E2400" i="7"/>
  <c r="G2438" i="7"/>
  <c r="F2090" i="5"/>
  <c r="G728" i="11"/>
  <c r="G2251" i="11"/>
  <c r="F367" i="14"/>
  <c r="F3336" i="7"/>
  <c r="G753" i="5"/>
  <c r="D1431" i="10"/>
  <c r="G643" i="14"/>
  <c r="G1333" i="11"/>
  <c r="G770" i="13"/>
  <c r="D2411" i="7"/>
  <c r="G44" i="5"/>
  <c r="F776" i="5"/>
  <c r="F804" i="14"/>
  <c r="G113" i="5"/>
  <c r="F712" i="11"/>
  <c r="G81" i="13"/>
  <c r="D1796" i="14"/>
  <c r="E2278" i="11"/>
  <c r="E1835" i="14"/>
  <c r="E257" i="14"/>
  <c r="F3291" i="7"/>
  <c r="E191" i="5"/>
  <c r="F1652" i="7"/>
  <c r="G1310" i="7"/>
  <c r="G1645" i="11"/>
  <c r="F847" i="5"/>
  <c r="D1719" i="5"/>
  <c r="F971" i="14"/>
  <c r="D1783" i="11"/>
  <c r="G364" i="11"/>
  <c r="G1655" i="11"/>
  <c r="F1934" i="10"/>
  <c r="D689" i="5"/>
  <c r="F2022" i="5"/>
  <c r="D952" i="5"/>
  <c r="E86" i="7"/>
  <c r="G6" i="14"/>
  <c r="E639" i="14"/>
  <c r="D1003" i="5"/>
  <c r="F2265" i="5"/>
  <c r="G1329" i="5"/>
  <c r="F866" i="5"/>
  <c r="G810" i="14"/>
  <c r="F208" i="13"/>
  <c r="F637" i="14"/>
  <c r="F669" i="5"/>
  <c r="D1424" i="14"/>
  <c r="D109" i="13"/>
  <c r="D152" i="5"/>
  <c r="G1583" i="7"/>
  <c r="F1137" i="14"/>
  <c r="E994" i="10"/>
  <c r="G664" i="10"/>
  <c r="G1078" i="5"/>
  <c r="F1582" i="11"/>
  <c r="G144" i="13"/>
  <c r="G1456" i="5"/>
  <c r="E2056" i="11"/>
  <c r="E877" i="11"/>
  <c r="F761" i="5"/>
  <c r="G3100" i="7"/>
  <c r="F407" i="14"/>
  <c r="E994" i="13"/>
  <c r="E2233" i="11"/>
  <c r="F762" i="5"/>
  <c r="G2676" i="7"/>
  <c r="F1075" i="10"/>
  <c r="F1409" i="5"/>
  <c r="E1719" i="11"/>
  <c r="F1555" i="10"/>
  <c r="E212" i="11"/>
  <c r="D3127" i="7"/>
  <c r="G469" i="14"/>
  <c r="E433" i="13"/>
  <c r="E2177" i="10"/>
  <c r="G983" i="14"/>
  <c r="E1634" i="7"/>
  <c r="G734" i="5"/>
  <c r="G2484" i="7"/>
  <c r="G1310" i="10"/>
  <c r="G831" i="14"/>
  <c r="F2060" i="10"/>
  <c r="F1662" i="10"/>
  <c r="D1086" i="14"/>
  <c r="E253" i="7"/>
  <c r="E458" i="14"/>
  <c r="D225" i="14"/>
  <c r="D214" i="10"/>
  <c r="E2415" i="11"/>
  <c r="F1996" i="14"/>
  <c r="G1254" i="14"/>
  <c r="D2215" i="7"/>
  <c r="G1131" i="10"/>
  <c r="F201" i="5"/>
  <c r="G552" i="11"/>
  <c r="D2307" i="7"/>
  <c r="F1780" i="10"/>
  <c r="E1115" i="14"/>
  <c r="F598" i="10"/>
  <c r="D3470" i="7"/>
  <c r="D2580" i="7"/>
  <c r="D1834" i="7"/>
  <c r="F2090" i="10"/>
  <c r="E1364" i="5"/>
  <c r="F567" i="5"/>
  <c r="F1446" i="14"/>
  <c r="E2090" i="11"/>
  <c r="G1358" i="10"/>
  <c r="D2657" i="7"/>
  <c r="G86" i="11"/>
  <c r="F1580" i="13"/>
  <c r="F2350" i="11"/>
  <c r="E254" i="5"/>
  <c r="E107" i="5"/>
  <c r="D1575" i="11"/>
  <c r="D579" i="11"/>
  <c r="E552" i="14"/>
  <c r="G1063" i="14"/>
  <c r="D560" i="5"/>
  <c r="G3110" i="7"/>
  <c r="G1873" i="7"/>
  <c r="F1361" i="14"/>
  <c r="E385" i="10"/>
  <c r="G175" i="10"/>
  <c r="D117" i="14"/>
  <c r="F1395" i="11"/>
  <c r="F988" i="10"/>
  <c r="E167" i="11"/>
  <c r="E34" i="14"/>
  <c r="G52" i="5"/>
  <c r="G439" i="14"/>
  <c r="D1328" i="7"/>
  <c r="E2327" i="11"/>
  <c r="G1689" i="14"/>
  <c r="D950" i="10"/>
  <c r="D2156" i="7"/>
  <c r="F487" i="7"/>
  <c r="D1110" i="13"/>
  <c r="D2794" i="7"/>
  <c r="E408" i="5"/>
  <c r="D713" i="11"/>
  <c r="F1868" i="10"/>
  <c r="F294" i="14"/>
  <c r="D932" i="13"/>
  <c r="D1556" i="11"/>
  <c r="G467" i="7"/>
  <c r="E265" i="11"/>
  <c r="G2385" i="7"/>
  <c r="E1812" i="10"/>
  <c r="F1623" i="5"/>
  <c r="F1846" i="5"/>
  <c r="G888" i="11"/>
  <c r="E1692" i="7"/>
  <c r="F39" i="10"/>
  <c r="E2409" i="10"/>
  <c r="G1101" i="13"/>
  <c r="F1636" i="5"/>
  <c r="E1713" i="14"/>
  <c r="D69" i="13"/>
  <c r="E1774" i="14"/>
  <c r="D2247" i="5"/>
  <c r="F478" i="7"/>
  <c r="D240" i="10"/>
  <c r="D13" i="11"/>
  <c r="D716" i="5"/>
  <c r="F1453" i="7"/>
  <c r="G3448" i="7"/>
  <c r="D2436" i="11"/>
  <c r="D100" i="11"/>
  <c r="G2124" i="11"/>
  <c r="D1614" i="7"/>
  <c r="D1937" i="10"/>
  <c r="G1343" i="14"/>
  <c r="G1077" i="14"/>
  <c r="D384" i="14"/>
  <c r="E3355" i="7"/>
  <c r="G216" i="5"/>
  <c r="F235" i="14"/>
  <c r="F2551" i="7"/>
  <c r="D1902" i="11"/>
  <c r="F2723" i="7"/>
  <c r="F226" i="10"/>
  <c r="G1796" i="11"/>
  <c r="G3140" i="7"/>
  <c r="G712" i="14"/>
  <c r="G1678" i="10"/>
  <c r="F1993" i="7"/>
  <c r="D606" i="14"/>
  <c r="D184" i="7"/>
  <c r="E1834" i="14"/>
  <c r="G569" i="14"/>
  <c r="D1957" i="5"/>
  <c r="G1260" i="14"/>
  <c r="D1458" i="13"/>
  <c r="D867" i="10"/>
  <c r="D655" i="13"/>
  <c r="F1541" i="5"/>
  <c r="G2354" i="7"/>
  <c r="E75" i="14"/>
  <c r="D1381" i="11"/>
  <c r="E1492" i="5"/>
  <c r="F1352" i="14"/>
  <c r="E1164" i="11"/>
  <c r="E1304" i="10"/>
  <c r="G266" i="7"/>
  <c r="E1937" i="11"/>
  <c r="F3240" i="7"/>
  <c r="D2730" i="7"/>
  <c r="G723" i="11"/>
  <c r="D2168" i="10"/>
  <c r="E1851" i="10"/>
  <c r="D1310" i="7"/>
  <c r="D1346" i="7"/>
  <c r="F1587" i="7"/>
  <c r="F1739" i="5"/>
  <c r="E729" i="5"/>
  <c r="D1189" i="5"/>
  <c r="F1601" i="7"/>
  <c r="G2421" i="7"/>
  <c r="E1009" i="5"/>
  <c r="G2269" i="7"/>
  <c r="G3420" i="7"/>
  <c r="D729" i="11"/>
  <c r="E360" i="7"/>
  <c r="D2452" i="10"/>
  <c r="E306" i="11"/>
  <c r="G1974" i="10"/>
  <c r="D1595" i="11"/>
  <c r="F2339" i="7"/>
  <c r="E926" i="5"/>
  <c r="G1026" i="11"/>
  <c r="E1650" i="7"/>
  <c r="E176" i="5"/>
  <c r="D2775" i="7"/>
  <c r="F1782" i="11"/>
  <c r="E44" i="11"/>
  <c r="E1783" i="13"/>
  <c r="G1098" i="5"/>
  <c r="G1217" i="10"/>
  <c r="E147" i="5"/>
  <c r="G178" i="11"/>
  <c r="G1912" i="11"/>
  <c r="G1486" i="11"/>
  <c r="E83" i="13"/>
  <c r="G1069" i="11"/>
  <c r="D2267" i="5"/>
  <c r="D2980" i="7"/>
  <c r="D963" i="14"/>
  <c r="G1929" i="11"/>
  <c r="D783" i="5"/>
  <c r="F1266" i="5"/>
  <c r="E1851" i="5"/>
  <c r="E1763" i="13"/>
  <c r="E1749" i="7"/>
  <c r="D2851" i="7"/>
  <c r="F1284" i="5"/>
  <c r="F1858" i="10"/>
  <c r="D2085" i="10"/>
  <c r="E708" i="13"/>
  <c r="D1217" i="14"/>
  <c r="D1134" i="5"/>
  <c r="F1600" i="14"/>
  <c r="F2315" i="11"/>
  <c r="G1299" i="11"/>
  <c r="F1039" i="11"/>
  <c r="F1091" i="5"/>
  <c r="G3007" i="7"/>
  <c r="E470" i="7"/>
  <c r="G1760" i="7"/>
  <c r="D218" i="7"/>
  <c r="G906" i="10"/>
  <c r="F812" i="10"/>
  <c r="F727" i="14"/>
  <c r="G1781" i="10"/>
  <c r="E1469" i="14"/>
  <c r="E2181" i="10"/>
  <c r="F2017" i="10"/>
  <c r="E3006" i="7"/>
  <c r="E3039" i="7"/>
  <c r="G73" i="7"/>
  <c r="G1439" i="11"/>
  <c r="F192" i="5"/>
  <c r="G497" i="10"/>
  <c r="E177" i="5"/>
  <c r="D22" i="13"/>
  <c r="F2415" i="10"/>
  <c r="D2926" i="7"/>
  <c r="D459" i="11"/>
  <c r="G412" i="10"/>
  <c r="F143" i="13"/>
  <c r="D3422" i="7"/>
  <c r="F3184" i="7"/>
  <c r="D330" i="5"/>
  <c r="D1925" i="5"/>
  <c r="D3084" i="7"/>
  <c r="E1483" i="7"/>
  <c r="F1760" i="7"/>
  <c r="E2221" i="5"/>
  <c r="G1096" i="10"/>
  <c r="D1313" i="7"/>
  <c r="G802" i="11"/>
  <c r="F3199" i="7"/>
  <c r="F1651" i="5"/>
  <c r="G1129" i="10"/>
  <c r="G1549" i="13"/>
  <c r="E659" i="11"/>
  <c r="E248" i="7"/>
  <c r="G176" i="7"/>
  <c r="F3444" i="7"/>
  <c r="F1695" i="5"/>
  <c r="F911" i="11"/>
  <c r="E15" i="11"/>
  <c r="D1156" i="5"/>
  <c r="F194" i="13"/>
  <c r="D1583" i="7"/>
  <c r="D2048" i="7"/>
  <c r="E1891" i="10"/>
  <c r="D2182" i="10"/>
  <c r="E3440" i="7"/>
  <c r="F718" i="5"/>
  <c r="F1853" i="14"/>
  <c r="E551" i="11"/>
  <c r="E446" i="14"/>
  <c r="D1121" i="11"/>
  <c r="G1662" i="14"/>
  <c r="G3083" i="7"/>
  <c r="F220" i="5"/>
  <c r="D781" i="5"/>
  <c r="D725" i="13"/>
  <c r="F1799" i="14"/>
  <c r="G138" i="10"/>
  <c r="G2118" i="5"/>
  <c r="D193" i="7"/>
  <c r="E1987" i="11"/>
  <c r="D652" i="5"/>
  <c r="G1119" i="5"/>
  <c r="D1277" i="7"/>
  <c r="D2001" i="7"/>
  <c r="F421" i="7"/>
  <c r="F289" i="13"/>
  <c r="G954" i="11"/>
  <c r="F890" i="14"/>
  <c r="D290" i="13"/>
  <c r="F2476" i="7"/>
  <c r="D1731" i="5"/>
  <c r="E1403" i="7"/>
  <c r="F1460" i="10"/>
  <c r="D1837" i="5"/>
  <c r="E1142" i="5"/>
  <c r="E1053" i="14"/>
  <c r="F1024" i="14"/>
  <c r="D293" i="5"/>
  <c r="F2172" i="11"/>
  <c r="E1321" i="14"/>
  <c r="E1281" i="10"/>
  <c r="G1738" i="5"/>
  <c r="F293" i="14"/>
  <c r="F1628" i="11"/>
  <c r="G1976" i="7"/>
  <c r="F1087" i="10"/>
  <c r="D1781" i="10"/>
  <c r="G1537" i="14"/>
  <c r="G3349" i="7"/>
  <c r="E1796" i="10"/>
  <c r="F2737" i="7"/>
  <c r="D1148" i="14"/>
  <c r="D155" i="11"/>
  <c r="E636" i="10"/>
  <c r="D1182" i="5"/>
  <c r="G1336" i="10"/>
  <c r="E1545" i="11"/>
  <c r="D745" i="14"/>
  <c r="D2200" i="10"/>
  <c r="E113" i="5"/>
  <c r="E12" i="7"/>
  <c r="D2659" i="7"/>
  <c r="F862" i="13"/>
  <c r="G1930" i="14"/>
  <c r="E231" i="14"/>
  <c r="G1572" i="13"/>
  <c r="E729" i="14"/>
  <c r="F1890" i="11"/>
  <c r="G1901" i="5"/>
  <c r="D1895" i="14"/>
  <c r="D177" i="11"/>
  <c r="G2189" i="7"/>
  <c r="E808" i="5"/>
  <c r="E2031" i="5"/>
  <c r="G649" i="5"/>
  <c r="E1868" i="5"/>
  <c r="F1647" i="7"/>
  <c r="E2003" i="5"/>
  <c r="D1806" i="5"/>
  <c r="E602" i="5"/>
  <c r="G1247" i="5"/>
  <c r="F16" i="13"/>
  <c r="G2293" i="5"/>
  <c r="E2332" i="10"/>
  <c r="E1777" i="13"/>
  <c r="E646" i="11"/>
  <c r="E1217" i="11"/>
  <c r="F1153" i="11"/>
  <c r="D3137" i="7"/>
  <c r="F888" i="14"/>
  <c r="D3034" i="7"/>
  <c r="F1914" i="10"/>
  <c r="F2701" i="7"/>
  <c r="E1709" i="13"/>
  <c r="G3086" i="7"/>
  <c r="G855" i="10"/>
  <c r="G1395" i="11"/>
  <c r="F982" i="10"/>
  <c r="E1974" i="10"/>
  <c r="G1565" i="10"/>
  <c r="D2802" i="7"/>
  <c r="G1869" i="11"/>
  <c r="D2234" i="11"/>
  <c r="F1581" i="11"/>
  <c r="D1383" i="10"/>
  <c r="G1943" i="11"/>
  <c r="G1046" i="14"/>
  <c r="F1586" i="5"/>
  <c r="E932" i="14"/>
  <c r="E432" i="7"/>
  <c r="D1299" i="5"/>
  <c r="F970" i="5"/>
  <c r="F1582" i="14"/>
  <c r="F3158" i="7"/>
  <c r="E1908" i="7"/>
  <c r="D3158" i="7"/>
  <c r="G291" i="11"/>
  <c r="D1399" i="10"/>
  <c r="E1437" i="11"/>
  <c r="D2726" i="7"/>
  <c r="D1632" i="5"/>
  <c r="E963" i="11"/>
  <c r="G156" i="13"/>
  <c r="E666" i="5"/>
  <c r="F519" i="5"/>
  <c r="G1808" i="7"/>
  <c r="G1786" i="14"/>
  <c r="D146" i="13"/>
  <c r="G2833" i="7"/>
  <c r="D978" i="13"/>
  <c r="F1308" i="7"/>
  <c r="E1025" i="5"/>
  <c r="F966" i="10"/>
  <c r="G2329" i="7"/>
  <c r="E95" i="7"/>
  <c r="D235" i="13"/>
  <c r="D1514" i="14"/>
  <c r="G2345" i="7"/>
  <c r="D2095" i="7"/>
  <c r="G3230" i="7"/>
  <c r="G1921" i="5"/>
  <c r="F2057" i="7"/>
  <c r="D1762" i="13"/>
  <c r="F3211" i="7"/>
  <c r="E2910" i="7"/>
  <c r="E1732" i="5"/>
  <c r="E920" i="11"/>
  <c r="E1601" i="5"/>
  <c r="D1322" i="11"/>
  <c r="G1941" i="11"/>
  <c r="D2628" i="7"/>
  <c r="E508" i="14"/>
  <c r="G2292" i="5"/>
  <c r="F2243" i="11"/>
  <c r="F1031" i="14"/>
  <c r="F1651" i="10"/>
  <c r="F1925" i="14"/>
  <c r="G431" i="14"/>
  <c r="F1789" i="11"/>
  <c r="D114" i="10"/>
  <c r="G233" i="7"/>
  <c r="D2392" i="7"/>
  <c r="D1205" i="14"/>
  <c r="D1953" i="11"/>
  <c r="D1271" i="5"/>
  <c r="G1432" i="14"/>
  <c r="F1333" i="14"/>
  <c r="D517" i="10"/>
  <c r="E882" i="14"/>
  <c r="G471" i="5"/>
  <c r="G552" i="5"/>
  <c r="E1183" i="5"/>
  <c r="G1124" i="11"/>
  <c r="E1588" i="14"/>
  <c r="D2278" i="10"/>
  <c r="E1036" i="14"/>
  <c r="E665" i="5"/>
  <c r="D243" i="14"/>
  <c r="G1482" i="14"/>
  <c r="F202" i="13"/>
  <c r="E1343" i="5"/>
  <c r="G307" i="10"/>
  <c r="F1517" i="10"/>
  <c r="G63" i="13"/>
  <c r="G2186" i="7"/>
  <c r="G1194" i="11"/>
  <c r="E598" i="5"/>
  <c r="E2253" i="10"/>
  <c r="G1379" i="5"/>
  <c r="G2717" i="7"/>
  <c r="F402" i="5"/>
  <c r="D1647" i="10"/>
  <c r="F1062" i="5"/>
  <c r="G1711" i="13"/>
  <c r="D1600" i="13"/>
  <c r="D640" i="11"/>
  <c r="D1002" i="13"/>
  <c r="G1010" i="5"/>
  <c r="E967" i="5"/>
  <c r="D35" i="14"/>
  <c r="D1711" i="11"/>
  <c r="F1382" i="11"/>
  <c r="F356" i="7"/>
  <c r="E655" i="14"/>
  <c r="G2812" i="7"/>
  <c r="F145" i="5"/>
  <c r="F1932" i="10"/>
  <c r="D535" i="14"/>
  <c r="F1340" i="10"/>
  <c r="G1227" i="5"/>
  <c r="G1771" i="7"/>
  <c r="D3227" i="7"/>
  <c r="E284" i="5"/>
  <c r="G1307" i="11"/>
  <c r="F100" i="13"/>
  <c r="D1351" i="5"/>
  <c r="F343" i="14"/>
  <c r="F8" i="5"/>
  <c r="E1955" i="7"/>
  <c r="E2223" i="5"/>
  <c r="G1811" i="5"/>
  <c r="E848" i="5"/>
  <c r="G1404" i="10"/>
  <c r="E1157" i="14"/>
  <c r="F2308" i="11"/>
  <c r="F402" i="11"/>
  <c r="E342" i="7"/>
  <c r="F1909" i="5"/>
  <c r="F316" i="10"/>
  <c r="D1133" i="10"/>
  <c r="D117" i="5"/>
  <c r="D1357" i="11"/>
  <c r="E1394" i="5"/>
  <c r="G371" i="10"/>
  <c r="E1624" i="13"/>
  <c r="E10" i="11"/>
  <c r="D2482" i="7"/>
  <c r="G1879" i="14"/>
  <c r="D361" i="14"/>
  <c r="G1423" i="10"/>
  <c r="G625" i="11"/>
  <c r="F1980" i="11"/>
  <c r="E1788" i="10"/>
  <c r="F2099" i="11"/>
  <c r="F1448" i="10"/>
  <c r="E612" i="11"/>
  <c r="F211" i="5"/>
  <c r="G780" i="5"/>
  <c r="G2337" i="11"/>
  <c r="F1609" i="14"/>
  <c r="G1753" i="5"/>
  <c r="F908" i="10"/>
  <c r="D2014" i="10"/>
  <c r="E1899" i="11"/>
  <c r="F3041" i="7"/>
  <c r="E334" i="7"/>
  <c r="F281" i="5"/>
  <c r="F921" i="14"/>
  <c r="D1359" i="13"/>
  <c r="F3057" i="7"/>
  <c r="G182" i="10"/>
  <c r="G1932" i="10"/>
  <c r="E1442" i="5"/>
  <c r="D884" i="11"/>
  <c r="D160" i="7"/>
  <c r="E223" i="10"/>
  <c r="D1274" i="7"/>
  <c r="D470" i="14"/>
  <c r="G1299" i="7"/>
  <c r="E1965" i="14"/>
  <c r="G614" i="14"/>
  <c r="G973" i="14"/>
  <c r="D1227" i="14"/>
  <c r="G240" i="11"/>
  <c r="D2732" i="7"/>
  <c r="G1152" i="5"/>
  <c r="G170" i="11"/>
  <c r="G1796" i="13"/>
  <c r="E1346" i="7"/>
  <c r="E1355" i="10"/>
  <c r="F1085" i="14"/>
  <c r="D54" i="7"/>
  <c r="D1625" i="5"/>
  <c r="D973" i="10"/>
  <c r="G1812" i="5"/>
  <c r="E1843" i="7"/>
  <c r="D1581" i="7"/>
  <c r="F65" i="13"/>
  <c r="D228" i="7"/>
  <c r="D1284" i="11"/>
  <c r="G107" i="11"/>
  <c r="E1818" i="14"/>
  <c r="G608" i="10"/>
  <c r="F1829" i="7"/>
  <c r="F1261" i="14"/>
  <c r="E2207" i="7"/>
  <c r="D1755" i="14"/>
  <c r="G665" i="5"/>
  <c r="F118" i="14"/>
  <c r="F2250" i="11"/>
  <c r="E1851" i="7"/>
  <c r="G2303" i="10"/>
  <c r="E481" i="7"/>
  <c r="D1965" i="11"/>
  <c r="G667" i="11"/>
  <c r="F874" i="5"/>
  <c r="D1531" i="5"/>
  <c r="G1540" i="7"/>
  <c r="F1227" i="5"/>
  <c r="D383" i="11"/>
  <c r="G28" i="11"/>
  <c r="G690" i="11"/>
  <c r="F606" i="10"/>
  <c r="E103" i="11"/>
  <c r="E2448" i="10"/>
  <c r="F1047" i="5"/>
  <c r="E1539" i="11"/>
  <c r="D1407" i="14"/>
  <c r="D346" i="11"/>
  <c r="G258" i="5"/>
  <c r="G123" i="7"/>
  <c r="D420" i="5"/>
  <c r="D1024" i="14"/>
  <c r="D386" i="11"/>
  <c r="D2009" i="11"/>
  <c r="D715" i="14"/>
  <c r="D3116" i="7"/>
  <c r="G1140" i="11"/>
  <c r="D239" i="10"/>
  <c r="G411" i="11"/>
  <c r="E543" i="5"/>
  <c r="F1745" i="7"/>
  <c r="D1692" i="11"/>
  <c r="F381" i="7"/>
  <c r="F298" i="5"/>
  <c r="F1864" i="7"/>
  <c r="D1807" i="7"/>
  <c r="E2088" i="7"/>
  <c r="D1286" i="14"/>
  <c r="E443" i="5"/>
  <c r="F1544" i="5"/>
  <c r="F1034" i="5"/>
  <c r="E493" i="14"/>
  <c r="F282" i="11"/>
  <c r="E546" i="5"/>
  <c r="G1856" i="5"/>
  <c r="F2031" i="5"/>
  <c r="D2702" i="7"/>
  <c r="F2038" i="11"/>
  <c r="F1817" i="5"/>
  <c r="F131" i="10"/>
  <c r="D2260" i="5"/>
  <c r="F1808" i="14"/>
  <c r="F340" i="14"/>
  <c r="G631" i="5"/>
  <c r="E1174" i="14"/>
  <c r="E2766" i="7"/>
  <c r="D1216" i="5"/>
  <c r="D178" i="5"/>
  <c r="F197" i="10"/>
  <c r="F209" i="13"/>
  <c r="G1813" i="10"/>
  <c r="E730" i="14"/>
  <c r="F2213" i="7"/>
  <c r="D1803" i="11"/>
  <c r="E2313" i="10"/>
  <c r="E1628" i="13"/>
  <c r="D1496" i="10"/>
  <c r="F2093" i="7"/>
  <c r="E1883" i="5"/>
  <c r="G637" i="14"/>
  <c r="G1024" i="5"/>
  <c r="E1658" i="14"/>
  <c r="G3149" i="7"/>
  <c r="F431" i="13"/>
  <c r="E504" i="11"/>
  <c r="E1572" i="14"/>
  <c r="E2065" i="10"/>
  <c r="D334" i="14"/>
  <c r="G729" i="11"/>
  <c r="F2720" i="7"/>
  <c r="G135" i="10"/>
  <c r="F1594" i="14"/>
  <c r="D994" i="5"/>
  <c r="F1928" i="14"/>
  <c r="D396" i="5"/>
  <c r="E1927" i="7"/>
  <c r="D1313" i="11"/>
  <c r="F2484" i="7"/>
  <c r="F2105" i="11"/>
  <c r="F974" i="5"/>
  <c r="G2725" i="7"/>
  <c r="F790" i="13"/>
  <c r="F2395" i="7"/>
  <c r="F131" i="11"/>
  <c r="E2862" i="7"/>
  <c r="G398" i="7"/>
  <c r="F444" i="7"/>
  <c r="E44" i="10"/>
  <c r="G2846" i="7"/>
  <c r="G949" i="11"/>
  <c r="F388" i="5"/>
  <c r="F836" i="11"/>
  <c r="G64" i="10"/>
  <c r="E409" i="11"/>
  <c r="F1707" i="5"/>
  <c r="F1455" i="5"/>
  <c r="E922" i="11"/>
  <c r="F158" i="5"/>
  <c r="G1774" i="7"/>
  <c r="D1896" i="11"/>
  <c r="D1351" i="10"/>
  <c r="E1322" i="11"/>
  <c r="F2261" i="11"/>
  <c r="D2959" i="7"/>
  <c r="F837" i="10"/>
  <c r="G571" i="11"/>
  <c r="G2206" i="10"/>
  <c r="E1165" i="5"/>
  <c r="D880" i="14"/>
  <c r="D3240" i="7"/>
  <c r="F1203" i="11"/>
  <c r="E868" i="5"/>
  <c r="F313" i="5"/>
  <c r="F2548" i="7"/>
  <c r="G3272" i="7"/>
  <c r="E902" i="5"/>
  <c r="F2838" i="7"/>
  <c r="D1209" i="10"/>
  <c r="D1882" i="11"/>
  <c r="F2248" i="11"/>
  <c r="E218" i="5"/>
  <c r="D53" i="10"/>
  <c r="F988" i="5"/>
  <c r="D995" i="5"/>
  <c r="F14" i="13"/>
  <c r="E942" i="11"/>
  <c r="G750" i="14"/>
  <c r="E2584" i="7"/>
  <c r="F485" i="11"/>
  <c r="E2272" i="10"/>
  <c r="F351" i="7"/>
  <c r="G2061" i="10"/>
  <c r="F2084" i="11"/>
  <c r="G976" i="5"/>
  <c r="G1386" i="11"/>
  <c r="D456" i="7"/>
  <c r="G1692" i="7"/>
  <c r="D1616" i="14"/>
  <c r="E358" i="14"/>
  <c r="D2820" i="7"/>
  <c r="F1584" i="11"/>
  <c r="F1916" i="7"/>
  <c r="F2391" i="11"/>
  <c r="D867" i="14"/>
  <c r="F1961" i="14"/>
  <c r="E2219" i="5"/>
  <c r="D508" i="5"/>
  <c r="D1831" i="5"/>
  <c r="F3309" i="7"/>
  <c r="F2024" i="11"/>
  <c r="F230" i="11"/>
  <c r="F1138" i="14"/>
  <c r="E427" i="7"/>
  <c r="D293" i="14"/>
  <c r="E150" i="14"/>
  <c r="G92" i="5"/>
  <c r="F1318" i="7"/>
  <c r="E409" i="7"/>
  <c r="G610" i="10"/>
  <c r="F1194" i="13"/>
  <c r="D1812" i="11"/>
  <c r="F227" i="5"/>
  <c r="F1886" i="14"/>
  <c r="D589" i="10"/>
  <c r="G3032" i="7"/>
  <c r="D3093" i="7"/>
  <c r="E2435" i="11"/>
  <c r="E1148" i="5"/>
  <c r="D1317" i="13"/>
  <c r="G1199" i="5"/>
  <c r="E1684" i="7"/>
  <c r="E805" i="11"/>
  <c r="G1618" i="10"/>
  <c r="E232" i="14"/>
  <c r="F138" i="14"/>
  <c r="D820" i="11"/>
  <c r="F2014" i="7"/>
  <c r="E1368" i="11"/>
  <c r="G1902" i="11"/>
  <c r="E1824" i="14"/>
  <c r="F1459" i="5"/>
  <c r="F959" i="11"/>
  <c r="G1772" i="11"/>
  <c r="F385" i="5"/>
  <c r="G1914" i="11"/>
  <c r="G1914" i="14"/>
  <c r="E1573" i="7"/>
  <c r="E941" i="11"/>
  <c r="F428" i="10"/>
  <c r="D232" i="7"/>
  <c r="F216" i="5"/>
  <c r="E731" i="11"/>
  <c r="D1673" i="11"/>
  <c r="D1628" i="14"/>
  <c r="E1581" i="5"/>
  <c r="G865" i="14"/>
  <c r="D261" i="14"/>
  <c r="F1709" i="14"/>
  <c r="D1561" i="7"/>
  <c r="F904" i="5"/>
  <c r="F150" i="11"/>
  <c r="F418" i="11"/>
  <c r="D1511" i="14"/>
  <c r="D1748" i="14"/>
  <c r="E591" i="5"/>
  <c r="G466" i="14"/>
  <c r="G2773" i="7"/>
  <c r="F1421" i="7"/>
  <c r="F501" i="5"/>
  <c r="D498" i="7"/>
  <c r="D2030" i="7"/>
  <c r="D1514" i="7"/>
  <c r="G2586" i="7"/>
  <c r="E2494" i="7"/>
  <c r="D1243" i="14"/>
  <c r="G2173" i="11"/>
  <c r="F2221" i="11"/>
  <c r="E393" i="10"/>
  <c r="G1792" i="5"/>
  <c r="G1740" i="13"/>
  <c r="D1532" i="14"/>
  <c r="E2287" i="11"/>
  <c r="E1710" i="11"/>
  <c r="E2033" i="10"/>
  <c r="D2010" i="5"/>
  <c r="G1286" i="7"/>
  <c r="F412" i="7"/>
  <c r="G1314" i="7"/>
  <c r="D1918" i="11"/>
  <c r="E1349" i="5"/>
  <c r="G927" i="10"/>
  <c r="E1487" i="11"/>
  <c r="G380" i="5"/>
  <c r="G1717" i="5"/>
  <c r="F1875" i="11"/>
  <c r="D1290" i="14"/>
  <c r="E472" i="5"/>
  <c r="E990" i="10"/>
  <c r="E1885" i="5"/>
  <c r="F199" i="14"/>
  <c r="E1724" i="5"/>
  <c r="F278" i="7"/>
  <c r="G1744" i="5"/>
  <c r="D1967" i="7"/>
  <c r="G2246" i="7"/>
  <c r="F2893" i="7"/>
  <c r="E565" i="5"/>
  <c r="E1966" i="7"/>
  <c r="F1959" i="10"/>
  <c r="G2163" i="5"/>
  <c r="F462" i="11"/>
  <c r="F1164" i="5"/>
  <c r="G161" i="10"/>
  <c r="E314" i="11"/>
  <c r="G983" i="10"/>
  <c r="F15" i="14"/>
  <c r="E1629" i="13"/>
  <c r="D2013" i="5"/>
  <c r="F1326" i="14"/>
  <c r="D585" i="5"/>
  <c r="G300" i="14"/>
  <c r="D2390" i="10"/>
  <c r="G171" i="11"/>
  <c r="E2063" i="11"/>
  <c r="F2024" i="7"/>
  <c r="G2015" i="10"/>
  <c r="E1875" i="14"/>
  <c r="D206" i="5"/>
  <c r="D43" i="14"/>
  <c r="G2244" i="5"/>
  <c r="D80" i="13"/>
  <c r="F676" i="13"/>
  <c r="G1414" i="13"/>
  <c r="D2059" i="7"/>
  <c r="F192" i="7"/>
  <c r="F874" i="10"/>
  <c r="E1888" i="10"/>
  <c r="D764" i="5"/>
  <c r="E41" i="14"/>
  <c r="F1181" i="5"/>
  <c r="G126" i="10"/>
  <c r="D424" i="7"/>
  <c r="E1068" i="5"/>
  <c r="F3044" i="7"/>
  <c r="E888" i="5"/>
  <c r="G1089" i="10"/>
  <c r="G1159" i="14"/>
  <c r="G593" i="5"/>
  <c r="F484" i="5"/>
  <c r="D2228" i="7"/>
  <c r="D591" i="10"/>
  <c r="G484" i="5"/>
  <c r="F3075" i="7"/>
  <c r="E1203" i="14"/>
  <c r="F2151" i="10"/>
  <c r="G251" i="5"/>
  <c r="D1349" i="7"/>
  <c r="G1537" i="11"/>
  <c r="F63" i="14"/>
  <c r="F333" i="11"/>
  <c r="D181" i="13"/>
  <c r="F341" i="5"/>
  <c r="D90" i="11"/>
  <c r="E498" i="10"/>
  <c r="G2118" i="7"/>
  <c r="F13" i="10"/>
  <c r="E831" i="5"/>
  <c r="F1867" i="7"/>
  <c r="F437" i="5"/>
  <c r="E1988" i="11"/>
  <c r="E1783" i="5"/>
  <c r="F2269" i="11"/>
  <c r="G1695" i="7"/>
  <c r="D2038" i="10"/>
  <c r="D1215" i="11"/>
  <c r="E490" i="14"/>
  <c r="E130" i="14"/>
  <c r="G1327" i="13"/>
  <c r="G1344" i="5"/>
  <c r="E1206" i="11"/>
  <c r="F156" i="10"/>
  <c r="F629" i="5"/>
  <c r="D1272" i="11"/>
  <c r="G2215" i="5"/>
  <c r="F2214" i="5"/>
  <c r="F2161" i="7"/>
  <c r="F2747" i="7"/>
  <c r="G202" i="7"/>
  <c r="F478" i="11"/>
  <c r="E403" i="7"/>
  <c r="F1126" i="5"/>
  <c r="F2291" i="5"/>
  <c r="G1972" i="5"/>
  <c r="F399" i="7"/>
  <c r="F1648" i="10"/>
  <c r="G81" i="10"/>
  <c r="G247" i="5"/>
  <c r="D863" i="5"/>
  <c r="F1575" i="14"/>
  <c r="E452" i="14"/>
  <c r="E2426" i="10"/>
  <c r="D1478" i="10"/>
  <c r="G1462" i="14"/>
  <c r="D331" i="11"/>
  <c r="F1769" i="5"/>
  <c r="E597" i="14"/>
  <c r="E993" i="14"/>
  <c r="E3218" i="7"/>
  <c r="D382" i="5"/>
  <c r="G337" i="14"/>
  <c r="D876" i="11"/>
  <c r="E2108" i="11"/>
  <c r="D1393" i="5"/>
  <c r="D1251" i="5"/>
  <c r="G1286" i="14"/>
  <c r="G1860" i="5"/>
  <c r="D1975" i="14"/>
  <c r="G978" i="13"/>
  <c r="D1607" i="5"/>
  <c r="E303" i="13"/>
  <c r="D1901" i="7"/>
  <c r="G2977" i="7"/>
  <c r="D1493" i="11"/>
  <c r="D601" i="11"/>
  <c r="F517" i="5"/>
  <c r="D1472" i="7"/>
  <c r="G819" i="11"/>
  <c r="D2829" i="7"/>
  <c r="E1608" i="14"/>
  <c r="D911" i="11"/>
  <c r="E2062" i="7"/>
  <c r="G1170" i="5"/>
  <c r="E1412" i="13"/>
  <c r="D1839" i="14"/>
  <c r="F2709" i="7"/>
  <c r="F3367" i="7"/>
  <c r="F2673" i="7"/>
  <c r="F2284" i="5"/>
  <c r="E165" i="10"/>
  <c r="G1182" i="11"/>
  <c r="E1119" i="5"/>
  <c r="G51" i="10"/>
  <c r="E287" i="13"/>
  <c r="F560" i="14"/>
  <c r="D925" i="11"/>
  <c r="F614" i="11"/>
  <c r="E3291" i="7"/>
  <c r="E1694" i="14"/>
  <c r="D1813" i="14"/>
  <c r="D1484" i="7"/>
  <c r="E1421" i="7"/>
  <c r="D119" i="10"/>
  <c r="E388" i="7"/>
  <c r="D193" i="10"/>
  <c r="E73" i="11"/>
  <c r="F1775" i="7"/>
  <c r="D1436" i="11"/>
  <c r="F2336" i="7"/>
  <c r="D873" i="5"/>
  <c r="G1039" i="5"/>
  <c r="D584" i="10"/>
  <c r="G1459" i="7"/>
  <c r="D2591" i="7"/>
  <c r="F47" i="14"/>
  <c r="D2060" i="11"/>
  <c r="F422" i="14"/>
  <c r="G1095" i="5"/>
  <c r="F1416" i="10"/>
  <c r="F1305" i="10"/>
  <c r="E1662" i="7"/>
  <c r="G172" i="14"/>
  <c r="D2039" i="11"/>
  <c r="E689" i="5"/>
  <c r="D1071" i="10"/>
  <c r="F1926" i="5"/>
  <c r="F238" i="10"/>
  <c r="D2336" i="7"/>
  <c r="E1562" i="7"/>
  <c r="G1797" i="7"/>
  <c r="G459" i="10"/>
  <c r="G241" i="14"/>
  <c r="E1022" i="14"/>
  <c r="G1883" i="5"/>
  <c r="G778" i="14"/>
  <c r="E946" i="5"/>
  <c r="D3067" i="7"/>
  <c r="G600" i="11"/>
  <c r="F148" i="10"/>
  <c r="G1296" i="5"/>
  <c r="F1556" i="14"/>
  <c r="F2641" i="7"/>
  <c r="E202" i="13"/>
  <c r="G1920" i="10"/>
  <c r="G1571" i="11"/>
  <c r="F1077" i="14"/>
  <c r="E1097" i="14"/>
  <c r="E1438" i="14"/>
  <c r="D2991" i="7"/>
  <c r="D1816" i="5"/>
  <c r="G1643" i="10"/>
  <c r="F1982" i="14"/>
  <c r="E1248" i="5"/>
  <c r="D1097" i="14"/>
  <c r="E1965" i="5"/>
  <c r="F2125" i="11"/>
  <c r="E538" i="14"/>
  <c r="E571" i="14"/>
  <c r="G2887" i="7"/>
  <c r="G1344" i="14"/>
  <c r="D1213" i="14"/>
  <c r="F1597" i="14"/>
  <c r="E1813" i="5"/>
  <c r="G1628" i="10"/>
  <c r="E404" i="14"/>
  <c r="D1652" i="5"/>
  <c r="G1659" i="5"/>
  <c r="F1803" i="7"/>
  <c r="F1474" i="14"/>
  <c r="F489" i="10"/>
  <c r="G1455" i="5"/>
  <c r="F1760" i="5"/>
  <c r="E1909" i="10"/>
  <c r="E1130" i="13"/>
  <c r="E1341" i="14"/>
  <c r="E1150" i="13"/>
  <c r="F1040" i="11"/>
  <c r="F1055" i="14"/>
  <c r="G1967" i="11"/>
  <c r="G1070" i="5"/>
  <c r="F1132" i="11"/>
  <c r="E1485" i="7"/>
  <c r="G833" i="13"/>
  <c r="F106" i="5"/>
  <c r="D2038" i="11"/>
  <c r="E2056" i="7"/>
  <c r="F444" i="14"/>
  <c r="E786" i="14"/>
  <c r="F1965" i="7"/>
  <c r="D2568" i="7"/>
  <c r="E840" i="5"/>
  <c r="G1953" i="7"/>
  <c r="F2314" i="10"/>
  <c r="E1101" i="10"/>
  <c r="E412" i="7"/>
  <c r="G1791" i="7"/>
  <c r="F1988" i="14"/>
  <c r="E1396" i="10"/>
  <c r="G2857" i="7"/>
  <c r="F2084" i="7"/>
  <c r="D1077" i="10"/>
  <c r="F628" i="5"/>
  <c r="F2963" i="7"/>
  <c r="F954" i="10"/>
  <c r="E93" i="14"/>
  <c r="F383" i="5"/>
  <c r="D2086" i="11"/>
  <c r="F520" i="14"/>
  <c r="D109" i="14"/>
  <c r="G612" i="14"/>
  <c r="G1957" i="5"/>
  <c r="F1597" i="5"/>
  <c r="D2421" i="7"/>
  <c r="G3343" i="7"/>
  <c r="F1448" i="5"/>
  <c r="D1816" i="10"/>
  <c r="D2033" i="7"/>
  <c r="G648" i="11"/>
  <c r="D614" i="13"/>
  <c r="E2468" i="7"/>
  <c r="F1007" i="10"/>
  <c r="D879" i="14"/>
  <c r="E102" i="14"/>
  <c r="D3119" i="7"/>
  <c r="E1899" i="5"/>
  <c r="G1083" i="14"/>
  <c r="D696" i="5"/>
  <c r="G1784" i="10"/>
  <c r="G912" i="5"/>
  <c r="E1458" i="10"/>
  <c r="G207" i="14"/>
  <c r="E163" i="11"/>
  <c r="D1299" i="14"/>
  <c r="F1341" i="11"/>
  <c r="F2120" i="5"/>
  <c r="E1888" i="11"/>
  <c r="F1384" i="14"/>
  <c r="E1796" i="5"/>
  <c r="D272" i="7"/>
  <c r="F145" i="11"/>
  <c r="E1051" i="5"/>
  <c r="F3408" i="7"/>
  <c r="G877" i="5"/>
  <c r="G155" i="14"/>
  <c r="E1340" i="5"/>
  <c r="F786" i="5"/>
  <c r="G2545" i="7"/>
  <c r="E2274" i="10"/>
  <c r="G926" i="10"/>
  <c r="D1464" i="5"/>
  <c r="G2008" i="11"/>
  <c r="G1562" i="13"/>
  <c r="D1607" i="10"/>
  <c r="F179" i="7"/>
  <c r="F1046" i="5"/>
  <c r="F1896" i="14"/>
  <c r="D2789" i="7"/>
  <c r="E543" i="11"/>
  <c r="F96" i="5"/>
  <c r="E892" i="11"/>
  <c r="E1246" i="14"/>
  <c r="E299" i="5"/>
  <c r="D1811" i="11"/>
  <c r="E1060" i="11"/>
  <c r="F1214" i="11"/>
  <c r="E1232" i="11"/>
  <c r="G2184" i="7"/>
  <c r="G1323" i="14"/>
  <c r="D121" i="7"/>
  <c r="G12" i="11"/>
  <c r="F346" i="14"/>
  <c r="D1551" i="5"/>
  <c r="F1353" i="11"/>
  <c r="D1425" i="7"/>
  <c r="D1365" i="14"/>
  <c r="D619" i="14"/>
  <c r="G378" i="7"/>
  <c r="F1784" i="13"/>
  <c r="F1305" i="7"/>
  <c r="E1710" i="7"/>
  <c r="D403" i="10"/>
  <c r="D1223" i="11"/>
  <c r="E358" i="7"/>
  <c r="G522" i="14"/>
  <c r="G1667" i="5"/>
  <c r="F695" i="5"/>
  <c r="E1700" i="11"/>
  <c r="F291" i="11"/>
  <c r="E1497" i="14"/>
  <c r="F1130" i="11"/>
  <c r="D511" i="10"/>
  <c r="G1421" i="14"/>
  <c r="F1746" i="7"/>
  <c r="E1116" i="10"/>
  <c r="F157" i="11"/>
  <c r="D176" i="13"/>
  <c r="G1089" i="14"/>
  <c r="F2157" i="10"/>
  <c r="D1648" i="14"/>
  <c r="G800" i="10"/>
  <c r="E246" i="14"/>
  <c r="F37" i="13"/>
  <c r="G347" i="14"/>
  <c r="D96" i="10"/>
  <c r="G1012" i="5"/>
  <c r="F206" i="10"/>
  <c r="G1257" i="11"/>
  <c r="E1485" i="13"/>
  <c r="G1954" i="14"/>
  <c r="E1778" i="11"/>
  <c r="E556" i="14"/>
  <c r="G2841" i="7"/>
  <c r="F419" i="7"/>
  <c r="E920" i="10"/>
  <c r="G496" i="14"/>
  <c r="F239" i="10"/>
  <c r="D2046" i="11"/>
  <c r="G1650" i="14"/>
  <c r="E1129" i="14"/>
  <c r="D1803" i="14"/>
  <c r="G1660" i="5"/>
  <c r="G1949" i="11"/>
  <c r="G800" i="14"/>
  <c r="D2366" i="7"/>
  <c r="F2211" i="7"/>
  <c r="D880" i="5"/>
  <c r="D2160" i="11"/>
  <c r="D425" i="14"/>
  <c r="F365" i="14"/>
  <c r="D1212" i="14"/>
  <c r="G384" i="7"/>
  <c r="G25" i="13"/>
  <c r="F1860" i="11"/>
  <c r="G742" i="14"/>
  <c r="D157" i="5"/>
  <c r="G1327" i="10"/>
  <c r="E2036" i="10"/>
  <c r="D137" i="5"/>
  <c r="G149" i="7"/>
  <c r="E24" i="7"/>
  <c r="D971" i="11"/>
  <c r="D2899" i="7"/>
  <c r="F185" i="13"/>
  <c r="F750" i="13"/>
  <c r="E1242" i="11"/>
  <c r="G2577" i="7"/>
  <c r="D916" i="14"/>
  <c r="F2165" i="7"/>
  <c r="E1654" i="11"/>
  <c r="D492" i="11"/>
  <c r="D3298" i="7"/>
  <c r="D446" i="11"/>
  <c r="E260" i="5"/>
  <c r="E322" i="14"/>
  <c r="E2279" i="10"/>
  <c r="E923" i="5"/>
  <c r="G1514" i="11"/>
  <c r="D3387" i="7"/>
  <c r="D215" i="11"/>
  <c r="F1669" i="13"/>
  <c r="G168" i="11"/>
  <c r="E953" i="10"/>
  <c r="D1836" i="5"/>
  <c r="D1462" i="14"/>
  <c r="D1776" i="10"/>
  <c r="E1095" i="14"/>
  <c r="F1153" i="13"/>
  <c r="G349" i="14"/>
  <c r="F2988" i="7"/>
  <c r="F1255" i="7"/>
  <c r="D1193" i="5"/>
  <c r="G141" i="5"/>
  <c r="F601" i="14"/>
  <c r="F1506" i="14"/>
  <c r="F1647" i="5"/>
  <c r="E199" i="14"/>
  <c r="E2354" i="11"/>
  <c r="E3184" i="7"/>
  <c r="G1298" i="7"/>
  <c r="D1245" i="11"/>
  <c r="G1776" i="10"/>
  <c r="G1325" i="11"/>
  <c r="G1919" i="5"/>
  <c r="D1494" i="10"/>
  <c r="G539" i="11"/>
  <c r="G1484" i="10"/>
  <c r="F190" i="10"/>
  <c r="D1270" i="13"/>
  <c r="G1925" i="14"/>
  <c r="D1543" i="14"/>
  <c r="D431" i="7"/>
  <c r="F1174" i="14"/>
  <c r="F2461" i="7"/>
  <c r="D395" i="11"/>
  <c r="G699" i="11"/>
  <c r="F635" i="11"/>
  <c r="E854" i="5"/>
  <c r="D1479" i="7"/>
  <c r="G782" i="11"/>
  <c r="D998" i="11"/>
  <c r="G1014" i="11"/>
  <c r="F2363" i="7"/>
  <c r="G1624" i="14"/>
  <c r="D2290" i="11"/>
  <c r="F326" i="7"/>
  <c r="D1495" i="11"/>
  <c r="G478" i="10"/>
  <c r="D911" i="10"/>
  <c r="G1410" i="14"/>
  <c r="D1705" i="14"/>
  <c r="E735" i="14"/>
  <c r="E1349" i="11"/>
  <c r="G555" i="13"/>
  <c r="E1940" i="14"/>
  <c r="D961" i="5"/>
  <c r="F1962" i="7"/>
  <c r="D1070" i="5"/>
  <c r="E1516" i="7"/>
  <c r="D3026" i="7"/>
  <c r="E930" i="13"/>
  <c r="F1235" i="11"/>
  <c r="G2076" i="10"/>
  <c r="D1742" i="14"/>
  <c r="E2041" i="11"/>
  <c r="E1852" i="14"/>
  <c r="F1296" i="14"/>
  <c r="D938" i="14"/>
  <c r="F129" i="7"/>
  <c r="G102" i="11"/>
  <c r="D902" i="14"/>
  <c r="F2336" i="10"/>
  <c r="D919" i="14"/>
  <c r="F236" i="7"/>
  <c r="D3449" i="7"/>
  <c r="D2452" i="7"/>
  <c r="F801" i="11"/>
  <c r="F552" i="11"/>
  <c r="F13" i="11"/>
  <c r="D874" i="11"/>
  <c r="D2324" i="10"/>
  <c r="E688" i="5"/>
  <c r="F2442" i="7"/>
  <c r="D1389" i="14"/>
  <c r="E1480" i="14"/>
  <c r="G208" i="10"/>
  <c r="E2436" i="10"/>
  <c r="F1170" i="5"/>
  <c r="E1052" i="14"/>
  <c r="F3056" i="7"/>
  <c r="F1711" i="11"/>
  <c r="F451" i="5"/>
  <c r="E446" i="7"/>
  <c r="G1522" i="7"/>
  <c r="E1862" i="5"/>
  <c r="F208" i="14"/>
  <c r="E2295" i="5"/>
  <c r="E1334" i="7"/>
  <c r="E1262" i="5"/>
  <c r="D1489" i="14"/>
  <c r="F881" i="14"/>
  <c r="E1819" i="14"/>
  <c r="D2841" i="7"/>
  <c r="G102" i="10"/>
  <c r="G2575" i="7"/>
  <c r="D1638" i="5"/>
  <c r="E414" i="11"/>
  <c r="G396" i="11"/>
  <c r="G1238" i="10"/>
  <c r="G157" i="5"/>
  <c r="D2151" i="11"/>
  <c r="F379" i="7"/>
  <c r="E1449" i="5"/>
  <c r="F106" i="14"/>
  <c r="E2305" i="7"/>
  <c r="G1779" i="14"/>
  <c r="F2076" i="7"/>
  <c r="E2196" i="7"/>
  <c r="G1770" i="7"/>
  <c r="G1128" i="13"/>
  <c r="F2422" i="11"/>
  <c r="E784" i="10"/>
  <c r="E675" i="10"/>
  <c r="D1441" i="10"/>
  <c r="F1270" i="14"/>
  <c r="D429" i="14"/>
  <c r="G733" i="5"/>
  <c r="G2238" i="11"/>
  <c r="D1383" i="11"/>
  <c r="G232" i="5"/>
  <c r="F1446" i="11"/>
  <c r="F1284" i="14"/>
  <c r="G1473" i="14"/>
  <c r="F2400" i="11"/>
  <c r="G748" i="10"/>
  <c r="G3168" i="7"/>
  <c r="G2345" i="11"/>
  <c r="E164" i="13"/>
  <c r="G699" i="5"/>
  <c r="E1977" i="11"/>
  <c r="E2187" i="11"/>
  <c r="F594" i="14"/>
  <c r="D2024" i="7"/>
  <c r="E1258" i="10"/>
  <c r="F26" i="5"/>
  <c r="E2036" i="11"/>
  <c r="G1562" i="7"/>
  <c r="E1691" i="11"/>
  <c r="F2171" i="11"/>
  <c r="G88" i="13"/>
  <c r="D1039" i="14"/>
  <c r="F1327" i="7"/>
  <c r="G177" i="13"/>
  <c r="G1968" i="7"/>
  <c r="G3141" i="7"/>
  <c r="E2038" i="5"/>
  <c r="E2943" i="7"/>
  <c r="E1048" i="5"/>
  <c r="F387" i="11"/>
  <c r="G1861" i="10"/>
  <c r="E1526" i="14"/>
  <c r="F1191" i="14"/>
  <c r="G114" i="13"/>
  <c r="D895" i="5"/>
  <c r="D189" i="14"/>
  <c r="G1045" i="14"/>
  <c r="D849" i="13"/>
  <c r="D150" i="5"/>
  <c r="E247" i="11"/>
  <c r="E1693" i="7"/>
  <c r="E1966" i="14"/>
  <c r="D1898" i="14"/>
  <c r="G1277" i="11"/>
  <c r="F3087" i="7"/>
  <c r="E1315" i="11"/>
  <c r="G2653" i="7"/>
  <c r="D152" i="10"/>
  <c r="D1332" i="5"/>
  <c r="D2097" i="5"/>
  <c r="E1389" i="7"/>
  <c r="E1803" i="7"/>
  <c r="F2119" i="7"/>
  <c r="F3" i="14"/>
  <c r="G1325" i="13"/>
  <c r="D1194" i="5"/>
  <c r="D337" i="10"/>
  <c r="F695" i="11"/>
  <c r="G160" i="10"/>
  <c r="G2134" i="5"/>
  <c r="F1362" i="7"/>
  <c r="F3225" i="7"/>
  <c r="E1493" i="14"/>
  <c r="E497" i="10"/>
  <c r="G1425" i="5"/>
  <c r="G1145" i="5"/>
  <c r="D706" i="5"/>
  <c r="G1648" i="14"/>
  <c r="G978" i="11"/>
  <c r="D3167" i="7"/>
  <c r="F964" i="14"/>
  <c r="G2275" i="7"/>
  <c r="E1054" i="5"/>
  <c r="E1902" i="14"/>
  <c r="D208" i="11"/>
  <c r="F3071" i="7"/>
  <c r="F1112" i="11"/>
  <c r="F538" i="14"/>
  <c r="F570" i="10"/>
  <c r="D2021" i="7"/>
  <c r="E1406" i="10"/>
  <c r="D526" i="10"/>
  <c r="F1385" i="5"/>
  <c r="D2000" i="10"/>
  <c r="D1259" i="7"/>
  <c r="E1305" i="10"/>
  <c r="D2058" i="5"/>
  <c r="F1532" i="14"/>
  <c r="G1681" i="5"/>
  <c r="D1016" i="11"/>
  <c r="E3485" i="7"/>
  <c r="D1344" i="13"/>
  <c r="E391" i="13"/>
  <c r="D665" i="14"/>
  <c r="F1802" i="14"/>
  <c r="E210" i="10"/>
  <c r="G1556" i="5"/>
  <c r="D849" i="14"/>
  <c r="E107" i="11"/>
  <c r="G184" i="13"/>
  <c r="G333" i="7"/>
  <c r="G207" i="13"/>
  <c r="F76" i="14"/>
  <c r="D958" i="10"/>
  <c r="G1262" i="7"/>
  <c r="D1179" i="5"/>
  <c r="E1647" i="5"/>
  <c r="E167" i="14"/>
  <c r="D1750" i="14"/>
  <c r="D3054" i="7"/>
  <c r="G398" i="5"/>
  <c r="E1742" i="11"/>
  <c r="E495" i="7"/>
  <c r="F377" i="5"/>
  <c r="F646" i="10"/>
  <c r="E1857" i="10"/>
  <c r="G394" i="5"/>
  <c r="F313" i="10"/>
  <c r="D410" i="5"/>
  <c r="E1677" i="10"/>
  <c r="G1454" i="14"/>
  <c r="E778" i="13"/>
  <c r="D1100" i="5"/>
  <c r="E177" i="13"/>
  <c r="F808" i="11"/>
  <c r="D2021" i="5"/>
  <c r="E1318" i="11"/>
  <c r="F987" i="14"/>
  <c r="D98" i="5"/>
  <c r="E3054" i="7"/>
  <c r="G1087" i="13"/>
  <c r="F2160" i="11"/>
  <c r="E1060" i="5"/>
  <c r="E254" i="14"/>
  <c r="E94" i="10"/>
  <c r="E1535" i="5"/>
  <c r="D1794" i="13"/>
  <c r="E1645" i="10"/>
  <c r="E1806" i="14"/>
  <c r="E1594" i="10"/>
  <c r="E2045" i="10"/>
  <c r="F2240" i="11"/>
  <c r="D782" i="11"/>
  <c r="F1644" i="5"/>
  <c r="E734" i="5"/>
  <c r="E1388" i="5"/>
  <c r="D1552" i="13"/>
  <c r="F532" i="14"/>
  <c r="D39" i="13"/>
  <c r="D1550" i="14"/>
  <c r="G193" i="13"/>
  <c r="E2439" i="11"/>
  <c r="G305" i="5"/>
  <c r="G2560" i="7"/>
  <c r="D87" i="7"/>
  <c r="F1139" i="5"/>
  <c r="E2390" i="11"/>
  <c r="D1241" i="5"/>
  <c r="D371" i="7"/>
  <c r="G2304" i="10"/>
  <c r="E1223" i="11"/>
  <c r="F1822" i="7"/>
  <c r="E1517" i="11"/>
  <c r="G1397" i="14"/>
  <c r="E784" i="11"/>
  <c r="D1920" i="10"/>
  <c r="D1966" i="5"/>
  <c r="G873" i="5"/>
  <c r="E1715" i="11"/>
  <c r="D1867" i="7"/>
  <c r="D137" i="14"/>
  <c r="D2177" i="11"/>
  <c r="G1912" i="5"/>
  <c r="D2441" i="7"/>
  <c r="F228" i="7"/>
  <c r="F1843" i="11"/>
  <c r="E1529" i="10"/>
  <c r="F2113" i="11"/>
  <c r="G1171" i="10"/>
  <c r="F1852" i="14"/>
  <c r="D340" i="5"/>
  <c r="F1823" i="11"/>
  <c r="G3312" i="7"/>
  <c r="F1487" i="10"/>
  <c r="F1355" i="5"/>
  <c r="F1470" i="5"/>
  <c r="F1689" i="14"/>
  <c r="G3357" i="7"/>
  <c r="G2620" i="7"/>
  <c r="E1026" i="5"/>
  <c r="G1129" i="14"/>
  <c r="D1941" i="5"/>
  <c r="D136" i="14"/>
  <c r="E991" i="5"/>
  <c r="D355" i="5"/>
  <c r="D305" i="7"/>
  <c r="F2348" i="7"/>
  <c r="G2281" i="7"/>
  <c r="D2065" i="5"/>
  <c r="F2203" i="11"/>
  <c r="F554" i="14"/>
  <c r="G2729" i="7"/>
  <c r="G2343" i="11"/>
  <c r="F1905" i="5"/>
  <c r="G1821" i="5"/>
  <c r="E266" i="10"/>
  <c r="G3455" i="7"/>
  <c r="F577" i="5"/>
  <c r="F2118" i="7"/>
  <c r="E1406" i="5"/>
  <c r="E1741" i="7"/>
  <c r="D2907" i="7"/>
  <c r="F2028" i="7"/>
  <c r="D3017" i="7"/>
  <c r="G1331" i="14"/>
  <c r="G802" i="14"/>
  <c r="F475" i="11"/>
  <c r="F1810" i="14"/>
  <c r="F706" i="10"/>
  <c r="D2477" i="7"/>
  <c r="G274" i="10"/>
  <c r="D1702" i="11"/>
  <c r="G2227" i="5"/>
  <c r="G1380" i="14"/>
  <c r="D804" i="11"/>
  <c r="G457" i="11"/>
  <c r="E1494" i="13"/>
  <c r="G1555" i="13"/>
  <c r="F1886" i="10"/>
  <c r="G798" i="5"/>
  <c r="F803" i="11"/>
  <c r="D1500" i="10"/>
  <c r="G405" i="14"/>
  <c r="E229" i="7"/>
  <c r="D2319" i="11"/>
  <c r="E81" i="11"/>
  <c r="F1718" i="7"/>
  <c r="E2201" i="5"/>
  <c r="F284" i="11"/>
  <c r="G1965" i="10"/>
  <c r="D2080" i="11"/>
  <c r="G127" i="11"/>
  <c r="G1738" i="11"/>
  <c r="F2078" i="11"/>
  <c r="E1798" i="5"/>
  <c r="G1762" i="14"/>
  <c r="D2403" i="11"/>
  <c r="G612" i="5"/>
  <c r="D1093" i="5"/>
  <c r="G719" i="11"/>
  <c r="F1281" i="10"/>
  <c r="G19" i="11"/>
  <c r="G735" i="10"/>
  <c r="F1766" i="7"/>
  <c r="F1710" i="10"/>
  <c r="G3375" i="7"/>
  <c r="D1903" i="14"/>
  <c r="E1608" i="5"/>
  <c r="E95" i="13"/>
  <c r="E2310" i="10"/>
  <c r="D2052" i="10"/>
  <c r="G1891" i="10"/>
  <c r="D1661" i="5"/>
  <c r="F1700" i="5"/>
  <c r="F1585" i="14"/>
  <c r="D2196" i="11"/>
  <c r="D1203" i="10"/>
  <c r="F80" i="11"/>
  <c r="G216" i="10"/>
  <c r="G1192" i="5"/>
  <c r="F2357" i="10"/>
  <c r="G1091" i="10"/>
  <c r="G2999" i="7"/>
  <c r="D1628" i="7"/>
  <c r="G194" i="14"/>
  <c r="F509" i="11"/>
  <c r="F2200" i="10"/>
  <c r="E2587" i="7"/>
  <c r="D791" i="14"/>
  <c r="D141" i="10"/>
  <c r="E416" i="14"/>
  <c r="F831" i="14"/>
  <c r="E688" i="10"/>
  <c r="G1951" i="10"/>
  <c r="G1569" i="7"/>
  <c r="E916" i="14"/>
  <c r="G920" i="11"/>
  <c r="D2045" i="7"/>
  <c r="G128" i="5"/>
  <c r="E717" i="14"/>
  <c r="G1074" i="10"/>
  <c r="F1713" i="10"/>
  <c r="G1975" i="7"/>
  <c r="G3380" i="7"/>
  <c r="F972" i="14"/>
  <c r="D213" i="10"/>
  <c r="G112" i="14"/>
  <c r="D181" i="14"/>
  <c r="F68" i="11"/>
  <c r="F1942" i="5"/>
  <c r="G335" i="11"/>
  <c r="D227" i="11"/>
  <c r="G1857" i="10"/>
  <c r="G527" i="5"/>
  <c r="E2336" i="10"/>
  <c r="E440" i="11"/>
  <c r="D314" i="5"/>
  <c r="E1654" i="5"/>
  <c r="D2833" i="7"/>
  <c r="D3003" i="7"/>
  <c r="E204" i="7"/>
  <c r="G1958" i="11"/>
  <c r="D1529" i="5"/>
  <c r="D2406" i="7"/>
  <c r="F159" i="7"/>
  <c r="E1013" i="5"/>
  <c r="E622" i="11"/>
  <c r="D1833" i="7"/>
  <c r="D1334" i="7"/>
  <c r="F1032" i="14"/>
  <c r="E2591" i="7"/>
  <c r="E1628" i="11"/>
  <c r="E541" i="5"/>
  <c r="D974" i="10"/>
  <c r="G2262" i="10"/>
  <c r="F1261" i="7"/>
  <c r="E873" i="14"/>
  <c r="G1540" i="5"/>
  <c r="F3180" i="7"/>
  <c r="E150" i="11"/>
  <c r="D48" i="14"/>
  <c r="F1377" i="11"/>
  <c r="G3373" i="7"/>
  <c r="F1395" i="14"/>
  <c r="G1240" i="11"/>
  <c r="G2211" i="10"/>
  <c r="G1942" i="5"/>
  <c r="F714" i="10"/>
  <c r="E1954" i="14"/>
  <c r="D1546" i="10"/>
  <c r="D2204" i="10"/>
  <c r="D289" i="7"/>
  <c r="F1743" i="5"/>
  <c r="F585" i="5"/>
  <c r="D1154" i="10"/>
  <c r="F402" i="7"/>
  <c r="F1178" i="14"/>
  <c r="F1502" i="14"/>
  <c r="F2479" i="7"/>
  <c r="D1931" i="5"/>
  <c r="E643" i="11"/>
  <c r="E2340" i="11"/>
  <c r="D1874" i="5"/>
  <c r="D2039" i="5"/>
  <c r="D1075" i="11"/>
  <c r="D1382" i="7"/>
  <c r="F1451" i="7"/>
  <c r="D788" i="14"/>
  <c r="D756" i="11"/>
  <c r="D1221" i="14"/>
  <c r="F263" i="14"/>
  <c r="E655" i="11"/>
  <c r="D1818" i="11"/>
  <c r="G2215" i="10"/>
  <c r="F45" i="5"/>
  <c r="F496" i="14"/>
  <c r="D3354" i="7"/>
  <c r="D2130" i="7"/>
  <c r="F455" i="11"/>
  <c r="G3374" i="7"/>
  <c r="F2493" i="7"/>
  <c r="F123" i="14"/>
  <c r="F1336" i="14"/>
  <c r="D907" i="14"/>
  <c r="D1435" i="14"/>
  <c r="E658" i="11"/>
  <c r="F1307" i="13"/>
  <c r="F1706" i="11"/>
  <c r="G136" i="14"/>
  <c r="D1980" i="7"/>
  <c r="E1996" i="7"/>
  <c r="F2716" i="7"/>
  <c r="E149" i="11"/>
  <c r="G2961" i="7"/>
  <c r="E41" i="5"/>
  <c r="E1125" i="5"/>
  <c r="D1326" i="5"/>
  <c r="D2171" i="7"/>
  <c r="F2184" i="11"/>
  <c r="D1186" i="11"/>
  <c r="F3083" i="7"/>
  <c r="D1973" i="7"/>
  <c r="F2353" i="11"/>
  <c r="F240" i="11"/>
  <c r="E846" i="11"/>
  <c r="E1093" i="10"/>
  <c r="E975" i="13"/>
  <c r="D3015" i="7"/>
  <c r="G1807" i="7"/>
  <c r="G23" i="5"/>
  <c r="F1324" i="5"/>
  <c r="G1883" i="10"/>
  <c r="D519" i="5"/>
  <c r="G3442" i="7"/>
  <c r="G830" i="11"/>
  <c r="F2525" i="7"/>
  <c r="G3093" i="7"/>
  <c r="D2577" i="7"/>
  <c r="F1610" i="11"/>
  <c r="G774" i="5"/>
  <c r="D2036" i="10"/>
  <c r="D3445" i="7"/>
  <c r="F251" i="7"/>
  <c r="E1029" i="11"/>
  <c r="E790" i="10"/>
  <c r="E1516" i="10"/>
  <c r="G3469" i="7"/>
  <c r="E2747" i="7"/>
  <c r="E2492" i="7"/>
  <c r="G1775" i="14"/>
  <c r="F1318" i="5"/>
  <c r="D2112" i="5"/>
  <c r="D217" i="13"/>
  <c r="D109" i="10"/>
  <c r="G289" i="11"/>
  <c r="G546" i="5"/>
  <c r="D970" i="5"/>
  <c r="D2498" i="7"/>
  <c r="D2110" i="5"/>
  <c r="D1845" i="11"/>
  <c r="G1088" i="14"/>
  <c r="D1873" i="11"/>
  <c r="D794" i="14"/>
  <c r="G1687" i="14"/>
  <c r="D321" i="7"/>
  <c r="G245" i="11"/>
  <c r="G11" i="14"/>
  <c r="D25" i="5"/>
  <c r="E192" i="7"/>
  <c r="F1426" i="11"/>
  <c r="F1490" i="5"/>
  <c r="D1960" i="10"/>
  <c r="G756" i="5"/>
  <c r="E1275" i="10"/>
  <c r="D1845" i="14"/>
  <c r="G1648" i="7"/>
  <c r="E3437" i="7"/>
  <c r="G478" i="5"/>
  <c r="D1421" i="5"/>
  <c r="E198" i="7"/>
  <c r="G2056" i="10"/>
  <c r="E3464" i="7"/>
  <c r="G46" i="13"/>
  <c r="G2288" i="11"/>
  <c r="E1257" i="14"/>
  <c r="D282" i="7"/>
  <c r="F2329" i="7"/>
  <c r="F1873" i="5"/>
  <c r="G572" i="14"/>
  <c r="E1857" i="5"/>
  <c r="G427" i="14"/>
  <c r="E1719" i="5"/>
  <c r="G386" i="10"/>
  <c r="F1438" i="7"/>
  <c r="F1798" i="13"/>
  <c r="D2384" i="7"/>
  <c r="E51" i="7"/>
  <c r="F1717" i="7"/>
  <c r="E1310" i="5"/>
  <c r="F1349" i="14"/>
  <c r="D2545" i="7"/>
  <c r="E1044" i="11"/>
  <c r="E2001" i="5"/>
  <c r="F1856" i="5"/>
  <c r="G777" i="10"/>
  <c r="G418" i="7"/>
  <c r="G1504" i="7"/>
  <c r="F414" i="7"/>
  <c r="E496" i="11"/>
  <c r="G3267" i="7"/>
  <c r="G1835" i="7"/>
  <c r="E1282" i="14"/>
  <c r="G2823" i="7"/>
  <c r="F852" i="10"/>
  <c r="D1422" i="14"/>
  <c r="F1148" i="14"/>
  <c r="G2009" i="5"/>
  <c r="E2118" i="5"/>
  <c r="F2240" i="5"/>
  <c r="D1151" i="14"/>
  <c r="D1894" i="5"/>
  <c r="F577" i="11"/>
  <c r="E2072" i="11"/>
  <c r="D48" i="10"/>
  <c r="E2000" i="5"/>
  <c r="D1039" i="13"/>
  <c r="E2830" i="7"/>
  <c r="F1627" i="10"/>
  <c r="F1118" i="14"/>
  <c r="G2131" i="11"/>
  <c r="E1920" i="10"/>
  <c r="F1844" i="7"/>
  <c r="F1403" i="7"/>
  <c r="E2843" i="7"/>
  <c r="G824" i="10"/>
  <c r="E156" i="10"/>
  <c r="E193" i="14"/>
  <c r="F2345" i="11"/>
  <c r="E223" i="14"/>
  <c r="D395" i="10"/>
  <c r="D137" i="7"/>
  <c r="D1803" i="10"/>
  <c r="F582" i="10"/>
  <c r="G3353" i="7"/>
  <c r="D520" i="5"/>
  <c r="D351" i="14"/>
  <c r="F1715" i="5"/>
  <c r="E1014" i="11"/>
  <c r="G2051" i="7"/>
  <c r="F1304" i="5"/>
  <c r="F1010" i="5"/>
  <c r="F2959" i="7"/>
  <c r="F1041" i="14"/>
  <c r="F3478" i="7"/>
  <c r="F1067" i="11"/>
  <c r="D2429" i="11"/>
  <c r="G1940" i="11"/>
  <c r="G434" i="7"/>
  <c r="D2584" i="7"/>
  <c r="E438" i="11"/>
  <c r="G1210" i="11"/>
  <c r="D199" i="10"/>
  <c r="E1678" i="14"/>
  <c r="D1374" i="10"/>
  <c r="E3238" i="7"/>
  <c r="E1909" i="11"/>
  <c r="G163" i="13"/>
  <c r="D2260" i="10"/>
  <c r="D1693" i="14"/>
  <c r="E91" i="14"/>
  <c r="D1996" i="10"/>
  <c r="D1834" i="10"/>
  <c r="E1262" i="7"/>
  <c r="G1941" i="14"/>
  <c r="G956" i="14"/>
  <c r="D827" i="11"/>
  <c r="E1378" i="7"/>
  <c r="G1940" i="10"/>
  <c r="D622" i="14"/>
  <c r="D227" i="14"/>
  <c r="D226" i="7"/>
  <c r="E1850" i="5"/>
  <c r="D1387" i="14"/>
  <c r="F1728" i="14"/>
  <c r="G2174" i="7"/>
  <c r="E1959" i="10"/>
  <c r="G615" i="11"/>
  <c r="E2110" i="11"/>
  <c r="F1376" i="10"/>
  <c r="D344" i="14"/>
  <c r="D1328" i="11"/>
  <c r="F682" i="11"/>
  <c r="D131" i="11"/>
  <c r="E1459" i="10"/>
  <c r="E1622" i="11"/>
  <c r="D1665" i="14"/>
  <c r="E1900" i="11"/>
  <c r="F3265" i="7"/>
  <c r="G1171" i="11"/>
  <c r="G144" i="14"/>
  <c r="E2154" i="10"/>
  <c r="G1870" i="14"/>
  <c r="D2539" i="7"/>
  <c r="D467" i="7"/>
  <c r="D444" i="14"/>
  <c r="F1359" i="14"/>
  <c r="D3052" i="7"/>
  <c r="D227" i="5"/>
  <c r="G1854" i="11"/>
  <c r="F1489" i="10"/>
  <c r="G70" i="13"/>
  <c r="E319" i="14"/>
  <c r="D2195" i="5"/>
  <c r="G131" i="10"/>
  <c r="E1732" i="14"/>
  <c r="E1682" i="5"/>
  <c r="E1508" i="14"/>
  <c r="G2424" i="7"/>
  <c r="E837" i="14"/>
  <c r="E603" i="14"/>
  <c r="F109" i="14"/>
  <c r="D842" i="5"/>
  <c r="G684" i="5"/>
  <c r="E2203" i="5"/>
  <c r="G2145" i="10"/>
  <c r="G1692" i="11"/>
  <c r="E1639" i="11"/>
  <c r="E1891" i="5"/>
  <c r="D1822" i="14"/>
  <c r="D1763" i="7"/>
  <c r="F105" i="14"/>
  <c r="F1749" i="14"/>
  <c r="F507" i="11"/>
  <c r="E1927" i="5"/>
  <c r="G15" i="5"/>
  <c r="G2151" i="11"/>
  <c r="G1883" i="11"/>
  <c r="E53" i="7"/>
  <c r="G128" i="10"/>
  <c r="F2000" i="7"/>
  <c r="G529" i="5"/>
  <c r="G53" i="10"/>
  <c r="D215" i="10"/>
  <c r="D306" i="7"/>
  <c r="E118" i="5"/>
  <c r="D1302" i="7"/>
  <c r="E1528" i="14"/>
  <c r="D124" i="14"/>
  <c r="D1029" i="13"/>
  <c r="E155" i="13"/>
  <c r="G922" i="10"/>
  <c r="F631" i="11"/>
  <c r="E1331" i="5"/>
  <c r="F1740" i="14"/>
  <c r="E1644" i="14"/>
  <c r="D973" i="14"/>
  <c r="F1906" i="14"/>
  <c r="F1736" i="7"/>
  <c r="E1713" i="10"/>
  <c r="G50" i="5"/>
  <c r="E1820" i="7"/>
  <c r="D1443" i="5"/>
  <c r="G681" i="11"/>
  <c r="E978" i="14"/>
  <c r="E2080" i="5"/>
  <c r="E21" i="14"/>
  <c r="E1112" i="14"/>
  <c r="F156" i="11"/>
  <c r="F965" i="13"/>
  <c r="F545" i="10"/>
  <c r="D1031" i="5"/>
  <c r="G2292" i="10"/>
  <c r="E724" i="5"/>
  <c r="E462" i="5"/>
  <c r="E380" i="11"/>
  <c r="D318" i="14"/>
  <c r="E791" i="13"/>
  <c r="G1609" i="5"/>
  <c r="G1127" i="11"/>
  <c r="G1372" i="7"/>
  <c r="D1353" i="10"/>
  <c r="D1239" i="5"/>
  <c r="F1048" i="14"/>
  <c r="G1257" i="5"/>
  <c r="F3019" i="7"/>
  <c r="D2181" i="5"/>
  <c r="F740" i="11"/>
  <c r="F823" i="11"/>
  <c r="G893" i="10"/>
  <c r="D796" i="10"/>
  <c r="G1854" i="7"/>
  <c r="D213" i="5"/>
  <c r="G1954" i="7"/>
  <c r="G45" i="7"/>
  <c r="F1504" i="14"/>
  <c r="D139" i="13"/>
  <c r="G78" i="7"/>
  <c r="G7" i="13"/>
  <c r="D2178" i="7"/>
  <c r="F181" i="5"/>
  <c r="E1386" i="7"/>
  <c r="E51" i="13"/>
  <c r="E455" i="10"/>
  <c r="E880" i="10"/>
  <c r="D501" i="5"/>
  <c r="F1534" i="7"/>
  <c r="G1079" i="10"/>
  <c r="D79" i="14"/>
  <c r="G1500" i="10"/>
  <c r="D687" i="14"/>
  <c r="F395" i="14"/>
  <c r="G3236" i="7"/>
  <c r="F814" i="11"/>
  <c r="E3038" i="7"/>
  <c r="F1445" i="5"/>
  <c r="D2734" i="7"/>
  <c r="G2349" i="7"/>
  <c r="D911" i="13"/>
  <c r="G745" i="14"/>
  <c r="F283" i="5"/>
  <c r="F1831" i="14"/>
  <c r="D2228" i="5"/>
  <c r="G1824" i="7"/>
  <c r="G1685" i="7"/>
  <c r="E2438" i="7"/>
  <c r="F1414" i="7"/>
  <c r="D673" i="5"/>
  <c r="F1268" i="7"/>
  <c r="F426" i="10"/>
  <c r="G1227" i="10"/>
  <c r="G2037" i="11"/>
  <c r="D1933" i="5"/>
  <c r="E1762" i="11"/>
  <c r="E2757" i="7"/>
  <c r="F569" i="14"/>
  <c r="F283" i="10"/>
  <c r="F1474" i="7"/>
  <c r="F1779" i="14"/>
  <c r="G1348" i="10"/>
  <c r="G166" i="5"/>
  <c r="G175" i="11"/>
  <c r="F1186" i="13"/>
  <c r="G752" i="14"/>
  <c r="G1542" i="7"/>
  <c r="F1838" i="14"/>
  <c r="G1027" i="10"/>
  <c r="F1777" i="10"/>
  <c r="D1913" i="5"/>
  <c r="G85" i="13"/>
  <c r="D2435" i="7"/>
  <c r="F1535" i="5"/>
  <c r="G2396" i="11"/>
  <c r="G236" i="10"/>
  <c r="F166" i="13"/>
  <c r="E2239" i="5"/>
  <c r="F475" i="5"/>
  <c r="D1120" i="5"/>
  <c r="D401" i="7"/>
  <c r="E206" i="13"/>
  <c r="G1505" i="11"/>
  <c r="F2193" i="7"/>
  <c r="G1459" i="14"/>
  <c r="E1242" i="14"/>
  <c r="F1737" i="10"/>
  <c r="E75" i="5"/>
  <c r="F1659" i="5"/>
  <c r="E431" i="7"/>
  <c r="F1668" i="11"/>
  <c r="G250" i="7"/>
  <c r="E1463" i="13"/>
  <c r="F1854" i="11"/>
  <c r="G54" i="5"/>
  <c r="E908" i="5"/>
  <c r="E1524" i="10"/>
  <c r="E106" i="10"/>
  <c r="G732" i="10"/>
  <c r="E2151" i="5"/>
  <c r="F674" i="14"/>
  <c r="D884" i="13"/>
  <c r="E1137" i="5"/>
  <c r="F1807" i="5"/>
  <c r="E2505" i="7"/>
  <c r="E1942" i="11"/>
  <c r="D1029" i="11"/>
  <c r="G235" i="14"/>
  <c r="D1085" i="10"/>
  <c r="D1584" i="5"/>
  <c r="E1282" i="5"/>
  <c r="F1087" i="14"/>
  <c r="E957" i="14"/>
  <c r="D642" i="5"/>
  <c r="F942" i="14"/>
  <c r="F1822" i="14"/>
  <c r="E1716" i="7"/>
  <c r="G1280" i="11"/>
  <c r="G1529" i="11"/>
  <c r="D2254" i="5"/>
  <c r="E1992" i="5"/>
  <c r="E3438" i="7"/>
  <c r="F2198" i="11"/>
  <c r="D2203" i="10"/>
  <c r="F1914" i="7"/>
  <c r="E782" i="5"/>
  <c r="G1288" i="5"/>
  <c r="D2298" i="10"/>
  <c r="G1378" i="10"/>
  <c r="E1897" i="10"/>
  <c r="E778" i="14"/>
  <c r="G2256" i="5"/>
  <c r="E704" i="10"/>
  <c r="E27" i="5"/>
  <c r="E2266" i="5"/>
  <c r="G1367" i="7"/>
  <c r="F1640" i="5"/>
  <c r="D1231" i="14"/>
  <c r="G645" i="11"/>
  <c r="G1306" i="5"/>
  <c r="G41" i="11"/>
  <c r="F1207" i="5"/>
  <c r="F1596" i="14"/>
  <c r="F1286" i="7"/>
  <c r="F911" i="5"/>
  <c r="E390" i="5"/>
  <c r="F2333" i="10"/>
  <c r="F378" i="11"/>
  <c r="E1822" i="14"/>
  <c r="E1464" i="13"/>
  <c r="G2027" i="10"/>
  <c r="G178" i="13"/>
  <c r="G617" i="5"/>
  <c r="E1936" i="14"/>
  <c r="G624" i="10"/>
  <c r="G1998" i="5"/>
  <c r="E758" i="5"/>
  <c r="D591" i="5"/>
  <c r="G1639" i="10"/>
  <c r="D1305" i="10"/>
  <c r="D1337" i="7"/>
  <c r="D1791" i="7"/>
  <c r="E893" i="14"/>
  <c r="D1456" i="11"/>
  <c r="D935" i="5"/>
  <c r="G3356" i="7"/>
  <c r="E64" i="7"/>
  <c r="E1920" i="5"/>
  <c r="G592" i="5"/>
  <c r="E840" i="11"/>
  <c r="D2336" i="10"/>
  <c r="F395" i="5"/>
  <c r="D226" i="13"/>
  <c r="F2405" i="7"/>
  <c r="G2334" i="7"/>
  <c r="F2000" i="11"/>
  <c r="G314" i="10"/>
  <c r="D3352" i="7"/>
  <c r="E1759" i="14"/>
  <c r="D2016" i="7"/>
  <c r="F355" i="10"/>
  <c r="E1274" i="10"/>
  <c r="E1374" i="10"/>
  <c r="F921" i="11"/>
  <c r="F1177" i="14"/>
  <c r="G2374" i="11"/>
  <c r="D1896" i="10"/>
  <c r="G2205" i="10"/>
  <c r="E1593" i="10"/>
  <c r="G2340" i="7"/>
  <c r="D2025" i="11"/>
  <c r="E1635" i="13"/>
  <c r="D173" i="7"/>
  <c r="F1616" i="5"/>
  <c r="E2719" i="7"/>
  <c r="D680" i="11"/>
  <c r="F1893" i="14"/>
  <c r="F1560" i="5"/>
  <c r="G260" i="7"/>
  <c r="D544" i="14"/>
  <c r="F3487" i="7"/>
  <c r="G1663" i="7"/>
  <c r="G529" i="11"/>
  <c r="E52" i="11"/>
  <c r="G549" i="14"/>
  <c r="G2216" i="5"/>
  <c r="D603" i="13"/>
  <c r="F3400" i="7"/>
  <c r="E1468" i="5"/>
  <c r="D3321" i="7"/>
  <c r="G1477" i="13"/>
  <c r="E2093" i="7"/>
  <c r="F2049" i="5"/>
  <c r="D792" i="14"/>
  <c r="D1499" i="14"/>
  <c r="G670" i="5"/>
  <c r="D1937" i="7"/>
  <c r="F2211" i="5"/>
  <c r="F214" i="5"/>
  <c r="F1685" i="11"/>
  <c r="G2013" i="5"/>
  <c r="D1133" i="11"/>
  <c r="E1459" i="7"/>
  <c r="D126" i="10"/>
  <c r="D3308" i="7"/>
  <c r="G1799" i="14"/>
  <c r="D485" i="5"/>
  <c r="E1132" i="14"/>
  <c r="F1015" i="14"/>
  <c r="G2235" i="5"/>
  <c r="E722" i="10"/>
  <c r="E2032" i="10"/>
  <c r="F353" i="5"/>
  <c r="D1855" i="5"/>
  <c r="E1977" i="7"/>
  <c r="F2121" i="5"/>
  <c r="G1238" i="5"/>
  <c r="G687" i="11"/>
  <c r="G231" i="14"/>
  <c r="D1211" i="11"/>
  <c r="F1313" i="14"/>
  <c r="F560" i="5"/>
  <c r="F630" i="14"/>
  <c r="F1010" i="10"/>
  <c r="G333" i="11"/>
  <c r="E2559" i="7"/>
  <c r="D644" i="14"/>
  <c r="F1921" i="5"/>
  <c r="F2060" i="11"/>
  <c r="G882" i="5"/>
  <c r="E1965" i="10"/>
  <c r="D213" i="11"/>
  <c r="G1237" i="11"/>
  <c r="F2055" i="7"/>
  <c r="G1966" i="11"/>
  <c r="G3278" i="7"/>
  <c r="F2075" i="11"/>
  <c r="E1413" i="14"/>
  <c r="F276" i="7"/>
  <c r="F898" i="14"/>
  <c r="E443" i="11"/>
  <c r="D1290" i="10"/>
  <c r="F2382" i="10"/>
  <c r="G1624" i="10"/>
  <c r="G191" i="11"/>
  <c r="D2115" i="10"/>
  <c r="G1444" i="14"/>
  <c r="F2437" i="7"/>
  <c r="D1620" i="10"/>
  <c r="E1423" i="5"/>
  <c r="E1843" i="10"/>
  <c r="G149" i="14"/>
  <c r="F1480" i="10"/>
  <c r="F1782" i="7"/>
  <c r="D1950" i="5"/>
  <c r="F2005" i="11"/>
  <c r="D2027" i="11"/>
  <c r="F1467" i="5"/>
  <c r="G268" i="7"/>
  <c r="F3359" i="7"/>
  <c r="G1801" i="7"/>
  <c r="F98" i="5"/>
  <c r="D2835" i="7"/>
  <c r="F2295" i="10"/>
  <c r="F1079" i="5"/>
  <c r="E1132" i="11"/>
  <c r="G1718" i="7"/>
  <c r="E118" i="7"/>
  <c r="E281" i="5"/>
  <c r="D1875" i="11"/>
  <c r="G1141" i="5"/>
  <c r="D2064" i="7"/>
  <c r="E2606" i="7"/>
  <c r="D218" i="14"/>
  <c r="G1952" i="5"/>
  <c r="F375" i="11"/>
  <c r="E1925" i="14"/>
  <c r="G1878" i="10"/>
  <c r="G1903" i="7"/>
  <c r="F1130" i="5"/>
  <c r="G229" i="13"/>
  <c r="F2202" i="5"/>
  <c r="F1494" i="10"/>
  <c r="G355" i="14"/>
  <c r="D1395" i="13"/>
  <c r="D322" i="13"/>
  <c r="E2163" i="7"/>
  <c r="D1733" i="10"/>
  <c r="F1216" i="5"/>
  <c r="G627" i="11"/>
  <c r="E1474" i="5"/>
  <c r="E1046" i="11"/>
  <c r="D704" i="14"/>
  <c r="E1755" i="13"/>
  <c r="G2447" i="7"/>
  <c r="F492" i="10"/>
  <c r="F2402" i="10"/>
  <c r="D1588" i="14"/>
  <c r="F1209" i="10"/>
  <c r="E210" i="13"/>
  <c r="E505" i="11"/>
  <c r="F896" i="14"/>
  <c r="F249" i="14"/>
  <c r="D1044" i="10"/>
  <c r="D743" i="5"/>
  <c r="E1542" i="14"/>
  <c r="G1676" i="7"/>
  <c r="F1631" i="5"/>
  <c r="E187" i="11"/>
  <c r="E1837" i="11"/>
  <c r="F525" i="14"/>
  <c r="E2149" i="5"/>
  <c r="E1166" i="10"/>
  <c r="F1276" i="7"/>
  <c r="G1132" i="11"/>
  <c r="E67" i="11"/>
  <c r="G1748" i="10"/>
  <c r="E540" i="11"/>
  <c r="E678" i="5"/>
  <c r="E3060" i="7"/>
  <c r="G1768" i="7"/>
  <c r="D2118" i="11"/>
  <c r="G31" i="7"/>
  <c r="E749" i="13"/>
  <c r="G85" i="7"/>
  <c r="G1588" i="5"/>
  <c r="F1044" i="14"/>
  <c r="F194" i="14"/>
  <c r="D2188" i="7"/>
  <c r="F2215" i="5"/>
  <c r="D1960" i="7"/>
  <c r="D1827" i="5"/>
  <c r="F2650" i="7"/>
  <c r="E1273" i="7"/>
  <c r="D2294" i="5"/>
  <c r="F801" i="5"/>
  <c r="G838" i="13"/>
  <c r="E1833" i="7"/>
  <c r="G95" i="11"/>
  <c r="F1502" i="11"/>
  <c r="F1254" i="5"/>
  <c r="E1915" i="11"/>
  <c r="G2226" i="10"/>
  <c r="G1682" i="11"/>
  <c r="E11" i="14"/>
  <c r="D2294" i="11"/>
  <c r="E1072" i="14"/>
  <c r="G1658" i="11"/>
  <c r="D745" i="11"/>
  <c r="D3176" i="7"/>
  <c r="E537" i="11"/>
  <c r="E92" i="10"/>
  <c r="G1431" i="13"/>
  <c r="F1701" i="10"/>
  <c r="G2412" i="10"/>
  <c r="E203" i="5"/>
  <c r="G65" i="7"/>
  <c r="F1306" i="13"/>
  <c r="G732" i="11"/>
  <c r="G3460" i="7"/>
  <c r="D1274" i="10"/>
  <c r="F905" i="5"/>
  <c r="F2550" i="7"/>
  <c r="G487" i="14"/>
  <c r="F978" i="10"/>
  <c r="G1111" i="10"/>
  <c r="D754" i="14"/>
  <c r="F2849" i="7"/>
  <c r="F107" i="10"/>
  <c r="D1882" i="5"/>
  <c r="G2240" i="7"/>
  <c r="G1507" i="5"/>
  <c r="G1531" i="11"/>
  <c r="F3341" i="7"/>
  <c r="F41" i="13"/>
  <c r="F1224" i="11"/>
  <c r="E2124" i="10"/>
  <c r="E353" i="7"/>
  <c r="D322" i="7"/>
  <c r="D2392" i="10"/>
  <c r="D1121" i="5"/>
  <c r="E1579" i="7"/>
  <c r="F2241" i="5"/>
  <c r="F520" i="11"/>
  <c r="D2041" i="5"/>
  <c r="F794" i="14"/>
  <c r="F3173" i="7"/>
  <c r="F1491" i="10"/>
  <c r="G1911" i="11"/>
  <c r="F2051" i="7"/>
  <c r="F1843" i="14"/>
  <c r="G1903" i="14"/>
  <c r="E1103" i="11"/>
  <c r="G1104" i="14"/>
  <c r="E3157" i="7"/>
  <c r="F833" i="5"/>
  <c r="G1288" i="7"/>
  <c r="D1360" i="13"/>
  <c r="D839" i="10"/>
  <c r="E821" i="13"/>
  <c r="G1657" i="7"/>
  <c r="F2380" i="7"/>
  <c r="E1354" i="13"/>
  <c r="G1658" i="14"/>
  <c r="F2599" i="7"/>
  <c r="G798" i="10"/>
  <c r="E597" i="13"/>
  <c r="F1335" i="11"/>
  <c r="F449" i="14"/>
  <c r="F1841" i="11"/>
  <c r="E974" i="11"/>
  <c r="D1598" i="14"/>
  <c r="G352" i="7"/>
  <c r="G978" i="14"/>
  <c r="F1016" i="5"/>
  <c r="G2437" i="11"/>
  <c r="G2015" i="5"/>
  <c r="E2087" i="5"/>
  <c r="G580" i="11"/>
  <c r="G515" i="14"/>
  <c r="D304" i="5"/>
  <c r="D61" i="13"/>
  <c r="G228" i="11"/>
  <c r="E1284" i="14"/>
  <c r="G1516" i="11"/>
  <c r="E854" i="11"/>
  <c r="F1546" i="11"/>
  <c r="G1927" i="10"/>
  <c r="D694" i="5"/>
  <c r="E1961" i="14"/>
  <c r="D80" i="11"/>
  <c r="E2260" i="10"/>
  <c r="D826" i="5"/>
  <c r="G1128" i="5"/>
  <c r="E897" i="14"/>
  <c r="F1664" i="14"/>
  <c r="E2323" i="7"/>
  <c r="F1589" i="11"/>
  <c r="E564" i="11"/>
  <c r="E469" i="11"/>
  <c r="D28" i="13"/>
  <c r="D59" i="14"/>
  <c r="E1295" i="7"/>
  <c r="E1064" i="14"/>
  <c r="G1505" i="7"/>
  <c r="G732" i="14"/>
  <c r="G237" i="5"/>
  <c r="D1586" i="5"/>
  <c r="D720" i="14"/>
  <c r="E3246" i="7"/>
  <c r="E2263" i="10"/>
  <c r="F1132" i="5"/>
  <c r="F2092" i="7"/>
  <c r="E877" i="5"/>
  <c r="E985" i="5"/>
  <c r="D1429" i="14"/>
  <c r="F810" i="14"/>
  <c r="G1328" i="11"/>
  <c r="F489" i="7"/>
  <c r="F1461" i="10"/>
  <c r="D1994" i="11"/>
  <c r="E1815" i="7"/>
  <c r="E1353" i="5"/>
  <c r="F223" i="5"/>
  <c r="D1726" i="14"/>
  <c r="F1539" i="5"/>
  <c r="D1889" i="11"/>
  <c r="D149" i="11"/>
  <c r="G2050" i="7"/>
  <c r="G2547" i="7"/>
  <c r="G156" i="5"/>
  <c r="F1690" i="7"/>
  <c r="E2066" i="11"/>
  <c r="G1542" i="10"/>
  <c r="G446" i="5"/>
  <c r="G641" i="14"/>
  <c r="F1284" i="13"/>
  <c r="E3055" i="7"/>
  <c r="F1654" i="7"/>
  <c r="E81" i="14"/>
  <c r="E2072" i="5"/>
  <c r="F666" i="13"/>
  <c r="G127" i="7"/>
  <c r="E1865" i="11"/>
  <c r="G1515" i="11"/>
  <c r="D288" i="14"/>
  <c r="F3028" i="7"/>
  <c r="G318" i="10"/>
  <c r="G452" i="5"/>
  <c r="D623" i="14"/>
  <c r="D2382" i="10"/>
  <c r="F333" i="10"/>
  <c r="E1094" i="11"/>
  <c r="G3151" i="7"/>
  <c r="D1788" i="10"/>
  <c r="D918" i="10"/>
  <c r="G321" i="7"/>
  <c r="G1300" i="11"/>
  <c r="D2366" i="11"/>
  <c r="G2683" i="7"/>
  <c r="D1161" i="14"/>
  <c r="E474" i="11"/>
  <c r="E2906" i="7"/>
  <c r="F2694" i="7"/>
  <c r="E393" i="14"/>
  <c r="D160" i="11"/>
  <c r="F1314" i="7"/>
  <c r="D909" i="14"/>
  <c r="E955" i="5"/>
  <c r="D2830" i="7"/>
  <c r="D1249" i="5"/>
  <c r="G2530" i="7"/>
  <c r="D607" i="14"/>
  <c r="G19" i="7"/>
  <c r="E40" i="11"/>
  <c r="D487" i="7"/>
  <c r="F1871" i="7"/>
  <c r="E2598" i="7"/>
  <c r="E190" i="14"/>
  <c r="F1844" i="10"/>
  <c r="F505" i="10"/>
  <c r="E2356" i="11"/>
  <c r="D2556" i="7"/>
  <c r="E2244" i="11"/>
  <c r="F637" i="11"/>
  <c r="G536" i="14"/>
  <c r="G3058" i="7"/>
  <c r="G1830" i="5"/>
  <c r="D601" i="14"/>
  <c r="G201" i="11"/>
  <c r="D140" i="10"/>
  <c r="F3324" i="7"/>
  <c r="D2446" i="10"/>
  <c r="E1386" i="10"/>
  <c r="G486" i="11"/>
  <c r="D119" i="13"/>
  <c r="E582" i="14"/>
  <c r="F2163" i="5"/>
  <c r="G2265" i="11"/>
  <c r="D57" i="7"/>
  <c r="G117" i="13"/>
  <c r="G1185" i="5"/>
  <c r="F1921" i="11"/>
  <c r="D2297" i="11"/>
  <c r="D1670" i="10"/>
  <c r="E2419" i="7"/>
  <c r="F1387" i="10"/>
  <c r="F3476" i="7"/>
  <c r="F1962" i="11"/>
  <c r="D139" i="14"/>
  <c r="D2235" i="10"/>
  <c r="E2308" i="10"/>
  <c r="E883" i="11"/>
  <c r="F1417" i="10"/>
  <c r="F1685" i="7"/>
  <c r="E31" i="7"/>
  <c r="D1177" i="14"/>
  <c r="G1368" i="11"/>
  <c r="G580" i="5"/>
  <c r="E1716" i="10"/>
  <c r="E1625" i="10"/>
  <c r="F2242" i="7"/>
  <c r="G1689" i="11"/>
  <c r="G1680" i="11"/>
  <c r="E1205" i="14"/>
  <c r="G1454" i="5"/>
  <c r="E1422" i="14"/>
  <c r="G168" i="5"/>
  <c r="D403" i="5"/>
  <c r="G1017" i="10"/>
  <c r="G561" i="11"/>
  <c r="G42" i="5"/>
  <c r="E904" i="14"/>
  <c r="F1864" i="5"/>
  <c r="D2622" i="7"/>
  <c r="E1027" i="5"/>
  <c r="E632" i="5"/>
  <c r="G280" i="5"/>
  <c r="E192" i="14"/>
  <c r="G2057" i="5"/>
  <c r="G1750" i="5"/>
  <c r="G3293" i="7"/>
  <c r="F71" i="5"/>
  <c r="G195" i="10"/>
  <c r="E3172" i="7"/>
  <c r="G991" i="11"/>
  <c r="E2152" i="7"/>
  <c r="F908" i="11"/>
  <c r="E588" i="14"/>
  <c r="F1602" i="7"/>
  <c r="D184" i="5"/>
  <c r="E802" i="5"/>
  <c r="D725" i="14"/>
  <c r="F2776" i="7"/>
  <c r="G1991" i="11"/>
  <c r="D835" i="11"/>
  <c r="D225" i="7"/>
  <c r="G490" i="7"/>
  <c r="E428" i="14"/>
  <c r="E584" i="10"/>
  <c r="D173" i="11"/>
  <c r="D1066" i="11"/>
  <c r="E1869" i="14"/>
  <c r="D2205" i="11"/>
  <c r="D1959" i="10"/>
  <c r="G1036" i="5"/>
  <c r="E2021" i="11"/>
  <c r="E783" i="14"/>
  <c r="D1877" i="7"/>
  <c r="F1818" i="11"/>
  <c r="F90" i="11"/>
  <c r="D2754" i="7"/>
  <c r="D163" i="11"/>
  <c r="G2266" i="10"/>
  <c r="F2121" i="11"/>
  <c r="F523" i="14"/>
  <c r="F1922" i="11"/>
  <c r="D2137" i="7"/>
  <c r="G1080" i="14"/>
  <c r="D285" i="5"/>
  <c r="G2041" i="10"/>
  <c r="E2100" i="11"/>
  <c r="G999" i="5"/>
  <c r="G2183" i="5"/>
  <c r="G2046" i="11"/>
  <c r="E911" i="11"/>
  <c r="E206" i="5"/>
  <c r="G589" i="11"/>
  <c r="G1770" i="11"/>
  <c r="D1619" i="5"/>
  <c r="F19" i="14"/>
  <c r="F1711" i="5"/>
  <c r="E91" i="7"/>
  <c r="E1102" i="11"/>
  <c r="F2635" i="7"/>
  <c r="E639" i="10"/>
  <c r="E234" i="11"/>
  <c r="D3072" i="7"/>
  <c r="F1802" i="5"/>
  <c r="E3471" i="7"/>
  <c r="G701" i="5"/>
  <c r="F1558" i="5"/>
  <c r="G952" i="5"/>
  <c r="D1511" i="10"/>
  <c r="F109" i="5"/>
  <c r="D542" i="14"/>
  <c r="G1775" i="11"/>
  <c r="G1342" i="10"/>
  <c r="G1105" i="14"/>
  <c r="F2086" i="11"/>
  <c r="E2115" i="7"/>
  <c r="F1665" i="7"/>
  <c r="F1572" i="14"/>
  <c r="G1926" i="7"/>
  <c r="G969" i="5"/>
  <c r="F1811" i="5"/>
  <c r="G1348" i="7"/>
  <c r="D1488" i="7"/>
  <c r="F1674" i="5"/>
  <c r="E3321" i="7"/>
  <c r="F812" i="5"/>
  <c r="G1970" i="5"/>
  <c r="D29" i="5"/>
  <c r="E52" i="7"/>
  <c r="G1837" i="5"/>
  <c r="E1091" i="11"/>
  <c r="E987" i="11"/>
  <c r="F3120" i="7"/>
  <c r="F1884" i="10"/>
  <c r="F3140" i="7"/>
  <c r="E373" i="5"/>
  <c r="E2039" i="11"/>
  <c r="G66" i="11"/>
  <c r="G1826" i="10"/>
  <c r="F2875" i="7"/>
  <c r="E1015" i="5"/>
  <c r="D3085" i="7"/>
  <c r="F1702" i="14"/>
  <c r="D934" i="14"/>
  <c r="E1308" i="7"/>
  <c r="D1502" i="14"/>
  <c r="F368" i="14"/>
  <c r="D2455" i="10"/>
  <c r="G2261" i="7"/>
  <c r="G64" i="14"/>
  <c r="G1677" i="14"/>
  <c r="G1348" i="5"/>
  <c r="E425" i="5"/>
  <c r="D1989" i="7"/>
  <c r="F1756" i="11"/>
  <c r="E104" i="14"/>
  <c r="E1007" i="11"/>
  <c r="E1701" i="7"/>
  <c r="G65" i="5"/>
  <c r="E1557" i="7"/>
  <c r="G1855" i="14"/>
  <c r="F306" i="14"/>
  <c r="G709" i="14"/>
  <c r="D268" i="5"/>
  <c r="D1070" i="11"/>
  <c r="F187" i="10"/>
  <c r="D1167" i="14"/>
  <c r="G2599" i="7"/>
  <c r="E2372" i="11"/>
  <c r="D329" i="7"/>
  <c r="E1264" i="14"/>
  <c r="G799" i="13"/>
  <c r="F599" i="5"/>
  <c r="E1588" i="11"/>
  <c r="D291" i="14"/>
  <c r="G1517" i="14"/>
  <c r="G2110" i="5"/>
  <c r="F1440" i="7"/>
  <c r="D2152" i="7"/>
  <c r="E1770" i="7"/>
  <c r="G1181" i="5"/>
  <c r="G499" i="11"/>
  <c r="E967" i="13"/>
  <c r="D3055" i="7"/>
  <c r="F2210" i="7"/>
  <c r="D614" i="5"/>
  <c r="G1844" i="7"/>
  <c r="F113" i="14"/>
  <c r="D17" i="10"/>
  <c r="F764" i="5"/>
  <c r="D3446" i="7"/>
  <c r="E2054" i="7"/>
  <c r="E361" i="11"/>
  <c r="E683" i="10"/>
  <c r="G110" i="11"/>
  <c r="F1454" i="5"/>
  <c r="D908" i="14"/>
  <c r="E1905" i="10"/>
  <c r="E2047" i="5"/>
  <c r="F711" i="14"/>
  <c r="G410" i="13"/>
  <c r="G192" i="7"/>
  <c r="F2072" i="5"/>
  <c r="F1484" i="11"/>
  <c r="D2135" i="10"/>
  <c r="E794" i="14"/>
  <c r="F1817" i="7"/>
  <c r="E1549" i="7"/>
  <c r="F1415" i="10"/>
  <c r="D1273" i="7"/>
  <c r="G1894" i="11"/>
  <c r="F1627" i="5"/>
  <c r="E302" i="7"/>
  <c r="G1309" i="14"/>
  <c r="E1450" i="7"/>
  <c r="F1164" i="14"/>
  <c r="G207" i="10"/>
  <c r="F290" i="14"/>
  <c r="G823" i="5"/>
  <c r="D612" i="5"/>
  <c r="E1921" i="14"/>
  <c r="G1205" i="10"/>
  <c r="D137" i="10"/>
  <c r="F331" i="5"/>
  <c r="F1191" i="5"/>
  <c r="F834" i="14"/>
  <c r="F36" i="10"/>
  <c r="E2347" i="10"/>
  <c r="E1975" i="5"/>
  <c r="F3072" i="7"/>
  <c r="E1665" i="14"/>
  <c r="F1467" i="14"/>
  <c r="G1114" i="14"/>
  <c r="F935" i="5"/>
  <c r="G1285" i="11"/>
  <c r="F786" i="14"/>
  <c r="D3306" i="7"/>
  <c r="G895" i="11"/>
  <c r="D1367" i="14"/>
  <c r="G1428" i="10"/>
  <c r="F2207" i="5"/>
  <c r="D1904" i="5"/>
  <c r="G1846" i="7"/>
  <c r="F193" i="14"/>
  <c r="G405" i="5"/>
  <c r="D2283" i="7"/>
  <c r="F222" i="10"/>
  <c r="G124" i="11"/>
  <c r="F1169" i="5"/>
  <c r="D521" i="11"/>
  <c r="E1703" i="7"/>
  <c r="E75" i="11"/>
  <c r="G1062" i="14"/>
  <c r="D3415" i="7"/>
  <c r="D1188" i="14"/>
  <c r="F1407" i="11"/>
  <c r="G1828" i="5"/>
  <c r="D2976" i="7"/>
  <c r="F2018" i="10"/>
  <c r="G1007" i="11"/>
  <c r="G506" i="5"/>
  <c r="E15" i="5"/>
  <c r="F99" i="10"/>
  <c r="F2309" i="11"/>
  <c r="G2168" i="7"/>
  <c r="D411" i="11"/>
  <c r="E968" i="11"/>
  <c r="F3297" i="7"/>
  <c r="E822" i="14"/>
  <c r="F393" i="7"/>
  <c r="D909" i="5"/>
  <c r="F1561" i="5"/>
  <c r="F61" i="11"/>
  <c r="F305" i="14"/>
  <c r="E1678" i="5"/>
  <c r="D1450" i="11"/>
  <c r="D1412" i="11"/>
  <c r="F1375" i="5"/>
  <c r="G2769" i="7"/>
  <c r="F3368" i="7"/>
  <c r="G2813" i="7"/>
  <c r="F2262" i="5"/>
  <c r="E1554" i="11"/>
  <c r="E1648" i="11"/>
  <c r="F1497" i="13"/>
  <c r="E1581" i="14"/>
  <c r="D1222" i="10"/>
  <c r="F1510" i="11"/>
  <c r="E2096" i="11"/>
  <c r="F1724" i="7"/>
  <c r="F361" i="11"/>
  <c r="E398" i="14"/>
  <c r="F912" i="14"/>
  <c r="E1988" i="14"/>
  <c r="G1910" i="5"/>
  <c r="D3399" i="7"/>
  <c r="E451" i="11"/>
  <c r="G836" i="10"/>
  <c r="F1008" i="10"/>
  <c r="E1498" i="11"/>
  <c r="D1786" i="7"/>
  <c r="F681" i="14"/>
  <c r="E1958" i="11"/>
  <c r="E2197" i="10"/>
  <c r="D217" i="10"/>
  <c r="F1599" i="14"/>
  <c r="E1683" i="7"/>
  <c r="D3324" i="7"/>
  <c r="D2647" i="7"/>
  <c r="G692" i="5"/>
  <c r="F1036" i="14"/>
  <c r="E2092" i="10"/>
  <c r="F3395" i="7"/>
  <c r="F1648" i="11"/>
  <c r="D941" i="10"/>
  <c r="E1176" i="14"/>
  <c r="E1454" i="10"/>
  <c r="G2245" i="11"/>
  <c r="F3303" i="7"/>
  <c r="G884" i="11"/>
  <c r="G2970" i="7"/>
  <c r="E1244" i="10"/>
  <c r="F3138" i="7"/>
  <c r="G2237" i="10"/>
  <c r="D918" i="14"/>
  <c r="D506" i="14"/>
  <c r="D579" i="14"/>
  <c r="F1563" i="5"/>
  <c r="D151" i="10"/>
  <c r="E2421" i="7"/>
  <c r="G66" i="10"/>
  <c r="G1809" i="14"/>
  <c r="E782" i="10"/>
  <c r="E3110" i="7"/>
  <c r="F1138" i="5"/>
  <c r="G417" i="5"/>
  <c r="G451" i="11"/>
  <c r="G1352" i="11"/>
  <c r="E2165" i="10"/>
  <c r="E1557" i="5"/>
  <c r="G1084" i="14"/>
  <c r="G11" i="5"/>
  <c r="D1262" i="5"/>
  <c r="G1480" i="11"/>
  <c r="E2609" i="7"/>
  <c r="D564" i="10"/>
  <c r="D1044" i="5"/>
  <c r="F1328" i="10"/>
  <c r="E1619" i="5"/>
  <c r="G240" i="7"/>
  <c r="E2924" i="7"/>
  <c r="F3119" i="7"/>
  <c r="E1047" i="10"/>
  <c r="D2145" i="11"/>
  <c r="G401" i="14"/>
  <c r="E312" i="14"/>
  <c r="E3234" i="7"/>
  <c r="F2577" i="7"/>
  <c r="E568" i="11"/>
  <c r="F2363" i="11"/>
  <c r="D710" i="11"/>
  <c r="D3056" i="7"/>
  <c r="F1236" i="5"/>
  <c r="E15" i="7"/>
  <c r="D951" i="5"/>
  <c r="E1961" i="11"/>
  <c r="G1963" i="7"/>
  <c r="G555" i="11"/>
  <c r="G332" i="7"/>
  <c r="D141" i="14"/>
  <c r="G735" i="11"/>
  <c r="D1734" i="10"/>
  <c r="G231" i="5"/>
  <c r="D568" i="14"/>
  <c r="D3230" i="7"/>
  <c r="E3379" i="7"/>
  <c r="F3331" i="7"/>
  <c r="E1045" i="11"/>
  <c r="D1417" i="5"/>
  <c r="D845" i="5"/>
  <c r="E658" i="14"/>
  <c r="G457" i="5"/>
  <c r="D258" i="11"/>
  <c r="G1971" i="11"/>
  <c r="F1221" i="14"/>
  <c r="G345" i="5"/>
  <c r="G2241" i="5"/>
  <c r="D889" i="10"/>
  <c r="F2020" i="7"/>
  <c r="D2131" i="11"/>
  <c r="F2077" i="5"/>
  <c r="F179" i="11"/>
  <c r="D707" i="11"/>
  <c r="D1578" i="13"/>
  <c r="D1574" i="7"/>
  <c r="F3377" i="7"/>
  <c r="F740" i="5"/>
  <c r="E1905" i="7"/>
  <c r="G775" i="11"/>
  <c r="G2587" i="7"/>
  <c r="F25" i="5"/>
  <c r="E889" i="14"/>
  <c r="F1357" i="5"/>
  <c r="F286" i="14"/>
  <c r="E1560" i="13"/>
  <c r="F1183" i="14"/>
  <c r="F1691" i="7"/>
  <c r="D1842" i="5"/>
  <c r="D252" i="7"/>
  <c r="D1282" i="5"/>
  <c r="F188" i="13"/>
  <c r="F133" i="14"/>
  <c r="F1826" i="7"/>
  <c r="E2381" i="7"/>
  <c r="D2229" i="10"/>
  <c r="D2038" i="5"/>
  <c r="E1154" i="11"/>
  <c r="D1406" i="13"/>
  <c r="D1280" i="5"/>
  <c r="G2848" i="7"/>
  <c r="E1626" i="14"/>
  <c r="F1650" i="5"/>
  <c r="E3366" i="7"/>
  <c r="F2074" i="7"/>
  <c r="D568" i="5"/>
  <c r="G1232" i="14"/>
  <c r="D2363" i="11"/>
  <c r="E668" i="13"/>
  <c r="G844" i="5"/>
  <c r="G2368" i="10"/>
  <c r="E3308" i="7"/>
  <c r="G2376" i="11"/>
  <c r="E1165" i="11"/>
  <c r="F1044" i="10"/>
  <c r="F4" i="11"/>
  <c r="E2270" i="7"/>
  <c r="D962" i="11"/>
  <c r="D2177" i="7"/>
  <c r="G2147" i="10"/>
  <c r="D1500" i="13"/>
  <c r="D346" i="5"/>
  <c r="D2199" i="10"/>
  <c r="G668" i="11"/>
  <c r="D2310" i="7"/>
  <c r="D253" i="5"/>
  <c r="G2214" i="11"/>
  <c r="F2327" i="11"/>
  <c r="E676" i="5"/>
  <c r="G137" i="14"/>
  <c r="D2326" i="10"/>
  <c r="G1683" i="7"/>
  <c r="F43" i="13"/>
  <c r="F2307" i="10"/>
  <c r="E1034" i="14"/>
  <c r="F3371" i="7"/>
  <c r="F1483" i="11"/>
  <c r="G2269" i="5"/>
  <c r="D1604" i="14"/>
  <c r="G355" i="5"/>
  <c r="D1836" i="11"/>
  <c r="D2440" i="11"/>
  <c r="D1052" i="5"/>
  <c r="E784" i="5"/>
  <c r="E256" i="11"/>
  <c r="G3438" i="7"/>
  <c r="D645" i="5"/>
  <c r="G1977" i="10"/>
  <c r="G3101" i="7"/>
  <c r="G1840" i="10"/>
  <c r="D464" i="7"/>
  <c r="G911" i="11"/>
  <c r="G279" i="5"/>
  <c r="E1009" i="11"/>
  <c r="F1794" i="11"/>
  <c r="G3472" i="7"/>
  <c r="E1309" i="14"/>
  <c r="F1921" i="10"/>
  <c r="E1037" i="5"/>
  <c r="D1332" i="7"/>
  <c r="D2112" i="11"/>
  <c r="G136" i="5"/>
  <c r="F2761" i="7"/>
  <c r="D125" i="10"/>
  <c r="D699" i="5"/>
  <c r="E2879" i="7"/>
  <c r="E804" i="5"/>
  <c r="F1645" i="13"/>
  <c r="D1145" i="10"/>
  <c r="F1973" i="11"/>
  <c r="F1414" i="13"/>
  <c r="D1029" i="5"/>
  <c r="G815" i="14"/>
  <c r="D230" i="11"/>
  <c r="F987" i="5"/>
  <c r="F2462" i="10"/>
  <c r="G558" i="14"/>
  <c r="F2187" i="7"/>
  <c r="F1002" i="10"/>
  <c r="D1958" i="7"/>
  <c r="E141" i="11"/>
  <c r="G2407" i="7"/>
  <c r="G382" i="14"/>
  <c r="G2377" i="11"/>
  <c r="G1490" i="7"/>
  <c r="D1259" i="11"/>
  <c r="D3151" i="7"/>
  <c r="G1782" i="10"/>
  <c r="D780" i="11"/>
  <c r="D1805" i="10"/>
  <c r="F2855" i="7"/>
  <c r="F492" i="14"/>
  <c r="E84" i="7"/>
  <c r="E2535" i="7"/>
  <c r="G853" i="11"/>
  <c r="F1439" i="10"/>
  <c r="E1834" i="7"/>
  <c r="F755" i="5"/>
  <c r="G2939" i="7"/>
  <c r="E3176" i="7"/>
  <c r="D1850" i="11"/>
  <c r="G404" i="11"/>
  <c r="F30" i="5"/>
  <c r="E911" i="5"/>
  <c r="D2020" i="5"/>
  <c r="E574" i="14"/>
  <c r="E2647" i="7"/>
  <c r="E1403" i="10"/>
  <c r="D192" i="14"/>
  <c r="D205" i="5"/>
  <c r="D1328" i="14"/>
  <c r="D189" i="5"/>
  <c r="G1063" i="11"/>
  <c r="E1293" i="11"/>
  <c r="G1346" i="5"/>
  <c r="G447" i="7"/>
  <c r="F843" i="5"/>
  <c r="G1478" i="13"/>
  <c r="G1322" i="10"/>
  <c r="G2060" i="10"/>
  <c r="F1120" i="11"/>
  <c r="G1550" i="11"/>
  <c r="E2917" i="7"/>
  <c r="E857" i="11"/>
  <c r="E3381" i="7"/>
  <c r="F194" i="7"/>
  <c r="E247" i="5"/>
  <c r="F2289" i="11"/>
  <c r="D3078" i="7"/>
  <c r="D716" i="14"/>
  <c r="F1012" i="14"/>
  <c r="E615" i="11"/>
  <c r="F1723" i="7"/>
  <c r="F460" i="14"/>
  <c r="E2241" i="5"/>
  <c r="D1757" i="14"/>
  <c r="F3209" i="7"/>
  <c r="D2099" i="7"/>
  <c r="D587" i="11"/>
  <c r="G7" i="14"/>
  <c r="F1049" i="14"/>
  <c r="E502" i="14"/>
  <c r="G2247" i="7"/>
  <c r="E1172" i="11"/>
  <c r="F1832" i="5"/>
  <c r="F1268" i="5"/>
  <c r="F72" i="5"/>
  <c r="F1888" i="14"/>
  <c r="D2104" i="5"/>
  <c r="G28" i="5"/>
  <c r="D2494" i="7"/>
  <c r="D1008" i="5"/>
  <c r="F1929" i="5"/>
  <c r="D3459" i="7"/>
  <c r="E912" i="14"/>
  <c r="G909" i="11"/>
  <c r="G96" i="5"/>
  <c r="D1536" i="11"/>
  <c r="F1403" i="14"/>
  <c r="F2352" i="7"/>
  <c r="E3418" i="7"/>
  <c r="D2279" i="5"/>
  <c r="G2168" i="5"/>
  <c r="E1820" i="14"/>
  <c r="F3370" i="7"/>
  <c r="D1558" i="7"/>
  <c r="D802" i="10"/>
  <c r="F1372" i="7"/>
  <c r="E629" i="5"/>
  <c r="G436" i="10"/>
  <c r="G1253" i="10"/>
  <c r="F1774" i="5"/>
  <c r="D375" i="7"/>
  <c r="F1797" i="7"/>
  <c r="D1913" i="11"/>
  <c r="D2081" i="11"/>
  <c r="F1827" i="7"/>
  <c r="D1339" i="10"/>
  <c r="F1668" i="7"/>
  <c r="E1773" i="5"/>
  <c r="F51" i="7"/>
  <c r="F2192" i="5"/>
  <c r="G1367" i="10"/>
  <c r="F2521" i="7"/>
  <c r="F1892" i="11"/>
  <c r="F486" i="11"/>
  <c r="E2181" i="11"/>
  <c r="F1838" i="11"/>
  <c r="G909" i="5"/>
  <c r="D1858" i="10"/>
  <c r="F112" i="5"/>
  <c r="D2206" i="10"/>
  <c r="E2005" i="7"/>
  <c r="F2107" i="10"/>
  <c r="F154" i="10"/>
  <c r="G1385" i="14"/>
  <c r="G1776" i="13"/>
  <c r="E1577" i="14"/>
  <c r="G2180" i="5"/>
  <c r="F1663" i="7"/>
  <c r="F1484" i="14"/>
  <c r="G1550" i="13"/>
  <c r="D178" i="7"/>
  <c r="G284" i="5"/>
  <c r="G571" i="10"/>
  <c r="D1413" i="11"/>
  <c r="E611" i="5"/>
  <c r="D1570" i="11"/>
  <c r="G1687" i="7"/>
  <c r="D1742" i="10"/>
  <c r="E751" i="5"/>
  <c r="G251" i="7"/>
  <c r="D1587" i="10"/>
  <c r="F148" i="7"/>
  <c r="G1810" i="10"/>
  <c r="F493" i="5"/>
  <c r="G1396" i="10"/>
  <c r="G41" i="5"/>
  <c r="G1638" i="13"/>
  <c r="E132" i="11"/>
  <c r="F2198" i="7"/>
  <c r="G1144" i="14"/>
  <c r="G1846" i="11"/>
  <c r="D1826" i="10"/>
  <c r="D1720" i="11"/>
  <c r="G2589" i="7"/>
  <c r="F2067" i="11"/>
  <c r="F1222" i="14"/>
  <c r="D1524" i="10"/>
  <c r="D1349" i="11"/>
  <c r="D727" i="14"/>
  <c r="D1333" i="10"/>
  <c r="G3206" i="7"/>
  <c r="F1222" i="11"/>
  <c r="F1684" i="5"/>
  <c r="F2408" i="7"/>
  <c r="D1658" i="10"/>
  <c r="E3469" i="7"/>
  <c r="F1431" i="14"/>
  <c r="E154" i="5"/>
  <c r="E2363" i="10"/>
  <c r="F528" i="5"/>
  <c r="E1289" i="5"/>
  <c r="F2422" i="10"/>
  <c r="D522" i="13"/>
  <c r="E400" i="5"/>
  <c r="F179" i="5"/>
  <c r="F1346" i="5"/>
  <c r="D2261" i="5"/>
  <c r="E1641" i="13"/>
  <c r="F1437" i="14"/>
  <c r="G491" i="11"/>
  <c r="D1804" i="5"/>
  <c r="D187" i="5"/>
  <c r="E332" i="14"/>
  <c r="G37" i="13"/>
  <c r="D365" i="7"/>
  <c r="G3464" i="7"/>
  <c r="E1586" i="11"/>
  <c r="F1819" i="14"/>
  <c r="G2261" i="11"/>
  <c r="E66" i="13"/>
  <c r="E1162" i="5"/>
  <c r="G33" i="10"/>
  <c r="D1652" i="11"/>
  <c r="F261" i="7"/>
  <c r="E185" i="10"/>
  <c r="G2246" i="5"/>
  <c r="D2638" i="7"/>
  <c r="F769" i="14"/>
  <c r="F1670" i="11"/>
  <c r="E1398" i="14"/>
  <c r="G744" i="5"/>
  <c r="E686" i="5"/>
  <c r="D560" i="14"/>
  <c r="G1195" i="5"/>
  <c r="G2000" i="14"/>
  <c r="D2223" i="7"/>
  <c r="D3237" i="7"/>
  <c r="E1300" i="13"/>
  <c r="F1378" i="10"/>
  <c r="F576" i="5"/>
  <c r="E451" i="7"/>
  <c r="E51" i="14"/>
  <c r="E131" i="5"/>
  <c r="G1627" i="7"/>
  <c r="E1220" i="14"/>
  <c r="D1834" i="11"/>
  <c r="D2268" i="5"/>
  <c r="E1123" i="11"/>
  <c r="G1537" i="13"/>
  <c r="E1041" i="10"/>
  <c r="F725" i="5"/>
  <c r="D153" i="5"/>
  <c r="D1816" i="11"/>
  <c r="D1331" i="14"/>
  <c r="G487" i="13"/>
  <c r="G1287" i="7"/>
  <c r="D56" i="5"/>
  <c r="D1035" i="5"/>
  <c r="G1874" i="10"/>
  <c r="G2283" i="5"/>
  <c r="D92" i="10"/>
  <c r="D151" i="14"/>
  <c r="F1088" i="11"/>
  <c r="E2235" i="10"/>
  <c r="G339" i="7"/>
  <c r="G48" i="14"/>
  <c r="D1118" i="14"/>
  <c r="E249" i="14"/>
  <c r="D488" i="5"/>
  <c r="E41" i="7"/>
  <c r="E2780" i="7"/>
  <c r="F74" i="5"/>
  <c r="D319" i="14"/>
  <c r="G1072" i="5"/>
  <c r="D1574" i="5"/>
  <c r="D376" i="7"/>
  <c r="G1367" i="11"/>
  <c r="F2558" i="7"/>
  <c r="E1557" i="13"/>
  <c r="F1641" i="14"/>
  <c r="D672" i="14"/>
  <c r="E555" i="11"/>
  <c r="G1053" i="11"/>
  <c r="E43" i="7"/>
  <c r="E420" i="7"/>
  <c r="F1074" i="13"/>
  <c r="D3302" i="7"/>
  <c r="G1672" i="7"/>
  <c r="F796" i="11"/>
  <c r="D654" i="11"/>
  <c r="D2322" i="11"/>
  <c r="F1338" i="7"/>
  <c r="E1510" i="13"/>
  <c r="D91" i="14"/>
  <c r="D1109" i="10"/>
  <c r="D1509" i="7"/>
  <c r="F1957" i="10"/>
  <c r="E126" i="7"/>
  <c r="F1276" i="11"/>
  <c r="E156" i="14"/>
  <c r="D2200" i="11"/>
  <c r="F2194" i="10"/>
  <c r="G2558" i="7"/>
  <c r="E1339" i="7"/>
  <c r="G597" i="11"/>
  <c r="D2266" i="10"/>
  <c r="D1416" i="7"/>
  <c r="G1539" i="10"/>
  <c r="G1863" i="7"/>
  <c r="D2288" i="10"/>
  <c r="D1664" i="10"/>
  <c r="F1433" i="14"/>
  <c r="F3442" i="7"/>
  <c r="F280" i="5"/>
  <c r="F1131" i="14"/>
  <c r="E452" i="5"/>
  <c r="F1679" i="5"/>
  <c r="D1207" i="11"/>
  <c r="G3248" i="7"/>
  <c r="F2233" i="5"/>
  <c r="G1176" i="5"/>
  <c r="F1053" i="11"/>
  <c r="F210" i="10"/>
  <c r="D810" i="5"/>
  <c r="F2151" i="7"/>
  <c r="D2655" i="7"/>
  <c r="E1551" i="14"/>
  <c r="E202" i="7"/>
  <c r="E1206" i="10"/>
  <c r="D1215" i="5"/>
  <c r="F3116" i="7"/>
  <c r="E323" i="14"/>
  <c r="E1619" i="11"/>
  <c r="E622" i="10"/>
  <c r="E2871" i="7"/>
  <c r="D407" i="11"/>
  <c r="E2025" i="5"/>
  <c r="F1791" i="10"/>
  <c r="G340" i="14"/>
  <c r="G1214" i="5"/>
  <c r="D531" i="11"/>
  <c r="D357" i="14"/>
  <c r="G1431" i="10"/>
  <c r="G469" i="5"/>
  <c r="E1761" i="14"/>
  <c r="F239" i="11"/>
  <c r="D1812" i="14"/>
  <c r="E646" i="5"/>
  <c r="E1595" i="7"/>
  <c r="F1736" i="5"/>
  <c r="F138" i="5"/>
  <c r="F811" i="14"/>
  <c r="G43" i="14"/>
  <c r="E791" i="5"/>
  <c r="F310" i="11"/>
  <c r="E1681" i="7"/>
  <c r="E640" i="14"/>
  <c r="F1735" i="13"/>
  <c r="D1671" i="10"/>
  <c r="G114" i="14"/>
  <c r="G1329" i="7"/>
  <c r="D1060" i="5"/>
  <c r="F1515" i="7"/>
  <c r="G1745" i="10"/>
  <c r="D1347" i="10"/>
  <c r="G387" i="10"/>
  <c r="F108" i="11"/>
  <c r="D393" i="7"/>
  <c r="F174" i="5"/>
  <c r="F1971" i="5"/>
  <c r="F278" i="5"/>
  <c r="F1374" i="5"/>
  <c r="D2717" i="7"/>
  <c r="F1490" i="7"/>
  <c r="F1754" i="14"/>
  <c r="D445" i="14"/>
  <c r="F1755" i="14"/>
  <c r="G917" i="10"/>
  <c r="D438" i="14"/>
  <c r="F2116" i="11"/>
  <c r="E1861" i="5"/>
  <c r="G181" i="7"/>
  <c r="E394" i="10"/>
  <c r="D1612" i="14"/>
  <c r="F1455" i="10"/>
  <c r="D1470" i="5"/>
  <c r="G386" i="7"/>
  <c r="E961" i="5"/>
  <c r="F3466" i="7"/>
  <c r="E1327" i="11"/>
  <c r="F3440" i="7"/>
  <c r="G2239" i="7"/>
  <c r="F1637" i="10"/>
  <c r="G934" i="5"/>
  <c r="G1015" i="11"/>
  <c r="E1651" i="7"/>
  <c r="D1669" i="11"/>
  <c r="D2028" i="11"/>
  <c r="E578" i="5"/>
  <c r="D1590" i="11"/>
  <c r="F3361" i="7"/>
  <c r="D1036" i="11"/>
  <c r="F1513" i="14"/>
  <c r="D2385" i="10"/>
  <c r="G2964" i="7"/>
  <c r="D1646" i="11"/>
  <c r="D1357" i="10"/>
  <c r="D1643" i="14"/>
  <c r="G803" i="5"/>
  <c r="G1582" i="10"/>
  <c r="D1151" i="5"/>
  <c r="D1711" i="5"/>
  <c r="G212" i="5"/>
  <c r="G1210" i="14"/>
  <c r="E2001" i="11"/>
  <c r="F2906" i="7"/>
  <c r="G2263" i="5"/>
  <c r="G1787" i="7"/>
  <c r="D1450" i="5"/>
  <c r="D1971" i="10"/>
  <c r="E1202" i="5"/>
  <c r="E1119" i="11"/>
  <c r="D1617" i="5"/>
  <c r="E456" i="11"/>
  <c r="E1020" i="5"/>
  <c r="E385" i="5"/>
  <c r="D2281" i="11"/>
  <c r="D856" i="5"/>
  <c r="D1454" i="11"/>
  <c r="G1551" i="13"/>
  <c r="G838" i="10"/>
  <c r="E1585" i="13"/>
  <c r="E355" i="11"/>
  <c r="G1246" i="10"/>
  <c r="F2216" i="7"/>
  <c r="D2057" i="7"/>
  <c r="E172" i="5"/>
  <c r="G134" i="13"/>
  <c r="F2135" i="11"/>
  <c r="G2611" i="7"/>
  <c r="G1217" i="5"/>
  <c r="E169" i="13"/>
  <c r="D1411" i="7"/>
  <c r="G1433" i="11"/>
  <c r="E1906" i="14"/>
  <c r="F2840" i="7"/>
  <c r="G1242" i="13"/>
  <c r="E2139" i="7"/>
  <c r="E1800" i="5"/>
  <c r="D2057" i="10"/>
  <c r="E397" i="5"/>
  <c r="E941" i="14"/>
  <c r="F1078" i="14"/>
  <c r="G356" i="7"/>
  <c r="E1659" i="5"/>
  <c r="G1651" i="5"/>
  <c r="E806" i="5"/>
  <c r="F417" i="14"/>
  <c r="D1184" i="10"/>
  <c r="D599" i="13"/>
  <c r="E249" i="5"/>
  <c r="E551" i="14"/>
  <c r="F1262" i="5"/>
  <c r="E1371" i="10"/>
  <c r="F587" i="11"/>
  <c r="G1281" i="11"/>
  <c r="F1701" i="11"/>
  <c r="E147" i="14"/>
  <c r="F1737" i="11"/>
  <c r="G1917" i="14"/>
  <c r="E795" i="11"/>
  <c r="E1676" i="7"/>
  <c r="E1915" i="7"/>
  <c r="D723" i="14"/>
  <c r="F31" i="14"/>
  <c r="F2820" i="7"/>
  <c r="G1206" i="11"/>
  <c r="E1123" i="13"/>
  <c r="G1959" i="11"/>
  <c r="D1909" i="11"/>
  <c r="E746" i="11"/>
  <c r="F1805" i="14"/>
  <c r="E1284" i="7"/>
  <c r="D542" i="5"/>
  <c r="D932" i="11"/>
  <c r="D1560" i="10"/>
  <c r="F261" i="14"/>
  <c r="F829" i="10"/>
  <c r="G1602" i="10"/>
  <c r="G1948" i="11"/>
  <c r="F479" i="11"/>
  <c r="D2349" i="7"/>
  <c r="E1789" i="14"/>
  <c r="E890" i="5"/>
  <c r="F1043" i="10"/>
  <c r="D1116" i="11"/>
  <c r="E703" i="14"/>
  <c r="D1510" i="11"/>
  <c r="G882" i="11"/>
  <c r="E1987" i="5"/>
  <c r="D801" i="14"/>
  <c r="F3396" i="7"/>
  <c r="G2745" i="7"/>
  <c r="D824" i="11"/>
  <c r="G2121" i="5"/>
  <c r="D85" i="14"/>
  <c r="E2122" i="7"/>
  <c r="D1225" i="13"/>
  <c r="D2021" i="11"/>
  <c r="D1833" i="14"/>
  <c r="E12" i="10"/>
  <c r="D1285" i="7"/>
  <c r="E1835" i="10"/>
  <c r="G1400" i="7"/>
  <c r="D2112" i="7"/>
  <c r="D1010" i="5"/>
  <c r="F419" i="11"/>
  <c r="G394" i="11"/>
  <c r="D1388" i="11"/>
  <c r="F2459" i="7"/>
  <c r="G1604" i="11"/>
  <c r="D97" i="7"/>
  <c r="G2238" i="10"/>
  <c r="F276" i="14"/>
  <c r="F235" i="13"/>
  <c r="G1077" i="5"/>
  <c r="D1990" i="14"/>
  <c r="E1568" i="14"/>
  <c r="D1599" i="11"/>
  <c r="E1190" i="14"/>
  <c r="G1309" i="10"/>
  <c r="G1201" i="11"/>
  <c r="G1481" i="14"/>
  <c r="D1834" i="14"/>
  <c r="E2049" i="10"/>
  <c r="D668" i="11"/>
  <c r="D1251" i="10"/>
  <c r="G767" i="5"/>
  <c r="D216" i="14"/>
  <c r="G2923" i="7"/>
  <c r="D878" i="5"/>
  <c r="E1548" i="7"/>
  <c r="F8" i="10"/>
  <c r="D1369" i="10"/>
  <c r="E1113" i="10"/>
  <c r="G735" i="14"/>
  <c r="G2064" i="7"/>
  <c r="D1385" i="7"/>
  <c r="E2148" i="10"/>
  <c r="F2217" i="11"/>
  <c r="E201" i="7"/>
  <c r="E988" i="10"/>
  <c r="E1035" i="14"/>
  <c r="G2090" i="5"/>
  <c r="F1124" i="11"/>
  <c r="F600" i="5"/>
  <c r="F1607" i="5"/>
  <c r="G2038" i="10"/>
  <c r="G653" i="11"/>
  <c r="G2806" i="7"/>
  <c r="F79" i="7"/>
  <c r="F240" i="5"/>
  <c r="F1346" i="7"/>
  <c r="D1934" i="10"/>
  <c r="F2243" i="10"/>
  <c r="F1713" i="7"/>
  <c r="D3143" i="7"/>
  <c r="D1421" i="14"/>
  <c r="D626" i="5"/>
  <c r="E2334" i="11"/>
  <c r="F3162" i="7"/>
  <c r="E311" i="5"/>
  <c r="E2056" i="5"/>
  <c r="F1528" i="14"/>
  <c r="F1114" i="10"/>
  <c r="F3404" i="7"/>
  <c r="F3356" i="7"/>
  <c r="G1348" i="13"/>
  <c r="G2987" i="7"/>
  <c r="E2013" i="5"/>
  <c r="G2380" i="11"/>
  <c r="G953" i="14"/>
  <c r="E689" i="10"/>
  <c r="F946" i="11"/>
  <c r="F576" i="14"/>
  <c r="F1938" i="5"/>
  <c r="F824" i="14"/>
  <c r="G3061" i="7"/>
  <c r="D905" i="5"/>
  <c r="G1000" i="10"/>
  <c r="F2662" i="7"/>
  <c r="F2105" i="7"/>
  <c r="D62" i="10"/>
  <c r="G683" i="10"/>
  <c r="F1624" i="14"/>
  <c r="F2513" i="7"/>
  <c r="E1921" i="7"/>
  <c r="F2225" i="5"/>
  <c r="F2637" i="7"/>
  <c r="E2273" i="10"/>
  <c r="D1011" i="13"/>
  <c r="D2036" i="5"/>
  <c r="G2499" i="7"/>
  <c r="E527" i="10"/>
  <c r="D540" i="11"/>
  <c r="F2228" i="11"/>
  <c r="F2351" i="10"/>
  <c r="F2080" i="5"/>
  <c r="F667" i="10"/>
  <c r="F2032" i="11"/>
  <c r="E63" i="13"/>
  <c r="D552" i="14"/>
  <c r="G3402" i="7"/>
  <c r="G898" i="5"/>
  <c r="G183" i="7"/>
  <c r="F2195" i="5"/>
  <c r="D1345" i="7"/>
  <c r="F1499" i="14"/>
  <c r="G3296" i="7"/>
  <c r="E1468" i="11"/>
  <c r="E238" i="13"/>
  <c r="F1663" i="5"/>
  <c r="E1419" i="14"/>
  <c r="F1749" i="7"/>
  <c r="D1223" i="10"/>
  <c r="F1863" i="10"/>
  <c r="D2366" i="10"/>
  <c r="G458" i="7"/>
  <c r="D351" i="11"/>
  <c r="G244" i="14"/>
  <c r="G173" i="5"/>
  <c r="E1084" i="5"/>
  <c r="G2169" i="10"/>
  <c r="F2759" i="7"/>
  <c r="G2013" i="10"/>
  <c r="E1051" i="10"/>
  <c r="G3165" i="7"/>
  <c r="F2284" i="10"/>
  <c r="F586" i="14"/>
  <c r="E1321" i="7"/>
  <c r="F1933" i="11"/>
  <c r="D1898" i="5"/>
  <c r="E370" i="10"/>
  <c r="G1359" i="7"/>
  <c r="G2369" i="11"/>
  <c r="F1627" i="7"/>
  <c r="E1028" i="14"/>
  <c r="E1989" i="11"/>
  <c r="E2942" i="7"/>
  <c r="D1138" i="10"/>
  <c r="G1275" i="7"/>
  <c r="G664" i="5"/>
  <c r="F2768" i="7"/>
  <c r="E1871" i="7"/>
  <c r="F2124" i="10"/>
  <c r="G594" i="5"/>
  <c r="G2004" i="10"/>
  <c r="E1308" i="11"/>
  <c r="F433" i="14"/>
  <c r="E1658" i="7"/>
  <c r="D600" i="14"/>
  <c r="E40" i="7"/>
  <c r="G794" i="11"/>
  <c r="G3041" i="7"/>
  <c r="G137" i="5"/>
  <c r="E2252" i="5"/>
  <c r="G870" i="5"/>
  <c r="G816" i="14"/>
  <c r="D331" i="14"/>
  <c r="D325" i="7"/>
  <c r="E230" i="13"/>
  <c r="G55" i="11"/>
  <c r="F1722" i="7"/>
  <c r="D1861" i="11"/>
  <c r="D1634" i="10"/>
  <c r="E2572" i="7"/>
  <c r="F1773" i="7"/>
  <c r="E1199" i="10"/>
  <c r="F2332" i="11"/>
  <c r="F1363" i="5"/>
  <c r="F2276" i="5"/>
  <c r="G1030" i="10"/>
  <c r="D1131" i="10"/>
  <c r="E111" i="14"/>
  <c r="G108" i="11"/>
  <c r="G343" i="14"/>
  <c r="G104" i="14"/>
  <c r="E2750" i="7"/>
  <c r="F1796" i="7"/>
  <c r="E336" i="5"/>
  <c r="D578" i="14"/>
  <c r="D2219" i="11"/>
  <c r="D1890" i="7"/>
  <c r="G634" i="5"/>
  <c r="D644" i="10"/>
  <c r="F212" i="10"/>
  <c r="G1326" i="14"/>
  <c r="D1995" i="10"/>
  <c r="G1010" i="11"/>
  <c r="G1137" i="11"/>
  <c r="E646" i="13"/>
  <c r="F1602" i="11"/>
  <c r="F1456" i="14"/>
  <c r="E660" i="10"/>
  <c r="G1450" i="11"/>
  <c r="G2259" i="7"/>
  <c r="G389" i="14"/>
  <c r="G1702" i="7"/>
  <c r="D19" i="13"/>
  <c r="F1509" i="5"/>
  <c r="F1233" i="14"/>
  <c r="D1660" i="14"/>
  <c r="F1401" i="11"/>
  <c r="E1809" i="7"/>
  <c r="D1540" i="14"/>
  <c r="G1283" i="5"/>
  <c r="D1174" i="14"/>
  <c r="D908" i="10"/>
  <c r="D4" i="7"/>
  <c r="E1059" i="11"/>
  <c r="E2806" i="7"/>
  <c r="G1805" i="10"/>
  <c r="F616" i="14"/>
  <c r="D1983" i="10"/>
  <c r="F1698" i="11"/>
  <c r="F1212" i="11"/>
  <c r="G583" i="5"/>
  <c r="G391" i="14"/>
  <c r="G1984" i="11"/>
  <c r="E1672" i="7"/>
  <c r="E1805" i="5"/>
  <c r="E2105" i="5"/>
  <c r="E3224" i="7"/>
  <c r="D2364" i="7"/>
  <c r="D1716" i="10"/>
  <c r="G2391" i="7"/>
  <c r="F1813" i="14"/>
  <c r="E2294" i="11"/>
  <c r="G3496" i="7"/>
  <c r="D3019" i="7"/>
  <c r="F2964" i="7"/>
  <c r="F2108" i="5"/>
  <c r="F2034" i="10"/>
  <c r="E521" i="5"/>
  <c r="D1846" i="14"/>
  <c r="E1731" i="7"/>
  <c r="F355" i="14"/>
  <c r="G1483" i="13"/>
  <c r="G1773" i="13"/>
  <c r="D1768" i="11"/>
  <c r="G2309" i="10"/>
  <c r="F312" i="7"/>
  <c r="E605" i="10"/>
  <c r="G1015" i="5"/>
  <c r="D1994" i="10"/>
  <c r="E1023" i="11"/>
  <c r="G223" i="11"/>
  <c r="E814" i="13"/>
  <c r="D1546" i="14"/>
  <c r="D1608" i="14"/>
  <c r="E2136" i="7"/>
  <c r="G22" i="14"/>
  <c r="F2354" i="7"/>
  <c r="F1007" i="14"/>
  <c r="D1627" i="10"/>
  <c r="G1642" i="10"/>
  <c r="D1446" i="10"/>
  <c r="D358" i="5"/>
  <c r="E1310" i="14"/>
  <c r="D1852" i="5"/>
  <c r="G1251" i="7"/>
  <c r="E589" i="5"/>
  <c r="E1325" i="14"/>
  <c r="F1051" i="14"/>
  <c r="E2130" i="5"/>
  <c r="F286" i="5"/>
  <c r="D654" i="14"/>
  <c r="F870" i="5"/>
  <c r="D65" i="14"/>
  <c r="F2385" i="11"/>
  <c r="E2012" i="11"/>
  <c r="F1418" i="7"/>
  <c r="E678" i="11"/>
  <c r="G1523" i="13"/>
  <c r="E1244" i="11"/>
  <c r="G1408" i="14"/>
  <c r="D736" i="5"/>
  <c r="F311" i="11"/>
  <c r="G1345" i="7"/>
  <c r="E56" i="5"/>
  <c r="G857" i="5"/>
  <c r="F1599" i="7"/>
  <c r="G950" i="5"/>
  <c r="G1485" i="7"/>
  <c r="E1003" i="5"/>
  <c r="D433" i="5"/>
  <c r="E11" i="10"/>
  <c r="G1376" i="10"/>
  <c r="F2403" i="11"/>
  <c r="D3349" i="7"/>
  <c r="D781" i="13"/>
  <c r="E742" i="5"/>
  <c r="E2959" i="7"/>
  <c r="E1938" i="10"/>
  <c r="F415" i="7"/>
  <c r="G3026" i="7"/>
  <c r="G857" i="10"/>
  <c r="F1194" i="14"/>
  <c r="E1327" i="7"/>
  <c r="G2165" i="7"/>
  <c r="F1432" i="14"/>
  <c r="E586" i="5"/>
  <c r="D2858" i="7"/>
  <c r="G1343" i="11"/>
  <c r="F2293" i="7"/>
  <c r="F2856" i="7"/>
  <c r="E1603" i="13"/>
  <c r="D222" i="7"/>
  <c r="F1560" i="14"/>
  <c r="F686" i="14"/>
  <c r="G2003" i="10"/>
  <c r="F755" i="14"/>
  <c r="E3314" i="7"/>
  <c r="F937" i="14"/>
  <c r="G2378" i="11"/>
  <c r="E527" i="11"/>
  <c r="E1093" i="14"/>
  <c r="F2798" i="7"/>
  <c r="D162" i="13"/>
  <c r="E2216" i="11"/>
  <c r="G1183" i="10"/>
  <c r="G1433" i="5"/>
  <c r="D1656" i="14"/>
  <c r="G1704" i="5"/>
  <c r="D130" i="11"/>
  <c r="D97" i="5"/>
  <c r="D2230" i="5"/>
  <c r="E1002" i="11"/>
  <c r="E405" i="14"/>
  <c r="F938" i="10"/>
  <c r="D1306" i="14"/>
  <c r="G3078" i="7"/>
  <c r="E3365" i="7"/>
  <c r="D1849" i="14"/>
  <c r="D1943" i="11"/>
  <c r="F809" i="5"/>
  <c r="G64" i="7"/>
  <c r="F984" i="14"/>
  <c r="E193" i="10"/>
  <c r="D2401" i="11"/>
  <c r="G843" i="5"/>
  <c r="F757" i="5"/>
  <c r="F1771" i="11"/>
  <c r="F218" i="13"/>
  <c r="E992" i="11"/>
  <c r="D464" i="11"/>
  <c r="F1860" i="7"/>
  <c r="E1359" i="10"/>
  <c r="D1059" i="5"/>
  <c r="G931" i="11"/>
  <c r="E1699" i="11"/>
  <c r="G2690" i="7"/>
  <c r="G898" i="11"/>
  <c r="E2237" i="7"/>
  <c r="G147" i="5"/>
  <c r="D1009" i="5"/>
  <c r="F1745" i="14"/>
  <c r="G559" i="10"/>
  <c r="F589" i="11"/>
  <c r="E2124" i="5"/>
  <c r="G300" i="10"/>
  <c r="G2310" i="7"/>
  <c r="G2297" i="10"/>
  <c r="G2012" i="10"/>
  <c r="F253" i="7"/>
  <c r="D231" i="14"/>
  <c r="F930" i="5"/>
  <c r="D3428" i="7"/>
  <c r="G1563" i="7"/>
  <c r="F1001" i="5"/>
  <c r="F2144" i="11"/>
  <c r="D20" i="14"/>
  <c r="G70" i="7"/>
  <c r="F1453" i="5"/>
  <c r="F2234" i="11"/>
  <c r="E461" i="14"/>
  <c r="E734" i="13"/>
  <c r="G1898" i="5"/>
  <c r="F508" i="5"/>
  <c r="D2677" i="7"/>
  <c r="D1152" i="11"/>
  <c r="G1713" i="7"/>
  <c r="F1335" i="5"/>
  <c r="E52" i="5"/>
  <c r="G41" i="7"/>
  <c r="D300" i="14"/>
  <c r="D1242" i="5"/>
  <c r="G2220" i="11"/>
  <c r="E1814" i="7"/>
  <c r="F1484" i="10"/>
  <c r="F1180" i="14"/>
  <c r="D1862" i="14"/>
  <c r="E205" i="7"/>
  <c r="F781" i="11"/>
  <c r="E106" i="7"/>
  <c r="F219" i="13"/>
  <c r="F869" i="13"/>
  <c r="F393" i="14"/>
  <c r="E1883" i="11"/>
  <c r="G3451" i="7"/>
  <c r="D2311" i="10"/>
  <c r="G410" i="14"/>
  <c r="G372" i="5"/>
  <c r="G2800" i="7"/>
  <c r="E2013" i="11"/>
  <c r="G1642" i="14"/>
  <c r="F2898" i="7"/>
  <c r="E1686" i="11"/>
  <c r="D1450" i="13"/>
  <c r="G1217" i="11"/>
  <c r="E990" i="14"/>
  <c r="F400" i="14"/>
  <c r="F1027" i="5"/>
  <c r="F2046" i="10"/>
  <c r="F1067" i="10"/>
  <c r="E778" i="11"/>
  <c r="E516" i="5"/>
  <c r="G2155" i="7"/>
  <c r="F2644" i="7"/>
  <c r="D3182" i="7"/>
  <c r="E1755" i="14"/>
  <c r="F3496" i="7"/>
  <c r="G831" i="11"/>
  <c r="E3232" i="7"/>
  <c r="F551" i="5"/>
  <c r="D1428" i="14"/>
  <c r="E2238" i="10"/>
  <c r="G3081" i="7"/>
  <c r="E1235" i="5"/>
  <c r="D93" i="11"/>
  <c r="G1293" i="11"/>
  <c r="E1751" i="5"/>
  <c r="E287" i="10"/>
  <c r="E1587" i="14"/>
  <c r="G633" i="14"/>
  <c r="G1943" i="7"/>
  <c r="G1110" i="11"/>
  <c r="G1647" i="14"/>
  <c r="F1413" i="13"/>
  <c r="F1231" i="10"/>
  <c r="D1725" i="10"/>
  <c r="G3310" i="7"/>
  <c r="F700" i="14"/>
  <c r="G255" i="11"/>
  <c r="D900" i="5"/>
  <c r="F1622" i="7"/>
  <c r="G865" i="10"/>
  <c r="F1595" i="14"/>
  <c r="G586" i="11"/>
  <c r="F2253" i="5"/>
  <c r="D2058" i="10"/>
  <c r="E1850" i="11"/>
  <c r="D358" i="7"/>
  <c r="D1767" i="11"/>
  <c r="D1219" i="14"/>
  <c r="F1322" i="10"/>
  <c r="F766" i="10"/>
  <c r="G257" i="13"/>
  <c r="G199" i="14"/>
  <c r="D1844" i="10"/>
  <c r="E1937" i="5"/>
  <c r="F803" i="5"/>
  <c r="F2313" i="7"/>
  <c r="E1712" i="10"/>
  <c r="F1907" i="14"/>
  <c r="E2028" i="7"/>
  <c r="D483" i="7"/>
  <c r="G276" i="14"/>
  <c r="G273" i="7"/>
  <c r="E2073" i="11"/>
  <c r="F1406" i="5"/>
  <c r="E1629" i="5"/>
  <c r="D750" i="13"/>
  <c r="E1444" i="14"/>
  <c r="E411" i="13"/>
  <c r="F867" i="10"/>
  <c r="F108" i="5"/>
  <c r="G449" i="14"/>
  <c r="E1905" i="5"/>
  <c r="D1125" i="14"/>
  <c r="G148" i="10"/>
  <c r="F331" i="14"/>
  <c r="E1370" i="11"/>
  <c r="G1620" i="7"/>
  <c r="F1683" i="13"/>
  <c r="F1897" i="14"/>
  <c r="G670" i="14"/>
  <c r="E16" i="13"/>
  <c r="F1946" i="5"/>
  <c r="D123" i="5"/>
  <c r="E39" i="14"/>
  <c r="D1905" i="5"/>
  <c r="D2095" i="10"/>
  <c r="G2544" i="7"/>
  <c r="E2254" i="7"/>
  <c r="D1493" i="5"/>
  <c r="G215" i="11"/>
  <c r="G2236" i="11"/>
  <c r="G1938" i="10"/>
  <c r="E1733" i="7"/>
  <c r="F1475" i="14"/>
  <c r="E2331" i="7"/>
  <c r="E2097" i="5"/>
  <c r="D470" i="11"/>
  <c r="D190" i="14"/>
  <c r="F1608" i="7"/>
  <c r="G3106" i="7"/>
  <c r="D2217" i="10"/>
  <c r="D183" i="5"/>
  <c r="G327" i="13"/>
  <c r="E1044" i="13"/>
  <c r="G1205" i="14"/>
  <c r="E350" i="14"/>
  <c r="D1106" i="14"/>
  <c r="D1647" i="14"/>
  <c r="D1202" i="11"/>
  <c r="E2853" i="7"/>
  <c r="F814" i="5"/>
  <c r="D1650" i="7"/>
  <c r="E2899" i="7"/>
  <c r="D1201" i="5"/>
  <c r="D152" i="13"/>
  <c r="D490" i="5"/>
  <c r="D1642" i="7"/>
  <c r="D975" i="11"/>
  <c r="E2365" i="10"/>
  <c r="G1883" i="7"/>
  <c r="G1347" i="14"/>
  <c r="F581" i="5"/>
  <c r="F1917" i="5"/>
  <c r="E1748" i="5"/>
  <c r="G1271" i="10"/>
  <c r="E806" i="13"/>
  <c r="F2162" i="10"/>
  <c r="G1296" i="7"/>
  <c r="D1111" i="11"/>
  <c r="G1160" i="11"/>
  <c r="D153" i="13"/>
  <c r="F88" i="14"/>
  <c r="E104" i="7"/>
  <c r="D850" i="5"/>
  <c r="E2083" i="7"/>
  <c r="E2987" i="7"/>
  <c r="F2045" i="7"/>
  <c r="G1080" i="5"/>
  <c r="G351" i="11"/>
  <c r="G410" i="11"/>
  <c r="D1606" i="13"/>
  <c r="E1953" i="7"/>
  <c r="G516" i="14"/>
  <c r="F1609" i="5"/>
  <c r="F539" i="5"/>
  <c r="D122" i="11"/>
  <c r="F1746" i="14"/>
  <c r="D2166" i="10"/>
  <c r="G2387" i="7"/>
  <c r="D1127" i="14"/>
  <c r="F1919" i="14"/>
  <c r="E65" i="10"/>
  <c r="E1215" i="10"/>
  <c r="E1254" i="14"/>
  <c r="D1894" i="11"/>
  <c r="F780" i="10"/>
  <c r="E1618" i="5"/>
  <c r="F2033" i="7"/>
  <c r="G1469" i="7"/>
  <c r="D408" i="7"/>
  <c r="E3363" i="7"/>
  <c r="E679" i="5"/>
  <c r="F927" i="14"/>
  <c r="E1295" i="10"/>
  <c r="F602" i="13"/>
  <c r="G1083" i="11"/>
  <c r="E1693" i="13"/>
  <c r="D355" i="14"/>
  <c r="F1430" i="5"/>
  <c r="D663" i="11"/>
  <c r="G1620" i="14"/>
  <c r="F1382" i="7"/>
  <c r="F55" i="11"/>
  <c r="D228" i="10"/>
  <c r="D2287" i="11"/>
  <c r="F103" i="7"/>
  <c r="E959" i="11"/>
  <c r="F1342" i="10"/>
  <c r="E1945" i="14"/>
  <c r="E1585" i="14"/>
  <c r="E68" i="5"/>
  <c r="F1553" i="7"/>
  <c r="E803" i="13"/>
  <c r="D1802" i="5"/>
  <c r="D1545" i="7"/>
  <c r="G335" i="14"/>
  <c r="D898" i="10"/>
  <c r="G1274" i="7"/>
  <c r="F954" i="13"/>
  <c r="E1923" i="5"/>
  <c r="F1816" i="7"/>
  <c r="D392" i="7"/>
  <c r="E533" i="14"/>
  <c r="F1550" i="14"/>
  <c r="E1252" i="11"/>
  <c r="G2331" i="11"/>
  <c r="D1385" i="5"/>
  <c r="D386" i="5"/>
  <c r="E1674" i="10"/>
  <c r="D1516" i="10"/>
  <c r="G2283" i="10"/>
  <c r="F1852" i="7"/>
  <c r="G118" i="7"/>
  <c r="E2208" i="5"/>
  <c r="G3040" i="7"/>
  <c r="E727" i="13"/>
  <c r="D1537" i="13"/>
  <c r="D2983" i="7"/>
  <c r="E762" i="13"/>
  <c r="E10" i="14"/>
  <c r="F868" i="14"/>
  <c r="F1822" i="11"/>
  <c r="G1298" i="5"/>
  <c r="G1907" i="7"/>
  <c r="E1656" i="5"/>
  <c r="D430" i="5"/>
  <c r="D1726" i="13"/>
  <c r="F429" i="5"/>
  <c r="E1863" i="5"/>
  <c r="G178" i="10"/>
  <c r="E1590" i="11"/>
  <c r="F207" i="7"/>
  <c r="F347" i="7"/>
  <c r="E2372" i="10"/>
  <c r="D76" i="13"/>
  <c r="D1860" i="7"/>
  <c r="F3212" i="7"/>
  <c r="F2176" i="5"/>
  <c r="D1296" i="11"/>
  <c r="E2197" i="5"/>
  <c r="F464" i="5"/>
  <c r="E2433" i="11"/>
  <c r="D1016" i="14"/>
  <c r="D93" i="10"/>
  <c r="E665" i="10"/>
  <c r="G1560" i="7"/>
  <c r="D61" i="7"/>
  <c r="E1708" i="7"/>
  <c r="F446" i="5"/>
  <c r="D1972" i="14"/>
  <c r="E931" i="10"/>
  <c r="E3266" i="7"/>
  <c r="E2210" i="5"/>
  <c r="F346" i="11"/>
  <c r="E421" i="7"/>
  <c r="G1741" i="14"/>
  <c r="E1145" i="11"/>
  <c r="F1806" i="5"/>
  <c r="F1814" i="14"/>
  <c r="F2169" i="10"/>
  <c r="D1548" i="14"/>
  <c r="G1413" i="7"/>
  <c r="G2096" i="7"/>
  <c r="G220" i="7"/>
  <c r="D1374" i="14"/>
  <c r="F1534" i="11"/>
  <c r="G6" i="10"/>
  <c r="G589" i="5"/>
  <c r="F733" i="5"/>
  <c r="G2059" i="10"/>
  <c r="D948" i="14"/>
  <c r="G781" i="5"/>
  <c r="E1317" i="7"/>
  <c r="G213" i="14"/>
  <c r="G1544" i="10"/>
  <c r="E1928" i="14"/>
  <c r="G1902" i="5"/>
  <c r="F955" i="14"/>
  <c r="F361" i="5"/>
  <c r="F1977" i="5"/>
  <c r="F2255" i="10"/>
  <c r="E2484" i="7"/>
  <c r="D3102" i="7"/>
  <c r="G93" i="7"/>
  <c r="E1206" i="14"/>
  <c r="G1559" i="5"/>
  <c r="D2436" i="7"/>
  <c r="G167" i="5"/>
  <c r="E1105" i="13"/>
  <c r="E2453" i="7"/>
  <c r="F349" i="7"/>
  <c r="E1796" i="14"/>
  <c r="F625" i="5"/>
  <c r="G638" i="5"/>
  <c r="F715" i="10"/>
  <c r="G1895" i="11"/>
  <c r="F1531" i="11"/>
  <c r="E1591" i="5"/>
  <c r="G1020" i="14"/>
  <c r="F386" i="10"/>
  <c r="E1139" i="11"/>
  <c r="F44" i="13"/>
  <c r="G114" i="7"/>
  <c r="F34" i="10"/>
  <c r="F1447" i="14"/>
  <c r="G1963" i="10"/>
  <c r="G1561" i="14"/>
  <c r="D406" i="14"/>
  <c r="E1882" i="14"/>
  <c r="F1275" i="14"/>
  <c r="G637" i="11"/>
  <c r="G85" i="5"/>
  <c r="G1645" i="7"/>
  <c r="D1782" i="11"/>
  <c r="D492" i="14"/>
  <c r="E3389" i="7"/>
  <c r="E2763" i="7"/>
  <c r="G82" i="14"/>
  <c r="G1560" i="10"/>
  <c r="G408" i="14"/>
  <c r="F1447" i="13"/>
  <c r="D2139" i="10"/>
  <c r="F124" i="5"/>
  <c r="F1990" i="14"/>
  <c r="E2548" i="7"/>
  <c r="G2341" i="10"/>
  <c r="G1528" i="14"/>
  <c r="G242" i="7"/>
  <c r="D1191" i="10"/>
  <c r="F411" i="11"/>
  <c r="G751" i="5"/>
  <c r="G1564" i="7"/>
  <c r="G1641" i="7"/>
  <c r="G1231" i="14"/>
  <c r="F1795" i="5"/>
  <c r="G1269" i="14"/>
  <c r="D1560" i="5"/>
  <c r="E1945" i="10"/>
  <c r="D1922" i="14"/>
  <c r="D2116" i="10"/>
  <c r="D479" i="11"/>
  <c r="F195" i="5"/>
  <c r="E2511" i="7"/>
  <c r="E2392" i="11"/>
  <c r="G938" i="11"/>
  <c r="E2170" i="10"/>
  <c r="E524" i="13"/>
  <c r="D974" i="11"/>
  <c r="E1705" i="5"/>
  <c r="E1088" i="10"/>
  <c r="F935" i="10"/>
  <c r="E3028" i="7"/>
  <c r="D1859" i="14"/>
  <c r="E2022" i="11"/>
  <c r="D2634" i="7"/>
  <c r="D1074" i="5"/>
  <c r="D1951" i="7"/>
  <c r="F1707" i="7"/>
  <c r="D955" i="10"/>
  <c r="F1058" i="5"/>
  <c r="G379" i="11"/>
  <c r="F2104" i="5"/>
  <c r="D1872" i="11"/>
  <c r="G856" i="10"/>
  <c r="F2346" i="11"/>
  <c r="E135" i="7"/>
  <c r="D1788" i="7"/>
  <c r="G1409" i="10"/>
  <c r="E148" i="10"/>
  <c r="E2034" i="5"/>
  <c r="E2700" i="7"/>
  <c r="D1931" i="14"/>
  <c r="G1948" i="14"/>
  <c r="F499" i="7"/>
  <c r="F1023" i="11"/>
  <c r="F2438" i="11"/>
  <c r="E2560" i="7"/>
  <c r="E1207" i="11"/>
  <c r="G2383" i="10"/>
  <c r="E2162" i="11"/>
  <c r="D1356" i="10"/>
  <c r="D350" i="7"/>
  <c r="E1775" i="13"/>
  <c r="D1583" i="11"/>
  <c r="E2553" i="7"/>
  <c r="E231" i="5"/>
  <c r="D950" i="5"/>
  <c r="G339" i="10"/>
  <c r="D1017" i="5"/>
  <c r="E2277" i="11"/>
  <c r="D740" i="11"/>
  <c r="D143" i="14"/>
  <c r="F159" i="10"/>
  <c r="F1713" i="5"/>
  <c r="E827" i="5"/>
  <c r="F1981" i="11"/>
  <c r="E2698" i="7"/>
  <c r="F1108" i="14"/>
  <c r="G34" i="11"/>
  <c r="G1672" i="5"/>
  <c r="E1789" i="11"/>
  <c r="F1823" i="14"/>
  <c r="E3410" i="7"/>
  <c r="D2068" i="5"/>
  <c r="D1489" i="10"/>
  <c r="G1923" i="5"/>
  <c r="E1483" i="14"/>
  <c r="G1336" i="11"/>
  <c r="E1505" i="11"/>
  <c r="D2710" i="7"/>
  <c r="G1324" i="10"/>
  <c r="D1056" i="14"/>
  <c r="D3162" i="7"/>
  <c r="E1293" i="7"/>
  <c r="F1204" i="5"/>
  <c r="F2498" i="7"/>
  <c r="G207" i="5"/>
  <c r="D1734" i="11"/>
  <c r="G2293" i="11"/>
  <c r="D1651" i="14"/>
  <c r="F795" i="5"/>
  <c r="G3071" i="7"/>
  <c r="G928" i="5"/>
  <c r="F529" i="14"/>
  <c r="F51" i="13"/>
  <c r="G2072" i="11"/>
  <c r="D463" i="7"/>
  <c r="G2393" i="10"/>
  <c r="D1473" i="5"/>
  <c r="G1409" i="11"/>
  <c r="D2723" i="7"/>
  <c r="D1299" i="13"/>
  <c r="D1474" i="5"/>
  <c r="G51" i="13"/>
  <c r="D371" i="11"/>
  <c r="F562" i="5"/>
  <c r="D156" i="13"/>
  <c r="E768" i="13"/>
  <c r="D125" i="14"/>
  <c r="G1776" i="7"/>
  <c r="F546" i="5"/>
  <c r="E1294" i="14"/>
  <c r="D1820" i="10"/>
  <c r="F1310" i="5"/>
  <c r="F3477" i="7"/>
  <c r="D447" i="10"/>
  <c r="E2159" i="7"/>
  <c r="E132" i="7"/>
  <c r="E45" i="11"/>
  <c r="E2999" i="7"/>
  <c r="F1503" i="5"/>
  <c r="E509" i="11"/>
  <c r="F1183" i="5"/>
  <c r="D413" i="5"/>
  <c r="E272" i="7"/>
  <c r="G119" i="5"/>
  <c r="G1152" i="11"/>
  <c r="G2757" i="7"/>
  <c r="G2257" i="5"/>
  <c r="E6" i="10"/>
  <c r="D796" i="11"/>
  <c r="E1062" i="14"/>
  <c r="G1567" i="7"/>
  <c r="E869" i="11"/>
  <c r="G1805" i="7"/>
  <c r="G1462" i="10"/>
  <c r="E961" i="10"/>
  <c r="D1023" i="11"/>
  <c r="G223" i="13"/>
  <c r="E1620" i="10"/>
  <c r="G1347" i="7"/>
  <c r="G2414" i="7"/>
  <c r="E656" i="5"/>
  <c r="D294" i="14"/>
  <c r="E329" i="5"/>
  <c r="E1404" i="7"/>
  <c r="D1738" i="11"/>
  <c r="E87" i="14"/>
  <c r="E82" i="14"/>
  <c r="G363" i="11"/>
  <c r="E1030" i="10"/>
  <c r="F1166" i="11"/>
  <c r="D338" i="11"/>
  <c r="G1525" i="5"/>
  <c r="E1908" i="5"/>
  <c r="G34" i="5"/>
  <c r="F2494" i="7"/>
  <c r="G1096" i="5"/>
  <c r="G1222" i="5"/>
  <c r="E694" i="14"/>
  <c r="D1522" i="11"/>
  <c r="G722" i="11"/>
  <c r="G433" i="7"/>
  <c r="D3035" i="7"/>
  <c r="G2263" i="11"/>
  <c r="F2192" i="7"/>
  <c r="E1191" i="14"/>
  <c r="E438" i="7"/>
  <c r="E1110" i="14"/>
  <c r="E2104" i="5"/>
  <c r="G274" i="11"/>
  <c r="F2287" i="5"/>
  <c r="D634" i="5"/>
  <c r="G590" i="5"/>
  <c r="F3418" i="7"/>
  <c r="D467" i="5"/>
  <c r="D1738" i="10"/>
  <c r="G1702" i="5"/>
  <c r="D480" i="14"/>
  <c r="F703" i="14"/>
  <c r="F917" i="10"/>
  <c r="G2217" i="7"/>
  <c r="F1114" i="11"/>
  <c r="D1848" i="11"/>
  <c r="F2098" i="5"/>
  <c r="D133" i="7"/>
  <c r="D1471" i="14"/>
  <c r="D39" i="5"/>
  <c r="D117" i="10"/>
  <c r="D1775" i="14"/>
  <c r="G3205" i="7"/>
  <c r="D67" i="5"/>
  <c r="G1340" i="10"/>
  <c r="D1911" i="14"/>
  <c r="G1115" i="11"/>
  <c r="E438" i="13"/>
  <c r="D1623" i="7"/>
  <c r="G2346" i="10"/>
  <c r="F1416" i="13"/>
  <c r="E1084" i="11"/>
  <c r="F36" i="11"/>
  <c r="E498" i="14"/>
  <c r="F767" i="10"/>
  <c r="G1978" i="10"/>
  <c r="D1847" i="14"/>
  <c r="E2331" i="11"/>
  <c r="D112" i="13"/>
  <c r="G133" i="14"/>
  <c r="F555" i="5"/>
  <c r="D1457" i="11"/>
  <c r="G1767" i="10"/>
  <c r="E1323" i="5"/>
  <c r="D2091" i="11"/>
  <c r="E998" i="11"/>
  <c r="G1761" i="11"/>
  <c r="D3444" i="7"/>
  <c r="D1149" i="11"/>
  <c r="F559" i="5"/>
  <c r="E2342" i="10"/>
  <c r="F162" i="14"/>
  <c r="F1780" i="7"/>
  <c r="D2251" i="7"/>
  <c r="F1345" i="14"/>
  <c r="G1570" i="14"/>
  <c r="F254" i="13"/>
  <c r="D44" i="11"/>
  <c r="D2315" i="11"/>
  <c r="E3121" i="7"/>
  <c r="F3322" i="7"/>
  <c r="E1013" i="11"/>
  <c r="G1143" i="11"/>
  <c r="E2179" i="5"/>
  <c r="D1287" i="10"/>
  <c r="D1526" i="5"/>
  <c r="F237" i="11"/>
  <c r="G1762" i="5"/>
  <c r="G2584" i="7"/>
  <c r="E243" i="5"/>
  <c r="G1606" i="7"/>
  <c r="D695" i="14"/>
  <c r="G2040" i="10"/>
  <c r="D1104" i="14"/>
  <c r="F1388" i="14"/>
  <c r="F1448" i="11"/>
  <c r="F2267" i="7"/>
  <c r="G2300" i="11"/>
  <c r="G1227" i="11"/>
  <c r="G194" i="13"/>
  <c r="D1881" i="14"/>
  <c r="D521" i="14"/>
  <c r="F406" i="5"/>
  <c r="D39" i="7"/>
  <c r="E55" i="10"/>
  <c r="D3047" i="7"/>
  <c r="E1853" i="5"/>
  <c r="E294" i="5"/>
  <c r="G2656" i="7"/>
  <c r="F204" i="10"/>
  <c r="E1609" i="5"/>
  <c r="G52" i="11"/>
  <c r="F2302" i="7"/>
  <c r="E13" i="10"/>
  <c r="E1781" i="5"/>
  <c r="F2656" i="7"/>
  <c r="E1447" i="5"/>
  <c r="D1697" i="14"/>
  <c r="F106" i="7"/>
  <c r="F1545" i="5"/>
  <c r="D2129" i="11"/>
  <c r="F1204" i="14"/>
  <c r="F69" i="10"/>
  <c r="E2614" i="7"/>
  <c r="F3495" i="7"/>
  <c r="E1934" i="11"/>
  <c r="F1629" i="5"/>
  <c r="E2130" i="10"/>
  <c r="E753" i="5"/>
  <c r="E912" i="5"/>
  <c r="D111" i="13"/>
  <c r="D765" i="10"/>
  <c r="G1496" i="14"/>
  <c r="E3482" i="7"/>
  <c r="D1671" i="13"/>
  <c r="F2536" i="7"/>
  <c r="G1044" i="5"/>
  <c r="G890" i="11"/>
  <c r="F563" i="14"/>
  <c r="F447" i="14"/>
  <c r="E712" i="14"/>
  <c r="D2780" i="7"/>
  <c r="E2280" i="7"/>
  <c r="D1873" i="5"/>
  <c r="E331" i="5"/>
  <c r="D815" i="14"/>
  <c r="D2451" i="10"/>
  <c r="E1645" i="7"/>
  <c r="D2168" i="7"/>
  <c r="E1404" i="5"/>
  <c r="D2378" i="10"/>
  <c r="E1066" i="13"/>
  <c r="D3117" i="7"/>
  <c r="E1324" i="11"/>
  <c r="F1408" i="14"/>
  <c r="F1987" i="7"/>
  <c r="F2981" i="7"/>
  <c r="G514" i="11"/>
  <c r="E1276" i="7"/>
  <c r="G1487" i="14"/>
  <c r="E1160" i="5"/>
  <c r="E1579" i="13"/>
  <c r="D1613" i="11"/>
  <c r="D1909" i="7"/>
  <c r="E1843" i="5"/>
  <c r="D1826" i="11"/>
  <c r="E179" i="7"/>
  <c r="E1560" i="7"/>
  <c r="G1774" i="11"/>
  <c r="E33" i="14"/>
  <c r="E134" i="14"/>
  <c r="E513" i="11"/>
  <c r="E161" i="7"/>
  <c r="E1250" i="7"/>
  <c r="E1681" i="11"/>
  <c r="G1674" i="5"/>
  <c r="G479" i="7"/>
  <c r="E251" i="14"/>
  <c r="F2156" i="5"/>
  <c r="G1506" i="11"/>
  <c r="D1264" i="7"/>
  <c r="G901" i="11"/>
  <c r="G1847" i="11"/>
  <c r="F1825" i="11"/>
  <c r="E430" i="7"/>
  <c r="F3249" i="7"/>
  <c r="E2385" i="11"/>
  <c r="F2421" i="7"/>
  <c r="G367" i="5"/>
  <c r="D1892" i="14"/>
  <c r="E3215" i="7"/>
  <c r="E2403" i="10"/>
  <c r="F933" i="13"/>
  <c r="E169" i="10"/>
  <c r="G182" i="11"/>
  <c r="E349" i="14"/>
  <c r="G1458" i="10"/>
  <c r="F1761" i="5"/>
  <c r="E1719" i="14"/>
  <c r="G1642" i="5"/>
  <c r="F2753" i="7"/>
  <c r="E823" i="14"/>
  <c r="G1636" i="5"/>
  <c r="G6" i="11"/>
  <c r="F413" i="14"/>
  <c r="G1484" i="7"/>
  <c r="D297" i="5"/>
  <c r="E757" i="14"/>
  <c r="D1715" i="14"/>
  <c r="E1560" i="5"/>
  <c r="E701" i="5"/>
  <c r="G1219" i="11"/>
  <c r="D1456" i="14"/>
  <c r="G1080" i="11"/>
  <c r="F1647" i="13"/>
  <c r="F1957" i="11"/>
  <c r="E1659" i="11"/>
  <c r="D879" i="5"/>
  <c r="D336" i="5"/>
  <c r="D2183" i="7"/>
  <c r="D2275" i="11"/>
  <c r="E1074" i="10"/>
  <c r="F2581" i="7"/>
  <c r="F208" i="7"/>
  <c r="D1392" i="7"/>
  <c r="E1717" i="11"/>
  <c r="E146" i="11"/>
  <c r="E1902" i="10"/>
  <c r="F3074" i="7"/>
  <c r="G1222" i="11"/>
  <c r="D327" i="10"/>
  <c r="E962" i="14"/>
  <c r="D1377" i="14"/>
  <c r="D1248" i="10"/>
  <c r="F1432" i="5"/>
  <c r="G657" i="14"/>
  <c r="E2965" i="7"/>
  <c r="F2907" i="7"/>
  <c r="D1273" i="11"/>
  <c r="G1739" i="11"/>
  <c r="E2166" i="5"/>
  <c r="D1924" i="7"/>
  <c r="G841" i="11"/>
  <c r="F3479" i="7"/>
  <c r="D2113" i="7"/>
  <c r="D1700" i="5"/>
  <c r="E1287" i="11"/>
  <c r="G215" i="14"/>
  <c r="F695" i="14"/>
  <c r="E920" i="5"/>
  <c r="G1947" i="14"/>
  <c r="F480" i="14"/>
  <c r="F14" i="11"/>
  <c r="G394" i="7"/>
  <c r="G3261" i="7"/>
  <c r="E2303" i="7"/>
  <c r="D1116" i="5"/>
  <c r="E3393" i="7"/>
  <c r="F887" i="10"/>
  <c r="F119" i="13"/>
  <c r="G1005" i="14"/>
  <c r="E160" i="5"/>
  <c r="F1137" i="11"/>
  <c r="E1599" i="5"/>
  <c r="D648" i="13"/>
  <c r="E1597" i="5"/>
  <c r="F2138" i="7"/>
  <c r="D811" i="14"/>
  <c r="D1250" i="14"/>
  <c r="E70" i="11"/>
  <c r="E1412" i="14"/>
  <c r="E2211" i="5"/>
  <c r="E1572" i="7"/>
  <c r="F3226" i="7"/>
  <c r="F951" i="5"/>
  <c r="G1724" i="5"/>
  <c r="G2117" i="11"/>
  <c r="D2435" i="11"/>
  <c r="G172" i="5"/>
  <c r="F1412" i="14"/>
  <c r="D758" i="14"/>
  <c r="F2919" i="7"/>
  <c r="E1478" i="5"/>
  <c r="E585" i="10"/>
  <c r="D2116" i="5"/>
  <c r="D2778" i="7"/>
  <c r="E505" i="5"/>
  <c r="E2456" i="7"/>
  <c r="F1375" i="11"/>
  <c r="E115" i="7"/>
  <c r="G3489" i="7"/>
  <c r="D803" i="14"/>
  <c r="E3444" i="7"/>
  <c r="G631" i="11"/>
  <c r="D557" i="10"/>
  <c r="D170" i="5"/>
  <c r="D650" i="11"/>
  <c r="F913" i="14"/>
  <c r="G1904" i="11"/>
  <c r="E2387" i="11"/>
  <c r="D1395" i="5"/>
  <c r="D370" i="10"/>
  <c r="G1184" i="14"/>
  <c r="E2284" i="11"/>
  <c r="G1850" i="5"/>
  <c r="E22" i="5"/>
  <c r="F2333" i="11"/>
  <c r="G3183" i="7"/>
  <c r="G1720" i="14"/>
  <c r="F1353" i="5"/>
  <c r="G1839" i="14"/>
  <c r="G64" i="5"/>
  <c r="E1078" i="10"/>
  <c r="F490" i="14"/>
  <c r="G489" i="11"/>
  <c r="G1272" i="5"/>
  <c r="F779" i="5"/>
  <c r="D137" i="11"/>
  <c r="E841" i="11"/>
  <c r="D1348" i="11"/>
  <c r="E735" i="5"/>
  <c r="F582" i="11"/>
  <c r="F557" i="5"/>
  <c r="D1725" i="13"/>
  <c r="E628" i="14"/>
  <c r="F3431" i="7"/>
  <c r="D1537" i="5"/>
  <c r="F1970" i="10"/>
  <c r="F111" i="7"/>
  <c r="F302" i="13"/>
  <c r="E1328" i="11"/>
  <c r="D268" i="7"/>
  <c r="E549" i="5"/>
  <c r="E1642" i="11"/>
  <c r="G568" i="5"/>
  <c r="G1717" i="13"/>
  <c r="D1487" i="14"/>
  <c r="E170" i="7"/>
  <c r="E257" i="11"/>
  <c r="E1288" i="7"/>
  <c r="F1617" i="11"/>
  <c r="G1605" i="14"/>
  <c r="F2812" i="7"/>
  <c r="E297" i="11"/>
  <c r="D743" i="10"/>
  <c r="D2412" i="7"/>
  <c r="G1763" i="10"/>
  <c r="E1108" i="5"/>
  <c r="G1363" i="7"/>
  <c r="G1259" i="11"/>
  <c r="E1321" i="5"/>
  <c r="G2427" i="7"/>
  <c r="F1306" i="11"/>
  <c r="E2147" i="5"/>
  <c r="E3009" i="7"/>
  <c r="D1321" i="13"/>
  <c r="G2298" i="11"/>
  <c r="E104" i="10"/>
  <c r="F2144" i="10"/>
  <c r="E1148" i="10"/>
  <c r="F1504" i="7"/>
  <c r="G794" i="10"/>
  <c r="F1366" i="5"/>
  <c r="G1540" i="14"/>
  <c r="F1315" i="14"/>
  <c r="F1948" i="5"/>
  <c r="F1849" i="11"/>
  <c r="D1217" i="5"/>
  <c r="E677" i="14"/>
  <c r="D1762" i="11"/>
  <c r="G1561" i="5"/>
  <c r="D1840" i="7"/>
  <c r="E2220" i="7"/>
  <c r="F39" i="14"/>
  <c r="D1645" i="7"/>
  <c r="D2531" i="7"/>
  <c r="G2283" i="11"/>
  <c r="G2090" i="7"/>
  <c r="E969" i="10"/>
  <c r="G671" i="11"/>
  <c r="D807" i="11"/>
  <c r="E215" i="14"/>
  <c r="F1534" i="14"/>
  <c r="F11" i="10"/>
  <c r="F1933" i="5"/>
  <c r="F1564" i="11"/>
  <c r="F1830" i="7"/>
  <c r="F2094" i="7"/>
  <c r="E125" i="13"/>
  <c r="F134" i="13"/>
  <c r="E1868" i="11"/>
  <c r="E881" i="14"/>
  <c r="F258" i="11"/>
  <c r="D1737" i="11"/>
  <c r="D2950" i="7"/>
  <c r="G585" i="14"/>
  <c r="G2353" i="10"/>
  <c r="E2425" i="7"/>
  <c r="D1561" i="13"/>
  <c r="D976" i="5"/>
  <c r="D1386" i="14"/>
  <c r="D1372" i="5"/>
  <c r="E1586" i="14"/>
  <c r="E1276" i="11"/>
  <c r="D1760" i="13"/>
  <c r="D647" i="14"/>
  <c r="E2198" i="7"/>
  <c r="E1448" i="14"/>
  <c r="F1288" i="14"/>
  <c r="F942" i="5"/>
  <c r="F980" i="5"/>
  <c r="G1514" i="14"/>
  <c r="D132" i="14"/>
  <c r="E76" i="7"/>
  <c r="E1143" i="13"/>
  <c r="G1898" i="14"/>
  <c r="D1857" i="7"/>
  <c r="D719" i="14"/>
  <c r="E580" i="5"/>
  <c r="G1458" i="14"/>
  <c r="E606" i="11"/>
  <c r="G885" i="14"/>
  <c r="F829" i="11"/>
  <c r="E649" i="11"/>
  <c r="F1354" i="5"/>
  <c r="F2154" i="7"/>
  <c r="D1312" i="7"/>
  <c r="E1992" i="10"/>
  <c r="G698" i="10"/>
  <c r="F1895" i="7"/>
  <c r="F1476" i="14"/>
  <c r="G2146" i="5"/>
  <c r="E208" i="11"/>
  <c r="G604" i="14"/>
  <c r="D912" i="5"/>
  <c r="E404" i="11"/>
  <c r="D2075" i="5"/>
  <c r="D937" i="5"/>
  <c r="G3323" i="7"/>
  <c r="D2781" i="7"/>
  <c r="D1314" i="14"/>
  <c r="G1689" i="5"/>
  <c r="G1897" i="14"/>
  <c r="G2396" i="7"/>
  <c r="D146" i="7"/>
  <c r="F1624" i="5"/>
  <c r="E617" i="5"/>
  <c r="D1694" i="10"/>
  <c r="G972" i="10"/>
  <c r="G381" i="5"/>
  <c r="F251" i="11"/>
  <c r="G2503" i="7"/>
  <c r="E29" i="5"/>
  <c r="D463" i="10"/>
  <c r="D1858" i="5"/>
  <c r="D1523" i="14"/>
  <c r="G813" i="14"/>
  <c r="G2001" i="11"/>
  <c r="E881" i="5"/>
  <c r="F1770" i="14"/>
  <c r="F771" i="14"/>
  <c r="D748" i="11"/>
  <c r="D50" i="5"/>
  <c r="E2993" i="7"/>
  <c r="G295" i="7"/>
  <c r="F324" i="7"/>
  <c r="D614" i="11"/>
  <c r="D1285" i="11"/>
  <c r="E897" i="13"/>
  <c r="G716" i="11"/>
  <c r="E265" i="10"/>
  <c r="D262" i="11"/>
  <c r="G291" i="14"/>
  <c r="F1342" i="11"/>
  <c r="E740" i="14"/>
  <c r="G1365" i="5"/>
  <c r="D1401" i="5"/>
  <c r="F66" i="5"/>
  <c r="F680" i="5"/>
  <c r="G1043" i="11"/>
  <c r="D1391" i="5"/>
  <c r="E568" i="14"/>
  <c r="G2046" i="5"/>
  <c r="D1556" i="5"/>
  <c r="E1679" i="5"/>
  <c r="F2002" i="7"/>
  <c r="D1525" i="11"/>
  <c r="E949" i="5"/>
  <c r="F1458" i="11"/>
  <c r="D472" i="14"/>
  <c r="G2271" i="11"/>
  <c r="D564" i="14"/>
  <c r="D2898" i="7"/>
  <c r="D119" i="7"/>
  <c r="G2755" i="7"/>
  <c r="E1079" i="13"/>
  <c r="D2083" i="10"/>
  <c r="F1830" i="5"/>
  <c r="D1625" i="14"/>
  <c r="E120" i="14"/>
  <c r="G217" i="10"/>
  <c r="D1182" i="14"/>
  <c r="D607" i="11"/>
  <c r="D1263" i="5"/>
  <c r="E823" i="5"/>
  <c r="D1225" i="14"/>
  <c r="D1938" i="7"/>
  <c r="G1713" i="5"/>
  <c r="G1296" i="14"/>
  <c r="F2169" i="5"/>
  <c r="E2005" i="5"/>
  <c r="E1765" i="14"/>
  <c r="E1306" i="11"/>
  <c r="G1320" i="7"/>
  <c r="F1376" i="5"/>
  <c r="E245" i="13"/>
  <c r="F2471" i="7"/>
  <c r="G1039" i="10"/>
  <c r="D2839" i="7"/>
  <c r="G611" i="5"/>
  <c r="F1414" i="14"/>
  <c r="D172" i="5"/>
  <c r="F1737" i="14"/>
  <c r="G2394" i="11"/>
  <c r="G639" i="14"/>
  <c r="E649" i="5"/>
  <c r="E1248" i="11"/>
  <c r="F1805" i="11"/>
  <c r="G347" i="10"/>
  <c r="F3429" i="7"/>
  <c r="E1402" i="11"/>
  <c r="D1036" i="14"/>
  <c r="E644" i="14"/>
  <c r="E808" i="14"/>
  <c r="D2172" i="5"/>
  <c r="G959" i="11"/>
  <c r="G2167" i="5"/>
  <c r="D2561" i="7"/>
  <c r="D3464" i="7"/>
  <c r="F1448" i="7"/>
  <c r="E3354" i="7"/>
  <c r="F153" i="5"/>
  <c r="D621" i="14"/>
  <c r="D1372" i="14"/>
  <c r="E140" i="11"/>
  <c r="D881" i="5"/>
  <c r="F658" i="5"/>
  <c r="F101" i="14"/>
  <c r="F2247" i="11"/>
  <c r="D3333" i="7"/>
  <c r="E152" i="10"/>
  <c r="F203" i="10"/>
  <c r="F571" i="14"/>
  <c r="D1606" i="7"/>
  <c r="D885" i="5"/>
  <c r="D2984" i="7"/>
  <c r="E2027" i="7"/>
  <c r="G1031" i="5"/>
  <c r="G468" i="14"/>
  <c r="D1207" i="5"/>
  <c r="G142" i="5"/>
  <c r="F967" i="14"/>
  <c r="E1144" i="5"/>
  <c r="D1557" i="14"/>
  <c r="F2166" i="11"/>
  <c r="E2057" i="10"/>
  <c r="E116" i="5"/>
  <c r="F1343" i="7"/>
  <c r="E341" i="7"/>
  <c r="D448" i="7"/>
  <c r="G1002" i="14"/>
  <c r="D1802" i="11"/>
  <c r="E1734" i="13"/>
  <c r="F802" i="11"/>
  <c r="D1331" i="5"/>
  <c r="G1258" i="7"/>
  <c r="G1104" i="5"/>
  <c r="F1123" i="14"/>
  <c r="F3423" i="7"/>
  <c r="D765" i="14"/>
  <c r="D1875" i="5"/>
  <c r="D1198" i="14"/>
  <c r="G1358" i="11"/>
  <c r="D83" i="10"/>
  <c r="D3466" i="7"/>
  <c r="D2438" i="7"/>
  <c r="D1180" i="11"/>
  <c r="D1603" i="7"/>
  <c r="E687" i="10"/>
  <c r="E1335" i="7"/>
  <c r="E2804" i="7"/>
  <c r="F1309" i="10"/>
  <c r="G707" i="11"/>
  <c r="G1476" i="5"/>
  <c r="E1214" i="10"/>
  <c r="D80" i="10"/>
  <c r="E158" i="10"/>
  <c r="G990" i="11"/>
  <c r="D1872" i="7"/>
  <c r="D1101" i="5"/>
  <c r="D330" i="7"/>
  <c r="F486" i="5"/>
  <c r="E2025" i="7"/>
  <c r="G117" i="11"/>
  <c r="E112" i="14"/>
  <c r="D1823" i="10"/>
  <c r="D235" i="7"/>
  <c r="D1906" i="5"/>
  <c r="D529" i="5"/>
  <c r="F288" i="7"/>
  <c r="D1677" i="11"/>
  <c r="E368" i="7"/>
  <c r="G988" i="5"/>
  <c r="E773" i="14"/>
  <c r="D1282" i="13"/>
  <c r="E375" i="5"/>
  <c r="G947" i="10"/>
  <c r="E412" i="11"/>
  <c r="E1669" i="14"/>
  <c r="E1510" i="7"/>
  <c r="D2731" i="7"/>
  <c r="F2134" i="11"/>
  <c r="F144" i="10"/>
  <c r="F382" i="14"/>
  <c r="G1974" i="14"/>
  <c r="F1529" i="11"/>
  <c r="F734" i="11"/>
  <c r="F2986" i="7"/>
  <c r="D633" i="5"/>
  <c r="G1835" i="10"/>
  <c r="D3353" i="7"/>
  <c r="F1939" i="7"/>
  <c r="F1385" i="10"/>
  <c r="D204" i="10"/>
  <c r="F1953" i="7"/>
  <c r="F1951" i="10"/>
  <c r="F1020" i="10"/>
  <c r="G1593" i="10"/>
  <c r="E2128" i="11"/>
  <c r="E658" i="5"/>
  <c r="D3286" i="7"/>
  <c r="G308" i="5"/>
  <c r="G425" i="10"/>
  <c r="E2401" i="10"/>
  <c r="G346" i="5"/>
  <c r="G2147" i="5"/>
  <c r="E1194" i="5"/>
  <c r="G1105" i="5"/>
  <c r="E1868" i="7"/>
  <c r="E173" i="5"/>
  <c r="D1187" i="5"/>
  <c r="F1588" i="14"/>
  <c r="D1539" i="5"/>
  <c r="F234" i="10"/>
  <c r="G302" i="14"/>
  <c r="D2087" i="11"/>
  <c r="D1798" i="11"/>
  <c r="D3364" i="7"/>
  <c r="D604" i="14"/>
  <c r="F1612" i="14"/>
  <c r="D1078" i="5"/>
  <c r="F403" i="11"/>
  <c r="E1445" i="7"/>
  <c r="F826" i="14"/>
  <c r="E1955" i="14"/>
  <c r="F1111" i="11"/>
  <c r="G677" i="14"/>
  <c r="E381" i="7"/>
  <c r="E621" i="5"/>
  <c r="E2074" i="5"/>
  <c r="E1197" i="10"/>
  <c r="G1404" i="11"/>
  <c r="F2601" i="7"/>
  <c r="G44" i="11"/>
  <c r="G1733" i="7"/>
  <c r="E1347" i="13"/>
  <c r="F295" i="7"/>
  <c r="E2255" i="7"/>
  <c r="E1883" i="7"/>
  <c r="G281" i="14"/>
  <c r="F1734" i="5"/>
  <c r="F1731" i="14"/>
  <c r="E2120" i="10"/>
  <c r="D387" i="11"/>
  <c r="D1843" i="10"/>
  <c r="F1924" i="7"/>
  <c r="G1475" i="11"/>
  <c r="F1762" i="5"/>
  <c r="D1468" i="14"/>
  <c r="E774" i="11"/>
  <c r="E473" i="14"/>
  <c r="D399" i="7"/>
  <c r="D438" i="5"/>
  <c r="D684" i="10"/>
  <c r="D133" i="14"/>
  <c r="G47" i="13"/>
  <c r="G288" i="5"/>
  <c r="E192" i="13"/>
  <c r="E2912" i="7"/>
  <c r="D2083" i="5"/>
  <c r="E1943" i="7"/>
  <c r="D945" i="11"/>
  <c r="G608" i="5"/>
  <c r="G1657" i="11"/>
  <c r="E779" i="11"/>
  <c r="D228" i="13"/>
  <c r="F1537" i="5"/>
  <c r="G170" i="5"/>
  <c r="D882" i="5"/>
  <c r="E1426" i="7"/>
  <c r="G2081" i="5"/>
  <c r="G294" i="14"/>
  <c r="E184" i="13"/>
  <c r="F329" i="5"/>
  <c r="E75" i="13"/>
  <c r="E2193" i="7"/>
  <c r="D1651" i="7"/>
  <c r="G3459" i="7"/>
  <c r="D1571" i="11"/>
  <c r="D1642" i="6"/>
  <c r="G3114" i="7"/>
  <c r="F1885" i="5"/>
  <c r="F268" i="14"/>
  <c r="G3025" i="7"/>
  <c r="F491" i="5"/>
  <c r="D604" i="6"/>
  <c r="F130" i="7"/>
  <c r="F1731" i="10"/>
  <c r="D3141" i="7"/>
  <c r="D1921" i="14"/>
  <c r="G2641" i="7"/>
  <c r="F1804" i="11"/>
  <c r="E1395" i="7"/>
  <c r="E385" i="14"/>
  <c r="G1860" i="14"/>
  <c r="G1097" i="14"/>
  <c r="E166" i="5"/>
  <c r="D1291" i="14"/>
  <c r="G118" i="13"/>
  <c r="F867" i="11"/>
  <c r="G640" i="5"/>
  <c r="G1445" i="11"/>
  <c r="E1018" i="11"/>
  <c r="F1938" i="10"/>
  <c r="F1935" i="5"/>
  <c r="D2114" i="7"/>
  <c r="G2005" i="7"/>
  <c r="G515" i="11"/>
  <c r="E234" i="13"/>
  <c r="G10" i="14"/>
  <c r="E2354" i="10"/>
  <c r="F510" i="11"/>
  <c r="G2854" i="7"/>
  <c r="D2236" i="10"/>
  <c r="F1278" i="10"/>
  <c r="D2332" i="7"/>
  <c r="G1487" i="10"/>
  <c r="F2289" i="10"/>
  <c r="D1602" i="14"/>
  <c r="E1765" i="5"/>
  <c r="F152" i="13"/>
  <c r="G2058" i="11"/>
  <c r="G275" i="5"/>
  <c r="E1503" i="11"/>
  <c r="E43" i="11"/>
  <c r="D1811" i="5"/>
  <c r="F1741" i="11"/>
  <c r="D973" i="5"/>
  <c r="E965" i="14"/>
  <c r="F394" i="13"/>
  <c r="D1271" i="14"/>
  <c r="G2179" i="5"/>
  <c r="E1973" i="11"/>
  <c r="G319" i="11"/>
  <c r="E2312" i="7"/>
  <c r="G1460" i="10"/>
  <c r="E2094" i="5"/>
  <c r="D1891" i="7"/>
  <c r="G1478" i="5"/>
  <c r="D874" i="5"/>
  <c r="D1139" i="10"/>
  <c r="E2190" i="11"/>
  <c r="G713" i="10"/>
  <c r="F1279" i="5"/>
  <c r="G640" i="11"/>
  <c r="G1138" i="14"/>
  <c r="D1112" i="5"/>
  <c r="G353" i="14"/>
  <c r="G3335" i="7"/>
  <c r="D2426" i="10"/>
  <c r="F2393" i="10"/>
  <c r="E2178" i="5"/>
  <c r="G1453" i="5"/>
  <c r="E2813" i="7"/>
  <c r="E860" i="11"/>
  <c r="E1646" i="14"/>
  <c r="E2330" i="10"/>
  <c r="E1213" i="14"/>
  <c r="D25" i="7"/>
  <c r="D865" i="10"/>
  <c r="E2213" i="11"/>
  <c r="F2127" i="11"/>
  <c r="G395" i="11"/>
  <c r="G971" i="14"/>
  <c r="F1999" i="11"/>
  <c r="D271" i="7"/>
  <c r="D1716" i="14"/>
  <c r="D1250" i="5"/>
  <c r="G3012" i="7"/>
  <c r="G1089" i="5"/>
  <c r="F932" i="10"/>
  <c r="F1754" i="7"/>
  <c r="D302" i="11"/>
  <c r="E649" i="14"/>
  <c r="E166" i="11"/>
  <c r="E433" i="5"/>
  <c r="G1004" i="14"/>
  <c r="D9" i="11"/>
  <c r="D2279" i="7"/>
  <c r="E225" i="7"/>
  <c r="D110" i="10"/>
  <c r="D1401" i="7"/>
  <c r="F170" i="7"/>
  <c r="F1140" i="13"/>
  <c r="F1355" i="10"/>
  <c r="F668" i="5"/>
  <c r="D234" i="13"/>
  <c r="F2286" i="7"/>
  <c r="F1521" i="7"/>
  <c r="G825" i="10"/>
  <c r="E2076" i="5"/>
  <c r="E916" i="10"/>
  <c r="E1884" i="11"/>
  <c r="F741" i="14"/>
  <c r="E1442" i="11"/>
  <c r="E2042" i="7"/>
  <c r="F2103" i="11"/>
  <c r="D976" i="14"/>
  <c r="E1235" i="11"/>
  <c r="E101" i="11"/>
  <c r="D1363" i="14"/>
  <c r="D960" i="14"/>
  <c r="E2264" i="5"/>
  <c r="G2814" i="7"/>
  <c r="D782" i="14"/>
  <c r="F1152" i="5"/>
  <c r="E58" i="11"/>
  <c r="G1898" i="7"/>
  <c r="F1405" i="7"/>
  <c r="G1802" i="11"/>
  <c r="G1429" i="11"/>
  <c r="D1281" i="10"/>
  <c r="G1057" i="14"/>
  <c r="D892" i="14"/>
  <c r="D2419" i="11"/>
  <c r="E291" i="10"/>
  <c r="F1819" i="10"/>
  <c r="D2134" i="5"/>
  <c r="D1593" i="11"/>
  <c r="G202" i="14"/>
  <c r="G534" i="14"/>
  <c r="D2303" i="11"/>
  <c r="G402" i="13"/>
  <c r="G957" i="5"/>
  <c r="F3242" i="7"/>
  <c r="E820" i="11"/>
  <c r="F1928" i="7"/>
  <c r="F2455" i="10"/>
  <c r="G44" i="7"/>
  <c r="G1504" i="14"/>
  <c r="D1860" i="5"/>
  <c r="G436" i="7"/>
  <c r="F1102" i="5"/>
  <c r="F410" i="11"/>
  <c r="G1327" i="14"/>
  <c r="G758" i="14"/>
  <c r="E2014" i="5"/>
  <c r="D204" i="11"/>
  <c r="D844" i="10"/>
  <c r="F256" i="11"/>
  <c r="E2021" i="7"/>
  <c r="D1369" i="7"/>
  <c r="D1659" i="7"/>
  <c r="G399" i="10"/>
  <c r="D3496" i="7"/>
  <c r="F1920" i="14"/>
  <c r="G1740" i="11"/>
  <c r="F87" i="13"/>
  <c r="F17" i="13"/>
  <c r="F1603" i="11"/>
  <c r="D145" i="5"/>
  <c r="D2371" i="11"/>
  <c r="G1888" i="14"/>
  <c r="F1934" i="7"/>
  <c r="E1259" i="10"/>
  <c r="D684" i="14"/>
  <c r="D2026" i="5"/>
  <c r="G1901" i="11"/>
  <c r="E1634" i="10"/>
  <c r="E915" i="14"/>
  <c r="E1390" i="11"/>
  <c r="D1348" i="5"/>
  <c r="G3362" i="7"/>
  <c r="G2097" i="11"/>
  <c r="G1510" i="7"/>
  <c r="G723" i="14"/>
  <c r="E1348" i="14"/>
  <c r="D92" i="14"/>
  <c r="D1917" i="14"/>
  <c r="D2291" i="5"/>
  <c r="G125" i="14"/>
  <c r="E1878" i="5"/>
  <c r="G1835" i="11"/>
  <c r="E3190" i="7"/>
  <c r="F2052" i="7"/>
  <c r="E1234" i="14"/>
  <c r="E1612" i="7"/>
  <c r="D1275" i="14"/>
  <c r="E878" i="5"/>
  <c r="F29" i="5"/>
  <c r="G1670" i="7"/>
  <c r="E1168" i="11"/>
  <c r="G1759" i="5"/>
  <c r="G148" i="11"/>
  <c r="D143" i="7"/>
  <c r="F894" i="14"/>
  <c r="F587" i="10"/>
  <c r="D1497" i="11"/>
  <c r="G1578" i="7"/>
  <c r="G2221" i="11"/>
  <c r="G2131" i="10"/>
  <c r="G2256" i="11"/>
  <c r="D1086" i="13"/>
  <c r="F564" i="11"/>
  <c r="E781" i="14"/>
  <c r="G1149" i="10"/>
  <c r="G2197" i="11"/>
  <c r="D2215" i="5"/>
  <c r="F2150" i="7"/>
  <c r="G2529" i="7"/>
  <c r="G615" i="13"/>
  <c r="E2876" i="7"/>
  <c r="F3137" i="7"/>
  <c r="F497" i="7"/>
  <c r="D2379" i="11"/>
  <c r="F1433" i="7"/>
  <c r="F474" i="7"/>
  <c r="E3025" i="7"/>
  <c r="G885" i="10"/>
  <c r="G1185" i="11"/>
  <c r="D492" i="5"/>
  <c r="E1653" i="5"/>
  <c r="G1917" i="10"/>
  <c r="F425" i="14"/>
  <c r="G1501" i="11"/>
  <c r="F1626" i="11"/>
  <c r="F1309" i="5"/>
  <c r="E1686" i="7"/>
  <c r="F1079" i="11"/>
  <c r="F2206" i="7"/>
  <c r="G1254" i="5"/>
  <c r="D2922" i="7"/>
  <c r="D431" i="14"/>
  <c r="D964" i="5"/>
  <c r="D651" i="11"/>
  <c r="E633" i="14"/>
  <c r="F1923" i="11"/>
  <c r="D2295" i="11"/>
  <c r="E1363" i="11"/>
  <c r="E3326" i="7"/>
  <c r="F1806" i="11"/>
  <c r="E1355" i="14"/>
  <c r="G1261" i="7"/>
  <c r="D1073" i="11"/>
  <c r="G1963" i="11"/>
  <c r="G1394" i="7"/>
  <c r="F1174" i="10"/>
  <c r="D117" i="7"/>
  <c r="F441" i="10"/>
  <c r="G197" i="5"/>
  <c r="D2076" i="11"/>
  <c r="D2878" i="7"/>
  <c r="G1925" i="7"/>
  <c r="D37" i="13"/>
  <c r="F424" i="14"/>
  <c r="F2004" i="7"/>
  <c r="F603" i="14"/>
  <c r="E1473" i="10"/>
  <c r="D46" i="10"/>
  <c r="F2421" i="11"/>
  <c r="E970" i="5"/>
  <c r="G1386" i="7"/>
  <c r="F82" i="13"/>
  <c r="D3272" i="7"/>
  <c r="F984" i="11"/>
  <c r="F436" i="14"/>
  <c r="E1289" i="7"/>
  <c r="F632" i="14"/>
  <c r="D1200" i="5"/>
  <c r="D1818" i="10"/>
  <c r="D1964" i="5"/>
  <c r="E237" i="11"/>
  <c r="G1875" i="10"/>
  <c r="G322" i="10"/>
  <c r="D1859" i="7"/>
  <c r="E2475" i="7"/>
  <c r="G927" i="5"/>
  <c r="E1362" i="14"/>
  <c r="E1050" i="14"/>
  <c r="F1413" i="11"/>
  <c r="D3374" i="7"/>
  <c r="D68" i="14"/>
  <c r="F496" i="10"/>
  <c r="G1137" i="10"/>
  <c r="F1747" i="14"/>
  <c r="F417" i="5"/>
  <c r="D520" i="11"/>
  <c r="E469" i="7"/>
  <c r="E166" i="13"/>
  <c r="E1338" i="14"/>
  <c r="G2022" i="5"/>
  <c r="E370" i="14"/>
  <c r="F1080" i="14"/>
  <c r="F1815" i="10"/>
  <c r="F1656" i="5"/>
  <c r="G165" i="10"/>
  <c r="E305" i="7"/>
  <c r="F1133" i="5"/>
  <c r="F1506" i="11"/>
  <c r="D3125" i="7"/>
  <c r="G13" i="7"/>
  <c r="F480" i="5"/>
  <c r="E2320" i="11"/>
  <c r="D1307" i="5"/>
  <c r="F462" i="14"/>
  <c r="E1358" i="11"/>
  <c r="F74" i="10"/>
  <c r="G1198" i="5"/>
  <c r="E2040" i="5"/>
  <c r="E185" i="13"/>
  <c r="E306" i="5"/>
  <c r="F2401" i="7"/>
  <c r="E776" i="14"/>
  <c r="G1902" i="7"/>
  <c r="F1631" i="14"/>
  <c r="E1316" i="5"/>
  <c r="F2140" i="11"/>
  <c r="D2149" i="5"/>
  <c r="D1800" i="7"/>
  <c r="G1942" i="14"/>
  <c r="G3215" i="7"/>
  <c r="F1793" i="5"/>
  <c r="E1158" i="14"/>
  <c r="E2816" i="7"/>
  <c r="G1640" i="13"/>
  <c r="G2178" i="11"/>
  <c r="G2181" i="10"/>
  <c r="F679" i="14"/>
  <c r="D1871" i="11"/>
  <c r="E739" i="11"/>
  <c r="F2101" i="5"/>
  <c r="G2416" i="7"/>
  <c r="D219" i="11"/>
  <c r="F1571" i="14"/>
  <c r="G1751" i="14"/>
  <c r="D1931" i="10"/>
  <c r="D284" i="14"/>
  <c r="G768" i="10"/>
  <c r="G862" i="14"/>
  <c r="G2120" i="7"/>
  <c r="G139" i="11"/>
  <c r="G320" i="7"/>
  <c r="F1268" i="11"/>
  <c r="G192" i="5"/>
  <c r="G3193" i="7"/>
  <c r="D1987" i="7"/>
  <c r="G3470" i="7"/>
  <c r="E673" i="5"/>
  <c r="E1097" i="5"/>
  <c r="D1255" i="10"/>
  <c r="E1754" i="10"/>
  <c r="D1654" i="11"/>
  <c r="D191" i="14"/>
  <c r="E416" i="7"/>
  <c r="D1087" i="13"/>
  <c r="G906" i="14"/>
  <c r="G1509" i="13"/>
  <c r="F2678" i="7"/>
  <c r="F2643" i="7"/>
  <c r="F1005" i="11"/>
  <c r="E1364" i="14"/>
  <c r="E503" i="5"/>
  <c r="F252" i="11"/>
  <c r="E3301" i="7"/>
  <c r="D2606" i="7"/>
  <c r="G3434" i="7"/>
  <c r="F1853" i="11"/>
  <c r="E1890" i="10"/>
  <c r="D1611" i="14"/>
  <c r="F1855" i="14"/>
  <c r="D1238" i="13"/>
  <c r="F2483" i="7"/>
  <c r="D1263" i="7"/>
  <c r="E207" i="5"/>
  <c r="D77" i="10"/>
  <c r="D1433" i="13"/>
  <c r="E1780" i="5"/>
  <c r="D3036" i="7"/>
  <c r="F1638" i="7"/>
  <c r="D1051" i="14"/>
  <c r="D1731" i="11"/>
  <c r="D883" i="5"/>
  <c r="G2978" i="7"/>
  <c r="F31" i="5"/>
  <c r="D70" i="10"/>
  <c r="E1981" i="7"/>
  <c r="G1832" i="14"/>
  <c r="E574" i="11"/>
  <c r="G1183" i="5"/>
  <c r="E2052" i="11"/>
  <c r="G140" i="14"/>
  <c r="D86" i="14"/>
  <c r="D419" i="7"/>
  <c r="F208" i="11"/>
  <c r="G738" i="11"/>
  <c r="E605" i="5"/>
  <c r="E2650" i="7"/>
  <c r="D1190" i="14"/>
  <c r="G1101" i="14"/>
  <c r="E1134" i="14"/>
  <c r="G1057" i="11"/>
  <c r="F2261" i="10"/>
  <c r="F502" i="14"/>
  <c r="G1362" i="10"/>
  <c r="G1452" i="7"/>
  <c r="E2416" i="10"/>
  <c r="G3313" i="7"/>
  <c r="F2209" i="7"/>
  <c r="D1959" i="5"/>
  <c r="F1983" i="14"/>
  <c r="F717" i="5"/>
  <c r="F2721" i="7"/>
  <c r="G293" i="14"/>
  <c r="G164" i="7"/>
  <c r="D1536" i="14"/>
  <c r="F2236" i="7"/>
  <c r="F97" i="5"/>
  <c r="F1747" i="5"/>
  <c r="E2169" i="7"/>
  <c r="F184" i="11"/>
  <c r="G719" i="14"/>
  <c r="D2371" i="10"/>
  <c r="F3255" i="7"/>
  <c r="E1867" i="11"/>
  <c r="G2421" i="10"/>
  <c r="G407" i="5"/>
  <c r="G764" i="11"/>
  <c r="F1205" i="14"/>
  <c r="F2103" i="7"/>
  <c r="F457" i="14"/>
  <c r="G706" i="14"/>
  <c r="D2064" i="11"/>
  <c r="G2049" i="11"/>
  <c r="F2389" i="10"/>
  <c r="E1696" i="7"/>
  <c r="E1808" i="7"/>
  <c r="F1369" i="7"/>
  <c r="F821" i="5"/>
  <c r="F1398" i="5"/>
  <c r="G765" i="5"/>
  <c r="F1051" i="5"/>
  <c r="G1573" i="5"/>
  <c r="D1908" i="10"/>
  <c r="F1497" i="14"/>
  <c r="F354" i="14"/>
  <c r="G187" i="7"/>
  <c r="F642" i="14"/>
  <c r="E1959" i="5"/>
  <c r="G2100" i="11"/>
  <c r="D1863" i="10"/>
  <c r="G870" i="14"/>
  <c r="G1858" i="5"/>
  <c r="F2313" i="11"/>
  <c r="G1757" i="14"/>
  <c r="F1707" i="6"/>
  <c r="G1518" i="14"/>
  <c r="G186" i="14"/>
  <c r="E2263" i="5"/>
  <c r="D197" i="5"/>
  <c r="E1268" i="10"/>
  <c r="D1728" i="14"/>
  <c r="E2213" i="5"/>
  <c r="E924" i="14"/>
  <c r="F1364" i="14"/>
  <c r="D391" i="7"/>
  <c r="F758" i="14"/>
  <c r="F962" i="11"/>
  <c r="D971" i="10"/>
  <c r="F2921" i="7"/>
  <c r="D1710" i="5"/>
  <c r="E384" i="5"/>
  <c r="E1535" i="14"/>
  <c r="G1958" i="5"/>
  <c r="E117" i="7"/>
  <c r="E123" i="13"/>
  <c r="F1632" i="14"/>
  <c r="G406" i="5"/>
  <c r="F2298" i="5"/>
  <c r="F1232" i="5"/>
  <c r="D808" i="5"/>
  <c r="E1216" i="13"/>
  <c r="G1667" i="7"/>
  <c r="F1783" i="14"/>
  <c r="D176" i="7"/>
  <c r="F1253" i="5"/>
  <c r="E2304" i="7"/>
  <c r="E575" i="5"/>
  <c r="G1814" i="7"/>
  <c r="D1254" i="5"/>
  <c r="G1214" i="14"/>
  <c r="F1274" i="14"/>
  <c r="G2005" i="11"/>
  <c r="E573" i="13"/>
  <c r="G390" i="5"/>
  <c r="G1857" i="14"/>
  <c r="F488" i="5"/>
  <c r="D1346" i="11"/>
  <c r="G99" i="5"/>
  <c r="E2338" i="7"/>
  <c r="E149" i="5"/>
  <c r="G1920" i="5"/>
  <c r="F2268" i="5"/>
  <c r="G641" i="5"/>
  <c r="F1368" i="5"/>
  <c r="D1538" i="11"/>
  <c r="F1866" i="14"/>
  <c r="E330" i="7"/>
  <c r="G2286" i="7"/>
  <c r="G2494" i="7"/>
  <c r="G748" i="14"/>
  <c r="G2324" i="11"/>
  <c r="E1574" i="14"/>
  <c r="E188" i="13"/>
  <c r="E220" i="5"/>
  <c r="D1935" i="11"/>
  <c r="D106" i="10"/>
  <c r="D269" i="7"/>
  <c r="G475" i="7"/>
  <c r="E1105" i="6"/>
  <c r="F1178" i="5"/>
  <c r="G841" i="6"/>
  <c r="E405" i="6"/>
  <c r="D1478" i="7"/>
  <c r="D261" i="7"/>
  <c r="D1669" i="14"/>
  <c r="F1389" i="10"/>
  <c r="G228" i="7"/>
  <c r="E1860" i="14"/>
  <c r="G1396" i="14"/>
  <c r="G606" i="10"/>
  <c r="E1950" i="7"/>
  <c r="D1769" i="5"/>
  <c r="E1619" i="7"/>
  <c r="F2089" i="5"/>
  <c r="E3391" i="7"/>
  <c r="F2061" i="7"/>
  <c r="D1579" i="7"/>
  <c r="F443" i="7"/>
  <c r="F1966" i="7"/>
  <c r="G153" i="10"/>
  <c r="G3336" i="7"/>
  <c r="F389" i="5"/>
  <c r="D1632" i="10"/>
  <c r="D2345" i="10"/>
  <c r="G1595" i="5"/>
  <c r="E1895" i="14"/>
  <c r="E1961" i="5"/>
  <c r="F1693" i="5"/>
  <c r="E921" i="14"/>
  <c r="F1301" i="7"/>
  <c r="E765" i="14"/>
  <c r="G1146" i="10"/>
  <c r="E2085" i="7"/>
  <c r="E177" i="10"/>
  <c r="G145" i="5"/>
  <c r="F1947" i="10"/>
  <c r="E2377" i="7"/>
  <c r="G2125" i="5"/>
  <c r="E1980" i="7"/>
  <c r="G2272" i="10"/>
  <c r="E1378" i="13"/>
  <c r="G711" i="5"/>
  <c r="D2200" i="7"/>
  <c r="G1424" i="5"/>
  <c r="D1855" i="11"/>
  <c r="D1519" i="5"/>
  <c r="F1316" i="5"/>
  <c r="F1871" i="14"/>
  <c r="G1548" i="5"/>
  <c r="D708" i="14"/>
  <c r="E2337" i="7"/>
  <c r="E1298" i="11"/>
  <c r="E377" i="5"/>
  <c r="G774" i="14"/>
  <c r="D400" i="5"/>
  <c r="E1150" i="14"/>
  <c r="G2754" i="7"/>
  <c r="E845" i="14"/>
  <c r="G1488" i="5"/>
  <c r="F2063" i="7"/>
  <c r="G2128" i="11"/>
  <c r="D230" i="5"/>
  <c r="G214" i="14"/>
  <c r="F305" i="7"/>
  <c r="F31" i="7"/>
  <c r="D768" i="14"/>
  <c r="D2259" i="10"/>
  <c r="G1219" i="10"/>
  <c r="E1451" i="7"/>
  <c r="E25" i="11"/>
  <c r="E1211" i="10"/>
  <c r="F54" i="5"/>
  <c r="E165" i="11"/>
  <c r="G2202" i="7"/>
  <c r="D285" i="14"/>
  <c r="E855" i="14"/>
  <c r="D3417" i="7"/>
  <c r="D1547" i="11"/>
  <c r="E404" i="5"/>
  <c r="F1217" i="11"/>
  <c r="G1863" i="14"/>
  <c r="F968" i="5"/>
  <c r="D2055" i="5"/>
  <c r="E545" i="14"/>
  <c r="G2005" i="10"/>
  <c r="E251" i="5"/>
  <c r="F357" i="5"/>
  <c r="E1719" i="10"/>
  <c r="E333" i="11"/>
  <c r="E46" i="14"/>
  <c r="E1073" i="5"/>
  <c r="D2544" i="7"/>
  <c r="D1420" i="6"/>
  <c r="G10" i="11"/>
  <c r="E102" i="10"/>
  <c r="G2439" i="7"/>
  <c r="E2597" i="7"/>
  <c r="G1386" i="14"/>
  <c r="F1153" i="14"/>
  <c r="G921" i="11"/>
  <c r="E1296" i="14"/>
  <c r="D3111" i="7"/>
  <c r="F2214" i="7"/>
  <c r="D202" i="14"/>
  <c r="F21" i="13"/>
  <c r="G835" i="10"/>
  <c r="E1601" i="7"/>
  <c r="G922" i="14"/>
  <c r="F693" i="5"/>
  <c r="E1356" i="7"/>
  <c r="F2026" i="5"/>
  <c r="G1875" i="14"/>
  <c r="D2099" i="5"/>
  <c r="D2274" i="11"/>
  <c r="E47" i="14"/>
  <c r="F1559" i="5"/>
  <c r="D2865" i="7"/>
  <c r="F1272" i="14"/>
  <c r="G1091" i="11"/>
  <c r="F1327" i="10"/>
  <c r="F1261" i="5"/>
  <c r="D1878" i="10"/>
  <c r="F1764" i="7"/>
  <c r="G1786" i="10"/>
  <c r="E811" i="14"/>
  <c r="F2807" i="7"/>
  <c r="G1405" i="5"/>
  <c r="D1453" i="11"/>
  <c r="G3122" i="7"/>
  <c r="D467" i="14"/>
  <c r="D1263" i="14"/>
  <c r="E1561" i="14"/>
  <c r="E721" i="11"/>
  <c r="G2179" i="7"/>
  <c r="E2114" i="11"/>
  <c r="G2557" i="7"/>
  <c r="F2670" i="7"/>
  <c r="D926" i="14"/>
  <c r="G153" i="7"/>
  <c r="F1045" i="14"/>
  <c r="F737" i="5"/>
  <c r="D1283" i="11"/>
  <c r="G205" i="5"/>
  <c r="E1676" i="14"/>
  <c r="G710" i="5"/>
  <c r="G616" i="14"/>
  <c r="D241" i="13"/>
  <c r="F1407" i="14"/>
  <c r="G424" i="11"/>
  <c r="G871" i="14"/>
  <c r="F131" i="7"/>
  <c r="D145" i="14"/>
  <c r="F1637" i="14"/>
  <c r="D1975" i="5"/>
  <c r="G334" i="5"/>
  <c r="F1306" i="14"/>
  <c r="D390" i="14"/>
  <c r="G792" i="5"/>
  <c r="F1314" i="14"/>
  <c r="F574" i="14"/>
  <c r="D2260" i="7"/>
  <c r="E1227" i="11"/>
  <c r="G318" i="7"/>
  <c r="G1482" i="7"/>
  <c r="G1483" i="11"/>
  <c r="F334" i="5"/>
  <c r="F2282" i="11"/>
  <c r="G1911" i="14"/>
  <c r="F2291" i="11"/>
  <c r="E3298" i="7"/>
  <c r="E1076" i="5"/>
  <c r="F2436" i="11"/>
  <c r="E937" i="5"/>
  <c r="F1228" i="5"/>
  <c r="D339" i="7"/>
  <c r="F93" i="7"/>
  <c r="F2402" i="7"/>
  <c r="F726" i="14"/>
  <c r="D2376" i="11"/>
  <c r="E139" i="14"/>
  <c r="F2025" i="10"/>
  <c r="D309" i="5"/>
  <c r="D1830" i="10"/>
  <c r="F2170" i="5"/>
  <c r="F203" i="14"/>
  <c r="E2578" i="7"/>
  <c r="G1968" i="5"/>
  <c r="D31" i="11"/>
  <c r="F446" i="7"/>
  <c r="G1287" i="11"/>
  <c r="G1415" i="14"/>
  <c r="D1398" i="5"/>
  <c r="D1014" i="5"/>
  <c r="G2372" i="10"/>
  <c r="G1692" i="14"/>
  <c r="F2573" i="7"/>
  <c r="D51" i="7"/>
  <c r="E1528" i="11"/>
  <c r="G3444" i="7"/>
  <c r="E146" i="5"/>
  <c r="G147" i="10"/>
  <c r="G941" i="10"/>
  <c r="E586" i="14"/>
  <c r="E127" i="14"/>
  <c r="F2539" i="7"/>
  <c r="E2311" i="11"/>
  <c r="E182" i="13"/>
  <c r="G711" i="14"/>
  <c r="G3052" i="7"/>
  <c r="G1544" i="5"/>
  <c r="D770" i="14"/>
  <c r="E1914" i="11"/>
  <c r="G1228" i="13"/>
  <c r="F1885" i="10"/>
  <c r="G1334" i="11"/>
  <c r="D2111" i="5"/>
  <c r="G1356" i="14"/>
  <c r="E2352" i="10"/>
  <c r="F1224" i="14"/>
  <c r="D2318" i="7"/>
  <c r="D274" i="14"/>
  <c r="D437" i="11"/>
  <c r="F1639" i="5"/>
  <c r="F868" i="5"/>
  <c r="G2066" i="11"/>
  <c r="F1435" i="5"/>
  <c r="F2097" i="10"/>
  <c r="F168" i="14"/>
  <c r="F16" i="5"/>
  <c r="E1388" i="14"/>
  <c r="D1753" i="14"/>
  <c r="F16" i="11"/>
  <c r="D45" i="11"/>
  <c r="F2582" i="7"/>
  <c r="F904" i="11"/>
  <c r="G1397" i="11"/>
  <c r="D2149" i="7"/>
  <c r="E897" i="11"/>
  <c r="F185" i="14"/>
  <c r="E2481" i="7"/>
  <c r="D524" i="14"/>
  <c r="F340" i="5"/>
  <c r="E763" i="5"/>
  <c r="E1576" i="5"/>
  <c r="D1467" i="11"/>
  <c r="E756" i="11"/>
  <c r="F926" i="10"/>
  <c r="E980" i="5"/>
  <c r="F1399" i="14"/>
  <c r="G177" i="7"/>
  <c r="G2363" i="7"/>
  <c r="F136" i="13"/>
  <c r="G2011" i="7"/>
  <c r="G379" i="10"/>
  <c r="G2183" i="11"/>
  <c r="G228" i="13"/>
  <c r="D800" i="5"/>
  <c r="F2802" i="7"/>
  <c r="D354" i="10"/>
  <c r="F1298" i="5"/>
  <c r="D1450" i="10"/>
  <c r="F2059" i="11"/>
  <c r="E135" i="14"/>
  <c r="E1793" i="11"/>
  <c r="F809" i="11"/>
  <c r="G66" i="13"/>
  <c r="G1813" i="7"/>
  <c r="D803" i="5"/>
  <c r="F236" i="13"/>
  <c r="G1602" i="7"/>
  <c r="G1858" i="7"/>
  <c r="F2001" i="5"/>
  <c r="D2222" i="7"/>
  <c r="D2100" i="11"/>
  <c r="F310" i="10"/>
  <c r="G219" i="10"/>
  <c r="E2028" i="10"/>
  <c r="F1693" i="14"/>
  <c r="F2255" i="11"/>
  <c r="F1058" i="14"/>
  <c r="E1664" i="5"/>
  <c r="F237" i="7"/>
  <c r="F224" i="14"/>
  <c r="E1823" i="11"/>
  <c r="D147" i="5"/>
  <c r="G1461" i="5"/>
  <c r="D596" i="11"/>
  <c r="F3190" i="7"/>
  <c r="G2608" i="7"/>
  <c r="E765" i="11"/>
  <c r="E924" i="11"/>
  <c r="E1053" i="10"/>
  <c r="D1154" i="5"/>
  <c r="D1914" i="7"/>
  <c r="D2018" i="11"/>
  <c r="D2536" i="7"/>
  <c r="G1730" i="7"/>
  <c r="F339" i="11"/>
  <c r="D3268" i="7"/>
  <c r="G201" i="7"/>
  <c r="E1806" i="11"/>
  <c r="G1950" i="7"/>
  <c r="G1361" i="5"/>
  <c r="G725" i="5"/>
  <c r="G1418" i="10"/>
  <c r="G135" i="5"/>
  <c r="D111" i="5"/>
  <c r="D2030" i="5"/>
  <c r="G460" i="14"/>
  <c r="G48" i="11"/>
  <c r="E1397" i="7"/>
  <c r="G1354" i="10"/>
  <c r="E1482" i="5"/>
  <c r="F1871" i="5"/>
  <c r="G261" i="7"/>
  <c r="E623" i="14"/>
  <c r="E1774" i="13"/>
  <c r="D3005" i="7"/>
  <c r="D2443" i="7"/>
  <c r="F1057" i="5"/>
  <c r="E1114" i="5"/>
  <c r="G1157" i="11"/>
  <c r="D434" i="14"/>
  <c r="F347" i="11"/>
  <c r="F1950" i="7"/>
  <c r="F1434" i="14"/>
  <c r="G3458" i="7"/>
  <c r="D334" i="7"/>
  <c r="G263" i="14"/>
  <c r="G2396" i="10"/>
  <c r="F3460" i="7"/>
  <c r="E2818" i="7"/>
  <c r="E868" i="14"/>
  <c r="F1477" i="14"/>
  <c r="E2080" i="10"/>
  <c r="D2364" i="10"/>
  <c r="E690" i="5"/>
  <c r="E1386" i="11"/>
  <c r="F2411" i="11"/>
  <c r="E876" i="14"/>
  <c r="F1363" i="7"/>
  <c r="E2501" i="7"/>
  <c r="G1913" i="7"/>
  <c r="G1373" i="10"/>
  <c r="F34" i="14"/>
  <c r="D1649" i="11"/>
  <c r="G959" i="14"/>
  <c r="E781" i="11"/>
  <c r="D2864" i="7"/>
  <c r="D1265" i="7"/>
  <c r="E170" i="10"/>
  <c r="D866" i="14"/>
  <c r="D2896" i="7"/>
  <c r="E2348" i="10"/>
  <c r="F2322" i="10"/>
  <c r="D2003" i="5"/>
  <c r="G227" i="7"/>
  <c r="D59" i="11"/>
  <c r="E141" i="13"/>
  <c r="E2841" i="7"/>
  <c r="E166" i="14"/>
  <c r="F1651" i="7"/>
  <c r="D1257" i="7"/>
  <c r="F3010" i="7"/>
  <c r="E891" i="14"/>
  <c r="F95" i="5"/>
  <c r="F1253" i="7"/>
  <c r="F293" i="5"/>
  <c r="F185" i="7"/>
  <c r="F1834" i="5"/>
  <c r="G3103" i="7"/>
  <c r="F1908" i="11"/>
  <c r="G1232" i="5"/>
  <c r="G160" i="11"/>
  <c r="G960" i="14"/>
  <c r="F571" i="10"/>
  <c r="D1328" i="10"/>
  <c r="D396" i="14"/>
  <c r="D1996" i="5"/>
  <c r="G65" i="14"/>
  <c r="F191" i="11"/>
  <c r="G38" i="10"/>
  <c r="E3300" i="7"/>
  <c r="G1618" i="11"/>
  <c r="F1785" i="14"/>
  <c r="G2379" i="7"/>
  <c r="F1401" i="5"/>
  <c r="G1539" i="14"/>
  <c r="G306" i="14"/>
  <c r="G3046" i="7"/>
  <c r="E1995" i="14"/>
  <c r="E1299" i="14"/>
  <c r="E470" i="11"/>
  <c r="F825" i="5"/>
  <c r="D1344" i="5"/>
  <c r="F847" i="11"/>
  <c r="E1680" i="10"/>
  <c r="E2173" i="5"/>
  <c r="F2097" i="7"/>
  <c r="D442" i="14"/>
  <c r="D276" i="7"/>
  <c r="G1443" i="7"/>
  <c r="G1879" i="5"/>
  <c r="D185" i="5"/>
  <c r="F2967" i="7"/>
  <c r="D1970" i="11"/>
  <c r="D1446" i="14"/>
  <c r="E1555" i="11"/>
  <c r="F1569" i="11"/>
  <c r="D1413" i="5"/>
  <c r="E1998" i="5"/>
  <c r="F159" i="11"/>
  <c r="D1992" i="7"/>
  <c r="F2134" i="7"/>
  <c r="D3251" i="7"/>
  <c r="E2008" i="10"/>
  <c r="D1956" i="14"/>
  <c r="G930" i="11"/>
  <c r="D1618" i="11"/>
  <c r="E212" i="13"/>
  <c r="G1698" i="14"/>
  <c r="G908" i="5"/>
  <c r="D1572" i="7"/>
  <c r="G1330" i="11"/>
  <c r="E725" i="11"/>
  <c r="E1941" i="14"/>
  <c r="D166" i="14"/>
  <c r="E2574" i="7"/>
  <c r="G474" i="10"/>
  <c r="D1342" i="5"/>
  <c r="G597" i="14"/>
  <c r="E654" i="14"/>
  <c r="G513" i="5"/>
  <c r="D292" i="5"/>
  <c r="E623" i="10"/>
  <c r="D207" i="10"/>
  <c r="G1324" i="7"/>
  <c r="D2680" i="7"/>
  <c r="G1429" i="13"/>
  <c r="G1437" i="14"/>
  <c r="G1004" i="5"/>
  <c r="E2983" i="7"/>
  <c r="D644" i="5"/>
  <c r="G215" i="10"/>
  <c r="G1952" i="11"/>
  <c r="D372" i="11"/>
  <c r="G1665" i="7"/>
  <c r="D602" i="5"/>
  <c r="F511" i="14"/>
  <c r="F1814" i="10"/>
  <c r="E2982" i="7"/>
  <c r="E2120" i="5"/>
  <c r="F65" i="11"/>
  <c r="E2327" i="7"/>
  <c r="D260" i="11"/>
  <c r="D1872" i="14"/>
  <c r="D67" i="11"/>
  <c r="D1248" i="14"/>
  <c r="G880" i="14"/>
  <c r="F2120" i="7"/>
  <c r="D1368" i="5"/>
  <c r="G98" i="7"/>
  <c r="D349" i="14"/>
  <c r="F661" i="14"/>
  <c r="D730" i="5"/>
  <c r="G2539" i="7"/>
  <c r="F1711" i="10"/>
  <c r="F1552" i="10"/>
  <c r="G2010" i="5"/>
  <c r="G1629" i="5"/>
  <c r="E666" i="11"/>
  <c r="F180" i="13"/>
  <c r="E1658" i="10"/>
  <c r="E1627" i="10"/>
  <c r="G3209" i="7"/>
  <c r="F1714" i="7"/>
  <c r="E3343" i="7"/>
  <c r="F1265" i="7"/>
  <c r="G3016" i="7"/>
  <c r="D2337" i="7"/>
  <c r="G1705" i="11"/>
  <c r="G224" i="14"/>
  <c r="G1712" i="10"/>
  <c r="E2412" i="11"/>
  <c r="E1529" i="13"/>
  <c r="G117" i="10"/>
  <c r="F104" i="14"/>
  <c r="E598" i="14"/>
  <c r="G1632" i="10"/>
  <c r="F2708" i="7"/>
  <c r="E2344" i="11"/>
  <c r="G2181" i="11"/>
  <c r="E1027" i="10"/>
  <c r="G1131" i="5"/>
  <c r="G1931" i="11"/>
  <c r="F1014" i="11"/>
  <c r="G547" i="14"/>
  <c r="G925" i="5"/>
  <c r="E1973" i="10"/>
  <c r="E2256" i="7"/>
  <c r="E3426" i="7"/>
  <c r="F2298" i="11"/>
  <c r="G1521" i="7"/>
  <c r="F1396" i="14"/>
  <c r="E2802" i="7"/>
  <c r="G180" i="10"/>
  <c r="D3023" i="7"/>
  <c r="G1768" i="5"/>
  <c r="F1209" i="5"/>
  <c r="F85" i="10"/>
  <c r="D1912" i="5"/>
  <c r="G1140" i="14"/>
  <c r="E1782" i="5"/>
  <c r="D1120" i="13"/>
  <c r="G1685" i="14"/>
  <c r="E2958" i="7"/>
  <c r="F2343" i="10"/>
  <c r="F1867" i="14"/>
  <c r="G1976" i="11"/>
  <c r="D333" i="11"/>
  <c r="G93" i="11"/>
  <c r="E2236" i="5"/>
  <c r="E195" i="14"/>
  <c r="G1435" i="7"/>
  <c r="G747" i="5"/>
  <c r="G2750" i="7"/>
  <c r="F1636" i="11"/>
  <c r="D1243" i="5"/>
  <c r="F2144" i="7"/>
  <c r="D2633" i="7"/>
  <c r="D982" i="5"/>
  <c r="G441" i="7"/>
  <c r="D368" i="14"/>
  <c r="E1555" i="7"/>
  <c r="E728" i="11"/>
  <c r="D39" i="10"/>
  <c r="F1957" i="5"/>
  <c r="E3452" i="7"/>
  <c r="E965" i="11"/>
  <c r="G229" i="14"/>
  <c r="G889" i="14"/>
  <c r="D462" i="5"/>
  <c r="G770" i="11"/>
  <c r="E1383" i="14"/>
  <c r="G2148" i="7"/>
  <c r="F1612" i="7"/>
  <c r="G550" i="10"/>
  <c r="F2320" i="7"/>
  <c r="F515" i="13"/>
  <c r="E2116" i="7"/>
  <c r="G34" i="14"/>
  <c r="F203" i="13"/>
  <c r="G1767" i="14"/>
  <c r="E1560" i="11"/>
  <c r="G1637" i="7"/>
  <c r="G258" i="14"/>
  <c r="E2343" i="10"/>
  <c r="F1081" i="11"/>
  <c r="D162" i="14"/>
  <c r="D1314" i="7"/>
  <c r="E2113" i="5"/>
  <c r="D1355" i="11"/>
  <c r="F1836" i="11"/>
  <c r="D146" i="14"/>
  <c r="F996" i="5"/>
  <c r="D1271" i="11"/>
  <c r="E1445" i="13"/>
  <c r="E1403" i="13"/>
  <c r="D2029" i="11"/>
  <c r="G286" i="7"/>
  <c r="E2123" i="7"/>
  <c r="F450" i="11"/>
  <c r="D343" i="5"/>
  <c r="G1840" i="7"/>
  <c r="D2770" i="7"/>
  <c r="G283" i="10"/>
  <c r="D206" i="7"/>
  <c r="G2569" i="7"/>
  <c r="E2081" i="5"/>
  <c r="F1057" i="10"/>
  <c r="G1371" i="7"/>
  <c r="F2783" i="7"/>
  <c r="F1171" i="5"/>
  <c r="D2001" i="11"/>
  <c r="E1397" i="5"/>
  <c r="E820" i="5"/>
  <c r="E726" i="14"/>
  <c r="E1214" i="5"/>
  <c r="E1596" i="14"/>
  <c r="D1111" i="14"/>
  <c r="F487" i="14"/>
  <c r="F1917" i="14"/>
  <c r="E112" i="5"/>
  <c r="E1949" i="14"/>
  <c r="D2153" i="7"/>
  <c r="E199" i="5"/>
  <c r="D1411" i="10"/>
  <c r="E1807" i="10"/>
  <c r="F1901" i="7"/>
  <c r="G3345" i="7"/>
  <c r="D766" i="11"/>
  <c r="F1663" i="11"/>
  <c r="E2973" i="7"/>
  <c r="F623" i="5"/>
  <c r="G145" i="11"/>
  <c r="E85" i="5"/>
  <c r="F2863" i="7"/>
  <c r="F1880" i="5"/>
  <c r="E2723" i="7"/>
  <c r="D1580" i="7"/>
  <c r="F854" i="14"/>
  <c r="D1215" i="14"/>
  <c r="D1362" i="10"/>
  <c r="F1173" i="11"/>
  <c r="G2616" i="7"/>
  <c r="E2529" i="7"/>
  <c r="E1418" i="11"/>
  <c r="F1296" i="5"/>
  <c r="D1683" i="13"/>
  <c r="E1851" i="11"/>
  <c r="E470" i="5"/>
  <c r="F1967" i="14"/>
  <c r="F1776" i="11"/>
  <c r="G2869" i="7"/>
  <c r="D774" i="10"/>
  <c r="D1583" i="13"/>
  <c r="F968" i="14"/>
  <c r="E1501" i="7"/>
  <c r="D1446" i="5"/>
  <c r="G162" i="11"/>
  <c r="G428" i="11"/>
  <c r="G200" i="11"/>
  <c r="F1781" i="11"/>
  <c r="E1635" i="7"/>
  <c r="D1556" i="7"/>
  <c r="G935" i="14"/>
  <c r="E1499" i="11"/>
  <c r="F2149" i="11"/>
  <c r="F1904" i="14"/>
  <c r="E2077" i="11"/>
  <c r="G1184" i="5"/>
  <c r="G520" i="5"/>
  <c r="F1500" i="14"/>
  <c r="G2081" i="11"/>
  <c r="D2054" i="11"/>
  <c r="D880" i="11"/>
  <c r="F1370" i="10"/>
  <c r="D1752" i="14"/>
  <c r="F1219" i="14"/>
  <c r="D1643" i="13"/>
  <c r="F1763" i="5"/>
  <c r="G1498" i="11"/>
  <c r="E1345" i="5"/>
  <c r="G2982" i="7"/>
  <c r="G812" i="11"/>
  <c r="D1624" i="11"/>
  <c r="E2249" i="10"/>
  <c r="F2147" i="10"/>
  <c r="G1789" i="7"/>
  <c r="G1818" i="14"/>
  <c r="F1649" i="7"/>
  <c r="D2451" i="7"/>
  <c r="G848" i="14"/>
  <c r="F1719" i="11"/>
  <c r="G1494" i="5"/>
  <c r="E82" i="11"/>
  <c r="E1548" i="5"/>
  <c r="F1738" i="10"/>
  <c r="E2123" i="10"/>
  <c r="G1567" i="5"/>
  <c r="E2799" i="7"/>
  <c r="E1237" i="11"/>
  <c r="E1908" i="11"/>
  <c r="F2147" i="7"/>
  <c r="F102" i="13"/>
  <c r="E1082" i="5"/>
  <c r="G777" i="11"/>
  <c r="E241" i="10"/>
  <c r="F976" i="11"/>
  <c r="D801" i="5"/>
  <c r="F6" i="5"/>
  <c r="F1699" i="11"/>
  <c r="F1618" i="10"/>
  <c r="D1586" i="14"/>
  <c r="G1060" i="11"/>
  <c r="G1939" i="11"/>
  <c r="F2666" i="7"/>
  <c r="G71" i="5"/>
  <c r="G174" i="10"/>
  <c r="F634" i="5"/>
  <c r="E1522" i="7"/>
  <c r="E185" i="14"/>
  <c r="E852" i="14"/>
  <c r="G2882" i="7"/>
  <c r="D1511" i="5"/>
  <c r="D1497" i="5"/>
  <c r="G2002" i="7"/>
  <c r="D309" i="7"/>
  <c r="F864" i="13"/>
  <c r="G2106" i="5"/>
  <c r="F1702" i="13"/>
  <c r="D124" i="5"/>
  <c r="D1643" i="5"/>
  <c r="F1769" i="14"/>
  <c r="D407" i="14"/>
  <c r="D1871" i="5"/>
  <c r="F2219" i="7"/>
  <c r="E207" i="14"/>
  <c r="G157" i="14"/>
  <c r="F1996" i="11"/>
  <c r="G2617" i="7"/>
  <c r="E892" i="10"/>
  <c r="F620" i="14"/>
  <c r="D1936" i="11"/>
  <c r="D2343" i="11"/>
  <c r="G1188" i="14"/>
  <c r="D1955" i="10"/>
  <c r="F2100" i="5"/>
  <c r="D322" i="11"/>
  <c r="F1492" i="14"/>
  <c r="E1625" i="5"/>
  <c r="E661" i="5"/>
  <c r="E1596" i="11"/>
  <c r="G1283" i="11"/>
  <c r="D1347" i="11"/>
  <c r="G97" i="5"/>
  <c r="E1972" i="11"/>
  <c r="E2874" i="7"/>
  <c r="F294" i="7"/>
  <c r="D1725" i="5"/>
  <c r="F642" i="5"/>
  <c r="F1592" i="5"/>
  <c r="F479" i="7"/>
  <c r="G76" i="5"/>
  <c r="G1452" i="10"/>
  <c r="G542" i="14"/>
  <c r="G1601" i="11"/>
  <c r="E2732" i="7"/>
  <c r="E2161" i="5"/>
  <c r="G301" i="5"/>
  <c r="D1470" i="7"/>
  <c r="D1135" i="5"/>
  <c r="F77" i="11"/>
  <c r="F1679" i="14"/>
  <c r="F351" i="5"/>
  <c r="D3159" i="7"/>
  <c r="F1259" i="14"/>
  <c r="D1352" i="5"/>
  <c r="F363" i="11"/>
  <c r="G116" i="11"/>
  <c r="D2708" i="7"/>
  <c r="D1566" i="7"/>
  <c r="G1087" i="11"/>
  <c r="D2826" i="7"/>
  <c r="F320" i="14"/>
  <c r="G2412" i="11"/>
  <c r="D1541" i="5"/>
  <c r="F1314" i="5"/>
  <c r="D874" i="14"/>
  <c r="F316" i="14"/>
  <c r="D1063" i="5"/>
  <c r="G1495" i="14"/>
  <c r="F1510" i="5"/>
  <c r="G914" i="10"/>
  <c r="F1623" i="11"/>
  <c r="F9" i="11"/>
  <c r="F3016" i="7"/>
  <c r="G1946" i="14"/>
  <c r="F845" i="11"/>
  <c r="D1963" i="10"/>
  <c r="F138" i="11"/>
  <c r="E1238" i="5"/>
  <c r="F1883" i="14"/>
  <c r="E97" i="10"/>
  <c r="E1064" i="5"/>
  <c r="G3475" i="7"/>
  <c r="D1170" i="10"/>
  <c r="F299" i="5"/>
  <c r="E1093" i="11"/>
  <c r="D274" i="7"/>
  <c r="D1001" i="5"/>
  <c r="D87" i="11"/>
  <c r="E2063" i="10"/>
  <c r="D303" i="7"/>
  <c r="E3405" i="7"/>
  <c r="D2217" i="7"/>
  <c r="G2739" i="7"/>
  <c r="E98" i="7"/>
  <c r="E696" i="14"/>
  <c r="G1214" i="13"/>
  <c r="G1598" i="7"/>
  <c r="E1934" i="7"/>
  <c r="G1176" i="14"/>
  <c r="G2158" i="11"/>
  <c r="F1881" i="5"/>
  <c r="D1797" i="14"/>
  <c r="F1327" i="5"/>
  <c r="G816" i="5"/>
  <c r="D161" i="11"/>
  <c r="F2110" i="10"/>
  <c r="E1029" i="5"/>
  <c r="F1622" i="14"/>
  <c r="E1322" i="7"/>
  <c r="E2800" i="7"/>
  <c r="E2300" i="11"/>
  <c r="D1780" i="11"/>
  <c r="F2316" i="10"/>
  <c r="G80" i="5"/>
  <c r="G1788" i="11"/>
  <c r="F1331" i="13"/>
  <c r="E2427" i="7"/>
  <c r="F1009" i="11"/>
  <c r="G1945" i="14"/>
  <c r="D2190" i="5"/>
  <c r="E1829" i="14"/>
  <c r="E2966" i="7"/>
  <c r="G2342" i="7"/>
  <c r="D212" i="7"/>
  <c r="F229" i="11"/>
  <c r="D100" i="13"/>
  <c r="F2162" i="7"/>
  <c r="D1442" i="11"/>
  <c r="G1980" i="11"/>
  <c r="G1911" i="5"/>
  <c r="D1927" i="7"/>
  <c r="G1351" i="11"/>
  <c r="D1123" i="14"/>
  <c r="G2937" i="7"/>
  <c r="F218" i="5"/>
  <c r="E2192" i="11"/>
  <c r="G827" i="10"/>
  <c r="G2162" i="5"/>
  <c r="G2967" i="7"/>
  <c r="D1661" i="14"/>
  <c r="D236" i="14"/>
  <c r="D2371" i="7"/>
  <c r="D99" i="10"/>
  <c r="D1832" i="14"/>
  <c r="F1801" i="5"/>
  <c r="G186" i="5"/>
  <c r="F3181" i="7"/>
  <c r="G760" i="11"/>
  <c r="F3327" i="7"/>
  <c r="G527" i="14"/>
  <c r="F1969" i="10"/>
  <c r="E1395" i="11"/>
  <c r="E3183" i="7"/>
  <c r="G237" i="13"/>
  <c r="G251" i="11"/>
  <c r="D1427" i="7"/>
  <c r="F3123" i="7"/>
  <c r="D272" i="5"/>
  <c r="F1514" i="7"/>
  <c r="G1154" i="11"/>
  <c r="G912" i="13"/>
  <c r="G3072" i="7"/>
  <c r="E492" i="14"/>
  <c r="G1051" i="11"/>
  <c r="D546" i="11"/>
  <c r="F1970" i="7"/>
  <c r="F1613" i="14"/>
  <c r="F71" i="13"/>
  <c r="D1587" i="7"/>
  <c r="D2958" i="7"/>
  <c r="G2334" i="11"/>
  <c r="E424" i="14"/>
  <c r="G1916" i="7"/>
  <c r="F1809" i="5"/>
  <c r="E2664" i="7"/>
  <c r="G975" i="13"/>
  <c r="D381" i="5"/>
  <c r="G1502" i="5"/>
  <c r="F1527" i="5"/>
  <c r="G1055" i="14"/>
  <c r="F1647" i="10"/>
  <c r="D1866" i="14"/>
  <c r="F3473" i="7"/>
  <c r="G19" i="13"/>
  <c r="F155" i="11"/>
  <c r="D1491" i="5"/>
  <c r="F1554" i="7"/>
  <c r="F2334" i="10"/>
  <c r="G2171" i="5"/>
  <c r="D2339" i="11"/>
  <c r="F1927" i="14"/>
  <c r="D147" i="14"/>
  <c r="G1436" i="5"/>
  <c r="G1128" i="14"/>
  <c r="G833" i="11"/>
  <c r="F278" i="14"/>
  <c r="D651" i="5"/>
  <c r="G890" i="14"/>
  <c r="F2053" i="7"/>
  <c r="G860" i="11"/>
  <c r="E1111" i="5"/>
  <c r="G1059" i="5"/>
  <c r="G2363" i="11"/>
  <c r="F455" i="14"/>
  <c r="G1298" i="10"/>
  <c r="E239" i="14"/>
  <c r="F2200" i="11"/>
  <c r="E63" i="14"/>
  <c r="F770" i="11"/>
  <c r="F900" i="11"/>
  <c r="E303" i="14"/>
  <c r="G926" i="14"/>
  <c r="E2141" i="11"/>
  <c r="E403" i="14"/>
  <c r="F106" i="13"/>
  <c r="E182" i="11"/>
  <c r="F762" i="14"/>
  <c r="F616" i="5"/>
  <c r="G3285" i="7"/>
  <c r="E1811" i="5"/>
  <c r="F2309" i="10"/>
  <c r="F1348" i="5"/>
  <c r="F1902" i="7"/>
  <c r="F495" i="14"/>
  <c r="D819" i="5"/>
  <c r="D1355" i="5"/>
  <c r="G2191" i="11"/>
  <c r="G1899" i="14"/>
  <c r="G1426" i="7"/>
  <c r="E1405" i="7"/>
  <c r="E1776" i="11"/>
  <c r="D523" i="14"/>
  <c r="F736" i="11"/>
  <c r="G544" i="10"/>
  <c r="G1526" i="10"/>
  <c r="D240" i="11"/>
  <c r="D1269" i="14"/>
  <c r="G1795" i="13"/>
  <c r="E6" i="5"/>
  <c r="G1757" i="5"/>
  <c r="E714" i="5"/>
  <c r="E471" i="14"/>
  <c r="F1656" i="14"/>
  <c r="F2287" i="10"/>
  <c r="G1853" i="5"/>
  <c r="G2063" i="11"/>
  <c r="G1142" i="14"/>
  <c r="G1432" i="11"/>
  <c r="E192" i="11"/>
  <c r="D2304" i="10"/>
  <c r="F113" i="13"/>
  <c r="D60" i="14"/>
  <c r="D555" i="14"/>
  <c r="F1290" i="11"/>
  <c r="E151" i="13"/>
  <c r="F1471" i="14"/>
  <c r="D1000" i="10"/>
  <c r="F1236" i="14"/>
  <c r="F878" i="14"/>
  <c r="G1701" i="10"/>
  <c r="G114" i="10"/>
  <c r="D1521" i="11"/>
  <c r="F1337" i="5"/>
  <c r="F2260" i="5"/>
  <c r="F212" i="5"/>
  <c r="D2205" i="5"/>
  <c r="D1528" i="14"/>
  <c r="G1228" i="11"/>
  <c r="E977" i="11"/>
  <c r="D2484" i="7"/>
  <c r="E309" i="14"/>
  <c r="E426" i="14"/>
  <c r="E1561" i="5"/>
  <c r="E30" i="5"/>
  <c r="F3247" i="7"/>
  <c r="D1870" i="5"/>
  <c r="F1201" i="5"/>
  <c r="F1185" i="14"/>
  <c r="F75" i="14"/>
  <c r="F3409" i="7"/>
  <c r="G1357" i="7"/>
  <c r="G1111" i="11"/>
  <c r="D2018" i="7"/>
  <c r="F805" i="14"/>
  <c r="G2287" i="7"/>
  <c r="E1443" i="7"/>
  <c r="F1800" i="10"/>
  <c r="G1865" i="11"/>
  <c r="G2005" i="5"/>
  <c r="G1386" i="5"/>
  <c r="F2160" i="10"/>
  <c r="D1611" i="5"/>
  <c r="F34" i="11"/>
  <c r="D1946" i="11"/>
  <c r="G606" i="5"/>
  <c r="D1069" i="14"/>
  <c r="D200" i="7"/>
  <c r="F373" i="14"/>
  <c r="E489" i="7"/>
  <c r="D913" i="5"/>
  <c r="E1870" i="5"/>
  <c r="E992" i="5"/>
  <c r="F3493" i="7"/>
  <c r="E984" i="5"/>
  <c r="G414" i="11"/>
  <c r="G1480" i="5"/>
  <c r="D1928" i="14"/>
  <c r="G948" i="13"/>
  <c r="F2006" i="10"/>
  <c r="E77" i="11"/>
  <c r="D621" i="5"/>
  <c r="F1365" i="14"/>
  <c r="D804" i="13"/>
  <c r="G196" i="13"/>
  <c r="D2020" i="11"/>
  <c r="G782" i="14"/>
  <c r="E2102" i="10"/>
  <c r="E1577" i="5"/>
  <c r="F1869" i="11"/>
  <c r="D728" i="5"/>
  <c r="D1056" i="11"/>
  <c r="E1106" i="14"/>
  <c r="D2871" i="7"/>
  <c r="G3" i="11"/>
  <c r="D1928" i="11"/>
  <c r="D1509" i="5"/>
  <c r="E435" i="7"/>
  <c r="F271" i="10"/>
  <c r="D1675" i="10"/>
  <c r="G494" i="7"/>
  <c r="D297" i="11"/>
  <c r="E2220" i="11"/>
  <c r="G1839" i="5"/>
  <c r="E1319" i="5"/>
  <c r="D56" i="10"/>
  <c r="E1693" i="5"/>
  <c r="D760" i="11"/>
  <c r="E1714" i="14"/>
  <c r="F1428" i="13"/>
  <c r="E467" i="14"/>
  <c r="G1430" i="7"/>
  <c r="F1762" i="7"/>
  <c r="F1259" i="10"/>
  <c r="G317" i="5"/>
  <c r="D1012" i="11"/>
  <c r="E43" i="13"/>
  <c r="F1894" i="11"/>
  <c r="E1952" i="14"/>
  <c r="G1292" i="5"/>
  <c r="D1210" i="11"/>
  <c r="F140" i="7"/>
  <c r="G51" i="5"/>
  <c r="G402" i="14"/>
  <c r="G50" i="10"/>
  <c r="G2242" i="11"/>
  <c r="D628" i="10"/>
  <c r="D2118" i="5"/>
  <c r="F1865" i="7"/>
  <c r="G1418" i="14"/>
  <c r="D1410" i="14"/>
  <c r="G1595" i="14"/>
  <c r="D996" i="11"/>
  <c r="D2377" i="7"/>
  <c r="D1055" i="5"/>
  <c r="F1316" i="10"/>
  <c r="E1494" i="14"/>
  <c r="G1005" i="11"/>
  <c r="G855" i="5"/>
  <c r="D2877" i="7"/>
  <c r="E3030" i="7"/>
  <c r="G1831" i="11"/>
  <c r="G234" i="5"/>
  <c r="E1265" i="11"/>
  <c r="D647" i="10"/>
  <c r="G80" i="10"/>
  <c r="G720" i="5"/>
  <c r="G967" i="5"/>
  <c r="F44" i="10"/>
  <c r="E307" i="7"/>
  <c r="F899" i="11"/>
  <c r="G386" i="5"/>
  <c r="E93" i="13"/>
  <c r="G603" i="11"/>
  <c r="F2265" i="7"/>
  <c r="D701" i="14"/>
  <c r="G840" i="11"/>
  <c r="G358" i="14"/>
  <c r="D154" i="5"/>
  <c r="F2683" i="7"/>
  <c r="E1512" i="13"/>
  <c r="G2703" i="7"/>
  <c r="G21" i="10"/>
  <c r="D2906" i="7"/>
  <c r="F1465" i="11"/>
  <c r="D219" i="14"/>
  <c r="D1787" i="14"/>
  <c r="E1266" i="14"/>
  <c r="G184" i="5"/>
  <c r="F1559" i="13"/>
  <c r="D1792" i="13"/>
  <c r="F316" i="7"/>
  <c r="G3432" i="7"/>
  <c r="G1042" i="11"/>
  <c r="D2704" i="7"/>
  <c r="E2375" i="7"/>
  <c r="F528" i="14"/>
  <c r="G1547" i="5"/>
  <c r="F2064" i="5"/>
  <c r="D1800" i="5"/>
  <c r="F2133" i="11"/>
  <c r="D785" i="14"/>
  <c r="G1225" i="5"/>
  <c r="D1626" i="14"/>
  <c r="G757" i="14"/>
  <c r="G2897" i="7"/>
  <c r="D1005" i="14"/>
  <c r="F442" i="7"/>
  <c r="G2449" i="10"/>
  <c r="D1613" i="14"/>
  <c r="F1503" i="7"/>
  <c r="D1556" i="13"/>
  <c r="E3179" i="7"/>
  <c r="D1936" i="10"/>
  <c r="G239" i="13"/>
  <c r="F343" i="10"/>
  <c r="F39" i="13"/>
  <c r="E244" i="7"/>
  <c r="E1161" i="5"/>
  <c r="G2039" i="7"/>
  <c r="E1365" i="7"/>
  <c r="F997" i="11"/>
  <c r="D1789" i="14"/>
  <c r="E1841" i="7"/>
  <c r="F648" i="13"/>
  <c r="F1732" i="7"/>
  <c r="E517" i="5"/>
  <c r="D1396" i="14"/>
  <c r="F1925" i="11"/>
  <c r="D1277" i="11"/>
  <c r="D912" i="11"/>
  <c r="F2027" i="7"/>
  <c r="F227" i="11"/>
  <c r="F1160" i="5"/>
  <c r="D1666" i="10"/>
  <c r="E907" i="10"/>
  <c r="G1659" i="14"/>
  <c r="G256" i="14"/>
  <c r="E205" i="10"/>
  <c r="E1635" i="11"/>
  <c r="G1813" i="5"/>
  <c r="D2500" i="7"/>
  <c r="E1867" i="7"/>
  <c r="E2088" i="11"/>
  <c r="G323" i="7"/>
  <c r="F183" i="10"/>
  <c r="D1325" i="11"/>
  <c r="G1827" i="7"/>
  <c r="E2427" i="11"/>
  <c r="D2097" i="11"/>
  <c r="F1845" i="14"/>
  <c r="G2339" i="7"/>
  <c r="D137" i="13"/>
  <c r="F2830" i="7"/>
  <c r="G2237" i="11"/>
  <c r="F2968" i="7"/>
  <c r="F1571" i="5"/>
  <c r="G392" i="7"/>
  <c r="E659" i="5"/>
  <c r="D2303" i="10"/>
  <c r="D1556" i="14"/>
  <c r="G1372" i="5"/>
  <c r="E1354" i="14"/>
  <c r="D1913" i="14"/>
  <c r="E3448" i="7"/>
  <c r="E2176" i="5"/>
  <c r="E330" i="14"/>
  <c r="E1323" i="7"/>
  <c r="D239" i="13"/>
  <c r="D990" i="14"/>
  <c r="E959" i="5"/>
  <c r="D1593" i="7"/>
  <c r="G1258" i="5"/>
  <c r="F132" i="14"/>
  <c r="D236" i="10"/>
  <c r="F704" i="5"/>
  <c r="F1307" i="5"/>
  <c r="D1788" i="13"/>
  <c r="E8" i="7"/>
  <c r="E3289" i="7"/>
  <c r="F1886" i="7"/>
  <c r="E2459" i="7"/>
  <c r="F2169" i="7"/>
  <c r="D1076" i="13"/>
  <c r="D468" i="7"/>
  <c r="F1179" i="14"/>
  <c r="G1330" i="14"/>
  <c r="G170" i="14"/>
  <c r="E688" i="11"/>
  <c r="E672" i="10"/>
  <c r="G1391" i="7"/>
  <c r="F1596" i="5"/>
  <c r="F2755" i="7"/>
  <c r="E3127" i="7"/>
  <c r="E29" i="11"/>
  <c r="E1669" i="5"/>
  <c r="F2625" i="7"/>
  <c r="F87" i="14"/>
  <c r="F114" i="11"/>
  <c r="F845" i="5"/>
  <c r="E2357" i="7"/>
  <c r="F126" i="10"/>
  <c r="F1367" i="7"/>
  <c r="F746" i="10"/>
  <c r="F1835" i="5"/>
  <c r="F1011" i="5"/>
  <c r="E1602" i="11"/>
  <c r="D1377" i="5"/>
  <c r="E746" i="5"/>
  <c r="G1568" i="13"/>
  <c r="D2771" i="7"/>
  <c r="E1537" i="7"/>
  <c r="D1630" i="11"/>
  <c r="G1150" i="14"/>
  <c r="F1458" i="7"/>
  <c r="F1419" i="11"/>
  <c r="G2866" i="7"/>
  <c r="D143" i="10"/>
  <c r="E1322" i="13"/>
  <c r="E1801" i="10"/>
  <c r="E186" i="10"/>
  <c r="F1645" i="7"/>
  <c r="G1674" i="10"/>
  <c r="D390" i="7"/>
  <c r="E1275" i="11"/>
  <c r="G1340" i="11"/>
  <c r="E2646" i="7"/>
  <c r="F2512" i="7"/>
  <c r="F3264" i="7"/>
  <c r="G1940" i="5"/>
  <c r="G1072" i="14"/>
  <c r="D503" i="11"/>
  <c r="G1402" i="7"/>
  <c r="G737" i="5"/>
  <c r="G2040" i="5"/>
  <c r="D1441" i="14"/>
  <c r="G3478" i="7"/>
  <c r="G169" i="5"/>
  <c r="E826" i="5"/>
  <c r="F3177" i="7"/>
  <c r="G681" i="14"/>
  <c r="E2266" i="7"/>
  <c r="D943" i="14"/>
  <c r="G1592" i="10"/>
  <c r="G1378" i="7"/>
  <c r="F7" i="14"/>
  <c r="D1734" i="7"/>
  <c r="E1078" i="5"/>
  <c r="F273" i="7"/>
  <c r="G1304" i="11"/>
  <c r="D2665" i="7"/>
  <c r="F181" i="7"/>
  <c r="G1248" i="5"/>
  <c r="G1992" i="5"/>
  <c r="G1759" i="7"/>
  <c r="G1276" i="7"/>
  <c r="G1986" i="10"/>
  <c r="G1645" i="14"/>
  <c r="E193" i="7"/>
  <c r="G1339" i="11"/>
  <c r="D1965" i="7"/>
  <c r="F468" i="5"/>
  <c r="F1493" i="10"/>
  <c r="E976" i="11"/>
  <c r="F566" i="14"/>
  <c r="G1418" i="11"/>
  <c r="D1764" i="5"/>
  <c r="G492" i="7"/>
  <c r="G1978" i="5"/>
  <c r="G952" i="11"/>
  <c r="D1586" i="7"/>
  <c r="F2722" i="7"/>
  <c r="G873" i="14"/>
  <c r="F2119" i="11"/>
  <c r="F1450" i="14"/>
  <c r="E1710" i="10"/>
  <c r="F1089" i="14"/>
  <c r="G1175" i="11"/>
  <c r="F465" i="10"/>
  <c r="E845" i="11"/>
  <c r="D2294" i="10"/>
  <c r="G582" i="14"/>
  <c r="E931" i="11"/>
  <c r="G433" i="10"/>
  <c r="F2035" i="7"/>
  <c r="D1463" i="7"/>
  <c r="E900" i="11"/>
  <c r="F62" i="7"/>
  <c r="E2213" i="10"/>
  <c r="D814" i="13"/>
  <c r="D1902" i="5"/>
  <c r="E1083" i="5"/>
  <c r="G1053" i="10"/>
  <c r="E1123" i="5"/>
  <c r="E2198" i="5"/>
  <c r="G2792" i="7"/>
  <c r="E912" i="11"/>
  <c r="E35" i="13"/>
  <c r="D247" i="14"/>
  <c r="G3113" i="7"/>
  <c r="D1140" i="14"/>
  <c r="G2299" i="7"/>
  <c r="G359" i="14"/>
  <c r="E276" i="10"/>
  <c r="F1329" i="7"/>
  <c r="G231" i="7"/>
  <c r="G352" i="5"/>
  <c r="D54" i="14"/>
  <c r="D665" i="11"/>
  <c r="G518" i="13"/>
  <c r="G2220" i="5"/>
  <c r="D2208" i="10"/>
  <c r="E723" i="5"/>
  <c r="G120" i="14"/>
  <c r="D759" i="14"/>
  <c r="E2033" i="7"/>
  <c r="F2695" i="7"/>
  <c r="E1914" i="5"/>
  <c r="E984" i="14"/>
  <c r="F836" i="14"/>
  <c r="G180" i="11"/>
  <c r="G485" i="14"/>
  <c r="F1794" i="13"/>
  <c r="D1936" i="14"/>
  <c r="F2148" i="7"/>
  <c r="E3145" i="7"/>
  <c r="E1633" i="14"/>
  <c r="G1177" i="11"/>
  <c r="G1729" i="5"/>
  <c r="F82" i="10"/>
  <c r="F1566" i="7"/>
  <c r="E1164" i="14"/>
  <c r="F2436" i="7"/>
  <c r="D2351" i="10"/>
  <c r="D1892" i="7"/>
  <c r="D1501" i="10"/>
  <c r="E631" i="5"/>
  <c r="F1679" i="10"/>
  <c r="G402" i="7"/>
  <c r="D2158" i="5"/>
  <c r="D1953" i="5"/>
  <c r="E962" i="11"/>
  <c r="F949" i="5"/>
  <c r="D59" i="7"/>
  <c r="D554" i="11"/>
  <c r="E751" i="14"/>
  <c r="D194" i="13"/>
  <c r="G2086" i="7"/>
  <c r="D1378" i="5"/>
  <c r="D2346" i="7"/>
  <c r="D439" i="7"/>
  <c r="E1570" i="11"/>
  <c r="F2048" i="7"/>
  <c r="F1411" i="10"/>
  <c r="G328" i="5"/>
  <c r="G682" i="5"/>
  <c r="F250" i="5"/>
  <c r="E931" i="5"/>
  <c r="D3450" i="7"/>
  <c r="G1784" i="11"/>
  <c r="E2008" i="7"/>
  <c r="F142" i="5"/>
  <c r="E1153" i="10"/>
  <c r="D13" i="13"/>
  <c r="D598" i="5"/>
  <c r="D1846" i="5"/>
  <c r="F659" i="5"/>
  <c r="F1377" i="7"/>
  <c r="E1855" i="7"/>
  <c r="E488" i="5"/>
  <c r="D1534" i="13"/>
  <c r="D1175" i="14"/>
  <c r="E257" i="7"/>
  <c r="E1942" i="5"/>
  <c r="G1944" i="7"/>
  <c r="E99" i="5"/>
  <c r="E1624" i="5"/>
  <c r="F1352" i="7"/>
  <c r="E1643" i="5"/>
  <c r="G811" i="10"/>
  <c r="F684" i="5"/>
  <c r="E2155" i="5"/>
  <c r="G93" i="14"/>
  <c r="G146" i="11"/>
  <c r="G1197" i="5"/>
  <c r="G1059" i="14"/>
  <c r="F1308" i="11"/>
  <c r="G103" i="7"/>
  <c r="F1302" i="14"/>
  <c r="D1050" i="11"/>
  <c r="D1889" i="5"/>
  <c r="G2498" i="7"/>
  <c r="G646" i="14"/>
  <c r="E1458" i="5"/>
  <c r="F872" i="14"/>
  <c r="D1628" i="11"/>
  <c r="D164" i="13"/>
  <c r="D176" i="5"/>
  <c r="F1419" i="5"/>
  <c r="D125" i="13"/>
  <c r="G1017" i="14"/>
  <c r="F1793" i="14"/>
  <c r="E793" i="14"/>
  <c r="D646" i="14"/>
  <c r="D192" i="13"/>
  <c r="F1972" i="10"/>
  <c r="E1301" i="7"/>
  <c r="G1909" i="5"/>
  <c r="G1834" i="11"/>
  <c r="E1541" i="14"/>
  <c r="E1163" i="14"/>
  <c r="E124" i="11"/>
  <c r="D1738" i="7"/>
  <c r="D104" i="7"/>
  <c r="G795" i="5"/>
  <c r="E1873" i="5"/>
  <c r="F1983" i="7"/>
  <c r="D718" i="14"/>
  <c r="D1483" i="14"/>
  <c r="F69" i="11"/>
  <c r="G100" i="5"/>
  <c r="E3390" i="7"/>
  <c r="D3191" i="7"/>
  <c r="F2778" i="7"/>
  <c r="F470" i="7"/>
  <c r="F2112" i="5"/>
  <c r="D338" i="10"/>
  <c r="D1004" i="10"/>
  <c r="F755" i="11"/>
  <c r="D493" i="5"/>
  <c r="D503" i="10"/>
  <c r="D681" i="11"/>
  <c r="G210" i="13"/>
  <c r="E3052" i="7"/>
  <c r="E2049" i="11"/>
  <c r="F2294" i="5"/>
  <c r="D1004" i="14"/>
  <c r="D348" i="7"/>
  <c r="D481" i="7"/>
  <c r="G915" i="14"/>
  <c r="E1177" i="5"/>
  <c r="F953" i="13"/>
  <c r="F623" i="14"/>
  <c r="F579" i="14"/>
  <c r="F371" i="14"/>
  <c r="D501" i="14"/>
  <c r="G1961" i="7"/>
  <c r="D1765" i="14"/>
  <c r="G112" i="11"/>
  <c r="G3398" i="7"/>
  <c r="G577" i="5"/>
  <c r="G659" i="10"/>
  <c r="E1367" i="14"/>
  <c r="D1267" i="14"/>
  <c r="D2262" i="5"/>
  <c r="D1026" i="5"/>
  <c r="G1459" i="10"/>
  <c r="E1065" i="11"/>
  <c r="G543" i="14"/>
  <c r="D2084" i="7"/>
  <c r="F2686" i="7"/>
  <c r="E1757" i="11"/>
  <c r="F1220" i="14"/>
  <c r="F1621" i="14"/>
  <c r="F879" i="14"/>
  <c r="G1875" i="11"/>
  <c r="F822" i="5"/>
  <c r="G1110" i="5"/>
  <c r="D1764" i="11"/>
  <c r="E2301" i="7"/>
  <c r="F497" i="14"/>
  <c r="E1653" i="14"/>
  <c r="F2456" i="10"/>
  <c r="F618" i="5"/>
  <c r="E3431" i="7"/>
  <c r="F23" i="5"/>
  <c r="E2057" i="5"/>
  <c r="D210" i="7"/>
  <c r="G1527" i="7"/>
  <c r="D2062" i="7"/>
  <c r="F303" i="14"/>
  <c r="G789" i="14"/>
  <c r="E463" i="5"/>
  <c r="F1581" i="6"/>
  <c r="D1745" i="10"/>
  <c r="D969" i="5"/>
  <c r="E2971" i="7"/>
  <c r="E952" i="5"/>
  <c r="G3322" i="7"/>
  <c r="G2140" i="10"/>
  <c r="D1046" i="5"/>
  <c r="F1161" i="11"/>
  <c r="D711" i="14"/>
  <c r="F1635" i="5"/>
  <c r="G3084" i="7"/>
  <c r="G1733" i="5"/>
  <c r="F2140" i="5"/>
  <c r="D580" i="5"/>
  <c r="E451" i="6"/>
  <c r="G1351" i="7"/>
  <c r="D366" i="5"/>
  <c r="D2037" i="7"/>
  <c r="D231" i="13"/>
  <c r="D94" i="14"/>
  <c r="E480" i="11"/>
  <c r="D1529" i="11"/>
  <c r="F1248" i="11"/>
  <c r="G955" i="14"/>
  <c r="E1750" i="14"/>
  <c r="G1869" i="10"/>
  <c r="E485" i="14"/>
  <c r="F1557" i="10"/>
  <c r="E2418" i="11"/>
  <c r="E13" i="11"/>
  <c r="G1224" i="5"/>
  <c r="F1716" i="5"/>
  <c r="G110" i="13"/>
  <c r="D789" i="5"/>
  <c r="E786" i="11"/>
  <c r="E22" i="7"/>
  <c r="F1186" i="5"/>
  <c r="G155" i="5"/>
  <c r="E136" i="13"/>
  <c r="D153" i="10"/>
  <c r="D550" i="14"/>
  <c r="G721" i="5"/>
  <c r="D233" i="13"/>
  <c r="G705" i="14"/>
  <c r="E604" i="5"/>
  <c r="E2782" i="7"/>
  <c r="D3351" i="7"/>
  <c r="F2629" i="7"/>
  <c r="G465" i="5"/>
  <c r="F878" i="11"/>
  <c r="G43" i="13"/>
  <c r="F434" i="7"/>
  <c r="G1622" i="10"/>
  <c r="D739" i="14"/>
  <c r="G1512" i="7"/>
  <c r="G1398" i="7"/>
  <c r="E1090" i="10"/>
  <c r="D1925" i="14"/>
  <c r="E1964" i="7"/>
  <c r="G1342" i="5"/>
  <c r="E57" i="10"/>
  <c r="G1708" i="14"/>
  <c r="G326" i="5"/>
  <c r="E1089" i="5"/>
  <c r="F862" i="5"/>
  <c r="E3344" i="7"/>
  <c r="F1759" i="14"/>
  <c r="F2725" i="7"/>
  <c r="D1968" i="5"/>
  <c r="F1229" i="11"/>
  <c r="F445" i="5"/>
  <c r="F3424" i="7"/>
  <c r="E1427" i="7"/>
  <c r="G1579" i="11"/>
  <c r="F1543" i="7"/>
  <c r="D1832" i="5"/>
  <c r="E1605" i="10"/>
  <c r="G1572" i="7"/>
  <c r="D245" i="14"/>
  <c r="E1308" i="5"/>
  <c r="G1549" i="14"/>
  <c r="D1384" i="14"/>
  <c r="G1964" i="5"/>
  <c r="G1908" i="7"/>
  <c r="D337" i="5"/>
  <c r="G348" i="14"/>
  <c r="E3348" i="7"/>
  <c r="E2503" i="7"/>
  <c r="F479" i="14"/>
  <c r="D1665" i="7"/>
  <c r="D1715" i="11"/>
  <c r="F1032" i="5"/>
  <c r="F1461" i="11"/>
  <c r="E1327" i="14"/>
  <c r="D63" i="14"/>
  <c r="G3013" i="7"/>
  <c r="F2677" i="7"/>
  <c r="F1265" i="11"/>
  <c r="D3" i="5"/>
  <c r="D1311" i="11"/>
  <c r="E485" i="5"/>
  <c r="E1133" i="5"/>
  <c r="G380" i="11"/>
  <c r="D3016" i="7"/>
  <c r="G743" i="14"/>
  <c r="E1655" i="14"/>
  <c r="F133" i="11"/>
  <c r="F1551" i="7"/>
  <c r="E1517" i="5"/>
  <c r="G342" i="7"/>
  <c r="E778" i="5"/>
  <c r="D1327" i="11"/>
  <c r="E1962" i="11"/>
  <c r="E3322" i="7"/>
  <c r="F1895" i="14"/>
  <c r="G1726" i="7"/>
  <c r="D2139" i="5"/>
  <c r="E1311" i="5"/>
  <c r="D1544" i="11"/>
  <c r="D1827" i="14"/>
  <c r="D2389" i="10"/>
  <c r="D1861" i="5"/>
  <c r="F1429" i="5"/>
  <c r="G3423" i="7"/>
  <c r="E57" i="11"/>
  <c r="D427" i="5"/>
  <c r="F1733" i="13"/>
  <c r="F397" i="5"/>
  <c r="D455" i="7"/>
  <c r="F2070" i="11"/>
  <c r="D802" i="14"/>
  <c r="D419" i="14"/>
  <c r="G575" i="14"/>
  <c r="G594" i="14"/>
  <c r="E91" i="13"/>
  <c r="D639" i="11"/>
  <c r="G45" i="11"/>
  <c r="E1825" i="11"/>
  <c r="D512" i="14"/>
  <c r="F7" i="10"/>
  <c r="E2346" i="11"/>
  <c r="E1563" i="5"/>
  <c r="F2245" i="7"/>
  <c r="D1722" i="14"/>
  <c r="F1802" i="10"/>
  <c r="G1023" i="11"/>
  <c r="D1974" i="11"/>
  <c r="E1104" i="14"/>
  <c r="F1709" i="5"/>
  <c r="G2979" i="7"/>
  <c r="F115" i="14"/>
  <c r="E439" i="11"/>
  <c r="D894" i="5"/>
  <c r="D1146" i="5"/>
  <c r="F1894" i="5"/>
  <c r="E1763" i="14"/>
  <c r="D2300" i="11"/>
  <c r="D1253" i="11"/>
  <c r="G2379" i="11"/>
  <c r="E1366" i="11"/>
  <c r="G193" i="5"/>
  <c r="F2113" i="7"/>
  <c r="E2240" i="11"/>
  <c r="G120" i="13"/>
  <c r="G583" i="14"/>
  <c r="F1119" i="5"/>
  <c r="E1081" i="14"/>
  <c r="F2178" i="7"/>
  <c r="D1146" i="14"/>
  <c r="D247" i="7"/>
  <c r="E70" i="10"/>
  <c r="G1353" i="10"/>
  <c r="E306" i="7"/>
  <c r="E1915" i="10"/>
  <c r="G56" i="13"/>
  <c r="F1902" i="5"/>
  <c r="E1871" i="14"/>
  <c r="E1839" i="10"/>
  <c r="E303" i="5"/>
  <c r="D610" i="10"/>
  <c r="E5" i="13"/>
  <c r="D187" i="10"/>
  <c r="F2020" i="10"/>
  <c r="D2140" i="7"/>
  <c r="E797" i="5"/>
  <c r="E1572" i="5"/>
  <c r="D2099" i="10"/>
  <c r="E495" i="14"/>
  <c r="D2108" i="11"/>
  <c r="D435" i="14"/>
  <c r="F2627" i="7"/>
  <c r="E808" i="11"/>
  <c r="F1790" i="11"/>
  <c r="E1989" i="5"/>
  <c r="D810" i="14"/>
  <c r="F854" i="11"/>
  <c r="F371" i="11"/>
  <c r="F2100" i="11"/>
  <c r="F71" i="10"/>
  <c r="F1070" i="5"/>
  <c r="F1998" i="5"/>
  <c r="E777" i="5"/>
  <c r="G418" i="5"/>
  <c r="D469" i="7"/>
  <c r="F845" i="14"/>
  <c r="E239" i="11"/>
  <c r="D20" i="7"/>
  <c r="F1983" i="5"/>
  <c r="F382" i="11"/>
  <c r="E2111" i="7"/>
  <c r="F2008" i="10"/>
  <c r="E1473" i="7"/>
  <c r="F1984" i="11"/>
  <c r="E3170" i="7"/>
  <c r="F1557" i="13"/>
  <c r="F3109" i="7"/>
  <c r="F3497" i="7"/>
  <c r="D114" i="13"/>
  <c r="D903" i="5"/>
  <c r="E1782" i="14"/>
  <c r="F231" i="13"/>
  <c r="E1364" i="7"/>
  <c r="D1393" i="14"/>
  <c r="G1428" i="14"/>
  <c r="G1950" i="10"/>
  <c r="D90" i="7"/>
  <c r="F1704" i="5"/>
  <c r="G2955" i="7"/>
  <c r="E1799" i="14"/>
  <c r="F782" i="5"/>
  <c r="D363" i="10"/>
  <c r="G1492" i="14"/>
  <c r="D641" i="5"/>
  <c r="D1208" i="10"/>
  <c r="F3366" i="7"/>
  <c r="G2029" i="7"/>
  <c r="F1479" i="11"/>
  <c r="D2231" i="10"/>
  <c r="D1635" i="7"/>
  <c r="D2162" i="11"/>
  <c r="G1206" i="5"/>
  <c r="D140" i="5"/>
  <c r="E569" i="14"/>
  <c r="D488" i="13"/>
  <c r="D1384" i="11"/>
  <c r="F1316" i="11"/>
  <c r="D2202" i="11"/>
  <c r="G201" i="10"/>
  <c r="F1585" i="11"/>
  <c r="E657" i="5"/>
  <c r="G1489" i="14"/>
  <c r="D203" i="13"/>
  <c r="F1706" i="14"/>
  <c r="F2691" i="7"/>
  <c r="D2402" i="7"/>
  <c r="D1130" i="11"/>
  <c r="D447" i="14"/>
  <c r="E324" i="11"/>
  <c r="D1718" i="7"/>
  <c r="D1419" i="11"/>
  <c r="F2317" i="10"/>
  <c r="D375" i="14"/>
  <c r="G1760" i="11"/>
  <c r="D854" i="13"/>
  <c r="F1727" i="5"/>
  <c r="E2361" i="7"/>
  <c r="F128" i="13"/>
  <c r="E1473" i="14"/>
  <c r="G1153" i="14"/>
  <c r="F1146" i="11"/>
  <c r="E1359" i="13"/>
  <c r="G1064" i="14"/>
  <c r="G986" i="10"/>
  <c r="F1271" i="5"/>
  <c r="F1082" i="5"/>
  <c r="D3211" i="7"/>
  <c r="D1955" i="5"/>
  <c r="F2364" i="10"/>
  <c r="F1295" i="14"/>
  <c r="G1192" i="10"/>
  <c r="E64" i="10"/>
  <c r="G1762" i="7"/>
  <c r="E1279" i="11"/>
  <c r="G80" i="11"/>
  <c r="G1412" i="11"/>
  <c r="D1573" i="11"/>
  <c r="G2591" i="7"/>
  <c r="G2240" i="11"/>
  <c r="E630" i="13"/>
  <c r="D2091" i="7"/>
  <c r="G2075" i="7"/>
  <c r="G309" i="7"/>
  <c r="D593" i="5"/>
  <c r="E1006" i="14"/>
  <c r="G77" i="13"/>
  <c r="F2532" i="7"/>
  <c r="D329" i="5"/>
  <c r="G74" i="10"/>
  <c r="E1401" i="5"/>
  <c r="E626" i="5"/>
  <c r="E180" i="10"/>
  <c r="G1331" i="5"/>
  <c r="F2883" i="7"/>
  <c r="F444" i="5"/>
  <c r="F428" i="11"/>
  <c r="F1989" i="14"/>
  <c r="F1763" i="11"/>
  <c r="E2877" i="7"/>
  <c r="E2968" i="7"/>
  <c r="F3313" i="7"/>
  <c r="D2211" i="5"/>
  <c r="E1263" i="11"/>
  <c r="F484" i="7"/>
  <c r="E1447" i="14"/>
  <c r="D1753" i="5"/>
  <c r="E46" i="13"/>
  <c r="G724" i="14"/>
  <c r="D1336" i="7"/>
  <c r="E166" i="7"/>
  <c r="G1594" i="5"/>
  <c r="G2074" i="10"/>
  <c r="G280" i="14"/>
  <c r="F275" i="14"/>
  <c r="F2183" i="5"/>
  <c r="E1429" i="5"/>
  <c r="D967" i="14"/>
  <c r="F2127" i="10"/>
  <c r="G3391" i="7"/>
  <c r="F1117" i="14"/>
  <c r="F685" i="14"/>
  <c r="D1458" i="7"/>
  <c r="F2125" i="5"/>
  <c r="E1970" i="5"/>
  <c r="E2992" i="7"/>
  <c r="G1682" i="14"/>
  <c r="D991" i="14"/>
  <c r="F2869" i="7"/>
  <c r="D67" i="14"/>
  <c r="G2397" i="7"/>
  <c r="G634" i="13"/>
  <c r="F499" i="5"/>
  <c r="G3112" i="7"/>
  <c r="E197" i="14"/>
  <c r="G1691" i="11"/>
  <c r="F257" i="14"/>
  <c r="D2099" i="11"/>
  <c r="E539" i="14"/>
  <c r="D353" i="7"/>
  <c r="G435" i="5"/>
  <c r="E1109" i="11"/>
  <c r="G248" i="5"/>
  <c r="E1454" i="11"/>
  <c r="D1659" i="10"/>
  <c r="D2640" i="7"/>
  <c r="F1499" i="7"/>
  <c r="E898" i="5"/>
  <c r="D31" i="14"/>
  <c r="D2266" i="5"/>
  <c r="E1056" i="14"/>
  <c r="F1444" i="7"/>
  <c r="E98" i="13"/>
  <c r="D545" i="5"/>
  <c r="G1874" i="14"/>
  <c r="D294" i="5"/>
  <c r="G1905" i="5"/>
  <c r="D1641" i="7"/>
  <c r="D45" i="7"/>
  <c r="G1319" i="7"/>
  <c r="E927" i="5"/>
  <c r="G1304" i="5"/>
  <c r="G3282" i="7"/>
  <c r="D3338" i="7"/>
  <c r="D2154" i="5"/>
  <c r="F2303" i="11"/>
  <c r="E1884" i="7"/>
  <c r="E1501" i="13"/>
  <c r="F1972" i="7"/>
  <c r="E1277" i="7"/>
  <c r="D2331" i="11"/>
  <c r="F2018" i="5"/>
  <c r="D1888" i="5"/>
  <c r="E3263" i="7"/>
  <c r="E1069" i="10"/>
  <c r="D984" i="5"/>
  <c r="D334" i="11"/>
  <c r="G952" i="14"/>
  <c r="E1136" i="14"/>
  <c r="F1695" i="14"/>
  <c r="G2667" i="7"/>
  <c r="E210" i="11"/>
  <c r="E1790" i="11"/>
  <c r="D1737" i="14"/>
  <c r="E1959" i="14"/>
  <c r="E885" i="5"/>
  <c r="D3204" i="7"/>
  <c r="G190" i="10"/>
  <c r="F1553" i="5"/>
  <c r="D802" i="13"/>
  <c r="F161" i="7"/>
  <c r="F1985" i="7"/>
  <c r="F1135" i="5"/>
  <c r="G2525" i="7"/>
  <c r="G712" i="11"/>
  <c r="F2818" i="7"/>
  <c r="D602" i="14"/>
  <c r="G1399" i="11"/>
  <c r="E1002" i="14"/>
  <c r="D1246" i="11"/>
  <c r="F1576" i="7"/>
  <c r="F2429" i="11"/>
  <c r="G360" i="7"/>
  <c r="G2018" i="11"/>
  <c r="D434" i="11"/>
  <c r="G1096" i="11"/>
  <c r="G111" i="11"/>
  <c r="D2035" i="5"/>
  <c r="E383" i="11"/>
  <c r="G2115" i="5"/>
  <c r="E1981" i="14"/>
  <c r="G438" i="11"/>
  <c r="D1625" i="11"/>
  <c r="G2960" i="7"/>
  <c r="D295" i="11"/>
  <c r="E1061" i="14"/>
  <c r="G1808" i="5"/>
  <c r="D2572" i="7"/>
  <c r="G2047" i="7"/>
  <c r="D533" i="14"/>
  <c r="F1765" i="14"/>
  <c r="G949" i="13"/>
  <c r="G1307" i="7"/>
  <c r="D605" i="14"/>
  <c r="F704" i="14"/>
  <c r="G1776" i="14"/>
  <c r="G130" i="10"/>
  <c r="E2062" i="10"/>
  <c r="E1508" i="11"/>
  <c r="F3488" i="7"/>
  <c r="F239" i="13"/>
  <c r="F13" i="14"/>
  <c r="G694" i="14"/>
  <c r="G1276" i="14"/>
  <c r="D526" i="5"/>
  <c r="D1042" i="10"/>
  <c r="E841" i="5"/>
  <c r="D1206" i="5"/>
  <c r="G1905" i="14"/>
  <c r="G477" i="5"/>
  <c r="D1030" i="14"/>
  <c r="E8" i="10"/>
  <c r="D1934" i="5"/>
  <c r="D2897" i="7"/>
  <c r="G763" i="11"/>
  <c r="F188" i="5"/>
  <c r="F1309" i="7"/>
  <c r="E566" i="10"/>
  <c r="D739" i="10"/>
  <c r="F1123" i="5"/>
  <c r="F2861" i="7"/>
  <c r="F3061" i="7"/>
  <c r="E99" i="7"/>
  <c r="E1138" i="5"/>
  <c r="G63" i="10"/>
  <c r="F1899" i="5"/>
  <c r="E24" i="5"/>
  <c r="E1804" i="11"/>
  <c r="F1657" i="11"/>
  <c r="G1440" i="7"/>
  <c r="D1019" i="5"/>
  <c r="F1202" i="10"/>
  <c r="D682" i="14"/>
  <c r="E3429" i="7"/>
  <c r="E1729" i="14"/>
  <c r="F631" i="5"/>
  <c r="D1266" i="11"/>
  <c r="F454" i="5"/>
  <c r="D85" i="13"/>
  <c r="G891" i="10"/>
  <c r="F191" i="7"/>
  <c r="F1446" i="5"/>
  <c r="F1568" i="10"/>
  <c r="G811" i="13"/>
  <c r="G2888" i="7"/>
  <c r="D1807" i="5"/>
  <c r="F366" i="5"/>
  <c r="E648" i="5"/>
  <c r="F186" i="5"/>
  <c r="D181" i="11"/>
  <c r="D977" i="10"/>
  <c r="F149" i="13"/>
  <c r="D2973" i="7"/>
  <c r="E1646" i="5"/>
  <c r="E660" i="11"/>
  <c r="G744" i="14"/>
  <c r="D19" i="11"/>
  <c r="D1583" i="14"/>
  <c r="E2156" i="11"/>
  <c r="G1805" i="11"/>
  <c r="D1902" i="7"/>
  <c r="D287" i="14"/>
  <c r="D1733" i="5"/>
  <c r="D2602" i="7"/>
  <c r="G313" i="7"/>
  <c r="E576" i="5"/>
  <c r="E514" i="14"/>
  <c r="F1127" i="5"/>
  <c r="G419" i="7"/>
  <c r="D1448" i="7"/>
  <c r="E526" i="14"/>
  <c r="F133" i="13"/>
  <c r="G96" i="10"/>
  <c r="F2780" i="7"/>
  <c r="G1770" i="14"/>
  <c r="D1754" i="14"/>
  <c r="E1500" i="7"/>
  <c r="E3209" i="7"/>
  <c r="D67" i="7"/>
  <c r="D2065" i="10"/>
  <c r="D143" i="11"/>
  <c r="D1300" i="5"/>
  <c r="F1124" i="10"/>
  <c r="E1281" i="14"/>
  <c r="D835" i="10"/>
  <c r="D171" i="13"/>
  <c r="E1826" i="11"/>
  <c r="G423" i="5"/>
  <c r="G1235" i="11"/>
  <c r="E2420" i="10"/>
  <c r="G1592" i="7"/>
  <c r="F2109" i="11"/>
  <c r="F2074" i="5"/>
  <c r="E1268" i="14"/>
  <c r="F2374" i="11"/>
  <c r="D1954" i="11"/>
  <c r="E3490" i="7"/>
  <c r="G1732" i="14"/>
  <c r="F2369" i="11"/>
  <c r="E3397" i="7"/>
  <c r="D2312" i="7"/>
  <c r="E2044" i="7"/>
  <c r="D2358" i="11"/>
  <c r="D776" i="11"/>
  <c r="F361" i="10"/>
  <c r="E831" i="14"/>
  <c r="G196" i="5"/>
  <c r="D1448" i="5"/>
  <c r="E2285" i="5"/>
  <c r="D2158" i="10"/>
  <c r="D777" i="14"/>
  <c r="E975" i="14"/>
  <c r="D2002" i="7"/>
  <c r="G1463" i="10"/>
  <c r="D1927" i="14"/>
  <c r="F1457" i="14"/>
  <c r="G689" i="10"/>
  <c r="E2204" i="5"/>
  <c r="E2201" i="10"/>
  <c r="E1934" i="14"/>
  <c r="F1919" i="11"/>
  <c r="E114" i="13"/>
  <c r="G1597" i="7"/>
  <c r="D1026" i="10"/>
  <c r="G2014" i="7"/>
  <c r="E1917" i="11"/>
  <c r="D29" i="7"/>
  <c r="D747" i="5"/>
  <c r="D692" i="10"/>
  <c r="F2060" i="5"/>
  <c r="F16" i="14"/>
  <c r="F121" i="5"/>
  <c r="E752" i="11"/>
  <c r="E1460" i="7"/>
  <c r="G43" i="10"/>
  <c r="F2178" i="5"/>
  <c r="E2246" i="5"/>
  <c r="E116" i="13"/>
  <c r="E910" i="5"/>
  <c r="G482" i="14"/>
  <c r="D917" i="10"/>
  <c r="F1760" i="14"/>
  <c r="G2471" i="7"/>
  <c r="F2698" i="7"/>
  <c r="G1422" i="7"/>
  <c r="G2093" i="11"/>
  <c r="E2176" i="11"/>
  <c r="E1909" i="7"/>
  <c r="D1452" i="11"/>
  <c r="D1287" i="14"/>
  <c r="D1091" i="11"/>
  <c r="E2369" i="10"/>
  <c r="F797" i="14"/>
  <c r="G2556" i="7"/>
  <c r="D321" i="11"/>
  <c r="D2246" i="5"/>
  <c r="D1311" i="14"/>
  <c r="D1582" i="11"/>
  <c r="E2164" i="11"/>
  <c r="F780" i="14"/>
  <c r="G436" i="11"/>
  <c r="G3409" i="7"/>
  <c r="D1440" i="5"/>
  <c r="E681" i="11"/>
  <c r="E1809" i="14"/>
  <c r="F1289" i="7"/>
  <c r="D2286" i="11"/>
  <c r="G393" i="14"/>
  <c r="G1260" i="7"/>
  <c r="D2219" i="7"/>
  <c r="D195" i="10"/>
  <c r="E160" i="14"/>
  <c r="G1793" i="13"/>
  <c r="G2388" i="10"/>
  <c r="G2398" i="11"/>
  <c r="F1591" i="7"/>
  <c r="G1425" i="11"/>
  <c r="D1259" i="5"/>
  <c r="D805" i="11"/>
  <c r="F1251" i="10"/>
  <c r="D2737" i="7"/>
  <c r="F1622" i="5"/>
  <c r="E1372" i="10"/>
  <c r="F210" i="14"/>
  <c r="D2066" i="7"/>
  <c r="G1903" i="10"/>
  <c r="D3264" i="7"/>
  <c r="E861" i="11"/>
  <c r="G385" i="14"/>
  <c r="E1360" i="11"/>
  <c r="F785" i="11"/>
  <c r="E1631" i="11"/>
  <c r="F1541" i="11"/>
  <c r="F706" i="11"/>
  <c r="D714" i="5"/>
  <c r="D2263" i="11"/>
  <c r="G1246" i="5"/>
  <c r="E1716" i="13"/>
  <c r="G399" i="11"/>
  <c r="F2401" i="10"/>
  <c r="G1657" i="13"/>
  <c r="D1865" i="7"/>
  <c r="D618" i="11"/>
  <c r="D1283" i="5"/>
  <c r="E376" i="5"/>
  <c r="G1815" i="7"/>
  <c r="G1971" i="7"/>
  <c r="G2743" i="7"/>
  <c r="F174" i="11"/>
  <c r="E1600" i="14"/>
  <c r="G582" i="5"/>
  <c r="F1951" i="11"/>
  <c r="G1857" i="7"/>
  <c r="D865" i="14"/>
  <c r="G1628" i="14"/>
  <c r="E1285" i="5"/>
  <c r="D2349" i="11"/>
  <c r="F398" i="11"/>
  <c r="E3242" i="7"/>
  <c r="D656" i="10"/>
  <c r="F1609" i="11"/>
  <c r="D201" i="5"/>
  <c r="E3320" i="7"/>
  <c r="G618" i="5"/>
  <c r="G1387" i="5"/>
  <c r="E346" i="7"/>
  <c r="D1772" i="5"/>
  <c r="G2017" i="10"/>
  <c r="D858" i="14"/>
  <c r="E86" i="11"/>
  <c r="D1483" i="7"/>
  <c r="D1765" i="5"/>
  <c r="D2265" i="11"/>
  <c r="D1626" i="13"/>
  <c r="F1397" i="14"/>
  <c r="G1032" i="14"/>
  <c r="F228" i="13"/>
  <c r="G2362" i="7"/>
  <c r="G433" i="13"/>
  <c r="E193" i="13"/>
  <c r="D549" i="14"/>
  <c r="E3323" i="7"/>
  <c r="G3430" i="7"/>
  <c r="G1777" i="11"/>
  <c r="D305" i="11"/>
  <c r="F247" i="7"/>
  <c r="E727" i="5"/>
  <c r="D3394" i="7"/>
  <c r="D72" i="10"/>
  <c r="D1323" i="11"/>
  <c r="F1284" i="10"/>
  <c r="D2037" i="5"/>
  <c r="F415" i="5"/>
  <c r="F195" i="14"/>
  <c r="E2089" i="10"/>
  <c r="F941" i="14"/>
  <c r="D1681" i="5"/>
  <c r="G36" i="11"/>
  <c r="D1599" i="10"/>
  <c r="F473" i="7"/>
  <c r="F2430" i="11"/>
  <c r="E1718" i="14"/>
  <c r="F1223" i="11"/>
  <c r="E2184" i="10"/>
  <c r="E1778" i="13"/>
  <c r="E1563" i="14"/>
  <c r="E1635" i="5"/>
  <c r="G3443" i="7"/>
  <c r="D1964" i="10"/>
  <c r="G422" i="7"/>
  <c r="D1069" i="5"/>
  <c r="G2107" i="7"/>
  <c r="E172" i="13"/>
  <c r="E1951" i="11"/>
  <c r="D2574" i="7"/>
  <c r="F285" i="7"/>
  <c r="E301" i="7"/>
  <c r="G1831" i="7"/>
  <c r="E1389" i="14"/>
  <c r="G177" i="11"/>
  <c r="D1288" i="14"/>
  <c r="D1436" i="5"/>
  <c r="F108" i="13"/>
  <c r="E1778" i="7"/>
  <c r="D1507" i="14"/>
  <c r="E1483" i="10"/>
  <c r="G1847" i="14"/>
  <c r="E1219" i="13"/>
  <c r="D447" i="13"/>
  <c r="G1614" i="10"/>
  <c r="G538" i="11"/>
  <c r="F3483" i="7"/>
  <c r="G1724" i="14"/>
  <c r="D2948" i="7"/>
  <c r="E922" i="5"/>
  <c r="G38" i="5"/>
  <c r="G130" i="11"/>
  <c r="G2788" i="7"/>
  <c r="F1982" i="7"/>
  <c r="E435" i="10"/>
  <c r="D221" i="11"/>
  <c r="E2212" i="5"/>
  <c r="G1368" i="10"/>
  <c r="F1374" i="11"/>
  <c r="G2398" i="10"/>
  <c r="G2288" i="5"/>
  <c r="F1670" i="14"/>
  <c r="F773" i="14"/>
  <c r="F2665" i="7"/>
  <c r="E1223" i="10"/>
  <c r="D869" i="11"/>
  <c r="G2246" i="11"/>
  <c r="G240" i="10"/>
  <c r="D2227" i="7"/>
  <c r="E1519" i="7"/>
  <c r="F97" i="13"/>
  <c r="G1662" i="10"/>
  <c r="F1852" i="11"/>
  <c r="G778" i="10"/>
  <c r="F3273" i="7"/>
  <c r="F302" i="7"/>
  <c r="G1961" i="5"/>
  <c r="G1524" i="11"/>
  <c r="G1541" i="7"/>
  <c r="D1488" i="5"/>
  <c r="F233" i="14"/>
  <c r="F766" i="11"/>
  <c r="D1813" i="5"/>
  <c r="F1661" i="5"/>
  <c r="D1831" i="14"/>
  <c r="E3233" i="7"/>
  <c r="G403" i="14"/>
  <c r="D1884" i="11"/>
  <c r="E1175" i="14"/>
  <c r="F1442" i="7"/>
  <c r="D1565" i="5"/>
  <c r="F3069" i="7"/>
  <c r="G1545" i="5"/>
  <c r="G1219" i="14"/>
  <c r="G2921" i="7"/>
  <c r="G1536" i="14"/>
  <c r="D2101" i="7"/>
  <c r="D955" i="14"/>
  <c r="D1603" i="14"/>
  <c r="F610" i="5"/>
  <c r="E2026" i="5"/>
  <c r="E1143" i="11"/>
  <c r="G396" i="7"/>
  <c r="D1275" i="13"/>
  <c r="G599" i="14"/>
  <c r="D257" i="5"/>
  <c r="G59" i="7"/>
  <c r="E844" i="14"/>
  <c r="F2142" i="7"/>
  <c r="E1816" i="11"/>
  <c r="G1865" i="5"/>
  <c r="F358" i="5"/>
  <c r="E270" i="10"/>
  <c r="D215" i="13"/>
  <c r="D175" i="7"/>
  <c r="G1207" i="5"/>
  <c r="D2236" i="11"/>
  <c r="E1488" i="14"/>
  <c r="E1006" i="11"/>
  <c r="D332" i="7"/>
  <c r="E1754" i="14"/>
  <c r="F130" i="14"/>
  <c r="D203" i="7"/>
  <c r="E705" i="13"/>
  <c r="D2427" i="11"/>
  <c r="E1715" i="5"/>
  <c r="D1571" i="14"/>
  <c r="F387" i="5"/>
  <c r="E1138" i="11"/>
  <c r="G1259" i="5"/>
  <c r="D771" i="5"/>
  <c r="F1588" i="7"/>
  <c r="F1673" i="10"/>
  <c r="E157" i="13"/>
  <c r="D2007" i="11"/>
  <c r="D790" i="11"/>
  <c r="E566" i="14"/>
  <c r="F1755" i="7"/>
  <c r="G2062" i="7"/>
  <c r="E608" i="5"/>
  <c r="E828" i="5"/>
  <c r="G3166" i="7"/>
  <c r="D292" i="14"/>
  <c r="F635" i="10"/>
  <c r="D1102" i="10"/>
  <c r="F1182" i="5"/>
  <c r="F1618" i="7"/>
  <c r="G954" i="13"/>
  <c r="E1880" i="11"/>
  <c r="G1197" i="11"/>
  <c r="E440" i="5"/>
  <c r="F160" i="13"/>
  <c r="F394" i="5"/>
  <c r="E1112" i="5"/>
  <c r="F347" i="14"/>
  <c r="E1372" i="5"/>
  <c r="D37" i="10"/>
  <c r="G157" i="10"/>
  <c r="D1821" i="5"/>
  <c r="E1462" i="7"/>
  <c r="E241" i="13"/>
  <c r="D1674" i="7"/>
  <c r="E1674" i="11"/>
  <c r="F1176" i="14"/>
  <c r="G2945" i="7"/>
  <c r="E2282" i="7"/>
  <c r="E1719" i="7"/>
  <c r="G140" i="13"/>
  <c r="D128" i="5"/>
  <c r="D212" i="14"/>
  <c r="D1406" i="14"/>
  <c r="F1350" i="10"/>
  <c r="G39" i="11"/>
  <c r="D7" i="13"/>
  <c r="G2025" i="10"/>
  <c r="D2480" i="7"/>
  <c r="E55" i="5"/>
  <c r="G141" i="10"/>
  <c r="F2744" i="7"/>
  <c r="D342" i="10"/>
  <c r="G159" i="14"/>
  <c r="E693" i="5"/>
  <c r="D1315" i="11"/>
  <c r="F2247" i="7"/>
  <c r="D2522" i="7"/>
  <c r="G3143" i="7"/>
  <c r="E1655" i="11"/>
  <c r="G2264" i="7"/>
  <c r="E1537" i="5"/>
  <c r="F1680" i="10"/>
  <c r="F3" i="10"/>
  <c r="G1795" i="11"/>
  <c r="D2383" i="7"/>
  <c r="E1747" i="14"/>
  <c r="E144" i="7"/>
  <c r="D2134" i="10"/>
  <c r="D637" i="13"/>
  <c r="G10" i="5"/>
  <c r="D1620" i="14"/>
  <c r="F306" i="5"/>
  <c r="F2013" i="7"/>
  <c r="G531" i="14"/>
  <c r="G1592" i="11"/>
  <c r="E2282" i="10"/>
  <c r="E222" i="10"/>
  <c r="E35" i="14"/>
  <c r="G1983" i="14"/>
  <c r="E487" i="5"/>
  <c r="D2164" i="7"/>
  <c r="D2740" i="7"/>
  <c r="E425" i="11"/>
  <c r="G2111" i="5"/>
  <c r="D223" i="11"/>
  <c r="E1799" i="5"/>
  <c r="E2476" i="7"/>
  <c r="D845" i="11"/>
  <c r="F10" i="7"/>
  <c r="E2488" i="7"/>
  <c r="D1574" i="14"/>
  <c r="E2371" i="7"/>
  <c r="E197" i="7"/>
  <c r="G892" i="14"/>
  <c r="D745" i="5"/>
  <c r="E2073" i="7"/>
  <c r="G94" i="10"/>
  <c r="G1488" i="7"/>
  <c r="D2541" i="7"/>
  <c r="E1482" i="14"/>
  <c r="F2398" i="10"/>
  <c r="E3128" i="7"/>
  <c r="D536" i="5"/>
  <c r="E181" i="10"/>
  <c r="D603" i="5"/>
  <c r="F230" i="5"/>
  <c r="G1154" i="14"/>
  <c r="D813" i="14"/>
  <c r="G1355" i="14"/>
  <c r="F1700" i="11"/>
  <c r="F1325" i="7"/>
  <c r="D17" i="5"/>
  <c r="E2051" i="11"/>
  <c r="G235" i="13"/>
  <c r="G1297" i="7"/>
  <c r="F1005" i="5"/>
  <c r="G1456" i="14"/>
  <c r="F226" i="13"/>
  <c r="G17" i="13"/>
  <c r="F2348" i="11"/>
  <c r="E1401" i="14"/>
  <c r="D493" i="14"/>
  <c r="E1570" i="14"/>
  <c r="D348" i="14"/>
  <c r="F315" i="7"/>
  <c r="D2056" i="11"/>
  <c r="D780" i="5"/>
  <c r="E3470" i="7"/>
  <c r="E2371" i="11"/>
  <c r="F871" i="5"/>
  <c r="G489" i="10"/>
  <c r="F2051" i="10"/>
  <c r="G1588" i="10"/>
  <c r="F1457" i="11"/>
  <c r="D1253" i="13"/>
  <c r="F3145" i="7"/>
  <c r="E2134" i="5"/>
  <c r="E1661" i="5"/>
  <c r="F746" i="11"/>
  <c r="F2071" i="10"/>
  <c r="G1680" i="5"/>
  <c r="F1629" i="7"/>
  <c r="E1538" i="7"/>
  <c r="F1791" i="14"/>
  <c r="G1346" i="14"/>
  <c r="G1932" i="11"/>
  <c r="G495" i="7"/>
  <c r="G1615" i="5"/>
  <c r="D1992" i="11"/>
  <c r="G966" i="5"/>
  <c r="D362" i="14"/>
  <c r="D2373" i="7"/>
  <c r="G1092" i="14"/>
  <c r="D140" i="13"/>
  <c r="D403" i="7"/>
  <c r="D286" i="7"/>
  <c r="E832" i="5"/>
  <c r="G122" i="7"/>
  <c r="D1611" i="11"/>
  <c r="E2437" i="11"/>
  <c r="E7" i="5"/>
  <c r="D1448" i="14"/>
  <c r="D72" i="11"/>
  <c r="F2054" i="10"/>
  <c r="E2403" i="7"/>
  <c r="G1941" i="7"/>
  <c r="G107" i="13"/>
  <c r="E164" i="7"/>
  <c r="F1932" i="11"/>
  <c r="G701" i="11"/>
  <c r="F602" i="5"/>
  <c r="E99" i="14"/>
  <c r="D1824" i="11"/>
  <c r="E1007" i="5"/>
  <c r="F1689" i="7"/>
  <c r="E1149" i="14"/>
  <c r="D473" i="5"/>
  <c r="G1935" i="11"/>
  <c r="D3452" i="7"/>
  <c r="G1933" i="14"/>
  <c r="D168" i="13"/>
  <c r="G1236" i="10"/>
  <c r="E1286" i="11"/>
  <c r="G126" i="14"/>
  <c r="D755" i="11"/>
  <c r="F995" i="5"/>
  <c r="E1565" i="14"/>
  <c r="E1210" i="14"/>
  <c r="G2237" i="5"/>
  <c r="E1550" i="10"/>
  <c r="E1932" i="10"/>
  <c r="G2389" i="11"/>
  <c r="F33" i="5"/>
  <c r="G1125" i="11"/>
  <c r="E1261" i="11"/>
  <c r="G1730" i="14"/>
  <c r="E2107" i="7"/>
  <c r="F1925" i="5"/>
  <c r="E2722" i="7"/>
  <c r="E2812" i="7"/>
  <c r="D778" i="14"/>
  <c r="G2610" i="7"/>
  <c r="F546" i="14"/>
  <c r="F1373" i="14"/>
  <c r="D2848" i="7"/>
  <c r="F1266" i="14"/>
  <c r="D477" i="14"/>
  <c r="D1448" i="11"/>
  <c r="F1993" i="5"/>
  <c r="G1342" i="7"/>
  <c r="F1634" i="13"/>
  <c r="G610" i="5"/>
  <c r="E1522" i="14"/>
  <c r="G704" i="11"/>
  <c r="G1163" i="11"/>
  <c r="F1430" i="11"/>
  <c r="F656" i="5"/>
  <c r="E780" i="11"/>
  <c r="F755" i="10"/>
  <c r="F2450" i="7"/>
  <c r="E1463" i="7"/>
  <c r="D1495" i="7"/>
  <c r="G1153" i="5"/>
  <c r="D5" i="14"/>
  <c r="F193" i="10"/>
  <c r="E88" i="13"/>
  <c r="D1205" i="5"/>
  <c r="E1696" i="11"/>
  <c r="F557" i="10"/>
  <c r="G185" i="11"/>
  <c r="D1274" i="13"/>
  <c r="G1657" i="10"/>
  <c r="F481" i="13"/>
  <c r="F1661" i="14"/>
  <c r="E497" i="5"/>
  <c r="F674" i="5"/>
  <c r="D277" i="14"/>
  <c r="E1892" i="5"/>
  <c r="G33" i="14"/>
  <c r="G1498" i="5"/>
  <c r="F1331" i="14"/>
  <c r="F666" i="14"/>
  <c r="G3111" i="7"/>
  <c r="G1676" i="5"/>
  <c r="F621" i="5"/>
  <c r="G437" i="11"/>
  <c r="F425" i="10"/>
  <c r="D140" i="7"/>
  <c r="F213" i="5"/>
  <c r="E2318" i="7"/>
  <c r="D321" i="5"/>
  <c r="D1426" i="7"/>
  <c r="E1222" i="11"/>
  <c r="E1334" i="11"/>
  <c r="F474" i="5"/>
  <c r="G1972" i="7"/>
  <c r="D2645" i="7"/>
  <c r="D835" i="5"/>
  <c r="D1623" i="11"/>
  <c r="E469" i="5"/>
  <c r="D57" i="13"/>
  <c r="E986" i="5"/>
  <c r="E2070" i="11"/>
  <c r="E2020" i="10"/>
  <c r="F3022" i="7"/>
  <c r="G3491" i="7"/>
  <c r="F431" i="7"/>
  <c r="E2068" i="11"/>
  <c r="G773" i="5"/>
  <c r="D1121" i="14"/>
  <c r="E1941" i="10"/>
  <c r="E2014" i="11"/>
  <c r="E1327" i="5"/>
  <c r="D1938" i="14"/>
  <c r="F2939" i="7"/>
  <c r="E717" i="11"/>
  <c r="F1018" i="14"/>
  <c r="F1762" i="11"/>
  <c r="G940" i="10"/>
  <c r="E745" i="10"/>
  <c r="G1436" i="13"/>
  <c r="D785" i="5"/>
  <c r="G1044" i="11"/>
  <c r="E240" i="14"/>
  <c r="E1618" i="14"/>
  <c r="G833" i="5"/>
  <c r="F1492" i="13"/>
  <c r="F894" i="5"/>
  <c r="F1811" i="11"/>
  <c r="G1363" i="5"/>
  <c r="E107" i="10"/>
  <c r="E3270" i="7"/>
  <c r="E441" i="7"/>
  <c r="G567" i="14"/>
  <c r="E1374" i="11"/>
  <c r="G391" i="5"/>
  <c r="D84" i="14"/>
  <c r="F1256" i="5"/>
  <c r="D2240" i="10"/>
  <c r="F382" i="13"/>
  <c r="F1937" i="5"/>
  <c r="G434" i="5"/>
  <c r="G2009" i="11"/>
  <c r="G1422" i="5"/>
  <c r="G1000" i="11"/>
  <c r="E584" i="14"/>
  <c r="F1494" i="11"/>
  <c r="D1489" i="11"/>
  <c r="D1428" i="11"/>
  <c r="F92" i="5"/>
  <c r="G3167" i="7"/>
  <c r="G2351" i="10"/>
  <c r="E181" i="13"/>
  <c r="G2265" i="5"/>
  <c r="G96" i="11"/>
  <c r="F1730" i="14"/>
  <c r="G1015" i="14"/>
  <c r="F553" i="11"/>
  <c r="D1076" i="14"/>
  <c r="F515" i="5"/>
  <c r="E2643" i="7"/>
  <c r="F2928" i="7"/>
  <c r="G1838" i="7"/>
  <c r="G1767" i="11"/>
  <c r="F846" i="13"/>
  <c r="F498" i="13"/>
  <c r="E3466" i="7"/>
  <c r="E1464" i="5"/>
  <c r="D83" i="13"/>
  <c r="F2191" i="5"/>
  <c r="E1853" i="10"/>
  <c r="D960" i="5"/>
  <c r="D924" i="11"/>
  <c r="E502" i="11"/>
  <c r="F714" i="11"/>
  <c r="E2151" i="7"/>
  <c r="E1368" i="5"/>
  <c r="G587" i="14"/>
  <c r="G2686" i="7"/>
  <c r="F805" i="10"/>
  <c r="D2160" i="5"/>
  <c r="E457" i="14"/>
  <c r="F1939" i="14"/>
  <c r="F1612" i="10"/>
  <c r="E1663" i="11"/>
  <c r="D150" i="7"/>
  <c r="D1627" i="14"/>
  <c r="E456" i="5"/>
  <c r="G1831" i="14"/>
  <c r="F1757" i="14"/>
  <c r="F1092" i="5"/>
  <c r="F3193" i="7"/>
  <c r="E620" i="11"/>
  <c r="D2081" i="5"/>
  <c r="G2493" i="7"/>
  <c r="E1505" i="5"/>
  <c r="D327" i="7"/>
  <c r="E1014" i="5"/>
  <c r="D2636" i="7"/>
  <c r="E557" i="5"/>
  <c r="E1435" i="7"/>
  <c r="F223" i="14"/>
  <c r="F1194" i="11"/>
  <c r="E198" i="10"/>
  <c r="G651" i="10"/>
  <c r="G1479" i="7"/>
  <c r="G2121" i="11"/>
  <c r="E1058" i="13"/>
  <c r="G1464" i="5"/>
  <c r="G638" i="11"/>
  <c r="F526" i="10"/>
  <c r="G1788" i="14"/>
  <c r="E1591" i="10"/>
  <c r="D1533" i="5"/>
  <c r="E1600" i="11"/>
  <c r="E1392" i="10"/>
  <c r="D1887" i="11"/>
  <c r="E257" i="5"/>
  <c r="E1370" i="10"/>
  <c r="F3027" i="7"/>
  <c r="F1292" i="11"/>
  <c r="G2119" i="10"/>
  <c r="F2881" i="7"/>
  <c r="D1375" i="14"/>
  <c r="E996" i="14"/>
  <c r="F266" i="14"/>
  <c r="G1691" i="14"/>
  <c r="E1312" i="11"/>
  <c r="G2891" i="7"/>
  <c r="G731" i="5"/>
  <c r="E172" i="11"/>
  <c r="D1414" i="7"/>
  <c r="D494" i="7"/>
  <c r="F232" i="14"/>
  <c r="D1729" i="5"/>
  <c r="G2003" i="11"/>
  <c r="E3388" i="7"/>
  <c r="F368" i="7"/>
  <c r="E242" i="7"/>
  <c r="E1987" i="7"/>
  <c r="E725" i="14"/>
  <c r="G186" i="7"/>
  <c r="G1631" i="14"/>
  <c r="G413" i="14"/>
  <c r="D3066" i="7"/>
  <c r="D455" i="5"/>
  <c r="E1018" i="10"/>
  <c r="F2004" i="5"/>
  <c r="E440" i="7"/>
  <c r="D1136" i="14"/>
  <c r="D1357" i="13"/>
  <c r="D2438" i="11"/>
  <c r="E1144" i="14"/>
  <c r="G255" i="7"/>
  <c r="D57" i="11"/>
  <c r="E172" i="7"/>
  <c r="G3238" i="7"/>
  <c r="D1614" i="5"/>
  <c r="E97" i="14"/>
  <c r="D987" i="10"/>
  <c r="F2639" i="7"/>
  <c r="G1581" i="7"/>
  <c r="D1671" i="7"/>
  <c r="D2156" i="5"/>
  <c r="G425" i="14"/>
  <c r="G1424" i="13"/>
  <c r="D676" i="11"/>
  <c r="F132" i="5"/>
  <c r="E1452" i="14"/>
  <c r="F1136" i="11"/>
  <c r="F2259" i="5"/>
  <c r="G1758" i="14"/>
  <c r="D1012" i="14"/>
  <c r="E2177" i="11"/>
  <c r="D246" i="7"/>
  <c r="E153" i="13"/>
  <c r="G1835" i="14"/>
  <c r="E1236" i="14"/>
  <c r="F1522" i="7"/>
  <c r="D632" i="14"/>
  <c r="G80" i="13"/>
  <c r="F25" i="13"/>
  <c r="E950" i="14"/>
  <c r="D211" i="10"/>
  <c r="G2212" i="7"/>
  <c r="D981" i="14"/>
  <c r="D129" i="13"/>
  <c r="F1980" i="14"/>
  <c r="D644" i="11"/>
  <c r="G1313" i="10"/>
  <c r="E3249" i="7"/>
  <c r="E1731" i="14"/>
  <c r="G337" i="11"/>
  <c r="F1694" i="7"/>
  <c r="D2324" i="7"/>
  <c r="D2141" i="11"/>
  <c r="E2250" i="5"/>
  <c r="F1424" i="14"/>
  <c r="G1772" i="14"/>
  <c r="F1325" i="14"/>
  <c r="D655" i="11"/>
  <c r="F622" i="11"/>
  <c r="D1338" i="14"/>
  <c r="G903" i="14"/>
  <c r="G2006" i="5"/>
  <c r="F84" i="13"/>
  <c r="G2285" i="11"/>
  <c r="D549" i="5"/>
  <c r="G966" i="14"/>
  <c r="E1747" i="5"/>
  <c r="F404" i="14"/>
  <c r="E3123" i="7"/>
  <c r="D1531" i="11"/>
  <c r="G2226" i="11"/>
  <c r="G852" i="5"/>
  <c r="D321" i="10"/>
  <c r="F1922" i="10"/>
  <c r="D2235" i="7"/>
  <c r="D885" i="14"/>
  <c r="F1240" i="5"/>
  <c r="G1798" i="5"/>
  <c r="D1279" i="5"/>
  <c r="F1769" i="11"/>
  <c r="F330" i="7"/>
  <c r="F1999" i="7"/>
  <c r="G772" i="11"/>
  <c r="E488" i="11"/>
  <c r="E2932" i="7"/>
  <c r="F531" i="5"/>
  <c r="E1947" i="14"/>
  <c r="E1654" i="13"/>
  <c r="F739" i="10"/>
  <c r="F1945" i="10"/>
  <c r="F701" i="5"/>
  <c r="D1662" i="14"/>
  <c r="D3170" i="7"/>
  <c r="D1198" i="11"/>
  <c r="D164" i="5"/>
  <c r="F65" i="5"/>
  <c r="D793" i="10"/>
  <c r="G490" i="11"/>
  <c r="E2296" i="5"/>
  <c r="E688" i="14"/>
  <c r="D1366" i="10"/>
  <c r="F1859" i="5"/>
  <c r="E3203" i="7"/>
  <c r="F698" i="5"/>
  <c r="D3217" i="7"/>
  <c r="F1499" i="11"/>
  <c r="E1760" i="7"/>
  <c r="F2901" i="7"/>
  <c r="D924" i="5"/>
  <c r="D398" i="11"/>
  <c r="G8" i="10"/>
  <c r="G659" i="11"/>
  <c r="G1731" i="14"/>
  <c r="F64" i="10"/>
  <c r="E1132" i="5"/>
  <c r="G1656" i="7"/>
  <c r="G641" i="10"/>
  <c r="E1765" i="11"/>
  <c r="G2368" i="7"/>
  <c r="D580" i="10"/>
  <c r="D1066" i="5"/>
  <c r="E1747" i="13"/>
  <c r="G2035" i="7"/>
  <c r="D1278" i="10"/>
  <c r="G1332" i="5"/>
  <c r="F883" i="5"/>
  <c r="E288" i="7"/>
  <c r="F404" i="5"/>
  <c r="F2009" i="10"/>
  <c r="F1034" i="14"/>
  <c r="G59" i="11"/>
  <c r="E1442" i="7"/>
  <c r="G1218" i="14"/>
  <c r="D1432" i="7"/>
  <c r="F1753" i="7"/>
  <c r="F181" i="13"/>
  <c r="F1500" i="7"/>
  <c r="G773" i="10"/>
  <c r="E1278" i="13"/>
  <c r="F1846" i="10"/>
  <c r="F1692" i="7"/>
  <c r="D177" i="7"/>
  <c r="F3492" i="7"/>
  <c r="G169" i="7"/>
  <c r="F1297" i="7"/>
  <c r="E1163" i="10"/>
  <c r="G1444" i="7"/>
  <c r="G449" i="11"/>
  <c r="D216" i="5"/>
  <c r="E238" i="7"/>
  <c r="E1595" i="13"/>
  <c r="E1823" i="5"/>
  <c r="D1253" i="5"/>
  <c r="F865" i="14"/>
  <c r="E2154" i="11"/>
  <c r="G1541" i="5"/>
  <c r="F376" i="5"/>
  <c r="G1033" i="11"/>
  <c r="D693" i="10"/>
  <c r="F1226" i="10"/>
  <c r="F1910" i="5"/>
  <c r="F2311" i="10"/>
  <c r="E1681" i="14"/>
  <c r="E1716" i="5"/>
  <c r="G2476" i="7"/>
  <c r="F2657" i="7"/>
  <c r="G726" i="14"/>
  <c r="F284" i="7"/>
  <c r="D1836" i="10"/>
  <c r="G1464" i="13"/>
  <c r="E1053" i="13"/>
  <c r="G1728" i="7"/>
  <c r="E727" i="11"/>
  <c r="E1731" i="5"/>
  <c r="E13" i="5"/>
  <c r="F311" i="7"/>
  <c r="F129" i="10"/>
  <c r="F1848" i="10"/>
  <c r="F1357" i="14"/>
  <c r="D996" i="10"/>
  <c r="D16" i="5"/>
  <c r="D2266" i="11"/>
  <c r="G1261" i="14"/>
  <c r="D99" i="14"/>
  <c r="G1782" i="7"/>
  <c r="E691" i="11"/>
  <c r="E124" i="13"/>
  <c r="F880" i="5"/>
  <c r="E59" i="5"/>
  <c r="F1244" i="11"/>
  <c r="E68" i="10"/>
  <c r="G137" i="13"/>
  <c r="F1319" i="11"/>
  <c r="G3189" i="7"/>
  <c r="E1752" i="5"/>
  <c r="D2868" i="7"/>
  <c r="E2054" i="10"/>
  <c r="G2325" i="10"/>
  <c r="G1619" i="7"/>
  <c r="G3132" i="7"/>
  <c r="G2275" i="11"/>
  <c r="E1387" i="11"/>
  <c r="E1151" i="14"/>
  <c r="E1520" i="5"/>
  <c r="D1544" i="7"/>
  <c r="D1723" i="5"/>
  <c r="F1527" i="14"/>
  <c r="G432" i="14"/>
  <c r="D824" i="10"/>
  <c r="D1555" i="11"/>
  <c r="E1614" i="5"/>
  <c r="E857" i="10"/>
  <c r="D319" i="7"/>
  <c r="G1827" i="11"/>
  <c r="D2002" i="11"/>
  <c r="F2446" i="7"/>
  <c r="G776" i="11"/>
  <c r="D666" i="5"/>
  <c r="E493" i="5"/>
  <c r="G759" i="5"/>
  <c r="F1370" i="7"/>
  <c r="F1513" i="11"/>
  <c r="D1575" i="13"/>
  <c r="E3182" i="7"/>
  <c r="E2846" i="7"/>
  <c r="E1753" i="10"/>
  <c r="F3020" i="7"/>
  <c r="D1906" i="14"/>
  <c r="G95" i="14"/>
  <c r="E1381" i="10"/>
  <c r="F292" i="5"/>
  <c r="G298" i="5"/>
  <c r="E2098" i="5"/>
  <c r="D326" i="11"/>
  <c r="F611" i="14"/>
  <c r="D1967" i="10"/>
  <c r="F345" i="14"/>
  <c r="E1780" i="14"/>
  <c r="G3251" i="7"/>
  <c r="G2954" i="7"/>
  <c r="D1368" i="14"/>
  <c r="G3360" i="7"/>
  <c r="D854" i="10"/>
  <c r="D957" i="5"/>
  <c r="F869" i="10"/>
  <c r="D1352" i="11"/>
  <c r="E1513" i="11"/>
  <c r="D661" i="5"/>
  <c r="F954" i="5"/>
  <c r="D1830" i="14"/>
  <c r="E133" i="7"/>
  <c r="D1294" i="11"/>
  <c r="E2055" i="11"/>
  <c r="E796" i="14"/>
  <c r="E835" i="10"/>
  <c r="D2573" i="7"/>
  <c r="E137" i="11"/>
  <c r="F1350" i="11"/>
  <c r="G3227" i="7"/>
  <c r="F1694" i="14"/>
  <c r="D633" i="14"/>
  <c r="D3345" i="7"/>
  <c r="G1520" i="5"/>
  <c r="G1481" i="7"/>
  <c r="E28" i="5"/>
  <c r="E618" i="5"/>
  <c r="G1419" i="5"/>
  <c r="G1656" i="5"/>
  <c r="F8" i="14"/>
  <c r="E1973" i="14"/>
  <c r="E455" i="7"/>
  <c r="G1654" i="11"/>
  <c r="E214" i="11"/>
  <c r="G991" i="10"/>
  <c r="F174" i="14"/>
  <c r="G817" i="5"/>
  <c r="E71" i="11"/>
  <c r="F1919" i="10"/>
  <c r="G1117" i="14"/>
  <c r="G2290" i="11"/>
  <c r="D1719" i="13"/>
  <c r="F745" i="14"/>
  <c r="F3365" i="7"/>
  <c r="D1108" i="5"/>
  <c r="E1482" i="7"/>
  <c r="G605" i="10"/>
  <c r="E2061" i="10"/>
  <c r="G1546" i="7"/>
  <c r="F668" i="14"/>
  <c r="E2705" i="7"/>
  <c r="G1472" i="14"/>
  <c r="D58" i="5"/>
  <c r="D2904" i="7"/>
  <c r="F3092" i="7"/>
  <c r="E2374" i="11"/>
  <c r="D2068" i="11"/>
  <c r="D1378" i="14"/>
  <c r="F1523" i="13"/>
  <c r="D1711" i="7"/>
  <c r="G1587" i="11"/>
  <c r="E146" i="10"/>
  <c r="F1478" i="7"/>
  <c r="D1815" i="5"/>
  <c r="G2705" i="7"/>
  <c r="E1527" i="11"/>
  <c r="E393" i="5"/>
  <c r="F2082" i="7"/>
  <c r="D2499" i="7"/>
  <c r="G179" i="14"/>
  <c r="E1384" i="5"/>
  <c r="E134" i="5"/>
  <c r="E2222" i="11"/>
  <c r="G609" i="11"/>
  <c r="E1907" i="7"/>
  <c r="E1059" i="14"/>
  <c r="F1097" i="5"/>
  <c r="E1756" i="7"/>
  <c r="D469" i="5"/>
  <c r="D1577" i="5"/>
  <c r="F398" i="14"/>
  <c r="G1851" i="11"/>
  <c r="G1781" i="14"/>
  <c r="E1338" i="5"/>
  <c r="F1707" i="10"/>
  <c r="F2336" i="11"/>
  <c r="F1169" i="10"/>
  <c r="D1828" i="10"/>
  <c r="G768" i="13"/>
  <c r="D2294" i="7"/>
  <c r="G1071" i="14"/>
  <c r="F807" i="11"/>
  <c r="E1189" i="10"/>
  <c r="G5" i="7"/>
  <c r="F1537" i="13"/>
  <c r="E1241" i="5"/>
  <c r="E1914" i="14"/>
  <c r="G1948" i="5"/>
  <c r="G2003" i="5"/>
  <c r="E1385" i="11"/>
  <c r="G2896" i="7"/>
  <c r="F729" i="10"/>
  <c r="E2442" i="7"/>
  <c r="E204" i="14"/>
  <c r="D1713" i="7"/>
  <c r="E1816" i="5"/>
  <c r="E1797" i="7"/>
  <c r="D283" i="14"/>
  <c r="E1129" i="11"/>
  <c r="G1668" i="14"/>
  <c r="F1080" i="5"/>
  <c r="E167" i="5"/>
  <c r="D1361" i="7"/>
  <c r="F1328" i="14"/>
  <c r="G902" i="10"/>
  <c r="G946" i="5"/>
  <c r="G1767" i="13"/>
  <c r="G1052" i="14"/>
  <c r="G1437" i="7"/>
  <c r="D2005" i="7"/>
  <c r="D787" i="14"/>
  <c r="E2000" i="7"/>
  <c r="G883" i="5"/>
  <c r="E1897" i="14"/>
  <c r="G1538" i="5"/>
  <c r="D317" i="7"/>
  <c r="E2206" i="7"/>
  <c r="E1314" i="14"/>
  <c r="F3007" i="7"/>
  <c r="F851" i="14"/>
  <c r="G3258" i="7"/>
  <c r="E1372" i="7"/>
  <c r="D2235" i="5"/>
  <c r="F1097" i="11"/>
  <c r="E1568" i="5"/>
  <c r="D1506" i="11"/>
  <c r="D1652" i="14"/>
  <c r="E2525" i="7"/>
  <c r="E25" i="10"/>
  <c r="E2929" i="7"/>
  <c r="F2016" i="10"/>
  <c r="G2144" i="5"/>
  <c r="E2218" i="7"/>
  <c r="G3330" i="7"/>
  <c r="G180" i="7"/>
  <c r="D1989" i="14"/>
  <c r="G3087" i="7"/>
  <c r="F166" i="14"/>
  <c r="G773" i="14"/>
  <c r="E91" i="11"/>
  <c r="E1561" i="7"/>
  <c r="G3053" i="7"/>
  <c r="D773" i="14"/>
  <c r="G2197" i="5"/>
  <c r="E1836" i="7"/>
  <c r="F2088" i="7"/>
  <c r="F1844" i="5"/>
  <c r="E1271" i="5"/>
  <c r="G1570" i="13"/>
  <c r="E1789" i="5"/>
  <c r="D204" i="5"/>
  <c r="G1774" i="14"/>
  <c r="F2337" i="7"/>
  <c r="F1258" i="13"/>
  <c r="G2010" i="10"/>
  <c r="F1090" i="10"/>
  <c r="D1724" i="10"/>
  <c r="D166" i="7"/>
  <c r="D2724" i="7"/>
  <c r="G123" i="13"/>
  <c r="E237" i="13"/>
  <c r="F1128" i="14"/>
  <c r="G3337" i="7"/>
  <c r="D1503" i="11"/>
  <c r="G1316" i="10"/>
  <c r="D1716" i="13"/>
  <c r="F207" i="11"/>
  <c r="D101" i="14"/>
  <c r="G950" i="10"/>
  <c r="D1847" i="5"/>
  <c r="F168" i="11"/>
  <c r="E805" i="5"/>
  <c r="F1157" i="5"/>
  <c r="F1437" i="7"/>
  <c r="F41" i="5"/>
  <c r="D2458" i="10"/>
  <c r="D525" i="14"/>
  <c r="E3287" i="7"/>
  <c r="G689" i="5"/>
  <c r="F2717" i="7"/>
  <c r="D1994" i="14"/>
  <c r="E3066" i="7"/>
  <c r="F934" i="11"/>
  <c r="D181" i="10"/>
  <c r="D761" i="11"/>
  <c r="E1974" i="14"/>
  <c r="D2476" i="7"/>
  <c r="D3145" i="7"/>
  <c r="E213" i="14"/>
  <c r="E1324" i="10"/>
  <c r="F537" i="13"/>
  <c r="G380" i="7"/>
  <c r="D1249" i="10"/>
  <c r="G115" i="10"/>
  <c r="G1327" i="7"/>
  <c r="D1590" i="13"/>
  <c r="F1994" i="11"/>
  <c r="D2423" i="10"/>
  <c r="F313" i="11"/>
  <c r="G982" i="14"/>
  <c r="D1361" i="5"/>
  <c r="F3051" i="7"/>
  <c r="E200" i="14"/>
  <c r="D339" i="14"/>
  <c r="D565" i="5"/>
  <c r="G550" i="14"/>
  <c r="F2564" i="7"/>
  <c r="G1605" i="5"/>
  <c r="F1320" i="7"/>
  <c r="D837" i="11"/>
  <c r="E821" i="11"/>
  <c r="F1650" i="7"/>
  <c r="D2271" i="10"/>
  <c r="F2078" i="5"/>
  <c r="E2154" i="5"/>
  <c r="F2427" i="7"/>
  <c r="F1877" i="5"/>
  <c r="F1005" i="10"/>
  <c r="G688" i="10"/>
  <c r="E1323" i="14"/>
  <c r="D2769" i="7"/>
  <c r="F1332" i="5"/>
  <c r="G392" i="5"/>
  <c r="F773" i="5"/>
  <c r="F1307" i="7"/>
  <c r="G2862" i="7"/>
  <c r="E898" i="14"/>
  <c r="G853" i="5"/>
  <c r="F217" i="10"/>
  <c r="E2103" i="11"/>
  <c r="F1300" i="7"/>
  <c r="F3360" i="7"/>
  <c r="E815" i="14"/>
  <c r="F262" i="5"/>
  <c r="G87" i="11"/>
  <c r="E475" i="7"/>
  <c r="F20" i="14"/>
  <c r="E1593" i="14"/>
  <c r="F772" i="5"/>
  <c r="D1534" i="10"/>
  <c r="D2204" i="11"/>
  <c r="G579" i="5"/>
  <c r="F149" i="11"/>
  <c r="F388" i="11"/>
  <c r="E2225" i="10"/>
  <c r="F1291" i="14"/>
  <c r="F2214" i="11"/>
  <c r="F192" i="10"/>
  <c r="F2322" i="11"/>
  <c r="G2079" i="10"/>
  <c r="F1246" i="14"/>
  <c r="G2171" i="7"/>
  <c r="E2204" i="11"/>
  <c r="E1674" i="14"/>
  <c r="G227" i="13"/>
  <c r="E125" i="10"/>
  <c r="G1579" i="7"/>
  <c r="G1278" i="7"/>
  <c r="F2058" i="5"/>
  <c r="E1662" i="5"/>
  <c r="E85" i="11"/>
  <c r="F1528" i="11"/>
  <c r="D1468" i="10"/>
  <c r="G2974" i="7"/>
  <c r="E1294" i="11"/>
  <c r="E866" i="11"/>
  <c r="E1783" i="7"/>
  <c r="F902" i="14"/>
  <c r="F1542" i="14"/>
  <c r="E885" i="14"/>
  <c r="E2183" i="5"/>
  <c r="E697" i="11"/>
  <c r="E2015" i="5"/>
  <c r="F715" i="5"/>
  <c r="D1740" i="14"/>
  <c r="G978" i="10"/>
  <c r="G2429" i="11"/>
  <c r="G49" i="10"/>
  <c r="E2985" i="7"/>
  <c r="D1975" i="7"/>
  <c r="E1181" i="14"/>
  <c r="F1331" i="11"/>
  <c r="D2443" i="10"/>
  <c r="D1723" i="14"/>
  <c r="F817" i="5"/>
  <c r="E1854" i="11"/>
  <c r="F2402" i="11"/>
  <c r="D2412" i="11"/>
  <c r="F3316" i="7"/>
  <c r="G393" i="11"/>
  <c r="D1434" i="7"/>
  <c r="E281" i="7"/>
  <c r="E50" i="10"/>
  <c r="G3109" i="7"/>
  <c r="F770" i="14"/>
  <c r="E3093" i="7"/>
  <c r="G1420" i="14"/>
  <c r="D388" i="14"/>
  <c r="G1048" i="11"/>
  <c r="G509" i="11"/>
  <c r="F259" i="7"/>
  <c r="G2459" i="10"/>
  <c r="G3347" i="7"/>
  <c r="F1847" i="11"/>
  <c r="F1468" i="11"/>
  <c r="G3218" i="7"/>
  <c r="D1256" i="13"/>
  <c r="E675" i="14"/>
  <c r="E2233" i="7"/>
  <c r="E37" i="11"/>
  <c r="G218" i="5"/>
  <c r="F94" i="7"/>
  <c r="F1750" i="7"/>
  <c r="D2758" i="7"/>
  <c r="F2293" i="5"/>
  <c r="G1620" i="5"/>
  <c r="D2042" i="5"/>
  <c r="G2370" i="11"/>
  <c r="F1870" i="7"/>
  <c r="G956" i="5"/>
  <c r="G512" i="10"/>
  <c r="F2299" i="5"/>
  <c r="D1791" i="14"/>
  <c r="F186" i="7"/>
  <c r="G2929" i="7"/>
  <c r="F2047" i="7"/>
  <c r="G282" i="11"/>
  <c r="G329" i="14"/>
  <c r="E1724" i="11"/>
  <c r="G1550" i="5"/>
  <c r="F1145" i="5"/>
  <c r="E784" i="14"/>
  <c r="F282" i="5"/>
  <c r="E3273" i="7"/>
  <c r="E736" i="10"/>
  <c r="E191" i="13"/>
  <c r="G999" i="14"/>
  <c r="F1299" i="11"/>
  <c r="F2277" i="5"/>
  <c r="E1466" i="14"/>
  <c r="G2699" i="7"/>
  <c r="F3412" i="7"/>
  <c r="E1249" i="5"/>
  <c r="D2202" i="7"/>
  <c r="E1055" i="10"/>
  <c r="E614" i="11"/>
  <c r="E1058" i="10"/>
  <c r="F1841" i="7"/>
  <c r="E2335" i="7"/>
  <c r="D1314" i="11"/>
  <c r="D2759" i="7"/>
  <c r="G414" i="7"/>
  <c r="G2420" i="10"/>
  <c r="F1910" i="10"/>
  <c r="D2015" i="11"/>
  <c r="G1804" i="7"/>
  <c r="E152" i="11"/>
  <c r="F1551" i="14"/>
  <c r="F3315" i="7"/>
  <c r="D1720" i="14"/>
  <c r="D254" i="14"/>
  <c r="D103" i="13"/>
  <c r="D2637" i="7"/>
  <c r="D992" i="14"/>
  <c r="D1091" i="13"/>
  <c r="F2991" i="7"/>
  <c r="F1390" i="7"/>
  <c r="G1743" i="13"/>
  <c r="E1174" i="5"/>
  <c r="D1931" i="11"/>
  <c r="F429" i="7"/>
  <c r="G2082" i="11"/>
  <c r="D1662" i="11"/>
  <c r="F176" i="11"/>
  <c r="F905" i="11"/>
  <c r="G2290" i="10"/>
  <c r="F1383" i="10"/>
  <c r="F893" i="5"/>
  <c r="F877" i="14"/>
  <c r="F190" i="11"/>
  <c r="G525" i="14"/>
  <c r="F1858" i="14"/>
  <c r="G2204" i="11"/>
  <c r="E2373" i="7"/>
  <c r="F370" i="14"/>
  <c r="G49" i="5"/>
  <c r="E1097" i="10"/>
  <c r="F155" i="5"/>
  <c r="D102" i="13"/>
  <c r="G238" i="11"/>
  <c r="E131" i="14"/>
  <c r="F1439" i="14"/>
  <c r="E2205" i="7"/>
  <c r="F1995" i="5"/>
  <c r="G1934" i="5"/>
  <c r="D613" i="5"/>
  <c r="E2375" i="11"/>
  <c r="G71" i="13"/>
  <c r="D1436" i="14"/>
  <c r="G684" i="14"/>
  <c r="G2152" i="10"/>
  <c r="D681" i="5"/>
  <c r="F1962" i="5"/>
  <c r="F1895" i="11"/>
  <c r="E1621" i="7"/>
  <c r="G3161" i="7"/>
  <c r="G1150" i="5"/>
  <c r="E948" i="11"/>
  <c r="E531" i="5"/>
  <c r="G461" i="10"/>
  <c r="D220" i="10"/>
  <c r="F1333" i="5"/>
  <c r="E277" i="7"/>
  <c r="F1520" i="7"/>
  <c r="G1952" i="7"/>
  <c r="E1787" i="11"/>
  <c r="G1332" i="13"/>
  <c r="E2887" i="7"/>
  <c r="G1401" i="14"/>
  <c r="E20" i="14"/>
  <c r="G1968" i="10"/>
  <c r="G154" i="11"/>
  <c r="D1296" i="5"/>
  <c r="E2281" i="5"/>
  <c r="G2306" i="11"/>
  <c r="E1998" i="11"/>
  <c r="G1368" i="5"/>
  <c r="F2256" i="7"/>
  <c r="E77" i="14"/>
  <c r="G375" i="14"/>
  <c r="G1329" i="14"/>
  <c r="D748" i="13"/>
  <c r="G495" i="6"/>
  <c r="G2257" i="7"/>
  <c r="E596" i="14"/>
  <c r="E413" i="5"/>
  <c r="G2050" i="5"/>
  <c r="E141" i="14"/>
  <c r="G1845" i="5"/>
  <c r="F2251" i="11"/>
  <c r="G1307" i="5"/>
  <c r="D1357" i="5"/>
  <c r="F202" i="5"/>
  <c r="G2842" i="7"/>
  <c r="D201" i="11"/>
  <c r="G1253" i="7"/>
  <c r="G2450" i="7"/>
  <c r="G1873" i="5"/>
  <c r="D1172" i="10"/>
  <c r="F2647" i="7"/>
  <c r="E1180" i="11"/>
  <c r="E2894" i="7"/>
  <c r="D887" i="14"/>
  <c r="E1225" i="10"/>
  <c r="D40" i="5"/>
  <c r="D2286" i="5"/>
  <c r="D1027" i="14"/>
  <c r="F2630" i="7"/>
  <c r="D196" i="13"/>
  <c r="D2774" i="7"/>
  <c r="G1698" i="7"/>
  <c r="E983" i="14"/>
  <c r="E39" i="13"/>
  <c r="G3331" i="7"/>
  <c r="G477" i="7"/>
  <c r="F2132" i="5"/>
  <c r="D324" i="14"/>
  <c r="E205" i="11"/>
  <c r="F1917" i="11"/>
  <c r="G437" i="7"/>
  <c r="E1427" i="11"/>
  <c r="D144" i="7"/>
  <c r="E188" i="11"/>
  <c r="D1686" i="14"/>
  <c r="D342" i="7"/>
  <c r="E1444" i="7"/>
  <c r="E1533" i="10"/>
  <c r="D133" i="10"/>
  <c r="D159" i="14"/>
  <c r="D1987" i="10"/>
  <c r="E2306" i="10"/>
  <c r="G1881" i="5"/>
  <c r="G118" i="11"/>
  <c r="D697" i="11"/>
  <c r="F37" i="7"/>
  <c r="G1881" i="11"/>
  <c r="F3034" i="7"/>
  <c r="F1772" i="13"/>
  <c r="F788" i="5"/>
  <c r="E95" i="14"/>
  <c r="G354" i="7"/>
  <c r="E1742" i="5"/>
  <c r="E2095" i="10"/>
  <c r="G778" i="5"/>
  <c r="F2335" i="7"/>
  <c r="E1388" i="7"/>
  <c r="F172" i="11"/>
  <c r="G2839" i="7"/>
  <c r="F2003" i="7"/>
  <c r="G787" i="5"/>
  <c r="F67" i="11"/>
  <c r="G209" i="7"/>
  <c r="D231" i="7"/>
  <c r="E2438" i="10"/>
  <c r="E1505" i="7"/>
  <c r="D2153" i="11"/>
  <c r="D200" i="5"/>
  <c r="F199" i="5"/>
  <c r="E1209" i="13"/>
  <c r="G441" i="5"/>
  <c r="E466" i="5"/>
  <c r="G1278" i="5"/>
  <c r="F1945" i="5"/>
  <c r="G263" i="5"/>
  <c r="D1959" i="14"/>
  <c r="G3494" i="7"/>
  <c r="E396" i="7"/>
  <c r="F413" i="5"/>
  <c r="G2785" i="7"/>
  <c r="D620" i="11"/>
  <c r="G1547" i="14"/>
  <c r="G2467" i="7"/>
  <c r="D985" i="14"/>
  <c r="E2126" i="11"/>
  <c r="E296" i="5"/>
  <c r="D758" i="10"/>
  <c r="E1424" i="14"/>
  <c r="G3240" i="7"/>
  <c r="D1102" i="14"/>
  <c r="D2269" i="7"/>
  <c r="F2260" i="11"/>
  <c r="F1283" i="13"/>
  <c r="G1873" i="11"/>
  <c r="D1383" i="14"/>
  <c r="F1677" i="14"/>
  <c r="E1551" i="10"/>
  <c r="F2055" i="5"/>
  <c r="G1781" i="13"/>
  <c r="G2532" i="7"/>
  <c r="E2178" i="10"/>
  <c r="G1794" i="5"/>
  <c r="G1007" i="14"/>
  <c r="F3076" i="7"/>
  <c r="G1781" i="11"/>
  <c r="D132" i="11"/>
  <c r="E1878" i="7"/>
  <c r="E1529" i="7"/>
  <c r="F1090" i="5"/>
  <c r="D1804" i="11"/>
  <c r="F933" i="5"/>
  <c r="E292" i="11"/>
  <c r="F2331" i="7"/>
  <c r="F2373" i="7"/>
  <c r="D1714" i="5"/>
  <c r="E1322" i="5"/>
  <c r="D675" i="10"/>
  <c r="F328" i="7"/>
  <c r="E96" i="10"/>
  <c r="D163" i="5"/>
  <c r="F831" i="10"/>
  <c r="E284" i="13"/>
  <c r="G755" i="13"/>
  <c r="G3372" i="7"/>
  <c r="E8" i="11"/>
  <c r="E78" i="11"/>
  <c r="D2206" i="5"/>
  <c r="D217" i="5"/>
  <c r="D532" i="14"/>
  <c r="E200" i="10"/>
  <c r="F1162" i="13"/>
  <c r="F19" i="5"/>
  <c r="F1535" i="14"/>
  <c r="F1423" i="10"/>
  <c r="F2072" i="7"/>
  <c r="F2779" i="7"/>
  <c r="D1291" i="13"/>
  <c r="E116" i="14"/>
  <c r="G154" i="10"/>
  <c r="F109" i="11"/>
  <c r="F2750" i="7"/>
  <c r="G3376" i="7"/>
  <c r="E164" i="14"/>
  <c r="F223" i="13"/>
  <c r="E2301" i="11"/>
  <c r="D393" i="14"/>
  <c r="G50" i="11"/>
  <c r="F1992" i="7"/>
  <c r="D2426" i="11"/>
  <c r="D746" i="13"/>
  <c r="E1244" i="14"/>
  <c r="F590" i="5"/>
  <c r="D1513" i="11"/>
  <c r="E1572" i="11"/>
  <c r="G1993" i="14"/>
  <c r="D463" i="5"/>
  <c r="G1649" i="14"/>
  <c r="D2607" i="7"/>
  <c r="D1371" i="5"/>
  <c r="E2760" i="7"/>
  <c r="E2030" i="10"/>
  <c r="G2026" i="5"/>
  <c r="F677" i="5"/>
  <c r="D15" i="7"/>
  <c r="E1673" i="7"/>
  <c r="E597" i="11"/>
  <c r="E874" i="11"/>
  <c r="G1855" i="5"/>
  <c r="E1569" i="7"/>
  <c r="E134" i="11"/>
  <c r="F1271" i="14"/>
  <c r="E742" i="11"/>
  <c r="F598" i="5"/>
  <c r="G1019" i="14"/>
  <c r="F1267" i="14"/>
  <c r="E372" i="7"/>
  <c r="E2881" i="7"/>
  <c r="F60" i="13"/>
  <c r="G2659" i="7"/>
  <c r="E739" i="13"/>
  <c r="D2209" i="5"/>
  <c r="D52" i="10"/>
  <c r="G1416" i="13"/>
  <c r="E1677" i="5"/>
  <c r="F3039" i="7"/>
  <c r="F1035" i="14"/>
  <c r="D19" i="14"/>
  <c r="E1996" i="11"/>
  <c r="F541" i="11"/>
  <c r="D3194" i="7"/>
  <c r="E450" i="14"/>
  <c r="E121" i="10"/>
  <c r="F3456" i="7"/>
  <c r="D551" i="5"/>
  <c r="E1854" i="14"/>
  <c r="G142" i="14"/>
  <c r="E995" i="14"/>
  <c r="E1970" i="14"/>
  <c r="D1378" i="11"/>
  <c r="D1467" i="7"/>
  <c r="F907" i="14"/>
  <c r="E189" i="11"/>
  <c r="E230" i="14"/>
  <c r="D450" i="11"/>
  <c r="E860" i="5"/>
  <c r="D1308" i="5"/>
  <c r="F357" i="7"/>
  <c r="F627" i="14"/>
  <c r="F2279" i="7"/>
  <c r="E1247" i="14"/>
  <c r="E1898" i="7"/>
  <c r="D2175" i="5"/>
  <c r="F2119" i="10"/>
  <c r="F440" i="5"/>
  <c r="F24" i="7"/>
  <c r="F2945" i="7"/>
  <c r="G331" i="11"/>
  <c r="F1501" i="7"/>
  <c r="D1653" i="5"/>
  <c r="F1340" i="5"/>
  <c r="G538" i="14"/>
  <c r="G902" i="14"/>
  <c r="E3141" i="7"/>
  <c r="E60" i="10"/>
  <c r="D1717" i="14"/>
  <c r="D279" i="7"/>
  <c r="F2340" i="7"/>
  <c r="E43" i="5"/>
  <c r="D92" i="13"/>
  <c r="G829" i="14"/>
  <c r="E2515" i="7"/>
  <c r="F2179" i="11"/>
  <c r="G264" i="14"/>
  <c r="F152" i="10"/>
  <c r="G97" i="14"/>
  <c r="D916" i="13"/>
  <c r="D318" i="11"/>
  <c r="D868" i="5"/>
  <c r="F51" i="14"/>
  <c r="F830" i="14"/>
  <c r="E1730" i="11"/>
  <c r="G2329" i="11"/>
  <c r="F1593" i="13"/>
  <c r="E1295" i="13"/>
  <c r="G1570" i="11"/>
  <c r="D875" i="11"/>
  <c r="F615" i="13"/>
  <c r="F1325" i="13"/>
  <c r="G842" i="5"/>
  <c r="D649" i="10"/>
  <c r="F2008" i="11"/>
  <c r="D226" i="10"/>
  <c r="D1692" i="7"/>
  <c r="G1523" i="10"/>
  <c r="G1343" i="7"/>
  <c r="G63" i="11"/>
  <c r="F117" i="5"/>
  <c r="F1114" i="14"/>
  <c r="E1490" i="11"/>
  <c r="D1373" i="5"/>
  <c r="D2109" i="11"/>
  <c r="F2962" i="7"/>
  <c r="F567" i="11"/>
  <c r="G2309" i="7"/>
  <c r="E28" i="7"/>
  <c r="F1986" i="10"/>
  <c r="G642" i="10"/>
  <c r="F2220" i="11"/>
  <c r="E3417" i="7"/>
  <c r="G3328" i="7"/>
  <c r="F1335" i="7"/>
  <c r="D1745" i="14"/>
  <c r="E2440" i="7"/>
  <c r="F1008" i="14"/>
  <c r="D130" i="14"/>
  <c r="E1214" i="14"/>
  <c r="E2541" i="7"/>
  <c r="G1889" i="7"/>
  <c r="G1894" i="5"/>
  <c r="F2287" i="7"/>
  <c r="G993" i="11"/>
  <c r="E268" i="7"/>
  <c r="D1379" i="11"/>
  <c r="E1983" i="5"/>
  <c r="G571" i="14"/>
  <c r="F453" i="5"/>
  <c r="F360" i="5"/>
  <c r="D604" i="5"/>
  <c r="F2740" i="7"/>
  <c r="F366" i="11"/>
  <c r="G526" i="14"/>
  <c r="G2460" i="7"/>
  <c r="G436" i="5"/>
  <c r="G157" i="13"/>
  <c r="E182" i="14"/>
  <c r="D1354" i="11"/>
  <c r="D2879" i="7"/>
  <c r="E1169" i="5"/>
  <c r="F2150" i="5"/>
  <c r="F1504" i="11"/>
  <c r="E1601" i="14"/>
  <c r="E505" i="14"/>
  <c r="F1405" i="10"/>
  <c r="D830" i="11"/>
  <c r="E1184" i="5"/>
  <c r="G1028" i="11"/>
  <c r="G2909" i="7"/>
  <c r="F1673" i="11"/>
  <c r="E2432" i="10"/>
  <c r="D2623" i="7"/>
  <c r="G382" i="11"/>
  <c r="F998" i="14"/>
  <c r="G1827" i="5"/>
  <c r="G1295" i="7"/>
  <c r="E969" i="5"/>
  <c r="F945" i="10"/>
  <c r="F334" i="14"/>
  <c r="D1119" i="14"/>
  <c r="E903" i="14"/>
  <c r="F508" i="11"/>
  <c r="E337" i="11"/>
  <c r="D1640" i="11"/>
  <c r="D2442" i="7"/>
  <c r="D2497" i="7"/>
  <c r="F2231" i="10"/>
  <c r="D1296" i="14"/>
  <c r="D820" i="10"/>
  <c r="E8" i="14"/>
  <c r="G163" i="11"/>
  <c r="F169" i="11"/>
  <c r="E2089" i="11"/>
  <c r="E2111" i="11"/>
  <c r="E1307" i="7"/>
  <c r="D1991" i="11"/>
  <c r="E514" i="5"/>
  <c r="G1675" i="14"/>
  <c r="E2329" i="11"/>
  <c r="F416" i="14"/>
  <c r="D567" i="10"/>
  <c r="F1783" i="11"/>
  <c r="F1002" i="13"/>
  <c r="G520" i="14"/>
  <c r="F277" i="5"/>
  <c r="E479" i="7"/>
  <c r="G2971" i="7"/>
  <c r="D100" i="5"/>
  <c r="E65" i="13"/>
  <c r="G155" i="7"/>
  <c r="E2369" i="7"/>
  <c r="D1114" i="14"/>
  <c r="D2900" i="7"/>
  <c r="G129" i="13"/>
  <c r="F141" i="11"/>
  <c r="G3413" i="7"/>
  <c r="G1743" i="14"/>
  <c r="G693" i="14"/>
  <c r="F157" i="7"/>
  <c r="D58" i="7"/>
  <c r="G3324" i="7"/>
  <c r="F2296" i="11"/>
  <c r="D2144" i="7"/>
  <c r="D2053" i="7"/>
  <c r="E145" i="5"/>
  <c r="E961" i="14"/>
  <c r="G1513" i="14"/>
  <c r="F228" i="14"/>
  <c r="D1828" i="7"/>
  <c r="D178" i="10"/>
  <c r="F811" i="5"/>
  <c r="G1773" i="14"/>
  <c r="D49" i="5"/>
  <c r="E2666" i="7"/>
  <c r="D1252" i="7"/>
  <c r="E196" i="14"/>
  <c r="D1852" i="7"/>
  <c r="G1568" i="7"/>
  <c r="F2300" i="7"/>
  <c r="F99" i="13"/>
  <c r="E97" i="13"/>
  <c r="D761" i="14"/>
  <c r="G346" i="7"/>
  <c r="D2230" i="10"/>
  <c r="E1892" i="7"/>
  <c r="F2245" i="5"/>
  <c r="G1778" i="10"/>
  <c r="F422" i="5"/>
  <c r="E2130" i="7"/>
  <c r="G3157" i="7"/>
  <c r="G340" i="7"/>
  <c r="F2114" i="11"/>
  <c r="F1911" i="14"/>
  <c r="E2312" i="10"/>
  <c r="F1751" i="7"/>
  <c r="E1626" i="11"/>
  <c r="D2194" i="7"/>
  <c r="F2406" i="7"/>
  <c r="G622" i="11"/>
  <c r="D2674" i="7"/>
  <c r="E487" i="14"/>
  <c r="F18" i="14"/>
  <c r="D2195" i="10"/>
  <c r="E144" i="14"/>
  <c r="G935" i="11"/>
  <c r="G2012" i="11"/>
  <c r="E272" i="5"/>
  <c r="E2234" i="7"/>
  <c r="G808" i="11"/>
  <c r="D2031" i="11"/>
  <c r="F1787" i="7"/>
  <c r="F3353" i="7"/>
  <c r="E1157" i="11"/>
  <c r="G1336" i="5"/>
  <c r="G1480" i="10"/>
  <c r="G1890" i="10"/>
  <c r="F702" i="11"/>
  <c r="D347" i="14"/>
  <c r="G1553" i="14"/>
  <c r="E15" i="13"/>
  <c r="F923" i="10"/>
  <c r="E384" i="7"/>
  <c r="G2181" i="5"/>
  <c r="G1576" i="7"/>
  <c r="G1079" i="5"/>
  <c r="E1607" i="10"/>
  <c r="E1509" i="13"/>
  <c r="F1788" i="7"/>
  <c r="E1614" i="14"/>
  <c r="E3231" i="7"/>
  <c r="F208" i="5"/>
  <c r="G1662" i="11"/>
  <c r="D1590" i="7"/>
  <c r="E1324" i="7"/>
  <c r="G1350" i="5"/>
  <c r="G3344" i="7"/>
  <c r="E1029" i="14"/>
  <c r="F1674" i="7"/>
  <c r="E1949" i="10"/>
  <c r="F1896" i="11"/>
  <c r="E1589" i="14"/>
  <c r="F1445" i="14"/>
  <c r="D412" i="7"/>
  <c r="D235" i="10"/>
  <c r="F80" i="5"/>
  <c r="F786" i="10"/>
  <c r="G551" i="5"/>
  <c r="D1923" i="11"/>
  <c r="D1637" i="11"/>
  <c r="D3109" i="7"/>
  <c r="D475" i="11"/>
  <c r="F1569" i="13"/>
  <c r="F775" i="5"/>
  <c r="D1522" i="14"/>
  <c r="D2085" i="7"/>
  <c r="E1687" i="7"/>
  <c r="F194" i="11"/>
  <c r="G3302" i="7"/>
  <c r="E1498" i="5"/>
  <c r="E680" i="5"/>
  <c r="E1047" i="5"/>
  <c r="F722" i="14"/>
  <c r="E2026" i="7"/>
  <c r="F135" i="13"/>
  <c r="F1743" i="10"/>
  <c r="E1392" i="11"/>
  <c r="F2903" i="7"/>
  <c r="E1028" i="11"/>
  <c r="D1710" i="10"/>
  <c r="E7" i="7"/>
  <c r="F1491" i="14"/>
  <c r="G1532" i="14"/>
  <c r="E2526" i="7"/>
  <c r="F1745" i="11"/>
  <c r="E2143" i="7"/>
  <c r="D433" i="11"/>
  <c r="E156" i="13"/>
  <c r="F1483" i="14"/>
  <c r="F1602" i="14"/>
  <c r="E302" i="14"/>
  <c r="E188" i="14"/>
  <c r="E2010" i="7"/>
  <c r="E362" i="5"/>
  <c r="D1901" i="11"/>
  <c r="G1996" i="5"/>
  <c r="D255" i="7"/>
  <c r="G407" i="7"/>
  <c r="D1827" i="11"/>
  <c r="D1580" i="11"/>
  <c r="E31" i="5"/>
  <c r="F1318" i="14"/>
  <c r="G83" i="5"/>
  <c r="F1672" i="5"/>
  <c r="E1784" i="10"/>
  <c r="F391" i="5"/>
  <c r="E627" i="10"/>
  <c r="G2083" i="5"/>
  <c r="G1993" i="5"/>
  <c r="F1738" i="14"/>
  <c r="G461" i="5"/>
  <c r="G3339" i="7"/>
  <c r="E2310" i="11"/>
  <c r="G1534" i="7"/>
  <c r="D398" i="5"/>
  <c r="G1845" i="11"/>
  <c r="E502" i="5"/>
  <c r="F241" i="11"/>
  <c r="G222" i="7"/>
  <c r="G1745" i="14"/>
  <c r="G1666" i="10"/>
  <c r="G1113" i="14"/>
  <c r="G1970" i="11"/>
  <c r="F2210" i="5"/>
  <c r="F29" i="11"/>
  <c r="F1322" i="14"/>
  <c r="F2404" i="11"/>
  <c r="G510" i="10"/>
  <c r="G473" i="14"/>
  <c r="F1321" i="7"/>
  <c r="E292" i="14"/>
  <c r="D1693" i="5"/>
  <c r="E1957" i="7"/>
  <c r="F1784" i="5"/>
  <c r="E130" i="11"/>
  <c r="D2998" i="7"/>
  <c r="F60" i="11"/>
  <c r="F2128" i="7"/>
  <c r="D1949" i="10"/>
  <c r="G3201" i="7"/>
  <c r="G208" i="13"/>
  <c r="D2890" i="7"/>
  <c r="G2673" i="7"/>
  <c r="D1249" i="11"/>
  <c r="D397" i="7"/>
  <c r="D3304" i="7"/>
  <c r="D2309" i="10"/>
  <c r="F1187" i="11"/>
  <c r="E1685" i="10"/>
  <c r="F100" i="11"/>
  <c r="D2135" i="5"/>
  <c r="E1569" i="14"/>
  <c r="F1580" i="11"/>
  <c r="G2874" i="7"/>
  <c r="E663" i="14"/>
  <c r="G1612" i="13"/>
  <c r="E2025" i="11"/>
  <c r="G2409" i="11"/>
  <c r="D926" i="5"/>
  <c r="G29" i="11"/>
  <c r="F187" i="5"/>
  <c r="D275" i="7"/>
  <c r="G1577" i="10"/>
  <c r="F1096" i="11"/>
  <c r="G1388" i="7"/>
  <c r="E610" i="5"/>
  <c r="D3248" i="7"/>
  <c r="F1262" i="10"/>
  <c r="F2297" i="7"/>
  <c r="E370" i="11"/>
  <c r="E1435" i="14"/>
  <c r="E2306" i="11"/>
  <c r="G1100" i="14"/>
  <c r="E1287" i="10"/>
  <c r="D1606" i="14"/>
  <c r="F300" i="13"/>
  <c r="D1475" i="5"/>
  <c r="E617" i="11"/>
  <c r="D179" i="14"/>
  <c r="G1785" i="11"/>
  <c r="G1630" i="11"/>
  <c r="D1082" i="10"/>
  <c r="E2064" i="11"/>
  <c r="E995" i="5"/>
  <c r="D236" i="7"/>
  <c r="D3039" i="7"/>
  <c r="E3027" i="7"/>
  <c r="F256" i="7"/>
  <c r="G1792" i="14"/>
  <c r="F2086" i="5"/>
  <c r="F279" i="11"/>
  <c r="F1223" i="5"/>
  <c r="D1285" i="14"/>
  <c r="D1828" i="14"/>
  <c r="D256" i="14"/>
  <c r="F568" i="10"/>
  <c r="F655" i="6"/>
  <c r="G1329" i="10"/>
  <c r="D835" i="14"/>
  <c r="E1615" i="7"/>
  <c r="E181" i="11"/>
  <c r="F1611" i="7"/>
  <c r="G1844" i="5"/>
  <c r="G1389" i="14"/>
  <c r="G850" i="14"/>
  <c r="D2130" i="11"/>
  <c r="F47" i="10"/>
  <c r="E1264" i="5"/>
  <c r="G2187" i="5"/>
  <c r="D81" i="10"/>
  <c r="F1896" i="5"/>
  <c r="F784" i="5"/>
  <c r="D1814" i="5"/>
  <c r="D228" i="5"/>
  <c r="D582" i="5"/>
  <c r="E228" i="14"/>
  <c r="E2319" i="7"/>
  <c r="E485" i="7"/>
  <c r="D2346" i="11"/>
  <c r="D1596" i="14"/>
  <c r="F1719" i="14"/>
  <c r="E2083" i="10"/>
  <c r="E1576" i="10"/>
  <c r="E803" i="5"/>
  <c r="G2084" i="11"/>
  <c r="E1627" i="14"/>
  <c r="G1583" i="5"/>
  <c r="D1443" i="7"/>
  <c r="D2741" i="7"/>
  <c r="G818" i="5"/>
  <c r="E642" i="14"/>
  <c r="G1769" i="5"/>
  <c r="E1767" i="14"/>
  <c r="G584" i="14"/>
  <c r="D221" i="5"/>
  <c r="G1917" i="7"/>
  <c r="F998" i="5"/>
  <c r="F1499" i="10"/>
  <c r="G783" i="5"/>
  <c r="F1572" i="5"/>
  <c r="F2118" i="5"/>
  <c r="D1445" i="7"/>
  <c r="E2065" i="5"/>
  <c r="D2291" i="7"/>
  <c r="F191" i="5"/>
  <c r="E3008" i="7"/>
  <c r="F671" i="5"/>
  <c r="D1559" i="14"/>
  <c r="E154" i="11"/>
  <c r="D265" i="14"/>
  <c r="G196" i="7"/>
  <c r="G9" i="14"/>
  <c r="G1270" i="14"/>
  <c r="D496" i="11"/>
  <c r="D196" i="14"/>
  <c r="D1020" i="5"/>
  <c r="F7" i="7"/>
  <c r="G1614" i="7"/>
  <c r="G932" i="14"/>
  <c r="G611" i="11"/>
  <c r="G2694" i="7"/>
  <c r="D489" i="5"/>
  <c r="G1695" i="5"/>
  <c r="D302" i="7"/>
  <c r="D2036" i="7"/>
  <c r="E1559" i="7"/>
  <c r="D194" i="7"/>
  <c r="E618" i="11"/>
  <c r="D1228" i="5"/>
  <c r="F1536" i="10"/>
  <c r="F1530" i="5"/>
  <c r="F156" i="5"/>
  <c r="D841" i="5"/>
  <c r="F260" i="5"/>
  <c r="D1604" i="10"/>
  <c r="G1800" i="7"/>
  <c r="G867" i="11"/>
  <c r="E1108" i="11"/>
  <c r="D1211" i="14"/>
  <c r="D2938" i="7"/>
  <c r="F3031" i="7"/>
  <c r="F834" i="11"/>
  <c r="E2564" i="7"/>
  <c r="G1936" i="10"/>
  <c r="D1391" i="13"/>
  <c r="G1751" i="5"/>
  <c r="G755" i="5"/>
  <c r="E151" i="5"/>
  <c r="F69" i="5"/>
  <c r="D1405" i="7"/>
  <c r="D15" i="14"/>
  <c r="G31" i="10"/>
  <c r="F173" i="7"/>
  <c r="E266" i="7"/>
  <c r="G2078" i="11"/>
  <c r="G1879" i="10"/>
  <c r="F2590" i="7"/>
  <c r="D794" i="11"/>
  <c r="D316" i="14"/>
  <c r="D2132" i="5"/>
  <c r="F1464" i="11"/>
  <c r="F1635" i="11"/>
  <c r="E651" i="14"/>
  <c r="G1583" i="11"/>
  <c r="D2383" i="11"/>
  <c r="D1899" i="7"/>
  <c r="F114" i="14"/>
  <c r="F1254" i="11"/>
  <c r="G1943" i="5"/>
  <c r="F1889" i="5"/>
  <c r="F828" i="11"/>
  <c r="D186" i="14"/>
  <c r="E248" i="11"/>
  <c r="D111" i="14"/>
  <c r="F335" i="14"/>
  <c r="G335" i="5"/>
  <c r="F2140" i="7"/>
  <c r="G2399" i="11"/>
  <c r="G683" i="5"/>
  <c r="D1848" i="14"/>
  <c r="F1931" i="7"/>
  <c r="G1365" i="7"/>
  <c r="D1404" i="11"/>
  <c r="E279" i="11"/>
  <c r="D2271" i="7"/>
  <c r="G1381" i="10"/>
  <c r="D135" i="11"/>
  <c r="E2636" i="7"/>
  <c r="E2947" i="7"/>
  <c r="G382" i="5"/>
  <c r="G1447" i="7"/>
  <c r="G1155" i="14"/>
  <c r="E483" i="5"/>
  <c r="D1847" i="10"/>
  <c r="F2218" i="5"/>
  <c r="E53" i="13"/>
  <c r="F1384" i="10"/>
  <c r="E859" i="13"/>
  <c r="D1649" i="7"/>
  <c r="E1523" i="5"/>
  <c r="E1423" i="7"/>
  <c r="F1065" i="14"/>
  <c r="D1510" i="10"/>
  <c r="F947" i="14"/>
  <c r="D2358" i="7"/>
  <c r="E2445" i="7"/>
  <c r="G494" i="5"/>
  <c r="D1641" i="6"/>
  <c r="E903" i="5"/>
  <c r="F500" i="14"/>
  <c r="G444" i="5"/>
  <c r="F1249" i="5"/>
  <c r="E1233" i="5"/>
  <c r="E3295" i="7"/>
  <c r="F49" i="10"/>
  <c r="E87" i="10"/>
  <c r="E3401" i="7"/>
  <c r="G1229" i="11"/>
  <c r="E825" i="5"/>
  <c r="F81" i="10"/>
  <c r="D30" i="14"/>
  <c r="E2278" i="5"/>
  <c r="D1300" i="7"/>
  <c r="E2209" i="5"/>
  <c r="D754" i="10"/>
  <c r="G1460" i="7"/>
  <c r="F473" i="5"/>
  <c r="E1279" i="5"/>
  <c r="G1345" i="10"/>
  <c r="D1871" i="7"/>
  <c r="E316" i="7"/>
  <c r="D418" i="7"/>
  <c r="E570" i="13"/>
  <c r="E145" i="11"/>
  <c r="G1933" i="11"/>
  <c r="E70" i="7"/>
  <c r="G344" i="10"/>
  <c r="F105" i="11"/>
  <c r="G191" i="7"/>
  <c r="G110" i="5"/>
  <c r="D63" i="10"/>
  <c r="F1300" i="10"/>
  <c r="E1657" i="7"/>
  <c r="D1462" i="7"/>
  <c r="G97" i="11"/>
  <c r="G288" i="7"/>
  <c r="E1842" i="5"/>
  <c r="F1279" i="10"/>
  <c r="E168" i="11"/>
  <c r="F753" i="5"/>
  <c r="D3096" i="7"/>
  <c r="F419" i="14"/>
  <c r="D1751" i="14"/>
  <c r="G57" i="14"/>
  <c r="E48" i="14"/>
  <c r="G2790" i="7"/>
  <c r="E193" i="11"/>
  <c r="D892" i="5"/>
  <c r="D191" i="11"/>
  <c r="E543" i="14"/>
  <c r="G485" i="7"/>
  <c r="F989" i="5"/>
  <c r="F3042" i="7"/>
  <c r="D2359" i="7"/>
  <c r="F1675" i="5"/>
  <c r="D175" i="14"/>
  <c r="E686" i="10"/>
  <c r="D709" i="11"/>
  <c r="F415" i="14"/>
  <c r="F536" i="5"/>
  <c r="F950" i="13"/>
  <c r="G1014" i="5"/>
  <c r="D1025" i="5"/>
  <c r="F45" i="11"/>
  <c r="D2212" i="7"/>
  <c r="F904" i="14"/>
  <c r="D1955" i="14"/>
  <c r="E517" i="14"/>
  <c r="E2720" i="7"/>
  <c r="D1784" i="7"/>
  <c r="G1640" i="5"/>
  <c r="E1191" i="5"/>
  <c r="E1297" i="7"/>
  <c r="F1837" i="5"/>
  <c r="D154" i="10"/>
  <c r="E588" i="10"/>
  <c r="E1686" i="10"/>
  <c r="G326" i="11"/>
  <c r="F333" i="13"/>
  <c r="F1929" i="14"/>
  <c r="E2076" i="11"/>
  <c r="D125" i="11"/>
  <c r="D378" i="11"/>
  <c r="G2311" i="7"/>
  <c r="E142" i="10"/>
  <c r="E1585" i="7"/>
  <c r="G3479" i="7"/>
  <c r="E812" i="11"/>
  <c r="G2000" i="7"/>
  <c r="E3294" i="7"/>
  <c r="E1664" i="11"/>
  <c r="D877" i="14"/>
  <c r="E684" i="5"/>
  <c r="G90" i="7"/>
  <c r="E26" i="7"/>
  <c r="E1254" i="10"/>
  <c r="F1726" i="14"/>
  <c r="G1702" i="14"/>
  <c r="E1642" i="5"/>
  <c r="F619" i="10"/>
  <c r="D2144" i="5"/>
  <c r="F6" i="14"/>
  <c r="G79" i="14"/>
  <c r="D1368" i="7"/>
  <c r="D730" i="10"/>
  <c r="D3" i="13"/>
  <c r="D115" i="7"/>
  <c r="G1361" i="10"/>
  <c r="D3344" i="7"/>
  <c r="F822" i="11"/>
  <c r="G3057" i="7"/>
  <c r="F3243" i="7"/>
  <c r="G782" i="5"/>
  <c r="E833" i="11"/>
  <c r="F1876" i="11"/>
  <c r="D1474" i="11"/>
  <c r="D1351" i="14"/>
  <c r="E1095" i="10"/>
  <c r="G2041" i="7"/>
  <c r="E1315" i="14"/>
  <c r="D414" i="7"/>
  <c r="E562" i="14"/>
  <c r="D851" i="5"/>
  <c r="D983" i="14"/>
  <c r="E2004" i="5"/>
  <c r="D1315" i="14"/>
  <c r="G1043" i="5"/>
  <c r="D1796" i="7"/>
  <c r="E892" i="14"/>
  <c r="F2213" i="5"/>
  <c r="E1164" i="5"/>
  <c r="D1010" i="14"/>
  <c r="E423" i="10"/>
  <c r="D598" i="14"/>
  <c r="F1613" i="11"/>
  <c r="F959" i="5"/>
  <c r="E2545" i="7"/>
  <c r="F1991" i="7"/>
  <c r="G1850" i="7"/>
  <c r="D2072" i="7"/>
  <c r="F323" i="7"/>
  <c r="D1250" i="7"/>
  <c r="D3009" i="7"/>
  <c r="G172" i="13"/>
  <c r="E1573" i="14"/>
  <c r="E280" i="14"/>
  <c r="F3453" i="7"/>
  <c r="G1630" i="5"/>
  <c r="F1427" i="5"/>
  <c r="E1049" i="11"/>
  <c r="E3446" i="7"/>
  <c r="D11" i="13"/>
  <c r="D1763" i="13"/>
  <c r="F1881" i="14"/>
  <c r="G349" i="13"/>
  <c r="D21" i="11"/>
  <c r="E1939" i="7"/>
  <c r="F1722" i="14"/>
  <c r="F2072" i="11"/>
  <c r="E1589" i="7"/>
  <c r="E1803" i="11"/>
  <c r="F889" i="14"/>
  <c r="E248" i="5"/>
  <c r="G1616" i="11"/>
  <c r="D66" i="13"/>
  <c r="G992" i="14"/>
  <c r="E76" i="14"/>
  <c r="D292" i="7"/>
  <c r="G192" i="13"/>
  <c r="D929" i="14"/>
  <c r="F1848" i="7"/>
  <c r="F1948" i="7"/>
  <c r="G603" i="14"/>
  <c r="G1066" i="5"/>
  <c r="F1443" i="7"/>
  <c r="F960" i="10"/>
  <c r="E660" i="5"/>
  <c r="F872" i="11"/>
  <c r="D1818" i="14"/>
  <c r="F961" i="14"/>
  <c r="E2067" i="10"/>
  <c r="G271" i="5"/>
  <c r="E115" i="14"/>
  <c r="E3488" i="7"/>
  <c r="F728" i="6"/>
  <c r="D122" i="6"/>
  <c r="E1532" i="14"/>
  <c r="F198" i="11"/>
  <c r="D60" i="10"/>
  <c r="F1678" i="7"/>
  <c r="E1156" i="14"/>
  <c r="G295" i="5"/>
  <c r="E844" i="11"/>
  <c r="E1775" i="14"/>
  <c r="F87" i="5"/>
  <c r="F1423" i="5"/>
  <c r="E207" i="13"/>
  <c r="G3308" i="7"/>
  <c r="E1392" i="13"/>
  <c r="F1239" i="14"/>
  <c r="F1379" i="5"/>
  <c r="F3475" i="7"/>
  <c r="E1507" i="7"/>
  <c r="E2715" i="7"/>
  <c r="E100" i="10"/>
  <c r="G1380" i="7"/>
  <c r="D2273" i="5"/>
  <c r="F485" i="14"/>
  <c r="F1511" i="14"/>
  <c r="F2460" i="10"/>
  <c r="G2088" i="11"/>
  <c r="F88" i="5"/>
  <c r="G561" i="14"/>
  <c r="G171" i="14"/>
  <c r="G808" i="10"/>
  <c r="F52" i="13"/>
  <c r="F152" i="14"/>
  <c r="D989" i="5"/>
  <c r="E1142" i="11"/>
  <c r="F1187" i="6"/>
  <c r="G479" i="5"/>
  <c r="G628" i="14"/>
  <c r="G1370" i="14"/>
  <c r="D2086" i="7"/>
  <c r="D2188" i="5"/>
  <c r="D3320" i="7"/>
  <c r="F482" i="7"/>
  <c r="E453" i="14"/>
  <c r="G523" i="14"/>
  <c r="G1467" i="7"/>
  <c r="F1868" i="5"/>
  <c r="G2627" i="7"/>
  <c r="D73" i="13"/>
  <c r="G891" i="11"/>
  <c r="E2084" i="7"/>
  <c r="G18" i="7"/>
  <c r="G1061" i="10"/>
  <c r="D696" i="11"/>
  <c r="G2772" i="7"/>
  <c r="G3234" i="7"/>
  <c r="G1447" i="11"/>
  <c r="D2221" i="10"/>
  <c r="G1498" i="14"/>
  <c r="F2361" i="11"/>
  <c r="G1345" i="14"/>
  <c r="D2347" i="11"/>
  <c r="E2155" i="7"/>
  <c r="F3271" i="7"/>
  <c r="E2386" i="7"/>
  <c r="D2339" i="10"/>
  <c r="E1272" i="10"/>
  <c r="D1265" i="14"/>
  <c r="D226" i="5"/>
  <c r="G2137" i="5"/>
  <c r="G1283" i="14"/>
  <c r="G1557" i="14"/>
  <c r="G422" i="5"/>
  <c r="D1376" i="10"/>
  <c r="E1316" i="11"/>
  <c r="E1229" i="14"/>
  <c r="E1156" i="5"/>
  <c r="E155" i="11"/>
  <c r="E1634" i="11"/>
  <c r="G1719" i="5"/>
  <c r="E1548" i="11"/>
  <c r="D2501" i="7"/>
  <c r="F1154" i="5"/>
  <c r="F22" i="6"/>
  <c r="E2860" i="7"/>
  <c r="G1233" i="13"/>
  <c r="F2209" i="5"/>
  <c r="E424" i="11"/>
  <c r="F2563" i="7"/>
  <c r="D649" i="11"/>
  <c r="E544" i="14"/>
  <c r="G44" i="10"/>
  <c r="E162" i="14"/>
  <c r="D1830" i="5"/>
  <c r="F2071" i="5"/>
  <c r="D354" i="11"/>
  <c r="F285" i="5"/>
  <c r="G157" i="6"/>
  <c r="E2271" i="7"/>
  <c r="D1048" i="5"/>
  <c r="D436" i="7"/>
  <c r="E29" i="14"/>
  <c r="G3129" i="7"/>
  <c r="D1329" i="13"/>
  <c r="F3296" i="7"/>
  <c r="E1506" i="5"/>
  <c r="D2862" i="7"/>
  <c r="F1282" i="11"/>
  <c r="F332" i="14"/>
  <c r="G2475" i="7"/>
  <c r="G3174" i="7"/>
  <c r="G1172" i="14"/>
  <c r="G2535" i="7"/>
  <c r="G16" i="7"/>
  <c r="D1886" i="7"/>
  <c r="D2842" i="7"/>
  <c r="E1867" i="14"/>
  <c r="F1776" i="14"/>
  <c r="D2040" i="5"/>
  <c r="D637" i="11"/>
  <c r="G442" i="14"/>
  <c r="F1797" i="5"/>
  <c r="E1660" i="14"/>
  <c r="G3429" i="7"/>
  <c r="F2066" i="10"/>
  <c r="G1602" i="5"/>
  <c r="E2133" i="7"/>
  <c r="E1341" i="5"/>
  <c r="G1593" i="5"/>
  <c r="D508" i="14"/>
  <c r="G1384" i="7"/>
  <c r="F1253" i="11"/>
  <c r="D842" i="14"/>
  <c r="D1029" i="14"/>
  <c r="D630" i="5"/>
  <c r="D570" i="5"/>
  <c r="G2446" i="7"/>
  <c r="G2410" i="11"/>
  <c r="F173" i="11"/>
  <c r="F3234" i="7"/>
  <c r="D1594" i="5"/>
  <c r="D1260" i="7"/>
  <c r="G2114" i="11"/>
  <c r="F2832" i="7"/>
  <c r="D3074" i="7"/>
  <c r="G2101" i="5"/>
  <c r="F3470" i="7"/>
  <c r="G958" i="5"/>
  <c r="D1624" i="14"/>
  <c r="E214" i="10"/>
  <c r="G1741" i="11"/>
  <c r="F1064" i="5"/>
  <c r="F1422" i="7"/>
  <c r="F236" i="10"/>
  <c r="G796" i="5"/>
  <c r="D936" i="14"/>
  <c r="G768" i="14"/>
  <c r="G29" i="13"/>
  <c r="G1086" i="5"/>
  <c r="E2200" i="11"/>
  <c r="D208" i="5"/>
  <c r="E3361" i="7"/>
  <c r="G213" i="10"/>
  <c r="E681" i="5"/>
  <c r="D1677" i="14"/>
  <c r="F897" i="14"/>
  <c r="E896" i="5"/>
  <c r="E2923" i="7"/>
  <c r="G1135" i="5"/>
  <c r="E1628" i="14"/>
  <c r="G516" i="11"/>
  <c r="E1783" i="14"/>
  <c r="F2190" i="10"/>
  <c r="G953" i="5"/>
  <c r="D814" i="10"/>
  <c r="D2209" i="11"/>
  <c r="E767" i="14"/>
  <c r="F117" i="13"/>
  <c r="F698" i="11"/>
  <c r="G2186" i="10"/>
  <c r="D1431" i="7"/>
  <c r="F3198" i="7"/>
  <c r="G1021" i="14"/>
  <c r="F3178" i="7"/>
  <c r="F2324" i="7"/>
  <c r="D1582" i="7"/>
  <c r="D1976" i="10"/>
  <c r="D486" i="14"/>
  <c r="F2168" i="10"/>
  <c r="E1291" i="7"/>
  <c r="F450" i="13"/>
  <c r="D3091" i="7"/>
  <c r="F1971" i="14"/>
  <c r="G1962" i="7"/>
  <c r="D949" i="5"/>
  <c r="G2395" i="11"/>
  <c r="E2164" i="5"/>
  <c r="F1294" i="5"/>
  <c r="F24" i="11"/>
  <c r="D2264" i="5"/>
  <c r="D1918" i="7"/>
  <c r="D1919" i="14"/>
  <c r="G1216" i="10"/>
  <c r="D168" i="5"/>
  <c r="D558" i="14"/>
  <c r="E90" i="10"/>
  <c r="E1664" i="7"/>
  <c r="F635" i="14"/>
  <c r="G3292" i="7"/>
  <c r="D640" i="14"/>
  <c r="G2179" i="10"/>
  <c r="E305" i="5"/>
  <c r="E1945" i="7"/>
  <c r="G1795" i="14"/>
  <c r="G1630" i="14"/>
  <c r="E555" i="5"/>
  <c r="G1442" i="14"/>
  <c r="D1135" i="10"/>
  <c r="E2065" i="7"/>
  <c r="E1396" i="7"/>
  <c r="E417" i="5"/>
  <c r="E2101" i="5"/>
  <c r="G1083" i="5"/>
  <c r="G3117" i="7"/>
  <c r="E1073" i="11"/>
  <c r="G3092" i="7"/>
  <c r="E1647" i="14"/>
  <c r="G2296" i="7"/>
  <c r="E2148" i="11"/>
  <c r="F1692" i="5"/>
  <c r="F2661" i="7"/>
  <c r="D162" i="10"/>
  <c r="F1832" i="14"/>
  <c r="F918" i="5"/>
  <c r="E1803" i="14"/>
  <c r="F98" i="13"/>
  <c r="D2997" i="7"/>
  <c r="E1172" i="10"/>
  <c r="D301" i="5"/>
  <c r="E3274" i="7"/>
  <c r="D1621" i="6"/>
  <c r="F1019" i="13"/>
  <c r="E2199" i="7"/>
  <c r="F3381" i="7"/>
  <c r="F3192" i="7"/>
  <c r="F1695" i="7"/>
  <c r="F802" i="5"/>
  <c r="D2852" i="7"/>
  <c r="E968" i="5"/>
  <c r="F486" i="7"/>
  <c r="D2056" i="7"/>
  <c r="D731" i="14"/>
  <c r="F47" i="11"/>
  <c r="F468" i="14"/>
  <c r="E1970" i="11"/>
  <c r="D376" i="6"/>
  <c r="G2186" i="11"/>
  <c r="F2122" i="10"/>
  <c r="E1735" i="7"/>
  <c r="F1201" i="11"/>
  <c r="D2267" i="11"/>
  <c r="E1274" i="7"/>
  <c r="G1269" i="5"/>
  <c r="F2758" i="7"/>
  <c r="D3046" i="7"/>
  <c r="D2439" i="10"/>
  <c r="G836" i="5"/>
  <c r="F120" i="5"/>
  <c r="D23" i="5"/>
  <c r="E1384" i="14"/>
  <c r="F343" i="7"/>
  <c r="G2119" i="7"/>
  <c r="G1558" i="11"/>
  <c r="D1400" i="5"/>
  <c r="D1689" i="7"/>
  <c r="E1642" i="7"/>
  <c r="G714" i="14"/>
  <c r="F1297" i="5"/>
  <c r="G3407" i="7"/>
  <c r="E1544" i="10"/>
  <c r="F2636" i="7"/>
  <c r="E1631" i="7"/>
  <c r="E2180" i="11"/>
  <c r="F798" i="14"/>
  <c r="G2356" i="7"/>
  <c r="D395" i="14"/>
  <c r="E1035" i="11"/>
  <c r="E2011" i="5"/>
  <c r="D533" i="5"/>
  <c r="G1708" i="10"/>
  <c r="F2518" i="7"/>
  <c r="F832" i="5"/>
  <c r="D1806" i="14"/>
  <c r="E2472" i="7"/>
  <c r="G1832" i="5"/>
  <c r="D1239" i="6"/>
  <c r="D814" i="5"/>
  <c r="F903" i="5"/>
  <c r="F94" i="13"/>
  <c r="E1907" i="14"/>
  <c r="E400" i="14"/>
  <c r="D662" i="10"/>
  <c r="F1339" i="5"/>
  <c r="G31" i="5"/>
  <c r="F1187" i="5"/>
  <c r="E124" i="10"/>
  <c r="E1231" i="5"/>
  <c r="E3382" i="7"/>
  <c r="D214" i="14"/>
  <c r="D2361" i="7"/>
  <c r="D292" i="11"/>
  <c r="E221" i="13"/>
  <c r="F1696" i="5"/>
  <c r="D1149" i="14"/>
  <c r="G237" i="11"/>
  <c r="F1948" i="10"/>
  <c r="D1244" i="5"/>
  <c r="E1468" i="14"/>
  <c r="F182" i="10"/>
  <c r="D1900" i="14"/>
  <c r="F485" i="5"/>
  <c r="D405" i="14"/>
  <c r="G387" i="7"/>
  <c r="G1234" i="14"/>
  <c r="E81" i="5"/>
  <c r="D1479" i="10"/>
  <c r="G2316" i="10"/>
  <c r="E2263" i="7"/>
  <c r="F1002" i="5"/>
  <c r="E2390" i="7"/>
  <c r="F1399" i="5"/>
  <c r="D1244" i="11"/>
  <c r="F31" i="11"/>
  <c r="D1643" i="11"/>
  <c r="F702" i="5"/>
  <c r="G2764" i="7"/>
  <c r="E795" i="5"/>
  <c r="E194" i="14"/>
  <c r="E2088" i="5"/>
  <c r="D53" i="11"/>
  <c r="D1880" i="14"/>
  <c r="G1130" i="11"/>
  <c r="G1520" i="7"/>
  <c r="E1579" i="5"/>
  <c r="G2287" i="5"/>
  <c r="G1991" i="7"/>
  <c r="D1576" i="7"/>
  <c r="F128" i="11"/>
  <c r="F852" i="11"/>
  <c r="D3480" i="7"/>
  <c r="F1683" i="14"/>
  <c r="D78" i="11"/>
  <c r="D3397" i="7"/>
  <c r="G318" i="5"/>
  <c r="G1505" i="5"/>
  <c r="G1612" i="7"/>
  <c r="G1881" i="14"/>
  <c r="E1616" i="10"/>
  <c r="D1367" i="7"/>
  <c r="F2712" i="7"/>
  <c r="F707" i="5"/>
  <c r="D1651" i="10"/>
  <c r="G121" i="10"/>
  <c r="D118" i="5"/>
  <c r="E1877" i="7"/>
  <c r="F1772" i="5"/>
  <c r="D2145" i="7"/>
  <c r="D1209" i="5"/>
  <c r="G993" i="14"/>
  <c r="E480" i="5"/>
  <c r="D2975" i="7"/>
  <c r="E1481" i="7"/>
  <c r="D155" i="13"/>
  <c r="G387" i="14"/>
  <c r="F2167" i="11"/>
  <c r="D540" i="14"/>
  <c r="E2498" i="7"/>
  <c r="F1370" i="14"/>
  <c r="D1019" i="14"/>
  <c r="G240" i="13"/>
  <c r="G1833" i="7"/>
  <c r="D923" i="5"/>
  <c r="F1609" i="10"/>
  <c r="E930" i="10"/>
  <c r="E2106" i="7"/>
  <c r="G1946" i="7"/>
  <c r="D1985" i="11"/>
  <c r="D1678" i="7"/>
  <c r="G1580" i="7"/>
  <c r="E2219" i="7"/>
  <c r="F238" i="13"/>
  <c r="D43" i="10"/>
  <c r="F696" i="11"/>
  <c r="F1516" i="14"/>
  <c r="F2046" i="5"/>
  <c r="F867" i="5"/>
  <c r="D295" i="5"/>
  <c r="F226" i="11"/>
  <c r="E1661" i="11"/>
  <c r="G970" i="14"/>
  <c r="G602" i="5"/>
  <c r="G1998" i="7"/>
  <c r="D2725" i="7"/>
  <c r="F844" i="10"/>
  <c r="G2176" i="5"/>
  <c r="F189" i="5"/>
  <c r="E3284" i="7"/>
  <c r="D416" i="14"/>
  <c r="F99" i="11"/>
  <c r="E306" i="14"/>
  <c r="D1970" i="14"/>
  <c r="E1401" i="11"/>
  <c r="E2156" i="10"/>
  <c r="E143" i="14"/>
  <c r="G1578" i="5"/>
  <c r="F123" i="5"/>
  <c r="G2039" i="5"/>
  <c r="F11" i="7"/>
  <c r="D457" i="14"/>
  <c r="G1165" i="14"/>
  <c r="G24" i="5"/>
  <c r="F1030" i="14"/>
  <c r="F1656" i="7"/>
  <c r="F524" i="14"/>
  <c r="D1338" i="7"/>
  <c r="E172" i="14"/>
  <c r="D740" i="10"/>
  <c r="G3154" i="7"/>
  <c r="E1790" i="7"/>
  <c r="G145" i="13"/>
  <c r="D2261" i="7"/>
  <c r="F3021" i="7"/>
  <c r="D1897" i="11"/>
  <c r="G987" i="13"/>
  <c r="D2218" i="7"/>
  <c r="G834" i="11"/>
  <c r="E1498" i="7"/>
  <c r="G530" i="5"/>
  <c r="F2360" i="11"/>
  <c r="G970" i="5"/>
  <c r="D1949" i="5"/>
  <c r="F3425" i="7"/>
  <c r="D971" i="5"/>
  <c r="F167" i="7"/>
  <c r="E2066" i="7"/>
  <c r="G188" i="10"/>
  <c r="E3058" i="7"/>
  <c r="G2270" i="5"/>
  <c r="D1777" i="5"/>
  <c r="D2076" i="7"/>
  <c r="D833" i="5"/>
  <c r="E2300" i="7"/>
  <c r="G1685" i="13"/>
  <c r="F1031" i="10"/>
  <c r="E1791" i="7"/>
  <c r="D702" i="11"/>
  <c r="G2052" i="5"/>
  <c r="G455" i="7"/>
  <c r="F1392" i="5"/>
  <c r="G2164" i="10"/>
  <c r="G1139" i="11"/>
  <c r="G2257" i="11"/>
  <c r="D574" i="5"/>
  <c r="G228" i="14"/>
  <c r="F1960" i="14"/>
  <c r="G1516" i="14"/>
  <c r="F139" i="11"/>
  <c r="F1710" i="13"/>
  <c r="E1231" i="11"/>
  <c r="G736" i="5"/>
  <c r="G59" i="10"/>
  <c r="F1184" i="14"/>
  <c r="E68" i="11"/>
  <c r="E532" i="5"/>
  <c r="G445" i="14"/>
  <c r="D352" i="7"/>
  <c r="G164" i="14"/>
  <c r="E2875" i="7"/>
  <c r="D883" i="14"/>
  <c r="F1026" i="5"/>
  <c r="E73" i="5"/>
  <c r="F1991" i="14"/>
  <c r="D1445" i="14"/>
  <c r="D1803" i="7"/>
  <c r="E864" i="5"/>
  <c r="F2399" i="10"/>
  <c r="G1924" i="14"/>
  <c r="G481" i="14"/>
  <c r="F967" i="5"/>
  <c r="D2272" i="5"/>
  <c r="D161" i="10"/>
  <c r="G2125" i="7"/>
  <c r="G1030" i="14"/>
  <c r="D243" i="7"/>
  <c r="E811" i="5"/>
  <c r="G1659" i="11"/>
  <c r="F3064" i="7"/>
  <c r="F20" i="7"/>
  <c r="F191" i="10"/>
  <c r="G270" i="5"/>
  <c r="F369" i="14"/>
  <c r="D53" i="14"/>
  <c r="E733" i="5"/>
  <c r="G716" i="14"/>
  <c r="G1291" i="7"/>
  <c r="G1953" i="5"/>
  <c r="F266" i="7"/>
  <c r="E1342" i="7"/>
  <c r="G705" i="5"/>
  <c r="F235" i="5"/>
  <c r="F91" i="14"/>
  <c r="G236" i="14"/>
  <c r="F2867" i="7"/>
  <c r="D1453" i="14"/>
  <c r="F1637" i="7"/>
  <c r="G933" i="6"/>
  <c r="E1699" i="6"/>
  <c r="G1703" i="5"/>
  <c r="E1500" i="5"/>
  <c r="G640" i="10"/>
  <c r="D1578" i="11"/>
  <c r="F365" i="13"/>
  <c r="G444" i="11"/>
  <c r="D1930" i="5"/>
  <c r="E156" i="5"/>
  <c r="D1554" i="5"/>
  <c r="D391" i="5"/>
  <c r="G1233" i="5"/>
  <c r="F487" i="10"/>
  <c r="G1700" i="13"/>
  <c r="D328" i="7"/>
  <c r="G222" i="14"/>
  <c r="D1567" i="11"/>
  <c r="D11" i="10"/>
  <c r="G2148" i="11"/>
  <c r="D1456" i="5"/>
  <c r="D3173" i="7"/>
  <c r="E1430" i="14"/>
  <c r="E621" i="11"/>
  <c r="D799" i="6"/>
  <c r="D461" i="6"/>
  <c r="F1846" i="11"/>
  <c r="F1563" i="7"/>
  <c r="D1840" i="11"/>
  <c r="E565" i="14"/>
  <c r="G1440" i="11"/>
  <c r="G1398" i="5"/>
  <c r="D1187" i="11"/>
  <c r="F2854" i="7"/>
  <c r="G2160" i="7"/>
  <c r="E904" i="11"/>
  <c r="G2196" i="7"/>
  <c r="G3133" i="7"/>
  <c r="G297" i="14"/>
  <c r="G1979" i="11"/>
  <c r="F1621" i="7"/>
  <c r="E899" i="14"/>
  <c r="D976" i="10"/>
  <c r="E1305" i="11"/>
  <c r="D1604" i="5"/>
  <c r="F1313" i="7"/>
  <c r="G822" i="14"/>
  <c r="D1741" i="5"/>
  <c r="E364" i="5"/>
  <c r="G1751" i="13"/>
  <c r="E1902" i="11"/>
  <c r="F1369" i="5"/>
  <c r="E2260" i="5"/>
  <c r="E1210" i="11"/>
  <c r="D2209" i="7"/>
  <c r="F895" i="5"/>
  <c r="E1332" i="7"/>
  <c r="F2676" i="7"/>
  <c r="E3316" i="7"/>
  <c r="F229" i="10"/>
  <c r="F53" i="5"/>
  <c r="D680" i="14"/>
  <c r="E76" i="10"/>
  <c r="E1140" i="14"/>
  <c r="G2060" i="7"/>
  <c r="G2196" i="5"/>
  <c r="G502" i="5"/>
  <c r="E153" i="7"/>
  <c r="E2459" i="10"/>
  <c r="F2367" i="11"/>
  <c r="G2027" i="11"/>
  <c r="E1756" i="5"/>
  <c r="D2302" i="11"/>
  <c r="G217" i="5"/>
  <c r="D377" i="11"/>
  <c r="E2690" i="7"/>
  <c r="D1134" i="13"/>
  <c r="D130" i="7"/>
  <c r="F460" i="5"/>
  <c r="F992" i="11"/>
  <c r="E186" i="11"/>
  <c r="G385" i="7"/>
  <c r="G2562" i="7"/>
  <c r="E2070" i="7"/>
  <c r="G1853" i="11"/>
  <c r="D2027" i="5"/>
  <c r="E1326" i="5"/>
  <c r="D927" i="10"/>
  <c r="D1547" i="7"/>
  <c r="G2441" i="7"/>
  <c r="F1970" i="11"/>
  <c r="F164" i="10"/>
  <c r="E55" i="14"/>
  <c r="D3214" i="7"/>
  <c r="F124" i="14"/>
  <c r="E2172" i="7"/>
  <c r="F684" i="11"/>
  <c r="D1461" i="10"/>
  <c r="F521" i="10"/>
  <c r="E2824" i="7"/>
  <c r="G1625" i="14"/>
  <c r="G1616" i="5"/>
  <c r="D1617" i="11"/>
  <c r="E1262" i="11"/>
  <c r="D169" i="11"/>
  <c r="G660" i="5"/>
  <c r="G1137" i="5"/>
  <c r="F3117" i="7"/>
  <c r="D542" i="11"/>
  <c r="F222" i="14"/>
  <c r="E659" i="14"/>
  <c r="F1069" i="11"/>
  <c r="G2063" i="7"/>
  <c r="D962" i="14"/>
  <c r="E1677" i="14"/>
  <c r="F231" i="10"/>
  <c r="E482" i="7"/>
  <c r="E3042" i="7"/>
  <c r="G2181" i="7"/>
  <c r="E2191" i="5"/>
  <c r="G1712" i="5"/>
  <c r="E1537" i="11"/>
  <c r="F516" i="14"/>
  <c r="G1177" i="14"/>
  <c r="F1175" i="5"/>
  <c r="D154" i="13"/>
  <c r="D1533" i="7"/>
  <c r="F972" i="5"/>
  <c r="F169" i="5"/>
  <c r="G1362" i="14"/>
  <c r="D213" i="7"/>
  <c r="E1293" i="14"/>
  <c r="E1449" i="11"/>
  <c r="G522" i="5"/>
  <c r="D2233" i="7"/>
  <c r="G620" i="5"/>
  <c r="D917" i="5"/>
  <c r="D2048" i="10"/>
  <c r="D1394" i="5"/>
  <c r="D399" i="14"/>
  <c r="D428" i="14"/>
  <c r="E671" i="11"/>
  <c r="D587" i="14"/>
  <c r="D3288" i="7"/>
  <c r="F1904" i="5"/>
  <c r="G40" i="10"/>
  <c r="E2793" i="7"/>
  <c r="D41" i="10"/>
  <c r="E702" i="14"/>
  <c r="D2140" i="5"/>
  <c r="F1575" i="7"/>
  <c r="G361" i="11"/>
  <c r="E201" i="13"/>
  <c r="D1108" i="11"/>
  <c r="G831" i="5"/>
  <c r="D2240" i="11"/>
  <c r="E1844" i="5"/>
  <c r="G2775" i="7"/>
  <c r="F56" i="11"/>
  <c r="D840" i="10"/>
  <c r="F1228" i="11"/>
  <c r="F2916" i="7"/>
  <c r="F2012" i="7"/>
  <c r="D3407" i="7"/>
  <c r="F2260" i="7"/>
  <c r="G1899" i="7"/>
  <c r="E441" i="14"/>
  <c r="D1838" i="11"/>
  <c r="D1172" i="14"/>
  <c r="F1483" i="7"/>
  <c r="E1894" i="5"/>
  <c r="G1930" i="11"/>
  <c r="E2093" i="5"/>
  <c r="G1938" i="7"/>
  <c r="F853" i="5"/>
  <c r="G923" i="11"/>
  <c r="F2355" i="7"/>
  <c r="G1914" i="5"/>
  <c r="E345" i="5"/>
  <c r="G1589" i="14"/>
  <c r="G1226" i="5"/>
  <c r="D1474" i="7"/>
  <c r="D1486" i="5"/>
  <c r="D966" i="5"/>
  <c r="D310" i="5"/>
  <c r="F3401" i="7"/>
  <c r="E2208" i="11"/>
  <c r="E2024" i="10"/>
  <c r="E2205" i="5"/>
  <c r="D68" i="13"/>
  <c r="F115" i="10"/>
  <c r="G1985" i="14"/>
  <c r="F3200" i="7"/>
  <c r="F1932" i="7"/>
  <c r="D859" i="5"/>
  <c r="F1724" i="11"/>
  <c r="D2709" i="7"/>
  <c r="E2038" i="11"/>
  <c r="E138" i="13"/>
  <c r="G1427" i="10"/>
  <c r="F117" i="11"/>
  <c r="E1159" i="10"/>
  <c r="F2025" i="5"/>
  <c r="F1139" i="14"/>
  <c r="F155" i="7"/>
  <c r="E365" i="11"/>
  <c r="D20" i="11"/>
  <c r="F574" i="5"/>
  <c r="G1423" i="11"/>
  <c r="F636" i="5"/>
  <c r="F857" i="11"/>
  <c r="F1280" i="7"/>
  <c r="F136" i="7"/>
  <c r="D1154" i="14"/>
  <c r="G171" i="13"/>
  <c r="E338" i="5"/>
  <c r="E1743" i="7"/>
  <c r="F1542" i="7"/>
  <c r="E3479" i="7"/>
  <c r="F220" i="11"/>
  <c r="G2793" i="7"/>
  <c r="E2628" i="7"/>
  <c r="D2905" i="7"/>
  <c r="F620" i="5"/>
  <c r="G1800" i="11"/>
  <c r="E1266" i="5"/>
  <c r="F1073" i="11"/>
  <c r="G918" i="14"/>
  <c r="F1087" i="11"/>
  <c r="G24" i="7"/>
  <c r="G1430" i="5"/>
  <c r="D1475" i="14"/>
  <c r="E2133" i="11"/>
  <c r="D1486" i="11"/>
  <c r="G901" i="5"/>
  <c r="F275" i="6"/>
  <c r="G1039" i="14"/>
  <c r="G1473" i="6"/>
  <c r="F1683" i="7"/>
  <c r="E483" i="7"/>
  <c r="E552" i="5"/>
  <c r="G1783" i="7"/>
  <c r="G1929" i="7"/>
  <c r="E1399" i="14"/>
  <c r="D1298" i="7"/>
  <c r="F1483" i="5"/>
  <c r="F195" i="7"/>
  <c r="F1595" i="11"/>
  <c r="E2639" i="7"/>
  <c r="G5" i="10"/>
  <c r="D2225" i="5"/>
  <c r="D2806" i="7"/>
  <c r="F519" i="6"/>
  <c r="G3303" i="7"/>
  <c r="D100" i="14"/>
  <c r="E1028" i="5"/>
  <c r="E612" i="6"/>
  <c r="F2074" i="10"/>
  <c r="G1926" i="11"/>
  <c r="E1745" i="10"/>
  <c r="D1755" i="5"/>
  <c r="E1472" i="13"/>
  <c r="F965" i="5"/>
  <c r="F3357" i="7"/>
  <c r="D1173" i="5"/>
  <c r="G2177" i="7"/>
  <c r="G1665" i="14"/>
  <c r="F514" i="11"/>
  <c r="G1115" i="5"/>
  <c r="D616" i="11"/>
  <c r="D1405" i="14"/>
  <c r="E117" i="10"/>
  <c r="D2167" i="10"/>
  <c r="F795" i="6"/>
  <c r="E183" i="11"/>
  <c r="D636" i="11"/>
  <c r="D47" i="13"/>
  <c r="E301" i="13"/>
  <c r="G307" i="7"/>
  <c r="F1954" i="10"/>
  <c r="F2751" i="7"/>
  <c r="F1258" i="5"/>
  <c r="E610" i="11"/>
  <c r="F12" i="7"/>
  <c r="E1246" i="11"/>
  <c r="E570" i="14"/>
  <c r="D3058" i="7"/>
  <c r="G218" i="14"/>
  <c r="E363" i="14"/>
  <c r="E3424" i="7"/>
  <c r="E1254" i="7"/>
  <c r="D1102" i="5"/>
  <c r="G1463" i="7"/>
  <c r="D3152" i="7"/>
  <c r="F1367" i="10"/>
  <c r="E3" i="7"/>
  <c r="G1373" i="11"/>
  <c r="F2380" i="11"/>
  <c r="G1786" i="5"/>
  <c r="G1714" i="7"/>
  <c r="E1425" i="14"/>
  <c r="F1882" i="10"/>
  <c r="D1883" i="7"/>
  <c r="G1107" i="11"/>
  <c r="G854" i="11"/>
  <c r="G1711" i="5"/>
  <c r="F1915" i="14"/>
  <c r="F1843" i="5"/>
  <c r="G475" i="10"/>
  <c r="G1181" i="14"/>
  <c r="D168" i="11"/>
  <c r="F141" i="5"/>
  <c r="G3031" i="7"/>
  <c r="G1046" i="11"/>
  <c r="E365" i="5"/>
  <c r="D302" i="5"/>
  <c r="F570" i="14"/>
  <c r="G1982" i="14"/>
  <c r="F2078" i="7"/>
  <c r="G361" i="10"/>
  <c r="F111" i="11"/>
  <c r="E1197" i="14"/>
  <c r="E1547" i="5"/>
  <c r="F579" i="5"/>
  <c r="E1244" i="6"/>
  <c r="G454" i="14"/>
  <c r="G88" i="11"/>
  <c r="E2605" i="7"/>
  <c r="G1238" i="13"/>
  <c r="D1774" i="7"/>
  <c r="G479" i="10"/>
  <c r="G324" i="5"/>
  <c r="F1681" i="11"/>
  <c r="D51" i="10"/>
  <c r="D3433" i="7"/>
  <c r="F547" i="5"/>
  <c r="G1772" i="10"/>
  <c r="G479" i="11"/>
  <c r="E2048" i="5"/>
  <c r="E1417" i="5"/>
  <c r="E22" i="11"/>
  <c r="G136" i="13"/>
  <c r="D2296" i="7"/>
  <c r="D1589" i="5"/>
  <c r="E580" i="14"/>
  <c r="F73" i="11"/>
  <c r="G119" i="13"/>
  <c r="E1849" i="14"/>
  <c r="D1387" i="5"/>
  <c r="E832" i="14"/>
  <c r="D1847" i="7"/>
  <c r="D2986" i="7"/>
  <c r="G2285" i="5"/>
  <c r="G580" i="14"/>
  <c r="D226" i="11"/>
  <c r="E372" i="11"/>
  <c r="E1620" i="14"/>
  <c r="F399" i="11"/>
  <c r="F1972" i="14"/>
  <c r="F190" i="7"/>
  <c r="G338" i="14"/>
  <c r="F32" i="14"/>
  <c r="F124" i="13"/>
  <c r="G2101" i="11"/>
  <c r="G76" i="13"/>
  <c r="F1704" i="10"/>
  <c r="E509" i="14"/>
  <c r="E1603" i="7"/>
  <c r="F827" i="14"/>
  <c r="F1438" i="14"/>
  <c r="D959" i="5"/>
  <c r="D171" i="5"/>
  <c r="D1152" i="10"/>
  <c r="F1966" i="14"/>
  <c r="F1279" i="11"/>
  <c r="D1906" i="11"/>
  <c r="D2386" i="11"/>
  <c r="E333" i="14"/>
  <c r="E1862" i="11"/>
  <c r="G1462" i="11"/>
  <c r="D354" i="14"/>
  <c r="D3088" i="7"/>
  <c r="F1864" i="14"/>
  <c r="G517" i="14"/>
  <c r="E84" i="10"/>
  <c r="E448" i="14"/>
  <c r="D338" i="5"/>
  <c r="E3129" i="7"/>
  <c r="D649" i="5"/>
  <c r="D795" i="10"/>
  <c r="E2499" i="7"/>
  <c r="D1592" i="5"/>
  <c r="F721" i="5"/>
  <c r="D313" i="7"/>
  <c r="F759" i="11"/>
  <c r="D1421" i="7"/>
  <c r="G495" i="14"/>
  <c r="G1156" i="5"/>
  <c r="G73" i="11"/>
  <c r="E135" i="5"/>
  <c r="D2092" i="7"/>
  <c r="D237" i="7"/>
  <c r="G1822" i="7"/>
  <c r="G1323" i="6"/>
  <c r="E1170" i="5"/>
  <c r="D120" i="13"/>
  <c r="D1676" i="11"/>
  <c r="E1621" i="14"/>
  <c r="E2308" i="7"/>
  <c r="G2692" i="7"/>
  <c r="G722" i="10"/>
  <c r="E1637" i="7"/>
  <c r="F29" i="7"/>
  <c r="G2364" i="10"/>
  <c r="F2377" i="7"/>
  <c r="F642" i="11"/>
  <c r="E1215" i="14"/>
  <c r="D646" i="5"/>
  <c r="G1040" i="14"/>
  <c r="G498" i="7"/>
  <c r="G1016" i="5"/>
  <c r="E1792" i="14"/>
  <c r="D56" i="7"/>
  <c r="F137" i="11"/>
  <c r="E852" i="5"/>
  <c r="F1070" i="14"/>
  <c r="E2022" i="10"/>
  <c r="D204" i="14"/>
  <c r="D351" i="5"/>
  <c r="E664" i="14"/>
  <c r="E1257" i="7"/>
  <c r="F1356" i="14"/>
  <c r="F1052" i="11"/>
  <c r="E478" i="7"/>
  <c r="D1910" i="5"/>
  <c r="E2130" i="11"/>
  <c r="D1323" i="7"/>
  <c r="E1491" i="14"/>
  <c r="F1796" i="11"/>
  <c r="G2323" i="11"/>
  <c r="F1436" i="14"/>
  <c r="D564" i="11"/>
  <c r="D1623" i="5"/>
  <c r="G3008" i="7"/>
  <c r="F480" i="7"/>
  <c r="G408" i="5"/>
  <c r="F3267" i="7"/>
  <c r="F1920" i="7"/>
  <c r="G659" i="14"/>
  <c r="D1257" i="10"/>
  <c r="G1547" i="11"/>
  <c r="G1693" i="7"/>
  <c r="G169" i="14"/>
  <c r="F2389" i="7"/>
  <c r="F3165" i="7"/>
  <c r="E2451" i="7"/>
  <c r="E877" i="14"/>
  <c r="E1920" i="14"/>
  <c r="E86" i="13"/>
  <c r="E2249" i="5"/>
  <c r="E335" i="11"/>
  <c r="G26" i="5"/>
  <c r="E1296" i="7"/>
  <c r="G2323" i="7"/>
  <c r="F1784" i="7"/>
  <c r="E1685" i="5"/>
  <c r="G1682" i="10"/>
  <c r="E1871" i="5"/>
  <c r="D1619" i="14"/>
  <c r="E1876" i="7"/>
  <c r="F918" i="14"/>
  <c r="E1924" i="14"/>
  <c r="F310" i="5"/>
  <c r="E1723" i="14"/>
  <c r="G3461" i="7"/>
  <c r="G881" i="5"/>
  <c r="E2392" i="7"/>
  <c r="F1477" i="5"/>
  <c r="E1088" i="14"/>
  <c r="F1482" i="11"/>
  <c r="G1438" i="5"/>
  <c r="G2828" i="7"/>
  <c r="D390" i="5"/>
  <c r="D8" i="10"/>
  <c r="E415" i="14"/>
  <c r="E2327" i="10"/>
  <c r="G1867" i="7"/>
  <c r="F2129" i="10"/>
  <c r="E2215" i="11"/>
  <c r="F1435" i="10"/>
  <c r="G2065" i="11"/>
  <c r="F1352" i="11"/>
  <c r="D3403" i="7"/>
  <c r="E1753" i="11"/>
  <c r="F491" i="14"/>
  <c r="D3448" i="7"/>
  <c r="F2829" i="7"/>
  <c r="D3342" i="7"/>
  <c r="F1096" i="5"/>
  <c r="E523" i="5"/>
  <c r="F2122" i="7"/>
  <c r="F2095" i="7"/>
  <c r="D1128" i="10"/>
  <c r="E183" i="14"/>
  <c r="F1413" i="5"/>
  <c r="F1974" i="5"/>
  <c r="G2019" i="10"/>
  <c r="G1217" i="14"/>
  <c r="D1765" i="10"/>
  <c r="E1266" i="7"/>
  <c r="D177" i="5"/>
  <c r="D1304" i="5"/>
  <c r="G87" i="13"/>
  <c r="G1739" i="7"/>
  <c r="E1386" i="6"/>
  <c r="F2244" i="11"/>
  <c r="G1983" i="7"/>
  <c r="E1413" i="5"/>
  <c r="F229" i="7"/>
  <c r="E302" i="11"/>
  <c r="D123" i="13"/>
  <c r="D138" i="14"/>
  <c r="G727" i="14"/>
  <c r="F161" i="5"/>
  <c r="F599" i="14"/>
  <c r="G2313" i="11"/>
  <c r="D1575" i="5"/>
  <c r="E1905" i="11"/>
  <c r="D683" i="14"/>
  <c r="D2690" i="7"/>
  <c r="E2108" i="5"/>
  <c r="F2202" i="7"/>
  <c r="G64" i="13"/>
  <c r="E1622" i="14"/>
  <c r="D2049" i="5"/>
  <c r="G81" i="5"/>
  <c r="F783" i="5"/>
  <c r="D2241" i="5"/>
  <c r="F1718" i="13"/>
  <c r="E194" i="13"/>
  <c r="G1550" i="7"/>
  <c r="G397" i="14"/>
  <c r="G1840" i="14"/>
  <c r="E1646" i="7"/>
  <c r="G846" i="14"/>
  <c r="E186" i="14"/>
  <c r="E1864" i="7"/>
  <c r="E1340" i="10"/>
  <c r="G1663" i="14"/>
  <c r="E3085" i="7"/>
  <c r="E1667" i="5"/>
  <c r="G713" i="5"/>
  <c r="D1309" i="11"/>
  <c r="G1984" i="14"/>
  <c r="D313" i="14"/>
  <c r="F1894" i="10"/>
  <c r="G909" i="6"/>
  <c r="D1588" i="11"/>
  <c r="G947" i="11"/>
  <c r="D421" i="11"/>
  <c r="G1951" i="7"/>
  <c r="E1696" i="5"/>
  <c r="D1521" i="7"/>
  <c r="E287" i="14"/>
  <c r="G1398" i="11"/>
  <c r="E903" i="6"/>
  <c r="E512" i="14"/>
  <c r="E1766" i="5"/>
  <c r="E1065" i="14"/>
  <c r="E1860" i="7"/>
  <c r="G274" i="5"/>
  <c r="F583" i="14"/>
  <c r="D149" i="7"/>
  <c r="G3001" i="7"/>
  <c r="D1746" i="14"/>
  <c r="G1180" i="14"/>
  <c r="D3373" i="7"/>
  <c r="E1030" i="11"/>
  <c r="D1335" i="5"/>
  <c r="D2104" i="11"/>
  <c r="D190" i="7"/>
  <c r="E165" i="5"/>
  <c r="G2155" i="5"/>
  <c r="G1230" i="5"/>
  <c r="E2277" i="5"/>
  <c r="E661" i="14"/>
  <c r="D1378" i="10"/>
  <c r="F2366" i="11"/>
  <c r="D1334" i="5"/>
  <c r="F1021" i="14"/>
  <c r="F3494" i="7"/>
  <c r="D1841" i="5"/>
  <c r="D2461" i="7"/>
  <c r="E745" i="11"/>
  <c r="G1643" i="7"/>
  <c r="G928" i="14"/>
  <c r="G449" i="7"/>
  <c r="D192" i="6"/>
  <c r="E2954" i="7"/>
  <c r="E2015" i="10"/>
  <c r="F1996" i="5"/>
  <c r="D1050" i="14"/>
  <c r="D1333" i="7"/>
  <c r="D191" i="10"/>
  <c r="D908" i="5"/>
  <c r="E1574" i="10"/>
  <c r="F102" i="5"/>
  <c r="E1515" i="5"/>
  <c r="D2061" i="5"/>
  <c r="D616" i="14"/>
  <c r="E1714" i="5"/>
  <c r="D8" i="5"/>
  <c r="D999" i="14"/>
  <c r="F626" i="14"/>
  <c r="G2091" i="10"/>
  <c r="F130" i="13"/>
  <c r="G685" i="5"/>
  <c r="G828" i="5"/>
  <c r="E2713" i="7"/>
  <c r="E637" i="11"/>
  <c r="E1918" i="5"/>
  <c r="D141" i="5"/>
  <c r="D1663" i="10"/>
  <c r="E1865" i="7"/>
  <c r="E1773" i="7"/>
  <c r="G98" i="11"/>
  <c r="E218" i="13"/>
  <c r="G1731" i="10"/>
  <c r="G1535" i="5"/>
  <c r="G922" i="5"/>
  <c r="E1550" i="11"/>
  <c r="E1373" i="5"/>
  <c r="E1702" i="5"/>
  <c r="D600" i="5"/>
  <c r="D345" i="5"/>
  <c r="G3319" i="7"/>
  <c r="F939" i="11"/>
  <c r="D474" i="14"/>
  <c r="E876" i="13"/>
  <c r="D1356" i="7"/>
  <c r="D365" i="11"/>
  <c r="G795" i="14"/>
  <c r="G723" i="5"/>
  <c r="G3" i="10"/>
  <c r="F1999" i="5"/>
  <c r="D668" i="5"/>
  <c r="E3109" i="7"/>
  <c r="G3450" i="7"/>
  <c r="F1724" i="14"/>
  <c r="F33" i="13"/>
  <c r="F1473" i="14"/>
  <c r="F1241" i="13"/>
  <c r="D450" i="14"/>
  <c r="E2148" i="7"/>
  <c r="G788" i="14"/>
  <c r="E1093" i="5"/>
  <c r="D2935" i="7"/>
  <c r="F1715" i="14"/>
  <c r="E150" i="10"/>
  <c r="E343" i="14"/>
  <c r="F2669" i="7"/>
  <c r="F2453" i="7"/>
  <c r="D2176" i="5"/>
  <c r="G3173" i="7"/>
  <c r="E1777" i="11"/>
  <c r="F2965" i="7"/>
  <c r="G2029" i="5"/>
  <c r="F1310" i="11"/>
  <c r="G409" i="10"/>
  <c r="D1473" i="11"/>
  <c r="G2953" i="7"/>
  <c r="G652" i="14"/>
  <c r="E1758" i="14"/>
  <c r="F1835" i="11"/>
  <c r="G948" i="5"/>
  <c r="D1472" i="5"/>
  <c r="G1825" i="10"/>
  <c r="G59" i="14"/>
  <c r="F527" i="5"/>
  <c r="E919" i="5"/>
  <c r="G3366" i="7"/>
  <c r="D1322" i="7"/>
  <c r="D158" i="11"/>
  <c r="D218" i="13"/>
  <c r="G27" i="13"/>
  <c r="D1293" i="6"/>
  <c r="F1099" i="5"/>
  <c r="D1684" i="14"/>
  <c r="F634" i="11"/>
  <c r="F1225" i="5"/>
  <c r="D2055" i="11"/>
  <c r="E1205" i="11"/>
  <c r="D1805" i="11"/>
  <c r="F1513" i="5"/>
  <c r="F1954" i="5"/>
  <c r="D97" i="14"/>
  <c r="D1838" i="14"/>
  <c r="G1861" i="14"/>
  <c r="D3135" i="7"/>
  <c r="G1654" i="7"/>
  <c r="E214" i="5"/>
  <c r="E559" i="14"/>
  <c r="E3011" i="7"/>
  <c r="D285" i="11"/>
  <c r="E692" i="11"/>
  <c r="D1165" i="5"/>
  <c r="F1004" i="11"/>
  <c r="G1138" i="10"/>
  <c r="F998" i="11"/>
  <c r="G1226" i="14"/>
  <c r="D1369" i="11"/>
  <c r="G1650" i="5"/>
  <c r="G108" i="7"/>
  <c r="F1271" i="7"/>
  <c r="G3219" i="7"/>
  <c r="D1746" i="5"/>
  <c r="G3223" i="7"/>
  <c r="F1661" i="10"/>
  <c r="D264" i="14"/>
  <c r="E2683" i="7"/>
  <c r="D2565" i="7"/>
  <c r="F1578" i="7"/>
  <c r="G3153" i="7"/>
  <c r="E1097" i="11"/>
  <c r="D1538" i="7"/>
  <c r="G2899" i="7"/>
  <c r="F658" i="10"/>
  <c r="F1601" i="14"/>
  <c r="F592" i="5"/>
  <c r="D449" i="14"/>
  <c r="D2100" i="7"/>
  <c r="F1262" i="7"/>
  <c r="F1507" i="5"/>
  <c r="F102" i="11"/>
  <c r="D1077" i="14"/>
  <c r="F789" i="14"/>
  <c r="G381" i="14"/>
  <c r="F679" i="5"/>
  <c r="D27" i="13"/>
  <c r="D2422" i="11"/>
  <c r="D2270" i="7"/>
  <c r="F911" i="14"/>
  <c r="D1945" i="5"/>
  <c r="D854" i="14"/>
  <c r="G2400" i="7"/>
  <c r="D1510" i="13"/>
  <c r="E1650" i="5"/>
  <c r="D654" i="5"/>
  <c r="F1903" i="11"/>
  <c r="E1930" i="5"/>
  <c r="F2970" i="7"/>
  <c r="D1258" i="5"/>
  <c r="F1546" i="14"/>
  <c r="G41" i="14"/>
  <c r="F1829" i="11"/>
  <c r="G3395" i="7"/>
  <c r="F1742" i="14"/>
  <c r="F821" i="11"/>
  <c r="F1799" i="11"/>
  <c r="G1927" i="11"/>
  <c r="E2991" i="7"/>
  <c r="F2742" i="7"/>
  <c r="D118" i="13"/>
  <c r="G414" i="14"/>
  <c r="G2113" i="11"/>
  <c r="F378" i="10"/>
  <c r="G1124" i="14"/>
  <c r="F1792" i="5"/>
  <c r="F587" i="5"/>
  <c r="E194" i="5"/>
  <c r="D195" i="14"/>
  <c r="E726" i="5"/>
  <c r="G2542" i="7"/>
  <c r="E626" i="11"/>
  <c r="F1575" i="5"/>
  <c r="E1268" i="7"/>
  <c r="G127" i="14"/>
  <c r="F1692" i="11"/>
  <c r="G1786" i="7"/>
  <c r="G159" i="13"/>
  <c r="F1989" i="7"/>
  <c r="D940" i="14"/>
  <c r="E1787" i="7"/>
  <c r="D931" i="5"/>
  <c r="G114" i="11"/>
  <c r="E1666" i="11"/>
  <c r="D2029" i="5"/>
  <c r="D2646" i="7"/>
  <c r="D1212" i="5"/>
  <c r="E264" i="5"/>
  <c r="G1828" i="10"/>
  <c r="E870" i="5"/>
  <c r="D1980" i="14"/>
  <c r="D692" i="5"/>
  <c r="G2140" i="5"/>
  <c r="G2036" i="7"/>
  <c r="D1358" i="7"/>
  <c r="D1398" i="7"/>
  <c r="E1150" i="11"/>
  <c r="G1256" i="5"/>
  <c r="E1562" i="11"/>
  <c r="G52" i="13"/>
  <c r="E1400" i="11"/>
  <c r="E2265" i="5"/>
  <c r="E2126" i="7"/>
  <c r="D1255" i="5"/>
  <c r="D562" i="14"/>
  <c r="E483" i="11"/>
  <c r="D49" i="7"/>
  <c r="F1277" i="14"/>
  <c r="E39" i="10"/>
  <c r="F178" i="11"/>
  <c r="G125" i="11"/>
  <c r="D3097" i="7"/>
  <c r="F1653" i="6"/>
  <c r="F1994" i="14"/>
  <c r="G396" i="14"/>
  <c r="D2809" i="7"/>
  <c r="G22" i="5"/>
  <c r="D906" i="11"/>
  <c r="E2289" i="11"/>
  <c r="E2383" i="11"/>
  <c r="D1745" i="7"/>
  <c r="F1232" i="14"/>
  <c r="E53" i="14"/>
  <c r="D147" i="11"/>
  <c r="G1867" i="10"/>
  <c r="D1785" i="14"/>
  <c r="E1216" i="14"/>
  <c r="F1941" i="5"/>
  <c r="D2042" i="7"/>
  <c r="E1427" i="10"/>
  <c r="D1404" i="5"/>
  <c r="F2497" i="7"/>
  <c r="F1030" i="10"/>
  <c r="G1703" i="14"/>
  <c r="G2123" i="5"/>
  <c r="E1869" i="10"/>
  <c r="F92" i="7"/>
  <c r="F1902" i="14"/>
  <c r="F124" i="10"/>
  <c r="G2087" i="5"/>
  <c r="F1425" i="11"/>
  <c r="E2015" i="7"/>
  <c r="E744" i="14"/>
  <c r="E126" i="14"/>
  <c r="G2436" i="7"/>
  <c r="E997" i="6"/>
  <c r="F1229" i="5"/>
  <c r="E756" i="5"/>
  <c r="G3317" i="7"/>
  <c r="G509" i="13"/>
  <c r="E2203" i="7"/>
  <c r="F1533" i="5"/>
  <c r="E2544" i="7"/>
  <c r="G228" i="5"/>
  <c r="G822" i="5"/>
  <c r="F43" i="11"/>
  <c r="F719" i="6"/>
  <c r="D6" i="11"/>
  <c r="D1615" i="6"/>
  <c r="G505" i="10"/>
  <c r="D1142" i="14"/>
  <c r="G975" i="5"/>
  <c r="F1563" i="11"/>
  <c r="F453" i="7"/>
  <c r="E1841" i="14"/>
  <c r="E2537" i="7"/>
  <c r="E1084" i="14"/>
  <c r="D1222" i="5"/>
  <c r="G1203" i="5"/>
  <c r="G1036" i="14"/>
  <c r="D626" i="11"/>
  <c r="G1612" i="10"/>
  <c r="E747" i="14"/>
  <c r="E127" i="11"/>
  <c r="G1798" i="11"/>
  <c r="F1777" i="7"/>
  <c r="E981" i="14"/>
  <c r="G1265" i="7"/>
  <c r="G889" i="5"/>
  <c r="E1400" i="6"/>
  <c r="E732" i="11"/>
  <c r="D2278" i="11"/>
  <c r="D1504" i="14"/>
  <c r="E429" i="7"/>
  <c r="G1950" i="14"/>
  <c r="E2953" i="7"/>
  <c r="D343" i="14"/>
  <c r="D1119" i="10"/>
  <c r="F2145" i="10"/>
  <c r="D1570" i="14"/>
  <c r="E1558" i="10"/>
  <c r="D109" i="11"/>
  <c r="E182" i="5"/>
  <c r="G1523" i="7"/>
  <c r="D2216" i="11"/>
  <c r="F2229" i="5"/>
  <c r="G233" i="5"/>
  <c r="G1800" i="14"/>
  <c r="G2278" i="11"/>
  <c r="E73" i="7"/>
  <c r="D1850" i="10"/>
  <c r="D135" i="10"/>
  <c r="G2714" i="7"/>
  <c r="E250" i="10"/>
  <c r="D993" i="6"/>
  <c r="D2782" i="7"/>
  <c r="E1460" i="10"/>
  <c r="F1701" i="5"/>
  <c r="F692" i="5"/>
  <c r="F2427" i="10"/>
  <c r="D3050" i="7"/>
  <c r="E639" i="5"/>
  <c r="D2119" i="7"/>
  <c r="E29" i="13"/>
  <c r="G1932" i="14"/>
  <c r="D2330" i="7"/>
  <c r="E1253" i="10"/>
  <c r="G1155" i="5"/>
  <c r="E2277" i="7"/>
  <c r="E504" i="14"/>
  <c r="F1206" i="11"/>
  <c r="G147" i="14"/>
  <c r="E465" i="5"/>
  <c r="G1535" i="14"/>
  <c r="D202" i="11"/>
  <c r="F1878" i="14"/>
  <c r="D592" i="14"/>
  <c r="F1335" i="6"/>
  <c r="G2225" i="10"/>
  <c r="D1149" i="6"/>
  <c r="D650" i="6"/>
  <c r="G1630" i="6"/>
  <c r="D1383" i="6"/>
  <c r="F403" i="6"/>
  <c r="D1954" i="7"/>
  <c r="D299" i="5"/>
  <c r="G1915" i="5"/>
  <c r="G2607" i="7"/>
  <c r="G497" i="7"/>
  <c r="G151" i="14"/>
  <c r="F2095" i="11"/>
  <c r="E1721" i="7"/>
  <c r="G270" i="14"/>
  <c r="E10" i="7"/>
  <c r="D1015" i="6"/>
  <c r="F824" i="11"/>
  <c r="G1828" i="14"/>
  <c r="F2314" i="11"/>
  <c r="E261" i="13"/>
  <c r="E1235" i="14"/>
  <c r="G1432" i="5"/>
  <c r="G390" i="7"/>
  <c r="F734" i="14"/>
  <c r="F1426" i="7"/>
  <c r="D96" i="14"/>
  <c r="G809" i="11"/>
  <c r="G2229" i="11"/>
  <c r="F935" i="14"/>
  <c r="G1419" i="11"/>
  <c r="G1678" i="6"/>
  <c r="D1459" i="5"/>
  <c r="D105" i="6"/>
  <c r="F2884" i="7"/>
  <c r="F2175" i="11"/>
  <c r="E746" i="14"/>
  <c r="G1047" i="5"/>
  <c r="D273" i="5"/>
  <c r="F2104" i="10"/>
  <c r="F730" i="10"/>
  <c r="F1288" i="7"/>
  <c r="G2973" i="7"/>
  <c r="E1280" i="14"/>
  <c r="D2224" i="7"/>
  <c r="G830" i="14"/>
  <c r="F2609" i="7"/>
  <c r="G1566" i="11"/>
  <c r="D2296" i="11"/>
  <c r="F198" i="13"/>
  <c r="G602" i="10"/>
  <c r="G1056" i="5"/>
  <c r="G324" i="14"/>
  <c r="F1122" i="11"/>
  <c r="G1236" i="14"/>
  <c r="G2405" i="11"/>
  <c r="F994" i="6"/>
  <c r="F30" i="6"/>
  <c r="F671" i="6"/>
  <c r="F919" i="11"/>
  <c r="F1032" i="11"/>
  <c r="E175" i="10"/>
  <c r="D1428" i="10"/>
  <c r="F1287" i="10"/>
  <c r="E1117" i="14"/>
  <c r="E1752" i="14"/>
  <c r="D284" i="5"/>
  <c r="E814" i="5"/>
  <c r="D2115" i="7"/>
  <c r="G72" i="13"/>
  <c r="F1582" i="7"/>
  <c r="E478" i="11"/>
  <c r="G1744" i="11"/>
  <c r="G1886" i="5"/>
  <c r="G61" i="14"/>
  <c r="G2407" i="11"/>
  <c r="F1427" i="14"/>
  <c r="F1072" i="14"/>
  <c r="F1018" i="5"/>
  <c r="F227" i="10"/>
  <c r="F131" i="14"/>
  <c r="E737" i="11"/>
  <c r="F2153" i="5"/>
  <c r="G198" i="5"/>
  <c r="F1974" i="14"/>
  <c r="F2236" i="11"/>
  <c r="G2736" i="7"/>
  <c r="D1055" i="14"/>
  <c r="G1814" i="14"/>
  <c r="F1743" i="14"/>
  <c r="F86" i="10"/>
  <c r="E1657" i="11"/>
  <c r="F1234" i="14"/>
  <c r="G111" i="5"/>
  <c r="D262" i="5"/>
  <c r="D73" i="14"/>
  <c r="F325" i="7"/>
  <c r="F1935" i="14"/>
  <c r="E1137" i="14"/>
  <c r="D756" i="5"/>
  <c r="E1989" i="7"/>
  <c r="G1045" i="6"/>
  <c r="D121" i="13"/>
  <c r="E900" i="6"/>
  <c r="E692" i="10"/>
  <c r="E1716" i="6"/>
  <c r="D22" i="5"/>
  <c r="E276" i="14"/>
  <c r="D1519" i="14"/>
  <c r="F662" i="14"/>
  <c r="F1955" i="11"/>
  <c r="D209" i="14"/>
  <c r="G15" i="7"/>
  <c r="E56" i="13"/>
  <c r="G204" i="10"/>
  <c r="G1514" i="5"/>
  <c r="F2076" i="5"/>
  <c r="F2424" i="11"/>
  <c r="D1264" i="10"/>
  <c r="G1532" i="5"/>
  <c r="F1009" i="10"/>
  <c r="G236" i="5"/>
  <c r="E1225" i="14"/>
  <c r="F841" i="6"/>
  <c r="E1690" i="14"/>
  <c r="G2134" i="10"/>
  <c r="E1563" i="7"/>
  <c r="D771" i="14"/>
  <c r="G1761" i="14"/>
  <c r="E1784" i="14"/>
  <c r="E1591" i="14"/>
  <c r="F248" i="5"/>
  <c r="D130" i="6"/>
  <c r="D1348" i="7"/>
  <c r="E467" i="6"/>
  <c r="G1732" i="6"/>
  <c r="E78" i="10"/>
  <c r="E1449" i="14"/>
  <c r="G1987" i="11"/>
  <c r="E1349" i="14"/>
  <c r="D552" i="10"/>
  <c r="F481" i="11"/>
  <c r="E2358" i="10"/>
  <c r="E1302" i="5"/>
  <c r="D986" i="11"/>
  <c r="G2423" i="7"/>
  <c r="D1672" i="5"/>
  <c r="D1602" i="10"/>
  <c r="F1937" i="7"/>
  <c r="G1431" i="11"/>
  <c r="D1078" i="14"/>
  <c r="D2143" i="11"/>
  <c r="D1384" i="7"/>
  <c r="F2015" i="10"/>
  <c r="E798" i="11"/>
  <c r="D72" i="5"/>
  <c r="E1496" i="5"/>
  <c r="D1760" i="11"/>
  <c r="G1094" i="14"/>
  <c r="F182" i="7"/>
  <c r="E1770" i="14"/>
  <c r="F1222" i="5"/>
  <c r="F2654" i="7"/>
  <c r="G568" i="11"/>
  <c r="G1341" i="14"/>
  <c r="D538" i="14"/>
  <c r="G1325" i="5"/>
  <c r="D408" i="5"/>
  <c r="G1896" i="5"/>
  <c r="G2274" i="10"/>
  <c r="D221" i="13"/>
  <c r="F1731" i="5"/>
  <c r="G1204" i="14"/>
  <c r="F1375" i="14"/>
  <c r="E945" i="5"/>
  <c r="D2117" i="11"/>
  <c r="D1705" i="11"/>
  <c r="F2129" i="5"/>
  <c r="G194" i="11"/>
  <c r="D207" i="13"/>
  <c r="D1958" i="5"/>
  <c r="F2267" i="11"/>
  <c r="D74" i="11"/>
  <c r="G1284" i="7"/>
  <c r="G1328" i="14"/>
  <c r="G2152" i="5"/>
  <c r="D2431" i="10"/>
  <c r="F2773" i="7"/>
  <c r="F1605" i="10"/>
  <c r="F1366" i="14"/>
  <c r="G194" i="5"/>
  <c r="G1038" i="5"/>
  <c r="G547" i="11"/>
  <c r="F991" i="14"/>
  <c r="F1632" i="13"/>
  <c r="E109" i="10"/>
  <c r="G1406" i="14"/>
  <c r="F297" i="5"/>
  <c r="E1598" i="14"/>
  <c r="G383" i="5"/>
  <c r="F859" i="11"/>
  <c r="G1994" i="10"/>
  <c r="D222" i="14"/>
  <c r="G1755" i="10"/>
  <c r="G2078" i="5"/>
  <c r="E2249" i="11"/>
  <c r="E1712" i="5"/>
  <c r="F1462" i="5"/>
  <c r="F300" i="14"/>
  <c r="D2098" i="5"/>
  <c r="G1149" i="14"/>
  <c r="E366" i="11"/>
  <c r="F2492" i="7"/>
  <c r="E1075" i="5"/>
  <c r="D1276" i="7"/>
  <c r="E3082" i="7"/>
  <c r="D1675" i="11"/>
  <c r="D1728" i="7"/>
  <c r="G48" i="13"/>
  <c r="G60" i="13"/>
  <c r="F500" i="5"/>
  <c r="F1459" i="10"/>
  <c r="F252" i="7"/>
  <c r="D2139" i="7"/>
  <c r="G588" i="14"/>
  <c r="G943" i="5"/>
  <c r="E123" i="7"/>
  <c r="F1621" i="5"/>
  <c r="D2892" i="7"/>
  <c r="E1225" i="5"/>
  <c r="D617" i="14"/>
  <c r="E307" i="11"/>
  <c r="E348" i="5"/>
  <c r="G1312" i="14"/>
  <c r="E1488" i="7"/>
  <c r="E231" i="7"/>
  <c r="E1421" i="13"/>
  <c r="D408" i="11"/>
  <c r="E3435" i="7"/>
  <c r="G294" i="7"/>
  <c r="G278" i="5"/>
  <c r="E1504" i="11"/>
  <c r="D1417" i="7"/>
  <c r="G385" i="5"/>
  <c r="E1356" i="5"/>
  <c r="E2579" i="7"/>
  <c r="D1309" i="7"/>
  <c r="G1392" i="7"/>
  <c r="G1686" i="7"/>
  <c r="F1583" i="11"/>
  <c r="D2454" i="10"/>
  <c r="F1235" i="14"/>
  <c r="F3186" i="7"/>
  <c r="E2935" i="7"/>
  <c r="D2000" i="7"/>
  <c r="D485" i="7"/>
  <c r="F1834" i="14"/>
  <c r="G2482" i="7"/>
  <c r="D1776" i="14"/>
  <c r="E1997" i="5"/>
  <c r="F1584" i="5"/>
  <c r="G206" i="13"/>
  <c r="G1951" i="11"/>
  <c r="F1167" i="5"/>
  <c r="D2722" i="7"/>
  <c r="F1917" i="10"/>
  <c r="F396" i="14"/>
  <c r="F2022" i="7"/>
  <c r="F2148" i="11"/>
  <c r="E988" i="5"/>
  <c r="F445" i="7"/>
  <c r="G453" i="11"/>
  <c r="F2073" i="5"/>
  <c r="F614" i="14"/>
  <c r="G2249" i="5"/>
  <c r="E538" i="5"/>
  <c r="F1762" i="10"/>
  <c r="F1665" i="10"/>
  <c r="D2218" i="5"/>
  <c r="G1789" i="11"/>
  <c r="G2110" i="10"/>
  <c r="D66" i="5"/>
  <c r="E3462" i="7"/>
  <c r="G1698" i="11"/>
  <c r="D320" i="5"/>
  <c r="E1045" i="14"/>
  <c r="G2732" i="7"/>
  <c r="E1961" i="10"/>
  <c r="F1543" i="14"/>
  <c r="E1713" i="11"/>
  <c r="E1808" i="5"/>
  <c r="E1461" i="10"/>
  <c r="D1058" i="14"/>
  <c r="E511" i="11"/>
  <c r="G2097" i="7"/>
  <c r="F197" i="14"/>
  <c r="E3376" i="7"/>
  <c r="G838" i="11"/>
  <c r="G452" i="14"/>
  <c r="E1361" i="14"/>
  <c r="D2382" i="11"/>
  <c r="D3330" i="7"/>
  <c r="G1714" i="5"/>
  <c r="E161" i="5"/>
  <c r="D3477" i="7"/>
  <c r="G1147" i="10"/>
  <c r="E178" i="14"/>
  <c r="F2296" i="5"/>
  <c r="F285" i="14"/>
  <c r="E648" i="6"/>
  <c r="E1682" i="7"/>
  <c r="D707" i="5"/>
  <c r="E345" i="11"/>
  <c r="F1821" i="7"/>
  <c r="F1199" i="11"/>
  <c r="G3242" i="7"/>
  <c r="G1107" i="5"/>
  <c r="G322" i="7"/>
  <c r="F442" i="14"/>
  <c r="E2207" i="11"/>
  <c r="F3354" i="7"/>
  <c r="D855" i="5"/>
  <c r="D876" i="14"/>
  <c r="E2580" i="7"/>
  <c r="E1237" i="14"/>
  <c r="F1748" i="10"/>
  <c r="D1220" i="14"/>
  <c r="E1554" i="5"/>
  <c r="G605" i="6"/>
  <c r="G1929" i="5"/>
  <c r="D2212" i="5"/>
  <c r="G2184" i="11"/>
  <c r="D406" i="5"/>
  <c r="G167" i="11"/>
  <c r="F375" i="14"/>
  <c r="D1423" i="5"/>
  <c r="E154" i="10"/>
  <c r="D119" i="5"/>
  <c r="G1208" i="14"/>
  <c r="E58" i="10"/>
  <c r="D3136" i="7"/>
  <c r="F2379" i="11"/>
  <c r="D1742" i="5"/>
  <c r="G2007" i="7"/>
  <c r="G874" i="14"/>
  <c r="F576" i="11"/>
  <c r="F1205" i="5"/>
  <c r="E2131" i="5"/>
  <c r="G171" i="7"/>
  <c r="F1503" i="11"/>
  <c r="F1770" i="7"/>
  <c r="F1898" i="5"/>
  <c r="F358" i="11"/>
  <c r="F1121" i="11"/>
  <c r="F948" i="5"/>
  <c r="F1393" i="14"/>
  <c r="F1742" i="7"/>
  <c r="D3071" i="7"/>
  <c r="E1366" i="5"/>
  <c r="E1001" i="14"/>
  <c r="G2296" i="5"/>
  <c r="E2276" i="7"/>
  <c r="D29" i="11"/>
  <c r="E916" i="11"/>
  <c r="D348" i="5"/>
  <c r="F76" i="5"/>
  <c r="E2262" i="7"/>
  <c r="F720" i="5"/>
  <c r="E2380" i="7"/>
  <c r="G2291" i="11"/>
  <c r="F9" i="13"/>
  <c r="G567" i="5"/>
  <c r="D2597" i="7"/>
  <c r="E1529" i="5"/>
  <c r="E2055" i="10"/>
  <c r="G275" i="7"/>
  <c r="G1179" i="14"/>
  <c r="F140" i="14"/>
  <c r="G1295" i="11"/>
  <c r="G1683" i="5"/>
  <c r="G659" i="5"/>
  <c r="E25" i="14"/>
  <c r="F1583" i="5"/>
  <c r="D1675" i="14"/>
  <c r="E699" i="11"/>
  <c r="F218" i="7"/>
  <c r="F499" i="11"/>
  <c r="F63" i="11"/>
  <c r="E1098" i="14"/>
  <c r="D1278" i="5"/>
  <c r="F1839" i="7"/>
  <c r="D1888" i="7"/>
  <c r="G76" i="7"/>
  <c r="F2887" i="7"/>
  <c r="F112" i="13"/>
  <c r="G1434" i="5"/>
  <c r="G271" i="7"/>
  <c r="F523" i="11"/>
  <c r="E53" i="5"/>
  <c r="D1766" i="7"/>
  <c r="G158" i="5"/>
  <c r="D1423" i="14"/>
  <c r="G3" i="13"/>
  <c r="E47" i="13"/>
  <c r="F624" i="5"/>
  <c r="F150" i="5"/>
  <c r="F572" i="11"/>
  <c r="E1310" i="11"/>
  <c r="D3114" i="7"/>
  <c r="F1488" i="14"/>
  <c r="F3452" i="7"/>
  <c r="E1221" i="5"/>
  <c r="G890" i="5"/>
  <c r="F2842" i="7"/>
  <c r="F1148" i="11"/>
  <c r="F447" i="7"/>
  <c r="E1559" i="14"/>
  <c r="F2016" i="5"/>
  <c r="G1548" i="11"/>
  <c r="G206" i="14"/>
  <c r="D2434" i="10"/>
  <c r="E2984" i="7"/>
  <c r="G636" i="14"/>
  <c r="G1927" i="14"/>
  <c r="E1881" i="14"/>
  <c r="E1887" i="5"/>
  <c r="D1592" i="10"/>
  <c r="F2163" i="7"/>
  <c r="D2085" i="11"/>
  <c r="F1869" i="14"/>
  <c r="G1955" i="7"/>
  <c r="D438" i="7"/>
  <c r="D3144" i="7"/>
  <c r="E1521" i="14"/>
  <c r="F2356" i="7"/>
  <c r="G1700" i="14"/>
  <c r="F1039" i="14"/>
  <c r="F1955" i="10"/>
  <c r="G3200" i="7"/>
  <c r="E1261" i="5"/>
  <c r="E665" i="14"/>
  <c r="E2554" i="7"/>
  <c r="F447" i="5"/>
  <c r="E3275" i="7"/>
  <c r="D1957" i="7"/>
  <c r="G1966" i="5"/>
  <c r="E1847" i="7"/>
  <c r="G2147" i="7"/>
  <c r="D2062" i="5"/>
  <c r="G2206" i="7"/>
  <c r="E2292" i="5"/>
  <c r="G1485" i="10"/>
  <c r="E506" i="5"/>
  <c r="D1270" i="7"/>
  <c r="G1414" i="11"/>
  <c r="E935" i="11"/>
  <c r="D592" i="5"/>
  <c r="E1274" i="14"/>
  <c r="F1539" i="7"/>
  <c r="G1459" i="5"/>
  <c r="F1782" i="10"/>
  <c r="G2276" i="5"/>
  <c r="E1858" i="11"/>
  <c r="E372" i="5"/>
  <c r="G807" i="5"/>
  <c r="D2075" i="7"/>
  <c r="E1169" i="14"/>
  <c r="E174" i="11"/>
  <c r="G1305" i="11"/>
  <c r="G2550" i="7"/>
  <c r="G176" i="13"/>
  <c r="F781" i="13"/>
  <c r="D553" i="14"/>
  <c r="E2748" i="7"/>
  <c r="E1917" i="7"/>
  <c r="E341" i="13"/>
  <c r="E2245" i="5"/>
  <c r="F1628" i="14"/>
  <c r="G177" i="14"/>
  <c r="F1564" i="5"/>
  <c r="D500" i="10"/>
  <c r="F391" i="10"/>
  <c r="G1565" i="7"/>
  <c r="D1403" i="7"/>
  <c r="E2163" i="5"/>
  <c r="E67" i="14"/>
  <c r="E1968" i="14"/>
  <c r="F1462" i="7"/>
  <c r="E1268" i="11"/>
  <c r="F2889" i="7"/>
  <c r="F407" i="5"/>
  <c r="F2039" i="7"/>
  <c r="E1933" i="11"/>
  <c r="F440" i="14"/>
  <c r="F1795" i="14"/>
  <c r="G1972" i="11"/>
  <c r="F3268" i="7"/>
  <c r="D156" i="11"/>
  <c r="E174" i="7"/>
  <c r="G1341" i="11"/>
  <c r="G556" i="5"/>
  <c r="E2177" i="7"/>
  <c r="D1810" i="5"/>
  <c r="E619" i="14"/>
  <c r="D481" i="5"/>
  <c r="F1826" i="5"/>
  <c r="G2432" i="11"/>
  <c r="G985" i="5"/>
  <c r="E1748" i="11"/>
  <c r="E1410" i="14"/>
  <c r="F448" i="7"/>
  <c r="E1511" i="14"/>
  <c r="F1598" i="7"/>
  <c r="F1127" i="14"/>
  <c r="D1386" i="10"/>
  <c r="D2054" i="5"/>
  <c r="F1021" i="5"/>
  <c r="G2278" i="7"/>
  <c r="F1033" i="5"/>
  <c r="E1651" i="14"/>
  <c r="D3413" i="7"/>
  <c r="E142" i="7"/>
  <c r="E2027" i="10"/>
  <c r="E3272" i="7"/>
  <c r="D1271" i="6"/>
  <c r="G2250" i="11"/>
  <c r="D3002" i="7"/>
  <c r="D159" i="7"/>
  <c r="G1793" i="5"/>
  <c r="E362" i="7"/>
  <c r="E108" i="10"/>
  <c r="E214" i="13"/>
  <c r="D311" i="5"/>
  <c r="D2195" i="7"/>
  <c r="F2208" i="11"/>
  <c r="E211" i="5"/>
  <c r="F493" i="14"/>
  <c r="D599" i="11"/>
  <c r="G2080" i="10"/>
  <c r="D2992" i="7"/>
  <c r="F2144" i="5"/>
  <c r="F774" i="5"/>
  <c r="G235" i="10"/>
  <c r="G3381" i="7"/>
  <c r="D251" i="7"/>
  <c r="G1284" i="11"/>
  <c r="E2273" i="5"/>
  <c r="F157" i="10"/>
  <c r="D1901" i="14"/>
  <c r="E710" i="14"/>
  <c r="G3202" i="7"/>
  <c r="E494" i="14"/>
  <c r="D3130" i="7"/>
  <c r="G151" i="7"/>
  <c r="D1426" i="5"/>
  <c r="F2295" i="5"/>
  <c r="E2411" i="7"/>
  <c r="G227" i="14"/>
  <c r="G73" i="10"/>
  <c r="F2089" i="11"/>
  <c r="F523" i="5"/>
  <c r="F805" i="11"/>
  <c r="D2326" i="7"/>
  <c r="F35" i="10"/>
  <c r="E3031" i="7"/>
  <c r="E1704" i="5"/>
  <c r="D2418" i="10"/>
  <c r="F1846" i="14"/>
  <c r="D1495" i="5"/>
  <c r="D2329" i="10"/>
  <c r="G154" i="7"/>
  <c r="E453" i="7"/>
  <c r="D3293" i="7"/>
  <c r="F2081" i="5"/>
  <c r="F204" i="14"/>
  <c r="D934" i="5"/>
  <c r="E641" i="14"/>
  <c r="G1929" i="14"/>
  <c r="E1031" i="5"/>
  <c r="F3054" i="7"/>
  <c r="F378" i="14"/>
  <c r="G2936" i="7"/>
  <c r="D1379" i="5"/>
  <c r="F2179" i="7"/>
  <c r="G1991" i="10"/>
  <c r="D856" i="10"/>
  <c r="F638" i="11"/>
  <c r="D1569" i="11"/>
  <c r="G101" i="14"/>
  <c r="D1388" i="7"/>
  <c r="F1624" i="7"/>
  <c r="D116" i="10"/>
  <c r="E3239" i="7"/>
  <c r="D3381" i="7"/>
  <c r="E1395" i="10"/>
  <c r="E45" i="10"/>
  <c r="E1322" i="10"/>
  <c r="D424" i="11"/>
  <c r="F166" i="10"/>
  <c r="F1358" i="14"/>
  <c r="F2189" i="5"/>
  <c r="G2523" i="7"/>
  <c r="E922" i="10"/>
  <c r="F1991" i="10"/>
  <c r="D1062" i="14"/>
  <c r="F1818" i="7"/>
  <c r="E1414" i="7"/>
  <c r="F1267" i="10"/>
  <c r="F2193" i="5"/>
  <c r="E1754" i="11"/>
  <c r="E2201" i="7"/>
  <c r="F471" i="5"/>
  <c r="D1241" i="11"/>
  <c r="G301" i="7"/>
  <c r="E1991" i="14"/>
  <c r="G690" i="10"/>
  <c r="F1904" i="11"/>
  <c r="E66" i="11"/>
  <c r="D16" i="14"/>
  <c r="F477" i="5"/>
  <c r="E170" i="13"/>
  <c r="D819" i="11"/>
  <c r="E3279" i="7"/>
  <c r="G1972" i="14"/>
  <c r="G372" i="7"/>
  <c r="G2172" i="11"/>
  <c r="E1228" i="11"/>
  <c r="F606" i="5"/>
  <c r="D1103" i="10"/>
  <c r="F1150" i="5"/>
  <c r="E2134" i="11"/>
  <c r="D1081" i="5"/>
  <c r="E79" i="11"/>
  <c r="D610" i="5"/>
  <c r="E1089" i="14"/>
  <c r="E789" i="11"/>
  <c r="G1193" i="11"/>
  <c r="E2057" i="11"/>
  <c r="G2443" i="7"/>
  <c r="G1162" i="14"/>
  <c r="G185" i="5"/>
  <c r="E2255" i="11"/>
  <c r="F1473" i="11"/>
  <c r="G164" i="11"/>
  <c r="G2103" i="11"/>
  <c r="E1566" i="5"/>
  <c r="F939" i="5"/>
  <c r="D3370" i="7"/>
  <c r="D882" i="13"/>
  <c r="E1329" i="5"/>
  <c r="E1956" i="14"/>
  <c r="D198" i="10"/>
  <c r="E746" i="10"/>
  <c r="F70" i="13"/>
  <c r="F379" i="13"/>
  <c r="F1035" i="13"/>
  <c r="F2044" i="10"/>
  <c r="G116" i="14"/>
  <c r="D2173" i="11"/>
  <c r="E250" i="7"/>
  <c r="F2298" i="7"/>
  <c r="D2456" i="7"/>
  <c r="G1536" i="7"/>
  <c r="E412" i="14"/>
  <c r="E255" i="11"/>
  <c r="F218" i="14"/>
  <c r="D547" i="14"/>
  <c r="F242" i="5"/>
  <c r="E2077" i="5"/>
  <c r="F370" i="7"/>
  <c r="F1286" i="10"/>
  <c r="F1828" i="14"/>
  <c r="D325" i="5"/>
  <c r="G2618" i="7"/>
  <c r="E981" i="5"/>
  <c r="D1534" i="14"/>
  <c r="G1746" i="14"/>
  <c r="E224" i="13"/>
  <c r="D1479" i="14"/>
  <c r="G963" i="11"/>
  <c r="E2052" i="7"/>
  <c r="D2869" i="7"/>
  <c r="D1964" i="14"/>
  <c r="D1939" i="7"/>
  <c r="G1358" i="13"/>
  <c r="D320" i="13"/>
  <c r="G232" i="10"/>
  <c r="F3062" i="7"/>
  <c r="F298" i="10"/>
  <c r="F2292" i="10"/>
  <c r="G3035" i="7"/>
  <c r="D1020" i="14"/>
  <c r="F3446" i="7"/>
  <c r="E3077" i="7"/>
  <c r="D2525" i="7"/>
  <c r="E143" i="5"/>
  <c r="D1465" i="7"/>
  <c r="G452" i="11"/>
  <c r="D2578" i="7"/>
  <c r="F983" i="11"/>
  <c r="F2880" i="7"/>
  <c r="E693" i="10"/>
  <c r="D193" i="13"/>
  <c r="E80" i="13"/>
  <c r="E182" i="10"/>
  <c r="D1811" i="14"/>
  <c r="E1815" i="11"/>
  <c r="G199" i="11"/>
  <c r="F258" i="14"/>
  <c r="G515" i="5"/>
  <c r="D1410" i="11"/>
  <c r="F649" i="5"/>
  <c r="G169" i="13"/>
  <c r="E1108" i="14"/>
  <c r="G380" i="14"/>
  <c r="F152" i="5"/>
  <c r="F2087" i="10"/>
  <c r="E100" i="6"/>
  <c r="E373" i="11"/>
  <c r="D1421" i="11"/>
  <c r="D1756" i="14"/>
  <c r="G914" i="11"/>
  <c r="D1442" i="13"/>
  <c r="E2131" i="11"/>
  <c r="F977" i="14"/>
  <c r="E1288" i="14"/>
  <c r="F1973" i="7"/>
  <c r="E915" i="5"/>
  <c r="E2211" i="7"/>
  <c r="D232" i="13"/>
  <c r="F1756" i="7"/>
  <c r="F1265" i="14"/>
  <c r="F96" i="13"/>
  <c r="F856" i="5"/>
  <c r="G964" i="6"/>
  <c r="E2268" i="11"/>
  <c r="D763" i="5"/>
  <c r="D732" i="14"/>
  <c r="G946" i="14"/>
  <c r="F2526" i="7"/>
  <c r="F1939" i="5"/>
  <c r="F3036" i="7"/>
  <c r="D2171" i="10"/>
  <c r="G2803" i="7"/>
  <c r="D1127" i="5"/>
  <c r="D1017" i="14"/>
  <c r="F1872" i="14"/>
  <c r="F1580" i="14"/>
  <c r="F1944" i="11"/>
  <c r="E2851" i="7"/>
  <c r="D1023" i="14"/>
  <c r="D2340" i="10"/>
  <c r="F2999" i="7"/>
  <c r="F2804" i="7"/>
  <c r="G3370" i="7"/>
  <c r="E3222" i="7"/>
  <c r="F431" i="14"/>
  <c r="D8" i="11"/>
  <c r="F1531" i="5"/>
  <c r="F1006" i="11"/>
  <c r="E1458" i="13"/>
  <c r="E965" i="5"/>
  <c r="F1032" i="10"/>
  <c r="E1536" i="11"/>
  <c r="D891" i="5"/>
  <c r="E2274" i="7"/>
  <c r="F2050" i="10"/>
  <c r="E1086" i="14"/>
  <c r="F1851" i="5"/>
  <c r="D2201" i="7"/>
  <c r="F1077" i="11"/>
  <c r="E2834" i="7"/>
  <c r="D1675" i="5"/>
  <c r="D2402" i="11"/>
  <c r="G2264" i="5"/>
  <c r="E127" i="10"/>
  <c r="G1334" i="14"/>
  <c r="F202" i="7"/>
  <c r="G107" i="10"/>
  <c r="E2617" i="7"/>
  <c r="D432" i="5"/>
  <c r="F2419" i="7"/>
  <c r="E577" i="11"/>
  <c r="F2384" i="10"/>
  <c r="G1058" i="11"/>
  <c r="F1256" i="14"/>
  <c r="E138" i="11"/>
  <c r="D341" i="14"/>
  <c r="G1599" i="11"/>
  <c r="G1631" i="11"/>
  <c r="D565" i="10"/>
  <c r="D1022" i="14"/>
  <c r="G2232" i="10"/>
  <c r="F158" i="14"/>
  <c r="E1744" i="14"/>
  <c r="F590" i="13"/>
  <c r="D114" i="14"/>
  <c r="D46" i="13"/>
  <c r="E3269" i="7"/>
  <c r="E2859" i="7"/>
  <c r="G1740" i="7"/>
  <c r="D1893" i="10"/>
  <c r="D1540" i="7"/>
  <c r="D1247" i="11"/>
  <c r="G1035" i="14"/>
  <c r="E1060" i="14"/>
  <c r="F2023" i="5"/>
  <c r="G2633" i="7"/>
  <c r="D77" i="13"/>
  <c r="G1437" i="5"/>
  <c r="E169" i="6"/>
  <c r="E468" i="5"/>
  <c r="F1912" i="5"/>
  <c r="F1945" i="7"/>
  <c r="G936" i="14"/>
  <c r="D177" i="14"/>
  <c r="E1230" i="14"/>
  <c r="G1841" i="14"/>
  <c r="E1313" i="5"/>
  <c r="G118" i="10"/>
  <c r="E1705" i="7"/>
  <c r="G39" i="5"/>
  <c r="G2162" i="11"/>
  <c r="D3332" i="7"/>
  <c r="E2397" i="7"/>
  <c r="G1377" i="14"/>
  <c r="E77" i="5"/>
  <c r="G128" i="11"/>
  <c r="D1112" i="14"/>
  <c r="F1630" i="7"/>
  <c r="G859" i="11"/>
  <c r="G1472" i="5"/>
  <c r="E3441" i="7"/>
  <c r="D203" i="14"/>
  <c r="D1687" i="10"/>
  <c r="E1398" i="10"/>
  <c r="D392" i="13"/>
  <c r="D310" i="14"/>
  <c r="F1181" i="11"/>
  <c r="F198" i="14"/>
  <c r="D1142" i="5"/>
  <c r="E2140" i="5"/>
  <c r="D2253" i="7"/>
  <c r="F385" i="6"/>
  <c r="D47" i="11"/>
  <c r="F1390" i="6"/>
  <c r="G2251" i="10"/>
  <c r="G356" i="6"/>
  <c r="F2586" i="7"/>
  <c r="F176" i="5"/>
  <c r="D88" i="13"/>
  <c r="G532" i="5"/>
  <c r="F244" i="5"/>
  <c r="F756" i="5"/>
  <c r="G587" i="10"/>
  <c r="E1115" i="5"/>
  <c r="E2855" i="7"/>
  <c r="D2664" i="7"/>
  <c r="E879" i="14"/>
  <c r="G2314" i="11"/>
  <c r="G622" i="5"/>
  <c r="G49" i="7"/>
  <c r="G2868" i="7"/>
  <c r="D1481" i="5"/>
  <c r="G2084" i="5"/>
  <c r="D149" i="5"/>
  <c r="G103" i="5"/>
  <c r="G3416" i="7"/>
  <c r="G400" i="7"/>
  <c r="G1241" i="14"/>
  <c r="E1391" i="7"/>
  <c r="D2335" i="11"/>
  <c r="D224" i="13"/>
  <c r="E2160" i="5"/>
  <c r="D1498" i="5"/>
  <c r="E1486" i="14"/>
  <c r="D2084" i="5"/>
  <c r="G1997" i="7"/>
  <c r="G49" i="13"/>
  <c r="D1777" i="11"/>
  <c r="F2256" i="11"/>
  <c r="F2141" i="11"/>
  <c r="E101" i="5"/>
  <c r="D1830" i="7"/>
  <c r="F196" i="13"/>
  <c r="G1844" i="14"/>
  <c r="G2013" i="11"/>
  <c r="F1234" i="11"/>
  <c r="G364" i="14"/>
  <c r="G1691" i="5"/>
  <c r="D1426" i="11"/>
  <c r="D353" i="6"/>
  <c r="D831" i="11"/>
  <c r="D2693" i="7"/>
  <c r="D734" i="14"/>
  <c r="F2152" i="7"/>
  <c r="E6" i="14"/>
  <c r="F379" i="14"/>
  <c r="G113" i="14"/>
  <c r="E1329" i="10"/>
  <c r="G1272" i="14"/>
  <c r="F1529" i="7"/>
  <c r="D764" i="14"/>
  <c r="G1442" i="7"/>
  <c r="G1710" i="11"/>
  <c r="D1161" i="5"/>
  <c r="D3325" i="7"/>
  <c r="E679" i="14"/>
  <c r="E799" i="14"/>
  <c r="F33" i="11"/>
  <c r="G1515" i="14"/>
  <c r="G179" i="11"/>
  <c r="F690" i="5"/>
  <c r="E3337" i="7"/>
  <c r="F1489" i="11"/>
  <c r="D518" i="5"/>
  <c r="D125" i="5"/>
  <c r="G1809" i="11"/>
  <c r="F1573" i="14"/>
  <c r="G2093" i="5"/>
  <c r="G514" i="13"/>
  <c r="D1740" i="13"/>
  <c r="F2249" i="7"/>
  <c r="G2748" i="7"/>
  <c r="G1985" i="11"/>
  <c r="F2106" i="5"/>
  <c r="F241" i="7"/>
  <c r="G3467" i="7"/>
  <c r="D2380" i="10"/>
  <c r="F1417" i="11"/>
  <c r="F454" i="14"/>
  <c r="G1514" i="7"/>
  <c r="E1858" i="7"/>
  <c r="E3445" i="7"/>
  <c r="G590" i="14"/>
  <c r="F149" i="10"/>
  <c r="G2489" i="7"/>
  <c r="D5" i="11"/>
  <c r="D2182" i="11"/>
  <c r="D628" i="5"/>
  <c r="G25" i="7"/>
  <c r="D2142" i="10"/>
  <c r="D964" i="14"/>
  <c r="F850" i="11"/>
  <c r="G321" i="5"/>
  <c r="F1809" i="7"/>
  <c r="D1408" i="14"/>
  <c r="F21" i="5"/>
  <c r="D248" i="5"/>
  <c r="F1218" i="5"/>
  <c r="F1459" i="7"/>
  <c r="F432" i="14"/>
  <c r="F794" i="5"/>
  <c r="F871" i="14"/>
  <c r="F653" i="14"/>
  <c r="G1537" i="7"/>
  <c r="F2349" i="10"/>
  <c r="F877" i="11"/>
  <c r="F216" i="14"/>
  <c r="G3392" i="7"/>
  <c r="E30" i="14"/>
  <c r="D1781" i="14"/>
  <c r="D1234" i="14"/>
  <c r="E413" i="14"/>
  <c r="E767" i="11"/>
  <c r="G768" i="5"/>
  <c r="D25" i="11"/>
  <c r="D1970" i="5"/>
  <c r="G433" i="5"/>
  <c r="E3400" i="7"/>
  <c r="F93" i="11"/>
  <c r="G1440" i="5"/>
  <c r="E530" i="11"/>
  <c r="D1858" i="14"/>
  <c r="D2114" i="5"/>
  <c r="D1786" i="10"/>
  <c r="F985" i="10"/>
  <c r="G528" i="11"/>
  <c r="F133" i="7"/>
  <c r="D2772" i="7"/>
  <c r="G2872" i="7"/>
  <c r="D1091" i="14"/>
  <c r="E2077" i="10"/>
  <c r="F1298" i="14"/>
  <c r="G981" i="10"/>
  <c r="F114" i="7"/>
  <c r="D404" i="14"/>
  <c r="D111" i="11"/>
  <c r="D1504" i="11"/>
  <c r="E309" i="7"/>
  <c r="F50" i="13"/>
  <c r="G1546" i="10"/>
  <c r="G1088" i="5"/>
  <c r="G1209" i="14"/>
  <c r="E2496" i="7"/>
  <c r="F55" i="5"/>
  <c r="G386" i="14"/>
  <c r="G1804" i="5"/>
  <c r="G2324" i="10"/>
  <c r="E269" i="7"/>
  <c r="E2119" i="5"/>
  <c r="E2350" i="11"/>
  <c r="D17" i="14"/>
  <c r="D171" i="7"/>
  <c r="G1379" i="14"/>
  <c r="D583" i="14"/>
  <c r="G1312" i="7"/>
  <c r="E2927" i="7"/>
  <c r="E1294" i="5"/>
  <c r="F2011" i="5"/>
  <c r="E401" i="5"/>
  <c r="F1408" i="5"/>
  <c r="D377" i="5"/>
  <c r="F2118" i="11"/>
  <c r="E3346" i="7"/>
  <c r="E3137" i="7"/>
  <c r="E1881" i="11"/>
  <c r="D2178" i="5"/>
  <c r="D462" i="14"/>
  <c r="E1921" i="5"/>
  <c r="F233" i="7"/>
  <c r="D675" i="14"/>
  <c r="G90" i="14"/>
  <c r="F1579" i="7"/>
  <c r="D1032" i="14"/>
  <c r="E3262" i="7"/>
  <c r="E825" i="14"/>
  <c r="G115" i="14"/>
  <c r="F1432" i="7"/>
  <c r="E2020" i="11"/>
  <c r="F1424" i="5"/>
  <c r="E1332" i="11"/>
  <c r="E114" i="7"/>
  <c r="G1036" i="10"/>
  <c r="F1464" i="5"/>
  <c r="E1343" i="14"/>
  <c r="D1564" i="5"/>
  <c r="F1963" i="5"/>
  <c r="E1175" i="5"/>
  <c r="D94" i="11"/>
  <c r="D256" i="5"/>
  <c r="D529" i="14"/>
  <c r="G1784" i="5"/>
  <c r="F1451" i="5"/>
  <c r="E1118" i="5"/>
  <c r="E896" i="11"/>
  <c r="E515" i="11"/>
  <c r="D2535" i="7"/>
  <c r="F1844" i="11"/>
  <c r="F2197" i="10"/>
  <c r="D441" i="5"/>
  <c r="E1362" i="11"/>
  <c r="F2534" i="7"/>
  <c r="E2285" i="7"/>
  <c r="G1823" i="7"/>
  <c r="E1316" i="7"/>
  <c r="D388" i="11"/>
  <c r="G1422" i="14"/>
  <c r="G1216" i="5"/>
  <c r="G154" i="5"/>
  <c r="E2095" i="7"/>
  <c r="E1839" i="5"/>
  <c r="D2012" i="7"/>
  <c r="E1736" i="14"/>
  <c r="E595" i="10"/>
  <c r="G423" i="7"/>
  <c r="F656" i="11"/>
  <c r="E2251" i="7"/>
  <c r="G1082" i="11"/>
  <c r="E669" i="5"/>
  <c r="E728" i="14"/>
  <c r="G1977" i="11"/>
  <c r="E870" i="14"/>
  <c r="G204" i="13"/>
  <c r="E2612" i="7"/>
  <c r="G2678" i="7"/>
  <c r="D1195" i="14"/>
  <c r="D2189" i="5"/>
  <c r="F2632" i="7"/>
  <c r="G267" i="14"/>
  <c r="E118" i="11"/>
  <c r="F915" i="14"/>
  <c r="G1890" i="5"/>
  <c r="E601" i="5"/>
  <c r="E1344" i="5"/>
  <c r="E2870" i="7"/>
  <c r="F935" i="6"/>
  <c r="E1684" i="14"/>
  <c r="F414" i="5"/>
  <c r="F1721" i="7"/>
  <c r="D1252" i="14"/>
  <c r="G1443" i="11"/>
  <c r="F3" i="13"/>
  <c r="F457" i="7"/>
  <c r="F3043" i="7"/>
  <c r="E2291" i="10"/>
  <c r="F787" i="5"/>
  <c r="F1255" i="5"/>
  <c r="G156" i="10"/>
  <c r="D1552" i="10"/>
  <c r="F517" i="6"/>
  <c r="G2447" i="10"/>
  <c r="G2103" i="10"/>
  <c r="E1219" i="14"/>
  <c r="G800" i="5"/>
  <c r="G310" i="6"/>
  <c r="E524" i="6"/>
  <c r="D309" i="10"/>
  <c r="G1854" i="14"/>
  <c r="F2299" i="7"/>
  <c r="F1454" i="11"/>
  <c r="D1253" i="10"/>
  <c r="D2121" i="5"/>
  <c r="F2388" i="10"/>
  <c r="D469" i="14"/>
  <c r="G891" i="14"/>
  <c r="E3403" i="7"/>
  <c r="D1342" i="13"/>
  <c r="G957" i="14"/>
  <c r="D1345" i="14"/>
  <c r="E17" i="13"/>
  <c r="F1214" i="5"/>
  <c r="G907" i="5"/>
  <c r="E775" i="14"/>
  <c r="G89" i="11"/>
  <c r="E357" i="13"/>
  <c r="F1056" i="11"/>
  <c r="D283" i="5"/>
  <c r="D743" i="6"/>
  <c r="G1847" i="5"/>
  <c r="F1358" i="5"/>
  <c r="G44" i="14"/>
  <c r="G219" i="13"/>
  <c r="E520" i="14"/>
  <c r="F1025" i="5"/>
  <c r="G1150" i="13"/>
  <c r="D305" i="10"/>
  <c r="E250" i="14"/>
  <c r="D2180" i="10"/>
  <c r="G1933" i="5"/>
  <c r="F860" i="14"/>
  <c r="F2570" i="7"/>
  <c r="D187" i="14"/>
  <c r="F654" i="14"/>
  <c r="E2393" i="7"/>
  <c r="E474" i="14"/>
  <c r="D1642" i="14"/>
  <c r="F119" i="14"/>
  <c r="G2614" i="7"/>
  <c r="E1666" i="7"/>
  <c r="F2162" i="11"/>
  <c r="F1246" i="5"/>
  <c r="G11" i="13"/>
  <c r="D64" i="13"/>
  <c r="F611" i="5"/>
  <c r="F448" i="14"/>
  <c r="G1095" i="11"/>
  <c r="D533" i="10"/>
  <c r="D406" i="11"/>
  <c r="G390" i="14"/>
  <c r="E1582" i="5"/>
  <c r="D1107" i="14"/>
  <c r="F1276" i="10"/>
  <c r="D630" i="11"/>
  <c r="E1624" i="11"/>
  <c r="F1432" i="10"/>
  <c r="E670" i="14"/>
  <c r="F334" i="7"/>
  <c r="G201" i="5"/>
  <c r="D586" i="14"/>
  <c r="G834" i="5"/>
  <c r="E616" i="5"/>
  <c r="F2082" i="5"/>
  <c r="E2439" i="7"/>
  <c r="G1816" i="10"/>
  <c r="E553" i="10"/>
  <c r="D888" i="14"/>
  <c r="D1426" i="14"/>
  <c r="G1578" i="14"/>
  <c r="F1885" i="14"/>
  <c r="G1314" i="14"/>
  <c r="D1558" i="11"/>
  <c r="G1477" i="5"/>
  <c r="F1875" i="7"/>
  <c r="G695" i="10"/>
  <c r="G53" i="7"/>
  <c r="G1989" i="11"/>
  <c r="G3435" i="7"/>
  <c r="F289" i="14"/>
  <c r="F1708" i="7"/>
  <c r="D1719" i="11"/>
  <c r="F2152" i="5"/>
  <c r="E228" i="5"/>
  <c r="D1612" i="10"/>
  <c r="D2000" i="5"/>
  <c r="D126" i="14"/>
  <c r="E210" i="14"/>
  <c r="G1722" i="14"/>
  <c r="F1136" i="5"/>
  <c r="E392" i="7"/>
  <c r="D538" i="11"/>
  <c r="G105" i="5"/>
  <c r="E392" i="13"/>
  <c r="F3" i="11"/>
  <c r="F1886" i="5"/>
  <c r="G615" i="14"/>
  <c r="E137" i="14"/>
  <c r="F654" i="5"/>
  <c r="D2258" i="5"/>
  <c r="D1325" i="14"/>
  <c r="G214" i="10"/>
  <c r="G1577" i="11"/>
  <c r="E1469" i="7"/>
  <c r="G1106" i="13"/>
  <c r="D1518" i="5"/>
  <c r="G258" i="11"/>
  <c r="G92" i="7"/>
  <c r="G1170" i="10"/>
  <c r="D2046" i="7"/>
  <c r="G885" i="11"/>
  <c r="G401" i="11"/>
  <c r="F3426" i="7"/>
  <c r="E285" i="14"/>
  <c r="D1222" i="14"/>
  <c r="F1271" i="10"/>
  <c r="D693" i="11"/>
  <c r="G2082" i="7"/>
  <c r="F3152" i="7"/>
  <c r="G1893" i="14"/>
  <c r="E776" i="5"/>
  <c r="E1080" i="11"/>
  <c r="E238" i="11"/>
  <c r="G1019" i="5"/>
  <c r="G140" i="5"/>
  <c r="D1724" i="5"/>
  <c r="E72" i="14"/>
  <c r="G110" i="7"/>
  <c r="D1148" i="6"/>
  <c r="E1964" i="5"/>
  <c r="E1859" i="14"/>
  <c r="G1558" i="5"/>
  <c r="F844" i="14"/>
  <c r="G1862" i="14"/>
  <c r="G1480" i="14"/>
  <c r="E3029" i="7"/>
  <c r="G2199" i="7"/>
  <c r="G2226" i="7"/>
  <c r="F189" i="10"/>
  <c r="F2127" i="5"/>
  <c r="G2190" i="5"/>
  <c r="E757" i="5"/>
  <c r="D1379" i="14"/>
  <c r="D117" i="13"/>
  <c r="D131" i="10"/>
  <c r="D101" i="7"/>
  <c r="F169" i="13"/>
  <c r="E1330" i="11"/>
  <c r="D2317" i="11"/>
  <c r="D2656" i="7"/>
  <c r="G353" i="7"/>
  <c r="G2307" i="7"/>
  <c r="E436" i="5"/>
  <c r="E1804" i="14"/>
  <c r="G738" i="5"/>
  <c r="E324" i="5"/>
  <c r="E2689" i="7"/>
  <c r="D504" i="14"/>
  <c r="D1265" i="11"/>
  <c r="G241" i="10"/>
  <c r="E3252" i="7"/>
  <c r="F1534" i="10"/>
  <c r="D278" i="14"/>
  <c r="D156" i="7"/>
  <c r="E2792" i="7"/>
  <c r="D232" i="11"/>
  <c r="E50" i="5"/>
  <c r="D512" i="11"/>
  <c r="G3482" i="7"/>
  <c r="D2630" i="7"/>
  <c r="F41" i="14"/>
  <c r="E1604" i="14"/>
  <c r="D943" i="5"/>
  <c r="E217" i="7"/>
  <c r="G1162" i="11"/>
  <c r="D1241" i="13"/>
  <c r="E1573" i="5"/>
  <c r="F46" i="14"/>
  <c r="E542" i="5"/>
  <c r="E977" i="14"/>
  <c r="D677" i="14"/>
  <c r="D247" i="5"/>
  <c r="D1325" i="5"/>
  <c r="F1067" i="5"/>
  <c r="E2193" i="5"/>
  <c r="E1791" i="14"/>
  <c r="F193" i="11"/>
  <c r="F3263" i="7"/>
  <c r="G855" i="11"/>
  <c r="E1418" i="13"/>
  <c r="G675" i="5"/>
  <c r="E140" i="5"/>
  <c r="G395" i="7"/>
  <c r="F1819" i="5"/>
  <c r="F3023" i="7"/>
  <c r="D1762" i="5"/>
  <c r="E772" i="10"/>
  <c r="E92" i="14"/>
  <c r="G342" i="5"/>
  <c r="E1350" i="14"/>
  <c r="E1651" i="11"/>
  <c r="E146" i="13"/>
  <c r="E1553" i="13"/>
  <c r="G2442" i="10"/>
  <c r="D741" i="14"/>
  <c r="F954" i="14"/>
  <c r="F1423" i="11"/>
  <c r="D1028" i="14"/>
  <c r="D2155" i="7"/>
  <c r="E1128" i="14"/>
  <c r="E3" i="5"/>
  <c r="G370" i="14"/>
  <c r="G2043" i="11"/>
  <c r="E1039" i="14"/>
  <c r="E1866" i="14"/>
  <c r="D1452" i="14"/>
  <c r="D3150" i="7"/>
  <c r="G1543" i="7"/>
  <c r="F1233" i="11"/>
  <c r="G1108" i="5"/>
  <c r="E1184" i="10"/>
  <c r="E3303" i="7"/>
  <c r="F1210" i="11"/>
  <c r="F2061" i="10"/>
  <c r="G1689" i="7"/>
  <c r="E1968" i="7"/>
  <c r="G244" i="7"/>
  <c r="G1650" i="10"/>
  <c r="D1153" i="14"/>
  <c r="F212" i="11"/>
  <c r="G1736" i="11"/>
  <c r="F2208" i="5"/>
  <c r="F1973" i="14"/>
  <c r="F585" i="14"/>
  <c r="F284" i="14"/>
  <c r="F1392" i="11"/>
  <c r="F150" i="14"/>
  <c r="E1432" i="5"/>
  <c r="D209" i="11"/>
  <c r="E3392" i="7"/>
  <c r="E3037" i="7"/>
  <c r="G1204" i="10"/>
  <c r="E333" i="13"/>
  <c r="E1542" i="10"/>
  <c r="F1969" i="14"/>
  <c r="D324" i="7"/>
  <c r="E2091" i="5"/>
  <c r="E510" i="11"/>
  <c r="G1969" i="5"/>
  <c r="D369" i="5"/>
  <c r="F966" i="14"/>
  <c r="D2286" i="10"/>
  <c r="D1375" i="6"/>
  <c r="E2280" i="10"/>
  <c r="D1239" i="14"/>
  <c r="F221" i="11"/>
  <c r="E590" i="14"/>
  <c r="D669" i="5"/>
  <c r="E312" i="10"/>
  <c r="F135" i="7"/>
  <c r="F631" i="10"/>
  <c r="G1607" i="14"/>
  <c r="F1369" i="10"/>
  <c r="G1394" i="5"/>
  <c r="E1755" i="5"/>
  <c r="E2150" i="7"/>
  <c r="D1778" i="7"/>
  <c r="D344" i="6"/>
  <c r="E1422" i="7"/>
  <c r="G7" i="10"/>
  <c r="G1854" i="10"/>
  <c r="F1678" i="6"/>
  <c r="G2085" i="5"/>
  <c r="G1900" i="11"/>
  <c r="E1111" i="6"/>
  <c r="D1267" i="7"/>
  <c r="G2455" i="7"/>
  <c r="G874" i="6"/>
  <c r="F1571" i="7"/>
  <c r="F1101" i="5"/>
  <c r="D1578" i="6"/>
  <c r="G1231" i="5"/>
  <c r="D966" i="14"/>
  <c r="F1272" i="7"/>
  <c r="D1991" i="7"/>
  <c r="F3339" i="7"/>
  <c r="F1383" i="5"/>
  <c r="F1944" i="14"/>
  <c r="G3359" i="7"/>
  <c r="F1577" i="11"/>
  <c r="E3302" i="7"/>
  <c r="E3459" i="7"/>
  <c r="G2006" i="7"/>
  <c r="F2370" i="7"/>
  <c r="E1795" i="14"/>
  <c r="F269" i="14"/>
  <c r="G2060" i="5"/>
  <c r="E1263" i="14"/>
  <c r="E2217" i="5"/>
  <c r="F1381" i="14"/>
  <c r="F1086" i="14"/>
  <c r="F2633" i="7"/>
  <c r="E1552" i="7"/>
  <c r="F3323" i="7"/>
  <c r="G578" i="14"/>
  <c r="D887" i="11"/>
  <c r="E2035" i="5"/>
  <c r="E719" i="11"/>
  <c r="G1014" i="14"/>
  <c r="G2028" i="5"/>
  <c r="E2509" i="7"/>
  <c r="E2283" i="7"/>
  <c r="G2245" i="7"/>
  <c r="G2176" i="11"/>
  <c r="G323" i="14"/>
  <c r="E695" i="14"/>
  <c r="F3258" i="7"/>
  <c r="F1127" i="11"/>
  <c r="F39" i="5"/>
  <c r="G3184" i="7"/>
  <c r="G1186" i="14"/>
  <c r="D2265" i="5"/>
  <c r="E117" i="13"/>
  <c r="E641" i="11"/>
  <c r="G1777" i="14"/>
  <c r="D211" i="5"/>
  <c r="E3056" i="7"/>
  <c r="G3497" i="7"/>
  <c r="D170" i="11"/>
  <c r="G1714" i="14"/>
  <c r="D1545" i="5"/>
  <c r="D1095" i="14"/>
  <c r="G1838" i="11"/>
  <c r="D831" i="5"/>
  <c r="G1884" i="10"/>
  <c r="E9" i="10"/>
  <c r="E974" i="10"/>
  <c r="D1327" i="5"/>
  <c r="D1053" i="14"/>
  <c r="F3065" i="7"/>
  <c r="E492" i="5"/>
  <c r="G350" i="5"/>
  <c r="E2555" i="7"/>
  <c r="E3075" i="7"/>
  <c r="D1110" i="5"/>
  <c r="G979" i="5"/>
  <c r="F1957" i="14"/>
  <c r="D44" i="7"/>
  <c r="G907" i="11"/>
  <c r="E1361" i="5"/>
  <c r="D1138" i="14"/>
  <c r="E494" i="7"/>
  <c r="G1524" i="5"/>
  <c r="E522" i="14"/>
  <c r="F1999" i="14"/>
  <c r="F101" i="13"/>
  <c r="D70" i="5"/>
  <c r="G79" i="5"/>
  <c r="E1330" i="7"/>
  <c r="E867" i="14"/>
  <c r="G1428" i="7"/>
  <c r="G2456" i="7"/>
  <c r="G1375" i="14"/>
  <c r="G1375" i="7"/>
  <c r="D2244" i="5"/>
  <c r="E829" i="5"/>
  <c r="D1044" i="11"/>
  <c r="F144" i="14"/>
  <c r="E3202" i="7"/>
  <c r="E2097" i="10"/>
  <c r="F1534" i="5"/>
  <c r="E2399" i="11"/>
  <c r="G2028" i="10"/>
  <c r="F640" i="14"/>
  <c r="D2006" i="7"/>
  <c r="D833" i="14"/>
  <c r="E960" i="11"/>
  <c r="F2328" i="11"/>
  <c r="F2380" i="10"/>
  <c r="G3158" i="7"/>
  <c r="E2848" i="7"/>
  <c r="E1605" i="5"/>
  <c r="D1354" i="5"/>
  <c r="D793" i="14"/>
  <c r="F590" i="14"/>
  <c r="D481" i="11"/>
  <c r="D1756" i="7"/>
  <c r="G75" i="7"/>
  <c r="F1862" i="7"/>
  <c r="G1987" i="14"/>
  <c r="G2214" i="5"/>
  <c r="G3246" i="7"/>
  <c r="G1639" i="14"/>
  <c r="D1031" i="14"/>
  <c r="D3010" i="7"/>
  <c r="G3283" i="7"/>
  <c r="E708" i="14"/>
  <c r="D1800" i="14"/>
  <c r="G25" i="10"/>
  <c r="F453" i="14"/>
  <c r="G119" i="10"/>
  <c r="F2309" i="7"/>
  <c r="D2166" i="5"/>
  <c r="F952" i="5"/>
  <c r="D1169" i="14"/>
  <c r="F56" i="13"/>
  <c r="E1576" i="7"/>
  <c r="F1412" i="5"/>
  <c r="G393" i="5"/>
  <c r="G211" i="14"/>
  <c r="D281" i="14"/>
  <c r="G1191" i="14"/>
  <c r="F2283" i="11"/>
  <c r="G109" i="13"/>
  <c r="D611" i="14"/>
  <c r="G1665" i="13"/>
  <c r="E404" i="7"/>
  <c r="G1604" i="10"/>
  <c r="G1895" i="10"/>
  <c r="E1408" i="7"/>
  <c r="E2856" i="7"/>
  <c r="F1294" i="10"/>
  <c r="D2840" i="7"/>
  <c r="E111" i="10"/>
  <c r="G1845" i="14"/>
  <c r="G1563" i="11"/>
  <c r="D1115" i="14"/>
  <c r="G1414" i="7"/>
  <c r="G631" i="14"/>
  <c r="F806" i="14"/>
  <c r="G2240" i="5"/>
  <c r="F65" i="10"/>
  <c r="E856" i="14"/>
  <c r="F1782" i="14"/>
  <c r="D1772" i="14"/>
  <c r="F142" i="7"/>
  <c r="E1682" i="14"/>
  <c r="G1329" i="11"/>
  <c r="E1774" i="5"/>
  <c r="G559" i="5"/>
  <c r="D2069" i="5"/>
  <c r="E2458" i="7"/>
  <c r="E1824" i="5"/>
  <c r="D515" i="11"/>
  <c r="E2781" i="7"/>
  <c r="F1298" i="13"/>
  <c r="F1454" i="14"/>
  <c r="E1804" i="5"/>
  <c r="F1351" i="5"/>
  <c r="G197" i="13"/>
  <c r="E1305" i="7"/>
  <c r="E171" i="11"/>
  <c r="E1140" i="5"/>
  <c r="F2406" i="10"/>
  <c r="E1497" i="11"/>
  <c r="D1749" i="5"/>
  <c r="D980" i="5"/>
  <c r="E983" i="5"/>
  <c r="E1522" i="5"/>
  <c r="G1308" i="11"/>
  <c r="D2293" i="7"/>
  <c r="D1582" i="5"/>
  <c r="E98" i="11"/>
  <c r="E2064" i="10"/>
  <c r="D1665" i="11"/>
  <c r="G102" i="13"/>
  <c r="G1785" i="7"/>
  <c r="E1834" i="5"/>
  <c r="E695" i="5"/>
  <c r="D1946" i="5"/>
  <c r="G954" i="14"/>
  <c r="D2148" i="11"/>
  <c r="F1382" i="14"/>
  <c r="D2100" i="5"/>
  <c r="E1168" i="10"/>
  <c r="F1061" i="5"/>
  <c r="F175" i="10"/>
  <c r="G1979" i="5"/>
  <c r="F2671" i="7"/>
  <c r="G2373" i="10"/>
  <c r="F1520" i="14"/>
  <c r="F17" i="5"/>
  <c r="E913" i="5"/>
  <c r="D219" i="13"/>
  <c r="E2864" i="7"/>
  <c r="E1017" i="14"/>
  <c r="G1379" i="11"/>
  <c r="G395" i="5"/>
  <c r="F1348" i="14"/>
  <c r="F94" i="5"/>
  <c r="F374" i="5"/>
  <c r="G3107" i="7"/>
  <c r="F792" i="13"/>
  <c r="F238" i="11"/>
  <c r="D3457" i="7"/>
  <c r="E2922" i="7"/>
  <c r="G1885" i="14"/>
  <c r="G1491" i="7"/>
  <c r="E1440" i="5"/>
  <c r="G1617" i="14"/>
  <c r="F1498" i="14"/>
  <c r="D268" i="14"/>
  <c r="E647" i="14"/>
  <c r="D3148" i="7"/>
  <c r="D2238" i="7"/>
  <c r="G175" i="14"/>
  <c r="D1883" i="10"/>
  <c r="G1522" i="5"/>
  <c r="E1586" i="10"/>
  <c r="E1595" i="5"/>
  <c r="F2001" i="7"/>
  <c r="E1644" i="7"/>
  <c r="D1671" i="5"/>
  <c r="G1959" i="14"/>
  <c r="F348" i="14"/>
  <c r="E3178" i="7"/>
  <c r="D245" i="7"/>
  <c r="E643" i="14"/>
  <c r="F753" i="14"/>
  <c r="G1346" i="7"/>
  <c r="D693" i="14"/>
  <c r="D325" i="13"/>
  <c r="D530" i="10"/>
  <c r="E578" i="13"/>
  <c r="E2449" i="7"/>
  <c r="G1267" i="5"/>
  <c r="E1224" i="11"/>
  <c r="F1304" i="7"/>
  <c r="F2376" i="7"/>
  <c r="F36" i="7"/>
  <c r="E709" i="14"/>
  <c r="E1519" i="14"/>
  <c r="D632" i="5"/>
  <c r="F207" i="13"/>
  <c r="F763" i="14"/>
  <c r="D1135" i="11"/>
  <c r="E1956" i="7"/>
  <c r="G624" i="5"/>
  <c r="E1580" i="7"/>
  <c r="F2201" i="11"/>
  <c r="F1257" i="5"/>
  <c r="F2411" i="7"/>
  <c r="D499" i="5"/>
  <c r="F1813" i="7"/>
  <c r="F140" i="11"/>
  <c r="G454" i="11"/>
  <c r="D2785" i="7"/>
  <c r="G1907" i="14"/>
  <c r="G163" i="7"/>
  <c r="G576" i="5"/>
  <c r="E2774" i="7"/>
  <c r="G741" i="14"/>
  <c r="D169" i="10"/>
  <c r="F1758" i="11"/>
  <c r="E1508" i="7"/>
  <c r="E1227" i="14"/>
  <c r="E1258" i="14"/>
  <c r="G221" i="7"/>
  <c r="E2142" i="11"/>
  <c r="D2152" i="10"/>
  <c r="F360" i="10"/>
  <c r="F121" i="13"/>
  <c r="G451" i="7"/>
  <c r="F549" i="10"/>
  <c r="G43" i="5"/>
  <c r="E1474" i="6"/>
  <c r="D1296" i="7"/>
  <c r="G2924" i="7"/>
  <c r="D1447" i="14"/>
  <c r="F425" i="5"/>
  <c r="E753" i="10"/>
  <c r="D1008" i="6"/>
  <c r="D109" i="5"/>
  <c r="D1094" i="5"/>
  <c r="D1941" i="7"/>
  <c r="F1919" i="7"/>
  <c r="D64" i="7"/>
  <c r="F1538" i="14"/>
  <c r="E1727" i="7"/>
  <c r="F1040" i="14"/>
  <c r="D914" i="14"/>
  <c r="G12" i="7"/>
  <c r="F196" i="7"/>
  <c r="G2161" i="5"/>
  <c r="F661" i="10"/>
  <c r="G158" i="6"/>
  <c r="G1511" i="7"/>
  <c r="E232" i="6"/>
  <c r="F1561" i="7"/>
  <c r="G866" i="5"/>
  <c r="F985" i="5"/>
  <c r="F113" i="11"/>
  <c r="D96" i="6"/>
  <c r="F285" i="11"/>
  <c r="G911" i="5"/>
  <c r="D1644" i="14"/>
  <c r="G2299" i="5"/>
  <c r="D1801" i="7"/>
  <c r="E480" i="6"/>
  <c r="D759" i="6"/>
  <c r="G1298" i="6"/>
  <c r="G1745" i="6"/>
  <c r="E221" i="11"/>
  <c r="G1285" i="6"/>
  <c r="F420" i="14"/>
  <c r="E367" i="10"/>
  <c r="E219" i="11"/>
  <c r="D94" i="5"/>
  <c r="G2307" i="11"/>
  <c r="G1344" i="10"/>
  <c r="G537" i="13"/>
  <c r="E430" i="14"/>
  <c r="G2280" i="7"/>
  <c r="G2103" i="5"/>
  <c r="G348" i="11"/>
  <c r="E211" i="11"/>
  <c r="F768" i="13"/>
  <c r="F2238" i="5"/>
  <c r="E1717" i="7"/>
  <c r="D220" i="13"/>
  <c r="D1707" i="5"/>
  <c r="F3202" i="7"/>
  <c r="E388" i="5"/>
  <c r="D2035" i="11"/>
  <c r="F745" i="13"/>
  <c r="E1490" i="5"/>
  <c r="D946" i="14"/>
  <c r="E1331" i="14"/>
  <c r="G1922" i="7"/>
  <c r="D1459" i="11"/>
  <c r="G505" i="14"/>
  <c r="D1246" i="14"/>
  <c r="F2414" i="11"/>
  <c r="D2458" i="7"/>
  <c r="E2455" i="10"/>
  <c r="E169" i="14"/>
  <c r="G647" i="14"/>
  <c r="G1073" i="10"/>
  <c r="F1868" i="11"/>
  <c r="D3080" i="7"/>
  <c r="G957" i="10"/>
  <c r="G1388" i="5"/>
  <c r="D24" i="5"/>
  <c r="G842" i="10"/>
  <c r="F184" i="5"/>
  <c r="E1502" i="7"/>
  <c r="G1401" i="5"/>
  <c r="F1621" i="11"/>
  <c r="F136" i="5"/>
  <c r="F1525" i="5"/>
  <c r="F1561" i="11"/>
  <c r="E1797" i="14"/>
  <c r="E1692" i="14"/>
  <c r="E2157" i="7"/>
  <c r="D558" i="5"/>
  <c r="E2133" i="5"/>
  <c r="G857" i="14"/>
  <c r="D1449" i="7"/>
  <c r="E1966" i="11"/>
  <c r="D1090" i="5"/>
  <c r="F1655" i="14"/>
  <c r="D941" i="11"/>
  <c r="G1464" i="11"/>
  <c r="G518" i="14"/>
  <c r="E161" i="10"/>
  <c r="D1802" i="7"/>
  <c r="E1351" i="5"/>
  <c r="E801" i="5"/>
  <c r="G1009" i="14"/>
  <c r="F1341" i="14"/>
  <c r="F2023" i="7"/>
  <c r="E1902" i="7"/>
  <c r="G2360" i="11"/>
  <c r="E3395" i="7"/>
  <c r="G1349" i="5"/>
  <c r="G1701" i="5"/>
  <c r="D489" i="14"/>
  <c r="E1904" i="7"/>
  <c r="F101" i="11"/>
  <c r="F23" i="14"/>
  <c r="F1735" i="5"/>
  <c r="E1510" i="5"/>
  <c r="E1040" i="11"/>
  <c r="G1636" i="11"/>
  <c r="G323" i="5"/>
  <c r="G2265" i="10"/>
  <c r="D1806" i="10"/>
  <c r="G553" i="5"/>
  <c r="E48" i="10"/>
  <c r="F1532" i="7"/>
  <c r="G2135" i="11"/>
  <c r="D420" i="14"/>
  <c r="D478" i="7"/>
  <c r="F429" i="13"/>
  <c r="D528" i="14"/>
  <c r="E745" i="14"/>
  <c r="F1376" i="14"/>
  <c r="G135" i="14"/>
  <c r="D686" i="11"/>
  <c r="G301" i="14"/>
  <c r="D289" i="5"/>
  <c r="E1417" i="7"/>
  <c r="F258" i="7"/>
  <c r="E1156" i="11"/>
  <c r="F1217" i="5"/>
  <c r="D1367" i="10"/>
  <c r="E297" i="7"/>
  <c r="G160" i="13"/>
  <c r="G2461" i="7"/>
  <c r="G380" i="10"/>
  <c r="E568" i="6"/>
  <c r="E2132" i="10"/>
  <c r="G1653" i="14"/>
  <c r="D2528" i="7"/>
  <c r="F64" i="11"/>
  <c r="F1649" i="10"/>
  <c r="D1656" i="7"/>
  <c r="F1803" i="14"/>
  <c r="F1957" i="7"/>
  <c r="D1309" i="14"/>
  <c r="D1484" i="14"/>
  <c r="E3206" i="7"/>
  <c r="G1325" i="14"/>
  <c r="D1016" i="6"/>
  <c r="D1292" i="14"/>
  <c r="D2446" i="7"/>
  <c r="E1656" i="14"/>
  <c r="E267" i="14"/>
  <c r="D2815" i="7"/>
  <c r="D839" i="14"/>
  <c r="E2078" i="7"/>
  <c r="D2131" i="7"/>
  <c r="E667" i="5"/>
  <c r="E518" i="14"/>
  <c r="G2210" i="7"/>
  <c r="G961" i="14"/>
  <c r="D643" i="5"/>
  <c r="D915" i="6"/>
  <c r="E1460" i="11"/>
  <c r="E2240" i="5"/>
  <c r="G722" i="5"/>
  <c r="F1565" i="7"/>
  <c r="D2299" i="7"/>
  <c r="E850" i="11"/>
  <c r="D192" i="5"/>
  <c r="G1366" i="5"/>
  <c r="D1541" i="14"/>
  <c r="F1324" i="11"/>
  <c r="E75" i="7"/>
  <c r="F163" i="10"/>
  <c r="F387" i="14"/>
  <c r="G2726" i="7"/>
  <c r="D1977" i="11"/>
  <c r="G344" i="5"/>
  <c r="F1346" i="14"/>
  <c r="D720" i="5"/>
  <c r="E1951" i="7"/>
  <c r="E2033" i="5"/>
  <c r="F1274" i="10"/>
  <c r="E1085" i="14"/>
  <c r="D2936" i="7"/>
  <c r="D477" i="7"/>
  <c r="F167" i="5"/>
  <c r="F764" i="11"/>
  <c r="E1709" i="10"/>
  <c r="G2242" i="5"/>
  <c r="G2416" i="11"/>
  <c r="D669" i="14"/>
  <c r="F591" i="14"/>
  <c r="G1996" i="14"/>
  <c r="D2053" i="5"/>
  <c r="D2054" i="7"/>
  <c r="D1041" i="14"/>
  <c r="E1387" i="7"/>
  <c r="G1500" i="11"/>
  <c r="G2826" i="7"/>
  <c r="E103" i="13"/>
  <c r="E1457" i="5"/>
  <c r="D244" i="5"/>
  <c r="F2517" i="7"/>
  <c r="G180" i="14"/>
  <c r="G512" i="14"/>
  <c r="G714" i="10"/>
  <c r="E435" i="5"/>
  <c r="G1249" i="14"/>
  <c r="E716" i="14"/>
  <c r="G186" i="10"/>
  <c r="E1754" i="7"/>
  <c r="E1318" i="5"/>
  <c r="E989" i="14"/>
  <c r="F1934" i="14"/>
  <c r="G1102" i="5"/>
  <c r="D2391" i="11"/>
  <c r="E1234" i="11"/>
  <c r="D601" i="13"/>
  <c r="E1935" i="7"/>
  <c r="G374" i="10"/>
  <c r="D81" i="7"/>
  <c r="D1463" i="14"/>
  <c r="E185" i="5"/>
  <c r="D138" i="11"/>
  <c r="D1958" i="14"/>
  <c r="F133" i="5"/>
  <c r="G695" i="5"/>
  <c r="E595" i="5"/>
  <c r="E1146" i="5"/>
  <c r="F2397" i="11"/>
  <c r="G2763" i="7"/>
  <c r="D447" i="5"/>
  <c r="F151" i="13"/>
  <c r="G142" i="11"/>
  <c r="E525" i="11"/>
  <c r="F212" i="7"/>
  <c r="G698" i="11"/>
  <c r="D586" i="5"/>
  <c r="E3177" i="7"/>
  <c r="E363" i="10"/>
  <c r="F2213" i="11"/>
  <c r="E2086" i="5"/>
  <c r="G50" i="14"/>
  <c r="D140" i="14"/>
  <c r="G250" i="14"/>
  <c r="E904" i="5"/>
  <c r="E3499" i="7"/>
  <c r="E1456" i="5"/>
  <c r="F489" i="11"/>
  <c r="D1148" i="11"/>
  <c r="E1492" i="14"/>
  <c r="F184" i="7"/>
  <c r="D33" i="13"/>
  <c r="D1713" i="5"/>
  <c r="D710" i="5"/>
  <c r="F1825" i="14"/>
  <c r="D27" i="14"/>
  <c r="D959" i="11"/>
  <c r="E319" i="5"/>
  <c r="D65" i="10"/>
  <c r="E1309" i="11"/>
  <c r="D2616" i="7"/>
  <c r="E1543" i="14"/>
  <c r="D62" i="7"/>
  <c r="E452" i="7"/>
  <c r="F1332" i="14"/>
  <c r="D129" i="7"/>
  <c r="F1587" i="6"/>
  <c r="D3234" i="7"/>
  <c r="D2895" i="7"/>
  <c r="D389" i="10"/>
  <c r="D349" i="10"/>
  <c r="G3316" i="7"/>
  <c r="D1220" i="5"/>
  <c r="F1282" i="14"/>
  <c r="D1891" i="5"/>
  <c r="F1676" i="5"/>
  <c r="F978" i="11"/>
  <c r="D632" i="6"/>
  <c r="E2223" i="10"/>
  <c r="E512" i="11"/>
  <c r="G1752" i="14"/>
  <c r="D961" i="14"/>
  <c r="G2366" i="7"/>
  <c r="G2026" i="7"/>
  <c r="E379" i="5"/>
  <c r="G32" i="14"/>
  <c r="G1611" i="7"/>
  <c r="D2893" i="7"/>
  <c r="F889" i="5"/>
  <c r="F259" i="5"/>
  <c r="G3495" i="7"/>
  <c r="D1440" i="10"/>
  <c r="E1036" i="6"/>
  <c r="G450" i="6"/>
  <c r="F522" i="5"/>
  <c r="F1671" i="5"/>
  <c r="E1362" i="7"/>
  <c r="G2033" i="5"/>
  <c r="G2028" i="11"/>
  <c r="F169" i="14"/>
  <c r="F2947" i="7"/>
  <c r="E82" i="7"/>
  <c r="D1247" i="14"/>
  <c r="G3195" i="7"/>
  <c r="D172" i="14"/>
  <c r="G1075" i="14"/>
  <c r="F2343" i="7"/>
  <c r="D2198" i="5"/>
  <c r="E3282" i="7"/>
  <c r="F1470" i="11"/>
  <c r="D1473" i="14"/>
  <c r="F657" i="14"/>
  <c r="E558" i="14"/>
  <c r="E1391" i="11"/>
  <c r="G1895" i="14"/>
  <c r="E2403" i="11"/>
  <c r="D1191" i="6"/>
  <c r="E2678" i="7"/>
  <c r="F697" i="14"/>
  <c r="G3021" i="7"/>
  <c r="G303" i="10"/>
  <c r="F1971" i="11"/>
  <c r="G83" i="14"/>
  <c r="G942" i="5"/>
  <c r="E46" i="10"/>
  <c r="E421" i="10"/>
  <c r="E1309" i="5"/>
  <c r="D1280" i="14"/>
  <c r="G205" i="6"/>
  <c r="F2073" i="7"/>
  <c r="F1645" i="14"/>
  <c r="G1308" i="5"/>
  <c r="D2101" i="5"/>
  <c r="G1990" i="14"/>
  <c r="F1460" i="7"/>
  <c r="D943" i="11"/>
  <c r="F2263" i="5"/>
  <c r="F480" i="6"/>
  <c r="E51" i="11"/>
  <c r="D2273" i="7"/>
  <c r="D2475" i="7"/>
  <c r="F583" i="5"/>
  <c r="D17" i="13"/>
  <c r="D1939" i="14"/>
  <c r="F928" i="11"/>
  <c r="F776" i="11"/>
  <c r="D1188" i="11"/>
  <c r="E503" i="6"/>
  <c r="F1698" i="6"/>
  <c r="G2208" i="7"/>
  <c r="G285" i="10"/>
  <c r="D1303" i="6"/>
  <c r="F132" i="6"/>
  <c r="F301" i="5"/>
  <c r="G1274" i="5"/>
  <c r="F1852" i="10"/>
  <c r="E1816" i="7"/>
  <c r="G45" i="6"/>
  <c r="E1866" i="11"/>
  <c r="D220" i="6"/>
  <c r="G1021" i="5"/>
  <c r="E1818" i="7"/>
  <c r="F2228" i="5"/>
  <c r="E29" i="10"/>
  <c r="G138" i="5"/>
  <c r="F925" i="5"/>
  <c r="G51" i="11"/>
  <c r="E209" i="10"/>
  <c r="E308" i="11"/>
  <c r="G1907" i="5"/>
  <c r="D801" i="11"/>
  <c r="G2002" i="5"/>
  <c r="E1355" i="5"/>
  <c r="D1482" i="7"/>
  <c r="E355" i="5"/>
  <c r="D740" i="5"/>
  <c r="G1169" i="5"/>
  <c r="E940" i="14"/>
  <c r="E106" i="13"/>
  <c r="G184" i="10"/>
  <c r="F1324" i="14"/>
  <c r="D1917" i="7"/>
  <c r="G1235" i="14"/>
  <c r="D1374" i="7"/>
  <c r="E1375" i="5"/>
  <c r="D698" i="14"/>
  <c r="D1577" i="10"/>
  <c r="D241" i="14"/>
  <c r="D609" i="14"/>
  <c r="D559" i="14"/>
  <c r="E330" i="5"/>
  <c r="D1459" i="14"/>
  <c r="F213" i="7"/>
  <c r="G2457" i="10"/>
  <c r="D1774" i="14"/>
  <c r="G465" i="6"/>
  <c r="D356" i="5"/>
  <c r="G27" i="7"/>
  <c r="G511" i="10"/>
  <c r="G1389" i="5"/>
  <c r="E1924" i="5"/>
  <c r="E2891" i="7"/>
  <c r="D1186" i="14"/>
  <c r="D1747" i="14"/>
  <c r="F881" i="5"/>
  <c r="D687" i="6"/>
  <c r="E3267" i="7"/>
  <c r="E321" i="11"/>
  <c r="D237" i="14"/>
  <c r="E954" i="6"/>
  <c r="F2246" i="5"/>
  <c r="F2068" i="11"/>
  <c r="G1586" i="7"/>
  <c r="D2274" i="7"/>
  <c r="G4" i="11"/>
  <c r="F2764" i="7"/>
  <c r="G1965" i="5"/>
  <c r="F2456" i="7"/>
  <c r="D1969" i="14"/>
  <c r="E1993" i="5"/>
  <c r="E51" i="6"/>
  <c r="G1165" i="6"/>
  <c r="G2134" i="7"/>
  <c r="E582" i="11"/>
  <c r="G704" i="6"/>
  <c r="E522" i="5"/>
  <c r="D1195" i="5"/>
  <c r="G2109" i="5"/>
  <c r="G1062" i="5"/>
  <c r="E106" i="5"/>
  <c r="D858" i="6"/>
  <c r="D2072" i="5"/>
  <c r="G510" i="5"/>
  <c r="D804" i="14"/>
  <c r="F148" i="13"/>
  <c r="F1477" i="7"/>
  <c r="G773" i="6"/>
  <c r="E564" i="5"/>
  <c r="F1915" i="10"/>
  <c r="G381" i="6"/>
  <c r="D113" i="10"/>
  <c r="G376" i="5"/>
  <c r="E1787" i="14"/>
  <c r="D255" i="10"/>
  <c r="G915" i="5"/>
  <c r="E1129" i="6"/>
  <c r="F838" i="5"/>
  <c r="F1451" i="14"/>
  <c r="G2092" i="7"/>
  <c r="D42" i="11"/>
  <c r="F1357" i="6"/>
  <c r="F1217" i="14"/>
  <c r="D2105" i="5"/>
  <c r="F429" i="6"/>
  <c r="E2231" i="5"/>
  <c r="E283" i="6"/>
  <c r="E144" i="6"/>
  <c r="E392" i="5"/>
  <c r="D676" i="6"/>
  <c r="E1971" i="7"/>
  <c r="D1948" i="5"/>
  <c r="F1707" i="11"/>
  <c r="G1588" i="14"/>
  <c r="D1570" i="7"/>
  <c r="F1607" i="14"/>
  <c r="E909" i="5"/>
  <c r="E1877" i="14"/>
  <c r="E1948" i="11"/>
  <c r="E139" i="10"/>
  <c r="E1434" i="11"/>
  <c r="G1936" i="5"/>
  <c r="F1620" i="13"/>
  <c r="E594" i="14"/>
  <c r="E893" i="10"/>
  <c r="E1828" i="14"/>
  <c r="D1306" i="11"/>
  <c r="G448" i="7"/>
  <c r="E855" i="6"/>
  <c r="D75" i="10"/>
  <c r="E1450" i="6"/>
  <c r="F235" i="6"/>
  <c r="D886" i="14"/>
  <c r="E1058" i="11"/>
  <c r="G709" i="6"/>
  <c r="E254" i="6"/>
  <c r="E33" i="5"/>
  <c r="D1496" i="6"/>
  <c r="E1340" i="7"/>
  <c r="F110" i="6"/>
  <c r="E738" i="10"/>
  <c r="F1926" i="14"/>
  <c r="D2380" i="11"/>
  <c r="F921" i="5"/>
  <c r="D3481" i="7"/>
  <c r="G490" i="13"/>
  <c r="G941" i="14"/>
  <c r="E357" i="5"/>
  <c r="D1117" i="11"/>
  <c r="E1792" i="7"/>
  <c r="D1853" i="7"/>
  <c r="D1401" i="10"/>
  <c r="F595" i="11"/>
  <c r="G2102" i="7"/>
  <c r="F73" i="7"/>
  <c r="G636" i="5"/>
  <c r="E377" i="11"/>
  <c r="E607" i="5"/>
  <c r="D1808" i="11"/>
  <c r="D164" i="14"/>
  <c r="D1762" i="7"/>
  <c r="E334" i="5"/>
  <c r="F356" i="11"/>
  <c r="D1171" i="14"/>
  <c r="G2612" i="7"/>
  <c r="E923" i="13"/>
  <c r="F1968" i="7"/>
  <c r="D1377" i="10"/>
  <c r="E1958" i="7"/>
  <c r="G91" i="13"/>
  <c r="D2362" i="7"/>
  <c r="G1523" i="14"/>
  <c r="F99" i="7"/>
  <c r="E1841" i="11"/>
  <c r="F2139" i="5"/>
  <c r="F692" i="11"/>
  <c r="F1931" i="5"/>
  <c r="G2169" i="5"/>
  <c r="F1918" i="14"/>
  <c r="G3091" i="7"/>
  <c r="D197" i="10"/>
  <c r="G283" i="5"/>
  <c r="E429" i="14"/>
  <c r="G339" i="14"/>
  <c r="E1606" i="14"/>
  <c r="D1696" i="14"/>
  <c r="E1355" i="11"/>
  <c r="G2380" i="7"/>
  <c r="F1987" i="11"/>
  <c r="F1825" i="5"/>
  <c r="F2062" i="11"/>
  <c r="E313" i="5"/>
  <c r="F1841" i="5"/>
  <c r="D1084" i="13"/>
  <c r="F1051" i="13"/>
  <c r="F2659" i="7"/>
  <c r="G835" i="5"/>
  <c r="E335" i="14"/>
  <c r="G2071" i="11"/>
  <c r="D1667" i="7"/>
  <c r="D1114" i="5"/>
  <c r="D93" i="7"/>
  <c r="E148" i="7"/>
  <c r="E1357" i="5"/>
  <c r="E2115" i="10"/>
  <c r="E66" i="7"/>
  <c r="F573" i="14"/>
  <c r="E1126" i="5"/>
  <c r="E200" i="11"/>
  <c r="G1590" i="7"/>
  <c r="D1451" i="7"/>
  <c r="E1598" i="7"/>
  <c r="G1502" i="7"/>
  <c r="G2274" i="7"/>
  <c r="E1736" i="7"/>
  <c r="F1336" i="7"/>
  <c r="D1664" i="14"/>
  <c r="E1282" i="7"/>
  <c r="F1425" i="5"/>
  <c r="D2670" i="7"/>
  <c r="D1060" i="11"/>
  <c r="G174" i="14"/>
  <c r="G54" i="11"/>
  <c r="E790" i="14"/>
  <c r="E462" i="11"/>
  <c r="E1810" i="7"/>
  <c r="F3217" i="7"/>
  <c r="D1502" i="10"/>
  <c r="G1354" i="5"/>
  <c r="E1303" i="5"/>
  <c r="E883" i="5"/>
  <c r="G963" i="10"/>
  <c r="E423" i="11"/>
  <c r="F37" i="11"/>
  <c r="E3288" i="7"/>
  <c r="E1902" i="5"/>
  <c r="D1819" i="7"/>
  <c r="D902" i="5"/>
  <c r="E3171" i="7"/>
  <c r="E1889" i="5"/>
  <c r="D422" i="5"/>
  <c r="F358" i="7"/>
  <c r="G334" i="14"/>
  <c r="E1758" i="7"/>
  <c r="E1017" i="5"/>
  <c r="E2335" i="10"/>
  <c r="D1407" i="7"/>
  <c r="G516" i="5"/>
  <c r="D1210" i="10"/>
  <c r="E1846" i="11"/>
  <c r="D2908" i="7"/>
  <c r="D97" i="11"/>
  <c r="F1459" i="14"/>
  <c r="D924" i="14"/>
  <c r="D2102" i="5"/>
  <c r="G229" i="11"/>
  <c r="E1286" i="7"/>
  <c r="F11" i="11"/>
  <c r="E804" i="11"/>
  <c r="G1963" i="5"/>
  <c r="E475" i="5"/>
  <c r="F58" i="14"/>
  <c r="G214" i="13"/>
  <c r="E2657" i="7"/>
  <c r="E318" i="14"/>
  <c r="D601" i="5"/>
  <c r="E1991" i="7"/>
  <c r="G500" i="11"/>
  <c r="E197" i="13"/>
  <c r="E2028" i="11"/>
  <c r="E741" i="14"/>
  <c r="D847" i="5"/>
  <c r="G71" i="11"/>
  <c r="F751" i="11"/>
  <c r="F1970" i="14"/>
  <c r="D3018" i="7"/>
  <c r="E858" i="11"/>
  <c r="E2123" i="5"/>
  <c r="E498" i="7"/>
  <c r="F2148" i="10"/>
  <c r="D1740" i="10"/>
  <c r="D3465" i="7"/>
  <c r="E1015" i="6"/>
  <c r="F1554" i="5"/>
  <c r="E2101" i="7"/>
  <c r="D2174" i="7"/>
  <c r="E2568" i="7"/>
  <c r="D1935" i="14"/>
  <c r="F161" i="13"/>
  <c r="D2196" i="5"/>
  <c r="F1875" i="5"/>
  <c r="E1319" i="7"/>
  <c r="G1341" i="5"/>
  <c r="G1684" i="7"/>
  <c r="G1312" i="5"/>
  <c r="G2053" i="5"/>
  <c r="E367" i="7"/>
  <c r="G2298" i="5"/>
  <c r="E2314" i="7"/>
  <c r="G2832" i="7"/>
  <c r="G1701" i="11"/>
  <c r="F1239" i="13"/>
  <c r="G717" i="11"/>
  <c r="G1511" i="5"/>
  <c r="F217" i="13"/>
  <c r="D806" i="5"/>
  <c r="G202" i="13"/>
  <c r="D543" i="11"/>
  <c r="E2362" i="11"/>
  <c r="G2922" i="7"/>
  <c r="G2038" i="5"/>
  <c r="D579" i="6"/>
  <c r="F89" i="13"/>
  <c r="F1761" i="7"/>
  <c r="E606" i="5"/>
  <c r="F3147" i="7"/>
  <c r="F1384" i="11"/>
  <c r="D188" i="11"/>
  <c r="F3135" i="7"/>
  <c r="D1821" i="14"/>
  <c r="F1376" i="7"/>
  <c r="F1759" i="7"/>
  <c r="F2896" i="7"/>
  <c r="F1709" i="7"/>
  <c r="F2745" i="7"/>
  <c r="E742" i="14"/>
  <c r="G496" i="11"/>
  <c r="D2009" i="5"/>
  <c r="G679" i="14"/>
  <c r="G1469" i="14"/>
  <c r="G26" i="14"/>
  <c r="D2177" i="5"/>
  <c r="G1197" i="6"/>
  <c r="D872" i="14"/>
  <c r="F41" i="7"/>
  <c r="E84" i="5"/>
  <c r="D1827" i="10"/>
  <c r="E238" i="10"/>
  <c r="E1425" i="7"/>
  <c r="D1701" i="7"/>
  <c r="D2329" i="7"/>
  <c r="D377" i="14"/>
  <c r="E2112" i="11"/>
  <c r="D48" i="7"/>
  <c r="G1722" i="5"/>
  <c r="E2005" i="11"/>
  <c r="E1414" i="5"/>
  <c r="E3358" i="7"/>
  <c r="E227" i="5"/>
  <c r="E2235" i="5"/>
  <c r="D1291" i="5"/>
  <c r="D205" i="13"/>
  <c r="F1680" i="14"/>
  <c r="F1963" i="11"/>
  <c r="F1839" i="5"/>
  <c r="F1882" i="14"/>
  <c r="E935" i="5"/>
  <c r="F1202" i="14"/>
  <c r="F142" i="10"/>
  <c r="G1763" i="5"/>
  <c r="D2502" i="7"/>
  <c r="E2244" i="7"/>
  <c r="D931" i="13"/>
  <c r="E1524" i="14"/>
  <c r="G2231" i="5"/>
  <c r="F1501" i="14"/>
  <c r="F232" i="7"/>
  <c r="D1376" i="5"/>
  <c r="E119" i="14"/>
  <c r="E1696" i="14"/>
  <c r="E2218" i="11"/>
  <c r="E1821" i="7"/>
  <c r="E437" i="5"/>
  <c r="G1654" i="14"/>
  <c r="F929" i="14"/>
  <c r="D1737" i="10"/>
  <c r="G415" i="7"/>
  <c r="F2102" i="11"/>
  <c r="E962" i="5"/>
  <c r="G1626" i="7"/>
  <c r="G2227" i="7"/>
  <c r="F2001" i="11"/>
  <c r="F1863" i="11"/>
  <c r="D772" i="14"/>
  <c r="G2342" i="10"/>
  <c r="D993" i="5"/>
  <c r="E156" i="7"/>
  <c r="E802" i="14"/>
  <c r="F1752" i="14"/>
  <c r="D2197" i="11"/>
  <c r="D762" i="11"/>
  <c r="F1845" i="5"/>
  <c r="D1135" i="14"/>
  <c r="D1180" i="14"/>
  <c r="E356" i="11"/>
  <c r="F1882" i="11"/>
  <c r="G407" i="14"/>
  <c r="E1860" i="11"/>
  <c r="F1132" i="10"/>
  <c r="F510" i="14"/>
  <c r="G15" i="11"/>
  <c r="E320" i="14"/>
  <c r="F694" i="5"/>
  <c r="G1892" i="5"/>
  <c r="F1566" i="14"/>
  <c r="F3484" i="7"/>
  <c r="F72" i="14"/>
  <c r="G508" i="14"/>
  <c r="E675" i="5"/>
  <c r="G828" i="11"/>
  <c r="E1619" i="14"/>
  <c r="F439" i="5"/>
  <c r="E340" i="14"/>
  <c r="G1717" i="10"/>
  <c r="G726" i="10"/>
  <c r="G1928" i="7"/>
  <c r="F2271" i="11"/>
  <c r="E2287" i="5"/>
  <c r="E1527" i="7"/>
  <c r="E1424" i="7"/>
  <c r="E3069" i="7"/>
  <c r="D3" i="10"/>
  <c r="E1064" i="11"/>
  <c r="G1499" i="5"/>
  <c r="F1084" i="5"/>
  <c r="F2065" i="5"/>
  <c r="E2825" i="7"/>
  <c r="G1494" i="7"/>
  <c r="E1170" i="10"/>
  <c r="G1145" i="10"/>
  <c r="D1493" i="7"/>
  <c r="F1721" i="5"/>
  <c r="E863" i="5"/>
  <c r="F349" i="5"/>
  <c r="G227" i="10"/>
  <c r="F206" i="14"/>
  <c r="D653" i="6"/>
  <c r="F1115" i="5"/>
  <c r="G1266" i="7"/>
  <c r="G888" i="10"/>
  <c r="E3024" i="7"/>
  <c r="D1440" i="11"/>
  <c r="D578" i="5"/>
  <c r="E1687" i="14"/>
  <c r="G1215" i="11"/>
  <c r="G198" i="13"/>
  <c r="E179" i="11"/>
  <c r="D1634" i="13"/>
  <c r="F671" i="11"/>
  <c r="F851" i="13"/>
  <c r="G668" i="14"/>
  <c r="F837" i="14"/>
  <c r="E363" i="5"/>
  <c r="E3040" i="7"/>
  <c r="G2402" i="7"/>
  <c r="G517" i="5"/>
  <c r="D373" i="5"/>
  <c r="G690" i="14"/>
  <c r="E23" i="5"/>
  <c r="F420" i="13"/>
  <c r="F2358" i="7"/>
  <c r="G1374" i="14"/>
  <c r="E3449" i="7"/>
  <c r="D1949" i="14"/>
  <c r="G62" i="11"/>
  <c r="F879" i="5"/>
  <c r="E488" i="14"/>
  <c r="E1385" i="7"/>
  <c r="E1700" i="14"/>
  <c r="E495" i="11"/>
  <c r="G2430" i="7"/>
  <c r="G3249" i="7"/>
  <c r="D858" i="5"/>
  <c r="D2235" i="11"/>
  <c r="G331" i="5"/>
  <c r="F2243" i="7"/>
  <c r="D497" i="14"/>
  <c r="F608" i="5"/>
  <c r="F1942" i="11"/>
  <c r="G642" i="14"/>
  <c r="F120" i="14"/>
  <c r="F1914" i="14"/>
  <c r="D517" i="14"/>
  <c r="F591" i="11"/>
  <c r="F1404" i="5"/>
  <c r="D205" i="11"/>
  <c r="G271" i="14"/>
  <c r="F1428" i="10"/>
  <c r="F1835" i="14"/>
  <c r="E1077" i="5"/>
  <c r="F2361" i="7"/>
  <c r="G597" i="10"/>
  <c r="F1198" i="6"/>
  <c r="E1227" i="6"/>
  <c r="D1188" i="5"/>
  <c r="D1355" i="14"/>
  <c r="G3306" i="7"/>
  <c r="F512" i="14"/>
  <c r="F219" i="10"/>
  <c r="E415" i="7"/>
  <c r="G1661" i="10"/>
  <c r="D1808" i="14"/>
  <c r="E434" i="14"/>
  <c r="E1644" i="11"/>
  <c r="G548" i="14"/>
  <c r="D1300" i="13"/>
  <c r="F2116" i="5"/>
  <c r="F1649" i="5"/>
  <c r="F129" i="14"/>
  <c r="D276" i="14"/>
  <c r="F396" i="5"/>
  <c r="F1708" i="14"/>
  <c r="E2242" i="7"/>
  <c r="G2260" i="5"/>
  <c r="E1330" i="5"/>
  <c r="D1279" i="11"/>
  <c r="G35" i="14"/>
  <c r="D1368" i="11"/>
  <c r="G1562" i="5"/>
  <c r="E80" i="14"/>
  <c r="F1632" i="5"/>
  <c r="D2358" i="10"/>
  <c r="E1284" i="5"/>
  <c r="E1926" i="11"/>
  <c r="F110" i="14"/>
  <c r="F1851" i="7"/>
  <c r="E5" i="14"/>
  <c r="F49" i="13"/>
  <c r="E1718" i="5"/>
  <c r="D1751" i="11"/>
  <c r="F1465" i="5"/>
  <c r="D1779" i="14"/>
  <c r="G3060" i="7"/>
  <c r="D2282" i="11"/>
  <c r="E2610" i="7"/>
  <c r="G1782" i="5"/>
  <c r="F2188" i="5"/>
  <c r="G1028" i="10"/>
  <c r="D1862" i="7"/>
  <c r="D897" i="11"/>
  <c r="E2421" i="11"/>
  <c r="F498" i="5"/>
  <c r="G2175" i="11"/>
  <c r="G2152" i="11"/>
  <c r="D526" i="11"/>
  <c r="G150" i="14"/>
  <c r="F2323" i="7"/>
  <c r="F190" i="5"/>
  <c r="D338" i="14"/>
  <c r="D3225" i="7"/>
  <c r="D1477" i="5"/>
  <c r="G456" i="14"/>
  <c r="E2125" i="10"/>
  <c r="G2150" i="5"/>
  <c r="D2269" i="11"/>
  <c r="E979" i="5"/>
  <c r="G2417" i="10"/>
  <c r="E1527" i="5"/>
  <c r="G1435" i="14"/>
  <c r="G261" i="5"/>
  <c r="E1920" i="11"/>
  <c r="D957" i="14"/>
  <c r="G930" i="5"/>
  <c r="G1981" i="14"/>
  <c r="E1267" i="11"/>
  <c r="F1681" i="14"/>
  <c r="D1331" i="6"/>
  <c r="D1424" i="7"/>
  <c r="D233" i="5"/>
  <c r="F1106" i="14"/>
  <c r="E1726" i="5"/>
  <c r="G475" i="14"/>
  <c r="E2048" i="11"/>
  <c r="G2317" i="11"/>
  <c r="F1303" i="14"/>
  <c r="G1863" i="5"/>
  <c r="G1474" i="7"/>
  <c r="E36" i="14"/>
  <c r="E1332" i="10"/>
  <c r="D1604" i="11"/>
  <c r="E1403" i="14"/>
  <c r="E1717" i="5"/>
  <c r="E1558" i="14"/>
  <c r="G1477" i="11"/>
  <c r="D498" i="14"/>
  <c r="G109" i="14"/>
  <c r="E87" i="13"/>
  <c r="D128" i="7"/>
  <c r="G306" i="7"/>
  <c r="D27" i="10"/>
  <c r="F1298" i="11"/>
  <c r="D2859" i="7"/>
  <c r="G31" i="13"/>
  <c r="F849" i="11"/>
  <c r="G162" i="14"/>
  <c r="D2425" i="7"/>
  <c r="D1929" i="11"/>
  <c r="D2066" i="10"/>
  <c r="F2793" i="7"/>
  <c r="D990" i="5"/>
  <c r="F283" i="14"/>
  <c r="G969" i="11"/>
  <c r="G811" i="14"/>
  <c r="D1537" i="10"/>
  <c r="E664" i="5"/>
  <c r="D1443" i="11"/>
  <c r="G2635" i="7"/>
  <c r="E1607" i="7"/>
  <c r="G421" i="14"/>
  <c r="E97" i="5"/>
  <c r="F125" i="14"/>
  <c r="E1501" i="5"/>
  <c r="D365" i="14"/>
  <c r="D955" i="5"/>
  <c r="G273" i="14"/>
  <c r="G455" i="14"/>
  <c r="G1825" i="11"/>
  <c r="G682" i="10"/>
  <c r="E1346" i="5"/>
  <c r="F1447" i="5"/>
  <c r="F2164" i="7"/>
  <c r="F1212" i="14"/>
  <c r="F89" i="11"/>
  <c r="G80" i="14"/>
  <c r="F1976" i="14"/>
  <c r="E2659" i="7"/>
  <c r="D1709" i="7"/>
  <c r="E1041" i="14"/>
  <c r="D1157" i="14"/>
  <c r="G2429" i="10"/>
  <c r="E210" i="5"/>
  <c r="G1388" i="14"/>
  <c r="G944" i="5"/>
  <c r="E2791" i="7"/>
  <c r="G2861" i="7"/>
  <c r="D864" i="10"/>
  <c r="G1356" i="11"/>
  <c r="E850" i="5"/>
  <c r="E1744" i="7"/>
  <c r="E1439" i="7"/>
  <c r="D2304" i="7"/>
  <c r="G1890" i="14"/>
  <c r="E1891" i="7"/>
  <c r="E1907" i="11"/>
  <c r="E12" i="14"/>
  <c r="F1323" i="14"/>
  <c r="D2081" i="7"/>
  <c r="E1561" i="10"/>
  <c r="D1637" i="7"/>
  <c r="D1327" i="7"/>
  <c r="E122" i="7"/>
  <c r="G2574" i="7"/>
  <c r="F1178" i="10"/>
  <c r="E101" i="7"/>
  <c r="G2350" i="11"/>
  <c r="G1525" i="7"/>
  <c r="F2653" i="7"/>
  <c r="F1794" i="10"/>
  <c r="F392" i="13"/>
  <c r="D359" i="5"/>
  <c r="D460" i="7"/>
  <c r="E1441" i="14"/>
  <c r="D260" i="5"/>
  <c r="D1430" i="5"/>
  <c r="G299" i="11"/>
  <c r="E2378" i="10"/>
  <c r="G740" i="14"/>
  <c r="D111" i="10"/>
  <c r="E1817" i="14"/>
  <c r="D624" i="11"/>
  <c r="G2182" i="5"/>
  <c r="G1982" i="7"/>
  <c r="D1503" i="14"/>
  <c r="D735" i="6"/>
  <c r="E1278" i="14"/>
  <c r="G22" i="11"/>
  <c r="G1628" i="11"/>
  <c r="E319" i="7"/>
  <c r="D198" i="11"/>
  <c r="G2038" i="11"/>
  <c r="G1924" i="5"/>
  <c r="F1767" i="14"/>
  <c r="E1939" i="10"/>
  <c r="D1881" i="7"/>
  <c r="D1482" i="10"/>
  <c r="F839" i="13"/>
  <c r="E3254" i="7"/>
  <c r="E202" i="5"/>
  <c r="F723" i="14"/>
  <c r="D1785" i="7"/>
  <c r="G1497" i="14"/>
  <c r="F979" i="14"/>
  <c r="D1322" i="5"/>
  <c r="F1244" i="5"/>
  <c r="G1475" i="14"/>
  <c r="D1195" i="11"/>
  <c r="E3383" i="7"/>
  <c r="G3127" i="7"/>
  <c r="D1840" i="14"/>
  <c r="E2857" i="7"/>
  <c r="E1690" i="7"/>
  <c r="E1688" i="10"/>
  <c r="F3084" i="7"/>
  <c r="E1949" i="5"/>
  <c r="F1978" i="11"/>
  <c r="F1560" i="11"/>
  <c r="G960" i="5"/>
  <c r="G2583" i="7"/>
  <c r="E1393" i="7"/>
  <c r="G838" i="14"/>
  <c r="F1987" i="5"/>
  <c r="E700" i="5"/>
  <c r="D1841" i="10"/>
  <c r="G126" i="13"/>
  <c r="G424" i="7"/>
  <c r="E561" i="5"/>
  <c r="E2442" i="10"/>
  <c r="G484" i="14"/>
  <c r="E2296" i="10"/>
  <c r="F2926" i="7"/>
  <c r="F1884" i="7"/>
  <c r="G957" i="11"/>
  <c r="E229" i="5"/>
  <c r="G1385" i="11"/>
  <c r="F2222" i="11"/>
  <c r="D3" i="14"/>
  <c r="D113" i="11"/>
  <c r="E427" i="5"/>
  <c r="F1664" i="11"/>
  <c r="D165" i="14"/>
  <c r="G1071" i="10"/>
  <c r="E2176" i="7"/>
  <c r="E1479" i="5"/>
  <c r="F2796" i="7"/>
  <c r="G2268" i="11"/>
  <c r="D3124" i="7"/>
  <c r="D1464" i="14"/>
  <c r="D1352" i="10"/>
  <c r="F1022" i="10"/>
  <c r="G2079" i="5"/>
  <c r="F2882" i="7"/>
  <c r="G70" i="10"/>
  <c r="G1671" i="14"/>
  <c r="D26" i="5"/>
  <c r="G1551" i="5"/>
  <c r="D1058" i="5"/>
  <c r="E1376" i="5"/>
  <c r="F95" i="7"/>
  <c r="F1189" i="10"/>
  <c r="G2688" i="7"/>
  <c r="E138" i="5"/>
  <c r="F421" i="11"/>
  <c r="D1997" i="7"/>
  <c r="G1004" i="11"/>
  <c r="E1584" i="11"/>
  <c r="E1711" i="5"/>
  <c r="G1818" i="7"/>
  <c r="G1747" i="11"/>
  <c r="F76" i="13"/>
  <c r="F1010" i="14"/>
  <c r="E1368" i="14"/>
  <c r="D2686" i="7"/>
  <c r="F1563" i="13"/>
  <c r="D2671" i="7"/>
  <c r="G1798" i="14"/>
  <c r="E380" i="10"/>
  <c r="D974" i="5"/>
  <c r="D289" i="11"/>
  <c r="F1041" i="5"/>
  <c r="G3439" i="7"/>
  <c r="G221" i="11"/>
  <c r="E3159" i="7"/>
  <c r="F1336" i="5"/>
  <c r="D78" i="13"/>
  <c r="D1491" i="7"/>
  <c r="E2053" i="7"/>
  <c r="E1489" i="14"/>
  <c r="G1576" i="11"/>
  <c r="E1539" i="10"/>
  <c r="D815" i="5"/>
  <c r="F116" i="14"/>
  <c r="E44" i="13"/>
  <c r="G1235" i="13"/>
  <c r="E2184" i="7"/>
  <c r="F3384" i="7"/>
  <c r="G867" i="14"/>
  <c r="E291" i="14"/>
  <c r="D1498" i="14"/>
  <c r="E1416" i="5"/>
  <c r="G122" i="14"/>
  <c r="E1915" i="5"/>
  <c r="D260" i="14"/>
  <c r="D1742" i="13"/>
  <c r="F2594" i="7"/>
  <c r="F1144" i="5"/>
  <c r="E2516" i="7"/>
  <c r="D1702" i="14"/>
  <c r="F2122" i="11"/>
  <c r="D2300" i="7"/>
  <c r="F2511" i="7"/>
  <c r="F1678" i="14"/>
  <c r="G105" i="10"/>
  <c r="G3466" i="7"/>
  <c r="D1709" i="5"/>
  <c r="G128" i="13"/>
  <c r="F1995" i="11"/>
  <c r="D131" i="5"/>
  <c r="D476" i="5"/>
  <c r="F3269" i="7"/>
  <c r="F1850" i="5"/>
  <c r="E1590" i="7"/>
  <c r="F605" i="11"/>
  <c r="G1623" i="7"/>
  <c r="F151" i="7"/>
  <c r="E1751" i="14"/>
  <c r="E2321" i="11"/>
  <c r="E1198" i="14"/>
  <c r="G1129" i="5"/>
  <c r="F1987" i="14"/>
  <c r="D740" i="14"/>
  <c r="G3500" i="7"/>
  <c r="F1463" i="7"/>
  <c r="F1580" i="7"/>
  <c r="E1660" i="5"/>
  <c r="E1901" i="11"/>
  <c r="F1446" i="7"/>
  <c r="F1975" i="5"/>
  <c r="G3403" i="7"/>
  <c r="E1630" i="14"/>
  <c r="E1557" i="10"/>
  <c r="F1943" i="7"/>
  <c r="F3295" i="7"/>
  <c r="F2819" i="7"/>
  <c r="E2004" i="7"/>
  <c r="E2731" i="7"/>
  <c r="D935" i="14"/>
  <c r="D2216" i="5"/>
  <c r="D2736" i="7"/>
  <c r="F2948" i="7"/>
  <c r="E810" i="5"/>
  <c r="E1472" i="14"/>
  <c r="D1213" i="10"/>
  <c r="D68" i="5"/>
  <c r="F103" i="14"/>
  <c r="G414" i="5"/>
  <c r="D1667" i="5"/>
  <c r="G1253" i="5"/>
  <c r="F5" i="14"/>
  <c r="E1688" i="11"/>
  <c r="F650" i="5"/>
  <c r="D380" i="5"/>
  <c r="G1593" i="14"/>
  <c r="E1012" i="10"/>
  <c r="E2649" i="7"/>
  <c r="E214" i="14"/>
  <c r="E785" i="5"/>
  <c r="E1759" i="7"/>
  <c r="D2267" i="10"/>
  <c r="E588" i="5"/>
  <c r="F1998" i="11"/>
  <c r="G255" i="14"/>
  <c r="E131" i="11"/>
  <c r="F2557" i="7"/>
  <c r="G526" i="5"/>
  <c r="G1957" i="7"/>
  <c r="G1202" i="13"/>
  <c r="E2129" i="7"/>
  <c r="D1859" i="11"/>
  <c r="E1757" i="5"/>
  <c r="F633" i="14"/>
  <c r="E121" i="13"/>
  <c r="G1269" i="11"/>
  <c r="G117" i="5"/>
  <c r="F1441" i="14"/>
  <c r="F2272" i="11"/>
  <c r="F544" i="5"/>
  <c r="G147" i="13"/>
  <c r="F1653" i="5"/>
  <c r="F169" i="10"/>
  <c r="E2710" i="7"/>
  <c r="E2755" i="7"/>
  <c r="E1793" i="13"/>
  <c r="F1756" i="5"/>
  <c r="G124" i="5"/>
  <c r="F14" i="5"/>
  <c r="E371" i="7"/>
  <c r="G1631" i="10"/>
  <c r="F1124" i="5"/>
  <c r="F506" i="11"/>
  <c r="G497" i="5"/>
  <c r="F412" i="10"/>
  <c r="E64" i="11"/>
  <c r="F2983" i="7"/>
  <c r="E78" i="14"/>
  <c r="D1106" i="10"/>
  <c r="E764" i="5"/>
  <c r="E1703" i="5"/>
  <c r="G1598" i="14"/>
  <c r="G1512" i="10"/>
  <c r="D1416" i="11"/>
  <c r="D1687" i="11"/>
  <c r="G2043" i="7"/>
  <c r="F91" i="7"/>
  <c r="E1098" i="5"/>
  <c r="D1403" i="14"/>
  <c r="E1335" i="14"/>
  <c r="E2276" i="5"/>
  <c r="D2952" i="7"/>
  <c r="F142" i="13"/>
  <c r="F354" i="5"/>
  <c r="E317" i="14"/>
  <c r="E1273" i="5"/>
  <c r="D1620" i="7"/>
  <c r="F164" i="5"/>
  <c r="G1492" i="5"/>
  <c r="D78" i="5"/>
  <c r="E219" i="6"/>
  <c r="E3422" i="7"/>
  <c r="G1750" i="7"/>
  <c r="F2158" i="11"/>
  <c r="E1282" i="11"/>
  <c r="F1897" i="5"/>
  <c r="G960" i="11"/>
  <c r="G2400" i="10"/>
  <c r="G1974" i="5"/>
  <c r="F1778" i="11"/>
  <c r="D263" i="7"/>
  <c r="D3139" i="7"/>
  <c r="E2405" i="11"/>
  <c r="D58" i="14"/>
  <c r="E1645" i="5"/>
  <c r="G3254" i="7"/>
  <c r="D951" i="14"/>
  <c r="F3486" i="7"/>
  <c r="E131" i="10"/>
  <c r="G1350" i="10"/>
  <c r="E253" i="14"/>
  <c r="E470" i="10"/>
  <c r="D767" i="14"/>
  <c r="D954" i="11"/>
  <c r="E114" i="10"/>
  <c r="E2888" i="7"/>
  <c r="E158" i="14"/>
  <c r="G1837" i="14"/>
  <c r="D507" i="14"/>
  <c r="E1466" i="11"/>
  <c r="G1424" i="11"/>
  <c r="E1775" i="7"/>
  <c r="F3154" i="7"/>
  <c r="F405" i="5"/>
  <c r="G954" i="5"/>
  <c r="F3276" i="7"/>
  <c r="E1938" i="14"/>
  <c r="D2240" i="7"/>
  <c r="E1578" i="14"/>
  <c r="E170" i="11"/>
  <c r="G485" i="11"/>
  <c r="F224" i="7"/>
  <c r="F1243" i="14"/>
  <c r="D1672" i="11"/>
  <c r="E14" i="5"/>
  <c r="E1358" i="5"/>
  <c r="D3011" i="7"/>
  <c r="D990" i="11"/>
  <c r="F462" i="5"/>
  <c r="E1998" i="14"/>
  <c r="D2074" i="5"/>
  <c r="F664" i="10"/>
  <c r="G2208" i="11"/>
  <c r="D429" i="10"/>
  <c r="F790" i="11"/>
  <c r="D982" i="14"/>
  <c r="D702" i="5"/>
  <c r="G1959" i="5"/>
  <c r="G839" i="14"/>
  <c r="E44" i="14"/>
  <c r="E946" i="14"/>
  <c r="D2507" i="7"/>
  <c r="F1198" i="14"/>
  <c r="E375" i="10"/>
  <c r="E2190" i="5"/>
  <c r="D1409" i="10"/>
  <c r="F747" i="11"/>
  <c r="F1821" i="5"/>
  <c r="G757" i="5"/>
  <c r="G2166" i="7"/>
  <c r="D1812" i="7"/>
  <c r="E37" i="5"/>
  <c r="G1255" i="5"/>
  <c r="F872" i="5"/>
  <c r="F1493" i="11"/>
  <c r="D638" i="11"/>
  <c r="F359" i="14"/>
  <c r="D1480" i="14"/>
  <c r="D1686" i="7"/>
  <c r="F2282" i="5"/>
  <c r="D1004" i="5"/>
  <c r="E869" i="14"/>
  <c r="D1865" i="14"/>
  <c r="F1367" i="5"/>
  <c r="D1141" i="10"/>
  <c r="F2894" i="7"/>
  <c r="F949" i="14"/>
  <c r="E2252" i="11"/>
  <c r="E183" i="5"/>
  <c r="D999" i="5"/>
  <c r="D254" i="5"/>
  <c r="E1382" i="10"/>
  <c r="E1895" i="7"/>
  <c r="E791" i="11"/>
  <c r="F615" i="14"/>
  <c r="D1321" i="5"/>
  <c r="F680" i="11"/>
  <c r="G125" i="5"/>
  <c r="F2075" i="5"/>
  <c r="G3194" i="7"/>
  <c r="G628" i="5"/>
  <c r="G2071" i="10"/>
  <c r="D1487" i="7"/>
  <c r="F1686" i="5"/>
  <c r="E1584" i="14"/>
  <c r="D1038" i="14"/>
  <c r="E1339" i="11"/>
  <c r="D1952" i="14"/>
  <c r="G145" i="14"/>
  <c r="F2229" i="7"/>
  <c r="F2984" i="7"/>
  <c r="F1109" i="14"/>
  <c r="D1198" i="13"/>
  <c r="F661" i="5"/>
  <c r="G213" i="7"/>
  <c r="E1522" i="6"/>
  <c r="G358" i="5"/>
  <c r="E609" i="14"/>
  <c r="F1364" i="5"/>
  <c r="E1329" i="13"/>
  <c r="F80" i="13"/>
  <c r="G1229" i="14"/>
  <c r="F600" i="11"/>
  <c r="G1679" i="14"/>
  <c r="D885" i="11"/>
  <c r="E1418" i="7"/>
  <c r="F864" i="5"/>
  <c r="F1750" i="11"/>
  <c r="G1130" i="5"/>
  <c r="E31" i="11"/>
  <c r="E1751" i="11"/>
  <c r="E1620" i="11"/>
  <c r="G2347" i="11"/>
  <c r="F2474" i="7"/>
  <c r="E292" i="7"/>
  <c r="F1752" i="13"/>
  <c r="F1984" i="5"/>
  <c r="G863" i="14"/>
  <c r="D223" i="5"/>
  <c r="D1766" i="14"/>
  <c r="E334" i="11"/>
  <c r="F1124" i="14"/>
  <c r="E2064" i="5"/>
  <c r="F2018" i="11"/>
  <c r="D1362" i="14"/>
  <c r="E1966" i="5"/>
  <c r="E1400" i="7"/>
  <c r="D2340" i="7"/>
  <c r="F2117" i="7"/>
  <c r="F2068" i="5"/>
  <c r="G956" i="11"/>
  <c r="E1188" i="13"/>
  <c r="E1545" i="14"/>
  <c r="G1794" i="11"/>
  <c r="G776" i="14"/>
  <c r="D50" i="7"/>
  <c r="F1640" i="11"/>
  <c r="E803" i="11"/>
  <c r="D37" i="7"/>
  <c r="G1171" i="5"/>
  <c r="G3410" i="7"/>
  <c r="F1687" i="14"/>
  <c r="D1677" i="7"/>
  <c r="D1767" i="14"/>
  <c r="E3090" i="7"/>
  <c r="E1711" i="7"/>
  <c r="F2304" i="10"/>
  <c r="E1715" i="7"/>
  <c r="E2248" i="11"/>
  <c r="G2034" i="7"/>
  <c r="G1332" i="7"/>
  <c r="F2307" i="7"/>
  <c r="F2412" i="11"/>
  <c r="G249" i="14"/>
  <c r="F1197" i="5"/>
  <c r="D3073" i="7"/>
  <c r="E1911" i="11"/>
  <c r="F102" i="10"/>
  <c r="G809" i="5"/>
  <c r="F641" i="14"/>
  <c r="F1405" i="11"/>
  <c r="D2347" i="7"/>
  <c r="D901" i="14"/>
  <c r="E224" i="14"/>
  <c r="E342" i="5"/>
  <c r="G1569" i="14"/>
  <c r="F1815" i="11"/>
  <c r="G630" i="11"/>
  <c r="E2409" i="11"/>
  <c r="E2901" i="7"/>
  <c r="E3088" i="7"/>
  <c r="D818" i="5"/>
  <c r="G1640" i="10"/>
  <c r="G1056" i="6"/>
  <c r="G1504" i="5"/>
  <c r="G139" i="14"/>
  <c r="F2043" i="5"/>
  <c r="F3220" i="7"/>
  <c r="F1735" i="11"/>
  <c r="G239" i="7"/>
  <c r="F1373" i="7"/>
  <c r="G1669" i="11"/>
  <c r="D1985" i="14"/>
  <c r="G86" i="13"/>
  <c r="F1476" i="5"/>
  <c r="E25" i="5"/>
  <c r="G1118" i="5"/>
  <c r="D1173" i="11"/>
  <c r="D1978" i="5"/>
  <c r="D1370" i="5"/>
  <c r="D401" i="5"/>
  <c r="G160" i="5"/>
  <c r="E162" i="7"/>
  <c r="D1850" i="14"/>
  <c r="G1803" i="5"/>
  <c r="D1380" i="7"/>
  <c r="G1905" i="10"/>
  <c r="F28" i="7"/>
  <c r="F1648" i="7"/>
  <c r="G1871" i="5"/>
  <c r="F3035" i="7"/>
  <c r="G356" i="14"/>
  <c r="E1006" i="5"/>
  <c r="E157" i="7"/>
  <c r="D1065" i="5"/>
  <c r="G224" i="11"/>
  <c r="G411" i="14"/>
  <c r="G677" i="5"/>
  <c r="D1645" i="11"/>
  <c r="E2049" i="7"/>
  <c r="F1434" i="10"/>
  <c r="E1749" i="5"/>
  <c r="F2014" i="5"/>
  <c r="F520" i="5"/>
  <c r="D2492" i="7"/>
  <c r="F2135" i="5"/>
  <c r="G1721" i="5"/>
  <c r="E2161" i="7"/>
  <c r="E919" i="14"/>
  <c r="D2263" i="7"/>
  <c r="G1712" i="14"/>
  <c r="G79" i="13"/>
  <c r="F2054" i="11"/>
  <c r="E3419" i="7"/>
  <c r="E1325" i="11"/>
  <c r="D1166" i="14"/>
  <c r="D559" i="5"/>
  <c r="E837" i="10"/>
  <c r="F2620" i="7"/>
  <c r="D1802" i="14"/>
  <c r="F1168" i="14"/>
  <c r="G1896" i="14"/>
  <c r="D1812" i="5"/>
  <c r="D1599" i="7"/>
  <c r="F2165" i="5"/>
  <c r="E500" i="5"/>
  <c r="D629" i="14"/>
  <c r="F510" i="13"/>
  <c r="F2030" i="5"/>
  <c r="D3213" i="7"/>
  <c r="D1484" i="11"/>
  <c r="D2233" i="5"/>
  <c r="G2188" i="10"/>
  <c r="E278" i="13"/>
  <c r="G595" i="11"/>
  <c r="D467" i="10"/>
  <c r="G746" i="11"/>
  <c r="D394" i="5"/>
  <c r="G579" i="11"/>
  <c r="F168" i="10"/>
  <c r="D750" i="11"/>
  <c r="D382" i="7"/>
  <c r="F1792" i="14"/>
  <c r="E1938" i="5"/>
  <c r="G1366" i="7"/>
  <c r="F1840" i="14"/>
  <c r="F2251" i="5"/>
  <c r="E2359" i="11"/>
  <c r="D1847" i="11"/>
  <c r="E90" i="13"/>
  <c r="E1110" i="5"/>
  <c r="D2510" i="7"/>
  <c r="G1926" i="14"/>
  <c r="E671" i="14"/>
  <c r="F2314" i="7"/>
  <c r="F729" i="14"/>
  <c r="E65" i="5"/>
  <c r="D26" i="7"/>
  <c r="G152" i="14"/>
  <c r="E956" i="14"/>
  <c r="D2230" i="11"/>
  <c r="F38" i="7"/>
  <c r="G410" i="7"/>
  <c r="F1090" i="13"/>
  <c r="D3179" i="7"/>
  <c r="F123" i="10"/>
  <c r="D195" i="13"/>
  <c r="G2204" i="10"/>
  <c r="G463" i="5"/>
  <c r="E969" i="14"/>
  <c r="E180" i="7"/>
  <c r="D3220" i="7"/>
  <c r="D1319" i="13"/>
  <c r="G221" i="5"/>
  <c r="D89" i="7"/>
  <c r="G351" i="14"/>
  <c r="G1528" i="5"/>
  <c r="F1409" i="7"/>
  <c r="G3064" i="7"/>
  <c r="E1306" i="7"/>
  <c r="F1485" i="11"/>
  <c r="E2013" i="7"/>
  <c r="F1545" i="14"/>
  <c r="F2281" i="5"/>
  <c r="F1399" i="11"/>
  <c r="F1796" i="14"/>
  <c r="F197" i="13"/>
  <c r="G1211" i="5"/>
  <c r="E1186" i="5"/>
  <c r="D657" i="5"/>
  <c r="G487" i="7"/>
  <c r="G920" i="6"/>
  <c r="E1420" i="14"/>
  <c r="D1223" i="5"/>
  <c r="F2394" i="11"/>
  <c r="F1619" i="13"/>
  <c r="E918" i="14"/>
  <c r="F935" i="11"/>
  <c r="G309" i="5"/>
  <c r="G833" i="6"/>
  <c r="E886" i="14"/>
  <c r="G975" i="6"/>
  <c r="D1275" i="11"/>
  <c r="F1547" i="5"/>
  <c r="E1696" i="10"/>
  <c r="G2105" i="5"/>
  <c r="G1641" i="11"/>
  <c r="G1462" i="7"/>
  <c r="G246" i="5"/>
  <c r="D1257" i="5"/>
  <c r="D1230" i="14"/>
  <c r="D182" i="7"/>
  <c r="F2237" i="5"/>
  <c r="E7" i="13"/>
  <c r="F3204" i="7"/>
  <c r="E2326" i="11"/>
  <c r="F677" i="14"/>
  <c r="F2439" i="11"/>
  <c r="G1703" i="7"/>
  <c r="G84" i="7"/>
  <c r="F2509" i="7"/>
  <c r="G586" i="5"/>
  <c r="G18" i="5"/>
  <c r="D2567" i="7"/>
  <c r="G2521" i="7"/>
  <c r="G1882" i="10"/>
  <c r="G1617" i="7"/>
  <c r="F1493" i="7"/>
  <c r="D1640" i="5"/>
  <c r="E83" i="14"/>
  <c r="D45" i="14"/>
  <c r="D1302" i="14"/>
  <c r="E504" i="5"/>
  <c r="G3255" i="7"/>
  <c r="G180" i="13"/>
  <c r="F1955" i="7"/>
  <c r="F536" i="11"/>
  <c r="D685" i="14"/>
  <c r="G1991" i="14"/>
  <c r="F64" i="13"/>
  <c r="F1555" i="11"/>
  <c r="D1771" i="14"/>
  <c r="E1899" i="7"/>
  <c r="E2613" i="7"/>
  <c r="D1608" i="7"/>
  <c r="G1995" i="5"/>
  <c r="G1309" i="11"/>
  <c r="E161" i="13"/>
  <c r="E180" i="11"/>
  <c r="G2013" i="7"/>
  <c r="E2599" i="7"/>
  <c r="D2060" i="10"/>
  <c r="D958" i="5"/>
  <c r="D1744" i="14"/>
  <c r="E570" i="5"/>
  <c r="G638" i="14"/>
  <c r="F3411" i="7"/>
  <c r="D1778" i="14"/>
  <c r="G1269" i="10"/>
  <c r="G859" i="14"/>
  <c r="D1247" i="5"/>
  <c r="G1174" i="5"/>
  <c r="F903" i="14"/>
  <c r="D1436" i="7"/>
  <c r="E2345" i="7"/>
  <c r="D1012" i="5"/>
  <c r="F339" i="14"/>
  <c r="G2200" i="11"/>
  <c r="D2107" i="5"/>
  <c r="E1811" i="14"/>
  <c r="G2286" i="11"/>
  <c r="G143" i="10"/>
  <c r="G558" i="5"/>
  <c r="F1425" i="7"/>
  <c r="G3256" i="7"/>
  <c r="G203" i="13"/>
  <c r="D120" i="14"/>
  <c r="F1323" i="5"/>
  <c r="G3226" i="7"/>
  <c r="E472" i="14"/>
  <c r="D911" i="5"/>
  <c r="E1405" i="14"/>
  <c r="D2743" i="7"/>
  <c r="E3236" i="7"/>
  <c r="G336" i="10"/>
  <c r="D2207" i="5"/>
  <c r="G1134" i="14"/>
  <c r="G1348" i="11"/>
  <c r="D1237" i="5"/>
  <c r="E616" i="14"/>
  <c r="E2506" i="7"/>
  <c r="E1099" i="5"/>
  <c r="F660" i="11"/>
  <c r="D1138" i="11"/>
  <c r="D2965" i="7"/>
  <c r="D1756" i="11"/>
  <c r="E1670" i="7"/>
  <c r="F2183" i="11"/>
  <c r="E36" i="10"/>
  <c r="D1298" i="11"/>
  <c r="E1255" i="7"/>
  <c r="D1366" i="14"/>
  <c r="D5" i="10"/>
  <c r="F2719" i="7"/>
  <c r="G1724" i="7"/>
  <c r="G1425" i="14"/>
  <c r="D1258" i="7"/>
  <c r="E2054" i="5"/>
  <c r="E1012" i="5"/>
  <c r="D1120" i="11"/>
  <c r="F2797" i="7"/>
  <c r="F1038" i="14"/>
  <c r="F233" i="11"/>
  <c r="G67" i="6"/>
  <c r="E2294" i="10"/>
  <c r="D711" i="10"/>
  <c r="E2291" i="5"/>
  <c r="F1323" i="11"/>
  <c r="F2462" i="7"/>
  <c r="G2241" i="10"/>
  <c r="E1604" i="11"/>
  <c r="G228" i="6"/>
  <c r="E286" i="5"/>
  <c r="E2069" i="5"/>
  <c r="G2312" i="7"/>
  <c r="G213" i="5"/>
  <c r="G1734" i="7"/>
  <c r="E293" i="14"/>
  <c r="E49" i="11"/>
  <c r="F1108" i="11"/>
  <c r="G1846" i="14"/>
  <c r="F94" i="11"/>
  <c r="F2204" i="11"/>
  <c r="E3476" i="7"/>
  <c r="E1202" i="6"/>
  <c r="G1664" i="11"/>
  <c r="F948" i="6"/>
  <c r="F1574" i="11"/>
  <c r="F1679" i="6"/>
  <c r="G323" i="11"/>
  <c r="G1707" i="6"/>
  <c r="E1706" i="14"/>
  <c r="E32" i="5"/>
  <c r="E16" i="6"/>
  <c r="G686" i="6"/>
  <c r="D627" i="11"/>
  <c r="D3265" i="7"/>
  <c r="G1420" i="11"/>
  <c r="F166" i="11"/>
  <c r="G2270" i="11"/>
  <c r="G608" i="11"/>
  <c r="G2129" i="10"/>
  <c r="E1912" i="5"/>
  <c r="E348" i="11"/>
  <c r="F1482" i="7"/>
  <c r="G1491" i="10"/>
  <c r="D180" i="14"/>
  <c r="F366" i="14"/>
  <c r="F3040" i="7"/>
  <c r="G1804" i="14"/>
  <c r="F1373" i="5"/>
  <c r="G1254" i="13"/>
  <c r="E178" i="13"/>
  <c r="D1986" i="5"/>
  <c r="E390" i="14"/>
  <c r="D625" i="5"/>
  <c r="G684" i="10"/>
  <c r="F1406" i="7"/>
  <c r="D63" i="13"/>
  <c r="F1536" i="5"/>
  <c r="E1622" i="7"/>
  <c r="E2142" i="5"/>
  <c r="E1082" i="11"/>
  <c r="E2677" i="7"/>
  <c r="D1485" i="7"/>
  <c r="F913" i="10"/>
  <c r="G1369" i="14"/>
  <c r="F1804" i="14"/>
  <c r="F459" i="14"/>
  <c r="G2116" i="7"/>
  <c r="F2523" i="7"/>
  <c r="F213" i="11"/>
  <c r="G1727" i="7"/>
  <c r="D451" i="14"/>
  <c r="E143" i="11"/>
  <c r="E2938" i="7"/>
  <c r="G1888" i="11"/>
  <c r="E930" i="5"/>
  <c r="F1826" i="14"/>
  <c r="D116" i="5"/>
  <c r="F61" i="14"/>
  <c r="F233" i="6"/>
  <c r="F214" i="7"/>
  <c r="F1508" i="14"/>
  <c r="G1697" i="11"/>
  <c r="F494" i="5"/>
  <c r="E3097" i="7"/>
  <c r="F1556" i="5"/>
  <c r="F229" i="5"/>
  <c r="G596" i="14"/>
  <c r="E2044" i="5"/>
  <c r="E2081" i="7"/>
  <c r="E350" i="7"/>
  <c r="E174" i="5"/>
  <c r="E623" i="5"/>
  <c r="D1311" i="5"/>
  <c r="G1889" i="11"/>
  <c r="D815" i="10"/>
  <c r="G1248" i="11"/>
  <c r="D2129" i="7"/>
  <c r="G1288" i="13"/>
  <c r="E1016" i="14"/>
  <c r="F1570" i="5"/>
  <c r="E1837" i="14"/>
  <c r="F66" i="13"/>
  <c r="D2365" i="7"/>
  <c r="D1782" i="14"/>
  <c r="F1203" i="5"/>
  <c r="D211" i="11"/>
  <c r="F2163" i="10"/>
  <c r="E1038" i="5"/>
  <c r="G1027" i="14"/>
  <c r="D8" i="14"/>
  <c r="F1790" i="7"/>
  <c r="E1117" i="11"/>
  <c r="D199" i="11"/>
  <c r="F1193" i="14"/>
  <c r="G1292" i="14"/>
  <c r="D158" i="5"/>
  <c r="D1998" i="7"/>
  <c r="F1248" i="5"/>
  <c r="F431" i="11"/>
  <c r="D2084" i="10"/>
  <c r="F1013" i="14"/>
  <c r="E557" i="11"/>
  <c r="G2032" i="11"/>
  <c r="E1376" i="14"/>
  <c r="E2803" i="7"/>
  <c r="D1309" i="10"/>
  <c r="D2093" i="5"/>
  <c r="G1497" i="7"/>
  <c r="E1229" i="11"/>
  <c r="F2027" i="11"/>
  <c r="G2072" i="7"/>
  <c r="G2805" i="7"/>
  <c r="F115" i="7"/>
  <c r="G198" i="11"/>
  <c r="G2534" i="7"/>
  <c r="E384" i="14"/>
  <c r="D1055" i="10"/>
  <c r="G1675" i="5"/>
  <c r="E1360" i="7"/>
  <c r="G1549" i="7"/>
  <c r="F1264" i="14"/>
  <c r="E3268" i="7"/>
  <c r="E406" i="5"/>
  <c r="G3471" i="7"/>
  <c r="F2923" i="7"/>
  <c r="D2032" i="11"/>
  <c r="D2560" i="7"/>
  <c r="D1531" i="7"/>
  <c r="E344" i="5"/>
  <c r="E1908" i="10"/>
  <c r="F605" i="5"/>
  <c r="E1970" i="10"/>
  <c r="G1531" i="7"/>
  <c r="E1748" i="14"/>
  <c r="F2987" i="7"/>
  <c r="G1316" i="7"/>
  <c r="F3002" i="7"/>
  <c r="G429" i="14"/>
  <c r="E1873" i="11"/>
  <c r="F1572" i="10"/>
  <c r="E1002" i="5"/>
  <c r="F1287" i="5"/>
  <c r="D94" i="7"/>
  <c r="G2388" i="7"/>
  <c r="E1463" i="14"/>
  <c r="E235" i="7"/>
  <c r="D3228" i="7"/>
  <c r="F980" i="14"/>
  <c r="E1743" i="14"/>
  <c r="G938" i="5"/>
  <c r="F1330" i="7"/>
  <c r="F18" i="7"/>
  <c r="E1003" i="11"/>
  <c r="F556" i="5"/>
  <c r="D2910" i="7"/>
  <c r="F2131" i="5"/>
  <c r="G1093" i="11"/>
  <c r="G1305" i="7"/>
  <c r="D127" i="10"/>
  <c r="D503" i="5"/>
  <c r="G1713" i="14"/>
  <c r="F314" i="5"/>
  <c r="G713" i="14"/>
  <c r="F2334" i="7"/>
  <c r="E24" i="14"/>
  <c r="G648" i="5"/>
  <c r="D1885" i="14"/>
  <c r="F1707" i="14"/>
  <c r="D960" i="11"/>
  <c r="D138" i="10"/>
  <c r="D1278" i="14"/>
  <c r="F2165" i="11"/>
  <c r="D2210" i="7"/>
  <c r="G987" i="5"/>
  <c r="G1530" i="7"/>
  <c r="D1494" i="5"/>
  <c r="F720" i="10"/>
  <c r="F146" i="13"/>
  <c r="G1947" i="5"/>
  <c r="E278" i="14"/>
  <c r="G2290" i="7"/>
  <c r="F1325" i="5"/>
  <c r="F2261" i="5"/>
  <c r="F2024" i="5"/>
  <c r="G539" i="5"/>
  <c r="E217" i="13"/>
  <c r="E231" i="10"/>
  <c r="E2037" i="11"/>
  <c r="G1363" i="14"/>
  <c r="F224" i="5"/>
  <c r="E2514" i="7"/>
  <c r="E937" i="14"/>
  <c r="E270" i="11"/>
  <c r="D1558" i="14"/>
  <c r="F255" i="5"/>
  <c r="E358" i="10"/>
  <c r="E1833" i="11"/>
  <c r="E2655" i="7"/>
  <c r="D577" i="5"/>
  <c r="F1415" i="5"/>
  <c r="D1931" i="7"/>
  <c r="G2042" i="5"/>
  <c r="D1731" i="14"/>
  <c r="E499" i="11"/>
  <c r="G1359" i="5"/>
  <c r="G1989" i="10"/>
  <c r="E1629" i="10"/>
  <c r="G230" i="7"/>
  <c r="G699" i="14"/>
  <c r="E650" i="11"/>
  <c r="D207" i="7"/>
  <c r="D480" i="11"/>
  <c r="E3023" i="7"/>
  <c r="F1540" i="7"/>
  <c r="G327" i="7"/>
  <c r="D593" i="11"/>
  <c r="D1636" i="13"/>
  <c r="F1933" i="14"/>
  <c r="G2158" i="7"/>
  <c r="E644" i="10"/>
  <c r="E944" i="11"/>
  <c r="F2324" i="11"/>
  <c r="D231" i="11"/>
  <c r="E447" i="14"/>
  <c r="D870" i="5"/>
  <c r="E1021" i="11"/>
  <c r="D2244" i="10"/>
  <c r="F863" i="10"/>
  <c r="F1562" i="7"/>
  <c r="G570" i="14"/>
  <c r="D205" i="7"/>
  <c r="F1162" i="14"/>
  <c r="E2424" i="7"/>
  <c r="E1837" i="5"/>
  <c r="G2926" i="7"/>
  <c r="G3108" i="7"/>
  <c r="F1872" i="11"/>
  <c r="F612" i="5"/>
  <c r="D1896" i="14"/>
  <c r="G30" i="5"/>
  <c r="F182" i="5"/>
  <c r="E1758" i="5"/>
  <c r="D1280" i="7"/>
  <c r="G2765" i="7"/>
  <c r="D134" i="13"/>
  <c r="F1507" i="7"/>
  <c r="D1040" i="14"/>
  <c r="F1336" i="11"/>
  <c r="G208" i="11"/>
  <c r="D2970" i="7"/>
  <c r="E1738" i="14"/>
  <c r="E236" i="11"/>
  <c r="G951" i="5"/>
  <c r="D1809" i="14"/>
  <c r="D1330" i="10"/>
  <c r="F1860" i="14"/>
  <c r="G2137" i="7"/>
  <c r="F302" i="14"/>
  <c r="G1108" i="14"/>
  <c r="G786" i="5"/>
  <c r="F857" i="5"/>
  <c r="G936" i="11"/>
  <c r="E1399" i="5"/>
  <c r="D2283" i="11"/>
  <c r="E61" i="13"/>
  <c r="F1456" i="7"/>
  <c r="F446" i="11"/>
  <c r="E438" i="5"/>
  <c r="G480" i="5"/>
  <c r="D1151" i="13"/>
  <c r="D2821" i="7"/>
  <c r="D2797" i="7"/>
  <c r="G354" i="5"/>
  <c r="D1639" i="14"/>
  <c r="G1291" i="14"/>
  <c r="D2363" i="7"/>
  <c r="F461" i="5"/>
  <c r="G3220" i="7"/>
  <c r="F613" i="14"/>
  <c r="G676" i="11"/>
  <c r="G739" i="14"/>
  <c r="G185" i="10"/>
  <c r="F3168" i="7"/>
  <c r="F1229" i="10"/>
  <c r="D594" i="11"/>
  <c r="E2000" i="14"/>
  <c r="D1635" i="5"/>
  <c r="E492" i="7"/>
  <c r="E1915" i="14"/>
  <c r="E352" i="11"/>
  <c r="G1470" i="5"/>
  <c r="D180" i="5"/>
  <c r="E712" i="11"/>
  <c r="E1482" i="11"/>
  <c r="D2243" i="5"/>
  <c r="D563" i="5"/>
  <c r="E855" i="5"/>
  <c r="F1316" i="14"/>
  <c r="E1505" i="14"/>
  <c r="E2068" i="7"/>
  <c r="G3075" i="7"/>
  <c r="D1622" i="11"/>
  <c r="F1381" i="5"/>
  <c r="D2178" i="11"/>
  <c r="E1486" i="6"/>
  <c r="E208" i="13"/>
  <c r="F240" i="13"/>
  <c r="D1447" i="7"/>
  <c r="G487" i="5"/>
  <c r="D105" i="13"/>
  <c r="D2747" i="7"/>
  <c r="D175" i="10"/>
  <c r="E23" i="6"/>
  <c r="D48" i="13"/>
  <c r="G98" i="14"/>
  <c r="F3335" i="7"/>
  <c r="F2473" i="7"/>
  <c r="G1003" i="14"/>
  <c r="G815" i="11"/>
  <c r="G2035" i="10"/>
  <c r="D1425" i="5"/>
  <c r="E451" i="10"/>
  <c r="F1237" i="14"/>
  <c r="E78" i="13"/>
  <c r="D1498" i="13"/>
  <c r="E3434" i="7"/>
  <c r="F93" i="5"/>
  <c r="D1576" i="14"/>
  <c r="E645" i="14"/>
  <c r="G553" i="6"/>
  <c r="D545" i="14"/>
  <c r="D1529" i="7"/>
  <c r="D951" i="6"/>
  <c r="E305" i="11"/>
  <c r="F548" i="5"/>
  <c r="D794" i="6"/>
  <c r="E445" i="14"/>
  <c r="E8" i="5"/>
  <c r="F2216" i="10"/>
  <c r="F1511" i="11"/>
  <c r="E2215" i="5"/>
  <c r="G1574" i="7"/>
  <c r="G2295" i="7"/>
  <c r="E2446" i="7"/>
  <c r="D1651" i="5"/>
  <c r="G1281" i="5"/>
  <c r="F441" i="5"/>
  <c r="D574" i="11"/>
  <c r="F152" i="11"/>
  <c r="F187" i="14"/>
  <c r="G2809" i="7"/>
  <c r="E939" i="14"/>
  <c r="G1219" i="5"/>
  <c r="D1037" i="10"/>
  <c r="F1082" i="14"/>
  <c r="D3473" i="7"/>
  <c r="G1381" i="5"/>
  <c r="D1754" i="5"/>
  <c r="D100" i="10"/>
  <c r="G1513" i="5"/>
  <c r="F1779" i="11"/>
  <c r="D259" i="14"/>
  <c r="F108" i="14"/>
  <c r="D615" i="5"/>
  <c r="G1913" i="10"/>
  <c r="D2485" i="7"/>
  <c r="F66" i="11"/>
  <c r="F912" i="11"/>
  <c r="G2234" i="11"/>
  <c r="D2101" i="10"/>
  <c r="E1739" i="5"/>
  <c r="G555" i="5"/>
  <c r="G543" i="11"/>
  <c r="G676" i="5"/>
  <c r="E1244" i="5"/>
  <c r="E3286" i="7"/>
  <c r="E2089" i="5"/>
  <c r="F35" i="5"/>
  <c r="E1870" i="10"/>
  <c r="D2039" i="7"/>
  <c r="F464" i="13"/>
  <c r="G165" i="7"/>
  <c r="D242" i="11"/>
  <c r="D2523" i="7"/>
  <c r="F322" i="6"/>
  <c r="E865" i="14"/>
  <c r="F137" i="7"/>
  <c r="G1886" i="14"/>
  <c r="G894" i="14"/>
  <c r="F362" i="11"/>
  <c r="G1290" i="14"/>
  <c r="D746" i="5"/>
  <c r="F2374" i="10"/>
  <c r="E753" i="11"/>
  <c r="G1302" i="14"/>
  <c r="F1861" i="11"/>
  <c r="E1377" i="14"/>
  <c r="G647" i="5"/>
  <c r="E421" i="14"/>
  <c r="G164" i="13"/>
  <c r="F2039" i="5"/>
  <c r="D751" i="5"/>
  <c r="F1644" i="14"/>
  <c r="E1997" i="14"/>
  <c r="D249" i="10"/>
  <c r="F575" i="14"/>
  <c r="E756" i="14"/>
  <c r="F26" i="10"/>
  <c r="G179" i="5"/>
  <c r="E1456" i="14"/>
  <c r="E1437" i="10"/>
  <c r="F2179" i="5"/>
  <c r="E2154" i="7"/>
  <c r="G1908" i="5"/>
  <c r="D1581" i="5"/>
  <c r="G2188" i="5"/>
  <c r="D69" i="11"/>
  <c r="D1168" i="14"/>
  <c r="F953" i="14"/>
  <c r="F2271" i="5"/>
  <c r="F162" i="11"/>
  <c r="F913" i="11"/>
  <c r="D2917" i="7"/>
  <c r="G1623" i="11"/>
  <c r="E347" i="10"/>
  <c r="F332" i="5"/>
  <c r="F307" i="10"/>
  <c r="D1377" i="11"/>
  <c r="G466" i="10"/>
  <c r="F1975" i="14"/>
  <c r="E317" i="11"/>
  <c r="D667" i="11"/>
  <c r="G2002" i="11"/>
  <c r="D3120" i="7"/>
  <c r="G492" i="11"/>
  <c r="F2151" i="5"/>
  <c r="F1241" i="14"/>
  <c r="E1576" i="14"/>
  <c r="D2512" i="7"/>
  <c r="G2947" i="7"/>
  <c r="G208" i="7"/>
  <c r="E1640" i="6"/>
  <c r="D941" i="5"/>
  <c r="F232" i="13"/>
  <c r="F1823" i="5"/>
  <c r="D824" i="14"/>
  <c r="D149" i="13"/>
  <c r="G1250" i="7"/>
  <c r="F409" i="5"/>
  <c r="E1100" i="5"/>
  <c r="F1831" i="11"/>
  <c r="G2029" i="10"/>
  <c r="G3369" i="7"/>
  <c r="D301" i="11"/>
  <c r="G3452" i="7"/>
  <c r="D773" i="11"/>
  <c r="D274" i="5"/>
  <c r="D2184" i="11"/>
  <c r="D468" i="11"/>
  <c r="D1194" i="14"/>
  <c r="F2089" i="7"/>
  <c r="G349" i="5"/>
  <c r="D1262" i="14"/>
  <c r="F727" i="5"/>
  <c r="D890" i="14"/>
  <c r="D1549" i="11"/>
  <c r="G2291" i="5"/>
  <c r="F991" i="5"/>
  <c r="D1406" i="11"/>
  <c r="G198" i="7"/>
  <c r="F908" i="5"/>
  <c r="E1404" i="11"/>
  <c r="D2189" i="7"/>
  <c r="D1698" i="11"/>
  <c r="G2125" i="10"/>
  <c r="D519" i="14"/>
  <c r="E614" i="5"/>
  <c r="D1231" i="11"/>
  <c r="D13" i="14"/>
  <c r="D1152" i="14"/>
  <c r="F2183" i="7"/>
  <c r="F3480" i="7"/>
  <c r="E154" i="7"/>
  <c r="F1402" i="5"/>
  <c r="E1919" i="5"/>
  <c r="F961" i="5"/>
  <c r="F676" i="5"/>
  <c r="G1047" i="14"/>
  <c r="E216" i="11"/>
  <c r="D3335" i="7"/>
  <c r="D2249" i="5"/>
  <c r="D203" i="10"/>
  <c r="D188" i="10"/>
  <c r="F1924" i="5"/>
  <c r="G1916" i="5"/>
  <c r="F361" i="7"/>
  <c r="G167" i="10"/>
  <c r="D1305" i="14"/>
  <c r="F1898" i="10"/>
  <c r="D1131" i="14"/>
  <c r="F2646" i="7"/>
  <c r="E1734" i="14"/>
  <c r="G2076" i="5"/>
  <c r="D723" i="13"/>
  <c r="E1764" i="11"/>
  <c r="G2108" i="5"/>
  <c r="G923" i="14"/>
  <c r="G1297" i="5"/>
  <c r="E537" i="5"/>
  <c r="G1942" i="7"/>
  <c r="F437" i="14"/>
  <c r="D1471" i="11"/>
  <c r="F1918" i="10"/>
  <c r="G1132" i="14"/>
  <c r="D1206" i="14"/>
  <c r="G1803" i="10"/>
  <c r="D214" i="7"/>
  <c r="G1522" i="10"/>
  <c r="G1825" i="14"/>
  <c r="D2342" i="10"/>
  <c r="D1634" i="14"/>
  <c r="E1946" i="7"/>
  <c r="E953" i="14"/>
  <c r="E907" i="5"/>
  <c r="G2501" i="7"/>
  <c r="D2239" i="5"/>
  <c r="D1981" i="11"/>
  <c r="G1218" i="11"/>
  <c r="G2406" i="11"/>
  <c r="D486" i="11"/>
  <c r="D1658" i="5"/>
  <c r="G1444" i="10"/>
  <c r="D2363" i="10"/>
  <c r="E140" i="10"/>
  <c r="G3422" i="7"/>
  <c r="D257" i="14"/>
  <c r="G2210" i="5"/>
  <c r="G188" i="14"/>
  <c r="D1382" i="5"/>
  <c r="G1967" i="14"/>
  <c r="E387" i="11"/>
  <c r="D1439" i="7"/>
  <c r="F1712" i="11"/>
  <c r="E196" i="5"/>
  <c r="G1542" i="14"/>
  <c r="D1967" i="14"/>
  <c r="G106" i="11"/>
  <c r="E401" i="14"/>
  <c r="E1632" i="14"/>
  <c r="D862" i="11"/>
  <c r="F1584" i="14"/>
  <c r="D631" i="5"/>
  <c r="F1874" i="5"/>
  <c r="D739" i="5"/>
  <c r="E79" i="5"/>
  <c r="G2829" i="7"/>
  <c r="D62" i="5"/>
  <c r="D90" i="10"/>
  <c r="E2257" i="7"/>
  <c r="G2243" i="5"/>
  <c r="G1157" i="5"/>
  <c r="G574" i="6"/>
  <c r="G2629" i="7"/>
  <c r="D428" i="5"/>
  <c r="F1055" i="11"/>
  <c r="D2028" i="5"/>
  <c r="D1876" i="5"/>
  <c r="G417" i="14"/>
  <c r="G1487" i="5"/>
  <c r="F1730" i="6"/>
  <c r="G1935" i="5"/>
  <c r="D2172" i="7"/>
  <c r="F1815" i="14"/>
  <c r="G1705" i="14"/>
  <c r="E490" i="7"/>
  <c r="F2792" i="7"/>
  <c r="D1371" i="7"/>
  <c r="G1223" i="6"/>
  <c r="E127" i="13"/>
  <c r="F1596" i="7"/>
  <c r="D2272" i="7"/>
  <c r="E708" i="6"/>
  <c r="F1284" i="7"/>
  <c r="D1704" i="5"/>
  <c r="E940" i="5"/>
  <c r="G1444" i="11"/>
  <c r="G131" i="5"/>
  <c r="G226" i="13"/>
  <c r="F1555" i="7"/>
  <c r="G398" i="14"/>
  <c r="E484" i="7"/>
  <c r="F970" i="11"/>
  <c r="F803" i="14"/>
  <c r="F1736" i="14"/>
  <c r="E966" i="14"/>
  <c r="D3221" i="7"/>
  <c r="E22" i="14"/>
  <c r="E1099" i="10"/>
  <c r="E272" i="14"/>
  <c r="E452" i="11"/>
  <c r="G2166" i="11"/>
  <c r="D704" i="11"/>
  <c r="F112" i="10"/>
  <c r="E1650" i="11"/>
  <c r="D2133" i="11"/>
  <c r="G916" i="6"/>
  <c r="D1973" i="5"/>
  <c r="F561" i="5"/>
  <c r="F59" i="6"/>
  <c r="G1529" i="5"/>
  <c r="F320" i="6"/>
  <c r="G1488" i="14"/>
  <c r="E2653" i="7"/>
  <c r="D1336" i="5"/>
  <c r="G1189" i="6"/>
  <c r="F1343" i="14"/>
  <c r="E1086" i="5"/>
  <c r="D1733" i="14"/>
  <c r="F2985" i="7"/>
  <c r="E535" i="11"/>
  <c r="E1173" i="14"/>
  <c r="G510" i="14"/>
  <c r="F1461" i="13"/>
  <c r="D267" i="5"/>
  <c r="G731" i="14"/>
  <c r="F1946" i="11"/>
  <c r="E1153" i="14"/>
  <c r="E242" i="13"/>
  <c r="G3228" i="7"/>
  <c r="G490" i="6"/>
  <c r="D781" i="11"/>
  <c r="F1652" i="11"/>
  <c r="F768" i="5"/>
  <c r="F216" i="7"/>
  <c r="D1270" i="5"/>
  <c r="E683" i="14"/>
  <c r="F908" i="14"/>
  <c r="F312" i="10"/>
  <c r="D712" i="14"/>
  <c r="E47" i="6"/>
  <c r="E1637" i="14"/>
  <c r="D638" i="14"/>
  <c r="E1301" i="13"/>
  <c r="F114" i="13"/>
  <c r="G1436" i="10"/>
  <c r="E120" i="7"/>
  <c r="E833" i="14"/>
  <c r="D850" i="11"/>
  <c r="D2548" i="7"/>
  <c r="D2096" i="5"/>
  <c r="E1010" i="6"/>
  <c r="E1391" i="14"/>
  <c r="D1291" i="7"/>
  <c r="G1574" i="5"/>
  <c r="E1128" i="5"/>
  <c r="G1069" i="5"/>
  <c r="E1107" i="14"/>
  <c r="E1442" i="6"/>
  <c r="E951" i="10"/>
  <c r="D170" i="6"/>
  <c r="G68" i="6"/>
  <c r="D57" i="10"/>
  <c r="G1715" i="6"/>
  <c r="F242" i="13"/>
  <c r="F499" i="14"/>
  <c r="D118" i="7"/>
  <c r="D2219" i="5"/>
  <c r="G1687" i="11"/>
  <c r="E2273" i="7"/>
  <c r="F312" i="11"/>
  <c r="G290" i="14"/>
  <c r="G2117" i="5"/>
  <c r="D2874" i="7"/>
  <c r="D2385" i="7"/>
  <c r="G3463" i="7"/>
  <c r="F277" i="7"/>
  <c r="G420" i="5"/>
  <c r="E2645" i="7"/>
  <c r="F2235" i="10"/>
  <c r="E710" i="11"/>
  <c r="D1501" i="14"/>
  <c r="G1727" i="5"/>
  <c r="F168" i="6"/>
  <c r="G1041" i="6"/>
  <c r="F2060" i="7"/>
  <c r="F609" i="14"/>
  <c r="F1681" i="5"/>
  <c r="D1926" i="5"/>
  <c r="E2016" i="5"/>
  <c r="E1584" i="7"/>
  <c r="D309" i="11"/>
  <c r="F1386" i="5"/>
  <c r="D1469" i="5"/>
  <c r="D744" i="5"/>
  <c r="D1615" i="14"/>
  <c r="D1701" i="5"/>
  <c r="D2403" i="10"/>
  <c r="E1454" i="7"/>
  <c r="E1828" i="5"/>
  <c r="E1594" i="5"/>
  <c r="G599" i="5"/>
  <c r="F24" i="14"/>
  <c r="E2502" i="7"/>
  <c r="F1371" i="10"/>
  <c r="G379" i="6"/>
  <c r="D160" i="13"/>
  <c r="G1760" i="5"/>
  <c r="G1410" i="6"/>
  <c r="E530" i="5"/>
  <c r="G25" i="11"/>
  <c r="G2248" i="5"/>
  <c r="D1092" i="11"/>
  <c r="D86" i="11"/>
  <c r="E2269" i="5"/>
  <c r="D206" i="13"/>
  <c r="D1970" i="7"/>
  <c r="F902" i="5"/>
  <c r="E472" i="7"/>
  <c r="E34" i="7"/>
  <c r="D1021" i="6"/>
  <c r="G844" i="11"/>
  <c r="G184" i="7"/>
  <c r="D3346" i="7"/>
  <c r="G3277" i="7"/>
  <c r="F455" i="5"/>
  <c r="F1789" i="14"/>
  <c r="G2876" i="7"/>
  <c r="F1286" i="14"/>
  <c r="D234" i="14"/>
  <c r="F621" i="14"/>
  <c r="D2073" i="11"/>
  <c r="D2012" i="10"/>
  <c r="G327" i="14"/>
  <c r="G2162" i="7"/>
  <c r="D1782" i="13"/>
  <c r="E455" i="5"/>
  <c r="G2677" i="7"/>
  <c r="G1454" i="11"/>
  <c r="G70" i="14"/>
  <c r="E1217" i="14"/>
  <c r="F2220" i="5"/>
  <c r="E2849" i="7"/>
  <c r="E1776" i="13"/>
  <c r="D999" i="10"/>
  <c r="D3065" i="7"/>
  <c r="F94" i="10"/>
  <c r="D298" i="6"/>
  <c r="E1888" i="14"/>
  <c r="E927" i="14"/>
  <c r="G1564" i="14"/>
  <c r="F262" i="7"/>
  <c r="G1434" i="11"/>
  <c r="E1067" i="5"/>
  <c r="G665" i="14"/>
  <c r="G87" i="10"/>
  <c r="F1940" i="14"/>
  <c r="G1458" i="5"/>
  <c r="E3443" i="7"/>
  <c r="D1799" i="14"/>
  <c r="D729" i="14"/>
  <c r="F1213" i="14"/>
  <c r="E791" i="6"/>
  <c r="E318" i="7"/>
  <c r="G2578" i="7"/>
  <c r="E238" i="5"/>
  <c r="G965" i="6"/>
  <c r="D1897" i="14"/>
  <c r="E1589" i="11"/>
  <c r="D977" i="6"/>
  <c r="G2224" i="11"/>
  <c r="D76" i="14"/>
  <c r="D1616" i="7"/>
  <c r="D403" i="11"/>
  <c r="G1215" i="14"/>
  <c r="F728" i="5"/>
  <c r="G1358" i="5"/>
  <c r="G1282" i="5"/>
  <c r="D1683" i="11"/>
  <c r="D1610" i="6"/>
  <c r="F457" i="5"/>
  <c r="D1538" i="14"/>
  <c r="F1203" i="14"/>
  <c r="E55" i="13"/>
  <c r="E905" i="11"/>
  <c r="D553" i="6"/>
  <c r="F1651" i="13"/>
  <c r="F931" i="5"/>
  <c r="G613" i="14"/>
  <c r="D2341" i="7"/>
  <c r="D3478" i="7"/>
  <c r="F2583" i="7"/>
  <c r="D862" i="14"/>
  <c r="D808" i="6"/>
  <c r="F1594" i="11"/>
  <c r="E1538" i="6"/>
  <c r="D566" i="14"/>
  <c r="F50" i="14"/>
  <c r="G1860" i="7"/>
  <c r="F1380" i="14"/>
  <c r="E463" i="6"/>
  <c r="D1857" i="11"/>
  <c r="F975" i="11"/>
  <c r="G297" i="5"/>
  <c r="D2258" i="7"/>
  <c r="G353" i="5"/>
  <c r="G116" i="13"/>
  <c r="G2370" i="10"/>
  <c r="G1508" i="14"/>
  <c r="E1569" i="11"/>
  <c r="D2107" i="7"/>
  <c r="E64" i="14"/>
  <c r="D1589" i="11"/>
  <c r="G2333" i="7"/>
  <c r="F15" i="5"/>
  <c r="F1719" i="7"/>
  <c r="G1564" i="10"/>
  <c r="F709" i="14"/>
  <c r="D1766" i="10"/>
  <c r="E581" i="11"/>
  <c r="E1924" i="7"/>
  <c r="E2569" i="7"/>
  <c r="E389" i="14"/>
  <c r="E1032" i="5"/>
  <c r="E2304" i="11"/>
  <c r="F1095" i="5"/>
  <c r="F1593" i="14"/>
  <c r="E2315" i="7"/>
  <c r="D1165" i="14"/>
  <c r="E2863" i="7"/>
  <c r="G1368" i="7"/>
  <c r="E2029" i="11"/>
  <c r="E1852" i="7"/>
  <c r="F475" i="7"/>
  <c r="D49" i="11"/>
  <c r="E3334" i="7"/>
  <c r="F452" i="7"/>
  <c r="G1684" i="5"/>
  <c r="G1572" i="14"/>
  <c r="G1051" i="10"/>
  <c r="E2104" i="10"/>
  <c r="D542" i="13"/>
  <c r="E2081" i="11"/>
  <c r="G311" i="11"/>
  <c r="E148" i="14"/>
  <c r="F884" i="5"/>
  <c r="G1427" i="14"/>
  <c r="E2736" i="7"/>
  <c r="G1528" i="7"/>
  <c r="F1158" i="14"/>
  <c r="G1371" i="5"/>
  <c r="E506" i="14"/>
  <c r="E954" i="14"/>
  <c r="D41" i="13"/>
  <c r="F2270" i="5"/>
  <c r="D920" i="5"/>
  <c r="D672" i="5"/>
  <c r="D1149" i="5"/>
  <c r="E2157" i="11"/>
  <c r="E1897" i="7"/>
  <c r="F2091" i="11"/>
  <c r="E1640" i="11"/>
  <c r="F170" i="5"/>
  <c r="G1469" i="5"/>
  <c r="D475" i="7"/>
  <c r="E314" i="14"/>
  <c r="F1332" i="7"/>
  <c r="G1831" i="5"/>
  <c r="D1993" i="5"/>
  <c r="G87" i="5"/>
  <c r="D1517" i="7"/>
  <c r="D671" i="10"/>
  <c r="E1393" i="14"/>
  <c r="E1101" i="5"/>
  <c r="D628" i="14"/>
  <c r="F2049" i="7"/>
  <c r="E1357" i="7"/>
  <c r="G746" i="14"/>
  <c r="D455" i="11"/>
  <c r="D822" i="10"/>
  <c r="D605" i="5"/>
  <c r="G842" i="11"/>
  <c r="G1108" i="11"/>
  <c r="E1819" i="10"/>
  <c r="D1592" i="7"/>
  <c r="E114" i="11"/>
  <c r="D200" i="11"/>
  <c r="G881" i="14"/>
  <c r="D1909" i="10"/>
  <c r="F3121" i="7"/>
  <c r="F2256" i="5"/>
  <c r="F399" i="5"/>
  <c r="D207" i="11"/>
  <c r="G435" i="10"/>
  <c r="E395" i="5"/>
  <c r="G585" i="5"/>
  <c r="G292" i="14"/>
  <c r="F45" i="14"/>
  <c r="G2486" i="7"/>
  <c r="E1780" i="13"/>
  <c r="E2011" i="7"/>
  <c r="D128" i="14"/>
  <c r="G1087" i="5"/>
  <c r="D1641" i="14"/>
  <c r="G898" i="13"/>
  <c r="E2417" i="10"/>
  <c r="G2272" i="5"/>
  <c r="D156" i="14"/>
  <c r="E1652" i="5"/>
  <c r="D1490" i="10"/>
  <c r="E1921" i="10"/>
  <c r="D154" i="14"/>
  <c r="F1344" i="5"/>
  <c r="E1741" i="10"/>
  <c r="E1275" i="14"/>
  <c r="G283" i="11"/>
  <c r="D635" i="14"/>
  <c r="G876" i="14"/>
  <c r="D3462" i="7"/>
  <c r="E1571" i="14"/>
  <c r="G1510" i="11"/>
  <c r="E1828" i="10"/>
  <c r="D311" i="6"/>
  <c r="G3050" i="7"/>
  <c r="G223" i="14"/>
  <c r="F2503" i="7"/>
  <c r="D548" i="5"/>
  <c r="G548" i="5"/>
  <c r="E1553" i="7"/>
  <c r="F2017" i="5"/>
  <c r="G2067" i="7"/>
  <c r="D2350" i="11"/>
  <c r="G222" i="5"/>
  <c r="E154" i="13"/>
  <c r="G451" i="14"/>
  <c r="D236" i="5"/>
  <c r="E383" i="14"/>
  <c r="E1011" i="5"/>
  <c r="G1340" i="5"/>
  <c r="G2364" i="11"/>
  <c r="F3100" i="7"/>
  <c r="F1444" i="5"/>
  <c r="G1944" i="11"/>
  <c r="F1275" i="11"/>
  <c r="G1371" i="14"/>
  <c r="D2278" i="5"/>
  <c r="E393" i="7"/>
  <c r="F3343" i="7"/>
  <c r="G2048" i="11"/>
  <c r="D1888" i="11"/>
  <c r="F1985" i="10"/>
  <c r="F1906" i="5"/>
  <c r="G774" i="11"/>
  <c r="E2663" i="7"/>
  <c r="E2138" i="7"/>
  <c r="F1940" i="5"/>
  <c r="D486" i="7"/>
  <c r="D372" i="7"/>
  <c r="G340" i="5"/>
  <c r="D1795" i="14"/>
  <c r="D2107" i="11"/>
  <c r="D272" i="10"/>
  <c r="D1552" i="14"/>
  <c r="G50" i="13"/>
  <c r="D459" i="10"/>
  <c r="D519" i="10"/>
  <c r="D2012" i="5"/>
  <c r="D2159" i="5"/>
  <c r="G97" i="7"/>
  <c r="F588" i="11"/>
  <c r="F2531" i="7"/>
  <c r="E921" i="5"/>
  <c r="G1638" i="7"/>
  <c r="F200" i="7"/>
  <c r="E1465" i="5"/>
  <c r="G1206" i="14"/>
  <c r="D465" i="5"/>
  <c r="G521" i="5"/>
  <c r="D429" i="5"/>
  <c r="D487" i="14"/>
  <c r="E928" i="10"/>
  <c r="F443" i="5"/>
  <c r="D582" i="11"/>
  <c r="D1478" i="11"/>
  <c r="D350" i="5"/>
  <c r="G491" i="5"/>
  <c r="F301" i="13"/>
  <c r="D428" i="7"/>
  <c r="F135" i="14"/>
  <c r="D1501" i="7"/>
  <c r="D112" i="5"/>
  <c r="G269" i="7"/>
  <c r="G1050" i="10"/>
  <c r="E1427" i="14"/>
  <c r="D2150" i="5"/>
  <c r="F1354" i="14"/>
  <c r="D1051" i="5"/>
  <c r="E86" i="10"/>
  <c r="D1668" i="14"/>
  <c r="E1305" i="14"/>
  <c r="E708" i="5"/>
  <c r="F403" i="14"/>
  <c r="D779" i="14"/>
  <c r="E183" i="13"/>
  <c r="E812" i="14"/>
  <c r="E3007" i="7"/>
  <c r="F943" i="14"/>
  <c r="D534" i="14"/>
  <c r="D2391" i="7"/>
  <c r="D2073" i="5"/>
  <c r="F221" i="10"/>
  <c r="E1410" i="11"/>
  <c r="E1775" i="10"/>
  <c r="G1298" i="14"/>
  <c r="D1062" i="5"/>
  <c r="D1947" i="14"/>
  <c r="E1985" i="5"/>
  <c r="E3057" i="7"/>
  <c r="F1317" i="13"/>
  <c r="F1900" i="5"/>
  <c r="E1236" i="5"/>
  <c r="F497" i="11"/>
  <c r="G1696" i="7"/>
  <c r="E1258" i="11"/>
  <c r="D2192" i="5"/>
  <c r="F1523" i="14"/>
  <c r="G1625" i="7"/>
  <c r="E1581" i="7"/>
  <c r="G3499" i="7"/>
  <c r="D1479" i="5"/>
  <c r="F2044" i="11"/>
  <c r="D1595" i="14"/>
  <c r="E196" i="13"/>
  <c r="E3271" i="7"/>
  <c r="G1391" i="11"/>
  <c r="E1941" i="7"/>
  <c r="G165" i="11"/>
  <c r="E361" i="7"/>
  <c r="D2810" i="7"/>
  <c r="G1177" i="5"/>
  <c r="G2907" i="7"/>
  <c r="F514" i="14"/>
  <c r="G306" i="11"/>
  <c r="E2441" i="10"/>
  <c r="G1746" i="11"/>
  <c r="D2445" i="10"/>
  <c r="F1733" i="5"/>
  <c r="F1965" i="11"/>
  <c r="G2377" i="10"/>
  <c r="E1222" i="14"/>
  <c r="D1618" i="14"/>
  <c r="D1223" i="14"/>
  <c r="F724" i="14"/>
  <c r="D1317" i="5"/>
  <c r="E65" i="11"/>
  <c r="D441" i="14"/>
  <c r="E1944" i="14"/>
  <c r="G112" i="13"/>
  <c r="E816" i="14"/>
  <c r="G358" i="7"/>
  <c r="E1566" i="14"/>
  <c r="E2216" i="7"/>
  <c r="F113" i="10"/>
  <c r="G1364" i="14"/>
  <c r="D1721" i="5"/>
  <c r="D1685" i="5"/>
  <c r="E1048" i="11"/>
  <c r="D116" i="11"/>
  <c r="D1717" i="5"/>
  <c r="D496" i="5"/>
  <c r="G517" i="11"/>
  <c r="G2066" i="5"/>
  <c r="D148" i="11"/>
  <c r="G1705" i="7"/>
  <c r="E731" i="5"/>
  <c r="D1789" i="7"/>
  <c r="F359" i="7"/>
  <c r="D2109" i="7"/>
  <c r="E1331" i="10"/>
  <c r="D2224" i="5"/>
  <c r="G1838" i="14"/>
  <c r="G1885" i="11"/>
  <c r="G886" i="11"/>
  <c r="F566" i="11"/>
  <c r="D1392" i="14"/>
  <c r="F771" i="11"/>
  <c r="F3259" i="7"/>
  <c r="F1896" i="7"/>
  <c r="F271" i="7"/>
  <c r="D859" i="14"/>
  <c r="D1893" i="11"/>
  <c r="F1474" i="5"/>
  <c r="D1689" i="5"/>
  <c r="F127" i="14"/>
  <c r="G1485" i="14"/>
  <c r="F24" i="5"/>
  <c r="G1698" i="5"/>
  <c r="D25" i="10"/>
  <c r="F170" i="11"/>
  <c r="G2098" i="7"/>
  <c r="F997" i="5"/>
  <c r="E60" i="13"/>
  <c r="F2390" i="7"/>
  <c r="G524" i="14"/>
  <c r="D1378" i="7"/>
  <c r="D3062" i="7"/>
  <c r="D1013" i="5"/>
  <c r="D2288" i="7"/>
  <c r="E1865" i="14"/>
  <c r="E1412" i="7"/>
  <c r="D2300" i="5"/>
  <c r="D119" i="11"/>
  <c r="F1570" i="14"/>
  <c r="F816" i="5"/>
  <c r="D555" i="11"/>
  <c r="D1394" i="7"/>
  <c r="E1954" i="7"/>
  <c r="F465" i="14"/>
  <c r="G1034" i="10"/>
  <c r="E190" i="5"/>
  <c r="E2382" i="7"/>
  <c r="F775" i="14"/>
  <c r="G2435" i="11"/>
  <c r="G974" i="5"/>
  <c r="G1364" i="7"/>
  <c r="F179" i="13"/>
  <c r="D1403" i="5"/>
  <c r="D1891" i="10"/>
  <c r="D751" i="14"/>
  <c r="E240" i="11"/>
  <c r="E282" i="7"/>
  <c r="E220" i="14"/>
  <c r="F2117" i="11"/>
  <c r="G310" i="5"/>
  <c r="F15" i="10"/>
  <c r="D2977" i="7"/>
  <c r="F1037" i="5"/>
  <c r="G1714" i="10"/>
  <c r="G2221" i="7"/>
  <c r="G986" i="14"/>
  <c r="F3364" i="7"/>
  <c r="D939" i="14"/>
  <c r="D1683" i="14"/>
  <c r="F1321" i="11"/>
  <c r="F330" i="14"/>
  <c r="G1389" i="7"/>
  <c r="G1012" i="14"/>
  <c r="E1600" i="7"/>
  <c r="G2509" i="7"/>
  <c r="D57" i="14"/>
  <c r="D1523" i="10"/>
  <c r="E2432" i="7"/>
  <c r="D1735" i="14"/>
  <c r="F483" i="7"/>
  <c r="D1659" i="5"/>
  <c r="E2202" i="7"/>
  <c r="G2074" i="7"/>
  <c r="G3314" i="7"/>
  <c r="G286" i="14"/>
  <c r="E2347" i="11"/>
  <c r="F1786" i="14"/>
  <c r="F2237" i="7"/>
  <c r="E112" i="13"/>
  <c r="G2655" i="7"/>
  <c r="E2434" i="11"/>
  <c r="E276" i="5"/>
  <c r="G673" i="5"/>
  <c r="G3354" i="7"/>
  <c r="G82" i="11"/>
  <c r="G1501" i="5"/>
  <c r="D679" i="5"/>
  <c r="D1588" i="6"/>
  <c r="E50" i="7"/>
  <c r="F1990" i="5"/>
  <c r="F1526" i="11"/>
  <c r="E1186" i="13"/>
  <c r="G1209" i="5"/>
  <c r="E225" i="11"/>
  <c r="F1079" i="14"/>
  <c r="G373" i="14"/>
  <c r="G1199" i="11"/>
  <c r="E275" i="5"/>
  <c r="G77" i="14"/>
  <c r="E1840" i="7"/>
  <c r="D2051" i="5"/>
  <c r="E2414" i="7"/>
  <c r="E1420" i="11"/>
  <c r="E1847" i="5"/>
  <c r="G1204" i="11"/>
  <c r="F1976" i="11"/>
  <c r="F747" i="5"/>
  <c r="G639" i="5"/>
  <c r="G912" i="14"/>
  <c r="D1551" i="14"/>
  <c r="F1292" i="5"/>
  <c r="G1457" i="14"/>
  <c r="D50" i="13"/>
  <c r="F806" i="11"/>
  <c r="G2892" i="7"/>
  <c r="D1932" i="5"/>
  <c r="G1140" i="5"/>
  <c r="G2706" i="7"/>
  <c r="D980" i="13"/>
  <c r="G1285" i="7"/>
  <c r="F43" i="14"/>
  <c r="G302" i="11"/>
  <c r="G277" i="11"/>
  <c r="F171" i="13"/>
  <c r="D2963" i="7"/>
  <c r="G167" i="14"/>
  <c r="D2407" i="10"/>
  <c r="D47" i="14"/>
  <c r="F2087" i="7"/>
  <c r="F975" i="13"/>
  <c r="D787" i="11"/>
  <c r="F80" i="14"/>
  <c r="F369" i="5"/>
  <c r="F1797" i="11"/>
  <c r="D74" i="10"/>
  <c r="D2085" i="5"/>
  <c r="E1982" i="14"/>
  <c r="D336" i="13"/>
  <c r="F1767" i="5"/>
  <c r="F1160" i="14"/>
  <c r="E154" i="14"/>
  <c r="F1242" i="13"/>
  <c r="E150" i="7"/>
  <c r="F2263" i="11"/>
  <c r="G2504" i="7"/>
  <c r="G245" i="7"/>
  <c r="G404" i="10"/>
  <c r="E934" i="14"/>
  <c r="G860" i="5"/>
  <c r="F2187" i="5"/>
  <c r="F272" i="7"/>
  <c r="G2434" i="11"/>
  <c r="F1981" i="10"/>
  <c r="G129" i="14"/>
  <c r="E1124" i="11"/>
  <c r="D1484" i="10"/>
  <c r="F899" i="5"/>
  <c r="G2879" i="7"/>
  <c r="F73" i="5"/>
  <c r="G2068" i="5"/>
  <c r="E2410" i="11"/>
  <c r="G1760" i="14"/>
  <c r="F334" i="11"/>
  <c r="F1512" i="14"/>
  <c r="D1415" i="10"/>
  <c r="F153" i="14"/>
  <c r="E1592" i="7"/>
  <c r="D784" i="11"/>
  <c r="E3026" i="7"/>
  <c r="D1939" i="5"/>
  <c r="G1303" i="7"/>
  <c r="D1914" i="14"/>
  <c r="D643" i="14"/>
  <c r="F1758" i="13"/>
  <c r="G1499" i="14"/>
  <c r="G1560" i="14"/>
  <c r="F146" i="5"/>
  <c r="G2032" i="5"/>
  <c r="F1489" i="14"/>
  <c r="F593" i="5"/>
  <c r="G2916" i="7"/>
  <c r="E1019" i="5"/>
  <c r="G2278" i="5"/>
  <c r="D1312" i="10"/>
  <c r="E3357" i="7"/>
  <c r="G1496" i="5"/>
  <c r="G1011" i="10"/>
  <c r="E1127" i="11"/>
  <c r="D389" i="7"/>
  <c r="D1585" i="7"/>
  <c r="E983" i="10"/>
  <c r="F1643" i="11"/>
  <c r="G2219" i="7"/>
  <c r="G1267" i="13"/>
  <c r="G86" i="14"/>
  <c r="E1238" i="14"/>
  <c r="D589" i="11"/>
  <c r="G973" i="6"/>
  <c r="E1137" i="13"/>
  <c r="F683" i="5"/>
  <c r="G135" i="13"/>
  <c r="G807" i="14"/>
  <c r="D1740" i="11"/>
  <c r="D757" i="14"/>
  <c r="G2136" i="5"/>
  <c r="E1802" i="14"/>
  <c r="E159" i="14"/>
  <c r="F188" i="14"/>
  <c r="F1396" i="10"/>
  <c r="E1273" i="11"/>
  <c r="D2117" i="5"/>
  <c r="G2989" i="7"/>
  <c r="E1967" i="7"/>
  <c r="E1221" i="14"/>
  <c r="G1464" i="14"/>
  <c r="E3353" i="7"/>
  <c r="E1769" i="7"/>
  <c r="D190" i="11"/>
  <c r="G2372" i="7"/>
  <c r="D2040" i="7"/>
  <c r="G500" i="14"/>
  <c r="F220" i="14"/>
  <c r="F557" i="11"/>
  <c r="G1399" i="7"/>
  <c r="D285" i="7"/>
  <c r="G67" i="11"/>
  <c r="G270" i="7"/>
  <c r="D1598" i="11"/>
  <c r="F456" i="14"/>
  <c r="E2431" i="10"/>
  <c r="E1074" i="5"/>
  <c r="E2227" i="7"/>
  <c r="E1631" i="5"/>
  <c r="G341" i="5"/>
  <c r="F84" i="14"/>
  <c r="E1878" i="11"/>
  <c r="G1302" i="13"/>
  <c r="F543" i="5"/>
  <c r="E148" i="5"/>
  <c r="G2219" i="5"/>
  <c r="E2183" i="7"/>
  <c r="F149" i="5"/>
  <c r="G2883" i="7"/>
  <c r="G2102" i="11"/>
  <c r="G2163" i="7"/>
  <c r="E1459" i="11"/>
  <c r="G225" i="10"/>
  <c r="E66" i="10"/>
  <c r="F1143" i="5"/>
  <c r="E307" i="14"/>
  <c r="G1709" i="10"/>
  <c r="D210" i="11"/>
  <c r="F1794" i="14"/>
  <c r="E1654" i="7"/>
  <c r="G661" i="14"/>
  <c r="G1565" i="14"/>
  <c r="G2066" i="7"/>
  <c r="F367" i="5"/>
  <c r="D166" i="10"/>
  <c r="D220" i="7"/>
  <c r="F3270" i="7"/>
  <c r="E2109" i="5"/>
  <c r="G165" i="13"/>
  <c r="G507" i="14"/>
  <c r="D1412" i="7"/>
  <c r="E786" i="5"/>
  <c r="F2281" i="10"/>
  <c r="F2352" i="10"/>
  <c r="G687" i="5"/>
  <c r="E2290" i="7"/>
  <c r="E1762" i="5"/>
  <c r="E2267" i="5"/>
  <c r="F913" i="6"/>
  <c r="D1600" i="14"/>
  <c r="G206" i="11"/>
  <c r="B220" i="7" l="1"/>
  <c r="B1598" i="11"/>
  <c r="B2040" i="7"/>
  <c r="B757" i="14"/>
  <c r="B1740" i="11"/>
  <c r="B389" i="7"/>
  <c r="B1312" i="10"/>
  <c r="B1914" i="14"/>
  <c r="B784" i="11"/>
  <c r="B1415" i="10"/>
  <c r="B1484" i="10"/>
  <c r="B47" i="14"/>
  <c r="T134" i="2" s="1"/>
  <c r="B2407" i="10"/>
  <c r="B980" i="13"/>
  <c r="B1551" i="14"/>
  <c r="B679" i="5"/>
  <c r="U269" i="2" s="1"/>
  <c r="B1659" i="5"/>
  <c r="B1523" i="10"/>
  <c r="B1683" i="14"/>
  <c r="B751" i="14"/>
  <c r="B1891" i="10"/>
  <c r="B555" i="11"/>
  <c r="B2288" i="7"/>
  <c r="B1378" i="7"/>
  <c r="S218" i="2" s="1"/>
  <c r="B1717" i="5"/>
  <c r="B1721" i="5"/>
  <c r="B2810" i="7"/>
  <c r="B1595" i="14"/>
  <c r="B1947" i="14"/>
  <c r="B1062" i="5"/>
  <c r="B2391" i="7"/>
  <c r="B779" i="14"/>
  <c r="B1051" i="5"/>
  <c r="B2150" i="5"/>
  <c r="B1501" i="7"/>
  <c r="S341" i="2" s="1"/>
  <c r="B428" i="7"/>
  <c r="B350" i="5"/>
  <c r="B582" i="11"/>
  <c r="B487" i="14"/>
  <c r="B519" i="10"/>
  <c r="B459" i="10"/>
  <c r="B2107" i="11"/>
  <c r="B1795" i="14"/>
  <c r="B486" i="7"/>
  <c r="B1888" i="11"/>
  <c r="B2350" i="11"/>
  <c r="B548" i="5"/>
  <c r="U138" i="2" s="1"/>
  <c r="B1909" i="10"/>
  <c r="B1592" i="7"/>
  <c r="S432" i="2" s="1"/>
  <c r="B822" i="10"/>
  <c r="B455" i="11"/>
  <c r="B671" i="10"/>
  <c r="B1993" i="5"/>
  <c r="B475" i="7"/>
  <c r="B542" i="13"/>
  <c r="B49" i="11"/>
  <c r="R136" i="2" s="1"/>
  <c r="B1589" i="11"/>
  <c r="B2107" i="7"/>
  <c r="B2258" i="7"/>
  <c r="B3478" i="7"/>
  <c r="B2341" i="7"/>
  <c r="B1538" i="14"/>
  <c r="B76" i="14"/>
  <c r="T163" i="2" s="1"/>
  <c r="B1897" i="14"/>
  <c r="B729" i="14"/>
  <c r="B1799" i="14"/>
  <c r="B999" i="10"/>
  <c r="B2012" i="10"/>
  <c r="B2073" i="11"/>
  <c r="B206" i="13"/>
  <c r="P293" i="2" s="1"/>
  <c r="B86" i="11"/>
  <c r="R173" i="2" s="1"/>
  <c r="B1092" i="11"/>
  <c r="B160" i="13"/>
  <c r="P247" i="2" s="1"/>
  <c r="B2403" i="10"/>
  <c r="B1701" i="5"/>
  <c r="B1469" i="5"/>
  <c r="B2874" i="7"/>
  <c r="B118" i="7"/>
  <c r="E195" i="2" s="1"/>
  <c r="I195" i="2" s="1"/>
  <c r="B57" i="10"/>
  <c r="Q144" i="2" s="1"/>
  <c r="B2548" i="7"/>
  <c r="B850" i="11"/>
  <c r="B781" i="11"/>
  <c r="B1336" i="5"/>
  <c r="B2133" i="11"/>
  <c r="B704" i="11"/>
  <c r="B1704" i="5"/>
  <c r="B1371" i="7"/>
  <c r="S211" i="2" s="1"/>
  <c r="B428" i="5"/>
  <c r="B62" i="5"/>
  <c r="B631" i="5"/>
  <c r="U221" i="2" s="1"/>
  <c r="B862" i="11"/>
  <c r="B257" i="14"/>
  <c r="T344" i="2" s="1"/>
  <c r="B2363" i="10"/>
  <c r="B1981" i="11"/>
  <c r="B1634" i="14"/>
  <c r="B2342" i="10"/>
  <c r="B214" i="7"/>
  <c r="E291" i="2" s="1"/>
  <c r="I291" i="2" s="1"/>
  <c r="B723" i="13"/>
  <c r="B3335" i="7"/>
  <c r="B1231" i="11"/>
  <c r="B1698" i="11"/>
  <c r="B890" i="14"/>
  <c r="B2184" i="11"/>
  <c r="B274" i="5"/>
  <c r="B773" i="11"/>
  <c r="B2512" i="7"/>
  <c r="B667" i="11"/>
  <c r="B1377" i="11"/>
  <c r="B2917" i="7"/>
  <c r="B249" i="10"/>
  <c r="Q336" i="2" s="1"/>
  <c r="B751" i="5"/>
  <c r="U341" i="2" s="1"/>
  <c r="B746" i="5"/>
  <c r="U336" i="2" s="1"/>
  <c r="B2101" i="10"/>
  <c r="B100" i="10"/>
  <c r="Q187" i="2" s="1"/>
  <c r="B1754" i="5"/>
  <c r="B3473" i="7"/>
  <c r="B1651" i="5"/>
  <c r="B1529" i="7"/>
  <c r="S369" i="2" s="1"/>
  <c r="B545" i="14"/>
  <c r="B1576" i="14"/>
  <c r="B1498" i="13"/>
  <c r="B175" i="10"/>
  <c r="Q262" i="2" s="1"/>
  <c r="B2747" i="7"/>
  <c r="B2178" i="11"/>
  <c r="B1622" i="11"/>
  <c r="B1635" i="5"/>
  <c r="B2797" i="7"/>
  <c r="B1151" i="13"/>
  <c r="B1330" i="10"/>
  <c r="B1809" i="14"/>
  <c r="B2244" i="10"/>
  <c r="B870" i="5"/>
  <c r="U460" i="2" s="1"/>
  <c r="B231" i="11"/>
  <c r="R318" i="2" s="1"/>
  <c r="B1636" i="13"/>
  <c r="B1731" i="14"/>
  <c r="B577" i="5"/>
  <c r="U167" i="2" s="1"/>
  <c r="B138" i="10"/>
  <c r="Q225" i="2" s="1"/>
  <c r="B1885" i="14"/>
  <c r="B503" i="5"/>
  <c r="B3228" i="7"/>
  <c r="B2032" i="11"/>
  <c r="B1055" i="10"/>
  <c r="B1309" i="10"/>
  <c r="B1998" i="7"/>
  <c r="B199" i="11"/>
  <c r="R286" i="2" s="1"/>
  <c r="B8" i="14"/>
  <c r="D8" i="19" s="1"/>
  <c r="B211" i="11"/>
  <c r="R298" i="2" s="1"/>
  <c r="B1782" i="14"/>
  <c r="B2365" i="7"/>
  <c r="B2129" i="7"/>
  <c r="B815" i="10"/>
  <c r="B1311" i="5"/>
  <c r="B116" i="5"/>
  <c r="B1485" i="7"/>
  <c r="S325" i="2" s="1"/>
  <c r="B63" i="13"/>
  <c r="P150" i="2" s="1"/>
  <c r="B625" i="5"/>
  <c r="U215" i="2" s="1"/>
  <c r="B711" i="10"/>
  <c r="B1120" i="11"/>
  <c r="B1298" i="11"/>
  <c r="B2965" i="7"/>
  <c r="B2743" i="7"/>
  <c r="B911" i="5"/>
  <c r="U501" i="2" s="1"/>
  <c r="B120" i="14"/>
  <c r="T207" i="2" s="1"/>
  <c r="B2107" i="5"/>
  <c r="B1247" i="5"/>
  <c r="B1744" i="14"/>
  <c r="B2060" i="10"/>
  <c r="B685" i="14"/>
  <c r="B182" i="7"/>
  <c r="B1257" i="5"/>
  <c r="B1275" i="11"/>
  <c r="B1223" i="5"/>
  <c r="B1319" i="13"/>
  <c r="B3179" i="7"/>
  <c r="B1847" i="11"/>
  <c r="B382" i="7"/>
  <c r="B1484" i="11"/>
  <c r="B3213" i="7"/>
  <c r="B1802" i="14"/>
  <c r="B2492" i="7"/>
  <c r="B1645" i="11"/>
  <c r="B1065" i="5"/>
  <c r="B1978" i="5"/>
  <c r="B1985" i="14"/>
  <c r="B818" i="5"/>
  <c r="U408" i="2" s="1"/>
  <c r="B901" i="14"/>
  <c r="B1767" i="14"/>
  <c r="B1677" i="7"/>
  <c r="B50" i="7"/>
  <c r="B223" i="5"/>
  <c r="B885" i="11"/>
  <c r="B1198" i="13"/>
  <c r="B1952" i="14"/>
  <c r="B1038" i="14"/>
  <c r="B1321" i="5"/>
  <c r="B254" i="5"/>
  <c r="B999" i="5"/>
  <c r="B1141" i="10"/>
  <c r="B1686" i="7"/>
  <c r="B638" i="11"/>
  <c r="B1409" i="10"/>
  <c r="B702" i="5"/>
  <c r="U292" i="2" s="1"/>
  <c r="B990" i="11"/>
  <c r="B3011" i="7"/>
  <c r="B507" i="14"/>
  <c r="B1620" i="7"/>
  <c r="S460" i="2" s="1"/>
  <c r="B2952" i="7"/>
  <c r="B1403" i="14"/>
  <c r="B1106" i="10"/>
  <c r="B1667" i="5"/>
  <c r="B68" i="5"/>
  <c r="B2216" i="5"/>
  <c r="B740" i="14"/>
  <c r="B1702" i="14"/>
  <c r="B1742" i="13"/>
  <c r="B260" i="14"/>
  <c r="T347" i="2" s="1"/>
  <c r="B1498" i="14"/>
  <c r="B289" i="11"/>
  <c r="R376" i="2" s="1"/>
  <c r="B2671" i="7"/>
  <c r="B1352" i="10"/>
  <c r="B3124" i="7"/>
  <c r="B1841" i="10"/>
  <c r="B1840" i="14"/>
  <c r="B1195" i="11"/>
  <c r="B1881" i="7"/>
  <c r="B624" i="11"/>
  <c r="B260" i="5"/>
  <c r="B460" i="7"/>
  <c r="B359" i="5"/>
  <c r="B1327" i="7"/>
  <c r="S167" i="2" s="1"/>
  <c r="B1637" i="7"/>
  <c r="S477" i="2" s="1"/>
  <c r="B2081" i="7"/>
  <c r="B2304" i="7"/>
  <c r="B864" i="10"/>
  <c r="B1157" i="14"/>
  <c r="B1709" i="7"/>
  <c r="B365" i="14"/>
  <c r="T452" i="2" s="1"/>
  <c r="B1443" i="11"/>
  <c r="B2066" i="10"/>
  <c r="B1929" i="11"/>
  <c r="B2425" i="7"/>
  <c r="B498" i="14"/>
  <c r="B233" i="5"/>
  <c r="B957" i="14"/>
  <c r="B3225" i="7"/>
  <c r="B526" i="11"/>
  <c r="B2282" i="11"/>
  <c r="B1779" i="14"/>
  <c r="B1751" i="11"/>
  <c r="B1279" i="11"/>
  <c r="B276" i="14"/>
  <c r="T363" i="2" s="1"/>
  <c r="B1300" i="13"/>
  <c r="B1808" i="14"/>
  <c r="B1355" i="14"/>
  <c r="B205" i="11"/>
  <c r="R292" i="2" s="1"/>
  <c r="B517" i="14"/>
  <c r="B2235" i="11"/>
  <c r="B373" i="5"/>
  <c r="B1634" i="13"/>
  <c r="B1440" i="11"/>
  <c r="B762" i="11"/>
  <c r="B2197" i="11"/>
  <c r="B993" i="5"/>
  <c r="B931" i="13"/>
  <c r="B2329" i="7"/>
  <c r="B1827" i="10"/>
  <c r="B872" i="14"/>
  <c r="B2009" i="5"/>
  <c r="B543" i="11"/>
  <c r="B806" i="5"/>
  <c r="U396" i="2" s="1"/>
  <c r="B2196" i="5"/>
  <c r="B2174" i="7"/>
  <c r="B1740" i="10"/>
  <c r="B2908" i="7"/>
  <c r="B1407" i="7"/>
  <c r="S247" i="2" s="1"/>
  <c r="B422" i="5"/>
  <c r="B1819" i="7"/>
  <c r="B1060" i="11"/>
  <c r="B93" i="7"/>
  <c r="B1084" i="13"/>
  <c r="B1696" i="14"/>
  <c r="B2362" i="7"/>
  <c r="B1377" i="10"/>
  <c r="B1762" i="7"/>
  <c r="B1808" i="11"/>
  <c r="B1401" i="10"/>
  <c r="B1117" i="11"/>
  <c r="B1306" i="11"/>
  <c r="B1570" i="7"/>
  <c r="S410" i="2" s="1"/>
  <c r="B1948" i="5"/>
  <c r="B255" i="10"/>
  <c r="Q342" i="2" s="1"/>
  <c r="B1969" i="14"/>
  <c r="B1774" i="14"/>
  <c r="B609" i="14"/>
  <c r="B1577" i="10"/>
  <c r="B1917" i="7"/>
  <c r="B740" i="5"/>
  <c r="U330" i="2" s="1"/>
  <c r="B1482" i="7"/>
  <c r="S322" i="2" s="1"/>
  <c r="B17" i="13"/>
  <c r="P104" i="2" s="1"/>
  <c r="B943" i="11"/>
  <c r="B2101" i="5"/>
  <c r="B1280" i="14"/>
  <c r="B1473" i="14"/>
  <c r="B1440" i="10"/>
  <c r="B2893" i="7"/>
  <c r="B961" i="14"/>
  <c r="B3234" i="7"/>
  <c r="B2616" i="7"/>
  <c r="B65" i="10"/>
  <c r="Q152" i="2" s="1"/>
  <c r="B959" i="11"/>
  <c r="B1713" i="5"/>
  <c r="B1148" i="11"/>
  <c r="B447" i="5"/>
  <c r="B1958" i="14"/>
  <c r="B1463" i="14"/>
  <c r="B601" i="13"/>
  <c r="B244" i="5"/>
  <c r="B1041" i="14"/>
  <c r="B2054" i="7"/>
  <c r="B2053" i="5"/>
  <c r="B477" i="7"/>
  <c r="B2936" i="7"/>
  <c r="B1541" i="14"/>
  <c r="B192" i="5"/>
  <c r="B2299" i="7"/>
  <c r="B2131" i="7"/>
  <c r="B2446" i="7"/>
  <c r="B1656" i="7"/>
  <c r="S496" i="2" s="1"/>
  <c r="B2528" i="7"/>
  <c r="B1367" i="10"/>
  <c r="B686" i="11"/>
  <c r="B478" i="7"/>
  <c r="B1806" i="10"/>
  <c r="B1802" i="7"/>
  <c r="B941" i="11"/>
  <c r="B24" i="5"/>
  <c r="B1459" i="11"/>
  <c r="B946" i="14"/>
  <c r="B2035" i="11"/>
  <c r="B94" i="5"/>
  <c r="B1644" i="14"/>
  <c r="B64" i="7"/>
  <c r="B1941" i="7"/>
  <c r="B2152" i="10"/>
  <c r="B530" i="10"/>
  <c r="B2148" i="11"/>
  <c r="B2293" i="7"/>
  <c r="B1749" i="5"/>
  <c r="B2840" i="7"/>
  <c r="B281" i="14"/>
  <c r="T368" i="2" s="1"/>
  <c r="B1031" i="14"/>
  <c r="B1756" i="7"/>
  <c r="B481" i="11"/>
  <c r="B1354" i="5"/>
  <c r="B2006" i="7"/>
  <c r="B1044" i="11"/>
  <c r="B70" i="5"/>
  <c r="B1110" i="5"/>
  <c r="B831" i="5"/>
  <c r="U421" i="2" s="1"/>
  <c r="B170" i="11"/>
  <c r="R257" i="2" s="1"/>
  <c r="B211" i="5"/>
  <c r="B2265" i="5"/>
  <c r="B1991" i="7"/>
  <c r="B966" i="14"/>
  <c r="B1778" i="7"/>
  <c r="B669" i="5"/>
  <c r="U259" i="2" s="1"/>
  <c r="B369" i="5"/>
  <c r="B1153" i="14"/>
  <c r="B1028" i="14"/>
  <c r="B741" i="14"/>
  <c r="B1762" i="5"/>
  <c r="B1325" i="5"/>
  <c r="B677" i="14"/>
  <c r="B1241" i="13"/>
  <c r="B512" i="11"/>
  <c r="B156" i="7"/>
  <c r="B278" i="14"/>
  <c r="T365" i="2" s="1"/>
  <c r="B1265" i="11"/>
  <c r="B2656" i="7"/>
  <c r="B2317" i="11"/>
  <c r="B131" i="10"/>
  <c r="Q218" i="2" s="1"/>
  <c r="B117" i="13"/>
  <c r="P204" i="2" s="1"/>
  <c r="B1379" i="14"/>
  <c r="B1724" i="5"/>
  <c r="B693" i="11"/>
  <c r="B1222" i="14"/>
  <c r="B2046" i="7"/>
  <c r="B1325" i="14"/>
  <c r="B538" i="11"/>
  <c r="B126" i="14"/>
  <c r="T213" i="2" s="1"/>
  <c r="B2000" i="5"/>
  <c r="B1612" i="10"/>
  <c r="B630" i="11"/>
  <c r="B406" i="11"/>
  <c r="R493" i="2" s="1"/>
  <c r="B533" i="10"/>
  <c r="B64" i="13"/>
  <c r="P151" i="2" s="1"/>
  <c r="B1642" i="14"/>
  <c r="B2180" i="10"/>
  <c r="B305" i="10"/>
  <c r="Q392" i="2" s="1"/>
  <c r="B1345" i="14"/>
  <c r="B1342" i="13"/>
  <c r="B2121" i="5"/>
  <c r="B529" i="14"/>
  <c r="B94" i="11"/>
  <c r="R181" i="2" s="1"/>
  <c r="B1032" i="14"/>
  <c r="B2178" i="5"/>
  <c r="B377" i="5"/>
  <c r="B1786" i="10"/>
  <c r="B1970" i="5"/>
  <c r="B1234" i="14"/>
  <c r="B1781" i="14"/>
  <c r="B248" i="5"/>
  <c r="B2142" i="10"/>
  <c r="B2380" i="10"/>
  <c r="B1740" i="13"/>
  <c r="B125" i="5"/>
  <c r="B2693" i="7"/>
  <c r="B2084" i="5"/>
  <c r="B1498" i="5"/>
  <c r="B2335" i="11"/>
  <c r="B149" i="5"/>
  <c r="B88" i="13"/>
  <c r="P175" i="2" s="1"/>
  <c r="B77" i="13"/>
  <c r="P164" i="2" s="1"/>
  <c r="B1540" i="7"/>
  <c r="S380" i="2" s="1"/>
  <c r="B1893" i="10"/>
  <c r="B46" i="13"/>
  <c r="P133" i="2" s="1"/>
  <c r="B565" i="10"/>
  <c r="B1675" i="5"/>
  <c r="B2340" i="10"/>
  <c r="B1023" i="14"/>
  <c r="B1017" i="14"/>
  <c r="B2171" i="10"/>
  <c r="B732" i="14"/>
  <c r="B1442" i="13"/>
  <c r="B1410" i="11"/>
  <c r="B1811" i="14"/>
  <c r="B193" i="13"/>
  <c r="P280" i="2" s="1"/>
  <c r="B2525" i="7"/>
  <c r="B1939" i="7"/>
  <c r="B2869" i="7"/>
  <c r="B2456" i="7"/>
  <c r="B882" i="13"/>
  <c r="B3370" i="7"/>
  <c r="B610" i="5"/>
  <c r="U200" i="2" s="1"/>
  <c r="B1103" i="10"/>
  <c r="B1241" i="11"/>
  <c r="B3381" i="7"/>
  <c r="B116" i="10"/>
  <c r="Q203" i="2" s="1"/>
  <c r="B1388" i="7"/>
  <c r="S228" i="2" s="1"/>
  <c r="B1569" i="11"/>
  <c r="B856" i="10"/>
  <c r="B251" i="7"/>
  <c r="E328" i="2" s="1"/>
  <c r="I328" i="2" s="1"/>
  <c r="B599" i="11"/>
  <c r="B311" i="5"/>
  <c r="B159" i="7"/>
  <c r="B3413" i="7"/>
  <c r="B2054" i="5"/>
  <c r="B1386" i="10"/>
  <c r="B1810" i="5"/>
  <c r="B156" i="11"/>
  <c r="R243" i="2" s="1"/>
  <c r="B1403" i="7"/>
  <c r="S243" i="2" s="1"/>
  <c r="B500" i="10"/>
  <c r="B2075" i="7"/>
  <c r="B592" i="5"/>
  <c r="U182" i="2" s="1"/>
  <c r="B2062" i="5"/>
  <c r="B1957" i="7"/>
  <c r="B438" i="7"/>
  <c r="B1592" i="10"/>
  <c r="B2434" i="10"/>
  <c r="B3114" i="7"/>
  <c r="B1888" i="7"/>
  <c r="B1278" i="5"/>
  <c r="B1675" i="14"/>
  <c r="E266" i="2" s="1"/>
  <c r="I266" i="2" s="1"/>
  <c r="B29" i="11"/>
  <c r="R116" i="2" s="1"/>
  <c r="B3071" i="7"/>
  <c r="B1423" i="5"/>
  <c r="B406" i="5"/>
  <c r="B855" i="5"/>
  <c r="U445" i="2" s="1"/>
  <c r="B3330" i="7"/>
  <c r="B320" i="5"/>
  <c r="B1776" i="14"/>
  <c r="B2000" i="7"/>
  <c r="B2454" i="10"/>
  <c r="B1309" i="7"/>
  <c r="S149" i="2" s="1"/>
  <c r="B2139" i="7"/>
  <c r="B1675" i="11"/>
  <c r="B1276" i="7"/>
  <c r="S116" i="2" s="1"/>
  <c r="B222" i="14"/>
  <c r="T309" i="2" s="1"/>
  <c r="B2431" i="10"/>
  <c r="B1958" i="5"/>
  <c r="B207" i="13"/>
  <c r="P294" i="2" s="1"/>
  <c r="B2117" i="11"/>
  <c r="B538" i="14"/>
  <c r="B1078" i="14"/>
  <c r="B1602" i="10"/>
  <c r="B1672" i="5"/>
  <c r="B1264" i="10"/>
  <c r="B756" i="5"/>
  <c r="U346" i="2" s="1"/>
  <c r="B1055" i="14"/>
  <c r="B1459" i="5"/>
  <c r="B1954" i="7"/>
  <c r="B2330" i="7"/>
  <c r="B2119" i="7"/>
  <c r="B2782" i="7"/>
  <c r="B135" i="10"/>
  <c r="Q222" i="2" s="1"/>
  <c r="B1570" i="14"/>
  <c r="B343" i="14"/>
  <c r="T430" i="2" s="1"/>
  <c r="B1504" i="14"/>
  <c r="E339" i="2" s="1"/>
  <c r="B626" i="11"/>
  <c r="B6" i="11"/>
  <c r="B1404" i="5"/>
  <c r="B1745" i="7"/>
  <c r="B906" i="11"/>
  <c r="B2809" i="7"/>
  <c r="B3097" i="7"/>
  <c r="B49" i="7"/>
  <c r="B1255" i="5"/>
  <c r="B1258" i="5"/>
  <c r="B1510" i="13"/>
  <c r="B2270" i="7"/>
  <c r="B1077" i="14"/>
  <c r="B449" i="14"/>
  <c r="B1538" i="7"/>
  <c r="S378" i="2" s="1"/>
  <c r="B3135" i="7"/>
  <c r="B1805" i="11"/>
  <c r="B2055" i="11"/>
  <c r="B218" i="13"/>
  <c r="P305" i="2" s="1"/>
  <c r="B158" i="11"/>
  <c r="R245" i="2" s="1"/>
  <c r="B1473" i="11"/>
  <c r="B2176" i="5"/>
  <c r="B2935" i="7"/>
  <c r="B668" i="5"/>
  <c r="U258" i="2" s="1"/>
  <c r="B345" i="5"/>
  <c r="B600" i="5"/>
  <c r="U190" i="2" s="1"/>
  <c r="B8" i="5"/>
  <c r="B616" i="14"/>
  <c r="B2061" i="5"/>
  <c r="B908" i="5"/>
  <c r="U498" i="2" s="1"/>
  <c r="B1841" i="5"/>
  <c r="B1334" i="5"/>
  <c r="B1378" i="10"/>
  <c r="B190" i="7"/>
  <c r="E267" i="2" s="1"/>
  <c r="I267" i="2" s="1"/>
  <c r="B2104" i="11"/>
  <c r="B1335" i="5"/>
  <c r="B149" i="7"/>
  <c r="B1521" i="7"/>
  <c r="S361" i="2" s="1"/>
  <c r="B2241" i="5"/>
  <c r="B2690" i="7"/>
  <c r="B683" i="14"/>
  <c r="B1575" i="5"/>
  <c r="B1304" i="5"/>
  <c r="B1765" i="10"/>
  <c r="B1128" i="10"/>
  <c r="B3448" i="7"/>
  <c r="B3403" i="7"/>
  <c r="B8" i="10"/>
  <c r="B1257" i="10"/>
  <c r="B564" i="11"/>
  <c r="B1910" i="5"/>
  <c r="B1676" i="11"/>
  <c r="B2092" i="7"/>
  <c r="B313" i="7"/>
  <c r="B795" i="10"/>
  <c r="B649" i="5"/>
  <c r="U239" i="2" s="1"/>
  <c r="B354" i="14"/>
  <c r="T441" i="2" s="1"/>
  <c r="B959" i="5"/>
  <c r="B2986" i="7"/>
  <c r="B1847" i="7"/>
  <c r="B1387" i="5"/>
  <c r="B2296" i="7"/>
  <c r="B168" i="11"/>
  <c r="R255" i="2" s="1"/>
  <c r="B1883" i="7"/>
  <c r="B3152" i="7"/>
  <c r="B1102" i="5"/>
  <c r="B3058" i="7"/>
  <c r="B636" i="11"/>
  <c r="B616" i="11"/>
  <c r="B1755" i="5"/>
  <c r="B100" i="14"/>
  <c r="T187" i="2" s="1"/>
  <c r="B2806" i="7"/>
  <c r="B2225" i="5"/>
  <c r="B2905" i="7"/>
  <c r="B2709" i="7"/>
  <c r="B859" i="5"/>
  <c r="U449" i="2" s="1"/>
  <c r="B310" i="5"/>
  <c r="B1474" i="7"/>
  <c r="S314" i="2" s="1"/>
  <c r="B1838" i="11"/>
  <c r="B3407" i="7"/>
  <c r="B840" i="10"/>
  <c r="B2240" i="11"/>
  <c r="B1108" i="11"/>
  <c r="B2140" i="5"/>
  <c r="B3288" i="7"/>
  <c r="B1394" i="5"/>
  <c r="B2048" i="10"/>
  <c r="B213" i="7"/>
  <c r="B154" i="13"/>
  <c r="P241" i="2" s="1"/>
  <c r="B1617" i="11"/>
  <c r="B1461" i="10"/>
  <c r="B927" i="10"/>
  <c r="B2027" i="5"/>
  <c r="B1134" i="13"/>
  <c r="B2302" i="11"/>
  <c r="B2209" i="7"/>
  <c r="B976" i="10"/>
  <c r="B1187" i="11"/>
  <c r="B1840" i="11"/>
  <c r="B3173" i="7"/>
  <c r="B1456" i="5"/>
  <c r="B1567" i="11"/>
  <c r="B391" i="5"/>
  <c r="B1554" i="5"/>
  <c r="B1930" i="5"/>
  <c r="B1578" i="11"/>
  <c r="B161" i="10"/>
  <c r="Q248" i="2" s="1"/>
  <c r="B1803" i="7"/>
  <c r="B352" i="7"/>
  <c r="B833" i="5"/>
  <c r="U423" i="2" s="1"/>
  <c r="B2076" i="7"/>
  <c r="B2218" i="7"/>
  <c r="B1897" i="11"/>
  <c r="B2261" i="7"/>
  <c r="B740" i="10"/>
  <c r="B1970" i="14"/>
  <c r="B416" i="14"/>
  <c r="T503" i="2" s="1"/>
  <c r="B43" i="10"/>
  <c r="Q130" i="2" s="1"/>
  <c r="B1678" i="7"/>
  <c r="B1985" i="11"/>
  <c r="B1209" i="5"/>
  <c r="B2145" i="7"/>
  <c r="B118" i="5"/>
  <c r="B1367" i="7"/>
  <c r="S207" i="2" s="1"/>
  <c r="B1576" i="7"/>
  <c r="S416" i="2" s="1"/>
  <c r="B1643" i="11"/>
  <c r="B405" i="14"/>
  <c r="T492" i="2" s="1"/>
  <c r="B1244" i="5"/>
  <c r="B292" i="11"/>
  <c r="R379" i="2" s="1"/>
  <c r="B2361" i="7"/>
  <c r="B662" i="10"/>
  <c r="B814" i="5"/>
  <c r="U404" i="2" s="1"/>
  <c r="B23" i="5"/>
  <c r="B2439" i="10"/>
  <c r="B2267" i="11"/>
  <c r="B731" i="14"/>
  <c r="B2056" i="7"/>
  <c r="B2997" i="7"/>
  <c r="B1135" i="10"/>
  <c r="B640" i="14"/>
  <c r="B168" i="5"/>
  <c r="B1918" i="7"/>
  <c r="B2264" i="5"/>
  <c r="B949" i="5"/>
  <c r="B1976" i="10"/>
  <c r="B814" i="10"/>
  <c r="B1677" i="14"/>
  <c r="B208" i="5"/>
  <c r="B1624" i="14"/>
  <c r="B3074" i="7"/>
  <c r="B1594" i="5"/>
  <c r="B508" i="14"/>
  <c r="B637" i="11"/>
  <c r="B2040" i="5"/>
  <c r="B2862" i="7"/>
  <c r="B1329" i="13"/>
  <c r="B436" i="7"/>
  <c r="B1048" i="5"/>
  <c r="B2501" i="7"/>
  <c r="B2339" i="10"/>
  <c r="B2347" i="11"/>
  <c r="B2221" i="10"/>
  <c r="B696" i="11"/>
  <c r="B2188" i="5"/>
  <c r="B2086" i="7"/>
  <c r="B989" i="5"/>
  <c r="B60" i="10"/>
  <c r="Q147" i="2" s="1"/>
  <c r="B292" i="7"/>
  <c r="B66" i="13"/>
  <c r="P153" i="2" s="1"/>
  <c r="B1763" i="13"/>
  <c r="B2072" i="7"/>
  <c r="B1315" i="14"/>
  <c r="B983" i="14"/>
  <c r="B1351" i="14"/>
  <c r="B730" i="10"/>
  <c r="B2144" i="5"/>
  <c r="B378" i="11"/>
  <c r="R465" i="2" s="1"/>
  <c r="B154" i="10"/>
  <c r="Q241" i="2" s="1"/>
  <c r="B1784" i="7"/>
  <c r="B1025" i="5"/>
  <c r="B709" i="11"/>
  <c r="B175" i="14"/>
  <c r="T262" i="2" s="1"/>
  <c r="B1751" i="14"/>
  <c r="B1462" i="7"/>
  <c r="S302" i="2" s="1"/>
  <c r="B754" i="10"/>
  <c r="B30" i="14"/>
  <c r="D41" i="19" s="1"/>
  <c r="B2358" i="7"/>
  <c r="B1510" i="10"/>
  <c r="B1649" i="7"/>
  <c r="S489" i="2" s="1"/>
  <c r="B1847" i="10"/>
  <c r="B186" i="14"/>
  <c r="T273" i="2" s="1"/>
  <c r="B2383" i="11"/>
  <c r="B794" i="11"/>
  <c r="B1405" i="7"/>
  <c r="S245" i="2" s="1"/>
  <c r="B1391" i="13"/>
  <c r="B2938" i="7"/>
  <c r="B1604" i="10"/>
  <c r="B1228" i="5"/>
  <c r="B194" i="7"/>
  <c r="B2036" i="7"/>
  <c r="B302" i="7"/>
  <c r="B1020" i="5"/>
  <c r="B196" i="14"/>
  <c r="T283" i="2" s="1"/>
  <c r="B496" i="11"/>
  <c r="B1559" i="14"/>
  <c r="B1443" i="7"/>
  <c r="S283" i="2" s="1"/>
  <c r="B2346" i="11"/>
  <c r="B81" i="10"/>
  <c r="Q168" i="2" s="1"/>
  <c r="B2130" i="11"/>
  <c r="B1828" i="14"/>
  <c r="B1082" i="10"/>
  <c r="B1475" i="5"/>
  <c r="B275" i="7"/>
  <c r="B926" i="5"/>
  <c r="B2135" i="5"/>
  <c r="B2309" i="10"/>
  <c r="B1249" i="11"/>
  <c r="B2998" i="7"/>
  <c r="B1580" i="11"/>
  <c r="B1827" i="11"/>
  <c r="B255" i="7"/>
  <c r="B1901" i="11"/>
  <c r="B433" i="11"/>
  <c r="B1710" i="10"/>
  <c r="B2085" i="7"/>
  <c r="B3109" i="7"/>
  <c r="B235" i="10"/>
  <c r="Q322" i="2" s="1"/>
  <c r="B412" i="7"/>
  <c r="B1590" i="7"/>
  <c r="S430" i="2" s="1"/>
  <c r="B2031" i="11"/>
  <c r="B2674" i="7"/>
  <c r="B2194" i="7"/>
  <c r="B2230" i="10"/>
  <c r="B1852" i="7"/>
  <c r="B2053" i="7"/>
  <c r="B567" i="10"/>
  <c r="B1991" i="11"/>
  <c r="B820" i="10"/>
  <c r="B1296" i="14"/>
  <c r="B2497" i="7"/>
  <c r="B1640" i="11"/>
  <c r="B830" i="11"/>
  <c r="B2879" i="7"/>
  <c r="B1379" i="11"/>
  <c r="B130" i="14"/>
  <c r="T217" i="2" s="1"/>
  <c r="B1373" i="5"/>
  <c r="B1692" i="7"/>
  <c r="B875" i="11"/>
  <c r="B868" i="5"/>
  <c r="U458" i="2" s="1"/>
  <c r="B318" i="11"/>
  <c r="R405" i="2" s="1"/>
  <c r="B916" i="13"/>
  <c r="B1653" i="5"/>
  <c r="B1308" i="5"/>
  <c r="B450" i="11"/>
  <c r="B1378" i="11"/>
  <c r="B551" i="5"/>
  <c r="U141" i="2" s="1"/>
  <c r="B3194" i="7"/>
  <c r="B2209" i="5"/>
  <c r="B463" i="5"/>
  <c r="B1513" i="11"/>
  <c r="B746" i="13"/>
  <c r="B2426" i="11"/>
  <c r="B393" i="14"/>
  <c r="T480" i="2" s="1"/>
  <c r="B1291" i="13"/>
  <c r="B532" i="14"/>
  <c r="B217" i="5"/>
  <c r="B675" i="10"/>
  <c r="B1383" i="14"/>
  <c r="B2269" i="7"/>
  <c r="B758" i="10"/>
  <c r="B620" i="11"/>
  <c r="B231" i="7"/>
  <c r="B697" i="11"/>
  <c r="B342" i="7"/>
  <c r="B196" i="13"/>
  <c r="P283" i="2" s="1"/>
  <c r="B1172" i="10"/>
  <c r="B748" i="13"/>
  <c r="B1296" i="5"/>
  <c r="B102" i="13"/>
  <c r="P189" i="2" s="1"/>
  <c r="B1662" i="11"/>
  <c r="B1931" i="11"/>
  <c r="B1091" i="13"/>
  <c r="B254" i="14"/>
  <c r="T341" i="2" s="1"/>
  <c r="B1314" i="11"/>
  <c r="B2202" i="7"/>
  <c r="B2042" i="5"/>
  <c r="B2758" i="7"/>
  <c r="B1256" i="13"/>
  <c r="B2412" i="11"/>
  <c r="B2443" i="10"/>
  <c r="B1468" i="10"/>
  <c r="B2204" i="11"/>
  <c r="B1534" i="10"/>
  <c r="B2769" i="7"/>
  <c r="B2271" i="10"/>
  <c r="B837" i="11"/>
  <c r="B339" i="14"/>
  <c r="T426" i="2" s="1"/>
  <c r="B1361" i="5"/>
  <c r="B2423" i="10"/>
  <c r="B1590" i="13"/>
  <c r="B1249" i="10"/>
  <c r="B3145" i="7"/>
  <c r="B2476" i="7"/>
  <c r="B181" i="10"/>
  <c r="Q268" i="2" s="1"/>
  <c r="B2458" i="10"/>
  <c r="B1847" i="5"/>
  <c r="B101" i="14"/>
  <c r="T188" i="2" s="1"/>
  <c r="B1716" i="13"/>
  <c r="B1503" i="11"/>
  <c r="B166" i="7"/>
  <c r="E243" i="2" s="1"/>
  <c r="I243" i="2" s="1"/>
  <c r="B1724" i="10"/>
  <c r="B204" i="5"/>
  <c r="B773" i="14"/>
  <c r="B1506" i="11"/>
  <c r="B2005" i="7"/>
  <c r="B1713" i="7"/>
  <c r="B1828" i="10"/>
  <c r="B469" i="5"/>
  <c r="B1108" i="5"/>
  <c r="B1719" i="13"/>
  <c r="B633" i="14"/>
  <c r="B1294" i="11"/>
  <c r="B1352" i="11"/>
  <c r="B854" i="10"/>
  <c r="B1368" i="14"/>
  <c r="B1967" i="10"/>
  <c r="B326" i="11"/>
  <c r="R413" i="2" s="1"/>
  <c r="B1906" i="14"/>
  <c r="B1575" i="13"/>
  <c r="B2002" i="11"/>
  <c r="B1555" i="11"/>
  <c r="B824" i="10"/>
  <c r="B1544" i="7"/>
  <c r="S384" i="2" s="1"/>
  <c r="B996" i="10"/>
  <c r="B1836" i="10"/>
  <c r="B693" i="10"/>
  <c r="B1253" i="5"/>
  <c r="B216" i="5"/>
  <c r="B177" i="7"/>
  <c r="B1278" i="10"/>
  <c r="B580" i="10"/>
  <c r="B1366" i="10"/>
  <c r="B793" i="10"/>
  <c r="B1198" i="11"/>
  <c r="B3170" i="7"/>
  <c r="B1279" i="5"/>
  <c r="B885" i="14"/>
  <c r="B2235" i="7"/>
  <c r="B1531" i="11"/>
  <c r="B2141" i="11"/>
  <c r="B632" i="14"/>
  <c r="B246" i="7"/>
  <c r="B1012" i="14"/>
  <c r="B676" i="11"/>
  <c r="B2156" i="5"/>
  <c r="B987" i="10"/>
  <c r="B1614" i="5"/>
  <c r="B2438" i="11"/>
  <c r="B1357" i="13"/>
  <c r="B455" i="5"/>
  <c r="B1729" i="5"/>
  <c r="B494" i="7"/>
  <c r="B1414" i="7"/>
  <c r="S254" i="2" s="1"/>
  <c r="B1375" i="14"/>
  <c r="B1533" i="5"/>
  <c r="B327" i="7"/>
  <c r="B2081" i="5"/>
  <c r="B960" i="5"/>
  <c r="B1428" i="11"/>
  <c r="B1489" i="11"/>
  <c r="B1121" i="14"/>
  <c r="B1623" i="11"/>
  <c r="B2645" i="7"/>
  <c r="B1426" i="7"/>
  <c r="S266" i="2" s="1"/>
  <c r="B321" i="5"/>
  <c r="B1274" i="13"/>
  <c r="B1205" i="5"/>
  <c r="B2848" i="7"/>
  <c r="B778" i="14"/>
  <c r="B755" i="11"/>
  <c r="B3452" i="7"/>
  <c r="B473" i="5"/>
  <c r="B1824" i="11"/>
  <c r="B1611" i="11"/>
  <c r="B1253" i="13"/>
  <c r="B2056" i="11"/>
  <c r="B17" i="5"/>
  <c r="B536" i="5"/>
  <c r="U126" i="2" s="1"/>
  <c r="B2541" i="7"/>
  <c r="B223" i="11"/>
  <c r="R310" i="2" s="1"/>
  <c r="B1620" i="14"/>
  <c r="B637" i="13"/>
  <c r="B2134" i="10"/>
  <c r="B342" i="10"/>
  <c r="Q429" i="2" s="1"/>
  <c r="B1406" i="14"/>
  <c r="B1674" i="7"/>
  <c r="B1821" i="5"/>
  <c r="B37" i="10"/>
  <c r="Q124" i="2" s="1"/>
  <c r="B1102" i="10"/>
  <c r="B292" i="14"/>
  <c r="T379" i="2" s="1"/>
  <c r="B790" i="11"/>
  <c r="B1571" i="14"/>
  <c r="B2427" i="11"/>
  <c r="B332" i="7"/>
  <c r="B2236" i="11"/>
  <c r="B1275" i="13"/>
  <c r="B2101" i="7"/>
  <c r="B1884" i="11"/>
  <c r="B1831" i="14"/>
  <c r="B1813" i="5"/>
  <c r="B869" i="11"/>
  <c r="B221" i="11"/>
  <c r="R308" i="2" s="1"/>
  <c r="B447" i="13"/>
  <c r="B1288" i="14"/>
  <c r="B1069" i="5"/>
  <c r="B1599" i="10"/>
  <c r="B3394" i="7"/>
  <c r="B305" i="11"/>
  <c r="R392" i="2" s="1"/>
  <c r="B1626" i="13"/>
  <c r="B2265" i="11"/>
  <c r="B1483" i="7"/>
  <c r="S323" i="2" s="1"/>
  <c r="B656" i="10"/>
  <c r="B865" i="14"/>
  <c r="B2263" i="11"/>
  <c r="B3264" i="7"/>
  <c r="B2066" i="7"/>
  <c r="B805" i="11"/>
  <c r="B2219" i="7"/>
  <c r="B2286" i="11"/>
  <c r="B1582" i="11"/>
  <c r="B2246" i="5"/>
  <c r="B1091" i="11"/>
  <c r="B917" i="10"/>
  <c r="B692" i="10"/>
  <c r="B1927" i="14"/>
  <c r="B2002" i="7"/>
  <c r="B777" i="14"/>
  <c r="B1448" i="5"/>
  <c r="B776" i="11"/>
  <c r="B2312" i="7"/>
  <c r="B835" i="10"/>
  <c r="B2065" i="10"/>
  <c r="B1733" i="5"/>
  <c r="B1902" i="7"/>
  <c r="B19" i="11"/>
  <c r="R106" i="2" s="1"/>
  <c r="B977" i="10"/>
  <c r="B1019" i="5"/>
  <c r="B739" i="10"/>
  <c r="B1030" i="14"/>
  <c r="B1206" i="5"/>
  <c r="B1042" i="10"/>
  <c r="B2572" i="7"/>
  <c r="B1625" i="11"/>
  <c r="B2035" i="5"/>
  <c r="B802" i="13"/>
  <c r="B3204" i="7"/>
  <c r="B334" i="11"/>
  <c r="R421" i="2" s="1"/>
  <c r="B984" i="5"/>
  <c r="B2331" i="11"/>
  <c r="B3338" i="7"/>
  <c r="B1641" i="7"/>
  <c r="S481" i="2" s="1"/>
  <c r="B294" i="5"/>
  <c r="B2099" i="11"/>
  <c r="B1753" i="5"/>
  <c r="B329" i="5"/>
  <c r="B593" i="5"/>
  <c r="U183" i="2" s="1"/>
  <c r="B1955" i="5"/>
  <c r="B3211" i="7"/>
  <c r="B854" i="13"/>
  <c r="B1419" i="11"/>
  <c r="B447" i="14"/>
  <c r="B1130" i="11"/>
  <c r="B2402" i="7"/>
  <c r="B203" i="13"/>
  <c r="P290" i="2" s="1"/>
  <c r="B488" i="13"/>
  <c r="B140" i="5"/>
  <c r="B2162" i="11"/>
  <c r="B2231" i="10"/>
  <c r="B1208" i="10"/>
  <c r="B363" i="10"/>
  <c r="Q450" i="2" s="1"/>
  <c r="B90" i="7"/>
  <c r="B114" i="13"/>
  <c r="P201" i="2" s="1"/>
  <c r="B20" i="7"/>
  <c r="B469" i="7"/>
  <c r="B810" i="14"/>
  <c r="B2099" i="10"/>
  <c r="B2140" i="7"/>
  <c r="B610" i="10"/>
  <c r="B1146" i="14"/>
  <c r="B1253" i="11"/>
  <c r="B2300" i="11"/>
  <c r="B894" i="5"/>
  <c r="U484" i="2" s="1"/>
  <c r="B512" i="14"/>
  <c r="B419" i="14"/>
  <c r="T506" i="2" s="1"/>
  <c r="B802" i="14"/>
  <c r="B455" i="7"/>
  <c r="B427" i="5"/>
  <c r="B1327" i="11"/>
  <c r="B3016" i="7"/>
  <c r="B1311" i="11"/>
  <c r="B1665" i="7"/>
  <c r="S505" i="2" s="1"/>
  <c r="B1384" i="14"/>
  <c r="B245" i="14"/>
  <c r="T332" i="2" s="1"/>
  <c r="B1832" i="5"/>
  <c r="B1968" i="5"/>
  <c r="B1925" i="14"/>
  <c r="B3351" i="7"/>
  <c r="B1529" i="11"/>
  <c r="B94" i="14"/>
  <c r="T181" i="2" s="1"/>
  <c r="B580" i="5"/>
  <c r="U170" i="2" s="1"/>
  <c r="B711" i="14"/>
  <c r="B1046" i="5"/>
  <c r="B969" i="5"/>
  <c r="B1745" i="10"/>
  <c r="B2062" i="7"/>
  <c r="B1764" i="11"/>
  <c r="B1026" i="5"/>
  <c r="B1765" i="14"/>
  <c r="B481" i="7"/>
  <c r="B503" i="10"/>
  <c r="B338" i="10"/>
  <c r="Q425" i="2" s="1"/>
  <c r="B646" i="14"/>
  <c r="B176" i="5"/>
  <c r="B1628" i="11"/>
  <c r="B1050" i="11"/>
  <c r="B1175" i="14"/>
  <c r="B1534" i="13"/>
  <c r="B439" i="7"/>
  <c r="B194" i="13"/>
  <c r="P281" i="2" s="1"/>
  <c r="B554" i="11"/>
  <c r="B1501" i="10"/>
  <c r="B1892" i="7"/>
  <c r="B2351" i="10"/>
  <c r="B2208" i="10"/>
  <c r="B1140" i="14"/>
  <c r="B1902" i="5"/>
  <c r="B814" i="13"/>
  <c r="B1463" i="7"/>
  <c r="S303" i="2" s="1"/>
  <c r="B2294" i="10"/>
  <c r="B1586" i="7"/>
  <c r="S426" i="2" s="1"/>
  <c r="B1965" i="7"/>
  <c r="B2665" i="7"/>
  <c r="B1441" i="14"/>
  <c r="B1076" i="13"/>
  <c r="B1788" i="13"/>
  <c r="B236" i="10"/>
  <c r="Q323" i="2" s="1"/>
  <c r="B990" i="14"/>
  <c r="B2303" i="10"/>
  <c r="B1325" i="11"/>
  <c r="B1666" i="10"/>
  <c r="B912" i="11"/>
  <c r="B1396" i="14"/>
  <c r="B1936" i="10"/>
  <c r="B1613" i="14"/>
  <c r="B1800" i="5"/>
  <c r="B1792" i="13"/>
  <c r="B154" i="5"/>
  <c r="B647" i="10"/>
  <c r="B2877" i="7"/>
  <c r="B2118" i="5"/>
  <c r="B628" i="10"/>
  <c r="B1210" i="11"/>
  <c r="B1012" i="11"/>
  <c r="B760" i="11"/>
  <c r="B56" i="10"/>
  <c r="Q143" i="2" s="1"/>
  <c r="B297" i="11"/>
  <c r="R384" i="2" s="1"/>
  <c r="B1675" i="10"/>
  <c r="B1509" i="5"/>
  <c r="B1056" i="11"/>
  <c r="B804" i="13"/>
  <c r="B621" i="5"/>
  <c r="U211" i="2" s="1"/>
  <c r="B1611" i="5"/>
  <c r="B1870" i="5"/>
  <c r="B2484" i="7"/>
  <c r="B1528" i="14"/>
  <c r="B1521" i="11"/>
  <c r="B2304" i="10"/>
  <c r="B240" i="11"/>
  <c r="R327" i="2" s="1"/>
  <c r="B1355" i="5"/>
  <c r="B147" i="14"/>
  <c r="T234" i="2" s="1"/>
  <c r="B1866" i="14"/>
  <c r="B1587" i="7"/>
  <c r="S427" i="2" s="1"/>
  <c r="B546" i="11"/>
  <c r="B2371" i="7"/>
  <c r="B1123" i="14"/>
  <c r="B1927" i="7"/>
  <c r="B1442" i="11"/>
  <c r="B212" i="7"/>
  <c r="B161" i="11"/>
  <c r="R248" i="2" s="1"/>
  <c r="B2217" i="7"/>
  <c r="B274" i="7"/>
  <c r="B1170" i="10"/>
  <c r="B1963" i="10"/>
  <c r="B1566" i="7"/>
  <c r="S406" i="2" s="1"/>
  <c r="B2708" i="7"/>
  <c r="B3159" i="7"/>
  <c r="B1135" i="5"/>
  <c r="B1347" i="11"/>
  <c r="B1955" i="10"/>
  <c r="B2343" i="11"/>
  <c r="B1871" i="5"/>
  <c r="B407" i="14"/>
  <c r="T494" i="2" s="1"/>
  <c r="B1643" i="5"/>
  <c r="B124" i="5"/>
  <c r="B309" i="7"/>
  <c r="B1586" i="14"/>
  <c r="B801" i="5"/>
  <c r="U391" i="2" s="1"/>
  <c r="B1624" i="11"/>
  <c r="B1643" i="13"/>
  <c r="B1752" i="14"/>
  <c r="B1446" i="5"/>
  <c r="B1583" i="13"/>
  <c r="B774" i="10"/>
  <c r="B1683" i="13"/>
  <c r="B1362" i="10"/>
  <c r="B1580" i="7"/>
  <c r="S420" i="2" s="1"/>
  <c r="B766" i="11"/>
  <c r="B1411" i="10"/>
  <c r="B2153" i="7"/>
  <c r="B1111" i="14"/>
  <c r="B2001" i="11"/>
  <c r="B206" i="7"/>
  <c r="B2029" i="11"/>
  <c r="B1355" i="11"/>
  <c r="B162" i="14"/>
  <c r="T249" i="2" s="1"/>
  <c r="B462" i="5"/>
  <c r="B39" i="10"/>
  <c r="Q126" i="2" s="1"/>
  <c r="B1243" i="5"/>
  <c r="B333" i="11"/>
  <c r="R420" i="2" s="1"/>
  <c r="B1120" i="13"/>
  <c r="B1912" i="5"/>
  <c r="B2337" i="7"/>
  <c r="B1368" i="5"/>
  <c r="B67" i="11"/>
  <c r="R154" i="2" s="1"/>
  <c r="B260" i="11"/>
  <c r="R347" i="2" s="1"/>
  <c r="B602" i="5"/>
  <c r="U192" i="2" s="1"/>
  <c r="B2680" i="7"/>
  <c r="B207" i="10"/>
  <c r="Q294" i="2" s="1"/>
  <c r="B292" i="5"/>
  <c r="B1572" i="7"/>
  <c r="S412" i="2" s="1"/>
  <c r="B3251" i="7"/>
  <c r="B1992" i="7"/>
  <c r="B1413" i="5"/>
  <c r="B1970" i="11"/>
  <c r="B185" i="5"/>
  <c r="B442" i="14"/>
  <c r="B1344" i="5"/>
  <c r="B396" i="14"/>
  <c r="T483" i="2" s="1"/>
  <c r="B1328" i="10"/>
  <c r="B2003" i="5"/>
  <c r="B1649" i="11"/>
  <c r="B2364" i="10"/>
  <c r="B2443" i="7"/>
  <c r="B2030" i="5"/>
  <c r="B3268" i="7"/>
  <c r="B2018" i="11"/>
  <c r="B1914" i="7"/>
  <c r="B596" i="11"/>
  <c r="B147" i="5"/>
  <c r="B2100" i="11"/>
  <c r="B803" i="5"/>
  <c r="U393" i="2" s="1"/>
  <c r="B1450" i="10"/>
  <c r="B354" i="10"/>
  <c r="Q441" i="2" s="1"/>
  <c r="B524" i="14"/>
  <c r="B45" i="11"/>
  <c r="R132" i="2" s="1"/>
  <c r="B274" i="14"/>
  <c r="T361" i="2" s="1"/>
  <c r="B770" i="14"/>
  <c r="B51" i="7"/>
  <c r="B1014" i="5"/>
  <c r="B1398" i="5"/>
  <c r="B31" i="11"/>
  <c r="R118" i="2" s="1"/>
  <c r="B1830" i="10"/>
  <c r="B2376" i="11"/>
  <c r="B2260" i="7"/>
  <c r="B1975" i="5"/>
  <c r="B241" i="13"/>
  <c r="P328" i="2" s="1"/>
  <c r="B1283" i="11"/>
  <c r="B2865" i="7"/>
  <c r="B230" i="5"/>
  <c r="B400" i="5"/>
  <c r="B708" i="14"/>
  <c r="B1632" i="10"/>
  <c r="B1579" i="7"/>
  <c r="S419" i="2" s="1"/>
  <c r="B1769" i="5"/>
  <c r="B261" i="7"/>
  <c r="B269" i="7"/>
  <c r="B1538" i="11"/>
  <c r="B971" i="10"/>
  <c r="B391" i="7"/>
  <c r="B1863" i="10"/>
  <c r="B1908" i="10"/>
  <c r="B70" i="10"/>
  <c r="Q157" i="2" s="1"/>
  <c r="B883" i="5"/>
  <c r="U473" i="2" s="1"/>
  <c r="B3036" i="7"/>
  <c r="B1433" i="13"/>
  <c r="B1238" i="13"/>
  <c r="B2606" i="7"/>
  <c r="B1087" i="13"/>
  <c r="B1654" i="11"/>
  <c r="B1255" i="10"/>
  <c r="B1987" i="7"/>
  <c r="B284" i="14"/>
  <c r="T371" i="2" s="1"/>
  <c r="B1871" i="11"/>
  <c r="B1307" i="5"/>
  <c r="B520" i="11"/>
  <c r="B3374" i="7"/>
  <c r="B1964" i="5"/>
  <c r="B1818" i="10"/>
  <c r="B3272" i="7"/>
  <c r="B37" i="13"/>
  <c r="P124" i="2" s="1"/>
  <c r="B2076" i="11"/>
  <c r="B1073" i="11"/>
  <c r="B431" i="14"/>
  <c r="B2922" i="7"/>
  <c r="B2215" i="5"/>
  <c r="B1086" i="13"/>
  <c r="B1497" i="11"/>
  <c r="B1275" i="14"/>
  <c r="B2291" i="5"/>
  <c r="B1917" i="14"/>
  <c r="B92" i="14"/>
  <c r="T179" i="2" s="1"/>
  <c r="B1348" i="5"/>
  <c r="B2026" i="5"/>
  <c r="B2371" i="11"/>
  <c r="B145" i="5"/>
  <c r="B3496" i="7"/>
  <c r="B1369" i="7"/>
  <c r="S209" i="2" s="1"/>
  <c r="B844" i="10"/>
  <c r="B1860" i="5"/>
  <c r="B1593" i="11"/>
  <c r="B892" i="14"/>
  <c r="B1281" i="10"/>
  <c r="B234" i="13"/>
  <c r="P321" i="2" s="1"/>
  <c r="B2279" i="7"/>
  <c r="B302" i="11"/>
  <c r="R389" i="2" s="1"/>
  <c r="B865" i="10"/>
  <c r="B25" i="7"/>
  <c r="B2426" i="10"/>
  <c r="B1139" i="10"/>
  <c r="B973" i="5"/>
  <c r="B1811" i="5"/>
  <c r="B2236" i="10"/>
  <c r="B1291" i="14"/>
  <c r="B1921" i="14"/>
  <c r="B3141" i="7"/>
  <c r="B882" i="5"/>
  <c r="U472" i="2" s="1"/>
  <c r="B133" i="14"/>
  <c r="T220" i="2" s="1"/>
  <c r="B684" i="10"/>
  <c r="B438" i="5"/>
  <c r="B1843" i="10"/>
  <c r="B387" i="11"/>
  <c r="R474" i="2" s="1"/>
  <c r="B3364" i="7"/>
  <c r="B1798" i="11"/>
  <c r="B3353" i="7"/>
  <c r="B2731" i="7"/>
  <c r="B1282" i="13"/>
  <c r="B235" i="7"/>
  <c r="B1823" i="10"/>
  <c r="B1101" i="5"/>
  <c r="B3466" i="7"/>
  <c r="B448" i="7"/>
  <c r="B1207" i="5"/>
  <c r="B885" i="5"/>
  <c r="U475" i="2" s="1"/>
  <c r="B1606" i="7"/>
  <c r="S446" i="2" s="1"/>
  <c r="B881" i="5"/>
  <c r="U471" i="2" s="1"/>
  <c r="B3464" i="7"/>
  <c r="B1036" i="14"/>
  <c r="B172" i="5"/>
  <c r="B1225" i="14"/>
  <c r="B607" i="11"/>
  <c r="B2083" i="10"/>
  <c r="B472" i="14"/>
  <c r="B1401" i="5"/>
  <c r="B262" i="11"/>
  <c r="R349" i="2" s="1"/>
  <c r="B614" i="11"/>
  <c r="B748" i="11"/>
  <c r="B1523" i="14"/>
  <c r="B463" i="10"/>
  <c r="B1694" i="10"/>
  <c r="B1314" i="14"/>
  <c r="B912" i="5"/>
  <c r="U502" i="2" s="1"/>
  <c r="B647" i="14"/>
  <c r="B1760" i="13"/>
  <c r="B1372" i="5"/>
  <c r="B1561" i="13"/>
  <c r="B807" i="11"/>
  <c r="B2531" i="7"/>
  <c r="B1645" i="7"/>
  <c r="S485" i="2" s="1"/>
  <c r="B1840" i="7"/>
  <c r="B1762" i="11"/>
  <c r="B1321" i="13"/>
  <c r="B268" i="7"/>
  <c r="B1537" i="5"/>
  <c r="B1725" i="13"/>
  <c r="B370" i="10"/>
  <c r="Q457" i="2" s="1"/>
  <c r="B650" i="11"/>
  <c r="B557" i="10"/>
  <c r="B2435" i="11"/>
  <c r="B811" i="14"/>
  <c r="B648" i="13"/>
  <c r="B1273" i="11"/>
  <c r="B1248" i="10"/>
  <c r="B1377" i="14"/>
  <c r="B327" i="10"/>
  <c r="Q414" i="2" s="1"/>
  <c r="B2275" i="11"/>
  <c r="B2183" i="7"/>
  <c r="B336" i="5"/>
  <c r="B879" i="5"/>
  <c r="U469" i="2" s="1"/>
  <c r="B1456" i="14"/>
  <c r="B297" i="5"/>
  <c r="B3117" i="7"/>
  <c r="B2378" i="10"/>
  <c r="B1873" i="5"/>
  <c r="B1671" i="13"/>
  <c r="B765" i="10"/>
  <c r="B111" i="13"/>
  <c r="P198" i="2" s="1"/>
  <c r="B2129" i="11"/>
  <c r="B39" i="7"/>
  <c r="B1881" i="14"/>
  <c r="B1287" i="10"/>
  <c r="B2315" i="11"/>
  <c r="B1149" i="11"/>
  <c r="B3444" i="7"/>
  <c r="B112" i="13"/>
  <c r="P199" i="2" s="1"/>
  <c r="B1847" i="14"/>
  <c r="B1623" i="7"/>
  <c r="S463" i="2" s="1"/>
  <c r="B67" i="5"/>
  <c r="B467" i="5"/>
  <c r="B634" i="5"/>
  <c r="U224" i="2" s="1"/>
  <c r="B3035" i="7"/>
  <c r="B1522" i="11"/>
  <c r="B1738" i="11"/>
  <c r="B1023" i="11"/>
  <c r="B796" i="11"/>
  <c r="B413" i="5"/>
  <c r="B447" i="10"/>
  <c r="B1820" i="10"/>
  <c r="B156" i="13"/>
  <c r="P243" i="2" s="1"/>
  <c r="B371" i="11"/>
  <c r="R458" i="2" s="1"/>
  <c r="B1474" i="5"/>
  <c r="B1299" i="13"/>
  <c r="B463" i="7"/>
  <c r="B1734" i="11"/>
  <c r="B1583" i="11"/>
  <c r="B350" i="7"/>
  <c r="B1356" i="10"/>
  <c r="B955" i="10"/>
  <c r="B479" i="11"/>
  <c r="B1560" i="5"/>
  <c r="B492" i="14"/>
  <c r="B1782" i="11"/>
  <c r="B2436" i="7"/>
  <c r="B3102" i="7"/>
  <c r="B1374" i="14"/>
  <c r="B1972" i="14"/>
  <c r="B1016" i="14"/>
  <c r="B1860" i="7"/>
  <c r="B1726" i="13"/>
  <c r="B2983" i="7"/>
  <c r="B1537" i="13"/>
  <c r="B1516" i="10"/>
  <c r="B392" i="7"/>
  <c r="B408" i="7"/>
  <c r="B1894" i="11"/>
  <c r="B2166" i="10"/>
  <c r="B1606" i="13"/>
  <c r="B850" i="5"/>
  <c r="U440" i="2" s="1"/>
  <c r="B490" i="5"/>
  <c r="B1201" i="5"/>
  <c r="B1650" i="7"/>
  <c r="S490" i="2" s="1"/>
  <c r="B1647" i="14"/>
  <c r="B2217" i="10"/>
  <c r="B2095" i="10"/>
  <c r="B1905" i="5"/>
  <c r="B750" i="13"/>
  <c r="B483" i="7"/>
  <c r="B1844" i="10"/>
  <c r="B1219" i="14"/>
  <c r="B358" i="7"/>
  <c r="B2058" i="10"/>
  <c r="B1725" i="10"/>
  <c r="B1428" i="14"/>
  <c r="B1450" i="13"/>
  <c r="B1242" i="5"/>
  <c r="B300" i="14"/>
  <c r="T387" i="2" s="1"/>
  <c r="B2677" i="7"/>
  <c r="B20" i="14"/>
  <c r="D26" i="19" s="1"/>
  <c r="B464" i="11"/>
  <c r="B2401" i="11"/>
  <c r="B1943" i="11"/>
  <c r="B1849" i="14"/>
  <c r="B97" i="5"/>
  <c r="B130" i="11"/>
  <c r="R217" i="2" s="1"/>
  <c r="B222" i="7"/>
  <c r="B781" i="13"/>
  <c r="B1627" i="10"/>
  <c r="B1994" i="10"/>
  <c r="B1846" i="14"/>
  <c r="B1716" i="10"/>
  <c r="B1983" i="10"/>
  <c r="B4" i="7"/>
  <c r="D15" i="8" s="1"/>
  <c r="B1540" i="14"/>
  <c r="B19" i="13"/>
  <c r="P106" i="2" s="1"/>
  <c r="B1890" i="7"/>
  <c r="B1131" i="10"/>
  <c r="B1861" i="11"/>
  <c r="B325" i="7"/>
  <c r="B1138" i="10"/>
  <c r="B1223" i="10"/>
  <c r="B1011" i="13"/>
  <c r="B905" i="5"/>
  <c r="U495" i="2" s="1"/>
  <c r="B3143" i="7"/>
  <c r="B1934" i="10"/>
  <c r="B1369" i="10"/>
  <c r="B878" i="5"/>
  <c r="U468" i="2" s="1"/>
  <c r="B1251" i="10"/>
  <c r="B668" i="11"/>
  <c r="B1599" i="11"/>
  <c r="B1990" i="14"/>
  <c r="B97" i="7"/>
  <c r="B1388" i="11"/>
  <c r="B1285" i="7"/>
  <c r="B1225" i="13"/>
  <c r="B824" i="11"/>
  <c r="B801" i="14"/>
  <c r="B1510" i="11"/>
  <c r="B2349" i="7"/>
  <c r="B599" i="13"/>
  <c r="B1184" i="10"/>
  <c r="B2057" i="10"/>
  <c r="B1454" i="11"/>
  <c r="B1617" i="5"/>
  <c r="B1711" i="5"/>
  <c r="B1357" i="10"/>
  <c r="B2028" i="11"/>
  <c r="B2717" i="7"/>
  <c r="B393" i="7"/>
  <c r="B1347" i="10"/>
  <c r="B1060" i="5"/>
  <c r="B1671" i="10"/>
  <c r="B407" i="11"/>
  <c r="R494" i="2" s="1"/>
  <c r="B2655" i="7"/>
  <c r="B810" i="5"/>
  <c r="U400" i="2" s="1"/>
  <c r="B1207" i="11"/>
  <c r="B1664" i="10"/>
  <c r="B2266" i="10"/>
  <c r="B2200" i="11"/>
  <c r="B1109" i="10"/>
  <c r="B654" i="11"/>
  <c r="B3302" i="7"/>
  <c r="B1574" i="5"/>
  <c r="B488" i="5"/>
  <c r="B151" i="14"/>
  <c r="T238" i="2" s="1"/>
  <c r="B1331" i="14"/>
  <c r="B1816" i="11"/>
  <c r="B153" i="5"/>
  <c r="E245" i="2" s="1"/>
  <c r="I245" i="2" s="1"/>
  <c r="B1834" i="11"/>
  <c r="B1652" i="11"/>
  <c r="B1804" i="5"/>
  <c r="B522" i="13"/>
  <c r="B1658" i="10"/>
  <c r="B1333" i="10"/>
  <c r="B727" i="14"/>
  <c r="B1524" i="10"/>
  <c r="B1826" i="10"/>
  <c r="B1587" i="10"/>
  <c r="B1413" i="11"/>
  <c r="B2206" i="10"/>
  <c r="B1858" i="10"/>
  <c r="B1339" i="10"/>
  <c r="B2081" i="11"/>
  <c r="B375" i="7"/>
  <c r="B802" i="10"/>
  <c r="B1558" i="7"/>
  <c r="S398" i="2" s="1"/>
  <c r="B1536" i="11"/>
  <c r="B3459" i="7"/>
  <c r="B2494" i="7"/>
  <c r="B1757" i="14"/>
  <c r="B1328" i="14"/>
  <c r="B1850" i="11"/>
  <c r="B1805" i="10"/>
  <c r="B780" i="11"/>
  <c r="B3151" i="7"/>
  <c r="B1259" i="11"/>
  <c r="B1958" i="7"/>
  <c r="B1029" i="5"/>
  <c r="B1145" i="10"/>
  <c r="B1332" i="7"/>
  <c r="S172" i="2" s="1"/>
  <c r="B2440" i="11"/>
  <c r="B1604" i="14"/>
  <c r="B2326" i="10"/>
  <c r="B1500" i="13"/>
  <c r="B962" i="11"/>
  <c r="B2363" i="11"/>
  <c r="B1406" i="13"/>
  <c r="B2038" i="5"/>
  <c r="B2229" i="10"/>
  <c r="B252" i="7"/>
  <c r="B1578" i="13"/>
  <c r="B707" i="11"/>
  <c r="B2131" i="11"/>
  <c r="B889" i="10"/>
  <c r="B258" i="11"/>
  <c r="R345" i="2" s="1"/>
  <c r="B3230" i="7"/>
  <c r="B568" i="14"/>
  <c r="B1734" i="10"/>
  <c r="B564" i="10"/>
  <c r="B506" i="14"/>
  <c r="B918" i="14"/>
  <c r="B2647" i="7"/>
  <c r="B3324" i="7"/>
  <c r="B217" i="10"/>
  <c r="Q304" i="2" s="1"/>
  <c r="B1412" i="11"/>
  <c r="B1450" i="11"/>
  <c r="B411" i="11"/>
  <c r="R498" i="2" s="1"/>
  <c r="B3415" i="7"/>
  <c r="B521" i="11"/>
  <c r="B2283" i="7"/>
  <c r="B1367" i="14"/>
  <c r="B612" i="5"/>
  <c r="U202" i="2" s="1"/>
  <c r="B1273" i="7"/>
  <c r="B2152" i="7"/>
  <c r="B291" i="14"/>
  <c r="T378" i="2" s="1"/>
  <c r="B329" i="7"/>
  <c r="B2455" i="10"/>
  <c r="B1502" i="14"/>
  <c r="E337" i="2" s="1"/>
  <c r="I337" i="2" s="1"/>
  <c r="B29" i="5"/>
  <c r="B3072" i="7"/>
  <c r="B2137" i="7"/>
  <c r="B163" i="11"/>
  <c r="R250" i="2" s="1"/>
  <c r="B1959" i="10"/>
  <c r="B835" i="11"/>
  <c r="B725" i="14"/>
  <c r="B2622" i="7"/>
  <c r="B403" i="5"/>
  <c r="B1177" i="14"/>
  <c r="B2235" i="10"/>
  <c r="B1670" i="10"/>
  <c r="B2297" i="11"/>
  <c r="B119" i="13"/>
  <c r="P206" i="2" s="1"/>
  <c r="B140" i="10"/>
  <c r="Q227" i="2" s="1"/>
  <c r="B601" i="14"/>
  <c r="B1249" i="5"/>
  <c r="B909" i="14"/>
  <c r="B2366" i="11"/>
  <c r="B918" i="10"/>
  <c r="B1788" i="10"/>
  <c r="B2382" i="10"/>
  <c r="B623" i="14"/>
  <c r="B1889" i="11"/>
  <c r="B28" i="13"/>
  <c r="B826" i="5"/>
  <c r="U416" i="2" s="1"/>
  <c r="B80" i="11"/>
  <c r="R167" i="2" s="1"/>
  <c r="B304" i="5"/>
  <c r="B839" i="10"/>
  <c r="B1360" i="13"/>
  <c r="B1274" i="10"/>
  <c r="B745" i="11"/>
  <c r="B1960" i="7"/>
  <c r="B2188" i="7"/>
  <c r="B2118" i="11"/>
  <c r="B1044" i="10"/>
  <c r="B1588" i="14"/>
  <c r="B322" i="13"/>
  <c r="P409" i="2" s="1"/>
  <c r="B1395" i="13"/>
  <c r="B1875" i="11"/>
  <c r="B1950" i="5"/>
  <c r="B1620" i="10"/>
  <c r="B2115" i="10"/>
  <c r="B1290" i="10"/>
  <c r="B485" i="5"/>
  <c r="B3308" i="7"/>
  <c r="B1133" i="11"/>
  <c r="B1499" i="14"/>
  <c r="B603" i="13"/>
  <c r="B2336" i="10"/>
  <c r="B935" i="5"/>
  <c r="B1456" i="11"/>
  <c r="B1791" i="7"/>
  <c r="B1305" i="10"/>
  <c r="B2298" i="10"/>
  <c r="B2203" i="10"/>
  <c r="B642" i="5"/>
  <c r="U232" i="2" s="1"/>
  <c r="B1085" i="10"/>
  <c r="B884" i="13"/>
  <c r="B1120" i="5"/>
  <c r="B1933" i="5"/>
  <c r="B2734" i="7"/>
  <c r="B79" i="14"/>
  <c r="T166" i="2" s="1"/>
  <c r="B139" i="13"/>
  <c r="P226" i="2" s="1"/>
  <c r="B796" i="10"/>
  <c r="B2181" i="5"/>
  <c r="B1353" i="10"/>
  <c r="B1029" i="13"/>
  <c r="B124" i="14"/>
  <c r="T211" i="2" s="1"/>
  <c r="B1302" i="7"/>
  <c r="S142" i="2" s="1"/>
  <c r="B306" i="7"/>
  <c r="B1763" i="7"/>
  <c r="B1822" i="14"/>
  <c r="B227" i="5"/>
  <c r="B3052" i="7"/>
  <c r="B467" i="7"/>
  <c r="B2539" i="7"/>
  <c r="B1328" i="11"/>
  <c r="B227" i="14"/>
  <c r="T314" i="2" s="1"/>
  <c r="B1996" i="10"/>
  <c r="B2260" i="10"/>
  <c r="B1374" i="10"/>
  <c r="B2429" i="11"/>
  <c r="B1803" i="10"/>
  <c r="B137" i="7"/>
  <c r="B395" i="10"/>
  <c r="Q482" i="2" s="1"/>
  <c r="B1039" i="13"/>
  <c r="B1894" i="5"/>
  <c r="B1422" i="14"/>
  <c r="B2545" i="7"/>
  <c r="B2384" i="7"/>
  <c r="B282" i="7"/>
  <c r="B1960" i="10"/>
  <c r="B1845" i="11"/>
  <c r="B2498" i="7"/>
  <c r="B970" i="5"/>
  <c r="B109" i="10"/>
  <c r="Q196" i="2" s="1"/>
  <c r="B217" i="13"/>
  <c r="P304" i="2" s="1"/>
  <c r="B2036" i="10"/>
  <c r="B2577" i="7"/>
  <c r="B1973" i="7"/>
  <c r="B1186" i="11"/>
  <c r="B3354" i="7"/>
  <c r="B1818" i="11"/>
  <c r="B1075" i="11"/>
  <c r="B2039" i="5"/>
  <c r="B1154" i="10"/>
  <c r="B48" i="14"/>
  <c r="T135" i="2" s="1"/>
  <c r="B974" i="10"/>
  <c r="B1529" i="5"/>
  <c r="B3003" i="7"/>
  <c r="B1203" i="10"/>
  <c r="B2196" i="11"/>
  <c r="B1661" i="5"/>
  <c r="B2052" i="10"/>
  <c r="B2080" i="11"/>
  <c r="B804" i="11"/>
  <c r="B305" i="7"/>
  <c r="B340" i="5"/>
  <c r="B2177" i="11"/>
  <c r="B1867" i="7"/>
  <c r="B1966" i="5"/>
  <c r="B1920" i="10"/>
  <c r="B1241" i="5"/>
  <c r="B87" i="7"/>
  <c r="B1552" i="13"/>
  <c r="B1179" i="5"/>
  <c r="B958" i="10"/>
  <c r="B1344" i="13"/>
  <c r="B1016" i="11"/>
  <c r="B1259" i="7"/>
  <c r="B2000" i="10"/>
  <c r="B526" i="10"/>
  <c r="B208" i="11"/>
  <c r="R295" i="2" s="1"/>
  <c r="B3167" i="7"/>
  <c r="B1194" i="5"/>
  <c r="B1332" i="5"/>
  <c r="B152" i="10"/>
  <c r="Q239" i="2" s="1"/>
  <c r="B849" i="13"/>
  <c r="B1039" i="14"/>
  <c r="B2024" i="7"/>
  <c r="B1441" i="10"/>
  <c r="B2151" i="11"/>
  <c r="B1638" i="5"/>
  <c r="B1489" i="14"/>
  <c r="B1389" i="14"/>
  <c r="B2324" i="10"/>
  <c r="B3449" i="7"/>
  <c r="B902" i="14"/>
  <c r="B961" i="5"/>
  <c r="B1705" i="14"/>
  <c r="B911" i="10"/>
  <c r="B2290" i="11"/>
  <c r="B998" i="11"/>
  <c r="B395" i="11"/>
  <c r="R482" i="2" s="1"/>
  <c r="B431" i="7"/>
  <c r="B1543" i="14"/>
  <c r="E134" i="2" s="1"/>
  <c r="I134" i="2" s="1"/>
  <c r="B1270" i="13"/>
  <c r="B1494" i="10"/>
  <c r="B1245" i="11"/>
  <c r="B1776" i="10"/>
  <c r="B1836" i="5"/>
  <c r="B3387" i="7"/>
  <c r="B446" i="11"/>
  <c r="B3298" i="7"/>
  <c r="B492" i="11"/>
  <c r="B2899" i="7"/>
  <c r="B971" i="11"/>
  <c r="B425" i="14"/>
  <c r="B2160" i="11"/>
  <c r="B2366" i="7"/>
  <c r="B1803" i="14"/>
  <c r="B2046" i="11"/>
  <c r="B96" i="10"/>
  <c r="Q183" i="2" s="1"/>
  <c r="B511" i="10"/>
  <c r="B403" i="10"/>
  <c r="Q490" i="2" s="1"/>
  <c r="B619" i="14"/>
  <c r="B1811" i="11"/>
  <c r="B1607" i="10"/>
  <c r="B1464" i="5"/>
  <c r="B696" i="5"/>
  <c r="U286" i="2" s="1"/>
  <c r="B614" i="13"/>
  <c r="B2033" i="7"/>
  <c r="B1816" i="10"/>
  <c r="B2421" i="7"/>
  <c r="B109" i="14"/>
  <c r="T196" i="2" s="1"/>
  <c r="B2086" i="11"/>
  <c r="B1077" i="10"/>
  <c r="B2038" i="11"/>
  <c r="B1213" i="14"/>
  <c r="B1097" i="14"/>
  <c r="B1816" i="5"/>
  <c r="B2991" i="7"/>
  <c r="B1071" i="10"/>
  <c r="B2039" i="11"/>
  <c r="B2591" i="7"/>
  <c r="B584" i="10"/>
  <c r="B1436" i="11"/>
  <c r="B193" i="10"/>
  <c r="Q280" i="2" s="1"/>
  <c r="B1813" i="14"/>
  <c r="B925" i="11"/>
  <c r="B911" i="11"/>
  <c r="B601" i="11"/>
  <c r="B1251" i="5"/>
  <c r="B876" i="11"/>
  <c r="B331" i="11"/>
  <c r="R418" i="2" s="1"/>
  <c r="B863" i="5"/>
  <c r="U453" i="2" s="1"/>
  <c r="B1272" i="11"/>
  <c r="B2038" i="10"/>
  <c r="B181" i="13"/>
  <c r="P268" i="2" s="1"/>
  <c r="B1349" i="7"/>
  <c r="S189" i="2" s="1"/>
  <c r="B591" i="10"/>
  <c r="B2228" i="7"/>
  <c r="B764" i="5"/>
  <c r="U354" i="2" s="1"/>
  <c r="B80" i="13"/>
  <c r="P167" i="2" s="1"/>
  <c r="B43" i="14"/>
  <c r="T130" i="2" s="1"/>
  <c r="B2390" i="10"/>
  <c r="B2013" i="5"/>
  <c r="B1918" i="11"/>
  <c r="B1532" i="14"/>
  <c r="B1243" i="14"/>
  <c r="B498" i="7"/>
  <c r="B1511" i="14"/>
  <c r="J3" i="8" s="1"/>
  <c r="K3" i="8" s="1"/>
  <c r="B1561" i="7"/>
  <c r="S401" i="2" s="1"/>
  <c r="B261" i="14"/>
  <c r="T348" i="2" s="1"/>
  <c r="B1628" i="14"/>
  <c r="B820" i="11"/>
  <c r="B1317" i="13"/>
  <c r="B589" i="10"/>
  <c r="B293" i="14"/>
  <c r="T380" i="2" s="1"/>
  <c r="B867" i="14"/>
  <c r="B995" i="5"/>
  <c r="B53" i="10"/>
  <c r="Q140" i="2" s="1"/>
  <c r="B1882" i="11"/>
  <c r="B1209" i="10"/>
  <c r="B2959" i="7"/>
  <c r="B1351" i="10"/>
  <c r="B1896" i="11"/>
  <c r="B1313" i="11"/>
  <c r="B1803" i="11"/>
  <c r="B2260" i="5"/>
  <c r="B2702" i="7"/>
  <c r="B1286" i="14"/>
  <c r="B1692" i="11"/>
  <c r="B383" i="11"/>
  <c r="R470" i="2" s="1"/>
  <c r="B1965" i="11"/>
  <c r="B973" i="10"/>
  <c r="B1625" i="5"/>
  <c r="B54" i="7"/>
  <c r="B2732" i="7"/>
  <c r="B160" i="7"/>
  <c r="B884" i="11"/>
  <c r="B1359" i="13"/>
  <c r="B2014" i="10"/>
  <c r="B117" i="5"/>
  <c r="E209" i="2" s="1"/>
  <c r="I209" i="2" s="1"/>
  <c r="B1351" i="5"/>
  <c r="B1711" i="11"/>
  <c r="B35" i="14"/>
  <c r="T122" i="2" s="1"/>
  <c r="B1002" i="13"/>
  <c r="B640" i="11"/>
  <c r="B1600" i="13"/>
  <c r="B1647" i="10"/>
  <c r="B243" i="14"/>
  <c r="T330" i="2" s="1"/>
  <c r="B2278" i="10"/>
  <c r="B517" i="10"/>
  <c r="B1205" i="14"/>
  <c r="B2392" i="7"/>
  <c r="B114" i="10"/>
  <c r="Q201" i="2" s="1"/>
  <c r="B1322" i="11"/>
  <c r="B1762" i="13"/>
  <c r="B2095" i="7"/>
  <c r="B1514" i="14"/>
  <c r="J12" i="8" s="1"/>
  <c r="B235" i="13"/>
  <c r="P322" i="2" s="1"/>
  <c r="B978" i="13"/>
  <c r="B1632" i="5"/>
  <c r="B2726" i="7"/>
  <c r="B1399" i="10"/>
  <c r="B1383" i="10"/>
  <c r="B2234" i="11"/>
  <c r="B2802" i="7"/>
  <c r="B3137" i="7"/>
  <c r="B1895" i="14"/>
  <c r="B2659" i="7"/>
  <c r="B745" i="14"/>
  <c r="B1182" i="5"/>
  <c r="B1781" i="10"/>
  <c r="B293" i="5"/>
  <c r="B1837" i="5"/>
  <c r="B290" i="13"/>
  <c r="P377" i="2" s="1"/>
  <c r="B1277" i="7"/>
  <c r="B725" i="13"/>
  <c r="B781" i="5"/>
  <c r="U371" i="2" s="1"/>
  <c r="B1121" i="11"/>
  <c r="B1583" i="7"/>
  <c r="S423" i="2" s="1"/>
  <c r="B1156" i="5"/>
  <c r="B330" i="5"/>
  <c r="B3422" i="7"/>
  <c r="B459" i="11"/>
  <c r="B2926" i="7"/>
  <c r="B22" i="13"/>
  <c r="B218" i="7"/>
  <c r="B1217" i="14"/>
  <c r="B2085" i="10"/>
  <c r="B2775" i="7"/>
  <c r="B2452" i="10"/>
  <c r="B729" i="11"/>
  <c r="B1346" i="7"/>
  <c r="S186" i="2" s="1"/>
  <c r="B2168" i="10"/>
  <c r="B1381" i="11"/>
  <c r="B655" i="13"/>
  <c r="B867" i="10"/>
  <c r="B1458" i="13"/>
  <c r="B1957" i="5"/>
  <c r="B1902" i="11"/>
  <c r="B1937" i="10"/>
  <c r="B1614" i="7"/>
  <c r="S454" i="2" s="1"/>
  <c r="B2436" i="11"/>
  <c r="B1556" i="11"/>
  <c r="B932" i="13"/>
  <c r="B713" i="11"/>
  <c r="B1110" i="13"/>
  <c r="B950" i="10"/>
  <c r="B560" i="5"/>
  <c r="U150" i="2" s="1"/>
  <c r="B579" i="11"/>
  <c r="B1575" i="11"/>
  <c r="B2657" i="7"/>
  <c r="B1834" i="7"/>
  <c r="B3470" i="7"/>
  <c r="B2307" i="7"/>
  <c r="B3127" i="7"/>
  <c r="B109" i="13"/>
  <c r="P196" i="2" s="1"/>
  <c r="B952" i="5"/>
  <c r="B689" i="5"/>
  <c r="U279" i="2" s="1"/>
  <c r="B1783" i="11"/>
  <c r="B1719" i="5"/>
  <c r="B2411" i="7"/>
  <c r="B1431" i="10"/>
  <c r="B2243" i="10"/>
  <c r="B462" i="11"/>
  <c r="B1917" i="10"/>
  <c r="B500" i="11"/>
  <c r="B1129" i="13"/>
  <c r="B166" i="11"/>
  <c r="R253" i="2" s="1"/>
  <c r="B432" i="10"/>
  <c r="B3061" i="7"/>
  <c r="B1457" i="10"/>
  <c r="B1640" i="7"/>
  <c r="S480" i="2" s="1"/>
  <c r="B266" i="14"/>
  <c r="T353" i="2" s="1"/>
  <c r="B49" i="10"/>
  <c r="Q136" i="2" s="1"/>
  <c r="B1525" i="5"/>
  <c r="B3463" i="7"/>
  <c r="B1926" i="11"/>
  <c r="B123" i="7"/>
  <c r="B291" i="7"/>
  <c r="B1231" i="5"/>
  <c r="B1097" i="11"/>
  <c r="B2487" i="7"/>
  <c r="B1512" i="7"/>
  <c r="S352" i="2" s="1"/>
  <c r="B1358" i="5"/>
  <c r="B796" i="14"/>
  <c r="B2222" i="11"/>
  <c r="B1359" i="11"/>
  <c r="B2434" i="11"/>
  <c r="B66" i="11"/>
  <c r="R153" i="2" s="1"/>
  <c r="B1303" i="11"/>
  <c r="B218" i="5"/>
  <c r="B1375" i="5"/>
  <c r="B315" i="13"/>
  <c r="P402" i="2" s="1"/>
  <c r="B1188" i="10"/>
  <c r="B1374" i="13"/>
  <c r="B112" i="10"/>
  <c r="Q199" i="2" s="1"/>
  <c r="B1591" i="5"/>
  <c r="B53" i="7"/>
  <c r="B3357" i="7"/>
  <c r="B736" i="11"/>
  <c r="B981" i="11"/>
  <c r="B2978" i="7"/>
  <c r="B1258" i="11"/>
  <c r="B379" i="7"/>
  <c r="B1303" i="13"/>
  <c r="B1910" i="11"/>
  <c r="B166" i="13"/>
  <c r="P253" i="2" s="1"/>
  <c r="B89" i="11"/>
  <c r="R176" i="2" s="1"/>
  <c r="B665" i="10"/>
  <c r="B972" i="10"/>
  <c r="B722" i="14"/>
  <c r="B146" i="5"/>
  <c r="B179" i="11"/>
  <c r="R266" i="2" s="1"/>
  <c r="B1784" i="5"/>
  <c r="B97" i="13"/>
  <c r="P184" i="2" s="1"/>
  <c r="B500" i="14"/>
  <c r="B1342" i="7"/>
  <c r="S182" i="2" s="1"/>
  <c r="B2509" i="7"/>
  <c r="B2319" i="10"/>
  <c r="B383" i="5"/>
  <c r="B979" i="5"/>
  <c r="B102" i="14"/>
  <c r="T189" i="2" s="1"/>
  <c r="B816" i="14"/>
  <c r="B1925" i="11"/>
  <c r="B1080" i="11"/>
  <c r="B986" i="5"/>
  <c r="B1776" i="7"/>
  <c r="B561" i="11"/>
  <c r="B1404" i="7"/>
  <c r="S244" i="2" s="1"/>
  <c r="B737" i="11"/>
  <c r="B2131" i="5"/>
  <c r="B2344" i="7"/>
  <c r="B2128" i="7"/>
  <c r="B1773" i="7"/>
  <c r="B2053" i="11"/>
  <c r="B1760" i="10"/>
  <c r="B862" i="5"/>
  <c r="U452" i="2" s="1"/>
  <c r="B54" i="11"/>
  <c r="R141" i="2" s="1"/>
  <c r="B2058" i="7"/>
  <c r="B155" i="5"/>
  <c r="B1208" i="11"/>
  <c r="B789" i="11"/>
  <c r="B945" i="5"/>
  <c r="B1817" i="11"/>
  <c r="B2384" i="11"/>
  <c r="B3438" i="7"/>
  <c r="B3423" i="7"/>
  <c r="B416" i="7"/>
  <c r="B713" i="14"/>
  <c r="B886" i="10"/>
  <c r="B1598" i="7"/>
  <c r="S438" i="2" s="1"/>
  <c r="B2025" i="10"/>
  <c r="B2132" i="10"/>
  <c r="B1761" i="11"/>
  <c r="B749" i="13"/>
  <c r="B1316" i="11"/>
  <c r="B615" i="10"/>
  <c r="B532" i="11"/>
  <c r="B2090" i="5"/>
  <c r="B437" i="10"/>
  <c r="B145" i="11"/>
  <c r="R232" i="2" s="1"/>
  <c r="B1918" i="10"/>
  <c r="B1401" i="11"/>
  <c r="B1129" i="11"/>
  <c r="B551" i="10"/>
  <c r="B898" i="11"/>
  <c r="B2339" i="7"/>
  <c r="B1505" i="14"/>
  <c r="B2034" i="7"/>
  <c r="B1177" i="5"/>
  <c r="B359" i="14"/>
  <c r="T446" i="2" s="1"/>
  <c r="B2470" i="7"/>
  <c r="B616" i="5"/>
  <c r="U206" i="2" s="1"/>
  <c r="B598" i="10"/>
  <c r="B1382" i="10"/>
  <c r="B103" i="14"/>
  <c r="T190" i="2" s="1"/>
  <c r="B2280" i="7"/>
  <c r="B3282" i="7"/>
  <c r="B1229" i="5"/>
  <c r="B2649" i="7"/>
  <c r="B674" i="14"/>
  <c r="B182" i="5"/>
  <c r="B1900" i="11"/>
  <c r="B961" i="11"/>
  <c r="B1827" i="7"/>
  <c r="B1364" i="7"/>
  <c r="S204" i="2" s="1"/>
  <c r="B121" i="14"/>
  <c r="T208" i="2" s="1"/>
  <c r="B270" i="11"/>
  <c r="R357" i="2" s="1"/>
  <c r="B19" i="5"/>
  <c r="B575" i="10"/>
  <c r="B454" i="11"/>
  <c r="B1491" i="10"/>
  <c r="B1490" i="11"/>
  <c r="B2447" i="7"/>
  <c r="B2013" i="10"/>
  <c r="B3331" i="7"/>
  <c r="B747" i="14"/>
  <c r="B540" i="10"/>
  <c r="B987" i="13"/>
  <c r="B1825" i="14"/>
  <c r="B701" i="11"/>
  <c r="B188" i="14"/>
  <c r="T275" i="2" s="1"/>
  <c r="B2813" i="7"/>
  <c r="B163" i="10"/>
  <c r="Q250" i="2" s="1"/>
  <c r="N250" i="2" s="1"/>
  <c r="BJ7" i="9" s="1"/>
  <c r="BH66" i="2" s="1"/>
  <c r="B103" i="7"/>
  <c r="B197" i="13"/>
  <c r="P284" i="2" s="1"/>
  <c r="B1086" i="5"/>
  <c r="B2162" i="7"/>
  <c r="B2264" i="10"/>
  <c r="B2456" i="10"/>
  <c r="B845" i="14"/>
  <c r="B155" i="14"/>
  <c r="T242" i="2" s="1"/>
  <c r="B2432" i="10"/>
  <c r="B1042" i="13"/>
  <c r="B86" i="13"/>
  <c r="P173" i="2" s="1"/>
  <c r="B3356" i="7"/>
  <c r="B1717" i="13"/>
  <c r="B1320" i="7"/>
  <c r="S160" i="2" s="1"/>
  <c r="B443" i="13"/>
  <c r="B1523" i="5"/>
  <c r="B2437" i="11"/>
  <c r="B1736" i="10"/>
  <c r="B609" i="11"/>
  <c r="B591" i="11"/>
  <c r="B2156" i="10"/>
  <c r="B61" i="14"/>
  <c r="T148" i="2" s="1"/>
  <c r="B984" i="10"/>
  <c r="B73" i="5"/>
  <c r="B2413" i="10"/>
  <c r="B1704" i="13"/>
  <c r="B2236" i="5"/>
  <c r="B2987" i="7"/>
  <c r="B1573" i="14"/>
  <c r="B681" i="13"/>
  <c r="B3200" i="7"/>
  <c r="B1993" i="7"/>
  <c r="B1694" i="14"/>
  <c r="B3348" i="7"/>
  <c r="B1386" i="13"/>
  <c r="B449" i="7"/>
  <c r="B1620" i="5"/>
  <c r="B859" i="10"/>
  <c r="B1240" i="5"/>
  <c r="B2052" i="5"/>
  <c r="B1843" i="5"/>
  <c r="B1371" i="10"/>
  <c r="B289" i="13"/>
  <c r="P376" i="2" s="1"/>
  <c r="B1655" i="11"/>
  <c r="B208" i="7"/>
  <c r="B156" i="5"/>
  <c r="B3328" i="7"/>
  <c r="B364" i="14"/>
  <c r="T451" i="2" s="1"/>
  <c r="B1025" i="11"/>
  <c r="B1801" i="11"/>
  <c r="B618" i="14"/>
  <c r="B1145" i="5"/>
  <c r="B180" i="7"/>
  <c r="B848" i="11"/>
  <c r="B1008" i="10"/>
  <c r="B668" i="10"/>
  <c r="B1186" i="13"/>
  <c r="B1267" i="10"/>
  <c r="B1581" i="13"/>
  <c r="B1072" i="14"/>
  <c r="B690" i="13"/>
  <c r="B345" i="11"/>
  <c r="R432" i="2" s="1"/>
  <c r="B1972" i="7"/>
  <c r="B2257" i="11"/>
  <c r="B516" i="5"/>
  <c r="U106" i="2" s="1"/>
  <c r="B2128" i="10"/>
  <c r="B1288" i="10"/>
  <c r="B1739" i="5"/>
  <c r="B86" i="10"/>
  <c r="Q173" i="2" s="1"/>
  <c r="B2370" i="7"/>
  <c r="B172" i="10"/>
  <c r="Q259" i="2" s="1"/>
  <c r="B1910" i="10"/>
  <c r="B1615" i="7"/>
  <c r="S455" i="2" s="1"/>
  <c r="B1980" i="10"/>
  <c r="B2076" i="5"/>
  <c r="B1704" i="10"/>
  <c r="B1580" i="14"/>
  <c r="B1837" i="7"/>
  <c r="B571" i="10"/>
  <c r="B1610" i="14"/>
  <c r="B2162" i="10"/>
  <c r="B957" i="11"/>
  <c r="B1795" i="5"/>
  <c r="B2227" i="11"/>
  <c r="B1891" i="14"/>
  <c r="B1160" i="13"/>
  <c r="B1193" i="11"/>
  <c r="B1819" i="14"/>
  <c r="B857" i="13"/>
  <c r="B965" i="14"/>
  <c r="B107" i="5"/>
  <c r="B2627" i="7"/>
  <c r="B2176" i="7"/>
  <c r="B746" i="14"/>
  <c r="B650" i="10"/>
  <c r="B518" i="14"/>
  <c r="B1921" i="5"/>
  <c r="B1454" i="5"/>
  <c r="B1685" i="11"/>
  <c r="B1696" i="7"/>
  <c r="B1648" i="11"/>
  <c r="B782" i="5"/>
  <c r="U372" i="2" s="1"/>
  <c r="B1705" i="10"/>
  <c r="B531" i="5"/>
  <c r="B3184" i="7"/>
  <c r="B59" i="13"/>
  <c r="P146" i="2" s="1"/>
  <c r="B1665" i="13"/>
  <c r="B1134" i="10"/>
  <c r="B1103" i="14"/>
  <c r="B34" i="14"/>
  <c r="B1670" i="14"/>
  <c r="B328" i="5"/>
  <c r="B144" i="14"/>
  <c r="T231" i="2" s="1"/>
  <c r="B997" i="10"/>
  <c r="B1251" i="7"/>
  <c r="B2857" i="7"/>
  <c r="B489" i="7"/>
  <c r="B1332" i="10"/>
  <c r="B1483" i="10"/>
  <c r="B380" i="11"/>
  <c r="R467" i="2" s="1"/>
  <c r="B2394" i="10"/>
  <c r="B1887" i="5"/>
  <c r="B2033" i="5"/>
  <c r="B37" i="11"/>
  <c r="R124" i="2" s="1"/>
  <c r="B132" i="5"/>
  <c r="B2087" i="7"/>
  <c r="B849" i="11"/>
  <c r="B786" i="14"/>
  <c r="B1884" i="5"/>
  <c r="B507" i="10"/>
  <c r="B513" i="10"/>
  <c r="B1791" i="10"/>
  <c r="B311" i="11"/>
  <c r="R398" i="2" s="1"/>
  <c r="B2029" i="10"/>
  <c r="B924" i="10"/>
  <c r="B2251" i="11"/>
  <c r="B2075" i="11"/>
  <c r="B35" i="10"/>
  <c r="Q122" i="2" s="1"/>
  <c r="B2696" i="7"/>
  <c r="B1560" i="7"/>
  <c r="S400" i="2" s="1"/>
  <c r="B1013" i="11"/>
  <c r="B24" i="14"/>
  <c r="D32" i="19" s="1"/>
  <c r="B1937" i="11"/>
  <c r="B1340" i="5"/>
  <c r="B1520" i="11"/>
  <c r="B1869" i="14"/>
  <c r="B522" i="5"/>
  <c r="U112" i="2" s="1"/>
  <c r="B556" i="14"/>
  <c r="B1744" i="7"/>
  <c r="B249" i="14"/>
  <c r="T336" i="2" s="1"/>
  <c r="B1689" i="14"/>
  <c r="B2248" i="11"/>
  <c r="B523" i="5"/>
  <c r="B2683" i="7"/>
  <c r="B2361" i="10"/>
  <c r="B1127" i="11"/>
  <c r="B356" i="14"/>
  <c r="T443" i="2" s="1"/>
  <c r="B1759" i="7"/>
  <c r="B2529" i="7"/>
  <c r="B2305" i="11"/>
  <c r="B2380" i="7"/>
  <c r="B433" i="7"/>
  <c r="B334" i="5"/>
  <c r="B653" i="11"/>
  <c r="B524" i="10"/>
  <c r="B1962" i="10"/>
  <c r="B747" i="11"/>
  <c r="B2109" i="5"/>
  <c r="B1970" i="10"/>
  <c r="B1654" i="13"/>
  <c r="B115" i="10"/>
  <c r="Q202" i="2" s="1"/>
  <c r="B1326" i="11"/>
  <c r="B428" i="10"/>
  <c r="B1340" i="10"/>
  <c r="B1618" i="13"/>
  <c r="B1885" i="10"/>
  <c r="B1723" i="7"/>
  <c r="B1689" i="13"/>
  <c r="B1508" i="14"/>
  <c r="B1064" i="14"/>
  <c r="B87" i="14"/>
  <c r="T174" i="2" s="1"/>
  <c r="B1454" i="10"/>
  <c r="B3336" i="7"/>
  <c r="B98" i="13"/>
  <c r="P185" i="2" s="1"/>
  <c r="B1201" i="10"/>
  <c r="B2376" i="7"/>
  <c r="B781" i="14"/>
  <c r="B525" i="10"/>
  <c r="B168" i="10"/>
  <c r="Q255" i="2" s="1"/>
  <c r="B2163" i="7"/>
  <c r="B1316" i="13"/>
  <c r="B1861" i="10"/>
  <c r="B1010" i="10"/>
  <c r="B2199" i="7"/>
  <c r="B1255" i="13"/>
  <c r="B1013" i="10"/>
  <c r="B3267" i="7"/>
  <c r="B1751" i="5"/>
  <c r="B2438" i="10"/>
  <c r="B804" i="10"/>
  <c r="B1095" i="13"/>
  <c r="B79" i="11"/>
  <c r="R166" i="2" s="1"/>
  <c r="B484" i="11"/>
  <c r="B1478" i="5"/>
  <c r="B147" i="10"/>
  <c r="Q234" i="2" s="1"/>
  <c r="B484" i="7"/>
  <c r="B2035" i="7"/>
  <c r="B1778" i="10"/>
  <c r="B573" i="11"/>
  <c r="B1584" i="11"/>
  <c r="B1585" i="5"/>
  <c r="B2405" i="11"/>
  <c r="B612" i="14"/>
  <c r="B1522" i="7"/>
  <c r="S362" i="2" s="1"/>
  <c r="B991" i="10"/>
  <c r="B518" i="10"/>
  <c r="B1727" i="7"/>
  <c r="B803" i="10"/>
  <c r="B544" i="10"/>
  <c r="B1459" i="7"/>
  <c r="S299" i="2" s="1"/>
  <c r="B1709" i="13"/>
  <c r="B1204" i="14"/>
  <c r="B2104" i="7"/>
  <c r="B480" i="5"/>
  <c r="B829" i="13"/>
  <c r="B2469" i="7"/>
  <c r="B95" i="13"/>
  <c r="P182" i="2" s="1"/>
  <c r="B2260" i="11"/>
  <c r="B457" i="11"/>
  <c r="B1293" i="10"/>
  <c r="B363" i="5"/>
  <c r="B305" i="14"/>
  <c r="T392" i="2" s="1"/>
  <c r="B241" i="7"/>
  <c r="B2224" i="11"/>
  <c r="B701" i="5"/>
  <c r="U291" i="2" s="1"/>
  <c r="B1137" i="11"/>
  <c r="B1271" i="7"/>
  <c r="B54" i="5"/>
  <c r="B434" i="10"/>
  <c r="B3312" i="7"/>
  <c r="B1428" i="7"/>
  <c r="S268" i="2" s="1"/>
  <c r="B401" i="11"/>
  <c r="R488" i="2" s="1"/>
  <c r="B895" i="14"/>
  <c r="B2247" i="10"/>
  <c r="B588" i="10"/>
  <c r="B2093" i="11"/>
  <c r="B418" i="11"/>
  <c r="R505" i="2" s="1"/>
  <c r="B1514" i="11"/>
  <c r="B1841" i="14"/>
  <c r="B1668" i="11"/>
  <c r="B190" i="5"/>
  <c r="B1201" i="11"/>
  <c r="B1998" i="5"/>
  <c r="B49" i="13"/>
  <c r="P136" i="2" s="1"/>
  <c r="B953" i="13"/>
  <c r="B128" i="13"/>
  <c r="P215" i="2" s="1"/>
  <c r="B2185" i="11"/>
  <c r="B1189" i="10"/>
  <c r="B877" i="5"/>
  <c r="U467" i="2" s="1"/>
  <c r="B238" i="11"/>
  <c r="R325" i="2" s="1"/>
  <c r="B1272" i="5"/>
  <c r="B2160" i="7"/>
  <c r="B1235" i="11"/>
  <c r="B459" i="14"/>
  <c r="B1991" i="10"/>
  <c r="B84" i="13"/>
  <c r="P171" i="2" s="1"/>
  <c r="B1330" i="11"/>
  <c r="B2964" i="7"/>
  <c r="B808" i="11"/>
  <c r="B1140" i="10"/>
  <c r="B422" i="11"/>
  <c r="R509" i="2" s="1"/>
  <c r="B1712" i="14"/>
  <c r="B180" i="10"/>
  <c r="Q267" i="2" s="1"/>
  <c r="B3242" i="7"/>
  <c r="B2292" i="10"/>
  <c r="B376" i="5"/>
  <c r="B1164" i="5"/>
  <c r="B1991" i="14"/>
  <c r="B1761" i="13"/>
  <c r="B3275" i="7"/>
  <c r="B1964" i="11"/>
  <c r="B1967" i="5"/>
  <c r="B1179" i="14"/>
  <c r="B1252" i="13"/>
  <c r="B1392" i="11"/>
  <c r="B466" i="10"/>
  <c r="B2071" i="10"/>
  <c r="B2018" i="5"/>
  <c r="B1966" i="14"/>
  <c r="B1984" i="10"/>
  <c r="B1564" i="11"/>
  <c r="B52" i="5"/>
  <c r="B1366" i="5"/>
  <c r="B879" i="11"/>
  <c r="B1194" i="10"/>
  <c r="B2090" i="10"/>
  <c r="B1199" i="13"/>
  <c r="B3057" i="7"/>
  <c r="B1790" i="11"/>
  <c r="B1092" i="10"/>
  <c r="B2575" i="7"/>
  <c r="B306" i="10"/>
  <c r="Q393" i="2" s="1"/>
  <c r="B577" i="11"/>
  <c r="B1972" i="5"/>
  <c r="B956" i="14"/>
  <c r="B251" i="11"/>
  <c r="R338" i="2" s="1"/>
  <c r="B3165" i="7"/>
  <c r="B2123" i="10"/>
  <c r="B468" i="10"/>
  <c r="B1923" i="10"/>
  <c r="B1015" i="14"/>
  <c r="B1942" i="5"/>
  <c r="B754" i="13"/>
  <c r="B1444" i="10"/>
  <c r="B1736" i="7"/>
  <c r="B878" i="10"/>
  <c r="B809" i="11"/>
  <c r="B735" i="14"/>
  <c r="B2658" i="7"/>
  <c r="B2094" i="7"/>
  <c r="B183" i="7"/>
  <c r="B1968" i="10"/>
  <c r="B1674" i="5"/>
  <c r="B1623" i="14"/>
  <c r="B1973" i="11"/>
  <c r="B1407" i="11"/>
  <c r="B1631" i="14"/>
  <c r="B1461" i="11"/>
  <c r="B385" i="13"/>
  <c r="P472" i="2" s="1"/>
  <c r="B530" i="11"/>
  <c r="B1605" i="11"/>
  <c r="B2031" i="5"/>
  <c r="B982" i="11"/>
  <c r="B1703" i="11"/>
  <c r="B793" i="11"/>
  <c r="B1116" i="14"/>
  <c r="B1430" i="7"/>
  <c r="S270" i="2" s="1"/>
  <c r="B642" i="11"/>
  <c r="B1740" i="7"/>
  <c r="B726" i="10"/>
  <c r="B2026" i="7"/>
  <c r="B1455" i="14"/>
  <c r="B1396" i="5"/>
  <c r="B259" i="7"/>
  <c r="B2409" i="11"/>
  <c r="B587" i="10"/>
  <c r="B229" i="7"/>
  <c r="B121" i="5"/>
  <c r="B763" i="13"/>
  <c r="B1475" i="11"/>
  <c r="B1549" i="5"/>
  <c r="B2217" i="11"/>
  <c r="B1151" i="10"/>
  <c r="B1205" i="11"/>
  <c r="B1706" i="10"/>
  <c r="B436" i="10"/>
  <c r="B2141" i="10"/>
  <c r="B1755" i="13"/>
  <c r="B473" i="14"/>
  <c r="B1064" i="10"/>
  <c r="B6" i="10"/>
  <c r="B2953" i="7"/>
  <c r="B1925" i="10"/>
  <c r="B1855" i="14"/>
  <c r="B1750" i="13"/>
  <c r="B1021" i="13"/>
  <c r="B2240" i="5"/>
  <c r="B453" i="7"/>
  <c r="B442" i="11"/>
  <c r="B124" i="13"/>
  <c r="P211" i="2" s="1"/>
  <c r="B3430" i="7"/>
  <c r="B851" i="13"/>
  <c r="B1043" i="11"/>
  <c r="B861" i="5"/>
  <c r="U451" i="2" s="1"/>
  <c r="B2124" i="11"/>
  <c r="B848" i="13"/>
  <c r="B1045" i="14"/>
  <c r="B1587" i="13"/>
  <c r="B1614" i="13"/>
  <c r="B1374" i="11"/>
  <c r="B494" i="11"/>
  <c r="B1287" i="7"/>
  <c r="B2745" i="7"/>
  <c r="B1445" i="10"/>
  <c r="B2172" i="11"/>
  <c r="B24" i="11"/>
  <c r="B1363" i="5"/>
  <c r="B2121" i="7"/>
  <c r="B1522" i="5"/>
  <c r="B1575" i="10"/>
  <c r="B2111" i="7"/>
  <c r="B1851" i="7"/>
  <c r="B767" i="10"/>
  <c r="B1729" i="11"/>
  <c r="B1996" i="14"/>
  <c r="B381" i="7"/>
  <c r="B299" i="7"/>
  <c r="B154" i="11"/>
  <c r="R241" i="2" s="1"/>
  <c r="B993" i="13"/>
  <c r="B691" i="11"/>
  <c r="B2410" i="10"/>
  <c r="B1926" i="14"/>
  <c r="B2037" i="11"/>
  <c r="B629" i="5"/>
  <c r="U219" i="2" s="1"/>
  <c r="B823" i="14"/>
  <c r="B577" i="14"/>
  <c r="B2114" i="11"/>
  <c r="B1674" i="11"/>
  <c r="B2179" i="11"/>
  <c r="B2506" i="7"/>
  <c r="B351" i="7"/>
  <c r="B811" i="10"/>
  <c r="B2087" i="5"/>
  <c r="B1124" i="10"/>
  <c r="B579" i="13"/>
  <c r="B1975" i="10"/>
  <c r="B794" i="10"/>
  <c r="B148" i="7"/>
  <c r="B2521" i="7"/>
  <c r="B2320" i="7"/>
  <c r="B2385" i="11"/>
  <c r="B2713" i="7"/>
  <c r="B2113" i="11"/>
  <c r="B799" i="10"/>
  <c r="B24" i="13"/>
  <c r="B3427" i="7"/>
  <c r="B1767" i="13"/>
  <c r="B1011" i="5"/>
  <c r="B22" i="7"/>
  <c r="B2465" i="7"/>
  <c r="B1341" i="13"/>
  <c r="B470" i="7"/>
  <c r="B1107" i="10"/>
  <c r="B1113" i="10"/>
  <c r="B893" i="13"/>
  <c r="B2612" i="7"/>
  <c r="B102" i="7"/>
  <c r="B51" i="11"/>
  <c r="R138" i="2" s="1"/>
  <c r="B837" i="10"/>
  <c r="B405" i="5"/>
  <c r="B1391" i="11"/>
  <c r="B143" i="5"/>
  <c r="B1027" i="13"/>
  <c r="B929" i="11"/>
  <c r="B1815" i="11"/>
  <c r="B3410" i="7"/>
  <c r="B1676" i="10"/>
  <c r="B1560" i="14"/>
  <c r="B1533" i="10"/>
  <c r="B1157" i="10"/>
  <c r="B2279" i="11"/>
  <c r="B35" i="5"/>
  <c r="B1572" i="14"/>
  <c r="B1434" i="13"/>
  <c r="B468" i="14"/>
  <c r="B1016" i="10"/>
  <c r="B1005" i="10"/>
  <c r="B901" i="11"/>
  <c r="B373" i="7"/>
  <c r="B1283" i="10"/>
  <c r="B1395" i="14"/>
  <c r="B1600" i="10"/>
  <c r="B2846" i="7"/>
  <c r="B1702" i="7"/>
  <c r="B300" i="10"/>
  <c r="Q387" i="2" s="1"/>
  <c r="B347" i="11"/>
  <c r="R434" i="2" s="1"/>
  <c r="B909" i="10"/>
  <c r="B1075" i="13"/>
  <c r="B933" i="10"/>
  <c r="B1468" i="11"/>
  <c r="B3209" i="7"/>
  <c r="B1434" i="11"/>
  <c r="B3401" i="7"/>
  <c r="B2138" i="7"/>
  <c r="B598" i="13"/>
  <c r="B510" i="11"/>
  <c r="B1050" i="13"/>
  <c r="B3485" i="7"/>
  <c r="B2493" i="7"/>
  <c r="B1550" i="11"/>
  <c r="B35" i="11"/>
  <c r="R122" i="2" s="1"/>
  <c r="B2183" i="5"/>
  <c r="B988" i="5"/>
  <c r="B1154" i="11"/>
  <c r="B157" i="13"/>
  <c r="P244" i="2" s="1"/>
  <c r="B2049" i="10"/>
  <c r="B560" i="10"/>
  <c r="B60" i="13"/>
  <c r="P147" i="2" s="1"/>
  <c r="B327" i="11"/>
  <c r="R414" i="2" s="1"/>
  <c r="B1796" i="10"/>
  <c r="B6" i="5"/>
  <c r="D6" i="8" s="1"/>
  <c r="E6" i="8" s="1"/>
  <c r="B3295" i="7"/>
  <c r="B997" i="5"/>
  <c r="B164" i="7"/>
  <c r="B1496" i="13"/>
  <c r="B1771" i="13"/>
  <c r="B672" i="11"/>
  <c r="B2147" i="10"/>
  <c r="B1661" i="13"/>
  <c r="B3492" i="7"/>
  <c r="B191" i="7"/>
  <c r="E268" i="2" s="1"/>
  <c r="I268" i="2" s="1"/>
  <c r="B991" i="11"/>
  <c r="B926" i="13"/>
  <c r="B2582" i="7"/>
  <c r="B1046" i="13"/>
  <c r="B2514" i="7"/>
  <c r="B138" i="5"/>
  <c r="B1267" i="11"/>
  <c r="B2615" i="7"/>
  <c r="B1462" i="5"/>
  <c r="B2064" i="5"/>
  <c r="B3497" i="7"/>
  <c r="B953" i="10"/>
  <c r="B150" i="14"/>
  <c r="T237" i="2" s="1"/>
  <c r="B2450" i="10"/>
  <c r="B2191" i="10"/>
  <c r="B1481" i="10"/>
  <c r="B1001" i="11"/>
  <c r="B632" i="11"/>
  <c r="B2884" i="7"/>
  <c r="B2692" i="7"/>
  <c r="B316" i="7"/>
  <c r="B353" i="5"/>
  <c r="B968" i="13"/>
  <c r="B646" i="11"/>
  <c r="B1324" i="11"/>
  <c r="B1119" i="11"/>
  <c r="B2122" i="11"/>
  <c r="B1351" i="13"/>
  <c r="B1709" i="14"/>
  <c r="B1337" i="11"/>
  <c r="B502" i="13"/>
  <c r="B2262" i="11"/>
  <c r="B1955" i="7"/>
  <c r="B90" i="13"/>
  <c r="P177" i="2" s="1"/>
  <c r="B841" i="11"/>
  <c r="B3316" i="7"/>
  <c r="B2078" i="10"/>
  <c r="B3291" i="7"/>
  <c r="B1433" i="5"/>
  <c r="B1455" i="5"/>
  <c r="B1184" i="5"/>
  <c r="B3069" i="7"/>
  <c r="B670" i="14"/>
  <c r="B2214" i="5"/>
  <c r="B130" i="10"/>
  <c r="Q217" i="2" s="1"/>
  <c r="B1537" i="7"/>
  <c r="S377" i="2" s="1"/>
  <c r="B412" i="14"/>
  <c r="T499" i="2" s="1"/>
  <c r="B1508" i="11"/>
  <c r="B1750" i="10"/>
  <c r="B1561" i="11"/>
  <c r="B816" i="5"/>
  <c r="U406" i="2" s="1"/>
  <c r="B1496" i="11"/>
  <c r="B2017" i="11"/>
  <c r="B1974" i="5"/>
  <c r="B749" i="10"/>
  <c r="B1062" i="13"/>
  <c r="B1818" i="7"/>
  <c r="B1490" i="13"/>
  <c r="B1520" i="7"/>
  <c r="S360" i="2" s="1"/>
  <c r="B1163" i="13"/>
  <c r="B1704" i="7"/>
  <c r="B80" i="7"/>
  <c r="B510" i="10"/>
  <c r="B82" i="11"/>
  <c r="R169" i="2" s="1"/>
  <c r="B633" i="11"/>
  <c r="B1290" i="13"/>
  <c r="B1959" i="11"/>
  <c r="B1266" i="10"/>
  <c r="B1239" i="11"/>
  <c r="B2489" i="7"/>
  <c r="B280" i="5"/>
  <c r="B1470" i="11"/>
  <c r="B2694" i="7"/>
  <c r="B1100" i="10"/>
  <c r="B375" i="11"/>
  <c r="R462" i="2" s="1"/>
  <c r="B842" i="11"/>
  <c r="B2325" i="11"/>
  <c r="B2048" i="11"/>
  <c r="B2296" i="5"/>
  <c r="B1966" i="7"/>
  <c r="B3276" i="7"/>
  <c r="B513" i="11"/>
  <c r="B2337" i="10"/>
  <c r="B71" i="5"/>
  <c r="B786" i="5"/>
  <c r="U376" i="2" s="1"/>
  <c r="B20" i="13"/>
  <c r="B1107" i="11"/>
  <c r="B1143" i="13"/>
  <c r="B392" i="5"/>
  <c r="B1636" i="10"/>
  <c r="B412" i="13"/>
  <c r="P499" i="2" s="1"/>
  <c r="B963" i="11"/>
  <c r="B1680" i="14"/>
  <c r="B1886" i="10"/>
  <c r="B1448" i="13"/>
  <c r="B658" i="10"/>
  <c r="B1950" i="7"/>
  <c r="B1228" i="11"/>
  <c r="B2241" i="11"/>
  <c r="B208" i="13"/>
  <c r="P295" i="2" s="1"/>
  <c r="B855" i="11"/>
  <c r="B2011" i="5"/>
  <c r="B1360" i="10"/>
  <c r="B1602" i="11"/>
  <c r="B1232" i="11"/>
  <c r="B2071" i="7"/>
  <c r="B433" i="14"/>
  <c r="B1899" i="10"/>
  <c r="B322" i="10"/>
  <c r="Q409" i="2" s="1"/>
  <c r="B608" i="13"/>
  <c r="B1366" i="11"/>
  <c r="B1544" i="5"/>
  <c r="B695" i="13"/>
  <c r="B815" i="13"/>
  <c r="B1864" i="10"/>
  <c r="B1144" i="10"/>
  <c r="B1559" i="7"/>
  <c r="S399" i="2" s="1"/>
  <c r="B880" i="10"/>
  <c r="B2306" i="11"/>
  <c r="B2257" i="7"/>
  <c r="B1191" i="5"/>
  <c r="B2010" i="10"/>
  <c r="B1342" i="10"/>
  <c r="B2160" i="10"/>
  <c r="B1611" i="10"/>
  <c r="B1656" i="13"/>
  <c r="B116" i="14"/>
  <c r="T203" i="2" s="1"/>
  <c r="B370" i="11"/>
  <c r="R457" i="2" s="1"/>
  <c r="B1059" i="11"/>
  <c r="B1554" i="11"/>
  <c r="B3256" i="7"/>
  <c r="B3123" i="7"/>
  <c r="B2409" i="10"/>
  <c r="B750" i="5"/>
  <c r="U340" i="2" s="1"/>
  <c r="B2542" i="7"/>
  <c r="B1214" i="14"/>
  <c r="B1284" i="7"/>
  <c r="S124" i="2" s="1"/>
  <c r="B180" i="13"/>
  <c r="P267" i="2" s="1"/>
  <c r="B1372" i="10"/>
  <c r="B910" i="14"/>
  <c r="B1823" i="5"/>
  <c r="B852" i="11"/>
  <c r="B1331" i="11"/>
  <c r="B748" i="10"/>
  <c r="B710" i="14"/>
  <c r="B156" i="10"/>
  <c r="Q243" i="2" s="1"/>
  <c r="B1710" i="14"/>
  <c r="E301" i="2" s="1"/>
  <c r="I301" i="2" s="1"/>
  <c r="B2089" i="7"/>
  <c r="B478" i="10"/>
  <c r="B2547" i="7"/>
  <c r="B818" i="13"/>
  <c r="B1774" i="11"/>
  <c r="B1396" i="7"/>
  <c r="S236" i="2" s="1"/>
  <c r="B2128" i="11"/>
  <c r="B1793" i="13"/>
  <c r="B2254" i="10"/>
  <c r="B1115" i="13"/>
  <c r="B3361" i="7"/>
  <c r="B213" i="14"/>
  <c r="T300" i="2" s="1"/>
  <c r="B1393" i="13"/>
  <c r="B1584" i="13"/>
  <c r="B2714" i="7"/>
  <c r="B1971" i="11"/>
  <c r="B892" i="11"/>
  <c r="B1443" i="10"/>
  <c r="B1769" i="10"/>
  <c r="B799" i="5"/>
  <c r="U389" i="2" s="1"/>
  <c r="B1069" i="10"/>
  <c r="B1581" i="10"/>
  <c r="B936" i="10"/>
  <c r="B613" i="13"/>
  <c r="B372" i="5"/>
  <c r="B1204" i="11"/>
  <c r="B788" i="11"/>
  <c r="B1562" i="10"/>
  <c r="B6" i="7"/>
  <c r="D21" i="8" s="1"/>
  <c r="B1168" i="11"/>
  <c r="B1064" i="11"/>
  <c r="B2245" i="11"/>
  <c r="B1821" i="7"/>
  <c r="B350" i="10"/>
  <c r="Q437" i="2" s="1"/>
  <c r="B410" i="11"/>
  <c r="R497" i="2" s="1"/>
  <c r="B1566" i="5"/>
  <c r="B969" i="13"/>
  <c r="B2022" i="5"/>
  <c r="B478" i="13"/>
  <c r="B877" i="11"/>
  <c r="B1418" i="11"/>
  <c r="B11" i="7"/>
  <c r="B2384" i="10"/>
  <c r="B2248" i="10"/>
  <c r="B921" i="13"/>
  <c r="B1490" i="7"/>
  <c r="S330" i="2" s="1"/>
  <c r="B2155" i="10"/>
  <c r="B2306" i="10"/>
  <c r="B250" i="14"/>
  <c r="T337" i="2" s="1"/>
  <c r="B1059" i="10"/>
  <c r="B512" i="13"/>
  <c r="B2760" i="7"/>
  <c r="B1243" i="13"/>
  <c r="B883" i="13"/>
  <c r="B3358" i="7"/>
  <c r="B1706" i="11"/>
  <c r="B1029" i="10"/>
  <c r="B1855" i="10"/>
  <c r="B1794" i="11"/>
  <c r="B165" i="5"/>
  <c r="E257" i="2" s="1"/>
  <c r="I257" i="2" s="1"/>
  <c r="B1176" i="14"/>
  <c r="B3490" i="7"/>
  <c r="B2090" i="7"/>
  <c r="B2174" i="10"/>
  <c r="B2176" i="11"/>
  <c r="B403" i="14"/>
  <c r="T490" i="2" s="1"/>
  <c r="B1433" i="11"/>
  <c r="B676" i="5"/>
  <c r="U266" i="2" s="1"/>
  <c r="B537" i="10"/>
  <c r="B399" i="11"/>
  <c r="R486" i="2" s="1"/>
  <c r="B1995" i="5"/>
  <c r="B1241" i="14"/>
  <c r="B496" i="14"/>
  <c r="B409" i="10"/>
  <c r="Q496" i="2" s="1"/>
  <c r="B734" i="11"/>
  <c r="B1796" i="11"/>
  <c r="B1469" i="10"/>
  <c r="B2635" i="7"/>
  <c r="B1453" i="5"/>
  <c r="B2954" i="7"/>
  <c r="B2223" i="10"/>
  <c r="B828" i="13"/>
  <c r="B467" i="11"/>
  <c r="B1161" i="13"/>
  <c r="B364" i="5"/>
  <c r="B1741" i="10"/>
  <c r="B1437" i="10"/>
  <c r="B1959" i="7"/>
  <c r="B971" i="13"/>
  <c r="B122" i="14"/>
  <c r="T209" i="2" s="1"/>
  <c r="B99" i="7"/>
  <c r="B2220" i="5"/>
  <c r="B2295" i="10"/>
  <c r="B1456" i="13"/>
  <c r="B1718" i="14"/>
  <c r="B1563" i="11"/>
  <c r="B3392" i="7"/>
  <c r="B1958" i="11"/>
  <c r="B1176" i="10"/>
  <c r="B1476" i="13"/>
  <c r="B609" i="13"/>
  <c r="B570" i="14"/>
  <c r="B645" i="11"/>
  <c r="B1916" i="10"/>
  <c r="B194" i="11"/>
  <c r="R281" i="2" s="1"/>
  <c r="B1517" i="11"/>
  <c r="B3347" i="7"/>
  <c r="B1034" i="10"/>
  <c r="B2750" i="7"/>
  <c r="B1710" i="11"/>
  <c r="B1216" i="13"/>
  <c r="B1429" i="10"/>
  <c r="B1498" i="11"/>
  <c r="B2968" i="7"/>
  <c r="B1382" i="11"/>
  <c r="B65" i="5"/>
  <c r="B2152" i="11"/>
  <c r="B2881" i="7"/>
  <c r="B76" i="7"/>
  <c r="B2352" i="10"/>
  <c r="B3273" i="7"/>
  <c r="B1079" i="14"/>
  <c r="B420" i="11"/>
  <c r="R507" i="2" s="1"/>
  <c r="B674" i="10"/>
  <c r="B2265" i="10"/>
  <c r="B867" i="13"/>
  <c r="B1700" i="14"/>
  <c r="B656" i="11"/>
  <c r="B1828" i="11"/>
  <c r="B535" i="11"/>
  <c r="B3487" i="7"/>
  <c r="B2281" i="10"/>
  <c r="B228" i="14"/>
  <c r="T315" i="2" s="1"/>
  <c r="B1712" i="10"/>
  <c r="B1686" i="11"/>
  <c r="B565" i="13"/>
  <c r="B980" i="11"/>
  <c r="B418" i="10"/>
  <c r="Q505" i="2" s="1"/>
  <c r="B1620" i="11"/>
  <c r="B2179" i="5"/>
  <c r="B638" i="10"/>
  <c r="B3042" i="7"/>
  <c r="B776" i="10"/>
  <c r="B596" i="13"/>
  <c r="B1711" i="13"/>
  <c r="B1641" i="13"/>
  <c r="B1014" i="11"/>
  <c r="B391" i="13"/>
  <c r="P478" i="2" s="1"/>
  <c r="B278" i="13"/>
  <c r="P365" i="2" s="1"/>
  <c r="B147" i="13"/>
  <c r="P234" i="2" s="1"/>
  <c r="B1175" i="10"/>
  <c r="B1088" i="11"/>
  <c r="B2096" i="11"/>
  <c r="B1751" i="13"/>
  <c r="B1854" i="10"/>
  <c r="B2431" i="11"/>
  <c r="B1627" i="13"/>
  <c r="B1820" i="11"/>
  <c r="B1908" i="7"/>
  <c r="B1517" i="5"/>
  <c r="B1930" i="7"/>
  <c r="B1001" i="10"/>
  <c r="B192" i="7"/>
  <c r="B1313" i="10"/>
  <c r="B1398" i="10"/>
  <c r="B3031" i="7"/>
  <c r="B2210" i="5"/>
  <c r="B2196" i="10"/>
  <c r="B1638" i="14"/>
  <c r="E229" i="2" s="1"/>
  <c r="I229" i="2" s="1"/>
  <c r="B1823" i="11"/>
  <c r="B86" i="7"/>
  <c r="B2666" i="7"/>
  <c r="B1688" i="7"/>
  <c r="B1043" i="5"/>
  <c r="B2281" i="7"/>
  <c r="B245" i="5"/>
  <c r="B3053" i="7"/>
  <c r="B75" i="14"/>
  <c r="T162" i="2" s="1"/>
  <c r="B1124" i="11"/>
  <c r="B1088" i="13"/>
  <c r="B332" i="10"/>
  <c r="Q419" i="2" s="1"/>
  <c r="B1912" i="10"/>
  <c r="B1596" i="10"/>
  <c r="B726" i="14"/>
  <c r="B2676" i="7"/>
  <c r="B466" i="13"/>
  <c r="B957" i="13"/>
  <c r="B550" i="11"/>
  <c r="B829" i="10"/>
  <c r="B1612" i="7"/>
  <c r="S452" i="2" s="1"/>
  <c r="B1453" i="10"/>
  <c r="B367" i="13"/>
  <c r="P454" i="2" s="1"/>
  <c r="B251" i="5"/>
  <c r="B1432" i="14"/>
  <c r="B1784" i="13"/>
  <c r="B398" i="14"/>
  <c r="T485" i="2" s="1"/>
  <c r="B1731" i="13"/>
  <c r="B1719" i="14"/>
  <c r="B2748" i="7"/>
  <c r="B177" i="13"/>
  <c r="P264" i="2" s="1"/>
  <c r="B463" i="13"/>
  <c r="B260" i="10"/>
  <c r="Q347" i="2" s="1"/>
  <c r="B1501" i="5"/>
  <c r="B1112" i="10"/>
  <c r="B281" i="5"/>
  <c r="B862" i="10"/>
  <c r="B2051" i="7"/>
  <c r="B1686" i="13"/>
  <c r="B763" i="11"/>
  <c r="B1625" i="13"/>
  <c r="B2203" i="5"/>
  <c r="B753" i="10"/>
  <c r="B1979" i="10"/>
  <c r="B2065" i="11"/>
  <c r="B1635" i="13"/>
  <c r="B315" i="11"/>
  <c r="R402" i="2" s="1"/>
  <c r="B1696" i="13"/>
  <c r="B153" i="7"/>
  <c r="B948" i="10"/>
  <c r="B1729" i="13"/>
  <c r="B552" i="11"/>
  <c r="B874" i="13"/>
  <c r="B556" i="10"/>
  <c r="B350" i="11"/>
  <c r="R437" i="2" s="1"/>
  <c r="B588" i="13"/>
  <c r="B2290" i="10"/>
  <c r="B1057" i="13"/>
  <c r="B2415" i="10"/>
  <c r="B528" i="11"/>
  <c r="B1702" i="5"/>
  <c r="B677" i="11"/>
  <c r="B3245" i="7"/>
  <c r="B1483" i="13"/>
  <c r="B1224" i="5"/>
  <c r="B1458" i="11"/>
  <c r="B1870" i="10"/>
  <c r="B1774" i="5"/>
  <c r="B430" i="11"/>
  <c r="B993" i="10"/>
  <c r="B1499" i="7"/>
  <c r="S339" i="2" s="1"/>
  <c r="B1532" i="5"/>
  <c r="B266" i="10"/>
  <c r="Q353" i="2" s="1"/>
  <c r="B1630" i="10"/>
  <c r="B652" i="10"/>
  <c r="B716" i="13"/>
  <c r="B1778" i="11"/>
  <c r="B10" i="5"/>
  <c r="B279" i="11"/>
  <c r="R366" i="2" s="1"/>
  <c r="B1394" i="10"/>
  <c r="B1298" i="13"/>
  <c r="B2250" i="7"/>
  <c r="B2166" i="11"/>
  <c r="B1052" i="11"/>
  <c r="B1875" i="14"/>
  <c r="B776" i="5"/>
  <c r="U366" i="2" s="1"/>
  <c r="B1237" i="13"/>
  <c r="B1094" i="11"/>
  <c r="B1698" i="10"/>
  <c r="B1219" i="10"/>
  <c r="B920" i="11"/>
  <c r="B224" i="14"/>
  <c r="T311" i="2" s="1"/>
  <c r="B1193" i="10"/>
  <c r="B1565" i="10"/>
  <c r="B1644" i="10"/>
  <c r="B333" i="7"/>
  <c r="B3024" i="7"/>
  <c r="B1137" i="13"/>
  <c r="B348" i="11"/>
  <c r="R435" i="2" s="1"/>
  <c r="B973" i="13"/>
  <c r="B915" i="13"/>
  <c r="B1435" i="7"/>
  <c r="S275" i="2" s="1"/>
  <c r="B3440" i="7"/>
  <c r="B787" i="10"/>
  <c r="B51" i="14"/>
  <c r="T138" i="2" s="1"/>
  <c r="B1214" i="5"/>
  <c r="B821" i="11"/>
  <c r="B1356" i="13"/>
  <c r="B2310" i="11"/>
  <c r="B364" i="11"/>
  <c r="R451" i="2" s="1"/>
  <c r="B2728" i="7"/>
  <c r="B1157" i="13"/>
  <c r="B1900" i="5"/>
  <c r="B1527" i="11"/>
  <c r="B1941" i="10"/>
  <c r="B2557" i="7"/>
  <c r="B215" i="7"/>
  <c r="E292" i="2" s="1"/>
  <c r="I292" i="2" s="1"/>
  <c r="B1537" i="11"/>
  <c r="B799" i="13"/>
  <c r="B3318" i="7"/>
  <c r="B1177" i="13"/>
  <c r="B2239" i="10"/>
  <c r="B722" i="5"/>
  <c r="U312" i="2" s="1"/>
  <c r="B2214" i="11"/>
  <c r="B3223" i="7"/>
  <c r="B1117" i="14"/>
  <c r="B984" i="13"/>
  <c r="B385" i="14"/>
  <c r="T472" i="2" s="1"/>
  <c r="B2393" i="7"/>
  <c r="B1961" i="11"/>
  <c r="B2293" i="10"/>
  <c r="B182" i="11"/>
  <c r="R269" i="2" s="1"/>
  <c r="B770" i="10"/>
  <c r="B250" i="7"/>
  <c r="E327" i="2" s="1"/>
  <c r="I327" i="2" s="1"/>
  <c r="B440" i="14"/>
  <c r="B1216" i="10"/>
  <c r="B1712" i="13"/>
  <c r="B277" i="7"/>
  <c r="B2436" i="10"/>
  <c r="B1425" i="13"/>
  <c r="B386" i="10"/>
  <c r="Q473" i="2" s="1"/>
  <c r="B861" i="10"/>
  <c r="B1185" i="5"/>
  <c r="B1292" i="5"/>
  <c r="B1164" i="10"/>
  <c r="B41" i="5"/>
  <c r="B3396" i="7"/>
  <c r="B2966" i="7"/>
  <c r="B1512" i="10"/>
  <c r="B233" i="7"/>
  <c r="B1488" i="14"/>
  <c r="B1753" i="13"/>
  <c r="B2314" i="7"/>
  <c r="B1885" i="7"/>
  <c r="B2061" i="7"/>
  <c r="B1789" i="13"/>
  <c r="B667" i="5"/>
  <c r="U257" i="2" s="1"/>
  <c r="B2319" i="7"/>
  <c r="B2208" i="11"/>
  <c r="B210" i="13"/>
  <c r="P297" i="2" s="1"/>
  <c r="B1771" i="7"/>
  <c r="B2431" i="7"/>
  <c r="B307" i="11"/>
  <c r="R394" i="2" s="1"/>
  <c r="B2307" i="10"/>
  <c r="B789" i="13"/>
  <c r="B2041" i="10"/>
  <c r="B2909" i="7"/>
  <c r="B460" i="14"/>
  <c r="B538" i="10"/>
  <c r="B1883" i="11"/>
  <c r="B479" i="7"/>
  <c r="B1844" i="7"/>
  <c r="B790" i="10"/>
  <c r="B1244" i="13"/>
  <c r="B2999" i="7"/>
  <c r="B559" i="11"/>
  <c r="B1822" i="7"/>
  <c r="B878" i="13"/>
  <c r="B768" i="13"/>
  <c r="B666" i="11"/>
  <c r="B687" i="10"/>
  <c r="B683" i="11"/>
  <c r="B1540" i="5"/>
  <c r="B939" i="10"/>
  <c r="B1040" i="13"/>
  <c r="B940" i="5"/>
  <c r="B1358" i="13"/>
  <c r="B2698" i="7"/>
  <c r="B787" i="5"/>
  <c r="U377" i="2" s="1"/>
  <c r="B1133" i="13"/>
  <c r="B1782" i="5"/>
  <c r="B1272" i="10"/>
  <c r="B1962" i="7"/>
  <c r="B2290" i="5"/>
  <c r="B3283" i="7"/>
  <c r="B1305" i="11"/>
  <c r="B260" i="13"/>
  <c r="P347" i="2" s="1"/>
  <c r="B657" i="14"/>
  <c r="B1089" i="13"/>
  <c r="B2153" i="10"/>
  <c r="B3081" i="7"/>
  <c r="B1748" i="5"/>
  <c r="B2147" i="7"/>
  <c r="B2059" i="10"/>
  <c r="B809" i="10"/>
  <c r="B733" i="5"/>
  <c r="U323" i="2" s="1"/>
  <c r="B448" i="10"/>
  <c r="B2295" i="7"/>
  <c r="B2199" i="11"/>
  <c r="B2318" i="11"/>
  <c r="B1539" i="14"/>
  <c r="B2352" i="11"/>
  <c r="B1553" i="13"/>
  <c r="B768" i="5"/>
  <c r="U358" i="2" s="1"/>
  <c r="B2399" i="11"/>
  <c r="B603" i="10"/>
  <c r="B2157" i="11"/>
  <c r="B1567" i="7"/>
  <c r="S407" i="2" s="1"/>
  <c r="B854" i="11"/>
  <c r="B1747" i="10"/>
  <c r="B446" i="5"/>
  <c r="B3323" i="7"/>
  <c r="B546" i="5"/>
  <c r="U136" i="2" s="1"/>
  <c r="B660" i="5"/>
  <c r="U250" i="2" s="1"/>
  <c r="B448" i="13"/>
  <c r="B1435" i="11"/>
  <c r="B1481" i="7"/>
  <c r="S321" i="2" s="1"/>
  <c r="B2356" i="7"/>
  <c r="B753" i="5"/>
  <c r="U343" i="2" s="1"/>
  <c r="B1703" i="13"/>
  <c r="B3479" i="7"/>
  <c r="B581" i="10"/>
  <c r="B1598" i="10"/>
  <c r="B1990" i="10"/>
  <c r="B1505" i="5"/>
  <c r="B2375" i="7"/>
  <c r="B1111" i="5"/>
  <c r="B402" i="11"/>
  <c r="R489" i="2" s="1"/>
  <c r="B174" i="5"/>
  <c r="B18" i="10"/>
  <c r="B1771" i="10"/>
  <c r="B2277" i="7"/>
  <c r="B1825" i="10"/>
  <c r="B3210" i="7"/>
  <c r="B398" i="7"/>
  <c r="B2204" i="5"/>
  <c r="B1238" i="11"/>
  <c r="B1856" i="10"/>
  <c r="B11" i="14"/>
  <c r="T98" i="2" s="1"/>
  <c r="B724" i="11"/>
  <c r="B1911" i="10"/>
  <c r="B726" i="5"/>
  <c r="U316" i="2" s="1"/>
  <c r="B275" i="11"/>
  <c r="R362" i="2" s="1"/>
  <c r="B1681" i="10"/>
  <c r="B2761" i="7"/>
  <c r="B2255" i="7"/>
  <c r="B283" i="13"/>
  <c r="P370" i="2" s="1"/>
  <c r="B1680" i="10"/>
  <c r="B1676" i="13"/>
  <c r="B744" i="11"/>
  <c r="B1678" i="13"/>
  <c r="B1183" i="5"/>
  <c r="B1578" i="10"/>
  <c r="B2323" i="10"/>
  <c r="B813" i="5"/>
  <c r="U403" i="2" s="1"/>
  <c r="B1579" i="13"/>
  <c r="B1890" i="10"/>
  <c r="B1378" i="13"/>
  <c r="B1505" i="10"/>
  <c r="B1668" i="7"/>
  <c r="S508" i="2" s="1"/>
  <c r="B1695" i="13"/>
  <c r="B106" i="11"/>
  <c r="R193" i="2" s="1"/>
  <c r="B340" i="13"/>
  <c r="P427" i="2" s="1"/>
  <c r="B1339" i="11"/>
  <c r="B1602" i="13"/>
  <c r="B1810" i="10"/>
  <c r="B1611" i="13"/>
  <c r="B2641" i="7"/>
  <c r="B2188" i="10"/>
  <c r="B1585" i="11"/>
  <c r="B1634" i="11"/>
  <c r="B866" i="13"/>
  <c r="B1703" i="7"/>
  <c r="B1168" i="13"/>
  <c r="B1513" i="13"/>
  <c r="B395" i="7"/>
  <c r="B1286" i="11"/>
  <c r="B676" i="13"/>
  <c r="B1792" i="5"/>
  <c r="B3339" i="7"/>
  <c r="B922" i="13"/>
  <c r="B2057" i="11"/>
  <c r="B1112" i="13"/>
  <c r="B393" i="13"/>
  <c r="P480" i="2" s="1"/>
  <c r="B312" i="7"/>
  <c r="B3500" i="7"/>
  <c r="B1259" i="13"/>
  <c r="B713" i="10"/>
  <c r="B141" i="11"/>
  <c r="R228" i="2" s="1"/>
  <c r="B1349" i="5"/>
  <c r="B852" i="10"/>
  <c r="B167" i="5"/>
  <c r="B409" i="7"/>
  <c r="B1642" i="11"/>
  <c r="B822" i="11"/>
  <c r="B663" i="14"/>
  <c r="B1248" i="5"/>
  <c r="B471" i="7"/>
  <c r="B3247" i="7"/>
  <c r="B2192" i="10"/>
  <c r="B2394" i="11"/>
  <c r="B866" i="11"/>
  <c r="B1350" i="10"/>
  <c r="B1773" i="13"/>
  <c r="B2563" i="7"/>
  <c r="B2034" i="10"/>
  <c r="B1665" i="10"/>
  <c r="B2168" i="11"/>
  <c r="B495" i="11"/>
  <c r="B1656" i="11"/>
  <c r="B1838" i="5"/>
  <c r="B1619" i="13"/>
  <c r="B2024" i="5"/>
  <c r="B323" i="13"/>
  <c r="P410" i="2" s="1"/>
  <c r="B370" i="14"/>
  <c r="T457" i="2" s="1"/>
  <c r="B1983" i="7"/>
  <c r="B1269" i="10"/>
  <c r="B608" i="5"/>
  <c r="U198" i="2" s="1"/>
  <c r="B387" i="7"/>
  <c r="B808" i="10"/>
  <c r="B1548" i="10"/>
  <c r="B800" i="14"/>
  <c r="B2356" i="11"/>
  <c r="B785" i="11"/>
  <c r="B803" i="13"/>
  <c r="B2327" i="10"/>
  <c r="B157" i="10"/>
  <c r="Q244" i="2" s="1"/>
  <c r="B1084" i="5"/>
  <c r="B597" i="14"/>
  <c r="B445" i="7"/>
  <c r="B1142" i="10"/>
  <c r="B1616" i="11"/>
  <c r="B1356" i="11"/>
  <c r="B136" i="13"/>
  <c r="P223" i="2" s="1"/>
  <c r="B775" i="13"/>
  <c r="B356" i="11"/>
  <c r="R443" i="2" s="1"/>
  <c r="B346" i="13"/>
  <c r="P433" i="2" s="1"/>
  <c r="B741" i="10"/>
  <c r="B1522" i="13"/>
  <c r="B1715" i="7"/>
  <c r="B1853" i="11"/>
  <c r="B485" i="11"/>
  <c r="B1260" i="11"/>
  <c r="B1466" i="13"/>
  <c r="B1659" i="13"/>
  <c r="B3322" i="7"/>
  <c r="B1044" i="13"/>
  <c r="B1642" i="10"/>
  <c r="B626" i="10"/>
  <c r="B2003" i="10"/>
  <c r="B1343" i="10"/>
  <c r="B1091" i="10"/>
  <c r="B191" i="5"/>
  <c r="B607" i="13"/>
  <c r="B600" i="10"/>
  <c r="B453" i="13"/>
  <c r="B2044" i="10"/>
  <c r="B1147" i="10"/>
  <c r="B2141" i="5"/>
  <c r="B2832" i="7"/>
  <c r="B1186" i="10"/>
  <c r="B280" i="7"/>
  <c r="B2344" i="10"/>
  <c r="B1126" i="5"/>
  <c r="B801" i="10"/>
  <c r="B1543" i="13"/>
  <c r="B1203" i="13"/>
  <c r="B1090" i="10"/>
  <c r="B1153" i="11"/>
  <c r="B1105" i="11"/>
  <c r="B378" i="7"/>
  <c r="B1439" i="11"/>
  <c r="B1885" i="5"/>
  <c r="B1678" i="10"/>
  <c r="B1549" i="7"/>
  <c r="S389" i="2" s="1"/>
  <c r="B772" i="13"/>
  <c r="B311" i="7"/>
  <c r="B291" i="10"/>
  <c r="Q378" i="2" s="1"/>
  <c r="B2410" i="11"/>
  <c r="B978" i="10"/>
  <c r="B1480" i="13"/>
  <c r="B812" i="10"/>
  <c r="B767" i="11"/>
  <c r="B1066" i="10"/>
  <c r="B558" i="13"/>
  <c r="B1128" i="11"/>
  <c r="B866" i="5"/>
  <c r="U456" i="2" s="1"/>
  <c r="B244" i="7"/>
  <c r="B970" i="10"/>
  <c r="B618" i="10"/>
  <c r="B196" i="11"/>
  <c r="R283" i="2" s="1"/>
  <c r="B2433" i="11"/>
  <c r="B1078" i="13"/>
  <c r="B2429" i="10"/>
  <c r="B2077" i="10"/>
  <c r="B1449" i="5"/>
  <c r="B2414" i="11"/>
  <c r="B401" i="14"/>
  <c r="T488" i="2" s="1"/>
  <c r="B1787" i="7"/>
  <c r="B1307" i="7"/>
  <c r="S147" i="2" s="1"/>
  <c r="B1557" i="13"/>
  <c r="B712" i="10"/>
  <c r="B1875" i="10"/>
  <c r="B2441" i="10"/>
  <c r="B18" i="11"/>
  <c r="B2131" i="10"/>
  <c r="B602" i="13"/>
  <c r="B1864" i="7"/>
  <c r="B1061" i="11"/>
  <c r="B2378" i="7"/>
  <c r="B1025" i="13"/>
  <c r="B2024" i="11"/>
  <c r="B1179" i="13"/>
  <c r="B857" i="5"/>
  <c r="U447" i="2" s="1"/>
  <c r="B1113" i="14"/>
  <c r="B1268" i="10"/>
  <c r="B2349" i="10"/>
  <c r="B2103" i="10"/>
  <c r="B960" i="13"/>
  <c r="B1183" i="13"/>
  <c r="B1896" i="7"/>
  <c r="B1854" i="11"/>
  <c r="B1127" i="13"/>
  <c r="B1873" i="10"/>
  <c r="B1446" i="11"/>
  <c r="B1226" i="14"/>
  <c r="B1002" i="10"/>
  <c r="B477" i="11"/>
  <c r="B517" i="5"/>
  <c r="B2921" i="7"/>
  <c r="B606" i="10"/>
  <c r="B1330" i="7"/>
  <c r="S170" i="2" s="1"/>
  <c r="B1311" i="10"/>
  <c r="B692" i="14"/>
  <c r="B1969" i="11"/>
  <c r="B318" i="7"/>
  <c r="B3075" i="7"/>
  <c r="B825" i="10"/>
  <c r="B1914" i="5"/>
  <c r="B903" i="14"/>
  <c r="B1395" i="11"/>
  <c r="B3238" i="7"/>
  <c r="B656" i="13"/>
  <c r="B1673" i="5"/>
  <c r="B92" i="5"/>
  <c r="B1704" i="11"/>
  <c r="B492" i="10"/>
  <c r="B2594" i="7"/>
  <c r="B817" i="10"/>
  <c r="B380" i="14"/>
  <c r="T467" i="2" s="1"/>
  <c r="B1214" i="10"/>
  <c r="B1150" i="5"/>
  <c r="B2325" i="10"/>
  <c r="B2014" i="11"/>
  <c r="B594" i="14"/>
  <c r="B1551" i="7"/>
  <c r="S391" i="2" s="1"/>
  <c r="B915" i="11"/>
  <c r="B425" i="11"/>
  <c r="B769" i="10"/>
  <c r="B26" i="13"/>
  <c r="B303" i="11"/>
  <c r="R390" i="2" s="1"/>
  <c r="B3424" i="7"/>
  <c r="B1621" i="13"/>
  <c r="B1846" i="11"/>
  <c r="B2430" i="7"/>
  <c r="B1319" i="10"/>
  <c r="B847" i="10"/>
  <c r="B1786" i="11"/>
  <c r="B73" i="7"/>
  <c r="B1402" i="13"/>
  <c r="B2142" i="11"/>
  <c r="B2053" i="10"/>
  <c r="B2091" i="10"/>
  <c r="B1336" i="10"/>
  <c r="B1242" i="13"/>
  <c r="B113" i="7"/>
  <c r="B3219" i="7"/>
  <c r="B1940" i="14"/>
  <c r="B2298" i="7"/>
  <c r="B2066" i="11"/>
  <c r="B2077" i="5"/>
  <c r="B363" i="11"/>
  <c r="R450" i="2" s="1"/>
  <c r="B905" i="13"/>
  <c r="B568" i="10"/>
  <c r="B1805" i="14"/>
  <c r="B499" i="11"/>
  <c r="B838" i="14"/>
  <c r="B491" i="14"/>
  <c r="B1401" i="13"/>
  <c r="B1114" i="10"/>
  <c r="B2186" i="10"/>
  <c r="B1538" i="5"/>
  <c r="B1781" i="11"/>
  <c r="B2169" i="10"/>
  <c r="B1603" i="10"/>
  <c r="B490" i="14"/>
  <c r="B2120" i="11"/>
  <c r="B583" i="5"/>
  <c r="U173" i="2" s="1"/>
  <c r="B1261" i="7"/>
  <c r="B1304" i="13"/>
  <c r="B772" i="11"/>
  <c r="B1664" i="11"/>
  <c r="B1530" i="13"/>
  <c r="B2063" i="10"/>
  <c r="B1264" i="11"/>
  <c r="B872" i="11"/>
  <c r="B1080" i="10"/>
  <c r="B287" i="13"/>
  <c r="P374" i="2" s="1"/>
  <c r="B1752" i="13"/>
  <c r="B927" i="14"/>
  <c r="B197" i="7"/>
  <c r="B2045" i="10"/>
  <c r="B896" i="5"/>
  <c r="U486" i="2" s="1"/>
  <c r="B1916" i="7"/>
  <c r="B1225" i="5"/>
  <c r="B703" i="10"/>
  <c r="B828" i="10"/>
  <c r="B351" i="13"/>
  <c r="P438" i="2" s="1"/>
  <c r="B1307" i="10"/>
  <c r="B1289" i="11"/>
  <c r="B2287" i="7"/>
  <c r="B1032" i="11"/>
  <c r="B330" i="11"/>
  <c r="R417" i="2" s="1"/>
  <c r="B2238" i="11"/>
  <c r="B461" i="13"/>
  <c r="B543" i="14"/>
  <c r="B1252" i="5"/>
  <c r="B673" i="10"/>
  <c r="B1842" i="11"/>
  <c r="B413" i="7"/>
  <c r="B1568" i="10"/>
  <c r="B358" i="11"/>
  <c r="R445" i="2" s="1"/>
  <c r="B194" i="14"/>
  <c r="T281" i="2" s="1"/>
  <c r="B108" i="7"/>
  <c r="B1629" i="7"/>
  <c r="S469" i="2" s="1"/>
  <c r="B760" i="10"/>
  <c r="B733" i="13"/>
  <c r="B961" i="10"/>
  <c r="B1828" i="5"/>
  <c r="B1156" i="10"/>
  <c r="B962" i="10"/>
  <c r="B1077" i="5"/>
  <c r="B1398" i="11"/>
  <c r="B2004" i="5"/>
  <c r="B135" i="14"/>
  <c r="T222" i="2" s="1"/>
  <c r="B1318" i="11"/>
  <c r="B3027" i="7"/>
  <c r="B970" i="11"/>
  <c r="B1369" i="13"/>
  <c r="B682" i="10"/>
  <c r="B461" i="11"/>
  <c r="B290" i="10"/>
  <c r="Q377" i="2" s="1"/>
  <c r="B1162" i="13"/>
  <c r="B2067" i="10"/>
  <c r="B1380" i="14"/>
  <c r="B1793" i="14"/>
  <c r="B778" i="11"/>
  <c r="B1507" i="13"/>
  <c r="B603" i="14"/>
  <c r="B679" i="10"/>
  <c r="B1116" i="13"/>
  <c r="B929" i="10"/>
  <c r="B1295" i="13"/>
  <c r="B1208" i="13"/>
  <c r="B2360" i="7"/>
  <c r="B80" i="5"/>
  <c r="B574" i="10"/>
  <c r="B1974" i="10"/>
  <c r="B1863" i="5"/>
  <c r="B1929" i="10"/>
  <c r="B1365" i="10"/>
  <c r="B379" i="10"/>
  <c r="Q466" i="2" s="1"/>
  <c r="B49" i="14"/>
  <c r="T136" i="2" s="1"/>
  <c r="B933" i="13"/>
  <c r="B913" i="13"/>
  <c r="B3317" i="7"/>
  <c r="B402" i="10"/>
  <c r="Q489" i="2" s="1"/>
  <c r="B252" i="11"/>
  <c r="R339" i="2" s="1"/>
  <c r="B3021" i="7"/>
  <c r="B1536" i="10"/>
  <c r="B1643" i="10"/>
  <c r="B1600" i="7"/>
  <c r="S440" i="2" s="1"/>
  <c r="B1485" i="13"/>
  <c r="B1857" i="5"/>
  <c r="B284" i="7"/>
  <c r="B2360" i="10"/>
  <c r="B2755" i="7"/>
  <c r="B2234" i="10"/>
  <c r="B21" i="13"/>
  <c r="P108" i="2" s="1"/>
  <c r="B2256" i="7"/>
  <c r="B3007" i="7"/>
  <c r="B617" i="10"/>
  <c r="B1953" i="7"/>
  <c r="B2595" i="7"/>
  <c r="B520" i="10"/>
  <c r="B1323" i="14"/>
  <c r="B827" i="5"/>
  <c r="U417" i="2" s="1"/>
  <c r="B790" i="14"/>
  <c r="B1731" i="7"/>
  <c r="B1063" i="10"/>
  <c r="B1708" i="10"/>
  <c r="B1224" i="13"/>
  <c r="B2015" i="10"/>
  <c r="B1194" i="11"/>
  <c r="B852" i="5"/>
  <c r="U442" i="2" s="1"/>
  <c r="B1913" i="10"/>
  <c r="B1951" i="10"/>
  <c r="B2046" i="10"/>
  <c r="B2316" i="10"/>
  <c r="B823" i="13"/>
  <c r="B1072" i="13"/>
  <c r="B1264" i="5"/>
  <c r="B1275" i="10"/>
  <c r="B72" i="14"/>
  <c r="T159" i="2" s="1"/>
  <c r="B1324" i="13"/>
  <c r="B1083" i="5"/>
  <c r="B38" i="11"/>
  <c r="B2075" i="10"/>
  <c r="B1653" i="13"/>
  <c r="B1884" i="10"/>
  <c r="B1958" i="10"/>
  <c r="B1783" i="10"/>
  <c r="B1654" i="10"/>
  <c r="B1412" i="10"/>
  <c r="B1546" i="13"/>
  <c r="B387" i="10"/>
  <c r="Q474" i="2" s="1"/>
  <c r="B1218" i="14"/>
  <c r="B1939" i="11"/>
  <c r="B452" i="5"/>
  <c r="B2338" i="11"/>
  <c r="B722" i="10"/>
  <c r="B2719" i="7"/>
  <c r="B1402" i="10"/>
  <c r="B2304" i="11"/>
  <c r="B1192" i="13"/>
  <c r="B1173" i="13"/>
  <c r="B314" i="7"/>
  <c r="B1612" i="13"/>
  <c r="B2190" i="7"/>
  <c r="B532" i="10"/>
  <c r="B1442" i="7"/>
  <c r="S282" i="2" s="1"/>
  <c r="B1308" i="11"/>
  <c r="B901" i="10"/>
  <c r="B2437" i="7"/>
  <c r="B597" i="10"/>
  <c r="B2010" i="11"/>
  <c r="B1262" i="11"/>
  <c r="B619" i="10"/>
  <c r="B169" i="5"/>
  <c r="B811" i="13"/>
  <c r="B1405" i="10"/>
  <c r="B904" i="11"/>
  <c r="B1543" i="11"/>
  <c r="B1239" i="13"/>
  <c r="B28" i="7"/>
  <c r="B1493" i="13"/>
  <c r="B841" i="10"/>
  <c r="B740" i="13"/>
  <c r="B3341" i="7"/>
  <c r="B2799" i="7"/>
  <c r="B1043" i="10"/>
  <c r="B937" i="10"/>
  <c r="B1670" i="11"/>
  <c r="B417" i="5"/>
  <c r="B893" i="10"/>
  <c r="B1721" i="10"/>
  <c r="B514" i="10"/>
  <c r="B2370" i="11"/>
  <c r="B402" i="7"/>
  <c r="B1606" i="11"/>
  <c r="B724" i="14"/>
  <c r="B1750" i="11"/>
  <c r="B318" i="10"/>
  <c r="Q405" i="2" s="1"/>
  <c r="B1858" i="7"/>
  <c r="B454" i="13"/>
  <c r="B1102" i="13"/>
  <c r="B1399" i="5"/>
  <c r="B1247" i="13"/>
  <c r="B1919" i="10"/>
  <c r="B1430" i="10"/>
  <c r="B1723" i="13"/>
  <c r="B1555" i="13"/>
  <c r="B1774" i="10"/>
  <c r="B487" i="11"/>
  <c r="B1697" i="11"/>
  <c r="B850" i="13"/>
  <c r="B278" i="5"/>
  <c r="B1067" i="10"/>
  <c r="B1593" i="13"/>
  <c r="B732" i="11"/>
  <c r="B108" i="14"/>
  <c r="T195" i="2" s="1"/>
  <c r="B2020" i="7"/>
  <c r="B79" i="7"/>
  <c r="B362" i="11"/>
  <c r="R449" i="2" s="1"/>
  <c r="B1074" i="13"/>
  <c r="B185" i="13"/>
  <c r="P272" i="2" s="1"/>
  <c r="B1334" i="11"/>
  <c r="B475" i="5"/>
  <c r="B1158" i="10"/>
  <c r="B1619" i="10"/>
  <c r="B1108" i="13"/>
  <c r="B1040" i="11"/>
  <c r="B1730" i="10"/>
  <c r="B454" i="10"/>
  <c r="B2180" i="11"/>
  <c r="B850" i="14"/>
  <c r="B1512" i="11"/>
  <c r="B1968" i="7"/>
  <c r="B2291" i="11"/>
  <c r="B1571" i="5"/>
  <c r="B1254" i="13"/>
  <c r="B1190" i="13"/>
  <c r="B681" i="10"/>
  <c r="B1431" i="11"/>
  <c r="B3426" i="7"/>
  <c r="B1742" i="7"/>
  <c r="B223" i="10"/>
  <c r="Q310" i="2" s="1"/>
  <c r="N310" i="2" s="1"/>
  <c r="CH7" i="9" s="1"/>
  <c r="CF66" i="2" s="1"/>
  <c r="B1638" i="7"/>
  <c r="S478" i="2" s="1"/>
  <c r="B1284" i="5"/>
  <c r="B709" i="14"/>
  <c r="B3168" i="7"/>
  <c r="B1060" i="10"/>
  <c r="B941" i="14"/>
  <c r="B873" i="10"/>
  <c r="B1274" i="11"/>
  <c r="B1569" i="14"/>
  <c r="B2206" i="7"/>
  <c r="B229" i="14"/>
  <c r="T316" i="2" s="1"/>
  <c r="B1949" i="11"/>
  <c r="B1593" i="14"/>
  <c r="B1676" i="5"/>
  <c r="B1716" i="11"/>
  <c r="B1388" i="5"/>
  <c r="B2030" i="10"/>
  <c r="B175" i="5"/>
  <c r="B52" i="11"/>
  <c r="R139" i="2" s="1"/>
  <c r="B1777" i="13"/>
  <c r="B1823" i="7"/>
  <c r="B683" i="10"/>
  <c r="B883" i="10"/>
  <c r="B1018" i="10"/>
  <c r="B1792" i="10"/>
  <c r="B1333" i="5"/>
  <c r="B1568" i="13"/>
  <c r="B728" i="11"/>
  <c r="B1515" i="13"/>
  <c r="B1167" i="13"/>
  <c r="B1548" i="11"/>
  <c r="B712" i="13"/>
  <c r="B1644" i="13"/>
  <c r="B3391" i="7"/>
  <c r="B3431" i="7"/>
  <c r="B768" i="11"/>
  <c r="B718" i="13"/>
  <c r="B560" i="13"/>
  <c r="B1687" i="14"/>
  <c r="E278" i="2" s="1"/>
  <c r="I278" i="2" s="1"/>
  <c r="B1251" i="11"/>
  <c r="B2338" i="10"/>
  <c r="B1214" i="11"/>
  <c r="B641" i="10"/>
  <c r="B3278" i="7"/>
  <c r="B2117" i="10"/>
  <c r="B1427" i="13"/>
  <c r="B1609" i="11"/>
  <c r="B812" i="5"/>
  <c r="U402" i="2" s="1"/>
  <c r="B1621" i="11"/>
  <c r="B1995" i="11"/>
  <c r="B1048" i="13"/>
  <c r="B425" i="7"/>
  <c r="B1566" i="13"/>
  <c r="B327" i="13"/>
  <c r="P414" i="2" s="1"/>
  <c r="B2419" i="10"/>
  <c r="B1519" i="10"/>
  <c r="B2292" i="11"/>
  <c r="B869" i="10"/>
  <c r="B423" i="13"/>
  <c r="B1437" i="13"/>
  <c r="B559" i="10"/>
  <c r="B1462" i="11"/>
  <c r="B2163" i="5"/>
  <c r="B483" i="5"/>
  <c r="B2177" i="10"/>
  <c r="B1947" i="10"/>
  <c r="B1299" i="11"/>
  <c r="B2408" i="10"/>
  <c r="B1415" i="13"/>
  <c r="B2491" i="7"/>
  <c r="B928" i="5"/>
  <c r="B1629" i="5"/>
  <c r="B703" i="11"/>
  <c r="B1384" i="13"/>
  <c r="B1156" i="13"/>
  <c r="B1564" i="10"/>
  <c r="B2284" i="7"/>
  <c r="B687" i="13"/>
  <c r="B1065" i="11"/>
  <c r="B1624" i="10"/>
  <c r="B339" i="10"/>
  <c r="Q426" i="2" s="1"/>
  <c r="B2087" i="10"/>
  <c r="B566" i="11"/>
  <c r="B903" i="10"/>
  <c r="B1767" i="10"/>
  <c r="B1265" i="13"/>
  <c r="B1467" i="13"/>
  <c r="B842" i="10"/>
  <c r="B1093" i="13"/>
  <c r="B378" i="5"/>
  <c r="B1674" i="10"/>
  <c r="B2558" i="7"/>
  <c r="B1779" i="11"/>
  <c r="B912" i="13"/>
  <c r="B673" i="13"/>
  <c r="B1030" i="11"/>
  <c r="B246" i="10"/>
  <c r="Q333" i="2" s="1"/>
  <c r="B1337" i="13"/>
  <c r="B1503" i="10"/>
  <c r="B1325" i="13"/>
  <c r="B107" i="11"/>
  <c r="R194" i="2" s="1"/>
  <c r="B1818" i="5"/>
  <c r="B960" i="10"/>
  <c r="B179" i="7"/>
  <c r="E256" i="2" s="1"/>
  <c r="I256" i="2" s="1"/>
  <c r="B1348" i="13"/>
  <c r="B2285" i="11"/>
  <c r="B480" i="10"/>
  <c r="B902" i="13"/>
  <c r="B747" i="13"/>
  <c r="B41" i="14"/>
  <c r="T128" i="2" s="1"/>
  <c r="B1000" i="13"/>
  <c r="B541" i="13"/>
  <c r="B1662" i="13"/>
  <c r="B2187" i="11"/>
  <c r="B369" i="10"/>
  <c r="Q456" i="2" s="1"/>
  <c r="B2125" i="7"/>
  <c r="B259" i="11"/>
  <c r="R346" i="2" s="1"/>
  <c r="B803" i="11"/>
  <c r="B476" i="10"/>
  <c r="B2367" i="10"/>
  <c r="B860" i="11"/>
  <c r="B1500" i="5"/>
  <c r="B1019" i="13"/>
  <c r="B2369" i="10"/>
  <c r="B800" i="10"/>
  <c r="B2067" i="11"/>
  <c r="B959" i="13"/>
  <c r="B756" i="10"/>
  <c r="B864" i="5"/>
  <c r="U454" i="2" s="1"/>
  <c r="B627" i="13"/>
  <c r="B482" i="13"/>
  <c r="B1007" i="5"/>
  <c r="B1078" i="11"/>
  <c r="B702" i="10"/>
  <c r="B1623" i="10"/>
  <c r="B413" i="14"/>
  <c r="T500" i="2" s="1"/>
  <c r="B1408" i="13"/>
  <c r="B816" i="10"/>
  <c r="B2119" i="10"/>
  <c r="B1380" i="11"/>
  <c r="B978" i="11"/>
  <c r="B679" i="14"/>
  <c r="B738" i="11"/>
  <c r="B172" i="11"/>
  <c r="R259" i="2" s="1"/>
  <c r="B1095" i="5"/>
  <c r="B1888" i="14"/>
  <c r="B2614" i="7"/>
  <c r="B1233" i="10"/>
  <c r="B1540" i="13"/>
  <c r="B320" i="7"/>
  <c r="B862" i="13"/>
  <c r="B1040" i="10"/>
  <c r="B650" i="13"/>
  <c r="B303" i="10"/>
  <c r="Q390" i="2" s="1"/>
  <c r="N390" i="2" s="1"/>
  <c r="DN7" i="9" s="1"/>
  <c r="DL66" i="2" s="1"/>
  <c r="B507" i="13"/>
  <c r="B1535" i="10"/>
  <c r="B909" i="13"/>
  <c r="B642" i="10"/>
  <c r="B1638" i="10"/>
  <c r="B1160" i="10"/>
  <c r="B3271" i="7"/>
  <c r="B1075" i="5"/>
  <c r="B1363" i="11"/>
  <c r="B1657" i="7"/>
  <c r="S497" i="2" s="1"/>
  <c r="B329" i="10"/>
  <c r="Q416" i="2" s="1"/>
  <c r="B1179" i="10"/>
  <c r="B1790" i="7"/>
  <c r="B1257" i="14"/>
  <c r="B707" i="10"/>
  <c r="B1572" i="10"/>
  <c r="B1027" i="10"/>
  <c r="B717" i="10"/>
  <c r="B253" i="13"/>
  <c r="P340" i="2" s="1"/>
  <c r="B1155" i="5"/>
  <c r="B606" i="5"/>
  <c r="U196" i="2" s="1"/>
  <c r="B294" i="7"/>
  <c r="B1449" i="13"/>
  <c r="B414" i="5"/>
  <c r="B1528" i="11"/>
  <c r="B1153" i="13"/>
  <c r="B1315" i="10"/>
  <c r="B271" i="10"/>
  <c r="Q358" i="2" s="1"/>
  <c r="B3132" i="7"/>
  <c r="B2187" i="5"/>
  <c r="B1169" i="5"/>
  <c r="B1115" i="11"/>
  <c r="B114" i="7"/>
  <c r="B431" i="11"/>
  <c r="B1154" i="13"/>
  <c r="B1647" i="13"/>
  <c r="B1921" i="10"/>
  <c r="B515" i="5"/>
  <c r="B1015" i="5"/>
  <c r="B1495" i="13"/>
  <c r="B2184" i="7"/>
  <c r="B754" i="11"/>
  <c r="B2241" i="10"/>
  <c r="B1326" i="13"/>
  <c r="B727" i="13"/>
  <c r="B812" i="11"/>
  <c r="B265" i="10"/>
  <c r="Q352" i="2" s="1"/>
  <c r="B1627" i="11"/>
  <c r="B1411" i="5"/>
  <c r="B1998" i="10"/>
  <c r="B679" i="11"/>
  <c r="B3285" i="7"/>
  <c r="B3343" i="7"/>
  <c r="B1650" i="10"/>
  <c r="B1236" i="13"/>
  <c r="B888" i="10"/>
  <c r="B736" i="10"/>
  <c r="B1797" i="13"/>
  <c r="B1717" i="10"/>
  <c r="B2432" i="11"/>
  <c r="B423" i="11"/>
  <c r="B1615" i="13"/>
  <c r="B1567" i="13"/>
  <c r="B1358" i="11"/>
  <c r="B493" i="13"/>
  <c r="B1297" i="11"/>
  <c r="B430" i="10"/>
  <c r="B535" i="10"/>
  <c r="B991" i="13"/>
  <c r="B798" i="10"/>
  <c r="B1555" i="10"/>
  <c r="B1870" i="14"/>
  <c r="B696" i="10"/>
  <c r="B1697" i="13"/>
  <c r="B524" i="13"/>
  <c r="B611" i="13"/>
  <c r="B3365" i="7"/>
  <c r="B1867" i="11"/>
  <c r="B1642" i="13"/>
  <c r="B244" i="11"/>
  <c r="R331" i="2" s="1"/>
  <c r="B2849" i="7"/>
  <c r="B2650" i="7"/>
  <c r="B1878" i="7"/>
  <c r="B486" i="13"/>
  <c r="B539" i="11"/>
  <c r="B607" i="10"/>
  <c r="B864" i="13"/>
  <c r="B2134" i="11"/>
  <c r="B1538" i="10"/>
  <c r="B42" i="7"/>
  <c r="B1226" i="10"/>
  <c r="B1595" i="10"/>
  <c r="B1035" i="11"/>
  <c r="B870" i="10"/>
  <c r="B739" i="13"/>
  <c r="B1713" i="10"/>
  <c r="B831" i="13"/>
  <c r="B1807" i="10"/>
  <c r="B1409" i="13"/>
  <c r="B1436" i="10"/>
  <c r="B942" i="10"/>
  <c r="B695" i="5"/>
  <c r="U285" i="2" s="1"/>
  <c r="B2276" i="10"/>
  <c r="B688" i="10"/>
  <c r="B3156" i="7"/>
  <c r="B947" i="13"/>
  <c r="B1708" i="14"/>
  <c r="B2002" i="10"/>
  <c r="B1273" i="10"/>
  <c r="B411" i="10"/>
  <c r="Q498" i="2" s="1"/>
  <c r="B910" i="10"/>
  <c r="B1106" i="13"/>
  <c r="B44" i="10"/>
  <c r="Q131" i="2" s="1"/>
  <c r="N131" i="2" s="1"/>
  <c r="N8" i="9" s="1"/>
  <c r="B555" i="13"/>
  <c r="B324" i="13"/>
  <c r="P411" i="2" s="1"/>
  <c r="B2221" i="7"/>
  <c r="B447" i="11"/>
  <c r="B24" i="10"/>
  <c r="B3171" i="7"/>
  <c r="B1262" i="7"/>
  <c r="S102" i="2" s="1"/>
  <c r="B1061" i="10"/>
  <c r="B981" i="13"/>
  <c r="B315" i="14"/>
  <c r="T402" i="2" s="1"/>
  <c r="B2383" i="10"/>
  <c r="B542" i="10"/>
  <c r="B1504" i="13"/>
  <c r="B1143" i="10"/>
  <c r="B1298" i="10"/>
  <c r="B962" i="13"/>
  <c r="B485" i="13"/>
  <c r="B887" i="10"/>
  <c r="B572" i="10"/>
  <c r="B576" i="13"/>
  <c r="B1772" i="13"/>
  <c r="B705" i="10"/>
  <c r="B1972" i="11"/>
  <c r="B1499" i="11"/>
  <c r="B2361" i="11"/>
  <c r="B1479" i="13"/>
  <c r="B1216" i="11"/>
  <c r="B1084" i="10"/>
  <c r="B2289" i="10"/>
  <c r="B1859" i="10"/>
  <c r="B1364" i="13"/>
  <c r="B1061" i="13"/>
  <c r="B1685" i="13"/>
  <c r="B2327" i="7"/>
  <c r="B1171" i="13"/>
  <c r="B614" i="10"/>
  <c r="B268" i="10"/>
  <c r="Q355" i="2" s="1"/>
  <c r="B302" i="13"/>
  <c r="P389" i="2" s="1"/>
  <c r="B1549" i="13"/>
  <c r="B2208" i="7"/>
  <c r="B1580" i="13"/>
  <c r="B1785" i="11"/>
  <c r="B841" i="13"/>
  <c r="B1178" i="13"/>
  <c r="B12" i="10"/>
  <c r="B2247" i="7"/>
  <c r="B1610" i="10"/>
  <c r="B591" i="13"/>
  <c r="B1566" i="10"/>
  <c r="B536" i="10"/>
  <c r="B1559" i="11"/>
  <c r="B1289" i="14"/>
  <c r="B15" i="5"/>
  <c r="B1165" i="10"/>
  <c r="B458" i="10"/>
  <c r="B2237" i="11"/>
  <c r="B1957" i="11"/>
  <c r="B173" i="5"/>
  <c r="B3435" i="7"/>
  <c r="B2437" i="10"/>
  <c r="B1371" i="13"/>
  <c r="B288" i="7"/>
  <c r="B2214" i="7"/>
  <c r="B1006" i="10"/>
  <c r="B662" i="11"/>
  <c r="B1289" i="7"/>
  <c r="B647" i="13"/>
  <c r="B491" i="13"/>
  <c r="B84" i="7"/>
  <c r="B2301" i="10"/>
  <c r="B2015" i="7"/>
  <c r="B1125" i="13"/>
  <c r="B972" i="11"/>
  <c r="B615" i="11"/>
  <c r="B2011" i="10"/>
  <c r="B1884" i="7"/>
  <c r="B1135" i="13"/>
  <c r="B1049" i="11"/>
  <c r="B1932" i="14"/>
  <c r="B274" i="10"/>
  <c r="Q361" i="2" s="1"/>
  <c r="B528" i="10"/>
  <c r="B452" i="10"/>
  <c r="B519" i="13"/>
  <c r="B578" i="13"/>
  <c r="B1903" i="11"/>
  <c r="B941" i="13"/>
  <c r="B659" i="13"/>
  <c r="B91" i="7"/>
  <c r="B1770" i="14"/>
  <c r="B274" i="11"/>
  <c r="R361" i="2" s="1"/>
  <c r="B1584" i="10"/>
  <c r="B495" i="10"/>
  <c r="B3408" i="7"/>
  <c r="B920" i="10"/>
  <c r="B1295" i="11"/>
  <c r="B1228" i="10"/>
  <c r="B1326" i="14"/>
  <c r="B1255" i="7"/>
  <c r="B501" i="11"/>
  <c r="B3389" i="7"/>
  <c r="B2225" i="10"/>
  <c r="B1418" i="13"/>
  <c r="B1422" i="5"/>
  <c r="B1940" i="11"/>
  <c r="B2027" i="10"/>
  <c r="B571" i="11"/>
  <c r="B1947" i="5"/>
  <c r="B2347" i="10"/>
  <c r="B1727" i="11"/>
  <c r="B1599" i="13"/>
  <c r="B1262" i="10"/>
  <c r="B2016" i="10"/>
  <c r="B1570" i="10"/>
  <c r="B1544" i="10"/>
  <c r="B1320" i="13"/>
  <c r="B2318" i="10"/>
  <c r="B1580" i="10"/>
  <c r="B975" i="10"/>
  <c r="B1775" i="10"/>
  <c r="B274" i="13"/>
  <c r="P361" i="2" s="1"/>
  <c r="B354" i="13"/>
  <c r="P441" i="2" s="1"/>
  <c r="B426" i="10"/>
  <c r="B730" i="11"/>
  <c r="B495" i="13"/>
  <c r="B83" i="14"/>
  <c r="T170" i="2" s="1"/>
  <c r="B1868" i="7"/>
  <c r="B1548" i="13"/>
  <c r="B2208" i="5"/>
  <c r="B855" i="10"/>
  <c r="B569" i="13"/>
  <c r="B1862" i="10"/>
  <c r="B1246" i="5"/>
  <c r="B1542" i="11"/>
  <c r="B1769" i="13"/>
  <c r="B894" i="10"/>
  <c r="B497" i="10"/>
  <c r="B1831" i="11"/>
  <c r="B20" i="10"/>
  <c r="B899" i="14"/>
  <c r="B470" i="13"/>
  <c r="B41" i="7"/>
  <c r="B752" i="10"/>
  <c r="B1088" i="10"/>
  <c r="B594" i="10"/>
  <c r="B2424" i="10"/>
  <c r="B2027" i="7"/>
  <c r="B1018" i="11"/>
  <c r="B1700" i="11"/>
  <c r="B1353" i="11"/>
  <c r="B2233" i="10"/>
  <c r="B623" i="10"/>
  <c r="B1118" i="11"/>
  <c r="B2209" i="10"/>
  <c r="B2447" i="10"/>
  <c r="B1814" i="10"/>
  <c r="B1576" i="13"/>
  <c r="B520" i="13"/>
  <c r="B1317" i="10"/>
  <c r="B1115" i="5"/>
  <c r="B920" i="13"/>
  <c r="B980" i="10"/>
  <c r="B654" i="10"/>
  <c r="B1625" i="7"/>
  <c r="S465" i="2" s="1"/>
  <c r="B1286" i="13"/>
  <c r="B315" i="10"/>
  <c r="Q402" i="2" s="1"/>
  <c r="B1370" i="13"/>
  <c r="B497" i="11"/>
  <c r="B1338" i="13"/>
  <c r="B658" i="13"/>
  <c r="B620" i="13"/>
  <c r="B1237" i="10"/>
  <c r="B1455" i="10"/>
  <c r="B1027" i="5"/>
  <c r="B1227" i="13"/>
  <c r="B1669" i="13"/>
  <c r="B1749" i="13"/>
  <c r="B148" i="10"/>
  <c r="Q235" i="2" s="1"/>
  <c r="B1260" i="13"/>
  <c r="B441" i="13"/>
  <c r="B1807" i="11"/>
  <c r="B1361" i="14"/>
  <c r="B1129" i="10"/>
  <c r="B2346" i="10"/>
  <c r="B549" i="10"/>
  <c r="B716" i="10"/>
  <c r="B1948" i="10"/>
  <c r="B1105" i="13"/>
  <c r="B1928" i="10"/>
  <c r="B1484" i="13"/>
  <c r="B1765" i="13"/>
  <c r="B2191" i="11"/>
  <c r="B2110" i="10"/>
  <c r="B1054" i="13"/>
  <c r="B1182" i="13"/>
  <c r="B2362" i="11"/>
  <c r="B2089" i="11"/>
  <c r="B1537" i="14"/>
  <c r="B670" i="13"/>
  <c r="B665" i="13"/>
  <c r="B985" i="5"/>
  <c r="B2198" i="11"/>
  <c r="B26" i="10"/>
  <c r="B2009" i="10"/>
  <c r="B1341" i="10"/>
  <c r="B1333" i="13"/>
  <c r="B664" i="11"/>
  <c r="B457" i="13"/>
  <c r="B1175" i="13"/>
  <c r="B1440" i="13"/>
  <c r="B92" i="7"/>
  <c r="B3202" i="7"/>
  <c r="B409" i="11"/>
  <c r="R496" i="2" s="1"/>
  <c r="B1491" i="13"/>
  <c r="B1279" i="10"/>
  <c r="B930" i="11"/>
  <c r="B777" i="13"/>
  <c r="B2005" i="11"/>
  <c r="B2145" i="10"/>
  <c r="B796" i="13"/>
  <c r="B711" i="11"/>
  <c r="B1746" i="13"/>
  <c r="B1412" i="13"/>
  <c r="B1236" i="11"/>
  <c r="B572" i="13"/>
  <c r="B298" i="13"/>
  <c r="P385" i="2" s="1"/>
  <c r="B732" i="10"/>
  <c r="B2300" i="10"/>
  <c r="B580" i="13"/>
  <c r="B1429" i="13"/>
  <c r="B2055" i="10"/>
  <c r="B1184" i="13"/>
  <c r="B667" i="13"/>
  <c r="B1215" i="13"/>
  <c r="B2681" i="7"/>
  <c r="B932" i="10"/>
  <c r="B2173" i="10"/>
  <c r="B1209" i="13"/>
  <c r="B2460" i="10"/>
  <c r="B2883" i="7"/>
  <c r="B436" i="11"/>
  <c r="B1225" i="10"/>
  <c r="B616" i="10"/>
  <c r="B1177" i="11"/>
  <c r="B1917" i="11"/>
  <c r="B539" i="10"/>
  <c r="B750" i="10"/>
  <c r="B419" i="11"/>
  <c r="R506" i="2" s="1"/>
  <c r="B1550" i="13"/>
  <c r="B731" i="13"/>
  <c r="B1617" i="13"/>
  <c r="B246" i="14"/>
  <c r="T333" i="2" s="1"/>
  <c r="B267" i="10"/>
  <c r="Q354" i="2" s="1"/>
  <c r="B224" i="7"/>
  <c r="B1340" i="11"/>
  <c r="B362" i="13"/>
  <c r="P449" i="2" s="1"/>
  <c r="B1012" i="13"/>
  <c r="B254" i="13"/>
  <c r="P341" i="2" s="1"/>
  <c r="B890" i="13"/>
  <c r="B717" i="13"/>
  <c r="B536" i="11"/>
  <c r="B1940" i="10"/>
  <c r="B1681" i="11"/>
  <c r="B836" i="13"/>
  <c r="B1915" i="10"/>
  <c r="B2793" i="7"/>
  <c r="B2136" i="11"/>
  <c r="B1408" i="10"/>
  <c r="B2610" i="7"/>
  <c r="B22" i="10"/>
  <c r="B459" i="13"/>
  <c r="B2279" i="10"/>
  <c r="B1460" i="10"/>
  <c r="B1578" i="7"/>
  <c r="S418" i="2" s="1"/>
  <c r="B537" i="14"/>
  <c r="B821" i="10"/>
  <c r="B1527" i="10"/>
  <c r="B495" i="14"/>
  <c r="B514" i="11"/>
  <c r="B1282" i="11"/>
  <c r="B2226" i="10"/>
  <c r="B955" i="11"/>
  <c r="B2121" i="11"/>
  <c r="B1379" i="10"/>
  <c r="B400" i="7"/>
  <c r="B1220" i="13"/>
  <c r="B1535" i="13"/>
  <c r="B1540" i="10"/>
  <c r="B2302" i="10"/>
  <c r="B1881" i="11"/>
  <c r="B525" i="13"/>
  <c r="B253" i="10"/>
  <c r="Q340" i="2" s="1"/>
  <c r="B2237" i="7"/>
  <c r="B366" i="11"/>
  <c r="R453" i="2" s="1"/>
  <c r="B1196" i="13"/>
  <c r="B2070" i="10"/>
  <c r="B2312" i="10"/>
  <c r="B30" i="10"/>
  <c r="B1123" i="10"/>
  <c r="B543" i="5"/>
  <c r="U133" i="2" s="1"/>
  <c r="B1461" i="13"/>
  <c r="B946" i="10"/>
  <c r="B615" i="13"/>
  <c r="B1721" i="7"/>
  <c r="B1308" i="13"/>
  <c r="B2790" i="7"/>
  <c r="B1546" i="5"/>
  <c r="B825" i="14"/>
  <c r="B663" i="13"/>
  <c r="B843" i="10"/>
  <c r="B1751" i="10"/>
  <c r="B743" i="13"/>
  <c r="B791" i="11"/>
  <c r="B842" i="13"/>
  <c r="B1266" i="13"/>
  <c r="B1743" i="10"/>
  <c r="B1526" i="13"/>
  <c r="B1835" i="11"/>
  <c r="B1316" i="10"/>
  <c r="B443" i="10"/>
  <c r="B10" i="13"/>
  <c r="B2062" i="10"/>
  <c r="B608" i="11"/>
  <c r="B1008" i="13"/>
  <c r="B959" i="10"/>
  <c r="B2434" i="7"/>
  <c r="B582" i="10"/>
  <c r="B1284" i="10"/>
  <c r="B1616" i="10"/>
  <c r="B1341" i="14"/>
  <c r="B1656" i="10"/>
  <c r="B73" i="11"/>
  <c r="R160" i="2" s="1"/>
  <c r="B964" i="13"/>
  <c r="B275" i="10"/>
  <c r="Q362" i="2" s="1"/>
  <c r="B611" i="11"/>
  <c r="B1047" i="13"/>
  <c r="B2171" i="5"/>
  <c r="B642" i="14"/>
  <c r="B337" i="13"/>
  <c r="P424" i="2" s="1"/>
  <c r="B1355" i="10"/>
  <c r="B165" i="13"/>
  <c r="P252" i="2" s="1"/>
  <c r="B1775" i="13"/>
  <c r="B1942" i="10"/>
  <c r="B1878" i="11"/>
  <c r="B1423" i="10"/>
  <c r="B1328" i="13"/>
  <c r="B1589" i="14"/>
  <c r="B1451" i="10"/>
  <c r="B1435" i="13"/>
  <c r="B1649" i="13"/>
  <c r="B2488" i="7"/>
  <c r="B1221" i="10"/>
  <c r="B1962" i="11"/>
  <c r="B2166" i="7"/>
  <c r="B1296" i="13"/>
  <c r="B1260" i="14"/>
  <c r="B359" i="10"/>
  <c r="Q446" i="2" s="1"/>
  <c r="B694" i="10"/>
  <c r="B1145" i="13"/>
  <c r="B430" i="14"/>
  <c r="B2113" i="10"/>
  <c r="B639" i="10"/>
  <c r="B462" i="10"/>
  <c r="B3147" i="7"/>
  <c r="B1351" i="11"/>
  <c r="B2330" i="11"/>
  <c r="B1396" i="10"/>
  <c r="B98" i="14"/>
  <c r="T185" i="2" s="1"/>
  <c r="B1543" i="10"/>
  <c r="B2258" i="10"/>
  <c r="B2041" i="7"/>
  <c r="B1916" i="5"/>
  <c r="B345" i="13"/>
  <c r="P432" i="2" s="1"/>
  <c r="B1660" i="10"/>
  <c r="B1605" i="10"/>
  <c r="B1210" i="14"/>
  <c r="B1206" i="11"/>
  <c r="B527" i="13"/>
  <c r="B819" i="13"/>
  <c r="B1373" i="11"/>
  <c r="B421" i="14"/>
  <c r="T508" i="2" s="1"/>
  <c r="B430" i="13"/>
  <c r="B314" i="13"/>
  <c r="P401" i="2" s="1"/>
  <c r="B610" i="11"/>
  <c r="B1322" i="10"/>
  <c r="B412" i="11"/>
  <c r="R499" i="2" s="1"/>
  <c r="B1441" i="11"/>
  <c r="B989" i="11"/>
  <c r="B785" i="10"/>
  <c r="B1293" i="13"/>
  <c r="B1601" i="13"/>
  <c r="B282" i="5"/>
  <c r="B889" i="13"/>
  <c r="B633" i="13"/>
  <c r="B266" i="13"/>
  <c r="P353" i="2" s="1"/>
  <c r="B3475" i="7"/>
  <c r="B1007" i="13"/>
  <c r="B1630" i="13"/>
  <c r="B1310" i="10"/>
  <c r="B1377" i="13"/>
  <c r="B783" i="11"/>
  <c r="B967" i="5"/>
  <c r="B1200" i="13"/>
  <c r="B872" i="13"/>
  <c r="B1277" i="13"/>
  <c r="B330" i="13"/>
  <c r="P417" i="2" s="1"/>
  <c r="B1945" i="10"/>
  <c r="B1049" i="13"/>
  <c r="B18" i="13"/>
  <c r="B1024" i="11"/>
  <c r="B1758" i="13"/>
  <c r="B282" i="13"/>
  <c r="P369" i="2" s="1"/>
  <c r="B2700" i="7"/>
  <c r="B1518" i="10"/>
  <c r="B652" i="13"/>
  <c r="B1869" i="11"/>
  <c r="B1649" i="10"/>
  <c r="B257" i="10"/>
  <c r="Q344" i="2" s="1"/>
  <c r="B771" i="13"/>
  <c r="B2382" i="7"/>
  <c r="B1297" i="13"/>
  <c r="B1666" i="5"/>
  <c r="B833" i="11"/>
  <c r="B2369" i="11"/>
  <c r="B1978" i="10"/>
  <c r="B2092" i="10"/>
  <c r="B2331" i="7"/>
  <c r="B2070" i="11"/>
  <c r="B1278" i="13"/>
  <c r="B85" i="11"/>
  <c r="R172" i="2" s="1"/>
  <c r="B1212" i="13"/>
  <c r="B450" i="13"/>
  <c r="B990" i="10"/>
  <c r="B1250" i="13"/>
  <c r="B1763" i="10"/>
  <c r="B2960" i="7"/>
  <c r="B919" i="5"/>
  <c r="U509" i="2" s="1"/>
  <c r="B1144" i="13"/>
  <c r="B1683" i="7"/>
  <c r="B1478" i="13"/>
  <c r="B981" i="10"/>
  <c r="B729" i="10"/>
  <c r="B989" i="10"/>
  <c r="B696" i="13"/>
  <c r="B1682" i="10"/>
  <c r="B1736" i="11"/>
  <c r="B1528" i="10"/>
  <c r="B1977" i="10"/>
  <c r="B1668" i="10"/>
  <c r="B1630" i="7"/>
  <c r="S470" i="2" s="1"/>
  <c r="B515" i="13"/>
  <c r="B415" i="11"/>
  <c r="R502" i="2" s="1"/>
  <c r="B1364" i="10"/>
  <c r="B310" i="10"/>
  <c r="Q397" i="2" s="1"/>
  <c r="B1868" i="11"/>
  <c r="B1574" i="11"/>
  <c r="B815" i="11"/>
  <c r="B295" i="10"/>
  <c r="Q382" i="2" s="1"/>
  <c r="B2111" i="10"/>
  <c r="B393" i="11"/>
  <c r="R480" i="2" s="1"/>
  <c r="B1130" i="13"/>
  <c r="B1052" i="13"/>
  <c r="B2389" i="7"/>
  <c r="B24" i="7"/>
  <c r="B2427" i="7"/>
  <c r="B1996" i="7"/>
  <c r="B1650" i="13"/>
  <c r="B1963" i="11"/>
  <c r="B1387" i="10"/>
  <c r="B1709" i="10"/>
  <c r="B151" i="5"/>
  <c r="B2416" i="11"/>
  <c r="B1010" i="13"/>
  <c r="B1410" i="13"/>
  <c r="B401" i="13"/>
  <c r="P488" i="2" s="1"/>
  <c r="B1496" i="5"/>
  <c r="B1392" i="10"/>
  <c r="B1501" i="13"/>
  <c r="B88" i="7"/>
  <c r="B2348" i="10"/>
  <c r="B1437" i="11"/>
  <c r="B2354" i="10"/>
  <c r="B367" i="11"/>
  <c r="R454" i="2" s="1"/>
  <c r="B1200" i="10"/>
  <c r="B612" i="11"/>
  <c r="B1150" i="11"/>
  <c r="B1049" i="10"/>
  <c r="B1949" i="7"/>
  <c r="B1924" i="11"/>
  <c r="B1989" i="10"/>
  <c r="B875" i="13"/>
  <c r="B2188" i="11"/>
  <c r="B914" i="10"/>
  <c r="B1640" i="13"/>
  <c r="B417" i="11"/>
  <c r="R504" i="2" s="1"/>
  <c r="B1076" i="11"/>
  <c r="B2129" i="10"/>
  <c r="B1553" i="10"/>
  <c r="B2121" i="10"/>
  <c r="B1986" i="10"/>
  <c r="B1217" i="11"/>
  <c r="B1419" i="7"/>
  <c r="S259" i="2" s="1"/>
  <c r="B1214" i="13"/>
  <c r="B1657" i="11"/>
  <c r="B531" i="13"/>
  <c r="B2274" i="10"/>
  <c r="B1050" i="5"/>
  <c r="B1494" i="11"/>
  <c r="B2178" i="10"/>
  <c r="B1688" i="11"/>
  <c r="B2379" i="10"/>
  <c r="B1506" i="13"/>
  <c r="B809" i="13"/>
  <c r="B1226" i="11"/>
  <c r="B356" i="7"/>
  <c r="B727" i="5"/>
  <c r="U317" i="2" s="1"/>
  <c r="B1318" i="10"/>
  <c r="B361" i="10"/>
  <c r="Q448" i="2" s="1"/>
  <c r="B1261" i="13"/>
  <c r="B1625" i="10"/>
  <c r="B398" i="13"/>
  <c r="P485" i="2" s="1"/>
  <c r="B515" i="10"/>
  <c r="B412" i="10"/>
  <c r="Q499" i="2" s="1"/>
  <c r="B111" i="7"/>
  <c r="B1240" i="11"/>
  <c r="B1839" i="5"/>
  <c r="B521" i="5"/>
  <c r="B2063" i="7"/>
  <c r="B2428" i="11"/>
  <c r="B2039" i="10"/>
  <c r="B1108" i="10"/>
  <c r="B579" i="10"/>
  <c r="B1905" i="10"/>
  <c r="B256" i="11"/>
  <c r="R343" i="2" s="1"/>
  <c r="B1689" i="10"/>
  <c r="B1051" i="10"/>
  <c r="B85" i="5"/>
  <c r="B691" i="10"/>
  <c r="B445" i="11"/>
  <c r="B1123" i="13"/>
  <c r="B1904" i="11"/>
  <c r="B2037" i="10"/>
  <c r="B1217" i="13"/>
  <c r="B908" i="13"/>
  <c r="B1329" i="10"/>
  <c r="B721" i="10"/>
  <c r="B760" i="13"/>
  <c r="B1371" i="11"/>
  <c r="B490" i="10"/>
  <c r="B468" i="13"/>
  <c r="B1520" i="13"/>
  <c r="B363" i="13"/>
  <c r="P450" i="2" s="1"/>
  <c r="B1758" i="7"/>
  <c r="B294" i="11"/>
  <c r="R381" i="2" s="1"/>
  <c r="B977" i="13"/>
  <c r="B433" i="10"/>
  <c r="B469" i="11"/>
  <c r="B779" i="10"/>
  <c r="B2703" i="7"/>
  <c r="B248" i="14"/>
  <c r="T335" i="2" s="1"/>
  <c r="B2073" i="10"/>
  <c r="B1629" i="13"/>
  <c r="B784" i="10"/>
  <c r="B1782" i="10"/>
  <c r="B1714" i="7"/>
  <c r="B1132" i="11"/>
  <c r="B1097" i="13"/>
  <c r="B1657" i="13"/>
  <c r="B1354" i="10"/>
  <c r="B680" i="10"/>
  <c r="B1748" i="10"/>
  <c r="B698" i="10"/>
  <c r="B1866" i="11"/>
  <c r="B994" i="13"/>
  <c r="B2273" i="11"/>
  <c r="B317" i="14"/>
  <c r="T404" i="2" s="1"/>
  <c r="B2927" i="7"/>
  <c r="B2044" i="7"/>
  <c r="B1755" i="7"/>
  <c r="B475" i="10"/>
  <c r="B1975" i="11"/>
  <c r="B1345" i="10"/>
  <c r="B658" i="11"/>
  <c r="B1407" i="13"/>
  <c r="B835" i="13"/>
  <c r="B1705" i="13"/>
  <c r="B2137" i="10"/>
  <c r="B1831" i="7"/>
  <c r="B22" i="14"/>
  <c r="D29" i="19" s="1"/>
  <c r="B2406" i="11"/>
  <c r="B827" i="10"/>
  <c r="B3180" i="7"/>
  <c r="B153" i="14"/>
  <c r="T240" i="2" s="1"/>
  <c r="B1741" i="13"/>
  <c r="B1550" i="10"/>
  <c r="B319" i="10"/>
  <c r="Q406" i="2" s="1"/>
  <c r="B1471" i="13"/>
  <c r="B1359" i="10"/>
  <c r="B1473" i="10"/>
  <c r="B2052" i="7"/>
  <c r="B700" i="10"/>
  <c r="B1548" i="5"/>
  <c r="B2264" i="11"/>
  <c r="B1550" i="7"/>
  <c r="S390" i="2" s="1"/>
  <c r="B649" i="13"/>
  <c r="B1294" i="10"/>
  <c r="B496" i="10"/>
  <c r="B355" i="11"/>
  <c r="R442" i="2" s="1"/>
  <c r="B2079" i="10"/>
  <c r="B2197" i="10"/>
  <c r="B1057" i="10"/>
  <c r="B1583" i="5"/>
  <c r="B2598" i="7"/>
  <c r="B1413" i="13"/>
  <c r="B672" i="13"/>
  <c r="B2619" i="7"/>
  <c r="B1774" i="13"/>
  <c r="B1097" i="10"/>
  <c r="B680" i="13"/>
  <c r="B1413" i="10"/>
  <c r="B1629" i="10"/>
  <c r="B653" i="10"/>
  <c r="B982" i="10"/>
  <c r="B1573" i="10"/>
  <c r="B985" i="10"/>
  <c r="B1687" i="7"/>
  <c r="B1291" i="10"/>
  <c r="B2332" i="11"/>
  <c r="B779" i="11"/>
  <c r="B660" i="10"/>
  <c r="B622" i="13"/>
  <c r="B1166" i="10"/>
  <c r="B170" i="10"/>
  <c r="Q257" i="2" s="1"/>
  <c r="B1672" i="10"/>
  <c r="B1388" i="13"/>
  <c r="B1891" i="11"/>
  <c r="B894" i="11"/>
  <c r="B2049" i="7"/>
  <c r="B1739" i="10"/>
  <c r="B43" i="13"/>
  <c r="P130" i="2" s="1"/>
  <c r="B728" i="10"/>
  <c r="B2454" i="7"/>
  <c r="B1933" i="11"/>
  <c r="B358" i="10"/>
  <c r="Q445" i="2" s="1"/>
  <c r="B1228" i="13"/>
  <c r="B375" i="13"/>
  <c r="P462" i="2" s="1"/>
  <c r="B757" i="13"/>
  <c r="B1801" i="10"/>
  <c r="B2239" i="7"/>
  <c r="B570" i="10"/>
  <c r="B391" i="10"/>
  <c r="Q478" i="2" s="1"/>
  <c r="B1383" i="13"/>
  <c r="B3296" i="7"/>
  <c r="B1851" i="11"/>
  <c r="B347" i="13"/>
  <c r="P434" i="2" s="1"/>
  <c r="B13" i="5"/>
  <c r="B1727" i="13"/>
  <c r="B52" i="7"/>
  <c r="B1737" i="7"/>
  <c r="B252" i="10"/>
  <c r="Q339" i="2" s="1"/>
  <c r="B1153" i="10"/>
  <c r="B551" i="11"/>
  <c r="B1442" i="10"/>
  <c r="B1757" i="7"/>
  <c r="B2154" i="10"/>
  <c r="B493" i="10"/>
  <c r="B1724" i="13"/>
  <c r="B1099" i="13"/>
  <c r="B1505" i="13"/>
  <c r="B838" i="10"/>
  <c r="B888" i="13"/>
  <c r="B282" i="11"/>
  <c r="R369" i="2" s="1"/>
  <c r="B659" i="10"/>
  <c r="B1507" i="5"/>
  <c r="B1204" i="13"/>
  <c r="B1791" i="11"/>
  <c r="B969" i="10"/>
  <c r="B1070" i="13"/>
  <c r="B1796" i="13"/>
  <c r="B1685" i="10"/>
  <c r="B1305" i="13"/>
  <c r="B1267" i="13"/>
  <c r="B570" i="13"/>
  <c r="B38" i="10"/>
  <c r="B1362" i="13"/>
  <c r="B403" i="13"/>
  <c r="P490" i="2" s="1"/>
  <c r="B249" i="13"/>
  <c r="P336" i="2" s="1"/>
  <c r="B1204" i="10"/>
  <c r="B2291" i="10"/>
  <c r="B1913" i="7"/>
  <c r="B1166" i="13"/>
  <c r="B1983" i="14"/>
  <c r="B1721" i="13"/>
  <c r="B492" i="13"/>
  <c r="B1132" i="13"/>
  <c r="B790" i="13"/>
  <c r="B868" i="10"/>
  <c r="B683" i="13"/>
  <c r="B375" i="10"/>
  <c r="Q462" i="2" s="1"/>
  <c r="B1607" i="7"/>
  <c r="S447" i="2" s="1"/>
  <c r="B1090" i="13"/>
  <c r="B2044" i="11"/>
  <c r="B284" i="11"/>
  <c r="R371" i="2" s="1"/>
  <c r="B766" i="13"/>
  <c r="B744" i="13"/>
  <c r="B1161" i="10"/>
  <c r="B1558" i="13"/>
  <c r="B992" i="13"/>
  <c r="B639" i="13"/>
  <c r="B1067" i="11"/>
  <c r="B2222" i="10"/>
  <c r="B449" i="10"/>
  <c r="B1898" i="10"/>
  <c r="B1061" i="5"/>
  <c r="B1691" i="13"/>
  <c r="B1422" i="10"/>
  <c r="B2328" i="10"/>
  <c r="B889" i="11"/>
  <c r="B313" i="13"/>
  <c r="P400" i="2" s="1"/>
  <c r="B1248" i="11"/>
  <c r="B1682" i="7"/>
  <c r="B322" i="5"/>
  <c r="B2923" i="7"/>
  <c r="B948" i="13"/>
  <c r="B1787" i="11"/>
  <c r="B2245" i="10"/>
  <c r="B638" i="13"/>
  <c r="B1784" i="10"/>
  <c r="B919" i="11"/>
  <c r="B300" i="13"/>
  <c r="P387" i="2" s="1"/>
  <c r="B1456" i="10"/>
  <c r="B1500" i="11"/>
  <c r="B1385" i="13"/>
  <c r="B2198" i="10"/>
  <c r="B999" i="13"/>
  <c r="B3068" i="7"/>
  <c r="B1943" i="10"/>
  <c r="B930" i="10"/>
  <c r="B1567" i="10"/>
  <c r="B1243" i="10"/>
  <c r="B1343" i="14"/>
  <c r="B1707" i="11"/>
  <c r="B942" i="11"/>
  <c r="B443" i="5"/>
  <c r="B925" i="13"/>
  <c r="B2242" i="10"/>
  <c r="B1058" i="13"/>
  <c r="B977" i="11"/>
  <c r="B1851" i="10"/>
  <c r="B582" i="13"/>
  <c r="B759" i="11"/>
  <c r="B1628" i="13"/>
  <c r="B963" i="10"/>
  <c r="B580" i="14"/>
  <c r="B1769" i="11"/>
  <c r="B432" i="11"/>
  <c r="B1028" i="10"/>
  <c r="B2119" i="11"/>
  <c r="B1743" i="13"/>
  <c r="B1563" i="13"/>
  <c r="B2415" i="7"/>
  <c r="B1507" i="10"/>
  <c r="B676" i="10"/>
  <c r="B210" i="10"/>
  <c r="Q297" i="2" s="1"/>
  <c r="B1233" i="11"/>
  <c r="B1164" i="13"/>
  <c r="B1464" i="13"/>
  <c r="B569" i="10"/>
  <c r="B1621" i="10"/>
  <c r="B146" i="11"/>
  <c r="R233" i="2" s="1"/>
  <c r="B720" i="10"/>
  <c r="B1310" i="11"/>
  <c r="B1609" i="5"/>
  <c r="B1406" i="10"/>
  <c r="B292" i="13"/>
  <c r="P379" i="2" s="1"/>
  <c r="B868" i="13"/>
  <c r="B385" i="11"/>
  <c r="R472" i="2" s="1"/>
  <c r="B2272" i="11"/>
  <c r="B751" i="10"/>
  <c r="B930" i="13"/>
  <c r="B1840" i="10"/>
  <c r="B538" i="13"/>
  <c r="B1850" i="7"/>
  <c r="B1169" i="13"/>
  <c r="B256" i="13"/>
  <c r="P343" i="2" s="1"/>
  <c r="B1225" i="11"/>
  <c r="B846" i="13"/>
  <c r="B840" i="13"/>
  <c r="B1382" i="13"/>
  <c r="B765" i="13"/>
  <c r="B706" i="10"/>
  <c r="B189" i="7"/>
  <c r="B1730" i="11"/>
  <c r="B2108" i="10"/>
  <c r="B1908" i="11"/>
  <c r="B1230" i="13"/>
  <c r="B693" i="13"/>
  <c r="B311" i="10"/>
  <c r="Q398" i="2" s="1"/>
  <c r="B890" i="11"/>
  <c r="B671" i="11"/>
  <c r="B830" i="13"/>
  <c r="B113" i="5"/>
  <c r="B1677" i="13"/>
  <c r="B2103" i="11"/>
  <c r="B245" i="10"/>
  <c r="Q332" i="2" s="1"/>
  <c r="B1492" i="13"/>
  <c r="B2439" i="7"/>
  <c r="B641" i="14"/>
  <c r="B1031" i="13"/>
  <c r="B1799" i="11"/>
  <c r="B629" i="10"/>
  <c r="B900" i="10"/>
  <c r="B1754" i="13"/>
  <c r="B1249" i="13"/>
  <c r="B1349" i="13"/>
  <c r="B238" i="7"/>
  <c r="E315" i="2" s="1"/>
  <c r="I315" i="2" s="1"/>
  <c r="B704" i="10"/>
  <c r="B1082" i="11"/>
  <c r="B174" i="7"/>
  <c r="B1695" i="10"/>
  <c r="B1003" i="13"/>
  <c r="B1724" i="11"/>
  <c r="B1577" i="13"/>
  <c r="B726" i="13"/>
  <c r="B1466" i="10"/>
  <c r="B535" i="13"/>
  <c r="B1310" i="13"/>
  <c r="B670" i="10"/>
  <c r="B736" i="13"/>
  <c r="B1526" i="11"/>
  <c r="B45" i="5"/>
  <c r="E137" i="2" s="1"/>
  <c r="I137" i="2" s="1"/>
  <c r="B605" i="11"/>
  <c r="B1463" i="10"/>
  <c r="B366" i="10"/>
  <c r="Q453" i="2" s="1"/>
  <c r="B1405" i="5"/>
  <c r="B1234" i="10"/>
  <c r="B1684" i="13"/>
  <c r="B2078" i="7"/>
  <c r="B611" i="10"/>
  <c r="B1952" i="10"/>
  <c r="B422" i="13"/>
  <c r="P509" i="2" s="1"/>
  <c r="B516" i="13"/>
  <c r="B666" i="13"/>
  <c r="B2345" i="11"/>
  <c r="B2435" i="10"/>
  <c r="B735" i="10"/>
  <c r="B1477" i="11"/>
  <c r="B440" i="13"/>
  <c r="B699" i="13"/>
  <c r="B2057" i="5"/>
  <c r="B1366" i="13"/>
  <c r="B2025" i="7"/>
  <c r="B996" i="13"/>
  <c r="B1256" i="10"/>
  <c r="B231" i="5"/>
  <c r="B1957" i="10"/>
  <c r="B679" i="13"/>
  <c r="B1529" i="10"/>
  <c r="B1523" i="13"/>
  <c r="B1178" i="10"/>
  <c r="B494" i="13"/>
  <c r="B751" i="11"/>
  <c r="B1846" i="10"/>
  <c r="B752" i="13"/>
  <c r="B2051" i="10"/>
  <c r="B1744" i="5"/>
  <c r="B2914" i="7"/>
  <c r="B1718" i="13"/>
  <c r="B371" i="13"/>
  <c r="P458" i="2" s="1"/>
  <c r="B1189" i="13"/>
  <c r="B1752" i="11"/>
  <c r="B1212" i="11"/>
  <c r="B659" i="14"/>
  <c r="B315" i="7"/>
  <c r="B1463" i="13"/>
  <c r="B901" i="13"/>
  <c r="B1050" i="10"/>
  <c r="B1557" i="10"/>
  <c r="B281" i="11"/>
  <c r="R368" i="2" s="1"/>
  <c r="B1733" i="13"/>
  <c r="B1116" i="10"/>
  <c r="B440" i="11"/>
  <c r="B1056" i="10"/>
  <c r="B788" i="13"/>
  <c r="B3259" i="7"/>
  <c r="B34" i="11"/>
  <c r="B461" i="10"/>
  <c r="B426" i="13"/>
  <c r="B892" i="13"/>
  <c r="B798" i="13"/>
  <c r="B1720" i="13"/>
  <c r="B863" i="13"/>
  <c r="B778" i="5"/>
  <c r="U368" i="2" s="1"/>
  <c r="B1194" i="13"/>
  <c r="B1552" i="11"/>
  <c r="B1815" i="10"/>
  <c r="B858" i="13"/>
  <c r="B1711" i="10"/>
  <c r="B688" i="13"/>
  <c r="B1017" i="13"/>
  <c r="B540" i="13"/>
  <c r="B629" i="13"/>
  <c r="B1346" i="13"/>
  <c r="B1436" i="13"/>
  <c r="B645" i="13"/>
  <c r="B788" i="10"/>
  <c r="B2176" i="10"/>
  <c r="B298" i="10"/>
  <c r="Q385" i="2" s="1"/>
  <c r="B1035" i="10"/>
  <c r="B1300" i="10"/>
  <c r="B219" i="7"/>
  <c r="B308" i="10"/>
  <c r="Q395" i="2" s="1"/>
  <c r="B407" i="13"/>
  <c r="P494" i="2" s="1"/>
  <c r="B1190" i="10"/>
  <c r="B1292" i="13"/>
  <c r="B910" i="13"/>
  <c r="B1455" i="11"/>
  <c r="B2082" i="10"/>
  <c r="B1757" i="11"/>
  <c r="B1791" i="13"/>
  <c r="B1503" i="13"/>
  <c r="B2224" i="10"/>
  <c r="B928" i="10"/>
  <c r="B1795" i="13"/>
  <c r="B129" i="14"/>
  <c r="T216" i="2" s="1"/>
  <c r="B1693" i="7"/>
  <c r="B1236" i="10"/>
  <c r="B424" i="14"/>
  <c r="B2652" i="7"/>
  <c r="B2136" i="10"/>
  <c r="B1783" i="7"/>
  <c r="B1424" i="13"/>
  <c r="B1111" i="13"/>
  <c r="B404" i="13"/>
  <c r="P491" i="2" s="1"/>
  <c r="B1561" i="5"/>
  <c r="B1920" i="14"/>
  <c r="B1250" i="11"/>
  <c r="B966" i="10"/>
  <c r="B1790" i="13"/>
  <c r="B821" i="13"/>
  <c r="B1165" i="13"/>
  <c r="B365" i="5"/>
  <c r="B1147" i="11"/>
  <c r="B1650" i="5"/>
  <c r="B2804" i="7"/>
  <c r="B1757" i="13"/>
  <c r="B300" i="11"/>
  <c r="R387" i="2" s="1"/>
  <c r="B1626" i="11"/>
  <c r="B855" i="13"/>
  <c r="B295" i="7"/>
  <c r="B1304" i="10"/>
  <c r="B572" i="14"/>
  <c r="B672" i="10"/>
  <c r="B1389" i="7"/>
  <c r="S229" i="2" s="1"/>
  <c r="B1829" i="14"/>
  <c r="B30" i="13"/>
  <c r="B3488" i="7"/>
  <c r="B1534" i="7"/>
  <c r="S374" i="2" s="1"/>
  <c r="B345" i="10"/>
  <c r="Q432" i="2" s="1"/>
  <c r="B1416" i="10"/>
  <c r="B1502" i="13"/>
  <c r="B3203" i="7"/>
  <c r="B689" i="11"/>
  <c r="B448" i="11"/>
  <c r="B1582" i="13"/>
  <c r="B774" i="13"/>
  <c r="B2369" i="7"/>
  <c r="B1673" i="13"/>
  <c r="B382" i="13"/>
  <c r="P469" i="2" s="1"/>
  <c r="B267" i="14"/>
  <c r="T354" i="2" s="1"/>
  <c r="B546" i="14"/>
  <c r="B471" i="13"/>
  <c r="B807" i="13"/>
  <c r="B3442" i="7"/>
  <c r="B1749" i="10"/>
  <c r="B2767" i="7"/>
  <c r="B1569" i="13"/>
  <c r="B2086" i="10"/>
  <c r="B2210" i="10"/>
  <c r="B1745" i="13"/>
  <c r="B533" i="11"/>
  <c r="B521" i="10"/>
  <c r="B2013" i="7"/>
  <c r="B481" i="10"/>
  <c r="B1802" i="10"/>
  <c r="B783" i="13"/>
  <c r="B313" i="10"/>
  <c r="Q400" i="2" s="1"/>
  <c r="B456" i="11"/>
  <c r="B1341" i="5"/>
  <c r="B460" i="13"/>
  <c r="B510" i="13"/>
  <c r="B904" i="10"/>
  <c r="B691" i="13"/>
  <c r="B861" i="13"/>
  <c r="B1509" i="13"/>
  <c r="B264" i="5"/>
  <c r="B2101" i="11"/>
  <c r="B1480" i="5"/>
  <c r="B248" i="11"/>
  <c r="R335" i="2" s="1"/>
  <c r="B361" i="11"/>
  <c r="R448" i="2" s="1"/>
  <c r="B668" i="14"/>
  <c r="B710" i="10"/>
  <c r="B1041" i="10"/>
  <c r="B1419" i="10"/>
  <c r="B263" i="13"/>
  <c r="P350" i="2" s="1"/>
  <c r="B513" i="13"/>
  <c r="B1787" i="10"/>
  <c r="B1471" i="10"/>
  <c r="B533" i="13"/>
  <c r="B367" i="10"/>
  <c r="Q454" i="2" s="1"/>
  <c r="B1750" i="5"/>
  <c r="B596" i="10"/>
  <c r="B1409" i="5"/>
  <c r="B746" i="11"/>
  <c r="B1336" i="13"/>
  <c r="B2352" i="7"/>
  <c r="B504" i="13"/>
  <c r="B2084" i="11"/>
  <c r="B328" i="14"/>
  <c r="T415" i="2" s="1"/>
  <c r="B539" i="5"/>
  <c r="B782" i="10"/>
  <c r="B2004" i="7"/>
  <c r="B1295" i="10"/>
  <c r="B1780" i="13"/>
  <c r="B630" i="13"/>
  <c r="B1258" i="14"/>
  <c r="B2237" i="10"/>
  <c r="B1971" i="7"/>
  <c r="B471" i="10"/>
  <c r="B822" i="13"/>
  <c r="B720" i="13"/>
  <c r="B1056" i="13"/>
  <c r="B983" i="10"/>
  <c r="B1149" i="13"/>
  <c r="B1992" i="5"/>
  <c r="B635" i="13"/>
  <c r="B2112" i="10"/>
  <c r="B3303" i="7"/>
  <c r="B995" i="13"/>
  <c r="B291" i="13"/>
  <c r="P378" i="2" s="1"/>
  <c r="B1221" i="11"/>
  <c r="B491" i="10"/>
  <c r="B1162" i="11"/>
  <c r="B1452" i="10"/>
  <c r="B893" i="14"/>
  <c r="B722" i="13"/>
  <c r="B1699" i="11"/>
  <c r="B1195" i="13"/>
  <c r="B1205" i="10"/>
  <c r="B648" i="10"/>
  <c r="B780" i="10"/>
  <c r="B343" i="10"/>
  <c r="Q430" i="2" s="1"/>
  <c r="N430" i="2" s="1"/>
  <c r="ED7" i="9" s="1"/>
  <c r="EB66" i="2" s="1"/>
  <c r="B1363" i="10"/>
  <c r="B1857" i="10"/>
  <c r="B577" i="10"/>
  <c r="B708" i="13"/>
  <c r="B1258" i="10"/>
  <c r="B273" i="11"/>
  <c r="R360" i="2" s="1"/>
  <c r="B567" i="13"/>
  <c r="B1181" i="13"/>
  <c r="B686" i="13"/>
  <c r="B556" i="11"/>
  <c r="B1197" i="13"/>
  <c r="B1054" i="10"/>
  <c r="B492" i="7"/>
  <c r="B1831" i="10"/>
  <c r="B569" i="14"/>
  <c r="B23" i="13"/>
  <c r="P110" i="2" s="1"/>
  <c r="B452" i="11"/>
  <c r="B1973" i="10"/>
  <c r="B686" i="10"/>
  <c r="B1033" i="10"/>
  <c r="B363" i="7"/>
  <c r="B247" i="10"/>
  <c r="Q334" i="2" s="1"/>
  <c r="B1086" i="10"/>
  <c r="B939" i="11"/>
  <c r="B54" i="13"/>
  <c r="P141" i="2" s="1"/>
  <c r="B377" i="13"/>
  <c r="P464" i="2" s="1"/>
  <c r="B694" i="11"/>
  <c r="B1798" i="13"/>
  <c r="B1300" i="11"/>
  <c r="B2125" i="10"/>
  <c r="B1261" i="10"/>
  <c r="B1388" i="10"/>
  <c r="B934" i="13"/>
  <c r="B1806" i="11"/>
  <c r="B1562" i="13"/>
  <c r="B998" i="10"/>
  <c r="B1615" i="11"/>
  <c r="B779" i="13"/>
  <c r="B418" i="13"/>
  <c r="P505" i="2" s="1"/>
  <c r="B2282" i="10"/>
  <c r="B306" i="13"/>
  <c r="P393" i="2" s="1"/>
  <c r="B2705" i="7"/>
  <c r="B106" i="14"/>
  <c r="T193" i="2" s="1"/>
  <c r="B263" i="10"/>
  <c r="Q350" i="2" s="1"/>
  <c r="N350" i="2" s="1"/>
  <c r="CX7" i="9" s="1"/>
  <c r="CV66" i="2" s="1"/>
  <c r="B1416" i="13"/>
  <c r="B12" i="11"/>
  <c r="B1626" i="10"/>
  <c r="B1875" i="7"/>
  <c r="B3395" i="7"/>
  <c r="B675" i="13"/>
  <c r="B737" i="13"/>
  <c r="B1545" i="13"/>
  <c r="B1396" i="13"/>
  <c r="B1347" i="13"/>
  <c r="B974" i="13"/>
  <c r="B1622" i="10"/>
  <c r="B411" i="13"/>
  <c r="P498" i="2" s="1"/>
  <c r="B1030" i="13"/>
  <c r="B1609" i="10"/>
  <c r="B297" i="10"/>
  <c r="Q384" i="2" s="1"/>
  <c r="B729" i="13"/>
  <c r="B2461" i="10"/>
  <c r="B2021" i="10"/>
  <c r="B813" i="10"/>
  <c r="B1028" i="13"/>
  <c r="B593" i="13"/>
  <c r="B1279" i="13"/>
  <c r="B490" i="7"/>
  <c r="B1248" i="13"/>
  <c r="B1706" i="13"/>
  <c r="B449" i="13"/>
  <c r="B982" i="13"/>
  <c r="B843" i="13"/>
  <c r="B903" i="13"/>
  <c r="B371" i="10"/>
  <c r="Q458" i="2" s="1"/>
  <c r="B287" i="5"/>
  <c r="B1509" i="10"/>
  <c r="B1499" i="10"/>
  <c r="B581" i="13"/>
  <c r="B301" i="7"/>
  <c r="B284" i="10"/>
  <c r="Q371" i="2" s="1"/>
  <c r="N371" i="2" s="1"/>
  <c r="DF8" i="9" s="1"/>
  <c r="B1908" i="14"/>
  <c r="B1047" i="10"/>
  <c r="B1411" i="13"/>
  <c r="B532" i="13"/>
  <c r="B1229" i="11"/>
  <c r="B2238" i="10"/>
  <c r="B701" i="13"/>
  <c r="B1524" i="7"/>
  <c r="S364" i="2" s="1"/>
  <c r="B1684" i="10"/>
  <c r="B1033" i="13"/>
  <c r="B2080" i="10"/>
  <c r="B406" i="13"/>
  <c r="P493" i="2" s="1"/>
  <c r="B1747" i="5"/>
  <c r="B1055" i="13"/>
  <c r="B1053" i="11"/>
  <c r="B942" i="13"/>
  <c r="B892" i="10"/>
  <c r="B1776" i="13"/>
  <c r="B935" i="10"/>
  <c r="B534" i="13"/>
  <c r="B3190" i="7"/>
  <c r="B654" i="13"/>
  <c r="B2159" i="10"/>
  <c r="B715" i="10"/>
  <c r="B1043" i="13"/>
  <c r="B1283" i="13"/>
  <c r="B576" i="10"/>
  <c r="B329" i="13"/>
  <c r="P416" i="2" s="1"/>
  <c r="B1419" i="14"/>
  <c r="B1377" i="7"/>
  <c r="S217" i="2" s="1"/>
  <c r="B1652" i="10"/>
  <c r="B1285" i="10"/>
  <c r="B1748" i="7"/>
  <c r="B1098" i="10"/>
  <c r="B1728" i="13"/>
  <c r="B926" i="11"/>
  <c r="B1647" i="11"/>
  <c r="B839" i="11"/>
  <c r="B1045" i="11"/>
  <c r="B292" i="10"/>
  <c r="Q379" i="2" s="1"/>
  <c r="B2216" i="10"/>
  <c r="B2194" i="10"/>
  <c r="B1699" i="10"/>
  <c r="B1672" i="13"/>
  <c r="B452" i="13"/>
  <c r="B2006" i="10"/>
  <c r="B30" i="5"/>
  <c r="B1679" i="10"/>
  <c r="B1308" i="10"/>
  <c r="B1472" i="10"/>
  <c r="B1700" i="13"/>
  <c r="B549" i="11"/>
  <c r="B1035" i="13"/>
  <c r="B1343" i="13"/>
  <c r="B1640" i="10"/>
  <c r="B2947" i="7"/>
  <c r="B1742" i="11"/>
  <c r="B2448" i="10"/>
  <c r="B1301" i="11"/>
  <c r="B456" i="13"/>
  <c r="B1126" i="10"/>
  <c r="B1335" i="13"/>
  <c r="B299" i="13"/>
  <c r="P386" i="2" s="1"/>
  <c r="B562" i="11"/>
  <c r="B388" i="13"/>
  <c r="P475" i="2" s="1"/>
  <c r="B537" i="13"/>
  <c r="B1793" i="10"/>
  <c r="B734" i="13"/>
  <c r="B2034" i="11"/>
  <c r="B801" i="13"/>
  <c r="B2314" i="10"/>
  <c r="B2192" i="11"/>
  <c r="B1487" i="13"/>
  <c r="B1000" i="11"/>
  <c r="B1367" i="13"/>
  <c r="B1632" i="13"/>
  <c r="B1938" i="10"/>
  <c r="B1732" i="10"/>
  <c r="B1276" i="13"/>
  <c r="B432" i="13"/>
  <c r="B1610" i="13"/>
  <c r="B2372" i="10"/>
  <c r="B1502" i="11"/>
  <c r="B1414" i="13"/>
  <c r="B1592" i="11"/>
  <c r="B2094" i="11"/>
  <c r="B409" i="13"/>
  <c r="P496" i="2" s="1"/>
  <c r="B1297" i="7"/>
  <c r="S137" i="2" s="1"/>
  <c r="B1285" i="13"/>
  <c r="B995" i="10"/>
  <c r="B536" i="13"/>
  <c r="B1941" i="14"/>
  <c r="B952" i="11"/>
  <c r="B379" i="13"/>
  <c r="P466" i="2" s="1"/>
  <c r="B1921" i="7"/>
  <c r="B773" i="13"/>
  <c r="B414" i="13"/>
  <c r="P501" i="2" s="1"/>
  <c r="B652" i="11"/>
  <c r="B136" i="7"/>
  <c r="B1389" i="13"/>
  <c r="B2193" i="7"/>
  <c r="B1420" i="13"/>
  <c r="B1888" i="10"/>
  <c r="B818" i="11"/>
  <c r="B1866" i="10"/>
  <c r="B1726" i="10"/>
  <c r="B1144" i="14"/>
  <c r="B1477" i="10"/>
  <c r="B1755" i="10"/>
  <c r="B871" i="13"/>
  <c r="B1592" i="13"/>
  <c r="B1202" i="13"/>
  <c r="B1426" i="10"/>
  <c r="B1841" i="11"/>
  <c r="B660" i="13"/>
  <c r="B646" i="13"/>
  <c r="B499" i="13"/>
  <c r="B54" i="10"/>
  <c r="Q141" i="2" s="1"/>
  <c r="B860" i="10"/>
  <c r="B784" i="14"/>
  <c r="B608" i="10"/>
  <c r="B1813" i="10"/>
  <c r="B358" i="13"/>
  <c r="P445" i="2" s="1"/>
  <c r="B1009" i="10"/>
  <c r="B634" i="10"/>
  <c r="B1014" i="13"/>
  <c r="B500" i="13"/>
  <c r="B1265" i="10"/>
  <c r="B1099" i="10"/>
  <c r="B939" i="13"/>
  <c r="B1727" i="10"/>
  <c r="B1573" i="13"/>
  <c r="B2148" i="10"/>
  <c r="B1719" i="10"/>
  <c r="B243" i="10"/>
  <c r="Q330" i="2" s="1"/>
  <c r="N330" i="2" s="1"/>
  <c r="CP7" i="9" s="1"/>
  <c r="CN66" i="2" s="1"/>
  <c r="B474" i="10"/>
  <c r="B374" i="10"/>
  <c r="Q461" i="2" s="1"/>
  <c r="B488" i="10"/>
  <c r="B712" i="11"/>
  <c r="B897" i="13"/>
  <c r="B655" i="10"/>
  <c r="B838" i="11"/>
  <c r="B949" i="13"/>
  <c r="B406" i="10"/>
  <c r="Q493" i="2" s="1"/>
  <c r="B501" i="13"/>
  <c r="B968" i="10"/>
  <c r="B488" i="11"/>
  <c r="B331" i="10"/>
  <c r="Q418" i="2" s="1"/>
  <c r="B641" i="13"/>
  <c r="B586" i="10"/>
  <c r="B653" i="13"/>
  <c r="B1299" i="10"/>
  <c r="B923" i="10"/>
  <c r="B737" i="10"/>
  <c r="B1616" i="13"/>
  <c r="B335" i="10"/>
  <c r="Q422" i="2" s="1"/>
  <c r="B1521" i="13"/>
  <c r="B2110" i="11"/>
  <c r="B604" i="10"/>
  <c r="B2269" i="10"/>
  <c r="B1376" i="13"/>
  <c r="B431" i="13"/>
  <c r="B876" i="10"/>
  <c r="B1854" i="5"/>
  <c r="B592" i="10"/>
  <c r="B1609" i="13"/>
  <c r="B1427" i="10"/>
  <c r="B2094" i="10"/>
  <c r="B353" i="10"/>
  <c r="Q440" i="2" s="1"/>
  <c r="B377" i="10"/>
  <c r="Q464" i="2" s="1"/>
  <c r="B2370" i="10"/>
  <c r="B820" i="13"/>
  <c r="B612" i="13"/>
  <c r="B768" i="10"/>
  <c r="B1206" i="10"/>
  <c r="B388" i="10"/>
  <c r="Q475" i="2" s="1"/>
  <c r="B2074" i="10"/>
  <c r="B1605" i="5"/>
  <c r="B1188" i="13"/>
  <c r="B2165" i="10"/>
  <c r="B1244" i="10"/>
  <c r="B2252" i="7"/>
  <c r="B1365" i="13"/>
  <c r="B1268" i="7"/>
  <c r="S108" i="2" s="1"/>
  <c r="B1147" i="13"/>
  <c r="B783" i="10"/>
  <c r="B1766" i="13"/>
  <c r="B938" i="13"/>
  <c r="B2323" i="7"/>
  <c r="B1454" i="13"/>
  <c r="B2231" i="7"/>
  <c r="B1276" i="10"/>
  <c r="B1136" i="11"/>
  <c r="B954" i="13"/>
  <c r="B1994" i="5"/>
  <c r="B1185" i="13"/>
  <c r="B689" i="10"/>
  <c r="B857" i="10"/>
  <c r="B1269" i="13"/>
  <c r="B546" i="10"/>
  <c r="B60" i="5"/>
  <c r="B1104" i="13"/>
  <c r="B427" i="10"/>
  <c r="B1550" i="5"/>
  <c r="B1534" i="11"/>
  <c r="B1759" i="13"/>
  <c r="B927" i="5"/>
  <c r="B600" i="13"/>
  <c r="B961" i="13"/>
  <c r="B1965" i="10"/>
  <c r="B1519" i="11"/>
  <c r="B871" i="10"/>
  <c r="B399" i="13"/>
  <c r="P486" i="2" s="1"/>
  <c r="B1481" i="11"/>
  <c r="B1322" i="13"/>
  <c r="B557" i="13"/>
  <c r="B586" i="13"/>
  <c r="B2285" i="10"/>
  <c r="B1140" i="11"/>
  <c r="B1987" i="11"/>
  <c r="B262" i="13"/>
  <c r="P349" i="2" s="1"/>
  <c r="B1235" i="14"/>
  <c r="B14" i="10"/>
  <c r="B774" i="11"/>
  <c r="B1701" i="10"/>
  <c r="B1124" i="13"/>
  <c r="B1488" i="13"/>
  <c r="B1023" i="13"/>
  <c r="B1082" i="13"/>
  <c r="B353" i="13"/>
  <c r="P440" i="2" s="1"/>
  <c r="B1337" i="10"/>
  <c r="B785" i="13"/>
  <c r="B445" i="13"/>
  <c r="B900" i="11"/>
  <c r="B1651" i="13"/>
  <c r="B1174" i="10"/>
  <c r="B715" i="13"/>
  <c r="B562" i="10"/>
  <c r="B636" i="10"/>
  <c r="B648" i="14"/>
  <c r="B874" i="10"/>
  <c r="B2388" i="7"/>
  <c r="B1073" i="10"/>
  <c r="B564" i="13"/>
  <c r="B380" i="13"/>
  <c r="P467" i="2" s="1"/>
  <c r="B445" i="10"/>
  <c r="B1966" i="10"/>
  <c r="B936" i="13"/>
  <c r="B364" i="13"/>
  <c r="P451" i="2" s="1"/>
  <c r="B36" i="11"/>
  <c r="B769" i="13"/>
  <c r="B1797" i="10"/>
  <c r="B956" i="13"/>
  <c r="B1018" i="13"/>
  <c r="B998" i="13"/>
  <c r="B846" i="10"/>
  <c r="B605" i="10"/>
  <c r="B425" i="13"/>
  <c r="B427" i="13"/>
  <c r="B723" i="10"/>
  <c r="B2135" i="11"/>
  <c r="B1835" i="10"/>
  <c r="B1694" i="13"/>
  <c r="B877" i="13"/>
  <c r="B1655" i="10"/>
  <c r="B583" i="10"/>
  <c r="B886" i="13"/>
  <c r="B922" i="14"/>
  <c r="B1967" i="11"/>
  <c r="B2216" i="7"/>
  <c r="B2124" i="10"/>
  <c r="B3255" i="7"/>
  <c r="B1927" i="5"/>
  <c r="B1571" i="7"/>
  <c r="S411" i="2" s="1"/>
  <c r="B323" i="10"/>
  <c r="Q410" i="2" s="1"/>
  <c r="N410" i="2" s="1"/>
  <c r="DV7" i="9" s="1"/>
  <c r="DT66" i="2" s="1"/>
  <c r="B1170" i="13"/>
  <c r="B583" i="13"/>
  <c r="B1292" i="11"/>
  <c r="B408" i="14"/>
  <c r="T495" i="2" s="1"/>
  <c r="B1572" i="13"/>
  <c r="B1209" i="11"/>
  <c r="B1497" i="13"/>
  <c r="B2417" i="10"/>
  <c r="B334" i="13"/>
  <c r="P421" i="2" s="1"/>
  <c r="B684" i="13"/>
  <c r="B1070" i="10"/>
  <c r="B1271" i="13"/>
  <c r="B1381" i="10"/>
  <c r="B104" i="5"/>
  <c r="B10" i="10"/>
  <c r="B2249" i="10"/>
  <c r="B916" i="10"/>
  <c r="B1251" i="13"/>
  <c r="B735" i="13"/>
  <c r="B678" i="13"/>
  <c r="B417" i="13"/>
  <c r="P504" i="2" s="1"/>
  <c r="B1585" i="13"/>
  <c r="B1856" i="11"/>
  <c r="B1470" i="13"/>
  <c r="B2232" i="10"/>
  <c r="B1218" i="10"/>
  <c r="B1426" i="13"/>
  <c r="B2453" i="7"/>
  <c r="B1064" i="13"/>
  <c r="B692" i="11"/>
  <c r="B644" i="13"/>
  <c r="B273" i="13"/>
  <c r="P360" i="2" s="1"/>
  <c r="B966" i="13"/>
  <c r="B2427" i="10"/>
  <c r="B1474" i="10"/>
  <c r="B758" i="11"/>
  <c r="B550" i="10"/>
  <c r="B487" i="13"/>
  <c r="B1392" i="13"/>
  <c r="B1697" i="7"/>
  <c r="B2299" i="10"/>
  <c r="B1474" i="13"/>
  <c r="B2179" i="10"/>
  <c r="B1199" i="11"/>
  <c r="B2185" i="10"/>
  <c r="B1023" i="10"/>
  <c r="B481" i="13"/>
  <c r="B32" i="10"/>
  <c r="B1340" i="13"/>
  <c r="B727" i="11"/>
  <c r="B1768" i="13"/>
  <c r="B429" i="11"/>
  <c r="B917" i="13"/>
  <c r="B1673" i="10"/>
  <c r="B1146" i="13"/>
  <c r="B465" i="10"/>
  <c r="B1323" i="10"/>
  <c r="B505" i="10"/>
  <c r="B523" i="13"/>
  <c r="B1631" i="11"/>
  <c r="B561" i="13"/>
  <c r="B276" i="13"/>
  <c r="P363" i="2" s="1"/>
  <c r="B2396" i="10"/>
  <c r="B417" i="10"/>
  <c r="Q504" i="2" s="1"/>
  <c r="B1596" i="13"/>
  <c r="B1096" i="13"/>
  <c r="B1373" i="13"/>
  <c r="B1381" i="13"/>
  <c r="B927" i="13"/>
  <c r="B482" i="10"/>
  <c r="B1568" i="7"/>
  <c r="S408" i="2" s="1"/>
  <c r="B383" i="10"/>
  <c r="Q470" i="2" s="1"/>
  <c r="B667" i="10"/>
  <c r="B1221" i="13"/>
  <c r="B422" i="10"/>
  <c r="Q509" i="2" s="1"/>
  <c r="B1507" i="7"/>
  <c r="S347" i="2" s="1"/>
  <c r="B1159" i="13"/>
  <c r="B1692" i="13"/>
  <c r="B1459" i="13"/>
  <c r="B1211" i="13"/>
  <c r="B1588" i="13"/>
  <c r="B1524" i="13"/>
  <c r="B989" i="13"/>
  <c r="B1860" i="10"/>
  <c r="B1451" i="11"/>
  <c r="B1068" i="10"/>
  <c r="B444" i="13"/>
  <c r="B1390" i="13"/>
  <c r="B1710" i="13"/>
  <c r="B745" i="13"/>
  <c r="B1591" i="13"/>
  <c r="B1587" i="11"/>
  <c r="B1950" i="10"/>
  <c r="B544" i="13"/>
  <c r="B823" i="10"/>
  <c r="B2246" i="7"/>
  <c r="B512" i="10"/>
  <c r="B1477" i="13"/>
  <c r="B1047" i="11"/>
  <c r="B1199" i="10"/>
  <c r="B1120" i="10"/>
  <c r="B2061" i="10"/>
  <c r="B1003" i="11"/>
  <c r="B791" i="13"/>
  <c r="B2120" i="10"/>
  <c r="B926" i="10"/>
  <c r="B1982" i="10"/>
  <c r="B450" i="10"/>
  <c r="B1242" i="10"/>
  <c r="B1701" i="13"/>
  <c r="B589" i="13"/>
  <c r="B1608" i="13"/>
  <c r="B404" i="11"/>
  <c r="R491" i="2" s="1"/>
  <c r="B483" i="10"/>
  <c r="B1301" i="13"/>
  <c r="B1501" i="11"/>
  <c r="B307" i="13"/>
  <c r="P394" i="2" s="1"/>
  <c r="B3383" i="7"/>
  <c r="B853" i="13"/>
  <c r="B1095" i="10"/>
  <c r="B355" i="13"/>
  <c r="P442" i="2" s="1"/>
  <c r="B677" i="13"/>
  <c r="B1192" i="10"/>
  <c r="B1594" i="13"/>
  <c r="B490" i="13"/>
  <c r="B447" i="7"/>
  <c r="B1565" i="13"/>
  <c r="B1525" i="13"/>
  <c r="B2353" i="10"/>
  <c r="B1652" i="13"/>
  <c r="B1993" i="10"/>
  <c r="B2022" i="10"/>
  <c r="B988" i="13"/>
  <c r="B1460" i="13"/>
  <c r="B755" i="10"/>
  <c r="B484" i="5"/>
  <c r="B633" i="10"/>
  <c r="B1476" i="10"/>
  <c r="B1380" i="13"/>
  <c r="B1439" i="10"/>
  <c r="B330" i="10"/>
  <c r="Q417" i="2" s="1"/>
  <c r="B661" i="13"/>
  <c r="B508" i="10"/>
  <c r="B332" i="13"/>
  <c r="P419" i="2" s="1"/>
  <c r="B914" i="13"/>
  <c r="B1219" i="13"/>
  <c r="B1559" i="13"/>
  <c r="B856" i="13"/>
  <c r="B1597" i="13"/>
  <c r="B1472" i="13"/>
  <c r="B1519" i="13"/>
  <c r="B944" i="10"/>
  <c r="B271" i="13"/>
  <c r="P358" i="2" s="1"/>
  <c r="B385" i="10"/>
  <c r="Q472" i="2" s="1"/>
  <c r="B1238" i="10"/>
  <c r="B380" i="10"/>
  <c r="Q467" i="2" s="1"/>
  <c r="B1645" i="13"/>
  <c r="B1446" i="13"/>
  <c r="B451" i="13"/>
  <c r="B778" i="13"/>
  <c r="B764" i="10"/>
  <c r="B1078" i="10"/>
  <c r="B1598" i="13"/>
  <c r="B1071" i="13"/>
  <c r="B705" i="13"/>
  <c r="B294" i="10"/>
  <c r="Q381" i="2" s="1"/>
  <c r="B1604" i="13"/>
  <c r="B14" i="11"/>
  <c r="B938" i="11"/>
  <c r="B1325" i="10"/>
  <c r="B950" i="13"/>
  <c r="B755" i="13"/>
  <c r="B830" i="10"/>
  <c r="B1372" i="13"/>
  <c r="B13" i="7"/>
  <c r="B1016" i="13"/>
  <c r="B1223" i="13"/>
  <c r="B1697" i="10"/>
  <c r="B847" i="13"/>
  <c r="B2377" i="10"/>
  <c r="B1835" i="7"/>
  <c r="B1311" i="13"/>
  <c r="B952" i="10"/>
  <c r="B356" i="10"/>
  <c r="Q443" i="2" s="1"/>
  <c r="B1021" i="5"/>
  <c r="B694" i="13"/>
  <c r="B1637" i="10"/>
  <c r="B1014" i="10"/>
  <c r="B1730" i="7"/>
  <c r="B1648" i="13"/>
  <c r="B844" i="13"/>
  <c r="B879" i="10"/>
  <c r="B253" i="11"/>
  <c r="R340" i="2" s="1"/>
  <c r="B1650" i="11"/>
  <c r="B2109" i="10"/>
  <c r="B1350" i="13"/>
  <c r="B2102" i="10"/>
  <c r="B528" i="13"/>
  <c r="B553" i="10"/>
  <c r="B479" i="13"/>
  <c r="B1063" i="13"/>
  <c r="B2355" i="10"/>
  <c r="B266" i="7"/>
  <c r="B387" i="13"/>
  <c r="P474" i="2" s="1"/>
  <c r="B374" i="13"/>
  <c r="P461" i="2" s="1"/>
  <c r="B314" i="10"/>
  <c r="Q401" i="2" s="1"/>
  <c r="B1858" i="11"/>
  <c r="B1074" i="10"/>
  <c r="B826" i="13"/>
  <c r="B1639" i="13"/>
  <c r="B669" i="10"/>
  <c r="B1583" i="10"/>
  <c r="B1148" i="10"/>
  <c r="B1692" i="14"/>
  <c r="B738" i="13"/>
  <c r="B906" i="10"/>
  <c r="B1323" i="13"/>
  <c r="B268" i="11"/>
  <c r="R355" i="2" s="1"/>
  <c r="B1728" i="10"/>
  <c r="B1213" i="13"/>
  <c r="B907" i="13"/>
  <c r="B498" i="13"/>
  <c r="B415" i="13"/>
  <c r="P502" i="2" s="1"/>
  <c r="B1096" i="10"/>
  <c r="B2462" i="7"/>
  <c r="B1438" i="13"/>
  <c r="B708" i="10"/>
  <c r="B751" i="13"/>
  <c r="B907" i="5"/>
  <c r="U497" i="2" s="1"/>
  <c r="B396" i="11"/>
  <c r="R483" i="2" s="1"/>
  <c r="B464" i="10"/>
  <c r="B42" i="13"/>
  <c r="B342" i="13"/>
  <c r="P429" i="2" s="1"/>
  <c r="B1339" i="13"/>
  <c r="B1901" i="10"/>
  <c r="B2151" i="10"/>
  <c r="B1666" i="13"/>
  <c r="B6" i="13"/>
  <c r="B1739" i="13"/>
  <c r="B827" i="13"/>
  <c r="B1226" i="13"/>
  <c r="B1246" i="13"/>
  <c r="B1420" i="10"/>
  <c r="B1516" i="13"/>
  <c r="B1797" i="7"/>
  <c r="B885" i="13"/>
  <c r="B1475" i="10"/>
  <c r="B1538" i="13"/>
  <c r="B706" i="13"/>
  <c r="B2554" i="7"/>
  <c r="B1505" i="7"/>
  <c r="S345" i="2" s="1"/>
  <c r="B1653" i="10"/>
  <c r="B1932" i="10"/>
  <c r="B273" i="10"/>
  <c r="Q360" i="2" s="1"/>
  <c r="B623" i="11"/>
  <c r="B472" i="13"/>
  <c r="B1532" i="13"/>
  <c r="B2391" i="10"/>
  <c r="B359" i="13"/>
  <c r="P446" i="2" s="1"/>
  <c r="B1628" i="10"/>
  <c r="B651" i="13"/>
  <c r="B1586" i="10"/>
  <c r="B1176" i="13"/>
  <c r="B399" i="10"/>
  <c r="Q486" i="2" s="1"/>
  <c r="B1185" i="10"/>
  <c r="B894" i="13"/>
  <c r="B1431" i="13"/>
  <c r="B1946" i="10"/>
  <c r="B343" i="13"/>
  <c r="P430" i="2" s="1"/>
  <c r="B810" i="10"/>
  <c r="B1680" i="13"/>
  <c r="B295" i="13"/>
  <c r="P382" i="2" s="1"/>
  <c r="B934" i="10"/>
  <c r="B976" i="13"/>
  <c r="B2333" i="10"/>
  <c r="B1935" i="5"/>
  <c r="B1152" i="13"/>
  <c r="B2140" i="10"/>
  <c r="B308" i="13"/>
  <c r="P395" i="2" s="1"/>
  <c r="B2218" i="11"/>
  <c r="B682" i="13"/>
  <c r="B767" i="13"/>
  <c r="B1691" i="10"/>
  <c r="B545" i="13"/>
  <c r="B935" i="13"/>
  <c r="B2334" i="10"/>
  <c r="B879" i="13"/>
  <c r="B2255" i="10"/>
  <c r="B707" i="13"/>
  <c r="B617" i="13"/>
  <c r="B1554" i="13"/>
  <c r="B1113" i="13"/>
  <c r="B1688" i="13"/>
  <c r="B311" i="13"/>
  <c r="P398" i="2" s="1"/>
  <c r="B1182" i="10"/>
  <c r="B1269" i="7"/>
  <c r="B254" i="10"/>
  <c r="Q341" i="2" s="1"/>
  <c r="B1313" i="13"/>
  <c r="B837" i="13"/>
  <c r="B1410" i="10"/>
  <c r="B465" i="13"/>
  <c r="B529" i="13"/>
  <c r="B1268" i="13"/>
  <c r="B710" i="13"/>
  <c r="B517" i="13"/>
  <c r="B1240" i="13"/>
  <c r="B1227" i="11"/>
  <c r="B472" i="10"/>
  <c r="B1963" i="7"/>
  <c r="B1085" i="13"/>
  <c r="B2404" i="10"/>
  <c r="B382" i="10"/>
  <c r="Q469" i="2" s="1"/>
  <c r="B3340" i="7"/>
  <c r="B1222" i="11"/>
  <c r="B395" i="13"/>
  <c r="P482" i="2" s="1"/>
  <c r="B1582" i="10"/>
  <c r="B1150" i="13"/>
  <c r="B620" i="10"/>
  <c r="B885" i="10"/>
  <c r="B860" i="13"/>
  <c r="B651" i="10"/>
  <c r="B719" i="10"/>
  <c r="B496" i="13"/>
  <c r="B335" i="13"/>
  <c r="P422" i="2" s="1"/>
  <c r="B782" i="13"/>
  <c r="B604" i="13"/>
  <c r="B473" i="10"/>
  <c r="B3269" i="7"/>
  <c r="B616" i="13"/>
  <c r="B248" i="10"/>
  <c r="Q335" i="2" s="1"/>
  <c r="B2212" i="10"/>
  <c r="B832" i="10"/>
  <c r="B733" i="10"/>
  <c r="B895" i="13"/>
  <c r="B1770" i="10"/>
  <c r="B954" i="10"/>
  <c r="B624" i="13"/>
  <c r="B1933" i="14"/>
  <c r="B896" i="13"/>
  <c r="B244" i="13"/>
  <c r="P331" i="2" s="1"/>
  <c r="B522" i="10"/>
  <c r="B1475" i="13"/>
  <c r="B305" i="13"/>
  <c r="P392" i="2" s="1"/>
  <c r="B1605" i="13"/>
  <c r="B1263" i="13"/>
  <c r="B455" i="13"/>
  <c r="B1493" i="10"/>
  <c r="B1659" i="11"/>
  <c r="B504" i="11"/>
  <c r="B810" i="13"/>
  <c r="B1332" i="13"/>
  <c r="B1618" i="10"/>
  <c r="B433" i="13"/>
  <c r="B1852" i="10"/>
  <c r="B553" i="13"/>
  <c r="B420" i="13"/>
  <c r="P507" i="2" s="1"/>
  <c r="B1174" i="13"/>
  <c r="B1423" i="11"/>
  <c r="B994" i="10"/>
  <c r="B1368" i="13"/>
  <c r="B2148" i="7"/>
  <c r="B2915" i="7"/>
  <c r="B501" i="10"/>
  <c r="B355" i="10"/>
  <c r="Q442" i="2" s="1"/>
  <c r="B875" i="10"/>
  <c r="B1169" i="10"/>
  <c r="B1504" i="10"/>
  <c r="B1229" i="13"/>
  <c r="B1068" i="13"/>
  <c r="B2214" i="10"/>
  <c r="B898" i="13"/>
  <c r="B566" i="13"/>
  <c r="B479" i="10"/>
  <c r="B1439" i="13"/>
  <c r="B1083" i="11"/>
  <c r="B40" i="13"/>
  <c r="B1324" i="10"/>
  <c r="B38" i="13"/>
  <c r="B594" i="13"/>
  <c r="B1284" i="13"/>
  <c r="B979" i="13"/>
  <c r="B587" i="13"/>
  <c r="B497" i="5"/>
  <c r="B394" i="10"/>
  <c r="Q481" i="2" s="1"/>
  <c r="B521" i="13"/>
  <c r="B1233" i="13"/>
  <c r="B1398" i="13"/>
  <c r="B566" i="10"/>
  <c r="B563" i="10"/>
  <c r="B442" i="13"/>
  <c r="B728" i="13"/>
  <c r="B1658" i="13"/>
  <c r="B761" i="13"/>
  <c r="B1109" i="13"/>
  <c r="B1140" i="13"/>
  <c r="B1092" i="13"/>
  <c r="B518" i="13"/>
  <c r="B1375" i="13"/>
  <c r="B808" i="13"/>
  <c r="B636" i="13"/>
  <c r="B527" i="10"/>
  <c r="B963" i="13"/>
  <c r="B824" i="13"/>
  <c r="B1693" i="10"/>
  <c r="B347" i="10"/>
  <c r="Q434" i="2" s="1"/>
  <c r="B547" i="10"/>
  <c r="B1257" i="13"/>
  <c r="B1470" i="10"/>
  <c r="B602" i="10"/>
  <c r="B207" i="5"/>
  <c r="B539" i="13"/>
  <c r="B725" i="10"/>
  <c r="B899" i="5"/>
  <c r="U489" i="2" s="1"/>
  <c r="B410" i="13"/>
  <c r="P497" i="2" s="1"/>
  <c r="B584" i="13"/>
  <c r="B537" i="5"/>
  <c r="B1906" i="10"/>
  <c r="B460" i="11"/>
  <c r="B671" i="13"/>
  <c r="B224" i="5"/>
  <c r="B1419" i="13"/>
  <c r="B1303" i="10"/>
  <c r="B1622" i="13"/>
  <c r="B1112" i="11"/>
  <c r="B2019" i="7"/>
  <c r="B1083" i="13"/>
  <c r="B453" i="10"/>
  <c r="B744" i="10"/>
  <c r="B703" i="13"/>
  <c r="B701" i="10"/>
  <c r="B390" i="10"/>
  <c r="Q477" i="2" s="1"/>
  <c r="B286" i="13"/>
  <c r="P373" i="2" s="1"/>
  <c r="B869" i="13"/>
  <c r="B315" i="5"/>
  <c r="B742" i="11"/>
  <c r="B316" i="13"/>
  <c r="P403" i="2" s="1"/>
  <c r="B1015" i="13"/>
  <c r="B1041" i="13"/>
  <c r="B326" i="13"/>
  <c r="P413" i="2" s="1"/>
  <c r="B2250" i="10"/>
  <c r="B1281" i="11"/>
  <c r="B2414" i="10"/>
  <c r="B40" i="10"/>
  <c r="B1513" i="10"/>
  <c r="B316" i="10"/>
  <c r="Q403" i="2" s="1"/>
  <c r="B1096" i="11"/>
  <c r="B329" i="11"/>
  <c r="R416" i="2" s="1"/>
  <c r="B1387" i="13"/>
  <c r="B1892" i="11"/>
  <c r="B662" i="13"/>
  <c r="B967" i="13"/>
  <c r="B1500" i="7"/>
  <c r="S340" i="2" s="1"/>
  <c r="B1006" i="13"/>
  <c r="B1715" i="13"/>
  <c r="B1570" i="13"/>
  <c r="B986" i="13"/>
  <c r="B77" i="7"/>
  <c r="B568" i="13"/>
  <c r="B1363" i="13"/>
  <c r="B34" i="13"/>
  <c r="B793" i="13"/>
  <c r="B1045" i="13"/>
  <c r="B454" i="7"/>
  <c r="B543" i="10"/>
  <c r="B1663" i="13"/>
  <c r="B719" i="13"/>
  <c r="B619" i="13"/>
  <c r="B2320" i="11"/>
  <c r="B1927" i="10"/>
  <c r="B1648" i="7"/>
  <c r="S488" i="2" s="1"/>
  <c r="B1668" i="13"/>
  <c r="B957" i="10"/>
  <c r="B1588" i="10"/>
  <c r="B631" i="13"/>
  <c r="B1646" i="13"/>
  <c r="B1400" i="10"/>
  <c r="B1560" i="11"/>
  <c r="B747" i="10"/>
  <c r="B434" i="13"/>
  <c r="B1060" i="13"/>
  <c r="B2163" i="10"/>
  <c r="B1315" i="13"/>
  <c r="B424" i="10"/>
  <c r="B918" i="13"/>
  <c r="B838" i="13"/>
  <c r="B1067" i="13"/>
  <c r="B1227" i="10"/>
  <c r="B1816" i="7"/>
  <c r="B1736" i="13"/>
  <c r="B307" i="10"/>
  <c r="Q394" i="2" s="1"/>
  <c r="B503" i="13"/>
  <c r="B425" i="10"/>
  <c r="B1158" i="13"/>
  <c r="B1556" i="10"/>
  <c r="B1811" i="10"/>
  <c r="B279" i="13"/>
  <c r="P366" i="2" s="1"/>
  <c r="B699" i="10"/>
  <c r="B1001" i="13"/>
  <c r="B1146" i="10"/>
  <c r="B949" i="14"/>
  <c r="B912" i="10"/>
  <c r="B485" i="10"/>
  <c r="B1026" i="13"/>
  <c r="B348" i="10"/>
  <c r="Q435" i="2" s="1"/>
  <c r="B1131" i="13"/>
  <c r="B1173" i="10"/>
  <c r="B1034" i="13"/>
  <c r="B970" i="13"/>
  <c r="B593" i="10"/>
  <c r="B428" i="13"/>
  <c r="B668" i="13"/>
  <c r="B266" i="11"/>
  <c r="R353" i="2" s="1"/>
  <c r="B634" i="11"/>
  <c r="B1183" i="10"/>
  <c r="B1988" i="10"/>
  <c r="B1547" i="13"/>
  <c r="B1730" i="13"/>
  <c r="B1142" i="13"/>
  <c r="B845" i="13"/>
  <c r="B1590" i="10"/>
  <c r="B1126" i="13"/>
  <c r="B2310" i="10"/>
  <c r="B2096" i="7"/>
  <c r="B1982" i="7"/>
  <c r="B685" i="13"/>
  <c r="B240" i="13"/>
  <c r="P327" i="2" s="1"/>
  <c r="B441" i="10"/>
  <c r="B1638" i="13"/>
  <c r="B340" i="14"/>
  <c r="T427" i="2" s="1"/>
  <c r="B1405" i="13"/>
  <c r="B1024" i="13"/>
  <c r="B1526" i="10"/>
  <c r="B1033" i="5"/>
  <c r="B1159" i="10"/>
  <c r="B460" i="10"/>
  <c r="B887" i="13"/>
  <c r="B621" i="10"/>
  <c r="B635" i="10"/>
  <c r="B965" i="13"/>
  <c r="B383" i="13"/>
  <c r="P470" i="2" s="1"/>
  <c r="B1005" i="13"/>
  <c r="B1063" i="11"/>
  <c r="B870" i="13"/>
  <c r="B268" i="13"/>
  <c r="P355" i="2" s="1"/>
  <c r="B1100" i="13"/>
  <c r="B922" i="10"/>
  <c r="B574" i="13"/>
  <c r="B14" i="13"/>
  <c r="B559" i="13"/>
  <c r="B1195" i="10"/>
  <c r="B1187" i="13"/>
  <c r="B1280" i="13"/>
  <c r="B1601" i="10"/>
  <c r="B484" i="13"/>
  <c r="B497" i="13"/>
  <c r="B1394" i="13"/>
  <c r="B386" i="13"/>
  <c r="P473" i="2" s="1"/>
  <c r="B1039" i="10"/>
  <c r="B756" i="13"/>
  <c r="B773" i="10"/>
  <c r="B937" i="13"/>
  <c r="B759" i="13"/>
  <c r="B1211" i="10"/>
  <c r="B817" i="13"/>
  <c r="B1452" i="13"/>
  <c r="B2457" i="10"/>
  <c r="B1321" i="10"/>
  <c r="B1399" i="13"/>
  <c r="B477" i="13"/>
  <c r="B1404" i="10"/>
  <c r="B1748" i="13"/>
  <c r="B85" i="7"/>
  <c r="B347" i="7"/>
  <c r="B1814" i="7"/>
  <c r="B423" i="10"/>
  <c r="B606" i="13"/>
  <c r="B1004" i="13"/>
  <c r="B489" i="10"/>
  <c r="B2395" i="10"/>
  <c r="B919" i="13"/>
  <c r="B758" i="13"/>
  <c r="B1122" i="10"/>
  <c r="B784" i="13"/>
  <c r="B545" i="10"/>
  <c r="B895" i="11"/>
  <c r="B575" i="13"/>
  <c r="B1421" i="13"/>
  <c r="B766" i="10"/>
  <c r="B669" i="13"/>
  <c r="B1077" i="13"/>
  <c r="B873" i="13"/>
  <c r="B2141" i="7"/>
  <c r="B361" i="7"/>
  <c r="B1409" i="11"/>
  <c r="B2988" i="7"/>
  <c r="B1081" i="13"/>
  <c r="B1655" i="7"/>
  <c r="S495" i="2" s="1"/>
  <c r="B1860" i="11"/>
  <c r="B1424" i="10"/>
  <c r="B548" i="13"/>
  <c r="B1206" i="13"/>
  <c r="B1030" i="10"/>
  <c r="B1027" i="11"/>
  <c r="B626" i="13"/>
  <c r="B904" i="13"/>
  <c r="B1527" i="13"/>
  <c r="B1009" i="13"/>
  <c r="B1144" i="11"/>
  <c r="B1511" i="13"/>
  <c r="B630" i="10"/>
  <c r="B1354" i="13"/>
  <c r="B1252" i="10"/>
  <c r="B1222" i="13"/>
  <c r="B1607" i="13"/>
  <c r="B1355" i="13"/>
  <c r="B1778" i="13"/>
  <c r="B1631" i="10"/>
  <c r="B865" i="13"/>
  <c r="B833" i="13"/>
  <c r="B562" i="13"/>
  <c r="B1121" i="13"/>
  <c r="B1432" i="10"/>
  <c r="B1167" i="10"/>
  <c r="B297" i="13"/>
  <c r="P384" i="2" s="1"/>
  <c r="B2599" i="7"/>
  <c r="B1235" i="13"/>
  <c r="B1770" i="13"/>
  <c r="B456" i="10"/>
  <c r="B1662" i="10"/>
  <c r="B1370" i="10"/>
  <c r="B1557" i="7"/>
  <c r="S397" i="2" s="1"/>
  <c r="B642" i="13"/>
  <c r="B910" i="11"/>
  <c r="B1229" i="10"/>
  <c r="B772" i="10"/>
  <c r="B899" i="13"/>
  <c r="B714" i="13"/>
  <c r="B849" i="10"/>
  <c r="B1482" i="13"/>
  <c r="B509" i="13"/>
  <c r="B1734" i="13"/>
  <c r="B243" i="13"/>
  <c r="P330" i="2" s="1"/>
  <c r="B1145" i="14"/>
  <c r="B759" i="10"/>
  <c r="B467" i="13"/>
  <c r="B2173" i="7"/>
  <c r="B951" i="13"/>
  <c r="B464" i="13"/>
  <c r="B805" i="13"/>
  <c r="B1148" i="13"/>
  <c r="B549" i="13"/>
  <c r="B1121" i="10"/>
  <c r="B1759" i="10"/>
  <c r="B390" i="13"/>
  <c r="P477" i="2" s="1"/>
  <c r="B1764" i="10"/>
  <c r="B1755" i="11"/>
  <c r="B2144" i="10"/>
  <c r="B724" i="13"/>
  <c r="B1272" i="13"/>
  <c r="B1025" i="10"/>
  <c r="B775" i="10"/>
  <c r="B2399" i="10"/>
  <c r="B552" i="13"/>
  <c r="B350" i="13"/>
  <c r="P437" i="2" s="1"/>
  <c r="B1139" i="13"/>
  <c r="B1264" i="13"/>
  <c r="B624" i="10"/>
  <c r="B1992" i="10"/>
  <c r="B1094" i="14"/>
  <c r="B628" i="13"/>
  <c r="B1013" i="13"/>
  <c r="B1273" i="13"/>
  <c r="B877" i="10"/>
  <c r="B966" i="11"/>
  <c r="B1022" i="13"/>
  <c r="B906" i="13"/>
  <c r="B797" i="13"/>
  <c r="B1073" i="13"/>
  <c r="B1591" i="10"/>
  <c r="B338" i="13"/>
  <c r="P425" i="2" s="1"/>
  <c r="B1289" i="13"/>
  <c r="B1079" i="13"/>
  <c r="B1877" i="10"/>
  <c r="B286" i="11"/>
  <c r="R373" i="2" s="1"/>
  <c r="B1421" i="10"/>
  <c r="B709" i="13"/>
  <c r="B573" i="10"/>
  <c r="B396" i="13"/>
  <c r="P483" i="2" s="1"/>
  <c r="B2019" i="10"/>
  <c r="B147" i="7"/>
  <c r="B975" i="13"/>
  <c r="B697" i="13"/>
  <c r="B1407" i="10"/>
  <c r="B1245" i="10"/>
  <c r="B1036" i="5"/>
  <c r="B1422" i="13"/>
  <c r="B2079" i="7"/>
  <c r="B657" i="13"/>
  <c r="B265" i="11"/>
  <c r="R352" i="2" s="1"/>
  <c r="B551" i="13"/>
  <c r="B878" i="11"/>
  <c r="B631" i="10"/>
  <c r="B498" i="10"/>
  <c r="B2226" i="11"/>
  <c r="B370" i="13"/>
  <c r="P457" i="2" s="1"/>
  <c r="B818" i="10"/>
  <c r="B1136" i="13"/>
  <c r="B986" i="10"/>
  <c r="B541" i="10"/>
  <c r="B762" i="13"/>
  <c r="B746" i="10"/>
  <c r="B1287" i="13"/>
  <c r="B1083" i="10"/>
  <c r="B554" i="13"/>
  <c r="B852" i="13"/>
  <c r="B711" i="13"/>
  <c r="B1037" i="13"/>
  <c r="B1288" i="13"/>
  <c r="B780" i="13"/>
  <c r="B1690" i="13"/>
  <c r="B12" i="13"/>
  <c r="B1781" i="13"/>
  <c r="B1127" i="10"/>
  <c r="B1065" i="10"/>
  <c r="B480" i="13"/>
  <c r="B289" i="10"/>
  <c r="Q376" i="2" s="1"/>
  <c r="B1246" i="10"/>
  <c r="B424" i="13"/>
  <c r="B474" i="13"/>
  <c r="B1895" i="5"/>
  <c r="B1075" i="10"/>
  <c r="B1257" i="11"/>
  <c r="B664" i="13"/>
  <c r="B1574" i="13"/>
  <c r="B1530" i="10"/>
  <c r="B246" i="13"/>
  <c r="P333" i="2" s="1"/>
  <c r="B794" i="13"/>
  <c r="B610" i="13"/>
  <c r="B1688" i="10"/>
  <c r="B1623" i="13"/>
  <c r="B252" i="13"/>
  <c r="P339" i="2" s="1"/>
  <c r="B1053" i="10"/>
  <c r="B331" i="13"/>
  <c r="P418" i="2" s="1"/>
  <c r="B734" i="10"/>
  <c r="B1350" i="11"/>
  <c r="B323" i="11"/>
  <c r="R410" i="2" s="1"/>
  <c r="B741" i="13"/>
  <c r="B945" i="13"/>
  <c r="B1499" i="13"/>
  <c r="B16" i="10"/>
  <c r="B369" i="13"/>
  <c r="P456" i="2" s="1"/>
  <c r="B270" i="13"/>
  <c r="P357" i="2" s="1"/>
  <c r="B1094" i="13"/>
  <c r="B36" i="10"/>
  <c r="B247" i="13"/>
  <c r="P334" i="2" s="1"/>
  <c r="B1589" i="10"/>
  <c r="B2114" i="10"/>
  <c r="B2400" i="10"/>
  <c r="B1455" i="13"/>
  <c r="B1698" i="13"/>
  <c r="B1679" i="13"/>
  <c r="B442" i="7"/>
  <c r="B880" i="13"/>
  <c r="B923" i="13"/>
  <c r="B502" i="10"/>
  <c r="B1335" i="10"/>
  <c r="B997" i="13"/>
  <c r="B258" i="10"/>
  <c r="Q345" i="2" s="1"/>
  <c r="B1103" i="13"/>
  <c r="B1758" i="10"/>
  <c r="B1494" i="13"/>
  <c r="B940" i="13"/>
  <c r="B929" i="13"/>
  <c r="B944" i="13"/>
  <c r="B1753" i="10"/>
  <c r="B571" i="13"/>
  <c r="B1533" i="13"/>
  <c r="B394" i="13"/>
  <c r="P481" i="2" s="1"/>
  <c r="B1022" i="10"/>
  <c r="B1631" i="13"/>
  <c r="B1845" i="10"/>
  <c r="B859" i="13"/>
  <c r="B702" i="13"/>
  <c r="B1799" i="13"/>
  <c r="B674" i="13"/>
  <c r="B1020" i="13"/>
  <c r="B1427" i="11"/>
  <c r="B2449" i="10"/>
  <c r="B8" i="13"/>
  <c r="B1058" i="10"/>
  <c r="B451" i="10"/>
  <c r="B1559" i="10"/>
  <c r="B10" i="11"/>
  <c r="B2444" i="10"/>
  <c r="B800" i="13"/>
  <c r="B1081" i="10"/>
  <c r="B511" i="13"/>
  <c r="B2126" i="10"/>
  <c r="B597" i="13"/>
  <c r="B573" i="13"/>
  <c r="B730" i="13"/>
  <c r="B396" i="10"/>
  <c r="Q483" i="2" s="1"/>
  <c r="B1754" i="10"/>
  <c r="B704" i="13"/>
  <c r="B792" i="13"/>
  <c r="B2007" i="10"/>
  <c r="B259" i="13"/>
  <c r="P346" i="2" s="1"/>
  <c r="B778" i="10"/>
  <c r="B622" i="10"/>
  <c r="B1563" i="10"/>
  <c r="B1286" i="10"/>
  <c r="B1118" i="10"/>
  <c r="B1575" i="7"/>
  <c r="S415" i="2" s="1"/>
  <c r="B700" i="13"/>
  <c r="B130" i="5"/>
  <c r="B1529" i="13"/>
  <c r="B907" i="10"/>
  <c r="B572" i="11"/>
  <c r="B1117" i="13"/>
  <c r="B473" i="13"/>
  <c r="B1948" i="11"/>
  <c r="B1681" i="13"/>
  <c r="B605" i="13"/>
  <c r="B578" i="10"/>
  <c r="B32" i="13"/>
  <c r="B303" i="13"/>
  <c r="P390" i="2" s="1"/>
  <c r="B3043" i="7"/>
  <c r="B1231" i="13"/>
  <c r="B2252" i="11"/>
  <c r="B326" i="10"/>
  <c r="Q413" i="2" s="1"/>
  <c r="B514" i="13"/>
  <c r="B245" i="13"/>
  <c r="P332" i="2" s="1"/>
  <c r="B1032" i="10"/>
  <c r="B844" i="11"/>
  <c r="B1375" i="10"/>
  <c r="B1137" i="10"/>
  <c r="B440" i="10"/>
  <c r="B1136" i="10"/>
  <c r="B1330" i="13"/>
  <c r="B731" i="10"/>
  <c r="B28" i="10"/>
  <c r="B258" i="13"/>
  <c r="P345" i="2" s="1"/>
  <c r="B745" i="10"/>
  <c r="B1953" i="10"/>
  <c r="B251" i="13"/>
  <c r="P338" i="2" s="1"/>
  <c r="B284" i="13"/>
  <c r="P371" i="2" s="1"/>
  <c r="B692" i="13"/>
  <c r="B1738" i="13"/>
  <c r="B543" i="13"/>
  <c r="B1331" i="10"/>
  <c r="B275" i="13"/>
  <c r="P362" i="2" s="1"/>
  <c r="B990" i="13"/>
  <c r="B1813" i="11"/>
  <c r="B438" i="13"/>
  <c r="B1783" i="13"/>
  <c r="B407" i="10"/>
  <c r="Q494" i="2" s="1"/>
  <c r="B1451" i="13"/>
  <c r="B1318" i="13"/>
  <c r="B446" i="13"/>
  <c r="B1028" i="11"/>
  <c r="B623" i="13"/>
  <c r="B225" i="13"/>
  <c r="P312" i="2" s="1"/>
  <c r="B473" i="11"/>
  <c r="B2082" i="11"/>
  <c r="B262" i="10"/>
  <c r="Q349" i="2" s="1"/>
  <c r="B46" i="14"/>
  <c r="T133" i="2" s="1"/>
  <c r="B530" i="13"/>
  <c r="B839" i="13"/>
  <c r="B1207" i="13"/>
  <c r="B2261" i="11"/>
  <c r="B489" i="13"/>
  <c r="B738" i="10"/>
  <c r="B1053" i="13"/>
  <c r="B28" i="11"/>
  <c r="B1589" i="13"/>
  <c r="B516" i="10"/>
  <c r="B797" i="10"/>
  <c r="B831" i="10"/>
  <c r="B1936" i="7"/>
  <c r="B725" i="11"/>
  <c r="B310" i="13"/>
  <c r="P397" i="2" s="1"/>
  <c r="B2428" i="10"/>
  <c r="B3051" i="7"/>
  <c r="B1344" i="10"/>
  <c r="B1576" i="10"/>
  <c r="B1327" i="13"/>
  <c r="B248" i="13"/>
  <c r="P335" i="2" s="1"/>
  <c r="B1779" i="13"/>
  <c r="B713" i="13"/>
  <c r="B1833" i="11"/>
  <c r="B1531" i="10"/>
  <c r="B1036" i="10"/>
  <c r="B446" i="10"/>
  <c r="B1258" i="13"/>
  <c r="B505" i="13"/>
  <c r="B366" i="13"/>
  <c r="P453" i="2" s="1"/>
  <c r="B1218" i="13"/>
  <c r="B690" i="10"/>
  <c r="B1059" i="13"/>
  <c r="B1191" i="13"/>
  <c r="B508" i="11"/>
  <c r="B439" i="10"/>
  <c r="B1036" i="13"/>
  <c r="B547" i="13"/>
  <c r="B643" i="13"/>
  <c r="B806" i="10"/>
  <c r="B621" i="13"/>
  <c r="B1517" i="13"/>
  <c r="B251" i="10"/>
  <c r="Q338" i="2" s="1"/>
  <c r="B592" i="13"/>
  <c r="B509" i="10"/>
  <c r="B339" i="13"/>
  <c r="P426" i="2" s="1"/>
  <c r="B1731" i="10"/>
  <c r="B753" i="13"/>
  <c r="B1825" i="7"/>
  <c r="B1423" i="13"/>
  <c r="B438" i="11"/>
  <c r="B585" i="13"/>
  <c r="B255" i="13"/>
  <c r="P342" i="2" s="1"/>
  <c r="B1664" i="13"/>
  <c r="B983" i="13"/>
  <c r="B1594" i="10"/>
  <c r="B2393" i="10"/>
  <c r="B2013" i="11"/>
  <c r="B2272" i="10"/>
  <c r="B1737" i="13"/>
  <c r="B1197" i="10"/>
  <c r="B458" i="13"/>
  <c r="B436" i="13"/>
  <c r="B324" i="10"/>
  <c r="Q411" i="2" s="1"/>
  <c r="N411" i="2" s="1"/>
  <c r="DV8" i="9" s="1"/>
  <c r="B613" i="10"/>
  <c r="B356" i="13"/>
  <c r="P443" i="2" s="1"/>
  <c r="B1670" i="13"/>
  <c r="B955" i="13"/>
  <c r="B1462" i="13"/>
  <c r="B404" i="10"/>
  <c r="Q491" i="2" s="1"/>
  <c r="N491" i="2" s="1"/>
  <c r="FB8" i="9" s="1"/>
  <c r="B1447" i="13"/>
  <c r="B2032" i="10"/>
  <c r="B928" i="13"/>
  <c r="B1155" i="13"/>
  <c r="B1312" i="13"/>
  <c r="B2405" i="10"/>
  <c r="B2034" i="5"/>
  <c r="B321" i="13"/>
  <c r="P408" i="2" s="1"/>
  <c r="B1512" i="13"/>
  <c r="B435" i="13"/>
  <c r="B876" i="13"/>
  <c r="B2407" i="11"/>
  <c r="B1489" i="13"/>
  <c r="B2275" i="10"/>
  <c r="B1343" i="11"/>
  <c r="B1558" i="10"/>
  <c r="B1518" i="13"/>
  <c r="B1072" i="10"/>
  <c r="B1231" i="10"/>
  <c r="B1418" i="10"/>
  <c r="B621" i="11"/>
  <c r="B1051" i="13"/>
  <c r="B1465" i="11"/>
  <c r="B1361" i="10"/>
  <c r="B1306" i="13"/>
  <c r="B1536" i="13"/>
  <c r="B1307" i="13"/>
  <c r="B1368" i="10"/>
  <c r="B2335" i="7"/>
  <c r="B1334" i="10"/>
  <c r="B1819" i="10"/>
  <c r="B1821" i="11"/>
  <c r="B952" i="13"/>
  <c r="B1361" i="13"/>
  <c r="B972" i="13"/>
  <c r="B1669" i="10"/>
  <c r="B267" i="13"/>
  <c r="P354" i="2" s="1"/>
  <c r="B1254" i="10"/>
  <c r="B825" i="13"/>
  <c r="B89" i="10"/>
  <c r="Q176" i="2" s="1"/>
  <c r="B1292" i="10"/>
  <c r="B1865" i="10"/>
  <c r="B1181" i="10"/>
  <c r="B2020" i="10"/>
  <c r="B1714" i="13"/>
  <c r="B1696" i="10"/>
  <c r="B577" i="13"/>
  <c r="B1430" i="13"/>
  <c r="B1539" i="13"/>
  <c r="B618" i="13"/>
  <c r="B1675" i="13"/>
  <c r="B4" i="13"/>
  <c r="B891" i="13"/>
  <c r="B604" i="11"/>
  <c r="B931" i="10"/>
  <c r="B1880" i="11"/>
  <c r="B764" i="13"/>
  <c r="B281" i="13"/>
  <c r="P368" i="2" s="1"/>
  <c r="B2277" i="10"/>
  <c r="B1065" i="13"/>
  <c r="B976" i="11"/>
  <c r="B1294" i="13"/>
  <c r="B1007" i="10"/>
  <c r="B1655" i="13"/>
  <c r="B437" i="13"/>
  <c r="B306" i="11"/>
  <c r="R393" i="2" s="1"/>
  <c r="B1395" i="10"/>
  <c r="B1281" i="13"/>
  <c r="B590" i="13"/>
  <c r="B1515" i="10"/>
  <c r="B1603" i="13"/>
  <c r="B1744" i="13"/>
  <c r="B556" i="13"/>
  <c r="B1790" i="10"/>
  <c r="B1114" i="13"/>
  <c r="B812" i="13"/>
  <c r="B435" i="10"/>
  <c r="B401" i="10"/>
  <c r="Q488" i="2" s="1"/>
  <c r="B1118" i="13"/>
  <c r="B625" i="13"/>
  <c r="B1403" i="13"/>
  <c r="B265" i="13"/>
  <c r="P352" i="2" s="1"/>
  <c r="B402" i="13"/>
  <c r="P489" i="2" s="1"/>
  <c r="B1212" i="10"/>
  <c r="B1080" i="13"/>
  <c r="B834" i="13"/>
  <c r="B1122" i="13"/>
  <c r="B2276" i="5"/>
  <c r="B938" i="10"/>
  <c r="B3064" i="7"/>
  <c r="B361" i="13"/>
  <c r="P448" i="2" s="1"/>
  <c r="B319" i="13"/>
  <c r="P406" i="2" s="1"/>
  <c r="B294" i="13"/>
  <c r="P381" i="2" s="1"/>
  <c r="B640" i="13"/>
  <c r="B1334" i="13"/>
  <c r="B632" i="13"/>
  <c r="B2365" i="10"/>
  <c r="B287" i="11"/>
  <c r="R374" i="2" s="1"/>
  <c r="B834" i="10"/>
  <c r="B2388" i="10"/>
  <c r="B68" i="7"/>
  <c r="B1707" i="13"/>
  <c r="B1895" i="10"/>
  <c r="B1441" i="13"/>
  <c r="B1656" i="5"/>
  <c r="B2118" i="10"/>
  <c r="B1528" i="13"/>
  <c r="E8" i="3"/>
  <c r="B11" i="3"/>
  <c r="K34" i="2" s="1"/>
  <c r="K36" i="2" s="1"/>
  <c r="D1691" i="15"/>
  <c r="D1693" i="15" s="1"/>
  <c r="I339" i="2"/>
  <c r="F339" i="2" s="1"/>
  <c r="F350" i="2"/>
  <c r="L489" i="2"/>
  <c r="N489" i="2" s="1"/>
  <c r="ET26" i="9" s="1"/>
  <c r="EZ26" i="9"/>
  <c r="L509" i="2" s="1"/>
  <c r="N509" i="2" s="1"/>
  <c r="FB26" i="9" s="1"/>
  <c r="DN66" i="2"/>
  <c r="H824" i="15"/>
  <c r="EZ14" i="9"/>
  <c r="L497" i="2" s="1"/>
  <c r="N497" i="2" s="1"/>
  <c r="FB14" i="9" s="1"/>
  <c r="L477" i="2"/>
  <c r="N477" i="2" s="1"/>
  <c r="ET14" i="9" s="1"/>
  <c r="DU66" i="2"/>
  <c r="DV66" i="2"/>
  <c r="L453" i="2"/>
  <c r="N453" i="2" s="1"/>
  <c r="EL10" i="9" s="1"/>
  <c r="ER10" i="9"/>
  <c r="L450" i="2"/>
  <c r="N450" i="2" s="1"/>
  <c r="EL7" i="9" s="1"/>
  <c r="EH66" i="2"/>
  <c r="ER7" i="9"/>
  <c r="G74" i="14"/>
  <c r="F344" i="14"/>
  <c r="D15" i="10"/>
  <c r="F2448" i="7"/>
  <c r="D2256" i="10"/>
  <c r="F1040" i="5"/>
  <c r="E957" i="5"/>
  <c r="G1319" i="14"/>
  <c r="F1861" i="5"/>
  <c r="F2872" i="7"/>
  <c r="F1817" i="14"/>
  <c r="G106" i="5"/>
  <c r="G1403" i="11"/>
  <c r="F2143" i="11"/>
  <c r="D1843" i="14"/>
  <c r="G1915" i="7"/>
  <c r="D1389" i="5"/>
  <c r="F691" i="5"/>
  <c r="E971" i="5"/>
  <c r="G3022" i="7"/>
  <c r="D1114" i="11"/>
  <c r="G2255" i="11"/>
  <c r="F65" i="14"/>
  <c r="F513" i="14"/>
  <c r="F383" i="7"/>
  <c r="F2688" i="7"/>
  <c r="F75" i="10"/>
  <c r="E1896" i="14"/>
  <c r="F693" i="14"/>
  <c r="E545" i="11"/>
  <c r="F2844" i="7"/>
  <c r="F1129" i="5"/>
  <c r="D2955" i="7"/>
  <c r="E212" i="14"/>
  <c r="F57" i="7"/>
  <c r="D262" i="7"/>
  <c r="F588" i="14"/>
  <c r="F1714" i="14"/>
  <c r="E1738" i="5"/>
  <c r="F67" i="14"/>
  <c r="F524" i="5"/>
  <c r="D1757" i="5"/>
  <c r="F2091" i="5"/>
  <c r="E118" i="14"/>
  <c r="F2124" i="5"/>
  <c r="F1417" i="5"/>
  <c r="G2928" i="7"/>
  <c r="F1842" i="14"/>
  <c r="G753" i="14"/>
  <c r="G1629" i="11"/>
  <c r="G3088" i="7"/>
  <c r="F469" i="14"/>
  <c r="E1385" i="10"/>
  <c r="E1607" i="14"/>
  <c r="F2202" i="10"/>
  <c r="E168" i="7"/>
  <c r="D1747" i="13"/>
  <c r="F259" i="14"/>
  <c r="D1375" i="7"/>
  <c r="G71" i="14"/>
  <c r="E2729" i="7"/>
  <c r="D8" i="7"/>
  <c r="D2158" i="11"/>
  <c r="G1669" i="14"/>
  <c r="G933" i="5"/>
  <c r="F880" i="11"/>
  <c r="F340" i="10"/>
  <c r="G1264" i="14"/>
  <c r="F1035" i="5"/>
  <c r="D2161" i="10"/>
  <c r="E1141" i="14"/>
  <c r="F3462" i="7"/>
  <c r="E1556" i="5"/>
  <c r="D1512" i="5"/>
  <c r="D1167" i="11"/>
  <c r="G733" i="11"/>
  <c r="G1444" i="13"/>
  <c r="E1707" i="7"/>
  <c r="F134" i="10"/>
  <c r="E2378" i="11"/>
  <c r="F2239" i="5"/>
  <c r="G349" i="7"/>
  <c r="G1616" i="7"/>
  <c r="E134" i="10"/>
  <c r="F1990" i="7"/>
  <c r="G74" i="7"/>
  <c r="G505" i="11"/>
  <c r="G1806" i="14"/>
  <c r="E173" i="7"/>
  <c r="E1147" i="5"/>
  <c r="D1175" i="11"/>
  <c r="E199" i="10"/>
  <c r="G1865" i="14"/>
  <c r="E1630" i="5"/>
  <c r="F678" i="11"/>
  <c r="F1472" i="5"/>
  <c r="E1743" i="5"/>
  <c r="F1221" i="5"/>
  <c r="G376" i="14"/>
  <c r="D943" i="10"/>
  <c r="D3284" i="7"/>
  <c r="F1452" i="14"/>
  <c r="G833" i="14"/>
  <c r="G3096" i="7"/>
  <c r="G2146" i="10"/>
  <c r="G1706" i="7"/>
  <c r="D1562" i="7"/>
  <c r="F171" i="14"/>
  <c r="F92" i="11"/>
  <c r="F937" i="11"/>
  <c r="E418" i="14"/>
  <c r="G1378" i="14"/>
  <c r="F1848" i="14"/>
  <c r="E2116" i="11"/>
  <c r="F194" i="10"/>
  <c r="F146" i="7"/>
  <c r="F1728" i="11"/>
  <c r="G1826" i="7"/>
  <c r="F2765" i="7"/>
  <c r="G399" i="5"/>
  <c r="D179" i="5"/>
  <c r="F712" i="14"/>
  <c r="F225" i="5"/>
  <c r="G928" i="11"/>
  <c r="E1833" i="10"/>
  <c r="F22" i="5"/>
  <c r="F78" i="7"/>
  <c r="G3244" i="7"/>
  <c r="E2050" i="10"/>
  <c r="G1328" i="7"/>
  <c r="E3186" i="7"/>
  <c r="F1873" i="7"/>
  <c r="F2326" i="7"/>
  <c r="G1737" i="14"/>
  <c r="F13" i="13"/>
  <c r="D3292" i="7"/>
  <c r="G1200" i="14"/>
  <c r="F2135" i="7"/>
  <c r="F2032" i="7"/>
  <c r="G2144" i="11"/>
  <c r="F2344" i="11"/>
  <c r="D15" i="13"/>
  <c r="E17" i="7"/>
  <c r="D35" i="13"/>
  <c r="G1476" i="7"/>
  <c r="D1685" i="7"/>
  <c r="D106" i="7"/>
  <c r="F50" i="5"/>
  <c r="G2183" i="10"/>
  <c r="D851" i="14"/>
  <c r="E339" i="7"/>
  <c r="G303" i="14"/>
  <c r="G1628" i="5"/>
  <c r="E2974" i="7"/>
  <c r="E234" i="7"/>
  <c r="G552" i="10"/>
  <c r="E170" i="14"/>
  <c r="D1498" i="10"/>
  <c r="F631" i="6"/>
  <c r="G338" i="7"/>
  <c r="D1705" i="5"/>
  <c r="G1095" i="14"/>
  <c r="E1486" i="5"/>
  <c r="E1876" i="5"/>
  <c r="F79" i="5"/>
  <c r="G688" i="5"/>
  <c r="G404" i="14"/>
  <c r="E103" i="5"/>
  <c r="G1417" i="7"/>
  <c r="D741" i="5"/>
  <c r="G3468" i="7"/>
  <c r="E168" i="14"/>
  <c r="G2592" i="7"/>
  <c r="E2962" i="7"/>
  <c r="E938" i="5"/>
  <c r="D2880" i="7"/>
  <c r="E1180" i="5"/>
  <c r="D618" i="5"/>
  <c r="E3073" i="7"/>
  <c r="G430" i="5"/>
  <c r="F1663" i="10"/>
  <c r="F1874" i="11"/>
  <c r="D1619" i="7"/>
  <c r="F2026" i="11"/>
  <c r="E1354" i="7"/>
  <c r="G1142" i="5"/>
  <c r="G2206" i="5"/>
  <c r="F1968" i="11"/>
  <c r="G2126" i="7"/>
  <c r="E2158" i="5"/>
  <c r="E1243" i="11"/>
  <c r="F575" i="5"/>
  <c r="G2834" i="7"/>
  <c r="D1441" i="7"/>
  <c r="G2401" i="7"/>
  <c r="E2733" i="7"/>
  <c r="F2485" i="7"/>
  <c r="E1931" i="10"/>
  <c r="F550" i="5"/>
  <c r="G189" i="5"/>
  <c r="D1645" i="14"/>
  <c r="F607" i="14"/>
  <c r="G334" i="7"/>
  <c r="G806" i="13"/>
  <c r="G897" i="5"/>
  <c r="D1238" i="14"/>
  <c r="E2994" i="7"/>
  <c r="F1604" i="11"/>
  <c r="G1742" i="10"/>
  <c r="F3393" i="7"/>
  <c r="E1443" i="5"/>
  <c r="E2402" i="11"/>
  <c r="D119" i="14"/>
  <c r="E1175" i="11"/>
  <c r="F938" i="5"/>
  <c r="E1767" i="11"/>
  <c r="F184" i="10"/>
  <c r="E1761" i="7"/>
  <c r="G415" i="10"/>
  <c r="F1026" i="11"/>
  <c r="E1367" i="11"/>
  <c r="G560" i="11"/>
  <c r="D1725" i="11"/>
  <c r="E1964" i="14"/>
  <c r="F40" i="11"/>
  <c r="G3134" i="7"/>
  <c r="E1013" i="14"/>
  <c r="D2419" i="7"/>
  <c r="F85" i="13"/>
  <c r="E1265" i="7"/>
  <c r="F1322" i="7"/>
  <c r="G1864" i="5"/>
  <c r="E212" i="5"/>
  <c r="G1632" i="11"/>
  <c r="F122" i="13"/>
  <c r="G824" i="5"/>
  <c r="D2071" i="11"/>
  <c r="E335" i="7"/>
  <c r="E3362" i="7"/>
  <c r="D2273" i="10"/>
  <c r="D1928" i="7"/>
  <c r="D1242" i="11"/>
  <c r="F1900" i="14"/>
  <c r="G1788" i="7"/>
  <c r="E1185" i="11"/>
  <c r="F195" i="11"/>
  <c r="E811" i="11"/>
  <c r="D186" i="5"/>
  <c r="E3020" i="7"/>
  <c r="E1518" i="11"/>
  <c r="E1751" i="7"/>
  <c r="E3489" i="7"/>
  <c r="F128" i="14"/>
  <c r="E1616" i="5"/>
  <c r="G2220" i="7"/>
  <c r="G3480" i="7"/>
  <c r="G605" i="5"/>
  <c r="G1771" i="5"/>
  <c r="G1320" i="10"/>
  <c r="D299" i="10"/>
  <c r="G987" i="14"/>
  <c r="D2201" i="5"/>
  <c r="E1195" i="14"/>
  <c r="E1518" i="5"/>
  <c r="D1579" i="10"/>
  <c r="D673" i="14"/>
  <c r="F1785" i="7"/>
  <c r="E1423" i="14"/>
  <c r="G1820" i="7"/>
  <c r="F1487" i="5"/>
  <c r="D993" i="14"/>
  <c r="E3130" i="7"/>
  <c r="F1818" i="14"/>
  <c r="D1319" i="5"/>
  <c r="D2164" i="11"/>
  <c r="F1920" i="5"/>
  <c r="G951" i="10"/>
  <c r="E3258" i="7"/>
  <c r="F3237" i="7"/>
  <c r="D1348" i="14"/>
  <c r="F2158" i="10"/>
  <c r="E2171" i="11"/>
  <c r="G1894" i="7"/>
  <c r="D1037" i="5"/>
  <c r="E3193" i="7"/>
  <c r="D2168" i="5"/>
  <c r="G434" i="14"/>
  <c r="E1384" i="11"/>
  <c r="E388" i="11"/>
  <c r="G2871" i="7"/>
  <c r="F1000" i="5"/>
  <c r="D318" i="13"/>
  <c r="E506" i="13"/>
  <c r="G788" i="5"/>
  <c r="D258" i="14"/>
  <c r="E371" i="14"/>
  <c r="G1787" i="14"/>
  <c r="G795" i="11"/>
  <c r="G3239" i="7"/>
  <c r="F1114" i="5"/>
  <c r="E1922" i="5"/>
  <c r="F815" i="14"/>
  <c r="F116" i="11"/>
  <c r="E3126" i="7"/>
  <c r="E1220" i="10"/>
  <c r="G617" i="14"/>
  <c r="F470" i="10"/>
  <c r="G2217" i="5"/>
  <c r="E3217" i="7"/>
  <c r="G1802" i="5"/>
  <c r="E2079" i="5"/>
  <c r="E1558" i="11"/>
  <c r="D2675" i="7"/>
  <c r="D1469" i="14"/>
  <c r="F1522" i="6"/>
  <c r="F1177" i="10"/>
  <c r="F682" i="14"/>
  <c r="F2273" i="7"/>
  <c r="G1648" i="10"/>
  <c r="D812" i="14"/>
  <c r="E113" i="14"/>
  <c r="F1409" i="14"/>
  <c r="D1703" i="10"/>
  <c r="D1010" i="11"/>
  <c r="F774" i="14"/>
  <c r="D2220" i="7"/>
  <c r="E1408" i="5"/>
  <c r="F946" i="5"/>
  <c r="D1524" i="5"/>
  <c r="D1986" i="7"/>
  <c r="E188" i="5"/>
  <c r="E754" i="14"/>
  <c r="D732" i="5"/>
  <c r="D3439" i="7"/>
  <c r="G757" i="11"/>
  <c r="E1852" i="11"/>
  <c r="G2299" i="11"/>
  <c r="E120" i="10"/>
  <c r="F829" i="5"/>
  <c r="G3094" i="7"/>
  <c r="F1603" i="14"/>
  <c r="E1485" i="11"/>
  <c r="E1660" i="13"/>
  <c r="F389" i="6"/>
  <c r="F639" i="14"/>
  <c r="G1601" i="5"/>
  <c r="D1974" i="14"/>
  <c r="F2083" i="7"/>
  <c r="D251" i="14"/>
  <c r="G1523" i="11"/>
  <c r="D58" i="13"/>
  <c r="F179" i="14"/>
  <c r="D585" i="10"/>
  <c r="D1213" i="5"/>
  <c r="F18" i="6"/>
  <c r="D1889" i="10"/>
  <c r="G606" i="11"/>
  <c r="D677" i="10"/>
  <c r="G1020" i="11"/>
  <c r="E287" i="7"/>
  <c r="E44" i="7"/>
  <c r="D47" i="10"/>
  <c r="D2706" i="7"/>
  <c r="F1791" i="5"/>
  <c r="D1406" i="5"/>
  <c r="F2148" i="5"/>
  <c r="E3112" i="7"/>
  <c r="D2255" i="5"/>
  <c r="F1247" i="14"/>
  <c r="D1530" i="7"/>
  <c r="D1745" i="11"/>
  <c r="D56" i="14"/>
  <c r="D337" i="11"/>
  <c r="G338" i="5"/>
  <c r="D1850" i="5"/>
  <c r="G467" i="14"/>
  <c r="G1921" i="11"/>
  <c r="D2148" i="5"/>
  <c r="F2193" i="10"/>
  <c r="G1365" i="14"/>
  <c r="G419" i="5"/>
  <c r="E1794" i="10"/>
  <c r="F126" i="7"/>
  <c r="G650" i="5"/>
  <c r="G2391" i="11"/>
  <c r="G1534" i="14"/>
  <c r="D624" i="5"/>
  <c r="E2084" i="10"/>
  <c r="E264" i="7"/>
  <c r="E1708" i="13"/>
  <c r="E1321" i="11"/>
  <c r="F1608" i="14"/>
  <c r="D383" i="14"/>
  <c r="D1006" i="14"/>
  <c r="E1525" i="11"/>
  <c r="E480" i="14"/>
  <c r="E2017" i="5"/>
  <c r="F639" i="5"/>
  <c r="G563" i="5"/>
  <c r="E182" i="6"/>
  <c r="G40" i="5"/>
  <c r="D480" i="7"/>
  <c r="G1747" i="7"/>
  <c r="D1823" i="14"/>
  <c r="D1405" i="11"/>
  <c r="E2419" i="11"/>
  <c r="G2073" i="7"/>
  <c r="F1155" i="14"/>
  <c r="G987" i="11"/>
  <c r="F1612" i="5"/>
  <c r="G1237" i="14"/>
  <c r="G1526" i="14"/>
  <c r="D2985" i="7"/>
  <c r="G1364" i="5"/>
  <c r="F502" i="5"/>
  <c r="E456" i="14"/>
  <c r="G9" i="11"/>
  <c r="G363" i="6"/>
  <c r="G3250" i="7"/>
  <c r="E1726" i="7"/>
  <c r="D660" i="14"/>
  <c r="E2725" i="7"/>
  <c r="E1033" i="14"/>
  <c r="F202" i="14"/>
  <c r="G1317" i="14"/>
  <c r="F2219" i="11"/>
  <c r="G1754" i="14"/>
  <c r="G2080" i="5"/>
  <c r="G1195" i="14"/>
  <c r="G458" i="14"/>
  <c r="F584" i="14"/>
  <c r="D1266" i="7"/>
  <c r="G1240" i="14"/>
  <c r="F1910" i="7"/>
  <c r="F2032" i="5"/>
  <c r="G205" i="13"/>
  <c r="D43" i="5"/>
  <c r="F392" i="11"/>
  <c r="F1824" i="5"/>
  <c r="F861" i="14"/>
  <c r="E881" i="13"/>
  <c r="G962" i="5"/>
  <c r="G1612" i="11"/>
  <c r="D1792" i="7"/>
  <c r="G1432" i="7"/>
  <c r="E580" i="11"/>
  <c r="E540" i="5"/>
  <c r="F3004" i="7"/>
  <c r="G1245" i="14"/>
  <c r="G3253" i="7"/>
  <c r="G528" i="5"/>
  <c r="E791" i="14"/>
  <c r="G187" i="10"/>
  <c r="E177" i="11"/>
  <c r="F206" i="5"/>
  <c r="E1946" i="14"/>
  <c r="F2718" i="7"/>
  <c r="E3226" i="7"/>
  <c r="E3458" i="7"/>
  <c r="F1645" i="5"/>
  <c r="D427" i="11"/>
  <c r="F718" i="14"/>
  <c r="D2718" i="7"/>
  <c r="E1603" i="5"/>
  <c r="E125" i="11"/>
  <c r="G1960" i="14"/>
  <c r="D1946" i="14"/>
  <c r="D1561" i="14"/>
  <c r="E171" i="14"/>
  <c r="E1428" i="13"/>
  <c r="F41" i="11"/>
  <c r="G308" i="14"/>
  <c r="E595" i="13"/>
  <c r="E1118" i="14"/>
  <c r="G32" i="5"/>
  <c r="F43" i="5"/>
  <c r="G395" i="14"/>
  <c r="D723" i="11"/>
  <c r="E114" i="14"/>
  <c r="D334" i="10"/>
  <c r="E174" i="14"/>
  <c r="F1310" i="7"/>
  <c r="G1274" i="14"/>
  <c r="D2396" i="11"/>
  <c r="E1670" i="5"/>
  <c r="E260" i="7"/>
  <c r="F504" i="5"/>
  <c r="E458" i="11"/>
  <c r="D2569" i="7"/>
  <c r="F820" i="14"/>
  <c r="E2759" i="7"/>
  <c r="G2259" i="5"/>
  <c r="F2177" i="7"/>
  <c r="E200" i="7"/>
  <c r="F2020" i="11"/>
  <c r="D1365" i="11"/>
  <c r="G1609" i="14"/>
  <c r="E2226" i="5"/>
  <c r="E2479" i="7"/>
  <c r="G1859" i="5"/>
  <c r="D1703" i="5"/>
  <c r="F3455" i="7"/>
  <c r="F2037" i="5"/>
  <c r="F2103" i="5"/>
  <c r="G1940" i="7"/>
  <c r="G31" i="14"/>
  <c r="E1276" i="14"/>
  <c r="F207" i="14"/>
  <c r="D1038" i="13"/>
  <c r="F1343" i="5"/>
  <c r="F3329" i="7"/>
  <c r="F1984" i="7"/>
  <c r="F2240" i="7"/>
  <c r="G1776" i="5"/>
  <c r="E325" i="11"/>
  <c r="G1832" i="10"/>
  <c r="E3104" i="7"/>
  <c r="E1052" i="5"/>
  <c r="E98" i="5"/>
  <c r="F3047" i="7"/>
  <c r="G1496" i="7"/>
  <c r="G2104" i="5"/>
  <c r="E1027" i="14"/>
  <c r="D662" i="6"/>
  <c r="E1658" i="11"/>
  <c r="D2389" i="11"/>
  <c r="G1026" i="14"/>
  <c r="D1245" i="13"/>
  <c r="F431" i="5"/>
  <c r="E240" i="5"/>
  <c r="G1664" i="14"/>
  <c r="E3290" i="7"/>
  <c r="G1758" i="11"/>
  <c r="F154" i="7"/>
  <c r="F3205" i="7"/>
  <c r="D170" i="14"/>
  <c r="D3314" i="7"/>
  <c r="F978" i="14"/>
  <c r="F134" i="5"/>
  <c r="E1337" i="14"/>
  <c r="G1034" i="14"/>
  <c r="G1584" i="5"/>
  <c r="F198" i="5"/>
  <c r="G1483" i="5"/>
  <c r="F2126" i="11"/>
  <c r="D116" i="13"/>
  <c r="E1034" i="5"/>
  <c r="F439" i="11"/>
  <c r="F2878" i="7"/>
  <c r="E722" i="11"/>
  <c r="D1288" i="7"/>
  <c r="G2157" i="7"/>
  <c r="D1412" i="14"/>
  <c r="D837" i="14"/>
  <c r="D2990" i="7"/>
  <c r="F46" i="10"/>
  <c r="F148" i="14"/>
  <c r="D94" i="10"/>
  <c r="F1084" i="11"/>
  <c r="E2132" i="5"/>
  <c r="F1833" i="14"/>
  <c r="E2254" i="11"/>
  <c r="D2678" i="7"/>
  <c r="E1554" i="14"/>
  <c r="G1074" i="14"/>
  <c r="D930" i="14"/>
  <c r="D553" i="11"/>
  <c r="D2348" i="7"/>
  <c r="G170" i="13"/>
  <c r="E1099" i="14"/>
  <c r="D2373" i="11"/>
  <c r="D2945" i="7"/>
  <c r="F717" i="14"/>
  <c r="F3294" i="7"/>
  <c r="E2351" i="7"/>
  <c r="D279" i="5"/>
  <c r="F2800" i="7"/>
  <c r="D1152" i="5"/>
  <c r="D1772" i="10"/>
  <c r="G2715" i="7"/>
  <c r="D798" i="5"/>
  <c r="D1863" i="14"/>
  <c r="E2380" i="11"/>
  <c r="F1207" i="14"/>
  <c r="F1069" i="14"/>
  <c r="F40" i="7"/>
  <c r="E1276" i="5"/>
  <c r="G640" i="6"/>
  <c r="D1613" i="5"/>
  <c r="E1501" i="14"/>
  <c r="D2483" i="7"/>
  <c r="E1237" i="5"/>
  <c r="D1844" i="11"/>
  <c r="E2828" i="7"/>
  <c r="G1923" i="11"/>
  <c r="G196" i="10"/>
  <c r="D1758" i="5"/>
  <c r="D1316" i="7"/>
  <c r="G41" i="13"/>
  <c r="G1070" i="11"/>
  <c r="E171" i="7"/>
  <c r="F213" i="10"/>
  <c r="E1330" i="14"/>
  <c r="F1827" i="5"/>
  <c r="G2100" i="5"/>
  <c r="F1956" i="11"/>
  <c r="E434" i="11"/>
  <c r="F1012" i="10"/>
  <c r="D1058" i="11"/>
  <c r="F964" i="11"/>
  <c r="E1594" i="14"/>
  <c r="E2882" i="7"/>
  <c r="F1299" i="7"/>
  <c r="E1677" i="11"/>
  <c r="D894" i="14"/>
  <c r="D270" i="14"/>
  <c r="F385" i="7"/>
  <c r="G1495" i="11"/>
  <c r="D2136" i="5"/>
  <c r="E2129" i="5"/>
  <c r="E3409" i="7"/>
  <c r="G1422" i="11"/>
  <c r="G1862" i="11"/>
  <c r="E1503" i="14"/>
  <c r="G184" i="14"/>
  <c r="F981" i="5"/>
  <c r="D181" i="5"/>
  <c r="D16" i="7"/>
  <c r="D354" i="5"/>
  <c r="G1421" i="11"/>
  <c r="E3455" i="7"/>
  <c r="F83" i="13"/>
  <c r="D2773" i="7"/>
  <c r="D400" i="13"/>
  <c r="E2242" i="11"/>
  <c r="D289" i="6"/>
  <c r="E456" i="6"/>
  <c r="F1778" i="5"/>
  <c r="F451" i="14"/>
  <c r="G3326" i="7"/>
  <c r="D3246" i="7"/>
  <c r="D1108" i="14"/>
  <c r="F399" i="14"/>
  <c r="F2847" i="7"/>
  <c r="D1059" i="14"/>
  <c r="D1614" i="14"/>
  <c r="E1708" i="5"/>
  <c r="D7" i="11"/>
  <c r="F1737" i="5"/>
  <c r="D2106" i="10"/>
  <c r="E132" i="13"/>
  <c r="G886" i="5"/>
  <c r="G2199" i="5"/>
  <c r="E2772" i="7"/>
  <c r="D445" i="5"/>
  <c r="F1595" i="5"/>
  <c r="E72" i="13"/>
  <c r="G3405" i="7"/>
  <c r="D1364" i="14"/>
  <c r="D1918" i="5"/>
  <c r="G2132" i="5"/>
  <c r="F1630" i="14"/>
  <c r="E1679" i="11"/>
  <c r="D1922" i="5"/>
  <c r="D1024" i="5"/>
  <c r="D890" i="10"/>
  <c r="E1200" i="14"/>
  <c r="D2174" i="5"/>
  <c r="E437" i="14"/>
  <c r="F1152" i="14"/>
  <c r="G162" i="5"/>
  <c r="E1954" i="11"/>
  <c r="F31" i="10"/>
  <c r="F1410" i="14"/>
  <c r="E2394" i="7"/>
  <c r="F1293" i="14"/>
  <c r="G1751" i="7"/>
  <c r="E1429" i="11"/>
  <c r="E461" i="7"/>
  <c r="D948" i="11"/>
  <c r="D927" i="11"/>
  <c r="E1473" i="5"/>
  <c r="E1310" i="7"/>
  <c r="D1376" i="14"/>
  <c r="D1204" i="5"/>
  <c r="D1337" i="5"/>
  <c r="G887" i="5"/>
  <c r="D200" i="10"/>
  <c r="D1167" i="5"/>
  <c r="G1646" i="7"/>
  <c r="G1486" i="7"/>
  <c r="D2157" i="7"/>
  <c r="G107" i="14"/>
  <c r="F1915" i="5"/>
  <c r="E2842" i="7"/>
  <c r="E3484" i="7"/>
  <c r="E1366" i="7"/>
  <c r="E289" i="5"/>
  <c r="E534" i="14"/>
  <c r="E420" i="5"/>
  <c r="E772" i="14"/>
  <c r="D7" i="10"/>
  <c r="E2418" i="10"/>
  <c r="G1438" i="7"/>
  <c r="E2549" i="7"/>
  <c r="D81" i="13"/>
  <c r="E2807" i="7"/>
  <c r="F2375" i="11"/>
  <c r="F1093" i="5"/>
  <c r="G1395" i="7"/>
  <c r="G708" i="5"/>
  <c r="F167" i="11"/>
  <c r="D1431" i="5"/>
  <c r="G183" i="5"/>
  <c r="E1071" i="14"/>
  <c r="F3321" i="7"/>
  <c r="D1425" i="11"/>
  <c r="F1411" i="11"/>
  <c r="D2074" i="11"/>
  <c r="F1319" i="14"/>
  <c r="G36" i="7"/>
  <c r="D1361" i="11"/>
  <c r="G897" i="14"/>
  <c r="G3235" i="7"/>
  <c r="G224" i="10"/>
  <c r="D3186" i="7"/>
  <c r="G916" i="5"/>
  <c r="F1708" i="11"/>
  <c r="D1780" i="14"/>
  <c r="E2068" i="5"/>
  <c r="G1421" i="7"/>
  <c r="D1371" i="14"/>
  <c r="D2268" i="11"/>
  <c r="D1037" i="14"/>
  <c r="D321" i="14"/>
  <c r="E258" i="14"/>
  <c r="E1744" i="11"/>
  <c r="D905" i="10"/>
  <c r="F149" i="14"/>
  <c r="F1508" i="10"/>
  <c r="G1809" i="5"/>
  <c r="D1513" i="7"/>
  <c r="F2930" i="7"/>
  <c r="D66" i="10"/>
  <c r="F2097" i="11"/>
  <c r="G1542" i="6"/>
  <c r="G3142" i="7"/>
  <c r="G3232" i="7"/>
  <c r="E1433" i="10"/>
  <c r="F594" i="5"/>
  <c r="D623" i="5"/>
  <c r="D1039" i="5"/>
  <c r="E110" i="14"/>
  <c r="D1099" i="14"/>
  <c r="D2322" i="10"/>
  <c r="E1734" i="7"/>
  <c r="D1174" i="5"/>
  <c r="D290" i="14"/>
  <c r="F145" i="10"/>
  <c r="F1087" i="6"/>
  <c r="E2654" i="7"/>
  <c r="F1651" i="6"/>
  <c r="E723" i="14"/>
  <c r="E35" i="7"/>
  <c r="E2430" i="11"/>
  <c r="E1901" i="5"/>
  <c r="D953" i="14"/>
  <c r="D1065" i="14"/>
  <c r="G836" i="11"/>
  <c r="D106" i="13"/>
  <c r="G58" i="14"/>
  <c r="E1940" i="7"/>
  <c r="G1791" i="14"/>
  <c r="F1626" i="14"/>
  <c r="D2138" i="10"/>
  <c r="F337" i="11"/>
  <c r="G405" i="7"/>
  <c r="D2425" i="11"/>
  <c r="D345" i="14"/>
  <c r="E1442" i="14"/>
  <c r="E21" i="10"/>
  <c r="F737" i="14"/>
  <c r="D198" i="14"/>
  <c r="E1125" i="11"/>
  <c r="E219" i="13"/>
  <c r="F482" i="14"/>
  <c r="F548" i="10"/>
  <c r="F665" i="5"/>
  <c r="F898" i="5"/>
  <c r="F604" i="14"/>
  <c r="D1865" i="5"/>
  <c r="E2939" i="7"/>
  <c r="D914" i="5"/>
  <c r="D422" i="14"/>
  <c r="F1408" i="11"/>
  <c r="E269" i="14"/>
  <c r="D3366" i="7"/>
  <c r="F1527" i="7"/>
  <c r="F1584" i="7"/>
  <c r="F124" i="7"/>
  <c r="F2224" i="7"/>
  <c r="E1545" i="10"/>
  <c r="G1448" i="11"/>
  <c r="D1123" i="5"/>
  <c r="G1413" i="14"/>
  <c r="E2230" i="11"/>
  <c r="E1178" i="11"/>
  <c r="E2398" i="7"/>
  <c r="D1515" i="14"/>
  <c r="D816" i="11"/>
  <c r="F1274" i="7"/>
  <c r="E531" i="10"/>
  <c r="F1718" i="11"/>
  <c r="F983" i="5"/>
  <c r="F1374" i="6"/>
  <c r="D2068" i="10"/>
  <c r="F1733" i="11"/>
  <c r="E1300" i="5"/>
  <c r="G1223" i="14"/>
  <c r="E1712" i="11"/>
  <c r="D1144" i="6"/>
  <c r="F312" i="14"/>
  <c r="F522" i="11"/>
  <c r="D698" i="11"/>
  <c r="D567" i="5"/>
  <c r="G1741" i="7"/>
  <c r="G3447" i="7"/>
  <c r="F1735" i="10"/>
  <c r="G1783" i="14"/>
  <c r="E2903" i="7"/>
  <c r="D304" i="7"/>
  <c r="D2901" i="7"/>
  <c r="D2918" i="7"/>
  <c r="D1788" i="14"/>
  <c r="D758" i="5"/>
  <c r="D439" i="5"/>
  <c r="F886" i="14"/>
  <c r="D131" i="7"/>
  <c r="G1491" i="11"/>
  <c r="F195" i="13"/>
  <c r="G1587" i="14"/>
  <c r="E1623" i="5"/>
  <c r="F1448" i="14"/>
  <c r="G195" i="11"/>
  <c r="F2043" i="10"/>
  <c r="G2064" i="11"/>
  <c r="F1250" i="14"/>
  <c r="G596" i="5"/>
  <c r="D2295" i="5"/>
  <c r="F3142" i="7"/>
  <c r="D183" i="10"/>
  <c r="D3301" i="7"/>
  <c r="F1916" i="11"/>
  <c r="F33" i="14"/>
  <c r="E3150" i="7"/>
  <c r="E1870" i="7"/>
  <c r="F2136" i="5"/>
  <c r="G384" i="10"/>
  <c r="F917" i="5"/>
  <c r="E967" i="14"/>
  <c r="D2738" i="7"/>
  <c r="F1808" i="10"/>
  <c r="G1547" i="10"/>
  <c r="G1248" i="14"/>
  <c r="F1721" i="14"/>
  <c r="F1648" i="14"/>
  <c r="G1460" i="11"/>
  <c r="E1763" i="5"/>
  <c r="F551" i="14"/>
  <c r="F1848" i="5"/>
  <c r="F1149" i="10"/>
  <c r="D904" i="14"/>
  <c r="F98" i="11"/>
  <c r="F3260" i="7"/>
  <c r="G2644" i="7"/>
  <c r="F427" i="14"/>
  <c r="D40" i="14"/>
  <c r="E1906" i="5"/>
  <c r="E2631" i="7"/>
  <c r="E1780" i="7"/>
  <c r="F1693" i="11"/>
  <c r="F57" i="11"/>
  <c r="D332" i="14"/>
  <c r="D1555" i="7"/>
  <c r="E1822" i="10"/>
  <c r="E1680" i="7"/>
  <c r="E2896" i="7"/>
  <c r="E1701" i="14"/>
  <c r="D660" i="11"/>
  <c r="G2613" i="7"/>
  <c r="E985" i="13"/>
  <c r="G1856" i="7"/>
  <c r="G745" i="5"/>
  <c r="D1559" i="5"/>
  <c r="E620" i="5"/>
  <c r="F384" i="14"/>
  <c r="E1357" i="11"/>
  <c r="G503" i="11"/>
  <c r="D1923" i="7"/>
  <c r="F3191" i="7"/>
  <c r="E1906" i="11"/>
  <c r="D64" i="10"/>
  <c r="E1087" i="11"/>
  <c r="E229" i="10"/>
  <c r="D1954" i="10"/>
  <c r="G793" i="6"/>
  <c r="D1759" i="5"/>
  <c r="D868" i="14"/>
  <c r="D1516" i="5"/>
  <c r="E507" i="11"/>
  <c r="E1306" i="5"/>
  <c r="E100" i="7"/>
  <c r="D1442" i="14"/>
  <c r="G1540" i="11"/>
  <c r="F1627" i="14"/>
  <c r="F915" i="5"/>
  <c r="F180" i="11"/>
  <c r="G299" i="5"/>
  <c r="D1629" i="14"/>
  <c r="F1312" i="5"/>
  <c r="D226" i="14"/>
  <c r="D1319" i="7"/>
  <c r="D1180" i="13"/>
  <c r="D988" i="14"/>
  <c r="E2379" i="11"/>
  <c r="F1486" i="14"/>
  <c r="D186" i="10"/>
  <c r="E2794" i="7"/>
  <c r="G1479" i="11"/>
  <c r="G2555" i="7"/>
  <c r="E1972" i="10"/>
  <c r="F1872" i="10"/>
  <c r="D2170" i="5"/>
  <c r="E954" i="11"/>
  <c r="G753" i="11"/>
  <c r="D2803" i="7"/>
  <c r="G443" i="14"/>
  <c r="E847" i="11"/>
  <c r="D2608" i="7"/>
  <c r="D1789" i="11"/>
  <c r="D588" i="14"/>
  <c r="D12" i="14"/>
  <c r="D1935" i="7"/>
  <c r="E2256" i="11"/>
  <c r="D182" i="10"/>
  <c r="E579" i="5"/>
  <c r="G370" i="5"/>
  <c r="D2102" i="7"/>
  <c r="D1953" i="14"/>
  <c r="G91" i="10"/>
  <c r="E790" i="6"/>
  <c r="E851" i="5"/>
  <c r="G2014" i="5"/>
  <c r="D1019" i="10"/>
  <c r="F1883" i="5"/>
  <c r="D1687" i="5"/>
  <c r="D4" i="14"/>
  <c r="F1638" i="6"/>
  <c r="D1613" i="10"/>
  <c r="F186" i="13"/>
  <c r="D2831" i="7"/>
  <c r="F1078" i="6"/>
  <c r="D1593" i="10"/>
  <c r="G1636" i="6"/>
  <c r="F1573" i="7"/>
  <c r="G518" i="11"/>
  <c r="E1516" i="6"/>
  <c r="E1549" i="6"/>
  <c r="E1641" i="10"/>
  <c r="E613" i="11"/>
  <c r="E2302" i="7"/>
  <c r="E2037" i="5"/>
  <c r="E1846" i="5"/>
  <c r="E1874" i="14"/>
  <c r="F2845" i="7"/>
  <c r="F569" i="11"/>
  <c r="G1565" i="5"/>
  <c r="E2321" i="7"/>
  <c r="G2308" i="7"/>
  <c r="E3187" i="7"/>
  <c r="G299" i="14"/>
  <c r="D1315" i="5"/>
  <c r="D1313" i="5"/>
  <c r="F3253" i="7"/>
  <c r="F1274" i="5"/>
  <c r="G1354" i="11"/>
  <c r="D1345" i="5"/>
  <c r="D2123" i="5"/>
  <c r="G1174" i="14"/>
  <c r="F1533" i="7"/>
  <c r="G1618" i="14"/>
  <c r="G1621" i="7"/>
  <c r="G890" i="6"/>
  <c r="G1471" i="5"/>
  <c r="F1284" i="6"/>
  <c r="E1515" i="14"/>
  <c r="D541" i="11"/>
  <c r="E622" i="5"/>
  <c r="G1608" i="7"/>
  <c r="F622" i="5"/>
  <c r="D306" i="14"/>
  <c r="D1730" i="14"/>
  <c r="F1588" i="5"/>
  <c r="D1597" i="5"/>
  <c r="E381" i="14"/>
  <c r="E386" i="11"/>
  <c r="G1477" i="7"/>
  <c r="F2312" i="11"/>
  <c r="G2350" i="7"/>
  <c r="E1984" i="11"/>
  <c r="F1682" i="5"/>
  <c r="D1082" i="5"/>
  <c r="F1471" i="7"/>
  <c r="G1232" i="13"/>
  <c r="D369" i="7"/>
  <c r="E1053" i="5"/>
  <c r="G2660" i="7"/>
  <c r="D259" i="5"/>
  <c r="G1390" i="14"/>
  <c r="G1136" i="14"/>
  <c r="D1232" i="14"/>
  <c r="E2283" i="11"/>
  <c r="F1440" i="5"/>
  <c r="E1147" i="14"/>
  <c r="F2396" i="11"/>
  <c r="E1193" i="14"/>
  <c r="E328" i="7"/>
  <c r="D1999" i="10"/>
  <c r="E1390" i="7"/>
  <c r="F856" i="14"/>
  <c r="E1461" i="5"/>
  <c r="E2311" i="7"/>
  <c r="D2707" i="7"/>
  <c r="F3279" i="7"/>
  <c r="F1507" i="11"/>
  <c r="D2106" i="11"/>
  <c r="E1411" i="14"/>
  <c r="G2502" i="7"/>
  <c r="F565" i="5"/>
  <c r="E1826" i="7"/>
  <c r="G1481" i="5"/>
  <c r="G3017" i="7"/>
  <c r="D881" i="14"/>
  <c r="F882" i="14"/>
  <c r="E195" i="11"/>
  <c r="F159" i="13"/>
  <c r="F2407" i="7"/>
  <c r="G1591" i="11"/>
  <c r="E2662" i="7"/>
  <c r="E817" i="11"/>
  <c r="E880" i="5"/>
  <c r="G1317" i="11"/>
  <c r="D2040" i="10"/>
  <c r="F1930" i="14"/>
  <c r="D2217" i="5"/>
  <c r="D1071" i="5"/>
  <c r="G1875" i="5"/>
  <c r="D212" i="11"/>
  <c r="F768" i="14"/>
  <c r="G598" i="11"/>
  <c r="E1613" i="11"/>
  <c r="G1716" i="7"/>
  <c r="E2011" i="11"/>
  <c r="F2009" i="11"/>
  <c r="G123" i="6"/>
  <c r="G2513" i="7"/>
  <c r="G1611" i="14"/>
  <c r="F442" i="5"/>
  <c r="F1011" i="10"/>
  <c r="D523" i="11"/>
  <c r="G1456" i="7"/>
  <c r="G2426" i="7"/>
  <c r="F601" i="10"/>
  <c r="F2031" i="7"/>
  <c r="G1876" i="14"/>
  <c r="F147" i="11"/>
  <c r="F1379" i="7"/>
  <c r="G2251" i="7"/>
  <c r="F851" i="11"/>
  <c r="E143" i="10"/>
  <c r="F2159" i="7"/>
  <c r="D916" i="5"/>
  <c r="D3281" i="7"/>
  <c r="G1707" i="7"/>
  <c r="F1400" i="13"/>
  <c r="G2204" i="7"/>
  <c r="E2633" i="7"/>
  <c r="E233" i="14"/>
  <c r="D1157" i="11"/>
  <c r="F3380" i="7"/>
  <c r="D2372" i="7"/>
  <c r="D1553" i="11"/>
  <c r="D531" i="14"/>
  <c r="F1928" i="5"/>
  <c r="F842" i="5"/>
  <c r="E3101" i="7"/>
  <c r="G2063" i="5"/>
  <c r="E487" i="7"/>
  <c r="G1711" i="7"/>
  <c r="D1049" i="5"/>
  <c r="F1289" i="10"/>
  <c r="G1941" i="5"/>
  <c r="F1309" i="11"/>
  <c r="G3192" i="7"/>
  <c r="F2841" i="7"/>
  <c r="D1665" i="6"/>
  <c r="E3402" i="7"/>
  <c r="E1223" i="6"/>
  <c r="F2028" i="10"/>
  <c r="G2859" i="7"/>
  <c r="F1500" i="10"/>
  <c r="D506" i="11"/>
  <c r="F288" i="5"/>
  <c r="G289" i="14"/>
  <c r="F2174" i="5"/>
  <c r="D1663" i="5"/>
  <c r="D3129" i="7"/>
  <c r="F1728" i="5"/>
  <c r="F1907" i="11"/>
  <c r="G1707" i="10"/>
  <c r="F345" i="7"/>
  <c r="F745" i="5"/>
  <c r="D3451" i="7"/>
  <c r="D256" i="6"/>
  <c r="F1565" i="14"/>
  <c r="G501" i="5"/>
  <c r="G655" i="5"/>
  <c r="F602" i="14"/>
  <c r="D695" i="11"/>
  <c r="F1326" i="5"/>
  <c r="F1338" i="10"/>
  <c r="E1904" i="10"/>
  <c r="E3315" i="7"/>
  <c r="D454" i="14"/>
  <c r="G256" i="10"/>
  <c r="F2340" i="11"/>
  <c r="G756" i="14"/>
  <c r="G2130" i="7"/>
  <c r="E597" i="5"/>
  <c r="D520" i="14"/>
  <c r="G206" i="10"/>
  <c r="D2374" i="10"/>
  <c r="D816" i="6"/>
  <c r="F1798" i="10"/>
  <c r="D1684" i="7"/>
  <c r="E1352" i="14"/>
  <c r="F322" i="11"/>
  <c r="D3454" i="7"/>
  <c r="G411" i="7"/>
  <c r="E474" i="7"/>
  <c r="F3206" i="7"/>
  <c r="G3446" i="7"/>
  <c r="E1758" i="11"/>
  <c r="E974" i="5"/>
  <c r="D159" i="11"/>
  <c r="E3065" i="7"/>
  <c r="E1503" i="7"/>
  <c r="D1872" i="5"/>
  <c r="D1117" i="10"/>
  <c r="G1152" i="10"/>
  <c r="F1750" i="14"/>
  <c r="E371" i="5"/>
  <c r="E1829" i="11"/>
  <c r="E204" i="13"/>
  <c r="E62" i="14"/>
  <c r="D32" i="5"/>
  <c r="E542" i="11"/>
  <c r="E1292" i="7"/>
  <c r="E3162" i="7"/>
  <c r="D146" i="10"/>
  <c r="G68" i="11"/>
  <c r="D371" i="14"/>
  <c r="G183" i="11"/>
  <c r="E3398" i="7"/>
  <c r="D1871" i="14"/>
  <c r="G13" i="14"/>
  <c r="E1849" i="5"/>
  <c r="F1536" i="14"/>
  <c r="G2253" i="10"/>
  <c r="G1989" i="14"/>
  <c r="D992" i="10"/>
  <c r="D245" i="11"/>
  <c r="D2315" i="10"/>
  <c r="G2088" i="7"/>
  <c r="D1141" i="11"/>
  <c r="F1439" i="7"/>
  <c r="D1658" i="11"/>
  <c r="D21" i="10"/>
  <c r="G113" i="6"/>
  <c r="D1229" i="6"/>
  <c r="F1874" i="14"/>
  <c r="D104" i="14"/>
  <c r="D1591" i="7"/>
  <c r="G1635" i="7"/>
  <c r="D2511" i="7"/>
  <c r="G128" i="14"/>
  <c r="G1018" i="6"/>
  <c r="F48" i="7"/>
  <c r="F1991" i="5"/>
  <c r="D1825" i="5"/>
  <c r="F2091" i="7"/>
  <c r="G1765" i="5"/>
  <c r="F681" i="11"/>
  <c r="F976" i="6"/>
  <c r="G1725" i="7"/>
  <c r="D273" i="14"/>
  <c r="E309" i="10"/>
  <c r="E2765" i="7"/>
  <c r="D243" i="6"/>
  <c r="D216" i="6"/>
  <c r="E1830" i="11"/>
  <c r="D2593" i="7"/>
  <c r="F427" i="7"/>
  <c r="E1897" i="5"/>
  <c r="E1950" i="11"/>
  <c r="F1729" i="10"/>
  <c r="G1335" i="7"/>
  <c r="E1545" i="5"/>
  <c r="G916" i="14"/>
  <c r="D1230" i="5"/>
  <c r="D1139" i="11"/>
  <c r="G1733" i="10"/>
  <c r="D2253" i="5"/>
  <c r="E173" i="13"/>
  <c r="G83" i="13"/>
  <c r="E1260" i="5"/>
  <c r="F2191" i="7"/>
  <c r="F1642" i="5"/>
  <c r="E376" i="13"/>
  <c r="F625" i="14"/>
  <c r="D1109" i="14"/>
  <c r="D483" i="14"/>
  <c r="G1418" i="7"/>
  <c r="F122" i="11"/>
  <c r="E1470" i="5"/>
  <c r="G2313" i="10"/>
  <c r="G1919" i="14"/>
  <c r="G519" i="11"/>
  <c r="G1166" i="11"/>
  <c r="G573" i="5"/>
  <c r="E151" i="6"/>
  <c r="F3337" i="7"/>
  <c r="E787" i="11"/>
  <c r="G438" i="14"/>
  <c r="F1726" i="5"/>
  <c r="E965" i="10"/>
  <c r="E1930" i="11"/>
  <c r="D1389" i="10"/>
  <c r="D2919" i="7"/>
  <c r="D663" i="5"/>
  <c r="G1146" i="11"/>
  <c r="F143" i="11"/>
  <c r="D999" i="6"/>
  <c r="D1004" i="11"/>
  <c r="E47" i="5"/>
  <c r="D1938" i="5"/>
  <c r="E1661" i="10"/>
  <c r="G2679" i="7"/>
  <c r="E39" i="5"/>
  <c r="D145" i="6"/>
  <c r="E702" i="11"/>
  <c r="E3139" i="7"/>
  <c r="D1777" i="10"/>
  <c r="D1602" i="5"/>
  <c r="F1138" i="13"/>
  <c r="D3236" i="7"/>
  <c r="F320" i="11"/>
  <c r="G1777" i="5"/>
  <c r="G2325" i="7"/>
  <c r="G1876" i="11"/>
  <c r="E1757" i="10"/>
  <c r="G69" i="11"/>
  <c r="F1666" i="11"/>
  <c r="G1937" i="7"/>
  <c r="F2153" i="11"/>
  <c r="E1154" i="14"/>
  <c r="E1428" i="5"/>
  <c r="G1091" i="5"/>
  <c r="G1776" i="11"/>
  <c r="D1907" i="14"/>
  <c r="D1706" i="14"/>
  <c r="G127" i="6"/>
  <c r="G231" i="10"/>
  <c r="D557" i="11"/>
  <c r="G309" i="10"/>
  <c r="F1458" i="5"/>
  <c r="F3467" i="7"/>
  <c r="D1464" i="6"/>
  <c r="G1438" i="14"/>
  <c r="E347" i="5"/>
  <c r="E718" i="14"/>
  <c r="E985" i="14"/>
  <c r="E105" i="7"/>
  <c r="D198" i="7"/>
  <c r="F1787" i="14"/>
  <c r="F162" i="13"/>
  <c r="E2016" i="7"/>
  <c r="G42" i="6"/>
  <c r="G771" i="14"/>
  <c r="F1105" i="5"/>
  <c r="G2778" i="7"/>
  <c r="G3363" i="7"/>
  <c r="D793" i="5"/>
  <c r="G562" i="14"/>
  <c r="E553" i="14"/>
  <c r="F647" i="5"/>
  <c r="D1718" i="5"/>
  <c r="G973" i="11"/>
  <c r="D2603" i="7"/>
  <c r="F2067" i="7"/>
  <c r="G314" i="5"/>
  <c r="G1671" i="5"/>
  <c r="G288" i="13"/>
  <c r="F1851" i="14"/>
  <c r="F607" i="5"/>
  <c r="F243" i="6"/>
  <c r="F1849" i="7"/>
  <c r="F1351" i="7"/>
  <c r="G192" i="14"/>
  <c r="G357" i="11"/>
  <c r="G1775" i="7"/>
  <c r="G1045" i="10"/>
  <c r="G2980" i="7"/>
  <c r="F1948" i="14"/>
  <c r="D847" i="6"/>
  <c r="F1142" i="6"/>
  <c r="F2323" i="11"/>
  <c r="D80" i="14"/>
  <c r="F1461" i="5"/>
  <c r="F2205" i="10"/>
  <c r="E1359" i="14"/>
  <c r="E1150" i="10"/>
  <c r="G2083" i="7"/>
  <c r="G3070" i="7"/>
  <c r="D1809" i="11"/>
  <c r="G589" i="14"/>
  <c r="G2996" i="7"/>
  <c r="F134" i="6"/>
  <c r="F1535" i="11"/>
  <c r="D1486" i="6"/>
  <c r="G2601" i="7"/>
  <c r="D575" i="5"/>
  <c r="G118" i="14"/>
  <c r="D649" i="14"/>
  <c r="D1067" i="6"/>
  <c r="D1519" i="6"/>
  <c r="D3486" i="7"/>
  <c r="D199" i="14"/>
  <c r="G1032" i="13"/>
  <c r="F3362" i="7"/>
  <c r="F463" i="14"/>
  <c r="E3457" i="7"/>
  <c r="D2220" i="10"/>
  <c r="E3120" i="7"/>
  <c r="G254" i="11"/>
  <c r="D704" i="5"/>
  <c r="E1922" i="7"/>
  <c r="D1374" i="5"/>
  <c r="G171" i="5"/>
  <c r="G476" i="7"/>
  <c r="D151" i="13"/>
  <c r="E279" i="7"/>
  <c r="G2144" i="7"/>
  <c r="E3105" i="7"/>
  <c r="G924" i="14"/>
  <c r="G174" i="11"/>
  <c r="G1746" i="7"/>
  <c r="D2903" i="7"/>
  <c r="F675" i="14"/>
  <c r="D786" i="10"/>
  <c r="G2240" i="10"/>
  <c r="E2041" i="5"/>
  <c r="E233" i="13"/>
  <c r="D50" i="14"/>
  <c r="F1662" i="7"/>
  <c r="G173" i="10"/>
  <c r="D2147" i="5"/>
  <c r="F273" i="5"/>
  <c r="D2050" i="7"/>
  <c r="E1824" i="7"/>
  <c r="D1358" i="6"/>
  <c r="E1969" i="5"/>
  <c r="E3372" i="7"/>
  <c r="E123" i="14"/>
  <c r="F1066" i="5"/>
  <c r="E2070" i="5"/>
  <c r="E732" i="5"/>
  <c r="F72" i="6"/>
  <c r="D1800" i="11"/>
  <c r="E1333" i="6"/>
  <c r="F1262" i="6"/>
  <c r="F663" i="10"/>
  <c r="G528" i="14"/>
  <c r="F2306" i="7"/>
  <c r="D2430" i="10"/>
  <c r="E944" i="6"/>
  <c r="F320" i="13"/>
  <c r="E143" i="6"/>
  <c r="F2385" i="10"/>
  <c r="E398" i="11"/>
  <c r="E888" i="14"/>
  <c r="E28" i="14"/>
  <c r="E1937" i="7"/>
  <c r="G2025" i="5"/>
  <c r="F119" i="6"/>
  <c r="G9" i="5"/>
  <c r="F1356" i="5"/>
  <c r="D3118" i="7"/>
  <c r="E1961" i="7"/>
  <c r="F2223" i="11"/>
  <c r="F1090" i="14"/>
  <c r="D2182" i="7"/>
  <c r="G489" i="5"/>
  <c r="F1283" i="14"/>
  <c r="F1668" i="14"/>
  <c r="G651" i="5"/>
  <c r="F1586" i="13"/>
  <c r="D578" i="11"/>
  <c r="D248" i="6"/>
  <c r="E1533" i="6"/>
  <c r="D2246" i="10"/>
  <c r="F1245" i="5"/>
  <c r="G1435" i="5"/>
  <c r="D1468" i="13"/>
  <c r="F1568" i="14"/>
  <c r="E1569" i="5"/>
  <c r="G1495" i="7"/>
  <c r="D1153" i="5"/>
  <c r="D206" i="14"/>
  <c r="E3360" i="7"/>
  <c r="E1230" i="6"/>
  <c r="F960" i="11"/>
  <c r="E41" i="13"/>
  <c r="E809" i="5"/>
  <c r="F290" i="11"/>
  <c r="G2466" i="7"/>
  <c r="G2321" i="11"/>
  <c r="E1393" i="5"/>
  <c r="E2219" i="11"/>
  <c r="E501" i="14"/>
  <c r="G272" i="6"/>
  <c r="G984" i="14"/>
  <c r="E1233" i="14"/>
  <c r="D184" i="14"/>
  <c r="D1104" i="6"/>
  <c r="E65" i="6"/>
  <c r="E2426" i="7"/>
  <c r="F1899" i="7"/>
  <c r="E454" i="6"/>
  <c r="E151" i="11"/>
  <c r="F2834" i="7"/>
  <c r="F21" i="11"/>
  <c r="E2157" i="10"/>
  <c r="F2837" i="7"/>
  <c r="D817" i="6"/>
  <c r="G2623" i="7"/>
  <c r="G1155" i="6"/>
  <c r="F79" i="13"/>
  <c r="G2517" i="7"/>
  <c r="E1883" i="10"/>
  <c r="G246" i="11"/>
  <c r="D1732" i="7"/>
  <c r="F2552" i="7"/>
  <c r="E1898" i="5"/>
  <c r="F278" i="10"/>
  <c r="E2303" i="11"/>
  <c r="E413" i="10"/>
  <c r="F1424" i="6"/>
  <c r="E73" i="10"/>
  <c r="E1121" i="5"/>
  <c r="D291" i="6"/>
  <c r="E204" i="6"/>
  <c r="E249" i="6"/>
  <c r="E271" i="7"/>
  <c r="D1210" i="13"/>
  <c r="E45" i="13"/>
  <c r="E2429" i="7"/>
  <c r="F466" i="6"/>
  <c r="E286" i="7"/>
  <c r="E688" i="6"/>
  <c r="E2012" i="5"/>
  <c r="G1470" i="6"/>
  <c r="G626" i="6"/>
  <c r="E639" i="11"/>
  <c r="E583" i="14"/>
  <c r="E1275" i="5"/>
  <c r="E997" i="11"/>
  <c r="G707" i="14"/>
  <c r="D2867" i="7"/>
  <c r="F2277" i="11"/>
  <c r="D1389" i="6"/>
  <c r="G765" i="14"/>
  <c r="E460" i="5"/>
  <c r="D1510" i="7"/>
  <c r="D622" i="11"/>
  <c r="G680" i="11"/>
  <c r="D3198" i="7"/>
  <c r="G1721" i="11"/>
  <c r="E3237" i="7"/>
  <c r="G150" i="5"/>
  <c r="G2098" i="11"/>
  <c r="D33" i="10"/>
  <c r="D439" i="14"/>
  <c r="F2207" i="7"/>
  <c r="D770" i="11"/>
  <c r="F1951" i="7"/>
  <c r="D942" i="14"/>
  <c r="F1394" i="14"/>
  <c r="D335" i="5"/>
  <c r="F799" i="6"/>
  <c r="F2172" i="5"/>
  <c r="D3040" i="7"/>
  <c r="D515" i="14"/>
  <c r="E1657" i="14"/>
  <c r="D1912" i="11"/>
  <c r="D1293" i="11"/>
  <c r="D1251" i="14"/>
  <c r="G980" i="6"/>
  <c r="E368" i="13"/>
  <c r="G1308" i="14"/>
  <c r="E50" i="13"/>
  <c r="F3037" i="7"/>
  <c r="D977" i="14"/>
  <c r="D1128" i="14"/>
  <c r="G587" i="5"/>
  <c r="D867" i="5"/>
  <c r="G1934" i="11"/>
  <c r="F489" i="14"/>
  <c r="F373" i="10"/>
  <c r="D83" i="7"/>
  <c r="G325" i="14"/>
  <c r="F263" i="11"/>
  <c r="D77" i="14"/>
  <c r="F224" i="11"/>
  <c r="F1703" i="5"/>
  <c r="E1300" i="14"/>
  <c r="D237" i="11"/>
  <c r="F1296" i="7"/>
  <c r="G797" i="14"/>
  <c r="E1141" i="5"/>
  <c r="D1413" i="7"/>
  <c r="E831" i="11"/>
  <c r="F2098" i="10"/>
  <c r="E1071" i="5"/>
  <c r="D70" i="7"/>
  <c r="E1106" i="6"/>
  <c r="F1135" i="14"/>
  <c r="E389" i="11"/>
  <c r="F646" i="5"/>
  <c r="D392" i="11"/>
  <c r="E159" i="11"/>
  <c r="G668" i="6"/>
  <c r="F3221" i="7"/>
  <c r="G894" i="6"/>
  <c r="F1502" i="7"/>
  <c r="D304" i="10"/>
  <c r="D1864" i="5"/>
  <c r="G269" i="14"/>
  <c r="F204" i="13"/>
  <c r="E2386" i="10"/>
  <c r="F1375" i="6"/>
  <c r="E376" i="11"/>
  <c r="E1061" i="6"/>
  <c r="E703" i="6"/>
  <c r="E3421" i="7"/>
  <c r="G226" i="6"/>
  <c r="F2350" i="7"/>
  <c r="G3412" i="7"/>
  <c r="F372" i="11"/>
  <c r="G2229" i="5"/>
  <c r="F2537" i="7"/>
  <c r="F1808" i="5"/>
  <c r="E3142" i="7"/>
  <c r="G899" i="11"/>
  <c r="E1259" i="6"/>
  <c r="D887" i="6"/>
  <c r="E1462" i="6"/>
  <c r="D1743" i="5"/>
  <c r="F435" i="11"/>
  <c r="E2261" i="5"/>
  <c r="G2187" i="7"/>
  <c r="G1429" i="5"/>
  <c r="E1709" i="11"/>
  <c r="G1663" i="6"/>
  <c r="F421" i="6"/>
  <c r="G454" i="6"/>
  <c r="F531" i="6"/>
  <c r="E61" i="10"/>
  <c r="D212" i="10"/>
  <c r="F1608" i="10"/>
  <c r="D2152" i="5"/>
  <c r="D324" i="5"/>
  <c r="F1923" i="5"/>
  <c r="E457" i="5"/>
  <c r="D840" i="11"/>
  <c r="F76" i="6"/>
  <c r="D1130" i="14"/>
  <c r="F2173" i="11"/>
  <c r="F1696" i="11"/>
  <c r="D1640" i="6"/>
  <c r="F440" i="7"/>
  <c r="D1492" i="7"/>
  <c r="G1273" i="5"/>
  <c r="E2073" i="5"/>
  <c r="F1615" i="14"/>
  <c r="G2112" i="11"/>
  <c r="G979" i="14"/>
  <c r="E1263" i="5"/>
  <c r="E3250" i="7"/>
  <c r="D1745" i="5"/>
  <c r="F1653" i="11"/>
  <c r="E263" i="6"/>
  <c r="D1663" i="7"/>
  <c r="G857" i="11"/>
  <c r="G1156" i="11"/>
  <c r="E2357" i="11"/>
  <c r="D1496" i="7"/>
  <c r="G2215" i="11"/>
  <c r="D357" i="5"/>
  <c r="G415" i="14"/>
  <c r="G939" i="5"/>
  <c r="D408" i="13"/>
  <c r="G166" i="14"/>
  <c r="G312" i="10"/>
  <c r="F3300" i="7"/>
  <c r="F888" i="6"/>
  <c r="E2571" i="7"/>
  <c r="E669" i="6"/>
  <c r="D719" i="5"/>
  <c r="D1845" i="7"/>
  <c r="G17" i="14"/>
  <c r="G2820" i="7"/>
  <c r="D740" i="6"/>
  <c r="D1984" i="11"/>
  <c r="F1321" i="6"/>
  <c r="D407" i="5"/>
  <c r="G47" i="10"/>
  <c r="D2271" i="5"/>
  <c r="G177" i="10"/>
  <c r="E148" i="13"/>
  <c r="F1494" i="7"/>
  <c r="F1400" i="11"/>
  <c r="F332" i="11"/>
  <c r="E706" i="5"/>
  <c r="E2045" i="5"/>
  <c r="D198" i="6"/>
  <c r="F1464" i="10"/>
  <c r="E243" i="11"/>
  <c r="E958" i="13"/>
  <c r="D426" i="14"/>
  <c r="E195" i="5"/>
  <c r="G2113" i="5"/>
  <c r="D1502" i="5"/>
  <c r="G2019" i="11"/>
  <c r="E1675" i="7"/>
  <c r="G83" i="7"/>
  <c r="D75" i="5"/>
  <c r="F2940" i="7"/>
  <c r="G1971" i="10"/>
  <c r="G1648" i="5"/>
  <c r="D1973" i="14"/>
  <c r="D335" i="11"/>
  <c r="E279" i="10"/>
  <c r="D1902" i="14"/>
  <c r="D1545" i="11"/>
  <c r="E2243" i="11"/>
  <c r="F174" i="10"/>
  <c r="F1368" i="11"/>
  <c r="E3319" i="7"/>
  <c r="F900" i="14"/>
  <c r="G252" i="5"/>
  <c r="E413" i="13"/>
  <c r="G1836" i="11"/>
  <c r="G257" i="11"/>
  <c r="G199" i="10"/>
  <c r="D105" i="14"/>
  <c r="G1582" i="7"/>
  <c r="G149" i="10"/>
  <c r="E563" i="5"/>
  <c r="G1445" i="7"/>
  <c r="F3091" i="7"/>
  <c r="F676" i="14"/>
  <c r="G998" i="14"/>
  <c r="G1645" i="5"/>
  <c r="G2590" i="7"/>
  <c r="F838" i="6"/>
  <c r="G1817" i="7"/>
  <c r="F349" i="14"/>
  <c r="F1583" i="14"/>
  <c r="G2172" i="5"/>
  <c r="F174" i="6"/>
  <c r="E2267" i="10"/>
  <c r="G671" i="14"/>
  <c r="F896" i="10"/>
  <c r="F10" i="6"/>
  <c r="D1982" i="14"/>
  <c r="G143" i="11"/>
  <c r="G1785" i="5"/>
  <c r="G917" i="5"/>
  <c r="G1484" i="14"/>
  <c r="D2127" i="5"/>
  <c r="F66" i="14"/>
  <c r="F981" i="14"/>
  <c r="E2727" i="7"/>
  <c r="F75" i="7"/>
  <c r="G133" i="10"/>
  <c r="D941" i="6"/>
  <c r="G2232" i="7"/>
  <c r="E397" i="14"/>
  <c r="D1431" i="14"/>
  <c r="F1949" i="10"/>
  <c r="E161" i="6"/>
  <c r="D3250" i="7"/>
  <c r="F3306" i="7"/>
  <c r="F1068" i="14"/>
  <c r="D1046" i="10"/>
  <c r="E59" i="11"/>
  <c r="G3294" i="7"/>
  <c r="D3212" i="7"/>
  <c r="F1543" i="6"/>
  <c r="G321" i="6"/>
  <c r="G488" i="7"/>
  <c r="G2919" i="7"/>
  <c r="D821" i="6"/>
  <c r="G694" i="5"/>
  <c r="E529" i="6"/>
  <c r="F1485" i="14"/>
  <c r="G1085" i="14"/>
  <c r="D186" i="13"/>
  <c r="F1134" i="5"/>
  <c r="D1924" i="5"/>
  <c r="G2189" i="5"/>
  <c r="G1484" i="5"/>
  <c r="D766" i="14"/>
  <c r="G530" i="6"/>
  <c r="F119" i="10"/>
  <c r="G187" i="11"/>
  <c r="D1266" i="6"/>
  <c r="D671" i="5"/>
  <c r="D1261" i="6"/>
  <c r="E1827" i="5"/>
  <c r="G81" i="11"/>
  <c r="D1143" i="14"/>
  <c r="G342" i="14"/>
  <c r="F709" i="5"/>
  <c r="F1071" i="6"/>
  <c r="F1964" i="7"/>
  <c r="G1848" i="7"/>
  <c r="D1164" i="14"/>
  <c r="F3103" i="7"/>
  <c r="D853" i="5"/>
  <c r="E1396" i="11"/>
  <c r="D1500" i="14"/>
  <c r="E453" i="11"/>
  <c r="D1394" i="6"/>
  <c r="G1091" i="14"/>
  <c r="G428" i="6"/>
  <c r="F1199" i="5"/>
  <c r="E1737" i="10"/>
  <c r="D554" i="10"/>
  <c r="F1311" i="14"/>
  <c r="E1687" i="6"/>
  <c r="E1953" i="11"/>
  <c r="G2088" i="5"/>
  <c r="F2170" i="7"/>
  <c r="E1109" i="5"/>
  <c r="E277" i="5"/>
  <c r="E141" i="5"/>
  <c r="G704" i="14"/>
  <c r="G920" i="5"/>
  <c r="D395" i="5"/>
  <c r="E2944" i="7"/>
  <c r="G1973" i="5"/>
  <c r="D341" i="13"/>
  <c r="F1290" i="14"/>
  <c r="F3025" i="7"/>
  <c r="D1083" i="14"/>
  <c r="E3048" i="7"/>
  <c r="F170" i="14"/>
  <c r="E1975" i="7"/>
  <c r="F459" i="5"/>
  <c r="E1720" i="14"/>
  <c r="E1467" i="6"/>
  <c r="F79" i="6"/>
  <c r="F3428" i="7"/>
  <c r="E1453" i="7"/>
  <c r="F1349" i="11"/>
  <c r="D1825" i="11"/>
  <c r="D239" i="14"/>
  <c r="D1093" i="10"/>
  <c r="F293" i="10"/>
  <c r="E1863" i="14"/>
  <c r="F2399" i="7"/>
  <c r="E282" i="14"/>
  <c r="G1471" i="7"/>
  <c r="F514" i="5"/>
  <c r="G1228" i="14"/>
  <c r="E1383" i="5"/>
  <c r="E750" i="11"/>
  <c r="D1199" i="6"/>
  <c r="E2199" i="5"/>
  <c r="F962" i="14"/>
  <c r="G204" i="7"/>
  <c r="G1723" i="6"/>
  <c r="D763" i="6"/>
  <c r="F1783" i="5"/>
  <c r="E1536" i="7"/>
  <c r="G1106" i="5"/>
  <c r="F394" i="14"/>
  <c r="F2227" i="7"/>
  <c r="E858" i="10"/>
  <c r="D389" i="6"/>
  <c r="E78" i="6"/>
  <c r="E31" i="6"/>
  <c r="F2342" i="11"/>
  <c r="F1551" i="5"/>
  <c r="F202" i="6"/>
  <c r="G2312" i="11"/>
  <c r="E629" i="11"/>
  <c r="F663" i="6"/>
  <c r="G575" i="5"/>
  <c r="D723" i="6"/>
  <c r="G1034" i="6"/>
  <c r="F110" i="11"/>
  <c r="D2010" i="7"/>
  <c r="E1529" i="6"/>
  <c r="F1667" i="7"/>
  <c r="F1482" i="5"/>
  <c r="F960" i="14"/>
  <c r="D2933" i="7"/>
  <c r="D2617" i="7"/>
  <c r="G1946" i="5"/>
  <c r="G2723" i="7"/>
  <c r="D857" i="14"/>
  <c r="E2970" i="7"/>
  <c r="E1127" i="5"/>
  <c r="G2022" i="11"/>
  <c r="E2556" i="7"/>
  <c r="G279" i="7"/>
  <c r="D955" i="6"/>
  <c r="E481" i="14"/>
  <c r="G3056" i="7"/>
  <c r="G752" i="5"/>
  <c r="D809" i="6"/>
  <c r="D74" i="5"/>
  <c r="D472" i="11"/>
  <c r="F2888" i="7"/>
  <c r="E476" i="11"/>
  <c r="G269" i="11"/>
  <c r="F1365" i="7"/>
  <c r="E3491" i="7"/>
  <c r="G1383" i="5"/>
  <c r="F1992" i="11"/>
  <c r="F309" i="10"/>
  <c r="E3108" i="7"/>
  <c r="F618" i="11"/>
  <c r="G1465" i="14"/>
  <c r="E1922" i="14"/>
  <c r="F1230" i="14"/>
  <c r="F1849" i="5"/>
  <c r="G821" i="5"/>
  <c r="D824" i="5"/>
  <c r="G3457" i="7"/>
  <c r="G94" i="6"/>
  <c r="F950" i="14"/>
  <c r="E1652" i="7"/>
  <c r="D1297" i="6"/>
  <c r="G238" i="5"/>
  <c r="E1371" i="14"/>
  <c r="G115" i="13"/>
  <c r="G465" i="14"/>
  <c r="E273" i="5"/>
  <c r="F1472" i="11"/>
  <c r="E2185" i="7"/>
  <c r="G1871" i="14"/>
  <c r="F248" i="7"/>
  <c r="F384" i="10"/>
  <c r="E1154" i="6"/>
  <c r="F606" i="11"/>
  <c r="E42" i="6"/>
  <c r="E748" i="6"/>
  <c r="D387" i="6"/>
  <c r="G581" i="11"/>
  <c r="E399" i="5"/>
  <c r="G1303" i="5"/>
  <c r="D2161" i="7"/>
  <c r="E1399" i="11"/>
  <c r="E333" i="10"/>
  <c r="F211" i="7"/>
  <c r="E1514" i="6"/>
  <c r="F1869" i="10"/>
  <c r="F2318" i="7"/>
  <c r="D997" i="14"/>
  <c r="D1393" i="7"/>
  <c r="G974" i="11"/>
  <c r="E1603" i="11"/>
  <c r="D1370" i="11"/>
  <c r="E1517" i="6"/>
  <c r="F1645" i="6"/>
  <c r="E2170" i="11"/>
  <c r="F27" i="14"/>
  <c r="F2895" i="7"/>
  <c r="D2309" i="7"/>
  <c r="E1046" i="14"/>
  <c r="E1335" i="11"/>
  <c r="G2238" i="5"/>
  <c r="D2119" i="5"/>
  <c r="D1834" i="5"/>
  <c r="G715" i="5"/>
  <c r="E1907" i="5"/>
  <c r="F2706" i="7"/>
  <c r="G195" i="14"/>
  <c r="G1474" i="11"/>
  <c r="D2211" i="10"/>
  <c r="E1730" i="14"/>
  <c r="F965" i="11"/>
  <c r="E59" i="10"/>
  <c r="D1779" i="10"/>
  <c r="D1487" i="6"/>
  <c r="D74" i="14"/>
  <c r="E3046" i="7"/>
  <c r="E334" i="14"/>
  <c r="D1467" i="14"/>
  <c r="E13" i="13"/>
  <c r="G1120" i="14"/>
  <c r="F1291" i="11"/>
  <c r="E1094" i="6"/>
  <c r="G198" i="10"/>
  <c r="G141" i="14"/>
  <c r="G1450" i="6"/>
  <c r="F1386" i="6"/>
  <c r="E620" i="6"/>
  <c r="D520" i="6"/>
  <c r="E63" i="10"/>
  <c r="D1386" i="6"/>
  <c r="G2526" i="7"/>
  <c r="F2592" i="7"/>
  <c r="D437" i="6"/>
  <c r="E1090" i="6"/>
  <c r="D1450" i="6"/>
  <c r="E130" i="7"/>
  <c r="F1468" i="6"/>
  <c r="D16" i="6"/>
  <c r="F1421" i="6"/>
  <c r="F2185" i="5"/>
  <c r="G2668" i="7"/>
  <c r="E2844" i="7"/>
  <c r="E866" i="10"/>
  <c r="E893" i="5"/>
  <c r="F269" i="5"/>
  <c r="F1833" i="5"/>
  <c r="D448" i="5"/>
  <c r="F1602" i="5"/>
  <c r="F909" i="5"/>
  <c r="D703" i="14"/>
  <c r="G472" i="6"/>
  <c r="D2180" i="7"/>
  <c r="D1357" i="7"/>
  <c r="G2230" i="5"/>
  <c r="E2173" i="11"/>
  <c r="G771" i="5"/>
  <c r="F1087" i="5"/>
  <c r="F1561" i="14"/>
  <c r="F333" i="5"/>
  <c r="E2814" i="7"/>
  <c r="G1437" i="6"/>
  <c r="E24" i="6"/>
  <c r="D1942" i="11"/>
  <c r="F64" i="14"/>
  <c r="E1504" i="7"/>
  <c r="F3208" i="7"/>
  <c r="D1505" i="6"/>
  <c r="G1920" i="7"/>
  <c r="G932" i="6"/>
  <c r="D473" i="7"/>
  <c r="D18" i="7"/>
  <c r="E454" i="14"/>
  <c r="G1506" i="7"/>
  <c r="D1226" i="5"/>
  <c r="D134" i="5"/>
  <c r="G1914" i="10"/>
  <c r="G1686" i="6"/>
  <c r="D2008" i="5"/>
  <c r="F51" i="6"/>
  <c r="E42" i="11"/>
  <c r="F2021" i="5"/>
  <c r="G864" i="11"/>
  <c r="D2097" i="7"/>
  <c r="D3441" i="7"/>
  <c r="G1814" i="11"/>
  <c r="E711" i="6"/>
  <c r="G790" i="5"/>
  <c r="G2182" i="10"/>
  <c r="D242" i="6"/>
  <c r="E690" i="14"/>
  <c r="G1910" i="7"/>
  <c r="D2631" i="7"/>
  <c r="E2820" i="7"/>
  <c r="G1887" i="11"/>
  <c r="D2115" i="5"/>
  <c r="G257" i="7"/>
  <c r="G2068" i="11"/>
  <c r="F211" i="10"/>
  <c r="E2204" i="10"/>
  <c r="F1170" i="11"/>
  <c r="D641" i="11"/>
  <c r="F2015" i="5"/>
  <c r="F82" i="5"/>
  <c r="F331" i="6"/>
  <c r="G180" i="5"/>
  <c r="G886" i="6"/>
  <c r="E1744" i="10"/>
  <c r="E44" i="5"/>
  <c r="F178" i="10"/>
  <c r="F558" i="11"/>
  <c r="E1188" i="11"/>
  <c r="F91" i="6"/>
  <c r="F1311" i="6"/>
  <c r="F2781" i="7"/>
  <c r="F1193" i="13"/>
  <c r="E436" i="6"/>
  <c r="F221" i="14"/>
  <c r="D712" i="5"/>
  <c r="E1681" i="5"/>
  <c r="E576" i="14"/>
  <c r="D657" i="11"/>
  <c r="E1513" i="5"/>
  <c r="G1073" i="5"/>
  <c r="E52" i="6"/>
  <c r="E606" i="6"/>
  <c r="D1073" i="5"/>
  <c r="D2252" i="5"/>
  <c r="D2699" i="7"/>
  <c r="G89" i="7"/>
  <c r="E351" i="11"/>
  <c r="G2910" i="7"/>
  <c r="E266" i="5"/>
  <c r="G1810" i="14"/>
  <c r="G1682" i="5"/>
  <c r="E435" i="6"/>
  <c r="F906" i="5"/>
  <c r="D1945" i="7"/>
  <c r="G2932" i="7"/>
  <c r="F150" i="10"/>
  <c r="D2103" i="5"/>
  <c r="F1330" i="5"/>
  <c r="D1472" i="14"/>
  <c r="E314" i="5"/>
  <c r="D129" i="11"/>
  <c r="G417" i="6"/>
  <c r="F2733" i="7"/>
  <c r="E46" i="5"/>
  <c r="F1412" i="7"/>
  <c r="D1100" i="11"/>
  <c r="E485" i="6"/>
  <c r="F200" i="11"/>
  <c r="E1269" i="11"/>
  <c r="F951" i="14"/>
  <c r="F2580" i="7"/>
  <c r="G3163" i="7"/>
  <c r="D3188" i="7"/>
  <c r="D682" i="6"/>
  <c r="F964" i="5"/>
  <c r="E1581" i="11"/>
  <c r="F199" i="13"/>
  <c r="F3009" i="7"/>
  <c r="E1652" i="6"/>
  <c r="G1293" i="14"/>
  <c r="E3113" i="7"/>
  <c r="G625" i="14"/>
  <c r="E1102" i="14"/>
  <c r="D423" i="7"/>
  <c r="D1385" i="14"/>
  <c r="E1389" i="10"/>
  <c r="F2858" i="7"/>
  <c r="G800" i="11"/>
  <c r="G983" i="6"/>
  <c r="F10" i="14"/>
  <c r="G3270" i="7"/>
  <c r="G1595" i="7"/>
  <c r="G2445" i="10"/>
  <c r="E557" i="14"/>
  <c r="G1305" i="14"/>
  <c r="F1694" i="11"/>
  <c r="G600" i="6"/>
  <c r="F997" i="6"/>
  <c r="D663" i="6"/>
  <c r="D270" i="7"/>
  <c r="D344" i="13"/>
  <c r="D408" i="10"/>
  <c r="D50" i="10"/>
  <c r="D1337" i="6"/>
  <c r="E2955" i="7"/>
  <c r="F1978" i="14"/>
  <c r="E908" i="10"/>
  <c r="E1828" i="7"/>
  <c r="F222" i="11"/>
  <c r="G2902" i="7"/>
  <c r="E1753" i="14"/>
  <c r="F1599" i="5"/>
  <c r="G92" i="13"/>
  <c r="E269" i="5"/>
  <c r="D490" i="11"/>
  <c r="E1493" i="7"/>
  <c r="G405" i="11"/>
  <c r="D187" i="11"/>
  <c r="E348" i="14"/>
  <c r="F1484" i="6"/>
  <c r="E546" i="6"/>
  <c r="E1297" i="5"/>
  <c r="G539" i="14"/>
  <c r="G2636" i="7"/>
  <c r="E208" i="10"/>
  <c r="F858" i="5"/>
  <c r="F1552" i="14"/>
  <c r="G964" i="5"/>
  <c r="D599" i="14"/>
  <c r="E691" i="6"/>
  <c r="F396" i="7"/>
  <c r="D721" i="14"/>
  <c r="E169" i="11"/>
  <c r="D835" i="6"/>
  <c r="F1523" i="11"/>
  <c r="E1210" i="5"/>
  <c r="D1381" i="5"/>
  <c r="D1644" i="11"/>
  <c r="D3105" i="7"/>
  <c r="F508" i="6"/>
  <c r="E186" i="5"/>
  <c r="G1321" i="14"/>
  <c r="F171" i="5"/>
  <c r="D2231" i="11"/>
  <c r="D50" i="6"/>
  <c r="G1815" i="14"/>
  <c r="D1295" i="6"/>
  <c r="G280" i="6"/>
  <c r="G288" i="14"/>
  <c r="E1501" i="6"/>
  <c r="F722" i="11"/>
  <c r="F1154" i="14"/>
  <c r="D2133" i="10"/>
  <c r="F1535" i="7"/>
  <c r="E1222" i="6"/>
  <c r="F3157" i="7"/>
  <c r="E1636" i="5"/>
  <c r="E3220" i="7"/>
  <c r="D549" i="6"/>
  <c r="D221" i="14"/>
  <c r="D1039" i="11"/>
  <c r="D2468" i="7"/>
  <c r="E1935" i="10"/>
  <c r="D254" i="7"/>
  <c r="G1450" i="14"/>
  <c r="F1768" i="5"/>
  <c r="E2030" i="7"/>
  <c r="D1660" i="6"/>
  <c r="F1044" i="6"/>
  <c r="E682" i="11"/>
  <c r="F1607" i="11"/>
  <c r="E2092" i="11"/>
  <c r="G1192" i="11"/>
  <c r="F91" i="11"/>
  <c r="E20" i="5"/>
  <c r="G980" i="14"/>
  <c r="D429" i="13"/>
  <c r="G1957" i="14"/>
  <c r="F485" i="7"/>
  <c r="E510" i="6"/>
  <c r="F1252" i="7"/>
  <c r="E164" i="5"/>
  <c r="G2305" i="7"/>
  <c r="G191" i="10"/>
  <c r="G421" i="5"/>
  <c r="D1380" i="6"/>
  <c r="D911" i="14"/>
  <c r="F456" i="5"/>
  <c r="D1360" i="14"/>
  <c r="D1977" i="14"/>
  <c r="G1646" i="14"/>
  <c r="E732" i="6"/>
  <c r="G1634" i="6"/>
  <c r="F386" i="5"/>
  <c r="G1392" i="14"/>
  <c r="D904" i="6"/>
  <c r="E1494" i="6"/>
  <c r="D1317" i="7"/>
  <c r="E1817" i="5"/>
  <c r="G1174" i="6"/>
  <c r="E1688" i="14"/>
  <c r="E186" i="13"/>
  <c r="D2343" i="10"/>
  <c r="G1422" i="6"/>
  <c r="E2368" i="7"/>
  <c r="F1054" i="6"/>
  <c r="E1341" i="6"/>
  <c r="F1749" i="6"/>
  <c r="E2077" i="7"/>
  <c r="G2105" i="11"/>
  <c r="D478" i="6"/>
  <c r="E567" i="5"/>
  <c r="G234" i="10"/>
  <c r="F541" i="14"/>
  <c r="D1459" i="10"/>
  <c r="F1898" i="7"/>
  <c r="D234" i="5"/>
  <c r="E2255" i="5"/>
  <c r="F160" i="11"/>
  <c r="D2225" i="7"/>
  <c r="D233" i="10"/>
  <c r="F1553" i="6"/>
  <c r="D1541" i="10"/>
  <c r="F1119" i="10"/>
  <c r="F2787" i="7"/>
  <c r="E198" i="11"/>
  <c r="G1981" i="5"/>
  <c r="E309" i="11"/>
  <c r="D680" i="5"/>
  <c r="E11" i="11"/>
  <c r="G147" i="6"/>
  <c r="E455" i="6"/>
  <c r="G1902" i="10"/>
  <c r="E129" i="11"/>
  <c r="G328" i="11"/>
  <c r="G202" i="11"/>
  <c r="D370" i="7"/>
  <c r="D42" i="14"/>
  <c r="F530" i="14"/>
  <c r="E1934" i="5"/>
  <c r="G295" i="6"/>
  <c r="E1318" i="7"/>
  <c r="G1568" i="5"/>
  <c r="G619" i="5"/>
  <c r="E3174" i="7"/>
  <c r="E157" i="14"/>
  <c r="G1310" i="5"/>
  <c r="E2127" i="10"/>
  <c r="D2082" i="5"/>
  <c r="F1905" i="14"/>
  <c r="E752" i="14"/>
  <c r="E1404" i="6"/>
  <c r="G1669" i="7"/>
  <c r="D33" i="14"/>
  <c r="G1999" i="5"/>
  <c r="D1900" i="7"/>
  <c r="F200" i="13"/>
  <c r="D153" i="11"/>
  <c r="E1478" i="14"/>
  <c r="E59" i="6"/>
  <c r="G1449" i="14"/>
  <c r="E33" i="11"/>
  <c r="E1617" i="7"/>
  <c r="F23" i="10"/>
  <c r="G2097" i="10"/>
  <c r="G846" i="11"/>
  <c r="G1983" i="5"/>
  <c r="G1387" i="11"/>
  <c r="D1272" i="7"/>
  <c r="D527" i="14"/>
  <c r="D513" i="5"/>
  <c r="E277" i="14"/>
  <c r="E1881" i="10"/>
  <c r="E2297" i="7"/>
  <c r="D971" i="14"/>
  <c r="G845" i="10"/>
  <c r="F645" i="14"/>
  <c r="F272" i="14"/>
  <c r="F360" i="7"/>
  <c r="F651" i="14"/>
  <c r="D482" i="14"/>
  <c r="G2051" i="11"/>
  <c r="F256" i="14"/>
  <c r="G1115" i="14"/>
  <c r="F508" i="13"/>
  <c r="G187" i="14"/>
  <c r="D1299" i="7"/>
  <c r="E496" i="5"/>
  <c r="E1522" i="10"/>
  <c r="D2103" i="7"/>
  <c r="D1079" i="6"/>
  <c r="G27" i="11"/>
  <c r="E2232" i="5"/>
  <c r="F1950" i="14"/>
  <c r="E2904" i="7"/>
  <c r="F17" i="7"/>
  <c r="D599" i="10"/>
  <c r="G17" i="11"/>
  <c r="G635" i="5"/>
  <c r="D1713" i="11"/>
  <c r="F247" i="5"/>
  <c r="F1073" i="14"/>
  <c r="G2114" i="5"/>
  <c r="D897" i="5"/>
  <c r="D91" i="13"/>
  <c r="G349" i="6"/>
  <c r="F3458" i="7"/>
  <c r="G102" i="5"/>
  <c r="E854" i="14"/>
  <c r="F2835" i="7"/>
  <c r="G388" i="14"/>
  <c r="E2367" i="11"/>
  <c r="D95" i="7"/>
  <c r="G3175" i="7"/>
  <c r="G1951" i="14"/>
  <c r="E1929" i="5"/>
  <c r="F1263" i="6"/>
  <c r="G2122" i="5"/>
  <c r="F2429" i="7"/>
  <c r="F1714" i="5"/>
  <c r="G1584" i="6"/>
  <c r="F1997" i="5"/>
  <c r="D152" i="6"/>
  <c r="D1582" i="14"/>
  <c r="D1805" i="5"/>
  <c r="F422" i="7"/>
  <c r="F338" i="11"/>
  <c r="G3" i="5"/>
  <c r="E326" i="7"/>
  <c r="D1438" i="5"/>
  <c r="D727" i="10"/>
  <c r="D189" i="10"/>
  <c r="E345" i="6"/>
  <c r="F235" i="11"/>
  <c r="G1902" i="14"/>
  <c r="D3060" i="7"/>
  <c r="D1254" i="7"/>
  <c r="G1763" i="11"/>
  <c r="F174" i="13"/>
  <c r="G1323" i="5"/>
  <c r="G1743" i="11"/>
  <c r="D1979" i="11"/>
  <c r="D104" i="10"/>
  <c r="E1855" i="5"/>
  <c r="G144" i="6"/>
  <c r="G854" i="6"/>
  <c r="F1334" i="14"/>
  <c r="D980" i="14"/>
  <c r="F400" i="10"/>
  <c r="E1184" i="11"/>
  <c r="E74" i="10"/>
  <c r="D3231" i="7"/>
  <c r="G3222" i="7"/>
  <c r="F137" i="5"/>
  <c r="E2253" i="7"/>
  <c r="E2200" i="7"/>
  <c r="D1493" i="14"/>
  <c r="F2210" i="11"/>
  <c r="G1074" i="5"/>
  <c r="E1201" i="14"/>
  <c r="D3447" i="7"/>
  <c r="E543" i="6"/>
  <c r="G2241" i="7"/>
  <c r="G1297" i="14"/>
  <c r="D42" i="5"/>
  <c r="D694" i="14"/>
  <c r="D101" i="10"/>
  <c r="F2941" i="7"/>
  <c r="E1375" i="6"/>
  <c r="E271" i="14"/>
  <c r="E672" i="14"/>
  <c r="E288" i="11"/>
  <c r="F2240" i="10"/>
  <c r="E3332" i="7"/>
  <c r="F765" i="14"/>
  <c r="F501" i="14"/>
  <c r="E1311" i="7"/>
  <c r="G217" i="11"/>
  <c r="D465" i="11"/>
  <c r="G2185" i="7"/>
  <c r="D2376" i="10"/>
  <c r="D3372" i="7"/>
  <c r="D1869" i="7"/>
  <c r="D1845" i="5"/>
  <c r="F2177" i="5"/>
  <c r="G1130" i="14"/>
  <c r="E1794" i="7"/>
  <c r="F1624" i="13"/>
  <c r="D3108" i="7"/>
  <c r="D224" i="10"/>
  <c r="F2292" i="5"/>
  <c r="G261" i="10"/>
  <c r="F1581" i="7"/>
  <c r="F95" i="10"/>
  <c r="F110" i="7"/>
  <c r="D1056" i="5"/>
  <c r="E2897" i="7"/>
  <c r="G1891" i="7"/>
  <c r="D221" i="6"/>
  <c r="D1465" i="14"/>
  <c r="G201" i="14"/>
  <c r="F812" i="6"/>
  <c r="E1254" i="5"/>
  <c r="G1343" i="5"/>
  <c r="E1116" i="6"/>
  <c r="E209" i="14"/>
  <c r="G1508" i="5"/>
  <c r="E2218" i="10"/>
  <c r="F2325" i="7"/>
  <c r="G1413" i="6"/>
  <c r="E1622" i="5"/>
  <c r="F666" i="5"/>
  <c r="G239" i="10"/>
  <c r="F2584" i="7"/>
  <c r="E1171" i="10"/>
  <c r="G1764" i="14"/>
  <c r="G281" i="7"/>
  <c r="E222" i="11"/>
  <c r="D1912" i="14"/>
  <c r="F1393" i="6"/>
  <c r="G3020" i="7"/>
  <c r="D2409" i="7"/>
  <c r="D1038" i="11"/>
  <c r="D817" i="11"/>
  <c r="E1296" i="10"/>
  <c r="G3054" i="7"/>
  <c r="G2341" i="11"/>
  <c r="D1089" i="5"/>
  <c r="F1418" i="14"/>
  <c r="F2900" i="7"/>
  <c r="F1161" i="14"/>
  <c r="E2088" i="10"/>
  <c r="F1524" i="14"/>
  <c r="E1281" i="5"/>
  <c r="F343" i="5"/>
  <c r="D1929" i="14"/>
  <c r="D1352" i="14"/>
  <c r="F630" i="5"/>
  <c r="D439" i="11"/>
  <c r="D376" i="11"/>
  <c r="E63" i="11"/>
  <c r="G2430" i="10"/>
  <c r="D1881" i="5"/>
  <c r="E1049" i="14"/>
  <c r="E53" i="11"/>
  <c r="E3425" i="7"/>
  <c r="D1111" i="10"/>
  <c r="D178" i="11"/>
  <c r="E338" i="14"/>
  <c r="F555" i="14"/>
  <c r="D2008" i="7"/>
  <c r="F233" i="10"/>
  <c r="G240" i="5"/>
  <c r="G1139" i="5"/>
  <c r="D1420" i="14"/>
  <c r="D844" i="14"/>
  <c r="E1239" i="14"/>
  <c r="E1105" i="5"/>
  <c r="D1388" i="14"/>
  <c r="F1824" i="14"/>
  <c r="D65" i="7"/>
  <c r="D404" i="7"/>
  <c r="F1648" i="5"/>
  <c r="D2050" i="10"/>
  <c r="G1246" i="14"/>
  <c r="F660" i="14"/>
  <c r="G313" i="5"/>
  <c r="G2478" i="7"/>
  <c r="F1786" i="13"/>
  <c r="E1226" i="6"/>
  <c r="F1824" i="7"/>
  <c r="G1086" i="6"/>
  <c r="E582" i="6"/>
  <c r="G1280" i="5"/>
  <c r="D2330" i="10"/>
  <c r="E1258" i="6"/>
  <c r="F1270" i="7"/>
  <c r="F1074" i="14"/>
  <c r="D658" i="6"/>
  <c r="E841" i="14"/>
  <c r="F1805" i="7"/>
  <c r="F704" i="6"/>
  <c r="E1273" i="14"/>
  <c r="D1411" i="14"/>
  <c r="F2358" i="10"/>
  <c r="G1144" i="6"/>
  <c r="E936" i="6"/>
  <c r="F80" i="10"/>
  <c r="E1953" i="14"/>
  <c r="G2124" i="7"/>
  <c r="E911" i="6"/>
  <c r="G2191" i="5"/>
  <c r="G1592" i="6"/>
  <c r="D869" i="6"/>
  <c r="E82" i="13"/>
  <c r="G1350" i="14"/>
  <c r="E1135" i="6"/>
  <c r="D2404" i="11"/>
  <c r="D2213" i="11"/>
  <c r="E977" i="6"/>
  <c r="E428" i="11"/>
  <c r="D160" i="10"/>
  <c r="F1101" i="6"/>
  <c r="G1495" i="6"/>
  <c r="F1384" i="6"/>
  <c r="F991" i="6"/>
  <c r="G1736" i="5"/>
  <c r="E534" i="11"/>
  <c r="D612" i="6"/>
  <c r="G1977" i="14"/>
  <c r="E1151" i="6"/>
  <c r="E1038" i="11"/>
  <c r="E359" i="6"/>
  <c r="E1270" i="11"/>
  <c r="G385" i="6"/>
  <c r="E1772" i="14"/>
  <c r="E567" i="14"/>
  <c r="E568" i="5"/>
  <c r="F57" i="14"/>
  <c r="F1000" i="6"/>
  <c r="E1265" i="14"/>
  <c r="E1075" i="6"/>
  <c r="D1549" i="10"/>
  <c r="E1722" i="11"/>
  <c r="D1297" i="5"/>
  <c r="F284" i="6"/>
  <c r="G68" i="10"/>
  <c r="F214" i="13"/>
  <c r="F1493" i="6"/>
  <c r="G1239" i="6"/>
  <c r="E386" i="6"/>
  <c r="F1208" i="14"/>
  <c r="G1569" i="5"/>
  <c r="E2779" i="7"/>
  <c r="D1654" i="6"/>
  <c r="D2716" i="7"/>
  <c r="G144" i="11"/>
  <c r="E272" i="11"/>
  <c r="D2130" i="5"/>
  <c r="E294" i="6"/>
  <c r="E1886" i="14"/>
  <c r="G430" i="6"/>
  <c r="F888" i="5"/>
  <c r="F90" i="10"/>
  <c r="D2054" i="10"/>
  <c r="D1235" i="10"/>
  <c r="E420" i="10"/>
  <c r="D1657" i="5"/>
  <c r="G849" i="14"/>
  <c r="E2012" i="7"/>
  <c r="G550" i="5"/>
  <c r="E111" i="5"/>
  <c r="F809" i="14"/>
  <c r="E82" i="10"/>
  <c r="G2308" i="10"/>
  <c r="F1778" i="14"/>
  <c r="E2413" i="11"/>
  <c r="D250" i="5"/>
  <c r="D411" i="14"/>
  <c r="D1679" i="7"/>
  <c r="F2785" i="7"/>
  <c r="E193" i="6"/>
  <c r="G2348" i="11"/>
  <c r="D1837" i="11"/>
  <c r="E2408" i="7"/>
  <c r="G1746" i="6"/>
  <c r="G688" i="6"/>
  <c r="G914" i="6"/>
  <c r="D1359" i="6"/>
  <c r="D2236" i="7"/>
  <c r="D209" i="10"/>
  <c r="F1152" i="11"/>
  <c r="D2172" i="10"/>
  <c r="D1193" i="14"/>
  <c r="E316" i="11"/>
  <c r="F1626" i="7"/>
  <c r="E2105" i="11"/>
  <c r="E1568" i="11"/>
  <c r="F5" i="10"/>
  <c r="D505" i="6"/>
  <c r="E1087" i="5"/>
  <c r="E1095" i="11"/>
  <c r="D675" i="5"/>
  <c r="E326" i="6"/>
  <c r="D1373" i="7"/>
  <c r="D1611" i="7"/>
  <c r="E468" i="7"/>
  <c r="E183" i="6"/>
  <c r="F1907" i="10"/>
  <c r="E1288" i="11"/>
  <c r="E389" i="10"/>
  <c r="G1223" i="11"/>
  <c r="E2967" i="7"/>
  <c r="F2096" i="10"/>
  <c r="E1080" i="5"/>
  <c r="E420" i="14"/>
  <c r="E981" i="6"/>
  <c r="D1674" i="13"/>
  <c r="G469" i="10"/>
  <c r="D189" i="13"/>
  <c r="F344" i="5"/>
  <c r="F322" i="7"/>
  <c r="F2851" i="7"/>
  <c r="D865" i="5"/>
  <c r="D1804" i="14"/>
  <c r="D88" i="5"/>
  <c r="G2023" i="11"/>
  <c r="E166" i="10"/>
  <c r="D3484" i="7"/>
  <c r="D1746" i="10"/>
  <c r="D947" i="10"/>
  <c r="G900" i="13"/>
  <c r="D1088" i="14"/>
  <c r="E55" i="11"/>
  <c r="E1880" i="5"/>
  <c r="G1433" i="14"/>
  <c r="E1410" i="6"/>
  <c r="G110" i="6"/>
  <c r="G1335" i="6"/>
  <c r="F1339" i="6"/>
  <c r="D596" i="14"/>
  <c r="D2407" i="7"/>
  <c r="D1430" i="6"/>
  <c r="E951" i="5"/>
  <c r="E1185" i="14"/>
  <c r="G1939" i="14"/>
  <c r="E593" i="6"/>
  <c r="D932" i="14"/>
  <c r="F699" i="6"/>
  <c r="F324" i="11"/>
  <c r="G3077" i="7"/>
  <c r="E1139" i="14"/>
  <c r="E179" i="13"/>
  <c r="G829" i="6"/>
  <c r="D1578" i="14"/>
  <c r="G1532" i="10"/>
  <c r="F1971" i="10"/>
  <c r="D212" i="5"/>
  <c r="G847" i="11"/>
  <c r="F196" i="5"/>
  <c r="D1308" i="6"/>
  <c r="D202" i="5"/>
  <c r="E561" i="6"/>
  <c r="D1528" i="7"/>
  <c r="G330" i="7"/>
  <c r="F2766" i="7"/>
  <c r="D173" i="14"/>
  <c r="G2238" i="7"/>
  <c r="F724" i="5"/>
  <c r="E584" i="11"/>
  <c r="E1051" i="14"/>
  <c r="D2289" i="7"/>
  <c r="G1753" i="6"/>
  <c r="G3221" i="7"/>
  <c r="F416" i="11"/>
  <c r="D800" i="11"/>
  <c r="F1062" i="14"/>
  <c r="F325" i="11"/>
  <c r="G1700" i="5"/>
  <c r="E1587" i="5"/>
  <c r="D2120" i="7"/>
  <c r="D1402" i="14"/>
  <c r="G1412" i="7"/>
  <c r="D1256" i="14"/>
  <c r="G43" i="11"/>
  <c r="F527" i="14"/>
  <c r="D2374" i="11"/>
  <c r="F2814" i="7"/>
  <c r="F996" i="14"/>
  <c r="D121" i="10"/>
  <c r="D195" i="7"/>
  <c r="G319" i="6"/>
  <c r="E1429" i="14"/>
  <c r="G576" i="14"/>
  <c r="D2524" i="7"/>
  <c r="F1877" i="14"/>
  <c r="G1832" i="11"/>
  <c r="D1698" i="6"/>
  <c r="D576" i="11"/>
  <c r="F731" i="11"/>
  <c r="F1589" i="5"/>
  <c r="G1938" i="14"/>
  <c r="D1394" i="11"/>
  <c r="F2562" i="7"/>
  <c r="E2183" i="11"/>
  <c r="G2640" i="7"/>
  <c r="G760" i="14"/>
  <c r="D82" i="13"/>
  <c r="E1487" i="14"/>
  <c r="E999" i="6"/>
  <c r="D246" i="5"/>
  <c r="F2190" i="11"/>
  <c r="G1938" i="11"/>
  <c r="G1192" i="14"/>
  <c r="D1849" i="5"/>
  <c r="D365" i="10"/>
  <c r="D283" i="10"/>
  <c r="E346" i="14"/>
  <c r="F2372" i="11"/>
  <c r="D639" i="5"/>
  <c r="F1195" i="6"/>
  <c r="E3495" i="7"/>
  <c r="D3126" i="7"/>
  <c r="E96" i="6"/>
  <c r="G1759" i="11"/>
  <c r="G1132" i="5"/>
  <c r="E1040" i="14"/>
  <c r="E3329" i="7"/>
  <c r="E682" i="5"/>
  <c r="D1480" i="10"/>
  <c r="G303" i="5"/>
  <c r="F1528" i="5"/>
  <c r="G13" i="10"/>
  <c r="E1151" i="5"/>
  <c r="G1988" i="14"/>
  <c r="F1515" i="11"/>
  <c r="F1730" i="5"/>
  <c r="E1278" i="6"/>
  <c r="G1723" i="5"/>
  <c r="G57" i="7"/>
  <c r="E704" i="5"/>
  <c r="D2757" i="7"/>
  <c r="E765" i="5"/>
  <c r="G1586" i="11"/>
  <c r="D1554" i="7"/>
  <c r="G270" i="10"/>
  <c r="G1932" i="7"/>
  <c r="D1044" i="6"/>
  <c r="D653" i="14"/>
  <c r="E2661" i="7"/>
  <c r="F160" i="10"/>
  <c r="E349" i="10"/>
  <c r="E531" i="6"/>
  <c r="G351" i="5"/>
  <c r="F1196" i="11"/>
  <c r="G2049" i="5"/>
  <c r="D390" i="11"/>
  <c r="D1614" i="10"/>
  <c r="G2093" i="10"/>
  <c r="G761" i="11"/>
  <c r="D1637" i="14"/>
  <c r="G1652" i="7"/>
  <c r="G1505" i="6"/>
  <c r="D1470" i="14"/>
  <c r="F1273" i="6"/>
  <c r="F1871" i="10"/>
  <c r="E1409" i="14"/>
  <c r="E1852" i="5"/>
  <c r="E1500" i="14"/>
  <c r="D540" i="5"/>
  <c r="D2335" i="10"/>
  <c r="G2287" i="11"/>
  <c r="G2303" i="11"/>
  <c r="F45" i="6"/>
  <c r="D1170" i="5"/>
  <c r="E27" i="7"/>
  <c r="F1158" i="11"/>
  <c r="D904" i="5"/>
  <c r="F218" i="11"/>
  <c r="D1553" i="14"/>
  <c r="G2266" i="5"/>
  <c r="G878" i="14"/>
  <c r="F815" i="5"/>
  <c r="G1168" i="10"/>
  <c r="F572" i="5"/>
  <c r="G1415" i="7"/>
  <c r="F2305" i="7"/>
  <c r="G3436" i="7"/>
  <c r="G1424" i="14"/>
  <c r="F1969" i="7"/>
  <c r="D562" i="5"/>
  <c r="G2377" i="7"/>
  <c r="E1516" i="14"/>
  <c r="E1194" i="14"/>
  <c r="F1745" i="5"/>
  <c r="D305" i="6"/>
  <c r="G283" i="14"/>
  <c r="F1025" i="14"/>
  <c r="G2646" i="7"/>
  <c r="E1468" i="7"/>
  <c r="E38" i="5"/>
  <c r="F71" i="6"/>
  <c r="G1238" i="14"/>
  <c r="D142" i="7"/>
  <c r="D820" i="14"/>
  <c r="E384" i="10"/>
  <c r="G1308" i="7"/>
  <c r="G2643" i="7"/>
  <c r="F2123" i="11"/>
  <c r="D341" i="7"/>
  <c r="E783" i="5"/>
  <c r="F3166" i="7"/>
  <c r="F717" i="11"/>
  <c r="E1297" i="14"/>
  <c r="F2332" i="7"/>
  <c r="G327" i="6"/>
  <c r="D163" i="6"/>
  <c r="F495" i="7"/>
  <c r="D1998" i="11"/>
  <c r="G345" i="7"/>
  <c r="D889" i="6"/>
  <c r="F188" i="7"/>
  <c r="E367" i="14"/>
  <c r="D3379" i="7"/>
  <c r="G1084" i="11"/>
  <c r="G1416" i="7"/>
  <c r="D1943" i="7"/>
  <c r="E1451" i="5"/>
  <c r="D838" i="6"/>
  <c r="G46" i="7"/>
  <c r="D1087" i="11"/>
  <c r="E630" i="6"/>
  <c r="E476" i="5"/>
  <c r="E1922" i="10"/>
  <c r="F1254" i="7"/>
  <c r="E291" i="11"/>
  <c r="F318" i="5"/>
  <c r="D949" i="11"/>
  <c r="F192" i="13"/>
  <c r="E1551" i="13"/>
  <c r="G2596" i="7"/>
  <c r="G1742" i="6"/>
  <c r="D1236" i="6"/>
  <c r="G2712" i="7"/>
  <c r="E365" i="10"/>
  <c r="F1726" i="11"/>
  <c r="E2039" i="7"/>
  <c r="F2271" i="7"/>
  <c r="F729" i="5"/>
  <c r="F1768" i="7"/>
  <c r="F1742" i="5"/>
  <c r="G352" i="6"/>
  <c r="F712" i="6"/>
  <c r="F1125" i="5"/>
  <c r="G285" i="5"/>
  <c r="E2247" i="11"/>
  <c r="F2969" i="7"/>
  <c r="E525" i="14"/>
  <c r="F813" i="11"/>
  <c r="F813" i="6"/>
  <c r="F1676" i="14"/>
  <c r="G587" i="11"/>
  <c r="F1470" i="7"/>
  <c r="E433" i="6"/>
  <c r="F1758" i="14"/>
  <c r="E198" i="6"/>
  <c r="E560" i="6"/>
  <c r="E398" i="6"/>
  <c r="G1651" i="11"/>
  <c r="F78" i="10"/>
  <c r="F5" i="13"/>
  <c r="G287" i="14"/>
  <c r="D884" i="6"/>
  <c r="E2355" i="11"/>
  <c r="E1854" i="7"/>
  <c r="G66" i="7"/>
  <c r="F1977" i="7"/>
  <c r="F249" i="6"/>
  <c r="G105" i="14"/>
  <c r="F603" i="5"/>
  <c r="D2949" i="7"/>
  <c r="E1319" i="6"/>
  <c r="G392" i="11"/>
  <c r="G1500" i="14"/>
  <c r="G1417" i="14"/>
  <c r="F1620" i="6"/>
  <c r="D1736" i="5"/>
  <c r="F286" i="10"/>
  <c r="G179" i="13"/>
  <c r="D962" i="5"/>
  <c r="D1632" i="14"/>
  <c r="F1420" i="7"/>
  <c r="G191" i="13"/>
  <c r="G1405" i="14"/>
  <c r="F1553" i="14"/>
  <c r="E162" i="5"/>
  <c r="D1444" i="7"/>
  <c r="E369" i="14"/>
  <c r="D34" i="5"/>
  <c r="D596" i="5"/>
  <c r="D186" i="7"/>
  <c r="D185" i="14"/>
  <c r="F2504" i="7"/>
  <c r="F554" i="5"/>
  <c r="E3012" i="7"/>
  <c r="D2016" i="11"/>
  <c r="E805" i="14"/>
  <c r="F2102" i="5"/>
  <c r="D1820" i="5"/>
  <c r="G1236" i="5"/>
  <c r="E2109" i="11"/>
  <c r="G317" i="11"/>
  <c r="F1688" i="6"/>
  <c r="G1089" i="6"/>
  <c r="D65" i="13"/>
  <c r="F1665" i="11"/>
  <c r="G1472" i="6"/>
  <c r="G616" i="6"/>
  <c r="G1349" i="6"/>
  <c r="E1214" i="6"/>
  <c r="E407" i="6"/>
  <c r="E1413" i="6"/>
  <c r="E437" i="11"/>
  <c r="G1303" i="6"/>
  <c r="F672" i="14"/>
  <c r="F1666" i="14"/>
  <c r="G468" i="5"/>
  <c r="G1734" i="14"/>
  <c r="G2280" i="11"/>
  <c r="E94" i="7"/>
  <c r="D319" i="5"/>
  <c r="G446" i="6"/>
  <c r="E1003" i="6"/>
  <c r="G1402" i="5"/>
  <c r="G1976" i="5"/>
  <c r="E1520" i="6"/>
  <c r="F720" i="11"/>
  <c r="E1739" i="11"/>
  <c r="G821" i="6"/>
  <c r="E262" i="5"/>
  <c r="G1304" i="6"/>
  <c r="D1008" i="14"/>
  <c r="D199" i="6"/>
  <c r="D1567" i="6"/>
  <c r="F450" i="14"/>
  <c r="D651" i="6"/>
  <c r="D1007" i="6"/>
  <c r="F210" i="5"/>
  <c r="F339" i="5"/>
  <c r="D146" i="6"/>
  <c r="D1797" i="11"/>
  <c r="D614" i="6"/>
  <c r="F495" i="6"/>
  <c r="E1525" i="6"/>
  <c r="G1411" i="6"/>
  <c r="E72" i="5"/>
  <c r="G1231" i="6"/>
  <c r="E153" i="11"/>
  <c r="G1558" i="14"/>
  <c r="E1707" i="14"/>
  <c r="D986" i="14"/>
  <c r="G1289" i="6"/>
  <c r="E764" i="6"/>
  <c r="G1527" i="14"/>
  <c r="G135" i="11"/>
  <c r="G1743" i="6"/>
  <c r="E1878" i="14"/>
  <c r="G1637" i="6"/>
  <c r="F1477" i="6"/>
  <c r="D2267" i="7"/>
  <c r="E995" i="6"/>
  <c r="E808" i="6"/>
  <c r="D1344" i="6"/>
  <c r="G961" i="6"/>
  <c r="E397" i="7"/>
  <c r="E1457" i="6"/>
  <c r="D3033" i="7"/>
  <c r="G493" i="6"/>
  <c r="G1467" i="14"/>
  <c r="D2219" i="10"/>
  <c r="F2041" i="5"/>
  <c r="G326" i="7"/>
  <c r="G604" i="6"/>
  <c r="G476" i="14"/>
  <c r="F397" i="14"/>
  <c r="G1865" i="7"/>
  <c r="G1918" i="5"/>
  <c r="F2375" i="10"/>
  <c r="D255" i="5"/>
  <c r="G1180" i="11"/>
  <c r="E1463" i="5"/>
  <c r="E948" i="6"/>
  <c r="G2774" i="7"/>
  <c r="D1635" i="11"/>
  <c r="F776" i="6"/>
  <c r="F1700" i="7"/>
  <c r="G204" i="14"/>
  <c r="G263" i="7"/>
  <c r="F1604" i="5"/>
  <c r="F252" i="14"/>
  <c r="D87" i="13"/>
  <c r="F1103" i="6"/>
  <c r="E637" i="5"/>
  <c r="F1316" i="7"/>
  <c r="F290" i="6"/>
  <c r="D1191" i="11"/>
  <c r="F2190" i="5"/>
  <c r="G1278" i="11"/>
  <c r="E752" i="5"/>
  <c r="D1986" i="14"/>
  <c r="F1772" i="7"/>
  <c r="F2707" i="7"/>
  <c r="G211" i="13"/>
  <c r="F1832" i="11"/>
  <c r="E1893" i="5"/>
  <c r="D51" i="6"/>
  <c r="D1336" i="6"/>
  <c r="D1371" i="6"/>
  <c r="D1944" i="5"/>
  <c r="D1279" i="14"/>
  <c r="F786" i="6"/>
  <c r="E545" i="5"/>
  <c r="F1577" i="5"/>
  <c r="E30" i="6"/>
  <c r="E3175" i="7"/>
  <c r="G1401" i="6"/>
  <c r="G1381" i="6"/>
  <c r="G1461" i="6"/>
  <c r="F318" i="6"/>
  <c r="F2433" i="7"/>
  <c r="F1029" i="14"/>
  <c r="E1045" i="6"/>
  <c r="D288" i="10"/>
  <c r="F1499" i="6"/>
  <c r="D277" i="11"/>
  <c r="G207" i="6"/>
  <c r="D5" i="5"/>
  <c r="D377" i="6"/>
  <c r="F633" i="6"/>
  <c r="E1483" i="6"/>
  <c r="G341" i="6"/>
  <c r="D2122" i="7"/>
  <c r="E2957" i="7"/>
  <c r="G2148" i="5"/>
  <c r="E547" i="6"/>
  <c r="F2569" i="7"/>
  <c r="D519" i="6"/>
  <c r="D978" i="6"/>
  <c r="F1047" i="6"/>
  <c r="D881" i="6"/>
  <c r="F754" i="6"/>
  <c r="E801" i="6"/>
  <c r="G438" i="6"/>
  <c r="F1547" i="6"/>
  <c r="F201" i="13"/>
  <c r="E828" i="6"/>
  <c r="F863" i="11"/>
  <c r="E677" i="5"/>
  <c r="G1669" i="6"/>
  <c r="F924" i="6"/>
  <c r="G129" i="6"/>
  <c r="D316" i="5"/>
  <c r="F125" i="7"/>
  <c r="F1198" i="5"/>
  <c r="F2979" i="7"/>
  <c r="G1671" i="7"/>
  <c r="D458" i="6"/>
  <c r="D28" i="14"/>
  <c r="D1607" i="6"/>
  <c r="E421" i="5"/>
  <c r="F335" i="6"/>
  <c r="G1604" i="6"/>
  <c r="D1318" i="6"/>
  <c r="E1340" i="6"/>
  <c r="F449" i="6"/>
  <c r="D1159" i="6"/>
  <c r="E667" i="6"/>
  <c r="G685" i="10"/>
  <c r="E783" i="6"/>
  <c r="E1534" i="6"/>
  <c r="D404" i="5"/>
  <c r="G763" i="5"/>
  <c r="G2198" i="7"/>
  <c r="D456" i="14"/>
  <c r="D1997" i="14"/>
  <c r="E725" i="5"/>
  <c r="E41" i="11"/>
  <c r="E219" i="14"/>
  <c r="E2092" i="5"/>
  <c r="G1591" i="7"/>
  <c r="D1476" i="11"/>
  <c r="E61" i="7"/>
  <c r="D2765" i="7"/>
  <c r="E1452" i="6"/>
  <c r="G1190" i="6"/>
  <c r="D82" i="10"/>
  <c r="G270" i="6"/>
  <c r="E1500" i="6"/>
  <c r="G74" i="11"/>
  <c r="E2234" i="5"/>
  <c r="G71" i="7"/>
  <c r="E93" i="11"/>
  <c r="E2102" i="11"/>
  <c r="E2043" i="11"/>
  <c r="E1294" i="6"/>
  <c r="E79" i="6"/>
  <c r="G98" i="10"/>
  <c r="E929" i="14"/>
  <c r="E1222" i="5"/>
  <c r="E2210" i="7"/>
  <c r="F1137" i="6"/>
  <c r="G328" i="13"/>
  <c r="G3" i="6"/>
  <c r="D1124" i="5"/>
  <c r="E417" i="6"/>
  <c r="E1323" i="11"/>
  <c r="F945" i="11"/>
  <c r="E998" i="6"/>
  <c r="D948" i="5"/>
  <c r="D1261" i="11"/>
  <c r="G2104" i="10"/>
  <c r="E349" i="7"/>
  <c r="D269" i="11"/>
  <c r="G726" i="6"/>
  <c r="G1300" i="14"/>
  <c r="F2194" i="5"/>
  <c r="F1683" i="6"/>
  <c r="E909" i="6"/>
  <c r="F176" i="13"/>
  <c r="D34" i="6"/>
  <c r="G1181" i="6"/>
  <c r="E1107" i="6"/>
  <c r="F1857" i="14"/>
  <c r="E986" i="6"/>
  <c r="G830" i="5"/>
  <c r="G1539" i="5"/>
  <c r="E641" i="5"/>
  <c r="D1955" i="11"/>
  <c r="D315" i="6"/>
  <c r="E867" i="6"/>
  <c r="E1681" i="6"/>
  <c r="G1445" i="6"/>
  <c r="E96" i="5"/>
  <c r="F2973" i="7"/>
  <c r="D1244" i="6"/>
  <c r="D769" i="6"/>
  <c r="G1698" i="6"/>
  <c r="G1533" i="6"/>
  <c r="G183" i="10"/>
  <c r="D995" i="6"/>
  <c r="D681" i="6"/>
  <c r="D1524" i="11"/>
  <c r="D1747" i="6"/>
  <c r="D1059" i="6"/>
  <c r="E818" i="6"/>
  <c r="D1316" i="6"/>
  <c r="D2133" i="5"/>
  <c r="G2428" i="7"/>
  <c r="F1289" i="5"/>
  <c r="G1101" i="6"/>
  <c r="E235" i="6"/>
  <c r="G1153" i="6"/>
  <c r="G25" i="6"/>
  <c r="F1757" i="6"/>
  <c r="G1239" i="10"/>
  <c r="F1867" i="10"/>
  <c r="D614" i="14"/>
  <c r="G1173" i="5"/>
  <c r="D1612" i="5"/>
  <c r="D2107" i="10"/>
  <c r="G2776" i="7"/>
  <c r="F1939" i="10"/>
  <c r="D230" i="10"/>
  <c r="G1568" i="14"/>
  <c r="G1079" i="11"/>
  <c r="D1981" i="5"/>
  <c r="D486" i="10"/>
  <c r="G296" i="10"/>
  <c r="E1720" i="5"/>
  <c r="G444" i="14"/>
  <c r="D201" i="6"/>
  <c r="D109" i="7"/>
  <c r="G2634" i="7"/>
  <c r="D1427" i="5"/>
  <c r="G238" i="14"/>
  <c r="E1302" i="14"/>
  <c r="G939" i="14"/>
  <c r="D1517" i="14"/>
  <c r="F775" i="11"/>
  <c r="E1562" i="14"/>
  <c r="F1405" i="14"/>
  <c r="F200" i="5"/>
  <c r="D366" i="7"/>
  <c r="E2102" i="5"/>
  <c r="F1165" i="14"/>
  <c r="E146" i="14"/>
  <c r="D25" i="6"/>
  <c r="F1411" i="7"/>
  <c r="E1180" i="14"/>
  <c r="E1125" i="10"/>
  <c r="F1093" i="14"/>
  <c r="D1743" i="7"/>
  <c r="D636" i="14"/>
  <c r="G2099" i="5"/>
  <c r="E295" i="14"/>
  <c r="G313" i="14"/>
  <c r="F1790" i="5"/>
  <c r="F377" i="11"/>
  <c r="G1319" i="5"/>
  <c r="F3112" i="7"/>
  <c r="F226" i="14"/>
  <c r="D1653" i="7"/>
  <c r="D1595" i="5"/>
  <c r="E273" i="6"/>
  <c r="F2166" i="5"/>
  <c r="F565" i="11"/>
  <c r="D293" i="13"/>
  <c r="D1525" i="6"/>
  <c r="D1476" i="6"/>
  <c r="G1724" i="6"/>
  <c r="D389" i="14"/>
  <c r="D1785" i="5"/>
  <c r="F2285" i="5"/>
  <c r="G1170" i="6"/>
  <c r="E573" i="6"/>
  <c r="D1733" i="6"/>
  <c r="E836" i="5"/>
  <c r="E1398" i="7"/>
  <c r="G761" i="6"/>
  <c r="D331" i="6"/>
  <c r="F1268" i="14"/>
  <c r="F807" i="5"/>
  <c r="G1493" i="11"/>
  <c r="G1353" i="7"/>
  <c r="E316" i="14"/>
  <c r="F327" i="14"/>
  <c r="E1657" i="10"/>
  <c r="F177" i="10"/>
  <c r="F1254" i="14"/>
  <c r="D2083" i="7"/>
  <c r="E694" i="5"/>
  <c r="D3012" i="7"/>
  <c r="G793" i="14"/>
  <c r="E2246" i="11"/>
  <c r="F105" i="13"/>
  <c r="D1798" i="7"/>
  <c r="D1287" i="6"/>
  <c r="E188" i="6"/>
  <c r="G1265" i="5"/>
  <c r="F1780" i="11"/>
  <c r="D2459" i="7"/>
  <c r="F644" i="11"/>
  <c r="D2189" i="10"/>
  <c r="D174" i="11"/>
  <c r="G1690" i="11"/>
  <c r="D97" i="6"/>
  <c r="G537" i="11"/>
  <c r="E335" i="6"/>
  <c r="D129" i="5"/>
  <c r="F2294" i="11"/>
  <c r="G1154" i="6"/>
  <c r="D478" i="11"/>
  <c r="F916" i="14"/>
  <c r="F2093" i="5"/>
  <c r="E2134" i="7"/>
  <c r="G1479" i="5"/>
  <c r="D320" i="11"/>
  <c r="G1660" i="14"/>
  <c r="D1636" i="14"/>
  <c r="G583" i="11"/>
  <c r="D2004" i="11"/>
  <c r="G467" i="10"/>
  <c r="D2795" i="7"/>
  <c r="D2516" i="7"/>
  <c r="G1173" i="14"/>
  <c r="G1988" i="5"/>
  <c r="F154" i="14"/>
  <c r="G2326" i="11"/>
  <c r="E2507" i="7"/>
  <c r="E2060" i="11"/>
  <c r="F82" i="14"/>
  <c r="D222" i="10"/>
  <c r="G2417" i="7"/>
  <c r="D1292" i="6"/>
  <c r="D1490" i="5"/>
  <c r="E1564" i="5"/>
  <c r="D373" i="11"/>
  <c r="E942" i="14"/>
  <c r="D1437" i="7"/>
  <c r="G155" i="11"/>
  <c r="G159" i="11"/>
  <c r="G653" i="5"/>
  <c r="G2559" i="7"/>
  <c r="D1256" i="7"/>
  <c r="G1544" i="6"/>
  <c r="G2064" i="10"/>
  <c r="F644" i="5"/>
  <c r="G1452" i="14"/>
  <c r="G347" i="6"/>
  <c r="E117" i="14"/>
  <c r="E1218" i="11"/>
  <c r="G158" i="10"/>
  <c r="E1703" i="10"/>
  <c r="G918" i="5"/>
  <c r="E950" i="5"/>
  <c r="F1472" i="7"/>
  <c r="E1518" i="14"/>
  <c r="D3474" i="7"/>
  <c r="F2145" i="11"/>
  <c r="D249" i="5"/>
  <c r="D142" i="10"/>
  <c r="E1429" i="6"/>
  <c r="E1009" i="14"/>
  <c r="E1007" i="14"/>
  <c r="F2182" i="11"/>
  <c r="F1669" i="11"/>
  <c r="D967" i="10"/>
  <c r="E1618" i="11"/>
  <c r="F215" i="6"/>
  <c r="D1477" i="6"/>
  <c r="F1738" i="5"/>
  <c r="E1455" i="6"/>
  <c r="D608" i="6"/>
  <c r="D1135" i="6"/>
  <c r="D1593" i="5"/>
  <c r="E1463" i="11"/>
  <c r="E1193" i="5"/>
  <c r="E167" i="7"/>
  <c r="D2243" i="7"/>
  <c r="D2088" i="10"/>
  <c r="D1126" i="11"/>
  <c r="E1169" i="11"/>
  <c r="E2831" i="7"/>
  <c r="F667" i="6"/>
  <c r="F856" i="11"/>
  <c r="E2410" i="7"/>
  <c r="F1747" i="6"/>
  <c r="F331" i="7"/>
  <c r="F719" i="5"/>
  <c r="F1642" i="6"/>
  <c r="E718" i="6"/>
  <c r="G589" i="6"/>
  <c r="F1601" i="11"/>
  <c r="D2311" i="11"/>
  <c r="F407" i="6"/>
  <c r="D1253" i="6"/>
  <c r="D339" i="6"/>
  <c r="E1478" i="10"/>
  <c r="D1290" i="7"/>
  <c r="G310" i="14"/>
  <c r="D720" i="6"/>
  <c r="D413" i="13"/>
  <c r="G992" i="6"/>
  <c r="F1005" i="14"/>
  <c r="E2272" i="7"/>
  <c r="F877" i="6"/>
  <c r="F251" i="6"/>
  <c r="F3013" i="7"/>
  <c r="D44" i="14"/>
  <c r="G3181" i="7"/>
  <c r="D849" i="6"/>
  <c r="G901" i="6"/>
  <c r="G1256" i="6"/>
  <c r="F861" i="11"/>
  <c r="G1486" i="6"/>
  <c r="D415" i="6"/>
  <c r="F1227" i="6"/>
  <c r="G1096" i="6"/>
  <c r="F738" i="14"/>
  <c r="G1062" i="6"/>
  <c r="D1508" i="6"/>
  <c r="G1297" i="6"/>
  <c r="G1469" i="13"/>
  <c r="F1040" i="6"/>
  <c r="D1826" i="14"/>
  <c r="F1049" i="6"/>
  <c r="E865" i="6"/>
  <c r="F1429" i="7"/>
  <c r="D1098" i="11"/>
  <c r="D1940" i="5"/>
  <c r="D1157" i="6"/>
  <c r="F924" i="5"/>
  <c r="F222" i="6"/>
  <c r="G1457" i="7"/>
  <c r="G3155" i="7"/>
  <c r="F1342" i="14"/>
  <c r="F2561" i="7"/>
  <c r="F1320" i="14"/>
  <c r="D1362" i="6"/>
  <c r="F341" i="10"/>
  <c r="E251" i="6"/>
  <c r="G421" i="11"/>
  <c r="G2400" i="11"/>
  <c r="F1083" i="14"/>
  <c r="D1740" i="5"/>
  <c r="D2033" i="10"/>
  <c r="E1142" i="14"/>
  <c r="D624" i="6"/>
  <c r="D1408" i="6"/>
  <c r="E1547" i="14"/>
  <c r="F1512" i="5"/>
  <c r="E475" i="6"/>
  <c r="G1027" i="6"/>
  <c r="F490" i="6"/>
  <c r="F1385" i="6"/>
  <c r="G407" i="6"/>
  <c r="D1999" i="11"/>
  <c r="F1949" i="5"/>
  <c r="E796" i="6"/>
  <c r="G993" i="6"/>
  <c r="G217" i="14"/>
  <c r="D630" i="6"/>
  <c r="F671" i="14"/>
  <c r="G2040" i="11"/>
  <c r="F304" i="13"/>
  <c r="D2411" i="11"/>
  <c r="G1681" i="6"/>
  <c r="F1043" i="6"/>
  <c r="D129" i="6"/>
  <c r="E1385" i="6"/>
  <c r="G598" i="6"/>
  <c r="D379" i="5"/>
  <c r="D1402" i="6"/>
  <c r="E1882" i="7"/>
  <c r="G1216" i="6"/>
  <c r="F2186" i="5"/>
  <c r="D429" i="6"/>
  <c r="G950" i="6"/>
  <c r="F1307" i="6"/>
  <c r="F160" i="6"/>
  <c r="D99" i="5"/>
  <c r="G1441" i="6"/>
  <c r="E1621" i="6"/>
  <c r="F1347" i="7"/>
  <c r="E491" i="6"/>
  <c r="D1583" i="6"/>
  <c r="G1812" i="14"/>
  <c r="G974" i="6"/>
  <c r="E1530" i="6"/>
  <c r="E1053" i="6"/>
  <c r="G1672" i="6"/>
  <c r="E1700" i="6"/>
  <c r="D994" i="6"/>
  <c r="G75" i="6"/>
  <c r="D970" i="6"/>
  <c r="D27" i="6"/>
  <c r="F349" i="13"/>
  <c r="D352" i="11"/>
  <c r="G754" i="6"/>
  <c r="G1219" i="6"/>
  <c r="D1738" i="5"/>
  <c r="G2074" i="5"/>
  <c r="D409" i="5"/>
  <c r="F1982" i="11"/>
  <c r="D388" i="5"/>
  <c r="E1440" i="7"/>
  <c r="G293" i="10"/>
  <c r="D1419" i="6"/>
  <c r="F19" i="6"/>
  <c r="E1658" i="6"/>
  <c r="E1293" i="6"/>
  <c r="G675" i="14"/>
  <c r="E1019" i="11"/>
  <c r="D610" i="6"/>
  <c r="G403" i="6"/>
  <c r="F1686" i="14"/>
  <c r="G1582" i="6"/>
  <c r="E1576" i="6"/>
  <c r="G1709" i="6"/>
  <c r="G1564" i="6"/>
  <c r="F1891" i="7"/>
  <c r="E203" i="7"/>
  <c r="G1506" i="10"/>
  <c r="E3240" i="7"/>
  <c r="D1915" i="5"/>
  <c r="F1455" i="6"/>
  <c r="F1211" i="14"/>
  <c r="G597" i="5"/>
  <c r="F165" i="14"/>
  <c r="E1289" i="6"/>
  <c r="G389" i="10"/>
  <c r="E434" i="5"/>
  <c r="G119" i="14"/>
  <c r="F2168" i="5"/>
  <c r="F2251" i="10"/>
  <c r="F836" i="6"/>
  <c r="E1348" i="7"/>
  <c r="G333" i="13"/>
  <c r="F627" i="11"/>
  <c r="E1868" i="14"/>
  <c r="E1288" i="5"/>
  <c r="E564" i="6"/>
  <c r="D144" i="13"/>
  <c r="F1250" i="7"/>
  <c r="G1608" i="14"/>
  <c r="G1168" i="14"/>
  <c r="D3196" i="7"/>
  <c r="D458" i="14"/>
  <c r="D899" i="6"/>
  <c r="F209" i="11"/>
  <c r="G1018" i="14"/>
  <c r="F1639" i="10"/>
  <c r="E50" i="11"/>
  <c r="D1909" i="5"/>
  <c r="F3073" i="7"/>
  <c r="F2092" i="5"/>
  <c r="G1937" i="14"/>
  <c r="F1497" i="10"/>
  <c r="F3111" i="7"/>
  <c r="E206" i="14"/>
  <c r="F1163" i="10"/>
  <c r="D1197" i="5"/>
  <c r="F1378" i="5"/>
  <c r="E3456" i="7"/>
  <c r="D166" i="5"/>
  <c r="D123" i="10"/>
  <c r="E2457" i="7"/>
  <c r="F1662" i="6"/>
  <c r="D338" i="6"/>
  <c r="F933" i="6"/>
  <c r="D2207" i="10"/>
  <c r="F1360" i="6"/>
  <c r="G1371" i="6"/>
  <c r="G579" i="14"/>
  <c r="D1301" i="7"/>
  <c r="G1994" i="11"/>
  <c r="E920" i="14"/>
  <c r="D232" i="6"/>
  <c r="G87" i="6"/>
  <c r="D205" i="6"/>
  <c r="E2095" i="11"/>
  <c r="D1599" i="14"/>
  <c r="E125" i="6"/>
  <c r="D103" i="5"/>
  <c r="E123" i="10"/>
  <c r="F597" i="11"/>
  <c r="G2201" i="10"/>
  <c r="D1104" i="11"/>
  <c r="D671" i="14"/>
  <c r="G1682" i="13"/>
  <c r="F1786" i="5"/>
  <c r="G1414" i="5"/>
  <c r="E325" i="6"/>
  <c r="D1670" i="7"/>
  <c r="D600" i="11"/>
  <c r="E499" i="6"/>
  <c r="G21" i="14"/>
  <c r="E955" i="14"/>
  <c r="F1465" i="7"/>
  <c r="D1920" i="11"/>
  <c r="G1441" i="7"/>
  <c r="D348" i="13"/>
  <c r="G629" i="14"/>
  <c r="G296" i="14"/>
  <c r="G3023" i="7"/>
  <c r="F1112" i="5"/>
  <c r="D1773" i="14"/>
  <c r="G613" i="5"/>
  <c r="D1601" i="7"/>
  <c r="G9" i="10"/>
  <c r="D1474" i="14"/>
  <c r="G1138" i="5"/>
  <c r="G205" i="7"/>
  <c r="G2669" i="7"/>
  <c r="D2047" i="5"/>
  <c r="D1031" i="11"/>
  <c r="D1172" i="5"/>
  <c r="E1559" i="5"/>
  <c r="G1283" i="6"/>
  <c r="E111" i="11"/>
  <c r="E139" i="6"/>
  <c r="F2111" i="5"/>
  <c r="F56" i="5"/>
  <c r="E1929" i="14"/>
  <c r="D1598" i="5"/>
  <c r="D2796" i="7"/>
  <c r="D2239" i="11"/>
  <c r="G3284" i="7"/>
  <c r="D177" i="10"/>
  <c r="D1353" i="14"/>
  <c r="G226" i="10"/>
  <c r="F2297" i="5"/>
  <c r="D28" i="5"/>
  <c r="G1839" i="11"/>
  <c r="D68" i="6"/>
  <c r="E2112" i="5"/>
  <c r="D385" i="5"/>
  <c r="E2329" i="10"/>
  <c r="F3289" i="7"/>
  <c r="D359" i="11"/>
  <c r="D1911" i="11"/>
  <c r="E2364" i="7"/>
  <c r="G1133" i="5"/>
  <c r="D1505" i="11"/>
  <c r="E1124" i="14"/>
  <c r="D2282" i="5"/>
  <c r="D1508" i="5"/>
  <c r="F984" i="6"/>
  <c r="E1676" i="6"/>
  <c r="G214" i="6"/>
  <c r="F2133" i="5"/>
  <c r="F1389" i="6"/>
  <c r="E206" i="10"/>
  <c r="F1629" i="14"/>
  <c r="D1050" i="6"/>
  <c r="G1025" i="14"/>
  <c r="D181" i="7"/>
  <c r="E1008" i="6"/>
  <c r="E1804" i="7"/>
  <c r="E1282" i="6"/>
  <c r="G1296" i="6"/>
  <c r="D40" i="7"/>
  <c r="D246" i="6"/>
  <c r="G2624" i="7"/>
  <c r="F862" i="14"/>
  <c r="G250" i="5"/>
  <c r="D160" i="14"/>
  <c r="F2825" i="7"/>
  <c r="G2126" i="5"/>
  <c r="F423" i="5"/>
  <c r="E2200" i="10"/>
  <c r="E368" i="5"/>
  <c r="F390" i="5"/>
  <c r="G1607" i="5"/>
  <c r="E1248" i="14"/>
  <c r="G2568" i="7"/>
  <c r="G139" i="6"/>
  <c r="G214" i="5"/>
  <c r="F643" i="14"/>
  <c r="F1789" i="7"/>
  <c r="E2078" i="11"/>
  <c r="E1885" i="11"/>
  <c r="E58" i="13"/>
  <c r="E611" i="14"/>
  <c r="D151" i="11"/>
  <c r="G247" i="7"/>
  <c r="G1246" i="6"/>
  <c r="D1202" i="14"/>
  <c r="G401" i="7"/>
  <c r="F23" i="7"/>
  <c r="E51" i="10"/>
  <c r="D2866" i="7"/>
  <c r="E142" i="5"/>
  <c r="E342" i="11"/>
  <c r="F958" i="5"/>
  <c r="D261" i="6"/>
  <c r="D617" i="5"/>
  <c r="D772" i="5"/>
  <c r="E1952" i="5"/>
  <c r="G487" i="10"/>
  <c r="E12" i="5"/>
  <c r="D1174" i="11"/>
  <c r="E188" i="10"/>
  <c r="D1947" i="11"/>
  <c r="G1753" i="14"/>
  <c r="G58" i="6"/>
  <c r="G1126" i="14"/>
  <c r="E705" i="5"/>
  <c r="F578" i="5"/>
  <c r="E134" i="7"/>
  <c r="G757" i="10"/>
  <c r="F77" i="5"/>
  <c r="D1280" i="6"/>
  <c r="D2661" i="7"/>
  <c r="D1566" i="11"/>
  <c r="E708" i="11"/>
  <c r="E379" i="11"/>
  <c r="F795" i="13"/>
  <c r="F1969" i="5"/>
  <c r="E2138" i="10"/>
  <c r="E2127" i="5"/>
  <c r="E1858" i="14"/>
  <c r="F1021" i="6"/>
  <c r="D1542" i="7"/>
  <c r="F3005" i="7"/>
  <c r="D353" i="11"/>
  <c r="F1691" i="5"/>
  <c r="E584" i="5"/>
  <c r="D1238" i="5"/>
  <c r="F797" i="11"/>
  <c r="E283" i="5"/>
  <c r="G56" i="14"/>
  <c r="G617" i="6"/>
  <c r="E1228" i="14"/>
  <c r="D2011" i="7"/>
  <c r="F272" i="6"/>
  <c r="D1419" i="5"/>
  <c r="D506" i="6"/>
  <c r="D2276" i="11"/>
  <c r="E1166" i="5"/>
  <c r="G296" i="13"/>
  <c r="G1543" i="5"/>
  <c r="F1308" i="6"/>
  <c r="G872" i="6"/>
  <c r="F1493" i="5"/>
  <c r="G546" i="6"/>
  <c r="D239" i="6"/>
  <c r="G1739" i="6"/>
  <c r="F2266" i="11"/>
  <c r="G3098" i="7"/>
  <c r="F1602" i="6"/>
  <c r="D625" i="11"/>
  <c r="F2263" i="10"/>
  <c r="F1879" i="10"/>
  <c r="E1138" i="14"/>
  <c r="G1836" i="7"/>
  <c r="E782" i="11"/>
  <c r="G2288" i="10"/>
  <c r="G1919" i="11"/>
  <c r="G2322" i="11"/>
  <c r="G1906" i="7"/>
  <c r="G2383" i="7"/>
  <c r="D1542" i="5"/>
  <c r="D1592" i="14"/>
  <c r="G2167" i="11"/>
  <c r="G932" i="11"/>
  <c r="G1817" i="10"/>
  <c r="D1049" i="6"/>
  <c r="G1147" i="6"/>
  <c r="D192" i="11"/>
  <c r="E2679" i="7"/>
  <c r="F1803" i="5"/>
  <c r="G1624" i="7"/>
  <c r="F1508" i="7"/>
  <c r="F3134" i="7"/>
  <c r="F1904" i="7"/>
  <c r="D3218" i="7"/>
  <c r="D1783" i="5"/>
  <c r="G104" i="6"/>
  <c r="G1882" i="14"/>
  <c r="G1380" i="10"/>
  <c r="F449" i="11"/>
  <c r="E3004" i="7"/>
  <c r="D1332" i="14"/>
  <c r="G1178" i="14"/>
  <c r="E710" i="6"/>
  <c r="D1775" i="11"/>
  <c r="E2206" i="5"/>
  <c r="F365" i="7"/>
  <c r="D397" i="10"/>
  <c r="G369" i="7"/>
  <c r="D127" i="7"/>
  <c r="G366" i="14"/>
  <c r="F1846" i="7"/>
  <c r="E2626" i="7"/>
  <c r="D1564" i="14"/>
  <c r="E3154" i="7"/>
  <c r="E2386" i="11"/>
  <c r="E802" i="11"/>
  <c r="D817" i="14"/>
  <c r="D161" i="7"/>
  <c r="F1857" i="7"/>
  <c r="G460" i="5"/>
  <c r="D187" i="13"/>
  <c r="F103" i="5"/>
  <c r="D37" i="5"/>
  <c r="E1329" i="14"/>
  <c r="G1266" i="14"/>
  <c r="G1037" i="10"/>
  <c r="F55" i="10"/>
  <c r="E2784" i="7"/>
  <c r="F437" i="11"/>
  <c r="G1678" i="11"/>
  <c r="E761" i="10"/>
  <c r="E71" i="14"/>
  <c r="D994" i="11"/>
  <c r="E199" i="7"/>
  <c r="G333" i="10"/>
  <c r="E209" i="13"/>
  <c r="G561" i="5"/>
  <c r="F523" i="10"/>
  <c r="E1788" i="5"/>
  <c r="G3445" i="7"/>
  <c r="D1781" i="5"/>
  <c r="D1094" i="6"/>
  <c r="F37" i="6"/>
  <c r="F2067" i="5"/>
  <c r="E426" i="5"/>
  <c r="G949" i="10"/>
  <c r="G1573" i="7"/>
  <c r="D57" i="6"/>
  <c r="F2913" i="7"/>
  <c r="F2070" i="5"/>
  <c r="D3443" i="7"/>
  <c r="D1299" i="6"/>
  <c r="F261" i="13"/>
  <c r="E2155" i="11"/>
  <c r="E1900" i="14"/>
  <c r="D1799" i="7"/>
  <c r="F1347" i="5"/>
  <c r="F1489" i="5"/>
  <c r="G2320" i="10"/>
  <c r="F247" i="6"/>
  <c r="D1596" i="7"/>
  <c r="D1543" i="6"/>
  <c r="D224" i="6"/>
  <c r="E113" i="10"/>
  <c r="E2346" i="7"/>
  <c r="E672" i="6"/>
  <c r="D91" i="5"/>
  <c r="F300" i="7"/>
  <c r="G1911" i="7"/>
  <c r="F2689" i="7"/>
  <c r="D95" i="14"/>
  <c r="G1725" i="5"/>
  <c r="D547" i="5"/>
  <c r="D643" i="6"/>
  <c r="E1648" i="14"/>
  <c r="E236" i="13"/>
  <c r="E1668" i="14"/>
  <c r="G2072" i="5"/>
  <c r="F731" i="5"/>
  <c r="G1722" i="13"/>
  <c r="F1831" i="5"/>
  <c r="G280" i="10"/>
  <c r="D2313" i="11"/>
  <c r="D1003" i="14"/>
  <c r="E201" i="5"/>
  <c r="E1204" i="5"/>
  <c r="E1258" i="7"/>
  <c r="E1593" i="6"/>
  <c r="G1431" i="14"/>
  <c r="E2008" i="11"/>
  <c r="E384" i="6"/>
  <c r="D1163" i="14"/>
  <c r="E934" i="6"/>
  <c r="G41" i="10"/>
  <c r="D2095" i="5"/>
  <c r="F1591" i="14"/>
  <c r="D1057" i="5"/>
  <c r="G578" i="5"/>
  <c r="F1450" i="6"/>
  <c r="D3402" i="7"/>
  <c r="G475" i="11"/>
  <c r="G913" i="11"/>
  <c r="D869" i="5"/>
  <c r="F1806" i="7"/>
  <c r="G565" i="6"/>
  <c r="F253" i="5"/>
  <c r="G338" i="6"/>
  <c r="F947" i="6"/>
  <c r="G813" i="6"/>
  <c r="F368" i="10"/>
  <c r="D337" i="6"/>
  <c r="E234" i="6"/>
  <c r="E37" i="6"/>
  <c r="E2059" i="11"/>
  <c r="F1138" i="11"/>
  <c r="E1516" i="11"/>
  <c r="G1447" i="5"/>
  <c r="G3481" i="7"/>
  <c r="D283" i="11"/>
  <c r="D309" i="14"/>
  <c r="G206" i="5"/>
  <c r="D304" i="13"/>
  <c r="D1189" i="6"/>
  <c r="G590" i="6"/>
  <c r="F112" i="6"/>
  <c r="D1005" i="5"/>
  <c r="E589" i="14"/>
  <c r="D1503" i="6"/>
  <c r="E1176" i="6"/>
  <c r="F1174" i="6"/>
  <c r="G1805" i="5"/>
  <c r="E336" i="6"/>
  <c r="G1214" i="6"/>
  <c r="E99" i="6"/>
  <c r="D1622" i="14"/>
  <c r="F1332" i="6"/>
  <c r="E2270" i="5"/>
  <c r="G741" i="11"/>
  <c r="E410" i="10"/>
  <c r="E626" i="14"/>
  <c r="F1862" i="14"/>
  <c r="D79" i="13"/>
  <c r="F357" i="11"/>
  <c r="E1427" i="6"/>
  <c r="D47" i="6"/>
  <c r="E719" i="14"/>
  <c r="E1805" i="7"/>
  <c r="F2248" i="5"/>
  <c r="G988" i="6"/>
  <c r="F1461" i="6"/>
  <c r="D367" i="6"/>
  <c r="F827" i="11"/>
  <c r="D352" i="10"/>
  <c r="G586" i="6"/>
  <c r="F1666" i="6"/>
  <c r="F1033" i="11"/>
  <c r="E854" i="6"/>
  <c r="F1632" i="6"/>
  <c r="G1029" i="6"/>
  <c r="F420" i="6"/>
  <c r="E1042" i="11"/>
  <c r="G964" i="14"/>
  <c r="F309" i="13"/>
  <c r="G397" i="11"/>
  <c r="D1177" i="6"/>
  <c r="G1440" i="6"/>
  <c r="G868" i="6"/>
  <c r="D1248" i="6"/>
  <c r="D132" i="13"/>
  <c r="F410" i="5"/>
  <c r="G1849" i="11"/>
  <c r="D1150" i="6"/>
  <c r="G1851" i="14"/>
  <c r="F540" i="6"/>
  <c r="D1282" i="14"/>
  <c r="E1605" i="7"/>
  <c r="G1356" i="5"/>
  <c r="F81" i="13"/>
  <c r="D706" i="6"/>
  <c r="E927" i="6"/>
  <c r="F1373" i="6"/>
  <c r="F476" i="6"/>
  <c r="G883" i="6"/>
  <c r="E1474" i="11"/>
  <c r="G2015" i="11"/>
  <c r="G1419" i="6"/>
  <c r="E2200" i="5"/>
  <c r="E1339" i="5"/>
  <c r="D197" i="14"/>
  <c r="G408" i="6"/>
  <c r="G2392" i="10"/>
  <c r="D1203" i="14"/>
  <c r="F2258" i="11"/>
  <c r="E1557" i="6"/>
  <c r="D1332" i="6"/>
  <c r="E328" i="6"/>
  <c r="D1867" i="14"/>
  <c r="G2061" i="11"/>
  <c r="G429" i="5"/>
  <c r="F342" i="14"/>
  <c r="F982" i="5"/>
  <c r="F109" i="6"/>
  <c r="D128" i="6"/>
  <c r="F1037" i="14"/>
  <c r="D1637" i="6"/>
  <c r="G1001" i="5"/>
  <c r="D293" i="11"/>
  <c r="E1408" i="14"/>
  <c r="F3433" i="7"/>
  <c r="F1734" i="6"/>
  <c r="F278" i="6"/>
  <c r="E390" i="6"/>
  <c r="F1197" i="6"/>
  <c r="E1304" i="11"/>
  <c r="D441" i="6"/>
  <c r="G1332" i="11"/>
  <c r="E56" i="7"/>
  <c r="G677" i="6"/>
  <c r="D1227" i="5"/>
  <c r="F1155" i="6"/>
  <c r="D341" i="6"/>
  <c r="D1256" i="6"/>
  <c r="D921" i="14"/>
  <c r="F2459" i="10"/>
  <c r="F874" i="6"/>
  <c r="E2264" i="7"/>
  <c r="G2394" i="7"/>
  <c r="F1635" i="6"/>
  <c r="F1038" i="6"/>
  <c r="D421" i="10"/>
  <c r="F681" i="6"/>
  <c r="F1890" i="5"/>
  <c r="D741" i="6"/>
  <c r="D1350" i="7"/>
  <c r="F9" i="7"/>
  <c r="G729" i="5"/>
  <c r="F291" i="6"/>
  <c r="D1573" i="7"/>
  <c r="D2553" i="7"/>
  <c r="F402" i="6"/>
  <c r="D1065" i="6"/>
  <c r="D187" i="7"/>
  <c r="F1622" i="6"/>
  <c r="G220" i="13"/>
  <c r="E1309" i="13"/>
  <c r="F2290" i="7"/>
  <c r="F1416" i="6"/>
  <c r="G273" i="5"/>
  <c r="G714" i="5"/>
  <c r="E1974" i="11"/>
  <c r="G2285" i="7"/>
  <c r="F2864" i="7"/>
  <c r="F985" i="11"/>
  <c r="G131" i="13"/>
  <c r="D3489" i="7"/>
  <c r="D2069" i="11"/>
  <c r="E2240" i="7"/>
  <c r="D2345" i="7"/>
  <c r="E1807" i="5"/>
  <c r="G2993" i="7"/>
  <c r="D1444" i="11"/>
  <c r="F2628" i="7"/>
  <c r="E1589" i="5"/>
  <c r="F227" i="7"/>
  <c r="E46" i="6"/>
  <c r="F1853" i="7"/>
  <c r="D1098" i="14"/>
  <c r="G141" i="7"/>
  <c r="G1414" i="10"/>
  <c r="F1397" i="10"/>
  <c r="E29" i="7"/>
  <c r="G67" i="13"/>
  <c r="G374" i="5"/>
  <c r="E348" i="7"/>
  <c r="D2043" i="7"/>
  <c r="E1452" i="7"/>
  <c r="E703" i="5"/>
  <c r="E3265" i="7"/>
  <c r="G1247" i="11"/>
  <c r="G1180" i="10"/>
  <c r="F279" i="14"/>
  <c r="F360" i="11"/>
  <c r="F2158" i="7"/>
  <c r="D2882" i="7"/>
  <c r="F1126" i="14"/>
  <c r="F344" i="7"/>
  <c r="D2305" i="10"/>
  <c r="F452" i="14"/>
  <c r="G1870" i="11"/>
  <c r="G1360" i="5"/>
  <c r="G1402" i="14"/>
  <c r="D1836" i="7"/>
  <c r="E2225" i="7"/>
  <c r="D1595" i="6"/>
  <c r="D1986" i="11"/>
  <c r="F1248" i="6"/>
  <c r="G1599" i="6"/>
  <c r="F1397" i="13"/>
  <c r="G1055" i="5"/>
  <c r="E1101" i="11"/>
  <c r="D1164" i="11"/>
  <c r="E878" i="6"/>
  <c r="D878" i="6"/>
  <c r="E1193" i="6"/>
  <c r="E858" i="14"/>
  <c r="E178" i="6"/>
  <c r="D402" i="14"/>
  <c r="E2210" i="11"/>
  <c r="E1524" i="6"/>
  <c r="F234" i="14"/>
  <c r="D921" i="11"/>
  <c r="E1722" i="10"/>
  <c r="E358" i="5"/>
  <c r="G1900" i="14"/>
  <c r="E1910" i="14"/>
  <c r="F2852" i="7"/>
  <c r="G1271" i="5"/>
  <c r="G1928" i="11"/>
  <c r="F2937" i="7"/>
  <c r="F496" i="5"/>
  <c r="E863" i="11"/>
  <c r="D1934" i="14"/>
  <c r="D734" i="5"/>
  <c r="D1562" i="14"/>
  <c r="D107" i="7"/>
  <c r="D1137" i="14"/>
  <c r="D159" i="5"/>
  <c r="F346" i="10"/>
  <c r="G66" i="14"/>
  <c r="E1786" i="14"/>
  <c r="D705" i="5"/>
  <c r="D288" i="11"/>
  <c r="F1998" i="14"/>
  <c r="D1163" i="10"/>
  <c r="F3379" i="7"/>
  <c r="G614" i="5"/>
  <c r="E1130" i="14"/>
  <c r="F1854" i="14"/>
  <c r="E1952" i="11"/>
  <c r="F124" i="11"/>
  <c r="D909" i="11"/>
  <c r="E667" i="14"/>
  <c r="D700" i="6"/>
  <c r="G1220" i="14"/>
  <c r="E101" i="13"/>
  <c r="D1776" i="5"/>
  <c r="G1113" i="5"/>
  <c r="D700" i="11"/>
  <c r="E907" i="14"/>
  <c r="F220" i="10"/>
  <c r="F2115" i="5"/>
  <c r="F1770" i="5"/>
  <c r="E798" i="6"/>
  <c r="E110" i="10"/>
  <c r="G813" i="13"/>
  <c r="D2120" i="5"/>
  <c r="G2439" i="11"/>
  <c r="G1175" i="5"/>
  <c r="E766" i="5"/>
  <c r="E676" i="14"/>
  <c r="F292" i="6"/>
  <c r="G880" i="5"/>
  <c r="E410" i="14"/>
  <c r="G1705" i="5"/>
  <c r="G1426" i="14"/>
  <c r="G1444" i="5"/>
  <c r="E281" i="10"/>
  <c r="D1644" i="6"/>
  <c r="D1855" i="7"/>
  <c r="D1674" i="14"/>
  <c r="D457" i="6"/>
  <c r="F772" i="14"/>
  <c r="F107" i="7"/>
  <c r="F1195" i="14"/>
  <c r="D917" i="6"/>
  <c r="F87" i="6"/>
  <c r="F883" i="6"/>
  <c r="D313" i="5"/>
  <c r="G58" i="7"/>
  <c r="G1199" i="14"/>
  <c r="G152" i="11"/>
  <c r="E1362" i="6"/>
  <c r="E1589" i="6"/>
  <c r="G1524" i="6"/>
  <c r="E935" i="6"/>
  <c r="F1515" i="6"/>
  <c r="D1541" i="6"/>
  <c r="E595" i="11"/>
  <c r="F156" i="14"/>
  <c r="D648" i="6"/>
  <c r="D1400" i="7"/>
  <c r="D408" i="6"/>
  <c r="E867" i="11"/>
  <c r="E252" i="14"/>
  <c r="D505" i="5"/>
  <c r="F67" i="13"/>
  <c r="D78" i="14"/>
  <c r="D1438" i="7"/>
  <c r="D2212" i="11"/>
  <c r="F1045" i="5"/>
  <c r="E3017" i="7"/>
  <c r="G664" i="14"/>
  <c r="D1143" i="5"/>
  <c r="G2302" i="7"/>
  <c r="E1489" i="7"/>
  <c r="F2077" i="7"/>
  <c r="D2116" i="7"/>
  <c r="G377" i="14"/>
  <c r="D1934" i="7"/>
  <c r="D293" i="10"/>
  <c r="G76" i="11"/>
  <c r="D1142" i="6"/>
  <c r="F1460" i="5"/>
  <c r="D584" i="11"/>
  <c r="F1511" i="7"/>
  <c r="E1216" i="5"/>
  <c r="G319" i="5"/>
  <c r="F217" i="11"/>
  <c r="G313" i="11"/>
  <c r="F1732" i="6"/>
  <c r="D1168" i="5"/>
  <c r="F1533" i="11"/>
  <c r="D1349" i="6"/>
  <c r="F561" i="14"/>
  <c r="E1612" i="5"/>
  <c r="G715" i="6"/>
  <c r="E1469" i="6"/>
  <c r="D1355" i="6"/>
  <c r="G1361" i="7"/>
  <c r="D1822" i="11"/>
  <c r="F1539" i="10"/>
  <c r="D1922" i="11"/>
  <c r="D502" i="5"/>
  <c r="E750" i="14"/>
  <c r="D1476" i="7"/>
  <c r="G1573" i="11"/>
  <c r="D527" i="5"/>
  <c r="G1462" i="6"/>
  <c r="G1729" i="6"/>
  <c r="E221" i="14"/>
  <c r="F1104" i="14"/>
  <c r="F3239" i="7"/>
  <c r="F698" i="13"/>
  <c r="E416" i="13"/>
  <c r="G8" i="11"/>
  <c r="G1354" i="14"/>
  <c r="F3376" i="7"/>
  <c r="G104" i="13"/>
  <c r="F1735" i="7"/>
  <c r="D1588" i="7"/>
  <c r="E1069" i="14"/>
  <c r="E777" i="11"/>
  <c r="E2534" i="7"/>
  <c r="F84" i="5"/>
  <c r="F521" i="14"/>
  <c r="E1675" i="6"/>
  <c r="E1663" i="14"/>
  <c r="F60" i="14"/>
  <c r="D747" i="6"/>
  <c r="G19" i="6"/>
  <c r="G876" i="6"/>
  <c r="F1298" i="6"/>
  <c r="F1393" i="7"/>
  <c r="F1777" i="5"/>
  <c r="D1548" i="7"/>
  <c r="E2817" i="7"/>
  <c r="E1059" i="5"/>
  <c r="G1479" i="6"/>
  <c r="E505" i="6"/>
  <c r="G1338" i="14"/>
  <c r="F652" i="5"/>
  <c r="D1589" i="6"/>
  <c r="G2223" i="5"/>
  <c r="F2415" i="11"/>
  <c r="G1080" i="6"/>
  <c r="E1745" i="14"/>
  <c r="F3345" i="7"/>
  <c r="E1120" i="14"/>
  <c r="D2118" i="7"/>
  <c r="G1372" i="14"/>
  <c r="F69" i="7"/>
  <c r="E681" i="6"/>
  <c r="E1464" i="14"/>
  <c r="E33" i="6"/>
  <c r="E2309" i="11"/>
  <c r="G1302" i="5"/>
  <c r="D1529" i="14"/>
  <c r="G2889" i="7"/>
  <c r="F2321" i="11"/>
  <c r="E1547" i="7"/>
  <c r="G1515" i="7"/>
  <c r="D235" i="14"/>
  <c r="D169" i="6"/>
  <c r="G405" i="13"/>
  <c r="D484" i="14"/>
  <c r="G1877" i="14"/>
  <c r="D627" i="5"/>
  <c r="D2169" i="7"/>
  <c r="D529" i="11"/>
  <c r="D1244" i="14"/>
  <c r="E867" i="5"/>
  <c r="E1772" i="11"/>
  <c r="G1272" i="6"/>
  <c r="F1504" i="5"/>
  <c r="E1410" i="5"/>
  <c r="F403" i="7"/>
  <c r="F1882" i="5"/>
  <c r="D304" i="11"/>
  <c r="G72" i="7"/>
  <c r="F765" i="5"/>
  <c r="E1304" i="6"/>
  <c r="D367" i="14"/>
  <c r="G884" i="5"/>
  <c r="D1502" i="7"/>
  <c r="F105" i="5"/>
  <c r="F57" i="5"/>
  <c r="D298" i="7"/>
  <c r="E792" i="10"/>
  <c r="E1296" i="11"/>
  <c r="F2366" i="10"/>
  <c r="G344" i="11"/>
  <c r="F1802" i="11"/>
  <c r="E1217" i="5"/>
  <c r="D1228" i="6"/>
  <c r="E851" i="11"/>
  <c r="D1332" i="11"/>
  <c r="G1893" i="5"/>
  <c r="D63" i="7"/>
  <c r="D1716" i="7"/>
  <c r="D1749" i="6"/>
  <c r="E628" i="5"/>
  <c r="E1586" i="5"/>
  <c r="D1458" i="5"/>
  <c r="F197" i="5"/>
  <c r="G719" i="6"/>
  <c r="G766" i="5"/>
  <c r="G217" i="7"/>
  <c r="D1971" i="5"/>
  <c r="D958" i="14"/>
  <c r="E830" i="14"/>
  <c r="E2930" i="7"/>
  <c r="F92" i="10"/>
  <c r="G1053" i="6"/>
  <c r="D1948" i="7"/>
  <c r="G541" i="5"/>
  <c r="E486" i="11"/>
  <c r="E1448" i="7"/>
  <c r="F860" i="6"/>
  <c r="D737" i="5"/>
  <c r="E3169" i="7"/>
  <c r="F604" i="5"/>
  <c r="D443" i="14"/>
  <c r="E151" i="10"/>
  <c r="D322" i="14"/>
  <c r="D636" i="5"/>
  <c r="G3419" i="7"/>
  <c r="F257" i="6"/>
  <c r="G1333" i="6"/>
  <c r="F2126" i="5"/>
  <c r="G123" i="5"/>
  <c r="D1232" i="5"/>
  <c r="D271" i="6"/>
  <c r="D1249" i="14"/>
  <c r="F11" i="5"/>
  <c r="G103" i="10"/>
  <c r="F91" i="5"/>
  <c r="E304" i="11"/>
  <c r="G129" i="11"/>
  <c r="D697" i="10"/>
  <c r="F1072" i="11"/>
  <c r="D2355" i="11"/>
  <c r="F3089" i="7"/>
  <c r="F421" i="5"/>
  <c r="E1491" i="7"/>
  <c r="F2711" i="7"/>
  <c r="F375" i="6"/>
  <c r="D749" i="5"/>
  <c r="E1386" i="14"/>
  <c r="F336" i="13"/>
  <c r="F914" i="14"/>
  <c r="G499" i="6"/>
  <c r="E133" i="11"/>
  <c r="E1431" i="5"/>
  <c r="E1274" i="6"/>
  <c r="G144" i="7"/>
  <c r="G2282" i="5"/>
  <c r="D416" i="5"/>
  <c r="D1005" i="11"/>
  <c r="E158" i="5"/>
  <c r="F1775" i="14"/>
  <c r="F1682" i="13"/>
  <c r="G678" i="14"/>
  <c r="E2169" i="5"/>
  <c r="F336" i="10"/>
  <c r="F3416" i="7"/>
  <c r="F1362" i="14"/>
  <c r="G1837" i="10"/>
  <c r="G107" i="6"/>
  <c r="E110" i="11"/>
  <c r="F1023" i="5"/>
  <c r="D839" i="5"/>
  <c r="E218" i="10"/>
  <c r="D1516" i="7"/>
  <c r="E1019" i="6"/>
  <c r="E481" i="6"/>
  <c r="F165" i="6"/>
  <c r="D1163" i="6"/>
  <c r="F3229" i="7"/>
  <c r="G116" i="6"/>
  <c r="F1418" i="5"/>
  <c r="D2115" i="11"/>
  <c r="D887" i="5"/>
  <c r="E353" i="14"/>
  <c r="G872" i="5"/>
  <c r="D165" i="6"/>
  <c r="F483" i="11"/>
  <c r="G549" i="5"/>
  <c r="D446" i="14"/>
  <c r="G2721" i="7"/>
  <c r="F2358" i="11"/>
  <c r="D127" i="14"/>
  <c r="D1284" i="14"/>
  <c r="D1832" i="7"/>
  <c r="G2981" i="7"/>
  <c r="E895" i="5"/>
  <c r="E1256" i="7"/>
  <c r="E931" i="14"/>
  <c r="G1987" i="10"/>
  <c r="E1417" i="6"/>
  <c r="E326" i="5"/>
  <c r="G1874" i="5"/>
  <c r="F595" i="10"/>
  <c r="G1811" i="7"/>
  <c r="G1262" i="5"/>
  <c r="D1128" i="5"/>
  <c r="D1304" i="7"/>
  <c r="D1691" i="11"/>
  <c r="D1294" i="14"/>
  <c r="G1790" i="5"/>
  <c r="E475" i="14"/>
  <c r="G1877" i="7"/>
  <c r="G1344" i="7"/>
  <c r="D172" i="6"/>
  <c r="E1588" i="6"/>
  <c r="E1004" i="10"/>
  <c r="E1514" i="7"/>
  <c r="F919" i="14"/>
  <c r="E1490" i="6"/>
  <c r="E1256" i="14"/>
  <c r="E1466" i="7"/>
  <c r="G573" i="14"/>
  <c r="G332" i="5"/>
  <c r="D1741" i="14"/>
  <c r="F1691" i="14"/>
  <c r="D3436" i="7"/>
  <c r="G1442" i="5"/>
  <c r="G332" i="11"/>
  <c r="F35" i="6"/>
  <c r="F1162" i="10"/>
  <c r="F283" i="7"/>
  <c r="E176" i="13"/>
  <c r="E224" i="11"/>
  <c r="F2354" i="11"/>
  <c r="D1961" i="14"/>
  <c r="F676" i="6"/>
  <c r="E585" i="14"/>
  <c r="F825" i="11"/>
  <c r="F742" i="13"/>
  <c r="G1415" i="6"/>
  <c r="D296" i="7"/>
  <c r="D55" i="10"/>
  <c r="F1908" i="5"/>
  <c r="D2334" i="11"/>
  <c r="E419" i="10"/>
  <c r="E1877" i="11"/>
  <c r="G248" i="7"/>
  <c r="G637" i="6"/>
  <c r="F2892" i="7"/>
  <c r="E237" i="10"/>
  <c r="F2995" i="7"/>
  <c r="F1416" i="5"/>
  <c r="G1604" i="7"/>
  <c r="E1957" i="14"/>
  <c r="G1868" i="10"/>
  <c r="F376" i="13"/>
  <c r="G1608" i="6"/>
  <c r="D504" i="5"/>
  <c r="G278" i="11"/>
  <c r="D1219" i="11"/>
  <c r="E1738" i="10"/>
  <c r="E1493" i="5"/>
  <c r="F1653" i="14"/>
  <c r="E192" i="10"/>
  <c r="D1464" i="11"/>
  <c r="G1467" i="5"/>
  <c r="D916" i="11"/>
  <c r="D2837" i="7"/>
  <c r="F2795" i="7"/>
  <c r="F1682" i="14"/>
  <c r="D1318" i="14"/>
  <c r="D1156" i="11"/>
  <c r="G1787" i="5"/>
  <c r="D1957" i="14"/>
  <c r="D169" i="13"/>
  <c r="D1993" i="11"/>
  <c r="G244" i="10"/>
  <c r="D2299" i="5"/>
  <c r="E16" i="11"/>
  <c r="G3062" i="7"/>
  <c r="E2226" i="7"/>
  <c r="D1880" i="10"/>
  <c r="D233" i="11"/>
  <c r="D548" i="11"/>
  <c r="F1346" i="11"/>
  <c r="F519" i="14"/>
  <c r="D1201" i="14"/>
  <c r="G1160" i="5"/>
  <c r="F186" i="11"/>
  <c r="G1677" i="5"/>
  <c r="G190" i="11"/>
  <c r="D588" i="11"/>
  <c r="E349" i="5"/>
  <c r="F276" i="5"/>
  <c r="E304" i="10"/>
  <c r="E2128" i="5"/>
  <c r="G674" i="5"/>
  <c r="F652" i="14"/>
  <c r="E1267" i="6"/>
  <c r="G994" i="14"/>
  <c r="F2187" i="10"/>
  <c r="G1546" i="11"/>
  <c r="D438" i="6"/>
  <c r="E591" i="14"/>
  <c r="E89" i="13"/>
  <c r="F392" i="10"/>
  <c r="F172" i="7"/>
  <c r="E506" i="11"/>
  <c r="E442" i="5"/>
  <c r="G511" i="14"/>
  <c r="G1581" i="11"/>
  <c r="D1286" i="7"/>
  <c r="F3417" i="7"/>
  <c r="D1397" i="5"/>
  <c r="E1856" i="5"/>
  <c r="E211" i="14"/>
  <c r="F2181" i="10"/>
  <c r="E129" i="7"/>
  <c r="E1740" i="5"/>
  <c r="G1673" i="14"/>
  <c r="D896" i="14"/>
  <c r="F1119" i="6"/>
  <c r="G36" i="5"/>
  <c r="G125" i="13"/>
  <c r="E692" i="6"/>
  <c r="E2464" i="7"/>
  <c r="G3049" i="7"/>
  <c r="G374" i="14"/>
  <c r="F3195" i="7"/>
  <c r="F1191" i="10"/>
  <c r="D127" i="11"/>
  <c r="G207" i="11"/>
  <c r="G358" i="6"/>
  <c r="F1471" i="11"/>
  <c r="F1102" i="14"/>
  <c r="E2317" i="7"/>
  <c r="G709" i="5"/>
  <c r="D576" i="5"/>
  <c r="G1493" i="14"/>
  <c r="F1619" i="14"/>
  <c r="E1845" i="14"/>
  <c r="F162" i="7"/>
  <c r="F1050" i="6"/>
  <c r="E891" i="5"/>
  <c r="D1603" i="11"/>
  <c r="G1878" i="5"/>
  <c r="G3216" i="7"/>
  <c r="F651" i="5"/>
  <c r="F379" i="5"/>
  <c r="G371" i="14"/>
  <c r="G1110" i="14"/>
  <c r="G1829" i="10"/>
  <c r="D1758" i="6"/>
  <c r="F2293" i="11"/>
  <c r="E240" i="10"/>
  <c r="E925" i="5"/>
  <c r="G1995" i="7"/>
  <c r="F739" i="14"/>
  <c r="G2389" i="10"/>
  <c r="F1093" i="11"/>
  <c r="G1406" i="5"/>
  <c r="D1747" i="7"/>
  <c r="G706" i="11"/>
  <c r="F1613" i="7"/>
  <c r="D174" i="14"/>
  <c r="F887" i="14"/>
  <c r="F992" i="5"/>
  <c r="E2006" i="5"/>
  <c r="F1024" i="6"/>
  <c r="E2195" i="5"/>
  <c r="G1606" i="14"/>
  <c r="G645" i="10"/>
  <c r="D125" i="6"/>
  <c r="E1646" i="10"/>
  <c r="D385" i="6"/>
  <c r="E1649" i="6"/>
  <c r="F492" i="5"/>
  <c r="E584" i="6"/>
  <c r="G940" i="11"/>
  <c r="F1688" i="14"/>
  <c r="D1369" i="5"/>
  <c r="D281" i="6"/>
  <c r="D149" i="10"/>
  <c r="E2385" i="10"/>
  <c r="E1161" i="6"/>
  <c r="G602" i="6"/>
  <c r="F566" i="5"/>
  <c r="D1019" i="6"/>
  <c r="D1486" i="14"/>
  <c r="G1061" i="6"/>
  <c r="D1067" i="5"/>
  <c r="F1069" i="13"/>
  <c r="E256" i="6"/>
  <c r="D1994" i="7"/>
  <c r="G503" i="6"/>
  <c r="F1581" i="5"/>
  <c r="F781" i="6"/>
  <c r="G1330" i="5"/>
  <c r="G624" i="6"/>
  <c r="E969" i="11"/>
  <c r="G952" i="6"/>
  <c r="F120" i="13"/>
  <c r="F1598" i="14"/>
  <c r="E1593" i="5"/>
  <c r="G1198" i="10"/>
  <c r="F637" i="6"/>
  <c r="E923" i="14"/>
  <c r="D749" i="6"/>
  <c r="E666" i="6"/>
  <c r="D1028" i="5"/>
  <c r="D2278" i="7"/>
  <c r="D3206" i="7"/>
  <c r="E1350" i="6"/>
  <c r="E637" i="10"/>
  <c r="F1592" i="6"/>
  <c r="D1502" i="6"/>
  <c r="G837" i="6"/>
  <c r="D1133" i="6"/>
  <c r="G230" i="11"/>
  <c r="F340" i="6"/>
  <c r="F821" i="14"/>
  <c r="G241" i="6"/>
  <c r="D1810" i="11"/>
  <c r="E201" i="11"/>
  <c r="F2424" i="7"/>
  <c r="F2386" i="7"/>
  <c r="D481" i="14"/>
  <c r="F799" i="11"/>
  <c r="G570" i="6"/>
  <c r="F807" i="6"/>
  <c r="D1573" i="5"/>
  <c r="D1391" i="7"/>
  <c r="G1140" i="6"/>
  <c r="F961" i="6"/>
  <c r="G939" i="6"/>
  <c r="E1719" i="6"/>
  <c r="F1240" i="14"/>
  <c r="E768" i="14"/>
  <c r="D918" i="11"/>
  <c r="G734" i="6"/>
  <c r="F454" i="6"/>
  <c r="F2163" i="11"/>
  <c r="G1852" i="5"/>
  <c r="F1349" i="6"/>
  <c r="E2586" i="7"/>
  <c r="D992" i="6"/>
  <c r="D285" i="6"/>
  <c r="D2328" i="11"/>
  <c r="E1279" i="7"/>
  <c r="E3196" i="7"/>
  <c r="F1234" i="5"/>
  <c r="F819" i="14"/>
  <c r="G1321" i="7"/>
  <c r="D931" i="6"/>
  <c r="D1536" i="7"/>
  <c r="D1266" i="5"/>
  <c r="F746" i="6"/>
  <c r="F1480" i="7"/>
  <c r="G655" i="11"/>
  <c r="D2400" i="7"/>
  <c r="D219" i="10"/>
  <c r="E578" i="11"/>
  <c r="E3136" i="7"/>
  <c r="E1702" i="13"/>
  <c r="D2074" i="7"/>
  <c r="D871" i="6"/>
  <c r="F185" i="11"/>
  <c r="E2236" i="7"/>
  <c r="F955" i="6"/>
  <c r="E309" i="5"/>
  <c r="D764" i="6"/>
  <c r="F1573" i="5"/>
  <c r="G1506" i="6"/>
  <c r="D748" i="14"/>
  <c r="F1844" i="14"/>
  <c r="F2143" i="10"/>
  <c r="E643" i="5"/>
  <c r="E1421" i="5"/>
  <c r="F250" i="6"/>
  <c r="D405" i="6"/>
  <c r="F141" i="13"/>
  <c r="D392" i="10"/>
  <c r="F1035" i="6"/>
  <c r="F85" i="6"/>
  <c r="E2059" i="7"/>
  <c r="D450" i="5"/>
  <c r="E1152" i="5"/>
  <c r="G1250" i="10"/>
  <c r="D2175" i="11"/>
  <c r="E1893" i="7"/>
  <c r="G320" i="10"/>
  <c r="D620" i="14"/>
  <c r="D564" i="5"/>
  <c r="G298" i="14"/>
  <c r="E226" i="13"/>
  <c r="E590" i="5"/>
  <c r="E1698" i="6"/>
  <c r="G1489" i="7"/>
  <c r="D622" i="5"/>
  <c r="G333" i="14"/>
  <c r="E1649" i="14"/>
  <c r="F496" i="7"/>
  <c r="F341" i="13"/>
  <c r="F1169" i="11"/>
  <c r="F1878" i="10"/>
  <c r="G1000" i="6"/>
  <c r="E494" i="5"/>
  <c r="G1704" i="14"/>
  <c r="F1401" i="7"/>
  <c r="E360" i="14"/>
  <c r="D419" i="13"/>
  <c r="D397" i="13"/>
  <c r="G1036" i="11"/>
  <c r="F236" i="11"/>
  <c r="E1480" i="11"/>
  <c r="D1714" i="10"/>
  <c r="G1826" i="5"/>
  <c r="E2730" i="7"/>
  <c r="D1211" i="5"/>
  <c r="F9" i="5"/>
  <c r="D1252" i="11"/>
  <c r="E1302" i="13"/>
  <c r="E1607" i="5"/>
  <c r="D1646" i="5"/>
  <c r="D287" i="10"/>
  <c r="G1545" i="14"/>
  <c r="G104" i="7"/>
  <c r="D145" i="13"/>
  <c r="D875" i="6"/>
  <c r="F1897" i="7"/>
  <c r="E1036" i="11"/>
  <c r="G1030" i="5"/>
  <c r="D1242" i="14"/>
  <c r="D1650" i="14"/>
  <c r="D526" i="13"/>
  <c r="D56" i="11"/>
  <c r="F628" i="14"/>
  <c r="G655" i="14"/>
  <c r="D541" i="14"/>
  <c r="G173" i="7"/>
  <c r="D531" i="6"/>
  <c r="F558" i="14"/>
  <c r="D591" i="14"/>
  <c r="F3129" i="7"/>
  <c r="F1784" i="14"/>
  <c r="D781" i="6"/>
  <c r="F1658" i="14"/>
  <c r="E1944" i="7"/>
  <c r="D261" i="11"/>
  <c r="D286" i="5"/>
  <c r="D2925" i="7"/>
  <c r="G1203" i="14"/>
  <c r="F296" i="11"/>
  <c r="G123" i="11"/>
  <c r="D3263" i="7"/>
  <c r="G2149" i="5"/>
  <c r="D1465" i="13"/>
  <c r="E296" i="13"/>
  <c r="D377" i="7"/>
  <c r="G1424" i="7"/>
  <c r="D1965" i="5"/>
  <c r="E3235" i="7"/>
  <c r="G1055" i="6"/>
  <c r="D188" i="5"/>
  <c r="E530" i="14"/>
  <c r="G2133" i="7"/>
  <c r="E181" i="14"/>
  <c r="E646" i="10"/>
  <c r="F59" i="7"/>
  <c r="G1230" i="10"/>
  <c r="E280" i="11"/>
  <c r="G943" i="6"/>
  <c r="E1761" i="10"/>
  <c r="G3214" i="7"/>
  <c r="G670" i="11"/>
  <c r="E1734" i="5"/>
  <c r="G1068" i="5"/>
  <c r="G1797" i="11"/>
  <c r="D1483" i="5"/>
  <c r="G237" i="7"/>
  <c r="E554" i="14"/>
  <c r="E1779" i="5"/>
  <c r="F1673" i="7"/>
  <c r="G3121" i="7"/>
  <c r="F526" i="14"/>
  <c r="D1161" i="11"/>
  <c r="G1562" i="14"/>
  <c r="D64" i="11"/>
  <c r="G1801" i="5"/>
  <c r="D1600" i="5"/>
  <c r="D357" i="13"/>
  <c r="D1409" i="14"/>
  <c r="F1113" i="5"/>
  <c r="D298" i="5"/>
  <c r="E1815" i="14"/>
  <c r="F754" i="14"/>
  <c r="G2687" i="7"/>
  <c r="D638" i="5"/>
  <c r="D1988" i="14"/>
  <c r="D1451" i="5"/>
  <c r="F270" i="5"/>
  <c r="E1618" i="7"/>
  <c r="F1912" i="14"/>
  <c r="E1635" i="6"/>
  <c r="D12" i="7"/>
  <c r="G1133" i="14"/>
  <c r="G1118" i="6"/>
  <c r="G578" i="6"/>
  <c r="G149" i="6"/>
  <c r="E631" i="6"/>
  <c r="D1285" i="6"/>
  <c r="E1649" i="5"/>
  <c r="F2038" i="7"/>
  <c r="F354" i="7"/>
  <c r="G1887" i="14"/>
  <c r="D230" i="7"/>
  <c r="F1979" i="7"/>
  <c r="F20" i="6"/>
  <c r="G1234" i="11"/>
  <c r="G486" i="6"/>
  <c r="F165" i="10"/>
  <c r="E250" i="5"/>
  <c r="E1160" i="6"/>
  <c r="F1160" i="11"/>
  <c r="G854" i="14"/>
  <c r="G295" i="11"/>
  <c r="F607" i="6"/>
  <c r="D594" i="5"/>
  <c r="D707" i="6"/>
  <c r="D510" i="5"/>
  <c r="F257" i="13"/>
  <c r="G2000" i="11"/>
  <c r="E1944" i="11"/>
  <c r="D1625" i="6"/>
  <c r="G883" i="14"/>
  <c r="D120" i="11"/>
  <c r="G1877" i="5"/>
  <c r="E394" i="7"/>
  <c r="D471" i="5"/>
  <c r="G1600" i="14"/>
  <c r="G225" i="14"/>
  <c r="G424" i="5"/>
  <c r="G2540" i="7"/>
  <c r="F1850" i="10"/>
  <c r="G2507" i="7"/>
  <c r="G416" i="11"/>
  <c r="E1568" i="6"/>
  <c r="D1042" i="5"/>
  <c r="G1196" i="10"/>
  <c r="E356" i="5"/>
  <c r="E1143" i="14"/>
  <c r="G1791" i="5"/>
  <c r="G1082" i="5"/>
  <c r="F2229" i="11"/>
  <c r="D173" i="10"/>
  <c r="E1861" i="14"/>
  <c r="D767" i="5"/>
  <c r="F2100" i="10"/>
  <c r="D1037" i="11"/>
  <c r="E308" i="7"/>
  <c r="D818" i="14"/>
  <c r="D1383" i="5"/>
  <c r="F2201" i="5"/>
  <c r="E499" i="14"/>
  <c r="F1738" i="7"/>
  <c r="E422" i="14"/>
  <c r="G531" i="11"/>
  <c r="E2355" i="7"/>
  <c r="G381" i="13"/>
  <c r="D98" i="7"/>
  <c r="D1664" i="7"/>
  <c r="D1205" i="13"/>
  <c r="E784" i="6"/>
  <c r="F2019" i="5"/>
  <c r="E234" i="10"/>
  <c r="G386" i="6"/>
  <c r="D830" i="6"/>
  <c r="E2247" i="5"/>
  <c r="E393" i="6"/>
  <c r="D491" i="6"/>
  <c r="F103" i="11"/>
  <c r="D1703" i="6"/>
  <c r="G188" i="7"/>
  <c r="D1722" i="5"/>
  <c r="G1278" i="6"/>
  <c r="D1629" i="6"/>
  <c r="E71" i="6"/>
  <c r="E1651" i="6"/>
  <c r="D959" i="6"/>
  <c r="E1682" i="6"/>
  <c r="E1672" i="11"/>
  <c r="D63" i="5"/>
  <c r="E3349" i="7"/>
  <c r="F325" i="5"/>
  <c r="F1020" i="6"/>
  <c r="D1205" i="6"/>
  <c r="D715" i="11"/>
  <c r="E2144" i="11"/>
  <c r="F2254" i="11"/>
  <c r="E1503" i="6"/>
  <c r="D1482" i="6"/>
  <c r="D2989" i="7"/>
  <c r="F752" i="6"/>
  <c r="F1107" i="6"/>
  <c r="D836" i="6"/>
  <c r="E920" i="6"/>
  <c r="G1556" i="7"/>
  <c r="E738" i="6"/>
  <c r="D1485" i="11"/>
  <c r="E1913" i="11"/>
  <c r="D1759" i="14"/>
  <c r="F3450" i="7"/>
  <c r="E1175" i="6"/>
  <c r="E380" i="7"/>
  <c r="G1674" i="6"/>
  <c r="G233" i="14"/>
  <c r="G1197" i="14"/>
  <c r="G223" i="6"/>
  <c r="E1537" i="6"/>
  <c r="G1943" i="14"/>
  <c r="D862" i="6"/>
  <c r="D1765" i="7"/>
  <c r="G1806" i="5"/>
  <c r="G851" i="5"/>
  <c r="G661" i="5"/>
  <c r="E195" i="6"/>
  <c r="D1063" i="6"/>
  <c r="E102" i="11"/>
  <c r="D1697" i="6"/>
  <c r="F623" i="6"/>
  <c r="G1137" i="6"/>
  <c r="E1373" i="6"/>
  <c r="F872" i="6"/>
  <c r="G1684" i="6"/>
  <c r="E136" i="10"/>
  <c r="E875" i="6"/>
  <c r="F1705" i="11"/>
  <c r="G301" i="13"/>
  <c r="E665" i="6"/>
  <c r="E1421" i="6"/>
  <c r="F526" i="5"/>
  <c r="E647" i="6"/>
  <c r="D968" i="11"/>
  <c r="D1412" i="5"/>
  <c r="E1516" i="5"/>
  <c r="F2274" i="11"/>
  <c r="F570" i="6"/>
  <c r="F1630" i="6"/>
  <c r="D424" i="6"/>
  <c r="F1331" i="5"/>
  <c r="D1252" i="6"/>
  <c r="F200" i="14"/>
  <c r="G1188" i="6"/>
  <c r="G534" i="11"/>
  <c r="D398" i="10"/>
  <c r="E851" i="10"/>
  <c r="E113" i="13"/>
  <c r="D384" i="7"/>
  <c r="E1333" i="7"/>
  <c r="D132" i="6"/>
  <c r="E1373" i="14"/>
  <c r="G1069" i="6"/>
  <c r="D1101" i="6"/>
  <c r="G607" i="6"/>
  <c r="G457" i="6"/>
  <c r="G1102" i="6"/>
  <c r="G1204" i="6"/>
  <c r="D22" i="6"/>
  <c r="G404" i="5"/>
  <c r="G1555" i="6"/>
  <c r="F1747" i="11"/>
  <c r="G925" i="6"/>
  <c r="F917" i="11"/>
  <c r="F672" i="5"/>
  <c r="E685" i="5"/>
  <c r="E540" i="6"/>
  <c r="E408" i="11"/>
  <c r="G1771" i="14"/>
  <c r="F1549" i="6"/>
  <c r="G382" i="6"/>
  <c r="G431" i="6"/>
  <c r="F2475" i="7"/>
  <c r="E212" i="10"/>
  <c r="G140" i="11"/>
  <c r="G1768" i="11"/>
  <c r="E1255" i="14"/>
  <c r="G819" i="6"/>
  <c r="F1285" i="11"/>
  <c r="D1103" i="5"/>
  <c r="G256" i="6"/>
  <c r="E1556" i="6"/>
  <c r="G1519" i="7"/>
  <c r="F2828" i="7"/>
  <c r="F702" i="6"/>
  <c r="E1831" i="5"/>
  <c r="E849" i="5"/>
  <c r="D1422" i="6"/>
  <c r="E2520" i="7"/>
  <c r="F3378" i="7"/>
  <c r="F1388" i="6"/>
  <c r="D1218" i="11"/>
  <c r="D150" i="6"/>
  <c r="G1590" i="6"/>
  <c r="E530" i="6"/>
  <c r="G808" i="14"/>
  <c r="F1680" i="11"/>
  <c r="D637" i="14"/>
  <c r="F3241" i="7"/>
  <c r="G1221" i="14"/>
  <c r="D1373" i="6"/>
  <c r="D775" i="11"/>
  <c r="G1673" i="6"/>
  <c r="E1887" i="7"/>
  <c r="D1485" i="6"/>
  <c r="D963" i="6"/>
  <c r="F871" i="6"/>
  <c r="F104" i="6"/>
  <c r="E1049" i="5"/>
  <c r="E1691" i="7"/>
  <c r="D2187" i="7"/>
  <c r="F2138" i="11"/>
  <c r="G46" i="11"/>
  <c r="F1226" i="6"/>
  <c r="D532" i="5"/>
  <c r="G1728" i="6"/>
  <c r="F415" i="6"/>
  <c r="F512" i="6"/>
  <c r="D259" i="10"/>
  <c r="F953" i="6"/>
  <c r="F1189" i="5"/>
  <c r="E664" i="10"/>
  <c r="D1469" i="7"/>
  <c r="D2420" i="7"/>
  <c r="E331" i="6"/>
  <c r="G426" i="6"/>
  <c r="F840" i="6"/>
  <c r="F1002" i="11"/>
  <c r="G268" i="5"/>
  <c r="G390" i="11"/>
  <c r="F1299" i="6"/>
  <c r="D1146" i="6"/>
  <c r="G354" i="6"/>
  <c r="D1678" i="6"/>
  <c r="D364" i="6"/>
  <c r="G1639" i="6"/>
  <c r="E1446" i="6"/>
  <c r="E302" i="5"/>
  <c r="G1557" i="6"/>
  <c r="F435" i="6"/>
  <c r="G969" i="14"/>
  <c r="D653" i="5"/>
  <c r="F304" i="11"/>
  <c r="F1579" i="6"/>
  <c r="D360" i="10"/>
  <c r="G839" i="6"/>
  <c r="F1698" i="5"/>
  <c r="E93" i="6"/>
  <c r="G706" i="6"/>
  <c r="G33" i="7"/>
  <c r="F44" i="6"/>
  <c r="D373" i="14"/>
  <c r="G1719" i="11"/>
  <c r="E1159" i="6"/>
  <c r="E1000" i="10"/>
  <c r="G576" i="6"/>
  <c r="G1782" i="13"/>
  <c r="E84" i="14"/>
  <c r="E410" i="7"/>
  <c r="G1553" i="5"/>
  <c r="D2263" i="5"/>
  <c r="F67" i="6"/>
  <c r="F522" i="6"/>
  <c r="E647" i="5"/>
  <c r="F3468" i="7"/>
  <c r="F1444" i="11"/>
  <c r="F819" i="10"/>
  <c r="F1811" i="7"/>
  <c r="D195" i="11"/>
  <c r="F710" i="5"/>
  <c r="F1328" i="6"/>
  <c r="F782" i="14"/>
  <c r="F126" i="13"/>
  <c r="E1579" i="11"/>
  <c r="E3345" i="7"/>
  <c r="G755" i="14"/>
  <c r="F3304" i="7"/>
  <c r="G414" i="10"/>
  <c r="D922" i="5"/>
  <c r="G1132" i="10"/>
  <c r="G1585" i="7"/>
  <c r="G2273" i="5"/>
  <c r="F1147" i="14"/>
  <c r="D1640" i="14"/>
  <c r="E2945" i="7"/>
  <c r="D466" i="14"/>
  <c r="F684" i="14"/>
  <c r="E155" i="7"/>
  <c r="F486" i="14"/>
  <c r="F2337" i="11"/>
  <c r="G1447" i="10"/>
  <c r="E2422" i="11"/>
  <c r="E1750" i="7"/>
  <c r="E9" i="13"/>
  <c r="D1118" i="5"/>
  <c r="E23" i="11"/>
  <c r="G209" i="14"/>
  <c r="G341" i="14"/>
  <c r="D1961" i="10"/>
  <c r="D1485" i="5"/>
  <c r="G1508" i="7"/>
  <c r="E1143" i="5"/>
  <c r="E464" i="5"/>
  <c r="F2182" i="5"/>
  <c r="D631" i="11"/>
  <c r="D9" i="7"/>
  <c r="E247" i="14"/>
  <c r="G181" i="5"/>
  <c r="G911" i="13"/>
  <c r="F3325" i="7"/>
  <c r="F730" i="6"/>
  <c r="E1872" i="14"/>
  <c r="E47" i="11"/>
  <c r="D3049" i="7"/>
  <c r="F250" i="11"/>
  <c r="E1265" i="6"/>
  <c r="G244" i="6"/>
  <c r="G112" i="6"/>
  <c r="D2338" i="7"/>
  <c r="F1143" i="11"/>
  <c r="G2422" i="7"/>
  <c r="E1040" i="6"/>
  <c r="G2796" i="7"/>
  <c r="E553" i="6"/>
  <c r="G559" i="6"/>
  <c r="G1740" i="6"/>
  <c r="G609" i="6"/>
  <c r="D974" i="14"/>
  <c r="F1200" i="5"/>
  <c r="D44" i="13"/>
  <c r="F742" i="14"/>
  <c r="G2956" i="7"/>
  <c r="E1130" i="5"/>
  <c r="E898" i="6"/>
  <c r="G1906" i="5"/>
  <c r="G1391" i="14"/>
  <c r="G1277" i="10"/>
  <c r="E1394" i="14"/>
  <c r="G1277" i="14"/>
  <c r="G1235" i="5"/>
  <c r="D2050" i="5"/>
  <c r="F461" i="14"/>
  <c r="D1304" i="11"/>
  <c r="F1600" i="5"/>
  <c r="F876" i="5"/>
  <c r="D1741" i="7"/>
  <c r="G192" i="11"/>
  <c r="F132" i="13"/>
  <c r="D1597" i="14"/>
  <c r="F743" i="14"/>
  <c r="F36" i="6"/>
  <c r="E545" i="6"/>
  <c r="F137" i="6"/>
  <c r="G930" i="14"/>
  <c r="G2367" i="7"/>
  <c r="F867" i="6"/>
  <c r="F1726" i="6"/>
  <c r="G1486" i="13"/>
  <c r="E1788" i="11"/>
  <c r="E1075" i="14"/>
  <c r="G2001" i="7"/>
  <c r="F1618" i="5"/>
  <c r="F70" i="14"/>
  <c r="E3411" i="7"/>
  <c r="D709" i="5"/>
  <c r="F1768" i="14"/>
  <c r="G1313" i="7"/>
  <c r="F1371" i="14"/>
  <c r="F1889" i="7"/>
  <c r="G1946" i="11"/>
  <c r="G2906" i="7"/>
  <c r="G122" i="6"/>
  <c r="F1933" i="7"/>
  <c r="G1310" i="14"/>
  <c r="D1486" i="10"/>
  <c r="F160" i="14"/>
  <c r="G53" i="11"/>
  <c r="F1520" i="5"/>
  <c r="D2106" i="7"/>
  <c r="E145" i="10"/>
  <c r="F1387" i="6"/>
  <c r="F767" i="6"/>
  <c r="E1249" i="14"/>
  <c r="F133" i="6"/>
  <c r="F1163" i="6"/>
  <c r="D2350" i="7"/>
  <c r="D55" i="13"/>
  <c r="D167" i="7"/>
  <c r="E1768" i="5"/>
  <c r="F1387" i="7"/>
  <c r="F36" i="13"/>
  <c r="F421" i="10"/>
  <c r="F1363" i="14"/>
  <c r="F826" i="10"/>
  <c r="D416" i="11"/>
  <c r="G1159" i="5"/>
  <c r="E669" i="11"/>
  <c r="F2746" i="7"/>
  <c r="F1220" i="11"/>
  <c r="F2329" i="11"/>
  <c r="D891" i="14"/>
  <c r="G1956" i="14"/>
  <c r="F3107" i="7"/>
  <c r="D107" i="10"/>
  <c r="D1429" i="5"/>
  <c r="F2167" i="7"/>
  <c r="G296" i="5"/>
  <c r="E1303" i="7"/>
  <c r="E755" i="5"/>
  <c r="D2432" i="7"/>
  <c r="F437" i="7"/>
  <c r="F558" i="10"/>
  <c r="F2870" i="7"/>
  <c r="G1290" i="5"/>
  <c r="G374" i="7"/>
  <c r="G1834" i="14"/>
  <c r="E1031" i="6"/>
  <c r="F1565" i="11"/>
  <c r="G416" i="10"/>
  <c r="G615" i="5"/>
  <c r="G3355" i="7"/>
  <c r="E1866" i="7"/>
  <c r="G1385" i="5"/>
  <c r="E1081" i="11"/>
  <c r="F1211" i="6"/>
  <c r="F586" i="5"/>
  <c r="E491" i="5"/>
  <c r="D2259" i="7"/>
  <c r="D2143" i="5"/>
  <c r="E2212" i="7"/>
  <c r="D1046" i="11"/>
  <c r="D1432" i="5"/>
  <c r="E1602" i="5"/>
  <c r="F589" i="14"/>
  <c r="D1236" i="14"/>
  <c r="G1924" i="7"/>
  <c r="G2085" i="11"/>
  <c r="F2332" i="10"/>
  <c r="G534" i="5"/>
  <c r="E613" i="14"/>
  <c r="D855" i="14"/>
  <c r="F1687" i="11"/>
  <c r="D3087" i="7"/>
  <c r="F1189" i="6"/>
  <c r="G1922" i="14"/>
  <c r="E2042" i="10"/>
  <c r="G96" i="13"/>
  <c r="G547" i="6"/>
  <c r="D83" i="5"/>
  <c r="D889" i="5"/>
  <c r="G2111" i="11"/>
  <c r="E1943" i="5"/>
  <c r="D1839" i="10"/>
  <c r="F2860" i="7"/>
  <c r="F1262" i="14"/>
  <c r="E899" i="11"/>
  <c r="G3177" i="7"/>
  <c r="G914" i="5"/>
  <c r="F624" i="6"/>
  <c r="D1753" i="7"/>
  <c r="G559" i="14"/>
  <c r="D761" i="10"/>
  <c r="D965" i="11"/>
  <c r="G794" i="5"/>
  <c r="G1554" i="6"/>
  <c r="D1779" i="7"/>
  <c r="F47" i="13"/>
  <c r="D1052" i="14"/>
  <c r="E1275" i="7"/>
  <c r="D131" i="13"/>
  <c r="D1653" i="14"/>
  <c r="F3231" i="7"/>
  <c r="E246" i="6"/>
  <c r="F210" i="11"/>
  <c r="D1432" i="13"/>
  <c r="E1766" i="10"/>
  <c r="D176" i="14"/>
  <c r="E2165" i="5"/>
  <c r="E1979" i="7"/>
  <c r="F1438" i="10"/>
  <c r="G916" i="11"/>
  <c r="E930" i="6"/>
  <c r="G1664" i="5"/>
  <c r="G524" i="11"/>
  <c r="F1893" i="7"/>
  <c r="G1731" i="5"/>
  <c r="D142" i="13"/>
  <c r="D664" i="6"/>
  <c r="D1041" i="11"/>
  <c r="E1740" i="14"/>
  <c r="F470" i="11"/>
  <c r="F1201" i="6"/>
  <c r="E2165" i="11"/>
  <c r="D397" i="5"/>
  <c r="F255" i="14"/>
  <c r="G1862" i="7"/>
  <c r="D1636" i="11"/>
  <c r="F915" i="10"/>
  <c r="E2117" i="7"/>
  <c r="D1520" i="14"/>
  <c r="D475" i="14"/>
  <c r="D335" i="7"/>
  <c r="F1348" i="11"/>
  <c r="E1182" i="11"/>
  <c r="G340" i="11"/>
  <c r="F186" i="10"/>
  <c r="E2630" i="7"/>
  <c r="D1735" i="11"/>
  <c r="E3019" i="7"/>
  <c r="F533" i="14"/>
  <c r="D237" i="10"/>
  <c r="D373" i="13"/>
  <c r="E2046" i="5"/>
  <c r="D703" i="6"/>
  <c r="D1658" i="7"/>
  <c r="F1263" i="10"/>
  <c r="E2771" i="7"/>
  <c r="G212" i="14"/>
  <c r="E1017" i="10"/>
  <c r="E2163" i="11"/>
  <c r="G1627" i="14"/>
  <c r="G1374" i="7"/>
  <c r="E242" i="14"/>
  <c r="G187" i="5"/>
  <c r="G35" i="13"/>
  <c r="G1105" i="6"/>
  <c r="G2091" i="11"/>
  <c r="E2192" i="5"/>
  <c r="G2770" i="7"/>
  <c r="E1903" i="5"/>
  <c r="E68" i="13"/>
  <c r="G349" i="11"/>
  <c r="F361" i="14"/>
  <c r="F1473" i="5"/>
  <c r="G1420" i="5"/>
  <c r="D1515" i="5"/>
  <c r="F675" i="11"/>
  <c r="G409" i="5"/>
  <c r="D1985" i="7"/>
  <c r="G809" i="6"/>
  <c r="F2951" i="7"/>
  <c r="G991" i="14"/>
  <c r="F1949" i="14"/>
  <c r="E1211" i="14"/>
  <c r="D19" i="10"/>
  <c r="F1012" i="5"/>
  <c r="E1060" i="6"/>
  <c r="G2274" i="5"/>
  <c r="D374" i="11"/>
  <c r="E394" i="5"/>
  <c r="E1718" i="11"/>
  <c r="G1369" i="11"/>
  <c r="G247" i="11"/>
  <c r="F638" i="5"/>
  <c r="E2232" i="11"/>
  <c r="F4" i="14"/>
  <c r="G2124" i="5"/>
  <c r="G1796" i="14"/>
  <c r="E628" i="11"/>
  <c r="D440" i="7"/>
  <c r="F341" i="14"/>
  <c r="G73" i="13"/>
  <c r="F1884" i="14"/>
  <c r="E1544" i="11"/>
  <c r="E1996" i="5"/>
  <c r="D1692" i="5"/>
  <c r="D1547" i="5"/>
  <c r="G1669" i="5"/>
  <c r="D2644" i="7"/>
  <c r="E1026" i="10"/>
  <c r="E51" i="5"/>
  <c r="F531" i="14"/>
  <c r="E237" i="7"/>
  <c r="F1786" i="7"/>
  <c r="E1358" i="7"/>
  <c r="G197" i="10"/>
  <c r="E1801" i="5"/>
  <c r="D352" i="6"/>
  <c r="F37" i="14"/>
  <c r="E2259" i="11"/>
  <c r="D617" i="6"/>
  <c r="E1077" i="6"/>
  <c r="E63" i="6"/>
  <c r="E1510" i="6"/>
  <c r="G162" i="10"/>
  <c r="E174" i="10"/>
  <c r="E759" i="14"/>
  <c r="E20" i="6"/>
  <c r="E477" i="6"/>
  <c r="E2116" i="10"/>
  <c r="F156" i="6"/>
  <c r="F389" i="10"/>
  <c r="E1986" i="14"/>
  <c r="G238" i="10"/>
  <c r="E257" i="6"/>
  <c r="D1425" i="14"/>
  <c r="E167" i="10"/>
  <c r="G1602" i="6"/>
  <c r="E1536" i="5"/>
  <c r="E1724" i="7"/>
  <c r="E379" i="14"/>
  <c r="D241" i="10"/>
  <c r="D1621" i="5"/>
  <c r="F261" i="11"/>
  <c r="G1400" i="5"/>
  <c r="E33" i="7"/>
  <c r="D95" i="5"/>
  <c r="D1443" i="6"/>
  <c r="E497" i="6"/>
  <c r="G396" i="6"/>
  <c r="F540" i="11"/>
  <c r="F1634" i="6"/>
  <c r="F1777" i="14"/>
  <c r="G1342" i="11"/>
  <c r="E637" i="6"/>
  <c r="D276" i="5"/>
  <c r="E2146" i="5"/>
  <c r="G1263" i="7"/>
  <c r="F944" i="14"/>
  <c r="D694" i="6"/>
  <c r="D571" i="14"/>
  <c r="G232" i="7"/>
  <c r="E1280" i="5"/>
  <c r="E873" i="6"/>
  <c r="G818" i="6"/>
  <c r="D2226" i="7"/>
  <c r="E2020" i="5"/>
  <c r="E471" i="6"/>
  <c r="E2642" i="7"/>
  <c r="F697" i="6"/>
  <c r="D705" i="14"/>
  <c r="G1719" i="7"/>
  <c r="G160" i="6"/>
  <c r="D36" i="7"/>
  <c r="G2120" i="5"/>
  <c r="D563" i="11"/>
  <c r="G406" i="6"/>
  <c r="G1744" i="6"/>
  <c r="D30" i="6"/>
  <c r="G866" i="6"/>
  <c r="G689" i="14"/>
  <c r="G847" i="6"/>
  <c r="E31" i="13"/>
  <c r="F2097" i="5"/>
  <c r="E1771" i="14"/>
  <c r="F110" i="5"/>
  <c r="F1589" i="6"/>
  <c r="F59" i="10"/>
  <c r="F1079" i="10"/>
  <c r="G1193" i="14"/>
  <c r="D3000" i="7"/>
  <c r="D1200" i="11"/>
  <c r="E2620" i="7"/>
  <c r="G1869" i="5"/>
  <c r="D123" i="11"/>
  <c r="F1650" i="14"/>
  <c r="E1904" i="5"/>
  <c r="D1255" i="14"/>
  <c r="E1749" i="6"/>
  <c r="E223" i="6"/>
  <c r="F1708" i="6"/>
  <c r="D331" i="5"/>
  <c r="G1778" i="5"/>
  <c r="G720" i="6"/>
  <c r="G597" i="6"/>
  <c r="F1748" i="6"/>
  <c r="D1171" i="6"/>
  <c r="E489" i="6"/>
  <c r="E184" i="7"/>
  <c r="G1180" i="6"/>
  <c r="D766" i="5"/>
  <c r="F691" i="14"/>
  <c r="D3297" i="7"/>
  <c r="E1378" i="6"/>
  <c r="D1584" i="6"/>
  <c r="F120" i="6"/>
  <c r="E490" i="6"/>
  <c r="D2091" i="5"/>
  <c r="D1000" i="14"/>
  <c r="G245" i="6"/>
  <c r="G488" i="6"/>
  <c r="E1673" i="11"/>
  <c r="D2689" i="7"/>
  <c r="D1752" i="6"/>
  <c r="E1632" i="6"/>
  <c r="F1057" i="6"/>
  <c r="E384" i="11"/>
  <c r="F880" i="14"/>
  <c r="E334" i="6"/>
  <c r="F1213" i="5"/>
  <c r="G2722" i="7"/>
  <c r="D48" i="6"/>
  <c r="G824" i="6"/>
  <c r="E268" i="14"/>
  <c r="D1012" i="6"/>
  <c r="F931" i="6"/>
  <c r="G1073" i="6"/>
  <c r="F541" i="6"/>
  <c r="F369" i="6"/>
  <c r="D308" i="6"/>
  <c r="D488" i="6"/>
  <c r="E723" i="6"/>
  <c r="E468" i="6"/>
  <c r="D1453" i="7"/>
  <c r="F140" i="13"/>
  <c r="D729" i="5"/>
  <c r="D1223" i="6"/>
  <c r="F81" i="7"/>
  <c r="E108" i="6"/>
  <c r="G169" i="10"/>
  <c r="D724" i="6"/>
  <c r="F2230" i="11"/>
  <c r="E1408" i="11"/>
  <c r="E5" i="6"/>
  <c r="D202" i="10"/>
  <c r="F729" i="6"/>
  <c r="G1538" i="6"/>
  <c r="E1187" i="5"/>
  <c r="D2333" i="11"/>
  <c r="G328" i="6"/>
  <c r="G1327" i="6"/>
  <c r="G511" i="6"/>
  <c r="F1564" i="7"/>
  <c r="E3116" i="7"/>
  <c r="G906" i="5"/>
  <c r="E811" i="6"/>
  <c r="E872" i="6"/>
  <c r="G737" i="14"/>
  <c r="E1092" i="5"/>
  <c r="F364" i="6"/>
  <c r="E2478" i="7"/>
  <c r="G311" i="14"/>
  <c r="E600" i="6"/>
  <c r="D805" i="10"/>
  <c r="F567" i="6"/>
  <c r="G826" i="6"/>
  <c r="F1249" i="6"/>
  <c r="F1725" i="6"/>
  <c r="G1169" i="6"/>
  <c r="D1273" i="6"/>
  <c r="D894" i="6"/>
  <c r="G910" i="5"/>
  <c r="E1720" i="6"/>
  <c r="F1557" i="6"/>
  <c r="D559" i="6"/>
  <c r="G1344" i="6"/>
  <c r="F381" i="10"/>
  <c r="G1717" i="6"/>
  <c r="F1127" i="6"/>
  <c r="D1545" i="14"/>
  <c r="E201" i="14"/>
  <c r="G1300" i="6"/>
  <c r="G102" i="6"/>
  <c r="D174" i="6"/>
  <c r="F602" i="6"/>
  <c r="F380" i="6"/>
  <c r="E608" i="6"/>
  <c r="E2110" i="7"/>
  <c r="E976" i="6"/>
  <c r="E495" i="5"/>
  <c r="D95" i="6"/>
  <c r="G355" i="6"/>
  <c r="E1323" i="6"/>
  <c r="D880" i="6"/>
  <c r="D249" i="7"/>
  <c r="E1531" i="5"/>
  <c r="G649" i="11"/>
  <c r="D728" i="6"/>
  <c r="G772" i="6"/>
  <c r="D2155" i="11"/>
  <c r="G47" i="6"/>
  <c r="D469" i="6"/>
  <c r="D278" i="7"/>
  <c r="F1062" i="6"/>
  <c r="G1666" i="7"/>
  <c r="G66" i="5"/>
  <c r="F2297" i="10"/>
  <c r="D485" i="14"/>
  <c r="G967" i="11"/>
  <c r="G150" i="7"/>
  <c r="E1506" i="14"/>
  <c r="F1148" i="5"/>
  <c r="E734" i="14"/>
  <c r="D1006" i="5"/>
  <c r="D1877" i="5"/>
  <c r="F1383" i="11"/>
  <c r="F1784" i="11"/>
  <c r="G1089" i="11"/>
  <c r="G3067" i="7"/>
  <c r="E2354" i="7"/>
  <c r="F205" i="14"/>
  <c r="F234" i="5"/>
  <c r="D285" i="13"/>
  <c r="E863" i="14"/>
  <c r="D759" i="5"/>
  <c r="E276" i="11"/>
  <c r="E448" i="5"/>
  <c r="G622" i="14"/>
  <c r="E2136" i="5"/>
  <c r="D2069" i="10"/>
  <c r="F374" i="14"/>
  <c r="F1417" i="14"/>
  <c r="E674" i="5"/>
  <c r="D383" i="7"/>
  <c r="D1787" i="5"/>
  <c r="D1054" i="14"/>
  <c r="E1254" i="11"/>
  <c r="D48" i="11"/>
  <c r="D2280" i="5"/>
  <c r="D31" i="7"/>
  <c r="G2913" i="7"/>
  <c r="D1354" i="6"/>
  <c r="F1402" i="7"/>
  <c r="F1030" i="5"/>
  <c r="D3359" i="7"/>
  <c r="F1291" i="5"/>
  <c r="E2256" i="5"/>
  <c r="E141" i="10"/>
  <c r="F1677" i="11"/>
  <c r="D358" i="14"/>
  <c r="G105" i="13"/>
  <c r="E1270" i="7"/>
  <c r="G1393" i="14"/>
  <c r="E1504" i="5"/>
  <c r="F1279" i="14"/>
  <c r="D2589" i="7"/>
  <c r="D486" i="6"/>
  <c r="G480" i="11"/>
  <c r="D1523" i="11"/>
  <c r="D1411" i="6"/>
  <c r="G2263" i="7"/>
  <c r="D515" i="6"/>
  <c r="F1709" i="6"/>
  <c r="E89" i="6"/>
  <c r="D1232" i="10"/>
  <c r="G2375" i="11"/>
  <c r="G2373" i="7"/>
  <c r="G408" i="11"/>
  <c r="F1406" i="11"/>
  <c r="F634" i="6"/>
  <c r="F1965" i="5"/>
  <c r="D2024" i="10"/>
  <c r="D700" i="5"/>
  <c r="D613" i="14"/>
  <c r="E1353" i="7"/>
  <c r="E317" i="5"/>
  <c r="E218" i="11"/>
  <c r="F727" i="10"/>
  <c r="F1270" i="5"/>
  <c r="D487" i="5"/>
  <c r="G509" i="5"/>
  <c r="G234" i="14"/>
  <c r="D1555" i="14"/>
  <c r="F1411" i="14"/>
  <c r="D1352" i="6"/>
  <c r="G172" i="7"/>
  <c r="G301" i="6"/>
  <c r="D108" i="11"/>
  <c r="E228" i="11"/>
  <c r="F1195" i="5"/>
  <c r="D925" i="5"/>
  <c r="G875" i="5"/>
  <c r="G2281" i="5"/>
  <c r="E3070" i="7"/>
  <c r="E2135" i="10"/>
  <c r="F2157" i="5"/>
  <c r="F230" i="13"/>
  <c r="F989" i="6"/>
  <c r="E1614" i="6"/>
  <c r="E735" i="6"/>
  <c r="D1467" i="6"/>
  <c r="G2228" i="10"/>
  <c r="G1680" i="7"/>
  <c r="E1024" i="6"/>
  <c r="G1395" i="6"/>
  <c r="G1501" i="6"/>
  <c r="E1491" i="5"/>
  <c r="F920" i="6"/>
  <c r="E1435" i="10"/>
  <c r="F116" i="7"/>
  <c r="E695" i="6"/>
  <c r="D1676" i="7"/>
  <c r="D1574" i="6"/>
  <c r="F101" i="6"/>
  <c r="E761" i="6"/>
  <c r="D113" i="14"/>
  <c r="F126" i="6"/>
  <c r="E707" i="6"/>
  <c r="G114" i="6"/>
  <c r="G20" i="6"/>
  <c r="G564" i="6"/>
  <c r="F1225" i="6"/>
  <c r="E2450" i="7"/>
  <c r="E1316" i="6"/>
  <c r="G2193" i="10"/>
  <c r="F1530" i="6"/>
  <c r="D801" i="6"/>
  <c r="G1203" i="6"/>
  <c r="G2553" i="7"/>
  <c r="F2259" i="7"/>
  <c r="G785" i="6"/>
  <c r="D897" i="6"/>
  <c r="E1564" i="13"/>
  <c r="D2215" i="10"/>
  <c r="D666" i="14"/>
  <c r="E278" i="11"/>
  <c r="D2551" i="7"/>
  <c r="G1848" i="11"/>
  <c r="F1220" i="5"/>
  <c r="E1987" i="14"/>
  <c r="E1912" i="14"/>
  <c r="G2243" i="7"/>
  <c r="D2549" i="7"/>
  <c r="F2975" i="7"/>
  <c r="G1568" i="11"/>
  <c r="G1935" i="14"/>
  <c r="D136" i="11"/>
  <c r="G404" i="7"/>
  <c r="D1786" i="5"/>
  <c r="E1090" i="5"/>
  <c r="E763" i="14"/>
  <c r="E332" i="6"/>
  <c r="F14" i="14"/>
  <c r="F1631" i="6"/>
  <c r="F1660" i="5"/>
  <c r="G1194" i="14"/>
  <c r="F369" i="11"/>
  <c r="E1712" i="7"/>
  <c r="D550" i="5"/>
  <c r="E917" i="5"/>
  <c r="D1709" i="11"/>
  <c r="E362" i="10"/>
  <c r="F272" i="5"/>
  <c r="G708" i="11"/>
  <c r="G304" i="11"/>
  <c r="D234" i="11"/>
  <c r="E599" i="5"/>
  <c r="G1708" i="7"/>
  <c r="E1406" i="7"/>
  <c r="E875" i="14"/>
  <c r="G2172" i="10"/>
  <c r="F829" i="6"/>
  <c r="E874" i="14"/>
  <c r="D2805" i="7"/>
  <c r="E789" i="5"/>
  <c r="D323" i="7"/>
  <c r="D2532" i="7"/>
  <c r="F1187" i="10"/>
  <c r="D1198" i="5"/>
  <c r="G593" i="14"/>
  <c r="D1460" i="5"/>
  <c r="F1296" i="11"/>
  <c r="E2298" i="11"/>
  <c r="G1233" i="14"/>
  <c r="D1298" i="6"/>
  <c r="D585" i="11"/>
  <c r="E718" i="10"/>
  <c r="E114" i="5"/>
  <c r="F1287" i="11"/>
  <c r="G1053" i="14"/>
  <c r="E1350" i="5"/>
  <c r="D1884" i="14"/>
  <c r="E2149" i="7"/>
  <c r="F1446" i="6"/>
  <c r="F835" i="5"/>
  <c r="E2972" i="7"/>
  <c r="D97" i="10"/>
  <c r="F33" i="7"/>
  <c r="E374" i="7"/>
  <c r="G2442" i="7"/>
  <c r="E474" i="5"/>
  <c r="D2764" i="7"/>
  <c r="D2939" i="7"/>
  <c r="D71" i="7"/>
  <c r="E381" i="13"/>
  <c r="F2679" i="7"/>
  <c r="E373" i="10"/>
  <c r="E1255" i="11"/>
  <c r="E934" i="5"/>
  <c r="D1577" i="7"/>
  <c r="G1492" i="6"/>
  <c r="F2083" i="5"/>
  <c r="D1991" i="5"/>
  <c r="G78" i="6"/>
  <c r="F701" i="14"/>
  <c r="G1414" i="14"/>
  <c r="F35" i="7"/>
  <c r="D1732" i="11"/>
  <c r="E337" i="5"/>
  <c r="F1752" i="5"/>
  <c r="F745" i="6"/>
  <c r="E232" i="13"/>
  <c r="E272" i="10"/>
  <c r="F1166" i="5"/>
  <c r="G2418" i="11"/>
  <c r="F419" i="5"/>
  <c r="E692" i="5"/>
  <c r="F278" i="11"/>
  <c r="F1168" i="5"/>
  <c r="F2161" i="10"/>
  <c r="E1984" i="5"/>
  <c r="D223" i="7"/>
  <c r="G1041" i="5"/>
  <c r="F1541" i="13"/>
  <c r="E2002" i="5"/>
  <c r="G1478" i="11"/>
  <c r="G1033" i="14"/>
  <c r="E1835" i="5"/>
  <c r="E1374" i="5"/>
  <c r="G1252" i="14"/>
  <c r="D635" i="11"/>
  <c r="G1726" i="14"/>
  <c r="D416" i="10"/>
  <c r="F371" i="7"/>
  <c r="D731" i="5"/>
  <c r="D1329" i="7"/>
  <c r="E1363" i="7"/>
  <c r="G1521" i="5"/>
  <c r="G847" i="5"/>
  <c r="D916" i="6"/>
  <c r="E2412" i="7"/>
  <c r="F1031" i="5"/>
  <c r="D96" i="13"/>
  <c r="F1196" i="5"/>
  <c r="F214" i="11"/>
  <c r="G212" i="11"/>
  <c r="F1095" i="14"/>
  <c r="D1666" i="7"/>
  <c r="G305" i="6"/>
  <c r="F198" i="10"/>
  <c r="D241" i="11"/>
  <c r="F783" i="6"/>
  <c r="F2138" i="5"/>
  <c r="G1485" i="5"/>
  <c r="D479" i="6"/>
  <c r="D148" i="14"/>
  <c r="D1863" i="11"/>
  <c r="D992" i="5"/>
  <c r="D841" i="6"/>
  <c r="F1133" i="10"/>
  <c r="G748" i="5"/>
  <c r="D290" i="7"/>
  <c r="G1267" i="14"/>
  <c r="E1615" i="14"/>
  <c r="D603" i="11"/>
  <c r="F381" i="14"/>
  <c r="F1098" i="6"/>
  <c r="D159" i="6"/>
  <c r="E1069" i="11"/>
  <c r="D958" i="11"/>
  <c r="F2201" i="7"/>
  <c r="G999" i="11"/>
  <c r="F2904" i="7"/>
  <c r="F863" i="14"/>
  <c r="D170" i="7"/>
  <c r="F181" i="11"/>
  <c r="G1145" i="6"/>
  <c r="F3397" i="7"/>
  <c r="D1707" i="10"/>
  <c r="G755" i="6"/>
  <c r="F1292" i="6"/>
  <c r="E1083" i="6"/>
  <c r="G109" i="6"/>
  <c r="G2234" i="7"/>
  <c r="F2724" i="7"/>
  <c r="F128" i="5"/>
  <c r="F713" i="5"/>
  <c r="E416" i="11"/>
  <c r="G44" i="13"/>
  <c r="E859" i="6"/>
  <c r="G193" i="6"/>
  <c r="E515" i="6"/>
  <c r="G476" i="11"/>
  <c r="G474" i="14"/>
  <c r="G1529" i="14"/>
  <c r="E137" i="13"/>
  <c r="E1483" i="5"/>
  <c r="E1250" i="5"/>
  <c r="D2125" i="5"/>
  <c r="F1785" i="13"/>
  <c r="G1167" i="5"/>
  <c r="D1532" i="6"/>
  <c r="G481" i="5"/>
  <c r="D762" i="10"/>
  <c r="G1276" i="6"/>
  <c r="G832" i="13"/>
  <c r="D813" i="6"/>
  <c r="E321" i="14"/>
  <c r="G1123" i="11"/>
  <c r="D92" i="11"/>
  <c r="E1567" i="5"/>
  <c r="E1833" i="5"/>
  <c r="D1545" i="6"/>
  <c r="D1460" i="7"/>
  <c r="F2596" i="7"/>
  <c r="E2202" i="5"/>
  <c r="D584" i="14"/>
  <c r="D1260" i="10"/>
  <c r="G141" i="13"/>
  <c r="F1985" i="5"/>
  <c r="F1749" i="11"/>
  <c r="G1933" i="7"/>
  <c r="G1473" i="13"/>
  <c r="F506" i="10"/>
  <c r="D1428" i="5"/>
  <c r="G237" i="14"/>
  <c r="F1494" i="5"/>
  <c r="E1978" i="7"/>
  <c r="D286" i="14"/>
  <c r="D338" i="7"/>
  <c r="D77" i="5"/>
  <c r="E256" i="7"/>
  <c r="G222" i="11"/>
  <c r="E1660" i="6"/>
  <c r="G965" i="5"/>
  <c r="E710" i="5"/>
  <c r="D659" i="5"/>
  <c r="F362" i="7"/>
  <c r="F1955" i="14"/>
  <c r="D301" i="10"/>
  <c r="D195" i="6"/>
  <c r="D113" i="6"/>
  <c r="E1659" i="10"/>
  <c r="D2390" i="11"/>
  <c r="F2328" i="7"/>
  <c r="E1135" i="11"/>
  <c r="F2186" i="7"/>
  <c r="F1250" i="6"/>
  <c r="D296" i="11"/>
  <c r="D2265" i="7"/>
  <c r="F356" i="6"/>
  <c r="F900" i="5"/>
  <c r="F1281" i="7"/>
  <c r="D1137" i="6"/>
  <c r="E1230" i="11"/>
  <c r="F493" i="7"/>
  <c r="D2863" i="7"/>
  <c r="D3095" i="7"/>
  <c r="F812" i="14"/>
  <c r="E663" i="6"/>
  <c r="E1267" i="5"/>
  <c r="F297" i="7"/>
  <c r="F44" i="5"/>
  <c r="F1717" i="11"/>
  <c r="E1546" i="10"/>
  <c r="F626" i="5"/>
  <c r="D2552" i="7"/>
  <c r="F1603" i="7"/>
  <c r="D503" i="6"/>
  <c r="F1209" i="6"/>
  <c r="D75" i="6"/>
  <c r="D2314" i="11"/>
  <c r="D263" i="11"/>
  <c r="F3" i="5"/>
  <c r="F689" i="13"/>
  <c r="D1615" i="10"/>
  <c r="G595" i="5"/>
  <c r="F2160" i="5"/>
  <c r="D575" i="11"/>
  <c r="E1556" i="7"/>
  <c r="D407" i="7"/>
  <c r="F1038" i="10"/>
  <c r="G2716" i="7"/>
  <c r="D1495" i="14"/>
  <c r="G1453" i="11"/>
  <c r="F546" i="13"/>
  <c r="D1763" i="5"/>
  <c r="E1433" i="6"/>
  <c r="F1600" i="6"/>
  <c r="G1420" i="7"/>
  <c r="D2818" i="7"/>
  <c r="D1340" i="7"/>
  <c r="D415" i="14"/>
  <c r="D2313" i="7"/>
  <c r="E7" i="11"/>
  <c r="E163" i="13"/>
  <c r="D525" i="6"/>
  <c r="F4" i="6"/>
  <c r="G1756" i="6"/>
  <c r="E1639" i="7"/>
  <c r="G130" i="13"/>
  <c r="F1531" i="7"/>
  <c r="D910" i="5"/>
  <c r="F2398" i="11"/>
  <c r="G753" i="6"/>
  <c r="G2077" i="11"/>
  <c r="E2028" i="5"/>
  <c r="F223" i="6"/>
  <c r="E3014" i="7"/>
  <c r="G2088" i="10"/>
  <c r="D1820" i="14"/>
  <c r="G1511" i="10"/>
  <c r="E2490" i="7"/>
  <c r="F424" i="11"/>
  <c r="F2217" i="5"/>
  <c r="E1148" i="6"/>
  <c r="F1739" i="14"/>
  <c r="F458" i="14"/>
  <c r="G2818" i="7"/>
  <c r="F999" i="14"/>
  <c r="D58" i="11"/>
  <c r="G1903" i="5"/>
  <c r="E1428" i="10"/>
  <c r="E1106" i="5"/>
  <c r="F475" i="6"/>
  <c r="D1109" i="11"/>
  <c r="E770" i="6"/>
  <c r="D467" i="6"/>
  <c r="D590" i="14"/>
  <c r="E1005" i="11"/>
  <c r="F1598" i="5"/>
  <c r="D1768" i="10"/>
  <c r="E556" i="5"/>
  <c r="D1644" i="5"/>
  <c r="E264" i="14"/>
  <c r="F429" i="10"/>
  <c r="F739" i="5"/>
  <c r="G184" i="11"/>
  <c r="G1741" i="6"/>
  <c r="D1001" i="14"/>
  <c r="D1584" i="14"/>
  <c r="D1315" i="7"/>
  <c r="E933" i="14"/>
  <c r="E9" i="6"/>
  <c r="F1951" i="5"/>
  <c r="G155" i="13"/>
  <c r="E3" i="11"/>
  <c r="F398" i="5"/>
  <c r="G1013" i="14"/>
  <c r="F627" i="10"/>
  <c r="G1799" i="5"/>
  <c r="F70" i="7"/>
  <c r="G2798" i="7"/>
  <c r="D1699" i="14"/>
  <c r="G1109" i="14"/>
  <c r="D553" i="5"/>
  <c r="E1239" i="6"/>
  <c r="E968" i="14"/>
  <c r="G1569" i="10"/>
  <c r="F489" i="5"/>
  <c r="G1878" i="14"/>
  <c r="F1360" i="7"/>
  <c r="G2433" i="10"/>
  <c r="D3254" i="7"/>
  <c r="G1797" i="5"/>
  <c r="E373" i="6"/>
  <c r="G1841" i="7"/>
  <c r="E1549" i="11"/>
  <c r="E1430" i="5"/>
  <c r="G1978" i="11"/>
  <c r="E754" i="5"/>
  <c r="E544" i="5"/>
  <c r="F2408" i="11"/>
  <c r="E1071" i="6"/>
  <c r="F2233" i="11"/>
  <c r="F1773" i="11"/>
  <c r="F3012" i="7"/>
  <c r="E1485" i="10"/>
  <c r="E914" i="5"/>
  <c r="G1789" i="14"/>
  <c r="E2115" i="11"/>
  <c r="G159" i="10"/>
  <c r="G238" i="13"/>
  <c r="E1471" i="14"/>
  <c r="D220" i="5"/>
  <c r="F624" i="14"/>
  <c r="D192" i="10"/>
  <c r="F288" i="11"/>
  <c r="F913" i="5"/>
  <c r="D394" i="6"/>
  <c r="D2167" i="5"/>
  <c r="G453" i="5"/>
  <c r="E1667" i="6"/>
  <c r="D1350" i="14"/>
  <c r="F1166" i="6"/>
  <c r="E140" i="7"/>
  <c r="E173" i="6"/>
  <c r="F1460" i="14"/>
  <c r="G236" i="11"/>
  <c r="F1094" i="10"/>
  <c r="F688" i="5"/>
  <c r="E1750" i="6"/>
  <c r="D539" i="6"/>
  <c r="E914" i="14"/>
  <c r="D1434" i="5"/>
  <c r="F1701" i="7"/>
  <c r="E735" i="11"/>
  <c r="E2737" i="7"/>
  <c r="F2081" i="10"/>
  <c r="E684" i="14"/>
  <c r="F465" i="5"/>
  <c r="G122" i="13"/>
  <c r="G2021" i="11"/>
  <c r="G1037" i="14"/>
  <c r="D271" i="5"/>
  <c r="D1014" i="14"/>
  <c r="E935" i="14"/>
  <c r="G1269" i="6"/>
  <c r="G1855" i="11"/>
  <c r="G1502" i="10"/>
  <c r="E218" i="6"/>
  <c r="G1931" i="7"/>
  <c r="F1914" i="11"/>
  <c r="D169" i="14"/>
  <c r="F3026" i="7"/>
  <c r="G83" i="11"/>
  <c r="F700" i="5"/>
  <c r="E145" i="13"/>
  <c r="F1259" i="5"/>
  <c r="D1707" i="7"/>
  <c r="E3293" i="7"/>
  <c r="E897" i="5"/>
  <c r="E1462" i="14"/>
  <c r="E1853" i="14"/>
  <c r="D1601" i="14"/>
  <c r="F2929" i="7"/>
  <c r="G1882" i="7"/>
  <c r="E744" i="5"/>
  <c r="D430" i="7"/>
  <c r="D1577" i="11"/>
  <c r="G1355" i="7"/>
  <c r="F190" i="14"/>
  <c r="F770" i="13"/>
  <c r="D1122" i="14"/>
  <c r="D1517" i="10"/>
  <c r="D7" i="5"/>
  <c r="F1085" i="5"/>
  <c r="G1156" i="14"/>
  <c r="G1389" i="11"/>
  <c r="F406" i="14"/>
  <c r="F1445" i="6"/>
  <c r="F80" i="6"/>
  <c r="G1328" i="6"/>
  <c r="D313" i="6"/>
  <c r="F1246" i="6"/>
  <c r="G988" i="10"/>
  <c r="F21" i="14"/>
  <c r="D1535" i="5"/>
  <c r="E3045" i="7"/>
  <c r="D2082" i="7"/>
  <c r="D230" i="6"/>
  <c r="E536" i="14"/>
  <c r="G1480" i="6"/>
  <c r="F824" i="6"/>
  <c r="G2198" i="5"/>
  <c r="D2653" i="7"/>
  <c r="G1125" i="5"/>
  <c r="E269" i="10"/>
  <c r="E4" i="6"/>
  <c r="G288" i="6"/>
  <c r="E419" i="6"/>
  <c r="G1537" i="6"/>
  <c r="G533" i="6"/>
  <c r="E737" i="6"/>
  <c r="F635" i="6"/>
  <c r="F1459" i="6"/>
  <c r="D1134" i="6"/>
  <c r="G202" i="5"/>
  <c r="D623" i="6"/>
  <c r="G3" i="7"/>
  <c r="F711" i="6"/>
  <c r="D471" i="14"/>
  <c r="G929" i="5"/>
  <c r="D539" i="14"/>
  <c r="F94" i="6"/>
  <c r="D1679" i="5"/>
  <c r="F785" i="5"/>
  <c r="G1209" i="6"/>
  <c r="D217" i="14"/>
  <c r="E1199" i="6"/>
  <c r="G90" i="6"/>
  <c r="D1080" i="6"/>
  <c r="G685" i="6"/>
  <c r="F1669" i="7"/>
  <c r="G1373" i="14"/>
  <c r="G1425" i="6"/>
  <c r="F1060" i="6"/>
  <c r="G1172" i="6"/>
  <c r="D1651" i="6"/>
  <c r="E686" i="6"/>
  <c r="D742" i="5"/>
  <c r="G573" i="6"/>
  <c r="E2482" i="7"/>
  <c r="D239" i="11"/>
  <c r="D108" i="6"/>
  <c r="F1482" i="6"/>
  <c r="G1804" i="10"/>
  <c r="G603" i="6"/>
  <c r="F421" i="13"/>
  <c r="G2316" i="7"/>
  <c r="D2098" i="10"/>
  <c r="F1079" i="6"/>
  <c r="F1090" i="11"/>
  <c r="D854" i="5"/>
  <c r="E2590" i="7"/>
  <c r="F1046" i="14"/>
  <c r="D709" i="6"/>
  <c r="D194" i="6"/>
  <c r="E1540" i="6"/>
  <c r="F28" i="14"/>
  <c r="D798" i="6"/>
  <c r="G288" i="10"/>
  <c r="F1317" i="14"/>
  <c r="D21" i="7"/>
  <c r="F248" i="6"/>
  <c r="F924" i="13"/>
  <c r="E1692" i="6"/>
  <c r="E398" i="5"/>
  <c r="G499" i="7"/>
  <c r="D934" i="11"/>
  <c r="E1137" i="6"/>
  <c r="D2378" i="11"/>
  <c r="E163" i="14"/>
  <c r="E1899" i="14"/>
  <c r="F446" i="6"/>
  <c r="G1723" i="14"/>
  <c r="E331" i="14"/>
  <c r="D1273" i="5"/>
  <c r="G2213" i="7"/>
  <c r="F42" i="6"/>
  <c r="E1745" i="6"/>
  <c r="E2189" i="11"/>
  <c r="F1808" i="7"/>
  <c r="F617" i="5"/>
  <c r="F1662" i="5"/>
  <c r="D165" i="10"/>
  <c r="D72" i="7"/>
  <c r="F869" i="6"/>
  <c r="G1047" i="6"/>
  <c r="F614" i="6"/>
  <c r="D666" i="6"/>
  <c r="D1475" i="7"/>
  <c r="D1389" i="11"/>
  <c r="E2847" i="7"/>
  <c r="D514" i="14"/>
  <c r="D3491" i="7"/>
  <c r="E1119" i="14"/>
  <c r="G804" i="14"/>
  <c r="G720" i="11"/>
  <c r="E1865" i="5"/>
  <c r="F625" i="6"/>
  <c r="F647" i="11"/>
  <c r="G2382" i="11"/>
  <c r="F1487" i="7"/>
  <c r="D1793" i="7"/>
  <c r="G1093" i="14"/>
  <c r="D235" i="11"/>
  <c r="F1484" i="7"/>
  <c r="D427" i="14"/>
  <c r="F962" i="5"/>
  <c r="E1857" i="7"/>
  <c r="F632" i="5"/>
  <c r="G2211" i="5"/>
  <c r="F2623" i="7"/>
  <c r="E1207" i="6"/>
  <c r="F2543" i="7"/>
  <c r="F2219" i="5"/>
  <c r="D726" i="6"/>
  <c r="D1619" i="11"/>
  <c r="G896" i="11"/>
  <c r="F1381" i="7"/>
  <c r="D1770" i="7"/>
  <c r="G2087" i="11"/>
  <c r="F1640" i="14"/>
  <c r="G1859" i="7"/>
  <c r="F1338" i="6"/>
  <c r="G1118" i="14"/>
  <c r="G867" i="5"/>
  <c r="F1662" i="14"/>
  <c r="D138" i="7"/>
  <c r="G82" i="5"/>
  <c r="G1504" i="11"/>
  <c r="D3178" i="7"/>
  <c r="D1013" i="6"/>
  <c r="G1931" i="10"/>
  <c r="E416" i="5"/>
  <c r="F2098" i="7"/>
  <c r="F319" i="5"/>
  <c r="G923" i="5"/>
  <c r="G937" i="14"/>
  <c r="G1931" i="5"/>
  <c r="E1277" i="11"/>
  <c r="F83" i="6"/>
  <c r="G173" i="13"/>
  <c r="F1128" i="5"/>
  <c r="F1769" i="7"/>
  <c r="E239" i="13"/>
  <c r="F42" i="5"/>
  <c r="E828" i="14"/>
  <c r="G1944" i="14"/>
  <c r="G1625" i="6"/>
  <c r="E619" i="6"/>
  <c r="F1186" i="14"/>
  <c r="D675" i="6"/>
  <c r="D314" i="6"/>
  <c r="E1773" i="10"/>
  <c r="D65" i="11"/>
  <c r="D1581" i="6"/>
  <c r="G1436" i="6"/>
  <c r="D209" i="7"/>
  <c r="E634" i="13"/>
  <c r="D1723" i="6"/>
  <c r="F1106" i="11"/>
  <c r="G29" i="10"/>
  <c r="G1423" i="14"/>
  <c r="E1170" i="14"/>
  <c r="D1429" i="7"/>
  <c r="E638" i="14"/>
  <c r="E1926" i="10"/>
  <c r="E38" i="14"/>
  <c r="F1652" i="5"/>
  <c r="E918" i="6"/>
  <c r="G143" i="6"/>
  <c r="G985" i="11"/>
  <c r="E347" i="14"/>
  <c r="E2004" i="10"/>
  <c r="E368" i="11"/>
  <c r="E499" i="5"/>
  <c r="F1121" i="5"/>
  <c r="G1001" i="14"/>
  <c r="F1966" i="11"/>
  <c r="G1299" i="5"/>
  <c r="D922" i="11"/>
  <c r="F1839" i="14"/>
  <c r="E715" i="5"/>
  <c r="G3305" i="7"/>
  <c r="F1480" i="11"/>
  <c r="E1775" i="5"/>
  <c r="E849" i="14"/>
  <c r="D1107" i="13"/>
  <c r="G2268" i="5"/>
  <c r="D1385" i="11"/>
  <c r="D575" i="14"/>
  <c r="E1196" i="14"/>
  <c r="G1715" i="5"/>
  <c r="E1697" i="14"/>
  <c r="E2127" i="11"/>
  <c r="E56" i="14"/>
  <c r="F1447" i="6"/>
  <c r="D175" i="13"/>
  <c r="G674" i="6"/>
  <c r="D1785" i="13"/>
  <c r="G2522" i="7"/>
  <c r="D42" i="10"/>
  <c r="D2327" i="11"/>
  <c r="F2638" i="7"/>
  <c r="D1767" i="5"/>
  <c r="D956" i="11"/>
  <c r="G1731" i="11"/>
  <c r="G955" i="5"/>
  <c r="G344" i="7"/>
  <c r="G1054" i="14"/>
  <c r="D1337" i="14"/>
  <c r="D200" i="13"/>
  <c r="E2977" i="7"/>
  <c r="D59" i="5"/>
  <c r="G2759" i="7"/>
  <c r="D1064" i="5"/>
  <c r="D1534" i="5"/>
  <c r="E958" i="11"/>
  <c r="D161" i="14"/>
  <c r="E1746" i="7"/>
  <c r="D1415" i="5"/>
  <c r="E60" i="14"/>
  <c r="E439" i="13"/>
  <c r="F2028" i="5"/>
  <c r="E421" i="13"/>
  <c r="G502" i="6"/>
  <c r="F2069" i="5"/>
  <c r="D1919" i="11"/>
  <c r="F1537" i="6"/>
  <c r="D986" i="6"/>
  <c r="E373" i="13"/>
  <c r="D94" i="13"/>
  <c r="G1202" i="6"/>
  <c r="E250" i="11"/>
  <c r="G99" i="13"/>
  <c r="G230" i="14"/>
  <c r="F1033" i="14"/>
  <c r="F1012" i="6"/>
  <c r="F600" i="14"/>
  <c r="G115" i="7"/>
  <c r="D1035" i="6"/>
  <c r="G1332" i="6"/>
  <c r="G1311" i="14"/>
  <c r="G226" i="7"/>
  <c r="E92" i="11"/>
  <c r="D1890" i="5"/>
  <c r="F1416" i="7"/>
  <c r="F1530" i="14"/>
  <c r="E1198" i="10"/>
  <c r="G721" i="13"/>
  <c r="F642" i="6"/>
  <c r="D1439" i="5"/>
  <c r="D443" i="7"/>
  <c r="F270" i="14"/>
  <c r="F205" i="13"/>
  <c r="F1301" i="5"/>
  <c r="D363" i="6"/>
  <c r="E1411" i="7"/>
  <c r="E2259" i="7"/>
  <c r="G1571" i="6"/>
  <c r="G1375" i="6"/>
  <c r="E1628" i="6"/>
  <c r="E1742" i="14"/>
  <c r="E1087" i="14"/>
  <c r="F1141" i="5"/>
  <c r="D223" i="13"/>
  <c r="G1479" i="14"/>
  <c r="F925" i="6"/>
  <c r="F346" i="5"/>
  <c r="F406" i="6"/>
  <c r="F230" i="10"/>
  <c r="D158" i="7"/>
  <c r="F2961" i="7"/>
  <c r="E1711" i="14"/>
  <c r="D493" i="7"/>
  <c r="D1224" i="10"/>
  <c r="E1310" i="6"/>
  <c r="F1612" i="11"/>
  <c r="F241" i="10"/>
  <c r="F720" i="14"/>
  <c r="F2381" i="7"/>
  <c r="E250" i="13"/>
  <c r="G751" i="6"/>
  <c r="D1551" i="11"/>
  <c r="G1552" i="10"/>
  <c r="D1866" i="7"/>
  <c r="F1421" i="14"/>
  <c r="D1844" i="5"/>
  <c r="D1756" i="5"/>
  <c r="E229" i="13"/>
  <c r="D323" i="14"/>
  <c r="D929" i="5"/>
  <c r="D1049" i="14"/>
  <c r="D3277" i="7"/>
  <c r="F3286" i="7"/>
  <c r="D1379" i="7"/>
  <c r="D652" i="14"/>
  <c r="D179" i="13"/>
  <c r="G884" i="14"/>
  <c r="F85" i="14"/>
  <c r="F2387" i="7"/>
  <c r="G1314" i="5"/>
  <c r="D1308" i="7"/>
  <c r="D342" i="14"/>
  <c r="F214" i="14"/>
  <c r="F1872" i="5"/>
  <c r="D3418" i="7"/>
  <c r="F2373" i="10"/>
  <c r="F161" i="14"/>
  <c r="D297" i="14"/>
  <c r="F515" i="11"/>
  <c r="F2315" i="10"/>
  <c r="G2143" i="5"/>
  <c r="F2241" i="7"/>
  <c r="E3221" i="7"/>
  <c r="E3000" i="7"/>
  <c r="G1300" i="7"/>
  <c r="F833" i="14"/>
  <c r="D3092" i="7"/>
  <c r="F1028" i="5"/>
  <c r="D2036" i="11"/>
  <c r="F400" i="11"/>
  <c r="G1277" i="5"/>
  <c r="E3368" i="7"/>
  <c r="D825" i="6"/>
  <c r="G2387" i="10"/>
  <c r="D970" i="14"/>
  <c r="F895" i="6"/>
  <c r="E1029" i="6"/>
  <c r="D840" i="14"/>
  <c r="D1833" i="5"/>
  <c r="E149" i="14"/>
  <c r="E203" i="10"/>
  <c r="D2355" i="7"/>
  <c r="E2125" i="5"/>
  <c r="E451" i="14"/>
  <c r="F1936" i="14"/>
  <c r="D384" i="5"/>
  <c r="G3243" i="7"/>
  <c r="G972" i="5"/>
  <c r="E1985" i="10"/>
  <c r="F813" i="14"/>
  <c r="F1712" i="5"/>
  <c r="G1781" i="5"/>
  <c r="F2300" i="5"/>
  <c r="E511" i="5"/>
  <c r="F2772" i="7"/>
  <c r="F1266" i="7"/>
  <c r="F1785" i="5"/>
  <c r="G3371" i="7"/>
  <c r="F1355" i="7"/>
  <c r="E524" i="5"/>
  <c r="D2381" i="10"/>
  <c r="E1909" i="14"/>
  <c r="D2424" i="7"/>
  <c r="D1203" i="5"/>
  <c r="E43" i="6"/>
  <c r="G193" i="7"/>
  <c r="E519" i="5"/>
  <c r="F290" i="5"/>
  <c r="G312" i="14"/>
  <c r="D133" i="6"/>
  <c r="F902" i="10"/>
  <c r="D61" i="10"/>
  <c r="E355" i="14"/>
  <c r="F2063" i="11"/>
  <c r="E953" i="11"/>
  <c r="F758" i="5"/>
  <c r="D1338" i="11"/>
  <c r="D1610" i="5"/>
  <c r="E3" i="6"/>
  <c r="G1788" i="5"/>
  <c r="E555" i="14"/>
  <c r="F1549" i="14"/>
  <c r="E1130" i="6"/>
  <c r="E1477" i="14"/>
  <c r="G3329" i="7"/>
  <c r="D837" i="6"/>
  <c r="D320" i="14"/>
  <c r="D264" i="11"/>
  <c r="F1391" i="7"/>
  <c r="E2195" i="11"/>
  <c r="E1892" i="10"/>
  <c r="G1610" i="11"/>
  <c r="F123" i="6"/>
  <c r="E1457" i="11"/>
  <c r="G930" i="6"/>
  <c r="G1596" i="5"/>
  <c r="F3018" i="7"/>
  <c r="E1008" i="14"/>
  <c r="G845" i="11"/>
  <c r="G1720" i="10"/>
  <c r="G369" i="14"/>
  <c r="G1993" i="11"/>
  <c r="F205" i="7"/>
  <c r="G504" i="5"/>
  <c r="E1968" i="11"/>
  <c r="F1466" i="11"/>
  <c r="D1525" i="10"/>
  <c r="D1102" i="11"/>
  <c r="F1328" i="7"/>
  <c r="D1354" i="7"/>
  <c r="D2566" i="7"/>
  <c r="D1048" i="6"/>
  <c r="G1919" i="7"/>
  <c r="G397" i="13"/>
  <c r="D1552" i="7"/>
  <c r="G2012" i="5"/>
  <c r="E218" i="14"/>
  <c r="D951" i="11"/>
  <c r="G805" i="14"/>
  <c r="E49" i="5"/>
  <c r="G2604" i="7"/>
  <c r="E1552" i="14"/>
  <c r="F216" i="10"/>
  <c r="F3094" i="7"/>
  <c r="F408" i="11"/>
  <c r="E380" i="5"/>
  <c r="F1326" i="6"/>
  <c r="G2374" i="7"/>
  <c r="G1864" i="14"/>
  <c r="G1737" i="6"/>
  <c r="D755" i="14"/>
  <c r="G464" i="7"/>
  <c r="F433" i="6"/>
  <c r="F1131" i="11"/>
  <c r="E256" i="5"/>
  <c r="F397" i="7"/>
  <c r="G3126" i="7"/>
  <c r="D1234" i="5"/>
  <c r="G1403" i="5"/>
  <c r="G36" i="6"/>
  <c r="G1017" i="5"/>
  <c r="E1604" i="5"/>
  <c r="G2157" i="5"/>
  <c r="D940" i="10"/>
  <c r="D1452" i="6"/>
  <c r="F777" i="6"/>
  <c r="G101" i="5"/>
  <c r="G2543" i="7"/>
  <c r="E674" i="6"/>
  <c r="F402" i="14"/>
  <c r="F2044" i="5"/>
  <c r="F1537" i="10"/>
  <c r="F1634" i="10"/>
  <c r="E3115" i="7"/>
  <c r="F2811" i="7"/>
  <c r="D3059" i="7"/>
  <c r="G336" i="11"/>
  <c r="F1294" i="14"/>
  <c r="D1746" i="7"/>
  <c r="D840" i="5"/>
  <c r="D844" i="5"/>
  <c r="G1313" i="6"/>
  <c r="G2637" i="7"/>
  <c r="D180" i="11"/>
  <c r="D950" i="11"/>
  <c r="E1389" i="6"/>
  <c r="D2496" i="7"/>
  <c r="F76" i="10"/>
  <c r="F1591" i="6"/>
  <c r="D1377" i="6"/>
  <c r="E1470" i="14"/>
  <c r="E1956" i="5"/>
  <c r="G2161" i="7"/>
  <c r="E3" i="13"/>
  <c r="D185" i="10"/>
  <c r="F1305" i="5"/>
  <c r="D196" i="10"/>
  <c r="G1819" i="5"/>
  <c r="F1436" i="7"/>
  <c r="F1748" i="14"/>
  <c r="D1081" i="14"/>
  <c r="E1639" i="5"/>
  <c r="E1320" i="5"/>
  <c r="E1337" i="7"/>
  <c r="E1882" i="10"/>
  <c r="E276" i="7"/>
  <c r="E631" i="14"/>
  <c r="F534" i="11"/>
  <c r="E1683" i="10"/>
  <c r="D1916" i="14"/>
  <c r="E282" i="6"/>
  <c r="D2079" i="5"/>
  <c r="G1712" i="6"/>
  <c r="D58" i="10"/>
  <c r="F2207" i="11"/>
  <c r="F2087" i="11"/>
  <c r="D761" i="5"/>
  <c r="E2445" i="10"/>
  <c r="D1667" i="14"/>
  <c r="G2153" i="5"/>
  <c r="D3201" i="7"/>
  <c r="D2957" i="7"/>
  <c r="E1483" i="11"/>
  <c r="G8" i="6"/>
  <c r="F332" i="6"/>
  <c r="D380" i="7"/>
  <c r="E1238" i="6"/>
  <c r="G2720" i="7"/>
  <c r="F590" i="6"/>
  <c r="E975" i="6"/>
  <c r="F942" i="6"/>
  <c r="D21" i="14"/>
  <c r="D1172" i="11"/>
  <c r="F1368" i="6"/>
  <c r="E1705" i="6"/>
  <c r="D1075" i="6"/>
  <c r="F899" i="6"/>
  <c r="G1675" i="6"/>
  <c r="D704" i="6"/>
  <c r="E1431" i="7"/>
  <c r="E522" i="6"/>
  <c r="E853" i="10"/>
  <c r="F182" i="6"/>
  <c r="F2231" i="5"/>
  <c r="G215" i="13"/>
  <c r="F2205" i="5"/>
  <c r="D785" i="6"/>
  <c r="E170" i="5"/>
  <c r="E1324" i="5"/>
  <c r="F440" i="6"/>
  <c r="E1616" i="6"/>
  <c r="G156" i="6"/>
  <c r="D48" i="5"/>
  <c r="D898" i="6"/>
  <c r="D1357" i="6"/>
  <c r="D1417" i="6"/>
  <c r="F1437" i="6"/>
  <c r="D1140" i="5"/>
  <c r="D136" i="5"/>
  <c r="D1281" i="7"/>
  <c r="E1548" i="6"/>
  <c r="F307" i="7"/>
  <c r="F288" i="6"/>
  <c r="E1408" i="6"/>
  <c r="D673" i="6"/>
  <c r="F741" i="5"/>
  <c r="E1695" i="6"/>
  <c r="D1390" i="10"/>
  <c r="F1531" i="6"/>
  <c r="E495" i="6"/>
  <c r="G61" i="6"/>
  <c r="F1342" i="6"/>
  <c r="D611" i="6"/>
  <c r="E1541" i="11"/>
  <c r="E1654" i="14"/>
  <c r="F569" i="6"/>
  <c r="E1864" i="11"/>
  <c r="G1139" i="6"/>
  <c r="E1542" i="6"/>
  <c r="E187" i="6"/>
  <c r="G1046" i="6"/>
  <c r="E1925" i="5"/>
  <c r="G1004" i="6"/>
  <c r="F1590" i="5"/>
  <c r="F591" i="5"/>
  <c r="E1396" i="6"/>
  <c r="F542" i="6"/>
  <c r="F1110" i="11"/>
  <c r="G2277" i="5"/>
  <c r="F692" i="6"/>
  <c r="E1737" i="6"/>
  <c r="E641" i="6"/>
  <c r="F320" i="10"/>
  <c r="F381" i="13"/>
  <c r="F373" i="11"/>
  <c r="E873" i="5"/>
  <c r="E1627" i="5"/>
  <c r="G1434" i="6"/>
  <c r="F1058" i="6"/>
  <c r="D261" i="5"/>
  <c r="E1480" i="6"/>
  <c r="D454" i="6"/>
  <c r="F2056" i="10"/>
  <c r="G2044" i="5"/>
  <c r="G2505" i="7"/>
  <c r="E1080" i="6"/>
  <c r="F263" i="5"/>
  <c r="E970" i="14"/>
  <c r="F603" i="6"/>
  <c r="D1518" i="11"/>
  <c r="F1197" i="11"/>
  <c r="D231" i="6"/>
  <c r="D215" i="6"/>
  <c r="E476" i="6"/>
  <c r="E1306" i="10"/>
  <c r="G963" i="14"/>
  <c r="G714" i="6"/>
  <c r="E1152" i="14"/>
  <c r="D3142" i="7"/>
  <c r="E163" i="7"/>
  <c r="D819" i="6"/>
  <c r="E81" i="7"/>
  <c r="E1755" i="6"/>
  <c r="F194" i="6"/>
  <c r="E1314" i="6"/>
  <c r="E594" i="11"/>
  <c r="G1726" i="5"/>
  <c r="G1345" i="6"/>
  <c r="G199" i="7"/>
  <c r="F1378" i="6"/>
  <c r="D2823" i="7"/>
  <c r="D1189" i="14"/>
  <c r="F1719" i="6"/>
  <c r="D155" i="6"/>
  <c r="F171" i="6"/>
  <c r="F203" i="6"/>
  <c r="E46" i="7"/>
  <c r="G442" i="5"/>
  <c r="G1222" i="10"/>
  <c r="G2065" i="5"/>
  <c r="F798" i="11"/>
  <c r="F1310" i="6"/>
  <c r="D1616" i="5"/>
  <c r="G63" i="14"/>
  <c r="D1993" i="14"/>
  <c r="F129" i="13"/>
  <c r="F1840" i="5"/>
  <c r="D1121" i="6"/>
  <c r="E1125" i="6"/>
  <c r="F1141" i="6"/>
  <c r="F1358" i="6"/>
  <c r="F605" i="6"/>
  <c r="G487" i="6"/>
  <c r="G1527" i="5"/>
  <c r="G1659" i="6"/>
  <c r="D2253" i="11"/>
  <c r="E97" i="11"/>
  <c r="F1390" i="5"/>
  <c r="F451" i="6"/>
  <c r="D1399" i="14"/>
  <c r="D472" i="7"/>
  <c r="E14" i="7"/>
  <c r="D11" i="6"/>
  <c r="F2296" i="10"/>
  <c r="E1158" i="6"/>
  <c r="G1944" i="10"/>
  <c r="D360" i="6"/>
  <c r="F1294" i="6"/>
  <c r="F1397" i="6"/>
  <c r="F1575" i="6"/>
  <c r="E3044" i="7"/>
  <c r="F1218" i="6"/>
  <c r="D345" i="6"/>
  <c r="F2276" i="7"/>
  <c r="D1690" i="7"/>
  <c r="G933" i="14"/>
  <c r="G666" i="6"/>
  <c r="F336" i="6"/>
  <c r="F172" i="14"/>
  <c r="D90" i="14"/>
  <c r="E1887" i="14"/>
  <c r="D571" i="5"/>
  <c r="D368" i="6"/>
  <c r="G1652" i="6"/>
  <c r="E1043" i="14"/>
  <c r="E1374" i="6"/>
  <c r="E1345" i="6"/>
  <c r="E567" i="6"/>
  <c r="E1076" i="14"/>
  <c r="F3388" i="7"/>
  <c r="E107" i="6"/>
  <c r="D1815" i="14"/>
  <c r="F264" i="11"/>
  <c r="E1646" i="6"/>
  <c r="E1038" i="6"/>
  <c r="E275" i="6"/>
  <c r="D112" i="11"/>
  <c r="F1314" i="10"/>
  <c r="F221" i="6"/>
  <c r="D919" i="6"/>
  <c r="D171" i="11"/>
  <c r="D276" i="6"/>
  <c r="D30" i="7"/>
  <c r="D124" i="6"/>
  <c r="F523" i="6"/>
  <c r="D593" i="14"/>
  <c r="F1330" i="6"/>
  <c r="D142" i="11"/>
  <c r="F897" i="6"/>
  <c r="F1081" i="14"/>
  <c r="G1891" i="5"/>
  <c r="F112" i="14"/>
  <c r="E1268" i="5"/>
  <c r="E1918" i="14"/>
  <c r="F35" i="13"/>
  <c r="E423" i="14"/>
  <c r="G2219" i="10"/>
  <c r="D3205" i="7"/>
  <c r="D2098" i="7"/>
  <c r="D158" i="13"/>
  <c r="F1582" i="5"/>
  <c r="G1812" i="10"/>
  <c r="F976" i="5"/>
  <c r="E1393" i="11"/>
  <c r="G1070" i="14"/>
  <c r="G203" i="14"/>
  <c r="E797" i="14"/>
  <c r="E1684" i="11"/>
  <c r="G698" i="5"/>
  <c r="E2085" i="5"/>
  <c r="D566" i="6"/>
  <c r="E589" i="6"/>
  <c r="F125" i="13"/>
  <c r="E285" i="13"/>
  <c r="E1814" i="14"/>
  <c r="G525" i="5"/>
  <c r="D502" i="11"/>
  <c r="D1355" i="7"/>
  <c r="E2795" i="7"/>
  <c r="E1606" i="5"/>
  <c r="E411" i="14"/>
  <c r="G1265" i="14"/>
  <c r="F2886" i="7"/>
  <c r="D899" i="11"/>
  <c r="E2833" i="7"/>
  <c r="G1988" i="11"/>
  <c r="D1853" i="5"/>
  <c r="E599" i="6"/>
  <c r="E673" i="6"/>
  <c r="G3197" i="7"/>
  <c r="D1282" i="7"/>
  <c r="G393" i="6"/>
  <c r="D1609" i="7"/>
  <c r="F1953" i="5"/>
  <c r="F1252" i="11"/>
  <c r="D3038" i="7"/>
  <c r="E2139" i="5"/>
  <c r="F296" i="10"/>
  <c r="D1590" i="6"/>
  <c r="G2682" i="7"/>
  <c r="G301" i="11"/>
  <c r="F979" i="10"/>
  <c r="D2106" i="5"/>
  <c r="F2052" i="11"/>
  <c r="G77" i="10"/>
  <c r="F1567" i="14"/>
  <c r="D669" i="6"/>
  <c r="D437" i="5"/>
  <c r="D1392" i="6"/>
  <c r="F1232" i="6"/>
  <c r="G97" i="6"/>
  <c r="D757" i="6"/>
  <c r="F1286" i="5"/>
  <c r="F2368" i="7"/>
  <c r="G2864" i="7"/>
  <c r="D335" i="14"/>
  <c r="F1149" i="14"/>
  <c r="D826" i="14"/>
  <c r="D2288" i="11"/>
  <c r="E210" i="7"/>
  <c r="E1530" i="11"/>
  <c r="F629" i="6"/>
  <c r="F535" i="14"/>
  <c r="D202" i="7"/>
  <c r="E444" i="5"/>
  <c r="E768" i="6"/>
  <c r="E2359" i="10"/>
  <c r="F242" i="11"/>
  <c r="G360" i="14"/>
  <c r="F368" i="6"/>
  <c r="D2089" i="10"/>
  <c r="G1889" i="5"/>
  <c r="F805" i="6"/>
  <c r="F926" i="14"/>
  <c r="D1240" i="14"/>
  <c r="D3498" i="7"/>
  <c r="G1629" i="14"/>
  <c r="F224" i="10"/>
  <c r="E552" i="10"/>
  <c r="E1526" i="6"/>
  <c r="D107" i="13"/>
  <c r="G2045" i="7"/>
  <c r="G979" i="11"/>
  <c r="E1500" i="10"/>
  <c r="E1800" i="14"/>
  <c r="D79" i="10"/>
  <c r="G837" i="14"/>
  <c r="F1650" i="6"/>
  <c r="G1376" i="14"/>
  <c r="D1022" i="5"/>
  <c r="F971" i="6"/>
  <c r="D3" i="11"/>
  <c r="F2096" i="5"/>
  <c r="D2007" i="5"/>
  <c r="E2845" i="7"/>
  <c r="G1112" i="14"/>
  <c r="F1812" i="11"/>
  <c r="E1749" i="11"/>
  <c r="G1035" i="6"/>
  <c r="F1533" i="14"/>
  <c r="F2168" i="7"/>
  <c r="E1381" i="7"/>
  <c r="F228" i="10"/>
  <c r="G182" i="14"/>
  <c r="D266" i="5"/>
  <c r="D203" i="11"/>
  <c r="E1704" i="14"/>
  <c r="D1449" i="11"/>
  <c r="F1974" i="11"/>
  <c r="F1061" i="14"/>
  <c r="G2315" i="7"/>
  <c r="D2924" i="7"/>
  <c r="G405" i="10"/>
  <c r="F49" i="5"/>
  <c r="G921" i="10"/>
  <c r="F2955" i="7"/>
  <c r="F3188" i="7"/>
  <c r="F27" i="6"/>
  <c r="G1494" i="6"/>
  <c r="D264" i="10"/>
  <c r="G37" i="14"/>
  <c r="D1848" i="5"/>
  <c r="E2158" i="7"/>
  <c r="F707" i="14"/>
  <c r="D863" i="14"/>
  <c r="G1555" i="5"/>
  <c r="D2856" i="7"/>
  <c r="G684" i="6"/>
  <c r="D156" i="6"/>
  <c r="G368" i="10"/>
  <c r="F1395" i="6"/>
  <c r="E1563" i="6"/>
  <c r="G832" i="5"/>
  <c r="E1100" i="6"/>
  <c r="G2253" i="7"/>
  <c r="G159" i="6"/>
  <c r="E497" i="14"/>
  <c r="F1548" i="14"/>
  <c r="E1830" i="5"/>
  <c r="D1520" i="5"/>
  <c r="F271" i="6"/>
  <c r="G1915" i="14"/>
  <c r="E1326" i="7"/>
  <c r="F1401" i="14"/>
  <c r="F3252" i="7"/>
  <c r="F793" i="14"/>
  <c r="F963" i="14"/>
  <c r="E989" i="6"/>
  <c r="G1077" i="11"/>
  <c r="G1961" i="14"/>
  <c r="G719" i="5"/>
  <c r="F2145" i="5"/>
  <c r="F811" i="11"/>
  <c r="D1196" i="14"/>
  <c r="E897" i="10"/>
  <c r="F1952" i="5"/>
  <c r="D2395" i="7"/>
  <c r="G994" i="6"/>
  <c r="D2414" i="7"/>
  <c r="F1663" i="6"/>
  <c r="D1187" i="14"/>
  <c r="F2216" i="11"/>
  <c r="E1839" i="7"/>
  <c r="G1780" i="10"/>
  <c r="F3106" i="7"/>
  <c r="G1678" i="14"/>
  <c r="F414" i="14"/>
  <c r="D1499" i="6"/>
  <c r="D1492" i="14"/>
  <c r="G814" i="14"/>
  <c r="G1322" i="14"/>
  <c r="G1737" i="11"/>
  <c r="E943" i="14"/>
  <c r="E3164" i="7"/>
  <c r="F1164" i="6"/>
  <c r="E1469" i="11"/>
  <c r="G2836" i="7"/>
  <c r="F376" i="14"/>
  <c r="G372" i="10"/>
  <c r="E1022" i="5"/>
  <c r="D124" i="10"/>
  <c r="G1275" i="5"/>
  <c r="D479" i="14"/>
  <c r="G319" i="14"/>
  <c r="D2982" i="7"/>
  <c r="E2368" i="11"/>
  <c r="E1345" i="11"/>
  <c r="F433" i="5"/>
  <c r="F3471" i="7"/>
  <c r="E158" i="6"/>
  <c r="G1677" i="6"/>
  <c r="G55" i="6"/>
  <c r="G703" i="6"/>
  <c r="D689" i="14"/>
  <c r="E1600" i="6"/>
  <c r="E2161" i="11"/>
  <c r="F1929" i="7"/>
  <c r="F1773" i="5"/>
  <c r="D1742" i="6"/>
  <c r="E2150" i="10"/>
  <c r="F196" i="6"/>
  <c r="F404" i="6"/>
  <c r="E892" i="5"/>
  <c r="E943" i="6"/>
  <c r="E3367" i="7"/>
  <c r="E1344" i="7"/>
  <c r="G1596" i="6"/>
  <c r="D842" i="6"/>
  <c r="F664" i="5"/>
  <c r="F1479" i="10"/>
  <c r="F1271" i="11"/>
  <c r="F2147" i="11"/>
  <c r="E1007" i="6"/>
  <c r="E1449" i="6"/>
  <c r="F1215" i="5"/>
  <c r="E3094" i="7"/>
  <c r="E45" i="14"/>
  <c r="G54" i="6"/>
  <c r="F1674" i="6"/>
  <c r="G216" i="14"/>
  <c r="G3274" i="7"/>
  <c r="E3199" i="7"/>
  <c r="E29" i="6"/>
  <c r="F1396" i="11"/>
  <c r="F295" i="6"/>
  <c r="D950" i="6"/>
  <c r="F716" i="14"/>
  <c r="G540" i="6"/>
  <c r="D1491" i="6"/>
  <c r="G1533" i="14"/>
  <c r="G1792" i="7"/>
  <c r="G435" i="14"/>
  <c r="G1201" i="13"/>
  <c r="E1192" i="14"/>
  <c r="F205" i="5"/>
  <c r="D591" i="6"/>
  <c r="G1859" i="14"/>
  <c r="F2102" i="7"/>
  <c r="E180" i="14"/>
  <c r="F135" i="5"/>
  <c r="D454" i="5"/>
  <c r="D1213" i="11"/>
  <c r="D1777" i="7"/>
  <c r="F23" i="11"/>
  <c r="G146" i="10"/>
  <c r="F461" i="6"/>
  <c r="G1867" i="5"/>
  <c r="E1737" i="14"/>
  <c r="G1228" i="6"/>
  <c r="F317" i="10"/>
  <c r="G1717" i="7"/>
  <c r="G3404" i="7"/>
  <c r="F772" i="6"/>
  <c r="G1997" i="14"/>
  <c r="F584" i="5"/>
  <c r="G306" i="5"/>
  <c r="E824" i="5"/>
  <c r="D1021" i="14"/>
  <c r="G1621" i="5"/>
  <c r="G2597" i="7"/>
  <c r="D1566" i="14"/>
  <c r="D1170" i="11"/>
  <c r="F1340" i="7"/>
  <c r="G661" i="10"/>
  <c r="D252" i="14"/>
  <c r="D381" i="14"/>
  <c r="E3453" i="7"/>
  <c r="F665" i="11"/>
  <c r="D742" i="14"/>
  <c r="G700" i="6"/>
  <c r="D1928" i="5"/>
  <c r="D180" i="6"/>
  <c r="D3411" i="7"/>
  <c r="G829" i="11"/>
  <c r="G2082" i="5"/>
  <c r="F1263" i="11"/>
  <c r="D3008" i="7"/>
  <c r="G2170" i="11"/>
  <c r="E2243" i="7"/>
  <c r="D405" i="7"/>
  <c r="G1122" i="11"/>
  <c r="G1980" i="14"/>
  <c r="D1670" i="5"/>
  <c r="G1829" i="5"/>
  <c r="D3483" i="7"/>
  <c r="E2925" i="7"/>
  <c r="G2695" i="7"/>
  <c r="E714" i="14"/>
  <c r="F801" i="6"/>
  <c r="E469" i="6"/>
  <c r="F2396" i="7"/>
  <c r="D1962" i="5"/>
  <c r="D720" i="11"/>
  <c r="E270" i="5"/>
  <c r="G1745" i="5"/>
  <c r="D1925" i="7"/>
  <c r="E960" i="14"/>
  <c r="E2029" i="7"/>
  <c r="E1231" i="14"/>
  <c r="F389" i="11"/>
  <c r="F1693" i="6"/>
  <c r="E168" i="6"/>
  <c r="F408" i="13"/>
  <c r="F1423" i="14"/>
  <c r="G1207" i="14"/>
  <c r="D912" i="14"/>
  <c r="E1722" i="7"/>
  <c r="F995" i="14"/>
  <c r="G1356" i="6"/>
  <c r="F701" i="6"/>
  <c r="D1237" i="11"/>
  <c r="F192" i="14"/>
  <c r="D516" i="14"/>
  <c r="E299" i="6"/>
  <c r="E1757" i="6"/>
  <c r="D1473" i="7"/>
  <c r="F638" i="6"/>
  <c r="E1661" i="7"/>
  <c r="G524" i="5"/>
  <c r="F308" i="6"/>
  <c r="F1976" i="7"/>
  <c r="E1031" i="10"/>
  <c r="F393" i="6"/>
  <c r="D81" i="14"/>
  <c r="F1308" i="14"/>
  <c r="E1224" i="14"/>
  <c r="F1754" i="11"/>
  <c r="E3433" i="7"/>
  <c r="F201" i="7"/>
  <c r="E2399" i="7"/>
  <c r="E3063" i="7"/>
  <c r="D1523" i="7"/>
  <c r="G2096" i="5"/>
  <c r="E1988" i="5"/>
  <c r="E2250" i="11"/>
  <c r="G2625" i="7"/>
  <c r="G209" i="5"/>
  <c r="F1380" i="6"/>
  <c r="D2420" i="11"/>
  <c r="G1478" i="7"/>
  <c r="G197" i="14"/>
  <c r="F3125" i="7"/>
  <c r="D488" i="14"/>
  <c r="D190" i="6"/>
  <c r="F1558" i="14"/>
  <c r="E1855" i="11"/>
  <c r="G113" i="13"/>
  <c r="F1671" i="14"/>
  <c r="D1865" i="11"/>
  <c r="D1229" i="14"/>
  <c r="F615" i="5"/>
  <c r="G470" i="14"/>
  <c r="G1904" i="7"/>
  <c r="G1642" i="7"/>
  <c r="D3030" i="7"/>
  <c r="G89" i="6"/>
  <c r="G324" i="7"/>
  <c r="F1524" i="6"/>
  <c r="F605" i="14"/>
  <c r="F1208" i="5"/>
  <c r="F1237" i="5"/>
  <c r="D1034" i="5"/>
  <c r="G2186" i="5"/>
  <c r="G253" i="6"/>
  <c r="F1788" i="14"/>
  <c r="F325" i="13"/>
  <c r="D2193" i="5"/>
  <c r="G2301" i="11"/>
  <c r="F1792" i="11"/>
  <c r="D1783" i="14"/>
  <c r="D619" i="11"/>
  <c r="G1718" i="6"/>
  <c r="F368" i="5"/>
  <c r="D1553" i="7"/>
  <c r="F2600" i="7"/>
  <c r="F232" i="10"/>
  <c r="E1771" i="5"/>
  <c r="E1441" i="7"/>
  <c r="D658" i="5"/>
  <c r="F553" i="14"/>
  <c r="F1551" i="6"/>
  <c r="G3085" i="7"/>
  <c r="G1362" i="7"/>
  <c r="G2233" i="5"/>
  <c r="D188" i="13"/>
  <c r="G2672" i="7"/>
  <c r="D812" i="6"/>
  <c r="E1419" i="6"/>
  <c r="F64" i="5"/>
  <c r="E671" i="6"/>
  <c r="G1748" i="6"/>
  <c r="G190" i="14"/>
  <c r="G833" i="10"/>
  <c r="E391" i="6"/>
  <c r="G1708" i="5"/>
  <c r="E700" i="6"/>
  <c r="G2041" i="11"/>
  <c r="F488" i="6"/>
  <c r="D1727" i="6"/>
  <c r="D2193" i="11"/>
  <c r="D1497" i="14"/>
  <c r="E1399" i="6"/>
  <c r="F2270" i="11"/>
  <c r="G1801" i="14"/>
  <c r="F1282" i="7"/>
  <c r="G242" i="5"/>
  <c r="G841" i="14"/>
  <c r="E1054" i="14"/>
  <c r="G99" i="10"/>
  <c r="F1408" i="6"/>
  <c r="D1162" i="14"/>
  <c r="D1477" i="14"/>
  <c r="G1501" i="14"/>
  <c r="F2135" i="10"/>
  <c r="F478" i="5"/>
  <c r="G533" i="5"/>
  <c r="E232" i="10"/>
  <c r="E995" i="11"/>
  <c r="D1169" i="6"/>
  <c r="F1855" i="11"/>
  <c r="F428" i="14"/>
  <c r="G988" i="14"/>
  <c r="F873" i="14"/>
  <c r="E1872" i="11"/>
  <c r="D1189" i="11"/>
  <c r="E1722" i="14"/>
  <c r="E1171" i="11"/>
  <c r="D2237" i="5"/>
  <c r="D1695" i="6"/>
  <c r="F1724" i="6"/>
  <c r="E2189" i="7"/>
  <c r="F1976" i="5"/>
  <c r="F1910" i="14"/>
  <c r="E119" i="5"/>
  <c r="D498" i="11"/>
  <c r="D1420" i="11"/>
  <c r="D1313" i="14"/>
  <c r="F121" i="10"/>
  <c r="F117" i="6"/>
  <c r="G1741" i="5"/>
  <c r="D2792" i="7"/>
  <c r="E884" i="5"/>
  <c r="G326" i="14"/>
  <c r="D1876" i="7"/>
  <c r="F105" i="7"/>
  <c r="G459" i="5"/>
  <c r="G1024" i="14"/>
  <c r="G1279" i="14"/>
  <c r="D1487" i="11"/>
  <c r="D1960" i="5"/>
  <c r="E1219" i="11"/>
  <c r="E48" i="11"/>
  <c r="D625" i="10"/>
  <c r="D1843" i="7"/>
  <c r="G2347" i="7"/>
  <c r="F9" i="6"/>
  <c r="G2016" i="5"/>
  <c r="D1614" i="6"/>
  <c r="E2601" i="7"/>
  <c r="G1585" i="14"/>
  <c r="D715" i="5"/>
  <c r="E1551" i="5"/>
  <c r="G2159" i="11"/>
  <c r="D56" i="13"/>
  <c r="E640" i="6"/>
  <c r="G300" i="5"/>
  <c r="E1261" i="14"/>
  <c r="F1376" i="6"/>
  <c r="G1515" i="5"/>
  <c r="D3161" i="7"/>
  <c r="D1861" i="7"/>
  <c r="F236" i="14"/>
  <c r="D914" i="11"/>
  <c r="E2839" i="7"/>
  <c r="F465" i="7"/>
  <c r="D1295" i="7"/>
  <c r="F1685" i="5"/>
  <c r="E23" i="10"/>
  <c r="E1856" i="14"/>
  <c r="D1098" i="13"/>
  <c r="G267" i="7"/>
  <c r="G96" i="7"/>
  <c r="E2322" i="7"/>
  <c r="G1603" i="6"/>
  <c r="D416" i="6"/>
  <c r="G1266" i="6"/>
  <c r="E1019" i="14"/>
  <c r="D1018" i="5"/>
  <c r="G1067" i="5"/>
  <c r="D286" i="6"/>
  <c r="G330" i="14"/>
  <c r="G2458" i="7"/>
  <c r="D1899" i="14"/>
  <c r="G200" i="10"/>
  <c r="E1820" i="5"/>
  <c r="E184" i="10"/>
  <c r="F2005" i="10"/>
  <c r="E979" i="14"/>
  <c r="E1894" i="10"/>
  <c r="D2844" i="7"/>
  <c r="E1166" i="14"/>
  <c r="D1026" i="11"/>
  <c r="D267" i="11"/>
  <c r="E1909" i="5"/>
  <c r="G461" i="7"/>
  <c r="E48" i="6"/>
  <c r="D1981" i="7"/>
  <c r="E240" i="7"/>
  <c r="E3311" i="7"/>
  <c r="E1457" i="14"/>
  <c r="E1887" i="10"/>
  <c r="D1509" i="11"/>
  <c r="F1684" i="14"/>
  <c r="G941" i="6"/>
  <c r="G372" i="13"/>
  <c r="G644" i="10"/>
  <c r="G1487" i="6"/>
  <c r="D1700" i="6"/>
  <c r="G991" i="6"/>
  <c r="F969" i="11"/>
  <c r="G1454" i="7"/>
  <c r="F645" i="5"/>
  <c r="F242" i="14"/>
  <c r="D763" i="10"/>
  <c r="F321" i="11"/>
  <c r="E32" i="7"/>
  <c r="E1853" i="7"/>
  <c r="D18" i="5"/>
  <c r="D881" i="10"/>
  <c r="F1076" i="6"/>
  <c r="F2149" i="5"/>
  <c r="E40" i="14"/>
  <c r="F144" i="5"/>
  <c r="F2225" i="11"/>
  <c r="E2294" i="5"/>
  <c r="G2536" i="7"/>
  <c r="F372" i="7"/>
  <c r="G2247" i="11"/>
  <c r="D493" i="11"/>
  <c r="F1962" i="14"/>
  <c r="G1029" i="14"/>
  <c r="E2269" i="11"/>
  <c r="E1766" i="14"/>
  <c r="G174" i="13"/>
  <c r="E1837" i="10"/>
  <c r="E109" i="11"/>
  <c r="G2827" i="7"/>
  <c r="F920" i="14"/>
  <c r="E1785" i="14"/>
  <c r="G2098" i="10"/>
  <c r="G1913" i="5"/>
  <c r="G381" i="10"/>
  <c r="D2065" i="7"/>
  <c r="D1811" i="7"/>
  <c r="F2329" i="10"/>
  <c r="D1278" i="7"/>
  <c r="D2186" i="5"/>
  <c r="E705" i="11"/>
  <c r="F2593" i="7"/>
  <c r="F1423" i="7"/>
  <c r="E1458" i="14"/>
  <c r="E822" i="5"/>
  <c r="E564" i="14"/>
  <c r="E1694" i="11"/>
  <c r="D888" i="11"/>
  <c r="G924" i="5"/>
  <c r="D744" i="14"/>
  <c r="E994" i="14"/>
  <c r="E1890" i="11"/>
  <c r="D1071" i="11"/>
  <c r="D3390" i="7"/>
  <c r="D383" i="6"/>
  <c r="G225" i="7"/>
  <c r="F2379" i="7"/>
  <c r="G1315" i="11"/>
  <c r="F1964" i="10"/>
  <c r="D1696" i="5"/>
  <c r="E290" i="14"/>
  <c r="F1312" i="7"/>
  <c r="D1362" i="7"/>
  <c r="D1539" i="6"/>
  <c r="D1156" i="14"/>
  <c r="F846" i="14"/>
  <c r="F61" i="5"/>
  <c r="E1414" i="14"/>
  <c r="D317" i="11"/>
  <c r="D2026" i="10"/>
  <c r="F1480" i="6"/>
  <c r="G1473" i="7"/>
  <c r="G1443" i="6"/>
  <c r="E627" i="14"/>
  <c r="F1849" i="10"/>
  <c r="D2581" i="7"/>
  <c r="G1086" i="14"/>
  <c r="D1024" i="10"/>
  <c r="G1163" i="5"/>
  <c r="E1690" i="11"/>
  <c r="D440" i="6"/>
  <c r="E2425" i="10"/>
  <c r="G183" i="13"/>
  <c r="F357" i="10"/>
  <c r="F1039" i="5"/>
  <c r="D513" i="14"/>
  <c r="G2934" i="7"/>
  <c r="E1595" i="11"/>
  <c r="G1639" i="7"/>
  <c r="E589" i="11"/>
  <c r="D1551" i="6"/>
  <c r="G1447" i="14"/>
  <c r="D2323" i="11"/>
  <c r="G586" i="14"/>
  <c r="D1987" i="5"/>
  <c r="E988" i="14"/>
  <c r="F559" i="14"/>
  <c r="G2343" i="10"/>
  <c r="F816" i="13"/>
  <c r="F434" i="14"/>
  <c r="D2076" i="10"/>
  <c r="E71" i="7"/>
  <c r="D777" i="5"/>
  <c r="E2440" i="10"/>
  <c r="E2199" i="10"/>
  <c r="D242" i="7"/>
  <c r="D3432" i="7"/>
  <c r="D645" i="14"/>
  <c r="F936" i="5"/>
  <c r="E1714" i="6"/>
  <c r="F3246" i="7"/>
  <c r="F1610" i="6"/>
  <c r="E559" i="5"/>
  <c r="F483" i="13"/>
  <c r="D1084" i="6"/>
  <c r="F1820" i="14"/>
  <c r="E1024" i="14"/>
  <c r="D1577" i="14"/>
  <c r="F2553" i="7"/>
  <c r="F2420" i="11"/>
  <c r="G1068" i="6"/>
  <c r="G1814" i="5"/>
  <c r="D769" i="14"/>
  <c r="E2096" i="5"/>
  <c r="F1665" i="14"/>
  <c r="G2822" i="7"/>
  <c r="F1393" i="5"/>
  <c r="E2739" i="7"/>
  <c r="D1786" i="14"/>
  <c r="E1234" i="5"/>
  <c r="E2009" i="7"/>
  <c r="G1149" i="5"/>
  <c r="F1341" i="7"/>
  <c r="F1597" i="7"/>
  <c r="E595" i="14"/>
  <c r="F184" i="14"/>
  <c r="F1481" i="14"/>
  <c r="E3306" i="7"/>
  <c r="G106" i="13"/>
  <c r="D3400" i="7"/>
  <c r="D1361" i="6"/>
  <c r="D1056" i="6"/>
  <c r="G269" i="6"/>
  <c r="F206" i="11"/>
  <c r="G742" i="6"/>
  <c r="E1684" i="5"/>
  <c r="D1754" i="7"/>
  <c r="G1366" i="14"/>
  <c r="E363" i="6"/>
  <c r="F1578" i="14"/>
  <c r="G642" i="6"/>
  <c r="G206" i="6"/>
  <c r="D1734" i="6"/>
  <c r="G1947" i="11"/>
  <c r="E782" i="6"/>
  <c r="E1434" i="6"/>
  <c r="F193" i="7"/>
  <c r="E325" i="13"/>
  <c r="E253" i="6"/>
  <c r="G834" i="6"/>
  <c r="D44" i="6"/>
  <c r="G143" i="7"/>
  <c r="G161" i="6"/>
  <c r="F644" i="14"/>
  <c r="F1447" i="11"/>
  <c r="F843" i="6"/>
  <c r="F1563" i="14"/>
  <c r="F1236" i="6"/>
  <c r="D237" i="5"/>
  <c r="E1670" i="6"/>
  <c r="E232" i="11"/>
  <c r="E278" i="6"/>
  <c r="F1538" i="6"/>
  <c r="E2205" i="11"/>
  <c r="D107" i="6"/>
  <c r="F1641" i="11"/>
  <c r="G1464" i="7"/>
  <c r="D853" i="6"/>
  <c r="E1800" i="10"/>
  <c r="E30" i="7"/>
  <c r="E1444" i="6"/>
  <c r="F1509" i="14"/>
  <c r="D1716" i="6"/>
  <c r="D1312" i="6"/>
  <c r="E1779" i="10"/>
  <c r="F1052" i="5"/>
  <c r="E34" i="10"/>
  <c r="F2184" i="5"/>
  <c r="D75" i="13"/>
  <c r="E1839" i="14"/>
  <c r="F1241" i="6"/>
  <c r="F890" i="6"/>
  <c r="G400" i="11"/>
  <c r="F2064" i="7"/>
  <c r="D5" i="7"/>
  <c r="F349" i="11"/>
  <c r="D1886" i="5"/>
  <c r="D2682" i="7"/>
  <c r="E458" i="7"/>
  <c r="E1626" i="6"/>
  <c r="D804" i="6"/>
  <c r="D1569" i="6"/>
  <c r="G1354" i="6"/>
  <c r="F1077" i="6"/>
  <c r="F1893" i="11"/>
  <c r="F3457" i="7"/>
  <c r="F3139" i="7"/>
  <c r="E1057" i="5"/>
  <c r="D280" i="10"/>
  <c r="G1183" i="6"/>
  <c r="D349" i="11"/>
  <c r="F270" i="6"/>
  <c r="F1353" i="6"/>
  <c r="D1096" i="14"/>
  <c r="D1745" i="6"/>
  <c r="E217" i="11"/>
  <c r="D2928" i="7"/>
  <c r="D1126" i="14"/>
  <c r="G398" i="6"/>
  <c r="D1080" i="5"/>
  <c r="E1645" i="6"/>
  <c r="F2051" i="5"/>
  <c r="E145" i="7"/>
  <c r="E1647" i="6"/>
  <c r="E1138" i="6"/>
  <c r="D1681" i="7"/>
  <c r="G1051" i="6"/>
  <c r="D778" i="6"/>
  <c r="F195" i="6"/>
  <c r="E675" i="6"/>
  <c r="F202" i="11"/>
  <c r="F1095" i="6"/>
  <c r="E2055" i="7"/>
  <c r="E11" i="6"/>
  <c r="D1298" i="5"/>
  <c r="D922" i="6"/>
  <c r="F1821" i="14"/>
  <c r="F856" i="6"/>
  <c r="F1623" i="6"/>
  <c r="F797" i="5"/>
  <c r="G1466" i="6"/>
  <c r="D227" i="6"/>
  <c r="E16" i="7"/>
  <c r="E128" i="7"/>
  <c r="F766" i="14"/>
  <c r="E397" i="6"/>
  <c r="E389" i="13"/>
  <c r="D102" i="6"/>
  <c r="G90" i="10"/>
  <c r="G56" i="6"/>
  <c r="E1567" i="14"/>
  <c r="E3299" i="7"/>
  <c r="F1190" i="5"/>
  <c r="G908" i="11"/>
  <c r="E1092" i="6"/>
  <c r="G932" i="5"/>
  <c r="D633" i="6"/>
  <c r="D326" i="7"/>
  <c r="D1217" i="10"/>
  <c r="F1774" i="7"/>
  <c r="E378" i="14"/>
  <c r="G120" i="10"/>
  <c r="D701" i="6"/>
  <c r="G926" i="6"/>
  <c r="G29" i="14"/>
  <c r="F1710" i="5"/>
  <c r="E349" i="11"/>
  <c r="D909" i="6"/>
  <c r="G519" i="6"/>
  <c r="F973" i="14"/>
  <c r="E579" i="6"/>
  <c r="G238" i="6"/>
  <c r="G158" i="14"/>
  <c r="F2203" i="7"/>
  <c r="F1105" i="14"/>
  <c r="G527" i="6"/>
  <c r="D552" i="5"/>
  <c r="G82" i="7"/>
  <c r="E462" i="6"/>
  <c r="D1258" i="6"/>
  <c r="E1701" i="6"/>
  <c r="G1559" i="6"/>
  <c r="D1112" i="6"/>
  <c r="G2410" i="7"/>
  <c r="D1856" i="5"/>
  <c r="G2174" i="5"/>
  <c r="F1023" i="6"/>
  <c r="G699" i="6"/>
  <c r="E416" i="6"/>
  <c r="D1441" i="6"/>
  <c r="E470" i="6"/>
  <c r="G746" i="6"/>
  <c r="F713" i="6"/>
  <c r="D1434" i="14"/>
  <c r="F788" i="14"/>
  <c r="G11" i="10"/>
  <c r="E1312" i="14"/>
  <c r="E1739" i="7"/>
  <c r="E1268" i="6"/>
  <c r="D1525" i="14"/>
  <c r="F1238" i="6"/>
  <c r="F219" i="6"/>
  <c r="F1254" i="6"/>
  <c r="F1445" i="11"/>
  <c r="G1210" i="6"/>
  <c r="F2171" i="7"/>
  <c r="F1738" i="6"/>
  <c r="D3122" i="7"/>
  <c r="E678" i="14"/>
  <c r="D613" i="6"/>
  <c r="G1361" i="6"/>
  <c r="G1049" i="6"/>
  <c r="G509" i="6"/>
  <c r="D2154" i="7"/>
  <c r="G1587" i="6"/>
  <c r="E1581" i="6"/>
  <c r="F2499" i="7"/>
  <c r="F1287" i="6"/>
  <c r="D176" i="6"/>
  <c r="E553" i="5"/>
  <c r="G1067" i="14"/>
  <c r="D885" i="6"/>
  <c r="E119" i="11"/>
  <c r="F846" i="5"/>
  <c r="D1134" i="11"/>
  <c r="F1091" i="14"/>
  <c r="D411" i="5"/>
  <c r="F1420" i="5"/>
  <c r="D1398" i="6"/>
  <c r="D1790" i="5"/>
  <c r="E645" i="6"/>
  <c r="F1138" i="6"/>
  <c r="E1390" i="6"/>
  <c r="D309" i="13"/>
  <c r="F67" i="10"/>
  <c r="D238" i="10"/>
  <c r="G827" i="11"/>
  <c r="D968" i="5"/>
  <c r="D235" i="5"/>
  <c r="E2078" i="5"/>
  <c r="E578" i="14"/>
  <c r="G109" i="7"/>
  <c r="G538" i="5"/>
  <c r="D775" i="6"/>
  <c r="F1399" i="7"/>
  <c r="E1939" i="5"/>
  <c r="F1379" i="13"/>
  <c r="E2523" i="7"/>
  <c r="F1618" i="14"/>
  <c r="F3146" i="7"/>
  <c r="D1145" i="11"/>
  <c r="G392" i="14"/>
  <c r="E413" i="11"/>
  <c r="E303" i="7"/>
  <c r="G2184" i="5"/>
  <c r="E1443" i="6"/>
  <c r="E1735" i="5"/>
  <c r="G129" i="10"/>
  <c r="F2227" i="5"/>
  <c r="D1607" i="14"/>
  <c r="F1984" i="14"/>
  <c r="E382" i="14"/>
  <c r="F2232" i="5"/>
  <c r="D3476" i="7"/>
  <c r="D795" i="5"/>
  <c r="F1518" i="7"/>
  <c r="F560" i="6"/>
  <c r="D2788" i="7"/>
  <c r="F1609" i="7"/>
  <c r="E3119" i="7"/>
  <c r="F852" i="14"/>
  <c r="G171" i="6"/>
  <c r="E3010" i="7"/>
  <c r="D1749" i="14"/>
  <c r="G473" i="6"/>
  <c r="E2623" i="7"/>
  <c r="D1511" i="11"/>
  <c r="E3377" i="7"/>
  <c r="F54" i="6"/>
  <c r="E2270" i="10"/>
  <c r="E1143" i="6"/>
  <c r="F294" i="6"/>
  <c r="E1575" i="6"/>
  <c r="F353" i="7"/>
  <c r="D1513" i="6"/>
  <c r="E206" i="11"/>
  <c r="D1905" i="7"/>
  <c r="G2047" i="5"/>
  <c r="G2098" i="5"/>
  <c r="G633" i="5"/>
  <c r="E2581" i="7"/>
  <c r="D209" i="13"/>
  <c r="E2740" i="7"/>
  <c r="D1962" i="14"/>
  <c r="D328" i="13"/>
  <c r="E1892" i="14"/>
  <c r="G2156" i="7"/>
  <c r="G152" i="13"/>
  <c r="F15" i="11"/>
  <c r="F1270" i="11"/>
  <c r="E1269" i="14"/>
  <c r="G1821" i="14"/>
  <c r="G1498" i="7"/>
  <c r="F820" i="6"/>
  <c r="D1262" i="13"/>
  <c r="F1960" i="11"/>
  <c r="F310" i="7"/>
  <c r="G60" i="14"/>
  <c r="F1235" i="10"/>
  <c r="E1945" i="5"/>
  <c r="G1701" i="7"/>
  <c r="E1848" i="5"/>
  <c r="E1295" i="14"/>
  <c r="F687" i="14"/>
  <c r="F1956" i="10"/>
  <c r="F413" i="10"/>
  <c r="F1384" i="7"/>
  <c r="F900" i="6"/>
  <c r="F1278" i="6"/>
  <c r="D1838" i="10"/>
  <c r="G2199" i="10"/>
  <c r="G1364" i="11"/>
  <c r="E807" i="5"/>
  <c r="D104" i="11"/>
  <c r="F1667" i="10"/>
  <c r="D1327" i="14"/>
  <c r="F1654" i="14"/>
  <c r="E2969" i="7"/>
  <c r="E288" i="14"/>
  <c r="D2787" i="7"/>
  <c r="D200" i="14"/>
  <c r="E1603" i="14"/>
  <c r="G1804" i="11"/>
  <c r="D3309" i="7"/>
  <c r="F2235" i="5"/>
  <c r="G1682" i="6"/>
  <c r="G1830" i="14"/>
  <c r="F2134" i="5"/>
  <c r="E489" i="11"/>
  <c r="F472" i="5"/>
  <c r="F2576" i="7"/>
  <c r="F1601" i="5"/>
  <c r="D2397" i="7"/>
  <c r="G84" i="5"/>
  <c r="D2667" i="7"/>
  <c r="G1872" i="7"/>
  <c r="E1679" i="14"/>
  <c r="D1654" i="7"/>
  <c r="E1535" i="6"/>
  <c r="G2423" i="11"/>
  <c r="E625" i="11"/>
  <c r="G507" i="11"/>
  <c r="F1555" i="14"/>
  <c r="D1712" i="6"/>
  <c r="D2124" i="5"/>
  <c r="G905" i="10"/>
  <c r="D2033" i="11"/>
  <c r="D319" i="6"/>
  <c r="F1177" i="6"/>
  <c r="G274" i="6"/>
  <c r="F78" i="11"/>
  <c r="D26" i="6"/>
  <c r="D1399" i="11"/>
  <c r="E885" i="6"/>
  <c r="D2333" i="7"/>
  <c r="F744" i="6"/>
  <c r="F1261" i="11"/>
  <c r="D186" i="6"/>
  <c r="F389" i="13"/>
  <c r="D1422" i="7"/>
  <c r="G878" i="6"/>
  <c r="E1838" i="14"/>
  <c r="D726" i="11"/>
  <c r="F1571" i="6"/>
  <c r="G1660" i="11"/>
  <c r="D1716" i="5"/>
  <c r="E1152" i="11"/>
  <c r="G929" i="14"/>
  <c r="G1595" i="6"/>
  <c r="E816" i="6"/>
  <c r="G818" i="14"/>
  <c r="G2286" i="10"/>
  <c r="F2083" i="11"/>
  <c r="F1508" i="13"/>
  <c r="F2559" i="7"/>
  <c r="E261" i="11"/>
  <c r="G77" i="11"/>
  <c r="E1359" i="7"/>
  <c r="F97" i="6"/>
  <c r="F1765" i="11"/>
  <c r="D1995" i="14"/>
  <c r="F288" i="10"/>
  <c r="F1416" i="14"/>
  <c r="E1376" i="10"/>
  <c r="G2244" i="11"/>
  <c r="D26" i="11"/>
  <c r="F1100" i="5"/>
  <c r="D914" i="6"/>
  <c r="G168" i="14"/>
  <c r="G2751" i="7"/>
  <c r="G2886" i="7"/>
  <c r="E2050" i="11"/>
  <c r="D1253" i="7"/>
  <c r="G84" i="11"/>
  <c r="D3215" i="7"/>
  <c r="D1726" i="6"/>
  <c r="D1437" i="6"/>
  <c r="G470" i="6"/>
  <c r="E881" i="10"/>
  <c r="G1893" i="7"/>
  <c r="D501" i="6"/>
  <c r="F1171" i="11"/>
  <c r="F1866" i="5"/>
  <c r="E2170" i="5"/>
  <c r="D1617" i="10"/>
  <c r="G272" i="7"/>
  <c r="D1584" i="7"/>
  <c r="G2639" i="7"/>
  <c r="G2403" i="11"/>
  <c r="D2259" i="5"/>
  <c r="F2451" i="7"/>
  <c r="F505" i="14"/>
  <c r="F1519" i="5"/>
  <c r="E27" i="13"/>
  <c r="E2036" i="5"/>
  <c r="D1766" i="11"/>
  <c r="D1162" i="5"/>
  <c r="F104" i="7"/>
  <c r="E1699" i="14"/>
  <c r="E1825" i="5"/>
  <c r="F136" i="6"/>
  <c r="F2221" i="5"/>
  <c r="E1375" i="11"/>
  <c r="F1648" i="6"/>
  <c r="D1481" i="6"/>
  <c r="F1004" i="14"/>
  <c r="D1407" i="5"/>
  <c r="E105" i="11"/>
  <c r="G1605" i="7"/>
  <c r="F477" i="14"/>
  <c r="F265" i="6"/>
  <c r="D1632" i="7"/>
  <c r="F1078" i="5"/>
  <c r="D1393" i="6"/>
  <c r="E1349" i="10"/>
  <c r="D2206" i="11"/>
  <c r="G1578" i="6"/>
  <c r="F343" i="6"/>
  <c r="D478" i="14"/>
  <c r="G1234" i="6"/>
  <c r="D1041" i="6"/>
  <c r="G72" i="5"/>
  <c r="E1633" i="6"/>
  <c r="D1793" i="5"/>
  <c r="D254" i="6"/>
  <c r="D277" i="10"/>
  <c r="F510" i="6"/>
  <c r="D2289" i="11"/>
  <c r="D829" i="6"/>
  <c r="F1003" i="14"/>
  <c r="F667" i="14"/>
  <c r="G419" i="6"/>
  <c r="F1019" i="10"/>
  <c r="D2083" i="11"/>
  <c r="D60" i="6"/>
  <c r="D495" i="6"/>
  <c r="E1731" i="6"/>
  <c r="D1674" i="6"/>
  <c r="D1171" i="5"/>
  <c r="F1118" i="6"/>
  <c r="G1980" i="7"/>
  <c r="D194" i="5"/>
  <c r="E483" i="14"/>
  <c r="E320" i="6"/>
  <c r="G2025" i="11"/>
  <c r="E2099" i="7"/>
  <c r="E1495" i="6"/>
  <c r="G61" i="13"/>
  <c r="G200" i="13"/>
  <c r="D278" i="6"/>
  <c r="G520" i="6"/>
  <c r="G377" i="6"/>
  <c r="F1595" i="6"/>
  <c r="F944" i="5"/>
  <c r="E86" i="14"/>
  <c r="F1742" i="6"/>
  <c r="E1491" i="6"/>
  <c r="G628" i="11"/>
  <c r="G412" i="5"/>
  <c r="F264" i="10"/>
  <c r="E1397" i="6"/>
  <c r="D2249" i="11"/>
  <c r="D1809" i="7"/>
  <c r="F1130" i="14"/>
  <c r="F1997" i="10"/>
  <c r="D959" i="14"/>
  <c r="D1321" i="14"/>
  <c r="D1280" i="10"/>
  <c r="E1140" i="6"/>
  <c r="D779" i="6"/>
  <c r="F352" i="5"/>
  <c r="E716" i="5"/>
  <c r="G621" i="6"/>
  <c r="D947" i="6"/>
  <c r="D1542" i="10"/>
  <c r="D1552" i="6"/>
  <c r="F246" i="5"/>
  <c r="E1065" i="6"/>
  <c r="D568" i="11"/>
  <c r="G468" i="11"/>
  <c r="G2749" i="7"/>
  <c r="G3406" i="7"/>
  <c r="F925" i="14"/>
  <c r="E1329" i="11"/>
  <c r="F168" i="13"/>
  <c r="F2791" i="7"/>
  <c r="F455" i="10"/>
  <c r="F1136" i="14"/>
  <c r="G2904" i="7"/>
  <c r="D1681" i="14"/>
  <c r="G1765" i="7"/>
  <c r="G2149" i="11"/>
  <c r="E228" i="7"/>
  <c r="D344" i="10"/>
  <c r="F90" i="14"/>
  <c r="G2193" i="11"/>
  <c r="E142" i="6"/>
  <c r="F893" i="11"/>
  <c r="E1439" i="14"/>
  <c r="D161" i="13"/>
  <c r="G226" i="5"/>
  <c r="G183" i="14"/>
  <c r="D68" i="11"/>
  <c r="E664" i="6"/>
  <c r="F1534" i="6"/>
  <c r="D792" i="11"/>
  <c r="E810" i="11"/>
  <c r="F1509" i="7"/>
  <c r="G758" i="5"/>
  <c r="D2861" i="7"/>
  <c r="E2417" i="11"/>
  <c r="G2091" i="7"/>
  <c r="E136" i="14"/>
  <c r="F509" i="5"/>
  <c r="D1667" i="6"/>
  <c r="G1062" i="11"/>
  <c r="D573" i="14"/>
  <c r="E300" i="5"/>
  <c r="E115" i="13"/>
  <c r="E1302" i="11"/>
  <c r="G2160" i="5"/>
  <c r="F1370" i="11"/>
  <c r="F934" i="5"/>
  <c r="D1358" i="10"/>
  <c r="D1285" i="5"/>
  <c r="G809" i="14"/>
  <c r="D1054" i="6"/>
  <c r="G2300" i="7"/>
  <c r="F122" i="10"/>
  <c r="D978" i="5"/>
  <c r="E1275" i="6"/>
  <c r="F988" i="6"/>
  <c r="G1732" i="11"/>
  <c r="E581" i="5"/>
  <c r="E2342" i="7"/>
  <c r="E38" i="6"/>
  <c r="E1182" i="14"/>
  <c r="F1153" i="6"/>
  <c r="E344" i="6"/>
  <c r="G1592" i="5"/>
  <c r="F738" i="6"/>
  <c r="F1069" i="6"/>
  <c r="D1425" i="6"/>
  <c r="D644" i="6"/>
  <c r="E826" i="6"/>
  <c r="F549" i="6"/>
  <c r="E3083" i="7"/>
  <c r="D568" i="6"/>
  <c r="G1359" i="6"/>
  <c r="G164" i="10"/>
  <c r="E1981" i="5"/>
  <c r="E39" i="6"/>
  <c r="F743" i="10"/>
  <c r="F2346" i="7"/>
  <c r="F1492" i="11"/>
  <c r="G88" i="6"/>
  <c r="D1714" i="14"/>
  <c r="F1795" i="7"/>
  <c r="F1496" i="10"/>
  <c r="G1699" i="5"/>
  <c r="E868" i="11"/>
  <c r="E1611" i="7"/>
  <c r="F25" i="14"/>
  <c r="D1552" i="5"/>
  <c r="D3362" i="7"/>
  <c r="D803" i="6"/>
  <c r="F344" i="6"/>
  <c r="D1334" i="14"/>
  <c r="G278" i="7"/>
  <c r="G2270" i="10"/>
  <c r="F271" i="11"/>
  <c r="E1361" i="6"/>
  <c r="E3420" i="7"/>
  <c r="F1021" i="10"/>
  <c r="D1530" i="14"/>
  <c r="D384" i="11"/>
  <c r="F1613" i="13"/>
  <c r="F1649" i="14"/>
  <c r="F2824" i="7"/>
  <c r="F1285" i="14"/>
  <c r="D2472" i="7"/>
  <c r="E803" i="6"/>
  <c r="G325" i="10"/>
  <c r="F145" i="6"/>
  <c r="F1425" i="10"/>
  <c r="E402" i="6"/>
  <c r="D1119" i="5"/>
  <c r="F1441" i="6"/>
  <c r="G1021" i="11"/>
  <c r="E68" i="14"/>
  <c r="E1426" i="11"/>
  <c r="D2777" i="7"/>
  <c r="G453" i="14"/>
  <c r="E195" i="13"/>
  <c r="E1097" i="6"/>
  <c r="E301" i="5"/>
  <c r="F1911" i="7"/>
  <c r="G500" i="5"/>
  <c r="D1879" i="5"/>
  <c r="E2181" i="7"/>
  <c r="F1880" i="7"/>
  <c r="E1136" i="5"/>
  <c r="F62" i="13"/>
  <c r="F1568" i="6"/>
  <c r="D206" i="10"/>
  <c r="D499" i="14"/>
  <c r="G1668" i="5"/>
  <c r="F1397" i="7"/>
  <c r="F289" i="7"/>
  <c r="F2307" i="11"/>
  <c r="D2808" i="7"/>
  <c r="D94" i="6"/>
  <c r="E414" i="7"/>
  <c r="E2570" i="7"/>
  <c r="G125" i="7"/>
  <c r="D1969" i="10"/>
  <c r="E800" i="5"/>
  <c r="G1482" i="11"/>
  <c r="E2477" i="7"/>
  <c r="G210" i="11"/>
  <c r="E881" i="11"/>
  <c r="E37" i="7"/>
  <c r="G2112" i="5"/>
  <c r="E324" i="7"/>
  <c r="E475" i="13"/>
  <c r="D290" i="11"/>
  <c r="E61" i="5"/>
  <c r="G2048" i="7"/>
  <c r="E1709" i="5"/>
  <c r="E142" i="11"/>
  <c r="D738" i="5"/>
  <c r="E1233" i="6"/>
  <c r="D1710" i="7"/>
  <c r="G803" i="14"/>
  <c r="D1338" i="5"/>
  <c r="G2224" i="5"/>
  <c r="E128" i="14"/>
  <c r="E2348" i="11"/>
  <c r="E1986" i="5"/>
  <c r="D2894" i="7"/>
  <c r="E1980" i="11"/>
  <c r="F2127" i="7"/>
  <c r="D2993" i="7"/>
  <c r="D2590" i="7"/>
  <c r="G1597" i="10"/>
  <c r="D266" i="6"/>
  <c r="E1657" i="5"/>
  <c r="G1972" i="10"/>
  <c r="G17" i="10"/>
  <c r="G1797" i="14"/>
  <c r="E1490" i="14"/>
  <c r="D2228" i="10"/>
  <c r="G595" i="6"/>
  <c r="F3399" i="7"/>
  <c r="F1539" i="11"/>
  <c r="D120" i="6"/>
  <c r="E1920" i="7"/>
  <c r="E1560" i="10"/>
  <c r="D1424" i="5"/>
  <c r="F219" i="11"/>
  <c r="F1161" i="5"/>
  <c r="E176" i="14"/>
  <c r="D2929" i="7"/>
  <c r="D1424" i="11"/>
  <c r="G667" i="14"/>
  <c r="G1810" i="7"/>
  <c r="G2036" i="5"/>
  <c r="F542" i="11"/>
  <c r="E374" i="14"/>
  <c r="D1329" i="5"/>
  <c r="G1687" i="5"/>
  <c r="G65" i="13"/>
  <c r="F29" i="10"/>
  <c r="G350" i="6"/>
  <c r="G1764" i="5"/>
  <c r="E1545" i="7"/>
  <c r="F413" i="13"/>
  <c r="E2532" i="7"/>
  <c r="F2308" i="10"/>
  <c r="F441" i="6"/>
  <c r="D711" i="6"/>
  <c r="E390" i="7"/>
  <c r="E1452" i="5"/>
  <c r="E691" i="5"/>
  <c r="E7" i="10"/>
  <c r="E1202" i="14"/>
  <c r="F1311" i="7"/>
  <c r="E184" i="5"/>
  <c r="E492" i="6"/>
  <c r="D2293" i="5"/>
  <c r="F61" i="13"/>
  <c r="G1735" i="6"/>
  <c r="D2495" i="7"/>
  <c r="D213" i="13"/>
  <c r="D1530" i="5"/>
  <c r="G1243" i="11"/>
  <c r="E2389" i="11"/>
  <c r="G1426" i="5"/>
  <c r="F1547" i="7"/>
  <c r="F1026" i="6"/>
  <c r="G1010" i="14"/>
  <c r="E23" i="14"/>
  <c r="F3050" i="7"/>
  <c r="D2243" i="11"/>
  <c r="E2387" i="7"/>
  <c r="D422" i="7"/>
  <c r="G83" i="6"/>
  <c r="D101" i="11"/>
  <c r="E842" i="14"/>
  <c r="E460" i="6"/>
  <c r="F285" i="10"/>
  <c r="F650" i="14"/>
  <c r="G1058" i="5"/>
  <c r="F910" i="5"/>
  <c r="G2780" i="7"/>
  <c r="E341" i="11"/>
  <c r="F686" i="5"/>
  <c r="E1467" i="11"/>
  <c r="G2958" i="7"/>
  <c r="E1610" i="7"/>
  <c r="E2360" i="11"/>
  <c r="G239" i="5"/>
  <c r="E256" i="14"/>
  <c r="F29" i="14"/>
  <c r="G2630" i="7"/>
  <c r="D1628" i="6"/>
  <c r="D90" i="6"/>
  <c r="F2685" i="7"/>
  <c r="D303" i="5"/>
  <c r="D1142" i="11"/>
  <c r="G275" i="14"/>
  <c r="F606" i="14"/>
  <c r="D142" i="6"/>
  <c r="G2242" i="7"/>
  <c r="G1395" i="5"/>
  <c r="F2480" i="7"/>
  <c r="G2275" i="5"/>
  <c r="F204" i="6"/>
  <c r="D1277" i="5"/>
  <c r="G1449" i="7"/>
  <c r="D859" i="11"/>
  <c r="F219" i="14"/>
  <c r="D2137" i="5"/>
  <c r="F2355" i="11"/>
  <c r="E1094" i="5"/>
  <c r="G1202" i="14"/>
  <c r="F733" i="11"/>
  <c r="G885" i="6"/>
  <c r="G171" i="10"/>
  <c r="E411" i="5"/>
  <c r="D71" i="10"/>
  <c r="D781" i="10"/>
  <c r="G2992" i="7"/>
  <c r="D1089" i="10"/>
  <c r="E312" i="11"/>
  <c r="D1181" i="14"/>
  <c r="D1687" i="13"/>
  <c r="D1497" i="7"/>
  <c r="D163" i="7"/>
  <c r="D1080" i="14"/>
  <c r="D1734" i="14"/>
  <c r="E1992" i="14"/>
  <c r="G2271" i="7"/>
  <c r="E3022" i="7"/>
  <c r="G2984" i="7"/>
  <c r="D2783" i="7"/>
  <c r="E1746" i="14"/>
  <c r="G1360" i="14"/>
  <c r="D561" i="5"/>
  <c r="F2413" i="7"/>
  <c r="D972" i="6"/>
  <c r="G2154" i="7"/>
  <c r="G2036" i="11"/>
  <c r="E1513" i="14"/>
  <c r="D342" i="5"/>
  <c r="G1714" i="6"/>
  <c r="D1219" i="5"/>
  <c r="G290" i="7"/>
  <c r="G570" i="11"/>
  <c r="G1229" i="6"/>
  <c r="E2381" i="11"/>
  <c r="G54" i="14"/>
  <c r="G1369" i="6"/>
  <c r="E1182" i="6"/>
  <c r="E3158" i="7"/>
  <c r="G488" i="14"/>
  <c r="D1950" i="14"/>
  <c r="E2055" i="5"/>
  <c r="D826" i="11"/>
  <c r="F275" i="5"/>
  <c r="G1532" i="11"/>
  <c r="F405" i="13"/>
  <c r="D357" i="6"/>
  <c r="E753" i="6"/>
  <c r="E382" i="11"/>
  <c r="D2012" i="11"/>
  <c r="F1488" i="10"/>
  <c r="E2336" i="11"/>
  <c r="D1510" i="5"/>
  <c r="D1207" i="14"/>
  <c r="E749" i="14"/>
  <c r="D164" i="11"/>
  <c r="G762" i="5"/>
  <c r="G1412" i="6"/>
  <c r="E717" i="5"/>
  <c r="E921" i="6"/>
  <c r="G86" i="5"/>
  <c r="G644" i="11"/>
  <c r="E983" i="6"/>
  <c r="E263" i="14"/>
  <c r="D1511" i="6"/>
  <c r="F253" i="14"/>
  <c r="D766" i="6"/>
  <c r="E1723" i="6"/>
  <c r="G173" i="6"/>
  <c r="F1521" i="5"/>
  <c r="F3349" i="7"/>
  <c r="E173" i="11"/>
  <c r="G1620" i="13"/>
  <c r="E95" i="6"/>
  <c r="G1486" i="5"/>
  <c r="G3346" i="7"/>
  <c r="F1336" i="6"/>
  <c r="G544" i="6"/>
  <c r="G925" i="14"/>
  <c r="F1065" i="6"/>
  <c r="D1053" i="6"/>
  <c r="E1458" i="6"/>
  <c r="D1874" i="7"/>
  <c r="G491" i="6"/>
  <c r="E5" i="10"/>
  <c r="F1694" i="6"/>
  <c r="G2632" i="7"/>
  <c r="G1591" i="14"/>
  <c r="D1415" i="7"/>
  <c r="G1052" i="10"/>
  <c r="D150" i="10"/>
  <c r="E54" i="6"/>
  <c r="G1334" i="6"/>
  <c r="D98" i="11"/>
  <c r="D1728" i="6"/>
  <c r="G1876" i="10"/>
  <c r="G65" i="11"/>
  <c r="G1648" i="6"/>
  <c r="G649" i="14"/>
  <c r="G569" i="6"/>
  <c r="E116" i="6"/>
  <c r="E201" i="6"/>
  <c r="F1833" i="7"/>
  <c r="G150" i="6"/>
  <c r="E1590" i="5"/>
  <c r="E1337" i="5"/>
  <c r="G3229" i="7"/>
  <c r="D110" i="6"/>
  <c r="G1487" i="11"/>
  <c r="F72" i="10"/>
  <c r="E1351" i="6"/>
  <c r="G100" i="11"/>
  <c r="F1377" i="5"/>
  <c r="E1272" i="14"/>
  <c r="E2132" i="7"/>
  <c r="D1206" i="6"/>
  <c r="E615" i="14"/>
  <c r="D360" i="11"/>
  <c r="G1136" i="6"/>
  <c r="E3378" i="7"/>
  <c r="E2100" i="7"/>
  <c r="D1706" i="7"/>
  <c r="G1550" i="6"/>
  <c r="E497" i="7"/>
  <c r="E1045" i="5"/>
  <c r="G1779" i="5"/>
  <c r="D1268" i="6"/>
  <c r="F439" i="6"/>
  <c r="D206" i="6"/>
  <c r="F1764" i="13"/>
  <c r="D1317" i="6"/>
  <c r="E1615" i="5"/>
  <c r="F379" i="6"/>
  <c r="F1352" i="6"/>
  <c r="D1290" i="5"/>
  <c r="F281" i="7"/>
  <c r="D1493" i="6"/>
  <c r="G212" i="6"/>
  <c r="G635" i="6"/>
  <c r="E613" i="6"/>
  <c r="F148" i="6"/>
  <c r="E486" i="6"/>
  <c r="D1173" i="6"/>
  <c r="F1110" i="6"/>
  <c r="G982" i="6"/>
  <c r="D496" i="6"/>
  <c r="F736" i="6"/>
  <c r="D7" i="14"/>
  <c r="E1335" i="6"/>
  <c r="F325" i="6"/>
  <c r="G425" i="5"/>
  <c r="E747" i="6"/>
  <c r="D36" i="6"/>
  <c r="F914" i="6"/>
  <c r="F256" i="6"/>
  <c r="D752" i="6"/>
  <c r="E1627" i="6"/>
  <c r="D1670" i="6"/>
  <c r="G2336" i="11"/>
  <c r="G2421" i="11"/>
  <c r="F1777" i="11"/>
  <c r="F155" i="6"/>
  <c r="E2738" i="7"/>
  <c r="F1532" i="6"/>
  <c r="D112" i="7"/>
  <c r="D183" i="11"/>
  <c r="E1173" i="11"/>
  <c r="E1751" i="6"/>
  <c r="D296" i="10"/>
  <c r="E1101" i="6"/>
  <c r="F381" i="11"/>
  <c r="E1879" i="14"/>
  <c r="E112" i="6"/>
  <c r="D244" i="14"/>
  <c r="G2207" i="5"/>
  <c r="F2788" i="7"/>
  <c r="F966" i="5"/>
  <c r="E899" i="10"/>
  <c r="D3079" i="7"/>
  <c r="G1664" i="6"/>
  <c r="E1224" i="6"/>
  <c r="D2403" i="7"/>
  <c r="E771" i="14"/>
  <c r="D1119" i="6"/>
  <c r="E1758" i="6"/>
  <c r="E32" i="11"/>
  <c r="E36" i="5"/>
  <c r="E2164" i="10"/>
  <c r="E622" i="6"/>
  <c r="F55" i="14"/>
  <c r="E508" i="5"/>
  <c r="F908" i="6"/>
  <c r="G2271" i="5"/>
  <c r="D1386" i="11"/>
  <c r="D1081" i="6"/>
  <c r="D1362" i="5"/>
  <c r="F2642" i="7"/>
  <c r="G1755" i="6"/>
  <c r="E229" i="6"/>
  <c r="F279" i="6"/>
  <c r="F1505" i="6"/>
  <c r="F28" i="6"/>
  <c r="E1539" i="7"/>
  <c r="F258" i="6"/>
  <c r="F1983" i="11"/>
  <c r="F2193" i="11"/>
  <c r="D684" i="11"/>
  <c r="E457" i="6"/>
  <c r="E1082" i="6"/>
  <c r="G2429" i="7"/>
  <c r="G1485" i="6"/>
  <c r="G1477" i="6"/>
  <c r="D1508" i="10"/>
  <c r="F1401" i="6"/>
  <c r="E1153" i="6"/>
  <c r="D272" i="13"/>
  <c r="E525" i="6"/>
  <c r="D457" i="10"/>
  <c r="E238" i="6"/>
  <c r="E2367" i="7"/>
  <c r="D1043" i="14"/>
  <c r="G591" i="6"/>
  <c r="F1441" i="5"/>
  <c r="E1707" i="6"/>
  <c r="G1394" i="6"/>
  <c r="F228" i="5"/>
  <c r="F819" i="5"/>
  <c r="D1652" i="6"/>
  <c r="G267" i="6"/>
  <c r="E891" i="6"/>
  <c r="D1192" i="5"/>
  <c r="G1408" i="7"/>
  <c r="G1218" i="6"/>
  <c r="F1721" i="6"/>
  <c r="G1945" i="11"/>
  <c r="E754" i="6"/>
  <c r="D764" i="11"/>
  <c r="D1861" i="14"/>
  <c r="G1338" i="7"/>
  <c r="G3055" i="7"/>
  <c r="D374" i="6"/>
  <c r="F878" i="6"/>
  <c r="D1082" i="14"/>
  <c r="F1337" i="6"/>
  <c r="D387" i="14"/>
  <c r="D92" i="6"/>
  <c r="E1198" i="6"/>
  <c r="E1436" i="5"/>
  <c r="G1836" i="14"/>
  <c r="D74" i="6"/>
  <c r="F1212" i="5"/>
  <c r="G1520" i="6"/>
  <c r="E1662" i="6"/>
  <c r="E267" i="6"/>
  <c r="E550" i="6"/>
  <c r="D1461" i="7"/>
  <c r="F922" i="6"/>
  <c r="G1990" i="5"/>
  <c r="E377" i="7"/>
  <c r="F315" i="6"/>
  <c r="F906" i="6"/>
  <c r="D589" i="5"/>
  <c r="D671" i="6"/>
  <c r="D1633" i="10"/>
  <c r="E880" i="6"/>
  <c r="G1665" i="6"/>
  <c r="E1320" i="11"/>
  <c r="F138" i="6"/>
  <c r="F1003" i="5"/>
  <c r="D1942" i="7"/>
  <c r="E2319" i="11"/>
  <c r="D1346" i="5"/>
  <c r="E1711" i="6"/>
  <c r="E387" i="6"/>
  <c r="E1234" i="6"/>
  <c r="G1271" i="14"/>
  <c r="D334" i="6"/>
  <c r="F329" i="6"/>
  <c r="F2085" i="5"/>
  <c r="G78" i="11"/>
  <c r="E1418" i="6"/>
  <c r="D1418" i="6"/>
  <c r="E591" i="6"/>
  <c r="D2023" i="5"/>
  <c r="F1316" i="6"/>
  <c r="F1695" i="11"/>
  <c r="F1496" i="14"/>
  <c r="G61" i="11"/>
  <c r="F588" i="6"/>
  <c r="E2311" i="10"/>
  <c r="D1025" i="14"/>
  <c r="D131" i="6"/>
  <c r="E58" i="14"/>
  <c r="G729" i="6"/>
  <c r="F1379" i="6"/>
  <c r="D1444" i="14"/>
  <c r="F858" i="6"/>
  <c r="E162" i="6"/>
  <c r="D825" i="5"/>
  <c r="E1599" i="7"/>
  <c r="D229" i="6"/>
  <c r="G399" i="6"/>
  <c r="F1318" i="6"/>
  <c r="D100" i="6"/>
  <c r="E634" i="6"/>
  <c r="F1542" i="6"/>
  <c r="F471" i="6"/>
  <c r="E205" i="13"/>
  <c r="F1464" i="14"/>
  <c r="E1503" i="5"/>
  <c r="G1714" i="11"/>
  <c r="G924" i="11"/>
  <c r="G1851" i="5"/>
  <c r="D1359" i="5"/>
  <c r="F1426" i="14"/>
  <c r="G1238" i="6"/>
  <c r="F1935" i="7"/>
  <c r="E1394" i="7"/>
  <c r="E216" i="10"/>
  <c r="E1597" i="10"/>
  <c r="F1155" i="10"/>
  <c r="E691" i="14"/>
  <c r="E366" i="6"/>
  <c r="F3262" i="7"/>
  <c r="G1068" i="11"/>
  <c r="G2789" i="7"/>
  <c r="F1469" i="14"/>
  <c r="D1098" i="6"/>
  <c r="F45" i="13"/>
  <c r="F1344" i="6"/>
  <c r="F590" i="11"/>
  <c r="D1660" i="5"/>
  <c r="D102" i="10"/>
  <c r="F1616" i="6"/>
  <c r="F435" i="5"/>
  <c r="D964" i="10"/>
  <c r="D977" i="5"/>
  <c r="E3208" i="7"/>
  <c r="D3406" i="7"/>
  <c r="F2808" i="7"/>
  <c r="D1184" i="11"/>
  <c r="E1625" i="14"/>
  <c r="F770" i="6"/>
  <c r="E2751" i="7"/>
  <c r="E1434" i="10"/>
  <c r="F261" i="5"/>
  <c r="E2122" i="5"/>
  <c r="G189" i="13"/>
  <c r="F1013" i="5"/>
  <c r="F1436" i="5"/>
  <c r="F2574" i="7"/>
  <c r="G1962" i="14"/>
  <c r="F789" i="6"/>
  <c r="E603" i="5"/>
  <c r="D1479" i="6"/>
  <c r="G802" i="6"/>
  <c r="E522" i="11"/>
  <c r="E775" i="5"/>
  <c r="G1376" i="7"/>
  <c r="E1975" i="14"/>
  <c r="E544" i="6"/>
  <c r="F478" i="14"/>
  <c r="G992" i="11"/>
  <c r="F834" i="5"/>
  <c r="E1298" i="7"/>
  <c r="D3082" i="7"/>
  <c r="F1616" i="7"/>
  <c r="G93" i="10"/>
  <c r="F1876" i="7"/>
  <c r="D2190" i="10"/>
  <c r="D769" i="5"/>
  <c r="E2023" i="10"/>
  <c r="F2037" i="7"/>
  <c r="F971" i="5"/>
  <c r="G1281" i="7"/>
  <c r="E1700" i="5"/>
  <c r="F491" i="7"/>
  <c r="E1813" i="7"/>
  <c r="D167" i="14"/>
  <c r="F265" i="14"/>
  <c r="D1491" i="14"/>
  <c r="F228" i="11"/>
  <c r="G1417" i="11"/>
  <c r="E1844" i="14"/>
  <c r="G203" i="11"/>
  <c r="E1741" i="11"/>
  <c r="D111" i="6"/>
  <c r="F458" i="5"/>
  <c r="G1092" i="6"/>
  <c r="E1081" i="5"/>
  <c r="G956" i="10"/>
  <c r="D1092" i="6"/>
  <c r="F941" i="5"/>
  <c r="G138" i="6"/>
  <c r="E1901" i="14"/>
  <c r="E264" i="11"/>
  <c r="F555" i="6"/>
  <c r="G155" i="6"/>
  <c r="F1188" i="5"/>
  <c r="E2091" i="7"/>
  <c r="F1703" i="6"/>
  <c r="F2385" i="7"/>
  <c r="E366" i="5"/>
  <c r="E1181" i="11"/>
  <c r="E2017" i="10"/>
  <c r="F199" i="6"/>
  <c r="F343" i="11"/>
  <c r="F1269" i="6"/>
  <c r="D124" i="7"/>
  <c r="G1294" i="6"/>
  <c r="F3185" i="7"/>
  <c r="G3" i="14"/>
  <c r="F1250" i="10"/>
  <c r="D1372" i="7"/>
  <c r="E1482" i="10"/>
  <c r="F167" i="14"/>
  <c r="D451" i="7"/>
  <c r="D1007" i="14"/>
  <c r="E2395" i="11"/>
  <c r="G3162" i="7"/>
  <c r="F2738" i="7"/>
  <c r="F2912" i="7"/>
  <c r="D55" i="11"/>
  <c r="E1360" i="14"/>
  <c r="E1633" i="11"/>
  <c r="E198" i="13"/>
  <c r="F2015" i="11"/>
  <c r="G1278" i="14"/>
  <c r="G2520" i="7"/>
  <c r="G2567" i="7"/>
  <c r="G1305" i="5"/>
  <c r="G178" i="14"/>
  <c r="G122" i="10"/>
  <c r="G1468" i="7"/>
  <c r="E2314" i="11"/>
  <c r="F363" i="6"/>
  <c r="F476" i="13"/>
  <c r="G1507" i="6"/>
  <c r="G218" i="6"/>
  <c r="G178" i="7"/>
  <c r="F882" i="10"/>
  <c r="E541" i="14"/>
  <c r="D2262" i="7"/>
  <c r="G1756" i="13"/>
  <c r="E1495" i="5"/>
  <c r="F1836" i="14"/>
  <c r="F2068" i="7"/>
  <c r="E574" i="6"/>
  <c r="D946" i="5"/>
  <c r="F2699" i="7"/>
  <c r="G259" i="14"/>
  <c r="D418" i="5"/>
  <c r="E1203" i="6"/>
  <c r="F497" i="6"/>
  <c r="E1520" i="14"/>
  <c r="G82" i="13"/>
  <c r="F627" i="5"/>
  <c r="F1074" i="11"/>
  <c r="D2130" i="10"/>
  <c r="G2213" i="10"/>
  <c r="F148" i="5"/>
  <c r="F828" i="5"/>
  <c r="G752" i="6"/>
  <c r="E1446" i="14"/>
  <c r="E1999" i="7"/>
  <c r="G1566" i="14"/>
  <c r="E2345" i="10"/>
  <c r="G318" i="14"/>
  <c r="E3078" i="7"/>
  <c r="G3119" i="7"/>
  <c r="D1181" i="5"/>
  <c r="D2398" i="7"/>
  <c r="F2611" i="7"/>
  <c r="F268" i="5"/>
  <c r="F87" i="11"/>
  <c r="F1672" i="7"/>
  <c r="G1843" i="11"/>
  <c r="E3192" i="7"/>
  <c r="E190" i="11"/>
  <c r="F215" i="10"/>
  <c r="D1760" i="7"/>
  <c r="G1020" i="10"/>
  <c r="E25" i="6"/>
  <c r="D888" i="5"/>
  <c r="G1390" i="11"/>
  <c r="D1908" i="5"/>
  <c r="F1475" i="7"/>
  <c r="G1912" i="7"/>
  <c r="G1320" i="14"/>
  <c r="E1447" i="7"/>
  <c r="G2249" i="7"/>
  <c r="G877" i="14"/>
  <c r="F457" i="6"/>
  <c r="D1128" i="6"/>
  <c r="D1068" i="14"/>
  <c r="F1342" i="5"/>
  <c r="D1406" i="7"/>
  <c r="F1809" i="11"/>
  <c r="F155" i="13"/>
  <c r="F615" i="6"/>
  <c r="D115" i="14"/>
  <c r="E57" i="5"/>
  <c r="F695" i="6"/>
  <c r="G1725" i="11"/>
  <c r="E2113" i="7"/>
  <c r="D1798" i="5"/>
  <c r="F2196" i="7"/>
  <c r="E592" i="14"/>
  <c r="D1667" i="11"/>
  <c r="F1050" i="14"/>
  <c r="G466" i="7"/>
  <c r="G1604" i="5"/>
  <c r="G250" i="6"/>
  <c r="D2150" i="11"/>
  <c r="G718" i="11"/>
  <c r="G2339" i="11"/>
  <c r="E1770" i="5"/>
  <c r="D276" i="10"/>
  <c r="F120" i="10"/>
  <c r="G675" i="11"/>
  <c r="D1291" i="11"/>
  <c r="G46" i="10"/>
  <c r="D174" i="10"/>
  <c r="F73" i="14"/>
  <c r="D3041" i="7"/>
  <c r="E1203" i="11"/>
  <c r="E84" i="11"/>
  <c r="D1767" i="7"/>
  <c r="G3034" i="7"/>
  <c r="G3125" i="7"/>
  <c r="E360" i="13"/>
  <c r="D374" i="14"/>
  <c r="D1159" i="5"/>
  <c r="D987" i="5"/>
  <c r="D979" i="14"/>
  <c r="F32" i="5"/>
  <c r="E2448" i="7"/>
  <c r="G3393" i="7"/>
  <c r="F3216" i="7"/>
  <c r="E1686" i="6"/>
  <c r="E477" i="5"/>
  <c r="E1570" i="6"/>
  <c r="D45" i="10"/>
  <c r="F1865" i="14"/>
  <c r="E1401" i="7"/>
  <c r="E3001" i="7"/>
  <c r="G175" i="13"/>
  <c r="D52" i="14"/>
  <c r="G1575" i="14"/>
  <c r="D2386" i="10"/>
  <c r="G1262" i="14"/>
  <c r="D1889" i="7"/>
  <c r="D2283" i="5"/>
  <c r="G1077" i="6"/>
  <c r="E942" i="5"/>
  <c r="E1727" i="5"/>
  <c r="G1472" i="11"/>
  <c r="G499" i="10"/>
  <c r="G1555" i="14"/>
  <c r="E985" i="6"/>
  <c r="D1481" i="13"/>
  <c r="D3260" i="7"/>
  <c r="G919" i="10"/>
  <c r="E2353" i="11"/>
  <c r="D2463" i="7"/>
  <c r="G700" i="14"/>
  <c r="E465" i="11"/>
  <c r="E55" i="7"/>
  <c r="E1659" i="7"/>
  <c r="F820" i="5"/>
  <c r="D555" i="5"/>
  <c r="D2307" i="11"/>
  <c r="G2253" i="11"/>
  <c r="F2155" i="7"/>
  <c r="F1879" i="11"/>
  <c r="D996" i="5"/>
  <c r="F3434" i="7"/>
  <c r="G1606" i="5"/>
  <c r="E2299" i="5"/>
  <c r="D1224" i="11"/>
  <c r="D1775" i="7"/>
  <c r="F1670" i="7"/>
  <c r="D947" i="5"/>
  <c r="E1883" i="14"/>
  <c r="G1612" i="6"/>
  <c r="G523" i="6"/>
  <c r="G743" i="5"/>
  <c r="D1636" i="5"/>
  <c r="D792" i="6"/>
  <c r="E1602" i="14"/>
  <c r="E1493" i="11"/>
  <c r="D108" i="13"/>
  <c r="F1369" i="14"/>
  <c r="G919" i="14"/>
  <c r="D1276" i="11"/>
  <c r="G39" i="14"/>
  <c r="G2585" i="7"/>
  <c r="E2744" i="7"/>
  <c r="F78" i="5"/>
  <c r="F1765" i="5"/>
  <c r="G135" i="6"/>
  <c r="F79" i="10"/>
  <c r="G2873" i="7"/>
  <c r="D1003" i="6"/>
  <c r="D1353" i="13"/>
  <c r="D347" i="5"/>
  <c r="D285" i="10"/>
  <c r="E943" i="5"/>
  <c r="G1270" i="7"/>
  <c r="F432" i="7"/>
  <c r="G754" i="14"/>
  <c r="F1257" i="7"/>
  <c r="F2175" i="5"/>
  <c r="F11" i="13"/>
  <c r="F728" i="14"/>
  <c r="F1635" i="10"/>
  <c r="F3063" i="7"/>
  <c r="D1024" i="6"/>
  <c r="E2159" i="5"/>
  <c r="G78" i="5"/>
  <c r="F164" i="13"/>
  <c r="F2587" i="7"/>
  <c r="E1850" i="14"/>
  <c r="E62" i="11"/>
  <c r="D314" i="14"/>
  <c r="G944" i="11"/>
  <c r="F1208" i="6"/>
  <c r="D1608" i="5"/>
  <c r="G277" i="10"/>
  <c r="D3175" i="7"/>
  <c r="D2171" i="11"/>
  <c r="F57" i="13"/>
  <c r="G1710" i="7"/>
  <c r="E796" i="5"/>
  <c r="E298" i="6"/>
  <c r="G33" i="13"/>
  <c r="E647" i="11"/>
  <c r="D752" i="5"/>
  <c r="G1294" i="7"/>
  <c r="E974" i="14"/>
  <c r="F1703" i="14"/>
  <c r="D1721" i="11"/>
  <c r="G1747" i="14"/>
  <c r="G213" i="11"/>
  <c r="F1115" i="10"/>
  <c r="D510" i="6"/>
  <c r="G944" i="14"/>
  <c r="D2303" i="7"/>
  <c r="E238" i="14"/>
  <c r="E2251" i="5"/>
  <c r="G494" i="14"/>
  <c r="D1873" i="14"/>
  <c r="F183" i="5"/>
  <c r="G1570" i="5"/>
  <c r="G806" i="11"/>
  <c r="E1971" i="14"/>
  <c r="G1146" i="6"/>
  <c r="D252" i="6"/>
  <c r="G774" i="6"/>
  <c r="D1133" i="5"/>
  <c r="D3089" i="7"/>
  <c r="E67" i="10"/>
  <c r="G744" i="6"/>
  <c r="D3461" i="7"/>
  <c r="F1756" i="14"/>
  <c r="D831" i="6"/>
  <c r="F1652" i="6"/>
  <c r="E1401" i="6"/>
  <c r="E1545" i="6"/>
  <c r="E940" i="6"/>
  <c r="G1037" i="5"/>
  <c r="F1526" i="6"/>
  <c r="G549" i="6"/>
  <c r="E1376" i="7"/>
  <c r="D318" i="6"/>
  <c r="G200" i="14"/>
  <c r="E212" i="6"/>
  <c r="G2306" i="7"/>
  <c r="D783" i="6"/>
  <c r="D2679" i="7"/>
  <c r="E1647" i="7"/>
  <c r="E177" i="6"/>
  <c r="F469" i="6"/>
  <c r="E881" i="6"/>
  <c r="E1994" i="14"/>
  <c r="D3409" i="7"/>
  <c r="D73" i="10"/>
  <c r="E396" i="5"/>
  <c r="E1227" i="5"/>
  <c r="E609" i="6"/>
  <c r="D1514" i="10"/>
  <c r="F1507" i="6"/>
  <c r="E813" i="6"/>
  <c r="F894" i="6"/>
  <c r="G85" i="10"/>
  <c r="E964" i="11"/>
  <c r="G962" i="14"/>
  <c r="D2282" i="7"/>
  <c r="G501" i="6"/>
  <c r="F3163" i="7"/>
  <c r="F1151" i="11"/>
  <c r="E1042" i="6"/>
  <c r="E798" i="5"/>
  <c r="D1262" i="6"/>
  <c r="G1588" i="11"/>
  <c r="G2185" i="5"/>
  <c r="G364" i="6"/>
  <c r="E1301" i="6"/>
  <c r="E101" i="6"/>
  <c r="F95" i="6"/>
  <c r="G1040" i="6"/>
  <c r="F101" i="7"/>
  <c r="F1759" i="11"/>
  <c r="F808" i="6"/>
  <c r="F105" i="6"/>
  <c r="F1261" i="6"/>
  <c r="G3207" i="7"/>
  <c r="E2950" i="7"/>
  <c r="D1876" i="14"/>
  <c r="F262" i="6"/>
  <c r="G1427" i="7"/>
  <c r="D1922" i="10"/>
  <c r="G1109" i="5"/>
  <c r="F2822" i="7"/>
  <c r="G1319" i="11"/>
  <c r="E949" i="6"/>
  <c r="F515" i="14"/>
  <c r="G352" i="13"/>
  <c r="F259" i="6"/>
  <c r="F1876" i="14"/>
  <c r="F559" i="6"/>
  <c r="E71" i="13"/>
  <c r="F277" i="11"/>
  <c r="E69" i="11"/>
  <c r="G1020" i="6"/>
  <c r="D1325" i="6"/>
  <c r="F1008" i="6"/>
  <c r="D1231" i="6"/>
  <c r="E953" i="5"/>
  <c r="E462" i="14"/>
  <c r="D1600" i="11"/>
  <c r="G1688" i="6"/>
  <c r="G1408" i="6"/>
  <c r="D1694" i="6"/>
  <c r="F586" i="6"/>
  <c r="F620" i="6"/>
  <c r="F1313" i="5"/>
  <c r="G1651" i="7"/>
  <c r="E3197" i="7"/>
  <c r="E1882" i="5"/>
  <c r="G827" i="14"/>
  <c r="E1248" i="6"/>
  <c r="G687" i="6"/>
  <c r="G1707" i="5"/>
  <c r="F680" i="14"/>
  <c r="D389" i="13"/>
  <c r="D688" i="6"/>
  <c r="G541" i="14"/>
  <c r="F1660" i="11"/>
  <c r="D42" i="6"/>
  <c r="D317" i="10"/>
  <c r="E1298" i="14"/>
  <c r="D745" i="6"/>
  <c r="G1985" i="7"/>
  <c r="F304" i="6"/>
  <c r="E1096" i="5"/>
  <c r="D1807" i="14"/>
  <c r="E590" i="10"/>
  <c r="E1322" i="14"/>
  <c r="D1074" i="6"/>
  <c r="F1686" i="6"/>
  <c r="G860" i="14"/>
  <c r="G1635" i="14"/>
  <c r="G713" i="6"/>
  <c r="G1661" i="6"/>
  <c r="G1598" i="6"/>
  <c r="D1294" i="7"/>
  <c r="F2212" i="7"/>
  <c r="F1652" i="14"/>
  <c r="E1035" i="5"/>
  <c r="E994" i="5"/>
  <c r="E438" i="14"/>
  <c r="D46" i="7"/>
  <c r="F891" i="5"/>
  <c r="D2221" i="5"/>
  <c r="E167" i="13"/>
  <c r="E1732" i="13"/>
  <c r="E1552" i="5"/>
  <c r="E227" i="13"/>
  <c r="E272" i="13"/>
  <c r="D20" i="6"/>
  <c r="E414" i="6"/>
  <c r="D1208" i="6"/>
  <c r="D175" i="6"/>
  <c r="G1201" i="6"/>
  <c r="F1554" i="6"/>
  <c r="D1664" i="5"/>
  <c r="D486" i="5"/>
  <c r="G2397" i="11"/>
  <c r="G574" i="14"/>
  <c r="F48" i="13"/>
  <c r="E117" i="11"/>
  <c r="E2801" i="7"/>
  <c r="D2643" i="7"/>
  <c r="E2207" i="5"/>
  <c r="E1016" i="6"/>
  <c r="G318" i="6"/>
  <c r="F1042" i="6"/>
  <c r="F1491" i="11"/>
  <c r="F1736" i="6"/>
  <c r="G91" i="14"/>
  <c r="E321" i="6"/>
  <c r="G1358" i="6"/>
  <c r="F183" i="6"/>
  <c r="G182" i="6"/>
  <c r="G242" i="13"/>
  <c r="E520" i="5"/>
  <c r="F1903" i="14"/>
  <c r="D2062" i="11"/>
  <c r="G1484" i="6"/>
  <c r="D1335" i="7"/>
  <c r="G690" i="6"/>
  <c r="F1656" i="6"/>
  <c r="D191" i="6"/>
  <c r="F1081" i="6"/>
  <c r="G343" i="6"/>
  <c r="D206" i="11"/>
  <c r="F865" i="6"/>
  <c r="G1593" i="6"/>
  <c r="E897" i="6"/>
  <c r="D1134" i="14"/>
  <c r="F2212" i="5"/>
  <c r="F1456" i="6"/>
  <c r="E2898" i="7"/>
  <c r="G1087" i="10"/>
  <c r="E1903" i="14"/>
  <c r="G1264" i="7"/>
  <c r="E34" i="5"/>
  <c r="D988" i="6"/>
  <c r="E1240" i="6"/>
  <c r="G322" i="6"/>
  <c r="E893" i="6"/>
  <c r="D2165" i="7"/>
  <c r="D1434" i="6"/>
  <c r="F144" i="13"/>
  <c r="F1646" i="6"/>
  <c r="E1044" i="5"/>
  <c r="F29" i="6"/>
  <c r="D1560" i="6"/>
  <c r="F1593" i="7"/>
  <c r="E610" i="6"/>
  <c r="F3196" i="7"/>
  <c r="F362" i="14"/>
  <c r="D1556" i="6"/>
  <c r="G117" i="14"/>
  <c r="F853" i="6"/>
  <c r="E1322" i="6"/>
  <c r="E296" i="11"/>
  <c r="E1663" i="5"/>
  <c r="G1491" i="6"/>
  <c r="F70" i="11"/>
  <c r="G556" i="6"/>
  <c r="E1618" i="6"/>
  <c r="F180" i="6"/>
  <c r="D35" i="6"/>
  <c r="D166" i="6"/>
  <c r="D418" i="6"/>
  <c r="F89" i="5"/>
  <c r="F100" i="5"/>
  <c r="F940" i="6"/>
  <c r="D588" i="6"/>
  <c r="G231" i="6"/>
  <c r="D864" i="6"/>
  <c r="D1510" i="14"/>
  <c r="F1386" i="7"/>
  <c r="G156" i="14"/>
  <c r="E1307" i="6"/>
  <c r="D1126" i="6"/>
  <c r="F1979" i="11"/>
  <c r="E381" i="10"/>
  <c r="G344" i="6"/>
  <c r="D208" i="6"/>
  <c r="F280" i="6"/>
  <c r="G810" i="6"/>
  <c r="E1360" i="5"/>
  <c r="E1302" i="6"/>
  <c r="D2336" i="11"/>
  <c r="F231" i="14"/>
  <c r="G1433" i="7"/>
  <c r="G131" i="11"/>
  <c r="F896" i="6"/>
  <c r="F53" i="13"/>
  <c r="G2239" i="5"/>
  <c r="E397" i="10"/>
  <c r="G1554" i="14"/>
  <c r="G819" i="5"/>
  <c r="E279" i="6"/>
  <c r="F3014" i="7"/>
  <c r="D1045" i="6"/>
  <c r="G123" i="10"/>
  <c r="G1738" i="14"/>
  <c r="F1281" i="5"/>
  <c r="G1318" i="5"/>
  <c r="E482" i="6"/>
  <c r="F417" i="6"/>
  <c r="E1552" i="6"/>
  <c r="E1726" i="6"/>
  <c r="D749" i="14"/>
  <c r="F104" i="10"/>
  <c r="G2137" i="11"/>
  <c r="G1660" i="7"/>
  <c r="G1443" i="14"/>
  <c r="E1477" i="7"/>
  <c r="D1492" i="6"/>
  <c r="D416" i="13"/>
  <c r="E368" i="10"/>
  <c r="E1440" i="6"/>
  <c r="F357" i="13"/>
  <c r="E510" i="14"/>
  <c r="E1317" i="14"/>
  <c r="E1289" i="10"/>
  <c r="G67" i="7"/>
  <c r="G9" i="13"/>
  <c r="G1045" i="5"/>
  <c r="E581" i="6"/>
  <c r="F341" i="7"/>
  <c r="D1245" i="6"/>
  <c r="E1428" i="6"/>
  <c r="D1066" i="6"/>
  <c r="D1300" i="6"/>
  <c r="G1577" i="7"/>
  <c r="E321" i="7"/>
  <c r="D661" i="14"/>
  <c r="E1256" i="6"/>
  <c r="G1445" i="14"/>
  <c r="E1911" i="14"/>
  <c r="F1247" i="6"/>
  <c r="D750" i="14"/>
  <c r="F1132" i="6"/>
  <c r="G959" i="6"/>
  <c r="E978" i="6"/>
  <c r="D400" i="11"/>
  <c r="D1412" i="6"/>
  <c r="F1462" i="6"/>
  <c r="E834" i="5"/>
  <c r="G1530" i="14"/>
  <c r="D117" i="6"/>
  <c r="F1515" i="14"/>
  <c r="F1675" i="6"/>
  <c r="G446" i="14"/>
  <c r="D1577" i="6"/>
  <c r="D54" i="6"/>
  <c r="E391" i="11"/>
  <c r="D480" i="6"/>
  <c r="G1108" i="6"/>
  <c r="D1489" i="6"/>
  <c r="F2230" i="7"/>
  <c r="G362" i="7"/>
  <c r="F1732" i="5"/>
  <c r="D932" i="6"/>
  <c r="G224" i="13"/>
  <c r="G718" i="14"/>
  <c r="E562" i="6"/>
  <c r="G3417" i="7"/>
  <c r="G2670" i="7"/>
  <c r="E121" i="11"/>
  <c r="E888" i="6"/>
  <c r="E895" i="6"/>
  <c r="F833" i="6"/>
  <c r="E1573" i="6"/>
  <c r="F724" i="10"/>
  <c r="D449" i="11"/>
  <c r="F117" i="7"/>
  <c r="G1872" i="14"/>
  <c r="E1602" i="6"/>
  <c r="E1421" i="11"/>
  <c r="D2695" i="7"/>
  <c r="F558" i="6"/>
  <c r="E1204" i="6"/>
  <c r="F225" i="10"/>
  <c r="E2672" i="7"/>
  <c r="F955" i="5"/>
  <c r="G627" i="14"/>
  <c r="G1702" i="6"/>
  <c r="G579" i="6"/>
  <c r="D1032" i="5"/>
  <c r="G1541" i="11"/>
  <c r="F2195" i="7"/>
  <c r="D384" i="13"/>
  <c r="D705" i="6"/>
  <c r="F2215" i="7"/>
  <c r="E1312" i="7"/>
  <c r="G111" i="10"/>
  <c r="F1659" i="14"/>
  <c r="E823" i="6"/>
  <c r="G392" i="6"/>
  <c r="E1531" i="6"/>
  <c r="E1149" i="5"/>
  <c r="E2422" i="10"/>
  <c r="D3004" i="7"/>
  <c r="F1766" i="14"/>
  <c r="F3017" i="7"/>
  <c r="E1976" i="11"/>
  <c r="F978" i="6"/>
  <c r="F2289" i="7"/>
  <c r="G1144" i="5"/>
  <c r="E315" i="6"/>
  <c r="D1257" i="6"/>
  <c r="D120" i="10"/>
  <c r="F1258" i="7"/>
  <c r="E1782" i="13"/>
  <c r="E1070" i="5"/>
  <c r="G536" i="6"/>
  <c r="E1014" i="6"/>
  <c r="F244" i="6"/>
  <c r="D448" i="6"/>
  <c r="G654" i="14"/>
  <c r="D2232" i="7"/>
  <c r="F1434" i="6"/>
  <c r="F1372" i="6"/>
  <c r="D70" i="13"/>
  <c r="G1250" i="6"/>
  <c r="F204" i="11"/>
  <c r="F2416" i="10"/>
  <c r="E1394" i="11"/>
  <c r="D1533" i="6"/>
  <c r="D3313" i="7"/>
  <c r="G1340" i="6"/>
  <c r="D3495" i="7"/>
  <c r="G119" i="6"/>
  <c r="D1460" i="11"/>
  <c r="E122" i="13"/>
  <c r="G1695" i="6"/>
  <c r="D2143" i="7"/>
  <c r="F337" i="7"/>
  <c r="F1070" i="6"/>
  <c r="G23" i="11"/>
  <c r="E1963" i="14"/>
  <c r="F1141" i="13"/>
  <c r="F162" i="6"/>
  <c r="D656" i="5"/>
  <c r="D1506" i="5"/>
  <c r="G2786" i="7"/>
  <c r="F313" i="6"/>
  <c r="G269" i="13"/>
  <c r="G1235" i="6"/>
  <c r="F1369" i="11"/>
  <c r="E1123" i="6"/>
  <c r="E1419" i="5"/>
  <c r="F1128" i="6"/>
  <c r="F1687" i="6"/>
  <c r="D305" i="5"/>
  <c r="E2461" i="7"/>
  <c r="E1250" i="6"/>
  <c r="F958" i="6"/>
  <c r="E395" i="6"/>
  <c r="F222" i="5"/>
  <c r="D368" i="13"/>
  <c r="F1452" i="11"/>
  <c r="E463" i="11"/>
  <c r="E1615" i="6"/>
  <c r="D327" i="6"/>
  <c r="F760" i="6"/>
  <c r="D981" i="6"/>
  <c r="G1999" i="7"/>
  <c r="F328" i="11"/>
  <c r="F1897" i="10"/>
  <c r="D1177" i="10"/>
  <c r="E2272" i="5"/>
  <c r="G1861" i="7"/>
  <c r="E357" i="10"/>
  <c r="G1318" i="14"/>
  <c r="E925" i="6"/>
  <c r="F910" i="6"/>
  <c r="E1098" i="6"/>
  <c r="E1796" i="7"/>
  <c r="G812" i="14"/>
  <c r="F832" i="14"/>
  <c r="F1762" i="14"/>
  <c r="G498" i="6"/>
  <c r="G1032" i="6"/>
  <c r="E484" i="6"/>
  <c r="F1665" i="6"/>
  <c r="D879" i="6"/>
  <c r="F1055" i="5"/>
  <c r="D1711" i="6"/>
  <c r="F1325" i="6"/>
  <c r="E1766" i="7"/>
  <c r="F1586" i="6"/>
  <c r="F187" i="6"/>
  <c r="G173" i="11"/>
  <c r="F400" i="13"/>
  <c r="G1567" i="14"/>
  <c r="D1040" i="6"/>
  <c r="E1156" i="6"/>
  <c r="D1585" i="10"/>
  <c r="F842" i="6"/>
  <c r="G771" i="6"/>
  <c r="E1379" i="7"/>
  <c r="G86" i="6"/>
  <c r="F1266" i="6"/>
  <c r="G986" i="6"/>
  <c r="F390" i="14"/>
  <c r="D19" i="6"/>
  <c r="F503" i="14"/>
  <c r="D883" i="11"/>
  <c r="F538" i="6"/>
  <c r="F1697" i="5"/>
  <c r="D735" i="11"/>
  <c r="G572" i="6"/>
  <c r="E1022" i="6"/>
  <c r="E1127" i="6"/>
  <c r="D2266" i="7"/>
  <c r="D552" i="6"/>
  <c r="D530" i="14"/>
  <c r="E1609" i="6"/>
  <c r="G239" i="11"/>
  <c r="D1590" i="14"/>
  <c r="E1539" i="6"/>
  <c r="E1917" i="5"/>
  <c r="E484" i="10"/>
  <c r="F386" i="6"/>
  <c r="D190" i="10"/>
  <c r="G896" i="6"/>
  <c r="F1276" i="5"/>
  <c r="E424" i="6"/>
  <c r="D1012" i="10"/>
  <c r="D1504" i="6"/>
  <c r="E1128" i="6"/>
  <c r="F1569" i="6"/>
  <c r="D393" i="6"/>
  <c r="E1070" i="6"/>
  <c r="G1373" i="6"/>
  <c r="E2254" i="5"/>
  <c r="F710" i="11"/>
  <c r="D806" i="6"/>
  <c r="D1657" i="6"/>
  <c r="D1539" i="10"/>
  <c r="F120" i="7"/>
  <c r="G544" i="14"/>
  <c r="F2974" i="7"/>
  <c r="F787" i="13"/>
  <c r="G384" i="11"/>
  <c r="G112" i="5"/>
  <c r="D1433" i="6"/>
  <c r="F673" i="5"/>
  <c r="G501" i="14"/>
  <c r="E293" i="10"/>
  <c r="F1467" i="10"/>
  <c r="D3416" i="7"/>
  <c r="D538" i="5"/>
  <c r="E296" i="10"/>
  <c r="E426" i="11"/>
  <c r="G230" i="6"/>
  <c r="G1151" i="6"/>
  <c r="D1382" i="14"/>
  <c r="E951" i="11"/>
  <c r="F600" i="6"/>
  <c r="F1628" i="5"/>
  <c r="D600" i="6"/>
  <c r="E1336" i="11"/>
  <c r="E946" i="6"/>
  <c r="E1541" i="6"/>
  <c r="F1594" i="6"/>
  <c r="E736" i="5"/>
  <c r="F553" i="6"/>
  <c r="G904" i="5"/>
  <c r="G2262" i="5"/>
  <c r="D567" i="6"/>
  <c r="F272" i="13"/>
  <c r="G788" i="6"/>
  <c r="D649" i="6"/>
  <c r="D1512" i="14"/>
  <c r="F1502" i="6"/>
  <c r="D1544" i="6"/>
  <c r="G811" i="6"/>
  <c r="G3477" i="7"/>
  <c r="E455" i="14"/>
  <c r="E1487" i="6"/>
  <c r="G8" i="7"/>
  <c r="D333" i="6"/>
  <c r="E1126" i="6"/>
  <c r="E548" i="11"/>
  <c r="G269" i="5"/>
  <c r="E403" i="11"/>
  <c r="D2601" i="7"/>
  <c r="E464" i="14"/>
  <c r="E430" i="6"/>
  <c r="E1900" i="7"/>
  <c r="F1604" i="6"/>
  <c r="G253" i="14"/>
  <c r="E1334" i="6"/>
  <c r="E231" i="6"/>
  <c r="D323" i="6"/>
  <c r="D956" i="5"/>
  <c r="F39" i="6"/>
  <c r="D574" i="6"/>
  <c r="F1143" i="6"/>
  <c r="E1732" i="6"/>
  <c r="F1370" i="5"/>
  <c r="G853" i="10"/>
  <c r="G1529" i="6"/>
  <c r="E1338" i="6"/>
  <c r="F822" i="6"/>
  <c r="E1160" i="14"/>
  <c r="F102" i="6"/>
  <c r="E1771" i="11"/>
  <c r="F2205" i="7"/>
  <c r="D898" i="14"/>
  <c r="D2155" i="5"/>
  <c r="G240" i="6"/>
  <c r="F1037" i="6"/>
  <c r="E1664" i="6"/>
  <c r="G1292" i="6"/>
  <c r="D456" i="6"/>
  <c r="D1097" i="5"/>
  <c r="F1256" i="6"/>
  <c r="F1214" i="6"/>
  <c r="F1412" i="6"/>
  <c r="D171" i="6"/>
  <c r="G371" i="6"/>
  <c r="E1454" i="6"/>
  <c r="G1429" i="6"/>
  <c r="F1751" i="6"/>
  <c r="E1409" i="6"/>
  <c r="E109" i="6"/>
  <c r="F16" i="7"/>
  <c r="D136" i="6"/>
  <c r="D274" i="6"/>
  <c r="E537" i="6"/>
  <c r="F1056" i="6"/>
  <c r="D718" i="6"/>
  <c r="E126" i="10"/>
  <c r="F431" i="6"/>
  <c r="F301" i="6"/>
  <c r="D391" i="14"/>
  <c r="F418" i="7"/>
  <c r="G365" i="11"/>
  <c r="E1358" i="6"/>
  <c r="F424" i="6"/>
  <c r="G942" i="6"/>
  <c r="D413" i="6"/>
  <c r="D1356" i="5"/>
  <c r="E2222" i="7"/>
  <c r="E1460" i="6"/>
  <c r="F1754" i="6"/>
  <c r="D1130" i="10"/>
  <c r="E234" i="14"/>
  <c r="G337" i="6"/>
  <c r="E555" i="6"/>
  <c r="D2739" i="7"/>
  <c r="D91" i="11"/>
  <c r="F661" i="11"/>
  <c r="E1257" i="6"/>
  <c r="F1137" i="5"/>
  <c r="D61" i="6"/>
  <c r="F411" i="6"/>
  <c r="F1471" i="6"/>
  <c r="D2811" i="7"/>
  <c r="D1527" i="6"/>
  <c r="E432" i="5"/>
  <c r="D2117" i="7"/>
  <c r="D148" i="6"/>
  <c r="F2613" i="7"/>
  <c r="G1258" i="6"/>
  <c r="D1264" i="6"/>
  <c r="E1068" i="14"/>
  <c r="E1523" i="6"/>
  <c r="G1416" i="14"/>
  <c r="D1147" i="6"/>
  <c r="G1168" i="6"/>
  <c r="E2031" i="10"/>
  <c r="G141" i="6"/>
  <c r="D3360" i="7"/>
  <c r="F236" i="6"/>
  <c r="G343" i="7"/>
  <c r="E974" i="6"/>
  <c r="E1913" i="14"/>
  <c r="G718" i="5"/>
  <c r="D810" i="6"/>
  <c r="D352" i="5"/>
  <c r="F304" i="14"/>
  <c r="G361" i="6"/>
  <c r="E3375" i="7"/>
  <c r="D386" i="7"/>
  <c r="G2500" i="7"/>
  <c r="G278" i="6"/>
  <c r="G591" i="5"/>
  <c r="D365" i="6"/>
  <c r="G588" i="5"/>
  <c r="F346" i="6"/>
  <c r="E2593" i="7"/>
  <c r="F2445" i="7"/>
  <c r="D1835" i="14"/>
  <c r="D33" i="7"/>
  <c r="F529" i="5"/>
  <c r="E83" i="5"/>
  <c r="F1720" i="11"/>
  <c r="G697" i="14"/>
  <c r="E239" i="10"/>
  <c r="F1548" i="7"/>
  <c r="E624" i="14"/>
  <c r="G1989" i="7"/>
  <c r="F2971" i="7"/>
  <c r="G127" i="13"/>
  <c r="F7" i="13"/>
  <c r="D400" i="14"/>
  <c r="E550" i="13"/>
  <c r="F840" i="5"/>
  <c r="E1346" i="14"/>
  <c r="F577" i="6"/>
  <c r="D1141" i="6"/>
  <c r="D465" i="6"/>
  <c r="D1288" i="6"/>
  <c r="G580" i="6"/>
  <c r="E304" i="13"/>
  <c r="D1384" i="5"/>
  <c r="D2227" i="5"/>
  <c r="G1135" i="6"/>
  <c r="F1341" i="6"/>
  <c r="E1976" i="7"/>
  <c r="F2687" i="7"/>
  <c r="E3089" i="7"/>
  <c r="G588" i="6"/>
  <c r="F2303" i="7"/>
  <c r="G1411" i="14"/>
  <c r="G296" i="6"/>
  <c r="D875" i="5"/>
  <c r="E608" i="14"/>
  <c r="E3481" i="7"/>
  <c r="G272" i="10"/>
  <c r="E2138" i="11"/>
  <c r="E818" i="14"/>
  <c r="E26" i="5"/>
  <c r="F3443" i="7"/>
  <c r="D2587" i="7"/>
  <c r="E1369" i="6"/>
  <c r="F504" i="6"/>
  <c r="E614" i="6"/>
  <c r="G366" i="6"/>
  <c r="F231" i="6"/>
  <c r="E1636" i="7"/>
  <c r="D466" i="6"/>
  <c r="G1519" i="14"/>
  <c r="G2195" i="10"/>
  <c r="G113" i="11"/>
  <c r="E1325" i="6"/>
  <c r="F1369" i="6"/>
  <c r="D746" i="6"/>
  <c r="F143" i="10"/>
  <c r="F1832" i="7"/>
  <c r="F3078" i="7"/>
  <c r="F1741" i="7"/>
  <c r="D2005" i="5"/>
  <c r="E2565" i="7"/>
  <c r="E1665" i="5"/>
  <c r="E1963" i="5"/>
  <c r="F1732" i="14"/>
  <c r="D1074" i="11"/>
  <c r="F450" i="7"/>
  <c r="F1667" i="13"/>
  <c r="G308" i="6"/>
  <c r="E1471" i="7"/>
  <c r="E738" i="5"/>
  <c r="D555" i="10"/>
  <c r="E859" i="14"/>
  <c r="F1338" i="14"/>
  <c r="F237" i="14"/>
  <c r="G2132" i="7"/>
  <c r="F1244" i="14"/>
  <c r="D1956" i="7"/>
  <c r="E513" i="6"/>
  <c r="F414" i="11"/>
  <c r="F534" i="6"/>
  <c r="G1525" i="11"/>
  <c r="F761" i="11"/>
  <c r="D662" i="14"/>
  <c r="F1156" i="6"/>
  <c r="F271" i="14"/>
  <c r="D685" i="6"/>
  <c r="F1542" i="13"/>
  <c r="D2297" i="5"/>
  <c r="G307" i="6"/>
  <c r="D201" i="10"/>
  <c r="D2398" i="10"/>
  <c r="D283" i="6"/>
  <c r="E558" i="11"/>
  <c r="D511" i="14"/>
  <c r="G2030" i="7"/>
  <c r="F682" i="5"/>
  <c r="D261" i="13"/>
  <c r="E2060" i="5"/>
  <c r="G1553" i="6"/>
  <c r="E196" i="10"/>
  <c r="G1928" i="14"/>
  <c r="E2453" i="10"/>
  <c r="G1925" i="5"/>
  <c r="G1761" i="5"/>
  <c r="E382" i="5"/>
  <c r="F336" i="7"/>
  <c r="E1004" i="14"/>
  <c r="E2110" i="5"/>
  <c r="G133" i="7"/>
  <c r="G1519" i="5"/>
  <c r="E1926" i="5"/>
  <c r="E771" i="10"/>
  <c r="E237" i="14"/>
  <c r="E127" i="5"/>
  <c r="G1007" i="6"/>
  <c r="D18" i="14"/>
  <c r="E69" i="5"/>
  <c r="G91" i="11"/>
  <c r="E211" i="13"/>
  <c r="D195" i="5"/>
  <c r="D429" i="7"/>
  <c r="G357" i="7"/>
  <c r="G1781" i="7"/>
  <c r="E839" i="14"/>
  <c r="G1296" i="10"/>
  <c r="G1706" i="5"/>
  <c r="D246" i="11"/>
  <c r="E1243" i="6"/>
  <c r="F1617" i="10"/>
  <c r="E714" i="10"/>
  <c r="G47" i="5"/>
  <c r="G807" i="6"/>
  <c r="G2835" i="7"/>
  <c r="G1390" i="7"/>
  <c r="F2088" i="11"/>
  <c r="F1989" i="5"/>
  <c r="E211" i="10"/>
  <c r="G1594" i="6"/>
  <c r="E2223" i="7"/>
  <c r="E477" i="10"/>
  <c r="F2094" i="5"/>
  <c r="F1555" i="5"/>
  <c r="E600" i="14"/>
  <c r="G1339" i="7"/>
  <c r="E105" i="10"/>
  <c r="F362" i="6"/>
  <c r="E1672" i="6"/>
  <c r="F183" i="11"/>
  <c r="F1141" i="14"/>
  <c r="G603" i="5"/>
  <c r="E1691" i="14"/>
  <c r="E1333" i="11"/>
  <c r="E176" i="11"/>
  <c r="E400" i="6"/>
  <c r="F1887" i="7"/>
  <c r="G1483" i="14"/>
  <c r="D2191" i="5"/>
  <c r="D1924" i="14"/>
  <c r="G574" i="5"/>
  <c r="D3270" i="7"/>
  <c r="D167" i="10"/>
  <c r="D1402" i="7"/>
  <c r="F2108" i="11"/>
  <c r="D1633" i="5"/>
  <c r="E611" i="6"/>
  <c r="G535" i="5"/>
  <c r="E1343" i="7"/>
  <c r="D514" i="5"/>
  <c r="G1963" i="14"/>
  <c r="D905" i="11"/>
  <c r="E1001" i="6"/>
  <c r="E715" i="14"/>
  <c r="G1365" i="6"/>
  <c r="D1911" i="5"/>
  <c r="G886" i="14"/>
  <c r="F71" i="11"/>
  <c r="F214" i="10"/>
  <c r="G1635" i="11"/>
  <c r="F152" i="7"/>
  <c r="D472" i="6"/>
  <c r="D799" i="14"/>
  <c r="G1994" i="7"/>
  <c r="G983" i="11"/>
  <c r="F1038" i="13"/>
  <c r="G55" i="10"/>
  <c r="E1294" i="7"/>
  <c r="F1151" i="5"/>
  <c r="E178" i="10"/>
  <c r="D1634" i="7"/>
  <c r="F351" i="6"/>
  <c r="E3149" i="7"/>
  <c r="F1420" i="6"/>
  <c r="E1202" i="11"/>
  <c r="D233" i="14"/>
  <c r="F1394" i="7"/>
  <c r="E241" i="14"/>
  <c r="G791" i="5"/>
  <c r="G1202" i="5"/>
  <c r="G2017" i="7"/>
  <c r="D341" i="5"/>
  <c r="G1978" i="14"/>
  <c r="F2956" i="7"/>
  <c r="G975" i="14"/>
  <c r="E300" i="7"/>
  <c r="G752" i="11"/>
  <c r="E1925" i="7"/>
  <c r="E1384" i="6"/>
  <c r="D1535" i="14"/>
  <c r="E1026" i="14"/>
  <c r="E2920" i="7"/>
  <c r="D1354" i="14"/>
  <c r="E826" i="14"/>
  <c r="D757" i="5"/>
  <c r="E2686" i="7"/>
  <c r="E1728" i="7"/>
  <c r="F1210" i="6"/>
  <c r="D1635" i="14"/>
  <c r="E352" i="10"/>
  <c r="E265" i="14"/>
  <c r="F367" i="7"/>
  <c r="E1338" i="7"/>
  <c r="G1042" i="14"/>
  <c r="G581" i="14"/>
  <c r="F1930" i="10"/>
  <c r="G216" i="11"/>
  <c r="F1461" i="7"/>
  <c r="D1564" i="7"/>
  <c r="G1916" i="11"/>
  <c r="D280" i="14"/>
  <c r="G605" i="14"/>
  <c r="G1817" i="14"/>
  <c r="D1329" i="14"/>
  <c r="G368" i="11"/>
  <c r="G557" i="6"/>
  <c r="F2170" i="10"/>
  <c r="G1026" i="10"/>
  <c r="E2752" i="7"/>
  <c r="D1933" i="10"/>
  <c r="G1457" i="5"/>
  <c r="G2289" i="11"/>
  <c r="F792" i="14"/>
  <c r="D1708" i="7"/>
  <c r="D696" i="14"/>
  <c r="D252" i="5"/>
  <c r="F2278" i="5"/>
  <c r="F1720" i="7"/>
  <c r="F767" i="5"/>
  <c r="D2060" i="7"/>
  <c r="F897" i="11"/>
  <c r="F3000" i="7"/>
  <c r="E1656" i="6"/>
  <c r="D1414" i="14"/>
  <c r="G224" i="6"/>
  <c r="G2918" i="7"/>
  <c r="G1507" i="14"/>
  <c r="E2278" i="7"/>
  <c r="D1979" i="14"/>
  <c r="F780" i="5"/>
  <c r="G480" i="7"/>
  <c r="E404" i="6"/>
  <c r="D347" i="6"/>
  <c r="E1858" i="5"/>
  <c r="E2340" i="7"/>
  <c r="D2374" i="7"/>
  <c r="G997" i="14"/>
  <c r="F1476" i="7"/>
  <c r="G1445" i="13"/>
  <c r="E554" i="5"/>
  <c r="D237" i="13"/>
  <c r="G410" i="5"/>
  <c r="G1451" i="14"/>
  <c r="G1790" i="14"/>
  <c r="G2254" i="7"/>
  <c r="D1893" i="5"/>
  <c r="F340" i="7"/>
  <c r="G146" i="13"/>
  <c r="F1072" i="6"/>
  <c r="F250" i="10"/>
  <c r="D2527" i="7"/>
  <c r="D1316" i="14"/>
  <c r="G120" i="6"/>
  <c r="G3169" i="7"/>
  <c r="E566" i="5"/>
  <c r="D823" i="11"/>
  <c r="G1853" i="10"/>
  <c r="E1928" i="7"/>
  <c r="E1347" i="14"/>
  <c r="E848" i="14"/>
  <c r="F1163" i="5"/>
  <c r="D1224" i="14"/>
  <c r="F1879" i="7"/>
  <c r="G2404" i="7"/>
  <c r="E874" i="6"/>
  <c r="G598" i="5"/>
  <c r="G1345" i="11"/>
  <c r="G265" i="5"/>
  <c r="D1842" i="14"/>
  <c r="F1422" i="6"/>
  <c r="F348" i="5"/>
  <c r="F1253" i="6"/>
  <c r="E1058" i="14"/>
  <c r="F1810" i="11"/>
  <c r="F61" i="10"/>
  <c r="G2365" i="11"/>
  <c r="G2075" i="5"/>
  <c r="F1263" i="14"/>
  <c r="G1158" i="11"/>
  <c r="E1795" i="7"/>
  <c r="F2004" i="11"/>
  <c r="G977" i="14"/>
  <c r="E1269" i="5"/>
  <c r="G470" i="5"/>
  <c r="D1300" i="14"/>
  <c r="E482" i="14"/>
  <c r="G2201" i="11"/>
  <c r="D474" i="11"/>
  <c r="F1009" i="5"/>
  <c r="D1653" i="6"/>
  <c r="E136" i="11"/>
  <c r="D3467" i="7"/>
  <c r="D420" i="7"/>
  <c r="F21" i="10"/>
  <c r="F1630" i="11"/>
  <c r="G1742" i="5"/>
  <c r="D2625" i="7"/>
  <c r="G598" i="14"/>
  <c r="E1203" i="5"/>
  <c r="F48" i="10"/>
  <c r="E1414" i="11"/>
  <c r="E83" i="11"/>
  <c r="D227" i="10"/>
  <c r="D406" i="7"/>
  <c r="D3334" i="7"/>
  <c r="E1798" i="14"/>
  <c r="F324" i="14"/>
  <c r="E1654" i="6"/>
  <c r="G457" i="7"/>
  <c r="E2835" i="7"/>
  <c r="D1720" i="5"/>
  <c r="E2552" i="7"/>
  <c r="G1661" i="14"/>
  <c r="F3079" i="7"/>
  <c r="E132" i="14"/>
  <c r="G381" i="11"/>
  <c r="D3388" i="7"/>
  <c r="F831" i="11"/>
  <c r="G510" i="6"/>
  <c r="G1050" i="6"/>
  <c r="G263" i="6"/>
  <c r="F131" i="5"/>
  <c r="F1334" i="7"/>
  <c r="D692" i="6"/>
  <c r="F1651" i="14"/>
  <c r="D965" i="5"/>
  <c r="E733" i="6"/>
  <c r="E434" i="6"/>
  <c r="G314" i="11"/>
  <c r="F272" i="10"/>
  <c r="D560" i="6"/>
  <c r="G931" i="6"/>
  <c r="F1713" i="6"/>
  <c r="E1988" i="7"/>
  <c r="G574" i="11"/>
  <c r="D1608" i="6"/>
  <c r="D834" i="11"/>
  <c r="E336" i="10"/>
  <c r="D2838" i="7"/>
  <c r="G197" i="6"/>
  <c r="G500" i="6"/>
  <c r="F545" i="6"/>
  <c r="F123" i="13"/>
  <c r="G565" i="5"/>
  <c r="F352" i="6"/>
  <c r="F205" i="6"/>
  <c r="G2784" i="7"/>
  <c r="G1190" i="14"/>
  <c r="D291" i="5"/>
  <c r="F485" i="6"/>
  <c r="E1032" i="6"/>
  <c r="G384" i="6"/>
  <c r="G675" i="6"/>
  <c r="D1101" i="13"/>
  <c r="E1431" i="6"/>
  <c r="E2124" i="7"/>
  <c r="F1063" i="6"/>
  <c r="G2164" i="7"/>
  <c r="D2030" i="11"/>
  <c r="D1139" i="14"/>
  <c r="F1567" i="6"/>
  <c r="D52" i="6"/>
  <c r="G2564" i="7"/>
  <c r="D128" i="11"/>
  <c r="G662" i="5"/>
  <c r="F1126" i="6"/>
  <c r="D1184" i="14"/>
  <c r="F308" i="5"/>
  <c r="F815" i="6"/>
  <c r="F608" i="6"/>
  <c r="F357" i="14"/>
  <c r="D1275" i="6"/>
  <c r="F1780" i="5"/>
  <c r="G251" i="14"/>
  <c r="F354" i="11"/>
  <c r="E477" i="14"/>
  <c r="D2891" i="7"/>
  <c r="F1313" i="6"/>
  <c r="G251" i="6"/>
  <c r="E1331" i="6"/>
  <c r="E1200" i="6"/>
  <c r="F438" i="6"/>
  <c r="F96" i="14"/>
  <c r="G1450" i="7"/>
  <c r="D1660" i="11"/>
  <c r="F711" i="5"/>
  <c r="F1628" i="6"/>
  <c r="E1355" i="7"/>
  <c r="F234" i="6"/>
  <c r="D1344" i="14"/>
  <c r="D3499" i="7"/>
  <c r="D595" i="6"/>
  <c r="E227" i="11"/>
  <c r="F302" i="6"/>
  <c r="F237" i="13"/>
  <c r="D1724" i="14"/>
  <c r="G505" i="6"/>
  <c r="D1997" i="5"/>
  <c r="E942" i="6"/>
  <c r="F284" i="5"/>
  <c r="E242" i="6"/>
  <c r="G399" i="7"/>
  <c r="F1066" i="6"/>
  <c r="G3263" i="7"/>
  <c r="G2200" i="5"/>
  <c r="F144" i="6"/>
  <c r="G264" i="13"/>
  <c r="F936" i="6"/>
  <c r="D132" i="7"/>
  <c r="E5" i="11"/>
  <c r="D421" i="5"/>
  <c r="F1539" i="6"/>
  <c r="F898" i="10"/>
  <c r="E1886" i="11"/>
  <c r="D1463" i="6"/>
  <c r="G1097" i="6"/>
  <c r="E1051" i="11"/>
  <c r="E1752" i="7"/>
  <c r="G11" i="11"/>
  <c r="E1432" i="7"/>
  <c r="G204" i="11"/>
  <c r="F2933" i="7"/>
  <c r="G1247" i="6"/>
  <c r="D1277" i="6"/>
  <c r="E1528" i="6"/>
  <c r="D2277" i="5"/>
  <c r="E1591" i="6"/>
  <c r="D2257" i="5"/>
  <c r="D289" i="14"/>
  <c r="F53" i="11"/>
  <c r="G772" i="14"/>
  <c r="E1026" i="6"/>
  <c r="G1725" i="6"/>
  <c r="G562" i="6"/>
  <c r="E1578" i="5"/>
  <c r="D595" i="5"/>
  <c r="D1788" i="5"/>
  <c r="F83" i="7"/>
  <c r="G962" i="6"/>
  <c r="F63" i="6"/>
  <c r="F118" i="13"/>
  <c r="D1445" i="6"/>
  <c r="F157" i="5"/>
  <c r="G1265" i="6"/>
  <c r="G149" i="11"/>
  <c r="E3498" i="7"/>
  <c r="D81" i="6"/>
  <c r="F246" i="11"/>
  <c r="G1692" i="5"/>
  <c r="D373" i="10"/>
  <c r="G731" i="6"/>
  <c r="G1164" i="6"/>
  <c r="E322" i="6"/>
  <c r="E269" i="13"/>
  <c r="D860" i="5"/>
  <c r="E1468" i="6"/>
  <c r="D1031" i="6"/>
  <c r="D183" i="13"/>
  <c r="G1720" i="6"/>
  <c r="F743" i="6"/>
  <c r="D1014" i="6"/>
  <c r="D1661" i="11"/>
  <c r="F891" i="6"/>
  <c r="E864" i="6"/>
  <c r="D1531" i="14"/>
  <c r="G1510" i="6"/>
  <c r="F489" i="6"/>
  <c r="G450" i="14"/>
  <c r="D760" i="6"/>
  <c r="E264" i="13"/>
  <c r="E1131" i="6"/>
  <c r="G113" i="10"/>
  <c r="F423" i="14"/>
  <c r="G3397" i="7"/>
  <c r="E114" i="6"/>
  <c r="G1592" i="14"/>
  <c r="G1910" i="14"/>
  <c r="G107" i="7"/>
  <c r="G199" i="13"/>
  <c r="E597" i="6"/>
  <c r="G817" i="6"/>
  <c r="E686" i="14"/>
  <c r="D1744" i="6"/>
  <c r="F1429" i="14"/>
  <c r="E1144" i="6"/>
  <c r="F1699" i="14"/>
  <c r="D2175" i="10"/>
  <c r="D1661" i="7"/>
  <c r="E3494" i="7"/>
  <c r="E825" i="6"/>
  <c r="D699" i="11"/>
  <c r="F324" i="6"/>
  <c r="G2286" i="5"/>
  <c r="D1668" i="6"/>
  <c r="E1326" i="6"/>
  <c r="D381" i="11"/>
  <c r="E2268" i="7"/>
  <c r="G93" i="5"/>
  <c r="E443" i="14"/>
  <c r="G896" i="14"/>
  <c r="F1150" i="6"/>
  <c r="G441" i="14"/>
  <c r="E1372" i="11"/>
  <c r="E1270" i="10"/>
  <c r="G376" i="7"/>
  <c r="F640" i="6"/>
  <c r="G2057" i="7"/>
  <c r="G1040" i="5"/>
  <c r="G561" i="6"/>
  <c r="G3073" i="7"/>
  <c r="G1731" i="6"/>
  <c r="D65" i="6"/>
  <c r="F446" i="14"/>
  <c r="D1376" i="6"/>
  <c r="G564" i="14"/>
  <c r="E1752" i="6"/>
  <c r="D1608" i="11"/>
  <c r="F62" i="14"/>
  <c r="D481" i="6"/>
  <c r="G738" i="6"/>
  <c r="F1245" i="6"/>
  <c r="D1070" i="6"/>
  <c r="E228" i="6"/>
  <c r="D1447" i="6"/>
  <c r="F321" i="6"/>
  <c r="D116" i="6"/>
  <c r="E255" i="6"/>
  <c r="E836" i="14"/>
  <c r="F1217" i="6"/>
  <c r="F2815" i="7"/>
  <c r="F1660" i="6"/>
  <c r="E586" i="6"/>
  <c r="E1536" i="6"/>
  <c r="D1424" i="6"/>
  <c r="D217" i="11"/>
  <c r="D1087" i="6"/>
  <c r="D1151" i="6"/>
  <c r="G1048" i="10"/>
  <c r="F1305" i="6"/>
  <c r="F552" i="6"/>
  <c r="D1466" i="7"/>
  <c r="G1594" i="11"/>
  <c r="D419" i="6"/>
  <c r="F408" i="6"/>
  <c r="E122" i="6"/>
  <c r="D721" i="5"/>
  <c r="E890" i="6"/>
  <c r="D667" i="14"/>
  <c r="E1845" i="5"/>
  <c r="E947" i="14"/>
  <c r="F1348" i="6"/>
  <c r="G643" i="11"/>
  <c r="E747" i="5"/>
  <c r="D1313" i="6"/>
  <c r="F1129" i="14"/>
  <c r="E3166" i="7"/>
  <c r="D1557" i="6"/>
  <c r="G1846" i="5"/>
  <c r="D379" i="6"/>
  <c r="E199" i="6"/>
  <c r="D935" i="6"/>
  <c r="G389" i="11"/>
  <c r="E498" i="6"/>
  <c r="F3080" i="7"/>
  <c r="F1758" i="6"/>
  <c r="D667" i="6"/>
  <c r="D657" i="6"/>
  <c r="E1162" i="6"/>
  <c r="D361" i="6"/>
  <c r="F1478" i="14"/>
  <c r="E594" i="6"/>
  <c r="D207" i="14"/>
  <c r="F445" i="14"/>
  <c r="G1556" i="14"/>
  <c r="F450" i="6"/>
  <c r="D185" i="7"/>
  <c r="E1646" i="11"/>
  <c r="D1281" i="14"/>
  <c r="G379" i="5"/>
  <c r="D2108" i="5"/>
  <c r="E760" i="6"/>
  <c r="E164" i="10"/>
  <c r="G26" i="7"/>
  <c r="G1621" i="14"/>
  <c r="F1514" i="6"/>
  <c r="E1634" i="6"/>
  <c r="D1082" i="6"/>
  <c r="G1342" i="6"/>
  <c r="D326" i="6"/>
  <c r="F1528" i="6"/>
  <c r="E31" i="14"/>
  <c r="D968" i="6"/>
  <c r="G1477" i="14"/>
  <c r="E1632" i="11"/>
  <c r="G345" i="6"/>
  <c r="F1449" i="6"/>
  <c r="G601" i="6"/>
  <c r="F185" i="6"/>
  <c r="E1473" i="6"/>
  <c r="G62" i="14"/>
  <c r="G560" i="6"/>
  <c r="G612" i="6"/>
  <c r="D557" i="5"/>
  <c r="D1204" i="6"/>
  <c r="E1382" i="6"/>
  <c r="E1497" i="6"/>
  <c r="G451" i="6"/>
  <c r="G1311" i="6"/>
  <c r="F881" i="6"/>
  <c r="D1746" i="6"/>
  <c r="G1396" i="6"/>
  <c r="E557" i="6"/>
  <c r="G47" i="7"/>
  <c r="G2205" i="11"/>
  <c r="F93" i="6"/>
  <c r="F866" i="6"/>
  <c r="D1309" i="6"/>
  <c r="G2043" i="5"/>
  <c r="D1439" i="14"/>
  <c r="G376" i="11"/>
  <c r="G332" i="14"/>
  <c r="F1793" i="11"/>
  <c r="E369" i="6"/>
  <c r="E137" i="10"/>
  <c r="E58" i="5"/>
  <c r="D1896" i="5"/>
  <c r="E1085" i="11"/>
  <c r="G69" i="5"/>
  <c r="G1551" i="6"/>
  <c r="D1719" i="6"/>
  <c r="G1508" i="6"/>
  <c r="F1279" i="6"/>
  <c r="D51" i="13"/>
  <c r="F833" i="10"/>
  <c r="E1111" i="11"/>
  <c r="E1048" i="10"/>
  <c r="F1084" i="14"/>
  <c r="D1269" i="6"/>
  <c r="D241" i="5"/>
  <c r="E742" i="10"/>
  <c r="E2868" i="7"/>
  <c r="E772" i="6"/>
  <c r="G856" i="14"/>
  <c r="G2177" i="5"/>
  <c r="G635" i="14"/>
  <c r="D802" i="5"/>
  <c r="G565" i="14"/>
  <c r="G647" i="6"/>
  <c r="G1616" i="6"/>
  <c r="G2737" i="7"/>
  <c r="F1011" i="11"/>
  <c r="F1468" i="7"/>
  <c r="F1995" i="14"/>
  <c r="F598" i="14"/>
  <c r="F2250" i="5"/>
  <c r="F59" i="14"/>
  <c r="G400" i="6"/>
  <c r="G1090" i="6"/>
  <c r="G887" i="6"/>
  <c r="F1837" i="14"/>
  <c r="E550" i="14"/>
  <c r="F2079" i="11"/>
  <c r="G304" i="14"/>
  <c r="F1753" i="14"/>
  <c r="E417" i="14"/>
  <c r="E2252" i="10"/>
  <c r="E706" i="6"/>
  <c r="F950" i="6"/>
  <c r="F1203" i="6"/>
  <c r="F1108" i="6"/>
  <c r="G301" i="10"/>
  <c r="F1733" i="14"/>
  <c r="D1612" i="6"/>
  <c r="F885" i="6"/>
  <c r="E746" i="6"/>
  <c r="F1725" i="5"/>
  <c r="E1150" i="6"/>
  <c r="G770" i="6"/>
  <c r="D903" i="6"/>
  <c r="D414" i="6"/>
  <c r="D855" i="6"/>
  <c r="E621" i="6"/>
  <c r="G1345" i="13"/>
  <c r="G481" i="6"/>
  <c r="G272" i="13"/>
  <c r="D1770" i="11"/>
  <c r="F1657" i="6"/>
  <c r="G937" i="5"/>
  <c r="D66" i="6"/>
  <c r="G69" i="7"/>
  <c r="D1170" i="6"/>
  <c r="G900" i="5"/>
  <c r="D2000" i="11"/>
  <c r="G101" i="11"/>
  <c r="E1816" i="14"/>
  <c r="F1361" i="6"/>
  <c r="D973" i="6"/>
  <c r="G716" i="6"/>
  <c r="F992" i="14"/>
  <c r="D945" i="6"/>
  <c r="G1378" i="6"/>
  <c r="G1263" i="11"/>
  <c r="E2518" i="7"/>
  <c r="G108" i="6"/>
  <c r="G1888" i="5"/>
  <c r="E1744" i="6"/>
  <c r="F2333" i="7"/>
  <c r="D1246" i="6"/>
  <c r="F1500" i="6"/>
  <c r="E2203" i="11"/>
  <c r="F518" i="6"/>
  <c r="F670" i="6"/>
  <c r="F1843" i="7"/>
  <c r="E2916" i="7"/>
  <c r="G1809" i="10"/>
  <c r="F674" i="6"/>
  <c r="G1370" i="6"/>
  <c r="G633" i="6"/>
  <c r="G1302" i="6"/>
  <c r="G2538" i="7"/>
  <c r="F1519" i="14"/>
  <c r="F1789" i="5"/>
  <c r="D1132" i="6"/>
  <c r="E179" i="10"/>
  <c r="G2184" i="10"/>
  <c r="G1762" i="10"/>
  <c r="G882" i="6"/>
  <c r="D1098" i="5"/>
  <c r="F848" i="6"/>
  <c r="G186" i="13"/>
  <c r="D2096" i="10"/>
  <c r="F2238" i="7"/>
  <c r="E221" i="5"/>
  <c r="G317" i="7"/>
  <c r="E558" i="5"/>
  <c r="G128" i="6"/>
  <c r="D1650" i="6"/>
  <c r="D1027" i="6"/>
  <c r="D839" i="6"/>
  <c r="D381" i="10"/>
  <c r="G468" i="6"/>
  <c r="F787" i="6"/>
  <c r="G1651" i="6"/>
  <c r="D3216" i="7"/>
  <c r="E1382" i="5"/>
  <c r="E284" i="6"/>
  <c r="G1110" i="10"/>
  <c r="E99" i="11"/>
  <c r="D1148" i="5"/>
  <c r="G1446" i="7"/>
  <c r="E1827" i="14"/>
  <c r="G31" i="6"/>
  <c r="G806" i="6"/>
  <c r="E1254" i="6"/>
  <c r="G1545" i="6"/>
  <c r="G181" i="14"/>
  <c r="F1639" i="14"/>
  <c r="G2174" i="11"/>
  <c r="D2197" i="5"/>
  <c r="D913" i="10"/>
  <c r="D665" i="5"/>
  <c r="D1187" i="6"/>
  <c r="D1721" i="6"/>
  <c r="E1815" i="5"/>
  <c r="F1710" i="6"/>
  <c r="F1529" i="14"/>
  <c r="E847" i="14"/>
  <c r="G594" i="6"/>
  <c r="F821" i="6"/>
  <c r="F654" i="6"/>
  <c r="G88" i="5"/>
  <c r="G652" i="6"/>
  <c r="D961" i="6"/>
  <c r="E832" i="6"/>
  <c r="E254" i="11"/>
  <c r="E1459" i="6"/>
  <c r="D2159" i="11"/>
  <c r="F1678" i="5"/>
  <c r="E93" i="10"/>
  <c r="D912" i="6"/>
  <c r="F1641" i="6"/>
  <c r="E548" i="14"/>
  <c r="E1367" i="5"/>
  <c r="F1613" i="6"/>
  <c r="E1334" i="14"/>
  <c r="D227" i="13"/>
  <c r="E2625" i="7"/>
  <c r="F1479" i="5"/>
  <c r="G1960" i="5"/>
  <c r="F71" i="7"/>
  <c r="G816" i="6"/>
  <c r="E291" i="6"/>
  <c r="D1391" i="6"/>
  <c r="E951" i="14"/>
  <c r="F1464" i="6"/>
  <c r="G1101" i="11"/>
  <c r="G1399" i="6"/>
  <c r="D639" i="6"/>
  <c r="G1532" i="6"/>
  <c r="D1247" i="6"/>
  <c r="G599" i="6"/>
  <c r="G1928" i="5"/>
  <c r="E226" i="5"/>
  <c r="E1435" i="6"/>
  <c r="G195" i="5"/>
  <c r="E1393" i="6"/>
  <c r="F104" i="11"/>
  <c r="D184" i="11"/>
  <c r="F660" i="6"/>
  <c r="D2221" i="11"/>
  <c r="E576" i="11"/>
  <c r="E1232" i="14"/>
  <c r="D1596" i="6"/>
  <c r="E699" i="5"/>
  <c r="E77" i="6"/>
  <c r="D1369" i="6"/>
  <c r="G1015" i="6"/>
  <c r="F1536" i="6"/>
  <c r="D269" i="10"/>
  <c r="G1509" i="14"/>
  <c r="F1396" i="6"/>
  <c r="G1095" i="6"/>
  <c r="G1328" i="5"/>
  <c r="F323" i="5"/>
  <c r="G310" i="7"/>
  <c r="F651" i="6"/>
  <c r="F571" i="6"/>
  <c r="F54" i="14"/>
  <c r="F683" i="6"/>
  <c r="G2353" i="7"/>
  <c r="D1039" i="6"/>
  <c r="E1734" i="6"/>
  <c r="E913" i="6"/>
  <c r="F62" i="6"/>
  <c r="E1724" i="6"/>
  <c r="G1211" i="14"/>
  <c r="E3118" i="7"/>
  <c r="F947" i="5"/>
  <c r="D89" i="6"/>
  <c r="D1692" i="6"/>
  <c r="E1311" i="6"/>
  <c r="F493" i="6"/>
  <c r="F147" i="6"/>
  <c r="D2271" i="11"/>
  <c r="G313" i="6"/>
  <c r="G157" i="7"/>
  <c r="G619" i="11"/>
  <c r="G566" i="14"/>
  <c r="D193" i="14"/>
  <c r="E694" i="6"/>
  <c r="F482" i="6"/>
  <c r="G3015" i="7"/>
  <c r="E441" i="6"/>
  <c r="F528" i="6"/>
  <c r="G680" i="6"/>
  <c r="F41" i="6"/>
  <c r="E833" i="6"/>
  <c r="F2544" i="7"/>
  <c r="F103" i="13"/>
  <c r="D154" i="6"/>
  <c r="D1160" i="6"/>
  <c r="E244" i="10"/>
  <c r="G670" i="6"/>
  <c r="G1022" i="6"/>
  <c r="D1598" i="6"/>
  <c r="D407" i="6"/>
  <c r="E2890" i="7"/>
  <c r="E1736" i="6"/>
  <c r="D538" i="6"/>
  <c r="E850" i="10"/>
  <c r="D1736" i="6"/>
  <c r="E32" i="6"/>
  <c r="D250" i="6"/>
  <c r="D1077" i="6"/>
  <c r="G3172" i="7"/>
  <c r="F128" i="10"/>
  <c r="F1304" i="6"/>
  <c r="D1164" i="6"/>
  <c r="F264" i="13"/>
  <c r="G1591" i="6"/>
  <c r="G103" i="6"/>
  <c r="F1085" i="6"/>
  <c r="F378" i="13"/>
  <c r="D713" i="6"/>
  <c r="F323" i="6"/>
  <c r="E1547" i="6"/>
  <c r="F1206" i="6"/>
  <c r="D543" i="6"/>
  <c r="D1172" i="6"/>
  <c r="G114" i="5"/>
  <c r="G1178" i="6"/>
  <c r="D280" i="6"/>
  <c r="G19" i="14"/>
  <c r="D1627" i="6"/>
  <c r="D185" i="6"/>
  <c r="E225" i="6"/>
  <c r="F5" i="6"/>
  <c r="E1611" i="14"/>
  <c r="E1472" i="5"/>
  <c r="G97" i="10"/>
  <c r="E534" i="5"/>
  <c r="E1411" i="6"/>
  <c r="E1196" i="6"/>
  <c r="G1078" i="6"/>
  <c r="F1980" i="5"/>
  <c r="G905" i="6"/>
  <c r="G1600" i="6"/>
  <c r="F861" i="6"/>
  <c r="F1413" i="14"/>
  <c r="D902" i="6"/>
  <c r="F206" i="6"/>
  <c r="E1149" i="6"/>
  <c r="D176" i="11"/>
  <c r="D1010" i="6"/>
  <c r="E939" i="6"/>
  <c r="D1582" i="6"/>
  <c r="F747" i="6"/>
  <c r="G921" i="14"/>
  <c r="F1516" i="6"/>
  <c r="E416" i="10"/>
  <c r="D1457" i="6"/>
  <c r="G963" i="6"/>
  <c r="E99" i="10"/>
  <c r="D1567" i="14"/>
  <c r="G148" i="6"/>
  <c r="E86" i="6"/>
  <c r="F465" i="6"/>
  <c r="D712" i="6"/>
  <c r="D249" i="6"/>
  <c r="G202" i="6"/>
  <c r="F716" i="6"/>
  <c r="E93" i="5"/>
  <c r="E289" i="7"/>
  <c r="G189" i="11"/>
  <c r="D826" i="6"/>
  <c r="F1611" i="6"/>
  <c r="D1301" i="14"/>
  <c r="D397" i="6"/>
  <c r="G1213" i="5"/>
  <c r="E946" i="11"/>
  <c r="E1215" i="6"/>
  <c r="E379" i="6"/>
  <c r="D87" i="5"/>
  <c r="D965" i="6"/>
  <c r="D15" i="6"/>
  <c r="E789" i="6"/>
  <c r="G2091" i="5"/>
  <c r="D1713" i="14"/>
  <c r="E577" i="6"/>
  <c r="E982" i="6"/>
  <c r="G1420" i="6"/>
  <c r="D1740" i="6"/>
  <c r="G250" i="10"/>
  <c r="D790" i="6"/>
  <c r="F484" i="6"/>
  <c r="G1738" i="6"/>
  <c r="E864" i="14"/>
  <c r="G1167" i="6"/>
  <c r="G1347" i="6"/>
  <c r="E1154" i="5"/>
  <c r="E1402" i="6"/>
  <c r="E355" i="6"/>
  <c r="D1238" i="6"/>
  <c r="F1216" i="6"/>
  <c r="E1518" i="6"/>
  <c r="F1690" i="5"/>
  <c r="D1192" i="14"/>
  <c r="E1555" i="14"/>
  <c r="F1944" i="7"/>
  <c r="E654" i="6"/>
  <c r="E128" i="11"/>
  <c r="G1005" i="5"/>
  <c r="G1758" i="5"/>
  <c r="D1558" i="6"/>
  <c r="E2224" i="7"/>
  <c r="E408" i="10"/>
  <c r="D79" i="6"/>
  <c r="G1448" i="6"/>
  <c r="D1646" i="6"/>
  <c r="D3305" i="7"/>
  <c r="E208" i="6"/>
  <c r="F255" i="11"/>
  <c r="D2067" i="5"/>
  <c r="F875" i="5"/>
  <c r="D1652" i="7"/>
  <c r="D923" i="11"/>
  <c r="D1066" i="14"/>
  <c r="E1901" i="7"/>
  <c r="D1544" i="14"/>
  <c r="E740" i="6"/>
  <c r="E104" i="6"/>
  <c r="D1247" i="10"/>
  <c r="G144" i="10"/>
  <c r="F695" i="10"/>
  <c r="D1686" i="5"/>
  <c r="D1251" i="6"/>
  <c r="E21" i="5"/>
  <c r="E1046" i="6"/>
  <c r="D384" i="6"/>
  <c r="D2550" i="7"/>
  <c r="D843" i="14"/>
  <c r="F693" i="6"/>
  <c r="F996" i="6"/>
  <c r="G1658" i="6"/>
  <c r="E461" i="6"/>
  <c r="D817" i="5"/>
  <c r="G1034" i="11"/>
  <c r="G1456" i="6"/>
  <c r="G5" i="14"/>
  <c r="F741" i="6"/>
  <c r="D908" i="6"/>
  <c r="F424" i="7"/>
  <c r="E189" i="5"/>
  <c r="E847" i="6"/>
  <c r="D1484" i="6"/>
  <c r="F1472" i="6"/>
  <c r="G408" i="10"/>
  <c r="G2474" i="7"/>
  <c r="D493" i="6"/>
  <c r="E1172" i="13"/>
  <c r="F2322" i="7"/>
  <c r="G1581" i="14"/>
  <c r="E49" i="6"/>
  <c r="G1292" i="7"/>
  <c r="D640" i="10"/>
  <c r="E504" i="6"/>
  <c r="G253" i="7"/>
  <c r="D1018" i="6"/>
  <c r="E1072" i="6"/>
  <c r="G1404" i="13"/>
  <c r="F1465" i="10"/>
  <c r="F1698" i="7"/>
  <c r="D380" i="6"/>
  <c r="D1178" i="14"/>
  <c r="F436" i="6"/>
  <c r="G724" i="6"/>
  <c r="F618" i="6"/>
  <c r="G1547" i="6"/>
  <c r="F1130" i="10"/>
  <c r="E1980" i="5"/>
  <c r="F494" i="6"/>
  <c r="E138" i="14"/>
  <c r="G2308" i="11"/>
  <c r="D236" i="13"/>
  <c r="F2826" i="7"/>
  <c r="G685" i="11"/>
  <c r="F532" i="5"/>
  <c r="G119" i="11"/>
  <c r="G1043" i="6"/>
  <c r="E1287" i="6"/>
  <c r="G1568" i="6"/>
  <c r="F2980" i="7"/>
  <c r="E1315" i="6"/>
  <c r="F285" i="6"/>
  <c r="G2901" i="7"/>
  <c r="E1055" i="6"/>
  <c r="D820" i="5"/>
  <c r="D693" i="6"/>
  <c r="F934" i="14"/>
  <c r="D2197" i="7"/>
  <c r="F376" i="11"/>
  <c r="G498" i="5"/>
  <c r="F1089" i="6"/>
  <c r="F116" i="6"/>
  <c r="E1583" i="14"/>
  <c r="G1363" i="6"/>
  <c r="F345" i="6"/>
  <c r="G190" i="6"/>
  <c r="F413" i="11"/>
  <c r="F32" i="6"/>
  <c r="G749" i="6"/>
  <c r="G1641" i="6"/>
  <c r="D605" i="6"/>
  <c r="F152" i="6"/>
  <c r="F341" i="11"/>
  <c r="D733" i="6"/>
  <c r="D2001" i="5"/>
  <c r="D911" i="6"/>
  <c r="D301" i="6"/>
  <c r="G268" i="14"/>
  <c r="E1229" i="6"/>
  <c r="F1828" i="7"/>
  <c r="D1622" i="6"/>
  <c r="F836" i="10"/>
  <c r="G1178" i="5"/>
  <c r="F314" i="6"/>
  <c r="D1522" i="6"/>
  <c r="F412" i="6"/>
  <c r="G1337" i="6"/>
  <c r="E1484" i="14"/>
  <c r="F350" i="14"/>
  <c r="D1102" i="6"/>
  <c r="F1671" i="6"/>
  <c r="G1192" i="6"/>
  <c r="F1544" i="6"/>
  <c r="F970" i="6"/>
  <c r="F84" i="10"/>
  <c r="D1165" i="6"/>
  <c r="E503" i="14"/>
  <c r="G397" i="6"/>
  <c r="G29" i="6"/>
  <c r="E1650" i="6"/>
  <c r="G317" i="6"/>
  <c r="E846" i="14"/>
  <c r="E1708" i="6"/>
  <c r="E431" i="6"/>
  <c r="E1184" i="6"/>
  <c r="F3161" i="7"/>
  <c r="D1732" i="6"/>
  <c r="D89" i="14"/>
  <c r="E815" i="6"/>
  <c r="G903" i="5"/>
  <c r="E1617" i="14"/>
  <c r="G11" i="6"/>
  <c r="G72" i="11"/>
  <c r="F1224" i="6"/>
  <c r="F1423" i="6"/>
  <c r="F848" i="5"/>
  <c r="F1643" i="6"/>
  <c r="E644" i="6"/>
  <c r="G667" i="6"/>
  <c r="F1735" i="6"/>
  <c r="E1298" i="6"/>
  <c r="F1525" i="6"/>
  <c r="F2211" i="11"/>
  <c r="D1604" i="6"/>
  <c r="F1427" i="6"/>
  <c r="D430" i="6"/>
  <c r="F889" i="6"/>
  <c r="F1315" i="6"/>
  <c r="G1106" i="6"/>
  <c r="F513" i="6"/>
  <c r="G987" i="6"/>
  <c r="E216" i="6"/>
  <c r="F84" i="6"/>
  <c r="G2943" i="7"/>
  <c r="G1293" i="6"/>
  <c r="D933" i="6"/>
  <c r="E45" i="7"/>
  <c r="E155" i="6"/>
  <c r="E1208" i="6"/>
  <c r="F1903" i="10"/>
  <c r="E1025" i="6"/>
  <c r="F1139" i="6"/>
  <c r="E727" i="6"/>
  <c r="E2324" i="7"/>
  <c r="E923" i="6"/>
  <c r="F505" i="6"/>
  <c r="G2280" i="10"/>
  <c r="E652" i="6"/>
  <c r="G1982" i="5"/>
  <c r="E1354" i="6"/>
  <c r="D257" i="7"/>
  <c r="F2049" i="11"/>
  <c r="G1727" i="6"/>
  <c r="G1447" i="6"/>
  <c r="G1954" i="5"/>
  <c r="D1176" i="6"/>
  <c r="D131" i="14"/>
  <c r="D453" i="6"/>
  <c r="G1119" i="6"/>
  <c r="D264" i="13"/>
  <c r="F869" i="5"/>
  <c r="G683" i="6"/>
  <c r="G404" i="6"/>
  <c r="F1492" i="6"/>
  <c r="F1192" i="6"/>
  <c r="G628" i="6"/>
  <c r="E1283" i="5"/>
  <c r="G325" i="6"/>
  <c r="D2220" i="11"/>
  <c r="E1704" i="6"/>
  <c r="F835" i="6"/>
  <c r="E1886" i="5"/>
  <c r="D2060" i="5"/>
  <c r="E1461" i="6"/>
  <c r="G1376" i="6"/>
  <c r="E1288" i="6"/>
  <c r="F1706" i="6"/>
  <c r="F57" i="6"/>
  <c r="E149" i="6"/>
  <c r="D1132" i="14"/>
  <c r="F1114" i="6"/>
  <c r="F1145" i="6"/>
  <c r="G535" i="6"/>
  <c r="F852" i="6"/>
  <c r="D243" i="5"/>
  <c r="F1734" i="7"/>
  <c r="E721" i="6"/>
  <c r="F1638" i="11"/>
  <c r="D944" i="6"/>
  <c r="D626" i="6"/>
  <c r="G804" i="6"/>
  <c r="E1599" i="6"/>
  <c r="D1427" i="14"/>
  <c r="F1605" i="6"/>
  <c r="E179" i="6"/>
  <c r="E247" i="6"/>
  <c r="D1658" i="6"/>
  <c r="G317" i="13"/>
  <c r="D1060" i="6"/>
  <c r="F121" i="6"/>
  <c r="E1187" i="6"/>
  <c r="D2420" i="10"/>
  <c r="E1605" i="6"/>
  <c r="F680" i="6"/>
  <c r="G1268" i="11"/>
  <c r="G22" i="6"/>
  <c r="F2377" i="11"/>
  <c r="G1697" i="6"/>
  <c r="D1735" i="6"/>
  <c r="E1117" i="6"/>
  <c r="E81" i="6"/>
  <c r="D1705" i="6"/>
  <c r="G1695" i="14"/>
  <c r="F7" i="5"/>
  <c r="E1691" i="6"/>
  <c r="G796" i="6"/>
  <c r="E1437" i="7"/>
  <c r="E213" i="5"/>
  <c r="F409" i="14"/>
  <c r="E2279" i="5"/>
  <c r="E192" i="6"/>
  <c r="D1372" i="6"/>
  <c r="E1515" i="6"/>
  <c r="G1844" i="11"/>
  <c r="G154" i="6"/>
  <c r="E1355" i="6"/>
  <c r="E1437" i="14"/>
  <c r="F975" i="5"/>
  <c r="E426" i="6"/>
  <c r="E810" i="6"/>
  <c r="G436" i="6"/>
  <c r="E1438" i="6"/>
  <c r="F470" i="6"/>
  <c r="G405" i="6"/>
  <c r="E1666" i="14"/>
  <c r="E549" i="6"/>
  <c r="E1057" i="6"/>
  <c r="E857" i="6"/>
  <c r="G1114" i="6"/>
  <c r="G771" i="11"/>
  <c r="E908" i="6"/>
  <c r="G130" i="6"/>
  <c r="G1352" i="6"/>
  <c r="D997" i="6"/>
  <c r="F232" i="5"/>
  <c r="F515" i="6"/>
  <c r="E3385" i="7"/>
  <c r="E2138" i="5"/>
  <c r="F1039" i="6"/>
  <c r="D336" i="11"/>
  <c r="E370" i="6"/>
  <c r="F1419" i="6"/>
  <c r="E269" i="6"/>
  <c r="D247" i="6"/>
  <c r="E318" i="6"/>
  <c r="G937" i="6"/>
  <c r="G1091" i="6"/>
  <c r="G1643" i="6"/>
  <c r="G255" i="6"/>
  <c r="D1131" i="6"/>
  <c r="D433" i="6"/>
  <c r="F1135" i="6"/>
  <c r="F1006" i="6"/>
  <c r="E956" i="6"/>
  <c r="E1554" i="10"/>
  <c r="F1599" i="6"/>
  <c r="G1217" i="6"/>
  <c r="D840" i="6"/>
  <c r="E877" i="6"/>
  <c r="F361" i="6"/>
  <c r="D1201" i="6"/>
  <c r="F1122" i="14"/>
  <c r="F34" i="6"/>
  <c r="G77" i="6"/>
  <c r="D1618" i="5"/>
  <c r="D1342" i="6"/>
  <c r="F300" i="6"/>
  <c r="F307" i="6"/>
  <c r="G1148" i="6"/>
  <c r="D3369" i="7"/>
  <c r="F430" i="7"/>
  <c r="D1335" i="6"/>
  <c r="E1506" i="6"/>
  <c r="E1648" i="5"/>
  <c r="E565" i="6"/>
  <c r="F974" i="6"/>
  <c r="D786" i="6"/>
  <c r="D3229" i="7"/>
  <c r="G74" i="6"/>
  <c r="D1311" i="6"/>
  <c r="F973" i="6"/>
  <c r="E27" i="11"/>
  <c r="D1743" i="14"/>
  <c r="G3028" i="7"/>
  <c r="E1148" i="14"/>
  <c r="F2451" i="10"/>
  <c r="F1125" i="6"/>
  <c r="G1301" i="6"/>
  <c r="D87" i="6"/>
  <c r="E1116" i="5"/>
  <c r="F239" i="14"/>
  <c r="E687" i="14"/>
  <c r="G545" i="11"/>
  <c r="D789" i="10"/>
  <c r="G456" i="5"/>
  <c r="G1998" i="14"/>
  <c r="E1357" i="14"/>
  <c r="E714" i="6"/>
  <c r="D1798" i="14"/>
  <c r="F1041" i="6"/>
  <c r="G2346" i="7"/>
  <c r="E2287" i="10"/>
  <c r="E15" i="10"/>
  <c r="E1695" i="5"/>
  <c r="F865" i="11"/>
  <c r="E350" i="6"/>
  <c r="F350" i="6"/>
  <c r="E266" i="6"/>
  <c r="G1451" i="6"/>
  <c r="D2660" i="7"/>
  <c r="F749" i="11"/>
  <c r="D87" i="10"/>
  <c r="F756" i="6"/>
  <c r="G374" i="6"/>
  <c r="G341" i="10"/>
  <c r="G3266" i="7"/>
  <c r="D1475" i="6"/>
  <c r="G1607" i="6"/>
  <c r="F2675" i="7"/>
  <c r="E534" i="10"/>
  <c r="G1558" i="6"/>
  <c r="D2812" i="7"/>
  <c r="G841" i="5"/>
  <c r="E1164" i="6"/>
  <c r="F3420" i="7"/>
  <c r="G1620" i="6"/>
  <c r="G1127" i="5"/>
  <c r="E163" i="5"/>
  <c r="D76" i="10"/>
  <c r="F1879" i="5"/>
  <c r="E135" i="11"/>
  <c r="F514" i="6"/>
  <c r="D390" i="6"/>
  <c r="D3287" i="7"/>
  <c r="E1611" i="6"/>
  <c r="F1546" i="6"/>
  <c r="G1166" i="6"/>
  <c r="F2876" i="7"/>
  <c r="F129" i="11"/>
  <c r="G838" i="6"/>
  <c r="D1760" i="5"/>
  <c r="E1187" i="14"/>
  <c r="D482" i="6"/>
  <c r="G1385" i="6"/>
  <c r="G215" i="6"/>
  <c r="E894" i="6"/>
  <c r="F987" i="6"/>
  <c r="E806" i="11"/>
  <c r="D659" i="6"/>
  <c r="D1311" i="7"/>
  <c r="D349" i="13"/>
  <c r="F764" i="6"/>
  <c r="G845" i="6"/>
  <c r="G106" i="6"/>
  <c r="G2132" i="11"/>
  <c r="D983" i="6"/>
  <c r="E72" i="10"/>
  <c r="D297" i="6"/>
  <c r="G143" i="13"/>
  <c r="D1157" i="5"/>
  <c r="E1279" i="6"/>
  <c r="F1655" i="6"/>
  <c r="E848" i="6"/>
  <c r="G333" i="6"/>
  <c r="E1398" i="6"/>
  <c r="D317" i="6"/>
  <c r="D1225" i="6"/>
  <c r="D253" i="6"/>
  <c r="F1964" i="14"/>
  <c r="F563" i="6"/>
  <c r="E590" i="6"/>
  <c r="D157" i="11"/>
  <c r="G1768" i="14"/>
  <c r="G577" i="6"/>
  <c r="F657" i="6"/>
  <c r="E780" i="6"/>
  <c r="G676" i="14"/>
  <c r="F9" i="14"/>
  <c r="E959" i="6"/>
  <c r="F99" i="14"/>
  <c r="D25" i="13"/>
  <c r="F2157" i="7"/>
  <c r="D1608" i="10"/>
  <c r="F88" i="6"/>
  <c r="F1370" i="6"/>
  <c r="G508" i="6"/>
  <c r="G1262" i="6"/>
  <c r="G1986" i="14"/>
  <c r="D1617" i="6"/>
  <c r="E7" i="6"/>
  <c r="D611" i="5"/>
  <c r="D99" i="6"/>
  <c r="D2093" i="7"/>
  <c r="F1292" i="7"/>
  <c r="E336" i="11"/>
  <c r="G1793" i="7"/>
  <c r="E171" i="13"/>
  <c r="G1826" i="14"/>
  <c r="E1465" i="14"/>
  <c r="G1752" i="6"/>
  <c r="D877" i="6"/>
  <c r="G1718" i="10"/>
  <c r="F61" i="6"/>
  <c r="G60" i="7"/>
  <c r="E360" i="10"/>
  <c r="E736" i="14"/>
  <c r="F25" i="11"/>
  <c r="G219" i="6"/>
  <c r="F358" i="6"/>
  <c r="E696" i="6"/>
  <c r="E1625" i="6"/>
  <c r="D410" i="6"/>
  <c r="F1029" i="11"/>
  <c r="G195" i="13"/>
  <c r="E892" i="6"/>
  <c r="F377" i="14"/>
  <c r="E1082" i="14"/>
  <c r="F473" i="6"/>
  <c r="F1741" i="6"/>
  <c r="D1409" i="6"/>
  <c r="D18" i="6"/>
  <c r="F696" i="6"/>
  <c r="G1343" i="6"/>
  <c r="G1350" i="6"/>
  <c r="D527" i="6"/>
  <c r="G1358" i="14"/>
  <c r="F1020" i="14"/>
  <c r="F1609" i="6"/>
  <c r="F425" i="6"/>
  <c r="G1708" i="6"/>
  <c r="G111" i="6"/>
  <c r="G483" i="6"/>
  <c r="E1484" i="6"/>
  <c r="G1527" i="6"/>
  <c r="E563" i="13"/>
  <c r="G1690" i="6"/>
  <c r="G879" i="6"/>
  <c r="F855" i="6"/>
  <c r="D149" i="6"/>
  <c r="E213" i="6"/>
  <c r="G1220" i="6"/>
  <c r="G1244" i="14"/>
  <c r="D177" i="6"/>
  <c r="G1519" i="6"/>
  <c r="G707" i="6"/>
  <c r="F198" i="6"/>
  <c r="G1569" i="6"/>
  <c r="D1301" i="10"/>
  <c r="D1272" i="6"/>
  <c r="F1193" i="5"/>
  <c r="F2617" i="7"/>
  <c r="F1474" i="6"/>
  <c r="G432" i="7"/>
  <c r="E98" i="6"/>
  <c r="F2167" i="10"/>
  <c r="D1219" i="6"/>
  <c r="F365" i="11"/>
  <c r="F1290" i="7"/>
  <c r="E3161" i="7"/>
  <c r="F1525" i="7"/>
  <c r="E267" i="7"/>
  <c r="E223" i="13"/>
  <c r="G584" i="5"/>
  <c r="E409" i="6"/>
  <c r="F1977" i="11"/>
  <c r="E1679" i="7"/>
  <c r="E1023" i="6"/>
  <c r="G1017" i="6"/>
  <c r="E771" i="5"/>
  <c r="G881" i="6"/>
  <c r="F2234" i="5"/>
  <c r="D2006" i="11"/>
  <c r="F46" i="7"/>
  <c r="E821" i="6"/>
  <c r="E1336" i="7"/>
  <c r="F869" i="14"/>
  <c r="D31" i="5"/>
  <c r="E621" i="14"/>
  <c r="F874" i="14"/>
  <c r="E264" i="6"/>
  <c r="D273" i="7"/>
  <c r="E2186" i="11"/>
  <c r="G168" i="6"/>
  <c r="D613" i="11"/>
  <c r="G704" i="5"/>
  <c r="G3465" i="7"/>
  <c r="D1062" i="6"/>
  <c r="G1531" i="6"/>
  <c r="F1697" i="6"/>
  <c r="D1095" i="6"/>
  <c r="D1416" i="6"/>
  <c r="F554" i="6"/>
  <c r="G1618" i="5"/>
  <c r="D1978" i="11"/>
  <c r="F209" i="7"/>
  <c r="E993" i="6"/>
  <c r="D699" i="6"/>
  <c r="G1489" i="6"/>
  <c r="E547" i="14"/>
  <c r="F89" i="6"/>
  <c r="F1729" i="6"/>
  <c r="E330" i="6"/>
  <c r="G1463" i="6"/>
  <c r="G285" i="13"/>
  <c r="D535" i="6"/>
  <c r="G3150" i="7"/>
  <c r="F56" i="6"/>
  <c r="G1459" i="6"/>
  <c r="E1328" i="6"/>
  <c r="D744" i="6"/>
  <c r="G1490" i="14"/>
  <c r="F585" i="6"/>
  <c r="E755" i="6"/>
  <c r="F280" i="13"/>
  <c r="E1219" i="6"/>
  <c r="G1526" i="6"/>
  <c r="G19" i="10"/>
  <c r="G1211" i="6"/>
  <c r="E1262" i="6"/>
  <c r="E2192" i="7"/>
  <c r="D33" i="11"/>
  <c r="D561" i="10"/>
  <c r="E1383" i="6"/>
  <c r="G150" i="11"/>
  <c r="G43" i="6"/>
  <c r="E356" i="6"/>
  <c r="G1931" i="14"/>
  <c r="D1025" i="6"/>
  <c r="F1627" i="6"/>
  <c r="D56" i="6"/>
  <c r="E411" i="6"/>
  <c r="E290" i="6"/>
  <c r="G137" i="11"/>
  <c r="E124" i="6"/>
  <c r="D1575" i="6"/>
  <c r="D1695" i="11"/>
  <c r="D1954" i="14"/>
  <c r="D2174" i="11"/>
  <c r="E105" i="6"/>
  <c r="E301" i="6"/>
  <c r="E1941" i="5"/>
  <c r="D1317" i="14"/>
  <c r="G1812" i="7"/>
  <c r="E1798" i="7"/>
  <c r="D1504" i="5"/>
  <c r="E1393" i="10"/>
  <c r="D1274" i="14"/>
  <c r="E1339" i="6"/>
  <c r="G1430" i="11"/>
  <c r="G262" i="14"/>
  <c r="E411" i="7"/>
  <c r="E1508" i="5"/>
  <c r="D76" i="5"/>
  <c r="E912" i="6"/>
  <c r="G225" i="6"/>
  <c r="G383" i="7"/>
  <c r="E2246" i="10"/>
  <c r="D1193" i="6"/>
  <c r="E47" i="10"/>
  <c r="D1078" i="6"/>
  <c r="D412" i="6"/>
  <c r="G342" i="6"/>
  <c r="D1120" i="6"/>
  <c r="G936" i="5"/>
  <c r="E2697" i="7"/>
  <c r="G453" i="6"/>
  <c r="G624" i="14"/>
  <c r="E220" i="6"/>
  <c r="F1548" i="6"/>
  <c r="G88" i="14"/>
  <c r="G362" i="6"/>
  <c r="D1305" i="7"/>
  <c r="D405" i="11"/>
  <c r="F506" i="6"/>
  <c r="F943" i="6"/>
  <c r="F779" i="6"/>
  <c r="E190" i="13"/>
  <c r="E1677" i="6"/>
  <c r="D585" i="6"/>
  <c r="G1142" i="6"/>
  <c r="G521" i="6"/>
  <c r="G1967" i="7"/>
  <c r="F384" i="13"/>
  <c r="D716" i="6"/>
  <c r="E62" i="6"/>
  <c r="F1732" i="11"/>
  <c r="F891" i="11"/>
  <c r="E910" i="6"/>
  <c r="E2054" i="11"/>
  <c r="G378" i="6"/>
  <c r="D1482" i="14"/>
  <c r="D265" i="6"/>
  <c r="D719" i="6"/>
  <c r="D806" i="14"/>
  <c r="D1088" i="6"/>
  <c r="F500" i="6"/>
  <c r="F1496" i="6"/>
  <c r="D1261" i="5"/>
  <c r="D1512" i="6"/>
  <c r="F1404" i="11"/>
  <c r="E1722" i="6"/>
  <c r="G1518" i="6"/>
  <c r="G2321" i="10"/>
  <c r="E2202" i="11"/>
  <c r="G629" i="6"/>
  <c r="E758" i="6"/>
  <c r="D1220" i="6"/>
  <c r="D417" i="6"/>
  <c r="G443" i="6"/>
  <c r="G1341" i="6"/>
  <c r="G27" i="5"/>
  <c r="G1672" i="14"/>
  <c r="D182" i="14"/>
  <c r="G417" i="7"/>
  <c r="G1311" i="7"/>
  <c r="G1119" i="13"/>
  <c r="D1836" i="14"/>
  <c r="G117" i="6"/>
  <c r="F1392" i="14"/>
  <c r="F2357" i="7"/>
  <c r="F884" i="6"/>
  <c r="E442" i="10"/>
  <c r="F3066" i="7"/>
  <c r="E37" i="14"/>
  <c r="G587" i="6"/>
  <c r="D2014" i="7"/>
  <c r="E1218" i="6"/>
  <c r="F1560" i="13"/>
  <c r="F670" i="11"/>
  <c r="G1324" i="14"/>
  <c r="E1453" i="14"/>
  <c r="E74" i="6"/>
  <c r="D5" i="13"/>
  <c r="D1628" i="5"/>
  <c r="E375" i="14"/>
  <c r="G1798" i="7"/>
  <c r="D954" i="5"/>
  <c r="E209" i="5"/>
  <c r="G820" i="6"/>
  <c r="F850" i="6"/>
  <c r="D1103" i="6"/>
  <c r="E658" i="6"/>
  <c r="D2164" i="5"/>
  <c r="D3482" i="7"/>
  <c r="E682" i="6"/>
  <c r="E1766" i="11"/>
  <c r="E96" i="14"/>
  <c r="G1424" i="6"/>
  <c r="G1915" i="11"/>
  <c r="D376" i="13"/>
  <c r="F240" i="6"/>
  <c r="F145" i="14"/>
  <c r="D427" i="7"/>
  <c r="F1544" i="11"/>
  <c r="F141" i="6"/>
  <c r="D1647" i="6"/>
  <c r="D799" i="11"/>
  <c r="E1267" i="14"/>
  <c r="D775" i="14"/>
  <c r="D35" i="7"/>
  <c r="D317" i="13"/>
  <c r="D1004" i="6"/>
  <c r="E8" i="6"/>
  <c r="G402" i="5"/>
  <c r="E3103" i="7"/>
  <c r="F213" i="6"/>
  <c r="D46" i="6"/>
  <c r="D468" i="6"/>
  <c r="D522" i="6"/>
  <c r="D1634" i="6"/>
  <c r="E191" i="10"/>
  <c r="E1372" i="6"/>
  <c r="D1277" i="14"/>
  <c r="D1718" i="6"/>
  <c r="G1634" i="7"/>
  <c r="F2602" i="7"/>
  <c r="D2250" i="11"/>
  <c r="G1575" i="6"/>
  <c r="F93" i="14"/>
  <c r="F547" i="6"/>
  <c r="G2481" i="7"/>
  <c r="E170" i="6"/>
  <c r="E539" i="6"/>
  <c r="D29" i="14"/>
  <c r="F1570" i="11"/>
  <c r="G1556" i="6"/>
  <c r="F491" i="6"/>
  <c r="G2381" i="10"/>
  <c r="F712" i="5"/>
  <c r="F143" i="6"/>
  <c r="F118" i="6"/>
  <c r="D39" i="6"/>
  <c r="G1407" i="6"/>
  <c r="E1056" i="6"/>
  <c r="G1259" i="6"/>
  <c r="G1280" i="6"/>
  <c r="F118" i="10"/>
  <c r="E514" i="6"/>
  <c r="E1002" i="6"/>
  <c r="G352" i="11"/>
  <c r="F266" i="6"/>
  <c r="F526" i="6"/>
  <c r="F965" i="6"/>
  <c r="F1647" i="6"/>
  <c r="G1504" i="6"/>
  <c r="F348" i="6"/>
  <c r="D1000" i="6"/>
  <c r="E1270" i="6"/>
  <c r="G711" i="6"/>
  <c r="F3174" i="7"/>
  <c r="E1271" i="6"/>
  <c r="F1874" i="10"/>
  <c r="F1171" i="6"/>
  <c r="G1716" i="6"/>
  <c r="F2182" i="7"/>
  <c r="D547" i="6"/>
  <c r="E794" i="6"/>
  <c r="E868" i="6"/>
  <c r="E994" i="6"/>
  <c r="G1084" i="6"/>
  <c r="G512" i="6"/>
  <c r="G1513" i="6"/>
  <c r="F1186" i="6"/>
  <c r="G1601" i="6"/>
  <c r="E1346" i="6"/>
  <c r="D534" i="6"/>
  <c r="D13" i="6"/>
  <c r="D6" i="6"/>
  <c r="D601" i="6"/>
  <c r="F816" i="6"/>
  <c r="G814" i="6"/>
  <c r="D322" i="6"/>
  <c r="F98" i="6"/>
  <c r="G321" i="10"/>
  <c r="F1692" i="6"/>
  <c r="G1071" i="6"/>
  <c r="D872" i="6"/>
  <c r="G316" i="6"/>
  <c r="G722" i="6"/>
  <c r="E1012" i="6"/>
  <c r="G823" i="6"/>
  <c r="F459" i="6"/>
  <c r="F697" i="5"/>
  <c r="F839" i="14"/>
  <c r="F1753" i="6"/>
  <c r="D335" i="6"/>
  <c r="E196" i="7"/>
  <c r="D1330" i="6"/>
  <c r="F1106" i="6"/>
  <c r="G611" i="6"/>
  <c r="D1022" i="6"/>
  <c r="D361" i="5"/>
  <c r="G1276" i="5"/>
  <c r="F1936" i="5"/>
  <c r="F445" i="6"/>
  <c r="D218" i="6"/>
  <c r="E1349" i="6"/>
  <c r="G1633" i="6"/>
  <c r="F1990" i="11"/>
  <c r="F886" i="5"/>
  <c r="D710" i="6"/>
  <c r="D451" i="11"/>
  <c r="F1267" i="6"/>
  <c r="E1583" i="6"/>
  <c r="E432" i="6"/>
  <c r="G653" i="6"/>
  <c r="E583" i="6"/>
  <c r="F159" i="6"/>
  <c r="F1997" i="7"/>
  <c r="F1243" i="6"/>
  <c r="D1661" i="6"/>
  <c r="G1694" i="5"/>
  <c r="G33" i="5"/>
  <c r="D934" i="6"/>
  <c r="F201" i="6"/>
  <c r="D250" i="10"/>
  <c r="E627" i="6"/>
  <c r="D123" i="6"/>
  <c r="G1549" i="6"/>
  <c r="F252" i="6"/>
  <c r="F1664" i="5"/>
  <c r="E972" i="6"/>
  <c r="G1286" i="5"/>
  <c r="F1025" i="6"/>
  <c r="G1453" i="13"/>
  <c r="G734" i="14"/>
  <c r="G81" i="7"/>
  <c r="D1282" i="6"/>
  <c r="G1694" i="6"/>
  <c r="F1898" i="14"/>
  <c r="F1322" i="6"/>
  <c r="G64" i="6"/>
  <c r="F926" i="6"/>
  <c r="D1450" i="7"/>
  <c r="D1069" i="6"/>
  <c r="F613" i="6"/>
  <c r="F703" i="6"/>
  <c r="D1104" i="5"/>
  <c r="D2284" i="5"/>
  <c r="F1510" i="14"/>
  <c r="F82" i="7"/>
  <c r="D921" i="6"/>
  <c r="D556" i="6"/>
  <c r="G413" i="6"/>
  <c r="G1609" i="6"/>
  <c r="F1617" i="6"/>
  <c r="D586" i="6"/>
  <c r="G105" i="6"/>
  <c r="G105" i="7"/>
  <c r="G375" i="6"/>
  <c r="E149" i="13"/>
  <c r="G2297" i="7"/>
  <c r="G1655" i="14"/>
  <c r="G323" i="6"/>
  <c r="D1350" i="6"/>
  <c r="E1613" i="6"/>
  <c r="D937" i="6"/>
  <c r="G92" i="11"/>
  <c r="D622" i="6"/>
  <c r="E979" i="6"/>
  <c r="D217" i="6"/>
  <c r="F1878" i="5"/>
  <c r="D1047" i="6"/>
  <c r="E971" i="6"/>
  <c r="F27" i="13"/>
  <c r="F75" i="6"/>
  <c r="F880" i="6"/>
  <c r="D86" i="6"/>
  <c r="E717" i="6"/>
  <c r="F1287" i="14"/>
  <c r="E1499" i="6"/>
  <c r="D892" i="6"/>
  <c r="G907" i="6"/>
  <c r="F768" i="6"/>
  <c r="D1212" i="6"/>
  <c r="G166" i="6"/>
  <c r="G859" i="6"/>
  <c r="E887" i="6"/>
  <c r="F1356" i="7"/>
  <c r="D805" i="6"/>
  <c r="E1283" i="6"/>
  <c r="F19" i="7"/>
  <c r="D1381" i="7"/>
  <c r="G9" i="6"/>
  <c r="E1466" i="5"/>
  <c r="D3363" i="7"/>
  <c r="G2296" i="11"/>
  <c r="E1191" i="6"/>
  <c r="F2172" i="7"/>
  <c r="D870" i="11"/>
  <c r="E1443" i="13"/>
  <c r="F43" i="7"/>
  <c r="E1068" i="11"/>
  <c r="G989" i="6"/>
  <c r="G1710" i="6"/>
  <c r="G1384" i="6"/>
  <c r="D782" i="6"/>
  <c r="E2185" i="5"/>
  <c r="E26" i="6"/>
  <c r="F339" i="6"/>
  <c r="G1435" i="6"/>
  <c r="G641" i="6"/>
  <c r="G181" i="6"/>
  <c r="F584" i="6"/>
  <c r="F653" i="6"/>
  <c r="D1856" i="7"/>
  <c r="D1899" i="5"/>
  <c r="E824" i="14"/>
  <c r="D33" i="5"/>
  <c r="E57" i="6"/>
  <c r="E250" i="6"/>
  <c r="D751" i="6"/>
  <c r="F2092" i="11"/>
  <c r="E262" i="7"/>
  <c r="D2473" i="7"/>
  <c r="F167" i="6"/>
  <c r="F1281" i="6"/>
  <c r="E1913" i="5"/>
  <c r="F1654" i="6"/>
  <c r="F99" i="6"/>
  <c r="G618" i="6"/>
  <c r="D957" i="6"/>
  <c r="G1254" i="7"/>
  <c r="G948" i="6"/>
  <c r="F286" i="6"/>
  <c r="E1347" i="6"/>
  <c r="E965" i="6"/>
  <c r="E429" i="6"/>
  <c r="D1203" i="6"/>
  <c r="F391" i="6"/>
  <c r="G1679" i="6"/>
  <c r="E157" i="6"/>
  <c r="D178" i="6"/>
  <c r="G55" i="13"/>
  <c r="E340" i="6"/>
  <c r="F293" i="6"/>
  <c r="D1704" i="6"/>
  <c r="E1666" i="6"/>
  <c r="G843" i="14"/>
  <c r="D124" i="11"/>
  <c r="D104" i="6"/>
  <c r="E180" i="6"/>
  <c r="E656" i="6"/>
  <c r="D1410" i="6"/>
  <c r="D1739" i="6"/>
  <c r="G198" i="6"/>
  <c r="D1043" i="6"/>
  <c r="E587" i="6"/>
  <c r="G2255" i="5"/>
  <c r="F1681" i="6"/>
  <c r="E461" i="5"/>
  <c r="G389" i="6"/>
  <c r="D672" i="6"/>
  <c r="F715" i="6"/>
  <c r="F1545" i="6"/>
  <c r="E1725" i="6"/>
  <c r="E1276" i="6"/>
  <c r="D102" i="11"/>
  <c r="F458" i="6"/>
  <c r="G845" i="5"/>
  <c r="D1326" i="6"/>
  <c r="E532" i="6"/>
  <c r="G239" i="6"/>
  <c r="E236" i="5"/>
  <c r="G502" i="14"/>
  <c r="E1403" i="6"/>
  <c r="F124" i="6"/>
  <c r="E365" i="6"/>
  <c r="E1269" i="6"/>
  <c r="E372" i="6"/>
  <c r="G179" i="6"/>
  <c r="F1094" i="5"/>
  <c r="G1631" i="6"/>
  <c r="G211" i="6"/>
  <c r="G615" i="6"/>
  <c r="G835" i="6"/>
  <c r="F3093" i="7"/>
  <c r="D1567" i="5"/>
  <c r="F2387" i="11"/>
  <c r="G1530" i="6"/>
  <c r="G1848" i="5"/>
  <c r="D1163" i="11"/>
  <c r="G262" i="6"/>
  <c r="E988" i="11"/>
  <c r="D469" i="13"/>
  <c r="D1723" i="11"/>
  <c r="F258" i="5"/>
  <c r="F1152" i="6"/>
  <c r="G1540" i="6"/>
  <c r="G571" i="6"/>
  <c r="G25" i="5"/>
  <c r="F125" i="6"/>
  <c r="G807" i="10"/>
  <c r="D288" i="13"/>
  <c r="D2125" i="11"/>
  <c r="E27" i="10"/>
  <c r="E575" i="6"/>
  <c r="E309" i="13"/>
  <c r="E310" i="6"/>
  <c r="F887" i="5"/>
  <c r="D312" i="11"/>
  <c r="D773" i="6"/>
  <c r="E2462" i="10"/>
  <c r="D1011" i="14"/>
  <c r="G619" i="6"/>
  <c r="E2117" i="5"/>
  <c r="F47" i="7"/>
  <c r="D1322" i="6"/>
  <c r="D1115" i="6"/>
  <c r="G349" i="10"/>
  <c r="D678" i="5"/>
  <c r="E1772" i="5"/>
  <c r="G528" i="6"/>
  <c r="G21" i="5"/>
  <c r="F101" i="10"/>
  <c r="D1222" i="6"/>
  <c r="G277" i="5"/>
  <c r="G14" i="6"/>
  <c r="D375" i="5"/>
  <c r="D499" i="6"/>
  <c r="D666" i="10"/>
  <c r="F193" i="5"/>
  <c r="E1980" i="14"/>
  <c r="E1807" i="7"/>
  <c r="E197" i="5"/>
  <c r="E54" i="14"/>
  <c r="F857" i="6"/>
  <c r="D1473" i="6"/>
  <c r="F1134" i="6"/>
  <c r="D1188" i="6"/>
  <c r="E547" i="5"/>
  <c r="G564" i="5"/>
  <c r="F723" i="5"/>
  <c r="E21" i="6"/>
  <c r="F1473" i="7"/>
  <c r="F2411" i="10"/>
  <c r="E1439" i="6"/>
  <c r="F2438" i="7"/>
  <c r="D848" i="10"/>
  <c r="D947" i="14"/>
  <c r="G277" i="13"/>
  <c r="G1706" i="6"/>
  <c r="G1528" i="6"/>
  <c r="D1279" i="6"/>
  <c r="E50" i="6"/>
  <c r="F1487" i="6"/>
  <c r="E2021" i="5"/>
  <c r="E2178" i="7"/>
  <c r="E69" i="14"/>
  <c r="G1060" i="14"/>
  <c r="G1132" i="6"/>
  <c r="G1845" i="7"/>
  <c r="F1953" i="14"/>
  <c r="D518" i="6"/>
  <c r="G902" i="5"/>
  <c r="D765" i="5"/>
  <c r="G1207" i="6"/>
  <c r="G935" i="6"/>
  <c r="G1387" i="14"/>
  <c r="F1815" i="7"/>
  <c r="D280" i="13"/>
  <c r="E70" i="13"/>
  <c r="D1333" i="6"/>
  <c r="G5" i="6"/>
  <c r="E165" i="6"/>
  <c r="D1684" i="5"/>
  <c r="E1492" i="6"/>
  <c r="F1381" i="6"/>
  <c r="G721" i="11"/>
  <c r="E5" i="7"/>
  <c r="D1562" i="6"/>
  <c r="E408" i="13"/>
  <c r="F1563" i="6"/>
  <c r="F574" i="6"/>
  <c r="F1307" i="11"/>
  <c r="F1495" i="6"/>
  <c r="E1694" i="6"/>
  <c r="G560" i="14"/>
  <c r="D157" i="6"/>
  <c r="E16" i="14"/>
  <c r="G248" i="6"/>
  <c r="D3" i="6"/>
  <c r="F179" i="10"/>
  <c r="F579" i="6"/>
  <c r="F915" i="6"/>
  <c r="D1353" i="5"/>
  <c r="F220" i="6"/>
  <c r="F1863" i="7"/>
  <c r="E1494" i="7"/>
  <c r="G1703" i="6"/>
  <c r="G1624" i="5"/>
  <c r="E383" i="6"/>
  <c r="F2958" i="7"/>
  <c r="E1201" i="6"/>
  <c r="E1725" i="14"/>
  <c r="D1041" i="5"/>
  <c r="E773" i="5"/>
  <c r="E1370" i="7"/>
  <c r="G1405" i="6"/>
  <c r="E1373" i="7"/>
  <c r="F269" i="13"/>
  <c r="G3327" i="7"/>
  <c r="G516" i="6"/>
  <c r="F1359" i="6"/>
  <c r="E596" i="6"/>
  <c r="F1117" i="6"/>
  <c r="G692" i="6"/>
  <c r="F319" i="6"/>
  <c r="G300" i="6"/>
  <c r="E1513" i="6"/>
  <c r="F1649" i="6"/>
  <c r="E602" i="6"/>
  <c r="E653" i="6"/>
  <c r="G243" i="6"/>
  <c r="E1733" i="11"/>
  <c r="D1507" i="6"/>
  <c r="E1657" i="6"/>
  <c r="G433" i="6"/>
  <c r="D153" i="6"/>
  <c r="E1314" i="7"/>
  <c r="E1125" i="14"/>
  <c r="F1167" i="6"/>
  <c r="E507" i="6"/>
  <c r="D873" i="6"/>
  <c r="D378" i="10"/>
  <c r="E316" i="6"/>
  <c r="F269" i="6"/>
  <c r="E786" i="6"/>
  <c r="F2018" i="7"/>
  <c r="E115" i="11"/>
  <c r="F3352" i="7"/>
  <c r="E1220" i="6"/>
  <c r="E190" i="10"/>
  <c r="E632" i="6"/>
  <c r="G392" i="13"/>
  <c r="G346" i="14"/>
  <c r="E1434" i="5"/>
  <c r="F721" i="6"/>
  <c r="D915" i="14"/>
  <c r="E1465" i="10"/>
  <c r="F481" i="6"/>
  <c r="E1431" i="14"/>
  <c r="E471" i="5"/>
  <c r="F154" i="6"/>
  <c r="G1476" i="14"/>
  <c r="E1425" i="5"/>
  <c r="E1509" i="14"/>
  <c r="E1624" i="6"/>
  <c r="D2334" i="7"/>
  <c r="F1094" i="6"/>
  <c r="D2007" i="7"/>
  <c r="E2211" i="10"/>
  <c r="E406" i="6"/>
  <c r="E1321" i="6"/>
  <c r="G15" i="14"/>
  <c r="E2231" i="11"/>
  <c r="E2573" i="7"/>
  <c r="D1558" i="5"/>
  <c r="G68" i="13"/>
  <c r="E1716" i="14"/>
  <c r="D991" i="6"/>
  <c r="D1284" i="6"/>
  <c r="E834" i="6"/>
  <c r="D299" i="14"/>
  <c r="E152" i="14"/>
  <c r="G28" i="6"/>
  <c r="F763" i="6"/>
  <c r="G1345" i="5"/>
  <c r="D901" i="6"/>
  <c r="D1735" i="13"/>
  <c r="E304" i="6"/>
  <c r="F276" i="6"/>
  <c r="E518" i="6"/>
  <c r="F249" i="7"/>
  <c r="G1964" i="14"/>
  <c r="E47" i="7"/>
  <c r="G1690" i="14"/>
  <c r="G125" i="10"/>
  <c r="D738" i="6"/>
  <c r="E926" i="6"/>
  <c r="E628" i="6"/>
  <c r="E558" i="6"/>
  <c r="F1603" i="6"/>
  <c r="E1603" i="6"/>
  <c r="F429" i="14"/>
  <c r="F1646" i="14"/>
  <c r="G1266" i="11"/>
  <c r="D2359" i="11"/>
  <c r="G1834" i="10"/>
  <c r="E841" i="6"/>
  <c r="D368" i="11"/>
  <c r="D863" i="6"/>
  <c r="E427" i="6"/>
  <c r="F1392" i="7"/>
  <c r="D1260" i="6"/>
  <c r="E209" i="6"/>
  <c r="G630" i="5"/>
  <c r="D1601" i="6"/>
  <c r="G694" i="6"/>
  <c r="G2684" i="7"/>
  <c r="G1183" i="14"/>
  <c r="G2055" i="5"/>
  <c r="D1574" i="10"/>
  <c r="D1562" i="11"/>
  <c r="F418" i="6"/>
  <c r="D1724" i="6"/>
  <c r="G247" i="6"/>
  <c r="E394" i="6"/>
  <c r="F118" i="11"/>
  <c r="G950" i="14"/>
  <c r="F587" i="14"/>
  <c r="F2284" i="11"/>
  <c r="G643" i="6"/>
  <c r="E131" i="6"/>
  <c r="E884" i="6"/>
  <c r="F108" i="6"/>
  <c r="F1480" i="14"/>
  <c r="F1265" i="6"/>
  <c r="D1470" i="6"/>
  <c r="D224" i="11"/>
  <c r="F2143" i="5"/>
  <c r="G1522" i="6"/>
  <c r="G592" i="14"/>
  <c r="E1498" i="6"/>
  <c r="G2155" i="11"/>
  <c r="E271" i="6"/>
  <c r="E2522" i="7"/>
  <c r="E3451" i="7"/>
  <c r="E1133" i="6"/>
  <c r="D1316" i="5"/>
  <c r="E603" i="6"/>
  <c r="D1202" i="6"/>
  <c r="F582" i="6"/>
  <c r="D920" i="6"/>
  <c r="G998" i="6"/>
  <c r="F1056" i="14"/>
  <c r="D833" i="6"/>
  <c r="F731" i="6"/>
  <c r="D1965" i="14"/>
  <c r="F89" i="7"/>
  <c r="E186" i="6"/>
  <c r="F1230" i="6"/>
  <c r="E240" i="6"/>
  <c r="E2091" i="11"/>
  <c r="E233" i="6"/>
  <c r="F1215" i="11"/>
  <c r="E856" i="5"/>
  <c r="F901" i="5"/>
  <c r="D423" i="6"/>
  <c r="E2309" i="7"/>
  <c r="D906" i="6"/>
  <c r="G1640" i="6"/>
  <c r="F2371" i="10"/>
  <c r="G57" i="5"/>
  <c r="G1113" i="11"/>
  <c r="G302" i="6"/>
  <c r="G2942" i="7"/>
  <c r="E1971" i="5"/>
  <c r="G67" i="14"/>
  <c r="D1526" i="6"/>
  <c r="E1446" i="7"/>
  <c r="F2133" i="7"/>
  <c r="F333" i="14"/>
  <c r="G1834" i="5"/>
  <c r="D1942" i="14"/>
  <c r="F427" i="6"/>
  <c r="E337" i="10"/>
  <c r="G1819" i="11"/>
  <c r="F822" i="14"/>
  <c r="E1476" i="7"/>
  <c r="E1460" i="14"/>
  <c r="D2251" i="5"/>
  <c r="F1799" i="10"/>
  <c r="F770" i="5"/>
  <c r="G1483" i="6"/>
  <c r="F1293" i="6"/>
  <c r="G2003" i="7"/>
  <c r="D1669" i="6"/>
  <c r="F511" i="6"/>
  <c r="F127" i="6"/>
  <c r="D1376" i="11"/>
  <c r="G1052" i="6"/>
  <c r="E153" i="6"/>
  <c r="E1479" i="6"/>
  <c r="F516" i="6"/>
  <c r="E1571" i="6"/>
  <c r="E91" i="6"/>
  <c r="D2583" i="7"/>
  <c r="D1688" i="6"/>
  <c r="E300" i="6"/>
  <c r="G1442" i="6"/>
  <c r="F1735" i="14"/>
  <c r="F464" i="6"/>
  <c r="G735" i="6"/>
  <c r="D1920" i="5"/>
  <c r="E551" i="6"/>
  <c r="E135" i="6"/>
  <c r="F1506" i="6"/>
  <c r="F1010" i="6"/>
  <c r="D360" i="13"/>
  <c r="E268" i="5"/>
  <c r="F1460" i="6"/>
  <c r="E585" i="6"/>
  <c r="F1444" i="6"/>
  <c r="F1406" i="6"/>
  <c r="F443" i="6"/>
  <c r="E1638" i="6"/>
  <c r="D2150" i="10"/>
  <c r="E657" i="6"/>
  <c r="D1068" i="6"/>
  <c r="F1067" i="6"/>
  <c r="F802" i="6"/>
  <c r="F2295" i="11"/>
  <c r="E1496" i="6"/>
  <c r="E2029" i="5"/>
  <c r="G971" i="6"/>
  <c r="E1582" i="6"/>
  <c r="D280" i="11"/>
  <c r="G563" i="14"/>
  <c r="D2035" i="10"/>
  <c r="E75" i="6"/>
  <c r="F749" i="6"/>
  <c r="G1421" i="6"/>
  <c r="F823" i="6"/>
  <c r="E2262" i="10"/>
  <c r="G341" i="11"/>
  <c r="G1353" i="6"/>
  <c r="E1424" i="6"/>
  <c r="G1758" i="6"/>
  <c r="E357" i="11"/>
  <c r="F1358" i="7"/>
  <c r="G178" i="6"/>
  <c r="E1760" i="11"/>
  <c r="E1387" i="14"/>
  <c r="E96" i="11"/>
  <c r="E1205" i="6"/>
  <c r="F395" i="6"/>
  <c r="F16" i="6"/>
  <c r="G261" i="11"/>
  <c r="F1637" i="11"/>
  <c r="G299" i="6"/>
  <c r="F441" i="7"/>
  <c r="D698" i="5"/>
  <c r="D1028" i="6"/>
  <c r="D838" i="5"/>
  <c r="F1486" i="11"/>
  <c r="E2182" i="5"/>
  <c r="E127" i="6"/>
  <c r="D1878" i="5"/>
  <c r="F1842" i="5"/>
  <c r="D1710" i="6"/>
  <c r="D1817" i="14"/>
  <c r="G1509" i="11"/>
  <c r="G1083" i="6"/>
  <c r="G52" i="10"/>
  <c r="F1608" i="6"/>
  <c r="E405" i="11"/>
  <c r="G264" i="11"/>
  <c r="G1645" i="6"/>
  <c r="D82" i="7"/>
  <c r="E1733" i="14"/>
  <c r="E1066" i="6"/>
  <c r="F1285" i="6"/>
  <c r="G1072" i="6"/>
  <c r="F1121" i="6"/>
  <c r="G671" i="6"/>
  <c r="G622" i="6"/>
  <c r="G1257" i="6"/>
  <c r="E313" i="6"/>
  <c r="D822" i="14"/>
  <c r="E312" i="13"/>
  <c r="D165" i="11"/>
  <c r="D211" i="6"/>
  <c r="D789" i="6"/>
  <c r="F1190" i="6"/>
  <c r="G1561" i="6"/>
  <c r="F1320" i="5"/>
  <c r="E869" i="6"/>
  <c r="D1435" i="6"/>
  <c r="D234" i="6"/>
  <c r="F1610" i="7"/>
  <c r="G853" i="14"/>
  <c r="F442" i="6"/>
  <c r="F3333" i="7"/>
  <c r="F119" i="7"/>
  <c r="D1131" i="5"/>
  <c r="F212" i="6"/>
  <c r="G1254" i="6"/>
  <c r="G1512" i="6"/>
  <c r="G1499" i="6"/>
  <c r="F1677" i="6"/>
  <c r="F992" i="6"/>
  <c r="F792" i="5"/>
  <c r="G1445" i="5"/>
  <c r="D218" i="10"/>
  <c r="E504" i="10"/>
  <c r="G851" i="6"/>
  <c r="D1328" i="6"/>
  <c r="E953" i="6"/>
  <c r="F7" i="6"/>
  <c r="F349" i="6"/>
  <c r="F1669" i="14"/>
  <c r="F687" i="6"/>
  <c r="G1273" i="6"/>
  <c r="F1176" i="6"/>
  <c r="D1109" i="6"/>
  <c r="F1448" i="6"/>
  <c r="G23" i="6"/>
  <c r="F107" i="14"/>
  <c r="E396" i="6"/>
  <c r="G1692" i="6"/>
  <c r="F1556" i="6"/>
  <c r="E1379" i="5"/>
  <c r="F839" i="6"/>
  <c r="F177" i="5"/>
  <c r="F3419" i="7"/>
  <c r="G435" i="6"/>
  <c r="G1200" i="6"/>
  <c r="F566" i="6"/>
  <c r="D1915" i="7"/>
  <c r="F1550" i="6"/>
  <c r="E743" i="6"/>
  <c r="F502" i="6"/>
  <c r="F1410" i="7"/>
  <c r="E1216" i="6"/>
  <c r="D296" i="6"/>
  <c r="G2448" i="7"/>
  <c r="D634" i="6"/>
  <c r="G850" i="10"/>
  <c r="G1666" i="6"/>
  <c r="G180" i="6"/>
  <c r="G1384" i="10"/>
  <c r="E328" i="10"/>
  <c r="G660" i="6"/>
  <c r="E1165" i="6"/>
  <c r="D857" i="6"/>
  <c r="G1416" i="6"/>
  <c r="D1728" i="5"/>
  <c r="F2233" i="7"/>
  <c r="D1214" i="6"/>
  <c r="E905" i="6"/>
  <c r="G1515" i="6"/>
  <c r="E1553" i="14"/>
  <c r="D834" i="6"/>
  <c r="G1457" i="6"/>
  <c r="D2179" i="7"/>
  <c r="F1658" i="6"/>
  <c r="D620" i="5"/>
  <c r="G630" i="6"/>
  <c r="G1322" i="5"/>
  <c r="E521" i="6"/>
  <c r="G476" i="6"/>
  <c r="G938" i="6"/>
  <c r="G3187" i="7"/>
  <c r="D160" i="6"/>
  <c r="E224" i="6"/>
  <c r="F175" i="11"/>
  <c r="G1417" i="6"/>
  <c r="F416" i="6"/>
  <c r="D1611" i="6"/>
  <c r="D1573" i="6"/>
  <c r="D2202" i="5"/>
  <c r="D1218" i="6"/>
  <c r="D12" i="6"/>
  <c r="G53" i="6"/>
  <c r="G1120" i="6"/>
  <c r="G927" i="6"/>
  <c r="G1970" i="7"/>
  <c r="E1209" i="6"/>
  <c r="D2588" i="7"/>
  <c r="F570" i="5"/>
  <c r="D1977" i="5"/>
  <c r="G1011" i="6"/>
  <c r="G96" i="6"/>
  <c r="E1286" i="5"/>
  <c r="G1198" i="14"/>
  <c r="F2452" i="7"/>
  <c r="F982" i="14"/>
  <c r="E1527" i="14"/>
  <c r="E337" i="14"/>
  <c r="E1587" i="6"/>
  <c r="E618" i="6"/>
  <c r="G1019" i="6"/>
  <c r="G1194" i="6"/>
  <c r="G899" i="6"/>
  <c r="E387" i="14"/>
  <c r="F946" i="6"/>
  <c r="F499" i="6"/>
  <c r="D234" i="7"/>
  <c r="F1746" i="6"/>
  <c r="E941" i="5"/>
  <c r="E779" i="6"/>
  <c r="G421" i="6"/>
  <c r="G1701" i="6"/>
  <c r="G545" i="6"/>
  <c r="D572" i="6"/>
  <c r="F726" i="6"/>
  <c r="E751" i="6"/>
  <c r="D1427" i="6"/>
  <c r="F1327" i="6"/>
  <c r="F246" i="6"/>
  <c r="D1483" i="6"/>
  <c r="E1488" i="11"/>
  <c r="D1312" i="14"/>
  <c r="F859" i="6"/>
  <c r="E937" i="6"/>
  <c r="F7" i="11"/>
  <c r="D188" i="7"/>
  <c r="D2287" i="5"/>
  <c r="F977" i="6"/>
  <c r="G567" i="6"/>
  <c r="D485" i="6"/>
  <c r="D1254" i="6"/>
  <c r="G76" i="6"/>
  <c r="F771" i="6"/>
  <c r="E38" i="7"/>
  <c r="G1048" i="14"/>
  <c r="F296" i="14"/>
  <c r="E2106" i="5"/>
  <c r="G951" i="6"/>
  <c r="D1659" i="14"/>
  <c r="F1945" i="14"/>
  <c r="F1981" i="14"/>
  <c r="E1668" i="6"/>
  <c r="D861" i="6"/>
  <c r="E1478" i="6"/>
  <c r="G1428" i="6"/>
  <c r="G1321" i="6"/>
  <c r="F2458" i="7"/>
  <c r="F1763" i="14"/>
  <c r="D902" i="11"/>
  <c r="G696" i="6"/>
  <c r="E1130" i="10"/>
  <c r="F659" i="6"/>
  <c r="E348" i="6"/>
  <c r="G2228" i="11"/>
  <c r="G1033" i="6"/>
  <c r="F355" i="6"/>
  <c r="G368" i="6"/>
  <c r="D820" i="6"/>
  <c r="F1054" i="11"/>
  <c r="F1191" i="6"/>
  <c r="D1182" i="11"/>
  <c r="F26" i="6"/>
  <c r="E259" i="6"/>
  <c r="G387" i="5"/>
  <c r="F886" i="6"/>
  <c r="F700" i="6"/>
  <c r="F142" i="6"/>
  <c r="E509" i="5"/>
  <c r="F88" i="11"/>
  <c r="E724" i="6"/>
  <c r="E1475" i="14"/>
  <c r="G794" i="6"/>
  <c r="F1300" i="6"/>
  <c r="G732" i="6"/>
  <c r="F2836" i="7"/>
  <c r="D1291" i="6"/>
  <c r="E121" i="7"/>
  <c r="E204" i="10"/>
  <c r="G1726" i="6"/>
  <c r="F593" i="6"/>
  <c r="G900" i="6"/>
  <c r="G506" i="6"/>
  <c r="E1115" i="6"/>
  <c r="E109" i="5"/>
  <c r="E1489" i="6"/>
  <c r="G283" i="6"/>
  <c r="E444" i="6"/>
  <c r="F1188" i="6"/>
  <c r="D1255" i="6"/>
  <c r="F2283" i="10"/>
  <c r="D198" i="5"/>
  <c r="G1932" i="5"/>
  <c r="G1002" i="6"/>
  <c r="D530" i="6"/>
  <c r="G1432" i="6"/>
  <c r="D449" i="6"/>
  <c r="G986" i="11"/>
  <c r="E288" i="6"/>
  <c r="E1055" i="11"/>
  <c r="F277" i="6"/>
  <c r="E61" i="6"/>
  <c r="G336" i="13"/>
  <c r="D168" i="6"/>
  <c r="D1129" i="6"/>
  <c r="F362" i="5"/>
  <c r="E1206" i="6"/>
  <c r="G1079" i="6"/>
  <c r="E276" i="6"/>
  <c r="G446" i="7"/>
  <c r="D1036" i="6"/>
  <c r="G174" i="6"/>
  <c r="G786" i="6"/>
  <c r="F1131" i="6"/>
  <c r="F351" i="14"/>
  <c r="D37" i="6"/>
  <c r="F1288" i="6"/>
  <c r="G970" i="6"/>
  <c r="E3" i="14"/>
  <c r="F1331" i="6"/>
  <c r="D1655" i="6"/>
  <c r="D1213" i="6"/>
  <c r="F1165" i="6"/>
  <c r="F2292" i="7"/>
  <c r="D1016" i="5"/>
  <c r="F179" i="6"/>
  <c r="D1571" i="6"/>
  <c r="F432" i="6"/>
  <c r="F1216" i="14"/>
  <c r="D805" i="14"/>
  <c r="E932" i="6"/>
  <c r="D1667" i="10"/>
  <c r="G1193" i="6"/>
  <c r="D946" i="6"/>
  <c r="D1494" i="6"/>
  <c r="F2105" i="5"/>
  <c r="E1116" i="11"/>
  <c r="F1584" i="6"/>
  <c r="F2294" i="7"/>
  <c r="E1555" i="6"/>
  <c r="G261" i="6"/>
  <c r="D1680" i="6"/>
  <c r="D524" i="5"/>
  <c r="E646" i="6"/>
  <c r="D889" i="14"/>
  <c r="E742" i="6"/>
  <c r="E1434" i="7"/>
  <c r="D664" i="14"/>
  <c r="F617" i="11"/>
  <c r="E3062" i="7"/>
  <c r="G1821" i="10"/>
  <c r="G862" i="6"/>
  <c r="G193" i="11"/>
  <c r="G783" i="6"/>
  <c r="D222" i="6"/>
  <c r="D1150" i="14"/>
  <c r="F3469" i="7"/>
  <c r="G1063" i="5"/>
  <c r="D2245" i="5"/>
  <c r="F1061" i="6"/>
  <c r="F2274" i="7"/>
  <c r="D980" i="6"/>
  <c r="E194" i="6"/>
  <c r="E511" i="6"/>
  <c r="E1145" i="6"/>
  <c r="F408" i="10"/>
  <c r="F2752" i="7"/>
  <c r="G3178" i="7"/>
  <c r="E2670" i="7"/>
  <c r="G1580" i="6"/>
  <c r="E130" i="6"/>
  <c r="D935" i="11"/>
  <c r="E85" i="14"/>
  <c r="G933" i="11"/>
  <c r="D2508" i="7"/>
  <c r="E2087" i="11"/>
  <c r="E1317" i="6"/>
  <c r="G1514" i="6"/>
  <c r="E1502" i="6"/>
  <c r="D1294" i="5"/>
  <c r="G630" i="14"/>
  <c r="F2007" i="11"/>
  <c r="D1572" i="11"/>
  <c r="F3029" i="7"/>
  <c r="D1321" i="6"/>
  <c r="D62" i="6"/>
  <c r="D490" i="6"/>
  <c r="F1204" i="6"/>
  <c r="F553" i="5"/>
  <c r="G1392" i="6"/>
  <c r="E690" i="6"/>
  <c r="F398" i="6"/>
  <c r="G3076" i="7"/>
  <c r="E418" i="6"/>
  <c r="D607" i="5"/>
  <c r="D949" i="6"/>
  <c r="E1146" i="11"/>
  <c r="F1695" i="6"/>
  <c r="E68" i="6"/>
  <c r="E1702" i="6"/>
  <c r="E41" i="10"/>
  <c r="G2226" i="5"/>
  <c r="E679" i="6"/>
  <c r="E1290" i="6"/>
  <c r="G1060" i="6"/>
  <c r="G3039" i="7"/>
  <c r="F1979" i="5"/>
  <c r="G489" i="6"/>
  <c r="E2238" i="5"/>
  <c r="G376" i="13"/>
  <c r="G13" i="11"/>
  <c r="E317" i="6"/>
  <c r="F1129" i="6"/>
  <c r="G289" i="6"/>
  <c r="G647" i="11"/>
  <c r="G1581" i="5"/>
  <c r="D1844" i="14"/>
  <c r="D1563" i="7"/>
  <c r="G40" i="14"/>
  <c r="D616" i="6"/>
  <c r="G705" i="6"/>
  <c r="G892" i="6"/>
  <c r="F1432" i="6"/>
  <c r="F810" i="6"/>
  <c r="F44" i="11"/>
  <c r="F370" i="6"/>
  <c r="G3148" i="7"/>
  <c r="D1727" i="5"/>
  <c r="F401" i="5"/>
  <c r="D2701" i="7"/>
  <c r="D1554" i="14"/>
  <c r="G1599" i="14"/>
  <c r="D734" i="6"/>
  <c r="E3243" i="7"/>
  <c r="G1754" i="6"/>
  <c r="F125" i="11"/>
  <c r="D3195" i="7"/>
  <c r="E422" i="6"/>
  <c r="F4" i="10"/>
  <c r="F1242" i="6"/>
  <c r="F2524" i="7"/>
  <c r="D306" i="6"/>
  <c r="F224" i="6"/>
  <c r="D212" i="6"/>
  <c r="D530" i="5"/>
  <c r="F241" i="14"/>
  <c r="F548" i="6"/>
  <c r="G250" i="11"/>
  <c r="F1776" i="5"/>
  <c r="D140" i="6"/>
  <c r="D795" i="6"/>
  <c r="E840" i="6"/>
  <c r="G281" i="6"/>
  <c r="G3241" i="7"/>
  <c r="F1233" i="6"/>
  <c r="D320" i="6"/>
  <c r="G989" i="14"/>
  <c r="D1663" i="6"/>
  <c r="G332" i="6"/>
  <c r="G482" i="5"/>
  <c r="F1513" i="6"/>
  <c r="F498" i="11"/>
  <c r="G3309" i="7"/>
  <c r="D2673" i="7"/>
  <c r="E265" i="7"/>
  <c r="E2069" i="7"/>
  <c r="G997" i="6"/>
  <c r="D2368" i="10"/>
  <c r="F2757" i="7"/>
  <c r="G678" i="5"/>
  <c r="E115" i="6"/>
  <c r="D371" i="6"/>
  <c r="G2070" i="7"/>
  <c r="G401" i="6"/>
  <c r="E1463" i="6"/>
  <c r="E309" i="6"/>
  <c r="G1734" i="6"/>
  <c r="D1215" i="6"/>
  <c r="E1689" i="11"/>
  <c r="D761" i="6"/>
  <c r="D1893" i="14"/>
  <c r="F1158" i="6"/>
  <c r="E293" i="13"/>
  <c r="F333" i="6"/>
  <c r="E1035" i="6"/>
  <c r="D828" i="6"/>
  <c r="E2629" i="7"/>
  <c r="E863" i="10"/>
  <c r="E1128" i="13"/>
  <c r="G414" i="6"/>
  <c r="E2197" i="7"/>
  <c r="F923" i="6"/>
  <c r="E17" i="6"/>
  <c r="G277" i="6"/>
  <c r="E320" i="10"/>
  <c r="G384" i="13"/>
  <c r="D511" i="11"/>
  <c r="E352" i="6"/>
  <c r="F1540" i="6"/>
  <c r="D1002" i="6"/>
  <c r="F17" i="14"/>
  <c r="E636" i="6"/>
  <c r="G1382" i="6"/>
  <c r="E1070" i="14"/>
  <c r="F529" i="6"/>
  <c r="D1755" i="6"/>
  <c r="G1282" i="6"/>
  <c r="F1547" i="11"/>
  <c r="D241" i="6"/>
  <c r="G440" i="6"/>
  <c r="E1595" i="6"/>
  <c r="G1403" i="6"/>
  <c r="F1400" i="6"/>
  <c r="G717" i="6"/>
  <c r="E519" i="6"/>
  <c r="D1053" i="5"/>
  <c r="F798" i="6"/>
  <c r="G357" i="6"/>
  <c r="D514" i="6"/>
  <c r="E202" i="6"/>
  <c r="D38" i="6"/>
  <c r="G1157" i="6"/>
  <c r="G762" i="6"/>
  <c r="F97" i="14"/>
  <c r="G672" i="6"/>
  <c r="D635" i="6"/>
  <c r="E2180" i="5"/>
  <c r="F662" i="6"/>
  <c r="E1364" i="6"/>
  <c r="D1978" i="7"/>
  <c r="D1586" i="6"/>
  <c r="E766" i="14"/>
  <c r="F983" i="6"/>
  <c r="F1188" i="14"/>
  <c r="D1237" i="6"/>
  <c r="D295" i="6"/>
  <c r="F1607" i="6"/>
  <c r="F2853" i="7"/>
  <c r="G1290" i="6"/>
  <c r="G1075" i="6"/>
  <c r="F964" i="6"/>
  <c r="G285" i="14"/>
  <c r="F1975" i="7"/>
  <c r="F594" i="6"/>
  <c r="E1420" i="6"/>
  <c r="E629" i="6"/>
  <c r="G1275" i="6"/>
  <c r="D1459" i="6"/>
  <c r="D312" i="6"/>
  <c r="F1212" i="6"/>
  <c r="D4" i="11"/>
  <c r="E438" i="6"/>
  <c r="D232" i="5"/>
  <c r="D2289" i="5"/>
  <c r="D1453" i="6"/>
  <c r="F1163" i="11"/>
  <c r="G2880" i="7"/>
  <c r="E401" i="6"/>
  <c r="F1433" i="6"/>
  <c r="G1232" i="6"/>
  <c r="F3" i="6"/>
  <c r="D528" i="6"/>
  <c r="E734" i="6"/>
  <c r="F1457" i="5"/>
  <c r="F1485" i="6"/>
  <c r="D2047" i="10"/>
  <c r="E882" i="6"/>
  <c r="E415" i="6"/>
  <c r="G701" i="6"/>
  <c r="E196" i="6"/>
  <c r="E871" i="5"/>
  <c r="E1477" i="5"/>
  <c r="F1582" i="6"/>
  <c r="E1169" i="6"/>
  <c r="F1179" i="11"/>
  <c r="G1330" i="6"/>
  <c r="E1009" i="6"/>
  <c r="F106" i="6"/>
  <c r="D325" i="6"/>
  <c r="G763" i="6"/>
  <c r="E1455" i="7"/>
  <c r="E1173" i="6"/>
  <c r="G2847" i="7"/>
  <c r="F609" i="6"/>
  <c r="E207" i="6"/>
  <c r="G391" i="6"/>
  <c r="F1016" i="6"/>
  <c r="D432" i="6"/>
  <c r="F86" i="6"/>
  <c r="G2105" i="7"/>
  <c r="G304" i="13"/>
  <c r="E420" i="6"/>
  <c r="D1125" i="6"/>
  <c r="E1639" i="6"/>
  <c r="E1999" i="14"/>
  <c r="F1333" i="6"/>
  <c r="F827" i="6"/>
  <c r="F496" i="6"/>
  <c r="D1730" i="6"/>
  <c r="D326" i="5"/>
  <c r="G1213" i="10"/>
  <c r="D275" i="6"/>
  <c r="E1715" i="6"/>
  <c r="F344" i="10"/>
  <c r="D2356" i="10"/>
  <c r="G869" i="6"/>
  <c r="G216" i="6"/>
  <c r="E1381" i="6"/>
  <c r="F539" i="6"/>
  <c r="E132" i="6"/>
  <c r="F937" i="6"/>
  <c r="F1096" i="6"/>
  <c r="F2175" i="7"/>
  <c r="G1409" i="6"/>
  <c r="F218" i="6"/>
  <c r="D1461" i="6"/>
  <c r="D2140" i="11"/>
  <c r="E1430" i="6"/>
  <c r="D488" i="7"/>
  <c r="E1415" i="7"/>
  <c r="G1552" i="6"/>
  <c r="F3059" i="7"/>
  <c r="E449" i="5"/>
  <c r="E1004" i="5"/>
  <c r="D235" i="6"/>
  <c r="F1323" i="7"/>
  <c r="E1005" i="6"/>
  <c r="E904" i="6"/>
  <c r="F2911" i="7"/>
  <c r="E364" i="6"/>
  <c r="D110" i="14"/>
  <c r="E1296" i="6"/>
  <c r="E793" i="5"/>
  <c r="F1314" i="6"/>
  <c r="D776" i="6"/>
  <c r="D828" i="11"/>
  <c r="G794" i="14"/>
  <c r="D250" i="11"/>
  <c r="G558" i="6"/>
  <c r="G790" i="6"/>
  <c r="E1050" i="6"/>
  <c r="F1637" i="5"/>
  <c r="F2158" i="5"/>
  <c r="G1585" i="6"/>
  <c r="G53" i="14"/>
  <c r="E260" i="6"/>
  <c r="F949" i="6"/>
  <c r="F664" i="6"/>
  <c r="E357" i="6"/>
  <c r="G504" i="14"/>
  <c r="F1088" i="6"/>
  <c r="F717" i="6"/>
  <c r="E252" i="6"/>
  <c r="F698" i="6"/>
  <c r="G1733" i="6"/>
  <c r="E2010" i="5"/>
  <c r="G279" i="6"/>
  <c r="E1614" i="11"/>
  <c r="D341" i="10"/>
  <c r="F1429" i="6"/>
  <c r="D2229" i="7"/>
  <c r="F1223" i="6"/>
  <c r="F342" i="6"/>
  <c r="G1789" i="10"/>
  <c r="D1230" i="6"/>
  <c r="D940" i="6"/>
  <c r="E720" i="14"/>
  <c r="F785" i="6"/>
  <c r="D368" i="10"/>
  <c r="E52" i="13"/>
  <c r="G264" i="6"/>
  <c r="D1155" i="6"/>
  <c r="E166" i="6"/>
  <c r="F1580" i="5"/>
  <c r="E1030" i="6"/>
  <c r="G1509" i="6"/>
  <c r="G949" i="6"/>
  <c r="E858" i="6"/>
  <c r="D1320" i="5"/>
  <c r="D1703" i="14"/>
  <c r="D1323" i="6"/>
  <c r="G2086" i="5"/>
  <c r="G828" i="6"/>
  <c r="F1351" i="6"/>
  <c r="E1086" i="6"/>
  <c r="D112" i="6"/>
  <c r="F1080" i="6"/>
  <c r="D1428" i="6"/>
  <c r="E2175" i="5"/>
  <c r="D562" i="6"/>
  <c r="F524" i="6"/>
  <c r="G1644" i="6"/>
  <c r="D384" i="10"/>
  <c r="D910" i="6"/>
  <c r="F254" i="6"/>
  <c r="G153" i="6"/>
  <c r="E1008" i="11"/>
  <c r="E839" i="6"/>
  <c r="D1609" i="6"/>
  <c r="E853" i="11"/>
  <c r="D1210" i="6"/>
  <c r="F684" i="6"/>
  <c r="F1296" i="6"/>
  <c r="F1657" i="14"/>
  <c r="G312" i="11"/>
  <c r="G1243" i="6"/>
  <c r="E1544" i="13"/>
  <c r="D913" i="11"/>
  <c r="G1176" i="11"/>
  <c r="D1281" i="6"/>
  <c r="D811" i="6"/>
  <c r="E1180" i="6"/>
  <c r="F1810" i="7"/>
  <c r="E726" i="6"/>
  <c r="E22" i="6"/>
  <c r="F1270" i="6"/>
  <c r="F1497" i="6"/>
  <c r="D1945" i="14"/>
  <c r="D698" i="6"/>
  <c r="E963" i="5"/>
  <c r="D822" i="6"/>
  <c r="F388" i="6"/>
  <c r="E638" i="6"/>
  <c r="F1064" i="6"/>
  <c r="D126" i="6"/>
  <c r="G293" i="11"/>
  <c r="F1541" i="6"/>
  <c r="F1053" i="6"/>
  <c r="D1639" i="11"/>
  <c r="G367" i="6"/>
  <c r="D2768" i="7"/>
  <c r="E1499" i="5"/>
  <c r="G2042" i="7"/>
  <c r="D713" i="5"/>
  <c r="D302" i="14"/>
  <c r="F146" i="10"/>
  <c r="G303" i="7"/>
  <c r="G455" i="6"/>
  <c r="G1826" i="11"/>
  <c r="D1482" i="5"/>
  <c r="F817" i="6"/>
  <c r="E1362" i="5"/>
  <c r="G389" i="5"/>
  <c r="G1886" i="7"/>
  <c r="F1382" i="6"/>
  <c r="F230" i="6"/>
  <c r="G836" i="6"/>
  <c r="E802" i="6"/>
  <c r="F805" i="5"/>
  <c r="D209" i="6"/>
  <c r="G1465" i="5"/>
  <c r="D426" i="6"/>
  <c r="E1671" i="14"/>
  <c r="D382" i="6"/>
  <c r="E1301" i="5"/>
  <c r="F243" i="5"/>
  <c r="D1378" i="6"/>
  <c r="D6" i="14"/>
  <c r="E1564" i="7"/>
  <c r="E2016" i="11"/>
  <c r="E2460" i="7"/>
  <c r="F466" i="11"/>
  <c r="F1284" i="11"/>
  <c r="F82" i="6"/>
  <c r="D340" i="6"/>
  <c r="F1264" i="6"/>
  <c r="D197" i="6"/>
  <c r="F1068" i="6"/>
  <c r="G1098" i="6"/>
  <c r="D507" i="6"/>
  <c r="F1576" i="6"/>
  <c r="E3465" i="7"/>
  <c r="F2885" i="7"/>
  <c r="F164" i="6"/>
  <c r="D721" i="6"/>
  <c r="G832" i="11"/>
  <c r="D686" i="6"/>
  <c r="G1400" i="6"/>
  <c r="F192" i="6"/>
  <c r="E1041" i="6"/>
  <c r="D1693" i="6"/>
  <c r="G776" i="6"/>
  <c r="G222" i="6"/>
  <c r="F397" i="11"/>
  <c r="E176" i="6"/>
  <c r="D321" i="6"/>
  <c r="G555" i="6"/>
  <c r="E1485" i="6"/>
  <c r="D28" i="6"/>
  <c r="G1670" i="5"/>
  <c r="E1756" i="6"/>
  <c r="E996" i="6"/>
  <c r="F1801" i="7"/>
  <c r="D250" i="13"/>
  <c r="E84" i="6"/>
  <c r="D115" i="6"/>
  <c r="E827" i="6"/>
  <c r="F2154" i="11"/>
  <c r="G972" i="14"/>
  <c r="G482" i="6"/>
  <c r="F826" i="6"/>
  <c r="D240" i="14"/>
  <c r="E1302" i="10"/>
  <c r="G838" i="5"/>
  <c r="D476" i="6"/>
  <c r="F724" i="6"/>
  <c r="G856" i="6"/>
  <c r="E684" i="6"/>
  <c r="E1590" i="6"/>
  <c r="D625" i="6"/>
  <c r="F117" i="10"/>
  <c r="E52" i="14"/>
  <c r="F173" i="14"/>
  <c r="E137" i="5"/>
  <c r="G1794" i="14"/>
  <c r="E3100" i="7"/>
  <c r="D1549" i="6"/>
  <c r="D451" i="5"/>
  <c r="G1440" i="14"/>
  <c r="F53" i="14"/>
  <c r="G1728" i="14"/>
  <c r="G912" i="6"/>
  <c r="G1490" i="6"/>
  <c r="E752" i="6"/>
  <c r="G707" i="5"/>
  <c r="G1165" i="5"/>
  <c r="G55" i="5"/>
  <c r="G494" i="6"/>
  <c r="F107" i="6"/>
  <c r="G3029" i="7"/>
  <c r="E716" i="6"/>
  <c r="E410" i="6"/>
  <c r="E1394" i="6"/>
  <c r="G1398" i="6"/>
  <c r="F1073" i="6"/>
  <c r="G413" i="10"/>
  <c r="G383" i="6"/>
  <c r="E1127" i="14"/>
  <c r="F287" i="10"/>
  <c r="G584" i="6"/>
  <c r="E1190" i="11"/>
  <c r="F2021" i="7"/>
  <c r="E651" i="6"/>
  <c r="F1011" i="6"/>
  <c r="D707" i="14"/>
  <c r="F77" i="6"/>
  <c r="E1062" i="6"/>
  <c r="E1449" i="7"/>
  <c r="D393" i="5"/>
  <c r="E1596" i="5"/>
  <c r="F1564" i="6"/>
  <c r="E337" i="6"/>
  <c r="E105" i="5"/>
  <c r="D41" i="6"/>
  <c r="G730" i="6"/>
  <c r="E1372" i="14"/>
  <c r="F957" i="6"/>
  <c r="E285" i="10"/>
  <c r="D421" i="6"/>
  <c r="D272" i="11"/>
  <c r="D336" i="14"/>
  <c r="F1689" i="6"/>
  <c r="E281" i="6"/>
  <c r="E1912" i="7"/>
  <c r="G698" i="14"/>
  <c r="G205" i="10"/>
  <c r="E92" i="6"/>
  <c r="F1603" i="5"/>
  <c r="F1371" i="6"/>
  <c r="F1104" i="6"/>
  <c r="E129" i="6"/>
  <c r="D1315" i="6"/>
  <c r="G1949" i="14"/>
  <c r="D264" i="6"/>
  <c r="E1584" i="6"/>
  <c r="F791" i="14"/>
  <c r="G99" i="6"/>
  <c r="E18" i="5"/>
  <c r="D2008" i="10"/>
  <c r="G1160" i="6"/>
  <c r="G3399" i="7"/>
  <c r="F2710" i="7"/>
  <c r="F279" i="7"/>
  <c r="D395" i="6"/>
  <c r="D1458" i="6"/>
  <c r="D680" i="6"/>
  <c r="E293" i="11"/>
  <c r="G204" i="6"/>
  <c r="G1128" i="6"/>
  <c r="F1303" i="6"/>
  <c r="E1446" i="10"/>
  <c r="E320" i="11"/>
  <c r="E1532" i="7"/>
  <c r="F530" i="6"/>
  <c r="G380" i="6"/>
  <c r="G606" i="6"/>
  <c r="E1379" i="6"/>
  <c r="F1071" i="5"/>
  <c r="F540" i="14"/>
  <c r="G293" i="13"/>
  <c r="D214" i="11"/>
  <c r="F1363" i="6"/>
  <c r="G750" i="11"/>
  <c r="F371" i="6"/>
  <c r="G441" i="6"/>
  <c r="F1132" i="14"/>
  <c r="D175" i="11"/>
  <c r="G1370" i="7"/>
  <c r="E122" i="10"/>
  <c r="G1138" i="6"/>
  <c r="E3432" i="7"/>
  <c r="F1612" i="6"/>
  <c r="F1740" i="6"/>
  <c r="F909" i="6"/>
  <c r="D2834" i="7"/>
  <c r="G1918" i="14"/>
  <c r="G1663" i="11"/>
  <c r="G480" i="14"/>
  <c r="G1320" i="5"/>
  <c r="D369" i="6"/>
  <c r="G1038" i="6"/>
  <c r="D139" i="10"/>
  <c r="D1076" i="6"/>
  <c r="F1312" i="6"/>
  <c r="F829" i="14"/>
  <c r="F326" i="6"/>
  <c r="E2067" i="5"/>
  <c r="F563" i="11"/>
  <c r="F137" i="13"/>
  <c r="F159" i="14"/>
  <c r="G1750" i="6"/>
  <c r="G956" i="6"/>
  <c r="G341" i="13"/>
  <c r="F280" i="10"/>
  <c r="G1513" i="7"/>
  <c r="G176" i="6"/>
  <c r="G226" i="11"/>
  <c r="E312" i="6"/>
  <c r="F1027" i="6"/>
  <c r="E970" i="6"/>
  <c r="E2607" i="7"/>
  <c r="E333" i="6"/>
  <c r="E820" i="6"/>
  <c r="F463" i="6"/>
  <c r="D1690" i="10"/>
  <c r="G1548" i="6"/>
  <c r="F1407" i="6"/>
  <c r="E792" i="14"/>
  <c r="F352" i="13"/>
  <c r="D273" i="6"/>
  <c r="F352" i="11"/>
  <c r="F2535" i="7"/>
  <c r="F70" i="6"/>
  <c r="F434" i="6"/>
  <c r="F1019" i="6"/>
  <c r="G1213" i="6"/>
  <c r="E733" i="14"/>
  <c r="G1842" i="5"/>
  <c r="D77" i="6"/>
  <c r="D728" i="14"/>
  <c r="E162" i="11"/>
  <c r="E2373" i="11"/>
  <c r="G655" i="6"/>
  <c r="E261" i="10"/>
  <c r="G157" i="11"/>
  <c r="E459" i="6"/>
  <c r="G2440" i="10"/>
  <c r="F552" i="14"/>
  <c r="G145" i="7"/>
  <c r="F388" i="7"/>
  <c r="D1990" i="11"/>
  <c r="G1497" i="6"/>
  <c r="F1403" i="5"/>
  <c r="D1524" i="6"/>
  <c r="G1563" i="6"/>
  <c r="E1117" i="5"/>
  <c r="G35" i="7"/>
  <c r="G593" i="6"/>
  <c r="D267" i="6"/>
  <c r="F1329" i="6"/>
  <c r="F1882" i="7"/>
  <c r="D215" i="5"/>
  <c r="D328" i="10"/>
  <c r="E1146" i="6"/>
  <c r="G848" i="6"/>
  <c r="E3138" i="7"/>
  <c r="F3266" i="7"/>
  <c r="E616" i="6"/>
  <c r="E273" i="7"/>
  <c r="G946" i="6"/>
  <c r="D791" i="10"/>
  <c r="F1858" i="5"/>
  <c r="E154" i="6"/>
  <c r="F1355" i="6"/>
  <c r="E690" i="11"/>
  <c r="E1304" i="7"/>
  <c r="G1101" i="10"/>
  <c r="G2850" i="7"/>
  <c r="G1867" i="14"/>
  <c r="G461" i="6"/>
  <c r="D1002" i="5"/>
  <c r="D784" i="6"/>
  <c r="F1894" i="14"/>
  <c r="F225" i="11"/>
  <c r="F240" i="10"/>
  <c r="G1688" i="5"/>
  <c r="G285" i="11"/>
  <c r="E1508" i="6"/>
  <c r="E377" i="14"/>
  <c r="E1777" i="14"/>
  <c r="F2194" i="11"/>
  <c r="G194" i="10"/>
  <c r="E1519" i="6"/>
  <c r="G1037" i="6"/>
  <c r="F1977" i="14"/>
  <c r="G1497" i="5"/>
  <c r="G373" i="11"/>
  <c r="E1068" i="6"/>
  <c r="E668" i="6"/>
  <c r="F876" i="14"/>
  <c r="D229" i="11"/>
  <c r="G1612" i="5"/>
  <c r="F1008" i="5"/>
  <c r="D547" i="11"/>
  <c r="D1466" i="5"/>
  <c r="D1444" i="6"/>
  <c r="E474" i="6"/>
  <c r="G1352" i="14"/>
  <c r="E376" i="14"/>
  <c r="G424" i="6"/>
  <c r="E1663" i="6"/>
  <c r="F846" i="11"/>
  <c r="G968" i="6"/>
  <c r="D512" i="5"/>
  <c r="G865" i="6"/>
  <c r="D918" i="5"/>
  <c r="G748" i="6"/>
  <c r="D1568" i="6"/>
  <c r="G195" i="6"/>
  <c r="E248" i="6"/>
  <c r="F261" i="6"/>
  <c r="G1326" i="6"/>
  <c r="E712" i="6"/>
  <c r="D1686" i="6"/>
  <c r="G812" i="6"/>
  <c r="F216" i="6"/>
  <c r="E1631" i="6"/>
  <c r="D1136" i="6"/>
  <c r="E7" i="14"/>
  <c r="G1905" i="11"/>
  <c r="F1253" i="10"/>
  <c r="D1997" i="10"/>
  <c r="E907" i="6"/>
  <c r="D1334" i="6"/>
  <c r="E1938" i="7"/>
  <c r="G954" i="6"/>
  <c r="G1939" i="10"/>
  <c r="F1202" i="6"/>
  <c r="E689" i="6"/>
  <c r="F139" i="7"/>
  <c r="F1173" i="6"/>
  <c r="F1606" i="14"/>
  <c r="E968" i="6"/>
  <c r="E2027" i="11"/>
  <c r="E1285" i="6"/>
  <c r="F1625" i="14"/>
  <c r="F164" i="14"/>
  <c r="F1323" i="6"/>
  <c r="D373" i="6"/>
  <c r="G1402" i="6"/>
  <c r="G934" i="6"/>
  <c r="E1470" i="7"/>
  <c r="F562" i="6"/>
  <c r="F372" i="14"/>
  <c r="E829" i="14"/>
  <c r="G1622" i="7"/>
  <c r="F1552" i="5"/>
  <c r="G2297" i="5"/>
  <c r="F1276" i="6"/>
  <c r="G1687" i="6"/>
  <c r="E571" i="6"/>
  <c r="F1731" i="6"/>
  <c r="E1659" i="6"/>
  <c r="G17" i="6"/>
  <c r="E2068" i="10"/>
  <c r="G320" i="13"/>
  <c r="F1494" i="14"/>
  <c r="E274" i="6"/>
  <c r="G2180" i="7"/>
  <c r="E2878" i="7"/>
  <c r="E2907" i="7"/>
  <c r="G2338" i="7"/>
  <c r="G1651" i="10"/>
  <c r="F668" i="6"/>
  <c r="D471" i="11"/>
  <c r="E205" i="6"/>
  <c r="E1249" i="6"/>
  <c r="G1173" i="6"/>
  <c r="G1182" i="6"/>
  <c r="E705" i="14"/>
  <c r="G1643" i="14"/>
  <c r="E1395" i="6"/>
  <c r="E44" i="6"/>
  <c r="D1635" i="10"/>
  <c r="D413" i="11"/>
  <c r="G747" i="6"/>
  <c r="E990" i="6"/>
  <c r="D1639" i="6"/>
  <c r="F128" i="6"/>
  <c r="F687" i="5"/>
  <c r="F1283" i="6"/>
  <c r="E758" i="14"/>
  <c r="E925" i="10"/>
  <c r="F346" i="7"/>
  <c r="E1412" i="6"/>
  <c r="G1185" i="6"/>
  <c r="G1334" i="7"/>
  <c r="G1614" i="6"/>
  <c r="G1520" i="14"/>
  <c r="D1723" i="10"/>
  <c r="D222" i="13"/>
  <c r="E1685" i="6"/>
  <c r="D16" i="13"/>
  <c r="D4" i="6"/>
  <c r="F264" i="6"/>
  <c r="E548" i="6"/>
  <c r="G413" i="11"/>
  <c r="E272" i="6"/>
  <c r="E1197" i="6"/>
  <c r="E1481" i="6"/>
  <c r="G139" i="10"/>
  <c r="G710" i="6"/>
  <c r="G638" i="6"/>
  <c r="G1161" i="5"/>
  <c r="E632" i="10"/>
  <c r="F1601" i="6"/>
  <c r="F21" i="6"/>
  <c r="G400" i="13"/>
  <c r="D161" i="6"/>
  <c r="F392" i="6"/>
  <c r="F648" i="5"/>
  <c r="D583" i="6"/>
  <c r="G56" i="5"/>
  <c r="G287" i="6"/>
  <c r="D1154" i="6"/>
  <c r="D971" i="6"/>
  <c r="F673" i="11"/>
  <c r="D141" i="6"/>
  <c r="G658" i="6"/>
  <c r="F542" i="5"/>
  <c r="D1763" i="14"/>
  <c r="G60" i="6"/>
  <c r="G2282" i="7"/>
  <c r="E1118" i="6"/>
  <c r="D984" i="6"/>
  <c r="G2317" i="10"/>
  <c r="F237" i="6"/>
  <c r="E361" i="14"/>
  <c r="F1148" i="6"/>
  <c r="D1324" i="6"/>
  <c r="G1418" i="6"/>
  <c r="E3310" i="7"/>
  <c r="G409" i="6"/>
  <c r="D352" i="14"/>
  <c r="G1121" i="6"/>
  <c r="E387" i="5"/>
  <c r="F199" i="10"/>
  <c r="F727" i="6"/>
  <c r="F890" i="5"/>
  <c r="E349" i="6"/>
  <c r="D29" i="6"/>
  <c r="D952" i="14"/>
  <c r="E1665" i="6"/>
  <c r="G514" i="6"/>
  <c r="E987" i="6"/>
  <c r="E133" i="6"/>
  <c r="D1073" i="6"/>
  <c r="E559" i="6"/>
  <c r="G1386" i="6"/>
  <c r="G2343" i="7"/>
  <c r="F33" i="6"/>
  <c r="E1059" i="6"/>
  <c r="G2402" i="10"/>
  <c r="G1397" i="6"/>
  <c r="E1015" i="11"/>
  <c r="G200" i="5"/>
  <c r="E1683" i="11"/>
  <c r="E1052" i="6"/>
  <c r="E945" i="6"/>
  <c r="G1024" i="6"/>
  <c r="G273" i="6"/>
  <c r="D1202" i="10"/>
  <c r="D182" i="13"/>
  <c r="G334" i="6"/>
  <c r="G449" i="6"/>
  <c r="G703" i="14"/>
  <c r="E1391" i="6"/>
  <c r="G1573" i="6"/>
  <c r="F1215" i="10"/>
  <c r="E805" i="6"/>
  <c r="G908" i="14"/>
  <c r="D1462" i="6"/>
  <c r="G663" i="6"/>
  <c r="G394" i="6"/>
  <c r="F1086" i="6"/>
  <c r="G344" i="13"/>
  <c r="E949" i="11"/>
  <c r="E1132" i="6"/>
  <c r="E1590" i="14"/>
  <c r="E1533" i="14"/>
  <c r="F229" i="6"/>
  <c r="D3253" i="7"/>
  <c r="E693" i="14"/>
  <c r="D780" i="14"/>
  <c r="D1339" i="14"/>
  <c r="D867" i="6"/>
  <c r="G474" i="6"/>
  <c r="D646" i="6"/>
  <c r="E670" i="6"/>
  <c r="G275" i="6"/>
  <c r="E741" i="6"/>
  <c r="F1092" i="14"/>
  <c r="E1300" i="6"/>
  <c r="F846" i="6"/>
  <c r="D1842" i="7"/>
  <c r="E750" i="6"/>
  <c r="D1363" i="6"/>
  <c r="D1540" i="6"/>
  <c r="D1347" i="14"/>
  <c r="D258" i="7"/>
  <c r="D1714" i="6"/>
  <c r="D352" i="13"/>
  <c r="F1306" i="6"/>
  <c r="D1717" i="6"/>
  <c r="G1560" i="6"/>
  <c r="F55" i="6"/>
  <c r="D404" i="6"/>
  <c r="F272" i="11"/>
  <c r="E388" i="6"/>
  <c r="F282" i="6"/>
  <c r="G1597" i="6"/>
  <c r="E2127" i="7"/>
  <c r="E915" i="6"/>
  <c r="D122" i="10"/>
  <c r="F622" i="14"/>
  <c r="D475" i="6"/>
  <c r="F25" i="10"/>
  <c r="F1001" i="6"/>
  <c r="E496" i="6"/>
  <c r="E443" i="6"/>
  <c r="G288" i="11"/>
  <c r="D1046" i="6"/>
  <c r="F330" i="6"/>
  <c r="D2048" i="5"/>
  <c r="F268" i="6"/>
  <c r="F1274" i="6"/>
  <c r="G1402" i="11"/>
  <c r="G1722" i="6"/>
  <c r="F122" i="6"/>
  <c r="G681" i="5"/>
  <c r="G220" i="10"/>
  <c r="E759" i="6"/>
  <c r="D200" i="6"/>
  <c r="D924" i="6"/>
  <c r="F1452" i="6"/>
  <c r="D656" i="6"/>
  <c r="G1360" i="6"/>
  <c r="D1609" i="14"/>
  <c r="D2029" i="7"/>
  <c r="D405" i="10"/>
  <c r="E1337" i="6"/>
  <c r="F1367" i="6"/>
  <c r="E726" i="11"/>
  <c r="D1296" i="6"/>
  <c r="E1979" i="14"/>
  <c r="E1363" i="6"/>
  <c r="D1101" i="11"/>
  <c r="D575" i="6"/>
  <c r="E137" i="6"/>
  <c r="E862" i="6"/>
  <c r="D529" i="6"/>
  <c r="G1281" i="6"/>
  <c r="D1645" i="6"/>
  <c r="G7" i="5"/>
  <c r="D1561" i="6"/>
  <c r="E1000" i="5"/>
  <c r="G399" i="14"/>
  <c r="G1335" i="14"/>
  <c r="D151" i="6"/>
  <c r="E2109" i="7"/>
  <c r="E1445" i="6"/>
  <c r="G131" i="6"/>
  <c r="E90" i="6"/>
  <c r="E739" i="6"/>
  <c r="D4" i="5"/>
  <c r="G1715" i="10"/>
  <c r="F725" i="6"/>
  <c r="F110" i="10"/>
  <c r="F69" i="6"/>
  <c r="D1862" i="5"/>
  <c r="G70" i="6"/>
  <c r="D477" i="6"/>
  <c r="F710" i="6"/>
  <c r="E509" i="6"/>
  <c r="D1766" i="5"/>
  <c r="D1666" i="6"/>
  <c r="G1936" i="11"/>
  <c r="E707" i="5"/>
  <c r="G627" i="6"/>
  <c r="F593" i="14"/>
  <c r="G421" i="13"/>
  <c r="G1590" i="14"/>
  <c r="D1165" i="11"/>
  <c r="E1348" i="10"/>
  <c r="D1688" i="5"/>
  <c r="G1628" i="6"/>
  <c r="D929" i="6"/>
  <c r="G236" i="6"/>
  <c r="D40" i="6"/>
  <c r="E598" i="6"/>
  <c r="D1190" i="6"/>
  <c r="D1287" i="5"/>
  <c r="D1167" i="6"/>
  <c r="E633" i="6"/>
  <c r="E501" i="6"/>
  <c r="F919" i="6"/>
  <c r="D196" i="6"/>
  <c r="D277" i="6"/>
  <c r="F1637" i="6"/>
  <c r="E172" i="6"/>
  <c r="D752" i="14"/>
  <c r="E2400" i="11"/>
  <c r="D1174" i="6"/>
  <c r="G792" i="6"/>
  <c r="G919" i="6"/>
  <c r="G1488" i="6"/>
  <c r="E745" i="5"/>
  <c r="F1640" i="6"/>
  <c r="F665" i="6"/>
  <c r="D996" i="6"/>
  <c r="G1588" i="6"/>
  <c r="G891" i="6"/>
  <c r="D277" i="13"/>
  <c r="F1365" i="5"/>
  <c r="D1181" i="11"/>
  <c r="F1479" i="7"/>
  <c r="E1671" i="11"/>
  <c r="E1481" i="14"/>
  <c r="G497" i="6"/>
  <c r="G2664" i="7"/>
  <c r="G139" i="7"/>
  <c r="F521" i="6"/>
  <c r="G928" i="6"/>
  <c r="D45" i="6"/>
  <c r="D214" i="13"/>
  <c r="D1741" i="6"/>
  <c r="D1691" i="6"/>
  <c r="E1414" i="6"/>
  <c r="F130" i="6"/>
  <c r="G1230" i="14"/>
  <c r="E153" i="10"/>
  <c r="D544" i="6"/>
  <c r="F1672" i="14"/>
  <c r="F1286" i="6"/>
  <c r="E1477" i="6"/>
  <c r="F677" i="6"/>
  <c r="D202" i="6"/>
  <c r="G1691" i="6"/>
  <c r="E1739" i="6"/>
  <c r="G877" i="6"/>
  <c r="G2340" i="11"/>
  <c r="D386" i="6"/>
  <c r="D1058" i="6"/>
  <c r="D1488" i="6"/>
  <c r="G602" i="14"/>
  <c r="D1384" i="6"/>
  <c r="D439" i="6"/>
  <c r="D930" i="5"/>
  <c r="E355" i="7"/>
  <c r="D494" i="6"/>
  <c r="G1491" i="5"/>
  <c r="D1837" i="14"/>
  <c r="F1469" i="6"/>
  <c r="G1948" i="7"/>
  <c r="D573" i="6"/>
  <c r="D618" i="6"/>
  <c r="D1038" i="6"/>
  <c r="E1011" i="6"/>
  <c r="F3405" i="7"/>
  <c r="G1066" i="13"/>
  <c r="E214" i="6"/>
  <c r="D1675" i="6"/>
  <c r="G134" i="6"/>
  <c r="E1235" i="6"/>
  <c r="E1661" i="14"/>
  <c r="D302" i="6"/>
  <c r="F606" i="6"/>
  <c r="D1968" i="14"/>
  <c r="E233" i="11"/>
  <c r="G392" i="10"/>
  <c r="D1677" i="10"/>
  <c r="D1454" i="6"/>
  <c r="E374" i="6"/>
  <c r="G1816" i="14"/>
  <c r="F949" i="10"/>
  <c r="D1480" i="6"/>
  <c r="F1715" i="11"/>
  <c r="F368" i="11"/>
  <c r="D979" i="6"/>
  <c r="F1178" i="6"/>
  <c r="E213" i="11"/>
  <c r="F1636" i="7"/>
  <c r="F873" i="6"/>
  <c r="G1303" i="14"/>
  <c r="D859" i="6"/>
  <c r="D1654" i="5"/>
  <c r="D66" i="14"/>
  <c r="E1544" i="14"/>
  <c r="G913" i="14"/>
  <c r="G1241" i="6"/>
  <c r="E1680" i="6"/>
  <c r="E650" i="6"/>
  <c r="F1696" i="6"/>
  <c r="D969" i="6"/>
  <c r="G1158" i="14"/>
  <c r="E967" i="6"/>
  <c r="G91" i="5"/>
  <c r="G1293" i="5"/>
  <c r="G967" i="6"/>
  <c r="G1218" i="5"/>
  <c r="F2198" i="5"/>
  <c r="E1747" i="6"/>
  <c r="G373" i="10"/>
  <c r="F1861" i="14"/>
  <c r="D1454" i="14"/>
  <c r="G2151" i="5"/>
  <c r="G1106" i="14"/>
  <c r="G456" i="7"/>
  <c r="E1351" i="7"/>
  <c r="D470" i="6"/>
  <c r="E195" i="10"/>
  <c r="E2037" i="7"/>
  <c r="E720" i="5"/>
  <c r="G1240" i="6"/>
  <c r="G52" i="14"/>
  <c r="F1366" i="6"/>
  <c r="E428" i="6"/>
  <c r="E1507" i="6"/>
  <c r="E1842" i="10"/>
  <c r="G32" i="6"/>
  <c r="D5" i="6"/>
  <c r="F2005" i="5"/>
  <c r="D411" i="6"/>
  <c r="G518" i="6"/>
  <c r="F1959" i="5"/>
  <c r="F1812" i="14"/>
  <c r="G339" i="6"/>
  <c r="G981" i="6"/>
  <c r="G2875" i="7"/>
  <c r="G12" i="6"/>
  <c r="G2107" i="10"/>
  <c r="E1562" i="6"/>
  <c r="E1027" i="6"/>
  <c r="F1337" i="14"/>
  <c r="E493" i="6"/>
  <c r="D1124" i="6"/>
  <c r="F501" i="6"/>
  <c r="F1120" i="14"/>
  <c r="G765" i="6"/>
  <c r="E938" i="14"/>
  <c r="D1289" i="6"/>
  <c r="G459" i="6"/>
  <c r="G3342" i="7"/>
  <c r="E1133" i="10"/>
  <c r="F1277" i="6"/>
  <c r="F539" i="14"/>
  <c r="D2229" i="5"/>
  <c r="D32" i="14"/>
  <c r="F1965" i="14"/>
  <c r="D105" i="7"/>
  <c r="G1162" i="6"/>
  <c r="F1450" i="5"/>
  <c r="F281" i="6"/>
  <c r="D1669" i="7"/>
  <c r="E466" i="6"/>
  <c r="G291" i="6"/>
  <c r="G1613" i="6"/>
  <c r="E1569" i="6"/>
  <c r="E604" i="6"/>
  <c r="E850" i="6"/>
  <c r="D1306" i="6"/>
  <c r="F131" i="6"/>
  <c r="G846" i="6"/>
  <c r="E1740" i="6"/>
  <c r="F597" i="6"/>
  <c r="D1305" i="6"/>
  <c r="G1016" i="6"/>
  <c r="D665" i="6"/>
  <c r="F114" i="6"/>
  <c r="E87" i="6"/>
  <c r="G1186" i="6"/>
  <c r="D425" i="6"/>
  <c r="G620" i="6"/>
  <c r="E1024" i="5"/>
  <c r="F483" i="6"/>
  <c r="D577" i="6"/>
  <c r="F1383" i="6"/>
  <c r="E368" i="14"/>
  <c r="E1729" i="6"/>
  <c r="F1048" i="6"/>
  <c r="E283" i="14"/>
  <c r="D1699" i="6"/>
  <c r="F2482" i="7"/>
  <c r="E1890" i="14"/>
  <c r="D2364" i="11"/>
  <c r="G466" i="6"/>
  <c r="F2149" i="7"/>
  <c r="F81" i="11"/>
  <c r="E119" i="7"/>
  <c r="F6" i="6"/>
  <c r="D1672" i="6"/>
  <c r="F1317" i="6"/>
  <c r="F287" i="6"/>
  <c r="G62" i="6"/>
  <c r="G395" i="6"/>
  <c r="E1683" i="5"/>
  <c r="D1683" i="6"/>
  <c r="F1239" i="6"/>
  <c r="G958" i="6"/>
  <c r="D1466" i="14"/>
  <c r="F934" i="6"/>
  <c r="G1195" i="6"/>
  <c r="G1583" i="6"/>
  <c r="G1001" i="6"/>
  <c r="D23" i="6"/>
  <c r="E879" i="6"/>
  <c r="G1539" i="6"/>
  <c r="E1347" i="7"/>
  <c r="E1794" i="5"/>
  <c r="G422" i="6"/>
  <c r="E1995" i="7"/>
  <c r="E895" i="10"/>
  <c r="F1161" i="6"/>
  <c r="G1013" i="6"/>
  <c r="E1495" i="10"/>
  <c r="G787" i="6"/>
  <c r="G218" i="10"/>
  <c r="E1541" i="5"/>
  <c r="E1119" i="6"/>
  <c r="G351" i="6"/>
  <c r="G1133" i="6"/>
  <c r="G485" i="6"/>
  <c r="E704" i="6"/>
  <c r="D1096" i="6"/>
  <c r="F1571" i="10"/>
  <c r="F200" i="6"/>
  <c r="F639" i="6"/>
  <c r="F1157" i="6"/>
  <c r="E55" i="6"/>
  <c r="D287" i="7"/>
  <c r="D282" i="6"/>
  <c r="G1186" i="5"/>
  <c r="F306" i="6"/>
  <c r="F2444" i="7"/>
  <c r="E1341" i="11"/>
  <c r="D629" i="6"/>
  <c r="D1762" i="14"/>
  <c r="F2486" i="7"/>
  <c r="E976" i="14"/>
  <c r="G1374" i="6"/>
  <c r="E586" i="11"/>
  <c r="F1116" i="6"/>
  <c r="D1117" i="6"/>
  <c r="D1605" i="6"/>
  <c r="E73" i="6"/>
  <c r="E1511" i="11"/>
  <c r="D270" i="5"/>
  <c r="E76" i="6"/>
  <c r="F255" i="6"/>
  <c r="F1797" i="14"/>
  <c r="G203" i="6"/>
  <c r="E837" i="6"/>
  <c r="F707" i="6"/>
  <c r="E588" i="6"/>
  <c r="E993" i="11"/>
  <c r="E1313" i="6"/>
  <c r="D1370" i="6"/>
  <c r="E107" i="7"/>
  <c r="G1417" i="10"/>
  <c r="F360" i="6"/>
  <c r="E728" i="6"/>
  <c r="D2028" i="7"/>
  <c r="D105" i="11"/>
  <c r="G416" i="6"/>
  <c r="F384" i="11"/>
  <c r="D774" i="6"/>
  <c r="F1680" i="5"/>
  <c r="F1717" i="14"/>
  <c r="D1234" i="6"/>
  <c r="D1456" i="7"/>
  <c r="E439" i="6"/>
  <c r="E18" i="6"/>
  <c r="D714" i="6"/>
  <c r="D1794" i="7"/>
  <c r="G978" i="6"/>
  <c r="D1602" i="7"/>
  <c r="G232" i="6"/>
  <c r="G1653" i="6"/>
  <c r="G507" i="6"/>
  <c r="D171" i="14"/>
  <c r="G463" i="6"/>
  <c r="E605" i="6"/>
  <c r="F17" i="10"/>
  <c r="G1901" i="7"/>
  <c r="G163" i="6"/>
  <c r="G360" i="11"/>
  <c r="G768" i="6"/>
  <c r="E1437" i="6"/>
  <c r="G364" i="10"/>
  <c r="G236" i="7"/>
  <c r="G187" i="6"/>
  <c r="G1309" i="6"/>
  <c r="E2227" i="10"/>
  <c r="G98" i="6"/>
  <c r="G780" i="6"/>
  <c r="G1212" i="14"/>
  <c r="G1755" i="14"/>
  <c r="E1263" i="6"/>
  <c r="E814" i="11"/>
  <c r="D344" i="5"/>
  <c r="D1571" i="10"/>
  <c r="G233" i="6"/>
  <c r="E961" i="6"/>
  <c r="G479" i="6"/>
  <c r="G1449" i="10"/>
  <c r="F556" i="6"/>
  <c r="G1163" i="6"/>
  <c r="G2258" i="11"/>
  <c r="D1638" i="6"/>
  <c r="D1346" i="14"/>
  <c r="D80" i="6"/>
  <c r="E1476" i="5"/>
  <c r="F277" i="10"/>
  <c r="G437" i="14"/>
  <c r="E120" i="5"/>
  <c r="E2798" i="7"/>
  <c r="E776" i="13"/>
  <c r="D426" i="7"/>
  <c r="E2895" i="7"/>
  <c r="G1409" i="14"/>
  <c r="G1662" i="6"/>
  <c r="D93" i="13"/>
  <c r="E642" i="6"/>
  <c r="E542" i="14"/>
  <c r="E69" i="10"/>
  <c r="D72" i="6"/>
  <c r="G868" i="11"/>
  <c r="D1198" i="6"/>
  <c r="D2248" i="5"/>
  <c r="E1062" i="11"/>
  <c r="D1340" i="14"/>
  <c r="D362" i="6"/>
  <c r="G803" i="6"/>
  <c r="F56" i="14"/>
  <c r="D987" i="6"/>
  <c r="G154" i="14"/>
  <c r="F2058" i="11"/>
  <c r="G1516" i="5"/>
  <c r="D1754" i="6"/>
  <c r="D936" i="11"/>
  <c r="D1090" i="6"/>
  <c r="F1022" i="6"/>
  <c r="G1196" i="6"/>
  <c r="G462" i="7"/>
  <c r="E380" i="6"/>
  <c r="G931" i="5"/>
  <c r="G515" i="6"/>
  <c r="G210" i="14"/>
  <c r="F1515" i="5"/>
  <c r="E291" i="5"/>
  <c r="G1572" i="6"/>
  <c r="D60" i="7"/>
  <c r="E90" i="11"/>
  <c r="F688" i="6"/>
  <c r="D1632" i="6"/>
  <c r="F922" i="5"/>
  <c r="D3429" i="7"/>
  <c r="F1598" i="6"/>
  <c r="D594" i="6"/>
  <c r="G1622" i="6"/>
  <c r="G690" i="5"/>
  <c r="D555" i="6"/>
  <c r="E1843" i="14"/>
  <c r="E1391" i="5"/>
  <c r="G330" i="6"/>
  <c r="F575" i="6"/>
  <c r="G365" i="13"/>
  <c r="G1451" i="5"/>
  <c r="E277" i="6"/>
  <c r="G164" i="6"/>
  <c r="F426" i="6"/>
  <c r="G295" i="14"/>
  <c r="F1295" i="6"/>
  <c r="D1042" i="6"/>
  <c r="F3344" i="7"/>
  <c r="D603" i="6"/>
  <c r="F510" i="5"/>
  <c r="D1140" i="6"/>
  <c r="G1684" i="14"/>
  <c r="D655" i="6"/>
  <c r="F1400" i="5"/>
  <c r="G1909" i="11"/>
  <c r="G462" i="13"/>
  <c r="G1764" i="7"/>
  <c r="F2036" i="11"/>
  <c r="G922" i="6"/>
  <c r="G1696" i="11"/>
  <c r="D661" i="6"/>
  <c r="E1578" i="6"/>
  <c r="G957" i="6"/>
  <c r="D1857" i="14"/>
  <c r="F875" i="6"/>
  <c r="E917" i="14"/>
  <c r="D421" i="7"/>
  <c r="G2300" i="5"/>
  <c r="E928" i="14"/>
  <c r="D678" i="10"/>
  <c r="D1108" i="6"/>
  <c r="G1438" i="6"/>
  <c r="G1546" i="6"/>
  <c r="E343" i="6"/>
  <c r="F1111" i="6"/>
  <c r="G420" i="6"/>
  <c r="D1347" i="5"/>
  <c r="E76" i="5"/>
  <c r="G61" i="7"/>
  <c r="E67" i="13"/>
  <c r="F1059" i="14"/>
  <c r="D832" i="6"/>
  <c r="D1233" i="5"/>
  <c r="E1641" i="6"/>
  <c r="F814" i="6"/>
  <c r="D21" i="5"/>
  <c r="D151" i="7"/>
  <c r="F1307" i="14"/>
  <c r="D1773" i="5"/>
  <c r="G336" i="6"/>
  <c r="F1767" i="7"/>
  <c r="E112" i="7"/>
  <c r="F800" i="6"/>
  <c r="G2843" i="7"/>
  <c r="D647" i="5"/>
  <c r="E929" i="6"/>
  <c r="G1824" i="10"/>
  <c r="F288" i="13"/>
  <c r="D36" i="5"/>
  <c r="E317" i="10"/>
  <c r="F58" i="5"/>
  <c r="D1405" i="6"/>
  <c r="G736" i="6"/>
  <c r="E1282" i="10"/>
  <c r="D14" i="6"/>
  <c r="D566" i="5"/>
  <c r="G1387" i="7"/>
  <c r="F1213" i="6"/>
  <c r="G1452" i="6"/>
  <c r="D487" i="6"/>
  <c r="D292" i="6"/>
  <c r="F786" i="13"/>
  <c r="D1085" i="11"/>
  <c r="G1237" i="6"/>
  <c r="G2228" i="5"/>
  <c r="E66" i="5"/>
  <c r="D93" i="5"/>
  <c r="F1619" i="6"/>
  <c r="G49" i="6"/>
  <c r="D1265" i="6"/>
  <c r="F1733" i="7"/>
  <c r="E1136" i="6"/>
  <c r="G1295" i="6"/>
  <c r="E1728" i="6"/>
  <c r="F239" i="6"/>
  <c r="F1518" i="6"/>
  <c r="E924" i="6"/>
  <c r="D1443" i="14"/>
  <c r="D85" i="6"/>
  <c r="G700" i="11"/>
  <c r="E2298" i="5"/>
  <c r="E1329" i="6"/>
  <c r="E1425" i="11"/>
  <c r="F1583" i="6"/>
  <c r="D328" i="11"/>
  <c r="D2032" i="7"/>
  <c r="D98" i="6"/>
  <c r="E1415" i="11"/>
  <c r="F1440" i="6"/>
  <c r="D1461" i="5"/>
  <c r="G595" i="14"/>
  <c r="F15" i="7"/>
  <c r="D1626" i="6"/>
  <c r="E1017" i="6"/>
  <c r="F161" i="6"/>
  <c r="D564" i="6"/>
  <c r="F1794" i="7"/>
  <c r="F165" i="7"/>
  <c r="F690" i="6"/>
  <c r="G176" i="10"/>
  <c r="D1168" i="6"/>
  <c r="D366" i="6"/>
  <c r="D569" i="5"/>
  <c r="E1459" i="14"/>
  <c r="E673" i="11"/>
  <c r="F301" i="10"/>
  <c r="D53" i="5"/>
  <c r="E3380" i="7"/>
  <c r="F1633" i="13"/>
  <c r="F694" i="6"/>
  <c r="E1020" i="6"/>
  <c r="D67" i="6"/>
  <c r="G966" i="6"/>
  <c r="D1200" i="6"/>
  <c r="E2918" i="7"/>
  <c r="G1752" i="5"/>
  <c r="G99" i="14"/>
  <c r="F2756" i="7"/>
  <c r="G835" i="14"/>
  <c r="G756" i="6"/>
  <c r="G408" i="13"/>
  <c r="E195" i="7"/>
  <c r="F410" i="6"/>
  <c r="F2467" i="7"/>
  <c r="G3386" i="7"/>
  <c r="E1742" i="6"/>
  <c r="D1006" i="6"/>
  <c r="D402" i="6"/>
  <c r="F2161" i="5"/>
  <c r="G477" i="6"/>
  <c r="F49" i="6"/>
  <c r="D378" i="6"/>
  <c r="G601" i="5"/>
  <c r="G1667" i="11"/>
  <c r="E36" i="6"/>
  <c r="E1809" i="11"/>
  <c r="F382" i="6"/>
  <c r="G636" i="6"/>
  <c r="D907" i="6"/>
  <c r="E2621" i="7"/>
  <c r="F1154" i="6"/>
  <c r="E1273" i="6"/>
  <c r="D2045" i="11"/>
  <c r="G160" i="14"/>
  <c r="G1053" i="5"/>
  <c r="D258" i="6"/>
  <c r="F630" i="6"/>
  <c r="F1046" i="6"/>
  <c r="F1653" i="7"/>
  <c r="E320" i="13"/>
  <c r="E353" i="11"/>
  <c r="E1764" i="14"/>
  <c r="F2301" i="7"/>
  <c r="F1498" i="6"/>
  <c r="F3481" i="7"/>
  <c r="G700" i="5"/>
  <c r="D1249" i="6"/>
  <c r="D581" i="6"/>
  <c r="F257" i="5"/>
  <c r="E662" i="5"/>
  <c r="F338" i="6"/>
  <c r="D1794" i="10"/>
  <c r="E78" i="5"/>
  <c r="F1475" i="6"/>
  <c r="D884" i="14"/>
  <c r="E1626" i="7"/>
  <c r="D103" i="11"/>
  <c r="E527" i="6"/>
  <c r="D893" i="6"/>
  <c r="E1967" i="14"/>
  <c r="E1763" i="11"/>
  <c r="G2150" i="7"/>
  <c r="F1362" i="6"/>
  <c r="E1846" i="7"/>
  <c r="D598" i="6"/>
  <c r="F535" i="6"/>
  <c r="F1181" i="6"/>
  <c r="E719" i="6"/>
  <c r="E1141" i="6"/>
  <c r="F277" i="13"/>
  <c r="D1448" i="10"/>
  <c r="E62" i="7"/>
  <c r="G661" i="6"/>
  <c r="E1048" i="6"/>
  <c r="G695" i="11"/>
  <c r="F158" i="10"/>
  <c r="F208" i="10"/>
  <c r="E1054" i="6"/>
  <c r="E264" i="10"/>
  <c r="E1348" i="6"/>
  <c r="G996" i="6"/>
  <c r="D558" i="6"/>
  <c r="D681" i="14"/>
  <c r="E1200" i="11"/>
  <c r="E215" i="11"/>
  <c r="F1571" i="13"/>
  <c r="E472" i="6"/>
  <c r="E852" i="6"/>
  <c r="F397" i="13"/>
  <c r="D1594" i="14"/>
  <c r="D683" i="6"/>
  <c r="D3183" i="7"/>
  <c r="G1284" i="6"/>
  <c r="F1633" i="7"/>
  <c r="G370" i="6"/>
  <c r="F414" i="6"/>
  <c r="F1130" i="6"/>
  <c r="G2565" i="7"/>
  <c r="G169" i="6"/>
  <c r="G1081" i="6"/>
  <c r="D2715" i="7"/>
  <c r="G2127" i="5"/>
  <c r="D1347" i="6"/>
  <c r="G2433" i="7"/>
  <c r="G1641" i="14"/>
  <c r="E14" i="14"/>
  <c r="D63" i="6"/>
  <c r="E1195" i="6"/>
  <c r="E1134" i="5"/>
  <c r="G995" i="6"/>
  <c r="G292" i="6"/>
  <c r="D1814" i="14"/>
  <c r="F1800" i="7"/>
  <c r="D2530" i="7"/>
  <c r="D325" i="11"/>
  <c r="G371" i="5"/>
  <c r="D1541" i="7"/>
  <c r="G2697" i="7"/>
  <c r="E846" i="6"/>
  <c r="G2254" i="11"/>
  <c r="G2248" i="7"/>
  <c r="E392" i="10"/>
  <c r="D441" i="11"/>
  <c r="F1120" i="6"/>
  <c r="F1326" i="10"/>
  <c r="F706" i="6"/>
  <c r="E1718" i="6"/>
  <c r="D1687" i="6"/>
  <c r="D868" i="6"/>
  <c r="D125" i="7"/>
  <c r="E1800" i="13"/>
  <c r="D1260" i="5"/>
  <c r="D1460" i="6"/>
  <c r="F227" i="6"/>
  <c r="E1387" i="6"/>
  <c r="E1461" i="7"/>
  <c r="D2688" i="7"/>
  <c r="D1795" i="10"/>
  <c r="G1496" i="6"/>
  <c r="G757" i="6"/>
  <c r="F1113" i="6"/>
  <c r="F873" i="5"/>
  <c r="F2071" i="11"/>
  <c r="E1617" i="6"/>
  <c r="E1512" i="6"/>
  <c r="G1577" i="6"/>
  <c r="E763" i="6"/>
  <c r="G1444" i="6"/>
  <c r="E293" i="6"/>
  <c r="D1662" i="6"/>
  <c r="G1372" i="6"/>
  <c r="E1360" i="6"/>
  <c r="D1501" i="6"/>
  <c r="F589" i="6"/>
  <c r="E126" i="5"/>
  <c r="F1215" i="14"/>
  <c r="D73" i="6"/>
  <c r="G184" i="6"/>
  <c r="E1380" i="6"/>
  <c r="D1548" i="6"/>
  <c r="F377" i="6"/>
  <c r="D3160" i="7"/>
  <c r="G657" i="6"/>
  <c r="E1186" i="14"/>
  <c r="F1272" i="6"/>
  <c r="F413" i="6"/>
  <c r="F1099" i="6"/>
  <c r="G1264" i="6"/>
  <c r="D1182" i="6"/>
  <c r="G850" i="6"/>
  <c r="E1517" i="14"/>
  <c r="F1508" i="6"/>
  <c r="E6" i="6"/>
  <c r="F1750" i="6"/>
  <c r="D758" i="6"/>
  <c r="G39" i="6"/>
  <c r="G537" i="6"/>
  <c r="E1466" i="6"/>
  <c r="D844" i="6"/>
  <c r="G185" i="6"/>
  <c r="D255" i="6"/>
  <c r="F1490" i="6"/>
  <c r="G134" i="10"/>
  <c r="E329" i="14"/>
  <c r="F2280" i="5"/>
  <c r="F766" i="6"/>
  <c r="G921" i="6"/>
  <c r="F1723" i="6"/>
  <c r="F1526" i="5"/>
  <c r="D1437" i="5"/>
  <c r="G1376" i="5"/>
  <c r="F2061" i="11"/>
  <c r="F1159" i="6"/>
  <c r="F532" i="6"/>
  <c r="D509" i="11"/>
  <c r="D135" i="6"/>
  <c r="F3148" i="7"/>
  <c r="G132" i="6"/>
  <c r="G2704" i="7"/>
  <c r="E1308" i="6"/>
  <c r="F1112" i="6"/>
  <c r="E1721" i="6"/>
  <c r="G202" i="10"/>
  <c r="E145" i="14"/>
  <c r="G1317" i="5"/>
  <c r="F1562" i="6"/>
  <c r="F1147" i="6"/>
  <c r="G1105" i="10"/>
  <c r="E502" i="6"/>
  <c r="F1007" i="6"/>
  <c r="F1151" i="6"/>
  <c r="D1631" i="5"/>
  <c r="G95" i="6"/>
  <c r="G1143" i="6"/>
  <c r="D582" i="6"/>
  <c r="E1297" i="6"/>
  <c r="E1366" i="6"/>
  <c r="D1621" i="14"/>
  <c r="G904" i="6"/>
  <c r="D309" i="6"/>
  <c r="G34" i="6"/>
  <c r="G427" i="6"/>
  <c r="E960" i="6"/>
  <c r="D696" i="6"/>
  <c r="E1280" i="7"/>
  <c r="D1591" i="14"/>
  <c r="G90" i="11"/>
  <c r="D167" i="6"/>
  <c r="G1331" i="6"/>
  <c r="D1613" i="6"/>
  <c r="F66" i="6"/>
  <c r="D1007" i="11"/>
  <c r="G904" i="14"/>
  <c r="E1693" i="6"/>
  <c r="G222" i="13"/>
  <c r="G1705" i="6"/>
  <c r="G142" i="7"/>
  <c r="E1079" i="5"/>
  <c r="F1626" i="6"/>
  <c r="G415" i="5"/>
  <c r="E1342" i="6"/>
  <c r="G3350" i="7"/>
  <c r="G1166" i="14"/>
  <c r="D455" i="6"/>
  <c r="F723" i="6"/>
  <c r="G507" i="5"/>
  <c r="E1532" i="6"/>
  <c r="F1919" i="5"/>
  <c r="F232" i="6"/>
  <c r="F379" i="11"/>
  <c r="G48" i="6"/>
  <c r="F1291" i="7"/>
  <c r="D69" i="7"/>
  <c r="D732" i="13"/>
  <c r="D9" i="6"/>
  <c r="F698" i="14"/>
  <c r="E624" i="6"/>
  <c r="D308" i="11"/>
  <c r="D1051" i="6"/>
  <c r="D1173" i="14"/>
  <c r="D2519" i="7"/>
  <c r="D1701" i="6"/>
  <c r="G1315" i="6"/>
  <c r="F967" i="6"/>
  <c r="D805" i="5"/>
  <c r="G1090" i="14"/>
  <c r="D1338" i="6"/>
  <c r="F1438" i="6"/>
  <c r="E1689" i="5"/>
  <c r="G1657" i="6"/>
  <c r="E482" i="11"/>
  <c r="G1401" i="7"/>
  <c r="G1274" i="6"/>
  <c r="F1084" i="6"/>
  <c r="E720" i="6"/>
  <c r="D1175" i="6"/>
  <c r="D1442" i="6"/>
  <c r="F742" i="6"/>
  <c r="G137" i="6"/>
  <c r="E1947" i="7"/>
  <c r="D484" i="6"/>
  <c r="D431" i="6"/>
  <c r="G276" i="5"/>
  <c r="E984" i="6"/>
  <c r="F972" i="6"/>
  <c r="E566" i="6"/>
  <c r="F1577" i="6"/>
  <c r="D1356" i="14"/>
  <c r="D563" i="14"/>
  <c r="D1186" i="6"/>
  <c r="F1716" i="6"/>
  <c r="G1104" i="11"/>
  <c r="D58" i="6"/>
  <c r="D642" i="6"/>
  <c r="D372" i="6"/>
  <c r="E1232" i="5"/>
  <c r="G1256" i="11"/>
  <c r="G1307" i="6"/>
  <c r="G1995" i="10"/>
  <c r="D729" i="6"/>
  <c r="G1439" i="6"/>
  <c r="D1020" i="6"/>
  <c r="D482" i="11"/>
  <c r="G429" i="6"/>
  <c r="D376" i="10"/>
  <c r="E1260" i="6"/>
  <c r="F181" i="6"/>
  <c r="F722" i="6"/>
  <c r="E73" i="13"/>
  <c r="G760" i="6"/>
  <c r="G1022" i="11"/>
  <c r="G39" i="13"/>
  <c r="D1304" i="6"/>
  <c r="D259" i="6"/>
  <c r="D375" i="6"/>
  <c r="G525" i="6"/>
  <c r="F892" i="6"/>
  <c r="D569" i="6"/>
  <c r="E1247" i="6"/>
  <c r="G1389" i="6"/>
  <c r="G1606" i="6"/>
  <c r="D511" i="6"/>
  <c r="F1169" i="6"/>
  <c r="D444" i="10"/>
  <c r="F191" i="6"/>
  <c r="D1729" i="6"/>
  <c r="F1511" i="6"/>
  <c r="G766" i="6"/>
  <c r="F578" i="6"/>
  <c r="F1578" i="6"/>
  <c r="D1465" i="6"/>
  <c r="D891" i="6"/>
  <c r="F993" i="6"/>
  <c r="F479" i="6"/>
  <c r="G302" i="5"/>
  <c r="F601" i="6"/>
  <c r="E1586" i="6"/>
  <c r="F353" i="6"/>
  <c r="G1715" i="14"/>
  <c r="G689" i="6"/>
  <c r="D913" i="6"/>
  <c r="F170" i="6"/>
  <c r="D179" i="6"/>
  <c r="E185" i="7"/>
  <c r="D854" i="6"/>
  <c r="G781" i="6"/>
  <c r="E1376" i="6"/>
  <c r="E1453" i="6"/>
  <c r="F344" i="11"/>
  <c r="D2393" i="11"/>
  <c r="F355" i="5"/>
  <c r="E563" i="14"/>
  <c r="F1257" i="6"/>
  <c r="D793" i="6"/>
  <c r="D1026" i="6"/>
  <c r="E1529" i="14"/>
  <c r="F598" i="6"/>
  <c r="E78" i="7"/>
  <c r="F709" i="6"/>
  <c r="F1733" i="6"/>
  <c r="G1206" i="6"/>
  <c r="G124" i="6"/>
  <c r="G976" i="6"/>
  <c r="D1397" i="6"/>
  <c r="E1577" i="6"/>
  <c r="E301" i="10"/>
  <c r="G80" i="6"/>
  <c r="F1380" i="7"/>
  <c r="G2031" i="10"/>
  <c r="F224" i="13"/>
  <c r="E136" i="6"/>
  <c r="D1753" i="6"/>
  <c r="D114" i="11"/>
  <c r="G1023" i="6"/>
  <c r="F2105" i="10"/>
  <c r="G1324" i="6"/>
  <c r="E950" i="6"/>
  <c r="D1649" i="6"/>
  <c r="F518" i="5"/>
  <c r="F157" i="6"/>
  <c r="F627" i="6"/>
  <c r="G1224" i="14"/>
  <c r="F757" i="6"/>
  <c r="D1093" i="6"/>
  <c r="D2288" i="5"/>
  <c r="F1873" i="14"/>
  <c r="F1377" i="6"/>
  <c r="D1107" i="6"/>
  <c r="E279" i="5"/>
  <c r="D49" i="6"/>
  <c r="G499" i="14"/>
  <c r="E697" i="6"/>
  <c r="D32" i="6"/>
  <c r="F1457" i="6"/>
  <c r="E1374" i="7"/>
  <c r="E1272" i="6"/>
  <c r="G1127" i="6"/>
  <c r="G1490" i="5"/>
  <c r="F1712" i="7"/>
  <c r="F3227" i="7"/>
  <c r="D750" i="6"/>
  <c r="F1552" i="6"/>
  <c r="G2020" i="5"/>
  <c r="F1755" i="6"/>
  <c r="E1246" i="6"/>
  <c r="E830" i="6"/>
  <c r="G46" i="6"/>
  <c r="D1270" i="6"/>
  <c r="G1493" i="5"/>
  <c r="D233" i="6"/>
  <c r="F113" i="6"/>
  <c r="E1237" i="6"/>
  <c r="E1085" i="6"/>
  <c r="F962" i="6"/>
  <c r="F672" i="6"/>
  <c r="G940" i="14"/>
  <c r="E1554" i="6"/>
  <c r="G1602" i="14"/>
  <c r="F73" i="6"/>
  <c r="F1752" i="10"/>
  <c r="D1001" i="6"/>
  <c r="F1887" i="14"/>
  <c r="G695" i="6"/>
  <c r="E766" i="6"/>
  <c r="E776" i="6"/>
  <c r="G1245" i="6"/>
  <c r="F384" i="6"/>
  <c r="E2540" i="7"/>
  <c r="F979" i="6"/>
  <c r="D341" i="11"/>
  <c r="D686" i="14"/>
  <c r="G493" i="14"/>
  <c r="D967" i="6"/>
  <c r="G1125" i="6"/>
  <c r="G178" i="5"/>
  <c r="D29" i="13"/>
  <c r="D161" i="5"/>
  <c r="G2333" i="11"/>
  <c r="D2071" i="5"/>
  <c r="G172" i="6"/>
  <c r="G1242" i="14"/>
  <c r="D2122" i="10"/>
  <c r="F435" i="14"/>
  <c r="E171" i="10"/>
  <c r="F225" i="6"/>
  <c r="E360" i="11"/>
  <c r="D494" i="10"/>
  <c r="D1381" i="14"/>
  <c r="D1365" i="6"/>
  <c r="D2546" i="7"/>
  <c r="G121" i="13"/>
  <c r="D150" i="11"/>
  <c r="D1087" i="14"/>
  <c r="D82" i="5"/>
  <c r="F1107" i="14"/>
  <c r="E520" i="6"/>
  <c r="F1380" i="5"/>
  <c r="E2406" i="7"/>
  <c r="E105" i="13"/>
  <c r="F1133" i="6"/>
  <c r="E478" i="6"/>
  <c r="D1852" i="14"/>
  <c r="F1168" i="6"/>
  <c r="G2008" i="5"/>
  <c r="G1522" i="14"/>
  <c r="F611" i="6"/>
  <c r="E774" i="5"/>
  <c r="G843" i="6"/>
  <c r="E1780" i="11"/>
  <c r="F173" i="6"/>
  <c r="G190" i="13"/>
  <c r="F1566" i="6"/>
  <c r="G1557" i="5"/>
  <c r="E1392" i="6"/>
  <c r="E308" i="6"/>
  <c r="F1561" i="6"/>
  <c r="E795" i="14"/>
  <c r="F1676" i="6"/>
  <c r="E861" i="6"/>
  <c r="D533" i="6"/>
  <c r="E1033" i="6"/>
  <c r="D1550" i="6"/>
  <c r="D29" i="10"/>
  <c r="F176" i="6"/>
  <c r="E1073" i="6"/>
  <c r="G1309" i="5"/>
  <c r="F1309" i="14"/>
  <c r="D1708" i="6"/>
  <c r="D2165" i="11"/>
  <c r="G741" i="6"/>
  <c r="G1464" i="6"/>
  <c r="D392" i="6"/>
  <c r="F2416" i="7"/>
  <c r="D492" i="6"/>
  <c r="E876" i="6"/>
  <c r="F136" i="11"/>
  <c r="F599" i="6"/>
  <c r="D179" i="10"/>
  <c r="E775" i="6"/>
  <c r="E197" i="6"/>
  <c r="F203" i="5"/>
  <c r="D358" i="6"/>
  <c r="E295" i="6"/>
  <c r="D882" i="6"/>
  <c r="D1235" i="6"/>
  <c r="F1196" i="6"/>
  <c r="G1535" i="6"/>
  <c r="D1339" i="6"/>
  <c r="F1711" i="6"/>
  <c r="D1651" i="11"/>
  <c r="D14" i="5"/>
  <c r="F1873" i="11"/>
  <c r="E1142" i="6"/>
  <c r="G450" i="5"/>
  <c r="E191" i="14"/>
  <c r="F1109" i="6"/>
  <c r="E1710" i="6"/>
  <c r="D1390" i="6"/>
  <c r="G969" i="6"/>
  <c r="E216" i="7"/>
  <c r="D925" i="6"/>
  <c r="E1977" i="14"/>
  <c r="D91" i="6"/>
  <c r="D1705" i="7"/>
  <c r="F1670" i="6"/>
  <c r="E66" i="6"/>
  <c r="E2244" i="5"/>
  <c r="G2259" i="10"/>
  <c r="G132" i="10"/>
  <c r="E1078" i="6"/>
  <c r="G541" i="6"/>
  <c r="G340" i="6"/>
  <c r="D53" i="6"/>
  <c r="E1255" i="6"/>
  <c r="D1301" i="5"/>
  <c r="D891" i="10"/>
  <c r="F221" i="5"/>
  <c r="E459" i="7"/>
  <c r="F1201" i="14"/>
  <c r="D1240" i="6"/>
  <c r="G41" i="6"/>
  <c r="G1516" i="6"/>
  <c r="D1570" i="6"/>
  <c r="G1065" i="6"/>
  <c r="G1156" i="6"/>
  <c r="F2977" i="7"/>
  <c r="F522" i="14"/>
  <c r="G2267" i="5"/>
  <c r="G1693" i="5"/>
  <c r="E1447" i="6"/>
  <c r="G656" i="14"/>
  <c r="G525" i="11"/>
  <c r="F1151" i="14"/>
  <c r="F325" i="10"/>
  <c r="G857" i="6"/>
  <c r="E302" i="10"/>
  <c r="G144" i="5"/>
  <c r="E1407" i="5"/>
  <c r="F1511" i="5"/>
  <c r="D1932" i="11"/>
  <c r="G1721" i="6"/>
  <c r="G906" i="6"/>
  <c r="F1032" i="6"/>
  <c r="D10" i="7"/>
  <c r="E1623" i="6"/>
  <c r="G830" i="6"/>
  <c r="E2221" i="11"/>
  <c r="G924" i="6"/>
  <c r="G1618" i="6"/>
  <c r="E1356" i="6"/>
  <c r="F1668" i="6"/>
  <c r="F1597" i="6"/>
  <c r="G1543" i="6"/>
  <c r="G194" i="6"/>
  <c r="D357" i="10"/>
  <c r="G458" i="6"/>
  <c r="F1304" i="14"/>
  <c r="E1551" i="6"/>
  <c r="E1525" i="14"/>
  <c r="F2180" i="7"/>
  <c r="F2274" i="5"/>
  <c r="F78" i="6"/>
  <c r="G110" i="14"/>
  <c r="G874" i="5"/>
  <c r="E1753" i="6"/>
  <c r="D1055" i="11"/>
  <c r="G71" i="6"/>
  <c r="G127" i="5"/>
  <c r="D1089" i="14"/>
  <c r="G940" i="6"/>
  <c r="F1606" i="5"/>
  <c r="E951" i="6"/>
  <c r="G45" i="13"/>
  <c r="G1107" i="6"/>
  <c r="E2444" i="7"/>
  <c r="D1489" i="7"/>
  <c r="G317" i="10"/>
  <c r="E957" i="6"/>
  <c r="E368" i="6"/>
  <c r="F1913" i="5"/>
  <c r="F2412" i="10"/>
  <c r="E529" i="5"/>
  <c r="E966" i="6"/>
  <c r="G324" i="6"/>
  <c r="F1352" i="5"/>
  <c r="F1618" i="6"/>
  <c r="G1655" i="6"/>
  <c r="F986" i="6"/>
  <c r="D627" i="6"/>
  <c r="F52" i="6"/>
  <c r="E573" i="5"/>
  <c r="E286" i="6"/>
  <c r="D1487" i="10"/>
  <c r="D2727" i="7"/>
  <c r="D436" i="14"/>
  <c r="E1728" i="14"/>
  <c r="E592" i="6"/>
  <c r="D1341" i="6"/>
  <c r="D296" i="13"/>
  <c r="G293" i="6"/>
  <c r="G1898" i="11"/>
  <c r="F1291" i="6"/>
  <c r="D2763" i="7"/>
  <c r="D1693" i="13"/>
  <c r="D807" i="6"/>
  <c r="D126" i="7"/>
  <c r="E174" i="6"/>
  <c r="G798" i="6"/>
  <c r="G1446" i="14"/>
  <c r="G361" i="5"/>
  <c r="D71" i="6"/>
  <c r="E917" i="6"/>
  <c r="G575" i="6"/>
  <c r="F1004" i="6"/>
  <c r="F1170" i="6"/>
  <c r="G191" i="6"/>
  <c r="D578" i="6"/>
  <c r="D615" i="6"/>
  <c r="G871" i="6"/>
  <c r="E1832" i="14"/>
  <c r="D1472" i="6"/>
  <c r="D1563" i="5"/>
  <c r="G365" i="6"/>
  <c r="G1382" i="7"/>
  <c r="E389" i="6"/>
  <c r="E1357" i="6"/>
  <c r="D731" i="6"/>
  <c r="F564" i="6"/>
  <c r="F1413" i="6"/>
  <c r="F959" i="14"/>
  <c r="E838" i="6"/>
  <c r="D1407" i="6"/>
  <c r="E702" i="6"/>
  <c r="E812" i="6"/>
  <c r="G678" i="6"/>
  <c r="G52" i="6"/>
  <c r="E1155" i="11"/>
  <c r="D953" i="5"/>
  <c r="G1225" i="6"/>
  <c r="F1101" i="14"/>
  <c r="G513" i="6"/>
  <c r="G213" i="6"/>
  <c r="F336" i="11"/>
  <c r="F1478" i="6"/>
  <c r="E399" i="6"/>
  <c r="D1996" i="11"/>
  <c r="E722" i="6"/>
  <c r="E1293" i="5"/>
  <c r="D674" i="6"/>
  <c r="D557" i="6"/>
  <c r="G250" i="13"/>
  <c r="G213" i="13"/>
  <c r="E1382" i="14"/>
  <c r="F1956" i="5"/>
  <c r="F921" i="6"/>
  <c r="G268" i="6"/>
  <c r="E327" i="6"/>
  <c r="F1076" i="5"/>
  <c r="G1493" i="6"/>
  <c r="D1673" i="14"/>
  <c r="G1871" i="7"/>
  <c r="D336" i="10"/>
  <c r="D1468" i="7"/>
  <c r="E1333" i="14"/>
  <c r="D1130" i="6"/>
  <c r="D1554" i="6"/>
  <c r="G858" i="6"/>
  <c r="G1367" i="6"/>
  <c r="F1075" i="6"/>
  <c r="F573" i="6"/>
  <c r="F1473" i="6"/>
  <c r="F220" i="13"/>
  <c r="G832" i="6"/>
  <c r="G369" i="6"/>
  <c r="G779" i="6"/>
  <c r="E1598" i="6"/>
  <c r="D1426" i="6"/>
  <c r="G727" i="6"/>
  <c r="F1350" i="6"/>
  <c r="E996" i="11"/>
  <c r="G72" i="6"/>
  <c r="D312" i="10"/>
  <c r="G831" i="6"/>
  <c r="D59" i="6"/>
  <c r="E1039" i="6"/>
  <c r="D1974" i="7"/>
  <c r="G1596" i="14"/>
  <c r="F1486" i="6"/>
  <c r="G750" i="6"/>
  <c r="E1456" i="7"/>
  <c r="G199" i="6"/>
  <c r="F408" i="5"/>
  <c r="E494" i="6"/>
  <c r="E1464" i="7"/>
  <c r="G1099" i="6"/>
  <c r="G133" i="6"/>
  <c r="G860" i="6"/>
  <c r="G410" i="6"/>
  <c r="G82" i="6"/>
  <c r="G439" i="6"/>
  <c r="F199" i="7"/>
  <c r="F1644" i="6"/>
  <c r="F245" i="6"/>
  <c r="G1036" i="6"/>
  <c r="F453" i="6"/>
  <c r="E382" i="6"/>
  <c r="G596" i="6"/>
  <c r="G778" i="6"/>
  <c r="E1336" i="6"/>
  <c r="F1290" i="5"/>
  <c r="E1388" i="6"/>
  <c r="E1514" i="5"/>
  <c r="D1768" i="14"/>
  <c r="E1527" i="6"/>
  <c r="E842" i="6"/>
  <c r="G312" i="6"/>
  <c r="G1099" i="5"/>
  <c r="E376" i="10"/>
  <c r="F806" i="6"/>
  <c r="D388" i="6"/>
  <c r="G721" i="6"/>
  <c r="E9" i="7"/>
  <c r="G1116" i="6"/>
  <c r="F868" i="6"/>
  <c r="D88" i="10"/>
  <c r="D1449" i="6"/>
  <c r="F1067" i="14"/>
  <c r="E440" i="6"/>
  <c r="E1954" i="5"/>
  <c r="D31" i="6"/>
  <c r="E1619" i="6"/>
  <c r="E280" i="6"/>
  <c r="E362" i="14"/>
  <c r="D865" i="6"/>
  <c r="F527" i="6"/>
  <c r="G75" i="11"/>
  <c r="F253" i="6"/>
  <c r="F1418" i="6"/>
  <c r="G448" i="6"/>
  <c r="G758" i="6"/>
  <c r="G2257" i="10"/>
  <c r="E340" i="7"/>
  <c r="E931" i="6"/>
  <c r="F1147" i="5"/>
  <c r="E1091" i="6"/>
  <c r="G1299" i="6"/>
  <c r="D463" i="6"/>
  <c r="E184" i="6"/>
  <c r="F115" i="6"/>
  <c r="G548" i="6"/>
  <c r="D513" i="6"/>
  <c r="D1414" i="6"/>
  <c r="F48" i="5"/>
  <c r="E636" i="14"/>
  <c r="G1032" i="5"/>
  <c r="F1140" i="6"/>
  <c r="D1528" i="6"/>
  <c r="E1107" i="5"/>
  <c r="F1034" i="6"/>
  <c r="E2184" i="5"/>
  <c r="F68" i="6"/>
  <c r="E1435" i="5"/>
  <c r="F393" i="5"/>
  <c r="E2838" i="7"/>
  <c r="E1787" i="13"/>
  <c r="F847" i="6"/>
  <c r="E262" i="14"/>
  <c r="D141" i="7"/>
  <c r="G359" i="7"/>
  <c r="F2267" i="10"/>
  <c r="D434" i="7"/>
  <c r="E2364" i="11"/>
  <c r="E33" i="13"/>
  <c r="F597" i="5"/>
  <c r="E889" i="5"/>
  <c r="F601" i="5"/>
  <c r="F1297" i="6"/>
  <c r="G2316" i="11"/>
  <c r="F1426" i="6"/>
  <c r="D1109" i="5"/>
  <c r="G1342" i="14"/>
  <c r="E2142" i="7"/>
  <c r="D2137" i="11"/>
  <c r="D1415" i="14"/>
  <c r="D460" i="5"/>
  <c r="E1579" i="6"/>
  <c r="D442" i="6"/>
  <c r="F188" i="11"/>
  <c r="E1493" i="6"/>
  <c r="F1631" i="7"/>
  <c r="G1693" i="6"/>
  <c r="F1756" i="10"/>
  <c r="F1045" i="6"/>
  <c r="D1351" i="6"/>
  <c r="F151" i="6"/>
  <c r="E378" i="6"/>
  <c r="E889" i="6"/>
  <c r="F1074" i="6"/>
  <c r="F862" i="6"/>
  <c r="G592" i="6"/>
  <c r="D998" i="6"/>
  <c r="D287" i="6"/>
  <c r="F210" i="6"/>
  <c r="D1530" i="6"/>
  <c r="G531" i="6"/>
  <c r="D106" i="6"/>
  <c r="E980" i="6"/>
  <c r="E69" i="6"/>
  <c r="G1465" i="7"/>
  <c r="F1434" i="7"/>
  <c r="E1312" i="5"/>
  <c r="F1442" i="6"/>
  <c r="E1894" i="14"/>
  <c r="E1210" i="6"/>
  <c r="E871" i="6"/>
  <c r="D1429" i="6"/>
  <c r="G1227" i="14"/>
  <c r="D1226" i="6"/>
  <c r="F1014" i="6"/>
  <c r="G1054" i="5"/>
  <c r="E1478" i="7"/>
  <c r="D134" i="11"/>
  <c r="E316" i="5"/>
  <c r="D1630" i="6"/>
  <c r="F1283" i="7"/>
  <c r="E1324" i="14"/>
  <c r="G74" i="13"/>
  <c r="E788" i="6"/>
  <c r="G260" i="6"/>
  <c r="E215" i="6"/>
  <c r="G1318" i="6"/>
  <c r="E2854" i="7"/>
  <c r="E292" i="6"/>
  <c r="F2786" i="7"/>
  <c r="G416" i="13"/>
  <c r="G282" i="6"/>
  <c r="G676" i="6"/>
  <c r="G60" i="11"/>
  <c r="E1353" i="6"/>
  <c r="F237" i="10"/>
  <c r="F189" i="6"/>
  <c r="D927" i="6"/>
  <c r="G798" i="14"/>
  <c r="D1569" i="7"/>
  <c r="F564" i="14"/>
  <c r="E1655" i="6"/>
  <c r="D960" i="6"/>
  <c r="D1951" i="11"/>
  <c r="F537" i="6"/>
  <c r="F1417" i="6"/>
  <c r="E191" i="11"/>
  <c r="D1314" i="13"/>
  <c r="F1255" i="6"/>
  <c r="D936" i="6"/>
  <c r="E1926" i="7"/>
  <c r="G800" i="6"/>
  <c r="G271" i="6"/>
  <c r="D883" i="6"/>
  <c r="F428" i="6"/>
  <c r="E1367" i="6"/>
  <c r="G1300" i="5"/>
  <c r="F153" i="13"/>
  <c r="D1011" i="11"/>
  <c r="E1167" i="5"/>
  <c r="F1570" i="6"/>
  <c r="E941" i="6"/>
  <c r="E1900" i="10"/>
  <c r="D24" i="6"/>
  <c r="F907" i="6"/>
  <c r="E956" i="5"/>
  <c r="G980" i="5"/>
  <c r="G1649" i="5"/>
  <c r="F1807" i="14"/>
  <c r="E21" i="11"/>
  <c r="G1706" i="14"/>
  <c r="F3128" i="7"/>
  <c r="F324" i="5"/>
  <c r="E301" i="14"/>
  <c r="D1478" i="6"/>
  <c r="G1161" i="6"/>
  <c r="E588" i="11"/>
  <c r="E1228" i="6"/>
  <c r="F1175" i="6"/>
  <c r="F1443" i="6"/>
  <c r="E353" i="6"/>
  <c r="E341" i="10"/>
  <c r="F640" i="5"/>
  <c r="F591" i="6"/>
  <c r="G1061" i="14"/>
  <c r="D1122" i="6"/>
  <c r="F327" i="6"/>
  <c r="E397" i="13"/>
  <c r="D464" i="6"/>
  <c r="E1652" i="14"/>
  <c r="G124" i="10"/>
  <c r="E1406" i="6"/>
  <c r="D1533" i="14"/>
  <c r="F105" i="10"/>
  <c r="G1596" i="11"/>
  <c r="D843" i="5"/>
  <c r="F137" i="14"/>
  <c r="F1516" i="5"/>
  <c r="F1737" i="6"/>
  <c r="D386" i="14"/>
  <c r="D2242" i="5"/>
  <c r="G504" i="6"/>
  <c r="D2887" i="7"/>
  <c r="G1647" i="6"/>
  <c r="E843" i="6"/>
  <c r="F296" i="6"/>
  <c r="G1291" i="6"/>
  <c r="G1753" i="7"/>
  <c r="D2816" i="7"/>
  <c r="G2218" i="5"/>
  <c r="F237" i="5"/>
  <c r="D593" i="6"/>
  <c r="G221" i="6"/>
  <c r="G695" i="14"/>
  <c r="G985" i="6"/>
  <c r="G5" i="11"/>
  <c r="D1162" i="6"/>
  <c r="E135" i="13"/>
  <c r="F3038" i="7"/>
  <c r="F886" i="11"/>
  <c r="G1862" i="5"/>
  <c r="F293" i="11"/>
  <c r="E141" i="6"/>
  <c r="D506" i="5"/>
  <c r="E3369" i="7"/>
  <c r="F936" i="14"/>
  <c r="G197" i="11"/>
  <c r="D2406" i="10"/>
  <c r="F986" i="14"/>
  <c r="F2388" i="11"/>
  <c r="F1239" i="5"/>
  <c r="F1425" i="6"/>
  <c r="F367" i="6"/>
  <c r="G1252" i="6"/>
  <c r="F2441" i="7"/>
  <c r="D230" i="13"/>
  <c r="D589" i="6"/>
  <c r="F393" i="10"/>
  <c r="D1699" i="13"/>
  <c r="E1476" i="6"/>
  <c r="F2011" i="7"/>
  <c r="E844" i="6"/>
  <c r="E2245" i="7"/>
  <c r="E1241" i="10"/>
  <c r="D948" i="6"/>
  <c r="F1222" i="6"/>
  <c r="D2181" i="11"/>
  <c r="D964" i="6"/>
  <c r="D743" i="14"/>
  <c r="D1100" i="6"/>
  <c r="E206" i="6"/>
  <c r="G464" i="6"/>
  <c r="D823" i="5"/>
  <c r="G1031" i="6"/>
  <c r="D1795" i="11"/>
  <c r="D1579" i="6"/>
  <c r="E1585" i="6"/>
  <c r="D138" i="6"/>
  <c r="E400" i="10"/>
  <c r="D236" i="6"/>
  <c r="G567" i="11"/>
  <c r="G669" i="14"/>
  <c r="D428" i="6"/>
  <c r="D648" i="5"/>
  <c r="G1279" i="6"/>
  <c r="E1764" i="7"/>
  <c r="G979" i="6"/>
  <c r="D205" i="14"/>
  <c r="F930" i="6"/>
  <c r="D120" i="7"/>
  <c r="E25" i="13"/>
  <c r="F1239" i="10"/>
  <c r="F512" i="5"/>
  <c r="D1792" i="14"/>
  <c r="F1492" i="5"/>
  <c r="E701" i="6"/>
  <c r="G1277" i="6"/>
  <c r="E159" i="6"/>
  <c r="E593" i="11"/>
  <c r="D1542" i="14"/>
  <c r="E1561" i="6"/>
  <c r="G581" i="5"/>
  <c r="G697" i="6"/>
  <c r="D888" i="6"/>
  <c r="F359" i="6"/>
  <c r="D1123" i="6"/>
  <c r="G784" i="5"/>
  <c r="E277" i="13"/>
  <c r="F1340" i="6"/>
  <c r="E1345" i="7"/>
  <c r="D954" i="14"/>
  <c r="D1364" i="6"/>
  <c r="D876" i="6"/>
  <c r="D103" i="6"/>
  <c r="F681" i="5"/>
  <c r="E1000" i="6"/>
  <c r="G16" i="5"/>
  <c r="D570" i="6"/>
  <c r="G1100" i="5"/>
  <c r="F215" i="13"/>
  <c r="D907" i="11"/>
  <c r="D118" i="6"/>
  <c r="G1171" i="6"/>
  <c r="D76" i="6"/>
  <c r="G1546" i="14"/>
  <c r="G936" i="6"/>
  <c r="F1319" i="6"/>
  <c r="E82" i="6"/>
  <c r="F215" i="14"/>
  <c r="E1174" i="6"/>
  <c r="F1682" i="6"/>
  <c r="G1151" i="11"/>
  <c r="E361" i="6"/>
  <c r="F158" i="13"/>
  <c r="E219" i="5"/>
  <c r="D342" i="6"/>
  <c r="D1757" i="6"/>
  <c r="E317" i="7"/>
  <c r="G509" i="14"/>
  <c r="G1423" i="6"/>
  <c r="F777" i="5"/>
  <c r="F1258" i="6"/>
  <c r="F1488" i="7"/>
  <c r="G2123" i="7"/>
  <c r="D1695" i="7"/>
  <c r="G2062" i="11"/>
  <c r="D3472" i="7"/>
  <c r="D1268" i="14"/>
  <c r="F1356" i="6"/>
  <c r="G1521" i="6"/>
  <c r="F1517" i="14"/>
  <c r="F15" i="6"/>
  <c r="G1009" i="11"/>
  <c r="F2077" i="11"/>
  <c r="F339" i="7"/>
  <c r="F1172" i="14"/>
  <c r="F761" i="6"/>
  <c r="F759" i="6"/>
  <c r="E241" i="6"/>
  <c r="E392" i="6"/>
  <c r="D1079" i="5"/>
  <c r="D121" i="6"/>
  <c r="G1822" i="10"/>
  <c r="E1253" i="6"/>
  <c r="E140" i="14"/>
  <c r="E62" i="10"/>
  <c r="D417" i="14"/>
  <c r="G389" i="13"/>
  <c r="F769" i="6"/>
  <c r="E1104" i="6"/>
  <c r="D226" i="6"/>
  <c r="G1385" i="7"/>
  <c r="F1206" i="14"/>
  <c r="D989" i="14"/>
  <c r="G1747" i="6"/>
  <c r="G1233" i="6"/>
  <c r="E83" i="6"/>
  <c r="G740" i="6"/>
  <c r="D187" i="6"/>
  <c r="F646" i="6"/>
  <c r="G448" i="14"/>
  <c r="D1636" i="6"/>
  <c r="D420" i="6"/>
  <c r="E1940" i="5"/>
  <c r="D546" i="6"/>
  <c r="G1117" i="6"/>
  <c r="F3382" i="7"/>
  <c r="F939" i="6"/>
  <c r="F1562" i="5"/>
  <c r="D2292" i="5"/>
  <c r="G486" i="14"/>
  <c r="E1252" i="6"/>
  <c r="G1208" i="6"/>
  <c r="E1620" i="6"/>
  <c r="F1680" i="6"/>
  <c r="G759" i="6"/>
  <c r="G1531" i="14"/>
  <c r="D210" i="6"/>
  <c r="E508" i="6"/>
  <c r="E1252" i="14"/>
  <c r="D576" i="6"/>
  <c r="G1842" i="14"/>
  <c r="E280" i="13"/>
  <c r="E1432" i="6"/>
  <c r="D732" i="6"/>
  <c r="E2363" i="7"/>
  <c r="G1360" i="7"/>
  <c r="E269" i="11"/>
  <c r="F1252" i="14"/>
  <c r="D762" i="6"/>
  <c r="E1139" i="6"/>
  <c r="E626" i="6"/>
  <c r="E1200" i="5"/>
  <c r="G329" i="6"/>
  <c r="E191" i="6"/>
  <c r="E2836" i="7"/>
  <c r="E1232" i="6"/>
  <c r="F468" i="6"/>
  <c r="E297" i="6"/>
  <c r="F1438" i="11"/>
  <c r="E656" i="14"/>
  <c r="D2392" i="11"/>
  <c r="F283" i="6"/>
  <c r="G1589" i="7"/>
  <c r="D800" i="6"/>
  <c r="E1517" i="7"/>
  <c r="D1061" i="6"/>
  <c r="F938" i="6"/>
  <c r="G357" i="13"/>
  <c r="D440" i="5"/>
  <c r="F887" i="11"/>
  <c r="F737" i="6"/>
  <c r="D2211" i="7"/>
  <c r="G3280" i="7"/>
  <c r="D310" i="6"/>
  <c r="F841" i="14"/>
  <c r="F870" i="6"/>
  <c r="E1470" i="6"/>
  <c r="E253" i="5"/>
  <c r="F238" i="6"/>
  <c r="D1439" i="6"/>
  <c r="G1734" i="5"/>
  <c r="F1398" i="6"/>
  <c r="E1579" i="14"/>
  <c r="D240" i="6"/>
  <c r="F2200" i="7"/>
  <c r="D2047" i="11"/>
  <c r="D1033" i="6"/>
  <c r="E1176" i="5"/>
  <c r="E1185" i="6"/>
  <c r="G69" i="13"/>
  <c r="G1719" i="6"/>
  <c r="G282" i="10"/>
  <c r="F837" i="5"/>
  <c r="G1327" i="5"/>
  <c r="F103" i="6"/>
  <c r="G1498" i="6"/>
  <c r="F1585" i="6"/>
  <c r="E41" i="6"/>
  <c r="G550" i="6"/>
  <c r="G769" i="6"/>
  <c r="G625" i="6"/>
  <c r="D381" i="13"/>
  <c r="D1328" i="5"/>
  <c r="D1468" i="6"/>
  <c r="G5" i="13"/>
  <c r="F1431" i="7"/>
  <c r="E470" i="14"/>
  <c r="D1731" i="6"/>
  <c r="E1976" i="14"/>
  <c r="F732" i="6"/>
  <c r="D1158" i="6"/>
  <c r="G870" i="6"/>
  <c r="D452" i="6"/>
  <c r="F416" i="13"/>
  <c r="F511" i="11"/>
  <c r="E1741" i="6"/>
  <c r="F652" i="6"/>
  <c r="D561" i="6"/>
  <c r="D238" i="6"/>
  <c r="E523" i="6"/>
  <c r="G1426" i="6"/>
  <c r="D1619" i="6"/>
  <c r="G304" i="6"/>
  <c r="G400" i="10"/>
  <c r="D2735" i="7"/>
  <c r="D619" i="6"/>
  <c r="G1100" i="6"/>
  <c r="F190" i="6"/>
  <c r="E1713" i="6"/>
  <c r="D2063" i="5"/>
  <c r="G423" i="6"/>
  <c r="D489" i="6"/>
  <c r="E27" i="6"/>
  <c r="E1330" i="6"/>
  <c r="E339" i="6"/>
  <c r="E538" i="6"/>
  <c r="F576" i="6"/>
  <c r="G1312" i="6"/>
  <c r="F1292" i="14"/>
  <c r="G1907" i="10"/>
  <c r="F1458" i="6"/>
  <c r="F699" i="14"/>
  <c r="E265" i="6"/>
  <c r="G3005" i="7"/>
  <c r="E900" i="5"/>
  <c r="E341" i="6"/>
  <c r="D115" i="5"/>
  <c r="D1547" i="6"/>
  <c r="E709" i="6"/>
  <c r="G897" i="6"/>
  <c r="D82" i="6"/>
  <c r="F1560" i="6"/>
  <c r="F1052" i="6"/>
  <c r="E310" i="11"/>
  <c r="E488" i="6"/>
  <c r="E2435" i="7"/>
  <c r="G2449" i="7"/>
  <c r="G1030" i="6"/>
  <c r="E319" i="11"/>
  <c r="G200" i="6"/>
  <c r="F1123" i="6"/>
  <c r="G1150" i="6"/>
  <c r="G81" i="6"/>
  <c r="D47" i="7"/>
  <c r="D517" i="11"/>
  <c r="E2324" i="11"/>
  <c r="G1523" i="6"/>
  <c r="F1083" i="6"/>
  <c r="D1009" i="14"/>
  <c r="D268" i="6"/>
  <c r="G1356" i="7"/>
  <c r="D88" i="6"/>
  <c r="G1012" i="6"/>
  <c r="F3090" i="7"/>
  <c r="F92" i="6"/>
  <c r="D1542" i="6"/>
  <c r="F11" i="6"/>
  <c r="E258" i="5"/>
  <c r="D1114" i="6"/>
  <c r="G581" i="6"/>
  <c r="G1427" i="6"/>
  <c r="D1785" i="10"/>
  <c r="G328" i="10"/>
  <c r="F163" i="14"/>
  <c r="F298" i="6"/>
  <c r="E3292" i="7"/>
  <c r="D1696" i="6"/>
  <c r="F3402" i="7"/>
  <c r="G79" i="6"/>
  <c r="F280" i="11"/>
  <c r="D9" i="10"/>
  <c r="E556" i="6"/>
  <c r="G1584" i="7"/>
  <c r="E1712" i="6"/>
  <c r="F1283" i="5"/>
  <c r="F148" i="11"/>
  <c r="D697" i="5"/>
  <c r="G482" i="7"/>
  <c r="F1935" i="11"/>
  <c r="E1636" i="6"/>
  <c r="F405" i="6"/>
  <c r="E453" i="6"/>
  <c r="F341" i="6"/>
  <c r="E2148" i="5"/>
  <c r="G1246" i="11"/>
  <c r="G849" i="6"/>
  <c r="D1052" i="6"/>
  <c r="D178" i="13"/>
  <c r="E56" i="6"/>
  <c r="F1744" i="6"/>
  <c r="G795" i="6"/>
  <c r="G1570" i="6"/>
  <c r="G789" i="6"/>
  <c r="E1225" i="6"/>
  <c r="E1266" i="6"/>
  <c r="D349" i="6"/>
  <c r="G1314" i="6"/>
  <c r="G1176" i="6"/>
  <c r="F1185" i="6"/>
  <c r="F175" i="6"/>
  <c r="D1923" i="14"/>
  <c r="D1756" i="6"/>
  <c r="G1048" i="6"/>
  <c r="E973" i="6"/>
  <c r="F296" i="13"/>
  <c r="D181" i="6"/>
  <c r="D1664" i="6"/>
  <c r="D1518" i="14"/>
  <c r="G861" i="6"/>
  <c r="D354" i="6"/>
  <c r="E677" i="6"/>
  <c r="F452" i="6"/>
  <c r="G335" i="6"/>
  <c r="E1475" i="6"/>
  <c r="F1741" i="14"/>
  <c r="E914" i="6"/>
  <c r="E1669" i="6"/>
  <c r="G1377" i="6"/>
  <c r="G376" i="6"/>
  <c r="F1533" i="6"/>
  <c r="D162" i="6"/>
  <c r="F317" i="11"/>
  <c r="E978" i="5"/>
  <c r="F995" i="6"/>
  <c r="F1661" i="6"/>
  <c r="F196" i="10"/>
  <c r="G1288" i="6"/>
  <c r="G83" i="10"/>
  <c r="E660" i="6"/>
  <c r="D1904" i="14"/>
  <c r="F269" i="10"/>
  <c r="G1581" i="6"/>
  <c r="D2023" i="7"/>
  <c r="G368" i="7"/>
  <c r="G34" i="7"/>
  <c r="F1280" i="6"/>
  <c r="D1035" i="14"/>
  <c r="D796" i="6"/>
  <c r="D381" i="6"/>
  <c r="F674" i="11"/>
  <c r="G2232" i="5"/>
  <c r="E1181" i="6"/>
  <c r="E1689" i="6"/>
  <c r="G1042" i="6"/>
  <c r="D162" i="5"/>
  <c r="E1241" i="6"/>
  <c r="E307" i="6"/>
  <c r="E1352" i="6"/>
  <c r="F619" i="6"/>
  <c r="D1618" i="6"/>
  <c r="G791" i="6"/>
  <c r="D765" i="6"/>
  <c r="D717" i="6"/>
  <c r="G37" i="6"/>
  <c r="G1152" i="6"/>
  <c r="G884" i="6"/>
  <c r="F328" i="13"/>
  <c r="D637" i="6"/>
  <c r="E287" i="6"/>
  <c r="F1018" i="6"/>
  <c r="D304" i="6"/>
  <c r="E2111" i="5"/>
  <c r="D2072" i="11"/>
  <c r="G1175" i="6"/>
  <c r="D328" i="6"/>
  <c r="F1561" i="10"/>
  <c r="D2533" i="7"/>
  <c r="G2344" i="11"/>
  <c r="F902" i="6"/>
  <c r="D542" i="6"/>
  <c r="E806" i="6"/>
  <c r="D403" i="6"/>
  <c r="F1571" i="11"/>
  <c r="G227" i="6"/>
  <c r="G1337" i="14"/>
  <c r="E289" i="6"/>
  <c r="D126" i="13"/>
  <c r="F1715" i="6"/>
  <c r="E1076" i="6"/>
  <c r="E100" i="11"/>
  <c r="F1009" i="6"/>
  <c r="G554" i="6"/>
  <c r="F1013" i="6"/>
  <c r="E1661" i="6"/>
  <c r="D516" i="11"/>
  <c r="F1752" i="7"/>
  <c r="F1691" i="6"/>
  <c r="F464" i="7"/>
  <c r="G63" i="6"/>
  <c r="D1737" i="6"/>
  <c r="D2151" i="7"/>
  <c r="E2310" i="7"/>
  <c r="D1538" i="6"/>
  <c r="D1643" i="6"/>
  <c r="G1252" i="11"/>
  <c r="E222" i="6"/>
  <c r="E110" i="7"/>
  <c r="E1256" i="5"/>
  <c r="D1455" i="6"/>
  <c r="F616" i="6"/>
  <c r="D1968" i="11"/>
  <c r="F804" i="6"/>
  <c r="E106" i="6"/>
  <c r="D537" i="6"/>
  <c r="G221" i="10"/>
  <c r="E528" i="6"/>
  <c r="F487" i="6"/>
  <c r="D1314" i="6"/>
  <c r="D1023" i="6"/>
  <c r="D1216" i="6"/>
  <c r="G728" i="6"/>
  <c r="G1322" i="6"/>
  <c r="G1635" i="6"/>
  <c r="E1715" i="14"/>
  <c r="E1490" i="10"/>
  <c r="F1491" i="6"/>
  <c r="E1030" i="5"/>
  <c r="D1209" i="6"/>
  <c r="D1690" i="6"/>
  <c r="G1656" i="6"/>
  <c r="F1722" i="6"/>
  <c r="F1720" i="6"/>
  <c r="D1153" i="6"/>
  <c r="F175" i="7"/>
  <c r="G1017" i="11"/>
  <c r="E381" i="5"/>
  <c r="E1378" i="14"/>
  <c r="D823" i="6"/>
  <c r="G235" i="6"/>
  <c r="E517" i="6"/>
  <c r="D742" i="6"/>
  <c r="D1585" i="6"/>
  <c r="G6" i="6"/>
  <c r="F720" i="6"/>
  <c r="D27" i="11"/>
  <c r="F1979" i="14"/>
  <c r="F1673" i="6"/>
  <c r="G1103" i="6"/>
  <c r="E757" i="6"/>
  <c r="D188" i="6"/>
  <c r="G505" i="5"/>
  <c r="F1260" i="6"/>
  <c r="F1240" i="10"/>
  <c r="E2064" i="7"/>
  <c r="E534" i="6"/>
  <c r="D2173" i="5"/>
  <c r="F691" i="6"/>
  <c r="E964" i="6"/>
  <c r="E1064" i="6"/>
  <c r="F299" i="6"/>
  <c r="D628" i="6"/>
  <c r="F150" i="6"/>
  <c r="G852" i="6"/>
  <c r="E730" i="5"/>
  <c r="E239" i="5"/>
  <c r="E2114" i="7"/>
  <c r="G2605" i="7"/>
  <c r="D1622" i="7"/>
  <c r="G1574" i="6"/>
  <c r="E483" i="6"/>
  <c r="D366" i="14"/>
  <c r="D34" i="7"/>
  <c r="E2051" i="5"/>
  <c r="D1308" i="14"/>
  <c r="E1610" i="6"/>
  <c r="D1139" i="6"/>
  <c r="G1632" i="6"/>
  <c r="G620" i="14"/>
  <c r="E216" i="13"/>
  <c r="G1317" i="7"/>
  <c r="G2019" i="5"/>
  <c r="E580" i="6"/>
  <c r="F310" i="6"/>
  <c r="G1856" i="14"/>
  <c r="E486" i="14"/>
  <c r="F2136" i="7"/>
  <c r="E120" i="11"/>
  <c r="D2149" i="10"/>
  <c r="E1857" i="11"/>
  <c r="E1397" i="11"/>
  <c r="D851" i="6"/>
  <c r="F184" i="13"/>
  <c r="F1729" i="7"/>
  <c r="D2931" i="7"/>
  <c r="F612" i="6"/>
  <c r="G1226" i="6"/>
  <c r="F381" i="6"/>
  <c r="D1593" i="6"/>
  <c r="D3189" i="7"/>
  <c r="G264" i="10"/>
  <c r="E1684" i="6"/>
  <c r="D540" i="6"/>
  <c r="G1637" i="13"/>
  <c r="D510" i="14"/>
  <c r="F1464" i="7"/>
  <c r="G2159" i="5"/>
  <c r="E2047" i="7"/>
  <c r="E280" i="10"/>
  <c r="E731" i="6"/>
  <c r="E118" i="6"/>
  <c r="F215" i="11"/>
  <c r="E306" i="6"/>
  <c r="G1552" i="5"/>
  <c r="F780" i="6"/>
  <c r="F302" i="5"/>
  <c r="G532" i="6"/>
  <c r="E371" i="6"/>
  <c r="D1340" i="6"/>
  <c r="F1634" i="7"/>
  <c r="G1167" i="14"/>
  <c r="F1520" i="6"/>
  <c r="D1616" i="6"/>
  <c r="E352" i="13"/>
  <c r="E739" i="14"/>
  <c r="E713" i="6"/>
  <c r="E121" i="6"/>
  <c r="F1659" i="6"/>
  <c r="F1836" i="7"/>
  <c r="D2405" i="7"/>
  <c r="D1566" i="6"/>
  <c r="G1829" i="7"/>
  <c r="D1476" i="14"/>
  <c r="G613" i="6"/>
  <c r="D822" i="5"/>
  <c r="D974" i="6"/>
  <c r="F1587" i="14"/>
  <c r="E1163" i="6"/>
  <c r="F1093" i="6"/>
  <c r="E576" i="6"/>
  <c r="D1521" i="6"/>
  <c r="D516" i="6"/>
  <c r="F122" i="5"/>
  <c r="E1245" i="6"/>
  <c r="E1458" i="7"/>
  <c r="F171" i="11"/>
  <c r="E804" i="6"/>
  <c r="E1152" i="6"/>
  <c r="D1289" i="5"/>
  <c r="D1676" i="6"/>
  <c r="D1635" i="6"/>
  <c r="E1464" i="6"/>
  <c r="E1627" i="7"/>
  <c r="G1576" i="5"/>
  <c r="F1661" i="11"/>
  <c r="E1131" i="14"/>
  <c r="D1634" i="5"/>
  <c r="F474" i="6"/>
  <c r="F1501" i="6"/>
  <c r="G1325" i="6"/>
  <c r="G1699" i="14"/>
  <c r="F96" i="6"/>
  <c r="G1822" i="5"/>
  <c r="E419" i="7"/>
  <c r="G3212" i="7"/>
  <c r="G221" i="13"/>
  <c r="F2142" i="5"/>
  <c r="G492" i="6"/>
  <c r="G1336" i="6"/>
  <c r="G526" i="6"/>
  <c r="F1090" i="6"/>
  <c r="D2367" i="11"/>
  <c r="G2258" i="5"/>
  <c r="G352" i="10"/>
  <c r="D836" i="5"/>
  <c r="D1600" i="6"/>
  <c r="D1336" i="14"/>
  <c r="E1369" i="14"/>
  <c r="F68" i="13"/>
  <c r="E17" i="14"/>
  <c r="F1260" i="7"/>
  <c r="D363" i="14"/>
  <c r="G16" i="6"/>
  <c r="E1592" i="6"/>
  <c r="F764" i="14"/>
  <c r="G1656" i="14"/>
  <c r="E464" i="6"/>
  <c r="D846" i="6"/>
  <c r="E117" i="6"/>
  <c r="G1338" i="6"/>
  <c r="E1114" i="14"/>
  <c r="F787" i="14"/>
  <c r="G646" i="6"/>
  <c r="G1676" i="6"/>
  <c r="E1236" i="6"/>
  <c r="D21" i="6"/>
  <c r="G1391" i="6"/>
  <c r="E1047" i="14"/>
  <c r="G115" i="6"/>
  <c r="E152" i="6"/>
  <c r="E359" i="7"/>
  <c r="E849" i="6"/>
  <c r="D360" i="5"/>
  <c r="D451" i="6"/>
  <c r="F1115" i="6"/>
  <c r="D832" i="14"/>
  <c r="E305" i="6"/>
  <c r="E570" i="6"/>
  <c r="E1667" i="7"/>
  <c r="G808" i="6"/>
  <c r="E1434" i="14"/>
  <c r="E285" i="11"/>
  <c r="G797" i="6"/>
  <c r="D777" i="6"/>
  <c r="D1510" i="6"/>
  <c r="E159" i="10"/>
  <c r="F38" i="6"/>
  <c r="D17" i="7"/>
  <c r="E302" i="6"/>
  <c r="D109" i="6"/>
  <c r="D607" i="6"/>
  <c r="G1514" i="13"/>
  <c r="G2216" i="11"/>
  <c r="G44" i="6"/>
  <c r="D1232" i="6"/>
  <c r="F1956" i="14"/>
  <c r="E120" i="6"/>
  <c r="D1462" i="10"/>
  <c r="E787" i="6"/>
  <c r="E1997" i="10"/>
  <c r="E1371" i="6"/>
  <c r="F2946" i="7"/>
  <c r="E1370" i="14"/>
  <c r="E1108" i="6"/>
  <c r="G7" i="6"/>
  <c r="F1026" i="14"/>
  <c r="G1044" i="6"/>
  <c r="F5" i="11"/>
  <c r="D1086" i="6"/>
  <c r="D446" i="6"/>
  <c r="F2268" i="10"/>
  <c r="E142" i="14"/>
  <c r="D143" i="13"/>
  <c r="G360" i="6"/>
  <c r="G1400" i="14"/>
  <c r="G1670" i="6"/>
  <c r="G735" i="5"/>
  <c r="E886" i="6"/>
  <c r="G3462" i="7"/>
  <c r="G476" i="5"/>
  <c r="E208" i="14"/>
  <c r="G1270" i="6"/>
  <c r="E1580" i="6"/>
  <c r="E423" i="6"/>
  <c r="G1393" i="6"/>
  <c r="F808" i="5"/>
  <c r="F1017" i="11"/>
  <c r="D791" i="5"/>
  <c r="G2059" i="5"/>
  <c r="D1982" i="5"/>
  <c r="E1630" i="6"/>
  <c r="E303" i="6"/>
  <c r="E1472" i="6"/>
  <c r="G1129" i="6"/>
  <c r="G873" i="6"/>
  <c r="F298" i="14"/>
  <c r="G397" i="10"/>
  <c r="F83" i="11"/>
  <c r="G865" i="11"/>
  <c r="G3182" i="7"/>
  <c r="G1039" i="6"/>
  <c r="E190" i="6"/>
  <c r="G1950" i="11"/>
  <c r="E1192" i="6"/>
  <c r="D1091" i="6"/>
  <c r="G1899" i="11"/>
  <c r="G1149" i="6"/>
  <c r="F665" i="14"/>
  <c r="G1633" i="14"/>
  <c r="E1939" i="14"/>
  <c r="G644" i="6"/>
  <c r="G1387" i="6"/>
  <c r="D1118" i="6"/>
  <c r="F25" i="6"/>
  <c r="G529" i="10"/>
  <c r="E1020" i="14"/>
  <c r="D450" i="6"/>
  <c r="D1553" i="6"/>
  <c r="D301" i="13"/>
  <c r="G779" i="5"/>
  <c r="D421" i="13"/>
  <c r="G291" i="5"/>
  <c r="G1171" i="14"/>
  <c r="F844" i="6"/>
  <c r="G444" i="6"/>
  <c r="F520" i="6"/>
  <c r="D795" i="14"/>
  <c r="E2222" i="5"/>
  <c r="D1559" i="6"/>
  <c r="G1895" i="7"/>
  <c r="F568" i="6"/>
  <c r="F326" i="14"/>
  <c r="E1698" i="14"/>
  <c r="D1298" i="14"/>
  <c r="G2291" i="7"/>
  <c r="D2231" i="5"/>
  <c r="E2191" i="7"/>
  <c r="E1037" i="11"/>
  <c r="E3198" i="7"/>
  <c r="G738" i="14"/>
  <c r="F1484" i="5"/>
  <c r="G1467" i="6"/>
  <c r="E228" i="13"/>
  <c r="F932" i="6"/>
  <c r="G1414" i="6"/>
  <c r="G1131" i="14"/>
  <c r="G242" i="10"/>
  <c r="E222" i="13"/>
  <c r="F1859" i="11"/>
  <c r="E596" i="5"/>
  <c r="E1166" i="6"/>
  <c r="G664" i="6"/>
  <c r="F1031" i="6"/>
  <c r="D348" i="6"/>
  <c r="G167" i="6"/>
  <c r="F1704" i="14"/>
  <c r="F634" i="14"/>
  <c r="E884" i="10"/>
  <c r="F1046" i="11"/>
  <c r="F1015" i="6"/>
  <c r="E1189" i="14"/>
  <c r="E1866" i="5"/>
  <c r="E2691" i="7"/>
  <c r="E45" i="6"/>
  <c r="D1191" i="14"/>
  <c r="F397" i="6"/>
  <c r="F1798" i="14"/>
  <c r="F645" i="6"/>
  <c r="G286" i="6"/>
  <c r="D1227" i="6"/>
  <c r="F837" i="6"/>
  <c r="D1274" i="6"/>
  <c r="E2397" i="10"/>
  <c r="D2442" i="10"/>
  <c r="G319" i="7"/>
  <c r="E405" i="13"/>
  <c r="F1959" i="14"/>
  <c r="D225" i="6"/>
  <c r="F3006" i="7"/>
  <c r="D1518" i="6"/>
  <c r="E2357" i="10"/>
  <c r="D1009" i="6"/>
  <c r="G189" i="6"/>
  <c r="E381" i="6"/>
  <c r="D1873" i="7"/>
  <c r="E3468" i="7"/>
  <c r="F648" i="6"/>
  <c r="F2220" i="7"/>
  <c r="G480" i="6"/>
  <c r="E1210" i="10"/>
  <c r="D1982" i="11"/>
  <c r="F788" i="6"/>
  <c r="F659" i="11"/>
  <c r="F2197" i="7"/>
  <c r="D1746" i="11"/>
  <c r="E1844" i="11"/>
  <c r="D2142" i="5"/>
  <c r="E319" i="6"/>
  <c r="D730" i="6"/>
  <c r="E899" i="6"/>
  <c r="G718" i="10"/>
  <c r="G1056" i="14"/>
  <c r="G1453" i="14"/>
  <c r="F3373" i="7"/>
  <c r="F3233" i="7"/>
  <c r="D702" i="6"/>
  <c r="F1183" i="6"/>
  <c r="G880" i="6"/>
  <c r="F1436" i="6"/>
  <c r="F592" i="11"/>
  <c r="D2433" i="10"/>
  <c r="E1423" i="6"/>
  <c r="F902" i="11"/>
  <c r="F460" i="6"/>
  <c r="G1468" i="5"/>
  <c r="E1304" i="14"/>
  <c r="D848" i="6"/>
  <c r="F1465" i="6"/>
  <c r="G2621" i="7"/>
  <c r="F1290" i="6"/>
  <c r="E1047" i="6"/>
  <c r="D1572" i="6"/>
  <c r="D351" i="10"/>
  <c r="F751" i="6"/>
  <c r="E444" i="11"/>
  <c r="F1122" i="6"/>
  <c r="F1626" i="5"/>
  <c r="E344" i="11"/>
  <c r="E1099" i="6"/>
  <c r="D1760" i="14"/>
  <c r="G10" i="6"/>
  <c r="E1069" i="6"/>
  <c r="D571" i="6"/>
  <c r="F718" i="6"/>
  <c r="G1252" i="7"/>
  <c r="G1689" i="6"/>
  <c r="F45" i="10"/>
  <c r="G3131" i="7"/>
  <c r="G1126" i="6"/>
  <c r="D856" i="6"/>
  <c r="E111" i="6"/>
  <c r="D2913" i="7"/>
  <c r="D1037" i="6"/>
  <c r="D532" i="6"/>
  <c r="G805" i="6"/>
  <c r="G1579" i="5"/>
  <c r="G1589" i="6"/>
  <c r="E3133" i="7"/>
  <c r="E1178" i="6"/>
  <c r="F498" i="6"/>
  <c r="F298" i="11"/>
  <c r="F765" i="6"/>
  <c r="F334" i="6"/>
  <c r="D1233" i="6"/>
  <c r="G309" i="13"/>
  <c r="F1796" i="5"/>
  <c r="E729" i="6"/>
  <c r="D811" i="5"/>
  <c r="D2609" i="7"/>
  <c r="G1566" i="6"/>
  <c r="D376" i="14"/>
  <c r="G1579" i="6"/>
  <c r="G373" i="6"/>
  <c r="F2774" i="7"/>
  <c r="G210" i="6"/>
  <c r="E1680" i="5"/>
  <c r="E1560" i="6"/>
  <c r="D1743" i="6"/>
  <c r="F544" i="6"/>
  <c r="E800" i="6"/>
  <c r="E1421" i="14"/>
  <c r="D995" i="11"/>
  <c r="F1644" i="7"/>
  <c r="D554" i="6"/>
  <c r="F1324" i="6"/>
  <c r="D14" i="14"/>
  <c r="G917" i="6"/>
  <c r="E317" i="13"/>
  <c r="G91" i="6"/>
  <c r="G1979" i="7"/>
  <c r="F81" i="5"/>
  <c r="G591" i="14"/>
  <c r="F1492" i="10"/>
  <c r="D307" i="14"/>
  <c r="E1693" i="14"/>
  <c r="D1684" i="6"/>
  <c r="G1667" i="6"/>
  <c r="F975" i="6"/>
  <c r="G1380" i="6"/>
  <c r="F776" i="14"/>
  <c r="E1700" i="10"/>
  <c r="G1070" i="6"/>
  <c r="E1114" i="6"/>
  <c r="E1806" i="5"/>
  <c r="E168" i="13"/>
  <c r="D1360" i="7"/>
  <c r="E1263" i="10"/>
  <c r="G1475" i="6"/>
  <c r="E30" i="11"/>
  <c r="D1423" i="6"/>
  <c r="E1303" i="6"/>
  <c r="F405" i="11"/>
  <c r="D343" i="6"/>
  <c r="E512" i="6"/>
  <c r="G2830" i="7"/>
  <c r="E34" i="6"/>
  <c r="E1700" i="7"/>
  <c r="E400" i="13"/>
  <c r="G1550" i="14"/>
  <c r="E487" i="6"/>
  <c r="G140" i="6"/>
  <c r="E1688" i="6"/>
  <c r="F111" i="10"/>
  <c r="F775" i="6"/>
  <c r="D398" i="6"/>
  <c r="E2243" i="5"/>
  <c r="E3049" i="7"/>
  <c r="E1678" i="6"/>
  <c r="D460" i="6"/>
  <c r="G1134" i="6"/>
  <c r="E156" i="6"/>
  <c r="D245" i="6"/>
  <c r="F1619" i="5"/>
  <c r="F734" i="6"/>
  <c r="D1997" i="11"/>
  <c r="D1055" i="6"/>
  <c r="D1360" i="6"/>
  <c r="E500" i="6"/>
  <c r="G1014" i="6"/>
  <c r="D551" i="6"/>
  <c r="E1221" i="6"/>
  <c r="D1302" i="6"/>
  <c r="F1055" i="6"/>
  <c r="G2324" i="7"/>
  <c r="D576" i="14"/>
  <c r="G582" i="6"/>
  <c r="F739" i="6"/>
  <c r="D413" i="10"/>
  <c r="F1468" i="14"/>
  <c r="E1426" i="6"/>
  <c r="E685" i="6"/>
  <c r="E323" i="6"/>
  <c r="D1563" i="6"/>
  <c r="E489" i="5"/>
  <c r="F647" i="6"/>
  <c r="E908" i="14"/>
  <c r="G654" i="6"/>
  <c r="E1167" i="6"/>
  <c r="E1043" i="6"/>
  <c r="D660" i="6"/>
  <c r="F1293" i="7"/>
  <c r="G898" i="6"/>
  <c r="F527" i="11"/>
  <c r="E1168" i="6"/>
  <c r="E1344" i="6"/>
  <c r="E705" i="6"/>
  <c r="F1508" i="5"/>
  <c r="G1647" i="5"/>
  <c r="F476" i="14"/>
  <c r="F456" i="6"/>
  <c r="D1370" i="14"/>
  <c r="G1306" i="6"/>
  <c r="G249" i="5"/>
  <c r="G1244" i="11"/>
  <c r="E1057" i="14"/>
  <c r="E1567" i="6"/>
  <c r="F1076" i="14"/>
  <c r="G1757" i="6"/>
  <c r="F365" i="10"/>
  <c r="G1489" i="10"/>
  <c r="F794" i="6"/>
  <c r="D504" i="6"/>
  <c r="D596" i="6"/>
  <c r="G320" i="6"/>
  <c r="D697" i="6"/>
  <c r="F208" i="6"/>
  <c r="E1612" i="6"/>
  <c r="G1482" i="6"/>
  <c r="F1854" i="7"/>
  <c r="F140" i="6"/>
  <c r="F2364" i="11"/>
  <c r="F1479" i="6"/>
  <c r="E400" i="11"/>
  <c r="D1099" i="6"/>
  <c r="D33" i="6"/>
  <c r="D938" i="6"/>
  <c r="E1782" i="7"/>
  <c r="E607" i="6"/>
  <c r="F1345" i="6"/>
  <c r="G1064" i="6"/>
  <c r="E831" i="6"/>
  <c r="D668" i="6"/>
  <c r="D1259" i="6"/>
  <c r="E680" i="6"/>
  <c r="D931" i="11"/>
  <c r="F65" i="6"/>
  <c r="E601" i="6"/>
  <c r="E521" i="14"/>
  <c r="D1456" i="6"/>
  <c r="E1701" i="11"/>
  <c r="E991" i="6"/>
  <c r="E1184" i="14"/>
  <c r="G911" i="6"/>
  <c r="E445" i="6"/>
  <c r="G718" i="6"/>
  <c r="G30" i="6"/>
  <c r="E1683" i="6"/>
  <c r="E1511" i="6"/>
  <c r="E623" i="6"/>
  <c r="E863" i="6"/>
  <c r="D37" i="14"/>
  <c r="E1869" i="5"/>
  <c r="E145" i="6"/>
  <c r="F1495" i="14"/>
  <c r="E1155" i="6"/>
  <c r="G3425" i="7"/>
  <c r="E367" i="6"/>
  <c r="D1681" i="6"/>
  <c r="F1082" i="6"/>
  <c r="G1111" i="6"/>
  <c r="F1229" i="6"/>
  <c r="F360" i="13"/>
  <c r="G1131" i="6"/>
  <c r="D636" i="6"/>
  <c r="D788" i="6"/>
  <c r="G403" i="11"/>
  <c r="F982" i="6"/>
  <c r="D1706" i="6"/>
  <c r="G376" i="10"/>
  <c r="F1414" i="6"/>
  <c r="E1057" i="11"/>
  <c r="D1557" i="11"/>
  <c r="G59" i="6"/>
  <c r="G1843" i="14"/>
  <c r="E829" i="6"/>
  <c r="G1058" i="6"/>
  <c r="D64" i="6"/>
  <c r="F1498" i="7"/>
  <c r="F378" i="6"/>
  <c r="G662" i="6"/>
  <c r="F661" i="6"/>
  <c r="E3086" i="7"/>
  <c r="D1245" i="14"/>
  <c r="G1455" i="6"/>
  <c r="F916" i="6"/>
  <c r="E662" i="6"/>
  <c r="D687" i="5"/>
  <c r="D962" i="6"/>
  <c r="F643" i="6"/>
  <c r="D1184" i="6"/>
  <c r="G960" i="6"/>
  <c r="G1518" i="7"/>
  <c r="F13" i="6"/>
  <c r="G2007" i="11"/>
  <c r="F1614" i="6"/>
  <c r="F1215" i="6"/>
  <c r="F2278" i="11"/>
  <c r="D3110" i="7"/>
  <c r="G254" i="6"/>
  <c r="D1243" i="6"/>
  <c r="F1509" i="6"/>
  <c r="E2001" i="10"/>
  <c r="E421" i="6"/>
  <c r="E1344" i="11"/>
  <c r="G921" i="5"/>
  <c r="E342" i="6"/>
  <c r="F316" i="6"/>
  <c r="F19" i="10"/>
  <c r="D1895" i="11"/>
  <c r="D1506" i="14"/>
  <c r="E1777" i="5"/>
  <c r="F1442" i="5"/>
  <c r="E75" i="10"/>
  <c r="F733" i="6"/>
  <c r="D336" i="6"/>
  <c r="G1468" i="6"/>
  <c r="F1199" i="6"/>
  <c r="E1504" i="6"/>
  <c r="E1016" i="5"/>
  <c r="D918" i="6"/>
  <c r="D270" i="6"/>
  <c r="G1704" i="6"/>
  <c r="G552" i="6"/>
  <c r="G614" i="6"/>
  <c r="F1510" i="6"/>
  <c r="G2294" i="5"/>
  <c r="G1431" i="6"/>
  <c r="D397" i="11"/>
  <c r="G1563" i="14"/>
  <c r="F1271" i="6"/>
  <c r="E150" i="6"/>
  <c r="F365" i="6"/>
  <c r="D1097" i="6"/>
  <c r="F1699" i="5"/>
  <c r="D939" i="6"/>
  <c r="G822" i="6"/>
  <c r="G442" i="6"/>
  <c r="E714" i="11"/>
  <c r="F1753" i="11"/>
  <c r="G733" i="6"/>
  <c r="D76" i="11"/>
  <c r="E851" i="6"/>
  <c r="D1421" i="6"/>
  <c r="F8" i="6"/>
  <c r="F374" i="6"/>
  <c r="D690" i="6"/>
  <c r="D1451" i="6"/>
  <c r="E1079" i="6"/>
  <c r="E181" i="6"/>
  <c r="G220" i="6"/>
  <c r="F83" i="10"/>
  <c r="G827" i="6"/>
  <c r="D10" i="6"/>
  <c r="F1124" i="6"/>
  <c r="G1268" i="6"/>
  <c r="E1179" i="6"/>
  <c r="E1689" i="7"/>
  <c r="E1343" i="6"/>
  <c r="D269" i="6"/>
  <c r="E1546" i="6"/>
  <c r="D670" i="5"/>
  <c r="F1400" i="7"/>
  <c r="F1488" i="6"/>
  <c r="E80" i="10"/>
  <c r="D350" i="6"/>
  <c r="G1586" i="6"/>
  <c r="F139" i="6"/>
  <c r="E1194" i="6"/>
  <c r="F430" i="6"/>
  <c r="G252" i="6"/>
  <c r="E375" i="6"/>
  <c r="E301" i="11"/>
  <c r="E1297" i="10"/>
  <c r="E938" i="6"/>
  <c r="G1255" i="6"/>
  <c r="G471" i="6"/>
  <c r="G142" i="6"/>
  <c r="F1664" i="6"/>
  <c r="F2579" i="7"/>
  <c r="D1005" i="6"/>
  <c r="G725" i="6"/>
  <c r="F1518" i="14"/>
  <c r="E649" i="6"/>
  <c r="E125" i="14"/>
  <c r="D473" i="6"/>
  <c r="G659" i="6"/>
  <c r="F1289" i="6"/>
  <c r="E1826" i="14"/>
  <c r="D1211" i="6"/>
  <c r="F127" i="10"/>
  <c r="E1242" i="6"/>
  <c r="D1633" i="6"/>
  <c r="G101" i="6"/>
  <c r="D1093" i="14"/>
  <c r="F1205" i="6"/>
  <c r="E437" i="6"/>
  <c r="E774" i="6"/>
  <c r="E1213" i="6"/>
  <c r="D725" i="6"/>
  <c r="E1186" i="6"/>
  <c r="D989" i="6"/>
  <c r="G460" i="6"/>
  <c r="E1299" i="6"/>
  <c r="F1927" i="11"/>
  <c r="D55" i="6"/>
  <c r="G1605" i="6"/>
  <c r="F1700" i="6"/>
  <c r="F416" i="10"/>
  <c r="G1006" i="6"/>
  <c r="G1248" i="6"/>
  <c r="E2455" i="7"/>
  <c r="F43" i="6"/>
  <c r="F1282" i="6"/>
  <c r="D1192" i="6"/>
  <c r="G1049" i="5"/>
  <c r="G1259" i="10"/>
  <c r="D913" i="14"/>
  <c r="E969" i="6"/>
  <c r="D67" i="13"/>
  <c r="E164" i="6"/>
  <c r="E1076" i="10"/>
  <c r="G693" i="6"/>
  <c r="G357" i="10"/>
  <c r="D2471" i="7"/>
  <c r="G1646" i="6"/>
  <c r="D216" i="10"/>
  <c r="D631" i="6"/>
  <c r="D184" i="6"/>
  <c r="G3418" i="7"/>
  <c r="D1458" i="10"/>
  <c r="F561" i="6"/>
  <c r="D541" i="6"/>
  <c r="E103" i="6"/>
  <c r="E354" i="6"/>
  <c r="G104" i="11"/>
  <c r="D1474" i="6"/>
  <c r="E110" i="6"/>
  <c r="D406" i="6"/>
  <c r="F644" i="6"/>
  <c r="D1324" i="7"/>
  <c r="F1504" i="6"/>
  <c r="G651" i="6"/>
  <c r="D985" i="6"/>
  <c r="E1049" i="6"/>
  <c r="D1319" i="6"/>
  <c r="D1267" i="6"/>
  <c r="F293" i="7"/>
  <c r="F796" i="6"/>
  <c r="G118" i="6"/>
  <c r="E1171" i="6"/>
  <c r="E12" i="6"/>
  <c r="F1435" i="14"/>
  <c r="F46" i="6"/>
  <c r="E955" i="6"/>
  <c r="E1984" i="14"/>
  <c r="D1572" i="5"/>
  <c r="D563" i="6"/>
  <c r="G1469" i="6"/>
  <c r="G1619" i="6"/>
  <c r="G1751" i="6"/>
  <c r="E447" i="6"/>
  <c r="G136" i="6"/>
  <c r="E541" i="6"/>
  <c r="F686" i="6"/>
  <c r="G1179" i="6"/>
  <c r="E14" i="6"/>
  <c r="D8" i="6"/>
  <c r="F3033" i="7"/>
  <c r="G311" i="6"/>
  <c r="D1466" i="6"/>
  <c r="D2257" i="10"/>
  <c r="E258" i="6"/>
  <c r="F658" i="6"/>
  <c r="G226" i="14"/>
  <c r="G3196" i="7"/>
  <c r="G1122" i="6"/>
  <c r="F2223" i="5"/>
  <c r="D654" i="6"/>
  <c r="F753" i="6"/>
  <c r="F1435" i="6"/>
  <c r="E771" i="6"/>
  <c r="F1354" i="7"/>
  <c r="D1564" i="6"/>
  <c r="D1034" i="6"/>
  <c r="D332" i="6"/>
  <c r="E294" i="14"/>
  <c r="G280" i="13"/>
  <c r="F304" i="10"/>
  <c r="F178" i="6"/>
  <c r="G2142" i="5"/>
  <c r="D1620" i="6"/>
  <c r="E657" i="10"/>
  <c r="D677" i="5"/>
  <c r="E683" i="6"/>
  <c r="D260" i="7"/>
  <c r="F999" i="6"/>
  <c r="F209" i="6"/>
  <c r="G1305" i="6"/>
  <c r="F1252" i="6"/>
  <c r="E871" i="14"/>
  <c r="D905" i="6"/>
  <c r="F1179" i="6"/>
  <c r="E1318" i="6"/>
  <c r="G918" i="6"/>
  <c r="F311" i="6"/>
  <c r="E1373" i="10"/>
  <c r="D1290" i="6"/>
  <c r="F876" i="6"/>
  <c r="D1348" i="6"/>
  <c r="G863" i="11"/>
  <c r="G1124" i="6"/>
  <c r="E90" i="5"/>
  <c r="F1636" i="6"/>
  <c r="E1103" i="6"/>
  <c r="E1006" i="6"/>
  <c r="G1199" i="6"/>
  <c r="E413" i="6"/>
  <c r="D1537" i="6"/>
  <c r="D1180" i="6"/>
  <c r="G671" i="5"/>
  <c r="F387" i="6"/>
  <c r="G2032" i="7"/>
  <c r="F952" i="6"/>
  <c r="G418" i="6"/>
  <c r="D1349" i="14"/>
  <c r="E1359" i="6"/>
  <c r="E506" i="6"/>
  <c r="F818" i="6"/>
  <c r="G1221" i="6"/>
  <c r="F1512" i="6"/>
  <c r="G815" i="6"/>
  <c r="E449" i="6"/>
  <c r="E819" i="6"/>
  <c r="G1025" i="6"/>
  <c r="D797" i="6"/>
  <c r="F774" i="6"/>
  <c r="F1359" i="7"/>
  <c r="F735" i="6"/>
  <c r="D1436" i="6"/>
  <c r="E448" i="6"/>
  <c r="E582" i="5"/>
  <c r="F1276" i="14"/>
  <c r="D1221" i="6"/>
  <c r="G955" i="6"/>
  <c r="G18" i="6"/>
  <c r="G1362" i="6"/>
  <c r="G1271" i="6"/>
  <c r="D1617" i="14"/>
  <c r="E1748" i="6"/>
  <c r="D1531" i="6"/>
  <c r="D689" i="6"/>
  <c r="E992" i="6"/>
  <c r="D523" i="6"/>
  <c r="E279" i="14"/>
  <c r="E986" i="11"/>
  <c r="D824" i="6"/>
  <c r="D1656" i="6"/>
  <c r="D684" i="6"/>
  <c r="D1143" i="6"/>
  <c r="G1393" i="5"/>
  <c r="E1919" i="14"/>
  <c r="F708" i="6"/>
  <c r="G840" i="6"/>
  <c r="F2154" i="5"/>
  <c r="F48" i="6"/>
  <c r="D2022" i="7"/>
  <c r="F444" i="6"/>
  <c r="G1541" i="6"/>
  <c r="F349" i="10"/>
  <c r="G1476" i="6"/>
  <c r="F462" i="6"/>
  <c r="F1346" i="6"/>
  <c r="E134" i="13"/>
  <c r="E1170" i="6"/>
  <c r="F1472" i="14"/>
  <c r="G1141" i="6"/>
  <c r="D143" i="6"/>
  <c r="D204" i="7"/>
  <c r="G27" i="14"/>
  <c r="E639" i="6"/>
  <c r="F3320" i="7"/>
  <c r="G217" i="6"/>
  <c r="D1603" i="6"/>
  <c r="D356" i="6"/>
  <c r="D1722" i="6"/>
  <c r="E1981" i="10"/>
  <c r="D890" i="6"/>
  <c r="E1510" i="14"/>
  <c r="E1090" i="11"/>
  <c r="E902" i="6"/>
  <c r="E1211" i="6"/>
  <c r="E853" i="6"/>
  <c r="F126" i="11"/>
  <c r="G2139" i="10"/>
  <c r="G1627" i="6"/>
  <c r="D1725" i="6"/>
  <c r="D164" i="6"/>
  <c r="E822" i="6"/>
  <c r="D1401" i="6"/>
  <c r="G608" i="6"/>
  <c r="F1244" i="6"/>
  <c r="G1123" i="6"/>
  <c r="E397" i="11"/>
  <c r="E360" i="6"/>
  <c r="E1021" i="6"/>
  <c r="E801" i="11"/>
  <c r="D173" i="6"/>
  <c r="D780" i="6"/>
  <c r="F1938" i="14"/>
  <c r="G945" i="6"/>
  <c r="G863" i="6"/>
  <c r="G57" i="11"/>
  <c r="D645" i="6"/>
  <c r="F689" i="6"/>
  <c r="E1441" i="6"/>
  <c r="G412" i="6"/>
  <c r="G2533" i="7"/>
  <c r="G1316" i="5"/>
  <c r="F214" i="6"/>
  <c r="F595" i="6"/>
  <c r="D130" i="13"/>
  <c r="F1228" i="6"/>
  <c r="E1642" i="6"/>
  <c r="F970" i="14"/>
  <c r="E1643" i="6"/>
  <c r="G610" i="6"/>
  <c r="G1407" i="5"/>
  <c r="F602" i="11"/>
  <c r="E1482" i="6"/>
  <c r="D2056" i="5"/>
  <c r="F455" i="6"/>
  <c r="D754" i="6"/>
  <c r="F758" i="6"/>
  <c r="G65" i="6"/>
  <c r="D2238" i="5"/>
  <c r="D1440" i="6"/>
  <c r="D828" i="5"/>
  <c r="F193" i="6"/>
  <c r="E1856" i="7"/>
  <c r="D814" i="6"/>
  <c r="G895" i="6"/>
  <c r="G1536" i="6"/>
  <c r="D134" i="6"/>
  <c r="G94" i="7"/>
  <c r="D229" i="5"/>
  <c r="F1180" i="6"/>
  <c r="G257" i="6"/>
  <c r="F748" i="6"/>
  <c r="E288" i="10"/>
  <c r="F372" i="6"/>
  <c r="F472" i="6"/>
  <c r="E1597" i="6"/>
  <c r="D930" i="6"/>
  <c r="F1033" i="6"/>
  <c r="D3249" i="7"/>
  <c r="D262" i="6"/>
  <c r="G284" i="6"/>
  <c r="E533" i="6"/>
  <c r="D1178" i="6"/>
  <c r="D359" i="6"/>
  <c r="E408" i="6"/>
  <c r="E173" i="14"/>
  <c r="F399" i="6"/>
  <c r="D3279" i="7"/>
  <c r="G1687" i="10"/>
  <c r="G1267" i="6"/>
  <c r="G1088" i="6"/>
  <c r="D565" i="6"/>
  <c r="G496" i="6"/>
  <c r="E1407" i="14"/>
  <c r="G35" i="6"/>
  <c r="F651" i="11"/>
  <c r="E1605" i="14"/>
  <c r="F1144" i="6"/>
  <c r="E338" i="6"/>
  <c r="D1413" i="6"/>
  <c r="F1704" i="6"/>
  <c r="D1127" i="6"/>
  <c r="D691" i="6"/>
  <c r="D93" i="6"/>
  <c r="D900" i="6"/>
  <c r="E773" i="6"/>
  <c r="G472" i="5"/>
  <c r="G522" i="6"/>
  <c r="G1348" i="6"/>
  <c r="E1456" i="6"/>
  <c r="G434" i="6"/>
  <c r="G1261" i="6"/>
  <c r="F617" i="6"/>
  <c r="E311" i="14"/>
  <c r="E655" i="6"/>
  <c r="F622" i="6"/>
  <c r="D886" i="6"/>
  <c r="D459" i="6"/>
  <c r="G2093" i="7"/>
  <c r="G811" i="5"/>
  <c r="E1655" i="5"/>
  <c r="E549" i="14"/>
  <c r="G1425" i="7"/>
  <c r="F2394" i="7"/>
  <c r="F1761" i="14"/>
  <c r="G2108" i="7"/>
  <c r="D324" i="6"/>
  <c r="D213" i="6"/>
  <c r="E1037" i="6"/>
  <c r="D1353" i="6"/>
  <c r="G639" i="6"/>
  <c r="E94" i="6"/>
  <c r="G1093" i="6"/>
  <c r="G2976" i="7"/>
  <c r="G1660" i="6"/>
  <c r="G2042" i="11"/>
  <c r="E1861" i="7"/>
  <c r="G95" i="5"/>
  <c r="D1569" i="10"/>
  <c r="G1652" i="5"/>
  <c r="F1431" i="6"/>
  <c r="D2079" i="11"/>
  <c r="F673" i="6"/>
  <c r="F557" i="6"/>
  <c r="F368" i="13"/>
  <c r="E1261" i="6"/>
  <c r="F2259" i="11"/>
  <c r="F716" i="11"/>
  <c r="E446" i="6"/>
  <c r="D436" i="5"/>
  <c r="D1506" i="6"/>
  <c r="E1416" i="6"/>
  <c r="E296" i="6"/>
  <c r="E1084" i="6"/>
  <c r="F1353" i="7"/>
  <c r="F583" i="6"/>
  <c r="G1382" i="14"/>
  <c r="F285" i="13"/>
  <c r="D580" i="6"/>
  <c r="E450" i="6"/>
  <c r="G309" i="6"/>
  <c r="D22" i="11"/>
  <c r="F409" i="6"/>
  <c r="F373" i="13"/>
  <c r="F172" i="6"/>
  <c r="E1754" i="6"/>
  <c r="F135" i="6"/>
  <c r="D695" i="6"/>
  <c r="F509" i="6"/>
  <c r="G125" i="6"/>
  <c r="G2202" i="5"/>
  <c r="E1231" i="6"/>
  <c r="F303" i="6"/>
  <c r="E1177" i="6"/>
  <c r="F682" i="6"/>
  <c r="D1610" i="7"/>
  <c r="E941" i="10"/>
  <c r="G1227" i="6"/>
  <c r="F918" i="6"/>
  <c r="F588" i="5"/>
  <c r="E245" i="6"/>
  <c r="D119" i="6"/>
  <c r="E845" i="6"/>
  <c r="F831" i="6"/>
  <c r="E203" i="6"/>
  <c r="D57" i="5"/>
  <c r="F1580" i="6"/>
  <c r="E1093" i="6"/>
  <c r="F981" i="6"/>
  <c r="E362" i="6"/>
  <c r="G326" i="6"/>
  <c r="G2516" i="7"/>
  <c r="G1713" i="6"/>
  <c r="G246" i="6"/>
  <c r="E1671" i="6"/>
  <c r="G69" i="10"/>
  <c r="F293" i="13"/>
  <c r="E1697" i="6"/>
  <c r="E1087" i="6"/>
  <c r="D409" i="6"/>
  <c r="E625" i="6"/>
  <c r="D2244" i="7"/>
  <c r="G2336" i="7"/>
  <c r="F1302" i="6"/>
  <c r="G910" i="6"/>
  <c r="F366" i="6"/>
  <c r="E1188" i="6"/>
  <c r="D1648" i="6"/>
  <c r="D427" i="6"/>
  <c r="G211" i="10"/>
  <c r="G320" i="11"/>
  <c r="E554" i="6"/>
  <c r="G649" i="6"/>
  <c r="E1692" i="10"/>
  <c r="E262" i="6"/>
  <c r="F1005" i="6"/>
  <c r="E349" i="13"/>
  <c r="D597" i="6"/>
  <c r="E1320" i="6"/>
  <c r="E1674" i="6"/>
  <c r="E2718" i="7"/>
  <c r="D17" i="6"/>
  <c r="F1347" i="6"/>
  <c r="D133" i="13"/>
  <c r="E1622" i="6"/>
  <c r="F507" i="6"/>
  <c r="E243" i="6"/>
  <c r="E1113" i="6"/>
  <c r="E922" i="6"/>
  <c r="E678" i="6"/>
  <c r="F1579" i="10"/>
  <c r="D1278" i="6"/>
  <c r="E1643" i="7"/>
  <c r="F592" i="6"/>
  <c r="G68" i="14"/>
  <c r="E1089" i="6"/>
  <c r="G1458" i="6"/>
  <c r="E1557" i="14"/>
  <c r="E673" i="14"/>
  <c r="D2215" i="11"/>
  <c r="G126" i="6"/>
  <c r="D423" i="14"/>
  <c r="G2058" i="5"/>
  <c r="F3224" i="7"/>
  <c r="F906" i="14"/>
  <c r="F2146" i="7"/>
  <c r="G1454" i="6"/>
  <c r="E676" i="6"/>
  <c r="E1640" i="5"/>
  <c r="D1312" i="11"/>
  <c r="F169" i="6"/>
  <c r="F1002" i="6"/>
  <c r="D1606" i="6"/>
  <c r="D590" i="6"/>
  <c r="G1619" i="5"/>
  <c r="E171" i="6"/>
  <c r="G106" i="10"/>
  <c r="E230" i="6"/>
  <c r="G1159" i="6"/>
  <c r="D300" i="6"/>
  <c r="G610" i="14"/>
  <c r="G1629" i="6"/>
  <c r="E2485" i="7"/>
  <c r="E1308" i="14"/>
  <c r="E242" i="11"/>
  <c r="E205" i="14"/>
  <c r="E683" i="5"/>
  <c r="F1048" i="11"/>
  <c r="G1253" i="6"/>
  <c r="E1718" i="7"/>
  <c r="G1610" i="6"/>
  <c r="E328" i="11"/>
  <c r="F945" i="6"/>
  <c r="D3493" i="7"/>
  <c r="D1387" i="6"/>
  <c r="D139" i="11"/>
  <c r="D1104" i="10"/>
  <c r="E1735" i="11"/>
  <c r="G216" i="13"/>
  <c r="G542" i="6"/>
  <c r="G1211" i="11"/>
  <c r="G943" i="13"/>
  <c r="E1451" i="6"/>
  <c r="G51" i="6"/>
  <c r="E1509" i="6"/>
  <c r="G644" i="14"/>
  <c r="E947" i="6"/>
  <c r="F572" i="6"/>
  <c r="D139" i="6"/>
  <c r="F247" i="14"/>
  <c r="D545" i="6"/>
  <c r="F1029" i="6"/>
  <c r="F1415" i="6"/>
  <c r="F632" i="6"/>
  <c r="D727" i="6"/>
  <c r="E1309" i="6"/>
  <c r="D1430" i="14"/>
  <c r="G207" i="7"/>
  <c r="D521" i="6"/>
  <c r="E1397" i="14"/>
  <c r="E991" i="14"/>
  <c r="D736" i="6"/>
  <c r="G764" i="6"/>
  <c r="F2421" i="10"/>
  <c r="D329" i="6"/>
  <c r="G1481" i="6"/>
  <c r="G2900" i="7"/>
  <c r="G2146" i="11"/>
  <c r="F138" i="13"/>
  <c r="F2000" i="14"/>
  <c r="G297" i="6"/>
  <c r="F1572" i="6"/>
  <c r="E1696" i="6"/>
  <c r="D635" i="5"/>
  <c r="E2821" i="7"/>
  <c r="E649" i="10"/>
  <c r="G253" i="5"/>
  <c r="G1718" i="5"/>
  <c r="F75" i="11"/>
  <c r="F1706" i="7"/>
  <c r="D928" i="6"/>
  <c r="G1008" i="6"/>
  <c r="F317" i="13"/>
  <c r="G1287" i="6"/>
  <c r="G2962" i="7"/>
  <c r="F3176" i="7"/>
  <c r="E160" i="6"/>
  <c r="G92" i="6"/>
  <c r="G1590" i="5"/>
  <c r="E1113" i="5"/>
  <c r="G1306" i="14"/>
  <c r="G1222" i="6"/>
  <c r="F1405" i="6"/>
  <c r="F911" i="6"/>
  <c r="G325" i="13"/>
  <c r="F714" i="5"/>
  <c r="F1952" i="11"/>
  <c r="D344" i="11"/>
  <c r="G372" i="6"/>
  <c r="F177" i="6"/>
  <c r="G1148" i="5"/>
  <c r="D2940" i="7"/>
  <c r="F814" i="14"/>
  <c r="G1457" i="13"/>
  <c r="D214" i="6"/>
  <c r="F1182" i="6"/>
  <c r="G657" i="5"/>
  <c r="G1066" i="6"/>
  <c r="G1009" i="6"/>
  <c r="G390" i="6"/>
  <c r="G372" i="14"/>
  <c r="G1769" i="7"/>
  <c r="G146" i="6"/>
  <c r="G1207" i="10"/>
  <c r="G9" i="7"/>
  <c r="E1192" i="5"/>
  <c r="D1527" i="7"/>
  <c r="D199" i="5"/>
  <c r="G1346" i="10"/>
  <c r="D1730" i="5"/>
  <c r="D723" i="5"/>
  <c r="G1475" i="7"/>
  <c r="F2349" i="11"/>
  <c r="G1471" i="14"/>
  <c r="G1588" i="7"/>
  <c r="F95" i="14"/>
  <c r="D1156" i="6"/>
  <c r="G1830" i="7"/>
  <c r="G475" i="6"/>
  <c r="G1183" i="11"/>
  <c r="D679" i="6"/>
  <c r="G1076" i="6"/>
  <c r="G1671" i="6"/>
  <c r="D1032" i="6"/>
  <c r="E617" i="6"/>
  <c r="G285" i="7"/>
  <c r="G445" i="6"/>
  <c r="E458" i="5"/>
  <c r="G1562" i="6"/>
  <c r="G712" i="5"/>
  <c r="E1209" i="14"/>
  <c r="G108" i="5"/>
  <c r="D2629" i="7"/>
  <c r="F1465" i="14"/>
  <c r="G432" i="6"/>
  <c r="G328" i="7"/>
  <c r="F750" i="6"/>
  <c r="E1644" i="6"/>
  <c r="E1415" i="6"/>
  <c r="F1432" i="11"/>
  <c r="F486" i="6"/>
  <c r="D895" i="6"/>
  <c r="D1356" i="6"/>
  <c r="F803" i="6"/>
  <c r="E227" i="10"/>
  <c r="E947" i="11"/>
  <c r="F2495" i="7"/>
  <c r="E458" i="6"/>
  <c r="E39" i="11"/>
  <c r="E128" i="6"/>
  <c r="G563" i="6"/>
  <c r="F1003" i="6"/>
  <c r="D1382" i="6"/>
  <c r="G24" i="6"/>
  <c r="G1480" i="7"/>
  <c r="E1848" i="7"/>
  <c r="F143" i="14"/>
  <c r="F1519" i="6"/>
  <c r="G1465" i="6"/>
  <c r="E635" i="6"/>
  <c r="G2089" i="5"/>
  <c r="F1685" i="14"/>
  <c r="F2254" i="5"/>
  <c r="G1668" i="6"/>
  <c r="D1695" i="5"/>
  <c r="E381" i="11"/>
  <c r="D584" i="6"/>
  <c r="F740" i="6"/>
  <c r="D1183" i="6"/>
  <c r="E1320" i="14"/>
  <c r="F931" i="14"/>
  <c r="F1635" i="14"/>
  <c r="E226" i="6"/>
  <c r="E760" i="5"/>
  <c r="D1310" i="6"/>
  <c r="F301" i="11"/>
  <c r="F1319" i="5"/>
  <c r="G373" i="13"/>
  <c r="G325" i="11"/>
  <c r="D722" i="6"/>
  <c r="F1088" i="5"/>
  <c r="F638" i="14"/>
  <c r="D2161" i="5"/>
  <c r="F139" i="5"/>
  <c r="D706" i="14"/>
  <c r="D2276" i="7"/>
  <c r="E962" i="6"/>
  <c r="D706" i="11"/>
  <c r="E1368" i="7"/>
  <c r="F1051" i="6"/>
  <c r="G266" i="6"/>
  <c r="F435" i="7"/>
  <c r="G1355" i="6"/>
  <c r="D491" i="11"/>
  <c r="E53" i="6"/>
  <c r="F207" i="6"/>
  <c r="E1596" i="6"/>
  <c r="G133" i="5"/>
  <c r="D204" i="6"/>
  <c r="F111" i="14"/>
  <c r="F1705" i="6"/>
  <c r="D1659" i="6"/>
  <c r="E1109" i="14"/>
  <c r="E392" i="11"/>
  <c r="E563" i="6"/>
  <c r="F466" i="5"/>
  <c r="G903" i="6"/>
  <c r="D1677" i="6"/>
  <c r="D643" i="10"/>
  <c r="E119" i="6"/>
  <c r="G315" i="6"/>
  <c r="G2209" i="11"/>
  <c r="F1525" i="14"/>
  <c r="G1198" i="6"/>
  <c r="D1295" i="5"/>
  <c r="F1408" i="7"/>
  <c r="D3307" i="7"/>
  <c r="G728" i="5"/>
  <c r="E644" i="5"/>
  <c r="E10" i="6"/>
  <c r="G437" i="6"/>
  <c r="F1428" i="5"/>
  <c r="F309" i="11"/>
  <c r="E1862" i="14"/>
  <c r="G1213" i="11"/>
  <c r="D1159" i="11"/>
  <c r="E745" i="6"/>
  <c r="E1365" i="6"/>
  <c r="G415" i="6"/>
  <c r="D1810" i="14"/>
  <c r="D647" i="6"/>
  <c r="E1088" i="6"/>
  <c r="E139" i="5"/>
  <c r="G421" i="10"/>
  <c r="E1594" i="6"/>
  <c r="D762" i="14"/>
  <c r="E1172" i="6"/>
  <c r="E523" i="14"/>
  <c r="F1160" i="6"/>
  <c r="D1868" i="5"/>
  <c r="G552" i="14"/>
  <c r="F1402" i="6"/>
  <c r="E819" i="14"/>
  <c r="D1217" i="6"/>
  <c r="E1559" i="6"/>
  <c r="F447" i="6"/>
  <c r="E367" i="5"/>
  <c r="D371" i="5"/>
  <c r="D1431" i="6"/>
  <c r="F1062" i="10"/>
  <c r="E1217" i="6"/>
  <c r="F3250" i="7"/>
  <c r="E1305" i="6"/>
  <c r="E2249" i="7"/>
  <c r="G1693" i="14"/>
  <c r="F765" i="11"/>
  <c r="G353" i="6"/>
  <c r="F267" i="6"/>
  <c r="G1200" i="5"/>
  <c r="E80" i="6"/>
  <c r="G2084" i="7"/>
  <c r="F1481" i="6"/>
  <c r="E585" i="5"/>
  <c r="F12" i="6"/>
  <c r="D1682" i="6"/>
  <c r="G242" i="6"/>
  <c r="F337" i="6"/>
  <c r="D239" i="7"/>
  <c r="F2115" i="7"/>
  <c r="E366" i="14"/>
  <c r="G241" i="11"/>
  <c r="E324" i="6"/>
  <c r="G1259" i="14"/>
  <c r="E123" i="5"/>
  <c r="E229" i="11"/>
  <c r="D954" i="6"/>
  <c r="F242" i="10"/>
  <c r="G645" i="6"/>
  <c r="F383" i="6"/>
  <c r="G232" i="14"/>
  <c r="F1729" i="14"/>
  <c r="F448" i="6"/>
  <c r="E767" i="6"/>
  <c r="E1690" i="6"/>
  <c r="D639" i="14"/>
  <c r="D1903" i="7"/>
  <c r="D1606" i="5"/>
  <c r="G1909" i="7"/>
  <c r="E13" i="6"/>
  <c r="D719" i="11"/>
  <c r="G1212" i="6"/>
  <c r="D3197" i="7"/>
  <c r="G1109" i="6"/>
  <c r="D443" i="6"/>
  <c r="F1365" i="6"/>
  <c r="G1896" i="10"/>
  <c r="E1034" i="6"/>
  <c r="F195" i="10"/>
  <c r="D1555" i="6"/>
  <c r="D1715" i="6"/>
  <c r="D640" i="6"/>
  <c r="D400" i="10"/>
  <c r="E3257" i="7"/>
  <c r="G1393" i="7"/>
  <c r="F1221" i="6"/>
  <c r="E1028" i="6"/>
  <c r="E288" i="13"/>
  <c r="D1270" i="11"/>
  <c r="D652" i="6"/>
  <c r="D1233" i="14"/>
  <c r="F912" i="6"/>
  <c r="F1621" i="6"/>
  <c r="E1558" i="6"/>
  <c r="G745" i="6"/>
  <c r="F305" i="6"/>
  <c r="G1113" i="6"/>
  <c r="F954" i="6"/>
  <c r="E3185" i="7"/>
  <c r="F629" i="14"/>
  <c r="D455" i="14"/>
  <c r="E2981" i="7"/>
  <c r="D1461" i="14"/>
  <c r="D1287" i="11"/>
  <c r="D62" i="14"/>
  <c r="D945" i="14"/>
  <c r="D882" i="11"/>
  <c r="G3033" i="7"/>
  <c r="F1521" i="14"/>
  <c r="D1520" i="6"/>
  <c r="F786" i="11"/>
  <c r="E936" i="14"/>
  <c r="E1290" i="7"/>
  <c r="D1017" i="6"/>
  <c r="G681" i="6"/>
  <c r="E88" i="6"/>
  <c r="G1769" i="14"/>
  <c r="D500" i="5"/>
  <c r="F832" i="6"/>
  <c r="D1921" i="11"/>
  <c r="E2018" i="10"/>
  <c r="D438" i="10"/>
  <c r="D229" i="13"/>
  <c r="E762" i="6"/>
  <c r="G298" i="6"/>
  <c r="D787" i="6"/>
  <c r="F1275" i="6"/>
  <c r="E1550" i="6"/>
  <c r="E3384" i="7"/>
  <c r="D858" i="11"/>
  <c r="D244" i="6"/>
  <c r="F295" i="5"/>
  <c r="D517" i="6"/>
  <c r="G73" i="6"/>
  <c r="E1604" i="6"/>
  <c r="D2618" i="7"/>
  <c r="F111" i="5"/>
  <c r="G1005" i="6"/>
  <c r="D101" i="6"/>
  <c r="D1395" i="6"/>
  <c r="E1743" i="6"/>
  <c r="F242" i="6"/>
  <c r="D902" i="10"/>
  <c r="D1006" i="11"/>
  <c r="D1194" i="6"/>
  <c r="E123" i="6"/>
  <c r="F865" i="5"/>
  <c r="F871" i="11"/>
  <c r="E2289" i="5"/>
  <c r="G1428" i="5"/>
  <c r="G1319" i="6"/>
  <c r="F1183" i="11"/>
  <c r="E60" i="11"/>
  <c r="D316" i="6"/>
  <c r="F2736" i="7"/>
  <c r="F1449" i="7"/>
  <c r="E1291" i="6"/>
  <c r="E147" i="6"/>
  <c r="D991" i="5"/>
  <c r="F2109" i="7"/>
  <c r="E1368" i="6"/>
  <c r="F419" i="6"/>
  <c r="D36" i="14"/>
  <c r="G2401" i="10"/>
  <c r="G452" i="7"/>
  <c r="G872" i="10"/>
  <c r="E1004" i="6"/>
  <c r="F1745" i="6"/>
  <c r="F50" i="6"/>
  <c r="E2071" i="11"/>
  <c r="F1402" i="11"/>
  <c r="F2351" i="11"/>
  <c r="F158" i="6"/>
  <c r="F1743" i="6"/>
  <c r="E756" i="6"/>
  <c r="G478" i="6"/>
  <c r="F670" i="5"/>
  <c r="G1736" i="6"/>
  <c r="D462" i="6"/>
  <c r="D1624" i="6"/>
  <c r="F1004" i="5"/>
  <c r="D436" i="6"/>
  <c r="D1185" i="6"/>
  <c r="F269" i="11"/>
  <c r="D257" i="6"/>
  <c r="G258" i="6"/>
  <c r="F1701" i="6"/>
  <c r="G249" i="6"/>
  <c r="E1352" i="13"/>
  <c r="F1030" i="6"/>
  <c r="G1082" i="6"/>
  <c r="G1021" i="6"/>
  <c r="D1283" i="6"/>
  <c r="G15" i="6"/>
  <c r="D228" i="6"/>
  <c r="G517" i="6"/>
  <c r="F1669" i="6"/>
  <c r="D641" i="6"/>
  <c r="G38" i="6"/>
  <c r="D3169" i="7"/>
  <c r="G551" i="6"/>
  <c r="G1794" i="13"/>
  <c r="G312" i="13"/>
  <c r="E740" i="11"/>
  <c r="E148" i="6"/>
  <c r="G3144" i="7"/>
  <c r="D770" i="6"/>
  <c r="F1391" i="10"/>
  <c r="E365" i="13"/>
  <c r="F226" i="6"/>
  <c r="D1196" i="6"/>
  <c r="D1751" i="6"/>
  <c r="G915" i="6"/>
  <c r="E1407" i="6"/>
  <c r="E1530" i="14"/>
  <c r="D1623" i="6"/>
  <c r="G623" i="6"/>
  <c r="F904" i="6"/>
  <c r="G469" i="6"/>
  <c r="F1590" i="14"/>
  <c r="G648" i="6"/>
  <c r="G1383" i="7"/>
  <c r="D1038" i="5"/>
  <c r="F396" i="6"/>
  <c r="D767" i="6"/>
  <c r="G1700" i="6"/>
  <c r="G1699" i="6"/>
  <c r="G346" i="6"/>
  <c r="D1679" i="6"/>
  <c r="F864" i="6"/>
  <c r="G1742" i="14"/>
  <c r="F3172" i="7"/>
  <c r="E595" i="6"/>
  <c r="E1286" i="6"/>
  <c r="D399" i="6"/>
  <c r="D536" i="6"/>
  <c r="D3460" i="7"/>
  <c r="G33" i="11"/>
  <c r="G1587" i="5"/>
  <c r="D926" i="6"/>
  <c r="D1301" i="6"/>
  <c r="D312" i="5"/>
  <c r="E344" i="10"/>
  <c r="E834" i="14"/>
  <c r="E1122" i="6"/>
  <c r="E185" i="6"/>
  <c r="E963" i="6"/>
  <c r="E239" i="6"/>
  <c r="F2423" i="7"/>
  <c r="F1391" i="6"/>
  <c r="D1083" i="6"/>
  <c r="F478" i="6"/>
  <c r="F705" i="6"/>
  <c r="E339" i="11"/>
  <c r="G2139" i="11"/>
  <c r="F1523" i="6"/>
  <c r="F859" i="14"/>
  <c r="F929" i="6"/>
  <c r="G1739" i="14"/>
  <c r="F2269" i="5"/>
  <c r="G314" i="6"/>
  <c r="G165" i="6"/>
  <c r="F773" i="6"/>
  <c r="G145" i="6"/>
  <c r="G13" i="6"/>
  <c r="D355" i="6"/>
  <c r="D307" i="6"/>
  <c r="D1161" i="6"/>
  <c r="G739" i="6"/>
  <c r="F1220" i="6"/>
  <c r="F31" i="6"/>
  <c r="E200" i="6"/>
  <c r="F2072" i="10"/>
  <c r="D1386" i="7"/>
  <c r="E1461" i="14"/>
  <c r="E1436" i="14"/>
  <c r="E1564" i="6"/>
  <c r="D1011" i="6"/>
  <c r="D526" i="6"/>
  <c r="D1887" i="14"/>
  <c r="E211" i="6"/>
  <c r="D183" i="14"/>
  <c r="F73" i="13"/>
  <c r="G1205" i="6"/>
  <c r="E542" i="6"/>
  <c r="G192" i="6"/>
  <c r="F1240" i="6"/>
  <c r="D1399" i="6"/>
  <c r="D1242" i="6"/>
  <c r="E1290" i="11"/>
  <c r="F1099" i="11"/>
  <c r="E70" i="6"/>
  <c r="F261" i="10"/>
  <c r="F1699" i="7"/>
  <c r="D1432" i="6"/>
  <c r="G304" i="10"/>
  <c r="G402" i="6"/>
  <c r="G2008" i="7"/>
  <c r="G583" i="6"/>
  <c r="F1410" i="6"/>
  <c r="G999" i="6"/>
  <c r="D1343" i="5"/>
  <c r="D771" i="6"/>
  <c r="D2003" i="11"/>
  <c r="F397" i="10"/>
  <c r="F1320" i="6"/>
  <c r="D1956" i="5"/>
  <c r="E1100" i="14"/>
  <c r="F1251" i="6"/>
  <c r="G524" i="6"/>
  <c r="G3388" i="7"/>
  <c r="F400" i="6"/>
  <c r="G698" i="6"/>
  <c r="E2233" i="5"/>
  <c r="E916" i="6"/>
  <c r="F111" i="6"/>
  <c r="G208" i="6"/>
  <c r="E346" i="6"/>
  <c r="E1095" i="6"/>
  <c r="D737" i="6"/>
  <c r="G1685" i="6"/>
  <c r="E163" i="6"/>
  <c r="F380" i="5"/>
  <c r="G162" i="6"/>
  <c r="F903" i="6"/>
  <c r="D1044" i="14"/>
  <c r="D444" i="6"/>
  <c r="F1280" i="11"/>
  <c r="E177" i="14"/>
  <c r="F1394" i="6"/>
  <c r="D260" i="6"/>
  <c r="E952" i="6"/>
  <c r="G411" i="6"/>
  <c r="D1689" i="6"/>
  <c r="D1671" i="6"/>
  <c r="D1294" i="6"/>
  <c r="F263" i="6"/>
  <c r="E1157" i="6"/>
  <c r="E856" i="6"/>
  <c r="G1736" i="14"/>
  <c r="D1448" i="6"/>
  <c r="D1224" i="6"/>
  <c r="E2837" i="7"/>
  <c r="G2741" i="7"/>
  <c r="F3437" i="7"/>
  <c r="D772" i="6"/>
  <c r="G944" i="6"/>
  <c r="F163" i="6"/>
  <c r="D405" i="13"/>
  <c r="G285" i="6"/>
  <c r="F1564" i="14"/>
  <c r="D1591" i="6"/>
  <c r="E1943" i="14"/>
  <c r="E3092" i="7"/>
  <c r="G163" i="14"/>
  <c r="G1082" i="14"/>
  <c r="G196" i="6"/>
  <c r="D1516" i="6"/>
  <c r="G650" i="6"/>
  <c r="D843" i="6"/>
  <c r="G682" i="6"/>
  <c r="F783" i="14"/>
  <c r="D1597" i="6"/>
  <c r="G1373" i="7"/>
  <c r="F1775" i="11"/>
  <c r="E1190" i="6"/>
  <c r="F267" i="5"/>
  <c r="D1645" i="10"/>
  <c r="F960" i="6"/>
  <c r="D1587" i="6"/>
  <c r="F40" i="6"/>
  <c r="G1544" i="14"/>
  <c r="F1497" i="7"/>
  <c r="F917" i="6"/>
  <c r="F948" i="14"/>
  <c r="D1085" i="6"/>
  <c r="G824" i="14"/>
  <c r="F1554" i="14"/>
  <c r="F1632" i="11"/>
  <c r="E1280" i="6"/>
  <c r="D1702" i="6"/>
  <c r="E1572" i="6"/>
  <c r="E1284" i="6"/>
  <c r="E765" i="6"/>
  <c r="F675" i="6"/>
  <c r="F1590" i="6"/>
  <c r="E2721" i="7"/>
  <c r="G953" i="6"/>
  <c r="D1392" i="5"/>
  <c r="F390" i="6"/>
  <c r="G756" i="11"/>
  <c r="F1714" i="6"/>
  <c r="F1399" i="6"/>
  <c r="F678" i="6"/>
  <c r="F1354" i="11"/>
  <c r="D183" i="6"/>
  <c r="D1327" i="6"/>
  <c r="E473" i="6"/>
  <c r="F782" i="6"/>
  <c r="G1683" i="6"/>
  <c r="F1136" i="6"/>
  <c r="F1392" i="6"/>
  <c r="F990" i="5"/>
  <c r="F21" i="7"/>
  <c r="F1670" i="5"/>
  <c r="G2903" i="7"/>
  <c r="D882" i="14"/>
  <c r="G388" i="6"/>
  <c r="F260" i="6"/>
  <c r="F636" i="14"/>
  <c r="F1409" i="6"/>
  <c r="F793" i="6"/>
  <c r="D874" i="6"/>
  <c r="G1404" i="6"/>
  <c r="F1555" i="6"/>
  <c r="D592" i="6"/>
  <c r="D70" i="14"/>
  <c r="F24" i="6"/>
  <c r="G782" i="6"/>
  <c r="F2066" i="5"/>
  <c r="D1234" i="11"/>
  <c r="F1230" i="10"/>
  <c r="F626" i="6"/>
  <c r="D1396" i="6"/>
  <c r="F1022" i="14"/>
  <c r="D284" i="6"/>
  <c r="E97" i="6"/>
  <c r="D975" i="6"/>
  <c r="E1199" i="14"/>
  <c r="D2090" i="11"/>
  <c r="F1717" i="6"/>
  <c r="D169" i="7"/>
  <c r="E535" i="6"/>
  <c r="D500" i="6"/>
  <c r="D1345" i="6"/>
  <c r="D1536" i="6"/>
  <c r="D1029" i="6"/>
  <c r="E2660" i="7"/>
  <c r="F998" i="6"/>
  <c r="F1110" i="14"/>
  <c r="G290" i="6"/>
  <c r="D599" i="5"/>
  <c r="F2056" i="5"/>
  <c r="F2455" i="7"/>
  <c r="D434" i="6"/>
  <c r="G864" i="6"/>
  <c r="E793" i="6"/>
  <c r="G1076" i="14"/>
  <c r="G1115" i="6"/>
  <c r="F312" i="6"/>
  <c r="F959" i="6"/>
  <c r="G1680" i="6"/>
  <c r="D1267" i="5"/>
  <c r="G1404" i="14"/>
  <c r="E1234" i="13"/>
  <c r="E425" i="6"/>
  <c r="E1543" i="7"/>
  <c r="D1250" i="6"/>
  <c r="F1739" i="11"/>
  <c r="G84" i="6"/>
  <c r="D228" i="11"/>
  <c r="D688" i="14"/>
  <c r="F2162" i="5"/>
  <c r="F1526" i="7"/>
  <c r="D2390" i="7"/>
  <c r="G93" i="6"/>
  <c r="G1701" i="14"/>
  <c r="F2762" i="7"/>
  <c r="F23" i="6"/>
  <c r="G769" i="11"/>
  <c r="G3368" i="7"/>
  <c r="G360" i="13"/>
  <c r="E1051" i="6"/>
  <c r="F1588" i="6"/>
  <c r="F1466" i="6"/>
  <c r="F2275" i="7"/>
  <c r="D443" i="11"/>
  <c r="G697" i="10"/>
  <c r="G875" i="6"/>
  <c r="D1068" i="5"/>
  <c r="G609" i="10"/>
  <c r="F1901" i="5"/>
  <c r="F1091" i="6"/>
  <c r="G26" i="6"/>
  <c r="F851" i="6"/>
  <c r="D776" i="14"/>
  <c r="F2155" i="11"/>
  <c r="E761" i="14"/>
  <c r="D396" i="6"/>
  <c r="F2359" i="7"/>
  <c r="D357" i="11"/>
  <c r="D251" i="6"/>
  <c r="G592" i="11"/>
  <c r="F376" i="10"/>
  <c r="E1063" i="6"/>
  <c r="E1607" i="6"/>
  <c r="E698" i="6"/>
  <c r="F1253" i="14"/>
  <c r="F784" i="6"/>
  <c r="E35" i="6"/>
  <c r="G1251" i="6"/>
  <c r="G1525" i="6"/>
  <c r="F985" i="6"/>
  <c r="E1727" i="6"/>
  <c r="G1329" i="6"/>
  <c r="D1727" i="14"/>
  <c r="D846" i="14"/>
  <c r="D1887" i="10"/>
  <c r="G1357" i="11"/>
  <c r="E1746" i="6"/>
  <c r="F1639" i="6"/>
  <c r="F423" i="6"/>
  <c r="E2149" i="11"/>
  <c r="E730" i="6"/>
  <c r="E1738" i="6"/>
  <c r="D587" i="6"/>
  <c r="G170" i="6"/>
  <c r="E1574" i="6"/>
  <c r="D71" i="14"/>
  <c r="G2663" i="7"/>
  <c r="G1502" i="6"/>
  <c r="F1058" i="11"/>
  <c r="G775" i="6"/>
  <c r="D1709" i="6"/>
  <c r="F1988" i="5"/>
  <c r="D2503" i="7"/>
  <c r="G457" i="14"/>
  <c r="G945" i="10"/>
  <c r="G259" i="6"/>
  <c r="D3456" i="7"/>
  <c r="G1074" i="6"/>
  <c r="E210" i="6"/>
  <c r="D1064" i="6"/>
  <c r="E2395" i="7"/>
  <c r="D1918" i="14"/>
  <c r="D2362" i="10"/>
  <c r="E984" i="11"/>
  <c r="G296" i="11"/>
  <c r="D932" i="5"/>
  <c r="F46" i="11"/>
  <c r="G1868" i="5"/>
  <c r="E95" i="11"/>
  <c r="D2418" i="7"/>
  <c r="E526" i="6"/>
  <c r="G1617" i="6"/>
  <c r="F1989" i="11"/>
  <c r="F2110" i="5"/>
  <c r="D474" i="6"/>
  <c r="F1590" i="11"/>
  <c r="E1312" i="6"/>
  <c r="D648" i="11"/>
  <c r="D43" i="6"/>
  <c r="F2446" i="10"/>
  <c r="G673" i="6"/>
  <c r="D225" i="11"/>
  <c r="F1641" i="5"/>
  <c r="D3140" i="7"/>
  <c r="E237" i="6"/>
  <c r="F477" i="6"/>
  <c r="G261" i="13"/>
  <c r="G609" i="5"/>
  <c r="E69" i="7"/>
  <c r="E659" i="6"/>
  <c r="F90" i="6"/>
  <c r="E987" i="14"/>
  <c r="F628" i="6"/>
  <c r="D1551" i="10"/>
  <c r="D2870" i="7"/>
  <c r="G1433" i="6"/>
  <c r="G1953" i="14"/>
  <c r="G1556" i="13"/>
  <c r="E1520" i="10"/>
  <c r="G66" i="6"/>
  <c r="G21" i="6"/>
  <c r="G983" i="5"/>
  <c r="F663" i="11"/>
  <c r="G1308" i="6"/>
  <c r="E28" i="6"/>
  <c r="G413" i="13"/>
  <c r="F887" i="6"/>
  <c r="D1565" i="6"/>
  <c r="F649" i="6"/>
  <c r="F536" i="6"/>
  <c r="E1673" i="6"/>
  <c r="D1159" i="14"/>
  <c r="E1706" i="6"/>
  <c r="F1756" i="6"/>
  <c r="E797" i="6"/>
  <c r="F986" i="11"/>
  <c r="D1400" i="6"/>
  <c r="F1942" i="14"/>
  <c r="D66" i="7"/>
  <c r="D1276" i="6"/>
  <c r="G737" i="6"/>
  <c r="G2006" i="11"/>
  <c r="G943" i="10"/>
  <c r="D1937" i="5"/>
  <c r="G1066" i="11"/>
  <c r="F2578" i="7"/>
  <c r="E1331" i="7"/>
  <c r="G1756" i="14"/>
  <c r="G161" i="14"/>
  <c r="D272" i="6"/>
  <c r="E245" i="7"/>
  <c r="G784" i="6"/>
  <c r="G1372" i="11"/>
  <c r="F3153" i="7"/>
  <c r="G1924" i="10"/>
  <c r="F250" i="13"/>
  <c r="E552" i="6"/>
  <c r="G1624" i="6"/>
  <c r="D312" i="13"/>
  <c r="G280" i="11"/>
  <c r="F863" i="6"/>
  <c r="G1756" i="11"/>
  <c r="F3060" i="7"/>
  <c r="E725" i="6"/>
  <c r="D71" i="13"/>
  <c r="E452" i="6"/>
  <c r="D1385" i="6"/>
  <c r="E1942" i="14"/>
  <c r="D606" i="6"/>
  <c r="F1146" i="6"/>
  <c r="F1036" i="11"/>
  <c r="D223" i="14"/>
  <c r="G108" i="10"/>
  <c r="E26" i="14"/>
  <c r="G3002" i="7"/>
  <c r="G1449" i="6"/>
  <c r="F604" i="6"/>
  <c r="E1207" i="14"/>
  <c r="E1761" i="5"/>
  <c r="D1749" i="7"/>
  <c r="D1838" i="7"/>
  <c r="F1806" i="14"/>
  <c r="F376" i="6"/>
  <c r="E358" i="6"/>
  <c r="G1394" i="14"/>
  <c r="D743" i="11"/>
  <c r="D1379" i="6"/>
  <c r="G1650" i="6"/>
  <c r="D502" i="6"/>
  <c r="E795" i="6"/>
  <c r="D150" i="13"/>
  <c r="F1036" i="6"/>
  <c r="D2241" i="7"/>
  <c r="D609" i="6"/>
  <c r="F1633" i="6"/>
  <c r="D2159" i="7"/>
  <c r="E1377" i="6"/>
  <c r="D38" i="5"/>
  <c r="E1112" i="6"/>
  <c r="D1961" i="5"/>
  <c r="F1149" i="6"/>
  <c r="G975" i="11"/>
  <c r="G225" i="11"/>
  <c r="D2284" i="10"/>
  <c r="F1162" i="6"/>
  <c r="E178" i="5"/>
  <c r="G1320" i="6"/>
  <c r="G679" i="6"/>
  <c r="G717" i="14"/>
  <c r="E325" i="10"/>
  <c r="F1699" i="6"/>
  <c r="E175" i="6"/>
  <c r="E1612" i="14"/>
  <c r="G33" i="6"/>
  <c r="E1606" i="10"/>
  <c r="E1633" i="7"/>
  <c r="E1488" i="6"/>
  <c r="F405" i="10"/>
  <c r="D432" i="14"/>
  <c r="F1616" i="14"/>
  <c r="E1848" i="10"/>
  <c r="E1332" i="6"/>
  <c r="F357" i="6"/>
  <c r="G450" i="7"/>
  <c r="G2424" i="11"/>
  <c r="E572" i="6"/>
  <c r="E1353" i="14"/>
  <c r="D78" i="6"/>
  <c r="D1694" i="7"/>
  <c r="G739" i="5"/>
  <c r="D497" i="6"/>
  <c r="E785" i="6"/>
  <c r="E2756" i="7"/>
  <c r="F3314" i="7"/>
  <c r="G387" i="6"/>
  <c r="G1594" i="7"/>
  <c r="G456" i="6"/>
  <c r="G1460" i="6"/>
  <c r="G2130" i="5"/>
  <c r="F857" i="14"/>
  <c r="E1122" i="5"/>
  <c r="E1124" i="6"/>
  <c r="E709" i="10"/>
  <c r="F2418" i="11"/>
  <c r="D498" i="6"/>
  <c r="E1324" i="6"/>
  <c r="G331" i="6"/>
  <c r="G566" i="6"/>
  <c r="F656" i="6"/>
  <c r="F1086" i="11"/>
  <c r="E1120" i="6"/>
  <c r="F328" i="6"/>
  <c r="D677" i="6"/>
  <c r="E804" i="14"/>
  <c r="E1703" i="6"/>
  <c r="F1210" i="5"/>
  <c r="G539" i="6"/>
  <c r="E574" i="5"/>
  <c r="G337" i="5"/>
  <c r="F14" i="6"/>
  <c r="D219" i="6"/>
  <c r="E824" i="6"/>
  <c r="G2031" i="7"/>
  <c r="F1952" i="7"/>
  <c r="F1628" i="7"/>
  <c r="D1599" i="6"/>
  <c r="G1430" i="6"/>
  <c r="D307" i="5"/>
  <c r="D1466" i="11"/>
  <c r="D160" i="5"/>
  <c r="E1301" i="14"/>
  <c r="G368" i="13"/>
  <c r="D998" i="5"/>
  <c r="D1381" i="6"/>
  <c r="G1451" i="7"/>
  <c r="G1158" i="6"/>
  <c r="D1329" i="6"/>
  <c r="G801" i="6"/>
  <c r="F120" i="11"/>
  <c r="F274" i="6"/>
  <c r="E1271" i="10"/>
  <c r="E693" i="6"/>
  <c r="G799" i="6"/>
  <c r="G1880" i="14"/>
  <c r="E1356" i="14"/>
  <c r="F1102" i="6"/>
  <c r="G4" i="6"/>
  <c r="F1282" i="5"/>
  <c r="E769" i="6"/>
  <c r="D896" i="6"/>
  <c r="F1343" i="6"/>
  <c r="E442" i="6"/>
  <c r="D550" i="6"/>
  <c r="D509" i="6"/>
  <c r="G1784" i="14"/>
  <c r="F373" i="6"/>
  <c r="F2050" i="11"/>
  <c r="E1867" i="5"/>
  <c r="D687" i="11"/>
  <c r="F327" i="5"/>
  <c r="E479" i="6"/>
  <c r="F122" i="7"/>
  <c r="F1892" i="5"/>
  <c r="G1730" i="6"/>
  <c r="D2341" i="10"/>
  <c r="F1403" i="10"/>
  <c r="F3390" i="7"/>
  <c r="F1493" i="14"/>
  <c r="G977" i="6"/>
  <c r="E385" i="6"/>
  <c r="E1606" i="6"/>
  <c r="D599" i="6"/>
  <c r="E919" i="6"/>
  <c r="F58" i="11"/>
  <c r="F1453" i="6"/>
  <c r="E1306" i="6"/>
  <c r="D1072" i="5"/>
  <c r="D1105" i="6"/>
  <c r="E1702" i="10"/>
  <c r="G1654" i="6"/>
  <c r="D1197" i="6"/>
  <c r="E299" i="11"/>
  <c r="D69" i="5"/>
  <c r="F1686" i="10"/>
  <c r="D905" i="14"/>
  <c r="F211" i="6"/>
  <c r="E64" i="6"/>
  <c r="F1235" i="6"/>
  <c r="G2276" i="7"/>
  <c r="G777" i="6"/>
  <c r="E2819" i="7"/>
  <c r="D1748" i="6"/>
  <c r="D1930" i="14"/>
  <c r="F3222" i="7"/>
  <c r="F254" i="7"/>
  <c r="D753" i="6"/>
  <c r="E1730" i="6"/>
  <c r="D3261" i="7"/>
  <c r="D2017" i="10"/>
  <c r="D483" i="6"/>
  <c r="E2754" i="7"/>
  <c r="D189" i="6"/>
  <c r="G1249" i="6"/>
  <c r="D1497" i="6"/>
  <c r="G2169" i="11"/>
  <c r="E72" i="6"/>
  <c r="G767" i="14"/>
  <c r="E799" i="6"/>
  <c r="E2165" i="7"/>
  <c r="E249" i="11"/>
  <c r="D263" i="6"/>
  <c r="G743" i="6"/>
  <c r="G1429" i="7"/>
  <c r="F1470" i="6"/>
  <c r="D1374" i="6"/>
  <c r="D869" i="14"/>
  <c r="E76" i="13"/>
  <c r="G929" i="6"/>
  <c r="E1417" i="13"/>
  <c r="F1467" i="6"/>
  <c r="E1475" i="7"/>
  <c r="G708" i="6"/>
  <c r="D1320" i="6"/>
  <c r="G938" i="14"/>
  <c r="G135" i="7"/>
  <c r="D2855" i="7"/>
  <c r="F1391" i="14"/>
  <c r="F437" i="6"/>
  <c r="G1066" i="14"/>
  <c r="G484" i="6"/>
  <c r="G1169" i="14"/>
  <c r="F1535" i="6"/>
  <c r="D1984" i="14"/>
  <c r="G1366" i="6"/>
  <c r="F966" i="6"/>
  <c r="F1416" i="11"/>
  <c r="E102" i="6"/>
  <c r="G893" i="6"/>
  <c r="F854" i="6"/>
  <c r="G269" i="10"/>
  <c r="G1383" i="6"/>
  <c r="E1147" i="6"/>
  <c r="E324" i="14"/>
  <c r="F1517" i="6"/>
  <c r="E516" i="6"/>
  <c r="F1002" i="14"/>
  <c r="E1010" i="5"/>
  <c r="D379" i="11"/>
  <c r="D471" i="6"/>
  <c r="F1723" i="14"/>
  <c r="D70" i="6"/>
  <c r="E809" i="6"/>
  <c r="E928" i="6"/>
  <c r="G1057" i="6"/>
  <c r="G1589" i="5"/>
  <c r="D1367" i="6"/>
  <c r="F1364" i="6"/>
  <c r="F732" i="5"/>
  <c r="F2560" i="7"/>
  <c r="D2348" i="11"/>
  <c r="D479" i="5"/>
  <c r="E643" i="6"/>
  <c r="D684" i="5"/>
  <c r="F2522" i="7"/>
  <c r="F1092" i="6"/>
  <c r="G1286" i="6"/>
  <c r="D1207" i="6"/>
  <c r="G908" i="6"/>
  <c r="F241" i="6"/>
  <c r="D1720" i="6"/>
  <c r="D802" i="6"/>
  <c r="D756" i="6"/>
  <c r="D237" i="6"/>
  <c r="E569" i="6"/>
  <c r="F834" i="6"/>
  <c r="G76" i="10"/>
  <c r="F1476" i="6"/>
  <c r="G100" i="6"/>
  <c r="F956" i="6"/>
  <c r="D1113" i="6"/>
  <c r="F963" i="6"/>
  <c r="D182" i="6"/>
  <c r="F1192" i="14"/>
  <c r="G43" i="7"/>
  <c r="D89" i="13"/>
  <c r="F587" i="6"/>
  <c r="F1574" i="7"/>
  <c r="D1592" i="6"/>
  <c r="E412" i="6"/>
  <c r="G57" i="6"/>
  <c r="G2303" i="7"/>
  <c r="E1167" i="11"/>
  <c r="D370" i="6"/>
  <c r="F1097" i="6"/>
  <c r="F819" i="6"/>
  <c r="G825" i="6"/>
  <c r="G78" i="13"/>
  <c r="E1212" i="6"/>
  <c r="E2963" i="7"/>
  <c r="F685" i="6"/>
  <c r="E236" i="6"/>
  <c r="E736" i="6"/>
  <c r="G1177" i="6"/>
  <c r="E1735" i="6"/>
  <c r="G294" i="6"/>
  <c r="D1576" i="6"/>
  <c r="G1471" i="6"/>
  <c r="D658" i="14"/>
  <c r="F1454" i="6"/>
  <c r="F1259" i="6"/>
  <c r="E1476" i="14"/>
  <c r="G702" i="6"/>
  <c r="F3187" i="7"/>
  <c r="F1371" i="5"/>
  <c r="D1438" i="6"/>
  <c r="G1357" i="6"/>
  <c r="E1448" i="6"/>
  <c r="F669" i="6"/>
  <c r="F81" i="6"/>
  <c r="F550" i="6"/>
  <c r="G844" i="6"/>
  <c r="F828" i="6"/>
  <c r="D1750" i="6"/>
  <c r="D1514" i="6"/>
  <c r="D866" i="6"/>
  <c r="E1566" i="6"/>
  <c r="E451" i="5"/>
  <c r="F778" i="6"/>
  <c r="E167" i="6"/>
  <c r="D202" i="13"/>
  <c r="F1231" i="6"/>
  <c r="D602" i="6"/>
  <c r="E176" i="7"/>
  <c r="F166" i="6"/>
  <c r="D966" i="6"/>
  <c r="F807" i="14"/>
  <c r="E140" i="6"/>
  <c r="F317" i="6"/>
  <c r="G669" i="6"/>
  <c r="G1478" i="6"/>
  <c r="E536" i="6"/>
  <c r="G265" i="6"/>
  <c r="G889" i="6"/>
  <c r="E1553" i="6"/>
  <c r="E1653" i="6"/>
  <c r="F2112" i="7"/>
  <c r="E1436" i="6"/>
  <c r="G212" i="13"/>
  <c r="G1317" i="6"/>
  <c r="E3414" i="7"/>
  <c r="E1608" i="6"/>
  <c r="D261" i="10"/>
  <c r="E221" i="7"/>
  <c r="E958" i="6"/>
  <c r="F132" i="10"/>
  <c r="E15" i="6"/>
  <c r="G923" i="6"/>
  <c r="D1089" i="6"/>
  <c r="D431" i="10"/>
  <c r="F755" i="6"/>
  <c r="D670" i="6"/>
  <c r="G825" i="5"/>
  <c r="E146" i="6"/>
  <c r="E807" i="6"/>
  <c r="F1451" i="6"/>
  <c r="D346" i="6"/>
  <c r="E100" i="13"/>
  <c r="E376" i="6"/>
  <c r="D1500" i="6"/>
  <c r="G691" i="5"/>
  <c r="E336" i="7"/>
  <c r="E1471" i="6"/>
  <c r="F1184" i="6"/>
  <c r="G309" i="11"/>
  <c r="D1071" i="6"/>
  <c r="F153" i="6"/>
  <c r="F543" i="6"/>
  <c r="F1529" i="6"/>
  <c r="D351" i="6"/>
  <c r="D943" i="6"/>
  <c r="D548" i="6"/>
  <c r="D815" i="6"/>
  <c r="D845" i="6"/>
  <c r="D1309" i="5"/>
  <c r="E2648" i="7"/>
  <c r="E1521" i="6"/>
  <c r="E1859" i="7"/>
  <c r="E444" i="7"/>
  <c r="F951" i="6"/>
  <c r="E405" i="10"/>
  <c r="F968" i="6"/>
  <c r="G656" i="6"/>
  <c r="D144" i="6"/>
  <c r="D279" i="6"/>
  <c r="G1567" i="6"/>
  <c r="F870" i="14"/>
  <c r="F941" i="6"/>
  <c r="G1104" i="6"/>
  <c r="G1003" i="6"/>
  <c r="G234" i="6"/>
  <c r="F172" i="13"/>
  <c r="D13" i="10"/>
  <c r="E384" i="13"/>
  <c r="E1629" i="6"/>
  <c r="F2993" i="7"/>
  <c r="F503" i="6"/>
  <c r="F1200" i="6"/>
  <c r="G2219" i="11"/>
  <c r="E67" i="6"/>
  <c r="F189" i="14"/>
  <c r="F1624" i="6"/>
  <c r="F1685" i="6"/>
  <c r="F849" i="6"/>
  <c r="D1307" i="6"/>
  <c r="D1409" i="7"/>
  <c r="E268" i="6"/>
  <c r="E836" i="6"/>
  <c r="F792" i="6"/>
  <c r="G913" i="6"/>
  <c r="G1615" i="6"/>
  <c r="G914" i="14"/>
  <c r="G1778" i="14"/>
  <c r="D1907" i="7"/>
  <c r="D134" i="14"/>
  <c r="F309" i="6"/>
  <c r="D1343" i="6"/>
  <c r="F3032" i="7"/>
  <c r="G767" i="6"/>
  <c r="E2332" i="7"/>
  <c r="E2350" i="10"/>
  <c r="D223" i="6"/>
  <c r="F636" i="6"/>
  <c r="G467" i="6"/>
  <c r="E1158" i="5"/>
  <c r="G1026" i="6"/>
  <c r="D1388" i="6"/>
  <c r="D2428" i="7"/>
  <c r="E1058" i="6"/>
  <c r="F1629" i="6"/>
  <c r="D1521" i="10"/>
  <c r="F20" i="11"/>
  <c r="F2440" i="7"/>
  <c r="E244" i="6"/>
  <c r="G1215" i="6"/>
  <c r="F565" i="6"/>
  <c r="D878" i="14"/>
  <c r="E2074" i="7"/>
  <c r="G853" i="6"/>
  <c r="D1406" i="6"/>
  <c r="G40" i="6"/>
  <c r="G568" i="6"/>
  <c r="D1446" i="6"/>
  <c r="G1503" i="6"/>
  <c r="D3076" i="7"/>
  <c r="D365" i="13"/>
  <c r="E781" i="6"/>
  <c r="D2201" i="11"/>
  <c r="G1388" i="6"/>
  <c r="F571" i="5"/>
  <c r="G879" i="14"/>
  <c r="E1405" i="6"/>
  <c r="D137" i="6"/>
  <c r="F155" i="10"/>
  <c r="E421" i="11"/>
  <c r="F347" i="6"/>
  <c r="D923" i="6"/>
  <c r="G365" i="10"/>
  <c r="G1500" i="6"/>
  <c r="F1565" i="6"/>
  <c r="F1558" i="6"/>
  <c r="F1593" i="6"/>
  <c r="E1648" i="6"/>
  <c r="G1406" i="6"/>
  <c r="E221" i="6"/>
  <c r="F1463" i="6"/>
  <c r="D288" i="6"/>
  <c r="D1748" i="11"/>
  <c r="E1790" i="5"/>
  <c r="E1565" i="6"/>
  <c r="F1574" i="6"/>
  <c r="E40" i="6"/>
  <c r="E1928" i="5"/>
  <c r="G1244" i="6"/>
  <c r="E988" i="6"/>
  <c r="E1102" i="6"/>
  <c r="G1626" i="6"/>
  <c r="F422" i="6"/>
  <c r="F1697" i="14"/>
  <c r="D1580" i="6"/>
  <c r="F1059" i="6"/>
  <c r="D1145" i="6"/>
  <c r="D1495" i="6"/>
  <c r="F1596" i="6"/>
  <c r="E1270" i="5"/>
  <c r="E113" i="6"/>
  <c r="D2274" i="5"/>
  <c r="D1368" i="6"/>
  <c r="F944" i="6"/>
  <c r="G1267" i="7"/>
  <c r="F544" i="11"/>
  <c r="D1404" i="6"/>
  <c r="F47" i="6"/>
  <c r="G1059" i="6"/>
  <c r="D1263" i="6"/>
  <c r="E435" i="14"/>
  <c r="G543" i="6"/>
  <c r="E277" i="10"/>
  <c r="F117" i="14"/>
  <c r="D956" i="6"/>
  <c r="F1411" i="6"/>
  <c r="G276" i="6"/>
  <c r="G931" i="14"/>
  <c r="E1134" i="6"/>
  <c r="F1482" i="14"/>
  <c r="E749" i="6"/>
  <c r="G1236" i="6"/>
  <c r="E866" i="14"/>
  <c r="D942" i="6"/>
  <c r="E2948" i="7"/>
  <c r="E687" i="6"/>
  <c r="G1574" i="14"/>
  <c r="D621" i="6"/>
  <c r="F596" i="6"/>
  <c r="D524" i="6"/>
  <c r="F297" i="6"/>
  <c r="G1702" i="11"/>
  <c r="F467" i="6"/>
  <c r="G1110" i="6"/>
  <c r="G632" i="5"/>
  <c r="F312" i="13"/>
  <c r="G229" i="6"/>
  <c r="D435" i="6"/>
  <c r="D789" i="14"/>
  <c r="D1673" i="6"/>
  <c r="G1642" i="6"/>
  <c r="D739" i="11"/>
  <c r="D207" i="6"/>
  <c r="G1434" i="14"/>
  <c r="D1138" i="6"/>
  <c r="D1286" i="6"/>
  <c r="E189" i="6"/>
  <c r="G842" i="6"/>
  <c r="G1379" i="6"/>
  <c r="D1509" i="6"/>
  <c r="F1146" i="5"/>
  <c r="F860" i="5"/>
  <c r="E19" i="6"/>
  <c r="E1251" i="6"/>
  <c r="E860" i="6"/>
  <c r="G1260" i="6"/>
  <c r="F2585" i="7"/>
  <c r="G462" i="6"/>
  <c r="G2045" i="5"/>
  <c r="F762" i="6"/>
  <c r="G152" i="6"/>
  <c r="G348" i="6"/>
  <c r="E1544" i="6"/>
  <c r="E261" i="6"/>
  <c r="G1649" i="6"/>
  <c r="G306" i="6"/>
  <c r="G1364" i="6"/>
  <c r="F1268" i="6"/>
  <c r="E346" i="11"/>
  <c r="E792" i="6"/>
  <c r="D1565" i="7"/>
  <c r="F1606" i="6"/>
  <c r="G1711" i="6"/>
  <c r="E1733" i="6"/>
  <c r="E285" i="6"/>
  <c r="D422" i="6"/>
  <c r="E314" i="6"/>
  <c r="D1469" i="6"/>
  <c r="F1713" i="13"/>
  <c r="E1067" i="6"/>
  <c r="G1191" i="6"/>
  <c r="E311" i="6"/>
  <c r="F1702" i="6"/>
  <c r="G1611" i="6"/>
  <c r="E1110" i="6"/>
  <c r="G1446" i="6"/>
  <c r="F58" i="6"/>
  <c r="F546" i="6"/>
  <c r="E231" i="13"/>
  <c r="D953" i="6"/>
  <c r="D290" i="6"/>
  <c r="G534" i="6"/>
  <c r="F1028" i="6"/>
  <c r="G855" i="6"/>
  <c r="E110" i="13"/>
  <c r="E699" i="6"/>
  <c r="D1515" i="6"/>
  <c r="D755" i="6"/>
  <c r="E2043" i="5"/>
  <c r="E215" i="13"/>
  <c r="G947" i="6"/>
  <c r="E1370" i="6"/>
  <c r="G654" i="5"/>
  <c r="F980" i="6"/>
  <c r="E652" i="5"/>
  <c r="D1534" i="6"/>
  <c r="G1130" i="6"/>
  <c r="F797" i="6"/>
  <c r="E1096" i="6"/>
  <c r="E347" i="6"/>
  <c r="G12" i="14"/>
  <c r="D1111" i="6"/>
  <c r="F74" i="6"/>
  <c r="D127" i="6"/>
  <c r="E615" i="6"/>
  <c r="G121" i="6"/>
  <c r="G723" i="6"/>
  <c r="D1471" i="6"/>
  <c r="E814" i="6"/>
  <c r="F1752" i="6"/>
  <c r="G1010" i="6"/>
  <c r="D1546" i="6"/>
  <c r="D1195" i="6"/>
  <c r="E1543" i="6"/>
  <c r="F893" i="6"/>
  <c r="D708" i="6"/>
  <c r="D860" i="6"/>
  <c r="D1403" i="6"/>
  <c r="G1094" i="6"/>
  <c r="D1631" i="6"/>
  <c r="D508" i="6"/>
  <c r="D1306" i="7"/>
  <c r="E1422" i="6"/>
  <c r="G1517" i="6"/>
  <c r="D1490" i="6"/>
  <c r="E1505" i="6"/>
  <c r="F1992" i="14"/>
  <c r="F149" i="6"/>
  <c r="F470" i="14"/>
  <c r="G867" i="6"/>
  <c r="E351" i="6"/>
  <c r="G1984" i="5"/>
  <c r="D1529" i="6"/>
  <c r="G626" i="5"/>
  <c r="E906" i="6"/>
  <c r="E2227" i="5"/>
  <c r="F1576" i="11"/>
  <c r="G325" i="5"/>
  <c r="F129" i="6"/>
  <c r="D748" i="6"/>
  <c r="G138" i="11"/>
  <c r="F1728" i="6"/>
  <c r="E1923" i="14"/>
  <c r="D220" i="11"/>
  <c r="E1327" i="6"/>
  <c r="F610" i="6"/>
  <c r="G665" i="6"/>
  <c r="G1346" i="6"/>
  <c r="D1366" i="6"/>
  <c r="D688" i="11"/>
  <c r="E778" i="6"/>
  <c r="E336" i="13"/>
  <c r="D982" i="6"/>
  <c r="D391" i="6"/>
  <c r="D303" i="6"/>
  <c r="E437" i="7"/>
  <c r="G201" i="6"/>
  <c r="E3107" i="7"/>
  <c r="F157" i="14"/>
  <c r="E1682" i="11"/>
  <c r="E3" i="10"/>
  <c r="E1879" i="7"/>
  <c r="E1133" i="14"/>
  <c r="F354" i="6"/>
  <c r="E1679" i="6"/>
  <c r="D1498" i="6"/>
  <c r="G1069" i="14"/>
  <c r="D447" i="6"/>
  <c r="E1122" i="11"/>
  <c r="D415" i="7"/>
  <c r="G85" i="6"/>
  <c r="E2286" i="7"/>
  <c r="G873" i="11"/>
  <c r="F1231" i="14"/>
  <c r="D2331" i="10"/>
  <c r="G1242" i="6"/>
  <c r="G186" i="6"/>
  <c r="G1299" i="14"/>
  <c r="F1301" i="6"/>
  <c r="G1576" i="6"/>
  <c r="F2088" i="5"/>
  <c r="G1112" i="6"/>
  <c r="E1223" i="14"/>
  <c r="D2147" i="11"/>
  <c r="F1428" i="6"/>
  <c r="F1569" i="5"/>
  <c r="D400" i="6"/>
  <c r="E465" i="6"/>
  <c r="G902" i="6"/>
  <c r="D990" i="6"/>
  <c r="G634" i="6"/>
  <c r="D1362" i="11"/>
  <c r="E1295" i="6"/>
  <c r="G1368" i="6"/>
  <c r="G188" i="6"/>
  <c r="F1559" i="6"/>
  <c r="E2510" i="7"/>
  <c r="E217" i="6"/>
  <c r="F1684" i="6"/>
  <c r="G1103" i="11"/>
  <c r="E777" i="6"/>
  <c r="F1690" i="6"/>
  <c r="D1179" i="6"/>
  <c r="E1013" i="6"/>
  <c r="G1352" i="7"/>
  <c r="G1263" i="6"/>
  <c r="E2261" i="10"/>
  <c r="F1625" i="6"/>
  <c r="E612" i="10"/>
  <c r="F1193" i="6"/>
  <c r="D1860" i="14"/>
  <c r="F1667" i="6"/>
  <c r="E1488" i="5"/>
  <c r="G832" i="14"/>
  <c r="E83" i="7"/>
  <c r="E1121" i="6"/>
  <c r="G425" i="6"/>
  <c r="G1325" i="7"/>
  <c r="D2515" i="7"/>
  <c r="G1239" i="14"/>
  <c r="F1946" i="7"/>
  <c r="F60" i="6"/>
  <c r="D294" i="6"/>
  <c r="E1081" i="6"/>
  <c r="G1351" i="6"/>
  <c r="D1116" i="6"/>
  <c r="E226" i="11"/>
  <c r="D299" i="6"/>
  <c r="G1316" i="6"/>
  <c r="G1754" i="11"/>
  <c r="F1941" i="11"/>
  <c r="G1230" i="6"/>
  <c r="D418" i="14"/>
  <c r="E184" i="14"/>
  <c r="F34" i="7"/>
  <c r="D1685" i="6"/>
  <c r="E883" i="6"/>
  <c r="G4" i="14"/>
  <c r="G843" i="11"/>
  <c r="F901" i="6"/>
  <c r="F228" i="6"/>
  <c r="F186" i="6"/>
  <c r="E946" i="13"/>
  <c r="D1761" i="7"/>
  <c r="F17" i="6"/>
  <c r="G1696" i="6"/>
  <c r="G2281" i="11"/>
  <c r="F188" i="6"/>
  <c r="G183" i="6"/>
  <c r="E1176" i="11"/>
  <c r="D221" i="10"/>
  <c r="F1521" i="6"/>
  <c r="F879" i="6"/>
  <c r="D2426" i="7"/>
  <c r="E870" i="6"/>
  <c r="E866" i="6"/>
  <c r="F328" i="10"/>
  <c r="G1621" i="6"/>
  <c r="D1386" i="5"/>
  <c r="G785" i="14"/>
  <c r="F1219" i="6"/>
  <c r="G227" i="11"/>
  <c r="F2050" i="5"/>
  <c r="G2116" i="5"/>
  <c r="D193" i="6"/>
  <c r="E777" i="10"/>
  <c r="G691" i="6"/>
  <c r="D1170" i="14"/>
  <c r="F139" i="14"/>
  <c r="G1511" i="6"/>
  <c r="E661" i="6"/>
  <c r="E1281" i="6"/>
  <c r="D1331" i="13"/>
  <c r="D565" i="11"/>
  <c r="F1017" i="6"/>
  <c r="F401" i="6"/>
  <c r="D850" i="6"/>
  <c r="F581" i="6"/>
  <c r="G2287" i="10"/>
  <c r="F1052" i="14"/>
  <c r="E1327" i="10"/>
  <c r="G874" i="11"/>
  <c r="G913" i="5"/>
  <c r="D445" i="6"/>
  <c r="E126" i="6"/>
  <c r="E299" i="14"/>
  <c r="G1565" i="6"/>
  <c r="D158" i="6"/>
  <c r="D1181" i="6"/>
  <c r="F679" i="6"/>
  <c r="F903" i="11"/>
  <c r="E1189" i="6"/>
  <c r="G1085" i="6"/>
  <c r="G1063" i="6"/>
  <c r="E85" i="13"/>
  <c r="D650" i="14"/>
  <c r="F1354" i="6"/>
  <c r="E1044" i="6"/>
  <c r="E1292" i="6"/>
  <c r="F969" i="6"/>
  <c r="D1535" i="6"/>
  <c r="D702" i="14"/>
  <c r="E933" i="6"/>
  <c r="G2651" i="7"/>
  <c r="D2086" i="5"/>
  <c r="E2224" i="5"/>
  <c r="G888" i="6"/>
  <c r="F1404" i="6"/>
  <c r="F243" i="7"/>
  <c r="F791" i="6"/>
  <c r="F1063" i="14"/>
  <c r="E227" i="6"/>
  <c r="G1339" i="6"/>
  <c r="F2249" i="5"/>
  <c r="G984" i="6"/>
  <c r="D976" i="6"/>
  <c r="D7" i="7"/>
  <c r="G3099" i="7"/>
  <c r="E403" i="6"/>
  <c r="F1467" i="7"/>
  <c r="E1669" i="7"/>
  <c r="E1717" i="6"/>
  <c r="E2174" i="5"/>
  <c r="D325" i="10"/>
  <c r="G69" i="6"/>
  <c r="D7" i="6"/>
  <c r="E134" i="6"/>
  <c r="F1310" i="14"/>
  <c r="F990" i="6"/>
  <c r="D739" i="6"/>
  <c r="E60" i="6"/>
  <c r="E3084" i="7"/>
  <c r="F1922" i="14"/>
  <c r="G1067" i="6"/>
  <c r="G1746" i="5"/>
  <c r="E344" i="13"/>
  <c r="F1334" i="6"/>
  <c r="E1270" i="14"/>
  <c r="F364" i="7"/>
  <c r="F132" i="11"/>
  <c r="D952" i="6"/>
  <c r="F352" i="10"/>
  <c r="F790" i="6"/>
  <c r="G1357" i="5"/>
  <c r="F1812" i="5"/>
  <c r="D1346" i="6"/>
  <c r="F197" i="6"/>
  <c r="F905" i="6"/>
  <c r="D1523" i="6"/>
  <c r="D1072" i="6"/>
  <c r="E94" i="13"/>
  <c r="F146" i="6"/>
  <c r="E887" i="14"/>
  <c r="G2213" i="5"/>
  <c r="F64" i="6"/>
  <c r="G1134" i="5"/>
  <c r="F2538" i="7"/>
  <c r="D1415" i="6"/>
  <c r="E1637" i="6"/>
  <c r="D147" i="6"/>
  <c r="F100" i="6"/>
  <c r="D269" i="13"/>
  <c r="E1018" i="6"/>
  <c r="G1658" i="5"/>
  <c r="F666" i="6"/>
  <c r="G152" i="5"/>
  <c r="F533" i="6"/>
  <c r="F3439" i="7"/>
  <c r="G990" i="6"/>
  <c r="G303" i="6"/>
  <c r="G1028" i="6"/>
  <c r="F1889" i="14"/>
  <c r="D1594" i="6"/>
  <c r="F730" i="14"/>
  <c r="E1109" i="6"/>
  <c r="D715" i="6"/>
  <c r="F1372" i="14"/>
  <c r="D582" i="14"/>
  <c r="D958" i="6"/>
  <c r="F1194" i="6"/>
  <c r="F580" i="6"/>
  <c r="E817" i="6"/>
  <c r="D389" i="11"/>
  <c r="F714" i="6"/>
  <c r="F1234" i="6"/>
  <c r="D320" i="10"/>
  <c r="F706" i="5"/>
  <c r="D1597" i="11"/>
  <c r="G50" i="6"/>
  <c r="F1019" i="11"/>
  <c r="E1425" i="6"/>
  <c r="D818" i="6"/>
  <c r="F1727" i="6"/>
  <c r="D330" i="6"/>
  <c r="F1150" i="14"/>
  <c r="F1483" i="6"/>
  <c r="G447" i="6"/>
  <c r="F1439" i="6"/>
  <c r="F641" i="6"/>
  <c r="F1672" i="6"/>
  <c r="F809" i="6"/>
  <c r="D831" i="14"/>
  <c r="G237" i="6"/>
  <c r="F394" i="6"/>
  <c r="E328" i="13"/>
  <c r="G493" i="5"/>
  <c r="F184" i="6"/>
  <c r="F1615" i="6"/>
  <c r="F882" i="6"/>
  <c r="F273" i="6"/>
  <c r="G972" i="6"/>
  <c r="E1264" i="6"/>
  <c r="D1110" i="6"/>
  <c r="E578" i="6"/>
  <c r="G1184" i="6"/>
  <c r="E901" i="6"/>
  <c r="F811" i="6"/>
  <c r="D1030" i="6"/>
  <c r="E1208" i="5"/>
  <c r="E329" i="6"/>
  <c r="F1403" i="6"/>
  <c r="G693" i="5"/>
  <c r="E270" i="6"/>
  <c r="F1309" i="6"/>
  <c r="F53" i="6"/>
  <c r="D870" i="6"/>
  <c r="F1739" i="6"/>
  <c r="D114" i="6"/>
  <c r="F1100" i="6"/>
  <c r="F1430" i="6"/>
  <c r="F898" i="6"/>
  <c r="F1207" i="6"/>
  <c r="G2766" i="7"/>
  <c r="G151" i="6"/>
  <c r="E1469" i="13"/>
  <c r="F1712" i="6"/>
  <c r="F1527" i="6"/>
  <c r="G712" i="6"/>
  <c r="D84" i="6"/>
  <c r="E138" i="6"/>
  <c r="D1713" i="6"/>
  <c r="G1015" i="10"/>
  <c r="E1601" i="6"/>
  <c r="F928" i="6"/>
  <c r="G1087" i="6"/>
  <c r="E835" i="6"/>
  <c r="D1241" i="6"/>
  <c r="G1623" i="6"/>
  <c r="G529" i="6"/>
  <c r="F927" i="6"/>
  <c r="F650" i="6"/>
  <c r="D1602" i="6"/>
  <c r="D512" i="6"/>
  <c r="F344" i="13"/>
  <c r="E85" i="6"/>
  <c r="F217" i="6"/>
  <c r="F1489" i="6"/>
  <c r="E147" i="11"/>
  <c r="D1003" i="10"/>
  <c r="F525" i="6"/>
  <c r="D1517" i="6"/>
  <c r="F1117" i="5"/>
  <c r="G1398" i="14"/>
  <c r="F1074" i="5"/>
  <c r="G1390" i="6"/>
  <c r="G359" i="6"/>
  <c r="G538" i="6"/>
  <c r="D620" i="6"/>
  <c r="D683" i="5"/>
  <c r="D69" i="6"/>
  <c r="D401" i="6"/>
  <c r="G585" i="6"/>
  <c r="E1277" i="6"/>
  <c r="G804" i="5"/>
  <c r="D55" i="5"/>
  <c r="G272" i="11"/>
  <c r="F830" i="6"/>
  <c r="F551" i="6"/>
  <c r="D2753" i="7"/>
  <c r="D293" i="6"/>
  <c r="F1494" i="6"/>
  <c r="G1749" i="6"/>
  <c r="G175" i="6"/>
  <c r="D851" i="11"/>
  <c r="D220" i="14"/>
  <c r="D1696" i="11"/>
  <c r="E377" i="6"/>
  <c r="D791" i="6"/>
  <c r="D676" i="14"/>
  <c r="E3229" i="7"/>
  <c r="E715" i="6"/>
  <c r="D638" i="6"/>
  <c r="D827" i="6"/>
  <c r="G2080" i="7"/>
  <c r="F1911" i="5"/>
  <c r="G1870" i="7"/>
  <c r="E436" i="14"/>
  <c r="G1638" i="6"/>
  <c r="D385" i="7"/>
  <c r="D768" i="6"/>
  <c r="F1172" i="6"/>
  <c r="G1453" i="6"/>
  <c r="G27" i="6"/>
  <c r="E896" i="6"/>
  <c r="E1457" i="7"/>
  <c r="E58" i="6"/>
  <c r="F1237" i="6"/>
  <c r="E2829" i="7"/>
  <c r="F825" i="6"/>
  <c r="E3248" i="7"/>
  <c r="F492" i="6"/>
  <c r="F1711" i="7"/>
  <c r="G452" i="6"/>
  <c r="E1183" i="6"/>
  <c r="F1503" i="6"/>
  <c r="G1474" i="6"/>
  <c r="G3493" i="7"/>
  <c r="D1047" i="5"/>
  <c r="D678" i="6"/>
  <c r="G634" i="14"/>
  <c r="F845" i="6"/>
  <c r="G177" i="6"/>
  <c r="E1465" i="6"/>
  <c r="F394" i="11"/>
  <c r="G360" i="10"/>
  <c r="E1074" i="6"/>
  <c r="D1546" i="7"/>
  <c r="E277" i="11"/>
  <c r="E837" i="5"/>
  <c r="D1106" i="6"/>
  <c r="E3474" i="7"/>
  <c r="F1595" i="13"/>
  <c r="G632" i="6"/>
  <c r="D203" i="6"/>
  <c r="D1057" i="6"/>
  <c r="D1152" i="6"/>
  <c r="G1224" i="6"/>
  <c r="E441" i="5"/>
  <c r="D1738" i="6"/>
  <c r="F1105" i="6"/>
  <c r="F1573" i="6"/>
  <c r="F1718" i="6"/>
  <c r="D1707" i="6"/>
  <c r="G233" i="10"/>
  <c r="G1054" i="6"/>
  <c r="G631" i="6"/>
  <c r="D852" i="6"/>
  <c r="G1187" i="6"/>
  <c r="G1310" i="6"/>
  <c r="E1709" i="6"/>
  <c r="G2742" i="7"/>
  <c r="G209" i="6"/>
  <c r="G1360" i="11"/>
  <c r="D1166" i="6"/>
  <c r="D193" i="11"/>
  <c r="G2156" i="11"/>
  <c r="D1725" i="14"/>
  <c r="F197" i="11"/>
  <c r="D138" i="13"/>
  <c r="E819" i="11"/>
  <c r="D3029" i="7"/>
  <c r="D1531" i="13"/>
  <c r="G1534" i="6"/>
  <c r="D83" i="6"/>
  <c r="F289" i="6"/>
  <c r="F621" i="6"/>
  <c r="G1892" i="14"/>
  <c r="E744" i="6"/>
  <c r="B83" i="6" l="1"/>
  <c r="B1531" i="13"/>
  <c r="B3029" i="7"/>
  <c r="B819" i="11"/>
  <c r="B138" i="13"/>
  <c r="P225" i="2" s="1"/>
  <c r="B1725" i="14"/>
  <c r="B2156" i="11"/>
  <c r="B193" i="11"/>
  <c r="R280" i="2" s="1"/>
  <c r="B1166" i="6"/>
  <c r="B1360" i="11"/>
  <c r="B2742" i="7"/>
  <c r="B852" i="6"/>
  <c r="B1707" i="6"/>
  <c r="B1738" i="6"/>
  <c r="B441" i="5"/>
  <c r="B1152" i="6"/>
  <c r="B1057" i="6"/>
  <c r="B203" i="6"/>
  <c r="B1595" i="13"/>
  <c r="B1106" i="6"/>
  <c r="B837" i="5"/>
  <c r="U427" i="2" s="1"/>
  <c r="B1546" i="7"/>
  <c r="S386" i="2" s="1"/>
  <c r="B394" i="11"/>
  <c r="R481" i="2" s="1"/>
  <c r="B634" i="14"/>
  <c r="B678" i="6"/>
  <c r="B1047" i="5"/>
  <c r="B3248" i="7"/>
  <c r="B2829" i="7"/>
  <c r="B1457" i="7"/>
  <c r="S297" i="2" s="1"/>
  <c r="B768" i="6"/>
  <c r="B385" i="7"/>
  <c r="B2080" i="7"/>
  <c r="B827" i="6"/>
  <c r="B638" i="6"/>
  <c r="B676" i="14"/>
  <c r="B791" i="6"/>
  <c r="B1696" i="11"/>
  <c r="B220" i="14"/>
  <c r="T307" i="2" s="1"/>
  <c r="B851" i="11"/>
  <c r="B293" i="6"/>
  <c r="B2753" i="7"/>
  <c r="B55" i="5"/>
  <c r="B804" i="5"/>
  <c r="U394" i="2" s="1"/>
  <c r="B401" i="6"/>
  <c r="B69" i="6"/>
  <c r="B683" i="5"/>
  <c r="U273" i="2" s="1"/>
  <c r="B620" i="6"/>
  <c r="B1398" i="14"/>
  <c r="B1517" i="6"/>
  <c r="B1003" i="10"/>
  <c r="B147" i="11"/>
  <c r="R234" i="2" s="1"/>
  <c r="B512" i="6"/>
  <c r="B1602" i="6"/>
  <c r="B1241" i="6"/>
  <c r="B1015" i="10"/>
  <c r="B1713" i="6"/>
  <c r="B84" i="6"/>
  <c r="B1469" i="13"/>
  <c r="B2766" i="7"/>
  <c r="B114" i="6"/>
  <c r="B870" i="6"/>
  <c r="B693" i="5"/>
  <c r="U283" i="2" s="1"/>
  <c r="B1208" i="5"/>
  <c r="B1030" i="6"/>
  <c r="B1110" i="6"/>
  <c r="B493" i="5"/>
  <c r="B831" i="14"/>
  <c r="B330" i="6"/>
  <c r="B818" i="6"/>
  <c r="B1597" i="11"/>
  <c r="B320" i="10"/>
  <c r="Q407" i="2" s="1"/>
  <c r="B389" i="11"/>
  <c r="R476" i="2" s="1"/>
  <c r="B958" i="6"/>
  <c r="B582" i="14"/>
  <c r="B715" i="6"/>
  <c r="B730" i="14"/>
  <c r="B1594" i="6"/>
  <c r="B1889" i="14"/>
  <c r="B152" i="5"/>
  <c r="B1658" i="5"/>
  <c r="B269" i="13"/>
  <c r="P356" i="2" s="1"/>
  <c r="B147" i="6"/>
  <c r="B1415" i="6"/>
  <c r="B2213" i="5"/>
  <c r="B887" i="14"/>
  <c r="B1072" i="6"/>
  <c r="B1523" i="6"/>
  <c r="B1346" i="6"/>
  <c r="B1812" i="5"/>
  <c r="B1357" i="5"/>
  <c r="B952" i="6"/>
  <c r="B132" i="11"/>
  <c r="R219" i="2" s="1"/>
  <c r="B364" i="7"/>
  <c r="B1270" i="14"/>
  <c r="B1746" i="5"/>
  <c r="B3084" i="7"/>
  <c r="B739" i="6"/>
  <c r="B7" i="6"/>
  <c r="E340" i="2" s="1"/>
  <c r="B325" i="10"/>
  <c r="Q412" i="2" s="1"/>
  <c r="B1467" i="7"/>
  <c r="S307" i="2" s="1"/>
  <c r="B3099" i="7"/>
  <c r="B7" i="7"/>
  <c r="B976" i="6"/>
  <c r="B2249" i="5"/>
  <c r="B1063" i="14"/>
  <c r="B243" i="7"/>
  <c r="B2224" i="5"/>
  <c r="B2086" i="5"/>
  <c r="B2651" i="7"/>
  <c r="B702" i="14"/>
  <c r="B1535" i="6"/>
  <c r="B650" i="14"/>
  <c r="B85" i="13"/>
  <c r="P172" i="2" s="1"/>
  <c r="B903" i="11"/>
  <c r="B1181" i="6"/>
  <c r="B158" i="6"/>
  <c r="B445" i="6"/>
  <c r="B913" i="5"/>
  <c r="U503" i="2" s="1"/>
  <c r="B874" i="11"/>
  <c r="B1327" i="10"/>
  <c r="B850" i="6"/>
  <c r="B565" i="11"/>
  <c r="B1331" i="13"/>
  <c r="B139" i="14"/>
  <c r="T226" i="2" s="1"/>
  <c r="B1170" i="14"/>
  <c r="B777" i="10"/>
  <c r="B193" i="6"/>
  <c r="B2116" i="5"/>
  <c r="B785" i="14"/>
  <c r="B1386" i="5"/>
  <c r="B2426" i="7"/>
  <c r="B221" i="10"/>
  <c r="Q308" i="2" s="1"/>
  <c r="B1176" i="11"/>
  <c r="B2281" i="11"/>
  <c r="B1761" i="7"/>
  <c r="B946" i="13"/>
  <c r="B843" i="11"/>
  <c r="B1685" i="6"/>
  <c r="B418" i="14"/>
  <c r="T505" i="2" s="1"/>
  <c r="B1941" i="11"/>
  <c r="B1754" i="11"/>
  <c r="B299" i="6"/>
  <c r="B226" i="11"/>
  <c r="R313" i="2" s="1"/>
  <c r="B1116" i="6"/>
  <c r="B294" i="6"/>
  <c r="B1946" i="7"/>
  <c r="B2515" i="7"/>
  <c r="B1325" i="7"/>
  <c r="S165" i="2" s="1"/>
  <c r="B1488" i="5"/>
  <c r="B1860" i="14"/>
  <c r="B612" i="10"/>
  <c r="B2261" i="10"/>
  <c r="B1352" i="7"/>
  <c r="S192" i="2" s="1"/>
  <c r="B1179" i="6"/>
  <c r="B1103" i="11"/>
  <c r="B2510" i="7"/>
  <c r="B1362" i="11"/>
  <c r="B990" i="6"/>
  <c r="B400" i="6"/>
  <c r="B2147" i="11"/>
  <c r="B1223" i="14"/>
  <c r="B1299" i="14"/>
  <c r="B2331" i="10"/>
  <c r="B873" i="11"/>
  <c r="B2286" i="7"/>
  <c r="B415" i="7"/>
  <c r="B1122" i="11"/>
  <c r="B447" i="6"/>
  <c r="B1498" i="6"/>
  <c r="B1133" i="14"/>
  <c r="B1879" i="7"/>
  <c r="B3" i="10"/>
  <c r="Q90" i="2" s="1"/>
  <c r="N90" i="2" s="1"/>
  <c r="F7" i="9" s="1"/>
  <c r="D811" i="15" s="1"/>
  <c r="B1682" i="11"/>
  <c r="B3107" i="7"/>
  <c r="B437" i="7"/>
  <c r="B303" i="6"/>
  <c r="B391" i="6"/>
  <c r="B982" i="6"/>
  <c r="B336" i="13"/>
  <c r="P423" i="2" s="1"/>
  <c r="B688" i="11"/>
  <c r="B1366" i="6"/>
  <c r="B220" i="11"/>
  <c r="R307" i="2" s="1"/>
  <c r="B138" i="11"/>
  <c r="R225" i="2" s="1"/>
  <c r="B748" i="6"/>
  <c r="B325" i="5"/>
  <c r="B1576" i="11"/>
  <c r="B626" i="5"/>
  <c r="U216" i="2" s="1"/>
  <c r="B1529" i="6"/>
  <c r="B1490" i="6"/>
  <c r="B1306" i="7"/>
  <c r="S146" i="2" s="1"/>
  <c r="B508" i="6"/>
  <c r="B1631" i="6"/>
  <c r="B1403" i="6"/>
  <c r="B860" i="6"/>
  <c r="B708" i="6"/>
  <c r="B1195" i="6"/>
  <c r="B1546" i="6"/>
  <c r="B1471" i="6"/>
  <c r="B127" i="6"/>
  <c r="B1111" i="6"/>
  <c r="B1534" i="6"/>
  <c r="B652" i="5"/>
  <c r="U242" i="2" s="1"/>
  <c r="B654" i="5"/>
  <c r="U244" i="2" s="1"/>
  <c r="B215" i="13"/>
  <c r="P302" i="2" s="1"/>
  <c r="B2043" i="5"/>
  <c r="B755" i="6"/>
  <c r="B1515" i="6"/>
  <c r="B110" i="13"/>
  <c r="P197" i="2" s="1"/>
  <c r="B290" i="6"/>
  <c r="B953" i="6"/>
  <c r="B231" i="13"/>
  <c r="P318" i="2" s="1"/>
  <c r="B311" i="6"/>
  <c r="B1713" i="13"/>
  <c r="B1469" i="6"/>
  <c r="B422" i="6"/>
  <c r="B1565" i="7"/>
  <c r="S405" i="2" s="1"/>
  <c r="B346" i="11"/>
  <c r="R433" i="2" s="1"/>
  <c r="B1146" i="5"/>
  <c r="B1509" i="6"/>
  <c r="B1286" i="6"/>
  <c r="B1138" i="6"/>
  <c r="B207" i="6"/>
  <c r="B739" i="11"/>
  <c r="B1673" i="6"/>
  <c r="B789" i="14"/>
  <c r="B435" i="6"/>
  <c r="B632" i="5"/>
  <c r="U222" i="2" s="1"/>
  <c r="B1702" i="11"/>
  <c r="B524" i="6"/>
  <c r="B621" i="6"/>
  <c r="B1574" i="14"/>
  <c r="B687" i="6"/>
  <c r="B2948" i="7"/>
  <c r="B942" i="6"/>
  <c r="B866" i="14"/>
  <c r="B956" i="6"/>
  <c r="B435" i="14"/>
  <c r="B1263" i="6"/>
  <c r="B1404" i="6"/>
  <c r="B544" i="11"/>
  <c r="B1267" i="7"/>
  <c r="B1368" i="6"/>
  <c r="B2274" i="5"/>
  <c r="B1270" i="5"/>
  <c r="B1495" i="6"/>
  <c r="B1145" i="6"/>
  <c r="B1580" i="6"/>
  <c r="B1748" i="11"/>
  <c r="B288" i="6"/>
  <c r="B923" i="6"/>
  <c r="B421" i="11"/>
  <c r="R508" i="2" s="1"/>
  <c r="B155" i="10"/>
  <c r="Q242" i="2" s="1"/>
  <c r="B137" i="6"/>
  <c r="B879" i="14"/>
  <c r="B2201" i="11"/>
  <c r="B365" i="13"/>
  <c r="P452" i="2" s="1"/>
  <c r="B3076" i="7"/>
  <c r="B1446" i="6"/>
  <c r="B1406" i="6"/>
  <c r="B878" i="14"/>
  <c r="B2440" i="7"/>
  <c r="B20" i="11"/>
  <c r="B1521" i="10"/>
  <c r="B2428" i="7"/>
  <c r="B1388" i="6"/>
  <c r="B1158" i="5"/>
  <c r="B223" i="6"/>
  <c r="B2350" i="10"/>
  <c r="B2332" i="7"/>
  <c r="B3032" i="7"/>
  <c r="B1343" i="6"/>
  <c r="B134" i="14"/>
  <c r="T221" i="2" s="1"/>
  <c r="B1907" i="7"/>
  <c r="B1778" i="14"/>
  <c r="B1409" i="7"/>
  <c r="S249" i="2" s="1"/>
  <c r="B1307" i="6"/>
  <c r="B189" i="14"/>
  <c r="T276" i="2" s="1"/>
  <c r="B13" i="10"/>
  <c r="Q100" i="2" s="1"/>
  <c r="B172" i="13"/>
  <c r="P259" i="2" s="1"/>
  <c r="B870" i="14"/>
  <c r="B279" i="6"/>
  <c r="B144" i="6"/>
  <c r="B444" i="7"/>
  <c r="B1859" i="7"/>
  <c r="B2648" i="7"/>
  <c r="B1309" i="5"/>
  <c r="B845" i="6"/>
  <c r="B815" i="6"/>
  <c r="B548" i="6"/>
  <c r="B943" i="6"/>
  <c r="B351" i="6"/>
  <c r="B1071" i="6"/>
  <c r="B336" i="7"/>
  <c r="B1500" i="6"/>
  <c r="B376" i="6"/>
  <c r="B100" i="13"/>
  <c r="P187" i="2" s="1"/>
  <c r="B346" i="6"/>
  <c r="B670" i="6"/>
  <c r="B431" i="10"/>
  <c r="B1089" i="6"/>
  <c r="B221" i="7"/>
  <c r="B261" i="10"/>
  <c r="Q348" i="2" s="1"/>
  <c r="B3414" i="7"/>
  <c r="B212" i="13"/>
  <c r="P299" i="2" s="1"/>
  <c r="B2112" i="7"/>
  <c r="B807" i="14"/>
  <c r="B966" i="6"/>
  <c r="B176" i="7"/>
  <c r="B602" i="6"/>
  <c r="B202" i="13"/>
  <c r="P289" i="2" s="1"/>
  <c r="B866" i="6"/>
  <c r="B1514" i="6"/>
  <c r="B1750" i="6"/>
  <c r="B1438" i="6"/>
  <c r="B1371" i="5"/>
  <c r="B658" i="14"/>
  <c r="B1576" i="6"/>
  <c r="B2963" i="7"/>
  <c r="B78" i="13"/>
  <c r="P165" i="2" s="1"/>
  <c r="B370" i="6"/>
  <c r="B1592" i="6"/>
  <c r="B1574" i="7"/>
  <c r="S414" i="2" s="1"/>
  <c r="B89" i="13"/>
  <c r="P176" i="2" s="1"/>
  <c r="B43" i="7"/>
  <c r="B182" i="6"/>
  <c r="B1113" i="6"/>
  <c r="B237" i="6"/>
  <c r="B756" i="6"/>
  <c r="B802" i="6"/>
  <c r="B1720" i="6"/>
  <c r="B1207" i="6"/>
  <c r="B684" i="5"/>
  <c r="U274" i="2" s="1"/>
  <c r="B479" i="5"/>
  <c r="B2348" i="11"/>
  <c r="B2560" i="7"/>
  <c r="B1367" i="6"/>
  <c r="B70" i="6"/>
  <c r="B471" i="6"/>
  <c r="B379" i="11"/>
  <c r="R466" i="2" s="1"/>
  <c r="B1010" i="5"/>
  <c r="B1002" i="14"/>
  <c r="B324" i="14"/>
  <c r="T411" i="2" s="1"/>
  <c r="B1416" i="11"/>
  <c r="B1984" i="14"/>
  <c r="B1169" i="14"/>
  <c r="B2855" i="7"/>
  <c r="B135" i="7"/>
  <c r="B1320" i="6"/>
  <c r="B1417" i="13"/>
  <c r="B76" i="13"/>
  <c r="P163" i="2" s="1"/>
  <c r="B869" i="14"/>
  <c r="B1374" i="6"/>
  <c r="B263" i="6"/>
  <c r="B249" i="11"/>
  <c r="R336" i="2" s="1"/>
  <c r="B799" i="6"/>
  <c r="B767" i="14"/>
  <c r="B2169" i="11"/>
  <c r="B1497" i="6"/>
  <c r="B189" i="6"/>
  <c r="B2754" i="7"/>
  <c r="B483" i="6"/>
  <c r="B2017" i="10"/>
  <c r="B3261" i="7"/>
  <c r="B753" i="6"/>
  <c r="B1930" i="14"/>
  <c r="B1748" i="6"/>
  <c r="B2819" i="7"/>
  <c r="B905" i="14"/>
  <c r="B1686" i="10"/>
  <c r="B69" i="5"/>
  <c r="E161" i="2" s="1"/>
  <c r="I161" i="2" s="1"/>
  <c r="B299" i="11"/>
  <c r="R386" i="2" s="1"/>
  <c r="B1197" i="6"/>
  <c r="B1702" i="10"/>
  <c r="B1105" i="6"/>
  <c r="B1072" i="5"/>
  <c r="B599" i="6"/>
  <c r="B1403" i="10"/>
  <c r="B2341" i="10"/>
  <c r="B1892" i="5"/>
  <c r="B122" i="7"/>
  <c r="B327" i="5"/>
  <c r="B687" i="11"/>
  <c r="B1867" i="5"/>
  <c r="B1784" i="14"/>
  <c r="B509" i="6"/>
  <c r="B550" i="6"/>
  <c r="B896" i="6"/>
  <c r="B1282" i="5"/>
  <c r="B1880" i="14"/>
  <c r="B1271" i="10"/>
  <c r="B1329" i="6"/>
  <c r="B1451" i="7"/>
  <c r="S291" i="2" s="1"/>
  <c r="B1381" i="6"/>
  <c r="B998" i="5"/>
  <c r="B160" i="5"/>
  <c r="B1466" i="11"/>
  <c r="B307" i="5"/>
  <c r="B1599" i="6"/>
  <c r="B1628" i="7"/>
  <c r="S468" i="2" s="1"/>
  <c r="B1952" i="7"/>
  <c r="B2031" i="7"/>
  <c r="B219" i="6"/>
  <c r="B574" i="5"/>
  <c r="U164" i="2" s="1"/>
  <c r="B804" i="14"/>
  <c r="B677" i="6"/>
  <c r="B1086" i="11"/>
  <c r="B498" i="6"/>
  <c r="B709" i="10"/>
  <c r="B1122" i="5"/>
  <c r="B1594" i="7"/>
  <c r="S434" i="2" s="1"/>
  <c r="B2756" i="7"/>
  <c r="B497" i="6"/>
  <c r="B739" i="5"/>
  <c r="U329" i="2" s="1"/>
  <c r="B1694" i="7"/>
  <c r="B78" i="6"/>
  <c r="B2424" i="11"/>
  <c r="B450" i="7"/>
  <c r="B1848" i="10"/>
  <c r="B1616" i="14"/>
  <c r="B432" i="14"/>
  <c r="B1633" i="7"/>
  <c r="S473" i="2" s="1"/>
  <c r="B1606" i="10"/>
  <c r="B1612" i="14"/>
  <c r="B717" i="14"/>
  <c r="B178" i="5"/>
  <c r="B2284" i="10"/>
  <c r="B975" i="11"/>
  <c r="B1961" i="5"/>
  <c r="B38" i="5"/>
  <c r="B2159" i="7"/>
  <c r="B609" i="6"/>
  <c r="B2241" i="7"/>
  <c r="B150" i="13"/>
  <c r="P237" i="2" s="1"/>
  <c r="B502" i="6"/>
  <c r="B1379" i="6"/>
  <c r="B743" i="11"/>
  <c r="B1838" i="7"/>
  <c r="B1749" i="7"/>
  <c r="B1761" i="5"/>
  <c r="B3002" i="7"/>
  <c r="B26" i="14"/>
  <c r="D35" i="19" s="1"/>
  <c r="B108" i="10"/>
  <c r="Q195" i="2" s="1"/>
  <c r="B223" i="14"/>
  <c r="T310" i="2" s="1"/>
  <c r="B606" i="6"/>
  <c r="B1385" i="6"/>
  <c r="B71" i="13"/>
  <c r="P158" i="2" s="1"/>
  <c r="B1756" i="11"/>
  <c r="B312" i="13"/>
  <c r="P399" i="2" s="1"/>
  <c r="B1924" i="10"/>
  <c r="B3153" i="7"/>
  <c r="B245" i="7"/>
  <c r="B272" i="6"/>
  <c r="B1756" i="14"/>
  <c r="B1331" i="7"/>
  <c r="S171" i="2" s="1"/>
  <c r="B2578" i="7"/>
  <c r="B1066" i="11"/>
  <c r="B1937" i="5"/>
  <c r="B1276" i="6"/>
  <c r="B66" i="7"/>
  <c r="B1400" i="6"/>
  <c r="B1159" i="14"/>
  <c r="B1565" i="6"/>
  <c r="B663" i="11"/>
  <c r="B983" i="5"/>
  <c r="B1520" i="10"/>
  <c r="B1556" i="13"/>
  <c r="B2870" i="7"/>
  <c r="B1551" i="10"/>
  <c r="B987" i="14"/>
  <c r="B609" i="5"/>
  <c r="U199" i="2" s="1"/>
  <c r="B3140" i="7"/>
  <c r="B1641" i="5"/>
  <c r="B225" i="11"/>
  <c r="R312" i="2" s="1"/>
  <c r="B2446" i="10"/>
  <c r="B43" i="6"/>
  <c r="B648" i="11"/>
  <c r="B1590" i="11"/>
  <c r="B474" i="6"/>
  <c r="B1989" i="11"/>
  <c r="B2418" i="7"/>
  <c r="B95" i="11"/>
  <c r="R182" i="2" s="1"/>
  <c r="B932" i="5"/>
  <c r="B984" i="11"/>
  <c r="B2362" i="10"/>
  <c r="B1918" i="14"/>
  <c r="B1064" i="6"/>
  <c r="B3456" i="7"/>
  <c r="B945" i="10"/>
  <c r="B457" i="14"/>
  <c r="B2503" i="7"/>
  <c r="B1709" i="6"/>
  <c r="B2663" i="7"/>
  <c r="B71" i="14"/>
  <c r="T158" i="2" s="1"/>
  <c r="B587" i="6"/>
  <c r="B2149" i="11"/>
  <c r="B1887" i="10"/>
  <c r="B846" i="14"/>
  <c r="B1727" i="14"/>
  <c r="B1253" i="14"/>
  <c r="B592" i="11"/>
  <c r="B251" i="6"/>
  <c r="B357" i="11"/>
  <c r="R444" i="2" s="1"/>
  <c r="B2359" i="7"/>
  <c r="B396" i="6"/>
  <c r="B761" i="14"/>
  <c r="B776" i="14"/>
  <c r="B609" i="10"/>
  <c r="B1068" i="5"/>
  <c r="B443" i="11"/>
  <c r="B2275" i="7"/>
  <c r="B769" i="11"/>
  <c r="B2762" i="7"/>
  <c r="B2390" i="7"/>
  <c r="B1526" i="7"/>
  <c r="S366" i="2" s="1"/>
  <c r="B2162" i="5"/>
  <c r="B688" i="14"/>
  <c r="B228" i="11"/>
  <c r="R315" i="2" s="1"/>
  <c r="B1250" i="6"/>
  <c r="B1543" i="7"/>
  <c r="S383" i="2" s="1"/>
  <c r="B1234" i="13"/>
  <c r="B1404" i="14"/>
  <c r="B1267" i="5"/>
  <c r="B434" i="6"/>
  <c r="B599" i="5"/>
  <c r="U189" i="2" s="1"/>
  <c r="B1029" i="6"/>
  <c r="B1536" i="6"/>
  <c r="B1345" i="6"/>
  <c r="B500" i="6"/>
  <c r="B169" i="7"/>
  <c r="B2090" i="11"/>
  <c r="B1199" i="14"/>
  <c r="B975" i="6"/>
  <c r="B284" i="6"/>
  <c r="B1022" i="14"/>
  <c r="B1396" i="6"/>
  <c r="B1234" i="11"/>
  <c r="B2066" i="5"/>
  <c r="B70" i="14"/>
  <c r="T157" i="2" s="1"/>
  <c r="B592" i="6"/>
  <c r="B874" i="6"/>
  <c r="B882" i="14"/>
  <c r="B990" i="5"/>
  <c r="B1327" i="6"/>
  <c r="B183" i="6"/>
  <c r="B756" i="11"/>
  <c r="B1392" i="5"/>
  <c r="B2721" i="7"/>
  <c r="B1702" i="6"/>
  <c r="B1085" i="6"/>
  <c r="B948" i="14"/>
  <c r="B1587" i="6"/>
  <c r="B1645" i="10"/>
  <c r="B267" i="5"/>
  <c r="B1597" i="6"/>
  <c r="B783" i="14"/>
  <c r="B843" i="6"/>
  <c r="B1516" i="6"/>
  <c r="B1943" i="14"/>
  <c r="B1591" i="6"/>
  <c r="B405" i="13"/>
  <c r="P492" i="2" s="1"/>
  <c r="B772" i="6"/>
  <c r="B3437" i="7"/>
  <c r="B2741" i="7"/>
  <c r="B1224" i="6"/>
  <c r="B1448" i="6"/>
  <c r="B1736" i="14"/>
  <c r="B1294" i="6"/>
  <c r="B1671" i="6"/>
  <c r="B1689" i="6"/>
  <c r="B260" i="6"/>
  <c r="B177" i="14"/>
  <c r="T264" i="2" s="1"/>
  <c r="B1280" i="11"/>
  <c r="B444" i="6"/>
  <c r="B1044" i="14"/>
  <c r="B737" i="6"/>
  <c r="B2233" i="5"/>
  <c r="B1100" i="14"/>
  <c r="B1956" i="5"/>
  <c r="B2003" i="11"/>
  <c r="B771" i="6"/>
  <c r="B1343" i="5"/>
  <c r="B1432" i="6"/>
  <c r="B1699" i="7"/>
  <c r="B1099" i="11"/>
  <c r="B1290" i="11"/>
  <c r="B1242" i="6"/>
  <c r="B1399" i="6"/>
  <c r="B183" i="14"/>
  <c r="T270" i="2" s="1"/>
  <c r="B1887" i="14"/>
  <c r="B526" i="6"/>
  <c r="B1011" i="6"/>
  <c r="B1436" i="14"/>
  <c r="B1386" i="7"/>
  <c r="S226" i="2" s="1"/>
  <c r="B2072" i="10"/>
  <c r="B1161" i="6"/>
  <c r="B307" i="6"/>
  <c r="B355" i="6"/>
  <c r="B2269" i="5"/>
  <c r="B1739" i="14"/>
  <c r="B2139" i="11"/>
  <c r="B339" i="11"/>
  <c r="R426" i="2" s="1"/>
  <c r="B1083" i="6"/>
  <c r="B2423" i="7"/>
  <c r="B834" i="14"/>
  <c r="B312" i="5"/>
  <c r="B1301" i="6"/>
  <c r="B926" i="6"/>
  <c r="B3460" i="7"/>
  <c r="B536" i="6"/>
  <c r="B399" i="6"/>
  <c r="B1679" i="6"/>
  <c r="B767" i="6"/>
  <c r="B1038" i="5"/>
  <c r="B1383" i="7"/>
  <c r="S223" i="2" s="1"/>
  <c r="B1623" i="6"/>
  <c r="B1751" i="6"/>
  <c r="B1196" i="6"/>
  <c r="B1391" i="10"/>
  <c r="B770" i="6"/>
  <c r="B3144" i="7"/>
  <c r="B740" i="11"/>
  <c r="B1794" i="13"/>
  <c r="B3169" i="7"/>
  <c r="B641" i="6"/>
  <c r="B228" i="6"/>
  <c r="B1283" i="6"/>
  <c r="B1352" i="13"/>
  <c r="B257" i="6"/>
  <c r="B1185" i="6"/>
  <c r="B436" i="6"/>
  <c r="B1624" i="6"/>
  <c r="B462" i="6"/>
  <c r="B2351" i="11"/>
  <c r="B872" i="10"/>
  <c r="B452" i="7"/>
  <c r="B2401" i="10"/>
  <c r="B36" i="14"/>
  <c r="B991" i="5"/>
  <c r="B2736" i="7"/>
  <c r="B316" i="6"/>
  <c r="B60" i="11"/>
  <c r="R147" i="2" s="1"/>
  <c r="B871" i="11"/>
  <c r="B1194" i="6"/>
  <c r="B1006" i="11"/>
  <c r="B902" i="10"/>
  <c r="B1395" i="6"/>
  <c r="B101" i="6"/>
  <c r="B2618" i="7"/>
  <c r="B517" i="6"/>
  <c r="B295" i="5"/>
  <c r="B244" i="6"/>
  <c r="B858" i="11"/>
  <c r="B3384" i="7"/>
  <c r="B787" i="6"/>
  <c r="B229" i="13"/>
  <c r="P316" i="2" s="1"/>
  <c r="B438" i="10"/>
  <c r="B2018" i="10"/>
  <c r="B1921" i="11"/>
  <c r="B500" i="5"/>
  <c r="U90" i="2" s="1"/>
  <c r="B1769" i="14"/>
  <c r="B1017" i="6"/>
  <c r="B936" i="14"/>
  <c r="B786" i="11"/>
  <c r="B1520" i="6"/>
  <c r="B1521" i="14"/>
  <c r="B882" i="11"/>
  <c r="B945" i="14"/>
  <c r="B62" i="14"/>
  <c r="T149" i="2" s="1"/>
  <c r="B1287" i="11"/>
  <c r="B1461" i="14"/>
  <c r="B2981" i="7"/>
  <c r="B455" i="14"/>
  <c r="B3185" i="7"/>
  <c r="B1233" i="14"/>
  <c r="B652" i="6"/>
  <c r="B1270" i="11"/>
  <c r="B3257" i="7"/>
  <c r="B400" i="10"/>
  <c r="Q487" i="2" s="1"/>
  <c r="B640" i="6"/>
  <c r="B1715" i="6"/>
  <c r="B1555" i="6"/>
  <c r="B1896" i="10"/>
  <c r="B443" i="6"/>
  <c r="B3197" i="7"/>
  <c r="B719" i="11"/>
  <c r="B1909" i="7"/>
  <c r="B1606" i="5"/>
  <c r="B1903" i="7"/>
  <c r="B639" i="14"/>
  <c r="B1729" i="14"/>
  <c r="B232" i="14"/>
  <c r="T319" i="2" s="1"/>
  <c r="B954" i="6"/>
  <c r="B123" i="5"/>
  <c r="B1259" i="14"/>
  <c r="B2115" i="7"/>
  <c r="B239" i="7"/>
  <c r="E316" i="2" s="1"/>
  <c r="I316" i="2" s="1"/>
  <c r="B1682" i="6"/>
  <c r="B585" i="5"/>
  <c r="U175" i="2" s="1"/>
  <c r="B2084" i="7"/>
  <c r="B765" i="11"/>
  <c r="B2249" i="7"/>
  <c r="B1062" i="10"/>
  <c r="B1431" i="6"/>
  <c r="B371" i="5"/>
  <c r="B367" i="5"/>
  <c r="B1217" i="6"/>
  <c r="B819" i="14"/>
  <c r="B552" i="14"/>
  <c r="B1868" i="5"/>
  <c r="B523" i="14"/>
  <c r="B762" i="14"/>
  <c r="B139" i="5"/>
  <c r="B647" i="6"/>
  <c r="B1810" i="14"/>
  <c r="B1159" i="11"/>
  <c r="B1862" i="14"/>
  <c r="B644" i="5"/>
  <c r="U234" i="2" s="1"/>
  <c r="B728" i="5"/>
  <c r="U318" i="2" s="1"/>
  <c r="B3307" i="7"/>
  <c r="B1295" i="5"/>
  <c r="B2209" i="11"/>
  <c r="B643" i="10"/>
  <c r="B1677" i="6"/>
  <c r="B466" i="5"/>
  <c r="B1659" i="6"/>
  <c r="B111" i="14"/>
  <c r="T198" i="2" s="1"/>
  <c r="B204" i="6"/>
  <c r="B133" i="5"/>
  <c r="B491" i="11"/>
  <c r="B435" i="7"/>
  <c r="B1368" i="7"/>
  <c r="S208" i="2" s="1"/>
  <c r="B706" i="11"/>
  <c r="B2276" i="7"/>
  <c r="B706" i="14"/>
  <c r="B2161" i="5"/>
  <c r="B1088" i="5"/>
  <c r="B722" i="6"/>
  <c r="B1310" i="6"/>
  <c r="B760" i="5"/>
  <c r="U350" i="2" s="1"/>
  <c r="B1320" i="14"/>
  <c r="B1183" i="6"/>
  <c r="B584" i="6"/>
  <c r="B1695" i="5"/>
  <c r="B1685" i="14"/>
  <c r="B2089" i="5"/>
  <c r="B143" i="14"/>
  <c r="T230" i="2" s="1"/>
  <c r="B1848" i="7"/>
  <c r="B1480" i="7"/>
  <c r="S320" i="2" s="1"/>
  <c r="B1382" i="6"/>
  <c r="B39" i="11"/>
  <c r="R126" i="2" s="1"/>
  <c r="B947" i="11"/>
  <c r="B1356" i="6"/>
  <c r="B895" i="6"/>
  <c r="B1432" i="11"/>
  <c r="B2629" i="7"/>
  <c r="B108" i="5"/>
  <c r="B1209" i="14"/>
  <c r="B458" i="5"/>
  <c r="B285" i="7"/>
  <c r="B1032" i="6"/>
  <c r="B679" i="6"/>
  <c r="B1183" i="11"/>
  <c r="B1830" i="7"/>
  <c r="B1156" i="6"/>
  <c r="B2349" i="11"/>
  <c r="B723" i="5"/>
  <c r="U313" i="2" s="1"/>
  <c r="B1730" i="5"/>
  <c r="B1346" i="10"/>
  <c r="B199" i="5"/>
  <c r="B1527" i="7"/>
  <c r="S367" i="2" s="1"/>
  <c r="B1207" i="10"/>
  <c r="B1769" i="7"/>
  <c r="B372" i="14"/>
  <c r="T459" i="2" s="1"/>
  <c r="B657" i="5"/>
  <c r="U247" i="2" s="1"/>
  <c r="B214" i="6"/>
  <c r="B1457" i="13"/>
  <c r="B2940" i="7"/>
  <c r="B344" i="11"/>
  <c r="R431" i="2" s="1"/>
  <c r="B1306" i="14"/>
  <c r="B1113" i="5"/>
  <c r="B3176" i="7"/>
  <c r="B928" i="6"/>
  <c r="B649" i="10"/>
  <c r="B2821" i="7"/>
  <c r="B635" i="5"/>
  <c r="U225" i="2" s="1"/>
  <c r="B2000" i="14"/>
  <c r="B2146" i="11"/>
  <c r="B2900" i="7"/>
  <c r="B329" i="6"/>
  <c r="B2421" i="10"/>
  <c r="B736" i="6"/>
  <c r="B991" i="14"/>
  <c r="B1397" i="14"/>
  <c r="B521" i="6"/>
  <c r="B207" i="7"/>
  <c r="B1430" i="14"/>
  <c r="B727" i="6"/>
  <c r="B545" i="6"/>
  <c r="B139" i="6"/>
  <c r="B644" i="14"/>
  <c r="B943" i="13"/>
  <c r="B1211" i="11"/>
  <c r="B1104" i="10"/>
  <c r="B139" i="11"/>
  <c r="R226" i="2" s="1"/>
  <c r="B1387" i="6"/>
  <c r="B3493" i="7"/>
  <c r="B1718" i="7"/>
  <c r="B1048" i="11"/>
  <c r="B242" i="11"/>
  <c r="R329" i="2" s="1"/>
  <c r="B2485" i="7"/>
  <c r="B610" i="14"/>
  <c r="B300" i="6"/>
  <c r="B106" i="10"/>
  <c r="Q193" i="2" s="1"/>
  <c r="B1619" i="5"/>
  <c r="B590" i="6"/>
  <c r="B1606" i="6"/>
  <c r="B1312" i="11"/>
  <c r="B1640" i="5"/>
  <c r="B676" i="6"/>
  <c r="B2146" i="7"/>
  <c r="B906" i="14"/>
  <c r="B3224" i="7"/>
  <c r="B2058" i="5"/>
  <c r="B423" i="14"/>
  <c r="B2215" i="11"/>
  <c r="B1557" i="14"/>
  <c r="B1643" i="7"/>
  <c r="S483" i="2" s="1"/>
  <c r="B1278" i="6"/>
  <c r="B133" i="13"/>
  <c r="P220" i="2" s="1"/>
  <c r="B17" i="6"/>
  <c r="D10" i="19" s="1"/>
  <c r="B597" i="6"/>
  <c r="B1692" i="10"/>
  <c r="B427" i="6"/>
  <c r="B1648" i="6"/>
  <c r="B2336" i="7"/>
  <c r="B2244" i="7"/>
  <c r="B409" i="6"/>
  <c r="B57" i="5"/>
  <c r="E149" i="2" s="1"/>
  <c r="I149" i="2" s="1"/>
  <c r="B119" i="6"/>
  <c r="B941" i="10"/>
  <c r="B1610" i="7"/>
  <c r="S450" i="2" s="1"/>
  <c r="B695" i="6"/>
  <c r="B22" i="11"/>
  <c r="B580" i="6"/>
  <c r="B1506" i="6"/>
  <c r="B436" i="5"/>
  <c r="B716" i="11"/>
  <c r="B2079" i="11"/>
  <c r="B1652" i="5"/>
  <c r="B1569" i="10"/>
  <c r="B2042" i="11"/>
  <c r="B2976" i="7"/>
  <c r="B1353" i="6"/>
  <c r="B213" i="6"/>
  <c r="B324" i="6"/>
  <c r="B2108" i="7"/>
  <c r="B1761" i="14"/>
  <c r="B1425" i="7"/>
  <c r="S265" i="2" s="1"/>
  <c r="B549" i="14"/>
  <c r="B1655" i="5"/>
  <c r="B459" i="6"/>
  <c r="B886" i="6"/>
  <c r="B311" i="14"/>
  <c r="T398" i="2" s="1"/>
  <c r="B472" i="5"/>
  <c r="B900" i="6"/>
  <c r="B93" i="6"/>
  <c r="B691" i="6"/>
  <c r="B1127" i="6"/>
  <c r="B1413" i="6"/>
  <c r="B1605" i="14"/>
  <c r="B651" i="11"/>
  <c r="B1407" i="14"/>
  <c r="B565" i="6"/>
  <c r="B1687" i="10"/>
  <c r="B3279" i="7"/>
  <c r="B359" i="6"/>
  <c r="B1178" i="6"/>
  <c r="B262" i="6"/>
  <c r="B3249" i="7"/>
  <c r="B930" i="6"/>
  <c r="B229" i="5"/>
  <c r="B134" i="6"/>
  <c r="B814" i="6"/>
  <c r="B828" i="5"/>
  <c r="U418" i="2" s="1"/>
  <c r="B1440" i="6"/>
  <c r="B2238" i="5"/>
  <c r="B754" i="6"/>
  <c r="B2056" i="5"/>
  <c r="B602" i="11"/>
  <c r="B1642" i="6"/>
  <c r="B130" i="13"/>
  <c r="P217" i="2" s="1"/>
  <c r="B645" i="6"/>
  <c r="B57" i="11"/>
  <c r="R144" i="2" s="1"/>
  <c r="B780" i="6"/>
  <c r="B173" i="6"/>
  <c r="B801" i="11"/>
  <c r="B1021" i="6"/>
  <c r="B1401" i="6"/>
  <c r="B164" i="6"/>
  <c r="E246" i="2" s="1"/>
  <c r="F246" i="2" s="1"/>
  <c r="G246" i="2" s="1"/>
  <c r="B1725" i="6"/>
  <c r="B2139" i="10"/>
  <c r="B126" i="11"/>
  <c r="R213" i="2" s="1"/>
  <c r="B1090" i="11"/>
  <c r="B890" i="6"/>
  <c r="B1981" i="10"/>
  <c r="B1722" i="6"/>
  <c r="B356" i="6"/>
  <c r="B1603" i="6"/>
  <c r="B3320" i="7"/>
  <c r="B27" i="14"/>
  <c r="T114" i="2" s="1"/>
  <c r="B204" i="7"/>
  <c r="B143" i="6"/>
  <c r="B134" i="13"/>
  <c r="P221" i="2" s="1"/>
  <c r="B2022" i="7"/>
  <c r="B2154" i="5"/>
  <c r="B1919" i="14"/>
  <c r="B1143" i="6"/>
  <c r="B684" i="6"/>
  <c r="B1656" i="6"/>
  <c r="B824" i="6"/>
  <c r="B986" i="11"/>
  <c r="B279" i="14"/>
  <c r="T366" i="2" s="1"/>
  <c r="B523" i="6"/>
  <c r="B689" i="6"/>
  <c r="B1531" i="6"/>
  <c r="B1617" i="14"/>
  <c r="B1221" i="6"/>
  <c r="B582" i="5"/>
  <c r="U172" i="2" s="1"/>
  <c r="B1436" i="6"/>
  <c r="B797" i="6"/>
  <c r="B1349" i="14"/>
  <c r="B1180" i="6"/>
  <c r="B1537" i="6"/>
  <c r="B90" i="5"/>
  <c r="B1348" i="6"/>
  <c r="B1290" i="6"/>
  <c r="B1373" i="10"/>
  <c r="B905" i="6"/>
  <c r="B871" i="14"/>
  <c r="B260" i="7"/>
  <c r="B677" i="5"/>
  <c r="U267" i="2" s="1"/>
  <c r="B657" i="10"/>
  <c r="B1620" i="6"/>
  <c r="B294" i="14"/>
  <c r="T381" i="2" s="1"/>
  <c r="B332" i="6"/>
  <c r="B1034" i="6"/>
  <c r="B1564" i="6"/>
  <c r="B654" i="6"/>
  <c r="B2257" i="10"/>
  <c r="B1466" i="6"/>
  <c r="B8" i="6"/>
  <c r="E341" i="2" s="1"/>
  <c r="B563" i="6"/>
  <c r="B1572" i="5"/>
  <c r="B1435" i="14"/>
  <c r="B293" i="7"/>
  <c r="B1267" i="6"/>
  <c r="B1319" i="6"/>
  <c r="B985" i="6"/>
  <c r="B1324" i="7"/>
  <c r="S164" i="2" s="1"/>
  <c r="B406" i="6"/>
  <c r="B1474" i="6"/>
  <c r="B541" i="6"/>
  <c r="B1458" i="10"/>
  <c r="B184" i="6"/>
  <c r="B631" i="6"/>
  <c r="B216" i="10"/>
  <c r="Q303" i="2" s="1"/>
  <c r="B2471" i="7"/>
  <c r="B1076" i="10"/>
  <c r="B67" i="13"/>
  <c r="P154" i="2" s="1"/>
  <c r="B913" i="14"/>
  <c r="B1259" i="10"/>
  <c r="B1192" i="6"/>
  <c r="B2455" i="7"/>
  <c r="B55" i="6"/>
  <c r="B1927" i="11"/>
  <c r="B989" i="6"/>
  <c r="B725" i="6"/>
  <c r="B1093" i="14"/>
  <c r="B1633" i="6"/>
  <c r="B127" i="10"/>
  <c r="Q214" i="2" s="1"/>
  <c r="B1211" i="6"/>
  <c r="B473" i="6"/>
  <c r="B125" i="14"/>
  <c r="T212" i="2" s="1"/>
  <c r="B1005" i="6"/>
  <c r="B2579" i="7"/>
  <c r="B1297" i="10"/>
  <c r="B301" i="11"/>
  <c r="R388" i="2" s="1"/>
  <c r="B350" i="6"/>
  <c r="B80" i="10"/>
  <c r="Q167" i="2" s="1"/>
  <c r="B670" i="5"/>
  <c r="U260" i="2" s="1"/>
  <c r="B269" i="6"/>
  <c r="B1689" i="7"/>
  <c r="B10" i="6"/>
  <c r="E343" i="2" s="1"/>
  <c r="B1451" i="6"/>
  <c r="B690" i="6"/>
  <c r="B1421" i="6"/>
  <c r="B76" i="11"/>
  <c r="R163" i="2" s="1"/>
  <c r="B1753" i="11"/>
  <c r="B714" i="11"/>
  <c r="B939" i="6"/>
  <c r="B1097" i="6"/>
  <c r="B1563" i="14"/>
  <c r="B397" i="11"/>
  <c r="R484" i="2" s="1"/>
  <c r="B270" i="6"/>
  <c r="B918" i="6"/>
  <c r="B336" i="6"/>
  <c r="B75" i="10"/>
  <c r="Q162" i="2" s="1"/>
  <c r="B1777" i="5"/>
  <c r="B1506" i="14"/>
  <c r="B1895" i="11"/>
  <c r="B921" i="5"/>
  <c r="B1344" i="11"/>
  <c r="B2001" i="10"/>
  <c r="B1243" i="6"/>
  <c r="B3110" i="7"/>
  <c r="B2278" i="11"/>
  <c r="B2007" i="11"/>
  <c r="B1518" i="7"/>
  <c r="S358" i="2" s="1"/>
  <c r="B1184" i="6"/>
  <c r="B962" i="6"/>
  <c r="B687" i="5"/>
  <c r="U277" i="2" s="1"/>
  <c r="B1245" i="14"/>
  <c r="B3086" i="7"/>
  <c r="B64" i="6"/>
  <c r="B1557" i="11"/>
  <c r="B1057" i="11"/>
  <c r="B1706" i="6"/>
  <c r="B788" i="6"/>
  <c r="B636" i="6"/>
  <c r="B1681" i="6"/>
  <c r="B1869" i="5"/>
  <c r="B37" i="14"/>
  <c r="T124" i="2" s="1"/>
  <c r="B1701" i="11"/>
  <c r="B1456" i="6"/>
  <c r="B521" i="14"/>
  <c r="B931" i="11"/>
  <c r="B1259" i="6"/>
  <c r="B668" i="6"/>
  <c r="B1782" i="7"/>
  <c r="B938" i="6"/>
  <c r="B33" i="6"/>
  <c r="J17" i="8" s="1"/>
  <c r="B1099" i="6"/>
  <c r="B697" i="6"/>
  <c r="B596" i="6"/>
  <c r="B504" i="6"/>
  <c r="B1489" i="10"/>
  <c r="B1057" i="14"/>
  <c r="B1244" i="11"/>
  <c r="B1370" i="14"/>
  <c r="B1647" i="5"/>
  <c r="B527" i="11"/>
  <c r="B1293" i="7"/>
  <c r="S133" i="2" s="1"/>
  <c r="B660" i="6"/>
  <c r="B908" i="14"/>
  <c r="B489" i="5"/>
  <c r="B1563" i="6"/>
  <c r="B1468" i="14"/>
  <c r="B413" i="10"/>
  <c r="Q500" i="2" s="1"/>
  <c r="B576" i="14"/>
  <c r="B1302" i="6"/>
  <c r="B551" i="6"/>
  <c r="B1360" i="6"/>
  <c r="B1055" i="6"/>
  <c r="B1997" i="11"/>
  <c r="B245" i="6"/>
  <c r="B460" i="6"/>
  <c r="B2243" i="5"/>
  <c r="B398" i="6"/>
  <c r="B1550" i="14"/>
  <c r="B1700" i="7"/>
  <c r="B2830" i="7"/>
  <c r="B343" i="6"/>
  <c r="B1303" i="6"/>
  <c r="B1423" i="6"/>
  <c r="B30" i="11"/>
  <c r="B1263" i="10"/>
  <c r="B1360" i="7"/>
  <c r="S200" i="2" s="1"/>
  <c r="B168" i="13"/>
  <c r="P255" i="2" s="1"/>
  <c r="B1806" i="5"/>
  <c r="B1700" i="10"/>
  <c r="B1684" i="6"/>
  <c r="B1693" i="14"/>
  <c r="B307" i="14"/>
  <c r="T394" i="2" s="1"/>
  <c r="B1492" i="10"/>
  <c r="B81" i="5"/>
  <c r="E173" i="2" s="1"/>
  <c r="I173" i="2" s="1"/>
  <c r="B14" i="14"/>
  <c r="D17" i="19" s="1"/>
  <c r="B554" i="6"/>
  <c r="B1644" i="7"/>
  <c r="S484" i="2" s="1"/>
  <c r="B995" i="11"/>
  <c r="B1421" i="14"/>
  <c r="B1743" i="6"/>
  <c r="B1680" i="5"/>
  <c r="B376" i="14"/>
  <c r="T463" i="2" s="1"/>
  <c r="B2609" i="7"/>
  <c r="B811" i="5"/>
  <c r="U401" i="2" s="1"/>
  <c r="B1796" i="5"/>
  <c r="B1233" i="6"/>
  <c r="B298" i="11"/>
  <c r="R385" i="2" s="1"/>
  <c r="B3133" i="7"/>
  <c r="B1579" i="5"/>
  <c r="B532" i="6"/>
  <c r="B1037" i="6"/>
  <c r="B2913" i="7"/>
  <c r="B856" i="6"/>
  <c r="B3131" i="7"/>
  <c r="B1252" i="7"/>
  <c r="S92" i="2" s="1"/>
  <c r="B571" i="6"/>
  <c r="B1760" i="14"/>
  <c r="B1626" i="5"/>
  <c r="B444" i="11"/>
  <c r="B351" i="10"/>
  <c r="Q438" i="2" s="1"/>
  <c r="B1572" i="6"/>
  <c r="B848" i="6"/>
  <c r="B1304" i="14"/>
  <c r="B1468" i="5"/>
  <c r="B2433" i="10"/>
  <c r="B702" i="6"/>
  <c r="B3233" i="7"/>
  <c r="B3373" i="7"/>
  <c r="B1056" i="14"/>
  <c r="B730" i="6"/>
  <c r="B2142" i="5"/>
  <c r="B1746" i="11"/>
  <c r="B659" i="11"/>
  <c r="B1982" i="11"/>
  <c r="B1210" i="10"/>
  <c r="B3468" i="7"/>
  <c r="B1873" i="7"/>
  <c r="B1009" i="6"/>
  <c r="B2357" i="10"/>
  <c r="B1518" i="6"/>
  <c r="B3006" i="7"/>
  <c r="B225" i="6"/>
  <c r="B1959" i="14"/>
  <c r="B319" i="7"/>
  <c r="B2442" i="10"/>
  <c r="B2397" i="10"/>
  <c r="B1274" i="6"/>
  <c r="B1227" i="6"/>
  <c r="B1191" i="14"/>
  <c r="B2691" i="7"/>
  <c r="B1866" i="5"/>
  <c r="B884" i="10"/>
  <c r="B348" i="6"/>
  <c r="B1859" i="11"/>
  <c r="B242" i="10"/>
  <c r="Q329" i="2" s="1"/>
  <c r="B228" i="13"/>
  <c r="P315" i="2" s="1"/>
  <c r="B738" i="14"/>
  <c r="B2191" i="7"/>
  <c r="B2231" i="5"/>
  <c r="B2291" i="7"/>
  <c r="B1298" i="14"/>
  <c r="B1698" i="14"/>
  <c r="E289" i="2" s="1"/>
  <c r="I289" i="2" s="1"/>
  <c r="B1895" i="7"/>
  <c r="B1559" i="6"/>
  <c r="B2222" i="5"/>
  <c r="B795" i="14"/>
  <c r="B1171" i="14"/>
  <c r="B421" i="13"/>
  <c r="P508" i="2" s="1"/>
  <c r="B779" i="5"/>
  <c r="U369" i="2" s="1"/>
  <c r="B301" i="13"/>
  <c r="P388" i="2" s="1"/>
  <c r="B1553" i="6"/>
  <c r="B450" i="6"/>
  <c r="B1020" i="14"/>
  <c r="B529" i="10"/>
  <c r="B1118" i="6"/>
  <c r="B1939" i="14"/>
  <c r="B1633" i="14"/>
  <c r="B665" i="14"/>
  <c r="B1899" i="11"/>
  <c r="B1091" i="6"/>
  <c r="B3182" i="7"/>
  <c r="B865" i="11"/>
  <c r="B1982" i="5"/>
  <c r="B2059" i="5"/>
  <c r="B791" i="5"/>
  <c r="U381" i="2" s="1"/>
  <c r="B808" i="5"/>
  <c r="U398" i="2" s="1"/>
  <c r="B208" i="14"/>
  <c r="T295" i="2" s="1"/>
  <c r="B3462" i="7"/>
  <c r="B735" i="5"/>
  <c r="U325" i="2" s="1"/>
  <c r="B1400" i="14"/>
  <c r="B143" i="13"/>
  <c r="P230" i="2" s="1"/>
  <c r="B142" i="14"/>
  <c r="T229" i="2" s="1"/>
  <c r="B2268" i="10"/>
  <c r="B446" i="6"/>
  <c r="B1086" i="6"/>
  <c r="B2946" i="7"/>
  <c r="B1462" i="10"/>
  <c r="B1232" i="6"/>
  <c r="B2216" i="11"/>
  <c r="B1514" i="13"/>
  <c r="B607" i="6"/>
  <c r="B109" i="6"/>
  <c r="B17" i="7"/>
  <c r="E94" i="2" s="1"/>
  <c r="I94" i="2" s="1"/>
  <c r="F94" i="2" s="1"/>
  <c r="G94" i="2" s="1"/>
  <c r="B159" i="10"/>
  <c r="Q246" i="2" s="1"/>
  <c r="B1510" i="6"/>
  <c r="B777" i="6"/>
  <c r="B285" i="11"/>
  <c r="R372" i="2" s="1"/>
  <c r="B1667" i="7"/>
  <c r="S507" i="2" s="1"/>
  <c r="B832" i="14"/>
  <c r="B451" i="6"/>
  <c r="B360" i="5"/>
  <c r="B359" i="7"/>
  <c r="B1047" i="14"/>
  <c r="B21" i="6"/>
  <c r="D22" i="19" s="1"/>
  <c r="B787" i="14"/>
  <c r="B1114" i="14"/>
  <c r="B846" i="6"/>
  <c r="B1656" i="14"/>
  <c r="B764" i="14"/>
  <c r="B363" i="14"/>
  <c r="T450" i="2" s="1"/>
  <c r="B1260" i="7"/>
  <c r="S100" i="2" s="1"/>
  <c r="B17" i="14"/>
  <c r="T104" i="2" s="1"/>
  <c r="B1369" i="14"/>
  <c r="B1336" i="14"/>
  <c r="B1600" i="6"/>
  <c r="B836" i="5"/>
  <c r="U426" i="2" s="1"/>
  <c r="B2258" i="5"/>
  <c r="B2367" i="11"/>
  <c r="B221" i="13"/>
  <c r="P308" i="2" s="1"/>
  <c r="B419" i="7"/>
  <c r="B1822" i="5"/>
  <c r="B1634" i="5"/>
  <c r="B1131" i="14"/>
  <c r="B1576" i="5"/>
  <c r="B1627" i="7"/>
  <c r="S467" i="2" s="1"/>
  <c r="B1635" i="6"/>
  <c r="B1676" i="6"/>
  <c r="B1289" i="5"/>
  <c r="B1458" i="7"/>
  <c r="S298" i="2" s="1"/>
  <c r="B122" i="5"/>
  <c r="B516" i="6"/>
  <c r="B1521" i="6"/>
  <c r="B974" i="6"/>
  <c r="B822" i="5"/>
  <c r="U412" i="2" s="1"/>
  <c r="B1476" i="14"/>
  <c r="B1829" i="7"/>
  <c r="B1566" i="6"/>
  <c r="B2405" i="7"/>
  <c r="B739" i="14"/>
  <c r="B1616" i="6"/>
  <c r="B1167" i="14"/>
  <c r="B1340" i="6"/>
  <c r="B2047" i="7"/>
  <c r="B510" i="14"/>
  <c r="B1637" i="13"/>
  <c r="B540" i="6"/>
  <c r="B3189" i="7"/>
  <c r="B1593" i="6"/>
  <c r="B2931" i="7"/>
  <c r="B1729" i="7"/>
  <c r="B184" i="13"/>
  <c r="P271" i="2" s="1"/>
  <c r="B851" i="6"/>
  <c r="B1397" i="11"/>
  <c r="B1857" i="11"/>
  <c r="B2149" i="10"/>
  <c r="B2136" i="7"/>
  <c r="B486" i="14"/>
  <c r="B2019" i="5"/>
  <c r="B216" i="13"/>
  <c r="P303" i="2" s="1"/>
  <c r="B1139" i="6"/>
  <c r="B1610" i="6"/>
  <c r="B1308" i="14"/>
  <c r="B2051" i="5"/>
  <c r="B34" i="7"/>
  <c r="E111" i="2" s="1"/>
  <c r="I111" i="2" s="1"/>
  <c r="B366" i="14"/>
  <c r="T453" i="2" s="1"/>
  <c r="B1622" i="7"/>
  <c r="S462" i="2" s="1"/>
  <c r="B2605" i="7"/>
  <c r="B2114" i="7"/>
  <c r="B239" i="5"/>
  <c r="B730" i="5"/>
  <c r="U320" i="2" s="1"/>
  <c r="B628" i="6"/>
  <c r="B2173" i="5"/>
  <c r="B2064" i="7"/>
  <c r="B1240" i="10"/>
  <c r="B188" i="6"/>
  <c r="E270" i="2" s="1"/>
  <c r="F270" i="2" s="1"/>
  <c r="G270" i="2" s="1"/>
  <c r="B27" i="11"/>
  <c r="R114" i="2" s="1"/>
  <c r="B1585" i="6"/>
  <c r="B742" i="6"/>
  <c r="B823" i="6"/>
  <c r="B1378" i="14"/>
  <c r="B381" i="5"/>
  <c r="B1017" i="11"/>
  <c r="B175" i="7"/>
  <c r="B1153" i="6"/>
  <c r="B1690" i="6"/>
  <c r="B1209" i="6"/>
  <c r="B1030" i="5"/>
  <c r="B1490" i="10"/>
  <c r="B1715" i="14"/>
  <c r="B1216" i="6"/>
  <c r="B1023" i="6"/>
  <c r="B1314" i="6"/>
  <c r="B537" i="6"/>
  <c r="B1968" i="11"/>
  <c r="B1455" i="6"/>
  <c r="B1256" i="5"/>
  <c r="B110" i="7"/>
  <c r="B1643" i="6"/>
  <c r="B1538" i="6"/>
  <c r="B2310" i="7"/>
  <c r="B2151" i="7"/>
  <c r="B1737" i="6"/>
  <c r="B516" i="11"/>
  <c r="B100" i="11"/>
  <c r="R187" i="2" s="1"/>
  <c r="B126" i="13"/>
  <c r="P213" i="2" s="1"/>
  <c r="B1571" i="11"/>
  <c r="B403" i="6"/>
  <c r="B542" i="6"/>
  <c r="B2344" i="11"/>
  <c r="B2533" i="7"/>
  <c r="B1561" i="10"/>
  <c r="B328" i="6"/>
  <c r="B2072" i="11"/>
  <c r="B2111" i="5"/>
  <c r="B304" i="6"/>
  <c r="B637" i="6"/>
  <c r="B717" i="6"/>
  <c r="B765" i="6"/>
  <c r="B1618" i="6"/>
  <c r="B162" i="5"/>
  <c r="B674" i="11"/>
  <c r="B381" i="6"/>
  <c r="B796" i="6"/>
  <c r="B1035" i="14"/>
  <c r="B368" i="7"/>
  <c r="B2023" i="7"/>
  <c r="B1904" i="14"/>
  <c r="B83" i="10"/>
  <c r="Q170" i="2" s="1"/>
  <c r="N170" i="2" s="1"/>
  <c r="AD7" i="9" s="1"/>
  <c r="AB66" i="2" s="1"/>
  <c r="B162" i="6"/>
  <c r="B354" i="6"/>
  <c r="B1518" i="14"/>
  <c r="E109" i="2" s="1"/>
  <c r="I109" i="2" s="1"/>
  <c r="F109" i="2" s="1"/>
  <c r="G109" i="2" s="1"/>
  <c r="B1664" i="6"/>
  <c r="B181" i="6"/>
  <c r="B1756" i="6"/>
  <c r="B1923" i="14"/>
  <c r="B349" i="6"/>
  <c r="B178" i="13"/>
  <c r="P265" i="2" s="1"/>
  <c r="B1052" i="6"/>
  <c r="B1246" i="11"/>
  <c r="B1935" i="11"/>
  <c r="B482" i="7"/>
  <c r="B697" i="5"/>
  <c r="U287" i="2" s="1"/>
  <c r="B148" i="11"/>
  <c r="R235" i="2" s="1"/>
  <c r="B9" i="10"/>
  <c r="Q96" i="2" s="1"/>
  <c r="B1696" i="6"/>
  <c r="B1785" i="10"/>
  <c r="B1114" i="6"/>
  <c r="B258" i="5"/>
  <c r="B1542" i="6"/>
  <c r="B3090" i="7"/>
  <c r="B88" i="6"/>
  <c r="B1356" i="7"/>
  <c r="S196" i="2" s="1"/>
  <c r="B268" i="6"/>
  <c r="B1009" i="14"/>
  <c r="B2324" i="11"/>
  <c r="B517" i="11"/>
  <c r="B47" i="7"/>
  <c r="E124" i="2" s="1"/>
  <c r="I124" i="2" s="1"/>
  <c r="B319" i="11"/>
  <c r="R406" i="2" s="1"/>
  <c r="B2449" i="7"/>
  <c r="B2435" i="7"/>
  <c r="B310" i="11"/>
  <c r="R397" i="2" s="1"/>
  <c r="B82" i="6"/>
  <c r="B1547" i="6"/>
  <c r="B115" i="5"/>
  <c r="B900" i="5"/>
  <c r="U490" i="2" s="1"/>
  <c r="B3005" i="7"/>
  <c r="B699" i="14"/>
  <c r="B1907" i="10"/>
  <c r="B1292" i="14"/>
  <c r="B489" i="6"/>
  <c r="B2063" i="5"/>
  <c r="B619" i="6"/>
  <c r="B2735" i="7"/>
  <c r="B1619" i="6"/>
  <c r="B238" i="6"/>
  <c r="B561" i="6"/>
  <c r="B452" i="6"/>
  <c r="B1158" i="6"/>
  <c r="B1976" i="14"/>
  <c r="B1731" i="6"/>
  <c r="B470" i="14"/>
  <c r="B1468" i="6"/>
  <c r="B1328" i="5"/>
  <c r="B381" i="13"/>
  <c r="P468" i="2" s="1"/>
  <c r="B1327" i="5"/>
  <c r="B282" i="10"/>
  <c r="Q369" i="2" s="1"/>
  <c r="B69" i="13"/>
  <c r="P156" i="2" s="1"/>
  <c r="B1176" i="5"/>
  <c r="B1033" i="6"/>
  <c r="B2047" i="11"/>
  <c r="B240" i="6"/>
  <c r="B1579" i="14"/>
  <c r="E170" i="2" s="1"/>
  <c r="I170" i="2" s="1"/>
  <c r="B1439" i="6"/>
  <c r="B253" i="5"/>
  <c r="B310" i="6"/>
  <c r="B3280" i="7"/>
  <c r="B2211" i="7"/>
  <c r="B887" i="11"/>
  <c r="B440" i="5"/>
  <c r="B1061" i="6"/>
  <c r="B1517" i="7"/>
  <c r="S357" i="2" s="1"/>
  <c r="B800" i="6"/>
  <c r="B1589" i="7"/>
  <c r="S429" i="2" s="1"/>
  <c r="B2392" i="11"/>
  <c r="B656" i="14"/>
  <c r="B1438" i="11"/>
  <c r="B2836" i="7"/>
  <c r="B1200" i="5"/>
  <c r="B762" i="6"/>
  <c r="B2363" i="7"/>
  <c r="B732" i="6"/>
  <c r="B576" i="6"/>
  <c r="B1252" i="14"/>
  <c r="B210" i="6"/>
  <c r="B2292" i="5"/>
  <c r="B1562" i="5"/>
  <c r="B3382" i="7"/>
  <c r="B546" i="6"/>
  <c r="B420" i="6"/>
  <c r="B1636" i="6"/>
  <c r="B448" i="14"/>
  <c r="B187" i="6"/>
  <c r="B989" i="14"/>
  <c r="B1206" i="14"/>
  <c r="B1385" i="7"/>
  <c r="S225" i="2" s="1"/>
  <c r="B226" i="6"/>
  <c r="B417" i="14"/>
  <c r="T504" i="2" s="1"/>
  <c r="B62" i="10"/>
  <c r="Q149" i="2" s="1"/>
  <c r="B140" i="14"/>
  <c r="T227" i="2" s="1"/>
  <c r="B121" i="6"/>
  <c r="B1079" i="5"/>
  <c r="B1172" i="14"/>
  <c r="B1009" i="11"/>
  <c r="B1268" i="14"/>
  <c r="B3472" i="7"/>
  <c r="B1695" i="7"/>
  <c r="B2123" i="7"/>
  <c r="B1488" i="7"/>
  <c r="S328" i="2" s="1"/>
  <c r="B509" i="14"/>
  <c r="B317" i="7"/>
  <c r="B1757" i="6"/>
  <c r="B342" i="6"/>
  <c r="B219" i="5"/>
  <c r="B1151" i="11"/>
  <c r="B215" i="14"/>
  <c r="T302" i="2" s="1"/>
  <c r="B1546" i="14"/>
  <c r="B76" i="6"/>
  <c r="B118" i="6"/>
  <c r="B907" i="11"/>
  <c r="B1100" i="5"/>
  <c r="B570" i="6"/>
  <c r="B16" i="5"/>
  <c r="B103" i="6"/>
  <c r="B876" i="6"/>
  <c r="B1364" i="6"/>
  <c r="B954" i="14"/>
  <c r="B1345" i="7"/>
  <c r="S185" i="2" s="1"/>
  <c r="B784" i="5"/>
  <c r="U374" i="2" s="1"/>
  <c r="B1123" i="6"/>
  <c r="B888" i="6"/>
  <c r="B1542" i="14"/>
  <c r="E133" i="2" s="1"/>
  <c r="I133" i="2" s="1"/>
  <c r="B593" i="11"/>
  <c r="B1492" i="5"/>
  <c r="B1792" i="14"/>
  <c r="B120" i="7"/>
  <c r="B205" i="14"/>
  <c r="T292" i="2" s="1"/>
  <c r="B1764" i="7"/>
  <c r="B648" i="5"/>
  <c r="U238" i="2" s="1"/>
  <c r="B428" i="6"/>
  <c r="B669" i="14"/>
  <c r="B567" i="11"/>
  <c r="B236" i="6"/>
  <c r="E318" i="2" s="1"/>
  <c r="F318" i="2" s="1"/>
  <c r="G318" i="2" s="1"/>
  <c r="B138" i="6"/>
  <c r="B1579" i="6"/>
  <c r="B1795" i="11"/>
  <c r="B823" i="5"/>
  <c r="U413" i="2" s="1"/>
  <c r="B1100" i="6"/>
  <c r="B743" i="14"/>
  <c r="B964" i="6"/>
  <c r="B2181" i="11"/>
  <c r="B948" i="6"/>
  <c r="B1241" i="10"/>
  <c r="B2245" i="7"/>
  <c r="B1699" i="13"/>
  <c r="B393" i="10"/>
  <c r="Q480" i="2" s="1"/>
  <c r="B589" i="6"/>
  <c r="B230" i="13"/>
  <c r="P317" i="2" s="1"/>
  <c r="B2441" i="7"/>
  <c r="B1239" i="5"/>
  <c r="B2388" i="11"/>
  <c r="B2406" i="10"/>
  <c r="B197" i="11"/>
  <c r="R284" i="2" s="1"/>
  <c r="B506" i="5"/>
  <c r="U96" i="2" s="1"/>
  <c r="B886" i="11"/>
  <c r="B135" i="13"/>
  <c r="P222" i="2" s="1"/>
  <c r="B1162" i="6"/>
  <c r="B695" i="14"/>
  <c r="B593" i="6"/>
  <c r="B2218" i="5"/>
  <c r="B2816" i="7"/>
  <c r="B2887" i="7"/>
  <c r="B2242" i="5"/>
  <c r="B386" i="14"/>
  <c r="T473" i="2" s="1"/>
  <c r="B137" i="14"/>
  <c r="T224" i="2" s="1"/>
  <c r="B843" i="5"/>
  <c r="U433" i="2" s="1"/>
  <c r="B1596" i="11"/>
  <c r="B1533" i="14"/>
  <c r="B1652" i="14"/>
  <c r="B464" i="6"/>
  <c r="B1122" i="6"/>
  <c r="B1061" i="14"/>
  <c r="B640" i="5"/>
  <c r="U230" i="2" s="1"/>
  <c r="B353" i="6"/>
  <c r="B1478" i="6"/>
  <c r="B301" i="14"/>
  <c r="T388" i="2" s="1"/>
  <c r="B3128" i="7"/>
  <c r="B21" i="11"/>
  <c r="R108" i="2" s="1"/>
  <c r="B980" i="5"/>
  <c r="B24" i="6"/>
  <c r="D31" i="19" s="1"/>
  <c r="B1900" i="10"/>
  <c r="B1011" i="11"/>
  <c r="B153" i="13"/>
  <c r="P240" i="2" s="1"/>
  <c r="B883" i="6"/>
  <c r="B1926" i="7"/>
  <c r="B936" i="6"/>
  <c r="B1314" i="13"/>
  <c r="B191" i="11"/>
  <c r="R278" i="2" s="1"/>
  <c r="B1951" i="11"/>
  <c r="B960" i="6"/>
  <c r="B1569" i="7"/>
  <c r="S409" i="2" s="1"/>
  <c r="B798" i="14"/>
  <c r="B927" i="6"/>
  <c r="B2854" i="7"/>
  <c r="B74" i="13"/>
  <c r="P161" i="2" s="1"/>
  <c r="B1324" i="14"/>
  <c r="B1283" i="7"/>
  <c r="B1630" i="6"/>
  <c r="B134" i="11"/>
  <c r="R221" i="2" s="1"/>
  <c r="B1478" i="7"/>
  <c r="S318" i="2" s="1"/>
  <c r="B1054" i="5"/>
  <c r="B1226" i="6"/>
  <c r="B1227" i="14"/>
  <c r="B1429" i="6"/>
  <c r="B1894" i="14"/>
  <c r="B1312" i="5"/>
  <c r="B1465" i="7"/>
  <c r="S305" i="2" s="1"/>
  <c r="B106" i="6"/>
  <c r="B1530" i="6"/>
  <c r="B287" i="6"/>
  <c r="B998" i="6"/>
  <c r="B1351" i="6"/>
  <c r="B1756" i="10"/>
  <c r="B1631" i="7"/>
  <c r="S471" i="2" s="1"/>
  <c r="B188" i="11"/>
  <c r="R275" i="2" s="1"/>
  <c r="B442" i="6"/>
  <c r="B460" i="5"/>
  <c r="B1415" i="14"/>
  <c r="B2137" i="11"/>
  <c r="B2142" i="7"/>
  <c r="B1342" i="14"/>
  <c r="B1109" i="5"/>
  <c r="B2316" i="11"/>
  <c r="B33" i="13"/>
  <c r="P120" i="2" s="1"/>
  <c r="B434" i="7"/>
  <c r="B141" i="7"/>
  <c r="B262" i="14"/>
  <c r="T349" i="2" s="1"/>
  <c r="B1787" i="13"/>
  <c r="B1435" i="5"/>
  <c r="B2184" i="5"/>
  <c r="B1107" i="5"/>
  <c r="B1528" i="6"/>
  <c r="B1414" i="6"/>
  <c r="B513" i="6"/>
  <c r="B463" i="6"/>
  <c r="B340" i="7"/>
  <c r="B75" i="11"/>
  <c r="R162" i="2" s="1"/>
  <c r="B865" i="6"/>
  <c r="B362" i="14"/>
  <c r="T449" i="2" s="1"/>
  <c r="B31" i="6"/>
  <c r="J14" i="8" s="1"/>
  <c r="B1954" i="5"/>
  <c r="B1449" i="6"/>
  <c r="B88" i="10"/>
  <c r="Q175" i="2" s="1"/>
  <c r="B388" i="6"/>
  <c r="B1099" i="5"/>
  <c r="B1768" i="14"/>
  <c r="B1514" i="5"/>
  <c r="B1464" i="7"/>
  <c r="S304" i="2" s="1"/>
  <c r="B408" i="5"/>
  <c r="B1596" i="14"/>
  <c r="B1974" i="7"/>
  <c r="B59" i="6"/>
  <c r="B312" i="10"/>
  <c r="Q399" i="2" s="1"/>
  <c r="B996" i="11"/>
  <c r="B1426" i="6"/>
  <c r="B1554" i="6"/>
  <c r="B1130" i="6"/>
  <c r="B1333" i="14"/>
  <c r="B1468" i="7"/>
  <c r="S308" i="2" s="1"/>
  <c r="B336" i="10"/>
  <c r="Q423" i="2" s="1"/>
  <c r="B1871" i="7"/>
  <c r="B1673" i="14"/>
  <c r="B1076" i="5"/>
  <c r="B557" i="6"/>
  <c r="B674" i="6"/>
  <c r="B1293" i="5"/>
  <c r="B1996" i="11"/>
  <c r="B1101" i="14"/>
  <c r="B953" i="5"/>
  <c r="B1155" i="11"/>
  <c r="B1407" i="6"/>
  <c r="B731" i="6"/>
  <c r="B1382" i="7"/>
  <c r="S222" i="2" s="1"/>
  <c r="B1563" i="5"/>
  <c r="B1472" i="6"/>
  <c r="B1832" i="14"/>
  <c r="B615" i="6"/>
  <c r="B578" i="6"/>
  <c r="B71" i="6"/>
  <c r="B126" i="7"/>
  <c r="B807" i="6"/>
  <c r="B1693" i="13"/>
  <c r="B2763" i="7"/>
  <c r="B1898" i="11"/>
  <c r="B296" i="13"/>
  <c r="P383" i="2" s="1"/>
  <c r="B1341" i="6"/>
  <c r="B1728" i="14"/>
  <c r="B436" i="14"/>
  <c r="B2727" i="7"/>
  <c r="B1487" i="10"/>
  <c r="B573" i="5"/>
  <c r="U163" i="2" s="1"/>
  <c r="B627" i="6"/>
  <c r="B1352" i="5"/>
  <c r="B529" i="5"/>
  <c r="B2412" i="10"/>
  <c r="B1489" i="7"/>
  <c r="S329" i="2" s="1"/>
  <c r="B2444" i="7"/>
  <c r="B951" i="6"/>
  <c r="B1089" i="14"/>
  <c r="B1055" i="11"/>
  <c r="B874" i="5"/>
  <c r="U464" i="2" s="1"/>
  <c r="B357" i="10"/>
  <c r="Q444" i="2" s="1"/>
  <c r="B10" i="7"/>
  <c r="B1932" i="11"/>
  <c r="B1511" i="5"/>
  <c r="B144" i="5"/>
  <c r="B302" i="10"/>
  <c r="Q389" i="2" s="1"/>
  <c r="B1151" i="14"/>
  <c r="B525" i="11"/>
  <c r="B1693" i="5"/>
  <c r="B2267" i="5"/>
  <c r="B522" i="14"/>
  <c r="B1570" i="6"/>
  <c r="B1240" i="6"/>
  <c r="B459" i="7"/>
  <c r="B891" i="10"/>
  <c r="B1301" i="5"/>
  <c r="B53" i="6"/>
  <c r="B132" i="10"/>
  <c r="Q219" i="2" s="1"/>
  <c r="B2259" i="10"/>
  <c r="B2244" i="5"/>
  <c r="B1705" i="7"/>
  <c r="B91" i="6"/>
  <c r="B925" i="6"/>
  <c r="B216" i="7"/>
  <c r="B1390" i="6"/>
  <c r="B191" i="14"/>
  <c r="T278" i="2" s="1"/>
  <c r="B1873" i="11"/>
  <c r="B14" i="5"/>
  <c r="B1651" i="11"/>
  <c r="B1339" i="6"/>
  <c r="B1235" i="6"/>
  <c r="B882" i="6"/>
  <c r="B358" i="6"/>
  <c r="B203" i="5"/>
  <c r="B179" i="10"/>
  <c r="Q266" i="2" s="1"/>
  <c r="B492" i="6"/>
  <c r="B2416" i="7"/>
  <c r="B392" i="6"/>
  <c r="B2165" i="11"/>
  <c r="B1708" i="6"/>
  <c r="B1309" i="14"/>
  <c r="B29" i="10"/>
  <c r="Q116" i="2" s="1"/>
  <c r="B1550" i="6"/>
  <c r="B533" i="6"/>
  <c r="B1557" i="5"/>
  <c r="B1780" i="11"/>
  <c r="B774" i="5"/>
  <c r="U364" i="2" s="1"/>
  <c r="B1522" i="14"/>
  <c r="B1852" i="14"/>
  <c r="B105" i="13"/>
  <c r="P192" i="2" s="1"/>
  <c r="B2406" i="7"/>
  <c r="B1380" i="5"/>
  <c r="B1107" i="14"/>
  <c r="B82" i="5"/>
  <c r="B1087" i="14"/>
  <c r="B150" i="11"/>
  <c r="R237" i="2" s="1"/>
  <c r="B121" i="13"/>
  <c r="P208" i="2" s="1"/>
  <c r="B2546" i="7"/>
  <c r="B1365" i="6"/>
  <c r="B1381" i="14"/>
  <c r="B494" i="10"/>
  <c r="B171" i="10"/>
  <c r="Q258" i="2" s="1"/>
  <c r="B2122" i="10"/>
  <c r="B2071" i="5"/>
  <c r="B161" i="5"/>
  <c r="B29" i="13"/>
  <c r="P116" i="2" s="1"/>
  <c r="B967" i="6"/>
  <c r="B493" i="14"/>
  <c r="B686" i="14"/>
  <c r="B341" i="11"/>
  <c r="R428" i="2" s="1"/>
  <c r="B2540" i="7"/>
  <c r="B1001" i="6"/>
  <c r="B1752" i="10"/>
  <c r="B940" i="14"/>
  <c r="B233" i="6"/>
  <c r="B1270" i="6"/>
  <c r="B750" i="6"/>
  <c r="B3227" i="7"/>
  <c r="B1374" i="7"/>
  <c r="S214" i="2" s="1"/>
  <c r="B32" i="6"/>
  <c r="E114" i="2" s="1"/>
  <c r="F114" i="2" s="1"/>
  <c r="G114" i="2" s="1"/>
  <c r="B49" i="6"/>
  <c r="B1107" i="6"/>
  <c r="B2288" i="5"/>
  <c r="B1093" i="6"/>
  <c r="B518" i="5"/>
  <c r="U108" i="2" s="1"/>
  <c r="B1649" i="6"/>
  <c r="B2105" i="10"/>
  <c r="B114" i="11"/>
  <c r="R201" i="2" s="1"/>
  <c r="B1753" i="6"/>
  <c r="B1380" i="7"/>
  <c r="S220" i="2" s="1"/>
  <c r="B1397" i="6"/>
  <c r="B78" i="7"/>
  <c r="B1026" i="6"/>
  <c r="B793" i="6"/>
  <c r="B355" i="5"/>
  <c r="B2393" i="11"/>
  <c r="B854" i="6"/>
  <c r="B179" i="6"/>
  <c r="B913" i="6"/>
  <c r="B891" i="6"/>
  <c r="B1465" i="6"/>
  <c r="B1729" i="6"/>
  <c r="B444" i="10"/>
  <c r="B511" i="6"/>
  <c r="B569" i="6"/>
  <c r="B375" i="6"/>
  <c r="B259" i="6"/>
  <c r="B1304" i="6"/>
  <c r="B39" i="13"/>
  <c r="P126" i="2" s="1"/>
  <c r="B1022" i="11"/>
  <c r="B73" i="13"/>
  <c r="P160" i="2" s="1"/>
  <c r="B376" i="10"/>
  <c r="Q463" i="2" s="1"/>
  <c r="B482" i="11"/>
  <c r="B1020" i="6"/>
  <c r="B729" i="6"/>
  <c r="B1995" i="10"/>
  <c r="B1256" i="11"/>
  <c r="B372" i="6"/>
  <c r="B642" i="6"/>
  <c r="B58" i="6"/>
  <c r="B1186" i="6"/>
  <c r="B563" i="14"/>
  <c r="B1356" i="14"/>
  <c r="B431" i="6"/>
  <c r="B484" i="6"/>
  <c r="B1947" i="7"/>
  <c r="B1442" i="6"/>
  <c r="B1175" i="6"/>
  <c r="B1689" i="5"/>
  <c r="B1338" i="6"/>
  <c r="B1090" i="14"/>
  <c r="B805" i="5"/>
  <c r="U395" i="2" s="1"/>
  <c r="B1701" i="6"/>
  <c r="B2519" i="7"/>
  <c r="B1173" i="14"/>
  <c r="B1051" i="6"/>
  <c r="B308" i="11"/>
  <c r="R395" i="2" s="1"/>
  <c r="B9" i="6"/>
  <c r="E342" i="2" s="1"/>
  <c r="B732" i="13"/>
  <c r="B69" i="7"/>
  <c r="B1291" i="7"/>
  <c r="S131" i="2" s="1"/>
  <c r="B1919" i="5"/>
  <c r="B507" i="5"/>
  <c r="B455" i="6"/>
  <c r="B3350" i="7"/>
  <c r="B415" i="5"/>
  <c r="B1007" i="11"/>
  <c r="B1613" i="6"/>
  <c r="B167" i="6"/>
  <c r="B1591" i="14"/>
  <c r="E182" i="2" s="1"/>
  <c r="I182" i="2" s="1"/>
  <c r="B1280" i="7"/>
  <c r="S120" i="2" s="1"/>
  <c r="B696" i="6"/>
  <c r="B309" i="6"/>
  <c r="B1621" i="14"/>
  <c r="B582" i="6"/>
  <c r="B1631" i="5"/>
  <c r="B1105" i="10"/>
  <c r="B1317" i="5"/>
  <c r="B145" i="14"/>
  <c r="T232" i="2" s="1"/>
  <c r="B2704" i="7"/>
  <c r="B135" i="6"/>
  <c r="B509" i="11"/>
  <c r="B1376" i="5"/>
  <c r="B1437" i="5"/>
  <c r="B1526" i="5"/>
  <c r="B329" i="14"/>
  <c r="T416" i="2" s="1"/>
  <c r="B255" i="6"/>
  <c r="B844" i="6"/>
  <c r="B758" i="6"/>
  <c r="B1182" i="6"/>
  <c r="B1186" i="14"/>
  <c r="B3160" i="7"/>
  <c r="B1548" i="6"/>
  <c r="B73" i="6"/>
  <c r="B1215" i="14"/>
  <c r="B126" i="5"/>
  <c r="B1501" i="6"/>
  <c r="B1662" i="6"/>
  <c r="B1795" i="10"/>
  <c r="B2688" i="7"/>
  <c r="B1460" i="6"/>
  <c r="B1260" i="5"/>
  <c r="B1800" i="13"/>
  <c r="B125" i="7"/>
  <c r="B868" i="6"/>
  <c r="B1687" i="6"/>
  <c r="B1326" i="10"/>
  <c r="B441" i="11"/>
  <c r="B2248" i="7"/>
  <c r="B1541" i="7"/>
  <c r="S381" i="2" s="1"/>
  <c r="B325" i="11"/>
  <c r="R412" i="2" s="1"/>
  <c r="B2530" i="7"/>
  <c r="B1800" i="7"/>
  <c r="B1814" i="14"/>
  <c r="B1134" i="5"/>
  <c r="B63" i="6"/>
  <c r="B1641" i="14"/>
  <c r="B2433" i="7"/>
  <c r="B1347" i="6"/>
  <c r="B2715" i="7"/>
  <c r="B3183" i="7"/>
  <c r="B683" i="6"/>
  <c r="B1594" i="14"/>
  <c r="B1571" i="13"/>
  <c r="B215" i="11"/>
  <c r="R302" i="2" s="1"/>
  <c r="B681" i="14"/>
  <c r="B558" i="6"/>
  <c r="B62" i="7"/>
  <c r="B1448" i="10"/>
  <c r="B598" i="6"/>
  <c r="B1846" i="7"/>
  <c r="B2150" i="7"/>
  <c r="B1763" i="11"/>
  <c r="B1967" i="14"/>
  <c r="B893" i="6"/>
  <c r="B103" i="11"/>
  <c r="R190" i="2" s="1"/>
  <c r="B1626" i="7"/>
  <c r="S466" i="2" s="1"/>
  <c r="B884" i="14"/>
  <c r="B78" i="5"/>
  <c r="B1794" i="10"/>
  <c r="B662" i="5"/>
  <c r="U252" i="2" s="1"/>
  <c r="B257" i="5"/>
  <c r="B581" i="6"/>
  <c r="B1249" i="6"/>
  <c r="B2301" i="7"/>
  <c r="B1764" i="14"/>
  <c r="B320" i="13"/>
  <c r="P407" i="2" s="1"/>
  <c r="B258" i="6"/>
  <c r="B2045" i="11"/>
  <c r="B2621" i="7"/>
  <c r="B907" i="6"/>
  <c r="B601" i="5"/>
  <c r="U191" i="2" s="1"/>
  <c r="B378" i="6"/>
  <c r="B402" i="6"/>
  <c r="B1006" i="6"/>
  <c r="B3386" i="7"/>
  <c r="B2467" i="7"/>
  <c r="B835" i="14"/>
  <c r="B99" i="14"/>
  <c r="T186" i="2" s="1"/>
  <c r="B1752" i="5"/>
  <c r="B1200" i="6"/>
  <c r="B67" i="6"/>
  <c r="B1633" i="13"/>
  <c r="B3380" i="7"/>
  <c r="B53" i="5"/>
  <c r="B673" i="11"/>
  <c r="B1459" i="14"/>
  <c r="B569" i="5"/>
  <c r="U159" i="2" s="1"/>
  <c r="B366" i="6"/>
  <c r="B1168" i="6"/>
  <c r="B176" i="10"/>
  <c r="Q263" i="2" s="1"/>
  <c r="B165" i="7"/>
  <c r="B564" i="6"/>
  <c r="B1626" i="6"/>
  <c r="B15" i="7"/>
  <c r="B1461" i="5"/>
  <c r="B1415" i="11"/>
  <c r="B98" i="6"/>
  <c r="B2032" i="7"/>
  <c r="B328" i="11"/>
  <c r="R415" i="2" s="1"/>
  <c r="B2298" i="5"/>
  <c r="B85" i="6"/>
  <c r="B1443" i="14"/>
  <c r="B1733" i="7"/>
  <c r="B1265" i="6"/>
  <c r="B93" i="5"/>
  <c r="E185" i="2" s="1"/>
  <c r="I185" i="2" s="1"/>
  <c r="B66" i="5"/>
  <c r="B2228" i="5"/>
  <c r="B1085" i="11"/>
  <c r="B786" i="13"/>
  <c r="B292" i="6"/>
  <c r="B487" i="6"/>
  <c r="B1387" i="7"/>
  <c r="S227" i="2" s="1"/>
  <c r="B566" i="5"/>
  <c r="U156" i="2" s="1"/>
  <c r="B14" i="6"/>
  <c r="E96" i="2" s="1"/>
  <c r="F96" i="2" s="1"/>
  <c r="G96" i="2" s="1"/>
  <c r="B1282" i="10"/>
  <c r="B1405" i="6"/>
  <c r="B36" i="5"/>
  <c r="B1824" i="10"/>
  <c r="B647" i="5"/>
  <c r="U237" i="2" s="1"/>
  <c r="B2843" i="7"/>
  <c r="B1773" i="5"/>
  <c r="B1307" i="14"/>
  <c r="B151" i="7"/>
  <c r="B21" i="5"/>
  <c r="E113" i="2" s="1"/>
  <c r="I113" i="2" s="1"/>
  <c r="B1641" i="6"/>
  <c r="B1233" i="5"/>
  <c r="B832" i="6"/>
  <c r="B1347" i="5"/>
  <c r="B1108" i="6"/>
  <c r="B678" i="10"/>
  <c r="B928" i="14"/>
  <c r="B2300" i="5"/>
  <c r="B421" i="7"/>
  <c r="B917" i="14"/>
  <c r="B1857" i="14"/>
  <c r="B1578" i="6"/>
  <c r="B661" i="6"/>
  <c r="B462" i="13"/>
  <c r="B1909" i="11"/>
  <c r="B655" i="6"/>
  <c r="B1684" i="14"/>
  <c r="B1140" i="6"/>
  <c r="B603" i="6"/>
  <c r="B3344" i="7"/>
  <c r="B1042" i="6"/>
  <c r="B1391" i="5"/>
  <c r="B555" i="6"/>
  <c r="B690" i="5"/>
  <c r="U280" i="2" s="1"/>
  <c r="B594" i="6"/>
  <c r="B3429" i="7"/>
  <c r="B1632" i="6"/>
  <c r="B90" i="11"/>
  <c r="R177" i="2" s="1"/>
  <c r="B60" i="7"/>
  <c r="B210" i="14"/>
  <c r="T297" i="2" s="1"/>
  <c r="B931" i="5"/>
  <c r="B462" i="7"/>
  <c r="B1090" i="6"/>
  <c r="B936" i="11"/>
  <c r="B1754" i="6"/>
  <c r="B2058" i="11"/>
  <c r="B154" i="14"/>
  <c r="T241" i="2" s="1"/>
  <c r="B987" i="6"/>
  <c r="B362" i="6"/>
  <c r="B1340" i="14"/>
  <c r="B1062" i="11"/>
  <c r="B2248" i="5"/>
  <c r="B1198" i="6"/>
  <c r="B72" i="6"/>
  <c r="B69" i="10"/>
  <c r="Q156" i="2" s="1"/>
  <c r="B542" i="14"/>
  <c r="B93" i="13"/>
  <c r="P180" i="2" s="1"/>
  <c r="B2895" i="7"/>
  <c r="B426" i="7"/>
  <c r="B776" i="13"/>
  <c r="B2798" i="7"/>
  <c r="B120" i="5"/>
  <c r="B1476" i="5"/>
  <c r="B80" i="6"/>
  <c r="E162" i="2" s="1"/>
  <c r="F162" i="2" s="1"/>
  <c r="G162" i="2" s="1"/>
  <c r="B1346" i="14"/>
  <c r="B1638" i="6"/>
  <c r="B2258" i="11"/>
  <c r="B1449" i="10"/>
  <c r="B1571" i="10"/>
  <c r="B344" i="5"/>
  <c r="B814" i="11"/>
  <c r="B1755" i="14"/>
  <c r="B1212" i="14"/>
  <c r="B2227" i="10"/>
  <c r="B236" i="7"/>
  <c r="B364" i="10"/>
  <c r="Q451" i="2" s="1"/>
  <c r="N451" i="2" s="1"/>
  <c r="EL8" i="9" s="1"/>
  <c r="B171" i="14"/>
  <c r="T258" i="2" s="1"/>
  <c r="B1602" i="7"/>
  <c r="S442" i="2" s="1"/>
  <c r="B1794" i="7"/>
  <c r="B714" i="6"/>
  <c r="B1456" i="7"/>
  <c r="S296" i="2" s="1"/>
  <c r="B1234" i="6"/>
  <c r="B1717" i="14"/>
  <c r="B774" i="6"/>
  <c r="B105" i="11"/>
  <c r="R192" i="2" s="1"/>
  <c r="B2028" i="7"/>
  <c r="B1417" i="10"/>
  <c r="B1370" i="6"/>
  <c r="B993" i="11"/>
  <c r="B270" i="5"/>
  <c r="B1605" i="6"/>
  <c r="B1117" i="6"/>
  <c r="B586" i="11"/>
  <c r="B976" i="14"/>
  <c r="B2486" i="7"/>
  <c r="B1762" i="14"/>
  <c r="B629" i="6"/>
  <c r="B1341" i="11"/>
  <c r="B1186" i="5"/>
  <c r="B282" i="6"/>
  <c r="B287" i="7"/>
  <c r="B1096" i="6"/>
  <c r="B1541" i="5"/>
  <c r="B1495" i="10"/>
  <c r="B895" i="10"/>
  <c r="B1995" i="7"/>
  <c r="B1794" i="5"/>
  <c r="B1347" i="7"/>
  <c r="S187" i="2" s="1"/>
  <c r="B23" i="6"/>
  <c r="D28" i="19" s="1"/>
  <c r="B1466" i="14"/>
  <c r="B1683" i="6"/>
  <c r="B1683" i="5"/>
  <c r="B1672" i="6"/>
  <c r="B119" i="7"/>
  <c r="E196" i="2" s="1"/>
  <c r="I196" i="2" s="1"/>
  <c r="B2364" i="11"/>
  <c r="B1890" i="14"/>
  <c r="B1699" i="6"/>
  <c r="B283" i="14"/>
  <c r="T370" i="2" s="1"/>
  <c r="B368" i="14"/>
  <c r="T455" i="2" s="1"/>
  <c r="B577" i="6"/>
  <c r="B425" i="6"/>
  <c r="B665" i="6"/>
  <c r="B1305" i="6"/>
  <c r="B1306" i="6"/>
  <c r="B604" i="6"/>
  <c r="B1669" i="7"/>
  <c r="S509" i="2" s="1"/>
  <c r="B1450" i="5"/>
  <c r="B105" i="7"/>
  <c r="B32" i="14"/>
  <c r="B2229" i="5"/>
  <c r="B1133" i="10"/>
  <c r="B3342" i="7"/>
  <c r="B1289" i="6"/>
  <c r="B938" i="14"/>
  <c r="B1124" i="6"/>
  <c r="B2875" i="7"/>
  <c r="B1959" i="5"/>
  <c r="B411" i="6"/>
  <c r="B5" i="6"/>
  <c r="B1842" i="10"/>
  <c r="B720" i="5"/>
  <c r="U310" i="2" s="1"/>
  <c r="B2037" i="7"/>
  <c r="B195" i="10"/>
  <c r="Q282" i="2" s="1"/>
  <c r="B470" i="6"/>
  <c r="B1351" i="7"/>
  <c r="S191" i="2" s="1"/>
  <c r="B456" i="7"/>
  <c r="B1106" i="14"/>
  <c r="B2151" i="5"/>
  <c r="B1454" i="14"/>
  <c r="B1218" i="5"/>
  <c r="B1158" i="14"/>
  <c r="B969" i="6"/>
  <c r="B650" i="6"/>
  <c r="B66" i="14"/>
  <c r="T153" i="2" s="1"/>
  <c r="B1654" i="5"/>
  <c r="B859" i="6"/>
  <c r="B1303" i="14"/>
  <c r="B213" i="11"/>
  <c r="R300" i="2" s="1"/>
  <c r="B979" i="6"/>
  <c r="B1715" i="11"/>
  <c r="B1480" i="6"/>
  <c r="B1454" i="6"/>
  <c r="B1677" i="10"/>
  <c r="B1968" i="14"/>
  <c r="B302" i="6"/>
  <c r="B1661" i="14"/>
  <c r="B1675" i="6"/>
  <c r="B1066" i="13"/>
  <c r="B1038" i="6"/>
  <c r="B618" i="6"/>
  <c r="B573" i="6"/>
  <c r="B1837" i="14"/>
  <c r="B494" i="6"/>
  <c r="B355" i="7"/>
  <c r="B930" i="5"/>
  <c r="B439" i="6"/>
  <c r="B1384" i="6"/>
  <c r="B602" i="14"/>
  <c r="B1488" i="6"/>
  <c r="B1058" i="6"/>
  <c r="B386" i="6"/>
  <c r="B2340" i="11"/>
  <c r="B202" i="6"/>
  <c r="B544" i="6"/>
  <c r="B153" i="10"/>
  <c r="Q240" i="2" s="1"/>
  <c r="B1230" i="14"/>
  <c r="B1691" i="6"/>
  <c r="B1741" i="6"/>
  <c r="B214" i="13"/>
  <c r="P301" i="2" s="1"/>
  <c r="B45" i="6"/>
  <c r="B139" i="7"/>
  <c r="B2664" i="7"/>
  <c r="B1481" i="14"/>
  <c r="B1671" i="11"/>
  <c r="B1479" i="7"/>
  <c r="S319" i="2" s="1"/>
  <c r="B1181" i="11"/>
  <c r="B1365" i="5"/>
  <c r="B277" i="13"/>
  <c r="P364" i="2" s="1"/>
  <c r="B996" i="6"/>
  <c r="B745" i="5"/>
  <c r="U335" i="2" s="1"/>
  <c r="B1174" i="6"/>
  <c r="B2400" i="11"/>
  <c r="B752" i="14"/>
  <c r="B277" i="6"/>
  <c r="B196" i="6"/>
  <c r="B1167" i="6"/>
  <c r="B1287" i="5"/>
  <c r="B1190" i="6"/>
  <c r="B40" i="6"/>
  <c r="B929" i="6"/>
  <c r="B1688" i="5"/>
  <c r="B1348" i="10"/>
  <c r="B1165" i="11"/>
  <c r="B707" i="5"/>
  <c r="U297" i="2" s="1"/>
  <c r="B1936" i="11"/>
  <c r="B1666" i="6"/>
  <c r="B1766" i="5"/>
  <c r="B477" i="6"/>
  <c r="B1862" i="5"/>
  <c r="B1715" i="10"/>
  <c r="B4" i="5"/>
  <c r="D9" i="8" s="1"/>
  <c r="E9" i="8" s="1"/>
  <c r="B2109" i="7"/>
  <c r="B151" i="6"/>
  <c r="B1335" i="14"/>
  <c r="B399" i="14"/>
  <c r="T486" i="2" s="1"/>
  <c r="B1000" i="5"/>
  <c r="B1561" i="6"/>
  <c r="B1645" i="6"/>
  <c r="B529" i="6"/>
  <c r="B575" i="6"/>
  <c r="B1101" i="11"/>
  <c r="B1296" i="6"/>
  <c r="B405" i="10"/>
  <c r="Q492" i="2" s="1"/>
  <c r="B2029" i="7"/>
  <c r="B1609" i="14"/>
  <c r="B656" i="6"/>
  <c r="B924" i="6"/>
  <c r="B200" i="6"/>
  <c r="E282" i="2" s="1"/>
  <c r="F282" i="2" s="1"/>
  <c r="G282" i="2" s="1"/>
  <c r="B759" i="6"/>
  <c r="B220" i="10"/>
  <c r="Q307" i="2" s="1"/>
  <c r="B681" i="5"/>
  <c r="U271" i="2" s="1"/>
  <c r="B1402" i="11"/>
  <c r="B2048" i="5"/>
  <c r="B1046" i="6"/>
  <c r="B25" i="10"/>
  <c r="Q112" i="2" s="1"/>
  <c r="B475" i="6"/>
  <c r="B122" i="10"/>
  <c r="Q209" i="2" s="1"/>
  <c r="B915" i="6"/>
  <c r="B2127" i="7"/>
  <c r="B404" i="6"/>
  <c r="B1717" i="6"/>
  <c r="B352" i="13"/>
  <c r="P439" i="2" s="1"/>
  <c r="B1714" i="6"/>
  <c r="B258" i="7"/>
  <c r="B1347" i="14"/>
  <c r="B1540" i="6"/>
  <c r="B1363" i="6"/>
  <c r="B1842" i="7"/>
  <c r="B1092" i="14"/>
  <c r="B646" i="6"/>
  <c r="B867" i="6"/>
  <c r="B1339" i="14"/>
  <c r="B780" i="14"/>
  <c r="B693" i="14"/>
  <c r="B3253" i="7"/>
  <c r="B1462" i="6"/>
  <c r="B1215" i="10"/>
  <c r="B182" i="13"/>
  <c r="P269" i="2" s="1"/>
  <c r="B1202" i="10"/>
  <c r="B1683" i="11"/>
  <c r="B200" i="5"/>
  <c r="B1015" i="11"/>
  <c r="B2402" i="10"/>
  <c r="B2343" i="7"/>
  <c r="B1073" i="6"/>
  <c r="B952" i="14"/>
  <c r="B29" i="6"/>
  <c r="J8" i="8" s="1"/>
  <c r="B890" i="5"/>
  <c r="U480" i="2" s="1"/>
  <c r="B387" i="5"/>
  <c r="B352" i="14"/>
  <c r="T439" i="2" s="1"/>
  <c r="B3310" i="7"/>
  <c r="B1324" i="6"/>
  <c r="B361" i="14"/>
  <c r="T448" i="2" s="1"/>
  <c r="B2317" i="10"/>
  <c r="B984" i="6"/>
  <c r="B1763" i="14"/>
  <c r="B542" i="5"/>
  <c r="U132" i="2" s="1"/>
  <c r="B141" i="6"/>
  <c r="B971" i="6"/>
  <c r="B1154" i="6"/>
  <c r="B56" i="5"/>
  <c r="B583" i="6"/>
  <c r="B161" i="6"/>
  <c r="B632" i="10"/>
  <c r="B1161" i="5"/>
  <c r="B4" i="6"/>
  <c r="B16" i="13"/>
  <c r="B222" i="13"/>
  <c r="P309" i="2" s="1"/>
  <c r="B1723" i="10"/>
  <c r="B1334" i="7"/>
  <c r="S174" i="2" s="1"/>
  <c r="B346" i="7"/>
  <c r="B925" i="10"/>
  <c r="B758" i="14"/>
  <c r="B1639" i="6"/>
  <c r="B413" i="11"/>
  <c r="R500" i="2" s="1"/>
  <c r="B1635" i="10"/>
  <c r="B1643" i="14"/>
  <c r="B471" i="11"/>
  <c r="B1651" i="10"/>
  <c r="B2907" i="7"/>
  <c r="B2878" i="7"/>
  <c r="B1494" i="14"/>
  <c r="B829" i="14"/>
  <c r="B1470" i="7"/>
  <c r="S310" i="2" s="1"/>
  <c r="B373" i="6"/>
  <c r="B164" i="14"/>
  <c r="T251" i="2" s="1"/>
  <c r="B2027" i="11"/>
  <c r="B1939" i="10"/>
  <c r="B1938" i="7"/>
  <c r="B1334" i="6"/>
  <c r="B1997" i="10"/>
  <c r="B1253" i="10"/>
  <c r="B1905" i="11"/>
  <c r="B1136" i="6"/>
  <c r="B1686" i="6"/>
  <c r="B1568" i="6"/>
  <c r="B918" i="5"/>
  <c r="U508" i="2" s="1"/>
  <c r="B512" i="5"/>
  <c r="U102" i="2" s="1"/>
  <c r="B1444" i="6"/>
  <c r="B1466" i="5"/>
  <c r="B547" i="11"/>
  <c r="B1008" i="5"/>
  <c r="B229" i="11"/>
  <c r="R316" i="2" s="1"/>
  <c r="B876" i="14"/>
  <c r="B1497" i="5"/>
  <c r="B194" i="10"/>
  <c r="Q281" i="2" s="1"/>
  <c r="B2194" i="11"/>
  <c r="B1777" i="14"/>
  <c r="B377" i="14"/>
  <c r="T464" i="2" s="1"/>
  <c r="B784" i="6"/>
  <c r="B1002" i="5"/>
  <c r="B2850" i="7"/>
  <c r="B1101" i="10"/>
  <c r="B690" i="11"/>
  <c r="B791" i="10"/>
  <c r="B3138" i="7"/>
  <c r="B328" i="10"/>
  <c r="Q415" i="2" s="1"/>
  <c r="B215" i="5"/>
  <c r="B267" i="6"/>
  <c r="B1117" i="5"/>
  <c r="B1524" i="6"/>
  <c r="B1990" i="11"/>
  <c r="B388" i="7"/>
  <c r="B162" i="11"/>
  <c r="R249" i="2" s="1"/>
  <c r="B728" i="14"/>
  <c r="B77" i="6"/>
  <c r="B1842" i="5"/>
  <c r="B733" i="14"/>
  <c r="B2535" i="7"/>
  <c r="B273" i="6"/>
  <c r="B792" i="14"/>
  <c r="B1690" i="10"/>
  <c r="B2607" i="7"/>
  <c r="B159" i="14"/>
  <c r="T246" i="2" s="1"/>
  <c r="B1076" i="6"/>
  <c r="B139" i="10"/>
  <c r="Q226" i="2" s="1"/>
  <c r="B369" i="6"/>
  <c r="B1663" i="11"/>
  <c r="B2834" i="7"/>
  <c r="B175" i="11"/>
  <c r="R262" i="2" s="1"/>
  <c r="B214" i="11"/>
  <c r="R301" i="2" s="1"/>
  <c r="B540" i="14"/>
  <c r="B1532" i="7"/>
  <c r="S372" i="2" s="1"/>
  <c r="B1446" i="10"/>
  <c r="B680" i="6"/>
  <c r="B1458" i="6"/>
  <c r="B395" i="6"/>
  <c r="B2710" i="7"/>
  <c r="B3399" i="7"/>
  <c r="B2008" i="10"/>
  <c r="B264" i="6"/>
  <c r="B1949" i="14"/>
  <c r="B1315" i="6"/>
  <c r="B205" i="10"/>
  <c r="Q292" i="2" s="1"/>
  <c r="B698" i="14"/>
  <c r="B1912" i="7"/>
  <c r="B336" i="14"/>
  <c r="T423" i="2" s="1"/>
  <c r="B272" i="11"/>
  <c r="R359" i="2" s="1"/>
  <c r="B421" i="6"/>
  <c r="B1372" i="14"/>
  <c r="B41" i="6"/>
  <c r="B105" i="5"/>
  <c r="E197" i="2" s="1"/>
  <c r="I197" i="2" s="1"/>
  <c r="B1596" i="5"/>
  <c r="B393" i="5"/>
  <c r="B1449" i="7"/>
  <c r="S289" i="2" s="1"/>
  <c r="B707" i="14"/>
  <c r="B2021" i="7"/>
  <c r="B1190" i="11"/>
  <c r="B1127" i="14"/>
  <c r="B1165" i="5"/>
  <c r="B1440" i="14"/>
  <c r="B451" i="5"/>
  <c r="B1549" i="6"/>
  <c r="B3100" i="7"/>
  <c r="B1794" i="14"/>
  <c r="B137" i="5"/>
  <c r="B117" i="10"/>
  <c r="Q204" i="2" s="1"/>
  <c r="B625" i="6"/>
  <c r="B476" i="6"/>
  <c r="B1302" i="10"/>
  <c r="B240" i="14"/>
  <c r="T327" i="2" s="1"/>
  <c r="B972" i="14"/>
  <c r="B2154" i="11"/>
  <c r="B115" i="6"/>
  <c r="B250" i="13"/>
  <c r="P337" i="2" s="1"/>
  <c r="B1801" i="7"/>
  <c r="B28" i="6"/>
  <c r="J5" i="8" s="1"/>
  <c r="B321" i="6"/>
  <c r="B1693" i="6"/>
  <c r="B686" i="6"/>
  <c r="B832" i="11"/>
  <c r="B721" i="6"/>
  <c r="B2885" i="7"/>
  <c r="B3465" i="7"/>
  <c r="B507" i="6"/>
  <c r="B197" i="6"/>
  <c r="B340" i="6"/>
  <c r="B1284" i="11"/>
  <c r="B466" i="11"/>
  <c r="B2460" i="7"/>
  <c r="B6" i="14"/>
  <c r="D5" i="19" s="1"/>
  <c r="E5" i="19" s="1"/>
  <c r="B1378" i="6"/>
  <c r="B382" i="6"/>
  <c r="B1671" i="14"/>
  <c r="B426" i="6"/>
  <c r="B1465" i="5"/>
  <c r="B209" i="6"/>
  <c r="B1886" i="7"/>
  <c r="B389" i="5"/>
  <c r="B1482" i="5"/>
  <c r="B1826" i="11"/>
  <c r="B302" i="14"/>
  <c r="T389" i="2" s="1"/>
  <c r="B713" i="5"/>
  <c r="U303" i="2" s="1"/>
  <c r="B2042" i="7"/>
  <c r="B1499" i="5"/>
  <c r="B2768" i="7"/>
  <c r="B1639" i="11"/>
  <c r="B126" i="6"/>
  <c r="B822" i="6"/>
  <c r="B963" i="5"/>
  <c r="B698" i="6"/>
  <c r="B1945" i="14"/>
  <c r="B811" i="6"/>
  <c r="B1281" i="6"/>
  <c r="B913" i="11"/>
  <c r="B1544" i="13"/>
  <c r="B1210" i="6"/>
  <c r="B853" i="11"/>
  <c r="B1609" i="6"/>
  <c r="B1008" i="11"/>
  <c r="B910" i="6"/>
  <c r="B384" i="10"/>
  <c r="Q471" i="2" s="1"/>
  <c r="N471" i="2" s="1"/>
  <c r="ET8" i="9" s="1"/>
  <c r="B562" i="6"/>
  <c r="B2175" i="5"/>
  <c r="B1428" i="6"/>
  <c r="B112" i="6"/>
  <c r="B1323" i="6"/>
  <c r="B1703" i="14"/>
  <c r="B1320" i="5"/>
  <c r="B858" i="6"/>
  <c r="B1580" i="5"/>
  <c r="B1155" i="6"/>
  <c r="B52" i="13"/>
  <c r="P139" i="2" s="1"/>
  <c r="B368" i="10"/>
  <c r="Q455" i="2" s="1"/>
  <c r="B720" i="14"/>
  <c r="B940" i="6"/>
  <c r="B1230" i="6"/>
  <c r="B1789" i="10"/>
  <c r="B2229" i="7"/>
  <c r="B341" i="10"/>
  <c r="Q428" i="2" s="1"/>
  <c r="B1614" i="11"/>
  <c r="B2010" i="5"/>
  <c r="B504" i="14"/>
  <c r="B53" i="14"/>
  <c r="T140" i="2" s="1"/>
  <c r="B1637" i="5"/>
  <c r="B250" i="11"/>
  <c r="R337" i="2" s="1"/>
  <c r="B794" i="14"/>
  <c r="B828" i="11"/>
  <c r="B776" i="6"/>
  <c r="B110" i="14"/>
  <c r="T197" i="2" s="1"/>
  <c r="B2911" i="7"/>
  <c r="B1323" i="7"/>
  <c r="S163" i="2" s="1"/>
  <c r="B235" i="6"/>
  <c r="B1004" i="5"/>
  <c r="B449" i="5"/>
  <c r="B488" i="7"/>
  <c r="B2140" i="11"/>
  <c r="B1461" i="6"/>
  <c r="B2175" i="7"/>
  <c r="B2356" i="10"/>
  <c r="B275" i="6"/>
  <c r="B1213" i="10"/>
  <c r="B326" i="5"/>
  <c r="B1730" i="6"/>
  <c r="B1999" i="14"/>
  <c r="B1125" i="6"/>
  <c r="B2105" i="7"/>
  <c r="B432" i="6"/>
  <c r="B1455" i="7"/>
  <c r="S295" i="2" s="1"/>
  <c r="B325" i="6"/>
  <c r="B1179" i="11"/>
  <c r="B1477" i="5"/>
  <c r="B871" i="5"/>
  <c r="U461" i="2" s="1"/>
  <c r="B2047" i="10"/>
  <c r="B528" i="6"/>
  <c r="B1453" i="6"/>
  <c r="B2289" i="5"/>
  <c r="B232" i="5"/>
  <c r="B4" i="11"/>
  <c r="B312" i="6"/>
  <c r="B1459" i="6"/>
  <c r="B1420" i="6"/>
  <c r="B285" i="14"/>
  <c r="T372" i="2" s="1"/>
  <c r="B2853" i="7"/>
  <c r="B295" i="6"/>
  <c r="B1237" i="6"/>
  <c r="B1188" i="14"/>
  <c r="B1586" i="6"/>
  <c r="B1978" i="7"/>
  <c r="B2180" i="5"/>
  <c r="B635" i="6"/>
  <c r="B97" i="14"/>
  <c r="T184" i="2" s="1"/>
  <c r="B38" i="6"/>
  <c r="B514" i="6"/>
  <c r="B1053" i="5"/>
  <c r="B241" i="6"/>
  <c r="B1547" i="11"/>
  <c r="B1755" i="6"/>
  <c r="B1070" i="14"/>
  <c r="B1002" i="6"/>
  <c r="B511" i="11"/>
  <c r="B1128" i="13"/>
  <c r="B863" i="10"/>
  <c r="B828" i="6"/>
  <c r="B1893" i="14"/>
  <c r="B761" i="6"/>
  <c r="B1689" i="11"/>
  <c r="B1215" i="6"/>
  <c r="B2070" i="7"/>
  <c r="B371" i="6"/>
  <c r="B2368" i="10"/>
  <c r="B2069" i="7"/>
  <c r="B265" i="7"/>
  <c r="B2673" i="7"/>
  <c r="B482" i="5"/>
  <c r="B1663" i="6"/>
  <c r="B320" i="6"/>
  <c r="B3241" i="7"/>
  <c r="B795" i="6"/>
  <c r="B140" i="6"/>
  <c r="E222" i="2" s="1"/>
  <c r="F222" i="2" s="1"/>
  <c r="G222" i="2" s="1"/>
  <c r="B530" i="5"/>
  <c r="U120" i="2" s="1"/>
  <c r="B212" i="6"/>
  <c r="E294" i="2" s="1"/>
  <c r="F294" i="2" s="1"/>
  <c r="G294" i="2" s="1"/>
  <c r="B306" i="6"/>
  <c r="B4" i="10"/>
  <c r="B3195" i="7"/>
  <c r="B3243" i="7"/>
  <c r="B734" i="6"/>
  <c r="B1554" i="14"/>
  <c r="E145" i="2" s="1"/>
  <c r="I145" i="2" s="1"/>
  <c r="B2701" i="7"/>
  <c r="B401" i="5"/>
  <c r="B1727" i="5"/>
  <c r="B3148" i="7"/>
  <c r="B44" i="11"/>
  <c r="R131" i="2" s="1"/>
  <c r="B616" i="6"/>
  <c r="B1563" i="7"/>
  <c r="S403" i="2" s="1"/>
  <c r="B1844" i="14"/>
  <c r="B1581" i="5"/>
  <c r="B13" i="11"/>
  <c r="R100" i="2" s="1"/>
  <c r="B1979" i="5"/>
  <c r="B3039" i="7"/>
  <c r="B41" i="10"/>
  <c r="Q128" i="2" s="1"/>
  <c r="B1146" i="11"/>
  <c r="B949" i="6"/>
  <c r="B607" i="5"/>
  <c r="U197" i="2" s="1"/>
  <c r="B490" i="6"/>
  <c r="B62" i="6"/>
  <c r="B1321" i="6"/>
  <c r="B1572" i="11"/>
  <c r="B630" i="14"/>
  <c r="B1294" i="5"/>
  <c r="B2087" i="11"/>
  <c r="B2508" i="7"/>
  <c r="B933" i="11"/>
  <c r="B85" i="14"/>
  <c r="T172" i="2" s="1"/>
  <c r="B935" i="11"/>
  <c r="B130" i="6"/>
  <c r="B2670" i="7"/>
  <c r="B980" i="6"/>
  <c r="B2274" i="7"/>
  <c r="B2245" i="5"/>
  <c r="B1063" i="5"/>
  <c r="B3469" i="7"/>
  <c r="B1150" i="14"/>
  <c r="B222" i="6"/>
  <c r="B1821" i="10"/>
  <c r="B3062" i="7"/>
  <c r="B617" i="11"/>
  <c r="B664" i="14"/>
  <c r="B1434" i="7"/>
  <c r="S274" i="2" s="1"/>
  <c r="B889" i="14"/>
  <c r="B524" i="5"/>
  <c r="U114" i="2" s="1"/>
  <c r="B1680" i="6"/>
  <c r="B2294" i="7"/>
  <c r="B1116" i="11"/>
  <c r="B2105" i="5"/>
  <c r="B1494" i="6"/>
  <c r="B946" i="6"/>
  <c r="B1667" i="10"/>
  <c r="B805" i="14"/>
  <c r="B1216" i="14"/>
  <c r="B1571" i="6"/>
  <c r="B1016" i="5"/>
  <c r="B2292" i="7"/>
  <c r="B1213" i="6"/>
  <c r="B1655" i="6"/>
  <c r="B3" i="14"/>
  <c r="T90" i="2" s="1"/>
  <c r="B37" i="6"/>
  <c r="B351" i="14"/>
  <c r="T438" i="2" s="1"/>
  <c r="B1036" i="6"/>
  <c r="B446" i="7"/>
  <c r="B362" i="5"/>
  <c r="B1129" i="6"/>
  <c r="B168" i="6"/>
  <c r="B449" i="6"/>
  <c r="B530" i="6"/>
  <c r="B1932" i="5"/>
  <c r="B198" i="5"/>
  <c r="B2283" i="10"/>
  <c r="B1255" i="6"/>
  <c r="B109" i="5"/>
  <c r="B204" i="10"/>
  <c r="Q291" i="2" s="1"/>
  <c r="N291" i="2" s="1"/>
  <c r="BZ8" i="9" s="1"/>
  <c r="B121" i="7"/>
  <c r="B1291" i="6"/>
  <c r="B1475" i="14"/>
  <c r="B88" i="11"/>
  <c r="R175" i="2" s="1"/>
  <c r="B509" i="5"/>
  <c r="B1182" i="11"/>
  <c r="B1054" i="11"/>
  <c r="B820" i="6"/>
  <c r="B2228" i="11"/>
  <c r="B902" i="11"/>
  <c r="B861" i="6"/>
  <c r="B1981" i="14"/>
  <c r="B1659" i="14"/>
  <c r="B1048" i="14"/>
  <c r="B38" i="7"/>
  <c r="B1254" i="6"/>
  <c r="B485" i="6"/>
  <c r="B2287" i="5"/>
  <c r="B188" i="7"/>
  <c r="B1312" i="14"/>
  <c r="B1488" i="11"/>
  <c r="B1483" i="6"/>
  <c r="B1427" i="6"/>
  <c r="B572" i="6"/>
  <c r="B941" i="5"/>
  <c r="B234" i="7"/>
  <c r="B337" i="14"/>
  <c r="T424" i="2" s="1"/>
  <c r="B1527" i="14"/>
  <c r="B982" i="14"/>
  <c r="B2452" i="7"/>
  <c r="B1198" i="14"/>
  <c r="B1286" i="5"/>
  <c r="B1977" i="5"/>
  <c r="B570" i="5"/>
  <c r="U160" i="2" s="1"/>
  <c r="B2588" i="7"/>
  <c r="B1970" i="7"/>
  <c r="B12" i="6"/>
  <c r="E345" i="2" s="1"/>
  <c r="B1218" i="6"/>
  <c r="B2202" i="5"/>
  <c r="B1573" i="6"/>
  <c r="B1611" i="6"/>
  <c r="B160" i="6"/>
  <c r="B1322" i="5"/>
  <c r="B620" i="5"/>
  <c r="U210" i="2" s="1"/>
  <c r="B2179" i="7"/>
  <c r="B834" i="6"/>
  <c r="B1214" i="6"/>
  <c r="B2233" i="7"/>
  <c r="B1728" i="5"/>
  <c r="B857" i="6"/>
  <c r="B1384" i="10"/>
  <c r="B634" i="6"/>
  <c r="B296" i="6"/>
  <c r="B1410" i="7"/>
  <c r="S250" i="2" s="1"/>
  <c r="B743" i="6"/>
  <c r="B1915" i="7"/>
  <c r="B177" i="5"/>
  <c r="E269" i="2" s="1"/>
  <c r="I269" i="2" s="1"/>
  <c r="B1379" i="5"/>
  <c r="B1109" i="6"/>
  <c r="B1328" i="6"/>
  <c r="B504" i="10"/>
  <c r="B218" i="10"/>
  <c r="Q305" i="2" s="1"/>
  <c r="B1445" i="5"/>
  <c r="B792" i="5"/>
  <c r="U382" i="2" s="1"/>
  <c r="B1131" i="5"/>
  <c r="B3333" i="7"/>
  <c r="B853" i="14"/>
  <c r="B234" i="6"/>
  <c r="B1435" i="6"/>
  <c r="B789" i="6"/>
  <c r="B211" i="6"/>
  <c r="B165" i="11"/>
  <c r="R252" i="2" s="1"/>
  <c r="B822" i="14"/>
  <c r="B1733" i="14"/>
  <c r="B82" i="7"/>
  <c r="E159" i="2" s="1"/>
  <c r="I159" i="2" s="1"/>
  <c r="B52" i="10"/>
  <c r="Q139" i="2" s="1"/>
  <c r="B1817" i="14"/>
  <c r="B1710" i="6"/>
  <c r="B1878" i="5"/>
  <c r="B2182" i="5"/>
  <c r="B1486" i="11"/>
  <c r="B838" i="5"/>
  <c r="U428" i="2" s="1"/>
  <c r="B1028" i="6"/>
  <c r="B698" i="5"/>
  <c r="U288" i="2" s="1"/>
  <c r="B441" i="7"/>
  <c r="B1637" i="11"/>
  <c r="B96" i="11"/>
  <c r="R183" i="2" s="1"/>
  <c r="B1387" i="14"/>
  <c r="B1760" i="11"/>
  <c r="B2262" i="10"/>
  <c r="B2035" i="10"/>
  <c r="B280" i="11"/>
  <c r="R367" i="2" s="1"/>
  <c r="B2029" i="5"/>
  <c r="B1496" i="6"/>
  <c r="B2295" i="11"/>
  <c r="B1068" i="6"/>
  <c r="B2150" i="10"/>
  <c r="B268" i="5"/>
  <c r="B360" i="13"/>
  <c r="P447" i="2" s="1"/>
  <c r="B1920" i="5"/>
  <c r="B1735" i="14"/>
  <c r="E326" i="2" s="1"/>
  <c r="I326" i="2" s="1"/>
  <c r="B1688" i="6"/>
  <c r="B2583" i="7"/>
  <c r="B1376" i="11"/>
  <c r="B1669" i="6"/>
  <c r="B2003" i="7"/>
  <c r="B770" i="5"/>
  <c r="U360" i="2" s="1"/>
  <c r="B1799" i="10"/>
  <c r="B2251" i="5"/>
  <c r="B1460" i="14"/>
  <c r="B1819" i="11"/>
  <c r="B337" i="10"/>
  <c r="Q424" i="2" s="1"/>
  <c r="B1942" i="14"/>
  <c r="B1446" i="7"/>
  <c r="S286" i="2" s="1"/>
  <c r="B1526" i="6"/>
  <c r="B67" i="14"/>
  <c r="T154" i="2" s="1"/>
  <c r="B2942" i="7"/>
  <c r="B1113" i="11"/>
  <c r="B2371" i="10"/>
  <c r="B906" i="6"/>
  <c r="B423" i="6"/>
  <c r="B901" i="5"/>
  <c r="U491" i="2" s="1"/>
  <c r="B856" i="5"/>
  <c r="U446" i="2" s="1"/>
  <c r="B1215" i="11"/>
  <c r="B2091" i="11"/>
  <c r="B1965" i="14"/>
  <c r="B833" i="6"/>
  <c r="B920" i="6"/>
  <c r="B1202" i="6"/>
  <c r="B1316" i="5"/>
  <c r="B2522" i="7"/>
  <c r="B224" i="11"/>
  <c r="R311" i="2" s="1"/>
  <c r="B1470" i="6"/>
  <c r="B1480" i="14"/>
  <c r="B2284" i="11"/>
  <c r="B587" i="14"/>
  <c r="B950" i="14"/>
  <c r="B118" i="11"/>
  <c r="R205" i="2" s="1"/>
  <c r="B1724" i="6"/>
  <c r="B1562" i="11"/>
  <c r="B1574" i="10"/>
  <c r="B1183" i="14"/>
  <c r="B2684" i="7"/>
  <c r="B1601" i="6"/>
  <c r="B630" i="5"/>
  <c r="U220" i="2" s="1"/>
  <c r="B1260" i="6"/>
  <c r="B1392" i="7"/>
  <c r="S232" i="2" s="1"/>
  <c r="B863" i="6"/>
  <c r="B368" i="11"/>
  <c r="R455" i="2" s="1"/>
  <c r="B1834" i="10"/>
  <c r="B2359" i="11"/>
  <c r="B1266" i="11"/>
  <c r="B429" i="14"/>
  <c r="B738" i="6"/>
  <c r="B125" i="10"/>
  <c r="Q212" i="2" s="1"/>
  <c r="B1690" i="14"/>
  <c r="B1735" i="13"/>
  <c r="B901" i="6"/>
  <c r="B152" i="14"/>
  <c r="T239" i="2" s="1"/>
  <c r="B299" i="14"/>
  <c r="T386" i="2" s="1"/>
  <c r="B1284" i="6"/>
  <c r="B991" i="6"/>
  <c r="B1716" i="14"/>
  <c r="B1558" i="5"/>
  <c r="B2573" i="7"/>
  <c r="B15" i="14"/>
  <c r="T102" i="2" s="1"/>
  <c r="B2007" i="7"/>
  <c r="B2334" i="7"/>
  <c r="B1509" i="14"/>
  <c r="B1425" i="5"/>
  <c r="B1465" i="10"/>
  <c r="B915" i="14"/>
  <c r="B392" i="13"/>
  <c r="P479" i="2" s="1"/>
  <c r="B632" i="6"/>
  <c r="B3352" i="7"/>
  <c r="B115" i="11"/>
  <c r="R202" i="2" s="1"/>
  <c r="B2018" i="7"/>
  <c r="B378" i="10"/>
  <c r="Q465" i="2" s="1"/>
  <c r="B873" i="6"/>
  <c r="B1125" i="14"/>
  <c r="B1314" i="7"/>
  <c r="S154" i="2" s="1"/>
  <c r="B153" i="6"/>
  <c r="B1507" i="6"/>
  <c r="B1733" i="11"/>
  <c r="B653" i="6"/>
  <c r="B3327" i="7"/>
  <c r="B1370" i="7"/>
  <c r="S210" i="2" s="1"/>
  <c r="B773" i="5"/>
  <c r="U363" i="2" s="1"/>
  <c r="B1041" i="5"/>
  <c r="B1624" i="5"/>
  <c r="B1494" i="7"/>
  <c r="S334" i="2" s="1"/>
  <c r="B1863" i="7"/>
  <c r="B1353" i="5"/>
  <c r="B3" i="6"/>
  <c r="B16" i="14"/>
  <c r="D20" i="19" s="1"/>
  <c r="E20" i="19" s="1"/>
  <c r="B157" i="6"/>
  <c r="B560" i="14"/>
  <c r="B1307" i="11"/>
  <c r="B1562" i="6"/>
  <c r="B721" i="11"/>
  <c r="B1684" i="5"/>
  <c r="B1333" i="6"/>
  <c r="B280" i="13"/>
  <c r="P367" i="2" s="1"/>
  <c r="B1815" i="7"/>
  <c r="B765" i="5"/>
  <c r="U355" i="2" s="1"/>
  <c r="B902" i="5"/>
  <c r="U492" i="2" s="1"/>
  <c r="B518" i="6"/>
  <c r="B1060" i="14"/>
  <c r="B69" i="14"/>
  <c r="T156" i="2" s="1"/>
  <c r="B2178" i="7"/>
  <c r="B2021" i="5"/>
  <c r="B1279" i="6"/>
  <c r="B947" i="14"/>
  <c r="B848" i="10"/>
  <c r="B2438" i="7"/>
  <c r="B2411" i="10"/>
  <c r="B1188" i="6"/>
  <c r="B1473" i="6"/>
  <c r="B54" i="14"/>
  <c r="T141" i="2" s="1"/>
  <c r="B197" i="5"/>
  <c r="B1807" i="7"/>
  <c r="B1980" i="14"/>
  <c r="B193" i="5"/>
  <c r="B666" i="10"/>
  <c r="B499" i="6"/>
  <c r="B375" i="5"/>
  <c r="B1222" i="6"/>
  <c r="B1772" i="5"/>
  <c r="B678" i="5"/>
  <c r="U268" i="2" s="1"/>
  <c r="B1115" i="6"/>
  <c r="B1322" i="6"/>
  <c r="B2117" i="5"/>
  <c r="B1011" i="14"/>
  <c r="B2462" i="10"/>
  <c r="B773" i="6"/>
  <c r="B312" i="11"/>
  <c r="R399" i="2" s="1"/>
  <c r="B27" i="10"/>
  <c r="Q114" i="2" s="1"/>
  <c r="B2125" i="11"/>
  <c r="B288" i="13"/>
  <c r="P375" i="2" s="1"/>
  <c r="B807" i="10"/>
  <c r="B25" i="5"/>
  <c r="B1723" i="11"/>
  <c r="B469" i="13"/>
  <c r="B988" i="11"/>
  <c r="B1163" i="11"/>
  <c r="B2387" i="11"/>
  <c r="B1567" i="5"/>
  <c r="B3093" i="7"/>
  <c r="B502" i="14"/>
  <c r="B236" i="5"/>
  <c r="B1326" i="6"/>
  <c r="B845" i="5"/>
  <c r="U435" i="2" s="1"/>
  <c r="B102" i="11"/>
  <c r="R189" i="2" s="1"/>
  <c r="B672" i="6"/>
  <c r="B461" i="5"/>
  <c r="B1043" i="6"/>
  <c r="B1739" i="6"/>
  <c r="B1410" i="6"/>
  <c r="B104" i="6"/>
  <c r="E186" i="2" s="1"/>
  <c r="F186" i="2" s="1"/>
  <c r="G186" i="2" s="1"/>
  <c r="B124" i="11"/>
  <c r="R211" i="2" s="1"/>
  <c r="B1704" i="6"/>
  <c r="B178" i="6"/>
  <c r="B1203" i="6"/>
  <c r="B957" i="6"/>
  <c r="B1913" i="5"/>
  <c r="B2473" i="7"/>
  <c r="B751" i="6"/>
  <c r="B33" i="5"/>
  <c r="E125" i="2" s="1"/>
  <c r="I125" i="2" s="1"/>
  <c r="B824" i="14"/>
  <c r="B1899" i="5"/>
  <c r="B1856" i="7"/>
  <c r="B2185" i="5"/>
  <c r="B782" i="6"/>
  <c r="B1068" i="11"/>
  <c r="B1443" i="13"/>
  <c r="B870" i="11"/>
  <c r="B2172" i="7"/>
  <c r="B1191" i="6"/>
  <c r="B2296" i="11"/>
  <c r="B3363" i="7"/>
  <c r="B1381" i="7"/>
  <c r="S221" i="2" s="1"/>
  <c r="B19" i="7"/>
  <c r="B805" i="6"/>
  <c r="B1212" i="6"/>
  <c r="B892" i="6"/>
  <c r="B1287" i="14"/>
  <c r="B86" i="6"/>
  <c r="B1047" i="6"/>
  <c r="B217" i="6"/>
  <c r="B622" i="6"/>
  <c r="B937" i="6"/>
  <c r="B1350" i="6"/>
  <c r="B1655" i="14"/>
  <c r="B149" i="13"/>
  <c r="P236" i="2" s="1"/>
  <c r="B586" i="6"/>
  <c r="B556" i="6"/>
  <c r="B921" i="6"/>
  <c r="B2284" i="5"/>
  <c r="B1104" i="5"/>
  <c r="B1069" i="6"/>
  <c r="B1450" i="7"/>
  <c r="S290" i="2" s="1"/>
  <c r="B1898" i="14"/>
  <c r="B1282" i="6"/>
  <c r="B1453" i="13"/>
  <c r="B123" i="6"/>
  <c r="B250" i="10"/>
  <c r="Q337" i="2" s="1"/>
  <c r="B934" i="6"/>
  <c r="B1694" i="5"/>
  <c r="B1661" i="6"/>
  <c r="B1997" i="7"/>
  <c r="B451" i="11"/>
  <c r="B710" i="6"/>
  <c r="B218" i="6"/>
  <c r="B1936" i="5"/>
  <c r="B361" i="5"/>
  <c r="B1022" i="6"/>
  <c r="B1330" i="6"/>
  <c r="B196" i="7"/>
  <c r="B335" i="6"/>
  <c r="B872" i="6"/>
  <c r="B321" i="10"/>
  <c r="Q408" i="2" s="1"/>
  <c r="B322" i="6"/>
  <c r="B601" i="6"/>
  <c r="B6" i="6"/>
  <c r="B13" i="6"/>
  <c r="B534" i="6"/>
  <c r="B794" i="6"/>
  <c r="B547" i="6"/>
  <c r="B1874" i="10"/>
  <c r="B1271" i="6"/>
  <c r="B1000" i="6"/>
  <c r="B118" i="10"/>
  <c r="Q205" i="2" s="1"/>
  <c r="B39" i="6"/>
  <c r="B1570" i="11"/>
  <c r="B29" i="14"/>
  <c r="T116" i="2" s="1"/>
  <c r="B170" i="6"/>
  <c r="B2481" i="7"/>
  <c r="B93" i="14"/>
  <c r="T180" i="2" s="1"/>
  <c r="B2250" i="11"/>
  <c r="B2602" i="7"/>
  <c r="B1718" i="6"/>
  <c r="B1277" i="14"/>
  <c r="B191" i="10"/>
  <c r="Q278" i="2" s="1"/>
  <c r="B1634" i="6"/>
  <c r="B522" i="6"/>
  <c r="B468" i="6"/>
  <c r="B46" i="6"/>
  <c r="B3103" i="7"/>
  <c r="B402" i="5"/>
  <c r="B1004" i="6"/>
  <c r="B317" i="13"/>
  <c r="P404" i="2" s="1"/>
  <c r="B35" i="7"/>
  <c r="E112" i="2" s="1"/>
  <c r="I112" i="2" s="1"/>
  <c r="B775" i="14"/>
  <c r="B1267" i="14"/>
  <c r="B799" i="11"/>
  <c r="B1647" i="6"/>
  <c r="B427" i="7"/>
  <c r="B376" i="13"/>
  <c r="P463" i="2" s="1"/>
  <c r="B1915" i="11"/>
  <c r="B96" i="14"/>
  <c r="T183" i="2" s="1"/>
  <c r="B3482" i="7"/>
  <c r="B2164" i="5"/>
  <c r="B1103" i="6"/>
  <c r="B209" i="5"/>
  <c r="B954" i="5"/>
  <c r="B375" i="14"/>
  <c r="T462" i="2" s="1"/>
  <c r="B1628" i="5"/>
  <c r="B5" i="13"/>
  <c r="P92" i="2" s="1"/>
  <c r="B1453" i="14"/>
  <c r="B1560" i="13"/>
  <c r="B2014" i="7"/>
  <c r="B3066" i="7"/>
  <c r="B442" i="10"/>
  <c r="B2357" i="7"/>
  <c r="B1836" i="14"/>
  <c r="B1119" i="13"/>
  <c r="B417" i="7"/>
  <c r="B182" i="14"/>
  <c r="T269" i="2" s="1"/>
  <c r="B1672" i="14"/>
  <c r="B27" i="5"/>
  <c r="B417" i="6"/>
  <c r="B1220" i="6"/>
  <c r="B2202" i="11"/>
  <c r="B2321" i="10"/>
  <c r="B1404" i="11"/>
  <c r="B1512" i="6"/>
  <c r="B1261" i="5"/>
  <c r="B1088" i="6"/>
  <c r="B806" i="14"/>
  <c r="B719" i="6"/>
  <c r="B265" i="6"/>
  <c r="B1482" i="14"/>
  <c r="B2054" i="11"/>
  <c r="B891" i="11"/>
  <c r="B716" i="6"/>
  <c r="B1967" i="7"/>
  <c r="B585" i="6"/>
  <c r="B190" i="13"/>
  <c r="P277" i="2" s="1"/>
  <c r="B405" i="11"/>
  <c r="R492" i="2" s="1"/>
  <c r="B1305" i="7"/>
  <c r="S145" i="2" s="1"/>
  <c r="B88" i="14"/>
  <c r="T175" i="2" s="1"/>
  <c r="B220" i="6"/>
  <c r="B2697" i="7"/>
  <c r="B936" i="5"/>
  <c r="B1120" i="6"/>
  <c r="B412" i="6"/>
  <c r="B1078" i="6"/>
  <c r="B1193" i="6"/>
  <c r="B76" i="5"/>
  <c r="B411" i="7"/>
  <c r="B1430" i="11"/>
  <c r="B1274" i="14"/>
  <c r="B1393" i="10"/>
  <c r="B1504" i="5"/>
  <c r="B1812" i="7"/>
  <c r="B1317" i="14"/>
  <c r="B1941" i="5"/>
  <c r="B105" i="6"/>
  <c r="B2174" i="11"/>
  <c r="B1954" i="14"/>
  <c r="B1695" i="11"/>
  <c r="B1575" i="6"/>
  <c r="B137" i="11"/>
  <c r="R224" i="2" s="1"/>
  <c r="B56" i="6"/>
  <c r="E138" i="2" s="1"/>
  <c r="F138" i="2" s="1"/>
  <c r="G138" i="2" s="1"/>
  <c r="B1025" i="6"/>
  <c r="B1931" i="14"/>
  <c r="B1383" i="6"/>
  <c r="B561" i="10"/>
  <c r="B33" i="11"/>
  <c r="R120" i="2" s="1"/>
  <c r="B2192" i="7"/>
  <c r="B744" i="6"/>
  <c r="B535" i="6"/>
  <c r="B547" i="14"/>
  <c r="B699" i="6"/>
  <c r="B993" i="6"/>
  <c r="B1978" i="11"/>
  <c r="B1416" i="6"/>
  <c r="B1095" i="6"/>
  <c r="B1062" i="6"/>
  <c r="B613" i="11"/>
  <c r="B2186" i="11"/>
  <c r="B273" i="7"/>
  <c r="B621" i="14"/>
  <c r="B31" i="5"/>
  <c r="B1336" i="7"/>
  <c r="S176" i="2" s="1"/>
  <c r="B2006" i="11"/>
  <c r="B771" i="5"/>
  <c r="U361" i="2" s="1"/>
  <c r="B1977" i="11"/>
  <c r="B267" i="7"/>
  <c r="B1525" i="7"/>
  <c r="S365" i="2" s="1"/>
  <c r="B1219" i="6"/>
  <c r="B2167" i="10"/>
  <c r="B432" i="7"/>
  <c r="B1272" i="6"/>
  <c r="B1301" i="10"/>
  <c r="B177" i="6"/>
  <c r="B149" i="6"/>
  <c r="B563" i="13"/>
  <c r="B1358" i="14"/>
  <c r="B527" i="6"/>
  <c r="B18" i="6"/>
  <c r="D13" i="19" s="1"/>
  <c r="B1409" i="6"/>
  <c r="B1029" i="11"/>
  <c r="B410" i="6"/>
  <c r="B25" i="11"/>
  <c r="R112" i="2" s="1"/>
  <c r="B736" i="14"/>
  <c r="B1718" i="10"/>
  <c r="B877" i="6"/>
  <c r="B171" i="13"/>
  <c r="P258" i="2" s="1"/>
  <c r="B2093" i="7"/>
  <c r="B99" i="6"/>
  <c r="B611" i="5"/>
  <c r="U201" i="2" s="1"/>
  <c r="B1617" i="6"/>
  <c r="B1608" i="10"/>
  <c r="B25" i="13"/>
  <c r="P112" i="2" s="1"/>
  <c r="B9" i="14"/>
  <c r="T96" i="2" s="1"/>
  <c r="B157" i="11"/>
  <c r="R244" i="2" s="1"/>
  <c r="B253" i="6"/>
  <c r="B1225" i="6"/>
  <c r="B317" i="6"/>
  <c r="B1157" i="5"/>
  <c r="B297" i="6"/>
  <c r="B72" i="10"/>
  <c r="Q159" i="2" s="1"/>
  <c r="B983" i="6"/>
  <c r="B2132" i="11"/>
  <c r="B349" i="13"/>
  <c r="P436" i="2" s="1"/>
  <c r="B1311" i="7"/>
  <c r="S151" i="2" s="1"/>
  <c r="B659" i="6"/>
  <c r="B806" i="11"/>
  <c r="B482" i="6"/>
  <c r="B1760" i="5"/>
  <c r="B2876" i="7"/>
  <c r="B3287" i="7"/>
  <c r="B390" i="6"/>
  <c r="B135" i="11"/>
  <c r="R222" i="2" s="1"/>
  <c r="B76" i="10"/>
  <c r="Q163" i="2" s="1"/>
  <c r="B163" i="5"/>
  <c r="B841" i="5"/>
  <c r="U431" i="2" s="1"/>
  <c r="B2812" i="7"/>
  <c r="B534" i="10"/>
  <c r="B1475" i="6"/>
  <c r="B3266" i="7"/>
  <c r="B87" i="10"/>
  <c r="Q174" i="2" s="1"/>
  <c r="B749" i="11"/>
  <c r="B2660" i="7"/>
  <c r="B2287" i="10"/>
  <c r="B1798" i="14"/>
  <c r="B1357" i="14"/>
  <c r="B1998" i="14"/>
  <c r="B456" i="5"/>
  <c r="B789" i="10"/>
  <c r="B687" i="14"/>
  <c r="B1116" i="5"/>
  <c r="B87" i="6"/>
  <c r="B2451" i="10"/>
  <c r="B1148" i="14"/>
  <c r="B3028" i="7"/>
  <c r="B1743" i="14"/>
  <c r="B1311" i="6"/>
  <c r="B3229" i="7"/>
  <c r="B786" i="6"/>
  <c r="B1648" i="5"/>
  <c r="B1335" i="6"/>
  <c r="B3369" i="7"/>
  <c r="B1342" i="6"/>
  <c r="B1618" i="5"/>
  <c r="B1201" i="6"/>
  <c r="B840" i="6"/>
  <c r="B1554" i="10"/>
  <c r="B433" i="6"/>
  <c r="B1131" i="6"/>
  <c r="B247" i="6"/>
  <c r="B336" i="11"/>
  <c r="R423" i="2" s="1"/>
  <c r="B2138" i="5"/>
  <c r="B3385" i="7"/>
  <c r="B997" i="6"/>
  <c r="B771" i="11"/>
  <c r="B1666" i="14"/>
  <c r="B975" i="5"/>
  <c r="B1437" i="14"/>
  <c r="B1372" i="6"/>
  <c r="B192" i="6"/>
  <c r="B2279" i="5"/>
  <c r="B409" i="14"/>
  <c r="T496" i="2" s="1"/>
  <c r="B213" i="5"/>
  <c r="E305" i="2" s="1"/>
  <c r="I305" i="2" s="1"/>
  <c r="B1695" i="14"/>
  <c r="B1705" i="6"/>
  <c r="B1735" i="6"/>
  <c r="B2377" i="11"/>
  <c r="B1268" i="11"/>
  <c r="B2420" i="10"/>
  <c r="B1060" i="6"/>
  <c r="B1658" i="6"/>
  <c r="B1427" i="14"/>
  <c r="B626" i="6"/>
  <c r="B944" i="6"/>
  <c r="B1638" i="11"/>
  <c r="B243" i="5"/>
  <c r="B1132" i="14"/>
  <c r="B2060" i="5"/>
  <c r="B2220" i="11"/>
  <c r="B1283" i="5"/>
  <c r="B264" i="13"/>
  <c r="P351" i="2" s="1"/>
  <c r="B453" i="6"/>
  <c r="B131" i="14"/>
  <c r="T218" i="2" s="1"/>
  <c r="B1176" i="6"/>
  <c r="B2049" i="11"/>
  <c r="B257" i="7"/>
  <c r="B2280" i="10"/>
  <c r="B2324" i="7"/>
  <c r="B1903" i="10"/>
  <c r="B45" i="7"/>
  <c r="B933" i="6"/>
  <c r="B2943" i="7"/>
  <c r="B430" i="6"/>
  <c r="B1604" i="6"/>
  <c r="B2211" i="11"/>
  <c r="B848" i="5"/>
  <c r="U438" i="2" s="1"/>
  <c r="B72" i="11"/>
  <c r="R159" i="2" s="1"/>
  <c r="B903" i="5"/>
  <c r="U493" i="2" s="1"/>
  <c r="B89" i="14"/>
  <c r="T176" i="2" s="1"/>
  <c r="B1732" i="6"/>
  <c r="B503" i="14"/>
  <c r="B1165" i="6"/>
  <c r="B84" i="10"/>
  <c r="Q171" i="2" s="1"/>
  <c r="N171" i="2" s="1"/>
  <c r="AD8" i="9" s="1"/>
  <c r="B1102" i="6"/>
  <c r="B350" i="14"/>
  <c r="T437" i="2" s="1"/>
  <c r="B1484" i="14"/>
  <c r="B1522" i="6"/>
  <c r="B1178" i="5"/>
  <c r="B836" i="10"/>
  <c r="B1622" i="6"/>
  <c r="B301" i="6"/>
  <c r="B911" i="6"/>
  <c r="B2001" i="5"/>
  <c r="B733" i="6"/>
  <c r="B605" i="6"/>
  <c r="B1583" i="14"/>
  <c r="B498" i="5"/>
  <c r="B2197" i="7"/>
  <c r="B934" i="14"/>
  <c r="B693" i="6"/>
  <c r="B820" i="5"/>
  <c r="U410" i="2" s="1"/>
  <c r="B685" i="11"/>
  <c r="B2826" i="7"/>
  <c r="B236" i="13"/>
  <c r="P323" i="2" s="1"/>
  <c r="B2308" i="11"/>
  <c r="B138" i="14"/>
  <c r="T225" i="2" s="1"/>
  <c r="B1980" i="5"/>
  <c r="B1178" i="14"/>
  <c r="B380" i="6"/>
  <c r="B1698" i="7"/>
  <c r="B1404" i="13"/>
  <c r="B1018" i="6"/>
  <c r="B253" i="7"/>
  <c r="B640" i="10"/>
  <c r="B1581" i="14"/>
  <c r="B1172" i="13"/>
  <c r="B493" i="6"/>
  <c r="B2474" i="7"/>
  <c r="B1484" i="6"/>
  <c r="B189" i="5"/>
  <c r="E281" i="2" s="1"/>
  <c r="I281" i="2" s="1"/>
  <c r="B424" i="7"/>
  <c r="B908" i="6"/>
  <c r="B5" i="14"/>
  <c r="T92" i="2" s="1"/>
  <c r="B1034" i="11"/>
  <c r="B817" i="5"/>
  <c r="U407" i="2" s="1"/>
  <c r="B461" i="6"/>
  <c r="B843" i="14"/>
  <c r="B2550" i="7"/>
  <c r="B384" i="6"/>
  <c r="B1251" i="6"/>
  <c r="B1686" i="5"/>
  <c r="B695" i="10"/>
  <c r="B144" i="10"/>
  <c r="Q231" i="2" s="1"/>
  <c r="N231" i="2" s="1"/>
  <c r="BB8" i="9" s="1"/>
  <c r="B1247" i="10"/>
  <c r="B1544" i="14"/>
  <c r="B1901" i="7"/>
  <c r="B1066" i="14"/>
  <c r="B923" i="11"/>
  <c r="B1652" i="7"/>
  <c r="S492" i="2" s="1"/>
  <c r="B2067" i="5"/>
  <c r="B255" i="11"/>
  <c r="R342" i="2" s="1"/>
  <c r="B3305" i="7"/>
  <c r="B1646" i="6"/>
  <c r="B79" i="6"/>
  <c r="B2224" i="7"/>
  <c r="B1558" i="6"/>
  <c r="B1192" i="14"/>
  <c r="B1690" i="5"/>
  <c r="B1238" i="6"/>
  <c r="B1154" i="5"/>
  <c r="B864" i="14"/>
  <c r="B790" i="6"/>
  <c r="B1740" i="6"/>
  <c r="B1713" i="14"/>
  <c r="B15" i="6"/>
  <c r="B965" i="6"/>
  <c r="B87" i="5"/>
  <c r="B946" i="11"/>
  <c r="B397" i="6"/>
  <c r="B1301" i="14"/>
  <c r="B826" i="6"/>
  <c r="B189" i="11"/>
  <c r="R276" i="2" s="1"/>
  <c r="B289" i="7"/>
  <c r="B249" i="6"/>
  <c r="B712" i="6"/>
  <c r="B1567" i="14"/>
  <c r="E158" i="2" s="1"/>
  <c r="I158" i="2" s="1"/>
  <c r="B99" i="10"/>
  <c r="Q186" i="2" s="1"/>
  <c r="B1457" i="6"/>
  <c r="B1582" i="6"/>
  <c r="B1010" i="6"/>
  <c r="B176" i="11"/>
  <c r="R263" i="2" s="1"/>
  <c r="B1149" i="6"/>
  <c r="B902" i="6"/>
  <c r="B534" i="5"/>
  <c r="U124" i="2" s="1"/>
  <c r="B1472" i="5"/>
  <c r="B1611" i="14"/>
  <c r="B185" i="6"/>
  <c r="B1627" i="6"/>
  <c r="B19" i="14"/>
  <c r="T106" i="2" s="1"/>
  <c r="B280" i="6"/>
  <c r="B1172" i="6"/>
  <c r="B543" i="6"/>
  <c r="B713" i="6"/>
  <c r="B378" i="13"/>
  <c r="P465" i="2" s="1"/>
  <c r="B1164" i="6"/>
  <c r="B128" i="10"/>
  <c r="Q215" i="2" s="1"/>
  <c r="B3172" i="7"/>
  <c r="B1077" i="6"/>
  <c r="B250" i="6"/>
  <c r="B1736" i="6"/>
  <c r="B850" i="10"/>
  <c r="B538" i="6"/>
  <c r="B2890" i="7"/>
  <c r="B407" i="6"/>
  <c r="B1598" i="6"/>
  <c r="B244" i="10"/>
  <c r="Q331" i="2" s="1"/>
  <c r="N331" i="2" s="1"/>
  <c r="CP8" i="9" s="1"/>
  <c r="B1160" i="6"/>
  <c r="B154" i="6"/>
  <c r="B103" i="13"/>
  <c r="P190" i="2" s="1"/>
  <c r="B2544" i="7"/>
  <c r="B3015" i="7"/>
  <c r="B193" i="14"/>
  <c r="T280" i="2" s="1"/>
  <c r="B566" i="14"/>
  <c r="B157" i="7"/>
  <c r="B2271" i="11"/>
  <c r="B1692" i="6"/>
  <c r="B89" i="6"/>
  <c r="B1039" i="6"/>
  <c r="B2353" i="7"/>
  <c r="B310" i="7"/>
  <c r="B323" i="5"/>
  <c r="B269" i="10"/>
  <c r="Q356" i="2" s="1"/>
  <c r="B1015" i="6"/>
  <c r="B1369" i="6"/>
  <c r="B699" i="5"/>
  <c r="U289" i="2" s="1"/>
  <c r="B1596" i="6"/>
  <c r="B2221" i="11"/>
  <c r="B184" i="11"/>
  <c r="R271" i="2" s="1"/>
  <c r="B226" i="5"/>
  <c r="B1247" i="6"/>
  <c r="B639" i="6"/>
  <c r="B951" i="14"/>
  <c r="B1391" i="6"/>
  <c r="B227" i="13"/>
  <c r="P314" i="2" s="1"/>
  <c r="B1367" i="5"/>
  <c r="B548" i="14"/>
  <c r="B912" i="6"/>
  <c r="B93" i="10"/>
  <c r="Q180" i="2" s="1"/>
  <c r="B1678" i="5"/>
  <c r="B2159" i="11"/>
  <c r="B254" i="11"/>
  <c r="R341" i="2" s="1"/>
  <c r="B961" i="6"/>
  <c r="B847" i="14"/>
  <c r="B1815" i="5"/>
  <c r="B1721" i="6"/>
  <c r="B1187" i="6"/>
  <c r="B665" i="5"/>
  <c r="U255" i="2" s="1"/>
  <c r="B913" i="10"/>
  <c r="B2197" i="5"/>
  <c r="B1639" i="14"/>
  <c r="E230" i="2" s="1"/>
  <c r="I230" i="2" s="1"/>
  <c r="B1827" i="14"/>
  <c r="B1148" i="5"/>
  <c r="B99" i="11"/>
  <c r="R186" i="2" s="1"/>
  <c r="B1110" i="10"/>
  <c r="B1382" i="5"/>
  <c r="B3216" i="7"/>
  <c r="B381" i="10"/>
  <c r="Q468" i="2" s="1"/>
  <c r="B839" i="6"/>
  <c r="B1027" i="6"/>
  <c r="B1650" i="6"/>
  <c r="B558" i="5"/>
  <c r="U148" i="2" s="1"/>
  <c r="B221" i="5"/>
  <c r="B2096" i="10"/>
  <c r="B1098" i="5"/>
  <c r="B1762" i="10"/>
  <c r="B2184" i="10"/>
  <c r="B1132" i="6"/>
  <c r="B1789" i="5"/>
  <c r="B2538" i="7"/>
  <c r="B1809" i="10"/>
  <c r="B2916" i="7"/>
  <c r="B2203" i="11"/>
  <c r="B1246" i="6"/>
  <c r="B1888" i="5"/>
  <c r="B2518" i="7"/>
  <c r="B1263" i="11"/>
  <c r="B945" i="6"/>
  <c r="B992" i="14"/>
  <c r="B973" i="6"/>
  <c r="B1816" i="14"/>
  <c r="B2000" i="11"/>
  <c r="B1170" i="6"/>
  <c r="B66" i="6"/>
  <c r="B937" i="5"/>
  <c r="B1770" i="11"/>
  <c r="B1345" i="13"/>
  <c r="B855" i="6"/>
  <c r="B414" i="6"/>
  <c r="B903" i="6"/>
  <c r="B1612" i="6"/>
  <c r="B2252" i="10"/>
  <c r="B304" i="14"/>
  <c r="T391" i="2" s="1"/>
  <c r="B550" i="14"/>
  <c r="B59" i="14"/>
  <c r="T146" i="2" s="1"/>
  <c r="B2250" i="5"/>
  <c r="B565" i="14"/>
  <c r="B802" i="5"/>
  <c r="U392" i="2" s="1"/>
  <c r="B635" i="14"/>
  <c r="B2177" i="5"/>
  <c r="B856" i="14"/>
  <c r="B2868" i="7"/>
  <c r="B742" i="10"/>
  <c r="B241" i="5"/>
  <c r="B1269" i="6"/>
  <c r="B1084" i="14"/>
  <c r="B1048" i="10"/>
  <c r="B1111" i="11"/>
  <c r="B51" i="13"/>
  <c r="P138" i="2" s="1"/>
  <c r="B1719" i="6"/>
  <c r="B1896" i="5"/>
  <c r="B58" i="5"/>
  <c r="B137" i="10"/>
  <c r="Q224" i="2" s="1"/>
  <c r="B1793" i="11"/>
  <c r="B1439" i="14"/>
  <c r="B1309" i="6"/>
  <c r="B1746" i="6"/>
  <c r="B1204" i="6"/>
  <c r="B557" i="5"/>
  <c r="U147" i="2" s="1"/>
  <c r="B1632" i="11"/>
  <c r="B968" i="6"/>
  <c r="B31" i="14"/>
  <c r="T118" i="2" s="1"/>
  <c r="B326" i="6"/>
  <c r="B1082" i="6"/>
  <c r="B26" i="7"/>
  <c r="B164" i="10"/>
  <c r="Q251" i="2" s="1"/>
  <c r="N251" i="2" s="1"/>
  <c r="BJ8" i="9" s="1"/>
  <c r="B2108" i="5"/>
  <c r="B1281" i="14"/>
  <c r="B1646" i="11"/>
  <c r="B185" i="7"/>
  <c r="B1556" i="14"/>
  <c r="B445" i="14"/>
  <c r="B207" i="14"/>
  <c r="T294" i="2" s="1"/>
  <c r="B361" i="6"/>
  <c r="B657" i="6"/>
  <c r="B667" i="6"/>
  <c r="B3080" i="7"/>
  <c r="B935" i="6"/>
  <c r="B379" i="6"/>
  <c r="B1557" i="6"/>
  <c r="B3166" i="7"/>
  <c r="B1129" i="14"/>
  <c r="B1313" i="6"/>
  <c r="B747" i="5"/>
  <c r="U337" i="2" s="1"/>
  <c r="B643" i="11"/>
  <c r="B667" i="14"/>
  <c r="B721" i="5"/>
  <c r="U311" i="2" s="1"/>
  <c r="B122" i="6"/>
  <c r="B419" i="6"/>
  <c r="B1594" i="11"/>
  <c r="B1466" i="7"/>
  <c r="S306" i="2" s="1"/>
  <c r="B1151" i="6"/>
  <c r="B1087" i="6"/>
  <c r="B217" i="11"/>
  <c r="R304" i="2" s="1"/>
  <c r="B1424" i="6"/>
  <c r="B2815" i="7"/>
  <c r="B836" i="14"/>
  <c r="B116" i="6"/>
  <c r="E198" i="2" s="1"/>
  <c r="F198" i="2" s="1"/>
  <c r="G198" i="2" s="1"/>
  <c r="B1447" i="6"/>
  <c r="B1070" i="6"/>
  <c r="B481" i="6"/>
  <c r="B1608" i="11"/>
  <c r="B1376" i="6"/>
  <c r="B65" i="6"/>
  <c r="B1040" i="5"/>
  <c r="B2057" i="7"/>
  <c r="B376" i="7"/>
  <c r="B1270" i="10"/>
  <c r="B1372" i="11"/>
  <c r="B441" i="14"/>
  <c r="B2268" i="7"/>
  <c r="B381" i="11"/>
  <c r="R468" i="2" s="1"/>
  <c r="B1668" i="6"/>
  <c r="B2286" i="5"/>
  <c r="B699" i="11"/>
  <c r="B3494" i="7"/>
  <c r="B1661" i="7"/>
  <c r="S501" i="2" s="1"/>
  <c r="B2175" i="10"/>
  <c r="B1744" i="6"/>
  <c r="B199" i="13"/>
  <c r="P286" i="2" s="1"/>
  <c r="B3397" i="7"/>
  <c r="B760" i="6"/>
  <c r="B450" i="14"/>
  <c r="B1531" i="14"/>
  <c r="E122" i="2" s="1"/>
  <c r="I122" i="2" s="1"/>
  <c r="B1661" i="11"/>
  <c r="B1014" i="6"/>
  <c r="B183" i="13"/>
  <c r="P270" i="2" s="1"/>
  <c r="B1031" i="6"/>
  <c r="B860" i="5"/>
  <c r="U450" i="2" s="1"/>
  <c r="B373" i="10"/>
  <c r="Q460" i="2" s="1"/>
  <c r="B81" i="6"/>
  <c r="B149" i="11"/>
  <c r="R236" i="2" s="1"/>
  <c r="B157" i="5"/>
  <c r="B1445" i="6"/>
  <c r="B118" i="13"/>
  <c r="P205" i="2" s="1"/>
  <c r="B1788" i="5"/>
  <c r="B595" i="5"/>
  <c r="U185" i="2" s="1"/>
  <c r="B1578" i="5"/>
  <c r="B289" i="14"/>
  <c r="T376" i="2" s="1"/>
  <c r="B2257" i="5"/>
  <c r="B2277" i="5"/>
  <c r="B1277" i="6"/>
  <c r="B204" i="11"/>
  <c r="R291" i="2" s="1"/>
  <c r="B1432" i="7"/>
  <c r="S272" i="2" s="1"/>
  <c r="B1752" i="7"/>
  <c r="B1051" i="11"/>
  <c r="B1463" i="6"/>
  <c r="B1886" i="11"/>
  <c r="B898" i="10"/>
  <c r="B421" i="5"/>
  <c r="B5" i="11"/>
  <c r="R92" i="2" s="1"/>
  <c r="B132" i="7"/>
  <c r="B399" i="7"/>
  <c r="B284" i="5"/>
  <c r="B1997" i="5"/>
  <c r="B1724" i="14"/>
  <c r="B227" i="11"/>
  <c r="R314" i="2" s="1"/>
  <c r="B595" i="6"/>
  <c r="B3499" i="7"/>
  <c r="B1344" i="14"/>
  <c r="B711" i="5"/>
  <c r="U301" i="2" s="1"/>
  <c r="B1660" i="11"/>
  <c r="B1331" i="6"/>
  <c r="B2891" i="7"/>
  <c r="B477" i="14"/>
  <c r="B354" i="11"/>
  <c r="R441" i="2" s="1"/>
  <c r="B1780" i="5"/>
  <c r="B1275" i="6"/>
  <c r="B357" i="14"/>
  <c r="T444" i="2" s="1"/>
  <c r="B308" i="5"/>
  <c r="B1184" i="14"/>
  <c r="B128" i="11"/>
  <c r="R215" i="2" s="1"/>
  <c r="B2564" i="7"/>
  <c r="B52" i="6"/>
  <c r="B1139" i="14"/>
  <c r="B2030" i="11"/>
  <c r="B2164" i="7"/>
  <c r="B2124" i="7"/>
  <c r="B1101" i="13"/>
  <c r="B291" i="5"/>
  <c r="B1190" i="14"/>
  <c r="B565" i="5"/>
  <c r="U155" i="2" s="1"/>
  <c r="B123" i="13"/>
  <c r="P210" i="2" s="1"/>
  <c r="B2838" i="7"/>
  <c r="B834" i="11"/>
  <c r="B1608" i="6"/>
  <c r="B574" i="11"/>
  <c r="B1988" i="7"/>
  <c r="B560" i="6"/>
  <c r="B314" i="11"/>
  <c r="R401" i="2" s="1"/>
  <c r="B965" i="5"/>
  <c r="B1651" i="14"/>
  <c r="E242" i="2" s="1"/>
  <c r="I242" i="2" s="1"/>
  <c r="B692" i="6"/>
  <c r="B131" i="5"/>
  <c r="B3388" i="7"/>
  <c r="B132" i="14"/>
  <c r="T219" i="2" s="1"/>
  <c r="B1720" i="5"/>
  <c r="B2835" i="7"/>
  <c r="B457" i="7"/>
  <c r="B3334" i="7"/>
  <c r="B406" i="7"/>
  <c r="B227" i="10"/>
  <c r="Q314" i="2" s="1"/>
  <c r="B83" i="11"/>
  <c r="R170" i="2" s="1"/>
  <c r="B1414" i="11"/>
  <c r="B48" i="10"/>
  <c r="Q135" i="2" s="1"/>
  <c r="B598" i="14"/>
  <c r="B2625" i="7"/>
  <c r="B1742" i="5"/>
  <c r="B1630" i="11"/>
  <c r="B420" i="7"/>
  <c r="B3467" i="7"/>
  <c r="B1653" i="6"/>
  <c r="B1009" i="5"/>
  <c r="B474" i="11"/>
  <c r="B1300" i="14"/>
  <c r="B470" i="5"/>
  <c r="B1269" i="5"/>
  <c r="B1795" i="7"/>
  <c r="B1158" i="11"/>
  <c r="B1263" i="14"/>
  <c r="B2075" i="5"/>
  <c r="B2365" i="11"/>
  <c r="B1058" i="14"/>
  <c r="B348" i="5"/>
  <c r="B1842" i="14"/>
  <c r="B265" i="5"/>
  <c r="B598" i="5"/>
  <c r="U188" i="2" s="1"/>
  <c r="B2404" i="7"/>
  <c r="B1224" i="14"/>
  <c r="B848" i="14"/>
  <c r="B1853" i="10"/>
  <c r="B823" i="11"/>
  <c r="B1316" i="14"/>
  <c r="B2527" i="7"/>
  <c r="B146" i="13"/>
  <c r="P233" i="2" s="1"/>
  <c r="B1893" i="5"/>
  <c r="B2254" i="7"/>
  <c r="B1790" i="14"/>
  <c r="B1451" i="14"/>
  <c r="B410" i="5"/>
  <c r="B237" i="13"/>
  <c r="P324" i="2" s="1"/>
  <c r="B554" i="5"/>
  <c r="U144" i="2" s="1"/>
  <c r="B1445" i="13"/>
  <c r="B2374" i="7"/>
  <c r="B2340" i="7"/>
  <c r="B1858" i="5"/>
  <c r="B347" i="6"/>
  <c r="B780" i="5"/>
  <c r="U370" i="2" s="1"/>
  <c r="B1979" i="14"/>
  <c r="B1507" i="14"/>
  <c r="B1414" i="14"/>
  <c r="B897" i="11"/>
  <c r="B2060" i="7"/>
  <c r="B1720" i="7"/>
  <c r="B2278" i="5"/>
  <c r="B252" i="5"/>
  <c r="B696" i="14"/>
  <c r="B1708" i="7"/>
  <c r="B1457" i="5"/>
  <c r="B1933" i="10"/>
  <c r="B2752" i="7"/>
  <c r="B2170" i="10"/>
  <c r="B1329" i="14"/>
  <c r="B605" i="14"/>
  <c r="B280" i="14"/>
  <c r="T367" i="2" s="1"/>
  <c r="B1916" i="11"/>
  <c r="B1564" i="7"/>
  <c r="S404" i="2" s="1"/>
  <c r="B216" i="11"/>
  <c r="R303" i="2" s="1"/>
  <c r="B1930" i="10"/>
  <c r="B581" i="14"/>
  <c r="B1042" i="14"/>
  <c r="B1338" i="7"/>
  <c r="S178" i="2" s="1"/>
  <c r="B367" i="7"/>
  <c r="B265" i="14"/>
  <c r="T352" i="2" s="1"/>
  <c r="B1635" i="14"/>
  <c r="B1728" i="7"/>
  <c r="B2686" i="7"/>
  <c r="B757" i="5"/>
  <c r="U347" i="2" s="1"/>
  <c r="B1354" i="14"/>
  <c r="B2920" i="7"/>
  <c r="B1026" i="14"/>
  <c r="B1535" i="14"/>
  <c r="B752" i="11"/>
  <c r="B300" i="7"/>
  <c r="B975" i="14"/>
  <c r="B1978" i="14"/>
  <c r="B341" i="5"/>
  <c r="B2017" i="7"/>
  <c r="B1202" i="5"/>
  <c r="B241" i="14"/>
  <c r="T328" i="2" s="1"/>
  <c r="B233" i="14"/>
  <c r="T320" i="2" s="1"/>
  <c r="B1202" i="11"/>
  <c r="B3149" i="7"/>
  <c r="B1634" i="7"/>
  <c r="S474" i="2" s="1"/>
  <c r="B178" i="10"/>
  <c r="Q265" i="2" s="1"/>
  <c r="B983" i="11"/>
  <c r="B799" i="14"/>
  <c r="B472" i="6"/>
  <c r="B152" i="7"/>
  <c r="B214" i="10"/>
  <c r="Q301" i="2" s="1"/>
  <c r="B71" i="11"/>
  <c r="R158" i="2" s="1"/>
  <c r="B886" i="14"/>
  <c r="B1911" i="5"/>
  <c r="B715" i="14"/>
  <c r="B905" i="11"/>
  <c r="B514" i="5"/>
  <c r="U104" i="2" s="1"/>
  <c r="B1343" i="7"/>
  <c r="S183" i="2" s="1"/>
  <c r="B535" i="5"/>
  <c r="B1633" i="5"/>
  <c r="B2108" i="11"/>
  <c r="B1402" i="7"/>
  <c r="S242" i="2" s="1"/>
  <c r="B167" i="10"/>
  <c r="Q254" i="2" s="1"/>
  <c r="B3270" i="7"/>
  <c r="B1924" i="14"/>
  <c r="B2191" i="5"/>
  <c r="B1483" i="14"/>
  <c r="B1333" i="11"/>
  <c r="B1691" i="14"/>
  <c r="B105" i="10"/>
  <c r="Q192" i="2" s="1"/>
  <c r="B1339" i="7"/>
  <c r="S179" i="2" s="1"/>
  <c r="B600" i="14"/>
  <c r="B2094" i="5"/>
  <c r="B477" i="10"/>
  <c r="B2223" i="7"/>
  <c r="B211" i="10"/>
  <c r="Q298" i="2" s="1"/>
  <c r="B1989" i="5"/>
  <c r="B2088" i="11"/>
  <c r="B714" i="10"/>
  <c r="B246" i="11"/>
  <c r="R333" i="2" s="1"/>
  <c r="B1706" i="5"/>
  <c r="B839" i="14"/>
  <c r="B1781" i="7"/>
  <c r="B357" i="7"/>
  <c r="B429" i="7"/>
  <c r="B195" i="5"/>
  <c r="B211" i="13"/>
  <c r="P298" i="2" s="1"/>
  <c r="B18" i="14"/>
  <c r="D23" i="19" s="1"/>
  <c r="E23" i="19" s="1"/>
  <c r="B127" i="5"/>
  <c r="B237" i="14"/>
  <c r="T324" i="2" s="1"/>
  <c r="B771" i="10"/>
  <c r="B1926" i="5"/>
  <c r="B1519" i="5"/>
  <c r="B133" i="7"/>
  <c r="B2110" i="5"/>
  <c r="B1004" i="14"/>
  <c r="B382" i="5"/>
  <c r="B2453" i="10"/>
  <c r="B1928" i="14"/>
  <c r="B261" i="13"/>
  <c r="P348" i="2" s="1"/>
  <c r="B511" i="14"/>
  <c r="B558" i="11"/>
  <c r="B283" i="6"/>
  <c r="B2398" i="10"/>
  <c r="B201" i="10"/>
  <c r="Q288" i="2" s="1"/>
  <c r="B2297" i="5"/>
  <c r="B1542" i="13"/>
  <c r="B685" i="6"/>
  <c r="B662" i="14"/>
  <c r="B414" i="11"/>
  <c r="R501" i="2" s="1"/>
  <c r="B1956" i="7"/>
  <c r="B859" i="14"/>
  <c r="B555" i="10"/>
  <c r="B1471" i="7"/>
  <c r="S311" i="2" s="1"/>
  <c r="B1667" i="13"/>
  <c r="B1074" i="11"/>
  <c r="B1732" i="14"/>
  <c r="B1963" i="5"/>
  <c r="B1665" i="5"/>
  <c r="B2565" i="7"/>
  <c r="B2005" i="5"/>
  <c r="B746" i="6"/>
  <c r="B113" i="11"/>
  <c r="R200" i="2" s="1"/>
  <c r="B2195" i="10"/>
  <c r="B1519" i="14"/>
  <c r="E92" i="2" s="1"/>
  <c r="I92" i="2" s="1"/>
  <c r="F92" i="2" s="1"/>
  <c r="G92" i="2" s="1"/>
  <c r="B466" i="6"/>
  <c r="B1636" i="7"/>
  <c r="S476" i="2" s="1"/>
  <c r="B2587" i="7"/>
  <c r="B26" i="5"/>
  <c r="B2138" i="11"/>
  <c r="B3481" i="7"/>
  <c r="B608" i="14"/>
  <c r="B875" i="5"/>
  <c r="U465" i="2" s="1"/>
  <c r="B1976" i="7"/>
  <c r="B2227" i="5"/>
  <c r="B1384" i="5"/>
  <c r="B1288" i="6"/>
  <c r="B465" i="6"/>
  <c r="B1141" i="6"/>
  <c r="B550" i="13"/>
  <c r="B400" i="14"/>
  <c r="T487" i="2" s="1"/>
  <c r="B7" i="13"/>
  <c r="P94" i="2" s="1"/>
  <c r="B127" i="13"/>
  <c r="P214" i="2" s="1"/>
  <c r="B2971" i="7"/>
  <c r="B1989" i="7"/>
  <c r="B624" i="14"/>
  <c r="B239" i="10"/>
  <c r="Q326" i="2" s="1"/>
  <c r="B697" i="14"/>
  <c r="B1720" i="11"/>
  <c r="B33" i="7"/>
  <c r="B1835" i="14"/>
  <c r="B2445" i="7"/>
  <c r="B588" i="5"/>
  <c r="U178" i="2" s="1"/>
  <c r="B365" i="6"/>
  <c r="B591" i="5"/>
  <c r="U181" i="2" s="1"/>
  <c r="B2500" i="7"/>
  <c r="B386" i="7"/>
  <c r="B3375" i="7"/>
  <c r="B352" i="5"/>
  <c r="B810" i="6"/>
  <c r="B718" i="5"/>
  <c r="U308" i="2" s="1"/>
  <c r="B1913" i="14"/>
  <c r="B343" i="7"/>
  <c r="B3360" i="7"/>
  <c r="B2031" i="10"/>
  <c r="B1147" i="6"/>
  <c r="B1416" i="14"/>
  <c r="B1264" i="6"/>
  <c r="B148" i="6"/>
  <c r="B2117" i="7"/>
  <c r="B432" i="5"/>
  <c r="B1527" i="6"/>
  <c r="B2811" i="7"/>
  <c r="B61" i="6"/>
  <c r="B1137" i="5"/>
  <c r="B661" i="11"/>
  <c r="B91" i="11"/>
  <c r="R178" i="2" s="1"/>
  <c r="B2739" i="7"/>
  <c r="B234" i="14"/>
  <c r="T321" i="2" s="1"/>
  <c r="B1130" i="10"/>
  <c r="B2222" i="7"/>
  <c r="B1356" i="5"/>
  <c r="B413" i="6"/>
  <c r="B365" i="11"/>
  <c r="R452" i="2" s="1"/>
  <c r="B418" i="7"/>
  <c r="B391" i="14"/>
  <c r="T478" i="2" s="1"/>
  <c r="B126" i="10"/>
  <c r="Q213" i="2" s="1"/>
  <c r="B718" i="6"/>
  <c r="B274" i="6"/>
  <c r="B136" i="6"/>
  <c r="B171" i="6"/>
  <c r="B1097" i="5"/>
  <c r="B456" i="6"/>
  <c r="B2155" i="5"/>
  <c r="B898" i="14"/>
  <c r="B2205" i="7"/>
  <c r="B1771" i="11"/>
  <c r="B1160" i="14"/>
  <c r="B1370" i="5"/>
  <c r="B574" i="6"/>
  <c r="B956" i="5"/>
  <c r="B323" i="6"/>
  <c r="B253" i="14"/>
  <c r="T340" i="2" s="1"/>
  <c r="B464" i="14"/>
  <c r="B2601" i="7"/>
  <c r="B403" i="11"/>
  <c r="R490" i="2" s="1"/>
  <c r="B333" i="6"/>
  <c r="B3477" i="7"/>
  <c r="B1544" i="6"/>
  <c r="B1512" i="14"/>
  <c r="J6" i="8" s="1"/>
  <c r="K6" i="8" s="1"/>
  <c r="B649" i="6"/>
  <c r="B567" i="6"/>
  <c r="B2262" i="5"/>
  <c r="B736" i="5"/>
  <c r="U326" i="2" s="1"/>
  <c r="B1336" i="11"/>
  <c r="B600" i="6"/>
  <c r="B1382" i="14"/>
  <c r="B426" i="11"/>
  <c r="B538" i="5"/>
  <c r="U128" i="2" s="1"/>
  <c r="B3416" i="7"/>
  <c r="B1467" i="10"/>
  <c r="B673" i="5"/>
  <c r="U263" i="2" s="1"/>
  <c r="B1433" i="6"/>
  <c r="B112" i="5"/>
  <c r="B787" i="13"/>
  <c r="B544" i="14"/>
  <c r="B1539" i="10"/>
  <c r="B1657" i="6"/>
  <c r="B806" i="6"/>
  <c r="B710" i="11"/>
  <c r="B2254" i="5"/>
  <c r="B393" i="6"/>
  <c r="B1504" i="6"/>
  <c r="B1012" i="10"/>
  <c r="B190" i="10"/>
  <c r="Q277" i="2" s="1"/>
  <c r="B484" i="10"/>
  <c r="B1917" i="5"/>
  <c r="B1590" i="14"/>
  <c r="E181" i="2" s="1"/>
  <c r="I181" i="2" s="1"/>
  <c r="B530" i="14"/>
  <c r="B552" i="6"/>
  <c r="B2266" i="7"/>
  <c r="B735" i="11"/>
  <c r="B1697" i="5"/>
  <c r="B883" i="11"/>
  <c r="B19" i="6"/>
  <c r="D16" i="19" s="1"/>
  <c r="B390" i="14"/>
  <c r="T477" i="2" s="1"/>
  <c r="B1585" i="10"/>
  <c r="B1040" i="6"/>
  <c r="B1766" i="7"/>
  <c r="B1711" i="6"/>
  <c r="B879" i="6"/>
  <c r="B1796" i="7"/>
  <c r="B2272" i="5"/>
  <c r="B1177" i="10"/>
  <c r="B1897" i="10"/>
  <c r="B981" i="6"/>
  <c r="B327" i="6"/>
  <c r="B1615" i="6"/>
  <c r="B463" i="11"/>
  <c r="B1452" i="11"/>
  <c r="B368" i="13"/>
  <c r="P455" i="2" s="1"/>
  <c r="B222" i="5"/>
  <c r="B2461" i="7"/>
  <c r="B305" i="5"/>
  <c r="B2786" i="7"/>
  <c r="B1506" i="5"/>
  <c r="B656" i="5"/>
  <c r="U246" i="2" s="1"/>
  <c r="B1141" i="13"/>
  <c r="B1963" i="14"/>
  <c r="B337" i="7"/>
  <c r="B2143" i="7"/>
  <c r="B122" i="13"/>
  <c r="P209" i="2" s="1"/>
  <c r="B1460" i="11"/>
  <c r="B3495" i="7"/>
  <c r="B3313" i="7"/>
  <c r="B1533" i="6"/>
  <c r="B2416" i="10"/>
  <c r="B70" i="13"/>
  <c r="P157" i="2" s="1"/>
  <c r="B2232" i="7"/>
  <c r="B654" i="14"/>
  <c r="B448" i="6"/>
  <c r="B1070" i="5"/>
  <c r="B1782" i="13"/>
  <c r="B120" i="10"/>
  <c r="Q207" i="2" s="1"/>
  <c r="B1257" i="6"/>
  <c r="B1144" i="5"/>
  <c r="B1976" i="11"/>
  <c r="B3004" i="7"/>
  <c r="B2422" i="10"/>
  <c r="B1149" i="5"/>
  <c r="B111" i="10"/>
  <c r="Q198" i="2" s="1"/>
  <c r="B1312" i="7"/>
  <c r="S152" i="2" s="1"/>
  <c r="B2215" i="7"/>
  <c r="B705" i="6"/>
  <c r="B384" i="13"/>
  <c r="P471" i="2" s="1"/>
  <c r="B2195" i="7"/>
  <c r="B1032" i="5"/>
  <c r="B2672" i="7"/>
  <c r="B225" i="10"/>
  <c r="Q312" i="2" s="1"/>
  <c r="B2695" i="7"/>
  <c r="B1421" i="11"/>
  <c r="B117" i="7"/>
  <c r="B449" i="11"/>
  <c r="B724" i="10"/>
  <c r="B121" i="11"/>
  <c r="R208" i="2" s="1"/>
  <c r="B3417" i="7"/>
  <c r="B224" i="13"/>
  <c r="P311" i="2" s="1"/>
  <c r="B932" i="6"/>
  <c r="B1732" i="5"/>
  <c r="B362" i="7"/>
  <c r="B2230" i="7"/>
  <c r="B1489" i="6"/>
  <c r="B480" i="6"/>
  <c r="B391" i="11"/>
  <c r="R478" i="2" s="1"/>
  <c r="B54" i="6"/>
  <c r="B1577" i="6"/>
  <c r="B117" i="6"/>
  <c r="B834" i="5"/>
  <c r="U424" i="2" s="1"/>
  <c r="B1412" i="6"/>
  <c r="B400" i="11"/>
  <c r="R487" i="2" s="1"/>
  <c r="B750" i="14"/>
  <c r="B1911" i="14"/>
  <c r="B1445" i="14"/>
  <c r="B661" i="14"/>
  <c r="B321" i="7"/>
  <c r="B1300" i="6"/>
  <c r="B1066" i="6"/>
  <c r="B1245" i="6"/>
  <c r="B67" i="7"/>
  <c r="B1289" i="10"/>
  <c r="B416" i="13"/>
  <c r="P503" i="2" s="1"/>
  <c r="B1492" i="6"/>
  <c r="B1477" i="7"/>
  <c r="S317" i="2" s="1"/>
  <c r="B1660" i="7"/>
  <c r="S500" i="2" s="1"/>
  <c r="B749" i="14"/>
  <c r="B1318" i="5"/>
  <c r="B1738" i="14"/>
  <c r="B1045" i="6"/>
  <c r="B819" i="5"/>
  <c r="U409" i="2" s="1"/>
  <c r="B2239" i="5"/>
  <c r="B53" i="13"/>
  <c r="P140" i="2" s="1"/>
  <c r="B131" i="11"/>
  <c r="R218" i="2" s="1"/>
  <c r="B1433" i="7"/>
  <c r="S273" i="2" s="1"/>
  <c r="B231" i="14"/>
  <c r="T318" i="2" s="1"/>
  <c r="B2336" i="11"/>
  <c r="B1360" i="5"/>
  <c r="B208" i="6"/>
  <c r="B1126" i="6"/>
  <c r="B156" i="14"/>
  <c r="T243" i="2" s="1"/>
  <c r="B1510" i="14"/>
  <c r="B864" i="6"/>
  <c r="B588" i="6"/>
  <c r="B100" i="5"/>
  <c r="B89" i="5"/>
  <c r="B418" i="6"/>
  <c r="B166" i="6"/>
  <c r="B35" i="6"/>
  <c r="B70" i="11"/>
  <c r="R157" i="2" s="1"/>
  <c r="B1556" i="6"/>
  <c r="B1593" i="7"/>
  <c r="S433" i="2" s="1"/>
  <c r="B1560" i="6"/>
  <c r="B1044" i="5"/>
  <c r="B1434" i="6"/>
  <c r="B2165" i="7"/>
  <c r="B988" i="6"/>
  <c r="B1264" i="7"/>
  <c r="S104" i="2" s="1"/>
  <c r="B1903" i="14"/>
  <c r="B1087" i="10"/>
  <c r="B2898" i="7"/>
  <c r="B2212" i="5"/>
  <c r="B1134" i="14"/>
  <c r="B206" i="11"/>
  <c r="R293" i="2" s="1"/>
  <c r="B191" i="6"/>
  <c r="B1335" i="7"/>
  <c r="S175" i="2" s="1"/>
  <c r="B2062" i="11"/>
  <c r="B520" i="5"/>
  <c r="U110" i="2" s="1"/>
  <c r="B242" i="13"/>
  <c r="P329" i="2" s="1"/>
  <c r="B91" i="14"/>
  <c r="T178" i="2" s="1"/>
  <c r="B1016" i="6"/>
  <c r="B2207" i="5"/>
  <c r="B2643" i="7"/>
  <c r="B2801" i="7"/>
  <c r="B117" i="11"/>
  <c r="R204" i="2" s="1"/>
  <c r="B48" i="13"/>
  <c r="P135" i="2" s="1"/>
  <c r="B574" i="14"/>
  <c r="B2397" i="11"/>
  <c r="B486" i="5"/>
  <c r="B1664" i="5"/>
  <c r="B175" i="6"/>
  <c r="B1208" i="6"/>
  <c r="B20" i="6"/>
  <c r="D19" i="19" s="1"/>
  <c r="B1732" i="13"/>
  <c r="B167" i="13"/>
  <c r="P254" i="2" s="1"/>
  <c r="B2221" i="5"/>
  <c r="B46" i="7"/>
  <c r="E123" i="2" s="1"/>
  <c r="I123" i="2" s="1"/>
  <c r="B438" i="14"/>
  <c r="B994" i="5"/>
  <c r="B1035" i="5"/>
  <c r="B1294" i="7"/>
  <c r="S134" i="2" s="1"/>
  <c r="B860" i="14"/>
  <c r="B1074" i="6"/>
  <c r="B1322" i="14"/>
  <c r="B590" i="10"/>
  <c r="B1807" i="14"/>
  <c r="B1096" i="5"/>
  <c r="B745" i="6"/>
  <c r="B317" i="10"/>
  <c r="Q404" i="2" s="1"/>
  <c r="B42" i="6"/>
  <c r="B688" i="6"/>
  <c r="B389" i="13"/>
  <c r="P476" i="2" s="1"/>
  <c r="B680" i="14"/>
  <c r="B1707" i="5"/>
  <c r="B827" i="14"/>
  <c r="B1882" i="5"/>
  <c r="B1651" i="7"/>
  <c r="S491" i="2" s="1"/>
  <c r="B1694" i="6"/>
  <c r="B1600" i="11"/>
  <c r="B462" i="14"/>
  <c r="B1231" i="6"/>
  <c r="B1325" i="6"/>
  <c r="B69" i="11"/>
  <c r="R156" i="2" s="1"/>
  <c r="B1319" i="11"/>
  <c r="B1922" i="10"/>
  <c r="B1427" i="7"/>
  <c r="S267" i="2" s="1"/>
  <c r="B1876" i="14"/>
  <c r="B2950" i="7"/>
  <c r="B3207" i="7"/>
  <c r="B101" i="7"/>
  <c r="B1588" i="11"/>
  <c r="B1262" i="6"/>
  <c r="B2282" i="7"/>
  <c r="B962" i="14"/>
  <c r="B964" i="11"/>
  <c r="B85" i="10"/>
  <c r="Q172" i="2" s="1"/>
  <c r="B1514" i="10"/>
  <c r="B396" i="5"/>
  <c r="B73" i="10"/>
  <c r="Q160" i="2" s="1"/>
  <c r="B3409" i="7"/>
  <c r="B1994" i="14"/>
  <c r="B1647" i="7"/>
  <c r="S487" i="2" s="1"/>
  <c r="B2679" i="7"/>
  <c r="B783" i="6"/>
  <c r="B2306" i="7"/>
  <c r="B318" i="6"/>
  <c r="B1376" i="7"/>
  <c r="S216" i="2" s="1"/>
  <c r="B831" i="6"/>
  <c r="B3461" i="7"/>
  <c r="B67" i="10"/>
  <c r="Q154" i="2" s="1"/>
  <c r="B3089" i="7"/>
  <c r="B1133" i="5"/>
  <c r="B252" i="6"/>
  <c r="B1971" i="14"/>
  <c r="B1570" i="5"/>
  <c r="B1873" i="14"/>
  <c r="B494" i="14"/>
  <c r="B238" i="14"/>
  <c r="T325" i="2" s="1"/>
  <c r="B2303" i="7"/>
  <c r="B944" i="14"/>
  <c r="B510" i="6"/>
  <c r="B1115" i="10"/>
  <c r="B1747" i="14"/>
  <c r="B1721" i="11"/>
  <c r="B752" i="5"/>
  <c r="U342" i="2" s="1"/>
  <c r="B647" i="11"/>
  <c r="B298" i="6"/>
  <c r="B796" i="5"/>
  <c r="U386" i="2" s="1"/>
  <c r="B57" i="13"/>
  <c r="P144" i="2" s="1"/>
  <c r="B2171" i="11"/>
  <c r="B3175" i="7"/>
  <c r="B1608" i="5"/>
  <c r="B944" i="11"/>
  <c r="B314" i="14"/>
  <c r="T401" i="2" s="1"/>
  <c r="B62" i="11"/>
  <c r="R149" i="2" s="1"/>
  <c r="B1850" i="14"/>
  <c r="B164" i="13"/>
  <c r="P251" i="2" s="1"/>
  <c r="B2159" i="5"/>
  <c r="B1024" i="6"/>
  <c r="B11" i="13"/>
  <c r="P98" i="2" s="1"/>
  <c r="B1257" i="7"/>
  <c r="B943" i="5"/>
  <c r="B285" i="10"/>
  <c r="Q372" i="2" s="1"/>
  <c r="B347" i="5"/>
  <c r="B1353" i="13"/>
  <c r="B1003" i="6"/>
  <c r="B2873" i="7"/>
  <c r="B2744" i="7"/>
  <c r="B2585" i="7"/>
  <c r="B39" i="14"/>
  <c r="T126" i="2" s="1"/>
  <c r="B1276" i="11"/>
  <c r="B919" i="14"/>
  <c r="B108" i="13"/>
  <c r="P195" i="2" s="1"/>
  <c r="B1493" i="11"/>
  <c r="B1602" i="14"/>
  <c r="E193" i="2" s="1"/>
  <c r="I193" i="2" s="1"/>
  <c r="B792" i="6"/>
  <c r="B1636" i="5"/>
  <c r="B743" i="5"/>
  <c r="U333" i="2" s="1"/>
  <c r="B1883" i="14"/>
  <c r="B947" i="5"/>
  <c r="B1775" i="7"/>
  <c r="B1224" i="11"/>
  <c r="B3434" i="7"/>
  <c r="B996" i="5"/>
  <c r="B1879" i="11"/>
  <c r="B2155" i="7"/>
  <c r="B2307" i="11"/>
  <c r="B555" i="5"/>
  <c r="U145" i="2" s="1"/>
  <c r="B1659" i="7"/>
  <c r="S499" i="2" s="1"/>
  <c r="B55" i="7"/>
  <c r="B700" i="14"/>
  <c r="B2463" i="7"/>
  <c r="B2353" i="11"/>
  <c r="B919" i="10"/>
  <c r="B3260" i="7"/>
  <c r="B1481" i="13"/>
  <c r="B499" i="10"/>
  <c r="B1472" i="11"/>
  <c r="B942" i="5"/>
  <c r="B2283" i="5"/>
  <c r="B1889" i="7"/>
  <c r="B1262" i="14"/>
  <c r="B2386" i="10"/>
  <c r="B1575" i="14"/>
  <c r="B52" i="14"/>
  <c r="T139" i="2" s="1"/>
  <c r="B3001" i="7"/>
  <c r="B1401" i="7"/>
  <c r="S241" i="2" s="1"/>
  <c r="B45" i="10"/>
  <c r="Q132" i="2" s="1"/>
  <c r="B477" i="5"/>
  <c r="B3393" i="7"/>
  <c r="B2448" i="7"/>
  <c r="B979" i="14"/>
  <c r="B987" i="5"/>
  <c r="B1159" i="5"/>
  <c r="B374" i="14"/>
  <c r="T461" i="2" s="1"/>
  <c r="B3125" i="7"/>
  <c r="B3034" i="7"/>
  <c r="B1767" i="7"/>
  <c r="B84" i="11"/>
  <c r="R171" i="2" s="1"/>
  <c r="B1203" i="11"/>
  <c r="B3041" i="7"/>
  <c r="B73" i="14"/>
  <c r="T160" i="2" s="1"/>
  <c r="B174" i="10"/>
  <c r="Q261" i="2" s="1"/>
  <c r="B46" i="10"/>
  <c r="Q133" i="2" s="1"/>
  <c r="B1291" i="11"/>
  <c r="B675" i="11"/>
  <c r="B276" i="10"/>
  <c r="Q363" i="2" s="1"/>
  <c r="B1770" i="5"/>
  <c r="B2339" i="11"/>
  <c r="B718" i="11"/>
  <c r="B2150" i="11"/>
  <c r="B466" i="7"/>
  <c r="B1050" i="14"/>
  <c r="B1667" i="11"/>
  <c r="B592" i="14"/>
  <c r="B2196" i="7"/>
  <c r="B1798" i="5"/>
  <c r="B2113" i="7"/>
  <c r="B115" i="14"/>
  <c r="T202" i="2" s="1"/>
  <c r="B1406" i="7"/>
  <c r="S246" i="2" s="1"/>
  <c r="B1342" i="5"/>
  <c r="B1068" i="14"/>
  <c r="B1128" i="6"/>
  <c r="B877" i="14"/>
  <c r="B1447" i="7"/>
  <c r="S287" i="2" s="1"/>
  <c r="B1908" i="5"/>
  <c r="B1390" i="11"/>
  <c r="B888" i="5"/>
  <c r="U478" i="2" s="1"/>
  <c r="B1020" i="10"/>
  <c r="B1760" i="7"/>
  <c r="B215" i="10"/>
  <c r="Q302" i="2" s="1"/>
  <c r="B190" i="11"/>
  <c r="R277" i="2" s="1"/>
  <c r="B3192" i="7"/>
  <c r="B1843" i="11"/>
  <c r="B1672" i="7"/>
  <c r="B87" i="11"/>
  <c r="R174" i="2" s="1"/>
  <c r="B2611" i="7"/>
  <c r="B2398" i="7"/>
  <c r="B1181" i="5"/>
  <c r="B3078" i="7"/>
  <c r="B318" i="14"/>
  <c r="T405" i="2" s="1"/>
  <c r="B2345" i="10"/>
  <c r="B1999" i="7"/>
  <c r="B1446" i="14"/>
  <c r="B148" i="5"/>
  <c r="B2213" i="10"/>
  <c r="B2130" i="10"/>
  <c r="B418" i="5"/>
  <c r="B259" i="14"/>
  <c r="T346" i="2" s="1"/>
  <c r="B946" i="5"/>
  <c r="B2068" i="7"/>
  <c r="B1495" i="5"/>
  <c r="B1756" i="13"/>
  <c r="B2262" i="7"/>
  <c r="B882" i="10"/>
  <c r="B178" i="7"/>
  <c r="E255" i="2" s="1"/>
  <c r="I255" i="2" s="1"/>
  <c r="B476" i="13"/>
  <c r="B178" i="14"/>
  <c r="T265" i="2" s="1"/>
  <c r="B1305" i="5"/>
  <c r="B2567" i="7"/>
  <c r="B1278" i="14"/>
  <c r="B198" i="13"/>
  <c r="P285" i="2" s="1"/>
  <c r="B1633" i="11"/>
  <c r="B55" i="11"/>
  <c r="R142" i="2" s="1"/>
  <c r="B2912" i="7"/>
  <c r="B2395" i="11"/>
  <c r="B1007" i="14"/>
  <c r="B451" i="7"/>
  <c r="B1482" i="10"/>
  <c r="B1372" i="7"/>
  <c r="S212" i="2" s="1"/>
  <c r="B124" i="7"/>
  <c r="B343" i="11"/>
  <c r="R430" i="2" s="1"/>
  <c r="B366" i="5"/>
  <c r="B2385" i="7"/>
  <c r="B2091" i="7"/>
  <c r="B1188" i="5"/>
  <c r="B1901" i="14"/>
  <c r="B1092" i="6"/>
  <c r="B956" i="10"/>
  <c r="B1081" i="5"/>
  <c r="B111" i="6"/>
  <c r="B1741" i="11"/>
  <c r="B1417" i="11"/>
  <c r="B1491" i="14"/>
  <c r="B167" i="14"/>
  <c r="T254" i="2" s="1"/>
  <c r="B1813" i="7"/>
  <c r="B491" i="7"/>
  <c r="B1700" i="5"/>
  <c r="B2023" i="10"/>
  <c r="B769" i="5"/>
  <c r="U359" i="2" s="1"/>
  <c r="B2190" i="10"/>
  <c r="B3082" i="7"/>
  <c r="B1298" i="7"/>
  <c r="S138" i="2" s="1"/>
  <c r="B992" i="11"/>
  <c r="B1975" i="14"/>
  <c r="B775" i="5"/>
  <c r="U365" i="2" s="1"/>
  <c r="B522" i="11"/>
  <c r="B1479" i="6"/>
  <c r="B603" i="5"/>
  <c r="U193" i="2" s="1"/>
  <c r="B2574" i="7"/>
  <c r="B1013" i="5"/>
  <c r="B2122" i="5"/>
  <c r="B1434" i="10"/>
  <c r="B2751" i="7"/>
  <c r="B1625" i="14"/>
  <c r="B1184" i="11"/>
  <c r="B3406" i="7"/>
  <c r="B3208" i="7"/>
  <c r="B977" i="5"/>
  <c r="B964" i="10"/>
  <c r="B435" i="5"/>
  <c r="B102" i="10"/>
  <c r="Q189" i="2" s="1"/>
  <c r="B1660" i="5"/>
  <c r="B590" i="11"/>
  <c r="B1098" i="6"/>
  <c r="B2789" i="7"/>
  <c r="B3262" i="7"/>
  <c r="B691" i="14"/>
  <c r="B1155" i="10"/>
  <c r="B1597" i="10"/>
  <c r="B1394" i="7"/>
  <c r="S234" i="2" s="1"/>
  <c r="B1359" i="5"/>
  <c r="B1851" i="5"/>
  <c r="B924" i="11"/>
  <c r="B1714" i="11"/>
  <c r="B1503" i="5"/>
  <c r="B205" i="13"/>
  <c r="P292" i="2" s="1"/>
  <c r="B100" i="6"/>
  <c r="B229" i="6"/>
  <c r="B1599" i="7"/>
  <c r="S439" i="2" s="1"/>
  <c r="B825" i="5"/>
  <c r="U415" i="2" s="1"/>
  <c r="B1444" i="14"/>
  <c r="B58" i="14"/>
  <c r="T145" i="2" s="1"/>
  <c r="B131" i="6"/>
  <c r="B1025" i="14"/>
  <c r="B2311" i="10"/>
  <c r="B61" i="11"/>
  <c r="R148" i="2" s="1"/>
  <c r="B1496" i="14"/>
  <c r="B2023" i="5"/>
  <c r="B1418" i="6"/>
  <c r="B78" i="11"/>
  <c r="R165" i="2" s="1"/>
  <c r="B334" i="6"/>
  <c r="B1271" i="14"/>
  <c r="B1346" i="5"/>
  <c r="B2319" i="11"/>
  <c r="B1942" i="7"/>
  <c r="B1003" i="5"/>
  <c r="B1320" i="11"/>
  <c r="B1633" i="10"/>
  <c r="B671" i="6"/>
  <c r="B589" i="5"/>
  <c r="U179" i="2" s="1"/>
  <c r="B1990" i="5"/>
  <c r="B1461" i="7"/>
  <c r="S301" i="2" s="1"/>
  <c r="B1212" i="5"/>
  <c r="B74" i="6"/>
  <c r="B1436" i="5"/>
  <c r="B92" i="6"/>
  <c r="E174" i="2" s="1"/>
  <c r="F174" i="2" s="1"/>
  <c r="G174" i="2" s="1"/>
  <c r="B387" i="14"/>
  <c r="T474" i="2" s="1"/>
  <c r="B1082" i="14"/>
  <c r="B374" i="6"/>
  <c r="B3055" i="7"/>
  <c r="B1861" i="14"/>
  <c r="B764" i="11"/>
  <c r="B1945" i="11"/>
  <c r="B1408" i="7"/>
  <c r="S248" i="2" s="1"/>
  <c r="B1192" i="5"/>
  <c r="B1652" i="6"/>
  <c r="B228" i="5"/>
  <c r="B1441" i="5"/>
  <c r="B1043" i="14"/>
  <c r="B2367" i="7"/>
  <c r="B457" i="10"/>
  <c r="B272" i="13"/>
  <c r="P359" i="2" s="1"/>
  <c r="B1508" i="10"/>
  <c r="B684" i="11"/>
  <c r="B1983" i="11"/>
  <c r="B1539" i="7"/>
  <c r="S379" i="2" s="1"/>
  <c r="B1362" i="5"/>
  <c r="B1081" i="6"/>
  <c r="B1386" i="11"/>
  <c r="B508" i="5"/>
  <c r="U98" i="2" s="1"/>
  <c r="B55" i="14"/>
  <c r="T142" i="2" s="1"/>
  <c r="B2164" i="10"/>
  <c r="B32" i="11"/>
  <c r="B1119" i="6"/>
  <c r="B771" i="14"/>
  <c r="B2403" i="7"/>
  <c r="B3079" i="7"/>
  <c r="B899" i="10"/>
  <c r="B966" i="5"/>
  <c r="B244" i="14"/>
  <c r="T331" i="2" s="1"/>
  <c r="B1879" i="14"/>
  <c r="B296" i="10"/>
  <c r="Q383" i="2" s="1"/>
  <c r="B1173" i="11"/>
  <c r="B183" i="11"/>
  <c r="R270" i="2" s="1"/>
  <c r="B112" i="7"/>
  <c r="B1777" i="11"/>
  <c r="B2421" i="11"/>
  <c r="B1670" i="6"/>
  <c r="B752" i="6"/>
  <c r="B36" i="6"/>
  <c r="B425" i="5"/>
  <c r="B7" i="14"/>
  <c r="T94" i="2" s="1"/>
  <c r="B496" i="6"/>
  <c r="B1173" i="6"/>
  <c r="B1493" i="6"/>
  <c r="B1290" i="5"/>
  <c r="B1615" i="5"/>
  <c r="B1317" i="6"/>
  <c r="B1764" i="13"/>
  <c r="B206" i="6"/>
  <c r="B1268" i="6"/>
  <c r="B1045" i="5"/>
  <c r="B497" i="7"/>
  <c r="B1706" i="7"/>
  <c r="B2100" i="7"/>
  <c r="B3378" i="7"/>
  <c r="B360" i="11"/>
  <c r="R447" i="2" s="1"/>
  <c r="B615" i="14"/>
  <c r="B1206" i="6"/>
  <c r="B2132" i="7"/>
  <c r="B1272" i="14"/>
  <c r="B1377" i="5"/>
  <c r="B110" i="6"/>
  <c r="B1590" i="5"/>
  <c r="B1833" i="7"/>
  <c r="B1876" i="10"/>
  <c r="B1728" i="6"/>
  <c r="B98" i="11"/>
  <c r="R185" i="2" s="1"/>
  <c r="B150" i="10"/>
  <c r="Q237" i="2" s="1"/>
  <c r="B1052" i="10"/>
  <c r="B1415" i="7"/>
  <c r="S255" i="2" s="1"/>
  <c r="B2632" i="7"/>
  <c r="B5" i="10"/>
  <c r="Q92" i="2" s="1"/>
  <c r="N92" i="2" s="1"/>
  <c r="F8" i="9" s="1"/>
  <c r="B1874" i="7"/>
  <c r="B1053" i="6"/>
  <c r="B925" i="14"/>
  <c r="B3346" i="7"/>
  <c r="B1620" i="13"/>
  <c r="B173" i="11"/>
  <c r="R260" i="2" s="1"/>
  <c r="B766" i="6"/>
  <c r="B1511" i="6"/>
  <c r="B263" i="14"/>
  <c r="T350" i="2" s="1"/>
  <c r="B644" i="11"/>
  <c r="B86" i="5"/>
  <c r="B717" i="5"/>
  <c r="U307" i="2" s="1"/>
  <c r="B762" i="5"/>
  <c r="U352" i="2" s="1"/>
  <c r="B164" i="11"/>
  <c r="R251" i="2" s="1"/>
  <c r="B1207" i="14"/>
  <c r="B1510" i="5"/>
  <c r="B1488" i="10"/>
  <c r="B2012" i="11"/>
  <c r="B382" i="11"/>
  <c r="R469" i="2" s="1"/>
  <c r="B357" i="6"/>
  <c r="B1532" i="11"/>
  <c r="B275" i="5"/>
  <c r="B826" i="11"/>
  <c r="B2055" i="5"/>
  <c r="B1950" i="14"/>
  <c r="B3158" i="7"/>
  <c r="B2381" i="11"/>
  <c r="B570" i="11"/>
  <c r="B1219" i="5"/>
  <c r="B342" i="5"/>
  <c r="B1513" i="14"/>
  <c r="J9" i="8" s="1"/>
  <c r="K9" i="8" s="1"/>
  <c r="B972" i="6"/>
  <c r="B2413" i="7"/>
  <c r="B561" i="5"/>
  <c r="U151" i="2" s="1"/>
  <c r="B1746" i="14"/>
  <c r="B2783" i="7"/>
  <c r="B2984" i="7"/>
  <c r="B3022" i="7"/>
  <c r="B2271" i="7"/>
  <c r="B1992" i="14"/>
  <c r="B1734" i="14"/>
  <c r="E325" i="2" s="1"/>
  <c r="I325" i="2" s="1"/>
  <c r="B1080" i="14"/>
  <c r="B163" i="7"/>
  <c r="B1497" i="7"/>
  <c r="S337" i="2" s="1"/>
  <c r="B1687" i="13"/>
  <c r="B1181" i="14"/>
  <c r="B1089" i="10"/>
  <c r="B2992" i="7"/>
  <c r="B781" i="10"/>
  <c r="B71" i="10"/>
  <c r="Q158" i="2" s="1"/>
  <c r="B1094" i="5"/>
  <c r="B2137" i="5"/>
  <c r="B859" i="11"/>
  <c r="B1277" i="5"/>
  <c r="B2275" i="5"/>
  <c r="B2480" i="7"/>
  <c r="B1395" i="5"/>
  <c r="B2242" i="7"/>
  <c r="B142" i="6"/>
  <c r="B606" i="14"/>
  <c r="B275" i="14"/>
  <c r="T362" i="2" s="1"/>
  <c r="B1142" i="11"/>
  <c r="B303" i="5"/>
  <c r="B2685" i="7"/>
  <c r="B90" i="6"/>
  <c r="B1628" i="6"/>
  <c r="B256" i="14"/>
  <c r="T343" i="2" s="1"/>
  <c r="B2360" i="11"/>
  <c r="B2958" i="7"/>
  <c r="B1467" i="11"/>
  <c r="B686" i="5"/>
  <c r="U276" i="2" s="1"/>
  <c r="B2780" i="7"/>
  <c r="B1058" i="5"/>
  <c r="B842" i="14"/>
  <c r="B101" i="11"/>
  <c r="R188" i="2" s="1"/>
  <c r="B422" i="7"/>
  <c r="B2387" i="7"/>
  <c r="B2243" i="11"/>
  <c r="B3050" i="7"/>
  <c r="B23" i="14"/>
  <c r="T110" i="2" s="1"/>
  <c r="B1010" i="14"/>
  <c r="B1426" i="5"/>
  <c r="B1530" i="5"/>
  <c r="B213" i="13"/>
  <c r="P300" i="2" s="1"/>
  <c r="B2495" i="7"/>
  <c r="B2293" i="5"/>
  <c r="B184" i="5"/>
  <c r="B691" i="5"/>
  <c r="U281" i="2" s="1"/>
  <c r="B1452" i="5"/>
  <c r="B390" i="7"/>
  <c r="B711" i="6"/>
  <c r="B1545" i="7"/>
  <c r="S385" i="2" s="1"/>
  <c r="B1764" i="5"/>
  <c r="B1329" i="5"/>
  <c r="B1810" i="7"/>
  <c r="B1424" i="11"/>
  <c r="B2929" i="7"/>
  <c r="B219" i="11"/>
  <c r="R306" i="2" s="1"/>
  <c r="B1424" i="5"/>
  <c r="B1560" i="10"/>
  <c r="B1920" i="7"/>
  <c r="B120" i="6"/>
  <c r="B1539" i="11"/>
  <c r="B2228" i="10"/>
  <c r="B1490" i="14"/>
  <c r="B1797" i="14"/>
  <c r="B17" i="10"/>
  <c r="Q104" i="2" s="1"/>
  <c r="B266" i="6"/>
  <c r="B2590" i="7"/>
  <c r="B2993" i="7"/>
  <c r="B1980" i="11"/>
  <c r="B2894" i="7"/>
  <c r="B1986" i="5"/>
  <c r="B128" i="14"/>
  <c r="T215" i="2" s="1"/>
  <c r="B1338" i="5"/>
  <c r="B803" i="14"/>
  <c r="B1710" i="7"/>
  <c r="B738" i="5"/>
  <c r="U328" i="2" s="1"/>
  <c r="B1709" i="5"/>
  <c r="B2048" i="7"/>
  <c r="B61" i="5"/>
  <c r="B290" i="11"/>
  <c r="R377" i="2" s="1"/>
  <c r="B475" i="13"/>
  <c r="B324" i="7"/>
  <c r="B37" i="7"/>
  <c r="B881" i="11"/>
  <c r="B210" i="11"/>
  <c r="R297" i="2" s="1"/>
  <c r="B2477" i="7"/>
  <c r="B1482" i="11"/>
  <c r="B800" i="5"/>
  <c r="U390" i="2" s="1"/>
  <c r="B1969" i="10"/>
  <c r="B2570" i="7"/>
  <c r="B414" i="7"/>
  <c r="B94" i="6"/>
  <c r="B2808" i="7"/>
  <c r="B1397" i="7"/>
  <c r="S237" i="2" s="1"/>
  <c r="B1668" i="5"/>
  <c r="B499" i="14"/>
  <c r="B206" i="10"/>
  <c r="Q293" i="2" s="1"/>
  <c r="B62" i="13"/>
  <c r="P149" i="2" s="1"/>
  <c r="B1136" i="5"/>
  <c r="B1880" i="7"/>
  <c r="B2181" i="7"/>
  <c r="B1879" i="5"/>
  <c r="B301" i="5"/>
  <c r="B195" i="13"/>
  <c r="P282" i="2" s="1"/>
  <c r="B453" i="14"/>
  <c r="B2777" i="7"/>
  <c r="B1426" i="11"/>
  <c r="B68" i="14"/>
  <c r="T155" i="2" s="1"/>
  <c r="B1021" i="11"/>
  <c r="B1119" i="5"/>
  <c r="B1425" i="10"/>
  <c r="B2472" i="7"/>
  <c r="B1285" i="14"/>
  <c r="B2824" i="7"/>
  <c r="B1613" i="13"/>
  <c r="B384" i="11"/>
  <c r="R471" i="2" s="1"/>
  <c r="B1530" i="14"/>
  <c r="E121" i="2" s="1"/>
  <c r="I121" i="2" s="1"/>
  <c r="F121" i="2" s="1"/>
  <c r="G121" i="2" s="1"/>
  <c r="B1021" i="10"/>
  <c r="B3420" i="7"/>
  <c r="B271" i="11"/>
  <c r="R358" i="2" s="1"/>
  <c r="B1334" i="14"/>
  <c r="B803" i="6"/>
  <c r="B3362" i="7"/>
  <c r="B1552" i="5"/>
  <c r="B25" i="14"/>
  <c r="T112" i="2" s="1"/>
  <c r="B868" i="11"/>
  <c r="B1699" i="5"/>
  <c r="B1496" i="10"/>
  <c r="B1714" i="14"/>
  <c r="B1492" i="11"/>
  <c r="B743" i="10"/>
  <c r="B568" i="6"/>
  <c r="B3083" i="7"/>
  <c r="B644" i="6"/>
  <c r="B1425" i="6"/>
  <c r="B1592" i="5"/>
  <c r="B344" i="6"/>
  <c r="B1182" i="14"/>
  <c r="B2342" i="7"/>
  <c r="B581" i="5"/>
  <c r="U171" i="2" s="1"/>
  <c r="B978" i="5"/>
  <c r="B2300" i="7"/>
  <c r="B1054" i="6"/>
  <c r="B809" i="14"/>
  <c r="B1285" i="5"/>
  <c r="B1358" i="10"/>
  <c r="B2160" i="5"/>
  <c r="B1302" i="11"/>
  <c r="B115" i="13"/>
  <c r="P202" i="2" s="1"/>
  <c r="B300" i="5"/>
  <c r="B573" i="14"/>
  <c r="B1667" i="6"/>
  <c r="B136" i="14"/>
  <c r="T223" i="2" s="1"/>
  <c r="B2417" i="11"/>
  <c r="B2861" i="7"/>
  <c r="B1509" i="7"/>
  <c r="S349" i="2" s="1"/>
  <c r="B810" i="11"/>
  <c r="B792" i="11"/>
  <c r="B68" i="11"/>
  <c r="R155" i="2" s="1"/>
  <c r="B161" i="13"/>
  <c r="P248" i="2" s="1"/>
  <c r="B893" i="11"/>
  <c r="B344" i="10"/>
  <c r="Q431" i="2" s="1"/>
  <c r="N431" i="2" s="1"/>
  <c r="ED8" i="9" s="1"/>
  <c r="B228" i="7"/>
  <c r="B1681" i="14"/>
  <c r="B455" i="10"/>
  <c r="B2791" i="7"/>
  <c r="B1329" i="11"/>
  <c r="B2749" i="7"/>
  <c r="B468" i="11"/>
  <c r="B568" i="11"/>
  <c r="B1552" i="6"/>
  <c r="B1542" i="10"/>
  <c r="B947" i="6"/>
  <c r="B716" i="5"/>
  <c r="U306" i="2" s="1"/>
  <c r="B779" i="6"/>
  <c r="B1280" i="10"/>
  <c r="B1321" i="14"/>
  <c r="B959" i="14"/>
  <c r="B1809" i="7"/>
  <c r="B2249" i="11"/>
  <c r="B412" i="5"/>
  <c r="B86" i="14"/>
  <c r="T173" i="2" s="1"/>
  <c r="B944" i="5"/>
  <c r="B278" i="6"/>
  <c r="B61" i="13"/>
  <c r="P148" i="2" s="1"/>
  <c r="B2099" i="7"/>
  <c r="B2025" i="11"/>
  <c r="B194" i="5"/>
  <c r="B1980" i="7"/>
  <c r="B1171" i="5"/>
  <c r="B1674" i="6"/>
  <c r="B495" i="6"/>
  <c r="B60" i="6"/>
  <c r="B2083" i="11"/>
  <c r="B829" i="6"/>
  <c r="B2289" i="11"/>
  <c r="B277" i="10"/>
  <c r="Q364" i="2" s="1"/>
  <c r="B254" i="6"/>
  <c r="B1793" i="5"/>
  <c r="B1041" i="6"/>
  <c r="B478" i="14"/>
  <c r="B2206" i="11"/>
  <c r="B1349" i="10"/>
  <c r="B1393" i="6"/>
  <c r="B1078" i="5"/>
  <c r="B1632" i="7"/>
  <c r="S472" i="2" s="1"/>
  <c r="B1407" i="5"/>
  <c r="B1481" i="6"/>
  <c r="B1375" i="11"/>
  <c r="B1162" i="5"/>
  <c r="B1766" i="11"/>
  <c r="B2036" i="5"/>
  <c r="B27" i="13"/>
  <c r="P114" i="2" s="1"/>
  <c r="B505" i="14"/>
  <c r="B2451" i="7"/>
  <c r="B2259" i="5"/>
  <c r="B2403" i="11"/>
  <c r="B2639" i="7"/>
  <c r="B1584" i="7"/>
  <c r="S424" i="2" s="1"/>
  <c r="B272" i="7"/>
  <c r="B1617" i="10"/>
  <c r="B501" i="6"/>
  <c r="B1437" i="6"/>
  <c r="B1726" i="6"/>
  <c r="B3215" i="7"/>
  <c r="B1253" i="7"/>
  <c r="B2050" i="11"/>
  <c r="B2886" i="7"/>
  <c r="B914" i="6"/>
  <c r="B26" i="11"/>
  <c r="B2244" i="11"/>
  <c r="B1376" i="10"/>
  <c r="B1995" i="14"/>
  <c r="B1765" i="11"/>
  <c r="B1359" i="7"/>
  <c r="S199" i="2" s="1"/>
  <c r="B77" i="11"/>
  <c r="R164" i="2" s="1"/>
  <c r="B1508" i="13"/>
  <c r="B2286" i="10"/>
  <c r="B1152" i="11"/>
  <c r="B1716" i="5"/>
  <c r="B726" i="11"/>
  <c r="B1838" i="14"/>
  <c r="B1422" i="7"/>
  <c r="S262" i="2" s="1"/>
  <c r="B186" i="6"/>
  <c r="B2333" i="7"/>
  <c r="B1399" i="11"/>
  <c r="B26" i="6"/>
  <c r="D37" i="19" s="1"/>
  <c r="B319" i="6"/>
  <c r="B2033" i="11"/>
  <c r="B2124" i="5"/>
  <c r="B1712" i="6"/>
  <c r="B2423" i="11"/>
  <c r="B1654" i="7"/>
  <c r="S494" i="2" s="1"/>
  <c r="B1679" i="14"/>
  <c r="B1872" i="7"/>
  <c r="B2667" i="7"/>
  <c r="B84" i="5"/>
  <c r="B2397" i="7"/>
  <c r="B2576" i="7"/>
  <c r="B489" i="11"/>
  <c r="B2134" i="5"/>
  <c r="B1830" i="14"/>
  <c r="B2235" i="5"/>
  <c r="B3309" i="7"/>
  <c r="B1804" i="11"/>
  <c r="B1603" i="14"/>
  <c r="E194" i="2" s="1"/>
  <c r="I194" i="2" s="1"/>
  <c r="B200" i="14"/>
  <c r="T287" i="2" s="1"/>
  <c r="B2787" i="7"/>
  <c r="B288" i="14"/>
  <c r="T375" i="2" s="1"/>
  <c r="B2969" i="7"/>
  <c r="B1327" i="14"/>
  <c r="B104" i="11"/>
  <c r="R191" i="2" s="1"/>
  <c r="B807" i="5"/>
  <c r="U397" i="2" s="1"/>
  <c r="B1364" i="11"/>
  <c r="B1838" i="10"/>
  <c r="B1384" i="7"/>
  <c r="S224" i="2" s="1"/>
  <c r="B1956" i="10"/>
  <c r="B1295" i="14"/>
  <c r="B1701" i="7"/>
  <c r="B1945" i="5"/>
  <c r="B1960" i="11"/>
  <c r="B1262" i="13"/>
  <c r="B1498" i="7"/>
  <c r="S338" i="2" s="1"/>
  <c r="B1821" i="14"/>
  <c r="B1269" i="14"/>
  <c r="B15" i="11"/>
  <c r="R102" i="2" s="1"/>
  <c r="B152" i="13"/>
  <c r="P239" i="2" s="1"/>
  <c r="B2156" i="7"/>
  <c r="B1892" i="14"/>
  <c r="B328" i="13"/>
  <c r="P415" i="2" s="1"/>
  <c r="B1962" i="14"/>
  <c r="B2740" i="7"/>
  <c r="B209" i="13"/>
  <c r="P296" i="2" s="1"/>
  <c r="B633" i="5"/>
  <c r="U223" i="2" s="1"/>
  <c r="B2098" i="5"/>
  <c r="B1905" i="7"/>
  <c r="B1513" i="6"/>
  <c r="B353" i="7"/>
  <c r="B2270" i="10"/>
  <c r="B3377" i="7"/>
  <c r="B1511" i="11"/>
  <c r="B2623" i="7"/>
  <c r="B1749" i="14"/>
  <c r="B3010" i="7"/>
  <c r="B852" i="14"/>
  <c r="B3119" i="7"/>
  <c r="B2788" i="7"/>
  <c r="B795" i="5"/>
  <c r="U385" i="2" s="1"/>
  <c r="B3476" i="7"/>
  <c r="B382" i="14"/>
  <c r="T469" i="2" s="1"/>
  <c r="B1607" i="14"/>
  <c r="B129" i="10"/>
  <c r="Q216" i="2" s="1"/>
  <c r="B1735" i="5"/>
  <c r="B303" i="7"/>
  <c r="B392" i="14"/>
  <c r="T479" i="2" s="1"/>
  <c r="B1145" i="11"/>
  <c r="B3146" i="7"/>
  <c r="B2523" i="7"/>
  <c r="B1379" i="13"/>
  <c r="B1939" i="5"/>
  <c r="B1399" i="7"/>
  <c r="S239" i="2" s="1"/>
  <c r="B775" i="6"/>
  <c r="B578" i="14"/>
  <c r="B2078" i="5"/>
  <c r="B235" i="5"/>
  <c r="B968" i="5"/>
  <c r="B827" i="11"/>
  <c r="B238" i="10"/>
  <c r="Q325" i="2" s="1"/>
  <c r="B309" i="13"/>
  <c r="P396" i="2" s="1"/>
  <c r="B1790" i="5"/>
  <c r="B1398" i="6"/>
  <c r="B411" i="5"/>
  <c r="B1134" i="11"/>
  <c r="B846" i="5"/>
  <c r="U436" i="2" s="1"/>
  <c r="B119" i="11"/>
  <c r="R206" i="2" s="1"/>
  <c r="B885" i="6"/>
  <c r="B1067" i="14"/>
  <c r="B176" i="6"/>
  <c r="E258" i="2" s="1"/>
  <c r="F258" i="2" s="1"/>
  <c r="G258" i="2" s="1"/>
  <c r="B2499" i="7"/>
  <c r="B2154" i="7"/>
  <c r="B613" i="6"/>
  <c r="B678" i="14"/>
  <c r="B3122" i="7"/>
  <c r="B2171" i="7"/>
  <c r="B1445" i="11"/>
  <c r="B1525" i="14"/>
  <c r="B1739" i="7"/>
  <c r="B11" i="10"/>
  <c r="Q98" i="2" s="1"/>
  <c r="B788" i="14"/>
  <c r="B1434" i="14"/>
  <c r="B1441" i="6"/>
  <c r="B1856" i="5"/>
  <c r="B1112" i="6"/>
  <c r="B1258" i="6"/>
  <c r="B552" i="5"/>
  <c r="U142" i="2" s="1"/>
  <c r="B1105" i="14"/>
  <c r="B2203" i="7"/>
  <c r="B158" i="14"/>
  <c r="T245" i="2" s="1"/>
  <c r="B579" i="6"/>
  <c r="B973" i="14"/>
  <c r="B909" i="6"/>
  <c r="B1710" i="5"/>
  <c r="B701" i="6"/>
  <c r="B378" i="14"/>
  <c r="T465" i="2" s="1"/>
  <c r="B1774" i="7"/>
  <c r="B1217" i="10"/>
  <c r="B326" i="7"/>
  <c r="B633" i="6"/>
  <c r="B908" i="11"/>
  <c r="B1190" i="5"/>
  <c r="B3299" i="7"/>
  <c r="B90" i="10"/>
  <c r="Q177" i="2" s="1"/>
  <c r="B102" i="6"/>
  <c r="B128" i="7"/>
  <c r="B227" i="6"/>
  <c r="B797" i="5"/>
  <c r="U387" i="2" s="1"/>
  <c r="B922" i="6"/>
  <c r="B1298" i="5"/>
  <c r="B2055" i="7"/>
  <c r="B778" i="6"/>
  <c r="B1681" i="7"/>
  <c r="B145" i="7"/>
  <c r="B1080" i="5"/>
  <c r="B1126" i="14"/>
  <c r="B2928" i="7"/>
  <c r="B1745" i="6"/>
  <c r="B1096" i="14"/>
  <c r="B349" i="11"/>
  <c r="R436" i="2" s="1"/>
  <c r="B280" i="10"/>
  <c r="Q367" i="2" s="1"/>
  <c r="B1893" i="11"/>
  <c r="B1569" i="6"/>
  <c r="B804" i="6"/>
  <c r="B458" i="7"/>
  <c r="B2682" i="7"/>
  <c r="B1886" i="5"/>
  <c r="B5" i="7"/>
  <c r="D18" i="8" s="1"/>
  <c r="B1839" i="14"/>
  <c r="B75" i="13"/>
  <c r="P162" i="2" s="1"/>
  <c r="B34" i="10"/>
  <c r="B1312" i="6"/>
  <c r="B1716" i="6"/>
  <c r="B1800" i="10"/>
  <c r="B853" i="6"/>
  <c r="B1641" i="11"/>
  <c r="B107" i="6"/>
  <c r="B2205" i="11"/>
  <c r="B232" i="11"/>
  <c r="R319" i="2" s="1"/>
  <c r="B237" i="5"/>
  <c r="E329" i="2" s="1"/>
  <c r="I329" i="2" s="1"/>
  <c r="B1447" i="11"/>
  <c r="B143" i="7"/>
  <c r="E220" i="2" s="1"/>
  <c r="I220" i="2" s="1"/>
  <c r="B44" i="6"/>
  <c r="E126" i="2" s="1"/>
  <c r="F126" i="2" s="1"/>
  <c r="G126" i="2" s="1"/>
  <c r="B325" i="13"/>
  <c r="P412" i="2" s="1"/>
  <c r="B1734" i="6"/>
  <c r="B1366" i="14"/>
  <c r="B1754" i="7"/>
  <c r="B1056" i="6"/>
  <c r="B1361" i="6"/>
  <c r="B3400" i="7"/>
  <c r="B3306" i="7"/>
  <c r="B595" i="14"/>
  <c r="B1597" i="7"/>
  <c r="S437" i="2" s="1"/>
  <c r="B1341" i="7"/>
  <c r="S181" i="2" s="1"/>
  <c r="B2009" i="7"/>
  <c r="B1786" i="14"/>
  <c r="B2822" i="7"/>
  <c r="B1665" i="14"/>
  <c r="B2096" i="5"/>
  <c r="B769" i="14"/>
  <c r="B1814" i="5"/>
  <c r="B1577" i="14"/>
  <c r="B1024" i="14"/>
  <c r="B1084" i="6"/>
  <c r="B483" i="13"/>
  <c r="B559" i="5"/>
  <c r="U149" i="2" s="1"/>
  <c r="B645" i="14"/>
  <c r="B3432" i="7"/>
  <c r="B242" i="7"/>
  <c r="B2199" i="10"/>
  <c r="B2440" i="10"/>
  <c r="B777" i="5"/>
  <c r="U367" i="2" s="1"/>
  <c r="B2076" i="10"/>
  <c r="B816" i="13"/>
  <c r="B1987" i="5"/>
  <c r="B586" i="14"/>
  <c r="B2323" i="11"/>
  <c r="B1447" i="14"/>
  <c r="B1551" i="6"/>
  <c r="B589" i="11"/>
  <c r="B1595" i="11"/>
  <c r="B2934" i="7"/>
  <c r="B513" i="14"/>
  <c r="B2425" i="10"/>
  <c r="B440" i="6"/>
  <c r="B1690" i="11"/>
  <c r="B1163" i="5"/>
  <c r="B1024" i="10"/>
  <c r="B1086" i="14"/>
  <c r="B2581" i="7"/>
  <c r="B1849" i="10"/>
  <c r="B627" i="14"/>
  <c r="B2026" i="10"/>
  <c r="B317" i="11"/>
  <c r="R404" i="2" s="1"/>
  <c r="B1156" i="14"/>
  <c r="B1539" i="6"/>
  <c r="B1362" i="7"/>
  <c r="S202" i="2" s="1"/>
  <c r="B1696" i="5"/>
  <c r="B1964" i="10"/>
  <c r="B1315" i="11"/>
  <c r="B2379" i="7"/>
  <c r="B225" i="7"/>
  <c r="B383" i="6"/>
  <c r="B3390" i="7"/>
  <c r="B1071" i="11"/>
  <c r="B1890" i="11"/>
  <c r="B994" i="14"/>
  <c r="B744" i="14"/>
  <c r="B924" i="5"/>
  <c r="B888" i="11"/>
  <c r="B1694" i="11"/>
  <c r="B564" i="14"/>
  <c r="B1458" i="14"/>
  <c r="B1423" i="7"/>
  <c r="S263" i="2" s="1"/>
  <c r="B705" i="11"/>
  <c r="B2186" i="5"/>
  <c r="B1278" i="7"/>
  <c r="S118" i="2" s="1"/>
  <c r="B1811" i="7"/>
  <c r="B2065" i="7"/>
  <c r="B1785" i="14"/>
  <c r="B2827" i="7"/>
  <c r="B109" i="11"/>
  <c r="R196" i="2" s="1"/>
  <c r="B1837" i="10"/>
  <c r="B174" i="13"/>
  <c r="P261" i="2" s="1"/>
  <c r="B1766" i="14"/>
  <c r="B2269" i="11"/>
  <c r="B1029" i="14"/>
  <c r="B493" i="11"/>
  <c r="B372" i="7"/>
  <c r="B2536" i="7"/>
  <c r="B2294" i="5"/>
  <c r="B2225" i="11"/>
  <c r="B881" i="10"/>
  <c r="B18" i="5"/>
  <c r="B1853" i="7"/>
  <c r="B32" i="7"/>
  <c r="B321" i="11"/>
  <c r="R408" i="2" s="1"/>
  <c r="B763" i="10"/>
  <c r="B645" i="5"/>
  <c r="U235" i="2" s="1"/>
  <c r="B1454" i="7"/>
  <c r="S294" i="2" s="1"/>
  <c r="B1700" i="6"/>
  <c r="B644" i="10"/>
  <c r="B372" i="13"/>
  <c r="P459" i="2" s="1"/>
  <c r="B1509" i="11"/>
  <c r="B1457" i="14"/>
  <c r="B3311" i="7"/>
  <c r="B240" i="7"/>
  <c r="B1981" i="7"/>
  <c r="B267" i="11"/>
  <c r="R354" i="2" s="1"/>
  <c r="B1026" i="11"/>
  <c r="B1166" i="14"/>
  <c r="B2844" i="7"/>
  <c r="B1894" i="10"/>
  <c r="B2005" i="10"/>
  <c r="B184" i="10"/>
  <c r="Q271" i="2" s="1"/>
  <c r="N271" i="2" s="1"/>
  <c r="BR8" i="9" s="1"/>
  <c r="B1899" i="14"/>
  <c r="B2458" i="7"/>
  <c r="B330" i="14"/>
  <c r="T417" i="2" s="1"/>
  <c r="B286" i="6"/>
  <c r="B1018" i="5"/>
  <c r="B1019" i="14"/>
  <c r="B416" i="6"/>
  <c r="B2322" i="7"/>
  <c r="B96" i="7"/>
  <c r="B1098" i="13"/>
  <c r="B1856" i="14"/>
  <c r="B23" i="10"/>
  <c r="Q110" i="2" s="1"/>
  <c r="B1685" i="5"/>
  <c r="B1295" i="7"/>
  <c r="S135" i="2" s="1"/>
  <c r="B465" i="7"/>
  <c r="B2839" i="7"/>
  <c r="B914" i="11"/>
  <c r="B236" i="14"/>
  <c r="T323" i="2" s="1"/>
  <c r="B1861" i="7"/>
  <c r="B3161" i="7"/>
  <c r="B1261" i="14"/>
  <c r="B56" i="13"/>
  <c r="P143" i="2" s="1"/>
  <c r="B1551" i="5"/>
  <c r="B715" i="5"/>
  <c r="U305" i="2" s="1"/>
  <c r="B1585" i="14"/>
  <c r="B1614" i="6"/>
  <c r="B2016" i="5"/>
  <c r="B2347" i="7"/>
  <c r="B1843" i="7"/>
  <c r="B625" i="10"/>
  <c r="B1960" i="5"/>
  <c r="B1487" i="11"/>
  <c r="B459" i="5"/>
  <c r="B1876" i="7"/>
  <c r="B326" i="14"/>
  <c r="T413" i="2" s="1"/>
  <c r="B884" i="5"/>
  <c r="U474" i="2" s="1"/>
  <c r="B2792" i="7"/>
  <c r="B1741" i="5"/>
  <c r="B1313" i="14"/>
  <c r="B1420" i="11"/>
  <c r="B498" i="11"/>
  <c r="B119" i="5"/>
  <c r="B2189" i="7"/>
  <c r="B1695" i="6"/>
  <c r="B2237" i="5"/>
  <c r="B1171" i="11"/>
  <c r="B1722" i="14"/>
  <c r="E313" i="2" s="1"/>
  <c r="I313" i="2" s="1"/>
  <c r="B1189" i="11"/>
  <c r="B1872" i="11"/>
  <c r="B873" i="14"/>
  <c r="B428" i="14"/>
  <c r="B1169" i="6"/>
  <c r="B232" i="10"/>
  <c r="Q319" i="2" s="1"/>
  <c r="B533" i="5"/>
  <c r="B478" i="5"/>
  <c r="B1477" i="14"/>
  <c r="B1162" i="14"/>
  <c r="B242" i="5"/>
  <c r="B1801" i="14"/>
  <c r="B2270" i="11"/>
  <c r="B1497" i="14"/>
  <c r="B2193" i="11"/>
  <c r="B1727" i="6"/>
  <c r="B2041" i="11"/>
  <c r="B833" i="10"/>
  <c r="B190" i="14"/>
  <c r="T277" i="2" s="1"/>
  <c r="B64" i="5"/>
  <c r="B812" i="6"/>
  <c r="B188" i="13"/>
  <c r="P275" i="2" s="1"/>
  <c r="B3085" i="7"/>
  <c r="B658" i="5"/>
  <c r="U248" i="2" s="1"/>
  <c r="B1771" i="5"/>
  <c r="B2600" i="7"/>
  <c r="B1553" i="7"/>
  <c r="S393" i="2" s="1"/>
  <c r="B619" i="11"/>
  <c r="B1783" i="14"/>
  <c r="B1792" i="11"/>
  <c r="B2301" i="11"/>
  <c r="B2193" i="5"/>
  <c r="B1034" i="5"/>
  <c r="B3030" i="7"/>
  <c r="B1642" i="7"/>
  <c r="S482" i="2" s="1"/>
  <c r="B1904" i="7"/>
  <c r="B1229" i="14"/>
  <c r="B1865" i="11"/>
  <c r="B1855" i="11"/>
  <c r="B190" i="6"/>
  <c r="B488" i="14"/>
  <c r="B2420" i="11"/>
  <c r="B1988" i="5"/>
  <c r="B1523" i="7"/>
  <c r="S363" i="2" s="1"/>
  <c r="B3063" i="7"/>
  <c r="B2399" i="7"/>
  <c r="B201" i="7"/>
  <c r="B3433" i="7"/>
  <c r="B81" i="14"/>
  <c r="T168" i="2" s="1"/>
  <c r="B1031" i="10"/>
  <c r="B1473" i="7"/>
  <c r="S313" i="2" s="1"/>
  <c r="B516" i="14"/>
  <c r="B1237" i="11"/>
  <c r="B995" i="14"/>
  <c r="B1722" i="7"/>
  <c r="B912" i="14"/>
  <c r="B1231" i="14"/>
  <c r="B960" i="14"/>
  <c r="B1925" i="7"/>
  <c r="B720" i="11"/>
  <c r="B1962" i="5"/>
  <c r="B2396" i="7"/>
  <c r="B714" i="14"/>
  <c r="B3483" i="7"/>
  <c r="B1829" i="5"/>
  <c r="B1670" i="5"/>
  <c r="B405" i="7"/>
  <c r="B3008" i="7"/>
  <c r="B829" i="11"/>
  <c r="B3411" i="7"/>
  <c r="B180" i="6"/>
  <c r="B1928" i="5"/>
  <c r="B742" i="14"/>
  <c r="B665" i="11"/>
  <c r="B3453" i="7"/>
  <c r="B381" i="14"/>
  <c r="T468" i="2" s="1"/>
  <c r="B252" i="14"/>
  <c r="T339" i="2" s="1"/>
  <c r="B661" i="10"/>
  <c r="B1170" i="11"/>
  <c r="B1566" i="14"/>
  <c r="E157" i="2" s="1"/>
  <c r="I157" i="2" s="1"/>
  <c r="B2597" i="7"/>
  <c r="B1021" i="14"/>
  <c r="B306" i="5"/>
  <c r="B3404" i="7"/>
  <c r="B1717" i="7"/>
  <c r="B1737" i="14"/>
  <c r="B1777" i="7"/>
  <c r="B1213" i="11"/>
  <c r="B454" i="5"/>
  <c r="B135" i="5"/>
  <c r="B180" i="14"/>
  <c r="T267" i="2" s="1"/>
  <c r="B1859" i="14"/>
  <c r="B591" i="6"/>
  <c r="B205" i="5"/>
  <c r="B1201" i="13"/>
  <c r="B1491" i="6"/>
  <c r="B716" i="14"/>
  <c r="B950" i="6"/>
  <c r="B3199" i="7"/>
  <c r="B3274" i="7"/>
  <c r="B216" i="14"/>
  <c r="T303" i="2" s="1"/>
  <c r="B45" i="14"/>
  <c r="T132" i="2" s="1"/>
  <c r="B3094" i="7"/>
  <c r="B1215" i="5"/>
  <c r="B1271" i="11"/>
  <c r="B1479" i="10"/>
  <c r="B664" i="5"/>
  <c r="U254" i="2" s="1"/>
  <c r="B842" i="6"/>
  <c r="B1344" i="7"/>
  <c r="S184" i="2" s="1"/>
  <c r="B3367" i="7"/>
  <c r="B892" i="5"/>
  <c r="U482" i="2" s="1"/>
  <c r="B1742" i="6"/>
  <c r="B1929" i="7"/>
  <c r="B2161" i="11"/>
  <c r="B689" i="14"/>
  <c r="B3471" i="7"/>
  <c r="B433" i="5"/>
  <c r="B1345" i="11"/>
  <c r="B2368" i="11"/>
  <c r="B2982" i="7"/>
  <c r="B319" i="14"/>
  <c r="T406" i="2" s="1"/>
  <c r="B479" i="14"/>
  <c r="B124" i="10"/>
  <c r="Q211" i="2" s="1"/>
  <c r="N211" i="2" s="1"/>
  <c r="AT8" i="9" s="1"/>
  <c r="B372" i="10"/>
  <c r="Q459" i="2" s="1"/>
  <c r="B1469" i="11"/>
  <c r="B3164" i="7"/>
  <c r="B943" i="14"/>
  <c r="B1737" i="11"/>
  <c r="B814" i="14"/>
  <c r="B1492" i="14"/>
  <c r="B1499" i="6"/>
  <c r="B414" i="14"/>
  <c r="T501" i="2" s="1"/>
  <c r="B1678" i="14"/>
  <c r="B3106" i="7"/>
  <c r="B1780" i="10"/>
  <c r="B1839" i="7"/>
  <c r="B1187" i="14"/>
  <c r="B2414" i="7"/>
  <c r="B2395" i="7"/>
  <c r="B897" i="10"/>
  <c r="B1196" i="14"/>
  <c r="B2145" i="5"/>
  <c r="B1077" i="11"/>
  <c r="B3252" i="7"/>
  <c r="B1401" i="14"/>
  <c r="B1326" i="7"/>
  <c r="S166" i="2" s="1"/>
  <c r="B1915" i="14"/>
  <c r="B1520" i="5"/>
  <c r="B1830" i="5"/>
  <c r="B1548" i="14"/>
  <c r="B497" i="14"/>
  <c r="B832" i="5"/>
  <c r="U422" i="2" s="1"/>
  <c r="B156" i="6"/>
  <c r="B2856" i="7"/>
  <c r="B1555" i="5"/>
  <c r="B863" i="14"/>
  <c r="B2158" i="7"/>
  <c r="B1848" i="5"/>
  <c r="B264" i="10"/>
  <c r="Q351" i="2" s="1"/>
  <c r="N351" i="2" s="1"/>
  <c r="CX8" i="9" s="1"/>
  <c r="B921" i="10"/>
  <c r="B2924" i="7"/>
  <c r="B2315" i="7"/>
  <c r="B1449" i="11"/>
  <c r="B1704" i="14"/>
  <c r="B203" i="11"/>
  <c r="R290" i="2" s="1"/>
  <c r="B266" i="5"/>
  <c r="B228" i="10"/>
  <c r="Q315" i="2" s="1"/>
  <c r="B2168" i="7"/>
  <c r="B1749" i="11"/>
  <c r="B1812" i="11"/>
  <c r="B1112" i="14"/>
  <c r="B2845" i="7"/>
  <c r="B2007" i="5"/>
  <c r="B3" i="11"/>
  <c r="R90" i="2" s="1"/>
  <c r="B1022" i="5"/>
  <c r="B79" i="10"/>
  <c r="Q166" i="2" s="1"/>
  <c r="B1800" i="14"/>
  <c r="B1500" i="10"/>
  <c r="B979" i="11"/>
  <c r="B2045" i="7"/>
  <c r="B107" i="13"/>
  <c r="P194" i="2" s="1"/>
  <c r="B552" i="10"/>
  <c r="B3498" i="7"/>
  <c r="B1240" i="14"/>
  <c r="B926" i="14"/>
  <c r="B1889" i="5"/>
  <c r="B2089" i="10"/>
  <c r="B2359" i="10"/>
  <c r="B444" i="5"/>
  <c r="B202" i="7"/>
  <c r="E279" i="2" s="1"/>
  <c r="I279" i="2" s="1"/>
  <c r="B535" i="14"/>
  <c r="B1530" i="11"/>
  <c r="B210" i="7"/>
  <c r="B2288" i="11"/>
  <c r="B826" i="14"/>
  <c r="B1149" i="14"/>
  <c r="B335" i="14"/>
  <c r="T422" i="2" s="1"/>
  <c r="B2864" i="7"/>
  <c r="B757" i="6"/>
  <c r="B1392" i="6"/>
  <c r="B437" i="5"/>
  <c r="B669" i="6"/>
  <c r="B77" i="10"/>
  <c r="Q164" i="2" s="1"/>
  <c r="B2052" i="11"/>
  <c r="B2106" i="5"/>
  <c r="B979" i="10"/>
  <c r="B1590" i="6"/>
  <c r="B2139" i="5"/>
  <c r="B3038" i="7"/>
  <c r="B1953" i="5"/>
  <c r="B1609" i="7"/>
  <c r="S449" i="2" s="1"/>
  <c r="B1282" i="7"/>
  <c r="S122" i="2" s="1"/>
  <c r="B1853" i="5"/>
  <c r="B1988" i="11"/>
  <c r="B2833" i="7"/>
  <c r="B899" i="11"/>
  <c r="B1355" i="7"/>
  <c r="S195" i="2" s="1"/>
  <c r="B502" i="11"/>
  <c r="B525" i="5"/>
  <c r="B566" i="6"/>
  <c r="B2085" i="5"/>
  <c r="B1684" i="11"/>
  <c r="B797" i="14"/>
  <c r="B203" i="14"/>
  <c r="T290" i="2" s="1"/>
  <c r="B1393" i="11"/>
  <c r="B976" i="5"/>
  <c r="B1812" i="10"/>
  <c r="B1582" i="5"/>
  <c r="B158" i="13"/>
  <c r="P245" i="2" s="1"/>
  <c r="B2098" i="7"/>
  <c r="B3205" i="7"/>
  <c r="B1268" i="5"/>
  <c r="B112" i="14"/>
  <c r="T199" i="2" s="1"/>
  <c r="B1891" i="5"/>
  <c r="B142" i="11"/>
  <c r="R229" i="2" s="1"/>
  <c r="B593" i="14"/>
  <c r="B124" i="6"/>
  <c r="B30" i="7"/>
  <c r="B276" i="6"/>
  <c r="B171" i="11"/>
  <c r="R258" i="2" s="1"/>
  <c r="B919" i="6"/>
  <c r="B1314" i="10"/>
  <c r="B112" i="11"/>
  <c r="R199" i="2" s="1"/>
  <c r="B1815" i="14"/>
  <c r="B1076" i="14"/>
  <c r="B368" i="6"/>
  <c r="B571" i="5"/>
  <c r="U161" i="2" s="1"/>
  <c r="B90" i="14"/>
  <c r="T177" i="2" s="1"/>
  <c r="B172" i="14"/>
  <c r="T259" i="2" s="1"/>
  <c r="B1690" i="7"/>
  <c r="B345" i="6"/>
  <c r="B3044" i="7"/>
  <c r="B360" i="6"/>
  <c r="B1944" i="10"/>
  <c r="B2296" i="10"/>
  <c r="B11" i="6"/>
  <c r="E344" i="2" s="1"/>
  <c r="B14" i="7"/>
  <c r="B472" i="7"/>
  <c r="B1399" i="14"/>
  <c r="B1390" i="5"/>
  <c r="B97" i="11"/>
  <c r="R184" i="2" s="1"/>
  <c r="B2253" i="11"/>
  <c r="B1527" i="5"/>
  <c r="B1121" i="6"/>
  <c r="B1840" i="5"/>
  <c r="B129" i="13"/>
  <c r="P216" i="2" s="1"/>
  <c r="B1993" i="14"/>
  <c r="B63" i="14"/>
  <c r="T150" i="2" s="1"/>
  <c r="B1616" i="5"/>
  <c r="B798" i="11"/>
  <c r="B2065" i="5"/>
  <c r="B1222" i="10"/>
  <c r="B155" i="6"/>
  <c r="B1189" i="14"/>
  <c r="B2823" i="7"/>
  <c r="B1726" i="5"/>
  <c r="B594" i="11"/>
  <c r="B81" i="7"/>
  <c r="B819" i="6"/>
  <c r="B3142" i="7"/>
  <c r="B1152" i="14"/>
  <c r="B963" i="14"/>
  <c r="B1306" i="10"/>
  <c r="B215" i="6"/>
  <c r="B231" i="6"/>
  <c r="B1197" i="11"/>
  <c r="B1518" i="11"/>
  <c r="B263" i="5"/>
  <c r="B2505" i="7"/>
  <c r="B2044" i="5"/>
  <c r="B2056" i="10"/>
  <c r="B454" i="6"/>
  <c r="B261" i="5"/>
  <c r="B1627" i="5"/>
  <c r="B873" i="5"/>
  <c r="U463" i="2" s="1"/>
  <c r="B1110" i="11"/>
  <c r="B1925" i="5"/>
  <c r="B1864" i="11"/>
  <c r="B1654" i="14"/>
  <c r="B1541" i="11"/>
  <c r="B611" i="6"/>
  <c r="B1390" i="10"/>
  <c r="B673" i="6"/>
  <c r="B307" i="7"/>
  <c r="B1281" i="7"/>
  <c r="B136" i="5"/>
  <c r="B1140" i="5"/>
  <c r="B1417" i="6"/>
  <c r="B1357" i="6"/>
  <c r="B898" i="6"/>
  <c r="B48" i="5"/>
  <c r="B1324" i="5"/>
  <c r="B170" i="5"/>
  <c r="B785" i="6"/>
  <c r="B2205" i="5"/>
  <c r="B853" i="10"/>
  <c r="B1431" i="7"/>
  <c r="S271" i="2" s="1"/>
  <c r="B704" i="6"/>
  <c r="B1075" i="6"/>
  <c r="B1172" i="11"/>
  <c r="B21" i="14"/>
  <c r="T108" i="2" s="1"/>
  <c r="B2720" i="7"/>
  <c r="B380" i="7"/>
  <c r="B1483" i="11"/>
  <c r="B2957" i="7"/>
  <c r="B3201" i="7"/>
  <c r="B2153" i="5"/>
  <c r="B1667" i="14"/>
  <c r="B2445" i="10"/>
  <c r="B761" i="5"/>
  <c r="U351" i="2" s="1"/>
  <c r="B2207" i="11"/>
  <c r="B58" i="10"/>
  <c r="Q145" i="2" s="1"/>
  <c r="B2079" i="5"/>
  <c r="B1916" i="14"/>
  <c r="B1683" i="10"/>
  <c r="B631" i="14"/>
  <c r="B276" i="7"/>
  <c r="B1882" i="10"/>
  <c r="B1337" i="7"/>
  <c r="S177" i="2" s="1"/>
  <c r="B1639" i="5"/>
  <c r="B1081" i="14"/>
  <c r="B1748" i="14"/>
  <c r="B1436" i="7"/>
  <c r="S276" i="2" s="1"/>
  <c r="B1819" i="5"/>
  <c r="B196" i="10"/>
  <c r="Q283" i="2" s="1"/>
  <c r="B185" i="10"/>
  <c r="Q272" i="2" s="1"/>
  <c r="B3" i="13"/>
  <c r="P90" i="2" s="1"/>
  <c r="B1377" i="6"/>
  <c r="B2496" i="7"/>
  <c r="B950" i="11"/>
  <c r="B180" i="11"/>
  <c r="R267" i="2" s="1"/>
  <c r="B2637" i="7"/>
  <c r="B844" i="5"/>
  <c r="U434" i="2" s="1"/>
  <c r="B840" i="5"/>
  <c r="U430" i="2" s="1"/>
  <c r="B1746" i="7"/>
  <c r="B3059" i="7"/>
  <c r="B3115" i="7"/>
  <c r="B1634" i="10"/>
  <c r="B1537" i="10"/>
  <c r="B2543" i="7"/>
  <c r="B101" i="5"/>
  <c r="B1452" i="6"/>
  <c r="B940" i="10"/>
  <c r="B2157" i="5"/>
  <c r="B1604" i="5"/>
  <c r="B1017" i="5"/>
  <c r="B1403" i="5"/>
  <c r="B1234" i="5"/>
  <c r="B256" i="5"/>
  <c r="B1131" i="11"/>
  <c r="B464" i="7"/>
  <c r="B755" i="14"/>
  <c r="B1864" i="14"/>
  <c r="B380" i="5"/>
  <c r="B1552" i="14"/>
  <c r="B2604" i="7"/>
  <c r="B49" i="5"/>
  <c r="B951" i="11"/>
  <c r="B218" i="14"/>
  <c r="T305" i="2" s="1"/>
  <c r="B1552" i="7"/>
  <c r="S392" i="2" s="1"/>
  <c r="B1919" i="7"/>
  <c r="B1048" i="6"/>
  <c r="B2566" i="7"/>
  <c r="B1354" i="7"/>
  <c r="S194" i="2" s="1"/>
  <c r="B1102" i="11"/>
  <c r="B1525" i="10"/>
  <c r="B1720" i="10"/>
  <c r="B845" i="11"/>
  <c r="B3018" i="7"/>
  <c r="B1457" i="11"/>
  <c r="B1610" i="11"/>
  <c r="B1892" i="10"/>
  <c r="B2195" i="11"/>
  <c r="B264" i="11"/>
  <c r="R351" i="2" s="1"/>
  <c r="B320" i="14"/>
  <c r="T407" i="2" s="1"/>
  <c r="B837" i="6"/>
  <c r="B1549" i="14"/>
  <c r="B555" i="14"/>
  <c r="B1610" i="5"/>
  <c r="B1338" i="11"/>
  <c r="B953" i="11"/>
  <c r="B2063" i="11"/>
  <c r="B355" i="14"/>
  <c r="T442" i="2" s="1"/>
  <c r="B61" i="10"/>
  <c r="Q148" i="2" s="1"/>
  <c r="B133" i="6"/>
  <c r="B312" i="14"/>
  <c r="T399" i="2" s="1"/>
  <c r="B290" i="5"/>
  <c r="B519" i="5"/>
  <c r="B193" i="7"/>
  <c r="B1203" i="5"/>
  <c r="B2424" i="7"/>
  <c r="B1909" i="14"/>
  <c r="B2381" i="10"/>
  <c r="B3371" i="7"/>
  <c r="B511" i="5"/>
  <c r="B1712" i="5"/>
  <c r="B813" i="14"/>
  <c r="B1985" i="10"/>
  <c r="B972" i="5"/>
  <c r="B384" i="5"/>
  <c r="B1936" i="14"/>
  <c r="B451" i="14"/>
  <c r="B2355" i="7"/>
  <c r="B203" i="10"/>
  <c r="Q290" i="2" s="1"/>
  <c r="N290" i="2" s="1"/>
  <c r="BZ7" i="9" s="1"/>
  <c r="BX66" i="2" s="1"/>
  <c r="B149" i="14"/>
  <c r="T236" i="2" s="1"/>
  <c r="B1833" i="5"/>
  <c r="B840" i="14"/>
  <c r="B970" i="14"/>
  <c r="B2387" i="10"/>
  <c r="B825" i="6"/>
  <c r="B3368" i="7"/>
  <c r="B2036" i="11"/>
  <c r="B3092" i="7"/>
  <c r="B1300" i="7"/>
  <c r="S140" i="2" s="1"/>
  <c r="B3221" i="7"/>
  <c r="B515" i="11"/>
  <c r="B297" i="14"/>
  <c r="T384" i="2" s="1"/>
  <c r="B2373" i="10"/>
  <c r="B3418" i="7"/>
  <c r="B214" i="14"/>
  <c r="T301" i="2" s="1"/>
  <c r="B342" i="14"/>
  <c r="T429" i="2" s="1"/>
  <c r="B1308" i="7"/>
  <c r="S148" i="2" s="1"/>
  <c r="B1314" i="5"/>
  <c r="B179" i="13"/>
  <c r="P266" i="2" s="1"/>
  <c r="B652" i="14"/>
  <c r="B1379" i="7"/>
  <c r="S219" i="2" s="1"/>
  <c r="B3286" i="7"/>
  <c r="B3277" i="7"/>
  <c r="B1049" i="14"/>
  <c r="B929" i="5"/>
  <c r="B323" i="14"/>
  <c r="T410" i="2" s="1"/>
  <c r="B1756" i="5"/>
  <c r="B1844" i="5"/>
  <c r="B1866" i="7"/>
  <c r="B1552" i="10"/>
  <c r="B1551" i="11"/>
  <c r="B2381" i="7"/>
  <c r="B1224" i="10"/>
  <c r="B493" i="7"/>
  <c r="B1711" i="14"/>
  <c r="E302" i="2" s="1"/>
  <c r="I302" i="2" s="1"/>
  <c r="B2961" i="7"/>
  <c r="B158" i="7"/>
  <c r="B346" i="5"/>
  <c r="B1479" i="14"/>
  <c r="B223" i="13"/>
  <c r="P310" i="2" s="1"/>
  <c r="B1742" i="14"/>
  <c r="B1411" i="7"/>
  <c r="S251" i="2" s="1"/>
  <c r="B363" i="6"/>
  <c r="B443" i="7"/>
  <c r="B1439" i="5"/>
  <c r="B721" i="13"/>
  <c r="B1198" i="10"/>
  <c r="B1890" i="5"/>
  <c r="B226" i="7"/>
  <c r="E303" i="2" s="1"/>
  <c r="I303" i="2" s="1"/>
  <c r="B1311" i="14"/>
  <c r="B1035" i="6"/>
  <c r="B115" i="7"/>
  <c r="B230" i="14"/>
  <c r="T317" i="2" s="1"/>
  <c r="B99" i="13"/>
  <c r="P186" i="2" s="1"/>
  <c r="B94" i="13"/>
  <c r="P181" i="2" s="1"/>
  <c r="B986" i="6"/>
  <c r="B1919" i="11"/>
  <c r="B2069" i="5"/>
  <c r="B439" i="13"/>
  <c r="B60" i="14"/>
  <c r="T147" i="2" s="1"/>
  <c r="B1415" i="5"/>
  <c r="B161" i="14"/>
  <c r="T248" i="2" s="1"/>
  <c r="B1534" i="5"/>
  <c r="B1064" i="5"/>
  <c r="B59" i="5"/>
  <c r="B2977" i="7"/>
  <c r="B200" i="13"/>
  <c r="P287" i="2" s="1"/>
  <c r="B1337" i="14"/>
  <c r="B344" i="7"/>
  <c r="B955" i="5"/>
  <c r="B1731" i="11"/>
  <c r="B956" i="11"/>
  <c r="B1767" i="5"/>
  <c r="B2638" i="7"/>
  <c r="B2327" i="11"/>
  <c r="B42" i="10"/>
  <c r="B1785" i="13"/>
  <c r="B175" i="13"/>
  <c r="P262" i="2" s="1"/>
  <c r="B2127" i="11"/>
  <c r="B1697" i="14"/>
  <c r="B1715" i="5"/>
  <c r="B575" i="14"/>
  <c r="B1385" i="11"/>
  <c r="B2268" i="5"/>
  <c r="B1107" i="13"/>
  <c r="B849" i="14"/>
  <c r="B1775" i="5"/>
  <c r="B922" i="11"/>
  <c r="B1299" i="5"/>
  <c r="B1966" i="11"/>
  <c r="B499" i="5"/>
  <c r="B2004" i="10"/>
  <c r="B347" i="14"/>
  <c r="T434" i="2" s="1"/>
  <c r="B985" i="11"/>
  <c r="B38" i="14"/>
  <c r="B1926" i="10"/>
  <c r="B638" i="14"/>
  <c r="B1429" i="7"/>
  <c r="S269" i="2" s="1"/>
  <c r="B1106" i="11"/>
  <c r="B1723" i="6"/>
  <c r="B634" i="13"/>
  <c r="B209" i="7"/>
  <c r="B1581" i="6"/>
  <c r="B65" i="11"/>
  <c r="R152" i="2" s="1"/>
  <c r="B1773" i="10"/>
  <c r="B314" i="6"/>
  <c r="B675" i="6"/>
  <c r="B1944" i="14"/>
  <c r="B828" i="14"/>
  <c r="B239" i="13"/>
  <c r="P326" i="2" s="1"/>
  <c r="B1277" i="11"/>
  <c r="B1931" i="5"/>
  <c r="B937" i="14"/>
  <c r="B923" i="5"/>
  <c r="B1013" i="6"/>
  <c r="B3178" i="7"/>
  <c r="B1504" i="11"/>
  <c r="B138" i="7"/>
  <c r="B1662" i="14"/>
  <c r="E253" i="2" s="1"/>
  <c r="I253" i="2" s="1"/>
  <c r="B1770" i="7"/>
  <c r="B896" i="11"/>
  <c r="B1619" i="11"/>
  <c r="B726" i="6"/>
  <c r="B2219" i="5"/>
  <c r="B2211" i="5"/>
  <c r="B1857" i="7"/>
  <c r="B427" i="14"/>
  <c r="B1484" i="7"/>
  <c r="S324" i="2" s="1"/>
  <c r="B235" i="11"/>
  <c r="R322" i="2" s="1"/>
  <c r="B1793" i="7"/>
  <c r="B1487" i="7"/>
  <c r="S327" i="2" s="1"/>
  <c r="B2382" i="11"/>
  <c r="B1119" i="14"/>
  <c r="B3491" i="7"/>
  <c r="B514" i="14"/>
  <c r="B2847" i="7"/>
  <c r="B1389" i="11"/>
  <c r="B1475" i="7"/>
  <c r="S315" i="2" s="1"/>
  <c r="B666" i="6"/>
  <c r="B72" i="7"/>
  <c r="B165" i="10"/>
  <c r="Q252" i="2" s="1"/>
  <c r="B1662" i="5"/>
  <c r="B1808" i="7"/>
  <c r="B2189" i="11"/>
  <c r="B2213" i="7"/>
  <c r="B1273" i="5"/>
  <c r="B331" i="14"/>
  <c r="T418" i="2" s="1"/>
  <c r="B1723" i="14"/>
  <c r="E314" i="2" s="1"/>
  <c r="I314" i="2" s="1"/>
  <c r="B163" i="14"/>
  <c r="T250" i="2" s="1"/>
  <c r="B2378" i="11"/>
  <c r="B934" i="11"/>
  <c r="B499" i="7"/>
  <c r="B398" i="5"/>
  <c r="B924" i="13"/>
  <c r="B21" i="7"/>
  <c r="B798" i="6"/>
  <c r="B194" i="6"/>
  <c r="B709" i="6"/>
  <c r="B854" i="5"/>
  <c r="U444" i="2" s="1"/>
  <c r="B2098" i="10"/>
  <c r="B2316" i="7"/>
  <c r="B1804" i="10"/>
  <c r="B108" i="6"/>
  <c r="B239" i="11"/>
  <c r="R326" i="2" s="1"/>
  <c r="B2482" i="7"/>
  <c r="B742" i="5"/>
  <c r="U332" i="2" s="1"/>
  <c r="B1651" i="6"/>
  <c r="B1080" i="6"/>
  <c r="B217" i="14"/>
  <c r="T304" i="2" s="1"/>
  <c r="B785" i="5"/>
  <c r="U375" i="2" s="1"/>
  <c r="B1679" i="5"/>
  <c r="B539" i="14"/>
  <c r="B471" i="14"/>
  <c r="B3" i="7"/>
  <c r="B623" i="6"/>
  <c r="B1134" i="6"/>
  <c r="B1125" i="5"/>
  <c r="B2653" i="7"/>
  <c r="B2198" i="5"/>
  <c r="B536" i="14"/>
  <c r="B230" i="6"/>
  <c r="B2082" i="7"/>
  <c r="B3045" i="7"/>
  <c r="B1535" i="5"/>
  <c r="B988" i="10"/>
  <c r="B313" i="6"/>
  <c r="B406" i="14"/>
  <c r="T493" i="2" s="1"/>
  <c r="B1085" i="5"/>
  <c r="B7" i="5"/>
  <c r="B1517" i="10"/>
  <c r="B1122" i="14"/>
  <c r="B770" i="13"/>
  <c r="B1577" i="11"/>
  <c r="B430" i="7"/>
  <c r="B744" i="5"/>
  <c r="U334" i="2" s="1"/>
  <c r="B1601" i="14"/>
  <c r="B1853" i="14"/>
  <c r="B1462" i="14"/>
  <c r="B3293" i="7"/>
  <c r="B1707" i="7"/>
  <c r="B1259" i="5"/>
  <c r="B3026" i="7"/>
  <c r="B169" i="14"/>
  <c r="T256" i="2" s="1"/>
  <c r="B1914" i="11"/>
  <c r="B1931" i="7"/>
  <c r="B1502" i="10"/>
  <c r="B935" i="14"/>
  <c r="B1014" i="14"/>
  <c r="B271" i="5"/>
  <c r="B2021" i="11"/>
  <c r="B465" i="5"/>
  <c r="B684" i="14"/>
  <c r="B2081" i="10"/>
  <c r="B2737" i="7"/>
  <c r="B1434" i="5"/>
  <c r="B914" i="14"/>
  <c r="B539" i="6"/>
  <c r="B1094" i="10"/>
  <c r="B236" i="11"/>
  <c r="R323" i="2" s="1"/>
  <c r="B140" i="7"/>
  <c r="B1350" i="14"/>
  <c r="B453" i="5"/>
  <c r="B2167" i="5"/>
  <c r="B394" i="6"/>
  <c r="B192" i="10"/>
  <c r="Q279" i="2" s="1"/>
  <c r="B220" i="5"/>
  <c r="B1471" i="14"/>
  <c r="B238" i="13"/>
  <c r="P325" i="2" s="1"/>
  <c r="B1789" i="14"/>
  <c r="B1485" i="10"/>
  <c r="B1773" i="11"/>
  <c r="B2233" i="11"/>
  <c r="B2408" i="11"/>
  <c r="B544" i="5"/>
  <c r="U134" i="2" s="1"/>
  <c r="B754" i="5"/>
  <c r="U344" i="2" s="1"/>
  <c r="B1430" i="5"/>
  <c r="B1549" i="11"/>
  <c r="B1841" i="7"/>
  <c r="B1797" i="5"/>
  <c r="B3254" i="7"/>
  <c r="B968" i="14"/>
  <c r="B1239" i="6"/>
  <c r="B553" i="5"/>
  <c r="U143" i="2" s="1"/>
  <c r="B1699" i="14"/>
  <c r="E290" i="2" s="1"/>
  <c r="I290" i="2" s="1"/>
  <c r="B1799" i="5"/>
  <c r="B627" i="10"/>
  <c r="B155" i="13"/>
  <c r="P242" i="2" s="1"/>
  <c r="B1951" i="5"/>
  <c r="B933" i="14"/>
  <c r="B1315" i="7"/>
  <c r="S155" i="2" s="1"/>
  <c r="B1584" i="14"/>
  <c r="B1001" i="14"/>
  <c r="B429" i="10"/>
  <c r="B264" i="14"/>
  <c r="T351" i="2" s="1"/>
  <c r="B1644" i="5"/>
  <c r="B556" i="5"/>
  <c r="U146" i="2" s="1"/>
  <c r="B1768" i="10"/>
  <c r="B590" i="14"/>
  <c r="B467" i="6"/>
  <c r="B1109" i="11"/>
  <c r="B1106" i="5"/>
  <c r="B1428" i="10"/>
  <c r="B58" i="11"/>
  <c r="R145" i="2" s="1"/>
  <c r="B999" i="14"/>
  <c r="B1148" i="6"/>
  <c r="B424" i="11"/>
  <c r="B2490" i="7"/>
  <c r="B1511" i="10"/>
  <c r="B1820" i="14"/>
  <c r="B3014" i="7"/>
  <c r="B2028" i="5"/>
  <c r="B2077" i="11"/>
  <c r="B2398" i="11"/>
  <c r="B910" i="5"/>
  <c r="U500" i="2" s="1"/>
  <c r="B1531" i="7"/>
  <c r="S371" i="2" s="1"/>
  <c r="B1639" i="7"/>
  <c r="S479" i="2" s="1"/>
  <c r="B525" i="6"/>
  <c r="B163" i="13"/>
  <c r="P250" i="2" s="1"/>
  <c r="B2313" i="7"/>
  <c r="B415" i="14"/>
  <c r="T502" i="2" s="1"/>
  <c r="B1340" i="7"/>
  <c r="S180" i="2" s="1"/>
  <c r="B2818" i="7"/>
  <c r="B1420" i="7"/>
  <c r="S260" i="2" s="1"/>
  <c r="B1763" i="5"/>
  <c r="B546" i="13"/>
  <c r="B1453" i="11"/>
  <c r="B1495" i="14"/>
  <c r="B1038" i="10"/>
  <c r="B407" i="7"/>
  <c r="B1556" i="7"/>
  <c r="S396" i="2" s="1"/>
  <c r="B575" i="11"/>
  <c r="B1615" i="10"/>
  <c r="B689" i="13"/>
  <c r="B263" i="11"/>
  <c r="R350" i="2" s="1"/>
  <c r="B2314" i="11"/>
  <c r="B75" i="6"/>
  <c r="B503" i="6"/>
  <c r="B1603" i="7"/>
  <c r="S443" i="2" s="1"/>
  <c r="B2552" i="7"/>
  <c r="B1546" i="10"/>
  <c r="B1717" i="11"/>
  <c r="B297" i="7"/>
  <c r="B3095" i="7"/>
  <c r="B2863" i="7"/>
  <c r="B1230" i="11"/>
  <c r="B1137" i="6"/>
  <c r="B2265" i="7"/>
  <c r="B296" i="11"/>
  <c r="R383" i="2" s="1"/>
  <c r="B2186" i="7"/>
  <c r="B1135" i="11"/>
  <c r="B2328" i="7"/>
  <c r="B2390" i="11"/>
  <c r="B1659" i="10"/>
  <c r="B113" i="6"/>
  <c r="B195" i="6"/>
  <c r="B301" i="10"/>
  <c r="Q388" i="2" s="1"/>
  <c r="B1955" i="14"/>
  <c r="B659" i="5"/>
  <c r="U249" i="2" s="1"/>
  <c r="B710" i="5"/>
  <c r="U300" i="2" s="1"/>
  <c r="B256" i="7"/>
  <c r="B77" i="5"/>
  <c r="B338" i="7"/>
  <c r="B286" i="14"/>
  <c r="T373" i="2" s="1"/>
  <c r="B1494" i="5"/>
  <c r="B1428" i="5"/>
  <c r="B506" i="10"/>
  <c r="B1473" i="13"/>
  <c r="B1933" i="7"/>
  <c r="B1985" i="5"/>
  <c r="B141" i="13"/>
  <c r="P228" i="2" s="1"/>
  <c r="B1260" i="10"/>
  <c r="B584" i="14"/>
  <c r="B1460" i="7"/>
  <c r="S300" i="2" s="1"/>
  <c r="B1545" i="6"/>
  <c r="B92" i="11"/>
  <c r="R179" i="2" s="1"/>
  <c r="B1123" i="11"/>
  <c r="B813" i="6"/>
  <c r="B832" i="13"/>
  <c r="B762" i="10"/>
  <c r="B481" i="5"/>
  <c r="B1532" i="6"/>
  <c r="B2125" i="5"/>
  <c r="B1250" i="5"/>
  <c r="B137" i="13"/>
  <c r="P224" i="2" s="1"/>
  <c r="B474" i="14"/>
  <c r="B128" i="5"/>
  <c r="B2724" i="7"/>
  <c r="B2234" i="7"/>
  <c r="B1707" i="10"/>
  <c r="B181" i="11"/>
  <c r="R268" i="2" s="1"/>
  <c r="B170" i="7"/>
  <c r="B999" i="11"/>
  <c r="B2201" i="7"/>
  <c r="B958" i="11"/>
  <c r="B1069" i="11"/>
  <c r="B159" i="6"/>
  <c r="B603" i="11"/>
  <c r="B1615" i="14"/>
  <c r="E206" i="2" s="1"/>
  <c r="I206" i="2" s="1"/>
  <c r="B290" i="7"/>
  <c r="B748" i="5"/>
  <c r="U338" i="2" s="1"/>
  <c r="B841" i="6"/>
  <c r="B992" i="5"/>
  <c r="B1863" i="11"/>
  <c r="B148" i="14"/>
  <c r="T235" i="2" s="1"/>
  <c r="B479" i="6"/>
  <c r="B241" i="11"/>
  <c r="R328" i="2" s="1"/>
  <c r="B1666" i="7"/>
  <c r="S506" i="2" s="1"/>
  <c r="B1196" i="5"/>
  <c r="B96" i="13"/>
  <c r="P183" i="2" s="1"/>
  <c r="B1031" i="5"/>
  <c r="B2412" i="7"/>
  <c r="B916" i="6"/>
  <c r="B847" i="5"/>
  <c r="U437" i="2" s="1"/>
  <c r="B1521" i="5"/>
  <c r="B1363" i="7"/>
  <c r="S203" i="2" s="1"/>
  <c r="B1329" i="7"/>
  <c r="S169" i="2" s="1"/>
  <c r="B731" i="5"/>
  <c r="U321" i="2" s="1"/>
  <c r="B371" i="7"/>
  <c r="B416" i="10"/>
  <c r="Q503" i="2" s="1"/>
  <c r="B1726" i="14"/>
  <c r="B635" i="11"/>
  <c r="B1835" i="5"/>
  <c r="B1478" i="11"/>
  <c r="B2002" i="5"/>
  <c r="B1541" i="13"/>
  <c r="B223" i="7"/>
  <c r="B1984" i="5"/>
  <c r="B692" i="5"/>
  <c r="U282" i="2" s="1"/>
  <c r="B2418" i="11"/>
  <c r="B272" i="10"/>
  <c r="Q359" i="2" s="1"/>
  <c r="B232" i="13"/>
  <c r="P319" i="2" s="1"/>
  <c r="B337" i="5"/>
  <c r="B1732" i="11"/>
  <c r="B701" i="14"/>
  <c r="B1991" i="5"/>
  <c r="B2083" i="5"/>
  <c r="B1577" i="7"/>
  <c r="S417" i="2" s="1"/>
  <c r="B934" i="5"/>
  <c r="B1255" i="11"/>
  <c r="B71" i="7"/>
  <c r="E148" i="2" s="1"/>
  <c r="I148" i="2" s="1"/>
  <c r="B2939" i="7"/>
  <c r="B2764" i="7"/>
  <c r="B474" i="5"/>
  <c r="B2442" i="7"/>
  <c r="B374" i="7"/>
  <c r="B97" i="10"/>
  <c r="Q184" i="2" s="1"/>
  <c r="B2972" i="7"/>
  <c r="B835" i="5"/>
  <c r="U425" i="2" s="1"/>
  <c r="B2149" i="7"/>
  <c r="B1884" i="14"/>
  <c r="B1350" i="5"/>
  <c r="B1053" i="14"/>
  <c r="B114" i="5"/>
  <c r="B718" i="10"/>
  <c r="B585" i="11"/>
  <c r="B1298" i="6"/>
  <c r="B2298" i="11"/>
  <c r="B1460" i="5"/>
  <c r="B1198" i="5"/>
  <c r="B1187" i="10"/>
  <c r="B2532" i="7"/>
  <c r="B323" i="7"/>
  <c r="B789" i="5"/>
  <c r="U379" i="2" s="1"/>
  <c r="B2805" i="7"/>
  <c r="B874" i="14"/>
  <c r="B875" i="14"/>
  <c r="B234" i="11"/>
  <c r="R321" i="2" s="1"/>
  <c r="B272" i="5"/>
  <c r="B362" i="10"/>
  <c r="Q449" i="2" s="1"/>
  <c r="B1709" i="11"/>
  <c r="B917" i="5"/>
  <c r="U507" i="2" s="1"/>
  <c r="B550" i="5"/>
  <c r="U140" i="2" s="1"/>
  <c r="B1712" i="7"/>
  <c r="B369" i="11"/>
  <c r="R456" i="2" s="1"/>
  <c r="B763" i="14"/>
  <c r="B1090" i="5"/>
  <c r="B1786" i="5"/>
  <c r="B136" i="11"/>
  <c r="R223" i="2" s="1"/>
  <c r="B1935" i="14"/>
  <c r="B2975" i="7"/>
  <c r="B2549" i="7"/>
  <c r="B1987" i="14"/>
  <c r="B1220" i="5"/>
  <c r="B1848" i="11"/>
  <c r="B2551" i="7"/>
  <c r="B278" i="11"/>
  <c r="R365" i="2" s="1"/>
  <c r="B666" i="14"/>
  <c r="B2215" i="10"/>
  <c r="B1564" i="13"/>
  <c r="B897" i="6"/>
  <c r="B801" i="6"/>
  <c r="B2193" i="10"/>
  <c r="B2450" i="7"/>
  <c r="B113" i="14"/>
  <c r="T200" i="2" s="1"/>
  <c r="B1574" i="6"/>
  <c r="B1676" i="7"/>
  <c r="B116" i="7"/>
  <c r="B1435" i="10"/>
  <c r="B1491" i="5"/>
  <c r="B1467" i="6"/>
  <c r="B735" i="6"/>
  <c r="B2135" i="10"/>
  <c r="B3070" i="7"/>
  <c r="B2281" i="5"/>
  <c r="B925" i="5"/>
  <c r="B1195" i="5"/>
  <c r="B108" i="11"/>
  <c r="R195" i="2" s="1"/>
  <c r="B172" i="7"/>
  <c r="B1352" i="6"/>
  <c r="B1555" i="14"/>
  <c r="E146" i="2" s="1"/>
  <c r="I146" i="2" s="1"/>
  <c r="B487" i="5"/>
  <c r="B218" i="11"/>
  <c r="R305" i="2" s="1"/>
  <c r="B317" i="5"/>
  <c r="B1353" i="7"/>
  <c r="S193" i="2" s="1"/>
  <c r="B613" i="14"/>
  <c r="B700" i="5"/>
  <c r="U290" i="2" s="1"/>
  <c r="B2024" i="10"/>
  <c r="B1406" i="11"/>
  <c r="B2373" i="7"/>
  <c r="B2375" i="11"/>
  <c r="B1232" i="10"/>
  <c r="B515" i="6"/>
  <c r="B2263" i="7"/>
  <c r="B1411" i="6"/>
  <c r="B1523" i="11"/>
  <c r="B480" i="11"/>
  <c r="B486" i="6"/>
  <c r="B2589" i="7"/>
  <c r="B1393" i="14"/>
  <c r="B1270" i="7"/>
  <c r="S110" i="2" s="1"/>
  <c r="B358" i="14"/>
  <c r="T445" i="2" s="1"/>
  <c r="B141" i="10"/>
  <c r="Q228" i="2" s="1"/>
  <c r="B2256" i="5"/>
  <c r="B1291" i="5"/>
  <c r="B3359" i="7"/>
  <c r="B1354" i="6"/>
  <c r="B31" i="7"/>
  <c r="B2280" i="5"/>
  <c r="B48" i="11"/>
  <c r="R135" i="2" s="1"/>
  <c r="B1254" i="11"/>
  <c r="B1054" i="14"/>
  <c r="B1787" i="5"/>
  <c r="B383" i="7"/>
  <c r="B674" i="5"/>
  <c r="U264" i="2" s="1"/>
  <c r="B2069" i="10"/>
  <c r="B622" i="14"/>
  <c r="B276" i="11"/>
  <c r="R363" i="2" s="1"/>
  <c r="B759" i="5"/>
  <c r="U349" i="2" s="1"/>
  <c r="B285" i="13"/>
  <c r="P372" i="2" s="1"/>
  <c r="B2354" i="7"/>
  <c r="B3067" i="7"/>
  <c r="B1089" i="11"/>
  <c r="B1784" i="11"/>
  <c r="B1383" i="11"/>
  <c r="B1877" i="5"/>
  <c r="B1006" i="5"/>
  <c r="B734" i="14"/>
  <c r="B150" i="7"/>
  <c r="B967" i="11"/>
  <c r="B485" i="14"/>
  <c r="B2297" i="10"/>
  <c r="B278" i="7"/>
  <c r="B469" i="6"/>
  <c r="B2155" i="11"/>
  <c r="B728" i="6"/>
  <c r="B649" i="11"/>
  <c r="B1531" i="5"/>
  <c r="B249" i="7"/>
  <c r="B880" i="6"/>
  <c r="B95" i="6"/>
  <c r="B495" i="5"/>
  <c r="B2110" i="7"/>
  <c r="B174" i="6"/>
  <c r="B201" i="14"/>
  <c r="T288" i="2" s="1"/>
  <c r="B1545" i="14"/>
  <c r="B559" i="6"/>
  <c r="B894" i="6"/>
  <c r="B1273" i="6"/>
  <c r="B805" i="10"/>
  <c r="B2478" i="7"/>
  <c r="B1092" i="5"/>
  <c r="B737" i="14"/>
  <c r="B906" i="5"/>
  <c r="U496" i="2" s="1"/>
  <c r="B3116" i="7"/>
  <c r="B2333" i="11"/>
  <c r="B1187" i="5"/>
  <c r="B202" i="10"/>
  <c r="Q289" i="2" s="1"/>
  <c r="B1408" i="11"/>
  <c r="B724" i="6"/>
  <c r="B169" i="10"/>
  <c r="Q256" i="2" s="1"/>
  <c r="B1223" i="6"/>
  <c r="B729" i="5"/>
  <c r="U319" i="2" s="1"/>
  <c r="B140" i="13"/>
  <c r="P227" i="2" s="1"/>
  <c r="B1453" i="7"/>
  <c r="S293" i="2" s="1"/>
  <c r="B488" i="6"/>
  <c r="B308" i="6"/>
  <c r="B1012" i="6"/>
  <c r="B268" i="14"/>
  <c r="T355" i="2" s="1"/>
  <c r="B48" i="6"/>
  <c r="B2722" i="7"/>
  <c r="B880" i="14"/>
  <c r="B1752" i="6"/>
  <c r="B2689" i="7"/>
  <c r="B1673" i="11"/>
  <c r="B1000" i="14"/>
  <c r="B2091" i="5"/>
  <c r="B1584" i="6"/>
  <c r="B3297" i="7"/>
  <c r="B766" i="5"/>
  <c r="U356" i="2" s="1"/>
  <c r="B184" i="7"/>
  <c r="B1171" i="6"/>
  <c r="B1778" i="5"/>
  <c r="B331" i="5"/>
  <c r="B1255" i="14"/>
  <c r="B1904" i="5"/>
  <c r="B123" i="11"/>
  <c r="R210" i="2" s="1"/>
  <c r="B2620" i="7"/>
  <c r="B1200" i="11"/>
  <c r="B3000" i="7"/>
  <c r="B1079" i="10"/>
  <c r="B110" i="5"/>
  <c r="B1771" i="14"/>
  <c r="B2097" i="5"/>
  <c r="B31" i="13"/>
  <c r="P118" i="2" s="1"/>
  <c r="B30" i="6"/>
  <c r="J11" i="8" s="1"/>
  <c r="K12" i="8" s="1"/>
  <c r="G1691" i="15" s="1"/>
  <c r="G1693" i="15" s="1"/>
  <c r="B563" i="11"/>
  <c r="B36" i="7"/>
  <c r="B1719" i="7"/>
  <c r="B705" i="14"/>
  <c r="B2642" i="7"/>
  <c r="B2020" i="5"/>
  <c r="B2226" i="7"/>
  <c r="B1280" i="5"/>
  <c r="B232" i="7"/>
  <c r="B571" i="14"/>
  <c r="B694" i="6"/>
  <c r="B1263" i="7"/>
  <c r="B2146" i="5"/>
  <c r="B276" i="5"/>
  <c r="B1342" i="11"/>
  <c r="B540" i="11"/>
  <c r="B1443" i="6"/>
  <c r="B95" i="5"/>
  <c r="B1400" i="5"/>
  <c r="B1621" i="5"/>
  <c r="B241" i="10"/>
  <c r="Q328" i="2" s="1"/>
  <c r="B379" i="14"/>
  <c r="T466" i="2" s="1"/>
  <c r="B1724" i="7"/>
  <c r="B1536" i="5"/>
  <c r="B1425" i="14"/>
  <c r="B2116" i="10"/>
  <c r="B759" i="14"/>
  <c r="B162" i="10"/>
  <c r="Q249" i="2" s="1"/>
  <c r="B617" i="6"/>
  <c r="B2259" i="11"/>
  <c r="B352" i="6"/>
  <c r="B1801" i="5"/>
  <c r="B197" i="10"/>
  <c r="Q284" i="2" s="1"/>
  <c r="B1358" i="7"/>
  <c r="S198" i="2" s="1"/>
  <c r="B1786" i="7"/>
  <c r="B237" i="7"/>
  <c r="B51" i="5"/>
  <c r="B1026" i="10"/>
  <c r="B2644" i="7"/>
  <c r="B1669" i="5"/>
  <c r="B1547" i="5"/>
  <c r="B1692" i="5"/>
  <c r="B1996" i="5"/>
  <c r="B1544" i="11"/>
  <c r="B440" i="7"/>
  <c r="B628" i="11"/>
  <c r="B1796" i="14"/>
  <c r="B2232" i="11"/>
  <c r="B247" i="11"/>
  <c r="R334" i="2" s="1"/>
  <c r="B1369" i="11"/>
  <c r="B1718" i="11"/>
  <c r="B394" i="5"/>
  <c r="B374" i="11"/>
  <c r="R461" i="2" s="1"/>
  <c r="B1012" i="5"/>
  <c r="B19" i="10"/>
  <c r="Q106" i="2" s="1"/>
  <c r="B1211" i="14"/>
  <c r="B2951" i="7"/>
  <c r="B1985" i="7"/>
  <c r="B1515" i="5"/>
  <c r="B1420" i="5"/>
  <c r="B68" i="13"/>
  <c r="P155" i="2" s="1"/>
  <c r="B1903" i="5"/>
  <c r="B2770" i="7"/>
  <c r="B2192" i="5"/>
  <c r="B187" i="5"/>
  <c r="B242" i="14"/>
  <c r="T329" i="2" s="1"/>
  <c r="B1627" i="14"/>
  <c r="E218" i="2" s="1"/>
  <c r="I218" i="2" s="1"/>
  <c r="B2163" i="11"/>
  <c r="B1017" i="10"/>
  <c r="B2771" i="7"/>
  <c r="B1658" i="7"/>
  <c r="S498" i="2" s="1"/>
  <c r="B703" i="6"/>
  <c r="B2046" i="5"/>
  <c r="B373" i="13"/>
  <c r="P460" i="2" s="1"/>
  <c r="B237" i="10"/>
  <c r="Q324" i="2" s="1"/>
  <c r="B533" i="14"/>
  <c r="B3019" i="7"/>
  <c r="B1735" i="11"/>
  <c r="B2630" i="7"/>
  <c r="B340" i="11"/>
  <c r="R427" i="2" s="1"/>
  <c r="B1348" i="11"/>
  <c r="B335" i="7"/>
  <c r="B475" i="14"/>
  <c r="B1520" i="14"/>
  <c r="E110" i="2" s="1"/>
  <c r="I110" i="2" s="1"/>
  <c r="B915" i="10"/>
  <c r="B1636" i="11"/>
  <c r="B1862" i="7"/>
  <c r="B255" i="14"/>
  <c r="T342" i="2" s="1"/>
  <c r="B397" i="5"/>
  <c r="B470" i="11"/>
  <c r="B1740" i="14"/>
  <c r="B1041" i="11"/>
  <c r="B664" i="6"/>
  <c r="B142" i="13"/>
  <c r="P229" i="2" s="1"/>
  <c r="B1731" i="5"/>
  <c r="B524" i="11"/>
  <c r="B1438" i="10"/>
  <c r="B1979" i="7"/>
  <c r="B2165" i="5"/>
  <c r="B176" i="14"/>
  <c r="T263" i="2" s="1"/>
  <c r="B1766" i="10"/>
  <c r="B1432" i="13"/>
  <c r="B1653" i="14"/>
  <c r="B131" i="13"/>
  <c r="P218" i="2" s="1"/>
  <c r="B1275" i="7"/>
  <c r="B1052" i="14"/>
  <c r="B47" i="13"/>
  <c r="P134" i="2" s="1"/>
  <c r="B1779" i="7"/>
  <c r="B794" i="5"/>
  <c r="U384" i="2" s="1"/>
  <c r="B965" i="11"/>
  <c r="B761" i="10"/>
  <c r="B559" i="14"/>
  <c r="B1753" i="7"/>
  <c r="B3177" i="7"/>
  <c r="B2860" i="7"/>
  <c r="B1839" i="10"/>
  <c r="B1943" i="5"/>
  <c r="B2111" i="11"/>
  <c r="B889" i="5"/>
  <c r="U479" i="2" s="1"/>
  <c r="B83" i="5"/>
  <c r="B2042" i="10"/>
  <c r="B3087" i="7"/>
  <c r="B1687" i="11"/>
  <c r="B855" i="14"/>
  <c r="B2332" i="10"/>
  <c r="B2085" i="11"/>
  <c r="B1924" i="7"/>
  <c r="B1236" i="14"/>
  <c r="B1432" i="5"/>
  <c r="B1046" i="11"/>
  <c r="B2212" i="7"/>
  <c r="B2143" i="5"/>
  <c r="B2259" i="7"/>
  <c r="B491" i="5"/>
  <c r="B586" i="5"/>
  <c r="U176" i="2" s="1"/>
  <c r="B1081" i="11"/>
  <c r="B1385" i="5"/>
  <c r="B3355" i="7"/>
  <c r="B615" i="5"/>
  <c r="U205" i="2" s="1"/>
  <c r="B1565" i="11"/>
  <c r="B1834" i="14"/>
  <c r="B558" i="10"/>
  <c r="B2432" i="7"/>
  <c r="B755" i="5"/>
  <c r="U345" i="2" s="1"/>
  <c r="B1303" i="7"/>
  <c r="S143" i="2" s="1"/>
  <c r="B296" i="5"/>
  <c r="B2167" i="7"/>
  <c r="B1429" i="5"/>
  <c r="B107" i="10"/>
  <c r="Q194" i="2" s="1"/>
  <c r="B1956" i="14"/>
  <c r="B891" i="14"/>
  <c r="B2329" i="11"/>
  <c r="B1220" i="11"/>
  <c r="B2746" i="7"/>
  <c r="B669" i="11"/>
  <c r="B416" i="11"/>
  <c r="R503" i="2" s="1"/>
  <c r="B826" i="10"/>
  <c r="B1363" i="14"/>
  <c r="B36" i="13"/>
  <c r="B1768" i="5"/>
  <c r="B167" i="7"/>
  <c r="E244" i="2" s="1"/>
  <c r="I244" i="2" s="1"/>
  <c r="B55" i="13"/>
  <c r="P142" i="2" s="1"/>
  <c r="B2350" i="7"/>
  <c r="B145" i="10"/>
  <c r="Q232" i="2" s="1"/>
  <c r="B2106" i="7"/>
  <c r="B1486" i="10"/>
  <c r="B1310" i="14"/>
  <c r="B2906" i="7"/>
  <c r="B1946" i="11"/>
  <c r="B1313" i="7"/>
  <c r="S153" i="2" s="1"/>
  <c r="B709" i="5"/>
  <c r="U299" i="2" s="1"/>
  <c r="B2001" i="7"/>
  <c r="B1075" i="14"/>
  <c r="B1788" i="11"/>
  <c r="B1486" i="13"/>
  <c r="B1597" i="14"/>
  <c r="B1741" i="7"/>
  <c r="B876" i="5"/>
  <c r="U466" i="2" s="1"/>
  <c r="B1304" i="11"/>
  <c r="B461" i="14"/>
  <c r="B2050" i="5"/>
  <c r="B1235" i="5"/>
  <c r="B1394" i="14"/>
  <c r="B1277" i="10"/>
  <c r="B1391" i="14"/>
  <c r="B1130" i="5"/>
  <c r="B2956" i="7"/>
  <c r="B44" i="13"/>
  <c r="P131" i="2" s="1"/>
  <c r="B974" i="14"/>
  <c r="B553" i="6"/>
  <c r="B2422" i="7"/>
  <c r="B1143" i="11"/>
  <c r="B2338" i="7"/>
  <c r="B3049" i="7"/>
  <c r="B47" i="11"/>
  <c r="R134" i="2" s="1"/>
  <c r="B1872" i="14"/>
  <c r="B3325" i="7"/>
  <c r="B911" i="13"/>
  <c r="B247" i="14"/>
  <c r="T334" i="2" s="1"/>
  <c r="B9" i="7"/>
  <c r="B631" i="11"/>
  <c r="B464" i="5"/>
  <c r="B1508" i="7"/>
  <c r="S348" i="2" s="1"/>
  <c r="B1485" i="5"/>
  <c r="B1961" i="10"/>
  <c r="B341" i="14"/>
  <c r="T428" i="2" s="1"/>
  <c r="B23" i="11"/>
  <c r="R110" i="2" s="1"/>
  <c r="B1118" i="5"/>
  <c r="B9" i="13"/>
  <c r="P96" i="2" s="1"/>
  <c r="B1750" i="7"/>
  <c r="B2422" i="11"/>
  <c r="B1447" i="10"/>
  <c r="B2337" i="11"/>
  <c r="B155" i="7"/>
  <c r="E232" i="2" s="1"/>
  <c r="I232" i="2" s="1"/>
  <c r="B466" i="14"/>
  <c r="B1640" i="14"/>
  <c r="B2273" i="5"/>
  <c r="B1585" i="7"/>
  <c r="S425" i="2" s="1"/>
  <c r="B1132" i="10"/>
  <c r="B922" i="5"/>
  <c r="B414" i="10"/>
  <c r="Q501" i="2" s="1"/>
  <c r="B3304" i="7"/>
  <c r="B3345" i="7"/>
  <c r="B1579" i="11"/>
  <c r="B782" i="14"/>
  <c r="B195" i="11"/>
  <c r="R282" i="2" s="1"/>
  <c r="B819" i="10"/>
  <c r="B2263" i="5"/>
  <c r="B1553" i="5"/>
  <c r="B410" i="7"/>
  <c r="B84" i="14"/>
  <c r="T171" i="2" s="1"/>
  <c r="B1000" i="10"/>
  <c r="B1719" i="11"/>
  <c r="B373" i="14"/>
  <c r="T460" i="2" s="1"/>
  <c r="B1698" i="5"/>
  <c r="B360" i="10"/>
  <c r="Q447" i="2" s="1"/>
  <c r="B653" i="5"/>
  <c r="U243" i="2" s="1"/>
  <c r="B969" i="14"/>
  <c r="B302" i="5"/>
  <c r="B364" i="6"/>
  <c r="B1678" i="6"/>
  <c r="B1146" i="6"/>
  <c r="B1002" i="11"/>
  <c r="B2420" i="7"/>
  <c r="B1469" i="7"/>
  <c r="S309" i="2" s="1"/>
  <c r="B664" i="10"/>
  <c r="B1189" i="5"/>
  <c r="B259" i="10"/>
  <c r="Q346" i="2" s="1"/>
  <c r="B532" i="5"/>
  <c r="U122" i="2" s="1"/>
  <c r="B46" i="11"/>
  <c r="R133" i="2" s="1"/>
  <c r="B2187" i="7"/>
  <c r="B1691" i="7"/>
  <c r="B963" i="6"/>
  <c r="B1485" i="6"/>
  <c r="B1887" i="7"/>
  <c r="B775" i="11"/>
  <c r="B1373" i="6"/>
  <c r="B1221" i="14"/>
  <c r="B637" i="14"/>
  <c r="B1680" i="11"/>
  <c r="B808" i="14"/>
  <c r="B150" i="6"/>
  <c r="B1218" i="11"/>
  <c r="B2520" i="7"/>
  <c r="B1422" i="6"/>
  <c r="B849" i="5"/>
  <c r="U439" i="2" s="1"/>
  <c r="B1831" i="5"/>
  <c r="B1519" i="7"/>
  <c r="S359" i="2" s="1"/>
  <c r="B1103" i="5"/>
  <c r="B1285" i="11"/>
  <c r="B1768" i="11"/>
  <c r="B140" i="11"/>
  <c r="R227" i="2" s="1"/>
  <c r="B2475" i="7"/>
  <c r="B408" i="11"/>
  <c r="R495" i="2" s="1"/>
  <c r="B685" i="5"/>
  <c r="U275" i="2" s="1"/>
  <c r="B672" i="5"/>
  <c r="U262" i="2" s="1"/>
  <c r="B917" i="11"/>
  <c r="B1747" i="11"/>
  <c r="B22" i="6"/>
  <c r="D25" i="19" s="1"/>
  <c r="B1101" i="6"/>
  <c r="B1373" i="14"/>
  <c r="B132" i="6"/>
  <c r="B1333" i="7"/>
  <c r="S173" i="2" s="1"/>
  <c r="B384" i="7"/>
  <c r="B113" i="13"/>
  <c r="P200" i="2" s="1"/>
  <c r="B851" i="10"/>
  <c r="B398" i="10"/>
  <c r="Q485" i="2" s="1"/>
  <c r="B1252" i="6"/>
  <c r="B1331" i="5"/>
  <c r="B424" i="6"/>
  <c r="B2274" i="11"/>
  <c r="B1412" i="5"/>
  <c r="B968" i="11"/>
  <c r="B526" i="5"/>
  <c r="U116" i="2" s="1"/>
  <c r="B1705" i="11"/>
  <c r="B136" i="10"/>
  <c r="Q223" i="2" s="1"/>
  <c r="B1697" i="6"/>
  <c r="B1063" i="6"/>
  <c r="B661" i="5"/>
  <c r="U251" i="2" s="1"/>
  <c r="B1765" i="7"/>
  <c r="B862" i="6"/>
  <c r="B1197" i="14"/>
  <c r="B3450" i="7"/>
  <c r="B1759" i="14"/>
  <c r="B1913" i="11"/>
  <c r="B1485" i="11"/>
  <c r="B836" i="6"/>
  <c r="B2989" i="7"/>
  <c r="B1482" i="6"/>
  <c r="B2144" i="11"/>
  <c r="B715" i="11"/>
  <c r="B1205" i="6"/>
  <c r="B3349" i="7"/>
  <c r="B63" i="5"/>
  <c r="B1672" i="11"/>
  <c r="B959" i="6"/>
  <c r="B1629" i="6"/>
  <c r="B1722" i="5"/>
  <c r="B1703" i="6"/>
  <c r="B491" i="6"/>
  <c r="B2247" i="5"/>
  <c r="B830" i="6"/>
  <c r="B234" i="10"/>
  <c r="Q321" i="2" s="1"/>
  <c r="B1205" i="13"/>
  <c r="B1664" i="7"/>
  <c r="S504" i="2" s="1"/>
  <c r="B98" i="7"/>
  <c r="B531" i="11"/>
  <c r="B1738" i="7"/>
  <c r="B1383" i="5"/>
  <c r="B818" i="14"/>
  <c r="B308" i="7"/>
  <c r="B1037" i="11"/>
  <c r="B2100" i="10"/>
  <c r="B767" i="5"/>
  <c r="U357" i="2" s="1"/>
  <c r="B173" i="10"/>
  <c r="Q260" i="2" s="1"/>
  <c r="B2229" i="11"/>
  <c r="B1791" i="5"/>
  <c r="B356" i="5"/>
  <c r="B1196" i="10"/>
  <c r="B1042" i="5"/>
  <c r="B1850" i="10"/>
  <c r="B424" i="5"/>
  <c r="B225" i="14"/>
  <c r="T312" i="2" s="1"/>
  <c r="B1600" i="14"/>
  <c r="B471" i="5"/>
  <c r="B394" i="7"/>
  <c r="B120" i="11"/>
  <c r="R207" i="2" s="1"/>
  <c r="B883" i="14"/>
  <c r="B1625" i="6"/>
  <c r="B1944" i="11"/>
  <c r="B257" i="13"/>
  <c r="P344" i="2" s="1"/>
  <c r="B510" i="5"/>
  <c r="U100" i="2" s="1"/>
  <c r="B707" i="6"/>
  <c r="B594" i="5"/>
  <c r="U184" i="2" s="1"/>
  <c r="B295" i="11"/>
  <c r="R382" i="2" s="1"/>
  <c r="B1160" i="11"/>
  <c r="B230" i="7"/>
  <c r="B354" i="7"/>
  <c r="B2038" i="7"/>
  <c r="B1649" i="5"/>
  <c r="B1285" i="6"/>
  <c r="B12" i="7"/>
  <c r="B1618" i="7"/>
  <c r="S458" i="2" s="1"/>
  <c r="B1451" i="5"/>
  <c r="B1988" i="14"/>
  <c r="B638" i="5"/>
  <c r="U228" i="2" s="1"/>
  <c r="B2687" i="7"/>
  <c r="B298" i="5"/>
  <c r="B1409" i="14"/>
  <c r="B357" i="13"/>
  <c r="P444" i="2" s="1"/>
  <c r="B1600" i="5"/>
  <c r="B64" i="11"/>
  <c r="R151" i="2" s="1"/>
  <c r="B1161" i="11"/>
  <c r="B526" i="14"/>
  <c r="B3121" i="7"/>
  <c r="B1673" i="7"/>
  <c r="B1779" i="5"/>
  <c r="B554" i="14"/>
  <c r="B1483" i="5"/>
  <c r="B1734" i="5"/>
  <c r="B670" i="11"/>
  <c r="B3214" i="7"/>
  <c r="B1761" i="10"/>
  <c r="B1230" i="10"/>
  <c r="B59" i="7"/>
  <c r="E136" i="2" s="1"/>
  <c r="I136" i="2" s="1"/>
  <c r="B646" i="10"/>
  <c r="B181" i="14"/>
  <c r="T268" i="2" s="1"/>
  <c r="B2133" i="7"/>
  <c r="B188" i="5"/>
  <c r="B3235" i="7"/>
  <c r="B1965" i="5"/>
  <c r="B1424" i="7"/>
  <c r="S264" i="2" s="1"/>
  <c r="B377" i="7"/>
  <c r="B1465" i="13"/>
  <c r="B2149" i="5"/>
  <c r="B3263" i="7"/>
  <c r="B2925" i="7"/>
  <c r="B286" i="5"/>
  <c r="B261" i="11"/>
  <c r="R348" i="2" s="1"/>
  <c r="B1944" i="7"/>
  <c r="B1658" i="14"/>
  <c r="B781" i="6"/>
  <c r="B591" i="14"/>
  <c r="B558" i="14"/>
  <c r="B531" i="6"/>
  <c r="B541" i="14"/>
  <c r="B655" i="14"/>
  <c r="B628" i="14"/>
  <c r="B56" i="11"/>
  <c r="R143" i="2" s="1"/>
  <c r="B526" i="13"/>
  <c r="B1650" i="14"/>
  <c r="E241" i="2" s="1"/>
  <c r="I241" i="2" s="1"/>
  <c r="B1242" i="14"/>
  <c r="B1036" i="11"/>
  <c r="B1897" i="7"/>
  <c r="B875" i="6"/>
  <c r="B145" i="13"/>
  <c r="P232" i="2" s="1"/>
  <c r="B104" i="7"/>
  <c r="B287" i="10"/>
  <c r="Q374" i="2" s="1"/>
  <c r="B1646" i="5"/>
  <c r="B1607" i="5"/>
  <c r="B1302" i="13"/>
  <c r="B1252" i="11"/>
  <c r="B1211" i="5"/>
  <c r="B2730" i="7"/>
  <c r="B1826" i="5"/>
  <c r="B1714" i="10"/>
  <c r="B1480" i="11"/>
  <c r="B397" i="13"/>
  <c r="P484" i="2" s="1"/>
  <c r="B419" i="13"/>
  <c r="P506" i="2" s="1"/>
  <c r="B360" i="14"/>
  <c r="T447" i="2" s="1"/>
  <c r="B494" i="5"/>
  <c r="B1878" i="10"/>
  <c r="B496" i="7"/>
  <c r="B1649" i="14"/>
  <c r="B333" i="14"/>
  <c r="T420" i="2" s="1"/>
  <c r="B622" i="5"/>
  <c r="U212" i="2" s="1"/>
  <c r="B590" i="5"/>
  <c r="U180" i="2" s="1"/>
  <c r="B226" i="13"/>
  <c r="P313" i="2" s="1"/>
  <c r="B298" i="14"/>
  <c r="T385" i="2" s="1"/>
  <c r="B564" i="5"/>
  <c r="U154" i="2" s="1"/>
  <c r="B620" i="14"/>
  <c r="B1893" i="7"/>
  <c r="B2175" i="11"/>
  <c r="B1250" i="10"/>
  <c r="B450" i="5"/>
  <c r="B2059" i="7"/>
  <c r="B392" i="10"/>
  <c r="Q479" i="2" s="1"/>
  <c r="B405" i="6"/>
  <c r="B1421" i="5"/>
  <c r="B643" i="5"/>
  <c r="U233" i="2" s="1"/>
  <c r="B2143" i="10"/>
  <c r="B748" i="14"/>
  <c r="B764" i="6"/>
  <c r="B309" i="5"/>
  <c r="B185" i="11"/>
  <c r="R272" i="2" s="1"/>
  <c r="B871" i="6"/>
  <c r="B2074" i="7"/>
  <c r="B1702" i="13"/>
  <c r="B3136" i="7"/>
  <c r="B219" i="10"/>
  <c r="Q306" i="2" s="1"/>
  <c r="B2400" i="7"/>
  <c r="B655" i="11"/>
  <c r="B1266" i="5"/>
  <c r="B1536" i="7"/>
  <c r="S376" i="2" s="1"/>
  <c r="B931" i="6"/>
  <c r="B1321" i="7"/>
  <c r="S161" i="2" s="1"/>
  <c r="B1279" i="7"/>
  <c r="B2328" i="11"/>
  <c r="B285" i="6"/>
  <c r="B992" i="6"/>
  <c r="B2586" i="7"/>
  <c r="B918" i="11"/>
  <c r="B768" i="14"/>
  <c r="B1391" i="7"/>
  <c r="S231" i="2" s="1"/>
  <c r="B1573" i="5"/>
  <c r="B481" i="14"/>
  <c r="B2386" i="7"/>
  <c r="B201" i="11"/>
  <c r="R288" i="2" s="1"/>
  <c r="B1810" i="11"/>
  <c r="B821" i="14"/>
  <c r="B230" i="11"/>
  <c r="R317" i="2" s="1"/>
  <c r="B1133" i="6"/>
  <c r="B1502" i="6"/>
  <c r="B637" i="10"/>
  <c r="B3206" i="7"/>
  <c r="B2278" i="7"/>
  <c r="B1028" i="5"/>
  <c r="B749" i="6"/>
  <c r="B923" i="14"/>
  <c r="B1598" i="14"/>
  <c r="B120" i="13"/>
  <c r="P207" i="2" s="1"/>
  <c r="B969" i="11"/>
  <c r="B1330" i="5"/>
  <c r="B1994" i="7"/>
  <c r="B1069" i="13"/>
  <c r="B1067" i="5"/>
  <c r="B1486" i="14"/>
  <c r="B1019" i="6"/>
  <c r="B2385" i="10"/>
  <c r="B149" i="10"/>
  <c r="Q236" i="2" s="1"/>
  <c r="B281" i="6"/>
  <c r="B1369" i="5"/>
  <c r="B940" i="11"/>
  <c r="B492" i="5"/>
  <c r="B385" i="6"/>
  <c r="B1646" i="10"/>
  <c r="B125" i="6"/>
  <c r="B645" i="10"/>
  <c r="B1606" i="14"/>
  <c r="B2195" i="5"/>
  <c r="B2006" i="5"/>
  <c r="B174" i="14"/>
  <c r="T261" i="2" s="1"/>
  <c r="B1613" i="7"/>
  <c r="S453" i="2" s="1"/>
  <c r="B1747" i="7"/>
  <c r="B1093" i="11"/>
  <c r="B2389" i="10"/>
  <c r="B240" i="10"/>
  <c r="Q327" i="2" s="1"/>
  <c r="B2293" i="11"/>
  <c r="B1758" i="6"/>
  <c r="B1829" i="10"/>
  <c r="B1110" i="14"/>
  <c r="B1603" i="11"/>
  <c r="B891" i="5"/>
  <c r="U481" i="2" s="1"/>
  <c r="B162" i="7"/>
  <c r="B1845" i="14"/>
  <c r="B1619" i="14"/>
  <c r="B576" i="5"/>
  <c r="U166" i="2" s="1"/>
  <c r="B2317" i="7"/>
  <c r="B1471" i="11"/>
  <c r="B207" i="11"/>
  <c r="R294" i="2" s="1"/>
  <c r="B127" i="11"/>
  <c r="R214" i="2" s="1"/>
  <c r="B1191" i="10"/>
  <c r="B2464" i="7"/>
  <c r="B125" i="13"/>
  <c r="P212" i="2" s="1"/>
  <c r="B896" i="14"/>
  <c r="B129" i="7"/>
  <c r="B2181" i="10"/>
  <c r="B211" i="14"/>
  <c r="T298" i="2" s="1"/>
  <c r="B1397" i="5"/>
  <c r="B1286" i="7"/>
  <c r="S126" i="2" s="1"/>
  <c r="B442" i="5"/>
  <c r="B438" i="6"/>
  <c r="B1546" i="11"/>
  <c r="B2187" i="10"/>
  <c r="B2128" i="5"/>
  <c r="B349" i="5"/>
  <c r="B588" i="11"/>
  <c r="B1677" i="5"/>
  <c r="B186" i="11"/>
  <c r="R273" i="2" s="1"/>
  <c r="B1160" i="5"/>
  <c r="B1201" i="14"/>
  <c r="B519" i="14"/>
  <c r="B1346" i="11"/>
  <c r="B548" i="11"/>
  <c r="B233" i="11"/>
  <c r="R320" i="2" s="1"/>
  <c r="B1880" i="10"/>
  <c r="B16" i="11"/>
  <c r="B2299" i="5"/>
  <c r="B1993" i="11"/>
  <c r="B169" i="13"/>
  <c r="P256" i="2" s="1"/>
  <c r="B1957" i="14"/>
  <c r="B1156" i="11"/>
  <c r="B1318" i="14"/>
  <c r="B1682" i="14"/>
  <c r="B2837" i="7"/>
  <c r="B916" i="11"/>
  <c r="B1467" i="5"/>
  <c r="B1464" i="11"/>
  <c r="B1493" i="5"/>
  <c r="B1738" i="10"/>
  <c r="B1219" i="11"/>
  <c r="B504" i="5"/>
  <c r="U94" i="2" s="1"/>
  <c r="B1868" i="10"/>
  <c r="B1604" i="7"/>
  <c r="S444" i="2" s="1"/>
  <c r="B1416" i="5"/>
  <c r="B2995" i="7"/>
  <c r="B2892" i="7"/>
  <c r="B248" i="7"/>
  <c r="B1877" i="11"/>
  <c r="B419" i="10"/>
  <c r="Q506" i="2" s="1"/>
  <c r="B2334" i="11"/>
  <c r="B55" i="10"/>
  <c r="Q142" i="2" s="1"/>
  <c r="B296" i="7"/>
  <c r="B742" i="13"/>
  <c r="B825" i="11"/>
  <c r="B585" i="14"/>
  <c r="B1961" i="14"/>
  <c r="B2354" i="11"/>
  <c r="B176" i="13"/>
  <c r="P263" i="2" s="1"/>
  <c r="B283" i="7"/>
  <c r="B1162" i="10"/>
  <c r="B332" i="11"/>
  <c r="R419" i="2" s="1"/>
  <c r="B1442" i="5"/>
  <c r="B3436" i="7"/>
  <c r="B1741" i="14"/>
  <c r="B332" i="5"/>
  <c r="B1514" i="7"/>
  <c r="S354" i="2" s="1"/>
  <c r="B1004" i="10"/>
  <c r="B1588" i="6"/>
  <c r="B172" i="6"/>
  <c r="B1877" i="7"/>
  <c r="B1294" i="14"/>
  <c r="B1691" i="11"/>
  <c r="B1304" i="7"/>
  <c r="S144" i="2" s="1"/>
  <c r="B1128" i="5"/>
  <c r="B1262" i="5"/>
  <c r="B595" i="10"/>
  <c r="B1874" i="5"/>
  <c r="B1987" i="10"/>
  <c r="B931" i="14"/>
  <c r="B895" i="5"/>
  <c r="U485" i="2" s="1"/>
  <c r="B1832" i="7"/>
  <c r="B1284" i="14"/>
  <c r="B127" i="14"/>
  <c r="T214" i="2" s="1"/>
  <c r="B2358" i="11"/>
  <c r="B446" i="14"/>
  <c r="B549" i="5"/>
  <c r="U139" i="2" s="1"/>
  <c r="B483" i="11"/>
  <c r="B165" i="6"/>
  <c r="B872" i="5"/>
  <c r="U462" i="2" s="1"/>
  <c r="B353" i="14"/>
  <c r="T440" i="2" s="1"/>
  <c r="B887" i="5"/>
  <c r="U477" i="2" s="1"/>
  <c r="B2115" i="11"/>
  <c r="B1418" i="5"/>
  <c r="B1163" i="6"/>
  <c r="B1516" i="7"/>
  <c r="S356" i="2" s="1"/>
  <c r="B839" i="5"/>
  <c r="U429" i="2" s="1"/>
  <c r="B1023" i="5"/>
  <c r="B110" i="11"/>
  <c r="R197" i="2" s="1"/>
  <c r="B1362" i="14"/>
  <c r="B2169" i="5"/>
  <c r="B1775" i="14"/>
  <c r="B158" i="5"/>
  <c r="B1005" i="11"/>
  <c r="B416" i="5"/>
  <c r="B144" i="7"/>
  <c r="B133" i="11"/>
  <c r="R220" i="2" s="1"/>
  <c r="B1386" i="14"/>
  <c r="B749" i="5"/>
  <c r="U339" i="2" s="1"/>
  <c r="B2711" i="7"/>
  <c r="B1491" i="7"/>
  <c r="S331" i="2" s="1"/>
  <c r="B2355" i="11"/>
  <c r="B1072" i="11"/>
  <c r="B697" i="10"/>
  <c r="B103" i="10"/>
  <c r="Q190" i="2" s="1"/>
  <c r="N190" i="2" s="1"/>
  <c r="AL7" i="9" s="1"/>
  <c r="AJ66" i="2" s="1"/>
  <c r="B11" i="5"/>
  <c r="B1249" i="14"/>
  <c r="B271" i="6"/>
  <c r="B1232" i="5"/>
  <c r="B3419" i="7"/>
  <c r="B636" i="5"/>
  <c r="U226" i="2" s="1"/>
  <c r="B322" i="14"/>
  <c r="T409" i="2" s="1"/>
  <c r="B151" i="10"/>
  <c r="Q238" i="2" s="1"/>
  <c r="B443" i="14"/>
  <c r="B604" i="5"/>
  <c r="U194" i="2" s="1"/>
  <c r="B737" i="5"/>
  <c r="U327" i="2" s="1"/>
  <c r="B1448" i="7"/>
  <c r="S288" i="2" s="1"/>
  <c r="B486" i="11"/>
  <c r="B541" i="5"/>
  <c r="U131" i="2" s="1"/>
  <c r="B1948" i="7"/>
  <c r="B92" i="10"/>
  <c r="Q179" i="2" s="1"/>
  <c r="B2930" i="7"/>
  <c r="B830" i="14"/>
  <c r="B958" i="14"/>
  <c r="B1971" i="5"/>
  <c r="B217" i="7"/>
  <c r="B1458" i="5"/>
  <c r="B1586" i="5"/>
  <c r="B628" i="5"/>
  <c r="U218" i="2" s="1"/>
  <c r="B1749" i="6"/>
  <c r="B1716" i="7"/>
  <c r="B63" i="7"/>
  <c r="B1332" i="11"/>
  <c r="B1228" i="6"/>
  <c r="B1217" i="5"/>
  <c r="B1802" i="11"/>
  <c r="B2366" i="10"/>
  <c r="B1296" i="11"/>
  <c r="B792" i="10"/>
  <c r="B298" i="7"/>
  <c r="B1502" i="7"/>
  <c r="S342" i="2" s="1"/>
  <c r="B367" i="14"/>
  <c r="T454" i="2" s="1"/>
  <c r="B304" i="11"/>
  <c r="R391" i="2" s="1"/>
  <c r="B403" i="7"/>
  <c r="B1410" i="5"/>
  <c r="B1772" i="11"/>
  <c r="B1244" i="14"/>
  <c r="B529" i="11"/>
  <c r="B2169" i="7"/>
  <c r="B627" i="5"/>
  <c r="U217" i="2" s="1"/>
  <c r="B1877" i="14"/>
  <c r="B484" i="14"/>
  <c r="B169" i="6"/>
  <c r="B235" i="14"/>
  <c r="T322" i="2" s="1"/>
  <c r="B1515" i="7"/>
  <c r="S355" i="2" s="1"/>
  <c r="B1547" i="7"/>
  <c r="S387" i="2" s="1"/>
  <c r="B2889" i="7"/>
  <c r="B1529" i="14"/>
  <c r="B1302" i="5"/>
  <c r="B2309" i="11"/>
  <c r="B1464" i="14"/>
  <c r="B2118" i="7"/>
  <c r="B1120" i="14"/>
  <c r="B1745" i="14"/>
  <c r="B2415" i="11"/>
  <c r="B2223" i="5"/>
  <c r="B1589" i="6"/>
  <c r="B1338" i="14"/>
  <c r="B1059" i="5"/>
  <c r="B2817" i="7"/>
  <c r="B1548" i="7"/>
  <c r="S388" i="2" s="1"/>
  <c r="B747" i="6"/>
  <c r="B1663" i="14"/>
  <c r="E254" i="2" s="1"/>
  <c r="I254" i="2" s="1"/>
  <c r="B2534" i="7"/>
  <c r="B777" i="11"/>
  <c r="B1069" i="14"/>
  <c r="B1588" i="7"/>
  <c r="S428" i="2" s="1"/>
  <c r="B1735" i="7"/>
  <c r="B104" i="13"/>
  <c r="P191" i="2" s="1"/>
  <c r="B3376" i="7"/>
  <c r="B8" i="11"/>
  <c r="B698" i="13"/>
  <c r="B1104" i="14"/>
  <c r="B527" i="5"/>
  <c r="B1573" i="11"/>
  <c r="B1476" i="7"/>
  <c r="S316" i="2" s="1"/>
  <c r="B502" i="5"/>
  <c r="U92" i="2" s="1"/>
  <c r="B1922" i="11"/>
  <c r="B1822" i="11"/>
  <c r="B1361" i="7"/>
  <c r="S201" i="2" s="1"/>
  <c r="B1355" i="6"/>
  <c r="B561" i="14"/>
  <c r="B1349" i="6"/>
  <c r="B1533" i="11"/>
  <c r="B1168" i="5"/>
  <c r="B313" i="11"/>
  <c r="R400" i="2" s="1"/>
  <c r="B1216" i="5"/>
  <c r="B1511" i="7"/>
  <c r="S351" i="2" s="1"/>
  <c r="B584" i="11"/>
  <c r="B1142" i="6"/>
  <c r="B293" i="10"/>
  <c r="Q380" i="2" s="1"/>
  <c r="B1934" i="7"/>
  <c r="B2116" i="7"/>
  <c r="B1143" i="5"/>
  <c r="B3017" i="7"/>
  <c r="B2212" i="11"/>
  <c r="B1438" i="7"/>
  <c r="S278" i="2" s="1"/>
  <c r="B78" i="14"/>
  <c r="T165" i="2" s="1"/>
  <c r="B505" i="5"/>
  <c r="B867" i="11"/>
  <c r="B408" i="6"/>
  <c r="B1400" i="7"/>
  <c r="S240" i="2" s="1"/>
  <c r="B648" i="6"/>
  <c r="B595" i="11"/>
  <c r="B1541" i="6"/>
  <c r="B152" i="11"/>
  <c r="R239" i="2" s="1"/>
  <c r="B58" i="7"/>
  <c r="E135" i="2" s="1"/>
  <c r="I135" i="2" s="1"/>
  <c r="B313" i="5"/>
  <c r="B917" i="6"/>
  <c r="B457" i="6"/>
  <c r="B1674" i="14"/>
  <c r="E265" i="2" s="1"/>
  <c r="I265" i="2" s="1"/>
  <c r="B1855" i="7"/>
  <c r="B1644" i="6"/>
  <c r="B281" i="10"/>
  <c r="Q368" i="2" s="1"/>
  <c r="B1444" i="5"/>
  <c r="B1426" i="14"/>
  <c r="B410" i="14"/>
  <c r="T497" i="2" s="1"/>
  <c r="B1175" i="5"/>
  <c r="B2439" i="11"/>
  <c r="B2120" i="5"/>
  <c r="B813" i="13"/>
  <c r="B110" i="10"/>
  <c r="Q197" i="2" s="1"/>
  <c r="B907" i="14"/>
  <c r="B700" i="11"/>
  <c r="B1776" i="5"/>
  <c r="B101" i="13"/>
  <c r="P188" i="2" s="1"/>
  <c r="B1220" i="14"/>
  <c r="B700" i="6"/>
  <c r="B909" i="11"/>
  <c r="B1952" i="11"/>
  <c r="B1854" i="14"/>
  <c r="B614" i="5"/>
  <c r="U204" i="2" s="1"/>
  <c r="B1163" i="10"/>
  <c r="B288" i="11"/>
  <c r="R375" i="2" s="1"/>
  <c r="B705" i="5"/>
  <c r="U295" i="2" s="1"/>
  <c r="B346" i="10"/>
  <c r="Q433" i="2" s="1"/>
  <c r="B159" i="5"/>
  <c r="B1137" i="14"/>
  <c r="B107" i="7"/>
  <c r="E184" i="2" s="1"/>
  <c r="I184" i="2" s="1"/>
  <c r="B1562" i="14"/>
  <c r="B734" i="5"/>
  <c r="U324" i="2" s="1"/>
  <c r="B1934" i="14"/>
  <c r="B863" i="11"/>
  <c r="B2937" i="7"/>
  <c r="B1928" i="11"/>
  <c r="B1271" i="5"/>
  <c r="B2852" i="7"/>
  <c r="B1910" i="14"/>
  <c r="B358" i="5"/>
  <c r="B1722" i="10"/>
  <c r="B921" i="11"/>
  <c r="B2210" i="11"/>
  <c r="B402" i="14"/>
  <c r="T489" i="2" s="1"/>
  <c r="B858" i="14"/>
  <c r="B878" i="6"/>
  <c r="B1164" i="11"/>
  <c r="B1055" i="5"/>
  <c r="B1397" i="13"/>
  <c r="B1986" i="11"/>
  <c r="B1595" i="6"/>
  <c r="B1836" i="7"/>
  <c r="B1870" i="11"/>
  <c r="B452" i="14"/>
  <c r="B2305" i="10"/>
  <c r="B2882" i="7"/>
  <c r="B1180" i="10"/>
  <c r="B1247" i="11"/>
  <c r="B3265" i="7"/>
  <c r="B703" i="5"/>
  <c r="U293" i="2" s="1"/>
  <c r="B1452" i="7"/>
  <c r="S292" i="2" s="1"/>
  <c r="B2043" i="7"/>
  <c r="B348" i="7"/>
  <c r="B374" i="5"/>
  <c r="B29" i="7"/>
  <c r="B1397" i="10"/>
  <c r="B1414" i="10"/>
  <c r="B1098" i="14"/>
  <c r="B227" i="7"/>
  <c r="E304" i="2" s="1"/>
  <c r="I304" i="2" s="1"/>
  <c r="B1589" i="5"/>
  <c r="B2628" i="7"/>
  <c r="B1444" i="11"/>
  <c r="B1807" i="5"/>
  <c r="B2345" i="7"/>
  <c r="B2240" i="7"/>
  <c r="B2069" i="11"/>
  <c r="B3489" i="7"/>
  <c r="B2285" i="7"/>
  <c r="B1974" i="11"/>
  <c r="B714" i="5"/>
  <c r="U304" i="2" s="1"/>
  <c r="B2290" i="7"/>
  <c r="B1309" i="13"/>
  <c r="B220" i="13"/>
  <c r="P307" i="2" s="1"/>
  <c r="B187" i="7"/>
  <c r="B1065" i="6"/>
  <c r="B2553" i="7"/>
  <c r="B1573" i="7"/>
  <c r="S413" i="2" s="1"/>
  <c r="B1350" i="7"/>
  <c r="S190" i="2" s="1"/>
  <c r="B741" i="6"/>
  <c r="B421" i="10"/>
  <c r="Q508" i="2" s="1"/>
  <c r="B2264" i="7"/>
  <c r="B2459" i="10"/>
  <c r="B921" i="14"/>
  <c r="B1256" i="6"/>
  <c r="B341" i="6"/>
  <c r="B1227" i="5"/>
  <c r="B56" i="7"/>
  <c r="B441" i="6"/>
  <c r="B1408" i="14"/>
  <c r="B293" i="11"/>
  <c r="R380" i="2" s="1"/>
  <c r="B1001" i="5"/>
  <c r="B1637" i="6"/>
  <c r="B128" i="6"/>
  <c r="E210" i="2" s="1"/>
  <c r="F210" i="2" s="1"/>
  <c r="G210" i="2" s="1"/>
  <c r="B982" i="5"/>
  <c r="B429" i="5"/>
  <c r="B2061" i="11"/>
  <c r="B1867" i="14"/>
  <c r="B1332" i="6"/>
  <c r="B1203" i="14"/>
  <c r="B2392" i="10"/>
  <c r="B197" i="14"/>
  <c r="T284" i="2" s="1"/>
  <c r="B1339" i="5"/>
  <c r="B2200" i="5"/>
  <c r="B2015" i="11"/>
  <c r="B1474" i="11"/>
  <c r="B706" i="6"/>
  <c r="B1605" i="7"/>
  <c r="S445" i="2" s="1"/>
  <c r="B1282" i="14"/>
  <c r="B1851" i="14"/>
  <c r="B1150" i="6"/>
  <c r="B1849" i="11"/>
  <c r="B132" i="13"/>
  <c r="P219" i="2" s="1"/>
  <c r="B1248" i="6"/>
  <c r="B1177" i="6"/>
  <c r="B964" i="14"/>
  <c r="B1042" i="11"/>
  <c r="B1033" i="11"/>
  <c r="B352" i="10"/>
  <c r="Q439" i="2" s="1"/>
  <c r="B367" i="6"/>
  <c r="B1805" i="7"/>
  <c r="B719" i="14"/>
  <c r="B47" i="6"/>
  <c r="B79" i="13"/>
  <c r="P166" i="2" s="1"/>
  <c r="B626" i="14"/>
  <c r="B410" i="10"/>
  <c r="Q497" i="2" s="1"/>
  <c r="B741" i="11"/>
  <c r="B2270" i="5"/>
  <c r="B1622" i="14"/>
  <c r="B1503" i="6"/>
  <c r="B589" i="14"/>
  <c r="B1005" i="5"/>
  <c r="B1189" i="6"/>
  <c r="B304" i="13"/>
  <c r="P391" i="2" s="1"/>
  <c r="B206" i="5"/>
  <c r="B309" i="14"/>
  <c r="T396" i="2" s="1"/>
  <c r="B283" i="11"/>
  <c r="R370" i="2" s="1"/>
  <c r="B1447" i="5"/>
  <c r="B1516" i="11"/>
  <c r="B1138" i="11"/>
  <c r="B2059" i="11"/>
  <c r="B337" i="6"/>
  <c r="B1806" i="7"/>
  <c r="B869" i="5"/>
  <c r="U459" i="2" s="1"/>
  <c r="B475" i="11"/>
  <c r="B3402" i="7"/>
  <c r="B578" i="5"/>
  <c r="U168" i="2" s="1"/>
  <c r="B1057" i="5"/>
  <c r="B2095" i="5"/>
  <c r="B1163" i="14"/>
  <c r="B2008" i="11"/>
  <c r="B1258" i="7"/>
  <c r="S98" i="2" s="1"/>
  <c r="B201" i="5"/>
  <c r="E293" i="2" s="1"/>
  <c r="I293" i="2" s="1"/>
  <c r="B1003" i="14"/>
  <c r="B2313" i="11"/>
  <c r="B1722" i="13"/>
  <c r="B2072" i="5"/>
  <c r="B1668" i="14"/>
  <c r="B1648" i="14"/>
  <c r="B643" i="6"/>
  <c r="B547" i="5"/>
  <c r="U137" i="2" s="1"/>
  <c r="B1725" i="5"/>
  <c r="B95" i="14"/>
  <c r="T182" i="2" s="1"/>
  <c r="B1911" i="7"/>
  <c r="B91" i="5"/>
  <c r="B2346" i="7"/>
  <c r="B113" i="10"/>
  <c r="Q200" i="2" s="1"/>
  <c r="B224" i="6"/>
  <c r="E306" i="2" s="1"/>
  <c r="F306" i="2" s="1"/>
  <c r="G306" i="2" s="1"/>
  <c r="B1543" i="6"/>
  <c r="B1596" i="7"/>
  <c r="S436" i="2" s="1"/>
  <c r="B2320" i="10"/>
  <c r="B1489" i="5"/>
  <c r="B1799" i="7"/>
  <c r="B1900" i="14"/>
  <c r="B1299" i="6"/>
  <c r="B3443" i="7"/>
  <c r="B57" i="6"/>
  <c r="B949" i="10"/>
  <c r="B426" i="5"/>
  <c r="B1094" i="6"/>
  <c r="B1781" i="5"/>
  <c r="B3445" i="7"/>
  <c r="B523" i="10"/>
  <c r="B199" i="7"/>
  <c r="B994" i="11"/>
  <c r="B1678" i="11"/>
  <c r="B2784" i="7"/>
  <c r="B1037" i="10"/>
  <c r="B1266" i="14"/>
  <c r="B37" i="5"/>
  <c r="B187" i="13"/>
  <c r="P274" i="2" s="1"/>
  <c r="B161" i="7"/>
  <c r="B817" i="14"/>
  <c r="B802" i="11"/>
  <c r="B2386" i="11"/>
  <c r="B3154" i="7"/>
  <c r="B1564" i="14"/>
  <c r="B2626" i="7"/>
  <c r="B127" i="7"/>
  <c r="B397" i="10"/>
  <c r="Q484" i="2" s="1"/>
  <c r="B365" i="7"/>
  <c r="B2206" i="5"/>
  <c r="B1775" i="11"/>
  <c r="B1332" i="14"/>
  <c r="B1380" i="10"/>
  <c r="B1882" i="14"/>
  <c r="B1783" i="5"/>
  <c r="B3218" i="7"/>
  <c r="B1624" i="7"/>
  <c r="S464" i="2" s="1"/>
  <c r="B1803" i="5"/>
  <c r="B192" i="11"/>
  <c r="R279" i="2" s="1"/>
  <c r="B1049" i="6"/>
  <c r="B1817" i="10"/>
  <c r="B932" i="11"/>
  <c r="B2167" i="11"/>
  <c r="B1592" i="14"/>
  <c r="B1542" i="5"/>
  <c r="B2383" i="7"/>
  <c r="B1906" i="7"/>
  <c r="B2322" i="11"/>
  <c r="B2288" i="10"/>
  <c r="B782" i="11"/>
  <c r="B1138" i="14"/>
  <c r="B1879" i="10"/>
  <c r="B2263" i="10"/>
  <c r="B625" i="11"/>
  <c r="B3098" i="7"/>
  <c r="B2266" i="11"/>
  <c r="B239" i="6"/>
  <c r="B1543" i="5"/>
  <c r="B1166" i="5"/>
  <c r="B2276" i="11"/>
  <c r="B506" i="6"/>
  <c r="B1419" i="5"/>
  <c r="B2011" i="7"/>
  <c r="B1228" i="14"/>
  <c r="B283" i="5"/>
  <c r="B797" i="11"/>
  <c r="B1238" i="5"/>
  <c r="B584" i="5"/>
  <c r="U174" i="2" s="1"/>
  <c r="B1691" i="5"/>
  <c r="B353" i="11"/>
  <c r="R440" i="2" s="1"/>
  <c r="B1542" i="7"/>
  <c r="S382" i="2" s="1"/>
  <c r="B1858" i="14"/>
  <c r="B795" i="13"/>
  <c r="B708" i="11"/>
  <c r="B1566" i="11"/>
  <c r="B2661" i="7"/>
  <c r="B1280" i="6"/>
  <c r="B757" i="10"/>
  <c r="B134" i="7"/>
  <c r="B1947" i="11"/>
  <c r="B188" i="10"/>
  <c r="Q275" i="2" s="1"/>
  <c r="B1174" i="11"/>
  <c r="B12" i="5"/>
  <c r="B487" i="10"/>
  <c r="B1952" i="5"/>
  <c r="B772" i="5"/>
  <c r="U362" i="2" s="1"/>
  <c r="B617" i="5"/>
  <c r="U207" i="2" s="1"/>
  <c r="B261" i="6"/>
  <c r="B958" i="5"/>
  <c r="B342" i="11"/>
  <c r="R429" i="2" s="1"/>
  <c r="B142" i="5"/>
  <c r="B2866" i="7"/>
  <c r="B51" i="10"/>
  <c r="Q138" i="2" s="1"/>
  <c r="B23" i="7"/>
  <c r="B401" i="7"/>
  <c r="B1202" i="14"/>
  <c r="B247" i="7"/>
  <c r="B151" i="11"/>
  <c r="R238" i="2" s="1"/>
  <c r="B611" i="14"/>
  <c r="B1885" i="11"/>
  <c r="B2078" i="11"/>
  <c r="B1789" i="7"/>
  <c r="B643" i="14"/>
  <c r="B214" i="5"/>
  <c r="B2568" i="7"/>
  <c r="B1248" i="14"/>
  <c r="B390" i="5"/>
  <c r="B368" i="5"/>
  <c r="B2200" i="10"/>
  <c r="B423" i="5"/>
  <c r="B2126" i="5"/>
  <c r="B2825" i="7"/>
  <c r="B160" i="14"/>
  <c r="T247" i="2" s="1"/>
  <c r="B862" i="14"/>
  <c r="B2624" i="7"/>
  <c r="B246" i="6"/>
  <c r="B40" i="7"/>
  <c r="B1804" i="7"/>
  <c r="B1008" i="6"/>
  <c r="B181" i="7"/>
  <c r="B1050" i="6"/>
  <c r="B1508" i="5"/>
  <c r="B2282" i="5"/>
  <c r="B1124" i="14"/>
  <c r="B1505" i="11"/>
  <c r="B2364" i="7"/>
  <c r="B1911" i="11"/>
  <c r="B359" i="11"/>
  <c r="R446" i="2" s="1"/>
  <c r="B3289" i="7"/>
  <c r="B2329" i="10"/>
  <c r="B385" i="5"/>
  <c r="B2112" i="5"/>
  <c r="B68" i="6"/>
  <c r="E150" i="2" s="1"/>
  <c r="F150" i="2" s="1"/>
  <c r="G150" i="2" s="1"/>
  <c r="B1839" i="11"/>
  <c r="B28" i="5"/>
  <c r="B226" i="10"/>
  <c r="Q313" i="2" s="1"/>
  <c r="B1353" i="14"/>
  <c r="B177" i="10"/>
  <c r="Q264" i="2" s="1"/>
  <c r="B2239" i="11"/>
  <c r="B2796" i="7"/>
  <c r="B1598" i="5"/>
  <c r="B111" i="11"/>
  <c r="R198" i="2" s="1"/>
  <c r="B1172" i="5"/>
  <c r="B1031" i="11"/>
  <c r="B2047" i="5"/>
  <c r="B2669" i="7"/>
  <c r="B205" i="7"/>
  <c r="B1138" i="5"/>
  <c r="B1474" i="14"/>
  <c r="B1601" i="7"/>
  <c r="S441" i="2" s="1"/>
  <c r="B613" i="5"/>
  <c r="U203" i="2" s="1"/>
  <c r="B1773" i="14"/>
  <c r="B1112" i="5"/>
  <c r="B3023" i="7"/>
  <c r="B296" i="14"/>
  <c r="T383" i="2" s="1"/>
  <c r="B629" i="14"/>
  <c r="B348" i="13"/>
  <c r="P435" i="2" s="1"/>
  <c r="B1920" i="11"/>
  <c r="B955" i="14"/>
  <c r="B600" i="11"/>
  <c r="B1670" i="7"/>
  <c r="B1414" i="5"/>
  <c r="B1682" i="13"/>
  <c r="B671" i="14"/>
  <c r="B1104" i="11"/>
  <c r="B2201" i="10"/>
  <c r="B597" i="11"/>
  <c r="B103" i="5"/>
  <c r="B1599" i="14"/>
  <c r="B2095" i="11"/>
  <c r="B205" i="6"/>
  <c r="B232" i="6"/>
  <c r="B920" i="14"/>
  <c r="B1994" i="11"/>
  <c r="B1301" i="7"/>
  <c r="S141" i="2" s="1"/>
  <c r="B579" i="14"/>
  <c r="B2207" i="10"/>
  <c r="B338" i="6"/>
  <c r="B2457" i="7"/>
  <c r="B123" i="10"/>
  <c r="Q210" i="2" s="1"/>
  <c r="N210" i="2" s="1"/>
  <c r="AT7" i="9" s="1"/>
  <c r="AR66" i="2" s="1"/>
  <c r="B166" i="5"/>
  <c r="B1378" i="5"/>
  <c r="B1197" i="5"/>
  <c r="B3111" i="7"/>
  <c r="B1497" i="10"/>
  <c r="B1937" i="14"/>
  <c r="B1909" i="5"/>
  <c r="B50" i="11"/>
  <c r="R137" i="2" s="1"/>
  <c r="B1639" i="10"/>
  <c r="B1018" i="14"/>
  <c r="B209" i="11"/>
  <c r="R296" i="2" s="1"/>
  <c r="B899" i="6"/>
  <c r="B458" i="14"/>
  <c r="B3196" i="7"/>
  <c r="B1168" i="14"/>
  <c r="B1608" i="14"/>
  <c r="B1250" i="7"/>
  <c r="S90" i="2" s="1"/>
  <c r="B144" i="13"/>
  <c r="P231" i="2" s="1"/>
  <c r="B1288" i="5"/>
  <c r="B1868" i="14"/>
  <c r="B627" i="11"/>
  <c r="B333" i="13"/>
  <c r="P420" i="2" s="1"/>
  <c r="B1348" i="7"/>
  <c r="S188" i="2" s="1"/>
  <c r="B2251" i="10"/>
  <c r="B434" i="5"/>
  <c r="B165" i="14"/>
  <c r="T252" i="2" s="1"/>
  <c r="B1915" i="5"/>
  <c r="B3240" i="7"/>
  <c r="B1506" i="10"/>
  <c r="B203" i="7"/>
  <c r="E280" i="2" s="1"/>
  <c r="I280" i="2" s="1"/>
  <c r="B1686" i="14"/>
  <c r="E277" i="2" s="1"/>
  <c r="I277" i="2" s="1"/>
  <c r="B610" i="6"/>
  <c r="B1019" i="11"/>
  <c r="B675" i="14"/>
  <c r="B1293" i="6"/>
  <c r="B1419" i="6"/>
  <c r="B1440" i="7"/>
  <c r="S280" i="2" s="1"/>
  <c r="B388" i="5"/>
  <c r="B409" i="5"/>
  <c r="B2074" i="5"/>
  <c r="B1738" i="5"/>
  <c r="B352" i="11"/>
  <c r="R439" i="2" s="1"/>
  <c r="B27" i="6"/>
  <c r="D40" i="19" s="1"/>
  <c r="E41" i="19" s="1"/>
  <c r="B970" i="6"/>
  <c r="B994" i="6"/>
  <c r="B1812" i="14"/>
  <c r="B1583" i="6"/>
  <c r="B1621" i="6"/>
  <c r="B99" i="5"/>
  <c r="B429" i="6"/>
  <c r="B1882" i="7"/>
  <c r="B1402" i="6"/>
  <c r="B379" i="5"/>
  <c r="B129" i="6"/>
  <c r="B2411" i="11"/>
  <c r="B2040" i="11"/>
  <c r="B630" i="6"/>
  <c r="B1949" i="5"/>
  <c r="B1999" i="11"/>
  <c r="B1547" i="14"/>
  <c r="B1408" i="6"/>
  <c r="B624" i="6"/>
  <c r="B1142" i="14"/>
  <c r="B2033" i="10"/>
  <c r="B1740" i="5"/>
  <c r="B1362" i="6"/>
  <c r="B2561" i="7"/>
  <c r="B3155" i="7"/>
  <c r="B1157" i="6"/>
  <c r="B1940" i="5"/>
  <c r="B1098" i="11"/>
  <c r="B1826" i="14"/>
  <c r="B1508" i="6"/>
  <c r="B415" i="6"/>
  <c r="B861" i="11"/>
  <c r="B849" i="6"/>
  <c r="B3181" i="7"/>
  <c r="B44" i="14"/>
  <c r="T131" i="2" s="1"/>
  <c r="B3013" i="7"/>
  <c r="B2272" i="7"/>
  <c r="B1005" i="14"/>
  <c r="B413" i="13"/>
  <c r="P500" i="2" s="1"/>
  <c r="B720" i="6"/>
  <c r="B310" i="14"/>
  <c r="T397" i="2" s="1"/>
  <c r="B1290" i="7"/>
  <c r="S130" i="2" s="1"/>
  <c r="B1478" i="10"/>
  <c r="B339" i="6"/>
  <c r="B1253" i="6"/>
  <c r="B2311" i="11"/>
  <c r="B1601" i="11"/>
  <c r="B331" i="7"/>
  <c r="B2410" i="7"/>
  <c r="B856" i="11"/>
  <c r="B1169" i="11"/>
  <c r="B1126" i="11"/>
  <c r="B2088" i="10"/>
  <c r="B2243" i="7"/>
  <c r="B1193" i="5"/>
  <c r="B1463" i="11"/>
  <c r="B1593" i="5"/>
  <c r="B1135" i="6"/>
  <c r="B608" i="6"/>
  <c r="B1477" i="6"/>
  <c r="B1618" i="11"/>
  <c r="B967" i="10"/>
  <c r="B1669" i="11"/>
  <c r="B2182" i="11"/>
  <c r="B142" i="10"/>
  <c r="Q229" i="2" s="1"/>
  <c r="B249" i="5"/>
  <c r="B2145" i="11"/>
  <c r="B3474" i="7"/>
  <c r="B1472" i="7"/>
  <c r="S312" i="2" s="1"/>
  <c r="B950" i="5"/>
  <c r="B158" i="10"/>
  <c r="Q245" i="2" s="1"/>
  <c r="B117" i="14"/>
  <c r="T204" i="2" s="1"/>
  <c r="B1452" i="14"/>
  <c r="B2064" i="10"/>
  <c r="B1256" i="7"/>
  <c r="S96" i="2" s="1"/>
  <c r="B2559" i="7"/>
  <c r="B155" i="11"/>
  <c r="R242" i="2" s="1"/>
  <c r="B1437" i="7"/>
  <c r="S277" i="2" s="1"/>
  <c r="B373" i="11"/>
  <c r="R460" i="2" s="1"/>
  <c r="B1564" i="5"/>
  <c r="B1490" i="5"/>
  <c r="B1292" i="6"/>
  <c r="B2417" i="7"/>
  <c r="B222" i="10"/>
  <c r="Q309" i="2" s="1"/>
  <c r="B82" i="14"/>
  <c r="T169" i="2" s="1"/>
  <c r="B2060" i="11"/>
  <c r="B2507" i="7"/>
  <c r="B2326" i="11"/>
  <c r="B2516" i="7"/>
  <c r="B2795" i="7"/>
  <c r="B467" i="10"/>
  <c r="B2004" i="11"/>
  <c r="B583" i="11"/>
  <c r="B1636" i="14"/>
  <c r="B1660" i="14"/>
  <c r="B320" i="11"/>
  <c r="R407" i="2" s="1"/>
  <c r="B1479" i="5"/>
  <c r="B2134" i="7"/>
  <c r="B2093" i="5"/>
  <c r="B478" i="11"/>
  <c r="B2294" i="11"/>
  <c r="B129" i="5"/>
  <c r="E221" i="2" s="1"/>
  <c r="I221" i="2" s="1"/>
  <c r="B537" i="11"/>
  <c r="B97" i="6"/>
  <c r="B174" i="11"/>
  <c r="R261" i="2" s="1"/>
  <c r="B2189" i="10"/>
  <c r="B2459" i="7"/>
  <c r="B1265" i="5"/>
  <c r="B1287" i="6"/>
  <c r="B1798" i="7"/>
  <c r="B2246" i="11"/>
  <c r="B793" i="14"/>
  <c r="B3012" i="7"/>
  <c r="B694" i="5"/>
  <c r="U284" i="2" s="1"/>
  <c r="B2083" i="7"/>
  <c r="B1254" i="14"/>
  <c r="B1657" i="10"/>
  <c r="B327" i="14"/>
  <c r="T414" i="2" s="1"/>
  <c r="B316" i="14"/>
  <c r="T403" i="2" s="1"/>
  <c r="B331" i="6"/>
  <c r="B1398" i="7"/>
  <c r="S238" i="2" s="1"/>
  <c r="B1733" i="6"/>
  <c r="B2285" i="5"/>
  <c r="B1785" i="5"/>
  <c r="B389" i="14"/>
  <c r="T476" i="2" s="1"/>
  <c r="B1476" i="6"/>
  <c r="B1525" i="6"/>
  <c r="B293" i="13"/>
  <c r="P380" i="2" s="1"/>
  <c r="B2166" i="5"/>
  <c r="B1595" i="5"/>
  <c r="B1653" i="7"/>
  <c r="S493" i="2" s="1"/>
  <c r="B377" i="11"/>
  <c r="R464" i="2" s="1"/>
  <c r="B313" i="14"/>
  <c r="T400" i="2" s="1"/>
  <c r="B295" i="14"/>
  <c r="T382" i="2" s="1"/>
  <c r="B2099" i="5"/>
  <c r="B636" i="14"/>
  <c r="B1743" i="7"/>
  <c r="B1125" i="10"/>
  <c r="B1180" i="14"/>
  <c r="B25" i="6"/>
  <c r="D34" i="19" s="1"/>
  <c r="B146" i="14"/>
  <c r="T233" i="2" s="1"/>
  <c r="B1165" i="14"/>
  <c r="B2102" i="5"/>
  <c r="B366" i="7"/>
  <c r="B1517" i="14"/>
  <c r="J21" i="8" s="1"/>
  <c r="B939" i="14"/>
  <c r="B1302" i="14"/>
  <c r="B1427" i="5"/>
  <c r="B2634" i="7"/>
  <c r="B109" i="7"/>
  <c r="B201" i="6"/>
  <c r="B444" i="14"/>
  <c r="B486" i="10"/>
  <c r="B1981" i="5"/>
  <c r="B1079" i="11"/>
  <c r="B1568" i="14"/>
  <c r="B230" i="10"/>
  <c r="Q317" i="2" s="1"/>
  <c r="B2776" i="7"/>
  <c r="B2107" i="10"/>
  <c r="B1612" i="5"/>
  <c r="B1173" i="5"/>
  <c r="B614" i="14"/>
  <c r="B1867" i="10"/>
  <c r="B1239" i="10"/>
  <c r="B2133" i="5"/>
  <c r="B1316" i="6"/>
  <c r="B1059" i="6"/>
  <c r="B1747" i="6"/>
  <c r="B1524" i="11"/>
  <c r="B681" i="6"/>
  <c r="B995" i="6"/>
  <c r="B769" i="6"/>
  <c r="B1244" i="6"/>
  <c r="B2973" i="7"/>
  <c r="B96" i="5"/>
  <c r="B315" i="6"/>
  <c r="B1955" i="11"/>
  <c r="B641" i="5"/>
  <c r="U231" i="2" s="1"/>
  <c r="B1539" i="5"/>
  <c r="B830" i="5"/>
  <c r="U420" i="2" s="1"/>
  <c r="B34" i="6"/>
  <c r="J20" i="8" s="1"/>
  <c r="B2194" i="5"/>
  <c r="B269" i="11"/>
  <c r="R356" i="2" s="1"/>
  <c r="B349" i="7"/>
  <c r="B2104" i="10"/>
  <c r="B1261" i="11"/>
  <c r="B948" i="5"/>
  <c r="B945" i="11"/>
  <c r="B1323" i="11"/>
  <c r="B1124" i="5"/>
  <c r="B2210" i="7"/>
  <c r="B1222" i="5"/>
  <c r="B929" i="14"/>
  <c r="B98" i="10"/>
  <c r="Q185" i="2" s="1"/>
  <c r="B2043" i="11"/>
  <c r="B2102" i="11"/>
  <c r="B93" i="11"/>
  <c r="R180" i="2" s="1"/>
  <c r="B2234" i="5"/>
  <c r="B74" i="11"/>
  <c r="R161" i="2" s="1"/>
  <c r="B82" i="10"/>
  <c r="Q169" i="2" s="1"/>
  <c r="B2765" i="7"/>
  <c r="B61" i="7"/>
  <c r="B1476" i="11"/>
  <c r="B2092" i="5"/>
  <c r="B219" i="14"/>
  <c r="T306" i="2" s="1"/>
  <c r="B41" i="11"/>
  <c r="R128" i="2" s="1"/>
  <c r="B725" i="5"/>
  <c r="U315" i="2" s="1"/>
  <c r="B1997" i="14"/>
  <c r="B456" i="14"/>
  <c r="B2198" i="7"/>
  <c r="B763" i="5"/>
  <c r="U353" i="2" s="1"/>
  <c r="B404" i="5"/>
  <c r="B685" i="10"/>
  <c r="B1159" i="6"/>
  <c r="B1318" i="6"/>
  <c r="B1607" i="6"/>
  <c r="B28" i="14"/>
  <c r="D38" i="19" s="1"/>
  <c r="E38" i="19" s="1"/>
  <c r="B458" i="6"/>
  <c r="B1671" i="7"/>
  <c r="B2979" i="7"/>
  <c r="B316" i="5"/>
  <c r="B201" i="13"/>
  <c r="P288" i="2" s="1"/>
  <c r="B881" i="6"/>
  <c r="B978" i="6"/>
  <c r="B519" i="6"/>
  <c r="B2122" i="7"/>
  <c r="B377" i="6"/>
  <c r="B5" i="5"/>
  <c r="D12" i="8" s="1"/>
  <c r="E12" i="8" s="1"/>
  <c r="F1731" i="15" s="1"/>
  <c r="F1733" i="15" s="1"/>
  <c r="B277" i="11"/>
  <c r="R364" i="2" s="1"/>
  <c r="B288" i="10"/>
  <c r="Q375" i="2" s="1"/>
  <c r="B1577" i="5"/>
  <c r="B545" i="5"/>
  <c r="U135" i="2" s="1"/>
  <c r="B1279" i="14"/>
  <c r="B1944" i="5"/>
  <c r="B1371" i="6"/>
  <c r="B1336" i="6"/>
  <c r="B51" i="6"/>
  <c r="B1772" i="7"/>
  <c r="B1986" i="14"/>
  <c r="B1278" i="11"/>
  <c r="B2190" i="5"/>
  <c r="B1191" i="11"/>
  <c r="B637" i="5"/>
  <c r="U227" i="2" s="1"/>
  <c r="B87" i="13"/>
  <c r="P174" i="2" s="1"/>
  <c r="B263" i="7"/>
  <c r="B204" i="14"/>
  <c r="T291" i="2" s="1"/>
  <c r="B1635" i="11"/>
  <c r="B2774" i="7"/>
  <c r="B1463" i="5"/>
  <c r="B1180" i="11"/>
  <c r="B255" i="5"/>
  <c r="B2375" i="10"/>
  <c r="B1865" i="7"/>
  <c r="B476" i="14"/>
  <c r="B2219" i="10"/>
  <c r="B3033" i="7"/>
  <c r="B397" i="7"/>
  <c r="B1344" i="6"/>
  <c r="B808" i="6"/>
  <c r="B2267" i="7"/>
  <c r="B1878" i="14"/>
  <c r="B986" i="14"/>
  <c r="B1707" i="14"/>
  <c r="B1558" i="14"/>
  <c r="B72" i="5"/>
  <c r="B614" i="6"/>
  <c r="B1797" i="11"/>
  <c r="B146" i="6"/>
  <c r="B339" i="5"/>
  <c r="B210" i="5"/>
  <c r="B1007" i="6"/>
  <c r="B651" i="6"/>
  <c r="B1567" i="6"/>
  <c r="B199" i="6"/>
  <c r="B1008" i="14"/>
  <c r="B262" i="5"/>
  <c r="B1739" i="11"/>
  <c r="B1976" i="5"/>
  <c r="B1402" i="5"/>
  <c r="B319" i="5"/>
  <c r="B94" i="7"/>
  <c r="E171" i="2" s="1"/>
  <c r="I171" i="2" s="1"/>
  <c r="B2280" i="11"/>
  <c r="B468" i="5"/>
  <c r="B437" i="11"/>
  <c r="B1665" i="11"/>
  <c r="B65" i="13"/>
  <c r="P152" i="2" s="1"/>
  <c r="B2109" i="11"/>
  <c r="B1236" i="5"/>
  <c r="B1820" i="5"/>
  <c r="B2016" i="11"/>
  <c r="B2504" i="7"/>
  <c r="B185" i="14"/>
  <c r="T272" i="2" s="1"/>
  <c r="B186" i="7"/>
  <c r="B596" i="5"/>
  <c r="U186" i="2" s="1"/>
  <c r="B34" i="5"/>
  <c r="B369" i="14"/>
  <c r="T456" i="2" s="1"/>
  <c r="B1444" i="7"/>
  <c r="S284" i="2" s="1"/>
  <c r="B1405" i="14"/>
  <c r="B191" i="13"/>
  <c r="P278" i="2" s="1"/>
  <c r="B1632" i="14"/>
  <c r="B962" i="5"/>
  <c r="B286" i="10"/>
  <c r="Q373" i="2" s="1"/>
  <c r="B1736" i="5"/>
  <c r="B1417" i="14"/>
  <c r="B2949" i="7"/>
  <c r="B1977" i="7"/>
  <c r="B1854" i="7"/>
  <c r="B884" i="6"/>
  <c r="B287" i="14"/>
  <c r="T374" i="2" s="1"/>
  <c r="B78" i="10"/>
  <c r="Q165" i="2" s="1"/>
  <c r="B1758" i="14"/>
  <c r="B587" i="11"/>
  <c r="B1676" i="14"/>
  <c r="B813" i="11"/>
  <c r="B525" i="14"/>
  <c r="B2247" i="11"/>
  <c r="B285" i="5"/>
  <c r="B1768" i="7"/>
  <c r="B2039" i="7"/>
  <c r="B1726" i="11"/>
  <c r="B2712" i="7"/>
  <c r="B1236" i="6"/>
  <c r="B2596" i="7"/>
  <c r="B1551" i="13"/>
  <c r="B192" i="13"/>
  <c r="P279" i="2" s="1"/>
  <c r="B949" i="11"/>
  <c r="B318" i="5"/>
  <c r="B291" i="11"/>
  <c r="R378" i="2" s="1"/>
  <c r="B476" i="5"/>
  <c r="B1087" i="11"/>
  <c r="B838" i="6"/>
  <c r="B1943" i="7"/>
  <c r="B1416" i="7"/>
  <c r="S256" i="2" s="1"/>
  <c r="B1084" i="11"/>
  <c r="B3379" i="7"/>
  <c r="B889" i="6"/>
  <c r="B345" i="7"/>
  <c r="B1998" i="11"/>
  <c r="B495" i="7"/>
  <c r="B163" i="6"/>
  <c r="B1297" i="14"/>
  <c r="B717" i="11"/>
  <c r="B783" i="5"/>
  <c r="U373" i="2" s="1"/>
  <c r="B341" i="7"/>
  <c r="B2123" i="11"/>
  <c r="B820" i="14"/>
  <c r="B142" i="7"/>
  <c r="E219" i="2" s="1"/>
  <c r="I219" i="2" s="1"/>
  <c r="B2646" i="7"/>
  <c r="B305" i="6"/>
  <c r="B1194" i="14"/>
  <c r="B1516" i="14"/>
  <c r="J18" i="8" s="1"/>
  <c r="K18" i="8" s="1"/>
  <c r="B2377" i="7"/>
  <c r="B562" i="5"/>
  <c r="U152" i="2" s="1"/>
  <c r="B1969" i="7"/>
  <c r="B1424" i="14"/>
  <c r="B572" i="5"/>
  <c r="U162" i="2" s="1"/>
  <c r="B1168" i="10"/>
  <c r="B815" i="5"/>
  <c r="U405" i="2" s="1"/>
  <c r="B2266" i="5"/>
  <c r="B1553" i="14"/>
  <c r="B904" i="5"/>
  <c r="U494" i="2" s="1"/>
  <c r="B27" i="7"/>
  <c r="B1170" i="5"/>
  <c r="B2287" i="11"/>
  <c r="B2335" i="10"/>
  <c r="B540" i="5"/>
  <c r="U130" i="2" s="1"/>
  <c r="B1852" i="5"/>
  <c r="B1871" i="10"/>
  <c r="B1470" i="14"/>
  <c r="B1637" i="14"/>
  <c r="B761" i="11"/>
  <c r="B2093" i="10"/>
  <c r="B1614" i="10"/>
  <c r="B390" i="11"/>
  <c r="R477" i="2" s="1"/>
  <c r="B2049" i="5"/>
  <c r="B1196" i="11"/>
  <c r="B351" i="5"/>
  <c r="B349" i="10"/>
  <c r="Q436" i="2" s="1"/>
  <c r="B653" i="14"/>
  <c r="B1044" i="6"/>
  <c r="B1932" i="7"/>
  <c r="B270" i="10"/>
  <c r="Q357" i="2" s="1"/>
  <c r="B1554" i="7"/>
  <c r="S394" i="2" s="1"/>
  <c r="B1586" i="11"/>
  <c r="B2757" i="7"/>
  <c r="B57" i="7"/>
  <c r="B1723" i="5"/>
  <c r="B1515" i="11"/>
  <c r="B1151" i="5"/>
  <c r="B1528" i="5"/>
  <c r="B1480" i="10"/>
  <c r="B682" i="5"/>
  <c r="U272" i="2" s="1"/>
  <c r="B3329" i="7"/>
  <c r="B1040" i="14"/>
  <c r="B1132" i="5"/>
  <c r="B1759" i="11"/>
  <c r="B96" i="6"/>
  <c r="B3126" i="7"/>
  <c r="B639" i="5"/>
  <c r="U229" i="2" s="1"/>
  <c r="B2372" i="11"/>
  <c r="B346" i="14"/>
  <c r="T433" i="2" s="1"/>
  <c r="B283" i="10"/>
  <c r="Q370" i="2" s="1"/>
  <c r="N370" i="2" s="1"/>
  <c r="DF7" i="9" s="1"/>
  <c r="DD66" i="2" s="1"/>
  <c r="B365" i="10"/>
  <c r="Q452" i="2" s="1"/>
  <c r="B1849" i="5"/>
  <c r="B1938" i="11"/>
  <c r="B2190" i="11"/>
  <c r="B246" i="5"/>
  <c r="B1487" i="14"/>
  <c r="B82" i="13"/>
  <c r="P169" i="2" s="1"/>
  <c r="B760" i="14"/>
  <c r="B2640" i="7"/>
  <c r="B2183" i="11"/>
  <c r="B2562" i="7"/>
  <c r="B1394" i="11"/>
  <c r="B1938" i="14"/>
  <c r="B731" i="11"/>
  <c r="B576" i="11"/>
  <c r="B1698" i="6"/>
  <c r="B1832" i="11"/>
  <c r="B2524" i="7"/>
  <c r="B1429" i="14"/>
  <c r="B195" i="7"/>
  <c r="B121" i="10"/>
  <c r="Q208" i="2" s="1"/>
  <c r="B996" i="14"/>
  <c r="B2374" i="11"/>
  <c r="B43" i="11"/>
  <c r="R130" i="2" s="1"/>
  <c r="N130" i="2" s="1"/>
  <c r="N7" i="9" s="1"/>
  <c r="B1256" i="14"/>
  <c r="B1412" i="7"/>
  <c r="S252" i="2" s="1"/>
  <c r="B1402" i="14"/>
  <c r="B2120" i="7"/>
  <c r="B1587" i="5"/>
  <c r="B1062" i="14"/>
  <c r="B800" i="11"/>
  <c r="B2289" i="7"/>
  <c r="B1051" i="14"/>
  <c r="B724" i="5"/>
  <c r="U314" i="2" s="1"/>
  <c r="B2238" i="7"/>
  <c r="B173" i="14"/>
  <c r="T260" i="2" s="1"/>
  <c r="B330" i="7"/>
  <c r="B1528" i="7"/>
  <c r="S368" i="2" s="1"/>
  <c r="B202" i="5"/>
  <c r="B1308" i="6"/>
  <c r="B196" i="5"/>
  <c r="B212" i="5"/>
  <c r="B1532" i="10"/>
  <c r="B1578" i="14"/>
  <c r="E169" i="2" s="1"/>
  <c r="I169" i="2" s="1"/>
  <c r="B3077" i="7"/>
  <c r="B324" i="11"/>
  <c r="R411" i="2" s="1"/>
  <c r="B932" i="14"/>
  <c r="B1185" i="14"/>
  <c r="B951" i="5"/>
  <c r="B1430" i="6"/>
  <c r="B2407" i="7"/>
  <c r="B596" i="14"/>
  <c r="B1433" i="14"/>
  <c r="B1880" i="5"/>
  <c r="B1088" i="14"/>
  <c r="B900" i="13"/>
  <c r="B947" i="10"/>
  <c r="B1746" i="10"/>
  <c r="B3484" i="7"/>
  <c r="B166" i="10"/>
  <c r="Q253" i="2" s="1"/>
  <c r="B2023" i="11"/>
  <c r="B88" i="5"/>
  <c r="B1804" i="14"/>
  <c r="B865" i="5"/>
  <c r="U455" i="2" s="1"/>
  <c r="B2851" i="7"/>
  <c r="B322" i="7"/>
  <c r="B189" i="13"/>
  <c r="P276" i="2" s="1"/>
  <c r="B469" i="10"/>
  <c r="B1674" i="13"/>
  <c r="B420" i="14"/>
  <c r="T507" i="2" s="1"/>
  <c r="B2967" i="7"/>
  <c r="B1223" i="11"/>
  <c r="B389" i="10"/>
  <c r="Q476" i="2" s="1"/>
  <c r="B1288" i="11"/>
  <c r="B468" i="7"/>
  <c r="B1611" i="7"/>
  <c r="S451" i="2" s="1"/>
  <c r="B1373" i="7"/>
  <c r="S213" i="2" s="1"/>
  <c r="B675" i="5"/>
  <c r="U265" i="2" s="1"/>
  <c r="B1095" i="11"/>
  <c r="B1087" i="5"/>
  <c r="B505" i="6"/>
  <c r="B1568" i="11"/>
  <c r="B2105" i="11"/>
  <c r="B316" i="11"/>
  <c r="R403" i="2" s="1"/>
  <c r="B1193" i="14"/>
  <c r="B2172" i="10"/>
  <c r="B209" i="10"/>
  <c r="Q296" i="2" s="1"/>
  <c r="B2236" i="7"/>
  <c r="B1359" i="6"/>
  <c r="B2408" i="7"/>
  <c r="B1837" i="11"/>
  <c r="B2785" i="7"/>
  <c r="B1679" i="7"/>
  <c r="B411" i="14"/>
  <c r="T498" i="2" s="1"/>
  <c r="B250" i="5"/>
  <c r="B2413" i="11"/>
  <c r="B2308" i="10"/>
  <c r="B111" i="5"/>
  <c r="B2012" i="7"/>
  <c r="B1657" i="5"/>
  <c r="B420" i="10"/>
  <c r="Q507" i="2" s="1"/>
  <c r="B1235" i="10"/>
  <c r="B2054" i="10"/>
  <c r="B1886" i="14"/>
  <c r="B2130" i="5"/>
  <c r="B144" i="11"/>
  <c r="R231" i="2" s="1"/>
  <c r="B2716" i="7"/>
  <c r="B1654" i="6"/>
  <c r="B2779" i="7"/>
  <c r="B1208" i="14"/>
  <c r="B68" i="10"/>
  <c r="Q155" i="2" s="1"/>
  <c r="B1297" i="5"/>
  <c r="B1722" i="11"/>
  <c r="B1549" i="10"/>
  <c r="B1265" i="14"/>
  <c r="B57" i="14"/>
  <c r="T144" i="2" s="1"/>
  <c r="B568" i="5"/>
  <c r="U158" i="2" s="1"/>
  <c r="B567" i="14"/>
  <c r="B1772" i="14"/>
  <c r="B612" i="6"/>
  <c r="B534" i="11"/>
  <c r="B160" i="10"/>
  <c r="Q247" i="2" s="1"/>
  <c r="B428" i="11"/>
  <c r="B977" i="6"/>
  <c r="B2213" i="11"/>
  <c r="B2404" i="11"/>
  <c r="B869" i="6"/>
  <c r="B2358" i="10"/>
  <c r="B1411" i="14"/>
  <c r="B1273" i="14"/>
  <c r="B841" i="14"/>
  <c r="B658" i="6"/>
  <c r="B2330" i="10"/>
  <c r="B1786" i="13"/>
  <c r="B1246" i="14"/>
  <c r="B2050" i="10"/>
  <c r="B404" i="7"/>
  <c r="B65" i="7"/>
  <c r="B1824" i="14"/>
  <c r="B1388" i="14"/>
  <c r="B1105" i="5"/>
  <c r="B1239" i="14"/>
  <c r="B844" i="14"/>
  <c r="B1420" i="14"/>
  <c r="B1139" i="5"/>
  <c r="B2008" i="7"/>
  <c r="B338" i="14"/>
  <c r="T425" i="2" s="1"/>
  <c r="B178" i="11"/>
  <c r="R265" i="2" s="1"/>
  <c r="B1111" i="10"/>
  <c r="B3425" i="7"/>
  <c r="B53" i="11"/>
  <c r="R140" i="2" s="1"/>
  <c r="B1881" i="5"/>
  <c r="B63" i="11"/>
  <c r="R150" i="2" s="1"/>
  <c r="B376" i="11"/>
  <c r="R463" i="2" s="1"/>
  <c r="B439" i="11"/>
  <c r="B1352" i="14"/>
  <c r="B1929" i="14"/>
  <c r="B343" i="5"/>
  <c r="B1281" i="5"/>
  <c r="B1524" i="14"/>
  <c r="B1161" i="14"/>
  <c r="B1418" i="14"/>
  <c r="B1089" i="5"/>
  <c r="B2341" i="11"/>
  <c r="B3054" i="7"/>
  <c r="B1296" i="10"/>
  <c r="B817" i="11"/>
  <c r="B1038" i="11"/>
  <c r="B2409" i="7"/>
  <c r="B1912" i="14"/>
  <c r="B222" i="11"/>
  <c r="R309" i="2" s="1"/>
  <c r="B281" i="7"/>
  <c r="B1171" i="10"/>
  <c r="B2584" i="7"/>
  <c r="B666" i="5"/>
  <c r="U256" i="2" s="1"/>
  <c r="B1622" i="5"/>
  <c r="B2218" i="10"/>
  <c r="B209" i="14"/>
  <c r="T296" i="2" s="1"/>
  <c r="B1254" i="5"/>
  <c r="B1465" i="14"/>
  <c r="B221" i="6"/>
  <c r="B1891" i="7"/>
  <c r="B2897" i="7"/>
  <c r="B1056" i="5"/>
  <c r="B95" i="10"/>
  <c r="Q182" i="2" s="1"/>
  <c r="B1581" i="7"/>
  <c r="S421" i="2" s="1"/>
  <c r="B224" i="10"/>
  <c r="Q311" i="2" s="1"/>
  <c r="N311" i="2" s="1"/>
  <c r="CH8" i="9" s="1"/>
  <c r="B3108" i="7"/>
  <c r="B1624" i="13"/>
  <c r="B1845" i="5"/>
  <c r="B1869" i="7"/>
  <c r="B3372" i="7"/>
  <c r="B2376" i="10"/>
  <c r="B465" i="11"/>
  <c r="B3332" i="7"/>
  <c r="B672" i="14"/>
  <c r="B271" i="14"/>
  <c r="T358" i="2" s="1"/>
  <c r="B1375" i="6"/>
  <c r="B2941" i="7"/>
  <c r="B101" i="10"/>
  <c r="Q188" i="2" s="1"/>
  <c r="B694" i="14"/>
  <c r="B42" i="5"/>
  <c r="B3447" i="7"/>
  <c r="B1074" i="5"/>
  <c r="B1493" i="14"/>
  <c r="B2200" i="7"/>
  <c r="B2253" i="7"/>
  <c r="B3222" i="7"/>
  <c r="B3231" i="7"/>
  <c r="B74" i="10"/>
  <c r="Q161" i="2" s="1"/>
  <c r="B980" i="14"/>
  <c r="B1855" i="5"/>
  <c r="B104" i="10"/>
  <c r="Q191" i="2" s="1"/>
  <c r="N191" i="2" s="1"/>
  <c r="AL8" i="9" s="1"/>
  <c r="B1979" i="11"/>
  <c r="B1743" i="11"/>
  <c r="B1323" i="5"/>
  <c r="B1254" i="7"/>
  <c r="S94" i="2" s="1"/>
  <c r="B3060" i="7"/>
  <c r="B189" i="10"/>
  <c r="Q276" i="2" s="1"/>
  <c r="B727" i="10"/>
  <c r="B1438" i="5"/>
  <c r="B3" i="5"/>
  <c r="E95" i="2" s="1"/>
  <c r="I95" i="2" s="1"/>
  <c r="F95" i="2" s="1"/>
  <c r="G95" i="2" s="1"/>
  <c r="B338" i="11"/>
  <c r="R425" i="2" s="1"/>
  <c r="B1805" i="5"/>
  <c r="B1582" i="14"/>
  <c r="B152" i="6"/>
  <c r="E234" i="2" s="1"/>
  <c r="F234" i="2" s="1"/>
  <c r="G234" i="2" s="1"/>
  <c r="B1714" i="5"/>
  <c r="B1929" i="5"/>
  <c r="B1951" i="14"/>
  <c r="B95" i="7"/>
  <c r="E172" i="2" s="1"/>
  <c r="I172" i="2" s="1"/>
  <c r="B388" i="14"/>
  <c r="T475" i="2" s="1"/>
  <c r="B854" i="14"/>
  <c r="B102" i="5"/>
  <c r="B91" i="13"/>
  <c r="P178" i="2" s="1"/>
  <c r="B897" i="5"/>
  <c r="U487" i="2" s="1"/>
  <c r="B2114" i="5"/>
  <c r="B1073" i="14"/>
  <c r="B247" i="5"/>
  <c r="B1713" i="11"/>
  <c r="B17" i="11"/>
  <c r="R104" i="2" s="1"/>
  <c r="B599" i="10"/>
  <c r="B2904" i="7"/>
  <c r="B2232" i="5"/>
  <c r="B1079" i="6"/>
  <c r="B2103" i="7"/>
  <c r="B1522" i="10"/>
  <c r="B496" i="5"/>
  <c r="B1299" i="7"/>
  <c r="S139" i="2" s="1"/>
  <c r="B187" i="14"/>
  <c r="T274" i="2" s="1"/>
  <c r="B508" i="13"/>
  <c r="B1115" i="14"/>
  <c r="B2051" i="11"/>
  <c r="B482" i="14"/>
  <c r="B651" i="14"/>
  <c r="B360" i="7"/>
  <c r="B272" i="14"/>
  <c r="T359" i="2" s="1"/>
  <c r="B845" i="10"/>
  <c r="B971" i="14"/>
  <c r="B2297" i="7"/>
  <c r="B1881" i="10"/>
  <c r="B277" i="14"/>
  <c r="T364" i="2" s="1"/>
  <c r="B513" i="5"/>
  <c r="B527" i="14"/>
  <c r="B1272" i="7"/>
  <c r="S112" i="2" s="1"/>
  <c r="B1387" i="11"/>
  <c r="B1983" i="5"/>
  <c r="B846" i="11"/>
  <c r="B2097" i="10"/>
  <c r="B1617" i="7"/>
  <c r="S457" i="2" s="1"/>
  <c r="B1449" i="14"/>
  <c r="B1478" i="14"/>
  <c r="B153" i="11"/>
  <c r="R240" i="2" s="1"/>
  <c r="B1900" i="7"/>
  <c r="B1999" i="5"/>
  <c r="B33" i="14"/>
  <c r="T120" i="2" s="1"/>
  <c r="B1905" i="14"/>
  <c r="B2082" i="5"/>
  <c r="B2127" i="10"/>
  <c r="B1310" i="5"/>
  <c r="B157" i="14"/>
  <c r="T244" i="2" s="1"/>
  <c r="B3174" i="7"/>
  <c r="B619" i="5"/>
  <c r="U209" i="2" s="1"/>
  <c r="B1568" i="5"/>
  <c r="B1318" i="7"/>
  <c r="S158" i="2" s="1"/>
  <c r="B1934" i="5"/>
  <c r="B42" i="14"/>
  <c r="B370" i="7"/>
  <c r="B202" i="11"/>
  <c r="R289" i="2" s="1"/>
  <c r="B1902" i="10"/>
  <c r="B11" i="11"/>
  <c r="R98" i="2" s="1"/>
  <c r="B680" i="5"/>
  <c r="U270" i="2" s="1"/>
  <c r="B309" i="11"/>
  <c r="R396" i="2" s="1"/>
  <c r="B198" i="11"/>
  <c r="R285" i="2" s="1"/>
  <c r="B1119" i="10"/>
  <c r="B1541" i="10"/>
  <c r="B233" i="10"/>
  <c r="Q320" i="2" s="1"/>
  <c r="B2225" i="7"/>
  <c r="B160" i="11"/>
  <c r="R247" i="2" s="1"/>
  <c r="B234" i="5"/>
  <c r="B1898" i="7"/>
  <c r="B1459" i="10"/>
  <c r="B478" i="6"/>
  <c r="B2077" i="7"/>
  <c r="B2368" i="7"/>
  <c r="B2343" i="10"/>
  <c r="B1688" i="14"/>
  <c r="B1817" i="5"/>
  <c r="B1317" i="7"/>
  <c r="S157" i="2" s="1"/>
  <c r="B904" i="6"/>
  <c r="B1392" i="14"/>
  <c r="B386" i="5"/>
  <c r="B1646" i="14"/>
  <c r="B1977" i="14"/>
  <c r="B1360" i="14"/>
  <c r="B911" i="14"/>
  <c r="B1380" i="6"/>
  <c r="B2305" i="7"/>
  <c r="B164" i="5"/>
  <c r="B485" i="7"/>
  <c r="B429" i="13"/>
  <c r="B20" i="5"/>
  <c r="B1192" i="11"/>
  <c r="B2092" i="11"/>
  <c r="B1607" i="11"/>
  <c r="B682" i="11"/>
  <c r="B1660" i="6"/>
  <c r="B2030" i="7"/>
  <c r="B1450" i="14"/>
  <c r="B254" i="7"/>
  <c r="B1935" i="10"/>
  <c r="B2468" i="7"/>
  <c r="B1039" i="11"/>
  <c r="B221" i="14"/>
  <c r="T308" i="2" s="1"/>
  <c r="B549" i="6"/>
  <c r="B3220" i="7"/>
  <c r="B3157" i="7"/>
  <c r="B1535" i="7"/>
  <c r="S375" i="2" s="1"/>
  <c r="B2133" i="10"/>
  <c r="B1295" i="6"/>
  <c r="B50" i="6"/>
  <c r="B2231" i="11"/>
  <c r="B3105" i="7"/>
  <c r="B1644" i="11"/>
  <c r="B1381" i="5"/>
  <c r="B1210" i="5"/>
  <c r="B835" i="6"/>
  <c r="B169" i="11"/>
  <c r="R256" i="2" s="1"/>
  <c r="B721" i="14"/>
  <c r="B396" i="7"/>
  <c r="B599" i="14"/>
  <c r="B964" i="5"/>
  <c r="B858" i="5"/>
  <c r="U448" i="2" s="1"/>
  <c r="B208" i="10"/>
  <c r="Q295" i="2" s="1"/>
  <c r="B2636" i="7"/>
  <c r="B348" i="14"/>
  <c r="T435" i="2" s="1"/>
  <c r="B187" i="11"/>
  <c r="R274" i="2" s="1"/>
  <c r="B1493" i="7"/>
  <c r="S333" i="2" s="1"/>
  <c r="B490" i="11"/>
  <c r="B269" i="5"/>
  <c r="B92" i="13"/>
  <c r="P179" i="2" s="1"/>
  <c r="B1599" i="5"/>
  <c r="B1753" i="14"/>
  <c r="B2902" i="7"/>
  <c r="B1828" i="7"/>
  <c r="B908" i="10"/>
  <c r="B1337" i="6"/>
  <c r="B50" i="10"/>
  <c r="Q137" i="2" s="1"/>
  <c r="B408" i="10"/>
  <c r="Q495" i="2" s="1"/>
  <c r="B344" i="13"/>
  <c r="P431" i="2" s="1"/>
  <c r="B270" i="7"/>
  <c r="B663" i="6"/>
  <c r="B1305" i="14"/>
  <c r="B557" i="14"/>
  <c r="B1595" i="7"/>
  <c r="S435" i="2" s="1"/>
  <c r="B10" i="14"/>
  <c r="D11" i="19" s="1"/>
  <c r="E11" i="19" s="1"/>
  <c r="F1651" i="15" s="1"/>
  <c r="F1653" i="15" s="1"/>
  <c r="B2858" i="7"/>
  <c r="B1385" i="14"/>
  <c r="B423" i="7"/>
  <c r="B1102" i="14"/>
  <c r="B625" i="14"/>
  <c r="B3113" i="7"/>
  <c r="B1293" i="14"/>
  <c r="B3009" i="7"/>
  <c r="B1581" i="11"/>
  <c r="B682" i="6"/>
  <c r="B3188" i="7"/>
  <c r="B3163" i="7"/>
  <c r="B2580" i="7"/>
  <c r="B1269" i="11"/>
  <c r="B200" i="11"/>
  <c r="R287" i="2" s="1"/>
  <c r="B1100" i="11"/>
  <c r="B46" i="5"/>
  <c r="B129" i="11"/>
  <c r="R216" i="2" s="1"/>
  <c r="B314" i="5"/>
  <c r="B1472" i="14"/>
  <c r="B2103" i="5"/>
  <c r="B2932" i="7"/>
  <c r="B1945" i="7"/>
  <c r="B1682" i="5"/>
  <c r="B2910" i="7"/>
  <c r="B351" i="11"/>
  <c r="R438" i="2" s="1"/>
  <c r="B89" i="7"/>
  <c r="B2699" i="7"/>
  <c r="B2252" i="5"/>
  <c r="B1073" i="5"/>
  <c r="B1513" i="5"/>
  <c r="B657" i="11"/>
  <c r="B1681" i="5"/>
  <c r="B712" i="5"/>
  <c r="U302" i="2" s="1"/>
  <c r="B1193" i="13"/>
  <c r="B2781" i="7"/>
  <c r="B1188" i="11"/>
  <c r="B44" i="5"/>
  <c r="B1744" i="10"/>
  <c r="B180" i="5"/>
  <c r="B2015" i="5"/>
  <c r="B641" i="11"/>
  <c r="B2204" i="10"/>
  <c r="B2068" i="11"/>
  <c r="B2115" i="5"/>
  <c r="B1887" i="11"/>
  <c r="B2820" i="7"/>
  <c r="B2631" i="7"/>
  <c r="B1910" i="7"/>
  <c r="B690" i="14"/>
  <c r="B242" i="6"/>
  <c r="B2182" i="10"/>
  <c r="B790" i="5"/>
  <c r="U380" i="2" s="1"/>
  <c r="B1814" i="11"/>
  <c r="B3441" i="7"/>
  <c r="B2097" i="7"/>
  <c r="B864" i="11"/>
  <c r="B42" i="11"/>
  <c r="B2008" i="5"/>
  <c r="B1914" i="10"/>
  <c r="B134" i="5"/>
  <c r="B1226" i="5"/>
  <c r="B1506" i="7"/>
  <c r="S346" i="2" s="1"/>
  <c r="B18" i="7"/>
  <c r="B473" i="7"/>
  <c r="B1505" i="6"/>
  <c r="B1504" i="7"/>
  <c r="S344" i="2" s="1"/>
  <c r="B64" i="14"/>
  <c r="T151" i="2" s="1"/>
  <c r="B1942" i="11"/>
  <c r="B2814" i="7"/>
  <c r="B333" i="5"/>
  <c r="B2173" i="11"/>
  <c r="B2230" i="5"/>
  <c r="B1357" i="7"/>
  <c r="S197" i="2" s="1"/>
  <c r="B2180" i="7"/>
  <c r="B703" i="14"/>
  <c r="B909" i="5"/>
  <c r="U499" i="2" s="1"/>
  <c r="B448" i="5"/>
  <c r="B893" i="5"/>
  <c r="U483" i="2" s="1"/>
  <c r="B866" i="10"/>
  <c r="B2668" i="7"/>
  <c r="B16" i="6"/>
  <c r="D7" i="19" s="1"/>
  <c r="B130" i="7"/>
  <c r="E207" i="2" s="1"/>
  <c r="I207" i="2" s="1"/>
  <c r="B1450" i="6"/>
  <c r="B437" i="6"/>
  <c r="B2526" i="7"/>
  <c r="B1386" i="6"/>
  <c r="B63" i="10"/>
  <c r="Q150" i="2" s="1"/>
  <c r="N150" i="2" s="1"/>
  <c r="V7" i="9" s="1"/>
  <c r="B520" i="6"/>
  <c r="B141" i="14"/>
  <c r="T228" i="2" s="1"/>
  <c r="B198" i="10"/>
  <c r="Q285" i="2" s="1"/>
  <c r="B13" i="13"/>
  <c r="P100" i="2" s="1"/>
  <c r="B1467" i="14"/>
  <c r="B334" i="14"/>
  <c r="T421" i="2" s="1"/>
  <c r="B3046" i="7"/>
  <c r="B74" i="14"/>
  <c r="T161" i="2" s="1"/>
  <c r="B1487" i="6"/>
  <c r="B1779" i="10"/>
  <c r="B59" i="10"/>
  <c r="Q146" i="2" s="1"/>
  <c r="B2211" i="10"/>
  <c r="B195" i="14"/>
  <c r="T282" i="2" s="1"/>
  <c r="B1907" i="5"/>
  <c r="B1834" i="5"/>
  <c r="B2119" i="5"/>
  <c r="B1335" i="11"/>
  <c r="B1046" i="14"/>
  <c r="B2309" i="7"/>
  <c r="B2170" i="11"/>
  <c r="B1370" i="11"/>
  <c r="B974" i="11"/>
  <c r="B1393" i="7"/>
  <c r="S233" i="2" s="1"/>
  <c r="B997" i="14"/>
  <c r="B2318" i="7"/>
  <c r="B1869" i="10"/>
  <c r="B211" i="7"/>
  <c r="B333" i="10"/>
  <c r="Q420" i="2" s="1"/>
  <c r="B2161" i="7"/>
  <c r="B1303" i="5"/>
  <c r="B399" i="5"/>
  <c r="B581" i="11"/>
  <c r="B387" i="6"/>
  <c r="B2185" i="7"/>
  <c r="B273" i="5"/>
  <c r="B465" i="14"/>
  <c r="B238" i="5"/>
  <c r="B1297" i="6"/>
  <c r="B824" i="5"/>
  <c r="U414" i="2" s="1"/>
  <c r="B821" i="5"/>
  <c r="U411" i="2" s="1"/>
  <c r="B1922" i="14"/>
  <c r="B618" i="11"/>
  <c r="B1992" i="11"/>
  <c r="B1365" i="7"/>
  <c r="S205" i="2" s="1"/>
  <c r="B476" i="11"/>
  <c r="B2888" i="7"/>
  <c r="B472" i="11"/>
  <c r="B74" i="5"/>
  <c r="B809" i="6"/>
  <c r="B3056" i="7"/>
  <c r="B955" i="6"/>
  <c r="B2556" i="7"/>
  <c r="B2022" i="11"/>
  <c r="B1127" i="5"/>
  <c r="B2970" i="7"/>
  <c r="B857" i="14"/>
  <c r="B2723" i="7"/>
  <c r="B1946" i="5"/>
  <c r="B2617" i="7"/>
  <c r="B2933" i="7"/>
  <c r="B2010" i="7"/>
  <c r="B723" i="6"/>
  <c r="B629" i="11"/>
  <c r="B2312" i="11"/>
  <c r="B2342" i="11"/>
  <c r="B389" i="6"/>
  <c r="B858" i="10"/>
  <c r="B2227" i="7"/>
  <c r="B394" i="14"/>
  <c r="T481" i="2" s="1"/>
  <c r="B763" i="6"/>
  <c r="B2199" i="5"/>
  <c r="B1199" i="6"/>
  <c r="B750" i="11"/>
  <c r="B282" i="14"/>
  <c r="T369" i="2" s="1"/>
  <c r="B1093" i="10"/>
  <c r="B239" i="14"/>
  <c r="T326" i="2" s="1"/>
  <c r="B1825" i="11"/>
  <c r="B1349" i="11"/>
  <c r="B3428" i="7"/>
  <c r="B1720" i="14"/>
  <c r="B1975" i="7"/>
  <c r="B3048" i="7"/>
  <c r="B1083" i="14"/>
  <c r="B3025" i="7"/>
  <c r="B1290" i="14"/>
  <c r="B341" i="13"/>
  <c r="P428" i="2" s="1"/>
  <c r="B1973" i="5"/>
  <c r="B2944" i="7"/>
  <c r="B395" i="5"/>
  <c r="B920" i="5"/>
  <c r="B704" i="14"/>
  <c r="B141" i="5"/>
  <c r="E233" i="2" s="1"/>
  <c r="I233" i="2" s="1"/>
  <c r="B277" i="5"/>
  <c r="B2170" i="7"/>
  <c r="B2088" i="5"/>
  <c r="B1953" i="11"/>
  <c r="B554" i="10"/>
  <c r="B1737" i="10"/>
  <c r="B1199" i="5"/>
  <c r="B1091" i="14"/>
  <c r="B1394" i="6"/>
  <c r="B453" i="11"/>
  <c r="B1500" i="14"/>
  <c r="E91" i="2" s="1"/>
  <c r="I91" i="2" s="1"/>
  <c r="B1396" i="11"/>
  <c r="B853" i="5"/>
  <c r="U443" i="2" s="1"/>
  <c r="B1164" i="14"/>
  <c r="B1964" i="7"/>
  <c r="B1143" i="14"/>
  <c r="B81" i="11"/>
  <c r="R168" i="2" s="1"/>
  <c r="B1827" i="5"/>
  <c r="B1261" i="6"/>
  <c r="B671" i="5"/>
  <c r="U261" i="2" s="1"/>
  <c r="B1266" i="6"/>
  <c r="B119" i="10"/>
  <c r="Q206" i="2" s="1"/>
  <c r="B766" i="14"/>
  <c r="B1484" i="5"/>
  <c r="B2189" i="5"/>
  <c r="B1924" i="5"/>
  <c r="B186" i="13"/>
  <c r="P273" i="2" s="1"/>
  <c r="B1085" i="14"/>
  <c r="B1485" i="14"/>
  <c r="B821" i="6"/>
  <c r="B3212" i="7"/>
  <c r="B3294" i="7"/>
  <c r="B59" i="11"/>
  <c r="R146" i="2" s="1"/>
  <c r="B1046" i="10"/>
  <c r="B3250" i="7"/>
  <c r="B1949" i="10"/>
  <c r="B1431" i="14"/>
  <c r="B397" i="14"/>
  <c r="T484" i="2" s="1"/>
  <c r="B941" i="6"/>
  <c r="B133" i="10"/>
  <c r="Q220" i="2" s="1"/>
  <c r="B75" i="7"/>
  <c r="B981" i="14"/>
  <c r="B2127" i="5"/>
  <c r="B143" i="11"/>
  <c r="R230" i="2" s="1"/>
  <c r="B1982" i="14"/>
  <c r="B896" i="10"/>
  <c r="B2267" i="10"/>
  <c r="B2172" i="5"/>
  <c r="B349" i="14"/>
  <c r="T436" i="2" s="1"/>
  <c r="B1817" i="7"/>
  <c r="B1645" i="5"/>
  <c r="B998" i="14"/>
  <c r="B3091" i="7"/>
  <c r="B1445" i="7"/>
  <c r="S285" i="2" s="1"/>
  <c r="B563" i="5"/>
  <c r="U153" i="2" s="1"/>
  <c r="B1582" i="7"/>
  <c r="S422" i="2" s="1"/>
  <c r="B105" i="14"/>
  <c r="T192" i="2" s="1"/>
  <c r="B257" i="11"/>
  <c r="R344" i="2" s="1"/>
  <c r="B1836" i="11"/>
  <c r="B900" i="14"/>
  <c r="B3319" i="7"/>
  <c r="B1368" i="11"/>
  <c r="B1545" i="11"/>
  <c r="B1902" i="14"/>
  <c r="B279" i="10"/>
  <c r="Q366" i="2" s="1"/>
  <c r="B335" i="11"/>
  <c r="R422" i="2" s="1"/>
  <c r="B1973" i="14"/>
  <c r="B1971" i="10"/>
  <c r="B75" i="5"/>
  <c r="B1675" i="7"/>
  <c r="B2019" i="11"/>
  <c r="B1502" i="5"/>
  <c r="B2113" i="5"/>
  <c r="B426" i="14"/>
  <c r="B958" i="13"/>
  <c r="B243" i="11"/>
  <c r="R330" i="2" s="1"/>
  <c r="B1464" i="10"/>
  <c r="B198" i="6"/>
  <c r="B2045" i="5"/>
  <c r="B706" i="5"/>
  <c r="U296" i="2" s="1"/>
  <c r="B1400" i="11"/>
  <c r="B148" i="13"/>
  <c r="P235" i="2" s="1"/>
  <c r="B2271" i="5"/>
  <c r="B407" i="5"/>
  <c r="B1984" i="11"/>
  <c r="B740" i="6"/>
  <c r="B1845" i="7"/>
  <c r="B719" i="5"/>
  <c r="U309" i="2" s="1"/>
  <c r="B2571" i="7"/>
  <c r="B3300" i="7"/>
  <c r="B166" i="14"/>
  <c r="T253" i="2" s="1"/>
  <c r="B408" i="13"/>
  <c r="P495" i="2" s="1"/>
  <c r="B939" i="5"/>
  <c r="B357" i="5"/>
  <c r="B1496" i="7"/>
  <c r="S336" i="2" s="1"/>
  <c r="B2357" i="11"/>
  <c r="B857" i="11"/>
  <c r="B1663" i="7"/>
  <c r="S503" i="2" s="1"/>
  <c r="B1653" i="11"/>
  <c r="B1745" i="5"/>
  <c r="B1263" i="5"/>
  <c r="B2112" i="11"/>
  <c r="B2073" i="5"/>
  <c r="B1492" i="7"/>
  <c r="S332" i="2" s="1"/>
  <c r="B1640" i="6"/>
  <c r="B1130" i="14"/>
  <c r="B840" i="11"/>
  <c r="B457" i="5"/>
  <c r="B1923" i="5"/>
  <c r="B324" i="5"/>
  <c r="B2152" i="5"/>
  <c r="B212" i="10"/>
  <c r="Q299" i="2" s="1"/>
  <c r="B2261" i="5"/>
  <c r="B435" i="11"/>
  <c r="B1743" i="5"/>
  <c r="B887" i="6"/>
  <c r="B1808" i="5"/>
  <c r="B2537" i="7"/>
  <c r="B372" i="11"/>
  <c r="R459" i="2" s="1"/>
  <c r="B3412" i="7"/>
  <c r="B3421" i="7"/>
  <c r="B1864" i="5"/>
  <c r="B304" i="10"/>
  <c r="Q391" i="2" s="1"/>
  <c r="N391" i="2" s="1"/>
  <c r="DN8" i="9" s="1"/>
  <c r="B392" i="11"/>
  <c r="R479" i="2" s="1"/>
  <c r="B646" i="5"/>
  <c r="U236" i="2" s="1"/>
  <c r="B1135" i="14"/>
  <c r="B70" i="7"/>
  <c r="E147" i="2" s="1"/>
  <c r="I147" i="2" s="1"/>
  <c r="B831" i="11"/>
  <c r="B1413" i="7"/>
  <c r="S253" i="2" s="1"/>
  <c r="B1141" i="5"/>
  <c r="B1296" i="7"/>
  <c r="S136" i="2" s="1"/>
  <c r="B237" i="11"/>
  <c r="R324" i="2" s="1"/>
  <c r="B77" i="14"/>
  <c r="T164" i="2" s="1"/>
  <c r="B325" i="14"/>
  <c r="T412" i="2" s="1"/>
  <c r="B83" i="7"/>
  <c r="E160" i="2" s="1"/>
  <c r="I160" i="2" s="1"/>
  <c r="B489" i="14"/>
  <c r="B1934" i="11"/>
  <c r="B867" i="5"/>
  <c r="U457" i="2" s="1"/>
  <c r="B587" i="5"/>
  <c r="U177" i="2" s="1"/>
  <c r="B1128" i="14"/>
  <c r="B977" i="14"/>
  <c r="B3037" i="7"/>
  <c r="B50" i="13"/>
  <c r="P137" i="2" s="1"/>
  <c r="B1251" i="14"/>
  <c r="B1293" i="11"/>
  <c r="B1912" i="11"/>
  <c r="B1657" i="14"/>
  <c r="B515" i="14"/>
  <c r="B3040" i="7"/>
  <c r="B335" i="5"/>
  <c r="B942" i="14"/>
  <c r="B1951" i="7"/>
  <c r="B770" i="11"/>
  <c r="B2207" i="7"/>
  <c r="B439" i="14"/>
  <c r="B33" i="10"/>
  <c r="Q120" i="2" s="1"/>
  <c r="B2098" i="11"/>
  <c r="B150" i="5"/>
  <c r="B3237" i="7"/>
  <c r="B3198" i="7"/>
  <c r="B680" i="11"/>
  <c r="B622" i="11"/>
  <c r="B1510" i="7"/>
  <c r="S350" i="2" s="1"/>
  <c r="B765" i="14"/>
  <c r="B1389" i="6"/>
  <c r="B2277" i="11"/>
  <c r="B2867" i="7"/>
  <c r="B997" i="11"/>
  <c r="B1275" i="5"/>
  <c r="B583" i="14"/>
  <c r="B639" i="11"/>
  <c r="B2012" i="5"/>
  <c r="B286" i="7"/>
  <c r="B2429" i="7"/>
  <c r="B45" i="13"/>
  <c r="P132" i="2" s="1"/>
  <c r="B1210" i="13"/>
  <c r="B271" i="7"/>
  <c r="B291" i="6"/>
  <c r="B1121" i="5"/>
  <c r="B2303" i="11"/>
  <c r="B278" i="10"/>
  <c r="Q365" i="2" s="1"/>
  <c r="B1898" i="5"/>
  <c r="B1732" i="7"/>
  <c r="B1883" i="10"/>
  <c r="B2517" i="7"/>
  <c r="B817" i="6"/>
  <c r="B2157" i="10"/>
  <c r="B1899" i="7"/>
  <c r="B1104" i="6"/>
  <c r="B184" i="14"/>
  <c r="T271" i="2" s="1"/>
  <c r="B984" i="14"/>
  <c r="B501" i="14"/>
  <c r="B2219" i="11"/>
  <c r="B1393" i="5"/>
  <c r="B2321" i="11"/>
  <c r="B2466" i="7"/>
  <c r="B809" i="5"/>
  <c r="U399" i="2" s="1"/>
  <c r="B41" i="13"/>
  <c r="P128" i="2" s="1"/>
  <c r="B960" i="11"/>
  <c r="B206" i="14"/>
  <c r="T293" i="2" s="1"/>
  <c r="B1153" i="5"/>
  <c r="B1495" i="7"/>
  <c r="S335" i="2" s="1"/>
  <c r="B1569" i="5"/>
  <c r="B1468" i="13"/>
  <c r="B1245" i="5"/>
  <c r="B2246" i="10"/>
  <c r="B248" i="6"/>
  <c r="E330" i="2" s="1"/>
  <c r="F330" i="2" s="1"/>
  <c r="G330" i="2" s="1"/>
  <c r="B578" i="11"/>
  <c r="B1586" i="13"/>
  <c r="B651" i="5"/>
  <c r="U241" i="2" s="1"/>
  <c r="B1283" i="14"/>
  <c r="B2182" i="7"/>
  <c r="B2223" i="11"/>
  <c r="B1961" i="7"/>
  <c r="B3118" i="7"/>
  <c r="B9" i="5"/>
  <c r="B2025" i="5"/>
  <c r="B1937" i="7"/>
  <c r="B888" i="14"/>
  <c r="B398" i="11"/>
  <c r="R485" i="2" s="1"/>
  <c r="B2430" i="10"/>
  <c r="B528" i="14"/>
  <c r="B663" i="10"/>
  <c r="B1800" i="11"/>
  <c r="B2070" i="5"/>
  <c r="B1066" i="5"/>
  <c r="B123" i="14"/>
  <c r="T210" i="2" s="1"/>
  <c r="B1969" i="5"/>
  <c r="B1358" i="6"/>
  <c r="B1824" i="7"/>
  <c r="B2050" i="7"/>
  <c r="B2147" i="5"/>
  <c r="B1662" i="7"/>
  <c r="S502" i="2" s="1"/>
  <c r="B50" i="14"/>
  <c r="T137" i="2" s="1"/>
  <c r="B233" i="13"/>
  <c r="P320" i="2" s="1"/>
  <c r="B2041" i="5"/>
  <c r="B2240" i="10"/>
  <c r="B786" i="10"/>
  <c r="B2903" i="7"/>
  <c r="B924" i="14"/>
  <c r="B2144" i="7"/>
  <c r="B279" i="7"/>
  <c r="B151" i="13"/>
  <c r="P238" i="2" s="1"/>
  <c r="B476" i="7"/>
  <c r="B171" i="5"/>
  <c r="B1374" i="5"/>
  <c r="B1922" i="7"/>
  <c r="B704" i="5"/>
  <c r="U294" i="2" s="1"/>
  <c r="B3120" i="7"/>
  <c r="B2220" i="10"/>
  <c r="B3457" i="7"/>
  <c r="B463" i="14"/>
  <c r="B1032" i="13"/>
  <c r="B199" i="14"/>
  <c r="T286" i="2" s="1"/>
  <c r="B3486" i="7"/>
  <c r="B1519" i="6"/>
  <c r="B1067" i="6"/>
  <c r="B649" i="14"/>
  <c r="B575" i="5"/>
  <c r="U165" i="2" s="1"/>
  <c r="B1486" i="6"/>
  <c r="B1535" i="11"/>
  <c r="B2996" i="7"/>
  <c r="B1809" i="11"/>
  <c r="B1150" i="10"/>
  <c r="B1359" i="14"/>
  <c r="B2205" i="10"/>
  <c r="B80" i="14"/>
  <c r="T167" i="2" s="1"/>
  <c r="B847" i="6"/>
  <c r="B1948" i="14"/>
  <c r="B2980" i="7"/>
  <c r="B1045" i="10"/>
  <c r="B192" i="14"/>
  <c r="T279" i="2" s="1"/>
  <c r="B1849" i="7"/>
  <c r="B1671" i="5"/>
  <c r="B2067" i="7"/>
  <c r="B2603" i="7"/>
  <c r="B973" i="11"/>
  <c r="B1718" i="5"/>
  <c r="B553" i="14"/>
  <c r="B562" i="14"/>
  <c r="B793" i="5"/>
  <c r="U383" i="2" s="1"/>
  <c r="B2778" i="7"/>
  <c r="B2016" i="7"/>
  <c r="B162" i="13"/>
  <c r="P249" i="2" s="1"/>
  <c r="B198" i="7"/>
  <c r="B985" i="14"/>
  <c r="B718" i="14"/>
  <c r="B1438" i="14"/>
  <c r="B1464" i="6"/>
  <c r="B557" i="11"/>
  <c r="B231" i="10"/>
  <c r="Q318" i="2" s="1"/>
  <c r="B1706" i="14"/>
  <c r="B1907" i="14"/>
  <c r="B1776" i="11"/>
  <c r="B1091" i="5"/>
  <c r="B1154" i="14"/>
  <c r="B2153" i="11"/>
  <c r="B1666" i="11"/>
  <c r="B1757" i="10"/>
  <c r="B1876" i="11"/>
  <c r="B2325" i="7"/>
  <c r="B3236" i="7"/>
  <c r="B1138" i="13"/>
  <c r="B1602" i="5"/>
  <c r="B1777" i="10"/>
  <c r="B3139" i="7"/>
  <c r="B702" i="11"/>
  <c r="B145" i="6"/>
  <c r="B39" i="5"/>
  <c r="B1661" i="10"/>
  <c r="B1938" i="5"/>
  <c r="B47" i="5"/>
  <c r="B1004" i="11"/>
  <c r="B999" i="6"/>
  <c r="B663" i="5"/>
  <c r="U253" i="2" s="1"/>
  <c r="B2919" i="7"/>
  <c r="B1389" i="10"/>
  <c r="B1930" i="11"/>
  <c r="B965" i="10"/>
  <c r="B787" i="11"/>
  <c r="B3337" i="7"/>
  <c r="B1166" i="11"/>
  <c r="B519" i="11"/>
  <c r="B2313" i="10"/>
  <c r="B1470" i="5"/>
  <c r="B122" i="11"/>
  <c r="R209" i="2" s="1"/>
  <c r="B1418" i="7"/>
  <c r="S258" i="2" s="1"/>
  <c r="B483" i="14"/>
  <c r="B1109" i="14"/>
  <c r="B1642" i="5"/>
  <c r="B83" i="13"/>
  <c r="P170" i="2" s="1"/>
  <c r="B173" i="13"/>
  <c r="P260" i="2" s="1"/>
  <c r="B2253" i="5"/>
  <c r="B1733" i="10"/>
  <c r="B1139" i="11"/>
  <c r="B1230" i="5"/>
  <c r="B916" i="14"/>
  <c r="B1545" i="5"/>
  <c r="B1729" i="10"/>
  <c r="B1950" i="11"/>
  <c r="B1897" i="5"/>
  <c r="B2593" i="7"/>
  <c r="B1830" i="11"/>
  <c r="B216" i="6"/>
  <c r="B243" i="6"/>
  <c r="B309" i="10"/>
  <c r="Q396" i="2" s="1"/>
  <c r="B273" i="14"/>
  <c r="T360" i="2" s="1"/>
  <c r="B1725" i="7"/>
  <c r="B681" i="11"/>
  <c r="B1765" i="5"/>
  <c r="B1825" i="5"/>
  <c r="B48" i="7"/>
  <c r="B2511" i="7"/>
  <c r="B1635" i="7"/>
  <c r="S475" i="2" s="1"/>
  <c r="B1591" i="7"/>
  <c r="S431" i="2" s="1"/>
  <c r="B104" i="14"/>
  <c r="T191" i="2" s="1"/>
  <c r="B1229" i="6"/>
  <c r="B21" i="10"/>
  <c r="Q108" i="2" s="1"/>
  <c r="B1658" i="11"/>
  <c r="B1439" i="7"/>
  <c r="S279" i="2" s="1"/>
  <c r="B1141" i="11"/>
  <c r="B2088" i="7"/>
  <c r="B2315" i="10"/>
  <c r="B245" i="11"/>
  <c r="R332" i="2" s="1"/>
  <c r="B992" i="10"/>
  <c r="B1989" i="14"/>
  <c r="B2253" i="10"/>
  <c r="B1536" i="14"/>
  <c r="B13" i="14"/>
  <c r="T100" i="2" s="1"/>
  <c r="B1871" i="14"/>
  <c r="B3398" i="7"/>
  <c r="B371" i="14"/>
  <c r="T458" i="2" s="1"/>
  <c r="B146" i="10"/>
  <c r="Q233" i="2" s="1"/>
  <c r="B3162" i="7"/>
  <c r="B1292" i="7"/>
  <c r="S132" i="2" s="1"/>
  <c r="B542" i="11"/>
  <c r="B32" i="5"/>
  <c r="B204" i="13"/>
  <c r="P291" i="2" s="1"/>
  <c r="B1829" i="11"/>
  <c r="B1750" i="14"/>
  <c r="B1152" i="10"/>
  <c r="B1117" i="10"/>
  <c r="B1872" i="5"/>
  <c r="B1503" i="7"/>
  <c r="S343" i="2" s="1"/>
  <c r="B3065" i="7"/>
  <c r="B159" i="11"/>
  <c r="R246" i="2" s="1"/>
  <c r="B974" i="5"/>
  <c r="B1758" i="11"/>
  <c r="B3446" i="7"/>
  <c r="B474" i="7"/>
  <c r="B3454" i="7"/>
  <c r="B322" i="11"/>
  <c r="R409" i="2" s="1"/>
  <c r="B1684" i="7"/>
  <c r="B1798" i="10"/>
  <c r="B816" i="6"/>
  <c r="B2374" i="10"/>
  <c r="B520" i="14"/>
  <c r="B597" i="5"/>
  <c r="U187" i="2" s="1"/>
  <c r="B2130" i="7"/>
  <c r="B756" i="14"/>
  <c r="B256" i="10"/>
  <c r="Q343" i="2" s="1"/>
  <c r="B454" i="14"/>
  <c r="B3315" i="7"/>
  <c r="B1904" i="10"/>
  <c r="B1338" i="10"/>
  <c r="B1326" i="5"/>
  <c r="B695" i="11"/>
  <c r="B655" i="5"/>
  <c r="U245" i="2" s="1"/>
  <c r="B501" i="5"/>
  <c r="B1565" i="14"/>
  <c r="B256" i="6"/>
  <c r="B3451" i="7"/>
  <c r="B1907" i="11"/>
  <c r="B3129" i="7"/>
  <c r="B1663" i="5"/>
  <c r="B288" i="5"/>
  <c r="B506" i="11"/>
  <c r="B2859" i="7"/>
  <c r="B2028" i="10"/>
  <c r="B1665" i="6"/>
  <c r="B2841" i="7"/>
  <c r="B1309" i="11"/>
  <c r="B1049" i="5"/>
  <c r="B1711" i="7"/>
  <c r="B487" i="7"/>
  <c r="B3101" i="7"/>
  <c r="B842" i="5"/>
  <c r="U432" i="2" s="1"/>
  <c r="B531" i="14"/>
  <c r="B1553" i="11"/>
  <c r="B2372" i="7"/>
  <c r="B1157" i="11"/>
  <c r="B2633" i="7"/>
  <c r="B2204" i="7"/>
  <c r="B1400" i="13"/>
  <c r="B3281" i="7"/>
  <c r="B916" i="5"/>
  <c r="U506" i="2" s="1"/>
  <c r="B143" i="10"/>
  <c r="Q230" i="2" s="1"/>
  <c r="N230" i="2" s="1"/>
  <c r="BB7" i="9" s="1"/>
  <c r="AZ66" i="2" s="1"/>
  <c r="B2251" i="7"/>
  <c r="B601" i="10"/>
  <c r="B523" i="11"/>
  <c r="B1011" i="10"/>
  <c r="B2513" i="7"/>
  <c r="B2009" i="11"/>
  <c r="B2011" i="11"/>
  <c r="B1613" i="11"/>
  <c r="B598" i="11"/>
  <c r="B212" i="11"/>
  <c r="R299" i="2" s="1"/>
  <c r="B1875" i="5"/>
  <c r="B1071" i="5"/>
  <c r="B2217" i="5"/>
  <c r="B2040" i="10"/>
  <c r="B1317" i="11"/>
  <c r="B880" i="5"/>
  <c r="U470" i="2" s="1"/>
  <c r="B2662" i="7"/>
  <c r="B1591" i="11"/>
  <c r="B159" i="13"/>
  <c r="P246" i="2" s="1"/>
  <c r="B881" i="14"/>
  <c r="B1481" i="5"/>
  <c r="B1826" i="7"/>
  <c r="B2502" i="7"/>
  <c r="B2106" i="11"/>
  <c r="B1507" i="11"/>
  <c r="B2707" i="7"/>
  <c r="B2311" i="7"/>
  <c r="B1390" i="7"/>
  <c r="S230" i="2" s="1"/>
  <c r="B1999" i="10"/>
  <c r="B328" i="7"/>
  <c r="B1147" i="14"/>
  <c r="B1440" i="5"/>
  <c r="B2283" i="11"/>
  <c r="B1232" i="14"/>
  <c r="B1136" i="14"/>
  <c r="B1390" i="14"/>
  <c r="B259" i="5"/>
  <c r="B369" i="7"/>
  <c r="B1232" i="13"/>
  <c r="B1082" i="5"/>
  <c r="B386" i="11"/>
  <c r="R473" i="2" s="1"/>
  <c r="B1597" i="5"/>
  <c r="B1588" i="5"/>
  <c r="B1730" i="14"/>
  <c r="B306" i="14"/>
  <c r="T393" i="2" s="1"/>
  <c r="B1608" i="7"/>
  <c r="S448" i="2" s="1"/>
  <c r="B541" i="11"/>
  <c r="B1471" i="5"/>
  <c r="B1621" i="7"/>
  <c r="S461" i="2" s="1"/>
  <c r="B1618" i="14"/>
  <c r="B1533" i="7"/>
  <c r="S373" i="2" s="1"/>
  <c r="B1174" i="14"/>
  <c r="B2123" i="5"/>
  <c r="B1345" i="5"/>
  <c r="B1354" i="11"/>
  <c r="B1274" i="5"/>
  <c r="B1313" i="5"/>
  <c r="B1315" i="5"/>
  <c r="B3187" i="7"/>
  <c r="B2308" i="7"/>
  <c r="B2321" i="7"/>
  <c r="B1565" i="5"/>
  <c r="B569" i="11"/>
  <c r="B1874" i="14"/>
  <c r="B1846" i="5"/>
  <c r="B2037" i="5"/>
  <c r="B2302" i="7"/>
  <c r="B1641" i="10"/>
  <c r="B518" i="11"/>
  <c r="B1593" i="10"/>
  <c r="B2831" i="7"/>
  <c r="B1613" i="10"/>
  <c r="B4" i="14"/>
  <c r="B1687" i="5"/>
  <c r="B1883" i="5"/>
  <c r="B1019" i="10"/>
  <c r="B2014" i="5"/>
  <c r="B851" i="5"/>
  <c r="U441" i="2" s="1"/>
  <c r="B91" i="10"/>
  <c r="Q178" i="2" s="1"/>
  <c r="B1953" i="14"/>
  <c r="B2102" i="7"/>
  <c r="B370" i="5"/>
  <c r="B579" i="5"/>
  <c r="U169" i="2" s="1"/>
  <c r="B182" i="10"/>
  <c r="Q269" i="2" s="1"/>
  <c r="B2256" i="11"/>
  <c r="B1935" i="7"/>
  <c r="B12" i="14"/>
  <c r="D14" i="19" s="1"/>
  <c r="B588" i="14"/>
  <c r="B1789" i="11"/>
  <c r="B2608" i="7"/>
  <c r="B847" i="11"/>
  <c r="B2803" i="7"/>
  <c r="B753" i="11"/>
  <c r="B954" i="11"/>
  <c r="B2170" i="5"/>
  <c r="B1872" i="10"/>
  <c r="B1972" i="10"/>
  <c r="B2555" i="7"/>
  <c r="B1479" i="11"/>
  <c r="B2794" i="7"/>
  <c r="B186" i="10"/>
  <c r="Q273" i="2" s="1"/>
  <c r="B2379" i="11"/>
  <c r="B988" i="14"/>
  <c r="B1180" i="13"/>
  <c r="B1319" i="7"/>
  <c r="S159" i="2" s="1"/>
  <c r="B226" i="14"/>
  <c r="T313" i="2" s="1"/>
  <c r="B1629" i="14"/>
  <c r="B299" i="5"/>
  <c r="B915" i="5"/>
  <c r="U505" i="2" s="1"/>
  <c r="B1540" i="11"/>
  <c r="B1442" i="14"/>
  <c r="B100" i="7"/>
  <c r="B1306" i="5"/>
  <c r="B507" i="11"/>
  <c r="B1516" i="5"/>
  <c r="B868" i="14"/>
  <c r="B1759" i="5"/>
  <c r="B1954" i="10"/>
  <c r="B229" i="10"/>
  <c r="Q316" i="2" s="1"/>
  <c r="B64" i="10"/>
  <c r="Q151" i="2" s="1"/>
  <c r="N151" i="2" s="1"/>
  <c r="V8" i="9" s="1"/>
  <c r="B1906" i="11"/>
  <c r="B3191" i="7"/>
  <c r="B1923" i="7"/>
  <c r="B503" i="11"/>
  <c r="B1357" i="11"/>
  <c r="B384" i="14"/>
  <c r="T471" i="2" s="1"/>
  <c r="B1559" i="5"/>
  <c r="B985" i="13"/>
  <c r="B2613" i="7"/>
  <c r="B660" i="11"/>
  <c r="B1701" i="14"/>
  <c r="B2896" i="7"/>
  <c r="B1680" i="7"/>
  <c r="B1822" i="10"/>
  <c r="B1555" i="7"/>
  <c r="S395" i="2" s="1"/>
  <c r="B332" i="14"/>
  <c r="T419" i="2" s="1"/>
  <c r="B1693" i="11"/>
  <c r="B1780" i="7"/>
  <c r="B1906" i="5"/>
  <c r="B40" i="14"/>
  <c r="B904" i="14"/>
  <c r="B1149" i="10"/>
  <c r="B551" i="14"/>
  <c r="B1721" i="14"/>
  <c r="B1547" i="10"/>
  <c r="B1808" i="10"/>
  <c r="B2738" i="7"/>
  <c r="B967" i="14"/>
  <c r="B1870" i="7"/>
  <c r="B3150" i="7"/>
  <c r="B3301" i="7"/>
  <c r="B183" i="10"/>
  <c r="Q270" i="2" s="1"/>
  <c r="N270" i="2" s="1"/>
  <c r="BR7" i="9" s="1"/>
  <c r="BP66" i="2" s="1"/>
  <c r="B2295" i="5"/>
  <c r="B1250" i="14"/>
  <c r="B2064" i="11"/>
  <c r="B2043" i="10"/>
  <c r="B1448" i="14"/>
  <c r="B1623" i="5"/>
  <c r="B1587" i="14"/>
  <c r="B1491" i="11"/>
  <c r="B131" i="7"/>
  <c r="E208" i="2" s="1"/>
  <c r="I208" i="2" s="1"/>
  <c r="B439" i="5"/>
  <c r="B758" i="5"/>
  <c r="U348" i="2" s="1"/>
  <c r="B1788" i="14"/>
  <c r="B2918" i="7"/>
  <c r="B2901" i="7"/>
  <c r="B304" i="7"/>
  <c r="B1735" i="10"/>
  <c r="B567" i="5"/>
  <c r="U157" i="2" s="1"/>
  <c r="B698" i="11"/>
  <c r="B1144" i="6"/>
  <c r="B1712" i="11"/>
  <c r="B1300" i="5"/>
  <c r="B2068" i="10"/>
  <c r="B531" i="10"/>
  <c r="B1274" i="7"/>
  <c r="S114" i="2" s="1"/>
  <c r="B816" i="11"/>
  <c r="B1515" i="14"/>
  <c r="J15" i="8" s="1"/>
  <c r="K15" i="8" s="1"/>
  <c r="E12" i="3" s="1"/>
  <c r="R25" i="2" s="1"/>
  <c r="R27" i="2" s="1"/>
  <c r="B1178" i="11"/>
  <c r="B2230" i="11"/>
  <c r="B1413" i="14"/>
  <c r="B1123" i="5"/>
  <c r="B1448" i="11"/>
  <c r="B1545" i="10"/>
  <c r="B3366" i="7"/>
  <c r="B269" i="14"/>
  <c r="T356" i="2" s="1"/>
  <c r="B422" i="14"/>
  <c r="T509" i="2" s="1"/>
  <c r="B914" i="5"/>
  <c r="U504" i="2" s="1"/>
  <c r="B1865" i="5"/>
  <c r="B604" i="14"/>
  <c r="B898" i="5"/>
  <c r="U488" i="2" s="1"/>
  <c r="B548" i="10"/>
  <c r="B219" i="13"/>
  <c r="P306" i="2" s="1"/>
  <c r="B1125" i="11"/>
  <c r="B198" i="14"/>
  <c r="T285" i="2" s="1"/>
  <c r="B345" i="14"/>
  <c r="T432" i="2" s="1"/>
  <c r="B2425" i="11"/>
  <c r="B2138" i="10"/>
  <c r="B1626" i="14"/>
  <c r="E217" i="2" s="1"/>
  <c r="I217" i="2" s="1"/>
  <c r="B1791" i="14"/>
  <c r="B1940" i="7"/>
  <c r="B106" i="13"/>
  <c r="P193" i="2" s="1"/>
  <c r="B836" i="11"/>
  <c r="B1065" i="14"/>
  <c r="B953" i="14"/>
  <c r="B1901" i="5"/>
  <c r="B2430" i="11"/>
  <c r="B723" i="14"/>
  <c r="B2654" i="7"/>
  <c r="B290" i="14"/>
  <c r="T377" i="2" s="1"/>
  <c r="B1174" i="5"/>
  <c r="B1734" i="7"/>
  <c r="B2322" i="10"/>
  <c r="B1099" i="14"/>
  <c r="B1039" i="5"/>
  <c r="B623" i="5"/>
  <c r="U213" i="2" s="1"/>
  <c r="B1433" i="10"/>
  <c r="B3232" i="7"/>
  <c r="B2097" i="11"/>
  <c r="B66" i="10"/>
  <c r="Q153" i="2" s="1"/>
  <c r="B1513" i="7"/>
  <c r="S353" i="2" s="1"/>
  <c r="B1809" i="5"/>
  <c r="B905" i="10"/>
  <c r="B1744" i="11"/>
  <c r="B321" i="14"/>
  <c r="T408" i="2" s="1"/>
  <c r="B1037" i="14"/>
  <c r="B2268" i="11"/>
  <c r="B1371" i="14"/>
  <c r="B1421" i="7"/>
  <c r="S261" i="2" s="1"/>
  <c r="B2068" i="5"/>
  <c r="B1780" i="14"/>
  <c r="B1708" i="11"/>
  <c r="B3186" i="7"/>
  <c r="B897" i="14"/>
  <c r="B1361" i="11"/>
  <c r="B2074" i="11"/>
  <c r="B1411" i="11"/>
  <c r="B1425" i="11"/>
  <c r="B3321" i="7"/>
  <c r="B1071" i="14"/>
  <c r="B183" i="5"/>
  <c r="B1431" i="5"/>
  <c r="B167" i="11"/>
  <c r="R254" i="2" s="1"/>
  <c r="B708" i="5"/>
  <c r="U298" i="2" s="1"/>
  <c r="B1395" i="7"/>
  <c r="S235" i="2" s="1"/>
  <c r="B1093" i="5"/>
  <c r="B2807" i="7"/>
  <c r="B81" i="13"/>
  <c r="P168" i="2" s="1"/>
  <c r="B2418" i="10"/>
  <c r="B7" i="10"/>
  <c r="Q94" i="2" s="1"/>
  <c r="B772" i="14"/>
  <c r="B420" i="5"/>
  <c r="B534" i="14"/>
  <c r="B289" i="5"/>
  <c r="B1366" i="7"/>
  <c r="S206" i="2" s="1"/>
  <c r="B2842" i="7"/>
  <c r="B107" i="14"/>
  <c r="T194" i="2" s="1"/>
  <c r="B2157" i="7"/>
  <c r="B1486" i="7"/>
  <c r="S326" i="2" s="1"/>
  <c r="B1646" i="7"/>
  <c r="S486" i="2" s="1"/>
  <c r="B1167" i="5"/>
  <c r="B200" i="10"/>
  <c r="Q287" i="2" s="1"/>
  <c r="B1337" i="5"/>
  <c r="B1204" i="5"/>
  <c r="B1376" i="14"/>
  <c r="B1310" i="7"/>
  <c r="S150" i="2" s="1"/>
  <c r="B1473" i="5"/>
  <c r="B927" i="11"/>
  <c r="B948" i="11"/>
  <c r="B461" i="7"/>
  <c r="B1429" i="11"/>
  <c r="B2394" i="7"/>
  <c r="B1410" i="14"/>
  <c r="B31" i="10"/>
  <c r="Q118" i="2" s="1"/>
  <c r="B1954" i="11"/>
  <c r="B437" i="14"/>
  <c r="B2174" i="5"/>
  <c r="B1200" i="14"/>
  <c r="B890" i="10"/>
  <c r="B1024" i="5"/>
  <c r="B1922" i="5"/>
  <c r="B1679" i="11"/>
  <c r="B1630" i="14"/>
  <c r="B1918" i="5"/>
  <c r="B1364" i="14"/>
  <c r="B3405" i="7"/>
  <c r="B72" i="13"/>
  <c r="P159" i="2" s="1"/>
  <c r="B445" i="5"/>
  <c r="B2772" i="7"/>
  <c r="B886" i="5"/>
  <c r="U476" i="2" s="1"/>
  <c r="B2106" i="10"/>
  <c r="B1737" i="5"/>
  <c r="B7" i="11"/>
  <c r="R94" i="2" s="1"/>
  <c r="B1708" i="5"/>
  <c r="B1614" i="14"/>
  <c r="E205" i="2" s="1"/>
  <c r="I205" i="2" s="1"/>
  <c r="B1059" i="14"/>
  <c r="B1108" i="14"/>
  <c r="B3246" i="7"/>
  <c r="B3326" i="7"/>
  <c r="B289" i="6"/>
  <c r="B2242" i="11"/>
  <c r="B400" i="13"/>
  <c r="P487" i="2" s="1"/>
  <c r="B2773" i="7"/>
  <c r="B3455" i="7"/>
  <c r="B354" i="5"/>
  <c r="B16" i="7"/>
  <c r="E93" i="2" s="1"/>
  <c r="I93" i="2" s="1"/>
  <c r="F93" i="2" s="1"/>
  <c r="G93" i="2" s="1"/>
  <c r="B181" i="5"/>
  <c r="B981" i="5"/>
  <c r="B1503" i="14"/>
  <c r="E338" i="2" s="1"/>
  <c r="I338" i="2" s="1"/>
  <c r="B1862" i="11"/>
  <c r="B1422" i="11"/>
  <c r="B2129" i="5"/>
  <c r="B2136" i="5"/>
  <c r="B1495" i="11"/>
  <c r="B270" i="14"/>
  <c r="T357" i="2" s="1"/>
  <c r="B894" i="14"/>
  <c r="B1677" i="11"/>
  <c r="B1058" i="11"/>
  <c r="B434" i="11"/>
  <c r="B1956" i="11"/>
  <c r="B2100" i="5"/>
  <c r="B1330" i="14"/>
  <c r="B213" i="10"/>
  <c r="Q300" i="2" s="1"/>
  <c r="B171" i="7"/>
  <c r="B1070" i="11"/>
  <c r="B1316" i="7"/>
  <c r="S156" i="2" s="1"/>
  <c r="B1758" i="5"/>
  <c r="B1923" i="11"/>
  <c r="B2828" i="7"/>
  <c r="B1844" i="11"/>
  <c r="B1237" i="5"/>
  <c r="B2483" i="7"/>
  <c r="B1501" i="14"/>
  <c r="E336" i="2" s="1"/>
  <c r="I336" i="2" s="1"/>
  <c r="B1613" i="5"/>
  <c r="B1276" i="5"/>
  <c r="B2380" i="11"/>
  <c r="B1863" i="14"/>
  <c r="B798" i="5"/>
  <c r="U388" i="2" s="1"/>
  <c r="B1772" i="10"/>
  <c r="B1152" i="5"/>
  <c r="B2800" i="7"/>
  <c r="B279" i="5"/>
  <c r="B2351" i="7"/>
  <c r="B2945" i="7"/>
  <c r="B2373" i="11"/>
  <c r="B170" i="13"/>
  <c r="P257" i="2" s="1"/>
  <c r="B2348" i="7"/>
  <c r="B553" i="11"/>
  <c r="B930" i="14"/>
  <c r="B1074" i="14"/>
  <c r="B2678" i="7"/>
  <c r="B2254" i="11"/>
  <c r="B1833" i="14"/>
  <c r="B2132" i="5"/>
  <c r="B94" i="10"/>
  <c r="Q181" i="2" s="1"/>
  <c r="B2990" i="7"/>
  <c r="B837" i="14"/>
  <c r="B1412" i="14"/>
  <c r="B1288" i="7"/>
  <c r="S128" i="2" s="1"/>
  <c r="B722" i="11"/>
  <c r="B116" i="13"/>
  <c r="P203" i="2" s="1"/>
  <c r="B2126" i="11"/>
  <c r="B1584" i="5"/>
  <c r="B1034" i="14"/>
  <c r="B978" i="14"/>
  <c r="B3314" i="7"/>
  <c r="B170" i="14"/>
  <c r="T257" i="2" s="1"/>
  <c r="B154" i="7"/>
  <c r="E231" i="2" s="1"/>
  <c r="I231" i="2" s="1"/>
  <c r="B3290" i="7"/>
  <c r="B1664" i="14"/>
  <c r="B240" i="5"/>
  <c r="B431" i="5"/>
  <c r="B1245" i="13"/>
  <c r="B2389" i="11"/>
  <c r="B662" i="6"/>
  <c r="B1027" i="14"/>
  <c r="B2104" i="5"/>
  <c r="B3047" i="7"/>
  <c r="B98" i="5"/>
  <c r="B1052" i="5"/>
  <c r="B3104" i="7"/>
  <c r="B1832" i="10"/>
  <c r="B1984" i="7"/>
  <c r="B1038" i="13"/>
  <c r="B1276" i="14"/>
  <c r="B1703" i="5"/>
  <c r="B1859" i="5"/>
  <c r="B2479" i="7"/>
  <c r="B2226" i="5"/>
  <c r="B1365" i="11"/>
  <c r="B2020" i="11"/>
  <c r="B200" i="7"/>
  <c r="B2177" i="7"/>
  <c r="B2759" i="7"/>
  <c r="B2569" i="7"/>
  <c r="B458" i="11"/>
  <c r="B2396" i="11"/>
  <c r="B334" i="10"/>
  <c r="Q421" i="2" s="1"/>
  <c r="B114" i="14"/>
  <c r="T201" i="2" s="1"/>
  <c r="B723" i="11"/>
  <c r="B395" i="14"/>
  <c r="T482" i="2" s="1"/>
  <c r="B1118" i="14"/>
  <c r="B595" i="13"/>
  <c r="B308" i="14"/>
  <c r="T395" i="2" s="1"/>
  <c r="B1428" i="13"/>
  <c r="B1561" i="14"/>
  <c r="B1946" i="14"/>
  <c r="B1960" i="14"/>
  <c r="B125" i="11"/>
  <c r="R212" i="2" s="1"/>
  <c r="B1603" i="5"/>
  <c r="B2718" i="7"/>
  <c r="B427" i="11"/>
  <c r="B3458" i="7"/>
  <c r="B3226" i="7"/>
  <c r="B177" i="11"/>
  <c r="R264" i="2" s="1"/>
  <c r="B187" i="10"/>
  <c r="Q274" i="2" s="1"/>
  <c r="B791" i="14"/>
  <c r="B528" i="5"/>
  <c r="U118" i="2" s="1"/>
  <c r="B580" i="11"/>
  <c r="B1792" i="7"/>
  <c r="B1612" i="11"/>
  <c r="B881" i="13"/>
  <c r="B861" i="14"/>
  <c r="B1824" i="5"/>
  <c r="B43" i="5"/>
  <c r="B2032" i="5"/>
  <c r="B1266" i="7"/>
  <c r="S106" i="2" s="1"/>
  <c r="B2080" i="5"/>
  <c r="B1754" i="14"/>
  <c r="B202" i="14"/>
  <c r="T289" i="2" s="1"/>
  <c r="B1033" i="14"/>
  <c r="B2725" i="7"/>
  <c r="B660" i="14"/>
  <c r="B1726" i="7"/>
  <c r="B9" i="11"/>
  <c r="R96" i="2" s="1"/>
  <c r="B1364" i="5"/>
  <c r="B2985" i="7"/>
  <c r="B1526" i="14"/>
  <c r="B1237" i="14"/>
  <c r="B987" i="11"/>
  <c r="B1155" i="14"/>
  <c r="B2073" i="7"/>
  <c r="B2419" i="11"/>
  <c r="B1405" i="11"/>
  <c r="B1823" i="14"/>
  <c r="B480" i="7"/>
  <c r="B40" i="5"/>
  <c r="B2017" i="5"/>
  <c r="B480" i="14"/>
  <c r="B1525" i="11"/>
  <c r="B1006" i="14"/>
  <c r="B383" i="14"/>
  <c r="T470" i="2" s="1"/>
  <c r="B1321" i="11"/>
  <c r="B1708" i="13"/>
  <c r="B264" i="7"/>
  <c r="B2084" i="10"/>
  <c r="B624" i="5"/>
  <c r="U214" i="2" s="1"/>
  <c r="B1534" i="14"/>
  <c r="B2391" i="11"/>
  <c r="B650" i="5"/>
  <c r="U240" i="2" s="1"/>
  <c r="B419" i="5"/>
  <c r="B1365" i="14"/>
  <c r="B2148" i="5"/>
  <c r="B467" i="14"/>
  <c r="B1850" i="5"/>
  <c r="B338" i="5"/>
  <c r="B337" i="11"/>
  <c r="R424" i="2" s="1"/>
  <c r="B56" i="14"/>
  <c r="T143" i="2" s="1"/>
  <c r="B1745" i="11"/>
  <c r="B1530" i="7"/>
  <c r="S370" i="2" s="1"/>
  <c r="B1247" i="14"/>
  <c r="B2255" i="5"/>
  <c r="B3112" i="7"/>
  <c r="B1406" i="5"/>
  <c r="B2706" i="7"/>
  <c r="B47" i="10"/>
  <c r="Q134" i="2" s="1"/>
  <c r="B44" i="7"/>
  <c r="B1020" i="11"/>
  <c r="B677" i="10"/>
  <c r="B606" i="11"/>
  <c r="B1889" i="10"/>
  <c r="B1213" i="5"/>
  <c r="B585" i="10"/>
  <c r="B179" i="14"/>
  <c r="T266" i="2" s="1"/>
  <c r="B58" i="13"/>
  <c r="P145" i="2" s="1"/>
  <c r="B251" i="14"/>
  <c r="T338" i="2" s="1"/>
  <c r="B1974" i="14"/>
  <c r="B1601" i="5"/>
  <c r="B1660" i="13"/>
  <c r="B829" i="5"/>
  <c r="U419" i="2" s="1"/>
  <c r="B2299" i="11"/>
  <c r="B1852" i="11"/>
  <c r="B757" i="11"/>
  <c r="B3439" i="7"/>
  <c r="B732" i="5"/>
  <c r="U322" i="2" s="1"/>
  <c r="B754" i="14"/>
  <c r="B1986" i="7"/>
  <c r="B1524" i="5"/>
  <c r="B1408" i="5"/>
  <c r="B2220" i="7"/>
  <c r="B774" i="14"/>
  <c r="B1010" i="11"/>
  <c r="B1703" i="10"/>
  <c r="B812" i="14"/>
  <c r="B1648" i="10"/>
  <c r="B2273" i="7"/>
  <c r="B682" i="14"/>
  <c r="B1469" i="14"/>
  <c r="B2675" i="7"/>
  <c r="B1558" i="11"/>
  <c r="B1802" i="5"/>
  <c r="B3217" i="7"/>
  <c r="B470" i="10"/>
  <c r="B617" i="14"/>
  <c r="B1220" i="10"/>
  <c r="B116" i="11"/>
  <c r="R203" i="2" s="1"/>
  <c r="B815" i="14"/>
  <c r="B1114" i="5"/>
  <c r="B3239" i="7"/>
  <c r="B795" i="11"/>
  <c r="B1787" i="14"/>
  <c r="B258" i="14"/>
  <c r="T345" i="2" s="1"/>
  <c r="B788" i="5"/>
  <c r="U378" i="2" s="1"/>
  <c r="B506" i="13"/>
  <c r="B318" i="13"/>
  <c r="P405" i="2" s="1"/>
  <c r="B2871" i="7"/>
  <c r="B388" i="11"/>
  <c r="R475" i="2" s="1"/>
  <c r="B1384" i="11"/>
  <c r="B434" i="14"/>
  <c r="B2168" i="5"/>
  <c r="B3193" i="7"/>
  <c r="B1037" i="5"/>
  <c r="B1894" i="7"/>
  <c r="B2158" i="10"/>
  <c r="B1348" i="14"/>
  <c r="B3258" i="7"/>
  <c r="B951" i="10"/>
  <c r="B2164" i="11"/>
  <c r="B1319" i="5"/>
  <c r="B1818" i="14"/>
  <c r="B3130" i="7"/>
  <c r="B993" i="14"/>
  <c r="B1487" i="5"/>
  <c r="B1820" i="7"/>
  <c r="B1423" i="14"/>
  <c r="B1785" i="7"/>
  <c r="B673" i="14"/>
  <c r="B1579" i="10"/>
  <c r="B1518" i="5"/>
  <c r="B1195" i="14"/>
  <c r="B2201" i="5"/>
  <c r="B299" i="10"/>
  <c r="Q386" i="2" s="1"/>
  <c r="B1320" i="10"/>
  <c r="B605" i="5"/>
  <c r="U195" i="2" s="1"/>
  <c r="B3480" i="7"/>
  <c r="B1751" i="7"/>
  <c r="B3020" i="7"/>
  <c r="B186" i="5"/>
  <c r="B811" i="11"/>
  <c r="B1185" i="11"/>
  <c r="B1788" i="7"/>
  <c r="B1242" i="11"/>
  <c r="B1928" i="7"/>
  <c r="B2273" i="10"/>
  <c r="B2071" i="11"/>
  <c r="B1322" i="7"/>
  <c r="S162" i="2" s="1"/>
  <c r="B1265" i="7"/>
  <c r="B2419" i="7"/>
  <c r="B1013" i="14"/>
  <c r="B3134" i="7"/>
  <c r="B40" i="11"/>
  <c r="B1964" i="14"/>
  <c r="B1725" i="11"/>
  <c r="B560" i="11"/>
  <c r="B1367" i="11"/>
  <c r="B415" i="10"/>
  <c r="Q502" i="2" s="1"/>
  <c r="B1767" i="11"/>
  <c r="B119" i="14"/>
  <c r="T206" i="2" s="1"/>
  <c r="B2402" i="11"/>
  <c r="B1443" i="5"/>
  <c r="B1742" i="10"/>
  <c r="B1604" i="11"/>
  <c r="B2994" i="7"/>
  <c r="B1238" i="14"/>
  <c r="B806" i="13"/>
  <c r="B334" i="7"/>
  <c r="B607" i="14"/>
  <c r="B1645" i="14"/>
  <c r="B1931" i="10"/>
  <c r="B2733" i="7"/>
  <c r="B2401" i="7"/>
  <c r="B1441" i="7"/>
  <c r="S281" i="2" s="1"/>
  <c r="B1243" i="11"/>
  <c r="B2158" i="5"/>
  <c r="B2126" i="7"/>
  <c r="B1142" i="5"/>
  <c r="B2026" i="11"/>
  <c r="B1619" i="7"/>
  <c r="S459" i="2" s="1"/>
  <c r="B1874" i="11"/>
  <c r="B1663" i="10"/>
  <c r="B430" i="5"/>
  <c r="B3073" i="7"/>
  <c r="B618" i="5"/>
  <c r="U208" i="2" s="1"/>
  <c r="B1180" i="5"/>
  <c r="B2880" i="7"/>
  <c r="B938" i="5"/>
  <c r="B2962" i="7"/>
  <c r="B2592" i="7"/>
  <c r="B168" i="14"/>
  <c r="T255" i="2" s="1"/>
  <c r="B741" i="5"/>
  <c r="U331" i="2" s="1"/>
  <c r="B1417" i="7"/>
  <c r="S257" i="2" s="1"/>
  <c r="B404" i="14"/>
  <c r="T491" i="2" s="1"/>
  <c r="B688" i="5"/>
  <c r="U278" i="2" s="1"/>
  <c r="B79" i="5"/>
  <c r="B1876" i="5"/>
  <c r="B1486" i="5"/>
  <c r="B1095" i="14"/>
  <c r="B1705" i="5"/>
  <c r="B1498" i="10"/>
  <c r="B2974" i="7"/>
  <c r="B303" i="14"/>
  <c r="T390" i="2" s="1"/>
  <c r="B339" i="7"/>
  <c r="B851" i="14"/>
  <c r="B2183" i="10"/>
  <c r="B50" i="5"/>
  <c r="B106" i="7"/>
  <c r="E183" i="2" s="1"/>
  <c r="I183" i="2" s="1"/>
  <c r="B1685" i="7"/>
  <c r="B35" i="13"/>
  <c r="P122" i="2" s="1"/>
  <c r="B15" i="13"/>
  <c r="P102" i="2" s="1"/>
  <c r="B2135" i="7"/>
  <c r="B3292" i="7"/>
  <c r="B2326" i="7"/>
  <c r="B1328" i="7"/>
  <c r="S168" i="2" s="1"/>
  <c r="B3244" i="7"/>
  <c r="B22" i="5"/>
  <c r="B1833" i="10"/>
  <c r="B928" i="11"/>
  <c r="B225" i="5"/>
  <c r="E317" i="2" s="1"/>
  <c r="I317" i="2" s="1"/>
  <c r="B712" i="14"/>
  <c r="B179" i="5"/>
  <c r="B1728" i="11"/>
  <c r="B146" i="7"/>
  <c r="B2116" i="11"/>
  <c r="B1848" i="14"/>
  <c r="B937" i="11"/>
  <c r="B1562" i="7"/>
  <c r="S402" i="2" s="1"/>
  <c r="B2146" i="10"/>
  <c r="B3096" i="7"/>
  <c r="B833" i="14"/>
  <c r="B3284" i="7"/>
  <c r="B943" i="10"/>
  <c r="B1221" i="5"/>
  <c r="B678" i="11"/>
  <c r="B1630" i="5"/>
  <c r="B1865" i="14"/>
  <c r="B199" i="10"/>
  <c r="Q286" i="2" s="1"/>
  <c r="B1175" i="11"/>
  <c r="B1147" i="5"/>
  <c r="B173" i="7"/>
  <c r="B1806" i="14"/>
  <c r="B505" i="11"/>
  <c r="B74" i="7"/>
  <c r="B1990" i="7"/>
  <c r="B134" i="10"/>
  <c r="Q221" i="2" s="1"/>
  <c r="B1616" i="7"/>
  <c r="S456" i="2" s="1"/>
  <c r="B1444" i="13"/>
  <c r="B733" i="11"/>
  <c r="B1167" i="11"/>
  <c r="B1512" i="5"/>
  <c r="B1556" i="5"/>
  <c r="B1141" i="14"/>
  <c r="B2161" i="10"/>
  <c r="B1264" i="14"/>
  <c r="B340" i="10"/>
  <c r="Q427" i="2" s="1"/>
  <c r="B880" i="11"/>
  <c r="B933" i="5"/>
  <c r="B1669" i="14"/>
  <c r="B2158" i="11"/>
  <c r="B8" i="7"/>
  <c r="B2729" i="7"/>
  <c r="B1375" i="7"/>
  <c r="S215" i="2" s="1"/>
  <c r="B1747" i="13"/>
  <c r="B168" i="7"/>
  <c r="B2202" i="10"/>
  <c r="B1385" i="10"/>
  <c r="B469" i="14"/>
  <c r="B3088" i="7"/>
  <c r="B1629" i="11"/>
  <c r="B753" i="14"/>
  <c r="B1417" i="5"/>
  <c r="B118" i="14"/>
  <c r="T205" i="2" s="1"/>
  <c r="B1757" i="5"/>
  <c r="B262" i="7"/>
  <c r="B212" i="14"/>
  <c r="T299" i="2" s="1"/>
  <c r="B2955" i="7"/>
  <c r="B1129" i="5"/>
  <c r="B545" i="11"/>
  <c r="B1896" i="14"/>
  <c r="B65" i="14"/>
  <c r="T152" i="2" s="1"/>
  <c r="B2255" i="11"/>
  <c r="B1114" i="11"/>
  <c r="B971" i="5"/>
  <c r="B1389" i="5"/>
  <c r="B1843" i="14"/>
  <c r="B2143" i="11"/>
  <c r="B1403" i="11"/>
  <c r="B106" i="5"/>
  <c r="B2872" i="7"/>
  <c r="B1861" i="5"/>
  <c r="B1319" i="14"/>
  <c r="B957" i="5"/>
  <c r="B2256" i="10"/>
  <c r="B15" i="10"/>
  <c r="Q102" i="2" s="1"/>
  <c r="B344" i="14"/>
  <c r="T431" i="2" s="1"/>
  <c r="E29" i="19"/>
  <c r="E32" i="19"/>
  <c r="E26" i="19"/>
  <c r="F1656" i="15" s="1"/>
  <c r="F1658" i="15" s="1"/>
  <c r="E8" i="19"/>
  <c r="E35" i="19"/>
  <c r="E14" i="19"/>
  <c r="I10" i="3"/>
  <c r="AD59" i="2" s="1"/>
  <c r="AD61" i="2" s="1"/>
  <c r="E1656" i="15"/>
  <c r="E1658" i="15" s="1"/>
  <c r="I9" i="3"/>
  <c r="Z59" i="2" s="1"/>
  <c r="Z61" i="2" s="1"/>
  <c r="I3" i="3"/>
  <c r="D1651" i="15"/>
  <c r="D1653" i="15" s="1"/>
  <c r="E17" i="19"/>
  <c r="I343" i="2"/>
  <c r="F354" i="2"/>
  <c r="F353" i="2"/>
  <c r="I342" i="2"/>
  <c r="I340" i="2"/>
  <c r="F351" i="2"/>
  <c r="D1731" i="15"/>
  <c r="D1733" i="15" s="1"/>
  <c r="B3" i="3"/>
  <c r="B50" i="2" s="1"/>
  <c r="B52" i="2" s="1"/>
  <c r="E1651" i="15"/>
  <c r="E1653" i="15" s="1"/>
  <c r="I4" i="3"/>
  <c r="B5" i="3"/>
  <c r="K21" i="8"/>
  <c r="I344" i="2"/>
  <c r="F355" i="2"/>
  <c r="I345" i="2"/>
  <c r="F356" i="2"/>
  <c r="B16" i="3"/>
  <c r="J16" i="2" s="1"/>
  <c r="J18" i="2" s="1"/>
  <c r="E11" i="3"/>
  <c r="N25" i="2" s="1"/>
  <c r="N27" i="2" s="1"/>
  <c r="H1691" i="15"/>
  <c r="H1693" i="15" s="1"/>
  <c r="F123" i="2"/>
  <c r="G123" i="2" s="1"/>
  <c r="B25" i="2"/>
  <c r="B27" i="2" s="1"/>
  <c r="B14" i="3"/>
  <c r="E1691" i="15"/>
  <c r="E1693" i="15" s="1"/>
  <c r="E9" i="3"/>
  <c r="F25" i="2" s="1"/>
  <c r="F27" i="2" s="1"/>
  <c r="L473" i="2"/>
  <c r="N473" i="2" s="1"/>
  <c r="ET10" i="9" s="1"/>
  <c r="EZ10" i="9"/>
  <c r="L493" i="2" s="1"/>
  <c r="N493" i="2" s="1"/>
  <c r="FB10" i="9" s="1"/>
  <c r="EJ66" i="2"/>
  <c r="L470" i="2"/>
  <c r="N470" i="2" s="1"/>
  <c r="ET7" i="9" s="1"/>
  <c r="EZ7" i="9"/>
  <c r="EP66" i="2"/>
  <c r="EC66" i="2"/>
  <c r="ED66" i="2"/>
  <c r="I15" i="3" l="1"/>
  <c r="AX59" i="2" s="1"/>
  <c r="AX61" i="2" s="1"/>
  <c r="F1661" i="15"/>
  <c r="F1663" i="15" s="1"/>
  <c r="E3" i="3"/>
  <c r="L5" i="3"/>
  <c r="F91" i="2"/>
  <c r="G91" i="2" s="1"/>
  <c r="I341" i="2"/>
  <c r="F352" i="2"/>
  <c r="AG61" i="2"/>
  <c r="I11" i="3"/>
  <c r="AH59" i="2" s="1"/>
  <c r="AH61" i="2" s="1"/>
  <c r="G1656" i="15"/>
  <c r="G1658" i="15" s="1"/>
  <c r="I5" i="3"/>
  <c r="J59" i="2" s="1"/>
  <c r="J61" i="2" s="1"/>
  <c r="H1656" i="15"/>
  <c r="H1658" i="15" s="1"/>
  <c r="I12" i="3"/>
  <c r="AL59" i="2" s="1"/>
  <c r="AL61" i="2" s="1"/>
  <c r="E1661" i="15"/>
  <c r="E1663" i="15" s="1"/>
  <c r="I14" i="3"/>
  <c r="AT59" i="2" s="1"/>
  <c r="AT61" i="2" s="1"/>
  <c r="D1696" i="15"/>
  <c r="D1698" i="15" s="1"/>
  <c r="E4" i="3"/>
  <c r="F7" i="2" s="1"/>
  <c r="F9" i="2" s="1"/>
  <c r="E13" i="3"/>
  <c r="V25" i="2" s="1"/>
  <c r="V27" i="2" s="1"/>
  <c r="E10" i="3"/>
  <c r="J25" i="2" s="1"/>
  <c r="J27" i="2" s="1"/>
  <c r="K27" i="2" s="1"/>
  <c r="F1691" i="15"/>
  <c r="F1693" i="15" s="1"/>
  <c r="B15" i="3"/>
  <c r="F16" i="2" s="1"/>
  <c r="F18" i="2" s="1"/>
  <c r="I18" i="2" s="1"/>
  <c r="D1656" i="15"/>
  <c r="D1658" i="15" s="1"/>
  <c r="I8" i="3"/>
  <c r="V59" i="2" s="1"/>
  <c r="V61" i="2" s="1"/>
  <c r="W61" i="2" s="1"/>
  <c r="B4" i="3"/>
  <c r="J50" i="2" s="1"/>
  <c r="J52" i="2" s="1"/>
  <c r="F52" i="2" s="1"/>
  <c r="E1731" i="15"/>
  <c r="E1733" i="15" s="1"/>
  <c r="Y61" i="2"/>
  <c r="F317" i="2"/>
  <c r="G317" i="2" s="1"/>
  <c r="F233" i="2"/>
  <c r="G233" i="2" s="1"/>
  <c r="O27" i="2"/>
  <c r="F111" i="2"/>
  <c r="G111" i="2" s="1"/>
  <c r="F329" i="2"/>
  <c r="G329" i="2" s="1"/>
  <c r="F293" i="2"/>
  <c r="G293" i="2" s="1"/>
  <c r="C52" i="2"/>
  <c r="F209" i="2"/>
  <c r="G209" i="2" s="1"/>
  <c r="F245" i="2"/>
  <c r="G245" i="2" s="1"/>
  <c r="F281" i="2"/>
  <c r="G281" i="2" s="1"/>
  <c r="G52" i="2"/>
  <c r="X61" i="2"/>
  <c r="AC61" i="2"/>
  <c r="F173" i="2"/>
  <c r="G173" i="2" s="1"/>
  <c r="F149" i="2"/>
  <c r="G149" i="2" s="1"/>
  <c r="D52" i="2"/>
  <c r="I52" i="2"/>
  <c r="F185" i="2"/>
  <c r="G185" i="2" s="1"/>
  <c r="F221" i="2"/>
  <c r="G221" i="2" s="1"/>
  <c r="F161" i="2"/>
  <c r="G161" i="2" s="1"/>
  <c r="H52" i="2"/>
  <c r="F305" i="2"/>
  <c r="G305" i="2" s="1"/>
  <c r="I6" i="3"/>
  <c r="N59" i="2" s="1"/>
  <c r="N61" i="2" s="1"/>
  <c r="G1651" i="15"/>
  <c r="G1653" i="15" s="1"/>
  <c r="D1661" i="15"/>
  <c r="D1663" i="15" s="1"/>
  <c r="I13" i="3"/>
  <c r="AP59" i="2" s="1"/>
  <c r="AP61" i="2" s="1"/>
  <c r="G18" i="2"/>
  <c r="AA61" i="2"/>
  <c r="AB61" i="2"/>
  <c r="F344" i="2"/>
  <c r="F345" i="2"/>
  <c r="F194" i="2"/>
  <c r="G194" i="2" s="1"/>
  <c r="E14" i="3"/>
  <c r="E5" i="3"/>
  <c r="E1696" i="15"/>
  <c r="E1698" i="15" s="1"/>
  <c r="H1651" i="15"/>
  <c r="H1653" i="15" s="1"/>
  <c r="I7" i="3"/>
  <c r="F197" i="2"/>
  <c r="G197" i="2" s="1"/>
  <c r="O50" i="2"/>
  <c r="O52" i="2" s="1"/>
  <c r="F125" i="2"/>
  <c r="G125" i="2" s="1"/>
  <c r="F113" i="2"/>
  <c r="G113" i="2" s="1"/>
  <c r="F137" i="2"/>
  <c r="G137" i="2" s="1"/>
  <c r="F269" i="2"/>
  <c r="G269" i="2" s="1"/>
  <c r="E52" i="2"/>
  <c r="F277" i="2"/>
  <c r="G277" i="2" s="1"/>
  <c r="F313" i="2"/>
  <c r="G313" i="2" s="1"/>
  <c r="F253" i="2"/>
  <c r="G253" i="2" s="1"/>
  <c r="F289" i="2"/>
  <c r="G289" i="2" s="1"/>
  <c r="F325" i="2"/>
  <c r="G325" i="2" s="1"/>
  <c r="F301" i="2"/>
  <c r="G301" i="2" s="1"/>
  <c r="F337" i="2"/>
  <c r="F348" i="2" s="1"/>
  <c r="D17" i="8" s="1"/>
  <c r="E18" i="8" s="1"/>
  <c r="B9" i="3" s="1"/>
  <c r="D34" i="2" s="1"/>
  <c r="D36" i="2" s="1"/>
  <c r="F169" i="2"/>
  <c r="G169" i="2" s="1"/>
  <c r="E177" i="2" s="1"/>
  <c r="BB4" i="9" s="1"/>
  <c r="F265" i="2"/>
  <c r="G265" i="2" s="1"/>
  <c r="B59" i="2"/>
  <c r="B61" i="2" s="1"/>
  <c r="F133" i="2"/>
  <c r="G133" i="2" s="1"/>
  <c r="F205" i="2"/>
  <c r="G205" i="2" s="1"/>
  <c r="F157" i="2"/>
  <c r="G157" i="2" s="1"/>
  <c r="E165" i="2" s="1"/>
  <c r="AT4" i="9" s="1"/>
  <c r="F145" i="2"/>
  <c r="G145" i="2" s="1"/>
  <c r="F217" i="2"/>
  <c r="G217" i="2" s="1"/>
  <c r="F181" i="2"/>
  <c r="G181" i="2" s="1"/>
  <c r="E189" i="2" s="1"/>
  <c r="BJ4" i="9" s="1"/>
  <c r="F338" i="2"/>
  <c r="F349" i="2" s="1"/>
  <c r="D20" i="8" s="1"/>
  <c r="E21" i="8" s="1"/>
  <c r="B10" i="3" s="1"/>
  <c r="G34" i="2" s="1"/>
  <c r="G36" i="2" s="1"/>
  <c r="F241" i="2"/>
  <c r="G241" i="2" s="1"/>
  <c r="F336" i="2"/>
  <c r="F347" i="2" s="1"/>
  <c r="D14" i="8" s="1"/>
  <c r="E15" i="8" s="1"/>
  <c r="B8" i="3" s="1"/>
  <c r="B34" i="2" s="1"/>
  <c r="B36" i="2" s="1"/>
  <c r="F229" i="2"/>
  <c r="G229" i="2" s="1"/>
  <c r="F193" i="2"/>
  <c r="G193" i="2" s="1"/>
  <c r="F341" i="2"/>
  <c r="F59" i="2"/>
  <c r="F61" i="2" s="1"/>
  <c r="F340" i="2"/>
  <c r="H18" i="2"/>
  <c r="S27" i="2"/>
  <c r="L27" i="2"/>
  <c r="M27" i="2"/>
  <c r="F158" i="2"/>
  <c r="G158" i="2" s="1"/>
  <c r="T27" i="2"/>
  <c r="U27" i="2"/>
  <c r="Q27" i="2"/>
  <c r="P27" i="2"/>
  <c r="F242" i="2"/>
  <c r="G242" i="2" s="1"/>
  <c r="B7" i="2"/>
  <c r="B9" i="2" s="1"/>
  <c r="F280" i="2"/>
  <c r="G280" i="2" s="1"/>
  <c r="F268" i="2"/>
  <c r="G268" i="2" s="1"/>
  <c r="F328" i="2"/>
  <c r="G328" i="2" s="1"/>
  <c r="F208" i="2"/>
  <c r="G208" i="2" s="1"/>
  <c r="F292" i="2"/>
  <c r="G292" i="2" s="1"/>
  <c r="F304" i="2"/>
  <c r="G304" i="2" s="1"/>
  <c r="F148" i="2"/>
  <c r="G148" i="2" s="1"/>
  <c r="F160" i="2"/>
  <c r="G160" i="2" s="1"/>
  <c r="F232" i="2"/>
  <c r="G232" i="2" s="1"/>
  <c r="F184" i="2"/>
  <c r="G184" i="2" s="1"/>
  <c r="F220" i="2"/>
  <c r="G220" i="2" s="1"/>
  <c r="F256" i="2"/>
  <c r="G256" i="2" s="1"/>
  <c r="F196" i="2"/>
  <c r="G196" i="2" s="1"/>
  <c r="F136" i="2"/>
  <c r="G136" i="2" s="1"/>
  <c r="F172" i="2"/>
  <c r="G172" i="2" s="1"/>
  <c r="F316" i="2"/>
  <c r="G316" i="2" s="1"/>
  <c r="F244" i="2"/>
  <c r="G244" i="2" s="1"/>
  <c r="F230" i="2"/>
  <c r="G230" i="2" s="1"/>
  <c r="B16" i="2"/>
  <c r="B18" i="2" s="1"/>
  <c r="F219" i="2"/>
  <c r="G219" i="2" s="1"/>
  <c r="F207" i="2"/>
  <c r="G207" i="2" s="1"/>
  <c r="F291" i="2"/>
  <c r="G291" i="2" s="1"/>
  <c r="F243" i="2"/>
  <c r="G243" i="2" s="1"/>
  <c r="F327" i="2"/>
  <c r="G327" i="2" s="1"/>
  <c r="F255" i="2"/>
  <c r="G255" i="2" s="1"/>
  <c r="F171" i="2"/>
  <c r="G171" i="2" s="1"/>
  <c r="F303" i="2"/>
  <c r="G303" i="2" s="1"/>
  <c r="F231" i="2"/>
  <c r="G231" i="2" s="1"/>
  <c r="F267" i="2"/>
  <c r="G267" i="2" s="1"/>
  <c r="F159" i="2"/>
  <c r="G159" i="2" s="1"/>
  <c r="F183" i="2"/>
  <c r="G183" i="2" s="1"/>
  <c r="F195" i="2"/>
  <c r="G195" i="2" s="1"/>
  <c r="F315" i="2"/>
  <c r="G315" i="2" s="1"/>
  <c r="F279" i="2"/>
  <c r="G279" i="2" s="1"/>
  <c r="F135" i="2"/>
  <c r="G135" i="2" s="1"/>
  <c r="F147" i="2"/>
  <c r="G147" i="2" s="1"/>
  <c r="F170" i="2"/>
  <c r="G170" i="2" s="1"/>
  <c r="F134" i="2"/>
  <c r="G134" i="2" s="1"/>
  <c r="E141" i="2" s="1"/>
  <c r="AD4" i="9" s="1"/>
  <c r="F206" i="2"/>
  <c r="G206" i="2" s="1"/>
  <c r="F290" i="2"/>
  <c r="G290" i="2" s="1"/>
  <c r="F266" i="2"/>
  <c r="G266" i="2" s="1"/>
  <c r="F182" i="2"/>
  <c r="G182" i="2" s="1"/>
  <c r="F302" i="2"/>
  <c r="G302" i="2" s="1"/>
  <c r="F218" i="2"/>
  <c r="G218" i="2" s="1"/>
  <c r="F254" i="2"/>
  <c r="G254" i="2" s="1"/>
  <c r="C27" i="2"/>
  <c r="D27" i="2"/>
  <c r="E27" i="2"/>
  <c r="H27" i="2"/>
  <c r="I27" i="2"/>
  <c r="G27" i="2"/>
  <c r="F278" i="2"/>
  <c r="G278" i="2" s="1"/>
  <c r="F314" i="2"/>
  <c r="G314" i="2" s="1"/>
  <c r="F146" i="2"/>
  <c r="G146" i="2" s="1"/>
  <c r="E153" i="2" s="1"/>
  <c r="AL4" i="9" s="1"/>
  <c r="F326" i="2"/>
  <c r="G326" i="2" s="1"/>
  <c r="EK66" i="2"/>
  <c r="EL66" i="2"/>
  <c r="EX66" i="2"/>
  <c r="L490" i="2"/>
  <c r="N490" i="2" s="1"/>
  <c r="FB7" i="9" s="1"/>
  <c r="ER66" i="2"/>
  <c r="AI61" i="2" l="1"/>
  <c r="AJ61" i="2"/>
  <c r="AK61" i="2"/>
  <c r="F257" i="2"/>
  <c r="G257" i="2" s="1"/>
  <c r="AE61" i="2"/>
  <c r="AF61" i="2"/>
  <c r="AU61" i="2"/>
  <c r="AV61" i="2"/>
  <c r="AW61" i="2"/>
  <c r="M61" i="2"/>
  <c r="L61" i="2"/>
  <c r="K61" i="2"/>
  <c r="AQ61" i="2"/>
  <c r="AN61" i="2"/>
  <c r="AS61" i="2"/>
  <c r="AO61" i="2"/>
  <c r="AR61" i="2"/>
  <c r="AM61" i="2"/>
  <c r="F342" i="2"/>
  <c r="E61" i="2"/>
  <c r="D61" i="2"/>
  <c r="I61" i="2"/>
  <c r="C61" i="2"/>
  <c r="G61" i="2"/>
  <c r="H61" i="2"/>
  <c r="C36" i="2"/>
  <c r="L52" i="2"/>
  <c r="K52" i="2"/>
  <c r="N52" i="2"/>
  <c r="M52" i="2"/>
  <c r="J7" i="2"/>
  <c r="J9" i="2" s="1"/>
  <c r="F112" i="2"/>
  <c r="G112" i="2" s="1"/>
  <c r="F124" i="2"/>
  <c r="G124" i="2" s="1"/>
  <c r="H36" i="2"/>
  <c r="I36" i="2"/>
  <c r="E36" i="2"/>
  <c r="F36" i="2"/>
  <c r="J36" i="2"/>
  <c r="R59" i="2"/>
  <c r="R61" i="2" s="1"/>
  <c r="F343" i="2"/>
  <c r="F122" i="2"/>
  <c r="G122" i="2" s="1"/>
  <c r="E129" i="2" s="1"/>
  <c r="V4" i="9" s="1"/>
  <c r="F110" i="2"/>
  <c r="G110" i="2" s="1"/>
  <c r="E117" i="2" s="1"/>
  <c r="N4" i="9" s="1"/>
  <c r="E9" i="2"/>
  <c r="C9" i="2"/>
  <c r="D9" i="2"/>
  <c r="C18" i="2"/>
  <c r="E18" i="2"/>
  <c r="D18" i="2"/>
  <c r="EZ66" i="2"/>
  <c r="ES66" i="2"/>
  <c r="ET66" i="2"/>
  <c r="U61" i="2" l="1"/>
  <c r="P61" i="2"/>
  <c r="S61" i="2"/>
  <c r="O61" i="2"/>
  <c r="T61" i="2"/>
  <c r="Q61" i="2"/>
  <c r="I9" i="2"/>
  <c r="G9" i="2"/>
  <c r="H9" i="2"/>
  <c r="FB66" i="2"/>
  <c r="FA66"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Johnny Vogt</author>
  </authors>
  <commentList>
    <comment ref="F29" authorId="0" shapeId="0" xr:uid="{1A68FB81-F5E6-4ED3-8076-717288B8463D}">
      <text>
        <r>
          <rPr>
            <b/>
            <sz val="9"/>
            <color indexed="81"/>
            <rFont val="Tahoma"/>
            <family val="2"/>
          </rPr>
          <t xml:space="preserve">DO NOT USE THE SIGN FOR 
"Greater than or equal to"
</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Johnny Vogt</author>
    <author>Registered User</author>
  </authors>
  <commentList>
    <comment ref="C2" authorId="0" shapeId="0" xr:uid="{394B62C9-7B0A-4A33-A9D5-348A9AC9414B}">
      <text>
        <r>
          <rPr>
            <sz val="9"/>
            <color indexed="81"/>
            <rFont val="Tahoma"/>
            <family val="2"/>
          </rPr>
          <t>The thermocouple type fields colored green represent the selected thermocouple type for that page. So for page 1, the first T/C type field is green, as well as for page 2, etc. 
Unless you're going to put individual thermocouples on individual certs, group thermocouple types together by the color coded/numbered cells to the left of the SN field.
Wire can be done (beginning and end) using the first four slots. They will appear as two beginning and end rolls on pages 17 and 18
TUS Probes Print from pg 41
For Dual Element probes, Use 1st four slots, Pgs 19&amp;20</t>
        </r>
      </text>
    </comment>
    <comment ref="E3" authorId="0" shapeId="0" xr:uid="{70208056-93A0-4013-9201-A1881DDF4DA3}">
      <text>
        <r>
          <rPr>
            <sz val="9"/>
            <color indexed="81"/>
            <rFont val="Tahoma"/>
            <family val="2"/>
          </rPr>
          <t xml:space="preserve">If the standard you want isn't displayed on the left when you select your temperature, insert the SN of the correct standard here. Otherwise, leave blank.
</t>
        </r>
      </text>
    </comment>
    <comment ref="AK3" authorId="0" shapeId="0" xr:uid="{6FEAD090-3271-45E3-B840-13907596495E}">
      <text>
        <r>
          <rPr>
            <sz val="9"/>
            <color indexed="81"/>
            <rFont val="Tahoma"/>
            <family val="2"/>
          </rPr>
          <t xml:space="preserve">Leave blank if you're using the transfer standards. If using the PRT, SP-1, or ST-6, enter here.
</t>
        </r>
      </text>
    </comment>
    <comment ref="AS3" authorId="0" shapeId="0" xr:uid="{36D8742A-D789-4972-89EA-FD6217103F6B}">
      <text>
        <r>
          <rPr>
            <sz val="9"/>
            <color indexed="81"/>
            <rFont val="Tahoma"/>
            <family val="2"/>
          </rPr>
          <t xml:space="preserve">Leave blank if you're using the transfer standards. If using the PRT, SP-1, or ST-6, enter here.
</t>
        </r>
      </text>
    </comment>
    <comment ref="BY3" authorId="0" shapeId="0" xr:uid="{D809A516-503C-4E12-9383-C9202018B992}">
      <text>
        <r>
          <rPr>
            <sz val="9"/>
            <color indexed="81"/>
            <rFont val="Tahoma"/>
            <family val="2"/>
          </rPr>
          <t xml:space="preserve">Leave blank if you're using the transfer standards. If using the PRT, SP-1, or ST-6, enter here.
</t>
        </r>
      </text>
    </comment>
    <comment ref="DU3" authorId="0" shapeId="0" xr:uid="{BB2D0EF3-D0A7-4B0E-948B-4C9A2222FFC5}">
      <text>
        <r>
          <rPr>
            <sz val="9"/>
            <color indexed="81"/>
            <rFont val="Tahoma"/>
            <family val="2"/>
          </rPr>
          <t xml:space="preserve">Leave blank if you're using the transfer standards. If using the PRT, SP-1, or ST-6, enter here.
</t>
        </r>
      </text>
    </comment>
    <comment ref="G7" authorId="1" shapeId="0" xr:uid="{E64FA3C9-AAD0-4A9B-9EB7-3273F51F2CAC}">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O7" authorId="1" shapeId="0" xr:uid="{2ABF626C-D11E-424F-93C2-BC95093AACFD}">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W7" authorId="1" shapeId="0" xr:uid="{98E918C9-7D5C-4508-BAB0-08904331B383}">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AE7" authorId="1" shapeId="0" xr:uid="{1FB08121-DE0E-4AC4-A551-7614701E28B4}">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AM7" authorId="1" shapeId="0" xr:uid="{E73F4D1C-8AEB-4EFB-AEE4-069BF7E87292}">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AU7" authorId="1" shapeId="0" xr:uid="{BD029F6C-784F-4277-A958-4733D9DC089A}">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BC7" authorId="1" shapeId="0" xr:uid="{5665FFAA-CDDA-4D38-8723-E716B9DEACE9}">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BK7" authorId="1" shapeId="0" xr:uid="{F5D60A20-169B-4630-B9F2-89317925C970}">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BS7" authorId="1" shapeId="0" xr:uid="{539E7F3A-F36E-4580-B64E-9B8061430FE6}">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CA7" authorId="1" shapeId="0" xr:uid="{38B935A7-06B3-499B-BBFC-1C829D31B38D}">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CI7" authorId="1" shapeId="0" xr:uid="{A810C472-7B3D-47CF-8CF9-F3DB41B42556}">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CQ7" authorId="1" shapeId="0" xr:uid="{5DB98B86-6C75-4EDB-A5C8-37743C68A6C4}">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CY7" authorId="1" shapeId="0" xr:uid="{B1CDF2EA-24F3-4288-B771-56311DB0BCE1}">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DG7" authorId="1" shapeId="0" xr:uid="{D77678A7-B342-4641-8E7F-6C5C8CA155B4}">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DO7" authorId="1" shapeId="0" xr:uid="{3A850465-AC34-4B1F-B8A8-AD3431C83419}">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DW7" authorId="1" shapeId="0" xr:uid="{4009C6B4-BC50-48EF-9FD9-4D7D91A80C3F}">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EE7" authorId="1" shapeId="0" xr:uid="{7957B4FD-6CF9-4200-896E-4BF33B57CDC1}">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EM7" authorId="1" shapeId="0" xr:uid="{6374F76B-5C76-4927-85C4-A9530A3EE92D}">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EU7" authorId="1" shapeId="0" xr:uid="{350F382E-02F2-4373-959C-10DBDC8429FD}">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 ref="FC7" authorId="1" shapeId="0" xr:uid="{B0B97C7E-C155-45BC-9537-8CF87F8B8CF1}">
      <text>
        <r>
          <rPr>
            <b/>
            <sz val="10"/>
            <color indexed="81"/>
            <rFont val="Tahoma"/>
            <family val="2"/>
          </rPr>
          <t xml:space="preserve">These cells show the UUT temperature after comparison with the standard, and adjusted to the setpoint, as they will appear on JGI Cert
</t>
        </r>
        <r>
          <rPr>
            <sz val="10"/>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Registered User</author>
  </authors>
  <commentList>
    <comment ref="BI5" authorId="0" shapeId="0" xr:uid="{AAB24934-9748-4B33-AEEC-4A4623E4784D}">
      <text>
        <r>
          <rPr>
            <b/>
            <sz val="10"/>
            <color indexed="81"/>
            <rFont val="Tahoma"/>
            <family val="2"/>
          </rPr>
          <t xml:space="preserve">IF unit is "Accepted as noted", Include "Note" in the additional comments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Johnny Vogt</author>
  </authors>
  <commentList>
    <comment ref="E3" authorId="0" shapeId="0" xr:uid="{1915EF90-60BA-43A6-A52D-AF0F40E8E471}">
      <text>
        <r>
          <rPr>
            <sz val="9"/>
            <color indexed="81"/>
            <rFont val="Tahoma"/>
            <family val="2"/>
          </rPr>
          <t xml:space="preserve">NTS11 is on pg 42.
NTS12 and 10 are pg 43
TTS1 is pg 44
 tmp, RH, and standards/comments need to be filled out on certworksht.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DB2B07-D37C-4D14-BB72-2EF066ABF033}" keepAlive="1" name="Query - Standards" description="Connection to the 'Standards' query in the workbook." type="5" refreshedVersion="8" background="1" saveData="1">
    <dbPr connection="Provider=Microsoft.Mashup.OleDb.1;Data Source=$Workbook$;Location=Standards;Extended Properties=&quot;&quot;" command="SELECT * FROM [Standard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<sst xmlns="http://schemas.openxmlformats.org/spreadsheetml/2006/main" count="4925" uniqueCount="914">
  <si>
    <t>Pages 1-5</t>
  </si>
  <si>
    <t xml:space="preserve">Report Number: </t>
  </si>
  <si>
    <t>072513A</t>
  </si>
  <si>
    <t>password: jgi</t>
  </si>
  <si>
    <t>ITEM</t>
  </si>
  <si>
    <t>CONTROLLING SPECS</t>
  </si>
  <si>
    <t>STANDARD VOLTMETER</t>
  </si>
  <si>
    <t>TOLERANCE SOURCE</t>
  </si>
  <si>
    <t>AMS2750D</t>
  </si>
  <si>
    <t>BAC5621K</t>
  </si>
  <si>
    <t>Additel 286 SN:6851022030037</t>
  </si>
  <si>
    <t>PS23401</t>
  </si>
  <si>
    <t>ASTME-230</t>
  </si>
  <si>
    <t>BAC5602AF</t>
  </si>
  <si>
    <t>BPS4139M</t>
  </si>
  <si>
    <t>BAERD GEN-007</t>
  </si>
  <si>
    <t>Written Procedure(Other than JGI)</t>
  </si>
  <si>
    <t>OTHER</t>
  </si>
  <si>
    <t>Thermocouple Wire Probe</t>
  </si>
  <si>
    <t>METER/SN</t>
  </si>
  <si>
    <t>CAL:</t>
  </si>
  <si>
    <t>COMMENTS SECTION</t>
  </si>
  <si>
    <t>DUE:</t>
  </si>
  <si>
    <t>T/N:</t>
  </si>
  <si>
    <t>TEMP</t>
  </si>
  <si>
    <t>TOLERANCE</t>
  </si>
  <si>
    <t>%RH</t>
  </si>
  <si>
    <t>Wire Gauge</t>
  </si>
  <si>
    <t>(If not "N/A")</t>
  </si>
  <si>
    <t xml:space="preserve">Additional Comments </t>
  </si>
  <si>
    <t>Inspector:</t>
  </si>
  <si>
    <t>KF</t>
  </si>
  <si>
    <t>Location</t>
  </si>
  <si>
    <t>(If not "Production")</t>
  </si>
  <si>
    <t>CAL DATE</t>
  </si>
  <si>
    <t>(If not today's date)</t>
  </si>
  <si>
    <t>DUE DATE</t>
  </si>
  <si>
    <t>±1.0°F or 0.1% of reading</t>
  </si>
  <si>
    <t>Test Temperature</t>
  </si>
  <si>
    <t>PAGE INFO/INSTRUCTIONS</t>
  </si>
  <si>
    <t>STANDARD(s) USED:</t>
  </si>
  <si>
    <t>PRT</t>
  </si>
  <si>
    <t>Standard</t>
  </si>
  <si>
    <t>Standard mvDC</t>
  </si>
  <si>
    <t>T/C</t>
  </si>
  <si>
    <t>Unit Under Test (°F)</t>
  </si>
  <si>
    <t>Pg #s</t>
  </si>
  <si>
    <t>Serial Number</t>
  </si>
  <si>
    <t>Type</t>
  </si>
  <si>
    <t/>
  </si>
  <si>
    <t>mvDC</t>
  </si>
  <si>
    <t>J</t>
  </si>
  <si>
    <t>Report:</t>
  </si>
  <si>
    <t>PAGE</t>
  </si>
  <si>
    <t>Voltmeter  Used:</t>
  </si>
  <si>
    <t>Standard(s) Used</t>
  </si>
  <si>
    <t>Thermocouple Type</t>
  </si>
  <si>
    <t>Thermocouple Test/Working Sensor</t>
  </si>
  <si>
    <t>COMMENTS AND RESULTS SECTION</t>
  </si>
  <si>
    <t>Customer:</t>
  </si>
  <si>
    <t>JOHNSON GAGE &amp; INSPECTION, INC.</t>
  </si>
  <si>
    <t>SPECS</t>
  </si>
  <si>
    <t>Limits of Error (If Applicable)</t>
  </si>
  <si>
    <t>"</t>
  </si>
  <si>
    <t>Thermocouple Probe</t>
  </si>
  <si>
    <t>Temp:</t>
  </si>
  <si>
    <t>Function for "Contains" is :</t>
  </si>
  <si>
    <t>=IF(ISERROR(SEARCH("Note",BH9)),"Miss","Hit")</t>
  </si>
  <si>
    <t>Item</t>
  </si>
  <si>
    <t xml:space="preserve">INSPECTOR:  </t>
  </si>
  <si>
    <r>
      <t xml:space="preserve">Cells in </t>
    </r>
    <r>
      <rPr>
        <b/>
        <sz val="10"/>
        <rFont val="Arial"/>
        <family val="2"/>
      </rPr>
      <t>BOLD font</t>
    </r>
    <r>
      <rPr>
        <sz val="10"/>
        <rFont val="Arial"/>
        <family val="2"/>
      </rPr>
      <t xml:space="preserve"> are taken from update form</t>
    </r>
  </si>
  <si>
    <t>Enter spec/tol.</t>
  </si>
  <si>
    <t>pg1</t>
  </si>
  <si>
    <t>Thermocouple Wire</t>
  </si>
  <si>
    <t>RH:</t>
  </si>
  <si>
    <t xml:space="preserve"> </t>
  </si>
  <si>
    <t>Date Calibrated:</t>
  </si>
  <si>
    <t>Supplimental specs here:</t>
  </si>
  <si>
    <t>pg2</t>
  </si>
  <si>
    <t>Thermocouple Surface Probe</t>
  </si>
  <si>
    <t>Gauge:</t>
  </si>
  <si>
    <t>Date Due:</t>
  </si>
  <si>
    <t>Shorthand</t>
  </si>
  <si>
    <t>Merged</t>
  </si>
  <si>
    <t>Calibration Date</t>
  </si>
  <si>
    <t>Date Due</t>
  </si>
  <si>
    <t>Traceability</t>
  </si>
  <si>
    <t>Progression of Cal date and Due Date formulas</t>
  </si>
  <si>
    <t>Date Cal Field 2</t>
  </si>
  <si>
    <t>pg3</t>
  </si>
  <si>
    <t>Other</t>
  </si>
  <si>
    <t>Relative Humidity:</t>
  </si>
  <si>
    <t>%</t>
  </si>
  <si>
    <t>2823A08926</t>
  </si>
  <si>
    <t>3458</t>
  </si>
  <si>
    <t>H.P. 3458A SN:2823A08926</t>
  </si>
  <si>
    <t>WO-00790034</t>
  </si>
  <si>
    <t>H.P. 3458A</t>
  </si>
  <si>
    <t>Date Cal field 1</t>
  </si>
  <si>
    <t>IF</t>
  </si>
  <si>
    <t>AMS2750H</t>
  </si>
  <si>
    <t>Greater of ±2.0°F or ±0.4% of Reading</t>
  </si>
  <si>
    <t>pg4</t>
  </si>
  <si>
    <t>DATE AND DATE DUE</t>
  </si>
  <si>
    <t>Comments Shorthand</t>
  </si>
  <si>
    <t>Location:</t>
  </si>
  <si>
    <t>Tolerance:</t>
  </si>
  <si>
    <t>B55852</t>
  </si>
  <si>
    <t>1502</t>
  </si>
  <si>
    <t>FLUKE 1502 SN:B55852</t>
  </si>
  <si>
    <t>56561-053313</t>
  </si>
  <si>
    <t>FLUKE 1502</t>
  </si>
  <si>
    <t>SN USED</t>
  </si>
  <si>
    <t>ST6 is GO</t>
  </si>
  <si>
    <t>BAC5621L</t>
  </si>
  <si>
    <t xml:space="preserve"> &lt;1000°F:±2.0°F,&gt;/= 1000°F: ±0.4% Rdg.</t>
  </si>
  <si>
    <t>Controlling Specifications</t>
  </si>
  <si>
    <t xml:space="preserve">ISO 10012, ANSI/NCSL Z540-1  </t>
  </si>
  <si>
    <t>6851022030037</t>
  </si>
  <si>
    <t>ADT286</t>
  </si>
  <si>
    <t>56561-060578</t>
  </si>
  <si>
    <t>Additel 286</t>
  </si>
  <si>
    <t>PRT is GO</t>
  </si>
  <si>
    <t>AND Any thing else is GO</t>
  </si>
  <si>
    <t>Additional Comments:</t>
  </si>
  <si>
    <t>Calibration/Inspection Procedure:</t>
  </si>
  <si>
    <t>Tolerance Source:</t>
  </si>
  <si>
    <t>See Below</t>
  </si>
  <si>
    <t>BLANK</t>
  </si>
  <si>
    <t>then 7-8-09</t>
  </si>
  <si>
    <t>then 9-26-08</t>
  </si>
  <si>
    <t>ASTM E220-19</t>
  </si>
  <si>
    <t>Type T: ±1.8°F / Type J,K,N: ±4.0°F</t>
  </si>
  <si>
    <t>pg5</t>
  </si>
  <si>
    <t>Enter Date (if not current)</t>
  </si>
  <si>
    <t>ACCEPTED AS NOTED</t>
  </si>
  <si>
    <t>Test Temperatures</t>
  </si>
  <si>
    <t>USED</t>
  </si>
  <si>
    <t>IF PRT IS NO GO</t>
  </si>
  <si>
    <t>pg6</t>
  </si>
  <si>
    <t>Recall (IF there is one)</t>
  </si>
  <si>
    <t>SN</t>
  </si>
  <si>
    <t>and any of TS's are go</t>
  </si>
  <si>
    <t>ST6 is NOGO</t>
  </si>
  <si>
    <t>pg7</t>
  </si>
  <si>
    <t>N/A</t>
  </si>
  <si>
    <t>Correction Factors Comment:</t>
  </si>
  <si>
    <t xml:space="preserve"> C.F.=Correction Factor.</t>
  </si>
  <si>
    <t>then 5-15-10</t>
  </si>
  <si>
    <t>AND SP1 is GO,</t>
  </si>
  <si>
    <t>BAERD GEN-007D</t>
  </si>
  <si>
    <t>pg8</t>
  </si>
  <si>
    <t>s</t>
  </si>
  <si>
    <t>Comments S.H.</t>
  </si>
  <si>
    <t>Comments Actual</t>
  </si>
  <si>
    <t>Results</t>
  </si>
  <si>
    <t xml:space="preserve">IF </t>
  </si>
  <si>
    <t>AND anything else is GO</t>
  </si>
  <si>
    <t>pg9</t>
  </si>
  <si>
    <t>Found in tolerance.  No action required.  "C.F" = "Correction Factor."</t>
  </si>
  <si>
    <t>ACCEPTED</t>
  </si>
  <si>
    <t>Everything but SP1 is no go,</t>
  </si>
  <si>
    <t>Then 5-7-10</t>
  </si>
  <si>
    <t>Reject</t>
  </si>
  <si>
    <t>Found out of tolerance.  "C.F." = "Correction Factor."</t>
  </si>
  <si>
    <t>REJECTED</t>
  </si>
  <si>
    <t>then 5-7-10</t>
  </si>
  <si>
    <t>Supplimental tolerances here:</t>
  </si>
  <si>
    <t>WIRE GAUGE</t>
  </si>
  <si>
    <t>Break</t>
  </si>
  <si>
    <t>Enter here</t>
  </si>
  <si>
    <t xml:space="preserve">Everything but ST6 is no go, </t>
  </si>
  <si>
    <t>AND SP1 IS NO GO,</t>
  </si>
  <si>
    <t>AND Any Ts's are GO</t>
  </si>
  <si>
    <t>VOLT METER USED</t>
  </si>
  <si>
    <t>ALTERNATE METER</t>
  </si>
  <si>
    <t>TEST SENSOR:</t>
  </si>
  <si>
    <t>AND PRT is GO</t>
  </si>
  <si>
    <t>Greater of ±4°F or ±0.75% of Reading</t>
  </si>
  <si>
    <t>Name/SN</t>
  </si>
  <si>
    <t>DATE CAL:</t>
  </si>
  <si>
    <t>Then 5-15-10</t>
  </si>
  <si>
    <t>Greater of ±1°F or ±0.1% of Reading</t>
  </si>
  <si>
    <t>INSPECTOR FIELD</t>
  </si>
  <si>
    <t>°F</t>
  </si>
  <si>
    <t>Cal Date</t>
  </si>
  <si>
    <t>CALIBRATION PROCEDURE</t>
  </si>
  <si>
    <t>(other than WP4007, which is in the form)</t>
  </si>
  <si>
    <t xml:space="preserve">Due Date </t>
  </si>
  <si>
    <t>TRACEABILITY #</t>
  </si>
  <si>
    <t>STACKER</t>
  </si>
  <si>
    <t>Controlling Specifications:</t>
  </si>
  <si>
    <t>HP3458A</t>
  </si>
  <si>
    <t>Std 2</t>
  </si>
  <si>
    <t>TOLERANCE SOURCE:</t>
  </si>
  <si>
    <t>LOCATION FIELD:</t>
  </si>
  <si>
    <t>Production</t>
  </si>
  <si>
    <t>H.P. 34420A</t>
  </si>
  <si>
    <t>Std 3</t>
  </si>
  <si>
    <t>Std 4</t>
  </si>
  <si>
    <t>IF BPS is TRUE, and all else is false, BPS, if BPS is true, and anything before it is true, ", BPS"</t>
  </si>
  <si>
    <t>CONDITION FIELD</t>
  </si>
  <si>
    <t>Std 5</t>
  </si>
  <si>
    <t>IF baerdgen is True, and all else is false, baerd gen, if Beardgen is true and anything else is true, ", baerdgen"</t>
  </si>
  <si>
    <t>K</t>
  </si>
  <si>
    <t>Std 6</t>
  </si>
  <si>
    <t>Std</t>
  </si>
  <si>
    <t>S/N</t>
  </si>
  <si>
    <t>Date Cert</t>
  </si>
  <si>
    <t>N</t>
  </si>
  <si>
    <t>(INCLUDE "BLANKET" UNCERTAINTY STATEMENT)</t>
  </si>
  <si>
    <t>Meter 1</t>
  </si>
  <si>
    <t>Banks 1-5</t>
  </si>
  <si>
    <t>T</t>
  </si>
  <si>
    <t>Comments:</t>
  </si>
  <si>
    <t>Banks 6-10</t>
  </si>
  <si>
    <t>R</t>
  </si>
  <si>
    <t>T/N</t>
  </si>
  <si>
    <t>Banks11-15</t>
  </si>
  <si>
    <t>S</t>
  </si>
  <si>
    <t>Condition:</t>
  </si>
  <si>
    <t>Banks 16-20</t>
  </si>
  <si>
    <t>E</t>
  </si>
  <si>
    <t>Results:</t>
  </si>
  <si>
    <t>All 20 Banks</t>
  </si>
  <si>
    <t>Calibration Standard</t>
  </si>
  <si>
    <t>Sensors</t>
  </si>
  <si>
    <t>TEST INSTRUMENT:</t>
  </si>
  <si>
    <t>TEST T/C:</t>
  </si>
  <si>
    <t>DATE CERTIFIED:</t>
  </si>
  <si>
    <t>CERTIFIED</t>
  </si>
  <si>
    <t>DATE DUE:</t>
  </si>
  <si>
    <t>DUE</t>
  </si>
  <si>
    <t>TRACEABILITY:</t>
  </si>
  <si>
    <t>56561-061486</t>
  </si>
  <si>
    <t>Unaveraged CFs</t>
  </si>
  <si>
    <t>C.F.</t>
  </si>
  <si>
    <t>w7</t>
  </si>
  <si>
    <t>ae7</t>
  </si>
  <si>
    <t>am7</t>
  </si>
  <si>
    <t>au7</t>
  </si>
  <si>
    <t>o7</t>
  </si>
  <si>
    <t>Bank 6</t>
  </si>
  <si>
    <t>Temp</t>
  </si>
  <si>
    <t>AU7</t>
  </si>
  <si>
    <t>C.F</t>
  </si>
  <si>
    <t>AV7</t>
  </si>
  <si>
    <t>temp</t>
  </si>
  <si>
    <t>BC</t>
  </si>
  <si>
    <t>cf</t>
  </si>
  <si>
    <t>BD</t>
  </si>
  <si>
    <t xml:space="preserve">temp </t>
  </si>
  <si>
    <t>BK</t>
  </si>
  <si>
    <t>BL</t>
  </si>
  <si>
    <t>BS</t>
  </si>
  <si>
    <t>BT</t>
  </si>
  <si>
    <t>CA</t>
  </si>
  <si>
    <t>CB</t>
  </si>
  <si>
    <t>"S"</t>
  </si>
  <si>
    <t>SP-1</t>
  </si>
  <si>
    <t>Primary Standard Thermocouple</t>
  </si>
  <si>
    <t>Secondary Standard Thermocouple</t>
  </si>
  <si>
    <t>"T" Special Limits</t>
  </si>
  <si>
    <t>Standards</t>
  </si>
  <si>
    <t xml:space="preserve">               Johnson Gage and Inspection, Inc.         </t>
  </si>
  <si>
    <t>Tables updated:</t>
  </si>
  <si>
    <t>Range</t>
  </si>
  <si>
    <t>Meas Units</t>
  </si>
  <si>
    <t>Uncert Units</t>
  </si>
  <si>
    <t xml:space="preserve">Base </t>
  </si>
  <si>
    <t xml:space="preserve">          5920 W. 21st St. N., Wichita, KS  67205         </t>
  </si>
  <si>
    <t>TC E with PRT</t>
  </si>
  <si>
    <t>-112 to -22</t>
  </si>
  <si>
    <t>TC J with PRT</t>
  </si>
  <si>
    <t>TC K with PRT</t>
  </si>
  <si>
    <t>TC N with PRT</t>
  </si>
  <si>
    <t>TC R with PRT</t>
  </si>
  <si>
    <t>32 to 392</t>
  </si>
  <si>
    <t>TC R with S ref</t>
  </si>
  <si>
    <t>TC S with PRT</t>
  </si>
  <si>
    <t>TC S with S ref</t>
  </si>
  <si>
    <t>TC T with PRT</t>
  </si>
  <si>
    <t xml:space="preserve">          Phone 316.943.7532;  Fax 316.944.6256         </t>
  </si>
  <si>
    <t>-22 to 392</t>
  </si>
  <si>
    <t>392 to 752</t>
  </si>
  <si>
    <t>392 to 1200</t>
  </si>
  <si>
    <t>TC R with S std</t>
  </si>
  <si>
    <t>1200 to 2000</t>
  </si>
  <si>
    <t>TC S with S std</t>
  </si>
  <si>
    <t>DATASHEET</t>
  </si>
  <si>
    <t>Page Number</t>
  </si>
  <si>
    <t>TC E with S</t>
  </si>
  <si>
    <t>TC J with S</t>
  </si>
  <si>
    <t>TC K with S</t>
  </si>
  <si>
    <t>TC N with S std</t>
  </si>
  <si>
    <t>2000 to 2500</t>
  </si>
  <si>
    <t>TC S with S std 2000 to 2500</t>
  </si>
  <si>
    <t>TC T with S std</t>
  </si>
  <si>
    <t>Form 4007</t>
  </si>
  <si>
    <t>TC K with S std</t>
  </si>
  <si>
    <t>752 to 1200</t>
  </si>
  <si>
    <t xml:space="preserve">Customer: </t>
  </si>
  <si>
    <t>Rev. F 10-20-20</t>
  </si>
  <si>
    <t>1200 to 1832</t>
  </si>
  <si>
    <t>S 2200 to 2500</t>
  </si>
  <si>
    <t xml:space="preserve">PRT </t>
  </si>
  <si>
    <t>2000 to 2192</t>
  </si>
  <si>
    <t>2000 to 2200</t>
  </si>
  <si>
    <t>2000 to 2372</t>
  </si>
  <si>
    <t xml:space="preserve">S </t>
  </si>
  <si>
    <t>S std</t>
  </si>
  <si>
    <t>PRT rng 1</t>
  </si>
  <si>
    <t xml:space="preserve">S ref </t>
  </si>
  <si>
    <t>PRT rng 2</t>
  </si>
  <si>
    <t xml:space="preserve">Item: </t>
  </si>
  <si>
    <t xml:space="preserve">Inspector: </t>
  </si>
  <si>
    <t>PRT rng 3</t>
  </si>
  <si>
    <t xml:space="preserve">Type: </t>
  </si>
  <si>
    <t xml:space="preserve">Date Calibrated: </t>
  </si>
  <si>
    <t xml:space="preserve">S rng 1 </t>
  </si>
  <si>
    <t xml:space="preserve">Gauge: </t>
  </si>
  <si>
    <t xml:space="preserve">Recalibration Date: </t>
  </si>
  <si>
    <t>S rng 1</t>
  </si>
  <si>
    <t xml:space="preserve">S rng 2 </t>
  </si>
  <si>
    <t xml:space="preserve">Temperature: </t>
  </si>
  <si>
    <t xml:space="preserve">Relative Humidity: </t>
  </si>
  <si>
    <t>S rng 2</t>
  </si>
  <si>
    <t>S rng 3</t>
  </si>
  <si>
    <t xml:space="preserve">S rng 3 </t>
  </si>
  <si>
    <t xml:space="preserve">Calibration Procedure(s): </t>
  </si>
  <si>
    <t>WP4007</t>
  </si>
  <si>
    <t xml:space="preserve">Tolerance: </t>
  </si>
  <si>
    <t xml:space="preserve">S rng 4 </t>
  </si>
  <si>
    <t xml:space="preserve">Controlling Specification(s): </t>
  </si>
  <si>
    <t xml:space="preserve">Tolerance Source: </t>
  </si>
  <si>
    <t>raw uncerts</t>
  </si>
  <si>
    <t>Sref Rng 1</t>
  </si>
  <si>
    <t>S rng 5</t>
  </si>
  <si>
    <t xml:space="preserve">Condition of Item: </t>
  </si>
  <si>
    <t>Sref Rng 2</t>
  </si>
  <si>
    <t>Sref Rng 3</t>
  </si>
  <si>
    <r>
      <t>Uncertainty @</t>
    </r>
    <r>
      <rPr>
        <i/>
        <sz val="14"/>
        <rFont val="Arial"/>
        <family val="2"/>
      </rPr>
      <t>k</t>
    </r>
    <r>
      <rPr>
        <sz val="14"/>
        <rFont val="Arial"/>
        <family val="2"/>
      </rPr>
      <t xml:space="preserve">=2 </t>
    </r>
  </si>
  <si>
    <t xml:space="preserve">Uncerts </t>
  </si>
  <si>
    <t>Sref Rng 4</t>
  </si>
  <si>
    <t>Sref rng 3</t>
  </si>
  <si>
    <t xml:space="preserve">Test Temperatures </t>
  </si>
  <si>
    <t xml:space="preserve">Test Temps </t>
  </si>
  <si>
    <t>Sref rng 4</t>
  </si>
  <si>
    <t>Temp 1</t>
  </si>
  <si>
    <t>Temp 2</t>
  </si>
  <si>
    <t>T3</t>
  </si>
  <si>
    <t>T4</t>
  </si>
  <si>
    <t>Temp 5</t>
  </si>
  <si>
    <t>The JGI quality system governing this calibration/inspection is based upon and maintained in compliance with quality specifications ISO/IEC 17025, ANSI/NCSL Z540-1 and ISO 10012.</t>
  </si>
  <si>
    <t xml:space="preserve">The reported expanded uncertainty of measurement is stated as the standard uncertainty of measurement multiplied by the coverage factor k such that the coverage probability corresponds to approximately 95%. This estimate was performed in accordance with guidelines set forth in ANSI/NCSL Z540-2. The acceptance or rejection of the item(s) is based on the actual test values shown, without adjustment for measurement uncertainty. All testing performed using standards traceable to NIST or to intrinsic standards. This document shall not be reproduced except in full, without the written permission of Johnson Gage and Inspection. </t>
  </si>
  <si>
    <t>RESULTS:</t>
  </si>
  <si>
    <t>TEST EQUIPMENT</t>
  </si>
  <si>
    <t>Test Equipment</t>
  </si>
  <si>
    <t>Date Certified</t>
  </si>
  <si>
    <t>Traceability Number</t>
  </si>
  <si>
    <t>Page 1 of 1</t>
  </si>
  <si>
    <t>Beginning</t>
  </si>
  <si>
    <t>End</t>
  </si>
  <si>
    <t>Spool #G150221-1-4  1000'</t>
  </si>
  <si>
    <t xml:space="preserve">Wireset Number: </t>
  </si>
  <si>
    <t>J100SET0525</t>
  </si>
  <si>
    <t xml:space="preserve">Inspector Making Set: </t>
  </si>
  <si>
    <t>JR</t>
  </si>
  <si>
    <t xml:space="preserve">Date Made: </t>
  </si>
  <si>
    <t xml:space="preserve">S/Ns (ex. - "J301-314"): </t>
  </si>
  <si>
    <t>J101-J110</t>
  </si>
  <si>
    <t xml:space="preserve">Number of Sensors: </t>
  </si>
  <si>
    <t>EXPENDABLE WIRESET CERTIFICATE</t>
  </si>
  <si>
    <t>THERMOCOUPLE SET</t>
  </si>
  <si>
    <t xml:space="preserve">Due for Retirement: </t>
  </si>
  <si>
    <t xml:space="preserve">Serial Numbers: </t>
  </si>
  <si>
    <t xml:space="preserve">Test Date: </t>
  </si>
  <si>
    <t>Company Name</t>
  </si>
  <si>
    <t>Street</t>
  </si>
  <si>
    <t>PO Box</t>
  </si>
  <si>
    <t>City</t>
  </si>
  <si>
    <t>State</t>
  </si>
  <si>
    <t>Street Zip Code</t>
  </si>
  <si>
    <t>PO Box Zip Code</t>
  </si>
  <si>
    <t>Selected Customer</t>
  </si>
  <si>
    <t>Customer</t>
  </si>
  <si>
    <t>3P PROCESSING, INC.</t>
  </si>
  <si>
    <t>1702 S. KNIGHT</t>
  </si>
  <si>
    <t>WICHITA</t>
  </si>
  <si>
    <t>KS</t>
  </si>
  <si>
    <t>67213</t>
  </si>
  <si>
    <t>St. Address</t>
  </si>
  <si>
    <t>AADFW, INC.</t>
  </si>
  <si>
    <t>1350 WESTPARK WAY</t>
  </si>
  <si>
    <t>EULESS</t>
  </si>
  <si>
    <t>TX</t>
  </si>
  <si>
    <t>76040</t>
  </si>
  <si>
    <t>ABSOLUTE DIMENSIONS</t>
  </si>
  <si>
    <t>3838 W. MAY ST.</t>
  </si>
  <si>
    <t>ACCURUS AEROSPACE WICHITA, LLC</t>
  </si>
  <si>
    <t>4011 E. 31 ST. SOUTH</t>
  </si>
  <si>
    <t>67210</t>
  </si>
  <si>
    <t>AERO METAL FORMS, INC.</t>
  </si>
  <si>
    <t>2649 ESTHNER COURT</t>
  </si>
  <si>
    <t>Street Zip</t>
  </si>
  <si>
    <t>AEROSPACE SYSTEMS &amp; COMPONENTS</t>
  </si>
  <si>
    <t>5201 E. 36TH ST. N.</t>
  </si>
  <si>
    <t>67220-3206</t>
  </si>
  <si>
    <t>PO Box Zip</t>
  </si>
  <si>
    <t>AERO-TECH ENGINEERING, INC.</t>
  </si>
  <si>
    <t>5555 N 119TH ST W</t>
  </si>
  <si>
    <t>MAIZE</t>
  </si>
  <si>
    <t>67101</t>
  </si>
  <si>
    <t>3rd line concatenation</t>
  </si>
  <si>
    <t>AIRTECH SUPPLY</t>
  </si>
  <si>
    <t>3058 HIGHWAY 290</t>
  </si>
  <si>
    <t>HOT SPRINGS</t>
  </si>
  <si>
    <t>AR</t>
  </si>
  <si>
    <t>ALLTITE</t>
  </si>
  <si>
    <t>1600 E. MURDOCK ST.</t>
  </si>
  <si>
    <t>67214</t>
  </si>
  <si>
    <t>AMETEK ADVANCED INDUSTRIES, INC.</t>
  </si>
  <si>
    <t>4550 SOUTHEAST BOULEVARD</t>
  </si>
  <si>
    <t>67216</t>
  </si>
  <si>
    <t>AMETEK B &amp; S AIRCRAFT PARTS &amp; ACC., INC.</t>
  </si>
  <si>
    <t>1414 S. MOSLEY</t>
  </si>
  <si>
    <t>67211-3387</t>
  </si>
  <si>
    <t>APEX COMPOSITES - OKLAHOMA DIV.</t>
  </si>
  <si>
    <t>414 CHAMBER LOOP</t>
  </si>
  <si>
    <t>ADA</t>
  </si>
  <si>
    <t>OK</t>
  </si>
  <si>
    <t>APEX ENGINEERING - WICHITA DIV.</t>
  </si>
  <si>
    <t>1804 WEST 2ND STREET</t>
  </si>
  <si>
    <t>67203-5703</t>
  </si>
  <si>
    <t>AVIATION CONSULTING &amp; ENGINEERING SOL</t>
  </si>
  <si>
    <t>202 NORTH PARK</t>
  </si>
  <si>
    <t>B &amp; C SPECIALTY PRODUCTS</t>
  </si>
  <si>
    <t>123 E. 4TH</t>
  </si>
  <si>
    <t>NEWTON</t>
  </si>
  <si>
    <t>67114</t>
  </si>
  <si>
    <t>BG PRODUCTS, INC</t>
  </si>
  <si>
    <t>P.O. BOX 1282</t>
  </si>
  <si>
    <t>BODYCOTE THERMAL PROCESSING, INC.-McLEAN</t>
  </si>
  <si>
    <t>1019 McLEAN BLVD SOUTH</t>
  </si>
  <si>
    <t>BODYCOTE THERMAL PROCESSING, INC.-WEST</t>
  </si>
  <si>
    <t>1009 S. WEST STREET</t>
  </si>
  <si>
    <t>BRITTAIN MACHINE, INC.</t>
  </si>
  <si>
    <t>2621 S. SHERIDAN (door 12)</t>
  </si>
  <si>
    <t>P.O. BOX 17227</t>
  </si>
  <si>
    <t>67217</t>
  </si>
  <si>
    <t>BURNHAM COMPOSITE STRUCTURES, INC.</t>
  </si>
  <si>
    <t>6262 W. 34TH STREET SOUTH</t>
  </si>
  <si>
    <t>67215</t>
  </si>
  <si>
    <t>CAPPS MANUFACTURING INC.</t>
  </si>
  <si>
    <t>2121 S. EDWARDS</t>
  </si>
  <si>
    <t>CAPPS MANUFACTURING INC. - CUSTER</t>
  </si>
  <si>
    <t>2120 S. CUSTER</t>
  </si>
  <si>
    <t>CATALYTIC INDUSTRIAL GROUP</t>
  </si>
  <si>
    <t>713 N. 20TH STREET</t>
  </si>
  <si>
    <t>INDEPENDENCE</t>
  </si>
  <si>
    <t>CELCO</t>
  </si>
  <si>
    <t>103 N. LAWRENCE</t>
  </si>
  <si>
    <t>ANTHONY</t>
  </si>
  <si>
    <t>67003</t>
  </si>
  <si>
    <t>CENTER INDUSTRIES CORP.</t>
  </si>
  <si>
    <t>2505 S. CUSTER</t>
  </si>
  <si>
    <t>P.O. BOX 17364</t>
  </si>
  <si>
    <t>67217-0364</t>
  </si>
  <si>
    <t>CESSNA AIRCRAFT CO., DEPT. 352</t>
  </si>
  <si>
    <t>P.O. BOX 12917</t>
  </si>
  <si>
    <t>CESSNA DEPT 074</t>
  </si>
  <si>
    <t>5800 E. PAWNEE</t>
  </si>
  <si>
    <t>CHARLES ENGINEERING</t>
  </si>
  <si>
    <t>10400 S. 119TH ST. WEST</t>
  </si>
  <si>
    <t>P.O. BOX 369</t>
  </si>
  <si>
    <t>CLEARWATER</t>
  </si>
  <si>
    <t>67026</t>
  </si>
  <si>
    <t>CHROME PLUS INTERNATIONAL, INC. - CUSTER FACILITY</t>
  </si>
  <si>
    <t>3939 W. 29TH ST. S.</t>
  </si>
  <si>
    <t>CHROME PLUS INTERNATIONAL, INC. - WICHITA FACILITY</t>
  </si>
  <si>
    <t>CLARK MANUFACTURING</t>
  </si>
  <si>
    <t>1936 NORTH A</t>
  </si>
  <si>
    <t>WELLINGTON</t>
  </si>
  <si>
    <t>67152</t>
  </si>
  <si>
    <t>CNH AMERICA L.L.C. - CALIBRATION LAB</t>
  </si>
  <si>
    <t>3301 S. HOOVER RD.</t>
  </si>
  <si>
    <t>COOPER MACHINERY SERVICES</t>
  </si>
  <si>
    <t>1648 W. MAGNOLIA RD.</t>
  </si>
  <si>
    <t>SALINA</t>
  </si>
  <si>
    <t>COX MACHINE - HARPER DIVISION</t>
  </si>
  <si>
    <t>949 N. HIGHWAY 14</t>
  </si>
  <si>
    <t>HARPER</t>
  </si>
  <si>
    <t>COX MACHINE - WICHITA DIVISION</t>
  </si>
  <si>
    <t>5338 W. 21ST N., SUITE 100</t>
  </si>
  <si>
    <t>67205</t>
  </si>
  <si>
    <t>D-J AEROSPACE, INC. PHILIPPINES</t>
  </si>
  <si>
    <t>#12 Aim High Corner Commitment Street</t>
  </si>
  <si>
    <t>Subic Bay Industrial Par, Phase 1</t>
  </si>
  <si>
    <t>Subic Bay Freeport Zone</t>
  </si>
  <si>
    <t> PHILIPPINES</t>
  </si>
  <si>
    <t>D-J ENGINEERING, INC.</t>
  </si>
  <si>
    <t>219 W. SIXTH</t>
  </si>
  <si>
    <t>P.O. BOX 278</t>
  </si>
  <si>
    <t>AUGUSTA</t>
  </si>
  <si>
    <t>67010-0278</t>
  </si>
  <si>
    <t>D-J EXTRUDING</t>
  </si>
  <si>
    <t>723 E. SPRING</t>
  </si>
  <si>
    <t>CONWAY SPRINGS</t>
  </si>
  <si>
    <t>DUCOMMUN AEROSTRUCTURES, INC.</t>
  </si>
  <si>
    <t>3333 MAIN STREET</t>
  </si>
  <si>
    <t>PARSONS</t>
  </si>
  <si>
    <t>EXACTA AEROSPACE, INC.</t>
  </si>
  <si>
    <t>4200 W. HARRY</t>
  </si>
  <si>
    <t>67209-2730</t>
  </si>
  <si>
    <t>EXACTA AEROSPACE, INC. SOUTH</t>
  </si>
  <si>
    <t>4261 S. WEST STREET</t>
  </si>
  <si>
    <t>67217-3813</t>
  </si>
  <si>
    <t>EXCEL INDUSTRIES</t>
  </si>
  <si>
    <t>200 S RIDGE RD</t>
  </si>
  <si>
    <t>P.O. BOX 7000</t>
  </si>
  <si>
    <t>HESSTON</t>
  </si>
  <si>
    <t>67062</t>
  </si>
  <si>
    <t>FIBER DYNAMICS</t>
  </si>
  <si>
    <t>3730 MIDCO</t>
  </si>
  <si>
    <t>FIGEAC AERO</t>
  </si>
  <si>
    <t>9313 EAST 39TH STREET NORTH</t>
  </si>
  <si>
    <t>67226</t>
  </si>
  <si>
    <t>FREEMAN COMPANY</t>
  </si>
  <si>
    <t>P.O. BOX 57</t>
  </si>
  <si>
    <t>YANKTON</t>
  </si>
  <si>
    <t>SD</t>
  </si>
  <si>
    <t>GKN PRECISION MACHINING, INC.</t>
  </si>
  <si>
    <t>429 N WEST ROAD</t>
  </si>
  <si>
    <t>67152-8047</t>
  </si>
  <si>
    <t>GLOBE ENGINEERING CO.</t>
  </si>
  <si>
    <t>1539 S. ST. PAUL</t>
  </si>
  <si>
    <t>67277</t>
  </si>
  <si>
    <t>GLOBE ENGINEERING CO. - MAIZE RD</t>
  </si>
  <si>
    <t>3505 S. MAIZE RD</t>
  </si>
  <si>
    <t>GLOBE ENGINEERING CO.-SHERIDAN LOC.</t>
  </si>
  <si>
    <t>2432 S. SHERIDAN</t>
  </si>
  <si>
    <t>GOODRICH CABIN SYSTEMS-PCI</t>
  </si>
  <si>
    <t>1644  S MAIZE RD</t>
  </si>
  <si>
    <t>P.O. BOX 75278</t>
  </si>
  <si>
    <t>67275</t>
  </si>
  <si>
    <t>HARLOW AEROSTRUCTURES LLC</t>
  </si>
  <si>
    <t>1501 S. MCLEAN BLVD</t>
  </si>
  <si>
    <t>P.O. BOX 304</t>
  </si>
  <si>
    <t>67201-0304</t>
  </si>
  <si>
    <t>HEARTLAND PRECISION FASTENERS INC.</t>
  </si>
  <si>
    <t>301 PRAIRIE VILLAGE DR.</t>
  </si>
  <si>
    <t>NEW CENTURY</t>
  </si>
  <si>
    <t>66031</t>
  </si>
  <si>
    <t>JOHNSON CONTROLS</t>
  </si>
  <si>
    <t>404 S. HOLLAND</t>
  </si>
  <si>
    <t>67209</t>
  </si>
  <si>
    <t>JOHNSON CONTROLS-YORK</t>
  </si>
  <si>
    <t>PO BOX 19014</t>
  </si>
  <si>
    <t>67204-9014</t>
  </si>
  <si>
    <t>5920 W. 21st ST. N.</t>
  </si>
  <si>
    <t>KAMAN COMPOSITES - WICHITA, INC.</t>
  </si>
  <si>
    <t>1650 S McCOMAS</t>
  </si>
  <si>
    <t>KANSAS COIL SPRING CO., INC.</t>
  </si>
  <si>
    <t>4310 SE BLVD</t>
  </si>
  <si>
    <t>LEADING TECHNOLOGY COMPOSITES</t>
  </si>
  <si>
    <t>2626 W. MAY</t>
  </si>
  <si>
    <t>LEE AEROSPACE, INC.</t>
  </si>
  <si>
    <t>9323 E 34th ST N</t>
  </si>
  <si>
    <t>LEE PRODUCTS ENGINEERING SERVICES, INC.</t>
  </si>
  <si>
    <t>2946 S. HYDRAULIC</t>
  </si>
  <si>
    <t xml:space="preserve"> 67216</t>
  </si>
  <si>
    <t>LEONARD'S METAL, INC. - WICHITA</t>
  </si>
  <si>
    <t>2621 ESTHNER CT.</t>
  </si>
  <si>
    <t>LTC INC. - PLANT 3</t>
  </si>
  <si>
    <t>2700 S CUSTER</t>
  </si>
  <si>
    <t>MANUFACTURING DEVELOPMENT, INC.</t>
  </si>
  <si>
    <t>37515 WEST 15th SOUTH</t>
  </si>
  <si>
    <t>P.O. BOX 550</t>
  </si>
  <si>
    <t>CHENEY</t>
  </si>
  <si>
    <t>67025-0550</t>
  </si>
  <si>
    <t>MAX AEROSTRUCTURES, LLC</t>
  </si>
  <si>
    <t>8219 W IRVING ST</t>
  </si>
  <si>
    <t>MAYNARD INC.</t>
  </si>
  <si>
    <t>7175 S. McGUIRE ST.</t>
  </si>
  <si>
    <t>FAYETTEVILLE</t>
  </si>
  <si>
    <t>72704-5237</t>
  </si>
  <si>
    <t>MAYNARD INC. - WICHITA DIV.</t>
  </si>
  <si>
    <t>4422 W. WALKER ST.</t>
  </si>
  <si>
    <t>67209-2657</t>
  </si>
  <si>
    <t>McGINTY MACHINE CO., INC.</t>
  </si>
  <si>
    <t>222 N. HYDRAULIC</t>
  </si>
  <si>
    <t>67214-4818</t>
  </si>
  <si>
    <t>MERRITT PREFERRED COMPONENTS, INC.</t>
  </si>
  <si>
    <t>PO BOX 1209</t>
  </si>
  <si>
    <t>KILGORE</t>
  </si>
  <si>
    <t>METAL FINISHING CO.</t>
  </si>
  <si>
    <t>1425 S. McLEAN BLVD.</t>
  </si>
  <si>
    <t>METAL FINISHING CO. - MURDOCK LOCATION</t>
  </si>
  <si>
    <t>701 E. MURDOCK</t>
  </si>
  <si>
    <t>METAL-FAB INC.</t>
  </si>
  <si>
    <t>3025 MAY AVE.</t>
  </si>
  <si>
    <t>MFCO HEAT TREAT</t>
  </si>
  <si>
    <t>MILLENNIUM CONCEPTS, INC.</t>
  </si>
  <si>
    <t>9050 MONROE CIRCLE</t>
  </si>
  <si>
    <t>NATIONAL INSTITUTE FOR AVIATION RESEARCH</t>
  </si>
  <si>
    <t>4004 N. WEBB ROAD</t>
  </si>
  <si>
    <t>NIAR - ADVANCED COATINGS LAB, RM M151</t>
  </si>
  <si>
    <t>4004 N. WEBB RD</t>
  </si>
  <si>
    <t>NIAR - ENVIRONMENTAL TEST LAB</t>
  </si>
  <si>
    <t>1845 FAIRMOUNT</t>
  </si>
  <si>
    <t>67260</t>
  </si>
  <si>
    <t>NIAR ASTEC</t>
  </si>
  <si>
    <t>1229 E 85TH ST N</t>
  </si>
  <si>
    <t>PARK CITY</t>
  </si>
  <si>
    <t>67219</t>
  </si>
  <si>
    <t>NIAR COMPOSITE LAB, RM-110</t>
  </si>
  <si>
    <t>1845 FAIRMONT</t>
  </si>
  <si>
    <t>93</t>
  </si>
  <si>
    <t>67260-0093</t>
  </si>
  <si>
    <t>NIAR COMPOSITE LAB, RM-118</t>
  </si>
  <si>
    <t>1845 FAIRMONT, RM-118</t>
  </si>
  <si>
    <t>BOX 93</t>
  </si>
  <si>
    <t>NIAR-QUALITY CONTROL &amp; STRAIN GAGE LAB</t>
  </si>
  <si>
    <t>NORTH AMERICAN AVIATION, INC.</t>
  </si>
  <si>
    <t>7330 N. BROADWAY</t>
  </si>
  <si>
    <t>NWI KANSAS CITY LLC</t>
  </si>
  <si>
    <t>31800 W 196th ST</t>
  </si>
  <si>
    <t>EDGERTON</t>
  </si>
  <si>
    <t>66021</t>
  </si>
  <si>
    <t>4020 E 138th ST</t>
  </si>
  <si>
    <t>GRANDVIEW</t>
  </si>
  <si>
    <t>MO</t>
  </si>
  <si>
    <t>64030</t>
  </si>
  <si>
    <t>NWI WICHITA LLC</t>
  </si>
  <si>
    <t>3258 S HOOVER</t>
  </si>
  <si>
    <t>P.O. BOX 12670</t>
  </si>
  <si>
    <t>O &amp; F MACHINE PRODUCTS INC.</t>
  </si>
  <si>
    <t>3020 WEST 20TH</t>
  </si>
  <si>
    <t>JOPLIN</t>
  </si>
  <si>
    <t>64802</t>
  </si>
  <si>
    <t>OXWELL, INC.</t>
  </si>
  <si>
    <t>600 E 16th</t>
  </si>
  <si>
    <t>P.O. BOX 588</t>
  </si>
  <si>
    <t>PARK AEROSPACE TECHNOLOGIES CORP.</t>
  </si>
  <si>
    <t>486 N. OLIVER ROAD, BLDG. Z</t>
  </si>
  <si>
    <t>PCI - PERFORMANCE CONTRACTING, INC.</t>
  </si>
  <si>
    <t>16047 W. 110TH ST.</t>
  </si>
  <si>
    <t>LENEXA</t>
  </si>
  <si>
    <t>66219</t>
  </si>
  <si>
    <t>PMC CORPORATION</t>
  </si>
  <si>
    <t>680 HAYWARD STREET</t>
  </si>
  <si>
    <t>MANCHESTER</t>
  </si>
  <si>
    <t>NH</t>
  </si>
  <si>
    <t>03103</t>
  </si>
  <si>
    <t>PREMIER PROCESSING</t>
  </si>
  <si>
    <t>3002 WEST PAWNEE, STE 104</t>
  </si>
  <si>
    <t>67213-1806</t>
  </si>
  <si>
    <t>PRIDE PLATING INC.</t>
  </si>
  <si>
    <t>2900 E HIGHWAY 10</t>
  </si>
  <si>
    <t>GROVE</t>
  </si>
  <si>
    <t>74344</t>
  </si>
  <si>
    <t>PROBATA METROLOGY &amp; CALIBRATION SERVICES</t>
  </si>
  <si>
    <t>14600 METRO PLAZA BLVD.</t>
  </si>
  <si>
    <t>EDMOND</t>
  </si>
  <si>
    <t>PRODUCT MANUFACTURING CORPORATION</t>
  </si>
  <si>
    <t>4425 W MAY ST., BLDG A</t>
  </si>
  <si>
    <t>RAPID PROCESSING SOLUTIONS</t>
  </si>
  <si>
    <t>1367 S. ANNA</t>
  </si>
  <si>
    <t>RV PRODUCTS DIVISION</t>
  </si>
  <si>
    <t>3050 N. ST. FRANCIS</t>
  </si>
  <si>
    <t>SHACKELFORD MACHINE</t>
  </si>
  <si>
    <t>116 S TRACY</t>
  </si>
  <si>
    <t>P.O. BOX 670</t>
  </si>
  <si>
    <t>SIEMENS ENERGY, INC. - E R WP SCM MF1 2</t>
  </si>
  <si>
    <t>100 COMMERCE ST.</t>
  </si>
  <si>
    <t>HUTCHINSON</t>
  </si>
  <si>
    <t>SIEMENS-WICHITA TOOLING CENTER</t>
  </si>
  <si>
    <t>1090 E 37TH ST N</t>
  </si>
  <si>
    <t>SIGMA-TEK, INC.</t>
  </si>
  <si>
    <t>1001 INDUSTRIAL</t>
  </si>
  <si>
    <t>67010-9566</t>
  </si>
  <si>
    <t>STANDRIDGE COLOR CORPORATION</t>
  </si>
  <si>
    <t>1011 INDUSTRIAL DR.</t>
  </si>
  <si>
    <t>TECT AEROSPACE PARK CITY</t>
  </si>
  <si>
    <t>5545 N. MILL HEIGHTS DRIVE</t>
  </si>
  <si>
    <t>TECT AEROSPACE WELLINGTON</t>
  </si>
  <si>
    <t>1515 N. A ST.</t>
  </si>
  <si>
    <t>TEXTRON AVIATION INC</t>
  </si>
  <si>
    <t>2 CESSNA BLVD</t>
  </si>
  <si>
    <t>TEXTRON AVIATION - BEECHCRAFT FACILITY</t>
  </si>
  <si>
    <t>10511 E. CENTRAL</t>
  </si>
  <si>
    <t>THE BOEING CO.--IDS WICHITA</t>
  </si>
  <si>
    <t>4615 S. OLIVER</t>
  </si>
  <si>
    <t>THE BOEING COMPANY</t>
  </si>
  <si>
    <t>8900 FROST AVE.</t>
  </si>
  <si>
    <t>BERKELEY</t>
  </si>
  <si>
    <t>63134</t>
  </si>
  <si>
    <t>TRIUMPH AEROSPACE SYSTEMS - WICHITA DIVISION</t>
  </si>
  <si>
    <t>TRIUMPH FABRICATIONS-SHELBYVILLE</t>
  </si>
  <si>
    <t>TRIUMPH STRUCTURES - EAST TEXAS, INC.</t>
  </si>
  <si>
    <t>TRIUMPH STRUCTURES - KANSAS CITY</t>
  </si>
  <si>
    <t>UNIVERSAL PRODUCTS</t>
  </si>
  <si>
    <t>521 INDUSTRIAL STREET</t>
  </si>
  <si>
    <t>GODDARD</t>
  </si>
  <si>
    <t>67052</t>
  </si>
  <si>
    <t>VALCO MANUFACTURING CO., INC.</t>
  </si>
  <si>
    <t>925 BOREN AVE.</t>
  </si>
  <si>
    <t>DUNCAN</t>
  </si>
  <si>
    <t>VEGAS FASTENER MANUFACTURING</t>
  </si>
  <si>
    <t>4315 W. OQUENDO RD.</t>
  </si>
  <si>
    <t>LAS VEGAS</t>
  </si>
  <si>
    <t>NV</t>
  </si>
  <si>
    <t>VIEGA LLC</t>
  </si>
  <si>
    <t>2211 VIEGA AVE.</t>
  </si>
  <si>
    <t>McPHERSON</t>
  </si>
  <si>
    <t>WEAVER MANUFACTURING, INC.</t>
  </si>
  <si>
    <t>1005 E 17th</t>
  </si>
  <si>
    <t>WEBSTER COMBUSTION TECHNOLOGY LLC</t>
  </si>
  <si>
    <t>619 INDUSTRIAL ROAD</t>
  </si>
  <si>
    <t>WINFIELD</t>
  </si>
  <si>
    <t>67156-9123</t>
  </si>
  <si>
    <t>WESCO AIRCRAFT - ELECTRONIC PRODUCTS GROUP</t>
  </si>
  <si>
    <t>3851 N. WEBB RD.</t>
  </si>
  <si>
    <t>WICHITA AEROSPACE SPARES, INC.</t>
  </si>
  <si>
    <t>4626 W. MAY ST., BUILDING D</t>
  </si>
  <si>
    <t>WICHITA BRASS &amp; ALUMINUM FOUNDRY, INC.</t>
  </si>
  <si>
    <t>412 E 29th ST N</t>
  </si>
  <si>
    <t>P.O. BOX 4144</t>
  </si>
  <si>
    <t>67204-0144</t>
  </si>
  <si>
    <t>YINGLING AVIATION</t>
  </si>
  <si>
    <t>2010 AIRPORT ROAD</t>
  </si>
  <si>
    <t>P.O. BOX 9248</t>
  </si>
  <si>
    <t>67277-0248</t>
  </si>
  <si>
    <t>YINGLING AVIATION PROP SHOP</t>
  </si>
  <si>
    <t>1440 S. RIDGE ROAD</t>
  </si>
  <si>
    <t>NTS-10</t>
  </si>
  <si>
    <t>TEMP.</t>
  </si>
  <si>
    <t>Actual</t>
  </si>
  <si>
    <t>NTS-12</t>
  </si>
  <si>
    <t>NTS-7</t>
  </si>
  <si>
    <t>NTS-11</t>
  </si>
  <si>
    <t>TTS-1</t>
  </si>
  <si>
    <t>ACTUAL</t>
  </si>
  <si>
    <t>Test temps</t>
  </si>
  <si>
    <t>sns</t>
  </si>
  <si>
    <t>TC type</t>
  </si>
  <si>
    <t>Results for UUT Calculator. 1-20, 20 possible UUTs per temperature, up to six TC Types per UUT</t>
  </si>
  <si>
    <t>Standards selection</t>
  </si>
  <si>
    <t xml:space="preserve">and correction </t>
  </si>
  <si>
    <t>Adjusted Temp (with c.f.)</t>
  </si>
  <si>
    <t>Rounded</t>
  </si>
  <si>
    <t>calculator, 1-20</t>
  </si>
  <si>
    <t>SP1</t>
  </si>
  <si>
    <t>SP3</t>
  </si>
  <si>
    <t>NTS12</t>
  </si>
  <si>
    <t>Type "S"</t>
  </si>
  <si>
    <t>NTS10</t>
  </si>
  <si>
    <t>System Correction:</t>
  </si>
  <si>
    <t>TTS1</t>
  </si>
  <si>
    <t>ST7</t>
  </si>
  <si>
    <t>STD USD</t>
  </si>
  <si>
    <t>TMP</t>
  </si>
  <si>
    <t>Put dollar sign in front of each cell reference in the Temperatures tab in the formula</t>
  </si>
  <si>
    <t xml:space="preserve">ex: </t>
  </si>
  <si>
    <t>$B$14</t>
  </si>
  <si>
    <t>Set Selections for S system Correction using formula in F99</t>
  </si>
  <si>
    <t xml:space="preserve">SECONDARY STANDARDS </t>
  </si>
  <si>
    <t>sensor(selectable between ST6&amp;SP1</t>
  </si>
  <si>
    <t>mVDC</t>
  </si>
  <si>
    <t>Temp (w any C.F. (if applicable)</t>
  </si>
  <si>
    <t xml:space="preserve">this chooses corrected or </t>
  </si>
  <si>
    <t>uncorrected temps based on</t>
  </si>
  <si>
    <t>C336-345</t>
  </si>
  <si>
    <t>(Which standard is being used).</t>
  </si>
  <si>
    <t>This is for calculating results for</t>
  </si>
  <si>
    <t>standards calibration.</t>
  </si>
  <si>
    <t>Either the SP1 or the ST7 may be</t>
  </si>
  <si>
    <t>used</t>
  </si>
  <si>
    <t>MULTIMETERS</t>
  </si>
  <si>
    <t>Index</t>
  </si>
  <si>
    <t>Name</t>
  </si>
  <si>
    <t>Delimeter</t>
  </si>
  <si>
    <t>Id</t>
  </si>
  <si>
    <t>SP</t>
  </si>
  <si>
    <t>-</t>
  </si>
  <si>
    <t>PRT2</t>
  </si>
  <si>
    <t>SN:</t>
  </si>
  <si>
    <t>56561-068751</t>
  </si>
  <si>
    <t>TTS</t>
  </si>
  <si>
    <t>ST</t>
  </si>
  <si>
    <t xml:space="preserve"> SN:</t>
  </si>
  <si>
    <t>THERMOCOUPLES</t>
  </si>
  <si>
    <t>SP-3</t>
  </si>
  <si>
    <t>SP30124</t>
  </si>
  <si>
    <t>56561-056584</t>
  </si>
  <si>
    <t>G295632</t>
  </si>
  <si>
    <t>SP10124</t>
  </si>
  <si>
    <t>THE Set of Base metal Transfer Standards is grouped:</t>
  </si>
  <si>
    <t>Set SST-1</t>
  </si>
  <si>
    <t>Put the set SN instead of individual standard on certs?</t>
  </si>
  <si>
    <t>If so, Enter "Y"</t>
  </si>
  <si>
    <t>CAL DATE:</t>
  </si>
  <si>
    <t>ONLY ENTER A DUE DATE IF DIFFERENT FROM ST-7 DUE DATE</t>
  </si>
  <si>
    <t>8/23/10 results</t>
  </si>
  <si>
    <t>icebath</t>
  </si>
  <si>
    <t>ST-7</t>
  </si>
  <si>
    <t>NOTE PRINT USING PAGE 42</t>
  </si>
  <si>
    <t>COMPARISON RDGS:</t>
  </si>
  <si>
    <t>NO</t>
  </si>
  <si>
    <t>32°F</t>
  </si>
  <si>
    <t>Icebath</t>
  </si>
  <si>
    <t>SP-2</t>
  </si>
  <si>
    <t>-50°F</t>
  </si>
  <si>
    <t>PRT (in °F)</t>
  </si>
  <si>
    <t>200°F</t>
  </si>
  <si>
    <t>NOTE: PRINT CERT USING PAGE 43.</t>
  </si>
  <si>
    <t>400°F</t>
  </si>
  <si>
    <t>120°F</t>
  </si>
  <si>
    <t>600°F</t>
  </si>
  <si>
    <t>800°F</t>
  </si>
  <si>
    <t>70°F</t>
  </si>
  <si>
    <t>1000°F</t>
  </si>
  <si>
    <t>1200°F</t>
  </si>
  <si>
    <t>Temp(F)</t>
  </si>
  <si>
    <t>mV</t>
  </si>
  <si>
    <t>SP1 BEGINS HERE</t>
  </si>
  <si>
    <t>SP2 begins Here</t>
  </si>
  <si>
    <t>SP2</t>
  </si>
  <si>
    <t>and so on</t>
  </si>
  <si>
    <t>a0</t>
  </si>
  <si>
    <t>a1</t>
  </si>
  <si>
    <t>a2</t>
  </si>
  <si>
    <t>a3</t>
  </si>
  <si>
    <t>a4</t>
  </si>
  <si>
    <t>a5</t>
  </si>
  <si>
    <t>a6</t>
  </si>
  <si>
    <t>a7</t>
  </si>
  <si>
    <t>a8</t>
  </si>
  <si>
    <t>a0 * t^0</t>
  </si>
  <si>
    <t>a1* t^1</t>
  </si>
  <si>
    <t>a2* t^2</t>
  </si>
  <si>
    <t>a3 * t^3</t>
  </si>
  <si>
    <t>a4* t^4</t>
  </si>
  <si>
    <t>a5*t^5</t>
  </si>
  <si>
    <t>a6*t^6</t>
  </si>
  <si>
    <t>a7*t^7</t>
  </si>
  <si>
    <t>a8*t^8</t>
  </si>
  <si>
    <t>To interpolate using any number of points between two temperatures:</t>
  </si>
  <si>
    <t xml:space="preserve">Solve for C(x) where </t>
  </si>
  <si>
    <t>C is a known correction factor corresponding to a set point</t>
  </si>
  <si>
    <t>S is a known set point</t>
  </si>
  <si>
    <t>I is a desired interpollation point</t>
  </si>
  <si>
    <t>A is Actual temperature at setpoint- not part of formula</t>
  </si>
  <si>
    <t xml:space="preserve">C(x)= </t>
  </si>
  <si>
    <t>(I1-S1)*(C2-C1)</t>
  </si>
  <si>
    <t>S2-S1</t>
  </si>
  <si>
    <t>+C1</t>
  </si>
  <si>
    <t>I1</t>
  </si>
  <si>
    <t>I(y)</t>
  </si>
  <si>
    <t>I(z)</t>
  </si>
  <si>
    <t>S1</t>
  </si>
  <si>
    <t>S2</t>
  </si>
  <si>
    <t>A1</t>
  </si>
  <si>
    <t>A2</t>
  </si>
  <si>
    <t>C1</t>
  </si>
  <si>
    <t>C(x)</t>
  </si>
  <si>
    <t>C(y)</t>
  </si>
  <si>
    <t>C(z)</t>
  </si>
  <si>
    <t>C2</t>
  </si>
  <si>
    <t>EXAMPLE:</t>
  </si>
  <si>
    <t>C(x) = -0.5</t>
  </si>
  <si>
    <t>Calibration Standards</t>
  </si>
  <si>
    <t>Johnson Gage &amp; Inspection, Inc.</t>
  </si>
  <si>
    <t>Page 1</t>
  </si>
  <si>
    <t>Report Number</t>
  </si>
  <si>
    <t>5920 W 21st St N. Wichita, Ks 67205</t>
  </si>
  <si>
    <t>Relative Humidity</t>
  </si>
  <si>
    <t>Thermocouple Results Report</t>
  </si>
  <si>
    <t>Inspector</t>
  </si>
  <si>
    <t>Uncertainty Statement</t>
  </si>
  <si>
    <t>Correction Factors Shown Parenthetically</t>
  </si>
  <si>
    <t>Date Calibrated</t>
  </si>
  <si>
    <t>Comments</t>
  </si>
  <si>
    <t>T/C Type:</t>
  </si>
  <si>
    <t>Serial No.</t>
  </si>
  <si>
    <t>2000.0°F</t>
  </si>
  <si>
    <t>4000.0°F</t>
  </si>
  <si>
    <t>5000.0°F</t>
  </si>
  <si>
    <t>6000.0°F</t>
  </si>
  <si>
    <t>Condition</t>
  </si>
  <si>
    <t>JGI1</t>
  </si>
  <si>
    <t xml:space="preserve">2000.1°F </t>
  </si>
  <si>
    <t>(-0.1°F)</t>
  </si>
  <si>
    <t>JGI2</t>
  </si>
  <si>
    <t>Test Instrument</t>
  </si>
  <si>
    <t>J Dual</t>
  </si>
  <si>
    <t>JGI3A</t>
  </si>
  <si>
    <t>JGI3B</t>
  </si>
  <si>
    <t>Due:</t>
  </si>
  <si>
    <t>K1</t>
  </si>
  <si>
    <t>TN</t>
  </si>
  <si>
    <t xml:space="preserve">Test TCs </t>
  </si>
  <si>
    <t>Dates</t>
  </si>
  <si>
    <t>E Dual</t>
  </si>
  <si>
    <t>7000.0°F</t>
  </si>
  <si>
    <t>8000.0°F</t>
  </si>
  <si>
    <t>9000.0°F</t>
  </si>
  <si>
    <t>100.0°F</t>
  </si>
  <si>
    <t>1100.0°F</t>
  </si>
  <si>
    <t>Date:</t>
  </si>
  <si>
    <t>Action</t>
  </si>
  <si>
    <t>Validation record added, password protection enabled</t>
  </si>
  <si>
    <t>Added Check for Difference between roll ends when doing wire per AMS2750 or BAC5621</t>
  </si>
  <si>
    <t>Changed ST7 tables to be built off formula rather than imported. Verified against NIST generated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</si>
</sst>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_(* \(#,##0.00\);_(* &quot;-&quot;??_);_(@_)"/>
    <numFmt numFmtId="164" formatCode="0.000"/>
    <numFmt numFmtId="165" formatCode="0.0"/>
    <numFmt numFmtId="166" formatCode="[$-409]mmmm\ d\,\ yyyy;@"/>
    <numFmt numFmtId="167" formatCode="0.0000"/>
    <numFmt numFmtId="168" formatCode="mm/dd/yy;@"/>
    <numFmt numFmtId="169" formatCode="0.0\°\F"/>
    <numFmt numFmtId="170" formatCode="0\°\F"/>
    <numFmt numFmtId="171" formatCode="[&gt;0]\(\+0.0\°\F\);[&lt;0]\(\-0.0\°\F\);\(0.0\°\F\)"/>
    <numFmt numFmtId="172" formatCode="mmm\-dd\-yyyy"/>
    <numFmt numFmtId="173" formatCode="[&gt;0]\+0.0\°\F;[&lt;0]\-0.0\°\F;0.0\°\F"/>
    <numFmt numFmtId="174" formatCode="mmm\ d\,\ yyyy"/>
  </numFmts>
  <fonts count="81">
    <font>
      <sz val="10"/>
      <name val="Arial"/>
    </font>
    <font>
      <sz val="10"/>
      <name val="Arial"/>
      <family val="2"/>
    </font>
    <font>
      <b/>
      <sz val="14"/>
      <name val="Arial"/>
      <family val="2"/>
    </font>
    <font>
      <b/>
      <i/>
      <u/>
      <sz val="10"/>
      <name val="Arial"/>
      <family val="2"/>
    </font>
    <font>
      <sz val="8"/>
      <name val="Arial"/>
      <family val="2"/>
    </font>
    <font>
      <b/>
      <sz val="10"/>
      <name val="Arial"/>
      <family val="2"/>
    </font>
    <font>
      <b/>
      <sz val="20"/>
      <name val="Arial"/>
      <family val="2"/>
    </font>
    <font>
      <b/>
      <u/>
      <sz val="14"/>
      <name val="Arial"/>
      <family val="2"/>
    </font>
    <font>
      <b/>
      <i/>
      <sz val="16"/>
      <name val="Arial"/>
      <family val="2"/>
    </font>
    <font>
      <sz val="10"/>
      <color indexed="9"/>
      <name val="Arial"/>
      <family val="2"/>
    </font>
    <font>
      <b/>
      <sz val="14"/>
      <color indexed="9"/>
      <name val="Arial"/>
      <family val="2"/>
    </font>
    <font>
      <sz val="12"/>
      <name val="Arial"/>
      <family val="2"/>
    </font>
    <font>
      <sz val="16"/>
      <name val="Arial"/>
      <family val="2"/>
    </font>
    <font>
      <b/>
      <sz val="18"/>
      <name val="Arial"/>
      <family val="2"/>
    </font>
    <font>
      <b/>
      <i/>
      <u/>
      <sz val="18"/>
      <name val="Arial"/>
      <family val="2"/>
    </font>
    <font>
      <b/>
      <u/>
      <sz val="18"/>
      <name val="Arial"/>
      <family val="2"/>
    </font>
    <font>
      <b/>
      <sz val="12"/>
      <color indexed="9"/>
      <name val="Arial"/>
      <family val="2"/>
    </font>
    <font>
      <b/>
      <sz val="12"/>
      <name val="Arial"/>
      <family val="2"/>
    </font>
    <font>
      <b/>
      <sz val="11"/>
      <name val="Arial"/>
      <family val="2"/>
    </font>
    <font>
      <u/>
      <sz val="10"/>
      <name val="Arial"/>
      <family val="2"/>
    </font>
    <font>
      <b/>
      <i/>
      <sz val="12"/>
      <name val="Arial"/>
      <family val="2"/>
    </font>
    <font>
      <sz val="20"/>
      <name val="Arial"/>
      <family val="2"/>
    </font>
    <font>
      <sz val="18"/>
      <name val="Arial"/>
      <family val="2"/>
    </font>
    <font>
      <b/>
      <sz val="14"/>
      <color indexed="63"/>
      <name val="Arial"/>
      <family val="2"/>
    </font>
    <font>
      <b/>
      <u/>
      <sz val="10"/>
      <name val="Arial"/>
      <family val="2"/>
    </font>
    <font>
      <b/>
      <sz val="10"/>
      <color indexed="9"/>
      <name val="Arial"/>
      <family val="2"/>
    </font>
    <font>
      <i/>
      <sz val="14"/>
      <name val="Arial"/>
      <family val="2"/>
    </font>
    <font>
      <b/>
      <sz val="12"/>
      <name val="Felix Titling"/>
      <family val="5"/>
    </font>
    <font>
      <sz val="14"/>
      <color indexed="9"/>
      <name val="Arial"/>
      <family val="2"/>
    </font>
    <font>
      <b/>
      <i/>
      <sz val="10"/>
      <name val="Arial"/>
      <family val="2"/>
    </font>
    <font>
      <i/>
      <u/>
      <sz val="10"/>
      <name val="Arial"/>
      <family val="2"/>
    </font>
    <font>
      <b/>
      <i/>
      <sz val="10"/>
      <color indexed="9"/>
      <name val="Arial"/>
      <family val="2"/>
    </font>
    <font>
      <sz val="10"/>
      <color indexed="23"/>
      <name val="Verdana"/>
      <family val="2"/>
    </font>
    <font>
      <i/>
      <sz val="10"/>
      <name val="Arial"/>
      <family val="2"/>
    </font>
    <font>
      <b/>
      <i/>
      <u/>
      <sz val="18"/>
      <color indexed="9"/>
      <name val="Arial"/>
      <family val="2"/>
    </font>
    <font>
      <b/>
      <sz val="22"/>
      <name val="Arial"/>
      <family val="2"/>
    </font>
    <font>
      <b/>
      <i/>
      <u/>
      <sz val="22"/>
      <name val="Arial"/>
      <family val="2"/>
    </font>
    <font>
      <b/>
      <i/>
      <sz val="22"/>
      <name val="Arial"/>
      <family val="2"/>
    </font>
    <font>
      <b/>
      <u/>
      <sz val="22"/>
      <name val="Arial"/>
      <family val="2"/>
    </font>
    <font>
      <sz val="9"/>
      <color indexed="81"/>
      <name val="Tahoma"/>
      <family val="2"/>
    </font>
    <font>
      <b/>
      <sz val="9"/>
      <color indexed="81"/>
      <name val="Tahoma"/>
      <family val="2"/>
    </font>
    <font>
      <b/>
      <sz val="10"/>
      <color indexed="81"/>
      <name val="Tahoma"/>
      <family val="2"/>
    </font>
    <font>
      <sz val="10"/>
      <color indexed="81"/>
      <name val="Tahoma"/>
      <family val="2"/>
    </font>
    <font>
      <b/>
      <sz val="11"/>
      <color indexed="8"/>
      <name val="Calibri"/>
      <family val="2"/>
    </font>
    <font>
      <b/>
      <sz val="14"/>
      <color indexed="8"/>
      <name val="Arial"/>
      <family val="2"/>
    </font>
    <font>
      <b/>
      <u/>
      <sz val="11"/>
      <color indexed="8"/>
      <name val="Calibri"/>
      <family val="2"/>
    </font>
    <font>
      <sz val="10"/>
      <color indexed="8"/>
      <name val="Arial"/>
      <family val="2"/>
    </font>
    <font>
      <sz val="10"/>
      <color indexed="63"/>
      <name val="Arial"/>
      <family val="2"/>
    </font>
    <font>
      <sz val="12"/>
      <color indexed="10"/>
      <name val="Arial"/>
      <family val="2"/>
    </font>
    <font>
      <b/>
      <sz val="10"/>
      <color indexed="10"/>
      <name val="Arial"/>
      <family val="2"/>
    </font>
    <font>
      <b/>
      <sz val="18"/>
      <color indexed="43"/>
      <name val="Arial"/>
      <family val="2"/>
    </font>
    <font>
      <sz val="14"/>
      <color indexed="8"/>
      <name val="Arial"/>
      <family val="2"/>
    </font>
    <font>
      <sz val="9"/>
      <name val="Arial"/>
      <family val="2"/>
    </font>
    <font>
      <b/>
      <i/>
      <sz val="12"/>
      <color indexed="9"/>
      <name val="Arial"/>
      <family val="2"/>
    </font>
    <font>
      <sz val="12"/>
      <color indexed="9"/>
      <name val="Arial"/>
      <family val="2"/>
    </font>
    <font>
      <sz val="10"/>
      <color indexed="10"/>
      <name val="Arial"/>
      <family val="2"/>
    </font>
    <font>
      <sz val="8"/>
      <name val="Arial"/>
      <family val="2"/>
    </font>
    <font>
      <sz val="11"/>
      <color indexed="10"/>
      <name val="Arial"/>
      <family val="2"/>
    </font>
    <font>
      <u/>
      <sz val="10"/>
      <color indexed="8"/>
      <name val="Arial"/>
      <family val="2"/>
    </font>
    <font>
      <sz val="12"/>
      <color indexed="8"/>
      <name val="Arial"/>
      <family val="2"/>
    </font>
    <font>
      <sz val="14"/>
      <name val="Arial"/>
      <family val="2"/>
    </font>
    <font>
      <sz val="11"/>
      <color theme="1"/>
      <name val="Calibri"/>
      <family val="2"/>
      <scheme val="minor"/>
    </font>
    <font>
      <b/>
      <sz val="11"/>
      <color theme="1"/>
      <name val="Calibri"/>
      <family val="2"/>
      <scheme val="minor"/>
    </font>
    <font>
      <sz val="14"/>
      <color theme="1"/>
      <name val="Calibri"/>
      <family val="2"/>
      <scheme val="minor"/>
    </font>
    <font>
      <b/>
      <sz val="18"/>
      <color theme="1"/>
      <name val="Calibri"/>
      <family val="2"/>
      <scheme val="minor"/>
    </font>
    <font>
      <sz val="9"/>
      <color rgb="FF000000"/>
      <name val="Arial"/>
      <family val="2"/>
    </font>
    <font>
      <sz val="12"/>
      <color theme="1"/>
      <name val="Calibri"/>
      <family val="2"/>
      <scheme val="minor"/>
    </font>
    <font>
      <sz val="12"/>
      <color theme="1"/>
      <name val="Arial"/>
      <family val="2"/>
    </font>
    <font>
      <sz val="9"/>
      <color theme="1"/>
      <name val="Calibri"/>
      <family val="2"/>
      <scheme val="minor"/>
    </font>
    <font>
      <sz val="20"/>
      <color theme="1"/>
      <name val="Calibri"/>
      <family val="2"/>
      <scheme val="minor"/>
    </font>
    <font>
      <u/>
      <sz val="12"/>
      <color theme="1"/>
      <name val="Calibri"/>
      <family val="2"/>
      <scheme val="minor"/>
    </font>
    <font>
      <sz val="12"/>
      <color rgb="FF000000"/>
      <name val="Arial"/>
      <family val="2"/>
    </font>
    <font>
      <sz val="14"/>
      <color theme="1"/>
      <name val="Arial"/>
      <family val="2"/>
    </font>
    <font>
      <u/>
      <sz val="12"/>
      <color theme="1"/>
      <name val="Arial"/>
      <family val="2"/>
    </font>
    <font>
      <sz val="10"/>
      <color rgb="FF7030A0"/>
      <name val="Arial"/>
      <family val="2"/>
    </font>
    <font>
      <sz val="24"/>
      <color theme="1"/>
      <name val="Calibri"/>
      <family val="2"/>
      <scheme val="minor"/>
    </font>
    <font>
      <b/>
      <sz val="12"/>
      <color theme="1"/>
      <name val="Calibri"/>
      <family val="2"/>
      <scheme val="minor"/>
    </font>
    <font>
      <b/>
      <sz val="12"/>
      <color theme="1"/>
      <name val="Arial"/>
      <family val="2"/>
    </font>
    <font>
      <sz val="10"/>
      <color theme="1"/>
      <name val="Arial"/>
      <family val="2"/>
    </font>
    <font>
      <b/>
      <sz val="10"/>
      <color theme="0"/>
      <name val="Arial"/>
      <family val="2"/>
    </font>
    <font>
      <sz val="10"/>
      <color rgb="FFFF0000"/>
      <name val="Arial"/>
      <family val="2"/>
    </font>
  </fonts>
  <fills count="41">
    <fill>
      <patternFill patternType="none"/>
    </fill>
    <fill>
      <patternFill patternType="gray125"/>
    </fill>
    <fill>
      <patternFill patternType="solid">
        <fgColor indexed="52"/>
        <bgColor indexed="64"/>
      </patternFill>
    </fill>
    <fill>
      <patternFill patternType="solid">
        <fgColor indexed="42"/>
        <bgColor indexed="64"/>
      </patternFill>
    </fill>
    <fill>
      <patternFill patternType="solid">
        <fgColor indexed="41"/>
        <bgColor indexed="64"/>
      </patternFill>
    </fill>
    <fill>
      <patternFill patternType="solid">
        <fgColor indexed="22"/>
        <bgColor indexed="64"/>
      </patternFill>
    </fill>
    <fill>
      <patternFill patternType="solid">
        <fgColor indexed="12"/>
        <bgColor indexed="64"/>
      </patternFill>
    </fill>
    <fill>
      <patternFill patternType="solid">
        <fgColor indexed="43"/>
        <bgColor indexed="64"/>
      </patternFill>
    </fill>
    <fill>
      <patternFill patternType="solid">
        <fgColor indexed="44"/>
        <bgColor indexed="64"/>
      </patternFill>
    </fill>
    <fill>
      <patternFill patternType="solid">
        <fgColor indexed="11"/>
        <bgColor indexed="64"/>
      </patternFill>
    </fill>
    <fill>
      <patternFill patternType="solid">
        <fgColor indexed="15"/>
        <bgColor indexed="64"/>
      </patternFill>
    </fill>
    <fill>
      <patternFill patternType="solid">
        <fgColor indexed="9"/>
        <bgColor indexed="64"/>
      </patternFill>
    </fill>
    <fill>
      <patternFill patternType="solid">
        <fgColor indexed="51"/>
        <bgColor indexed="64"/>
      </patternFill>
    </fill>
    <fill>
      <patternFill patternType="solid">
        <fgColor indexed="8"/>
        <bgColor indexed="64"/>
      </patternFill>
    </fill>
    <fill>
      <patternFill patternType="solid">
        <fgColor indexed="63"/>
        <bgColor indexed="64"/>
      </patternFill>
    </fill>
    <fill>
      <patternFill patternType="solid">
        <fgColor indexed="61"/>
        <bgColor indexed="64"/>
      </patternFill>
    </fill>
    <fill>
      <patternFill patternType="solid">
        <fgColor indexed="13"/>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solid">
        <fgColor indexed="17"/>
        <bgColor indexed="64"/>
      </patternFill>
    </fill>
    <fill>
      <patternFill patternType="solid">
        <fgColor indexed="23"/>
        <bgColor indexed="64"/>
      </patternFill>
    </fill>
    <fill>
      <patternFill patternType="solid">
        <fgColor indexed="48"/>
        <bgColor indexed="64"/>
      </patternFill>
    </fill>
    <fill>
      <patternFill patternType="solid">
        <fgColor indexed="31"/>
        <bgColor indexed="64"/>
      </patternFill>
    </fill>
    <fill>
      <patternFill patternType="solid">
        <fgColor indexed="62"/>
        <bgColor indexed="64"/>
      </patternFill>
    </fill>
    <fill>
      <patternFill patternType="solid">
        <fgColor indexed="40"/>
        <bgColor indexed="64"/>
      </patternFill>
    </fill>
    <fill>
      <patternFill patternType="solid">
        <fgColor indexed="22"/>
        <bgColor indexed="0"/>
      </patternFill>
    </fill>
    <fill>
      <patternFill patternType="solid">
        <fgColor theme="0" tint="-4.9989318521683403E-2"/>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rgb="FF7030A0"/>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rgb="FF00B050"/>
        <bgColor indexed="64"/>
      </patternFill>
    </fill>
    <fill>
      <patternFill patternType="solid">
        <fgColor theme="3" tint="0.59999389629810485"/>
        <bgColor indexed="64"/>
      </patternFill>
    </fill>
    <fill>
      <patternFill patternType="solid">
        <fgColor rgb="FFFFFF99"/>
        <bgColor indexed="64"/>
      </patternFill>
    </fill>
    <fill>
      <patternFill patternType="lightTrellis">
        <bgColor theme="0" tint="-0.34998626667073579"/>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86">
    <border>
      <left/>
      <right/>
      <top/>
      <bottom/>
      <diagonal/>
    </border>
    <border>
      <left style="thin">
        <color indexed="22"/>
      </left>
      <right style="thin">
        <color indexed="22"/>
      </right>
      <top style="thin">
        <color indexed="22"/>
      </top>
      <bottom style="thin">
        <color indexed="22"/>
      </bottom>
      <diagonal/>
    </border>
    <border>
      <left style="thick">
        <color indexed="64"/>
      </left>
      <right/>
      <top/>
      <bottom/>
      <diagonal/>
    </border>
    <border>
      <left/>
      <right style="thick">
        <color indexed="64"/>
      </right>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ck">
        <color indexed="64"/>
      </left>
      <right/>
      <top style="thick">
        <color indexed="64"/>
      </top>
      <bottom/>
      <diagonal/>
    </border>
    <border>
      <left/>
      <right style="thick">
        <color indexed="64"/>
      </right>
      <top style="thick">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double">
        <color indexed="64"/>
      </bottom>
      <diagonal/>
    </border>
    <border>
      <left/>
      <right style="thin">
        <color indexed="64"/>
      </right>
      <top/>
      <bottom style="double">
        <color indexed="64"/>
      </bottom>
      <diagonal/>
    </border>
    <border>
      <left/>
      <right style="thin">
        <color indexed="64"/>
      </right>
      <top/>
      <bottom/>
      <diagonal/>
    </border>
    <border>
      <left style="thin">
        <color indexed="64"/>
      </left>
      <right/>
      <top/>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diagonal/>
    </border>
    <border>
      <left/>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Dashed">
        <color indexed="64"/>
      </left>
      <right/>
      <top/>
      <bottom/>
      <diagonal/>
    </border>
    <border>
      <left/>
      <right/>
      <top style="medium">
        <color indexed="64"/>
      </top>
      <bottom/>
      <diagonal/>
    </border>
    <border>
      <left/>
      <right style="medium">
        <color indexed="64"/>
      </right>
      <top/>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medium">
        <color indexed="64"/>
      </bottom>
      <diagonal/>
    </border>
    <border>
      <left/>
      <right/>
      <top style="thick">
        <color indexed="64"/>
      </top>
      <bottom/>
      <diagonal/>
    </border>
    <border>
      <left/>
      <right/>
      <top/>
      <bottom style="thick">
        <color indexed="64"/>
      </bottom>
      <diagonal/>
    </border>
    <border>
      <left style="thin">
        <color indexed="64"/>
      </left>
      <right style="thin">
        <color indexed="64"/>
      </right>
      <top/>
      <bottom/>
      <diagonal/>
    </border>
    <border>
      <left/>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medium">
        <color indexed="64"/>
      </right>
      <top style="medium">
        <color indexed="64"/>
      </top>
      <bottom style="medium">
        <color indexed="64"/>
      </bottom>
      <diagonal/>
    </border>
    <border>
      <left style="thin">
        <color indexed="57"/>
      </left>
      <right style="thin">
        <color indexed="57"/>
      </right>
      <top style="thin">
        <color indexed="57"/>
      </top>
      <bottom style="thin">
        <color indexed="57"/>
      </bottom>
      <diagonal/>
    </border>
    <border>
      <left style="medium">
        <color indexed="57"/>
      </left>
      <right style="medium">
        <color indexed="57"/>
      </right>
      <top style="medium">
        <color indexed="57"/>
      </top>
      <bottom/>
      <diagonal/>
    </border>
    <border>
      <left style="medium">
        <color indexed="57"/>
      </left>
      <right style="medium">
        <color indexed="57"/>
      </right>
      <top style="medium">
        <color indexed="57"/>
      </top>
      <bottom style="medium">
        <color indexed="57"/>
      </bottom>
      <diagonal/>
    </border>
    <border>
      <left style="thin">
        <color indexed="57"/>
      </left>
      <right style="thin">
        <color indexed="57"/>
      </right>
      <top style="thin">
        <color indexed="57"/>
      </top>
      <bottom style="medium">
        <color indexed="64"/>
      </bottom>
      <diagonal/>
    </border>
    <border>
      <left/>
      <right/>
      <top style="thin">
        <color indexed="57"/>
      </top>
      <bottom style="medium">
        <color indexed="64"/>
      </bottom>
      <diagonal/>
    </border>
    <border>
      <left/>
      <right style="thin">
        <color indexed="57"/>
      </right>
      <top style="thin">
        <color indexed="57"/>
      </top>
      <bottom style="medium">
        <color indexed="64"/>
      </bottom>
      <diagonal/>
    </border>
    <border>
      <left style="thin">
        <color indexed="64"/>
      </left>
      <right style="medium">
        <color indexed="64"/>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diagonal/>
    </border>
    <border>
      <left style="thin">
        <color indexed="57"/>
      </left>
      <right style="thin">
        <color indexed="57"/>
      </right>
      <top/>
      <bottom/>
      <diagonal/>
    </border>
    <border>
      <left style="thin">
        <color indexed="57"/>
      </left>
      <right style="thin">
        <color indexed="57"/>
      </right>
      <top style="thin">
        <color indexed="57"/>
      </top>
      <bottom/>
      <diagonal/>
    </border>
    <border>
      <left style="thin">
        <color indexed="57"/>
      </left>
      <right style="thin">
        <color indexed="57"/>
      </right>
      <top style="thin">
        <color indexed="57"/>
      </top>
      <bottom style="medium">
        <color indexed="57"/>
      </bottom>
      <diagonal/>
    </border>
    <border>
      <left style="thin">
        <color indexed="57"/>
      </left>
      <right style="thin">
        <color indexed="57"/>
      </right>
      <top/>
      <bottom style="thin">
        <color indexed="57"/>
      </bottom>
      <diagonal/>
    </border>
    <border>
      <left/>
      <right/>
      <top/>
      <bottom style="double">
        <color indexed="64"/>
      </bottom>
      <diagonal/>
    </border>
    <border>
      <left/>
      <right/>
      <top style="dashed">
        <color indexed="64"/>
      </top>
      <bottom style="dashed">
        <color indexed="64"/>
      </bottom>
      <diagonal/>
    </border>
    <border>
      <left/>
      <right/>
      <top/>
      <bottom style="dashed">
        <color indexed="64"/>
      </bottom>
      <diagonal/>
    </border>
    <border>
      <left style="medium">
        <color indexed="64"/>
      </left>
      <right style="thin">
        <color indexed="64"/>
      </right>
      <top style="medium">
        <color indexed="64"/>
      </top>
      <bottom style="medium">
        <color indexed="64"/>
      </bottom>
      <diagonal/>
    </border>
    <border>
      <left/>
      <right style="mediumDashed">
        <color indexed="64"/>
      </right>
      <top/>
      <bottom/>
      <diagonal/>
    </border>
    <border>
      <left style="thin">
        <color indexed="8"/>
      </left>
      <right style="thin">
        <color indexed="8"/>
      </right>
      <top style="thin">
        <color indexed="8"/>
      </top>
      <bottom style="thin">
        <color indexed="8"/>
      </bottom>
      <diagonal/>
    </border>
    <border>
      <left style="thin">
        <color indexed="22"/>
      </left>
      <right/>
      <top/>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
      <left style="slantDashDot">
        <color indexed="64"/>
      </left>
      <right/>
      <top style="thin">
        <color indexed="64"/>
      </top>
      <bottom style="thin">
        <color indexed="64"/>
      </bottom>
      <diagonal/>
    </border>
    <border>
      <left/>
      <right style="slantDashDot">
        <color indexed="64"/>
      </right>
      <top style="thin">
        <color indexed="64"/>
      </top>
      <bottom style="thin">
        <color indexed="64"/>
      </bottom>
      <diagonal/>
    </border>
    <border>
      <left style="slantDashDot">
        <color indexed="64"/>
      </left>
      <right/>
      <top style="slantDashDot">
        <color indexed="64"/>
      </top>
      <bottom style="thin">
        <color indexed="64"/>
      </bottom>
      <diagonal/>
    </border>
    <border>
      <left/>
      <right/>
      <top style="slantDashDot">
        <color indexed="64"/>
      </top>
      <bottom style="thin">
        <color indexed="64"/>
      </bottom>
      <diagonal/>
    </border>
    <border>
      <left/>
      <right style="slantDashDot">
        <color indexed="64"/>
      </right>
      <top style="slantDashDot">
        <color indexed="64"/>
      </top>
      <bottom style="thin">
        <color indexed="64"/>
      </bottom>
      <diagonal/>
    </border>
    <border>
      <left style="thin">
        <color indexed="57"/>
      </left>
      <right/>
      <top style="thin">
        <color indexed="57"/>
      </top>
      <bottom style="thin">
        <color indexed="57"/>
      </bottom>
      <diagonal/>
    </border>
    <border>
      <left/>
      <right/>
      <top style="thin">
        <color indexed="57"/>
      </top>
      <bottom style="thin">
        <color indexed="57"/>
      </bottom>
      <diagonal/>
    </border>
    <border>
      <left/>
      <right style="thin">
        <color indexed="57"/>
      </right>
      <top style="thin">
        <color indexed="57"/>
      </top>
      <bottom style="thin">
        <color indexed="57"/>
      </bottom>
      <diagonal/>
    </border>
    <border>
      <left style="thin">
        <color indexed="57"/>
      </left>
      <right/>
      <top style="thin">
        <color indexed="57"/>
      </top>
      <bottom style="medium">
        <color indexed="64"/>
      </bottom>
      <diagonal/>
    </border>
  </borders>
  <cellStyleXfs count="6">
    <xf numFmtId="0" fontId="0" fillId="0" borderId="0"/>
    <xf numFmtId="43" fontId="1" fillId="0" borderId="0" applyFont="0" applyFill="0" applyBorder="0" applyAlignment="0" applyProtection="0"/>
    <xf numFmtId="0" fontId="61" fillId="0" borderId="0"/>
    <xf numFmtId="0" fontId="61" fillId="0" borderId="0"/>
    <xf numFmtId="0" fontId="46" fillId="0" borderId="0"/>
    <xf numFmtId="0" fontId="46" fillId="0" borderId="0"/>
  </cellStyleXfs>
  <cellXfs count="582">
    <xf numFmtId="0" fontId="0" fillId="0" borderId="0" xfId="0"/>
    <xf numFmtId="0" fontId="3" fillId="0" borderId="0" xfId="0" applyFont="1"/>
    <xf numFmtId="0" fontId="2" fillId="0" borderId="0" xfId="0" applyFont="1"/>
    <xf numFmtId="49" fontId="7" fillId="0" borderId="0" xfId="0" applyNumberFormat="1" applyFont="1" applyAlignment="1">
      <alignment horizontal="right"/>
    </xf>
    <xf numFmtId="0" fontId="5" fillId="0" borderId="0" xfId="0" applyFont="1"/>
    <xf numFmtId="0" fontId="1" fillId="0" borderId="0" xfId="0" applyFont="1"/>
    <xf numFmtId="0" fontId="11" fillId="0" borderId="0" xfId="0" applyFont="1"/>
    <xf numFmtId="0" fontId="8" fillId="2" borderId="2" xfId="0" applyFont="1" applyFill="1" applyBorder="1"/>
    <xf numFmtId="0" fontId="12" fillId="2" borderId="0" xfId="0" applyFont="1" applyFill="1"/>
    <xf numFmtId="0" fontId="13" fillId="3" borderId="2" xfId="0" applyFont="1" applyFill="1" applyBorder="1"/>
    <xf numFmtId="165" fontId="14" fillId="3" borderId="3" xfId="0" applyNumberFormat="1" applyFont="1" applyFill="1" applyBorder="1" applyAlignment="1">
      <alignment horizontal="right"/>
    </xf>
    <xf numFmtId="0" fontId="13" fillId="4" borderId="2" xfId="0" applyFont="1" applyFill="1" applyBorder="1"/>
    <xf numFmtId="0" fontId="13" fillId="0" borderId="0" xfId="0" applyFont="1"/>
    <xf numFmtId="0" fontId="13" fillId="4" borderId="4" xfId="0" applyFont="1" applyFill="1" applyBorder="1"/>
    <xf numFmtId="0" fontId="13" fillId="4" borderId="5" xfId="0" applyFont="1" applyFill="1" applyBorder="1"/>
    <xf numFmtId="165" fontId="13" fillId="5" borderId="6" xfId="0" applyNumberFormat="1" applyFont="1" applyFill="1" applyBorder="1" applyProtection="1">
      <protection locked="0"/>
    </xf>
    <xf numFmtId="165" fontId="0" fillId="4" borderId="6" xfId="0" applyNumberFormat="1" applyFill="1" applyBorder="1"/>
    <xf numFmtId="0" fontId="16" fillId="6" borderId="7" xfId="0" applyFont="1" applyFill="1" applyBorder="1"/>
    <xf numFmtId="0" fontId="17" fillId="2" borderId="7" xfId="0" applyFont="1" applyFill="1" applyBorder="1"/>
    <xf numFmtId="0" fontId="16" fillId="6" borderId="8" xfId="0" applyFont="1" applyFill="1" applyBorder="1"/>
    <xf numFmtId="0" fontId="17" fillId="2" borderId="8" xfId="0" applyFont="1" applyFill="1" applyBorder="1"/>
    <xf numFmtId="0" fontId="6" fillId="7" borderId="2" xfId="0" applyFont="1" applyFill="1" applyBorder="1"/>
    <xf numFmtId="0" fontId="6" fillId="7" borderId="0" xfId="0" applyFont="1" applyFill="1"/>
    <xf numFmtId="0" fontId="13" fillId="4" borderId="0" xfId="0" applyFont="1" applyFill="1"/>
    <xf numFmtId="49" fontId="0" fillId="0" borderId="0" xfId="0" applyNumberFormat="1"/>
    <xf numFmtId="0" fontId="13" fillId="8" borderId="2" xfId="0" applyFont="1" applyFill="1" applyBorder="1"/>
    <xf numFmtId="0" fontId="13" fillId="8" borderId="9" xfId="0" applyFont="1" applyFill="1" applyBorder="1"/>
    <xf numFmtId="165" fontId="15" fillId="8" borderId="3" xfId="0" applyNumberFormat="1" applyFont="1" applyFill="1" applyBorder="1" applyAlignment="1">
      <alignment horizontal="right"/>
    </xf>
    <xf numFmtId="165" fontId="15" fillId="8" borderId="10" xfId="0" applyNumberFormat="1" applyFont="1" applyFill="1" applyBorder="1" applyAlignment="1">
      <alignment horizontal="right"/>
    </xf>
    <xf numFmtId="0" fontId="0" fillId="0" borderId="0" xfId="0" applyAlignment="1">
      <alignment horizontal="right"/>
    </xf>
    <xf numFmtId="49" fontId="0" fillId="0" borderId="0" xfId="0" applyNumberFormat="1" applyAlignment="1">
      <alignment horizontal="left"/>
    </xf>
    <xf numFmtId="2" fontId="0" fillId="0" borderId="0" xfId="0" applyNumberFormat="1"/>
    <xf numFmtId="0" fontId="0" fillId="9" borderId="0" xfId="0" applyFill="1"/>
    <xf numFmtId="0" fontId="0" fillId="10" borderId="0" xfId="0" applyFill="1"/>
    <xf numFmtId="167" fontId="11" fillId="4" borderId="11" xfId="0" applyNumberFormat="1" applyFont="1" applyFill="1" applyBorder="1" applyProtection="1">
      <protection locked="0"/>
    </xf>
    <xf numFmtId="167" fontId="11" fillId="4" borderId="6" xfId="0" applyNumberFormat="1" applyFont="1" applyFill="1" applyBorder="1" applyProtection="1">
      <protection locked="0"/>
    </xf>
    <xf numFmtId="0" fontId="11" fillId="4" borderId="6" xfId="0" applyFont="1" applyFill="1" applyBorder="1" applyProtection="1">
      <protection locked="0"/>
    </xf>
    <xf numFmtId="0" fontId="20" fillId="0" borderId="0" xfId="0" applyFont="1"/>
    <xf numFmtId="2" fontId="20" fillId="0" borderId="0" xfId="0" applyNumberFormat="1" applyFont="1"/>
    <xf numFmtId="0" fontId="17" fillId="8" borderId="0" xfId="0" applyFont="1" applyFill="1" applyProtection="1">
      <protection locked="0"/>
    </xf>
    <xf numFmtId="0" fontId="2" fillId="7" borderId="12" xfId="0" applyFont="1" applyFill="1" applyBorder="1"/>
    <xf numFmtId="0" fontId="2" fillId="7" borderId="6" xfId="0" applyFont="1" applyFill="1" applyBorder="1"/>
    <xf numFmtId="14" fontId="0" fillId="0" borderId="6" xfId="0" applyNumberFormat="1" applyBorder="1" applyProtection="1">
      <protection locked="0"/>
    </xf>
    <xf numFmtId="0" fontId="17" fillId="8" borderId="0" xfId="0" applyFont="1" applyFill="1"/>
    <xf numFmtId="0" fontId="0" fillId="0" borderId="13" xfId="0" applyBorder="1"/>
    <xf numFmtId="0" fontId="5" fillId="9" borderId="0" xfId="0" applyFont="1" applyFill="1"/>
    <xf numFmtId="0" fontId="11" fillId="11" borderId="0" xfId="0" applyFont="1" applyFill="1"/>
    <xf numFmtId="0" fontId="0" fillId="11" borderId="0" xfId="0" applyFill="1"/>
    <xf numFmtId="0" fontId="11" fillId="11" borderId="0" xfId="0" applyFont="1" applyFill="1" applyAlignment="1">
      <alignment horizontal="center"/>
    </xf>
    <xf numFmtId="0" fontId="22" fillId="11" borderId="0" xfId="0" applyFont="1" applyFill="1" applyAlignment="1">
      <alignment horizontal="left"/>
    </xf>
    <xf numFmtId="0" fontId="11" fillId="11" borderId="6" xfId="0" applyFont="1" applyFill="1" applyBorder="1" applyAlignment="1">
      <alignment horizontal="center"/>
    </xf>
    <xf numFmtId="0" fontId="4" fillId="8" borderId="11" xfId="0" applyFont="1" applyFill="1" applyBorder="1"/>
    <xf numFmtId="0" fontId="4" fillId="8" borderId="14" xfId="0" applyFont="1" applyFill="1" applyBorder="1"/>
    <xf numFmtId="0" fontId="11" fillId="11" borderId="12" xfId="0" applyFont="1" applyFill="1" applyBorder="1" applyAlignment="1">
      <alignment horizontal="center"/>
    </xf>
    <xf numFmtId="0" fontId="24" fillId="9" borderId="0" xfId="0" applyFont="1" applyFill="1"/>
    <xf numFmtId="0" fontId="0" fillId="0" borderId="15" xfId="0" applyBorder="1"/>
    <xf numFmtId="0" fontId="0" fillId="0" borderId="16" xfId="0" applyBorder="1"/>
    <xf numFmtId="0" fontId="0" fillId="0" borderId="17" xfId="0" applyBorder="1"/>
    <xf numFmtId="0" fontId="0" fillId="0" borderId="18" xfId="0" applyBorder="1"/>
    <xf numFmtId="165" fontId="26" fillId="11" borderId="19" xfId="0" applyNumberFormat="1" applyFont="1" applyFill="1" applyBorder="1"/>
    <xf numFmtId="165" fontId="26" fillId="11" borderId="20" xfId="0" applyNumberFormat="1" applyFont="1" applyFill="1" applyBorder="1"/>
    <xf numFmtId="49" fontId="11" fillId="11" borderId="6" xfId="0" applyNumberFormat="1" applyFont="1" applyFill="1" applyBorder="1" applyAlignment="1" applyProtection="1">
      <alignment horizontal="center"/>
      <protection locked="0"/>
    </xf>
    <xf numFmtId="0" fontId="11" fillId="11" borderId="6" xfId="0" applyFont="1" applyFill="1" applyBorder="1" applyAlignment="1" applyProtection="1">
      <alignment horizontal="center"/>
      <protection locked="0"/>
    </xf>
    <xf numFmtId="14" fontId="0" fillId="0" borderId="0" xfId="0" applyNumberFormat="1"/>
    <xf numFmtId="169" fontId="26" fillId="11" borderId="6" xfId="0" applyNumberFormat="1" applyFont="1" applyFill="1" applyBorder="1"/>
    <xf numFmtId="0" fontId="0" fillId="0" borderId="21" xfId="0" applyBorder="1"/>
    <xf numFmtId="169" fontId="23" fillId="5" borderId="18" xfId="0" applyNumberFormat="1" applyFont="1" applyFill="1" applyBorder="1" applyAlignment="1">
      <alignment horizontal="center"/>
    </xf>
    <xf numFmtId="0" fontId="0" fillId="0" borderId="22" xfId="0" applyBorder="1"/>
    <xf numFmtId="14" fontId="0" fillId="0" borderId="21" xfId="0" applyNumberFormat="1"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12" xfId="0" applyBorder="1"/>
    <xf numFmtId="0" fontId="5" fillId="0" borderId="12" xfId="0" applyFont="1" applyBorder="1"/>
    <xf numFmtId="0" fontId="0" fillId="0" borderId="28" xfId="0" applyBorder="1"/>
    <xf numFmtId="0" fontId="0" fillId="0" borderId="6" xfId="0" applyBorder="1"/>
    <xf numFmtId="14" fontId="5" fillId="0" borderId="0" xfId="0" applyNumberFormat="1" applyFont="1"/>
    <xf numFmtId="0" fontId="0" fillId="0" borderId="29" xfId="0" applyBorder="1"/>
    <xf numFmtId="0" fontId="0" fillId="0" borderId="30" xfId="0" applyBorder="1"/>
    <xf numFmtId="0" fontId="19" fillId="0" borderId="0" xfId="0" applyFont="1"/>
    <xf numFmtId="0" fontId="0" fillId="0" borderId="31" xfId="0" applyBorder="1"/>
    <xf numFmtId="0" fontId="0" fillId="0" borderId="14" xfId="0" applyBorder="1"/>
    <xf numFmtId="0" fontId="32" fillId="0" borderId="0" xfId="0" applyFont="1"/>
    <xf numFmtId="0" fontId="0" fillId="0" borderId="32" xfId="0" applyBorder="1"/>
    <xf numFmtId="43" fontId="5" fillId="9" borderId="0" xfId="1" applyFont="1" applyFill="1"/>
    <xf numFmtId="14" fontId="5" fillId="0" borderId="0" xfId="0" applyNumberFormat="1" applyFont="1" applyProtection="1">
      <protection locked="0"/>
    </xf>
    <xf numFmtId="0" fontId="5" fillId="0" borderId="0" xfId="0" applyFont="1" applyProtection="1">
      <protection locked="0"/>
    </xf>
    <xf numFmtId="0" fontId="0" fillId="13" borderId="0" xfId="0" applyFill="1"/>
    <xf numFmtId="0" fontId="28" fillId="13" borderId="33" xfId="0" applyFont="1" applyFill="1" applyBorder="1" applyAlignment="1">
      <alignment vertical="center" textRotation="90"/>
    </xf>
    <xf numFmtId="165" fontId="17" fillId="11" borderId="6" xfId="0" applyNumberFormat="1" applyFont="1" applyFill="1" applyBorder="1"/>
    <xf numFmtId="0" fontId="28" fillId="13" borderId="0" xfId="0" applyFont="1" applyFill="1" applyAlignment="1">
      <alignment vertical="center" textRotation="90"/>
    </xf>
    <xf numFmtId="0" fontId="17" fillId="9" borderId="8" xfId="0" applyFont="1" applyFill="1" applyBorder="1"/>
    <xf numFmtId="0" fontId="17" fillId="9" borderId="7" xfId="0" applyFont="1" applyFill="1" applyBorder="1"/>
    <xf numFmtId="0" fontId="33" fillId="9" borderId="0" xfId="0" applyFont="1" applyFill="1"/>
    <xf numFmtId="0" fontId="33" fillId="9" borderId="0" xfId="0" quotePrefix="1" applyFont="1" applyFill="1"/>
    <xf numFmtId="165" fontId="0" fillId="0" borderId="0" xfId="0" applyNumberFormat="1"/>
    <xf numFmtId="165" fontId="13" fillId="5" borderId="6" xfId="0" applyNumberFormat="1" applyFont="1" applyFill="1" applyBorder="1"/>
    <xf numFmtId="0" fontId="17" fillId="0" borderId="0" xfId="0" applyFont="1"/>
    <xf numFmtId="0" fontId="2" fillId="12" borderId="0" xfId="0" applyFont="1" applyFill="1"/>
    <xf numFmtId="164" fontId="5" fillId="0" borderId="0" xfId="0" applyNumberFormat="1" applyFont="1"/>
    <xf numFmtId="0" fontId="9" fillId="0" borderId="0" xfId="0" applyFont="1"/>
    <xf numFmtId="0" fontId="10" fillId="6" borderId="0" xfId="0" applyFont="1" applyFill="1"/>
    <xf numFmtId="0" fontId="5" fillId="0" borderId="6" xfId="0" applyFont="1" applyBorder="1"/>
    <xf numFmtId="0" fontId="0" fillId="0" borderId="34" xfId="0" applyBorder="1"/>
    <xf numFmtId="0" fontId="0" fillId="0" borderId="7" xfId="0" applyBorder="1"/>
    <xf numFmtId="0" fontId="25" fillId="14" borderId="0" xfId="0" applyFont="1" applyFill="1" applyAlignment="1">
      <alignment horizontal="center"/>
    </xf>
    <xf numFmtId="0" fontId="0" fillId="0" borderId="4" xfId="0" applyBorder="1"/>
    <xf numFmtId="0" fontId="0" fillId="0" borderId="35" xfId="0" applyBorder="1"/>
    <xf numFmtId="0" fontId="0" fillId="0" borderId="36" xfId="0" applyBorder="1"/>
    <xf numFmtId="0" fontId="0" fillId="0" borderId="37" xfId="0" applyBorder="1"/>
    <xf numFmtId="0" fontId="0" fillId="0" borderId="38" xfId="0" applyBorder="1"/>
    <xf numFmtId="0" fontId="25" fillId="15" borderId="30" xfId="0" applyFont="1" applyFill="1" applyBorder="1"/>
    <xf numFmtId="0" fontId="25" fillId="13" borderId="30" xfId="0" applyFont="1" applyFill="1" applyBorder="1"/>
    <xf numFmtId="0" fontId="5" fillId="16" borderId="30" xfId="0" applyFont="1" applyFill="1" applyBorder="1"/>
    <xf numFmtId="0" fontId="5" fillId="17" borderId="30" xfId="0" applyFont="1" applyFill="1" applyBorder="1"/>
    <xf numFmtId="0" fontId="25" fillId="18" borderId="30" xfId="0" applyFont="1" applyFill="1" applyBorder="1"/>
    <xf numFmtId="0" fontId="25" fillId="6" borderId="30" xfId="0" applyFont="1" applyFill="1" applyBorder="1"/>
    <xf numFmtId="164" fontId="0" fillId="0" borderId="0" xfId="0" applyNumberFormat="1"/>
    <xf numFmtId="0" fontId="5" fillId="0" borderId="5" xfId="0" applyFont="1" applyBorder="1"/>
    <xf numFmtId="0" fontId="5" fillId="0" borderId="13" xfId="0" applyFont="1" applyBorder="1"/>
    <xf numFmtId="0" fontId="0" fillId="0" borderId="39" xfId="0" applyBorder="1"/>
    <xf numFmtId="0" fontId="25" fillId="13" borderId="0" xfId="0" applyFont="1" applyFill="1"/>
    <xf numFmtId="0" fontId="25" fillId="13" borderId="0" xfId="0" applyFont="1" applyFill="1" applyAlignment="1">
      <alignment horizontal="left"/>
    </xf>
    <xf numFmtId="0" fontId="25" fillId="14" borderId="0" xfId="0" applyFont="1" applyFill="1"/>
    <xf numFmtId="0" fontId="44" fillId="9" borderId="40" xfId="0" applyFont="1" applyFill="1" applyBorder="1"/>
    <xf numFmtId="0" fontId="0" fillId="0" borderId="40" xfId="0" applyBorder="1"/>
    <xf numFmtId="164" fontId="5" fillId="0" borderId="41" xfId="0" applyNumberFormat="1" applyFont="1" applyBorder="1"/>
    <xf numFmtId="0" fontId="0" fillId="0" borderId="42" xfId="0" applyBorder="1"/>
    <xf numFmtId="0" fontId="0" fillId="0" borderId="2" xfId="0" applyBorder="1"/>
    <xf numFmtId="0" fontId="0" fillId="0" borderId="43" xfId="0" applyBorder="1"/>
    <xf numFmtId="0" fontId="0" fillId="0" borderId="44" xfId="0" applyBorder="1"/>
    <xf numFmtId="0" fontId="14" fillId="2" borderId="6" xfId="0" applyFont="1" applyFill="1" applyBorder="1"/>
    <xf numFmtId="0" fontId="14" fillId="2" borderId="0" xfId="0" applyFont="1" applyFill="1"/>
    <xf numFmtId="0" fontId="34" fillId="6" borderId="0" xfId="0" applyFont="1" applyFill="1"/>
    <xf numFmtId="0" fontId="35" fillId="8" borderId="9" xfId="0" applyFont="1" applyFill="1" applyBorder="1"/>
    <xf numFmtId="165" fontId="36" fillId="8" borderId="3" xfId="0" applyNumberFormat="1" applyFont="1" applyFill="1" applyBorder="1" applyAlignment="1">
      <alignment horizontal="right"/>
    </xf>
    <xf numFmtId="0" fontId="35" fillId="3" borderId="2" xfId="0" applyFont="1" applyFill="1" applyBorder="1"/>
    <xf numFmtId="165" fontId="36" fillId="3" borderId="3" xfId="0" applyNumberFormat="1" applyFont="1" applyFill="1" applyBorder="1" applyAlignment="1">
      <alignment horizontal="right"/>
    </xf>
    <xf numFmtId="0" fontId="35" fillId="8" borderId="2" xfId="0" applyFont="1" applyFill="1" applyBorder="1"/>
    <xf numFmtId="0" fontId="35" fillId="4" borderId="2" xfId="0" applyFont="1" applyFill="1" applyBorder="1"/>
    <xf numFmtId="49" fontId="37" fillId="0" borderId="3" xfId="0" applyNumberFormat="1" applyFont="1" applyBorder="1" applyAlignment="1">
      <alignment horizontal="right"/>
    </xf>
    <xf numFmtId="0" fontId="35" fillId="4" borderId="45" xfId="0" applyFont="1" applyFill="1" applyBorder="1"/>
    <xf numFmtId="49" fontId="37" fillId="0" borderId="46" xfId="0" applyNumberFormat="1" applyFont="1" applyBorder="1" applyAlignment="1">
      <alignment horizontal="right"/>
    </xf>
    <xf numFmtId="0" fontId="35" fillId="4" borderId="9" xfId="0" applyFont="1" applyFill="1" applyBorder="1"/>
    <xf numFmtId="49" fontId="37" fillId="0" borderId="10" xfId="0" applyNumberFormat="1" applyFont="1" applyBorder="1" applyAlignment="1">
      <alignment horizontal="right"/>
    </xf>
    <xf numFmtId="0" fontId="35" fillId="8" borderId="45" xfId="0" applyFont="1" applyFill="1" applyBorder="1"/>
    <xf numFmtId="165" fontId="36" fillId="8" borderId="46" xfId="0" applyNumberFormat="1" applyFont="1" applyFill="1" applyBorder="1" applyAlignment="1">
      <alignment horizontal="right"/>
    </xf>
    <xf numFmtId="49" fontId="35" fillId="0" borderId="10" xfId="0" applyNumberFormat="1" applyFont="1" applyBorder="1" applyAlignment="1">
      <alignment horizontal="right"/>
    </xf>
    <xf numFmtId="49" fontId="35" fillId="0" borderId="3" xfId="0" applyNumberFormat="1" applyFont="1" applyBorder="1" applyAlignment="1">
      <alignment horizontal="right"/>
    </xf>
    <xf numFmtId="165" fontId="38" fillId="8" borderId="3" xfId="0" applyNumberFormat="1" applyFont="1" applyFill="1" applyBorder="1" applyAlignment="1">
      <alignment horizontal="right"/>
    </xf>
    <xf numFmtId="165" fontId="38" fillId="3" borderId="3" xfId="0" applyNumberFormat="1" applyFont="1" applyFill="1" applyBorder="1" applyAlignment="1">
      <alignment horizontal="right"/>
    </xf>
    <xf numFmtId="165" fontId="38" fillId="8" borderId="46" xfId="0" applyNumberFormat="1" applyFont="1" applyFill="1" applyBorder="1" applyAlignment="1">
      <alignment horizontal="right"/>
    </xf>
    <xf numFmtId="165" fontId="38" fillId="8" borderId="10" xfId="0" applyNumberFormat="1" applyFont="1" applyFill="1" applyBorder="1" applyAlignment="1">
      <alignment horizontal="right"/>
    </xf>
    <xf numFmtId="0" fontId="35" fillId="8" borderId="47" xfId="0" applyFont="1" applyFill="1" applyBorder="1"/>
    <xf numFmtId="165" fontId="38" fillId="8" borderId="48" xfId="0" applyNumberFormat="1" applyFont="1" applyFill="1" applyBorder="1" applyAlignment="1">
      <alignment horizontal="right"/>
    </xf>
    <xf numFmtId="14" fontId="0" fillId="0" borderId="27" xfId="0" applyNumberFormat="1" applyBorder="1"/>
    <xf numFmtId="14" fontId="0" fillId="0" borderId="30" xfId="0" applyNumberFormat="1" applyBorder="1"/>
    <xf numFmtId="0" fontId="0" fillId="0" borderId="49" xfId="0" applyBorder="1"/>
    <xf numFmtId="0" fontId="0" fillId="19" borderId="6" xfId="0" applyFill="1" applyBorder="1"/>
    <xf numFmtId="0" fontId="0" fillId="0" borderId="8" xfId="0" applyBorder="1"/>
    <xf numFmtId="0" fontId="45" fillId="0" borderId="34" xfId="0" applyFont="1" applyBorder="1"/>
    <xf numFmtId="0" fontId="43" fillId="0" borderId="4" xfId="0" applyFont="1" applyBorder="1"/>
    <xf numFmtId="0" fontId="0" fillId="0" borderId="5" xfId="0" applyBorder="1"/>
    <xf numFmtId="166" fontId="0" fillId="19" borderId="6" xfId="0" applyNumberFormat="1" applyFill="1" applyBorder="1"/>
    <xf numFmtId="166" fontId="0" fillId="20" borderId="6" xfId="0" applyNumberFormat="1" applyFill="1" applyBorder="1"/>
    <xf numFmtId="0" fontId="24" fillId="0" borderId="0" xfId="0" applyFont="1"/>
    <xf numFmtId="0" fontId="0" fillId="0" borderId="11" xfId="0" applyBorder="1"/>
    <xf numFmtId="0" fontId="0" fillId="19" borderId="0" xfId="0" applyFill="1"/>
    <xf numFmtId="0" fontId="0" fillId="0" borderId="0" xfId="0" applyAlignment="1">
      <alignment wrapText="1"/>
    </xf>
    <xf numFmtId="0" fontId="0" fillId="14" borderId="0" xfId="0" applyFill="1"/>
    <xf numFmtId="14" fontId="5" fillId="19" borderId="0" xfId="0" applyNumberFormat="1" applyFont="1" applyFill="1" applyAlignment="1">
      <alignment horizontal="center"/>
    </xf>
    <xf numFmtId="0" fontId="25" fillId="22" borderId="0" xfId="0" applyFont="1" applyFill="1" applyAlignment="1">
      <alignment horizontal="center"/>
    </xf>
    <xf numFmtId="0" fontId="9" fillId="22" borderId="0" xfId="0" applyFont="1" applyFill="1"/>
    <xf numFmtId="0" fontId="25" fillId="22" borderId="0" xfId="0" applyFont="1" applyFill="1"/>
    <xf numFmtId="0" fontId="5" fillId="11" borderId="0" xfId="0" applyFont="1" applyFill="1" applyAlignment="1">
      <alignment horizontal="right"/>
    </xf>
    <xf numFmtId="0" fontId="5" fillId="11" borderId="0" xfId="0" applyFont="1" applyFill="1" applyAlignment="1">
      <alignment horizontal="left"/>
    </xf>
    <xf numFmtId="0" fontId="0" fillId="11" borderId="50" xfId="0" applyFill="1" applyBorder="1"/>
    <xf numFmtId="0" fontId="5" fillId="11" borderId="0" xfId="0" applyFont="1" applyFill="1"/>
    <xf numFmtId="165" fontId="0" fillId="11" borderId="50" xfId="0" applyNumberFormat="1" applyFill="1" applyBorder="1"/>
    <xf numFmtId="0" fontId="0" fillId="11" borderId="16" xfId="0" applyFill="1" applyBorder="1"/>
    <xf numFmtId="0" fontId="0" fillId="11" borderId="17" xfId="0" applyFill="1" applyBorder="1"/>
    <xf numFmtId="0" fontId="5" fillId="11" borderId="50" xfId="0" applyFont="1" applyFill="1" applyBorder="1" applyAlignment="1">
      <alignment horizontal="center"/>
    </xf>
    <xf numFmtId="0" fontId="0" fillId="11" borderId="21" xfId="0" applyFill="1" applyBorder="1"/>
    <xf numFmtId="0" fontId="0" fillId="11" borderId="26" xfId="0" applyFill="1" applyBorder="1"/>
    <xf numFmtId="0" fontId="19" fillId="11" borderId="0" xfId="0" applyFont="1" applyFill="1"/>
    <xf numFmtId="0" fontId="1" fillId="11" borderId="0" xfId="0" applyFont="1" applyFill="1" applyAlignment="1">
      <alignment horizontal="right"/>
    </xf>
    <xf numFmtId="49" fontId="31" fillId="11" borderId="0" xfId="0" applyNumberFormat="1" applyFont="1" applyFill="1"/>
    <xf numFmtId="0" fontId="9" fillId="11" borderId="0" xfId="0" applyFont="1" applyFill="1"/>
    <xf numFmtId="169" fontId="1" fillId="11" borderId="51" xfId="0" applyNumberFormat="1" applyFont="1" applyFill="1" applyBorder="1"/>
    <xf numFmtId="169" fontId="1" fillId="11" borderId="52" xfId="0" applyNumberFormat="1" applyFont="1" applyFill="1" applyBorder="1"/>
    <xf numFmtId="0" fontId="29" fillId="11" borderId="0" xfId="0" applyFont="1" applyFill="1"/>
    <xf numFmtId="165" fontId="30" fillId="11" borderId="0" xfId="0" applyNumberFormat="1" applyFont="1" applyFill="1"/>
    <xf numFmtId="0" fontId="0" fillId="11" borderId="13" xfId="0" applyFill="1" applyBorder="1"/>
    <xf numFmtId="0" fontId="0" fillId="11" borderId="0" xfId="0" applyFill="1" applyAlignment="1">
      <alignment horizontal="right"/>
    </xf>
    <xf numFmtId="49" fontId="0" fillId="11" borderId="0" xfId="0" applyNumberFormat="1" applyFill="1"/>
    <xf numFmtId="172" fontId="0" fillId="11" borderId="50" xfId="0" applyNumberFormat="1" applyFill="1" applyBorder="1"/>
    <xf numFmtId="172" fontId="46" fillId="11" borderId="50" xfId="0" applyNumberFormat="1" applyFont="1" applyFill="1" applyBorder="1"/>
    <xf numFmtId="168" fontId="0" fillId="11" borderId="0" xfId="0" applyNumberFormat="1" applyFill="1"/>
    <xf numFmtId="166" fontId="0" fillId="11" borderId="0" xfId="0" applyNumberFormat="1" applyFill="1"/>
    <xf numFmtId="0" fontId="5" fillId="11" borderId="13" xfId="0" applyFont="1" applyFill="1" applyBorder="1"/>
    <xf numFmtId="168" fontId="0" fillId="11" borderId="53" xfId="0" applyNumberFormat="1" applyFill="1" applyBorder="1"/>
    <xf numFmtId="0" fontId="5" fillId="11" borderId="54" xfId="0" applyFont="1" applyFill="1" applyBorder="1"/>
    <xf numFmtId="0" fontId="5" fillId="11" borderId="55" xfId="0" applyFont="1" applyFill="1" applyBorder="1"/>
    <xf numFmtId="0" fontId="0" fillId="0" borderId="56" xfId="0" applyBorder="1" applyAlignment="1">
      <alignment horizontal="center"/>
    </xf>
    <xf numFmtId="0" fontId="0" fillId="0" borderId="57" xfId="0" applyBorder="1"/>
    <xf numFmtId="0" fontId="0" fillId="0" borderId="58" xfId="0" applyBorder="1"/>
    <xf numFmtId="0" fontId="5" fillId="8" borderId="22" xfId="0" applyFont="1" applyFill="1" applyBorder="1" applyAlignment="1" applyProtection="1">
      <alignment horizontal="left"/>
      <protection locked="0"/>
    </xf>
    <xf numFmtId="0" fontId="0" fillId="5" borderId="0" xfId="0" applyFill="1"/>
    <xf numFmtId="0" fontId="9" fillId="14" borderId="0" xfId="0" applyFont="1" applyFill="1"/>
    <xf numFmtId="0" fontId="5" fillId="8" borderId="22" xfId="0" applyFont="1" applyFill="1" applyBorder="1" applyProtection="1">
      <protection locked="0"/>
    </xf>
    <xf numFmtId="14" fontId="5" fillId="8" borderId="22" xfId="0" applyNumberFormat="1" applyFont="1" applyFill="1" applyBorder="1" applyAlignment="1" applyProtection="1">
      <alignment horizontal="left"/>
      <protection locked="0"/>
    </xf>
    <xf numFmtId="0" fontId="47" fillId="14" borderId="0" xfId="0" applyFont="1" applyFill="1"/>
    <xf numFmtId="0" fontId="5" fillId="0" borderId="11" xfId="0" applyFont="1" applyBorder="1"/>
    <xf numFmtId="0" fontId="0" fillId="21" borderId="12" xfId="0" applyFill="1" applyBorder="1"/>
    <xf numFmtId="0" fontId="0" fillId="21" borderId="28" xfId="0" applyFill="1" applyBorder="1"/>
    <xf numFmtId="0" fontId="5" fillId="21" borderId="28" xfId="0" applyFont="1" applyFill="1" applyBorder="1"/>
    <xf numFmtId="0" fontId="0" fillId="21" borderId="0" xfId="0" applyFill="1"/>
    <xf numFmtId="0" fontId="48" fillId="11" borderId="0" xfId="0" applyFont="1" applyFill="1" applyProtection="1">
      <protection hidden="1"/>
    </xf>
    <xf numFmtId="0" fontId="49" fillId="11" borderId="0" xfId="0" applyFont="1" applyFill="1" applyAlignment="1">
      <alignment horizontal="right"/>
    </xf>
    <xf numFmtId="0" fontId="49" fillId="11" borderId="0" xfId="0" applyFont="1" applyFill="1" applyAlignment="1">
      <alignment horizontal="left"/>
    </xf>
    <xf numFmtId="0" fontId="28" fillId="13" borderId="33" xfId="0" applyFont="1" applyFill="1" applyBorder="1" applyAlignment="1">
      <alignment vertical="center"/>
    </xf>
    <xf numFmtId="0" fontId="0" fillId="11" borderId="52" xfId="0" applyFill="1" applyBorder="1"/>
    <xf numFmtId="0" fontId="1" fillId="11" borderId="52" xfId="0" applyFont="1" applyFill="1" applyBorder="1"/>
    <xf numFmtId="171" fontId="1" fillId="11" borderId="51" xfId="0" applyNumberFormat="1" applyFont="1" applyFill="1" applyBorder="1"/>
    <xf numFmtId="0" fontId="50" fillId="13" borderId="0" xfId="0" applyFont="1" applyFill="1" applyAlignment="1">
      <alignment horizontal="center"/>
    </xf>
    <xf numFmtId="0" fontId="0" fillId="23" borderId="0" xfId="0" applyFill="1"/>
    <xf numFmtId="0" fontId="11" fillId="8" borderId="0" xfId="0" applyFont="1" applyFill="1"/>
    <xf numFmtId="0" fontId="11" fillId="24" borderId="0" xfId="0" applyFont="1" applyFill="1"/>
    <xf numFmtId="0" fontId="11" fillId="25" borderId="0" xfId="0" applyFont="1" applyFill="1"/>
    <xf numFmtId="170" fontId="21" fillId="7" borderId="6" xfId="0" applyNumberFormat="1" applyFont="1" applyFill="1" applyBorder="1" applyProtection="1">
      <protection locked="0"/>
    </xf>
    <xf numFmtId="167" fontId="11" fillId="7" borderId="6" xfId="0" applyNumberFormat="1" applyFont="1" applyFill="1" applyBorder="1" applyProtection="1">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49" fontId="11" fillId="11" borderId="6" xfId="0" applyNumberFormat="1" applyFont="1" applyFill="1" applyBorder="1" applyAlignment="1">
      <alignment horizontal="center"/>
    </xf>
    <xf numFmtId="0" fontId="48" fillId="11" borderId="22" xfId="0" applyFont="1" applyFill="1" applyBorder="1" applyAlignment="1">
      <alignment wrapText="1"/>
    </xf>
    <xf numFmtId="0" fontId="48" fillId="0" borderId="0" xfId="0" applyFont="1"/>
    <xf numFmtId="0" fontId="27" fillId="18" borderId="6" xfId="0" applyFont="1" applyFill="1" applyBorder="1" applyAlignment="1" applyProtection="1">
      <alignment horizontal="center"/>
      <protection locked="0"/>
    </xf>
    <xf numFmtId="0" fontId="1" fillId="11" borderId="52" xfId="0" applyFont="1" applyFill="1" applyBorder="1" applyAlignment="1">
      <alignment horizontal="left"/>
    </xf>
    <xf numFmtId="169" fontId="1" fillId="11" borderId="52" xfId="0" applyNumberFormat="1" applyFont="1" applyFill="1" applyBorder="1" applyAlignment="1">
      <alignment horizontal="center"/>
    </xf>
    <xf numFmtId="169" fontId="1" fillId="11" borderId="51" xfId="0" applyNumberFormat="1" applyFont="1" applyFill="1" applyBorder="1" applyAlignment="1">
      <alignment horizontal="center"/>
    </xf>
    <xf numFmtId="169" fontId="1" fillId="11" borderId="51" xfId="0" applyNumberFormat="1" applyFont="1" applyFill="1" applyBorder="1" applyAlignment="1">
      <alignment horizontal="right"/>
    </xf>
    <xf numFmtId="0" fontId="5" fillId="14" borderId="17" xfId="0" applyFont="1" applyFill="1" applyBorder="1" applyProtection="1">
      <protection locked="0"/>
    </xf>
    <xf numFmtId="0" fontId="5" fillId="8" borderId="0" xfId="0" applyFont="1" applyFill="1" applyProtection="1">
      <protection locked="0"/>
    </xf>
    <xf numFmtId="0" fontId="1" fillId="0" borderId="6" xfId="0" applyFont="1" applyBorder="1"/>
    <xf numFmtId="174" fontId="0" fillId="11" borderId="50" xfId="0" applyNumberFormat="1" applyFill="1" applyBorder="1"/>
    <xf numFmtId="170" fontId="5" fillId="11" borderId="16" xfId="0" applyNumberFormat="1" applyFont="1" applyFill="1" applyBorder="1" applyAlignment="1">
      <alignment horizontal="center"/>
    </xf>
    <xf numFmtId="169" fontId="5" fillId="11" borderId="60" xfId="0" applyNumberFormat="1" applyFont="1" applyFill="1" applyBorder="1" applyAlignment="1">
      <alignment horizontal="center"/>
    </xf>
    <xf numFmtId="0" fontId="19" fillId="9" borderId="0" xfId="0" applyFont="1" applyFill="1"/>
    <xf numFmtId="0" fontId="14" fillId="0" borderId="13" xfId="0" applyFont="1" applyBorder="1"/>
    <xf numFmtId="0" fontId="19" fillId="16" borderId="0" xfId="0" applyFont="1" applyFill="1"/>
    <xf numFmtId="14" fontId="0" fillId="11" borderId="6" xfId="0" applyNumberFormat="1" applyFill="1" applyBorder="1" applyProtection="1">
      <protection locked="0"/>
    </xf>
    <xf numFmtId="173" fontId="46" fillId="11" borderId="52" xfId="0" applyNumberFormat="1" applyFont="1" applyFill="1" applyBorder="1" applyAlignment="1">
      <alignment horizontal="right"/>
    </xf>
    <xf numFmtId="0" fontId="1" fillId="11" borderId="51" xfId="0" applyFont="1" applyFill="1" applyBorder="1"/>
    <xf numFmtId="0" fontId="1" fillId="11" borderId="51" xfId="0" applyFont="1" applyFill="1" applyBorder="1" applyAlignment="1">
      <alignment horizontal="right"/>
    </xf>
    <xf numFmtId="0" fontId="1" fillId="11" borderId="50" xfId="0" applyFont="1" applyFill="1" applyBorder="1"/>
    <xf numFmtId="169" fontId="1" fillId="11" borderId="52" xfId="0" applyNumberFormat="1" applyFont="1" applyFill="1" applyBorder="1" applyAlignment="1">
      <alignment horizontal="right"/>
    </xf>
    <xf numFmtId="171" fontId="1" fillId="11" borderId="51" xfId="0" applyNumberFormat="1" applyFont="1" applyFill="1" applyBorder="1" applyAlignment="1">
      <alignment horizontal="right"/>
    </xf>
    <xf numFmtId="0" fontId="0" fillId="11" borderId="63" xfId="0" applyFill="1" applyBorder="1"/>
    <xf numFmtId="0" fontId="1" fillId="11" borderId="6" xfId="0" applyFont="1" applyFill="1" applyBorder="1"/>
    <xf numFmtId="170" fontId="21" fillId="7" borderId="6" xfId="0" quotePrefix="1" applyNumberFormat="1" applyFont="1" applyFill="1" applyBorder="1" applyProtection="1">
      <protection locked="0"/>
    </xf>
    <xf numFmtId="0" fontId="0" fillId="0" borderId="0" xfId="0" applyAlignment="1">
      <alignment horizontal="center"/>
    </xf>
    <xf numFmtId="0" fontId="1" fillId="0" borderId="16" xfId="0" applyFont="1" applyBorder="1"/>
    <xf numFmtId="0" fontId="0" fillId="0" borderId="64" xfId="0" applyBorder="1"/>
    <xf numFmtId="0" fontId="1" fillId="0" borderId="13" xfId="0" applyFont="1" applyBorder="1"/>
    <xf numFmtId="0" fontId="0" fillId="0" borderId="0" xfId="0" applyAlignment="1">
      <alignment vertical="center"/>
    </xf>
    <xf numFmtId="0" fontId="0" fillId="0" borderId="65" xfId="0" applyBorder="1" applyAlignment="1">
      <alignment horizontal="left" vertical="center"/>
    </xf>
    <xf numFmtId="0" fontId="0" fillId="0" borderId="65" xfId="0" applyBorder="1" applyAlignment="1">
      <alignment horizontal="center" vertical="center"/>
    </xf>
    <xf numFmtId="0" fontId="0" fillId="0" borderId="66" xfId="0" applyBorder="1" applyAlignment="1">
      <alignment horizontal="left" vertical="center"/>
    </xf>
    <xf numFmtId="0" fontId="0" fillId="0" borderId="66" xfId="0" applyBorder="1" applyAlignment="1">
      <alignment horizontal="center" vertical="center"/>
    </xf>
    <xf numFmtId="0" fontId="1" fillId="0" borderId="0" xfId="0" applyFont="1" applyAlignment="1">
      <alignment horizontal="center"/>
    </xf>
    <xf numFmtId="0" fontId="17" fillId="9" borderId="67" xfId="0" applyFont="1" applyFill="1" applyBorder="1"/>
    <xf numFmtId="0" fontId="19" fillId="20" borderId="0" xfId="0" applyFont="1" applyFill="1"/>
    <xf numFmtId="0" fontId="1" fillId="0" borderId="4" xfId="0" applyFont="1" applyBorder="1"/>
    <xf numFmtId="0" fontId="1" fillId="0" borderId="0" xfId="0" quotePrefix="1" applyFont="1"/>
    <xf numFmtId="0" fontId="0" fillId="0" borderId="13" xfId="0" applyBorder="1" applyAlignment="1">
      <alignment horizontal="center" wrapText="1"/>
    </xf>
    <xf numFmtId="0" fontId="1" fillId="0" borderId="64" xfId="0" applyFont="1" applyBorder="1" applyAlignment="1">
      <alignment horizontal="center"/>
    </xf>
    <xf numFmtId="0" fontId="1" fillId="0" borderId="13" xfId="0" applyFont="1" applyBorder="1" applyAlignment="1">
      <alignment horizontal="center"/>
    </xf>
    <xf numFmtId="0" fontId="1" fillId="0" borderId="65" xfId="0" applyFont="1" applyBorder="1" applyAlignment="1">
      <alignment horizontal="center" vertical="center"/>
    </xf>
    <xf numFmtId="0" fontId="61" fillId="0" borderId="0" xfId="2"/>
    <xf numFmtId="0" fontId="20" fillId="11" borderId="0" xfId="0" applyFont="1" applyFill="1"/>
    <xf numFmtId="49" fontId="1" fillId="11" borderId="0" xfId="0" applyNumberFormat="1" applyFont="1" applyFill="1"/>
    <xf numFmtId="0" fontId="53" fillId="11" borderId="0" xfId="0" applyFont="1" applyFill="1"/>
    <xf numFmtId="2" fontId="53" fillId="11" borderId="0" xfId="0" applyNumberFormat="1" applyFont="1" applyFill="1"/>
    <xf numFmtId="0" fontId="11" fillId="11" borderId="68" xfId="0" applyFont="1" applyFill="1" applyBorder="1"/>
    <xf numFmtId="49" fontId="54" fillId="11" borderId="0" xfId="0" applyNumberFormat="1" applyFont="1" applyFill="1"/>
    <xf numFmtId="167" fontId="54" fillId="11" borderId="11" xfId="0" applyNumberFormat="1" applyFont="1" applyFill="1" applyBorder="1"/>
    <xf numFmtId="2" fontId="54" fillId="11" borderId="0" xfId="0" applyNumberFormat="1" applyFont="1" applyFill="1"/>
    <xf numFmtId="0" fontId="54" fillId="11" borderId="0" xfId="0" applyFont="1" applyFill="1"/>
    <xf numFmtId="167" fontId="54" fillId="11" borderId="6" xfId="0" applyNumberFormat="1" applyFont="1" applyFill="1" applyBorder="1"/>
    <xf numFmtId="0" fontId="54" fillId="11" borderId="6" xfId="0" applyFont="1" applyFill="1" applyBorder="1"/>
    <xf numFmtId="164" fontId="20" fillId="11" borderId="0" xfId="0" applyNumberFormat="1" applyFont="1" applyFill="1"/>
    <xf numFmtId="164" fontId="11" fillId="11" borderId="0" xfId="0" applyNumberFormat="1" applyFont="1" applyFill="1"/>
    <xf numFmtId="164" fontId="0" fillId="11" borderId="0" xfId="0" applyNumberFormat="1" applyFill="1"/>
    <xf numFmtId="49" fontId="0" fillId="11" borderId="53" xfId="0" applyNumberFormat="1" applyFill="1" applyBorder="1"/>
    <xf numFmtId="14" fontId="0" fillId="0" borderId="34" xfId="0" applyNumberFormat="1" applyBorder="1"/>
    <xf numFmtId="14" fontId="0" fillId="0" borderId="7" xfId="0" applyNumberFormat="1" applyBorder="1"/>
    <xf numFmtId="14" fontId="0" fillId="0" borderId="13" xfId="0" applyNumberFormat="1" applyBorder="1"/>
    <xf numFmtId="14" fontId="0" fillId="0" borderId="39" xfId="0" applyNumberFormat="1" applyBorder="1"/>
    <xf numFmtId="0" fontId="55" fillId="11" borderId="0" xfId="0" applyFont="1" applyFill="1"/>
    <xf numFmtId="0" fontId="11" fillId="11" borderId="0" xfId="0" applyFont="1" applyFill="1" applyProtection="1">
      <protection locked="0"/>
    </xf>
    <xf numFmtId="0" fontId="11" fillId="0" borderId="0" xfId="0" applyFont="1" applyProtection="1">
      <protection locked="0"/>
    </xf>
    <xf numFmtId="0" fontId="57" fillId="11" borderId="0" xfId="0" applyFont="1" applyFill="1" applyAlignment="1">
      <alignment horizontal="left"/>
    </xf>
    <xf numFmtId="0" fontId="57" fillId="11" borderId="0" xfId="0" applyFont="1" applyFill="1"/>
    <xf numFmtId="169" fontId="0" fillId="0" borderId="22" xfId="0" applyNumberFormat="1" applyBorder="1"/>
    <xf numFmtId="14" fontId="1" fillId="0" borderId="0" xfId="0" applyNumberFormat="1" applyFont="1"/>
    <xf numFmtId="0" fontId="63" fillId="0" borderId="0" xfId="0" applyFont="1" applyAlignment="1">
      <alignment horizontal="center"/>
    </xf>
    <xf numFmtId="0" fontId="64" fillId="0" borderId="0" xfId="0" applyFont="1"/>
    <xf numFmtId="0" fontId="1" fillId="0" borderId="15" xfId="0" applyFont="1" applyBorder="1"/>
    <xf numFmtId="0" fontId="1" fillId="0" borderId="0" xfId="0" applyFont="1" applyAlignment="1">
      <alignment horizontal="right"/>
    </xf>
    <xf numFmtId="0" fontId="62" fillId="27" borderId="0" xfId="0" applyFont="1" applyFill="1"/>
    <xf numFmtId="0" fontId="0" fillId="28" borderId="0" xfId="0" applyFill="1"/>
    <xf numFmtId="0" fontId="46" fillId="26" borderId="69" xfId="4" applyFill="1" applyBorder="1" applyAlignment="1">
      <alignment horizontal="center"/>
    </xf>
    <xf numFmtId="0" fontId="46" fillId="0" borderId="0" xfId="4" applyAlignment="1">
      <alignment horizontal="left"/>
    </xf>
    <xf numFmtId="0" fontId="46" fillId="0" borderId="1" xfId="4" applyBorder="1" applyAlignment="1">
      <alignment wrapText="1"/>
    </xf>
    <xf numFmtId="0" fontId="58" fillId="0" borderId="70" xfId="4" applyFont="1" applyBorder="1" applyAlignment="1">
      <alignment wrapText="1"/>
    </xf>
    <xf numFmtId="0" fontId="46" fillId="0" borderId="1" xfId="4" applyBorder="1" applyAlignment="1">
      <alignment horizontal="left" wrapText="1"/>
    </xf>
    <xf numFmtId="0" fontId="46" fillId="0" borderId="1" xfId="5" applyBorder="1" applyAlignment="1">
      <alignment wrapText="1"/>
    </xf>
    <xf numFmtId="0" fontId="65" fillId="0" borderId="0" xfId="0" applyFont="1"/>
    <xf numFmtId="0" fontId="0" fillId="29" borderId="0" xfId="0" applyFill="1"/>
    <xf numFmtId="0" fontId="66" fillId="0" borderId="0" xfId="0" applyFont="1"/>
    <xf numFmtId="0" fontId="66" fillId="0" borderId="0" xfId="0" applyFont="1" applyAlignment="1">
      <alignment horizontal="right"/>
    </xf>
    <xf numFmtId="0" fontId="66" fillId="29" borderId="0" xfId="0" applyFont="1" applyFill="1"/>
    <xf numFmtId="0" fontId="66" fillId="29" borderId="0" xfId="0" applyFont="1" applyFill="1" applyAlignment="1">
      <alignment horizontal="right"/>
    </xf>
    <xf numFmtId="0" fontId="1" fillId="0" borderId="22" xfId="0" applyFont="1" applyBorder="1"/>
    <xf numFmtId="0" fontId="1" fillId="0" borderId="29" xfId="0" applyFont="1" applyBorder="1"/>
    <xf numFmtId="0" fontId="67" fillId="0" borderId="0" xfId="0" applyFont="1"/>
    <xf numFmtId="0" fontId="68" fillId="0" borderId="0" xfId="0" applyFont="1"/>
    <xf numFmtId="0" fontId="69" fillId="0" borderId="0" xfId="0" applyFont="1"/>
    <xf numFmtId="0" fontId="63" fillId="0" borderId="0" xfId="0" applyFont="1"/>
    <xf numFmtId="0" fontId="70" fillId="0" borderId="0" xfId="0" applyFont="1" applyAlignment="1">
      <alignment horizontal="center"/>
    </xf>
    <xf numFmtId="0" fontId="24" fillId="0" borderId="31" xfId="0" applyFont="1" applyBorder="1"/>
    <xf numFmtId="0" fontId="1" fillId="0" borderId="31" xfId="0" applyFont="1" applyBorder="1"/>
    <xf numFmtId="0" fontId="0" fillId="30" borderId="0" xfId="0" applyFill="1"/>
    <xf numFmtId="0" fontId="61" fillId="0" borderId="31" xfId="3" applyBorder="1"/>
    <xf numFmtId="0" fontId="0" fillId="0" borderId="31" xfId="3" quotePrefix="1" applyFont="1" applyBorder="1"/>
    <xf numFmtId="0" fontId="0" fillId="0" borderId="31" xfId="0" quotePrefix="1" applyBorder="1"/>
    <xf numFmtId="0" fontId="61" fillId="0" borderId="31" xfId="2" applyBorder="1"/>
    <xf numFmtId="0" fontId="0" fillId="28" borderId="31" xfId="0" applyFill="1" applyBorder="1"/>
    <xf numFmtId="0" fontId="0" fillId="0" borderId="31" xfId="3" applyFont="1" applyBorder="1"/>
    <xf numFmtId="0" fontId="61" fillId="0" borderId="18" xfId="2" applyBorder="1"/>
    <xf numFmtId="0" fontId="61" fillId="0" borderId="0" xfId="3"/>
    <xf numFmtId="0" fontId="0" fillId="0" borderId="0" xfId="0" quotePrefix="1"/>
    <xf numFmtId="0" fontId="0" fillId="0" borderId="31" xfId="0" applyBorder="1" applyAlignment="1">
      <alignment horizontal="right"/>
    </xf>
    <xf numFmtId="0" fontId="61" fillId="0" borderId="57" xfId="3" applyBorder="1"/>
    <xf numFmtId="0" fontId="0" fillId="28" borderId="31" xfId="0" applyFill="1" applyBorder="1" applyAlignment="1">
      <alignment horizontal="right"/>
    </xf>
    <xf numFmtId="0" fontId="0" fillId="28" borderId="0" xfId="0" applyFill="1" applyAlignment="1">
      <alignment horizontal="right"/>
    </xf>
    <xf numFmtId="0" fontId="1" fillId="0" borderId="31" xfId="0" applyFont="1" applyBorder="1" applyAlignment="1">
      <alignment horizontal="right"/>
    </xf>
    <xf numFmtId="165" fontId="5" fillId="0" borderId="31" xfId="0" applyNumberFormat="1" applyFont="1" applyBorder="1"/>
    <xf numFmtId="0" fontId="5" fillId="0" borderId="31" xfId="0" applyFont="1" applyBorder="1"/>
    <xf numFmtId="166" fontId="0" fillId="0" borderId="0" xfId="0" applyNumberFormat="1"/>
    <xf numFmtId="49" fontId="0" fillId="0" borderId="13" xfId="0" applyNumberFormat="1" applyBorder="1"/>
    <xf numFmtId="166" fontId="66" fillId="0" borderId="31" xfId="0" applyNumberFormat="1" applyFont="1" applyBorder="1" applyAlignment="1">
      <alignment horizontal="center"/>
    </xf>
    <xf numFmtId="166" fontId="0" fillId="0" borderId="31" xfId="0" applyNumberFormat="1" applyBorder="1" applyAlignment="1">
      <alignment horizontal="center"/>
    </xf>
    <xf numFmtId="166" fontId="1" fillId="0" borderId="31" xfId="0" applyNumberFormat="1" applyFont="1" applyBorder="1" applyAlignment="1">
      <alignment horizontal="center"/>
    </xf>
    <xf numFmtId="0" fontId="54" fillId="11" borderId="0" xfId="0" applyFont="1" applyFill="1" applyProtection="1">
      <protection hidden="1"/>
    </xf>
    <xf numFmtId="0" fontId="54" fillId="11" borderId="22" xfId="0" applyFont="1" applyFill="1" applyBorder="1" applyAlignment="1">
      <alignment wrapText="1"/>
    </xf>
    <xf numFmtId="0" fontId="54" fillId="11" borderId="0" xfId="0" applyFont="1" applyFill="1" applyAlignment="1">
      <alignment wrapText="1"/>
    </xf>
    <xf numFmtId="0" fontId="11" fillId="11" borderId="12" xfId="0" applyFont="1" applyFill="1" applyBorder="1"/>
    <xf numFmtId="0" fontId="11" fillId="11" borderId="28" xfId="0" applyFont="1" applyFill="1" applyBorder="1"/>
    <xf numFmtId="0" fontId="11" fillId="11" borderId="49" xfId="0" applyFont="1" applyFill="1" applyBorder="1"/>
    <xf numFmtId="0" fontId="59" fillId="0" borderId="1" xfId="4" applyFont="1" applyBorder="1" applyAlignment="1">
      <alignment wrapText="1"/>
    </xf>
    <xf numFmtId="0" fontId="59" fillId="0" borderId="1" xfId="5" applyFont="1" applyBorder="1" applyAlignment="1">
      <alignment wrapText="1"/>
    </xf>
    <xf numFmtId="0" fontId="71" fillId="0" borderId="0" xfId="0" applyFont="1"/>
    <xf numFmtId="0" fontId="60" fillId="0" borderId="0" xfId="0" applyFont="1" applyAlignment="1">
      <alignment horizontal="right"/>
    </xf>
    <xf numFmtId="0" fontId="60" fillId="0" borderId="0" xfId="0" applyFont="1" applyAlignment="1">
      <alignment horizontal="left"/>
    </xf>
    <xf numFmtId="0" fontId="60" fillId="0" borderId="0" xfId="0" applyFont="1"/>
    <xf numFmtId="0" fontId="60" fillId="0" borderId="0" xfId="0" applyFont="1" applyAlignment="1">
      <alignment horizontal="center"/>
    </xf>
    <xf numFmtId="166" fontId="60" fillId="0" borderId="0" xfId="0" applyNumberFormat="1" applyFont="1"/>
    <xf numFmtId="9" fontId="60" fillId="0" borderId="0" xfId="0" applyNumberFormat="1" applyFont="1" applyAlignment="1">
      <alignment horizontal="left"/>
    </xf>
    <xf numFmtId="0" fontId="63" fillId="29" borderId="0" xfId="0" applyFont="1" applyFill="1"/>
    <xf numFmtId="0" fontId="63" fillId="29" borderId="0" xfId="0" applyFont="1" applyFill="1" applyAlignment="1">
      <alignment horizontal="right"/>
    </xf>
    <xf numFmtId="0" fontId="60" fillId="29" borderId="0" xfId="0" applyFont="1" applyFill="1"/>
    <xf numFmtId="0" fontId="72" fillId="0" borderId="0" xfId="0" applyFont="1"/>
    <xf numFmtId="0" fontId="72" fillId="0" borderId="0" xfId="0" applyFont="1" applyAlignment="1">
      <alignment horizontal="right"/>
    </xf>
    <xf numFmtId="169" fontId="60" fillId="0" borderId="0" xfId="0" applyNumberFormat="1" applyFont="1"/>
    <xf numFmtId="0" fontId="60" fillId="0" borderId="13" xfId="0" applyFont="1" applyBorder="1" applyAlignment="1">
      <alignment horizontal="right"/>
    </xf>
    <xf numFmtId="169" fontId="2" fillId="0" borderId="17" xfId="0" applyNumberFormat="1" applyFont="1" applyBorder="1" applyAlignment="1">
      <alignment horizontal="right"/>
    </xf>
    <xf numFmtId="169" fontId="60" fillId="0" borderId="0" xfId="0" quotePrefix="1" applyNumberFormat="1" applyFont="1" applyAlignment="1">
      <alignment horizontal="right"/>
    </xf>
    <xf numFmtId="169" fontId="2" fillId="0" borderId="0" xfId="0" quotePrefix="1" applyNumberFormat="1" applyFont="1"/>
    <xf numFmtId="0" fontId="60" fillId="0" borderId="13" xfId="0" applyFont="1" applyBorder="1" applyAlignment="1">
      <alignment horizontal="left"/>
    </xf>
    <xf numFmtId="0" fontId="73" fillId="0" borderId="0" xfId="0" applyFont="1" applyAlignment="1">
      <alignment horizontal="center"/>
    </xf>
    <xf numFmtId="166" fontId="11" fillId="0" borderId="31" xfId="0" applyNumberFormat="1" applyFont="1" applyBorder="1" applyAlignment="1">
      <alignment horizontal="center"/>
    </xf>
    <xf numFmtId="0" fontId="60" fillId="29" borderId="0" xfId="0" applyFont="1" applyFill="1" applyAlignment="1">
      <alignment horizontal="right"/>
    </xf>
    <xf numFmtId="9" fontId="60" fillId="29" borderId="0" xfId="0" applyNumberFormat="1" applyFont="1" applyFill="1" applyAlignment="1">
      <alignment horizontal="left"/>
    </xf>
    <xf numFmtId="169" fontId="60" fillId="0" borderId="0" xfId="0" quotePrefix="1" applyNumberFormat="1" applyFont="1"/>
    <xf numFmtId="0" fontId="61" fillId="31" borderId="31" xfId="3" applyFill="1" applyBorder="1"/>
    <xf numFmtId="0" fontId="0" fillId="31" borderId="31" xfId="0" applyFill="1" applyBorder="1"/>
    <xf numFmtId="0" fontId="0" fillId="31" borderId="31" xfId="0" quotePrefix="1" applyFill="1" applyBorder="1"/>
    <xf numFmtId="0" fontId="61" fillId="31" borderId="31" xfId="2" applyFill="1" applyBorder="1"/>
    <xf numFmtId="0" fontId="61" fillId="31" borderId="18" xfId="2" applyFill="1" applyBorder="1"/>
    <xf numFmtId="0" fontId="0" fillId="31" borderId="18" xfId="0" applyFill="1" applyBorder="1"/>
    <xf numFmtId="0" fontId="1" fillId="0" borderId="18" xfId="0" applyFont="1" applyBorder="1"/>
    <xf numFmtId="0" fontId="1" fillId="0" borderId="42" xfId="0" applyFont="1" applyBorder="1"/>
    <xf numFmtId="169" fontId="60" fillId="0" borderId="0" xfId="0" applyNumberFormat="1" applyFont="1" applyAlignment="1">
      <alignment horizontal="right"/>
    </xf>
    <xf numFmtId="169" fontId="2" fillId="0" borderId="13" xfId="0" applyNumberFormat="1" applyFont="1" applyBorder="1" applyAlignment="1">
      <alignment horizontal="right"/>
    </xf>
    <xf numFmtId="169" fontId="60" fillId="0" borderId="34" xfId="0" applyNumberFormat="1" applyFont="1" applyBorder="1"/>
    <xf numFmtId="169" fontId="2" fillId="0" borderId="13" xfId="0" quotePrefix="1" applyNumberFormat="1" applyFont="1" applyBorder="1" applyAlignment="1">
      <alignment horizontal="right"/>
    </xf>
    <xf numFmtId="169" fontId="2" fillId="0" borderId="13" xfId="0" applyNumberFormat="1" applyFont="1" applyBorder="1"/>
    <xf numFmtId="169" fontId="2" fillId="0" borderId="13" xfId="0" quotePrefix="1" applyNumberFormat="1" applyFont="1" applyBorder="1"/>
    <xf numFmtId="0" fontId="0" fillId="32" borderId="0" xfId="0" applyFill="1"/>
    <xf numFmtId="0" fontId="0" fillId="0" borderId="57" xfId="0" applyBorder="1" applyAlignment="1">
      <alignment horizontal="right"/>
    </xf>
    <xf numFmtId="0" fontId="0" fillId="28" borderId="57" xfId="0" applyFill="1" applyBorder="1"/>
    <xf numFmtId="0" fontId="0" fillId="0" borderId="58" xfId="0" applyBorder="1" applyAlignment="1">
      <alignment horizontal="right"/>
    </xf>
    <xf numFmtId="14" fontId="0" fillId="0" borderId="31" xfId="0" applyNumberFormat="1" applyBorder="1"/>
    <xf numFmtId="2" fontId="0" fillId="0" borderId="31" xfId="0" applyNumberFormat="1" applyBorder="1"/>
    <xf numFmtId="0" fontId="0" fillId="33" borderId="0" xfId="0" applyFill="1"/>
    <xf numFmtId="0" fontId="1" fillId="33" borderId="0" xfId="0" applyFont="1" applyFill="1"/>
    <xf numFmtId="0" fontId="11" fillId="31" borderId="31" xfId="0" applyFont="1" applyFill="1" applyBorder="1" applyProtection="1">
      <protection locked="0"/>
    </xf>
    <xf numFmtId="0" fontId="11" fillId="33" borderId="0" xfId="0" applyFont="1" applyFill="1"/>
    <xf numFmtId="0" fontId="1" fillId="32" borderId="0" xfId="0" applyFont="1" applyFill="1"/>
    <xf numFmtId="0" fontId="1" fillId="31" borderId="31" xfId="0" applyFont="1" applyFill="1" applyBorder="1" applyProtection="1">
      <protection locked="0"/>
    </xf>
    <xf numFmtId="14" fontId="0" fillId="31" borderId="31" xfId="0" applyNumberFormat="1" applyFill="1" applyBorder="1" applyProtection="1">
      <protection locked="0"/>
    </xf>
    <xf numFmtId="0" fontId="27" fillId="34" borderId="6" xfId="0" applyFont="1" applyFill="1" applyBorder="1" applyAlignment="1" applyProtection="1">
      <alignment horizontal="center"/>
      <protection locked="0"/>
    </xf>
    <xf numFmtId="0" fontId="0" fillId="31" borderId="31" xfId="0" applyFill="1" applyBorder="1" applyProtection="1">
      <protection locked="0"/>
    </xf>
    <xf numFmtId="167" fontId="11" fillId="4" borderId="0" xfId="0" applyNumberFormat="1" applyFont="1" applyFill="1" applyProtection="1">
      <protection locked="0"/>
    </xf>
    <xf numFmtId="0" fontId="0" fillId="0" borderId="42" xfId="0" applyBorder="1" applyAlignment="1">
      <alignment horizontal="right"/>
    </xf>
    <xf numFmtId="0" fontId="74" fillId="0" borderId="31" xfId="0" applyFont="1" applyBorder="1"/>
    <xf numFmtId="0" fontId="74" fillId="0" borderId="18" xfId="0" applyFont="1" applyBorder="1"/>
    <xf numFmtId="0" fontId="1" fillId="0" borderId="31" xfId="0" applyFont="1" applyBorder="1" applyAlignment="1">
      <alignment vertical="top" wrapText="1"/>
    </xf>
    <xf numFmtId="0" fontId="74" fillId="0" borderId="31" xfId="0" applyFont="1" applyBorder="1" applyAlignment="1">
      <alignment vertical="top" wrapText="1"/>
    </xf>
    <xf numFmtId="1" fontId="0" fillId="0" borderId="0" xfId="0" applyNumberFormat="1"/>
    <xf numFmtId="169" fontId="23" fillId="36" borderId="18" xfId="0" applyNumberFormat="1" applyFont="1" applyFill="1" applyBorder="1" applyAlignment="1" applyProtection="1">
      <alignment horizontal="center"/>
      <protection locked="0"/>
    </xf>
    <xf numFmtId="167" fontId="11" fillId="37" borderId="0" xfId="0" applyNumberFormat="1" applyFont="1" applyFill="1"/>
    <xf numFmtId="0" fontId="1" fillId="21" borderId="12" xfId="0" applyFont="1" applyFill="1" applyBorder="1" applyAlignment="1">
      <alignment horizontal="right"/>
    </xf>
    <xf numFmtId="0" fontId="1" fillId="5" borderId="0" xfId="0" applyFont="1" applyFill="1"/>
    <xf numFmtId="0" fontId="1" fillId="0" borderId="6" xfId="0" applyFont="1" applyBorder="1" applyAlignment="1">
      <alignment horizontal="right"/>
    </xf>
    <xf numFmtId="49" fontId="1" fillId="0" borderId="0" xfId="0" applyNumberFormat="1" applyFont="1"/>
    <xf numFmtId="0" fontId="1" fillId="0" borderId="21" xfId="0" applyFont="1" applyBorder="1"/>
    <xf numFmtId="0" fontId="1" fillId="0" borderId="12" xfId="0" applyFont="1" applyBorder="1"/>
    <xf numFmtId="170" fontId="5" fillId="11" borderId="62" xfId="0" applyNumberFormat="1" applyFont="1" applyFill="1" applyBorder="1" applyAlignment="1">
      <alignment horizontal="center"/>
    </xf>
    <xf numFmtId="169" fontId="5" fillId="11" borderId="61" xfId="0" applyNumberFormat="1" applyFont="1" applyFill="1" applyBorder="1" applyAlignment="1">
      <alignment horizontal="center"/>
    </xf>
    <xf numFmtId="169" fontId="5" fillId="11" borderId="62" xfId="0" applyNumberFormat="1" applyFont="1" applyFill="1" applyBorder="1" applyAlignment="1">
      <alignment horizontal="center"/>
    </xf>
    <xf numFmtId="173" fontId="46" fillId="11" borderId="52" xfId="0" applyNumberFormat="1" applyFont="1" applyFill="1" applyBorder="1"/>
    <xf numFmtId="173" fontId="46" fillId="11" borderId="51" xfId="0" applyNumberFormat="1" applyFont="1" applyFill="1" applyBorder="1"/>
    <xf numFmtId="0" fontId="1" fillId="0" borderId="57" xfId="0" applyFont="1" applyBorder="1"/>
    <xf numFmtId="170" fontId="5" fillId="11" borderId="51" xfId="0" applyNumberFormat="1" applyFont="1" applyFill="1" applyBorder="1"/>
    <xf numFmtId="173" fontId="46" fillId="11" borderId="52" xfId="0" applyNumberFormat="1" applyFont="1" applyFill="1" applyBorder="1" applyAlignment="1">
      <alignment horizontal="center"/>
    </xf>
    <xf numFmtId="169" fontId="5" fillId="11" borderId="52" xfId="0" applyNumberFormat="1" applyFont="1" applyFill="1" applyBorder="1" applyAlignment="1">
      <alignment horizontal="center"/>
    </xf>
    <xf numFmtId="170" fontId="5" fillId="11" borderId="51" xfId="0" applyNumberFormat="1" applyFont="1" applyFill="1" applyBorder="1" applyAlignment="1">
      <alignment horizontal="center"/>
    </xf>
    <xf numFmtId="173" fontId="46" fillId="11" borderId="51" xfId="0" applyNumberFormat="1" applyFont="1" applyFill="1" applyBorder="1" applyAlignment="1">
      <alignment horizontal="center"/>
    </xf>
    <xf numFmtId="0" fontId="1" fillId="31" borderId="31" xfId="3" quotePrefix="1" applyFont="1" applyFill="1" applyBorder="1"/>
    <xf numFmtId="0" fontId="25" fillId="21" borderId="28" xfId="0" applyFont="1" applyFill="1" applyBorder="1"/>
    <xf numFmtId="165" fontId="2" fillId="9" borderId="0" xfId="0" applyNumberFormat="1" applyFont="1" applyFill="1"/>
    <xf numFmtId="0" fontId="49" fillId="0" borderId="0" xfId="0" applyFont="1"/>
    <xf numFmtId="0" fontId="1" fillId="0" borderId="2" xfId="0" applyFont="1" applyBorder="1"/>
    <xf numFmtId="165" fontId="2" fillId="20" borderId="0" xfId="0" applyNumberFormat="1" applyFont="1" applyFill="1"/>
    <xf numFmtId="49" fontId="9" fillId="11" borderId="0" xfId="0" applyNumberFormat="1" applyFont="1" applyFill="1"/>
    <xf numFmtId="0" fontId="9" fillId="11" borderId="6" xfId="0" applyFont="1" applyFill="1" applyBorder="1"/>
    <xf numFmtId="2" fontId="9" fillId="11" borderId="0" xfId="0" applyNumberFormat="1" applyFont="1" applyFill="1"/>
    <xf numFmtId="0" fontId="49" fillId="11" borderId="0" xfId="0" applyFont="1" applyFill="1"/>
    <xf numFmtId="0" fontId="16" fillId="11" borderId="0" xfId="0" applyFont="1" applyFill="1"/>
    <xf numFmtId="165" fontId="10" fillId="11" borderId="0" xfId="0" applyNumberFormat="1" applyFont="1" applyFill="1"/>
    <xf numFmtId="165" fontId="2" fillId="20" borderId="68" xfId="0" applyNumberFormat="1" applyFont="1" applyFill="1" applyBorder="1"/>
    <xf numFmtId="0" fontId="1" fillId="9" borderId="0" xfId="0" applyFont="1" applyFill="1"/>
    <xf numFmtId="14" fontId="5" fillId="11" borderId="0" xfId="0" applyNumberFormat="1" applyFont="1" applyFill="1"/>
    <xf numFmtId="0" fontId="80" fillId="14" borderId="0" xfId="0" applyFont="1" applyFill="1"/>
    <xf numFmtId="0" fontId="80" fillId="14" borderId="59" xfId="0" applyFont="1" applyFill="1" applyBorder="1" applyProtection="1">
      <protection locked="0"/>
    </xf>
    <xf numFmtId="0" fontId="80" fillId="14" borderId="0" xfId="0" applyFont="1" applyFill="1" applyProtection="1">
      <protection locked="0"/>
    </xf>
    <xf numFmtId="0" fontId="80" fillId="14" borderId="11" xfId="0" applyFont="1" applyFill="1" applyBorder="1" applyProtection="1">
      <protection locked="0"/>
    </xf>
    <xf numFmtId="0" fontId="79" fillId="38" borderId="0" xfId="0" applyFont="1" applyFill="1"/>
    <xf numFmtId="0" fontId="78" fillId="39" borderId="0" xfId="0" applyFont="1" applyFill="1"/>
    <xf numFmtId="14" fontId="78" fillId="39" borderId="0" xfId="0" applyNumberFormat="1" applyFont="1" applyFill="1"/>
    <xf numFmtId="0" fontId="78" fillId="40" borderId="0" xfId="0" applyFont="1" applyFill="1"/>
    <xf numFmtId="1" fontId="78" fillId="40" borderId="0" xfId="0" applyNumberFormat="1" applyFont="1" applyFill="1" applyAlignment="1">
      <alignment horizontal="left"/>
    </xf>
    <xf numFmtId="14" fontId="78" fillId="40" borderId="0" xfId="0" applyNumberFormat="1" applyFont="1" applyFill="1"/>
    <xf numFmtId="0" fontId="5" fillId="8" borderId="17" xfId="0" applyFont="1" applyFill="1" applyBorder="1" applyAlignment="1" applyProtection="1">
      <alignment horizontal="left"/>
      <protection locked="0"/>
    </xf>
    <xf numFmtId="0" fontId="1" fillId="8" borderId="77" xfId="0" applyFont="1" applyFill="1" applyBorder="1" applyAlignment="1" applyProtection="1">
      <alignment horizontal="center"/>
      <protection locked="0"/>
    </xf>
    <xf numFmtId="0" fontId="0" fillId="8" borderId="43" xfId="0" applyFill="1" applyBorder="1" applyAlignment="1" applyProtection="1">
      <alignment horizontal="center"/>
      <protection locked="0"/>
    </xf>
    <xf numFmtId="0" fontId="0" fillId="8" borderId="78" xfId="0" applyFill="1" applyBorder="1" applyAlignment="1" applyProtection="1">
      <alignment horizontal="center"/>
      <protection locked="0"/>
    </xf>
    <xf numFmtId="0" fontId="21" fillId="0" borderId="0" xfId="0" applyFont="1" applyAlignment="1">
      <alignment horizontal="center"/>
    </xf>
    <xf numFmtId="0" fontId="5" fillId="8" borderId="71" xfId="0" applyFont="1" applyFill="1" applyBorder="1" applyAlignment="1" applyProtection="1">
      <alignment horizontal="left" vertical="top" wrapText="1"/>
      <protection locked="0"/>
    </xf>
    <xf numFmtId="0" fontId="5" fillId="8" borderId="72" xfId="0" applyFont="1" applyFill="1" applyBorder="1" applyAlignment="1" applyProtection="1">
      <alignment horizontal="left" vertical="top" wrapText="1"/>
      <protection locked="0"/>
    </xf>
    <xf numFmtId="0" fontId="5" fillId="8" borderId="73" xfId="0" applyFont="1" applyFill="1" applyBorder="1" applyAlignment="1" applyProtection="1">
      <alignment horizontal="left" vertical="top" wrapText="1"/>
      <protection locked="0"/>
    </xf>
    <xf numFmtId="0" fontId="5" fillId="8" borderId="33" xfId="0" applyFont="1" applyFill="1" applyBorder="1" applyAlignment="1" applyProtection="1">
      <alignment horizontal="left" vertical="top" wrapText="1"/>
      <protection locked="0"/>
    </xf>
    <xf numFmtId="0" fontId="5" fillId="8" borderId="0" xfId="0" applyFont="1" applyFill="1" applyAlignment="1" applyProtection="1">
      <alignment horizontal="left" vertical="top" wrapText="1"/>
      <protection locked="0"/>
    </xf>
    <xf numFmtId="0" fontId="5" fillId="8" borderId="68" xfId="0" applyFont="1" applyFill="1" applyBorder="1" applyAlignment="1" applyProtection="1">
      <alignment horizontal="left" vertical="top" wrapText="1"/>
      <protection locked="0"/>
    </xf>
    <xf numFmtId="0" fontId="5" fillId="8" borderId="74" xfId="0" applyFont="1" applyFill="1" applyBorder="1" applyAlignment="1" applyProtection="1">
      <alignment horizontal="left" vertical="top" wrapText="1"/>
      <protection locked="0"/>
    </xf>
    <xf numFmtId="0" fontId="5" fillId="8" borderId="75" xfId="0" applyFont="1" applyFill="1" applyBorder="1" applyAlignment="1" applyProtection="1">
      <alignment horizontal="left" vertical="top" wrapText="1"/>
      <protection locked="0"/>
    </xf>
    <xf numFmtId="0" fontId="5" fillId="8" borderId="76" xfId="0" applyFont="1" applyFill="1" applyBorder="1" applyAlignment="1" applyProtection="1">
      <alignment horizontal="left" vertical="top" wrapText="1"/>
      <protection locked="0"/>
    </xf>
    <xf numFmtId="0" fontId="25" fillId="22" borderId="0" xfId="0" applyFont="1" applyFill="1" applyAlignment="1">
      <alignment horizontal="center"/>
    </xf>
    <xf numFmtId="0" fontId="5" fillId="8" borderId="22" xfId="0" applyFont="1" applyFill="1" applyBorder="1" applyAlignment="1" applyProtection="1">
      <alignment horizontal="left"/>
      <protection locked="0"/>
    </xf>
    <xf numFmtId="0" fontId="5" fillId="8" borderId="0" xfId="0" applyFont="1" applyFill="1" applyAlignment="1" applyProtection="1">
      <alignment horizontal="left"/>
      <protection locked="0"/>
    </xf>
    <xf numFmtId="0" fontId="12" fillId="35" borderId="31" xfId="0" applyFont="1" applyFill="1" applyBorder="1" applyAlignment="1" applyProtection="1">
      <alignment horizontal="center" vertical="center"/>
      <protection locked="0"/>
    </xf>
    <xf numFmtId="0" fontId="12" fillId="32" borderId="31" xfId="0" applyFont="1" applyFill="1" applyBorder="1" applyAlignment="1">
      <alignment horizontal="right" vertical="center"/>
    </xf>
    <xf numFmtId="14" fontId="0" fillId="8" borderId="77" xfId="0" applyNumberFormat="1" applyFill="1" applyBorder="1" applyAlignment="1" applyProtection="1">
      <alignment horizontal="center"/>
      <protection locked="0"/>
    </xf>
    <xf numFmtId="0" fontId="1" fillId="8" borderId="79" xfId="0" applyFont="1" applyFill="1" applyBorder="1" applyAlignment="1" applyProtection="1">
      <alignment horizontal="center"/>
      <protection locked="0"/>
    </xf>
    <xf numFmtId="0" fontId="0" fillId="8" borderId="80" xfId="0" applyFill="1" applyBorder="1" applyAlignment="1" applyProtection="1">
      <alignment horizontal="center"/>
      <protection locked="0"/>
    </xf>
    <xf numFmtId="0" fontId="0" fillId="8" borderId="81" xfId="0" applyFill="1" applyBorder="1" applyAlignment="1" applyProtection="1">
      <alignment horizontal="center"/>
      <protection locked="0"/>
    </xf>
    <xf numFmtId="0" fontId="1" fillId="32" borderId="0" xfId="0" applyFont="1" applyFill="1" applyAlignment="1">
      <alignment horizontal="left"/>
    </xf>
    <xf numFmtId="0" fontId="0" fillId="11" borderId="18" xfId="0" applyFill="1" applyBorder="1" applyAlignment="1">
      <alignment horizontal="center" wrapText="1"/>
    </xf>
    <xf numFmtId="0" fontId="0" fillId="11" borderId="32" xfId="0" applyFill="1" applyBorder="1" applyAlignment="1">
      <alignment horizontal="center" wrapText="1"/>
    </xf>
    <xf numFmtId="0" fontId="11" fillId="11" borderId="12" xfId="0" applyFont="1" applyFill="1" applyBorder="1" applyAlignment="1">
      <alignment horizontal="right"/>
    </xf>
    <xf numFmtId="0" fontId="11" fillId="11" borderId="28" xfId="0" applyFont="1" applyFill="1" applyBorder="1" applyAlignment="1">
      <alignment horizontal="right"/>
    </xf>
    <xf numFmtId="0" fontId="11" fillId="11" borderId="49" xfId="0" applyFont="1" applyFill="1" applyBorder="1" applyAlignment="1">
      <alignment horizontal="right"/>
    </xf>
    <xf numFmtId="0" fontId="11" fillId="11" borderId="12" xfId="0" applyFont="1" applyFill="1" applyBorder="1" applyAlignment="1">
      <alignment horizontal="center"/>
    </xf>
    <xf numFmtId="0" fontId="11" fillId="11" borderId="28" xfId="0" applyFont="1" applyFill="1" applyBorder="1" applyAlignment="1">
      <alignment horizontal="center"/>
    </xf>
    <xf numFmtId="0" fontId="17" fillId="11" borderId="12" xfId="0" applyFont="1" applyFill="1" applyBorder="1" applyAlignment="1">
      <alignment horizontal="right"/>
    </xf>
    <xf numFmtId="0" fontId="17" fillId="11" borderId="34" xfId="0" applyFont="1" applyFill="1" applyBorder="1" applyAlignment="1">
      <alignment horizontal="right"/>
    </xf>
    <xf numFmtId="0" fontId="17" fillId="11" borderId="49" xfId="0" applyFont="1" applyFill="1" applyBorder="1" applyAlignment="1">
      <alignment horizontal="right"/>
    </xf>
    <xf numFmtId="0" fontId="17" fillId="11" borderId="28" xfId="0" applyFont="1" applyFill="1" applyBorder="1" applyAlignment="1">
      <alignment horizontal="right"/>
    </xf>
    <xf numFmtId="0" fontId="51" fillId="5" borderId="12" xfId="0" applyFont="1" applyFill="1" applyBorder="1" applyAlignment="1">
      <alignment horizontal="center" vertical="center"/>
    </xf>
    <xf numFmtId="0" fontId="51" fillId="5" borderId="49" xfId="0" applyFont="1" applyFill="1" applyBorder="1" applyAlignment="1">
      <alignment horizontal="center" vertical="center"/>
    </xf>
    <xf numFmtId="172" fontId="0" fillId="11" borderId="82" xfId="0" applyNumberFormat="1" applyFill="1" applyBorder="1" applyAlignment="1">
      <alignment horizontal="center"/>
    </xf>
    <xf numFmtId="172" fontId="0" fillId="11" borderId="83" xfId="0" applyNumberFormat="1" applyFill="1" applyBorder="1" applyAlignment="1">
      <alignment horizontal="center"/>
    </xf>
    <xf numFmtId="172" fontId="0" fillId="11" borderId="84" xfId="0" applyNumberFormat="1" applyFill="1" applyBorder="1" applyAlignment="1">
      <alignment horizontal="center"/>
    </xf>
    <xf numFmtId="0" fontId="5" fillId="11" borderId="17" xfId="0" applyFont="1" applyFill="1" applyBorder="1" applyAlignment="1">
      <alignment horizontal="center"/>
    </xf>
    <xf numFmtId="0" fontId="5" fillId="11" borderId="0" xfId="0" applyFont="1" applyFill="1" applyAlignment="1">
      <alignment horizontal="center"/>
    </xf>
    <xf numFmtId="0" fontId="5" fillId="11" borderId="85" xfId="0" applyFont="1" applyFill="1" applyBorder="1" applyAlignment="1">
      <alignment horizontal="center"/>
    </xf>
    <xf numFmtId="0" fontId="5" fillId="11" borderId="54" xfId="0" applyFont="1" applyFill="1" applyBorder="1" applyAlignment="1">
      <alignment horizontal="center"/>
    </xf>
    <xf numFmtId="0" fontId="5" fillId="11" borderId="55" xfId="0" applyFont="1" applyFill="1" applyBorder="1" applyAlignment="1">
      <alignment horizontal="center"/>
    </xf>
    <xf numFmtId="0" fontId="0" fillId="11" borderId="82" xfId="0" applyFill="1" applyBorder="1" applyAlignment="1">
      <alignment horizontal="left"/>
    </xf>
    <xf numFmtId="0" fontId="0" fillId="11" borderId="84" xfId="0" applyFill="1" applyBorder="1" applyAlignment="1">
      <alignment horizontal="left"/>
    </xf>
    <xf numFmtId="0" fontId="0" fillId="0" borderId="0" xfId="0" applyAlignment="1">
      <alignment horizontal="center"/>
    </xf>
    <xf numFmtId="0" fontId="0" fillId="0" borderId="12" xfId="0" applyBorder="1" applyAlignment="1">
      <alignment horizontal="center"/>
    </xf>
    <xf numFmtId="0" fontId="0" fillId="0" borderId="28" xfId="0" applyBorder="1" applyAlignment="1">
      <alignment horizontal="center"/>
    </xf>
    <xf numFmtId="0" fontId="0" fillId="0" borderId="49"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27" xfId="0" applyBorder="1" applyAlignment="1">
      <alignment horizontal="center"/>
    </xf>
    <xf numFmtId="169" fontId="2" fillId="0" borderId="13" xfId="0" applyNumberFormat="1" applyFont="1" applyBorder="1" applyAlignment="1">
      <alignment horizontal="right"/>
    </xf>
    <xf numFmtId="0" fontId="60" fillId="0" borderId="13" xfId="0" applyFont="1" applyBorder="1" applyAlignment="1">
      <alignment horizontal="left"/>
    </xf>
    <xf numFmtId="0" fontId="60" fillId="0" borderId="0" xfId="0" applyFont="1" applyAlignment="1">
      <alignment horizontal="left"/>
    </xf>
    <xf numFmtId="166" fontId="60" fillId="0" borderId="0" xfId="0" applyNumberFormat="1" applyFont="1" applyAlignment="1">
      <alignment horizontal="left"/>
    </xf>
    <xf numFmtId="0" fontId="6" fillId="0" borderId="0" xfId="0" applyFont="1" applyAlignment="1">
      <alignment horizontal="center"/>
    </xf>
    <xf numFmtId="169" fontId="60" fillId="0" borderId="0" xfId="0" applyNumberFormat="1" applyFont="1" applyAlignment="1">
      <alignment horizontal="right"/>
    </xf>
    <xf numFmtId="169" fontId="60" fillId="0" borderId="0" xfId="0" applyNumberFormat="1" applyFont="1" applyAlignment="1">
      <alignment horizontal="center"/>
    </xf>
    <xf numFmtId="169" fontId="60" fillId="0" borderId="34" xfId="0" applyNumberFormat="1" applyFont="1" applyBorder="1" applyAlignment="1">
      <alignment horizontal="center"/>
    </xf>
    <xf numFmtId="0" fontId="64" fillId="0" borderId="0" xfId="0" applyFont="1" applyAlignment="1">
      <alignment horizontal="center"/>
    </xf>
    <xf numFmtId="0" fontId="63" fillId="0" borderId="0" xfId="0" applyFont="1" applyAlignment="1">
      <alignment horizontal="center"/>
    </xf>
    <xf numFmtId="0" fontId="75" fillId="0" borderId="0" xfId="0" applyFont="1" applyAlignment="1">
      <alignment horizontal="center"/>
    </xf>
    <xf numFmtId="0" fontId="60" fillId="0" borderId="0" xfId="0" applyFont="1" applyAlignment="1" applyProtection="1">
      <alignment horizontal="center"/>
      <protection locked="0"/>
    </xf>
    <xf numFmtId="0" fontId="72" fillId="0" borderId="0" xfId="0" applyFont="1" applyAlignment="1">
      <alignment horizontal="left" vertical="top" wrapText="1"/>
    </xf>
    <xf numFmtId="169" fontId="60" fillId="0" borderId="0" xfId="0" applyNumberFormat="1" applyFont="1" applyAlignment="1">
      <alignment horizontal="left"/>
    </xf>
    <xf numFmtId="0" fontId="66" fillId="0" borderId="57" xfId="0" applyFont="1" applyBorder="1" applyAlignment="1">
      <alignment horizontal="center"/>
    </xf>
    <xf numFmtId="0" fontId="66" fillId="0" borderId="43" xfId="0" applyFont="1" applyBorder="1" applyAlignment="1">
      <alignment horizontal="center"/>
    </xf>
    <xf numFmtId="0" fontId="66" fillId="0" borderId="58" xfId="0" applyFont="1" applyBorder="1" applyAlignment="1">
      <alignment horizontal="center"/>
    </xf>
    <xf numFmtId="0" fontId="66" fillId="0" borderId="31" xfId="0" applyFont="1" applyBorder="1" applyAlignment="1">
      <alignment horizontal="center"/>
    </xf>
    <xf numFmtId="166" fontId="66" fillId="0" borderId="31" xfId="0" applyNumberFormat="1" applyFont="1" applyBorder="1" applyAlignment="1">
      <alignment horizontal="center"/>
    </xf>
    <xf numFmtId="0" fontId="68" fillId="0" borderId="0" xfId="0" applyFont="1" applyAlignment="1">
      <alignment horizontal="center" vertical="top" wrapText="1"/>
    </xf>
    <xf numFmtId="0" fontId="70" fillId="0" borderId="0" xfId="0" applyFont="1" applyAlignment="1">
      <alignment horizontal="center"/>
    </xf>
    <xf numFmtId="0" fontId="76" fillId="0" borderId="0" xfId="0" applyFont="1" applyAlignment="1">
      <alignment horizontal="center"/>
    </xf>
    <xf numFmtId="0" fontId="72" fillId="0" borderId="0" xfId="0" applyFont="1" applyAlignment="1">
      <alignment horizontal="left"/>
    </xf>
    <xf numFmtId="0" fontId="66" fillId="0" borderId="0" xfId="0" applyFont="1" applyAlignment="1">
      <alignment horizontal="left"/>
    </xf>
    <xf numFmtId="0" fontId="66" fillId="0" borderId="0" xfId="0" applyFont="1" applyAlignment="1">
      <alignment horizontal="left" vertical="top" wrapText="1"/>
    </xf>
    <xf numFmtId="0" fontId="60" fillId="0" borderId="0" xfId="0" applyFont="1" applyAlignment="1">
      <alignment horizontal="right"/>
    </xf>
    <xf numFmtId="0" fontId="60" fillId="0" borderId="0" xfId="0" applyFont="1" applyAlignment="1">
      <alignment horizontal="center"/>
    </xf>
    <xf numFmtId="169" fontId="60" fillId="0" borderId="34" xfId="0" applyNumberFormat="1" applyFont="1" applyBorder="1" applyAlignment="1">
      <alignment horizontal="right"/>
    </xf>
    <xf numFmtId="49" fontId="66" fillId="0" borderId="57" xfId="0" applyNumberFormat="1" applyFont="1" applyBorder="1" applyAlignment="1">
      <alignment horizontal="center"/>
    </xf>
    <xf numFmtId="169" fontId="2" fillId="0" borderId="0" xfId="0" applyNumberFormat="1" applyFont="1" applyAlignment="1">
      <alignment horizontal="right"/>
    </xf>
    <xf numFmtId="169" fontId="2" fillId="0" borderId="17" xfId="0" applyNumberFormat="1" applyFont="1" applyBorder="1" applyAlignment="1">
      <alignment horizontal="right"/>
    </xf>
    <xf numFmtId="169" fontId="60" fillId="0" borderId="0" xfId="0" quotePrefix="1" applyNumberFormat="1" applyFont="1" applyAlignment="1">
      <alignment horizontal="right"/>
    </xf>
    <xf numFmtId="169" fontId="2" fillId="0" borderId="0" xfId="0" quotePrefix="1" applyNumberFormat="1" applyFont="1" applyAlignment="1">
      <alignment horizontal="right"/>
    </xf>
    <xf numFmtId="0" fontId="68" fillId="0" borderId="0" xfId="0" applyFont="1" applyAlignment="1">
      <alignment horizontal="center"/>
    </xf>
    <xf numFmtId="166" fontId="67" fillId="0" borderId="31" xfId="0" applyNumberFormat="1" applyFont="1" applyBorder="1" applyAlignment="1">
      <alignment horizontal="center"/>
    </xf>
    <xf numFmtId="49" fontId="67" fillId="0" borderId="57" xfId="0" applyNumberFormat="1" applyFont="1" applyBorder="1" applyAlignment="1">
      <alignment horizontal="center"/>
    </xf>
    <xf numFmtId="0" fontId="67" fillId="0" borderId="43" xfId="0" applyFont="1" applyBorder="1" applyAlignment="1">
      <alignment horizontal="center"/>
    </xf>
    <xf numFmtId="0" fontId="67" fillId="0" borderId="58" xfId="0" applyFont="1" applyBorder="1" applyAlignment="1">
      <alignment horizontal="center"/>
    </xf>
    <xf numFmtId="0" fontId="77" fillId="0" borderId="0" xfId="0" applyFont="1" applyAlignment="1">
      <alignment horizontal="center"/>
    </xf>
    <xf numFmtId="0" fontId="73" fillId="0" borderId="0" xfId="0" applyFont="1" applyAlignment="1">
      <alignment horizontal="center"/>
    </xf>
    <xf numFmtId="0" fontId="67" fillId="0" borderId="31" xfId="0" applyFont="1" applyBorder="1" applyAlignment="1">
      <alignment horizontal="center"/>
    </xf>
    <xf numFmtId="0" fontId="2" fillId="0" borderId="0" xfId="0" applyFont="1" applyAlignment="1">
      <alignment horizontal="center"/>
    </xf>
    <xf numFmtId="169" fontId="60" fillId="29" borderId="0" xfId="0" applyNumberFormat="1" applyFont="1" applyFill="1" applyAlignment="1">
      <alignment horizontal="left"/>
    </xf>
    <xf numFmtId="9" fontId="60" fillId="0" borderId="0" xfId="0" applyNumberFormat="1" applyFont="1" applyAlignment="1">
      <alignment horizontal="left"/>
    </xf>
    <xf numFmtId="0" fontId="19" fillId="0" borderId="0" xfId="0" applyFont="1" applyAlignment="1">
      <alignment horizontal="center"/>
    </xf>
    <xf numFmtId="0" fontId="1" fillId="0" borderId="0" xfId="0" applyFont="1" applyAlignment="1">
      <alignment horizontal="center"/>
    </xf>
    <xf numFmtId="0" fontId="52" fillId="0" borderId="0" xfId="0" applyFont="1" applyAlignment="1">
      <alignment horizontal="center"/>
    </xf>
    <xf numFmtId="0" fontId="11" fillId="0" borderId="13" xfId="0" applyFont="1" applyBorder="1" applyAlignment="1">
      <alignment horizontal="center"/>
    </xf>
    <xf numFmtId="0" fontId="12" fillId="0" borderId="0" xfId="0" applyFont="1" applyAlignment="1">
      <alignment horizontal="center"/>
    </xf>
    <xf numFmtId="0" fontId="11" fillId="0" borderId="0" xfId="0" applyFont="1" applyAlignment="1">
      <alignment horizontal="center"/>
    </xf>
    <xf numFmtId="0" fontId="11" fillId="0" borderId="64" xfId="0" applyFont="1" applyBorder="1" applyAlignment="1">
      <alignment horizontal="center"/>
    </xf>
    <xf numFmtId="166" fontId="18" fillId="0" borderId="40" xfId="0" applyNumberFormat="1" applyFont="1" applyBorder="1" applyAlignment="1">
      <alignment horizontal="center"/>
    </xf>
    <xf numFmtId="0" fontId="5" fillId="0" borderId="0" xfId="0" applyFont="1" applyAlignment="1">
      <alignment horizontal="center"/>
    </xf>
    <xf numFmtId="0" fontId="6" fillId="7" borderId="0" xfId="0" applyFont="1" applyFill="1" applyAlignment="1">
      <alignment horizontal="center"/>
    </xf>
    <xf numFmtId="0" fontId="2" fillId="7" borderId="12" xfId="0" applyFont="1" applyFill="1" applyBorder="1" applyAlignment="1">
      <alignment horizontal="center"/>
    </xf>
    <xf numFmtId="0" fontId="2" fillId="7" borderId="49" xfId="0" applyFont="1" applyFill="1" applyBorder="1" applyAlignment="1">
      <alignment horizontal="center"/>
    </xf>
    <xf numFmtId="166" fontId="18" fillId="0" borderId="28" xfId="0" applyNumberFormat="1" applyFont="1" applyBorder="1" applyAlignment="1">
      <alignment horizontal="center"/>
    </xf>
    <xf numFmtId="0" fontId="72" fillId="0" borderId="0" xfId="0" applyFont="1" applyAlignment="1"/>
    <xf numFmtId="169" fontId="2" fillId="0" borderId="13" xfId="0" applyNumberFormat="1" applyFont="1" applyBorder="1" applyAlignment="1"/>
    <xf numFmtId="169" fontId="60" fillId="0" borderId="34" xfId="0" applyNumberFormat="1" applyFont="1" applyBorder="1" applyAlignment="1"/>
    <xf numFmtId="169" fontId="60" fillId="0" borderId="0" xfId="0" applyNumberFormat="1" applyFont="1" applyAlignment="1"/>
  </cellXfs>
  <cellStyles count="6">
    <cellStyle name="Comma" xfId="1" builtinId="3"/>
    <cellStyle name="Normal" xfId="0" builtinId="0"/>
    <cellStyle name="Normal 2" xfId="2" xr:uid="{5DBDF585-A555-46F9-945E-F70748B85872}"/>
    <cellStyle name="Normal 3" xfId="3" xr:uid="{27BB1583-AC59-4F76-920F-93AF5E6C2DB5}"/>
    <cellStyle name="Normal_Customer List" xfId="4" xr:uid="{3D37D0E3-3DB3-4995-BAC6-CFBAF5598EA6}"/>
    <cellStyle name="Normal_Sheet1" xfId="5" xr:uid="{72883E72-54CD-4AC3-A039-8931AC9D07B9}"/>
  </cellStyles>
  <dxfs count="19">
    <dxf>
      <font>
        <i val="0"/>
        <family val="2"/>
      </font>
    </dxf>
    <dxf>
      <font>
        <i val="0"/>
        <family val="2"/>
      </font>
    </dxf>
    <dxf>
      <font>
        <i val="0"/>
        <family val="2"/>
      </font>
    </dxf>
    <dxf>
      <font>
        <i val="0"/>
        <family val="2"/>
      </font>
    </dxf>
    <dxf>
      <font>
        <i val="0"/>
        <family val="2"/>
      </font>
    </dxf>
    <dxf>
      <font>
        <i val="0"/>
        <family val="2"/>
      </font>
    </dxf>
    <dxf>
      <font>
        <i val="0"/>
        <family val="2"/>
      </font>
    </dxf>
    <dxf>
      <font>
        <b/>
        <i val="0"/>
        <strike val="0"/>
        <condense val="0"/>
        <extend val="0"/>
        <outline val="0"/>
        <shadow val="0"/>
        <u val="none"/>
        <vertAlign val="baseline"/>
        <sz val="10"/>
        <color theme="0"/>
        <name val="Arial"/>
        <family val="2"/>
        <scheme val="none"/>
      </font>
      <fill>
        <patternFill patternType="solid">
          <fgColor theme="4"/>
          <bgColor theme="4"/>
        </patternFill>
      </fill>
      <border diagonalUp="0" diagonalDown="0" outline="0">
        <left style="thin">
          <color theme="0"/>
        </left>
        <right style="thin">
          <color theme="0"/>
        </right>
        <top/>
        <bottom/>
      </border>
    </dxf>
    <dxf>
      <numFmt numFmtId="0" formatCode="General"/>
    </dxf>
    <dxf>
      <font>
        <b/>
        <i val="0"/>
        <strike val="0"/>
        <condense val="0"/>
        <extend val="0"/>
        <outline val="0"/>
        <shadow val="0"/>
        <u val="none"/>
        <vertAlign val="baseline"/>
        <sz val="10"/>
        <color auto="1"/>
        <name val="Arial"/>
        <family val="2"/>
        <scheme val="none"/>
      </font>
      <numFmt numFmtId="0" formatCode="General"/>
      <fill>
        <patternFill patternType="solid">
          <fgColor indexed="64"/>
          <bgColor indexed="9"/>
        </patternFill>
      </fill>
    </dxf>
    <dxf>
      <font>
        <b/>
        <i val="0"/>
        <strike val="0"/>
        <condense val="0"/>
        <extend val="0"/>
        <outline val="0"/>
        <shadow val="0"/>
        <u val="none"/>
        <vertAlign val="baseline"/>
        <sz val="10"/>
        <color auto="1"/>
        <name val="Arial"/>
        <family val="2"/>
        <scheme val="none"/>
      </font>
      <numFmt numFmtId="19" formatCode="m/d/yyyy"/>
      <fill>
        <patternFill patternType="solid">
          <fgColor indexed="64"/>
          <bgColor indexed="9"/>
        </patternFill>
      </fill>
    </dxf>
    <dxf>
      <font>
        <b/>
        <i val="0"/>
        <strike val="0"/>
        <condense val="0"/>
        <extend val="0"/>
        <outline val="0"/>
        <shadow val="0"/>
        <u val="none"/>
        <vertAlign val="baseline"/>
        <sz val="10"/>
        <color auto="1"/>
        <name val="Arial"/>
        <family val="2"/>
        <scheme val="none"/>
      </font>
      <numFmt numFmtId="19" formatCode="m/d/yyyy"/>
      <fill>
        <patternFill patternType="solid">
          <fgColor indexed="64"/>
          <bgColor indexed="9"/>
        </patternFill>
      </fill>
    </dxf>
    <dxf>
      <font>
        <b/>
        <i val="0"/>
        <strike val="0"/>
        <condense val="0"/>
        <extend val="0"/>
        <outline val="0"/>
        <shadow val="0"/>
        <u val="none"/>
        <vertAlign val="baseline"/>
        <sz val="10"/>
        <color auto="1"/>
        <name val="Arial"/>
        <family val="2"/>
        <scheme val="none"/>
      </font>
      <numFmt numFmtId="0" formatCode="General"/>
      <fill>
        <patternFill patternType="solid">
          <fgColor indexed="64"/>
          <bgColor indexed="9"/>
        </patternFill>
      </fill>
    </dxf>
    <dxf>
      <font>
        <b/>
        <i val="0"/>
        <strike val="0"/>
        <condense val="0"/>
        <extend val="0"/>
        <outline val="0"/>
        <shadow val="0"/>
        <u val="none"/>
        <vertAlign val="baseline"/>
        <sz val="10"/>
        <color auto="1"/>
        <name val="Arial"/>
        <family val="2"/>
        <scheme val="none"/>
      </font>
      <numFmt numFmtId="0" formatCode="General"/>
      <fill>
        <patternFill patternType="solid">
          <fgColor indexed="64"/>
          <bgColor indexed="9"/>
        </patternFill>
      </fill>
    </dxf>
    <dxf>
      <font>
        <b/>
        <i val="0"/>
        <strike val="0"/>
        <condense val="0"/>
        <extend val="0"/>
        <outline val="0"/>
        <shadow val="0"/>
        <u val="none"/>
        <vertAlign val="baseline"/>
        <sz val="10"/>
        <color auto="1"/>
        <name val="Arial"/>
        <family val="2"/>
        <scheme val="none"/>
      </font>
      <numFmt numFmtId="0" formatCode="General"/>
      <fill>
        <patternFill patternType="solid">
          <fgColor indexed="64"/>
          <bgColor indexed="9"/>
        </patternFill>
      </fill>
    </dxf>
    <dxf>
      <font>
        <b/>
        <i val="0"/>
        <strike val="0"/>
        <condense val="0"/>
        <extend val="0"/>
        <outline val="0"/>
        <shadow val="0"/>
        <u val="none"/>
        <vertAlign val="baseline"/>
        <sz val="10"/>
        <color auto="1"/>
        <name val="Arial"/>
        <family val="2"/>
        <scheme val="none"/>
      </font>
      <fill>
        <patternFill patternType="solid">
          <fgColor indexed="64"/>
          <bgColor indexed="9"/>
        </patternFill>
      </fill>
    </dxf>
    <dxf>
      <font>
        <condense val="0"/>
        <extend val="0"/>
        <color indexed="44"/>
      </font>
    </dxf>
    <dxf>
      <font>
        <condense val="0"/>
        <extend val="0"/>
        <color indexed="44"/>
      </font>
    </dxf>
    <dxf>
      <font>
        <condense val="0"/>
        <extend val="0"/>
        <color indexed="44"/>
      </font>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Radio" firstButton="1" fmlaLink="$Z$5"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checked="Checked"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Radio" checked="Checked" firstButton="1" fmlaLink="$Z$8" lockText="1" noThreeD="1"/>
</file>

<file path=xl/ctrlProps/ctrlProp8.xml><?xml version="1.0" encoding="utf-8"?>
<formControlPr xmlns="http://schemas.microsoft.com/office/spreadsheetml/2009/9/main" objectType="Radio" lockText="1" noThreeD="1"/>
</file>

<file path=xl/ctrlProps/ctrlProp9.xml><?xml version="1.0" encoding="utf-8"?>
<formControlPr xmlns="http://schemas.microsoft.com/office/spreadsheetml/2009/9/main" objectType="Radio" lockText="1" noThreeD="1"/>
</file>

<file path=xl/ctrlProps/ctrlProp10.xml><?xml version="1.0" encoding="utf-8"?>
<formControlPr xmlns="http://schemas.microsoft.com/office/spreadsheetml/2009/9/main" objectType="Radio" lockText="1" noThreeD="1"/>
</file>

<file path=xl/ctrlProps/ctrlProp11.xml><?xml version="1.0" encoding="utf-8"?>
<formControlPr xmlns="http://schemas.microsoft.com/office/spreadsheetml/2009/9/main" objectType="Radio" lockText="1" noThreeD="1"/>
</file>

<file path=xl/ctrlProps/ctrlProp12.xml><?xml version="1.0" encoding="utf-8"?>
<formControlPr xmlns="http://schemas.microsoft.com/office/spreadsheetml/2009/9/main" objectType="Radio" lockText="1" noThreeD="1"/>
</file>

<file path=xl/ctrlProps/ctrlProp13.xml><?xml version="1.0" encoding="utf-8"?>
<formControlPr xmlns="http://schemas.microsoft.com/office/spreadsheetml/2009/9/main" objectType="GBox" noThreeD="1"/>
</file>

<file path=xl/ctrlProps/ctrlProp14.xml><?xml version="1.0" encoding="utf-8"?>
<formControlPr xmlns="http://schemas.microsoft.com/office/spreadsheetml/2009/9/main" objectType="CheckBox" fmlaLink="AA3" lockText="1" noThreeD="1"/>
</file>

<file path=xl/ctrlProps/ctrlProp15.xml><?xml version="1.0" encoding="utf-8"?>
<formControlPr xmlns="http://schemas.microsoft.com/office/spreadsheetml/2009/9/main" objectType="CheckBox" fmlaLink="AA4" lockText="1" noThreeD="1"/>
</file>

<file path=xl/ctrlProps/ctrlProp16.xml><?xml version="1.0" encoding="utf-8"?>
<formControlPr xmlns="http://schemas.microsoft.com/office/spreadsheetml/2009/9/main" objectType="Radio" checked="Checked" firstButton="1" fmlaLink="Z3" lockText="1" noThreeD="1"/>
</file>

<file path=xl/ctrlProps/ctrlProp17.xml><?xml version="1.0" encoding="utf-8"?>
<formControlPr xmlns="http://schemas.microsoft.com/office/spreadsheetml/2009/9/main" objectType="Radio" lockText="1" noThreeD="1"/>
</file>

<file path=xl/ctrlProps/ctrlProp18.xml><?xml version="1.0" encoding="utf-8"?>
<formControlPr xmlns="http://schemas.microsoft.com/office/spreadsheetml/2009/9/main" objectType="GBox" noThreeD="1"/>
</file>

<file path=xl/ctrlProps/ctrlProp19.xml><?xml version="1.0" encoding="utf-8"?>
<formControlPr xmlns="http://schemas.microsoft.com/office/spreadsheetml/2009/9/main" objectType="GBox" noThreeD="1"/>
</file>

<file path=xl/ctrlProps/ctrlProp20.xml><?xml version="1.0" encoding="utf-8"?>
<formControlPr xmlns="http://schemas.microsoft.com/office/spreadsheetml/2009/9/main" objectType="Radio" firstButton="1" fmlaLink="Z4" lockText="1" noThreeD="1"/>
</file>

<file path=xl/ctrlProps/ctrlProp21.xml><?xml version="1.0" encoding="utf-8"?>
<formControlPr xmlns="http://schemas.microsoft.com/office/spreadsheetml/2009/9/main" objectType="Radio" checked="Checked" lockText="1" noThreeD="1"/>
</file>

<file path=xl/ctrlProps/ctrlProp22.xml><?xml version="1.0" encoding="utf-8"?>
<formControlPr xmlns="http://schemas.microsoft.com/office/spreadsheetml/2009/9/main" objectType="Radio" lockText="1" noThreeD="1"/>
</file>

<file path=xl/ctrlProps/ctrlProp23.xml><?xml version="1.0" encoding="utf-8"?>
<formControlPr xmlns="http://schemas.microsoft.com/office/spreadsheetml/2009/9/main" objectType="Radio" lockText="1" noThreeD="1"/>
</file>

<file path=xl/ctrlProps/ctrlProp24.xml><?xml version="1.0" encoding="utf-8"?>
<formControlPr xmlns="http://schemas.microsoft.com/office/spreadsheetml/2009/9/main" objectType="Radio" checked="Checked" firstButton="1" fmlaLink="Z6" lockText="1" noThreeD="1"/>
</file>

<file path=xl/ctrlProps/ctrlProp25.xml><?xml version="1.0" encoding="utf-8"?>
<formControlPr xmlns="http://schemas.microsoft.com/office/spreadsheetml/2009/9/main" objectType="GBox" noThreeD="1"/>
</file>

<file path=xl/ctrlProps/ctrlProp26.xml><?xml version="1.0" encoding="utf-8"?>
<formControlPr xmlns="http://schemas.microsoft.com/office/spreadsheetml/2009/9/main" objectType="Radio" lockText="1" noThreeD="1"/>
</file>

<file path=xl/ctrlProps/ctrlProp27.xml><?xml version="1.0" encoding="utf-8"?>
<formControlPr xmlns="http://schemas.microsoft.com/office/spreadsheetml/2009/9/main" objectType="Radio" lockText="1" noThreeD="1"/>
</file>

<file path=xl/ctrlProps/ctrlProp28.xml><?xml version="1.0" encoding="utf-8"?>
<formControlPr xmlns="http://schemas.microsoft.com/office/spreadsheetml/2009/9/main" objectType="Radio" lockText="1" noThreeD="1"/>
</file>

<file path=xl/ctrlProps/ctrlProp29.xml><?xml version="1.0" encoding="utf-8"?>
<formControlPr xmlns="http://schemas.microsoft.com/office/spreadsheetml/2009/9/main" objectType="CheckBox" checked="Checked" fmlaLink="$X$3" lockText="1" noThreeD="1"/>
</file>

<file path=xl/ctrlProps/ctrlProp30.xml><?xml version="1.0" encoding="utf-8"?>
<formControlPr xmlns="http://schemas.microsoft.com/office/spreadsheetml/2009/9/main" objectType="CheckBox" fmlaLink="$X$4" lockText="1" noThreeD="1"/>
</file>

<file path=xl/ctrlProps/ctrlProp31.xml><?xml version="1.0" encoding="utf-8"?>
<formControlPr xmlns="http://schemas.microsoft.com/office/spreadsheetml/2009/9/main" objectType="CheckBox" fmlaLink="$X$5" lockText="1" noThreeD="1"/>
</file>

<file path=xl/ctrlProps/ctrlProp32.xml><?xml version="1.0" encoding="utf-8"?>
<formControlPr xmlns="http://schemas.microsoft.com/office/spreadsheetml/2009/9/main" objectType="CheckBox" checked="Checked" fmlaLink="$X$6" lockText="1" noThreeD="1"/>
</file>

<file path=xl/ctrlProps/ctrlProp33.xml><?xml version="1.0" encoding="utf-8"?>
<formControlPr xmlns="http://schemas.microsoft.com/office/spreadsheetml/2009/9/main" objectType="CheckBox" fmlaLink="$X$7" lockText="1" noThreeD="1"/>
</file>

<file path=xl/ctrlProps/ctrlProp34.xml><?xml version="1.0" encoding="utf-8"?>
<formControlPr xmlns="http://schemas.microsoft.com/office/spreadsheetml/2009/9/main" objectType="CheckBox" fmlaLink="$X$8" lockText="1" noThreeD="1"/>
</file>

<file path=xl/ctrlProps/ctrlProp35.xml><?xml version="1.0" encoding="utf-8"?>
<formControlPr xmlns="http://schemas.microsoft.com/office/spreadsheetml/2009/9/main" objectType="CheckBox" fmlaLink="$X$9" lockText="1" noThreeD="1"/>
</file>

<file path=xl/ctrlProps/ctrlProp36.xml><?xml version="1.0" encoding="utf-8"?>
<formControlPr xmlns="http://schemas.microsoft.com/office/spreadsheetml/2009/9/main" objectType="CheckBox" fmlaLink="$X$10" lockText="1" noThreeD="1"/>
</file>

<file path=xl/ctrlProps/ctrlProp37.xml><?xml version="1.0" encoding="utf-8"?>
<formControlPr xmlns="http://schemas.microsoft.com/office/spreadsheetml/2009/9/main" objectType="Label" lockText="1"/>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2</xdr:row>
          <xdr:rowOff>133350</xdr:rowOff>
        </xdr:from>
        <xdr:to>
          <xdr:col>3</xdr:col>
          <xdr:colOff>232410</xdr:colOff>
          <xdr:row>11</xdr:row>
          <xdr:rowOff>15240</xdr:rowOff>
        </xdr:to>
        <xdr:grpSp>
          <xdr:nvGrpSpPr>
            <xdr:cNvPr id="48348" name="Group 93">
              <a:extLst>
                <a:ext uri="{FF2B5EF4-FFF2-40B4-BE49-F238E27FC236}">
                  <a16:creationId xmlns:a16="http://schemas.microsoft.com/office/drawing/2014/main" id="{7C7BA054-B6F8-14B6-B436-2F0BAEB65B87}"/>
                </a:ext>
              </a:extLst>
            </xdr:cNvPr>
            <xdr:cNvGrpSpPr>
              <a:grpSpLocks/>
            </xdr:cNvGrpSpPr>
          </xdr:nvGrpSpPr>
          <xdr:grpSpPr bwMode="auto">
            <a:xfrm>
              <a:off x="0" y="457200"/>
              <a:ext cx="2461260" cy="1386840"/>
              <a:chOff x="0" y="14"/>
              <a:chExt cx="259" cy="143"/>
            </a:xfrm>
          </xdr:grpSpPr>
          <xdr:sp macro="" textlink="">
            <xdr:nvSpPr>
              <xdr:cNvPr id="4148" name="Group Box 52" hidden="1">
                <a:extLst>
                  <a:ext uri="{63B3BB69-23CF-44E3-9099-C40C66FF867C}">
                    <a14:compatExt spid="_x0000_s4148"/>
                  </a:ext>
                  <a:ext uri="{FF2B5EF4-FFF2-40B4-BE49-F238E27FC236}">
                    <a16:creationId xmlns:a16="http://schemas.microsoft.com/office/drawing/2014/main" id="{00000000-0008-0000-0000-000034100000}"/>
                  </a:ext>
                </a:extLst>
              </xdr:cNvPr>
              <xdr:cNvSpPr/>
            </xdr:nvSpPr>
            <xdr:spPr bwMode="auto">
              <a:xfrm>
                <a:off x="0" y="14"/>
                <a:ext cx="259" cy="143"/>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US" sz="800" b="0" i="0" u="none" strike="noStrike" baseline="0">
                    <a:solidFill>
                      <a:srgbClr val="000000"/>
                    </a:solidFill>
                    <a:latin typeface="Tahoma"/>
                    <a:ea typeface="Tahoma"/>
                    <a:cs typeface="Tahoma"/>
                  </a:rPr>
                  <a:t>                                                      ITEM</a:t>
                </a:r>
              </a:p>
            </xdr:txBody>
          </xdr:sp>
          <xdr:sp macro="" textlink="">
            <xdr:nvSpPr>
              <xdr:cNvPr id="4147" name="Option Button 51" hidden="1">
                <a:extLst>
                  <a:ext uri="{63B3BB69-23CF-44E3-9099-C40C66FF867C}">
                    <a14:compatExt spid="_x0000_s4147"/>
                  </a:ext>
                  <a:ext uri="{FF2B5EF4-FFF2-40B4-BE49-F238E27FC236}">
                    <a16:creationId xmlns:a16="http://schemas.microsoft.com/office/drawing/2014/main" id="{00000000-0008-0000-0000-000033100000}"/>
                  </a:ext>
                </a:extLst>
              </xdr:cNvPr>
              <xdr:cNvSpPr/>
            </xdr:nvSpPr>
            <xdr:spPr bwMode="auto">
              <a:xfrm>
                <a:off x="1" y="28"/>
                <a:ext cx="257" cy="23"/>
              </a:xfrm>
              <a:prstGeom prst="rect">
                <a:avLst/>
              </a:prstGeom>
              <a:solidFill>
                <a:srgbClr val="C0C0C0" mc:Ignorable="a14" a14:legacySpreadsheetColorIndex="22"/>
              </a:solidFill>
              <a:ln w="9525">
                <a:solidFill>
                  <a:srgbClr val="0000FF" mc:Ignorable="a14" a14:legacySpreadsheetColorIndex="1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Thermocouple Test/Working Sensor(s)</a:t>
                </a:r>
              </a:p>
            </xdr:txBody>
          </xdr:sp>
          <xdr:sp macro="" textlink="">
            <xdr:nvSpPr>
              <xdr:cNvPr id="4149" name="Option Button 53" hidden="1">
                <a:extLst>
                  <a:ext uri="{63B3BB69-23CF-44E3-9099-C40C66FF867C}">
                    <a14:compatExt spid="_x0000_s4149"/>
                  </a:ext>
                  <a:ext uri="{FF2B5EF4-FFF2-40B4-BE49-F238E27FC236}">
                    <a16:creationId xmlns:a16="http://schemas.microsoft.com/office/drawing/2014/main" id="{00000000-0008-0000-0000-000035100000}"/>
                  </a:ext>
                </a:extLst>
              </xdr:cNvPr>
              <xdr:cNvSpPr/>
            </xdr:nvSpPr>
            <xdr:spPr bwMode="auto">
              <a:xfrm>
                <a:off x="1" y="53"/>
                <a:ext cx="257" cy="23"/>
              </a:xfrm>
              <a:prstGeom prst="rect">
                <a:avLst/>
              </a:prstGeom>
              <a:solidFill>
                <a:srgbClr val="C0C0C0" mc:Ignorable="a14" a14:legacySpreadsheetColorIndex="22"/>
              </a:solidFill>
              <a:ln w="9525">
                <a:solidFill>
                  <a:srgbClr val="0000FF" mc:Ignorable="a14" a14:legacySpreadsheetColorIndex="1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Thermocouple Probe(s)</a:t>
                </a:r>
              </a:p>
            </xdr:txBody>
          </xdr:sp>
          <xdr:sp macro="" textlink="">
            <xdr:nvSpPr>
              <xdr:cNvPr id="4150" name="Option Button 54" hidden="1">
                <a:extLst>
                  <a:ext uri="{63B3BB69-23CF-44E3-9099-C40C66FF867C}">
                    <a14:compatExt spid="_x0000_s4150"/>
                  </a:ext>
                  <a:ext uri="{FF2B5EF4-FFF2-40B4-BE49-F238E27FC236}">
                    <a16:creationId xmlns:a16="http://schemas.microsoft.com/office/drawing/2014/main" id="{00000000-0008-0000-0000-000036100000}"/>
                  </a:ext>
                </a:extLst>
              </xdr:cNvPr>
              <xdr:cNvSpPr/>
            </xdr:nvSpPr>
            <xdr:spPr bwMode="auto">
              <a:xfrm>
                <a:off x="1" y="78"/>
                <a:ext cx="257" cy="23"/>
              </a:xfrm>
              <a:prstGeom prst="rect">
                <a:avLst/>
              </a:prstGeom>
              <a:solidFill>
                <a:srgbClr val="C0C0C0" mc:Ignorable="a14" a14:legacySpreadsheetColorIndex="22"/>
              </a:solidFill>
              <a:ln w="9525">
                <a:solidFill>
                  <a:srgbClr val="0000FF" mc:Ignorable="a14" a14:legacySpreadsheetColorIndex="1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Thermocouple Wire</a:t>
                </a:r>
              </a:p>
            </xdr:txBody>
          </xdr:sp>
          <xdr:sp macro="" textlink="">
            <xdr:nvSpPr>
              <xdr:cNvPr id="4151" name="Option Button 55" hidden="1">
                <a:extLst>
                  <a:ext uri="{63B3BB69-23CF-44E3-9099-C40C66FF867C}">
                    <a14:compatExt spid="_x0000_s4151"/>
                  </a:ext>
                  <a:ext uri="{FF2B5EF4-FFF2-40B4-BE49-F238E27FC236}">
                    <a16:creationId xmlns:a16="http://schemas.microsoft.com/office/drawing/2014/main" id="{00000000-0008-0000-0000-000037100000}"/>
                  </a:ext>
                </a:extLst>
              </xdr:cNvPr>
              <xdr:cNvSpPr/>
            </xdr:nvSpPr>
            <xdr:spPr bwMode="auto">
              <a:xfrm>
                <a:off x="1" y="103"/>
                <a:ext cx="257" cy="23"/>
              </a:xfrm>
              <a:prstGeom prst="rect">
                <a:avLst/>
              </a:prstGeom>
              <a:solidFill>
                <a:srgbClr val="C0C0C0" mc:Ignorable="a14" a14:legacySpreadsheetColorIndex="22"/>
              </a:solidFill>
              <a:ln w="9525">
                <a:solidFill>
                  <a:srgbClr val="0000FF" mc:Ignorable="a14" a14:legacySpreadsheetColorIndex="1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Thermocouple Surface Probe(s)</a:t>
                </a:r>
              </a:p>
            </xdr:txBody>
          </xdr:sp>
          <xdr:sp macro="" textlink="">
            <xdr:nvSpPr>
              <xdr:cNvPr id="4152" name="Option Button 56" hidden="1">
                <a:extLst>
                  <a:ext uri="{63B3BB69-23CF-44E3-9099-C40C66FF867C}">
                    <a14:compatExt spid="_x0000_s4152"/>
                  </a:ext>
                  <a:ext uri="{FF2B5EF4-FFF2-40B4-BE49-F238E27FC236}">
                    <a16:creationId xmlns:a16="http://schemas.microsoft.com/office/drawing/2014/main" id="{00000000-0008-0000-0000-000038100000}"/>
                  </a:ext>
                </a:extLst>
              </xdr:cNvPr>
              <xdr:cNvSpPr/>
            </xdr:nvSpPr>
            <xdr:spPr bwMode="auto">
              <a:xfrm>
                <a:off x="1" y="128"/>
                <a:ext cx="257" cy="23"/>
              </a:xfrm>
              <a:prstGeom prst="rect">
                <a:avLst/>
              </a:prstGeom>
              <a:solidFill>
                <a:srgbClr val="C0C0C0" mc:Ignorable="a14" a14:legacySpreadsheetColorIndex="22"/>
              </a:solidFill>
              <a:ln w="9525">
                <a:solidFill>
                  <a:srgbClr val="0000FF" mc:Ignorable="a14" a14:legacySpreadsheetColorIndex="1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Other (Specify Below)</a:t>
                </a:r>
              </a:p>
            </xdr:txBody>
          </xdr:sp>
        </xdr:grpSp>
        <xdr:clientData/>
      </xdr:twoCellAnchor>
    </mc:Choice>
    <mc:Fallback/>
  </mc:AlternateContent>
  <mc:AlternateContent xmlns:mc="http://schemas.openxmlformats.org/markup-compatibility/2006">
    <mc:Choice xmlns:a14="http://schemas.microsoft.com/office/drawing/2010/main" Requires="a14">
      <xdr:twoCellAnchor>
        <xdr:from>
          <xdr:col>4</xdr:col>
          <xdr:colOff>480060</xdr:colOff>
          <xdr:row>18</xdr:row>
          <xdr:rowOff>19050</xdr:rowOff>
        </xdr:from>
        <xdr:to>
          <xdr:col>12</xdr:col>
          <xdr:colOff>403860</xdr:colOff>
          <xdr:row>30</xdr:row>
          <xdr:rowOff>118110</xdr:rowOff>
        </xdr:to>
        <xdr:grpSp>
          <xdr:nvGrpSpPr>
            <xdr:cNvPr id="48350" name="Group 894">
              <a:extLst>
                <a:ext uri="{FF2B5EF4-FFF2-40B4-BE49-F238E27FC236}">
                  <a16:creationId xmlns:a16="http://schemas.microsoft.com/office/drawing/2014/main" id="{E5DA1BD3-6981-EDF5-972B-976B5BB3E1FD}"/>
                </a:ext>
              </a:extLst>
            </xdr:cNvPr>
            <xdr:cNvGrpSpPr>
              <a:grpSpLocks/>
            </xdr:cNvGrpSpPr>
          </xdr:nvGrpSpPr>
          <xdr:grpSpPr bwMode="auto">
            <a:xfrm>
              <a:off x="3318510" y="3019425"/>
              <a:ext cx="5334000" cy="2089785"/>
              <a:chOff x="348" y="282"/>
              <a:chExt cx="560" cy="219"/>
            </a:xfrm>
          </xdr:grpSpPr>
          <xdr:grpSp>
            <xdr:nvGrpSpPr>
              <xdr:cNvPr id="48357" name="Group 32">
                <a:extLst>
                  <a:ext uri="{FF2B5EF4-FFF2-40B4-BE49-F238E27FC236}">
                    <a16:creationId xmlns:a16="http://schemas.microsoft.com/office/drawing/2014/main" id="{7FEE7A37-4D9F-925E-3A75-3E03822DAD94}"/>
                  </a:ext>
                </a:extLst>
              </xdr:cNvPr>
              <xdr:cNvGrpSpPr>
                <a:grpSpLocks/>
              </xdr:cNvGrpSpPr>
            </xdr:nvGrpSpPr>
            <xdr:grpSpPr bwMode="auto">
              <a:xfrm>
                <a:off x="367" y="286"/>
                <a:ext cx="518" cy="158"/>
                <a:chOff x="324" y="309"/>
                <a:chExt cx="472" cy="156"/>
              </a:xfrm>
            </xdr:grpSpPr>
            <xdr:sp macro="" textlink="">
              <xdr:nvSpPr>
                <xdr:cNvPr id="4117" name="Option Button 21" hidden="1">
                  <a:extLst>
                    <a:ext uri="{63B3BB69-23CF-44E3-9099-C40C66FF867C}">
                      <a14:compatExt spid="_x0000_s4117"/>
                    </a:ext>
                    <a:ext uri="{FF2B5EF4-FFF2-40B4-BE49-F238E27FC236}">
                      <a16:creationId xmlns:a16="http://schemas.microsoft.com/office/drawing/2014/main" id="{00000000-0008-0000-0000-000015100000}"/>
                    </a:ext>
                  </a:extLst>
                </xdr:cNvPr>
                <xdr:cNvSpPr/>
              </xdr:nvSpPr>
              <xdr:spPr bwMode="auto">
                <a:xfrm>
                  <a:off x="324" y="309"/>
                  <a:ext cx="472" cy="27"/>
                </a:xfrm>
                <a:prstGeom prst="rect">
                  <a:avLst/>
                </a:prstGeom>
                <a:solidFill>
                  <a:srgbClr val="C0C0C0" mc:Ignorable="a14" a14:legacySpreadsheetColorIndex="22"/>
                </a:solidFill>
                <a:ln w="222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Greater of ±2.0°F or ±0.4% of Reading  (AMS2750,PS23401,BAC5602,BPS4139,BAERD GEN)</a:t>
                  </a:r>
                </a:p>
              </xdr:txBody>
            </xdr:sp>
            <xdr:sp macro="" textlink="">
              <xdr:nvSpPr>
                <xdr:cNvPr id="4118" name="Option Button 22" hidden="1">
                  <a:extLst>
                    <a:ext uri="{63B3BB69-23CF-44E3-9099-C40C66FF867C}">
                      <a14:compatExt spid="_x0000_s4118"/>
                    </a:ext>
                    <a:ext uri="{FF2B5EF4-FFF2-40B4-BE49-F238E27FC236}">
                      <a16:creationId xmlns:a16="http://schemas.microsoft.com/office/drawing/2014/main" id="{00000000-0008-0000-0000-000016100000}"/>
                    </a:ext>
                  </a:extLst>
                </xdr:cNvPr>
                <xdr:cNvSpPr/>
              </xdr:nvSpPr>
              <xdr:spPr bwMode="auto">
                <a:xfrm>
                  <a:off x="324" y="340"/>
                  <a:ext cx="472" cy="27"/>
                </a:xfrm>
                <a:prstGeom prst="rect">
                  <a:avLst/>
                </a:prstGeom>
                <a:solidFill>
                  <a:srgbClr val="C0C0C0" mc:Ignorable="a14" a14:legacySpreadsheetColorIndex="22"/>
                </a:solidFill>
                <a:ln w="222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Greater of ±4°F or ±0.75% of Reading (AMS2750)</a:t>
                  </a:r>
                </a:p>
              </xdr:txBody>
            </xdr:sp>
            <xdr:sp macro="" textlink="">
              <xdr:nvSpPr>
                <xdr:cNvPr id="4119" name="Option Button 23" hidden="1">
                  <a:extLst>
                    <a:ext uri="{63B3BB69-23CF-44E3-9099-C40C66FF867C}">
                      <a14:compatExt spid="_x0000_s4119"/>
                    </a:ext>
                    <a:ext uri="{FF2B5EF4-FFF2-40B4-BE49-F238E27FC236}">
                      <a16:creationId xmlns:a16="http://schemas.microsoft.com/office/drawing/2014/main" id="{00000000-0008-0000-0000-000017100000}"/>
                    </a:ext>
                  </a:extLst>
                </xdr:cNvPr>
                <xdr:cNvSpPr/>
              </xdr:nvSpPr>
              <xdr:spPr bwMode="auto">
                <a:xfrm>
                  <a:off x="324" y="394"/>
                  <a:ext cx="472" cy="27"/>
                </a:xfrm>
                <a:prstGeom prst="rect">
                  <a:avLst/>
                </a:prstGeom>
                <a:solidFill>
                  <a:srgbClr val="C0C0C0" mc:Ignorable="a14" a14:legacySpreadsheetColorIndex="22"/>
                </a:solidFill>
                <a:ln w="222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&lt;/= 1000°F ±2.0°F, &gt;1000°F ±0.4% (BAC5621L)</a:t>
                  </a:r>
                </a:p>
              </xdr:txBody>
            </xdr:sp>
            <xdr:sp macro="" textlink="">
              <xdr:nvSpPr>
                <xdr:cNvPr id="4120" name="Option Button 24" hidden="1">
                  <a:extLst>
                    <a:ext uri="{63B3BB69-23CF-44E3-9099-C40C66FF867C}">
                      <a14:compatExt spid="_x0000_s4120"/>
                    </a:ext>
                    <a:ext uri="{FF2B5EF4-FFF2-40B4-BE49-F238E27FC236}">
                      <a16:creationId xmlns:a16="http://schemas.microsoft.com/office/drawing/2014/main" id="{00000000-0008-0000-0000-000018100000}"/>
                    </a:ext>
                  </a:extLst>
                </xdr:cNvPr>
                <xdr:cNvSpPr/>
              </xdr:nvSpPr>
              <xdr:spPr bwMode="auto">
                <a:xfrm>
                  <a:off x="324" y="367"/>
                  <a:ext cx="472" cy="27"/>
                </a:xfrm>
                <a:prstGeom prst="rect">
                  <a:avLst/>
                </a:prstGeom>
                <a:solidFill>
                  <a:srgbClr val="C0C0C0" mc:Ignorable="a14" a14:legacySpreadsheetColorIndex="22"/>
                </a:solidFill>
                <a:ln w="222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Greater of ±1°F or ±0.1% of Reading (AMS2750)</a:t>
                  </a:r>
                </a:p>
              </xdr:txBody>
            </xdr:sp>
            <xdr:sp macro="" textlink="">
              <xdr:nvSpPr>
                <xdr:cNvPr id="4121" name="Option Button 25" hidden="1">
                  <a:extLst>
                    <a:ext uri="{63B3BB69-23CF-44E3-9099-C40C66FF867C}">
                      <a14:compatExt spid="_x0000_s4121"/>
                    </a:ext>
                    <a:ext uri="{FF2B5EF4-FFF2-40B4-BE49-F238E27FC236}">
                      <a16:creationId xmlns:a16="http://schemas.microsoft.com/office/drawing/2014/main" id="{00000000-0008-0000-0000-000019100000}"/>
                    </a:ext>
                  </a:extLst>
                </xdr:cNvPr>
                <xdr:cNvSpPr/>
              </xdr:nvSpPr>
              <xdr:spPr bwMode="auto">
                <a:xfrm>
                  <a:off x="324" y="421"/>
                  <a:ext cx="472" cy="27"/>
                </a:xfrm>
                <a:prstGeom prst="rect">
                  <a:avLst/>
                </a:prstGeom>
                <a:solidFill>
                  <a:srgbClr val="C0C0C0" mc:Ignorable="a14" a14:legacySpreadsheetColorIndex="22"/>
                </a:solidFill>
                <a:ln w="222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Type T: ±1.8°F / Type J,K,N: ±4.0°F (ASTME-230)</a:t>
                  </a:r>
                </a:p>
              </xdr:txBody>
            </xdr:sp>
            <xdr:sp macro="" textlink="">
              <xdr:nvSpPr>
                <xdr:cNvPr id="4122" name="Option Button 26" hidden="1">
                  <a:extLst>
                    <a:ext uri="{63B3BB69-23CF-44E3-9099-C40C66FF867C}">
                      <a14:compatExt spid="_x0000_s4122"/>
                    </a:ext>
                    <a:ext uri="{FF2B5EF4-FFF2-40B4-BE49-F238E27FC236}">
                      <a16:creationId xmlns:a16="http://schemas.microsoft.com/office/drawing/2014/main" id="{00000000-0008-0000-0000-00001A100000}"/>
                    </a:ext>
                  </a:extLst>
                </xdr:cNvPr>
                <xdr:cNvSpPr/>
              </xdr:nvSpPr>
              <xdr:spPr bwMode="auto">
                <a:xfrm>
                  <a:off x="324" y="438"/>
                  <a:ext cx="472" cy="27"/>
                </a:xfrm>
                <a:prstGeom prst="rect">
                  <a:avLst/>
                </a:prstGeom>
                <a:solidFill>
                  <a:srgbClr val="C0C0C0" mc:Ignorable="a14" a14:legacySpreadsheetColorIndex="22"/>
                </a:solidFill>
                <a:ln w="222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OTHER (Enter Below)</a:t>
                  </a:r>
                </a:p>
              </xdr:txBody>
            </xdr:sp>
          </xdr:grpSp>
          <xdr:sp macro="" textlink="">
            <xdr:nvSpPr>
              <xdr:cNvPr id="4137" name="Group Box 41" hidden="1">
                <a:extLst>
                  <a:ext uri="{63B3BB69-23CF-44E3-9099-C40C66FF867C}">
                    <a14:compatExt spid="_x0000_s4137"/>
                  </a:ext>
                  <a:ext uri="{FF2B5EF4-FFF2-40B4-BE49-F238E27FC236}">
                    <a16:creationId xmlns:a16="http://schemas.microsoft.com/office/drawing/2014/main" id="{00000000-0008-0000-0000-000029100000}"/>
                  </a:ext>
                </a:extLst>
              </xdr:cNvPr>
              <xdr:cNvSpPr/>
            </xdr:nvSpPr>
            <xdr:spPr bwMode="auto">
              <a:xfrm>
                <a:off x="348" y="282"/>
                <a:ext cx="560" cy="219"/>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US" sz="800" b="0" i="0" u="none" strike="noStrike" baseline="0">
                    <a:solidFill>
                      <a:srgbClr val="000000"/>
                    </a:solidFill>
                    <a:latin typeface="Tahoma"/>
                    <a:ea typeface="Tahoma"/>
                    <a:cs typeface="Tahoma"/>
                  </a:rPr>
                  <a:t>                                                                Tolerance</a:t>
                </a:r>
              </a:p>
            </xdr:txBody>
          </xdr:sp>
        </xdr:grpSp>
        <xdr:clientData/>
      </xdr:twoCellAnchor>
    </mc:Choice>
    <mc:Fallback/>
  </mc:AlternateContent>
  <mc:AlternateContent xmlns:mc="http://schemas.openxmlformats.org/markup-compatibility/2006">
    <mc:Choice xmlns:a14="http://schemas.microsoft.com/office/drawing/2010/main" Requires="a14">
      <xdr:twoCellAnchor>
        <xdr:from>
          <xdr:col>0</xdr:col>
          <xdr:colOff>7620</xdr:colOff>
          <xdr:row>12</xdr:row>
          <xdr:rowOff>57150</xdr:rowOff>
        </xdr:from>
        <xdr:to>
          <xdr:col>3</xdr:col>
          <xdr:colOff>285750</xdr:colOff>
          <xdr:row>13</xdr:row>
          <xdr:rowOff>167640</xdr:rowOff>
        </xdr:to>
        <xdr:grpSp>
          <xdr:nvGrpSpPr>
            <xdr:cNvPr id="48351" name="Group 68">
              <a:extLst>
                <a:ext uri="{FF2B5EF4-FFF2-40B4-BE49-F238E27FC236}">
                  <a16:creationId xmlns:a16="http://schemas.microsoft.com/office/drawing/2014/main" id="{7B45B878-227E-36CE-6402-00D39B5E7E34}"/>
                </a:ext>
              </a:extLst>
            </xdr:cNvPr>
            <xdr:cNvGrpSpPr>
              <a:grpSpLocks/>
            </xdr:cNvGrpSpPr>
          </xdr:nvGrpSpPr>
          <xdr:grpSpPr bwMode="auto">
            <a:xfrm>
              <a:off x="7620" y="2057400"/>
              <a:ext cx="2506980" cy="281940"/>
              <a:chOff x="1" y="179"/>
              <a:chExt cx="221" cy="29"/>
            </a:xfrm>
          </xdr:grpSpPr>
          <xdr:sp macro="" textlink="">
            <xdr:nvSpPr>
              <xdr:cNvPr id="4154" name="Check Box 58" hidden="1">
                <a:extLst>
                  <a:ext uri="{63B3BB69-23CF-44E3-9099-C40C66FF867C}">
                    <a14:compatExt spid="_x0000_s4154"/>
                  </a:ext>
                  <a:ext uri="{FF2B5EF4-FFF2-40B4-BE49-F238E27FC236}">
                    <a16:creationId xmlns:a16="http://schemas.microsoft.com/office/drawing/2014/main" id="{00000000-0008-0000-0000-00003A100000}"/>
                  </a:ext>
                </a:extLst>
              </xdr:cNvPr>
              <xdr:cNvSpPr/>
            </xdr:nvSpPr>
            <xdr:spPr bwMode="auto">
              <a:xfrm>
                <a:off x="1" y="179"/>
                <a:ext cx="110" cy="29"/>
              </a:xfrm>
              <a:prstGeom prst="rect">
                <a:avLst/>
              </a:prstGeom>
              <a:solidFill>
                <a:srgbClr val="C0C0C0" mc:Ignorable="a14" a14:legacySpreadsheetColorIndex="22"/>
              </a:solidFill>
              <a:ln w="9525">
                <a:solidFill>
                  <a:srgbClr val="333399" mc:Ignorable="a14" a14:legacySpreadsheetColorIndex="6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Special Limits</a:t>
                </a:r>
              </a:p>
            </xdr:txBody>
          </xdr:sp>
          <xdr:sp macro="" textlink="">
            <xdr:nvSpPr>
              <xdr:cNvPr id="4156" name="Check Box 60" hidden="1">
                <a:extLst>
                  <a:ext uri="{63B3BB69-23CF-44E3-9099-C40C66FF867C}">
                    <a14:compatExt spid="_x0000_s4156"/>
                  </a:ext>
                  <a:ext uri="{FF2B5EF4-FFF2-40B4-BE49-F238E27FC236}">
                    <a16:creationId xmlns:a16="http://schemas.microsoft.com/office/drawing/2014/main" id="{00000000-0008-0000-0000-00003C100000}"/>
                  </a:ext>
                </a:extLst>
              </xdr:cNvPr>
              <xdr:cNvSpPr/>
            </xdr:nvSpPr>
            <xdr:spPr bwMode="auto">
              <a:xfrm>
                <a:off x="112" y="179"/>
                <a:ext cx="110" cy="29"/>
              </a:xfrm>
              <a:prstGeom prst="rect">
                <a:avLst/>
              </a:prstGeom>
              <a:solidFill>
                <a:srgbClr val="C0C0C0" mc:Ignorable="a14" a14:legacySpreadsheetColorIndex="22"/>
              </a:solidFill>
              <a:ln w="9525">
                <a:solidFill>
                  <a:srgbClr val="333399" mc:Ignorable="a14" a14:legacySpreadsheetColorIndex="6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Standard Limits</a:t>
                </a:r>
              </a:p>
            </xdr:txBody>
          </xdr:sp>
        </xdr:grpSp>
        <xdr:clientData/>
      </xdr:twoCellAnchor>
    </mc:Choice>
    <mc:Fallback/>
  </mc:AlternateContent>
  <mc:AlternateContent xmlns:mc="http://schemas.openxmlformats.org/markup-compatibility/2006">
    <mc:Choice xmlns:a14="http://schemas.microsoft.com/office/drawing/2010/main" Requires="a14">
      <xdr:twoCellAnchor>
        <xdr:from>
          <xdr:col>0</xdr:col>
          <xdr:colOff>99060</xdr:colOff>
          <xdr:row>15</xdr:row>
          <xdr:rowOff>15240</xdr:rowOff>
        </xdr:from>
        <xdr:to>
          <xdr:col>1</xdr:col>
          <xdr:colOff>501015</xdr:colOff>
          <xdr:row>16</xdr:row>
          <xdr:rowOff>74295</xdr:rowOff>
        </xdr:to>
        <xdr:grpSp>
          <xdr:nvGrpSpPr>
            <xdr:cNvPr id="48352" name="Group 72">
              <a:extLst>
                <a:ext uri="{FF2B5EF4-FFF2-40B4-BE49-F238E27FC236}">
                  <a16:creationId xmlns:a16="http://schemas.microsoft.com/office/drawing/2014/main" id="{7D483002-8118-55D6-1DF6-236F363D0778}"/>
                </a:ext>
              </a:extLst>
            </xdr:cNvPr>
            <xdr:cNvGrpSpPr>
              <a:grpSpLocks/>
            </xdr:cNvGrpSpPr>
          </xdr:nvGrpSpPr>
          <xdr:grpSpPr bwMode="auto">
            <a:xfrm>
              <a:off x="99060" y="2529840"/>
              <a:ext cx="1097280" cy="220980"/>
              <a:chOff x="17" y="438"/>
              <a:chExt cx="116" cy="23"/>
            </a:xfrm>
          </xdr:grpSpPr>
          <xdr:sp macro="" textlink="">
            <xdr:nvSpPr>
              <xdr:cNvPr id="4166" name="Option Button 70" hidden="1">
                <a:extLst>
                  <a:ext uri="{63B3BB69-23CF-44E3-9099-C40C66FF867C}">
                    <a14:compatExt spid="_x0000_s4166"/>
                  </a:ext>
                  <a:ext uri="{FF2B5EF4-FFF2-40B4-BE49-F238E27FC236}">
                    <a16:creationId xmlns:a16="http://schemas.microsoft.com/office/drawing/2014/main" id="{00000000-0008-0000-0000-000046100000}"/>
                  </a:ext>
                </a:extLst>
              </xdr:cNvPr>
              <xdr:cNvSpPr/>
            </xdr:nvSpPr>
            <xdr:spPr bwMode="auto">
              <a:xfrm>
                <a:off x="17" y="438"/>
                <a:ext cx="58" cy="23"/>
              </a:xfrm>
              <a:prstGeom prst="rect">
                <a:avLst/>
              </a:prstGeom>
              <a:solidFill>
                <a:srgbClr val="C0C0C0" mc:Ignorable="a14" a14:legacySpreadsheetColorIndex="22"/>
              </a:solidFill>
              <a:ln w="9525">
                <a:solidFill>
                  <a:srgbClr val="333399" mc:Ignorable="a14" a14:legacySpreadsheetColorIndex="6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NEW</a:t>
                </a:r>
              </a:p>
            </xdr:txBody>
          </xdr:sp>
          <xdr:sp macro="" textlink="">
            <xdr:nvSpPr>
              <xdr:cNvPr id="4167" name="Option Button 71" hidden="1">
                <a:extLst>
                  <a:ext uri="{63B3BB69-23CF-44E3-9099-C40C66FF867C}">
                    <a14:compatExt spid="_x0000_s4167"/>
                  </a:ext>
                  <a:ext uri="{FF2B5EF4-FFF2-40B4-BE49-F238E27FC236}">
                    <a16:creationId xmlns:a16="http://schemas.microsoft.com/office/drawing/2014/main" id="{00000000-0008-0000-0000-000047100000}"/>
                  </a:ext>
                </a:extLst>
              </xdr:cNvPr>
              <xdr:cNvSpPr/>
            </xdr:nvSpPr>
            <xdr:spPr bwMode="auto">
              <a:xfrm>
                <a:off x="75" y="438"/>
                <a:ext cx="58" cy="23"/>
              </a:xfrm>
              <a:prstGeom prst="rect">
                <a:avLst/>
              </a:prstGeom>
              <a:solidFill>
                <a:srgbClr val="C0C0C0" mc:Ignorable="a14" a14:legacySpreadsheetColorIndex="22"/>
              </a:solidFill>
              <a:ln w="9525">
                <a:solidFill>
                  <a:srgbClr val="333399" mc:Ignorable="a14" a14:legacySpreadsheetColorIndex="6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USED</a:t>
                </a:r>
              </a:p>
            </xdr:txBody>
          </xdr:sp>
        </xdr:grp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14</xdr:row>
          <xdr:rowOff>152400</xdr:rowOff>
        </xdr:from>
        <xdr:to>
          <xdr:col>1</xdr:col>
          <xdr:colOff>581025</xdr:colOff>
          <xdr:row>16</xdr:row>
          <xdr:rowOff>76200</xdr:rowOff>
        </xdr:to>
        <xdr:sp macro="" textlink="">
          <xdr:nvSpPr>
            <xdr:cNvPr id="4169" name="Group Box 73" hidden="1">
              <a:extLst>
                <a:ext uri="{63B3BB69-23CF-44E3-9099-C40C66FF867C}">
                  <a14:compatExt spid="_x0000_s4169"/>
                </a:ext>
                <a:ext uri="{FF2B5EF4-FFF2-40B4-BE49-F238E27FC236}">
                  <a16:creationId xmlns:a16="http://schemas.microsoft.com/office/drawing/2014/main" id="{00000000-0008-0000-0000-0000491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US" sz="800" b="0" i="0" u="none" strike="noStrike" baseline="0">
                  <a:solidFill>
                    <a:srgbClr val="000000"/>
                  </a:solidFill>
                  <a:latin typeface="Tahoma"/>
                  <a:ea typeface="Tahoma"/>
                  <a:cs typeface="Tahoma"/>
                </a:rPr>
                <a:t>                                          New/Used</a:t>
              </a:r>
            </a:p>
          </xdr:txBody>
        </xdr:sp>
        <xdr:clientData/>
      </xdr:twoCellAnchor>
    </mc:Choice>
    <mc:Fallback/>
  </mc:AlternateContent>
  <mc:AlternateContent xmlns:mc="http://schemas.openxmlformats.org/markup-compatibility/2006">
    <mc:Choice xmlns:a14="http://schemas.microsoft.com/office/drawing/2010/main" Requires="a14">
      <xdr:twoCellAnchor>
        <xdr:from>
          <xdr:col>12</xdr:col>
          <xdr:colOff>449580</xdr:colOff>
          <xdr:row>3</xdr:row>
          <xdr:rowOff>30480</xdr:rowOff>
        </xdr:from>
        <xdr:to>
          <xdr:col>15</xdr:col>
          <xdr:colOff>344805</xdr:colOff>
          <xdr:row>8</xdr:row>
          <xdr:rowOff>160020</xdr:rowOff>
        </xdr:to>
        <xdr:grpSp>
          <xdr:nvGrpSpPr>
            <xdr:cNvPr id="48353" name="Group 90">
              <a:extLst>
                <a:ext uri="{FF2B5EF4-FFF2-40B4-BE49-F238E27FC236}">
                  <a16:creationId xmlns:a16="http://schemas.microsoft.com/office/drawing/2014/main" id="{F4C3CDCF-826C-6E12-7A70-F01A98EDA801}"/>
                </a:ext>
              </a:extLst>
            </xdr:cNvPr>
            <xdr:cNvGrpSpPr>
              <a:grpSpLocks/>
            </xdr:cNvGrpSpPr>
          </xdr:nvGrpSpPr>
          <xdr:grpSpPr bwMode="auto">
            <a:xfrm>
              <a:off x="8698230" y="535305"/>
              <a:ext cx="1866900" cy="939165"/>
              <a:chOff x="913" y="22"/>
              <a:chExt cx="196" cy="99"/>
            </a:xfrm>
          </xdr:grpSpPr>
          <xdr:sp macro="" textlink="">
            <xdr:nvSpPr>
              <xdr:cNvPr id="4171" name="Group Box 75" hidden="1">
                <a:extLst>
                  <a:ext uri="{63B3BB69-23CF-44E3-9099-C40C66FF867C}">
                    <a14:compatExt spid="_x0000_s4171"/>
                  </a:ext>
                  <a:ext uri="{FF2B5EF4-FFF2-40B4-BE49-F238E27FC236}">
                    <a16:creationId xmlns:a16="http://schemas.microsoft.com/office/drawing/2014/main" id="{00000000-0008-0000-0000-00004B100000}"/>
                  </a:ext>
                </a:extLst>
              </xdr:cNvPr>
              <xdr:cNvSpPr/>
            </xdr:nvSpPr>
            <xdr:spPr bwMode="auto">
              <a:xfrm>
                <a:off x="913" y="22"/>
                <a:ext cx="196" cy="99"/>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US" sz="800" b="0" i="0" u="none" strike="noStrike" baseline="0">
                    <a:solidFill>
                      <a:srgbClr val="000000"/>
                    </a:solidFill>
                    <a:latin typeface="Tahoma"/>
                    <a:ea typeface="Tahoma"/>
                    <a:cs typeface="Tahoma"/>
                  </a:rPr>
                  <a:t>                                  Tolerance Source</a:t>
                </a:r>
              </a:p>
            </xdr:txBody>
          </xdr:sp>
          <xdr:grpSp>
            <xdr:nvGrpSpPr>
              <xdr:cNvPr id="48356" name="Group 79">
                <a:extLst>
                  <a:ext uri="{FF2B5EF4-FFF2-40B4-BE49-F238E27FC236}">
                    <a16:creationId xmlns:a16="http://schemas.microsoft.com/office/drawing/2014/main" id="{DFF87930-2725-2124-4429-8DCCCC033430}"/>
                  </a:ext>
                </a:extLst>
              </xdr:cNvPr>
              <xdr:cNvGrpSpPr>
                <a:grpSpLocks/>
              </xdr:cNvGrpSpPr>
            </xdr:nvGrpSpPr>
            <xdr:grpSpPr bwMode="auto">
              <a:xfrm>
                <a:off x="930" y="23"/>
                <a:ext cx="161" cy="92"/>
                <a:chOff x="948" y="36"/>
                <a:chExt cx="161" cy="92"/>
              </a:xfrm>
            </xdr:grpSpPr>
            <xdr:sp macro="" textlink="">
              <xdr:nvSpPr>
                <xdr:cNvPr id="4170" name="Option Button 74" hidden="1">
                  <a:extLst>
                    <a:ext uri="{63B3BB69-23CF-44E3-9099-C40C66FF867C}">
                      <a14:compatExt spid="_x0000_s4170"/>
                    </a:ext>
                    <a:ext uri="{FF2B5EF4-FFF2-40B4-BE49-F238E27FC236}">
                      <a16:creationId xmlns:a16="http://schemas.microsoft.com/office/drawing/2014/main" id="{00000000-0008-0000-0000-00004A100000}"/>
                    </a:ext>
                  </a:extLst>
                </xdr:cNvPr>
                <xdr:cNvSpPr/>
              </xdr:nvSpPr>
              <xdr:spPr bwMode="auto">
                <a:xfrm>
                  <a:off x="948" y="36"/>
                  <a:ext cx="161" cy="23"/>
                </a:xfrm>
                <a:prstGeom prst="rect">
                  <a:avLst/>
                </a:prstGeom>
                <a:solidFill>
                  <a:srgbClr val="C0C0C0" mc:Ignorable="a14" a14:legacySpreadsheetColorIndex="22"/>
                </a:solidFill>
                <a:ln w="95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Customer</a:t>
                  </a:r>
                </a:p>
              </xdr:txBody>
            </xdr:sp>
            <xdr:sp macro="" textlink="">
              <xdr:nvSpPr>
                <xdr:cNvPr id="4172" name="Option Button 76" hidden="1">
                  <a:extLst>
                    <a:ext uri="{63B3BB69-23CF-44E3-9099-C40C66FF867C}">
                      <a14:compatExt spid="_x0000_s4172"/>
                    </a:ext>
                    <a:ext uri="{FF2B5EF4-FFF2-40B4-BE49-F238E27FC236}">
                      <a16:creationId xmlns:a16="http://schemas.microsoft.com/office/drawing/2014/main" id="{00000000-0008-0000-0000-00004C100000}"/>
                    </a:ext>
                  </a:extLst>
                </xdr:cNvPr>
                <xdr:cNvSpPr/>
              </xdr:nvSpPr>
              <xdr:spPr bwMode="auto">
                <a:xfrm>
                  <a:off x="948" y="59"/>
                  <a:ext cx="161" cy="23"/>
                </a:xfrm>
                <a:prstGeom prst="rect">
                  <a:avLst/>
                </a:prstGeom>
                <a:solidFill>
                  <a:srgbClr val="C0C0C0" mc:Ignorable="a14" a14:legacySpreadsheetColorIndex="22"/>
                </a:solidFill>
                <a:ln w="95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Specification</a:t>
                  </a:r>
                </a:p>
              </xdr:txBody>
            </xdr:sp>
            <xdr:sp macro="" textlink="">
              <xdr:nvSpPr>
                <xdr:cNvPr id="4173" name="Option Button 77" hidden="1">
                  <a:extLst>
                    <a:ext uri="{63B3BB69-23CF-44E3-9099-C40C66FF867C}">
                      <a14:compatExt spid="_x0000_s4173"/>
                    </a:ext>
                    <a:ext uri="{FF2B5EF4-FFF2-40B4-BE49-F238E27FC236}">
                      <a16:creationId xmlns:a16="http://schemas.microsoft.com/office/drawing/2014/main" id="{00000000-0008-0000-0000-00004D100000}"/>
                    </a:ext>
                  </a:extLst>
                </xdr:cNvPr>
                <xdr:cNvSpPr/>
              </xdr:nvSpPr>
              <xdr:spPr bwMode="auto">
                <a:xfrm>
                  <a:off x="948" y="82"/>
                  <a:ext cx="161" cy="23"/>
                </a:xfrm>
                <a:prstGeom prst="rect">
                  <a:avLst/>
                </a:prstGeom>
                <a:solidFill>
                  <a:srgbClr val="C0C0C0" mc:Ignorable="a14" a14:legacySpreadsheetColorIndex="22"/>
                </a:solidFill>
                <a:ln w="95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Manufacturer</a:t>
                  </a:r>
                </a:p>
              </xdr:txBody>
            </xdr:sp>
            <xdr:sp macro="" textlink="">
              <xdr:nvSpPr>
                <xdr:cNvPr id="4174" name="Option Button 78" hidden="1">
                  <a:extLst>
                    <a:ext uri="{63B3BB69-23CF-44E3-9099-C40C66FF867C}">
                      <a14:compatExt spid="_x0000_s4174"/>
                    </a:ext>
                    <a:ext uri="{FF2B5EF4-FFF2-40B4-BE49-F238E27FC236}">
                      <a16:creationId xmlns:a16="http://schemas.microsoft.com/office/drawing/2014/main" id="{00000000-0008-0000-0000-00004E100000}"/>
                    </a:ext>
                  </a:extLst>
                </xdr:cNvPr>
                <xdr:cNvSpPr/>
              </xdr:nvSpPr>
              <xdr:spPr bwMode="auto">
                <a:xfrm>
                  <a:off x="948" y="105"/>
                  <a:ext cx="161" cy="23"/>
                </a:xfrm>
                <a:prstGeom prst="rect">
                  <a:avLst/>
                </a:prstGeom>
                <a:solidFill>
                  <a:srgbClr val="C0C0C0" mc:Ignorable="a14" a14:legacySpreadsheetColorIndex="22"/>
                </a:solidFill>
                <a:ln w="9525">
                  <a:solidFill>
                    <a:srgbClr val="000000" mc:Ignorable="a14" a14:legacySpreadsheetColorIndex="64"/>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JGI Recommended</a:t>
                  </a:r>
                </a:p>
              </xdr:txBody>
            </xdr:sp>
          </xdr:grpSp>
        </xdr:grpSp>
        <xdr:clientData/>
      </xdr:twoCellAnchor>
    </mc:Choice>
    <mc:Fallback/>
  </mc:AlternateContent>
  <mc:AlternateContent xmlns:mc="http://schemas.openxmlformats.org/markup-compatibility/2006">
    <mc:Choice xmlns:a14="http://schemas.microsoft.com/office/drawing/2010/main" Requires="a14">
      <xdr:twoCellAnchor>
        <xdr:from>
          <xdr:col>12</xdr:col>
          <xdr:colOff>506730</xdr:colOff>
          <xdr:row>12</xdr:row>
          <xdr:rowOff>87630</xdr:rowOff>
        </xdr:from>
        <xdr:to>
          <xdr:col>19</xdr:col>
          <xdr:colOff>112395</xdr:colOff>
          <xdr:row>19</xdr:row>
          <xdr:rowOff>30480</xdr:rowOff>
        </xdr:to>
        <xdr:grpSp>
          <xdr:nvGrpSpPr>
            <xdr:cNvPr id="48354" name="Group 91">
              <a:extLst>
                <a:ext uri="{FF2B5EF4-FFF2-40B4-BE49-F238E27FC236}">
                  <a16:creationId xmlns:a16="http://schemas.microsoft.com/office/drawing/2014/main" id="{CBAE1391-3A09-966C-4DA8-F52411D3031E}"/>
                </a:ext>
              </a:extLst>
            </xdr:cNvPr>
            <xdr:cNvGrpSpPr>
              <a:grpSpLocks/>
            </xdr:cNvGrpSpPr>
          </xdr:nvGrpSpPr>
          <xdr:grpSpPr bwMode="auto">
            <a:xfrm>
              <a:off x="8755380" y="2087880"/>
              <a:ext cx="4015740" cy="1104900"/>
              <a:chOff x="919" y="182"/>
              <a:chExt cx="421" cy="116"/>
            </a:xfrm>
          </xdr:grpSpPr>
          <xdr:sp macro="" textlink="">
            <xdr:nvSpPr>
              <xdr:cNvPr id="4177" name="Option Button 81" hidden="1">
                <a:extLst>
                  <a:ext uri="{63B3BB69-23CF-44E3-9099-C40C66FF867C}">
                    <a14:compatExt spid="_x0000_s4177"/>
                  </a:ext>
                  <a:ext uri="{FF2B5EF4-FFF2-40B4-BE49-F238E27FC236}">
                    <a16:creationId xmlns:a16="http://schemas.microsoft.com/office/drawing/2014/main" id="{00000000-0008-0000-0000-000051100000}"/>
                  </a:ext>
                </a:extLst>
              </xdr:cNvPr>
              <xdr:cNvSpPr/>
            </xdr:nvSpPr>
            <xdr:spPr bwMode="auto">
              <a:xfrm>
                <a:off x="930" y="195"/>
                <a:ext cx="382" cy="24"/>
              </a:xfrm>
              <a:prstGeom prst="rect">
                <a:avLst/>
              </a:prstGeom>
              <a:solidFill>
                <a:srgbClr val="C0C0C0" mc:Ignorable="a14" a14:legacySpreadsheetColorIndex="22"/>
              </a:solidFill>
              <a:ln w="9525">
                <a:solidFill>
                  <a:srgbClr val="000080" mc:Ignorable="a14" a14:legacySpreadsheetColorIndex="18"/>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Found In Tolerance. No Action Required.</a:t>
                </a:r>
              </a:p>
            </xdr:txBody>
          </xdr:sp>
          <xdr:sp macro="" textlink="">
            <xdr:nvSpPr>
              <xdr:cNvPr id="4181" name="Group Box 85" hidden="1">
                <a:extLst>
                  <a:ext uri="{63B3BB69-23CF-44E3-9099-C40C66FF867C}">
                    <a14:compatExt spid="_x0000_s4181"/>
                  </a:ext>
                  <a:ext uri="{FF2B5EF4-FFF2-40B4-BE49-F238E27FC236}">
                    <a16:creationId xmlns:a16="http://schemas.microsoft.com/office/drawing/2014/main" id="{00000000-0008-0000-0000-000055100000}"/>
                  </a:ext>
                </a:extLst>
              </xdr:cNvPr>
              <xdr:cNvSpPr/>
            </xdr:nvSpPr>
            <xdr:spPr bwMode="auto">
              <a:xfrm>
                <a:off x="919" y="182"/>
                <a:ext cx="421" cy="116"/>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US" sz="800" b="0" i="0" u="none" strike="noStrike" baseline="0">
                    <a:solidFill>
                      <a:srgbClr val="000000"/>
                    </a:solidFill>
                    <a:latin typeface="Tahoma"/>
                    <a:ea typeface="Tahoma"/>
                    <a:cs typeface="Tahoma"/>
                  </a:rPr>
                  <a:t>                                                     Comments Section</a:t>
                </a:r>
              </a:p>
            </xdr:txBody>
          </xdr:sp>
          <xdr:sp macro="" textlink="">
            <xdr:nvSpPr>
              <xdr:cNvPr id="4182" name="Option Button 86" hidden="1">
                <a:extLst>
                  <a:ext uri="{63B3BB69-23CF-44E3-9099-C40C66FF867C}">
                    <a14:compatExt spid="_x0000_s4182"/>
                  </a:ext>
                  <a:ext uri="{FF2B5EF4-FFF2-40B4-BE49-F238E27FC236}">
                    <a16:creationId xmlns:a16="http://schemas.microsoft.com/office/drawing/2014/main" id="{00000000-0008-0000-0000-000056100000}"/>
                  </a:ext>
                </a:extLst>
              </xdr:cNvPr>
              <xdr:cNvSpPr/>
            </xdr:nvSpPr>
            <xdr:spPr bwMode="auto">
              <a:xfrm>
                <a:off x="930" y="219"/>
                <a:ext cx="382" cy="24"/>
              </a:xfrm>
              <a:prstGeom prst="rect">
                <a:avLst/>
              </a:prstGeom>
              <a:solidFill>
                <a:srgbClr val="C0C0C0" mc:Ignorable="a14" a14:legacySpreadsheetColorIndex="22"/>
              </a:solidFill>
              <a:ln w="9525">
                <a:solidFill>
                  <a:srgbClr val="000080" mc:Ignorable="a14" a14:legacySpreadsheetColorIndex="18"/>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Found out of Tolerance.</a:t>
                </a:r>
              </a:p>
            </xdr:txBody>
          </xdr:sp>
          <xdr:sp macro="" textlink="">
            <xdr:nvSpPr>
              <xdr:cNvPr id="4183" name="Option Button 87" hidden="1">
                <a:extLst>
                  <a:ext uri="{63B3BB69-23CF-44E3-9099-C40C66FF867C}">
                    <a14:compatExt spid="_x0000_s4183"/>
                  </a:ext>
                  <a:ext uri="{FF2B5EF4-FFF2-40B4-BE49-F238E27FC236}">
                    <a16:creationId xmlns:a16="http://schemas.microsoft.com/office/drawing/2014/main" id="{00000000-0008-0000-0000-000057100000}"/>
                  </a:ext>
                </a:extLst>
              </xdr:cNvPr>
              <xdr:cNvSpPr/>
            </xdr:nvSpPr>
            <xdr:spPr bwMode="auto">
              <a:xfrm>
                <a:off x="930" y="243"/>
                <a:ext cx="382" cy="24"/>
              </a:xfrm>
              <a:prstGeom prst="rect">
                <a:avLst/>
              </a:prstGeom>
              <a:solidFill>
                <a:srgbClr val="C0C0C0" mc:Ignorable="a14" a14:legacySpreadsheetColorIndex="22"/>
              </a:solidFill>
              <a:ln w="9525">
                <a:solidFill>
                  <a:srgbClr val="000080" mc:Ignorable="a14" a14:legacySpreadsheetColorIndex="18"/>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Unable to calibrate due to a break in continuity.</a:t>
                </a:r>
              </a:p>
            </xdr:txBody>
          </xdr:sp>
          <xdr:sp macro="" textlink="">
            <xdr:nvSpPr>
              <xdr:cNvPr id="4184" name="Option Button 88" hidden="1">
                <a:extLst>
                  <a:ext uri="{63B3BB69-23CF-44E3-9099-C40C66FF867C}">
                    <a14:compatExt spid="_x0000_s4184"/>
                  </a:ext>
                  <a:ext uri="{FF2B5EF4-FFF2-40B4-BE49-F238E27FC236}">
                    <a16:creationId xmlns:a16="http://schemas.microsoft.com/office/drawing/2014/main" id="{00000000-0008-0000-0000-000058100000}"/>
                  </a:ext>
                </a:extLst>
              </xdr:cNvPr>
              <xdr:cNvSpPr/>
            </xdr:nvSpPr>
            <xdr:spPr bwMode="auto">
              <a:xfrm>
                <a:off x="930" y="267"/>
                <a:ext cx="382" cy="24"/>
              </a:xfrm>
              <a:prstGeom prst="rect">
                <a:avLst/>
              </a:prstGeom>
              <a:solidFill>
                <a:srgbClr val="C0C0C0" mc:Ignorable="a14" a14:legacySpreadsheetColorIndex="22"/>
              </a:solidFill>
              <a:ln w="9525">
                <a:solidFill>
                  <a:srgbClr val="000080" mc:Ignorable="a14" a14:legacySpreadsheetColorIndex="18"/>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OTHER.</a:t>
                </a:r>
              </a:p>
            </xdr:txBody>
          </xdr:sp>
        </xdr:grpSp>
        <xdr:clientData/>
      </xdr:twoCellAnchor>
    </mc:Choice>
    <mc:Fallback/>
  </mc:AlternateContent>
  <mc:AlternateContent xmlns:mc="http://schemas.openxmlformats.org/markup-compatibility/2006">
    <mc:Choice xmlns:a14="http://schemas.microsoft.com/office/drawing/2010/main" Requires="a14">
      <xdr:twoCellAnchor>
        <xdr:from>
          <xdr:col>4</xdr:col>
          <xdr:colOff>613410</xdr:colOff>
          <xdr:row>3</xdr:row>
          <xdr:rowOff>81915</xdr:rowOff>
        </xdr:from>
        <xdr:to>
          <xdr:col>7</xdr:col>
          <xdr:colOff>575310</xdr:colOff>
          <xdr:row>14</xdr:row>
          <xdr:rowOff>64770</xdr:rowOff>
        </xdr:to>
        <xdr:grpSp>
          <xdr:nvGrpSpPr>
            <xdr:cNvPr id="48355" name="Group 896">
              <a:extLst>
                <a:ext uri="{FF2B5EF4-FFF2-40B4-BE49-F238E27FC236}">
                  <a16:creationId xmlns:a16="http://schemas.microsoft.com/office/drawing/2014/main" id="{07849DCA-D5A2-7E53-1F6E-B548E276C39C}"/>
                </a:ext>
              </a:extLst>
            </xdr:cNvPr>
            <xdr:cNvGrpSpPr>
              <a:grpSpLocks/>
            </xdr:cNvGrpSpPr>
          </xdr:nvGrpSpPr>
          <xdr:grpSpPr bwMode="auto">
            <a:xfrm>
              <a:off x="3451860" y="586740"/>
              <a:ext cx="1981200" cy="1821180"/>
              <a:chOff x="363" y="28"/>
              <a:chExt cx="207" cy="188"/>
            </a:xfrm>
          </xdr:grpSpPr>
          <xdr:sp macro="" textlink="">
            <xdr:nvSpPr>
              <xdr:cNvPr id="4106" name="Check Box 10" descr="AMS2750F" hidden="1">
                <a:extLst>
                  <a:ext uri="{63B3BB69-23CF-44E3-9099-C40C66FF867C}">
                    <a14:compatExt spid="_x0000_s4106"/>
                  </a:ext>
                  <a:ext uri="{FF2B5EF4-FFF2-40B4-BE49-F238E27FC236}">
                    <a16:creationId xmlns:a16="http://schemas.microsoft.com/office/drawing/2014/main" id="{00000000-0008-0000-0000-00000A100000}"/>
                  </a:ext>
                </a:extLst>
              </xdr:cNvPr>
              <xdr:cNvSpPr/>
            </xdr:nvSpPr>
            <xdr:spPr bwMode="auto">
              <a:xfrm>
                <a:off x="363" y="28"/>
                <a:ext cx="207" cy="23"/>
              </a:xfrm>
              <a:prstGeom prst="rect">
                <a:avLst/>
              </a:prstGeom>
              <a:solidFill>
                <a:srgbClr val="C0C0C0" mc:Ignorable="a14" a14:legacySpreadsheetColorIndex="22"/>
              </a:solidFill>
              <a:ln w="9525">
                <a:solidFill>
                  <a:srgbClr val="333399" mc:Ignorable="a14" a14:legacySpreadsheetColorIndex="6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AMS2750H</a:t>
                </a:r>
              </a:p>
            </xdr:txBody>
          </xdr:sp>
          <xdr:sp macro="" textlink="">
            <xdr:nvSpPr>
              <xdr:cNvPr id="4107" name="Check Box 11" descr="BAC5621L" hidden="1">
                <a:extLst>
                  <a:ext uri="{63B3BB69-23CF-44E3-9099-C40C66FF867C}">
                    <a14:compatExt spid="_x0000_s4107"/>
                  </a:ext>
                  <a:ext uri="{FF2B5EF4-FFF2-40B4-BE49-F238E27FC236}">
                    <a16:creationId xmlns:a16="http://schemas.microsoft.com/office/drawing/2014/main" id="{00000000-0008-0000-0000-00000B100000}"/>
                  </a:ext>
                </a:extLst>
              </xdr:cNvPr>
              <xdr:cNvSpPr/>
            </xdr:nvSpPr>
            <xdr:spPr bwMode="auto">
              <a:xfrm>
                <a:off x="363" y="49"/>
                <a:ext cx="207" cy="24"/>
              </a:xfrm>
              <a:prstGeom prst="rect">
                <a:avLst/>
              </a:prstGeom>
              <a:solidFill>
                <a:srgbClr val="C0C0C0" mc:Ignorable="a14" a14:legacySpreadsheetColorIndex="22"/>
              </a:solidFill>
              <a:ln w="9525">
                <a:solidFill>
                  <a:srgbClr val="333399" mc:Ignorable="a14" a14:legacySpreadsheetColorIndex="6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BAC5621L</a:t>
                </a:r>
              </a:p>
            </xdr:txBody>
          </xdr:sp>
          <xdr:sp macro="" textlink="">
            <xdr:nvSpPr>
              <xdr:cNvPr id="4108" name="Check Box 12" hidden="1">
                <a:extLst>
                  <a:ext uri="{63B3BB69-23CF-44E3-9099-C40C66FF867C}">
                    <a14:compatExt spid="_x0000_s4108"/>
                  </a:ext>
                  <a:ext uri="{FF2B5EF4-FFF2-40B4-BE49-F238E27FC236}">
                    <a16:creationId xmlns:a16="http://schemas.microsoft.com/office/drawing/2014/main" id="{00000000-0008-0000-0000-00000C100000}"/>
                  </a:ext>
                </a:extLst>
              </xdr:cNvPr>
              <xdr:cNvSpPr/>
            </xdr:nvSpPr>
            <xdr:spPr bwMode="auto">
              <a:xfrm>
                <a:off x="363" y="74"/>
                <a:ext cx="207" cy="23"/>
              </a:xfrm>
              <a:prstGeom prst="rect">
                <a:avLst/>
              </a:prstGeom>
              <a:solidFill>
                <a:srgbClr val="C0C0C0" mc:Ignorable="a14" a14:legacySpreadsheetColorIndex="22"/>
              </a:solidFill>
              <a:ln w="9525">
                <a:solidFill>
                  <a:srgbClr val="333399" mc:Ignorable="a14" a14:legacySpreadsheetColorIndex="6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PS23401</a:t>
                </a:r>
              </a:p>
            </xdr:txBody>
          </xdr:sp>
          <xdr:sp macro="" textlink="">
            <xdr:nvSpPr>
              <xdr:cNvPr id="4109" name="Check Box 13" descr="ASTME220-19" hidden="1">
                <a:extLst>
                  <a:ext uri="{63B3BB69-23CF-44E3-9099-C40C66FF867C}">
                    <a14:compatExt spid="_x0000_s4109"/>
                  </a:ext>
                  <a:ext uri="{FF2B5EF4-FFF2-40B4-BE49-F238E27FC236}">
                    <a16:creationId xmlns:a16="http://schemas.microsoft.com/office/drawing/2014/main" id="{00000000-0008-0000-0000-00000D100000}"/>
                  </a:ext>
                </a:extLst>
              </xdr:cNvPr>
              <xdr:cNvSpPr/>
            </xdr:nvSpPr>
            <xdr:spPr bwMode="auto">
              <a:xfrm>
                <a:off x="363" y="97"/>
                <a:ext cx="207" cy="23"/>
              </a:xfrm>
              <a:prstGeom prst="rect">
                <a:avLst/>
              </a:prstGeom>
              <a:solidFill>
                <a:srgbClr val="C0C0C0" mc:Ignorable="a14" a14:legacySpreadsheetColorIndex="22"/>
              </a:solidFill>
              <a:ln w="9525">
                <a:solidFill>
                  <a:srgbClr val="333399" mc:Ignorable="a14" a14:legacySpreadsheetColorIndex="6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ASTME220-19</a:t>
                </a:r>
              </a:p>
            </xdr:txBody>
          </xdr:sp>
          <xdr:sp macro="" textlink="">
            <xdr:nvSpPr>
              <xdr:cNvPr id="4110" name="Check Box 14" hidden="1">
                <a:extLst>
                  <a:ext uri="{63B3BB69-23CF-44E3-9099-C40C66FF867C}">
                    <a14:compatExt spid="_x0000_s4110"/>
                  </a:ext>
                  <a:ext uri="{FF2B5EF4-FFF2-40B4-BE49-F238E27FC236}">
                    <a16:creationId xmlns:a16="http://schemas.microsoft.com/office/drawing/2014/main" id="{00000000-0008-0000-0000-00000E100000}"/>
                  </a:ext>
                </a:extLst>
              </xdr:cNvPr>
              <xdr:cNvSpPr/>
            </xdr:nvSpPr>
            <xdr:spPr bwMode="auto">
              <a:xfrm>
                <a:off x="363" y="120"/>
                <a:ext cx="207" cy="23"/>
              </a:xfrm>
              <a:prstGeom prst="rect">
                <a:avLst/>
              </a:prstGeom>
              <a:solidFill>
                <a:srgbClr val="C0C0C0" mc:Ignorable="a14" a14:legacySpreadsheetColorIndex="22"/>
              </a:solidFill>
              <a:ln w="9525">
                <a:solidFill>
                  <a:srgbClr val="333399" mc:Ignorable="a14" a14:legacySpreadsheetColorIndex="6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BAC5602AF</a:t>
                </a:r>
              </a:p>
            </xdr:txBody>
          </xdr:sp>
          <xdr:sp macro="" textlink="">
            <xdr:nvSpPr>
              <xdr:cNvPr id="4111" name="Check Box 15" hidden="1">
                <a:extLst>
                  <a:ext uri="{63B3BB69-23CF-44E3-9099-C40C66FF867C}">
                    <a14:compatExt spid="_x0000_s4111"/>
                  </a:ext>
                  <a:ext uri="{FF2B5EF4-FFF2-40B4-BE49-F238E27FC236}">
                    <a16:creationId xmlns:a16="http://schemas.microsoft.com/office/drawing/2014/main" id="{00000000-0008-0000-0000-00000F100000}"/>
                  </a:ext>
                </a:extLst>
              </xdr:cNvPr>
              <xdr:cNvSpPr/>
            </xdr:nvSpPr>
            <xdr:spPr bwMode="auto">
              <a:xfrm>
                <a:off x="363" y="143"/>
                <a:ext cx="207" cy="24"/>
              </a:xfrm>
              <a:prstGeom prst="rect">
                <a:avLst/>
              </a:prstGeom>
              <a:solidFill>
                <a:srgbClr val="C0C0C0" mc:Ignorable="a14" a14:legacySpreadsheetColorIndex="22"/>
              </a:solidFill>
              <a:ln w="9525">
                <a:solidFill>
                  <a:srgbClr val="333399" mc:Ignorable="a14" a14:legacySpreadsheetColorIndex="6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BPS4139M</a:t>
                </a:r>
              </a:p>
            </xdr:txBody>
          </xdr:sp>
          <xdr:sp macro="" textlink="">
            <xdr:nvSpPr>
              <xdr:cNvPr id="4112" name="Check Box 16" descr="BAERD GEN-007D" hidden="1">
                <a:extLst>
                  <a:ext uri="{63B3BB69-23CF-44E3-9099-C40C66FF867C}">
                    <a14:compatExt spid="_x0000_s4112"/>
                  </a:ext>
                  <a:ext uri="{FF2B5EF4-FFF2-40B4-BE49-F238E27FC236}">
                    <a16:creationId xmlns:a16="http://schemas.microsoft.com/office/drawing/2014/main" id="{00000000-0008-0000-0000-000010100000}"/>
                  </a:ext>
                </a:extLst>
              </xdr:cNvPr>
              <xdr:cNvSpPr/>
            </xdr:nvSpPr>
            <xdr:spPr bwMode="auto">
              <a:xfrm>
                <a:off x="363" y="164"/>
                <a:ext cx="207" cy="26"/>
              </a:xfrm>
              <a:prstGeom prst="rect">
                <a:avLst/>
              </a:prstGeom>
              <a:solidFill>
                <a:srgbClr val="C0C0C0" mc:Ignorable="a14" a14:legacySpreadsheetColorIndex="22"/>
              </a:solidFill>
              <a:ln w="9525">
                <a:solidFill>
                  <a:srgbClr val="333399" mc:Ignorable="a14" a14:legacySpreadsheetColorIndex="6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BAERD GEN-007D</a:t>
                </a:r>
              </a:p>
            </xdr:txBody>
          </xdr:sp>
          <xdr:sp macro="" textlink="">
            <xdr:nvSpPr>
              <xdr:cNvPr id="4991" name="Check Box 895" hidden="1">
                <a:extLst>
                  <a:ext uri="{63B3BB69-23CF-44E3-9099-C40C66FF867C}">
                    <a14:compatExt spid="_x0000_s4991"/>
                  </a:ext>
                  <a:ext uri="{FF2B5EF4-FFF2-40B4-BE49-F238E27FC236}">
                    <a16:creationId xmlns:a16="http://schemas.microsoft.com/office/drawing/2014/main" id="{00000000-0008-0000-0000-00007F130000}"/>
                  </a:ext>
                </a:extLst>
              </xdr:cNvPr>
              <xdr:cNvSpPr/>
            </xdr:nvSpPr>
            <xdr:spPr bwMode="auto">
              <a:xfrm>
                <a:off x="363" y="190"/>
                <a:ext cx="207" cy="26"/>
              </a:xfrm>
              <a:prstGeom prst="rect">
                <a:avLst/>
              </a:prstGeom>
              <a:solidFill>
                <a:srgbClr val="C0C0C0" mc:Ignorable="a14" a14:legacySpreadsheetColorIndex="22"/>
              </a:solidFill>
              <a:ln w="9525">
                <a:solidFill>
                  <a:srgbClr val="333399" mc:Ignorable="a14" a14:legacySpreadsheetColorIndex="62"/>
                </a:solidFill>
                <a:miter lim="800000"/>
                <a:headEnd/>
                <a:tailEnd/>
              </a:ln>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OTHER(s)</a:t>
                </a:r>
              </a:p>
            </xdr:txBody>
          </xdr:sp>
        </xdr:grp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238125</xdr:colOff>
          <xdr:row>846</xdr:row>
          <xdr:rowOff>142875</xdr:rowOff>
        </xdr:from>
        <xdr:to>
          <xdr:col>11</xdr:col>
          <xdr:colOff>428625</xdr:colOff>
          <xdr:row>868</xdr:row>
          <xdr:rowOff>104775</xdr:rowOff>
        </xdr:to>
        <xdr:sp macro="" textlink="">
          <xdr:nvSpPr>
            <xdr:cNvPr id="2066" name="Label 18" hidden="1">
              <a:extLst>
                <a:ext uri="{63B3BB69-23CF-44E3-9099-C40C66FF867C}">
                  <a14:compatExt spid="_x0000_s2066"/>
                </a:ext>
                <a:ext uri="{FF2B5EF4-FFF2-40B4-BE49-F238E27FC236}">
                  <a16:creationId xmlns:a16="http://schemas.microsoft.com/office/drawing/2014/main" id="{00000000-0008-0000-0200-00001208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0" bIns="0" anchor="t" upright="1"/>
            <a:lstStyle/>
            <a:p>
              <a:pPr algn="l" rtl="0">
                <a:defRPr sz="1000"/>
              </a:pPr>
              <a:r>
                <a:rPr lang="en-US" sz="800" b="0" i="0" u="none" strike="noStrike" baseline="0">
                  <a:solidFill>
                    <a:srgbClr val="000000"/>
                  </a:solidFill>
                  <a:latin typeface="Segoe UI"/>
                  <a:cs typeface="Segoe UI"/>
                </a:rPr>
                <a:t>RAW mVDC input Cells:</a:t>
              </a:r>
            </a:p>
            <a:p>
              <a:pPr algn="l" rtl="0">
                <a:defRPr sz="1000"/>
              </a:pPr>
              <a:r>
                <a:rPr lang="en-US" sz="800" b="0" i="0" u="none" strike="noStrike" baseline="0">
                  <a:solidFill>
                    <a:srgbClr val="000000"/>
                  </a:solidFill>
                  <a:latin typeface="Segoe UI"/>
                  <a:cs typeface="Segoe UI"/>
                </a:rPr>
                <a:t>BANK 1: E7-26</a:t>
              </a:r>
            </a:p>
            <a:p>
              <a:pPr algn="l" rtl="0">
                <a:defRPr sz="1000"/>
              </a:pPr>
              <a:r>
                <a:rPr lang="en-US" sz="800" b="0" i="0" u="none" strike="noStrike" baseline="0">
                  <a:solidFill>
                    <a:srgbClr val="000000"/>
                  </a:solidFill>
                  <a:latin typeface="Segoe UI"/>
                  <a:cs typeface="Segoe UI"/>
                </a:rPr>
                <a:t>Bank 2: M7-26</a:t>
              </a:r>
            </a:p>
            <a:p>
              <a:pPr algn="l" rtl="0">
                <a:defRPr sz="1000"/>
              </a:pPr>
              <a:r>
                <a:rPr lang="en-US" sz="800" b="0" i="0" u="none" strike="noStrike" baseline="0">
                  <a:solidFill>
                    <a:srgbClr val="000000"/>
                  </a:solidFill>
                  <a:latin typeface="Segoe UI"/>
                  <a:cs typeface="Segoe UI"/>
                </a:rPr>
                <a:t>Bank3: U7-26</a:t>
              </a:r>
            </a:p>
            <a:p>
              <a:pPr algn="l" rtl="0">
                <a:defRPr sz="1000"/>
              </a:pPr>
              <a:r>
                <a:rPr lang="en-US" sz="800" b="0" i="0" u="none" strike="noStrike" baseline="0">
                  <a:solidFill>
                    <a:srgbClr val="000000"/>
                  </a:solidFill>
                  <a:latin typeface="Segoe UI"/>
                  <a:cs typeface="Segoe UI"/>
                </a:rPr>
                <a:t>Bank 4: AC7-26</a:t>
              </a:r>
            </a:p>
            <a:p>
              <a:pPr algn="l" rtl="0">
                <a:defRPr sz="1000"/>
              </a:pPr>
              <a:r>
                <a:rPr lang="en-US" sz="800" b="0" i="0" u="none" strike="noStrike" baseline="0">
                  <a:solidFill>
                    <a:srgbClr val="000000"/>
                  </a:solidFill>
                  <a:latin typeface="Segoe UI"/>
                  <a:cs typeface="Segoe UI"/>
                </a:rPr>
                <a:t>Bank 5: AK7-26</a:t>
              </a:r>
            </a:p>
            <a:p>
              <a:pPr algn="l" rtl="0">
                <a:defRPr sz="1000"/>
              </a:pPr>
              <a:endParaRPr lang="en-US" sz="800" b="0" i="0" u="none" strike="noStrike" baseline="0">
                <a:solidFill>
                  <a:srgbClr val="000000"/>
                </a:solidFill>
                <a:latin typeface="Segoe UI"/>
                <a:cs typeface="Segoe UI"/>
              </a:endParaRPr>
            </a:p>
            <a:p>
              <a:pPr algn="l" rtl="0">
                <a:defRPr sz="1000"/>
              </a:pPr>
              <a:r>
                <a:rPr lang="en-US" sz="800" b="0" i="0" u="none" strike="noStrike" baseline="0">
                  <a:solidFill>
                    <a:srgbClr val="000000"/>
                  </a:solidFill>
                  <a:latin typeface="Segoe UI"/>
                  <a:cs typeface="Segoe UI"/>
                </a:rPr>
                <a:t> adjusted temp result cells:</a:t>
              </a:r>
            </a:p>
            <a:p>
              <a:pPr algn="l" rtl="0">
                <a:defRPr sz="1000"/>
              </a:pPr>
              <a:r>
                <a:rPr lang="en-US" sz="800" b="0" i="0" u="none" strike="noStrike" baseline="0">
                  <a:solidFill>
                    <a:srgbClr val="000000"/>
                  </a:solidFill>
                  <a:latin typeface="Segoe UI"/>
                  <a:cs typeface="Segoe UI"/>
                </a:rPr>
                <a:t>BANK1: G7-26</a:t>
              </a:r>
            </a:p>
            <a:p>
              <a:pPr algn="l" rtl="0">
                <a:defRPr sz="1000"/>
              </a:pPr>
              <a:r>
                <a:rPr lang="en-US" sz="800" b="0" i="0" u="none" strike="noStrike" baseline="0">
                  <a:solidFill>
                    <a:srgbClr val="000000"/>
                  </a:solidFill>
                  <a:latin typeface="Segoe UI"/>
                  <a:cs typeface="Segoe UI"/>
                </a:rPr>
                <a:t>Bank 2: O7-26</a:t>
              </a:r>
            </a:p>
            <a:p>
              <a:pPr algn="l" rtl="0">
                <a:defRPr sz="1000"/>
              </a:pPr>
              <a:r>
                <a:rPr lang="en-US" sz="800" b="0" i="0" u="none" strike="noStrike" baseline="0">
                  <a:solidFill>
                    <a:srgbClr val="000000"/>
                  </a:solidFill>
                  <a:latin typeface="Segoe UI"/>
                  <a:cs typeface="Segoe UI"/>
                </a:rPr>
                <a:t>Bank 3: W7-26</a:t>
              </a:r>
            </a:p>
            <a:p>
              <a:pPr algn="l" rtl="0">
                <a:defRPr sz="1000"/>
              </a:pPr>
              <a:r>
                <a:rPr lang="en-US" sz="800" b="0" i="0" u="none" strike="noStrike" baseline="0">
                  <a:solidFill>
                    <a:srgbClr val="000000"/>
                  </a:solidFill>
                  <a:latin typeface="Segoe UI"/>
                  <a:cs typeface="Segoe UI"/>
                </a:rPr>
                <a:t>Bank 4: AE7-26</a:t>
              </a:r>
            </a:p>
            <a:p>
              <a:pPr algn="l" rtl="0">
                <a:defRPr sz="1000"/>
              </a:pPr>
              <a:r>
                <a:rPr lang="en-US" sz="800" b="0" i="0" u="none" strike="noStrike" baseline="0">
                  <a:solidFill>
                    <a:srgbClr val="000000"/>
                  </a:solidFill>
                  <a:latin typeface="Segoe UI"/>
                  <a:cs typeface="Segoe UI"/>
                </a:rPr>
                <a:t>Bank 5: AM7-26</a:t>
              </a:r>
            </a:p>
            <a:p>
              <a:pPr algn="l" rtl="0">
                <a:defRPr sz="1000"/>
              </a:pPr>
              <a:endParaRPr lang="en-US" sz="800" b="0" i="0" u="none" strike="noStrike" baseline="0">
                <a:solidFill>
                  <a:srgbClr val="000000"/>
                </a:solidFill>
                <a:latin typeface="Segoe UI"/>
                <a:cs typeface="Segoe UI"/>
              </a:endParaRPr>
            </a:p>
            <a:p>
              <a:pPr algn="l" rtl="0">
                <a:defRPr sz="1000"/>
              </a:pPr>
              <a:r>
                <a:rPr lang="en-US" sz="800" b="0" i="0" u="none" strike="noStrike" baseline="0">
                  <a:solidFill>
                    <a:srgbClr val="000000"/>
                  </a:solidFill>
                  <a:latin typeface="Segoe UI"/>
                  <a:cs typeface="Segoe UI"/>
                </a:rPr>
                <a:t>Correction Factor Cells</a:t>
              </a:r>
            </a:p>
            <a:p>
              <a:pPr algn="l" rtl="0">
                <a:defRPr sz="1000"/>
              </a:pPr>
              <a:r>
                <a:rPr lang="en-US" sz="800" b="0" i="0" u="none" strike="noStrike" baseline="0">
                  <a:solidFill>
                    <a:srgbClr val="000000"/>
                  </a:solidFill>
                  <a:latin typeface="Segoe UI"/>
                  <a:cs typeface="Segoe UI"/>
                </a:rPr>
                <a:t>Bank 1: H7-26</a:t>
              </a:r>
            </a:p>
            <a:p>
              <a:pPr algn="l" rtl="0">
                <a:defRPr sz="1000"/>
              </a:pPr>
              <a:r>
                <a:rPr lang="en-US" sz="800" b="0" i="0" u="none" strike="noStrike" baseline="0">
                  <a:solidFill>
                    <a:srgbClr val="000000"/>
                  </a:solidFill>
                  <a:latin typeface="Segoe UI"/>
                  <a:cs typeface="Segoe UI"/>
                </a:rPr>
                <a:t>Bank 2: P7-26</a:t>
              </a:r>
            </a:p>
            <a:p>
              <a:pPr algn="l" rtl="0">
                <a:defRPr sz="1000"/>
              </a:pPr>
              <a:r>
                <a:rPr lang="en-US" sz="800" b="0" i="0" u="none" strike="noStrike" baseline="0">
                  <a:solidFill>
                    <a:srgbClr val="000000"/>
                  </a:solidFill>
                  <a:latin typeface="Segoe UI"/>
                  <a:cs typeface="Segoe UI"/>
                </a:rPr>
                <a:t>Bank 3: X7-26</a:t>
              </a:r>
            </a:p>
            <a:p>
              <a:pPr algn="l" rtl="0">
                <a:defRPr sz="1000"/>
              </a:pPr>
              <a:r>
                <a:rPr lang="en-US" sz="800" b="0" i="0" u="none" strike="noStrike" baseline="0">
                  <a:solidFill>
                    <a:srgbClr val="000000"/>
                  </a:solidFill>
                  <a:latin typeface="Segoe UI"/>
                  <a:cs typeface="Segoe UI"/>
                </a:rPr>
                <a:t>Bank 4: AF7-26</a:t>
              </a:r>
            </a:p>
            <a:p>
              <a:pPr algn="l" rtl="0">
                <a:defRPr sz="1000"/>
              </a:pPr>
              <a:r>
                <a:rPr lang="en-US" sz="800" b="0" i="0" u="none" strike="noStrike" baseline="0">
                  <a:solidFill>
                    <a:srgbClr val="000000"/>
                  </a:solidFill>
                  <a:latin typeface="Segoe UI"/>
                  <a:cs typeface="Segoe UI"/>
                </a:rPr>
                <a:t>Bank 5: AN7-26</a:t>
              </a:r>
            </a:p>
            <a:p>
              <a:pPr algn="l" rtl="0">
                <a:defRPr sz="1000"/>
              </a:pPr>
              <a:endParaRPr lang="en-US" sz="800" b="0" i="0" u="none" strike="noStrike" baseline="0">
                <a:solidFill>
                  <a:srgbClr val="000000"/>
                </a:solidFill>
                <a:latin typeface="Segoe UI"/>
                <a:cs typeface="Segoe UI"/>
              </a:endParaRPr>
            </a:p>
            <a:p>
              <a:pPr algn="l" rtl="0">
                <a:defRPr sz="1000"/>
              </a:pPr>
              <a:r>
                <a:rPr lang="en-US" sz="800" b="0" i="0" u="none" strike="noStrike" baseline="0">
                  <a:solidFill>
                    <a:srgbClr val="000000"/>
                  </a:solidFill>
                  <a:latin typeface="Segoe UI"/>
                  <a:cs typeface="Segoe UI"/>
                </a:rPr>
                <a:t>TEST Temperature Cells:</a:t>
              </a:r>
            </a:p>
            <a:p>
              <a:pPr algn="l" rtl="0">
                <a:defRPr sz="1000"/>
              </a:pPr>
              <a:r>
                <a:rPr lang="en-US" sz="800" b="0" i="0" u="none" strike="noStrike" baseline="0">
                  <a:solidFill>
                    <a:srgbClr val="000000"/>
                  </a:solidFill>
                  <a:latin typeface="Segoe UI"/>
                  <a:cs typeface="Segoe UI"/>
                </a:rPr>
                <a:t>Banks1-5</a:t>
              </a:r>
            </a:p>
            <a:p>
              <a:pPr algn="l" rtl="0">
                <a:defRPr sz="1000"/>
              </a:pPr>
              <a:r>
                <a:rPr lang="en-US" sz="800" b="0" i="0" u="none" strike="noStrike" baseline="0">
                  <a:solidFill>
                    <a:srgbClr val="000000"/>
                  </a:solidFill>
                  <a:latin typeface="Segoe UI"/>
                  <a:cs typeface="Segoe UI"/>
                </a:rPr>
                <a:t>E1,M1,U1,AC1,AK1</a:t>
              </a:r>
            </a:p>
            <a:p>
              <a:pPr algn="l" rtl="0">
                <a:defRPr sz="1000"/>
              </a:pPr>
              <a:r>
                <a:rPr lang="en-US" sz="800" b="0" i="0" u="none" strike="noStrike" baseline="0">
                  <a:solidFill>
                    <a:srgbClr val="000000"/>
                  </a:solidFill>
                  <a:latin typeface="Segoe UI"/>
                  <a:cs typeface="Segoe UI"/>
                </a:rPr>
                <a:t>Banks6-10</a:t>
              </a:r>
            </a:p>
            <a:p>
              <a:pPr algn="l" rtl="0">
                <a:defRPr sz="1000"/>
              </a:pPr>
              <a:r>
                <a:rPr lang="en-US" sz="800" b="0" i="0" u="none" strike="noStrike" baseline="0">
                  <a:solidFill>
                    <a:srgbClr val="000000"/>
                  </a:solidFill>
                  <a:latin typeface="Segoe UI"/>
                  <a:cs typeface="Segoe UI"/>
                </a:rPr>
                <a:t>AS1,BA1,BI1,BQ1,BY1</a:t>
              </a:r>
            </a:p>
            <a:p>
              <a:pPr algn="l" rtl="0">
                <a:defRPr sz="1000"/>
              </a:pPr>
              <a:endParaRPr lang="en-US" sz="800" b="0" i="0" u="none" strike="noStrike" baseline="0">
                <a:solidFill>
                  <a:srgbClr val="000000"/>
                </a:solidFill>
                <a:latin typeface="Segoe UI"/>
                <a:cs typeface="Segoe UI"/>
              </a:endParaRPr>
            </a:p>
            <a:p>
              <a:pPr algn="l" rtl="0">
                <a:defRPr sz="1000"/>
              </a:pPr>
              <a:endParaRPr lang="en-US" sz="800" b="0" i="0" u="none" strike="noStrike" baseline="0">
                <a:solidFill>
                  <a:srgbClr val="000000"/>
                </a:solidFill>
                <a:latin typeface="Segoe UI"/>
                <a:cs typeface="Segoe UI"/>
              </a:endParaRPr>
            </a:p>
            <a:p>
              <a:pPr algn="l" rtl="0">
                <a:defRPr sz="1000"/>
              </a:pPr>
              <a:endParaRPr lang="en-US" sz="800" b="0" i="0" u="none" strike="noStrike" baseline="0">
                <a:solidFill>
                  <a:srgbClr val="000000"/>
                </a:solidFill>
                <a:latin typeface="Segoe UI"/>
                <a:cs typeface="Segoe UI"/>
              </a:endParaRPr>
            </a:p>
            <a:p>
              <a:pPr algn="l" rtl="0">
                <a:defRPr sz="1000"/>
              </a:pPr>
              <a:endParaRPr lang="en-US" sz="800" b="0" i="0" u="none" strike="noStrike" baseline="0">
                <a:solidFill>
                  <a:srgbClr val="000000"/>
                </a:solidFill>
                <a:latin typeface="Segoe UI"/>
                <a:cs typeface="Segoe UI"/>
              </a:endParaRP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342900</xdr:colOff>
      <xdr:row>0</xdr:row>
      <xdr:rowOff>133350</xdr:rowOff>
    </xdr:from>
    <xdr:to>
      <xdr:col>1</xdr:col>
      <xdr:colOff>638175</xdr:colOff>
      <xdr:row>4</xdr:row>
      <xdr:rowOff>0</xdr:rowOff>
    </xdr:to>
    <xdr:pic>
      <xdr:nvPicPr>
        <xdr:cNvPr id="49312" name="Picture 2">
          <a:extLst>
            <a:ext uri="{FF2B5EF4-FFF2-40B4-BE49-F238E27FC236}">
              <a16:creationId xmlns:a16="http://schemas.microsoft.com/office/drawing/2014/main" id="{1F8556C3-DBAA-C518-0882-116CE292D4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 y="133350"/>
          <a:ext cx="161925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xdr:colOff>
      <xdr:row>64</xdr:row>
      <xdr:rowOff>133350</xdr:rowOff>
    </xdr:from>
    <xdr:to>
      <xdr:col>1</xdr:col>
      <xdr:colOff>628650</xdr:colOff>
      <xdr:row>68</xdr:row>
      <xdr:rowOff>0</xdr:rowOff>
    </xdr:to>
    <xdr:pic>
      <xdr:nvPicPr>
        <xdr:cNvPr id="49313" name="Picture 2">
          <a:extLst>
            <a:ext uri="{FF2B5EF4-FFF2-40B4-BE49-F238E27FC236}">
              <a16:creationId xmlns:a16="http://schemas.microsoft.com/office/drawing/2014/main" id="{C80F2D33-7649-35AF-F399-E91FFEA959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 y="13115925"/>
          <a:ext cx="161925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xdr:colOff>
      <xdr:row>128</xdr:row>
      <xdr:rowOff>133350</xdr:rowOff>
    </xdr:from>
    <xdr:to>
      <xdr:col>1</xdr:col>
      <xdr:colOff>628650</xdr:colOff>
      <xdr:row>132</xdr:row>
      <xdr:rowOff>0</xdr:rowOff>
    </xdr:to>
    <xdr:pic>
      <xdr:nvPicPr>
        <xdr:cNvPr id="49314" name="Picture 2">
          <a:extLst>
            <a:ext uri="{FF2B5EF4-FFF2-40B4-BE49-F238E27FC236}">
              <a16:creationId xmlns:a16="http://schemas.microsoft.com/office/drawing/2014/main" id="{75B2A704-B420-A3AE-C266-B79D4C2BF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 y="26098500"/>
          <a:ext cx="161925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xdr:colOff>
      <xdr:row>192</xdr:row>
      <xdr:rowOff>133350</xdr:rowOff>
    </xdr:from>
    <xdr:to>
      <xdr:col>1</xdr:col>
      <xdr:colOff>628650</xdr:colOff>
      <xdr:row>196</xdr:row>
      <xdr:rowOff>0</xdr:rowOff>
    </xdr:to>
    <xdr:pic>
      <xdr:nvPicPr>
        <xdr:cNvPr id="49315" name="Picture 2">
          <a:extLst>
            <a:ext uri="{FF2B5EF4-FFF2-40B4-BE49-F238E27FC236}">
              <a16:creationId xmlns:a16="http://schemas.microsoft.com/office/drawing/2014/main" id="{9566C3EF-7C4A-8CFB-6709-D89674BCCF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 y="39176325"/>
          <a:ext cx="161925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342900</xdr:colOff>
      <xdr:row>256</xdr:row>
      <xdr:rowOff>133350</xdr:rowOff>
    </xdr:from>
    <xdr:to>
      <xdr:col>1</xdr:col>
      <xdr:colOff>638175</xdr:colOff>
      <xdr:row>260</xdr:row>
      <xdr:rowOff>0</xdr:rowOff>
    </xdr:to>
    <xdr:pic>
      <xdr:nvPicPr>
        <xdr:cNvPr id="49316" name="Picture 2">
          <a:extLst>
            <a:ext uri="{FF2B5EF4-FFF2-40B4-BE49-F238E27FC236}">
              <a16:creationId xmlns:a16="http://schemas.microsoft.com/office/drawing/2014/main" id="{90B64538-53D5-C1F5-8EE1-B44A5E6D0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 y="52254150"/>
          <a:ext cx="161925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xdr:colOff>
      <xdr:row>320</xdr:row>
      <xdr:rowOff>133350</xdr:rowOff>
    </xdr:from>
    <xdr:to>
      <xdr:col>1</xdr:col>
      <xdr:colOff>628650</xdr:colOff>
      <xdr:row>324</xdr:row>
      <xdr:rowOff>0</xdr:rowOff>
    </xdr:to>
    <xdr:pic>
      <xdr:nvPicPr>
        <xdr:cNvPr id="49317" name="Picture 2">
          <a:extLst>
            <a:ext uri="{FF2B5EF4-FFF2-40B4-BE49-F238E27FC236}">
              <a16:creationId xmlns:a16="http://schemas.microsoft.com/office/drawing/2014/main" id="{CD72F0F6-7E82-BB93-4122-F6BD388707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 y="65351025"/>
          <a:ext cx="161925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xdr:colOff>
      <xdr:row>384</xdr:row>
      <xdr:rowOff>133350</xdr:rowOff>
    </xdr:from>
    <xdr:to>
      <xdr:col>1</xdr:col>
      <xdr:colOff>628650</xdr:colOff>
      <xdr:row>388</xdr:row>
      <xdr:rowOff>0</xdr:rowOff>
    </xdr:to>
    <xdr:pic>
      <xdr:nvPicPr>
        <xdr:cNvPr id="49318" name="Picture 2">
          <a:extLst>
            <a:ext uri="{FF2B5EF4-FFF2-40B4-BE49-F238E27FC236}">
              <a16:creationId xmlns:a16="http://schemas.microsoft.com/office/drawing/2014/main" id="{4B20D4F6-7D77-C298-B8BC-AF1419E9B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 y="78362175"/>
          <a:ext cx="161925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514350</xdr:colOff>
      <xdr:row>446</xdr:row>
      <xdr:rowOff>95250</xdr:rowOff>
    </xdr:from>
    <xdr:to>
      <xdr:col>1</xdr:col>
      <xdr:colOff>809625</xdr:colOff>
      <xdr:row>449</xdr:row>
      <xdr:rowOff>257175</xdr:rowOff>
    </xdr:to>
    <xdr:pic>
      <xdr:nvPicPr>
        <xdr:cNvPr id="49319" name="Picture 2">
          <a:extLst>
            <a:ext uri="{FF2B5EF4-FFF2-40B4-BE49-F238E27FC236}">
              <a16:creationId xmlns:a16="http://schemas.microsoft.com/office/drawing/2014/main" id="{B5B2C7CE-13CE-FD87-6AD5-00B22762E1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 y="91097100"/>
          <a:ext cx="161925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xdr:col>
      <xdr:colOff>110490</xdr:colOff>
      <xdr:row>7</xdr:row>
      <xdr:rowOff>28575</xdr:rowOff>
    </xdr:to>
    <xdr:pic>
      <xdr:nvPicPr>
        <xdr:cNvPr id="45131" name="Picture 1">
          <a:extLst>
            <a:ext uri="{FF2B5EF4-FFF2-40B4-BE49-F238E27FC236}">
              <a16:creationId xmlns:a16="http://schemas.microsoft.com/office/drawing/2014/main" id="{42FACB4D-ADC7-B557-FF35-6E75395406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809625"/>
          <a:ext cx="15049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476250</xdr:colOff>
      <xdr:row>5</xdr:row>
      <xdr:rowOff>0</xdr:rowOff>
    </xdr:from>
    <xdr:to>
      <xdr:col>9</xdr:col>
      <xdr:colOff>727710</xdr:colOff>
      <xdr:row>7</xdr:row>
      <xdr:rowOff>190500</xdr:rowOff>
    </xdr:to>
    <xdr:pic>
      <xdr:nvPicPr>
        <xdr:cNvPr id="45132" name="Picture 2">
          <a:extLst>
            <a:ext uri="{FF2B5EF4-FFF2-40B4-BE49-F238E27FC236}">
              <a16:creationId xmlns:a16="http://schemas.microsoft.com/office/drawing/2014/main" id="{E56D1672-81CD-9CD1-B07B-C2803F90CF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048750" y="809625"/>
          <a:ext cx="866775"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ites/JGI/Shared%20Documents/Pyro/Pyro%20Lab/TC%20Cal%20Uncer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C Cal Uncerts"/>
    </sheetNames>
    <sheetDataSet>
      <sheetData sheetId="0">
        <row r="2">
          <cell r="B2">
            <v>45028</v>
          </cell>
        </row>
        <row r="15">
          <cell r="D15">
            <v>0.21199999999999999</v>
          </cell>
        </row>
        <row r="16">
          <cell r="D16">
            <v>0.19</v>
          </cell>
        </row>
        <row r="17">
          <cell r="D17">
            <v>0.183</v>
          </cell>
        </row>
        <row r="18">
          <cell r="D18">
            <v>1.33</v>
          </cell>
        </row>
        <row r="19">
          <cell r="D19">
            <v>2</v>
          </cell>
        </row>
        <row r="20">
          <cell r="D20">
            <v>2.2000000000000002</v>
          </cell>
        </row>
        <row r="27">
          <cell r="D27">
            <v>0.222</v>
          </cell>
        </row>
        <row r="28">
          <cell r="D28">
            <v>0.21</v>
          </cell>
        </row>
        <row r="29">
          <cell r="D29">
            <v>0.222</v>
          </cell>
        </row>
        <row r="30">
          <cell r="D30">
            <v>1.07</v>
          </cell>
        </row>
        <row r="31">
          <cell r="D31">
            <v>1.5</v>
          </cell>
        </row>
        <row r="32">
          <cell r="D32">
            <v>2.0099999999999998</v>
          </cell>
        </row>
        <row r="33">
          <cell r="D33">
            <v>2.7</v>
          </cell>
        </row>
        <row r="41">
          <cell r="D41">
            <v>0.27600000000000002</v>
          </cell>
        </row>
        <row r="42">
          <cell r="D42">
            <v>0.24399999999999999</v>
          </cell>
        </row>
        <row r="43">
          <cell r="D43">
            <v>0.27200000000000002</v>
          </cell>
        </row>
        <row r="44">
          <cell r="D44">
            <v>1.33</v>
          </cell>
        </row>
        <row r="45">
          <cell r="D45">
            <v>1.5</v>
          </cell>
        </row>
        <row r="46">
          <cell r="D46">
            <v>2.0099999999999998</v>
          </cell>
        </row>
        <row r="47">
          <cell r="D47">
            <v>2.4</v>
          </cell>
        </row>
        <row r="48">
          <cell r="D48">
            <v>3.2</v>
          </cell>
        </row>
        <row r="56">
          <cell r="D56">
            <v>0.40500000000000003</v>
          </cell>
        </row>
        <row r="57">
          <cell r="D57">
            <v>0.33300000000000002</v>
          </cell>
        </row>
        <row r="58">
          <cell r="D58">
            <v>0.312</v>
          </cell>
        </row>
        <row r="59">
          <cell r="D59">
            <v>1.34</v>
          </cell>
        </row>
        <row r="60">
          <cell r="D60">
            <v>1.6</v>
          </cell>
        </row>
        <row r="61">
          <cell r="D61">
            <v>2.1</v>
          </cell>
        </row>
        <row r="62">
          <cell r="D62">
            <v>2.9</v>
          </cell>
        </row>
        <row r="70">
          <cell r="D70">
            <v>0.871</v>
          </cell>
        </row>
        <row r="71">
          <cell r="D71">
            <v>0.81</v>
          </cell>
        </row>
        <row r="72">
          <cell r="D72">
            <v>1.34</v>
          </cell>
        </row>
        <row r="73">
          <cell r="D73">
            <v>1.6</v>
          </cell>
        </row>
        <row r="74">
          <cell r="D74">
            <v>2</v>
          </cell>
        </row>
        <row r="75">
          <cell r="D75">
            <v>3.24</v>
          </cell>
        </row>
        <row r="82">
          <cell r="D82">
            <v>1.04</v>
          </cell>
        </row>
        <row r="83">
          <cell r="D83">
            <v>1.04</v>
          </cell>
        </row>
        <row r="84">
          <cell r="D84">
            <v>1.2</v>
          </cell>
        </row>
        <row r="85">
          <cell r="D85">
            <v>3.2</v>
          </cell>
        </row>
        <row r="90">
          <cell r="D90">
            <v>0.871</v>
          </cell>
        </row>
        <row r="91">
          <cell r="D91">
            <v>0.81</v>
          </cell>
        </row>
        <row r="92">
          <cell r="D92">
            <v>1.33</v>
          </cell>
        </row>
        <row r="93">
          <cell r="D93">
            <v>1.33</v>
          </cell>
        </row>
        <row r="94">
          <cell r="D94">
            <v>1.6</v>
          </cell>
        </row>
        <row r="95">
          <cell r="D95">
            <v>2</v>
          </cell>
        </row>
        <row r="96">
          <cell r="D96">
            <v>3.2</v>
          </cell>
        </row>
        <row r="103">
          <cell r="D103">
            <v>1.04</v>
          </cell>
        </row>
        <row r="104">
          <cell r="D104">
            <v>1.04</v>
          </cell>
        </row>
        <row r="105">
          <cell r="D105">
            <v>1.2</v>
          </cell>
        </row>
        <row r="106">
          <cell r="D106">
            <v>3.2</v>
          </cell>
        </row>
        <row r="111">
          <cell r="D111">
            <v>0.28599999999999998</v>
          </cell>
        </row>
        <row r="112">
          <cell r="D112">
            <v>0.22700000000000001</v>
          </cell>
        </row>
        <row r="113">
          <cell r="D113">
            <v>0.21299999999999999</v>
          </cell>
        </row>
        <row r="114">
          <cell r="D114">
            <v>1.33</v>
          </cell>
        </row>
        <row r="115">
          <cell r="D115">
            <v>1.54</v>
          </cell>
        </row>
      </sheetData>
      <sheetData sheetId="1"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EA055AD-CD65-4937-B131-B4142ADCB664}" autoFormatId="16" applyNumberFormats="0" applyBorderFormats="0" applyFontFormats="0" applyPatternFormats="0" applyAlignmentFormats="0" applyWidthHeightFormats="0">
  <queryTableRefresh nextId="8">
    <queryTableFields count="7">
      <queryTableField id="1" name="Serial Number" tableColumnId="1"/>
      <queryTableField id="2" name="Shorthand" tableColumnId="2"/>
      <queryTableField id="3" name="Merged" tableColumnId="3"/>
      <queryTableField id="4" name="Calibration Date" tableColumnId="4"/>
      <queryTableField id="5" name="Date Due" tableColumnId="5"/>
      <queryTableField id="6" name="Traceability" tableColumnId="6"/>
      <queryTableField id="7" name="Type"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FFA548-BD6C-4D31-A80C-ABDB179B1CDF}" name="Standards2" displayName="Standards2" ref="L5:R8" tableType="queryTable" totalsRowShown="0" dataDxfId="15">
  <autoFilter ref="L5:R8" xr:uid="{E8FFA548-BD6C-4D31-A80C-ABDB179B1CDF}"/>
  <tableColumns count="7">
    <tableColumn id="1" xr3:uid="{3AFF5860-DD28-462E-B20B-FB8A3E348EE0}" uniqueName="1" name="Serial Number" queryTableFieldId="1" dataDxfId="14"/>
    <tableColumn id="2" xr3:uid="{12B991CE-A3F3-4FD6-BFA2-336DD72AFA94}" uniqueName="2" name="Shorthand" queryTableFieldId="2" dataDxfId="13"/>
    <tableColumn id="3" xr3:uid="{F52AB9B3-C5EA-4F97-BD90-ECE8C0847859}" uniqueName="3" name="Merged" queryTableFieldId="3" dataDxfId="12"/>
    <tableColumn id="4" xr3:uid="{AB757EA8-6359-4B64-A6E4-7F2986054FB5}" uniqueName="4" name="Calibration Date" queryTableFieldId="4" dataDxfId="11"/>
    <tableColumn id="5" xr3:uid="{6CBC8C72-F2B8-4574-95D1-13EC572C1FDC}" uniqueName="5" name="Date Due" queryTableFieldId="5" dataDxfId="10"/>
    <tableColumn id="6" xr3:uid="{939DDF30-AE9B-457B-B2F8-2ECA80DD9479}" uniqueName="6" name="Traceability" queryTableFieldId="6" dataDxfId="9"/>
    <tableColumn id="7" xr3:uid="{21F7008F-3327-4706-8AC2-236577545697}" uniqueName="7" name="Type" queryTableFieldId="7" dataDxf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61F7FBC-80E2-432A-9717-A6D7EB2F8515}" name="Standards" displayName="Standards" ref="A2:F5" totalsRowShown="0" headerRowDxfId="7" dataDxfId="6">
  <autoFilter ref="A2:F5" xr:uid="{761F7FBC-80E2-432A-9717-A6D7EB2F8515}"/>
  <tableColumns count="6">
    <tableColumn id="1" xr3:uid="{B2766565-8740-4FE8-8E3B-EDB9E2528FD4}" name="Shorthand" dataDxfId="5"/>
    <tableColumn id="2" xr3:uid="{28069AAA-0E56-4302-9F24-F84FC3B1AEC9}" name="Type" dataDxfId="4"/>
    <tableColumn id="3" xr3:uid="{EC16B25E-AEE7-41B7-A14A-43F10C694B6C}" name="Serial Number" dataDxfId="3"/>
    <tableColumn id="4" xr3:uid="{22763E59-8A3D-4ED3-951E-BE1EE5C894F6}" name="Calibration Date" dataDxfId="2"/>
    <tableColumn id="5" xr3:uid="{93F34D8C-38BD-4AC5-999D-09D890BAF18C}" name="Date Due" dataDxfId="1"/>
    <tableColumn id="6" xr3:uid="{5483EE93-2DDF-4C0B-A382-47AE0F0C8311}" name="Traceability"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ctrlProp" Target="../ctrlProps/ctrlProp8.xml"/><Relationship Id="rId18" Type="http://schemas.openxmlformats.org/officeDocument/2006/relationships/ctrlProp" Target="../ctrlProps/ctrlProp13.xml"/><Relationship Id="rId26" Type="http://schemas.openxmlformats.org/officeDocument/2006/relationships/ctrlProp" Target="../ctrlProps/ctrlProp21.xml"/><Relationship Id="rId39" Type="http://schemas.openxmlformats.org/officeDocument/2006/relationships/ctrlProp" Target="../ctrlProps/ctrlProp34.xml"/><Relationship Id="rId21" Type="http://schemas.openxmlformats.org/officeDocument/2006/relationships/ctrlProp" Target="../ctrlProps/ctrlProp16.xml"/><Relationship Id="rId34" Type="http://schemas.openxmlformats.org/officeDocument/2006/relationships/ctrlProp" Target="../ctrlProps/ctrlProp29.xml"/><Relationship Id="rId42" Type="http://schemas.openxmlformats.org/officeDocument/2006/relationships/comments" Target="../comments1.xml"/><Relationship Id="rId7" Type="http://schemas.openxmlformats.org/officeDocument/2006/relationships/ctrlProp" Target="../ctrlProps/ctrlProp2.xml"/><Relationship Id="rId2" Type="http://schemas.openxmlformats.org/officeDocument/2006/relationships/customProperty" Target="../customProperty1.bin"/><Relationship Id="rId16" Type="http://schemas.openxmlformats.org/officeDocument/2006/relationships/ctrlProp" Target="../ctrlProps/ctrlProp11.xml"/><Relationship Id="rId20" Type="http://schemas.openxmlformats.org/officeDocument/2006/relationships/ctrlProp" Target="../ctrlProps/ctrlProp15.xml"/><Relationship Id="rId29" Type="http://schemas.openxmlformats.org/officeDocument/2006/relationships/ctrlProp" Target="../ctrlProps/ctrlProp24.xml"/><Relationship Id="rId41" Type="http://schemas.openxmlformats.org/officeDocument/2006/relationships/ctrlProp" Target="../ctrlProps/ctrlProp36.xml"/><Relationship Id="rId1" Type="http://schemas.openxmlformats.org/officeDocument/2006/relationships/printerSettings" Target="../printerSettings/printerSettings1.bin"/><Relationship Id="rId6" Type="http://schemas.openxmlformats.org/officeDocument/2006/relationships/ctrlProp" Target="../ctrlProps/ctrlProp1.xml"/><Relationship Id="rId11" Type="http://schemas.openxmlformats.org/officeDocument/2006/relationships/ctrlProp" Target="../ctrlProps/ctrlProp6.xml"/><Relationship Id="rId24" Type="http://schemas.openxmlformats.org/officeDocument/2006/relationships/ctrlProp" Target="../ctrlProps/ctrlProp19.xml"/><Relationship Id="rId32" Type="http://schemas.openxmlformats.org/officeDocument/2006/relationships/ctrlProp" Target="../ctrlProps/ctrlProp27.xml"/><Relationship Id="rId37" Type="http://schemas.openxmlformats.org/officeDocument/2006/relationships/ctrlProp" Target="../ctrlProps/ctrlProp32.xml"/><Relationship Id="rId40" Type="http://schemas.openxmlformats.org/officeDocument/2006/relationships/ctrlProp" Target="../ctrlProps/ctrlProp35.xml"/><Relationship Id="rId5" Type="http://schemas.openxmlformats.org/officeDocument/2006/relationships/vmlDrawing" Target="../drawings/vmlDrawing1.vml"/><Relationship Id="rId15" Type="http://schemas.openxmlformats.org/officeDocument/2006/relationships/ctrlProp" Target="../ctrlProps/ctrlProp10.xml"/><Relationship Id="rId23" Type="http://schemas.openxmlformats.org/officeDocument/2006/relationships/ctrlProp" Target="../ctrlProps/ctrlProp18.xml"/><Relationship Id="rId28" Type="http://schemas.openxmlformats.org/officeDocument/2006/relationships/ctrlProp" Target="../ctrlProps/ctrlProp23.xml"/><Relationship Id="rId36" Type="http://schemas.openxmlformats.org/officeDocument/2006/relationships/ctrlProp" Target="../ctrlProps/ctrlProp31.xml"/><Relationship Id="rId10" Type="http://schemas.openxmlformats.org/officeDocument/2006/relationships/ctrlProp" Target="../ctrlProps/ctrlProp5.xml"/><Relationship Id="rId19" Type="http://schemas.openxmlformats.org/officeDocument/2006/relationships/ctrlProp" Target="../ctrlProps/ctrlProp14.xml"/><Relationship Id="rId31" Type="http://schemas.openxmlformats.org/officeDocument/2006/relationships/ctrlProp" Target="../ctrlProps/ctrlProp26.xml"/><Relationship Id="rId4" Type="http://schemas.openxmlformats.org/officeDocument/2006/relationships/drawing" Target="../drawings/drawing1.xml"/><Relationship Id="rId9" Type="http://schemas.openxmlformats.org/officeDocument/2006/relationships/ctrlProp" Target="../ctrlProps/ctrlProp4.xml"/><Relationship Id="rId14" Type="http://schemas.openxmlformats.org/officeDocument/2006/relationships/ctrlProp" Target="../ctrlProps/ctrlProp9.xml"/><Relationship Id="rId22" Type="http://schemas.openxmlformats.org/officeDocument/2006/relationships/ctrlProp" Target="../ctrlProps/ctrlProp17.xml"/><Relationship Id="rId27" Type="http://schemas.openxmlformats.org/officeDocument/2006/relationships/ctrlProp" Target="../ctrlProps/ctrlProp22.xml"/><Relationship Id="rId30" Type="http://schemas.openxmlformats.org/officeDocument/2006/relationships/ctrlProp" Target="../ctrlProps/ctrlProp25.xml"/><Relationship Id="rId35" Type="http://schemas.openxmlformats.org/officeDocument/2006/relationships/ctrlProp" Target="../ctrlProps/ctrlProp30.xml"/><Relationship Id="rId8" Type="http://schemas.openxmlformats.org/officeDocument/2006/relationships/ctrlProp" Target="../ctrlProps/ctrlProp3.xml"/><Relationship Id="rId3" Type="http://schemas.openxmlformats.org/officeDocument/2006/relationships/customProperty" Target="../customProperty2.bin"/><Relationship Id="rId12" Type="http://schemas.openxmlformats.org/officeDocument/2006/relationships/ctrlProp" Target="../ctrlProps/ctrlProp7.xml"/><Relationship Id="rId17" Type="http://schemas.openxmlformats.org/officeDocument/2006/relationships/ctrlProp" Target="../ctrlProps/ctrlProp12.xml"/><Relationship Id="rId25" Type="http://schemas.openxmlformats.org/officeDocument/2006/relationships/ctrlProp" Target="../ctrlProps/ctrlProp20.xml"/><Relationship Id="rId33" Type="http://schemas.openxmlformats.org/officeDocument/2006/relationships/ctrlProp" Target="../ctrlProps/ctrlProp28.xml"/><Relationship Id="rId38" Type="http://schemas.openxmlformats.org/officeDocument/2006/relationships/ctrlProp" Target="../ctrlProps/ctrlProp33.xml"/></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4.bin"/><Relationship Id="rId2" Type="http://schemas.openxmlformats.org/officeDocument/2006/relationships/customProperty" Target="../customProperty3.bin"/><Relationship Id="rId1" Type="http://schemas.openxmlformats.org/officeDocument/2006/relationships/printerSettings" Target="../printerSettings/printerSettings2.bin"/><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customProperty" Target="../customProperty6.bin"/><Relationship Id="rId7" Type="http://schemas.openxmlformats.org/officeDocument/2006/relationships/table" Target="../tables/table1.xml"/><Relationship Id="rId2" Type="http://schemas.openxmlformats.org/officeDocument/2006/relationships/customProperty" Target="../customProperty5.bin"/><Relationship Id="rId1" Type="http://schemas.openxmlformats.org/officeDocument/2006/relationships/printerSettings" Target="../printerSettings/printerSettings3.bin"/><Relationship Id="rId6" Type="http://schemas.openxmlformats.org/officeDocument/2006/relationships/ctrlProp" Target="../ctrlProps/ctrlProp37.xml"/><Relationship Id="rId5" Type="http://schemas.openxmlformats.org/officeDocument/2006/relationships/vmlDrawing" Target="../drawings/vmlDrawing3.v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customProperty" Target="../customProperty8.bin"/><Relationship Id="rId2" Type="http://schemas.openxmlformats.org/officeDocument/2006/relationships/customProperty" Target="../customProperty7.bin"/><Relationship Id="rId1" Type="http://schemas.openxmlformats.org/officeDocument/2006/relationships/printerSettings" Target="../printerSettings/printerSettings4.bin"/><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9.bin"/><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10.bin"/><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customProperty" Target="../customProperty11.bin"/></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14.bin"/><Relationship Id="rId2" Type="http://schemas.openxmlformats.org/officeDocument/2006/relationships/customProperty" Target="../customProperty13.bin"/><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ustomProperty" Target="../customProperty16.bin"/><Relationship Id="rId2" Type="http://schemas.openxmlformats.org/officeDocument/2006/relationships/customProperty" Target="../customProperty15.bin"/><Relationship Id="rId1" Type="http://schemas.openxmlformats.org/officeDocument/2006/relationships/printerSettings" Target="../printerSettings/printerSettings8.bin"/><Relationship Id="rId4"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2" Type="http://schemas.openxmlformats.org/officeDocument/2006/relationships/customProperty" Target="../customProperty18.bin"/><Relationship Id="rId1" Type="http://schemas.openxmlformats.org/officeDocument/2006/relationships/customProperty" Target="../customProperty17.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printerSettings" Target="../printerSettings/printerSettings9.bin"/><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2" Type="http://schemas.openxmlformats.org/officeDocument/2006/relationships/customProperty" Target="../customProperty22.bin"/><Relationship Id="rId1" Type="http://schemas.openxmlformats.org/officeDocument/2006/relationships/customProperty" Target="../customProperty21.bin"/></Relationships>
</file>

<file path=xl/worksheets/_rels/sheet14.xml.rels><?xml version="1.0" encoding="UTF-8" standalone="yes"?>
<Relationships xmlns="http://schemas.openxmlformats.org/package/2006/relationships"><Relationship Id="rId2" Type="http://schemas.openxmlformats.org/officeDocument/2006/relationships/customProperty" Target="../customProperty24.bin"/><Relationship Id="rId1" Type="http://schemas.openxmlformats.org/officeDocument/2006/relationships/customProperty" Target="../customProperty23.bin"/></Relationships>
</file>

<file path=xl/worksheets/_rels/sheet15.xml.rels><?xml version="1.0" encoding="UTF-8" standalone="yes"?>
<Relationships xmlns="http://schemas.openxmlformats.org/package/2006/relationships"><Relationship Id="rId2" Type="http://schemas.openxmlformats.org/officeDocument/2006/relationships/customProperty" Target="../customProperty26.bin"/><Relationship Id="rId1" Type="http://schemas.openxmlformats.org/officeDocument/2006/relationships/customProperty" Target="../customProperty25.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8.bin"/><Relationship Id="rId2" Type="http://schemas.openxmlformats.org/officeDocument/2006/relationships/customProperty" Target="../customProperty27.bin"/><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3" Type="http://schemas.openxmlformats.org/officeDocument/2006/relationships/customProperty" Target="../customProperty30.bin"/><Relationship Id="rId2" Type="http://schemas.openxmlformats.org/officeDocument/2006/relationships/customProperty" Target="../customProperty29.bin"/><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customProperty" Target="../customProperty32.bin"/><Relationship Id="rId2" Type="http://schemas.openxmlformats.org/officeDocument/2006/relationships/customProperty" Target="../customProperty31.bin"/><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3" Type="http://schemas.openxmlformats.org/officeDocument/2006/relationships/customProperty" Target="../customProperty34.bin"/><Relationship Id="rId2" Type="http://schemas.openxmlformats.org/officeDocument/2006/relationships/customProperty" Target="../customProperty33.bin"/><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customProperty" Target="../customProperty36.bin"/><Relationship Id="rId2" Type="http://schemas.openxmlformats.org/officeDocument/2006/relationships/customProperty" Target="../customProperty35.bin"/><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openxmlformats.org/officeDocument/2006/relationships/customProperty" Target="../customProperty38.bin"/><Relationship Id="rId2" Type="http://schemas.openxmlformats.org/officeDocument/2006/relationships/customProperty" Target="../customProperty37.bin"/><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40.bin"/><Relationship Id="rId1" Type="http://schemas.openxmlformats.org/officeDocument/2006/relationships/customProperty" Target="../customProperty3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42.bin"/><Relationship Id="rId2" Type="http://schemas.openxmlformats.org/officeDocument/2006/relationships/customProperty" Target="../customProperty41.bin"/><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3" Type="http://schemas.openxmlformats.org/officeDocument/2006/relationships/customProperty" Target="../customProperty44.bin"/><Relationship Id="rId2" Type="http://schemas.openxmlformats.org/officeDocument/2006/relationships/customProperty" Target="../customProperty43.bin"/><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3" Type="http://schemas.openxmlformats.org/officeDocument/2006/relationships/customProperty" Target="../customProperty46.bin"/><Relationship Id="rId2" Type="http://schemas.openxmlformats.org/officeDocument/2006/relationships/customProperty" Target="../customProperty45.bin"/><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07899-8AE9-40C9-8016-9648161E8823}">
  <sheetPr codeName="Sheet2"/>
  <dimension ref="A1:AQ44"/>
  <sheetViews>
    <sheetView zoomScaleNormal="100" workbookViewId="0">
      <selection activeCell="B28" sqref="B28"/>
    </sheetView>
  </sheetViews>
  <sheetFormatPr defaultRowHeight="12.75"/>
  <cols>
    <col min="1" max="1" width="10.42578125" customWidth="1"/>
    <col min="2" max="2" width="13.85546875" customWidth="1"/>
    <col min="5" max="5" width="10" customWidth="1"/>
    <col min="6" max="6" width="11.140625" customWidth="1"/>
    <col min="8" max="8" width="9.28515625" customWidth="1"/>
    <col min="9" max="9" width="10.7109375" customWidth="1"/>
    <col min="10" max="10" width="12.5703125" customWidth="1"/>
    <col min="15" max="15" width="11.28515625" customWidth="1"/>
  </cols>
  <sheetData>
    <row r="1" spans="1:43">
      <c r="A1" s="471" t="s">
        <v>0</v>
      </c>
      <c r="B1" s="471"/>
      <c r="C1" s="485" t="s">
        <v>1</v>
      </c>
      <c r="D1" s="485"/>
      <c r="E1" s="485"/>
      <c r="F1" s="484" t="s">
        <v>2</v>
      </c>
      <c r="G1" s="484"/>
      <c r="H1" s="484"/>
      <c r="I1" s="171"/>
      <c r="J1" s="171"/>
      <c r="K1" s="171"/>
      <c r="L1" s="171"/>
      <c r="M1" s="171"/>
      <c r="N1" s="171"/>
      <c r="O1" s="171"/>
      <c r="P1" s="171"/>
      <c r="Q1" s="171"/>
      <c r="R1" s="408" t="s">
        <v>3</v>
      </c>
      <c r="S1" s="407"/>
      <c r="T1" s="171"/>
      <c r="U1" s="171"/>
      <c r="V1" s="171"/>
      <c r="W1" s="457"/>
      <c r="X1" s="457"/>
      <c r="Y1" s="457"/>
      <c r="Z1" s="457"/>
      <c r="AA1" s="457"/>
      <c r="AB1" s="457"/>
      <c r="AC1" s="457"/>
      <c r="AD1" s="171"/>
      <c r="AE1" s="171"/>
      <c r="AF1" s="171"/>
      <c r="AG1" s="171"/>
      <c r="AH1" s="171"/>
      <c r="AI1" s="171"/>
      <c r="AJ1" s="171"/>
      <c r="AK1" s="171"/>
      <c r="AL1" s="171"/>
      <c r="AM1" s="171"/>
      <c r="AN1" s="171"/>
      <c r="AO1" s="171"/>
      <c r="AP1" s="171"/>
      <c r="AQ1" s="171"/>
    </row>
    <row r="2" spans="1:43">
      <c r="A2" s="471"/>
      <c r="B2" s="471"/>
      <c r="C2" s="485"/>
      <c r="D2" s="485"/>
      <c r="E2" s="485"/>
      <c r="F2" s="484"/>
      <c r="G2" s="484"/>
      <c r="H2" s="484"/>
      <c r="I2" s="171"/>
      <c r="J2" s="171"/>
      <c r="K2" s="171"/>
      <c r="L2" s="171"/>
      <c r="M2" s="171"/>
      <c r="N2" s="171"/>
      <c r="O2" s="171"/>
      <c r="P2" s="171"/>
      <c r="Q2" s="171"/>
      <c r="R2" s="171"/>
      <c r="S2" s="171"/>
      <c r="T2" s="171"/>
      <c r="U2" s="171"/>
      <c r="V2" s="171"/>
      <c r="W2" s="457"/>
      <c r="X2" s="457"/>
      <c r="Y2" s="457"/>
      <c r="Z2" s="457"/>
      <c r="AA2" s="457"/>
      <c r="AB2" s="457"/>
      <c r="AC2" s="457"/>
      <c r="AD2" s="171"/>
      <c r="AE2" s="171"/>
      <c r="AF2" s="171"/>
      <c r="AG2" s="171"/>
      <c r="AH2" s="171"/>
      <c r="AI2" s="171"/>
      <c r="AJ2" s="171"/>
      <c r="AK2" s="171"/>
      <c r="AL2" s="171"/>
      <c r="AM2" s="171"/>
      <c r="AN2" s="171"/>
      <c r="AO2" s="171"/>
      <c r="AP2" s="171"/>
      <c r="AQ2" s="171"/>
    </row>
    <row r="3" spans="1:43" ht="14.25" customHeight="1">
      <c r="A3" s="173" t="s">
        <v>4</v>
      </c>
      <c r="B3" s="171"/>
      <c r="C3" s="171"/>
      <c r="D3" s="171"/>
      <c r="E3" s="171"/>
      <c r="F3" s="481" t="s">
        <v>5</v>
      </c>
      <c r="G3" s="481"/>
      <c r="H3" s="171"/>
      <c r="I3" s="481" t="s">
        <v>6</v>
      </c>
      <c r="J3" s="481"/>
      <c r="K3" s="171"/>
      <c r="L3" s="171"/>
      <c r="M3" s="171"/>
      <c r="N3" s="481" t="s">
        <v>7</v>
      </c>
      <c r="O3" s="481"/>
      <c r="P3" s="171"/>
      <c r="Q3" s="171"/>
      <c r="R3" s="171"/>
      <c r="S3" s="171"/>
      <c r="T3" s="171"/>
      <c r="U3" s="171"/>
      <c r="V3" s="213" t="s">
        <v>8</v>
      </c>
      <c r="W3" s="457"/>
      <c r="X3" s="458" t="b">
        <v>1</v>
      </c>
      <c r="Y3" s="459" t="b">
        <v>1</v>
      </c>
      <c r="Z3" s="458">
        <v>1</v>
      </c>
      <c r="AA3" s="459" t="b">
        <v>0</v>
      </c>
      <c r="AB3" s="458" t="b">
        <v>1</v>
      </c>
      <c r="AC3" s="457"/>
      <c r="AD3" s="171"/>
      <c r="AE3" s="171"/>
      <c r="AF3" s="171"/>
      <c r="AG3" s="171"/>
      <c r="AH3" s="171"/>
      <c r="AI3" s="171"/>
      <c r="AJ3" s="171"/>
      <c r="AK3" s="171"/>
      <c r="AL3" s="171"/>
      <c r="AM3" s="171"/>
      <c r="AN3" s="171"/>
      <c r="AO3" s="171"/>
      <c r="AP3" s="171"/>
      <c r="AQ3" s="171"/>
    </row>
    <row r="4" spans="1:43" ht="11.25" customHeight="1" thickBot="1">
      <c r="A4" s="171"/>
      <c r="B4" s="171"/>
      <c r="C4" s="171"/>
      <c r="D4" s="171"/>
      <c r="E4" s="171"/>
      <c r="F4" s="171"/>
      <c r="G4" s="171"/>
      <c r="H4" s="171"/>
      <c r="I4" s="171"/>
      <c r="J4" s="171"/>
      <c r="K4" s="171"/>
      <c r="L4" s="171"/>
      <c r="M4" s="171"/>
      <c r="N4" s="171"/>
      <c r="O4" s="171"/>
      <c r="P4" s="171"/>
      <c r="Q4" s="171"/>
      <c r="R4" s="171"/>
      <c r="S4" s="171"/>
      <c r="T4" s="171"/>
      <c r="U4" s="171"/>
      <c r="V4" s="213" t="s">
        <v>9</v>
      </c>
      <c r="W4" s="457"/>
      <c r="X4" s="458" t="b">
        <v>0</v>
      </c>
      <c r="Y4" s="459" t="b">
        <v>0</v>
      </c>
      <c r="Z4" s="458">
        <v>2</v>
      </c>
      <c r="AA4" s="459" t="b">
        <v>0</v>
      </c>
      <c r="AB4" s="460" t="b">
        <v>1</v>
      </c>
      <c r="AC4" s="457"/>
      <c r="AD4" s="171"/>
      <c r="AE4" s="171"/>
      <c r="AF4" s="171"/>
      <c r="AG4" s="171"/>
      <c r="AH4" s="171"/>
      <c r="AI4" s="171"/>
      <c r="AJ4" s="171"/>
      <c r="AK4" s="171"/>
      <c r="AL4" s="171"/>
      <c r="AM4" s="171"/>
      <c r="AN4" s="171"/>
      <c r="AO4" s="171"/>
      <c r="AP4" s="171"/>
      <c r="AQ4" s="171"/>
    </row>
    <row r="5" spans="1:43">
      <c r="A5" s="171"/>
      <c r="B5" s="171"/>
      <c r="C5" s="171"/>
      <c r="D5" s="171"/>
      <c r="E5" s="171"/>
      <c r="F5" s="171"/>
      <c r="G5" s="171"/>
      <c r="H5" s="171"/>
      <c r="I5" s="490" t="s">
        <v>10</v>
      </c>
      <c r="J5" s="490"/>
      <c r="K5" s="490"/>
      <c r="L5" s="171"/>
      <c r="M5" s="171"/>
      <c r="N5" s="171"/>
      <c r="O5" s="171"/>
      <c r="P5" s="171"/>
      <c r="Q5" s="171"/>
      <c r="R5" s="171"/>
      <c r="S5" s="171"/>
      <c r="T5" s="171"/>
      <c r="U5" s="171"/>
      <c r="V5" s="213" t="s">
        <v>11</v>
      </c>
      <c r="W5" s="457"/>
      <c r="X5" s="458" t="b">
        <v>0</v>
      </c>
      <c r="Y5" s="459" t="b">
        <v>0</v>
      </c>
      <c r="Z5" s="458">
        <v>3</v>
      </c>
      <c r="AA5" s="459"/>
      <c r="AB5" s="458" t="b">
        <v>0</v>
      </c>
      <c r="AC5" s="457"/>
      <c r="AD5" s="171"/>
      <c r="AE5" s="171"/>
      <c r="AF5" s="171"/>
      <c r="AG5" s="171"/>
      <c r="AH5" s="171"/>
      <c r="AI5" s="171"/>
      <c r="AJ5" s="171"/>
      <c r="AK5" s="171"/>
      <c r="AL5" s="171"/>
      <c r="AM5" s="171"/>
      <c r="AN5" s="171"/>
      <c r="AO5" s="171"/>
      <c r="AP5" s="171"/>
      <c r="AQ5" s="171"/>
    </row>
    <row r="6" spans="1:43" ht="13.5" thickBot="1">
      <c r="A6" s="171"/>
      <c r="B6" s="171"/>
      <c r="C6" s="171"/>
      <c r="D6" s="171"/>
      <c r="E6" s="171"/>
      <c r="F6" s="171"/>
      <c r="G6" s="171"/>
      <c r="H6" s="171"/>
      <c r="I6" s="171"/>
      <c r="J6" s="171"/>
      <c r="K6" s="171"/>
      <c r="L6" s="171"/>
      <c r="M6" s="171"/>
      <c r="N6" s="171"/>
      <c r="O6" s="171"/>
      <c r="P6" s="171"/>
      <c r="Q6" s="171"/>
      <c r="R6" s="171"/>
      <c r="S6" s="171"/>
      <c r="T6" s="171"/>
      <c r="U6" s="171"/>
      <c r="V6" s="213" t="s">
        <v>12</v>
      </c>
      <c r="W6" s="457"/>
      <c r="X6" s="458" t="b">
        <v>1</v>
      </c>
      <c r="Y6" s="459"/>
      <c r="Z6" s="458">
        <v>1</v>
      </c>
      <c r="AA6" s="459"/>
      <c r="AB6" s="460" t="b">
        <v>0</v>
      </c>
      <c r="AC6" s="457"/>
      <c r="AD6" s="171"/>
      <c r="AE6" s="171"/>
      <c r="AF6" s="171"/>
      <c r="AG6" s="171"/>
      <c r="AH6" s="171"/>
      <c r="AI6" s="171"/>
      <c r="AJ6" s="171"/>
      <c r="AK6" s="171"/>
      <c r="AL6" s="171"/>
      <c r="AM6" s="171"/>
      <c r="AN6" s="171"/>
      <c r="AO6" s="171"/>
      <c r="AP6" s="171"/>
      <c r="AQ6" s="171"/>
    </row>
    <row r="7" spans="1:43">
      <c r="A7" s="171"/>
      <c r="B7" s="171"/>
      <c r="C7" s="171"/>
      <c r="D7" s="171"/>
      <c r="E7" s="171"/>
      <c r="F7" s="171"/>
      <c r="G7" s="171"/>
      <c r="H7" s="171"/>
      <c r="I7" s="171"/>
      <c r="J7" s="171"/>
      <c r="K7" s="171"/>
      <c r="L7" s="171"/>
      <c r="M7" s="171"/>
      <c r="N7" s="171"/>
      <c r="O7" s="171"/>
      <c r="P7" s="171"/>
      <c r="Q7" s="171"/>
      <c r="R7" s="171"/>
      <c r="S7" s="171"/>
      <c r="T7" s="171"/>
      <c r="U7" s="171"/>
      <c r="V7" s="213" t="s">
        <v>13</v>
      </c>
      <c r="W7" s="457"/>
      <c r="X7" s="458" t="b">
        <v>0</v>
      </c>
      <c r="Y7" s="459"/>
      <c r="Z7" s="458"/>
      <c r="AA7" s="459"/>
      <c r="AB7" s="457"/>
      <c r="AC7" s="457"/>
      <c r="AD7" s="171"/>
      <c r="AE7" s="171"/>
      <c r="AF7" s="171"/>
      <c r="AG7" s="171"/>
      <c r="AH7" s="171"/>
      <c r="AI7" s="171"/>
      <c r="AJ7" s="171"/>
      <c r="AK7" s="171"/>
      <c r="AL7" s="171"/>
      <c r="AM7" s="171"/>
      <c r="AN7" s="171"/>
      <c r="AO7" s="171"/>
      <c r="AP7" s="171"/>
      <c r="AQ7" s="171"/>
    </row>
    <row r="8" spans="1:43" ht="13.5" thickBot="1">
      <c r="A8" s="171"/>
      <c r="B8" s="171"/>
      <c r="C8" s="171"/>
      <c r="D8" s="171"/>
      <c r="E8" s="171"/>
      <c r="F8" s="171"/>
      <c r="G8" s="171"/>
      <c r="H8" s="171"/>
      <c r="I8" s="171"/>
      <c r="J8" s="171"/>
      <c r="K8" s="171"/>
      <c r="L8" s="171"/>
      <c r="M8" s="171"/>
      <c r="N8" s="171"/>
      <c r="O8" s="171"/>
      <c r="P8" s="171"/>
      <c r="Q8" s="171"/>
      <c r="R8" s="171"/>
      <c r="S8" s="171"/>
      <c r="T8" s="171"/>
      <c r="U8" s="171"/>
      <c r="V8" s="213" t="s">
        <v>14</v>
      </c>
      <c r="W8" s="457"/>
      <c r="X8" s="458" t="b">
        <v>0</v>
      </c>
      <c r="Y8" s="459"/>
      <c r="Z8" s="460">
        <v>1</v>
      </c>
      <c r="AA8" s="459"/>
      <c r="AB8" s="457"/>
      <c r="AC8" s="457"/>
      <c r="AD8" s="171"/>
      <c r="AE8" s="171"/>
      <c r="AF8" s="171"/>
      <c r="AG8" s="171"/>
      <c r="AH8" s="171"/>
      <c r="AI8" s="171"/>
      <c r="AJ8" s="171"/>
      <c r="AK8" s="171"/>
      <c r="AL8" s="171"/>
      <c r="AM8" s="171"/>
      <c r="AN8" s="171"/>
      <c r="AO8" s="171"/>
      <c r="AP8" s="171"/>
      <c r="AQ8" s="171"/>
    </row>
    <row r="9" spans="1:43" ht="13.5" thickBot="1">
      <c r="A9" s="171"/>
      <c r="B9" s="171"/>
      <c r="C9" s="171"/>
      <c r="D9" s="171"/>
      <c r="E9" s="171"/>
      <c r="F9" s="171"/>
      <c r="G9" s="171"/>
      <c r="H9" s="171"/>
      <c r="I9" s="171"/>
      <c r="J9" s="171"/>
      <c r="K9" s="171"/>
      <c r="L9" s="171"/>
      <c r="M9" s="171"/>
      <c r="N9" s="171"/>
      <c r="O9" s="171"/>
      <c r="P9" s="171"/>
      <c r="Q9" s="171"/>
      <c r="R9" s="171"/>
      <c r="S9" s="171"/>
      <c r="T9" s="171"/>
      <c r="U9" s="171"/>
      <c r="V9" s="213" t="s">
        <v>15</v>
      </c>
      <c r="W9" s="457"/>
      <c r="X9" s="460" t="b">
        <v>0</v>
      </c>
      <c r="Y9" s="459"/>
      <c r="Z9" s="459"/>
      <c r="AA9" s="459"/>
      <c r="AB9" s="457"/>
      <c r="AC9" s="457"/>
      <c r="AD9" s="171"/>
      <c r="AE9" s="171"/>
      <c r="AF9" s="171"/>
      <c r="AG9" s="171"/>
      <c r="AH9" s="171"/>
      <c r="AI9" s="171"/>
      <c r="AJ9" s="171"/>
      <c r="AK9" s="171"/>
      <c r="AL9" s="171"/>
      <c r="AM9" s="171"/>
      <c r="AN9" s="171"/>
      <c r="AO9" s="171"/>
      <c r="AP9" s="171"/>
      <c r="AQ9" s="171"/>
    </row>
    <row r="10" spans="1:43" ht="13.5" thickBot="1">
      <c r="A10" s="171"/>
      <c r="B10" s="171"/>
      <c r="C10" s="171"/>
      <c r="D10" s="171"/>
      <c r="E10" s="171"/>
      <c r="F10" s="171"/>
      <c r="G10" s="171"/>
      <c r="H10" s="171"/>
      <c r="I10" s="171"/>
      <c r="J10" s="171"/>
      <c r="K10" s="171"/>
      <c r="L10" s="171"/>
      <c r="M10" s="171"/>
      <c r="N10" s="209" t="s">
        <v>16</v>
      </c>
      <c r="O10" s="209"/>
      <c r="P10" s="209"/>
      <c r="Q10" s="171"/>
      <c r="R10" s="171"/>
      <c r="S10" s="171"/>
      <c r="T10" s="171"/>
      <c r="U10" s="171"/>
      <c r="V10" s="213" t="s">
        <v>17</v>
      </c>
      <c r="W10" s="457"/>
      <c r="X10" s="460" t="b">
        <v>0</v>
      </c>
      <c r="Y10" s="457"/>
      <c r="Z10" s="457"/>
      <c r="AA10" s="457"/>
      <c r="AB10" s="457"/>
      <c r="AC10" s="457"/>
      <c r="AD10" s="171"/>
      <c r="AE10" s="171"/>
      <c r="AF10" s="171"/>
      <c r="AG10" s="171"/>
      <c r="AH10" s="171"/>
      <c r="AI10" s="171"/>
      <c r="AJ10" s="171"/>
      <c r="AK10" s="171"/>
      <c r="AL10" s="171"/>
      <c r="AM10" s="171"/>
      <c r="AN10" s="171"/>
      <c r="AO10" s="171"/>
      <c r="AP10" s="171"/>
      <c r="AQ10" s="171"/>
    </row>
    <row r="11" spans="1:43" ht="13.5" thickBot="1">
      <c r="A11" s="171"/>
      <c r="B11" s="171"/>
      <c r="C11" s="171"/>
      <c r="D11" s="171"/>
      <c r="E11" s="171"/>
      <c r="F11" s="171"/>
      <c r="G11" s="171"/>
      <c r="H11" s="171"/>
      <c r="I11" s="171"/>
      <c r="J11" s="171"/>
      <c r="K11" s="171"/>
      <c r="L11" s="171"/>
      <c r="M11" s="171"/>
      <c r="N11" s="211"/>
      <c r="O11" s="171"/>
      <c r="P11" s="171"/>
      <c r="Q11" s="171"/>
      <c r="R11" s="171"/>
      <c r="S11" s="171"/>
      <c r="T11" s="171"/>
      <c r="U11" s="171"/>
      <c r="V11" s="171"/>
      <c r="W11" s="457"/>
      <c r="X11" s="457"/>
      <c r="Y11" s="457"/>
      <c r="Z11" s="457"/>
      <c r="AA11" s="457"/>
      <c r="AB11" s="457"/>
      <c r="AC11" s="457"/>
      <c r="AD11" s="171"/>
      <c r="AE11" s="171"/>
      <c r="AF11" s="171"/>
      <c r="AG11" s="171"/>
      <c r="AH11" s="171"/>
      <c r="AI11" s="171"/>
      <c r="AJ11" s="171"/>
      <c r="AK11" s="171"/>
      <c r="AL11" s="171"/>
      <c r="AM11" s="171"/>
      <c r="AN11" s="171"/>
      <c r="AO11" s="171"/>
      <c r="AP11" s="171"/>
      <c r="AQ11" s="171"/>
    </row>
    <row r="12" spans="1:43" ht="13.5" thickBot="1">
      <c r="A12" s="482" t="s">
        <v>18</v>
      </c>
      <c r="B12" s="483"/>
      <c r="C12" s="483"/>
      <c r="D12" s="483"/>
      <c r="E12" s="171"/>
      <c r="F12" s="171"/>
      <c r="G12" s="171"/>
      <c r="H12" s="171"/>
      <c r="I12" s="425" t="s">
        <v>19</v>
      </c>
      <c r="J12" s="487"/>
      <c r="K12" s="488"/>
      <c r="L12" s="489"/>
      <c r="M12" s="171"/>
      <c r="N12" s="171"/>
      <c r="O12" s="171"/>
      <c r="P12" s="171"/>
      <c r="Q12" s="171"/>
      <c r="R12" s="171"/>
      <c r="S12" s="171"/>
      <c r="T12" s="171"/>
      <c r="U12" s="171"/>
      <c r="V12" s="171"/>
      <c r="W12" s="457"/>
      <c r="X12" s="457"/>
      <c r="Y12" s="457"/>
      <c r="Z12" s="457"/>
      <c r="AA12" s="457"/>
      <c r="AB12" s="457"/>
      <c r="AC12" s="457"/>
      <c r="AD12" s="171"/>
      <c r="AE12" s="171"/>
      <c r="AF12" s="171"/>
      <c r="AG12" s="171"/>
      <c r="AH12" s="171"/>
      <c r="AI12" s="171"/>
      <c r="AJ12" s="171"/>
      <c r="AK12" s="171"/>
      <c r="AL12" s="171"/>
      <c r="AM12" s="171"/>
      <c r="AN12" s="171"/>
      <c r="AO12" s="171"/>
      <c r="AP12" s="171"/>
      <c r="AQ12" s="171"/>
    </row>
    <row r="13" spans="1:43" ht="13.5" thickBot="1">
      <c r="A13" s="171"/>
      <c r="B13" s="171"/>
      <c r="C13" s="171"/>
      <c r="D13" s="171"/>
      <c r="E13" s="171"/>
      <c r="F13" s="243"/>
      <c r="G13" s="171"/>
      <c r="H13" s="171"/>
      <c r="I13" s="425" t="s">
        <v>20</v>
      </c>
      <c r="J13" s="486"/>
      <c r="K13" s="469"/>
      <c r="L13" s="470"/>
      <c r="M13" s="171"/>
      <c r="N13" s="175" t="s">
        <v>21</v>
      </c>
      <c r="O13" s="175"/>
      <c r="P13" s="171"/>
      <c r="Q13" s="171"/>
      <c r="R13" s="171"/>
      <c r="S13" s="171"/>
      <c r="T13" s="171"/>
      <c r="U13" s="171"/>
      <c r="V13" s="171"/>
      <c r="W13" s="457"/>
      <c r="X13" s="457"/>
      <c r="Y13" s="457"/>
      <c r="Z13" s="457"/>
      <c r="AA13" s="457"/>
      <c r="AB13" s="457"/>
      <c r="AC13" s="457"/>
      <c r="AD13" s="171"/>
      <c r="AE13" s="171"/>
      <c r="AF13" s="171"/>
      <c r="AG13" s="171"/>
      <c r="AH13" s="171"/>
      <c r="AI13" s="171"/>
      <c r="AJ13" s="171"/>
      <c r="AK13" s="171"/>
      <c r="AL13" s="171"/>
      <c r="AM13" s="171"/>
      <c r="AN13" s="171"/>
      <c r="AO13" s="171"/>
      <c r="AP13" s="171"/>
      <c r="AQ13" s="171"/>
    </row>
    <row r="14" spans="1:43" ht="13.5" thickBot="1">
      <c r="A14" s="171"/>
      <c r="B14" s="171"/>
      <c r="C14" s="171"/>
      <c r="D14" s="171"/>
      <c r="E14" s="171"/>
      <c r="F14" s="171"/>
      <c r="G14" s="171"/>
      <c r="H14" s="171"/>
      <c r="I14" s="425" t="s">
        <v>22</v>
      </c>
      <c r="J14" s="486"/>
      <c r="K14" s="469"/>
      <c r="L14" s="470"/>
      <c r="M14" s="171"/>
      <c r="N14" s="171"/>
      <c r="O14" s="171"/>
      <c r="P14" s="171"/>
      <c r="Q14" s="171"/>
      <c r="R14" s="171"/>
      <c r="S14" s="171"/>
      <c r="T14" s="171"/>
      <c r="U14" s="171"/>
      <c r="V14" s="171"/>
      <c r="W14" s="171"/>
      <c r="X14" s="171"/>
      <c r="Y14" s="171"/>
      <c r="Z14" s="171"/>
      <c r="AA14" s="171"/>
      <c r="AB14" s="171"/>
      <c r="AC14" s="171"/>
      <c r="AD14" s="171"/>
      <c r="AE14" s="171"/>
      <c r="AF14" s="171"/>
      <c r="AG14" s="171"/>
      <c r="AH14" s="171"/>
      <c r="AI14" s="171"/>
      <c r="AJ14" s="171"/>
      <c r="AK14" s="171"/>
      <c r="AL14" s="171"/>
      <c r="AM14" s="171"/>
      <c r="AN14" s="171"/>
      <c r="AO14" s="171"/>
      <c r="AP14" s="171"/>
      <c r="AQ14" s="171"/>
    </row>
    <row r="15" spans="1:43" ht="13.5" thickBot="1">
      <c r="A15" s="171"/>
      <c r="B15" s="171"/>
      <c r="C15" s="171"/>
      <c r="D15" s="171"/>
      <c r="E15" s="171"/>
      <c r="F15" s="171"/>
      <c r="G15" s="171"/>
      <c r="H15" s="171"/>
      <c r="I15" s="425" t="s">
        <v>23</v>
      </c>
      <c r="J15" s="468"/>
      <c r="K15" s="469"/>
      <c r="L15" s="470"/>
      <c r="M15" s="171"/>
      <c r="N15" s="171"/>
      <c r="O15" s="171"/>
      <c r="P15" s="171"/>
      <c r="Q15" s="171"/>
      <c r="R15" s="171"/>
      <c r="S15" s="171"/>
      <c r="T15" s="171"/>
      <c r="U15" s="171"/>
      <c r="V15" s="171"/>
      <c r="W15" s="171"/>
      <c r="X15" s="171"/>
      <c r="Y15" s="171"/>
      <c r="Z15" s="171"/>
      <c r="AA15" s="171"/>
      <c r="AB15" s="171"/>
      <c r="AC15" s="171"/>
      <c r="AD15" s="171"/>
      <c r="AE15" s="171"/>
      <c r="AF15" s="171"/>
      <c r="AG15" s="171"/>
      <c r="AH15" s="171"/>
      <c r="AI15" s="171"/>
      <c r="AJ15" s="171"/>
      <c r="AK15" s="171"/>
      <c r="AL15" s="171"/>
      <c r="AM15" s="171"/>
      <c r="AN15" s="171"/>
      <c r="AO15" s="171"/>
      <c r="AP15" s="171"/>
      <c r="AQ15" s="171"/>
    </row>
    <row r="16" spans="1:43">
      <c r="A16" s="171"/>
      <c r="B16" s="171"/>
      <c r="C16" s="171"/>
      <c r="D16" s="171"/>
      <c r="E16" s="171"/>
      <c r="F16" s="211"/>
      <c r="G16" s="244"/>
      <c r="H16" s="244"/>
      <c r="I16" s="171"/>
      <c r="J16" s="171"/>
      <c r="K16" s="171"/>
      <c r="L16" s="171"/>
      <c r="M16" s="171"/>
      <c r="N16" s="171"/>
      <c r="O16" s="171"/>
      <c r="P16" s="171"/>
      <c r="Q16" s="171"/>
      <c r="R16" s="171"/>
      <c r="S16" s="171"/>
      <c r="T16" s="171"/>
      <c r="U16" s="171"/>
      <c r="V16" s="171"/>
      <c r="W16" s="171"/>
      <c r="X16" s="171"/>
      <c r="Y16" s="171"/>
      <c r="Z16" s="171"/>
      <c r="AA16" s="171"/>
      <c r="AB16" s="171"/>
      <c r="AC16" s="171"/>
      <c r="AD16" s="171"/>
      <c r="AE16" s="171"/>
      <c r="AF16" s="171"/>
      <c r="AG16" s="171"/>
      <c r="AH16" s="171"/>
      <c r="AI16" s="171"/>
      <c r="AJ16" s="171"/>
      <c r="AK16" s="171"/>
      <c r="AL16" s="171"/>
      <c r="AM16" s="171"/>
      <c r="AN16" s="171"/>
      <c r="AO16" s="171"/>
      <c r="AP16" s="171"/>
      <c r="AQ16" s="171"/>
    </row>
    <row r="17" spans="1:43">
      <c r="A17" s="171"/>
      <c r="B17" s="171"/>
      <c r="C17" s="171"/>
      <c r="D17" s="171"/>
      <c r="E17" s="171"/>
      <c r="F17" s="171"/>
      <c r="G17" s="171"/>
      <c r="H17" s="171"/>
      <c r="I17" s="171"/>
      <c r="J17" s="171"/>
      <c r="K17" s="171"/>
      <c r="L17" s="171"/>
      <c r="M17" s="171"/>
      <c r="N17" s="171"/>
      <c r="O17" s="171"/>
      <c r="P17" s="171"/>
      <c r="Q17" s="171"/>
      <c r="R17" s="171"/>
      <c r="S17" s="171"/>
      <c r="T17" s="171"/>
      <c r="U17" s="171"/>
      <c r="V17" s="171"/>
      <c r="W17" s="171"/>
      <c r="X17" s="171"/>
      <c r="Y17" s="171"/>
      <c r="Z17" s="171"/>
      <c r="AA17" s="171"/>
      <c r="AB17" s="171"/>
      <c r="AC17" s="171"/>
      <c r="AD17" s="171"/>
      <c r="AE17" s="171"/>
      <c r="AF17" s="171"/>
      <c r="AG17" s="171"/>
      <c r="AH17" s="171"/>
      <c r="AI17" s="171"/>
      <c r="AJ17" s="171"/>
      <c r="AK17" s="171"/>
      <c r="AL17" s="171"/>
      <c r="AM17" s="171"/>
      <c r="AN17" s="171"/>
      <c r="AO17" s="171"/>
      <c r="AP17" s="171"/>
      <c r="AQ17" s="171"/>
    </row>
    <row r="18" spans="1:43">
      <c r="A18" s="209" t="s">
        <v>24</v>
      </c>
      <c r="B18" s="208">
        <v>72</v>
      </c>
      <c r="C18" s="171"/>
      <c r="D18" s="171"/>
      <c r="E18" s="171"/>
      <c r="F18" s="175" t="s">
        <v>25</v>
      </c>
      <c r="G18" s="174"/>
      <c r="H18" s="171"/>
      <c r="I18" s="171"/>
      <c r="J18" s="171"/>
      <c r="K18" s="171"/>
      <c r="L18" s="171"/>
      <c r="M18" s="171"/>
      <c r="N18" s="171"/>
      <c r="O18" s="171"/>
      <c r="P18" s="171"/>
      <c r="Q18" s="171"/>
      <c r="R18" s="171"/>
      <c r="S18" s="171"/>
      <c r="T18" s="171"/>
      <c r="U18" s="171"/>
      <c r="V18" s="171"/>
      <c r="W18" s="171"/>
      <c r="X18" s="171"/>
      <c r="Y18" s="171"/>
      <c r="Z18" s="171"/>
      <c r="AA18" s="171"/>
      <c r="AB18" s="171"/>
      <c r="AC18" s="171"/>
      <c r="AD18" s="171"/>
      <c r="AE18" s="171"/>
      <c r="AF18" s="171"/>
      <c r="AG18" s="171"/>
      <c r="AH18" s="171"/>
      <c r="AI18" s="171"/>
      <c r="AJ18" s="171"/>
      <c r="AK18" s="171"/>
      <c r="AL18" s="171"/>
      <c r="AM18" s="171"/>
      <c r="AN18" s="171"/>
      <c r="AO18" s="171"/>
      <c r="AP18" s="171"/>
      <c r="AQ18" s="171"/>
    </row>
    <row r="19" spans="1:43">
      <c r="A19" s="209" t="s">
        <v>26</v>
      </c>
      <c r="B19" s="208">
        <v>25</v>
      </c>
      <c r="C19" s="171"/>
      <c r="D19" s="171"/>
      <c r="E19" s="171"/>
      <c r="F19" s="171"/>
      <c r="G19" s="171"/>
      <c r="H19" s="171"/>
      <c r="I19" s="171"/>
      <c r="J19" s="171"/>
      <c r="K19" s="171"/>
      <c r="L19" s="171"/>
      <c r="M19" s="171"/>
      <c r="N19" s="171"/>
      <c r="O19" s="171"/>
      <c r="P19" s="171"/>
      <c r="Q19" s="171"/>
      <c r="R19" s="171"/>
      <c r="S19" s="171"/>
      <c r="T19" s="171"/>
      <c r="U19" s="171"/>
      <c r="V19" s="171"/>
      <c r="W19" s="171"/>
      <c r="X19" s="171"/>
      <c r="Y19" s="171"/>
      <c r="Z19" s="171"/>
      <c r="AA19" s="171"/>
      <c r="AB19" s="171"/>
      <c r="AC19" s="171"/>
      <c r="AD19" s="171"/>
      <c r="AE19" s="171"/>
      <c r="AF19" s="171"/>
      <c r="AG19" s="171"/>
      <c r="AH19" s="171"/>
      <c r="AI19" s="171"/>
      <c r="AJ19" s="171"/>
      <c r="AK19" s="171"/>
      <c r="AL19" s="171"/>
      <c r="AM19" s="171"/>
      <c r="AN19" s="171"/>
      <c r="AO19" s="171"/>
      <c r="AP19" s="171"/>
      <c r="AQ19" s="171"/>
    </row>
    <row r="20" spans="1:43">
      <c r="A20" s="171"/>
      <c r="B20" s="171"/>
      <c r="C20" s="171"/>
      <c r="D20" s="171"/>
      <c r="E20" s="171"/>
      <c r="F20" s="171"/>
      <c r="G20" s="171"/>
      <c r="H20" s="171"/>
      <c r="I20" s="171"/>
      <c r="J20" s="171"/>
      <c r="K20" s="171"/>
      <c r="L20" s="171"/>
      <c r="M20" s="171"/>
      <c r="N20" s="171"/>
      <c r="O20" s="171"/>
      <c r="P20" s="171"/>
      <c r="Q20" s="171"/>
      <c r="R20" s="171"/>
      <c r="S20" s="171"/>
      <c r="T20" s="171"/>
      <c r="U20" s="171"/>
      <c r="V20" s="171"/>
      <c r="W20" s="171"/>
      <c r="X20" s="171"/>
      <c r="Y20" s="171"/>
      <c r="Z20" s="171"/>
      <c r="AA20" s="171"/>
      <c r="AB20" s="171"/>
      <c r="AC20" s="171"/>
      <c r="AD20" s="171"/>
      <c r="AE20" s="171"/>
      <c r="AF20" s="171"/>
      <c r="AG20" s="171"/>
      <c r="AH20" s="171"/>
      <c r="AI20" s="171"/>
      <c r="AJ20" s="171"/>
      <c r="AK20" s="171"/>
      <c r="AL20" s="171"/>
      <c r="AM20" s="171"/>
      <c r="AN20" s="171"/>
      <c r="AO20" s="171"/>
      <c r="AP20" s="171"/>
      <c r="AQ20" s="171"/>
    </row>
    <row r="21" spans="1:43" ht="13.5" thickBot="1">
      <c r="A21" s="209" t="s">
        <v>27</v>
      </c>
      <c r="B21" s="208"/>
      <c r="C21" s="210" t="s">
        <v>28</v>
      </c>
      <c r="D21" s="171"/>
      <c r="E21" s="171"/>
      <c r="F21" s="171"/>
      <c r="G21" s="171"/>
      <c r="H21" s="171"/>
      <c r="I21" s="171"/>
      <c r="J21" s="171"/>
      <c r="K21" s="171"/>
      <c r="L21" s="171"/>
      <c r="M21" s="171"/>
      <c r="N21" s="426" t="s">
        <v>29</v>
      </c>
      <c r="O21" s="209"/>
      <c r="P21" s="171"/>
      <c r="Q21" s="171"/>
      <c r="R21" s="171"/>
      <c r="S21" s="171"/>
      <c r="T21" s="171"/>
      <c r="U21" s="171"/>
      <c r="V21" s="171"/>
      <c r="W21" s="171"/>
      <c r="X21" s="171"/>
      <c r="Y21" s="171"/>
      <c r="Z21" s="171"/>
      <c r="AA21" s="171"/>
      <c r="AB21" s="171"/>
      <c r="AC21" s="171"/>
      <c r="AD21" s="171"/>
      <c r="AE21" s="171"/>
      <c r="AF21" s="171"/>
      <c r="AG21" s="171"/>
      <c r="AH21" s="171"/>
      <c r="AI21" s="171"/>
      <c r="AJ21" s="171"/>
      <c r="AK21" s="171"/>
      <c r="AL21" s="171"/>
      <c r="AM21" s="171"/>
      <c r="AN21" s="171"/>
      <c r="AO21" s="171"/>
      <c r="AP21" s="171"/>
      <c r="AQ21" s="171"/>
    </row>
    <row r="22" spans="1:43">
      <c r="A22" s="171"/>
      <c r="B22" s="171"/>
      <c r="C22" s="171"/>
      <c r="D22" s="171"/>
      <c r="E22" s="171"/>
      <c r="F22" s="171"/>
      <c r="G22" s="171"/>
      <c r="H22" s="171"/>
      <c r="I22" s="171"/>
      <c r="J22" s="171"/>
      <c r="K22" s="171"/>
      <c r="L22" s="171"/>
      <c r="M22" s="171"/>
      <c r="N22" s="472"/>
      <c r="O22" s="473"/>
      <c r="P22" s="473"/>
      <c r="Q22" s="473"/>
      <c r="R22" s="473"/>
      <c r="S22" s="473"/>
      <c r="T22" s="473"/>
      <c r="U22" s="473"/>
      <c r="V22" s="473"/>
      <c r="W22" s="474"/>
      <c r="X22" s="171"/>
      <c r="Y22" s="171"/>
      <c r="Z22" s="171"/>
      <c r="AA22" s="171"/>
      <c r="AB22" s="171"/>
      <c r="AC22" s="171"/>
      <c r="AD22" s="171"/>
      <c r="AE22" s="171"/>
      <c r="AF22" s="171"/>
      <c r="AG22" s="171"/>
      <c r="AH22" s="171"/>
      <c r="AI22" s="171"/>
      <c r="AJ22" s="171"/>
      <c r="AK22" s="171"/>
      <c r="AL22" s="171"/>
      <c r="AM22" s="171"/>
      <c r="AN22" s="171"/>
      <c r="AO22" s="171"/>
      <c r="AP22" s="171"/>
      <c r="AQ22" s="171"/>
    </row>
    <row r="23" spans="1:43">
      <c r="A23" s="209" t="s">
        <v>30</v>
      </c>
      <c r="B23" s="208" t="s">
        <v>31</v>
      </c>
      <c r="C23" s="171"/>
      <c r="D23" s="171"/>
      <c r="E23" s="171"/>
      <c r="F23" s="171"/>
      <c r="G23" s="171"/>
      <c r="H23" s="171"/>
      <c r="I23" s="171"/>
      <c r="J23" s="171"/>
      <c r="K23" s="171"/>
      <c r="L23" s="171"/>
      <c r="M23" s="171"/>
      <c r="N23" s="475"/>
      <c r="O23" s="476"/>
      <c r="P23" s="476"/>
      <c r="Q23" s="476"/>
      <c r="R23" s="476"/>
      <c r="S23" s="476"/>
      <c r="T23" s="476"/>
      <c r="U23" s="476"/>
      <c r="V23" s="476"/>
      <c r="W23" s="477"/>
      <c r="X23" s="171"/>
      <c r="Y23" s="171"/>
      <c r="Z23" s="171"/>
      <c r="AA23" s="171"/>
      <c r="AB23" s="171"/>
      <c r="AC23" s="171"/>
      <c r="AD23" s="171"/>
      <c r="AE23" s="171"/>
      <c r="AF23" s="171"/>
      <c r="AG23" s="171"/>
      <c r="AH23" s="171"/>
      <c r="AI23" s="171"/>
      <c r="AJ23" s="171"/>
      <c r="AK23" s="171"/>
      <c r="AL23" s="171"/>
      <c r="AM23" s="171"/>
      <c r="AN23" s="171"/>
      <c r="AO23" s="171"/>
      <c r="AP23" s="171"/>
      <c r="AQ23" s="171"/>
    </row>
    <row r="24" spans="1:43" ht="13.5" thickBot="1">
      <c r="A24" s="171"/>
      <c r="B24" s="171"/>
      <c r="C24" s="171"/>
      <c r="D24" s="171"/>
      <c r="E24" s="171"/>
      <c r="F24" s="171"/>
      <c r="G24" s="171"/>
      <c r="H24" s="171"/>
      <c r="I24" s="171"/>
      <c r="J24" s="171"/>
      <c r="K24" s="171"/>
      <c r="L24" s="171"/>
      <c r="M24" s="171"/>
      <c r="N24" s="478"/>
      <c r="O24" s="479"/>
      <c r="P24" s="479"/>
      <c r="Q24" s="479"/>
      <c r="R24" s="479"/>
      <c r="S24" s="479"/>
      <c r="T24" s="479"/>
      <c r="U24" s="479"/>
      <c r="V24" s="479"/>
      <c r="W24" s="480"/>
      <c r="X24" s="171"/>
      <c r="Y24" s="171"/>
      <c r="Z24" s="171"/>
      <c r="AA24" s="171"/>
      <c r="AB24" s="171"/>
      <c r="AC24" s="171"/>
      <c r="AD24" s="171"/>
      <c r="AE24" s="171"/>
      <c r="AF24" s="171"/>
      <c r="AG24" s="171"/>
      <c r="AH24" s="171"/>
      <c r="AI24" s="171"/>
      <c r="AJ24" s="171"/>
      <c r="AK24" s="171"/>
      <c r="AL24" s="171"/>
      <c r="AM24" s="171"/>
      <c r="AN24" s="171"/>
      <c r="AO24" s="171"/>
      <c r="AP24" s="171"/>
      <c r="AQ24" s="171"/>
    </row>
    <row r="25" spans="1:43" ht="12" customHeight="1">
      <c r="A25" s="209" t="s">
        <v>32</v>
      </c>
      <c r="B25" s="208"/>
      <c r="C25" s="210" t="s">
        <v>33</v>
      </c>
      <c r="D25" s="171"/>
      <c r="E25" s="171"/>
      <c r="F25" s="171"/>
      <c r="G25" s="171"/>
      <c r="H25" s="171"/>
      <c r="I25" s="171"/>
      <c r="J25" s="171"/>
      <c r="K25" s="171"/>
      <c r="L25" s="171"/>
      <c r="M25" s="171"/>
      <c r="N25" s="171"/>
      <c r="O25" s="171"/>
      <c r="P25" s="171"/>
      <c r="Q25" s="171"/>
      <c r="R25" s="171"/>
      <c r="S25" s="171"/>
      <c r="T25" s="171"/>
      <c r="U25" s="171"/>
      <c r="V25" s="171"/>
      <c r="W25" s="171"/>
      <c r="X25" s="171"/>
      <c r="Y25" s="171"/>
      <c r="Z25" s="171"/>
      <c r="AA25" s="171"/>
      <c r="AB25" s="171"/>
      <c r="AC25" s="171"/>
      <c r="AD25" s="171"/>
      <c r="AE25" s="171"/>
      <c r="AF25" s="171"/>
      <c r="AG25" s="171"/>
      <c r="AH25" s="171"/>
      <c r="AI25" s="171"/>
      <c r="AJ25" s="171"/>
      <c r="AK25" s="171"/>
      <c r="AL25" s="171"/>
      <c r="AM25" s="171"/>
      <c r="AN25" s="171"/>
      <c r="AO25" s="171"/>
      <c r="AP25" s="171"/>
      <c r="AQ25" s="171"/>
    </row>
    <row r="26" spans="1:43" ht="15.75" customHeight="1">
      <c r="A26" s="171"/>
      <c r="B26" s="171"/>
      <c r="C26" s="171"/>
      <c r="D26" s="171"/>
      <c r="E26" s="171"/>
      <c r="F26" s="171"/>
      <c r="G26" s="171"/>
      <c r="H26" s="171"/>
      <c r="I26" s="171"/>
      <c r="J26" s="171"/>
      <c r="K26" s="171"/>
      <c r="L26" s="171"/>
      <c r="M26" s="171"/>
      <c r="N26" s="171"/>
      <c r="O26" s="171"/>
      <c r="P26" s="171"/>
      <c r="Q26" s="171"/>
      <c r="R26" s="171"/>
      <c r="S26" s="171"/>
      <c r="T26" s="171"/>
      <c r="U26" s="171"/>
      <c r="V26" s="171"/>
      <c r="W26" s="171"/>
      <c r="X26" s="171"/>
      <c r="Y26" s="171"/>
      <c r="Z26" s="171"/>
      <c r="AA26" s="171"/>
      <c r="AB26" s="171"/>
      <c r="AC26" s="171"/>
      <c r="AD26" s="171"/>
      <c r="AE26" s="171"/>
      <c r="AF26" s="171"/>
      <c r="AG26" s="171"/>
      <c r="AH26" s="171"/>
      <c r="AI26" s="171"/>
      <c r="AJ26" s="171"/>
      <c r="AK26" s="171"/>
      <c r="AL26" s="171"/>
      <c r="AM26" s="171"/>
      <c r="AN26" s="171"/>
      <c r="AO26" s="171"/>
      <c r="AP26" s="171"/>
      <c r="AQ26" s="171"/>
    </row>
    <row r="27" spans="1:43">
      <c r="A27" s="209" t="s">
        <v>34</v>
      </c>
      <c r="B27" s="212">
        <v>45756</v>
      </c>
      <c r="C27" s="210" t="s">
        <v>35</v>
      </c>
      <c r="D27" s="171"/>
      <c r="E27" s="171"/>
      <c r="F27" s="171"/>
      <c r="G27" s="171"/>
      <c r="H27" s="171"/>
      <c r="I27" s="171"/>
      <c r="J27" s="171"/>
      <c r="K27" s="171"/>
      <c r="L27" s="171"/>
      <c r="M27" s="171"/>
      <c r="N27" s="171"/>
      <c r="O27" s="171"/>
      <c r="P27" s="171"/>
      <c r="Q27" s="171"/>
      <c r="R27" s="171"/>
      <c r="S27" s="171"/>
      <c r="T27" s="171"/>
      <c r="U27" s="171"/>
      <c r="V27" s="171"/>
      <c r="W27" s="171"/>
      <c r="X27" s="171"/>
      <c r="Y27" s="171"/>
      <c r="Z27" s="171"/>
      <c r="AA27" s="171"/>
      <c r="AB27" s="171"/>
      <c r="AC27" s="171"/>
      <c r="AD27" s="171"/>
      <c r="AE27" s="171"/>
      <c r="AF27" s="171"/>
      <c r="AG27" s="171"/>
      <c r="AH27" s="171"/>
      <c r="AI27" s="171"/>
      <c r="AJ27" s="171"/>
      <c r="AK27" s="171"/>
      <c r="AL27" s="171"/>
      <c r="AM27" s="171"/>
      <c r="AN27" s="171"/>
      <c r="AO27" s="171"/>
      <c r="AP27" s="171"/>
      <c r="AQ27" s="171"/>
    </row>
    <row r="28" spans="1:43">
      <c r="A28" s="209" t="s">
        <v>36</v>
      </c>
      <c r="B28" s="212"/>
      <c r="C28" s="210" t="s">
        <v>28</v>
      </c>
      <c r="D28" s="171"/>
      <c r="E28" s="171"/>
      <c r="F28" s="171"/>
      <c r="G28" s="171"/>
      <c r="H28" s="171"/>
      <c r="I28" s="171"/>
      <c r="J28" s="171"/>
      <c r="K28" s="171"/>
      <c r="L28" s="171"/>
      <c r="M28" s="171"/>
      <c r="N28" s="171"/>
      <c r="O28" s="171"/>
      <c r="P28" s="171"/>
      <c r="Q28" s="171"/>
      <c r="R28" s="171"/>
      <c r="S28" s="171"/>
      <c r="T28" s="171"/>
      <c r="U28" s="171"/>
      <c r="V28" s="171"/>
      <c r="W28" s="171"/>
      <c r="X28" s="171"/>
      <c r="Y28" s="171"/>
      <c r="Z28" s="171"/>
      <c r="AA28" s="171"/>
      <c r="AB28" s="171"/>
      <c r="AC28" s="171"/>
      <c r="AD28" s="171"/>
      <c r="AE28" s="171"/>
      <c r="AF28" s="171"/>
      <c r="AG28" s="171"/>
      <c r="AH28" s="171"/>
      <c r="AI28" s="171"/>
      <c r="AJ28" s="171"/>
      <c r="AK28" s="171"/>
      <c r="AL28" s="171"/>
      <c r="AM28" s="171"/>
      <c r="AN28" s="171"/>
      <c r="AO28" s="171"/>
      <c r="AP28" s="171"/>
      <c r="AQ28" s="171"/>
    </row>
    <row r="29" spans="1:43">
      <c r="A29" s="171"/>
      <c r="B29" s="171"/>
      <c r="C29" s="171"/>
      <c r="D29" s="171"/>
      <c r="E29" s="171"/>
      <c r="F29" s="467" t="s">
        <v>37</v>
      </c>
      <c r="G29" s="467"/>
      <c r="H29" s="467"/>
      <c r="I29" s="467"/>
      <c r="J29" s="467"/>
      <c r="K29" s="171"/>
      <c r="L29" s="171"/>
      <c r="M29" s="171"/>
      <c r="N29" s="171"/>
      <c r="O29" s="171"/>
      <c r="P29" s="171"/>
      <c r="Q29" s="171"/>
      <c r="R29" s="171"/>
      <c r="S29" s="171"/>
      <c r="T29" s="171"/>
      <c r="U29" s="171"/>
      <c r="V29" s="171"/>
      <c r="W29" s="171"/>
      <c r="X29" s="171"/>
      <c r="Y29" s="171"/>
      <c r="Z29" s="171"/>
      <c r="AA29" s="171"/>
      <c r="AB29" s="171"/>
      <c r="AC29" s="171"/>
      <c r="AD29" s="171"/>
      <c r="AE29" s="171"/>
      <c r="AF29" s="171"/>
      <c r="AG29" s="171"/>
      <c r="AH29" s="171"/>
      <c r="AI29" s="171"/>
      <c r="AJ29" s="171"/>
      <c r="AK29" s="171"/>
      <c r="AL29" s="171"/>
      <c r="AM29" s="171"/>
      <c r="AN29" s="171"/>
      <c r="AO29" s="171"/>
      <c r="AP29" s="171"/>
      <c r="AQ29" s="171"/>
    </row>
    <row r="30" spans="1:43">
      <c r="A30" s="17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row>
    <row r="31" spans="1:43">
      <c r="A31" s="171"/>
      <c r="B31" s="171"/>
      <c r="C31" s="171"/>
      <c r="D31" s="171"/>
      <c r="E31" s="171"/>
      <c r="F31" s="171"/>
      <c r="G31" s="171"/>
      <c r="H31" s="171"/>
      <c r="I31" s="171"/>
      <c r="J31" s="171"/>
      <c r="K31" s="171"/>
      <c r="L31" s="171"/>
      <c r="M31" s="171"/>
      <c r="N31" s="171"/>
      <c r="O31" s="171"/>
      <c r="P31" s="171"/>
      <c r="Q31" s="171"/>
      <c r="R31" s="171"/>
      <c r="S31" s="171"/>
      <c r="T31" s="171"/>
      <c r="U31" s="171"/>
      <c r="V31" s="171"/>
      <c r="W31" s="171"/>
      <c r="X31" s="171"/>
      <c r="Y31" s="171"/>
      <c r="Z31" s="171"/>
      <c r="AA31" s="171"/>
      <c r="AB31" s="171"/>
      <c r="AC31" s="171"/>
      <c r="AD31" s="171"/>
      <c r="AE31" s="171"/>
      <c r="AF31" s="171"/>
      <c r="AG31" s="171"/>
      <c r="AH31" s="171"/>
      <c r="AI31" s="171"/>
      <c r="AJ31" s="171"/>
      <c r="AK31" s="171"/>
      <c r="AL31" s="171"/>
      <c r="AM31" s="171"/>
      <c r="AN31" s="171"/>
      <c r="AO31" s="171"/>
      <c r="AP31" s="171"/>
      <c r="AQ31" s="171"/>
    </row>
    <row r="32" spans="1:43">
      <c r="A32" s="171"/>
      <c r="B32" s="171"/>
      <c r="C32" s="171"/>
      <c r="D32" s="171"/>
      <c r="E32" s="171"/>
      <c r="F32" s="171"/>
      <c r="G32" s="171"/>
      <c r="H32" s="171"/>
      <c r="I32" s="171"/>
      <c r="J32" s="171"/>
      <c r="K32" s="171"/>
      <c r="L32" s="171"/>
      <c r="M32" s="171"/>
      <c r="N32" s="171"/>
      <c r="O32" s="171"/>
      <c r="P32" s="171"/>
      <c r="Q32" s="171"/>
      <c r="R32" s="171"/>
      <c r="S32" s="171"/>
      <c r="T32" s="171"/>
      <c r="U32" s="171"/>
      <c r="V32" s="171"/>
      <c r="W32" s="171"/>
      <c r="X32" s="171"/>
      <c r="Y32" s="171"/>
      <c r="Z32" s="171"/>
      <c r="AA32" s="171"/>
      <c r="AB32" s="171"/>
      <c r="AC32" s="171"/>
      <c r="AD32" s="171"/>
      <c r="AE32" s="171"/>
      <c r="AF32" s="171"/>
      <c r="AG32" s="171"/>
      <c r="AH32" s="171"/>
      <c r="AI32" s="171"/>
      <c r="AJ32" s="171"/>
      <c r="AK32" s="171"/>
      <c r="AL32" s="171"/>
      <c r="AM32" s="171"/>
      <c r="AN32" s="171"/>
      <c r="AO32" s="171"/>
      <c r="AP32" s="171"/>
      <c r="AQ32" s="171"/>
    </row>
    <row r="33" spans="1:43">
      <c r="A33" s="171"/>
      <c r="B33" s="171"/>
      <c r="C33" s="171"/>
      <c r="D33" s="171"/>
      <c r="E33" s="171"/>
      <c r="F33" s="171"/>
      <c r="G33" s="171"/>
      <c r="H33" s="171"/>
      <c r="I33" s="171"/>
      <c r="J33" s="171"/>
      <c r="K33" s="171"/>
      <c r="L33" s="171"/>
      <c r="M33" s="171"/>
      <c r="N33" s="171"/>
      <c r="O33" s="171"/>
      <c r="P33" s="171"/>
      <c r="Q33" s="171"/>
      <c r="R33" s="171"/>
      <c r="S33" s="171"/>
      <c r="T33" s="171"/>
      <c r="U33" s="171"/>
      <c r="V33" s="171"/>
      <c r="W33" s="171"/>
      <c r="X33" s="171"/>
      <c r="Y33" s="171"/>
      <c r="Z33" s="171"/>
      <c r="AA33" s="171"/>
      <c r="AB33" s="171"/>
      <c r="AC33" s="171"/>
      <c r="AD33" s="171"/>
      <c r="AE33" s="171"/>
      <c r="AF33" s="171"/>
      <c r="AG33" s="171"/>
      <c r="AH33" s="171"/>
      <c r="AI33" s="171"/>
      <c r="AJ33" s="171"/>
      <c r="AK33" s="171"/>
      <c r="AL33" s="171"/>
      <c r="AM33" s="171"/>
      <c r="AN33" s="171"/>
      <c r="AO33" s="171"/>
      <c r="AP33" s="171"/>
      <c r="AQ33" s="171"/>
    </row>
    <row r="34" spans="1:43">
      <c r="A34" s="171"/>
      <c r="B34" s="171"/>
      <c r="C34" s="171"/>
      <c r="D34" s="171"/>
      <c r="E34" s="171"/>
      <c r="F34" s="171"/>
      <c r="G34" s="171"/>
      <c r="H34" s="171"/>
      <c r="I34" s="171"/>
      <c r="J34" s="171"/>
      <c r="K34" s="171"/>
      <c r="L34" s="171"/>
      <c r="M34" s="171"/>
      <c r="N34" s="171"/>
      <c r="O34" s="171"/>
      <c r="P34" s="171"/>
      <c r="Q34" s="171"/>
      <c r="R34" s="171"/>
      <c r="S34" s="171"/>
      <c r="T34" s="171"/>
      <c r="U34" s="171"/>
      <c r="V34" s="171"/>
      <c r="W34" s="171"/>
      <c r="X34" s="171"/>
      <c r="Y34" s="171"/>
      <c r="Z34" s="171"/>
      <c r="AA34" s="171"/>
      <c r="AB34" s="171"/>
      <c r="AC34" s="171"/>
      <c r="AD34" s="171"/>
      <c r="AE34" s="171"/>
      <c r="AF34" s="171"/>
      <c r="AG34" s="171"/>
      <c r="AH34" s="171"/>
      <c r="AI34" s="171"/>
      <c r="AJ34" s="171"/>
      <c r="AK34" s="171"/>
      <c r="AL34" s="171"/>
      <c r="AM34" s="171"/>
      <c r="AN34" s="171"/>
      <c r="AO34" s="171"/>
      <c r="AP34" s="171"/>
      <c r="AQ34" s="171"/>
    </row>
    <row r="35" spans="1:43">
      <c r="A35" s="171"/>
      <c r="B35" s="171"/>
      <c r="C35" s="171"/>
      <c r="D35" s="171"/>
      <c r="E35" s="171"/>
      <c r="F35" s="171"/>
      <c r="G35" s="171"/>
      <c r="H35" s="171"/>
      <c r="I35" s="171"/>
      <c r="J35" s="171"/>
      <c r="K35" s="171"/>
      <c r="L35" s="171"/>
      <c r="M35" s="171"/>
      <c r="N35" s="171"/>
      <c r="O35" s="171"/>
      <c r="P35" s="171"/>
      <c r="Q35" s="171"/>
      <c r="R35" s="171"/>
      <c r="S35" s="171"/>
      <c r="T35" s="171"/>
      <c r="U35" s="171"/>
      <c r="V35" s="171"/>
      <c r="W35" s="171"/>
      <c r="X35" s="171"/>
      <c r="Y35" s="171"/>
      <c r="Z35" s="171"/>
      <c r="AA35" s="171"/>
      <c r="AB35" s="171"/>
      <c r="AC35" s="171"/>
      <c r="AD35" s="171"/>
      <c r="AE35" s="171"/>
      <c r="AF35" s="171"/>
      <c r="AG35" s="171"/>
      <c r="AH35" s="171"/>
      <c r="AI35" s="171"/>
      <c r="AJ35" s="171"/>
      <c r="AK35" s="171"/>
      <c r="AL35" s="171"/>
      <c r="AM35" s="171"/>
      <c r="AN35" s="171"/>
      <c r="AO35" s="171"/>
      <c r="AP35" s="171"/>
      <c r="AQ35" s="171"/>
    </row>
    <row r="36" spans="1:43">
      <c r="A36" s="171"/>
      <c r="B36" s="171"/>
      <c r="C36" s="171"/>
      <c r="D36" s="171"/>
      <c r="E36" s="171"/>
      <c r="F36" s="171"/>
      <c r="G36" s="171"/>
      <c r="H36" s="171"/>
      <c r="I36" s="171"/>
      <c r="J36" s="171"/>
      <c r="K36" s="171"/>
      <c r="L36" s="171"/>
      <c r="M36" s="171"/>
      <c r="N36" s="171"/>
      <c r="O36" s="171"/>
      <c r="P36" s="171"/>
      <c r="Q36" s="171"/>
      <c r="R36" s="171"/>
      <c r="S36" s="171"/>
      <c r="T36" s="171"/>
      <c r="U36" s="171"/>
      <c r="V36" s="171"/>
      <c r="W36" s="171"/>
      <c r="X36" s="171"/>
      <c r="Y36" s="171"/>
      <c r="Z36" s="171"/>
      <c r="AA36" s="171"/>
      <c r="AB36" s="171"/>
      <c r="AC36" s="171"/>
      <c r="AD36" s="171"/>
      <c r="AE36" s="171"/>
      <c r="AF36" s="171"/>
      <c r="AG36" s="171"/>
      <c r="AH36" s="171"/>
      <c r="AI36" s="171"/>
      <c r="AJ36" s="171"/>
      <c r="AK36" s="171"/>
      <c r="AL36" s="171"/>
      <c r="AM36" s="171"/>
      <c r="AN36" s="171"/>
      <c r="AO36" s="171"/>
      <c r="AP36" s="171"/>
      <c r="AQ36" s="171"/>
    </row>
    <row r="37" spans="1:43">
      <c r="A37" s="171"/>
      <c r="B37" s="171"/>
      <c r="C37" s="171"/>
      <c r="D37" s="171"/>
      <c r="E37" s="171"/>
      <c r="F37" s="171"/>
      <c r="G37" s="171"/>
      <c r="H37" s="171"/>
      <c r="I37" s="171"/>
      <c r="J37" s="171"/>
      <c r="K37" s="171"/>
      <c r="L37" s="171"/>
      <c r="M37" s="171"/>
      <c r="N37" s="171"/>
      <c r="O37" s="171"/>
      <c r="P37" s="171"/>
      <c r="Q37" s="171"/>
      <c r="R37" s="171"/>
      <c r="S37" s="171"/>
      <c r="T37" s="171"/>
      <c r="U37" s="171"/>
      <c r="V37" s="171"/>
      <c r="W37" s="171"/>
      <c r="X37" s="171"/>
      <c r="Y37" s="171"/>
      <c r="Z37" s="171"/>
      <c r="AA37" s="171"/>
      <c r="AB37" s="171"/>
      <c r="AC37" s="171"/>
      <c r="AD37" s="171"/>
      <c r="AE37" s="171"/>
      <c r="AF37" s="171"/>
      <c r="AG37" s="171"/>
      <c r="AH37" s="171"/>
      <c r="AI37" s="171"/>
      <c r="AJ37" s="171"/>
      <c r="AK37" s="171"/>
      <c r="AL37" s="171"/>
      <c r="AM37" s="171"/>
      <c r="AN37" s="171"/>
      <c r="AO37" s="171"/>
      <c r="AP37" s="171"/>
      <c r="AQ37" s="171"/>
    </row>
    <row r="38" spans="1:43">
      <c r="A38" s="171"/>
      <c r="B38" s="171"/>
      <c r="C38" s="171"/>
      <c r="D38" s="171"/>
      <c r="E38" s="171"/>
      <c r="F38" s="171"/>
      <c r="G38" s="171"/>
      <c r="H38" s="171"/>
      <c r="I38" s="171"/>
      <c r="J38" s="171"/>
      <c r="K38" s="171"/>
      <c r="L38" s="171"/>
      <c r="M38" s="171"/>
      <c r="N38" s="171"/>
      <c r="O38" s="171"/>
      <c r="P38" s="171"/>
      <c r="Q38" s="171"/>
      <c r="R38" s="171"/>
      <c r="S38" s="171"/>
      <c r="T38" s="171"/>
      <c r="U38" s="171"/>
      <c r="V38" s="171"/>
      <c r="W38" s="171"/>
      <c r="X38" s="171"/>
      <c r="Y38" s="171"/>
      <c r="Z38" s="171"/>
      <c r="AA38" s="171"/>
      <c r="AB38" s="171"/>
      <c r="AC38" s="171"/>
      <c r="AD38" s="171"/>
      <c r="AE38" s="171"/>
      <c r="AF38" s="171"/>
      <c r="AG38" s="171"/>
      <c r="AH38" s="171"/>
      <c r="AI38" s="171"/>
      <c r="AJ38" s="171"/>
      <c r="AK38" s="171"/>
      <c r="AL38" s="171"/>
      <c r="AM38" s="171"/>
      <c r="AN38" s="171"/>
      <c r="AO38" s="171"/>
      <c r="AP38" s="171"/>
      <c r="AQ38" s="171"/>
    </row>
    <row r="39" spans="1:43">
      <c r="A39" s="171"/>
      <c r="B39" s="171"/>
      <c r="C39" s="171"/>
      <c r="D39" s="171"/>
      <c r="E39" s="171"/>
      <c r="F39" s="171"/>
      <c r="G39" s="171"/>
      <c r="H39" s="171"/>
      <c r="I39" s="171"/>
      <c r="J39" s="171"/>
      <c r="K39" s="171"/>
      <c r="L39" s="171"/>
      <c r="M39" s="171"/>
      <c r="N39" s="171"/>
      <c r="O39" s="171"/>
      <c r="P39" s="171"/>
      <c r="Q39" s="171"/>
      <c r="R39" s="171"/>
      <c r="S39" s="171"/>
      <c r="T39" s="171"/>
      <c r="U39" s="171"/>
      <c r="V39" s="171"/>
      <c r="W39" s="171"/>
      <c r="X39" s="171"/>
      <c r="Y39" s="171"/>
      <c r="Z39" s="171"/>
      <c r="AA39" s="171"/>
      <c r="AB39" s="171"/>
      <c r="AC39" s="171"/>
      <c r="AD39" s="171"/>
      <c r="AE39" s="171"/>
      <c r="AF39" s="171"/>
      <c r="AG39" s="171"/>
      <c r="AH39" s="171"/>
      <c r="AI39" s="171"/>
      <c r="AJ39" s="171"/>
      <c r="AK39" s="171"/>
      <c r="AL39" s="171"/>
      <c r="AM39" s="171"/>
      <c r="AN39" s="171"/>
      <c r="AO39" s="171"/>
      <c r="AP39" s="171"/>
      <c r="AQ39" s="171"/>
    </row>
    <row r="40" spans="1:43">
      <c r="A40" s="171"/>
      <c r="B40" s="171"/>
      <c r="C40" s="171"/>
      <c r="D40" s="171"/>
      <c r="E40" s="171"/>
      <c r="F40" s="171"/>
      <c r="G40" s="171"/>
      <c r="H40" s="171"/>
      <c r="I40" s="171"/>
      <c r="J40" s="171"/>
      <c r="K40" s="171"/>
      <c r="L40" s="171"/>
      <c r="M40" s="171"/>
      <c r="N40" s="171"/>
      <c r="O40" s="171"/>
      <c r="P40" s="171"/>
      <c r="Q40" s="171"/>
      <c r="R40" s="171"/>
      <c r="S40" s="171"/>
      <c r="T40" s="171"/>
      <c r="U40" s="171"/>
      <c r="V40" s="171"/>
      <c r="W40" s="171"/>
      <c r="X40" s="171"/>
      <c r="Y40" s="171"/>
      <c r="Z40" s="171"/>
      <c r="AA40" s="171"/>
      <c r="AB40" s="171"/>
      <c r="AC40" s="171"/>
      <c r="AD40" s="171"/>
      <c r="AE40" s="171"/>
      <c r="AF40" s="171"/>
      <c r="AG40" s="171"/>
      <c r="AH40" s="171"/>
      <c r="AI40" s="171"/>
      <c r="AJ40" s="171"/>
      <c r="AK40" s="171"/>
      <c r="AL40" s="171"/>
      <c r="AM40" s="171"/>
      <c r="AN40" s="171"/>
      <c r="AO40" s="171"/>
      <c r="AP40" s="171"/>
      <c r="AQ40" s="171"/>
    </row>
    <row r="41" spans="1:43">
      <c r="A41" s="171"/>
      <c r="B41" s="171"/>
      <c r="C41" s="171"/>
      <c r="D41" s="171"/>
      <c r="E41" s="171"/>
      <c r="F41" s="171"/>
      <c r="G41" s="171"/>
      <c r="H41" s="171"/>
      <c r="I41" s="171"/>
      <c r="J41" s="171"/>
      <c r="K41" s="171"/>
      <c r="L41" s="171"/>
      <c r="M41" s="171"/>
      <c r="N41" s="171"/>
      <c r="O41" s="171"/>
      <c r="P41" s="171"/>
      <c r="Q41" s="171"/>
      <c r="R41" s="171"/>
      <c r="S41" s="171"/>
      <c r="T41" s="171"/>
      <c r="U41" s="171"/>
      <c r="V41" s="171"/>
      <c r="W41" s="171"/>
      <c r="X41" s="171"/>
      <c r="Y41" s="171"/>
      <c r="Z41" s="171"/>
      <c r="AA41" s="171"/>
      <c r="AB41" s="171"/>
      <c r="AC41" s="171"/>
      <c r="AD41" s="171"/>
      <c r="AE41" s="171"/>
      <c r="AF41" s="171"/>
      <c r="AG41" s="171"/>
      <c r="AH41" s="171"/>
      <c r="AI41" s="171"/>
      <c r="AJ41" s="171"/>
      <c r="AK41" s="171"/>
      <c r="AL41" s="171"/>
      <c r="AM41" s="171"/>
      <c r="AN41" s="171"/>
      <c r="AO41" s="171"/>
      <c r="AP41" s="171"/>
      <c r="AQ41" s="171"/>
    </row>
    <row r="42" spans="1:43">
      <c r="A42" s="171"/>
      <c r="B42" s="171"/>
      <c r="C42" s="171"/>
      <c r="D42" s="171"/>
      <c r="E42" s="171"/>
      <c r="F42" s="171"/>
      <c r="G42" s="171"/>
      <c r="H42" s="171"/>
      <c r="I42" s="171"/>
      <c r="J42" s="171"/>
      <c r="K42" s="171"/>
      <c r="L42" s="171"/>
      <c r="M42" s="171"/>
      <c r="N42" s="171"/>
      <c r="O42" s="171"/>
      <c r="P42" s="171"/>
      <c r="Q42" s="171"/>
      <c r="R42" s="171"/>
      <c r="S42" s="171"/>
      <c r="T42" s="171"/>
      <c r="U42" s="171"/>
      <c r="V42" s="171"/>
      <c r="W42" s="171"/>
      <c r="X42" s="171"/>
      <c r="Y42" s="171"/>
      <c r="Z42" s="171"/>
      <c r="AA42" s="171"/>
      <c r="AB42" s="171"/>
      <c r="AC42" s="171"/>
      <c r="AD42" s="171"/>
      <c r="AE42" s="171"/>
      <c r="AF42" s="171"/>
      <c r="AG42" s="171"/>
      <c r="AH42" s="171"/>
      <c r="AI42" s="171"/>
      <c r="AJ42" s="171"/>
      <c r="AK42" s="171"/>
      <c r="AL42" s="171"/>
      <c r="AM42" s="171"/>
      <c r="AN42" s="171"/>
      <c r="AO42" s="171"/>
      <c r="AP42" s="171"/>
      <c r="AQ42" s="171"/>
    </row>
    <row r="43" spans="1:43">
      <c r="A43" s="171"/>
      <c r="B43" s="171"/>
      <c r="C43" s="171"/>
      <c r="D43" s="171"/>
      <c r="E43" s="171"/>
      <c r="F43" s="171"/>
      <c r="G43" s="171"/>
      <c r="H43" s="171"/>
      <c r="I43" s="171"/>
      <c r="J43" s="171"/>
      <c r="K43" s="171"/>
      <c r="L43" s="171"/>
      <c r="M43" s="171"/>
      <c r="N43" s="171"/>
      <c r="O43" s="171"/>
      <c r="P43" s="171"/>
      <c r="Q43" s="171"/>
      <c r="R43" s="171"/>
      <c r="S43" s="171"/>
      <c r="T43" s="171"/>
      <c r="U43" s="171"/>
      <c r="V43" s="171"/>
      <c r="W43" s="171"/>
      <c r="X43" s="171"/>
      <c r="Y43" s="171"/>
      <c r="Z43" s="171"/>
      <c r="AA43" s="171"/>
      <c r="AB43" s="171"/>
      <c r="AC43" s="171"/>
      <c r="AD43" s="171"/>
      <c r="AE43" s="171"/>
      <c r="AF43" s="171"/>
      <c r="AG43" s="171"/>
      <c r="AH43" s="171"/>
      <c r="AI43" s="171"/>
      <c r="AJ43" s="171"/>
      <c r="AK43" s="171"/>
      <c r="AL43" s="171"/>
      <c r="AM43" s="171"/>
      <c r="AN43" s="171"/>
      <c r="AO43" s="171"/>
      <c r="AP43" s="171"/>
      <c r="AQ43" s="171"/>
    </row>
    <row r="44" spans="1:43">
      <c r="A44" s="171"/>
      <c r="B44" s="171"/>
      <c r="C44" s="171"/>
      <c r="D44" s="171"/>
      <c r="E44" s="171"/>
      <c r="F44" s="171"/>
      <c r="G44" s="171"/>
      <c r="H44" s="171"/>
      <c r="I44" s="171"/>
      <c r="J44" s="171"/>
      <c r="K44" s="171"/>
      <c r="L44" s="171"/>
      <c r="M44" s="171"/>
      <c r="N44" s="171"/>
      <c r="O44" s="171"/>
      <c r="P44" s="171"/>
      <c r="Q44" s="171"/>
      <c r="R44" s="171"/>
      <c r="S44" s="171"/>
      <c r="T44" s="171"/>
      <c r="U44" s="171"/>
      <c r="V44" s="171"/>
      <c r="W44" s="171"/>
      <c r="X44" s="171"/>
      <c r="Y44" s="171"/>
      <c r="Z44" s="171"/>
      <c r="AA44" s="171"/>
      <c r="AB44" s="171"/>
      <c r="AC44" s="171"/>
      <c r="AD44" s="171"/>
      <c r="AE44" s="171"/>
      <c r="AF44" s="171"/>
      <c r="AG44" s="171"/>
      <c r="AH44" s="171"/>
      <c r="AI44" s="171"/>
      <c r="AJ44" s="171"/>
      <c r="AK44" s="171"/>
      <c r="AL44" s="171"/>
      <c r="AM44" s="171"/>
      <c r="AN44" s="171"/>
      <c r="AO44" s="171"/>
      <c r="AP44" s="171"/>
      <c r="AQ44" s="171"/>
    </row>
  </sheetData>
  <sheetProtection selectLockedCells="1"/>
  <mergeCells count="14">
    <mergeCell ref="F29:J29"/>
    <mergeCell ref="J15:L15"/>
    <mergeCell ref="A1:B2"/>
    <mergeCell ref="N22:W24"/>
    <mergeCell ref="N3:O3"/>
    <mergeCell ref="A12:D12"/>
    <mergeCell ref="F3:G3"/>
    <mergeCell ref="I3:J3"/>
    <mergeCell ref="F1:H2"/>
    <mergeCell ref="C1:E2"/>
    <mergeCell ref="J13:L13"/>
    <mergeCell ref="J12:L12"/>
    <mergeCell ref="J14:L14"/>
    <mergeCell ref="I5:K5"/>
  </mergeCells>
  <phoneticPr fontId="4" type="noConversion"/>
  <pageMargins left="0.75" right="0.75" top="1" bottom="1" header="0.5" footer="0.5"/>
  <pageSetup scale="40" fitToWidth="0" fitToHeight="0" orientation="portrait" r:id="rId1"/>
  <headerFooter alignWithMargins="0"/>
  <colBreaks count="1" manualBreakCount="1">
    <brk id="23" max="1048575" man="1"/>
  </colBreaks>
  <customProperties>
    <customPr name="%locator_row%" r:id="rId2"/>
    <customPr name="%startcell%" r:id="rId3"/>
  </customProperties>
  <drawing r:id="rId4"/>
  <legacyDrawing r:id="rId5"/>
  <mc:AlternateContent xmlns:mc="http://schemas.openxmlformats.org/markup-compatibility/2006">
    <mc:Choice Requires="x14">
      <controls>
        <mc:AlternateContent xmlns:mc="http://schemas.openxmlformats.org/markup-compatibility/2006">
          <mc:Choice Requires="x14">
            <control shapeId="4148" r:id="rId6" name="Group Box 52">
              <controlPr defaultSize="0" autoFill="0" autoPict="0">
                <anchor moveWithCells="1" sizeWithCells="1">
                  <from>
                    <xdr:col>0</xdr:col>
                    <xdr:colOff>0</xdr:colOff>
                    <xdr:row>2</xdr:row>
                    <xdr:rowOff>133350</xdr:rowOff>
                  </from>
                  <to>
                    <xdr:col>3</xdr:col>
                    <xdr:colOff>232410</xdr:colOff>
                    <xdr:row>11</xdr:row>
                    <xdr:rowOff>15240</xdr:rowOff>
                  </to>
                </anchor>
              </controlPr>
            </control>
          </mc:Choice>
        </mc:AlternateContent>
        <mc:AlternateContent xmlns:mc="http://schemas.openxmlformats.org/markup-compatibility/2006">
          <mc:Choice Requires="x14">
            <control shapeId="4147" r:id="rId7" name="Option Button 51">
              <controlPr defaultSize="0" autoFill="0" autoLine="0" autoPict="0">
                <anchor moveWithCells="1" sizeWithCells="1">
                  <from>
                    <xdr:col>0</xdr:col>
                    <xdr:colOff>9503</xdr:colOff>
                    <xdr:row>3</xdr:row>
                    <xdr:rowOff>88150</xdr:rowOff>
                  </from>
                  <to>
                    <xdr:col>3</xdr:col>
                    <xdr:colOff>222907</xdr:colOff>
                    <xdr:row>5</xdr:row>
                    <xdr:rowOff>6408</xdr:rowOff>
                  </to>
                </anchor>
              </controlPr>
            </control>
          </mc:Choice>
        </mc:AlternateContent>
        <mc:AlternateContent xmlns:mc="http://schemas.openxmlformats.org/markup-compatibility/2006">
          <mc:Choice Requires="x14">
            <control shapeId="4149" r:id="rId8" name="Option Button 53">
              <controlPr defaultSize="0" autoFill="0" autoLine="0" autoPict="0">
                <anchor moveWithCells="1" sizeWithCells="1">
                  <from>
                    <xdr:col>0</xdr:col>
                    <xdr:colOff>9503</xdr:colOff>
                    <xdr:row>5</xdr:row>
                    <xdr:rowOff>25804</xdr:rowOff>
                  </from>
                  <to>
                    <xdr:col>3</xdr:col>
                    <xdr:colOff>222907</xdr:colOff>
                    <xdr:row>6</xdr:row>
                    <xdr:rowOff>77412</xdr:rowOff>
                  </to>
                </anchor>
              </controlPr>
            </control>
          </mc:Choice>
        </mc:AlternateContent>
        <mc:AlternateContent xmlns:mc="http://schemas.openxmlformats.org/markup-compatibility/2006">
          <mc:Choice Requires="x14">
            <control shapeId="4150" r:id="rId9" name="Option Button 54">
              <controlPr defaultSize="0" autoFill="0" autoLine="0" autoPict="0">
                <anchor moveWithCells="1" sizeWithCells="1">
                  <from>
                    <xdr:col>0</xdr:col>
                    <xdr:colOff>9503</xdr:colOff>
                    <xdr:row>6</xdr:row>
                    <xdr:rowOff>96809</xdr:rowOff>
                  </from>
                  <to>
                    <xdr:col>3</xdr:col>
                    <xdr:colOff>222907</xdr:colOff>
                    <xdr:row>7</xdr:row>
                    <xdr:rowOff>157942</xdr:rowOff>
                  </to>
                </anchor>
              </controlPr>
            </control>
          </mc:Choice>
        </mc:AlternateContent>
        <mc:AlternateContent xmlns:mc="http://schemas.openxmlformats.org/markup-compatibility/2006">
          <mc:Choice Requires="x14">
            <control shapeId="4151" r:id="rId10" name="Option Button 55">
              <controlPr defaultSize="0" autoFill="0" autoLine="0" autoPict="0">
                <anchor moveWithCells="1" sizeWithCells="1">
                  <from>
                    <xdr:col>0</xdr:col>
                    <xdr:colOff>9503</xdr:colOff>
                    <xdr:row>8</xdr:row>
                    <xdr:rowOff>5888</xdr:rowOff>
                  </from>
                  <to>
                    <xdr:col>3</xdr:col>
                    <xdr:colOff>222907</xdr:colOff>
                    <xdr:row>9</xdr:row>
                    <xdr:rowOff>57496</xdr:rowOff>
                  </to>
                </anchor>
              </controlPr>
            </control>
          </mc:Choice>
        </mc:AlternateContent>
        <mc:AlternateContent xmlns:mc="http://schemas.openxmlformats.org/markup-compatibility/2006">
          <mc:Choice Requires="x14">
            <control shapeId="4152" r:id="rId11" name="Option Button 56">
              <controlPr defaultSize="0" autoFill="0" autoLine="0" autoPict="0">
                <anchor moveWithCells="1" sizeWithCells="1">
                  <from>
                    <xdr:col>0</xdr:col>
                    <xdr:colOff>9503</xdr:colOff>
                    <xdr:row>9</xdr:row>
                    <xdr:rowOff>76893</xdr:rowOff>
                  </from>
                  <to>
                    <xdr:col>3</xdr:col>
                    <xdr:colOff>222907</xdr:colOff>
                    <xdr:row>10</xdr:row>
                    <xdr:rowOff>128501</xdr:rowOff>
                  </to>
                </anchor>
              </controlPr>
            </control>
          </mc:Choice>
        </mc:AlternateContent>
        <mc:AlternateContent xmlns:mc="http://schemas.openxmlformats.org/markup-compatibility/2006">
          <mc:Choice Requires="x14">
            <control shapeId="4117" r:id="rId12" name="Option Button 21">
              <controlPr locked="0" defaultSize="0" autoFill="0" autoLine="0" autoPict="0">
                <anchor moveWithCells="1" sizeWithCells="1">
                  <from>
                    <xdr:col>4</xdr:col>
                    <xdr:colOff>661035</xdr:colOff>
                    <xdr:row>18</xdr:row>
                    <xdr:rowOff>57220</xdr:rowOff>
                  </from>
                  <to>
                    <xdr:col>12</xdr:col>
                    <xdr:colOff>184785</xdr:colOff>
                    <xdr:row>19</xdr:row>
                    <xdr:rowOff>156243</xdr:rowOff>
                  </to>
                </anchor>
              </controlPr>
            </control>
          </mc:Choice>
        </mc:AlternateContent>
        <mc:AlternateContent xmlns:mc="http://schemas.openxmlformats.org/markup-compatibility/2006">
          <mc:Choice Requires="x14">
            <control shapeId="4118" r:id="rId13" name="Option Button 22">
              <controlPr locked="0" defaultSize="0" autoFill="0" autoLine="0" autoPict="0">
                <anchor moveWithCells="1" sizeWithCells="1">
                  <from>
                    <xdr:col>4</xdr:col>
                    <xdr:colOff>661035</xdr:colOff>
                    <xdr:row>20</xdr:row>
                    <xdr:rowOff>32977</xdr:rowOff>
                  </from>
                  <to>
                    <xdr:col>12</xdr:col>
                    <xdr:colOff>184785</xdr:colOff>
                    <xdr:row>21</xdr:row>
                    <xdr:rowOff>122475</xdr:rowOff>
                  </to>
                </anchor>
              </controlPr>
            </control>
          </mc:Choice>
        </mc:AlternateContent>
        <mc:AlternateContent xmlns:mc="http://schemas.openxmlformats.org/markup-compatibility/2006">
          <mc:Choice Requires="x14">
            <control shapeId="4119" r:id="rId14" name="Option Button 23">
              <controlPr locked="0" defaultSize="0" autoFill="0" autoLine="0" autoPict="0">
                <anchor moveWithCells="1" sizeWithCells="1">
                  <from>
                    <xdr:col>4</xdr:col>
                    <xdr:colOff>661035</xdr:colOff>
                    <xdr:row>23</xdr:row>
                    <xdr:rowOff>59573</xdr:rowOff>
                  </from>
                  <to>
                    <xdr:col>12</xdr:col>
                    <xdr:colOff>184785</xdr:colOff>
                    <xdr:row>24</xdr:row>
                    <xdr:rowOff>149071</xdr:rowOff>
                  </to>
                </anchor>
              </controlPr>
            </control>
          </mc:Choice>
        </mc:AlternateContent>
        <mc:AlternateContent xmlns:mc="http://schemas.openxmlformats.org/markup-compatibility/2006">
          <mc:Choice Requires="x14">
            <control shapeId="4120" r:id="rId15" name="Option Button 24">
              <controlPr locked="0" defaultSize="0" autoFill="0" autoLine="0" autoPict="0">
                <anchor moveWithCells="1" sizeWithCells="1">
                  <from>
                    <xdr:col>4</xdr:col>
                    <xdr:colOff>661035</xdr:colOff>
                    <xdr:row>21</xdr:row>
                    <xdr:rowOff>122475</xdr:rowOff>
                  </from>
                  <to>
                    <xdr:col>12</xdr:col>
                    <xdr:colOff>184785</xdr:colOff>
                    <xdr:row>23</xdr:row>
                    <xdr:rowOff>59573</xdr:rowOff>
                  </to>
                </anchor>
              </controlPr>
            </control>
          </mc:Choice>
        </mc:AlternateContent>
        <mc:AlternateContent xmlns:mc="http://schemas.openxmlformats.org/markup-compatibility/2006">
          <mc:Choice Requires="x14">
            <control shapeId="4121" r:id="rId16" name="Option Button 25">
              <controlPr locked="0" defaultSize="0" autoFill="0" autoLine="0" autoPict="0">
                <anchor moveWithCells="1" sizeWithCells="1">
                  <from>
                    <xdr:col>4</xdr:col>
                    <xdr:colOff>661035</xdr:colOff>
                    <xdr:row>24</xdr:row>
                    <xdr:rowOff>149071</xdr:rowOff>
                  </from>
                  <to>
                    <xdr:col>12</xdr:col>
                    <xdr:colOff>184785</xdr:colOff>
                    <xdr:row>26</xdr:row>
                    <xdr:rowOff>57594</xdr:rowOff>
                  </to>
                </anchor>
              </controlPr>
            </control>
          </mc:Choice>
        </mc:AlternateContent>
        <mc:AlternateContent xmlns:mc="http://schemas.openxmlformats.org/markup-compatibility/2006">
          <mc:Choice Requires="x14">
            <control shapeId="4122" r:id="rId17" name="Option Button 26">
              <controlPr locked="0" defaultSize="0" autoFill="0" autoLine="0" autoPict="0">
                <anchor moveWithCells="1" sizeWithCells="1">
                  <from>
                    <xdr:col>4</xdr:col>
                    <xdr:colOff>661035</xdr:colOff>
                    <xdr:row>25</xdr:row>
                    <xdr:rowOff>160971</xdr:rowOff>
                  </from>
                  <to>
                    <xdr:col>12</xdr:col>
                    <xdr:colOff>184785</xdr:colOff>
                    <xdr:row>27</xdr:row>
                    <xdr:rowOff>59969</xdr:rowOff>
                  </to>
                </anchor>
              </controlPr>
            </control>
          </mc:Choice>
        </mc:AlternateContent>
        <mc:AlternateContent xmlns:mc="http://schemas.openxmlformats.org/markup-compatibility/2006">
          <mc:Choice Requires="x14">
            <control shapeId="4137" r:id="rId18" name="Group Box 41">
              <controlPr defaultSize="0" autoFill="0" autoPict="0">
                <anchor moveWithCells="1" sizeWithCells="1">
                  <from>
                    <xdr:col>4</xdr:col>
                    <xdr:colOff>480060</xdr:colOff>
                    <xdr:row>18</xdr:row>
                    <xdr:rowOff>19050</xdr:rowOff>
                  </from>
                  <to>
                    <xdr:col>12</xdr:col>
                    <xdr:colOff>403860</xdr:colOff>
                    <xdr:row>30</xdr:row>
                    <xdr:rowOff>118110</xdr:rowOff>
                  </to>
                </anchor>
              </controlPr>
            </control>
          </mc:Choice>
        </mc:AlternateContent>
        <mc:AlternateContent xmlns:mc="http://schemas.openxmlformats.org/markup-compatibility/2006">
          <mc:Choice Requires="x14">
            <control shapeId="4154" r:id="rId19" name="Check Box 58">
              <controlPr defaultSize="0" autoFill="0" autoLine="0" autoPict="0">
                <anchor moveWithCells="1" sizeWithCells="1">
                  <from>
                    <xdr:col>0</xdr:col>
                    <xdr:colOff>7620</xdr:colOff>
                    <xdr:row>12</xdr:row>
                    <xdr:rowOff>57150</xdr:rowOff>
                  </from>
                  <to>
                    <xdr:col>1</xdr:col>
                    <xdr:colOff>560113</xdr:colOff>
                    <xdr:row>13</xdr:row>
                    <xdr:rowOff>167640</xdr:rowOff>
                  </to>
                </anchor>
              </controlPr>
            </control>
          </mc:Choice>
        </mc:AlternateContent>
        <mc:AlternateContent xmlns:mc="http://schemas.openxmlformats.org/markup-compatibility/2006">
          <mc:Choice Requires="x14">
            <control shapeId="4156" r:id="rId20" name="Check Box 60">
              <controlPr defaultSize="0" autoFill="0" autoLine="0" autoPict="0">
                <anchor moveWithCells="1" sizeWithCells="1">
                  <from>
                    <xdr:col>1</xdr:col>
                    <xdr:colOff>571457</xdr:colOff>
                    <xdr:row>12</xdr:row>
                    <xdr:rowOff>57150</xdr:rowOff>
                  </from>
                  <to>
                    <xdr:col>3</xdr:col>
                    <xdr:colOff>285750</xdr:colOff>
                    <xdr:row>13</xdr:row>
                    <xdr:rowOff>167640</xdr:rowOff>
                  </to>
                </anchor>
              </controlPr>
            </control>
          </mc:Choice>
        </mc:AlternateContent>
        <mc:AlternateContent xmlns:mc="http://schemas.openxmlformats.org/markup-compatibility/2006">
          <mc:Choice Requires="x14">
            <control shapeId="4166" r:id="rId21" name="Option Button 70">
              <controlPr defaultSize="0" autoFill="0" autoLine="0" autoPict="0">
                <anchor moveWithCells="1" sizeWithCells="1">
                  <from>
                    <xdr:col>0</xdr:col>
                    <xdr:colOff>99060</xdr:colOff>
                    <xdr:row>15</xdr:row>
                    <xdr:rowOff>15240</xdr:rowOff>
                  </from>
                  <to>
                    <xdr:col>0</xdr:col>
                    <xdr:colOff>647700</xdr:colOff>
                    <xdr:row>16</xdr:row>
                    <xdr:rowOff>74295</xdr:rowOff>
                  </to>
                </anchor>
              </controlPr>
            </control>
          </mc:Choice>
        </mc:AlternateContent>
        <mc:AlternateContent xmlns:mc="http://schemas.openxmlformats.org/markup-compatibility/2006">
          <mc:Choice Requires="x14">
            <control shapeId="4167" r:id="rId22" name="Option Button 71">
              <controlPr defaultSize="0" autoFill="0" autoLine="0" autoPict="0">
                <anchor moveWithCells="1" sizeWithCells="1">
                  <from>
                    <xdr:col>0</xdr:col>
                    <xdr:colOff>647700</xdr:colOff>
                    <xdr:row>15</xdr:row>
                    <xdr:rowOff>15240</xdr:rowOff>
                  </from>
                  <to>
                    <xdr:col>1</xdr:col>
                    <xdr:colOff>501015</xdr:colOff>
                    <xdr:row>16</xdr:row>
                    <xdr:rowOff>74295</xdr:rowOff>
                  </to>
                </anchor>
              </controlPr>
            </control>
          </mc:Choice>
        </mc:AlternateContent>
        <mc:AlternateContent xmlns:mc="http://schemas.openxmlformats.org/markup-compatibility/2006">
          <mc:Choice Requires="x14">
            <control shapeId="4169" r:id="rId23" name="Group Box 73">
              <controlPr defaultSize="0" autoFill="0" autoPict="0">
                <anchor moveWithCells="1">
                  <from>
                    <xdr:col>0</xdr:col>
                    <xdr:colOff>28575</xdr:colOff>
                    <xdr:row>14</xdr:row>
                    <xdr:rowOff>152400</xdr:rowOff>
                  </from>
                  <to>
                    <xdr:col>1</xdr:col>
                    <xdr:colOff>581025</xdr:colOff>
                    <xdr:row>16</xdr:row>
                    <xdr:rowOff>76200</xdr:rowOff>
                  </to>
                </anchor>
              </controlPr>
            </control>
          </mc:Choice>
        </mc:AlternateContent>
        <mc:AlternateContent xmlns:mc="http://schemas.openxmlformats.org/markup-compatibility/2006">
          <mc:Choice Requires="x14">
            <control shapeId="4171" r:id="rId24" name="Group Box 75">
              <controlPr defaultSize="0" autoFill="0" autoPict="0">
                <anchor moveWithCells="1" sizeWithCells="1">
                  <from>
                    <xdr:col>12</xdr:col>
                    <xdr:colOff>449580</xdr:colOff>
                    <xdr:row>3</xdr:row>
                    <xdr:rowOff>30480</xdr:rowOff>
                  </from>
                  <to>
                    <xdr:col>15</xdr:col>
                    <xdr:colOff>344805</xdr:colOff>
                    <xdr:row>8</xdr:row>
                    <xdr:rowOff>160020</xdr:rowOff>
                  </to>
                </anchor>
              </controlPr>
            </control>
          </mc:Choice>
        </mc:AlternateContent>
        <mc:AlternateContent xmlns:mc="http://schemas.openxmlformats.org/markup-compatibility/2006">
          <mc:Choice Requires="x14">
            <control shapeId="4170" r:id="rId25" name="Option Button 74">
              <controlPr defaultSize="0" autoFill="0" autoLine="0" autoPict="0">
                <anchor moveWithCells="1" sizeWithCells="1">
                  <from>
                    <xdr:col>13</xdr:col>
                    <xdr:colOff>1905</xdr:colOff>
                    <xdr:row>3</xdr:row>
                    <xdr:rowOff>39967</xdr:rowOff>
                  </from>
                  <to>
                    <xdr:col>15</xdr:col>
                    <xdr:colOff>173355</xdr:colOff>
                    <xdr:row>4</xdr:row>
                    <xdr:rowOff>115282</xdr:rowOff>
                  </to>
                </anchor>
              </controlPr>
            </control>
          </mc:Choice>
        </mc:AlternateContent>
        <mc:AlternateContent xmlns:mc="http://schemas.openxmlformats.org/markup-compatibility/2006">
          <mc:Choice Requires="x14">
            <control shapeId="4172" r:id="rId26" name="Option Button 76">
              <controlPr defaultSize="0" autoFill="0" autoLine="0" autoPict="0">
                <anchor moveWithCells="1" sizeWithCells="1">
                  <from>
                    <xdr:col>13</xdr:col>
                    <xdr:colOff>1905</xdr:colOff>
                    <xdr:row>4</xdr:row>
                    <xdr:rowOff>115282</xdr:rowOff>
                  </from>
                  <to>
                    <xdr:col>15</xdr:col>
                    <xdr:colOff>173355</xdr:colOff>
                    <xdr:row>6</xdr:row>
                    <xdr:rowOff>97</xdr:rowOff>
                  </to>
                </anchor>
              </controlPr>
            </control>
          </mc:Choice>
        </mc:AlternateContent>
        <mc:AlternateContent xmlns:mc="http://schemas.openxmlformats.org/markup-compatibility/2006">
          <mc:Choice Requires="x14">
            <control shapeId="4173" r:id="rId27" name="Option Button 77">
              <controlPr defaultSize="0" autoFill="0" autoLine="0" autoPict="0">
                <anchor moveWithCells="1" sizeWithCells="1">
                  <from>
                    <xdr:col>13</xdr:col>
                    <xdr:colOff>1905</xdr:colOff>
                    <xdr:row>6</xdr:row>
                    <xdr:rowOff>97</xdr:rowOff>
                  </from>
                  <to>
                    <xdr:col>15</xdr:col>
                    <xdr:colOff>173355</xdr:colOff>
                    <xdr:row>7</xdr:row>
                    <xdr:rowOff>56362</xdr:rowOff>
                  </to>
                </anchor>
              </controlPr>
            </control>
          </mc:Choice>
        </mc:AlternateContent>
        <mc:AlternateContent xmlns:mc="http://schemas.openxmlformats.org/markup-compatibility/2006">
          <mc:Choice Requires="x14">
            <control shapeId="4174" r:id="rId28" name="Option Button 78">
              <controlPr defaultSize="0" autoFill="0" autoLine="0" autoPict="0">
                <anchor moveWithCells="1" sizeWithCells="1">
                  <from>
                    <xdr:col>13</xdr:col>
                    <xdr:colOff>1905</xdr:colOff>
                    <xdr:row>7</xdr:row>
                    <xdr:rowOff>56361</xdr:rowOff>
                  </from>
                  <to>
                    <xdr:col>15</xdr:col>
                    <xdr:colOff>173355</xdr:colOff>
                    <xdr:row>8</xdr:row>
                    <xdr:rowOff>103101</xdr:rowOff>
                  </to>
                </anchor>
              </controlPr>
            </control>
          </mc:Choice>
        </mc:AlternateContent>
        <mc:AlternateContent xmlns:mc="http://schemas.openxmlformats.org/markup-compatibility/2006">
          <mc:Choice Requires="x14">
            <control shapeId="4177" r:id="rId29" name="Option Button 81">
              <controlPr defaultSize="0" autoFill="0" autoLine="0" autoPict="0">
                <anchor moveWithCells="1" sizeWithCells="1">
                  <from>
                    <xdr:col>13</xdr:col>
                    <xdr:colOff>2054</xdr:colOff>
                    <xdr:row>13</xdr:row>
                    <xdr:rowOff>40005</xdr:rowOff>
                  </from>
                  <to>
                    <xdr:col>18</xdr:col>
                    <xdr:colOff>454915</xdr:colOff>
                    <xdr:row>14</xdr:row>
                    <xdr:rowOff>97155</xdr:rowOff>
                  </to>
                </anchor>
              </controlPr>
            </control>
          </mc:Choice>
        </mc:AlternateContent>
        <mc:AlternateContent xmlns:mc="http://schemas.openxmlformats.org/markup-compatibility/2006">
          <mc:Choice Requires="x14">
            <control shapeId="4181" r:id="rId30" name="Group Box 85">
              <controlPr defaultSize="0" autoFill="0" autoPict="0">
                <anchor moveWithCells="1" sizeWithCells="1">
                  <from>
                    <xdr:col>12</xdr:col>
                    <xdr:colOff>506730</xdr:colOff>
                    <xdr:row>12</xdr:row>
                    <xdr:rowOff>87630</xdr:rowOff>
                  </from>
                  <to>
                    <xdr:col>19</xdr:col>
                    <xdr:colOff>112395</xdr:colOff>
                    <xdr:row>19</xdr:row>
                    <xdr:rowOff>30480</xdr:rowOff>
                  </to>
                </anchor>
              </controlPr>
            </control>
          </mc:Choice>
        </mc:AlternateContent>
        <mc:AlternateContent xmlns:mc="http://schemas.openxmlformats.org/markup-compatibility/2006">
          <mc:Choice Requires="x14">
            <control shapeId="4182" r:id="rId31" name="Option Button 86">
              <controlPr defaultSize="0" autoFill="0" autoLine="0" autoPict="0">
                <anchor moveWithCells="1" sizeWithCells="1">
                  <from>
                    <xdr:col>13</xdr:col>
                    <xdr:colOff>2054</xdr:colOff>
                    <xdr:row>14</xdr:row>
                    <xdr:rowOff>97155</xdr:rowOff>
                  </from>
                  <to>
                    <xdr:col>18</xdr:col>
                    <xdr:colOff>454915</xdr:colOff>
                    <xdr:row>15</xdr:row>
                    <xdr:rowOff>154305</xdr:rowOff>
                  </to>
                </anchor>
              </controlPr>
            </control>
          </mc:Choice>
        </mc:AlternateContent>
        <mc:AlternateContent xmlns:mc="http://schemas.openxmlformats.org/markup-compatibility/2006">
          <mc:Choice Requires="x14">
            <control shapeId="4183" r:id="rId32" name="Option Button 87">
              <controlPr defaultSize="0" autoFill="0" autoLine="0" autoPict="0">
                <anchor moveWithCells="1" sizeWithCells="1">
                  <from>
                    <xdr:col>13</xdr:col>
                    <xdr:colOff>2054</xdr:colOff>
                    <xdr:row>15</xdr:row>
                    <xdr:rowOff>154305</xdr:rowOff>
                  </from>
                  <to>
                    <xdr:col>18</xdr:col>
                    <xdr:colOff>454915</xdr:colOff>
                    <xdr:row>17</xdr:row>
                    <xdr:rowOff>59055</xdr:rowOff>
                  </to>
                </anchor>
              </controlPr>
            </control>
          </mc:Choice>
        </mc:AlternateContent>
        <mc:AlternateContent xmlns:mc="http://schemas.openxmlformats.org/markup-compatibility/2006">
          <mc:Choice Requires="x14">
            <control shapeId="4184" r:id="rId33" name="Option Button 88">
              <controlPr defaultSize="0" autoFill="0" autoLine="0" autoPict="0">
                <anchor moveWithCells="1" sizeWithCells="1">
                  <from>
                    <xdr:col>13</xdr:col>
                    <xdr:colOff>2054</xdr:colOff>
                    <xdr:row>17</xdr:row>
                    <xdr:rowOff>59055</xdr:rowOff>
                  </from>
                  <to>
                    <xdr:col>18</xdr:col>
                    <xdr:colOff>454915</xdr:colOff>
                    <xdr:row>18</xdr:row>
                    <xdr:rowOff>125730</xdr:rowOff>
                  </to>
                </anchor>
              </controlPr>
            </control>
          </mc:Choice>
        </mc:AlternateContent>
        <mc:AlternateContent xmlns:mc="http://schemas.openxmlformats.org/markup-compatibility/2006">
          <mc:Choice Requires="x14">
            <control shapeId="4106" r:id="rId34" name="Check Box 10">
              <controlPr locked="0" defaultSize="0" autoFill="0" autoLine="0" autoPict="0" altText="AMS2750F">
                <anchor moveWithCells="1" sizeWithCells="1">
                  <from>
                    <xdr:col>4</xdr:col>
                    <xdr:colOff>613410</xdr:colOff>
                    <xdr:row>3</xdr:row>
                    <xdr:rowOff>81915</xdr:rowOff>
                  </from>
                  <to>
                    <xdr:col>7</xdr:col>
                    <xdr:colOff>575310</xdr:colOff>
                    <xdr:row>4</xdr:row>
                    <xdr:rowOff>161844</xdr:rowOff>
                  </to>
                </anchor>
              </controlPr>
            </control>
          </mc:Choice>
        </mc:AlternateContent>
        <mc:AlternateContent xmlns:mc="http://schemas.openxmlformats.org/markup-compatibility/2006">
          <mc:Choice Requires="x14">
            <control shapeId="4107" r:id="rId35" name="Check Box 11">
              <controlPr locked="0" defaultSize="0" autoFill="0" autoLine="0" autoPict="0" altText="BAC5621L">
                <anchor moveWithCells="1" sizeWithCells="1">
                  <from>
                    <xdr:col>4</xdr:col>
                    <xdr:colOff>613410</xdr:colOff>
                    <xdr:row>4</xdr:row>
                    <xdr:rowOff>142470</xdr:rowOff>
                  </from>
                  <to>
                    <xdr:col>7</xdr:col>
                    <xdr:colOff>575310</xdr:colOff>
                    <xdr:row>6</xdr:row>
                    <xdr:rowOff>41586</xdr:rowOff>
                  </to>
                </anchor>
              </controlPr>
            </control>
          </mc:Choice>
        </mc:AlternateContent>
        <mc:AlternateContent xmlns:mc="http://schemas.openxmlformats.org/markup-compatibility/2006">
          <mc:Choice Requires="x14">
            <control shapeId="4108" r:id="rId36" name="Check Box 12">
              <controlPr locked="0" defaultSize="0" autoFill="0" autoLine="0" autoPict="0">
                <anchor moveWithCells="1" sizeWithCells="1">
                  <from>
                    <xdr:col>4</xdr:col>
                    <xdr:colOff>613410</xdr:colOff>
                    <xdr:row>6</xdr:row>
                    <xdr:rowOff>51273</xdr:rowOff>
                  </from>
                  <to>
                    <xdr:col>7</xdr:col>
                    <xdr:colOff>575310</xdr:colOff>
                    <xdr:row>7</xdr:row>
                    <xdr:rowOff>112152</xdr:rowOff>
                  </to>
                </anchor>
              </controlPr>
            </control>
          </mc:Choice>
        </mc:AlternateContent>
        <mc:AlternateContent xmlns:mc="http://schemas.openxmlformats.org/markup-compatibility/2006">
          <mc:Choice Requires="x14">
            <control shapeId="4109" r:id="rId37" name="Check Box 13">
              <controlPr locked="0" defaultSize="0" autoFill="0" autoLine="0" autoPict="0" altText="ASTME220-19">
                <anchor moveWithCells="1" sizeWithCells="1">
                  <from>
                    <xdr:col>4</xdr:col>
                    <xdr:colOff>613410</xdr:colOff>
                    <xdr:row>7</xdr:row>
                    <xdr:rowOff>112152</xdr:rowOff>
                  </from>
                  <to>
                    <xdr:col>7</xdr:col>
                    <xdr:colOff>575310</xdr:colOff>
                    <xdr:row>8</xdr:row>
                    <xdr:rowOff>163506</xdr:rowOff>
                  </to>
                </anchor>
              </controlPr>
            </control>
          </mc:Choice>
        </mc:AlternateContent>
        <mc:AlternateContent xmlns:mc="http://schemas.openxmlformats.org/markup-compatibility/2006">
          <mc:Choice Requires="x14">
            <control shapeId="4110" r:id="rId38" name="Check Box 14">
              <controlPr locked="0" defaultSize="0" autoFill="0" autoLine="0" autoPict="0">
                <anchor moveWithCells="1" sizeWithCells="1">
                  <from>
                    <xdr:col>4</xdr:col>
                    <xdr:colOff>613410</xdr:colOff>
                    <xdr:row>8</xdr:row>
                    <xdr:rowOff>163506</xdr:rowOff>
                  </from>
                  <to>
                    <xdr:col>7</xdr:col>
                    <xdr:colOff>575310</xdr:colOff>
                    <xdr:row>10</xdr:row>
                    <xdr:rowOff>43410</xdr:rowOff>
                  </to>
                </anchor>
              </controlPr>
            </control>
          </mc:Choice>
        </mc:AlternateContent>
        <mc:AlternateContent xmlns:mc="http://schemas.openxmlformats.org/markup-compatibility/2006">
          <mc:Choice Requires="x14">
            <control shapeId="4111" r:id="rId39" name="Check Box 15">
              <controlPr locked="0" defaultSize="0" autoFill="0" autoLine="0" autoPict="0">
                <anchor moveWithCells="1" sizeWithCells="1">
                  <from>
                    <xdr:col>4</xdr:col>
                    <xdr:colOff>613410</xdr:colOff>
                    <xdr:row>10</xdr:row>
                    <xdr:rowOff>43410</xdr:rowOff>
                  </from>
                  <to>
                    <xdr:col>7</xdr:col>
                    <xdr:colOff>575310</xdr:colOff>
                    <xdr:row>11</xdr:row>
                    <xdr:rowOff>104451</xdr:rowOff>
                  </to>
                </anchor>
              </controlPr>
            </control>
          </mc:Choice>
        </mc:AlternateContent>
        <mc:AlternateContent xmlns:mc="http://schemas.openxmlformats.org/markup-compatibility/2006">
          <mc:Choice Requires="x14">
            <control shapeId="4112" r:id="rId40" name="Check Box 16">
              <controlPr locked="0" defaultSize="0" autoFill="0" autoLine="0" autoPict="0" altText="BAERD GEN-007D">
                <anchor moveWithCells="1" sizeWithCells="1">
                  <from>
                    <xdr:col>4</xdr:col>
                    <xdr:colOff>613410</xdr:colOff>
                    <xdr:row>11</xdr:row>
                    <xdr:rowOff>75389</xdr:rowOff>
                  </from>
                  <to>
                    <xdr:col>7</xdr:col>
                    <xdr:colOff>575310</xdr:colOff>
                    <xdr:row>12</xdr:row>
                    <xdr:rowOff>155804</xdr:rowOff>
                  </to>
                </anchor>
              </controlPr>
            </control>
          </mc:Choice>
        </mc:AlternateContent>
        <mc:AlternateContent xmlns:mc="http://schemas.openxmlformats.org/markup-compatibility/2006">
          <mc:Choice Requires="x14">
            <control shapeId="4991" r:id="rId41" name="Check Box 895">
              <controlPr locked="0" defaultSize="0" autoFill="0" autoLine="0" autoPict="0">
                <anchor moveWithCells="1" sizeWithCells="1">
                  <from>
                    <xdr:col>4</xdr:col>
                    <xdr:colOff>613410</xdr:colOff>
                    <xdr:row>12</xdr:row>
                    <xdr:rowOff>155805</xdr:rowOff>
                  </from>
                  <to>
                    <xdr:col>7</xdr:col>
                    <xdr:colOff>575310</xdr:colOff>
                    <xdr:row>14</xdr:row>
                    <xdr:rowOff>64770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22229CCB-1F77-432C-8C94-62B3678B7281}">
          <x14:formula1>
            <xm:f>_xlfn.ANCHORARRAY(Dropdowns!$A$2)</xm:f>
          </x14:formula1>
          <xm:sqref>I5:K5</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BC2BA-96D2-43F3-A506-7D7D8728B628}">
  <sheetPr codeName="Sheet1"/>
  <dimension ref="A1:FD26"/>
  <sheetViews>
    <sheetView zoomScale="70" zoomScaleNormal="70" workbookViewId="0">
      <selection activeCell="W9" sqref="W9"/>
    </sheetView>
  </sheetViews>
  <sheetFormatPr defaultRowHeight="12.75"/>
  <cols>
    <col min="1" max="2" width="5" customWidth="1"/>
    <col min="3" max="3" width="20.28515625" customWidth="1"/>
    <col min="4" max="4" width="8.42578125" customWidth="1"/>
    <col min="5" max="5" width="14.7109375" customWidth="1"/>
    <col min="6" max="6" width="13" customWidth="1"/>
    <col min="7" max="7" width="15.5703125" customWidth="1"/>
    <col min="8" max="8" width="13.42578125" customWidth="1"/>
    <col min="9" max="10" width="5" customWidth="1"/>
    <col min="11" max="11" width="20.28515625" customWidth="1"/>
    <col min="12" max="12" width="8.42578125" customWidth="1"/>
    <col min="13" max="13" width="14.7109375" customWidth="1"/>
    <col min="14" max="14" width="13" customWidth="1"/>
    <col min="15" max="15" width="15.5703125" customWidth="1"/>
    <col min="16" max="16" width="13.28515625" customWidth="1"/>
    <col min="17" max="18" width="5" customWidth="1"/>
    <col min="19" max="19" width="20.28515625" customWidth="1"/>
    <col min="20" max="20" width="8.42578125" customWidth="1"/>
    <col min="21" max="21" width="14.7109375" customWidth="1"/>
    <col min="22" max="22" width="13" customWidth="1"/>
    <col min="23" max="23" width="15.5703125" customWidth="1"/>
    <col min="24" max="24" width="13.28515625" customWidth="1"/>
    <col min="25" max="26" width="5" customWidth="1"/>
    <col min="27" max="27" width="20.28515625" customWidth="1"/>
    <col min="28" max="28" width="8.42578125" customWidth="1"/>
    <col min="29" max="29" width="14.7109375" customWidth="1"/>
    <col min="30" max="30" width="13" customWidth="1"/>
    <col min="31" max="31" width="15.5703125" customWidth="1"/>
    <col min="32" max="32" width="10.85546875" customWidth="1"/>
    <col min="33" max="34" width="5" customWidth="1"/>
    <col min="35" max="35" width="20.28515625" customWidth="1"/>
    <col min="36" max="36" width="8.42578125" customWidth="1"/>
    <col min="37" max="37" width="14.7109375" customWidth="1"/>
    <col min="38" max="38" width="13" customWidth="1"/>
    <col min="39" max="39" width="15.5703125" customWidth="1"/>
    <col min="40" max="40" width="10.85546875" customWidth="1"/>
    <col min="41" max="42" width="5" customWidth="1"/>
    <col min="43" max="43" width="20.28515625" customWidth="1"/>
    <col min="44" max="44" width="8.42578125" customWidth="1"/>
    <col min="45" max="45" width="14.7109375" customWidth="1"/>
    <col min="46" max="46" width="13" customWidth="1"/>
    <col min="47" max="47" width="15.5703125" customWidth="1"/>
    <col min="48" max="48" width="10.85546875" customWidth="1"/>
    <col min="49" max="50" width="5" customWidth="1"/>
    <col min="51" max="51" width="20.28515625" customWidth="1"/>
    <col min="52" max="52" width="8.42578125" customWidth="1"/>
    <col min="53" max="53" width="14.7109375" customWidth="1"/>
    <col min="54" max="54" width="13" customWidth="1"/>
    <col min="55" max="55" width="15.5703125" customWidth="1"/>
    <col min="56" max="56" width="12.28515625" customWidth="1"/>
    <col min="57" max="58" width="5" customWidth="1"/>
    <col min="59" max="59" width="20.28515625" customWidth="1"/>
    <col min="60" max="60" width="8.42578125" customWidth="1"/>
    <col min="61" max="61" width="14.7109375" customWidth="1"/>
    <col min="62" max="62" width="14.140625" customWidth="1"/>
    <col min="63" max="63" width="15.5703125" customWidth="1"/>
    <col min="64" max="64" width="12.140625" customWidth="1"/>
    <col min="65" max="66" width="5" customWidth="1"/>
    <col min="67" max="67" width="20.28515625" customWidth="1"/>
    <col min="68" max="68" width="8.42578125" customWidth="1"/>
    <col min="69" max="69" width="14.7109375" customWidth="1"/>
    <col min="70" max="70" width="13" customWidth="1"/>
    <col min="71" max="71" width="15.5703125" customWidth="1"/>
    <col min="72" max="72" width="10.85546875" customWidth="1"/>
    <col min="73" max="73" width="5.5703125" customWidth="1"/>
    <col min="74" max="74" width="5" customWidth="1"/>
    <col min="75" max="75" width="20.28515625" customWidth="1"/>
    <col min="76" max="76" width="8.42578125" customWidth="1"/>
    <col min="77" max="77" width="14.7109375" customWidth="1"/>
    <col min="78" max="78" width="13" customWidth="1"/>
    <col min="79" max="79" width="15.5703125" customWidth="1"/>
    <col min="80" max="80" width="10.85546875" customWidth="1"/>
    <col min="81" max="81" width="6" customWidth="1"/>
    <col min="82" max="82" width="5" customWidth="1"/>
    <col min="83" max="83" width="20.28515625" customWidth="1"/>
    <col min="84" max="84" width="8.42578125" customWidth="1"/>
    <col min="85" max="85" width="14.7109375" customWidth="1"/>
    <col min="86" max="86" width="13" customWidth="1"/>
    <col min="87" max="87" width="15.5703125" customWidth="1"/>
    <col min="88" max="88" width="10.85546875" customWidth="1"/>
    <col min="89" max="89" width="6.140625" customWidth="1"/>
    <col min="90" max="90" width="5" customWidth="1"/>
    <col min="91" max="91" width="20.28515625" customWidth="1"/>
    <col min="92" max="92" width="8.42578125" customWidth="1"/>
    <col min="93" max="93" width="14.7109375" customWidth="1"/>
    <col min="94" max="94" width="13" customWidth="1"/>
    <col min="95" max="95" width="15.5703125" customWidth="1"/>
    <col min="96" max="96" width="10.85546875" customWidth="1"/>
    <col min="97" max="97" width="5.7109375" customWidth="1"/>
    <col min="98" max="98" width="5" customWidth="1"/>
    <col min="99" max="99" width="20.28515625" customWidth="1"/>
    <col min="100" max="100" width="8.42578125" customWidth="1"/>
    <col min="101" max="101" width="14.7109375" customWidth="1"/>
    <col min="102" max="102" width="13" customWidth="1"/>
    <col min="103" max="103" width="15.5703125" customWidth="1"/>
    <col min="104" max="104" width="10.85546875" customWidth="1"/>
    <col min="105" max="105" width="5.42578125" customWidth="1"/>
    <col min="106" max="106" width="5" customWidth="1"/>
    <col min="107" max="107" width="20.28515625" customWidth="1"/>
    <col min="108" max="108" width="8.42578125" customWidth="1"/>
    <col min="109" max="109" width="14.7109375" customWidth="1"/>
    <col min="110" max="110" width="13" customWidth="1"/>
    <col min="111" max="111" width="15.5703125" customWidth="1"/>
    <col min="112" max="112" width="10.85546875" customWidth="1"/>
    <col min="113" max="113" width="5.42578125" customWidth="1"/>
    <col min="114" max="114" width="5" customWidth="1"/>
    <col min="115" max="115" width="20.28515625" customWidth="1"/>
    <col min="116" max="116" width="8.42578125" customWidth="1"/>
    <col min="117" max="117" width="14.7109375" customWidth="1"/>
    <col min="118" max="118" width="13" customWidth="1"/>
    <col min="119" max="119" width="15.5703125" customWidth="1"/>
    <col min="120" max="120" width="10.85546875" customWidth="1"/>
    <col min="121" max="121" width="5.7109375" customWidth="1"/>
    <col min="122" max="122" width="5" customWidth="1"/>
    <col min="123" max="123" width="20.28515625" customWidth="1"/>
    <col min="124" max="124" width="8.42578125" customWidth="1"/>
    <col min="125" max="125" width="14.7109375" customWidth="1"/>
    <col min="126" max="126" width="13" customWidth="1"/>
    <col min="127" max="127" width="15.5703125" customWidth="1"/>
    <col min="128" max="128" width="10.85546875" customWidth="1"/>
    <col min="129" max="129" width="6" customWidth="1"/>
    <col min="130" max="130" width="5" customWidth="1"/>
    <col min="131" max="131" width="20.28515625" customWidth="1"/>
    <col min="132" max="132" width="8.42578125" customWidth="1"/>
    <col min="133" max="133" width="14.7109375" customWidth="1"/>
    <col min="134" max="134" width="13" customWidth="1"/>
    <col min="135" max="135" width="15.5703125" customWidth="1"/>
    <col min="136" max="136" width="10.85546875" customWidth="1"/>
    <col min="137" max="137" width="5.7109375" customWidth="1"/>
    <col min="138" max="138" width="5" customWidth="1"/>
    <col min="139" max="139" width="20.28515625" customWidth="1"/>
    <col min="140" max="140" width="8.42578125" customWidth="1"/>
    <col min="141" max="141" width="14.7109375" customWidth="1"/>
    <col min="142" max="142" width="13" customWidth="1"/>
    <col min="143" max="143" width="15.5703125" customWidth="1"/>
    <col min="144" max="144" width="10.85546875" customWidth="1"/>
    <col min="145" max="145" width="6" customWidth="1"/>
    <col min="146" max="146" width="5" customWidth="1"/>
    <col min="147" max="147" width="20.28515625" customWidth="1"/>
    <col min="148" max="148" width="8.42578125" customWidth="1"/>
    <col min="149" max="149" width="14.7109375" customWidth="1"/>
    <col min="150" max="150" width="13" customWidth="1"/>
    <col min="151" max="151" width="15.5703125" customWidth="1"/>
    <col min="152" max="152" width="10.85546875" customWidth="1"/>
    <col min="153" max="153" width="6.28515625" customWidth="1"/>
    <col min="154" max="154" width="5" customWidth="1"/>
    <col min="155" max="155" width="20.28515625" customWidth="1"/>
    <col min="156" max="156" width="8.42578125" customWidth="1"/>
    <col min="157" max="157" width="14.7109375" customWidth="1"/>
    <col min="158" max="158" width="13" customWidth="1"/>
    <col min="159" max="159" width="15.5703125" customWidth="1"/>
    <col min="160" max="160" width="10.85546875" customWidth="1"/>
  </cols>
  <sheetData>
    <row r="1" spans="1:160" ht="26.25" thickBot="1">
      <c r="A1" s="226">
        <v>1</v>
      </c>
      <c r="B1" s="498" t="s">
        <v>38</v>
      </c>
      <c r="C1" s="499"/>
      <c r="D1" s="500"/>
      <c r="E1" s="261">
        <v>-50</v>
      </c>
      <c r="F1" s="303" t="str">
        <f>IF(AND(G5=1,OR(G3=1,G4=1)),"Fails AMS2750, 2°F Max between ends","")</f>
        <v/>
      </c>
      <c r="G1" s="300"/>
      <c r="H1" s="219"/>
      <c r="I1" s="226">
        <v>2</v>
      </c>
      <c r="J1" s="498" t="s">
        <v>38</v>
      </c>
      <c r="K1" s="501"/>
      <c r="L1" s="500"/>
      <c r="M1" s="231">
        <v>200</v>
      </c>
      <c r="N1" s="303" t="str">
        <f>IF(AND(O5=1,OR(O3=1,O4=1)),"Fails AMS2750, 2°F Max between ends","")</f>
        <v/>
      </c>
      <c r="O1" s="300"/>
      <c r="P1" s="219"/>
      <c r="Q1" s="226">
        <v>3</v>
      </c>
      <c r="R1" s="498" t="s">
        <v>38</v>
      </c>
      <c r="S1" s="501"/>
      <c r="T1" s="500"/>
      <c r="U1" s="231">
        <v>450</v>
      </c>
      <c r="V1" s="303" t="str">
        <f>IF(AND(W5=1,OR(W3=1,W4=1)),"Fails AMS2750, 2°F Max between ends","")</f>
        <v/>
      </c>
      <c r="W1" s="300"/>
      <c r="X1" s="219"/>
      <c r="Y1" s="226">
        <v>4</v>
      </c>
      <c r="Z1" s="498" t="s">
        <v>38</v>
      </c>
      <c r="AA1" s="501"/>
      <c r="AB1" s="500"/>
      <c r="AC1" s="231"/>
      <c r="AD1" s="303" t="str">
        <f>IF(AND(AE5=1,OR(AE3=1,AE4=1)),"Fails AMS2750, 2°F Max between ends","")</f>
        <v/>
      </c>
      <c r="AE1" s="300"/>
      <c r="AF1" s="219"/>
      <c r="AG1" s="226">
        <v>5</v>
      </c>
      <c r="AH1" s="498" t="s">
        <v>38</v>
      </c>
      <c r="AI1" s="501"/>
      <c r="AJ1" s="500"/>
      <c r="AK1" s="231"/>
      <c r="AL1" s="303" t="str">
        <f>IF(AND(AM5=1,OR(AM3=1,AM4=1)),"Fails AMS2750, 2°F Max between ends","")</f>
        <v/>
      </c>
      <c r="AM1" s="300"/>
      <c r="AN1" s="219"/>
      <c r="AO1" s="226">
        <v>6</v>
      </c>
      <c r="AP1" s="498" t="s">
        <v>38</v>
      </c>
      <c r="AQ1" s="501"/>
      <c r="AR1" s="500"/>
      <c r="AS1" s="231"/>
      <c r="AT1" s="303" t="str">
        <f>IF(AND(AU5=1,OR(AU3=1,AU4=1)),"Fails AMS2750, 2°F Max between ends","")</f>
        <v/>
      </c>
      <c r="AU1" s="300"/>
      <c r="AV1" s="219"/>
      <c r="AW1" s="226">
        <v>7</v>
      </c>
      <c r="AX1" s="498" t="s">
        <v>38</v>
      </c>
      <c r="AY1" s="501"/>
      <c r="AZ1" s="500"/>
      <c r="BA1" s="231"/>
      <c r="BB1" s="303" t="str">
        <f>IF(AND(BC5=1,OR(BC3=1,BC4=1)),"Fails AMS2750, 2°F Max between ends","")</f>
        <v/>
      </c>
      <c r="BC1" s="300"/>
      <c r="BD1" s="219"/>
      <c r="BE1" s="226">
        <v>8</v>
      </c>
      <c r="BF1" s="498" t="s">
        <v>38</v>
      </c>
      <c r="BG1" s="501"/>
      <c r="BH1" s="500"/>
      <c r="BI1" s="231"/>
      <c r="BJ1" s="303" t="str">
        <f>IF(AND(BK5=1,OR(BK3=1,BK4=1)),"Fails AMS2750, 2°F Max between ends","")</f>
        <v/>
      </c>
      <c r="BK1" s="300"/>
      <c r="BL1" s="219"/>
      <c r="BM1" s="226">
        <v>9</v>
      </c>
      <c r="BN1" s="498" t="s">
        <v>38</v>
      </c>
      <c r="BO1" s="501"/>
      <c r="BP1" s="500"/>
      <c r="BQ1" s="231"/>
      <c r="BR1" s="303" t="str">
        <f>IF(AND(BS5=1,OR(BS3=1,BS4=1)),"Fails AMS2750, 2°F Max between ends","")</f>
        <v/>
      </c>
      <c r="BS1" s="300"/>
      <c r="BT1" s="219"/>
      <c r="BU1" s="226">
        <v>10</v>
      </c>
      <c r="BV1" s="498" t="s">
        <v>38</v>
      </c>
      <c r="BW1" s="501"/>
      <c r="BX1" s="500"/>
      <c r="BY1" s="231"/>
      <c r="BZ1" s="303" t="str">
        <f>IF(AND(CA5=1,OR(CA3=1,CA4=1)),"Fails AMS2750, 2°F Max between ends","")</f>
        <v/>
      </c>
      <c r="CA1" s="300"/>
      <c r="CB1" s="219"/>
      <c r="CC1" s="226">
        <v>11</v>
      </c>
      <c r="CD1" s="498" t="s">
        <v>38</v>
      </c>
      <c r="CE1" s="501"/>
      <c r="CF1" s="500"/>
      <c r="CG1" s="231"/>
      <c r="CH1" s="49"/>
      <c r="CI1" s="47"/>
      <c r="CJ1" s="219"/>
      <c r="CK1" s="226">
        <v>12</v>
      </c>
      <c r="CL1" s="498" t="s">
        <v>38</v>
      </c>
      <c r="CM1" s="501"/>
      <c r="CN1" s="500"/>
      <c r="CO1" s="231"/>
      <c r="CP1" s="49"/>
      <c r="CQ1" s="47"/>
      <c r="CR1" s="219"/>
      <c r="CS1" s="226">
        <v>13</v>
      </c>
      <c r="CT1" s="498" t="s">
        <v>38</v>
      </c>
      <c r="CU1" s="501"/>
      <c r="CV1" s="500"/>
      <c r="CW1" s="231"/>
      <c r="CX1" s="49"/>
      <c r="CY1" s="47"/>
      <c r="CZ1" s="219"/>
      <c r="DA1" s="226">
        <v>14</v>
      </c>
      <c r="DB1" s="498" t="s">
        <v>38</v>
      </c>
      <c r="DC1" s="501"/>
      <c r="DD1" s="500"/>
      <c r="DE1" s="231"/>
      <c r="DF1" s="49"/>
      <c r="DG1" s="47"/>
      <c r="DH1" s="219"/>
      <c r="DI1" s="226">
        <v>15</v>
      </c>
      <c r="DJ1" s="498" t="s">
        <v>38</v>
      </c>
      <c r="DK1" s="501"/>
      <c r="DL1" s="500"/>
      <c r="DM1" s="231"/>
      <c r="DN1" s="49"/>
      <c r="DO1" s="47"/>
      <c r="DP1" s="219"/>
      <c r="DQ1" s="226">
        <v>16</v>
      </c>
      <c r="DR1" s="498" t="s">
        <v>38</v>
      </c>
      <c r="DS1" s="501"/>
      <c r="DT1" s="500"/>
      <c r="DU1" s="231"/>
      <c r="DV1" s="49"/>
      <c r="DW1" s="47"/>
      <c r="DX1" s="219"/>
      <c r="DY1" s="226">
        <v>17</v>
      </c>
      <c r="DZ1" s="498" t="s">
        <v>38</v>
      </c>
      <c r="EA1" s="501"/>
      <c r="EB1" s="500"/>
      <c r="EC1" s="231"/>
      <c r="ED1" s="49"/>
      <c r="EE1" s="47"/>
      <c r="EF1" s="219"/>
      <c r="EG1" s="226">
        <v>18</v>
      </c>
      <c r="EH1" s="498" t="s">
        <v>38</v>
      </c>
      <c r="EI1" s="501"/>
      <c r="EJ1" s="500"/>
      <c r="EK1" s="231"/>
      <c r="EL1" s="49"/>
      <c r="EM1" s="47"/>
      <c r="EN1" s="219"/>
      <c r="EO1" s="226">
        <v>19</v>
      </c>
      <c r="EP1" s="498" t="s">
        <v>38</v>
      </c>
      <c r="EQ1" s="501"/>
      <c r="ER1" s="500"/>
      <c r="ES1" s="231"/>
      <c r="ET1" s="49"/>
      <c r="EU1" s="47"/>
      <c r="EV1" s="219"/>
      <c r="EW1" s="226">
        <v>20</v>
      </c>
      <c r="EX1" s="498" t="s">
        <v>38</v>
      </c>
      <c r="EY1" s="501"/>
      <c r="EZ1" s="500"/>
      <c r="FA1" s="231"/>
      <c r="FB1" s="49"/>
      <c r="FC1" s="47"/>
      <c r="FD1" s="219"/>
    </row>
    <row r="2" spans="1:160" ht="15.75" thickBot="1">
      <c r="A2" s="89"/>
      <c r="B2" s="46"/>
      <c r="C2" s="260" t="s">
        <v>39</v>
      </c>
      <c r="D2" s="46"/>
      <c r="E2" s="237"/>
      <c r="F2" s="304" t="str">
        <f>IF(AND(G6=1,OR(H3=1,H4=1)),"Fails BAC5621K, 1°F Max between ends","")</f>
        <v/>
      </c>
      <c r="G2" s="300"/>
      <c r="H2" s="219"/>
      <c r="I2" s="89"/>
      <c r="J2" s="46"/>
      <c r="K2" s="47"/>
      <c r="L2" s="46"/>
      <c r="M2" s="6"/>
      <c r="N2" s="304" t="str">
        <f>IF(AND(O6=1,OR(P3=1,P4=1)),"Fails BAC5621K, 1°F Max between ends","")</f>
        <v/>
      </c>
      <c r="O2" s="300"/>
      <c r="P2" s="219"/>
      <c r="Q2" s="89"/>
      <c r="R2" s="46"/>
      <c r="S2" s="47"/>
      <c r="T2" s="46"/>
      <c r="U2" s="6"/>
      <c r="V2" s="304" t="str">
        <f>IF(AND(W6=1,OR(X3=1,X4=1)),"Fails BAC5621K, 1°F Max between ends","")</f>
        <v/>
      </c>
      <c r="W2" s="300"/>
      <c r="X2" s="219"/>
      <c r="Y2" s="89"/>
      <c r="Z2" s="46"/>
      <c r="AA2" s="47"/>
      <c r="AB2" s="46"/>
      <c r="AC2" s="6"/>
      <c r="AD2" s="304" t="str">
        <f>IF(AND(AE6=1,OR(AF3=1,AF4=1)),"Fails BAC5621K, 1°F Max between ends","")</f>
        <v/>
      </c>
      <c r="AE2" s="300"/>
      <c r="AF2" s="219"/>
      <c r="AG2" s="89"/>
      <c r="AH2" s="46"/>
      <c r="AI2" s="47"/>
      <c r="AJ2" s="46"/>
      <c r="AK2" s="6"/>
      <c r="AL2" s="304" t="str">
        <f>IF(AND(AM6=1,OR(AN3=1,AN4=1)),"Fails BAC5621K, 1°F Max between ends","")</f>
        <v/>
      </c>
      <c r="AM2" s="300"/>
      <c r="AN2" s="219"/>
      <c r="AO2" s="89"/>
      <c r="AP2" s="46"/>
      <c r="AQ2" s="47"/>
      <c r="AR2" s="46"/>
      <c r="AS2" s="6"/>
      <c r="AT2" s="304" t="str">
        <f>IF(AND(AU6=1,OR(AV3=1,AV4=1)),"Fails BAC5621K, 1°F Max between ends","")</f>
        <v/>
      </c>
      <c r="AU2" s="300"/>
      <c r="AV2" s="219"/>
      <c r="AW2" s="89"/>
      <c r="AX2" s="46"/>
      <c r="AY2" s="47"/>
      <c r="AZ2" s="46"/>
      <c r="BA2" s="6"/>
      <c r="BB2" s="304" t="str">
        <f>IF(AND(BC6=1,OR(BD3=1,BD4=1)),"Fails BAC5621K, 1°F Max between ends","")</f>
        <v/>
      </c>
      <c r="BC2" s="300"/>
      <c r="BD2" s="219"/>
      <c r="BE2" s="89"/>
      <c r="BF2" s="46"/>
      <c r="BG2" s="47"/>
      <c r="BH2" s="46"/>
      <c r="BI2" s="6"/>
      <c r="BJ2" s="304" t="str">
        <f>IF(AND(BK6=1,OR(BL3=1,BL4=1)),"Fails BAC5621K, 1°F Max between ends","")</f>
        <v/>
      </c>
      <c r="BK2" s="300"/>
      <c r="BL2" s="219"/>
      <c r="BM2" s="89"/>
      <c r="BN2" s="46"/>
      <c r="BO2" s="47"/>
      <c r="BP2" s="46"/>
      <c r="BQ2" s="6"/>
      <c r="BR2" s="304" t="str">
        <f>IF(AND(BS6=1,OR(BT3=1,BT4=1)),"Fails BAC5621K, 1°F Max between ends","")</f>
        <v/>
      </c>
      <c r="BS2" s="300"/>
      <c r="BT2" s="219"/>
      <c r="BU2" s="89"/>
      <c r="BV2" s="46"/>
      <c r="BW2" s="47"/>
      <c r="BX2" s="46"/>
      <c r="BY2" s="6"/>
      <c r="BZ2" s="304" t="str">
        <f>IF(AND(CA6=1,OR(CB3=1,CB4=1)),"Fails BAC5621K, 1°F Max between ends","")</f>
        <v/>
      </c>
      <c r="CA2" s="300"/>
      <c r="CB2" s="219"/>
      <c r="CC2" s="89"/>
      <c r="CD2" s="46"/>
      <c r="CE2" s="47"/>
      <c r="CF2" s="46"/>
      <c r="CG2" s="6"/>
      <c r="CH2" s="47"/>
      <c r="CI2" s="47"/>
      <c r="CJ2" s="219"/>
      <c r="CK2" s="89"/>
      <c r="CL2" s="46"/>
      <c r="CM2" s="47"/>
      <c r="CN2" s="46"/>
      <c r="CO2" s="6"/>
      <c r="CP2" s="47"/>
      <c r="CQ2" s="47"/>
      <c r="CR2" s="219"/>
      <c r="CS2" s="89"/>
      <c r="CT2" s="46"/>
      <c r="CU2" s="47"/>
      <c r="CV2" s="46"/>
      <c r="CW2" s="6"/>
      <c r="CX2" s="47"/>
      <c r="CY2" s="47"/>
      <c r="CZ2" s="219"/>
      <c r="DA2" s="89"/>
      <c r="DB2" s="46"/>
      <c r="DC2" s="47"/>
      <c r="DD2" s="46"/>
      <c r="DE2" s="6"/>
      <c r="DF2" s="47"/>
      <c r="DG2" s="47"/>
      <c r="DH2" s="219"/>
      <c r="DI2" s="89"/>
      <c r="DJ2" s="46"/>
      <c r="DK2" s="47"/>
      <c r="DL2" s="46"/>
      <c r="DM2" s="6"/>
      <c r="DN2" s="47"/>
      <c r="DO2" s="47"/>
      <c r="DP2" s="219"/>
      <c r="DQ2" s="89"/>
      <c r="DR2" s="46"/>
      <c r="DS2" s="47"/>
      <c r="DT2" s="46"/>
      <c r="DU2" s="6"/>
      <c r="DV2" s="47"/>
      <c r="DW2" s="47"/>
      <c r="DX2" s="219"/>
      <c r="DY2" s="89"/>
      <c r="DZ2" s="46"/>
      <c r="EA2" s="47"/>
      <c r="EB2" s="46"/>
      <c r="EC2" s="6"/>
      <c r="ED2" s="47"/>
      <c r="EE2" s="47"/>
      <c r="EF2" s="219"/>
      <c r="EG2" s="89"/>
      <c r="EH2" s="46"/>
      <c r="EI2" s="47"/>
      <c r="EJ2" s="46"/>
      <c r="EK2" s="6"/>
      <c r="EL2" s="47"/>
      <c r="EM2" s="47"/>
      <c r="EN2" s="219"/>
      <c r="EO2" s="89"/>
      <c r="EP2" s="46"/>
      <c r="EQ2" s="47"/>
      <c r="ER2" s="46"/>
      <c r="ES2" s="6"/>
      <c r="ET2" s="47"/>
      <c r="EU2" s="47"/>
      <c r="EV2" s="219"/>
      <c r="EW2" s="89"/>
      <c r="EX2" s="46"/>
      <c r="EY2" s="47"/>
      <c r="EZ2" s="46"/>
      <c r="FA2" s="6"/>
      <c r="FB2" s="47"/>
      <c r="FC2" s="47"/>
      <c r="FD2" s="219"/>
    </row>
    <row r="3" spans="1:160" ht="19.5" customHeight="1" thickBot="1">
      <c r="A3" s="89"/>
      <c r="B3" s="496" t="s">
        <v>40</v>
      </c>
      <c r="C3" s="497"/>
      <c r="D3" s="91" t="str">
        <f>IF(E3="",H6,IF(E2="INVALID ENTRY",H6,IF(E3="NTS-11","NTS11",IF(E3="NTS-12","NTS12",IF(E3="NTS-10","NTS10",IF(E3="TTS-1","TTS1",IF(E3="ST-6","ST6",IF(E3="SP-1","SP1",E3))))))))</f>
        <v>PRT</v>
      </c>
      <c r="E3" s="232" t="s">
        <v>41</v>
      </c>
      <c r="F3" s="48" t="s">
        <v>42</v>
      </c>
      <c r="G3" s="189" t="str">
        <f>IFERROR(IF(ABS(H8-H7)&gt;2,1,""),"")</f>
        <v/>
      </c>
      <c r="H3" s="356" t="str">
        <f>IFERROR(IF(ABS(H8-H7)&gt;1,1,""),"")</f>
        <v/>
      </c>
      <c r="I3" s="89"/>
      <c r="J3" s="496" t="s">
        <v>40</v>
      </c>
      <c r="K3" s="497"/>
      <c r="L3" s="91" t="str">
        <f>IF(M3="",P6,IF(M2="INVALID ENTRY",P6,IF(M3="NTS-11","NTS11",IF(M3="NTS-12","NTS12",IF(M3="NTS-10","NTS10",IF(M3="TTS-1","TTS1",IF(M3="ST-6","ST6",IF(M3="SP-1","SP1",M3))))))))</f>
        <v>PRT</v>
      </c>
      <c r="M3" s="232" t="s">
        <v>41</v>
      </c>
      <c r="N3" s="48" t="s">
        <v>42</v>
      </c>
      <c r="O3" s="189" t="str">
        <f>IFERROR(IF(ABS(P8-P7)&gt;2,1,""),"")</f>
        <v/>
      </c>
      <c r="P3" s="356" t="str">
        <f>IFERROR(IF(ABS(P8-P7)&gt;1,1,""),"")</f>
        <v/>
      </c>
      <c r="Q3" s="89"/>
      <c r="R3" s="496" t="s">
        <v>40</v>
      </c>
      <c r="S3" s="497"/>
      <c r="T3" s="91" t="str">
        <f>IF(U3="",X6,IF(U2="INVALID ENTRY",X6,IF(U3="NTS-11","NTS11",IF(U3="NTS-12","NTS12",IF(U3="NTS-10","NTS10",IF(U3="TTS-1","TTS1",IF(U3="ST-6","ST6",IF(U3="SP-1","SP1",U3))))))))</f>
        <v>PRT</v>
      </c>
      <c r="U3" s="232" t="s">
        <v>41</v>
      </c>
      <c r="V3" s="48" t="s">
        <v>42</v>
      </c>
      <c r="W3" s="189" t="str">
        <f>IFERROR(IF(ABS(X8-X7)&gt;2,1,""),"")</f>
        <v/>
      </c>
      <c r="X3" s="356" t="str">
        <f>IFERROR(IF(ABS(X8-X7)&gt;1,1,""),"")</f>
        <v/>
      </c>
      <c r="Y3" s="89"/>
      <c r="Z3" s="496" t="s">
        <v>40</v>
      </c>
      <c r="AA3" s="497"/>
      <c r="AB3" s="91" t="str">
        <f>IF(AC3="",AF6,IF(AC2="INVALID ENTRY",AF6,IF(AC3="NTS-11","NTS11",IF(AC3="NTS-12","NTS12",IF(AC3="NTS-10","NTS10",IF(AC3="TTS-1","TTS1",IF(AC3="ST-6","ST6",IF(AC3="SP-1","SP1",AC3))))))))</f>
        <v/>
      </c>
      <c r="AC3" s="232"/>
      <c r="AD3" s="48" t="s">
        <v>42</v>
      </c>
      <c r="AE3" s="189" t="str">
        <f>IFERROR(IF(ABS(AF8-AF7)&gt;2,1,""),"")</f>
        <v/>
      </c>
      <c r="AF3" s="356" t="str">
        <f>IFERROR(IF(ABS(AF8-AF7)&gt;1,1,""),"")</f>
        <v/>
      </c>
      <c r="AG3" s="89"/>
      <c r="AH3" s="496" t="s">
        <v>40</v>
      </c>
      <c r="AI3" s="497"/>
      <c r="AJ3" s="91" t="str">
        <f>IF(AK3="",AN6,IF(AK2="INVALID ENTRY",AN6,IF(AK3="NTS-11","NTS11",IF(AK3="NTS-12","NTS12",IF(AK3="NTS-10","NTS10",IF(AK3="TTS-1","TTS1",IF(AK3="ST-6","ST6",IF(AK3="SP-1","SP1",AK3))))))))</f>
        <v/>
      </c>
      <c r="AK3" s="232"/>
      <c r="AL3" s="48" t="s">
        <v>42</v>
      </c>
      <c r="AM3" s="189" t="str">
        <f>IFERROR(IF(ABS(AN8-AN7)&gt;2,1,""),"")</f>
        <v/>
      </c>
      <c r="AN3" s="356" t="str">
        <f>IFERROR(IF(ABS(AN8-AN7)&gt;1,1,""),"")</f>
        <v/>
      </c>
      <c r="AO3" s="89"/>
      <c r="AP3" s="496" t="s">
        <v>40</v>
      </c>
      <c r="AQ3" s="497"/>
      <c r="AR3" s="91" t="str">
        <f>IF(AS3="",AV6,IF(AS2="INVALID ENTRY",AV6,IF(AS3="NTS-11","NTS11",IF(AS3="NTS-12","NTS12",IF(AS3="NTS-10","NTS10",IF(AS3="TTS-1","TTS1",IF(AS3="ST-6","ST6",IF(AS3="SP-1","SP1",AS3))))))))</f>
        <v/>
      </c>
      <c r="AS3" s="232"/>
      <c r="AT3" s="48" t="s">
        <v>42</v>
      </c>
      <c r="AU3" s="189" t="str">
        <f>IFERROR(IF(ABS(AV8-AV7)&gt;2,1,""),"")</f>
        <v/>
      </c>
      <c r="AV3" s="356" t="str">
        <f>IFERROR(IF(ABS(AV8-AV7)&gt;1,1,""),"")</f>
        <v/>
      </c>
      <c r="AW3" s="89"/>
      <c r="AX3" s="496" t="s">
        <v>40</v>
      </c>
      <c r="AY3" s="497"/>
      <c r="AZ3" s="91" t="str">
        <f>IF(BA3="",BD6,IF(BA2="INVALID ENTRY",BD6,IF(BA3="NTS-11","NTS11",IF(BA3="NTS-12","NTS12",IF(BA3="NTS-10","NTS10",IF(BA3="TTS-1","TTS1",IF(BA3="ST-6","ST6",IF(BA3="SP-1","SP1",BA3))))))))</f>
        <v/>
      </c>
      <c r="BA3" s="232"/>
      <c r="BB3" s="48" t="s">
        <v>42</v>
      </c>
      <c r="BC3" s="189" t="str">
        <f>IFERROR(IF(ABS(BD8-BD7)&gt;2,1,""),"")</f>
        <v/>
      </c>
      <c r="BD3" s="356" t="str">
        <f>IFERROR(IF(ABS(BD8-BD7)&gt;1,1,""),"")</f>
        <v/>
      </c>
      <c r="BE3" s="89"/>
      <c r="BF3" s="496" t="s">
        <v>40</v>
      </c>
      <c r="BG3" s="497"/>
      <c r="BH3" s="91" t="str">
        <f>IF(BI3="",BL6,IF(BI2="INVALID ENTRY",BL6,IF(BI3="NTS-11","NTS11",IF(BI3="NTS-12","NTS12",IF(BI3="NTS-10","NTS10",IF(BI3="TTS-1","TTS1",IF(BI3="ST-6","ST6",IF(BI3="SP-1","SP1",BI3))))))))</f>
        <v/>
      </c>
      <c r="BI3" s="232"/>
      <c r="BJ3" s="48" t="s">
        <v>42</v>
      </c>
      <c r="BK3" s="189" t="str">
        <f>IFERROR(IF(ABS(BL8-BL7)&gt;2,1,""),"")</f>
        <v/>
      </c>
      <c r="BL3" s="356" t="str">
        <f>IFERROR(IF(ABS(BL8-BL7)&gt;1,1,""),"")</f>
        <v/>
      </c>
      <c r="BM3" s="89"/>
      <c r="BN3" s="496" t="s">
        <v>40</v>
      </c>
      <c r="BO3" s="497"/>
      <c r="BP3" s="91" t="str">
        <f>IF(BQ3="",BT6,IF(BQ2="INVALID ENTRY",BT6,IF(BQ3="NTS-11","NTS11",IF(BQ3="NTS-12","NTS12",IF(BQ3="NTS-10","NTS10",IF(BQ3="TTS-1","TTS1",IF(BQ3="ST-6","ST6",IF(BQ3="SP-1","SP1",BQ3))))))))</f>
        <v/>
      </c>
      <c r="BQ3" s="232"/>
      <c r="BR3" s="48" t="s">
        <v>42</v>
      </c>
      <c r="BS3" s="189" t="str">
        <f>IFERROR(IF(ABS(BT8-BT7)&gt;2,1,""),"")</f>
        <v/>
      </c>
      <c r="BT3" s="356" t="str">
        <f>IFERROR(IF(ABS(BT8-BT7)&gt;1,1,""),"")</f>
        <v/>
      </c>
      <c r="BU3" s="89"/>
      <c r="BV3" s="496" t="s">
        <v>40</v>
      </c>
      <c r="BW3" s="497"/>
      <c r="BX3" s="91" t="str">
        <f>IF(BY3="",CB6,IF(BY2="INVALID ENTRY",CB6,IF(BY3="NTS-11","NTS11",IF(BY3="NTS-12","NTS12",IF(BY3="NTS-10","NTS10",IF(BY3="TTS-1","TTS1",IF(BY3="ST-6","ST6",IF(BY3="SP-1","SP1",BY3))))))))</f>
        <v/>
      </c>
      <c r="BY3" s="232"/>
      <c r="BZ3" s="48" t="s">
        <v>42</v>
      </c>
      <c r="CA3" s="189" t="str">
        <f>IFERROR(IF(ABS(CB8-CB7)&gt;2,1,""),"")</f>
        <v/>
      </c>
      <c r="CB3" s="356" t="str">
        <f>IFERROR(IF(ABS(CB8-CB7)&gt;1,1,""),"")</f>
        <v/>
      </c>
      <c r="CC3" s="89"/>
      <c r="CD3" s="496" t="s">
        <v>40</v>
      </c>
      <c r="CE3" s="497"/>
      <c r="CF3" s="91" t="str">
        <f>IF(CG3="",CJ6,IF(CG2="INVALID ENTRY",CJ6,IF(CG3="NTS-11","NTS11",IF(CG3="NTS-12","NTS12",IF(CG3="NTS-10","NTS10",IF(CG3="TTS-1","TTS1",IF(CG3="ST-6","ST6",IF(CG3="SP-1","SP1",CG3))))))))</f>
        <v/>
      </c>
      <c r="CG3" s="232"/>
      <c r="CH3" s="48" t="s">
        <v>42</v>
      </c>
      <c r="CI3" s="219"/>
      <c r="CJ3" s="219"/>
      <c r="CK3" s="89"/>
      <c r="CL3" s="496" t="s">
        <v>40</v>
      </c>
      <c r="CM3" s="497"/>
      <c r="CN3" s="91" t="str">
        <f>IF(CO3="",CR6,IF(CO2="INVALID ENTRY",CR6,IF(CO3="NTS-11","NTS11",IF(CO3="NTS-12","NTS12",IF(CO3="NTS-10","NTS10",IF(CO3="TTS-1","TTS1",IF(CO3="ST-6","ST6",IF(CO3="SP-1","SP1",CO3))))))))</f>
        <v/>
      </c>
      <c r="CO3" s="232"/>
      <c r="CP3" s="48" t="s">
        <v>42</v>
      </c>
      <c r="CQ3" s="219"/>
      <c r="CR3" s="219"/>
      <c r="CS3" s="89"/>
      <c r="CT3" s="496" t="s">
        <v>40</v>
      </c>
      <c r="CU3" s="497"/>
      <c r="CV3" s="91" t="str">
        <f>IF(CW3="",CZ6,IF(CW2="INVALID ENTRY",CZ6,IF(CW3="NTS-11","NTS11",IF(CW3="NTS-12","NTS12",IF(CW3="NTS-10","NTS10",IF(CW3="TTS-1","TTS1",IF(CW3="ST-6","ST6",IF(CW3="SP-1","SP1",CW3))))))))</f>
        <v/>
      </c>
      <c r="CW3" s="232"/>
      <c r="CX3" s="48" t="s">
        <v>42</v>
      </c>
      <c r="CY3" s="219"/>
      <c r="CZ3" s="219"/>
      <c r="DA3" s="89"/>
      <c r="DB3" s="496" t="s">
        <v>40</v>
      </c>
      <c r="DC3" s="497"/>
      <c r="DD3" s="91" t="str">
        <f>IF(DE3="",DH6,IF(DE2="INVALID ENTRY",DH6,IF(DE3="NTS-11","NTS11",IF(DE3="NTS-12","NTS12",IF(DE3="NTS-10","NTS10",IF(DE3="TTS-1","TTS1",IF(DE3="ST-6","ST6",IF(DE3="SP-1","SP1",DE3))))))))</f>
        <v/>
      </c>
      <c r="DE3" s="232"/>
      <c r="DF3" s="48" t="s">
        <v>42</v>
      </c>
      <c r="DG3" s="219"/>
      <c r="DH3" s="219"/>
      <c r="DI3" s="89"/>
      <c r="DJ3" s="496" t="s">
        <v>40</v>
      </c>
      <c r="DK3" s="497"/>
      <c r="DL3" s="91" t="str">
        <f>IF(DM3="",DP6,IF(DM2="INVALID ENTRY",DP6,IF(DM3="NTS-11","NTS11",IF(DM3="NTS-12","NTS12",IF(DM3="NTS-10","NTS10",IF(DM3="TTS-1","TTS1",IF(DM3="ST-6","ST6",IF(DM3="SP-1","SP1",DM3))))))))</f>
        <v/>
      </c>
      <c r="DM3" s="232"/>
      <c r="DN3" s="48" t="s">
        <v>42</v>
      </c>
      <c r="DO3" s="219"/>
      <c r="DP3" s="219"/>
      <c r="DQ3" s="89"/>
      <c r="DR3" s="496" t="s">
        <v>40</v>
      </c>
      <c r="DS3" s="497"/>
      <c r="DT3" s="91" t="str">
        <f>IF(DU3="",DX6,IF(DU2="INVALID ENTRY",DX6,IF(DU3="NTS-11","NTS11",IF(DU3="NTS-12","NTS12",IF(DU3="NTS-10","NTS10",IF(DU3="TTS-1","TTS1",IF(DU3="ST-6","ST6",IF(DU3="SP-1","SP1",DU3))))))))</f>
        <v/>
      </c>
      <c r="DU3" s="232"/>
      <c r="DV3" s="48" t="s">
        <v>42</v>
      </c>
      <c r="DW3" s="219"/>
      <c r="DX3" s="219"/>
      <c r="DY3" s="89"/>
      <c r="DZ3" s="496" t="s">
        <v>40</v>
      </c>
      <c r="EA3" s="497"/>
      <c r="EB3" s="91" t="str">
        <f>IF(EC3="",EF6,IF(EC2="INVALID ENTRY",EF6,IF(EC3="NTS-11","NTS11",IF(EC3="NTS-12","NTS12",IF(EC3="NTS-10","NTS10",IF(EC3="TTS-1","TTS1",IF(EC3="ST-6","ST6",IF(EC3="SP-1","SP1",EC3))))))))</f>
        <v/>
      </c>
      <c r="EC3" s="232"/>
      <c r="ED3" s="48" t="s">
        <v>42</v>
      </c>
      <c r="EE3" s="219"/>
      <c r="EF3" s="219"/>
      <c r="EG3" s="89"/>
      <c r="EH3" s="496" t="s">
        <v>40</v>
      </c>
      <c r="EI3" s="497"/>
      <c r="EJ3" s="91" t="str">
        <f>IF(EK3="",EN6,IF(EK2="INVALID ENTRY",EN6,IF(EK3="NTS-11","NTS11",IF(EK3="NTS-12","NTS12",IF(EK3="NTS-10","NTS10",IF(EK3="TTS-1","TTS1",IF(EK3="ST-6","ST6",IF(EK3="SP-1","SP1",EK3))))))))</f>
        <v/>
      </c>
      <c r="EK3" s="232"/>
      <c r="EL3" s="48" t="s">
        <v>42</v>
      </c>
      <c r="EM3" s="219"/>
      <c r="EN3" s="219"/>
      <c r="EO3" s="89"/>
      <c r="EP3" s="496" t="s">
        <v>40</v>
      </c>
      <c r="EQ3" s="497"/>
      <c r="ER3" s="91" t="str">
        <f>IF(ES3="",EV6,IF(ES2="INVALID ENTRY",EV6,IF(ES3="NTS-11","NTS11",IF(ES3="NTS-12","NTS12",IF(ES3="NTS-10","NTS10",IF(ES3="TTS-1","TTS1",IF(ES3="ST-6","ST6",IF(ES3="SP-1","SP1",ES3))))))))</f>
        <v/>
      </c>
      <c r="ES3" s="232"/>
      <c r="ET3" s="48" t="s">
        <v>42</v>
      </c>
      <c r="EU3" s="219"/>
      <c r="EV3" s="219"/>
      <c r="EW3" s="89"/>
      <c r="EX3" s="496" t="s">
        <v>40</v>
      </c>
      <c r="EY3" s="497"/>
      <c r="EZ3" s="91" t="str">
        <f>IF(FA3="",FD6,IF(FA2="INVALID ENTRY",FD6,IF(FA3="NTS-11","NTS11",IF(FA3="NTS-12","NTS12",IF(FA3="NTS-10","NTS10",IF(FA3="TTS-1","TTS1",IF(FA3="ST-6","ST6",IF(FA3="SP-1","SP1",FA3))))))))</f>
        <v/>
      </c>
      <c r="FA3" s="232"/>
      <c r="FB3" s="48" t="s">
        <v>42</v>
      </c>
      <c r="FC3" s="219"/>
      <c r="FD3" s="219"/>
    </row>
    <row r="4" spans="1:160" ht="18" customHeight="1" thickBot="1">
      <c r="A4" s="90"/>
      <c r="B4" s="496" t="s">
        <v>43</v>
      </c>
      <c r="C4" s="497"/>
      <c r="E4" s="232">
        <v>-50</v>
      </c>
      <c r="F4" s="64">
        <f ca="1">formulas!E99</f>
        <v>-50</v>
      </c>
      <c r="G4" s="102" t="str">
        <f>IFERROR(IF(ABS(H10-H9)&gt;2,1,""),"")</f>
        <v/>
      </c>
      <c r="H4" s="356" t="str">
        <f>IFERROR(IF(ABS(H10-H9)&gt;1,1,""),"")</f>
        <v/>
      </c>
      <c r="I4" s="92"/>
      <c r="J4" s="359" t="s">
        <v>43</v>
      </c>
      <c r="K4" s="360"/>
      <c r="L4" s="361"/>
      <c r="M4" s="232">
        <v>200</v>
      </c>
      <c r="N4" s="64">
        <f ca="1">formulas!E117</f>
        <v>200</v>
      </c>
      <c r="O4" s="102" t="str">
        <f>IFERROR(IF(ABS(P10-P9)&gt;2,1,""),"")</f>
        <v/>
      </c>
      <c r="P4" s="356" t="str">
        <f>IFERROR(IF(ABS(P10-P9)&gt;1,1,""),"")</f>
        <v/>
      </c>
      <c r="Q4" s="90"/>
      <c r="R4" s="493" t="s">
        <v>43</v>
      </c>
      <c r="S4" s="494"/>
      <c r="T4" s="495"/>
      <c r="U4" s="232">
        <v>450</v>
      </c>
      <c r="V4" s="64">
        <f ca="1">formulas!E129</f>
        <v>450</v>
      </c>
      <c r="W4" s="102" t="str">
        <f>IFERROR(IF(ABS(X10-X9)&gt;2,1,""),"")</f>
        <v/>
      </c>
      <c r="X4" s="356" t="str">
        <f>IFERROR(IF(ABS(X10-X9)&gt;1,1,""),"")</f>
        <v/>
      </c>
      <c r="Y4" s="90"/>
      <c r="Z4" s="493" t="s">
        <v>43</v>
      </c>
      <c r="AA4" s="494"/>
      <c r="AB4" s="495"/>
      <c r="AC4" s="232"/>
      <c r="AD4" s="64" t="e">
        <f ca="1">formulas!E141</f>
        <v>#N/A</v>
      </c>
      <c r="AE4" s="102" t="str">
        <f>IFERROR(IF(ABS(AF10-AF9)&gt;2,1,""),"")</f>
        <v/>
      </c>
      <c r="AF4" s="356" t="str">
        <f>IFERROR(IF(ABS(AF10-AF9)&gt;1,1,""),"")</f>
        <v/>
      </c>
      <c r="AG4" s="90"/>
      <c r="AH4" s="493" t="s">
        <v>43</v>
      </c>
      <c r="AI4" s="494"/>
      <c r="AJ4" s="495"/>
      <c r="AK4" s="232"/>
      <c r="AL4" s="64" t="e">
        <f ca="1">formulas!E153</f>
        <v>#N/A</v>
      </c>
      <c r="AM4" s="102" t="str">
        <f>IFERROR(IF(ABS(AN10-AN9)&gt;2,1,""),"")</f>
        <v/>
      </c>
      <c r="AN4" s="356" t="str">
        <f>IFERROR(IF(ABS(AN10-AN9)&gt;1,1,""),"")</f>
        <v/>
      </c>
      <c r="AO4" s="90"/>
      <c r="AP4" s="493" t="s">
        <v>43</v>
      </c>
      <c r="AQ4" s="494"/>
      <c r="AR4" s="495"/>
      <c r="AS4" s="232"/>
      <c r="AT4" s="64" t="e">
        <f ca="1">formulas!E165</f>
        <v>#N/A</v>
      </c>
      <c r="AU4" s="102" t="str">
        <f>IFERROR(IF(ABS(AV10-AV9)&gt;2,1,""),"")</f>
        <v/>
      </c>
      <c r="AV4" s="356" t="str">
        <f>IFERROR(IF(ABS(AV10-AV9)&gt;1,1,""),"")</f>
        <v/>
      </c>
      <c r="AW4" s="90"/>
      <c r="AX4" s="493" t="s">
        <v>43</v>
      </c>
      <c r="AY4" s="494"/>
      <c r="AZ4" s="495"/>
      <c r="BA4" s="232"/>
      <c r="BB4" s="64" t="e">
        <f ca="1">formulas!E177</f>
        <v>#N/A</v>
      </c>
      <c r="BC4" s="102" t="str">
        <f>IFERROR(IF(ABS(BD10-BD9)&gt;2,1,""),"")</f>
        <v/>
      </c>
      <c r="BD4" s="356" t="str">
        <f>IFERROR(IF(ABS(BD10-BD9)&gt;1,1,""),"")</f>
        <v/>
      </c>
      <c r="BE4" s="90"/>
      <c r="BF4" s="493" t="s">
        <v>43</v>
      </c>
      <c r="BG4" s="494"/>
      <c r="BH4" s="495"/>
      <c r="BI4" s="232"/>
      <c r="BJ4" s="64" t="e">
        <f ca="1">formulas!E189</f>
        <v>#N/A</v>
      </c>
      <c r="BK4" s="102" t="str">
        <f>IFERROR(IF(ABS(BL10-BL9)&gt;2,1,""),"")</f>
        <v/>
      </c>
      <c r="BL4" s="356" t="str">
        <f>IFERROR(IF(ABS(BL10-BL9)&gt;1,1,""),"")</f>
        <v/>
      </c>
      <c r="BM4" s="90"/>
      <c r="BN4" s="493" t="s">
        <v>43</v>
      </c>
      <c r="BO4" s="494"/>
      <c r="BP4" s="495"/>
      <c r="BQ4" s="232"/>
      <c r="BR4" s="64" t="e">
        <f ca="1">formulas!E201</f>
        <v>#N/A</v>
      </c>
      <c r="BS4" s="102" t="str">
        <f>IFERROR(IF(ABS(BT10-BT9)&gt;2,1,""),"")</f>
        <v/>
      </c>
      <c r="BT4" s="356" t="str">
        <f>IFERROR(IF(ABS(BT10-BT9)&gt;1,1,""),"")</f>
        <v/>
      </c>
      <c r="BU4" s="90"/>
      <c r="BV4" s="493" t="s">
        <v>43</v>
      </c>
      <c r="BW4" s="494"/>
      <c r="BX4" s="495"/>
      <c r="BY4" s="232"/>
      <c r="BZ4" s="64" t="e">
        <f ca="1">formulas!E213</f>
        <v>#N/A</v>
      </c>
      <c r="CA4" s="102" t="str">
        <f>IFERROR(IF(ABS(CB10-CB9)&gt;2,1,""),"")</f>
        <v/>
      </c>
      <c r="CB4" s="356" t="str">
        <f>IFERROR(IF(ABS(CB10-CB9)&gt;1,1,""),"")</f>
        <v/>
      </c>
      <c r="CC4" s="90"/>
      <c r="CD4" s="493" t="s">
        <v>43</v>
      </c>
      <c r="CE4" s="494"/>
      <c r="CF4" s="495"/>
      <c r="CG4" s="232"/>
      <c r="CH4" s="64" t="e">
        <f ca="1">formulas!E225</f>
        <v>#N/A</v>
      </c>
      <c r="CJ4" s="219"/>
      <c r="CK4" s="90"/>
      <c r="CL4" s="493" t="s">
        <v>43</v>
      </c>
      <c r="CM4" s="494"/>
      <c r="CN4" s="495"/>
      <c r="CO4" s="232"/>
      <c r="CP4" s="64" t="e">
        <f ca="1">formulas!E237</f>
        <v>#N/A</v>
      </c>
      <c r="CR4" s="219"/>
      <c r="CS4" s="90"/>
      <c r="CT4" s="493" t="s">
        <v>43</v>
      </c>
      <c r="CU4" s="494"/>
      <c r="CV4" s="495"/>
      <c r="CW4" s="232"/>
      <c r="CX4" s="64" t="e">
        <f ca="1">formulas!E249</f>
        <v>#N/A</v>
      </c>
      <c r="CZ4" s="219"/>
      <c r="DA4" s="90"/>
      <c r="DB4" s="493" t="s">
        <v>43</v>
      </c>
      <c r="DC4" s="494"/>
      <c r="DD4" s="495"/>
      <c r="DE4" s="232"/>
      <c r="DF4" s="64" t="e">
        <f ca="1">formulas!E261</f>
        <v>#N/A</v>
      </c>
      <c r="DH4" s="219"/>
      <c r="DI4" s="90"/>
      <c r="DJ4" s="493" t="s">
        <v>43</v>
      </c>
      <c r="DK4" s="494"/>
      <c r="DL4" s="495"/>
      <c r="DM4" s="232"/>
      <c r="DN4" s="64" t="e">
        <f ca="1">formulas!E273</f>
        <v>#N/A</v>
      </c>
      <c r="DP4" s="219"/>
      <c r="DQ4" s="90"/>
      <c r="DR4" s="493" t="s">
        <v>43</v>
      </c>
      <c r="DS4" s="494"/>
      <c r="DT4" s="495"/>
      <c r="DU4" s="232"/>
      <c r="DV4" s="64" t="e">
        <f ca="1">formulas!E285</f>
        <v>#N/A</v>
      </c>
      <c r="DX4" s="219"/>
      <c r="DY4" s="90"/>
      <c r="DZ4" s="493" t="s">
        <v>43</v>
      </c>
      <c r="EA4" s="494"/>
      <c r="EB4" s="495"/>
      <c r="EC4" s="232"/>
      <c r="ED4" s="64" t="e">
        <f ca="1">formulas!E297</f>
        <v>#N/A</v>
      </c>
      <c r="EF4" s="219"/>
      <c r="EG4" s="90"/>
      <c r="EH4" s="493" t="s">
        <v>43</v>
      </c>
      <c r="EI4" s="494"/>
      <c r="EJ4" s="495"/>
      <c r="EK4" s="232"/>
      <c r="EL4" s="64" t="e">
        <f ca="1">formulas!E309</f>
        <v>#N/A</v>
      </c>
      <c r="EN4" s="219"/>
      <c r="EO4" s="90"/>
      <c r="EP4" s="493" t="s">
        <v>43</v>
      </c>
      <c r="EQ4" s="494"/>
      <c r="ER4" s="495"/>
      <c r="ES4" s="232"/>
      <c r="ET4" s="64" t="e">
        <f ca="1">formulas!E321</f>
        <v>#N/A</v>
      </c>
      <c r="EV4" s="219"/>
      <c r="EW4" s="90"/>
      <c r="EX4" s="493" t="s">
        <v>43</v>
      </c>
      <c r="EY4" s="494"/>
      <c r="EZ4" s="495"/>
      <c r="FA4" s="232"/>
      <c r="FB4" s="64" t="e">
        <f ca="1">formulas!E333</f>
        <v>#N/A</v>
      </c>
      <c r="FD4" s="219"/>
    </row>
    <row r="5" spans="1:160" ht="15.75" customHeight="1" thickBot="1">
      <c r="A5" s="90"/>
      <c r="B5" s="47"/>
      <c r="C5" s="46"/>
      <c r="D5" s="52" t="s">
        <v>44</v>
      </c>
      <c r="F5" s="491" t="s">
        <v>45</v>
      </c>
      <c r="G5" s="357">
        <v>1</v>
      </c>
      <c r="H5" s="102"/>
      <c r="I5" s="92"/>
      <c r="J5" s="46"/>
      <c r="K5" s="46"/>
      <c r="L5" s="52" t="s">
        <v>44</v>
      </c>
      <c r="M5" s="46"/>
      <c r="N5" s="491" t="s">
        <v>45</v>
      </c>
      <c r="O5" s="357">
        <v>1</v>
      </c>
      <c r="P5" s="102"/>
      <c r="Q5" s="90"/>
      <c r="R5" s="46"/>
      <c r="S5" s="46"/>
      <c r="T5" s="52" t="s">
        <v>44</v>
      </c>
      <c r="U5" s="46"/>
      <c r="V5" s="491" t="s">
        <v>45</v>
      </c>
      <c r="W5" s="357">
        <v>1</v>
      </c>
      <c r="X5" s="102"/>
      <c r="Y5" s="90"/>
      <c r="Z5" s="46"/>
      <c r="AA5" s="46"/>
      <c r="AB5" s="52" t="s">
        <v>44</v>
      </c>
      <c r="AC5" s="46"/>
      <c r="AD5" s="491" t="s">
        <v>45</v>
      </c>
      <c r="AE5" s="357">
        <f>IF(AND('CERTIFICATION WORKSHEET'!$Z$5=3,'CERTIFICATION WORKSHEET'!$X$3=TRUE),1,"")</f>
        <v>1</v>
      </c>
      <c r="AF5" s="102"/>
      <c r="AG5" s="90"/>
      <c r="AH5" s="46"/>
      <c r="AI5" s="46"/>
      <c r="AJ5" s="52" t="s">
        <v>44</v>
      </c>
      <c r="AK5" s="46"/>
      <c r="AL5" s="491" t="s">
        <v>45</v>
      </c>
      <c r="AM5" s="357">
        <f>IF(AND('CERTIFICATION WORKSHEET'!$Z$5=3,'CERTIFICATION WORKSHEET'!$X$3=TRUE),1,"")</f>
        <v>1</v>
      </c>
      <c r="AN5" s="102"/>
      <c r="AO5" s="90"/>
      <c r="AP5" s="46"/>
      <c r="AQ5" s="46"/>
      <c r="AR5" s="52" t="s">
        <v>44</v>
      </c>
      <c r="AS5" s="46"/>
      <c r="AT5" s="491" t="s">
        <v>45</v>
      </c>
      <c r="AU5" s="357">
        <f>IF(AND('CERTIFICATION WORKSHEET'!$Z$5=3,'CERTIFICATION WORKSHEET'!$X$3=TRUE),1,"")</f>
        <v>1</v>
      </c>
      <c r="AV5" s="102"/>
      <c r="AW5" s="90"/>
      <c r="AX5" s="46"/>
      <c r="AY5" s="46"/>
      <c r="AZ5" s="52" t="s">
        <v>44</v>
      </c>
      <c r="BA5" s="46"/>
      <c r="BB5" s="491" t="s">
        <v>45</v>
      </c>
      <c r="BC5" s="357">
        <f>IF(AND('CERTIFICATION WORKSHEET'!$Z$5=3,'CERTIFICATION WORKSHEET'!$X$3=TRUE),1,"")</f>
        <v>1</v>
      </c>
      <c r="BD5" s="102"/>
      <c r="BE5" s="90"/>
      <c r="BF5" s="46"/>
      <c r="BG5" s="46"/>
      <c r="BH5" s="52" t="s">
        <v>44</v>
      </c>
      <c r="BI5" s="46"/>
      <c r="BJ5" s="491" t="s">
        <v>45</v>
      </c>
      <c r="BK5" s="357">
        <f>IF(AND('CERTIFICATION WORKSHEET'!$Z$5=3,'CERTIFICATION WORKSHEET'!$X$3=TRUE),1,"")</f>
        <v>1</v>
      </c>
      <c r="BL5" s="102"/>
      <c r="BM5" s="90"/>
      <c r="BN5" s="46"/>
      <c r="BO5" s="46"/>
      <c r="BP5" s="52" t="s">
        <v>44</v>
      </c>
      <c r="BQ5" s="46"/>
      <c r="BR5" s="491" t="s">
        <v>45</v>
      </c>
      <c r="BS5" s="357">
        <f>IF(AND('CERTIFICATION WORKSHEET'!$Z$5=3,'CERTIFICATION WORKSHEET'!$X$3=TRUE),1,"")</f>
        <v>1</v>
      </c>
      <c r="BT5" s="102"/>
      <c r="BU5" s="90"/>
      <c r="BV5" s="46"/>
      <c r="BW5" s="46"/>
      <c r="BX5" s="52" t="s">
        <v>44</v>
      </c>
      <c r="BY5" s="46"/>
      <c r="BZ5" s="491" t="s">
        <v>45</v>
      </c>
      <c r="CA5" s="357">
        <f>IF(AND('CERTIFICATION WORKSHEET'!$Z$5=3,'CERTIFICATION WORKSHEET'!$X$3=TRUE),1,"")</f>
        <v>1</v>
      </c>
      <c r="CB5" s="102"/>
      <c r="CC5" s="90"/>
      <c r="CD5" s="46"/>
      <c r="CE5" s="46"/>
      <c r="CF5" s="52" t="s">
        <v>44</v>
      </c>
      <c r="CG5" s="46"/>
      <c r="CH5" s="491" t="s">
        <v>45</v>
      </c>
      <c r="CI5" s="236"/>
      <c r="CK5" s="90"/>
      <c r="CL5" s="46"/>
      <c r="CM5" s="46"/>
      <c r="CN5" s="52" t="s">
        <v>44</v>
      </c>
      <c r="CO5" s="46"/>
      <c r="CP5" s="491" t="s">
        <v>45</v>
      </c>
      <c r="CQ5" s="236"/>
      <c r="CS5" s="90"/>
      <c r="CT5" s="46"/>
      <c r="CU5" s="46"/>
      <c r="CV5" s="52" t="s">
        <v>44</v>
      </c>
      <c r="CW5" s="46"/>
      <c r="CX5" s="491" t="s">
        <v>45</v>
      </c>
      <c r="CY5" s="236"/>
      <c r="DA5" s="90"/>
      <c r="DB5" s="46"/>
      <c r="DC5" s="46"/>
      <c r="DD5" s="52" t="s">
        <v>44</v>
      </c>
      <c r="DE5" s="46"/>
      <c r="DF5" s="491" t="s">
        <v>45</v>
      </c>
      <c r="DG5" s="236"/>
      <c r="DI5" s="90"/>
      <c r="DJ5" s="46"/>
      <c r="DK5" s="46"/>
      <c r="DL5" s="52" t="s">
        <v>44</v>
      </c>
      <c r="DM5" s="46"/>
      <c r="DN5" s="491" t="s">
        <v>45</v>
      </c>
      <c r="DO5" s="236"/>
      <c r="DQ5" s="90"/>
      <c r="DR5" s="46"/>
      <c r="DS5" s="46"/>
      <c r="DT5" s="52" t="s">
        <v>44</v>
      </c>
      <c r="DU5" s="46"/>
      <c r="DV5" s="491" t="s">
        <v>45</v>
      </c>
      <c r="DW5" s="236"/>
      <c r="DY5" s="90"/>
      <c r="DZ5" s="46"/>
      <c r="EA5" s="46"/>
      <c r="EB5" s="52" t="s">
        <v>44</v>
      </c>
      <c r="EC5" s="46"/>
      <c r="ED5" s="491" t="s">
        <v>45</v>
      </c>
      <c r="EE5" s="236"/>
      <c r="EG5" s="90"/>
      <c r="EH5" s="46"/>
      <c r="EI5" s="46"/>
      <c r="EJ5" s="52" t="s">
        <v>44</v>
      </c>
      <c r="EK5" s="46"/>
      <c r="EL5" s="491" t="s">
        <v>45</v>
      </c>
      <c r="EM5" s="236"/>
      <c r="EO5" s="90"/>
      <c r="EP5" s="46"/>
      <c r="EQ5" s="46"/>
      <c r="ER5" s="52" t="s">
        <v>44</v>
      </c>
      <c r="ES5" s="46"/>
      <c r="ET5" s="491" t="s">
        <v>45</v>
      </c>
      <c r="EU5" s="236"/>
      <c r="EW5" s="90"/>
      <c r="EX5" s="46"/>
      <c r="EY5" s="46"/>
      <c r="EZ5" s="52" t="s">
        <v>44</v>
      </c>
      <c r="FA5" s="46"/>
      <c r="FB5" s="491" t="s">
        <v>45</v>
      </c>
      <c r="FC5" s="236"/>
    </row>
    <row r="6" spans="1:160" ht="18.75" thickBot="1">
      <c r="A6" s="502" t="s">
        <v>46</v>
      </c>
      <c r="B6" s="503"/>
      <c r="C6" s="50" t="s">
        <v>47</v>
      </c>
      <c r="D6" s="51" t="s">
        <v>48</v>
      </c>
      <c r="E6" s="53"/>
      <c r="F6" s="492"/>
      <c r="G6" s="102" t="s">
        <v>49</v>
      </c>
      <c r="H6" s="358" t="s">
        <v>49</v>
      </c>
      <c r="I6" s="90"/>
      <c r="J6" s="47"/>
      <c r="K6" s="50" t="s">
        <v>47</v>
      </c>
      <c r="L6" s="51" t="s">
        <v>48</v>
      </c>
      <c r="M6" s="53"/>
      <c r="N6" s="492"/>
      <c r="O6" s="102" t="s">
        <v>49</v>
      </c>
      <c r="P6" s="358" t="s">
        <v>49</v>
      </c>
      <c r="Q6" s="90"/>
      <c r="R6" s="47"/>
      <c r="S6" s="50" t="s">
        <v>47</v>
      </c>
      <c r="T6" s="51" t="s">
        <v>48</v>
      </c>
      <c r="U6" s="53"/>
      <c r="V6" s="492"/>
      <c r="W6" s="102" t="s">
        <v>49</v>
      </c>
      <c r="X6" s="358" t="s">
        <v>49</v>
      </c>
      <c r="Y6" s="90"/>
      <c r="Z6" s="47"/>
      <c r="AA6" s="50" t="s">
        <v>47</v>
      </c>
      <c r="AB6" s="51" t="s">
        <v>48</v>
      </c>
      <c r="AC6" s="53"/>
      <c r="AD6" s="492"/>
      <c r="AE6" s="102" t="str">
        <f>IF(AND('CERTIFICATION WORKSHEET'!$Z$5=3,'CERTIFICATION WORKSHEET'!$X$4=TRUE),1,"")</f>
        <v/>
      </c>
      <c r="AF6" s="358" t="str">
        <f>IF(AC1="","",IF(AND(AC1&lt;&gt;"",AC1&lt;=32),"PRT",IF(AND(AC1&gt;32,AC1&lt;=1200),'Update Standards'!$I$14,IF(AND(AC1&gt;1200,AC1&lt;=2500),'Update Standards'!$I$20,""))))</f>
        <v/>
      </c>
      <c r="AG6" s="90"/>
      <c r="AH6" s="47"/>
      <c r="AI6" s="50" t="s">
        <v>47</v>
      </c>
      <c r="AJ6" s="51" t="s">
        <v>48</v>
      </c>
      <c r="AK6" s="53"/>
      <c r="AL6" s="492"/>
      <c r="AM6" s="102" t="str">
        <f>IF(AND('CERTIFICATION WORKSHEET'!$Z$5=3,'CERTIFICATION WORKSHEET'!$X$4=TRUE),1,"")</f>
        <v/>
      </c>
      <c r="AN6" s="358" t="str">
        <f>IF(AK1="","",IF(AND(AK1&lt;&gt;"",AK1&lt;=32),"PRT",IF(AND(AK1&gt;32,AK1&lt;=1200),'Update Standards'!$I$14,IF(AND(AK1&gt;1200,AK1&lt;=2500),'Update Standards'!$I$20,""))))</f>
        <v/>
      </c>
      <c r="AO6" s="90"/>
      <c r="AP6" s="47"/>
      <c r="AQ6" s="50" t="s">
        <v>47</v>
      </c>
      <c r="AR6" s="51" t="s">
        <v>48</v>
      </c>
      <c r="AS6" s="53"/>
      <c r="AT6" s="492"/>
      <c r="AU6" s="102" t="str">
        <f>IF(AND('CERTIFICATION WORKSHEET'!$Z$5=3,'CERTIFICATION WORKSHEET'!$X$4=TRUE),1,"")</f>
        <v/>
      </c>
      <c r="AV6" s="358" t="str">
        <f>IF(AS1="","",IF(AND(AS1&lt;&gt;"",AS1&lt;=32),"PRT",IF(AND(AS1&gt;32,AS1&lt;=1200),'Update Standards'!$I$14,IF(AND(AS1&gt;1200,AS1&lt;=2500),'Update Standards'!$I$20,""))))</f>
        <v/>
      </c>
      <c r="AW6" s="90"/>
      <c r="AX6" s="47"/>
      <c r="AY6" s="50" t="s">
        <v>47</v>
      </c>
      <c r="AZ6" s="51" t="s">
        <v>48</v>
      </c>
      <c r="BA6" s="53"/>
      <c r="BB6" s="492"/>
      <c r="BC6" s="102" t="str">
        <f>IF(AND('CERTIFICATION WORKSHEET'!$Z$5=3,'CERTIFICATION WORKSHEET'!$X$4=TRUE),1,"")</f>
        <v/>
      </c>
      <c r="BD6" s="358" t="str">
        <f>IF(BA1="","",IF(AND(BA1&lt;&gt;"",BA1&lt;=32),"PRT",IF(AND(BA1&gt;32,BA1&lt;=1200),'Update Standards'!$I$14,IF(AND(BA1&gt;1200,BA1&lt;=2500),'Update Standards'!$I$20,""))))</f>
        <v/>
      </c>
      <c r="BE6" s="90"/>
      <c r="BF6" s="47"/>
      <c r="BG6" s="50" t="s">
        <v>47</v>
      </c>
      <c r="BH6" s="51" t="s">
        <v>48</v>
      </c>
      <c r="BI6" s="53"/>
      <c r="BJ6" s="492"/>
      <c r="BK6" s="102" t="str">
        <f>IF(AND('CERTIFICATION WORKSHEET'!$Z$5=3,'CERTIFICATION WORKSHEET'!$X$4=TRUE),1,"")</f>
        <v/>
      </c>
      <c r="BL6" s="358" t="str">
        <f>IF(BI1="","",IF(AND(BI1&lt;&gt;"",BI1&lt;=32),"PRT",IF(AND(BI1&gt;32,BI1&lt;=1200),'Update Standards'!$I$14,IF(AND(BI1&gt;1200,BI1&lt;=2500),'Update Standards'!$I$20,""))))</f>
        <v/>
      </c>
      <c r="BM6" s="90"/>
      <c r="BN6" s="47"/>
      <c r="BO6" s="50" t="s">
        <v>47</v>
      </c>
      <c r="BP6" s="51" t="s">
        <v>48</v>
      </c>
      <c r="BQ6" s="53"/>
      <c r="BR6" s="492"/>
      <c r="BS6" s="102" t="str">
        <f>IF(AND('CERTIFICATION WORKSHEET'!$Z$5=3,'CERTIFICATION WORKSHEET'!$X$4=TRUE),1,"")</f>
        <v/>
      </c>
      <c r="BT6" s="358" t="str">
        <f>IF(BQ1="","",IF(AND(BQ1&lt;&gt;"",BQ1&lt;=32),"PRT",IF(AND(BQ1&gt;32,BQ1&lt;=1200),'Update Standards'!$I$14,IF(AND(BQ1&gt;1200,BQ1&lt;=2500),'Update Standards'!$I$20,""))))</f>
        <v/>
      </c>
      <c r="BU6" s="90"/>
      <c r="BV6" s="47"/>
      <c r="BW6" s="50" t="s">
        <v>47</v>
      </c>
      <c r="BX6" s="51" t="s">
        <v>48</v>
      </c>
      <c r="BY6" s="53"/>
      <c r="BZ6" s="492"/>
      <c r="CA6" s="102" t="str">
        <f>IF(AND('CERTIFICATION WORKSHEET'!$Z$5=3,'CERTIFICATION WORKSHEET'!$X$4=TRUE),1,"")</f>
        <v/>
      </c>
      <c r="CB6" s="358" t="str">
        <f>IF(BY1="","",IF(AND(BY1&lt;&gt;"",BY1&lt;=32),"PRT",IF(AND(BY1&gt;32,BY1&lt;=1200),'Update Standards'!$I$14,IF(AND(BY1&gt;1200,BY1&lt;=2500),'Update Standards'!$I$20,""))))</f>
        <v/>
      </c>
      <c r="CC6" s="90"/>
      <c r="CD6" s="47"/>
      <c r="CE6" s="50" t="s">
        <v>47</v>
      </c>
      <c r="CF6" s="51" t="s">
        <v>48</v>
      </c>
      <c r="CG6" s="53"/>
      <c r="CH6" s="492"/>
      <c r="CJ6" s="358" t="str">
        <f>IF(CG1="","",IF(AND(CG1&lt;&gt;"",CG1&lt;=32),"PRT",IF(AND(CG1&gt;32,CG1&lt;=1200),'Update Standards'!$I$14,IF(AND(CG1&gt;1200,CG1&lt;=2500),'Update Standards'!$I$20,""))))</f>
        <v/>
      </c>
      <c r="CK6" s="90"/>
      <c r="CL6" s="47"/>
      <c r="CM6" s="50" t="s">
        <v>47</v>
      </c>
      <c r="CN6" s="51" t="s">
        <v>48</v>
      </c>
      <c r="CO6" s="53" t="s">
        <v>50</v>
      </c>
      <c r="CP6" s="492"/>
      <c r="CR6" s="358" t="str">
        <f>IF(CO1="","",IF(AND(CO1&lt;&gt;"",CO1&lt;=32),"PRT",IF(AND(CO1&gt;32,CO1&lt;=1200),'Update Standards'!$I$14,IF(AND(CO1&gt;1200,CO1&lt;=2500),'Update Standards'!$I$20,""))))</f>
        <v/>
      </c>
      <c r="CS6" s="90"/>
      <c r="CT6" s="47"/>
      <c r="CU6" s="50" t="s">
        <v>47</v>
      </c>
      <c r="CV6" s="51" t="s">
        <v>48</v>
      </c>
      <c r="CW6" s="53" t="s">
        <v>50</v>
      </c>
      <c r="CX6" s="492"/>
      <c r="CZ6" s="358" t="str">
        <f>IF(CW1="","",IF(AND(CW1&lt;&gt;"",CW1&lt;=32),"PRT",IF(AND(CW1&gt;32,CW1&lt;=1200),'Update Standards'!$I$14,IF(AND(CW1&gt;1200,CW1&lt;=2500),'Update Standards'!$I$20,""))))</f>
        <v/>
      </c>
      <c r="DA6" s="90"/>
      <c r="DB6" s="47"/>
      <c r="DC6" s="50" t="s">
        <v>47</v>
      </c>
      <c r="DD6" s="51" t="s">
        <v>48</v>
      </c>
      <c r="DE6" s="53" t="s">
        <v>50</v>
      </c>
      <c r="DF6" s="492"/>
      <c r="DH6" s="358" t="str">
        <f>IF(DE1="","",IF(AND(DE1&lt;&gt;"",DE1&lt;=32),"PRT",IF(AND(DE1&gt;32,DE1&lt;=1200),'Update Standards'!$I$14,IF(AND(DE1&gt;1200,DE1&lt;=2500),'Update Standards'!$I$20,""))))</f>
        <v/>
      </c>
      <c r="DI6" s="90"/>
      <c r="DJ6" s="47"/>
      <c r="DK6" s="50" t="s">
        <v>47</v>
      </c>
      <c r="DL6" s="51" t="s">
        <v>48</v>
      </c>
      <c r="DM6" s="53" t="s">
        <v>50</v>
      </c>
      <c r="DN6" s="492"/>
      <c r="DP6" s="358" t="str">
        <f>IF(DM1="","",IF(AND(DM1&lt;&gt;"",DM1&lt;=32),"PRT",IF(AND(DM1&gt;32,DM1&lt;=1200),'Update Standards'!$I$14,IF(AND(DM1&gt;1200,DM1&lt;=2500),'Update Standards'!$I$20,""))))</f>
        <v/>
      </c>
      <c r="DQ6" s="90"/>
      <c r="DR6" s="47"/>
      <c r="DS6" s="50" t="s">
        <v>47</v>
      </c>
      <c r="DT6" s="51" t="s">
        <v>48</v>
      </c>
      <c r="DU6" s="53" t="s">
        <v>50</v>
      </c>
      <c r="DV6" s="492"/>
      <c r="DX6" s="358" t="str">
        <f>IF(DU1="","",IF(AND(DU1&lt;&gt;"",DU1&lt;=32),"PRT",IF(AND(DU1&gt;32,DU1&lt;=1200),'Update Standards'!$I$14,IF(AND(DU1&gt;1200,DU1&lt;=2500),'Update Standards'!$I$20,""))))</f>
        <v/>
      </c>
      <c r="DY6" s="90"/>
      <c r="DZ6" s="47"/>
      <c r="EA6" s="50" t="s">
        <v>47</v>
      </c>
      <c r="EB6" s="51" t="s">
        <v>48</v>
      </c>
      <c r="EC6" s="53" t="s">
        <v>50</v>
      </c>
      <c r="ED6" s="492"/>
      <c r="EF6" s="358" t="str">
        <f>IF(EC1="","",IF(AND(EC1&lt;&gt;"",EC1&lt;=32),"PRT",IF(AND(EC1&gt;32,EC1&lt;=1200),'Update Standards'!$I$14,IF(AND(EC1&gt;1200,EC1&lt;=2500),'Update Standards'!$I$20,""))))</f>
        <v/>
      </c>
      <c r="EG6" s="90"/>
      <c r="EH6" s="47"/>
      <c r="EI6" s="50" t="s">
        <v>47</v>
      </c>
      <c r="EJ6" s="51" t="s">
        <v>48</v>
      </c>
      <c r="EK6" s="53" t="s">
        <v>50</v>
      </c>
      <c r="EL6" s="492"/>
      <c r="EN6" s="358" t="str">
        <f>IF(EK1="","",IF(AND(EK1&lt;&gt;"",EK1&lt;=32),"PRT",IF(AND(EK1&gt;32,EK1&lt;=1200),'Update Standards'!$I$14,IF(AND(EK1&gt;1200,EK1&lt;=2500),'Update Standards'!$I$20,""))))</f>
        <v/>
      </c>
      <c r="EO6" s="90"/>
      <c r="EP6" s="47"/>
      <c r="EQ6" s="50" t="s">
        <v>47</v>
      </c>
      <c r="ER6" s="51" t="s">
        <v>48</v>
      </c>
      <c r="ES6" s="53" t="s">
        <v>50</v>
      </c>
      <c r="ET6" s="492"/>
      <c r="EV6" s="358" t="str">
        <f>IF(ES1="","",IF(AND(ES1&lt;&gt;"",ES1&lt;=32),"PRT",IF(AND(ES1&gt;32,ES1&lt;=1200),'Update Standards'!$I$14,IF(AND(ES1&gt;1200,ES1&lt;=2500),'Update Standards'!$I$20,""))))</f>
        <v/>
      </c>
      <c r="EW6" s="90"/>
      <c r="EX6" s="47"/>
      <c r="EY6" s="50" t="s">
        <v>47</v>
      </c>
      <c r="EZ6" s="51" t="s">
        <v>48</v>
      </c>
      <c r="FA6" s="53" t="s">
        <v>50</v>
      </c>
      <c r="FB6" s="492"/>
      <c r="FD6" s="358" t="str">
        <f>IF(FA1="","",IF(AND(FA1&lt;&gt;"",FA1&lt;=32),"PRT",IF(AND(FA1&gt;32,FA1&lt;=1200),'Update Standards'!$I$14,IF(AND(FA1&gt;1200,FA1&lt;=2500),'Update Standards'!$I$20,""))))</f>
        <v/>
      </c>
    </row>
    <row r="7" spans="1:160" ht="19.5" thickBot="1">
      <c r="A7" s="222">
        <v>21</v>
      </c>
      <c r="B7" s="227">
        <v>1</v>
      </c>
      <c r="C7" s="62" t="s">
        <v>2</v>
      </c>
      <c r="D7" s="238" t="s">
        <v>51</v>
      </c>
      <c r="E7" s="424"/>
      <c r="F7" s="60">
        <f ca="1">formulas!N90</f>
        <v>32</v>
      </c>
      <c r="G7" s="423">
        <v>-51.1</v>
      </c>
      <c r="H7" s="66">
        <f>E$1-ROUND(G7,1)</f>
        <v>1.1000000000000014</v>
      </c>
      <c r="I7" s="222">
        <f>A7</f>
        <v>21</v>
      </c>
      <c r="J7" s="227">
        <f>B7</f>
        <v>1</v>
      </c>
      <c r="K7" s="50" t="str">
        <f>IF(C7&lt;&gt;"",C7,"")</f>
        <v>072513A</v>
      </c>
      <c r="L7" s="234" t="str">
        <f>IF(D7&lt;&gt;"",D7,"")</f>
        <v>J</v>
      </c>
      <c r="M7" s="424"/>
      <c r="N7" s="59">
        <f ca="1">formulas!$N130</f>
        <v>32</v>
      </c>
      <c r="O7" s="423">
        <v>199.1</v>
      </c>
      <c r="P7" s="66">
        <f>IF(OR(ISERROR(M$1-O7),O7=""),"",M$1-ROUND(O7,1))</f>
        <v>0.90000000000000568</v>
      </c>
      <c r="Q7" s="222">
        <f>A7</f>
        <v>21</v>
      </c>
      <c r="R7" s="227">
        <f>B7</f>
        <v>1</v>
      </c>
      <c r="S7" s="50" t="str">
        <f>IF(K7&lt;&gt;"",K7,"")</f>
        <v>072513A</v>
      </c>
      <c r="T7" s="234" t="str">
        <f>IF(L7&lt;&gt;"",L7,"")</f>
        <v>J</v>
      </c>
      <c r="U7" s="424"/>
      <c r="V7" s="59">
        <f ca="1">formulas!$N150</f>
        <v>32</v>
      </c>
      <c r="W7" s="423">
        <v>448.9</v>
      </c>
      <c r="X7" s="66">
        <f>IF(OR(ISERROR(U$1-W7),W7=""),"",U$1-ROUND(W7,1))</f>
        <v>1.1000000000000227</v>
      </c>
      <c r="Y7" s="222">
        <f>A7</f>
        <v>21</v>
      </c>
      <c r="Z7" s="227">
        <f>B7</f>
        <v>1</v>
      </c>
      <c r="AA7" s="235" t="str">
        <f>IF(S7&lt;&gt;"",S7,"")</f>
        <v>072513A</v>
      </c>
      <c r="AB7" s="234" t="str">
        <f>IF(T7&lt;&gt;"",T7,"")</f>
        <v>J</v>
      </c>
      <c r="AC7" s="424"/>
      <c r="AD7" s="59">
        <f ca="1">formulas!$N170</f>
        <v>32</v>
      </c>
      <c r="AE7" s="423"/>
      <c r="AF7" s="66" t="str">
        <f>IF(OR(ISERROR(AC$1-AE7),AE7=""),"",AC$1-ROUND(AE7,1))</f>
        <v/>
      </c>
      <c r="AG7" s="222">
        <f>A7</f>
        <v>21</v>
      </c>
      <c r="AH7" s="227">
        <v>1</v>
      </c>
      <c r="AI7" s="235" t="str">
        <f>IF(AA7&lt;&gt;"",AA7,"")</f>
        <v>072513A</v>
      </c>
      <c r="AJ7" s="234" t="str">
        <f>IF(AB7&lt;&gt;"",AB7,"")</f>
        <v>J</v>
      </c>
      <c r="AK7" s="424"/>
      <c r="AL7" s="59">
        <f ca="1">formulas!$N190</f>
        <v>32</v>
      </c>
      <c r="AM7" s="423"/>
      <c r="AN7" s="66" t="str">
        <f>IF(OR(ISERROR(AK$1-AM7),AM7=""),"",AK$1-ROUND(AM7,1))</f>
        <v/>
      </c>
      <c r="AO7" s="222">
        <f>A7</f>
        <v>21</v>
      </c>
      <c r="AP7" s="46">
        <v>5</v>
      </c>
      <c r="AQ7" s="235"/>
      <c r="AR7" s="414" t="str">
        <f>IF(AJ7&lt;&gt;"",AJ7,"")</f>
        <v>J</v>
      </c>
      <c r="AS7" s="424"/>
      <c r="AT7" s="59">
        <f ca="1">formulas!N210</f>
        <v>32</v>
      </c>
      <c r="AU7" s="423"/>
      <c r="AV7" s="66" t="str">
        <f>IF(OR(ISERROR(AS$1-AU7),AU7=""),"",AS$1-ROUND(AU7,1))</f>
        <v/>
      </c>
      <c r="AW7" s="222">
        <f>A7</f>
        <v>21</v>
      </c>
      <c r="AX7" s="46">
        <f>AP7</f>
        <v>5</v>
      </c>
      <c r="AY7" s="50" t="str">
        <f>IF(AQ7&lt;&gt;"",AQ7,"")</f>
        <v/>
      </c>
      <c r="AZ7" s="234" t="str">
        <f>IF(AR7&lt;&gt;"",AR7,"")</f>
        <v>J</v>
      </c>
      <c r="BA7" s="424"/>
      <c r="BB7" s="59">
        <f ca="1">formulas!N230</f>
        <v>32</v>
      </c>
      <c r="BC7" s="423"/>
      <c r="BD7" s="66" t="str">
        <f>IF(OR(ISERROR(BA$1-BC7),BC7=""),"",BA$1-ROUND(BC7,1))</f>
        <v/>
      </c>
      <c r="BE7" s="222">
        <f>A7</f>
        <v>21</v>
      </c>
      <c r="BF7" s="46">
        <f>AX7</f>
        <v>5</v>
      </c>
      <c r="BG7" s="50" t="str">
        <f>IF(AY7&lt;&gt;"",AY7,"")</f>
        <v/>
      </c>
      <c r="BH7" s="234" t="str">
        <f>IF(AZ7&lt;&gt;"",AZ7,"")</f>
        <v>J</v>
      </c>
      <c r="BI7" s="424"/>
      <c r="BJ7" s="59">
        <f ca="1">formulas!N250</f>
        <v>32</v>
      </c>
      <c r="BK7" s="423"/>
      <c r="BL7" s="66" t="str">
        <f>IF(OR(ISERROR(BI$1-BK7),BK7=""),"",BI$1-ROUND(BK7,1))</f>
        <v/>
      </c>
      <c r="BM7" s="222">
        <f>A7</f>
        <v>21</v>
      </c>
      <c r="BN7" s="46">
        <f>BF7</f>
        <v>5</v>
      </c>
      <c r="BO7" s="50" t="str">
        <f>IF(BG7&lt;&gt;"",BG7,"")</f>
        <v/>
      </c>
      <c r="BP7" s="234" t="str">
        <f>IF(BH7&lt;&gt;"",BH7,"")</f>
        <v>J</v>
      </c>
      <c r="BQ7" s="424"/>
      <c r="BR7" s="59">
        <f ca="1">formulas!N270</f>
        <v>32</v>
      </c>
      <c r="BS7" s="423"/>
      <c r="BT7" s="66" t="str">
        <f>IF(OR(ISERROR(BQ$1-BS7),BS7=""),"",BQ$1-ROUND(BS7,1))</f>
        <v/>
      </c>
      <c r="BU7" s="222">
        <f>A7</f>
        <v>21</v>
      </c>
      <c r="BV7" s="46">
        <f>BN7</f>
        <v>5</v>
      </c>
      <c r="BW7" s="50" t="str">
        <f>IF(BO7&lt;&gt;"",BO7,"")</f>
        <v/>
      </c>
      <c r="BX7" s="234" t="str">
        <f>IF(BP7&lt;&gt;"",BP7,"")</f>
        <v>J</v>
      </c>
      <c r="BY7" s="424"/>
      <c r="BZ7" s="59">
        <f ca="1">formulas!N290</f>
        <v>32</v>
      </c>
      <c r="CA7" s="423"/>
      <c r="CB7" s="66" t="str">
        <f>IF(OR(ISERROR(BY$1-CA7),CA7=""),"",BY$1-ROUND(CA7,1))</f>
        <v/>
      </c>
      <c r="CC7" s="222">
        <f>A7</f>
        <v>21</v>
      </c>
      <c r="CD7" s="46">
        <v>9</v>
      </c>
      <c r="CE7" s="62" t="str">
        <f>IF(BW7&lt;&gt;"",BW7,"")</f>
        <v/>
      </c>
      <c r="CF7" s="238" t="str">
        <f>IF(BX7&lt;&gt;"",BX7,"")</f>
        <v>J</v>
      </c>
      <c r="CG7" s="424"/>
      <c r="CH7" s="59">
        <f ca="1">formulas!N310</f>
        <v>32</v>
      </c>
      <c r="CI7" s="423"/>
      <c r="CJ7" s="66" t="str">
        <f>IF(OR(ISERROR(CG$1-CI7),CI7=""),"",CG$1-ROUND(CI7,1))</f>
        <v/>
      </c>
      <c r="CK7" s="222">
        <f>A7</f>
        <v>21</v>
      </c>
      <c r="CL7" s="46">
        <f>CD7</f>
        <v>9</v>
      </c>
      <c r="CM7" s="50" t="str">
        <f>IF(CE7&lt;&gt;"",CE7,"")</f>
        <v/>
      </c>
      <c r="CN7" s="234" t="str">
        <f>IF(CF7&lt;&gt;"",CF7,"")</f>
        <v>J</v>
      </c>
      <c r="CO7" s="424"/>
      <c r="CP7" s="59">
        <f ca="1">formulas!N330</f>
        <v>32</v>
      </c>
      <c r="CQ7" s="423"/>
      <c r="CR7" s="66" t="str">
        <f>IF(OR(ISERROR(CO$1-CQ7),CQ7=""),"",CO$1-ROUND(CQ7,1))</f>
        <v/>
      </c>
      <c r="CS7" s="222">
        <f>A7</f>
        <v>21</v>
      </c>
      <c r="CT7" s="46">
        <f>CL7</f>
        <v>9</v>
      </c>
      <c r="CU7" s="50" t="str">
        <f>IF(CM7&lt;&gt;"",CM7,"")</f>
        <v/>
      </c>
      <c r="CV7" s="234" t="str">
        <f>IF(CN7&lt;&gt;"",CN7,"")</f>
        <v>J</v>
      </c>
      <c r="CW7" s="424"/>
      <c r="CX7" s="59">
        <f ca="1">formulas!N350</f>
        <v>32</v>
      </c>
      <c r="CY7" s="423"/>
      <c r="CZ7" s="66" t="str">
        <f>IF(OR(ISERROR(CW$1-CY7),CY7=""),"",CW$1-ROUND(CY7,1))</f>
        <v/>
      </c>
      <c r="DA7" s="222">
        <f>A7</f>
        <v>21</v>
      </c>
      <c r="DB7" s="46">
        <f>CT7</f>
        <v>9</v>
      </c>
      <c r="DC7" s="50" t="str">
        <f>IF(CU7&lt;&gt;"",CU7,"")</f>
        <v/>
      </c>
      <c r="DD7" s="234" t="str">
        <f>IF(CV7&lt;&gt;"",CV7,"")</f>
        <v>J</v>
      </c>
      <c r="DE7" s="424"/>
      <c r="DF7" s="59">
        <f ca="1">formulas!N370</f>
        <v>32</v>
      </c>
      <c r="DG7" s="423"/>
      <c r="DH7" s="66" t="str">
        <f>IF(OR(ISERROR(DE$1-DG7),DG7=""),"",DE$1-ROUND(DG7,1))</f>
        <v/>
      </c>
      <c r="DI7" s="222">
        <f>A7</f>
        <v>21</v>
      </c>
      <c r="DJ7" s="46">
        <f>DB7</f>
        <v>9</v>
      </c>
      <c r="DK7" s="50" t="str">
        <f>(IF(DC7&lt;&gt;"",DC7,""))</f>
        <v/>
      </c>
      <c r="DL7" s="234" t="str">
        <f>IF(DD7&lt;&gt;"",DD7,"")</f>
        <v>J</v>
      </c>
      <c r="DM7" s="424"/>
      <c r="DN7" s="59">
        <f ca="1">formulas!N390</f>
        <v>32</v>
      </c>
      <c r="DO7" s="423"/>
      <c r="DP7" s="66" t="str">
        <f>IF(OR(ISERROR(DM$1-DO7),DO7=""),"",DM$1-ROUND(DO7,1))</f>
        <v/>
      </c>
      <c r="DQ7" s="222">
        <f>A7</f>
        <v>21</v>
      </c>
      <c r="DR7" s="46">
        <v>13</v>
      </c>
      <c r="DS7" s="62" t="str">
        <f>IF(DK7&lt;&gt;"",DK7,"")</f>
        <v/>
      </c>
      <c r="DT7" s="238" t="str">
        <f>IF(DL7&lt;&gt;"",DL7,"")</f>
        <v>J</v>
      </c>
      <c r="DU7" s="424"/>
      <c r="DV7" s="59">
        <f ca="1">formulas!N410</f>
        <v>32</v>
      </c>
      <c r="DW7" s="423"/>
      <c r="DX7" s="66" t="str">
        <f>IF(OR(ISERROR(DU$1-DW7),DW7=""),"",DU$1-ROUND(DW7,1))</f>
        <v/>
      </c>
      <c r="DY7" s="222">
        <f>A7</f>
        <v>21</v>
      </c>
      <c r="DZ7" s="46">
        <f>DR7</f>
        <v>13</v>
      </c>
      <c r="EA7" s="50" t="str">
        <f>(IF(DS7&lt;&gt;"",DS7,""))</f>
        <v/>
      </c>
      <c r="EB7" s="234" t="str">
        <f>IF(DT7&lt;&gt;"",DT7,"")</f>
        <v>J</v>
      </c>
      <c r="EC7" s="424"/>
      <c r="ED7" s="59">
        <f ca="1">formulas!N430</f>
        <v>32</v>
      </c>
      <c r="EE7" s="423"/>
      <c r="EF7" s="66" t="str">
        <f>IF(OR(ISERROR(EC$1-EE7),EE7=""),"",EC$1-ROUND(EE7,1))</f>
        <v/>
      </c>
      <c r="EG7" s="222">
        <f>A7</f>
        <v>21</v>
      </c>
      <c r="EH7" s="46">
        <f>DZ7</f>
        <v>13</v>
      </c>
      <c r="EI7" s="50" t="str">
        <f>(IF(EA7&lt;&gt;"",EA7,""))</f>
        <v/>
      </c>
      <c r="EJ7" s="234" t="str">
        <f>IF(EB7&lt;&gt;"",EB7,"")</f>
        <v>J</v>
      </c>
      <c r="EK7" s="424"/>
      <c r="EL7" s="59">
        <f ca="1">formulas!N450</f>
        <v>32</v>
      </c>
      <c r="EM7" s="423"/>
      <c r="EN7" s="66" t="str">
        <f>IF(OR(ISERROR(EK$1-EM7),EM7=""),"",EK$1-ROUND(EM7,1))</f>
        <v/>
      </c>
      <c r="EO7" s="222">
        <f>A7</f>
        <v>21</v>
      </c>
      <c r="EP7" s="46">
        <f>EH7</f>
        <v>13</v>
      </c>
      <c r="EQ7" s="50" t="str">
        <f>(IF(EI7&lt;&gt;"",EI7,""))</f>
        <v/>
      </c>
      <c r="ER7" s="234" t="str">
        <f>IF(EJ7&lt;&gt;"",EJ7,"")</f>
        <v>J</v>
      </c>
      <c r="ES7" s="424"/>
      <c r="ET7" s="59">
        <f ca="1">formulas!N470</f>
        <v>32</v>
      </c>
      <c r="EU7" s="423"/>
      <c r="EV7" s="66" t="str">
        <f>IF(OR(ISERROR(ES$1-EU7),EU7=""),"",ES$1-ROUND(EU7,1))</f>
        <v/>
      </c>
      <c r="EW7" s="222">
        <f>A7</f>
        <v>21</v>
      </c>
      <c r="EX7" s="46">
        <f>EP7</f>
        <v>13</v>
      </c>
      <c r="EY7" s="50" t="str">
        <f>(IF(EQ7&lt;&gt;"",EQ7,""))</f>
        <v/>
      </c>
      <c r="EZ7" s="234" t="str">
        <f>IF(ER7&lt;&gt;"",ER7,"")</f>
        <v>J</v>
      </c>
      <c r="FA7" s="424"/>
      <c r="FB7" s="59">
        <f ca="1">formulas!N490</f>
        <v>32</v>
      </c>
      <c r="FC7" s="423"/>
      <c r="FD7" s="66" t="str">
        <f>IF(OR(ISERROR(FA$1-FC7),FC7=""),"",FA$1-ROUND(FC7,1))</f>
        <v/>
      </c>
    </row>
    <row r="8" spans="1:160" ht="19.5" thickBot="1">
      <c r="A8" s="222">
        <v>22</v>
      </c>
      <c r="B8" s="227">
        <v>1</v>
      </c>
      <c r="C8" s="62"/>
      <c r="D8" s="233" t="s">
        <v>51</v>
      </c>
      <c r="E8" s="424"/>
      <c r="F8" s="60">
        <f ca="1">formulas!N92</f>
        <v>32</v>
      </c>
      <c r="G8" s="423">
        <v>-51</v>
      </c>
      <c r="H8" s="66">
        <f t="shared" ref="H8:H26" si="0">IF(OR(ISERROR(E$1-G8),G8=""),"",E$1-ROUND(G8,1))</f>
        <v>1</v>
      </c>
      <c r="I8" s="222">
        <f t="shared" ref="I8:I26" si="1">A8</f>
        <v>22</v>
      </c>
      <c r="J8" s="227">
        <f>B8</f>
        <v>1</v>
      </c>
      <c r="K8" s="50" t="str">
        <f>IF(C8&lt;&gt;"",C8,"")</f>
        <v/>
      </c>
      <c r="L8" s="234" t="str">
        <f>IF(D8&lt;&gt;"",D8,"")</f>
        <v>J</v>
      </c>
      <c r="M8" s="424"/>
      <c r="N8" s="59">
        <f ca="1">formulas!$N131</f>
        <v>32</v>
      </c>
      <c r="O8" s="423">
        <v>199.1</v>
      </c>
      <c r="P8" s="66">
        <f t="shared" ref="P8:P26" si="2">IF(OR(ISERROR(M$1-O8),O8=""),"",M$1-ROUND(O8,1))</f>
        <v>0.90000000000000568</v>
      </c>
      <c r="Q8" s="222">
        <f t="shared" ref="Q8:Q26" si="3">A8</f>
        <v>22</v>
      </c>
      <c r="R8" s="227">
        <f>B8</f>
        <v>1</v>
      </c>
      <c r="S8" s="50" t="str">
        <f>IF(K8&lt;&gt;"",K8,"")</f>
        <v/>
      </c>
      <c r="T8" s="234" t="str">
        <f>IF(L8&lt;&gt;"",L8,"")</f>
        <v>J</v>
      </c>
      <c r="U8" s="424"/>
      <c r="V8" s="59">
        <f ca="1">formulas!$N151</f>
        <v>32</v>
      </c>
      <c r="W8" s="423">
        <v>449</v>
      </c>
      <c r="X8" s="66">
        <f t="shared" ref="X8:X26" si="4">IF(OR(ISERROR(U$1-W8),W8=""),"",U$1-ROUND(W8,1))</f>
        <v>1</v>
      </c>
      <c r="Y8" s="222">
        <f t="shared" ref="Y8:Y26" si="5">A8</f>
        <v>22</v>
      </c>
      <c r="Z8" s="227">
        <f>B8</f>
        <v>1</v>
      </c>
      <c r="AA8" s="235" t="str">
        <f t="shared" ref="AA8:AA26" si="6">IF(S8&lt;&gt;"",S8,"")</f>
        <v/>
      </c>
      <c r="AB8" s="234" t="str">
        <f t="shared" ref="AB8:AB26" si="7">IF(T8&lt;&gt;"",T8,"")</f>
        <v>J</v>
      </c>
      <c r="AC8" s="424"/>
      <c r="AD8" s="59">
        <f ca="1">formulas!$N171</f>
        <v>32</v>
      </c>
      <c r="AE8" s="423"/>
      <c r="AF8" s="66" t="str">
        <f t="shared" ref="AF8:AF26" si="8">IF(OR(ISERROR(AC$1-AE8),AE8=""),"",AC$1-ROUND(AE8,1))</f>
        <v/>
      </c>
      <c r="AG8" s="222">
        <f t="shared" ref="AG8:AG26" si="9">A8</f>
        <v>22</v>
      </c>
      <c r="AH8" s="227">
        <v>1</v>
      </c>
      <c r="AI8" s="235" t="str">
        <f t="shared" ref="AI8:AI26" si="10">IF(AA8&lt;&gt;"",AA8,"")</f>
        <v/>
      </c>
      <c r="AJ8" s="234" t="str">
        <f>IF(AB8&lt;&gt;"",AB8,"")</f>
        <v>J</v>
      </c>
      <c r="AK8" s="424"/>
      <c r="AL8" s="59">
        <f ca="1">formulas!$N191</f>
        <v>32</v>
      </c>
      <c r="AM8" s="423"/>
      <c r="AN8" s="66" t="str">
        <f t="shared" ref="AN8:AN26" si="11">IF(OR(ISERROR(AK$1-AM8),AM8=""),"",AK$1-ROUND(AM8,1))</f>
        <v/>
      </c>
      <c r="AO8" s="222">
        <f t="shared" ref="AO8:AO26" si="12">A8</f>
        <v>22</v>
      </c>
      <c r="AP8" s="46">
        <v>5</v>
      </c>
      <c r="AQ8" s="62"/>
      <c r="AR8" s="234" t="str">
        <f>IF(AJ8&lt;&gt;"",AJ8,"")</f>
        <v>J</v>
      </c>
      <c r="AS8" s="424"/>
      <c r="AT8" s="59">
        <f ca="1">formulas!N211</f>
        <v>32</v>
      </c>
      <c r="AU8" s="423"/>
      <c r="AV8" s="66" t="str">
        <f t="shared" ref="AV8:AV26" si="13">IF(OR(ISERROR(AS$1-AU8),AU8=""),"",AS$1-ROUND(AU8,1))</f>
        <v/>
      </c>
      <c r="AW8" s="222">
        <f t="shared" ref="AW8:AW26" si="14">A8</f>
        <v>22</v>
      </c>
      <c r="AX8" s="46">
        <f t="shared" ref="AX8:AX26" si="15">AP8</f>
        <v>5</v>
      </c>
      <c r="AY8" s="50" t="str">
        <f t="shared" ref="AY8:AY26" si="16">IF(AQ8&lt;&gt;"",AQ8,"")</f>
        <v/>
      </c>
      <c r="AZ8" s="234" t="str">
        <f t="shared" ref="AZ8:AZ26" si="17">IF(AR8&lt;&gt;"",AR8,"")</f>
        <v>J</v>
      </c>
      <c r="BA8" s="424"/>
      <c r="BB8" s="59">
        <f ca="1">formulas!N231</f>
        <v>32</v>
      </c>
      <c r="BC8" s="423"/>
      <c r="BD8" s="66" t="str">
        <f t="shared" ref="BD8:BD26" si="18">IF(OR(ISERROR(BA$1-BC8),BC8=""),"",BA$1-ROUND(BC8,1))</f>
        <v/>
      </c>
      <c r="BE8" s="222">
        <f t="shared" ref="BE8:BE26" si="19">A8</f>
        <v>22</v>
      </c>
      <c r="BF8" s="46">
        <f t="shared" ref="BF8:BF26" si="20">AX8</f>
        <v>5</v>
      </c>
      <c r="BG8" s="50" t="str">
        <f t="shared" ref="BG8:BH26" si="21">IF(AY8&lt;&gt;"",AY8,"")</f>
        <v/>
      </c>
      <c r="BH8" s="234" t="str">
        <f t="shared" si="21"/>
        <v>J</v>
      </c>
      <c r="BI8" s="424"/>
      <c r="BJ8" s="59">
        <f ca="1">formulas!N251</f>
        <v>32</v>
      </c>
      <c r="BK8" s="423"/>
      <c r="BL8" s="66" t="str">
        <f t="shared" ref="BL8:BL26" si="22">IF(OR(ISERROR(BI$1-BK8),BK8=""),"",BI$1-ROUND(BK8,1))</f>
        <v/>
      </c>
      <c r="BM8" s="222">
        <f t="shared" ref="BM8:BM26" si="23">A8</f>
        <v>22</v>
      </c>
      <c r="BN8" s="46">
        <f t="shared" ref="BN8:BN26" si="24">BF8</f>
        <v>5</v>
      </c>
      <c r="BO8" s="50" t="str">
        <f t="shared" ref="BO8:BO26" si="25">IF(BG8&lt;&gt;"",BG8,"")</f>
        <v/>
      </c>
      <c r="BP8" s="234" t="str">
        <f t="shared" ref="BP8:BP26" si="26">IF(BH8&lt;&gt;"",BH8,"")</f>
        <v>J</v>
      </c>
      <c r="BQ8" s="424"/>
      <c r="BR8" s="59">
        <f ca="1">formulas!N271</f>
        <v>32</v>
      </c>
      <c r="BS8" s="423"/>
      <c r="BT8" s="66" t="str">
        <f t="shared" ref="BT8:BT26" si="27">IF(OR(ISERROR(BQ$1-BS8),BS8=""),"",BQ$1-ROUND(BS8,1))</f>
        <v/>
      </c>
      <c r="BU8" s="222">
        <f t="shared" ref="BU8:BU26" si="28">A8</f>
        <v>22</v>
      </c>
      <c r="BV8" s="46">
        <f t="shared" ref="BV8:BV26" si="29">BN8</f>
        <v>5</v>
      </c>
      <c r="BW8" s="50" t="str">
        <f t="shared" ref="BW8:BW26" si="30">IF(BO8&lt;&gt;"",BO8,"")</f>
        <v/>
      </c>
      <c r="BX8" s="234" t="str">
        <f t="shared" ref="BX8:BX26" si="31">IF(BP8&lt;&gt;"",BP8,"")</f>
        <v>J</v>
      </c>
      <c r="BY8" s="424"/>
      <c r="BZ8" s="59">
        <f ca="1">formulas!N291</f>
        <v>32</v>
      </c>
      <c r="CA8" s="423"/>
      <c r="CB8" s="66" t="str">
        <f t="shared" ref="CB8:CB26" si="32">IF(OR(ISERROR(BY$1-CA8),CA8=""),"",BY$1-ROUND(CA8,1))</f>
        <v/>
      </c>
      <c r="CC8" s="222">
        <f t="shared" ref="CC8:CC26" si="33">A8</f>
        <v>22</v>
      </c>
      <c r="CD8" s="46">
        <v>9</v>
      </c>
      <c r="CE8" s="62" t="str">
        <f t="shared" ref="CE8:CE26" si="34">IF(BW8&lt;&gt;"",BW8,"")</f>
        <v/>
      </c>
      <c r="CF8" s="233" t="str">
        <f>IF(BX8&lt;&gt;"",BX8,"")</f>
        <v>J</v>
      </c>
      <c r="CG8" s="424"/>
      <c r="CH8" s="59">
        <f ca="1">formulas!N311</f>
        <v>32</v>
      </c>
      <c r="CI8" s="423"/>
      <c r="CJ8" s="66" t="str">
        <f t="shared" ref="CJ8:CJ26" si="35">IF(OR(ISERROR(CG$1-CI8),CI8=""),"",CG$1-ROUND(CI8,1))</f>
        <v/>
      </c>
      <c r="CK8" s="222">
        <f t="shared" ref="CK8:CK26" si="36">A8</f>
        <v>22</v>
      </c>
      <c r="CL8" s="46">
        <f t="shared" ref="CL8:CL26" si="37">CD8</f>
        <v>9</v>
      </c>
      <c r="CM8" s="50" t="str">
        <f t="shared" ref="CM8:CM26" si="38">IF(CE8&lt;&gt;"",CE8,"")</f>
        <v/>
      </c>
      <c r="CN8" s="234" t="str">
        <f t="shared" ref="CN8:CN26" si="39">IF(CF8&lt;&gt;"",CF8,"")</f>
        <v>J</v>
      </c>
      <c r="CO8" s="424"/>
      <c r="CP8" s="59">
        <f ca="1">formulas!N331</f>
        <v>32</v>
      </c>
      <c r="CQ8" s="423"/>
      <c r="CR8" s="66" t="str">
        <f t="shared" ref="CR8:CR26" si="40">IF(OR(ISERROR(CO$1-CQ8),CQ8=""),"",CO$1-ROUND(CQ8,1))</f>
        <v/>
      </c>
      <c r="CS8" s="222">
        <f t="shared" ref="CS8:CS26" si="41">A8</f>
        <v>22</v>
      </c>
      <c r="CT8" s="46">
        <f t="shared" ref="CT8:CT26" si="42">CL8</f>
        <v>9</v>
      </c>
      <c r="CU8" s="50" t="str">
        <f t="shared" ref="CU8:CU26" si="43">IF(CM8&lt;&gt;"",CM8,"")</f>
        <v/>
      </c>
      <c r="CV8" s="234" t="str">
        <f t="shared" ref="CV8:CV26" si="44">IF(CN8&lt;&gt;"",CN8,"")</f>
        <v>J</v>
      </c>
      <c r="CW8" s="424"/>
      <c r="CX8" s="59">
        <f ca="1">formulas!N351</f>
        <v>32</v>
      </c>
      <c r="CY8" s="423"/>
      <c r="CZ8" s="66" t="str">
        <f t="shared" ref="CZ8:CZ26" si="45">IF(OR(ISERROR(CW$1-CY8),CY8=""),"",CW$1-ROUND(CY8,1))</f>
        <v/>
      </c>
      <c r="DA8" s="222">
        <f t="shared" ref="DA8:DA26" si="46">A8</f>
        <v>22</v>
      </c>
      <c r="DB8" s="46">
        <f t="shared" ref="DB8:DB26" si="47">CT8</f>
        <v>9</v>
      </c>
      <c r="DC8" s="50" t="str">
        <f t="shared" ref="DC8:DC26" si="48">IF(CU8&lt;&gt;"",CU8,"")</f>
        <v/>
      </c>
      <c r="DD8" s="234" t="str">
        <f t="shared" ref="DD8:DD26" si="49">IF(CV8&lt;&gt;"",CV8,"")</f>
        <v>J</v>
      </c>
      <c r="DE8" s="424"/>
      <c r="DF8" s="59">
        <f ca="1">formulas!N371</f>
        <v>32</v>
      </c>
      <c r="DG8" s="423"/>
      <c r="DH8" s="66" t="str">
        <f t="shared" ref="DH8:DH26" si="50">IF(OR(ISERROR(DE$1-DG8),DG8=""),"",DE$1-ROUND(DG8,1))</f>
        <v/>
      </c>
      <c r="DI8" s="222">
        <f t="shared" ref="DI8:DI26" si="51">A8</f>
        <v>22</v>
      </c>
      <c r="DJ8" s="46">
        <f t="shared" ref="DJ8:DJ26" si="52">DB8</f>
        <v>9</v>
      </c>
      <c r="DK8" s="50" t="str">
        <f t="shared" ref="DK8:DK26" si="53">(IF(DC8&lt;&gt;"",DC8,""))</f>
        <v/>
      </c>
      <c r="DL8" s="234" t="str">
        <f t="shared" ref="DL8:DL26" si="54">IF(DD8&lt;&gt;"",DD8,"")</f>
        <v>J</v>
      </c>
      <c r="DM8" s="424"/>
      <c r="DN8" s="59">
        <f ca="1">formulas!N391</f>
        <v>32</v>
      </c>
      <c r="DO8" s="423"/>
      <c r="DP8" s="66" t="str">
        <f t="shared" ref="DP8:DP26" si="55">IF(OR(ISERROR(DM$1-DO8),DO8=""),"",DM$1-ROUND(DO8,1))</f>
        <v/>
      </c>
      <c r="DQ8" s="222">
        <f t="shared" ref="DQ8:DQ26" si="56">A8</f>
        <v>22</v>
      </c>
      <c r="DR8" s="46">
        <v>13</v>
      </c>
      <c r="DS8" s="62" t="str">
        <f t="shared" ref="DS8:DS26" si="57">IF(DK8&lt;&gt;"",DK8,"")</f>
        <v/>
      </c>
      <c r="DT8" s="233" t="str">
        <f>IF(DL8&lt;&gt;"",DL8,"")</f>
        <v>J</v>
      </c>
      <c r="DU8" s="424"/>
      <c r="DV8" s="59">
        <f ca="1">formulas!N411</f>
        <v>32</v>
      </c>
      <c r="DW8" s="423"/>
      <c r="DX8" s="66" t="str">
        <f t="shared" ref="DX8:DX26" si="58">IF(OR(ISERROR(DU$1-DW8),DW8=""),"",DU$1-ROUND(DW8,1))</f>
        <v/>
      </c>
      <c r="DY8" s="222">
        <f t="shared" ref="DY8:DY26" si="59">A8</f>
        <v>22</v>
      </c>
      <c r="DZ8" s="46">
        <f t="shared" ref="DZ8:DZ26" si="60">DR8</f>
        <v>13</v>
      </c>
      <c r="EA8" s="50" t="str">
        <f t="shared" ref="EA8:EA26" si="61">(IF(DS8&lt;&gt;"",DS8,""))</f>
        <v/>
      </c>
      <c r="EB8" s="234" t="str">
        <f t="shared" ref="EB8:EB26" si="62">IF(DT8&lt;&gt;"",DT8,"")</f>
        <v>J</v>
      </c>
      <c r="EC8" s="424"/>
      <c r="ED8" s="59">
        <f ca="1">formulas!N431</f>
        <v>32</v>
      </c>
      <c r="EE8" s="423"/>
      <c r="EF8" s="66" t="str">
        <f t="shared" ref="EF8:EF26" si="63">IF(OR(ISERROR(EC$1-EE8),EE8=""),"",EC$1-ROUND(EE8,1))</f>
        <v/>
      </c>
      <c r="EG8" s="222">
        <f t="shared" ref="EG8:EG26" si="64">A8</f>
        <v>22</v>
      </c>
      <c r="EH8" s="46">
        <f t="shared" ref="EH8:EH26" si="65">DZ8</f>
        <v>13</v>
      </c>
      <c r="EI8" s="50" t="str">
        <f t="shared" ref="EI8:EI26" si="66">(IF(EA8&lt;&gt;"",EA8,""))</f>
        <v/>
      </c>
      <c r="EJ8" s="234" t="str">
        <f t="shared" ref="EJ8:EJ26" si="67">IF(EB8&lt;&gt;"",EB8,"")</f>
        <v>J</v>
      </c>
      <c r="EK8" s="424"/>
      <c r="EL8" s="59">
        <f ca="1">formulas!N451</f>
        <v>32</v>
      </c>
      <c r="EM8" s="423"/>
      <c r="EN8" s="66" t="str">
        <f t="shared" ref="EN8:EN26" si="68">IF(OR(ISERROR(EK$1-EM8),EM8=""),"",EK$1-ROUND(EM8,1))</f>
        <v/>
      </c>
      <c r="EO8" s="222">
        <f t="shared" ref="EO8:EO26" si="69">A8</f>
        <v>22</v>
      </c>
      <c r="EP8" s="46">
        <f t="shared" ref="EP8:EP26" si="70">EH8</f>
        <v>13</v>
      </c>
      <c r="EQ8" s="50" t="str">
        <f t="shared" ref="EQ8:EQ26" si="71">(IF(EI8&lt;&gt;"",EI8,""))</f>
        <v/>
      </c>
      <c r="ER8" s="234" t="str">
        <f t="shared" ref="ER8:ER26" si="72">IF(EJ8&lt;&gt;"",EJ8,"")</f>
        <v>J</v>
      </c>
      <c r="ES8" s="424"/>
      <c r="ET8" s="59">
        <f ca="1">formulas!N471</f>
        <v>32</v>
      </c>
      <c r="EU8" s="423"/>
      <c r="EV8" s="66" t="str">
        <f t="shared" ref="EV8:EV26" si="73">IF(OR(ISERROR(ES$1-EU8),EU8=""),"",ES$1-ROUND(EU8,1))</f>
        <v/>
      </c>
      <c r="EW8" s="222">
        <f t="shared" ref="EW8:EW26" si="74">A8</f>
        <v>22</v>
      </c>
      <c r="EX8" s="46">
        <f t="shared" ref="EX8:EX26" si="75">EP8</f>
        <v>13</v>
      </c>
      <c r="EY8" s="50" t="str">
        <f t="shared" ref="EY8:EY26" si="76">(IF(EQ8&lt;&gt;"",EQ8,""))</f>
        <v/>
      </c>
      <c r="EZ8" s="234" t="str">
        <f t="shared" ref="EZ8:EZ26" si="77">IF(ER8&lt;&gt;"",ER8,"")</f>
        <v>J</v>
      </c>
      <c r="FA8" s="424"/>
      <c r="FB8" s="59">
        <f ca="1">formulas!N491</f>
        <v>32</v>
      </c>
      <c r="FC8" s="423"/>
      <c r="FD8" s="66" t="str">
        <f t="shared" ref="FD8:FD26" si="78">IF(OR(ISERROR(FA$1-FC8),FC8=""),"",FA$1-ROUND(FC8,1))</f>
        <v/>
      </c>
    </row>
    <row r="9" spans="1:160" ht="19.5" thickBot="1">
      <c r="A9" s="222">
        <v>23</v>
      </c>
      <c r="B9" s="227">
        <v>1</v>
      </c>
      <c r="C9" s="62"/>
      <c r="D9" s="233"/>
      <c r="E9" s="424"/>
      <c r="F9" s="60" t="e">
        <f ca="1">formulas!N94</f>
        <v>#N/A</v>
      </c>
      <c r="G9" s="423"/>
      <c r="H9" s="66" t="str">
        <f t="shared" si="0"/>
        <v/>
      </c>
      <c r="I9" s="222">
        <f t="shared" si="1"/>
        <v>23</v>
      </c>
      <c r="J9" s="227">
        <f>B9</f>
        <v>1</v>
      </c>
      <c r="K9" s="50" t="str">
        <f t="shared" ref="K9:K26" si="79">IF(C9&lt;&gt;"",C9,"")</f>
        <v/>
      </c>
      <c r="L9" s="234" t="str">
        <f t="shared" ref="L9:L26" si="80">IF(D9&lt;&gt;"",D9,"")</f>
        <v/>
      </c>
      <c r="M9" s="424"/>
      <c r="N9" s="59" t="e">
        <f ca="1">formulas!$N132</f>
        <v>#N/A</v>
      </c>
      <c r="O9" s="423"/>
      <c r="P9" s="66" t="str">
        <f t="shared" si="2"/>
        <v/>
      </c>
      <c r="Q9" s="222">
        <f t="shared" si="3"/>
        <v>23</v>
      </c>
      <c r="R9" s="227">
        <f>B9</f>
        <v>1</v>
      </c>
      <c r="S9" s="50" t="str">
        <f t="shared" ref="S9:S26" si="81">IF(K9&lt;&gt;"",K9,"")</f>
        <v/>
      </c>
      <c r="T9" s="234" t="str">
        <f t="shared" ref="T9:T26" si="82">IF(L9&lt;&gt;"",L9,"")</f>
        <v/>
      </c>
      <c r="U9" s="424"/>
      <c r="V9" s="59" t="e">
        <f ca="1">formulas!$N152</f>
        <v>#N/A</v>
      </c>
      <c r="W9" s="423"/>
      <c r="X9" s="66" t="str">
        <f t="shared" si="4"/>
        <v/>
      </c>
      <c r="Y9" s="222">
        <f t="shared" si="5"/>
        <v>23</v>
      </c>
      <c r="Z9" s="227">
        <f>B9</f>
        <v>1</v>
      </c>
      <c r="AA9" s="235" t="str">
        <f t="shared" si="6"/>
        <v/>
      </c>
      <c r="AB9" s="234" t="str">
        <f t="shared" si="7"/>
        <v/>
      </c>
      <c r="AC9" s="424"/>
      <c r="AD9" s="59" t="e">
        <f ca="1">formulas!$N172</f>
        <v>#N/A</v>
      </c>
      <c r="AE9" s="423"/>
      <c r="AF9" s="66" t="str">
        <f t="shared" si="8"/>
        <v/>
      </c>
      <c r="AG9" s="222">
        <f t="shared" si="9"/>
        <v>23</v>
      </c>
      <c r="AH9" s="227">
        <v>1</v>
      </c>
      <c r="AI9" s="235" t="str">
        <f t="shared" si="10"/>
        <v/>
      </c>
      <c r="AJ9" s="234" t="str">
        <f t="shared" ref="AJ9:AJ26" si="83">IF(AB9&lt;&gt;"",AB9,"")</f>
        <v/>
      </c>
      <c r="AK9" s="424"/>
      <c r="AL9" s="59" t="e">
        <f ca="1">formulas!$N192</f>
        <v>#N/A</v>
      </c>
      <c r="AM9" s="423"/>
      <c r="AN9" s="66" t="str">
        <f t="shared" si="11"/>
        <v/>
      </c>
      <c r="AO9" s="222">
        <f t="shared" si="12"/>
        <v>23</v>
      </c>
      <c r="AP9" s="46">
        <v>5</v>
      </c>
      <c r="AQ9" s="62"/>
      <c r="AR9" s="234" t="str">
        <f t="shared" ref="AR9:AR26" si="84">IF(AJ9&lt;&gt;"",AJ9,"")</f>
        <v/>
      </c>
      <c r="AS9" s="424"/>
      <c r="AT9" s="59" t="e">
        <f ca="1">formulas!N212</f>
        <v>#N/A</v>
      </c>
      <c r="AU9" s="423"/>
      <c r="AV9" s="66" t="str">
        <f t="shared" si="13"/>
        <v/>
      </c>
      <c r="AW9" s="222">
        <f t="shared" si="14"/>
        <v>23</v>
      </c>
      <c r="AX9" s="46">
        <f t="shared" si="15"/>
        <v>5</v>
      </c>
      <c r="AY9" s="50" t="str">
        <f t="shared" si="16"/>
        <v/>
      </c>
      <c r="AZ9" s="234" t="str">
        <f t="shared" si="17"/>
        <v/>
      </c>
      <c r="BA9" s="424"/>
      <c r="BB9" s="59" t="e">
        <f ca="1">formulas!N232</f>
        <v>#N/A</v>
      </c>
      <c r="BC9" s="423"/>
      <c r="BD9" s="66" t="str">
        <f t="shared" si="18"/>
        <v/>
      </c>
      <c r="BE9" s="222">
        <f t="shared" si="19"/>
        <v>23</v>
      </c>
      <c r="BF9" s="46">
        <f t="shared" si="20"/>
        <v>5</v>
      </c>
      <c r="BG9" s="50" t="str">
        <f t="shared" si="21"/>
        <v/>
      </c>
      <c r="BH9" s="234" t="str">
        <f t="shared" si="21"/>
        <v/>
      </c>
      <c r="BI9" s="424"/>
      <c r="BJ9" s="59" t="e">
        <f ca="1">formulas!N252</f>
        <v>#N/A</v>
      </c>
      <c r="BK9" s="423"/>
      <c r="BL9" s="66" t="str">
        <f t="shared" si="22"/>
        <v/>
      </c>
      <c r="BM9" s="222">
        <f t="shared" si="23"/>
        <v>23</v>
      </c>
      <c r="BN9" s="46">
        <f t="shared" si="24"/>
        <v>5</v>
      </c>
      <c r="BO9" s="50" t="str">
        <f t="shared" si="25"/>
        <v/>
      </c>
      <c r="BP9" s="234" t="str">
        <f t="shared" si="26"/>
        <v/>
      </c>
      <c r="BQ9" s="424"/>
      <c r="BR9" s="59" t="e">
        <f ca="1">formulas!N272</f>
        <v>#N/A</v>
      </c>
      <c r="BS9" s="423"/>
      <c r="BT9" s="66" t="str">
        <f t="shared" si="27"/>
        <v/>
      </c>
      <c r="BU9" s="222">
        <f t="shared" si="28"/>
        <v>23</v>
      </c>
      <c r="BV9" s="46">
        <f t="shared" si="29"/>
        <v>5</v>
      </c>
      <c r="BW9" s="50" t="str">
        <f t="shared" si="30"/>
        <v/>
      </c>
      <c r="BX9" s="234" t="str">
        <f t="shared" si="31"/>
        <v/>
      </c>
      <c r="BY9" s="424"/>
      <c r="BZ9" s="59" t="e">
        <f ca="1">formulas!N292</f>
        <v>#N/A</v>
      </c>
      <c r="CA9" s="423"/>
      <c r="CB9" s="66" t="str">
        <f t="shared" si="32"/>
        <v/>
      </c>
      <c r="CC9" s="222">
        <f t="shared" si="33"/>
        <v>23</v>
      </c>
      <c r="CD9" s="46">
        <v>9</v>
      </c>
      <c r="CE9" s="62" t="str">
        <f t="shared" si="34"/>
        <v/>
      </c>
      <c r="CF9" s="233" t="str">
        <f t="shared" ref="CF9:CF26" si="85">IF(BX9&lt;&gt;"",BX9,"")</f>
        <v/>
      </c>
      <c r="CG9" s="424"/>
      <c r="CH9" s="59" t="e">
        <f ca="1">formulas!N312</f>
        <v>#N/A</v>
      </c>
      <c r="CI9" s="423"/>
      <c r="CJ9" s="66" t="str">
        <f t="shared" si="35"/>
        <v/>
      </c>
      <c r="CK9" s="222">
        <f t="shared" si="36"/>
        <v>23</v>
      </c>
      <c r="CL9" s="46">
        <f t="shared" si="37"/>
        <v>9</v>
      </c>
      <c r="CM9" s="50" t="str">
        <f t="shared" si="38"/>
        <v/>
      </c>
      <c r="CN9" s="234" t="str">
        <f t="shared" si="39"/>
        <v/>
      </c>
      <c r="CO9" s="424"/>
      <c r="CP9" s="59" t="e">
        <f ca="1">formulas!N332</f>
        <v>#N/A</v>
      </c>
      <c r="CQ9" s="423"/>
      <c r="CR9" s="66" t="str">
        <f t="shared" si="40"/>
        <v/>
      </c>
      <c r="CS9" s="222">
        <f t="shared" si="41"/>
        <v>23</v>
      </c>
      <c r="CT9" s="46">
        <f t="shared" si="42"/>
        <v>9</v>
      </c>
      <c r="CU9" s="50" t="str">
        <f t="shared" si="43"/>
        <v/>
      </c>
      <c r="CV9" s="234" t="str">
        <f t="shared" si="44"/>
        <v/>
      </c>
      <c r="CW9" s="424"/>
      <c r="CX9" s="59" t="e">
        <f ca="1">formulas!N352</f>
        <v>#N/A</v>
      </c>
      <c r="CY9" s="423"/>
      <c r="CZ9" s="66" t="str">
        <f t="shared" si="45"/>
        <v/>
      </c>
      <c r="DA9" s="222">
        <f t="shared" si="46"/>
        <v>23</v>
      </c>
      <c r="DB9" s="46">
        <f t="shared" si="47"/>
        <v>9</v>
      </c>
      <c r="DC9" s="50" t="str">
        <f t="shared" si="48"/>
        <v/>
      </c>
      <c r="DD9" s="234" t="str">
        <f t="shared" si="49"/>
        <v/>
      </c>
      <c r="DE9" s="424"/>
      <c r="DF9" s="59" t="e">
        <f ca="1">formulas!N372</f>
        <v>#N/A</v>
      </c>
      <c r="DG9" s="423"/>
      <c r="DH9" s="66" t="str">
        <f t="shared" si="50"/>
        <v/>
      </c>
      <c r="DI9" s="222">
        <f t="shared" si="51"/>
        <v>23</v>
      </c>
      <c r="DJ9" s="46">
        <f t="shared" si="52"/>
        <v>9</v>
      </c>
      <c r="DK9" s="50" t="str">
        <f t="shared" si="53"/>
        <v/>
      </c>
      <c r="DL9" s="234" t="str">
        <f t="shared" si="54"/>
        <v/>
      </c>
      <c r="DM9" s="424"/>
      <c r="DN9" s="59" t="e">
        <f ca="1">formulas!N392</f>
        <v>#N/A</v>
      </c>
      <c r="DO9" s="423"/>
      <c r="DP9" s="66" t="str">
        <f t="shared" si="55"/>
        <v/>
      </c>
      <c r="DQ9" s="222">
        <f t="shared" si="56"/>
        <v>23</v>
      </c>
      <c r="DR9" s="46">
        <v>13</v>
      </c>
      <c r="DS9" s="62" t="str">
        <f t="shared" si="57"/>
        <v/>
      </c>
      <c r="DT9" s="233" t="str">
        <f t="shared" ref="DT9:DT26" si="86">IF(DL9&lt;&gt;"",DL9,"")</f>
        <v/>
      </c>
      <c r="DU9" s="424"/>
      <c r="DV9" s="59" t="e">
        <f ca="1">formulas!N412</f>
        <v>#N/A</v>
      </c>
      <c r="DW9" s="423"/>
      <c r="DX9" s="66" t="str">
        <f t="shared" si="58"/>
        <v/>
      </c>
      <c r="DY9" s="222">
        <f t="shared" si="59"/>
        <v>23</v>
      </c>
      <c r="DZ9" s="46">
        <f t="shared" si="60"/>
        <v>13</v>
      </c>
      <c r="EA9" s="50" t="str">
        <f t="shared" si="61"/>
        <v/>
      </c>
      <c r="EB9" s="234" t="str">
        <f t="shared" si="62"/>
        <v/>
      </c>
      <c r="EC9" s="424"/>
      <c r="ED9" s="59" t="e">
        <f ca="1">formulas!N432</f>
        <v>#N/A</v>
      </c>
      <c r="EE9" s="423"/>
      <c r="EF9" s="66" t="str">
        <f t="shared" si="63"/>
        <v/>
      </c>
      <c r="EG9" s="222">
        <f t="shared" si="64"/>
        <v>23</v>
      </c>
      <c r="EH9" s="46">
        <f t="shared" si="65"/>
        <v>13</v>
      </c>
      <c r="EI9" s="50" t="str">
        <f t="shared" si="66"/>
        <v/>
      </c>
      <c r="EJ9" s="234" t="str">
        <f t="shared" si="67"/>
        <v/>
      </c>
      <c r="EK9" s="424"/>
      <c r="EL9" s="59" t="e">
        <f ca="1">formulas!N452</f>
        <v>#N/A</v>
      </c>
      <c r="EM9" s="423"/>
      <c r="EN9" s="66" t="str">
        <f t="shared" si="68"/>
        <v/>
      </c>
      <c r="EO9" s="222">
        <f t="shared" si="69"/>
        <v>23</v>
      </c>
      <c r="EP9" s="46">
        <f t="shared" si="70"/>
        <v>13</v>
      </c>
      <c r="EQ9" s="50" t="str">
        <f t="shared" si="71"/>
        <v/>
      </c>
      <c r="ER9" s="234" t="str">
        <f t="shared" si="72"/>
        <v/>
      </c>
      <c r="ES9" s="424"/>
      <c r="ET9" s="59" t="e">
        <f ca="1">formulas!N472</f>
        <v>#N/A</v>
      </c>
      <c r="EU9" s="423"/>
      <c r="EV9" s="66" t="str">
        <f t="shared" si="73"/>
        <v/>
      </c>
      <c r="EW9" s="222">
        <f t="shared" si="74"/>
        <v>23</v>
      </c>
      <c r="EX9" s="46">
        <f t="shared" si="75"/>
        <v>13</v>
      </c>
      <c r="EY9" s="50" t="str">
        <f t="shared" si="76"/>
        <v/>
      </c>
      <c r="EZ9" s="234" t="str">
        <f t="shared" si="77"/>
        <v/>
      </c>
      <c r="FA9" s="424"/>
      <c r="FB9" s="59" t="e">
        <f ca="1">formulas!N492</f>
        <v>#N/A</v>
      </c>
      <c r="FC9" s="423"/>
      <c r="FD9" s="66" t="str">
        <f t="shared" si="78"/>
        <v/>
      </c>
    </row>
    <row r="10" spans="1:160" ht="19.5" thickBot="1">
      <c r="A10" s="222">
        <v>24</v>
      </c>
      <c r="B10" s="227">
        <v>1</v>
      </c>
      <c r="C10" s="62"/>
      <c r="D10" s="233"/>
      <c r="E10" s="424"/>
      <c r="F10" s="60" t="e">
        <f ca="1">formulas!N96</f>
        <v>#N/A</v>
      </c>
      <c r="G10" s="423"/>
      <c r="H10" s="66" t="str">
        <f t="shared" si="0"/>
        <v/>
      </c>
      <c r="I10" s="222">
        <f t="shared" si="1"/>
        <v>24</v>
      </c>
      <c r="J10" s="227">
        <f>B10</f>
        <v>1</v>
      </c>
      <c r="K10" s="50" t="str">
        <f t="shared" si="79"/>
        <v/>
      </c>
      <c r="L10" s="234" t="str">
        <f t="shared" si="80"/>
        <v/>
      </c>
      <c r="M10" s="424"/>
      <c r="N10" s="59" t="e">
        <f ca="1">formulas!$N133</f>
        <v>#N/A</v>
      </c>
      <c r="O10" s="423"/>
      <c r="P10" s="66" t="str">
        <f t="shared" si="2"/>
        <v/>
      </c>
      <c r="Q10" s="222">
        <f t="shared" si="3"/>
        <v>24</v>
      </c>
      <c r="R10" s="227">
        <f>B10</f>
        <v>1</v>
      </c>
      <c r="S10" s="50" t="str">
        <f t="shared" si="81"/>
        <v/>
      </c>
      <c r="T10" s="234" t="str">
        <f t="shared" si="82"/>
        <v/>
      </c>
      <c r="U10" s="424"/>
      <c r="V10" s="59" t="e">
        <f ca="1">formulas!$N153</f>
        <v>#N/A</v>
      </c>
      <c r="W10" s="423"/>
      <c r="X10" s="66" t="str">
        <f t="shared" si="4"/>
        <v/>
      </c>
      <c r="Y10" s="222">
        <f t="shared" si="5"/>
        <v>24</v>
      </c>
      <c r="Z10" s="227">
        <f>B10</f>
        <v>1</v>
      </c>
      <c r="AA10" s="235" t="str">
        <f t="shared" si="6"/>
        <v/>
      </c>
      <c r="AB10" s="234" t="str">
        <f t="shared" si="7"/>
        <v/>
      </c>
      <c r="AC10" s="424"/>
      <c r="AD10" s="59" t="e">
        <f ca="1">formulas!$N173</f>
        <v>#N/A</v>
      </c>
      <c r="AE10" s="423"/>
      <c r="AF10" s="66" t="str">
        <f t="shared" si="8"/>
        <v/>
      </c>
      <c r="AG10" s="222">
        <f t="shared" si="9"/>
        <v>24</v>
      </c>
      <c r="AH10" s="227">
        <v>1</v>
      </c>
      <c r="AI10" s="235" t="str">
        <f t="shared" si="10"/>
        <v/>
      </c>
      <c r="AJ10" s="234" t="str">
        <f t="shared" si="83"/>
        <v/>
      </c>
      <c r="AK10" s="424"/>
      <c r="AL10" s="59" t="e">
        <f ca="1">formulas!$N193</f>
        <v>#N/A</v>
      </c>
      <c r="AM10" s="423"/>
      <c r="AN10" s="66" t="str">
        <f t="shared" si="11"/>
        <v/>
      </c>
      <c r="AO10" s="222">
        <f t="shared" si="12"/>
        <v>24</v>
      </c>
      <c r="AP10" s="46">
        <v>5</v>
      </c>
      <c r="AQ10" s="62"/>
      <c r="AR10" s="234" t="str">
        <f t="shared" si="84"/>
        <v/>
      </c>
      <c r="AS10" s="424"/>
      <c r="AT10" s="59" t="e">
        <f ca="1">formulas!N213</f>
        <v>#N/A</v>
      </c>
      <c r="AU10" s="423"/>
      <c r="AV10" s="66" t="str">
        <f t="shared" si="13"/>
        <v/>
      </c>
      <c r="AW10" s="222">
        <f t="shared" si="14"/>
        <v>24</v>
      </c>
      <c r="AX10" s="46">
        <f t="shared" si="15"/>
        <v>5</v>
      </c>
      <c r="AY10" s="50" t="str">
        <f t="shared" si="16"/>
        <v/>
      </c>
      <c r="AZ10" s="234" t="str">
        <f t="shared" si="17"/>
        <v/>
      </c>
      <c r="BA10" s="424"/>
      <c r="BB10" s="59" t="e">
        <f ca="1">formulas!N233</f>
        <v>#N/A</v>
      </c>
      <c r="BC10" s="423"/>
      <c r="BD10" s="66" t="str">
        <f t="shared" si="18"/>
        <v/>
      </c>
      <c r="BE10" s="222">
        <f t="shared" si="19"/>
        <v>24</v>
      </c>
      <c r="BF10" s="46">
        <f t="shared" si="20"/>
        <v>5</v>
      </c>
      <c r="BG10" s="50" t="str">
        <f t="shared" si="21"/>
        <v/>
      </c>
      <c r="BH10" s="234" t="str">
        <f t="shared" si="21"/>
        <v/>
      </c>
      <c r="BI10" s="424"/>
      <c r="BJ10" s="59" t="e">
        <f ca="1">formulas!N253</f>
        <v>#N/A</v>
      </c>
      <c r="BK10" s="423"/>
      <c r="BL10" s="66" t="str">
        <f t="shared" si="22"/>
        <v/>
      </c>
      <c r="BM10" s="222">
        <f t="shared" si="23"/>
        <v>24</v>
      </c>
      <c r="BN10" s="46">
        <f t="shared" si="24"/>
        <v>5</v>
      </c>
      <c r="BO10" s="50" t="str">
        <f t="shared" si="25"/>
        <v/>
      </c>
      <c r="BP10" s="234" t="str">
        <f t="shared" si="26"/>
        <v/>
      </c>
      <c r="BQ10" s="424"/>
      <c r="BR10" s="59" t="e">
        <f ca="1">formulas!N273</f>
        <v>#N/A</v>
      </c>
      <c r="BS10" s="423"/>
      <c r="BT10" s="66" t="str">
        <f t="shared" si="27"/>
        <v/>
      </c>
      <c r="BU10" s="222">
        <f t="shared" si="28"/>
        <v>24</v>
      </c>
      <c r="BV10" s="46">
        <f t="shared" si="29"/>
        <v>5</v>
      </c>
      <c r="BW10" s="50" t="str">
        <f t="shared" si="30"/>
        <v/>
      </c>
      <c r="BX10" s="234" t="str">
        <f t="shared" si="31"/>
        <v/>
      </c>
      <c r="BY10" s="424"/>
      <c r="BZ10" s="59" t="e">
        <f ca="1">formulas!N293</f>
        <v>#N/A</v>
      </c>
      <c r="CA10" s="423"/>
      <c r="CB10" s="66" t="str">
        <f t="shared" si="32"/>
        <v/>
      </c>
      <c r="CC10" s="222">
        <f t="shared" si="33"/>
        <v>24</v>
      </c>
      <c r="CD10" s="46">
        <v>9</v>
      </c>
      <c r="CE10" s="62" t="str">
        <f t="shared" si="34"/>
        <v/>
      </c>
      <c r="CF10" s="233" t="str">
        <f t="shared" si="85"/>
        <v/>
      </c>
      <c r="CG10" s="424"/>
      <c r="CH10" s="59" t="e">
        <f ca="1">formulas!N313</f>
        <v>#N/A</v>
      </c>
      <c r="CI10" s="423"/>
      <c r="CJ10" s="66" t="str">
        <f t="shared" si="35"/>
        <v/>
      </c>
      <c r="CK10" s="222">
        <f t="shared" si="36"/>
        <v>24</v>
      </c>
      <c r="CL10" s="46">
        <f t="shared" si="37"/>
        <v>9</v>
      </c>
      <c r="CM10" s="50" t="str">
        <f t="shared" si="38"/>
        <v/>
      </c>
      <c r="CN10" s="234" t="str">
        <f t="shared" si="39"/>
        <v/>
      </c>
      <c r="CO10" s="424"/>
      <c r="CP10" s="59" t="e">
        <f ca="1">formulas!N333</f>
        <v>#N/A</v>
      </c>
      <c r="CQ10" s="423"/>
      <c r="CR10" s="66" t="str">
        <f t="shared" si="40"/>
        <v/>
      </c>
      <c r="CS10" s="222">
        <f t="shared" si="41"/>
        <v>24</v>
      </c>
      <c r="CT10" s="46">
        <f t="shared" si="42"/>
        <v>9</v>
      </c>
      <c r="CU10" s="50" t="str">
        <f t="shared" si="43"/>
        <v/>
      </c>
      <c r="CV10" s="234" t="str">
        <f t="shared" si="44"/>
        <v/>
      </c>
      <c r="CW10" s="424"/>
      <c r="CX10" s="59" t="e">
        <f ca="1">formulas!N353</f>
        <v>#N/A</v>
      </c>
      <c r="CY10" s="423"/>
      <c r="CZ10" s="66" t="str">
        <f t="shared" si="45"/>
        <v/>
      </c>
      <c r="DA10" s="222">
        <f t="shared" si="46"/>
        <v>24</v>
      </c>
      <c r="DB10" s="46">
        <f t="shared" si="47"/>
        <v>9</v>
      </c>
      <c r="DC10" s="50" t="str">
        <f t="shared" si="48"/>
        <v/>
      </c>
      <c r="DD10" s="234" t="str">
        <f t="shared" si="49"/>
        <v/>
      </c>
      <c r="DE10" s="424"/>
      <c r="DF10" s="59" t="e">
        <f ca="1">formulas!N373</f>
        <v>#N/A</v>
      </c>
      <c r="DG10" s="423"/>
      <c r="DH10" s="66" t="str">
        <f t="shared" si="50"/>
        <v/>
      </c>
      <c r="DI10" s="222">
        <f t="shared" si="51"/>
        <v>24</v>
      </c>
      <c r="DJ10" s="46">
        <f t="shared" si="52"/>
        <v>9</v>
      </c>
      <c r="DK10" s="50" t="str">
        <f t="shared" si="53"/>
        <v/>
      </c>
      <c r="DL10" s="234" t="str">
        <f t="shared" si="54"/>
        <v/>
      </c>
      <c r="DM10" s="424"/>
      <c r="DN10" s="59" t="e">
        <f ca="1">formulas!N393</f>
        <v>#N/A</v>
      </c>
      <c r="DO10" s="423"/>
      <c r="DP10" s="66" t="str">
        <f t="shared" si="55"/>
        <v/>
      </c>
      <c r="DQ10" s="222">
        <f t="shared" si="56"/>
        <v>24</v>
      </c>
      <c r="DR10" s="46">
        <v>13</v>
      </c>
      <c r="DS10" s="62" t="str">
        <f t="shared" si="57"/>
        <v/>
      </c>
      <c r="DT10" s="233" t="str">
        <f t="shared" si="86"/>
        <v/>
      </c>
      <c r="DU10" s="424"/>
      <c r="DV10" s="59" t="e">
        <f ca="1">formulas!N413</f>
        <v>#N/A</v>
      </c>
      <c r="DW10" s="423"/>
      <c r="DX10" s="66" t="str">
        <f t="shared" si="58"/>
        <v/>
      </c>
      <c r="DY10" s="222">
        <f t="shared" si="59"/>
        <v>24</v>
      </c>
      <c r="DZ10" s="46">
        <f t="shared" si="60"/>
        <v>13</v>
      </c>
      <c r="EA10" s="50" t="str">
        <f t="shared" si="61"/>
        <v/>
      </c>
      <c r="EB10" s="234" t="str">
        <f t="shared" si="62"/>
        <v/>
      </c>
      <c r="EC10" s="424"/>
      <c r="ED10" s="59" t="e">
        <f ca="1">formulas!N433</f>
        <v>#N/A</v>
      </c>
      <c r="EE10" s="423"/>
      <c r="EF10" s="66" t="str">
        <f t="shared" si="63"/>
        <v/>
      </c>
      <c r="EG10" s="222">
        <f t="shared" si="64"/>
        <v>24</v>
      </c>
      <c r="EH10" s="46">
        <f t="shared" si="65"/>
        <v>13</v>
      </c>
      <c r="EI10" s="50" t="str">
        <f t="shared" si="66"/>
        <v/>
      </c>
      <c r="EJ10" s="234" t="str">
        <f t="shared" si="67"/>
        <v/>
      </c>
      <c r="EK10" s="424"/>
      <c r="EL10" s="59" t="e">
        <f ca="1">formulas!N453</f>
        <v>#N/A</v>
      </c>
      <c r="EM10" s="423"/>
      <c r="EN10" s="66" t="str">
        <f t="shared" si="68"/>
        <v/>
      </c>
      <c r="EO10" s="222">
        <f t="shared" si="69"/>
        <v>24</v>
      </c>
      <c r="EP10" s="46">
        <f t="shared" si="70"/>
        <v>13</v>
      </c>
      <c r="EQ10" s="50" t="str">
        <f t="shared" si="71"/>
        <v/>
      </c>
      <c r="ER10" s="234" t="str">
        <f t="shared" si="72"/>
        <v/>
      </c>
      <c r="ES10" s="424"/>
      <c r="ET10" s="59" t="e">
        <f ca="1">formulas!N473</f>
        <v>#N/A</v>
      </c>
      <c r="EU10" s="423"/>
      <c r="EV10" s="66" t="str">
        <f t="shared" si="73"/>
        <v/>
      </c>
      <c r="EW10" s="222">
        <f t="shared" si="74"/>
        <v>24</v>
      </c>
      <c r="EX10" s="46">
        <f t="shared" si="75"/>
        <v>13</v>
      </c>
      <c r="EY10" s="50" t="str">
        <f t="shared" si="76"/>
        <v/>
      </c>
      <c r="EZ10" s="234" t="str">
        <f t="shared" si="77"/>
        <v/>
      </c>
      <c r="FA10" s="424"/>
      <c r="FB10" s="59" t="e">
        <f ca="1">formulas!N493</f>
        <v>#N/A</v>
      </c>
      <c r="FC10" s="423"/>
      <c r="FD10" s="66" t="str">
        <f t="shared" si="78"/>
        <v/>
      </c>
    </row>
    <row r="11" spans="1:160" ht="19.5" thickBot="1">
      <c r="A11" s="222">
        <v>25</v>
      </c>
      <c r="B11" s="227">
        <v>1</v>
      </c>
      <c r="C11" s="62"/>
      <c r="D11" s="233"/>
      <c r="E11" s="424"/>
      <c r="F11" s="60" t="e">
        <f ca="1">formulas!N98</f>
        <v>#N/A</v>
      </c>
      <c r="G11" s="423"/>
      <c r="H11" s="66" t="str">
        <f t="shared" si="0"/>
        <v/>
      </c>
      <c r="I11" s="222">
        <f t="shared" si="1"/>
        <v>25</v>
      </c>
      <c r="J11" s="227">
        <f>B11</f>
        <v>1</v>
      </c>
      <c r="K11" s="50" t="str">
        <f t="shared" si="79"/>
        <v/>
      </c>
      <c r="L11" s="234" t="str">
        <f t="shared" si="80"/>
        <v/>
      </c>
      <c r="M11" s="424"/>
      <c r="N11" s="59" t="e">
        <f ca="1">formulas!$N134</f>
        <v>#N/A</v>
      </c>
      <c r="O11" s="423"/>
      <c r="P11" s="66" t="str">
        <f t="shared" si="2"/>
        <v/>
      </c>
      <c r="Q11" s="222">
        <f t="shared" si="3"/>
        <v>25</v>
      </c>
      <c r="R11" s="227">
        <f>B11</f>
        <v>1</v>
      </c>
      <c r="S11" s="50" t="str">
        <f t="shared" si="81"/>
        <v/>
      </c>
      <c r="T11" s="234" t="str">
        <f t="shared" si="82"/>
        <v/>
      </c>
      <c r="U11" s="424"/>
      <c r="V11" s="59" t="e">
        <f ca="1">formulas!$N154</f>
        <v>#N/A</v>
      </c>
      <c r="W11" s="423"/>
      <c r="X11" s="66" t="str">
        <f t="shared" si="4"/>
        <v/>
      </c>
      <c r="Y11" s="222">
        <f t="shared" si="5"/>
        <v>25</v>
      </c>
      <c r="Z11" s="227">
        <f>B11</f>
        <v>1</v>
      </c>
      <c r="AA11" s="235" t="str">
        <f t="shared" si="6"/>
        <v/>
      </c>
      <c r="AB11" s="234" t="str">
        <f t="shared" si="7"/>
        <v/>
      </c>
      <c r="AC11" s="424"/>
      <c r="AD11" s="59" t="e">
        <f ca="1">formulas!$N174</f>
        <v>#N/A</v>
      </c>
      <c r="AE11" s="423"/>
      <c r="AF11" s="66" t="str">
        <f t="shared" si="8"/>
        <v/>
      </c>
      <c r="AG11" s="222">
        <f t="shared" si="9"/>
        <v>25</v>
      </c>
      <c r="AH11" s="227">
        <v>1</v>
      </c>
      <c r="AI11" s="235" t="str">
        <f t="shared" si="10"/>
        <v/>
      </c>
      <c r="AJ11" s="234" t="str">
        <f t="shared" si="83"/>
        <v/>
      </c>
      <c r="AK11" s="424"/>
      <c r="AL11" s="59" t="e">
        <f ca="1">formulas!$N194</f>
        <v>#N/A</v>
      </c>
      <c r="AM11" s="423"/>
      <c r="AN11" s="66" t="str">
        <f t="shared" si="11"/>
        <v/>
      </c>
      <c r="AO11" s="222">
        <f t="shared" si="12"/>
        <v>25</v>
      </c>
      <c r="AP11" s="46">
        <v>5</v>
      </c>
      <c r="AQ11" s="62"/>
      <c r="AR11" s="234" t="str">
        <f t="shared" si="84"/>
        <v/>
      </c>
      <c r="AS11" s="424"/>
      <c r="AT11" s="59" t="e">
        <f ca="1">formulas!N214</f>
        <v>#N/A</v>
      </c>
      <c r="AU11" s="423"/>
      <c r="AV11" s="66" t="str">
        <f t="shared" si="13"/>
        <v/>
      </c>
      <c r="AW11" s="222">
        <f t="shared" si="14"/>
        <v>25</v>
      </c>
      <c r="AX11" s="46">
        <f t="shared" si="15"/>
        <v>5</v>
      </c>
      <c r="AY11" s="50" t="str">
        <f t="shared" si="16"/>
        <v/>
      </c>
      <c r="AZ11" s="234" t="str">
        <f t="shared" si="17"/>
        <v/>
      </c>
      <c r="BA11" s="424"/>
      <c r="BB11" s="59" t="e">
        <f ca="1">formulas!N234</f>
        <v>#N/A</v>
      </c>
      <c r="BC11" s="423"/>
      <c r="BD11" s="66" t="str">
        <f t="shared" si="18"/>
        <v/>
      </c>
      <c r="BE11" s="222">
        <f t="shared" si="19"/>
        <v>25</v>
      </c>
      <c r="BF11" s="46">
        <f t="shared" si="20"/>
        <v>5</v>
      </c>
      <c r="BG11" s="50" t="str">
        <f t="shared" si="21"/>
        <v/>
      </c>
      <c r="BH11" s="234" t="str">
        <f t="shared" si="21"/>
        <v/>
      </c>
      <c r="BI11" s="424"/>
      <c r="BJ11" s="59" t="e">
        <f ca="1">formulas!N254</f>
        <v>#N/A</v>
      </c>
      <c r="BK11" s="423"/>
      <c r="BL11" s="66" t="str">
        <f t="shared" si="22"/>
        <v/>
      </c>
      <c r="BM11" s="222">
        <f t="shared" si="23"/>
        <v>25</v>
      </c>
      <c r="BN11" s="46">
        <f t="shared" si="24"/>
        <v>5</v>
      </c>
      <c r="BO11" s="50" t="str">
        <f t="shared" si="25"/>
        <v/>
      </c>
      <c r="BP11" s="234" t="str">
        <f t="shared" si="26"/>
        <v/>
      </c>
      <c r="BQ11" s="424"/>
      <c r="BR11" s="59" t="e">
        <f ca="1">formulas!N274</f>
        <v>#N/A</v>
      </c>
      <c r="BS11" s="423"/>
      <c r="BT11" s="66" t="str">
        <f t="shared" si="27"/>
        <v/>
      </c>
      <c r="BU11" s="222">
        <f t="shared" si="28"/>
        <v>25</v>
      </c>
      <c r="BV11" s="46">
        <f t="shared" si="29"/>
        <v>5</v>
      </c>
      <c r="BW11" s="50" t="str">
        <f t="shared" si="30"/>
        <v/>
      </c>
      <c r="BX11" s="234" t="str">
        <f t="shared" si="31"/>
        <v/>
      </c>
      <c r="BY11" s="424"/>
      <c r="BZ11" s="59" t="e">
        <f ca="1">formulas!N294</f>
        <v>#N/A</v>
      </c>
      <c r="CA11" s="423"/>
      <c r="CB11" s="66" t="str">
        <f t="shared" si="32"/>
        <v/>
      </c>
      <c r="CC11" s="222">
        <f t="shared" si="33"/>
        <v>25</v>
      </c>
      <c r="CD11" s="46">
        <v>9</v>
      </c>
      <c r="CE11" s="62" t="str">
        <f t="shared" si="34"/>
        <v/>
      </c>
      <c r="CF11" s="233" t="str">
        <f t="shared" si="85"/>
        <v/>
      </c>
      <c r="CG11" s="424"/>
      <c r="CH11" s="59" t="e">
        <f ca="1">formulas!N314</f>
        <v>#N/A</v>
      </c>
      <c r="CI11" s="423"/>
      <c r="CJ11" s="66" t="str">
        <f t="shared" si="35"/>
        <v/>
      </c>
      <c r="CK11" s="222">
        <f t="shared" si="36"/>
        <v>25</v>
      </c>
      <c r="CL11" s="46">
        <f t="shared" si="37"/>
        <v>9</v>
      </c>
      <c r="CM11" s="50" t="str">
        <f t="shared" si="38"/>
        <v/>
      </c>
      <c r="CN11" s="234" t="str">
        <f t="shared" si="39"/>
        <v/>
      </c>
      <c r="CO11" s="424"/>
      <c r="CP11" s="59" t="e">
        <f ca="1">formulas!N334</f>
        <v>#N/A</v>
      </c>
      <c r="CQ11" s="423"/>
      <c r="CR11" s="66" t="str">
        <f t="shared" si="40"/>
        <v/>
      </c>
      <c r="CS11" s="222">
        <f t="shared" si="41"/>
        <v>25</v>
      </c>
      <c r="CT11" s="46">
        <f t="shared" si="42"/>
        <v>9</v>
      </c>
      <c r="CU11" s="50" t="str">
        <f t="shared" si="43"/>
        <v/>
      </c>
      <c r="CV11" s="234" t="str">
        <f t="shared" si="44"/>
        <v/>
      </c>
      <c r="CW11" s="424"/>
      <c r="CX11" s="59" t="e">
        <f ca="1">formulas!N354</f>
        <v>#N/A</v>
      </c>
      <c r="CY11" s="423"/>
      <c r="CZ11" s="66" t="str">
        <f t="shared" si="45"/>
        <v/>
      </c>
      <c r="DA11" s="222">
        <f t="shared" si="46"/>
        <v>25</v>
      </c>
      <c r="DB11" s="46">
        <f t="shared" si="47"/>
        <v>9</v>
      </c>
      <c r="DC11" s="50" t="str">
        <f t="shared" si="48"/>
        <v/>
      </c>
      <c r="DD11" s="234" t="str">
        <f t="shared" si="49"/>
        <v/>
      </c>
      <c r="DE11" s="424"/>
      <c r="DF11" s="59" t="e">
        <f ca="1">formulas!N374</f>
        <v>#N/A</v>
      </c>
      <c r="DG11" s="423"/>
      <c r="DH11" s="66" t="str">
        <f t="shared" si="50"/>
        <v/>
      </c>
      <c r="DI11" s="222">
        <f t="shared" si="51"/>
        <v>25</v>
      </c>
      <c r="DJ11" s="46">
        <f t="shared" si="52"/>
        <v>9</v>
      </c>
      <c r="DK11" s="50" t="str">
        <f t="shared" si="53"/>
        <v/>
      </c>
      <c r="DL11" s="234" t="str">
        <f t="shared" si="54"/>
        <v/>
      </c>
      <c r="DM11" s="424"/>
      <c r="DN11" s="59" t="e">
        <f ca="1">formulas!N394</f>
        <v>#N/A</v>
      </c>
      <c r="DO11" s="423"/>
      <c r="DP11" s="66" t="str">
        <f t="shared" si="55"/>
        <v/>
      </c>
      <c r="DQ11" s="222">
        <f t="shared" si="56"/>
        <v>25</v>
      </c>
      <c r="DR11" s="46">
        <v>13</v>
      </c>
      <c r="DS11" s="62" t="str">
        <f t="shared" si="57"/>
        <v/>
      </c>
      <c r="DT11" s="233" t="str">
        <f t="shared" si="86"/>
        <v/>
      </c>
      <c r="DU11" s="424"/>
      <c r="DV11" s="59" t="e">
        <f ca="1">formulas!N414</f>
        <v>#N/A</v>
      </c>
      <c r="DW11" s="423"/>
      <c r="DX11" s="66" t="str">
        <f t="shared" si="58"/>
        <v/>
      </c>
      <c r="DY11" s="222">
        <f t="shared" si="59"/>
        <v>25</v>
      </c>
      <c r="DZ11" s="46">
        <f t="shared" si="60"/>
        <v>13</v>
      </c>
      <c r="EA11" s="50" t="str">
        <f t="shared" si="61"/>
        <v/>
      </c>
      <c r="EB11" s="234" t="str">
        <f t="shared" si="62"/>
        <v/>
      </c>
      <c r="EC11" s="424"/>
      <c r="ED11" s="59" t="e">
        <f ca="1">formulas!N434</f>
        <v>#N/A</v>
      </c>
      <c r="EE11" s="423"/>
      <c r="EF11" s="66" t="str">
        <f t="shared" si="63"/>
        <v/>
      </c>
      <c r="EG11" s="222">
        <f t="shared" si="64"/>
        <v>25</v>
      </c>
      <c r="EH11" s="46">
        <f t="shared" si="65"/>
        <v>13</v>
      </c>
      <c r="EI11" s="50" t="str">
        <f t="shared" si="66"/>
        <v/>
      </c>
      <c r="EJ11" s="234" t="str">
        <f t="shared" si="67"/>
        <v/>
      </c>
      <c r="EK11" s="424"/>
      <c r="EL11" s="59" t="e">
        <f ca="1">formulas!N454</f>
        <v>#N/A</v>
      </c>
      <c r="EM11" s="423"/>
      <c r="EN11" s="66" t="str">
        <f t="shared" si="68"/>
        <v/>
      </c>
      <c r="EO11" s="222">
        <f t="shared" si="69"/>
        <v>25</v>
      </c>
      <c r="EP11" s="46">
        <f t="shared" si="70"/>
        <v>13</v>
      </c>
      <c r="EQ11" s="50" t="str">
        <f t="shared" si="71"/>
        <v/>
      </c>
      <c r="ER11" s="234" t="str">
        <f t="shared" si="72"/>
        <v/>
      </c>
      <c r="ES11" s="424"/>
      <c r="ET11" s="59" t="e">
        <f ca="1">formulas!N474</f>
        <v>#N/A</v>
      </c>
      <c r="EU11" s="423"/>
      <c r="EV11" s="66" t="str">
        <f t="shared" si="73"/>
        <v/>
      </c>
      <c r="EW11" s="222">
        <f t="shared" si="74"/>
        <v>25</v>
      </c>
      <c r="EX11" s="46">
        <f t="shared" si="75"/>
        <v>13</v>
      </c>
      <c r="EY11" s="50" t="str">
        <f t="shared" si="76"/>
        <v/>
      </c>
      <c r="EZ11" s="234" t="str">
        <f t="shared" si="77"/>
        <v/>
      </c>
      <c r="FA11" s="424"/>
      <c r="FB11" s="59" t="e">
        <f ca="1">formulas!N494</f>
        <v>#N/A</v>
      </c>
      <c r="FC11" s="423"/>
      <c r="FD11" s="66" t="str">
        <f t="shared" si="78"/>
        <v/>
      </c>
    </row>
    <row r="12" spans="1:160" ht="19.5" customHeight="1" thickBot="1">
      <c r="A12" s="222">
        <v>26</v>
      </c>
      <c r="B12" s="228">
        <v>2</v>
      </c>
      <c r="C12" s="62"/>
      <c r="D12" s="233"/>
      <c r="E12" s="424"/>
      <c r="F12" s="60" t="e">
        <f ca="1">formulas!N100</f>
        <v>#N/A</v>
      </c>
      <c r="G12" s="423"/>
      <c r="H12" s="66" t="str">
        <f t="shared" si="0"/>
        <v/>
      </c>
      <c r="I12" s="222">
        <f t="shared" si="1"/>
        <v>26</v>
      </c>
      <c r="J12" s="228">
        <v>2</v>
      </c>
      <c r="K12" s="50" t="str">
        <f t="shared" si="79"/>
        <v/>
      </c>
      <c r="L12" s="234" t="str">
        <f t="shared" si="80"/>
        <v/>
      </c>
      <c r="M12" s="424"/>
      <c r="N12" s="59" t="e">
        <f ca="1">formulas!$N135</f>
        <v>#N/A</v>
      </c>
      <c r="O12" s="423"/>
      <c r="P12" s="66" t="str">
        <f t="shared" si="2"/>
        <v/>
      </c>
      <c r="Q12" s="222">
        <f t="shared" si="3"/>
        <v>26</v>
      </c>
      <c r="R12" s="228">
        <v>2</v>
      </c>
      <c r="S12" s="50" t="str">
        <f t="shared" si="81"/>
        <v/>
      </c>
      <c r="T12" s="234" t="str">
        <f t="shared" si="82"/>
        <v/>
      </c>
      <c r="U12" s="424"/>
      <c r="V12" s="59" t="e">
        <f ca="1">formulas!$N155</f>
        <v>#N/A</v>
      </c>
      <c r="W12" s="423"/>
      <c r="X12" s="66" t="str">
        <f t="shared" si="4"/>
        <v/>
      </c>
      <c r="Y12" s="222">
        <f t="shared" si="5"/>
        <v>26</v>
      </c>
      <c r="Z12" s="228">
        <v>2</v>
      </c>
      <c r="AA12" s="235" t="str">
        <f t="shared" si="6"/>
        <v/>
      </c>
      <c r="AB12" s="234" t="str">
        <f t="shared" si="7"/>
        <v/>
      </c>
      <c r="AC12" s="424"/>
      <c r="AD12" s="59" t="e">
        <f ca="1">formulas!$N175</f>
        <v>#N/A</v>
      </c>
      <c r="AE12" s="423"/>
      <c r="AF12" s="66" t="str">
        <f t="shared" si="8"/>
        <v/>
      </c>
      <c r="AG12" s="222">
        <f t="shared" si="9"/>
        <v>26</v>
      </c>
      <c r="AH12" s="228">
        <v>2</v>
      </c>
      <c r="AI12" s="235" t="str">
        <f t="shared" si="10"/>
        <v/>
      </c>
      <c r="AJ12" s="234" t="str">
        <f t="shared" si="83"/>
        <v/>
      </c>
      <c r="AK12" s="424"/>
      <c r="AL12" s="59" t="e">
        <f ca="1">formulas!$N195</f>
        <v>#N/A</v>
      </c>
      <c r="AM12" s="423"/>
      <c r="AN12" s="66" t="str">
        <f t="shared" si="11"/>
        <v/>
      </c>
      <c r="AO12" s="222">
        <f t="shared" si="12"/>
        <v>26</v>
      </c>
      <c r="AP12" s="46">
        <v>6</v>
      </c>
      <c r="AQ12" s="62"/>
      <c r="AR12" s="234" t="str">
        <f t="shared" si="84"/>
        <v/>
      </c>
      <c r="AS12" s="424"/>
      <c r="AT12" s="59" t="e">
        <f ca="1">formulas!N215</f>
        <v>#N/A</v>
      </c>
      <c r="AU12" s="423"/>
      <c r="AV12" s="66" t="str">
        <f t="shared" si="13"/>
        <v/>
      </c>
      <c r="AW12" s="222">
        <f t="shared" si="14"/>
        <v>26</v>
      </c>
      <c r="AX12" s="46">
        <f t="shared" si="15"/>
        <v>6</v>
      </c>
      <c r="AY12" s="50" t="str">
        <f t="shared" si="16"/>
        <v/>
      </c>
      <c r="AZ12" s="234" t="str">
        <f t="shared" si="17"/>
        <v/>
      </c>
      <c r="BA12" s="424"/>
      <c r="BB12" s="59" t="e">
        <f ca="1">formulas!N235</f>
        <v>#N/A</v>
      </c>
      <c r="BC12" s="423"/>
      <c r="BD12" s="66" t="str">
        <f t="shared" si="18"/>
        <v/>
      </c>
      <c r="BE12" s="222">
        <f t="shared" si="19"/>
        <v>26</v>
      </c>
      <c r="BF12" s="46">
        <f t="shared" si="20"/>
        <v>6</v>
      </c>
      <c r="BG12" s="50" t="str">
        <f t="shared" si="21"/>
        <v/>
      </c>
      <c r="BH12" s="234" t="str">
        <f t="shared" si="21"/>
        <v/>
      </c>
      <c r="BI12" s="424"/>
      <c r="BJ12" s="59" t="e">
        <f ca="1">formulas!N255</f>
        <v>#N/A</v>
      </c>
      <c r="BK12" s="423"/>
      <c r="BL12" s="66" t="str">
        <f t="shared" si="22"/>
        <v/>
      </c>
      <c r="BM12" s="222">
        <f t="shared" si="23"/>
        <v>26</v>
      </c>
      <c r="BN12" s="46">
        <f t="shared" si="24"/>
        <v>6</v>
      </c>
      <c r="BO12" s="50" t="str">
        <f t="shared" si="25"/>
        <v/>
      </c>
      <c r="BP12" s="234" t="str">
        <f t="shared" si="26"/>
        <v/>
      </c>
      <c r="BQ12" s="424"/>
      <c r="BR12" s="59" t="e">
        <f ca="1">formulas!N275</f>
        <v>#N/A</v>
      </c>
      <c r="BS12" s="423"/>
      <c r="BT12" s="66" t="str">
        <f t="shared" si="27"/>
        <v/>
      </c>
      <c r="BU12" s="222">
        <f t="shared" si="28"/>
        <v>26</v>
      </c>
      <c r="BV12" s="46">
        <f t="shared" si="29"/>
        <v>6</v>
      </c>
      <c r="BW12" s="50" t="str">
        <f t="shared" si="30"/>
        <v/>
      </c>
      <c r="BX12" s="234" t="str">
        <f t="shared" si="31"/>
        <v/>
      </c>
      <c r="BY12" s="424"/>
      <c r="BZ12" s="59" t="e">
        <f ca="1">formulas!N295</f>
        <v>#N/A</v>
      </c>
      <c r="CA12" s="423"/>
      <c r="CB12" s="66" t="str">
        <f t="shared" si="32"/>
        <v/>
      </c>
      <c r="CC12" s="222">
        <f t="shared" si="33"/>
        <v>26</v>
      </c>
      <c r="CD12" s="46">
        <v>10</v>
      </c>
      <c r="CE12" s="62" t="str">
        <f t="shared" si="34"/>
        <v/>
      </c>
      <c r="CF12" s="238" t="str">
        <f t="shared" si="85"/>
        <v/>
      </c>
      <c r="CG12" s="424"/>
      <c r="CH12" s="59" t="e">
        <f ca="1">formulas!N315</f>
        <v>#N/A</v>
      </c>
      <c r="CI12" s="423"/>
      <c r="CJ12" s="66" t="str">
        <f t="shared" si="35"/>
        <v/>
      </c>
      <c r="CK12" s="222">
        <f t="shared" si="36"/>
        <v>26</v>
      </c>
      <c r="CL12" s="46">
        <f t="shared" si="37"/>
        <v>10</v>
      </c>
      <c r="CM12" s="50" t="str">
        <f t="shared" si="38"/>
        <v/>
      </c>
      <c r="CN12" s="234" t="str">
        <f t="shared" si="39"/>
        <v/>
      </c>
      <c r="CO12" s="424"/>
      <c r="CP12" s="59" t="e">
        <f ca="1">formulas!N335</f>
        <v>#N/A</v>
      </c>
      <c r="CQ12" s="423"/>
      <c r="CR12" s="66" t="str">
        <f t="shared" si="40"/>
        <v/>
      </c>
      <c r="CS12" s="222">
        <f t="shared" si="41"/>
        <v>26</v>
      </c>
      <c r="CT12" s="46">
        <f t="shared" si="42"/>
        <v>10</v>
      </c>
      <c r="CU12" s="50" t="str">
        <f t="shared" si="43"/>
        <v/>
      </c>
      <c r="CV12" s="234" t="str">
        <f t="shared" si="44"/>
        <v/>
      </c>
      <c r="CW12" s="424"/>
      <c r="CX12" s="59" t="e">
        <f ca="1">formulas!N355</f>
        <v>#N/A</v>
      </c>
      <c r="CY12" s="423"/>
      <c r="CZ12" s="66" t="str">
        <f t="shared" si="45"/>
        <v/>
      </c>
      <c r="DA12" s="222">
        <f t="shared" si="46"/>
        <v>26</v>
      </c>
      <c r="DB12" s="46">
        <f t="shared" si="47"/>
        <v>10</v>
      </c>
      <c r="DC12" s="50" t="str">
        <f t="shared" si="48"/>
        <v/>
      </c>
      <c r="DD12" s="234" t="str">
        <f t="shared" si="49"/>
        <v/>
      </c>
      <c r="DE12" s="424"/>
      <c r="DF12" s="59" t="e">
        <f ca="1">formulas!N375</f>
        <v>#N/A</v>
      </c>
      <c r="DG12" s="423"/>
      <c r="DH12" s="66" t="str">
        <f t="shared" si="50"/>
        <v/>
      </c>
      <c r="DI12" s="222">
        <f t="shared" si="51"/>
        <v>26</v>
      </c>
      <c r="DJ12" s="46">
        <f t="shared" si="52"/>
        <v>10</v>
      </c>
      <c r="DK12" s="50" t="str">
        <f t="shared" si="53"/>
        <v/>
      </c>
      <c r="DL12" s="234" t="str">
        <f t="shared" si="54"/>
        <v/>
      </c>
      <c r="DM12" s="424"/>
      <c r="DN12" s="59" t="e">
        <f ca="1">formulas!N395</f>
        <v>#N/A</v>
      </c>
      <c r="DO12" s="423"/>
      <c r="DP12" s="66" t="str">
        <f t="shared" si="55"/>
        <v/>
      </c>
      <c r="DQ12" s="222">
        <f t="shared" si="56"/>
        <v>26</v>
      </c>
      <c r="DR12" s="46">
        <v>14</v>
      </c>
      <c r="DS12" s="62" t="str">
        <f t="shared" si="57"/>
        <v/>
      </c>
      <c r="DT12" s="238" t="str">
        <f t="shared" si="86"/>
        <v/>
      </c>
      <c r="DU12" s="424"/>
      <c r="DV12" s="59" t="e">
        <f ca="1">formulas!N415</f>
        <v>#N/A</v>
      </c>
      <c r="DW12" s="423"/>
      <c r="DX12" s="66" t="str">
        <f t="shared" si="58"/>
        <v/>
      </c>
      <c r="DY12" s="222">
        <f t="shared" si="59"/>
        <v>26</v>
      </c>
      <c r="DZ12" s="46">
        <f t="shared" si="60"/>
        <v>14</v>
      </c>
      <c r="EA12" s="50" t="str">
        <f t="shared" si="61"/>
        <v/>
      </c>
      <c r="EB12" s="234" t="str">
        <f t="shared" si="62"/>
        <v/>
      </c>
      <c r="EC12" s="424"/>
      <c r="ED12" s="59" t="e">
        <f ca="1">formulas!N435</f>
        <v>#N/A</v>
      </c>
      <c r="EE12" s="423"/>
      <c r="EF12" s="66" t="str">
        <f t="shared" si="63"/>
        <v/>
      </c>
      <c r="EG12" s="222">
        <f t="shared" si="64"/>
        <v>26</v>
      </c>
      <c r="EH12" s="46">
        <f t="shared" si="65"/>
        <v>14</v>
      </c>
      <c r="EI12" s="50" t="str">
        <f t="shared" si="66"/>
        <v/>
      </c>
      <c r="EJ12" s="234" t="str">
        <f t="shared" si="67"/>
        <v/>
      </c>
      <c r="EK12" s="424"/>
      <c r="EL12" s="59" t="e">
        <f ca="1">formulas!N455</f>
        <v>#N/A</v>
      </c>
      <c r="EM12" s="423"/>
      <c r="EN12" s="66" t="str">
        <f t="shared" si="68"/>
        <v/>
      </c>
      <c r="EO12" s="222">
        <f t="shared" si="69"/>
        <v>26</v>
      </c>
      <c r="EP12" s="46">
        <f t="shared" si="70"/>
        <v>14</v>
      </c>
      <c r="EQ12" s="50" t="str">
        <f t="shared" si="71"/>
        <v/>
      </c>
      <c r="ER12" s="234" t="str">
        <f t="shared" si="72"/>
        <v/>
      </c>
      <c r="ES12" s="424"/>
      <c r="ET12" s="59" t="e">
        <f ca="1">formulas!N475</f>
        <v>#N/A</v>
      </c>
      <c r="EU12" s="423"/>
      <c r="EV12" s="66" t="str">
        <f t="shared" si="73"/>
        <v/>
      </c>
      <c r="EW12" s="222">
        <f t="shared" si="74"/>
        <v>26</v>
      </c>
      <c r="EX12" s="46">
        <f t="shared" si="75"/>
        <v>14</v>
      </c>
      <c r="EY12" s="50" t="str">
        <f t="shared" si="76"/>
        <v/>
      </c>
      <c r="EZ12" s="234" t="str">
        <f t="shared" si="77"/>
        <v/>
      </c>
      <c r="FA12" s="424"/>
      <c r="FB12" s="59" t="e">
        <f ca="1">formulas!N495</f>
        <v>#N/A</v>
      </c>
      <c r="FC12" s="423"/>
      <c r="FD12" s="66" t="str">
        <f t="shared" si="78"/>
        <v/>
      </c>
    </row>
    <row r="13" spans="1:160" ht="19.5" thickBot="1">
      <c r="A13" s="222">
        <v>27</v>
      </c>
      <c r="B13" s="228">
        <v>2</v>
      </c>
      <c r="C13" s="62"/>
      <c r="D13" s="233"/>
      <c r="E13" s="424"/>
      <c r="F13" s="60" t="e">
        <f ca="1">formulas!N102</f>
        <v>#N/A</v>
      </c>
      <c r="G13" s="423"/>
      <c r="H13" s="66" t="str">
        <f t="shared" si="0"/>
        <v/>
      </c>
      <c r="I13" s="222">
        <f t="shared" si="1"/>
        <v>27</v>
      </c>
      <c r="J13" s="228">
        <v>2</v>
      </c>
      <c r="K13" s="50" t="str">
        <f t="shared" si="79"/>
        <v/>
      </c>
      <c r="L13" s="234" t="str">
        <f t="shared" si="80"/>
        <v/>
      </c>
      <c r="M13" s="424"/>
      <c r="N13" s="59" t="e">
        <f ca="1">formulas!$N136</f>
        <v>#N/A</v>
      </c>
      <c r="O13" s="423"/>
      <c r="P13" s="66" t="str">
        <f t="shared" si="2"/>
        <v/>
      </c>
      <c r="Q13" s="222">
        <f t="shared" si="3"/>
        <v>27</v>
      </c>
      <c r="R13" s="228">
        <v>2</v>
      </c>
      <c r="S13" s="50" t="str">
        <f t="shared" si="81"/>
        <v/>
      </c>
      <c r="T13" s="234" t="str">
        <f t="shared" si="82"/>
        <v/>
      </c>
      <c r="U13" s="424"/>
      <c r="V13" s="59" t="e">
        <f ca="1">formulas!$N156</f>
        <v>#N/A</v>
      </c>
      <c r="W13" s="423"/>
      <c r="X13" s="66" t="str">
        <f t="shared" si="4"/>
        <v/>
      </c>
      <c r="Y13" s="222">
        <f t="shared" si="5"/>
        <v>27</v>
      </c>
      <c r="Z13" s="228">
        <v>2</v>
      </c>
      <c r="AA13" s="235" t="str">
        <f t="shared" si="6"/>
        <v/>
      </c>
      <c r="AB13" s="234" t="str">
        <f t="shared" si="7"/>
        <v/>
      </c>
      <c r="AC13" s="424"/>
      <c r="AD13" s="59" t="e">
        <f ca="1">formulas!$N176</f>
        <v>#N/A</v>
      </c>
      <c r="AE13" s="423"/>
      <c r="AF13" s="66" t="str">
        <f t="shared" si="8"/>
        <v/>
      </c>
      <c r="AG13" s="222">
        <f t="shared" si="9"/>
        <v>27</v>
      </c>
      <c r="AH13" s="228">
        <v>2</v>
      </c>
      <c r="AI13" s="235" t="str">
        <f t="shared" si="10"/>
        <v/>
      </c>
      <c r="AJ13" s="234" t="str">
        <f t="shared" si="83"/>
        <v/>
      </c>
      <c r="AK13" s="424"/>
      <c r="AL13" s="59" t="e">
        <f ca="1">formulas!$N196</f>
        <v>#N/A</v>
      </c>
      <c r="AM13" s="423"/>
      <c r="AN13" s="66" t="str">
        <f t="shared" si="11"/>
        <v/>
      </c>
      <c r="AO13" s="222">
        <f t="shared" si="12"/>
        <v>27</v>
      </c>
      <c r="AP13" s="46">
        <v>6</v>
      </c>
      <c r="AQ13" s="62"/>
      <c r="AR13" s="234" t="str">
        <f t="shared" si="84"/>
        <v/>
      </c>
      <c r="AS13" s="424"/>
      <c r="AT13" s="59" t="e">
        <f ca="1">formulas!N216</f>
        <v>#N/A</v>
      </c>
      <c r="AU13" s="423"/>
      <c r="AV13" s="66" t="str">
        <f t="shared" si="13"/>
        <v/>
      </c>
      <c r="AW13" s="222">
        <f t="shared" si="14"/>
        <v>27</v>
      </c>
      <c r="AX13" s="46">
        <f t="shared" si="15"/>
        <v>6</v>
      </c>
      <c r="AY13" s="50" t="str">
        <f t="shared" si="16"/>
        <v/>
      </c>
      <c r="AZ13" s="234" t="str">
        <f t="shared" si="17"/>
        <v/>
      </c>
      <c r="BA13" s="424"/>
      <c r="BB13" s="59" t="e">
        <f ca="1">formulas!N236</f>
        <v>#N/A</v>
      </c>
      <c r="BC13" s="423"/>
      <c r="BD13" s="66" t="str">
        <f t="shared" si="18"/>
        <v/>
      </c>
      <c r="BE13" s="222">
        <f t="shared" si="19"/>
        <v>27</v>
      </c>
      <c r="BF13" s="46">
        <f t="shared" si="20"/>
        <v>6</v>
      </c>
      <c r="BG13" s="50" t="str">
        <f t="shared" si="21"/>
        <v/>
      </c>
      <c r="BH13" s="234" t="str">
        <f t="shared" si="21"/>
        <v/>
      </c>
      <c r="BI13" s="424"/>
      <c r="BJ13" s="59" t="e">
        <f ca="1">formulas!N256</f>
        <v>#N/A</v>
      </c>
      <c r="BK13" s="423"/>
      <c r="BL13" s="66" t="str">
        <f t="shared" si="22"/>
        <v/>
      </c>
      <c r="BM13" s="222">
        <f t="shared" si="23"/>
        <v>27</v>
      </c>
      <c r="BN13" s="46">
        <f t="shared" si="24"/>
        <v>6</v>
      </c>
      <c r="BO13" s="50" t="str">
        <f t="shared" si="25"/>
        <v/>
      </c>
      <c r="BP13" s="234" t="str">
        <f t="shared" si="26"/>
        <v/>
      </c>
      <c r="BQ13" s="424"/>
      <c r="BR13" s="59" t="e">
        <f ca="1">formulas!N276</f>
        <v>#N/A</v>
      </c>
      <c r="BS13" s="423"/>
      <c r="BT13" s="66" t="str">
        <f t="shared" si="27"/>
        <v/>
      </c>
      <c r="BU13" s="222">
        <f t="shared" si="28"/>
        <v>27</v>
      </c>
      <c r="BV13" s="46">
        <f t="shared" si="29"/>
        <v>6</v>
      </c>
      <c r="BW13" s="50" t="str">
        <f t="shared" si="30"/>
        <v/>
      </c>
      <c r="BX13" s="234" t="str">
        <f t="shared" si="31"/>
        <v/>
      </c>
      <c r="BY13" s="424"/>
      <c r="BZ13" s="59" t="e">
        <f ca="1">formulas!N296</f>
        <v>#N/A</v>
      </c>
      <c r="CA13" s="423"/>
      <c r="CB13" s="66" t="str">
        <f t="shared" si="32"/>
        <v/>
      </c>
      <c r="CC13" s="222">
        <f t="shared" si="33"/>
        <v>27</v>
      </c>
      <c r="CD13" s="46">
        <v>10</v>
      </c>
      <c r="CE13" s="62" t="str">
        <f t="shared" si="34"/>
        <v/>
      </c>
      <c r="CF13" s="233" t="str">
        <f t="shared" si="85"/>
        <v/>
      </c>
      <c r="CG13" s="424"/>
      <c r="CH13" s="59" t="e">
        <f ca="1">formulas!N316</f>
        <v>#N/A</v>
      </c>
      <c r="CI13" s="423"/>
      <c r="CJ13" s="66" t="str">
        <f t="shared" si="35"/>
        <v/>
      </c>
      <c r="CK13" s="222">
        <f t="shared" si="36"/>
        <v>27</v>
      </c>
      <c r="CL13" s="46">
        <f t="shared" si="37"/>
        <v>10</v>
      </c>
      <c r="CM13" s="50" t="str">
        <f t="shared" si="38"/>
        <v/>
      </c>
      <c r="CN13" s="234" t="str">
        <f t="shared" si="39"/>
        <v/>
      </c>
      <c r="CO13" s="424"/>
      <c r="CP13" s="59" t="e">
        <f ca="1">formulas!N336</f>
        <v>#N/A</v>
      </c>
      <c r="CQ13" s="423"/>
      <c r="CR13" s="66" t="str">
        <f t="shared" si="40"/>
        <v/>
      </c>
      <c r="CS13" s="222">
        <f t="shared" si="41"/>
        <v>27</v>
      </c>
      <c r="CT13" s="46">
        <f t="shared" si="42"/>
        <v>10</v>
      </c>
      <c r="CU13" s="50" t="str">
        <f t="shared" si="43"/>
        <v/>
      </c>
      <c r="CV13" s="234" t="str">
        <f t="shared" si="44"/>
        <v/>
      </c>
      <c r="CW13" s="424"/>
      <c r="CX13" s="59" t="e">
        <f ca="1">formulas!N356</f>
        <v>#N/A</v>
      </c>
      <c r="CY13" s="423"/>
      <c r="CZ13" s="66" t="str">
        <f t="shared" si="45"/>
        <v/>
      </c>
      <c r="DA13" s="222">
        <f t="shared" si="46"/>
        <v>27</v>
      </c>
      <c r="DB13" s="46">
        <f t="shared" si="47"/>
        <v>10</v>
      </c>
      <c r="DC13" s="50" t="str">
        <f t="shared" si="48"/>
        <v/>
      </c>
      <c r="DD13" s="234" t="str">
        <f t="shared" si="49"/>
        <v/>
      </c>
      <c r="DE13" s="424"/>
      <c r="DF13" s="59" t="e">
        <f ca="1">formulas!N376</f>
        <v>#N/A</v>
      </c>
      <c r="DG13" s="423"/>
      <c r="DH13" s="66" t="str">
        <f t="shared" si="50"/>
        <v/>
      </c>
      <c r="DI13" s="222">
        <f t="shared" si="51"/>
        <v>27</v>
      </c>
      <c r="DJ13" s="46">
        <f t="shared" si="52"/>
        <v>10</v>
      </c>
      <c r="DK13" s="50" t="str">
        <f t="shared" si="53"/>
        <v/>
      </c>
      <c r="DL13" s="234" t="str">
        <f t="shared" si="54"/>
        <v/>
      </c>
      <c r="DM13" s="424"/>
      <c r="DN13" s="59" t="e">
        <f ca="1">formulas!N396</f>
        <v>#N/A</v>
      </c>
      <c r="DO13" s="423"/>
      <c r="DP13" s="66" t="str">
        <f t="shared" si="55"/>
        <v/>
      </c>
      <c r="DQ13" s="222">
        <f t="shared" si="56"/>
        <v>27</v>
      </c>
      <c r="DR13" s="46">
        <v>14</v>
      </c>
      <c r="DS13" s="62" t="str">
        <f t="shared" si="57"/>
        <v/>
      </c>
      <c r="DT13" s="233" t="str">
        <f t="shared" si="86"/>
        <v/>
      </c>
      <c r="DU13" s="424"/>
      <c r="DV13" s="59" t="e">
        <f ca="1">formulas!N416</f>
        <v>#N/A</v>
      </c>
      <c r="DW13" s="423"/>
      <c r="DX13" s="66" t="str">
        <f t="shared" si="58"/>
        <v/>
      </c>
      <c r="DY13" s="222">
        <f t="shared" si="59"/>
        <v>27</v>
      </c>
      <c r="DZ13" s="46">
        <f t="shared" si="60"/>
        <v>14</v>
      </c>
      <c r="EA13" s="50" t="str">
        <f t="shared" si="61"/>
        <v/>
      </c>
      <c r="EB13" s="234" t="str">
        <f t="shared" si="62"/>
        <v/>
      </c>
      <c r="EC13" s="424"/>
      <c r="ED13" s="59" t="e">
        <f ca="1">formulas!N436</f>
        <v>#N/A</v>
      </c>
      <c r="EE13" s="423"/>
      <c r="EF13" s="66" t="str">
        <f t="shared" si="63"/>
        <v/>
      </c>
      <c r="EG13" s="222">
        <f t="shared" si="64"/>
        <v>27</v>
      </c>
      <c r="EH13" s="46">
        <f t="shared" si="65"/>
        <v>14</v>
      </c>
      <c r="EI13" s="50" t="str">
        <f t="shared" si="66"/>
        <v/>
      </c>
      <c r="EJ13" s="234" t="str">
        <f t="shared" si="67"/>
        <v/>
      </c>
      <c r="EK13" s="424"/>
      <c r="EL13" s="59" t="e">
        <f ca="1">formulas!N456</f>
        <v>#N/A</v>
      </c>
      <c r="EM13" s="423"/>
      <c r="EN13" s="66" t="str">
        <f t="shared" si="68"/>
        <v/>
      </c>
      <c r="EO13" s="222">
        <f t="shared" si="69"/>
        <v>27</v>
      </c>
      <c r="EP13" s="46">
        <f t="shared" si="70"/>
        <v>14</v>
      </c>
      <c r="EQ13" s="50" t="str">
        <f t="shared" si="71"/>
        <v/>
      </c>
      <c r="ER13" s="234" t="str">
        <f t="shared" si="72"/>
        <v/>
      </c>
      <c r="ES13" s="424"/>
      <c r="ET13" s="59" t="e">
        <f ca="1">formulas!N476</f>
        <v>#N/A</v>
      </c>
      <c r="EU13" s="423"/>
      <c r="EV13" s="66" t="str">
        <f t="shared" si="73"/>
        <v/>
      </c>
      <c r="EW13" s="222">
        <f t="shared" si="74"/>
        <v>27</v>
      </c>
      <c r="EX13" s="46">
        <f t="shared" si="75"/>
        <v>14</v>
      </c>
      <c r="EY13" s="50" t="str">
        <f t="shared" si="76"/>
        <v/>
      </c>
      <c r="EZ13" s="234" t="str">
        <f t="shared" si="77"/>
        <v/>
      </c>
      <c r="FA13" s="424"/>
      <c r="FB13" s="59" t="e">
        <f ca="1">formulas!N496</f>
        <v>#N/A</v>
      </c>
      <c r="FC13" s="423"/>
      <c r="FD13" s="66" t="str">
        <f t="shared" si="78"/>
        <v/>
      </c>
    </row>
    <row r="14" spans="1:160" ht="19.5" thickBot="1">
      <c r="A14" s="222">
        <v>28</v>
      </c>
      <c r="B14" s="228">
        <v>2</v>
      </c>
      <c r="C14" s="62"/>
      <c r="D14" s="233"/>
      <c r="E14" s="424"/>
      <c r="F14" s="60" t="e">
        <f ca="1">formulas!N104</f>
        <v>#N/A</v>
      </c>
      <c r="G14" s="423"/>
      <c r="H14" s="66" t="str">
        <f t="shared" si="0"/>
        <v/>
      </c>
      <c r="I14" s="222">
        <f t="shared" si="1"/>
        <v>28</v>
      </c>
      <c r="J14" s="228">
        <v>2</v>
      </c>
      <c r="K14" s="50" t="str">
        <f t="shared" si="79"/>
        <v/>
      </c>
      <c r="L14" s="234" t="str">
        <f t="shared" si="80"/>
        <v/>
      </c>
      <c r="M14" s="424"/>
      <c r="N14" s="59" t="e">
        <f ca="1">formulas!$N137</f>
        <v>#N/A</v>
      </c>
      <c r="O14" s="423"/>
      <c r="P14" s="66" t="str">
        <f t="shared" si="2"/>
        <v/>
      </c>
      <c r="Q14" s="222">
        <f t="shared" si="3"/>
        <v>28</v>
      </c>
      <c r="R14" s="228">
        <v>2</v>
      </c>
      <c r="S14" s="50" t="str">
        <f t="shared" si="81"/>
        <v/>
      </c>
      <c r="T14" s="234" t="str">
        <f t="shared" si="82"/>
        <v/>
      </c>
      <c r="U14" s="424"/>
      <c r="V14" s="59" t="e">
        <f ca="1">formulas!$N157</f>
        <v>#N/A</v>
      </c>
      <c r="W14" s="423"/>
      <c r="X14" s="66" t="str">
        <f t="shared" si="4"/>
        <v/>
      </c>
      <c r="Y14" s="222">
        <f t="shared" si="5"/>
        <v>28</v>
      </c>
      <c r="Z14" s="228">
        <v>2</v>
      </c>
      <c r="AA14" s="235" t="str">
        <f t="shared" si="6"/>
        <v/>
      </c>
      <c r="AB14" s="234" t="str">
        <f t="shared" si="7"/>
        <v/>
      </c>
      <c r="AC14" s="424"/>
      <c r="AD14" s="59" t="e">
        <f ca="1">formulas!$N177</f>
        <v>#N/A</v>
      </c>
      <c r="AE14" s="423"/>
      <c r="AF14" s="66" t="str">
        <f t="shared" si="8"/>
        <v/>
      </c>
      <c r="AG14" s="222">
        <f t="shared" si="9"/>
        <v>28</v>
      </c>
      <c r="AH14" s="228">
        <v>2</v>
      </c>
      <c r="AI14" s="235" t="str">
        <f t="shared" si="10"/>
        <v/>
      </c>
      <c r="AJ14" s="234" t="str">
        <f t="shared" si="83"/>
        <v/>
      </c>
      <c r="AK14" s="424"/>
      <c r="AL14" s="59" t="e">
        <f ca="1">formulas!$N197</f>
        <v>#N/A</v>
      </c>
      <c r="AM14" s="423"/>
      <c r="AN14" s="66" t="str">
        <f t="shared" si="11"/>
        <v/>
      </c>
      <c r="AO14" s="222">
        <f t="shared" si="12"/>
        <v>28</v>
      </c>
      <c r="AP14" s="46">
        <v>6</v>
      </c>
      <c r="AQ14" s="62"/>
      <c r="AR14" s="234" t="str">
        <f t="shared" si="84"/>
        <v/>
      </c>
      <c r="AS14" s="424"/>
      <c r="AT14" s="59" t="e">
        <f ca="1">formulas!N217</f>
        <v>#N/A</v>
      </c>
      <c r="AU14" s="423"/>
      <c r="AV14" s="66" t="str">
        <f t="shared" si="13"/>
        <v/>
      </c>
      <c r="AW14" s="222">
        <f t="shared" si="14"/>
        <v>28</v>
      </c>
      <c r="AX14" s="46">
        <f t="shared" si="15"/>
        <v>6</v>
      </c>
      <c r="AY14" s="50" t="str">
        <f t="shared" si="16"/>
        <v/>
      </c>
      <c r="AZ14" s="234" t="str">
        <f t="shared" si="17"/>
        <v/>
      </c>
      <c r="BA14" s="424"/>
      <c r="BB14" s="59" t="e">
        <f ca="1">formulas!N237</f>
        <v>#N/A</v>
      </c>
      <c r="BC14" s="423"/>
      <c r="BD14" s="66" t="str">
        <f t="shared" si="18"/>
        <v/>
      </c>
      <c r="BE14" s="222">
        <f t="shared" si="19"/>
        <v>28</v>
      </c>
      <c r="BF14" s="46">
        <f t="shared" si="20"/>
        <v>6</v>
      </c>
      <c r="BG14" s="50" t="str">
        <f t="shared" si="21"/>
        <v/>
      </c>
      <c r="BH14" s="234" t="str">
        <f t="shared" si="21"/>
        <v/>
      </c>
      <c r="BI14" s="424"/>
      <c r="BJ14" s="59" t="e">
        <f ca="1">formulas!N257</f>
        <v>#N/A</v>
      </c>
      <c r="BK14" s="423"/>
      <c r="BL14" s="66" t="str">
        <f t="shared" si="22"/>
        <v/>
      </c>
      <c r="BM14" s="222">
        <f t="shared" si="23"/>
        <v>28</v>
      </c>
      <c r="BN14" s="46">
        <f t="shared" si="24"/>
        <v>6</v>
      </c>
      <c r="BO14" s="50" t="str">
        <f t="shared" si="25"/>
        <v/>
      </c>
      <c r="BP14" s="234" t="str">
        <f t="shared" si="26"/>
        <v/>
      </c>
      <c r="BQ14" s="424"/>
      <c r="BR14" s="59" t="e">
        <f ca="1">formulas!N277</f>
        <v>#N/A</v>
      </c>
      <c r="BS14" s="423"/>
      <c r="BT14" s="66" t="str">
        <f t="shared" si="27"/>
        <v/>
      </c>
      <c r="BU14" s="222">
        <f t="shared" si="28"/>
        <v>28</v>
      </c>
      <c r="BV14" s="46">
        <f t="shared" si="29"/>
        <v>6</v>
      </c>
      <c r="BW14" s="50" t="str">
        <f t="shared" si="30"/>
        <v/>
      </c>
      <c r="BX14" s="234" t="str">
        <f t="shared" si="31"/>
        <v/>
      </c>
      <c r="BY14" s="424"/>
      <c r="BZ14" s="59" t="e">
        <f ca="1">formulas!N297</f>
        <v>#N/A</v>
      </c>
      <c r="CA14" s="423"/>
      <c r="CB14" s="66" t="str">
        <f t="shared" si="32"/>
        <v/>
      </c>
      <c r="CC14" s="222">
        <f t="shared" si="33"/>
        <v>28</v>
      </c>
      <c r="CD14" s="46">
        <v>10</v>
      </c>
      <c r="CE14" s="62" t="str">
        <f t="shared" si="34"/>
        <v/>
      </c>
      <c r="CF14" s="233" t="str">
        <f t="shared" si="85"/>
        <v/>
      </c>
      <c r="CG14" s="424"/>
      <c r="CH14" s="59" t="e">
        <f ca="1">formulas!N317</f>
        <v>#N/A</v>
      </c>
      <c r="CI14" s="423"/>
      <c r="CJ14" s="66" t="str">
        <f t="shared" si="35"/>
        <v/>
      </c>
      <c r="CK14" s="222">
        <f t="shared" si="36"/>
        <v>28</v>
      </c>
      <c r="CL14" s="46">
        <f t="shared" si="37"/>
        <v>10</v>
      </c>
      <c r="CM14" s="50" t="str">
        <f t="shared" si="38"/>
        <v/>
      </c>
      <c r="CN14" s="234" t="str">
        <f t="shared" si="39"/>
        <v/>
      </c>
      <c r="CO14" s="424"/>
      <c r="CP14" s="59" t="e">
        <f ca="1">formulas!N337</f>
        <v>#N/A</v>
      </c>
      <c r="CQ14" s="423"/>
      <c r="CR14" s="66" t="str">
        <f t="shared" si="40"/>
        <v/>
      </c>
      <c r="CS14" s="222">
        <f t="shared" si="41"/>
        <v>28</v>
      </c>
      <c r="CT14" s="46">
        <f t="shared" si="42"/>
        <v>10</v>
      </c>
      <c r="CU14" s="50" t="str">
        <f t="shared" si="43"/>
        <v/>
      </c>
      <c r="CV14" s="234" t="str">
        <f t="shared" si="44"/>
        <v/>
      </c>
      <c r="CW14" s="424"/>
      <c r="CX14" s="59" t="e">
        <f ca="1">formulas!N357</f>
        <v>#N/A</v>
      </c>
      <c r="CY14" s="423"/>
      <c r="CZ14" s="66" t="str">
        <f t="shared" si="45"/>
        <v/>
      </c>
      <c r="DA14" s="222">
        <f t="shared" si="46"/>
        <v>28</v>
      </c>
      <c r="DB14" s="46">
        <f t="shared" si="47"/>
        <v>10</v>
      </c>
      <c r="DC14" s="50" t="str">
        <f t="shared" si="48"/>
        <v/>
      </c>
      <c r="DD14" s="234" t="str">
        <f t="shared" si="49"/>
        <v/>
      </c>
      <c r="DE14" s="424"/>
      <c r="DF14" s="59" t="e">
        <f ca="1">formulas!N377</f>
        <v>#N/A</v>
      </c>
      <c r="DG14" s="423"/>
      <c r="DH14" s="66" t="str">
        <f t="shared" si="50"/>
        <v/>
      </c>
      <c r="DI14" s="222">
        <f t="shared" si="51"/>
        <v>28</v>
      </c>
      <c r="DJ14" s="46">
        <f t="shared" si="52"/>
        <v>10</v>
      </c>
      <c r="DK14" s="50" t="str">
        <f t="shared" si="53"/>
        <v/>
      </c>
      <c r="DL14" s="234" t="str">
        <f t="shared" si="54"/>
        <v/>
      </c>
      <c r="DM14" s="424"/>
      <c r="DN14" s="59" t="e">
        <f ca="1">formulas!N397</f>
        <v>#N/A</v>
      </c>
      <c r="DO14" s="423"/>
      <c r="DP14" s="66" t="str">
        <f t="shared" si="55"/>
        <v/>
      </c>
      <c r="DQ14" s="222">
        <f t="shared" si="56"/>
        <v>28</v>
      </c>
      <c r="DR14" s="46">
        <v>14</v>
      </c>
      <c r="DS14" s="62" t="str">
        <f t="shared" si="57"/>
        <v/>
      </c>
      <c r="DT14" s="233" t="str">
        <f t="shared" si="86"/>
        <v/>
      </c>
      <c r="DU14" s="424"/>
      <c r="DV14" s="59" t="e">
        <f ca="1">formulas!N417</f>
        <v>#N/A</v>
      </c>
      <c r="DW14" s="423"/>
      <c r="DX14" s="66" t="str">
        <f t="shared" si="58"/>
        <v/>
      </c>
      <c r="DY14" s="222">
        <f t="shared" si="59"/>
        <v>28</v>
      </c>
      <c r="DZ14" s="46">
        <f t="shared" si="60"/>
        <v>14</v>
      </c>
      <c r="EA14" s="50" t="str">
        <f t="shared" si="61"/>
        <v/>
      </c>
      <c r="EB14" s="234" t="str">
        <f t="shared" si="62"/>
        <v/>
      </c>
      <c r="EC14" s="424"/>
      <c r="ED14" s="59" t="e">
        <f ca="1">formulas!N437</f>
        <v>#N/A</v>
      </c>
      <c r="EE14" s="423"/>
      <c r="EF14" s="66" t="str">
        <f t="shared" si="63"/>
        <v/>
      </c>
      <c r="EG14" s="222">
        <f t="shared" si="64"/>
        <v>28</v>
      </c>
      <c r="EH14" s="46">
        <f t="shared" si="65"/>
        <v>14</v>
      </c>
      <c r="EI14" s="50" t="str">
        <f t="shared" si="66"/>
        <v/>
      </c>
      <c r="EJ14" s="234" t="str">
        <f t="shared" si="67"/>
        <v/>
      </c>
      <c r="EK14" s="424"/>
      <c r="EL14" s="59" t="e">
        <f ca="1">formulas!N457</f>
        <v>#N/A</v>
      </c>
      <c r="EM14" s="423"/>
      <c r="EN14" s="66" t="str">
        <f t="shared" si="68"/>
        <v/>
      </c>
      <c r="EO14" s="222">
        <f t="shared" si="69"/>
        <v>28</v>
      </c>
      <c r="EP14" s="46">
        <f t="shared" si="70"/>
        <v>14</v>
      </c>
      <c r="EQ14" s="50" t="str">
        <f t="shared" si="71"/>
        <v/>
      </c>
      <c r="ER14" s="234" t="str">
        <f t="shared" si="72"/>
        <v/>
      </c>
      <c r="ES14" s="424"/>
      <c r="ET14" s="59" t="e">
        <f ca="1">formulas!N477</f>
        <v>#N/A</v>
      </c>
      <c r="EU14" s="423"/>
      <c r="EV14" s="66" t="str">
        <f t="shared" si="73"/>
        <v/>
      </c>
      <c r="EW14" s="222">
        <f t="shared" si="74"/>
        <v>28</v>
      </c>
      <c r="EX14" s="46">
        <f t="shared" si="75"/>
        <v>14</v>
      </c>
      <c r="EY14" s="50" t="str">
        <f t="shared" si="76"/>
        <v/>
      </c>
      <c r="EZ14" s="234" t="str">
        <f t="shared" si="77"/>
        <v/>
      </c>
      <c r="FA14" s="424"/>
      <c r="FB14" s="59" t="e">
        <f ca="1">formulas!N497</f>
        <v>#N/A</v>
      </c>
      <c r="FC14" s="423"/>
      <c r="FD14" s="66" t="str">
        <f t="shared" si="78"/>
        <v/>
      </c>
    </row>
    <row r="15" spans="1:160" ht="19.5" thickBot="1">
      <c r="A15" s="222">
        <v>29</v>
      </c>
      <c r="B15" s="228">
        <v>2</v>
      </c>
      <c r="C15" s="62"/>
      <c r="D15" s="233"/>
      <c r="E15" s="424"/>
      <c r="F15" s="60" t="e">
        <f ca="1">formulas!N106</f>
        <v>#N/A</v>
      </c>
      <c r="G15" s="423"/>
      <c r="H15" s="66" t="str">
        <f t="shared" si="0"/>
        <v/>
      </c>
      <c r="I15" s="222">
        <f t="shared" si="1"/>
        <v>29</v>
      </c>
      <c r="J15" s="228">
        <v>2</v>
      </c>
      <c r="K15" s="50" t="str">
        <f t="shared" si="79"/>
        <v/>
      </c>
      <c r="L15" s="234" t="str">
        <f t="shared" si="80"/>
        <v/>
      </c>
      <c r="M15" s="424"/>
      <c r="N15" s="59" t="e">
        <f ca="1">formulas!$N138</f>
        <v>#N/A</v>
      </c>
      <c r="O15" s="423"/>
      <c r="P15" s="66" t="str">
        <f t="shared" si="2"/>
        <v/>
      </c>
      <c r="Q15" s="222">
        <f t="shared" si="3"/>
        <v>29</v>
      </c>
      <c r="R15" s="228">
        <v>2</v>
      </c>
      <c r="S15" s="50" t="str">
        <f t="shared" si="81"/>
        <v/>
      </c>
      <c r="T15" s="234" t="str">
        <f t="shared" si="82"/>
        <v/>
      </c>
      <c r="U15" s="424"/>
      <c r="V15" s="59" t="e">
        <f ca="1">formulas!$N158</f>
        <v>#N/A</v>
      </c>
      <c r="W15" s="423"/>
      <c r="X15" s="66" t="str">
        <f t="shared" si="4"/>
        <v/>
      </c>
      <c r="Y15" s="222">
        <f t="shared" si="5"/>
        <v>29</v>
      </c>
      <c r="Z15" s="228">
        <v>2</v>
      </c>
      <c r="AA15" s="235" t="str">
        <f t="shared" si="6"/>
        <v/>
      </c>
      <c r="AB15" s="234" t="str">
        <f t="shared" si="7"/>
        <v/>
      </c>
      <c r="AC15" s="424"/>
      <c r="AD15" s="59" t="e">
        <f ca="1">formulas!$N178</f>
        <v>#N/A</v>
      </c>
      <c r="AE15" s="423"/>
      <c r="AF15" s="66" t="str">
        <f t="shared" si="8"/>
        <v/>
      </c>
      <c r="AG15" s="222">
        <f t="shared" si="9"/>
        <v>29</v>
      </c>
      <c r="AH15" s="228">
        <v>2</v>
      </c>
      <c r="AI15" s="235" t="str">
        <f t="shared" si="10"/>
        <v/>
      </c>
      <c r="AJ15" s="234" t="str">
        <f t="shared" si="83"/>
        <v/>
      </c>
      <c r="AK15" s="424"/>
      <c r="AL15" s="59" t="e">
        <f ca="1">formulas!$N198</f>
        <v>#N/A</v>
      </c>
      <c r="AM15" s="423"/>
      <c r="AN15" s="66" t="str">
        <f t="shared" si="11"/>
        <v/>
      </c>
      <c r="AO15" s="222">
        <f t="shared" si="12"/>
        <v>29</v>
      </c>
      <c r="AP15" s="46">
        <v>6</v>
      </c>
      <c r="AQ15" s="62"/>
      <c r="AR15" s="234" t="str">
        <f t="shared" si="84"/>
        <v/>
      </c>
      <c r="AS15" s="424"/>
      <c r="AT15" s="59" t="e">
        <f ca="1">formulas!N218</f>
        <v>#N/A</v>
      </c>
      <c r="AU15" s="423"/>
      <c r="AV15" s="66" t="str">
        <f t="shared" si="13"/>
        <v/>
      </c>
      <c r="AW15" s="222">
        <f t="shared" si="14"/>
        <v>29</v>
      </c>
      <c r="AX15" s="46">
        <f t="shared" si="15"/>
        <v>6</v>
      </c>
      <c r="AY15" s="50" t="str">
        <f t="shared" si="16"/>
        <v/>
      </c>
      <c r="AZ15" s="234" t="str">
        <f t="shared" si="17"/>
        <v/>
      </c>
      <c r="BA15" s="424"/>
      <c r="BB15" s="59" t="e">
        <f ca="1">formulas!N238</f>
        <v>#N/A</v>
      </c>
      <c r="BC15" s="423"/>
      <c r="BD15" s="66" t="str">
        <f t="shared" si="18"/>
        <v/>
      </c>
      <c r="BE15" s="222">
        <f t="shared" si="19"/>
        <v>29</v>
      </c>
      <c r="BF15" s="46">
        <f t="shared" si="20"/>
        <v>6</v>
      </c>
      <c r="BG15" s="50" t="str">
        <f t="shared" si="21"/>
        <v/>
      </c>
      <c r="BH15" s="234" t="str">
        <f t="shared" si="21"/>
        <v/>
      </c>
      <c r="BI15" s="424"/>
      <c r="BJ15" s="59" t="e">
        <f ca="1">formulas!N258</f>
        <v>#N/A</v>
      </c>
      <c r="BK15" s="423"/>
      <c r="BL15" s="66" t="str">
        <f t="shared" si="22"/>
        <v/>
      </c>
      <c r="BM15" s="222">
        <f t="shared" si="23"/>
        <v>29</v>
      </c>
      <c r="BN15" s="46">
        <f t="shared" si="24"/>
        <v>6</v>
      </c>
      <c r="BO15" s="50" t="str">
        <f t="shared" si="25"/>
        <v/>
      </c>
      <c r="BP15" s="234" t="str">
        <f t="shared" si="26"/>
        <v/>
      </c>
      <c r="BQ15" s="424"/>
      <c r="BR15" s="59" t="e">
        <f ca="1">formulas!N278</f>
        <v>#N/A</v>
      </c>
      <c r="BS15" s="423"/>
      <c r="BT15" s="66" t="str">
        <f t="shared" si="27"/>
        <v/>
      </c>
      <c r="BU15" s="222">
        <f t="shared" si="28"/>
        <v>29</v>
      </c>
      <c r="BV15" s="46">
        <f t="shared" si="29"/>
        <v>6</v>
      </c>
      <c r="BW15" s="50" t="str">
        <f t="shared" si="30"/>
        <v/>
      </c>
      <c r="BX15" s="234" t="str">
        <f t="shared" si="31"/>
        <v/>
      </c>
      <c r="BY15" s="424"/>
      <c r="BZ15" s="59" t="e">
        <f ca="1">formulas!N298</f>
        <v>#N/A</v>
      </c>
      <c r="CA15" s="423"/>
      <c r="CB15" s="66" t="str">
        <f t="shared" si="32"/>
        <v/>
      </c>
      <c r="CC15" s="222">
        <f t="shared" si="33"/>
        <v>29</v>
      </c>
      <c r="CD15" s="46">
        <v>10</v>
      </c>
      <c r="CE15" s="62" t="str">
        <f t="shared" si="34"/>
        <v/>
      </c>
      <c r="CF15" s="233" t="str">
        <f t="shared" si="85"/>
        <v/>
      </c>
      <c r="CG15" s="424"/>
      <c r="CH15" s="59" t="e">
        <f ca="1">formulas!N318</f>
        <v>#N/A</v>
      </c>
      <c r="CI15" s="423"/>
      <c r="CJ15" s="66" t="str">
        <f t="shared" si="35"/>
        <v/>
      </c>
      <c r="CK15" s="222">
        <f t="shared" si="36"/>
        <v>29</v>
      </c>
      <c r="CL15" s="46">
        <f t="shared" si="37"/>
        <v>10</v>
      </c>
      <c r="CM15" s="50" t="str">
        <f t="shared" si="38"/>
        <v/>
      </c>
      <c r="CN15" s="234" t="str">
        <f t="shared" si="39"/>
        <v/>
      </c>
      <c r="CO15" s="424"/>
      <c r="CP15" s="59" t="e">
        <f ca="1">formulas!N338</f>
        <v>#N/A</v>
      </c>
      <c r="CQ15" s="423"/>
      <c r="CR15" s="66" t="str">
        <f t="shared" si="40"/>
        <v/>
      </c>
      <c r="CS15" s="222">
        <f t="shared" si="41"/>
        <v>29</v>
      </c>
      <c r="CT15" s="46">
        <f t="shared" si="42"/>
        <v>10</v>
      </c>
      <c r="CU15" s="50" t="str">
        <f t="shared" si="43"/>
        <v/>
      </c>
      <c r="CV15" s="234" t="str">
        <f t="shared" si="44"/>
        <v/>
      </c>
      <c r="CW15" s="424"/>
      <c r="CX15" s="59" t="e">
        <f ca="1">formulas!N358</f>
        <v>#N/A</v>
      </c>
      <c r="CY15" s="423"/>
      <c r="CZ15" s="66" t="str">
        <f t="shared" si="45"/>
        <v/>
      </c>
      <c r="DA15" s="222">
        <f t="shared" si="46"/>
        <v>29</v>
      </c>
      <c r="DB15" s="46">
        <f t="shared" si="47"/>
        <v>10</v>
      </c>
      <c r="DC15" s="50" t="str">
        <f t="shared" si="48"/>
        <v/>
      </c>
      <c r="DD15" s="234" t="str">
        <f t="shared" si="49"/>
        <v/>
      </c>
      <c r="DE15" s="424"/>
      <c r="DF15" s="59" t="e">
        <f ca="1">formulas!N378</f>
        <v>#N/A</v>
      </c>
      <c r="DG15" s="423"/>
      <c r="DH15" s="66" t="str">
        <f t="shared" si="50"/>
        <v/>
      </c>
      <c r="DI15" s="222">
        <f t="shared" si="51"/>
        <v>29</v>
      </c>
      <c r="DJ15" s="46">
        <f t="shared" si="52"/>
        <v>10</v>
      </c>
      <c r="DK15" s="50" t="str">
        <f t="shared" si="53"/>
        <v/>
      </c>
      <c r="DL15" s="234" t="str">
        <f t="shared" si="54"/>
        <v/>
      </c>
      <c r="DM15" s="424"/>
      <c r="DN15" s="59" t="e">
        <f ca="1">formulas!N398</f>
        <v>#N/A</v>
      </c>
      <c r="DO15" s="423"/>
      <c r="DP15" s="66" t="str">
        <f t="shared" si="55"/>
        <v/>
      </c>
      <c r="DQ15" s="222">
        <f t="shared" si="56"/>
        <v>29</v>
      </c>
      <c r="DR15" s="46">
        <v>14</v>
      </c>
      <c r="DS15" s="62" t="str">
        <f t="shared" si="57"/>
        <v/>
      </c>
      <c r="DT15" s="233" t="str">
        <f t="shared" si="86"/>
        <v/>
      </c>
      <c r="DU15" s="424"/>
      <c r="DV15" s="59" t="e">
        <f ca="1">formulas!N418</f>
        <v>#N/A</v>
      </c>
      <c r="DW15" s="423"/>
      <c r="DX15" s="66" t="str">
        <f t="shared" si="58"/>
        <v/>
      </c>
      <c r="DY15" s="222">
        <f t="shared" si="59"/>
        <v>29</v>
      </c>
      <c r="DZ15" s="46">
        <f t="shared" si="60"/>
        <v>14</v>
      </c>
      <c r="EA15" s="50" t="str">
        <f t="shared" si="61"/>
        <v/>
      </c>
      <c r="EB15" s="234" t="str">
        <f t="shared" si="62"/>
        <v/>
      </c>
      <c r="EC15" s="424"/>
      <c r="ED15" s="59" t="e">
        <f ca="1">formulas!N438</f>
        <v>#N/A</v>
      </c>
      <c r="EE15" s="423"/>
      <c r="EF15" s="66" t="str">
        <f t="shared" si="63"/>
        <v/>
      </c>
      <c r="EG15" s="222">
        <f t="shared" si="64"/>
        <v>29</v>
      </c>
      <c r="EH15" s="46">
        <f t="shared" si="65"/>
        <v>14</v>
      </c>
      <c r="EI15" s="50" t="str">
        <f t="shared" si="66"/>
        <v/>
      </c>
      <c r="EJ15" s="234" t="str">
        <f t="shared" si="67"/>
        <v/>
      </c>
      <c r="EK15" s="424"/>
      <c r="EL15" s="59" t="e">
        <f ca="1">formulas!N458</f>
        <v>#N/A</v>
      </c>
      <c r="EM15" s="423"/>
      <c r="EN15" s="66" t="str">
        <f t="shared" si="68"/>
        <v/>
      </c>
      <c r="EO15" s="222">
        <f t="shared" si="69"/>
        <v>29</v>
      </c>
      <c r="EP15" s="46">
        <f t="shared" si="70"/>
        <v>14</v>
      </c>
      <c r="EQ15" s="50" t="str">
        <f t="shared" si="71"/>
        <v/>
      </c>
      <c r="ER15" s="234" t="str">
        <f t="shared" si="72"/>
        <v/>
      </c>
      <c r="ES15" s="424"/>
      <c r="ET15" s="59" t="e">
        <f ca="1">formulas!N478</f>
        <v>#N/A</v>
      </c>
      <c r="EU15" s="423"/>
      <c r="EV15" s="66" t="str">
        <f t="shared" si="73"/>
        <v/>
      </c>
      <c r="EW15" s="222">
        <f t="shared" si="74"/>
        <v>29</v>
      </c>
      <c r="EX15" s="46">
        <f t="shared" si="75"/>
        <v>14</v>
      </c>
      <c r="EY15" s="50" t="str">
        <f t="shared" si="76"/>
        <v/>
      </c>
      <c r="EZ15" s="234" t="str">
        <f t="shared" si="77"/>
        <v/>
      </c>
      <c r="FA15" s="424"/>
      <c r="FB15" s="59" t="e">
        <f ca="1">formulas!N498</f>
        <v>#N/A</v>
      </c>
      <c r="FC15" s="423"/>
      <c r="FD15" s="66" t="str">
        <f t="shared" si="78"/>
        <v/>
      </c>
    </row>
    <row r="16" spans="1:160" ht="19.5" thickBot="1">
      <c r="A16" s="222">
        <v>30</v>
      </c>
      <c r="B16" s="228">
        <v>2</v>
      </c>
      <c r="C16" s="61"/>
      <c r="D16" s="233"/>
      <c r="E16" s="424"/>
      <c r="F16" s="60" t="e">
        <f ca="1">formulas!N108</f>
        <v>#N/A</v>
      </c>
      <c r="G16" s="423"/>
      <c r="H16" s="66" t="str">
        <f t="shared" si="0"/>
        <v/>
      </c>
      <c r="I16" s="222">
        <f t="shared" si="1"/>
        <v>30</v>
      </c>
      <c r="J16" s="228">
        <v>2</v>
      </c>
      <c r="K16" s="50" t="str">
        <f t="shared" si="79"/>
        <v/>
      </c>
      <c r="L16" s="234" t="str">
        <f t="shared" si="80"/>
        <v/>
      </c>
      <c r="M16" s="424"/>
      <c r="N16" s="59" t="e">
        <f ca="1">formulas!$N139</f>
        <v>#N/A</v>
      </c>
      <c r="O16" s="423"/>
      <c r="P16" s="66" t="str">
        <f t="shared" si="2"/>
        <v/>
      </c>
      <c r="Q16" s="222">
        <f t="shared" si="3"/>
        <v>30</v>
      </c>
      <c r="R16" s="228">
        <v>2</v>
      </c>
      <c r="S16" s="50" t="str">
        <f t="shared" si="81"/>
        <v/>
      </c>
      <c r="T16" s="234" t="str">
        <f t="shared" si="82"/>
        <v/>
      </c>
      <c r="U16" s="424"/>
      <c r="V16" s="59" t="e">
        <f ca="1">formulas!$N159</f>
        <v>#N/A</v>
      </c>
      <c r="W16" s="423"/>
      <c r="X16" s="66" t="str">
        <f t="shared" si="4"/>
        <v/>
      </c>
      <c r="Y16" s="222">
        <f t="shared" si="5"/>
        <v>30</v>
      </c>
      <c r="Z16" s="228">
        <v>2</v>
      </c>
      <c r="AA16" s="235" t="str">
        <f t="shared" si="6"/>
        <v/>
      </c>
      <c r="AB16" s="234" t="str">
        <f t="shared" si="7"/>
        <v/>
      </c>
      <c r="AC16" s="424"/>
      <c r="AD16" s="59" t="e">
        <f ca="1">formulas!$N179</f>
        <v>#N/A</v>
      </c>
      <c r="AE16" s="423"/>
      <c r="AF16" s="66" t="str">
        <f t="shared" si="8"/>
        <v/>
      </c>
      <c r="AG16" s="222">
        <f t="shared" si="9"/>
        <v>30</v>
      </c>
      <c r="AH16" s="228">
        <v>2</v>
      </c>
      <c r="AI16" s="235" t="str">
        <f t="shared" si="10"/>
        <v/>
      </c>
      <c r="AJ16" s="234" t="str">
        <f t="shared" si="83"/>
        <v/>
      </c>
      <c r="AK16" s="424"/>
      <c r="AL16" s="59" t="e">
        <f ca="1">formulas!$N199</f>
        <v>#N/A</v>
      </c>
      <c r="AM16" s="423"/>
      <c r="AN16" s="66" t="str">
        <f t="shared" si="11"/>
        <v/>
      </c>
      <c r="AO16" s="222">
        <f t="shared" si="12"/>
        <v>30</v>
      </c>
      <c r="AP16" s="46">
        <v>6</v>
      </c>
      <c r="AQ16" s="62"/>
      <c r="AR16" s="234" t="str">
        <f t="shared" si="84"/>
        <v/>
      </c>
      <c r="AS16" s="424"/>
      <c r="AT16" s="59" t="e">
        <f ca="1">formulas!N219</f>
        <v>#N/A</v>
      </c>
      <c r="AU16" s="423"/>
      <c r="AV16" s="66" t="str">
        <f t="shared" si="13"/>
        <v/>
      </c>
      <c r="AW16" s="222">
        <f t="shared" si="14"/>
        <v>30</v>
      </c>
      <c r="AX16" s="46">
        <f t="shared" si="15"/>
        <v>6</v>
      </c>
      <c r="AY16" s="50" t="str">
        <f t="shared" si="16"/>
        <v/>
      </c>
      <c r="AZ16" s="234" t="str">
        <f t="shared" si="17"/>
        <v/>
      </c>
      <c r="BA16" s="424"/>
      <c r="BB16" s="59" t="e">
        <f ca="1">formulas!N239</f>
        <v>#N/A</v>
      </c>
      <c r="BC16" s="423"/>
      <c r="BD16" s="66" t="str">
        <f t="shared" si="18"/>
        <v/>
      </c>
      <c r="BE16" s="222">
        <f t="shared" si="19"/>
        <v>30</v>
      </c>
      <c r="BF16" s="46">
        <f t="shared" si="20"/>
        <v>6</v>
      </c>
      <c r="BG16" s="50" t="str">
        <f t="shared" si="21"/>
        <v/>
      </c>
      <c r="BH16" s="234" t="str">
        <f t="shared" si="21"/>
        <v/>
      </c>
      <c r="BI16" s="424"/>
      <c r="BJ16" s="59" t="e">
        <f ca="1">formulas!N259</f>
        <v>#N/A</v>
      </c>
      <c r="BK16" s="423"/>
      <c r="BL16" s="66" t="str">
        <f t="shared" si="22"/>
        <v/>
      </c>
      <c r="BM16" s="222">
        <f t="shared" si="23"/>
        <v>30</v>
      </c>
      <c r="BN16" s="46">
        <f t="shared" si="24"/>
        <v>6</v>
      </c>
      <c r="BO16" s="50" t="str">
        <f t="shared" si="25"/>
        <v/>
      </c>
      <c r="BP16" s="234" t="str">
        <f t="shared" si="26"/>
        <v/>
      </c>
      <c r="BQ16" s="424"/>
      <c r="BR16" s="59" t="e">
        <f ca="1">formulas!N279</f>
        <v>#N/A</v>
      </c>
      <c r="BS16" s="423"/>
      <c r="BT16" s="66" t="str">
        <f t="shared" si="27"/>
        <v/>
      </c>
      <c r="BU16" s="222">
        <f t="shared" si="28"/>
        <v>30</v>
      </c>
      <c r="BV16" s="46">
        <f t="shared" si="29"/>
        <v>6</v>
      </c>
      <c r="BW16" s="50" t="str">
        <f t="shared" si="30"/>
        <v/>
      </c>
      <c r="BX16" s="234" t="str">
        <f t="shared" si="31"/>
        <v/>
      </c>
      <c r="BY16" s="424"/>
      <c r="BZ16" s="59" t="e">
        <f ca="1">formulas!N299</f>
        <v>#N/A</v>
      </c>
      <c r="CA16" s="423"/>
      <c r="CB16" s="66" t="str">
        <f t="shared" si="32"/>
        <v/>
      </c>
      <c r="CC16" s="222">
        <f t="shared" si="33"/>
        <v>30</v>
      </c>
      <c r="CD16" s="46">
        <v>10</v>
      </c>
      <c r="CE16" s="62" t="str">
        <f t="shared" si="34"/>
        <v/>
      </c>
      <c r="CF16" s="233" t="str">
        <f t="shared" si="85"/>
        <v/>
      </c>
      <c r="CG16" s="424"/>
      <c r="CH16" s="59" t="e">
        <f ca="1">formulas!N319</f>
        <v>#N/A</v>
      </c>
      <c r="CI16" s="423"/>
      <c r="CJ16" s="66" t="str">
        <f t="shared" si="35"/>
        <v/>
      </c>
      <c r="CK16" s="222">
        <f t="shared" si="36"/>
        <v>30</v>
      </c>
      <c r="CL16" s="46">
        <f t="shared" si="37"/>
        <v>10</v>
      </c>
      <c r="CM16" s="50" t="str">
        <f t="shared" si="38"/>
        <v/>
      </c>
      <c r="CN16" s="234" t="str">
        <f t="shared" si="39"/>
        <v/>
      </c>
      <c r="CO16" s="424"/>
      <c r="CP16" s="59" t="e">
        <f ca="1">formulas!N339</f>
        <v>#N/A</v>
      </c>
      <c r="CQ16" s="423"/>
      <c r="CR16" s="66" t="str">
        <f t="shared" si="40"/>
        <v/>
      </c>
      <c r="CS16" s="222">
        <f t="shared" si="41"/>
        <v>30</v>
      </c>
      <c r="CT16" s="46">
        <f t="shared" si="42"/>
        <v>10</v>
      </c>
      <c r="CU16" s="50" t="str">
        <f t="shared" si="43"/>
        <v/>
      </c>
      <c r="CV16" s="234" t="str">
        <f t="shared" si="44"/>
        <v/>
      </c>
      <c r="CW16" s="424"/>
      <c r="CX16" s="59" t="e">
        <f ca="1">formulas!N359</f>
        <v>#N/A</v>
      </c>
      <c r="CY16" s="423"/>
      <c r="CZ16" s="66" t="str">
        <f t="shared" si="45"/>
        <v/>
      </c>
      <c r="DA16" s="222">
        <f t="shared" si="46"/>
        <v>30</v>
      </c>
      <c r="DB16" s="46">
        <f t="shared" si="47"/>
        <v>10</v>
      </c>
      <c r="DC16" s="50" t="str">
        <f t="shared" si="48"/>
        <v/>
      </c>
      <c r="DD16" s="234" t="str">
        <f t="shared" si="49"/>
        <v/>
      </c>
      <c r="DE16" s="424"/>
      <c r="DF16" s="59" t="e">
        <f ca="1">formulas!N379</f>
        <v>#N/A</v>
      </c>
      <c r="DG16" s="423"/>
      <c r="DH16" s="66" t="str">
        <f t="shared" si="50"/>
        <v/>
      </c>
      <c r="DI16" s="222">
        <f t="shared" si="51"/>
        <v>30</v>
      </c>
      <c r="DJ16" s="46">
        <f t="shared" si="52"/>
        <v>10</v>
      </c>
      <c r="DK16" s="50" t="str">
        <f t="shared" si="53"/>
        <v/>
      </c>
      <c r="DL16" s="234" t="str">
        <f t="shared" si="54"/>
        <v/>
      </c>
      <c r="DM16" s="424"/>
      <c r="DN16" s="59" t="e">
        <f ca="1">formulas!N399</f>
        <v>#N/A</v>
      </c>
      <c r="DO16" s="423"/>
      <c r="DP16" s="66" t="str">
        <f t="shared" si="55"/>
        <v/>
      </c>
      <c r="DQ16" s="222">
        <f t="shared" si="56"/>
        <v>30</v>
      </c>
      <c r="DR16" s="46">
        <v>14</v>
      </c>
      <c r="DS16" s="62" t="str">
        <f t="shared" si="57"/>
        <v/>
      </c>
      <c r="DT16" s="233" t="str">
        <f t="shared" si="86"/>
        <v/>
      </c>
      <c r="DU16" s="424"/>
      <c r="DV16" s="59" t="e">
        <f ca="1">formulas!N419</f>
        <v>#N/A</v>
      </c>
      <c r="DW16" s="423"/>
      <c r="DX16" s="66" t="str">
        <f t="shared" si="58"/>
        <v/>
      </c>
      <c r="DY16" s="222">
        <f t="shared" si="59"/>
        <v>30</v>
      </c>
      <c r="DZ16" s="46">
        <f t="shared" si="60"/>
        <v>14</v>
      </c>
      <c r="EA16" s="50" t="str">
        <f t="shared" si="61"/>
        <v/>
      </c>
      <c r="EB16" s="234" t="str">
        <f t="shared" si="62"/>
        <v/>
      </c>
      <c r="EC16" s="424"/>
      <c r="ED16" s="59" t="e">
        <f ca="1">formulas!N439</f>
        <v>#N/A</v>
      </c>
      <c r="EE16" s="423"/>
      <c r="EF16" s="66" t="str">
        <f t="shared" si="63"/>
        <v/>
      </c>
      <c r="EG16" s="222">
        <f t="shared" si="64"/>
        <v>30</v>
      </c>
      <c r="EH16" s="46">
        <f t="shared" si="65"/>
        <v>14</v>
      </c>
      <c r="EI16" s="50" t="str">
        <f t="shared" si="66"/>
        <v/>
      </c>
      <c r="EJ16" s="234" t="str">
        <f t="shared" si="67"/>
        <v/>
      </c>
      <c r="EK16" s="424"/>
      <c r="EL16" s="59" t="e">
        <f ca="1">formulas!N459</f>
        <v>#N/A</v>
      </c>
      <c r="EM16" s="423"/>
      <c r="EN16" s="66" t="str">
        <f t="shared" si="68"/>
        <v/>
      </c>
      <c r="EO16" s="222">
        <f t="shared" si="69"/>
        <v>30</v>
      </c>
      <c r="EP16" s="46">
        <f t="shared" si="70"/>
        <v>14</v>
      </c>
      <c r="EQ16" s="50" t="str">
        <f t="shared" si="71"/>
        <v/>
      </c>
      <c r="ER16" s="234" t="str">
        <f t="shared" si="72"/>
        <v/>
      </c>
      <c r="ES16" s="424"/>
      <c r="ET16" s="59" t="e">
        <f ca="1">formulas!N479</f>
        <v>#N/A</v>
      </c>
      <c r="EU16" s="423"/>
      <c r="EV16" s="66" t="str">
        <f t="shared" si="73"/>
        <v/>
      </c>
      <c r="EW16" s="222">
        <f t="shared" si="74"/>
        <v>30</v>
      </c>
      <c r="EX16" s="46">
        <f t="shared" si="75"/>
        <v>14</v>
      </c>
      <c r="EY16" s="50" t="str">
        <f t="shared" si="76"/>
        <v/>
      </c>
      <c r="EZ16" s="234" t="str">
        <f t="shared" si="77"/>
        <v/>
      </c>
      <c r="FA16" s="424"/>
      <c r="FB16" s="59" t="e">
        <f ca="1">formulas!N499</f>
        <v>#N/A</v>
      </c>
      <c r="FC16" s="423"/>
      <c r="FD16" s="66" t="str">
        <f t="shared" si="78"/>
        <v/>
      </c>
    </row>
    <row r="17" spans="1:160" ht="19.5" thickBot="1">
      <c r="A17" s="222">
        <v>31</v>
      </c>
      <c r="B17" s="229">
        <v>3</v>
      </c>
      <c r="C17" s="61"/>
      <c r="D17" s="238"/>
      <c r="E17" s="424"/>
      <c r="F17" s="60" t="e">
        <f ca="1">formulas!N110</f>
        <v>#N/A</v>
      </c>
      <c r="G17" s="423"/>
      <c r="H17" s="66" t="str">
        <f t="shared" si="0"/>
        <v/>
      </c>
      <c r="I17" s="222">
        <f t="shared" si="1"/>
        <v>31</v>
      </c>
      <c r="J17" s="229">
        <v>3</v>
      </c>
      <c r="K17" s="50" t="str">
        <f t="shared" si="79"/>
        <v/>
      </c>
      <c r="L17" s="234" t="str">
        <f t="shared" si="80"/>
        <v/>
      </c>
      <c r="M17" s="424"/>
      <c r="N17" s="59" t="e">
        <f ca="1">formulas!$N140</f>
        <v>#N/A</v>
      </c>
      <c r="O17" s="423"/>
      <c r="P17" s="66" t="str">
        <f t="shared" si="2"/>
        <v/>
      </c>
      <c r="Q17" s="222">
        <f t="shared" si="3"/>
        <v>31</v>
      </c>
      <c r="R17" s="229">
        <v>3</v>
      </c>
      <c r="S17" s="50" t="str">
        <f t="shared" si="81"/>
        <v/>
      </c>
      <c r="T17" s="234" t="str">
        <f t="shared" si="82"/>
        <v/>
      </c>
      <c r="U17" s="424"/>
      <c r="V17" s="59" t="e">
        <f ca="1">formulas!$N160</f>
        <v>#N/A</v>
      </c>
      <c r="W17" s="423"/>
      <c r="X17" s="66" t="str">
        <f t="shared" si="4"/>
        <v/>
      </c>
      <c r="Y17" s="222">
        <f t="shared" si="5"/>
        <v>31</v>
      </c>
      <c r="Z17" s="229">
        <v>3</v>
      </c>
      <c r="AA17" s="235" t="str">
        <f t="shared" si="6"/>
        <v/>
      </c>
      <c r="AB17" s="234" t="str">
        <f t="shared" si="7"/>
        <v/>
      </c>
      <c r="AC17" s="424"/>
      <c r="AD17" s="59" t="e">
        <f ca="1">formulas!$N180</f>
        <v>#N/A</v>
      </c>
      <c r="AE17" s="423"/>
      <c r="AF17" s="66" t="str">
        <f t="shared" si="8"/>
        <v/>
      </c>
      <c r="AG17" s="222">
        <f t="shared" si="9"/>
        <v>31</v>
      </c>
      <c r="AH17" s="229">
        <v>3</v>
      </c>
      <c r="AI17" s="235" t="str">
        <f t="shared" si="10"/>
        <v/>
      </c>
      <c r="AJ17" s="234" t="str">
        <f t="shared" si="83"/>
        <v/>
      </c>
      <c r="AK17" s="424"/>
      <c r="AL17" s="59" t="e">
        <f ca="1">formulas!$N200</f>
        <v>#N/A</v>
      </c>
      <c r="AM17" s="423"/>
      <c r="AN17" s="66" t="str">
        <f t="shared" si="11"/>
        <v/>
      </c>
      <c r="AO17" s="222">
        <f t="shared" si="12"/>
        <v>31</v>
      </c>
      <c r="AP17" s="46">
        <v>7</v>
      </c>
      <c r="AQ17" s="62"/>
      <c r="AR17" s="234" t="str">
        <f t="shared" si="84"/>
        <v/>
      </c>
      <c r="AS17" s="424"/>
      <c r="AT17" s="59" t="e">
        <f ca="1">formulas!N220</f>
        <v>#N/A</v>
      </c>
      <c r="AU17" s="423"/>
      <c r="AV17" s="66" t="str">
        <f t="shared" si="13"/>
        <v/>
      </c>
      <c r="AW17" s="222">
        <f t="shared" si="14"/>
        <v>31</v>
      </c>
      <c r="AX17" s="46">
        <f t="shared" si="15"/>
        <v>7</v>
      </c>
      <c r="AY17" s="50" t="str">
        <f t="shared" si="16"/>
        <v/>
      </c>
      <c r="AZ17" s="234" t="str">
        <f t="shared" si="17"/>
        <v/>
      </c>
      <c r="BA17" s="424"/>
      <c r="BB17" s="59" t="e">
        <f ca="1">formulas!N240</f>
        <v>#N/A</v>
      </c>
      <c r="BC17" s="423"/>
      <c r="BD17" s="66" t="str">
        <f t="shared" si="18"/>
        <v/>
      </c>
      <c r="BE17" s="222">
        <f t="shared" si="19"/>
        <v>31</v>
      </c>
      <c r="BF17" s="46">
        <f t="shared" si="20"/>
        <v>7</v>
      </c>
      <c r="BG17" s="50" t="str">
        <f t="shared" si="21"/>
        <v/>
      </c>
      <c r="BH17" s="234" t="str">
        <f t="shared" si="21"/>
        <v/>
      </c>
      <c r="BI17" s="424"/>
      <c r="BJ17" s="59" t="e">
        <f ca="1">formulas!N260</f>
        <v>#N/A</v>
      </c>
      <c r="BK17" s="423"/>
      <c r="BL17" s="66" t="str">
        <f t="shared" si="22"/>
        <v/>
      </c>
      <c r="BM17" s="222">
        <f t="shared" si="23"/>
        <v>31</v>
      </c>
      <c r="BN17" s="46">
        <f t="shared" si="24"/>
        <v>7</v>
      </c>
      <c r="BO17" s="50" t="str">
        <f t="shared" si="25"/>
        <v/>
      </c>
      <c r="BP17" s="234" t="str">
        <f t="shared" si="26"/>
        <v/>
      </c>
      <c r="BQ17" s="424"/>
      <c r="BR17" s="59" t="e">
        <f ca="1">formulas!N280</f>
        <v>#N/A</v>
      </c>
      <c r="BS17" s="423"/>
      <c r="BT17" s="66" t="str">
        <f t="shared" si="27"/>
        <v/>
      </c>
      <c r="BU17" s="222">
        <f t="shared" si="28"/>
        <v>31</v>
      </c>
      <c r="BV17" s="46">
        <f t="shared" si="29"/>
        <v>7</v>
      </c>
      <c r="BW17" s="50" t="str">
        <f t="shared" si="30"/>
        <v/>
      </c>
      <c r="BX17" s="234" t="str">
        <f t="shared" si="31"/>
        <v/>
      </c>
      <c r="BY17" s="424"/>
      <c r="BZ17" s="59" t="e">
        <f ca="1">formulas!N300</f>
        <v>#N/A</v>
      </c>
      <c r="CA17" s="423"/>
      <c r="CB17" s="66" t="str">
        <f t="shared" si="32"/>
        <v/>
      </c>
      <c r="CC17" s="222">
        <f t="shared" si="33"/>
        <v>31</v>
      </c>
      <c r="CD17" s="46">
        <v>11</v>
      </c>
      <c r="CE17" s="62" t="str">
        <f t="shared" si="34"/>
        <v/>
      </c>
      <c r="CF17" s="238" t="str">
        <f t="shared" si="85"/>
        <v/>
      </c>
      <c r="CG17" s="424"/>
      <c r="CH17" s="59" t="e">
        <f ca="1">formulas!N320</f>
        <v>#N/A</v>
      </c>
      <c r="CI17" s="423"/>
      <c r="CJ17" s="66" t="str">
        <f t="shared" si="35"/>
        <v/>
      </c>
      <c r="CK17" s="222">
        <f t="shared" si="36"/>
        <v>31</v>
      </c>
      <c r="CL17" s="46">
        <f t="shared" si="37"/>
        <v>11</v>
      </c>
      <c r="CM17" s="50" t="str">
        <f t="shared" si="38"/>
        <v/>
      </c>
      <c r="CN17" s="234" t="str">
        <f t="shared" si="39"/>
        <v/>
      </c>
      <c r="CO17" s="424"/>
      <c r="CP17" s="59" t="e">
        <f ca="1">formulas!N340</f>
        <v>#N/A</v>
      </c>
      <c r="CQ17" s="423"/>
      <c r="CR17" s="66" t="str">
        <f t="shared" si="40"/>
        <v/>
      </c>
      <c r="CS17" s="222">
        <f t="shared" si="41"/>
        <v>31</v>
      </c>
      <c r="CT17" s="46">
        <f t="shared" si="42"/>
        <v>11</v>
      </c>
      <c r="CU17" s="50" t="str">
        <f t="shared" si="43"/>
        <v/>
      </c>
      <c r="CV17" s="234" t="str">
        <f t="shared" si="44"/>
        <v/>
      </c>
      <c r="CW17" s="424"/>
      <c r="CX17" s="59" t="e">
        <f ca="1">formulas!N360</f>
        <v>#N/A</v>
      </c>
      <c r="CY17" s="423"/>
      <c r="CZ17" s="66" t="str">
        <f t="shared" si="45"/>
        <v/>
      </c>
      <c r="DA17" s="222">
        <f t="shared" si="46"/>
        <v>31</v>
      </c>
      <c r="DB17" s="46">
        <f t="shared" si="47"/>
        <v>11</v>
      </c>
      <c r="DC17" s="50" t="str">
        <f t="shared" si="48"/>
        <v/>
      </c>
      <c r="DD17" s="234" t="str">
        <f t="shared" si="49"/>
        <v/>
      </c>
      <c r="DE17" s="424"/>
      <c r="DF17" s="59" t="e">
        <f ca="1">formulas!N380</f>
        <v>#N/A</v>
      </c>
      <c r="DG17" s="423"/>
      <c r="DH17" s="66" t="str">
        <f t="shared" si="50"/>
        <v/>
      </c>
      <c r="DI17" s="222">
        <f t="shared" si="51"/>
        <v>31</v>
      </c>
      <c r="DJ17" s="46">
        <f t="shared" si="52"/>
        <v>11</v>
      </c>
      <c r="DK17" s="50" t="str">
        <f t="shared" si="53"/>
        <v/>
      </c>
      <c r="DL17" s="234" t="str">
        <f t="shared" si="54"/>
        <v/>
      </c>
      <c r="DM17" s="424"/>
      <c r="DN17" s="59" t="e">
        <f ca="1">formulas!N400</f>
        <v>#N/A</v>
      </c>
      <c r="DO17" s="423"/>
      <c r="DP17" s="66" t="str">
        <f t="shared" si="55"/>
        <v/>
      </c>
      <c r="DQ17" s="222">
        <f t="shared" si="56"/>
        <v>31</v>
      </c>
      <c r="DR17" s="46">
        <v>15</v>
      </c>
      <c r="DS17" s="62" t="str">
        <f t="shared" si="57"/>
        <v/>
      </c>
      <c r="DT17" s="238" t="str">
        <f t="shared" si="86"/>
        <v/>
      </c>
      <c r="DU17" s="424"/>
      <c r="DV17" s="59" t="e">
        <f ca="1">formulas!N420</f>
        <v>#N/A</v>
      </c>
      <c r="DW17" s="423"/>
      <c r="DX17" s="66" t="str">
        <f t="shared" si="58"/>
        <v/>
      </c>
      <c r="DY17" s="222">
        <f t="shared" si="59"/>
        <v>31</v>
      </c>
      <c r="DZ17" s="46">
        <f t="shared" si="60"/>
        <v>15</v>
      </c>
      <c r="EA17" s="50" t="str">
        <f t="shared" si="61"/>
        <v/>
      </c>
      <c r="EB17" s="234" t="str">
        <f t="shared" si="62"/>
        <v/>
      </c>
      <c r="EC17" s="424"/>
      <c r="ED17" s="59" t="e">
        <f ca="1">formulas!N440</f>
        <v>#N/A</v>
      </c>
      <c r="EE17" s="423"/>
      <c r="EF17" s="66" t="str">
        <f t="shared" si="63"/>
        <v/>
      </c>
      <c r="EG17" s="222">
        <f t="shared" si="64"/>
        <v>31</v>
      </c>
      <c r="EH17" s="46">
        <f t="shared" si="65"/>
        <v>15</v>
      </c>
      <c r="EI17" s="50" t="str">
        <f t="shared" si="66"/>
        <v/>
      </c>
      <c r="EJ17" s="234" t="str">
        <f t="shared" si="67"/>
        <v/>
      </c>
      <c r="EK17" s="424"/>
      <c r="EL17" s="59" t="e">
        <f ca="1">formulas!N460</f>
        <v>#N/A</v>
      </c>
      <c r="EM17" s="423"/>
      <c r="EN17" s="66" t="str">
        <f t="shared" si="68"/>
        <v/>
      </c>
      <c r="EO17" s="222">
        <f t="shared" si="69"/>
        <v>31</v>
      </c>
      <c r="EP17" s="46">
        <f t="shared" si="70"/>
        <v>15</v>
      </c>
      <c r="EQ17" s="50" t="str">
        <f t="shared" si="71"/>
        <v/>
      </c>
      <c r="ER17" s="234" t="str">
        <f t="shared" si="72"/>
        <v/>
      </c>
      <c r="ES17" s="424"/>
      <c r="ET17" s="59" t="e">
        <f ca="1">formulas!N480</f>
        <v>#N/A</v>
      </c>
      <c r="EU17" s="423"/>
      <c r="EV17" s="66" t="str">
        <f t="shared" si="73"/>
        <v/>
      </c>
      <c r="EW17" s="222">
        <f t="shared" si="74"/>
        <v>31</v>
      </c>
      <c r="EX17" s="46">
        <f t="shared" si="75"/>
        <v>15</v>
      </c>
      <c r="EY17" s="50" t="str">
        <f t="shared" si="76"/>
        <v/>
      </c>
      <c r="EZ17" s="234" t="str">
        <f t="shared" si="77"/>
        <v/>
      </c>
      <c r="FA17" s="424"/>
      <c r="FB17" s="59" t="e">
        <f ca="1">formulas!N500</f>
        <v>#N/A</v>
      </c>
      <c r="FC17" s="423"/>
      <c r="FD17" s="66" t="str">
        <f t="shared" si="78"/>
        <v/>
      </c>
    </row>
    <row r="18" spans="1:160" ht="19.5" thickBot="1">
      <c r="A18" s="222">
        <v>32</v>
      </c>
      <c r="B18" s="229">
        <v>3</v>
      </c>
      <c r="C18" s="61"/>
      <c r="D18" s="233"/>
      <c r="E18" s="424"/>
      <c r="F18" s="60" t="e">
        <f ca="1">formulas!N112</f>
        <v>#N/A</v>
      </c>
      <c r="G18" s="423"/>
      <c r="H18" s="66" t="str">
        <f t="shared" si="0"/>
        <v/>
      </c>
      <c r="I18" s="222">
        <f t="shared" si="1"/>
        <v>32</v>
      </c>
      <c r="J18" s="229">
        <v>3</v>
      </c>
      <c r="K18" s="50" t="str">
        <f t="shared" si="79"/>
        <v/>
      </c>
      <c r="L18" s="234" t="str">
        <f t="shared" si="80"/>
        <v/>
      </c>
      <c r="M18" s="424"/>
      <c r="N18" s="59" t="e">
        <f ca="1">formulas!$N141</f>
        <v>#N/A</v>
      </c>
      <c r="O18" s="423"/>
      <c r="P18" s="66" t="str">
        <f t="shared" si="2"/>
        <v/>
      </c>
      <c r="Q18" s="222">
        <f t="shared" si="3"/>
        <v>32</v>
      </c>
      <c r="R18" s="229">
        <v>3</v>
      </c>
      <c r="S18" s="50" t="str">
        <f t="shared" si="81"/>
        <v/>
      </c>
      <c r="T18" s="234" t="str">
        <f t="shared" si="82"/>
        <v/>
      </c>
      <c r="U18" s="424"/>
      <c r="V18" s="59" t="e">
        <f ca="1">formulas!$N161</f>
        <v>#N/A</v>
      </c>
      <c r="W18" s="423"/>
      <c r="X18" s="66" t="str">
        <f t="shared" si="4"/>
        <v/>
      </c>
      <c r="Y18" s="222">
        <f t="shared" si="5"/>
        <v>32</v>
      </c>
      <c r="Z18" s="229">
        <v>3</v>
      </c>
      <c r="AA18" s="235" t="str">
        <f t="shared" si="6"/>
        <v/>
      </c>
      <c r="AB18" s="234" t="str">
        <f t="shared" si="7"/>
        <v/>
      </c>
      <c r="AC18" s="424"/>
      <c r="AD18" s="59" t="e">
        <f ca="1">formulas!$N181</f>
        <v>#N/A</v>
      </c>
      <c r="AE18" s="423"/>
      <c r="AF18" s="66" t="str">
        <f t="shared" si="8"/>
        <v/>
      </c>
      <c r="AG18" s="222">
        <f t="shared" si="9"/>
        <v>32</v>
      </c>
      <c r="AH18" s="229">
        <v>3</v>
      </c>
      <c r="AI18" s="235" t="str">
        <f t="shared" si="10"/>
        <v/>
      </c>
      <c r="AJ18" s="234" t="str">
        <f t="shared" si="83"/>
        <v/>
      </c>
      <c r="AK18" s="424"/>
      <c r="AL18" s="59" t="e">
        <f ca="1">formulas!$N201</f>
        <v>#N/A</v>
      </c>
      <c r="AM18" s="423"/>
      <c r="AN18" s="66" t="str">
        <f t="shared" si="11"/>
        <v/>
      </c>
      <c r="AO18" s="222">
        <f t="shared" si="12"/>
        <v>32</v>
      </c>
      <c r="AP18" s="46">
        <v>7</v>
      </c>
      <c r="AQ18" s="62"/>
      <c r="AR18" s="234" t="str">
        <f t="shared" si="84"/>
        <v/>
      </c>
      <c r="AS18" s="424"/>
      <c r="AT18" s="59" t="e">
        <f ca="1">formulas!N221</f>
        <v>#N/A</v>
      </c>
      <c r="AU18" s="423"/>
      <c r="AV18" s="66" t="str">
        <f t="shared" si="13"/>
        <v/>
      </c>
      <c r="AW18" s="222">
        <f t="shared" si="14"/>
        <v>32</v>
      </c>
      <c r="AX18" s="46">
        <f t="shared" si="15"/>
        <v>7</v>
      </c>
      <c r="AY18" s="50" t="str">
        <f t="shared" si="16"/>
        <v/>
      </c>
      <c r="AZ18" s="234" t="str">
        <f t="shared" si="17"/>
        <v/>
      </c>
      <c r="BA18" s="424"/>
      <c r="BB18" s="59" t="e">
        <f ca="1">formulas!N241</f>
        <v>#N/A</v>
      </c>
      <c r="BC18" s="423"/>
      <c r="BD18" s="66" t="str">
        <f t="shared" si="18"/>
        <v/>
      </c>
      <c r="BE18" s="222">
        <f t="shared" si="19"/>
        <v>32</v>
      </c>
      <c r="BF18" s="46">
        <f t="shared" si="20"/>
        <v>7</v>
      </c>
      <c r="BG18" s="50" t="str">
        <f t="shared" si="21"/>
        <v/>
      </c>
      <c r="BH18" s="234" t="str">
        <f t="shared" si="21"/>
        <v/>
      </c>
      <c r="BI18" s="424"/>
      <c r="BJ18" s="59" t="e">
        <f ca="1">formulas!N261</f>
        <v>#N/A</v>
      </c>
      <c r="BK18" s="423"/>
      <c r="BL18" s="66" t="str">
        <f t="shared" si="22"/>
        <v/>
      </c>
      <c r="BM18" s="222">
        <f t="shared" si="23"/>
        <v>32</v>
      </c>
      <c r="BN18" s="46">
        <f t="shared" si="24"/>
        <v>7</v>
      </c>
      <c r="BO18" s="50" t="str">
        <f t="shared" si="25"/>
        <v/>
      </c>
      <c r="BP18" s="234" t="str">
        <f t="shared" si="26"/>
        <v/>
      </c>
      <c r="BQ18" s="424"/>
      <c r="BR18" s="59" t="e">
        <f ca="1">formulas!N281</f>
        <v>#N/A</v>
      </c>
      <c r="BS18" s="423"/>
      <c r="BT18" s="66" t="str">
        <f t="shared" si="27"/>
        <v/>
      </c>
      <c r="BU18" s="222">
        <f t="shared" si="28"/>
        <v>32</v>
      </c>
      <c r="BV18" s="46">
        <f t="shared" si="29"/>
        <v>7</v>
      </c>
      <c r="BW18" s="50" t="str">
        <f t="shared" si="30"/>
        <v/>
      </c>
      <c r="BX18" s="234" t="str">
        <f t="shared" si="31"/>
        <v/>
      </c>
      <c r="BY18" s="424"/>
      <c r="BZ18" s="59" t="e">
        <f ca="1">formulas!N301</f>
        <v>#N/A</v>
      </c>
      <c r="CA18" s="423"/>
      <c r="CB18" s="66" t="str">
        <f t="shared" si="32"/>
        <v/>
      </c>
      <c r="CC18" s="222">
        <f t="shared" si="33"/>
        <v>32</v>
      </c>
      <c r="CD18" s="46">
        <v>11</v>
      </c>
      <c r="CE18" s="62" t="str">
        <f t="shared" si="34"/>
        <v/>
      </c>
      <c r="CF18" s="233" t="str">
        <f t="shared" si="85"/>
        <v/>
      </c>
      <c r="CG18" s="424"/>
      <c r="CH18" s="59" t="e">
        <f ca="1">formulas!N321</f>
        <v>#N/A</v>
      </c>
      <c r="CI18" s="423"/>
      <c r="CJ18" s="66" t="str">
        <f t="shared" si="35"/>
        <v/>
      </c>
      <c r="CK18" s="222">
        <f t="shared" si="36"/>
        <v>32</v>
      </c>
      <c r="CL18" s="46">
        <f t="shared" si="37"/>
        <v>11</v>
      </c>
      <c r="CM18" s="50" t="str">
        <f t="shared" si="38"/>
        <v/>
      </c>
      <c r="CN18" s="234" t="str">
        <f t="shared" si="39"/>
        <v/>
      </c>
      <c r="CO18" s="424"/>
      <c r="CP18" s="59" t="e">
        <f ca="1">formulas!N341</f>
        <v>#N/A</v>
      </c>
      <c r="CQ18" s="423"/>
      <c r="CR18" s="66" t="str">
        <f t="shared" si="40"/>
        <v/>
      </c>
      <c r="CS18" s="222">
        <f t="shared" si="41"/>
        <v>32</v>
      </c>
      <c r="CT18" s="46">
        <f t="shared" si="42"/>
        <v>11</v>
      </c>
      <c r="CU18" s="50" t="str">
        <f t="shared" si="43"/>
        <v/>
      </c>
      <c r="CV18" s="234" t="str">
        <f t="shared" si="44"/>
        <v/>
      </c>
      <c r="CW18" s="424"/>
      <c r="CX18" s="59" t="e">
        <f ca="1">formulas!N361</f>
        <v>#N/A</v>
      </c>
      <c r="CY18" s="423"/>
      <c r="CZ18" s="66" t="str">
        <f t="shared" si="45"/>
        <v/>
      </c>
      <c r="DA18" s="222">
        <f t="shared" si="46"/>
        <v>32</v>
      </c>
      <c r="DB18" s="46">
        <f t="shared" si="47"/>
        <v>11</v>
      </c>
      <c r="DC18" s="50" t="str">
        <f t="shared" si="48"/>
        <v/>
      </c>
      <c r="DD18" s="234" t="str">
        <f t="shared" si="49"/>
        <v/>
      </c>
      <c r="DE18" s="424"/>
      <c r="DF18" s="59" t="e">
        <f ca="1">formulas!N381</f>
        <v>#N/A</v>
      </c>
      <c r="DG18" s="423"/>
      <c r="DH18" s="66" t="str">
        <f t="shared" si="50"/>
        <v/>
      </c>
      <c r="DI18" s="222">
        <f t="shared" si="51"/>
        <v>32</v>
      </c>
      <c r="DJ18" s="46">
        <f t="shared" si="52"/>
        <v>11</v>
      </c>
      <c r="DK18" s="50" t="str">
        <f t="shared" si="53"/>
        <v/>
      </c>
      <c r="DL18" s="234" t="str">
        <f t="shared" si="54"/>
        <v/>
      </c>
      <c r="DM18" s="424"/>
      <c r="DN18" s="59" t="e">
        <f ca="1">formulas!N401</f>
        <v>#N/A</v>
      </c>
      <c r="DO18" s="423"/>
      <c r="DP18" s="66" t="str">
        <f t="shared" si="55"/>
        <v/>
      </c>
      <c r="DQ18" s="222">
        <f t="shared" si="56"/>
        <v>32</v>
      </c>
      <c r="DR18" s="46">
        <v>15</v>
      </c>
      <c r="DS18" s="62" t="str">
        <f t="shared" si="57"/>
        <v/>
      </c>
      <c r="DT18" s="233" t="str">
        <f t="shared" si="86"/>
        <v/>
      </c>
      <c r="DU18" s="424"/>
      <c r="DV18" s="59" t="e">
        <f ca="1">formulas!N421</f>
        <v>#N/A</v>
      </c>
      <c r="DW18" s="423"/>
      <c r="DX18" s="66" t="str">
        <f t="shared" si="58"/>
        <v/>
      </c>
      <c r="DY18" s="222">
        <f t="shared" si="59"/>
        <v>32</v>
      </c>
      <c r="DZ18" s="46">
        <f t="shared" si="60"/>
        <v>15</v>
      </c>
      <c r="EA18" s="50" t="str">
        <f t="shared" si="61"/>
        <v/>
      </c>
      <c r="EB18" s="234" t="str">
        <f t="shared" si="62"/>
        <v/>
      </c>
      <c r="EC18" s="424"/>
      <c r="ED18" s="59" t="e">
        <f ca="1">formulas!N441</f>
        <v>#N/A</v>
      </c>
      <c r="EE18" s="423"/>
      <c r="EF18" s="66" t="str">
        <f t="shared" si="63"/>
        <v/>
      </c>
      <c r="EG18" s="222">
        <f t="shared" si="64"/>
        <v>32</v>
      </c>
      <c r="EH18" s="46">
        <f t="shared" si="65"/>
        <v>15</v>
      </c>
      <c r="EI18" s="50" t="str">
        <f t="shared" si="66"/>
        <v/>
      </c>
      <c r="EJ18" s="234" t="str">
        <f t="shared" si="67"/>
        <v/>
      </c>
      <c r="EK18" s="424"/>
      <c r="EL18" s="59" t="e">
        <f ca="1">formulas!N461</f>
        <v>#N/A</v>
      </c>
      <c r="EM18" s="423"/>
      <c r="EN18" s="66" t="str">
        <f t="shared" si="68"/>
        <v/>
      </c>
      <c r="EO18" s="222">
        <f t="shared" si="69"/>
        <v>32</v>
      </c>
      <c r="EP18" s="46">
        <f t="shared" si="70"/>
        <v>15</v>
      </c>
      <c r="EQ18" s="50" t="str">
        <f t="shared" si="71"/>
        <v/>
      </c>
      <c r="ER18" s="234" t="str">
        <f t="shared" si="72"/>
        <v/>
      </c>
      <c r="ES18" s="424"/>
      <c r="ET18" s="59" t="e">
        <f ca="1">formulas!N481</f>
        <v>#N/A</v>
      </c>
      <c r="EU18" s="423"/>
      <c r="EV18" s="66" t="str">
        <f t="shared" si="73"/>
        <v/>
      </c>
      <c r="EW18" s="222">
        <f t="shared" si="74"/>
        <v>32</v>
      </c>
      <c r="EX18" s="46">
        <f t="shared" si="75"/>
        <v>15</v>
      </c>
      <c r="EY18" s="50" t="str">
        <f t="shared" si="76"/>
        <v/>
      </c>
      <c r="EZ18" s="234" t="str">
        <f t="shared" si="77"/>
        <v/>
      </c>
      <c r="FA18" s="424"/>
      <c r="FB18" s="59" t="e">
        <f ca="1">formulas!N501</f>
        <v>#N/A</v>
      </c>
      <c r="FC18" s="423"/>
      <c r="FD18" s="66" t="str">
        <f t="shared" si="78"/>
        <v/>
      </c>
    </row>
    <row r="19" spans="1:160" ht="19.5" thickBot="1">
      <c r="A19" s="222">
        <v>33</v>
      </c>
      <c r="B19" s="229">
        <v>3</v>
      </c>
      <c r="C19" s="61"/>
      <c r="D19" s="233"/>
      <c r="E19" s="424"/>
      <c r="F19" s="60" t="e">
        <f ca="1">formulas!N114</f>
        <v>#N/A</v>
      </c>
      <c r="G19" s="423"/>
      <c r="H19" s="66" t="str">
        <f t="shared" si="0"/>
        <v/>
      </c>
      <c r="I19" s="222">
        <f t="shared" si="1"/>
        <v>33</v>
      </c>
      <c r="J19" s="229">
        <v>3</v>
      </c>
      <c r="K19" s="50" t="str">
        <f t="shared" si="79"/>
        <v/>
      </c>
      <c r="L19" s="234" t="str">
        <f t="shared" si="80"/>
        <v/>
      </c>
      <c r="M19" s="424"/>
      <c r="N19" s="59" t="e">
        <f ca="1">formulas!$N142</f>
        <v>#N/A</v>
      </c>
      <c r="O19" s="423"/>
      <c r="P19" s="66" t="str">
        <f t="shared" si="2"/>
        <v/>
      </c>
      <c r="Q19" s="222">
        <f t="shared" si="3"/>
        <v>33</v>
      </c>
      <c r="R19" s="229">
        <v>3</v>
      </c>
      <c r="S19" s="50" t="str">
        <f t="shared" si="81"/>
        <v/>
      </c>
      <c r="T19" s="234" t="str">
        <f t="shared" si="82"/>
        <v/>
      </c>
      <c r="U19" s="424"/>
      <c r="V19" s="59" t="e">
        <f ca="1">formulas!$N162</f>
        <v>#N/A</v>
      </c>
      <c r="W19" s="423"/>
      <c r="X19" s="66" t="str">
        <f t="shared" si="4"/>
        <v/>
      </c>
      <c r="Y19" s="222">
        <f t="shared" si="5"/>
        <v>33</v>
      </c>
      <c r="Z19" s="229">
        <v>3</v>
      </c>
      <c r="AA19" s="235" t="str">
        <f t="shared" si="6"/>
        <v/>
      </c>
      <c r="AB19" s="234" t="str">
        <f t="shared" si="7"/>
        <v/>
      </c>
      <c r="AC19" s="424"/>
      <c r="AD19" s="59" t="e">
        <f ca="1">formulas!$N182</f>
        <v>#N/A</v>
      </c>
      <c r="AE19" s="423"/>
      <c r="AF19" s="66" t="str">
        <f t="shared" si="8"/>
        <v/>
      </c>
      <c r="AG19" s="222">
        <f t="shared" si="9"/>
        <v>33</v>
      </c>
      <c r="AH19" s="229">
        <v>3</v>
      </c>
      <c r="AI19" s="235" t="str">
        <f t="shared" si="10"/>
        <v/>
      </c>
      <c r="AJ19" s="234" t="str">
        <f t="shared" si="83"/>
        <v/>
      </c>
      <c r="AK19" s="424"/>
      <c r="AL19" s="59" t="e">
        <f ca="1">formulas!$N202</f>
        <v>#N/A</v>
      </c>
      <c r="AM19" s="423"/>
      <c r="AN19" s="66" t="str">
        <f t="shared" si="11"/>
        <v/>
      </c>
      <c r="AO19" s="222">
        <f t="shared" si="12"/>
        <v>33</v>
      </c>
      <c r="AP19" s="46">
        <v>7</v>
      </c>
      <c r="AQ19" s="62"/>
      <c r="AR19" s="234" t="str">
        <f t="shared" si="84"/>
        <v/>
      </c>
      <c r="AS19" s="424"/>
      <c r="AT19" s="59" t="e">
        <f ca="1">formulas!N222</f>
        <v>#N/A</v>
      </c>
      <c r="AU19" s="423"/>
      <c r="AV19" s="66" t="str">
        <f t="shared" si="13"/>
        <v/>
      </c>
      <c r="AW19" s="222">
        <f t="shared" si="14"/>
        <v>33</v>
      </c>
      <c r="AX19" s="46">
        <f t="shared" si="15"/>
        <v>7</v>
      </c>
      <c r="AY19" s="50" t="str">
        <f t="shared" si="16"/>
        <v/>
      </c>
      <c r="AZ19" s="234" t="str">
        <f t="shared" si="17"/>
        <v/>
      </c>
      <c r="BA19" s="424"/>
      <c r="BB19" s="59" t="e">
        <f ca="1">formulas!N242</f>
        <v>#N/A</v>
      </c>
      <c r="BC19" s="423"/>
      <c r="BD19" s="66" t="str">
        <f t="shared" si="18"/>
        <v/>
      </c>
      <c r="BE19" s="222">
        <f t="shared" si="19"/>
        <v>33</v>
      </c>
      <c r="BF19" s="46">
        <f t="shared" si="20"/>
        <v>7</v>
      </c>
      <c r="BG19" s="50" t="str">
        <f t="shared" si="21"/>
        <v/>
      </c>
      <c r="BH19" s="234" t="str">
        <f t="shared" si="21"/>
        <v/>
      </c>
      <c r="BI19" s="424"/>
      <c r="BJ19" s="59" t="e">
        <f ca="1">formulas!N262</f>
        <v>#N/A</v>
      </c>
      <c r="BK19" s="423"/>
      <c r="BL19" s="66" t="str">
        <f t="shared" si="22"/>
        <v/>
      </c>
      <c r="BM19" s="222">
        <f t="shared" si="23"/>
        <v>33</v>
      </c>
      <c r="BN19" s="46">
        <f t="shared" si="24"/>
        <v>7</v>
      </c>
      <c r="BO19" s="50" t="str">
        <f t="shared" si="25"/>
        <v/>
      </c>
      <c r="BP19" s="234" t="str">
        <f t="shared" si="26"/>
        <v/>
      </c>
      <c r="BQ19" s="424"/>
      <c r="BR19" s="59" t="e">
        <f ca="1">formulas!N282</f>
        <v>#N/A</v>
      </c>
      <c r="BS19" s="423"/>
      <c r="BT19" s="66" t="str">
        <f t="shared" si="27"/>
        <v/>
      </c>
      <c r="BU19" s="222">
        <f t="shared" si="28"/>
        <v>33</v>
      </c>
      <c r="BV19" s="46">
        <f t="shared" si="29"/>
        <v>7</v>
      </c>
      <c r="BW19" s="50" t="str">
        <f t="shared" si="30"/>
        <v/>
      </c>
      <c r="BX19" s="234" t="str">
        <f t="shared" si="31"/>
        <v/>
      </c>
      <c r="BY19" s="424"/>
      <c r="BZ19" s="59" t="e">
        <f ca="1">formulas!N302</f>
        <v>#N/A</v>
      </c>
      <c r="CA19" s="423"/>
      <c r="CB19" s="66" t="str">
        <f t="shared" si="32"/>
        <v/>
      </c>
      <c r="CC19" s="222">
        <f t="shared" si="33"/>
        <v>33</v>
      </c>
      <c r="CD19" s="46">
        <v>11</v>
      </c>
      <c r="CE19" s="62" t="str">
        <f t="shared" si="34"/>
        <v/>
      </c>
      <c r="CF19" s="233" t="str">
        <f t="shared" si="85"/>
        <v/>
      </c>
      <c r="CG19" s="424"/>
      <c r="CH19" s="59" t="e">
        <f ca="1">formulas!N322</f>
        <v>#N/A</v>
      </c>
      <c r="CI19" s="423"/>
      <c r="CJ19" s="66" t="str">
        <f t="shared" si="35"/>
        <v/>
      </c>
      <c r="CK19" s="222">
        <f t="shared" si="36"/>
        <v>33</v>
      </c>
      <c r="CL19" s="46">
        <f t="shared" si="37"/>
        <v>11</v>
      </c>
      <c r="CM19" s="50" t="str">
        <f t="shared" si="38"/>
        <v/>
      </c>
      <c r="CN19" s="234" t="str">
        <f t="shared" si="39"/>
        <v/>
      </c>
      <c r="CO19" s="424"/>
      <c r="CP19" s="59" t="e">
        <f ca="1">formulas!N342</f>
        <v>#N/A</v>
      </c>
      <c r="CQ19" s="423"/>
      <c r="CR19" s="66" t="str">
        <f t="shared" si="40"/>
        <v/>
      </c>
      <c r="CS19" s="222">
        <f t="shared" si="41"/>
        <v>33</v>
      </c>
      <c r="CT19" s="46">
        <f t="shared" si="42"/>
        <v>11</v>
      </c>
      <c r="CU19" s="50" t="str">
        <f t="shared" si="43"/>
        <v/>
      </c>
      <c r="CV19" s="234" t="str">
        <f t="shared" si="44"/>
        <v/>
      </c>
      <c r="CW19" s="424"/>
      <c r="CX19" s="59" t="e">
        <f ca="1">formulas!N362</f>
        <v>#N/A</v>
      </c>
      <c r="CY19" s="423"/>
      <c r="CZ19" s="66" t="str">
        <f t="shared" si="45"/>
        <v/>
      </c>
      <c r="DA19" s="222">
        <f t="shared" si="46"/>
        <v>33</v>
      </c>
      <c r="DB19" s="46">
        <f t="shared" si="47"/>
        <v>11</v>
      </c>
      <c r="DC19" s="50" t="str">
        <f t="shared" si="48"/>
        <v/>
      </c>
      <c r="DD19" s="234" t="str">
        <f t="shared" si="49"/>
        <v/>
      </c>
      <c r="DE19" s="424"/>
      <c r="DF19" s="59" t="e">
        <f ca="1">formulas!N382</f>
        <v>#N/A</v>
      </c>
      <c r="DG19" s="423"/>
      <c r="DH19" s="66" t="str">
        <f t="shared" si="50"/>
        <v/>
      </c>
      <c r="DI19" s="222">
        <f t="shared" si="51"/>
        <v>33</v>
      </c>
      <c r="DJ19" s="46">
        <f t="shared" si="52"/>
        <v>11</v>
      </c>
      <c r="DK19" s="50" t="str">
        <f t="shared" si="53"/>
        <v/>
      </c>
      <c r="DL19" s="234" t="str">
        <f t="shared" si="54"/>
        <v/>
      </c>
      <c r="DM19" s="424"/>
      <c r="DN19" s="59" t="e">
        <f ca="1">formulas!N402</f>
        <v>#N/A</v>
      </c>
      <c r="DO19" s="423"/>
      <c r="DP19" s="66" t="str">
        <f t="shared" si="55"/>
        <v/>
      </c>
      <c r="DQ19" s="222">
        <f t="shared" si="56"/>
        <v>33</v>
      </c>
      <c r="DR19" s="46">
        <v>15</v>
      </c>
      <c r="DS19" s="62" t="str">
        <f t="shared" si="57"/>
        <v/>
      </c>
      <c r="DT19" s="233" t="str">
        <f t="shared" si="86"/>
        <v/>
      </c>
      <c r="DU19" s="424"/>
      <c r="DV19" s="59" t="e">
        <f ca="1">formulas!N422</f>
        <v>#N/A</v>
      </c>
      <c r="DW19" s="423"/>
      <c r="DX19" s="66" t="str">
        <f t="shared" si="58"/>
        <v/>
      </c>
      <c r="DY19" s="222">
        <f t="shared" si="59"/>
        <v>33</v>
      </c>
      <c r="DZ19" s="46">
        <f t="shared" si="60"/>
        <v>15</v>
      </c>
      <c r="EA19" s="50" t="str">
        <f t="shared" si="61"/>
        <v/>
      </c>
      <c r="EB19" s="234" t="str">
        <f t="shared" si="62"/>
        <v/>
      </c>
      <c r="EC19" s="424"/>
      <c r="ED19" s="59" t="e">
        <f ca="1">formulas!N442</f>
        <v>#N/A</v>
      </c>
      <c r="EE19" s="423"/>
      <c r="EF19" s="66" t="str">
        <f t="shared" si="63"/>
        <v/>
      </c>
      <c r="EG19" s="222">
        <f t="shared" si="64"/>
        <v>33</v>
      </c>
      <c r="EH19" s="46">
        <f t="shared" si="65"/>
        <v>15</v>
      </c>
      <c r="EI19" s="50" t="str">
        <f t="shared" si="66"/>
        <v/>
      </c>
      <c r="EJ19" s="234" t="str">
        <f t="shared" si="67"/>
        <v/>
      </c>
      <c r="EK19" s="424"/>
      <c r="EL19" s="59" t="e">
        <f ca="1">formulas!N462</f>
        <v>#N/A</v>
      </c>
      <c r="EM19" s="423"/>
      <c r="EN19" s="66" t="str">
        <f t="shared" si="68"/>
        <v/>
      </c>
      <c r="EO19" s="222">
        <f t="shared" si="69"/>
        <v>33</v>
      </c>
      <c r="EP19" s="46">
        <f t="shared" si="70"/>
        <v>15</v>
      </c>
      <c r="EQ19" s="50" t="str">
        <f t="shared" si="71"/>
        <v/>
      </c>
      <c r="ER19" s="234" t="str">
        <f t="shared" si="72"/>
        <v/>
      </c>
      <c r="ES19" s="424"/>
      <c r="ET19" s="59" t="e">
        <f ca="1">formulas!N482</f>
        <v>#N/A</v>
      </c>
      <c r="EU19" s="423"/>
      <c r="EV19" s="66" t="str">
        <f t="shared" si="73"/>
        <v/>
      </c>
      <c r="EW19" s="222">
        <f t="shared" si="74"/>
        <v>33</v>
      </c>
      <c r="EX19" s="46">
        <f t="shared" si="75"/>
        <v>15</v>
      </c>
      <c r="EY19" s="50" t="str">
        <f t="shared" si="76"/>
        <v/>
      </c>
      <c r="EZ19" s="234" t="str">
        <f t="shared" si="77"/>
        <v/>
      </c>
      <c r="FA19" s="424"/>
      <c r="FB19" s="59" t="e">
        <f ca="1">formulas!N502</f>
        <v>#N/A</v>
      </c>
      <c r="FC19" s="423"/>
      <c r="FD19" s="66" t="str">
        <f t="shared" si="78"/>
        <v/>
      </c>
    </row>
    <row r="20" spans="1:160" ht="19.5" thickBot="1">
      <c r="A20" s="222">
        <v>34</v>
      </c>
      <c r="B20" s="229">
        <v>3</v>
      </c>
      <c r="C20" s="61"/>
      <c r="D20" s="233"/>
      <c r="E20" s="424"/>
      <c r="F20" s="60" t="e">
        <f ca="1">formulas!N116</f>
        <v>#N/A</v>
      </c>
      <c r="G20" s="423"/>
      <c r="H20" s="66" t="str">
        <f t="shared" si="0"/>
        <v/>
      </c>
      <c r="I20" s="222">
        <f t="shared" si="1"/>
        <v>34</v>
      </c>
      <c r="J20" s="229">
        <v>3</v>
      </c>
      <c r="K20" s="50" t="str">
        <f t="shared" si="79"/>
        <v/>
      </c>
      <c r="L20" s="234" t="str">
        <f t="shared" si="80"/>
        <v/>
      </c>
      <c r="M20" s="424"/>
      <c r="N20" s="59" t="e">
        <f ca="1">formulas!$N143</f>
        <v>#N/A</v>
      </c>
      <c r="O20" s="423"/>
      <c r="P20" s="66" t="str">
        <f t="shared" si="2"/>
        <v/>
      </c>
      <c r="Q20" s="222">
        <f t="shared" si="3"/>
        <v>34</v>
      </c>
      <c r="R20" s="229">
        <v>3</v>
      </c>
      <c r="S20" s="50" t="str">
        <f t="shared" si="81"/>
        <v/>
      </c>
      <c r="T20" s="234" t="str">
        <f t="shared" si="82"/>
        <v/>
      </c>
      <c r="U20" s="424"/>
      <c r="V20" s="59" t="e">
        <f ca="1">formulas!$N163</f>
        <v>#N/A</v>
      </c>
      <c r="W20" s="423"/>
      <c r="X20" s="66" t="str">
        <f t="shared" si="4"/>
        <v/>
      </c>
      <c r="Y20" s="222">
        <f t="shared" si="5"/>
        <v>34</v>
      </c>
      <c r="Z20" s="229">
        <v>3</v>
      </c>
      <c r="AA20" s="235" t="str">
        <f t="shared" si="6"/>
        <v/>
      </c>
      <c r="AB20" s="234" t="str">
        <f t="shared" si="7"/>
        <v/>
      </c>
      <c r="AC20" s="424"/>
      <c r="AD20" s="59" t="e">
        <f ca="1">formulas!$N183</f>
        <v>#N/A</v>
      </c>
      <c r="AE20" s="423"/>
      <c r="AF20" s="66" t="str">
        <f t="shared" si="8"/>
        <v/>
      </c>
      <c r="AG20" s="222">
        <f t="shared" si="9"/>
        <v>34</v>
      </c>
      <c r="AH20" s="229">
        <v>3</v>
      </c>
      <c r="AI20" s="235" t="str">
        <f t="shared" si="10"/>
        <v/>
      </c>
      <c r="AJ20" s="234" t="str">
        <f t="shared" si="83"/>
        <v/>
      </c>
      <c r="AK20" s="424"/>
      <c r="AL20" s="59" t="e">
        <f ca="1">formulas!$N203</f>
        <v>#N/A</v>
      </c>
      <c r="AM20" s="423"/>
      <c r="AN20" s="66" t="str">
        <f t="shared" si="11"/>
        <v/>
      </c>
      <c r="AO20" s="222">
        <f t="shared" si="12"/>
        <v>34</v>
      </c>
      <c r="AP20" s="46">
        <v>7</v>
      </c>
      <c r="AQ20" s="62"/>
      <c r="AR20" s="234" t="str">
        <f t="shared" si="84"/>
        <v/>
      </c>
      <c r="AS20" s="424"/>
      <c r="AT20" s="59" t="e">
        <f ca="1">formulas!N223</f>
        <v>#N/A</v>
      </c>
      <c r="AU20" s="423"/>
      <c r="AV20" s="66" t="str">
        <f t="shared" si="13"/>
        <v/>
      </c>
      <c r="AW20" s="222">
        <f t="shared" si="14"/>
        <v>34</v>
      </c>
      <c r="AX20" s="46">
        <f t="shared" si="15"/>
        <v>7</v>
      </c>
      <c r="AY20" s="50" t="str">
        <f t="shared" si="16"/>
        <v/>
      </c>
      <c r="AZ20" s="234" t="str">
        <f t="shared" si="17"/>
        <v/>
      </c>
      <c r="BA20" s="424"/>
      <c r="BB20" s="59" t="e">
        <f ca="1">formulas!N243</f>
        <v>#N/A</v>
      </c>
      <c r="BC20" s="423"/>
      <c r="BD20" s="66" t="str">
        <f t="shared" si="18"/>
        <v/>
      </c>
      <c r="BE20" s="222">
        <f t="shared" si="19"/>
        <v>34</v>
      </c>
      <c r="BF20" s="46">
        <f t="shared" si="20"/>
        <v>7</v>
      </c>
      <c r="BG20" s="50" t="str">
        <f t="shared" si="21"/>
        <v/>
      </c>
      <c r="BH20" s="234" t="str">
        <f t="shared" si="21"/>
        <v/>
      </c>
      <c r="BI20" s="424"/>
      <c r="BJ20" s="59" t="e">
        <f ca="1">formulas!N263</f>
        <v>#N/A</v>
      </c>
      <c r="BK20" s="423"/>
      <c r="BL20" s="66" t="str">
        <f t="shared" si="22"/>
        <v/>
      </c>
      <c r="BM20" s="222">
        <f t="shared" si="23"/>
        <v>34</v>
      </c>
      <c r="BN20" s="46">
        <f t="shared" si="24"/>
        <v>7</v>
      </c>
      <c r="BO20" s="50" t="str">
        <f t="shared" si="25"/>
        <v/>
      </c>
      <c r="BP20" s="234" t="str">
        <f t="shared" si="26"/>
        <v/>
      </c>
      <c r="BQ20" s="424"/>
      <c r="BR20" s="59" t="e">
        <f ca="1">formulas!N283</f>
        <v>#N/A</v>
      </c>
      <c r="BS20" s="423"/>
      <c r="BT20" s="66" t="str">
        <f t="shared" si="27"/>
        <v/>
      </c>
      <c r="BU20" s="222">
        <f t="shared" si="28"/>
        <v>34</v>
      </c>
      <c r="BV20" s="46">
        <f t="shared" si="29"/>
        <v>7</v>
      </c>
      <c r="BW20" s="50" t="str">
        <f t="shared" si="30"/>
        <v/>
      </c>
      <c r="BX20" s="234" t="str">
        <f t="shared" si="31"/>
        <v/>
      </c>
      <c r="BY20" s="424"/>
      <c r="BZ20" s="59" t="e">
        <f ca="1">formulas!N303</f>
        <v>#N/A</v>
      </c>
      <c r="CA20" s="423"/>
      <c r="CB20" s="66" t="str">
        <f t="shared" si="32"/>
        <v/>
      </c>
      <c r="CC20" s="222">
        <f t="shared" si="33"/>
        <v>34</v>
      </c>
      <c r="CD20" s="46">
        <v>11</v>
      </c>
      <c r="CE20" s="62" t="str">
        <f t="shared" si="34"/>
        <v/>
      </c>
      <c r="CF20" s="233" t="str">
        <f t="shared" si="85"/>
        <v/>
      </c>
      <c r="CG20" s="424"/>
      <c r="CH20" s="59" t="e">
        <f ca="1">formulas!N323</f>
        <v>#N/A</v>
      </c>
      <c r="CI20" s="423"/>
      <c r="CJ20" s="66" t="str">
        <f t="shared" si="35"/>
        <v/>
      </c>
      <c r="CK20" s="222">
        <f t="shared" si="36"/>
        <v>34</v>
      </c>
      <c r="CL20" s="46">
        <f t="shared" si="37"/>
        <v>11</v>
      </c>
      <c r="CM20" s="50" t="str">
        <f t="shared" si="38"/>
        <v/>
      </c>
      <c r="CN20" s="234" t="str">
        <f t="shared" si="39"/>
        <v/>
      </c>
      <c r="CO20" s="424"/>
      <c r="CP20" s="59" t="e">
        <f ca="1">formulas!N343</f>
        <v>#N/A</v>
      </c>
      <c r="CQ20" s="423"/>
      <c r="CR20" s="66" t="str">
        <f t="shared" si="40"/>
        <v/>
      </c>
      <c r="CS20" s="222">
        <f t="shared" si="41"/>
        <v>34</v>
      </c>
      <c r="CT20" s="46">
        <f t="shared" si="42"/>
        <v>11</v>
      </c>
      <c r="CU20" s="50" t="str">
        <f t="shared" si="43"/>
        <v/>
      </c>
      <c r="CV20" s="234" t="str">
        <f t="shared" si="44"/>
        <v/>
      </c>
      <c r="CW20" s="424"/>
      <c r="CX20" s="59" t="e">
        <f ca="1">formulas!N363</f>
        <v>#N/A</v>
      </c>
      <c r="CY20" s="423"/>
      <c r="CZ20" s="66" t="str">
        <f t="shared" si="45"/>
        <v/>
      </c>
      <c r="DA20" s="222">
        <f t="shared" si="46"/>
        <v>34</v>
      </c>
      <c r="DB20" s="46">
        <f t="shared" si="47"/>
        <v>11</v>
      </c>
      <c r="DC20" s="50" t="str">
        <f t="shared" si="48"/>
        <v/>
      </c>
      <c r="DD20" s="234" t="str">
        <f t="shared" si="49"/>
        <v/>
      </c>
      <c r="DE20" s="424"/>
      <c r="DF20" s="59" t="e">
        <f ca="1">formulas!N383</f>
        <v>#N/A</v>
      </c>
      <c r="DG20" s="423"/>
      <c r="DH20" s="66" t="str">
        <f t="shared" si="50"/>
        <v/>
      </c>
      <c r="DI20" s="222">
        <f t="shared" si="51"/>
        <v>34</v>
      </c>
      <c r="DJ20" s="46">
        <f t="shared" si="52"/>
        <v>11</v>
      </c>
      <c r="DK20" s="50" t="str">
        <f t="shared" si="53"/>
        <v/>
      </c>
      <c r="DL20" s="234" t="str">
        <f t="shared" si="54"/>
        <v/>
      </c>
      <c r="DM20" s="424"/>
      <c r="DN20" s="59" t="e">
        <f ca="1">formulas!N403</f>
        <v>#N/A</v>
      </c>
      <c r="DO20" s="423"/>
      <c r="DP20" s="66" t="str">
        <f t="shared" si="55"/>
        <v/>
      </c>
      <c r="DQ20" s="222">
        <f t="shared" si="56"/>
        <v>34</v>
      </c>
      <c r="DR20" s="46">
        <v>15</v>
      </c>
      <c r="DS20" s="62" t="str">
        <f t="shared" si="57"/>
        <v/>
      </c>
      <c r="DT20" s="233" t="str">
        <f t="shared" si="86"/>
        <v/>
      </c>
      <c r="DU20" s="424"/>
      <c r="DV20" s="59" t="e">
        <f ca="1">formulas!N423</f>
        <v>#N/A</v>
      </c>
      <c r="DW20" s="423"/>
      <c r="DX20" s="66" t="str">
        <f t="shared" si="58"/>
        <v/>
      </c>
      <c r="DY20" s="222">
        <f t="shared" si="59"/>
        <v>34</v>
      </c>
      <c r="DZ20" s="46">
        <f t="shared" si="60"/>
        <v>15</v>
      </c>
      <c r="EA20" s="50" t="str">
        <f t="shared" si="61"/>
        <v/>
      </c>
      <c r="EB20" s="234" t="str">
        <f t="shared" si="62"/>
        <v/>
      </c>
      <c r="EC20" s="424"/>
      <c r="ED20" s="59" t="e">
        <f ca="1">formulas!N443</f>
        <v>#N/A</v>
      </c>
      <c r="EE20" s="423"/>
      <c r="EF20" s="66" t="str">
        <f t="shared" si="63"/>
        <v/>
      </c>
      <c r="EG20" s="222">
        <f t="shared" si="64"/>
        <v>34</v>
      </c>
      <c r="EH20" s="46">
        <f t="shared" si="65"/>
        <v>15</v>
      </c>
      <c r="EI20" s="50" t="str">
        <f t="shared" si="66"/>
        <v/>
      </c>
      <c r="EJ20" s="234" t="str">
        <f t="shared" si="67"/>
        <v/>
      </c>
      <c r="EK20" s="424"/>
      <c r="EL20" s="59" t="e">
        <f ca="1">formulas!N463</f>
        <v>#N/A</v>
      </c>
      <c r="EM20" s="423"/>
      <c r="EN20" s="66" t="str">
        <f t="shared" si="68"/>
        <v/>
      </c>
      <c r="EO20" s="222">
        <f t="shared" si="69"/>
        <v>34</v>
      </c>
      <c r="EP20" s="46">
        <f t="shared" si="70"/>
        <v>15</v>
      </c>
      <c r="EQ20" s="50" t="str">
        <f t="shared" si="71"/>
        <v/>
      </c>
      <c r="ER20" s="234" t="str">
        <f t="shared" si="72"/>
        <v/>
      </c>
      <c r="ES20" s="424"/>
      <c r="ET20" s="59" t="e">
        <f ca="1">formulas!N483</f>
        <v>#N/A</v>
      </c>
      <c r="EU20" s="423"/>
      <c r="EV20" s="66" t="str">
        <f t="shared" si="73"/>
        <v/>
      </c>
      <c r="EW20" s="222">
        <f t="shared" si="74"/>
        <v>34</v>
      </c>
      <c r="EX20" s="46">
        <f t="shared" si="75"/>
        <v>15</v>
      </c>
      <c r="EY20" s="50" t="str">
        <f t="shared" si="76"/>
        <v/>
      </c>
      <c r="EZ20" s="234" t="str">
        <f t="shared" si="77"/>
        <v/>
      </c>
      <c r="FA20" s="424"/>
      <c r="FB20" s="59" t="e">
        <f ca="1">formulas!N503</f>
        <v>#N/A</v>
      </c>
      <c r="FC20" s="423"/>
      <c r="FD20" s="66" t="str">
        <f t="shared" si="78"/>
        <v/>
      </c>
    </row>
    <row r="21" spans="1:160" ht="19.5" thickBot="1">
      <c r="A21" s="222">
        <v>35</v>
      </c>
      <c r="B21" s="229">
        <v>3</v>
      </c>
      <c r="C21" s="61"/>
      <c r="D21" s="233"/>
      <c r="E21" s="424"/>
      <c r="F21" s="60" t="e">
        <f ca="1">formulas!N118</f>
        <v>#N/A</v>
      </c>
      <c r="G21" s="423"/>
      <c r="H21" s="66" t="str">
        <f t="shared" si="0"/>
        <v/>
      </c>
      <c r="I21" s="222">
        <f t="shared" si="1"/>
        <v>35</v>
      </c>
      <c r="J21" s="229">
        <v>3</v>
      </c>
      <c r="K21" s="50" t="str">
        <f t="shared" si="79"/>
        <v/>
      </c>
      <c r="L21" s="234" t="str">
        <f t="shared" si="80"/>
        <v/>
      </c>
      <c r="M21" s="424"/>
      <c r="N21" s="59" t="e">
        <f ca="1">formulas!$N144</f>
        <v>#N/A</v>
      </c>
      <c r="O21" s="423"/>
      <c r="P21" s="66" t="str">
        <f t="shared" si="2"/>
        <v/>
      </c>
      <c r="Q21" s="222">
        <f t="shared" si="3"/>
        <v>35</v>
      </c>
      <c r="R21" s="229">
        <v>3</v>
      </c>
      <c r="S21" s="50" t="str">
        <f t="shared" si="81"/>
        <v/>
      </c>
      <c r="T21" s="234" t="str">
        <f t="shared" si="82"/>
        <v/>
      </c>
      <c r="U21" s="424"/>
      <c r="V21" s="59" t="e">
        <f ca="1">formulas!$N164</f>
        <v>#N/A</v>
      </c>
      <c r="W21" s="423"/>
      <c r="X21" s="66" t="str">
        <f t="shared" si="4"/>
        <v/>
      </c>
      <c r="Y21" s="222">
        <f t="shared" si="5"/>
        <v>35</v>
      </c>
      <c r="Z21" s="229">
        <v>3</v>
      </c>
      <c r="AA21" s="235" t="str">
        <f t="shared" si="6"/>
        <v/>
      </c>
      <c r="AB21" s="234" t="str">
        <f t="shared" si="7"/>
        <v/>
      </c>
      <c r="AC21" s="424"/>
      <c r="AD21" s="59" t="e">
        <f ca="1">formulas!$N184</f>
        <v>#N/A</v>
      </c>
      <c r="AE21" s="423"/>
      <c r="AF21" s="66" t="str">
        <f t="shared" si="8"/>
        <v/>
      </c>
      <c r="AG21" s="222">
        <f t="shared" si="9"/>
        <v>35</v>
      </c>
      <c r="AH21" s="229">
        <v>3</v>
      </c>
      <c r="AI21" s="235" t="str">
        <f t="shared" si="10"/>
        <v/>
      </c>
      <c r="AJ21" s="234" t="str">
        <f t="shared" si="83"/>
        <v/>
      </c>
      <c r="AK21" s="424"/>
      <c r="AL21" s="59" t="e">
        <f ca="1">formulas!$N204</f>
        <v>#N/A</v>
      </c>
      <c r="AM21" s="423"/>
      <c r="AN21" s="66" t="str">
        <f t="shared" si="11"/>
        <v/>
      </c>
      <c r="AO21" s="222">
        <f t="shared" si="12"/>
        <v>35</v>
      </c>
      <c r="AP21" s="46">
        <v>7</v>
      </c>
      <c r="AQ21" s="62"/>
      <c r="AR21" s="234" t="str">
        <f t="shared" si="84"/>
        <v/>
      </c>
      <c r="AS21" s="424"/>
      <c r="AT21" s="59" t="e">
        <f ca="1">formulas!N224</f>
        <v>#N/A</v>
      </c>
      <c r="AU21" s="423"/>
      <c r="AV21" s="66" t="str">
        <f t="shared" si="13"/>
        <v/>
      </c>
      <c r="AW21" s="222">
        <f t="shared" si="14"/>
        <v>35</v>
      </c>
      <c r="AX21" s="46">
        <f t="shared" si="15"/>
        <v>7</v>
      </c>
      <c r="AY21" s="50" t="str">
        <f t="shared" si="16"/>
        <v/>
      </c>
      <c r="AZ21" s="234" t="str">
        <f t="shared" si="17"/>
        <v/>
      </c>
      <c r="BA21" s="424"/>
      <c r="BB21" s="59" t="e">
        <f ca="1">formulas!N244</f>
        <v>#N/A</v>
      </c>
      <c r="BC21" s="423"/>
      <c r="BD21" s="66" t="str">
        <f t="shared" si="18"/>
        <v/>
      </c>
      <c r="BE21" s="222">
        <f t="shared" si="19"/>
        <v>35</v>
      </c>
      <c r="BF21" s="46">
        <f t="shared" si="20"/>
        <v>7</v>
      </c>
      <c r="BG21" s="50" t="str">
        <f t="shared" si="21"/>
        <v/>
      </c>
      <c r="BH21" s="234" t="str">
        <f t="shared" si="21"/>
        <v/>
      </c>
      <c r="BI21" s="424"/>
      <c r="BJ21" s="59" t="e">
        <f ca="1">formulas!N264</f>
        <v>#N/A</v>
      </c>
      <c r="BK21" s="423"/>
      <c r="BL21" s="66" t="str">
        <f t="shared" si="22"/>
        <v/>
      </c>
      <c r="BM21" s="222">
        <f t="shared" si="23"/>
        <v>35</v>
      </c>
      <c r="BN21" s="46">
        <f t="shared" si="24"/>
        <v>7</v>
      </c>
      <c r="BO21" s="50" t="str">
        <f t="shared" si="25"/>
        <v/>
      </c>
      <c r="BP21" s="234" t="str">
        <f t="shared" si="26"/>
        <v/>
      </c>
      <c r="BQ21" s="424"/>
      <c r="BR21" s="59" t="e">
        <f ca="1">formulas!N284</f>
        <v>#N/A</v>
      </c>
      <c r="BS21" s="423"/>
      <c r="BT21" s="66" t="str">
        <f t="shared" si="27"/>
        <v/>
      </c>
      <c r="BU21" s="222">
        <f t="shared" si="28"/>
        <v>35</v>
      </c>
      <c r="BV21" s="46">
        <f t="shared" si="29"/>
        <v>7</v>
      </c>
      <c r="BW21" s="50" t="str">
        <f t="shared" si="30"/>
        <v/>
      </c>
      <c r="BX21" s="234" t="str">
        <f t="shared" si="31"/>
        <v/>
      </c>
      <c r="BY21" s="424"/>
      <c r="BZ21" s="59" t="e">
        <f ca="1">formulas!N304</f>
        <v>#N/A</v>
      </c>
      <c r="CA21" s="423"/>
      <c r="CB21" s="66" t="str">
        <f t="shared" si="32"/>
        <v/>
      </c>
      <c r="CC21" s="222">
        <f t="shared" si="33"/>
        <v>35</v>
      </c>
      <c r="CD21" s="46">
        <v>11</v>
      </c>
      <c r="CE21" s="62" t="str">
        <f t="shared" si="34"/>
        <v/>
      </c>
      <c r="CF21" s="233" t="str">
        <f t="shared" si="85"/>
        <v/>
      </c>
      <c r="CG21" s="424"/>
      <c r="CH21" s="59" t="e">
        <f ca="1">formulas!N324</f>
        <v>#N/A</v>
      </c>
      <c r="CI21" s="423"/>
      <c r="CJ21" s="66" t="str">
        <f t="shared" si="35"/>
        <v/>
      </c>
      <c r="CK21" s="222">
        <f t="shared" si="36"/>
        <v>35</v>
      </c>
      <c r="CL21" s="46">
        <f t="shared" si="37"/>
        <v>11</v>
      </c>
      <c r="CM21" s="50" t="str">
        <f t="shared" si="38"/>
        <v/>
      </c>
      <c r="CN21" s="234" t="str">
        <f t="shared" si="39"/>
        <v/>
      </c>
      <c r="CO21" s="424"/>
      <c r="CP21" s="59" t="e">
        <f ca="1">formulas!N344</f>
        <v>#N/A</v>
      </c>
      <c r="CQ21" s="423"/>
      <c r="CR21" s="66" t="str">
        <f t="shared" si="40"/>
        <v/>
      </c>
      <c r="CS21" s="222">
        <f t="shared" si="41"/>
        <v>35</v>
      </c>
      <c r="CT21" s="46">
        <f t="shared" si="42"/>
        <v>11</v>
      </c>
      <c r="CU21" s="50" t="str">
        <f t="shared" si="43"/>
        <v/>
      </c>
      <c r="CV21" s="234" t="str">
        <f t="shared" si="44"/>
        <v/>
      </c>
      <c r="CW21" s="424"/>
      <c r="CX21" s="59" t="e">
        <f ca="1">formulas!N364</f>
        <v>#N/A</v>
      </c>
      <c r="CY21" s="423"/>
      <c r="CZ21" s="66" t="str">
        <f t="shared" si="45"/>
        <v/>
      </c>
      <c r="DA21" s="222">
        <f t="shared" si="46"/>
        <v>35</v>
      </c>
      <c r="DB21" s="46">
        <f t="shared" si="47"/>
        <v>11</v>
      </c>
      <c r="DC21" s="50" t="str">
        <f t="shared" si="48"/>
        <v/>
      </c>
      <c r="DD21" s="234" t="str">
        <f t="shared" si="49"/>
        <v/>
      </c>
      <c r="DE21" s="424"/>
      <c r="DF21" s="59" t="e">
        <f ca="1">formulas!N384</f>
        <v>#N/A</v>
      </c>
      <c r="DG21" s="423"/>
      <c r="DH21" s="66" t="str">
        <f t="shared" si="50"/>
        <v/>
      </c>
      <c r="DI21" s="222">
        <f t="shared" si="51"/>
        <v>35</v>
      </c>
      <c r="DJ21" s="46">
        <f t="shared" si="52"/>
        <v>11</v>
      </c>
      <c r="DK21" s="50" t="str">
        <f t="shared" si="53"/>
        <v/>
      </c>
      <c r="DL21" s="234" t="str">
        <f t="shared" si="54"/>
        <v/>
      </c>
      <c r="DM21" s="424"/>
      <c r="DN21" s="59" t="e">
        <f ca="1">formulas!N404</f>
        <v>#N/A</v>
      </c>
      <c r="DO21" s="423"/>
      <c r="DP21" s="66" t="str">
        <f t="shared" si="55"/>
        <v/>
      </c>
      <c r="DQ21" s="222">
        <f t="shared" si="56"/>
        <v>35</v>
      </c>
      <c r="DR21" s="46">
        <v>15</v>
      </c>
      <c r="DS21" s="62" t="str">
        <f t="shared" si="57"/>
        <v/>
      </c>
      <c r="DT21" s="233" t="str">
        <f t="shared" si="86"/>
        <v/>
      </c>
      <c r="DU21" s="424"/>
      <c r="DV21" s="59" t="e">
        <f ca="1">formulas!N424</f>
        <v>#N/A</v>
      </c>
      <c r="DW21" s="423"/>
      <c r="DX21" s="66" t="str">
        <f t="shared" si="58"/>
        <v/>
      </c>
      <c r="DY21" s="222">
        <f t="shared" si="59"/>
        <v>35</v>
      </c>
      <c r="DZ21" s="46">
        <f t="shared" si="60"/>
        <v>15</v>
      </c>
      <c r="EA21" s="50" t="str">
        <f t="shared" si="61"/>
        <v/>
      </c>
      <c r="EB21" s="234" t="str">
        <f t="shared" si="62"/>
        <v/>
      </c>
      <c r="EC21" s="424"/>
      <c r="ED21" s="59" t="e">
        <f ca="1">formulas!N444</f>
        <v>#N/A</v>
      </c>
      <c r="EE21" s="423"/>
      <c r="EF21" s="66" t="str">
        <f t="shared" si="63"/>
        <v/>
      </c>
      <c r="EG21" s="222">
        <f t="shared" si="64"/>
        <v>35</v>
      </c>
      <c r="EH21" s="46">
        <f t="shared" si="65"/>
        <v>15</v>
      </c>
      <c r="EI21" s="50" t="str">
        <f t="shared" si="66"/>
        <v/>
      </c>
      <c r="EJ21" s="234" t="str">
        <f t="shared" si="67"/>
        <v/>
      </c>
      <c r="EK21" s="424"/>
      <c r="EL21" s="59" t="e">
        <f ca="1">formulas!N464</f>
        <v>#N/A</v>
      </c>
      <c r="EM21" s="423"/>
      <c r="EN21" s="66" t="str">
        <f t="shared" si="68"/>
        <v/>
      </c>
      <c r="EO21" s="222">
        <f t="shared" si="69"/>
        <v>35</v>
      </c>
      <c r="EP21" s="46">
        <f t="shared" si="70"/>
        <v>15</v>
      </c>
      <c r="EQ21" s="50" t="str">
        <f t="shared" si="71"/>
        <v/>
      </c>
      <c r="ER21" s="234" t="str">
        <f t="shared" si="72"/>
        <v/>
      </c>
      <c r="ES21" s="424"/>
      <c r="ET21" s="59" t="e">
        <f ca="1">formulas!N484</f>
        <v>#N/A</v>
      </c>
      <c r="EU21" s="423"/>
      <c r="EV21" s="66" t="str">
        <f t="shared" si="73"/>
        <v/>
      </c>
      <c r="EW21" s="222">
        <f t="shared" si="74"/>
        <v>35</v>
      </c>
      <c r="EX21" s="46">
        <f t="shared" si="75"/>
        <v>15</v>
      </c>
      <c r="EY21" s="50" t="str">
        <f t="shared" si="76"/>
        <v/>
      </c>
      <c r="EZ21" s="234" t="str">
        <f t="shared" si="77"/>
        <v/>
      </c>
      <c r="FA21" s="424"/>
      <c r="FB21" s="59" t="e">
        <f ca="1">formulas!N504</f>
        <v>#N/A</v>
      </c>
      <c r="FC21" s="423"/>
      <c r="FD21" s="66" t="str">
        <f t="shared" si="78"/>
        <v/>
      </c>
    </row>
    <row r="22" spans="1:160" ht="19.5" thickBot="1">
      <c r="A22" s="222">
        <v>36</v>
      </c>
      <c r="B22" s="230">
        <v>4</v>
      </c>
      <c r="C22" s="61"/>
      <c r="D22" s="238"/>
      <c r="E22" s="424"/>
      <c r="F22" s="60" t="e">
        <f ca="1">formulas!N120</f>
        <v>#N/A</v>
      </c>
      <c r="G22" s="423"/>
      <c r="H22" s="66" t="str">
        <f t="shared" si="0"/>
        <v/>
      </c>
      <c r="I22" s="222">
        <f t="shared" si="1"/>
        <v>36</v>
      </c>
      <c r="J22" s="230">
        <v>4</v>
      </c>
      <c r="K22" s="50" t="str">
        <f t="shared" si="79"/>
        <v/>
      </c>
      <c r="L22" s="234" t="str">
        <f t="shared" si="80"/>
        <v/>
      </c>
      <c r="M22" s="424"/>
      <c r="N22" s="59" t="e">
        <f ca="1">formulas!$N145</f>
        <v>#N/A</v>
      </c>
      <c r="O22" s="423"/>
      <c r="P22" s="66" t="str">
        <f t="shared" si="2"/>
        <v/>
      </c>
      <c r="Q22" s="222">
        <f t="shared" si="3"/>
        <v>36</v>
      </c>
      <c r="R22" s="230">
        <v>4</v>
      </c>
      <c r="S22" s="50" t="str">
        <f t="shared" si="81"/>
        <v/>
      </c>
      <c r="T22" s="234" t="str">
        <f t="shared" si="82"/>
        <v/>
      </c>
      <c r="U22" s="424"/>
      <c r="V22" s="59" t="e">
        <f ca="1">formulas!$N165</f>
        <v>#N/A</v>
      </c>
      <c r="W22" s="423"/>
      <c r="X22" s="66" t="str">
        <f t="shared" si="4"/>
        <v/>
      </c>
      <c r="Y22" s="222">
        <f t="shared" si="5"/>
        <v>36</v>
      </c>
      <c r="Z22" s="230">
        <v>4</v>
      </c>
      <c r="AA22" s="235" t="str">
        <f t="shared" si="6"/>
        <v/>
      </c>
      <c r="AB22" s="234" t="str">
        <f t="shared" si="7"/>
        <v/>
      </c>
      <c r="AC22" s="424"/>
      <c r="AD22" s="59" t="e">
        <f ca="1">formulas!$N185</f>
        <v>#N/A</v>
      </c>
      <c r="AE22" s="423"/>
      <c r="AF22" s="66" t="str">
        <f t="shared" si="8"/>
        <v/>
      </c>
      <c r="AG22" s="222">
        <f t="shared" si="9"/>
        <v>36</v>
      </c>
      <c r="AH22" s="230">
        <v>4</v>
      </c>
      <c r="AI22" s="235" t="str">
        <f t="shared" si="10"/>
        <v/>
      </c>
      <c r="AJ22" s="234" t="str">
        <f t="shared" si="83"/>
        <v/>
      </c>
      <c r="AK22" s="424"/>
      <c r="AL22" s="59" t="e">
        <f ca="1">formulas!$N205</f>
        <v>#N/A</v>
      </c>
      <c r="AM22" s="423"/>
      <c r="AN22" s="66" t="str">
        <f t="shared" si="11"/>
        <v/>
      </c>
      <c r="AO22" s="222">
        <f t="shared" si="12"/>
        <v>36</v>
      </c>
      <c r="AP22" s="46">
        <v>8</v>
      </c>
      <c r="AQ22" s="62"/>
      <c r="AR22" s="234" t="str">
        <f t="shared" si="84"/>
        <v/>
      </c>
      <c r="AS22" s="424"/>
      <c r="AT22" s="59" t="e">
        <f ca="1">formulas!N225</f>
        <v>#N/A</v>
      </c>
      <c r="AU22" s="423"/>
      <c r="AV22" s="66" t="str">
        <f t="shared" si="13"/>
        <v/>
      </c>
      <c r="AW22" s="222">
        <f t="shared" si="14"/>
        <v>36</v>
      </c>
      <c r="AX22" s="46">
        <f t="shared" si="15"/>
        <v>8</v>
      </c>
      <c r="AY22" s="50" t="str">
        <f t="shared" si="16"/>
        <v/>
      </c>
      <c r="AZ22" s="234" t="str">
        <f t="shared" si="17"/>
        <v/>
      </c>
      <c r="BA22" s="424"/>
      <c r="BB22" s="59" t="e">
        <f ca="1">formulas!N245</f>
        <v>#N/A</v>
      </c>
      <c r="BC22" s="423"/>
      <c r="BD22" s="66" t="str">
        <f t="shared" si="18"/>
        <v/>
      </c>
      <c r="BE22" s="222">
        <f t="shared" si="19"/>
        <v>36</v>
      </c>
      <c r="BF22" s="46">
        <f t="shared" si="20"/>
        <v>8</v>
      </c>
      <c r="BG22" s="50" t="str">
        <f t="shared" si="21"/>
        <v/>
      </c>
      <c r="BH22" s="234" t="str">
        <f t="shared" si="21"/>
        <v/>
      </c>
      <c r="BI22" s="424"/>
      <c r="BJ22" s="59" t="e">
        <f ca="1">formulas!N265</f>
        <v>#N/A</v>
      </c>
      <c r="BK22" s="423"/>
      <c r="BL22" s="66" t="str">
        <f t="shared" si="22"/>
        <v/>
      </c>
      <c r="BM22" s="222">
        <f t="shared" si="23"/>
        <v>36</v>
      </c>
      <c r="BN22" s="46">
        <f t="shared" si="24"/>
        <v>8</v>
      </c>
      <c r="BO22" s="50" t="str">
        <f t="shared" si="25"/>
        <v/>
      </c>
      <c r="BP22" s="234" t="str">
        <f t="shared" si="26"/>
        <v/>
      </c>
      <c r="BQ22" s="424"/>
      <c r="BR22" s="59" t="e">
        <f ca="1">formulas!N285</f>
        <v>#N/A</v>
      </c>
      <c r="BS22" s="423"/>
      <c r="BT22" s="66" t="str">
        <f t="shared" si="27"/>
        <v/>
      </c>
      <c r="BU22" s="222">
        <f t="shared" si="28"/>
        <v>36</v>
      </c>
      <c r="BV22" s="46">
        <f t="shared" si="29"/>
        <v>8</v>
      </c>
      <c r="BW22" s="50" t="str">
        <f t="shared" si="30"/>
        <v/>
      </c>
      <c r="BX22" s="234" t="str">
        <f t="shared" si="31"/>
        <v/>
      </c>
      <c r="BY22" s="424"/>
      <c r="BZ22" s="59" t="e">
        <f ca="1">formulas!N305</f>
        <v>#N/A</v>
      </c>
      <c r="CA22" s="423"/>
      <c r="CB22" s="66" t="str">
        <f t="shared" si="32"/>
        <v/>
      </c>
      <c r="CC22" s="222">
        <f t="shared" si="33"/>
        <v>36</v>
      </c>
      <c r="CD22" s="46">
        <v>12</v>
      </c>
      <c r="CE22" s="62" t="str">
        <f t="shared" si="34"/>
        <v/>
      </c>
      <c r="CF22" s="238" t="str">
        <f t="shared" si="85"/>
        <v/>
      </c>
      <c r="CG22" s="424"/>
      <c r="CH22" s="59" t="e">
        <f ca="1">formulas!N325</f>
        <v>#N/A</v>
      </c>
      <c r="CI22" s="423"/>
      <c r="CJ22" s="66" t="str">
        <f t="shared" si="35"/>
        <v/>
      </c>
      <c r="CK22" s="222">
        <f t="shared" si="36"/>
        <v>36</v>
      </c>
      <c r="CL22" s="46">
        <f t="shared" si="37"/>
        <v>12</v>
      </c>
      <c r="CM22" s="50" t="str">
        <f t="shared" si="38"/>
        <v/>
      </c>
      <c r="CN22" s="234" t="str">
        <f t="shared" si="39"/>
        <v/>
      </c>
      <c r="CO22" s="424"/>
      <c r="CP22" s="59" t="e">
        <f ca="1">formulas!N345</f>
        <v>#N/A</v>
      </c>
      <c r="CQ22" s="423"/>
      <c r="CR22" s="66" t="str">
        <f t="shared" si="40"/>
        <v/>
      </c>
      <c r="CS22" s="222">
        <f t="shared" si="41"/>
        <v>36</v>
      </c>
      <c r="CT22" s="46">
        <f t="shared" si="42"/>
        <v>12</v>
      </c>
      <c r="CU22" s="50" t="str">
        <f t="shared" si="43"/>
        <v/>
      </c>
      <c r="CV22" s="234" t="str">
        <f t="shared" si="44"/>
        <v/>
      </c>
      <c r="CW22" s="424"/>
      <c r="CX22" s="59" t="e">
        <f ca="1">formulas!N365</f>
        <v>#N/A</v>
      </c>
      <c r="CY22" s="423"/>
      <c r="CZ22" s="66" t="str">
        <f t="shared" si="45"/>
        <v/>
      </c>
      <c r="DA22" s="222">
        <f t="shared" si="46"/>
        <v>36</v>
      </c>
      <c r="DB22" s="46">
        <f t="shared" si="47"/>
        <v>12</v>
      </c>
      <c r="DC22" s="50" t="str">
        <f t="shared" si="48"/>
        <v/>
      </c>
      <c r="DD22" s="234" t="str">
        <f t="shared" si="49"/>
        <v/>
      </c>
      <c r="DE22" s="424"/>
      <c r="DF22" s="59" t="e">
        <f ca="1">formulas!N385</f>
        <v>#N/A</v>
      </c>
      <c r="DG22" s="423"/>
      <c r="DH22" s="66" t="str">
        <f t="shared" si="50"/>
        <v/>
      </c>
      <c r="DI22" s="222">
        <f t="shared" si="51"/>
        <v>36</v>
      </c>
      <c r="DJ22" s="46">
        <f t="shared" si="52"/>
        <v>12</v>
      </c>
      <c r="DK22" s="50" t="str">
        <f t="shared" si="53"/>
        <v/>
      </c>
      <c r="DL22" s="234" t="str">
        <f t="shared" si="54"/>
        <v/>
      </c>
      <c r="DM22" s="424"/>
      <c r="DN22" s="59" t="e">
        <f ca="1">formulas!N405</f>
        <v>#N/A</v>
      </c>
      <c r="DO22" s="423"/>
      <c r="DP22" s="66" t="str">
        <f t="shared" si="55"/>
        <v/>
      </c>
      <c r="DQ22" s="222">
        <f t="shared" si="56"/>
        <v>36</v>
      </c>
      <c r="DR22" s="46">
        <v>16</v>
      </c>
      <c r="DS22" s="62" t="str">
        <f t="shared" si="57"/>
        <v/>
      </c>
      <c r="DT22" s="238" t="str">
        <f t="shared" si="86"/>
        <v/>
      </c>
      <c r="DU22" s="424"/>
      <c r="DV22" s="59" t="e">
        <f ca="1">formulas!N425</f>
        <v>#N/A</v>
      </c>
      <c r="DW22" s="423"/>
      <c r="DX22" s="66" t="str">
        <f t="shared" si="58"/>
        <v/>
      </c>
      <c r="DY22" s="222">
        <f t="shared" si="59"/>
        <v>36</v>
      </c>
      <c r="DZ22" s="46">
        <f t="shared" si="60"/>
        <v>16</v>
      </c>
      <c r="EA22" s="50" t="str">
        <f t="shared" si="61"/>
        <v/>
      </c>
      <c r="EB22" s="234" t="str">
        <f t="shared" si="62"/>
        <v/>
      </c>
      <c r="EC22" s="424"/>
      <c r="ED22" s="59" t="e">
        <f ca="1">formulas!N445</f>
        <v>#N/A</v>
      </c>
      <c r="EE22" s="423"/>
      <c r="EF22" s="66" t="str">
        <f t="shared" si="63"/>
        <v/>
      </c>
      <c r="EG22" s="222">
        <f t="shared" si="64"/>
        <v>36</v>
      </c>
      <c r="EH22" s="46">
        <f t="shared" si="65"/>
        <v>16</v>
      </c>
      <c r="EI22" s="50" t="str">
        <f t="shared" si="66"/>
        <v/>
      </c>
      <c r="EJ22" s="234" t="str">
        <f t="shared" si="67"/>
        <v/>
      </c>
      <c r="EK22" s="424"/>
      <c r="EL22" s="59" t="e">
        <f ca="1">formulas!N465</f>
        <v>#N/A</v>
      </c>
      <c r="EM22" s="423"/>
      <c r="EN22" s="66" t="str">
        <f t="shared" si="68"/>
        <v/>
      </c>
      <c r="EO22" s="222">
        <f t="shared" si="69"/>
        <v>36</v>
      </c>
      <c r="EP22" s="46">
        <f t="shared" si="70"/>
        <v>16</v>
      </c>
      <c r="EQ22" s="50" t="str">
        <f t="shared" si="71"/>
        <v/>
      </c>
      <c r="ER22" s="234" t="str">
        <f t="shared" si="72"/>
        <v/>
      </c>
      <c r="ES22" s="424"/>
      <c r="ET22" s="59" t="e">
        <f ca="1">formulas!N485</f>
        <v>#N/A</v>
      </c>
      <c r="EU22" s="423"/>
      <c r="EV22" s="66" t="str">
        <f t="shared" si="73"/>
        <v/>
      </c>
      <c r="EW22" s="222">
        <f t="shared" si="74"/>
        <v>36</v>
      </c>
      <c r="EX22" s="46">
        <f t="shared" si="75"/>
        <v>16</v>
      </c>
      <c r="EY22" s="50" t="str">
        <f t="shared" si="76"/>
        <v/>
      </c>
      <c r="EZ22" s="234" t="str">
        <f t="shared" si="77"/>
        <v/>
      </c>
      <c r="FA22" s="424"/>
      <c r="FB22" s="59" t="e">
        <f ca="1">formulas!N505</f>
        <v>#N/A</v>
      </c>
      <c r="FC22" s="423"/>
      <c r="FD22" s="66" t="str">
        <f t="shared" si="78"/>
        <v/>
      </c>
    </row>
    <row r="23" spans="1:160" ht="19.5" thickBot="1">
      <c r="A23" s="222">
        <v>37</v>
      </c>
      <c r="B23" s="230">
        <v>4</v>
      </c>
      <c r="C23" s="61"/>
      <c r="D23" s="233"/>
      <c r="E23" s="424"/>
      <c r="F23" s="60" t="e">
        <f ca="1">formulas!N122</f>
        <v>#N/A</v>
      </c>
      <c r="G23" s="423"/>
      <c r="H23" s="66" t="str">
        <f t="shared" si="0"/>
        <v/>
      </c>
      <c r="I23" s="222">
        <f t="shared" si="1"/>
        <v>37</v>
      </c>
      <c r="J23" s="230">
        <v>4</v>
      </c>
      <c r="K23" s="50" t="str">
        <f t="shared" si="79"/>
        <v/>
      </c>
      <c r="L23" s="234" t="str">
        <f t="shared" si="80"/>
        <v/>
      </c>
      <c r="M23" s="424"/>
      <c r="N23" s="59" t="e">
        <f ca="1">formulas!$N146</f>
        <v>#N/A</v>
      </c>
      <c r="O23" s="423"/>
      <c r="P23" s="66" t="str">
        <f t="shared" si="2"/>
        <v/>
      </c>
      <c r="Q23" s="222">
        <f t="shared" si="3"/>
        <v>37</v>
      </c>
      <c r="R23" s="230">
        <v>4</v>
      </c>
      <c r="S23" s="50" t="str">
        <f t="shared" si="81"/>
        <v/>
      </c>
      <c r="T23" s="234" t="str">
        <f t="shared" si="82"/>
        <v/>
      </c>
      <c r="U23" s="424"/>
      <c r="V23" s="59" t="e">
        <f ca="1">formulas!$N166</f>
        <v>#N/A</v>
      </c>
      <c r="W23" s="423"/>
      <c r="X23" s="66" t="str">
        <f t="shared" si="4"/>
        <v/>
      </c>
      <c r="Y23" s="222">
        <f t="shared" si="5"/>
        <v>37</v>
      </c>
      <c r="Z23" s="230">
        <v>4</v>
      </c>
      <c r="AA23" s="235" t="str">
        <f t="shared" si="6"/>
        <v/>
      </c>
      <c r="AB23" s="234" t="str">
        <f t="shared" si="7"/>
        <v/>
      </c>
      <c r="AC23" s="424"/>
      <c r="AD23" s="59" t="e">
        <f ca="1">formulas!$N186</f>
        <v>#N/A</v>
      </c>
      <c r="AE23" s="423"/>
      <c r="AF23" s="66" t="str">
        <f t="shared" si="8"/>
        <v/>
      </c>
      <c r="AG23" s="222">
        <f t="shared" si="9"/>
        <v>37</v>
      </c>
      <c r="AH23" s="230">
        <v>4</v>
      </c>
      <c r="AI23" s="235" t="str">
        <f t="shared" si="10"/>
        <v/>
      </c>
      <c r="AJ23" s="234" t="str">
        <f t="shared" si="83"/>
        <v/>
      </c>
      <c r="AK23" s="424"/>
      <c r="AL23" s="59" t="e">
        <f ca="1">formulas!$N206</f>
        <v>#N/A</v>
      </c>
      <c r="AM23" s="423"/>
      <c r="AN23" s="66" t="str">
        <f t="shared" si="11"/>
        <v/>
      </c>
      <c r="AO23" s="222">
        <f t="shared" si="12"/>
        <v>37</v>
      </c>
      <c r="AP23" s="46">
        <v>8</v>
      </c>
      <c r="AQ23" s="62"/>
      <c r="AR23" s="234" t="str">
        <f t="shared" si="84"/>
        <v/>
      </c>
      <c r="AS23" s="424"/>
      <c r="AT23" s="59" t="e">
        <f ca="1">formulas!N226</f>
        <v>#N/A</v>
      </c>
      <c r="AU23" s="423"/>
      <c r="AV23" s="66" t="str">
        <f t="shared" si="13"/>
        <v/>
      </c>
      <c r="AW23" s="222">
        <f t="shared" si="14"/>
        <v>37</v>
      </c>
      <c r="AX23" s="46">
        <f t="shared" si="15"/>
        <v>8</v>
      </c>
      <c r="AY23" s="50" t="str">
        <f t="shared" si="16"/>
        <v/>
      </c>
      <c r="AZ23" s="234" t="str">
        <f t="shared" si="17"/>
        <v/>
      </c>
      <c r="BA23" s="424"/>
      <c r="BB23" s="59" t="e">
        <f ca="1">formulas!N246</f>
        <v>#N/A</v>
      </c>
      <c r="BC23" s="423"/>
      <c r="BD23" s="66" t="str">
        <f t="shared" si="18"/>
        <v/>
      </c>
      <c r="BE23" s="222">
        <f t="shared" si="19"/>
        <v>37</v>
      </c>
      <c r="BF23" s="46">
        <f t="shared" si="20"/>
        <v>8</v>
      </c>
      <c r="BG23" s="50" t="str">
        <f t="shared" si="21"/>
        <v/>
      </c>
      <c r="BH23" s="234" t="str">
        <f t="shared" si="21"/>
        <v/>
      </c>
      <c r="BI23" s="424"/>
      <c r="BJ23" s="59" t="e">
        <f ca="1">formulas!N266</f>
        <v>#N/A</v>
      </c>
      <c r="BK23" s="423"/>
      <c r="BL23" s="66" t="str">
        <f t="shared" si="22"/>
        <v/>
      </c>
      <c r="BM23" s="222">
        <f t="shared" si="23"/>
        <v>37</v>
      </c>
      <c r="BN23" s="46">
        <f t="shared" si="24"/>
        <v>8</v>
      </c>
      <c r="BO23" s="50" t="str">
        <f t="shared" si="25"/>
        <v/>
      </c>
      <c r="BP23" s="234" t="str">
        <f t="shared" si="26"/>
        <v/>
      </c>
      <c r="BQ23" s="424"/>
      <c r="BR23" s="59" t="e">
        <f ca="1">formulas!N286</f>
        <v>#N/A</v>
      </c>
      <c r="BS23" s="423"/>
      <c r="BT23" s="66" t="str">
        <f t="shared" si="27"/>
        <v/>
      </c>
      <c r="BU23" s="222">
        <f t="shared" si="28"/>
        <v>37</v>
      </c>
      <c r="BV23" s="46">
        <f t="shared" si="29"/>
        <v>8</v>
      </c>
      <c r="BW23" s="50" t="str">
        <f t="shared" si="30"/>
        <v/>
      </c>
      <c r="BX23" s="234" t="str">
        <f t="shared" si="31"/>
        <v/>
      </c>
      <c r="BY23" s="424"/>
      <c r="BZ23" s="59" t="e">
        <f ca="1">formulas!N306</f>
        <v>#N/A</v>
      </c>
      <c r="CA23" s="423"/>
      <c r="CB23" s="66" t="str">
        <f t="shared" si="32"/>
        <v/>
      </c>
      <c r="CC23" s="222">
        <f t="shared" si="33"/>
        <v>37</v>
      </c>
      <c r="CD23" s="46">
        <v>12</v>
      </c>
      <c r="CE23" s="62" t="str">
        <f t="shared" si="34"/>
        <v/>
      </c>
      <c r="CF23" s="233" t="str">
        <f t="shared" si="85"/>
        <v/>
      </c>
      <c r="CG23" s="424"/>
      <c r="CH23" s="59" t="e">
        <f ca="1">formulas!N326</f>
        <v>#N/A</v>
      </c>
      <c r="CI23" s="423"/>
      <c r="CJ23" s="66" t="str">
        <f t="shared" si="35"/>
        <v/>
      </c>
      <c r="CK23" s="222">
        <f t="shared" si="36"/>
        <v>37</v>
      </c>
      <c r="CL23" s="46">
        <f t="shared" si="37"/>
        <v>12</v>
      </c>
      <c r="CM23" s="50" t="str">
        <f t="shared" si="38"/>
        <v/>
      </c>
      <c r="CN23" s="234" t="str">
        <f t="shared" si="39"/>
        <v/>
      </c>
      <c r="CO23" s="424"/>
      <c r="CP23" s="59" t="e">
        <f ca="1">formulas!N346</f>
        <v>#N/A</v>
      </c>
      <c r="CQ23" s="423"/>
      <c r="CR23" s="66" t="str">
        <f t="shared" si="40"/>
        <v/>
      </c>
      <c r="CS23" s="222">
        <f t="shared" si="41"/>
        <v>37</v>
      </c>
      <c r="CT23" s="46">
        <f t="shared" si="42"/>
        <v>12</v>
      </c>
      <c r="CU23" s="50" t="str">
        <f t="shared" si="43"/>
        <v/>
      </c>
      <c r="CV23" s="234" t="str">
        <f t="shared" si="44"/>
        <v/>
      </c>
      <c r="CW23" s="424"/>
      <c r="CX23" s="59" t="e">
        <f ca="1">formulas!N366</f>
        <v>#N/A</v>
      </c>
      <c r="CY23" s="423"/>
      <c r="CZ23" s="66" t="str">
        <f t="shared" si="45"/>
        <v/>
      </c>
      <c r="DA23" s="222">
        <f t="shared" si="46"/>
        <v>37</v>
      </c>
      <c r="DB23" s="46">
        <f t="shared" si="47"/>
        <v>12</v>
      </c>
      <c r="DC23" s="50" t="str">
        <f t="shared" si="48"/>
        <v/>
      </c>
      <c r="DD23" s="234" t="str">
        <f t="shared" si="49"/>
        <v/>
      </c>
      <c r="DE23" s="424"/>
      <c r="DF23" s="59" t="e">
        <f ca="1">formulas!N386</f>
        <v>#N/A</v>
      </c>
      <c r="DG23" s="423"/>
      <c r="DH23" s="66" t="str">
        <f t="shared" si="50"/>
        <v/>
      </c>
      <c r="DI23" s="222">
        <f t="shared" si="51"/>
        <v>37</v>
      </c>
      <c r="DJ23" s="46">
        <f t="shared" si="52"/>
        <v>12</v>
      </c>
      <c r="DK23" s="50" t="str">
        <f t="shared" si="53"/>
        <v/>
      </c>
      <c r="DL23" s="234" t="str">
        <f t="shared" si="54"/>
        <v/>
      </c>
      <c r="DM23" s="424"/>
      <c r="DN23" s="59" t="e">
        <f ca="1">formulas!N406</f>
        <v>#N/A</v>
      </c>
      <c r="DO23" s="423"/>
      <c r="DP23" s="66" t="str">
        <f t="shared" si="55"/>
        <v/>
      </c>
      <c r="DQ23" s="222">
        <f t="shared" si="56"/>
        <v>37</v>
      </c>
      <c r="DR23" s="46">
        <v>16</v>
      </c>
      <c r="DS23" s="62" t="str">
        <f t="shared" si="57"/>
        <v/>
      </c>
      <c r="DT23" s="233" t="str">
        <f t="shared" si="86"/>
        <v/>
      </c>
      <c r="DU23" s="424"/>
      <c r="DV23" s="59" t="e">
        <f ca="1">formulas!N426</f>
        <v>#N/A</v>
      </c>
      <c r="DW23" s="423"/>
      <c r="DX23" s="66" t="str">
        <f t="shared" si="58"/>
        <v/>
      </c>
      <c r="DY23" s="222">
        <f t="shared" si="59"/>
        <v>37</v>
      </c>
      <c r="DZ23" s="46">
        <f t="shared" si="60"/>
        <v>16</v>
      </c>
      <c r="EA23" s="50" t="str">
        <f t="shared" si="61"/>
        <v/>
      </c>
      <c r="EB23" s="234" t="str">
        <f t="shared" si="62"/>
        <v/>
      </c>
      <c r="EC23" s="424"/>
      <c r="ED23" s="59" t="e">
        <f ca="1">formulas!N446</f>
        <v>#N/A</v>
      </c>
      <c r="EE23" s="423"/>
      <c r="EF23" s="66" t="str">
        <f t="shared" si="63"/>
        <v/>
      </c>
      <c r="EG23" s="222">
        <f t="shared" si="64"/>
        <v>37</v>
      </c>
      <c r="EH23" s="46">
        <f t="shared" si="65"/>
        <v>16</v>
      </c>
      <c r="EI23" s="50" t="str">
        <f t="shared" si="66"/>
        <v/>
      </c>
      <c r="EJ23" s="234" t="str">
        <f t="shared" si="67"/>
        <v/>
      </c>
      <c r="EK23" s="424"/>
      <c r="EL23" s="59" t="e">
        <f ca="1">formulas!N466</f>
        <v>#N/A</v>
      </c>
      <c r="EM23" s="423"/>
      <c r="EN23" s="66" t="str">
        <f t="shared" si="68"/>
        <v/>
      </c>
      <c r="EO23" s="222">
        <f t="shared" si="69"/>
        <v>37</v>
      </c>
      <c r="EP23" s="46">
        <f t="shared" si="70"/>
        <v>16</v>
      </c>
      <c r="EQ23" s="50" t="str">
        <f t="shared" si="71"/>
        <v/>
      </c>
      <c r="ER23" s="234" t="str">
        <f t="shared" si="72"/>
        <v/>
      </c>
      <c r="ES23" s="424"/>
      <c r="ET23" s="59" t="e">
        <f ca="1">formulas!N486</f>
        <v>#N/A</v>
      </c>
      <c r="EU23" s="423"/>
      <c r="EV23" s="66" t="str">
        <f t="shared" si="73"/>
        <v/>
      </c>
      <c r="EW23" s="222">
        <f t="shared" si="74"/>
        <v>37</v>
      </c>
      <c r="EX23" s="46">
        <f t="shared" si="75"/>
        <v>16</v>
      </c>
      <c r="EY23" s="50" t="str">
        <f t="shared" si="76"/>
        <v/>
      </c>
      <c r="EZ23" s="234" t="str">
        <f t="shared" si="77"/>
        <v/>
      </c>
      <c r="FA23" s="424"/>
      <c r="FB23" s="59" t="e">
        <f ca="1">formulas!N506</f>
        <v>#N/A</v>
      </c>
      <c r="FC23" s="423"/>
      <c r="FD23" s="66" t="str">
        <f t="shared" si="78"/>
        <v/>
      </c>
    </row>
    <row r="24" spans="1:160" ht="19.5" thickBot="1">
      <c r="A24" s="222">
        <v>38</v>
      </c>
      <c r="B24" s="230">
        <v>4</v>
      </c>
      <c r="C24" s="61"/>
      <c r="D24" s="233"/>
      <c r="E24" s="424"/>
      <c r="F24" s="60" t="e">
        <f ca="1">formulas!N124</f>
        <v>#N/A</v>
      </c>
      <c r="G24" s="423"/>
      <c r="H24" s="66" t="str">
        <f t="shared" si="0"/>
        <v/>
      </c>
      <c r="I24" s="222">
        <f t="shared" si="1"/>
        <v>38</v>
      </c>
      <c r="J24" s="230">
        <v>4</v>
      </c>
      <c r="K24" s="50" t="str">
        <f t="shared" si="79"/>
        <v/>
      </c>
      <c r="L24" s="234" t="str">
        <f t="shared" si="80"/>
        <v/>
      </c>
      <c r="M24" s="424"/>
      <c r="N24" s="59" t="e">
        <f ca="1">formulas!$N147</f>
        <v>#N/A</v>
      </c>
      <c r="O24" s="423"/>
      <c r="P24" s="66" t="str">
        <f t="shared" si="2"/>
        <v/>
      </c>
      <c r="Q24" s="222">
        <f t="shared" si="3"/>
        <v>38</v>
      </c>
      <c r="R24" s="230">
        <v>4</v>
      </c>
      <c r="S24" s="50" t="str">
        <f t="shared" si="81"/>
        <v/>
      </c>
      <c r="T24" s="234" t="str">
        <f t="shared" si="82"/>
        <v/>
      </c>
      <c r="U24" s="424"/>
      <c r="V24" s="59" t="e">
        <f ca="1">formulas!$N167</f>
        <v>#N/A</v>
      </c>
      <c r="W24" s="423"/>
      <c r="X24" s="66" t="str">
        <f t="shared" si="4"/>
        <v/>
      </c>
      <c r="Y24" s="222">
        <f t="shared" si="5"/>
        <v>38</v>
      </c>
      <c r="Z24" s="230">
        <v>4</v>
      </c>
      <c r="AA24" s="235" t="str">
        <f t="shared" si="6"/>
        <v/>
      </c>
      <c r="AB24" s="234" t="str">
        <f t="shared" si="7"/>
        <v/>
      </c>
      <c r="AC24" s="424"/>
      <c r="AD24" s="59" t="e">
        <f ca="1">formulas!$N187</f>
        <v>#N/A</v>
      </c>
      <c r="AE24" s="423"/>
      <c r="AF24" s="66" t="str">
        <f t="shared" si="8"/>
        <v/>
      </c>
      <c r="AG24" s="222">
        <f t="shared" si="9"/>
        <v>38</v>
      </c>
      <c r="AH24" s="230">
        <v>4</v>
      </c>
      <c r="AI24" s="235" t="str">
        <f t="shared" si="10"/>
        <v/>
      </c>
      <c r="AJ24" s="234" t="str">
        <f t="shared" si="83"/>
        <v/>
      </c>
      <c r="AK24" s="424"/>
      <c r="AL24" s="59" t="e">
        <f ca="1">formulas!$N207</f>
        <v>#N/A</v>
      </c>
      <c r="AM24" s="423"/>
      <c r="AN24" s="66" t="str">
        <f t="shared" si="11"/>
        <v/>
      </c>
      <c r="AO24" s="222">
        <f t="shared" si="12"/>
        <v>38</v>
      </c>
      <c r="AP24" s="46">
        <v>8</v>
      </c>
      <c r="AQ24" s="62"/>
      <c r="AR24" s="234" t="str">
        <f t="shared" si="84"/>
        <v/>
      </c>
      <c r="AS24" s="424"/>
      <c r="AT24" s="59" t="e">
        <f ca="1">formulas!N227</f>
        <v>#N/A</v>
      </c>
      <c r="AU24" s="423"/>
      <c r="AV24" s="66" t="str">
        <f t="shared" si="13"/>
        <v/>
      </c>
      <c r="AW24" s="222">
        <f t="shared" si="14"/>
        <v>38</v>
      </c>
      <c r="AX24" s="46">
        <f t="shared" si="15"/>
        <v>8</v>
      </c>
      <c r="AY24" s="50" t="str">
        <f t="shared" si="16"/>
        <v/>
      </c>
      <c r="AZ24" s="234" t="str">
        <f t="shared" si="17"/>
        <v/>
      </c>
      <c r="BA24" s="424"/>
      <c r="BB24" s="59" t="e">
        <f ca="1">formulas!N247</f>
        <v>#N/A</v>
      </c>
      <c r="BC24" s="423"/>
      <c r="BD24" s="66" t="str">
        <f t="shared" si="18"/>
        <v/>
      </c>
      <c r="BE24" s="222">
        <f t="shared" si="19"/>
        <v>38</v>
      </c>
      <c r="BF24" s="46">
        <f t="shared" si="20"/>
        <v>8</v>
      </c>
      <c r="BG24" s="50" t="str">
        <f t="shared" si="21"/>
        <v/>
      </c>
      <c r="BH24" s="234" t="str">
        <f t="shared" si="21"/>
        <v/>
      </c>
      <c r="BI24" s="424"/>
      <c r="BJ24" s="59" t="e">
        <f ca="1">formulas!N267</f>
        <v>#N/A</v>
      </c>
      <c r="BK24" s="423"/>
      <c r="BL24" s="66" t="str">
        <f t="shared" si="22"/>
        <v/>
      </c>
      <c r="BM24" s="222">
        <f t="shared" si="23"/>
        <v>38</v>
      </c>
      <c r="BN24" s="46">
        <f t="shared" si="24"/>
        <v>8</v>
      </c>
      <c r="BO24" s="50" t="str">
        <f t="shared" si="25"/>
        <v/>
      </c>
      <c r="BP24" s="234" t="str">
        <f t="shared" si="26"/>
        <v/>
      </c>
      <c r="BQ24" s="424"/>
      <c r="BR24" s="59" t="e">
        <f ca="1">formulas!N287</f>
        <v>#N/A</v>
      </c>
      <c r="BS24" s="423"/>
      <c r="BT24" s="66" t="str">
        <f t="shared" si="27"/>
        <v/>
      </c>
      <c r="BU24" s="222">
        <f t="shared" si="28"/>
        <v>38</v>
      </c>
      <c r="BV24" s="46">
        <f t="shared" si="29"/>
        <v>8</v>
      </c>
      <c r="BW24" s="50" t="str">
        <f t="shared" si="30"/>
        <v/>
      </c>
      <c r="BX24" s="234" t="str">
        <f t="shared" si="31"/>
        <v/>
      </c>
      <c r="BY24" s="424"/>
      <c r="BZ24" s="59" t="e">
        <f ca="1">formulas!N307</f>
        <v>#N/A</v>
      </c>
      <c r="CA24" s="423"/>
      <c r="CB24" s="66" t="str">
        <f t="shared" si="32"/>
        <v/>
      </c>
      <c r="CC24" s="222">
        <f t="shared" si="33"/>
        <v>38</v>
      </c>
      <c r="CD24" s="46">
        <v>12</v>
      </c>
      <c r="CE24" s="62" t="str">
        <f t="shared" si="34"/>
        <v/>
      </c>
      <c r="CF24" s="233" t="str">
        <f t="shared" si="85"/>
        <v/>
      </c>
      <c r="CG24" s="424"/>
      <c r="CH24" s="59" t="e">
        <f ca="1">formulas!N327</f>
        <v>#N/A</v>
      </c>
      <c r="CI24" s="423"/>
      <c r="CJ24" s="66" t="str">
        <f t="shared" si="35"/>
        <v/>
      </c>
      <c r="CK24" s="222">
        <f t="shared" si="36"/>
        <v>38</v>
      </c>
      <c r="CL24" s="46">
        <f t="shared" si="37"/>
        <v>12</v>
      </c>
      <c r="CM24" s="50" t="str">
        <f t="shared" si="38"/>
        <v/>
      </c>
      <c r="CN24" s="234" t="str">
        <f t="shared" si="39"/>
        <v/>
      </c>
      <c r="CO24" s="424"/>
      <c r="CP24" s="59" t="e">
        <f ca="1">formulas!N347</f>
        <v>#N/A</v>
      </c>
      <c r="CQ24" s="423"/>
      <c r="CR24" s="66" t="str">
        <f t="shared" si="40"/>
        <v/>
      </c>
      <c r="CS24" s="222">
        <f t="shared" si="41"/>
        <v>38</v>
      </c>
      <c r="CT24" s="46">
        <f t="shared" si="42"/>
        <v>12</v>
      </c>
      <c r="CU24" s="50" t="str">
        <f t="shared" si="43"/>
        <v/>
      </c>
      <c r="CV24" s="234" t="str">
        <f t="shared" si="44"/>
        <v/>
      </c>
      <c r="CW24" s="424"/>
      <c r="CX24" s="59" t="e">
        <f ca="1">formulas!N367</f>
        <v>#N/A</v>
      </c>
      <c r="CY24" s="423"/>
      <c r="CZ24" s="66" t="str">
        <f t="shared" si="45"/>
        <v/>
      </c>
      <c r="DA24" s="222">
        <f t="shared" si="46"/>
        <v>38</v>
      </c>
      <c r="DB24" s="46">
        <f t="shared" si="47"/>
        <v>12</v>
      </c>
      <c r="DC24" s="50" t="str">
        <f t="shared" si="48"/>
        <v/>
      </c>
      <c r="DD24" s="234" t="str">
        <f t="shared" si="49"/>
        <v/>
      </c>
      <c r="DE24" s="424"/>
      <c r="DF24" s="59" t="e">
        <f ca="1">formulas!N387</f>
        <v>#N/A</v>
      </c>
      <c r="DG24" s="423"/>
      <c r="DH24" s="66" t="str">
        <f t="shared" si="50"/>
        <v/>
      </c>
      <c r="DI24" s="222">
        <f t="shared" si="51"/>
        <v>38</v>
      </c>
      <c r="DJ24" s="46">
        <f t="shared" si="52"/>
        <v>12</v>
      </c>
      <c r="DK24" s="50" t="str">
        <f t="shared" si="53"/>
        <v/>
      </c>
      <c r="DL24" s="234" t="str">
        <f t="shared" si="54"/>
        <v/>
      </c>
      <c r="DM24" s="424"/>
      <c r="DN24" s="59" t="e">
        <f ca="1">formulas!N407</f>
        <v>#N/A</v>
      </c>
      <c r="DO24" s="423"/>
      <c r="DP24" s="66" t="str">
        <f t="shared" si="55"/>
        <v/>
      </c>
      <c r="DQ24" s="222">
        <f t="shared" si="56"/>
        <v>38</v>
      </c>
      <c r="DR24" s="46">
        <v>16</v>
      </c>
      <c r="DS24" s="62" t="str">
        <f t="shared" si="57"/>
        <v/>
      </c>
      <c r="DT24" s="233" t="str">
        <f t="shared" si="86"/>
        <v/>
      </c>
      <c r="DU24" s="424"/>
      <c r="DV24" s="59" t="e">
        <f ca="1">formulas!N427</f>
        <v>#N/A</v>
      </c>
      <c r="DW24" s="423"/>
      <c r="DX24" s="66" t="str">
        <f t="shared" si="58"/>
        <v/>
      </c>
      <c r="DY24" s="222">
        <f t="shared" si="59"/>
        <v>38</v>
      </c>
      <c r="DZ24" s="46">
        <f t="shared" si="60"/>
        <v>16</v>
      </c>
      <c r="EA24" s="50" t="str">
        <f t="shared" si="61"/>
        <v/>
      </c>
      <c r="EB24" s="234" t="str">
        <f t="shared" si="62"/>
        <v/>
      </c>
      <c r="EC24" s="424"/>
      <c r="ED24" s="59" t="e">
        <f ca="1">formulas!N447</f>
        <v>#N/A</v>
      </c>
      <c r="EE24" s="423"/>
      <c r="EF24" s="66" t="str">
        <f t="shared" si="63"/>
        <v/>
      </c>
      <c r="EG24" s="222">
        <f t="shared" si="64"/>
        <v>38</v>
      </c>
      <c r="EH24" s="46">
        <f t="shared" si="65"/>
        <v>16</v>
      </c>
      <c r="EI24" s="50" t="str">
        <f t="shared" si="66"/>
        <v/>
      </c>
      <c r="EJ24" s="234" t="str">
        <f t="shared" si="67"/>
        <v/>
      </c>
      <c r="EK24" s="424"/>
      <c r="EL24" s="59" t="e">
        <f ca="1">formulas!N467</f>
        <v>#N/A</v>
      </c>
      <c r="EM24" s="423"/>
      <c r="EN24" s="66" t="str">
        <f t="shared" si="68"/>
        <v/>
      </c>
      <c r="EO24" s="222">
        <f t="shared" si="69"/>
        <v>38</v>
      </c>
      <c r="EP24" s="46">
        <f t="shared" si="70"/>
        <v>16</v>
      </c>
      <c r="EQ24" s="50" t="str">
        <f t="shared" si="71"/>
        <v/>
      </c>
      <c r="ER24" s="234" t="str">
        <f t="shared" si="72"/>
        <v/>
      </c>
      <c r="ES24" s="424"/>
      <c r="ET24" s="59" t="e">
        <f ca="1">formulas!N487</f>
        <v>#N/A</v>
      </c>
      <c r="EU24" s="423"/>
      <c r="EV24" s="66" t="str">
        <f t="shared" si="73"/>
        <v/>
      </c>
      <c r="EW24" s="222">
        <f t="shared" si="74"/>
        <v>38</v>
      </c>
      <c r="EX24" s="46">
        <f t="shared" si="75"/>
        <v>16</v>
      </c>
      <c r="EY24" s="50" t="str">
        <f t="shared" si="76"/>
        <v/>
      </c>
      <c r="EZ24" s="234" t="str">
        <f t="shared" si="77"/>
        <v/>
      </c>
      <c r="FA24" s="424"/>
      <c r="FB24" s="59" t="e">
        <f ca="1">formulas!N507</f>
        <v>#N/A</v>
      </c>
      <c r="FC24" s="423"/>
      <c r="FD24" s="66" t="str">
        <f t="shared" si="78"/>
        <v/>
      </c>
    </row>
    <row r="25" spans="1:160" ht="19.5" thickBot="1">
      <c r="A25" s="222">
        <v>39</v>
      </c>
      <c r="B25" s="230">
        <v>4</v>
      </c>
      <c r="C25" s="61"/>
      <c r="D25" s="233"/>
      <c r="E25" s="424"/>
      <c r="F25" s="60" t="e">
        <f ca="1">formulas!N126</f>
        <v>#N/A</v>
      </c>
      <c r="G25" s="423"/>
      <c r="H25" s="66" t="str">
        <f t="shared" si="0"/>
        <v/>
      </c>
      <c r="I25" s="222">
        <f t="shared" si="1"/>
        <v>39</v>
      </c>
      <c r="J25" s="230">
        <v>4</v>
      </c>
      <c r="K25" s="50" t="str">
        <f t="shared" si="79"/>
        <v/>
      </c>
      <c r="L25" s="234" t="str">
        <f t="shared" si="80"/>
        <v/>
      </c>
      <c r="M25" s="424"/>
      <c r="N25" s="59" t="e">
        <f ca="1">formulas!$N148</f>
        <v>#N/A</v>
      </c>
      <c r="O25" s="423"/>
      <c r="P25" s="66" t="str">
        <f t="shared" si="2"/>
        <v/>
      </c>
      <c r="Q25" s="222">
        <f t="shared" si="3"/>
        <v>39</v>
      </c>
      <c r="R25" s="230">
        <v>4</v>
      </c>
      <c r="S25" s="50" t="str">
        <f t="shared" si="81"/>
        <v/>
      </c>
      <c r="T25" s="234" t="str">
        <f t="shared" si="82"/>
        <v/>
      </c>
      <c r="U25" s="424"/>
      <c r="V25" s="59" t="e">
        <f ca="1">formulas!$N168</f>
        <v>#N/A</v>
      </c>
      <c r="W25" s="423"/>
      <c r="X25" s="66" t="str">
        <f t="shared" si="4"/>
        <v/>
      </c>
      <c r="Y25" s="222">
        <f t="shared" si="5"/>
        <v>39</v>
      </c>
      <c r="Z25" s="230">
        <v>4</v>
      </c>
      <c r="AA25" s="235" t="str">
        <f t="shared" si="6"/>
        <v/>
      </c>
      <c r="AB25" s="234" t="str">
        <f t="shared" si="7"/>
        <v/>
      </c>
      <c r="AC25" s="424"/>
      <c r="AD25" s="59" t="e">
        <f ca="1">formulas!$N188</f>
        <v>#N/A</v>
      </c>
      <c r="AE25" s="423"/>
      <c r="AF25" s="66" t="str">
        <f t="shared" si="8"/>
        <v/>
      </c>
      <c r="AG25" s="222">
        <f t="shared" si="9"/>
        <v>39</v>
      </c>
      <c r="AH25" s="230">
        <v>4</v>
      </c>
      <c r="AI25" s="235" t="str">
        <f t="shared" si="10"/>
        <v/>
      </c>
      <c r="AJ25" s="234" t="str">
        <f t="shared" si="83"/>
        <v/>
      </c>
      <c r="AK25" s="424"/>
      <c r="AL25" s="59" t="e">
        <f ca="1">formulas!$N208</f>
        <v>#N/A</v>
      </c>
      <c r="AM25" s="423"/>
      <c r="AN25" s="66" t="str">
        <f t="shared" si="11"/>
        <v/>
      </c>
      <c r="AO25" s="222">
        <f t="shared" si="12"/>
        <v>39</v>
      </c>
      <c r="AP25" s="46">
        <v>8</v>
      </c>
      <c r="AQ25" s="62"/>
      <c r="AR25" s="234" t="str">
        <f t="shared" si="84"/>
        <v/>
      </c>
      <c r="AS25" s="424"/>
      <c r="AT25" s="59" t="e">
        <f ca="1">formulas!N228</f>
        <v>#N/A</v>
      </c>
      <c r="AU25" s="423"/>
      <c r="AV25" s="66" t="str">
        <f t="shared" si="13"/>
        <v/>
      </c>
      <c r="AW25" s="222">
        <f t="shared" si="14"/>
        <v>39</v>
      </c>
      <c r="AX25" s="46">
        <f t="shared" si="15"/>
        <v>8</v>
      </c>
      <c r="AY25" s="50" t="str">
        <f t="shared" si="16"/>
        <v/>
      </c>
      <c r="AZ25" s="234" t="str">
        <f t="shared" si="17"/>
        <v/>
      </c>
      <c r="BA25" s="424"/>
      <c r="BB25" s="59" t="e">
        <f ca="1">formulas!N248</f>
        <v>#N/A</v>
      </c>
      <c r="BC25" s="423"/>
      <c r="BD25" s="66" t="str">
        <f t="shared" si="18"/>
        <v/>
      </c>
      <c r="BE25" s="222">
        <f t="shared" si="19"/>
        <v>39</v>
      </c>
      <c r="BF25" s="46">
        <f t="shared" si="20"/>
        <v>8</v>
      </c>
      <c r="BG25" s="50" t="str">
        <f t="shared" si="21"/>
        <v/>
      </c>
      <c r="BH25" s="234" t="str">
        <f>IF(AZ25&lt;&gt;"",AZ25,"")</f>
        <v/>
      </c>
      <c r="BI25" s="424"/>
      <c r="BJ25" s="59" t="e">
        <f ca="1">formulas!N268</f>
        <v>#N/A</v>
      </c>
      <c r="BK25" s="423"/>
      <c r="BL25" s="66" t="str">
        <f t="shared" si="22"/>
        <v/>
      </c>
      <c r="BM25" s="222">
        <f t="shared" si="23"/>
        <v>39</v>
      </c>
      <c r="BN25" s="46">
        <f t="shared" si="24"/>
        <v>8</v>
      </c>
      <c r="BO25" s="50" t="str">
        <f t="shared" si="25"/>
        <v/>
      </c>
      <c r="BP25" s="234" t="str">
        <f t="shared" si="26"/>
        <v/>
      </c>
      <c r="BQ25" s="424"/>
      <c r="BR25" s="59" t="e">
        <f ca="1">formulas!N288</f>
        <v>#N/A</v>
      </c>
      <c r="BS25" s="423"/>
      <c r="BT25" s="66" t="str">
        <f t="shared" si="27"/>
        <v/>
      </c>
      <c r="BU25" s="222">
        <f t="shared" si="28"/>
        <v>39</v>
      </c>
      <c r="BV25" s="46">
        <f t="shared" si="29"/>
        <v>8</v>
      </c>
      <c r="BW25" s="50" t="str">
        <f t="shared" si="30"/>
        <v/>
      </c>
      <c r="BX25" s="234" t="str">
        <f t="shared" si="31"/>
        <v/>
      </c>
      <c r="BY25" s="424"/>
      <c r="BZ25" s="59" t="e">
        <f ca="1">formulas!N308</f>
        <v>#N/A</v>
      </c>
      <c r="CA25" s="423"/>
      <c r="CB25" s="66" t="str">
        <f t="shared" si="32"/>
        <v/>
      </c>
      <c r="CC25" s="222">
        <f t="shared" si="33"/>
        <v>39</v>
      </c>
      <c r="CD25" s="46">
        <v>12</v>
      </c>
      <c r="CE25" s="62" t="str">
        <f t="shared" si="34"/>
        <v/>
      </c>
      <c r="CF25" s="233" t="str">
        <f t="shared" si="85"/>
        <v/>
      </c>
      <c r="CG25" s="424"/>
      <c r="CH25" s="59" t="e">
        <f ca="1">formulas!N328</f>
        <v>#N/A</v>
      </c>
      <c r="CI25" s="423"/>
      <c r="CJ25" s="66" t="str">
        <f t="shared" si="35"/>
        <v/>
      </c>
      <c r="CK25" s="222">
        <f t="shared" si="36"/>
        <v>39</v>
      </c>
      <c r="CL25" s="46">
        <f t="shared" si="37"/>
        <v>12</v>
      </c>
      <c r="CM25" s="50" t="str">
        <f t="shared" si="38"/>
        <v/>
      </c>
      <c r="CN25" s="234" t="str">
        <f t="shared" si="39"/>
        <v/>
      </c>
      <c r="CO25" s="424"/>
      <c r="CP25" s="59" t="e">
        <f ca="1">formulas!N348</f>
        <v>#N/A</v>
      </c>
      <c r="CQ25" s="423"/>
      <c r="CR25" s="66" t="str">
        <f t="shared" si="40"/>
        <v/>
      </c>
      <c r="CS25" s="222">
        <f t="shared" si="41"/>
        <v>39</v>
      </c>
      <c r="CT25" s="46">
        <f t="shared" si="42"/>
        <v>12</v>
      </c>
      <c r="CU25" s="50" t="str">
        <f t="shared" si="43"/>
        <v/>
      </c>
      <c r="CV25" s="234" t="str">
        <f t="shared" si="44"/>
        <v/>
      </c>
      <c r="CW25" s="424"/>
      <c r="CX25" s="59" t="e">
        <f ca="1">formulas!N368</f>
        <v>#N/A</v>
      </c>
      <c r="CY25" s="423"/>
      <c r="CZ25" s="66" t="str">
        <f t="shared" si="45"/>
        <v/>
      </c>
      <c r="DA25" s="222">
        <f t="shared" si="46"/>
        <v>39</v>
      </c>
      <c r="DB25" s="46">
        <f t="shared" si="47"/>
        <v>12</v>
      </c>
      <c r="DC25" s="50" t="str">
        <f t="shared" si="48"/>
        <v/>
      </c>
      <c r="DD25" s="234" t="str">
        <f t="shared" si="49"/>
        <v/>
      </c>
      <c r="DE25" s="424"/>
      <c r="DF25" s="59" t="e">
        <f ca="1">formulas!N388</f>
        <v>#N/A</v>
      </c>
      <c r="DG25" s="423"/>
      <c r="DH25" s="66" t="str">
        <f t="shared" si="50"/>
        <v/>
      </c>
      <c r="DI25" s="222">
        <f t="shared" si="51"/>
        <v>39</v>
      </c>
      <c r="DJ25" s="46">
        <f t="shared" si="52"/>
        <v>12</v>
      </c>
      <c r="DK25" s="50" t="str">
        <f t="shared" si="53"/>
        <v/>
      </c>
      <c r="DL25" s="234" t="str">
        <f t="shared" si="54"/>
        <v/>
      </c>
      <c r="DM25" s="424"/>
      <c r="DN25" s="59" t="e">
        <f ca="1">formulas!N408</f>
        <v>#N/A</v>
      </c>
      <c r="DO25" s="423"/>
      <c r="DP25" s="66" t="str">
        <f t="shared" si="55"/>
        <v/>
      </c>
      <c r="DQ25" s="222">
        <f t="shared" si="56"/>
        <v>39</v>
      </c>
      <c r="DR25" s="46">
        <v>16</v>
      </c>
      <c r="DS25" s="62" t="str">
        <f t="shared" si="57"/>
        <v/>
      </c>
      <c r="DT25" s="233" t="str">
        <f t="shared" si="86"/>
        <v/>
      </c>
      <c r="DU25" s="424"/>
      <c r="DV25" s="59" t="e">
        <f ca="1">formulas!N428</f>
        <v>#N/A</v>
      </c>
      <c r="DW25" s="423"/>
      <c r="DX25" s="66" t="str">
        <f t="shared" si="58"/>
        <v/>
      </c>
      <c r="DY25" s="222">
        <f t="shared" si="59"/>
        <v>39</v>
      </c>
      <c r="DZ25" s="46">
        <f t="shared" si="60"/>
        <v>16</v>
      </c>
      <c r="EA25" s="50" t="str">
        <f t="shared" si="61"/>
        <v/>
      </c>
      <c r="EB25" s="234" t="str">
        <f t="shared" si="62"/>
        <v/>
      </c>
      <c r="EC25" s="424"/>
      <c r="ED25" s="59" t="e">
        <f ca="1">formulas!N448</f>
        <v>#N/A</v>
      </c>
      <c r="EE25" s="423"/>
      <c r="EF25" s="66" t="str">
        <f t="shared" si="63"/>
        <v/>
      </c>
      <c r="EG25" s="222">
        <f t="shared" si="64"/>
        <v>39</v>
      </c>
      <c r="EH25" s="46">
        <f t="shared" si="65"/>
        <v>16</v>
      </c>
      <c r="EI25" s="50" t="str">
        <f t="shared" si="66"/>
        <v/>
      </c>
      <c r="EJ25" s="234" t="str">
        <f t="shared" si="67"/>
        <v/>
      </c>
      <c r="EK25" s="424"/>
      <c r="EL25" s="59" t="e">
        <f ca="1">formulas!N468</f>
        <v>#N/A</v>
      </c>
      <c r="EM25" s="423"/>
      <c r="EN25" s="66" t="str">
        <f t="shared" si="68"/>
        <v/>
      </c>
      <c r="EO25" s="222">
        <f t="shared" si="69"/>
        <v>39</v>
      </c>
      <c r="EP25" s="46">
        <f t="shared" si="70"/>
        <v>16</v>
      </c>
      <c r="EQ25" s="50" t="str">
        <f t="shared" si="71"/>
        <v/>
      </c>
      <c r="ER25" s="234" t="str">
        <f t="shared" si="72"/>
        <v/>
      </c>
      <c r="ES25" s="424"/>
      <c r="ET25" s="59" t="e">
        <f ca="1">formulas!N488</f>
        <v>#N/A</v>
      </c>
      <c r="EU25" s="423"/>
      <c r="EV25" s="66" t="str">
        <f t="shared" si="73"/>
        <v/>
      </c>
      <c r="EW25" s="222">
        <f t="shared" si="74"/>
        <v>39</v>
      </c>
      <c r="EX25" s="46">
        <f t="shared" si="75"/>
        <v>16</v>
      </c>
      <c r="EY25" s="50" t="str">
        <f t="shared" si="76"/>
        <v/>
      </c>
      <c r="EZ25" s="234" t="str">
        <f t="shared" si="77"/>
        <v/>
      </c>
      <c r="FA25" s="424"/>
      <c r="FB25" s="59" t="e">
        <f ca="1">formulas!N508</f>
        <v>#N/A</v>
      </c>
      <c r="FC25" s="423"/>
      <c r="FD25" s="66" t="str">
        <f t="shared" si="78"/>
        <v/>
      </c>
    </row>
    <row r="26" spans="1:160" ht="19.5" thickBot="1">
      <c r="A26" s="222">
        <v>40</v>
      </c>
      <c r="B26" s="230">
        <v>4</v>
      </c>
      <c r="C26" s="61"/>
      <c r="D26" s="233"/>
      <c r="E26" s="424"/>
      <c r="F26" s="60" t="e">
        <f ca="1">formulas!N128</f>
        <v>#N/A</v>
      </c>
      <c r="G26" s="423"/>
      <c r="H26" s="66" t="str">
        <f t="shared" si="0"/>
        <v/>
      </c>
      <c r="I26" s="222">
        <f t="shared" si="1"/>
        <v>40</v>
      </c>
      <c r="J26" s="230">
        <v>4</v>
      </c>
      <c r="K26" s="50" t="str">
        <f t="shared" si="79"/>
        <v/>
      </c>
      <c r="L26" s="234" t="str">
        <f t="shared" si="80"/>
        <v/>
      </c>
      <c r="M26" s="424"/>
      <c r="N26" s="59" t="e">
        <f ca="1">formulas!$N149</f>
        <v>#N/A</v>
      </c>
      <c r="O26" s="423"/>
      <c r="P26" s="66" t="str">
        <f t="shared" si="2"/>
        <v/>
      </c>
      <c r="Q26" s="222">
        <f t="shared" si="3"/>
        <v>40</v>
      </c>
      <c r="R26" s="230">
        <v>4</v>
      </c>
      <c r="S26" s="50" t="str">
        <f t="shared" si="81"/>
        <v/>
      </c>
      <c r="T26" s="234" t="str">
        <f t="shared" si="82"/>
        <v/>
      </c>
      <c r="U26" s="424"/>
      <c r="V26" s="59" t="e">
        <f ca="1">formulas!$N169</f>
        <v>#N/A</v>
      </c>
      <c r="W26" s="423"/>
      <c r="X26" s="66" t="str">
        <f t="shared" si="4"/>
        <v/>
      </c>
      <c r="Y26" s="222">
        <f t="shared" si="5"/>
        <v>40</v>
      </c>
      <c r="Z26" s="230">
        <v>4</v>
      </c>
      <c r="AA26" s="235" t="str">
        <f t="shared" si="6"/>
        <v/>
      </c>
      <c r="AB26" s="234" t="str">
        <f t="shared" si="7"/>
        <v/>
      </c>
      <c r="AC26" s="424"/>
      <c r="AD26" s="59" t="e">
        <f ca="1">formulas!$N189</f>
        <v>#N/A</v>
      </c>
      <c r="AE26" s="423"/>
      <c r="AF26" s="66" t="str">
        <f t="shared" si="8"/>
        <v/>
      </c>
      <c r="AG26" s="222">
        <f t="shared" si="9"/>
        <v>40</v>
      </c>
      <c r="AH26" s="230">
        <v>4</v>
      </c>
      <c r="AI26" s="235" t="str">
        <f t="shared" si="10"/>
        <v/>
      </c>
      <c r="AJ26" s="234" t="str">
        <f t="shared" si="83"/>
        <v/>
      </c>
      <c r="AK26" s="424"/>
      <c r="AL26" s="59" t="e">
        <f ca="1">formulas!$N209</f>
        <v>#N/A</v>
      </c>
      <c r="AM26" s="423"/>
      <c r="AN26" s="66" t="str">
        <f t="shared" si="11"/>
        <v/>
      </c>
      <c r="AO26" s="222">
        <f t="shared" si="12"/>
        <v>40</v>
      </c>
      <c r="AP26" s="46">
        <v>8</v>
      </c>
      <c r="AQ26" s="62"/>
      <c r="AR26" s="234" t="str">
        <f t="shared" si="84"/>
        <v/>
      </c>
      <c r="AS26" s="424"/>
      <c r="AT26" s="59" t="e">
        <f ca="1">formulas!N229</f>
        <v>#N/A</v>
      </c>
      <c r="AU26" s="423"/>
      <c r="AV26" s="66" t="str">
        <f t="shared" si="13"/>
        <v/>
      </c>
      <c r="AW26" s="222">
        <f t="shared" si="14"/>
        <v>40</v>
      </c>
      <c r="AX26" s="46">
        <f t="shared" si="15"/>
        <v>8</v>
      </c>
      <c r="AY26" s="50" t="str">
        <f t="shared" si="16"/>
        <v/>
      </c>
      <c r="AZ26" s="234" t="str">
        <f t="shared" si="17"/>
        <v/>
      </c>
      <c r="BA26" s="424"/>
      <c r="BB26" s="59" t="e">
        <f ca="1">formulas!N249</f>
        <v>#N/A</v>
      </c>
      <c r="BC26" s="423"/>
      <c r="BD26" s="66" t="str">
        <f t="shared" si="18"/>
        <v/>
      </c>
      <c r="BE26" s="222">
        <f t="shared" si="19"/>
        <v>40</v>
      </c>
      <c r="BF26" s="46">
        <f t="shared" si="20"/>
        <v>8</v>
      </c>
      <c r="BG26" s="50" t="str">
        <f t="shared" si="21"/>
        <v/>
      </c>
      <c r="BH26" s="234" t="str">
        <f>IF(AZ26&lt;&gt;"",AZ26,"")</f>
        <v/>
      </c>
      <c r="BI26" s="424"/>
      <c r="BJ26" s="59" t="e">
        <f ca="1">formulas!N269</f>
        <v>#N/A</v>
      </c>
      <c r="BK26" s="423"/>
      <c r="BL26" s="66" t="str">
        <f t="shared" si="22"/>
        <v/>
      </c>
      <c r="BM26" s="222">
        <f t="shared" si="23"/>
        <v>40</v>
      </c>
      <c r="BN26" s="46">
        <f t="shared" si="24"/>
        <v>8</v>
      </c>
      <c r="BO26" s="50" t="str">
        <f t="shared" si="25"/>
        <v/>
      </c>
      <c r="BP26" s="234" t="str">
        <f t="shared" si="26"/>
        <v/>
      </c>
      <c r="BQ26" s="424"/>
      <c r="BR26" s="59" t="e">
        <f ca="1">formulas!N289</f>
        <v>#N/A</v>
      </c>
      <c r="BS26" s="423"/>
      <c r="BT26" s="66" t="str">
        <f t="shared" si="27"/>
        <v/>
      </c>
      <c r="BU26" s="222">
        <f t="shared" si="28"/>
        <v>40</v>
      </c>
      <c r="BV26" s="46">
        <f t="shared" si="29"/>
        <v>8</v>
      </c>
      <c r="BW26" s="50" t="str">
        <f t="shared" si="30"/>
        <v/>
      </c>
      <c r="BX26" s="234" t="str">
        <f t="shared" si="31"/>
        <v/>
      </c>
      <c r="BY26" s="424"/>
      <c r="BZ26" s="59" t="e">
        <f ca="1">formulas!N309</f>
        <v>#N/A</v>
      </c>
      <c r="CA26" s="423"/>
      <c r="CB26" s="66" t="str">
        <f t="shared" si="32"/>
        <v/>
      </c>
      <c r="CC26" s="222">
        <f t="shared" si="33"/>
        <v>40</v>
      </c>
      <c r="CD26" s="46">
        <v>12</v>
      </c>
      <c r="CE26" s="62" t="str">
        <f t="shared" si="34"/>
        <v/>
      </c>
      <c r="CF26" s="233" t="str">
        <f t="shared" si="85"/>
        <v/>
      </c>
      <c r="CG26" s="424"/>
      <c r="CH26" s="59" t="e">
        <f ca="1">formulas!N329</f>
        <v>#N/A</v>
      </c>
      <c r="CI26" s="423"/>
      <c r="CJ26" s="66" t="str">
        <f t="shared" si="35"/>
        <v/>
      </c>
      <c r="CK26" s="222">
        <f t="shared" si="36"/>
        <v>40</v>
      </c>
      <c r="CL26" s="46">
        <f t="shared" si="37"/>
        <v>12</v>
      </c>
      <c r="CM26" s="50" t="str">
        <f t="shared" si="38"/>
        <v/>
      </c>
      <c r="CN26" s="234" t="str">
        <f t="shared" si="39"/>
        <v/>
      </c>
      <c r="CO26" s="424"/>
      <c r="CP26" s="59" t="e">
        <f ca="1">formulas!N349</f>
        <v>#N/A</v>
      </c>
      <c r="CQ26" s="423"/>
      <c r="CR26" s="66" t="str">
        <f t="shared" si="40"/>
        <v/>
      </c>
      <c r="CS26" s="222">
        <f t="shared" si="41"/>
        <v>40</v>
      </c>
      <c r="CT26" s="46">
        <f t="shared" si="42"/>
        <v>12</v>
      </c>
      <c r="CU26" s="50" t="str">
        <f t="shared" si="43"/>
        <v/>
      </c>
      <c r="CV26" s="234" t="str">
        <f t="shared" si="44"/>
        <v/>
      </c>
      <c r="CW26" s="424"/>
      <c r="CX26" s="59" t="e">
        <f ca="1">formulas!N369</f>
        <v>#N/A</v>
      </c>
      <c r="CY26" s="423"/>
      <c r="CZ26" s="66" t="str">
        <f t="shared" si="45"/>
        <v/>
      </c>
      <c r="DA26" s="222">
        <f t="shared" si="46"/>
        <v>40</v>
      </c>
      <c r="DB26" s="46">
        <f t="shared" si="47"/>
        <v>12</v>
      </c>
      <c r="DC26" s="50" t="str">
        <f t="shared" si="48"/>
        <v/>
      </c>
      <c r="DD26" s="234" t="str">
        <f t="shared" si="49"/>
        <v/>
      </c>
      <c r="DE26" s="424"/>
      <c r="DF26" s="59" t="e">
        <f ca="1">formulas!N389</f>
        <v>#N/A</v>
      </c>
      <c r="DG26" s="423"/>
      <c r="DH26" s="66" t="str">
        <f t="shared" si="50"/>
        <v/>
      </c>
      <c r="DI26" s="222">
        <f t="shared" si="51"/>
        <v>40</v>
      </c>
      <c r="DJ26" s="46">
        <f t="shared" si="52"/>
        <v>12</v>
      </c>
      <c r="DK26" s="50" t="str">
        <f t="shared" si="53"/>
        <v/>
      </c>
      <c r="DL26" s="234" t="str">
        <f t="shared" si="54"/>
        <v/>
      </c>
      <c r="DM26" s="424"/>
      <c r="DN26" s="59" t="e">
        <f ca="1">formulas!N409</f>
        <v>#N/A</v>
      </c>
      <c r="DO26" s="423"/>
      <c r="DP26" s="66" t="str">
        <f t="shared" si="55"/>
        <v/>
      </c>
      <c r="DQ26" s="222">
        <f t="shared" si="56"/>
        <v>40</v>
      </c>
      <c r="DR26" s="46">
        <v>16</v>
      </c>
      <c r="DS26" s="62" t="str">
        <f t="shared" si="57"/>
        <v/>
      </c>
      <c r="DT26" s="233" t="str">
        <f t="shared" si="86"/>
        <v/>
      </c>
      <c r="DU26" s="424"/>
      <c r="DV26" s="59" t="e">
        <f ca="1">formulas!N429</f>
        <v>#N/A</v>
      </c>
      <c r="DW26" s="423"/>
      <c r="DX26" s="66" t="str">
        <f t="shared" si="58"/>
        <v/>
      </c>
      <c r="DY26" s="222">
        <f t="shared" si="59"/>
        <v>40</v>
      </c>
      <c r="DZ26" s="46">
        <f t="shared" si="60"/>
        <v>16</v>
      </c>
      <c r="EA26" s="50" t="str">
        <f t="shared" si="61"/>
        <v/>
      </c>
      <c r="EB26" s="234" t="str">
        <f t="shared" si="62"/>
        <v/>
      </c>
      <c r="EC26" s="424"/>
      <c r="ED26" s="59" t="e">
        <f ca="1">formulas!N449</f>
        <v>#N/A</v>
      </c>
      <c r="EE26" s="423"/>
      <c r="EF26" s="66" t="str">
        <f t="shared" si="63"/>
        <v/>
      </c>
      <c r="EG26" s="222">
        <f t="shared" si="64"/>
        <v>40</v>
      </c>
      <c r="EH26" s="46">
        <f t="shared" si="65"/>
        <v>16</v>
      </c>
      <c r="EI26" s="50" t="str">
        <f t="shared" si="66"/>
        <v/>
      </c>
      <c r="EJ26" s="234" t="str">
        <f t="shared" si="67"/>
        <v/>
      </c>
      <c r="EK26" s="424"/>
      <c r="EL26" s="59" t="e">
        <f ca="1">formulas!N469</f>
        <v>#N/A</v>
      </c>
      <c r="EM26" s="423"/>
      <c r="EN26" s="66" t="str">
        <f t="shared" si="68"/>
        <v/>
      </c>
      <c r="EO26" s="222">
        <f t="shared" si="69"/>
        <v>40</v>
      </c>
      <c r="EP26" s="46">
        <f t="shared" si="70"/>
        <v>16</v>
      </c>
      <c r="EQ26" s="50" t="str">
        <f t="shared" si="71"/>
        <v/>
      </c>
      <c r="ER26" s="234" t="str">
        <f t="shared" si="72"/>
        <v/>
      </c>
      <c r="ES26" s="424"/>
      <c r="ET26" s="59" t="e">
        <f ca="1">formulas!N489</f>
        <v>#N/A</v>
      </c>
      <c r="EU26" s="423"/>
      <c r="EV26" s="66" t="str">
        <f t="shared" si="73"/>
        <v/>
      </c>
      <c r="EW26" s="222">
        <f t="shared" si="74"/>
        <v>40</v>
      </c>
      <c r="EX26" s="46">
        <f t="shared" si="75"/>
        <v>16</v>
      </c>
      <c r="EY26" s="50" t="str">
        <f t="shared" si="76"/>
        <v/>
      </c>
      <c r="EZ26" s="234" t="str">
        <f t="shared" si="77"/>
        <v/>
      </c>
      <c r="FA26" s="424"/>
      <c r="FB26" s="59" t="e">
        <f ca="1">formulas!N509</f>
        <v>#N/A</v>
      </c>
      <c r="FC26" s="423"/>
      <c r="FD26" s="66" t="str">
        <f t="shared" si="78"/>
        <v/>
      </c>
    </row>
  </sheetData>
  <sheetProtection selectLockedCells="1"/>
  <mergeCells count="80">
    <mergeCell ref="FB5:FB6"/>
    <mergeCell ref="CP5:CP6"/>
    <mergeCell ref="BZ5:BZ6"/>
    <mergeCell ref="DN5:DN6"/>
    <mergeCell ref="DV5:DV6"/>
    <mergeCell ref="EL5:EL6"/>
    <mergeCell ref="CH5:CH6"/>
    <mergeCell ref="EX1:EZ1"/>
    <mergeCell ref="EX4:EZ4"/>
    <mergeCell ref="DZ4:EB4"/>
    <mergeCell ref="A6:B6"/>
    <mergeCell ref="ET5:ET6"/>
    <mergeCell ref="ED5:ED6"/>
    <mergeCell ref="EP1:ER1"/>
    <mergeCell ref="EP4:ER4"/>
    <mergeCell ref="EH1:EJ1"/>
    <mergeCell ref="EH4:EJ4"/>
    <mergeCell ref="DZ1:EB1"/>
    <mergeCell ref="CT1:CV1"/>
    <mergeCell ref="CT4:CV4"/>
    <mergeCell ref="CX5:CX6"/>
    <mergeCell ref="DB1:DD1"/>
    <mergeCell ref="DB4:DD4"/>
    <mergeCell ref="DR1:DT1"/>
    <mergeCell ref="DR4:DT4"/>
    <mergeCell ref="DF5:DF6"/>
    <mergeCell ref="DJ1:DL1"/>
    <mergeCell ref="CL1:CN1"/>
    <mergeCell ref="CL4:CN4"/>
    <mergeCell ref="DJ4:DL4"/>
    <mergeCell ref="BN1:BP1"/>
    <mergeCell ref="BN4:BP4"/>
    <mergeCell ref="CD1:CF1"/>
    <mergeCell ref="CD4:CF4"/>
    <mergeCell ref="BV1:BX1"/>
    <mergeCell ref="BN3:BO3"/>
    <mergeCell ref="BF1:BH1"/>
    <mergeCell ref="BF4:BH4"/>
    <mergeCell ref="AX1:AZ1"/>
    <mergeCell ref="AX4:AZ4"/>
    <mergeCell ref="AX3:AY3"/>
    <mergeCell ref="BF3:BG3"/>
    <mergeCell ref="AP1:AR1"/>
    <mergeCell ref="AH1:AJ1"/>
    <mergeCell ref="AH4:AJ4"/>
    <mergeCell ref="AP3:AQ3"/>
    <mergeCell ref="Z3:AA3"/>
    <mergeCell ref="AH3:AI3"/>
    <mergeCell ref="B1:D1"/>
    <mergeCell ref="F5:F6"/>
    <mergeCell ref="B3:C3"/>
    <mergeCell ref="B4:C4"/>
    <mergeCell ref="Z1:AB1"/>
    <mergeCell ref="Z4:AB4"/>
    <mergeCell ref="R3:S3"/>
    <mergeCell ref="R1:T1"/>
    <mergeCell ref="R4:T4"/>
    <mergeCell ref="N5:N6"/>
    <mergeCell ref="J3:K3"/>
    <mergeCell ref="J1:L1"/>
    <mergeCell ref="V5:V6"/>
    <mergeCell ref="EX3:EY3"/>
    <mergeCell ref="BV3:BW3"/>
    <mergeCell ref="CD3:CE3"/>
    <mergeCell ref="CL3:CM3"/>
    <mergeCell ref="CT3:CU3"/>
    <mergeCell ref="DB3:DC3"/>
    <mergeCell ref="DJ3:DK3"/>
    <mergeCell ref="DR3:DS3"/>
    <mergeCell ref="DZ3:EA3"/>
    <mergeCell ref="EH3:EI3"/>
    <mergeCell ref="EP3:EQ3"/>
    <mergeCell ref="AT5:AT6"/>
    <mergeCell ref="BV4:BX4"/>
    <mergeCell ref="AP4:AR4"/>
    <mergeCell ref="AL5:AL6"/>
    <mergeCell ref="AD5:AD6"/>
    <mergeCell ref="BB5:BB6"/>
    <mergeCell ref="BJ5:BJ6"/>
    <mergeCell ref="BR5:BR6"/>
  </mergeCells>
  <phoneticPr fontId="4" type="noConversion"/>
  <conditionalFormatting sqref="L7:L26">
    <cfRule type="cellIs" dxfId="18" priority="5" stopIfTrue="1" operator="equal">
      <formula>0</formula>
    </cfRule>
  </conditionalFormatting>
  <conditionalFormatting sqref="AJ7:AJ26">
    <cfRule type="cellIs" dxfId="17" priority="3" stopIfTrue="1" operator="equal">
      <formula>0</formula>
    </cfRule>
  </conditionalFormatting>
  <conditionalFormatting sqref="AR7:AR26">
    <cfRule type="cellIs" dxfId="16" priority="1" stopIfTrue="1" operator="equal">
      <formula>0</formula>
    </cfRule>
  </conditionalFormatting>
  <pageMargins left="0.75" right="0.75" top="1" bottom="1" header="0.5" footer="0.5"/>
  <pageSetup orientation="portrait" r:id="rId1"/>
  <headerFooter alignWithMargins="0"/>
  <customProperties>
    <customPr name="%locator_row%" r:id="rId2"/>
    <customPr name="%startcell%" r:id="rId3"/>
  </customProperties>
  <ignoredErrors>
    <ignoredError sqref="AY7:AY26 BG7:BG26 BO7:BO26 BW7:BW26 CM7:CM26 CU7:CU26 DC7:DC26" formula="1"/>
  </ignoredErrors>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4146-300A-40AC-B95E-F591A3CAD293}">
  <sheetPr codeName="Sheet6"/>
  <dimension ref="A1:BP1800"/>
  <sheetViews>
    <sheetView topLeftCell="AQ1" zoomScale="70" zoomScaleNormal="70" workbookViewId="0">
      <selection activeCell="BC12" sqref="BC12"/>
    </sheetView>
  </sheetViews>
  <sheetFormatPr defaultRowHeight="12.75"/>
  <cols>
    <col min="1" max="1" width="9.7109375" customWidth="1"/>
    <col min="2" max="2" width="42.5703125" customWidth="1"/>
    <col min="3" max="3" width="11.28515625" customWidth="1"/>
    <col min="4" max="4" width="13" customWidth="1"/>
    <col min="5" max="5" width="12" customWidth="1"/>
    <col min="6" max="6" width="10.28515625" customWidth="1"/>
    <col min="7" max="7" width="12.5703125" customWidth="1"/>
    <col min="8" max="8" width="13.85546875" customWidth="1"/>
    <col min="11" max="11" width="13.85546875" customWidth="1"/>
    <col min="12" max="12" width="19.7109375" bestFit="1" customWidth="1"/>
    <col min="13" max="13" width="15.7109375" bestFit="1" customWidth="1"/>
    <col min="14" max="14" width="27.85546875" bestFit="1" customWidth="1"/>
    <col min="15" max="15" width="22.42578125" bestFit="1" customWidth="1"/>
    <col min="16" max="16" width="14.5703125" bestFit="1" customWidth="1"/>
    <col min="17" max="17" width="17.28515625" bestFit="1" customWidth="1"/>
    <col min="18" max="18" width="11.5703125" bestFit="1" customWidth="1"/>
    <col min="19" max="19" width="19.140625" customWidth="1"/>
    <col min="20" max="20" width="11.28515625" customWidth="1"/>
    <col min="21" max="21" width="16.85546875" customWidth="1"/>
    <col min="22" max="22" width="44.28515625" customWidth="1"/>
    <col min="23" max="23" width="18" customWidth="1"/>
    <col min="24" max="25" width="11.28515625" customWidth="1"/>
    <col min="26" max="26" width="13.42578125" customWidth="1"/>
    <col min="27" max="27" width="11.140625" bestFit="1" customWidth="1"/>
    <col min="29" max="29" width="10.140625" customWidth="1"/>
    <col min="40" max="40" width="17" customWidth="1"/>
    <col min="41" max="41" width="34.140625" customWidth="1"/>
    <col min="42" max="42" width="25.42578125" customWidth="1"/>
    <col min="43" max="43" width="33.28515625" customWidth="1"/>
    <col min="44" max="44" width="32.7109375" customWidth="1"/>
    <col min="50" max="50" width="17.28515625" customWidth="1"/>
    <col min="54" max="54" width="13" customWidth="1"/>
    <col min="55" max="55" width="41.5703125" customWidth="1"/>
    <col min="57" max="57" width="24.42578125" customWidth="1"/>
    <col min="58" max="58" width="13.7109375" customWidth="1"/>
    <col min="59" max="59" width="12.5703125" customWidth="1"/>
    <col min="61" max="61" width="31.140625" customWidth="1"/>
    <col min="62" max="62" width="113.42578125" customWidth="1"/>
    <col min="63" max="63" width="21.85546875" customWidth="1"/>
    <col min="70" max="70" width="9.28515625" customWidth="1"/>
  </cols>
  <sheetData>
    <row r="1" spans="1:68" ht="13.5" thickBot="1">
      <c r="A1" s="47" t="s">
        <v>52</v>
      </c>
      <c r="B1" s="47"/>
      <c r="C1" s="47"/>
      <c r="D1" s="176" t="s">
        <v>53</v>
      </c>
      <c r="E1" s="177">
        <v>1</v>
      </c>
      <c r="F1" s="47"/>
      <c r="G1" s="178"/>
      <c r="H1" s="47"/>
      <c r="I1" s="47"/>
      <c r="J1" s="47"/>
      <c r="L1" s="74" t="s">
        <v>54</v>
      </c>
      <c r="M1" s="76"/>
      <c r="N1" s="77">
        <v>34420</v>
      </c>
      <c r="T1" s="75" t="s">
        <v>55</v>
      </c>
      <c r="U1" s="427" t="str">
        <f>X35</f>
        <v>PRTPRTPRT</v>
      </c>
      <c r="V1" s="427" t="str">
        <f>IF('CERTIFICATION WORKSHEET'!$Z$5&lt;&gt;3,$X$31,$X$35)</f>
        <v>PRTPRTPRT</v>
      </c>
      <c r="AG1" s="4"/>
      <c r="AQ1" s="170"/>
      <c r="AU1" t="s">
        <v>56</v>
      </c>
      <c r="AW1" s="77" t="str">
        <f>CONCATENATE('TC FORM'!AY2,UPPER(AU3),'TC FORM'!AY2,'TC FORM'!AX2)</f>
        <v>"J"</v>
      </c>
      <c r="BB1" s="55"/>
      <c r="BC1" s="65" t="s">
        <v>57</v>
      </c>
      <c r="BI1" s="514" t="s">
        <v>58</v>
      </c>
      <c r="BJ1" s="514"/>
    </row>
    <row r="2" spans="1:68" ht="20.100000000000001" customHeight="1" thickBot="1">
      <c r="A2" s="47" t="s">
        <v>59</v>
      </c>
      <c r="B2" s="409" t="s">
        <v>60</v>
      </c>
      <c r="C2" s="47"/>
      <c r="D2" s="47"/>
      <c r="E2" s="47"/>
      <c r="F2" s="47"/>
      <c r="G2" s="47"/>
      <c r="H2" s="47"/>
      <c r="I2" s="47"/>
      <c r="J2" s="47"/>
      <c r="AP2" s="4" t="s">
        <v>61</v>
      </c>
      <c r="AQ2" s="170"/>
      <c r="AU2" t="s">
        <v>62</v>
      </c>
      <c r="AX2" s="169" t="str">
        <f>IF(AND('CERTIFICATION WORKSHEET'!AA3=TRUE,'CERTIFICATION WORKSHEET'!AA4=TRUE),"",IF('CERTIFICATION WORKSHEET'!AA3=TRUE," Special Limits",IF('CERTIFICATION WORKSHEET'!AA4=TRUE," Standard Limits","")))</f>
        <v/>
      </c>
      <c r="AY2" s="5" t="s">
        <v>63</v>
      </c>
      <c r="BB2" s="67"/>
      <c r="BC2" s="65" t="s">
        <v>64</v>
      </c>
      <c r="BE2" t="s">
        <v>65</v>
      </c>
      <c r="BF2" s="74">
        <f>'CERTIFICATION WORKSHEET'!B18</f>
        <v>72</v>
      </c>
      <c r="BG2" s="58">
        <f>IF(BF2=0,BG4,BF2)</f>
        <v>72</v>
      </c>
      <c r="BH2" s="63"/>
      <c r="BI2" s="29" t="s">
        <v>66</v>
      </c>
      <c r="BJ2" s="428" t="s">
        <v>67</v>
      </c>
    </row>
    <row r="3" spans="1:68" ht="13.5" thickBot="1">
      <c r="A3" s="47" t="s">
        <v>68</v>
      </c>
      <c r="B3" s="259" t="str">
        <f>$BC$12</f>
        <v>Thermocouple Wire</v>
      </c>
      <c r="C3" s="47"/>
      <c r="D3" s="47"/>
      <c r="E3" s="47" t="s">
        <v>69</v>
      </c>
      <c r="F3" s="47"/>
      <c r="G3" s="178" t="s">
        <v>31</v>
      </c>
      <c r="H3" s="47"/>
      <c r="I3" s="47"/>
      <c r="J3" s="47"/>
      <c r="K3" s="24"/>
      <c r="M3" s="515" t="s">
        <v>70</v>
      </c>
      <c r="N3" s="516"/>
      <c r="O3" s="516"/>
      <c r="P3" s="516"/>
      <c r="Q3" s="516"/>
      <c r="R3" s="516"/>
      <c r="S3" s="516"/>
      <c r="T3" s="516"/>
      <c r="U3" s="516"/>
      <c r="V3" s="516"/>
      <c r="W3" s="516"/>
      <c r="X3" s="516"/>
      <c r="Y3" s="517"/>
      <c r="AP3" s="161" t="s">
        <v>71</v>
      </c>
      <c r="AQ3" s="205"/>
      <c r="AT3" s="161" t="s">
        <v>72</v>
      </c>
      <c r="AU3" s="105" t="str">
        <f>CT!D7</f>
        <v>J</v>
      </c>
      <c r="AV3" s="105" t="str">
        <f>CONCATENATE($AY$2,UPPER(AU3),$AY$2,$AX$2)</f>
        <v>"J"</v>
      </c>
      <c r="AW3" s="105">
        <v>35</v>
      </c>
      <c r="AX3" s="105">
        <f>CT!D21</f>
        <v>0</v>
      </c>
      <c r="AY3" s="105" t="str">
        <f t="shared" ref="AY3:AY8" si="0">CONCATENATE($AY$2,UPPER(AX3),$AY$2,$AX$2)</f>
        <v>"0"</v>
      </c>
      <c r="AZ3" s="105"/>
      <c r="BA3" s="106"/>
      <c r="BC3" s="65" t="s">
        <v>73</v>
      </c>
      <c r="BE3" t="s">
        <v>74</v>
      </c>
      <c r="BF3" s="74">
        <f>'CERTIFICATION WORKSHEET'!B19</f>
        <v>25</v>
      </c>
      <c r="BG3" s="85">
        <f>IF(BF3=0,BG5,BF3)</f>
        <v>25</v>
      </c>
      <c r="BJ3" t="s">
        <v>75</v>
      </c>
      <c r="BK3" s="84" t="str">
        <f>IF(ISERROR(SEARCH("Note",BI9)),BK7, IF(BK7&lt;&gt;"REJECTED",BK9,BK7))</f>
        <v>ACCEPTED</v>
      </c>
    </row>
    <row r="4" spans="1:68" ht="13.5" thickBot="1">
      <c r="A4" s="47" t="s">
        <v>48</v>
      </c>
      <c r="B4" s="178" t="str">
        <f>AV3</f>
        <v>"J"</v>
      </c>
      <c r="C4" s="47"/>
      <c r="D4" s="47"/>
      <c r="E4" s="47" t="s">
        <v>76</v>
      </c>
      <c r="F4" s="47"/>
      <c r="G4" s="246">
        <f ca="1">$BG$9</f>
        <v>45756</v>
      </c>
      <c r="H4" s="47"/>
      <c r="I4" s="47"/>
      <c r="J4" s="179"/>
      <c r="K4" s="179"/>
      <c r="L4" s="179"/>
      <c r="M4" s="179"/>
      <c r="N4" s="179"/>
      <c r="O4" s="179"/>
      <c r="P4" s="179"/>
      <c r="Q4" s="179"/>
      <c r="R4" s="179"/>
      <c r="S4" s="179"/>
      <c r="AK4" s="5" t="s">
        <v>77</v>
      </c>
      <c r="AN4" s="206"/>
      <c r="AO4" s="131"/>
      <c r="AP4" s="131"/>
      <c r="AQ4" s="131"/>
      <c r="AR4" s="207"/>
      <c r="AT4" s="108" t="s">
        <v>78</v>
      </c>
      <c r="AU4">
        <f>CT!D12</f>
        <v>0</v>
      </c>
      <c r="AV4" t="str">
        <f>CONCATENATE($AY$2,UPPER(AU4),$AY$2,$AX$2)</f>
        <v>"0"</v>
      </c>
      <c r="AW4">
        <v>36</v>
      </c>
      <c r="AX4">
        <f>CT!D22</f>
        <v>0</v>
      </c>
      <c r="AY4" t="str">
        <f t="shared" si="0"/>
        <v>"0"</v>
      </c>
      <c r="BA4" s="109"/>
      <c r="BC4" s="429" t="s">
        <v>79</v>
      </c>
      <c r="BG4">
        <v>68</v>
      </c>
    </row>
    <row r="5" spans="1:68" ht="15">
      <c r="A5" s="47" t="s">
        <v>80</v>
      </c>
      <c r="B5" s="178" t="str">
        <f>$BG$18</f>
        <v>N/A</v>
      </c>
      <c r="C5" s="47"/>
      <c r="D5" s="47"/>
      <c r="E5" s="47" t="s">
        <v>81</v>
      </c>
      <c r="F5" s="47"/>
      <c r="G5" s="246" t="str">
        <f>$BG$10</f>
        <v>N/A</v>
      </c>
      <c r="H5" s="47"/>
      <c r="J5" s="179"/>
      <c r="K5" s="179"/>
      <c r="L5" t="s">
        <v>47</v>
      </c>
      <c r="M5" t="s">
        <v>82</v>
      </c>
      <c r="N5" t="s">
        <v>83</v>
      </c>
      <c r="O5" t="s">
        <v>84</v>
      </c>
      <c r="P5" t="s">
        <v>85</v>
      </c>
      <c r="Q5" t="s">
        <v>86</v>
      </c>
      <c r="R5" t="s">
        <v>48</v>
      </c>
      <c r="S5" s="179"/>
      <c r="U5" s="161" t="str">
        <f>'Update Standards'!$M18&amp;", "</f>
        <v xml:space="preserve">46756, </v>
      </c>
      <c r="V5" s="105" t="str">
        <f>'Update Standards'!M21&amp;", "</f>
        <v xml:space="preserve">SP30124, </v>
      </c>
      <c r="W5" s="296">
        <f>'Update Standards'!$K$19</f>
        <v>45275</v>
      </c>
      <c r="X5" s="296">
        <f>'Update Standards'!$K$18</f>
        <v>45062</v>
      </c>
      <c r="Y5" s="296">
        <f>'Update Standards'!$K$14</f>
        <v>45310</v>
      </c>
      <c r="Z5" s="297">
        <f>'Update Standards'!$K$20</f>
        <v>45310</v>
      </c>
      <c r="AA5" s="161" t="s">
        <v>87</v>
      </c>
      <c r="AB5" s="105"/>
      <c r="AC5" s="105"/>
      <c r="AD5" s="105"/>
      <c r="AE5" s="105"/>
      <c r="AF5" s="162" t="s">
        <v>88</v>
      </c>
      <c r="AG5" s="106"/>
      <c r="AQ5" s="57"/>
      <c r="AR5" s="80"/>
      <c r="AT5" s="108" t="s">
        <v>89</v>
      </c>
      <c r="AU5">
        <f>CT!D17</f>
        <v>0</v>
      </c>
      <c r="AV5" t="str">
        <f>CONCATENATE($AY$2,UPPER(AU5),$AY$2,$AX$2)</f>
        <v>"0"</v>
      </c>
      <c r="AW5">
        <v>37</v>
      </c>
      <c r="AX5">
        <f>CT!D23</f>
        <v>0</v>
      </c>
      <c r="AY5" t="str">
        <f t="shared" si="0"/>
        <v>"0"</v>
      </c>
      <c r="BA5" s="109"/>
      <c r="BC5" s="65" t="s">
        <v>90</v>
      </c>
      <c r="BG5">
        <v>46</v>
      </c>
      <c r="BK5" s="82" t="str">
        <f>BK3</f>
        <v>ACCEPTED</v>
      </c>
    </row>
    <row r="6" spans="1:68" ht="13.5" thickBot="1">
      <c r="A6" s="47" t="s">
        <v>65</v>
      </c>
      <c r="B6" s="180">
        <f>$BG$2</f>
        <v>72</v>
      </c>
      <c r="C6" s="47"/>
      <c r="D6" s="47"/>
      <c r="E6" s="47" t="s">
        <v>91</v>
      </c>
      <c r="F6" s="47"/>
      <c r="G6" s="178">
        <f>$BG$3</f>
        <v>25</v>
      </c>
      <c r="H6" s="47" t="s">
        <v>92</v>
      </c>
      <c r="I6" s="47"/>
      <c r="J6" s="47"/>
      <c r="K6" s="179"/>
      <c r="L6" t="s">
        <v>93</v>
      </c>
      <c r="M6" t="s">
        <v>94</v>
      </c>
      <c r="N6" t="s">
        <v>95</v>
      </c>
      <c r="O6" s="63">
        <v>45420</v>
      </c>
      <c r="P6" s="63">
        <v>45785</v>
      </c>
      <c r="Q6" t="s">
        <v>96</v>
      </c>
      <c r="R6" t="s">
        <v>97</v>
      </c>
      <c r="S6" s="179"/>
      <c r="U6" s="164" t="str">
        <f>'Update Standards'!$M19&amp;", "</f>
        <v xml:space="preserve">G295632, </v>
      </c>
      <c r="V6" s="44" t="str">
        <f>'Update Standards'!M20&amp;", "</f>
        <v xml:space="preserve">SP10124, </v>
      </c>
      <c r="W6" s="298">
        <f>'Update Standards'!$L$19</f>
        <v>46006</v>
      </c>
      <c r="X6" s="298">
        <f>'Update Standards'!$L$18</f>
        <v>46889</v>
      </c>
      <c r="Y6" s="298">
        <f>'Update Standards'!$L$14</f>
        <v>45676</v>
      </c>
      <c r="Z6" s="299">
        <f>'Update Standards'!$L$20</f>
        <v>45676</v>
      </c>
      <c r="AA6" s="108" t="s">
        <v>98</v>
      </c>
      <c r="AF6" t="s">
        <v>99</v>
      </c>
      <c r="AG6" s="109"/>
      <c r="AN6" s="309" t="s">
        <v>100</v>
      </c>
      <c r="AO6" s="263" t="s">
        <v>101</v>
      </c>
      <c r="AP6" s="56" t="b">
        <f>'CERTIFICATION WORKSHEET'!X3</f>
        <v>1</v>
      </c>
      <c r="AQ6" t="str">
        <f>IF(AND(AP6=TRUE,AP13&lt;&gt;TRUE,AP4&lt;&gt;TRUE),AN6,IF(AND(AP6=TRUE,OR(AP13=TRUE,AP4=TRUE)),CONCATENATE(", ",AN6),""))</f>
        <v>AMS2750H</v>
      </c>
      <c r="AR6" s="65" t="str">
        <f>IF(AP6=TRUE,AO6,"")</f>
        <v>Greater of ±2.0°F or ±0.4% of Reading</v>
      </c>
      <c r="AT6" s="108" t="s">
        <v>102</v>
      </c>
      <c r="AU6">
        <f>CT!D22</f>
        <v>0</v>
      </c>
      <c r="AV6" t="str">
        <f>CONCATENATE($AY$2,UPPER(AU6),$AY$2,$AX$2)</f>
        <v>"0"</v>
      </c>
      <c r="AW6">
        <v>38</v>
      </c>
      <c r="AX6">
        <f>CT!D24</f>
        <v>0</v>
      </c>
      <c r="AY6" t="str">
        <f t="shared" si="0"/>
        <v>"0"</v>
      </c>
      <c r="BA6" s="109"/>
      <c r="BC6" s="65"/>
      <c r="BE6" s="518" t="s">
        <v>103</v>
      </c>
      <c r="BF6" s="519"/>
      <c r="BG6" s="520"/>
      <c r="BI6" t="s">
        <v>104</v>
      </c>
    </row>
    <row r="7" spans="1:68" ht="15.75" thickBot="1">
      <c r="A7" s="47" t="s">
        <v>105</v>
      </c>
      <c r="B7" s="178" t="str">
        <f>$BE$27</f>
        <v>Production</v>
      </c>
      <c r="C7" s="47"/>
      <c r="D7" s="47"/>
      <c r="E7" s="47" t="s">
        <v>106</v>
      </c>
      <c r="F7" s="178" t="str">
        <f>$AR$23</f>
        <v>Greater of ±2.0°F or ±0.4% of Reading</v>
      </c>
      <c r="G7" s="47"/>
      <c r="H7" s="47"/>
      <c r="I7" s="47"/>
      <c r="J7" s="47"/>
      <c r="K7" s="179"/>
      <c r="L7" t="s">
        <v>107</v>
      </c>
      <c r="M7" t="s">
        <v>108</v>
      </c>
      <c r="N7" t="s">
        <v>109</v>
      </c>
      <c r="O7" s="63">
        <v>45306</v>
      </c>
      <c r="P7" s="63">
        <v>45672</v>
      </c>
      <c r="Q7" t="s">
        <v>110</v>
      </c>
      <c r="R7" t="s">
        <v>111</v>
      </c>
      <c r="S7" s="179"/>
      <c r="W7" t="s">
        <v>112</v>
      </c>
      <c r="AA7" s="163" t="s">
        <v>99</v>
      </c>
      <c r="AF7" t="s">
        <v>113</v>
      </c>
      <c r="AG7" s="109"/>
      <c r="AN7" s="325" t="s">
        <v>114</v>
      </c>
      <c r="AO7" s="5" t="s">
        <v>115</v>
      </c>
      <c r="AP7" t="b">
        <f>'CERTIFICATION WORKSHEET'!X4</f>
        <v>0</v>
      </c>
      <c r="AQ7" t="str">
        <f>IF(AND(AP7=TRUE,AP6=FALSE,AP13&lt;&gt;TRUE,AP4&lt;&gt;TRUE),AN7,IF(AND(AP7=TRUE,OR(AP6=TRUE,AP13=TRUE,AP4=TRUE)),CONCATENATE(", ",AN7),""))</f>
        <v/>
      </c>
      <c r="AR7" s="65" t="str">
        <f t="shared" ref="AR7:AR12" si="1">IF(AP7=TRUE,AO7,"")</f>
        <v/>
      </c>
      <c r="AT7" s="108">
        <v>21</v>
      </c>
      <c r="AU7" t="str">
        <f>CT!D7</f>
        <v>J</v>
      </c>
      <c r="AV7" t="str">
        <f t="shared" ref="AV7:AV18" si="2">CONCATENATE($AY$2,UPPER(AU7),$AY$2,$AX$2)</f>
        <v>"J"</v>
      </c>
      <c r="AW7">
        <v>39</v>
      </c>
      <c r="AX7">
        <f>CT!D25</f>
        <v>0</v>
      </c>
      <c r="AY7" t="str">
        <f t="shared" si="0"/>
        <v>"0"</v>
      </c>
      <c r="BA7" s="109"/>
      <c r="BE7" s="67"/>
      <c r="BF7" s="246">
        <f>BF9</f>
        <v>45756</v>
      </c>
      <c r="BG7" s="65"/>
      <c r="BI7" s="430">
        <f>IF(OR(BJ7=BJ13,BJ7=BI9),0,IF(BJ7=BJ14,BI14,IF(BJ7=BJ16,BI16,0)))</f>
        <v>0</v>
      </c>
      <c r="BJ7" s="82" t="str">
        <f>IF('CERTIFICATION WORKSHEET'!Z6=1,'TC FORM'!BJ13,IF('CERTIFICATION WORKSHEET'!Z6=2,'TC FORM'!BJ14,IF('CERTIFICATION WORKSHEET'!Z6=3,'TC FORM'!BJ16,IF('CERTIFICATION WORKSHEET'!Z6=4,'TC FORM'!BI9,""))))</f>
        <v>Found in tolerance.  No action required.  "C.F" = "Correction Factor."</v>
      </c>
      <c r="BK7" t="str">
        <f>VLOOKUP(BI7,BI13:BK24,3,FALSE)</f>
        <v>ACCEPTED</v>
      </c>
    </row>
    <row r="8" spans="1:68" ht="13.5" thickBot="1">
      <c r="A8" s="181" t="s">
        <v>116</v>
      </c>
      <c r="B8" s="47"/>
      <c r="C8" s="181"/>
      <c r="D8" s="181" t="s">
        <v>117</v>
      </c>
      <c r="E8" s="181"/>
      <c r="F8" s="47"/>
      <c r="G8" s="178" t="str">
        <f>$AR$24</f>
        <v>AMS2750H, ASTM E220-19</v>
      </c>
      <c r="H8" s="181"/>
      <c r="I8" s="47"/>
      <c r="J8" s="47"/>
      <c r="K8" s="179"/>
      <c r="L8" t="s">
        <v>118</v>
      </c>
      <c r="M8" t="s">
        <v>119</v>
      </c>
      <c r="N8" t="s">
        <v>10</v>
      </c>
      <c r="O8" s="63">
        <v>45474</v>
      </c>
      <c r="P8" s="63">
        <v>45839</v>
      </c>
      <c r="Q8" t="s">
        <v>120</v>
      </c>
      <c r="R8" t="s">
        <v>121</v>
      </c>
      <c r="S8" s="179"/>
      <c r="U8" s="55" t="str">
        <f>'Update Standards'!$H$7</f>
        <v>PRT</v>
      </c>
      <c r="V8" s="56" t="str">
        <f>'Update Standards'!$I$19</f>
        <v>PRT SN:496142</v>
      </c>
      <c r="W8" s="56" t="str">
        <f>IF(ISNUMBER(SEARCH("PRT",$W$17)),V8,"")</f>
        <v>PRT SN:496142</v>
      </c>
      <c r="X8" s="157">
        <f>IF(W8&lt;&gt;"",W5,"")</f>
        <v>45275</v>
      </c>
      <c r="AA8" s="108" t="s">
        <v>122</v>
      </c>
      <c r="AF8" t="s">
        <v>123</v>
      </c>
      <c r="AG8" s="109"/>
      <c r="AN8" s="67" t="s">
        <v>11</v>
      </c>
      <c r="AO8" t="str">
        <f>AO6</f>
        <v>Greater of ±2.0°F or ±0.4% of Reading</v>
      </c>
      <c r="AP8" t="b">
        <f>'CERTIFICATION WORKSHEET'!X5</f>
        <v>0</v>
      </c>
      <c r="AQ8" t="str">
        <f>IF(AND(AP8=TRUE,AP7=FALSE,AP6=FALSE,AP13&lt;&gt;TRUE,AP4&lt;&gt;TRUE),AN8,IF(AND(AP8=TRUE,OR(AP7=TRUE,AP6=TRUE,AP13=TRUE,AP4=TRUE)),CONCATENATE(", ",AN8),""))</f>
        <v/>
      </c>
      <c r="AR8" s="65" t="str">
        <f t="shared" si="1"/>
        <v/>
      </c>
      <c r="AT8" s="108">
        <v>22</v>
      </c>
      <c r="AU8" t="str">
        <f>CT!D8</f>
        <v>J</v>
      </c>
      <c r="AV8" t="str">
        <f t="shared" si="2"/>
        <v>"J"</v>
      </c>
      <c r="AW8">
        <v>40</v>
      </c>
      <c r="AX8">
        <f>CT!D26</f>
        <v>0</v>
      </c>
      <c r="AY8" t="str">
        <f t="shared" si="0"/>
        <v>"0"</v>
      </c>
      <c r="BA8" s="109"/>
      <c r="BC8" s="65"/>
      <c r="BE8" s="67"/>
      <c r="BF8" s="246">
        <f ca="1">TODAY()</f>
        <v>45812</v>
      </c>
      <c r="BG8" s="65"/>
      <c r="BI8" t="s">
        <v>124</v>
      </c>
    </row>
    <row r="9" spans="1:68" ht="13.5" thickBot="1">
      <c r="A9" s="182" t="s">
        <v>125</v>
      </c>
      <c r="B9" s="182"/>
      <c r="C9" s="47"/>
      <c r="D9" s="178" t="str">
        <f>$AX$22</f>
        <v/>
      </c>
      <c r="E9" s="47" t="s">
        <v>126</v>
      </c>
      <c r="F9" s="47"/>
      <c r="G9" s="183" t="str">
        <f>$AX$26</f>
        <v>Specification</v>
      </c>
      <c r="H9" s="184" t="s">
        <v>127</v>
      </c>
      <c r="I9" s="47"/>
      <c r="J9" s="47"/>
      <c r="K9" s="179"/>
      <c r="L9" s="179"/>
      <c r="M9" s="179"/>
      <c r="N9" s="179"/>
      <c r="O9" s="456"/>
      <c r="P9" s="456"/>
      <c r="Q9" s="179"/>
      <c r="R9" s="179"/>
      <c r="S9" s="179"/>
      <c r="T9" s="55" t="str">
        <f>IF(AND('Update Standards'!$J$24="y",OR($W$9&lt;&gt;"",$W$10&lt;&gt;"",$W$11&lt;&gt;"",$W$12&lt;&gt;"")),'Update Standards'!$M$22,$W9)</f>
        <v/>
      </c>
      <c r="U9" s="67" t="str">
        <f>'Update Standards'!$I$17</f>
        <v>TTS-1</v>
      </c>
      <c r="V9" t="str">
        <f>'Update Standards'!$I$17</f>
        <v>TTS-1</v>
      </c>
      <c r="W9" t="str">
        <f>IF(ISNUMBER(SEARCH("TTS",$W$17)),V9,"")</f>
        <v/>
      </c>
      <c r="X9" s="68" t="str">
        <f>IF(OR(W9&lt;&gt;"",W10&lt;&gt;"",W11&lt;&gt;"",W12&lt;&gt;""),Y5,"")</f>
        <v/>
      </c>
      <c r="Y9">
        <f>COUNTBLANK(W8:W14)</f>
        <v>6</v>
      </c>
      <c r="Z9" t="s">
        <v>128</v>
      </c>
      <c r="AA9" s="108" t="s">
        <v>129</v>
      </c>
      <c r="AF9" s="63" t="s">
        <v>130</v>
      </c>
      <c r="AG9" s="109"/>
      <c r="AN9" s="325" t="s">
        <v>131</v>
      </c>
      <c r="AO9" s="5" t="s">
        <v>132</v>
      </c>
      <c r="AP9" t="b">
        <f>'CERTIFICATION WORKSHEET'!X6</f>
        <v>1</v>
      </c>
      <c r="AQ9" t="str">
        <f>IF(AND(AP9=TRUE,AP8=FALSE,AP7=FALSE,AP6=FALSE,AP13&lt;&gt;TRUE,AP4&lt;&gt;TRUE),AN9,IF(AND(AP9=TRUE,OR(AP8=TRUE,AP7=TRUE,AP6=TRUE,AP13=TRUE,AP4=TRUE)),CONCATENATE(", ",AN9),""))</f>
        <v>, ASTM E220-19</v>
      </c>
      <c r="AR9" s="65" t="str">
        <f t="shared" si="1"/>
        <v>Type T: ±1.8°F / Type J,K,N: ±4.0°F</v>
      </c>
      <c r="AT9" s="108">
        <v>23</v>
      </c>
      <c r="AU9">
        <f>CT!D9</f>
        <v>0</v>
      </c>
      <c r="AV9" t="str">
        <f t="shared" si="2"/>
        <v>"0"</v>
      </c>
      <c r="AW9" t="s">
        <v>133</v>
      </c>
      <c r="BA9" s="109"/>
      <c r="BC9" s="65"/>
      <c r="BE9" s="67" t="s">
        <v>134</v>
      </c>
      <c r="BF9" s="246">
        <f>'CERTIFICATION WORKSHEET'!B27</f>
        <v>45756</v>
      </c>
      <c r="BG9" s="246">
        <f ca="1">IF(BF9=0,BF8,BF7)</f>
        <v>45756</v>
      </c>
      <c r="BI9" s="245" t="str">
        <f>CONCATENATE('CERTIFICATION WORKSHEET'!N22,BJ11)</f>
        <v xml:space="preserve"> C.F.=Correction Factor.</v>
      </c>
      <c r="BK9" t="s">
        <v>135</v>
      </c>
      <c r="BP9" s="81"/>
    </row>
    <row r="10" spans="1:68" ht="15.75" thickBot="1">
      <c r="A10" s="185" t="s">
        <v>136</v>
      </c>
      <c r="B10" s="247"/>
      <c r="C10" s="431"/>
      <c r="D10" s="248">
        <f>IF(CT!$E$1&lt;&gt;"",CT!$E$1,"")</f>
        <v>-50</v>
      </c>
      <c r="E10" s="432">
        <f>IF(CT!$M$1&lt;&gt;"",CT!$M$1,"")</f>
        <v>200</v>
      </c>
      <c r="F10" s="432">
        <f>IF(CT!$U$1&lt;&gt;"",CT!$U$1,"")</f>
        <v>450</v>
      </c>
      <c r="G10" s="248" t="str">
        <f>IF(CT!$AC$1&lt;&gt;"",CT!$AC$1,"")</f>
        <v/>
      </c>
      <c r="H10" s="433" t="str">
        <f>IF(CT!$AK$1&lt;&gt;"",CT!$AK$1,"")</f>
        <v/>
      </c>
      <c r="I10" s="47"/>
      <c r="J10" s="186"/>
      <c r="K10" s="179"/>
      <c r="L10" s="179"/>
      <c r="M10" s="179"/>
      <c r="N10" s="179"/>
      <c r="O10" s="456"/>
      <c r="P10" s="456"/>
      <c r="Q10" s="179"/>
      <c r="R10" s="179"/>
      <c r="S10" s="179"/>
      <c r="T10" s="67" t="str">
        <f>IF(AND('Update Standards'!$J$24="y",OR($W$9&lt;&gt;"",$W$10&lt;&gt;"",$W$11&lt;&gt;"",$W$12&lt;&gt;"")),"",$W10)</f>
        <v/>
      </c>
      <c r="U10" s="67" t="str">
        <f>'Update Standards'!$I$14</f>
        <v>SP-3</v>
      </c>
      <c r="V10" t="str">
        <f>'Update Standards'!$I$14</f>
        <v>SP-3</v>
      </c>
      <c r="W10" t="str">
        <f>IF(OR(ISNUMBER(SEARCH("SP2",$W$17)),ISNUMBER(SEARCH("SP-2",$W$17))),V10,"")</f>
        <v/>
      </c>
      <c r="X10" s="68"/>
      <c r="Y10">
        <f>7-Y9</f>
        <v>1</v>
      </c>
      <c r="Z10" t="s">
        <v>137</v>
      </c>
      <c r="AA10" s="163" t="s">
        <v>138</v>
      </c>
      <c r="AF10" t="s">
        <v>99</v>
      </c>
      <c r="AG10" s="109"/>
      <c r="AN10" s="67" t="s">
        <v>13</v>
      </c>
      <c r="AO10" t="str">
        <f>AO6</f>
        <v>Greater of ±2.0°F or ±0.4% of Reading</v>
      </c>
      <c r="AP10" t="b">
        <f>'CERTIFICATION WORKSHEET'!X7</f>
        <v>0</v>
      </c>
      <c r="AQ10" t="str">
        <f>IF(AND(AP10=TRUE,AP9=FALSE,AP8=FALSE,AP7=FALSE,AP6=FALSE,AP13&lt;&gt;TRUE,AP4&lt;&gt;TRUE),AN10,IF(AND(AP10=TRUE,OR(AP9=TRUE,AP8=TRUE,AP7=TRUE,AP6=TRUE,AP13=TRUE,AP4=TRUE)),CONCATENATE(", ",AN10),""))</f>
        <v/>
      </c>
      <c r="AR10" s="65" t="str">
        <f t="shared" si="1"/>
        <v/>
      </c>
      <c r="AT10" s="108">
        <v>24</v>
      </c>
      <c r="AU10">
        <f>CT!D10</f>
        <v>0</v>
      </c>
      <c r="AV10" t="str">
        <f t="shared" si="2"/>
        <v>"0"</v>
      </c>
      <c r="AW10" t="s">
        <v>139</v>
      </c>
      <c r="BA10" s="109"/>
      <c r="BC10" s="65"/>
      <c r="BE10" s="67" t="s">
        <v>140</v>
      </c>
      <c r="BF10" s="246">
        <f>'CERTIFICATION WORKSHEET'!B28</f>
        <v>0</v>
      </c>
      <c r="BG10" s="246" t="str">
        <f>IF(BF10=0,BF11,BF13)</f>
        <v>N/A</v>
      </c>
      <c r="BI10" t="e">
        <f xml:space="preserve"> CONCATENATE("Additional standard: ",#REF!," ","Cert: ",(TEXT(#REF!, "mm/dd/yyyy ")), "Due: ", (TEXT(#REF!, "mm/dd/yyyy"))," T/N ",#REF!)</f>
        <v>#REF!</v>
      </c>
      <c r="BM10" s="5"/>
      <c r="BN10" s="81"/>
    </row>
    <row r="11" spans="1:68" ht="13.5" thickBot="1">
      <c r="A11" s="187" t="s">
        <v>141</v>
      </c>
      <c r="B11" s="224" t="str">
        <f>IF(CT!C7&lt;&gt;"",CONCATENATE("SN:  ",CT!C7),"")</f>
        <v>SN:  072513A</v>
      </c>
      <c r="C11" s="191"/>
      <c r="D11" s="191">
        <f>IF(CT!G7&lt;&gt;"",CT!G7,"")</f>
        <v>-51.1</v>
      </c>
      <c r="E11" s="191">
        <f>IF(CT!O7&lt;&gt;"",CT!O7,"")</f>
        <v>199.1</v>
      </c>
      <c r="F11" s="191">
        <f>IF(CT!W7&lt;&gt;"",CT!W7,"")</f>
        <v>448.9</v>
      </c>
      <c r="G11" s="191" t="str">
        <f>IF(CT!AE7&lt;&gt;"",CT!AE7,"")</f>
        <v/>
      </c>
      <c r="H11" s="191" t="str">
        <f>IF(CT!AM7&lt;&gt;"",CT!AM7,"")</f>
        <v/>
      </c>
      <c r="I11" s="47"/>
      <c r="J11" s="47"/>
      <c r="K11" s="179"/>
      <c r="L11" s="179"/>
      <c r="M11" s="179"/>
      <c r="N11" s="179"/>
      <c r="O11" s="456"/>
      <c r="P11" s="456"/>
      <c r="Q11" s="179"/>
      <c r="R11" s="179"/>
      <c r="S11" s="179"/>
      <c r="T11" s="67" t="str">
        <f>IF(AND('Update Standards'!$J$24="y",OR($W$9&lt;&gt;"",$W$10&lt;&gt;"",$W$11&lt;&gt;"",$W$12&lt;&gt;"")),"",$W11)</f>
        <v/>
      </c>
      <c r="U11" s="67" t="str">
        <f>'Update Standards'!$I$15</f>
        <v>PRT2SN:1624273</v>
      </c>
      <c r="V11" t="str">
        <f>'Update Standards'!$I$15</f>
        <v>PRT2SN:1624273</v>
      </c>
      <c r="W11" t="str">
        <f>IF(OR(ISNUMBER(SEARCH("SP2",$W$17)),ISNUMBER(SEARCH("SP-2",$W$17))),V11,"")</f>
        <v/>
      </c>
      <c r="X11" s="68"/>
      <c r="AA11" s="108" t="s">
        <v>142</v>
      </c>
      <c r="AF11" t="s">
        <v>143</v>
      </c>
      <c r="AG11" s="109"/>
      <c r="AN11" s="67" t="s">
        <v>14</v>
      </c>
      <c r="AO11" t="str">
        <f>AO6</f>
        <v>Greater of ±2.0°F or ±0.4% of Reading</v>
      </c>
      <c r="AP11" t="b">
        <f>'CERTIFICATION WORKSHEET'!X8</f>
        <v>0</v>
      </c>
      <c r="AQ11" t="str">
        <f>IF(AND(AP11=TRUE,AP10=FALSE,AP9=FALSE,AP8=FALSE,AP7=FALSE,AP6=FALSE,AP13&lt;&gt;TRUE,AP4&lt;&gt;TRUE),AN11,IF(AND(AP11=TRUE,OR(AP10=TRUE,AP9=TRUE,AP8=TRUE,AP7=TRUE,AP6=TRUE,AP13=TRUE,AP4=TRUE)),CONCATENATE(", ",AN11),""))</f>
        <v/>
      </c>
      <c r="AR11" s="65" t="str">
        <f t="shared" si="1"/>
        <v/>
      </c>
      <c r="AT11" s="108">
        <v>25</v>
      </c>
      <c r="AU11">
        <f>CT!D11</f>
        <v>0</v>
      </c>
      <c r="AV11" t="str">
        <f t="shared" si="2"/>
        <v>"0"</v>
      </c>
      <c r="AW11" t="s">
        <v>144</v>
      </c>
      <c r="BA11" s="109"/>
      <c r="BC11" t="str">
        <f>CHOOSE('CERTIFICATION WORKSHEET'!Z5, 'TC FORM'!BC1, 'TC FORM'!BC2, 'TC FORM'!BC3, 'TC FORM'!BC4, 'CERTIFICATION WORKSHEET'!A12)</f>
        <v>Thermocouple Wire</v>
      </c>
      <c r="BE11" s="67"/>
      <c r="BF11" s="63" t="s">
        <v>145</v>
      </c>
      <c r="BG11" s="65"/>
      <c r="BI11" s="5" t="s">
        <v>146</v>
      </c>
      <c r="BJ11" s="5" t="s">
        <v>147</v>
      </c>
      <c r="BM11" s="5"/>
    </row>
    <row r="12" spans="1:68" ht="13.5" thickBot="1">
      <c r="A12" s="188"/>
      <c r="B12" s="223"/>
      <c r="C12" s="253" t="str">
        <f>IF(B11&lt;&gt;"","C.F.","")</f>
        <v>C.F.</v>
      </c>
      <c r="D12" s="434">
        <f>IF(CT!H7&lt;&gt;"",CT!H7,"")</f>
        <v>1.1000000000000014</v>
      </c>
      <c r="E12" s="434">
        <f>IF(CT!P7&lt;&gt;"",CT!P7,"")</f>
        <v>0.90000000000000568</v>
      </c>
      <c r="F12" s="434">
        <f>IF(CT!X7&lt;&gt;"",CT!X7,"")</f>
        <v>1.1000000000000227</v>
      </c>
      <c r="G12" s="434" t="str">
        <f>IF(CT!AF7&lt;&gt;"",CT!AF7,"")</f>
        <v/>
      </c>
      <c r="H12" s="434" t="str">
        <f>IF(CT!AN7&lt;&gt;"",CT!AN7,"")</f>
        <v/>
      </c>
      <c r="I12" s="47"/>
      <c r="J12" s="47"/>
      <c r="K12" s="179"/>
      <c r="L12" s="179"/>
      <c r="M12" s="179"/>
      <c r="N12" s="179"/>
      <c r="O12" s="456"/>
      <c r="P12" s="456"/>
      <c r="Q12" s="179"/>
      <c r="R12" s="179"/>
      <c r="S12" s="179"/>
      <c r="T12" s="67" t="str">
        <f>IF(AND('Update Standards'!$J$24="y",OR($W$9&lt;&gt;"",$W$10&lt;&gt;"",$W$11&lt;&gt;"",$W$12&lt;&gt;"")),"",$W12)</f>
        <v/>
      </c>
      <c r="U12" s="67" t="str">
        <f>'Update Standards'!$I$16</f>
        <v/>
      </c>
      <c r="V12" t="str">
        <f>'Update Standards'!$I$16</f>
        <v/>
      </c>
      <c r="W12" t="str">
        <f>IF(OR(ISNUMBER(SEARCH("SP2",$W$17)),ISNUMBER(SEARCH("SP-2",$W$17))),V12,"")</f>
        <v/>
      </c>
      <c r="X12" s="68"/>
      <c r="Y12" t="str">
        <f>IF(OR(W8&lt;&gt;"",W9&lt;&gt;""),"TRUE","FALSE")</f>
        <v>TRUE</v>
      </c>
      <c r="AA12" s="108" t="s">
        <v>148</v>
      </c>
      <c r="AF12" t="s">
        <v>149</v>
      </c>
      <c r="AG12" s="109"/>
      <c r="AN12" s="326" t="s">
        <v>150</v>
      </c>
      <c r="AO12" s="57" t="str">
        <f>AO6</f>
        <v>Greater of ±2.0°F or ±0.4% of Reading</v>
      </c>
      <c r="AP12" s="57" t="b">
        <f>'CERTIFICATION WORKSHEET'!X9</f>
        <v>0</v>
      </c>
      <c r="AQ12" s="57" t="str">
        <f>IF(AND(AP12=TRUE,AP11=FALSE,AP10=FALSE,AP9=FALSE,AP8=FALSE,AP7=FALSE,AP6=FALSE,AP13&lt;&gt;TRUE,AP4&lt;&gt;TRUE),AN12,IF(AND(AP12=TRUE,OR(AP11=TRUE,AP10=TRUE,AP9=TRUE,AP8=TRUE,AP7=TRUE,AP6=TRUE,AP13=TRUE,AP4=TRUE)),CONCATENATE(", ",AN12),""))</f>
        <v/>
      </c>
      <c r="AR12" s="80" t="str">
        <f t="shared" si="1"/>
        <v/>
      </c>
      <c r="AT12" s="108">
        <v>26</v>
      </c>
      <c r="AU12">
        <f>CT!D12</f>
        <v>0</v>
      </c>
      <c r="AV12" t="str">
        <f t="shared" si="2"/>
        <v>"0"</v>
      </c>
      <c r="AW12" t="s">
        <v>151</v>
      </c>
      <c r="BA12" s="109"/>
      <c r="BB12" t="s">
        <v>152</v>
      </c>
      <c r="BC12" s="169" t="str">
        <f>IF(AND(COUNTBLANK(CT!C8:C26)&lt;&gt;19, 'CERTIFICATION WORKSHEET'!Z5&lt;&gt;3), 'TC FORM'!BC11 &amp; 'TC FORM'!BB12, 'TC FORM'!BC11)</f>
        <v>Thermocouple Wire</v>
      </c>
      <c r="BE12" s="67"/>
      <c r="BF12" s="63"/>
      <c r="BG12" s="65"/>
      <c r="BI12" t="s">
        <v>153</v>
      </c>
      <c r="BJ12" t="s">
        <v>154</v>
      </c>
      <c r="BK12" t="s">
        <v>155</v>
      </c>
      <c r="BM12" s="5"/>
    </row>
    <row r="13" spans="1:68" ht="13.5" customHeight="1" thickBot="1">
      <c r="A13" s="189"/>
      <c r="B13" s="224"/>
      <c r="C13" s="254"/>
      <c r="D13" s="435"/>
      <c r="E13" s="435"/>
      <c r="F13" s="435"/>
      <c r="G13" s="434"/>
      <c r="H13" s="434"/>
      <c r="I13" s="47"/>
      <c r="J13" s="47"/>
      <c r="K13" s="179"/>
      <c r="L13" s="179"/>
      <c r="M13" s="179"/>
      <c r="N13" s="179"/>
      <c r="O13" s="456"/>
      <c r="P13" s="456"/>
      <c r="Q13" s="179"/>
      <c r="R13" s="179"/>
      <c r="S13" s="179"/>
      <c r="T13" s="79"/>
      <c r="U13" s="67" t="str">
        <f>'Update Standards'!$I$20</f>
        <v>SP-1</v>
      </c>
      <c r="V13" t="str">
        <f>'Update Standards'!$I$20</f>
        <v>SP-1</v>
      </c>
      <c r="W13" t="str">
        <f>IF(OR(ISNUMBER(SEARCH("SP1",$W$17)),ISNUMBER(SEARCH("SP-1",$W$17))),V13,"")</f>
        <v/>
      </c>
      <c r="X13" s="68" t="str">
        <f>IF(W13="","",Z5)</f>
        <v/>
      </c>
      <c r="Y13" t="str">
        <f>IF(OR(W10&lt;&gt;"",W11&lt;&gt;"",W12&lt;&gt;"",W13&lt;&gt;"",W14&lt;&gt;""),"TRUE","FALSE")</f>
        <v>FALSE</v>
      </c>
      <c r="AA13" s="163" t="s">
        <v>156</v>
      </c>
      <c r="AF13" t="s">
        <v>157</v>
      </c>
      <c r="AG13" s="109"/>
      <c r="AN13" s="436">
        <f>'CERTIFICATION WORKSHEET'!F16</f>
        <v>0</v>
      </c>
      <c r="AO13" s="131"/>
      <c r="AP13" s="131" t="b">
        <f>'CERTIFICATION WORKSHEET'!X10</f>
        <v>0</v>
      </c>
      <c r="AQ13" s="131" t="str">
        <f>IF(AND(AP13=TRUE,AP12=FALSE,AP11=FALSE,AP10=FALSE,AP9=FALSE,AP8=FALSE,AP7=FALSE,AP6=FALSE,),AN13,IF(AND(AP13=TRUE,OR(AP12=TRUE,AP11=TRUE,AP10=TRUE,AP9=TRUE,AP8=TRUE,AP7=TRUE,AP6=TRUE)),CONCATENATE(","," ",AN13),""))</f>
        <v/>
      </c>
      <c r="AR13" s="207"/>
      <c r="AT13" s="108">
        <v>27</v>
      </c>
      <c r="AU13">
        <f>CT!D13</f>
        <v>0</v>
      </c>
      <c r="AV13" t="str">
        <f t="shared" si="2"/>
        <v>"0"</v>
      </c>
      <c r="AW13" t="s">
        <v>158</v>
      </c>
      <c r="BA13" s="109"/>
      <c r="BC13" s="65"/>
      <c r="BE13" s="67"/>
      <c r="BF13" s="63">
        <f>BF10</f>
        <v>0</v>
      </c>
      <c r="BG13" s="65"/>
      <c r="BI13" s="55">
        <v>0</v>
      </c>
      <c r="BJ13" s="263" t="s">
        <v>159</v>
      </c>
      <c r="BK13" s="56" t="s">
        <v>160</v>
      </c>
      <c r="BL13" s="67"/>
      <c r="BM13" s="5"/>
    </row>
    <row r="14" spans="1:68" ht="13.5" thickBot="1">
      <c r="A14" s="188"/>
      <c r="B14" s="224" t="str">
        <f>IF(CT!C8&lt;&gt;"",CONCATENATE("SN:  ",CT!C8),"")</f>
        <v/>
      </c>
      <c r="C14" s="191"/>
      <c r="D14" s="191">
        <f>IF(CT!G8&lt;&gt;"",CT!G8,"")</f>
        <v>-51</v>
      </c>
      <c r="E14" s="191">
        <f>IF(CT!O8&lt;&gt;"",CT!O8,"")</f>
        <v>199.1</v>
      </c>
      <c r="F14" s="191">
        <f>IF(CT!W8&lt;&gt;"",CT!W8,"")</f>
        <v>449</v>
      </c>
      <c r="G14" s="191" t="str">
        <f>IF(CT!AE8&lt;&gt;"",CT!AE8,"")</f>
        <v/>
      </c>
      <c r="H14" s="191" t="str">
        <f>IF(CT!AM8&lt;&gt;"",CT!AM8,"")</f>
        <v/>
      </c>
      <c r="I14" s="47"/>
      <c r="J14" s="47"/>
      <c r="K14" s="179"/>
      <c r="L14" s="179"/>
      <c r="M14" s="179"/>
      <c r="N14" s="179"/>
      <c r="O14" s="456"/>
      <c r="P14" s="456"/>
      <c r="Q14" s="179"/>
      <c r="R14" s="179"/>
      <c r="S14" s="179"/>
      <c r="U14" s="79" t="str">
        <f>'Update Standards'!$I$18</f>
        <v>ST-7</v>
      </c>
      <c r="V14" s="57" t="str">
        <f>'Update Standards'!$I$18</f>
        <v>ST-7</v>
      </c>
      <c r="W14" s="57" t="str">
        <f>IF(OR(ISNUMBER(SEARCH("ST",$W$17))),V14,"")</f>
        <v/>
      </c>
      <c r="X14" s="158" t="str">
        <f>IF(W14&lt;&gt;"",X5,"")</f>
        <v/>
      </c>
      <c r="Y14" t="str">
        <f>IF(AND(Y12="TRUE",Y13="TRUE"),U6&amp;", "&amp;U5,IF(AND(Y12="TRUE",Y13="FALSE"),U6,IF(AND(Y12="FALSE",Y13="TRUE"),U5,"")))</f>
        <v xml:space="preserve">G295632, </v>
      </c>
      <c r="AA14" s="108" t="s">
        <v>161</v>
      </c>
      <c r="AF14" t="s">
        <v>162</v>
      </c>
      <c r="AG14" s="109"/>
      <c r="AT14" s="108">
        <v>28</v>
      </c>
      <c r="AU14">
        <f>CT!D14</f>
        <v>0</v>
      </c>
      <c r="AV14" t="str">
        <f t="shared" si="2"/>
        <v>"0"</v>
      </c>
      <c r="AW14">
        <v>10</v>
      </c>
      <c r="BA14" s="109"/>
      <c r="BC14" s="65"/>
      <c r="BE14" s="79"/>
      <c r="BF14" s="57"/>
      <c r="BG14" s="80"/>
      <c r="BI14" s="67" t="s">
        <v>163</v>
      </c>
      <c r="BJ14" s="5" t="s">
        <v>164</v>
      </c>
      <c r="BK14" t="s">
        <v>165</v>
      </c>
      <c r="BL14" s="67"/>
    </row>
    <row r="15" spans="1:68" ht="13.5" thickBot="1">
      <c r="A15" s="189"/>
      <c r="B15" s="224"/>
      <c r="C15" s="253" t="str">
        <f>IF(B14&lt;&gt;"","C.F.","")</f>
        <v/>
      </c>
      <c r="D15" s="434">
        <f>IF(CT!H8&lt;&gt;"",CT!H8,"")</f>
        <v>1</v>
      </c>
      <c r="E15" s="434">
        <f>IF(CT!P8&lt;&gt;"",CT!P8,"")</f>
        <v>0.90000000000000568</v>
      </c>
      <c r="F15" s="434">
        <f>IF(CT!X8&lt;&gt;"",CT!X8,"")</f>
        <v>1</v>
      </c>
      <c r="G15" s="434" t="str">
        <f>IF(CT!AF8&lt;&gt;"",CT!AF8,"")</f>
        <v/>
      </c>
      <c r="H15" s="434" t="str">
        <f>IF(CT!AN8&lt;&gt;"",CT!AN8,"")</f>
        <v/>
      </c>
      <c r="I15" s="47"/>
      <c r="J15" s="47"/>
      <c r="K15" s="179"/>
      <c r="L15" s="179"/>
      <c r="M15" s="179"/>
      <c r="N15" s="179"/>
      <c r="O15" s="456"/>
      <c r="P15" s="456"/>
      <c r="Q15" s="179"/>
      <c r="R15" s="179"/>
      <c r="S15" s="179"/>
      <c r="AA15" s="108" t="s">
        <v>166</v>
      </c>
      <c r="AF15" t="s">
        <v>99</v>
      </c>
      <c r="AG15" s="109"/>
      <c r="AT15" s="108">
        <v>29</v>
      </c>
      <c r="AU15">
        <f>CT!D15</f>
        <v>0</v>
      </c>
      <c r="AV15" t="str">
        <f t="shared" si="2"/>
        <v>"0"</v>
      </c>
      <c r="AW15">
        <v>11</v>
      </c>
      <c r="BA15" s="109"/>
      <c r="BC15" s="65"/>
      <c r="BI15" s="67"/>
      <c r="BL15" s="67"/>
    </row>
    <row r="16" spans="1:68" ht="15.75" thickBot="1">
      <c r="A16" s="188"/>
      <c r="B16" s="224"/>
      <c r="C16" s="225"/>
      <c r="D16" s="225"/>
      <c r="E16" s="225"/>
      <c r="F16" s="225"/>
      <c r="G16" s="434"/>
      <c r="H16" s="434"/>
      <c r="I16" s="47"/>
      <c r="J16" s="47"/>
      <c r="K16" s="179"/>
      <c r="L16" s="179"/>
      <c r="M16" s="179"/>
      <c r="N16" s="179"/>
      <c r="O16" s="456"/>
      <c r="P16" s="456"/>
      <c r="Q16" s="179"/>
      <c r="R16" s="179"/>
      <c r="S16" s="179"/>
      <c r="AA16" s="163" t="s">
        <v>99</v>
      </c>
      <c r="AF16" t="s">
        <v>143</v>
      </c>
      <c r="AG16" s="109"/>
      <c r="AK16" s="5" t="s">
        <v>167</v>
      </c>
      <c r="AN16" s="206"/>
      <c r="AO16" s="207"/>
      <c r="AT16" s="108">
        <v>30</v>
      </c>
      <c r="AU16">
        <f>CT!D16</f>
        <v>0</v>
      </c>
      <c r="AV16" t="str">
        <f t="shared" si="2"/>
        <v>"0"</v>
      </c>
      <c r="AW16">
        <v>12</v>
      </c>
      <c r="BA16" s="109"/>
      <c r="BB16" s="57"/>
      <c r="BC16" s="80"/>
      <c r="BE16" s="55" t="s">
        <v>168</v>
      </c>
      <c r="BF16" s="56"/>
      <c r="BG16" s="73">
        <v>20</v>
      </c>
      <c r="BI16" s="67" t="s">
        <v>169</v>
      </c>
      <c r="BJ16" t="str">
        <f>CONCATENATE("Unable to Calibrate Due to a Break in Continuity. ",BJ3,BI9,)</f>
        <v>Unable to Calibrate Due to a Break in Continuity.   C.F.=Correction Factor.</v>
      </c>
      <c r="BK16" t="s">
        <v>165</v>
      </c>
      <c r="BL16" s="67"/>
    </row>
    <row r="17" spans="1:64" ht="13.5" thickBot="1">
      <c r="A17" s="189"/>
      <c r="B17" s="224" t="str">
        <f>IF(CT!C9&lt;&gt;"",CONCATENATE("SN:  ",CT!C9),"")</f>
        <v/>
      </c>
      <c r="C17" s="191"/>
      <c r="D17" s="191" t="str">
        <f>IF(CT!G9&lt;&gt;"",CT!G9,"")</f>
        <v/>
      </c>
      <c r="E17" s="191" t="str">
        <f>IF(CT!O9&lt;&gt;"",CT!O9,"")</f>
        <v/>
      </c>
      <c r="F17" s="191" t="str">
        <f>IF(CT!W9&lt;&gt;"",CT!W9,"")</f>
        <v/>
      </c>
      <c r="G17" s="191" t="str">
        <f>IF(CT!AE9&lt;&gt;"",CT!AE9,"")</f>
        <v/>
      </c>
      <c r="H17" s="191" t="str">
        <f>IF(CT!AM9&lt;&gt;"",CT!AM9,"")</f>
        <v/>
      </c>
      <c r="I17" s="47"/>
      <c r="J17" s="47"/>
      <c r="K17" s="179"/>
      <c r="L17" s="179"/>
      <c r="M17" s="179"/>
      <c r="N17" s="179"/>
      <c r="O17" s="456"/>
      <c r="P17" s="456"/>
      <c r="Q17" s="179"/>
      <c r="R17" s="179"/>
      <c r="S17" s="179"/>
      <c r="V17" s="74" t="s">
        <v>170</v>
      </c>
      <c r="W17" s="159" t="str">
        <f>U1</f>
        <v>PRTPRTPRT</v>
      </c>
      <c r="AA17" s="108" t="s">
        <v>171</v>
      </c>
      <c r="AF17" t="s">
        <v>172</v>
      </c>
      <c r="AG17" s="109"/>
      <c r="AN17" s="79"/>
      <c r="AO17" s="80"/>
      <c r="AT17" s="108">
        <v>31</v>
      </c>
      <c r="AU17">
        <f>CT!D17</f>
        <v>0</v>
      </c>
      <c r="AV17" t="str">
        <f t="shared" si="2"/>
        <v>"0"</v>
      </c>
      <c r="AW17">
        <v>13</v>
      </c>
      <c r="BA17" s="109"/>
      <c r="BE17" s="67"/>
      <c r="BG17" s="65" t="s">
        <v>145</v>
      </c>
      <c r="BI17" s="67"/>
      <c r="BL17" s="67"/>
    </row>
    <row r="18" spans="1:64" ht="13.5" thickBot="1">
      <c r="A18" s="188"/>
      <c r="B18" s="224"/>
      <c r="C18" s="253" t="str">
        <f>IF(B17&lt;&gt;"","C.F.","")</f>
        <v/>
      </c>
      <c r="D18" s="434" t="str">
        <f>IF(CT!H9&lt;&gt;"",CT!H9,"")</f>
        <v/>
      </c>
      <c r="E18" s="434" t="str">
        <f>IF(CT!P9&lt;&gt;"",CT!P9,"")</f>
        <v/>
      </c>
      <c r="F18" s="434" t="str">
        <f>IF(CT!X9&lt;&gt;"",CT!X9,"")</f>
        <v/>
      </c>
      <c r="G18" s="434" t="str">
        <f>IF(CT!AF9&lt;&gt;"",CT!AF9,"")</f>
        <v/>
      </c>
      <c r="H18" s="434" t="str">
        <f>IF(CT!AN9&lt;&gt;"",CT!AN9,"")</f>
        <v/>
      </c>
      <c r="I18" s="47"/>
      <c r="J18" s="47"/>
      <c r="K18" s="179"/>
      <c r="L18" s="179"/>
      <c r="M18" s="179"/>
      <c r="N18" s="179"/>
      <c r="O18" s="456"/>
      <c r="P18" s="456"/>
      <c r="Q18" s="179"/>
      <c r="R18" s="179"/>
      <c r="S18" s="179"/>
      <c r="V18" t="str">
        <f>_xlfn.TEXTJOIN("   ", FALSE, W8, T9, T10, T11, T12, W13, W14)</f>
        <v xml:space="preserve">PRT SN:496142                  </v>
      </c>
      <c r="AA18" s="108" t="s">
        <v>130</v>
      </c>
      <c r="AF18" t="s">
        <v>173</v>
      </c>
      <c r="AG18" s="109"/>
      <c r="AN18" s="67" t="b">
        <f>IF('CERTIFICATION WORKSHEET'!$Z$8=1,TRUE,FALSE)</f>
        <v>1</v>
      </c>
      <c r="AO18" s="65" t="str">
        <f>AO6</f>
        <v>Greater of ±2.0°F or ±0.4% of Reading</v>
      </c>
      <c r="AT18" s="108">
        <v>32</v>
      </c>
      <c r="AU18">
        <f>CT!D18</f>
        <v>0</v>
      </c>
      <c r="AV18" t="str">
        <f t="shared" si="2"/>
        <v>"0"</v>
      </c>
      <c r="AW18">
        <v>14</v>
      </c>
      <c r="BA18" s="109"/>
      <c r="BE18" s="67"/>
      <c r="BF18" s="77">
        <f>'CERTIFICATION WORKSHEET'!B21</f>
        <v>0</v>
      </c>
      <c r="BG18" s="73" t="str">
        <f>IF(BF18=0,BG17,BF18)</f>
        <v>N/A</v>
      </c>
      <c r="BI18" s="67"/>
      <c r="BL18" s="67"/>
    </row>
    <row r="19" spans="1:64" ht="13.5" thickBot="1">
      <c r="A19" s="189"/>
      <c r="B19" s="224"/>
      <c r="C19" s="190"/>
      <c r="D19" s="190"/>
      <c r="E19" s="190"/>
      <c r="F19" s="190"/>
      <c r="G19" s="434"/>
      <c r="H19" s="434"/>
      <c r="I19" s="47"/>
      <c r="J19" s="47"/>
      <c r="K19" s="179"/>
      <c r="N19" t="s">
        <v>174</v>
      </c>
      <c r="Q19" t="s">
        <v>175</v>
      </c>
      <c r="S19" s="179"/>
      <c r="U19" t="s">
        <v>176</v>
      </c>
      <c r="V19" s="160" t="str">
        <f>TRIM(V18)</f>
        <v>PRT SN:496142</v>
      </c>
      <c r="AA19" s="108"/>
      <c r="AF19" t="s">
        <v>177</v>
      </c>
      <c r="AG19" s="109"/>
      <c r="AN19" s="67" t="b">
        <f>IF('CERTIFICATION WORKSHEET'!$Z$8=2,TRUE,FALSE)</f>
        <v>0</v>
      </c>
      <c r="AO19" s="429" t="s">
        <v>178</v>
      </c>
      <c r="AT19" s="108">
        <v>33</v>
      </c>
      <c r="AU19">
        <f>CT!D19</f>
        <v>0</v>
      </c>
      <c r="AV19" t="str">
        <f>CONCATENATE($AY$2,UPPER(AU19),$AY$2,$AX$2)</f>
        <v>"0"</v>
      </c>
      <c r="AW19">
        <v>15</v>
      </c>
      <c r="BA19" s="109"/>
      <c r="BE19" s="56"/>
      <c r="BG19" s="56"/>
      <c r="BI19" s="67"/>
      <c r="BL19" s="67"/>
    </row>
    <row r="20" spans="1:64" ht="13.5" thickBot="1">
      <c r="A20" s="188"/>
      <c r="B20" s="224" t="str">
        <f>IF(CT!C10&lt;&gt;"",CONCATENATE("SN:  ",CT!C10),"")</f>
        <v/>
      </c>
      <c r="C20" s="191"/>
      <c r="D20" s="191" t="str">
        <f>IF(CT!G10&lt;&gt;"",CT!G10,"")</f>
        <v/>
      </c>
      <c r="E20" s="191" t="str">
        <f>IF(CT!O10&lt;&gt;"",CT!O10,"")</f>
        <v/>
      </c>
      <c r="F20" s="191" t="str">
        <f>IF(CT!W10&lt;&gt;"",CT!W10,"")</f>
        <v/>
      </c>
      <c r="G20" s="191" t="str">
        <f>IF(CT!AE10&lt;&gt;"",CT!AE10,"")</f>
        <v/>
      </c>
      <c r="H20" s="191" t="str">
        <f>IF(CT!AM10&lt;&gt;"",CT!AM10,"")</f>
        <v/>
      </c>
      <c r="I20" s="47"/>
      <c r="J20" s="47"/>
      <c r="K20" s="179"/>
      <c r="M20">
        <v>1</v>
      </c>
      <c r="N20" s="172" t="str">
        <f>IF(StandardVoltmeter="",Q20,_xlfn.XLOOKUP(StandardVoltmeter,Standards2[Merged],Standards2[Merged]))</f>
        <v>Additel 286 SN:6851022030037</v>
      </c>
      <c r="P20" t="s">
        <v>179</v>
      </c>
      <c r="Q20" s="169">
        <f>'CERTIFICATION WORKSHEET'!J12</f>
        <v>0</v>
      </c>
      <c r="R20" s="169"/>
      <c r="S20" s="179"/>
      <c r="U20" t="s">
        <v>180</v>
      </c>
      <c r="V20" s="165">
        <f>IF(W8=V8,W5,IF(AND(W8="",OR(W9&lt;&gt;"",W10&lt;&gt;"",W11&lt;&gt;"",W12&lt;&gt;"")),Y5,IF(AND(W8="",W9="",W10="",W11="",W12="",W13&lt;&gt;""),Z5,IF(AND(W8="",W9="",W10="",W11="",W12="",W13="",W14&lt;&gt;""),X5,""))))</f>
        <v>45275</v>
      </c>
      <c r="W20" s="166" t="str">
        <f>IF(AND(W14&lt;&gt;"",OR(W8&lt;&gt;"",W9&lt;&gt;"",W10&lt;&gt;"",W11&lt;&gt;"",W12&lt;&gt;"",W13&lt;&gt;"")),X5,IF(AND(W14="",W13&lt;&gt;"",OR(W8&lt;&gt;"",W9&lt;&gt;"",W10&lt;&gt;"",W11&lt;&gt;"",W12&lt;&gt;"")),Z5,IF(AND(W14="",W13="",W8&lt;&gt;"",OR(W9&lt;&gt;"",W10&lt;&gt;"",W11&lt;&gt;"",W12&lt;&gt;"")),Y5,"")))</f>
        <v/>
      </c>
      <c r="AA20" s="164"/>
      <c r="AB20" s="44"/>
      <c r="AC20" s="44"/>
      <c r="AD20" s="44"/>
      <c r="AE20" s="44"/>
      <c r="AF20" s="44" t="s">
        <v>181</v>
      </c>
      <c r="AG20" s="122"/>
      <c r="AN20" s="67" t="b">
        <f>IF('CERTIFICATION WORKSHEET'!$Z$8=4,TRUE,FALSE)</f>
        <v>0</v>
      </c>
      <c r="AO20" s="429" t="s">
        <v>182</v>
      </c>
      <c r="AT20" s="164">
        <v>34</v>
      </c>
      <c r="AU20" s="44">
        <f>CT!D20</f>
        <v>0</v>
      </c>
      <c r="AV20" s="44" t="str">
        <f>CONCATENATE($AY$2,UPPER(AU20),$AY$2,$AX$2)</f>
        <v>"0"</v>
      </c>
      <c r="AW20" s="44">
        <v>16</v>
      </c>
      <c r="AX20" s="44"/>
      <c r="AY20" s="44"/>
      <c r="AZ20" s="44"/>
      <c r="BA20" s="122"/>
      <c r="BE20" s="55" t="s">
        <v>183</v>
      </c>
      <c r="BF20" s="56"/>
      <c r="BG20" s="73" t="str">
        <f>BF22</f>
        <v>KF</v>
      </c>
      <c r="BI20" s="67"/>
      <c r="BL20" s="67"/>
    </row>
    <row r="21" spans="1:64" ht="13.5" thickBot="1">
      <c r="A21" s="189"/>
      <c r="B21" s="224"/>
      <c r="C21" s="253" t="str">
        <f>IF(B20&lt;&gt;"","C.F.","")</f>
        <v/>
      </c>
      <c r="D21" s="434" t="str">
        <f>IF(CT!H10&lt;&gt;"",CT!H10,"")</f>
        <v/>
      </c>
      <c r="E21" s="434" t="str">
        <f>IF(CT!P10&lt;&gt;"",CT!P10,"")</f>
        <v/>
      </c>
      <c r="F21" s="434" t="str">
        <f>IF(CT!X10&lt;&gt;"",CT!X10,"")</f>
        <v/>
      </c>
      <c r="G21" s="434" t="str">
        <f>IF(CT!AF10&lt;&gt;"",CT!AF10,"")</f>
        <v/>
      </c>
      <c r="H21" s="434" t="str">
        <f>IF(CT!AN10&lt;&gt;"",CT!AN10,"")</f>
        <v/>
      </c>
      <c r="I21" s="47"/>
      <c r="J21" s="47"/>
      <c r="K21" s="179"/>
      <c r="L21" t="s">
        <v>184</v>
      </c>
      <c r="N21" s="172">
        <f>IF(StandardVoltmeter="",Q21,_xlfn.XLOOKUP(StandardVoltmeter,Standards2[Merged],Standards2[Calibration Date]))</f>
        <v>45474</v>
      </c>
      <c r="P21" t="s">
        <v>185</v>
      </c>
      <c r="Q21" s="172">
        <f>'CERTIFICATION WORKSHEET'!J13</f>
        <v>0</v>
      </c>
      <c r="R21" s="172"/>
      <c r="S21" s="179"/>
      <c r="U21" t="s">
        <v>22</v>
      </c>
      <c r="V21" s="165">
        <f>IF(W8=V8,W6,IF(AND(W8="",OR(W9&lt;&gt;"",W10&lt;&gt;"",W11&lt;&gt;"",W12&lt;&gt;"")),Y6,IF(AND(W8="",W9="",W10="",W11="",W12="",W13&lt;&gt;""),Z6,IF(AND(W8="",W9="",W10="",W11="",W12="",W13="",W14&lt;&gt;""),X6,""))))</f>
        <v>46006</v>
      </c>
      <c r="W21" s="166" t="str">
        <f>IF(AND(W14&lt;&gt;"",OR(W8&lt;&gt;"",W9&lt;&gt;"",W10&lt;&gt;"",W11&lt;&gt;"",W12&lt;&gt;"",W13&lt;&gt;"")),X6,IF(AND(W14="",W13&lt;&gt;"",OR(W8&lt;&gt;"",W9&lt;&gt;"",W10&lt;&gt;"",W11&lt;&gt;"",W12&lt;&gt;"")),Z6,IF(AND(W14="",W13="",W8&lt;&gt;"",OR(W9&lt;&gt;"",W10&lt;&gt;"",W11&lt;&gt;"",W12&lt;&gt;"")),Y6,"")))</f>
        <v/>
      </c>
      <c r="AN21" s="67" t="b">
        <f>IF('CERTIFICATION WORKSHEET'!$Z$8=3,TRUE,FALSE)</f>
        <v>0</v>
      </c>
      <c r="AO21" s="65" t="str">
        <f>AO7</f>
        <v xml:space="preserve"> &lt;1000°F:±2.0°F,&gt;/= 1000°F: ±0.4% Rdg.</v>
      </c>
      <c r="AU21" s="67" t="s">
        <v>186</v>
      </c>
      <c r="AX21" s="5" t="s">
        <v>187</v>
      </c>
      <c r="AZ21" s="65"/>
      <c r="BE21" s="67"/>
      <c r="BG21" s="65"/>
      <c r="BI21" s="67"/>
      <c r="BL21" s="67"/>
    </row>
    <row r="22" spans="1:64" ht="13.5" thickBot="1">
      <c r="A22" s="188"/>
      <c r="B22" s="224"/>
      <c r="C22" s="437"/>
      <c r="D22" s="437"/>
      <c r="E22" s="437"/>
      <c r="F22" s="437"/>
      <c r="G22" s="434"/>
      <c r="H22" s="434"/>
      <c r="I22" s="47"/>
      <c r="J22" s="47"/>
      <c r="N22" s="172">
        <f>IF(StandardVoltmeter="",Q22,_xlfn.XLOOKUP(StandardVoltmeter,Standards2[Merged],Standards2[Date Due]))</f>
        <v>45839</v>
      </c>
      <c r="P22" t="s">
        <v>188</v>
      </c>
      <c r="Q22" s="172">
        <f>'CERTIFICATION WORKSHEET'!J14</f>
        <v>0</v>
      </c>
      <c r="R22" s="172"/>
      <c r="U22" t="s">
        <v>189</v>
      </c>
      <c r="V22" s="160" t="str">
        <f>LEFT(U42, LEN(U42)-2)</f>
        <v>G295632</v>
      </c>
      <c r="AN22" s="67" t="b">
        <f>IF('CERTIFICATION WORKSHEET'!$Z$8=5,TRUE,FALSE)</f>
        <v>0</v>
      </c>
      <c r="AO22" s="65" t="str">
        <f>AO9</f>
        <v>Type T: ±1.8°F / Type J,K,N: ±4.0°F</v>
      </c>
      <c r="AU22" s="67"/>
      <c r="AX22" s="77" t="str">
        <f>IF('CERTIFICATION WORKSHEET'!N11&lt;&gt;0,'CERTIFICATION WORKSHEET'!N11,"")</f>
        <v/>
      </c>
      <c r="AZ22" s="65"/>
      <c r="BE22" s="67"/>
      <c r="BF22" s="74" t="str">
        <f>'CERTIFICATION WORKSHEET'!B23</f>
        <v>KF</v>
      </c>
      <c r="BG22" s="82"/>
      <c r="BI22" s="67"/>
      <c r="BL22" s="67"/>
    </row>
    <row r="23" spans="1:64" ht="13.5" thickBot="1">
      <c r="A23" s="189"/>
      <c r="B23" s="224" t="str">
        <f>IF(CT!C11&lt;&gt;"",CONCATENATE("SN:  ",CT!C11),"")</f>
        <v/>
      </c>
      <c r="C23" s="191"/>
      <c r="D23" s="191" t="str">
        <f>IF(CT!G11&lt;&gt;"",CT!G11,"")</f>
        <v/>
      </c>
      <c r="E23" s="191" t="str">
        <f>IF(CT!O11&lt;&gt;"",CT!O11,"")</f>
        <v/>
      </c>
      <c r="F23" s="191" t="str">
        <f>IF(CT!W11&lt;&gt;"",CT!W11,"")</f>
        <v/>
      </c>
      <c r="G23" s="191" t="str">
        <f>IF(CT!AE11&lt;&gt;"",CT!AE11,"")</f>
        <v/>
      </c>
      <c r="H23" s="191" t="str">
        <f>IF(CT!AM11&lt;&gt;"",CT!AM11,"")</f>
        <v/>
      </c>
      <c r="I23" s="47"/>
      <c r="J23" s="47"/>
      <c r="N23" s="172" t="str">
        <f>IF(StandardVoltmeter="",Q23,_xlfn.XLOOKUP(StandardVoltmeter,Standards2[Merged],Standards2[Traceability]))</f>
        <v>56561-060578</v>
      </c>
      <c r="P23" t="s">
        <v>86</v>
      </c>
      <c r="Q23" s="172">
        <f>'CERTIFICATION WORKSHEET'!J15</f>
        <v>0</v>
      </c>
      <c r="R23" s="172"/>
      <c r="S23">
        <f t="array" ref="S23:T23">'CERTIFICATION WORKSHEET'!K12:L12</f>
        <v>0</v>
      </c>
      <c r="T23">
        <v>0</v>
      </c>
      <c r="AN23" s="79" t="b">
        <f>IF('CERTIFICATION WORKSHEET'!$Z$8=6,TRUE,FALSE)</f>
        <v>0</v>
      </c>
      <c r="AO23" s="333" t="str">
        <f>'CERTIFICATION WORKSHEET'!F29</f>
        <v>±1.0°F or 0.1% of reading</v>
      </c>
      <c r="AQ23" s="169" t="s">
        <v>106</v>
      </c>
      <c r="AR23" s="160" t="str">
        <f>VLOOKUP(AO26,AN16:AO23,2,FALSE)</f>
        <v>Greater of ±2.0°F or ±0.4% of Reading</v>
      </c>
      <c r="AU23" s="79"/>
      <c r="AV23" s="57"/>
      <c r="AW23" s="57"/>
      <c r="AX23" s="57"/>
      <c r="AY23" s="57"/>
      <c r="AZ23" s="80"/>
      <c r="BE23" s="79"/>
      <c r="BF23" s="57"/>
      <c r="BG23" s="80"/>
      <c r="BI23" s="67"/>
      <c r="BL23" s="67"/>
    </row>
    <row r="24" spans="1:64" ht="13.5" thickBot="1">
      <c r="A24" s="188"/>
      <c r="B24" s="224"/>
      <c r="C24" s="253" t="str">
        <f>IF(B23&lt;&gt;"","C.F.","")</f>
        <v/>
      </c>
      <c r="D24" s="434" t="str">
        <f>IF(CT!H11&lt;&gt;"",CT!H11,"")</f>
        <v/>
      </c>
      <c r="E24" s="434" t="str">
        <f>IF(CT!P11&lt;&gt;"",CT!P11,"")</f>
        <v/>
      </c>
      <c r="F24" s="434" t="str">
        <f>IF(CT!X11&lt;&gt;"",CT!X11,"")</f>
        <v/>
      </c>
      <c r="G24" s="434" t="str">
        <f>IF(CT!AF11&lt;&gt;"",CT!AF11,"")</f>
        <v/>
      </c>
      <c r="H24" s="434" t="str">
        <f>IF(CT!AN11&lt;&gt;"",CT!AN11,"")</f>
        <v/>
      </c>
      <c r="I24" s="47"/>
      <c r="J24" s="47"/>
      <c r="O24" s="5"/>
      <c r="P24" s="5"/>
      <c r="U24" s="5" t="s">
        <v>190</v>
      </c>
      <c r="AQ24" s="169" t="s">
        <v>191</v>
      </c>
      <c r="AR24" s="160" t="str">
        <f>CONCATENATE(,AQ4,AQ5,,AQ14,AQ6,AQ7,AQ8,AQ9,AQ10,AQ11,AQ12,AQ13)</f>
        <v>AMS2750H, ASTM E220-19</v>
      </c>
      <c r="BI24" s="79"/>
      <c r="BJ24" s="57"/>
      <c r="BK24" s="80"/>
      <c r="BL24" s="67"/>
    </row>
    <row r="25" spans="1:64" ht="13.5" thickBot="1">
      <c r="A25" s="189"/>
      <c r="B25" s="224"/>
      <c r="C25" s="191"/>
      <c r="D25" s="434"/>
      <c r="E25" s="434"/>
      <c r="F25" s="434"/>
      <c r="G25" s="434"/>
      <c r="H25" s="434"/>
      <c r="I25" s="47"/>
      <c r="J25" s="47"/>
      <c r="N25" s="5" t="s">
        <v>192</v>
      </c>
      <c r="S25" s="55" t="str">
        <f>IF(M32="",M33,M32)</f>
        <v>Fluke 1502A</v>
      </c>
      <c r="T25" s="56" t="str">
        <f>IF(S25="",M34,S25)</f>
        <v>Fluke 1502A</v>
      </c>
      <c r="U25" s="56" t="str">
        <f>IF(T25="",M35,T25)</f>
        <v>Fluke 1502A</v>
      </c>
      <c r="V25" s="73" t="str">
        <f>IF(U25="",M36,U25)</f>
        <v>Fluke 1502A</v>
      </c>
      <c r="W25" s="5" t="s">
        <v>193</v>
      </c>
      <c r="X25" s="167">
        <v>1</v>
      </c>
      <c r="Y25" s="167">
        <v>2</v>
      </c>
      <c r="Z25" s="167">
        <v>3</v>
      </c>
      <c r="AA25" s="167">
        <v>4</v>
      </c>
      <c r="AB25" s="167">
        <v>5</v>
      </c>
      <c r="AC25" s="167">
        <v>6</v>
      </c>
      <c r="AD25" s="167">
        <v>7</v>
      </c>
      <c r="AE25" s="167">
        <v>8</v>
      </c>
      <c r="AF25" s="167">
        <v>9</v>
      </c>
      <c r="AG25" s="167">
        <v>10</v>
      </c>
      <c r="AU25" s="55" t="s">
        <v>194</v>
      </c>
      <c r="AV25" s="56"/>
      <c r="AW25" s="56"/>
      <c r="AX25" s="56"/>
      <c r="AY25" s="56"/>
      <c r="AZ25" s="73"/>
      <c r="BE25" s="55" t="s">
        <v>195</v>
      </c>
      <c r="BF25" s="56" t="s">
        <v>196</v>
      </c>
      <c r="BG25" s="73"/>
      <c r="BI25" s="67"/>
    </row>
    <row r="26" spans="1:64" ht="13.5" thickBot="1">
      <c r="A26" s="188"/>
      <c r="B26" s="47"/>
      <c r="C26" s="47"/>
      <c r="D26" s="47"/>
      <c r="E26" s="47"/>
      <c r="F26" s="47"/>
      <c r="G26" s="47"/>
      <c r="H26" s="47"/>
      <c r="I26" s="47"/>
      <c r="J26" s="47"/>
      <c r="N26" s="5" t="s">
        <v>197</v>
      </c>
      <c r="S26" s="67" t="str">
        <f>IF(M33="",M34,M33)</f>
        <v>PRT</v>
      </c>
      <c r="T26" t="str">
        <f t="shared" ref="T26:V28" si="3">IF(S26=T25,S27,S26)</f>
        <v>PRT</v>
      </c>
      <c r="U26" t="str">
        <f t="shared" si="3"/>
        <v>PRT</v>
      </c>
      <c r="V26" s="65" t="str">
        <f t="shared" si="3"/>
        <v>PRT</v>
      </c>
      <c r="W26" s="5" t="s">
        <v>198</v>
      </c>
      <c r="X26" t="str">
        <f>CT!$D$3</f>
        <v>PRT</v>
      </c>
      <c r="Y26" t="str">
        <f>CT!$L$3</f>
        <v>PRT</v>
      </c>
      <c r="Z26" s="5" t="str">
        <f>CT!$T$3</f>
        <v>PRT</v>
      </c>
      <c r="AA26" s="5" t="str">
        <f>CT!$AB$3</f>
        <v/>
      </c>
      <c r="AB26" t="str">
        <f>IF(CT!$AJ$3&lt;&gt;0,CT!$AJ$3,"")</f>
        <v/>
      </c>
      <c r="AC26" t="str">
        <f>IF(CT!$AR$3&lt;&gt;0,CT!$AR$3,"")</f>
        <v/>
      </c>
      <c r="AD26" t="str">
        <f>IF(CT!$AZ$3&lt;&gt;0,CT!$AZ$3,"")</f>
        <v/>
      </c>
      <c r="AE26" t="str">
        <f>IF(CT!$BH$3&lt;&gt;0,CT!$BH$3,"")</f>
        <v/>
      </c>
      <c r="AF26" t="str">
        <f>IF(CT!$BP$3&lt;&gt;0,CT!$BP$3,"")</f>
        <v/>
      </c>
      <c r="AG26" t="str">
        <f>IF(CT!$BX$3&lt;&gt;0,CT!$BX$3,"")</f>
        <v/>
      </c>
      <c r="AO26" t="b">
        <v>1</v>
      </c>
      <c r="AU26" s="79"/>
      <c r="AV26" s="57"/>
      <c r="AW26" s="57"/>
      <c r="AX26" s="77" t="str">
        <f>IF('CERTIFICATION WORKSHEET'!Z4=1,"Customer",IF('CERTIFICATION WORKSHEET'!Z4=2,"Specification",IF('CERTIFICATION WORKSHEET'!Z4=3,"Manufacturer",IF('CERTIFICATION WORKSHEET'!Z4=4,"JGI Recommended","JGI Recommended"))))</f>
        <v>Specification</v>
      </c>
      <c r="AY26" s="57"/>
      <c r="AZ26" s="80"/>
      <c r="BE26" s="83">
        <f>'CERTIFICATION WORKSHEET'!B25</f>
        <v>0</v>
      </c>
      <c r="BG26" s="65"/>
    </row>
    <row r="27" spans="1:64">
      <c r="A27" s="189"/>
      <c r="B27" s="47"/>
      <c r="C27" s="47"/>
      <c r="D27" s="47"/>
      <c r="E27" s="47"/>
      <c r="F27" s="47"/>
      <c r="G27" s="47"/>
      <c r="H27" s="47"/>
      <c r="I27" s="47"/>
      <c r="J27" s="47"/>
      <c r="N27" s="5"/>
      <c r="S27" s="67" t="str">
        <f>IF(M34="",M35,M34)</f>
        <v/>
      </c>
      <c r="T27" t="str">
        <f t="shared" si="3"/>
        <v/>
      </c>
      <c r="U27" t="str">
        <f t="shared" si="3"/>
        <v/>
      </c>
      <c r="V27" s="65" t="str">
        <f t="shared" si="3"/>
        <v/>
      </c>
      <c r="W27" s="5" t="s">
        <v>199</v>
      </c>
      <c r="AK27" t="s">
        <v>200</v>
      </c>
      <c r="BE27" s="82" t="str">
        <f>IF(BE26=0,BF25,BE28)</f>
        <v>Production</v>
      </c>
      <c r="BG27" s="65"/>
      <c r="BI27" s="55" t="s">
        <v>201</v>
      </c>
      <c r="BJ27" s="73"/>
    </row>
    <row r="28" spans="1:64">
      <c r="A28" s="188"/>
      <c r="B28" s="47"/>
      <c r="C28" s="47"/>
      <c r="D28" s="47"/>
      <c r="E28" s="47"/>
      <c r="F28" s="47"/>
      <c r="G28" s="47"/>
      <c r="H28" s="47"/>
      <c r="I28" s="47"/>
      <c r="J28" s="47"/>
      <c r="S28" s="67" t="str">
        <f>IF(M35="",M36,M35)</f>
        <v/>
      </c>
      <c r="T28" t="str">
        <f t="shared" si="3"/>
        <v/>
      </c>
      <c r="U28" t="str">
        <f t="shared" si="3"/>
        <v/>
      </c>
      <c r="V28" s="65" t="str">
        <f t="shared" si="3"/>
        <v/>
      </c>
      <c r="W28" s="5" t="s">
        <v>202</v>
      </c>
      <c r="AK28" t="s">
        <v>203</v>
      </c>
      <c r="AU28" t="s">
        <v>204</v>
      </c>
      <c r="AV28" t="s">
        <v>63</v>
      </c>
      <c r="AW28" t="str">
        <f t="shared" ref="AW28:AW34" si="4">IF(ISERROR(SEARCH(AU28,$AX$32)),"",CONCATENATE(AV28,AU28,AV28))</f>
        <v/>
      </c>
      <c r="BE28" s="67">
        <f>BE26</f>
        <v>0</v>
      </c>
      <c r="BG28" s="65"/>
      <c r="BI28" s="67"/>
      <c r="BJ28" s="65"/>
    </row>
    <row r="29" spans="1:64" ht="13.5" thickBot="1">
      <c r="A29" s="189"/>
      <c r="B29" s="47"/>
      <c r="C29" s="47"/>
      <c r="D29" s="47"/>
      <c r="E29" s="47"/>
      <c r="F29" s="47"/>
      <c r="G29" s="47"/>
      <c r="H29" s="47"/>
      <c r="I29" s="47"/>
      <c r="J29" s="47"/>
      <c r="N29" s="5"/>
      <c r="S29" s="79" t="str">
        <f>IF(M36="",M37,M36)</f>
        <v/>
      </c>
      <c r="T29" s="57" t="str">
        <f>IF(S29=T28,"",S29)</f>
        <v/>
      </c>
      <c r="U29" s="57" t="str">
        <f>IF(T29=U28,"",T29)</f>
        <v/>
      </c>
      <c r="V29" s="80" t="str">
        <f>IF(U29=V28,"",U29)</f>
        <v/>
      </c>
      <c r="W29" s="5" t="s">
        <v>205</v>
      </c>
      <c r="X29" s="167">
        <v>11</v>
      </c>
      <c r="Y29" s="167">
        <v>12</v>
      </c>
      <c r="Z29" s="167">
        <v>13</v>
      </c>
      <c r="AA29" s="167">
        <v>14</v>
      </c>
      <c r="AB29" s="167">
        <v>15</v>
      </c>
      <c r="AC29" s="167">
        <v>16</v>
      </c>
      <c r="AD29" s="167">
        <v>17</v>
      </c>
      <c r="AE29" s="167">
        <v>18</v>
      </c>
      <c r="AF29" s="167">
        <v>19</v>
      </c>
      <c r="AG29" s="167">
        <v>20</v>
      </c>
      <c r="AU29" t="s">
        <v>51</v>
      </c>
      <c r="AV29" t="s">
        <v>63</v>
      </c>
      <c r="AW29" t="str">
        <f t="shared" si="4"/>
        <v>"J"</v>
      </c>
      <c r="BE29" s="67"/>
      <c r="BG29" s="65"/>
      <c r="BI29" s="82"/>
      <c r="BJ29" s="65"/>
    </row>
    <row r="30" spans="1:64" ht="13.5" thickBot="1">
      <c r="A30" s="192"/>
      <c r="B30" s="193"/>
      <c r="C30" s="193"/>
      <c r="D30" s="193"/>
      <c r="E30" s="193"/>
      <c r="F30" s="193"/>
      <c r="G30" s="193"/>
      <c r="H30" s="193"/>
      <c r="I30" s="47"/>
      <c r="J30" s="47"/>
      <c r="N30" s="167" t="s">
        <v>206</v>
      </c>
      <c r="O30" s="167" t="s">
        <v>207</v>
      </c>
      <c r="P30" s="167" t="s">
        <v>208</v>
      </c>
      <c r="Q30" s="167" t="s">
        <v>85</v>
      </c>
      <c r="R30" s="167"/>
      <c r="X30" s="5" t="str">
        <f>CT!$CF$3</f>
        <v/>
      </c>
      <c r="Y30" s="5" t="str">
        <f>CT!$CN$3</f>
        <v/>
      </c>
      <c r="Z30" t="str">
        <f>CT!$CV$3</f>
        <v/>
      </c>
      <c r="AA30" t="str">
        <f>CT!$DD$3</f>
        <v/>
      </c>
      <c r="AB30" t="str">
        <f>CT!$DL$3</f>
        <v/>
      </c>
      <c r="AC30" t="str">
        <f>CT!$DT$3</f>
        <v/>
      </c>
      <c r="AD30" t="str">
        <f>CT!$EB$3</f>
        <v/>
      </c>
      <c r="AE30" t="str">
        <f>CT!$EJ$3</f>
        <v/>
      </c>
      <c r="AF30" t="str">
        <f>CT!$ER$3</f>
        <v/>
      </c>
      <c r="AG30" t="str">
        <f>CT!$EZ$3</f>
        <v/>
      </c>
      <c r="AU30" t="s">
        <v>209</v>
      </c>
      <c r="AV30" t="s">
        <v>63</v>
      </c>
      <c r="AW30" t="str">
        <f t="shared" si="4"/>
        <v/>
      </c>
      <c r="BE30" s="67"/>
      <c r="BG30" s="65"/>
      <c r="BI30" s="79"/>
      <c r="BJ30" s="77" t="str">
        <f>IF('CERTIFICATION WORKSHEET'!Z3=1,"New",IF('CERTIFICATION WORKSHEET'!Z3=2,"Used","Used"))</f>
        <v>New</v>
      </c>
    </row>
    <row r="31" spans="1:64" ht="13.5" thickBot="1">
      <c r="A31" s="194"/>
      <c r="B31" s="47"/>
      <c r="C31" s="194" t="s">
        <v>210</v>
      </c>
      <c r="D31" s="194"/>
      <c r="E31" s="194"/>
      <c r="F31" s="194"/>
      <c r="G31" s="194"/>
      <c r="H31" s="194"/>
      <c r="I31" s="194"/>
      <c r="J31" s="194"/>
      <c r="K31" s="44"/>
      <c r="L31" t="s">
        <v>211</v>
      </c>
      <c r="N31" t="str" cm="1">
        <f t="array" ref="N31:O31">_xlfn.TEXTSPLIT(N20," SN:")</f>
        <v>Additel 286</v>
      </c>
      <c r="O31" t="str">
        <v>6851022030037</v>
      </c>
      <c r="P31" s="351">
        <f>N21</f>
        <v>45474</v>
      </c>
      <c r="Q31" s="351">
        <f>N22</f>
        <v>45839</v>
      </c>
      <c r="R31" s="351"/>
      <c r="W31" s="5" t="s">
        <v>212</v>
      </c>
      <c r="X31" s="77" t="str">
        <f>CONCATENATE(X26,Y26,Z26,AA26,AB26)</f>
        <v>PRTPRTPRT</v>
      </c>
      <c r="AU31" t="s">
        <v>213</v>
      </c>
      <c r="AV31" t="s">
        <v>63</v>
      </c>
      <c r="AW31" t="str">
        <f t="shared" si="4"/>
        <v/>
      </c>
      <c r="BE31" s="79"/>
      <c r="BF31" s="57"/>
      <c r="BG31" s="80"/>
      <c r="BI31" s="79"/>
      <c r="BJ31" s="80"/>
    </row>
    <row r="32" spans="1:64">
      <c r="A32" s="47" t="s">
        <v>214</v>
      </c>
      <c r="B32" s="178" t="str">
        <f>$BJ$7</f>
        <v>Found in tolerance.  No action required.  "C.F" = "Correction Factor."</v>
      </c>
      <c r="C32" s="47"/>
      <c r="D32" s="47"/>
      <c r="E32" s="47"/>
      <c r="F32" s="47"/>
      <c r="G32" s="47"/>
      <c r="H32" s="47"/>
      <c r="I32" s="47"/>
      <c r="J32" s="47"/>
      <c r="L32" s="5" t="s">
        <v>193</v>
      </c>
      <c r="M32" t="str">
        <f>IF(W37="PRT","Fluke 1502A","")</f>
        <v>Fluke 1502A</v>
      </c>
      <c r="N32" t="str">
        <f>IF(V25="SP3","Type S Secondary Standard",IF(V25="SP1","Type S Secondary Standard",IF(V25="ST7","Type S Reference Standard",IF(V25="","",V25))))</f>
        <v>Fluke 1502A</v>
      </c>
      <c r="O32" t="str">
        <f>IF(N32="Fluke 8846A",'Update Standards'!#REF!,IF(N32="HP34420A",'Update Standards'!#REF!,IF(N32="HP 3458A",'Update Standards'!C3,IF(N32="Fluke 1502A",'Update Standards'!C4,IF(N32="PRT","496142",IF(N32="Type S Secondary Standard",V25,""))))))</f>
        <v>B55852</v>
      </c>
      <c r="P32" s="351">
        <f>IF($O32="2823A08926",'Update Standards'!D$3,IF($O32=2814011,'Update Standards'!#REF!,IF($O32="B55852",'Update Standards'!D$4,IF($O32="496142",'Update Standards'!K$19,IF($O32="SP3",'Update Standards'!K$14,IF($O32="SP1",'Update Standards'!K$20,IF($O32="ST7",'Update Standards'!K$18,"")))))))</f>
        <v>45677</v>
      </c>
      <c r="Q32" s="351">
        <f>IF($O32="2823A08926",'Update Standards'!E$3,IF($O32=2814011,'Update Standards'!#REF!,IF($O32="B55852",'Update Standards'!E$4,IF($O32="496142",'Update Standards'!L$19,IF($O32="SP3",'Update Standards'!L$14,IF($O32="SP1",'Update Standards'!L$20,IF($O32="ST7",'Update Standards'!L$18,"")))))))</f>
        <v>46042</v>
      </c>
      <c r="R32" s="351"/>
      <c r="W32" t="s">
        <v>215</v>
      </c>
      <c r="X32" t="str">
        <f>CONCATENATE(AC26,AD26,AE26,AF26,AG26)</f>
        <v/>
      </c>
      <c r="AU32" t="s">
        <v>216</v>
      </c>
      <c r="AV32" t="s">
        <v>63</v>
      </c>
      <c r="AW32" t="str">
        <f t="shared" si="4"/>
        <v/>
      </c>
      <c r="AX32" s="82" t="s">
        <v>51</v>
      </c>
    </row>
    <row r="33" spans="1:66" ht="13.5" thickBot="1">
      <c r="A33" s="47"/>
      <c r="B33" s="47"/>
      <c r="C33" s="47"/>
      <c r="D33" s="47"/>
      <c r="E33" s="47"/>
      <c r="F33" s="47"/>
      <c r="G33" s="47"/>
      <c r="H33" s="47"/>
      <c r="I33" s="47"/>
      <c r="J33" s="47"/>
      <c r="L33" s="5" t="s">
        <v>198</v>
      </c>
      <c r="M33" t="str">
        <f>IF(W37="","",W37)</f>
        <v>PRT</v>
      </c>
      <c r="N33" t="str">
        <f>IF(V26="SP3","Type S Secondary Standard",IF(V26="SP1","Type S Secondary Standard",IF(V26="ST7","Type S Reference Standard",IF(V26="","",V26))))</f>
        <v>PRT</v>
      </c>
      <c r="O33" t="str">
        <f>IF(N33="Fluke 8846A",'Update Standards'!#REF!,IF(N33="HP34420A",'Update Standards'!#REF!,IF(N33="HP 3458A",'Update Standards'!#REF!,IF(N33="Fluke 1502A",'Update Standards'!C5,IF(N33="PRT","496142",IF(N33="Type S Secondary Standard",V26,IF(N6="Type S Reference Standard",V26,"")))))))</f>
        <v>496142</v>
      </c>
      <c r="P33" s="351">
        <f>IF($O33="2823A08926",'Update Standards'!D$3,IF($O33=2814011,'Update Standards'!#REF!,IF($O33="B55852",'Update Standards'!D$4,IF($O33="496142",'Update Standards'!K$19,IF($O33="SP3",'Update Standards'!K$14,IF($O33="SP1",'Update Standards'!K$20,IF($O33="ST7",'Update Standards'!K$18,"")))))))</f>
        <v>45275</v>
      </c>
      <c r="Q33" s="351">
        <f>IF($O33="2823A08926",'Update Standards'!E$3,IF($O33=2814011,'Update Standards'!#REF!,IF($O33="B55852",'Update Standards'!E$4,IF($O33="496142",'Update Standards'!L$19,IF($O33="SP3",'Update Standards'!L$14,IF($O33="SP1",'Update Standards'!L$20,IF($O33="ST7",'Update Standards'!L$18,"")))))))</f>
        <v>46006</v>
      </c>
      <c r="R33" s="351"/>
      <c r="S33" s="167" t="s">
        <v>217</v>
      </c>
      <c r="W33" s="5" t="s">
        <v>218</v>
      </c>
      <c r="X33" s="168" t="str">
        <f>CONCATENATE(X30,Y30,Z30,AA30,AB30)</f>
        <v/>
      </c>
      <c r="AU33" t="s">
        <v>219</v>
      </c>
      <c r="AV33" t="s">
        <v>63</v>
      </c>
      <c r="AW33" t="str">
        <f t="shared" si="4"/>
        <v/>
      </c>
    </row>
    <row r="34" spans="1:66" ht="13.5" thickBot="1">
      <c r="A34" s="195" t="s">
        <v>220</v>
      </c>
      <c r="B34" s="178" t="str">
        <f>$BJ$30</f>
        <v>New</v>
      </c>
      <c r="C34" s="47"/>
      <c r="D34" s="47"/>
      <c r="E34" s="47"/>
      <c r="F34" s="47"/>
      <c r="G34" s="47"/>
      <c r="H34" s="47"/>
      <c r="I34" s="47"/>
      <c r="J34" s="47"/>
      <c r="L34" s="5" t="s">
        <v>199</v>
      </c>
      <c r="M34" t="str">
        <f>IF(W38="","",W38)</f>
        <v/>
      </c>
      <c r="N34" t="str">
        <f>IF(V27="SP3","Type S Secondary Standard",IF(V27="SP1","Type S Secondary Standard",IF(V27="ST7","Type S Reference Standard",IF(V27="","",V27))))</f>
        <v/>
      </c>
      <c r="O34" t="str">
        <f>IF(N34="Fluke 8846A",'Update Standards'!C4,IF(N34="HP34420A",'Update Standards'!#REF!,IF(N34="HP 3458A",'Update Standards'!#REF!,IF(N34="Fluke 1502A",'Update Standards'!C6,IF(N34="PRT","496142",IF(N34="Type S Secondary Standard",V27,IF(N34="Type S Reference Standard",V27,"")))))))</f>
        <v/>
      </c>
      <c r="P34" s="351" t="str">
        <f>IF($O34="2823A08926",'Update Standards'!D$3,IF($O34=2814011,'Update Standards'!#REF!,IF($O34="B55852",'Update Standards'!D$4,IF($O34="496142",'Update Standards'!K$19,IF($O34="SP3",'Update Standards'!K$14,IF($O34="SP1",'Update Standards'!K$20,IF($O34="ST7",'Update Standards'!K$18,"")))))))</f>
        <v/>
      </c>
      <c r="Q34" s="351" t="str">
        <f>IF($O34="2823A08926",'Update Standards'!E$3,IF($O34=2814011,'Update Standards'!#REF!,IF($O34="B55852",'Update Standards'!E$4,IF($O34="496142",'Update Standards'!L$19,IF($O34="SP3",'Update Standards'!L$14,IF($O34="SP1",'Update Standards'!L$20,IF($O34="ST7",'Update Standards'!L$18,"")))))))</f>
        <v/>
      </c>
      <c r="R34" s="351"/>
      <c r="S34" s="5" t="str">
        <f>IF($O31="2823A08926",'Update Standards'!F$3,IF($O31=5472018,'Update Standards'!#REF!,IF($O31="B55852",'Update Standards'!F$4,IF($O31="496142",'Update Standards'!M$19,IF($O31="SP3",'Update Standards'!M$14,IF($O31="SP1",'Update Standards'!M$20,IF($O31="ST7",'Update Standards'!M$18,"")))))))</f>
        <v/>
      </c>
      <c r="U34" s="5"/>
      <c r="W34" s="5" t="s">
        <v>221</v>
      </c>
      <c r="X34" t="str">
        <f>CONCATENATE(AC30,AD30,AE30,AF30,AG30)</f>
        <v/>
      </c>
      <c r="AU34" t="s">
        <v>222</v>
      </c>
      <c r="AV34" t="s">
        <v>63</v>
      </c>
      <c r="AW34" t="str">
        <f t="shared" si="4"/>
        <v/>
      </c>
    </row>
    <row r="35" spans="1:66" ht="13.5" thickBot="1">
      <c r="A35" s="195" t="s">
        <v>223</v>
      </c>
      <c r="B35" s="178" t="str">
        <f>$BK$5</f>
        <v>ACCEPTED</v>
      </c>
      <c r="C35" s="47"/>
      <c r="D35" s="47"/>
      <c r="E35" s="47"/>
      <c r="F35" s="47"/>
      <c r="G35" s="47"/>
      <c r="H35" s="47"/>
      <c r="I35" s="47"/>
      <c r="J35" s="47"/>
      <c r="L35" s="5" t="s">
        <v>202</v>
      </c>
      <c r="M35" t="str">
        <f>IF(W39="","",W39)</f>
        <v/>
      </c>
      <c r="N35" t="str">
        <f>IF(V28="SP3","Type S Secondary Standard",IF(V28="SP1","Type S Secondary Standard",IF(V28="ST7","Type S Reference Standard",IF(V28="","",V28))))</f>
        <v/>
      </c>
      <c r="O35" t="str">
        <f>IF(N35="Fluke 8846A",'Update Standards'!C5,IF(N35="HP34420A",'Update Standards'!C4,IF(N35="HP 3458A",'Update Standards'!#REF!,IF(N35="Fluke 1502A",'Update Standards'!C7,IF(N35="PRT","496142",IF(N35="Type S Secondary Standard",V28,IF(N35="Type S Reference Standard",V28,"")))))))</f>
        <v/>
      </c>
      <c r="P35" s="351" t="str">
        <f>IF($O35="2823A08926",'Update Standards'!D$3,IF($O35=2814011,'Update Standards'!#REF!,IF($O35="B55852",'Update Standards'!D$4,IF($O35="496142",'Update Standards'!K$19,IF($O35="SP3",'Update Standards'!K$14,IF($O35="SP1",'Update Standards'!K$20,IF($O35="ST7",'Update Standards'!K$18,"")))))))</f>
        <v/>
      </c>
      <c r="Q35" s="351" t="str">
        <f>IF($O35="2823A08926",'Update Standards'!E$3,IF($O35=2814011,'Update Standards'!#REF!,IF($O35="B55852",'Update Standards'!E$4,IF($O35="496142",'Update Standards'!L$19,IF($O35="SP3",'Update Standards'!L$14,IF($O35="SP1",'Update Standards'!L$20,IF($O35="ST7",'Update Standards'!L$18,"")))))))</f>
        <v/>
      </c>
      <c r="R35" s="351"/>
      <c r="S35" s="5" t="str">
        <f>IF($O32="2823A08926",'Update Standards'!F$3,IF($O32=5472018,'Update Standards'!#REF!,IF($O32="B55852",'Update Standards'!F$4,IF($O32="496142",'Update Standards'!M$19,IF($O32="SP3",'Update Standards'!M$14,IF($O32="SP1",'Update Standards'!M$20,IF($O32="ST7",'Update Standards'!M$18,"")))))))</f>
        <v>56561-068751</v>
      </c>
      <c r="W35" s="5" t="s">
        <v>224</v>
      </c>
      <c r="X35" s="77" t="str">
        <f>CONCATENATE(X26,Y26,Z26,AA26,AB26,AC26,AD26,AE26,AF26,AG26,X30,Y30,Z30,AA30,AB30,AC30,AD30,AE30,AF30,AG30)</f>
        <v>PRTPRTPRT</v>
      </c>
    </row>
    <row r="36" spans="1:66">
      <c r="A36" s="182"/>
      <c r="B36" s="507" t="s">
        <v>225</v>
      </c>
      <c r="C36" s="508"/>
      <c r="D36" s="507"/>
      <c r="E36" s="507"/>
      <c r="F36" s="507"/>
      <c r="G36" s="508"/>
      <c r="H36" s="508"/>
      <c r="I36" s="507"/>
      <c r="J36" s="507"/>
      <c r="L36" s="5" t="s">
        <v>205</v>
      </c>
      <c r="M36" t="str">
        <f>IF(W40="","",W40)</f>
        <v/>
      </c>
      <c r="N36" t="str">
        <f>IF(V29="SP3","Type S Secondary Standard",IF(V29="SP1","Type S Secondary Standard",IF(V29="ST7","Type S Reference Standard",IF(V29="","",V29))))</f>
        <v/>
      </c>
      <c r="O36" t="str">
        <f>IF(N36="Fluke 8846A",'Update Standards'!C6,IF(N36="HP34420A",'Update Standards'!C5,IF(N36="HP 3458A",'Update Standards'!C4,IF(N36="Fluke 1502A",'Update Standards'!C8,IF(N36="PRT","496142",IF(N36="Type S Secondary Standard",V29,IF(N36="Type S Reference Standard",V29,"")))))))</f>
        <v/>
      </c>
      <c r="P36" s="351" t="str">
        <f>IF($O36="2823A08926",'Update Standards'!D$3,IF($O36=2814011,'Update Standards'!#REF!,IF($O36="B55852",'Update Standards'!D$4,IF($O36="496142",'Update Standards'!K$19,IF($O36="SP3",'Update Standards'!K$14,IF($O36="SP1",'Update Standards'!K$20,IF($O36="ST7",'Update Standards'!K$18,"")))))))</f>
        <v/>
      </c>
      <c r="Q36" s="351" t="str">
        <f>IF($O36="2823A08926",'Update Standards'!E$3,IF($O36=2814011,'Update Standards'!#REF!,IF($O36="B55852",'Update Standards'!E$4,IF($O36="496142",'Update Standards'!L$19,IF($O36="SP3",'Update Standards'!L$14,IF($O36="SP1",'Update Standards'!L$20,IF($O36="ST7",'Update Standards'!L$18,"")))))))</f>
        <v/>
      </c>
      <c r="R36" s="351"/>
      <c r="S36" s="5" t="str">
        <f>IF($O33="2823A08926",'Update Standards'!F$3,IF($O33=5472018,'Update Standards'!#REF!,IF($O33="B55852",'Update Standards'!F$4,IF($O33="496142",'Update Standards'!M$19,IF($O33="SP3",'Update Standards'!M$14,IF($O33="SP1",'Update Standards'!M$20,IF($O33="ST7",'Update Standards'!M$18,"")))))))</f>
        <v>G295632</v>
      </c>
      <c r="W36" s="81" t="s">
        <v>226</v>
      </c>
    </row>
    <row r="37" spans="1:66" ht="13.5" thickBot="1">
      <c r="A37" s="47" t="s">
        <v>227</v>
      </c>
      <c r="B37" s="47"/>
      <c r="C37" s="178" t="str">
        <f>$N$20</f>
        <v>Additel 286 SN:6851022030037</v>
      </c>
      <c r="D37" s="181"/>
      <c r="E37" s="181"/>
      <c r="F37" s="47" t="s">
        <v>228</v>
      </c>
      <c r="G37" s="512" t="str">
        <f>IF($V$19&lt;&gt;"",$V$19,"")</f>
        <v>PRT SN:496142</v>
      </c>
      <c r="H37" s="513"/>
      <c r="I37" s="196"/>
      <c r="J37" s="47"/>
      <c r="L37" s="44"/>
      <c r="M37" t="str">
        <f>IF(W41="","",W41)</f>
        <v/>
      </c>
      <c r="N37" s="44"/>
      <c r="O37" s="44"/>
      <c r="P37" s="44"/>
      <c r="Q37" s="44"/>
      <c r="S37" s="5" t="str">
        <f>IF($O34="2823A08926",'Update Standards'!F$3,IF($O34=5472018,'Update Standards'!#REF!,IF($O34="B55852",'Update Standards'!F$4,IF($O34="496142",'Update Standards'!M$19,IF($O34="SP3",'Update Standards'!M$14,IF($O34="SP1",'Update Standards'!M$20,IF($O34="ST7",'Update Standards'!M$18,"")))))))</f>
        <v/>
      </c>
      <c r="W37" t="str">
        <f>IF(ISNUMBER(FIND("PRT",X$35)),"PRT","")</f>
        <v>PRT</v>
      </c>
    </row>
    <row r="38" spans="1:66">
      <c r="A38" s="47" t="s">
        <v>229</v>
      </c>
      <c r="B38" s="47"/>
      <c r="C38" s="504">
        <f>$N$21</f>
        <v>45474</v>
      </c>
      <c r="D38" s="505"/>
      <c r="E38" s="506"/>
      <c r="F38" s="47" t="s">
        <v>230</v>
      </c>
      <c r="G38" s="197">
        <f>IF($V$20&lt;&gt;"",$V$20,"")</f>
        <v>45275</v>
      </c>
      <c r="H38" s="198" t="str">
        <f>IF($W$20&lt;&gt;"",$W$20,"")</f>
        <v/>
      </c>
      <c r="I38" s="199"/>
      <c r="J38" s="200"/>
      <c r="S38" s="5" t="str">
        <f>IF($O35="2823A08926",'Update Standards'!F$3,IF($O35=5472018,'Update Standards'!#REF!,IF($O35="B55852",'Update Standards'!F$4,IF($O35="496142",'Update Standards'!M$19,IF($O35="SP3",'Update Standards'!M$14,IF($O35="SP1",'Update Standards'!M$20,IF($O35="ST7",'Update Standards'!M$18,"")))))))</f>
        <v/>
      </c>
      <c r="W38" t="str">
        <f>IF(ISNUMBER(FIND("SP3",X$35)),"SP3","")</f>
        <v/>
      </c>
    </row>
    <row r="39" spans="1:66">
      <c r="A39" s="47" t="s">
        <v>231</v>
      </c>
      <c r="B39" s="47"/>
      <c r="C39" s="504">
        <f>$N$22</f>
        <v>45839</v>
      </c>
      <c r="D39" s="505"/>
      <c r="E39" s="506"/>
      <c r="F39" s="47" t="s">
        <v>232</v>
      </c>
      <c r="G39" s="197">
        <f>IF($V$21&lt;&gt;"",$V$21,"")</f>
        <v>46006</v>
      </c>
      <c r="H39" s="197" t="str">
        <f>IF($W$21&lt;&gt;"",$W$21,"")</f>
        <v/>
      </c>
      <c r="I39" s="199"/>
      <c r="J39" s="200"/>
      <c r="S39" s="5" t="str">
        <f>IF($O36="2823A08926",'Update Standards'!F$3,IF($O36=5472018,'Update Standards'!#REF!,IF($O36="B55852",'Update Standards'!F$4,IF($O36="496142",'Update Standards'!M$19,IF($O36="SP3",'Update Standards'!M$14,IF($O36="SP1",'Update Standards'!M$20,IF($O36="ST7",'Update Standards'!M$18,"")))))))</f>
        <v/>
      </c>
      <c r="W39" t="str">
        <f>IF(ISNUMBER(FIND("SP1",X$35)),"SP1","")</f>
        <v/>
      </c>
    </row>
    <row r="40" spans="1:66" ht="13.5" thickBot="1">
      <c r="A40" s="201" t="s">
        <v>233</v>
      </c>
      <c r="B40" s="201"/>
      <c r="C40" s="509" t="str">
        <f>$N$23</f>
        <v>56561-060578</v>
      </c>
      <c r="D40" s="510"/>
      <c r="E40" s="511"/>
      <c r="F40" s="201" t="s">
        <v>233</v>
      </c>
      <c r="G40" s="201"/>
      <c r="H40" s="295" t="str">
        <f>IF($V$22&lt;&gt;"",$V$22,"")</f>
        <v>G295632</v>
      </c>
      <c r="I40" s="203"/>
      <c r="J40" s="204"/>
      <c r="K40" s="44"/>
      <c r="S40" s="352"/>
      <c r="T40" s="69"/>
      <c r="U40" s="44"/>
      <c r="V40" s="44"/>
      <c r="W40" t="str">
        <f>IF(ISNUMBER(FIND("ST7",X$35)),"ST7","")</f>
        <v/>
      </c>
      <c r="X40" s="44"/>
      <c r="Y40" s="70"/>
      <c r="Z40" s="44"/>
      <c r="AA40" s="44"/>
      <c r="AB40" s="44"/>
      <c r="AC40" s="44"/>
      <c r="AD40" s="44"/>
      <c r="AE40" s="44"/>
      <c r="AF40" s="44"/>
      <c r="AG40" s="71"/>
      <c r="AH40" s="72"/>
      <c r="AI40" s="44"/>
      <c r="AJ40" s="44"/>
      <c r="AK40" s="44"/>
      <c r="AL40" s="70"/>
      <c r="AM40" s="44"/>
      <c r="AN40" s="44"/>
      <c r="AO40" s="44"/>
      <c r="AP40" s="69"/>
      <c r="AQ40" s="44"/>
      <c r="AR40" s="44"/>
      <c r="AS40" s="44"/>
      <c r="AT40" s="70"/>
      <c r="AU40" s="44"/>
      <c r="AV40" s="69"/>
      <c r="AW40" s="44"/>
      <c r="AX40" s="44"/>
      <c r="AY40" s="70"/>
      <c r="AZ40" s="44"/>
      <c r="BA40" s="44"/>
      <c r="BB40" s="44"/>
      <c r="BC40" s="44"/>
      <c r="BD40" s="44"/>
      <c r="BE40" s="44"/>
      <c r="BF40" s="44"/>
      <c r="BG40" s="44"/>
      <c r="BH40" s="44"/>
      <c r="BI40" s="44"/>
      <c r="BJ40" s="44"/>
      <c r="BK40" s="44"/>
      <c r="BL40" s="44"/>
      <c r="BM40" s="44"/>
      <c r="BN40" s="44"/>
    </row>
    <row r="41" spans="1:66" ht="13.5" thickBot="1">
      <c r="A41" s="47" t="s">
        <v>52</v>
      </c>
      <c r="B41" s="47"/>
      <c r="C41" s="47"/>
      <c r="D41" s="220" t="s">
        <v>53</v>
      </c>
      <c r="E41" s="221">
        <v>2</v>
      </c>
      <c r="F41" s="47"/>
      <c r="G41" s="178"/>
      <c r="H41" s="47"/>
      <c r="I41" s="47"/>
      <c r="J41" s="47"/>
      <c r="S41" s="24" t="str">
        <f t="shared" ref="S41:S44" si="5">S34</f>
        <v/>
      </c>
    </row>
    <row r="42" spans="1:66" ht="13.5" thickBot="1">
      <c r="A42" s="47" t="s">
        <v>59</v>
      </c>
      <c r="B42" s="47"/>
      <c r="C42" s="47"/>
      <c r="D42" s="47"/>
      <c r="E42" s="47"/>
      <c r="F42" s="47"/>
      <c r="G42" s="47"/>
      <c r="H42" s="47"/>
      <c r="I42" s="47"/>
      <c r="J42" s="47"/>
      <c r="M42" s="5"/>
      <c r="S42" s="24" t="str">
        <f t="shared" si="5"/>
        <v>56561-068751</v>
      </c>
      <c r="U42" s="77" t="str">
        <f>CONCATENATE(IF(OR(W8&lt;&gt;"",W9&lt;&gt;""),U6,""),IF(W10&lt;&gt;"",V5,""),IF(W13&lt;&gt;"",V6,""),IF(W14&lt;&gt;"",U5,""))</f>
        <v xml:space="preserve">G295632, </v>
      </c>
    </row>
    <row r="43" spans="1:66">
      <c r="A43" s="47" t="s">
        <v>68</v>
      </c>
      <c r="B43" s="178" t="str">
        <f>$BC$12</f>
        <v>Thermocouple Wire</v>
      </c>
      <c r="C43" s="47"/>
      <c r="D43" s="47"/>
      <c r="E43" s="47" t="s">
        <v>69</v>
      </c>
      <c r="F43" s="47"/>
      <c r="G43" s="178" t="str">
        <f>$BF$22</f>
        <v>KF</v>
      </c>
      <c r="H43" s="47"/>
      <c r="I43" s="47"/>
      <c r="J43" s="47"/>
      <c r="S43" s="24" t="str">
        <f t="shared" si="5"/>
        <v>G295632</v>
      </c>
    </row>
    <row r="44" spans="1:66">
      <c r="A44" s="47" t="s">
        <v>48</v>
      </c>
      <c r="B44" s="178" t="str">
        <f>AV4</f>
        <v>"0"</v>
      </c>
      <c r="C44" s="47"/>
      <c r="D44" s="47"/>
      <c r="E44" s="47" t="s">
        <v>76</v>
      </c>
      <c r="F44" s="47"/>
      <c r="G44" s="246">
        <f ca="1">$BG$9</f>
        <v>45756</v>
      </c>
      <c r="H44" s="47"/>
      <c r="I44" s="47"/>
      <c r="J44" s="179"/>
      <c r="S44" s="24" t="str">
        <f t="shared" si="5"/>
        <v/>
      </c>
    </row>
    <row r="45" spans="1:66">
      <c r="A45" s="47" t="s">
        <v>80</v>
      </c>
      <c r="B45" s="178" t="str">
        <f>$BG$18</f>
        <v>N/A</v>
      </c>
      <c r="C45" s="47"/>
      <c r="D45" s="47"/>
      <c r="E45" s="47" t="s">
        <v>81</v>
      </c>
      <c r="F45" s="47"/>
      <c r="G45" s="246" t="str">
        <f>$BG$10</f>
        <v>N/A</v>
      </c>
      <c r="H45" s="47"/>
      <c r="J45" s="179"/>
      <c r="S45" s="24" t="s">
        <v>217</v>
      </c>
    </row>
    <row r="46" spans="1:66">
      <c r="A46" s="47" t="s">
        <v>65</v>
      </c>
      <c r="B46" s="180">
        <f>$BG$2</f>
        <v>72</v>
      </c>
      <c r="C46" s="47"/>
      <c r="D46" s="47"/>
      <c r="E46" s="47" t="s">
        <v>91</v>
      </c>
      <c r="F46" s="47"/>
      <c r="G46" s="178">
        <f>$BG$3</f>
        <v>25</v>
      </c>
      <c r="H46" s="47" t="s">
        <v>92</v>
      </c>
      <c r="I46" s="47"/>
      <c r="J46" s="47"/>
      <c r="S46" s="24" t="s">
        <v>234</v>
      </c>
    </row>
    <row r="47" spans="1:66">
      <c r="A47" s="47" t="s">
        <v>105</v>
      </c>
      <c r="B47" s="178" t="str">
        <f>$BE$27</f>
        <v>Production</v>
      </c>
      <c r="C47" s="47"/>
      <c r="D47" s="47"/>
      <c r="E47" s="47" t="s">
        <v>106</v>
      </c>
      <c r="F47" s="178" t="str">
        <f>$AR$23</f>
        <v>Greater of ±2.0°F or ±0.4% of Reading</v>
      </c>
      <c r="G47" s="47"/>
      <c r="H47" s="47"/>
      <c r="I47" s="47"/>
      <c r="J47" s="47"/>
      <c r="S47" t="s">
        <v>49</v>
      </c>
    </row>
    <row r="48" spans="1:66">
      <c r="A48" s="181" t="s">
        <v>116</v>
      </c>
      <c r="B48" s="47"/>
      <c r="C48" s="181"/>
      <c r="D48" s="181" t="s">
        <v>117</v>
      </c>
      <c r="E48" s="181"/>
      <c r="F48" s="47"/>
      <c r="G48" s="178" t="str">
        <f>$AR$24</f>
        <v>AMS2750H, ASTM E220-19</v>
      </c>
      <c r="H48" s="181"/>
      <c r="I48" s="47"/>
      <c r="J48" s="47"/>
      <c r="S48" t="s">
        <v>96</v>
      </c>
    </row>
    <row r="49" spans="1:19">
      <c r="A49" s="182" t="s">
        <v>125</v>
      </c>
      <c r="B49" s="182"/>
      <c r="C49" s="47"/>
      <c r="D49" s="178" t="str">
        <f>$AX$22</f>
        <v/>
      </c>
      <c r="E49" s="47" t="s">
        <v>126</v>
      </c>
      <c r="F49" s="47"/>
      <c r="G49" s="183" t="str">
        <f>$AX$26</f>
        <v>Specification</v>
      </c>
      <c r="H49" s="184" t="s">
        <v>127</v>
      </c>
      <c r="I49" s="47"/>
      <c r="J49" s="47"/>
      <c r="S49" t="s">
        <v>49</v>
      </c>
    </row>
    <row r="50" spans="1:19" ht="13.5" thickBot="1">
      <c r="A50" s="185" t="s">
        <v>136</v>
      </c>
      <c r="B50" s="247"/>
      <c r="C50" s="431"/>
      <c r="D50" s="248">
        <f>IF(CT!$E$1&lt;&gt;"",CT!$E$1,"")</f>
        <v>-50</v>
      </c>
      <c r="E50" s="432">
        <f>IF(CT!$M$1&lt;&gt;"",CT!$M$1,"")</f>
        <v>200</v>
      </c>
      <c r="F50" s="432">
        <f>IF(CT!$U$1&lt;&gt;"",CT!$U$1,"")</f>
        <v>450</v>
      </c>
      <c r="G50" s="248" t="str">
        <f>IF(CT!$AC$1&lt;&gt;"",CT!$AC$1,"")</f>
        <v/>
      </c>
      <c r="H50" s="433" t="str">
        <f>IF(CT!$AK$1&lt;&gt;"",CT!$AK$1,"")</f>
        <v/>
      </c>
      <c r="I50" s="47"/>
      <c r="J50" s="186"/>
    </row>
    <row r="51" spans="1:19" ht="13.5" thickBot="1">
      <c r="A51" s="187" t="s">
        <v>141</v>
      </c>
      <c r="B51" s="224" t="str">
        <f>IF(CT!C12&lt;&gt;"",CONCATENATE("SN:  ",CT!C12),"")</f>
        <v/>
      </c>
      <c r="C51" s="191"/>
      <c r="D51" s="191" t="str">
        <f>IF(CT!G12&lt;&gt;"",CT!G12,"")</f>
        <v/>
      </c>
      <c r="E51" s="191" t="str">
        <f>IF(CT!O12&lt;&gt;"",CT!O12,"")</f>
        <v/>
      </c>
      <c r="F51" s="191" t="str">
        <f>IF(CT!W12&lt;&gt;"",CT!W12,"")</f>
        <v/>
      </c>
      <c r="G51" s="191" t="str">
        <f>IF(CT!AE12&lt;&gt;"",CT!AE12,"")</f>
        <v/>
      </c>
      <c r="H51" s="191" t="str">
        <f>IF(CT!AM12&lt;&gt;"",CT!AM12,"")</f>
        <v/>
      </c>
      <c r="I51" s="47"/>
      <c r="J51" s="47"/>
    </row>
    <row r="52" spans="1:19" ht="13.5" thickBot="1">
      <c r="A52" s="188"/>
      <c r="B52" s="223"/>
      <c r="C52" s="253" t="str">
        <f>IF(B51&lt;&gt;"","C.F.","")</f>
        <v/>
      </c>
      <c r="D52" s="434" t="str">
        <f>IF(CT!H12&lt;&gt;"",CT!H12,"")</f>
        <v/>
      </c>
      <c r="E52" s="434" t="str">
        <f>IF(CT!P12&lt;&gt;"",CT!P12,"")</f>
        <v/>
      </c>
      <c r="F52" s="434" t="str">
        <f>IF(CT!X12&lt;&gt;"",CT!X12,"")</f>
        <v/>
      </c>
      <c r="G52" s="434" t="str">
        <f>IF(CT!AF12&lt;&gt;"",CT!AF12,"")</f>
        <v/>
      </c>
      <c r="H52" s="434" t="str">
        <f>IF(CT!AN12&lt;&gt;"",CT!AN12,"")</f>
        <v/>
      </c>
      <c r="I52" s="47"/>
      <c r="J52" s="47"/>
    </row>
    <row r="53" spans="1:19" ht="13.5" thickBot="1">
      <c r="A53" s="189"/>
      <c r="B53" s="224"/>
      <c r="C53" s="254"/>
      <c r="D53" s="435"/>
      <c r="E53" s="435"/>
      <c r="F53" s="435"/>
      <c r="G53" s="434"/>
      <c r="H53" s="434"/>
      <c r="I53" s="47"/>
      <c r="J53" s="47"/>
    </row>
    <row r="54" spans="1:19" ht="13.5" thickBot="1">
      <c r="A54" s="188"/>
      <c r="B54" s="224" t="str">
        <f>IF(CT!C13&lt;&gt;"",CONCATENATE("SN:  ",CT!C13),"")</f>
        <v/>
      </c>
      <c r="C54" s="191"/>
      <c r="D54" s="191" t="str">
        <f>IF(CT!G13&lt;&gt;"",CT!G13,"")</f>
        <v/>
      </c>
      <c r="E54" s="191" t="str">
        <f>IF(CT!O13&lt;&gt;"",CT!O13,"")</f>
        <v/>
      </c>
      <c r="F54" s="191" t="str">
        <f>IF(CT!W13&lt;&gt;"",CT!W13,"")</f>
        <v/>
      </c>
      <c r="G54" s="191" t="str">
        <f>IF(CT!AE13&lt;&gt;"",CT!AE13,"")</f>
        <v/>
      </c>
      <c r="H54" s="191" t="str">
        <f>IF(CT!AM13&lt;&gt;"",CT!AM13,"")</f>
        <v/>
      </c>
      <c r="I54" s="47"/>
      <c r="J54" s="47"/>
    </row>
    <row r="55" spans="1:19" ht="13.5" thickBot="1">
      <c r="A55" s="189"/>
      <c r="B55" s="224"/>
      <c r="C55" s="253" t="str">
        <f>IF(B54&lt;&gt;"","C.F.","")</f>
        <v/>
      </c>
      <c r="D55" s="434" t="str">
        <f>IF(CT!H13&lt;&gt;"",CT!H13,"")</f>
        <v/>
      </c>
      <c r="E55" s="434" t="str">
        <f>IF(CT!P13&lt;&gt;"",CT!P13,"")</f>
        <v/>
      </c>
      <c r="F55" s="434" t="str">
        <f>IF(CT!X13&lt;&gt;"",CT!X13,"")</f>
        <v/>
      </c>
      <c r="G55" s="434" t="str">
        <f>IF(CT!AF13&lt;&gt;"",CT!AF13,"")</f>
        <v/>
      </c>
      <c r="H55" s="434" t="str">
        <f>IF(CT!AN13&lt;&gt;"",CT!AN13,"")</f>
        <v/>
      </c>
      <c r="I55" s="47"/>
      <c r="J55" s="47"/>
    </row>
    <row r="56" spans="1:19" ht="13.5" thickBot="1">
      <c r="A56" s="188"/>
      <c r="B56" s="224"/>
      <c r="C56" s="225"/>
      <c r="D56" s="225"/>
      <c r="E56" s="225"/>
      <c r="F56" s="225"/>
      <c r="G56" s="434"/>
      <c r="H56" s="434"/>
      <c r="I56" s="47"/>
      <c r="J56" s="47"/>
    </row>
    <row r="57" spans="1:19" ht="13.5" thickBot="1">
      <c r="A57" s="189"/>
      <c r="B57" s="224" t="str">
        <f>IF(CT!C14&lt;&gt;"",CONCATENATE("SN: ",CT!C14),"")</f>
        <v/>
      </c>
      <c r="C57" s="191"/>
      <c r="D57" s="191" t="str">
        <f>IF(CT!G14&lt;&gt;"",CT!G14,"")</f>
        <v/>
      </c>
      <c r="E57" s="191" t="str">
        <f>IF(CT!O14&lt;&gt;"",CT!O14,"")</f>
        <v/>
      </c>
      <c r="F57" s="191" t="str">
        <f>IF(CT!W14&lt;&gt;"",CT!W14,"")</f>
        <v/>
      </c>
      <c r="G57" s="191" t="str">
        <f>IF(CT!AE14&lt;&gt;"",CT!AE14,"")</f>
        <v/>
      </c>
      <c r="H57" s="191" t="str">
        <f>IF(CT!AM14&lt;&gt;"",CT!AM14,"")</f>
        <v/>
      </c>
      <c r="I57" s="47"/>
      <c r="J57" s="47"/>
    </row>
    <row r="58" spans="1:19" ht="13.5" thickBot="1">
      <c r="A58" s="188"/>
      <c r="B58" s="224"/>
      <c r="C58" s="253" t="str">
        <f>IF(B57&lt;&gt;"","C.F.","")</f>
        <v/>
      </c>
      <c r="D58" s="434" t="str">
        <f>IF(CT!H14&lt;&gt;"",CT!H14,"")</f>
        <v/>
      </c>
      <c r="E58" s="434" t="str">
        <f>IF(CT!P14&lt;&gt;"",CT!P14,"")</f>
        <v/>
      </c>
      <c r="F58" s="434" t="str">
        <f>IF(CT!X14&lt;&gt;"",CT!X14,"")</f>
        <v/>
      </c>
      <c r="G58" s="434" t="str">
        <f>IF(CT!AF14&lt;&gt;"",CT!AF14,"")</f>
        <v/>
      </c>
      <c r="H58" s="434" t="str">
        <f>IF(CT!AN14&lt;&gt;"",CT!AN14,"")</f>
        <v/>
      </c>
      <c r="I58" s="47"/>
      <c r="J58" s="47"/>
    </row>
    <row r="59" spans="1:19" ht="13.5" thickBot="1">
      <c r="A59" s="189"/>
      <c r="B59" s="224"/>
      <c r="C59" s="190"/>
      <c r="D59" s="190"/>
      <c r="E59" s="190"/>
      <c r="F59" s="190"/>
      <c r="G59" s="434"/>
      <c r="H59" s="434"/>
      <c r="I59" s="47"/>
      <c r="J59" s="47"/>
    </row>
    <row r="60" spans="1:19" ht="13.5" thickBot="1">
      <c r="A60" s="188"/>
      <c r="B60" s="224" t="str">
        <f>IF(CT!C15&lt;&gt;"",CONCATENATE("SN:  ",CT!C15),"")</f>
        <v/>
      </c>
      <c r="C60" s="191"/>
      <c r="D60" s="191" t="str">
        <f>IF(CT!G15&lt;&gt;"",CT!G15,"")</f>
        <v/>
      </c>
      <c r="E60" s="191" t="str">
        <f>IF(CT!O15&lt;&gt;"",CT!O15,"")</f>
        <v/>
      </c>
      <c r="F60" s="191" t="str">
        <f>IF(CT!W15&lt;&gt;"",CT!W15,"")</f>
        <v/>
      </c>
      <c r="G60" s="191" t="str">
        <f>IF(CT!AE15&lt;&gt;"",CT!AE15,"")</f>
        <v/>
      </c>
      <c r="H60" s="191" t="str">
        <f>IF(CT!AM15&lt;&gt;"",CT!AM15,"")</f>
        <v/>
      </c>
      <c r="I60" s="47"/>
      <c r="J60" s="47"/>
    </row>
    <row r="61" spans="1:19" ht="13.5" thickBot="1">
      <c r="A61" s="189"/>
      <c r="B61" s="224"/>
      <c r="C61" s="253" t="str">
        <f>IF(B60&lt;&gt;"","C.F.","")</f>
        <v/>
      </c>
      <c r="D61" s="434" t="str">
        <f>IF(CT!H15&lt;&gt;"",CT!H15,"")</f>
        <v/>
      </c>
      <c r="E61" s="434" t="str">
        <f>IF(CT!P15&lt;&gt;"",CT!P15,"")</f>
        <v/>
      </c>
      <c r="F61" s="434" t="str">
        <f>IF(CT!X15&lt;&gt;"",CT!X15,"")</f>
        <v/>
      </c>
      <c r="G61" s="434" t="str">
        <f>IF(CT!AF15&lt;&gt;"",CT!AF15,"")</f>
        <v/>
      </c>
      <c r="H61" s="434" t="str">
        <f>IF(CT!AN15&lt;&gt;"",CT!AN15,"")</f>
        <v/>
      </c>
      <c r="I61" s="47"/>
      <c r="J61" s="47"/>
    </row>
    <row r="62" spans="1:19" ht="13.5" thickBot="1">
      <c r="A62" s="188"/>
      <c r="B62" s="224"/>
      <c r="C62" s="437"/>
      <c r="D62" s="437"/>
      <c r="E62" s="437"/>
      <c r="F62" s="437"/>
      <c r="G62" s="434"/>
      <c r="H62" s="434"/>
      <c r="I62" s="47"/>
      <c r="J62" s="47"/>
    </row>
    <row r="63" spans="1:19" ht="13.5" thickBot="1">
      <c r="A63" s="189"/>
      <c r="B63" s="224" t="str">
        <f>IF(CT!C16&lt;&gt;"",CONCATENATE("SN: ",CT!C16),"")</f>
        <v/>
      </c>
      <c r="C63" s="191"/>
      <c r="D63" s="191" t="str">
        <f>IF(CT!G16&lt;&gt;"",CT!G16,"")</f>
        <v/>
      </c>
      <c r="E63" s="191" t="str">
        <f>IF(CT!O16&lt;&gt;"",CT!O16,"")</f>
        <v/>
      </c>
      <c r="F63" s="191" t="str">
        <f>IF(CT!W16&lt;&gt;"",CT!W16,"")</f>
        <v/>
      </c>
      <c r="G63" s="191" t="str">
        <f>IF(CT!AE16&lt;&gt;"",CT!AE16,"")</f>
        <v/>
      </c>
      <c r="H63" s="191" t="str">
        <f>IF(CT!AM16&lt;&gt;"",CT!AM16,"")</f>
        <v/>
      </c>
      <c r="I63" s="47"/>
      <c r="J63" s="47"/>
    </row>
    <row r="64" spans="1:19" ht="13.5" thickBot="1">
      <c r="A64" s="188"/>
      <c r="B64" s="224"/>
      <c r="C64" s="253" t="str">
        <f>IF(B63&lt;&gt;"","C.F.","")</f>
        <v/>
      </c>
      <c r="D64" s="434" t="str">
        <f>IF(CT!H16&lt;&gt;"",CT!H16,"")</f>
        <v/>
      </c>
      <c r="E64" s="434" t="str">
        <f>IF(CT!P16&lt;&gt;"",CT!P16,"")</f>
        <v/>
      </c>
      <c r="F64" s="434" t="str">
        <f>IF(CT!X16&lt;&gt;"",CT!X16,"")</f>
        <v/>
      </c>
      <c r="G64" s="434" t="str">
        <f>IF(CT!AF16&lt;&gt;"",CT!AF16,"")</f>
        <v/>
      </c>
      <c r="H64" s="434" t="str">
        <f>IF(CT!AN16&lt;&gt;"",CT!AN16,"")</f>
        <v/>
      </c>
      <c r="I64" s="47"/>
      <c r="J64" s="47"/>
    </row>
    <row r="65" spans="1:18" ht="13.5" thickBot="1">
      <c r="A65" s="189"/>
      <c r="B65" s="224"/>
      <c r="C65" s="191"/>
      <c r="D65" s="434"/>
      <c r="E65" s="434"/>
      <c r="F65" s="434"/>
      <c r="G65" s="434"/>
      <c r="H65" s="434"/>
      <c r="I65" s="47"/>
      <c r="J65" s="47"/>
    </row>
    <row r="66" spans="1:18">
      <c r="A66" s="188"/>
      <c r="B66" s="47"/>
      <c r="C66" s="47"/>
      <c r="D66" s="47"/>
      <c r="E66" s="47"/>
      <c r="F66" s="47"/>
      <c r="G66" s="47"/>
      <c r="H66" s="47"/>
      <c r="I66" s="47"/>
      <c r="J66" s="47"/>
    </row>
    <row r="67" spans="1:18">
      <c r="A67" s="189"/>
      <c r="B67" s="47"/>
      <c r="C67" s="47"/>
      <c r="D67" s="47"/>
      <c r="E67" s="47"/>
      <c r="F67" s="47"/>
      <c r="G67" s="47"/>
      <c r="H67" s="47"/>
      <c r="I67" s="47"/>
      <c r="J67" s="47"/>
    </row>
    <row r="68" spans="1:18">
      <c r="A68" s="188"/>
      <c r="B68" s="47"/>
      <c r="C68" s="47"/>
      <c r="D68" s="47"/>
      <c r="E68" s="47"/>
      <c r="F68" s="47"/>
      <c r="G68" s="47"/>
      <c r="H68" s="47"/>
      <c r="I68" s="47"/>
      <c r="J68" s="47"/>
    </row>
    <row r="69" spans="1:18">
      <c r="A69" s="189"/>
      <c r="B69" s="47"/>
      <c r="C69" s="47"/>
      <c r="D69" s="47"/>
      <c r="E69" s="47"/>
      <c r="F69" s="47"/>
      <c r="G69" s="47"/>
      <c r="H69" s="47"/>
      <c r="I69" s="47"/>
      <c r="J69" s="47"/>
    </row>
    <row r="70" spans="1:18">
      <c r="A70" s="192"/>
      <c r="B70" s="193"/>
      <c r="C70" s="193"/>
      <c r="D70" s="193"/>
      <c r="E70" s="193"/>
      <c r="F70" s="193"/>
      <c r="G70" s="193"/>
      <c r="H70" s="193"/>
      <c r="I70" s="47"/>
      <c r="J70" s="47"/>
    </row>
    <row r="71" spans="1:18" ht="13.5" thickBot="1">
      <c r="A71" s="194"/>
      <c r="B71" s="47"/>
      <c r="C71" s="194" t="s">
        <v>210</v>
      </c>
      <c r="D71" s="194"/>
      <c r="E71" s="194"/>
      <c r="F71" s="194"/>
      <c r="G71" s="194"/>
      <c r="H71" s="194"/>
      <c r="I71" s="194"/>
      <c r="J71" s="194"/>
    </row>
    <row r="72" spans="1:18">
      <c r="A72" s="47" t="s">
        <v>214</v>
      </c>
      <c r="B72" s="178" t="str">
        <f>$BJ$7</f>
        <v>Found in tolerance.  No action required.  "C.F" = "Correction Factor."</v>
      </c>
      <c r="C72" s="47"/>
      <c r="D72" s="47"/>
      <c r="E72" s="47"/>
      <c r="F72" s="47"/>
      <c r="G72" s="47"/>
      <c r="H72" s="47"/>
      <c r="I72" s="47"/>
      <c r="J72" s="47"/>
    </row>
    <row r="73" spans="1:18">
      <c r="A73" s="47"/>
      <c r="B73" s="47"/>
      <c r="C73" s="47"/>
      <c r="D73" s="47"/>
      <c r="E73" s="47"/>
      <c r="F73" s="47"/>
      <c r="G73" s="47"/>
      <c r="H73" s="47"/>
      <c r="I73" s="47"/>
      <c r="J73" s="47"/>
    </row>
    <row r="74" spans="1:18">
      <c r="A74" s="195" t="s">
        <v>220</v>
      </c>
      <c r="B74" s="178" t="str">
        <f>$BJ$30</f>
        <v>New</v>
      </c>
      <c r="C74" s="47"/>
      <c r="D74" s="47"/>
      <c r="E74" s="47"/>
      <c r="F74" s="47"/>
      <c r="G74" s="47"/>
      <c r="H74" s="47"/>
      <c r="I74" s="47"/>
      <c r="J74" s="47"/>
    </row>
    <row r="75" spans="1:18">
      <c r="A75" s="195" t="s">
        <v>223</v>
      </c>
      <c r="B75" s="178" t="str">
        <f>$BK$5</f>
        <v>ACCEPTED</v>
      </c>
      <c r="C75" s="47"/>
      <c r="D75" s="47"/>
      <c r="E75" s="47"/>
      <c r="F75" s="47"/>
      <c r="G75" s="47"/>
      <c r="H75" s="47"/>
      <c r="I75" s="47"/>
      <c r="J75" s="47"/>
    </row>
    <row r="76" spans="1:18">
      <c r="A76" s="182"/>
      <c r="B76" s="507" t="s">
        <v>225</v>
      </c>
      <c r="C76" s="508"/>
      <c r="D76" s="507"/>
      <c r="E76" s="507"/>
      <c r="F76" s="507"/>
      <c r="G76" s="508"/>
      <c r="H76" s="508"/>
      <c r="I76" s="507"/>
      <c r="J76" s="507"/>
    </row>
    <row r="77" spans="1:18" ht="13.5" thickBot="1">
      <c r="A77" s="47" t="s">
        <v>227</v>
      </c>
      <c r="B77" s="47"/>
      <c r="C77" s="178" t="str">
        <f>$N$20</f>
        <v>Additel 286 SN:6851022030037</v>
      </c>
      <c r="D77" s="181"/>
      <c r="E77" s="181"/>
      <c r="F77" s="47" t="s">
        <v>228</v>
      </c>
      <c r="G77" s="512" t="str">
        <f>IF($V$19&lt;&gt;"",$V$19,"")</f>
        <v>PRT SN:496142</v>
      </c>
      <c r="H77" s="513"/>
      <c r="I77" s="196"/>
      <c r="J77" s="47"/>
      <c r="L77" s="44"/>
      <c r="M77" s="44"/>
      <c r="N77" s="44"/>
      <c r="O77" s="44"/>
      <c r="P77" s="44"/>
      <c r="Q77" s="44"/>
    </row>
    <row r="78" spans="1:18">
      <c r="A78" s="47" t="s">
        <v>229</v>
      </c>
      <c r="B78" s="47"/>
      <c r="C78" s="504">
        <f>$N$21</f>
        <v>45474</v>
      </c>
      <c r="D78" s="505"/>
      <c r="E78" s="506"/>
      <c r="F78" s="47" t="s">
        <v>230</v>
      </c>
      <c r="G78" s="197">
        <f>IF($V$20&lt;&gt;"",$V$20,"")</f>
        <v>45275</v>
      </c>
      <c r="H78" s="198" t="str">
        <f>IF($W$20&lt;&gt;"",$W$20,"")</f>
        <v/>
      </c>
      <c r="I78" s="199"/>
      <c r="J78" s="200"/>
    </row>
    <row r="79" spans="1:18">
      <c r="A79" s="47" t="s">
        <v>231</v>
      </c>
      <c r="B79" s="47"/>
      <c r="C79" s="504">
        <f>$N$22</f>
        <v>45839</v>
      </c>
      <c r="D79" s="505"/>
      <c r="E79" s="506"/>
      <c r="F79" s="47" t="s">
        <v>232</v>
      </c>
      <c r="G79" s="197">
        <f>IF($V$21&lt;&gt;"",$V$21,"")</f>
        <v>46006</v>
      </c>
      <c r="H79" s="197" t="str">
        <f>IF($W$21&lt;&gt;"",$W$21,"")</f>
        <v/>
      </c>
      <c r="I79" s="199"/>
      <c r="J79" s="200"/>
    </row>
    <row r="80" spans="1:18" s="44" customFormat="1" ht="13.5" thickBot="1">
      <c r="A80" s="201" t="s">
        <v>233</v>
      </c>
      <c r="B80" s="201"/>
      <c r="C80" s="509" t="str">
        <f>$N$23</f>
        <v>56561-060578</v>
      </c>
      <c r="D80" s="510"/>
      <c r="E80" s="511"/>
      <c r="F80" s="201" t="s">
        <v>233</v>
      </c>
      <c r="G80" s="201"/>
      <c r="H80" s="295" t="str">
        <f>IF($V$22&lt;&gt;"",$V$22,"")</f>
        <v>G295632</v>
      </c>
      <c r="I80" s="203"/>
      <c r="J80" s="204"/>
      <c r="L80"/>
      <c r="M80"/>
      <c r="N80"/>
      <c r="O80"/>
      <c r="P80"/>
      <c r="Q80"/>
      <c r="R80"/>
    </row>
    <row r="81" spans="1:10">
      <c r="A81" s="47" t="s">
        <v>52</v>
      </c>
      <c r="B81" s="47"/>
      <c r="C81" s="47"/>
      <c r="D81" s="220" t="s">
        <v>53</v>
      </c>
      <c r="E81" s="221">
        <v>3</v>
      </c>
      <c r="F81" s="47"/>
      <c r="G81" s="178"/>
      <c r="H81" s="47"/>
      <c r="I81" s="47"/>
      <c r="J81" s="47"/>
    </row>
    <row r="82" spans="1:10">
      <c r="A82" s="47" t="s">
        <v>59</v>
      </c>
      <c r="B82" s="47"/>
      <c r="C82" s="47"/>
      <c r="D82" s="47"/>
      <c r="E82" s="47"/>
      <c r="F82" s="47"/>
      <c r="G82" s="47"/>
      <c r="H82" s="47"/>
      <c r="I82" s="47"/>
      <c r="J82" s="47"/>
    </row>
    <row r="83" spans="1:10">
      <c r="A83" s="47" t="s">
        <v>68</v>
      </c>
      <c r="B83" s="178" t="str">
        <f>$BC$12</f>
        <v>Thermocouple Wire</v>
      </c>
      <c r="C83" s="47"/>
      <c r="D83" s="47"/>
      <c r="E83" s="47" t="s">
        <v>69</v>
      </c>
      <c r="F83" s="47"/>
      <c r="G83" s="178" t="str">
        <f>$BF$22</f>
        <v>KF</v>
      </c>
      <c r="H83" s="47"/>
      <c r="I83" s="47"/>
      <c r="J83" s="47"/>
    </row>
    <row r="84" spans="1:10">
      <c r="A84" s="47" t="s">
        <v>48</v>
      </c>
      <c r="B84" s="178" t="str">
        <f>AV5</f>
        <v>"0"</v>
      </c>
      <c r="C84" s="47"/>
      <c r="D84" s="47"/>
      <c r="E84" s="47" t="s">
        <v>76</v>
      </c>
      <c r="F84" s="47"/>
      <c r="G84" s="246">
        <f ca="1">$BG$9</f>
        <v>45756</v>
      </c>
      <c r="H84" s="47"/>
      <c r="I84" s="47"/>
      <c r="J84" s="179"/>
    </row>
    <row r="85" spans="1:10">
      <c r="A85" s="47" t="s">
        <v>80</v>
      </c>
      <c r="B85" s="178" t="str">
        <f>$BG$18</f>
        <v>N/A</v>
      </c>
      <c r="C85" s="47"/>
      <c r="D85" s="47"/>
      <c r="E85" s="47" t="s">
        <v>81</v>
      </c>
      <c r="F85" s="47"/>
      <c r="G85" s="246" t="str">
        <f>$BG$10</f>
        <v>N/A</v>
      </c>
      <c r="H85" s="47"/>
      <c r="J85" s="179"/>
    </row>
    <row r="86" spans="1:10">
      <c r="A86" s="47" t="s">
        <v>65</v>
      </c>
      <c r="B86" s="180">
        <f>$BG$2</f>
        <v>72</v>
      </c>
      <c r="C86" s="47"/>
      <c r="D86" s="47"/>
      <c r="E86" s="47" t="s">
        <v>91</v>
      </c>
      <c r="F86" s="47"/>
      <c r="G86" s="178">
        <f>$BG$3</f>
        <v>25</v>
      </c>
      <c r="H86" s="47" t="s">
        <v>92</v>
      </c>
      <c r="I86" s="47"/>
      <c r="J86" s="47"/>
    </row>
    <row r="87" spans="1:10">
      <c r="A87" s="47" t="s">
        <v>105</v>
      </c>
      <c r="B87" s="178" t="str">
        <f>$BE$27</f>
        <v>Production</v>
      </c>
      <c r="C87" s="47"/>
      <c r="D87" s="47"/>
      <c r="E87" s="47" t="s">
        <v>106</v>
      </c>
      <c r="F87" s="178" t="str">
        <f>$AR$23</f>
        <v>Greater of ±2.0°F or ±0.4% of Reading</v>
      </c>
      <c r="G87" s="47"/>
      <c r="H87" s="47"/>
      <c r="I87" s="47"/>
      <c r="J87" s="47"/>
    </row>
    <row r="88" spans="1:10">
      <c r="A88" s="181" t="s">
        <v>116</v>
      </c>
      <c r="B88" s="47"/>
      <c r="C88" s="181"/>
      <c r="D88" s="181" t="s">
        <v>117</v>
      </c>
      <c r="E88" s="181"/>
      <c r="F88" s="47"/>
      <c r="G88" s="178" t="str">
        <f>$AR$24</f>
        <v>AMS2750H, ASTM E220-19</v>
      </c>
      <c r="H88" s="181"/>
      <c r="I88" s="47"/>
      <c r="J88" s="47"/>
    </row>
    <row r="89" spans="1:10">
      <c r="A89" s="182" t="s">
        <v>125</v>
      </c>
      <c r="B89" s="182"/>
      <c r="C89" s="47"/>
      <c r="D89" s="178" t="str">
        <f>$AX$22</f>
        <v/>
      </c>
      <c r="E89" s="47" t="s">
        <v>126</v>
      </c>
      <c r="F89" s="47"/>
      <c r="G89" s="183" t="str">
        <f>$AX$26</f>
        <v>Specification</v>
      </c>
      <c r="H89" s="184" t="s">
        <v>127</v>
      </c>
      <c r="I89" s="47"/>
      <c r="J89" s="47"/>
    </row>
    <row r="90" spans="1:10" ht="13.5" thickBot="1">
      <c r="A90" s="185" t="s">
        <v>136</v>
      </c>
      <c r="B90" s="247"/>
      <c r="C90" s="431"/>
      <c r="D90" s="248">
        <f>IF(CT!$E$1&lt;&gt;"",CT!$E$1,"")</f>
        <v>-50</v>
      </c>
      <c r="E90" s="432">
        <f>IF(CT!$M$1&lt;&gt;"",CT!$M$1,"")</f>
        <v>200</v>
      </c>
      <c r="F90" s="432">
        <f>IF(CT!$U$1&lt;&gt;"",CT!$U$1,"")</f>
        <v>450</v>
      </c>
      <c r="G90" s="248" t="str">
        <f>IF(CT!$AC$1&lt;&gt;"",CT!$AC$1,"")</f>
        <v/>
      </c>
      <c r="H90" s="433" t="str">
        <f>IF(CT!$AK$1&lt;&gt;"",CT!$AK$1,"")</f>
        <v/>
      </c>
      <c r="I90" s="47"/>
      <c r="J90" s="186"/>
    </row>
    <row r="91" spans="1:10" ht="13.5" thickBot="1">
      <c r="A91" s="187" t="s">
        <v>141</v>
      </c>
      <c r="B91" s="224" t="str">
        <f>IF(CT!C17&lt;&gt;"",CONCATENATE("SN:  ",CT!C17),"")</f>
        <v/>
      </c>
      <c r="C91" s="191"/>
      <c r="D91" s="191" t="str">
        <f>IF(CT!G17&lt;&gt;"",CT!G17,"")</f>
        <v/>
      </c>
      <c r="E91" s="191" t="str">
        <f>IF(CT!O17&lt;&gt;"",CT!O17,"")</f>
        <v/>
      </c>
      <c r="F91" s="191" t="str">
        <f>IF(CT!W17&lt;&gt;"",CT!W17,"")</f>
        <v/>
      </c>
      <c r="G91" s="191" t="str">
        <f>IF(CT!AE17&lt;&gt;"",CT!AE17,"")</f>
        <v/>
      </c>
      <c r="H91" s="191" t="str">
        <f>IF(CT!AM17&lt;&gt;"",CT!AM17,"")</f>
        <v/>
      </c>
      <c r="I91" s="47"/>
      <c r="J91" s="47"/>
    </row>
    <row r="92" spans="1:10" ht="13.5" thickBot="1">
      <c r="A92" s="188"/>
      <c r="B92" s="223"/>
      <c r="C92" s="253" t="str">
        <f>IF(B91&lt;&gt;"","C.F.","")</f>
        <v/>
      </c>
      <c r="D92" s="434" t="str">
        <f>IF(CT!H17&lt;&gt;"",CT!H17,"")</f>
        <v/>
      </c>
      <c r="E92" s="434" t="str">
        <f>IF(CT!P17&lt;&gt;"",CT!P17,"")</f>
        <v/>
      </c>
      <c r="F92" s="434" t="str">
        <f>IF(CT!X17&lt;&gt;"",CT!X17,"")</f>
        <v/>
      </c>
      <c r="G92" s="434" t="str">
        <f>IF(CT!AF17&lt;&gt;"",CT!AF17,"")</f>
        <v/>
      </c>
      <c r="H92" s="434" t="str">
        <f>IF(CT!AN17&lt;&gt;"",CT!AN17,"")</f>
        <v/>
      </c>
      <c r="I92" s="47"/>
      <c r="J92" s="47"/>
    </row>
    <row r="93" spans="1:10" ht="13.5" thickBot="1">
      <c r="A93" s="189"/>
      <c r="B93" s="224"/>
      <c r="C93" s="254"/>
      <c r="D93" s="435"/>
      <c r="E93" s="435"/>
      <c r="F93" s="435"/>
      <c r="G93" s="434"/>
      <c r="H93" s="434"/>
      <c r="I93" s="47"/>
      <c r="J93" s="47"/>
    </row>
    <row r="94" spans="1:10" ht="13.5" thickBot="1">
      <c r="A94" s="188"/>
      <c r="B94" s="224" t="str">
        <f>IF(CT!C18&lt;&gt;"",CONCATENATE("SN:  ",CT!C18),"")</f>
        <v/>
      </c>
      <c r="C94" s="191"/>
      <c r="D94" s="191" t="str">
        <f>IF(CT!G18&lt;&gt;"",CT!G18,"")</f>
        <v/>
      </c>
      <c r="E94" s="191" t="str">
        <f>IF(CT!O18&lt;&gt;"",CT!O18,"")</f>
        <v/>
      </c>
      <c r="F94" s="191" t="str">
        <f>IF(CT!W18&lt;&gt;"",CT!W18,"")</f>
        <v/>
      </c>
      <c r="G94" s="191" t="str">
        <f>IF(CT!AE18&lt;&gt;"",CT!AE18,"")</f>
        <v/>
      </c>
      <c r="H94" s="191" t="str">
        <f>IF(CT!AM18&lt;&gt;"",CT!AM18,"")</f>
        <v/>
      </c>
      <c r="I94" s="47"/>
      <c r="J94" s="47"/>
    </row>
    <row r="95" spans="1:10" ht="13.5" thickBot="1">
      <c r="A95" s="189"/>
      <c r="B95" s="224"/>
      <c r="C95" s="253" t="str">
        <f>IF(B94&lt;&gt;"","C.F.","")</f>
        <v/>
      </c>
      <c r="D95" s="434" t="str">
        <f>IF(CT!H18&lt;&gt;"",CT!H18,"")</f>
        <v/>
      </c>
      <c r="E95" s="434" t="str">
        <f>IF(CT!P18&lt;&gt;"",CT!P18,"")</f>
        <v/>
      </c>
      <c r="F95" s="434" t="str">
        <f>IF(CT!X18&lt;&gt;"",CT!X18,"")</f>
        <v/>
      </c>
      <c r="G95" s="434" t="str">
        <f>IF(CT!AF18&lt;&gt;"",CT!AF18,"")</f>
        <v/>
      </c>
      <c r="H95" s="434" t="str">
        <f>IF(CT!AN18&lt;&gt;"",CT!AN18,"")</f>
        <v/>
      </c>
      <c r="I95" s="47"/>
      <c r="J95" s="47"/>
    </row>
    <row r="96" spans="1:10" ht="13.5" thickBot="1">
      <c r="A96" s="188"/>
      <c r="B96" s="224"/>
      <c r="C96" s="225"/>
      <c r="D96" s="225"/>
      <c r="E96" s="225"/>
      <c r="F96" s="225"/>
      <c r="G96" s="434"/>
      <c r="H96" s="434"/>
      <c r="I96" s="47"/>
      <c r="J96" s="47"/>
    </row>
    <row r="97" spans="1:10" ht="13.5" thickBot="1">
      <c r="A97" s="189"/>
      <c r="B97" s="224" t="str">
        <f>IF(CT!C19&lt;&gt;"",CONCATENATE("SN:  ",CT!C19),"")</f>
        <v/>
      </c>
      <c r="C97" s="191"/>
      <c r="D97" s="191" t="str">
        <f>IF(CT!G19&lt;&gt;"",CT!G19,"")</f>
        <v/>
      </c>
      <c r="E97" s="191" t="str">
        <f>IF(CT!O19&lt;&gt;"",CT!O19,"")</f>
        <v/>
      </c>
      <c r="F97" s="191" t="str">
        <f>IF(CT!W19&lt;&gt;"",CT!W19,"")</f>
        <v/>
      </c>
      <c r="G97" s="191" t="str">
        <f>IF(CT!AE19&lt;&gt;"",CT!AE19,"")</f>
        <v/>
      </c>
      <c r="H97" s="191" t="str">
        <f>IF(CT!AM19&lt;&gt;"",CT!AM19,"")</f>
        <v/>
      </c>
      <c r="I97" s="47"/>
      <c r="J97" s="47"/>
    </row>
    <row r="98" spans="1:10" ht="13.5" thickBot="1">
      <c r="A98" s="188"/>
      <c r="B98" s="224"/>
      <c r="C98" s="253" t="str">
        <f>IF(B97&lt;&gt;"","C.F.","")</f>
        <v/>
      </c>
      <c r="D98" s="434" t="str">
        <f>IF(CT!H19&lt;&gt;"",CT!H19,"")</f>
        <v/>
      </c>
      <c r="E98" s="434" t="str">
        <f>IF(CT!P19&lt;&gt;"",CT!P19,"")</f>
        <v/>
      </c>
      <c r="F98" s="434" t="str">
        <f>IF(CT!X19&lt;&gt;"",CT!X19,"")</f>
        <v/>
      </c>
      <c r="G98" s="434" t="str">
        <f>IF(CT!AF19&lt;&gt;"",CT!AF19,"")</f>
        <v/>
      </c>
      <c r="H98" s="434" t="str">
        <f>IF(CT!AN19&lt;&gt;"",CT!AN19,"")</f>
        <v/>
      </c>
      <c r="I98" s="47"/>
      <c r="J98" s="47"/>
    </row>
    <row r="99" spans="1:10" ht="13.5" thickBot="1">
      <c r="A99" s="189"/>
      <c r="B99" s="224"/>
      <c r="C99" s="190"/>
      <c r="D99" s="190"/>
      <c r="E99" s="190"/>
      <c r="F99" s="190"/>
      <c r="G99" s="434"/>
      <c r="H99" s="434"/>
      <c r="I99" s="47"/>
      <c r="J99" s="47"/>
    </row>
    <row r="100" spans="1:10" ht="13.5" thickBot="1">
      <c r="A100" s="188"/>
      <c r="B100" s="224" t="str">
        <f>IF(CT!C20&lt;&gt;"",CONCATENATE("SN:  ",CT!C20),"")</f>
        <v/>
      </c>
      <c r="C100" s="191"/>
      <c r="D100" s="191" t="str">
        <f>IF(CT!G20&lt;&gt;"",CT!G20,"")</f>
        <v/>
      </c>
      <c r="E100" s="191" t="str">
        <f>IF(CT!O20&lt;&gt;"",CT!O20,"")</f>
        <v/>
      </c>
      <c r="F100" s="191" t="str">
        <f>IF(CT!W20&lt;&gt;"",CT!W20,"")</f>
        <v/>
      </c>
      <c r="G100" s="191" t="str">
        <f>IF(CT!AE20&lt;&gt;"",CT!AE20,"")</f>
        <v/>
      </c>
      <c r="H100" s="191" t="str">
        <f>IF(CT!AM20&lt;&gt;"",CT!AM20,"")</f>
        <v/>
      </c>
      <c r="I100" s="47"/>
      <c r="J100" s="47"/>
    </row>
    <row r="101" spans="1:10" ht="13.5" thickBot="1">
      <c r="A101" s="189"/>
      <c r="B101" s="224"/>
      <c r="C101" s="253" t="str">
        <f>IF(B100&lt;&gt;"","C.F.","")</f>
        <v/>
      </c>
      <c r="D101" s="434" t="str">
        <f>IF(CT!H20&lt;&gt;"",CT!H20,"")</f>
        <v/>
      </c>
      <c r="E101" s="434" t="str">
        <f>IF(CT!P20&lt;&gt;"",CT!P20,"")</f>
        <v/>
      </c>
      <c r="F101" s="434" t="str">
        <f>IF(CT!X20&lt;&gt;"",CT!X20,"")</f>
        <v/>
      </c>
      <c r="G101" s="434" t="str">
        <f>IF(CT!AF20&lt;&gt;"",CT!AF20,"")</f>
        <v/>
      </c>
      <c r="H101" s="434" t="str">
        <f>IF(CT!AN20&lt;&gt;"",CT!AN20,"")</f>
        <v/>
      </c>
      <c r="I101" s="47"/>
      <c r="J101" s="47"/>
    </row>
    <row r="102" spans="1:10" ht="13.5" thickBot="1">
      <c r="A102" s="188"/>
      <c r="B102" s="224"/>
      <c r="C102" s="437"/>
      <c r="D102" s="437"/>
      <c r="E102" s="437"/>
      <c r="F102" s="437"/>
      <c r="G102" s="434"/>
      <c r="H102" s="434"/>
      <c r="I102" s="47"/>
      <c r="J102" s="47"/>
    </row>
    <row r="103" spans="1:10" ht="13.5" thickBot="1">
      <c r="A103" s="189"/>
      <c r="B103" s="224" t="str">
        <f>IF(CT!C21&lt;&gt;"",CONCATENATE("SN:  ",CT!C21),"")</f>
        <v/>
      </c>
      <c r="C103" s="191"/>
      <c r="D103" s="191" t="str">
        <f>IF(CT!G21&lt;&gt;"",CT!G21,"")</f>
        <v/>
      </c>
      <c r="E103" s="191" t="str">
        <f>IF(CT!O21&lt;&gt;"",CT!O21,"")</f>
        <v/>
      </c>
      <c r="F103" s="191" t="str">
        <f>IF(CT!W21&lt;&gt;"",CT!W21,"")</f>
        <v/>
      </c>
      <c r="G103" s="191" t="str">
        <f>IF(CT!AE21&lt;&gt;"",CT!AE21,"")</f>
        <v/>
      </c>
      <c r="H103" s="191" t="str">
        <f>IF(CT!AM21&lt;&gt;"",CT!AM21,"")</f>
        <v/>
      </c>
      <c r="I103" s="47"/>
      <c r="J103" s="47"/>
    </row>
    <row r="104" spans="1:10" ht="13.5" thickBot="1">
      <c r="A104" s="188"/>
      <c r="B104" s="224"/>
      <c r="C104" s="253" t="str">
        <f>IF(B103&lt;&gt;"","C.F.","")</f>
        <v/>
      </c>
      <c r="D104" s="434" t="str">
        <f>IF(CT!H21&lt;&gt;"",CT!H21,"")</f>
        <v/>
      </c>
      <c r="E104" s="434" t="str">
        <f>IF(CT!P21&lt;&gt;"",CT!P21,"")</f>
        <v/>
      </c>
      <c r="F104" s="434" t="str">
        <f>IF(CT!X21&lt;&gt;"",CT!X21,"")</f>
        <v/>
      </c>
      <c r="G104" s="434" t="str">
        <f>IF(CT!AF21&lt;&gt;"",CT!AF21,"")</f>
        <v/>
      </c>
      <c r="H104" s="434" t="str">
        <f>IF(CT!AN21&lt;&gt;"",CT!AN21,"")</f>
        <v/>
      </c>
      <c r="I104" s="47"/>
      <c r="J104" s="47"/>
    </row>
    <row r="105" spans="1:10" ht="13.5" thickBot="1">
      <c r="A105" s="189"/>
      <c r="B105" s="224"/>
      <c r="C105" s="191"/>
      <c r="D105" s="434"/>
      <c r="E105" s="434"/>
      <c r="F105" s="434"/>
      <c r="G105" s="434"/>
      <c r="H105" s="434"/>
      <c r="I105" s="47"/>
      <c r="J105" s="47"/>
    </row>
    <row r="106" spans="1:10">
      <c r="A106" s="188"/>
      <c r="B106" s="47"/>
      <c r="C106" s="47"/>
      <c r="D106" s="47"/>
      <c r="E106" s="47"/>
      <c r="F106" s="47"/>
      <c r="G106" s="47"/>
      <c r="H106" s="47"/>
      <c r="I106" s="47"/>
      <c r="J106" s="47"/>
    </row>
    <row r="107" spans="1:10">
      <c r="A107" s="189"/>
      <c r="B107" s="47"/>
      <c r="C107" s="47"/>
      <c r="D107" s="47"/>
      <c r="E107" s="47"/>
      <c r="F107" s="47"/>
      <c r="G107" s="47"/>
      <c r="H107" s="47"/>
      <c r="I107" s="47"/>
      <c r="J107" s="47"/>
    </row>
    <row r="108" spans="1:10">
      <c r="A108" s="188"/>
      <c r="B108" s="47"/>
      <c r="C108" s="47"/>
      <c r="D108" s="47"/>
      <c r="E108" s="47"/>
      <c r="F108" s="47"/>
      <c r="G108" s="47"/>
      <c r="H108" s="47"/>
      <c r="I108" s="47"/>
      <c r="J108" s="47"/>
    </row>
    <row r="109" spans="1:10">
      <c r="A109" s="189"/>
      <c r="B109" s="47"/>
      <c r="C109" s="47"/>
      <c r="D109" s="47"/>
      <c r="E109" s="47"/>
      <c r="F109" s="47"/>
      <c r="G109" s="47"/>
      <c r="H109" s="47"/>
      <c r="I109" s="47"/>
      <c r="J109" s="47"/>
    </row>
    <row r="110" spans="1:10">
      <c r="A110" s="192"/>
      <c r="B110" s="193"/>
      <c r="C110" s="193"/>
      <c r="D110" s="193"/>
      <c r="E110" s="193"/>
      <c r="F110" s="193"/>
      <c r="G110" s="193"/>
      <c r="H110" s="193"/>
      <c r="I110" s="47"/>
      <c r="J110" s="47"/>
    </row>
    <row r="111" spans="1:10" ht="13.5" thickBot="1">
      <c r="A111" s="194"/>
      <c r="B111" s="47"/>
      <c r="C111" s="194" t="s">
        <v>210</v>
      </c>
      <c r="D111" s="194"/>
      <c r="E111" s="194"/>
      <c r="F111" s="194"/>
      <c r="G111" s="194"/>
      <c r="H111" s="194"/>
      <c r="I111" s="194"/>
      <c r="J111" s="194"/>
    </row>
    <row r="112" spans="1:10">
      <c r="A112" s="47" t="s">
        <v>214</v>
      </c>
      <c r="B112" s="178" t="str">
        <f>$BJ$7</f>
        <v>Found in tolerance.  No action required.  "C.F" = "Correction Factor."</v>
      </c>
      <c r="C112" s="47"/>
      <c r="D112" s="47"/>
      <c r="E112" s="47"/>
      <c r="F112" s="47"/>
      <c r="G112" s="47"/>
      <c r="H112" s="47"/>
      <c r="I112" s="47"/>
      <c r="J112" s="47"/>
    </row>
    <row r="113" spans="1:18">
      <c r="A113" s="47"/>
      <c r="B113" s="47"/>
      <c r="C113" s="47"/>
      <c r="D113" s="47"/>
      <c r="E113" s="47"/>
      <c r="F113" s="47"/>
      <c r="G113" s="47"/>
      <c r="H113" s="47"/>
      <c r="I113" s="47"/>
      <c r="J113" s="47"/>
    </row>
    <row r="114" spans="1:18">
      <c r="A114" s="195" t="s">
        <v>220</v>
      </c>
      <c r="B114" s="178" t="str">
        <f>$BJ$30</f>
        <v>New</v>
      </c>
      <c r="C114" s="47"/>
      <c r="D114" s="47"/>
      <c r="E114" s="47"/>
      <c r="F114" s="47"/>
      <c r="G114" s="47"/>
      <c r="H114" s="47"/>
      <c r="I114" s="47"/>
      <c r="J114" s="47"/>
    </row>
    <row r="115" spans="1:18">
      <c r="A115" s="195" t="s">
        <v>223</v>
      </c>
      <c r="B115" s="178" t="str">
        <f>$BK$5</f>
        <v>ACCEPTED</v>
      </c>
      <c r="C115" s="47"/>
      <c r="D115" s="47"/>
      <c r="E115" s="47"/>
      <c r="F115" s="47"/>
      <c r="G115" s="47"/>
      <c r="H115" s="47"/>
      <c r="I115" s="47"/>
      <c r="J115" s="47"/>
    </row>
    <row r="116" spans="1:18">
      <c r="A116" s="182"/>
      <c r="B116" s="507" t="s">
        <v>225</v>
      </c>
      <c r="C116" s="508"/>
      <c r="D116" s="507"/>
      <c r="E116" s="507"/>
      <c r="F116" s="507"/>
      <c r="G116" s="508"/>
      <c r="H116" s="508"/>
      <c r="I116" s="507"/>
      <c r="J116" s="507"/>
    </row>
    <row r="117" spans="1:18" ht="13.5" thickBot="1">
      <c r="A117" s="47" t="s">
        <v>227</v>
      </c>
      <c r="B117" s="47"/>
      <c r="C117" s="178" t="str">
        <f>$N$20</f>
        <v>Additel 286 SN:6851022030037</v>
      </c>
      <c r="D117" s="181"/>
      <c r="E117" s="181"/>
      <c r="F117" s="47" t="s">
        <v>228</v>
      </c>
      <c r="G117" s="512" t="str">
        <f>IF($V$19&lt;&gt;"",$V$19,"")</f>
        <v>PRT SN:496142</v>
      </c>
      <c r="H117" s="513"/>
      <c r="I117" s="196"/>
      <c r="J117" s="47"/>
      <c r="L117" s="44"/>
      <c r="M117" s="44"/>
      <c r="N117" s="44"/>
      <c r="O117" s="44"/>
      <c r="P117" s="44"/>
      <c r="Q117" s="44"/>
    </row>
    <row r="118" spans="1:18">
      <c r="A118" s="47" t="s">
        <v>229</v>
      </c>
      <c r="B118" s="47"/>
      <c r="C118" s="504">
        <f>$N$21</f>
        <v>45474</v>
      </c>
      <c r="D118" s="505"/>
      <c r="E118" s="506"/>
      <c r="F118" s="47" t="s">
        <v>230</v>
      </c>
      <c r="G118" s="197">
        <f>IF($V$20&lt;&gt;"",$V$20,"")</f>
        <v>45275</v>
      </c>
      <c r="H118" s="198" t="str">
        <f>IF($W$20&lt;&gt;"",$W$20,"")</f>
        <v/>
      </c>
      <c r="I118" s="199"/>
      <c r="J118" s="200"/>
    </row>
    <row r="119" spans="1:18">
      <c r="A119" s="47" t="s">
        <v>231</v>
      </c>
      <c r="B119" s="47"/>
      <c r="C119" s="504">
        <f>$N$22</f>
        <v>45839</v>
      </c>
      <c r="D119" s="505"/>
      <c r="E119" s="506"/>
      <c r="F119" s="47" t="s">
        <v>232</v>
      </c>
      <c r="G119" s="197">
        <f>IF($V$21&lt;&gt;"",$V$21,"")</f>
        <v>46006</v>
      </c>
      <c r="H119" s="197" t="str">
        <f>IF($W$21&lt;&gt;"",$W$21,"")</f>
        <v/>
      </c>
      <c r="I119" s="199"/>
      <c r="J119" s="200"/>
    </row>
    <row r="120" spans="1:18" s="44" customFormat="1" ht="13.5" thickBot="1">
      <c r="A120" s="201" t="s">
        <v>233</v>
      </c>
      <c r="B120" s="201"/>
      <c r="C120" s="509" t="str">
        <f>$N$23</f>
        <v>56561-060578</v>
      </c>
      <c r="D120" s="510"/>
      <c r="E120" s="511"/>
      <c r="F120" s="201" t="s">
        <v>233</v>
      </c>
      <c r="G120" s="201"/>
      <c r="H120" s="295" t="str">
        <f>IF($V$22&lt;&gt;"",$V$22,"")</f>
        <v>G295632</v>
      </c>
      <c r="I120" s="203"/>
      <c r="J120" s="204"/>
      <c r="L120"/>
      <c r="M120"/>
      <c r="N120"/>
      <c r="O120"/>
      <c r="P120"/>
      <c r="Q120"/>
      <c r="R120"/>
    </row>
    <row r="121" spans="1:18">
      <c r="A121" s="47" t="s">
        <v>52</v>
      </c>
      <c r="B121" s="47"/>
      <c r="C121" s="47"/>
      <c r="D121" s="220" t="s">
        <v>53</v>
      </c>
      <c r="E121" s="221">
        <v>4</v>
      </c>
      <c r="F121" s="47"/>
      <c r="G121" s="178"/>
      <c r="H121" s="47"/>
      <c r="I121" s="47"/>
      <c r="J121" s="47"/>
    </row>
    <row r="122" spans="1:18">
      <c r="A122" s="47" t="s">
        <v>59</v>
      </c>
      <c r="B122" s="47"/>
      <c r="C122" s="47"/>
      <c r="D122" s="47"/>
      <c r="E122" s="47"/>
      <c r="F122" s="47"/>
      <c r="G122" s="47"/>
      <c r="H122" s="47"/>
      <c r="I122" s="47"/>
      <c r="J122" s="47"/>
    </row>
    <row r="123" spans="1:18">
      <c r="A123" s="47" t="s">
        <v>68</v>
      </c>
      <c r="B123" s="178" t="str">
        <f>$BC$12</f>
        <v>Thermocouple Wire</v>
      </c>
      <c r="C123" s="47"/>
      <c r="D123" s="47"/>
      <c r="E123" s="47" t="s">
        <v>69</v>
      </c>
      <c r="F123" s="47"/>
      <c r="G123" s="178" t="str">
        <f>$BF$22</f>
        <v>KF</v>
      </c>
      <c r="H123" s="47"/>
      <c r="I123" s="47"/>
      <c r="J123" s="47"/>
    </row>
    <row r="124" spans="1:18">
      <c r="A124" s="47" t="s">
        <v>48</v>
      </c>
      <c r="B124" s="178" t="str">
        <f>AV6</f>
        <v>"0"</v>
      </c>
      <c r="C124" s="47"/>
      <c r="D124" s="47"/>
      <c r="E124" s="47" t="s">
        <v>76</v>
      </c>
      <c r="F124" s="47"/>
      <c r="G124" s="246">
        <f ca="1">$BG$9</f>
        <v>45756</v>
      </c>
      <c r="H124" s="47"/>
      <c r="I124" s="47"/>
      <c r="J124" s="179"/>
    </row>
    <row r="125" spans="1:18">
      <c r="A125" s="47" t="s">
        <v>80</v>
      </c>
      <c r="B125" s="178" t="str">
        <f>$BG$18</f>
        <v>N/A</v>
      </c>
      <c r="C125" s="47"/>
      <c r="D125" s="47"/>
      <c r="E125" s="47" t="s">
        <v>81</v>
      </c>
      <c r="F125" s="47"/>
      <c r="G125" s="246" t="str">
        <f>$BG$10</f>
        <v>N/A</v>
      </c>
      <c r="H125" s="47"/>
      <c r="J125" s="179"/>
    </row>
    <row r="126" spans="1:18">
      <c r="A126" s="47" t="s">
        <v>65</v>
      </c>
      <c r="B126" s="180">
        <f>$BG$2</f>
        <v>72</v>
      </c>
      <c r="C126" s="47"/>
      <c r="D126" s="47"/>
      <c r="E126" s="47" t="s">
        <v>91</v>
      </c>
      <c r="F126" s="47"/>
      <c r="G126" s="178">
        <f>$BG$3</f>
        <v>25</v>
      </c>
      <c r="H126" s="47" t="s">
        <v>92</v>
      </c>
      <c r="I126" s="47"/>
      <c r="J126" s="47"/>
    </row>
    <row r="127" spans="1:18">
      <c r="A127" s="47" t="s">
        <v>105</v>
      </c>
      <c r="B127" s="178" t="str">
        <f>$BE$27</f>
        <v>Production</v>
      </c>
      <c r="C127" s="47"/>
      <c r="D127" s="47"/>
      <c r="E127" s="47" t="s">
        <v>106</v>
      </c>
      <c r="F127" s="178" t="str">
        <f>$AR$23</f>
        <v>Greater of ±2.0°F or ±0.4% of Reading</v>
      </c>
      <c r="G127" s="47"/>
      <c r="H127" s="47"/>
      <c r="I127" s="47"/>
      <c r="J127" s="47"/>
    </row>
    <row r="128" spans="1:18">
      <c r="A128" s="181" t="s">
        <v>116</v>
      </c>
      <c r="B128" s="47"/>
      <c r="C128" s="181"/>
      <c r="D128" s="181" t="s">
        <v>117</v>
      </c>
      <c r="E128" s="181"/>
      <c r="F128" s="47"/>
      <c r="G128" s="178" t="str">
        <f>$AR$24</f>
        <v>AMS2750H, ASTM E220-19</v>
      </c>
      <c r="H128" s="181"/>
      <c r="I128" s="47"/>
      <c r="J128" s="47"/>
    </row>
    <row r="129" spans="1:10">
      <c r="A129" s="182" t="s">
        <v>125</v>
      </c>
      <c r="B129" s="182"/>
      <c r="C129" s="47"/>
      <c r="D129" s="178" t="str">
        <f>$AX$22</f>
        <v/>
      </c>
      <c r="E129" s="47" t="s">
        <v>126</v>
      </c>
      <c r="F129" s="47"/>
      <c r="G129" s="183" t="str">
        <f>$AX$26</f>
        <v>Specification</v>
      </c>
      <c r="H129" s="184" t="s">
        <v>127</v>
      </c>
      <c r="I129" s="47"/>
      <c r="J129" s="47"/>
    </row>
    <row r="130" spans="1:10" ht="13.5" thickBot="1">
      <c r="A130" s="185" t="s">
        <v>136</v>
      </c>
      <c r="B130" s="247"/>
      <c r="C130" s="431"/>
      <c r="D130" s="248">
        <f>IF(CT!$E$1&lt;&gt;"",CT!$E$1,"")</f>
        <v>-50</v>
      </c>
      <c r="E130" s="432">
        <f>IF(CT!$M$1&lt;&gt;"",CT!$M$1,"")</f>
        <v>200</v>
      </c>
      <c r="F130" s="432">
        <f>IF(CT!$U$1&lt;&gt;"",CT!$U$1,"")</f>
        <v>450</v>
      </c>
      <c r="G130" s="248" t="str">
        <f>IF(CT!$AC$1&lt;&gt;"",CT!$AC$1,"")</f>
        <v/>
      </c>
      <c r="H130" s="433" t="str">
        <f>IF(CT!$AK$1&lt;&gt;"",CT!$AK$1,"")</f>
        <v/>
      </c>
      <c r="I130" s="47"/>
      <c r="J130" s="186"/>
    </row>
    <row r="131" spans="1:10" ht="13.5" thickBot="1">
      <c r="A131" s="187" t="s">
        <v>141</v>
      </c>
      <c r="B131" s="224" t="str">
        <f>IF(CT!C22&lt;&gt;"",CONCATENATE("SN:  ",CT!C22),"")</f>
        <v/>
      </c>
      <c r="C131" s="191"/>
      <c r="D131" s="191" t="str">
        <f>IF(CT!G22&lt;&gt;"",CT!G22,"")</f>
        <v/>
      </c>
      <c r="E131" s="191" t="str">
        <f>IF(CT!O22&lt;&gt;"",CT!O22,"")</f>
        <v/>
      </c>
      <c r="F131" s="191" t="str">
        <f>IF(CT!W22&lt;&gt;"",CT!W22,"")</f>
        <v/>
      </c>
      <c r="G131" s="191" t="str">
        <f>IF(CT!AE22&lt;&gt;"",CT!AE22,"")</f>
        <v/>
      </c>
      <c r="H131" s="191" t="str">
        <f>IF(CT!AM22&lt;&gt;"",CT!AM22,"")</f>
        <v/>
      </c>
      <c r="I131" s="47"/>
      <c r="J131" s="47"/>
    </row>
    <row r="132" spans="1:10" ht="13.5" thickBot="1">
      <c r="A132" s="188"/>
      <c r="B132" s="223"/>
      <c r="C132" s="253" t="str">
        <f>IF(B131&lt;&gt;"","C.F.","")</f>
        <v/>
      </c>
      <c r="D132" s="434" t="str">
        <f>IF(CT!H22&lt;&gt;"",CT!H22,"")</f>
        <v/>
      </c>
      <c r="E132" s="434" t="str">
        <f>IF(CT!P22&lt;&gt;"",CT!P22,"")</f>
        <v/>
      </c>
      <c r="F132" s="434" t="str">
        <f>IF(CT!X22&lt;&gt;"",CT!X22,"")</f>
        <v/>
      </c>
      <c r="G132" s="434" t="str">
        <f>IF(CT!AF22&lt;&gt;"",CT!AF22,"")</f>
        <v/>
      </c>
      <c r="H132" s="434" t="str">
        <f>IF(CT!AN22&lt;&gt;"",CT!AN22,"")</f>
        <v/>
      </c>
      <c r="I132" s="47"/>
      <c r="J132" s="47"/>
    </row>
    <row r="133" spans="1:10" ht="13.5" thickBot="1">
      <c r="A133" s="189"/>
      <c r="B133" s="224"/>
      <c r="C133" s="254"/>
      <c r="D133" s="435"/>
      <c r="E133" s="435"/>
      <c r="F133" s="435"/>
      <c r="G133" s="434"/>
      <c r="H133" s="434"/>
      <c r="I133" s="47"/>
      <c r="J133" s="47"/>
    </row>
    <row r="134" spans="1:10" ht="13.5" thickBot="1">
      <c r="A134" s="188"/>
      <c r="B134" s="224" t="str">
        <f>IF(CT!C23&lt;&gt;"",CONCATENATE("SN:  ",CT!C23),"")</f>
        <v/>
      </c>
      <c r="C134" s="191"/>
      <c r="D134" s="191" t="str">
        <f>IF(CT!G23&lt;&gt;"",CT!G23,"")</f>
        <v/>
      </c>
      <c r="E134" s="191" t="str">
        <f>IF(CT!O23&lt;&gt;"",CT!O23,"")</f>
        <v/>
      </c>
      <c r="F134" s="191" t="str">
        <f>IF(CT!W23&lt;&gt;"",CT!W23,"")</f>
        <v/>
      </c>
      <c r="G134" s="191" t="str">
        <f>IF(CT!AE23&lt;&gt;"",CT!AE23,"")</f>
        <v/>
      </c>
      <c r="H134" s="191" t="str">
        <f>IF(CT!AM23&lt;&gt;"",CT!AM23,"")</f>
        <v/>
      </c>
      <c r="I134" s="47"/>
      <c r="J134" s="47"/>
    </row>
    <row r="135" spans="1:10" ht="13.5" thickBot="1">
      <c r="A135" s="189"/>
      <c r="B135" s="224"/>
      <c r="C135" s="253" t="str">
        <f>IF(B134&lt;&gt;"","C.F.","")</f>
        <v/>
      </c>
      <c r="D135" s="434" t="str">
        <f>IF(CT!H23&lt;&gt;"",CT!H23,"")</f>
        <v/>
      </c>
      <c r="E135" s="434" t="str">
        <f>IF(CT!P23&lt;&gt;"",CT!P23,"")</f>
        <v/>
      </c>
      <c r="F135" s="434" t="str">
        <f>IF(CT!X23&lt;&gt;"",CT!X23,"")</f>
        <v/>
      </c>
      <c r="G135" s="434" t="str">
        <f>IF(CT!AF23&lt;&gt;"",CT!AF23,"")</f>
        <v/>
      </c>
      <c r="H135" s="434" t="str">
        <f>IF(CT!AN23&lt;&gt;"",CT!AN23,"")</f>
        <v/>
      </c>
      <c r="I135" s="47"/>
      <c r="J135" s="47"/>
    </row>
    <row r="136" spans="1:10" ht="13.5" thickBot="1">
      <c r="A136" s="188"/>
      <c r="B136" s="224"/>
      <c r="C136" s="225"/>
      <c r="D136" s="225"/>
      <c r="E136" s="225"/>
      <c r="F136" s="225"/>
      <c r="G136" s="434"/>
      <c r="H136" s="434"/>
      <c r="I136" s="47"/>
      <c r="J136" s="47"/>
    </row>
    <row r="137" spans="1:10" ht="13.5" thickBot="1">
      <c r="A137" s="189"/>
      <c r="B137" s="224" t="str">
        <f>IF(CT!C24&lt;&gt;"",CONCATENATE("SN:  ",CT!C24),"")</f>
        <v/>
      </c>
      <c r="C137" s="191"/>
      <c r="D137" s="191" t="str">
        <f>IF(CT!G24&lt;&gt;"",CT!G24,"")</f>
        <v/>
      </c>
      <c r="E137" s="191" t="str">
        <f>IF(CT!O24&lt;&gt;"",CT!O24,"")</f>
        <v/>
      </c>
      <c r="F137" s="191" t="str">
        <f>IF(CT!W24&lt;&gt;"",CT!W24,"")</f>
        <v/>
      </c>
      <c r="G137" s="191" t="str">
        <f>IF(CT!AE24&lt;&gt;"",CT!AE24,"")</f>
        <v/>
      </c>
      <c r="H137" s="191" t="str">
        <f>IF(CT!AM24&lt;&gt;"",CT!AM24,"")</f>
        <v/>
      </c>
      <c r="I137" s="47"/>
      <c r="J137" s="47"/>
    </row>
    <row r="138" spans="1:10" ht="13.5" thickBot="1">
      <c r="A138" s="188"/>
      <c r="B138" s="224"/>
      <c r="C138" s="253" t="str">
        <f>IF(B137&lt;&gt;"","C.F.","")</f>
        <v/>
      </c>
      <c r="D138" s="434" t="str">
        <f>IF(CT!H24&lt;&gt;"",CT!H24,"")</f>
        <v/>
      </c>
      <c r="E138" s="434" t="str">
        <f>IF(CT!P24&lt;&gt;"",CT!P24,"")</f>
        <v/>
      </c>
      <c r="F138" s="434" t="str">
        <f>IF(CT!X24&lt;&gt;"",CT!X24,"")</f>
        <v/>
      </c>
      <c r="G138" s="434" t="str">
        <f>IF(CT!AF24&lt;&gt;"",CT!AF24,"")</f>
        <v/>
      </c>
      <c r="H138" s="434" t="str">
        <f>IF(CT!AN24&lt;&gt;"",CT!AN24,"")</f>
        <v/>
      </c>
      <c r="I138" s="47"/>
      <c r="J138" s="47"/>
    </row>
    <row r="139" spans="1:10" ht="13.5" thickBot="1">
      <c r="A139" s="189"/>
      <c r="B139" s="224"/>
      <c r="C139" s="190"/>
      <c r="D139" s="190"/>
      <c r="E139" s="190"/>
      <c r="F139" s="190"/>
      <c r="G139" s="434"/>
      <c r="H139" s="434"/>
      <c r="I139" s="47"/>
      <c r="J139" s="47"/>
    </row>
    <row r="140" spans="1:10" ht="13.5" thickBot="1">
      <c r="A140" s="188"/>
      <c r="B140" s="224" t="str">
        <f>IF(CT!C25&lt;&gt;"",CONCATENATE("SN:  ",CT!C25),"")</f>
        <v/>
      </c>
      <c r="C140" s="191"/>
      <c r="D140" s="191" t="str">
        <f>IF(CT!G25&lt;&gt;"",CT!G25,"")</f>
        <v/>
      </c>
      <c r="E140" s="191" t="str">
        <f>IF(CT!O25&lt;&gt;"",CT!O25,"")</f>
        <v/>
      </c>
      <c r="F140" s="191" t="str">
        <f>IF(CT!W25&lt;&gt;"",CT!W25,"")</f>
        <v/>
      </c>
      <c r="G140" s="191" t="str">
        <f>IF(CT!AE25&lt;&gt;"",CT!AE25,"")</f>
        <v/>
      </c>
      <c r="H140" s="191" t="str">
        <f>IF(CT!AM25&lt;&gt;"",CT!AM25,"")</f>
        <v/>
      </c>
      <c r="I140" s="47"/>
      <c r="J140" s="47"/>
    </row>
    <row r="141" spans="1:10" ht="13.5" thickBot="1">
      <c r="A141" s="189"/>
      <c r="B141" s="224"/>
      <c r="C141" s="253" t="str">
        <f>IF(B140&lt;&gt;"","C.F.","")</f>
        <v/>
      </c>
      <c r="D141" s="434" t="str">
        <f>IF(CT!H25&lt;&gt;"",CT!H25,"")</f>
        <v/>
      </c>
      <c r="E141" s="434" t="str">
        <f>IF(CT!P25&lt;&gt;"",CT!P25,"")</f>
        <v/>
      </c>
      <c r="F141" s="434" t="str">
        <f>IF(CT!X25&lt;&gt;"",CT!X25,"")</f>
        <v/>
      </c>
      <c r="G141" s="434" t="str">
        <f>IF(CT!AF25&lt;&gt;"",CT!AF25,"")</f>
        <v/>
      </c>
      <c r="H141" s="434" t="str">
        <f>IF(CT!AN25&lt;&gt;"",CT!AN25,"")</f>
        <v/>
      </c>
      <c r="I141" s="47"/>
      <c r="J141" s="47"/>
    </row>
    <row r="142" spans="1:10" ht="13.5" thickBot="1">
      <c r="A142" s="188"/>
      <c r="B142" s="224"/>
      <c r="C142" s="437"/>
      <c r="D142" s="437"/>
      <c r="E142" s="437"/>
      <c r="F142" s="437"/>
      <c r="G142" s="434"/>
      <c r="H142" s="434"/>
      <c r="I142" s="47"/>
      <c r="J142" s="47"/>
    </row>
    <row r="143" spans="1:10" ht="13.5" thickBot="1">
      <c r="A143" s="189"/>
      <c r="B143" s="224" t="str">
        <f>IF(CT!C26&lt;&gt;"",CONCATENATE("SN:  ",CT!C26),"")</f>
        <v/>
      </c>
      <c r="C143" s="191"/>
      <c r="D143" s="191" t="str">
        <f>IF(CT!G26&lt;&gt;"",CT!G26,"")</f>
        <v/>
      </c>
      <c r="E143" s="191" t="str">
        <f>IF(CT!O26&lt;&gt;"",CT!O26,"")</f>
        <v/>
      </c>
      <c r="F143" s="191" t="str">
        <f>IF(CT!W26&lt;&gt;"",CT!W26,"")</f>
        <v/>
      </c>
      <c r="G143" s="191" t="str">
        <f>IF(CT!AE26&lt;&gt;"",CT!AE26,"")</f>
        <v/>
      </c>
      <c r="H143" s="191" t="str">
        <f>IF(CT!AM26&lt;&gt;"",CT!AM26,"")</f>
        <v/>
      </c>
      <c r="I143" s="47"/>
      <c r="J143" s="47"/>
    </row>
    <row r="144" spans="1:10" ht="13.5" thickBot="1">
      <c r="A144" s="188"/>
      <c r="B144" s="224"/>
      <c r="C144" s="253" t="str">
        <f>IF(B143&lt;&gt;"","C.F.","")</f>
        <v/>
      </c>
      <c r="D144" s="434" t="str">
        <f>IF(CT!H26&lt;&gt;"",CT!H26,"")</f>
        <v/>
      </c>
      <c r="E144" s="434" t="str">
        <f>IF(CT!P26&lt;&gt;"",CT!P26,"")</f>
        <v/>
      </c>
      <c r="F144" s="434" t="str">
        <f>IF(CT!X26&lt;&gt;"",CT!X26,"")</f>
        <v/>
      </c>
      <c r="G144" s="434" t="str">
        <f>IF(CT!AF26&lt;&gt;"",CT!AF26,"")</f>
        <v/>
      </c>
      <c r="H144" s="434" t="str">
        <f>IF(CT!AN26&lt;&gt;"",CT!AN26,"")</f>
        <v/>
      </c>
      <c r="I144" s="47"/>
      <c r="J144" s="47"/>
    </row>
    <row r="145" spans="1:18" ht="13.5" thickBot="1">
      <c r="A145" s="189"/>
      <c r="B145" s="224"/>
      <c r="C145" s="191"/>
      <c r="D145" s="434"/>
      <c r="E145" s="434"/>
      <c r="F145" s="434"/>
      <c r="G145" s="434"/>
      <c r="H145" s="434"/>
      <c r="I145" s="47"/>
      <c r="J145" s="47"/>
    </row>
    <row r="146" spans="1:18">
      <c r="A146" s="188"/>
      <c r="B146" s="47"/>
      <c r="C146" s="47"/>
      <c r="D146" s="47"/>
      <c r="E146" s="47"/>
      <c r="F146" s="47"/>
      <c r="G146" s="47"/>
      <c r="H146" s="47"/>
      <c r="I146" s="47"/>
      <c r="J146" s="47"/>
    </row>
    <row r="147" spans="1:18">
      <c r="A147" s="189"/>
      <c r="B147" s="47"/>
      <c r="C147" s="47"/>
      <c r="D147" s="47"/>
      <c r="E147" s="47"/>
      <c r="F147" s="47"/>
      <c r="G147" s="47"/>
      <c r="H147" s="47"/>
      <c r="I147" s="47"/>
      <c r="J147" s="47"/>
    </row>
    <row r="148" spans="1:18">
      <c r="A148" s="188"/>
      <c r="B148" s="47"/>
      <c r="C148" s="47"/>
      <c r="D148" s="47"/>
      <c r="E148" s="47"/>
      <c r="F148" s="47"/>
      <c r="G148" s="47"/>
      <c r="H148" s="47"/>
      <c r="I148" s="47"/>
      <c r="J148" s="47"/>
    </row>
    <row r="149" spans="1:18">
      <c r="A149" s="189"/>
      <c r="B149" s="47"/>
      <c r="C149" s="47"/>
      <c r="D149" s="47"/>
      <c r="E149" s="47"/>
      <c r="F149" s="47"/>
      <c r="G149" s="47"/>
      <c r="H149" s="47"/>
      <c r="I149" s="47"/>
      <c r="J149" s="47"/>
    </row>
    <row r="150" spans="1:18">
      <c r="A150" s="192"/>
      <c r="B150" s="193"/>
      <c r="C150" s="193"/>
      <c r="D150" s="193"/>
      <c r="E150" s="193"/>
      <c r="F150" s="193"/>
      <c r="G150" s="193"/>
      <c r="H150" s="193"/>
      <c r="I150" s="47"/>
      <c r="J150" s="47"/>
    </row>
    <row r="151" spans="1:18" ht="13.5" thickBot="1">
      <c r="A151" s="194"/>
      <c r="B151" s="47"/>
      <c r="C151" s="194" t="s">
        <v>210</v>
      </c>
      <c r="D151" s="194"/>
      <c r="E151" s="194"/>
      <c r="F151" s="194"/>
      <c r="G151" s="194"/>
      <c r="H151" s="194"/>
      <c r="I151" s="194"/>
      <c r="J151" s="194"/>
    </row>
    <row r="152" spans="1:18">
      <c r="A152" s="47" t="s">
        <v>214</v>
      </c>
      <c r="B152" s="178" t="str">
        <f>$BJ$7</f>
        <v>Found in tolerance.  No action required.  "C.F" = "Correction Factor."</v>
      </c>
      <c r="C152" s="47"/>
      <c r="D152" s="47"/>
      <c r="E152" s="47"/>
      <c r="F152" s="47"/>
      <c r="G152" s="47"/>
      <c r="H152" s="47"/>
      <c r="I152" s="47"/>
      <c r="J152" s="47"/>
    </row>
    <row r="153" spans="1:18">
      <c r="A153" s="47"/>
      <c r="B153" s="47"/>
      <c r="C153" s="47"/>
      <c r="D153" s="47"/>
      <c r="E153" s="47"/>
      <c r="F153" s="47"/>
      <c r="G153" s="47"/>
      <c r="H153" s="47"/>
      <c r="I153" s="47"/>
      <c r="J153" s="47"/>
    </row>
    <row r="154" spans="1:18">
      <c r="A154" s="195" t="s">
        <v>220</v>
      </c>
      <c r="B154" s="178" t="str">
        <f>$BJ$30</f>
        <v>New</v>
      </c>
      <c r="C154" s="47"/>
      <c r="D154" s="47"/>
      <c r="E154" s="47"/>
      <c r="F154" s="47"/>
      <c r="G154" s="47"/>
      <c r="H154" s="47"/>
      <c r="I154" s="47"/>
      <c r="J154" s="47"/>
    </row>
    <row r="155" spans="1:18">
      <c r="A155" s="195" t="s">
        <v>223</v>
      </c>
      <c r="B155" s="178" t="str">
        <f>$BK$5</f>
        <v>ACCEPTED</v>
      </c>
      <c r="C155" s="47"/>
      <c r="D155" s="47"/>
      <c r="E155" s="47"/>
      <c r="F155" s="47"/>
      <c r="G155" s="47"/>
      <c r="H155" s="47"/>
      <c r="I155" s="47"/>
      <c r="J155" s="47"/>
    </row>
    <row r="156" spans="1:18">
      <c r="A156" s="182"/>
      <c r="B156" s="507" t="s">
        <v>225</v>
      </c>
      <c r="C156" s="508"/>
      <c r="D156" s="507"/>
      <c r="E156" s="507"/>
      <c r="F156" s="507"/>
      <c r="G156" s="508"/>
      <c r="H156" s="508"/>
      <c r="I156" s="507"/>
      <c r="J156" s="507"/>
    </row>
    <row r="157" spans="1:18" ht="13.5" thickBot="1">
      <c r="A157" s="47" t="s">
        <v>227</v>
      </c>
      <c r="B157" s="47"/>
      <c r="C157" s="178" t="str">
        <f>$N$20</f>
        <v>Additel 286 SN:6851022030037</v>
      </c>
      <c r="D157" s="181"/>
      <c r="E157" s="181"/>
      <c r="F157" s="47" t="s">
        <v>228</v>
      </c>
      <c r="G157" s="512" t="str">
        <f>IF($V$19&lt;&gt;"",$V$19,"")</f>
        <v>PRT SN:496142</v>
      </c>
      <c r="H157" s="513"/>
      <c r="I157" s="196"/>
      <c r="J157" s="47"/>
      <c r="L157" s="44"/>
      <c r="M157" s="44"/>
      <c r="N157" s="44"/>
      <c r="O157" s="44"/>
      <c r="P157" s="44"/>
      <c r="Q157" s="44"/>
    </row>
    <row r="158" spans="1:18">
      <c r="A158" s="47" t="s">
        <v>229</v>
      </c>
      <c r="B158" s="47"/>
      <c r="C158" s="504">
        <f>$N$21</f>
        <v>45474</v>
      </c>
      <c r="D158" s="505"/>
      <c r="E158" s="506"/>
      <c r="F158" s="47" t="s">
        <v>230</v>
      </c>
      <c r="G158" s="197">
        <f>IF($V$20&lt;&gt;"",$V$20,"")</f>
        <v>45275</v>
      </c>
      <c r="H158" s="198" t="str">
        <f>IF($W$20&lt;&gt;"",$W$20,"")</f>
        <v/>
      </c>
      <c r="I158" s="199"/>
      <c r="J158" s="200"/>
    </row>
    <row r="159" spans="1:18">
      <c r="A159" s="47" t="s">
        <v>231</v>
      </c>
      <c r="B159" s="47"/>
      <c r="C159" s="504">
        <f>$N$22</f>
        <v>45839</v>
      </c>
      <c r="D159" s="505"/>
      <c r="E159" s="506"/>
      <c r="F159" s="47" t="s">
        <v>232</v>
      </c>
      <c r="G159" s="197">
        <f>IF($V$21&lt;&gt;"",$V$21,"")</f>
        <v>46006</v>
      </c>
      <c r="H159" s="197" t="str">
        <f>IF($W$21&lt;&gt;"",$W$21,"")</f>
        <v/>
      </c>
      <c r="I159" s="199"/>
      <c r="J159" s="200"/>
    </row>
    <row r="160" spans="1:18" s="44" customFormat="1" ht="13.5" thickBot="1">
      <c r="A160" s="201" t="s">
        <v>233</v>
      </c>
      <c r="B160" s="201"/>
      <c r="C160" s="509" t="str">
        <f>$N$23</f>
        <v>56561-060578</v>
      </c>
      <c r="D160" s="510"/>
      <c r="E160" s="511"/>
      <c r="F160" s="201" t="s">
        <v>233</v>
      </c>
      <c r="G160" s="201"/>
      <c r="H160" s="295" t="str">
        <f>IF($V$22&lt;&gt;"",$V$22,"")</f>
        <v>G295632</v>
      </c>
      <c r="I160" s="203"/>
      <c r="J160" s="204"/>
      <c r="L160"/>
      <c r="M160"/>
      <c r="N160"/>
      <c r="O160"/>
      <c r="P160"/>
      <c r="Q160"/>
      <c r="R160"/>
    </row>
    <row r="161" spans="1:10">
      <c r="A161" s="47" t="s">
        <v>52</v>
      </c>
      <c r="B161" s="47"/>
      <c r="C161" s="47"/>
      <c r="D161" s="220" t="s">
        <v>53</v>
      </c>
      <c r="E161" s="221">
        <v>5</v>
      </c>
      <c r="F161" s="47"/>
      <c r="G161" s="178"/>
      <c r="H161" s="47"/>
      <c r="I161" s="47"/>
      <c r="J161" s="47"/>
    </row>
    <row r="162" spans="1:10">
      <c r="A162" s="47" t="s">
        <v>59</v>
      </c>
      <c r="B162" s="47"/>
      <c r="C162" s="47"/>
      <c r="D162" s="47"/>
      <c r="E162" s="47"/>
      <c r="F162" s="47"/>
      <c r="G162" s="47"/>
      <c r="H162" s="47"/>
      <c r="I162" s="47"/>
      <c r="J162" s="47"/>
    </row>
    <row r="163" spans="1:10">
      <c r="A163" s="47" t="s">
        <v>68</v>
      </c>
      <c r="B163" s="178" t="str">
        <f>$BC$12</f>
        <v>Thermocouple Wire</v>
      </c>
      <c r="C163" s="47"/>
      <c r="D163" s="47"/>
      <c r="E163" s="47" t="s">
        <v>69</v>
      </c>
      <c r="F163" s="47"/>
      <c r="G163" s="178" t="str">
        <f>$BF$22</f>
        <v>KF</v>
      </c>
      <c r="H163" s="47"/>
      <c r="I163" s="47"/>
      <c r="J163" s="47"/>
    </row>
    <row r="164" spans="1:10">
      <c r="A164" s="47" t="s">
        <v>48</v>
      </c>
      <c r="B164" s="178" t="str">
        <f>$AW$1</f>
        <v>"J"</v>
      </c>
      <c r="C164" s="47"/>
      <c r="D164" s="47"/>
      <c r="E164" s="47" t="s">
        <v>76</v>
      </c>
      <c r="F164" s="47"/>
      <c r="G164" s="246">
        <f ca="1">$BG$9</f>
        <v>45756</v>
      </c>
      <c r="H164" s="47"/>
      <c r="I164" s="47"/>
      <c r="J164" s="179"/>
    </row>
    <row r="165" spans="1:10">
      <c r="A165" s="47" t="s">
        <v>80</v>
      </c>
      <c r="B165" s="178" t="str">
        <f>$BG$18</f>
        <v>N/A</v>
      </c>
      <c r="C165" s="47"/>
      <c r="D165" s="47"/>
      <c r="E165" s="47" t="s">
        <v>81</v>
      </c>
      <c r="F165" s="47"/>
      <c r="G165" s="246" t="str">
        <f>$BG$10</f>
        <v>N/A</v>
      </c>
      <c r="H165" s="47"/>
      <c r="J165" s="179"/>
    </row>
    <row r="166" spans="1:10">
      <c r="A166" s="47" t="s">
        <v>65</v>
      </c>
      <c r="B166" s="180">
        <f>$BG$2</f>
        <v>72</v>
      </c>
      <c r="C166" s="47"/>
      <c r="D166" s="47"/>
      <c r="E166" s="47" t="s">
        <v>91</v>
      </c>
      <c r="F166" s="47"/>
      <c r="G166" s="178">
        <f>$BG$3</f>
        <v>25</v>
      </c>
      <c r="H166" s="47" t="s">
        <v>92</v>
      </c>
      <c r="I166" s="47"/>
      <c r="J166" s="47"/>
    </row>
    <row r="167" spans="1:10">
      <c r="A167" s="47" t="s">
        <v>105</v>
      </c>
      <c r="B167" s="178" t="str">
        <f>$BE$27</f>
        <v>Production</v>
      </c>
      <c r="C167" s="47"/>
      <c r="D167" s="47"/>
      <c r="E167" s="47" t="s">
        <v>106</v>
      </c>
      <c r="F167" s="178" t="str">
        <f>$AR$23</f>
        <v>Greater of ±2.0°F or ±0.4% of Reading</v>
      </c>
      <c r="G167" s="47"/>
      <c r="H167" s="47"/>
      <c r="I167" s="47"/>
      <c r="J167" s="47"/>
    </row>
    <row r="168" spans="1:10">
      <c r="A168" s="181" t="s">
        <v>116</v>
      </c>
      <c r="B168" s="47"/>
      <c r="C168" s="181"/>
      <c r="D168" s="181" t="s">
        <v>117</v>
      </c>
      <c r="E168" s="181"/>
      <c r="F168" s="47"/>
      <c r="G168" s="178" t="str">
        <f>$AR$24</f>
        <v>AMS2750H, ASTM E220-19</v>
      </c>
      <c r="H168" s="181"/>
      <c r="I168" s="47"/>
      <c r="J168" s="47"/>
    </row>
    <row r="169" spans="1:10">
      <c r="A169" s="182" t="s">
        <v>125</v>
      </c>
      <c r="B169" s="182"/>
      <c r="C169" s="47"/>
      <c r="D169" s="178" t="str">
        <f>$AX$22</f>
        <v/>
      </c>
      <c r="E169" s="47" t="s">
        <v>126</v>
      </c>
      <c r="F169" s="47"/>
      <c r="G169" s="183" t="str">
        <f>$AX$26</f>
        <v>Specification</v>
      </c>
      <c r="H169" s="184" t="s">
        <v>127</v>
      </c>
      <c r="I169" s="47"/>
      <c r="J169" s="47"/>
    </row>
    <row r="170" spans="1:10" ht="13.5" thickBot="1">
      <c r="A170" s="185" t="s">
        <v>136</v>
      </c>
      <c r="B170" s="247"/>
      <c r="C170" s="431"/>
      <c r="D170" s="248" t="str">
        <f>IF(CT!$AS$1&lt;&gt;"",CT!$AS$1,"")</f>
        <v/>
      </c>
      <c r="E170" s="432" t="str">
        <f>IF(CT!$BA$1&lt;&gt;"",CT!$BA$1,"")</f>
        <v/>
      </c>
      <c r="F170" s="432" t="str">
        <f>IF(CT!$BI$1&lt;&gt;"",CT!$BI$1,"")</f>
        <v/>
      </c>
      <c r="G170" s="248" t="str">
        <f>IF(CT!$BQ$1&lt;&gt;"",CT!$BQ$1,"")</f>
        <v/>
      </c>
      <c r="H170" s="433" t="str">
        <f>IF(CT!$BY$1&lt;&gt;"",CT!$BY$1,"")</f>
        <v/>
      </c>
      <c r="I170" s="47"/>
      <c r="J170" s="186"/>
    </row>
    <row r="171" spans="1:10" ht="13.5" thickBot="1">
      <c r="A171" s="187" t="s">
        <v>141</v>
      </c>
      <c r="B171" s="224" t="str">
        <f>IF(CT!AQ7&lt;&gt;"",CONCATENATE("SN:  ",CT!AQ7),"")</f>
        <v/>
      </c>
      <c r="C171" s="191"/>
      <c r="D171" s="191" t="str">
        <f>IF(CT!AU7&lt;&gt;"",CT!AU7,"")</f>
        <v/>
      </c>
      <c r="E171" s="191" t="str">
        <f>IF(CT!BC7&lt;&gt;"",CT!BC7,"")</f>
        <v/>
      </c>
      <c r="F171" s="191" t="str">
        <f>IF(CT!BK7&lt;&gt;"",CT!BK7,"")</f>
        <v/>
      </c>
      <c r="G171" s="191" t="str">
        <f>IF(CT!BS7&lt;&gt;"",CT!BS7,"")</f>
        <v/>
      </c>
      <c r="H171" s="191" t="str">
        <f>IF(CT!CA7&lt;&gt;"",CT!CA7,"")</f>
        <v/>
      </c>
      <c r="I171" s="47"/>
      <c r="J171" s="47"/>
    </row>
    <row r="172" spans="1:10" ht="13.5" thickBot="1">
      <c r="A172" s="188"/>
      <c r="B172" s="223"/>
      <c r="C172" s="253" t="str">
        <f>IF(B171&lt;&gt;"","C.F.","")</f>
        <v/>
      </c>
      <c r="D172" s="434" t="str">
        <f>IF(CT!AV7&lt;&gt;"",CT!AV7,"")</f>
        <v/>
      </c>
      <c r="E172" s="434" t="str">
        <f>IF(CT!BD7&lt;&gt;"",CT!BD7,"")</f>
        <v/>
      </c>
      <c r="F172" s="434" t="str">
        <f>IF(CT!BL7&lt;&gt;"",CT!BL7,"")</f>
        <v/>
      </c>
      <c r="G172" s="434" t="str">
        <f>IF(CT!BT7&lt;&gt;"",CT!BT7,"")</f>
        <v/>
      </c>
      <c r="H172" s="434" t="str">
        <f>IF(CT!CB7&lt;&gt;"",CT!CB7,"")</f>
        <v/>
      </c>
      <c r="I172" s="47"/>
      <c r="J172" s="47"/>
    </row>
    <row r="173" spans="1:10" ht="13.5" thickBot="1">
      <c r="A173" s="189"/>
      <c r="B173" s="224"/>
      <c r="C173" s="254"/>
      <c r="D173" s="435"/>
      <c r="E173" s="435"/>
      <c r="F173" s="435"/>
      <c r="G173" s="434"/>
      <c r="H173" s="434"/>
      <c r="I173" s="47"/>
      <c r="J173" s="47"/>
    </row>
    <row r="174" spans="1:10" ht="13.5" thickBot="1">
      <c r="A174" s="188"/>
      <c r="B174" s="224" t="str">
        <f>IF(CT!AQ8&lt;&gt;"",CONCATENATE("SN:  ",CT!AQ8),"")</f>
        <v/>
      </c>
      <c r="C174" s="191"/>
      <c r="D174" s="191" t="str">
        <f>IF(CT!AU8&lt;&gt;"",CT!AU8,"")</f>
        <v/>
      </c>
      <c r="E174" s="191" t="str">
        <f>IF(CT!BC8&lt;&gt;"",CT!BC8,"")</f>
        <v/>
      </c>
      <c r="F174" s="191" t="str">
        <f>IF(CT!BK8&lt;&gt;"",CT!BK8,"")</f>
        <v/>
      </c>
      <c r="G174" s="191" t="str">
        <f>IF(CT!BS8&lt;&gt;"",CT!BS8,"")</f>
        <v/>
      </c>
      <c r="H174" s="191" t="str">
        <f>IF(CT!CA8&lt;&gt;"",CT!CA8,"")</f>
        <v/>
      </c>
      <c r="I174" s="47"/>
      <c r="J174" s="47"/>
    </row>
    <row r="175" spans="1:10" ht="13.5" thickBot="1">
      <c r="A175" s="189"/>
      <c r="B175" s="224"/>
      <c r="C175" s="253" t="str">
        <f>IF(B174&lt;&gt;"","C.F.","")</f>
        <v/>
      </c>
      <c r="D175" s="434" t="str">
        <f>IF(CT!AV8&lt;&gt;"",CT!AV8,"")</f>
        <v/>
      </c>
      <c r="E175" s="434" t="str">
        <f>IF(CT!BD8&lt;&gt;"",CT!BD8,"")</f>
        <v/>
      </c>
      <c r="F175" s="434" t="str">
        <f>IF(CT!BL8&lt;&gt;"",CT!BL8,"")</f>
        <v/>
      </c>
      <c r="G175" s="434" t="str">
        <f>IF(CT!BT8&lt;&gt;"",CT!BT8,"")</f>
        <v/>
      </c>
      <c r="H175" s="434" t="str">
        <f>IF(CT!CB8&lt;&gt;"",CT!CB8,"")</f>
        <v/>
      </c>
      <c r="I175" s="47"/>
      <c r="J175" s="47"/>
    </row>
    <row r="176" spans="1:10" ht="13.5" thickBot="1">
      <c r="A176" s="188"/>
      <c r="B176" s="224"/>
      <c r="C176" s="225"/>
      <c r="D176" s="225"/>
      <c r="E176" s="225"/>
      <c r="F176" s="225"/>
      <c r="G176" s="434"/>
      <c r="H176" s="434"/>
      <c r="I176" s="47"/>
      <c r="J176" s="47"/>
    </row>
    <row r="177" spans="1:10" ht="13.5" thickBot="1">
      <c r="A177" s="189"/>
      <c r="B177" s="224" t="str">
        <f>IF(CT!AQ9&lt;&gt;"",CONCATENATE("SN:  ",CT!AQ9),"")</f>
        <v/>
      </c>
      <c r="C177" s="191"/>
      <c r="D177" s="191" t="str">
        <f>IF(CT!AU9&lt;&gt;"",CT!AU9,"")</f>
        <v/>
      </c>
      <c r="E177" s="191" t="str">
        <f>IF(CT!BC9&lt;&gt;"",CT!BC9,"")</f>
        <v/>
      </c>
      <c r="F177" s="191" t="str">
        <f>IF(CT!BK9&lt;&gt;"",CT!BK9,"")</f>
        <v/>
      </c>
      <c r="G177" s="191" t="str">
        <f>IF(CT!BS9&lt;&gt;"",CT!BS9,"")</f>
        <v/>
      </c>
      <c r="H177" s="191" t="str">
        <f>IF(CT!CA9&lt;&gt;"",CT!CA9,"")</f>
        <v/>
      </c>
      <c r="I177" s="47"/>
      <c r="J177" s="47"/>
    </row>
    <row r="178" spans="1:10" ht="13.5" thickBot="1">
      <c r="A178" s="188"/>
      <c r="B178" s="224"/>
      <c r="C178" s="253" t="str">
        <f>IF(B177&lt;&gt;"","C.F.","")</f>
        <v/>
      </c>
      <c r="D178" s="434" t="str">
        <f>IF(CT!AV9&lt;&gt;"",CT!AV9,"")</f>
        <v/>
      </c>
      <c r="E178" s="434" t="str">
        <f>IF(CT!BD9&lt;&gt;"",CT!BD9,"")</f>
        <v/>
      </c>
      <c r="F178" s="434" t="str">
        <f>IF(CT!BL9&lt;&gt;"",CT!BL9,"")</f>
        <v/>
      </c>
      <c r="G178" s="434" t="str">
        <f>IF(CT!BT9&lt;&gt;"",CT!BT9,"")</f>
        <v/>
      </c>
      <c r="H178" s="434" t="str">
        <f>IF(CT!CB9&lt;&gt;"",CT!CB9,"")</f>
        <v/>
      </c>
      <c r="I178" s="47"/>
      <c r="J178" s="47"/>
    </row>
    <row r="179" spans="1:10" ht="13.5" thickBot="1">
      <c r="A179" s="189"/>
      <c r="B179" s="224"/>
      <c r="C179" s="190"/>
      <c r="D179" s="190"/>
      <c r="E179" s="190"/>
      <c r="F179" s="190"/>
      <c r="G179" s="434"/>
      <c r="H179" s="434"/>
      <c r="I179" s="47"/>
      <c r="J179" s="47"/>
    </row>
    <row r="180" spans="1:10" ht="13.5" thickBot="1">
      <c r="A180" s="188"/>
      <c r="B180" s="224" t="str">
        <f>IF(CT!AQ10&lt;&gt;"",CONCATENATE("SN:  ",CT!AQ10),"")</f>
        <v/>
      </c>
      <c r="C180" s="191"/>
      <c r="D180" s="191" t="str">
        <f>IF(CT!AU10&lt;&gt;"",CT!AU10,"")</f>
        <v/>
      </c>
      <c r="E180" s="191" t="str">
        <f>IF(CT!BC10&lt;&gt;"",CT!BC10,"")</f>
        <v/>
      </c>
      <c r="F180" s="191" t="str">
        <f>IF(CT!BK10&lt;&gt;"",CT!BK10,"")</f>
        <v/>
      </c>
      <c r="G180" s="191" t="str">
        <f>IF(CT!BS10&lt;&gt;"",CT!BS10,"")</f>
        <v/>
      </c>
      <c r="H180" s="191" t="str">
        <f>IF(CT!CA10&lt;&gt;"",CT!CA10,"")</f>
        <v/>
      </c>
      <c r="I180" s="47"/>
      <c r="J180" s="47"/>
    </row>
    <row r="181" spans="1:10" ht="13.5" thickBot="1">
      <c r="A181" s="189"/>
      <c r="B181" s="224"/>
      <c r="C181" s="253" t="str">
        <f>IF(B180&lt;&gt;"","C.F.","")</f>
        <v/>
      </c>
      <c r="D181" s="434" t="str">
        <f>IF(CT!AV10&lt;&gt;"",CT!AV10,"")</f>
        <v/>
      </c>
      <c r="E181" s="434" t="str">
        <f>IF(CT!BD10&lt;&gt;"",CT!BD10,"")</f>
        <v/>
      </c>
      <c r="F181" s="434" t="str">
        <f>IF(CT!BL10&lt;&gt;"",CT!BL10,"")</f>
        <v/>
      </c>
      <c r="G181" s="434" t="str">
        <f>IF(CT!BT10&lt;&gt;"",CT!BT10,"")</f>
        <v/>
      </c>
      <c r="H181" s="434" t="str">
        <f>IF(CT!CB10&lt;&gt;"",CT!CB10,"")</f>
        <v/>
      </c>
      <c r="I181" s="47"/>
      <c r="J181" s="47"/>
    </row>
    <row r="182" spans="1:10" ht="13.5" thickBot="1">
      <c r="A182" s="188"/>
      <c r="B182" s="224"/>
      <c r="C182" s="437"/>
      <c r="D182" s="437"/>
      <c r="E182" s="437"/>
      <c r="F182" s="437"/>
      <c r="G182" s="434"/>
      <c r="H182" s="434"/>
      <c r="I182" s="47"/>
      <c r="J182" s="47"/>
    </row>
    <row r="183" spans="1:10" ht="13.5" thickBot="1">
      <c r="A183" s="189"/>
      <c r="B183" s="224" t="str">
        <f>IF(CT!AQ11&lt;&gt;"",CONCATENATE("SN  ",CT!AQ11),"")</f>
        <v/>
      </c>
      <c r="C183" s="191"/>
      <c r="D183" s="191" t="str">
        <f>IF(CT!AU11&lt;&gt;"",CT!AU11,"")</f>
        <v/>
      </c>
      <c r="E183" s="191" t="str">
        <f>IF(CT!BC11&lt;&gt;"",CT!BC11,"")</f>
        <v/>
      </c>
      <c r="F183" s="191" t="str">
        <f>IF(CT!BK11&lt;&gt;"",CT!BK11,"")</f>
        <v/>
      </c>
      <c r="G183" s="191" t="str">
        <f>IF(CT!BS11&lt;&gt;"",CT!BS11,"")</f>
        <v/>
      </c>
      <c r="H183" s="191" t="str">
        <f>IF(CT!CA11&lt;&gt;"",CT!CA11,"")</f>
        <v/>
      </c>
      <c r="I183" s="47"/>
      <c r="J183" s="47"/>
    </row>
    <row r="184" spans="1:10" ht="13.5" thickBot="1">
      <c r="A184" s="188"/>
      <c r="B184" s="224"/>
      <c r="C184" s="253" t="str">
        <f>IF(B183&lt;&gt;"","C.F.","")</f>
        <v/>
      </c>
      <c r="D184" s="434" t="str">
        <f>IF(CT!AV11&lt;&gt;"",CT!AV11,"")</f>
        <v/>
      </c>
      <c r="E184" s="434" t="str">
        <f>IF(CT!BD11&lt;&gt;"",CT!BD11,"")</f>
        <v/>
      </c>
      <c r="F184" s="434" t="str">
        <f>IF(CT!BL11&lt;&gt;"",CT!BL11,"")</f>
        <v/>
      </c>
      <c r="G184" s="434" t="str">
        <f>IF(CT!BT11&lt;&gt;"",CT!BT11,"")</f>
        <v/>
      </c>
      <c r="H184" s="434" t="str">
        <f>IF(CT!CB11&lt;&gt;"",CT!CB11,"")</f>
        <v/>
      </c>
      <c r="I184" s="47"/>
      <c r="J184" s="47"/>
    </row>
    <row r="185" spans="1:10" ht="13.5" thickBot="1">
      <c r="A185" s="189"/>
      <c r="B185" s="224"/>
      <c r="C185" s="191"/>
      <c r="D185" s="434"/>
      <c r="E185" s="434"/>
      <c r="F185" s="434"/>
      <c r="G185" s="434"/>
      <c r="H185" s="434"/>
      <c r="I185" s="47"/>
      <c r="J185" s="47"/>
    </row>
    <row r="186" spans="1:10">
      <c r="A186" s="188"/>
      <c r="B186" s="47"/>
      <c r="C186" s="47"/>
      <c r="D186" s="47"/>
      <c r="E186" s="47"/>
      <c r="F186" s="47"/>
      <c r="G186" s="47"/>
      <c r="H186" s="47"/>
      <c r="I186" s="47"/>
      <c r="J186" s="47"/>
    </row>
    <row r="187" spans="1:10">
      <c r="A187" s="189"/>
      <c r="B187" s="47"/>
      <c r="C187" s="47"/>
      <c r="D187" s="47"/>
      <c r="E187" s="47"/>
      <c r="F187" s="47"/>
      <c r="G187" s="47"/>
      <c r="H187" s="47"/>
      <c r="I187" s="47"/>
      <c r="J187" s="47"/>
    </row>
    <row r="188" spans="1:10">
      <c r="A188" s="188"/>
      <c r="B188" s="47"/>
      <c r="C188" s="47"/>
      <c r="D188" s="47"/>
      <c r="E188" s="47"/>
      <c r="F188" s="47"/>
      <c r="G188" s="47"/>
      <c r="H188" s="47"/>
      <c r="I188" s="47"/>
      <c r="J188" s="47"/>
    </row>
    <row r="189" spans="1:10">
      <c r="A189" s="189"/>
      <c r="B189" s="47"/>
      <c r="C189" s="47"/>
      <c r="D189" s="47"/>
      <c r="E189" s="47"/>
      <c r="F189" s="47"/>
      <c r="G189" s="47"/>
      <c r="H189" s="47"/>
      <c r="I189" s="47"/>
      <c r="J189" s="47"/>
    </row>
    <row r="190" spans="1:10">
      <c r="A190" s="192"/>
      <c r="B190" s="193"/>
      <c r="C190" s="193"/>
      <c r="D190" s="193"/>
      <c r="E190" s="193"/>
      <c r="F190" s="193"/>
      <c r="G190" s="193"/>
      <c r="H190" s="193"/>
      <c r="I190" s="47"/>
      <c r="J190" s="47"/>
    </row>
    <row r="191" spans="1:10" ht="13.5" thickBot="1">
      <c r="A191" s="194"/>
      <c r="B191" s="47"/>
      <c r="C191" s="194" t="s">
        <v>210</v>
      </c>
      <c r="D191" s="194"/>
      <c r="E191" s="194"/>
      <c r="F191" s="194"/>
      <c r="G191" s="194"/>
      <c r="H191" s="194"/>
      <c r="I191" s="194"/>
      <c r="J191" s="194"/>
    </row>
    <row r="192" spans="1:10">
      <c r="A192" s="47" t="s">
        <v>214</v>
      </c>
      <c r="B192" s="178" t="str">
        <f>$BJ$7</f>
        <v>Found in tolerance.  No action required.  "C.F" = "Correction Factor."</v>
      </c>
      <c r="C192" s="47"/>
      <c r="D192" s="47"/>
      <c r="E192" s="47"/>
      <c r="F192" s="47"/>
      <c r="G192" s="47"/>
      <c r="H192" s="47"/>
      <c r="I192" s="47"/>
      <c r="J192" s="47"/>
    </row>
    <row r="193" spans="1:10">
      <c r="A193" s="47"/>
      <c r="B193" s="47"/>
      <c r="C193" s="47"/>
      <c r="D193" s="47"/>
      <c r="E193" s="47"/>
      <c r="F193" s="47"/>
      <c r="G193" s="47"/>
      <c r="H193" s="47"/>
      <c r="I193" s="47"/>
      <c r="J193" s="47"/>
    </row>
    <row r="194" spans="1:10">
      <c r="A194" s="195" t="s">
        <v>220</v>
      </c>
      <c r="B194" s="178" t="str">
        <f>$BJ$30</f>
        <v>New</v>
      </c>
      <c r="C194" s="47"/>
      <c r="D194" s="47"/>
      <c r="E194" s="47"/>
      <c r="F194" s="47"/>
      <c r="G194" s="47"/>
      <c r="H194" s="47"/>
      <c r="I194" s="47"/>
      <c r="J194" s="47"/>
    </row>
    <row r="195" spans="1:10">
      <c r="A195" s="195" t="s">
        <v>223</v>
      </c>
      <c r="B195" s="178" t="str">
        <f>$BK$5</f>
        <v>ACCEPTED</v>
      </c>
      <c r="C195" s="47"/>
      <c r="D195" s="47"/>
      <c r="E195" s="47"/>
      <c r="F195" s="47"/>
      <c r="G195" s="47"/>
      <c r="H195" s="47"/>
      <c r="I195" s="47"/>
      <c r="J195" s="47"/>
    </row>
    <row r="196" spans="1:10">
      <c r="A196" s="182"/>
      <c r="B196" s="507" t="s">
        <v>225</v>
      </c>
      <c r="C196" s="508"/>
      <c r="D196" s="507"/>
      <c r="E196" s="507"/>
      <c r="F196" s="507"/>
      <c r="G196" s="508"/>
      <c r="H196" s="508"/>
      <c r="I196" s="507"/>
      <c r="J196" s="507"/>
    </row>
    <row r="197" spans="1:10">
      <c r="A197" s="47" t="s">
        <v>227</v>
      </c>
      <c r="B197" s="47"/>
      <c r="C197" s="178" t="str">
        <f>$N$20</f>
        <v>Additel 286 SN:6851022030037</v>
      </c>
      <c r="D197" s="181"/>
      <c r="E197" s="181"/>
      <c r="F197" s="47" t="s">
        <v>228</v>
      </c>
      <c r="G197" s="512" t="str">
        <f>IF($V$19&lt;&gt;"",$V$19,"")</f>
        <v>PRT SN:496142</v>
      </c>
      <c r="H197" s="513"/>
      <c r="I197" s="196"/>
      <c r="J197" s="47"/>
    </row>
    <row r="198" spans="1:10">
      <c r="A198" s="47" t="s">
        <v>229</v>
      </c>
      <c r="B198" s="47"/>
      <c r="C198" s="504">
        <f>$N$21</f>
        <v>45474</v>
      </c>
      <c r="D198" s="505"/>
      <c r="E198" s="506"/>
      <c r="F198" s="47" t="s">
        <v>230</v>
      </c>
      <c r="G198" s="197">
        <f>IF($V$20&lt;&gt;"",$V$20,"")</f>
        <v>45275</v>
      </c>
      <c r="H198" s="198" t="str">
        <f>IF($W$20&lt;&gt;"",$W$20,"")</f>
        <v/>
      </c>
      <c r="I198" s="199"/>
      <c r="J198" s="200"/>
    </row>
    <row r="199" spans="1:10">
      <c r="A199" s="47" t="s">
        <v>231</v>
      </c>
      <c r="B199" s="47"/>
      <c r="C199" s="504">
        <f>$N$22</f>
        <v>45839</v>
      </c>
      <c r="D199" s="505"/>
      <c r="E199" s="506"/>
      <c r="F199" s="47" t="s">
        <v>232</v>
      </c>
      <c r="G199" s="197">
        <f>IF($V$21&lt;&gt;"",$V$21,"")</f>
        <v>46006</v>
      </c>
      <c r="H199" s="197" t="str">
        <f>IF($W$21&lt;&gt;"",$W$21,"")</f>
        <v/>
      </c>
      <c r="I199" s="199"/>
      <c r="J199" s="200"/>
    </row>
    <row r="200" spans="1:10" ht="13.5" thickBot="1">
      <c r="A200" s="201" t="s">
        <v>233</v>
      </c>
      <c r="B200" s="201"/>
      <c r="C200" s="509" t="str">
        <f>$N$23</f>
        <v>56561-060578</v>
      </c>
      <c r="D200" s="510"/>
      <c r="E200" s="511"/>
      <c r="F200" s="201" t="s">
        <v>233</v>
      </c>
      <c r="G200" s="201"/>
      <c r="H200" s="295" t="str">
        <f>IF($V$22&lt;&gt;"",$V$22,"")</f>
        <v>G295632</v>
      </c>
      <c r="I200" s="203"/>
      <c r="J200" s="204"/>
    </row>
    <row r="201" spans="1:10">
      <c r="A201" s="47" t="s">
        <v>52</v>
      </c>
      <c r="B201" s="47"/>
      <c r="C201" s="47"/>
      <c r="D201" s="220" t="s">
        <v>53</v>
      </c>
      <c r="E201" s="221">
        <v>6</v>
      </c>
      <c r="F201" s="47"/>
      <c r="G201" s="178"/>
      <c r="H201" s="47"/>
      <c r="I201" s="47"/>
      <c r="J201" s="47"/>
    </row>
    <row r="202" spans="1:10">
      <c r="A202" s="47" t="s">
        <v>59</v>
      </c>
      <c r="B202" s="47"/>
      <c r="C202" s="47"/>
      <c r="D202" s="47"/>
      <c r="E202" s="47"/>
      <c r="F202" s="47"/>
      <c r="G202" s="47"/>
      <c r="H202" s="47"/>
      <c r="I202" s="47"/>
      <c r="J202" s="47"/>
    </row>
    <row r="203" spans="1:10">
      <c r="A203" s="47" t="s">
        <v>68</v>
      </c>
      <c r="B203" s="178" t="str">
        <f>$BC$12</f>
        <v>Thermocouple Wire</v>
      </c>
      <c r="C203" s="47"/>
      <c r="D203" s="47"/>
      <c r="E203" s="47" t="s">
        <v>69</v>
      </c>
      <c r="F203" s="47"/>
      <c r="G203" s="178" t="str">
        <f>$BF$22</f>
        <v>KF</v>
      </c>
      <c r="H203" s="47"/>
      <c r="I203" s="47"/>
      <c r="J203" s="47"/>
    </row>
    <row r="204" spans="1:10">
      <c r="A204" s="47" t="s">
        <v>48</v>
      </c>
      <c r="B204" s="178" t="str">
        <f>$AW$1</f>
        <v>"J"</v>
      </c>
      <c r="C204" s="47"/>
      <c r="D204" s="47"/>
      <c r="E204" s="47" t="s">
        <v>76</v>
      </c>
      <c r="F204" s="47"/>
      <c r="G204" s="246">
        <f ca="1">$BG$9</f>
        <v>45756</v>
      </c>
      <c r="H204" s="47"/>
      <c r="I204" s="47"/>
      <c r="J204" s="179"/>
    </row>
    <row r="205" spans="1:10">
      <c r="A205" s="47" t="s">
        <v>80</v>
      </c>
      <c r="B205" s="178" t="str">
        <f>$BG$18</f>
        <v>N/A</v>
      </c>
      <c r="C205" s="47"/>
      <c r="D205" s="47"/>
      <c r="E205" s="47" t="s">
        <v>81</v>
      </c>
      <c r="F205" s="47"/>
      <c r="G205" s="246" t="str">
        <f>$BG$10</f>
        <v>N/A</v>
      </c>
      <c r="H205" s="47"/>
      <c r="J205" s="179"/>
    </row>
    <row r="206" spans="1:10">
      <c r="A206" s="47" t="s">
        <v>65</v>
      </c>
      <c r="B206" s="180">
        <f>$BG$2</f>
        <v>72</v>
      </c>
      <c r="C206" s="47"/>
      <c r="D206" s="47"/>
      <c r="E206" s="47" t="s">
        <v>91</v>
      </c>
      <c r="F206" s="47"/>
      <c r="G206" s="178">
        <f>$BG$3</f>
        <v>25</v>
      </c>
      <c r="H206" s="47" t="s">
        <v>92</v>
      </c>
      <c r="I206" s="47"/>
      <c r="J206" s="47"/>
    </row>
    <row r="207" spans="1:10">
      <c r="A207" s="47" t="s">
        <v>105</v>
      </c>
      <c r="B207" s="178" t="str">
        <f>$BE$27</f>
        <v>Production</v>
      </c>
      <c r="C207" s="47"/>
      <c r="D207" s="47"/>
      <c r="E207" s="47" t="s">
        <v>106</v>
      </c>
      <c r="F207" s="178" t="str">
        <f>$AR$23</f>
        <v>Greater of ±2.0°F or ±0.4% of Reading</v>
      </c>
      <c r="G207" s="47"/>
      <c r="H207" s="47"/>
      <c r="I207" s="47"/>
      <c r="J207" s="47"/>
    </row>
    <row r="208" spans="1:10">
      <c r="A208" s="181" t="s">
        <v>116</v>
      </c>
      <c r="B208" s="47"/>
      <c r="C208" s="181"/>
      <c r="D208" s="181" t="s">
        <v>117</v>
      </c>
      <c r="E208" s="181"/>
      <c r="F208" s="47"/>
      <c r="G208" s="178" t="str">
        <f>$AR$24</f>
        <v>AMS2750H, ASTM E220-19</v>
      </c>
      <c r="H208" s="181"/>
      <c r="I208" s="47"/>
      <c r="J208" s="47"/>
    </row>
    <row r="209" spans="1:10">
      <c r="A209" s="182" t="s">
        <v>125</v>
      </c>
      <c r="B209" s="182"/>
      <c r="C209" s="47"/>
      <c r="D209" s="178" t="str">
        <f>$AX$22</f>
        <v/>
      </c>
      <c r="E209" s="47" t="s">
        <v>126</v>
      </c>
      <c r="F209" s="47"/>
      <c r="G209" s="183" t="str">
        <f>$AX$26</f>
        <v>Specification</v>
      </c>
      <c r="H209" s="184" t="s">
        <v>127</v>
      </c>
      <c r="I209" s="47"/>
      <c r="J209" s="47"/>
    </row>
    <row r="210" spans="1:10" ht="13.5" thickBot="1">
      <c r="A210" s="185" t="s">
        <v>136</v>
      </c>
      <c r="B210" s="247"/>
      <c r="C210" s="431"/>
      <c r="D210" s="248" t="str">
        <f>IF(CT!$AS$1&lt;&gt;"",CT!$AS$1,"")</f>
        <v/>
      </c>
      <c r="E210" s="432" t="str">
        <f>IF(CT!$BA$1&lt;&gt;"",CT!$BA$1,"")</f>
        <v/>
      </c>
      <c r="F210" s="432" t="str">
        <f>IF(CT!$BI$1&lt;&gt;"",CT!$BI$1,"")</f>
        <v/>
      </c>
      <c r="G210" s="248" t="str">
        <f>IF(CT!$BQ$1&lt;&gt;"",CT!$BQ$1,"")</f>
        <v/>
      </c>
      <c r="H210" s="433" t="str">
        <f>IF(CT!$BY$1&lt;&gt;"",CT!$BY$1,"")</f>
        <v/>
      </c>
      <c r="I210" s="47"/>
      <c r="J210" s="186"/>
    </row>
    <row r="211" spans="1:10" ht="13.5" thickBot="1">
      <c r="A211" s="187" t="s">
        <v>141</v>
      </c>
      <c r="B211" s="224" t="str">
        <f>IF(CT!AQ12&lt;&gt;"",CONCATENATE("SN:  ",CT!AQ12),"")</f>
        <v/>
      </c>
      <c r="C211" s="191"/>
      <c r="D211" s="191" t="str">
        <f>IF(CT!AU12&lt;&gt;"",CT!AU12,"")</f>
        <v/>
      </c>
      <c r="E211" s="191" t="str">
        <f>IF(CT!BC12&lt;&gt;"",CT!BC12,"")</f>
        <v/>
      </c>
      <c r="F211" s="191" t="str">
        <f>IF(CT!BK12&lt;&gt;"",CT!BK12,"")</f>
        <v/>
      </c>
      <c r="G211" s="191" t="str">
        <f>IF(CT!BS12&lt;&gt;"",CT!BS12,"")</f>
        <v/>
      </c>
      <c r="H211" s="191" t="str">
        <f>IF(CT!CA12&lt;&gt;"",CT!CA12,"")</f>
        <v/>
      </c>
      <c r="I211" s="47"/>
      <c r="J211" s="47"/>
    </row>
    <row r="212" spans="1:10" ht="13.5" thickBot="1">
      <c r="A212" s="188"/>
      <c r="B212" s="223"/>
      <c r="C212" s="253" t="str">
        <f>IF(B211&lt;&gt;"","C.F.","")</f>
        <v/>
      </c>
      <c r="D212" s="434" t="str">
        <f>IF(CT!AV12&lt;&gt;"",CT!AV12,"")</f>
        <v/>
      </c>
      <c r="E212" s="434" t="str">
        <f>IF(CT!BD12&lt;&gt;"",CT!BD12,"")</f>
        <v/>
      </c>
      <c r="F212" s="434" t="str">
        <f>IF(CT!BL12&lt;&gt;"",CT!BL12,"")</f>
        <v/>
      </c>
      <c r="G212" s="434" t="str">
        <f>IF(CT!BT12&lt;&gt;"",CT!BT12,"")</f>
        <v/>
      </c>
      <c r="H212" s="434" t="str">
        <f>IF(CT!CB12&lt;&gt;"",CT!CB12,"")</f>
        <v/>
      </c>
      <c r="I212" s="47"/>
      <c r="J212" s="47"/>
    </row>
    <row r="213" spans="1:10" ht="13.5" thickBot="1">
      <c r="A213" s="189"/>
      <c r="B213" s="224"/>
      <c r="C213" s="254"/>
      <c r="D213" s="435"/>
      <c r="E213" s="435"/>
      <c r="F213" s="435"/>
      <c r="G213" s="434"/>
      <c r="H213" s="434"/>
      <c r="I213" s="47"/>
      <c r="J213" s="47"/>
    </row>
    <row r="214" spans="1:10" ht="13.5" thickBot="1">
      <c r="A214" s="188"/>
      <c r="B214" s="224" t="str">
        <f>IF(CT!AQ13&lt;&gt;"",CONCATENATE("SN:  ",CT!AQ13),"")</f>
        <v/>
      </c>
      <c r="C214" s="191"/>
      <c r="D214" s="191" t="str">
        <f>IF(CT!AU13&lt;&gt;"",CT!AU13,"")</f>
        <v/>
      </c>
      <c r="E214" s="191" t="str">
        <f>IF(CT!BC13&lt;&gt;"",CT!BC13,"")</f>
        <v/>
      </c>
      <c r="F214" s="191" t="str">
        <f>IF(CT!BK13&lt;&gt;"",CT!BK13,"")</f>
        <v/>
      </c>
      <c r="G214" s="191" t="str">
        <f>IF(CT!BS13&lt;&gt;"",CT!BS14,"")</f>
        <v/>
      </c>
      <c r="H214" s="191" t="str">
        <f>IF(CT!CA13&lt;&gt;"",CT!CA13,"")</f>
        <v/>
      </c>
      <c r="I214" s="47"/>
      <c r="J214" s="47"/>
    </row>
    <row r="215" spans="1:10" ht="13.5" thickBot="1">
      <c r="A215" s="189"/>
      <c r="B215" s="224"/>
      <c r="C215" s="253" t="str">
        <f>IF(B214&lt;&gt;"","C.F.","")</f>
        <v/>
      </c>
      <c r="D215" s="434" t="str">
        <f>IF(CT!AV13&lt;&gt;"",CT!AV13,"")</f>
        <v/>
      </c>
      <c r="E215" s="434" t="str">
        <f>IF(CT!BD13&lt;&gt;"",CT!BD13,"")</f>
        <v/>
      </c>
      <c r="F215" s="434" t="str">
        <f>IF(CT!BL13&lt;&gt;"",CT!BL13,"")</f>
        <v/>
      </c>
      <c r="G215" s="434" t="str">
        <f>IF(CT!BT13&lt;&gt;"",CT!BT13,"")</f>
        <v/>
      </c>
      <c r="H215" s="434" t="str">
        <f>IF(CT!CB13&lt;&gt;"",CT!CB13,"")</f>
        <v/>
      </c>
      <c r="I215" s="47"/>
      <c r="J215" s="47"/>
    </row>
    <row r="216" spans="1:10" ht="13.5" thickBot="1">
      <c r="A216" s="188"/>
      <c r="B216" s="224"/>
      <c r="C216" s="225"/>
      <c r="D216" s="225"/>
      <c r="E216" s="225"/>
      <c r="F216" s="225"/>
      <c r="G216" s="434"/>
      <c r="H216" s="434"/>
      <c r="I216" s="47"/>
      <c r="J216" s="47"/>
    </row>
    <row r="217" spans="1:10" ht="13.5" thickBot="1">
      <c r="A217" s="189"/>
      <c r="B217" s="224" t="str">
        <f>IF(CT!AQ14&lt;&gt;"",CONCATENATE("SN:  ",CT!AQ14),"")</f>
        <v/>
      </c>
      <c r="C217" s="191"/>
      <c r="D217" s="191" t="str">
        <f>IF(CT!AU14&lt;&gt;"",CT!AU14,"")</f>
        <v/>
      </c>
      <c r="E217" s="191" t="str">
        <f>IF(CT!BC14&lt;&gt;"",CT!BC14,"")</f>
        <v/>
      </c>
      <c r="F217" s="191" t="str">
        <f>IF(CT!BK14&lt;&gt;"",CT!BK14,"")</f>
        <v/>
      </c>
      <c r="G217" s="191" t="str">
        <f>IF(CT!BS14&lt;&gt;"",CT!BS14,"")</f>
        <v/>
      </c>
      <c r="H217" s="191" t="str">
        <f>IF(CT!CA14&lt;&gt;"",CT!CA14,"")</f>
        <v/>
      </c>
      <c r="I217" s="47"/>
      <c r="J217" s="47"/>
    </row>
    <row r="218" spans="1:10" ht="13.5" thickBot="1">
      <c r="A218" s="188"/>
      <c r="B218" s="224"/>
      <c r="C218" s="253" t="str">
        <f>IF(B217&lt;&gt;"","C.F.","")</f>
        <v/>
      </c>
      <c r="D218" s="434" t="str">
        <f>IF(CT!AV14&lt;&gt;"",CT!AV14,"")</f>
        <v/>
      </c>
      <c r="E218" s="434" t="str">
        <f>IF(CT!BD14&lt;&gt;"",CT!BD14,"")</f>
        <v/>
      </c>
      <c r="F218" s="434" t="str">
        <f>IF(CT!BL14&lt;&gt;"",CT!BL14,"")</f>
        <v/>
      </c>
      <c r="G218" s="434" t="str">
        <f>IF(CT!BT13&lt;&gt;"",CT!BT14,"")</f>
        <v/>
      </c>
      <c r="H218" s="434" t="str">
        <f>IF(CT!CB14&lt;&gt;"",CT!CB14,"")</f>
        <v/>
      </c>
      <c r="I218" s="47"/>
      <c r="J218" s="47"/>
    </row>
    <row r="219" spans="1:10" ht="13.5" thickBot="1">
      <c r="A219" s="189"/>
      <c r="B219" s="224"/>
      <c r="C219" s="190"/>
      <c r="D219" s="190"/>
      <c r="E219" s="190"/>
      <c r="F219" s="190"/>
      <c r="G219" s="434"/>
      <c r="H219" s="434"/>
      <c r="I219" s="47"/>
      <c r="J219" s="47"/>
    </row>
    <row r="220" spans="1:10" ht="13.5" thickBot="1">
      <c r="A220" s="188"/>
      <c r="B220" s="224" t="str">
        <f>IF(CT!AQ15&lt;&gt;"",CONCATENATE("SN:  ",CT!AQ15),"")</f>
        <v/>
      </c>
      <c r="C220" s="191"/>
      <c r="D220" s="191" t="str">
        <f>IF(CT!AU15&lt;&gt;"",CT!AU15,"")</f>
        <v/>
      </c>
      <c r="E220" s="191" t="str">
        <f>IF(CT!BC15&lt;&gt;"",CT!BC15,"")</f>
        <v/>
      </c>
      <c r="F220" s="191" t="str">
        <f>IF(CT!BK15&lt;&gt;"",CT!BK15,"")</f>
        <v/>
      </c>
      <c r="G220" s="191" t="str">
        <f>IF(CT!BS15&lt;&gt;"",CT!BS15,"")</f>
        <v/>
      </c>
      <c r="H220" s="191" t="str">
        <f>IF(CT!CA15&lt;&gt;"",CT!CA15,"")</f>
        <v/>
      </c>
      <c r="I220" s="47"/>
      <c r="J220" s="47"/>
    </row>
    <row r="221" spans="1:10" ht="13.5" thickBot="1">
      <c r="A221" s="189"/>
      <c r="B221" s="224"/>
      <c r="C221" s="253" t="str">
        <f>IF(B220&lt;&gt;"","C.F.","")</f>
        <v/>
      </c>
      <c r="D221" s="434" t="str">
        <f>IF(CT!AV15&lt;&gt;"",CT!AV15,"")</f>
        <v/>
      </c>
      <c r="E221" s="434" t="str">
        <f>IF(CT!BD15&lt;&gt;"",CT!BD15,"")</f>
        <v/>
      </c>
      <c r="F221" s="434" t="str">
        <f>IF(CT!BL15&lt;&gt;"",CT!BL15,"")</f>
        <v/>
      </c>
      <c r="G221" s="434" t="str">
        <f>IF(CT!BT15&lt;&gt;"",CT!BT15,"")</f>
        <v/>
      </c>
      <c r="H221" s="434" t="str">
        <f>IF(CT!CB15&lt;&gt;"",CT!CB15,"")</f>
        <v/>
      </c>
      <c r="I221" s="47"/>
      <c r="J221" s="47"/>
    </row>
    <row r="222" spans="1:10" ht="13.5" thickBot="1">
      <c r="A222" s="188"/>
      <c r="B222" s="224"/>
      <c r="C222" s="437"/>
      <c r="D222" s="437"/>
      <c r="E222" s="437"/>
      <c r="F222" s="437"/>
      <c r="G222" s="434"/>
      <c r="H222" s="434"/>
      <c r="I222" s="47"/>
      <c r="J222" s="47"/>
    </row>
    <row r="223" spans="1:10" ht="13.5" thickBot="1">
      <c r="A223" s="189"/>
      <c r="B223" s="224" t="str">
        <f>IF(CT!AQ16&lt;&gt;"",CONCATENATE("SN:  ",CT!AQ16),"")</f>
        <v/>
      </c>
      <c r="C223" s="191"/>
      <c r="D223" s="191" t="str">
        <f>IF(CT!AU16&lt;&gt;"",CT!AU16,"")</f>
        <v/>
      </c>
      <c r="E223" s="191" t="str">
        <f>IF(CT!BC16&lt;&gt;"",CT!BC16,"")</f>
        <v/>
      </c>
      <c r="F223" s="191" t="str">
        <f>IF(CT!BK16&lt;&gt;"",CT!BK16,"")</f>
        <v/>
      </c>
      <c r="G223" s="191" t="str">
        <f>IF(CT!BS16&lt;&gt;"",CT!BS16,"")</f>
        <v/>
      </c>
      <c r="H223" s="191" t="str">
        <f>IF(CT!CA16&lt;&gt;"",CT!CA16,"")</f>
        <v/>
      </c>
      <c r="I223" s="47"/>
      <c r="J223" s="47"/>
    </row>
    <row r="224" spans="1:10" ht="13.5" thickBot="1">
      <c r="A224" s="188"/>
      <c r="B224" s="224"/>
      <c r="C224" s="253" t="str">
        <f>IF(B223&lt;&gt;"","C.F.","")</f>
        <v/>
      </c>
      <c r="D224" s="434" t="str">
        <f>IF(CT!AV16&lt;&gt;"",CT!AV16,"")</f>
        <v/>
      </c>
      <c r="E224" s="434" t="str">
        <f>IF(CT!BD16&lt;&gt;"",CT!BD16,"")</f>
        <v/>
      </c>
      <c r="F224" s="434" t="str">
        <f>IF(CT!BL16&lt;&gt;"",CT!BL16,"")</f>
        <v/>
      </c>
      <c r="G224" s="434" t="str">
        <f>IF(CT!BT16&lt;&gt;"",CT!BT16,"")</f>
        <v/>
      </c>
      <c r="H224" s="434" t="str">
        <f>IF(CT!CB16&lt;&gt;"",CT!CB16,"")</f>
        <v/>
      </c>
      <c r="I224" s="47"/>
      <c r="J224" s="47"/>
    </row>
    <row r="225" spans="1:10" ht="13.5" thickBot="1">
      <c r="A225" s="189"/>
      <c r="B225" s="224"/>
      <c r="C225" s="191"/>
      <c r="D225" s="434"/>
      <c r="E225" s="434"/>
      <c r="F225" s="434"/>
      <c r="G225" s="434"/>
      <c r="H225" s="434"/>
      <c r="I225" s="47"/>
      <c r="J225" s="47"/>
    </row>
    <row r="226" spans="1:10">
      <c r="A226" s="188"/>
      <c r="B226" s="47"/>
      <c r="C226" s="47"/>
      <c r="D226" s="47"/>
      <c r="E226" s="47"/>
      <c r="F226" s="47"/>
      <c r="G226" s="47"/>
      <c r="H226" s="47"/>
      <c r="I226" s="47"/>
      <c r="J226" s="47"/>
    </row>
    <row r="227" spans="1:10">
      <c r="A227" s="189"/>
      <c r="B227" s="47"/>
      <c r="C227" s="47"/>
      <c r="D227" s="47"/>
      <c r="E227" s="47"/>
      <c r="F227" s="47"/>
      <c r="G227" s="47"/>
      <c r="H227" s="47"/>
      <c r="I227" s="47"/>
      <c r="J227" s="47"/>
    </row>
    <row r="228" spans="1:10">
      <c r="A228" s="188"/>
      <c r="B228" s="47"/>
      <c r="C228" s="47"/>
      <c r="D228" s="47"/>
      <c r="E228" s="47"/>
      <c r="F228" s="47"/>
      <c r="G228" s="47"/>
      <c r="H228" s="47"/>
      <c r="I228" s="47"/>
      <c r="J228" s="47"/>
    </row>
    <row r="229" spans="1:10">
      <c r="A229" s="189"/>
      <c r="B229" s="47"/>
      <c r="C229" s="47"/>
      <c r="D229" s="47"/>
      <c r="E229" s="47"/>
      <c r="F229" s="47"/>
      <c r="G229" s="47"/>
      <c r="H229" s="47"/>
      <c r="I229" s="47"/>
      <c r="J229" s="47"/>
    </row>
    <row r="230" spans="1:10">
      <c r="A230" s="192"/>
      <c r="B230" s="193"/>
      <c r="C230" s="193"/>
      <c r="D230" s="193"/>
      <c r="E230" s="193"/>
      <c r="F230" s="193"/>
      <c r="G230" s="193"/>
      <c r="H230" s="193"/>
      <c r="I230" s="47"/>
      <c r="J230" s="47"/>
    </row>
    <row r="231" spans="1:10" ht="13.5" thickBot="1">
      <c r="A231" s="194"/>
      <c r="B231" s="47"/>
      <c r="C231" s="194" t="s">
        <v>210</v>
      </c>
      <c r="D231" s="194"/>
      <c r="E231" s="194"/>
      <c r="F231" s="194"/>
      <c r="G231" s="194"/>
      <c r="H231" s="194"/>
      <c r="I231" s="194"/>
      <c r="J231" s="194"/>
    </row>
    <row r="232" spans="1:10">
      <c r="A232" s="47" t="s">
        <v>214</v>
      </c>
      <c r="B232" s="178" t="str">
        <f>$BJ$7</f>
        <v>Found in tolerance.  No action required.  "C.F" = "Correction Factor."</v>
      </c>
      <c r="C232" s="47"/>
      <c r="D232" s="47"/>
      <c r="E232" s="47"/>
      <c r="F232" s="47"/>
      <c r="G232" s="47"/>
      <c r="H232" s="47"/>
      <c r="I232" s="47"/>
      <c r="J232" s="47"/>
    </row>
    <row r="233" spans="1:10">
      <c r="A233" s="47"/>
      <c r="B233" s="47"/>
      <c r="C233" s="47"/>
      <c r="D233" s="47"/>
      <c r="E233" s="47"/>
      <c r="F233" s="47"/>
      <c r="G233" s="47"/>
      <c r="H233" s="47"/>
      <c r="I233" s="47"/>
      <c r="J233" s="47"/>
    </row>
    <row r="234" spans="1:10">
      <c r="A234" s="195" t="s">
        <v>220</v>
      </c>
      <c r="B234" s="178" t="str">
        <f>$BJ$30</f>
        <v>New</v>
      </c>
      <c r="C234" s="47"/>
      <c r="D234" s="47"/>
      <c r="E234" s="47"/>
      <c r="F234" s="47"/>
      <c r="G234" s="47"/>
      <c r="H234" s="47"/>
      <c r="I234" s="47"/>
      <c r="J234" s="47"/>
    </row>
    <row r="235" spans="1:10">
      <c r="A235" s="195" t="s">
        <v>223</v>
      </c>
      <c r="B235" s="178" t="str">
        <f>$BK$5</f>
        <v>ACCEPTED</v>
      </c>
      <c r="C235" s="47"/>
      <c r="D235" s="47"/>
      <c r="E235" s="47"/>
      <c r="F235" s="47"/>
      <c r="G235" s="47"/>
      <c r="H235" s="47"/>
      <c r="I235" s="47"/>
      <c r="J235" s="47"/>
    </row>
    <row r="236" spans="1:10">
      <c r="A236" s="182"/>
      <c r="B236" s="507" t="s">
        <v>225</v>
      </c>
      <c r="C236" s="508"/>
      <c r="D236" s="507"/>
      <c r="E236" s="507"/>
      <c r="F236" s="507"/>
      <c r="G236" s="508"/>
      <c r="H236" s="508"/>
      <c r="I236" s="507"/>
      <c r="J236" s="507"/>
    </row>
    <row r="237" spans="1:10">
      <c r="A237" s="47" t="s">
        <v>227</v>
      </c>
      <c r="B237" s="47"/>
      <c r="C237" s="178" t="str">
        <f>$N$20</f>
        <v>Additel 286 SN:6851022030037</v>
      </c>
      <c r="D237" s="181"/>
      <c r="E237" s="181"/>
      <c r="F237" s="47" t="s">
        <v>228</v>
      </c>
      <c r="G237" s="512" t="str">
        <f>IF($V$19&lt;&gt;"",$V$19,"")</f>
        <v>PRT SN:496142</v>
      </c>
      <c r="H237" s="513"/>
      <c r="I237" s="196"/>
      <c r="J237" s="47"/>
    </row>
    <row r="238" spans="1:10">
      <c r="A238" s="47" t="s">
        <v>229</v>
      </c>
      <c r="B238" s="47"/>
      <c r="C238" s="504">
        <f>$N$21</f>
        <v>45474</v>
      </c>
      <c r="D238" s="505"/>
      <c r="E238" s="506"/>
      <c r="F238" s="47" t="s">
        <v>230</v>
      </c>
      <c r="G238" s="197">
        <f>IF($V$20&lt;&gt;"",$V$20,"")</f>
        <v>45275</v>
      </c>
      <c r="H238" s="198" t="str">
        <f>IF($W$20&lt;&gt;"",$W$20,"")</f>
        <v/>
      </c>
      <c r="I238" s="199"/>
      <c r="J238" s="200"/>
    </row>
    <row r="239" spans="1:10">
      <c r="A239" s="47" t="s">
        <v>231</v>
      </c>
      <c r="B239" s="47"/>
      <c r="C239" s="504">
        <f>$N$22</f>
        <v>45839</v>
      </c>
      <c r="D239" s="505"/>
      <c r="E239" s="506"/>
      <c r="F239" s="47" t="s">
        <v>232</v>
      </c>
      <c r="G239" s="197">
        <f>IF($V$21&lt;&gt;"",$V$21,"")</f>
        <v>46006</v>
      </c>
      <c r="H239" s="197" t="str">
        <f>IF($W$21&lt;&gt;"",$W$21,"")</f>
        <v/>
      </c>
      <c r="I239" s="199"/>
      <c r="J239" s="200"/>
    </row>
    <row r="240" spans="1:10" ht="13.5" thickBot="1">
      <c r="A240" s="201" t="s">
        <v>233</v>
      </c>
      <c r="B240" s="201"/>
      <c r="C240" s="509" t="str">
        <f>$N$23</f>
        <v>56561-060578</v>
      </c>
      <c r="D240" s="510"/>
      <c r="E240" s="511"/>
      <c r="F240" s="201" t="s">
        <v>233</v>
      </c>
      <c r="G240" s="201"/>
      <c r="H240" s="295" t="str">
        <f>IF($V$22&lt;&gt;"",$V$22,"")</f>
        <v>G295632</v>
      </c>
      <c r="I240" s="203"/>
      <c r="J240" s="204"/>
    </row>
    <row r="241" spans="1:10">
      <c r="A241" s="47" t="s">
        <v>52</v>
      </c>
      <c r="B241" s="47"/>
      <c r="C241" s="47"/>
      <c r="D241" s="220" t="s">
        <v>53</v>
      </c>
      <c r="E241" s="221">
        <v>7</v>
      </c>
      <c r="F241" s="47"/>
      <c r="G241" s="178"/>
      <c r="H241" s="47"/>
      <c r="I241" s="47"/>
      <c r="J241" s="47"/>
    </row>
    <row r="242" spans="1:10">
      <c r="A242" s="47" t="s">
        <v>59</v>
      </c>
      <c r="B242" s="47"/>
      <c r="C242" s="47"/>
      <c r="D242" s="47"/>
      <c r="E242" s="47"/>
      <c r="F242" s="47"/>
      <c r="G242" s="47"/>
      <c r="H242" s="47"/>
      <c r="I242" s="47"/>
      <c r="J242" s="47"/>
    </row>
    <row r="243" spans="1:10">
      <c r="A243" s="47" t="s">
        <v>68</v>
      </c>
      <c r="B243" s="178" t="str">
        <f>$BC$12</f>
        <v>Thermocouple Wire</v>
      </c>
      <c r="C243" s="47"/>
      <c r="D243" s="47"/>
      <c r="E243" s="47" t="s">
        <v>69</v>
      </c>
      <c r="F243" s="47"/>
      <c r="G243" s="178" t="str">
        <f>$BF$22</f>
        <v>KF</v>
      </c>
      <c r="H243" s="47"/>
      <c r="I243" s="47"/>
      <c r="J243" s="47"/>
    </row>
    <row r="244" spans="1:10">
      <c r="A244" s="47" t="s">
        <v>48</v>
      </c>
      <c r="B244" s="178" t="str">
        <f>$AW$1</f>
        <v>"J"</v>
      </c>
      <c r="C244" s="47"/>
      <c r="D244" s="47"/>
      <c r="E244" s="47" t="s">
        <v>76</v>
      </c>
      <c r="F244" s="47"/>
      <c r="G244" s="246">
        <f ca="1">$BG$9</f>
        <v>45756</v>
      </c>
      <c r="H244" s="47"/>
      <c r="I244" s="47"/>
      <c r="J244" s="179"/>
    </row>
    <row r="245" spans="1:10">
      <c r="A245" s="47" t="s">
        <v>80</v>
      </c>
      <c r="B245" s="178" t="str">
        <f>$BG$18</f>
        <v>N/A</v>
      </c>
      <c r="C245" s="47"/>
      <c r="D245" s="47"/>
      <c r="E245" s="47" t="s">
        <v>81</v>
      </c>
      <c r="F245" s="47"/>
      <c r="G245" s="246" t="str">
        <f>$BG$10</f>
        <v>N/A</v>
      </c>
      <c r="H245" s="47"/>
      <c r="J245" s="179"/>
    </row>
    <row r="246" spans="1:10">
      <c r="A246" s="47" t="s">
        <v>65</v>
      </c>
      <c r="B246" s="180">
        <f>$BG$2</f>
        <v>72</v>
      </c>
      <c r="C246" s="47"/>
      <c r="D246" s="47"/>
      <c r="E246" s="47" t="s">
        <v>91</v>
      </c>
      <c r="F246" s="47"/>
      <c r="G246" s="178">
        <f>$BG$3</f>
        <v>25</v>
      </c>
      <c r="H246" s="47" t="s">
        <v>92</v>
      </c>
      <c r="I246" s="47"/>
      <c r="J246" s="47"/>
    </row>
    <row r="247" spans="1:10">
      <c r="A247" s="47" t="s">
        <v>105</v>
      </c>
      <c r="B247" s="178" t="str">
        <f>$BE$27</f>
        <v>Production</v>
      </c>
      <c r="C247" s="47"/>
      <c r="D247" s="47"/>
      <c r="E247" s="47" t="s">
        <v>106</v>
      </c>
      <c r="F247" s="178" t="str">
        <f>$AR$23</f>
        <v>Greater of ±2.0°F or ±0.4% of Reading</v>
      </c>
      <c r="G247" s="47"/>
      <c r="H247" s="47"/>
      <c r="I247" s="47"/>
      <c r="J247" s="47"/>
    </row>
    <row r="248" spans="1:10">
      <c r="A248" s="181" t="s">
        <v>116</v>
      </c>
      <c r="B248" s="47"/>
      <c r="C248" s="181"/>
      <c r="D248" s="181" t="s">
        <v>117</v>
      </c>
      <c r="E248" s="181"/>
      <c r="F248" s="47"/>
      <c r="G248" s="178" t="str">
        <f>$AR$24</f>
        <v>AMS2750H, ASTM E220-19</v>
      </c>
      <c r="H248" s="181"/>
      <c r="I248" s="47"/>
      <c r="J248" s="47"/>
    </row>
    <row r="249" spans="1:10">
      <c r="A249" s="182" t="s">
        <v>125</v>
      </c>
      <c r="B249" s="182"/>
      <c r="C249" s="47"/>
      <c r="D249" s="178" t="str">
        <f>$AX$22</f>
        <v/>
      </c>
      <c r="E249" s="47" t="s">
        <v>126</v>
      </c>
      <c r="F249" s="47"/>
      <c r="G249" s="183" t="str">
        <f>$AX$26</f>
        <v>Specification</v>
      </c>
      <c r="H249" s="184" t="s">
        <v>127</v>
      </c>
      <c r="I249" s="47"/>
      <c r="J249" s="47"/>
    </row>
    <row r="250" spans="1:10" ht="13.5" thickBot="1">
      <c r="A250" s="185" t="s">
        <v>136</v>
      </c>
      <c r="B250" s="247"/>
      <c r="C250" s="431"/>
      <c r="D250" s="248" t="str">
        <f>IF(CT!$AS$1&lt;&gt;"",CT!$AS$1,"")</f>
        <v/>
      </c>
      <c r="E250" s="432" t="str">
        <f>IF(CT!$BA$1&lt;&gt;"",CT!$BA$1,"")</f>
        <v/>
      </c>
      <c r="F250" s="432" t="str">
        <f>IF(CT!$BI$1&lt;&gt;"",CT!$BI$1,"")</f>
        <v/>
      </c>
      <c r="G250" s="248" t="str">
        <f>IF(CT!$BQ$1&lt;&gt;"",CT!$BQ$1,"")</f>
        <v/>
      </c>
      <c r="H250" s="433" t="str">
        <f>IF(CT!$BY$1&lt;&gt;"",CT!$BY$1,"")</f>
        <v/>
      </c>
      <c r="I250" s="47"/>
      <c r="J250" s="186"/>
    </row>
    <row r="251" spans="1:10" ht="13.5" thickBot="1">
      <c r="A251" s="187" t="s">
        <v>141</v>
      </c>
      <c r="B251" s="224" t="str">
        <f>IF(CT!AQ17&lt;&gt;"",CONCATENATE("SN:  ",CT!AQ17),"")</f>
        <v/>
      </c>
      <c r="C251" s="191"/>
      <c r="D251" s="191" t="str">
        <f>IF(CT!AU17&lt;&gt;"",CT!AU17,"")</f>
        <v/>
      </c>
      <c r="E251" s="191" t="str">
        <f>IF(CT!BC17&lt;&gt;"",CT!BC17,"")</f>
        <v/>
      </c>
      <c r="F251" s="191" t="str">
        <f>IF(CT!BK17&lt;&gt;"",CT!BK17,"")</f>
        <v/>
      </c>
      <c r="G251" s="191" t="str">
        <f>IF(CT!BS17&lt;&gt;"",CT!BS17,"")</f>
        <v/>
      </c>
      <c r="H251" s="191" t="str">
        <f>IF(CT!CA17&lt;&gt;"",CT!CA17,"")</f>
        <v/>
      </c>
      <c r="I251" s="47"/>
      <c r="J251" s="47"/>
    </row>
    <row r="252" spans="1:10" ht="13.5" thickBot="1">
      <c r="A252" s="188"/>
      <c r="B252" s="223"/>
      <c r="C252" s="253" t="str">
        <f>IF(B251&lt;&gt;"","C.F.","")</f>
        <v/>
      </c>
      <c r="D252" s="434" t="str">
        <f>IF(CT!AV17&lt;&gt;"",CT!AV17,"")</f>
        <v/>
      </c>
      <c r="E252" s="434" t="str">
        <f>IF(CT!BD17&lt;&gt;"",CT!BD17,"")</f>
        <v/>
      </c>
      <c r="F252" s="434" t="str">
        <f>IF(CT!BL17&lt;&gt;"",CT!BL17,"")</f>
        <v/>
      </c>
      <c r="G252" s="434" t="str">
        <f>IF(CT!BT17&lt;&gt;"",CT!BT17,"")</f>
        <v/>
      </c>
      <c r="H252" s="434" t="str">
        <f>IF(CT!CB17&lt;&gt;"",CT!CB17,"")</f>
        <v/>
      </c>
      <c r="I252" s="47"/>
      <c r="J252" s="47"/>
    </row>
    <row r="253" spans="1:10" ht="13.5" thickBot="1">
      <c r="A253" s="189"/>
      <c r="B253" s="224"/>
      <c r="C253" s="254"/>
      <c r="D253" s="435"/>
      <c r="E253" s="435"/>
      <c r="F253" s="435"/>
      <c r="G253" s="434"/>
      <c r="H253" s="434"/>
      <c r="I253" s="47"/>
      <c r="J253" s="47"/>
    </row>
    <row r="254" spans="1:10" ht="13.5" thickBot="1">
      <c r="A254" s="188"/>
      <c r="B254" s="224" t="str">
        <f>IF(CT!AQ18&lt;&gt;"",CONCATENATE("SN:  ",CT!AQ18),"")</f>
        <v/>
      </c>
      <c r="C254" s="191"/>
      <c r="D254" s="191" t="str">
        <f>IF(CT!AU18&lt;&gt;"",CT!AU18,"")</f>
        <v/>
      </c>
      <c r="E254" s="191" t="str">
        <f>IF(CT!BC18&lt;&gt;"",CT!BC18,"")</f>
        <v/>
      </c>
      <c r="F254" s="191" t="str">
        <f>IF(CT!BK18&lt;&gt;"",CT!BK18,"")</f>
        <v/>
      </c>
      <c r="G254" s="191" t="str">
        <f>IF(CT!BS18&lt;&gt;"",CT!BS18,"")</f>
        <v/>
      </c>
      <c r="H254" s="191" t="str">
        <f>IF(CT!CA18&lt;&gt;"",CT!CA18,"")</f>
        <v/>
      </c>
      <c r="I254" s="47"/>
      <c r="J254" s="47"/>
    </row>
    <row r="255" spans="1:10" ht="13.5" thickBot="1">
      <c r="A255" s="189"/>
      <c r="B255" s="224"/>
      <c r="C255" s="253" t="str">
        <f>IF(B254&lt;&gt;"","C.F.","")</f>
        <v/>
      </c>
      <c r="D255" s="434" t="str">
        <f>IF(CT!AV18&lt;&gt;"",CT!AV18,"")</f>
        <v/>
      </c>
      <c r="E255" s="434" t="str">
        <f>IF(CT!BD18&lt;&gt;"",CT!BD18,"")</f>
        <v/>
      </c>
      <c r="F255" s="434" t="str">
        <f>IF(CT!BL18&lt;&gt;"",CT!BL18,"")</f>
        <v/>
      </c>
      <c r="G255" s="434" t="str">
        <f>IF(CT!BT18&lt;&gt;"",CT!BT18,"")</f>
        <v/>
      </c>
      <c r="H255" s="434" t="str">
        <f>IF(CT!CB20&lt;&gt;"",CT!CB20,"")</f>
        <v/>
      </c>
      <c r="I255" s="47"/>
      <c r="J255" s="47"/>
    </row>
    <row r="256" spans="1:10" ht="13.5" thickBot="1">
      <c r="A256" s="188"/>
      <c r="B256" s="224"/>
      <c r="C256" s="225"/>
      <c r="D256" s="225"/>
      <c r="E256" s="225"/>
      <c r="F256" s="225"/>
      <c r="G256" s="434"/>
      <c r="H256" s="434"/>
      <c r="I256" s="47"/>
      <c r="J256" s="47"/>
    </row>
    <row r="257" spans="1:10" ht="13.5" thickBot="1">
      <c r="A257" s="189"/>
      <c r="B257" s="224" t="str">
        <f>IF(CT!AQ19&lt;&gt;"",CONCATENATE("SN:  ",CT!AQ19),"")</f>
        <v/>
      </c>
      <c r="C257" s="191"/>
      <c r="D257" s="191" t="str">
        <f>IF(CT!AU19&lt;&gt;"",CT!AU19,"")</f>
        <v/>
      </c>
      <c r="E257" s="191" t="str">
        <f>IF(CT!BC19&lt;&gt;"",CT!BC19,"")</f>
        <v/>
      </c>
      <c r="F257" s="191" t="str">
        <f>IF(CT!BK19&lt;&gt;"",CT!BK19,"")</f>
        <v/>
      </c>
      <c r="G257" s="191" t="str">
        <f>IF(CT!BS19&lt;&gt;"",CT!BS19,"")</f>
        <v/>
      </c>
      <c r="H257" s="191" t="str">
        <f>IF(CT!CA19&lt;&gt;"",CT!CA19,"")</f>
        <v/>
      </c>
      <c r="I257" s="47"/>
      <c r="J257" s="47"/>
    </row>
    <row r="258" spans="1:10" ht="13.5" thickBot="1">
      <c r="A258" s="188"/>
      <c r="B258" s="224"/>
      <c r="C258" s="253" t="str">
        <f>IF(B257&lt;&gt;"","C.F.","")</f>
        <v/>
      </c>
      <c r="D258" s="434" t="str">
        <f>IF(CT!AV19&lt;&gt;"",CT!AV19,"")</f>
        <v/>
      </c>
      <c r="E258" s="434" t="str">
        <f>IF(CT!BD19&lt;&gt;"",CT!BD19,"")</f>
        <v/>
      </c>
      <c r="F258" s="434" t="str">
        <f>IF(CT!BL19&lt;&gt;"",CT!BL19,"")</f>
        <v/>
      </c>
      <c r="G258" s="434" t="str">
        <f>IF(CT!BT19&lt;&gt;"",CT!BT19,"")</f>
        <v/>
      </c>
      <c r="H258" s="434" t="str">
        <f>IF(CT!CB23&lt;&gt;"",CT!CB23,"")</f>
        <v/>
      </c>
      <c r="I258" s="47"/>
      <c r="J258" s="47"/>
    </row>
    <row r="259" spans="1:10" ht="13.5" thickBot="1">
      <c r="A259" s="189"/>
      <c r="B259" s="224"/>
      <c r="C259" s="190"/>
      <c r="D259" s="190"/>
      <c r="E259" s="190"/>
      <c r="F259" s="190"/>
      <c r="G259" s="434"/>
      <c r="H259" s="434"/>
      <c r="I259" s="47"/>
      <c r="J259" s="47"/>
    </row>
    <row r="260" spans="1:10" ht="13.5" thickBot="1">
      <c r="A260" s="188"/>
      <c r="B260" s="224" t="str">
        <f>IF(CT!AQ20&lt;&gt;"",CONCATENATE("SN:  ",CT!AQ20),"")</f>
        <v/>
      </c>
      <c r="C260" s="191"/>
      <c r="D260" s="191" t="str">
        <f>IF(CT!AU20&lt;&gt;"",CT!AU20,"")</f>
        <v/>
      </c>
      <c r="E260" s="191" t="str">
        <f>IF(CT!BC20&lt;&gt;"",CT!BC20,"")</f>
        <v/>
      </c>
      <c r="F260" s="191" t="str">
        <f>IF(CT!BK20&lt;&gt;"",CT!BK20,"")</f>
        <v/>
      </c>
      <c r="G260" s="191" t="str">
        <f>IF(CT!BS20&lt;&gt;"",CT!BS20,"")</f>
        <v/>
      </c>
      <c r="H260" s="191" t="str">
        <f>IF(CT!CA20&lt;&gt;"",CT!CA20,"")</f>
        <v/>
      </c>
      <c r="I260" s="47"/>
      <c r="J260" s="47"/>
    </row>
    <row r="261" spans="1:10" ht="13.5" thickBot="1">
      <c r="A261" s="189"/>
      <c r="B261" s="224"/>
      <c r="C261" s="253" t="str">
        <f>IF(B260&lt;&gt;"","C.F.","")</f>
        <v/>
      </c>
      <c r="D261" s="434" t="str">
        <f>IF(CT!AV20&lt;&gt;"",CT!AV20,"")</f>
        <v/>
      </c>
      <c r="E261" s="434" t="str">
        <f>IF(CT!BD20&lt;&gt;"",CT!BD20,"")</f>
        <v/>
      </c>
      <c r="F261" s="434" t="str">
        <f>IF(CT!BL20&lt;&gt;"",CT!BL20,"")</f>
        <v/>
      </c>
      <c r="G261" s="434" t="str">
        <f>IF(CT!BT20&lt;&gt;"",CT!BT20,"")</f>
        <v/>
      </c>
      <c r="H261" s="434" t="str">
        <f>IF(CT!CB20&lt;&gt;"",CT!CB20,"")</f>
        <v/>
      </c>
      <c r="I261" s="47"/>
      <c r="J261" s="47"/>
    </row>
    <row r="262" spans="1:10" ht="13.5" thickBot="1">
      <c r="A262" s="188"/>
      <c r="B262" s="224"/>
      <c r="C262" s="437"/>
      <c r="D262" s="437"/>
      <c r="E262" s="437"/>
      <c r="F262" s="437"/>
      <c r="G262" s="434"/>
      <c r="H262" s="434"/>
      <c r="I262" s="47"/>
      <c r="J262" s="47"/>
    </row>
    <row r="263" spans="1:10" ht="13.5" thickBot="1">
      <c r="A263" s="189"/>
      <c r="B263" s="224" t="str">
        <f>IF(CT!AQ21&lt;&gt;"",CONCATENATE("SN:  ",CT!AQ21),"")</f>
        <v/>
      </c>
      <c r="C263" s="191"/>
      <c r="D263" s="191" t="str">
        <f>IF(CT!AU21&lt;&gt;"",CT!AU21,"")</f>
        <v/>
      </c>
      <c r="E263" s="191" t="str">
        <f>IF(CT!BC21&lt;&gt;"",CT!BC21,"")</f>
        <v/>
      </c>
      <c r="F263" s="191" t="str">
        <f>IF(CT!BK21&lt;&gt;"",CT!BK21,"")</f>
        <v/>
      </c>
      <c r="G263" s="191" t="str">
        <f>IF(CT!BS21&lt;&gt;"",CT!BS21,"")</f>
        <v/>
      </c>
      <c r="H263" s="191" t="str">
        <f>IF(CT!CA21&lt;&gt;"",CT!CA21,"")</f>
        <v/>
      </c>
      <c r="I263" s="47"/>
      <c r="J263" s="47"/>
    </row>
    <row r="264" spans="1:10" ht="13.5" thickBot="1">
      <c r="A264" s="188"/>
      <c r="B264" s="224"/>
      <c r="C264" s="253" t="str">
        <f>IF(B263&lt;&gt;"","C.F.","")</f>
        <v/>
      </c>
      <c r="D264" s="434" t="str">
        <f>IF(CT!AV21&lt;&gt;"",CT!AV21,"")</f>
        <v/>
      </c>
      <c r="E264" s="434" t="str">
        <f>IF(CT!BD21&lt;&gt;"",CT!BD21,"")</f>
        <v/>
      </c>
      <c r="F264" s="434" t="str">
        <f>IF(CT!BL21&lt;&gt;"",CT!BL21,"")</f>
        <v/>
      </c>
      <c r="G264" s="434" t="str">
        <f>IF(CT!BT21&lt;&gt;"",CT!BT21,"")</f>
        <v/>
      </c>
      <c r="H264" s="434" t="str">
        <f>IF(CT!CB23&lt;&gt;"",CT!CB23,"")</f>
        <v/>
      </c>
      <c r="I264" s="47"/>
      <c r="J264" s="47"/>
    </row>
    <row r="265" spans="1:10" ht="13.5" thickBot="1">
      <c r="A265" s="189"/>
      <c r="B265" s="224"/>
      <c r="C265" s="191"/>
      <c r="D265" s="434"/>
      <c r="E265" s="434"/>
      <c r="F265" s="434"/>
      <c r="G265" s="434"/>
      <c r="H265" s="434"/>
      <c r="I265" s="47"/>
      <c r="J265" s="47"/>
    </row>
    <row r="266" spans="1:10">
      <c r="A266" s="188"/>
      <c r="B266" s="47"/>
      <c r="C266" s="47"/>
      <c r="D266" s="47"/>
      <c r="E266" s="47"/>
      <c r="F266" s="47"/>
      <c r="G266" s="47"/>
      <c r="H266" s="47"/>
      <c r="I266" s="47"/>
      <c r="J266" s="47"/>
    </row>
    <row r="267" spans="1:10">
      <c r="A267" s="189"/>
      <c r="B267" s="47"/>
      <c r="C267" s="47"/>
      <c r="D267" s="47"/>
      <c r="E267" s="47"/>
      <c r="F267" s="47"/>
      <c r="G267" s="47"/>
      <c r="H267" s="47"/>
      <c r="I267" s="47"/>
      <c r="J267" s="47"/>
    </row>
    <row r="268" spans="1:10">
      <c r="A268" s="188"/>
      <c r="B268" s="47"/>
      <c r="C268" s="47"/>
      <c r="D268" s="47"/>
      <c r="E268" s="47"/>
      <c r="F268" s="47"/>
      <c r="G268" s="47"/>
      <c r="H268" s="47"/>
      <c r="I268" s="47"/>
      <c r="J268" s="47"/>
    </row>
    <row r="269" spans="1:10">
      <c r="A269" s="189"/>
      <c r="B269" s="47"/>
      <c r="C269" s="47"/>
      <c r="D269" s="47"/>
      <c r="E269" s="47"/>
      <c r="F269" s="47"/>
      <c r="G269" s="47"/>
      <c r="H269" s="47"/>
      <c r="I269" s="47"/>
      <c r="J269" s="47"/>
    </row>
    <row r="270" spans="1:10">
      <c r="A270" s="192"/>
      <c r="B270" s="193"/>
      <c r="C270" s="193"/>
      <c r="D270" s="193"/>
      <c r="E270" s="193"/>
      <c r="F270" s="193"/>
      <c r="G270" s="193"/>
      <c r="H270" s="193"/>
      <c r="I270" s="47"/>
      <c r="J270" s="47"/>
    </row>
    <row r="271" spans="1:10" ht="13.5" thickBot="1">
      <c r="A271" s="194"/>
      <c r="B271" s="47"/>
      <c r="C271" s="194" t="s">
        <v>210</v>
      </c>
      <c r="D271" s="194"/>
      <c r="E271" s="194"/>
      <c r="F271" s="194"/>
      <c r="G271" s="194"/>
      <c r="H271" s="194"/>
      <c r="I271" s="194"/>
      <c r="J271" s="194"/>
    </row>
    <row r="272" spans="1:10">
      <c r="A272" s="47" t="s">
        <v>214</v>
      </c>
      <c r="B272" s="178" t="str">
        <f>$BJ$7</f>
        <v>Found in tolerance.  No action required.  "C.F" = "Correction Factor."</v>
      </c>
      <c r="C272" s="47"/>
      <c r="D272" s="47"/>
      <c r="E272" s="47"/>
      <c r="F272" s="47"/>
      <c r="G272" s="47"/>
      <c r="H272" s="47"/>
      <c r="I272" s="47"/>
      <c r="J272" s="47"/>
    </row>
    <row r="273" spans="1:10">
      <c r="A273" s="47"/>
      <c r="B273" s="47"/>
      <c r="C273" s="47"/>
      <c r="D273" s="47"/>
      <c r="E273" s="47"/>
      <c r="F273" s="47"/>
      <c r="G273" s="47"/>
      <c r="H273" s="47"/>
      <c r="I273" s="47"/>
      <c r="J273" s="47"/>
    </row>
    <row r="274" spans="1:10">
      <c r="A274" s="195" t="s">
        <v>220</v>
      </c>
      <c r="B274" s="178" t="str">
        <f>$BJ$30</f>
        <v>New</v>
      </c>
      <c r="C274" s="47"/>
      <c r="D274" s="47"/>
      <c r="E274" s="47"/>
      <c r="F274" s="47"/>
      <c r="G274" s="47"/>
      <c r="H274" s="47"/>
      <c r="I274" s="47"/>
      <c r="J274" s="47"/>
    </row>
    <row r="275" spans="1:10">
      <c r="A275" s="195" t="s">
        <v>223</v>
      </c>
      <c r="B275" s="178" t="str">
        <f>$BK$5</f>
        <v>ACCEPTED</v>
      </c>
      <c r="C275" s="47"/>
      <c r="D275" s="47"/>
      <c r="E275" s="47"/>
      <c r="F275" s="47"/>
      <c r="G275" s="47"/>
      <c r="H275" s="47"/>
      <c r="I275" s="47"/>
      <c r="J275" s="47"/>
    </row>
    <row r="276" spans="1:10">
      <c r="A276" s="182"/>
      <c r="B276" s="507" t="s">
        <v>225</v>
      </c>
      <c r="C276" s="508"/>
      <c r="D276" s="507"/>
      <c r="E276" s="507"/>
      <c r="F276" s="507"/>
      <c r="G276" s="508"/>
      <c r="H276" s="508"/>
      <c r="I276" s="507"/>
      <c r="J276" s="507"/>
    </row>
    <row r="277" spans="1:10">
      <c r="A277" s="47" t="s">
        <v>227</v>
      </c>
      <c r="B277" s="47"/>
      <c r="C277" s="178" t="str">
        <f>$N$20</f>
        <v>Additel 286 SN:6851022030037</v>
      </c>
      <c r="D277" s="181"/>
      <c r="E277" s="181"/>
      <c r="F277" s="47" t="s">
        <v>228</v>
      </c>
      <c r="G277" s="512" t="str">
        <f>IF($V$19&lt;&gt;"",$V$19,"")</f>
        <v>PRT SN:496142</v>
      </c>
      <c r="H277" s="513"/>
      <c r="I277" s="196"/>
      <c r="J277" s="47"/>
    </row>
    <row r="278" spans="1:10">
      <c r="A278" s="47" t="s">
        <v>229</v>
      </c>
      <c r="B278" s="47"/>
      <c r="C278" s="504">
        <f>$N$21</f>
        <v>45474</v>
      </c>
      <c r="D278" s="505"/>
      <c r="E278" s="506"/>
      <c r="F278" s="47" t="s">
        <v>230</v>
      </c>
      <c r="G278" s="197">
        <f>IF($V$20&lt;&gt;"",$V$20,"")</f>
        <v>45275</v>
      </c>
      <c r="H278" s="198" t="str">
        <f>IF($W$20&lt;&gt;"",$W$20,"")</f>
        <v/>
      </c>
      <c r="I278" s="199"/>
      <c r="J278" s="200"/>
    </row>
    <row r="279" spans="1:10">
      <c r="A279" s="47" t="s">
        <v>231</v>
      </c>
      <c r="B279" s="47"/>
      <c r="C279" s="504">
        <f>$N$22</f>
        <v>45839</v>
      </c>
      <c r="D279" s="505"/>
      <c r="E279" s="506"/>
      <c r="F279" s="47" t="s">
        <v>232</v>
      </c>
      <c r="G279" s="197">
        <f>IF($V$21&lt;&gt;"",$V$21,"")</f>
        <v>46006</v>
      </c>
      <c r="H279" s="197" t="str">
        <f>IF($W$21&lt;&gt;"",$W$21,"")</f>
        <v/>
      </c>
      <c r="I279" s="199"/>
      <c r="J279" s="200"/>
    </row>
    <row r="280" spans="1:10" ht="13.5" thickBot="1">
      <c r="A280" s="201" t="s">
        <v>233</v>
      </c>
      <c r="B280" s="201"/>
      <c r="C280" s="509" t="str">
        <f>$N$23</f>
        <v>56561-060578</v>
      </c>
      <c r="D280" s="510"/>
      <c r="E280" s="511"/>
      <c r="F280" s="201" t="s">
        <v>233</v>
      </c>
      <c r="G280" s="201"/>
      <c r="H280" s="295" t="str">
        <f>IF($V$22&lt;&gt;"",$V$22,"")</f>
        <v>G295632</v>
      </c>
      <c r="I280" s="203"/>
      <c r="J280" s="204"/>
    </row>
    <row r="281" spans="1:10">
      <c r="A281" s="47" t="s">
        <v>52</v>
      </c>
      <c r="B281" s="47"/>
      <c r="C281" s="47"/>
      <c r="D281" s="220" t="s">
        <v>53</v>
      </c>
      <c r="E281" s="221">
        <v>8</v>
      </c>
      <c r="F281" s="47"/>
      <c r="G281" s="178"/>
      <c r="H281" s="47"/>
      <c r="I281" s="47"/>
      <c r="J281" s="47"/>
    </row>
    <row r="282" spans="1:10">
      <c r="A282" s="47" t="s">
        <v>59</v>
      </c>
      <c r="B282" s="47"/>
      <c r="C282" s="47"/>
      <c r="D282" s="47"/>
      <c r="E282" s="47"/>
      <c r="F282" s="47"/>
      <c r="G282" s="47"/>
      <c r="H282" s="47"/>
      <c r="I282" s="47"/>
      <c r="J282" s="47"/>
    </row>
    <row r="283" spans="1:10">
      <c r="A283" s="47" t="s">
        <v>68</v>
      </c>
      <c r="B283" s="178" t="str">
        <f>$BC$12</f>
        <v>Thermocouple Wire</v>
      </c>
      <c r="C283" s="47"/>
      <c r="D283" s="47"/>
      <c r="E283" s="47" t="s">
        <v>69</v>
      </c>
      <c r="F283" s="47"/>
      <c r="G283" s="178" t="str">
        <f>$BF$22</f>
        <v>KF</v>
      </c>
      <c r="H283" s="47"/>
      <c r="I283" s="47"/>
      <c r="J283" s="47"/>
    </row>
    <row r="284" spans="1:10">
      <c r="A284" s="47" t="s">
        <v>48</v>
      </c>
      <c r="B284" s="178" t="str">
        <f>$AW$1</f>
        <v>"J"</v>
      </c>
      <c r="C284" s="47"/>
      <c r="D284" s="47"/>
      <c r="E284" s="47" t="s">
        <v>76</v>
      </c>
      <c r="F284" s="47"/>
      <c r="G284" s="246">
        <f ca="1">$BG$9</f>
        <v>45756</v>
      </c>
      <c r="H284" s="47"/>
      <c r="I284" s="47"/>
      <c r="J284" s="179"/>
    </row>
    <row r="285" spans="1:10">
      <c r="A285" s="47" t="s">
        <v>80</v>
      </c>
      <c r="B285" s="178" t="str">
        <f>$BG$18</f>
        <v>N/A</v>
      </c>
      <c r="C285" s="47"/>
      <c r="D285" s="47"/>
      <c r="E285" s="47" t="s">
        <v>81</v>
      </c>
      <c r="F285" s="47"/>
      <c r="G285" s="246" t="str">
        <f>$BG$10</f>
        <v>N/A</v>
      </c>
      <c r="H285" s="47"/>
      <c r="J285" s="179"/>
    </row>
    <row r="286" spans="1:10">
      <c r="A286" s="47" t="s">
        <v>65</v>
      </c>
      <c r="B286" s="180">
        <f>$BG$2</f>
        <v>72</v>
      </c>
      <c r="C286" s="47"/>
      <c r="D286" s="47"/>
      <c r="E286" s="47" t="s">
        <v>91</v>
      </c>
      <c r="F286" s="47"/>
      <c r="G286" s="178">
        <f>$BG$3</f>
        <v>25</v>
      </c>
      <c r="H286" s="47" t="s">
        <v>92</v>
      </c>
      <c r="I286" s="47"/>
      <c r="J286" s="47"/>
    </row>
    <row r="287" spans="1:10">
      <c r="A287" s="47" t="s">
        <v>105</v>
      </c>
      <c r="B287" s="178" t="str">
        <f>$BE$27</f>
        <v>Production</v>
      </c>
      <c r="C287" s="47"/>
      <c r="D287" s="47"/>
      <c r="E287" s="47" t="s">
        <v>106</v>
      </c>
      <c r="F287" s="178" t="str">
        <f>$AR$23</f>
        <v>Greater of ±2.0°F or ±0.4% of Reading</v>
      </c>
      <c r="G287" s="47"/>
      <c r="H287" s="47"/>
      <c r="I287" s="47"/>
      <c r="J287" s="47"/>
    </row>
    <row r="288" spans="1:10">
      <c r="A288" s="181" t="s">
        <v>116</v>
      </c>
      <c r="B288" s="47"/>
      <c r="C288" s="181"/>
      <c r="D288" s="181" t="s">
        <v>117</v>
      </c>
      <c r="E288" s="181"/>
      <c r="F288" s="47"/>
      <c r="G288" s="178" t="str">
        <f>$AR$24</f>
        <v>AMS2750H, ASTM E220-19</v>
      </c>
      <c r="H288" s="181"/>
      <c r="I288" s="47"/>
      <c r="J288" s="47"/>
    </row>
    <row r="289" spans="1:10">
      <c r="A289" s="182" t="s">
        <v>125</v>
      </c>
      <c r="B289" s="182"/>
      <c r="C289" s="47"/>
      <c r="D289" s="178" t="str">
        <f>$AX$22</f>
        <v/>
      </c>
      <c r="E289" s="47" t="s">
        <v>126</v>
      </c>
      <c r="F289" s="47"/>
      <c r="G289" s="183" t="str">
        <f>$AX$26</f>
        <v>Specification</v>
      </c>
      <c r="H289" s="184" t="s">
        <v>127</v>
      </c>
      <c r="I289" s="47"/>
      <c r="J289" s="47"/>
    </row>
    <row r="290" spans="1:10" ht="13.5" thickBot="1">
      <c r="A290" s="185" t="s">
        <v>136</v>
      </c>
      <c r="B290" s="247"/>
      <c r="C290" s="431"/>
      <c r="D290" s="248" t="str">
        <f>IF(CT!$AS$1&lt;&gt;"",CT!$AS$1,"")</f>
        <v/>
      </c>
      <c r="E290" s="432" t="str">
        <f>IF(CT!$BA$1&lt;&gt;"",CT!$BA$1,"")</f>
        <v/>
      </c>
      <c r="F290" s="432" t="str">
        <f>IF(CT!$BI$1&lt;&gt;"",CT!$BI$1,"")</f>
        <v/>
      </c>
      <c r="G290" s="248" t="str">
        <f>IF(CT!$BQ$1&lt;&gt;"",CT!$BQ$1,"")</f>
        <v/>
      </c>
      <c r="H290" s="433" t="str">
        <f>IF(CT!$BY$1&lt;&gt;"",CT!$BY$1,"")</f>
        <v/>
      </c>
      <c r="I290" s="47"/>
      <c r="J290" s="186"/>
    </row>
    <row r="291" spans="1:10" ht="13.5" thickBot="1">
      <c r="A291" s="187" t="s">
        <v>141</v>
      </c>
      <c r="B291" s="224" t="str">
        <f>IF(CT!AQ22&lt;&gt;"",CONCATENATE("SN:  ",CT!AQ22),"")</f>
        <v/>
      </c>
      <c r="C291" s="191"/>
      <c r="D291" s="191" t="str">
        <f>IF(CT!AU22&lt;&gt;"",CT!AU22,"")</f>
        <v/>
      </c>
      <c r="E291" s="191" t="str">
        <f>IF(CT!BC22&lt;&gt;"",CT!BC22,"")</f>
        <v/>
      </c>
      <c r="F291" s="191" t="str">
        <f>IF(CT!BK22&lt;&gt;"",CT!BK22,"")</f>
        <v/>
      </c>
      <c r="G291" s="191" t="str">
        <f>IF(CT!BS22&lt;&gt;"",CT!BS22,"")</f>
        <v/>
      </c>
      <c r="H291" s="191" t="str">
        <f>IF(CT!CA22&lt;&gt;"",CT!CA22,"")</f>
        <v/>
      </c>
      <c r="I291" s="47"/>
      <c r="J291" s="47"/>
    </row>
    <row r="292" spans="1:10" ht="13.5" thickBot="1">
      <c r="A292" s="188"/>
      <c r="B292" s="223"/>
      <c r="C292" s="253" t="str">
        <f>IF(B291&lt;&gt;"","C.F.","")</f>
        <v/>
      </c>
      <c r="D292" s="434" t="str">
        <f>IF(CT!AV22&lt;&gt;"",CT!AV22,"")</f>
        <v/>
      </c>
      <c r="E292" s="434" t="str">
        <f>IF(CT!BD22&lt;&gt;"",CT!BD22,"")</f>
        <v/>
      </c>
      <c r="F292" s="434" t="str">
        <f>IF(CT!BL22&lt;&gt;"",CT!BL22,"")</f>
        <v/>
      </c>
      <c r="G292" s="434" t="str">
        <f>IF(CT!BT22&lt;&gt;"",CT!BT22,"")</f>
        <v/>
      </c>
      <c r="H292" s="434" t="str">
        <f>IF(CT!CB22&lt;&gt;"",CT!CB22,"")</f>
        <v/>
      </c>
      <c r="I292" s="47"/>
      <c r="J292" s="47"/>
    </row>
    <row r="293" spans="1:10" ht="13.5" thickBot="1">
      <c r="A293" s="189"/>
      <c r="B293" s="224"/>
      <c r="C293" s="254"/>
      <c r="D293" s="435"/>
      <c r="E293" s="435"/>
      <c r="F293" s="435"/>
      <c r="G293" s="434"/>
      <c r="H293" s="434"/>
      <c r="I293" s="47"/>
      <c r="J293" s="47"/>
    </row>
    <row r="294" spans="1:10" ht="13.5" thickBot="1">
      <c r="A294" s="188"/>
      <c r="B294" s="224" t="str">
        <f>IF(CT!AQ23&lt;&gt;"",CONCATENATE("SN:  ",CT!AQ23),"")</f>
        <v/>
      </c>
      <c r="C294" s="191"/>
      <c r="D294" s="191" t="str">
        <f>IF(CT!AU23&lt;&gt;"",CT!AU23,"")</f>
        <v/>
      </c>
      <c r="E294" s="191" t="str">
        <f>IF(CT!BC23&lt;&gt;"",CT!BC23,"")</f>
        <v/>
      </c>
      <c r="F294" s="191" t="str">
        <f>IF(CT!BK23&lt;&gt;"",CT!BK23,"")</f>
        <v/>
      </c>
      <c r="G294" s="191" t="str">
        <f>IF(CT!BS23&lt;&gt;"",CT!BS23,"")</f>
        <v/>
      </c>
      <c r="H294" s="191" t="str">
        <f>IF(CT!CA23&lt;&gt;"",CT!CA23,"")</f>
        <v/>
      </c>
      <c r="I294" s="47"/>
      <c r="J294" s="47"/>
    </row>
    <row r="295" spans="1:10" ht="13.5" thickBot="1">
      <c r="A295" s="189"/>
      <c r="B295" s="224"/>
      <c r="C295" s="253" t="str">
        <f>IF(B294&lt;&gt;"","C.F.","")</f>
        <v/>
      </c>
      <c r="D295" s="434" t="str">
        <f>IF(CT!AV23&lt;&gt;"",CT!AV23,"")</f>
        <v/>
      </c>
      <c r="E295" s="434" t="str">
        <f>IF(CT!BD23&lt;&gt;"",CT!BD23,"")</f>
        <v/>
      </c>
      <c r="F295" s="434" t="str">
        <f>IF(CT!BL23&lt;&gt;"",CT!BL23,"")</f>
        <v/>
      </c>
      <c r="G295" s="434" t="str">
        <f>IF(CT!BT23&lt;&gt;"",CT!BT23,"")</f>
        <v/>
      </c>
      <c r="H295" s="434" t="str">
        <f>IF(CT!CB23&lt;&gt;"",CT!CB23,"")</f>
        <v/>
      </c>
      <c r="I295" s="47"/>
      <c r="J295" s="47"/>
    </row>
    <row r="296" spans="1:10" ht="13.5" thickBot="1">
      <c r="A296" s="188"/>
      <c r="B296" s="224"/>
      <c r="C296" s="225"/>
      <c r="D296" s="225"/>
      <c r="E296" s="225"/>
      <c r="F296" s="225"/>
      <c r="G296" s="434"/>
      <c r="H296" s="434"/>
      <c r="I296" s="47"/>
      <c r="J296" s="47"/>
    </row>
    <row r="297" spans="1:10" ht="13.5" thickBot="1">
      <c r="A297" s="189"/>
      <c r="B297" s="224" t="str">
        <f>IF(CT!AQ24&lt;&gt;"",CONCATENATE("SN:  ",CT!AQ24),"")</f>
        <v/>
      </c>
      <c r="C297" s="191"/>
      <c r="D297" s="191" t="str">
        <f>IF(CT!AU24&lt;&gt;"",CT!AU24,"")</f>
        <v/>
      </c>
      <c r="E297" s="191" t="str">
        <f>IF(CT!BC24&lt;&gt;"",CT!BC24,"")</f>
        <v/>
      </c>
      <c r="F297" s="191" t="str">
        <f>IF(CT!BK24&lt;&gt;"",CT!BK24,"")</f>
        <v/>
      </c>
      <c r="G297" s="191" t="str">
        <f>IF(CT!BS24&lt;&gt;"",CT!BS24,"")</f>
        <v/>
      </c>
      <c r="H297" s="191" t="str">
        <f>IF(CT!CA24&lt;&gt;"",CT!CA24,"")</f>
        <v/>
      </c>
      <c r="I297" s="47"/>
      <c r="J297" s="47"/>
    </row>
    <row r="298" spans="1:10" ht="13.5" thickBot="1">
      <c r="A298" s="188"/>
      <c r="B298" s="224"/>
      <c r="C298" s="253" t="str">
        <f>IF(B297&lt;&gt;"","C.F.","")</f>
        <v/>
      </c>
      <c r="D298" s="434" t="str">
        <f>IF(CT!AV24&lt;&gt;"",CT!AV24,"")</f>
        <v/>
      </c>
      <c r="E298" s="434" t="str">
        <f>IF(CT!BD24&lt;&gt;"",CT!BD24,"")</f>
        <v/>
      </c>
      <c r="F298" s="434" t="str">
        <f>IF(CT!BL24&lt;&gt;"",CT!BL24,"")</f>
        <v/>
      </c>
      <c r="G298" s="434" t="str">
        <f>IF(CT!BT24&lt;&gt;"",CT!BT24,"")</f>
        <v/>
      </c>
      <c r="H298" s="434" t="str">
        <f>IF(CT!CB24&lt;&gt;"",CT!CB24,"")</f>
        <v/>
      </c>
      <c r="I298" s="47"/>
      <c r="J298" s="47"/>
    </row>
    <row r="299" spans="1:10" ht="13.5" thickBot="1">
      <c r="A299" s="189"/>
      <c r="B299" s="224"/>
      <c r="C299" s="190"/>
      <c r="D299" s="190"/>
      <c r="E299" s="190"/>
      <c r="F299" s="190"/>
      <c r="G299" s="434"/>
      <c r="H299" s="434"/>
      <c r="I299" s="47"/>
      <c r="J299" s="47"/>
    </row>
    <row r="300" spans="1:10" ht="13.5" thickBot="1">
      <c r="A300" s="188"/>
      <c r="B300" s="224" t="str">
        <f>IF(CT!AQ25&lt;&gt;"",CONCATENATE("SN:  ",CT!AQ25),"")</f>
        <v/>
      </c>
      <c r="C300" s="191"/>
      <c r="D300" s="191" t="str">
        <f>IF(CT!AU25&lt;&gt;"",CT!AU25,"")</f>
        <v/>
      </c>
      <c r="E300" s="191" t="str">
        <f>IF(CT!BC25&lt;&gt;"",CT!BC25,"")</f>
        <v/>
      </c>
      <c r="F300" s="191" t="str">
        <f>IF(CT!BK25&lt;&gt;"",CT!BK25,"")</f>
        <v/>
      </c>
      <c r="G300" s="191" t="str">
        <f>IF(CT!BS25&lt;&gt;"",CT!BS25,"")</f>
        <v/>
      </c>
      <c r="H300" s="191" t="str">
        <f>IF(CT!CA25&lt;&gt;"",CT!CA25,"")</f>
        <v/>
      </c>
      <c r="I300" s="47"/>
      <c r="J300" s="47"/>
    </row>
    <row r="301" spans="1:10" ht="13.5" thickBot="1">
      <c r="A301" s="189"/>
      <c r="B301" s="224"/>
      <c r="C301" s="253" t="str">
        <f>IF(B300&lt;&gt;"","C.F.","")</f>
        <v/>
      </c>
      <c r="D301" s="434" t="str">
        <f>IF(CT!AV25&lt;&gt;"",CT!AV25,"")</f>
        <v/>
      </c>
      <c r="E301" s="434" t="str">
        <f>IF(CT!BD25&lt;&gt;"",CT!BD25,"")</f>
        <v/>
      </c>
      <c r="F301" s="434" t="str">
        <f>IF(CT!BL25&lt;&gt;"",CT!BL25,"")</f>
        <v/>
      </c>
      <c r="G301" s="434" t="str">
        <f>IF(CT!BT25&lt;&gt;"",CT!BT25,"")</f>
        <v/>
      </c>
      <c r="H301" s="434" t="str">
        <f>IF(CT!CB25&lt;&gt;"",CT!CB25,"")</f>
        <v/>
      </c>
      <c r="I301" s="47"/>
      <c r="J301" s="47"/>
    </row>
    <row r="302" spans="1:10" ht="13.5" thickBot="1">
      <c r="A302" s="188"/>
      <c r="B302" s="224"/>
      <c r="C302" s="437"/>
      <c r="D302" s="437"/>
      <c r="E302" s="437"/>
      <c r="F302" s="437"/>
      <c r="G302" s="434"/>
      <c r="H302" s="434"/>
      <c r="I302" s="47"/>
      <c r="J302" s="47"/>
    </row>
    <row r="303" spans="1:10" ht="13.5" thickBot="1">
      <c r="A303" s="189"/>
      <c r="B303" s="224" t="str">
        <f>IF(CT!AQ26&lt;&gt;"",CONCATENATE("SN:  ",CT!AQ26),"")</f>
        <v/>
      </c>
      <c r="C303" s="191"/>
      <c r="D303" s="191" t="str">
        <f>IF(CT!AU26&lt;&gt;"",CT!AU26,"")</f>
        <v/>
      </c>
      <c r="E303" s="191" t="str">
        <f>IF(CT!BC26&lt;&gt;"",CT!BC26,"")</f>
        <v/>
      </c>
      <c r="F303" s="191" t="str">
        <f>IF(CT!BK26&lt;&gt;"",CT!BK26,"")</f>
        <v/>
      </c>
      <c r="G303" s="191" t="str">
        <f>IF(CT!BS26&lt;&gt;"",CT!BS26,"")</f>
        <v/>
      </c>
      <c r="H303" s="191" t="str">
        <f>IF(CT!CA26&lt;&gt;"",CT!CA26,"")</f>
        <v/>
      </c>
      <c r="I303" s="47"/>
      <c r="J303" s="47"/>
    </row>
    <row r="304" spans="1:10" ht="13.5" thickBot="1">
      <c r="A304" s="188"/>
      <c r="B304" s="224"/>
      <c r="C304" s="253" t="str">
        <f>IF(B303&lt;&gt;"","C.F.","")</f>
        <v/>
      </c>
      <c r="D304" s="434" t="str">
        <f>IF(CT!AV26&lt;&gt;"",CT!AV26,"")</f>
        <v/>
      </c>
      <c r="E304" s="434" t="str">
        <f>IF(CT!BD26&lt;&gt;"",CT!BD26,"")</f>
        <v/>
      </c>
      <c r="F304" s="434" t="str">
        <f>IF(CT!BL26&lt;&gt;"",CT!BL26,"")</f>
        <v/>
      </c>
      <c r="G304" s="434" t="str">
        <f>IF(CT!BT26&lt;&gt;"",CT!BT26,"")</f>
        <v/>
      </c>
      <c r="H304" s="434" t="str">
        <f>IF(CT!CB26&lt;&gt;"",CT!CB26,"")</f>
        <v/>
      </c>
      <c r="I304" s="47"/>
      <c r="J304" s="47"/>
    </row>
    <row r="305" spans="1:10" ht="13.5" thickBot="1">
      <c r="A305" s="189"/>
      <c r="B305" s="224"/>
      <c r="C305" s="191"/>
      <c r="D305" s="434"/>
      <c r="E305" s="434"/>
      <c r="F305" s="434"/>
      <c r="G305" s="434"/>
      <c r="H305" s="434"/>
      <c r="I305" s="47"/>
      <c r="J305" s="47"/>
    </row>
    <row r="306" spans="1:10">
      <c r="A306" s="188"/>
      <c r="B306" s="47"/>
      <c r="C306" s="47"/>
      <c r="D306" s="47"/>
      <c r="E306" s="47"/>
      <c r="F306" s="47"/>
      <c r="G306" s="47"/>
      <c r="H306" s="47"/>
      <c r="I306" s="47"/>
      <c r="J306" s="47"/>
    </row>
    <row r="307" spans="1:10">
      <c r="A307" s="189"/>
      <c r="B307" s="47"/>
      <c r="C307" s="47"/>
      <c r="D307" s="47"/>
      <c r="E307" s="47"/>
      <c r="F307" s="47"/>
      <c r="G307" s="47"/>
      <c r="H307" s="47"/>
      <c r="I307" s="47"/>
      <c r="J307" s="47"/>
    </row>
    <row r="308" spans="1:10">
      <c r="A308" s="188"/>
      <c r="B308" s="47"/>
      <c r="C308" s="47"/>
      <c r="D308" s="47"/>
      <c r="E308" s="47"/>
      <c r="F308" s="47"/>
      <c r="G308" s="47"/>
      <c r="H308" s="47"/>
      <c r="I308" s="47"/>
      <c r="J308" s="47"/>
    </row>
    <row r="309" spans="1:10">
      <c r="A309" s="189"/>
      <c r="B309" s="47"/>
      <c r="C309" s="47"/>
      <c r="D309" s="47"/>
      <c r="E309" s="47"/>
      <c r="F309" s="47"/>
      <c r="G309" s="47"/>
      <c r="H309" s="47"/>
      <c r="I309" s="47"/>
      <c r="J309" s="47"/>
    </row>
    <row r="310" spans="1:10">
      <c r="A310" s="192"/>
      <c r="B310" s="193"/>
      <c r="C310" s="193"/>
      <c r="D310" s="193"/>
      <c r="E310" s="193"/>
      <c r="F310" s="193"/>
      <c r="G310" s="193"/>
      <c r="H310" s="193"/>
      <c r="I310" s="47"/>
      <c r="J310" s="47"/>
    </row>
    <row r="311" spans="1:10" ht="13.5" thickBot="1">
      <c r="A311" s="194"/>
      <c r="B311" s="47"/>
      <c r="C311" s="194" t="s">
        <v>210</v>
      </c>
      <c r="D311" s="194"/>
      <c r="E311" s="194"/>
      <c r="F311" s="194"/>
      <c r="G311" s="194"/>
      <c r="H311" s="194"/>
      <c r="I311" s="194"/>
      <c r="J311" s="194"/>
    </row>
    <row r="312" spans="1:10">
      <c r="A312" s="47" t="s">
        <v>214</v>
      </c>
      <c r="B312" s="178" t="str">
        <f>$BJ$7</f>
        <v>Found in tolerance.  No action required.  "C.F" = "Correction Factor."</v>
      </c>
      <c r="C312" s="47"/>
      <c r="D312" s="47"/>
      <c r="E312" s="47"/>
      <c r="F312" s="47"/>
      <c r="G312" s="47"/>
      <c r="H312" s="47"/>
      <c r="I312" s="47"/>
      <c r="J312" s="47"/>
    </row>
    <row r="313" spans="1:10">
      <c r="A313" s="47"/>
      <c r="B313" s="47"/>
      <c r="C313" s="47"/>
      <c r="D313" s="47"/>
      <c r="E313" s="47"/>
      <c r="F313" s="47"/>
      <c r="G313" s="47"/>
      <c r="H313" s="47"/>
      <c r="I313" s="47"/>
      <c r="J313" s="47"/>
    </row>
    <row r="314" spans="1:10">
      <c r="A314" s="195" t="s">
        <v>220</v>
      </c>
      <c r="B314" s="178" t="str">
        <f>$BJ$30</f>
        <v>New</v>
      </c>
      <c r="C314" s="47"/>
      <c r="D314" s="47"/>
      <c r="E314" s="47"/>
      <c r="F314" s="47"/>
      <c r="G314" s="47"/>
      <c r="H314" s="47"/>
      <c r="I314" s="47"/>
      <c r="J314" s="47"/>
    </row>
    <row r="315" spans="1:10">
      <c r="A315" s="195" t="s">
        <v>223</v>
      </c>
      <c r="B315" s="178" t="str">
        <f>$BK$5</f>
        <v>ACCEPTED</v>
      </c>
      <c r="C315" s="47"/>
      <c r="D315" s="47"/>
      <c r="E315" s="47"/>
      <c r="F315" s="47"/>
      <c r="G315" s="47"/>
      <c r="H315" s="47"/>
      <c r="I315" s="47"/>
      <c r="J315" s="47"/>
    </row>
    <row r="316" spans="1:10">
      <c r="A316" s="182"/>
      <c r="B316" s="507" t="s">
        <v>225</v>
      </c>
      <c r="C316" s="508"/>
      <c r="D316" s="507"/>
      <c r="E316" s="507"/>
      <c r="F316" s="507"/>
      <c r="G316" s="508"/>
      <c r="H316" s="508"/>
      <c r="I316" s="507"/>
      <c r="J316" s="507"/>
    </row>
    <row r="317" spans="1:10">
      <c r="A317" s="47" t="s">
        <v>227</v>
      </c>
      <c r="B317" s="47"/>
      <c r="C317" s="178" t="str">
        <f>$N$20</f>
        <v>Additel 286 SN:6851022030037</v>
      </c>
      <c r="D317" s="181"/>
      <c r="E317" s="181"/>
      <c r="F317" s="47" t="s">
        <v>228</v>
      </c>
      <c r="G317" s="512" t="str">
        <f>IF($V$19&lt;&gt;"",$V$19,"")</f>
        <v>PRT SN:496142</v>
      </c>
      <c r="H317" s="513"/>
      <c r="I317" s="196"/>
      <c r="J317" s="47"/>
    </row>
    <row r="318" spans="1:10">
      <c r="A318" s="47" t="s">
        <v>229</v>
      </c>
      <c r="B318" s="47"/>
      <c r="C318" s="504">
        <f>$N$21</f>
        <v>45474</v>
      </c>
      <c r="D318" s="505"/>
      <c r="E318" s="506"/>
      <c r="F318" s="47" t="s">
        <v>230</v>
      </c>
      <c r="G318" s="197">
        <f>IF($V$20&lt;&gt;"",$V$20,"")</f>
        <v>45275</v>
      </c>
      <c r="H318" s="198" t="str">
        <f>IF($W$20&lt;&gt;"",$W$20,"")</f>
        <v/>
      </c>
      <c r="I318" s="199"/>
      <c r="J318" s="200"/>
    </row>
    <row r="319" spans="1:10">
      <c r="A319" s="47" t="s">
        <v>231</v>
      </c>
      <c r="B319" s="47"/>
      <c r="C319" s="504">
        <f>$N$22</f>
        <v>45839</v>
      </c>
      <c r="D319" s="505"/>
      <c r="E319" s="506"/>
      <c r="F319" s="47" t="s">
        <v>232</v>
      </c>
      <c r="G319" s="197">
        <f>IF($V$21&lt;&gt;"",$V$21,"")</f>
        <v>46006</v>
      </c>
      <c r="H319" s="197" t="str">
        <f>IF($W$21&lt;&gt;"",$W$21,"")</f>
        <v/>
      </c>
      <c r="I319" s="199"/>
      <c r="J319" s="200"/>
    </row>
    <row r="320" spans="1:10" ht="13.5" thickBot="1">
      <c r="A320" s="201" t="s">
        <v>233</v>
      </c>
      <c r="B320" s="201"/>
      <c r="C320" s="509" t="str">
        <f>$N$23</f>
        <v>56561-060578</v>
      </c>
      <c r="D320" s="510"/>
      <c r="E320" s="511"/>
      <c r="F320" s="201" t="s">
        <v>233</v>
      </c>
      <c r="G320" s="201"/>
      <c r="H320" s="295" t="str">
        <f>IF($V$22&lt;&gt;"",$V$22,"")</f>
        <v>G295632</v>
      </c>
      <c r="I320" s="203"/>
      <c r="J320" s="204"/>
    </row>
    <row r="321" spans="1:10">
      <c r="A321" s="47" t="s">
        <v>52</v>
      </c>
      <c r="B321" s="47"/>
      <c r="C321" s="47"/>
      <c r="D321" s="220" t="s">
        <v>53</v>
      </c>
      <c r="E321" s="221">
        <v>9</v>
      </c>
      <c r="F321" s="47"/>
      <c r="G321" s="178"/>
      <c r="H321" s="47"/>
      <c r="I321" s="47"/>
      <c r="J321" s="47"/>
    </row>
    <row r="322" spans="1:10">
      <c r="A322" s="47" t="s">
        <v>59</v>
      </c>
      <c r="B322" s="47"/>
      <c r="C322" s="47"/>
      <c r="D322" s="47"/>
      <c r="E322" s="47"/>
      <c r="F322" s="47"/>
      <c r="G322" s="47"/>
      <c r="H322" s="47"/>
      <c r="I322" s="47"/>
      <c r="J322" s="47"/>
    </row>
    <row r="323" spans="1:10">
      <c r="A323" s="47" t="s">
        <v>68</v>
      </c>
      <c r="B323" s="178" t="str">
        <f>$BC$12</f>
        <v>Thermocouple Wire</v>
      </c>
      <c r="C323" s="47"/>
      <c r="D323" s="47"/>
      <c r="E323" s="47" t="s">
        <v>69</v>
      </c>
      <c r="F323" s="47"/>
      <c r="G323" s="178" t="str">
        <f>$BF$22</f>
        <v>KF</v>
      </c>
      <c r="H323" s="47"/>
      <c r="I323" s="47"/>
      <c r="J323" s="47"/>
    </row>
    <row r="324" spans="1:10">
      <c r="A324" s="47" t="s">
        <v>48</v>
      </c>
      <c r="B324" s="178" t="str">
        <f>$AW$1</f>
        <v>"J"</v>
      </c>
      <c r="C324" s="47"/>
      <c r="D324" s="47"/>
      <c r="E324" s="47" t="s">
        <v>76</v>
      </c>
      <c r="F324" s="47"/>
      <c r="G324" s="246">
        <f ca="1">$BG$9</f>
        <v>45756</v>
      </c>
      <c r="H324" s="47"/>
      <c r="I324" s="47"/>
      <c r="J324" s="179"/>
    </row>
    <row r="325" spans="1:10">
      <c r="A325" s="47" t="s">
        <v>80</v>
      </c>
      <c r="B325" s="178" t="str">
        <f>$BG$18</f>
        <v>N/A</v>
      </c>
      <c r="C325" s="47"/>
      <c r="D325" s="47"/>
      <c r="E325" s="47" t="s">
        <v>81</v>
      </c>
      <c r="F325" s="47"/>
      <c r="G325" s="246" t="str">
        <f>$BG$10</f>
        <v>N/A</v>
      </c>
      <c r="H325" s="47"/>
      <c r="J325" s="179"/>
    </row>
    <row r="326" spans="1:10">
      <c r="A326" s="47" t="s">
        <v>65</v>
      </c>
      <c r="B326" s="180">
        <f>$BG$2</f>
        <v>72</v>
      </c>
      <c r="C326" s="47"/>
      <c r="D326" s="47"/>
      <c r="E326" s="47" t="s">
        <v>91</v>
      </c>
      <c r="F326" s="47"/>
      <c r="G326" s="178">
        <f>$BG$3</f>
        <v>25</v>
      </c>
      <c r="H326" s="47" t="s">
        <v>92</v>
      </c>
      <c r="I326" s="47"/>
      <c r="J326" s="47"/>
    </row>
    <row r="327" spans="1:10">
      <c r="A327" s="47" t="s">
        <v>105</v>
      </c>
      <c r="B327" s="178" t="str">
        <f>$BE$27</f>
        <v>Production</v>
      </c>
      <c r="C327" s="47"/>
      <c r="D327" s="47"/>
      <c r="E327" s="47" t="s">
        <v>106</v>
      </c>
      <c r="F327" s="178" t="str">
        <f>$AR$23</f>
        <v>Greater of ±2.0°F or ±0.4% of Reading</v>
      </c>
      <c r="G327" s="47"/>
      <c r="H327" s="47"/>
      <c r="I327" s="47"/>
      <c r="J327" s="47"/>
    </row>
    <row r="328" spans="1:10">
      <c r="A328" s="181" t="s">
        <v>116</v>
      </c>
      <c r="B328" s="47"/>
      <c r="C328" s="181"/>
      <c r="D328" s="181" t="s">
        <v>117</v>
      </c>
      <c r="E328" s="181"/>
      <c r="F328" s="47"/>
      <c r="G328" s="178" t="str">
        <f>$AR$24</f>
        <v>AMS2750H, ASTM E220-19</v>
      </c>
      <c r="H328" s="181"/>
      <c r="I328" s="47"/>
      <c r="J328" s="47"/>
    </row>
    <row r="329" spans="1:10">
      <c r="A329" s="182" t="s">
        <v>125</v>
      </c>
      <c r="B329" s="182"/>
      <c r="C329" s="47"/>
      <c r="D329" s="178" t="str">
        <f>$AX$22</f>
        <v/>
      </c>
      <c r="E329" s="47" t="s">
        <v>126</v>
      </c>
      <c r="F329" s="47"/>
      <c r="G329" s="183" t="str">
        <f>$AX$26</f>
        <v>Specification</v>
      </c>
      <c r="H329" s="184" t="s">
        <v>127</v>
      </c>
      <c r="I329" s="47"/>
      <c r="J329" s="47"/>
    </row>
    <row r="330" spans="1:10" ht="13.5" thickBot="1">
      <c r="A330" s="185" t="s">
        <v>136</v>
      </c>
      <c r="B330" s="247"/>
      <c r="C330" s="431"/>
      <c r="D330" s="248" t="str">
        <f>IF(CT!CG1&lt;&gt;"",CT!CG1,"")</f>
        <v/>
      </c>
      <c r="E330" s="248" t="str">
        <f>IF(CT!CO1&lt;&gt;"",CT!CO1,"")</f>
        <v/>
      </c>
      <c r="F330" s="248" t="str">
        <f>IF(CT!CW1&lt;&gt;"",CT!CW1,"")</f>
        <v/>
      </c>
      <c r="G330" s="248"/>
      <c r="H330" s="432"/>
      <c r="I330" s="47"/>
      <c r="J330" s="186"/>
    </row>
    <row r="331" spans="1:10" ht="13.5" thickBot="1">
      <c r="A331" s="187" t="s">
        <v>141</v>
      </c>
      <c r="B331" s="223" t="str">
        <f>IF(CT!CE7&lt;&gt;"",CT!CE7,"")</f>
        <v/>
      </c>
      <c r="C331" s="191"/>
      <c r="D331" s="191">
        <f>CT!CI7</f>
        <v>0</v>
      </c>
      <c r="E331" s="191">
        <f>CT!CQ7</f>
        <v>0</v>
      </c>
      <c r="F331" s="191">
        <f>CT!CY7</f>
        <v>0</v>
      </c>
      <c r="G331" s="191"/>
      <c r="H331" s="191"/>
      <c r="I331" s="47"/>
      <c r="J331" s="47"/>
    </row>
    <row r="332" spans="1:10" ht="13.5" thickBot="1">
      <c r="A332" s="188"/>
      <c r="B332" s="223"/>
      <c r="C332" s="253" t="str">
        <f>IF(B331&lt;&gt;"","C.F.","")</f>
        <v/>
      </c>
      <c r="D332" s="434" t="str">
        <f>CT!CJ7</f>
        <v/>
      </c>
      <c r="E332" s="434" t="str">
        <f>CT!CR7</f>
        <v/>
      </c>
      <c r="F332" s="434" t="str">
        <f>CT!CZ7</f>
        <v/>
      </c>
      <c r="G332" s="434"/>
      <c r="H332" s="434"/>
      <c r="I332" s="47"/>
      <c r="J332" s="47"/>
    </row>
    <row r="333" spans="1:10" ht="13.5" thickBot="1">
      <c r="A333" s="189"/>
      <c r="B333" s="224"/>
      <c r="C333" s="254"/>
      <c r="D333" s="435"/>
      <c r="E333" s="435"/>
      <c r="F333" s="435"/>
      <c r="G333" s="434"/>
      <c r="H333" s="434"/>
      <c r="I333" s="47"/>
      <c r="J333" s="47"/>
    </row>
    <row r="334" spans="1:10" ht="13.5" thickBot="1">
      <c r="A334" s="188"/>
      <c r="B334" s="224" t="str">
        <f>IF(CT!C328&lt;&gt;"",CONCATENATE("SN:  ",CT!C328),"")</f>
        <v/>
      </c>
      <c r="C334" s="191"/>
      <c r="D334" s="191" t="str">
        <f>IF(CT!G328&lt;&gt;"",CT!G328,"")</f>
        <v/>
      </c>
      <c r="E334" s="191"/>
      <c r="F334" s="191"/>
      <c r="G334" s="191"/>
      <c r="H334" s="191"/>
      <c r="I334" s="47"/>
      <c r="J334" s="47"/>
    </row>
    <row r="335" spans="1:10" ht="13.5" thickBot="1">
      <c r="A335" s="189"/>
      <c r="B335" s="224"/>
      <c r="C335" s="253" t="str">
        <f>IF(B334&lt;&gt;"","C.F.","")</f>
        <v/>
      </c>
      <c r="D335" s="434" t="str">
        <f>IF(CT!H328&lt;&gt;"",CT!H328,"")</f>
        <v/>
      </c>
      <c r="E335" s="434"/>
      <c r="F335" s="434"/>
      <c r="G335" s="434"/>
      <c r="H335" s="434"/>
      <c r="I335" s="47"/>
      <c r="J335" s="47"/>
    </row>
    <row r="336" spans="1:10" ht="13.5" thickBot="1">
      <c r="A336" s="188"/>
      <c r="B336" s="224"/>
      <c r="C336" s="225"/>
      <c r="D336" s="225"/>
      <c r="E336" s="225"/>
      <c r="F336" s="225"/>
      <c r="G336" s="434"/>
      <c r="H336" s="434"/>
      <c r="I336" s="47"/>
      <c r="J336" s="47"/>
    </row>
    <row r="337" spans="1:10" ht="13.5" thickBot="1">
      <c r="A337" s="189"/>
      <c r="B337" s="224" t="str">
        <f>IF(CT!C329&lt;&gt;"",CONCATENATE("SN:  ",CT!C329),"")</f>
        <v/>
      </c>
      <c r="C337" s="191"/>
      <c r="D337" s="191" t="str">
        <f>IF(CT!G329&lt;&gt;"",CT!G329,"")</f>
        <v/>
      </c>
      <c r="E337" s="191"/>
      <c r="F337" s="191"/>
      <c r="G337" s="191"/>
      <c r="H337" s="191"/>
      <c r="I337" s="47"/>
      <c r="J337" s="47"/>
    </row>
    <row r="338" spans="1:10" ht="13.5" thickBot="1">
      <c r="A338" s="188"/>
      <c r="B338" s="224"/>
      <c r="C338" s="253" t="str">
        <f>IF(B337&lt;&gt;"","C.F.","")</f>
        <v/>
      </c>
      <c r="D338" s="434" t="str">
        <f>IF(CT!H329&lt;&gt;"",CT!H329,"")</f>
        <v/>
      </c>
      <c r="E338" s="434"/>
      <c r="F338" s="434"/>
      <c r="G338" s="434"/>
      <c r="H338" s="434"/>
      <c r="I338" s="47"/>
      <c r="J338" s="47"/>
    </row>
    <row r="339" spans="1:10" ht="13.5" thickBot="1">
      <c r="A339" s="189"/>
      <c r="B339" s="224"/>
      <c r="C339" s="190"/>
      <c r="D339" s="190"/>
      <c r="E339" s="190"/>
      <c r="F339" s="190"/>
      <c r="G339" s="434"/>
      <c r="H339" s="434"/>
      <c r="I339" s="47"/>
      <c r="J339" s="47"/>
    </row>
    <row r="340" spans="1:10" ht="13.5" thickBot="1">
      <c r="A340" s="188"/>
      <c r="B340" s="224" t="str">
        <f>IF(CT!C330&lt;&gt;"",CONCATENATE("SN:  ",CT!C330),"")</f>
        <v/>
      </c>
      <c r="C340" s="191"/>
      <c r="D340" s="191" t="str">
        <f>IF(CT!G330&lt;&gt;"",CT!G330,"")</f>
        <v/>
      </c>
      <c r="E340" s="191"/>
      <c r="F340" s="191"/>
      <c r="G340" s="191"/>
      <c r="H340" s="191"/>
      <c r="I340" s="47"/>
      <c r="J340" s="47"/>
    </row>
    <row r="341" spans="1:10" ht="13.5" thickBot="1">
      <c r="A341" s="189"/>
      <c r="B341" s="224"/>
      <c r="C341" s="253" t="str">
        <f>IF(B340&lt;&gt;"","C.F.","")</f>
        <v/>
      </c>
      <c r="D341" s="434" t="str">
        <f>IF(CT!H330&lt;&gt;"",CT!H330,"")</f>
        <v/>
      </c>
      <c r="E341" s="434"/>
      <c r="F341" s="434"/>
      <c r="G341" s="434"/>
      <c r="H341" s="434"/>
      <c r="I341" s="47"/>
      <c r="J341" s="47"/>
    </row>
    <row r="342" spans="1:10" ht="13.5" thickBot="1">
      <c r="A342" s="188"/>
      <c r="B342" s="224"/>
      <c r="C342" s="437"/>
      <c r="D342" s="437"/>
      <c r="E342" s="437"/>
      <c r="F342" s="437"/>
      <c r="G342" s="434"/>
      <c r="H342" s="434"/>
      <c r="I342" s="47"/>
      <c r="J342" s="47"/>
    </row>
    <row r="343" spans="1:10" ht="13.5" thickBot="1">
      <c r="A343" s="189"/>
      <c r="B343" s="224" t="str">
        <f>IF(CT!C331&lt;&gt;"",CONCATENATE("SN:  ",CT!C331),"")</f>
        <v/>
      </c>
      <c r="C343" s="191"/>
      <c r="D343" s="191" t="str">
        <f>IF(CT!G331&lt;&gt;"",CT!G331,"")</f>
        <v/>
      </c>
      <c r="E343" s="191"/>
      <c r="F343" s="191"/>
      <c r="G343" s="191"/>
      <c r="H343" s="191"/>
      <c r="I343" s="47"/>
      <c r="J343" s="47"/>
    </row>
    <row r="344" spans="1:10" ht="13.5" thickBot="1">
      <c r="A344" s="188"/>
      <c r="B344" s="224"/>
      <c r="C344" s="253" t="str">
        <f>IF(B343&lt;&gt;"","C.F.","")</f>
        <v/>
      </c>
      <c r="D344" s="434" t="str">
        <f>IF(CT!H331&lt;&gt;"",CT!H331,"")</f>
        <v/>
      </c>
      <c r="E344" s="434"/>
      <c r="F344" s="434"/>
      <c r="G344" s="434"/>
      <c r="H344" s="434"/>
      <c r="I344" s="47"/>
      <c r="J344" s="47"/>
    </row>
    <row r="345" spans="1:10" ht="13.5" thickBot="1">
      <c r="A345" s="189"/>
      <c r="B345" s="224"/>
      <c r="C345" s="191"/>
      <c r="D345" s="434"/>
      <c r="E345" s="434"/>
      <c r="F345" s="434"/>
      <c r="G345" s="434"/>
      <c r="H345" s="434"/>
      <c r="I345" s="47"/>
      <c r="J345" s="47"/>
    </row>
    <row r="346" spans="1:10">
      <c r="A346" s="188"/>
      <c r="B346" s="47"/>
      <c r="C346" s="47"/>
      <c r="D346" s="47"/>
      <c r="E346" s="47"/>
      <c r="F346" s="47"/>
      <c r="G346" s="47"/>
      <c r="H346" s="47"/>
      <c r="I346" s="47"/>
      <c r="J346" s="47"/>
    </row>
    <row r="347" spans="1:10">
      <c r="A347" s="189"/>
      <c r="B347" s="47"/>
      <c r="C347" s="47"/>
      <c r="D347" s="47"/>
      <c r="E347" s="47"/>
      <c r="F347" s="47"/>
      <c r="G347" s="47"/>
      <c r="H347" s="47"/>
      <c r="I347" s="47"/>
      <c r="J347" s="47"/>
    </row>
    <row r="348" spans="1:10">
      <c r="A348" s="188"/>
      <c r="B348" s="47"/>
      <c r="C348" s="47"/>
      <c r="D348" s="47"/>
      <c r="E348" s="47"/>
      <c r="F348" s="47"/>
      <c r="G348" s="47"/>
      <c r="H348" s="47"/>
      <c r="I348" s="47"/>
      <c r="J348" s="47"/>
    </row>
    <row r="349" spans="1:10">
      <c r="A349" s="189"/>
      <c r="B349" s="47"/>
      <c r="C349" s="47"/>
      <c r="D349" s="47"/>
      <c r="E349" s="47"/>
      <c r="F349" s="47"/>
      <c r="G349" s="47"/>
      <c r="H349" s="47"/>
      <c r="I349" s="47"/>
      <c r="J349" s="47"/>
    </row>
    <row r="350" spans="1:10">
      <c r="A350" s="192"/>
      <c r="B350" s="193"/>
      <c r="C350" s="193"/>
      <c r="D350" s="193"/>
      <c r="E350" s="193"/>
      <c r="F350" s="193"/>
      <c r="G350" s="193"/>
      <c r="H350" s="193"/>
      <c r="I350" s="47"/>
      <c r="J350" s="47"/>
    </row>
    <row r="351" spans="1:10" ht="13.5" thickBot="1">
      <c r="A351" s="194"/>
      <c r="B351" s="47"/>
      <c r="C351" s="194" t="s">
        <v>210</v>
      </c>
      <c r="D351" s="194"/>
      <c r="E351" s="194"/>
      <c r="F351" s="194"/>
      <c r="G351" s="194"/>
      <c r="H351" s="194"/>
      <c r="I351" s="194"/>
      <c r="J351" s="194"/>
    </row>
    <row r="352" spans="1:10">
      <c r="A352" s="47" t="s">
        <v>214</v>
      </c>
      <c r="B352" s="178" t="str">
        <f>$BJ$7</f>
        <v>Found in tolerance.  No action required.  "C.F" = "Correction Factor."</v>
      </c>
      <c r="C352" s="47"/>
      <c r="D352" s="47"/>
      <c r="E352" s="47"/>
      <c r="F352" s="47"/>
      <c r="G352" s="47"/>
      <c r="H352" s="47"/>
      <c r="I352" s="47"/>
      <c r="J352" s="47"/>
    </row>
    <row r="353" spans="1:10">
      <c r="A353" s="47"/>
      <c r="B353" s="47"/>
      <c r="C353" s="47"/>
      <c r="D353" s="47"/>
      <c r="E353" s="47"/>
      <c r="F353" s="47"/>
      <c r="G353" s="47"/>
      <c r="H353" s="47"/>
      <c r="I353" s="47"/>
      <c r="J353" s="47"/>
    </row>
    <row r="354" spans="1:10">
      <c r="A354" s="195" t="s">
        <v>220</v>
      </c>
      <c r="B354" s="178" t="str">
        <f>$BJ$30</f>
        <v>New</v>
      </c>
      <c r="C354" s="47"/>
      <c r="D354" s="47"/>
      <c r="E354" s="47"/>
      <c r="F354" s="47"/>
      <c r="G354" s="47"/>
      <c r="H354" s="47"/>
      <c r="I354" s="47"/>
      <c r="J354" s="47"/>
    </row>
    <row r="355" spans="1:10">
      <c r="A355" s="195" t="s">
        <v>223</v>
      </c>
      <c r="B355" s="178" t="str">
        <f>$BK$5</f>
        <v>ACCEPTED</v>
      </c>
      <c r="C355" s="47"/>
      <c r="D355" s="47"/>
      <c r="E355" s="47"/>
      <c r="F355" s="47"/>
      <c r="G355" s="47"/>
      <c r="H355" s="47"/>
      <c r="I355" s="47"/>
      <c r="J355" s="47"/>
    </row>
    <row r="356" spans="1:10">
      <c r="A356" s="182"/>
      <c r="B356" s="507" t="s">
        <v>225</v>
      </c>
      <c r="C356" s="508"/>
      <c r="D356" s="507"/>
      <c r="E356" s="507"/>
      <c r="F356" s="507"/>
      <c r="G356" s="508"/>
      <c r="H356" s="508"/>
      <c r="I356" s="507"/>
      <c r="J356" s="507"/>
    </row>
    <row r="357" spans="1:10">
      <c r="A357" s="47" t="s">
        <v>227</v>
      </c>
      <c r="B357" s="47"/>
      <c r="C357" s="178" t="str">
        <f>$N$20</f>
        <v>Additel 286 SN:6851022030037</v>
      </c>
      <c r="D357" s="181"/>
      <c r="E357" s="181"/>
      <c r="F357" s="47" t="s">
        <v>228</v>
      </c>
      <c r="G357" s="512" t="str">
        <f>IF($V$19&lt;&gt;"",$V$19,"")</f>
        <v>PRT SN:496142</v>
      </c>
      <c r="H357" s="513"/>
      <c r="I357" s="196"/>
      <c r="J357" s="47"/>
    </row>
    <row r="358" spans="1:10">
      <c r="A358" s="47" t="s">
        <v>229</v>
      </c>
      <c r="B358" s="47"/>
      <c r="C358" s="504">
        <f>$N$21</f>
        <v>45474</v>
      </c>
      <c r="D358" s="505"/>
      <c r="E358" s="506"/>
      <c r="F358" s="47" t="s">
        <v>230</v>
      </c>
      <c r="G358" s="197">
        <f>IF($V$20&lt;&gt;"",$V$20,"")</f>
        <v>45275</v>
      </c>
      <c r="H358" s="198" t="str">
        <f>IF($W$20&lt;&gt;"",$W$20,"")</f>
        <v/>
      </c>
      <c r="I358" s="199"/>
      <c r="J358" s="200"/>
    </row>
    <row r="359" spans="1:10">
      <c r="A359" s="47" t="s">
        <v>231</v>
      </c>
      <c r="B359" s="47"/>
      <c r="C359" s="504">
        <f>$N$22</f>
        <v>45839</v>
      </c>
      <c r="D359" s="505"/>
      <c r="E359" s="506"/>
      <c r="F359" s="47" t="s">
        <v>232</v>
      </c>
      <c r="G359" s="197">
        <f>IF($V$21&lt;&gt;"",$V$21,"")</f>
        <v>46006</v>
      </c>
      <c r="H359" s="197" t="str">
        <f>IF($W$21&lt;&gt;"",$W$21,"")</f>
        <v/>
      </c>
      <c r="I359" s="199"/>
      <c r="J359" s="200"/>
    </row>
    <row r="360" spans="1:10" ht="13.5" thickBot="1">
      <c r="A360" s="201" t="s">
        <v>233</v>
      </c>
      <c r="B360" s="201"/>
      <c r="C360" s="509" t="str">
        <f>$N$23</f>
        <v>56561-060578</v>
      </c>
      <c r="D360" s="510"/>
      <c r="E360" s="511"/>
      <c r="F360" s="201" t="s">
        <v>233</v>
      </c>
      <c r="G360" s="201"/>
      <c r="H360" s="295" t="str">
        <f>IF($V$22&lt;&gt;"",$V$22,"")</f>
        <v>G295632</v>
      </c>
      <c r="I360" s="203"/>
      <c r="J360" s="204"/>
    </row>
    <row r="361" spans="1:10">
      <c r="A361" s="47" t="s">
        <v>52</v>
      </c>
      <c r="B361" s="47"/>
      <c r="C361" s="47"/>
      <c r="D361" s="220" t="s">
        <v>53</v>
      </c>
      <c r="E361" s="221">
        <v>10</v>
      </c>
      <c r="F361" s="47"/>
      <c r="G361" s="178"/>
      <c r="H361" s="47"/>
      <c r="I361" s="47"/>
      <c r="J361" s="47"/>
    </row>
    <row r="362" spans="1:10">
      <c r="A362" s="47" t="s">
        <v>59</v>
      </c>
      <c r="B362" s="47"/>
      <c r="C362" s="47"/>
      <c r="D362" s="47"/>
      <c r="E362" s="47"/>
      <c r="F362" s="47"/>
      <c r="G362" s="47"/>
      <c r="H362" s="47"/>
      <c r="I362" s="47"/>
      <c r="J362" s="47"/>
    </row>
    <row r="363" spans="1:10">
      <c r="A363" s="47" t="s">
        <v>68</v>
      </c>
      <c r="B363" s="178" t="str">
        <f>$BC$12</f>
        <v>Thermocouple Wire</v>
      </c>
      <c r="C363" s="47"/>
      <c r="D363" s="47"/>
      <c r="E363" s="47" t="s">
        <v>69</v>
      </c>
      <c r="F363" s="47"/>
      <c r="G363" s="178" t="str">
        <f>$BF$22</f>
        <v>KF</v>
      </c>
      <c r="H363" s="47"/>
      <c r="I363" s="47"/>
      <c r="J363" s="47"/>
    </row>
    <row r="364" spans="1:10">
      <c r="A364" s="47" t="s">
        <v>48</v>
      </c>
      <c r="B364" s="178" t="str">
        <f>$AW$1</f>
        <v>"J"</v>
      </c>
      <c r="C364" s="47"/>
      <c r="D364" s="47"/>
      <c r="E364" s="47" t="s">
        <v>76</v>
      </c>
      <c r="F364" s="47"/>
      <c r="G364" s="246">
        <f ca="1">$BG$9</f>
        <v>45756</v>
      </c>
      <c r="H364" s="47"/>
      <c r="I364" s="47"/>
      <c r="J364" s="179"/>
    </row>
    <row r="365" spans="1:10">
      <c r="A365" s="47" t="s">
        <v>80</v>
      </c>
      <c r="B365" s="178" t="str">
        <f>$BG$18</f>
        <v>N/A</v>
      </c>
      <c r="C365" s="47"/>
      <c r="D365" s="47"/>
      <c r="E365" s="47" t="s">
        <v>81</v>
      </c>
      <c r="F365" s="47"/>
      <c r="G365" s="246" t="str">
        <f>$BG$10</f>
        <v>N/A</v>
      </c>
      <c r="H365" s="47"/>
      <c r="J365" s="179"/>
    </row>
    <row r="366" spans="1:10">
      <c r="A366" s="47" t="s">
        <v>65</v>
      </c>
      <c r="B366" s="180">
        <f>$BG$2</f>
        <v>72</v>
      </c>
      <c r="C366" s="47"/>
      <c r="D366" s="47"/>
      <c r="E366" s="47" t="s">
        <v>91</v>
      </c>
      <c r="F366" s="47"/>
      <c r="G366" s="178">
        <f>$BG$3</f>
        <v>25</v>
      </c>
      <c r="H366" s="47" t="s">
        <v>92</v>
      </c>
      <c r="I366" s="47"/>
      <c r="J366" s="47"/>
    </row>
    <row r="367" spans="1:10">
      <c r="A367" s="47" t="s">
        <v>105</v>
      </c>
      <c r="B367" s="178" t="str">
        <f>$BE$27</f>
        <v>Production</v>
      </c>
      <c r="C367" s="47"/>
      <c r="D367" s="47"/>
      <c r="E367" s="47" t="s">
        <v>106</v>
      </c>
      <c r="F367" s="178" t="str">
        <f>$AR$23</f>
        <v>Greater of ±2.0°F or ±0.4% of Reading</v>
      </c>
      <c r="G367" s="47"/>
      <c r="H367" s="47"/>
      <c r="I367" s="47"/>
      <c r="J367" s="47"/>
    </row>
    <row r="368" spans="1:10">
      <c r="A368" s="181" t="s">
        <v>116</v>
      </c>
      <c r="B368" s="47"/>
      <c r="C368" s="181"/>
      <c r="D368" s="181" t="s">
        <v>117</v>
      </c>
      <c r="E368" s="181"/>
      <c r="F368" s="47"/>
      <c r="G368" s="178" t="str">
        <f>$AR$24</f>
        <v>AMS2750H, ASTM E220-19</v>
      </c>
      <c r="H368" s="181"/>
      <c r="I368" s="47"/>
      <c r="J368" s="47"/>
    </row>
    <row r="369" spans="1:10">
      <c r="A369" s="182" t="s">
        <v>125</v>
      </c>
      <c r="B369" s="182"/>
      <c r="C369" s="47"/>
      <c r="D369" s="178" t="str">
        <f>$AX$22</f>
        <v/>
      </c>
      <c r="E369" s="47" t="s">
        <v>126</v>
      </c>
      <c r="F369" s="47"/>
      <c r="G369" s="183" t="str">
        <f>$AX$26</f>
        <v>Specification</v>
      </c>
      <c r="H369" s="184" t="s">
        <v>127</v>
      </c>
      <c r="I369" s="47"/>
      <c r="J369" s="47"/>
    </row>
    <row r="370" spans="1:10" ht="13.5" thickBot="1">
      <c r="A370" s="185" t="s">
        <v>136</v>
      </c>
      <c r="B370" s="247"/>
      <c r="C370" s="431"/>
      <c r="D370" s="248">
        <f>CT!E361</f>
        <v>0</v>
      </c>
      <c r="E370" s="432">
        <f>CT!M361</f>
        <v>0</v>
      </c>
      <c r="F370" s="432">
        <f>CT!U361</f>
        <v>0</v>
      </c>
      <c r="G370" s="248"/>
      <c r="H370" s="432"/>
      <c r="I370" s="47"/>
      <c r="J370" s="186"/>
    </row>
    <row r="371" spans="1:10" ht="13.5" thickBot="1">
      <c r="A371" s="187" t="s">
        <v>141</v>
      </c>
      <c r="B371" s="223" t="str">
        <f>IF(CT!C367&lt;&gt;"",CT!C367,"")</f>
        <v/>
      </c>
      <c r="C371" s="191"/>
      <c r="D371" s="191" t="str">
        <f>IF(CT!G367&lt;&gt;"",CT!G367,"")</f>
        <v/>
      </c>
      <c r="E371" s="191" t="str">
        <f>IF(CT!O367&lt;&gt;"",CT!O367,"")</f>
        <v/>
      </c>
      <c r="F371" s="191" t="str">
        <f>IF(CT!W367&lt;&gt;"",CT!W367,"")</f>
        <v/>
      </c>
      <c r="G371" s="191"/>
      <c r="H371" s="191"/>
      <c r="I371" s="47"/>
      <c r="J371" s="47"/>
    </row>
    <row r="372" spans="1:10" ht="13.5" thickBot="1">
      <c r="A372" s="188"/>
      <c r="B372" s="223"/>
      <c r="C372" s="253" t="str">
        <f>IF(B371&lt;&gt;"","C.F.","")</f>
        <v/>
      </c>
      <c r="D372" s="434" t="str">
        <f>IF(CT!H367&lt;&gt;"",CT!H367,"")</f>
        <v/>
      </c>
      <c r="E372" s="434" t="str">
        <f>IF(CT!P367&lt;&gt;"",CT!P367,"")</f>
        <v/>
      </c>
      <c r="F372" s="434" t="str">
        <f>IF(CT!X367&lt;&gt;"",CT!X367,"")</f>
        <v/>
      </c>
      <c r="G372" s="434"/>
      <c r="H372" s="434"/>
      <c r="I372" s="47"/>
      <c r="J372" s="47"/>
    </row>
    <row r="373" spans="1:10" ht="13.5" thickBot="1">
      <c r="A373" s="189"/>
      <c r="B373" s="224"/>
      <c r="C373" s="254"/>
      <c r="D373" s="435"/>
      <c r="E373" s="435"/>
      <c r="F373" s="435"/>
      <c r="G373" s="434"/>
      <c r="H373" s="434"/>
      <c r="I373" s="47"/>
      <c r="J373" s="47"/>
    </row>
    <row r="374" spans="1:10" ht="13.5" thickBot="1">
      <c r="A374" s="188"/>
      <c r="B374" s="224" t="str">
        <f>IF(CT!C368&lt;&gt;"",CONCATENATE("SN:  ",CT!C368),"")</f>
        <v/>
      </c>
      <c r="C374" s="191"/>
      <c r="D374" s="191" t="str">
        <f>IF(CT!G368&lt;&gt;"",CT!G368,"")</f>
        <v/>
      </c>
      <c r="E374" s="191"/>
      <c r="F374" s="191"/>
      <c r="G374" s="191"/>
      <c r="H374" s="191"/>
      <c r="I374" s="47"/>
      <c r="J374" s="47"/>
    </row>
    <row r="375" spans="1:10" ht="13.5" thickBot="1">
      <c r="A375" s="189"/>
      <c r="B375" s="224"/>
      <c r="C375" s="253" t="str">
        <f>IF(B374&lt;&gt;"","C.F.","")</f>
        <v/>
      </c>
      <c r="D375" s="434" t="str">
        <f>IF(CT!H368&lt;&gt;"",CT!H368,"")</f>
        <v/>
      </c>
      <c r="E375" s="434"/>
      <c r="F375" s="434"/>
      <c r="G375" s="434"/>
      <c r="H375" s="434"/>
      <c r="I375" s="47"/>
      <c r="J375" s="47"/>
    </row>
    <row r="376" spans="1:10" ht="13.5" thickBot="1">
      <c r="A376" s="188"/>
      <c r="B376" s="224"/>
      <c r="C376" s="225"/>
      <c r="D376" s="225"/>
      <c r="E376" s="225"/>
      <c r="F376" s="225"/>
      <c r="G376" s="434"/>
      <c r="H376" s="434"/>
      <c r="I376" s="47"/>
      <c r="J376" s="47"/>
    </row>
    <row r="377" spans="1:10" ht="13.5" thickBot="1">
      <c r="A377" s="189"/>
      <c r="B377" s="224" t="str">
        <f>IF(CT!C369&lt;&gt;"",CONCATENATE("SN:  ",CT!C369),"")</f>
        <v/>
      </c>
      <c r="C377" s="191"/>
      <c r="D377" s="191" t="str">
        <f>IF(CT!G369&lt;&gt;"",CT!G369,"")</f>
        <v/>
      </c>
      <c r="E377" s="191"/>
      <c r="F377" s="191"/>
      <c r="G377" s="191"/>
      <c r="H377" s="191"/>
      <c r="I377" s="47"/>
      <c r="J377" s="47"/>
    </row>
    <row r="378" spans="1:10" ht="13.5" thickBot="1">
      <c r="A378" s="188"/>
      <c r="B378" s="224"/>
      <c r="C378" s="253" t="str">
        <f>IF(B377&lt;&gt;"","C.F.","")</f>
        <v/>
      </c>
      <c r="D378" s="434" t="str">
        <f>IF(CT!H369&lt;&gt;"",CT!H369,"")</f>
        <v/>
      </c>
      <c r="E378" s="434"/>
      <c r="F378" s="434"/>
      <c r="G378" s="434"/>
      <c r="H378" s="434"/>
      <c r="I378" s="47"/>
      <c r="J378" s="47"/>
    </row>
    <row r="379" spans="1:10" ht="13.5" thickBot="1">
      <c r="A379" s="189"/>
      <c r="B379" s="224"/>
      <c r="C379" s="190"/>
      <c r="D379" s="190"/>
      <c r="E379" s="190"/>
      <c r="F379" s="190"/>
      <c r="G379" s="434"/>
      <c r="H379" s="434"/>
      <c r="I379" s="47"/>
      <c r="J379" s="47"/>
    </row>
    <row r="380" spans="1:10" ht="13.5" thickBot="1">
      <c r="A380" s="188"/>
      <c r="B380" s="224" t="str">
        <f>IF(CT!C370&lt;&gt;"",CONCATENATE("SN:  ",CT!C370),"")</f>
        <v/>
      </c>
      <c r="C380" s="191"/>
      <c r="D380" s="191" t="str">
        <f>IF(CT!G370&lt;&gt;"",CT!G370,"")</f>
        <v/>
      </c>
      <c r="E380" s="191"/>
      <c r="F380" s="191"/>
      <c r="G380" s="191"/>
      <c r="H380" s="191"/>
      <c r="I380" s="47"/>
      <c r="J380" s="47"/>
    </row>
    <row r="381" spans="1:10" ht="13.5" thickBot="1">
      <c r="A381" s="189"/>
      <c r="B381" s="224"/>
      <c r="C381" s="253" t="str">
        <f>IF(B380&lt;&gt;"","C.F.","")</f>
        <v/>
      </c>
      <c r="D381" s="434" t="str">
        <f>IF(CT!H370&lt;&gt;"",CT!H370,"")</f>
        <v/>
      </c>
      <c r="E381" s="434"/>
      <c r="F381" s="434"/>
      <c r="G381" s="434"/>
      <c r="H381" s="434"/>
      <c r="I381" s="47"/>
      <c r="J381" s="47"/>
    </row>
    <row r="382" spans="1:10" ht="13.5" thickBot="1">
      <c r="A382" s="188"/>
      <c r="B382" s="224"/>
      <c r="C382" s="437"/>
      <c r="D382" s="437"/>
      <c r="E382" s="437"/>
      <c r="F382" s="437"/>
      <c r="G382" s="434"/>
      <c r="H382" s="434"/>
      <c r="I382" s="47"/>
      <c r="J382" s="47"/>
    </row>
    <row r="383" spans="1:10" ht="13.5" thickBot="1">
      <c r="A383" s="189"/>
      <c r="B383" s="224" t="str">
        <f>IF(CT!C371&lt;&gt;"",CONCATENATE("SN:  ",CT!C371),"")</f>
        <v/>
      </c>
      <c r="C383" s="191"/>
      <c r="D383" s="191" t="str">
        <f>IF(CT!G371&lt;&gt;"",CT!G371,"")</f>
        <v/>
      </c>
      <c r="E383" s="191"/>
      <c r="F383" s="191"/>
      <c r="G383" s="191"/>
      <c r="H383" s="191"/>
      <c r="I383" s="47"/>
      <c r="J383" s="47"/>
    </row>
    <row r="384" spans="1:10" ht="13.5" thickBot="1">
      <c r="A384" s="188"/>
      <c r="B384" s="224"/>
      <c r="C384" s="253" t="str">
        <f>IF(B383&lt;&gt;"","C.F.","")</f>
        <v/>
      </c>
      <c r="D384" s="434" t="str">
        <f>IF(CT!H371&lt;&gt;"",CT!H371,"")</f>
        <v/>
      </c>
      <c r="E384" s="434"/>
      <c r="F384" s="434"/>
      <c r="G384" s="434"/>
      <c r="H384" s="434"/>
      <c r="I384" s="47"/>
      <c r="J384" s="47"/>
    </row>
    <row r="385" spans="1:10" ht="13.5" thickBot="1">
      <c r="A385" s="189"/>
      <c r="B385" s="224"/>
      <c r="C385" s="191"/>
      <c r="D385" s="434"/>
      <c r="E385" s="434"/>
      <c r="F385" s="434"/>
      <c r="G385" s="434"/>
      <c r="H385" s="434"/>
      <c r="I385" s="47"/>
      <c r="J385" s="47"/>
    </row>
    <row r="386" spans="1:10">
      <c r="A386" s="188"/>
      <c r="B386" s="47"/>
      <c r="C386" s="47"/>
      <c r="D386" s="47"/>
      <c r="E386" s="47"/>
      <c r="F386" s="47"/>
      <c r="G386" s="47"/>
      <c r="H386" s="47"/>
      <c r="I386" s="47"/>
      <c r="J386" s="47"/>
    </row>
    <row r="387" spans="1:10">
      <c r="A387" s="189"/>
      <c r="B387" s="47"/>
      <c r="C387" s="47"/>
      <c r="D387" s="47"/>
      <c r="E387" s="47"/>
      <c r="F387" s="47"/>
      <c r="G387" s="47"/>
      <c r="H387" s="47"/>
      <c r="I387" s="47"/>
      <c r="J387" s="47"/>
    </row>
    <row r="388" spans="1:10">
      <c r="A388" s="188"/>
      <c r="B388" s="47"/>
      <c r="C388" s="47"/>
      <c r="D388" s="47"/>
      <c r="E388" s="47"/>
      <c r="F388" s="47"/>
      <c r="G388" s="47"/>
      <c r="H388" s="47"/>
      <c r="I388" s="47"/>
      <c r="J388" s="47"/>
    </row>
    <row r="389" spans="1:10">
      <c r="A389" s="189"/>
      <c r="B389" s="47"/>
      <c r="C389" s="47"/>
      <c r="D389" s="47"/>
      <c r="E389" s="47"/>
      <c r="F389" s="47"/>
      <c r="G389" s="47"/>
      <c r="H389" s="47"/>
      <c r="I389" s="47"/>
      <c r="J389" s="47"/>
    </row>
    <row r="390" spans="1:10">
      <c r="A390" s="192"/>
      <c r="B390" s="193"/>
      <c r="C390" s="193"/>
      <c r="D390" s="193"/>
      <c r="E390" s="193"/>
      <c r="F390" s="193"/>
      <c r="G390" s="193"/>
      <c r="H390" s="193"/>
      <c r="I390" s="47"/>
      <c r="J390" s="47"/>
    </row>
    <row r="391" spans="1:10" ht="13.5" thickBot="1">
      <c r="A391" s="194"/>
      <c r="B391" s="47"/>
      <c r="C391" s="194" t="s">
        <v>210</v>
      </c>
      <c r="D391" s="194"/>
      <c r="E391" s="194"/>
      <c r="F391" s="194"/>
      <c r="G391" s="194"/>
      <c r="H391" s="194"/>
      <c r="I391" s="194"/>
      <c r="J391" s="194"/>
    </row>
    <row r="392" spans="1:10">
      <c r="A392" s="47" t="s">
        <v>214</v>
      </c>
      <c r="B392" s="178" t="str">
        <f>$BJ$7</f>
        <v>Found in tolerance.  No action required.  "C.F" = "Correction Factor."</v>
      </c>
      <c r="C392" s="47"/>
      <c r="D392" s="47"/>
      <c r="E392" s="47"/>
      <c r="F392" s="47"/>
      <c r="G392" s="47"/>
      <c r="H392" s="47"/>
      <c r="I392" s="47"/>
      <c r="J392" s="47"/>
    </row>
    <row r="393" spans="1:10">
      <c r="A393" s="47"/>
      <c r="B393" s="47"/>
      <c r="C393" s="47"/>
      <c r="D393" s="47"/>
      <c r="E393" s="47"/>
      <c r="F393" s="47"/>
      <c r="G393" s="47"/>
      <c r="H393" s="47"/>
      <c r="I393" s="47"/>
      <c r="J393" s="47"/>
    </row>
    <row r="394" spans="1:10">
      <c r="A394" s="195" t="s">
        <v>220</v>
      </c>
      <c r="B394" s="178" t="str">
        <f>$BJ$30</f>
        <v>New</v>
      </c>
      <c r="C394" s="47"/>
      <c r="D394" s="47"/>
      <c r="E394" s="47"/>
      <c r="F394" s="47"/>
      <c r="G394" s="47"/>
      <c r="H394" s="47"/>
      <c r="I394" s="47"/>
      <c r="J394" s="47"/>
    </row>
    <row r="395" spans="1:10">
      <c r="A395" s="195" t="s">
        <v>223</v>
      </c>
      <c r="B395" s="178" t="str">
        <f>$BK$5</f>
        <v>ACCEPTED</v>
      </c>
      <c r="C395" s="47"/>
      <c r="D395" s="47"/>
      <c r="E395" s="47"/>
      <c r="F395" s="47"/>
      <c r="G395" s="47"/>
      <c r="H395" s="47"/>
      <c r="I395" s="47"/>
      <c r="J395" s="47"/>
    </row>
    <row r="396" spans="1:10">
      <c r="A396" s="182"/>
      <c r="B396" s="507" t="s">
        <v>225</v>
      </c>
      <c r="C396" s="508"/>
      <c r="D396" s="507"/>
      <c r="E396" s="507"/>
      <c r="F396" s="507"/>
      <c r="G396" s="508"/>
      <c r="H396" s="508"/>
      <c r="I396" s="507"/>
      <c r="J396" s="507"/>
    </row>
    <row r="397" spans="1:10">
      <c r="A397" s="47" t="s">
        <v>227</v>
      </c>
      <c r="B397" s="47"/>
      <c r="C397" s="178" t="str">
        <f>$N$20</f>
        <v>Additel 286 SN:6851022030037</v>
      </c>
      <c r="D397" s="181"/>
      <c r="E397" s="181"/>
      <c r="F397" s="47" t="s">
        <v>228</v>
      </c>
      <c r="G397" s="512" t="str">
        <f>IF($V$19&lt;&gt;"",$V$19,"")</f>
        <v>PRT SN:496142</v>
      </c>
      <c r="H397" s="513"/>
      <c r="I397" s="196"/>
      <c r="J397" s="47"/>
    </row>
    <row r="398" spans="1:10">
      <c r="A398" s="47" t="s">
        <v>229</v>
      </c>
      <c r="B398" s="47"/>
      <c r="C398" s="504">
        <f>$N$21</f>
        <v>45474</v>
      </c>
      <c r="D398" s="505"/>
      <c r="E398" s="506"/>
      <c r="F398" s="47" t="s">
        <v>230</v>
      </c>
      <c r="G398" s="197">
        <f>IF($V$20&lt;&gt;"",$V$20,"")</f>
        <v>45275</v>
      </c>
      <c r="H398" s="198" t="str">
        <f>IF($W$20&lt;&gt;"",$W$20,"")</f>
        <v/>
      </c>
      <c r="I398" s="199"/>
      <c r="J398" s="200"/>
    </row>
    <row r="399" spans="1:10">
      <c r="A399" s="47" t="s">
        <v>231</v>
      </c>
      <c r="B399" s="47"/>
      <c r="C399" s="504">
        <f>$N$22</f>
        <v>45839</v>
      </c>
      <c r="D399" s="505"/>
      <c r="E399" s="506"/>
      <c r="F399" s="47" t="s">
        <v>232</v>
      </c>
      <c r="G399" s="197">
        <f>IF($V$21&lt;&gt;"",$V$21,"")</f>
        <v>46006</v>
      </c>
      <c r="H399" s="197" t="str">
        <f>IF($W$21&lt;&gt;"",$W$21,"")</f>
        <v/>
      </c>
      <c r="I399" s="199"/>
      <c r="J399" s="200"/>
    </row>
    <row r="400" spans="1:10" ht="13.5" thickBot="1">
      <c r="A400" s="201" t="s">
        <v>233</v>
      </c>
      <c r="B400" s="201"/>
      <c r="C400" s="509" t="str">
        <f>$N$23</f>
        <v>56561-060578</v>
      </c>
      <c r="D400" s="510"/>
      <c r="E400" s="511"/>
      <c r="F400" s="201" t="s">
        <v>233</v>
      </c>
      <c r="G400" s="201"/>
      <c r="H400" s="295" t="str">
        <f>IF($V$22&lt;&gt;"",$V$22,"")</f>
        <v>G295632</v>
      </c>
      <c r="I400" s="203"/>
      <c r="J400" s="204"/>
    </row>
    <row r="401" spans="1:10">
      <c r="A401" s="47" t="s">
        <v>52</v>
      </c>
      <c r="B401" s="47"/>
      <c r="C401" s="47"/>
      <c r="D401" s="220" t="s">
        <v>53</v>
      </c>
      <c r="E401" s="221">
        <v>11</v>
      </c>
      <c r="F401" s="47"/>
      <c r="G401" s="178"/>
      <c r="H401" s="47"/>
      <c r="I401" s="47"/>
      <c r="J401" s="47"/>
    </row>
    <row r="402" spans="1:10">
      <c r="A402" s="47" t="s">
        <v>59</v>
      </c>
      <c r="B402" s="47"/>
      <c r="C402" s="47"/>
      <c r="D402" s="47"/>
      <c r="E402" s="47"/>
      <c r="F402" s="47"/>
      <c r="G402" s="47"/>
      <c r="H402" s="47"/>
      <c r="I402" s="47"/>
      <c r="J402" s="47"/>
    </row>
    <row r="403" spans="1:10">
      <c r="A403" s="47" t="s">
        <v>68</v>
      </c>
      <c r="B403" s="178" t="str">
        <f>$BC$12</f>
        <v>Thermocouple Wire</v>
      </c>
      <c r="C403" s="47"/>
      <c r="D403" s="47"/>
      <c r="E403" s="47" t="s">
        <v>69</v>
      </c>
      <c r="F403" s="47"/>
      <c r="G403" s="178" t="str">
        <f>$BF$22</f>
        <v>KF</v>
      </c>
      <c r="H403" s="47"/>
      <c r="I403" s="47"/>
      <c r="J403" s="47"/>
    </row>
    <row r="404" spans="1:10">
      <c r="A404" s="47" t="s">
        <v>48</v>
      </c>
      <c r="B404" s="178" t="str">
        <f>$AW$1</f>
        <v>"J"</v>
      </c>
      <c r="C404" s="47"/>
      <c r="D404" s="47"/>
      <c r="E404" s="47" t="s">
        <v>76</v>
      </c>
      <c r="F404" s="47"/>
      <c r="G404" s="246">
        <f ca="1">$BG$9</f>
        <v>45756</v>
      </c>
      <c r="H404" s="47"/>
      <c r="I404" s="47"/>
      <c r="J404" s="179"/>
    </row>
    <row r="405" spans="1:10">
      <c r="A405" s="47" t="s">
        <v>80</v>
      </c>
      <c r="B405" s="178" t="str">
        <f>$BG$18</f>
        <v>N/A</v>
      </c>
      <c r="C405" s="47"/>
      <c r="D405" s="47"/>
      <c r="E405" s="47" t="s">
        <v>81</v>
      </c>
      <c r="F405" s="47"/>
      <c r="G405" s="246" t="str">
        <f>$BG$10</f>
        <v>N/A</v>
      </c>
      <c r="H405" s="47"/>
      <c r="J405" s="179"/>
    </row>
    <row r="406" spans="1:10">
      <c r="A406" s="47" t="s">
        <v>65</v>
      </c>
      <c r="B406" s="180">
        <f>$BG$2</f>
        <v>72</v>
      </c>
      <c r="C406" s="47"/>
      <c r="D406" s="47"/>
      <c r="E406" s="47" t="s">
        <v>91</v>
      </c>
      <c r="F406" s="47"/>
      <c r="G406" s="178">
        <f>$BG$3</f>
        <v>25</v>
      </c>
      <c r="H406" s="47" t="s">
        <v>92</v>
      </c>
      <c r="I406" s="47"/>
      <c r="J406" s="47"/>
    </row>
    <row r="407" spans="1:10">
      <c r="A407" s="47" t="s">
        <v>105</v>
      </c>
      <c r="B407" s="178" t="str">
        <f>$BE$27</f>
        <v>Production</v>
      </c>
      <c r="C407" s="47"/>
      <c r="D407" s="47"/>
      <c r="E407" s="47" t="s">
        <v>106</v>
      </c>
      <c r="F407" s="178" t="str">
        <f>$AR$23</f>
        <v>Greater of ±2.0°F or ±0.4% of Reading</v>
      </c>
      <c r="G407" s="47"/>
      <c r="H407" s="47"/>
      <c r="I407" s="47"/>
      <c r="J407" s="47"/>
    </row>
    <row r="408" spans="1:10">
      <c r="A408" s="181" t="s">
        <v>116</v>
      </c>
      <c r="B408" s="47"/>
      <c r="C408" s="181"/>
      <c r="D408" s="181" t="s">
        <v>117</v>
      </c>
      <c r="E408" s="181"/>
      <c r="F408" s="47"/>
      <c r="G408" s="178" t="str">
        <f>$AR$24</f>
        <v>AMS2750H, ASTM E220-19</v>
      </c>
      <c r="H408" s="181"/>
      <c r="I408" s="47"/>
      <c r="J408" s="47"/>
    </row>
    <row r="409" spans="1:10">
      <c r="A409" s="182" t="s">
        <v>125</v>
      </c>
      <c r="B409" s="182"/>
      <c r="C409" s="47"/>
      <c r="D409" s="178" t="str">
        <f>$AX$22</f>
        <v/>
      </c>
      <c r="E409" s="47" t="s">
        <v>126</v>
      </c>
      <c r="F409" s="47"/>
      <c r="G409" s="183" t="str">
        <f>$AX$26</f>
        <v>Specification</v>
      </c>
      <c r="H409" s="184" t="s">
        <v>127</v>
      </c>
      <c r="I409" s="47"/>
      <c r="J409" s="47"/>
    </row>
    <row r="410" spans="1:10" ht="13.5" thickBot="1">
      <c r="A410" s="185" t="s">
        <v>136</v>
      </c>
      <c r="B410" s="247"/>
      <c r="C410" s="431"/>
      <c r="D410" s="248">
        <f>CT!E401</f>
        <v>0</v>
      </c>
      <c r="E410" s="432">
        <f>CT!M401</f>
        <v>0</v>
      </c>
      <c r="F410" s="432">
        <f>CT!U401</f>
        <v>0</v>
      </c>
      <c r="G410" s="248"/>
      <c r="H410" s="432"/>
      <c r="I410" s="47"/>
      <c r="J410" s="186"/>
    </row>
    <row r="411" spans="1:10" ht="13.5" thickBot="1">
      <c r="A411" s="187" t="s">
        <v>141</v>
      </c>
      <c r="B411" s="223" t="str">
        <f>IF(CT!C407&lt;&gt;"",CT!C407,"")</f>
        <v/>
      </c>
      <c r="C411" s="191"/>
      <c r="D411" s="191" t="str">
        <f>IF(CT!G407&lt;&gt;"",CT!G407,"")</f>
        <v/>
      </c>
      <c r="E411" s="191" t="str">
        <f>IF(CT!O407&lt;&gt;"",CT!O407,"")</f>
        <v/>
      </c>
      <c r="F411" s="191" t="str">
        <f>IF(CT!W407&lt;&gt;"",CT!W407,"")</f>
        <v/>
      </c>
      <c r="G411" s="191"/>
      <c r="H411" s="191"/>
      <c r="I411" s="47"/>
      <c r="J411" s="47"/>
    </row>
    <row r="412" spans="1:10" ht="13.5" thickBot="1">
      <c r="A412" s="188"/>
      <c r="B412" s="223"/>
      <c r="C412" s="253" t="str">
        <f>IF(B411&lt;&gt;"","C.F.","")</f>
        <v/>
      </c>
      <c r="D412" s="434" t="str">
        <f>IF(CT!H407&lt;&gt;"",CT!H407,"")</f>
        <v/>
      </c>
      <c r="E412" s="434" t="str">
        <f>IF(CT!P407&lt;&gt;"",CT!P407,"")</f>
        <v/>
      </c>
      <c r="F412" s="434" t="str">
        <f>IF(CT!X407&lt;&gt;"",CT!X407,"")</f>
        <v/>
      </c>
      <c r="G412" s="434"/>
      <c r="H412" s="434"/>
      <c r="I412" s="47"/>
      <c r="J412" s="47"/>
    </row>
    <row r="413" spans="1:10" ht="13.5" thickBot="1">
      <c r="A413" s="189"/>
      <c r="B413" s="224"/>
      <c r="C413" s="254"/>
      <c r="D413" s="435"/>
      <c r="E413" s="435"/>
      <c r="F413" s="435"/>
      <c r="G413" s="434"/>
      <c r="H413" s="434"/>
      <c r="I413" s="47"/>
      <c r="J413" s="47"/>
    </row>
    <row r="414" spans="1:10" ht="13.5" thickBot="1">
      <c r="A414" s="188"/>
      <c r="B414" s="224" t="str">
        <f>IF(CT!C408&lt;&gt;"",CONCATENATE("SN:  ",CT!C408),"")</f>
        <v/>
      </c>
      <c r="C414" s="191"/>
      <c r="D414" s="191" t="str">
        <f>IF(CT!G408&lt;&gt;"",CT!G408,"")</f>
        <v/>
      </c>
      <c r="E414" s="191"/>
      <c r="F414" s="191"/>
      <c r="G414" s="191"/>
      <c r="H414" s="191"/>
      <c r="I414" s="47"/>
      <c r="J414" s="47"/>
    </row>
    <row r="415" spans="1:10" ht="13.5" thickBot="1">
      <c r="A415" s="189"/>
      <c r="B415" s="224"/>
      <c r="C415" s="253" t="str">
        <f>IF(B414&lt;&gt;"","C.F.","")</f>
        <v/>
      </c>
      <c r="D415" s="434" t="str">
        <f>IF(CT!H408&lt;&gt;"",CT!H408,"")</f>
        <v/>
      </c>
      <c r="E415" s="434"/>
      <c r="F415" s="434"/>
      <c r="G415" s="434"/>
      <c r="H415" s="434"/>
      <c r="I415" s="47"/>
      <c r="J415" s="47"/>
    </row>
    <row r="416" spans="1:10" ht="13.5" thickBot="1">
      <c r="A416" s="188"/>
      <c r="B416" s="224"/>
      <c r="C416" s="225"/>
      <c r="D416" s="225"/>
      <c r="E416" s="225"/>
      <c r="F416" s="225"/>
      <c r="G416" s="434"/>
      <c r="H416" s="434"/>
      <c r="I416" s="47"/>
      <c r="J416" s="47"/>
    </row>
    <row r="417" spans="1:10" ht="13.5" thickBot="1">
      <c r="A417" s="189"/>
      <c r="B417" s="224" t="str">
        <f>IF(CT!C409&lt;&gt;"",CONCATENATE("SN:  ",CT!C409),"")</f>
        <v/>
      </c>
      <c r="C417" s="191"/>
      <c r="D417" s="191" t="str">
        <f>IF(CT!G409&lt;&gt;"",CT!G409,"")</f>
        <v/>
      </c>
      <c r="E417" s="191"/>
      <c r="F417" s="191"/>
      <c r="G417" s="191"/>
      <c r="H417" s="191"/>
      <c r="I417" s="47"/>
      <c r="J417" s="47"/>
    </row>
    <row r="418" spans="1:10" ht="13.5" thickBot="1">
      <c r="A418" s="188"/>
      <c r="B418" s="224"/>
      <c r="C418" s="253" t="str">
        <f>IF(B417&lt;&gt;"","C.F.","")</f>
        <v/>
      </c>
      <c r="D418" s="434" t="str">
        <f>IF(CT!H409&lt;&gt;"",CT!H409,"")</f>
        <v/>
      </c>
      <c r="E418" s="434"/>
      <c r="F418" s="434"/>
      <c r="G418" s="434"/>
      <c r="H418" s="434"/>
      <c r="I418" s="47"/>
      <c r="J418" s="47"/>
    </row>
    <row r="419" spans="1:10" ht="13.5" thickBot="1">
      <c r="A419" s="189"/>
      <c r="B419" s="224"/>
      <c r="C419" s="190"/>
      <c r="D419" s="190"/>
      <c r="E419" s="190"/>
      <c r="F419" s="190"/>
      <c r="G419" s="434"/>
      <c r="H419" s="434"/>
      <c r="I419" s="47"/>
      <c r="J419" s="47"/>
    </row>
    <row r="420" spans="1:10" ht="13.5" thickBot="1">
      <c r="A420" s="188"/>
      <c r="B420" s="224" t="str">
        <f>IF(CT!C410&lt;&gt;"",CONCATENATE("SN:  ",CT!C410),"")</f>
        <v/>
      </c>
      <c r="C420" s="191"/>
      <c r="D420" s="191" t="str">
        <f>IF(CT!G410&lt;&gt;"",CT!G410,"")</f>
        <v/>
      </c>
      <c r="E420" s="191"/>
      <c r="F420" s="191"/>
      <c r="G420" s="191"/>
      <c r="H420" s="191"/>
      <c r="I420" s="47"/>
      <c r="J420" s="47"/>
    </row>
    <row r="421" spans="1:10" ht="13.5" thickBot="1">
      <c r="A421" s="189"/>
      <c r="B421" s="224"/>
      <c r="C421" s="253" t="str">
        <f>IF(B420&lt;&gt;"","C.F.","")</f>
        <v/>
      </c>
      <c r="D421" s="434" t="str">
        <f>IF(CT!H410&lt;&gt;"",CT!H410,"")</f>
        <v/>
      </c>
      <c r="E421" s="434"/>
      <c r="F421" s="434"/>
      <c r="G421" s="434"/>
      <c r="H421" s="434"/>
      <c r="I421" s="47"/>
      <c r="J421" s="47"/>
    </row>
    <row r="422" spans="1:10" ht="13.5" thickBot="1">
      <c r="A422" s="188"/>
      <c r="B422" s="224"/>
      <c r="C422" s="437"/>
      <c r="D422" s="437"/>
      <c r="E422" s="437"/>
      <c r="F422" s="437"/>
      <c r="G422" s="434"/>
      <c r="H422" s="434"/>
      <c r="I422" s="47"/>
      <c r="J422" s="47"/>
    </row>
    <row r="423" spans="1:10" ht="13.5" thickBot="1">
      <c r="A423" s="189"/>
      <c r="B423" s="224" t="str">
        <f>IF(CT!C411&lt;&gt;"",CONCATENATE("SN:  ",CT!C411),"")</f>
        <v/>
      </c>
      <c r="C423" s="191"/>
      <c r="D423" s="191" t="str">
        <f>IF(CT!G411&lt;&gt;"",CT!G411,"")</f>
        <v/>
      </c>
      <c r="E423" s="191"/>
      <c r="F423" s="191"/>
      <c r="G423" s="191"/>
      <c r="H423" s="191"/>
      <c r="I423" s="47"/>
      <c r="J423" s="47"/>
    </row>
    <row r="424" spans="1:10" ht="13.5" thickBot="1">
      <c r="A424" s="188"/>
      <c r="B424" s="224"/>
      <c r="C424" s="253" t="str">
        <f>IF(B423&lt;&gt;"","C.F.","")</f>
        <v/>
      </c>
      <c r="D424" s="434" t="str">
        <f>IF(CT!H411&lt;&gt;"",CT!H411,"")</f>
        <v/>
      </c>
      <c r="E424" s="434"/>
      <c r="F424" s="434"/>
      <c r="G424" s="434"/>
      <c r="H424" s="434"/>
      <c r="I424" s="47"/>
      <c r="J424" s="47"/>
    </row>
    <row r="425" spans="1:10" ht="13.5" thickBot="1">
      <c r="A425" s="189"/>
      <c r="B425" s="224"/>
      <c r="C425" s="191"/>
      <c r="D425" s="434"/>
      <c r="E425" s="434"/>
      <c r="F425" s="434"/>
      <c r="G425" s="434"/>
      <c r="H425" s="434"/>
      <c r="I425" s="47"/>
      <c r="J425" s="47"/>
    </row>
    <row r="426" spans="1:10">
      <c r="A426" s="188"/>
      <c r="B426" s="47"/>
      <c r="C426" s="47"/>
      <c r="D426" s="47"/>
      <c r="E426" s="47"/>
      <c r="F426" s="47"/>
      <c r="G426" s="47"/>
      <c r="H426" s="47"/>
      <c r="I426" s="47"/>
      <c r="J426" s="47"/>
    </row>
    <row r="427" spans="1:10">
      <c r="A427" s="189"/>
      <c r="B427" s="47"/>
      <c r="C427" s="47"/>
      <c r="D427" s="47"/>
      <c r="E427" s="47"/>
      <c r="F427" s="47"/>
      <c r="G427" s="47"/>
      <c r="H427" s="47"/>
      <c r="I427" s="47"/>
      <c r="J427" s="47"/>
    </row>
    <row r="428" spans="1:10">
      <c r="A428" s="188"/>
      <c r="B428" s="47"/>
      <c r="C428" s="47"/>
      <c r="D428" s="47"/>
      <c r="E428" s="47"/>
      <c r="F428" s="47"/>
      <c r="G428" s="47"/>
      <c r="H428" s="47"/>
      <c r="I428" s="47"/>
      <c r="J428" s="47"/>
    </row>
    <row r="429" spans="1:10">
      <c r="A429" s="189"/>
      <c r="B429" s="47"/>
      <c r="C429" s="47"/>
      <c r="D429" s="47"/>
      <c r="E429" s="47"/>
      <c r="F429" s="47"/>
      <c r="G429" s="47"/>
      <c r="H429" s="47"/>
      <c r="I429" s="47"/>
      <c r="J429" s="47"/>
    </row>
    <row r="430" spans="1:10">
      <c r="A430" s="192"/>
      <c r="B430" s="193"/>
      <c r="C430" s="193"/>
      <c r="D430" s="193"/>
      <c r="E430" s="193"/>
      <c r="F430" s="193"/>
      <c r="G430" s="193"/>
      <c r="H430" s="193"/>
      <c r="I430" s="47"/>
      <c r="J430" s="47"/>
    </row>
    <row r="431" spans="1:10" ht="13.5" thickBot="1">
      <c r="A431" s="194"/>
      <c r="B431" s="47"/>
      <c r="C431" s="194" t="s">
        <v>210</v>
      </c>
      <c r="D431" s="194"/>
      <c r="E431" s="194"/>
      <c r="F431" s="194"/>
      <c r="G431" s="194"/>
      <c r="H431" s="194"/>
      <c r="I431" s="194"/>
      <c r="J431" s="194"/>
    </row>
    <row r="432" spans="1:10">
      <c r="A432" s="47" t="s">
        <v>214</v>
      </c>
      <c r="B432" s="178" t="str">
        <f>$BJ$7</f>
        <v>Found in tolerance.  No action required.  "C.F" = "Correction Factor."</v>
      </c>
      <c r="C432" s="47"/>
      <c r="D432" s="47"/>
      <c r="E432" s="47"/>
      <c r="F432" s="47"/>
      <c r="G432" s="47"/>
      <c r="H432" s="47"/>
      <c r="I432" s="47"/>
      <c r="J432" s="47"/>
    </row>
    <row r="433" spans="1:10">
      <c r="A433" s="47"/>
      <c r="B433" s="47"/>
      <c r="C433" s="47"/>
      <c r="D433" s="47"/>
      <c r="E433" s="47"/>
      <c r="F433" s="47"/>
      <c r="G433" s="47"/>
      <c r="H433" s="47"/>
      <c r="I433" s="47"/>
      <c r="J433" s="47"/>
    </row>
    <row r="434" spans="1:10">
      <c r="A434" s="195" t="s">
        <v>220</v>
      </c>
      <c r="B434" s="178" t="str">
        <f>$BJ$30</f>
        <v>New</v>
      </c>
      <c r="C434" s="47"/>
      <c r="D434" s="47"/>
      <c r="E434" s="47"/>
      <c r="F434" s="47"/>
      <c r="G434" s="47"/>
      <c r="H434" s="47"/>
      <c r="I434" s="47"/>
      <c r="J434" s="47"/>
    </row>
    <row r="435" spans="1:10">
      <c r="A435" s="195" t="s">
        <v>223</v>
      </c>
      <c r="B435" s="178" t="str">
        <f>$BK$5</f>
        <v>ACCEPTED</v>
      </c>
      <c r="C435" s="47"/>
      <c r="D435" s="47"/>
      <c r="E435" s="47"/>
      <c r="F435" s="47"/>
      <c r="G435" s="47"/>
      <c r="H435" s="47"/>
      <c r="I435" s="47"/>
      <c r="J435" s="47"/>
    </row>
    <row r="436" spans="1:10">
      <c r="A436" s="182"/>
      <c r="B436" s="507" t="s">
        <v>225</v>
      </c>
      <c r="C436" s="508"/>
      <c r="D436" s="507"/>
      <c r="E436" s="507"/>
      <c r="F436" s="507"/>
      <c r="G436" s="508"/>
      <c r="H436" s="508"/>
      <c r="I436" s="507"/>
      <c r="J436" s="507"/>
    </row>
    <row r="437" spans="1:10">
      <c r="A437" s="47" t="s">
        <v>227</v>
      </c>
      <c r="B437" s="47"/>
      <c r="C437" s="178" t="str">
        <f>$N$20</f>
        <v>Additel 286 SN:6851022030037</v>
      </c>
      <c r="D437" s="181"/>
      <c r="E437" s="181"/>
      <c r="F437" s="47" t="s">
        <v>228</v>
      </c>
      <c r="G437" s="512" t="str">
        <f>IF($V$19&lt;&gt;"",$V$19,"")</f>
        <v>PRT SN:496142</v>
      </c>
      <c r="H437" s="513"/>
      <c r="I437" s="196"/>
      <c r="J437" s="47"/>
    </row>
    <row r="438" spans="1:10">
      <c r="A438" s="47" t="s">
        <v>229</v>
      </c>
      <c r="B438" s="47"/>
      <c r="C438" s="504">
        <f>$N$21</f>
        <v>45474</v>
      </c>
      <c r="D438" s="505"/>
      <c r="E438" s="506"/>
      <c r="F438" s="47" t="s">
        <v>230</v>
      </c>
      <c r="G438" s="197">
        <f>IF($V$20&lt;&gt;"",$V$20,"")</f>
        <v>45275</v>
      </c>
      <c r="H438" s="198" t="str">
        <f>IF($W$20&lt;&gt;"",$W$20,"")</f>
        <v/>
      </c>
      <c r="I438" s="199"/>
      <c r="J438" s="200"/>
    </row>
    <row r="439" spans="1:10">
      <c r="A439" s="47" t="s">
        <v>231</v>
      </c>
      <c r="B439" s="47"/>
      <c r="C439" s="504">
        <f>$N$22</f>
        <v>45839</v>
      </c>
      <c r="D439" s="505"/>
      <c r="E439" s="506"/>
      <c r="F439" s="47" t="s">
        <v>232</v>
      </c>
      <c r="G439" s="197">
        <f>IF($V$21&lt;&gt;"",$V$21,"")</f>
        <v>46006</v>
      </c>
      <c r="H439" s="197" t="str">
        <f>IF($W$21&lt;&gt;"",$W$21,"")</f>
        <v/>
      </c>
      <c r="I439" s="199"/>
      <c r="J439" s="200"/>
    </row>
    <row r="440" spans="1:10" ht="13.5" thickBot="1">
      <c r="A440" s="201" t="s">
        <v>233</v>
      </c>
      <c r="B440" s="201"/>
      <c r="C440" s="509" t="str">
        <f>$N$23</f>
        <v>56561-060578</v>
      </c>
      <c r="D440" s="510"/>
      <c r="E440" s="511"/>
      <c r="F440" s="201" t="s">
        <v>233</v>
      </c>
      <c r="G440" s="201"/>
      <c r="H440" s="295" t="str">
        <f>IF($V$22&lt;&gt;"",$V$22,"")</f>
        <v>G295632</v>
      </c>
      <c r="I440" s="203"/>
      <c r="J440" s="204"/>
    </row>
    <row r="441" spans="1:10">
      <c r="A441" s="47" t="s">
        <v>52</v>
      </c>
      <c r="B441" s="47"/>
      <c r="C441" s="47"/>
      <c r="D441" s="220" t="s">
        <v>53</v>
      </c>
      <c r="E441" s="221">
        <v>12</v>
      </c>
      <c r="F441" s="47"/>
      <c r="G441" s="178"/>
      <c r="H441" s="47"/>
      <c r="I441" s="47"/>
      <c r="J441" s="47"/>
    </row>
    <row r="442" spans="1:10">
      <c r="A442" s="47" t="s">
        <v>59</v>
      </c>
      <c r="B442" s="47"/>
      <c r="C442" s="47"/>
      <c r="D442" s="47"/>
      <c r="E442" s="47"/>
      <c r="F442" s="47"/>
      <c r="G442" s="47"/>
      <c r="H442" s="47"/>
      <c r="I442" s="47"/>
      <c r="J442" s="47"/>
    </row>
    <row r="443" spans="1:10">
      <c r="A443" s="47" t="s">
        <v>68</v>
      </c>
      <c r="B443" s="178" t="str">
        <f>$BC$12</f>
        <v>Thermocouple Wire</v>
      </c>
      <c r="C443" s="47"/>
      <c r="D443" s="47"/>
      <c r="E443" s="47" t="s">
        <v>69</v>
      </c>
      <c r="F443" s="47"/>
      <c r="G443" s="178" t="str">
        <f>$BF$22</f>
        <v>KF</v>
      </c>
      <c r="H443" s="47"/>
      <c r="I443" s="47"/>
      <c r="J443" s="47"/>
    </row>
    <row r="444" spans="1:10">
      <c r="A444" s="47" t="s">
        <v>48</v>
      </c>
      <c r="B444" s="178" t="str">
        <f>$AW$1</f>
        <v>"J"</v>
      </c>
      <c r="C444" s="47"/>
      <c r="D444" s="47"/>
      <c r="E444" s="47" t="s">
        <v>76</v>
      </c>
      <c r="F444" s="47"/>
      <c r="G444" s="246">
        <f ca="1">$BG$9</f>
        <v>45756</v>
      </c>
      <c r="H444" s="47"/>
      <c r="I444" s="47"/>
      <c r="J444" s="179"/>
    </row>
    <row r="445" spans="1:10">
      <c r="A445" s="47" t="s">
        <v>80</v>
      </c>
      <c r="B445" s="178" t="str">
        <f>$BG$18</f>
        <v>N/A</v>
      </c>
      <c r="C445" s="47"/>
      <c r="D445" s="47"/>
      <c r="E445" s="47" t="s">
        <v>81</v>
      </c>
      <c r="F445" s="47"/>
      <c r="G445" s="246" t="str">
        <f>$BG$10</f>
        <v>N/A</v>
      </c>
      <c r="H445" s="47"/>
      <c r="J445" s="179"/>
    </row>
    <row r="446" spans="1:10">
      <c r="A446" s="47" t="s">
        <v>65</v>
      </c>
      <c r="B446" s="180">
        <f>$BG$2</f>
        <v>72</v>
      </c>
      <c r="C446" s="47"/>
      <c r="D446" s="47"/>
      <c r="E446" s="47" t="s">
        <v>91</v>
      </c>
      <c r="F446" s="47"/>
      <c r="G446" s="178">
        <f>$BG$3</f>
        <v>25</v>
      </c>
      <c r="H446" s="47" t="s">
        <v>92</v>
      </c>
      <c r="I446" s="47"/>
      <c r="J446" s="47"/>
    </row>
    <row r="447" spans="1:10">
      <c r="A447" s="47" t="s">
        <v>105</v>
      </c>
      <c r="B447" s="178" t="str">
        <f>$BE$27</f>
        <v>Production</v>
      </c>
      <c r="C447" s="47"/>
      <c r="D447" s="47"/>
      <c r="E447" s="47" t="s">
        <v>106</v>
      </c>
      <c r="F447" s="178" t="str">
        <f>$AR$23</f>
        <v>Greater of ±2.0°F or ±0.4% of Reading</v>
      </c>
      <c r="G447" s="47"/>
      <c r="H447" s="47"/>
      <c r="I447" s="47"/>
      <c r="J447" s="47"/>
    </row>
    <row r="448" spans="1:10">
      <c r="A448" s="181" t="s">
        <v>116</v>
      </c>
      <c r="B448" s="47"/>
      <c r="C448" s="181"/>
      <c r="D448" s="181" t="s">
        <v>117</v>
      </c>
      <c r="E448" s="181"/>
      <c r="F448" s="47"/>
      <c r="G448" s="178" t="str">
        <f>$AR$24</f>
        <v>AMS2750H, ASTM E220-19</v>
      </c>
      <c r="H448" s="181"/>
      <c r="I448" s="47"/>
      <c r="J448" s="47"/>
    </row>
    <row r="449" spans="1:10">
      <c r="A449" s="182" t="s">
        <v>125</v>
      </c>
      <c r="B449" s="182"/>
      <c r="C449" s="47"/>
      <c r="D449" s="178" t="str">
        <f>$AX$22</f>
        <v/>
      </c>
      <c r="E449" s="47" t="s">
        <v>126</v>
      </c>
      <c r="F449" s="47"/>
      <c r="G449" s="183" t="str">
        <f>$AX$26</f>
        <v>Specification</v>
      </c>
      <c r="H449" s="184" t="s">
        <v>127</v>
      </c>
      <c r="I449" s="47"/>
      <c r="J449" s="47"/>
    </row>
    <row r="450" spans="1:10" ht="13.5" thickBot="1">
      <c r="A450" s="185" t="s">
        <v>136</v>
      </c>
      <c r="B450" s="247"/>
      <c r="C450" s="431"/>
      <c r="D450" s="248">
        <f>CT!E441</f>
        <v>0</v>
      </c>
      <c r="E450" s="432">
        <f>CT!M441</f>
        <v>0</v>
      </c>
      <c r="F450" s="432">
        <f>CT!U441</f>
        <v>0</v>
      </c>
      <c r="G450" s="248"/>
      <c r="H450" s="432"/>
      <c r="I450" s="47"/>
      <c r="J450" s="186"/>
    </row>
    <row r="451" spans="1:10" ht="13.5" thickBot="1">
      <c r="A451" s="187" t="s">
        <v>141</v>
      </c>
      <c r="B451" s="223" t="str">
        <f>IF(CT!C447&lt;&gt;"",CT!C447,"")</f>
        <v/>
      </c>
      <c r="C451" s="191"/>
      <c r="D451" s="191" t="str">
        <f>IF(CT!G447&lt;&gt;"",CT!G447,"")</f>
        <v/>
      </c>
      <c r="E451" s="191" t="str">
        <f>IF(CT!O447&lt;&gt;"",CT!O447,"")</f>
        <v/>
      </c>
      <c r="F451" s="191" t="str">
        <f>IF(CT!W447&lt;&gt;"",CT!W447,"")</f>
        <v/>
      </c>
      <c r="G451" s="191"/>
      <c r="H451" s="191"/>
      <c r="I451" s="47"/>
      <c r="J451" s="47"/>
    </row>
    <row r="452" spans="1:10" ht="13.5" thickBot="1">
      <c r="A452" s="188"/>
      <c r="B452" s="223"/>
      <c r="C452" s="253" t="str">
        <f>IF(B451&lt;&gt;"","C.F.","")</f>
        <v/>
      </c>
      <c r="D452" s="434" t="str">
        <f>IF(CT!H447&lt;&gt;"",CT!H447,"")</f>
        <v/>
      </c>
      <c r="E452" s="434" t="str">
        <f>IF(CT!P447&lt;&gt;"",CT!P447,"")</f>
        <v/>
      </c>
      <c r="F452" s="434" t="str">
        <f>IF(CT!X447&lt;&gt;"",CT!X447,"")</f>
        <v/>
      </c>
      <c r="G452" s="434"/>
      <c r="H452" s="434"/>
      <c r="I452" s="47"/>
      <c r="J452" s="47"/>
    </row>
    <row r="453" spans="1:10" ht="13.5" thickBot="1">
      <c r="A453" s="189"/>
      <c r="B453" s="224"/>
      <c r="C453" s="254"/>
      <c r="D453" s="435"/>
      <c r="E453" s="435"/>
      <c r="F453" s="435"/>
      <c r="G453" s="434"/>
      <c r="H453" s="434"/>
      <c r="I453" s="47"/>
      <c r="J453" s="47"/>
    </row>
    <row r="454" spans="1:10" ht="13.5" thickBot="1">
      <c r="A454" s="188"/>
      <c r="B454" s="224" t="str">
        <f>IF(CT!C448&lt;&gt;"",CONCATENATE("SN:  ",CT!C448),"")</f>
        <v/>
      </c>
      <c r="C454" s="191"/>
      <c r="D454" s="191" t="str">
        <f>IF(CT!G448&lt;&gt;"",CT!G448,"")</f>
        <v/>
      </c>
      <c r="E454" s="191"/>
      <c r="F454" s="191"/>
      <c r="G454" s="191"/>
      <c r="H454" s="191"/>
      <c r="I454" s="47"/>
      <c r="J454" s="47"/>
    </row>
    <row r="455" spans="1:10" ht="13.5" thickBot="1">
      <c r="A455" s="189"/>
      <c r="B455" s="224"/>
      <c r="C455" s="253" t="str">
        <f>IF(B454&lt;&gt;"","C.F.","")</f>
        <v/>
      </c>
      <c r="D455" s="434" t="str">
        <f>IF(CT!H448&lt;&gt;"",CT!H448,"")</f>
        <v/>
      </c>
      <c r="E455" s="434"/>
      <c r="F455" s="434"/>
      <c r="G455" s="434"/>
      <c r="H455" s="434"/>
      <c r="I455" s="47"/>
      <c r="J455" s="47"/>
    </row>
    <row r="456" spans="1:10" ht="13.5" thickBot="1">
      <c r="A456" s="188"/>
      <c r="B456" s="224"/>
      <c r="C456" s="225"/>
      <c r="D456" s="225"/>
      <c r="E456" s="225"/>
      <c r="F456" s="225"/>
      <c r="G456" s="434"/>
      <c r="H456" s="434"/>
      <c r="I456" s="47"/>
      <c r="J456" s="47"/>
    </row>
    <row r="457" spans="1:10" ht="13.5" thickBot="1">
      <c r="A457" s="189"/>
      <c r="B457" s="224" t="str">
        <f>IF(CT!C449&lt;&gt;"",CONCATENATE("SN:  ",CT!C449),"")</f>
        <v/>
      </c>
      <c r="C457" s="191"/>
      <c r="D457" s="191" t="str">
        <f>IF(CT!G449&lt;&gt;"",CT!G449,"")</f>
        <v/>
      </c>
      <c r="E457" s="191"/>
      <c r="F457" s="191"/>
      <c r="G457" s="191"/>
      <c r="H457" s="191"/>
      <c r="I457" s="47"/>
      <c r="J457" s="47"/>
    </row>
    <row r="458" spans="1:10" ht="13.5" thickBot="1">
      <c r="A458" s="188"/>
      <c r="B458" s="224"/>
      <c r="C458" s="253" t="str">
        <f>IF(B457&lt;&gt;"","C.F.","")</f>
        <v/>
      </c>
      <c r="D458" s="434" t="str">
        <f>IF(CT!H449&lt;&gt;"",CT!H449,"")</f>
        <v/>
      </c>
      <c r="E458" s="434"/>
      <c r="F458" s="434"/>
      <c r="G458" s="434"/>
      <c r="H458" s="434"/>
      <c r="I458" s="47"/>
      <c r="J458" s="47"/>
    </row>
    <row r="459" spans="1:10" ht="13.5" thickBot="1">
      <c r="A459" s="189"/>
      <c r="B459" s="224"/>
      <c r="C459" s="190"/>
      <c r="D459" s="190"/>
      <c r="E459" s="190"/>
      <c r="F459" s="190"/>
      <c r="G459" s="434"/>
      <c r="H459" s="434"/>
      <c r="I459" s="47"/>
      <c r="J459" s="47"/>
    </row>
    <row r="460" spans="1:10" ht="13.5" thickBot="1">
      <c r="A460" s="188"/>
      <c r="B460" s="224" t="str">
        <f>IF(CT!C450&lt;&gt;"",CONCATENATE("SN:  ",CT!C450),"")</f>
        <v/>
      </c>
      <c r="C460" s="191"/>
      <c r="D460" s="191" t="str">
        <f>IF(CT!G450&lt;&gt;"",CT!G450,"")</f>
        <v/>
      </c>
      <c r="E460" s="191"/>
      <c r="F460" s="191"/>
      <c r="G460" s="191"/>
      <c r="H460" s="191"/>
      <c r="I460" s="47"/>
      <c r="J460" s="47"/>
    </row>
    <row r="461" spans="1:10" ht="13.5" thickBot="1">
      <c r="A461" s="189"/>
      <c r="B461" s="224"/>
      <c r="C461" s="253" t="str">
        <f>IF(B460&lt;&gt;"","C.F.","")</f>
        <v/>
      </c>
      <c r="D461" s="434" t="str">
        <f>IF(CT!H450&lt;&gt;"",CT!H450,"")</f>
        <v/>
      </c>
      <c r="E461" s="434"/>
      <c r="F461" s="434"/>
      <c r="G461" s="434"/>
      <c r="H461" s="434"/>
      <c r="I461" s="47"/>
      <c r="J461" s="47"/>
    </row>
    <row r="462" spans="1:10" ht="13.5" thickBot="1">
      <c r="A462" s="188"/>
      <c r="B462" s="224"/>
      <c r="C462" s="437"/>
      <c r="D462" s="437"/>
      <c r="E462" s="437"/>
      <c r="F462" s="437"/>
      <c r="G462" s="434"/>
      <c r="H462" s="434"/>
      <c r="I462" s="47"/>
      <c r="J462" s="47"/>
    </row>
    <row r="463" spans="1:10" ht="13.5" thickBot="1">
      <c r="A463" s="189"/>
      <c r="B463" s="224" t="str">
        <f>IF(CT!C451&lt;&gt;"",CONCATENATE("SN:  ",CT!C451),"")</f>
        <v/>
      </c>
      <c r="C463" s="191"/>
      <c r="D463" s="191" t="str">
        <f>IF(CT!G451&lt;&gt;"",CT!G451,"")</f>
        <v/>
      </c>
      <c r="E463" s="191"/>
      <c r="F463" s="191"/>
      <c r="G463" s="191"/>
      <c r="H463" s="191"/>
      <c r="I463" s="47"/>
      <c r="J463" s="47"/>
    </row>
    <row r="464" spans="1:10" ht="13.5" thickBot="1">
      <c r="A464" s="188"/>
      <c r="B464" s="224"/>
      <c r="C464" s="253" t="str">
        <f>IF(B463&lt;&gt;"","C.F.","")</f>
        <v/>
      </c>
      <c r="D464" s="434" t="str">
        <f>IF(CT!H451&lt;&gt;"",CT!H451,"")</f>
        <v/>
      </c>
      <c r="E464" s="434"/>
      <c r="F464" s="434"/>
      <c r="G464" s="434"/>
      <c r="H464" s="434"/>
      <c r="I464" s="47"/>
      <c r="J464" s="47"/>
    </row>
    <row r="465" spans="1:10" ht="13.5" thickBot="1">
      <c r="A465" s="189"/>
      <c r="B465" s="224"/>
      <c r="C465" s="191"/>
      <c r="D465" s="434"/>
      <c r="E465" s="434"/>
      <c r="F465" s="434"/>
      <c r="G465" s="434"/>
      <c r="H465" s="434"/>
      <c r="I465" s="47"/>
      <c r="J465" s="47"/>
    </row>
    <row r="466" spans="1:10">
      <c r="A466" s="188"/>
      <c r="B466" s="47"/>
      <c r="C466" s="47"/>
      <c r="D466" s="47"/>
      <c r="E466" s="47"/>
      <c r="F466" s="47"/>
      <c r="G466" s="47"/>
      <c r="H466" s="47"/>
      <c r="I466" s="47"/>
      <c r="J466" s="47"/>
    </row>
    <row r="467" spans="1:10">
      <c r="A467" s="189"/>
      <c r="B467" s="47"/>
      <c r="C467" s="47"/>
      <c r="D467" s="47"/>
      <c r="E467" s="47"/>
      <c r="F467" s="47"/>
      <c r="G467" s="47"/>
      <c r="H467" s="47"/>
      <c r="I467" s="47"/>
      <c r="J467" s="47"/>
    </row>
    <row r="468" spans="1:10">
      <c r="A468" s="188"/>
      <c r="B468" s="47"/>
      <c r="C468" s="47"/>
      <c r="D468" s="47"/>
      <c r="E468" s="47"/>
      <c r="F468" s="47"/>
      <c r="G468" s="47"/>
      <c r="H468" s="47"/>
      <c r="I468" s="47"/>
      <c r="J468" s="47"/>
    </row>
    <row r="469" spans="1:10">
      <c r="A469" s="189"/>
      <c r="B469" s="47"/>
      <c r="C469" s="47"/>
      <c r="D469" s="47"/>
      <c r="E469" s="47"/>
      <c r="F469" s="47"/>
      <c r="G469" s="47"/>
      <c r="H469" s="47"/>
      <c r="I469" s="47"/>
      <c r="J469" s="47"/>
    </row>
    <row r="470" spans="1:10">
      <c r="A470" s="192"/>
      <c r="B470" s="193"/>
      <c r="C470" s="193"/>
      <c r="D470" s="193"/>
      <c r="E470" s="193"/>
      <c r="F470" s="193"/>
      <c r="G470" s="193"/>
      <c r="H470" s="193"/>
      <c r="I470" s="47"/>
      <c r="J470" s="47"/>
    </row>
    <row r="471" spans="1:10" ht="13.5" thickBot="1">
      <c r="A471" s="194"/>
      <c r="B471" s="47"/>
      <c r="C471" s="194" t="s">
        <v>210</v>
      </c>
      <c r="D471" s="194"/>
      <c r="E471" s="194"/>
      <c r="F471" s="194"/>
      <c r="G471" s="194"/>
      <c r="H471" s="194"/>
      <c r="I471" s="194"/>
      <c r="J471" s="194"/>
    </row>
    <row r="472" spans="1:10">
      <c r="A472" s="47" t="s">
        <v>214</v>
      </c>
      <c r="B472" s="178" t="str">
        <f>$BJ$7</f>
        <v>Found in tolerance.  No action required.  "C.F" = "Correction Factor."</v>
      </c>
      <c r="C472" s="47"/>
      <c r="D472" s="47"/>
      <c r="E472" s="47"/>
      <c r="F472" s="47"/>
      <c r="G472" s="47"/>
      <c r="H472" s="47"/>
      <c r="I472" s="47"/>
      <c r="J472" s="47"/>
    </row>
    <row r="473" spans="1:10">
      <c r="A473" s="47"/>
      <c r="B473" s="47"/>
      <c r="C473" s="47"/>
      <c r="D473" s="47"/>
      <c r="E473" s="47"/>
      <c r="F473" s="47"/>
      <c r="G473" s="47"/>
      <c r="H473" s="47"/>
      <c r="I473" s="47"/>
      <c r="J473" s="47"/>
    </row>
    <row r="474" spans="1:10">
      <c r="A474" s="195" t="s">
        <v>220</v>
      </c>
      <c r="B474" s="178" t="str">
        <f>$BJ$30</f>
        <v>New</v>
      </c>
      <c r="C474" s="47"/>
      <c r="D474" s="47"/>
      <c r="E474" s="47"/>
      <c r="F474" s="47"/>
      <c r="G474" s="47"/>
      <c r="H474" s="47"/>
      <c r="I474" s="47"/>
      <c r="J474" s="47"/>
    </row>
    <row r="475" spans="1:10">
      <c r="A475" s="195" t="s">
        <v>223</v>
      </c>
      <c r="B475" s="178" t="str">
        <f>$BK$5</f>
        <v>ACCEPTED</v>
      </c>
      <c r="C475" s="47"/>
      <c r="D475" s="47"/>
      <c r="E475" s="47"/>
      <c r="F475" s="47"/>
      <c r="G475" s="47"/>
      <c r="H475" s="47"/>
      <c r="I475" s="47"/>
      <c r="J475" s="47"/>
    </row>
    <row r="476" spans="1:10">
      <c r="A476" s="182"/>
      <c r="B476" s="507" t="s">
        <v>225</v>
      </c>
      <c r="C476" s="508"/>
      <c r="D476" s="507"/>
      <c r="E476" s="507"/>
      <c r="F476" s="507"/>
      <c r="G476" s="508"/>
      <c r="H476" s="508"/>
      <c r="I476" s="507"/>
      <c r="J476" s="507"/>
    </row>
    <row r="477" spans="1:10">
      <c r="A477" s="47" t="s">
        <v>227</v>
      </c>
      <c r="B477" s="47"/>
      <c r="C477" s="178" t="str">
        <f>$N$20</f>
        <v>Additel 286 SN:6851022030037</v>
      </c>
      <c r="D477" s="181"/>
      <c r="E477" s="181"/>
      <c r="F477" s="47" t="s">
        <v>228</v>
      </c>
      <c r="G477" s="512" t="str">
        <f>IF($V$19&lt;&gt;"",$V$19,"")</f>
        <v>PRT SN:496142</v>
      </c>
      <c r="H477" s="513"/>
      <c r="I477" s="196"/>
      <c r="J477" s="47"/>
    </row>
    <row r="478" spans="1:10">
      <c r="A478" s="47" t="s">
        <v>229</v>
      </c>
      <c r="B478" s="47"/>
      <c r="C478" s="504">
        <f>$N$21</f>
        <v>45474</v>
      </c>
      <c r="D478" s="505"/>
      <c r="E478" s="506"/>
      <c r="F478" s="47" t="s">
        <v>230</v>
      </c>
      <c r="G478" s="197">
        <f>IF($V$20&lt;&gt;"",$V$20,"")</f>
        <v>45275</v>
      </c>
      <c r="H478" s="198" t="str">
        <f>IF($W$20&lt;&gt;"",$W$20,"")</f>
        <v/>
      </c>
      <c r="I478" s="199"/>
      <c r="J478" s="200"/>
    </row>
    <row r="479" spans="1:10">
      <c r="A479" s="47" t="s">
        <v>231</v>
      </c>
      <c r="B479" s="47"/>
      <c r="C479" s="504">
        <f>$N$22</f>
        <v>45839</v>
      </c>
      <c r="D479" s="505"/>
      <c r="E479" s="506"/>
      <c r="F479" s="47" t="s">
        <v>232</v>
      </c>
      <c r="G479" s="197">
        <f>IF($V$21&lt;&gt;"",$V$21,"")</f>
        <v>46006</v>
      </c>
      <c r="H479" s="197" t="str">
        <f>IF($W$21&lt;&gt;"",$W$21,"")</f>
        <v/>
      </c>
      <c r="I479" s="199"/>
      <c r="J479" s="200"/>
    </row>
    <row r="480" spans="1:10" ht="13.5" thickBot="1">
      <c r="A480" s="201" t="s">
        <v>233</v>
      </c>
      <c r="B480" s="201"/>
      <c r="C480" s="509" t="str">
        <f>$N$23</f>
        <v>56561-060578</v>
      </c>
      <c r="D480" s="510"/>
      <c r="E480" s="511"/>
      <c r="F480" s="201" t="s">
        <v>233</v>
      </c>
      <c r="G480" s="201"/>
      <c r="H480" s="295" t="str">
        <f>IF($V$22&lt;&gt;"",$V$22,"")</f>
        <v>G295632</v>
      </c>
      <c r="I480" s="203"/>
      <c r="J480" s="204"/>
    </row>
    <row r="481" spans="1:10">
      <c r="A481" s="47" t="s">
        <v>52</v>
      </c>
      <c r="B481" s="47"/>
      <c r="C481" s="47"/>
      <c r="D481" s="220" t="s">
        <v>53</v>
      </c>
      <c r="E481" s="221">
        <v>13</v>
      </c>
      <c r="F481" s="47"/>
      <c r="G481" s="178"/>
      <c r="H481" s="47"/>
      <c r="I481" s="47"/>
      <c r="J481" s="47"/>
    </row>
    <row r="482" spans="1:10">
      <c r="A482" s="47" t="s">
        <v>59</v>
      </c>
      <c r="B482" s="47"/>
      <c r="C482" s="47"/>
      <c r="D482" s="47"/>
      <c r="E482" s="47"/>
      <c r="F482" s="47"/>
      <c r="G482" s="47"/>
      <c r="H482" s="47"/>
      <c r="I482" s="47"/>
      <c r="J482" s="47"/>
    </row>
    <row r="483" spans="1:10">
      <c r="A483" s="47" t="s">
        <v>68</v>
      </c>
      <c r="B483" s="178" t="str">
        <f>$BC$12</f>
        <v>Thermocouple Wire</v>
      </c>
      <c r="C483" s="47"/>
      <c r="D483" s="47"/>
      <c r="E483" s="47" t="s">
        <v>69</v>
      </c>
      <c r="F483" s="47"/>
      <c r="G483" s="178" t="str">
        <f>$BF$22</f>
        <v>KF</v>
      </c>
      <c r="H483" s="47"/>
      <c r="I483" s="47"/>
      <c r="J483" s="47"/>
    </row>
    <row r="484" spans="1:10">
      <c r="A484" s="47" t="s">
        <v>48</v>
      </c>
      <c r="B484" s="178" t="str">
        <f>$AW$1</f>
        <v>"J"</v>
      </c>
      <c r="C484" s="47"/>
      <c r="D484" s="47"/>
      <c r="E484" s="47" t="s">
        <v>76</v>
      </c>
      <c r="F484" s="47"/>
      <c r="G484" s="246">
        <f ca="1">$BG$9</f>
        <v>45756</v>
      </c>
      <c r="H484" s="47"/>
      <c r="I484" s="47"/>
      <c r="J484" s="179"/>
    </row>
    <row r="485" spans="1:10">
      <c r="A485" s="47" t="s">
        <v>80</v>
      </c>
      <c r="B485" s="178" t="str">
        <f>$BG$18</f>
        <v>N/A</v>
      </c>
      <c r="C485" s="47"/>
      <c r="D485" s="47"/>
      <c r="E485" s="47" t="s">
        <v>81</v>
      </c>
      <c r="F485" s="47"/>
      <c r="G485" s="246" t="str">
        <f>$BG$10</f>
        <v>N/A</v>
      </c>
      <c r="H485" s="47"/>
      <c r="J485" s="179"/>
    </row>
    <row r="486" spans="1:10">
      <c r="A486" s="47" t="s">
        <v>65</v>
      </c>
      <c r="B486" s="180">
        <f>$BG$2</f>
        <v>72</v>
      </c>
      <c r="C486" s="47"/>
      <c r="D486" s="47"/>
      <c r="E486" s="47" t="s">
        <v>91</v>
      </c>
      <c r="F486" s="47"/>
      <c r="G486" s="178">
        <f>$BG$3</f>
        <v>25</v>
      </c>
      <c r="H486" s="47" t="s">
        <v>92</v>
      </c>
      <c r="I486" s="47"/>
      <c r="J486" s="47"/>
    </row>
    <row r="487" spans="1:10">
      <c r="A487" s="47" t="s">
        <v>105</v>
      </c>
      <c r="B487" s="178" t="str">
        <f>$BE$27</f>
        <v>Production</v>
      </c>
      <c r="C487" s="47"/>
      <c r="D487" s="47"/>
      <c r="E487" s="47" t="s">
        <v>106</v>
      </c>
      <c r="F487" s="178" t="str">
        <f>$AR$23</f>
        <v>Greater of ±2.0°F or ±0.4% of Reading</v>
      </c>
      <c r="G487" s="47"/>
      <c r="H487" s="47"/>
      <c r="I487" s="47"/>
      <c r="J487" s="47"/>
    </row>
    <row r="488" spans="1:10">
      <c r="A488" s="181" t="s">
        <v>116</v>
      </c>
      <c r="B488" s="47"/>
      <c r="C488" s="181"/>
      <c r="D488" s="181" t="s">
        <v>117</v>
      </c>
      <c r="E488" s="181"/>
      <c r="F488" s="47"/>
      <c r="G488" s="178" t="str">
        <f>$AR$24</f>
        <v>AMS2750H, ASTM E220-19</v>
      </c>
      <c r="H488" s="181"/>
      <c r="I488" s="47"/>
      <c r="J488" s="47"/>
    </row>
    <row r="489" spans="1:10">
      <c r="A489" s="182" t="s">
        <v>125</v>
      </c>
      <c r="B489" s="182"/>
      <c r="C489" s="47"/>
      <c r="D489" s="178" t="str">
        <f>$AX$22</f>
        <v/>
      </c>
      <c r="E489" s="47" t="s">
        <v>126</v>
      </c>
      <c r="F489" s="47"/>
      <c r="G489" s="183" t="str">
        <f>$AX$26</f>
        <v>Specification</v>
      </c>
      <c r="H489" s="184" t="s">
        <v>127</v>
      </c>
      <c r="I489" s="47"/>
      <c r="J489" s="47"/>
    </row>
    <row r="490" spans="1:10" ht="13.5" thickBot="1">
      <c r="A490" s="185" t="s">
        <v>136</v>
      </c>
      <c r="B490" s="247"/>
      <c r="C490" s="431"/>
      <c r="D490" s="248">
        <f>CT!E481</f>
        <v>0</v>
      </c>
      <c r="E490" s="432">
        <f>CT!M481</f>
        <v>0</v>
      </c>
      <c r="F490" s="432">
        <f>CT!U481</f>
        <v>0</v>
      </c>
      <c r="G490" s="248"/>
      <c r="H490" s="432"/>
      <c r="I490" s="47"/>
      <c r="J490" s="186"/>
    </row>
    <row r="491" spans="1:10" ht="13.5" thickBot="1">
      <c r="A491" s="187" t="s">
        <v>141</v>
      </c>
      <c r="B491" s="223" t="str">
        <f>IF(CT!C487&lt;&gt;"",CT!C487,"")</f>
        <v/>
      </c>
      <c r="C491" s="191"/>
      <c r="D491" s="191" t="str">
        <f>IF(CT!G487&lt;&gt;"",CT!G487,"")</f>
        <v/>
      </c>
      <c r="E491" s="191" t="str">
        <f>IF(CT!O487&lt;&gt;"",CT!O487,"")</f>
        <v/>
      </c>
      <c r="F491" s="191" t="str">
        <f>IF(CT!W487&lt;&gt;"",CT!W487,"")</f>
        <v/>
      </c>
      <c r="G491" s="191"/>
      <c r="H491" s="191"/>
      <c r="I491" s="47"/>
      <c r="J491" s="47"/>
    </row>
    <row r="492" spans="1:10" ht="13.5" thickBot="1">
      <c r="A492" s="188"/>
      <c r="B492" s="223"/>
      <c r="C492" s="253" t="str">
        <f>IF(B491&lt;&gt;"","C.F.","")</f>
        <v/>
      </c>
      <c r="D492" s="434" t="str">
        <f>IF(CT!H487&lt;&gt;"",CT!H487,"")</f>
        <v/>
      </c>
      <c r="E492" s="434" t="str">
        <f>IF(CT!P487&lt;&gt;"",CT!P487,"")</f>
        <v/>
      </c>
      <c r="F492" s="434" t="str">
        <f>IF(CT!X487&lt;&gt;"",CT!X487,"")</f>
        <v/>
      </c>
      <c r="G492" s="434"/>
      <c r="H492" s="434"/>
      <c r="I492" s="47"/>
      <c r="J492" s="47"/>
    </row>
    <row r="493" spans="1:10" ht="13.5" thickBot="1">
      <c r="A493" s="189"/>
      <c r="B493" s="224"/>
      <c r="C493" s="254"/>
      <c r="D493" s="435"/>
      <c r="E493" s="435"/>
      <c r="F493" s="435"/>
      <c r="G493" s="434"/>
      <c r="H493" s="434"/>
      <c r="I493" s="47"/>
      <c r="J493" s="47"/>
    </row>
    <row r="494" spans="1:10" ht="13.5" thickBot="1">
      <c r="A494" s="188"/>
      <c r="B494" s="224" t="str">
        <f>IF(CT!C488&lt;&gt;"",CONCATENATE("SN:  ",CT!C488),"")</f>
        <v/>
      </c>
      <c r="C494" s="191"/>
      <c r="D494" s="191" t="str">
        <f>IF(CT!G488&lt;&gt;"",CT!G488,"")</f>
        <v/>
      </c>
      <c r="E494" s="191"/>
      <c r="F494" s="191"/>
      <c r="G494" s="191"/>
      <c r="H494" s="191"/>
      <c r="I494" s="47"/>
      <c r="J494" s="47"/>
    </row>
    <row r="495" spans="1:10" ht="13.5" thickBot="1">
      <c r="A495" s="189"/>
      <c r="B495" s="224"/>
      <c r="C495" s="253" t="str">
        <f>IF(B494&lt;&gt;"","C.F.","")</f>
        <v/>
      </c>
      <c r="D495" s="434" t="str">
        <f>IF(CT!H488&lt;&gt;"",CT!H488,"")</f>
        <v/>
      </c>
      <c r="E495" s="434"/>
      <c r="F495" s="434"/>
      <c r="G495" s="434"/>
      <c r="H495" s="434"/>
      <c r="I495" s="47"/>
      <c r="J495" s="47"/>
    </row>
    <row r="496" spans="1:10" ht="13.5" thickBot="1">
      <c r="A496" s="188"/>
      <c r="B496" s="224"/>
      <c r="C496" s="225"/>
      <c r="D496" s="225"/>
      <c r="E496" s="225"/>
      <c r="F496" s="225"/>
      <c r="G496" s="434"/>
      <c r="H496" s="434"/>
      <c r="I496" s="47"/>
      <c r="J496" s="47"/>
    </row>
    <row r="497" spans="1:10" ht="13.5" thickBot="1">
      <c r="A497" s="189"/>
      <c r="B497" s="224" t="str">
        <f>IF(CT!C489&lt;&gt;"",CONCATENATE("SN:  ",CT!C489),"")</f>
        <v/>
      </c>
      <c r="C497" s="191"/>
      <c r="D497" s="191" t="str">
        <f>IF(CT!G489&lt;&gt;"",CT!G489,"")</f>
        <v/>
      </c>
      <c r="E497" s="191"/>
      <c r="F497" s="191"/>
      <c r="G497" s="191"/>
      <c r="H497" s="191"/>
      <c r="I497" s="47"/>
      <c r="J497" s="47"/>
    </row>
    <row r="498" spans="1:10" ht="13.5" thickBot="1">
      <c r="A498" s="188"/>
      <c r="B498" s="224"/>
      <c r="C498" s="253" t="str">
        <f>IF(B497&lt;&gt;"","C.F.","")</f>
        <v/>
      </c>
      <c r="D498" s="434" t="str">
        <f>IF(CT!H489&lt;&gt;"",CT!H489,"")</f>
        <v/>
      </c>
      <c r="E498" s="434"/>
      <c r="F498" s="434"/>
      <c r="G498" s="434"/>
      <c r="H498" s="434"/>
      <c r="I498" s="47"/>
      <c r="J498" s="47"/>
    </row>
    <row r="499" spans="1:10" ht="13.5" thickBot="1">
      <c r="A499" s="189"/>
      <c r="B499" s="224"/>
      <c r="C499" s="190"/>
      <c r="D499" s="190"/>
      <c r="E499" s="190"/>
      <c r="F499" s="190"/>
      <c r="G499" s="434"/>
      <c r="H499" s="434"/>
      <c r="I499" s="47"/>
      <c r="J499" s="47"/>
    </row>
    <row r="500" spans="1:10" ht="13.5" thickBot="1">
      <c r="A500" s="188"/>
      <c r="B500" s="224" t="str">
        <f>IF(CT!C490&lt;&gt;"",CONCATENATE("SN:  ",CT!C490),"")</f>
        <v/>
      </c>
      <c r="C500" s="191"/>
      <c r="D500" s="191" t="str">
        <f>IF(CT!G490&lt;&gt;"",CT!G490,"")</f>
        <v/>
      </c>
      <c r="E500" s="191"/>
      <c r="F500" s="191"/>
      <c r="G500" s="191"/>
      <c r="H500" s="191"/>
      <c r="I500" s="47"/>
      <c r="J500" s="47"/>
    </row>
    <row r="501" spans="1:10" ht="13.5" thickBot="1">
      <c r="A501" s="189"/>
      <c r="B501" s="224"/>
      <c r="C501" s="253" t="str">
        <f>IF(B500&lt;&gt;"","C.F.","")</f>
        <v/>
      </c>
      <c r="D501" s="434" t="str">
        <f>IF(CT!H490&lt;&gt;"",CT!H490,"")</f>
        <v/>
      </c>
      <c r="E501" s="434"/>
      <c r="F501" s="434"/>
      <c r="G501" s="434"/>
      <c r="H501" s="434"/>
      <c r="I501" s="47"/>
      <c r="J501" s="47"/>
    </row>
    <row r="502" spans="1:10" ht="13.5" thickBot="1">
      <c r="A502" s="188"/>
      <c r="B502" s="224"/>
      <c r="C502" s="437"/>
      <c r="D502" s="437"/>
      <c r="E502" s="437"/>
      <c r="F502" s="437"/>
      <c r="G502" s="434"/>
      <c r="H502" s="434"/>
      <c r="I502" s="47"/>
      <c r="J502" s="47"/>
    </row>
    <row r="503" spans="1:10" ht="13.5" thickBot="1">
      <c r="A503" s="189"/>
      <c r="B503" s="224" t="str">
        <f>IF(CT!C491&lt;&gt;"",CONCATENATE("SN:  ",CT!C491),"")</f>
        <v/>
      </c>
      <c r="C503" s="191"/>
      <c r="D503" s="191" t="str">
        <f>IF(CT!G491&lt;&gt;"",CT!G491,"")</f>
        <v/>
      </c>
      <c r="E503" s="191"/>
      <c r="F503" s="191"/>
      <c r="G503" s="191"/>
      <c r="H503" s="191"/>
      <c r="I503" s="47"/>
      <c r="J503" s="47"/>
    </row>
    <row r="504" spans="1:10" ht="13.5" thickBot="1">
      <c r="A504" s="188"/>
      <c r="B504" s="224"/>
      <c r="C504" s="253" t="str">
        <f>IF(B503&lt;&gt;"","C.F.","")</f>
        <v/>
      </c>
      <c r="D504" s="434" t="str">
        <f>IF(CT!H491&lt;&gt;"",CT!H491,"")</f>
        <v/>
      </c>
      <c r="E504" s="434"/>
      <c r="F504" s="434"/>
      <c r="G504" s="434"/>
      <c r="H504" s="434"/>
      <c r="I504" s="47"/>
      <c r="J504" s="47"/>
    </row>
    <row r="505" spans="1:10" ht="13.5" thickBot="1">
      <c r="A505" s="189"/>
      <c r="B505" s="224"/>
      <c r="C505" s="191"/>
      <c r="D505" s="434"/>
      <c r="E505" s="434"/>
      <c r="F505" s="434"/>
      <c r="G505" s="434"/>
      <c r="H505" s="434"/>
      <c r="I505" s="47"/>
      <c r="J505" s="47"/>
    </row>
    <row r="506" spans="1:10">
      <c r="A506" s="188"/>
      <c r="B506" s="47"/>
      <c r="C506" s="47"/>
      <c r="D506" s="47"/>
      <c r="E506" s="47"/>
      <c r="F506" s="47"/>
      <c r="G506" s="47"/>
      <c r="H506" s="47"/>
      <c r="I506" s="47"/>
      <c r="J506" s="47"/>
    </row>
    <row r="507" spans="1:10">
      <c r="A507" s="189"/>
      <c r="B507" s="47"/>
      <c r="C507" s="47"/>
      <c r="D507" s="47"/>
      <c r="E507" s="47"/>
      <c r="F507" s="47"/>
      <c r="G507" s="47"/>
      <c r="H507" s="47"/>
      <c r="I507" s="47"/>
      <c r="J507" s="47"/>
    </row>
    <row r="508" spans="1:10">
      <c r="A508" s="188"/>
      <c r="B508" s="47"/>
      <c r="C508" s="47"/>
      <c r="D508" s="47"/>
      <c r="E508" s="47"/>
      <c r="F508" s="47"/>
      <c r="G508" s="47"/>
      <c r="H508" s="47"/>
      <c r="I508" s="47"/>
      <c r="J508" s="47"/>
    </row>
    <row r="509" spans="1:10">
      <c r="A509" s="189"/>
      <c r="B509" s="47"/>
      <c r="C509" s="47"/>
      <c r="D509" s="47"/>
      <c r="E509" s="47"/>
      <c r="F509" s="47"/>
      <c r="G509" s="47"/>
      <c r="H509" s="47"/>
      <c r="I509" s="47"/>
      <c r="J509" s="47"/>
    </row>
    <row r="510" spans="1:10">
      <c r="A510" s="192"/>
      <c r="B510" s="193"/>
      <c r="C510" s="193"/>
      <c r="D510" s="193"/>
      <c r="E510" s="193"/>
      <c r="F510" s="193"/>
      <c r="G510" s="193"/>
      <c r="H510" s="193"/>
      <c r="I510" s="47"/>
      <c r="J510" s="47"/>
    </row>
    <row r="511" spans="1:10" ht="13.5" thickBot="1">
      <c r="A511" s="194"/>
      <c r="B511" s="47"/>
      <c r="C511" s="194" t="s">
        <v>210</v>
      </c>
      <c r="D511" s="194"/>
      <c r="E511" s="194"/>
      <c r="F511" s="194"/>
      <c r="G511" s="194"/>
      <c r="H511" s="194"/>
      <c r="I511" s="194"/>
      <c r="J511" s="194"/>
    </row>
    <row r="512" spans="1:10">
      <c r="A512" s="47" t="s">
        <v>214</v>
      </c>
      <c r="B512" s="178" t="str">
        <f>$BJ$7</f>
        <v>Found in tolerance.  No action required.  "C.F" = "Correction Factor."</v>
      </c>
      <c r="C512" s="47"/>
      <c r="D512" s="47"/>
      <c r="E512" s="47"/>
      <c r="F512" s="47"/>
      <c r="G512" s="47"/>
      <c r="H512" s="47"/>
      <c r="I512" s="47"/>
      <c r="J512" s="47"/>
    </row>
    <row r="513" spans="1:10">
      <c r="A513" s="47"/>
      <c r="B513" s="47"/>
      <c r="C513" s="47"/>
      <c r="D513" s="47"/>
      <c r="E513" s="47"/>
      <c r="F513" s="47"/>
      <c r="G513" s="47"/>
      <c r="H513" s="47"/>
      <c r="I513" s="47"/>
      <c r="J513" s="47"/>
    </row>
    <row r="514" spans="1:10">
      <c r="A514" s="195" t="s">
        <v>220</v>
      </c>
      <c r="B514" s="178" t="str">
        <f>$BJ$30</f>
        <v>New</v>
      </c>
      <c r="C514" s="47"/>
      <c r="D514" s="47"/>
      <c r="E514" s="47"/>
      <c r="F514" s="47"/>
      <c r="G514" s="47"/>
      <c r="H514" s="47"/>
      <c r="I514" s="47"/>
      <c r="J514" s="47"/>
    </row>
    <row r="515" spans="1:10">
      <c r="A515" s="195" t="s">
        <v>223</v>
      </c>
      <c r="B515" s="178" t="str">
        <f>$BK$5</f>
        <v>ACCEPTED</v>
      </c>
      <c r="C515" s="47"/>
      <c r="D515" s="47"/>
      <c r="E515" s="47"/>
      <c r="F515" s="47"/>
      <c r="G515" s="47"/>
      <c r="H515" s="47"/>
      <c r="I515" s="47"/>
      <c r="J515" s="47"/>
    </row>
    <row r="516" spans="1:10">
      <c r="A516" s="182"/>
      <c r="B516" s="507" t="s">
        <v>225</v>
      </c>
      <c r="C516" s="508"/>
      <c r="D516" s="507"/>
      <c r="E516" s="507"/>
      <c r="F516" s="507"/>
      <c r="G516" s="508"/>
      <c r="H516" s="508"/>
      <c r="I516" s="507"/>
      <c r="J516" s="507"/>
    </row>
    <row r="517" spans="1:10">
      <c r="A517" s="47" t="s">
        <v>227</v>
      </c>
      <c r="B517" s="47"/>
      <c r="C517" s="178" t="str">
        <f>$N$20</f>
        <v>Additel 286 SN:6851022030037</v>
      </c>
      <c r="D517" s="181"/>
      <c r="E517" s="181"/>
      <c r="F517" s="47" t="s">
        <v>228</v>
      </c>
      <c r="G517" s="512" t="str">
        <f>IF($V$19&lt;&gt;"",$V$19,"")</f>
        <v>PRT SN:496142</v>
      </c>
      <c r="H517" s="513"/>
      <c r="I517" s="196"/>
      <c r="J517" s="47"/>
    </row>
    <row r="518" spans="1:10">
      <c r="A518" s="47" t="s">
        <v>229</v>
      </c>
      <c r="B518" s="47"/>
      <c r="C518" s="504">
        <f>$N$21</f>
        <v>45474</v>
      </c>
      <c r="D518" s="505"/>
      <c r="E518" s="506"/>
      <c r="F518" s="47" t="s">
        <v>230</v>
      </c>
      <c r="G518" s="197">
        <f>IF($V$20&lt;&gt;"",$V$20,"")</f>
        <v>45275</v>
      </c>
      <c r="H518" s="198" t="str">
        <f>IF($W$20&lt;&gt;"",$W$20,"")</f>
        <v/>
      </c>
      <c r="I518" s="199"/>
      <c r="J518" s="200"/>
    </row>
    <row r="519" spans="1:10">
      <c r="A519" s="47" t="s">
        <v>231</v>
      </c>
      <c r="B519" s="47"/>
      <c r="C519" s="504">
        <f>$N$22</f>
        <v>45839</v>
      </c>
      <c r="D519" s="505"/>
      <c r="E519" s="506"/>
      <c r="F519" s="47" t="s">
        <v>232</v>
      </c>
      <c r="G519" s="197">
        <f>IF($V$21&lt;&gt;"",$V$21,"")</f>
        <v>46006</v>
      </c>
      <c r="H519" s="197" t="str">
        <f>IF($W$21&lt;&gt;"",$W$21,"")</f>
        <v/>
      </c>
      <c r="I519" s="199"/>
      <c r="J519" s="200"/>
    </row>
    <row r="520" spans="1:10" ht="13.5" thickBot="1">
      <c r="A520" s="201" t="s">
        <v>233</v>
      </c>
      <c r="B520" s="201"/>
      <c r="C520" s="509" t="str">
        <f>$N$23</f>
        <v>56561-060578</v>
      </c>
      <c r="D520" s="510"/>
      <c r="E520" s="511"/>
      <c r="F520" s="201" t="s">
        <v>233</v>
      </c>
      <c r="G520" s="201"/>
      <c r="H520" s="295" t="str">
        <f>IF($V$22&lt;&gt;"",$V$22,"")</f>
        <v>G295632</v>
      </c>
      <c r="I520" s="203"/>
      <c r="J520" s="204"/>
    </row>
    <row r="521" spans="1:10">
      <c r="A521" s="47" t="s">
        <v>52</v>
      </c>
      <c r="B521" s="47"/>
      <c r="C521" s="47"/>
      <c r="D521" s="220" t="s">
        <v>53</v>
      </c>
      <c r="E521" s="221">
        <v>14</v>
      </c>
      <c r="F521" s="47"/>
      <c r="G521" s="178"/>
      <c r="H521" s="47"/>
      <c r="I521" s="47"/>
      <c r="J521" s="47"/>
    </row>
    <row r="522" spans="1:10">
      <c r="A522" s="47" t="s">
        <v>59</v>
      </c>
      <c r="B522" s="47"/>
      <c r="C522" s="47"/>
      <c r="D522" s="47"/>
      <c r="E522" s="47"/>
      <c r="F522" s="47"/>
      <c r="G522" s="47"/>
      <c r="H522" s="47"/>
      <c r="I522" s="47"/>
      <c r="J522" s="47"/>
    </row>
    <row r="523" spans="1:10">
      <c r="A523" s="47" t="s">
        <v>68</v>
      </c>
      <c r="B523" s="178" t="str">
        <f>$BC$12</f>
        <v>Thermocouple Wire</v>
      </c>
      <c r="C523" s="47"/>
      <c r="D523" s="47"/>
      <c r="E523" s="47" t="s">
        <v>69</v>
      </c>
      <c r="F523" s="47"/>
      <c r="G523" s="178" t="str">
        <f>$BF$22</f>
        <v>KF</v>
      </c>
      <c r="H523" s="47"/>
      <c r="I523" s="47"/>
      <c r="J523" s="47"/>
    </row>
    <row r="524" spans="1:10">
      <c r="A524" s="47" t="s">
        <v>48</v>
      </c>
      <c r="B524" s="178" t="str">
        <f>$AW$1</f>
        <v>"J"</v>
      </c>
      <c r="C524" s="47"/>
      <c r="D524" s="47"/>
      <c r="E524" s="47" t="s">
        <v>76</v>
      </c>
      <c r="F524" s="47"/>
      <c r="G524" s="246">
        <f ca="1">$BG$9</f>
        <v>45756</v>
      </c>
      <c r="H524" s="47"/>
      <c r="I524" s="47"/>
      <c r="J524" s="179"/>
    </row>
    <row r="525" spans="1:10">
      <c r="A525" s="47" t="s">
        <v>80</v>
      </c>
      <c r="B525" s="178" t="str">
        <f>$BG$18</f>
        <v>N/A</v>
      </c>
      <c r="C525" s="47"/>
      <c r="D525" s="47"/>
      <c r="E525" s="47" t="s">
        <v>81</v>
      </c>
      <c r="F525" s="47"/>
      <c r="G525" s="246" t="str">
        <f>$BG$10</f>
        <v>N/A</v>
      </c>
      <c r="H525" s="47"/>
      <c r="J525" s="179"/>
    </row>
    <row r="526" spans="1:10">
      <c r="A526" s="47" t="s">
        <v>65</v>
      </c>
      <c r="B526" s="180">
        <f>$BG$2</f>
        <v>72</v>
      </c>
      <c r="C526" s="47"/>
      <c r="D526" s="47"/>
      <c r="E526" s="47" t="s">
        <v>91</v>
      </c>
      <c r="F526" s="47"/>
      <c r="G526" s="178">
        <f>$BG$3</f>
        <v>25</v>
      </c>
      <c r="H526" s="47" t="s">
        <v>92</v>
      </c>
      <c r="I526" s="47"/>
      <c r="J526" s="47"/>
    </row>
    <row r="527" spans="1:10">
      <c r="A527" s="47" t="s">
        <v>105</v>
      </c>
      <c r="B527" s="178" t="str">
        <f>$BE$27</f>
        <v>Production</v>
      </c>
      <c r="C527" s="47"/>
      <c r="D527" s="47"/>
      <c r="E527" s="47" t="s">
        <v>106</v>
      </c>
      <c r="F527" s="178" t="str">
        <f>$AR$23</f>
        <v>Greater of ±2.0°F or ±0.4% of Reading</v>
      </c>
      <c r="G527" s="47"/>
      <c r="H527" s="47"/>
      <c r="I527" s="47"/>
      <c r="J527" s="47"/>
    </row>
    <row r="528" spans="1:10">
      <c r="A528" s="181" t="s">
        <v>116</v>
      </c>
      <c r="B528" s="47"/>
      <c r="C528" s="181"/>
      <c r="D528" s="181" t="s">
        <v>117</v>
      </c>
      <c r="E528" s="181"/>
      <c r="F528" s="47"/>
      <c r="G528" s="178" t="str">
        <f>$AR$24</f>
        <v>AMS2750H, ASTM E220-19</v>
      </c>
      <c r="H528" s="181"/>
      <c r="I528" s="47"/>
      <c r="J528" s="47"/>
    </row>
    <row r="529" spans="1:10">
      <c r="A529" s="182" t="s">
        <v>125</v>
      </c>
      <c r="B529" s="182"/>
      <c r="C529" s="47"/>
      <c r="D529" s="178" t="str">
        <f>$AX$22</f>
        <v/>
      </c>
      <c r="E529" s="47" t="s">
        <v>126</v>
      </c>
      <c r="F529" s="47"/>
      <c r="G529" s="183" t="str">
        <f>$AX$26</f>
        <v>Specification</v>
      </c>
      <c r="H529" s="184" t="s">
        <v>127</v>
      </c>
      <c r="I529" s="47"/>
      <c r="J529" s="47"/>
    </row>
    <row r="530" spans="1:10" ht="13.5" thickBot="1">
      <c r="A530" s="185" t="s">
        <v>136</v>
      </c>
      <c r="B530" s="247"/>
      <c r="C530" s="431"/>
      <c r="D530" s="248">
        <f>CT!E521</f>
        <v>0</v>
      </c>
      <c r="E530" s="432">
        <f>CT!M521</f>
        <v>0</v>
      </c>
      <c r="F530" s="432">
        <f>CT!U521</f>
        <v>0</v>
      </c>
      <c r="G530" s="248"/>
      <c r="H530" s="432"/>
      <c r="I530" s="47"/>
      <c r="J530" s="186"/>
    </row>
    <row r="531" spans="1:10" ht="13.5" thickBot="1">
      <c r="A531" s="187" t="s">
        <v>141</v>
      </c>
      <c r="B531" s="223" t="str">
        <f>IF(CT!C527&lt;&gt;"",CT!C527,"")</f>
        <v/>
      </c>
      <c r="C531" s="191"/>
      <c r="D531" s="191" t="str">
        <f>IF(CT!G527&lt;&gt;"",CT!G527,"")</f>
        <v/>
      </c>
      <c r="E531" s="191" t="str">
        <f>IF(CT!O527&lt;&gt;"",CT!O527,"")</f>
        <v/>
      </c>
      <c r="F531" s="191" t="str">
        <f>IF(CT!W527&lt;&gt;"",CT!W527,"")</f>
        <v/>
      </c>
      <c r="G531" s="191"/>
      <c r="H531" s="191"/>
      <c r="I531" s="47"/>
      <c r="J531" s="47"/>
    </row>
    <row r="532" spans="1:10" ht="13.5" thickBot="1">
      <c r="A532" s="188"/>
      <c r="B532" s="223"/>
      <c r="C532" s="253" t="str">
        <f>IF(B531&lt;&gt;"","C.F.","")</f>
        <v/>
      </c>
      <c r="D532" s="434" t="str">
        <f>IF(CT!H527&lt;&gt;"",CT!H527,"")</f>
        <v/>
      </c>
      <c r="E532" s="434" t="str">
        <f>IF(CT!P527&lt;&gt;"",CT!P527,"")</f>
        <v/>
      </c>
      <c r="F532" s="434" t="str">
        <f>IF(CT!X527&lt;&gt;"",CT!X527,"")</f>
        <v/>
      </c>
      <c r="G532" s="434"/>
      <c r="H532" s="434"/>
      <c r="I532" s="47"/>
      <c r="J532" s="47"/>
    </row>
    <row r="533" spans="1:10" ht="13.5" thickBot="1">
      <c r="A533" s="189"/>
      <c r="B533" s="224"/>
      <c r="C533" s="254"/>
      <c r="D533" s="435"/>
      <c r="E533" s="435"/>
      <c r="F533" s="435"/>
      <c r="G533" s="434"/>
      <c r="H533" s="434"/>
      <c r="I533" s="47"/>
      <c r="J533" s="47"/>
    </row>
    <row r="534" spans="1:10" ht="13.5" thickBot="1">
      <c r="A534" s="188"/>
      <c r="B534" s="224" t="str">
        <f>IF(CT!C528&lt;&gt;"",CONCATENATE("SN:  ",CT!C528),"")</f>
        <v/>
      </c>
      <c r="C534" s="191"/>
      <c r="D534" s="191" t="str">
        <f>IF(CT!G528&lt;&gt;"",CT!G528,"")</f>
        <v/>
      </c>
      <c r="E534" s="191"/>
      <c r="F534" s="191"/>
      <c r="G534" s="191"/>
      <c r="H534" s="191"/>
      <c r="I534" s="47"/>
      <c r="J534" s="47"/>
    </row>
    <row r="535" spans="1:10" ht="13.5" thickBot="1">
      <c r="A535" s="189"/>
      <c r="B535" s="224"/>
      <c r="C535" s="253" t="str">
        <f>IF(B534&lt;&gt;"","C.F.","")</f>
        <v/>
      </c>
      <c r="D535" s="434" t="str">
        <f>IF(CT!H528&lt;&gt;"",CT!H528,"")</f>
        <v/>
      </c>
      <c r="E535" s="434"/>
      <c r="F535" s="434"/>
      <c r="G535" s="434"/>
      <c r="H535" s="434"/>
      <c r="I535" s="47"/>
      <c r="J535" s="47"/>
    </row>
    <row r="536" spans="1:10" ht="13.5" thickBot="1">
      <c r="A536" s="188"/>
      <c r="B536" s="224"/>
      <c r="C536" s="225"/>
      <c r="D536" s="225"/>
      <c r="E536" s="225"/>
      <c r="F536" s="225"/>
      <c r="G536" s="434"/>
      <c r="H536" s="434"/>
      <c r="I536" s="47"/>
      <c r="J536" s="47"/>
    </row>
    <row r="537" spans="1:10" ht="13.5" thickBot="1">
      <c r="A537" s="189"/>
      <c r="B537" s="224" t="str">
        <f>IF(CT!C529&lt;&gt;"",CONCATENATE("SN:  ",CT!C529),"")</f>
        <v/>
      </c>
      <c r="C537" s="191"/>
      <c r="D537" s="191" t="str">
        <f>IF(CT!G529&lt;&gt;"",CT!G529,"")</f>
        <v/>
      </c>
      <c r="E537" s="191"/>
      <c r="F537" s="191"/>
      <c r="G537" s="191"/>
      <c r="H537" s="191"/>
      <c r="I537" s="47"/>
      <c r="J537" s="47"/>
    </row>
    <row r="538" spans="1:10" ht="13.5" thickBot="1">
      <c r="A538" s="188"/>
      <c r="B538" s="224"/>
      <c r="C538" s="253" t="str">
        <f>IF(B537&lt;&gt;"","C.F.","")</f>
        <v/>
      </c>
      <c r="D538" s="434" t="str">
        <f>IF(CT!H529&lt;&gt;"",CT!H529,"")</f>
        <v/>
      </c>
      <c r="E538" s="434"/>
      <c r="F538" s="434"/>
      <c r="G538" s="434"/>
      <c r="H538" s="434"/>
      <c r="I538" s="47"/>
      <c r="J538" s="47"/>
    </row>
    <row r="539" spans="1:10" ht="13.5" thickBot="1">
      <c r="A539" s="189"/>
      <c r="B539" s="224"/>
      <c r="C539" s="190"/>
      <c r="D539" s="190"/>
      <c r="E539" s="190"/>
      <c r="F539" s="190"/>
      <c r="G539" s="434"/>
      <c r="H539" s="434"/>
      <c r="I539" s="47"/>
      <c r="J539" s="47"/>
    </row>
    <row r="540" spans="1:10" ht="13.5" thickBot="1">
      <c r="A540" s="188"/>
      <c r="B540" s="224" t="str">
        <f>IF(CT!C530&lt;&gt;"",CONCATENATE("SN:  ",CT!C530),"")</f>
        <v/>
      </c>
      <c r="C540" s="191"/>
      <c r="D540" s="191" t="str">
        <f>IF(CT!G530&lt;&gt;"",CT!G530,"")</f>
        <v/>
      </c>
      <c r="E540" s="191"/>
      <c r="F540" s="191"/>
      <c r="G540" s="191"/>
      <c r="H540" s="191"/>
      <c r="I540" s="47"/>
      <c r="J540" s="47"/>
    </row>
    <row r="541" spans="1:10" ht="13.5" thickBot="1">
      <c r="A541" s="189"/>
      <c r="B541" s="224"/>
      <c r="C541" s="253" t="str">
        <f>IF(B540&lt;&gt;"","C.F.","")</f>
        <v/>
      </c>
      <c r="D541" s="434" t="str">
        <f>IF(CT!H530&lt;&gt;"",CT!H530,"")</f>
        <v/>
      </c>
      <c r="E541" s="434"/>
      <c r="F541" s="434"/>
      <c r="G541" s="434"/>
      <c r="H541" s="434"/>
      <c r="I541" s="47"/>
      <c r="J541" s="47"/>
    </row>
    <row r="542" spans="1:10" ht="13.5" thickBot="1">
      <c r="A542" s="188"/>
      <c r="B542" s="224"/>
      <c r="C542" s="437"/>
      <c r="D542" s="437"/>
      <c r="E542" s="437"/>
      <c r="F542" s="437"/>
      <c r="G542" s="434"/>
      <c r="H542" s="434"/>
      <c r="I542" s="47"/>
      <c r="J542" s="47"/>
    </row>
    <row r="543" spans="1:10" ht="13.5" thickBot="1">
      <c r="A543" s="189"/>
      <c r="B543" s="224" t="str">
        <f>IF(CT!C531&lt;&gt;"",CONCATENATE("SN:  ",CT!C531),"")</f>
        <v/>
      </c>
      <c r="C543" s="191"/>
      <c r="D543" s="191" t="str">
        <f>IF(CT!G531&lt;&gt;"",CT!G531,"")</f>
        <v/>
      </c>
      <c r="E543" s="191"/>
      <c r="F543" s="191"/>
      <c r="G543" s="191"/>
      <c r="H543" s="191"/>
      <c r="I543" s="47"/>
      <c r="J543" s="47"/>
    </row>
    <row r="544" spans="1:10" ht="13.5" thickBot="1">
      <c r="A544" s="188"/>
      <c r="B544" s="224"/>
      <c r="C544" s="253" t="str">
        <f>IF(B543&lt;&gt;"","C.F.","")</f>
        <v/>
      </c>
      <c r="D544" s="434" t="str">
        <f>IF(CT!H531&lt;&gt;"",CT!H531,"")</f>
        <v/>
      </c>
      <c r="E544" s="434"/>
      <c r="F544" s="434"/>
      <c r="G544" s="434"/>
      <c r="H544" s="434"/>
      <c r="I544" s="47"/>
      <c r="J544" s="47"/>
    </row>
    <row r="545" spans="1:10" ht="13.5" thickBot="1">
      <c r="A545" s="189"/>
      <c r="B545" s="224"/>
      <c r="C545" s="191"/>
      <c r="D545" s="434"/>
      <c r="E545" s="434"/>
      <c r="F545" s="434"/>
      <c r="G545" s="434"/>
      <c r="H545" s="434"/>
      <c r="I545" s="47"/>
      <c r="J545" s="47"/>
    </row>
    <row r="546" spans="1:10">
      <c r="A546" s="188"/>
      <c r="B546" s="47"/>
      <c r="C546" s="47"/>
      <c r="D546" s="47"/>
      <c r="E546" s="47"/>
      <c r="F546" s="47"/>
      <c r="G546" s="47"/>
      <c r="H546" s="47"/>
      <c r="I546" s="47"/>
      <c r="J546" s="47"/>
    </row>
    <row r="547" spans="1:10">
      <c r="A547" s="189"/>
      <c r="B547" s="47"/>
      <c r="C547" s="47"/>
      <c r="D547" s="47"/>
      <c r="E547" s="47"/>
      <c r="F547" s="47"/>
      <c r="G547" s="47"/>
      <c r="H547" s="47"/>
      <c r="I547" s="47"/>
      <c r="J547" s="47"/>
    </row>
    <row r="548" spans="1:10">
      <c r="A548" s="188"/>
      <c r="B548" s="47"/>
      <c r="C548" s="47"/>
      <c r="D548" s="47"/>
      <c r="E548" s="47"/>
      <c r="F548" s="47"/>
      <c r="G548" s="47"/>
      <c r="H548" s="47"/>
      <c r="I548" s="47"/>
      <c r="J548" s="47"/>
    </row>
    <row r="549" spans="1:10">
      <c r="A549" s="189"/>
      <c r="B549" s="47"/>
      <c r="C549" s="47"/>
      <c r="D549" s="47"/>
      <c r="E549" s="47"/>
      <c r="F549" s="47"/>
      <c r="G549" s="47"/>
      <c r="H549" s="47"/>
      <c r="I549" s="47"/>
      <c r="J549" s="47"/>
    </row>
    <row r="550" spans="1:10">
      <c r="A550" s="192"/>
      <c r="B550" s="193"/>
      <c r="C550" s="193"/>
      <c r="D550" s="193"/>
      <c r="E550" s="193"/>
      <c r="F550" s="193"/>
      <c r="G550" s="193"/>
      <c r="H550" s="193"/>
      <c r="I550" s="47"/>
      <c r="J550" s="47"/>
    </row>
    <row r="551" spans="1:10" ht="13.5" thickBot="1">
      <c r="A551" s="194"/>
      <c r="B551" s="47"/>
      <c r="C551" s="194" t="s">
        <v>210</v>
      </c>
      <c r="D551" s="194"/>
      <c r="E551" s="194"/>
      <c r="F551" s="194"/>
      <c r="G551" s="194"/>
      <c r="H551" s="194"/>
      <c r="I551" s="194"/>
      <c r="J551" s="194"/>
    </row>
    <row r="552" spans="1:10">
      <c r="A552" s="47" t="s">
        <v>214</v>
      </c>
      <c r="B552" s="178" t="str">
        <f>$BJ$7</f>
        <v>Found in tolerance.  No action required.  "C.F" = "Correction Factor."</v>
      </c>
      <c r="C552" s="47"/>
      <c r="D552" s="47"/>
      <c r="E552" s="47"/>
      <c r="F552" s="47"/>
      <c r="G552" s="47"/>
      <c r="H552" s="47"/>
      <c r="I552" s="47"/>
      <c r="J552" s="47"/>
    </row>
    <row r="553" spans="1:10">
      <c r="A553" s="47"/>
      <c r="B553" s="47"/>
      <c r="C553" s="47"/>
      <c r="D553" s="47"/>
      <c r="E553" s="47"/>
      <c r="F553" s="47"/>
      <c r="G553" s="47"/>
      <c r="H553" s="47"/>
      <c r="I553" s="47"/>
      <c r="J553" s="47"/>
    </row>
    <row r="554" spans="1:10">
      <c r="A554" s="195" t="s">
        <v>220</v>
      </c>
      <c r="B554" s="178" t="str">
        <f>$BJ$30</f>
        <v>New</v>
      </c>
      <c r="C554" s="47"/>
      <c r="D554" s="47"/>
      <c r="E554" s="47"/>
      <c r="F554" s="47"/>
      <c r="G554" s="47"/>
      <c r="H554" s="47"/>
      <c r="I554" s="47"/>
      <c r="J554" s="47"/>
    </row>
    <row r="555" spans="1:10">
      <c r="A555" s="195" t="s">
        <v>223</v>
      </c>
      <c r="B555" s="178" t="str">
        <f>$BK$5</f>
        <v>ACCEPTED</v>
      </c>
      <c r="C555" s="47"/>
      <c r="D555" s="47"/>
      <c r="E555" s="47"/>
      <c r="F555" s="47"/>
      <c r="G555" s="47"/>
      <c r="H555" s="47"/>
      <c r="I555" s="47"/>
      <c r="J555" s="47"/>
    </row>
    <row r="556" spans="1:10">
      <c r="A556" s="182"/>
      <c r="B556" s="507" t="s">
        <v>225</v>
      </c>
      <c r="C556" s="508"/>
      <c r="D556" s="507"/>
      <c r="E556" s="507"/>
      <c r="F556" s="507"/>
      <c r="G556" s="508"/>
      <c r="H556" s="508"/>
      <c r="I556" s="507"/>
      <c r="J556" s="507"/>
    </row>
    <row r="557" spans="1:10">
      <c r="A557" s="47" t="s">
        <v>227</v>
      </c>
      <c r="B557" s="47"/>
      <c r="C557" s="178" t="str">
        <f>$N$20</f>
        <v>Additel 286 SN:6851022030037</v>
      </c>
      <c r="D557" s="181"/>
      <c r="E557" s="181"/>
      <c r="F557" s="47" t="s">
        <v>228</v>
      </c>
      <c r="G557" s="512" t="str">
        <f>IF($V$19&lt;&gt;"",$V$19,"")</f>
        <v>PRT SN:496142</v>
      </c>
      <c r="H557" s="513"/>
      <c r="I557" s="196"/>
      <c r="J557" s="47"/>
    </row>
    <row r="558" spans="1:10">
      <c r="A558" s="47" t="s">
        <v>229</v>
      </c>
      <c r="B558" s="47"/>
      <c r="C558" s="504">
        <f>$N$21</f>
        <v>45474</v>
      </c>
      <c r="D558" s="505"/>
      <c r="E558" s="506"/>
      <c r="F558" s="47" t="s">
        <v>230</v>
      </c>
      <c r="G558" s="197">
        <f>IF($V$20&lt;&gt;"",$V$20,"")</f>
        <v>45275</v>
      </c>
      <c r="H558" s="198" t="str">
        <f>IF($W$20&lt;&gt;"",$W$20,"")</f>
        <v/>
      </c>
      <c r="I558" s="199"/>
      <c r="J558" s="200"/>
    </row>
    <row r="559" spans="1:10">
      <c r="A559" s="47" t="s">
        <v>231</v>
      </c>
      <c r="B559" s="47"/>
      <c r="C559" s="504">
        <f>$N$22</f>
        <v>45839</v>
      </c>
      <c r="D559" s="505"/>
      <c r="E559" s="506"/>
      <c r="F559" s="47" t="s">
        <v>232</v>
      </c>
      <c r="G559" s="197">
        <f>IF($V$21&lt;&gt;"",$V$21,"")</f>
        <v>46006</v>
      </c>
      <c r="H559" s="197" t="str">
        <f>IF($W$21&lt;&gt;"",$W$21,"")</f>
        <v/>
      </c>
      <c r="I559" s="199"/>
      <c r="J559" s="200"/>
    </row>
    <row r="560" spans="1:10" ht="13.5" thickBot="1">
      <c r="A560" s="201" t="s">
        <v>233</v>
      </c>
      <c r="B560" s="201"/>
      <c r="C560" s="509" t="str">
        <f>$N$23</f>
        <v>56561-060578</v>
      </c>
      <c r="D560" s="510"/>
      <c r="E560" s="511"/>
      <c r="F560" s="201" t="s">
        <v>233</v>
      </c>
      <c r="G560" s="201"/>
      <c r="H560" s="295" t="str">
        <f>IF($V$22&lt;&gt;"",$V$22,"")</f>
        <v>G295632</v>
      </c>
      <c r="I560" s="203"/>
      <c r="J560" s="204"/>
    </row>
    <row r="561" spans="1:10">
      <c r="A561" s="47" t="s">
        <v>52</v>
      </c>
      <c r="B561" s="47"/>
      <c r="C561" s="47"/>
      <c r="D561" s="220" t="s">
        <v>53</v>
      </c>
      <c r="E561" s="221">
        <v>15</v>
      </c>
      <c r="F561" s="47"/>
      <c r="G561" s="178"/>
      <c r="H561" s="47"/>
      <c r="I561" s="47"/>
      <c r="J561" s="47"/>
    </row>
    <row r="562" spans="1:10">
      <c r="A562" s="47" t="s">
        <v>59</v>
      </c>
      <c r="B562" s="47"/>
      <c r="C562" s="47"/>
      <c r="D562" s="47"/>
      <c r="E562" s="47"/>
      <c r="F562" s="47"/>
      <c r="G562" s="47"/>
      <c r="H562" s="47"/>
      <c r="I562" s="47"/>
      <c r="J562" s="47"/>
    </row>
    <row r="563" spans="1:10">
      <c r="A563" s="47" t="s">
        <v>68</v>
      </c>
      <c r="B563" s="178" t="str">
        <f>$BC$12</f>
        <v>Thermocouple Wire</v>
      </c>
      <c r="C563" s="47"/>
      <c r="D563" s="47"/>
      <c r="E563" s="47" t="s">
        <v>69</v>
      </c>
      <c r="F563" s="47"/>
      <c r="G563" s="178" t="str">
        <f>$BF$22</f>
        <v>KF</v>
      </c>
      <c r="H563" s="47"/>
      <c r="I563" s="47"/>
      <c r="J563" s="47"/>
    </row>
    <row r="564" spans="1:10">
      <c r="A564" s="47" t="s">
        <v>48</v>
      </c>
      <c r="B564" s="178" t="str">
        <f>$AW$1</f>
        <v>"J"</v>
      </c>
      <c r="C564" s="47"/>
      <c r="D564" s="47"/>
      <c r="E564" s="47" t="s">
        <v>76</v>
      </c>
      <c r="F564" s="47"/>
      <c r="G564" s="246">
        <f ca="1">$BG$9</f>
        <v>45756</v>
      </c>
      <c r="H564" s="47"/>
      <c r="I564" s="47"/>
      <c r="J564" s="179"/>
    </row>
    <row r="565" spans="1:10">
      <c r="A565" s="47" t="s">
        <v>80</v>
      </c>
      <c r="B565" s="178" t="str">
        <f>$BG$18</f>
        <v>N/A</v>
      </c>
      <c r="C565" s="47"/>
      <c r="D565" s="47"/>
      <c r="E565" s="47" t="s">
        <v>81</v>
      </c>
      <c r="F565" s="47"/>
      <c r="G565" s="246" t="str">
        <f>$BG$10</f>
        <v>N/A</v>
      </c>
      <c r="H565" s="47"/>
      <c r="J565" s="179"/>
    </row>
    <row r="566" spans="1:10">
      <c r="A566" s="47" t="s">
        <v>65</v>
      </c>
      <c r="B566" s="180">
        <f>$BG$2</f>
        <v>72</v>
      </c>
      <c r="C566" s="47"/>
      <c r="D566" s="47"/>
      <c r="E566" s="47" t="s">
        <v>91</v>
      </c>
      <c r="F566" s="47"/>
      <c r="G566" s="178">
        <f>$BG$3</f>
        <v>25</v>
      </c>
      <c r="H566" s="47" t="s">
        <v>92</v>
      </c>
      <c r="I566" s="47"/>
      <c r="J566" s="47"/>
    </row>
    <row r="567" spans="1:10">
      <c r="A567" s="47" t="s">
        <v>105</v>
      </c>
      <c r="B567" s="178" t="str">
        <f>$BE$27</f>
        <v>Production</v>
      </c>
      <c r="C567" s="47"/>
      <c r="D567" s="47"/>
      <c r="E567" s="47" t="s">
        <v>106</v>
      </c>
      <c r="F567" s="178" t="str">
        <f>$AR$23</f>
        <v>Greater of ±2.0°F or ±0.4% of Reading</v>
      </c>
      <c r="G567" s="47"/>
      <c r="H567" s="47"/>
      <c r="I567" s="47"/>
      <c r="J567" s="47"/>
    </row>
    <row r="568" spans="1:10">
      <c r="A568" s="181" t="s">
        <v>116</v>
      </c>
      <c r="B568" s="47"/>
      <c r="C568" s="181"/>
      <c r="D568" s="181" t="s">
        <v>117</v>
      </c>
      <c r="E568" s="181"/>
      <c r="F568" s="47"/>
      <c r="G568" s="178" t="str">
        <f>$AR$24</f>
        <v>AMS2750H, ASTM E220-19</v>
      </c>
      <c r="H568" s="181"/>
      <c r="I568" s="47"/>
      <c r="J568" s="47"/>
    </row>
    <row r="569" spans="1:10">
      <c r="A569" s="182" t="s">
        <v>125</v>
      </c>
      <c r="B569" s="182"/>
      <c r="C569" s="47"/>
      <c r="D569" s="178" t="str">
        <f>$AX$22</f>
        <v/>
      </c>
      <c r="E569" s="47" t="s">
        <v>126</v>
      </c>
      <c r="F569" s="47"/>
      <c r="G569" s="183" t="str">
        <f>$AX$26</f>
        <v>Specification</v>
      </c>
      <c r="H569" s="184" t="s">
        <v>127</v>
      </c>
      <c r="I569" s="47"/>
      <c r="J569" s="47"/>
    </row>
    <row r="570" spans="1:10" ht="13.5" thickBot="1">
      <c r="A570" s="185" t="s">
        <v>136</v>
      </c>
      <c r="B570" s="247"/>
      <c r="C570" s="431"/>
      <c r="D570" s="248">
        <f>CT!E561</f>
        <v>0</v>
      </c>
      <c r="E570" s="432">
        <f>CT!M561</f>
        <v>0</v>
      </c>
      <c r="F570" s="432">
        <f>CT!U561</f>
        <v>0</v>
      </c>
      <c r="G570" s="248"/>
      <c r="H570" s="432"/>
      <c r="I570" s="47"/>
      <c r="J570" s="186"/>
    </row>
    <row r="571" spans="1:10" ht="13.5" thickBot="1">
      <c r="A571" s="187" t="s">
        <v>141</v>
      </c>
      <c r="B571" s="223" t="str">
        <f>IF(CT!C567&lt;&gt;"",CT!C567,"")</f>
        <v/>
      </c>
      <c r="C571" s="191"/>
      <c r="D571" s="191" t="str">
        <f>IF(CT!G567&lt;&gt;"",CT!G567,"")</f>
        <v/>
      </c>
      <c r="E571" s="191" t="str">
        <f>IF(CT!O567&lt;&gt;"",CT!O567,"")</f>
        <v/>
      </c>
      <c r="F571" s="191" t="str">
        <f>IF(CT!W567&lt;&gt;"",CT!W567,"")</f>
        <v/>
      </c>
      <c r="G571" s="191"/>
      <c r="H571" s="191"/>
      <c r="I571" s="47"/>
      <c r="J571" s="47"/>
    </row>
    <row r="572" spans="1:10" ht="13.5" thickBot="1">
      <c r="A572" s="188"/>
      <c r="B572" s="223"/>
      <c r="C572" s="253" t="str">
        <f>IF(B571&lt;&gt;"","C.F.","")</f>
        <v/>
      </c>
      <c r="D572" s="434" t="str">
        <f>IF(CT!H567&lt;&gt;"",CT!H567,"")</f>
        <v/>
      </c>
      <c r="E572" s="434" t="str">
        <f>IF(CT!P567&lt;&gt;"",CT!P567,"")</f>
        <v/>
      </c>
      <c r="F572" s="434" t="str">
        <f>IF(CT!X567&lt;&gt;"",CT!X567,"")</f>
        <v/>
      </c>
      <c r="G572" s="434"/>
      <c r="H572" s="434"/>
      <c r="I572" s="47"/>
      <c r="J572" s="47"/>
    </row>
    <row r="573" spans="1:10" ht="13.5" thickBot="1">
      <c r="A573" s="189"/>
      <c r="B573" s="224"/>
      <c r="C573" s="254"/>
      <c r="D573" s="435"/>
      <c r="E573" s="435"/>
      <c r="F573" s="435"/>
      <c r="G573" s="434"/>
      <c r="H573" s="434"/>
      <c r="I573" s="47"/>
      <c r="J573" s="47"/>
    </row>
    <row r="574" spans="1:10" ht="13.5" thickBot="1">
      <c r="A574" s="188"/>
      <c r="B574" s="224" t="str">
        <f>IF(CT!C568&lt;&gt;"",CONCATENATE("SN:  ",CT!C568),"")</f>
        <v/>
      </c>
      <c r="C574" s="191"/>
      <c r="D574" s="191" t="str">
        <f>IF(CT!G568&lt;&gt;"",CT!G568,"")</f>
        <v/>
      </c>
      <c r="E574" s="191"/>
      <c r="F574" s="191"/>
      <c r="G574" s="191"/>
      <c r="H574" s="191"/>
      <c r="I574" s="47"/>
      <c r="J574" s="47"/>
    </row>
    <row r="575" spans="1:10" ht="13.5" thickBot="1">
      <c r="A575" s="189"/>
      <c r="B575" s="224"/>
      <c r="C575" s="253" t="str">
        <f>IF(B574&lt;&gt;"","C.F.","")</f>
        <v/>
      </c>
      <c r="D575" s="434" t="str">
        <f>IF(CT!H568&lt;&gt;"",CT!H568,"")</f>
        <v/>
      </c>
      <c r="E575" s="434"/>
      <c r="F575" s="434"/>
      <c r="G575" s="434"/>
      <c r="H575" s="434"/>
      <c r="I575" s="47"/>
      <c r="J575" s="47"/>
    </row>
    <row r="576" spans="1:10" ht="13.5" thickBot="1">
      <c r="A576" s="188"/>
      <c r="B576" s="224"/>
      <c r="C576" s="225"/>
      <c r="D576" s="225"/>
      <c r="E576" s="225"/>
      <c r="F576" s="225"/>
      <c r="G576" s="434"/>
      <c r="H576" s="434"/>
      <c r="I576" s="47"/>
      <c r="J576" s="47"/>
    </row>
    <row r="577" spans="1:10" ht="13.5" thickBot="1">
      <c r="A577" s="189"/>
      <c r="B577" s="224" t="str">
        <f>IF(CT!C569&lt;&gt;"",CONCATENATE("SN:  ",CT!C569),"")</f>
        <v/>
      </c>
      <c r="C577" s="191"/>
      <c r="D577" s="191" t="str">
        <f>IF(CT!G569&lt;&gt;"",CT!G569,"")</f>
        <v/>
      </c>
      <c r="E577" s="191"/>
      <c r="F577" s="191"/>
      <c r="G577" s="191"/>
      <c r="H577" s="191"/>
      <c r="I577" s="47"/>
      <c r="J577" s="47"/>
    </row>
    <row r="578" spans="1:10" ht="13.5" thickBot="1">
      <c r="A578" s="188"/>
      <c r="B578" s="224"/>
      <c r="C578" s="253" t="str">
        <f>IF(B577&lt;&gt;"","C.F.","")</f>
        <v/>
      </c>
      <c r="D578" s="434" t="str">
        <f>IF(CT!H569&lt;&gt;"",CT!H569,"")</f>
        <v/>
      </c>
      <c r="E578" s="434"/>
      <c r="F578" s="434"/>
      <c r="G578" s="434"/>
      <c r="H578" s="434"/>
      <c r="I578" s="47"/>
      <c r="J578" s="47"/>
    </row>
    <row r="579" spans="1:10" ht="13.5" thickBot="1">
      <c r="A579" s="189"/>
      <c r="B579" s="224"/>
      <c r="C579" s="190"/>
      <c r="D579" s="190"/>
      <c r="E579" s="190"/>
      <c r="F579" s="190"/>
      <c r="G579" s="434"/>
      <c r="H579" s="434"/>
      <c r="I579" s="47"/>
      <c r="J579" s="47"/>
    </row>
    <row r="580" spans="1:10" ht="13.5" thickBot="1">
      <c r="A580" s="188"/>
      <c r="B580" s="224" t="str">
        <f>IF(CT!C570&lt;&gt;"",CONCATENATE("SN:  ",CT!C570),"")</f>
        <v/>
      </c>
      <c r="C580" s="191"/>
      <c r="D580" s="191" t="str">
        <f>IF(CT!G570&lt;&gt;"",CT!G570,"")</f>
        <v/>
      </c>
      <c r="E580" s="191"/>
      <c r="F580" s="191"/>
      <c r="G580" s="191"/>
      <c r="H580" s="191"/>
      <c r="I580" s="47"/>
      <c r="J580" s="47"/>
    </row>
    <row r="581" spans="1:10" ht="13.5" thickBot="1">
      <c r="A581" s="189"/>
      <c r="B581" s="224"/>
      <c r="C581" s="253" t="str">
        <f>IF(B580&lt;&gt;"","C.F.","")</f>
        <v/>
      </c>
      <c r="D581" s="434" t="str">
        <f>IF(CT!H570&lt;&gt;"",CT!H570,"")</f>
        <v/>
      </c>
      <c r="E581" s="434"/>
      <c r="F581" s="434"/>
      <c r="G581" s="434"/>
      <c r="H581" s="434"/>
      <c r="I581" s="47"/>
      <c r="J581" s="47"/>
    </row>
    <row r="582" spans="1:10" ht="13.5" thickBot="1">
      <c r="A582" s="188"/>
      <c r="B582" s="224"/>
      <c r="C582" s="437"/>
      <c r="D582" s="437"/>
      <c r="E582" s="437"/>
      <c r="F582" s="437"/>
      <c r="G582" s="434"/>
      <c r="H582" s="434"/>
      <c r="I582" s="47"/>
      <c r="J582" s="47"/>
    </row>
    <row r="583" spans="1:10" ht="13.5" thickBot="1">
      <c r="A583" s="189"/>
      <c r="B583" s="224" t="str">
        <f>IF(CT!C571&lt;&gt;"",CONCATENATE("SN:  ",CT!C571),"")</f>
        <v/>
      </c>
      <c r="C583" s="191"/>
      <c r="D583" s="191" t="str">
        <f>IF(CT!G571&lt;&gt;"",CT!G571,"")</f>
        <v/>
      </c>
      <c r="E583" s="191"/>
      <c r="F583" s="191"/>
      <c r="G583" s="191"/>
      <c r="H583" s="191"/>
      <c r="I583" s="47"/>
      <c r="J583" s="47"/>
    </row>
    <row r="584" spans="1:10" ht="13.5" thickBot="1">
      <c r="A584" s="188"/>
      <c r="B584" s="224"/>
      <c r="C584" s="253" t="str">
        <f>IF(B583&lt;&gt;"","C.F.","")</f>
        <v/>
      </c>
      <c r="D584" s="434" t="str">
        <f>IF(CT!H571&lt;&gt;"",CT!H571,"")</f>
        <v/>
      </c>
      <c r="E584" s="434"/>
      <c r="F584" s="434"/>
      <c r="G584" s="434"/>
      <c r="H584" s="434"/>
      <c r="I584" s="47"/>
      <c r="J584" s="47"/>
    </row>
    <row r="585" spans="1:10" ht="13.5" thickBot="1">
      <c r="A585" s="189"/>
      <c r="B585" s="224"/>
      <c r="C585" s="191"/>
      <c r="D585" s="434"/>
      <c r="E585" s="434"/>
      <c r="F585" s="434"/>
      <c r="G585" s="434"/>
      <c r="H585" s="434"/>
      <c r="I585" s="47"/>
      <c r="J585" s="47"/>
    </row>
    <row r="586" spans="1:10">
      <c r="A586" s="188"/>
      <c r="B586" s="47"/>
      <c r="C586" s="47"/>
      <c r="D586" s="47"/>
      <c r="E586" s="47"/>
      <c r="F586" s="47"/>
      <c r="G586" s="47"/>
      <c r="H586" s="47"/>
      <c r="I586" s="47"/>
      <c r="J586" s="47"/>
    </row>
    <row r="587" spans="1:10">
      <c r="A587" s="189"/>
      <c r="B587" s="47"/>
      <c r="C587" s="47"/>
      <c r="D587" s="47"/>
      <c r="E587" s="47"/>
      <c r="F587" s="47"/>
      <c r="G587" s="47"/>
      <c r="H587" s="47"/>
      <c r="I587" s="47"/>
      <c r="J587" s="47"/>
    </row>
    <row r="588" spans="1:10">
      <c r="A588" s="188"/>
      <c r="B588" s="47"/>
      <c r="C588" s="47"/>
      <c r="D588" s="47"/>
      <c r="E588" s="47"/>
      <c r="F588" s="47"/>
      <c r="G588" s="47"/>
      <c r="H588" s="47"/>
      <c r="I588" s="47"/>
      <c r="J588" s="47"/>
    </row>
    <row r="589" spans="1:10">
      <c r="A589" s="189"/>
      <c r="B589" s="47"/>
      <c r="C589" s="47"/>
      <c r="D589" s="47"/>
      <c r="E589" s="47"/>
      <c r="F589" s="47"/>
      <c r="G589" s="47"/>
      <c r="H589" s="47"/>
      <c r="I589" s="47"/>
      <c r="J589" s="47"/>
    </row>
    <row r="590" spans="1:10">
      <c r="A590" s="192"/>
      <c r="B590" s="193"/>
      <c r="C590" s="193"/>
      <c r="D590" s="193"/>
      <c r="E590" s="193"/>
      <c r="F590" s="193"/>
      <c r="G590" s="193"/>
      <c r="H590" s="193"/>
      <c r="I590" s="47"/>
      <c r="J590" s="47"/>
    </row>
    <row r="591" spans="1:10" ht="13.5" thickBot="1">
      <c r="A591" s="194"/>
      <c r="B591" s="47"/>
      <c r="C591" s="194" t="s">
        <v>210</v>
      </c>
      <c r="D591" s="194"/>
      <c r="E591" s="194"/>
      <c r="F591" s="194"/>
      <c r="G591" s="194"/>
      <c r="H591" s="194"/>
      <c r="I591" s="194"/>
      <c r="J591" s="194"/>
    </row>
    <row r="592" spans="1:10">
      <c r="A592" s="47" t="s">
        <v>214</v>
      </c>
      <c r="B592" s="178" t="str">
        <f>$BJ$7</f>
        <v>Found in tolerance.  No action required.  "C.F" = "Correction Factor."</v>
      </c>
      <c r="C592" s="47"/>
      <c r="D592" s="47"/>
      <c r="E592" s="47"/>
      <c r="F592" s="47"/>
      <c r="G592" s="47"/>
      <c r="H592" s="47"/>
      <c r="I592" s="47"/>
      <c r="J592" s="47"/>
    </row>
    <row r="593" spans="1:10">
      <c r="A593" s="47"/>
      <c r="B593" s="47"/>
      <c r="C593" s="47"/>
      <c r="D593" s="47"/>
      <c r="E593" s="47"/>
      <c r="F593" s="47"/>
      <c r="G593" s="47"/>
      <c r="H593" s="47"/>
      <c r="I593" s="47"/>
      <c r="J593" s="47"/>
    </row>
    <row r="594" spans="1:10">
      <c r="A594" s="195" t="s">
        <v>220</v>
      </c>
      <c r="B594" s="178" t="str">
        <f>$BJ$30</f>
        <v>New</v>
      </c>
      <c r="C594" s="47"/>
      <c r="D594" s="47"/>
      <c r="E594" s="47"/>
      <c r="F594" s="47"/>
      <c r="G594" s="47"/>
      <c r="H594" s="47"/>
      <c r="I594" s="47"/>
      <c r="J594" s="47"/>
    </row>
    <row r="595" spans="1:10">
      <c r="A595" s="195" t="s">
        <v>223</v>
      </c>
      <c r="B595" s="178" t="str">
        <f>$BK$5</f>
        <v>ACCEPTED</v>
      </c>
      <c r="C595" s="47"/>
      <c r="D595" s="47"/>
      <c r="E595" s="47"/>
      <c r="F595" s="47"/>
      <c r="G595" s="47"/>
      <c r="H595" s="47"/>
      <c r="I595" s="47"/>
      <c r="J595" s="47"/>
    </row>
    <row r="596" spans="1:10">
      <c r="A596" s="182"/>
      <c r="B596" s="507" t="s">
        <v>225</v>
      </c>
      <c r="C596" s="508"/>
      <c r="D596" s="507"/>
      <c r="E596" s="507"/>
      <c r="F596" s="507"/>
      <c r="G596" s="508"/>
      <c r="H596" s="508"/>
      <c r="I596" s="507"/>
      <c r="J596" s="507"/>
    </row>
    <row r="597" spans="1:10">
      <c r="A597" s="47" t="s">
        <v>227</v>
      </c>
      <c r="B597" s="47"/>
      <c r="C597" s="178" t="str">
        <f>$N$20</f>
        <v>Additel 286 SN:6851022030037</v>
      </c>
      <c r="D597" s="181"/>
      <c r="E597" s="181"/>
      <c r="F597" s="47" t="s">
        <v>228</v>
      </c>
      <c r="G597" s="512" t="str">
        <f>IF($V$19&lt;&gt;"",$V$19,"")</f>
        <v>PRT SN:496142</v>
      </c>
      <c r="H597" s="513"/>
      <c r="I597" s="196"/>
      <c r="J597" s="47"/>
    </row>
    <row r="598" spans="1:10">
      <c r="A598" s="47" t="s">
        <v>229</v>
      </c>
      <c r="B598" s="47"/>
      <c r="C598" s="504">
        <f>$N$21</f>
        <v>45474</v>
      </c>
      <c r="D598" s="505"/>
      <c r="E598" s="506"/>
      <c r="F598" s="47" t="s">
        <v>230</v>
      </c>
      <c r="G598" s="197">
        <f>IF($V$20&lt;&gt;"",$V$20,"")</f>
        <v>45275</v>
      </c>
      <c r="H598" s="198" t="str">
        <f>IF($W$20&lt;&gt;"",$W$20,"")</f>
        <v/>
      </c>
      <c r="I598" s="199"/>
      <c r="J598" s="200"/>
    </row>
    <row r="599" spans="1:10">
      <c r="A599" s="47" t="s">
        <v>231</v>
      </c>
      <c r="B599" s="47"/>
      <c r="C599" s="504">
        <f>$N$22</f>
        <v>45839</v>
      </c>
      <c r="D599" s="505"/>
      <c r="E599" s="506"/>
      <c r="F599" s="47" t="s">
        <v>232</v>
      </c>
      <c r="G599" s="197">
        <f>IF($V$21&lt;&gt;"",$V$21,"")</f>
        <v>46006</v>
      </c>
      <c r="H599" s="197" t="str">
        <f>IF($W$21&lt;&gt;"",$W$21,"")</f>
        <v/>
      </c>
      <c r="I599" s="199"/>
      <c r="J599" s="200"/>
    </row>
    <row r="600" spans="1:10" ht="13.5" thickBot="1">
      <c r="A600" s="201" t="s">
        <v>233</v>
      </c>
      <c r="B600" s="201"/>
      <c r="C600" s="509" t="str">
        <f>$N$23</f>
        <v>56561-060578</v>
      </c>
      <c r="D600" s="510"/>
      <c r="E600" s="511"/>
      <c r="F600" s="201" t="s">
        <v>233</v>
      </c>
      <c r="G600" s="201"/>
      <c r="H600" s="295" t="str">
        <f>IF($V$22&lt;&gt;"",$V$22,"")</f>
        <v>G295632</v>
      </c>
      <c r="I600" s="203"/>
      <c r="J600" s="204"/>
    </row>
    <row r="601" spans="1:10">
      <c r="A601" s="47" t="s">
        <v>52</v>
      </c>
      <c r="B601" s="47"/>
      <c r="C601" s="47"/>
      <c r="D601" s="220" t="s">
        <v>53</v>
      </c>
      <c r="E601" s="221">
        <v>16</v>
      </c>
      <c r="F601" s="47"/>
      <c r="G601" s="178"/>
      <c r="H601" s="47"/>
      <c r="I601" s="47"/>
      <c r="J601" s="47"/>
    </row>
    <row r="602" spans="1:10">
      <c r="A602" s="47" t="s">
        <v>59</v>
      </c>
      <c r="B602" s="47"/>
      <c r="C602" s="47"/>
      <c r="D602" s="47"/>
      <c r="E602" s="47"/>
      <c r="F602" s="47"/>
      <c r="G602" s="47"/>
      <c r="H602" s="47"/>
      <c r="I602" s="47"/>
      <c r="J602" s="47"/>
    </row>
    <row r="603" spans="1:10">
      <c r="A603" s="47" t="s">
        <v>68</v>
      </c>
      <c r="B603" s="178" t="str">
        <f>$BC$12</f>
        <v>Thermocouple Wire</v>
      </c>
      <c r="C603" s="47"/>
      <c r="D603" s="47"/>
      <c r="E603" s="47" t="s">
        <v>69</v>
      </c>
      <c r="F603" s="47"/>
      <c r="G603" s="178" t="str">
        <f>$BF$22</f>
        <v>KF</v>
      </c>
      <c r="H603" s="47"/>
      <c r="I603" s="47"/>
      <c r="J603" s="47"/>
    </row>
    <row r="604" spans="1:10">
      <c r="A604" s="47" t="s">
        <v>48</v>
      </c>
      <c r="B604" s="178" t="str">
        <f>$AW$1</f>
        <v>"J"</v>
      </c>
      <c r="C604" s="47"/>
      <c r="D604" s="47"/>
      <c r="E604" s="47" t="s">
        <v>76</v>
      </c>
      <c r="F604" s="47"/>
      <c r="G604" s="246">
        <f ca="1">$BG$9</f>
        <v>45756</v>
      </c>
      <c r="H604" s="47"/>
      <c r="I604" s="47"/>
      <c r="J604" s="179"/>
    </row>
    <row r="605" spans="1:10">
      <c r="A605" s="47" t="s">
        <v>80</v>
      </c>
      <c r="B605" s="178" t="str">
        <f>$BG$18</f>
        <v>N/A</v>
      </c>
      <c r="C605" s="47"/>
      <c r="D605" s="47"/>
      <c r="E605" s="47" t="s">
        <v>81</v>
      </c>
      <c r="F605" s="47"/>
      <c r="G605" s="246" t="str">
        <f>$BG$10</f>
        <v>N/A</v>
      </c>
      <c r="H605" s="47"/>
      <c r="J605" s="179"/>
    </row>
    <row r="606" spans="1:10">
      <c r="A606" s="47" t="s">
        <v>65</v>
      </c>
      <c r="B606" s="180">
        <f>$BG$2</f>
        <v>72</v>
      </c>
      <c r="C606" s="47"/>
      <c r="D606" s="47"/>
      <c r="E606" s="47" t="s">
        <v>91</v>
      </c>
      <c r="F606" s="47"/>
      <c r="G606" s="178">
        <f>$BG$3</f>
        <v>25</v>
      </c>
      <c r="H606" s="47" t="s">
        <v>92</v>
      </c>
      <c r="I606" s="47"/>
      <c r="J606" s="47"/>
    </row>
    <row r="607" spans="1:10">
      <c r="A607" s="47" t="s">
        <v>105</v>
      </c>
      <c r="B607" s="178" t="str">
        <f>$BE$27</f>
        <v>Production</v>
      </c>
      <c r="C607" s="47"/>
      <c r="D607" s="47"/>
      <c r="E607" s="47" t="s">
        <v>106</v>
      </c>
      <c r="F607" s="178" t="str">
        <f>$AR$23</f>
        <v>Greater of ±2.0°F or ±0.4% of Reading</v>
      </c>
      <c r="G607" s="47"/>
      <c r="H607" s="47"/>
      <c r="I607" s="47"/>
      <c r="J607" s="47"/>
    </row>
    <row r="608" spans="1:10">
      <c r="A608" s="181" t="s">
        <v>116</v>
      </c>
      <c r="B608" s="47"/>
      <c r="C608" s="181"/>
      <c r="D608" s="181" t="s">
        <v>117</v>
      </c>
      <c r="E608" s="181"/>
      <c r="F608" s="47"/>
      <c r="G608" s="178" t="str">
        <f>$AR$24</f>
        <v>AMS2750H, ASTM E220-19</v>
      </c>
      <c r="H608" s="181"/>
      <c r="I608" s="47"/>
      <c r="J608" s="47"/>
    </row>
    <row r="609" spans="1:10">
      <c r="A609" s="182" t="s">
        <v>125</v>
      </c>
      <c r="B609" s="182"/>
      <c r="C609" s="47"/>
      <c r="D609" s="178" t="str">
        <f>$AX$22</f>
        <v/>
      </c>
      <c r="E609" s="47" t="s">
        <v>126</v>
      </c>
      <c r="F609" s="47"/>
      <c r="G609" s="183" t="str">
        <f>$AX$26</f>
        <v>Specification</v>
      </c>
      <c r="H609" s="184" t="s">
        <v>127</v>
      </c>
      <c r="I609" s="47"/>
      <c r="J609" s="47"/>
    </row>
    <row r="610" spans="1:10" ht="13.5" thickBot="1">
      <c r="A610" s="185" t="s">
        <v>136</v>
      </c>
      <c r="B610" s="247"/>
      <c r="C610" s="431"/>
      <c r="D610" s="248">
        <f>CT!E601</f>
        <v>0</v>
      </c>
      <c r="E610" s="432">
        <f>CT!M601</f>
        <v>0</v>
      </c>
      <c r="F610" s="432">
        <f>CT!U601</f>
        <v>0</v>
      </c>
      <c r="G610" s="248"/>
      <c r="H610" s="432"/>
      <c r="I610" s="47"/>
      <c r="J610" s="186"/>
    </row>
    <row r="611" spans="1:10" ht="13.5" thickBot="1">
      <c r="A611" s="187" t="s">
        <v>141</v>
      </c>
      <c r="B611" s="223" t="str">
        <f>IF(CT!C607&lt;&gt;"",CT!C607,"")</f>
        <v/>
      </c>
      <c r="C611" s="191"/>
      <c r="D611" s="191" t="str">
        <f>IF(CT!G607&lt;&gt;"",CT!G607,"")</f>
        <v/>
      </c>
      <c r="E611" s="191" t="str">
        <f>IF(CT!O607&lt;&gt;"",CT!O607,"")</f>
        <v/>
      </c>
      <c r="F611" s="191" t="str">
        <f>IF(CT!W607&lt;&gt;"",CT!W607,"")</f>
        <v/>
      </c>
      <c r="G611" s="191"/>
      <c r="H611" s="191"/>
      <c r="I611" s="47"/>
      <c r="J611" s="47"/>
    </row>
    <row r="612" spans="1:10" ht="13.5" thickBot="1">
      <c r="A612" s="188"/>
      <c r="B612" s="223"/>
      <c r="C612" s="253" t="str">
        <f>IF(B611&lt;&gt;"","C.F.","")</f>
        <v/>
      </c>
      <c r="D612" s="434" t="str">
        <f>IF(CT!H607&lt;&gt;"",CT!H607,"")</f>
        <v/>
      </c>
      <c r="E612" s="434" t="str">
        <f>IF(CT!P607&lt;&gt;"",CT!P607,"")</f>
        <v/>
      </c>
      <c r="F612" s="434" t="str">
        <f>IF(CT!X607&lt;&gt;"",CT!X607,"")</f>
        <v/>
      </c>
      <c r="G612" s="434"/>
      <c r="H612" s="434"/>
      <c r="I612" s="47"/>
      <c r="J612" s="47"/>
    </row>
    <row r="613" spans="1:10" ht="13.5" thickBot="1">
      <c r="A613" s="189"/>
      <c r="B613" s="224"/>
      <c r="C613" s="254"/>
      <c r="D613" s="435"/>
      <c r="E613" s="435"/>
      <c r="F613" s="435"/>
      <c r="G613" s="434"/>
      <c r="H613" s="434"/>
      <c r="I613" s="47"/>
      <c r="J613" s="47"/>
    </row>
    <row r="614" spans="1:10" ht="13.5" thickBot="1">
      <c r="A614" s="188"/>
      <c r="B614" s="224" t="str">
        <f>IF(CT!C608&lt;&gt;"",CONCATENATE("SN:  ",CT!C608),"")</f>
        <v/>
      </c>
      <c r="C614" s="191"/>
      <c r="D614" s="191" t="str">
        <f>IF(CT!G608&lt;&gt;"",CT!G608,"")</f>
        <v/>
      </c>
      <c r="E614" s="191"/>
      <c r="F614" s="191"/>
      <c r="G614" s="191"/>
      <c r="H614" s="191"/>
      <c r="I614" s="47"/>
      <c r="J614" s="47"/>
    </row>
    <row r="615" spans="1:10" ht="13.5" thickBot="1">
      <c r="A615" s="189"/>
      <c r="B615" s="224"/>
      <c r="C615" s="253" t="str">
        <f>IF(B614&lt;&gt;"","C.F.","")</f>
        <v/>
      </c>
      <c r="D615" s="434" t="str">
        <f>IF(CT!H608&lt;&gt;"",CT!H608,"")</f>
        <v/>
      </c>
      <c r="E615" s="434"/>
      <c r="F615" s="434"/>
      <c r="G615" s="434"/>
      <c r="H615" s="434"/>
      <c r="I615" s="47"/>
      <c r="J615" s="47"/>
    </row>
    <row r="616" spans="1:10" ht="13.5" thickBot="1">
      <c r="A616" s="188"/>
      <c r="B616" s="224"/>
      <c r="C616" s="225"/>
      <c r="D616" s="225"/>
      <c r="E616" s="225"/>
      <c r="F616" s="225"/>
      <c r="G616" s="434"/>
      <c r="H616" s="434"/>
      <c r="I616" s="47"/>
      <c r="J616" s="47"/>
    </row>
    <row r="617" spans="1:10" ht="13.5" thickBot="1">
      <c r="A617" s="189"/>
      <c r="B617" s="224" t="str">
        <f>IF(CT!C609&lt;&gt;"",CONCATENATE("SN:  ",CT!C60),"")</f>
        <v/>
      </c>
      <c r="C617" s="191"/>
      <c r="D617" s="191" t="str">
        <f>IF(CT!G609&lt;&gt;"",CT!G609,"")</f>
        <v/>
      </c>
      <c r="E617" s="191"/>
      <c r="F617" s="191"/>
      <c r="G617" s="191"/>
      <c r="H617" s="191"/>
      <c r="I617" s="47"/>
      <c r="J617" s="47"/>
    </row>
    <row r="618" spans="1:10" ht="13.5" thickBot="1">
      <c r="A618" s="188"/>
      <c r="B618" s="224"/>
      <c r="C618" s="253" t="str">
        <f>IF(B617&lt;&gt;"","C.F.","")</f>
        <v/>
      </c>
      <c r="D618" s="434" t="str">
        <f>IF(CT!H609&lt;&gt;"",CT!H609,"")</f>
        <v/>
      </c>
      <c r="E618" s="434"/>
      <c r="F618" s="434"/>
      <c r="G618" s="434"/>
      <c r="H618" s="434"/>
      <c r="I618" s="47"/>
      <c r="J618" s="47"/>
    </row>
    <row r="619" spans="1:10" ht="13.5" thickBot="1">
      <c r="A619" s="189"/>
      <c r="B619" s="224"/>
      <c r="C619" s="190"/>
      <c r="D619" s="190"/>
      <c r="E619" s="190"/>
      <c r="F619" s="190"/>
      <c r="G619" s="434"/>
      <c r="H619" s="434"/>
      <c r="I619" s="47"/>
      <c r="J619" s="47"/>
    </row>
    <row r="620" spans="1:10" ht="13.5" thickBot="1">
      <c r="A620" s="188"/>
      <c r="B620" s="224" t="str">
        <f>IF(CT!C610&lt;&gt;"",CONCATENATE("SN:  ",CT!C610),"")</f>
        <v/>
      </c>
      <c r="C620" s="191"/>
      <c r="D620" s="191" t="str">
        <f>IF(CT!G610&lt;&gt;"",CT!G610,"")</f>
        <v/>
      </c>
      <c r="E620" s="191"/>
      <c r="F620" s="191"/>
      <c r="G620" s="191"/>
      <c r="H620" s="191"/>
      <c r="I620" s="47"/>
      <c r="J620" s="47"/>
    </row>
    <row r="621" spans="1:10" ht="13.5" thickBot="1">
      <c r="A621" s="189"/>
      <c r="B621" s="224"/>
      <c r="C621" s="253" t="str">
        <f>IF(B620&lt;&gt;"","C.F.","")</f>
        <v/>
      </c>
      <c r="D621" s="434" t="str">
        <f>IF(CT!H610&lt;&gt;"",CT!H610,"")</f>
        <v/>
      </c>
      <c r="E621" s="434"/>
      <c r="F621" s="434"/>
      <c r="G621" s="434"/>
      <c r="H621" s="434"/>
      <c r="I621" s="47"/>
      <c r="J621" s="47"/>
    </row>
    <row r="622" spans="1:10" ht="13.5" thickBot="1">
      <c r="A622" s="188"/>
      <c r="B622" s="224"/>
      <c r="C622" s="437"/>
      <c r="D622" s="437"/>
      <c r="E622" s="437"/>
      <c r="F622" s="437"/>
      <c r="G622" s="434"/>
      <c r="H622" s="434"/>
      <c r="I622" s="47"/>
      <c r="J622" s="47"/>
    </row>
    <row r="623" spans="1:10" ht="13.5" thickBot="1">
      <c r="A623" s="189"/>
      <c r="B623" s="224" t="str">
        <f>IF(CT!C611&lt;&gt;"",CONCATENATE("SN:  ",CT!C611),"")</f>
        <v/>
      </c>
      <c r="C623" s="191"/>
      <c r="D623" s="191" t="str">
        <f>IF(CT!G611&lt;&gt;"",CT!G611,"")</f>
        <v/>
      </c>
      <c r="E623" s="191"/>
      <c r="F623" s="191"/>
      <c r="G623" s="191"/>
      <c r="H623" s="191"/>
      <c r="I623" s="47"/>
      <c r="J623" s="47"/>
    </row>
    <row r="624" spans="1:10" ht="13.5" thickBot="1">
      <c r="A624" s="188"/>
      <c r="B624" s="224"/>
      <c r="C624" s="253" t="str">
        <f>IF(B623&lt;&gt;"","C.F.","")</f>
        <v/>
      </c>
      <c r="D624" s="434" t="str">
        <f>IF(CT!H611&lt;&gt;"",CT!H611,"")</f>
        <v/>
      </c>
      <c r="E624" s="434"/>
      <c r="F624" s="434"/>
      <c r="G624" s="434"/>
      <c r="H624" s="434"/>
      <c r="I624" s="47"/>
      <c r="J624" s="47"/>
    </row>
    <row r="625" spans="1:10" ht="13.5" thickBot="1">
      <c r="A625" s="189"/>
      <c r="B625" s="224"/>
      <c r="C625" s="191"/>
      <c r="D625" s="434"/>
      <c r="E625" s="434"/>
      <c r="F625" s="434"/>
      <c r="G625" s="434"/>
      <c r="H625" s="434"/>
      <c r="I625" s="47"/>
      <c r="J625" s="47"/>
    </row>
    <row r="626" spans="1:10">
      <c r="A626" s="188"/>
      <c r="B626" s="47"/>
      <c r="C626" s="47"/>
      <c r="D626" s="47"/>
      <c r="E626" s="47"/>
      <c r="F626" s="47"/>
      <c r="G626" s="47"/>
      <c r="H626" s="47"/>
      <c r="I626" s="47"/>
      <c r="J626" s="47"/>
    </row>
    <row r="627" spans="1:10">
      <c r="A627" s="189"/>
      <c r="B627" s="47"/>
      <c r="C627" s="47"/>
      <c r="D627" s="47"/>
      <c r="E627" s="47"/>
      <c r="F627" s="47"/>
      <c r="G627" s="47"/>
      <c r="H627" s="47"/>
      <c r="I627" s="47"/>
      <c r="J627" s="47"/>
    </row>
    <row r="628" spans="1:10">
      <c r="A628" s="188"/>
      <c r="B628" s="47"/>
      <c r="C628" s="47"/>
      <c r="D628" s="47"/>
      <c r="E628" s="47"/>
      <c r="F628" s="47"/>
      <c r="G628" s="47"/>
      <c r="H628" s="47"/>
      <c r="I628" s="47"/>
      <c r="J628" s="47"/>
    </row>
    <row r="629" spans="1:10">
      <c r="A629" s="189"/>
      <c r="B629" s="47"/>
      <c r="C629" s="47"/>
      <c r="D629" s="47"/>
      <c r="E629" s="47"/>
      <c r="F629" s="47"/>
      <c r="G629" s="47"/>
      <c r="H629" s="47"/>
      <c r="I629" s="47"/>
      <c r="J629" s="47"/>
    </row>
    <row r="630" spans="1:10">
      <c r="A630" s="192"/>
      <c r="B630" s="193"/>
      <c r="C630" s="193"/>
      <c r="D630" s="193"/>
      <c r="E630" s="193"/>
      <c r="F630" s="193"/>
      <c r="G630" s="193"/>
      <c r="H630" s="193"/>
      <c r="I630" s="47"/>
      <c r="J630" s="47"/>
    </row>
    <row r="631" spans="1:10" ht="13.5" thickBot="1">
      <c r="A631" s="194"/>
      <c r="B631" s="47"/>
      <c r="C631" s="194" t="s">
        <v>210</v>
      </c>
      <c r="D631" s="194"/>
      <c r="E631" s="194"/>
      <c r="F631" s="194"/>
      <c r="G631" s="194"/>
      <c r="H631" s="194"/>
      <c r="I631" s="194"/>
      <c r="J631" s="194"/>
    </row>
    <row r="632" spans="1:10">
      <c r="A632" s="47" t="s">
        <v>214</v>
      </c>
      <c r="B632" s="178" t="str">
        <f>$BJ$7</f>
        <v>Found in tolerance.  No action required.  "C.F" = "Correction Factor."</v>
      </c>
      <c r="C632" s="47"/>
      <c r="D632" s="47"/>
      <c r="E632" s="47"/>
      <c r="F632" s="47"/>
      <c r="G632" s="47"/>
      <c r="H632" s="47"/>
      <c r="I632" s="47"/>
      <c r="J632" s="47"/>
    </row>
    <row r="633" spans="1:10">
      <c r="A633" s="47"/>
      <c r="B633" s="47"/>
      <c r="C633" s="47"/>
      <c r="D633" s="47"/>
      <c r="E633" s="47"/>
      <c r="F633" s="47"/>
      <c r="G633" s="47"/>
      <c r="H633" s="47"/>
      <c r="I633" s="47"/>
      <c r="J633" s="47"/>
    </row>
    <row r="634" spans="1:10">
      <c r="A634" s="195" t="s">
        <v>220</v>
      </c>
      <c r="B634" s="178" t="str">
        <f>$BJ$30</f>
        <v>New</v>
      </c>
      <c r="C634" s="47"/>
      <c r="D634" s="47"/>
      <c r="E634" s="47"/>
      <c r="F634" s="47"/>
      <c r="G634" s="47"/>
      <c r="H634" s="47"/>
      <c r="I634" s="47"/>
      <c r="J634" s="47"/>
    </row>
    <row r="635" spans="1:10">
      <c r="A635" s="195" t="s">
        <v>223</v>
      </c>
      <c r="B635" s="178" t="str">
        <f>$BK$5</f>
        <v>ACCEPTED</v>
      </c>
      <c r="C635" s="47"/>
      <c r="D635" s="47"/>
      <c r="E635" s="47"/>
      <c r="F635" s="47"/>
      <c r="G635" s="47"/>
      <c r="H635" s="47"/>
      <c r="I635" s="47"/>
      <c r="J635" s="47"/>
    </row>
    <row r="636" spans="1:10">
      <c r="A636" s="182"/>
      <c r="B636" s="507" t="s">
        <v>225</v>
      </c>
      <c r="C636" s="508"/>
      <c r="D636" s="507"/>
      <c r="E636" s="507"/>
      <c r="F636" s="507"/>
      <c r="G636" s="508"/>
      <c r="H636" s="508"/>
      <c r="I636" s="507"/>
      <c r="J636" s="507"/>
    </row>
    <row r="637" spans="1:10">
      <c r="A637" s="47" t="s">
        <v>227</v>
      </c>
      <c r="B637" s="47"/>
      <c r="C637" s="178" t="str">
        <f>$N$20</f>
        <v>Additel 286 SN:6851022030037</v>
      </c>
      <c r="D637" s="181"/>
      <c r="E637" s="181"/>
      <c r="F637" s="47" t="s">
        <v>228</v>
      </c>
      <c r="G637" s="512" t="str">
        <f>IF($V$19&lt;&gt;"",$V$19,"")</f>
        <v>PRT SN:496142</v>
      </c>
      <c r="H637" s="513"/>
      <c r="I637" s="196"/>
      <c r="J637" s="47"/>
    </row>
    <row r="638" spans="1:10">
      <c r="A638" s="47" t="s">
        <v>229</v>
      </c>
      <c r="B638" s="47"/>
      <c r="C638" s="504">
        <f>$N$21</f>
        <v>45474</v>
      </c>
      <c r="D638" s="505"/>
      <c r="E638" s="506"/>
      <c r="F638" s="47" t="s">
        <v>230</v>
      </c>
      <c r="G638" s="197">
        <f>IF($V$20&lt;&gt;"",$V$20,"")</f>
        <v>45275</v>
      </c>
      <c r="H638" s="198" t="str">
        <f>IF($W$20&lt;&gt;"",$W$20,"")</f>
        <v/>
      </c>
      <c r="I638" s="199"/>
      <c r="J638" s="200"/>
    </row>
    <row r="639" spans="1:10">
      <c r="A639" s="47" t="s">
        <v>231</v>
      </c>
      <c r="B639" s="47"/>
      <c r="C639" s="504">
        <f>$N$22</f>
        <v>45839</v>
      </c>
      <c r="D639" s="505"/>
      <c r="E639" s="506"/>
      <c r="F639" s="47" t="s">
        <v>232</v>
      </c>
      <c r="G639" s="197">
        <f>IF($V$21&lt;&gt;"",$V$21,"")</f>
        <v>46006</v>
      </c>
      <c r="H639" s="197" t="str">
        <f>IF($W$21&lt;&gt;"",$W$21,"")</f>
        <v/>
      </c>
      <c r="I639" s="199"/>
      <c r="J639" s="200"/>
    </row>
    <row r="640" spans="1:10" ht="13.5" thickBot="1">
      <c r="A640" s="201" t="s">
        <v>233</v>
      </c>
      <c r="B640" s="201"/>
      <c r="C640" s="509" t="str">
        <f>$N$23</f>
        <v>56561-060578</v>
      </c>
      <c r="D640" s="510"/>
      <c r="E640" s="511"/>
      <c r="F640" s="201" t="s">
        <v>233</v>
      </c>
      <c r="G640" s="201"/>
      <c r="H640" s="295" t="str">
        <f>IF($V$22&lt;&gt;"",$V$22,"")</f>
        <v>G295632</v>
      </c>
      <c r="I640" s="203"/>
      <c r="J640" s="204"/>
    </row>
    <row r="641" spans="1:15">
      <c r="A641" s="47" t="s">
        <v>52</v>
      </c>
      <c r="B641" s="47"/>
      <c r="C641" s="47"/>
      <c r="D641" s="220" t="s">
        <v>53</v>
      </c>
      <c r="E641" s="221">
        <v>17</v>
      </c>
      <c r="F641" s="47"/>
      <c r="G641" s="178"/>
      <c r="H641" s="47"/>
      <c r="I641" s="47"/>
      <c r="J641" s="47"/>
    </row>
    <row r="642" spans="1:15">
      <c r="A642" s="47" t="s">
        <v>59</v>
      </c>
      <c r="B642" s="47"/>
      <c r="C642" s="47"/>
      <c r="D642" s="47"/>
      <c r="E642" s="47"/>
      <c r="F642" s="47"/>
      <c r="G642" s="47"/>
      <c r="H642" s="47"/>
      <c r="I642" s="47"/>
      <c r="J642" s="47"/>
    </row>
    <row r="643" spans="1:15">
      <c r="A643" s="47" t="s">
        <v>68</v>
      </c>
      <c r="B643" s="178" t="str">
        <f>$BC$12</f>
        <v>Thermocouple Wire</v>
      </c>
      <c r="C643" s="47"/>
      <c r="D643" s="47"/>
      <c r="E643" s="47" t="s">
        <v>69</v>
      </c>
      <c r="F643" s="47"/>
      <c r="G643" s="178" t="str">
        <f>$BF$22</f>
        <v>KF</v>
      </c>
      <c r="H643" s="47"/>
      <c r="I643" s="47"/>
      <c r="J643" s="47"/>
    </row>
    <row r="644" spans="1:15">
      <c r="A644" s="47" t="s">
        <v>48</v>
      </c>
      <c r="B644" s="178" t="str">
        <f>$AW$1</f>
        <v>"J"</v>
      </c>
      <c r="C644" s="47"/>
      <c r="D644" s="47"/>
      <c r="E644" s="47" t="s">
        <v>76</v>
      </c>
      <c r="F644" s="47"/>
      <c r="G644" s="246">
        <f ca="1">$BG$9</f>
        <v>45756</v>
      </c>
      <c r="H644" s="47"/>
      <c r="I644" s="47"/>
      <c r="J644" s="179"/>
    </row>
    <row r="645" spans="1:15">
      <c r="A645" s="47" t="s">
        <v>80</v>
      </c>
      <c r="B645" s="178" t="str">
        <f>$BG$18</f>
        <v>N/A</v>
      </c>
      <c r="C645" s="47"/>
      <c r="D645" s="47"/>
      <c r="E645" s="47" t="s">
        <v>81</v>
      </c>
      <c r="F645" s="47"/>
      <c r="G645" s="246" t="str">
        <f>$BG$10</f>
        <v>N/A</v>
      </c>
      <c r="H645" s="47"/>
      <c r="J645" s="179"/>
    </row>
    <row r="646" spans="1:15">
      <c r="A646" s="47" t="s">
        <v>65</v>
      </c>
      <c r="B646" s="180">
        <f>$BG$2</f>
        <v>72</v>
      </c>
      <c r="C646" s="47"/>
      <c r="D646" s="47"/>
      <c r="E646" s="47" t="s">
        <v>91</v>
      </c>
      <c r="F646" s="47"/>
      <c r="G646" s="178">
        <f>$BG$3</f>
        <v>25</v>
      </c>
      <c r="H646" s="47" t="s">
        <v>92</v>
      </c>
      <c r="I646" s="47"/>
      <c r="J646" s="47"/>
    </row>
    <row r="647" spans="1:15">
      <c r="A647" s="47" t="s">
        <v>105</v>
      </c>
      <c r="B647" s="178" t="str">
        <f>$BE$27</f>
        <v>Production</v>
      </c>
      <c r="C647" s="47"/>
      <c r="D647" s="47"/>
      <c r="E647" s="47" t="s">
        <v>106</v>
      </c>
      <c r="F647" s="178" t="str">
        <f>$AR$23</f>
        <v>Greater of ±2.0°F or ±0.4% of Reading</v>
      </c>
      <c r="G647" s="47"/>
      <c r="H647" s="47"/>
      <c r="I647" s="47"/>
      <c r="J647" s="47"/>
    </row>
    <row r="648" spans="1:15">
      <c r="A648" s="181" t="s">
        <v>116</v>
      </c>
      <c r="B648" s="47"/>
      <c r="C648" s="181"/>
      <c r="D648" s="181" t="s">
        <v>117</v>
      </c>
      <c r="E648" s="181"/>
      <c r="F648" s="47"/>
      <c r="G648" s="178" t="str">
        <f>$AR$24</f>
        <v>AMS2750H, ASTM E220-19</v>
      </c>
      <c r="H648" s="181"/>
      <c r="I648" s="47"/>
      <c r="J648" s="47"/>
      <c r="L648" s="56"/>
      <c r="M648" s="56"/>
      <c r="N648" s="56"/>
      <c r="O648" s="73"/>
    </row>
    <row r="649" spans="1:15">
      <c r="A649" s="182" t="s">
        <v>125</v>
      </c>
      <c r="B649" s="182"/>
      <c r="C649" s="47"/>
      <c r="D649" s="178" t="str">
        <f>$AX$22</f>
        <v/>
      </c>
      <c r="E649" s="47" t="s">
        <v>126</v>
      </c>
      <c r="F649" s="47"/>
      <c r="G649" s="183" t="str">
        <f>$AX$26</f>
        <v>Specification</v>
      </c>
      <c r="H649" s="184" t="s">
        <v>127</v>
      </c>
      <c r="I649" s="47"/>
      <c r="J649" s="47"/>
      <c r="L649" s="82">
        <f>IF(E651="","",AVERAGE(E651,E652))</f>
        <v>199.1</v>
      </c>
      <c r="M649" s="82">
        <f>IF(F651="","",AVERAGE(F651,F652))</f>
        <v>448.95</v>
      </c>
      <c r="N649" s="82" t="str">
        <f>IF(G651="","",AVERAGE(G651,G652))</f>
        <v/>
      </c>
      <c r="O649" s="82" t="str">
        <f>IF(H651="","",AVERAGE(H651,H652))</f>
        <v/>
      </c>
    </row>
    <row r="650" spans="1:15" ht="13.5" thickBot="1">
      <c r="A650" s="185" t="s">
        <v>136</v>
      </c>
      <c r="B650" s="247"/>
      <c r="C650" s="431"/>
      <c r="D650" s="248">
        <f>IF(CT!$E$1&lt;&gt;"",CT!$E$1,"")</f>
        <v>-50</v>
      </c>
      <c r="E650" s="432">
        <f>IF(CT!$M$1&lt;&gt;"",CT!$M$1,"")</f>
        <v>200</v>
      </c>
      <c r="F650" s="432">
        <f>IF(CT!$U$1&lt;&gt;"",CT!$U$1,"")</f>
        <v>450</v>
      </c>
      <c r="G650" s="248" t="str">
        <f>IF(CT!$AC$1&lt;&gt;"",CT!$AC$1,"")</f>
        <v/>
      </c>
      <c r="H650" s="433" t="str">
        <f>IF(CT!$AK$1&lt;&gt;"",CT!$AK$1,"")</f>
        <v/>
      </c>
      <c r="I650" s="47"/>
      <c r="J650" s="186"/>
      <c r="L650" s="82">
        <f>IF(E651="","",E650-L649)</f>
        <v>0.90000000000000568</v>
      </c>
      <c r="M650" s="82">
        <f>IF(F651="","",F650-M649)</f>
        <v>1.0500000000000114</v>
      </c>
      <c r="N650" s="82" t="str">
        <f>IF(G651="","",G650-N649)</f>
        <v/>
      </c>
      <c r="O650" s="82" t="str">
        <f>IF(H651="","",H650-O649)</f>
        <v/>
      </c>
    </row>
    <row r="651" spans="1:15" ht="13.5" thickBot="1">
      <c r="A651" s="187" t="s">
        <v>141</v>
      </c>
      <c r="B651" s="223" t="str">
        <f>IF(CT!$C$7&lt;&gt;"",CT!$C$7,"")</f>
        <v>072513A</v>
      </c>
      <c r="C651" s="257" t="str">
        <f>IF(D652&lt;&gt;"","Beginning","")</f>
        <v>Beginning</v>
      </c>
      <c r="D651" s="240">
        <f>IF(CT!$G$7&lt;&gt;"",ROUND(CT!$G$7,1),"")</f>
        <v>-51.1</v>
      </c>
      <c r="E651" s="240">
        <f>IF(CT!$O$7&lt;&gt;"",ROUND(CT!$O$7,1),"")</f>
        <v>199.1</v>
      </c>
      <c r="F651" s="240">
        <f>IF(CT!$W$7&lt;&gt;"",ROUND(CT!$W$7,1),"")</f>
        <v>448.9</v>
      </c>
      <c r="G651" s="240" t="str">
        <f>IF(CT!$AE$7&lt;&gt;"",ROUND(CT!$AE$7,1),"")</f>
        <v/>
      </c>
      <c r="H651" s="240" t="str">
        <f>IF(CT!$AM$7&lt;&gt;"",ROUND(CT!$AM$7,1),"")</f>
        <v/>
      </c>
      <c r="I651" s="47"/>
      <c r="J651" s="47"/>
      <c r="K651" s="55" t="s">
        <v>235</v>
      </c>
      <c r="O651" s="65"/>
    </row>
    <row r="652" spans="1:15" ht="13.5" thickBot="1">
      <c r="A652" s="188"/>
      <c r="B652" s="239" t="str">
        <f>IF(CT!$C$8&lt;&gt;"",CT!$C$8,"")</f>
        <v/>
      </c>
      <c r="C652" s="253" t="str">
        <f>IF(D652&lt;&gt;"","End","")</f>
        <v>End</v>
      </c>
      <c r="D652" s="240">
        <f>IF(CT!$G$8&lt;&gt;"",ROUND(CT!$G$8,1),"")</f>
        <v>-51</v>
      </c>
      <c r="E652" s="240">
        <f>IF(CT!$O$8&lt;&gt;"",ROUND(CT!$O$8,1),"")</f>
        <v>199.1</v>
      </c>
      <c r="F652" s="240">
        <f>IF(CT!$W$8&lt;&gt;"",ROUND(CT!$W$8,1),"")</f>
        <v>449</v>
      </c>
      <c r="G652" s="240" t="str">
        <f>IF(CT!$AE$8&lt;&gt;"",ROUND(CT!$AE$8,1),"")</f>
        <v/>
      </c>
      <c r="H652" s="240" t="str">
        <f>IF(CT!$AM$8&lt;&gt;"",ROUND(CT!$AM$8,1),"")</f>
        <v/>
      </c>
      <c r="I652" s="47"/>
      <c r="J652" s="47"/>
      <c r="K652" s="82">
        <f>IF(D651="","",AVERAGE(D651,D652))</f>
        <v>-51.05</v>
      </c>
      <c r="O652" s="65"/>
    </row>
    <row r="653" spans="1:15" ht="13.5" thickBot="1">
      <c r="A653" s="189"/>
      <c r="B653" s="224"/>
      <c r="C653" s="255" t="s">
        <v>236</v>
      </c>
      <c r="D653" s="438">
        <f>IF(ISERROR(AVERAGE(D650-D651,D650-D652)),CT!H7,IF(D651&lt;&gt;D652,ROUND(AVERAGE(ROUND(D650-D651,1),ROUND(D650-D652,1)),1),ROUND(AVERAGE(D650-D651,D650-D652),1)))</f>
        <v>1.1000000000000001</v>
      </c>
      <c r="E653" s="438">
        <f>IF(ISERROR(AVERAGE(E650-E651,E650-E652)),CT!P7,IF(E651&lt;&gt;E652,ROUND(AVERAGE(ROUND(E650-E651,1),ROUND(E650-E652,1)),1),ROUND(AVERAGE(E650-E651,E650-E652),1)))</f>
        <v>0.9</v>
      </c>
      <c r="F653" s="438">
        <f>IF(ISERROR(AVERAGE(F650-F651,F650-F652)),CT!X7,IF(F651&lt;&gt;F652,ROUND(AVERAGE(ROUND(F650-F651,1),ROUND(F650-F652,1)),1),ROUND(AVERAGE(F650-F651,F650-F652),1)))</f>
        <v>1.1000000000000001</v>
      </c>
      <c r="G653" s="438" t="str">
        <f>IF(ISERROR(AVERAGE(G650-G651,G650-G652)),CT!AF7,IF(G651&lt;&gt;G652,ROUND(AVERAGE(ROUND(G650-G651,1),ROUND(G650-G652,1)),1),ROUND(AVERAGE(G650-G651,G650-G652),1)))</f>
        <v/>
      </c>
      <c r="H653" s="438" t="str">
        <f>IF(ISERROR(AVERAGE(H650-H651,H650-H652)),CT!AN7,IF(H651&lt;&gt;H652,ROUND(AVERAGE(ROUND(H650-H651,1),ROUND(H650-H652,1)),1),ROUND(AVERAGE(H650-H651,H650-H652),1)))</f>
        <v/>
      </c>
      <c r="I653" s="47"/>
      <c r="J653" s="47"/>
      <c r="K653" s="82">
        <f>IF(D651="","",D650-K652)</f>
        <v>1.0499999999999972</v>
      </c>
      <c r="O653" s="65"/>
    </row>
    <row r="654" spans="1:15" ht="13.5" thickBot="1">
      <c r="A654" s="188"/>
      <c r="B654" s="224" t="str">
        <f>IF(CT!C648&lt;&gt;"",CONCATENATE("SN:  ",CT!C648),"")</f>
        <v/>
      </c>
      <c r="C654" s="191"/>
      <c r="D654" s="438"/>
      <c r="E654" s="438"/>
      <c r="F654" s="438"/>
      <c r="G654" s="438"/>
      <c r="H654" s="438"/>
      <c r="I654" s="47"/>
      <c r="J654" s="47"/>
      <c r="K654" s="305"/>
      <c r="O654" s="65"/>
    </row>
    <row r="655" spans="1:15" ht="13.5" thickBot="1">
      <c r="A655" s="189"/>
      <c r="B655" s="224"/>
      <c r="C655" s="253"/>
      <c r="D655" s="438"/>
      <c r="E655" s="438"/>
      <c r="F655" s="438"/>
      <c r="G655" s="438"/>
      <c r="H655" s="438"/>
      <c r="I655" s="47"/>
      <c r="J655" s="47"/>
      <c r="K655" s="67"/>
      <c r="O655" s="65"/>
    </row>
    <row r="656" spans="1:15" ht="13.5" thickBot="1">
      <c r="A656" s="188"/>
      <c r="B656" s="224"/>
      <c r="C656" s="225"/>
      <c r="D656" s="439" t="str">
        <f>IF(CT!$AS$1&lt;&gt;"",CT!$AS$1,"")</f>
        <v/>
      </c>
      <c r="E656" s="439" t="str">
        <f>IF(CT!$BA$1&lt;&gt;"",CT!$BA$1,"")</f>
        <v/>
      </c>
      <c r="F656" s="439" t="str">
        <f>IF(CT!$BI$1&lt;&gt;"",CT!$BI$1,"")</f>
        <v/>
      </c>
      <c r="G656" s="439" t="str">
        <f>IF(CT!$BQ$1&lt;&gt;"",CT!$BQ$1,"")</f>
        <v/>
      </c>
      <c r="H656" s="439" t="str">
        <f>IF(CT!$BY$1&lt;&gt;"",CT!$BY$1,"")</f>
        <v/>
      </c>
      <c r="I656" s="47"/>
      <c r="J656" s="47"/>
      <c r="K656" s="67"/>
      <c r="L656" s="82" t="str">
        <f>IF(E658="","",AVERAGE(E658,E659))</f>
        <v/>
      </c>
      <c r="M656" s="82" t="str">
        <f>IF(F658="","",AVERAGE(F658,F659))</f>
        <v/>
      </c>
      <c r="N656" s="82" t="str">
        <f>IF(G658="","",AVERAGE(G658,G659))</f>
        <v/>
      </c>
      <c r="O656" s="82" t="str">
        <f>IF(H658="","",AVERAGE(H658,H659))</f>
        <v/>
      </c>
    </row>
    <row r="657" spans="1:15" ht="13.5" thickBot="1">
      <c r="A657" s="189"/>
      <c r="B657" s="224" t="str">
        <f>IF(CT!C649&lt;&gt;"",CONCATENATE("SN:  ",CT!C649),"")</f>
        <v/>
      </c>
      <c r="C657" s="191"/>
      <c r="D657" s="240" t="str">
        <f>IF(D656&lt;&gt;"","---------------","")</f>
        <v/>
      </c>
      <c r="E657" s="240" t="str">
        <f>IF(E656&lt;&gt;"","---------------","")</f>
        <v/>
      </c>
      <c r="F657" s="240" t="str">
        <f>IF(F656&lt;&gt;"","---------------","")</f>
        <v/>
      </c>
      <c r="G657" s="240" t="str">
        <f>IF(G656&lt;&gt;"","---------------","")</f>
        <v/>
      </c>
      <c r="H657" s="240" t="str">
        <f>IF(H656&lt;&gt;"","---------------","")</f>
        <v/>
      </c>
      <c r="I657" s="47"/>
      <c r="J657" s="47"/>
      <c r="K657" s="67"/>
      <c r="L657" s="82" t="str">
        <f>IF(E658="","",E656-L656)</f>
        <v/>
      </c>
      <c r="M657" s="82" t="str">
        <f>IF(F658="","",F656-M656)</f>
        <v/>
      </c>
      <c r="N657" s="82" t="str">
        <f>IF(G658="","",G656-N656)</f>
        <v/>
      </c>
      <c r="O657" s="82" t="str">
        <f>IF(H658="","",H656-O656)</f>
        <v/>
      </c>
    </row>
    <row r="658" spans="1:15" ht="13.5" thickBot="1">
      <c r="A658" s="188"/>
      <c r="B658" s="224"/>
      <c r="C658" s="253" t="str">
        <f>IF(D659&lt;&gt;"","Beginning","")</f>
        <v/>
      </c>
      <c r="D658" s="240" t="str">
        <f>IF(CT!$AU$7&lt;&gt;"",ROUND(CT!$AU$7,1),"")</f>
        <v/>
      </c>
      <c r="E658" s="240" t="str">
        <f>IF(CT!$BC$7&lt;&gt;"",ROUND(CT!$BC$7,1),"")</f>
        <v/>
      </c>
      <c r="F658" s="240" t="str">
        <f>IF(CT!$BK$7&lt;&gt;"",ROUND(CT!$BK$7,1),"")</f>
        <v/>
      </c>
      <c r="G658" s="240" t="str">
        <f>IF(CT!$BS$7&lt;&gt;"",ROUND(CT!$BS$7,1),"")</f>
        <v/>
      </c>
      <c r="H658" s="240" t="str">
        <f>IF(CT!$CA$7&lt;&gt;"",ROUND(CT!$CA$7,1),"")</f>
        <v/>
      </c>
      <c r="I658" s="47"/>
      <c r="J658" s="47"/>
      <c r="K658" s="67"/>
    </row>
    <row r="659" spans="1:15" ht="13.5" thickBot="1">
      <c r="A659" s="189"/>
      <c r="B659" s="224"/>
      <c r="C659" s="242" t="str">
        <f>IF(C658="Beginning","End","")</f>
        <v/>
      </c>
      <c r="D659" s="241" t="str">
        <f>IF(CT!$AU$8&lt;&gt;"",ROUND(CT!$AU$8,1),"")</f>
        <v/>
      </c>
      <c r="E659" s="240" t="str">
        <f>IF(CT!$BC$8&lt;&gt;"",ROUND(CT!$BC$8,1),"")</f>
        <v/>
      </c>
      <c r="F659" s="240" t="str">
        <f>IF(CT!$BK$8&lt;&gt;"",ROUND(CT!$BK$8,1),"")</f>
        <v/>
      </c>
      <c r="G659" s="240" t="str">
        <f>IF(CT!$BS$8&lt;&gt;"",ROUND(CT!$BS$8,1),"")</f>
        <v/>
      </c>
      <c r="H659" s="240" t="str">
        <f>IF(CT!$CA$8&lt;&gt;"",ROUND(CT!$CA$8,1),"")</f>
        <v/>
      </c>
      <c r="I659" s="47"/>
      <c r="J659" s="47"/>
      <c r="K659" s="82" t="str">
        <f>IF(D658="","",AVERAGE(D658,D659))</f>
        <v/>
      </c>
    </row>
    <row r="660" spans="1:15" ht="13.5" thickBot="1">
      <c r="A660" s="188"/>
      <c r="B660" s="224" t="str">
        <f>IF(CT!C650&lt;&gt;"",CONCATENATE("SN:  ",CT!C650),"")</f>
        <v/>
      </c>
      <c r="C660" s="257" t="str">
        <f>IF(D656&lt;&gt;"","C.F.","")</f>
        <v/>
      </c>
      <c r="D660" s="438" t="str">
        <f>IF(ISERROR(AVERAGE(D656-D658,D656-D659)),CT!AV7,IF(D658&lt;&gt;D659,ROUND(AVERAGE(ROUND(D656-D658,1),ROUND(D656-D659,1)),1),ROUND(AVERAGE(D656-D658,D656-D659),1)))</f>
        <v/>
      </c>
      <c r="E660" s="438" t="str">
        <f>IF(ISERROR(AVERAGE(E656-E658,E656-E659)),CT!BD7,IF(E658&lt;&gt;E659,ROUND(AVERAGE(ROUND(E656-E658,1),ROUND(E656-E659,1)),1),ROUND(AVERAGE(E656-E658,E656-E659),1)))</f>
        <v/>
      </c>
      <c r="F660" s="438" t="str">
        <f>IF(ISERROR(AVERAGE(F656-F658,F656-F659)),CT!BL7,IF(F658&lt;&gt;F659,ROUND(AVERAGE(ROUND(F656-F658,1),ROUND(F656-F659,1)),1),ROUND(AVERAGE(F656-F658,F656-F659),1)))</f>
        <v/>
      </c>
      <c r="G660" s="438" t="str">
        <f>IF(ISERROR(AVERAGE(G656-G658,G656-G659)),CT!BT7,IF(G658&lt;&gt;G659,ROUND(AVERAGE(ROUND(G656-G658,1),ROUND(G656-G659,1)),1),ROUND(AVERAGE(G656-G658,G656-G659),1)))</f>
        <v/>
      </c>
      <c r="H660" s="438" t="str">
        <f>IF(ISERROR(AVERAGE(H656-H658,H656-H659)),CT!CB7,IF(H658&lt;&gt;H659,ROUND(AVERAGE(ROUND(H656-H658,1),ROUND(H656-H659,1)),1),ROUND(AVERAGE(H656-H658,H656-H659),1)))</f>
        <v/>
      </c>
      <c r="I660" s="47"/>
      <c r="J660" s="47"/>
      <c r="K660" s="82" t="str">
        <f>IF(D658="","",D656-K659)</f>
        <v/>
      </c>
    </row>
    <row r="661" spans="1:15" ht="13.5" thickBot="1">
      <c r="A661" s="189"/>
      <c r="B661" s="224"/>
      <c r="C661" s="253"/>
      <c r="D661" s="438"/>
      <c r="E661" s="438"/>
      <c r="F661" s="438"/>
      <c r="G661" s="438"/>
      <c r="H661" s="438"/>
      <c r="I661" s="47"/>
      <c r="J661" s="47"/>
    </row>
    <row r="662" spans="1:15" ht="13.5" thickBot="1">
      <c r="A662" s="188"/>
      <c r="B662" s="224"/>
      <c r="C662" s="437"/>
      <c r="D662" s="440"/>
      <c r="E662" s="440"/>
      <c r="F662" s="440"/>
      <c r="G662" s="440"/>
      <c r="H662" s="440"/>
      <c r="I662" s="47"/>
      <c r="J662" s="47"/>
    </row>
    <row r="663" spans="1:15" ht="13.5" thickBot="1">
      <c r="A663" s="189"/>
      <c r="B663" s="224" t="str">
        <f>IF(CT!C651&lt;&gt;"",CONCATENATE("SN:  ",CT!C651),"")</f>
        <v/>
      </c>
      <c r="C663" s="191"/>
      <c r="D663" s="240"/>
      <c r="E663" s="240"/>
      <c r="F663" s="240"/>
      <c r="G663" s="240"/>
      <c r="H663" s="240"/>
      <c r="I663" s="47"/>
      <c r="J663" s="47"/>
    </row>
    <row r="664" spans="1:15" ht="13.5" thickBot="1">
      <c r="A664" s="188"/>
      <c r="B664" s="224"/>
      <c r="C664" s="253"/>
      <c r="D664" s="438"/>
      <c r="E664" s="438"/>
      <c r="F664" s="438"/>
      <c r="G664" s="438"/>
      <c r="H664" s="438"/>
      <c r="I664" s="47"/>
      <c r="J664" s="47"/>
    </row>
    <row r="665" spans="1:15" ht="13.5" thickBot="1">
      <c r="A665" s="189"/>
      <c r="B665" s="224"/>
      <c r="C665" s="191"/>
      <c r="D665" s="438"/>
      <c r="E665" s="438"/>
      <c r="F665" s="438"/>
      <c r="G665" s="438"/>
      <c r="H665" s="438"/>
      <c r="I665" s="47"/>
      <c r="J665" s="47"/>
    </row>
    <row r="666" spans="1:15">
      <c r="A666" s="188"/>
      <c r="B666" s="47"/>
      <c r="C666" s="47"/>
      <c r="D666" s="47"/>
      <c r="E666" s="47"/>
      <c r="F666" s="47"/>
      <c r="G666" s="47"/>
      <c r="H666" s="47"/>
      <c r="I666" s="47"/>
      <c r="J666" s="47"/>
    </row>
    <row r="667" spans="1:15">
      <c r="A667" s="189"/>
      <c r="B667" s="47"/>
      <c r="C667" s="47"/>
      <c r="D667" s="47"/>
      <c r="E667" s="47"/>
      <c r="F667" s="47"/>
      <c r="G667" s="47"/>
      <c r="H667" s="47"/>
      <c r="I667" s="47"/>
      <c r="J667" s="47"/>
    </row>
    <row r="668" spans="1:15">
      <c r="A668" s="188"/>
      <c r="B668" s="47"/>
      <c r="C668" s="47"/>
      <c r="D668" s="47"/>
      <c r="E668" s="47"/>
      <c r="F668" s="47"/>
      <c r="G668" s="47"/>
      <c r="H668" s="47"/>
      <c r="I668" s="47"/>
      <c r="J668" s="47"/>
    </row>
    <row r="669" spans="1:15">
      <c r="A669" s="189"/>
      <c r="B669" s="47"/>
      <c r="C669" s="47"/>
      <c r="D669" s="47"/>
      <c r="E669" s="47"/>
      <c r="F669" s="47"/>
      <c r="G669" s="47"/>
      <c r="H669" s="47"/>
      <c r="I669" s="47"/>
      <c r="J669" s="47"/>
    </row>
    <row r="670" spans="1:15">
      <c r="A670" s="192"/>
      <c r="B670" s="193"/>
      <c r="C670" s="193"/>
      <c r="D670" s="193"/>
      <c r="E670" s="193"/>
      <c r="F670" s="193"/>
      <c r="G670" s="193"/>
      <c r="H670" s="193"/>
      <c r="I670" s="47"/>
      <c r="J670" s="47"/>
    </row>
    <row r="671" spans="1:15" ht="13.5" thickBot="1">
      <c r="A671" s="194"/>
      <c r="B671" s="47"/>
      <c r="C671" s="194" t="s">
        <v>210</v>
      </c>
      <c r="D671" s="194"/>
      <c r="E671" s="194"/>
      <c r="F671" s="194"/>
      <c r="G671" s="194"/>
      <c r="H671" s="194"/>
      <c r="I671" s="194"/>
      <c r="J671" s="194"/>
    </row>
    <row r="672" spans="1:15">
      <c r="A672" s="47" t="s">
        <v>214</v>
      </c>
      <c r="B672" s="178" t="str">
        <f>$BJ$7</f>
        <v>Found in tolerance.  No action required.  "C.F" = "Correction Factor."</v>
      </c>
      <c r="C672" s="47"/>
      <c r="D672" s="47"/>
      <c r="E672" s="47"/>
      <c r="F672" s="47"/>
      <c r="G672" s="47"/>
      <c r="H672" s="47"/>
      <c r="I672" s="47"/>
      <c r="J672" s="47"/>
    </row>
    <row r="673" spans="1:15">
      <c r="A673" s="47"/>
      <c r="B673" s="47"/>
      <c r="C673" s="47"/>
      <c r="D673" s="47"/>
      <c r="E673" s="47"/>
      <c r="F673" s="47"/>
      <c r="G673" s="47"/>
      <c r="H673" s="47"/>
      <c r="I673" s="47"/>
      <c r="J673" s="47"/>
    </row>
    <row r="674" spans="1:15">
      <c r="A674" s="195" t="s">
        <v>220</v>
      </c>
      <c r="B674" s="178" t="str">
        <f>$BJ$30</f>
        <v>New</v>
      </c>
      <c r="C674" s="47"/>
      <c r="D674" s="47"/>
      <c r="E674" s="47"/>
      <c r="F674" s="47"/>
      <c r="G674" s="47"/>
      <c r="H674" s="47"/>
      <c r="I674" s="47"/>
      <c r="J674" s="47"/>
    </row>
    <row r="675" spans="1:15">
      <c r="A675" s="195" t="s">
        <v>223</v>
      </c>
      <c r="B675" s="178" t="str">
        <f>$BK$5</f>
        <v>ACCEPTED</v>
      </c>
      <c r="C675" s="47"/>
      <c r="D675" s="47"/>
      <c r="E675" s="47"/>
      <c r="F675" s="47"/>
      <c r="G675" s="47"/>
      <c r="H675" s="47"/>
      <c r="I675" s="47"/>
      <c r="J675" s="47"/>
    </row>
    <row r="676" spans="1:15">
      <c r="A676" s="182"/>
      <c r="B676" s="507" t="s">
        <v>225</v>
      </c>
      <c r="C676" s="508"/>
      <c r="D676" s="507"/>
      <c r="E676" s="507"/>
      <c r="F676" s="507"/>
      <c r="G676" s="508"/>
      <c r="H676" s="508"/>
      <c r="I676" s="507"/>
      <c r="J676" s="507"/>
    </row>
    <row r="677" spans="1:15">
      <c r="A677" s="47" t="s">
        <v>227</v>
      </c>
      <c r="B677" s="47"/>
      <c r="C677" s="178" t="str">
        <f>$N$20</f>
        <v>Additel 286 SN:6851022030037</v>
      </c>
      <c r="D677" s="181"/>
      <c r="E677" s="181"/>
      <c r="F677" s="47" t="s">
        <v>228</v>
      </c>
      <c r="G677" s="512" t="str">
        <f>IF($V$19&lt;&gt;"",$V$19,"")</f>
        <v>PRT SN:496142</v>
      </c>
      <c r="H677" s="513"/>
      <c r="I677" s="196"/>
      <c r="J677" s="47"/>
    </row>
    <row r="678" spans="1:15">
      <c r="A678" s="47" t="s">
        <v>229</v>
      </c>
      <c r="B678" s="47"/>
      <c r="C678" s="504">
        <f>$N$21</f>
        <v>45474</v>
      </c>
      <c r="D678" s="505"/>
      <c r="E678" s="506"/>
      <c r="F678" s="47" t="s">
        <v>230</v>
      </c>
      <c r="G678" s="197">
        <f>IF($V$20&lt;&gt;"",$V$20,"")</f>
        <v>45275</v>
      </c>
      <c r="H678" s="198" t="str">
        <f>IF($W$20&lt;&gt;"",$W$20,"")</f>
        <v/>
      </c>
      <c r="I678" s="199"/>
      <c r="J678" s="200"/>
    </row>
    <row r="679" spans="1:15">
      <c r="A679" s="47" t="s">
        <v>231</v>
      </c>
      <c r="B679" s="47"/>
      <c r="C679" s="504">
        <f>$N$22</f>
        <v>45839</v>
      </c>
      <c r="D679" s="505"/>
      <c r="E679" s="506"/>
      <c r="F679" s="47" t="s">
        <v>232</v>
      </c>
      <c r="G679" s="197">
        <f>IF($V$21&lt;&gt;"",$V$21,"")</f>
        <v>46006</v>
      </c>
      <c r="H679" s="197" t="str">
        <f>IF($W$21&lt;&gt;"",$W$21,"")</f>
        <v/>
      </c>
      <c r="I679" s="199"/>
      <c r="J679" s="200"/>
    </row>
    <row r="680" spans="1:15" ht="13.5" thickBot="1">
      <c r="A680" s="201" t="s">
        <v>233</v>
      </c>
      <c r="B680" s="201"/>
      <c r="C680" s="509" t="str">
        <f>$N$23</f>
        <v>56561-060578</v>
      </c>
      <c r="D680" s="510"/>
      <c r="E680" s="511"/>
      <c r="F680" s="201" t="s">
        <v>233</v>
      </c>
      <c r="G680" s="201"/>
      <c r="H680" s="295" t="str">
        <f>IF($V$22&lt;&gt;"",$V$22,"")</f>
        <v>G295632</v>
      </c>
      <c r="I680" s="203"/>
      <c r="J680" s="204"/>
    </row>
    <row r="681" spans="1:15">
      <c r="A681" s="47" t="s">
        <v>52</v>
      </c>
      <c r="B681" s="47"/>
      <c r="C681" s="47"/>
      <c r="D681" s="220" t="s">
        <v>53</v>
      </c>
      <c r="E681" s="221">
        <v>18</v>
      </c>
      <c r="F681" s="47"/>
      <c r="G681" s="178"/>
      <c r="H681" s="47"/>
      <c r="I681" s="47"/>
      <c r="J681" s="47"/>
    </row>
    <row r="682" spans="1:15">
      <c r="A682" s="47" t="s">
        <v>59</v>
      </c>
      <c r="B682" s="47"/>
      <c r="C682" s="47"/>
      <c r="D682" s="47"/>
      <c r="E682" s="47"/>
      <c r="F682" s="47"/>
      <c r="G682" s="47"/>
      <c r="H682" s="47"/>
      <c r="I682" s="47"/>
      <c r="J682" s="47"/>
    </row>
    <row r="683" spans="1:15">
      <c r="A683" s="47" t="s">
        <v>68</v>
      </c>
      <c r="B683" s="178" t="str">
        <f>$BC$12</f>
        <v>Thermocouple Wire</v>
      </c>
      <c r="C683" s="47"/>
      <c r="D683" s="47"/>
      <c r="E683" s="47" t="s">
        <v>69</v>
      </c>
      <c r="F683" s="47"/>
      <c r="G683" s="178" t="str">
        <f>$BF$22</f>
        <v>KF</v>
      </c>
      <c r="H683" s="47"/>
      <c r="I683" s="47"/>
      <c r="J683" s="47"/>
    </row>
    <row r="684" spans="1:15">
      <c r="A684" s="47" t="s">
        <v>48</v>
      </c>
      <c r="B684" s="178" t="str">
        <f>$AW$1</f>
        <v>"J"</v>
      </c>
      <c r="C684" s="47"/>
      <c r="D684" s="47"/>
      <c r="E684" s="47" t="s">
        <v>76</v>
      </c>
      <c r="F684" s="47"/>
      <c r="G684" s="246">
        <f ca="1">$BG$9</f>
        <v>45756</v>
      </c>
      <c r="H684" s="47"/>
      <c r="I684" s="47"/>
      <c r="J684" s="179"/>
    </row>
    <row r="685" spans="1:15">
      <c r="A685" s="47" t="s">
        <v>80</v>
      </c>
      <c r="B685" s="178" t="str">
        <f>$BG$18</f>
        <v>N/A</v>
      </c>
      <c r="C685" s="47"/>
      <c r="D685" s="47"/>
      <c r="E685" s="47" t="s">
        <v>81</v>
      </c>
      <c r="F685" s="47"/>
      <c r="G685" s="246" t="str">
        <f>$BG$10</f>
        <v>N/A</v>
      </c>
      <c r="H685" s="47"/>
      <c r="J685" s="179"/>
    </row>
    <row r="686" spans="1:15">
      <c r="A686" s="47" t="s">
        <v>65</v>
      </c>
      <c r="B686" s="180">
        <f>$BG$2</f>
        <v>72</v>
      </c>
      <c r="C686" s="47"/>
      <c r="D686" s="47"/>
      <c r="E686" s="47" t="s">
        <v>91</v>
      </c>
      <c r="F686" s="47"/>
      <c r="G686" s="178">
        <f>$BG$3</f>
        <v>25</v>
      </c>
      <c r="H686" s="47" t="s">
        <v>92</v>
      </c>
      <c r="I686" s="47"/>
      <c r="J686" s="47"/>
    </row>
    <row r="687" spans="1:15">
      <c r="A687" s="47" t="s">
        <v>105</v>
      </c>
      <c r="B687" s="178" t="str">
        <f>$BE$27</f>
        <v>Production</v>
      </c>
      <c r="C687" s="47"/>
      <c r="D687" s="47"/>
      <c r="E687" s="47" t="s">
        <v>106</v>
      </c>
      <c r="F687" s="178" t="str">
        <f>$AR$23</f>
        <v>Greater of ±2.0°F or ±0.4% of Reading</v>
      </c>
      <c r="G687" s="47"/>
      <c r="H687" s="47"/>
      <c r="I687" s="47"/>
      <c r="J687" s="47"/>
    </row>
    <row r="688" spans="1:15">
      <c r="A688" s="181" t="s">
        <v>116</v>
      </c>
      <c r="B688" s="47"/>
      <c r="C688" s="181"/>
      <c r="D688" s="181" t="s">
        <v>117</v>
      </c>
      <c r="E688" s="181"/>
      <c r="F688" s="47"/>
      <c r="G688" s="178" t="str">
        <f>$AR$24</f>
        <v>AMS2750H, ASTM E220-19</v>
      </c>
      <c r="H688" s="181"/>
      <c r="I688" s="47"/>
      <c r="J688" s="47"/>
      <c r="L688" s="56"/>
      <c r="M688" s="56"/>
      <c r="N688" s="56"/>
      <c r="O688" s="73"/>
    </row>
    <row r="689" spans="1:15">
      <c r="A689" s="182" t="s">
        <v>125</v>
      </c>
      <c r="B689" s="182"/>
      <c r="C689" s="47"/>
      <c r="D689" s="178" t="str">
        <f>$AX$22</f>
        <v/>
      </c>
      <c r="E689" s="47" t="s">
        <v>126</v>
      </c>
      <c r="F689" s="47"/>
      <c r="G689" s="183" t="str">
        <f>$AX$26</f>
        <v>Specification</v>
      </c>
      <c r="H689" s="184" t="s">
        <v>127</v>
      </c>
      <c r="I689" s="47"/>
      <c r="J689" s="47"/>
      <c r="L689" s="82" t="str">
        <f>IF(E691="","",AVERAGE(E691,E692))</f>
        <v/>
      </c>
      <c r="M689" s="82" t="str">
        <f>IF(F691="","",AVERAGE(F691,F692))</f>
        <v/>
      </c>
      <c r="N689" s="82" t="str">
        <f>IF(G691="","",AVERAGE(G691,G692))</f>
        <v/>
      </c>
      <c r="O689" s="82" t="str">
        <f>IF(H691="","",AVERAGE(H691,H692))</f>
        <v/>
      </c>
    </row>
    <row r="690" spans="1:15" ht="13.5" thickBot="1">
      <c r="A690" s="185" t="s">
        <v>136</v>
      </c>
      <c r="B690" s="247"/>
      <c r="C690" s="431"/>
      <c r="D690" s="248">
        <f>IF(CT!$E$1&lt;&gt;"",CT!$E$1,"")</f>
        <v>-50</v>
      </c>
      <c r="E690" s="432">
        <f>IF(CT!$M$1&lt;&gt;"",CT!$M$1,"")</f>
        <v>200</v>
      </c>
      <c r="F690" s="432">
        <f>IF(CT!$U$1&lt;&gt;"",CT!$U$1,"")</f>
        <v>450</v>
      </c>
      <c r="G690" s="248" t="str">
        <f>IF(CT!$AC$1&lt;&gt;"",CT!$AC$1,"")</f>
        <v/>
      </c>
      <c r="H690" s="433" t="str">
        <f>IF(CT!$AK$1&lt;&gt;"",CT!$AK$1,"")</f>
        <v/>
      </c>
      <c r="I690" s="47"/>
      <c r="J690" s="186"/>
      <c r="L690" s="82" t="str">
        <f>IF(E691="","",E690-L689)</f>
        <v/>
      </c>
      <c r="M690" s="82" t="str">
        <f>IF(F691="","",F690-M689)</f>
        <v/>
      </c>
      <c r="N690" s="82" t="str">
        <f>IF(G691="","",G690-N689)</f>
        <v/>
      </c>
      <c r="O690" s="82" t="str">
        <f>IF(H691="","",H690-O689)</f>
        <v/>
      </c>
    </row>
    <row r="691" spans="1:15" ht="13.5" thickBot="1">
      <c r="A691" s="187" t="s">
        <v>141</v>
      </c>
      <c r="B691" s="224" t="str">
        <f>IF(CT!C9&lt;&gt;"",CT!C9,"")</f>
        <v/>
      </c>
      <c r="C691" s="257" t="str">
        <f>IF(D692&lt;&gt;"","Beginning","")</f>
        <v/>
      </c>
      <c r="D691" s="191" t="str">
        <f>IF(CT!G9&lt;&gt;"",ROUND(CT!G9,1),"")</f>
        <v/>
      </c>
      <c r="E691" s="191" t="str">
        <f>IF(CT!O9&lt;&gt;"",ROUND(CT!O9,1),"")</f>
        <v/>
      </c>
      <c r="F691" s="191" t="str">
        <f>IF(CT!W9&lt;&gt;"",ROUND(CT!W9,1),"")</f>
        <v/>
      </c>
      <c r="G691" s="191" t="str">
        <f>IF(CT!AE9&lt;&gt;"",ROUND(CT!AE9,1),"")</f>
        <v/>
      </c>
      <c r="H691" s="191" t="str">
        <f>IF(CT!AM9&lt;&gt;"",ROUND(CT!AM9,1),"")</f>
        <v/>
      </c>
      <c r="I691" s="47"/>
      <c r="J691" s="47"/>
      <c r="K691" s="55" t="s">
        <v>235</v>
      </c>
      <c r="O691" s="65"/>
    </row>
    <row r="692" spans="1:15" ht="13.5" thickBot="1">
      <c r="A692" s="188"/>
      <c r="B692" s="224" t="str">
        <f>IF(CT!C10&lt;&gt;"",CT!C10,"")</f>
        <v/>
      </c>
      <c r="C692" s="253" t="str">
        <f>IF(D692&lt;&gt;"","End","")</f>
        <v/>
      </c>
      <c r="D692" s="191" t="str">
        <f>IF(CT!$G$10&lt;&gt;"",ROUND(CT!$G$10,1),"")</f>
        <v/>
      </c>
      <c r="E692" s="191" t="str">
        <f>IF(CT!O10&lt;&gt;"",ROUND(CT!O10,1),"")</f>
        <v/>
      </c>
      <c r="F692" s="191" t="str">
        <f>IF(CT!W10&lt;&gt;"",ROUND(CT!W10,1),"")</f>
        <v/>
      </c>
      <c r="G692" s="191" t="str">
        <f>IF(CT!AE10&lt;&gt;"",ROUND(CT!AE10,1),"")</f>
        <v/>
      </c>
      <c r="H692" s="191" t="str">
        <f>IF(CT!AM10&lt;&gt;"",ROUND(CT!AM10,1),"")</f>
        <v/>
      </c>
      <c r="I692" s="47"/>
      <c r="J692" s="47"/>
      <c r="K692" s="82" t="str">
        <f>IF(D691="","",AVERAGE(D691,D692))</f>
        <v/>
      </c>
      <c r="O692" s="65"/>
    </row>
    <row r="693" spans="1:15" ht="13.5" thickBot="1">
      <c r="A693" s="189"/>
      <c r="B693" s="224"/>
      <c r="C693" s="255" t="s">
        <v>236</v>
      </c>
      <c r="D693" s="438" t="str">
        <f>IF(ISERROR(AVERAGE(D690-D691,D690-D692)),CT!H9,IF(D691&lt;&gt;D692,ROUND(AVERAGE(ROUND(D690-D691,1),ROUND(D690-D692,1)),1),ROUND(AVERAGE(D690-D691,D690-D692),1)))</f>
        <v/>
      </c>
      <c r="E693" s="438" t="str">
        <f>IF(ISERROR(AVERAGE(E690-E691,E690-E692)),CT!P9,IF(E691&lt;&gt;E692,ROUNDDOWN(AVERAGE(ROUND(E690-E691,1),ROUND(E690-E692,1)),1),ROUND(AVERAGE(E690-E691,E690-E692),1)))</f>
        <v/>
      </c>
      <c r="F693" s="438" t="str">
        <f>IF(ISERROR(AVERAGE(F690-F691,F690-F692)),CT!X9,IF(F691&lt;&gt;F692,ROUNDDOWN(AVERAGE(ROUND(F690-F691,1),ROUND(F690-F692,1)),1),ROUND(AVERAGE(F690-F691,F690-F692),1)))</f>
        <v/>
      </c>
      <c r="G693" s="438" t="str">
        <f>IF(ISERROR(AVERAGE(G690-G691,G690-G692)),CT!AF9,IF(G691&lt;&gt;G692,ROUNDDOWN(AVERAGE(ROUND(G690-G691,1),ROUND(G690-G692,1)),1),ROUND(AVERAGE(G690-G691,G690-G692),1)))</f>
        <v/>
      </c>
      <c r="H693" s="438" t="str">
        <f>IF(ISERROR(AVERAGE(H690-H691,H690-H692)),CT!AN9,IF(H691&lt;&gt;H692,ROUNDDOWN(AVERAGE(ROUND(H690-H691,1),ROUND(H690-H692,1)),1),ROUND(AVERAGE(H690-H691,H690-H692),1)))</f>
        <v/>
      </c>
      <c r="I693" s="47"/>
      <c r="J693" s="47"/>
      <c r="K693" s="82" t="str">
        <f>IF(D691="","",D690-K692)</f>
        <v/>
      </c>
      <c r="O693" s="65"/>
    </row>
    <row r="694" spans="1:15" ht="13.5" thickBot="1">
      <c r="A694" s="188"/>
      <c r="B694" s="224" t="str">
        <f>IF(CT!C688&lt;&gt;"",CONCATENATE("SN:  ",CT!C688),"")</f>
        <v/>
      </c>
      <c r="C694" s="191"/>
      <c r="D694" s="191"/>
      <c r="E694" s="191"/>
      <c r="F694" s="191"/>
      <c r="G694" s="191"/>
      <c r="H694" s="191"/>
      <c r="I694" s="47"/>
      <c r="J694" s="47"/>
      <c r="K694" s="305"/>
      <c r="O694" s="65"/>
    </row>
    <row r="695" spans="1:15" ht="13.5" thickBot="1">
      <c r="A695" s="189"/>
      <c r="B695" s="224"/>
      <c r="C695" s="253"/>
      <c r="D695" s="434"/>
      <c r="E695" s="434"/>
      <c r="F695" s="434"/>
      <c r="G695" s="434"/>
      <c r="H695" s="434"/>
      <c r="I695" s="47"/>
      <c r="J695" s="47"/>
      <c r="K695" s="67"/>
      <c r="O695" s="65"/>
    </row>
    <row r="696" spans="1:15" ht="13.5" thickBot="1">
      <c r="A696" s="188"/>
      <c r="B696" s="224"/>
      <c r="C696" s="225"/>
      <c r="D696" s="439" t="str">
        <f>IF(CT!$AS$1&lt;&gt;"",CT!$AS$1,"")</f>
        <v/>
      </c>
      <c r="E696" s="439" t="str">
        <f>IF(CT!$BA$1&lt;&gt;"",CT!$BA$1,"")</f>
        <v/>
      </c>
      <c r="F696" s="439" t="str">
        <f>IF(CT!$BI$1&lt;&gt;"",CT!$BI$1,"")</f>
        <v/>
      </c>
      <c r="G696" s="439" t="str">
        <f>IF(CT!$BQ$1&lt;&gt;"",CT!$BQ$1,"")</f>
        <v/>
      </c>
      <c r="H696" s="439" t="str">
        <f>IF(CT!$BY$1&lt;&gt;"",CT!$BY$1,"")</f>
        <v/>
      </c>
      <c r="I696" s="47"/>
      <c r="J696" s="47"/>
      <c r="K696" s="67"/>
      <c r="L696" s="82" t="str">
        <f>IF(E698="","",AVERAGE(E698,E699))</f>
        <v/>
      </c>
      <c r="M696" s="82" t="str">
        <f>IF(F698="","",AVERAGE(F698,F699))</f>
        <v/>
      </c>
      <c r="N696" s="82" t="str">
        <f>IF(G698="","",AVERAGE(G698,G699))</f>
        <v/>
      </c>
      <c r="O696" s="82" t="str">
        <f>IF(H698="","",AVERAGE(H698,H699))</f>
        <v/>
      </c>
    </row>
    <row r="697" spans="1:15" ht="13.5" thickBot="1">
      <c r="A697" s="189"/>
      <c r="B697" s="224" t="str">
        <f>IF(CT!C689&lt;&gt;"",CONCATENATE("SN:  ",CT!C689),"")</f>
        <v/>
      </c>
      <c r="C697" s="191"/>
      <c r="D697" s="240" t="str">
        <f>IF(D696&lt;&gt;"","---------------","")</f>
        <v/>
      </c>
      <c r="E697" s="240" t="str">
        <f>IF(E696&lt;&gt;"","---------------","")</f>
        <v/>
      </c>
      <c r="F697" s="240" t="str">
        <f>IF(F696&lt;&gt;"","---------------","")</f>
        <v/>
      </c>
      <c r="G697" s="240" t="str">
        <f>IF(G696&lt;&gt;"","---------------","")</f>
        <v/>
      </c>
      <c r="H697" s="240" t="str">
        <f>IF(H696&lt;&gt;"","---------------","")</f>
        <v/>
      </c>
      <c r="I697" s="47"/>
      <c r="J697" s="47"/>
      <c r="K697" s="67"/>
      <c r="L697" s="82" t="str">
        <f>IF(E698="","",E696-L696)</f>
        <v/>
      </c>
      <c r="M697" s="82" t="str">
        <f>IF(F698="","",F696-M696)</f>
        <v/>
      </c>
      <c r="N697" s="82" t="str">
        <f>IF(G698="","",G696-N696)</f>
        <v/>
      </c>
      <c r="O697" s="82" t="str">
        <f>IF(H698="","",H696-O696)</f>
        <v/>
      </c>
    </row>
    <row r="698" spans="1:15" ht="13.5" thickBot="1">
      <c r="A698" s="188"/>
      <c r="B698" s="224"/>
      <c r="C698" s="253" t="str">
        <f>IF(D699&lt;&gt;"","Beginning","")</f>
        <v/>
      </c>
      <c r="D698" s="191" t="str">
        <f>IF(CT!AU9&lt;&gt;"",ROUND(CT!AU9,1),"")</f>
        <v/>
      </c>
      <c r="E698" s="191" t="str">
        <f>IF(CT!BC9&lt;&gt;"",ROUND(CT!BC9,1),"")</f>
        <v/>
      </c>
      <c r="F698" s="191" t="str">
        <f>IF(CT!BK9&lt;&gt;"",ROUND(CT!BK9,1),"")</f>
        <v/>
      </c>
      <c r="G698" s="191" t="str">
        <f>IF(CT!BS9&lt;&gt;"",ROUND(CT!BS9,1),"")</f>
        <v/>
      </c>
      <c r="H698" s="191" t="str">
        <f>IF(CT!CA9&lt;&gt;"",ROUND(CT!CA9,1),"")</f>
        <v/>
      </c>
      <c r="I698" s="47"/>
      <c r="J698" s="47"/>
      <c r="K698" s="67"/>
    </row>
    <row r="699" spans="1:15" ht="13.5" thickBot="1">
      <c r="A699" s="189"/>
      <c r="B699" s="224"/>
      <c r="C699" s="242" t="str">
        <f>IF(C698="Beginning","End","")</f>
        <v/>
      </c>
      <c r="D699" s="191" t="str">
        <f>IF(CT!AU10&lt;&gt;"",ROUND(CT!AU10,1),"")</f>
        <v/>
      </c>
      <c r="E699" s="191" t="str">
        <f>IF(CT!BC10&lt;&gt;"",ROUND(CT!BC10,1),"")</f>
        <v/>
      </c>
      <c r="F699" s="191" t="str">
        <f>IF(CT!BK10&lt;&gt;"",ROUND(CT!BK10,1),"")</f>
        <v/>
      </c>
      <c r="G699" s="191" t="str">
        <f>IF(CT!BS10&lt;&gt;"",ROUND(CT!BS10,1),"")</f>
        <v/>
      </c>
      <c r="H699" s="191" t="str">
        <f>IF(CT!CA10&lt;&gt;"",ROUND(CT!CA10,1),"")</f>
        <v/>
      </c>
      <c r="I699" s="47"/>
      <c r="J699" s="47"/>
      <c r="K699" s="82" t="str">
        <f>IF(D698="","",AVERAGE(D698,D699))</f>
        <v/>
      </c>
    </row>
    <row r="700" spans="1:15" ht="13.5" thickBot="1">
      <c r="A700" s="188"/>
      <c r="B700" s="224" t="str">
        <f>IF(CT!C690&lt;&gt;"",CONCATENATE("SN:  ",CT!C690),"")</f>
        <v/>
      </c>
      <c r="C700" s="257" t="str">
        <f>IF(D696&lt;&gt;"","C.F.","")</f>
        <v/>
      </c>
      <c r="D700" s="438" t="str">
        <f>IF(D696="","",IF(ISERROR(AVERAGE(D696-D698,D696-D699)),CT!AV47,IF(D698&lt;&gt;D699,ROUND(AVERAGE(ROUND(D696-D698,1),ROUND(D696-D699,1)),1),ROUND(AVERAGE(D696-D698,D696-D699),1))))</f>
        <v/>
      </c>
      <c r="E700" s="438" t="str">
        <f>IF(E696="","",IF(ISERROR(AVERAGE(E696-E698,E696-E699)),CT!BD47,IF(E698&lt;&gt;E699,ROUNDDOWN(AVERAGE(ROUND(E696-E698,1),ROUND(E696-E699,1)),1),ROUND(AVERAGE(E696-E698,E696-E699),1))))</f>
        <v/>
      </c>
      <c r="F700" s="438" t="str">
        <f>IF(F696="","",IF(ISERROR(AVERAGE(F696-F698,F696-F699)),CT!BL47,IF(F698&lt;&gt;F699,ROUNDDOWN(AVERAGE(ROUND(F696-F698,1),ROUND(F696-F699,1)),1),ROUND(AVERAGE(F696-F698,F696-F699),1))))</f>
        <v/>
      </c>
      <c r="G700" s="438" t="str">
        <f>IF(G696="","",IF(ISERROR(AVERAGE(G696-G698,G696-G699)),CT!BT47,IF(G698&lt;&gt;G699,ROUNDDOWN(AVERAGE(ROUND(G696-G698,1),ROUND(G696-G699,1)),1),ROUND(AVERAGE(G696-G698,G696-G699),1))))</f>
        <v/>
      </c>
      <c r="H700" s="438" t="str">
        <f>IF(H696="","",IF(ISERROR(AVERAGE(H696-H698,H696-H699)),CT!CB47,IF(H698&lt;&gt;H699,ROUNDDOWN(AVERAGE(ROUND(H696-H698,1),ROUND(H696-H699,1)),1),ROUND(AVERAGE(H696-H698,H696-H699),1))))</f>
        <v/>
      </c>
      <c r="I700" s="47"/>
      <c r="J700" s="47"/>
      <c r="K700" s="82" t="str">
        <f>IF(D698="","",D696-K699)</f>
        <v/>
      </c>
    </row>
    <row r="701" spans="1:15" ht="13.5" thickBot="1">
      <c r="A701" s="189"/>
      <c r="B701" s="224"/>
      <c r="C701" s="253"/>
      <c r="D701" s="434" t="str">
        <f>IF(CT!H690&lt;&gt;"",CT!H690,"")</f>
        <v/>
      </c>
      <c r="E701" s="434"/>
      <c r="F701" s="434"/>
      <c r="G701" s="434"/>
      <c r="H701" s="434"/>
      <c r="I701" s="47"/>
      <c r="J701" s="47"/>
    </row>
    <row r="702" spans="1:15" ht="13.5" thickBot="1">
      <c r="A702" s="188"/>
      <c r="B702" s="224"/>
      <c r="C702" s="437"/>
      <c r="D702" s="437"/>
      <c r="E702" s="437"/>
      <c r="F702" s="437"/>
      <c r="G702" s="437"/>
      <c r="H702" s="437"/>
      <c r="I702" s="47"/>
      <c r="J702" s="47"/>
    </row>
    <row r="703" spans="1:15" ht="13.5" thickBot="1">
      <c r="A703" s="189"/>
      <c r="B703" s="224" t="str">
        <f>IF(CT!C691&lt;&gt;"",CONCATENATE("SN:  ",CT!C691),"")</f>
        <v/>
      </c>
      <c r="C703" s="191"/>
      <c r="D703" s="191" t="str">
        <f>IF(CT!G691&lt;&gt;"",CT!G691,"")</f>
        <v/>
      </c>
      <c r="E703" s="191"/>
      <c r="F703" s="191"/>
      <c r="G703" s="191"/>
      <c r="H703" s="191"/>
      <c r="I703" s="47"/>
      <c r="J703" s="47"/>
    </row>
    <row r="704" spans="1:15" ht="13.5" thickBot="1">
      <c r="A704" s="188"/>
      <c r="B704" s="224"/>
      <c r="C704" s="253"/>
      <c r="D704" s="434" t="str">
        <f>IF(CT!H691&lt;&gt;"",CT!H691,"")</f>
        <v/>
      </c>
      <c r="E704" s="434"/>
      <c r="F704" s="434"/>
      <c r="G704" s="434"/>
      <c r="H704" s="434"/>
      <c r="I704" s="47"/>
      <c r="J704" s="47"/>
    </row>
    <row r="705" spans="1:10" ht="13.5" thickBot="1">
      <c r="A705" s="189"/>
      <c r="B705" s="224"/>
      <c r="C705" s="191"/>
      <c r="D705" s="434"/>
      <c r="E705" s="434"/>
      <c r="F705" s="434"/>
      <c r="G705" s="434"/>
      <c r="H705" s="434"/>
      <c r="I705" s="47"/>
      <c r="J705" s="47"/>
    </row>
    <row r="706" spans="1:10">
      <c r="A706" s="188"/>
      <c r="B706" s="47"/>
      <c r="C706" s="47"/>
      <c r="D706" s="47"/>
      <c r="E706" s="47"/>
      <c r="F706" s="47"/>
      <c r="G706" s="47"/>
      <c r="H706" s="47"/>
      <c r="I706" s="47"/>
      <c r="J706" s="47"/>
    </row>
    <row r="707" spans="1:10">
      <c r="A707" s="189"/>
      <c r="B707" s="47"/>
      <c r="C707" s="47"/>
      <c r="D707" s="47"/>
      <c r="E707" s="47"/>
      <c r="F707" s="47"/>
      <c r="G707" s="47"/>
      <c r="H707" s="47"/>
      <c r="I707" s="47"/>
      <c r="J707" s="47"/>
    </row>
    <row r="708" spans="1:10">
      <c r="A708" s="188"/>
      <c r="B708" s="47"/>
      <c r="C708" s="47"/>
      <c r="D708" s="47"/>
      <c r="E708" s="47"/>
      <c r="F708" s="47"/>
      <c r="G708" s="47"/>
      <c r="H708" s="47"/>
      <c r="I708" s="47"/>
      <c r="J708" s="47"/>
    </row>
    <row r="709" spans="1:10">
      <c r="A709" s="189"/>
      <c r="B709" s="47"/>
      <c r="C709" s="47"/>
      <c r="D709" s="47"/>
      <c r="E709" s="47"/>
      <c r="F709" s="47"/>
      <c r="G709" s="47"/>
      <c r="H709" s="47"/>
      <c r="I709" s="47"/>
      <c r="J709" s="47"/>
    </row>
    <row r="710" spans="1:10">
      <c r="A710" s="192"/>
      <c r="B710" s="193"/>
      <c r="C710" s="193"/>
      <c r="D710" s="193"/>
      <c r="E710" s="193"/>
      <c r="F710" s="193"/>
      <c r="G710" s="193"/>
      <c r="H710" s="193"/>
      <c r="I710" s="47"/>
      <c r="J710" s="47"/>
    </row>
    <row r="711" spans="1:10" ht="13.5" thickBot="1">
      <c r="A711" s="194"/>
      <c r="B711" s="47"/>
      <c r="C711" s="194" t="s">
        <v>210</v>
      </c>
      <c r="D711" s="194"/>
      <c r="E711" s="194"/>
      <c r="F711" s="194"/>
      <c r="G711" s="194"/>
      <c r="H711" s="194"/>
      <c r="I711" s="194"/>
      <c r="J711" s="194"/>
    </row>
    <row r="712" spans="1:10">
      <c r="A712" s="47" t="s">
        <v>214</v>
      </c>
      <c r="B712" s="178" t="str">
        <f>$BJ$7</f>
        <v>Found in tolerance.  No action required.  "C.F" = "Correction Factor."</v>
      </c>
      <c r="C712" s="47"/>
      <c r="D712" s="47"/>
      <c r="E712" s="47"/>
      <c r="F712" s="47"/>
      <c r="G712" s="47"/>
      <c r="H712" s="47"/>
      <c r="I712" s="47"/>
      <c r="J712" s="47"/>
    </row>
    <row r="713" spans="1:10">
      <c r="A713" s="47"/>
      <c r="B713" s="47"/>
      <c r="C713" s="47"/>
      <c r="D713" s="47"/>
      <c r="E713" s="47"/>
      <c r="F713" s="47"/>
      <c r="G713" s="47"/>
      <c r="H713" s="47"/>
      <c r="I713" s="47"/>
      <c r="J713" s="47"/>
    </row>
    <row r="714" spans="1:10">
      <c r="A714" s="195" t="s">
        <v>220</v>
      </c>
      <c r="B714" s="178" t="str">
        <f>$BJ$30</f>
        <v>New</v>
      </c>
      <c r="C714" s="47"/>
      <c r="D714" s="47"/>
      <c r="E714" s="47"/>
      <c r="F714" s="47"/>
      <c r="G714" s="47"/>
      <c r="H714" s="47"/>
      <c r="I714" s="47"/>
      <c r="J714" s="47"/>
    </row>
    <row r="715" spans="1:10">
      <c r="A715" s="195" t="s">
        <v>223</v>
      </c>
      <c r="B715" s="178" t="str">
        <f>$BK$5</f>
        <v>ACCEPTED</v>
      </c>
      <c r="C715" s="47"/>
      <c r="D715" s="47"/>
      <c r="E715" s="47"/>
      <c r="F715" s="47"/>
      <c r="G715" s="47"/>
      <c r="H715" s="47"/>
      <c r="I715" s="47"/>
      <c r="J715" s="47"/>
    </row>
    <row r="716" spans="1:10">
      <c r="A716" s="182"/>
      <c r="B716" s="507" t="s">
        <v>225</v>
      </c>
      <c r="C716" s="508"/>
      <c r="D716" s="507"/>
      <c r="E716" s="507"/>
      <c r="F716" s="507"/>
      <c r="G716" s="508"/>
      <c r="H716" s="508"/>
      <c r="I716" s="507"/>
      <c r="J716" s="507"/>
    </row>
    <row r="717" spans="1:10">
      <c r="A717" s="47" t="s">
        <v>227</v>
      </c>
      <c r="B717" s="47"/>
      <c r="C717" s="178" t="str">
        <f>$N$20</f>
        <v>Additel 286 SN:6851022030037</v>
      </c>
      <c r="D717" s="181"/>
      <c r="E717" s="181"/>
      <c r="F717" s="47" t="s">
        <v>228</v>
      </c>
      <c r="G717" s="512" t="str">
        <f>IF($V$19&lt;&gt;"",$V$19,"")</f>
        <v>PRT SN:496142</v>
      </c>
      <c r="H717" s="513"/>
      <c r="I717" s="196"/>
      <c r="J717" s="47"/>
    </row>
    <row r="718" spans="1:10">
      <c r="A718" s="47" t="s">
        <v>229</v>
      </c>
      <c r="B718" s="47"/>
      <c r="C718" s="504">
        <f>$N$21</f>
        <v>45474</v>
      </c>
      <c r="D718" s="505"/>
      <c r="E718" s="506"/>
      <c r="F718" s="47" t="s">
        <v>230</v>
      </c>
      <c r="G718" s="197">
        <f>IF($V$20&lt;&gt;"",$V$20,"")</f>
        <v>45275</v>
      </c>
      <c r="H718" s="198" t="str">
        <f>IF($W$20&lt;&gt;"",$W$20,"")</f>
        <v/>
      </c>
      <c r="I718" s="199"/>
      <c r="J718" s="200"/>
    </row>
    <row r="719" spans="1:10">
      <c r="A719" s="47" t="s">
        <v>231</v>
      </c>
      <c r="B719" s="47"/>
      <c r="C719" s="504">
        <f>$N$22</f>
        <v>45839</v>
      </c>
      <c r="D719" s="505"/>
      <c r="E719" s="506"/>
      <c r="F719" s="47" t="s">
        <v>232</v>
      </c>
      <c r="G719" s="197">
        <f>IF($V$21&lt;&gt;"",$V$21,"")</f>
        <v>46006</v>
      </c>
      <c r="H719" s="197" t="str">
        <f>IF($W$21&lt;&gt;"",$W$21,"")</f>
        <v/>
      </c>
      <c r="I719" s="199"/>
      <c r="J719" s="200"/>
    </row>
    <row r="720" spans="1:10" ht="13.5" thickBot="1">
      <c r="A720" s="201" t="s">
        <v>233</v>
      </c>
      <c r="B720" s="201"/>
      <c r="C720" s="509" t="str">
        <f>$N$23</f>
        <v>56561-060578</v>
      </c>
      <c r="D720" s="510"/>
      <c r="E720" s="511"/>
      <c r="F720" s="201" t="s">
        <v>233</v>
      </c>
      <c r="G720" s="201"/>
      <c r="H720" s="295" t="str">
        <f>IF($V$22&lt;&gt;"",$V$22,"")</f>
        <v>G295632</v>
      </c>
      <c r="I720" s="203"/>
      <c r="J720" s="204"/>
    </row>
    <row r="721" spans="1:10">
      <c r="A721" s="47" t="s">
        <v>52</v>
      </c>
      <c r="B721" s="47"/>
      <c r="C721" s="47"/>
      <c r="D721" s="220" t="s">
        <v>53</v>
      </c>
      <c r="E721" s="221">
        <v>19</v>
      </c>
      <c r="F721" s="47"/>
      <c r="G721" s="178"/>
      <c r="H721" s="47"/>
      <c r="I721" s="47"/>
      <c r="J721" s="47"/>
    </row>
    <row r="722" spans="1:10">
      <c r="A722" s="47" t="s">
        <v>59</v>
      </c>
      <c r="B722" s="47"/>
      <c r="C722" s="47"/>
      <c r="D722" s="47"/>
      <c r="E722" s="47"/>
      <c r="F722" s="47"/>
      <c r="G722" s="47"/>
      <c r="H722" s="47"/>
      <c r="I722" s="47"/>
      <c r="J722" s="47"/>
    </row>
    <row r="723" spans="1:10">
      <c r="A723" s="47" t="s">
        <v>68</v>
      </c>
      <c r="B723" s="178" t="str">
        <f>$BC$12</f>
        <v>Thermocouple Wire</v>
      </c>
      <c r="C723" s="47"/>
      <c r="D723" s="47"/>
      <c r="E723" s="47" t="s">
        <v>69</v>
      </c>
      <c r="F723" s="47"/>
      <c r="G723" s="178" t="str">
        <f>$BF$22</f>
        <v>KF</v>
      </c>
      <c r="H723" s="47"/>
      <c r="I723" s="47"/>
      <c r="J723" s="47"/>
    </row>
    <row r="724" spans="1:10">
      <c r="A724" s="47" t="s">
        <v>48</v>
      </c>
      <c r="B724" s="178" t="str">
        <f>$AW$1</f>
        <v>"J"</v>
      </c>
      <c r="C724" s="47"/>
      <c r="D724" s="47"/>
      <c r="E724" s="47" t="s">
        <v>76</v>
      </c>
      <c r="F724" s="47"/>
      <c r="G724" s="246">
        <f ca="1">$BG$9</f>
        <v>45756</v>
      </c>
      <c r="H724" s="47"/>
      <c r="I724" s="47"/>
      <c r="J724" s="179"/>
    </row>
    <row r="725" spans="1:10">
      <c r="A725" s="47" t="s">
        <v>80</v>
      </c>
      <c r="B725" s="178" t="str">
        <f>$BG$18</f>
        <v>N/A</v>
      </c>
      <c r="C725" s="47"/>
      <c r="D725" s="47"/>
      <c r="E725" s="47" t="s">
        <v>81</v>
      </c>
      <c r="F725" s="47"/>
      <c r="G725" s="246" t="str">
        <f>$BG$10</f>
        <v>N/A</v>
      </c>
      <c r="H725" s="47"/>
      <c r="J725" s="179"/>
    </row>
    <row r="726" spans="1:10">
      <c r="A726" s="47" t="s">
        <v>65</v>
      </c>
      <c r="B726" s="180">
        <f>$BG$2</f>
        <v>72</v>
      </c>
      <c r="C726" s="47"/>
      <c r="D726" s="47"/>
      <c r="E726" s="47" t="s">
        <v>91</v>
      </c>
      <c r="F726" s="47"/>
      <c r="G726" s="178">
        <f>$BG$3</f>
        <v>25</v>
      </c>
      <c r="H726" s="47" t="s">
        <v>92</v>
      </c>
      <c r="I726" s="47"/>
      <c r="J726" s="47"/>
    </row>
    <row r="727" spans="1:10">
      <c r="A727" s="47" t="s">
        <v>105</v>
      </c>
      <c r="B727" s="178" t="str">
        <f>$BE$27</f>
        <v>Production</v>
      </c>
      <c r="C727" s="47"/>
      <c r="D727" s="47"/>
      <c r="E727" s="47" t="s">
        <v>106</v>
      </c>
      <c r="F727" s="178" t="str">
        <f>$AR$23</f>
        <v>Greater of ±2.0°F or ±0.4% of Reading</v>
      </c>
      <c r="G727" s="47"/>
      <c r="H727" s="47"/>
      <c r="I727" s="47"/>
      <c r="J727" s="47"/>
    </row>
    <row r="728" spans="1:10">
      <c r="A728" s="181" t="s">
        <v>116</v>
      </c>
      <c r="B728" s="47"/>
      <c r="C728" s="181"/>
      <c r="D728" s="181" t="s">
        <v>117</v>
      </c>
      <c r="E728" s="181"/>
      <c r="F728" s="47"/>
      <c r="G728" s="178" t="str">
        <f>$AR$24</f>
        <v>AMS2750H, ASTM E220-19</v>
      </c>
      <c r="H728" s="181"/>
      <c r="I728" s="47"/>
      <c r="J728" s="47"/>
    </row>
    <row r="729" spans="1:10">
      <c r="A729" s="182" t="s">
        <v>125</v>
      </c>
      <c r="B729" s="182"/>
      <c r="C729" s="47"/>
      <c r="D729" s="178" t="str">
        <f>$AX$22</f>
        <v/>
      </c>
      <c r="E729" s="47" t="s">
        <v>126</v>
      </c>
      <c r="F729" s="47"/>
      <c r="G729" s="183" t="str">
        <f>$AX$26</f>
        <v>Specification</v>
      </c>
      <c r="H729" s="184" t="s">
        <v>127</v>
      </c>
      <c r="I729" s="47"/>
      <c r="J729" s="47"/>
    </row>
    <row r="730" spans="1:10" ht="13.5" thickBot="1">
      <c r="A730" s="185" t="s">
        <v>136</v>
      </c>
      <c r="B730" s="247"/>
      <c r="C730" s="431"/>
      <c r="D730" s="248">
        <f>IF(CT!$E$1&lt;&gt;"",CT!$E$1,"")</f>
        <v>-50</v>
      </c>
      <c r="E730" s="432">
        <f>IF(CT!$M$1&lt;&gt;"",CT!$M$1,"")</f>
        <v>200</v>
      </c>
      <c r="F730" s="432">
        <f>IF(CT!$U$1&lt;&gt;"",CT!$U$1,"")</f>
        <v>450</v>
      </c>
      <c r="G730" s="248" t="str">
        <f>IF(CT!$AC$1&lt;&gt;"",CT!$AC$1,"")</f>
        <v/>
      </c>
      <c r="H730" s="433" t="str">
        <f>IF(CT!$AK$1&lt;&gt;"",CT!$AK$1,"")</f>
        <v/>
      </c>
      <c r="I730" s="47"/>
      <c r="J730" s="186"/>
    </row>
    <row r="731" spans="1:10" ht="13.5" thickBot="1">
      <c r="A731" s="187" t="s">
        <v>141</v>
      </c>
      <c r="B731" s="223" t="str">
        <f>IF(CT!$C$7&lt;&gt;"",CT!$C$7,"")</f>
        <v>072513A</v>
      </c>
      <c r="C731" s="191"/>
      <c r="D731" s="240">
        <f>IF(CT!$G$7&lt;&gt;"",CT!$G$7,"")</f>
        <v>-51.1</v>
      </c>
      <c r="E731" s="240">
        <f>IF(CT!$O$7&lt;&gt;"",CT!$O$7,"")</f>
        <v>199.1</v>
      </c>
      <c r="F731" s="240">
        <f>IF(CT!$W$7&lt;&gt;"",CT!$W$7,"")</f>
        <v>448.9</v>
      </c>
      <c r="G731" s="240" t="str">
        <f>IF(CT!$AE$7&lt;&gt;"",CT!$AE$7,"")</f>
        <v/>
      </c>
      <c r="H731" s="240" t="str">
        <f>IF(CT!$AM$7&lt;&gt;"",CT!$AM$7,"")</f>
        <v/>
      </c>
      <c r="I731" s="47"/>
      <c r="J731" s="47"/>
    </row>
    <row r="732" spans="1:10" ht="13.5" thickBot="1">
      <c r="A732" s="188"/>
      <c r="B732" s="223"/>
      <c r="C732" s="253" t="s">
        <v>236</v>
      </c>
      <c r="D732" s="434">
        <f>IF(CT!$H$7&lt;&gt;"",CT!$H$7,"")</f>
        <v>1.1000000000000014</v>
      </c>
      <c r="E732" s="434">
        <f>IF(CT!$P$7&lt;&gt;"",CT!$P$7,"")</f>
        <v>0.90000000000000568</v>
      </c>
      <c r="F732" s="434">
        <f>IF(CT!$X$7&lt;&gt;"",CT!$X$7,"")</f>
        <v>1.1000000000000227</v>
      </c>
      <c r="G732" s="434" t="str">
        <f>IF(CT!$AF$7&lt;&gt;"",CT!$AF$7,"")</f>
        <v/>
      </c>
      <c r="H732" s="434" t="str">
        <f>IF(CT!$AN$7&lt;&gt;"",CT!$AN$7,"")</f>
        <v/>
      </c>
      <c r="I732" s="47"/>
      <c r="J732" s="47"/>
    </row>
    <row r="733" spans="1:10" ht="13.5" thickBot="1">
      <c r="A733" s="189"/>
      <c r="B733" s="224"/>
      <c r="C733" s="254"/>
      <c r="D733" s="435"/>
      <c r="E733" s="435"/>
      <c r="F733" s="435"/>
      <c r="G733" s="435"/>
      <c r="H733" s="435"/>
      <c r="I733" s="47"/>
      <c r="J733" s="47"/>
    </row>
    <row r="734" spans="1:10" ht="13.5" thickBot="1">
      <c r="A734" s="188"/>
      <c r="B734" s="224" t="str">
        <f>IF(CT!$C$8&lt;&gt;"",CONCATENATE("SN:  ",CT!$C$8),"")</f>
        <v/>
      </c>
      <c r="C734" s="254"/>
      <c r="D734" s="240">
        <f>IF(CT!$G$8&lt;&gt;"",CT!$G$8,"")</f>
        <v>-51</v>
      </c>
      <c r="E734" s="240">
        <f>IF(CT!$O$8&lt;&gt;"",CT!$O$8,"")</f>
        <v>199.1</v>
      </c>
      <c r="F734" s="240">
        <f>IF(CT!$W$8&lt;&gt;"",CT!$W$8,"")</f>
        <v>449</v>
      </c>
      <c r="G734" s="240" t="str">
        <f>IF(CT!$AE$8&lt;&gt;"",CT!$AE$8,"")</f>
        <v/>
      </c>
      <c r="H734" s="240" t="str">
        <f>IF(CT!$AM$8&lt;&gt;"",CT!$AM$8,"")</f>
        <v/>
      </c>
      <c r="I734" s="47"/>
      <c r="J734" s="47"/>
    </row>
    <row r="735" spans="1:10" ht="13.5" thickBot="1">
      <c r="A735" s="189"/>
      <c r="B735" s="224"/>
      <c r="C735" s="253" t="s">
        <v>236</v>
      </c>
      <c r="D735" s="434">
        <f>IF(CT!$H$8&lt;&gt;"",CT!$H$8,"")</f>
        <v>1</v>
      </c>
      <c r="E735" s="434">
        <f>IF(CT!$P$8&lt;&gt;"",CT!$P$8,"")</f>
        <v>0.90000000000000568</v>
      </c>
      <c r="F735" s="434">
        <f>IF(CT!$X$8&lt;&gt;"",CT!$X$8,"")</f>
        <v>1</v>
      </c>
      <c r="G735" s="434" t="str">
        <f>IF(CT!$AF$8&lt;&gt;"",CT!$AF$8,"")</f>
        <v/>
      </c>
      <c r="H735" s="434" t="str">
        <f>IF(CT!$AN$8&lt;&gt;"",CT!$AN$8,"")</f>
        <v/>
      </c>
      <c r="I735" s="47"/>
      <c r="J735" s="47"/>
    </row>
    <row r="736" spans="1:10" ht="13.5" thickBot="1">
      <c r="A736" s="188"/>
      <c r="B736" s="224"/>
      <c r="C736" s="225"/>
      <c r="D736" s="225"/>
      <c r="E736" s="225"/>
      <c r="F736" s="225"/>
      <c r="G736" s="225"/>
      <c r="H736" s="225"/>
      <c r="I736" s="47"/>
      <c r="J736" s="47"/>
    </row>
    <row r="737" spans="1:10" ht="13.5" thickBot="1">
      <c r="A737" s="189"/>
      <c r="I737" s="47"/>
      <c r="J737" s="47"/>
    </row>
    <row r="738" spans="1:10" ht="13.5" thickBot="1">
      <c r="A738" s="188"/>
      <c r="B738" s="224" t="str">
        <f>IF(CT!C729&lt;&gt;"",CONCATENATE("SN:  ",CT!C729),"")</f>
        <v/>
      </c>
      <c r="C738" s="191"/>
      <c r="D738" s="439" t="str">
        <f>IF(CT!$AS$1&lt;&gt;"",CT!$AS$1,"")</f>
        <v/>
      </c>
      <c r="E738" s="439" t="str">
        <f>IF(CT!$BA$1&lt;&gt;"",CT!$BA$1,"")</f>
        <v/>
      </c>
      <c r="F738" s="439" t="str">
        <f>IF(CT!$BI$1&lt;&gt;"",CT!$BI$1,"")</f>
        <v/>
      </c>
      <c r="G738" s="439" t="str">
        <f>IF(CT!$BQ$1&lt;&gt;"",CT!$BQ$1,"")</f>
        <v/>
      </c>
      <c r="H738" s="439" t="str">
        <f>IF(CT!$BY$1&lt;&gt;"",CT!$BY$1,"")</f>
        <v/>
      </c>
      <c r="I738" s="47"/>
      <c r="J738" s="47"/>
    </row>
    <row r="739" spans="1:10" ht="13.5" thickBot="1">
      <c r="A739" s="189"/>
      <c r="B739" s="224"/>
      <c r="C739" s="253" t="str">
        <f>IF(B738&lt;&gt;"","C.F.","")</f>
        <v/>
      </c>
      <c r="D739" s="240" t="str">
        <f>IF(D738&lt;&gt;"","---------------","")</f>
        <v/>
      </c>
      <c r="E739" s="240" t="str">
        <f>IF(E738&lt;&gt;"","---------------","")</f>
        <v/>
      </c>
      <c r="F739" s="240" t="str">
        <f>IF(F738&lt;&gt;"","---------------","")</f>
        <v/>
      </c>
      <c r="G739" s="240" t="str">
        <f>IF(G738&lt;&gt;"","---------------","")</f>
        <v/>
      </c>
      <c r="H739" s="240" t="str">
        <f>IF(H738&lt;&gt;"","---------------","")</f>
        <v/>
      </c>
      <c r="I739" s="47"/>
      <c r="J739" s="47"/>
    </row>
    <row r="740" spans="1:10" ht="13.5" thickBot="1">
      <c r="A740" s="188"/>
      <c r="B740" s="223" t="str">
        <f>IF(CT!$C$7&lt;&gt;"",CONCATENATE("SN:  ",CT!$C$7),"")</f>
        <v>SN:  072513A</v>
      </c>
      <c r="D740" s="191" t="str">
        <f>IF(CT!$AU$7&lt;&gt;"",CT!$AU$7,"")</f>
        <v/>
      </c>
      <c r="E740" s="191" t="str">
        <f>IF(CT!$BC$7&lt;&gt;"",CT!$BC$7,"")</f>
        <v/>
      </c>
      <c r="F740" s="191" t="str">
        <f>IF(CT!$BK$7&lt;&gt;"",CT!$BK$7,"")</f>
        <v/>
      </c>
      <c r="G740" s="191" t="str">
        <f>IF(CT!$BS$7&lt;&gt;"",CT!$BS$7,"")</f>
        <v/>
      </c>
      <c r="H740" s="191" t="str">
        <f>IF(CT!$CA$7&lt;&gt;"",CT!$CA$7,"")</f>
        <v/>
      </c>
      <c r="I740" s="47"/>
      <c r="J740" s="47"/>
    </row>
    <row r="741" spans="1:10" ht="13.5" thickBot="1">
      <c r="A741" s="189"/>
      <c r="B741" s="223"/>
      <c r="C741" s="253" t="s">
        <v>236</v>
      </c>
      <c r="D741" s="434" t="str">
        <f>IF(CT!$AV$7&lt;&gt;"",CT!$AV$7,"")</f>
        <v/>
      </c>
      <c r="E741" s="434" t="str">
        <f>IF(CT!$BD$7&lt;&gt;"",CT!$BD$7,"")</f>
        <v/>
      </c>
      <c r="F741" s="434" t="str">
        <f>IF(CT!$BL$7&lt;&gt;"",CT!$BL$7,"")</f>
        <v/>
      </c>
      <c r="G741" s="434" t="str">
        <f>IF(CT!$BT$7&lt;&gt;"",CT!$BT$7,"")</f>
        <v/>
      </c>
      <c r="H741" s="434" t="str">
        <f>IF(CT!$CB$7&lt;&gt;"",CT!$CB$7,"")</f>
        <v/>
      </c>
      <c r="I741" s="47"/>
      <c r="J741" s="47"/>
    </row>
    <row r="742" spans="1:10" ht="13.5" thickBot="1">
      <c r="A742" s="188"/>
      <c r="B742" s="224"/>
      <c r="C742" s="254"/>
      <c r="D742" s="434" t="str">
        <f>IF(CT!H730&lt;&gt;"",CT!H730,"")</f>
        <v/>
      </c>
      <c r="E742" s="434"/>
      <c r="F742" s="434"/>
      <c r="G742" s="434"/>
      <c r="H742" s="434"/>
      <c r="I742" s="47"/>
      <c r="J742" s="47"/>
    </row>
    <row r="743" spans="1:10" ht="13.5" thickBot="1">
      <c r="A743" s="189"/>
      <c r="B743" s="224" t="str">
        <f>IF(CT!$C$8&lt;&gt;"",CONCATENATE("SN:  ",CT!$C$8),"")</f>
        <v/>
      </c>
      <c r="C743" s="254"/>
      <c r="D743" s="191" t="str">
        <f>IF(CT!$AU$8&lt;&gt;"",CT!$AU$8,"")</f>
        <v/>
      </c>
      <c r="E743" s="191" t="str">
        <f>IF(CT!$BC$8&lt;&gt;"",CT!$BC$8,"")</f>
        <v/>
      </c>
      <c r="F743" s="191" t="str">
        <f>IF(CT!$BK$8&lt;&gt;"",CT!$BK$8,"")</f>
        <v/>
      </c>
      <c r="G743" s="191" t="str">
        <f>IF(CT!$BS$8&lt;&gt;"",CT!$BS$8,"")</f>
        <v/>
      </c>
      <c r="H743" s="191" t="str">
        <f>IF(CT!$CA$8&lt;&gt;"",CT!$CA$8,"")</f>
        <v/>
      </c>
      <c r="I743" s="47"/>
      <c r="J743" s="47"/>
    </row>
    <row r="744" spans="1:10" ht="13.5" thickBot="1">
      <c r="A744" s="188"/>
      <c r="B744" s="224"/>
      <c r="C744" s="253" t="s">
        <v>236</v>
      </c>
      <c r="D744" s="434" t="str">
        <f>IF(CT!$AV$8&lt;&gt;"",CT!$AV$8,"")</f>
        <v/>
      </c>
      <c r="E744" s="434" t="str">
        <f>IF(CT!$BD$8&lt;&gt;"",CT!$BD$8,"")</f>
        <v/>
      </c>
      <c r="F744" s="434" t="str">
        <f>IF(CT!$BL$8&lt;&gt;"",CT!$BL$8,"")</f>
        <v/>
      </c>
      <c r="G744" s="434" t="str">
        <f>IF(CT!$BT$8&lt;&gt;"",CT!$BT$8,"")</f>
        <v/>
      </c>
      <c r="H744" s="434" t="str">
        <f>IF(CT!$CB$8&lt;&gt;"",CT!$CB$8,"")</f>
        <v/>
      </c>
      <c r="I744" s="47"/>
      <c r="J744" s="47"/>
    </row>
    <row r="745" spans="1:10" ht="13.5" thickBot="1">
      <c r="A745" s="189"/>
      <c r="B745" s="224"/>
      <c r="C745" s="253" t="str">
        <f>IF(B744&lt;&gt;"","C.F.","")</f>
        <v/>
      </c>
      <c r="D745" s="434" t="str">
        <f>IF(CT!H731&lt;&gt;"",CT!H731,"")</f>
        <v/>
      </c>
      <c r="E745" s="434"/>
      <c r="F745" s="434"/>
      <c r="G745" s="434"/>
      <c r="H745" s="434"/>
      <c r="I745" s="47"/>
      <c r="J745" s="47"/>
    </row>
    <row r="746" spans="1:10">
      <c r="A746" s="188"/>
      <c r="B746" s="47"/>
      <c r="C746" s="47"/>
      <c r="D746" s="47"/>
      <c r="E746" s="47"/>
      <c r="F746" s="47"/>
      <c r="G746" s="47"/>
      <c r="H746" s="47"/>
      <c r="I746" s="47"/>
      <c r="J746" s="47"/>
    </row>
    <row r="747" spans="1:10">
      <c r="A747" s="189"/>
      <c r="B747" s="47"/>
      <c r="C747" s="47"/>
      <c r="D747" s="47"/>
      <c r="E747" s="47"/>
      <c r="F747" s="47"/>
      <c r="G747" s="47"/>
      <c r="H747" s="47"/>
      <c r="I747" s="47"/>
      <c r="J747" s="47"/>
    </row>
    <row r="748" spans="1:10">
      <c r="A748" s="188"/>
      <c r="B748" s="47"/>
      <c r="C748" s="47"/>
      <c r="D748" s="47"/>
      <c r="E748" s="47"/>
      <c r="F748" s="47"/>
      <c r="G748" s="47"/>
      <c r="H748" s="47"/>
      <c r="I748" s="47"/>
      <c r="J748" s="47"/>
    </row>
    <row r="749" spans="1:10">
      <c r="A749" s="189"/>
      <c r="B749" s="47"/>
      <c r="C749" s="47"/>
      <c r="D749" s="47"/>
      <c r="E749" s="47"/>
      <c r="F749" s="47"/>
      <c r="G749" s="47"/>
      <c r="H749" s="47"/>
      <c r="I749" s="47"/>
      <c r="J749" s="47"/>
    </row>
    <row r="750" spans="1:10">
      <c r="A750" s="192"/>
      <c r="B750" s="193"/>
      <c r="C750" s="193"/>
      <c r="D750" s="193"/>
      <c r="E750" s="193"/>
      <c r="F750" s="193"/>
      <c r="G750" s="193"/>
      <c r="H750" s="193"/>
      <c r="I750" s="47"/>
      <c r="J750" s="47"/>
    </row>
    <row r="751" spans="1:10" ht="13.5" thickBot="1">
      <c r="A751" s="194"/>
      <c r="B751" s="47"/>
      <c r="C751" s="194" t="s">
        <v>210</v>
      </c>
      <c r="D751" s="194"/>
      <c r="E751" s="194"/>
      <c r="F751" s="194"/>
      <c r="G751" s="194"/>
      <c r="H751" s="194"/>
      <c r="I751" s="194"/>
      <c r="J751" s="194"/>
    </row>
    <row r="752" spans="1:10">
      <c r="A752" s="47" t="s">
        <v>214</v>
      </c>
      <c r="B752" s="178" t="str">
        <f>$BJ$7</f>
        <v>Found in tolerance.  No action required.  "C.F" = "Correction Factor."</v>
      </c>
      <c r="C752" s="47"/>
      <c r="D752" s="47"/>
      <c r="E752" s="47"/>
      <c r="F752" s="47"/>
      <c r="G752" s="47"/>
      <c r="H752" s="47"/>
      <c r="I752" s="47"/>
      <c r="J752" s="47"/>
    </row>
    <row r="753" spans="1:14">
      <c r="A753" s="47"/>
      <c r="B753" s="47"/>
      <c r="C753" s="47"/>
      <c r="D753" s="47"/>
      <c r="E753" s="47"/>
      <c r="F753" s="47"/>
      <c r="G753" s="47"/>
      <c r="H753" s="47"/>
      <c r="I753" s="47"/>
      <c r="J753" s="47"/>
    </row>
    <row r="754" spans="1:14">
      <c r="A754" s="195" t="s">
        <v>220</v>
      </c>
      <c r="B754" s="178" t="str">
        <f>$BJ$30</f>
        <v>New</v>
      </c>
      <c r="C754" s="47"/>
      <c r="D754" s="47"/>
      <c r="E754" s="47"/>
      <c r="F754" s="47"/>
      <c r="G754" s="47"/>
      <c r="H754" s="47"/>
      <c r="I754" s="47"/>
      <c r="J754" s="47"/>
    </row>
    <row r="755" spans="1:14">
      <c r="A755" s="195" t="s">
        <v>223</v>
      </c>
      <c r="B755" s="178" t="str">
        <f>$BK$5</f>
        <v>ACCEPTED</v>
      </c>
      <c r="C755" s="47"/>
      <c r="D755" s="47"/>
      <c r="E755" s="47"/>
      <c r="F755" s="47"/>
      <c r="G755" s="47"/>
      <c r="H755" s="47"/>
      <c r="I755" s="47"/>
      <c r="J755" s="47"/>
    </row>
    <row r="756" spans="1:14">
      <c r="A756" s="182"/>
      <c r="B756" s="507" t="s">
        <v>225</v>
      </c>
      <c r="C756" s="508"/>
      <c r="D756" s="507"/>
      <c r="E756" s="507"/>
      <c r="F756" s="507"/>
      <c r="G756" s="508"/>
      <c r="H756" s="508"/>
      <c r="I756" s="507"/>
      <c r="J756" s="507"/>
    </row>
    <row r="757" spans="1:14">
      <c r="A757" s="47" t="s">
        <v>227</v>
      </c>
      <c r="B757" s="47"/>
      <c r="C757" s="178" t="str">
        <f>$N$20</f>
        <v>Additel 286 SN:6851022030037</v>
      </c>
      <c r="D757" s="181"/>
      <c r="E757" s="181"/>
      <c r="F757" s="47" t="s">
        <v>228</v>
      </c>
      <c r="G757" s="512" t="str">
        <f>IF($V$19&lt;&gt;"",$V$19,"")</f>
        <v>PRT SN:496142</v>
      </c>
      <c r="H757" s="513"/>
      <c r="I757" s="196"/>
      <c r="J757" s="47"/>
    </row>
    <row r="758" spans="1:14">
      <c r="A758" s="47" t="s">
        <v>229</v>
      </c>
      <c r="B758" s="47"/>
      <c r="C758" s="504">
        <f>$N$21</f>
        <v>45474</v>
      </c>
      <c r="D758" s="505"/>
      <c r="E758" s="506"/>
      <c r="F758" s="47" t="s">
        <v>230</v>
      </c>
      <c r="G758" s="197">
        <f>IF($V$20&lt;&gt;"",$V$20,"")</f>
        <v>45275</v>
      </c>
      <c r="H758" s="198" t="str">
        <f>IF($W$20&lt;&gt;"",$W$20,"")</f>
        <v/>
      </c>
      <c r="I758" s="199"/>
      <c r="J758" s="200"/>
    </row>
    <row r="759" spans="1:14">
      <c r="A759" s="47" t="s">
        <v>231</v>
      </c>
      <c r="B759" s="47"/>
      <c r="C759" s="504">
        <f>$N$22</f>
        <v>45839</v>
      </c>
      <c r="D759" s="505"/>
      <c r="E759" s="506"/>
      <c r="F759" s="47" t="s">
        <v>232</v>
      </c>
      <c r="G759" s="197">
        <f>IF($V$21&lt;&gt;"",$V$21,"")</f>
        <v>46006</v>
      </c>
      <c r="H759" s="197" t="str">
        <f>IF($W$21&lt;&gt;"",$W$21,"")</f>
        <v/>
      </c>
      <c r="I759" s="199"/>
      <c r="J759" s="200"/>
    </row>
    <row r="760" spans="1:14" ht="13.5" thickBot="1">
      <c r="A760" s="201" t="s">
        <v>233</v>
      </c>
      <c r="B760" s="201"/>
      <c r="C760" s="509" t="str">
        <f>$N$23</f>
        <v>56561-060578</v>
      </c>
      <c r="D760" s="510"/>
      <c r="E760" s="511"/>
      <c r="F760" s="201" t="s">
        <v>233</v>
      </c>
      <c r="G760" s="201"/>
      <c r="H760" s="295" t="str">
        <f>IF($V$22&lt;&gt;"",$V$22,"")</f>
        <v>G295632</v>
      </c>
      <c r="I760" s="203"/>
      <c r="J760" s="204"/>
    </row>
    <row r="761" spans="1:14">
      <c r="A761" s="47" t="s">
        <v>52</v>
      </c>
      <c r="B761" s="47"/>
      <c r="C761" s="47"/>
      <c r="D761" s="220" t="s">
        <v>53</v>
      </c>
      <c r="E761" s="221">
        <v>20</v>
      </c>
      <c r="F761" s="47"/>
      <c r="G761" s="178"/>
      <c r="H761" s="47"/>
      <c r="I761" s="47"/>
      <c r="J761" s="47"/>
    </row>
    <row r="762" spans="1:14">
      <c r="A762" s="47" t="s">
        <v>59</v>
      </c>
      <c r="B762" s="47"/>
      <c r="C762" s="47"/>
      <c r="D762" s="47"/>
      <c r="E762" s="47"/>
      <c r="F762" s="47"/>
      <c r="G762" s="47"/>
      <c r="H762" s="47"/>
      <c r="I762" s="47"/>
      <c r="J762" s="47"/>
    </row>
    <row r="763" spans="1:14">
      <c r="A763" s="47" t="s">
        <v>68</v>
      </c>
      <c r="B763" s="178" t="str">
        <f>$BC$12</f>
        <v>Thermocouple Wire</v>
      </c>
      <c r="C763" s="47"/>
      <c r="D763" s="47"/>
      <c r="E763" s="47" t="s">
        <v>69</v>
      </c>
      <c r="F763" s="47"/>
      <c r="G763" s="178" t="str">
        <f>$BF$22</f>
        <v>KF</v>
      </c>
      <c r="H763" s="47"/>
      <c r="I763" s="47"/>
      <c r="J763" s="47"/>
    </row>
    <row r="764" spans="1:14">
      <c r="A764" s="47" t="s">
        <v>48</v>
      </c>
      <c r="B764" s="178" t="str">
        <f>$AW$1</f>
        <v>"J"</v>
      </c>
      <c r="C764" s="47"/>
      <c r="D764" s="47"/>
      <c r="E764" s="47" t="s">
        <v>76</v>
      </c>
      <c r="F764" s="47"/>
      <c r="G764" s="246">
        <f ca="1">$BG$9</f>
        <v>45756</v>
      </c>
      <c r="H764" s="47"/>
      <c r="I764" s="47"/>
      <c r="J764" s="179"/>
    </row>
    <row r="765" spans="1:14">
      <c r="A765" s="47" t="s">
        <v>80</v>
      </c>
      <c r="B765" s="178" t="str">
        <f>$BG$18</f>
        <v>N/A</v>
      </c>
      <c r="C765" s="47"/>
      <c r="D765" s="47"/>
      <c r="E765" s="47" t="s">
        <v>81</v>
      </c>
      <c r="F765" s="47"/>
      <c r="G765" s="246" t="str">
        <f>$BG$10</f>
        <v>N/A</v>
      </c>
      <c r="H765" s="47"/>
      <c r="J765" s="179"/>
    </row>
    <row r="766" spans="1:14">
      <c r="A766" s="47" t="s">
        <v>65</v>
      </c>
      <c r="B766" s="180">
        <f>$BG$2</f>
        <v>72</v>
      </c>
      <c r="C766" s="47"/>
      <c r="D766" s="47"/>
      <c r="E766" s="47" t="s">
        <v>91</v>
      </c>
      <c r="F766" s="47"/>
      <c r="G766" s="178">
        <f>$BG$3</f>
        <v>25</v>
      </c>
      <c r="H766" s="47" t="s">
        <v>92</v>
      </c>
      <c r="I766" s="47"/>
      <c r="J766" s="47"/>
    </row>
    <row r="767" spans="1:14">
      <c r="A767" s="47" t="s">
        <v>105</v>
      </c>
      <c r="B767" s="178" t="str">
        <f>$BE$27</f>
        <v>Production</v>
      </c>
      <c r="C767" s="47"/>
      <c r="D767" s="47"/>
      <c r="E767" s="47" t="s">
        <v>106</v>
      </c>
      <c r="F767" s="178" t="str">
        <f>$AR$23</f>
        <v>Greater of ±2.0°F or ±0.4% of Reading</v>
      </c>
      <c r="G767" s="47"/>
      <c r="H767" s="47"/>
      <c r="I767" s="47"/>
      <c r="J767" s="47"/>
      <c r="L767" t="s">
        <v>237</v>
      </c>
      <c r="M767" t="s">
        <v>238</v>
      </c>
      <c r="N767" t="s">
        <v>239</v>
      </c>
    </row>
    <row r="768" spans="1:14">
      <c r="A768" s="181" t="s">
        <v>116</v>
      </c>
      <c r="B768" s="47"/>
      <c r="C768" s="181"/>
      <c r="D768" s="181" t="s">
        <v>117</v>
      </c>
      <c r="E768" s="181"/>
      <c r="F768" s="47"/>
      <c r="G768" s="178" t="str">
        <f>$AR$24</f>
        <v>AMS2750H, ASTM E220-19</v>
      </c>
      <c r="H768" s="181"/>
      <c r="I768" s="47"/>
      <c r="J768" s="47"/>
      <c r="N768" t="s">
        <v>240</v>
      </c>
    </row>
    <row r="769" spans="1:11">
      <c r="A769" s="182" t="s">
        <v>125</v>
      </c>
      <c r="B769" s="182"/>
      <c r="C769" s="47"/>
      <c r="D769" s="178" t="str">
        <f>$AX$22</f>
        <v/>
      </c>
      <c r="E769" s="47" t="s">
        <v>126</v>
      </c>
      <c r="F769" s="47"/>
      <c r="G769" s="183" t="str">
        <f>$AX$26</f>
        <v>Specification</v>
      </c>
      <c r="H769" s="184" t="s">
        <v>127</v>
      </c>
      <c r="I769" s="47"/>
      <c r="J769" s="47"/>
    </row>
    <row r="770" spans="1:11" ht="13.5" thickBot="1">
      <c r="A770" s="185" t="s">
        <v>136</v>
      </c>
      <c r="B770" s="247"/>
      <c r="C770" s="248"/>
      <c r="D770" s="248">
        <f>IF(CT!$E$1&lt;&gt;"",CT!$E$1,"")</f>
        <v>-50</v>
      </c>
      <c r="E770" s="432">
        <f>IF(CT!$M$1&lt;&gt;"",CT!$M$1,"")</f>
        <v>200</v>
      </c>
      <c r="F770" s="432">
        <f>IF(CT!$U$1&lt;&gt;"",CT!$U$1,"")</f>
        <v>450</v>
      </c>
      <c r="G770" s="248" t="str">
        <f>IF(CT!$AC$1&lt;&gt;"",CT!$AC$1,"")</f>
        <v/>
      </c>
      <c r="H770" s="433" t="str">
        <f>IF(CT!$AK$1&lt;&gt;"",CT!$AK$1,"")</f>
        <v/>
      </c>
      <c r="I770" s="47"/>
      <c r="J770" s="186"/>
      <c r="K770" t="s">
        <v>241</v>
      </c>
    </row>
    <row r="771" spans="1:11" ht="13.5" thickBot="1">
      <c r="A771" s="187" t="s">
        <v>141</v>
      </c>
      <c r="B771" s="223" t="str">
        <f>IF(CT!$C$9&lt;&gt;"",CT!$C$9,"")</f>
        <v/>
      </c>
      <c r="C771" s="191"/>
      <c r="D771" s="240" t="str">
        <f>IF(CT!$G$9&lt;&gt;"",CT!$G$9,"")</f>
        <v/>
      </c>
      <c r="E771" s="240" t="str">
        <f>IF(CT!$O$9&lt;&gt;"",CT!$O$9,"")</f>
        <v/>
      </c>
      <c r="F771" s="240" t="str">
        <f>IF(CT!$W$9&lt;&gt;"",CT!$W$9,"")</f>
        <v/>
      </c>
      <c r="G771" s="240" t="str">
        <f>IF(CT!$AE$9&lt;&gt;"",CT!$AE$9,"")</f>
        <v/>
      </c>
      <c r="H771" s="240" t="str">
        <f>IF(CT!$AM$9&lt;&gt;"",CT!$AM$9,"")</f>
        <v/>
      </c>
      <c r="I771" s="47"/>
      <c r="J771" s="47"/>
    </row>
    <row r="772" spans="1:11" ht="13.5" thickBot="1">
      <c r="A772" s="188"/>
      <c r="B772" s="223"/>
      <c r="C772" s="191" t="s">
        <v>236</v>
      </c>
      <c r="D772" s="434" t="str">
        <f>IF(CT!$H$9&lt;&gt;"",CT!$H$9,"")</f>
        <v/>
      </c>
      <c r="E772" s="434" t="str">
        <f>IF(CT!$P$9&lt;&gt;"",CT!$P$9,"")</f>
        <v/>
      </c>
      <c r="F772" s="434" t="str">
        <f>IF(CT!$X$9&lt;&gt;"",CT!$X$9,"")</f>
        <v/>
      </c>
      <c r="G772" s="434" t="str">
        <f>IF(CT!$AF$9&lt;&gt;"",CT!$AF$9,"")</f>
        <v/>
      </c>
      <c r="H772" s="434" t="str">
        <f>IF(CT!$AN$9&lt;&gt;"",CT!$AN$9,"")</f>
        <v/>
      </c>
      <c r="I772" s="47"/>
      <c r="J772" s="47"/>
    </row>
    <row r="773" spans="1:11" ht="13.5" thickBot="1">
      <c r="A773" s="189"/>
      <c r="B773" s="223"/>
      <c r="C773" s="191"/>
      <c r="D773" s="435"/>
      <c r="E773" s="435"/>
      <c r="F773" s="435"/>
      <c r="G773" s="435"/>
      <c r="H773" s="435"/>
      <c r="I773" s="47"/>
      <c r="J773" s="47"/>
    </row>
    <row r="774" spans="1:11" ht="13.5" thickBot="1">
      <c r="A774" s="188"/>
      <c r="B774" s="223" t="str">
        <f>IF(CT!$C$10&lt;&gt;"",CONCATENATE("SN:  ",CT!$C$10),"")</f>
        <v/>
      </c>
      <c r="C774" s="191"/>
      <c r="D774" s="240" t="str">
        <f>IF(CT!$G$10&lt;&gt;"",CT!$G$10,"")</f>
        <v/>
      </c>
      <c r="E774" s="240" t="str">
        <f>IF(CT!$O$10&lt;&gt;"",CT!$O$10,"")</f>
        <v/>
      </c>
      <c r="F774" s="240" t="str">
        <f>IF(CT!$W$10&lt;&gt;"",CT!$W$10,"")</f>
        <v/>
      </c>
      <c r="G774" s="240" t="str">
        <f>IF(CT!$AE$10&lt;&gt;"",CT!$AE$10,"")</f>
        <v/>
      </c>
      <c r="H774" s="240" t="str">
        <f>IF(CT!$AM$10&lt;&gt;"",CT!$AM$10,"")</f>
        <v/>
      </c>
      <c r="I774" s="47"/>
      <c r="J774" s="47"/>
    </row>
    <row r="775" spans="1:11" ht="13.5" thickBot="1">
      <c r="A775" s="189"/>
      <c r="B775" s="223"/>
      <c r="C775" s="191" t="str">
        <f>IF(B774&lt;&gt;"","C.F.","")</f>
        <v/>
      </c>
      <c r="D775" s="434" t="str">
        <f>IF(CT!$H$10&lt;&gt;"",CT!$H$10,"")</f>
        <v/>
      </c>
      <c r="E775" s="434" t="str">
        <f>IF(CT!$P$10&lt;&gt;"",CT!$P$10,"")</f>
        <v/>
      </c>
      <c r="F775" s="434" t="str">
        <f>IF(CT!$X$10&lt;&gt;"",CT!$X$10,"")</f>
        <v/>
      </c>
      <c r="G775" s="434" t="str">
        <f>IF(CT!$AF$10&lt;&gt;"",CT!$AF$10,"")</f>
        <v/>
      </c>
      <c r="H775" s="434" t="str">
        <f>IF(CT!$AN$10&lt;&gt;"",CT!$AN$10,"")</f>
        <v/>
      </c>
      <c r="I775" s="47"/>
      <c r="J775" s="47"/>
    </row>
    <row r="776" spans="1:11" ht="13.5" thickBot="1">
      <c r="A776" s="188"/>
      <c r="B776" s="223"/>
      <c r="C776" s="191"/>
      <c r="D776" s="191"/>
      <c r="E776" s="191"/>
      <c r="F776" s="191"/>
      <c r="G776" s="191"/>
      <c r="H776" s="191"/>
      <c r="I776" s="47"/>
      <c r="J776" s="47"/>
    </row>
    <row r="777" spans="1:11" ht="13.5" thickBot="1">
      <c r="A777" s="189"/>
      <c r="B777" s="223" t="str">
        <f>IF(CT!C769&lt;&gt;"",CONCATENATE("SN:  ",CT!C769),"")</f>
        <v/>
      </c>
      <c r="C777" s="191"/>
      <c r="D777" s="439" t="str">
        <f>IF(CT!$AS$1&lt;&gt;"",CT!$AS$1,"")</f>
        <v/>
      </c>
      <c r="E777" s="439" t="str">
        <f>IF(CT!$BA$1&lt;&gt;"",CT!$BA$1,"")</f>
        <v/>
      </c>
      <c r="F777" s="439" t="str">
        <f>IF(CT!$BI$1&lt;&gt;"",CT!$BI$1,"")</f>
        <v/>
      </c>
      <c r="G777" s="439" t="str">
        <f>IF(CT!$BQ$1&lt;&gt;"",CT!$BQ$1,"")</f>
        <v/>
      </c>
      <c r="H777" s="439" t="str">
        <f>IF(CT!$BY$1&lt;&gt;"",CT!$BY$1,"")</f>
        <v/>
      </c>
      <c r="I777" s="47"/>
      <c r="J777" s="47"/>
    </row>
    <row r="778" spans="1:11" ht="13.5" thickBot="1">
      <c r="A778" s="188"/>
      <c r="B778" s="223"/>
      <c r="C778" s="191" t="str">
        <f>IF(B777&lt;&gt;"","C.F.","")</f>
        <v/>
      </c>
      <c r="D778" s="240" t="str">
        <f>IF(D777&lt;&gt;"","---------------","")</f>
        <v/>
      </c>
      <c r="E778" s="240" t="str">
        <f>IF(E777&lt;&gt;"","---------------","")</f>
        <v/>
      </c>
      <c r="F778" s="240" t="str">
        <f>IF(F777&lt;&gt;"","---------------","")</f>
        <v/>
      </c>
      <c r="G778" s="240" t="str">
        <f>IF(G777&lt;&gt;"","---------------","")</f>
        <v/>
      </c>
      <c r="H778" s="240" t="str">
        <f>IF(H777&lt;&gt;"","---------------","")</f>
        <v/>
      </c>
      <c r="I778" s="47"/>
      <c r="J778" s="47"/>
    </row>
    <row r="779" spans="1:11" ht="13.5" thickBot="1">
      <c r="A779" s="189"/>
      <c r="B779" s="223" t="str">
        <f>IF(CT!$C$9&lt;&gt;"",CONCATENATE("SN:  ",CT!$C$9),"")</f>
        <v/>
      </c>
      <c r="C779" s="191"/>
      <c r="D779" s="191" t="str">
        <f>IF(CT!$AU$9&lt;&gt;"",CT!$AU$9,"")</f>
        <v/>
      </c>
      <c r="E779" s="191" t="str">
        <f>IF(CT!$BC$9&lt;&gt;"",CT!$BC$9,"")</f>
        <v/>
      </c>
      <c r="F779" s="191" t="str">
        <f>IF(CT!$BK$9&lt;&gt;"",CT!$BK$9,"")</f>
        <v/>
      </c>
      <c r="G779" s="191" t="str">
        <f>IF(CT!$BS$9&lt;&gt;"",CT!$BS$9,"")</f>
        <v/>
      </c>
      <c r="H779" s="191" t="str">
        <f>IF(CT!$CA$9&lt;&gt;"",CT!$CA$9,"")</f>
        <v/>
      </c>
      <c r="I779" s="47"/>
      <c r="J779" s="47"/>
    </row>
    <row r="780" spans="1:11" ht="13.5" thickBot="1">
      <c r="A780" s="188"/>
      <c r="B780" s="223"/>
      <c r="C780" s="191" t="str">
        <f>IF(B779&lt;&gt;"","C.F.","")</f>
        <v/>
      </c>
      <c r="D780" s="434" t="str">
        <f>IF(CT!$AV$9&lt;&gt;"",CT!$AV$9,"")</f>
        <v/>
      </c>
      <c r="E780" s="434" t="str">
        <f>IF(CT!$BD$9&lt;&gt;"",CT!$BD$9,"")</f>
        <v/>
      </c>
      <c r="F780" s="434" t="str">
        <f>IF(CT!$BL$9&lt;&gt;"",CT!$BL$9,"")</f>
        <v/>
      </c>
      <c r="G780" s="434" t="str">
        <f>IF(CT!$BT$9&lt;&gt;"",CT!$BT$9,"")</f>
        <v/>
      </c>
      <c r="H780" s="434" t="str">
        <f>IF(CT!$CB$9&lt;&gt;"",CT!$CB$9,"")</f>
        <v/>
      </c>
      <c r="I780" s="47"/>
      <c r="J780" s="47"/>
    </row>
    <row r="781" spans="1:11" ht="13.5" thickBot="1">
      <c r="A781" s="189"/>
      <c r="B781" s="223"/>
      <c r="C781" s="191" t="str">
        <f>IF(B780&lt;&gt;"","C.F.","")</f>
        <v/>
      </c>
      <c r="D781" s="434" t="str">
        <f>IF(CT!H770&lt;&gt;"",CT!H770,"")</f>
        <v/>
      </c>
      <c r="E781" s="434"/>
      <c r="F781" s="434"/>
      <c r="G781" s="434"/>
      <c r="H781" s="434"/>
      <c r="I781" s="47"/>
      <c r="J781" s="47"/>
    </row>
    <row r="782" spans="1:11" ht="13.5" thickBot="1">
      <c r="A782" s="188"/>
      <c r="B782" s="223" t="str">
        <f>IF(CT!$C$10&lt;&gt;"",CONCATENATE("SN:  ",CT!$C$10),"")</f>
        <v/>
      </c>
      <c r="C782" s="191"/>
      <c r="D782" s="191" t="str">
        <f>IF(CT!$AU$10&lt;&gt;"",CT!$AU$10,"")</f>
        <v/>
      </c>
      <c r="E782" s="191" t="str">
        <f>IF(CT!$BC$10&lt;&gt;"",CT!$BC$10,"")</f>
        <v/>
      </c>
      <c r="F782" s="191" t="str">
        <f>IF(CT!$BK$10&lt;&gt;"",CT!$BK$10,"")</f>
        <v/>
      </c>
      <c r="G782" s="191" t="str">
        <f>IF(CT!$BS$10&lt;&gt;"",CT!$BS$10,"")</f>
        <v/>
      </c>
      <c r="H782" s="191" t="str">
        <f>IF(CT!$CA$10&lt;&gt;"",CT!$CA$10,"")</f>
        <v/>
      </c>
      <c r="I782" s="47"/>
      <c r="J782" s="47"/>
    </row>
    <row r="783" spans="1:11" ht="13.5" thickBot="1">
      <c r="A783" s="189"/>
      <c r="B783" s="223" t="str">
        <f>IF(CT!C771&lt;&gt;"",CT!C771,"")</f>
        <v/>
      </c>
      <c r="C783" s="191" t="str">
        <f>IF(B782&lt;&gt;"","C.F.","")</f>
        <v/>
      </c>
      <c r="D783" s="434" t="str">
        <f>IF(CT!$AV$10&lt;&gt;"",CT!$AV$10,"")</f>
        <v/>
      </c>
      <c r="E783" s="434" t="str">
        <f>IF(CT!$BD$10&lt;&gt;"",CT!$BD$10,"")</f>
        <v/>
      </c>
      <c r="F783" s="434" t="str">
        <f>IF(CT!$BL$10&lt;&gt;"",CT!$BL$10,"")</f>
        <v/>
      </c>
      <c r="G783" s="434" t="str">
        <f>IF(CT!$BT$10&lt;&gt;"",CT!$BT$10,"")</f>
        <v/>
      </c>
      <c r="H783" s="434" t="str">
        <f>IF(CT!$CB$10&lt;&gt;"",CT!$CB$10,"")</f>
        <v/>
      </c>
      <c r="I783" s="47"/>
      <c r="J783" s="47"/>
    </row>
    <row r="784" spans="1:11" ht="13.5" thickBot="1">
      <c r="A784" s="188"/>
      <c r="B784" s="223"/>
      <c r="C784" s="191" t="str">
        <f>IF(B783&lt;&gt;"","C.F.","")</f>
        <v/>
      </c>
      <c r="D784" s="191" t="str">
        <f>IF(CT!H771&lt;&gt;"",CT!H771,"")</f>
        <v/>
      </c>
      <c r="E784" s="191"/>
      <c r="F784" s="191"/>
      <c r="G784" s="191"/>
      <c r="H784" s="191"/>
      <c r="I784" s="47"/>
      <c r="J784" s="47"/>
    </row>
    <row r="785" spans="1:10" ht="13.5" thickBot="1">
      <c r="A785" s="189"/>
      <c r="B785" s="223"/>
      <c r="C785" s="191"/>
      <c r="D785" s="191"/>
      <c r="E785" s="191"/>
      <c r="F785" s="191"/>
      <c r="G785" s="191"/>
      <c r="H785" s="191"/>
      <c r="I785" s="47"/>
      <c r="J785" s="47"/>
    </row>
    <row r="786" spans="1:10">
      <c r="A786" s="188"/>
      <c r="B786" s="47"/>
      <c r="C786" s="47"/>
      <c r="D786" s="47"/>
      <c r="E786" s="47"/>
      <c r="F786" s="47"/>
      <c r="G786" s="47"/>
      <c r="H786" s="47"/>
      <c r="I786" s="47"/>
      <c r="J786" s="47"/>
    </row>
    <row r="787" spans="1:10">
      <c r="A787" s="189"/>
      <c r="B787" s="47"/>
      <c r="C787" s="47"/>
      <c r="D787" s="47"/>
      <c r="E787" s="47"/>
      <c r="F787" s="47"/>
      <c r="G787" s="47"/>
      <c r="H787" s="47"/>
      <c r="I787" s="47"/>
      <c r="J787" s="47"/>
    </row>
    <row r="788" spans="1:10">
      <c r="A788" s="188"/>
      <c r="B788" s="47"/>
      <c r="C788" s="47"/>
      <c r="D788" s="47"/>
      <c r="E788" s="47"/>
      <c r="F788" s="47"/>
      <c r="G788" s="47"/>
      <c r="H788" s="47"/>
      <c r="I788" s="47"/>
      <c r="J788" s="47"/>
    </row>
    <row r="789" spans="1:10">
      <c r="A789" s="189"/>
      <c r="B789" s="47"/>
      <c r="C789" s="47"/>
      <c r="D789" s="47"/>
      <c r="E789" s="47"/>
      <c r="F789" s="47"/>
      <c r="G789" s="47"/>
      <c r="H789" s="47"/>
      <c r="I789" s="47"/>
      <c r="J789" s="47"/>
    </row>
    <row r="790" spans="1:10">
      <c r="A790" s="192"/>
      <c r="B790" s="193"/>
      <c r="C790" s="193"/>
      <c r="D790" s="193"/>
      <c r="E790" s="193"/>
      <c r="F790" s="193"/>
      <c r="G790" s="193"/>
      <c r="H790" s="193"/>
      <c r="I790" s="47"/>
      <c r="J790" s="47"/>
    </row>
    <row r="791" spans="1:10" ht="13.5" thickBot="1">
      <c r="A791" s="194"/>
      <c r="B791" s="47"/>
      <c r="C791" s="194" t="s">
        <v>210</v>
      </c>
      <c r="D791" s="194"/>
      <c r="E791" s="194"/>
      <c r="F791" s="194"/>
      <c r="G791" s="194"/>
      <c r="H791" s="194"/>
      <c r="I791" s="194"/>
      <c r="J791" s="194"/>
    </row>
    <row r="792" spans="1:10">
      <c r="A792" s="47" t="s">
        <v>214</v>
      </c>
      <c r="B792" s="178" t="str">
        <f>$BJ$7</f>
        <v>Found in tolerance.  No action required.  "C.F" = "Correction Factor."</v>
      </c>
      <c r="C792" s="47"/>
      <c r="D792" s="47"/>
      <c r="E792" s="47"/>
      <c r="F792" s="47"/>
      <c r="G792" s="47"/>
      <c r="H792" s="47"/>
      <c r="I792" s="47"/>
      <c r="J792" s="47"/>
    </row>
    <row r="793" spans="1:10">
      <c r="A793" s="47"/>
      <c r="B793" s="47"/>
      <c r="C793" s="47"/>
      <c r="D793" s="47"/>
      <c r="E793" s="47"/>
      <c r="F793" s="47"/>
      <c r="G793" s="47"/>
      <c r="H793" s="47"/>
      <c r="I793" s="47"/>
      <c r="J793" s="47"/>
    </row>
    <row r="794" spans="1:10">
      <c r="A794" s="195" t="s">
        <v>220</v>
      </c>
      <c r="B794" s="178" t="str">
        <f>$BJ$30</f>
        <v>New</v>
      </c>
      <c r="C794" s="47"/>
      <c r="D794" s="47"/>
      <c r="E794" s="47"/>
      <c r="F794" s="47"/>
      <c r="G794" s="47"/>
      <c r="H794" s="47"/>
      <c r="I794" s="47"/>
      <c r="J794" s="47"/>
    </row>
    <row r="795" spans="1:10">
      <c r="A795" s="195" t="s">
        <v>223</v>
      </c>
      <c r="B795" s="178" t="str">
        <f>$BK$5</f>
        <v>ACCEPTED</v>
      </c>
      <c r="C795" s="47"/>
      <c r="D795" s="47"/>
      <c r="E795" s="47"/>
      <c r="F795" s="47"/>
      <c r="G795" s="47"/>
      <c r="H795" s="47"/>
      <c r="I795" s="47"/>
      <c r="J795" s="47"/>
    </row>
    <row r="796" spans="1:10">
      <c r="A796" s="182"/>
      <c r="B796" s="507" t="s">
        <v>225</v>
      </c>
      <c r="C796" s="508"/>
      <c r="D796" s="507"/>
      <c r="E796" s="507"/>
      <c r="F796" s="507"/>
      <c r="G796" s="508"/>
      <c r="H796" s="508"/>
      <c r="I796" s="507"/>
      <c r="J796" s="507"/>
    </row>
    <row r="797" spans="1:10">
      <c r="A797" s="47" t="s">
        <v>227</v>
      </c>
      <c r="B797" s="47"/>
      <c r="C797" s="178" t="str">
        <f>$N$20</f>
        <v>Additel 286 SN:6851022030037</v>
      </c>
      <c r="D797" s="181"/>
      <c r="E797" s="181"/>
      <c r="F797" s="47" t="s">
        <v>228</v>
      </c>
      <c r="G797" s="512" t="str">
        <f>IF($V$19&lt;&gt;"",$V$19,"")</f>
        <v>PRT SN:496142</v>
      </c>
      <c r="H797" s="513"/>
      <c r="I797" s="196"/>
      <c r="J797" s="47"/>
    </row>
    <row r="798" spans="1:10">
      <c r="A798" s="47" t="s">
        <v>229</v>
      </c>
      <c r="B798" s="47"/>
      <c r="C798" s="504">
        <f>$N$21</f>
        <v>45474</v>
      </c>
      <c r="D798" s="505"/>
      <c r="E798" s="506"/>
      <c r="F798" s="47" t="s">
        <v>230</v>
      </c>
      <c r="G798" s="197">
        <f>IF($V$20&lt;&gt;"",$V$20,"")</f>
        <v>45275</v>
      </c>
      <c r="H798" s="198" t="str">
        <f>IF($W$20&lt;&gt;"",$W$20,"")</f>
        <v/>
      </c>
      <c r="I798" s="199"/>
      <c r="J798" s="200"/>
    </row>
    <row r="799" spans="1:10">
      <c r="A799" s="47" t="s">
        <v>231</v>
      </c>
      <c r="B799" s="47"/>
      <c r="C799" s="504">
        <f>$N$22</f>
        <v>45839</v>
      </c>
      <c r="D799" s="505"/>
      <c r="E799" s="506"/>
      <c r="F799" s="47" t="s">
        <v>232</v>
      </c>
      <c r="G799" s="197">
        <f>IF($V$21&lt;&gt;"",$V$21,"")</f>
        <v>46006</v>
      </c>
      <c r="H799" s="197" t="str">
        <f>IF($W$21&lt;&gt;"",$W$21,"")</f>
        <v/>
      </c>
      <c r="I799" s="199"/>
      <c r="J799" s="200"/>
    </row>
    <row r="800" spans="1:10" ht="13.5" thickBot="1">
      <c r="A800" s="201" t="s">
        <v>233</v>
      </c>
      <c r="B800" s="201"/>
      <c r="C800" s="509" t="str">
        <f>$N$23</f>
        <v>56561-060578</v>
      </c>
      <c r="D800" s="510"/>
      <c r="E800" s="511"/>
      <c r="F800" s="201" t="s">
        <v>233</v>
      </c>
      <c r="G800" s="201"/>
      <c r="H800" s="295" t="str">
        <f>IF($V$22&lt;&gt;"",$V$22,"")</f>
        <v>G295632</v>
      </c>
      <c r="I800" s="203"/>
      <c r="J800" s="204"/>
    </row>
    <row r="801" spans="1:10">
      <c r="A801" s="47" t="s">
        <v>52</v>
      </c>
      <c r="B801" s="47"/>
      <c r="C801" s="47"/>
      <c r="D801" s="220" t="s">
        <v>53</v>
      </c>
      <c r="E801" s="221">
        <v>21</v>
      </c>
      <c r="F801" s="47"/>
      <c r="G801" s="178"/>
      <c r="H801" s="47"/>
      <c r="I801" s="47"/>
      <c r="J801" s="47"/>
    </row>
    <row r="802" spans="1:10">
      <c r="A802" s="47" t="s">
        <v>59</v>
      </c>
      <c r="B802" s="47"/>
      <c r="C802" s="47"/>
      <c r="D802" s="47"/>
      <c r="E802" s="47"/>
      <c r="F802" s="47"/>
      <c r="G802" s="47"/>
      <c r="H802" s="47"/>
      <c r="I802" s="47"/>
      <c r="J802" s="47"/>
    </row>
    <row r="803" spans="1:10">
      <c r="A803" s="47" t="s">
        <v>68</v>
      </c>
      <c r="B803" s="178" t="str">
        <f>$BC$12</f>
        <v>Thermocouple Wire</v>
      </c>
      <c r="C803" s="47"/>
      <c r="D803" s="47"/>
      <c r="E803" s="47" t="s">
        <v>69</v>
      </c>
      <c r="F803" s="47"/>
      <c r="G803" s="178" t="str">
        <f>$BF$22</f>
        <v>KF</v>
      </c>
      <c r="H803" s="47"/>
      <c r="I803" s="47"/>
      <c r="J803" s="47"/>
    </row>
    <row r="804" spans="1:10">
      <c r="A804" s="47" t="s">
        <v>48</v>
      </c>
      <c r="B804" s="178" t="str">
        <f>$AW$1</f>
        <v>"J"</v>
      </c>
      <c r="C804" s="47"/>
      <c r="D804" s="47"/>
      <c r="E804" s="47" t="s">
        <v>76</v>
      </c>
      <c r="F804" s="47"/>
      <c r="G804" s="246">
        <f ca="1">$BG$9</f>
        <v>45756</v>
      </c>
      <c r="H804" s="47"/>
      <c r="I804" s="47"/>
      <c r="J804" s="179"/>
    </row>
    <row r="805" spans="1:10">
      <c r="A805" s="47" t="s">
        <v>80</v>
      </c>
      <c r="B805" s="178" t="str">
        <f>$BG$18</f>
        <v>N/A</v>
      </c>
      <c r="C805" s="47"/>
      <c r="D805" s="47"/>
      <c r="E805" s="47" t="s">
        <v>81</v>
      </c>
      <c r="F805" s="47"/>
      <c r="G805" s="246" t="str">
        <f>$BG$10</f>
        <v>N/A</v>
      </c>
      <c r="H805" s="47"/>
      <c r="J805" s="179"/>
    </row>
    <row r="806" spans="1:10">
      <c r="A806" s="47" t="s">
        <v>65</v>
      </c>
      <c r="B806" s="180">
        <f>$BG$2</f>
        <v>72</v>
      </c>
      <c r="C806" s="47"/>
      <c r="D806" s="47"/>
      <c r="E806" s="47" t="s">
        <v>91</v>
      </c>
      <c r="F806" s="47"/>
      <c r="G806" s="178">
        <f>$BG$3</f>
        <v>25</v>
      </c>
      <c r="H806" s="47" t="s">
        <v>92</v>
      </c>
      <c r="I806" s="47"/>
      <c r="J806" s="47"/>
    </row>
    <row r="807" spans="1:10">
      <c r="A807" s="47" t="s">
        <v>105</v>
      </c>
      <c r="B807" s="178" t="str">
        <f>$BE$27</f>
        <v>Production</v>
      </c>
      <c r="C807" s="47"/>
      <c r="D807" s="47"/>
      <c r="E807" s="47" t="s">
        <v>106</v>
      </c>
      <c r="F807" s="178" t="str">
        <f>$AR$23</f>
        <v>Greater of ±2.0°F or ±0.4% of Reading</v>
      </c>
      <c r="G807" s="47"/>
      <c r="H807" s="47"/>
      <c r="I807" s="47"/>
      <c r="J807" s="47"/>
    </row>
    <row r="808" spans="1:10">
      <c r="A808" s="181" t="s">
        <v>116</v>
      </c>
      <c r="B808" s="47"/>
      <c r="C808" s="181"/>
      <c r="D808" s="181" t="s">
        <v>117</v>
      </c>
      <c r="E808" s="181"/>
      <c r="F808" s="47"/>
      <c r="G808" s="178" t="str">
        <f>$AR$24</f>
        <v>AMS2750H, ASTM E220-19</v>
      </c>
      <c r="H808" s="181"/>
      <c r="I808" s="47"/>
      <c r="J808" s="47"/>
    </row>
    <row r="809" spans="1:10">
      <c r="A809" s="182" t="s">
        <v>125</v>
      </c>
      <c r="B809" s="182"/>
      <c r="C809" s="47"/>
      <c r="D809" s="178" t="str">
        <f>$AX$22</f>
        <v/>
      </c>
      <c r="E809" s="47" t="s">
        <v>126</v>
      </c>
      <c r="F809" s="47"/>
      <c r="G809" s="183" t="str">
        <f>$AX$26</f>
        <v>Specification</v>
      </c>
      <c r="H809" s="184" t="s">
        <v>127</v>
      </c>
      <c r="I809" s="47"/>
      <c r="J809" s="47"/>
    </row>
    <row r="810" spans="1:10" ht="13.5" thickBot="1">
      <c r="A810" s="185" t="s">
        <v>136</v>
      </c>
      <c r="B810" s="247"/>
      <c r="C810" s="431"/>
      <c r="D810" s="248">
        <f>IF(CT!$E$1&lt;&gt;"",CT!$E$1,"")</f>
        <v>-50</v>
      </c>
      <c r="E810" s="432">
        <f>IF(CT!$M$1&lt;&gt;"",CT!$M$1,"")</f>
        <v>200</v>
      </c>
      <c r="F810" s="432">
        <f>IF(CT!$U$1&lt;&gt;"",CT!$U$1,"")</f>
        <v>450</v>
      </c>
      <c r="G810" s="248" t="str">
        <f>IF(CT!$AC$1&lt;&gt;"",CT!$AC$1,"")</f>
        <v/>
      </c>
      <c r="H810" s="433" t="str">
        <f>IF(CT!$AK$1&lt;&gt;"",CT!$AK$1,"")</f>
        <v/>
      </c>
      <c r="I810" s="47"/>
      <c r="J810" s="186"/>
    </row>
    <row r="811" spans="1:10" ht="13.5" thickBot="1">
      <c r="A811" s="187" t="s">
        <v>141</v>
      </c>
      <c r="B811" s="223" t="str">
        <f>IF(CT!C7&lt;&gt;"",CT!C7,"")</f>
        <v>072513A</v>
      </c>
      <c r="C811" s="191"/>
      <c r="D811" s="191">
        <f>IF(CT!G7&lt;&gt;"",CT!G7,"")</f>
        <v>-51.1</v>
      </c>
      <c r="E811" s="191">
        <f>IF(CT!O7&lt;&gt;"",CT!O7,"")</f>
        <v>199.1</v>
      </c>
      <c r="F811" s="191">
        <f>IF(CT!W7&lt;&gt;"",CT!W7,"")</f>
        <v>448.9</v>
      </c>
      <c r="G811" s="191" t="str">
        <f>IF(CT!AE7&lt;&gt;"",CT!AE7,"")</f>
        <v/>
      </c>
      <c r="H811" s="191" t="str">
        <f>IF(CT!AM7&lt;&gt;"",CT!AM7,"")</f>
        <v/>
      </c>
      <c r="I811" s="47"/>
      <c r="J811" s="47"/>
    </row>
    <row r="812" spans="1:10" ht="13.5" thickBot="1">
      <c r="A812" s="188"/>
      <c r="B812" s="223"/>
      <c r="C812" s="253" t="s">
        <v>236</v>
      </c>
      <c r="D812" s="253">
        <f>IF(CT!H7&lt;&gt;"",CT!H7,"")</f>
        <v>1.1000000000000014</v>
      </c>
      <c r="E812" s="434">
        <f>IF(CT!P7&lt;&gt;"",CT!P7,"")</f>
        <v>0.90000000000000568</v>
      </c>
      <c r="F812" s="434">
        <f>IF(CT!X7&lt;&gt;"",CT!X7,"")</f>
        <v>1.1000000000000227</v>
      </c>
      <c r="G812" s="434" t="str">
        <f>IF(CT!AF7&lt;&gt;"",CT!AF7,"")</f>
        <v/>
      </c>
      <c r="H812" s="434" t="str">
        <f>IF(CT!AN7&lt;&gt;"",CT!AN7,"")</f>
        <v/>
      </c>
      <c r="I812" s="47"/>
      <c r="J812" s="47"/>
    </row>
    <row r="813" spans="1:10" ht="13.5" thickBot="1">
      <c r="A813" s="189"/>
      <c r="B813" s="224"/>
      <c r="C813" s="254"/>
      <c r="D813" s="435"/>
      <c r="E813" s="435"/>
      <c r="F813" s="435"/>
      <c r="G813" s="435"/>
      <c r="H813" s="435"/>
      <c r="I813" s="47"/>
      <c r="J813" s="47"/>
    </row>
    <row r="814" spans="1:10" ht="13.5" thickBot="1">
      <c r="A814" s="188"/>
      <c r="B814" s="224" t="str">
        <f>IF(CT!C808&lt;&gt;"",CT!C808,"")</f>
        <v/>
      </c>
      <c r="C814" s="191"/>
      <c r="D814" s="191" t="str">
        <f>IF(CT!G808&lt;&gt;"",CT!G808,"")</f>
        <v/>
      </c>
      <c r="E814" s="191"/>
      <c r="F814" s="191"/>
      <c r="G814" s="191"/>
      <c r="H814" s="191"/>
      <c r="I814" s="47"/>
      <c r="J814" s="47"/>
    </row>
    <row r="815" spans="1:10" ht="13.5" thickBot="1">
      <c r="A815" s="189"/>
      <c r="B815" s="224"/>
      <c r="C815" s="253"/>
      <c r="D815" s="248" t="str">
        <f>IF(CT!$AS$1&lt;&gt;"",CT!$AS$1,"")</f>
        <v/>
      </c>
      <c r="E815" s="248" t="str">
        <f>IF(CT!$BA$1&lt;&gt;"",CT!$BA$1,"")</f>
        <v/>
      </c>
      <c r="F815" s="248" t="str">
        <f>IF(CT!$BI$1&lt;&gt;"",CT!$BI$1,"")</f>
        <v/>
      </c>
      <c r="G815" s="248" t="str">
        <f>IF(CT!$BQ$1&lt;&gt;"",CT!$BQ$1,"")</f>
        <v/>
      </c>
      <c r="H815" s="248" t="str">
        <f>IF(CT!$BY$1&lt;&gt;"",CT!$BY$1,"")</f>
        <v/>
      </c>
      <c r="I815" s="47"/>
      <c r="J815" s="47"/>
    </row>
    <row r="816" spans="1:10" ht="13.5" thickBot="1">
      <c r="A816" s="188"/>
      <c r="B816" s="224"/>
      <c r="C816" s="225"/>
      <c r="D816" s="240" t="str">
        <f>IF(D815&lt;&gt;"","---------------","")</f>
        <v/>
      </c>
      <c r="E816" s="240" t="str">
        <f>IF(E815&lt;&gt;"","---------------","")</f>
        <v/>
      </c>
      <c r="F816" s="240" t="str">
        <f>IF(F815&lt;&gt;"","---------------","")</f>
        <v/>
      </c>
      <c r="G816" s="240" t="str">
        <f>IF(G815&lt;&gt;"","---------------","")</f>
        <v/>
      </c>
      <c r="H816" s="240" t="str">
        <f>IF(H815&lt;&gt;"","---------------","")</f>
        <v/>
      </c>
      <c r="I816" s="47"/>
      <c r="J816" s="47"/>
    </row>
    <row r="817" spans="1:10" ht="13.5" thickBot="1">
      <c r="A817" s="189"/>
      <c r="B817" s="224" t="str">
        <f>IF(CT!C809&lt;&gt;"",CT!C809,"")</f>
        <v/>
      </c>
      <c r="C817" s="191"/>
      <c r="D817" s="191" t="str">
        <f>IF(CT!$AU$7&lt;&gt;"",CT!$AU$7,"")</f>
        <v/>
      </c>
      <c r="E817" s="191" t="str">
        <f>IF(CT!$BC$7&lt;&gt;"",CT!$BC$7,"")</f>
        <v/>
      </c>
      <c r="F817" s="191" t="str">
        <f>IF(CT!$BK$7&lt;&gt;"",CT!$BK$7,"")</f>
        <v/>
      </c>
      <c r="G817" s="191" t="str">
        <f>IF(CT!$BS$7&lt;&gt;"",CT!$BS$7,"")</f>
        <v/>
      </c>
      <c r="H817" s="191" t="str">
        <f>IF(CT!$CA$7&lt;&gt;"",CT!$CA$7,"")</f>
        <v/>
      </c>
      <c r="I817" s="47"/>
      <c r="J817" s="47"/>
    </row>
    <row r="818" spans="1:10" ht="13.5" thickBot="1">
      <c r="A818" s="188"/>
      <c r="B818" s="224"/>
      <c r="C818" s="253" t="str">
        <f>IF(D815&lt;&gt;"","C.F.","")</f>
        <v/>
      </c>
      <c r="D818" s="434" t="str">
        <f>IF(CT!$AV$7&lt;&gt;"",CT!$AV$7,"")</f>
        <v/>
      </c>
      <c r="E818" s="434" t="str">
        <f>IF(CT!$BD$7&lt;&gt;"",CT!$BD$7,"")</f>
        <v/>
      </c>
      <c r="F818" s="434" t="str">
        <f>IF(CT!$BL$7&lt;&gt;"",CT!$BL$7,"")</f>
        <v/>
      </c>
      <c r="G818" s="434" t="str">
        <f>IF(CT!$BT$7&lt;&gt;"",CT!$BT$7,"")</f>
        <v/>
      </c>
      <c r="H818" s="434" t="str">
        <f>IF(CT!$CB$7&lt;&gt;"",CT!$CB$7,"")</f>
        <v/>
      </c>
      <c r="I818" s="47"/>
      <c r="J818" s="47"/>
    </row>
    <row r="819" spans="1:10" ht="13.5" thickBot="1">
      <c r="A819" s="189"/>
      <c r="B819" s="224"/>
      <c r="C819" s="190"/>
      <c r="D819" s="190"/>
      <c r="E819" s="190"/>
      <c r="F819" s="190"/>
      <c r="G819" s="190"/>
      <c r="H819" s="190"/>
      <c r="I819" s="47"/>
      <c r="J819" s="47"/>
    </row>
    <row r="820" spans="1:10" ht="13.5" thickBot="1">
      <c r="A820" s="188"/>
      <c r="B820" s="224" t="str">
        <f>IF(CT!C810&lt;&gt;"",CT!C810,"")</f>
        <v/>
      </c>
      <c r="C820" s="191"/>
      <c r="D820" s="191"/>
      <c r="E820" s="191"/>
      <c r="F820" s="191"/>
      <c r="G820" s="191"/>
      <c r="H820" s="191"/>
      <c r="I820" s="47"/>
      <c r="J820" s="47"/>
    </row>
    <row r="821" spans="1:10" ht="13.5" thickBot="1">
      <c r="A821" s="189"/>
      <c r="B821" s="224"/>
      <c r="C821" s="253" t="str">
        <f>IF(B820&lt;&gt;"","C.F.","")</f>
        <v/>
      </c>
      <c r="D821" s="248" t="str">
        <f>IF(CT!$CG$1&lt;&gt;"",CT!$CG$1,"")</f>
        <v/>
      </c>
      <c r="E821" s="248" t="str">
        <f>IF(CT!$CO$1&lt;&gt;"",CT!$CO$1,"")</f>
        <v/>
      </c>
      <c r="F821" s="248" t="str">
        <f>IF(CT!$CW$1&lt;&gt;"",CT!$CW$1,"")</f>
        <v/>
      </c>
      <c r="G821" s="248" t="str">
        <f>IF(CT!$DE$1&lt;&gt;"",CT!$DE$1,"")</f>
        <v/>
      </c>
      <c r="H821" s="248" t="str">
        <f>IF(CT!$DM$1&lt;&gt;"",CT!$DM$1,"")</f>
        <v/>
      </c>
      <c r="I821" s="47"/>
      <c r="J821" s="47"/>
    </row>
    <row r="822" spans="1:10" ht="13.5" thickBot="1">
      <c r="A822" s="188"/>
      <c r="B822" s="224"/>
      <c r="C822" s="437"/>
      <c r="D822" s="240" t="str">
        <f>IF(D821&lt;&gt;"","---------------","")</f>
        <v/>
      </c>
      <c r="E822" s="240" t="str">
        <f>IF(E821&lt;&gt;"","---------------","")</f>
        <v/>
      </c>
      <c r="F822" s="240" t="str">
        <f>IF(F821&lt;&gt;"","---------------","")</f>
        <v/>
      </c>
      <c r="G822" s="240" t="str">
        <f>IF(G821&lt;&gt;"","---------------","")</f>
        <v/>
      </c>
      <c r="H822" s="240" t="str">
        <f>IF(H821&lt;&gt;"","---------------","")</f>
        <v/>
      </c>
      <c r="I822" s="47"/>
      <c r="J822" s="47"/>
    </row>
    <row r="823" spans="1:10" ht="13.5" thickBot="1">
      <c r="A823" s="189"/>
      <c r="B823" s="224" t="str">
        <f>IF(CT!C811&lt;&gt;"",CT!C811,"")</f>
        <v/>
      </c>
      <c r="C823" s="191"/>
      <c r="D823" s="191" t="str">
        <f>IF(CT!CI7&lt;&gt;"",CT!CI7,"")</f>
        <v/>
      </c>
      <c r="E823" s="191" t="str">
        <f>IF(CT!CQ7&lt;&gt;"",CT!CQ7,"")</f>
        <v/>
      </c>
      <c r="F823" s="191" t="str">
        <f>IF(CT!CY7&lt;&gt;"",CT!CY7,"")</f>
        <v/>
      </c>
      <c r="G823" s="191" t="str">
        <f>IF(CT!DG7&lt;&gt;"",CT!DG7,"")</f>
        <v/>
      </c>
      <c r="H823" s="191" t="str">
        <f>IF(CT!DO7&lt;&gt;"",CT!DO7,"")</f>
        <v/>
      </c>
      <c r="I823" s="47"/>
      <c r="J823" s="47"/>
    </row>
    <row r="824" spans="1:10" ht="13.5" thickBot="1">
      <c r="A824" s="188"/>
      <c r="B824" s="224"/>
      <c r="C824" s="253" t="str">
        <f>IF(D821&lt;&gt;"","C.F.","")</f>
        <v/>
      </c>
      <c r="D824" s="434" t="str">
        <f>IF(CT!CJ7&lt;&gt;"",CT!CJ7,"")</f>
        <v/>
      </c>
      <c r="E824" s="434" t="str">
        <f>IF(CT!CR7&lt;&gt;"",CT!CR7,"")</f>
        <v/>
      </c>
      <c r="F824" s="434" t="str">
        <f>IF(CT!CZ7&lt;&gt;"",CT!CZ7,"")</f>
        <v/>
      </c>
      <c r="G824" s="434" t="str">
        <f>IF(CT!DH7&lt;&gt;"",CT!DH7,"")</f>
        <v/>
      </c>
      <c r="H824" s="434" t="str">
        <f>IF(CT!DP7&lt;&gt;"",CT!DP7,"")</f>
        <v/>
      </c>
      <c r="I824" s="47"/>
      <c r="J824" s="47"/>
    </row>
    <row r="825" spans="1:10" ht="13.5" thickBot="1">
      <c r="A825" s="189"/>
      <c r="B825" s="224"/>
      <c r="C825" s="191"/>
      <c r="D825" s="434"/>
      <c r="E825" s="434"/>
      <c r="F825" s="434"/>
      <c r="G825" s="434"/>
      <c r="H825" s="434"/>
      <c r="I825" s="47"/>
      <c r="J825" s="47"/>
    </row>
    <row r="826" spans="1:10">
      <c r="A826" s="188"/>
      <c r="B826" s="47"/>
      <c r="C826" s="47"/>
      <c r="D826" s="47"/>
      <c r="E826" s="47"/>
      <c r="F826" s="47"/>
      <c r="G826" s="47"/>
      <c r="H826" s="47"/>
      <c r="I826" s="47"/>
      <c r="J826" s="47"/>
    </row>
    <row r="827" spans="1:10">
      <c r="A827" s="189"/>
      <c r="B827" s="47"/>
      <c r="C827" s="47"/>
      <c r="D827" s="47"/>
      <c r="E827" s="47"/>
      <c r="F827" s="47"/>
      <c r="G827" s="47"/>
      <c r="H827" s="47"/>
      <c r="I827" s="47"/>
      <c r="J827" s="47"/>
    </row>
    <row r="828" spans="1:10">
      <c r="A828" s="188"/>
      <c r="B828" s="47"/>
      <c r="C828" s="47"/>
      <c r="D828" s="47"/>
      <c r="E828" s="47"/>
      <c r="F828" s="47"/>
      <c r="G828" s="47"/>
      <c r="H828" s="47"/>
      <c r="I828" s="47"/>
      <c r="J828" s="47"/>
    </row>
    <row r="829" spans="1:10">
      <c r="A829" s="189"/>
      <c r="B829" s="47"/>
      <c r="C829" s="47"/>
      <c r="D829" s="47"/>
      <c r="E829" s="47"/>
      <c r="F829" s="47"/>
      <c r="G829" s="47"/>
      <c r="H829" s="47"/>
      <c r="I829" s="47"/>
      <c r="J829" s="47"/>
    </row>
    <row r="830" spans="1:10">
      <c r="A830" s="192"/>
      <c r="B830" s="193"/>
      <c r="C830" s="193"/>
      <c r="D830" s="193"/>
      <c r="E830" s="193"/>
      <c r="F830" s="193"/>
      <c r="G830" s="193"/>
      <c r="H830" s="193"/>
      <c r="I830" s="47"/>
      <c r="J830" s="47"/>
    </row>
    <row r="831" spans="1:10" ht="13.5" thickBot="1">
      <c r="A831" s="194"/>
      <c r="B831" s="47"/>
      <c r="C831" s="194" t="s">
        <v>210</v>
      </c>
      <c r="D831" s="194"/>
      <c r="E831" s="194"/>
      <c r="F831" s="194"/>
      <c r="G831" s="194"/>
      <c r="H831" s="194"/>
      <c r="I831" s="194"/>
      <c r="J831" s="194"/>
    </row>
    <row r="832" spans="1:10">
      <c r="A832" s="47" t="s">
        <v>214</v>
      </c>
      <c r="B832" s="178" t="str">
        <f>$BJ$7</f>
        <v>Found in tolerance.  No action required.  "C.F" = "Correction Factor."</v>
      </c>
      <c r="C832" s="47"/>
      <c r="D832" s="47"/>
      <c r="E832" s="47"/>
      <c r="F832" s="47"/>
      <c r="G832" s="47"/>
      <c r="H832" s="47"/>
      <c r="I832" s="47"/>
      <c r="J832" s="47"/>
    </row>
    <row r="833" spans="1:14">
      <c r="A833" s="47"/>
      <c r="B833" s="47"/>
      <c r="C833" s="47"/>
      <c r="D833" s="47"/>
      <c r="E833" s="47"/>
      <c r="F833" s="47"/>
      <c r="G833" s="47"/>
      <c r="H833" s="47"/>
      <c r="I833" s="47"/>
      <c r="J833" s="47"/>
    </row>
    <row r="834" spans="1:14">
      <c r="A834" s="195" t="s">
        <v>220</v>
      </c>
      <c r="B834" s="178" t="str">
        <f>$BJ$30</f>
        <v>New</v>
      </c>
      <c r="C834" s="47"/>
      <c r="D834" s="47"/>
      <c r="E834" s="47"/>
      <c r="F834" s="47"/>
      <c r="G834" s="47"/>
      <c r="H834" s="47"/>
      <c r="I834" s="47"/>
      <c r="J834" s="47"/>
    </row>
    <row r="835" spans="1:14">
      <c r="A835" s="195" t="s">
        <v>223</v>
      </c>
      <c r="B835" s="178" t="str">
        <f>$BK$5</f>
        <v>ACCEPTED</v>
      </c>
      <c r="C835" s="47"/>
      <c r="D835" s="47"/>
      <c r="E835" s="47"/>
      <c r="F835" s="47"/>
      <c r="G835" s="47"/>
      <c r="H835" s="47"/>
      <c r="I835" s="47"/>
      <c r="J835" s="47"/>
    </row>
    <row r="836" spans="1:14">
      <c r="A836" s="182"/>
      <c r="B836" s="507" t="s">
        <v>225</v>
      </c>
      <c r="C836" s="508"/>
      <c r="D836" s="507"/>
      <c r="E836" s="507"/>
      <c r="F836" s="507"/>
      <c r="G836" s="508"/>
      <c r="H836" s="508"/>
      <c r="I836" s="507"/>
      <c r="J836" s="507"/>
    </row>
    <row r="837" spans="1:14">
      <c r="A837" s="47" t="s">
        <v>227</v>
      </c>
      <c r="B837" s="47"/>
      <c r="C837" s="178" t="str">
        <f>$N$20</f>
        <v>Additel 286 SN:6851022030037</v>
      </c>
      <c r="D837" s="181"/>
      <c r="E837" s="181"/>
      <c r="F837" s="47" t="s">
        <v>228</v>
      </c>
      <c r="G837" s="512" t="str">
        <f>IF($V$19&lt;&gt;"",$V$19,"")</f>
        <v>PRT SN:496142</v>
      </c>
      <c r="H837" s="513"/>
      <c r="I837" s="196"/>
      <c r="J837" s="47"/>
    </row>
    <row r="838" spans="1:14">
      <c r="A838" s="47" t="s">
        <v>229</v>
      </c>
      <c r="B838" s="47"/>
      <c r="C838" s="504">
        <f>$N$21</f>
        <v>45474</v>
      </c>
      <c r="D838" s="505"/>
      <c r="E838" s="506"/>
      <c r="F838" s="47" t="s">
        <v>230</v>
      </c>
      <c r="G838" s="197">
        <f>IF($V$20&lt;&gt;"",$V$20,"")</f>
        <v>45275</v>
      </c>
      <c r="H838" s="198" t="str">
        <f>IF($W$20&lt;&gt;"",$W$20,"")</f>
        <v/>
      </c>
      <c r="I838" s="199"/>
      <c r="J838" s="200"/>
    </row>
    <row r="839" spans="1:14">
      <c r="A839" s="47" t="s">
        <v>231</v>
      </c>
      <c r="B839" s="47"/>
      <c r="C839" s="504">
        <f>$N$22</f>
        <v>45839</v>
      </c>
      <c r="D839" s="505"/>
      <c r="E839" s="506"/>
      <c r="F839" s="47" t="s">
        <v>232</v>
      </c>
      <c r="G839" s="197">
        <f>IF($V$21&lt;&gt;"",$V$21,"")</f>
        <v>46006</v>
      </c>
      <c r="H839" s="197" t="str">
        <f>IF($W$21&lt;&gt;"",$W$21,"")</f>
        <v/>
      </c>
      <c r="I839" s="199"/>
      <c r="J839" s="200"/>
    </row>
    <row r="840" spans="1:14" ht="13.5" thickBot="1">
      <c r="A840" s="201" t="s">
        <v>233</v>
      </c>
      <c r="B840" s="201"/>
      <c r="C840" s="509" t="str">
        <f>$N$23</f>
        <v>56561-060578</v>
      </c>
      <c r="D840" s="510"/>
      <c r="E840" s="511"/>
      <c r="F840" s="201" t="s">
        <v>233</v>
      </c>
      <c r="G840" s="201"/>
      <c r="H840" s="295" t="str">
        <f>IF($V$22&lt;&gt;"",$V$22,"")</f>
        <v>G295632</v>
      </c>
      <c r="I840" s="203"/>
      <c r="J840" s="204"/>
    </row>
    <row r="841" spans="1:14">
      <c r="A841" s="47" t="s">
        <v>52</v>
      </c>
      <c r="B841" s="47"/>
      <c r="C841" s="47"/>
      <c r="D841" s="220" t="s">
        <v>53</v>
      </c>
      <c r="E841" s="221">
        <v>22</v>
      </c>
      <c r="F841" s="47"/>
      <c r="G841" s="178"/>
      <c r="H841" s="47"/>
      <c r="I841" s="47"/>
      <c r="J841" s="47"/>
    </row>
    <row r="842" spans="1:14">
      <c r="A842" s="47" t="s">
        <v>59</v>
      </c>
      <c r="B842" s="47"/>
      <c r="C842" s="47"/>
      <c r="D842" s="47"/>
      <c r="E842" s="47"/>
      <c r="F842" s="47"/>
      <c r="G842" s="47"/>
      <c r="H842" s="47"/>
      <c r="I842" s="47"/>
      <c r="J842" s="47"/>
    </row>
    <row r="843" spans="1:14">
      <c r="A843" s="47" t="s">
        <v>68</v>
      </c>
      <c r="B843" s="178" t="str">
        <f>$BC$12</f>
        <v>Thermocouple Wire</v>
      </c>
      <c r="C843" s="47"/>
      <c r="D843" s="47"/>
      <c r="E843" s="47" t="s">
        <v>69</v>
      </c>
      <c r="F843" s="47"/>
      <c r="G843" s="178" t="str">
        <f>$BF$22</f>
        <v>KF</v>
      </c>
      <c r="H843" s="47"/>
      <c r="I843" s="47"/>
      <c r="J843" s="47"/>
    </row>
    <row r="844" spans="1:14">
      <c r="A844" s="47" t="s">
        <v>48</v>
      </c>
      <c r="B844" s="178" t="str">
        <f>$AV$8</f>
        <v>"J"</v>
      </c>
      <c r="C844" s="47"/>
      <c r="D844" s="47"/>
      <c r="E844" s="47" t="s">
        <v>76</v>
      </c>
      <c r="F844" s="47"/>
      <c r="G844" s="246">
        <f ca="1">$BG$9</f>
        <v>45756</v>
      </c>
      <c r="H844" s="47"/>
      <c r="I844" s="47"/>
      <c r="J844" s="179"/>
    </row>
    <row r="845" spans="1:14">
      <c r="A845" s="47" t="s">
        <v>80</v>
      </c>
      <c r="B845" s="178" t="str">
        <f>$BG$18</f>
        <v>N/A</v>
      </c>
      <c r="C845" s="47"/>
      <c r="D845" s="47"/>
      <c r="E845" s="47" t="s">
        <v>81</v>
      </c>
      <c r="F845" s="47"/>
      <c r="G845" s="246" t="str">
        <f>$BG$10</f>
        <v>N/A</v>
      </c>
      <c r="H845" s="47"/>
      <c r="J845" s="179"/>
    </row>
    <row r="846" spans="1:14">
      <c r="A846" s="47" t="s">
        <v>65</v>
      </c>
      <c r="B846" s="180">
        <f>$BG$2</f>
        <v>72</v>
      </c>
      <c r="C846" s="47"/>
      <c r="D846" s="47"/>
      <c r="E846" s="47" t="s">
        <v>91</v>
      </c>
      <c r="F846" s="47"/>
      <c r="G846" s="178">
        <f>$BG$3</f>
        <v>25</v>
      </c>
      <c r="H846" s="47" t="s">
        <v>92</v>
      </c>
      <c r="I846" s="47"/>
      <c r="J846" s="47"/>
    </row>
    <row r="847" spans="1:14">
      <c r="A847" s="47" t="s">
        <v>105</v>
      </c>
      <c r="B847" s="178" t="str">
        <f>$BE$27</f>
        <v>Production</v>
      </c>
      <c r="C847" s="47"/>
      <c r="D847" s="47"/>
      <c r="E847" s="47" t="s">
        <v>106</v>
      </c>
      <c r="F847" s="178" t="str">
        <f>$AR$23</f>
        <v>Greater of ±2.0°F or ±0.4% of Reading</v>
      </c>
      <c r="G847" s="47"/>
      <c r="H847" s="47"/>
      <c r="I847" s="47"/>
      <c r="J847" s="47"/>
    </row>
    <row r="848" spans="1:14">
      <c r="A848" s="181" t="s">
        <v>116</v>
      </c>
      <c r="B848" s="47"/>
      <c r="C848" s="181"/>
      <c r="D848" s="181" t="s">
        <v>117</v>
      </c>
      <c r="E848" s="181"/>
      <c r="F848" s="47"/>
      <c r="G848" s="178" t="str">
        <f>$AR$24</f>
        <v>AMS2750H, ASTM E220-19</v>
      </c>
      <c r="H848" s="181"/>
      <c r="I848" s="47"/>
      <c r="J848" s="47"/>
      <c r="N848" t="s">
        <v>242</v>
      </c>
    </row>
    <row r="849" spans="1:14">
      <c r="A849" s="182" t="s">
        <v>125</v>
      </c>
      <c r="B849" s="182"/>
      <c r="C849" s="47"/>
      <c r="D849" s="178" t="str">
        <f>$AX$22</f>
        <v/>
      </c>
      <c r="E849" s="47" t="s">
        <v>126</v>
      </c>
      <c r="F849" s="47"/>
      <c r="G849" s="183" t="str">
        <f>$AX$26</f>
        <v>Specification</v>
      </c>
      <c r="H849" s="184" t="s">
        <v>127</v>
      </c>
      <c r="I849" s="47"/>
      <c r="J849" s="47"/>
      <c r="M849" t="s">
        <v>243</v>
      </c>
      <c r="N849" t="s">
        <v>244</v>
      </c>
    </row>
    <row r="850" spans="1:14" ht="13.5" thickBot="1">
      <c r="A850" s="185" t="s">
        <v>136</v>
      </c>
      <c r="B850" s="247"/>
      <c r="C850" s="431"/>
      <c r="D850" s="248">
        <f>IF(CT!$E$1&lt;&gt;"",CT!$E$1,"")</f>
        <v>-50</v>
      </c>
      <c r="E850" s="432">
        <f>IF(CT!$M$1&lt;&gt;"",CT!$M$1,"")</f>
        <v>200</v>
      </c>
      <c r="F850" s="432">
        <f>IF(CT!$U$1&lt;&gt;"",CT!$U$1,"")</f>
        <v>450</v>
      </c>
      <c r="G850" s="248" t="str">
        <f>IF(CT!$AC$1&lt;&gt;"",CT!$AC$1,"")</f>
        <v/>
      </c>
      <c r="H850" s="433" t="str">
        <f>IF(CT!$AK$1&lt;&gt;"",CT!$AK$1,"")</f>
        <v/>
      </c>
      <c r="I850" s="47"/>
      <c r="J850" s="186"/>
      <c r="M850" t="s">
        <v>245</v>
      </c>
      <c r="N850" t="s">
        <v>246</v>
      </c>
    </row>
    <row r="851" spans="1:14" ht="13.5" thickBot="1">
      <c r="A851" s="187" t="s">
        <v>141</v>
      </c>
      <c r="B851" s="223" t="str">
        <f>IF(CT!C8&lt;&gt;"",CT!C8,"")</f>
        <v/>
      </c>
      <c r="C851" s="191"/>
      <c r="D851" s="191">
        <f>IF(CT!G8&lt;&gt;"",CT!G8,"")</f>
        <v>-51</v>
      </c>
      <c r="E851" s="191">
        <f>IF(CT!O8&lt;&gt;"",CT!O8,"")</f>
        <v>199.1</v>
      </c>
      <c r="F851" s="191">
        <f>IF(CT!W8&lt;&gt;"",CT!W8,"")</f>
        <v>449</v>
      </c>
      <c r="G851" s="191" t="str">
        <f>IF(CT!AE8&lt;&gt;"",CT!AE8,"")</f>
        <v/>
      </c>
      <c r="H851" s="191" t="str">
        <f>IF(CT!AM8&lt;&gt;"",CT!AM8,"")</f>
        <v/>
      </c>
      <c r="I851" s="47"/>
      <c r="J851" s="47"/>
      <c r="N851">
        <v>7</v>
      </c>
    </row>
    <row r="852" spans="1:14" ht="13.5" thickBot="1">
      <c r="A852" s="188"/>
      <c r="B852" s="223"/>
      <c r="C852" s="253" t="s">
        <v>236</v>
      </c>
      <c r="D852" s="253">
        <f>IF(CT!H8&lt;&gt;"",CT!H8,"")</f>
        <v>1</v>
      </c>
      <c r="E852" s="434">
        <f>IF(CT!P8&lt;&gt;"",CT!P8,"")</f>
        <v>0.90000000000000568</v>
      </c>
      <c r="F852" s="434">
        <f>IF(CT!X8&lt;&gt;"",CT!X8,"")</f>
        <v>1</v>
      </c>
      <c r="G852" s="434" t="str">
        <f>IF(CT!AF8&lt;&gt;"",CT!AF8,"")</f>
        <v/>
      </c>
      <c r="H852" s="434" t="str">
        <f>IF(CT!AN8&lt;&gt;"",CT!AN8,"")</f>
        <v/>
      </c>
      <c r="I852" s="47"/>
      <c r="J852" s="47"/>
      <c r="M852" t="s">
        <v>247</v>
      </c>
      <c r="N852" t="s">
        <v>248</v>
      </c>
    </row>
    <row r="853" spans="1:14" ht="13.5" thickBot="1">
      <c r="A853" s="189"/>
      <c r="B853" s="224"/>
      <c r="C853" s="254"/>
      <c r="D853" s="435"/>
      <c r="E853" s="435"/>
      <c r="F853" s="435"/>
      <c r="G853" s="435"/>
      <c r="H853" s="435"/>
      <c r="I853" s="47"/>
      <c r="J853" s="47"/>
      <c r="M853" t="s">
        <v>249</v>
      </c>
      <c r="N853" t="s">
        <v>250</v>
      </c>
    </row>
    <row r="854" spans="1:14" ht="13.5" thickBot="1">
      <c r="A854" s="188"/>
      <c r="B854" s="224" t="str">
        <f>IF(CT!C848&lt;&gt;"",CT!C848,"")</f>
        <v/>
      </c>
      <c r="C854" s="191"/>
      <c r="D854" s="191"/>
      <c r="E854" s="191"/>
      <c r="F854" s="191"/>
      <c r="G854" s="191"/>
      <c r="H854" s="191"/>
      <c r="I854" s="47"/>
      <c r="J854" s="47"/>
      <c r="N854">
        <v>8</v>
      </c>
    </row>
    <row r="855" spans="1:14" ht="13.5" thickBot="1">
      <c r="A855" s="189"/>
      <c r="B855" s="224"/>
      <c r="C855" s="253"/>
      <c r="D855" s="248" t="str">
        <f>IF(CT!$AS$1&lt;&gt;"",CT!$AS$1,"")</f>
        <v/>
      </c>
      <c r="E855" s="248" t="str">
        <f>IF(CT!$BA$1&lt;&gt;"",CT!$BA$1,"")</f>
        <v/>
      </c>
      <c r="F855" s="248" t="str">
        <f>IF(CT!$BI$1&lt;&gt;"",CT!$BI$1,"")</f>
        <v/>
      </c>
      <c r="G855" s="248" t="str">
        <f>IF(CT!$BQ$1&lt;&gt;"",CT!$BQ$1,"")</f>
        <v/>
      </c>
      <c r="H855" s="248" t="str">
        <f>IF(CT!$BY$1&lt;&gt;"",CT!$BY$1,"")</f>
        <v/>
      </c>
      <c r="I855" s="47"/>
      <c r="J855" s="47"/>
      <c r="M855" t="s">
        <v>251</v>
      </c>
      <c r="N855" t="s">
        <v>252</v>
      </c>
    </row>
    <row r="856" spans="1:14" ht="13.5" thickBot="1">
      <c r="A856" s="188"/>
      <c r="B856" s="224"/>
      <c r="C856" s="225"/>
      <c r="D856" s="240" t="str">
        <f>IF(D855&lt;&gt;"","---------------","")</f>
        <v/>
      </c>
      <c r="E856" s="240" t="str">
        <f>IF(E855&lt;&gt;"","---------------","")</f>
        <v/>
      </c>
      <c r="F856" s="240" t="str">
        <f>IF(F855&lt;&gt;"","---------------","")</f>
        <v/>
      </c>
      <c r="G856" s="240" t="str">
        <f>IF(G855&lt;&gt;"","---------------","")</f>
        <v/>
      </c>
      <c r="H856" s="240" t="str">
        <f>IF(H855&lt;&gt;"","---------------","")</f>
        <v/>
      </c>
      <c r="I856" s="47"/>
      <c r="J856" s="47"/>
      <c r="M856" t="s">
        <v>249</v>
      </c>
      <c r="N856" t="s">
        <v>253</v>
      </c>
    </row>
    <row r="857" spans="1:14" ht="13.5" thickBot="1">
      <c r="A857" s="189"/>
      <c r="B857" s="224" t="str">
        <f>IF(CT!C849&lt;&gt;"",CT!C849,"")</f>
        <v/>
      </c>
      <c r="C857" s="191"/>
      <c r="D857" s="191" t="str">
        <f>IF(CT!AU8&lt;&gt;"",CT!AU8,"")</f>
        <v/>
      </c>
      <c r="E857" s="191" t="str">
        <f>IF(CT!BC8&lt;&gt;"",CT!BC8,"")</f>
        <v/>
      </c>
      <c r="F857" s="191" t="str">
        <f>IF(CT!BK8&lt;&gt;"",CT!BK8,"")</f>
        <v/>
      </c>
      <c r="G857" s="191" t="str">
        <f>IF(CT!BS8&lt;&gt;"",CT!BS8,"")</f>
        <v/>
      </c>
      <c r="H857" s="191" t="str">
        <f>IF(CT!CA8&lt;&gt;"",CT!CA8,"")</f>
        <v/>
      </c>
      <c r="I857" s="47"/>
      <c r="J857" s="47"/>
      <c r="N857">
        <v>9</v>
      </c>
    </row>
    <row r="858" spans="1:14" ht="13.5" thickBot="1">
      <c r="A858" s="188"/>
      <c r="B858" s="224"/>
      <c r="C858" s="253" t="str">
        <f>IF(D855&lt;&gt;"","C.F.","")</f>
        <v/>
      </c>
      <c r="D858" s="434" t="str">
        <f>IF(CT!AV8&lt;&gt;"",CT!AV8,"")</f>
        <v/>
      </c>
      <c r="E858" s="434" t="str">
        <f>IF(CT!BD8&lt;&gt;"",CT!BD8,"")</f>
        <v/>
      </c>
      <c r="F858" s="434" t="str">
        <f>IF(CT!BL8&lt;&gt;"",CT!BL8,"")</f>
        <v/>
      </c>
      <c r="G858" s="434" t="str">
        <f>IF(CT!BT8&lt;&gt;"",CT!BT8,"")</f>
        <v/>
      </c>
      <c r="H858" s="434" t="str">
        <f>IF(CT!CB8&lt;&gt;"",CT!CB8,"")</f>
        <v/>
      </c>
      <c r="I858" s="47"/>
      <c r="J858" s="47"/>
      <c r="M858" t="s">
        <v>247</v>
      </c>
      <c r="N858" t="s">
        <v>254</v>
      </c>
    </row>
    <row r="859" spans="1:14" ht="13.5" thickBot="1">
      <c r="A859" s="189"/>
      <c r="B859" s="224"/>
      <c r="C859" s="190"/>
      <c r="D859" s="190"/>
      <c r="E859" s="190"/>
      <c r="F859" s="190"/>
      <c r="G859" s="190"/>
      <c r="H859" s="190"/>
      <c r="I859" s="47"/>
      <c r="J859" s="47"/>
      <c r="M859" t="s">
        <v>249</v>
      </c>
      <c r="N859" t="s">
        <v>255</v>
      </c>
    </row>
    <row r="860" spans="1:14" ht="13.5" thickBot="1">
      <c r="A860" s="188"/>
      <c r="B860" s="224" t="str">
        <f>IF(CT!C850&lt;&gt;"",CT!C850,"")</f>
        <v/>
      </c>
      <c r="C860" s="191"/>
      <c r="D860" s="191"/>
      <c r="E860" s="191"/>
      <c r="F860" s="191"/>
      <c r="G860" s="191"/>
      <c r="H860" s="191"/>
      <c r="I860" s="47"/>
      <c r="J860" s="47"/>
      <c r="N860">
        <v>10</v>
      </c>
    </row>
    <row r="861" spans="1:14" ht="13.5" thickBot="1">
      <c r="A861" s="189"/>
      <c r="B861" s="224"/>
      <c r="C861" s="253" t="str">
        <f>IF(B860&lt;&gt;"","C.F.","")</f>
        <v/>
      </c>
      <c r="D861" s="248" t="str">
        <f>IF(CT!$CG$1&lt;&gt;"",CT!$CG$1,"")</f>
        <v/>
      </c>
      <c r="E861" s="248" t="str">
        <f>IF(CT!$CO$1&lt;&gt;"",CT!$CO$1,"")</f>
        <v/>
      </c>
      <c r="F861" s="248" t="str">
        <f>IF(CT!$CW$1&lt;&gt;"",CT!$CW$1,"")</f>
        <v/>
      </c>
      <c r="G861" s="248" t="str">
        <f>IF(CT!$DE$1&lt;&gt;"",CT!$DE$1,"")</f>
        <v/>
      </c>
      <c r="H861" s="248" t="str">
        <f>IF(CT!$DM$1&lt;&gt;"",CT!$DM$1,"")</f>
        <v/>
      </c>
      <c r="I861" s="47"/>
      <c r="J861" s="47"/>
      <c r="M861" t="s">
        <v>247</v>
      </c>
      <c r="N861" t="s">
        <v>256</v>
      </c>
    </row>
    <row r="862" spans="1:14" ht="13.5" thickBot="1">
      <c r="A862" s="188"/>
      <c r="B862" s="224"/>
      <c r="C862" s="437"/>
      <c r="D862" s="240" t="str">
        <f>IF(D861&lt;&gt;"","---------------","")</f>
        <v/>
      </c>
      <c r="E862" s="240" t="str">
        <f>IF(E861&lt;&gt;"","---------------","")</f>
        <v/>
      </c>
      <c r="F862" s="240" t="str">
        <f>IF(F861&lt;&gt;"","---------------","")</f>
        <v/>
      </c>
      <c r="G862" s="240" t="str">
        <f>IF(G861&lt;&gt;"","---------------","")</f>
        <v/>
      </c>
      <c r="H862" s="240" t="str">
        <f>IF(H861&lt;&gt;"","---------------","")</f>
        <v/>
      </c>
      <c r="I862" s="47"/>
      <c r="J862" s="47"/>
      <c r="M862" t="s">
        <v>249</v>
      </c>
      <c r="N862" t="s">
        <v>257</v>
      </c>
    </row>
    <row r="863" spans="1:14" ht="13.5" thickBot="1">
      <c r="A863" s="189"/>
      <c r="B863" s="224" t="str">
        <f>IF(CT!C851&lt;&gt;"",CT!C851,"")</f>
        <v/>
      </c>
      <c r="C863" s="191"/>
      <c r="D863" s="191" t="str">
        <f>IF(CT!CI8&lt;&gt;"",CT!CI8,"")</f>
        <v/>
      </c>
      <c r="E863" s="191" t="str">
        <f>IF(CT!CQ8&lt;&gt;"",CT!CQ8,"")</f>
        <v/>
      </c>
      <c r="F863" s="191" t="str">
        <f>IF(CT!CY8&lt;&gt;"",CT!CY8,"")</f>
        <v/>
      </c>
      <c r="G863" s="191" t="str">
        <f>IF(CT!DG8&lt;&gt;"",CT!DG8,"")</f>
        <v/>
      </c>
      <c r="H863" s="191" t="str">
        <f>IF(CT!DO8&lt;&gt;"",CT!DO8,"")</f>
        <v/>
      </c>
      <c r="I863" s="47"/>
      <c r="J863" s="47"/>
    </row>
    <row r="864" spans="1:14" ht="13.5" thickBot="1">
      <c r="A864" s="188"/>
      <c r="B864" s="224"/>
      <c r="C864" s="253" t="str">
        <f>IF(D861&lt;&gt;"","C.F.","")</f>
        <v/>
      </c>
      <c r="D864" s="434" t="str">
        <f>IF(CT!CJ8&lt;&gt;"",CT!CJ8,"")</f>
        <v/>
      </c>
      <c r="E864" s="434" t="str">
        <f>IF(CT!CR8&lt;&gt;"",CT!CR8,"")</f>
        <v/>
      </c>
      <c r="F864" s="434" t="str">
        <f>IF(CT!CZ8&lt;&gt;"",CT!CZ8,"")</f>
        <v/>
      </c>
      <c r="G864" s="434" t="str">
        <f>IF(CT!DH8&lt;&gt;"",CT!DH8,"")</f>
        <v/>
      </c>
      <c r="H864" s="434" t="str">
        <f>IF(CT!DP8&lt;&gt;"",CT!DP8,"")</f>
        <v/>
      </c>
      <c r="I864" s="47"/>
      <c r="J864" s="47"/>
    </row>
    <row r="865" spans="1:10" ht="13.5" thickBot="1">
      <c r="A865" s="189"/>
      <c r="B865" s="224"/>
      <c r="C865" s="191"/>
      <c r="D865" s="434"/>
      <c r="E865" s="434"/>
      <c r="F865" s="434"/>
      <c r="G865" s="434"/>
      <c r="H865" s="434"/>
      <c r="I865" s="47"/>
      <c r="J865" s="47"/>
    </row>
    <row r="866" spans="1:10">
      <c r="A866" s="188"/>
      <c r="B866" s="47"/>
      <c r="C866" s="47"/>
      <c r="D866" s="47"/>
      <c r="E866" s="47"/>
      <c r="F866" s="47"/>
      <c r="G866" s="47"/>
      <c r="H866" s="47"/>
      <c r="I866" s="47"/>
      <c r="J866" s="47"/>
    </row>
    <row r="867" spans="1:10">
      <c r="A867" s="189"/>
      <c r="B867" s="47"/>
      <c r="C867" s="47"/>
      <c r="D867" s="47"/>
      <c r="E867" s="47"/>
      <c r="F867" s="47"/>
      <c r="G867" s="47"/>
      <c r="H867" s="47"/>
      <c r="I867" s="47"/>
      <c r="J867" s="47"/>
    </row>
    <row r="868" spans="1:10">
      <c r="A868" s="188"/>
      <c r="B868" s="47"/>
      <c r="C868" s="47"/>
      <c r="D868" s="47"/>
      <c r="E868" s="47"/>
      <c r="F868" s="47"/>
      <c r="G868" s="47"/>
      <c r="H868" s="47"/>
      <c r="I868" s="47"/>
      <c r="J868" s="47"/>
    </row>
    <row r="869" spans="1:10">
      <c r="A869" s="189"/>
      <c r="B869" s="47"/>
      <c r="C869" s="47"/>
      <c r="D869" s="47"/>
      <c r="E869" s="47"/>
      <c r="F869" s="47"/>
      <c r="G869" s="47"/>
      <c r="H869" s="47"/>
      <c r="I869" s="47"/>
      <c r="J869" s="47"/>
    </row>
    <row r="870" spans="1:10">
      <c r="A870" s="192"/>
      <c r="B870" s="193"/>
      <c r="C870" s="193"/>
      <c r="D870" s="193"/>
      <c r="E870" s="193"/>
      <c r="F870" s="193"/>
      <c r="G870" s="193"/>
      <c r="H870" s="193"/>
      <c r="I870" s="47"/>
      <c r="J870" s="47"/>
    </row>
    <row r="871" spans="1:10" ht="13.5" thickBot="1">
      <c r="A871" s="194"/>
      <c r="B871" s="47"/>
      <c r="C871" s="194" t="s">
        <v>210</v>
      </c>
      <c r="D871" s="194"/>
      <c r="E871" s="194"/>
      <c r="F871" s="194"/>
      <c r="G871" s="194"/>
      <c r="H871" s="194"/>
      <c r="I871" s="194"/>
      <c r="J871" s="194"/>
    </row>
    <row r="872" spans="1:10">
      <c r="A872" s="47" t="s">
        <v>214</v>
      </c>
      <c r="B872" s="178" t="str">
        <f>$BJ$7</f>
        <v>Found in tolerance.  No action required.  "C.F" = "Correction Factor."</v>
      </c>
      <c r="C872" s="47"/>
      <c r="D872" s="47"/>
      <c r="E872" s="47"/>
      <c r="F872" s="47"/>
      <c r="G872" s="47"/>
      <c r="H872" s="47"/>
      <c r="I872" s="47"/>
      <c r="J872" s="47"/>
    </row>
    <row r="873" spans="1:10">
      <c r="A873" s="47"/>
      <c r="B873" s="47"/>
      <c r="C873" s="47"/>
      <c r="D873" s="47"/>
      <c r="E873" s="47"/>
      <c r="F873" s="47"/>
      <c r="G873" s="47"/>
      <c r="H873" s="47"/>
      <c r="I873" s="47"/>
      <c r="J873" s="47"/>
    </row>
    <row r="874" spans="1:10">
      <c r="A874" s="195" t="s">
        <v>220</v>
      </c>
      <c r="B874" s="178" t="str">
        <f>$BJ$30</f>
        <v>New</v>
      </c>
      <c r="C874" s="47"/>
      <c r="D874" s="47"/>
      <c r="E874" s="47"/>
      <c r="F874" s="47"/>
      <c r="G874" s="47"/>
      <c r="H874" s="47"/>
      <c r="I874" s="47"/>
      <c r="J874" s="47"/>
    </row>
    <row r="875" spans="1:10">
      <c r="A875" s="195" t="s">
        <v>223</v>
      </c>
      <c r="B875" s="178" t="str">
        <f>$BK$5</f>
        <v>ACCEPTED</v>
      </c>
      <c r="C875" s="47"/>
      <c r="D875" s="47"/>
      <c r="E875" s="47"/>
      <c r="F875" s="47"/>
      <c r="G875" s="47"/>
      <c r="H875" s="47"/>
      <c r="I875" s="47"/>
      <c r="J875" s="47"/>
    </row>
    <row r="876" spans="1:10">
      <c r="A876" s="182"/>
      <c r="B876" s="507" t="s">
        <v>225</v>
      </c>
      <c r="C876" s="508"/>
      <c r="D876" s="507"/>
      <c r="E876" s="507"/>
      <c r="F876" s="507"/>
      <c r="G876" s="508"/>
      <c r="H876" s="508"/>
      <c r="I876" s="507"/>
      <c r="J876" s="507"/>
    </row>
    <row r="877" spans="1:10">
      <c r="A877" s="47" t="s">
        <v>227</v>
      </c>
      <c r="B877" s="47"/>
      <c r="C877" s="178" t="str">
        <f>$N$20</f>
        <v>Additel 286 SN:6851022030037</v>
      </c>
      <c r="D877" s="181"/>
      <c r="E877" s="181"/>
      <c r="F877" s="47" t="s">
        <v>228</v>
      </c>
      <c r="G877" s="512" t="str">
        <f>IF($V$19&lt;&gt;"",$V$19,"")</f>
        <v>PRT SN:496142</v>
      </c>
      <c r="H877" s="513"/>
      <c r="I877" s="196"/>
      <c r="J877" s="47"/>
    </row>
    <row r="878" spans="1:10">
      <c r="A878" s="47" t="s">
        <v>229</v>
      </c>
      <c r="B878" s="47"/>
      <c r="C878" s="504">
        <f>$N$21</f>
        <v>45474</v>
      </c>
      <c r="D878" s="505"/>
      <c r="E878" s="506"/>
      <c r="F878" s="47" t="s">
        <v>230</v>
      </c>
      <c r="G878" s="197">
        <f>IF($V$20&lt;&gt;"",$V$20,"")</f>
        <v>45275</v>
      </c>
      <c r="H878" s="198" t="str">
        <f>IF($W$20&lt;&gt;"",$W$20,"")</f>
        <v/>
      </c>
      <c r="I878" s="199"/>
      <c r="J878" s="200"/>
    </row>
    <row r="879" spans="1:10">
      <c r="A879" s="47" t="s">
        <v>231</v>
      </c>
      <c r="B879" s="47"/>
      <c r="C879" s="504">
        <f>$N$22</f>
        <v>45839</v>
      </c>
      <c r="D879" s="505"/>
      <c r="E879" s="506"/>
      <c r="F879" s="47" t="s">
        <v>232</v>
      </c>
      <c r="G879" s="197">
        <f>IF($V$21&lt;&gt;"",$V$21,"")</f>
        <v>46006</v>
      </c>
      <c r="H879" s="197" t="str">
        <f>IF($W$21&lt;&gt;"",$W$21,"")</f>
        <v/>
      </c>
      <c r="I879" s="199"/>
      <c r="J879" s="200"/>
    </row>
    <row r="880" spans="1:10" ht="13.5" thickBot="1">
      <c r="A880" s="201" t="s">
        <v>233</v>
      </c>
      <c r="B880" s="201"/>
      <c r="C880" s="509" t="str">
        <f>$N$23</f>
        <v>56561-060578</v>
      </c>
      <c r="D880" s="510"/>
      <c r="E880" s="511"/>
      <c r="F880" s="201" t="s">
        <v>233</v>
      </c>
      <c r="G880" s="201"/>
      <c r="H880" s="295" t="str">
        <f>IF($V$22&lt;&gt;"",$V$22,"")</f>
        <v>G295632</v>
      </c>
      <c r="I880" s="203"/>
      <c r="J880" s="204"/>
    </row>
    <row r="881" spans="1:10">
      <c r="A881" s="47" t="s">
        <v>52</v>
      </c>
      <c r="B881" s="47"/>
      <c r="C881" s="47"/>
      <c r="D881" s="220" t="s">
        <v>53</v>
      </c>
      <c r="E881" s="221">
        <v>23</v>
      </c>
      <c r="F881" s="47"/>
      <c r="G881" s="178"/>
      <c r="H881" s="47"/>
      <c r="I881" s="47"/>
      <c r="J881" s="47"/>
    </row>
    <row r="882" spans="1:10">
      <c r="A882" s="47" t="s">
        <v>59</v>
      </c>
      <c r="B882" s="47"/>
      <c r="C882" s="47"/>
      <c r="D882" s="47"/>
      <c r="E882" s="47"/>
      <c r="F882" s="47"/>
      <c r="G882" s="47"/>
      <c r="H882" s="47"/>
      <c r="I882" s="47"/>
      <c r="J882" s="47"/>
    </row>
    <row r="883" spans="1:10">
      <c r="A883" s="47" t="s">
        <v>68</v>
      </c>
      <c r="B883" s="178" t="str">
        <f>$BC$12</f>
        <v>Thermocouple Wire</v>
      </c>
      <c r="C883" s="47"/>
      <c r="D883" s="47"/>
      <c r="E883" s="47" t="s">
        <v>69</v>
      </c>
      <c r="F883" s="47"/>
      <c r="G883" s="178" t="str">
        <f>$BF$22</f>
        <v>KF</v>
      </c>
      <c r="H883" s="47"/>
      <c r="I883" s="47"/>
      <c r="J883" s="47"/>
    </row>
    <row r="884" spans="1:10">
      <c r="A884" s="47" t="s">
        <v>48</v>
      </c>
      <c r="B884" s="178" t="str">
        <f>AV9</f>
        <v>"0"</v>
      </c>
      <c r="C884" s="47"/>
      <c r="D884" s="47"/>
      <c r="E884" s="47" t="s">
        <v>76</v>
      </c>
      <c r="F884" s="47"/>
      <c r="G884" s="246">
        <f ca="1">$BG$9</f>
        <v>45756</v>
      </c>
      <c r="H884" s="47"/>
      <c r="I884" s="47"/>
      <c r="J884" s="179"/>
    </row>
    <row r="885" spans="1:10">
      <c r="A885" s="47" t="s">
        <v>80</v>
      </c>
      <c r="B885" s="178" t="str">
        <f>$BG$18</f>
        <v>N/A</v>
      </c>
      <c r="C885" s="47"/>
      <c r="D885" s="47"/>
      <c r="E885" s="47" t="s">
        <v>81</v>
      </c>
      <c r="F885" s="47"/>
      <c r="G885" s="246" t="str">
        <f>$BG$10</f>
        <v>N/A</v>
      </c>
      <c r="H885" s="47"/>
      <c r="J885" s="179"/>
    </row>
    <row r="886" spans="1:10">
      <c r="A886" s="47" t="s">
        <v>65</v>
      </c>
      <c r="B886" s="180">
        <f>$BG$2</f>
        <v>72</v>
      </c>
      <c r="C886" s="47"/>
      <c r="D886" s="47"/>
      <c r="E886" s="47" t="s">
        <v>91</v>
      </c>
      <c r="F886" s="47"/>
      <c r="G886" s="178">
        <f>$BG$3</f>
        <v>25</v>
      </c>
      <c r="H886" s="47" t="s">
        <v>92</v>
      </c>
      <c r="I886" s="47"/>
      <c r="J886" s="47"/>
    </row>
    <row r="887" spans="1:10">
      <c r="A887" s="47" t="s">
        <v>105</v>
      </c>
      <c r="B887" s="178" t="str">
        <f>$BE$27</f>
        <v>Production</v>
      </c>
      <c r="C887" s="47"/>
      <c r="D887" s="47"/>
      <c r="E887" s="47" t="s">
        <v>106</v>
      </c>
      <c r="F887" s="178" t="str">
        <f>$AR$23</f>
        <v>Greater of ±2.0°F or ±0.4% of Reading</v>
      </c>
      <c r="G887" s="47"/>
      <c r="H887" s="47"/>
      <c r="I887" s="47"/>
      <c r="J887" s="47"/>
    </row>
    <row r="888" spans="1:10">
      <c r="A888" s="181" t="s">
        <v>116</v>
      </c>
      <c r="B888" s="47"/>
      <c r="C888" s="181"/>
      <c r="D888" s="181" t="s">
        <v>117</v>
      </c>
      <c r="E888" s="181"/>
      <c r="F888" s="47"/>
      <c r="G888" s="178" t="str">
        <f>$AR$24</f>
        <v>AMS2750H, ASTM E220-19</v>
      </c>
      <c r="H888" s="181"/>
      <c r="I888" s="47"/>
      <c r="J888" s="47"/>
    </row>
    <row r="889" spans="1:10">
      <c r="A889" s="182" t="s">
        <v>125</v>
      </c>
      <c r="B889" s="182"/>
      <c r="C889" s="47"/>
      <c r="D889" s="178" t="str">
        <f>$AX$22</f>
        <v/>
      </c>
      <c r="E889" s="47" t="s">
        <v>126</v>
      </c>
      <c r="F889" s="47"/>
      <c r="G889" s="183" t="str">
        <f>$AX$26</f>
        <v>Specification</v>
      </c>
      <c r="H889" s="184" t="s">
        <v>127</v>
      </c>
      <c r="I889" s="47"/>
      <c r="J889" s="47"/>
    </row>
    <row r="890" spans="1:10" ht="13.5" thickBot="1">
      <c r="A890" s="185" t="s">
        <v>136</v>
      </c>
      <c r="B890" s="247"/>
      <c r="C890" s="431"/>
      <c r="D890" s="248">
        <f>IF(CT!$E$1&lt;&gt;"",CT!$E$1,"")</f>
        <v>-50</v>
      </c>
      <c r="E890" s="432">
        <f>IF(CT!$M$1&lt;&gt;"",CT!$M$1,"")</f>
        <v>200</v>
      </c>
      <c r="F890" s="432">
        <f>IF(CT!$U$1&lt;&gt;"",CT!$U$1,"")</f>
        <v>450</v>
      </c>
      <c r="G890" s="248" t="str">
        <f>IF(CT!$AC$1&lt;&gt;"",CT!$AC$1,"")</f>
        <v/>
      </c>
      <c r="H890" s="433" t="str">
        <f>IF(CT!$AK$1&lt;&gt;"",CT!$AK$1,"")</f>
        <v/>
      </c>
      <c r="I890" s="47"/>
      <c r="J890" s="186"/>
    </row>
    <row r="891" spans="1:10" ht="13.5" thickBot="1">
      <c r="A891" s="187" t="s">
        <v>141</v>
      </c>
      <c r="B891" s="223" t="str">
        <f>IF(CT!C9&lt;&gt;"",CT!C9,"")</f>
        <v/>
      </c>
      <c r="C891" s="191"/>
      <c r="D891" s="191" t="str">
        <f>IF(CT!G9&lt;&gt;"",CT!G9,"")</f>
        <v/>
      </c>
      <c r="E891" s="191" t="str">
        <f>IF(CT!O9&lt;&gt;"",CT!O9,"")</f>
        <v/>
      </c>
      <c r="F891" s="191" t="str">
        <f>IF(CT!W9&lt;&gt;"",CT!W9,"")</f>
        <v/>
      </c>
      <c r="G891" s="191" t="str">
        <f>IF(CT!AE9&lt;&gt;"",CT!AE9,"")</f>
        <v/>
      </c>
      <c r="H891" s="191" t="str">
        <f>IF(CT!AM9&lt;&gt;"",CT!AM9,"")</f>
        <v/>
      </c>
      <c r="I891" s="47"/>
      <c r="J891" s="47"/>
    </row>
    <row r="892" spans="1:10" ht="13.5" thickBot="1">
      <c r="A892" s="188"/>
      <c r="B892" s="223"/>
      <c r="C892" s="253" t="s">
        <v>236</v>
      </c>
      <c r="D892" s="253" t="str">
        <f>IF(CT!H9&lt;&gt;"",CT!H9,"")</f>
        <v/>
      </c>
      <c r="E892" s="434" t="str">
        <f>IF(CT!P9&lt;&gt;"",CT!P9,"")</f>
        <v/>
      </c>
      <c r="F892" s="434" t="str">
        <f>IF(CT!X9&lt;&gt;"",CT!X9,"")</f>
        <v/>
      </c>
      <c r="G892" s="434" t="str">
        <f>IF(CT!AF9&lt;&gt;"",CT!AF9,"")</f>
        <v/>
      </c>
      <c r="H892" s="434" t="str">
        <f>IF(CT!AN9&lt;&gt;"",CT!AN9,"")</f>
        <v/>
      </c>
      <c r="I892" s="47"/>
      <c r="J892" s="47"/>
    </row>
    <row r="893" spans="1:10" ht="13.5" thickBot="1">
      <c r="A893" s="189"/>
      <c r="B893" s="224"/>
      <c r="C893" s="254"/>
      <c r="D893" s="435"/>
      <c r="E893" s="435"/>
      <c r="F893" s="435"/>
      <c r="G893" s="435"/>
      <c r="H893" s="435"/>
      <c r="I893" s="47"/>
      <c r="J893" s="47"/>
    </row>
    <row r="894" spans="1:10" ht="13.5" thickBot="1">
      <c r="A894" s="188"/>
      <c r="B894" s="224"/>
      <c r="C894" s="191"/>
      <c r="D894" s="191"/>
      <c r="E894" s="191"/>
      <c r="F894" s="191"/>
      <c r="G894" s="191"/>
      <c r="H894" s="191"/>
      <c r="I894" s="47"/>
      <c r="J894" s="47"/>
    </row>
    <row r="895" spans="1:10" ht="13.5" thickBot="1">
      <c r="A895" s="189"/>
      <c r="B895" s="224"/>
      <c r="C895" s="253"/>
      <c r="D895" s="248" t="str">
        <f>IF(CT!$AS$1&lt;&gt;"",CT!$AS$1,"")</f>
        <v/>
      </c>
      <c r="E895" s="248" t="str">
        <f>IF(CT!$BA$1&lt;&gt;"",CT!$BA$1,"")</f>
        <v/>
      </c>
      <c r="F895" s="248" t="str">
        <f>IF(CT!$BI$1&lt;&gt;"",CT!$BI$1,"")</f>
        <v/>
      </c>
      <c r="G895" s="248" t="str">
        <f>IF(CT!$BQ$1&lt;&gt;"",CT!$BQ$1,"")</f>
        <v/>
      </c>
      <c r="H895" s="248" t="str">
        <f>IF(CT!$BY$1&lt;&gt;"",CT!$BY$1,"")</f>
        <v/>
      </c>
      <c r="I895" s="47"/>
      <c r="J895" s="47"/>
    </row>
    <row r="896" spans="1:10" ht="13.5" thickBot="1">
      <c r="A896" s="188"/>
      <c r="B896" s="224"/>
      <c r="C896" s="225"/>
      <c r="D896" s="240" t="str">
        <f>IF(D895&lt;&gt;"","---------------","")</f>
        <v/>
      </c>
      <c r="E896" s="240" t="str">
        <f>IF(E895&lt;&gt;"","---------------","")</f>
        <v/>
      </c>
      <c r="F896" s="240" t="str">
        <f>IF(F895&lt;&gt;"","---------------","")</f>
        <v/>
      </c>
      <c r="G896" s="240" t="str">
        <f>IF(G895&lt;&gt;"","---------------","")</f>
        <v/>
      </c>
      <c r="H896" s="240" t="str">
        <f>IF(H895&lt;&gt;"","---------------","")</f>
        <v/>
      </c>
      <c r="I896" s="47"/>
      <c r="J896" s="47"/>
    </row>
    <row r="897" spans="1:10" ht="13.5" thickBot="1">
      <c r="A897" s="189"/>
      <c r="B897" s="224"/>
      <c r="C897" s="191"/>
      <c r="D897" s="191" t="str">
        <f>IF(CT!AU9&lt;&gt;"",CT!AU9,"")</f>
        <v/>
      </c>
      <c r="E897" s="191" t="str">
        <f>IF(CT!BC9&lt;&gt;"",CT!BC9,"")</f>
        <v/>
      </c>
      <c r="F897" s="191" t="str">
        <f>IF(CT!BK9&lt;&gt;"",CT!BK9,"")</f>
        <v/>
      </c>
      <c r="G897" s="191" t="str">
        <f>IF(CT!BS9&lt;&gt;"",CT!BS9,"")</f>
        <v/>
      </c>
      <c r="H897" s="191" t="str">
        <f>IF(CT!CA9&lt;&gt;"",CT!CA9,"")</f>
        <v/>
      </c>
      <c r="I897" s="47"/>
      <c r="J897" s="47"/>
    </row>
    <row r="898" spans="1:10" ht="13.5" thickBot="1">
      <c r="A898" s="188"/>
      <c r="B898" s="224"/>
      <c r="C898" s="253" t="str">
        <f>IF(D895&lt;&gt;"","C.F.","")</f>
        <v/>
      </c>
      <c r="D898" s="434" t="str">
        <f>IF(CT!AV9&lt;&gt;"",CT!AV9,"")</f>
        <v/>
      </c>
      <c r="E898" s="434" t="str">
        <f>IF(CT!BD9&lt;&gt;"",CT!BD9,"")</f>
        <v/>
      </c>
      <c r="F898" s="434" t="str">
        <f>IF(CT!BL9&lt;&gt;"",CT!BL9,"")</f>
        <v/>
      </c>
      <c r="G898" s="434" t="str">
        <f>IF(CT!BT9&lt;&gt;"",CT!BT9,"")</f>
        <v/>
      </c>
      <c r="H898" s="434" t="str">
        <f>IF(CT!CB9&lt;&gt;"",CT!CB9,"")</f>
        <v/>
      </c>
      <c r="I898" s="47"/>
      <c r="J898" s="47"/>
    </row>
    <row r="899" spans="1:10" ht="13.5" thickBot="1">
      <c r="A899" s="189"/>
      <c r="B899" s="224"/>
      <c r="C899" s="190"/>
      <c r="D899" s="190"/>
      <c r="E899" s="190"/>
      <c r="F899" s="190"/>
      <c r="G899" s="190"/>
      <c r="H899" s="190"/>
      <c r="I899" s="47"/>
      <c r="J899" s="47"/>
    </row>
    <row r="900" spans="1:10" ht="13.5" thickBot="1">
      <c r="A900" s="188"/>
      <c r="B900" s="224"/>
      <c r="C900" s="191"/>
      <c r="D900" s="191"/>
      <c r="E900" s="191"/>
      <c r="F900" s="191"/>
      <c r="G900" s="191"/>
      <c r="H900" s="191"/>
      <c r="I900" s="47"/>
      <c r="J900" s="47"/>
    </row>
    <row r="901" spans="1:10" ht="13.5" thickBot="1">
      <c r="A901" s="189"/>
      <c r="B901" s="224"/>
      <c r="C901" s="253" t="str">
        <f>IF(B900&lt;&gt;"","C.F.","")</f>
        <v/>
      </c>
      <c r="D901" s="248" t="str">
        <f>IF(CT!$CG$1&lt;&gt;"",CT!$CG$1,"")</f>
        <v/>
      </c>
      <c r="E901" s="248" t="str">
        <f>IF(CT!$CO$1&lt;&gt;"",CT!$CO$1,"")</f>
        <v/>
      </c>
      <c r="F901" s="248" t="str">
        <f>IF(CT!$CW$1&lt;&gt;"",CT!$CW$1,"")</f>
        <v/>
      </c>
      <c r="G901" s="248" t="str">
        <f>IF(CT!$DE$1&lt;&gt;"",CT!$DE$1,"")</f>
        <v/>
      </c>
      <c r="H901" s="248" t="str">
        <f>IF(CT!$DM$1&lt;&gt;"",CT!$DM$1,"")</f>
        <v/>
      </c>
      <c r="I901" s="47"/>
      <c r="J901" s="47"/>
    </row>
    <row r="902" spans="1:10" ht="13.5" thickBot="1">
      <c r="A902" s="188"/>
      <c r="B902" s="224"/>
      <c r="C902" s="437"/>
      <c r="D902" s="240" t="str">
        <f>IF(D901&lt;&gt;"","---------------","")</f>
        <v/>
      </c>
      <c r="E902" s="240" t="str">
        <f>IF(E901&lt;&gt;"","---------------","")</f>
        <v/>
      </c>
      <c r="F902" s="240" t="str">
        <f>IF(F901&lt;&gt;"","---------------","")</f>
        <v/>
      </c>
      <c r="G902" s="240" t="str">
        <f>IF(G901&lt;&gt;"","---------------","")</f>
        <v/>
      </c>
      <c r="H902" s="240" t="str">
        <f>IF(H901&lt;&gt;"","---------------","")</f>
        <v/>
      </c>
      <c r="I902" s="47"/>
      <c r="J902" s="47"/>
    </row>
    <row r="903" spans="1:10" ht="13.5" thickBot="1">
      <c r="A903" s="189"/>
      <c r="B903" s="224"/>
      <c r="C903" s="191"/>
      <c r="D903" s="191" t="str">
        <f>IF(CT!CI9&lt;&gt;"",CT!CI9,"")</f>
        <v/>
      </c>
      <c r="E903" s="191" t="str">
        <f>IF(CT!CQ9&lt;&gt;"",CT!CQ9,"")</f>
        <v/>
      </c>
      <c r="F903" s="191" t="str">
        <f>IF(CT!CY9&lt;&gt;"",CT!CY9,"")</f>
        <v/>
      </c>
      <c r="G903" s="191" t="str">
        <f>IF(CT!DG9&lt;&gt;"",CT!DG9,"")</f>
        <v/>
      </c>
      <c r="H903" s="191" t="str">
        <f>IF(CT!DO9&lt;&gt;"",CT!DO9,"")</f>
        <v/>
      </c>
      <c r="I903" s="47"/>
      <c r="J903" s="47"/>
    </row>
    <row r="904" spans="1:10" ht="13.5" thickBot="1">
      <c r="A904" s="188"/>
      <c r="B904" s="224"/>
      <c r="C904" s="253" t="str">
        <f>IF(D901&lt;&gt;"","C.F.","")</f>
        <v/>
      </c>
      <c r="D904" s="434" t="str">
        <f>IF(CT!CJ9&lt;&gt;"",CT!CJ9,"")</f>
        <v/>
      </c>
      <c r="E904" s="434" t="str">
        <f>IF(CT!CR9&lt;&gt;"",CT!CR9,"")</f>
        <v/>
      </c>
      <c r="F904" s="434" t="str">
        <f>IF(CT!CZ9&lt;&gt;"",CT!CZ9,"")</f>
        <v/>
      </c>
      <c r="G904" s="434" t="str">
        <f>IF(CT!DH9&lt;&gt;"",CT!DH9,"")</f>
        <v/>
      </c>
      <c r="H904" s="434" t="str">
        <f>IF(CT!DP9&lt;&gt;"",CT!DP9,"")</f>
        <v/>
      </c>
      <c r="I904" s="47"/>
      <c r="J904" s="47"/>
    </row>
    <row r="905" spans="1:10" ht="13.5" thickBot="1">
      <c r="A905" s="189"/>
      <c r="B905" s="224"/>
      <c r="C905" s="191"/>
      <c r="D905" s="434"/>
      <c r="E905" s="434"/>
      <c r="F905" s="434"/>
      <c r="G905" s="434"/>
      <c r="H905" s="434"/>
      <c r="I905" s="47"/>
      <c r="J905" s="47"/>
    </row>
    <row r="906" spans="1:10">
      <c r="A906" s="188"/>
      <c r="B906" s="47"/>
      <c r="C906" s="47"/>
      <c r="D906" s="47"/>
      <c r="E906" s="47"/>
      <c r="F906" s="47"/>
      <c r="G906" s="47"/>
      <c r="H906" s="47"/>
      <c r="I906" s="47"/>
      <c r="J906" s="47"/>
    </row>
    <row r="907" spans="1:10">
      <c r="A907" s="189"/>
      <c r="B907" s="47"/>
      <c r="C907" s="47"/>
      <c r="D907" s="47"/>
      <c r="E907" s="47"/>
      <c r="F907" s="47"/>
      <c r="G907" s="47"/>
      <c r="H907" s="47"/>
      <c r="I907" s="47"/>
      <c r="J907" s="47"/>
    </row>
    <row r="908" spans="1:10">
      <c r="A908" s="188"/>
      <c r="B908" s="47"/>
      <c r="C908" s="47"/>
      <c r="D908" s="47"/>
      <c r="E908" s="47"/>
      <c r="F908" s="47"/>
      <c r="G908" s="47"/>
      <c r="H908" s="47"/>
      <c r="I908" s="47"/>
      <c r="J908" s="47"/>
    </row>
    <row r="909" spans="1:10">
      <c r="A909" s="189"/>
      <c r="B909" s="47"/>
      <c r="C909" s="47"/>
      <c r="D909" s="47"/>
      <c r="E909" s="47"/>
      <c r="F909" s="47"/>
      <c r="G909" s="47"/>
      <c r="H909" s="47"/>
      <c r="I909" s="47"/>
      <c r="J909" s="47"/>
    </row>
    <row r="910" spans="1:10">
      <c r="A910" s="192"/>
      <c r="B910" s="193"/>
      <c r="C910" s="193"/>
      <c r="D910" s="193"/>
      <c r="E910" s="193"/>
      <c r="F910" s="193"/>
      <c r="G910" s="193"/>
      <c r="H910" s="193"/>
      <c r="I910" s="47"/>
      <c r="J910" s="47"/>
    </row>
    <row r="911" spans="1:10" ht="13.5" thickBot="1">
      <c r="A911" s="194"/>
      <c r="B911" s="47"/>
      <c r="C911" s="194" t="s">
        <v>210</v>
      </c>
      <c r="D911" s="194"/>
      <c r="E911" s="194"/>
      <c r="F911" s="194"/>
      <c r="G911" s="194"/>
      <c r="H911" s="194"/>
      <c r="I911" s="194"/>
      <c r="J911" s="194"/>
    </row>
    <row r="912" spans="1:10">
      <c r="A912" s="47" t="s">
        <v>214</v>
      </c>
      <c r="B912" s="178" t="str">
        <f>$BJ$7</f>
        <v>Found in tolerance.  No action required.  "C.F" = "Correction Factor."</v>
      </c>
      <c r="C912" s="47"/>
      <c r="D912" s="47"/>
      <c r="E912" s="47"/>
      <c r="F912" s="47"/>
      <c r="G912" s="47"/>
      <c r="H912" s="47"/>
      <c r="I912" s="47"/>
      <c r="J912" s="47"/>
    </row>
    <row r="913" spans="1:10">
      <c r="A913" s="47"/>
      <c r="B913" s="47"/>
      <c r="C913" s="47"/>
      <c r="D913" s="47"/>
      <c r="E913" s="47"/>
      <c r="F913" s="47"/>
      <c r="G913" s="47"/>
      <c r="H913" s="47"/>
      <c r="I913" s="47"/>
      <c r="J913" s="47"/>
    </row>
    <row r="914" spans="1:10">
      <c r="A914" s="195" t="s">
        <v>220</v>
      </c>
      <c r="B914" s="178" t="str">
        <f>$BJ$30</f>
        <v>New</v>
      </c>
      <c r="C914" s="47"/>
      <c r="D914" s="47"/>
      <c r="E914" s="47"/>
      <c r="F914" s="47"/>
      <c r="G914" s="47"/>
      <c r="H914" s="47"/>
      <c r="I914" s="47"/>
      <c r="J914" s="47"/>
    </row>
    <row r="915" spans="1:10">
      <c r="A915" s="195" t="s">
        <v>223</v>
      </c>
      <c r="B915" s="178" t="str">
        <f>$BK$5</f>
        <v>ACCEPTED</v>
      </c>
      <c r="C915" s="47"/>
      <c r="D915" s="47"/>
      <c r="E915" s="47"/>
      <c r="F915" s="47"/>
      <c r="G915" s="47"/>
      <c r="H915" s="47"/>
      <c r="I915" s="47"/>
      <c r="J915" s="47"/>
    </row>
    <row r="916" spans="1:10">
      <c r="A916" s="182"/>
      <c r="B916" s="507" t="s">
        <v>225</v>
      </c>
      <c r="C916" s="508"/>
      <c r="D916" s="507"/>
      <c r="E916" s="507"/>
      <c r="F916" s="507"/>
      <c r="G916" s="508"/>
      <c r="H916" s="508"/>
      <c r="I916" s="507"/>
      <c r="J916" s="507"/>
    </row>
    <row r="917" spans="1:10">
      <c r="A917" s="47" t="s">
        <v>227</v>
      </c>
      <c r="B917" s="47"/>
      <c r="C917" s="178" t="str">
        <f>$N$20</f>
        <v>Additel 286 SN:6851022030037</v>
      </c>
      <c r="D917" s="181"/>
      <c r="E917" s="181"/>
      <c r="F917" s="47" t="s">
        <v>228</v>
      </c>
      <c r="G917" s="512" t="str">
        <f>IF($V$19&lt;&gt;"",$V$19,"")</f>
        <v>PRT SN:496142</v>
      </c>
      <c r="H917" s="513"/>
      <c r="I917" s="196"/>
      <c r="J917" s="47"/>
    </row>
    <row r="918" spans="1:10">
      <c r="A918" s="47" t="s">
        <v>229</v>
      </c>
      <c r="B918" s="47"/>
      <c r="C918" s="504">
        <f>$N$21</f>
        <v>45474</v>
      </c>
      <c r="D918" s="505"/>
      <c r="E918" s="506"/>
      <c r="F918" s="47" t="s">
        <v>230</v>
      </c>
      <c r="G918" s="197">
        <f>IF($V$20&lt;&gt;"",$V$20,"")</f>
        <v>45275</v>
      </c>
      <c r="H918" s="198" t="str">
        <f>IF($W$20&lt;&gt;"",$W$20,"")</f>
        <v/>
      </c>
      <c r="I918" s="199"/>
      <c r="J918" s="200"/>
    </row>
    <row r="919" spans="1:10">
      <c r="A919" s="47" t="s">
        <v>231</v>
      </c>
      <c r="B919" s="47"/>
      <c r="C919" s="504">
        <f>$N$22</f>
        <v>45839</v>
      </c>
      <c r="D919" s="505"/>
      <c r="E919" s="506"/>
      <c r="F919" s="47" t="s">
        <v>232</v>
      </c>
      <c r="G919" s="197">
        <f>IF($V$21&lt;&gt;"",$V$21,"")</f>
        <v>46006</v>
      </c>
      <c r="H919" s="197" t="str">
        <f>IF($W$21&lt;&gt;"",$W$21,"")</f>
        <v/>
      </c>
      <c r="I919" s="199"/>
      <c r="J919" s="200"/>
    </row>
    <row r="920" spans="1:10" ht="13.5" thickBot="1">
      <c r="A920" s="201" t="s">
        <v>233</v>
      </c>
      <c r="B920" s="201"/>
      <c r="C920" s="509" t="str">
        <f>$N$23</f>
        <v>56561-060578</v>
      </c>
      <c r="D920" s="510"/>
      <c r="E920" s="511"/>
      <c r="F920" s="201" t="s">
        <v>233</v>
      </c>
      <c r="G920" s="201"/>
      <c r="H920" s="295" t="str">
        <f>IF($V$22&lt;&gt;"",$V$22,"")</f>
        <v>G295632</v>
      </c>
      <c r="I920" s="203"/>
      <c r="J920" s="204"/>
    </row>
    <row r="921" spans="1:10">
      <c r="A921" s="47" t="s">
        <v>52</v>
      </c>
      <c r="B921" s="47"/>
      <c r="C921" s="47"/>
      <c r="D921" s="220" t="s">
        <v>53</v>
      </c>
      <c r="E921" s="221">
        <v>24</v>
      </c>
      <c r="F921" s="47"/>
      <c r="G921" s="178"/>
      <c r="H921" s="47"/>
      <c r="I921" s="47"/>
      <c r="J921" s="47"/>
    </row>
    <row r="922" spans="1:10">
      <c r="A922" s="47" t="s">
        <v>59</v>
      </c>
      <c r="B922" s="47"/>
      <c r="C922" s="47"/>
      <c r="D922" s="47"/>
      <c r="E922" s="47"/>
      <c r="F922" s="47"/>
      <c r="G922" s="47"/>
      <c r="H922" s="47"/>
      <c r="I922" s="47"/>
      <c r="J922" s="47"/>
    </row>
    <row r="923" spans="1:10">
      <c r="A923" s="47" t="s">
        <v>68</v>
      </c>
      <c r="B923" s="178" t="str">
        <f>$BC$12</f>
        <v>Thermocouple Wire</v>
      </c>
      <c r="C923" s="47"/>
      <c r="D923" s="47"/>
      <c r="E923" s="47" t="s">
        <v>69</v>
      </c>
      <c r="F923" s="47"/>
      <c r="G923" s="178" t="str">
        <f>$BF$22</f>
        <v>KF</v>
      </c>
      <c r="H923" s="47"/>
      <c r="I923" s="47"/>
      <c r="J923" s="47"/>
    </row>
    <row r="924" spans="1:10">
      <c r="A924" s="47" t="s">
        <v>48</v>
      </c>
      <c r="B924" s="178" t="str">
        <f>AV10</f>
        <v>"0"</v>
      </c>
      <c r="C924" s="47"/>
      <c r="D924" s="47"/>
      <c r="E924" s="47" t="s">
        <v>76</v>
      </c>
      <c r="F924" s="47"/>
      <c r="G924" s="246">
        <f ca="1">$BG$9</f>
        <v>45756</v>
      </c>
      <c r="H924" s="47"/>
      <c r="I924" s="47"/>
      <c r="J924" s="179"/>
    </row>
    <row r="925" spans="1:10">
      <c r="A925" s="47" t="s">
        <v>80</v>
      </c>
      <c r="B925" s="178" t="str">
        <f>$BG$18</f>
        <v>N/A</v>
      </c>
      <c r="C925" s="47"/>
      <c r="D925" s="47"/>
      <c r="E925" s="47" t="s">
        <v>81</v>
      </c>
      <c r="F925" s="47"/>
      <c r="G925" s="246" t="str">
        <f>$BG$10</f>
        <v>N/A</v>
      </c>
      <c r="H925" s="47"/>
      <c r="J925" s="179"/>
    </row>
    <row r="926" spans="1:10">
      <c r="A926" s="47" t="s">
        <v>65</v>
      </c>
      <c r="B926" s="180">
        <f>$BG$2</f>
        <v>72</v>
      </c>
      <c r="C926" s="47"/>
      <c r="D926" s="47"/>
      <c r="E926" s="47" t="s">
        <v>91</v>
      </c>
      <c r="F926" s="47"/>
      <c r="G926" s="178">
        <f>$BG$3</f>
        <v>25</v>
      </c>
      <c r="H926" s="47" t="s">
        <v>92</v>
      </c>
      <c r="I926" s="47"/>
      <c r="J926" s="47"/>
    </row>
    <row r="927" spans="1:10">
      <c r="A927" s="47" t="s">
        <v>105</v>
      </c>
      <c r="B927" s="178" t="str">
        <f>$BE$27</f>
        <v>Production</v>
      </c>
      <c r="C927" s="47"/>
      <c r="D927" s="47"/>
      <c r="E927" s="47" t="s">
        <v>106</v>
      </c>
      <c r="F927" s="178" t="str">
        <f>$AR$23</f>
        <v>Greater of ±2.0°F or ±0.4% of Reading</v>
      </c>
      <c r="G927" s="47"/>
      <c r="H927" s="47"/>
      <c r="I927" s="47"/>
      <c r="J927" s="47"/>
    </row>
    <row r="928" spans="1:10">
      <c r="A928" s="181" t="s">
        <v>116</v>
      </c>
      <c r="B928" s="47"/>
      <c r="C928" s="181"/>
      <c r="D928" s="181" t="s">
        <v>117</v>
      </c>
      <c r="E928" s="181"/>
      <c r="F928" s="47"/>
      <c r="G928" s="178" t="str">
        <f>$AR$24</f>
        <v>AMS2750H, ASTM E220-19</v>
      </c>
      <c r="H928" s="181"/>
      <c r="I928" s="47"/>
      <c r="J928" s="47"/>
    </row>
    <row r="929" spans="1:10">
      <c r="A929" s="182" t="s">
        <v>125</v>
      </c>
      <c r="B929" s="182"/>
      <c r="C929" s="47"/>
      <c r="D929" s="178" t="str">
        <f>$AX$22</f>
        <v/>
      </c>
      <c r="E929" s="47" t="s">
        <v>126</v>
      </c>
      <c r="F929" s="47"/>
      <c r="G929" s="183" t="str">
        <f>$AX$26</f>
        <v>Specification</v>
      </c>
      <c r="H929" s="184" t="s">
        <v>127</v>
      </c>
      <c r="I929" s="47"/>
      <c r="J929" s="47"/>
    </row>
    <row r="930" spans="1:10" ht="13.5" thickBot="1">
      <c r="A930" s="185" t="s">
        <v>136</v>
      </c>
      <c r="B930" s="247"/>
      <c r="C930" s="431"/>
      <c r="D930" s="248">
        <f>IF(CT!$E$1&lt;&gt;"",CT!$E$1,"")</f>
        <v>-50</v>
      </c>
      <c r="E930" s="432">
        <f>IF(CT!$M$1&lt;&gt;"",CT!$M$1,"")</f>
        <v>200</v>
      </c>
      <c r="F930" s="432">
        <f>IF(CT!$U$1&lt;&gt;"",CT!$U$1,"")</f>
        <v>450</v>
      </c>
      <c r="G930" s="248" t="str">
        <f>IF(CT!$AC$1&lt;&gt;"",CT!$AC$1,"")</f>
        <v/>
      </c>
      <c r="H930" s="433" t="str">
        <f>IF(CT!$AK$1&lt;&gt;"",CT!$AK$1,"")</f>
        <v/>
      </c>
      <c r="I930" s="47"/>
      <c r="J930" s="186"/>
    </row>
    <row r="931" spans="1:10" ht="13.5" thickBot="1">
      <c r="A931" s="187" t="s">
        <v>141</v>
      </c>
      <c r="B931" s="223" t="str">
        <f>IF(CT!$C$10&lt;&gt;"",CT!$C$10,"")</f>
        <v/>
      </c>
      <c r="C931" s="191"/>
      <c r="D931" s="191" t="str">
        <f>IF(CT!$G$10&lt;&gt;"",CT!$G$10,"")</f>
        <v/>
      </c>
      <c r="E931" s="191" t="str">
        <f>IF(CT!$O$10&lt;&gt;"",CT!$O$10,"")</f>
        <v/>
      </c>
      <c r="F931" s="191" t="str">
        <f>IF(CT!$W$10&lt;&gt;"",CT!$W$10,"")</f>
        <v/>
      </c>
      <c r="G931" s="191" t="str">
        <f>IF(CT!$AE$10&lt;&gt;"",CT!$AE$10,"")</f>
        <v/>
      </c>
      <c r="H931" s="191" t="str">
        <f>IF(CT!$AM$10&lt;&gt;"",CT!$AM$10,"")</f>
        <v/>
      </c>
      <c r="I931" s="47"/>
      <c r="J931" s="47"/>
    </row>
    <row r="932" spans="1:10" ht="13.5" thickBot="1">
      <c r="A932" s="188"/>
      <c r="B932" s="223"/>
      <c r="C932" s="253" t="s">
        <v>236</v>
      </c>
      <c r="D932" s="253" t="str">
        <f>IF(CT!$H$10&lt;&gt;"",CT!$H$10,"")</f>
        <v/>
      </c>
      <c r="E932" s="434" t="str">
        <f>IF(CT!$P$10&lt;&gt;"",CT!$P$10,"")</f>
        <v/>
      </c>
      <c r="F932" s="434" t="str">
        <f>IF(CT!$X$10&lt;&gt;"",CT!$X$10,"")</f>
        <v/>
      </c>
      <c r="G932" s="434" t="str">
        <f>IF(CT!$AF$10&lt;&gt;"",CT!$AF$10,"")</f>
        <v/>
      </c>
      <c r="H932" s="434" t="str">
        <f>IF(CT!$AN$10&lt;&gt;"",CT!$AN$10,"")</f>
        <v/>
      </c>
      <c r="I932" s="47"/>
      <c r="J932" s="47"/>
    </row>
    <row r="933" spans="1:10" ht="13.5" thickBot="1">
      <c r="A933" s="189"/>
      <c r="B933" s="224"/>
      <c r="C933" s="254"/>
      <c r="D933" s="435"/>
      <c r="E933" s="435"/>
      <c r="F933" s="435"/>
      <c r="G933" s="435"/>
      <c r="H933" s="435"/>
      <c r="I933" s="47"/>
      <c r="J933" s="47"/>
    </row>
    <row r="934" spans="1:10" ht="13.5" thickBot="1">
      <c r="A934" s="188"/>
      <c r="B934" s="224"/>
      <c r="C934" s="191"/>
      <c r="D934" s="191"/>
      <c r="E934" s="191"/>
      <c r="F934" s="191"/>
      <c r="G934" s="191"/>
      <c r="H934" s="191"/>
      <c r="I934" s="47"/>
      <c r="J934" s="47"/>
    </row>
    <row r="935" spans="1:10" ht="13.5" thickBot="1">
      <c r="A935" s="189"/>
      <c r="B935" s="224"/>
      <c r="C935" s="253"/>
      <c r="D935" s="248" t="str">
        <f>IF(CT!$AS$1&lt;&gt;"",CT!$AS$1,"")</f>
        <v/>
      </c>
      <c r="E935" s="248" t="str">
        <f>IF(CT!$BA$1&lt;&gt;"",CT!$BA$1,"")</f>
        <v/>
      </c>
      <c r="F935" s="248" t="str">
        <f>IF(CT!$BI$1&lt;&gt;"",CT!$BI$1,"")</f>
        <v/>
      </c>
      <c r="G935" s="248" t="str">
        <f>IF(CT!$BQ$1&lt;&gt;"",CT!$BQ$1,"")</f>
        <v/>
      </c>
      <c r="H935" s="248" t="str">
        <f>IF(CT!$BY$1&lt;&gt;"",CT!$BY$1,"")</f>
        <v/>
      </c>
      <c r="I935" s="47"/>
      <c r="J935" s="47"/>
    </row>
    <row r="936" spans="1:10" ht="13.5" thickBot="1">
      <c r="A936" s="188"/>
      <c r="B936" s="224"/>
      <c r="C936" s="225"/>
      <c r="D936" s="240" t="str">
        <f>IF(D935&lt;&gt;"","---------------","")</f>
        <v/>
      </c>
      <c r="E936" s="240" t="str">
        <f>IF(E935&lt;&gt;"","---------------","")</f>
        <v/>
      </c>
      <c r="F936" s="240" t="str">
        <f>IF(F935&lt;&gt;"","---------------","")</f>
        <v/>
      </c>
      <c r="G936" s="240" t="str">
        <f>IF(G935&lt;&gt;"","---------------","")</f>
        <v/>
      </c>
      <c r="H936" s="240" t="str">
        <f>IF(H935&lt;&gt;"","---------------","")</f>
        <v/>
      </c>
      <c r="I936" s="47"/>
      <c r="J936" s="47"/>
    </row>
    <row r="937" spans="1:10" ht="13.5" thickBot="1">
      <c r="A937" s="189"/>
      <c r="B937" s="224"/>
      <c r="C937" s="191"/>
      <c r="D937" s="191" t="str">
        <f>IF(CT!$AU$10&lt;&gt;"",CT!$AU$10,"")</f>
        <v/>
      </c>
      <c r="E937" s="191" t="str">
        <f>IF(CT!$BC$10&lt;&gt;"",CT!$BC$10,"")</f>
        <v/>
      </c>
      <c r="F937" s="191" t="str">
        <f>IF(CT!$BK$10&lt;&gt;"",CT!$BK$10,"")</f>
        <v/>
      </c>
      <c r="G937" s="191" t="str">
        <f>IF(CT!$BS$10&lt;&gt;"",CT!$BS$10,"")</f>
        <v/>
      </c>
      <c r="H937" s="191" t="str">
        <f>IF(CT!$CA$10&lt;&gt;"",CT!$CA$10,"")</f>
        <v/>
      </c>
      <c r="I937" s="47"/>
      <c r="J937" s="47"/>
    </row>
    <row r="938" spans="1:10" ht="13.5" thickBot="1">
      <c r="A938" s="188"/>
      <c r="B938" s="224"/>
      <c r="C938" s="253" t="str">
        <f>IF(D935&lt;&gt;"","C.F.","")</f>
        <v/>
      </c>
      <c r="D938" s="434" t="str">
        <f>IF(CT!$AV$10&lt;&gt;"",CT!$AV$10,"")</f>
        <v/>
      </c>
      <c r="E938" s="434" t="str">
        <f>IF(CT!$BD$10&lt;&gt;"",CT!$BD$10,"")</f>
        <v/>
      </c>
      <c r="F938" s="434" t="str">
        <f>IF(CT!$BL$10&lt;&gt;"",CT!$BL$10,"")</f>
        <v/>
      </c>
      <c r="G938" s="434" t="str">
        <f>IF(CT!$BT$10&lt;&gt;"",CT!$BT$10,"")</f>
        <v/>
      </c>
      <c r="H938" s="434" t="str">
        <f>IF(CT!$CB$10&lt;&gt;"",CT!$CB$10,"")</f>
        <v/>
      </c>
      <c r="I938" s="47"/>
      <c r="J938" s="47"/>
    </row>
    <row r="939" spans="1:10" ht="13.5" thickBot="1">
      <c r="A939" s="189"/>
      <c r="B939" s="224"/>
      <c r="C939" s="190"/>
      <c r="D939" s="190"/>
      <c r="E939" s="190"/>
      <c r="F939" s="190"/>
      <c r="G939" s="190"/>
      <c r="H939" s="190"/>
      <c r="I939" s="47"/>
      <c r="J939" s="47"/>
    </row>
    <row r="940" spans="1:10" ht="13.5" thickBot="1">
      <c r="A940" s="188"/>
      <c r="B940" s="224"/>
      <c r="C940" s="191"/>
      <c r="D940" s="191"/>
      <c r="E940" s="191"/>
      <c r="F940" s="191"/>
      <c r="G940" s="191"/>
      <c r="H940" s="191"/>
      <c r="I940" s="47"/>
      <c r="J940" s="47"/>
    </row>
    <row r="941" spans="1:10" ht="13.5" thickBot="1">
      <c r="A941" s="189"/>
      <c r="B941" s="224"/>
      <c r="C941" s="253" t="str">
        <f>IF(B940&lt;&gt;"","C.F.","")</f>
        <v/>
      </c>
      <c r="D941" s="248" t="str">
        <f>IF(CT!$CG$1&lt;&gt;"",CT!$CG$1,"")</f>
        <v/>
      </c>
      <c r="E941" s="248" t="str">
        <f>IF(CT!$CO$1&lt;&gt;"",CT!$CO$1,"")</f>
        <v/>
      </c>
      <c r="F941" s="248" t="str">
        <f>IF(CT!$CW$1&lt;&gt;"",CT!$CW$1,"")</f>
        <v/>
      </c>
      <c r="G941" s="248" t="str">
        <f>IF(CT!$DE$1&lt;&gt;"",CT!$DE$1,"")</f>
        <v/>
      </c>
      <c r="H941" s="248" t="str">
        <f>IF(CT!$DM$1&lt;&gt;"",CT!$DM$1,"")</f>
        <v/>
      </c>
      <c r="I941" s="47"/>
      <c r="J941" s="47"/>
    </row>
    <row r="942" spans="1:10" ht="13.5" thickBot="1">
      <c r="A942" s="188"/>
      <c r="B942" s="224"/>
      <c r="C942" s="437"/>
      <c r="D942" s="240" t="str">
        <f>IF(D941&lt;&gt;"","---------------","")</f>
        <v/>
      </c>
      <c r="E942" s="240" t="str">
        <f>IF(E941&lt;&gt;"","---------------","")</f>
        <v/>
      </c>
      <c r="F942" s="240" t="str">
        <f>IF(F941&lt;&gt;"","---------------","")</f>
        <v/>
      </c>
      <c r="G942" s="240" t="str">
        <f>IF(G941&lt;&gt;"","---------------","")</f>
        <v/>
      </c>
      <c r="H942" s="240" t="str">
        <f>IF(H941&lt;&gt;"","---------------","")</f>
        <v/>
      </c>
      <c r="I942" s="47"/>
      <c r="J942" s="47"/>
    </row>
    <row r="943" spans="1:10" ht="13.5" thickBot="1">
      <c r="A943" s="189"/>
      <c r="B943" s="224"/>
      <c r="C943" s="191"/>
      <c r="D943" s="191" t="str">
        <f>IF(CT!$CI$10&lt;&gt;"",CT!$CI$10,"")</f>
        <v/>
      </c>
      <c r="E943" s="191" t="str">
        <f>IF(CT!$CQ$10&lt;&gt;"",CT!$CQ$10,"")</f>
        <v/>
      </c>
      <c r="F943" s="191" t="str">
        <f>IF(CT!$CY$10&lt;&gt;"",CT!$CY$10,"")</f>
        <v/>
      </c>
      <c r="G943" s="191" t="str">
        <f>IF(CT!$DG$10&lt;&gt;"",CT!$DG$10,"")</f>
        <v/>
      </c>
      <c r="H943" s="191" t="str">
        <f>IF(CT!$DO$10&lt;&gt;"",CT!$DO$10,"")</f>
        <v/>
      </c>
      <c r="I943" s="47"/>
      <c r="J943" s="47"/>
    </row>
    <row r="944" spans="1:10" ht="13.5" thickBot="1">
      <c r="A944" s="188"/>
      <c r="B944" s="224"/>
      <c r="C944" s="253" t="str">
        <f>IF(D941&lt;&gt;"","C.F.","")</f>
        <v/>
      </c>
      <c r="D944" s="434" t="str">
        <f>IF(CT!$CJ$10&lt;&gt;"",CT!$CJ$10,"")</f>
        <v/>
      </c>
      <c r="E944" s="434" t="str">
        <f>IF(CT!$CR$10&lt;&gt;"",CT!$CR$10,"")</f>
        <v/>
      </c>
      <c r="F944" s="434" t="str">
        <f>IF(CT!$CZ$10&lt;&gt;"",CT!$CZ$10,"")</f>
        <v/>
      </c>
      <c r="G944" s="434" t="str">
        <f>IF(CT!$DH$10&lt;&gt;"",CT!$DH$10,"")</f>
        <v/>
      </c>
      <c r="H944" s="434" t="str">
        <f>IF(CT!$DP$10&lt;&gt;"",CT!$DP$10,"")</f>
        <v/>
      </c>
      <c r="I944" s="47"/>
      <c r="J944" s="47"/>
    </row>
    <row r="945" spans="1:10" ht="13.5" thickBot="1">
      <c r="A945" s="189"/>
      <c r="B945" s="224"/>
      <c r="C945" s="191"/>
      <c r="D945" s="434"/>
      <c r="E945" s="434"/>
      <c r="F945" s="434"/>
      <c r="G945" s="434"/>
      <c r="H945" s="434"/>
      <c r="I945" s="47"/>
      <c r="J945" s="47"/>
    </row>
    <row r="946" spans="1:10">
      <c r="A946" s="188"/>
      <c r="B946" s="47"/>
      <c r="C946" s="47"/>
      <c r="D946" s="47"/>
      <c r="E946" s="47"/>
      <c r="F946" s="47"/>
      <c r="G946" s="47"/>
      <c r="H946" s="47"/>
      <c r="I946" s="47"/>
      <c r="J946" s="47"/>
    </row>
    <row r="947" spans="1:10">
      <c r="A947" s="189"/>
      <c r="B947" s="47"/>
      <c r="C947" s="47"/>
      <c r="D947" s="47"/>
      <c r="E947" s="47"/>
      <c r="F947" s="47"/>
      <c r="G947" s="47"/>
      <c r="H947" s="47"/>
      <c r="I947" s="47"/>
      <c r="J947" s="47"/>
    </row>
    <row r="948" spans="1:10">
      <c r="A948" s="188"/>
      <c r="B948" s="47"/>
      <c r="C948" s="47"/>
      <c r="D948" s="47"/>
      <c r="E948" s="47"/>
      <c r="F948" s="47"/>
      <c r="G948" s="47"/>
      <c r="H948" s="47"/>
      <c r="I948" s="47"/>
      <c r="J948" s="47"/>
    </row>
    <row r="949" spans="1:10">
      <c r="A949" s="189"/>
      <c r="B949" s="47"/>
      <c r="C949" s="47"/>
      <c r="D949" s="47"/>
      <c r="E949" s="47"/>
      <c r="F949" s="47"/>
      <c r="G949" s="47"/>
      <c r="H949" s="47"/>
      <c r="I949" s="47"/>
      <c r="J949" s="47"/>
    </row>
    <row r="950" spans="1:10">
      <c r="A950" s="192"/>
      <c r="B950" s="193"/>
      <c r="C950" s="193"/>
      <c r="D950" s="193"/>
      <c r="E950" s="193"/>
      <c r="F950" s="193"/>
      <c r="G950" s="193"/>
      <c r="H950" s="193"/>
      <c r="I950" s="47"/>
      <c r="J950" s="47"/>
    </row>
    <row r="951" spans="1:10" ht="13.5" thickBot="1">
      <c r="A951" s="194"/>
      <c r="B951" s="47"/>
      <c r="C951" s="194" t="s">
        <v>210</v>
      </c>
      <c r="D951" s="194"/>
      <c r="E951" s="194"/>
      <c r="F951" s="194"/>
      <c r="G951" s="194"/>
      <c r="H951" s="194"/>
      <c r="I951" s="194"/>
      <c r="J951" s="194"/>
    </row>
    <row r="952" spans="1:10">
      <c r="A952" s="47" t="s">
        <v>214</v>
      </c>
      <c r="B952" s="178" t="str">
        <f>$BJ$7</f>
        <v>Found in tolerance.  No action required.  "C.F" = "Correction Factor."</v>
      </c>
      <c r="C952" s="47"/>
      <c r="D952" s="47"/>
      <c r="E952" s="47"/>
      <c r="F952" s="47"/>
      <c r="G952" s="47"/>
      <c r="H952" s="47"/>
      <c r="I952" s="47"/>
      <c r="J952" s="47"/>
    </row>
    <row r="953" spans="1:10">
      <c r="A953" s="47"/>
      <c r="B953" s="47"/>
      <c r="C953" s="47"/>
      <c r="D953" s="47"/>
      <c r="E953" s="47"/>
      <c r="F953" s="47"/>
      <c r="G953" s="47"/>
      <c r="H953" s="47"/>
      <c r="I953" s="47"/>
      <c r="J953" s="47"/>
    </row>
    <row r="954" spans="1:10">
      <c r="A954" s="195" t="s">
        <v>220</v>
      </c>
      <c r="B954" s="178" t="str">
        <f>$BJ$30</f>
        <v>New</v>
      </c>
      <c r="C954" s="47"/>
      <c r="D954" s="47"/>
      <c r="E954" s="47"/>
      <c r="F954" s="47"/>
      <c r="G954" s="47"/>
      <c r="H954" s="47"/>
      <c r="I954" s="47"/>
      <c r="J954" s="47"/>
    </row>
    <row r="955" spans="1:10">
      <c r="A955" s="195" t="s">
        <v>223</v>
      </c>
      <c r="B955" s="178" t="str">
        <f>$BK$5</f>
        <v>ACCEPTED</v>
      </c>
      <c r="C955" s="47"/>
      <c r="D955" s="47"/>
      <c r="E955" s="47"/>
      <c r="F955" s="47"/>
      <c r="G955" s="47"/>
      <c r="H955" s="47"/>
      <c r="I955" s="47"/>
      <c r="J955" s="47"/>
    </row>
    <row r="956" spans="1:10">
      <c r="A956" s="182"/>
      <c r="B956" s="507" t="s">
        <v>225</v>
      </c>
      <c r="C956" s="508"/>
      <c r="D956" s="507"/>
      <c r="E956" s="507"/>
      <c r="F956" s="507"/>
      <c r="G956" s="508"/>
      <c r="H956" s="508"/>
      <c r="I956" s="507"/>
      <c r="J956" s="507"/>
    </row>
    <row r="957" spans="1:10">
      <c r="A957" s="47" t="s">
        <v>227</v>
      </c>
      <c r="B957" s="47"/>
      <c r="C957" s="178" t="str">
        <f>$N$20</f>
        <v>Additel 286 SN:6851022030037</v>
      </c>
      <c r="D957" s="181"/>
      <c r="E957" s="181"/>
      <c r="F957" s="47" t="s">
        <v>228</v>
      </c>
      <c r="G957" s="512" t="str">
        <f>IF($V$19&lt;&gt;"",$V$19,"")</f>
        <v>PRT SN:496142</v>
      </c>
      <c r="H957" s="513"/>
      <c r="I957" s="196"/>
      <c r="J957" s="47"/>
    </row>
    <row r="958" spans="1:10">
      <c r="A958" s="47" t="s">
        <v>229</v>
      </c>
      <c r="B958" s="47"/>
      <c r="C958" s="504">
        <f>$N$21</f>
        <v>45474</v>
      </c>
      <c r="D958" s="505"/>
      <c r="E958" s="506"/>
      <c r="F958" s="47" t="s">
        <v>230</v>
      </c>
      <c r="G958" s="197">
        <f>IF($V$20&lt;&gt;"",$V$20,"")</f>
        <v>45275</v>
      </c>
      <c r="H958" s="198" t="str">
        <f>IF($W$20&lt;&gt;"",$W$20,"")</f>
        <v/>
      </c>
      <c r="I958" s="199"/>
      <c r="J958" s="200"/>
    </row>
    <row r="959" spans="1:10">
      <c r="A959" s="47" t="s">
        <v>231</v>
      </c>
      <c r="B959" s="47"/>
      <c r="C959" s="504">
        <f>$N$22</f>
        <v>45839</v>
      </c>
      <c r="D959" s="505"/>
      <c r="E959" s="506"/>
      <c r="F959" s="47" t="s">
        <v>232</v>
      </c>
      <c r="G959" s="197">
        <f>IF($V$21&lt;&gt;"",$V$21,"")</f>
        <v>46006</v>
      </c>
      <c r="H959" s="197" t="str">
        <f>IF($W$21&lt;&gt;"",$W$21,"")</f>
        <v/>
      </c>
      <c r="I959" s="199"/>
      <c r="J959" s="200"/>
    </row>
    <row r="960" spans="1:10" ht="13.5" thickBot="1">
      <c r="A960" s="201" t="s">
        <v>233</v>
      </c>
      <c r="B960" s="201"/>
      <c r="C960" s="509" t="str">
        <f>$N$23</f>
        <v>56561-060578</v>
      </c>
      <c r="D960" s="510"/>
      <c r="E960" s="511"/>
      <c r="F960" s="201" t="s">
        <v>233</v>
      </c>
      <c r="G960" s="201"/>
      <c r="H960" s="295" t="str">
        <f>IF($V$22&lt;&gt;"",$V$22,"")</f>
        <v>G295632</v>
      </c>
      <c r="I960" s="203"/>
      <c r="J960" s="204"/>
    </row>
    <row r="961" spans="1:10">
      <c r="A961" s="47" t="s">
        <v>52</v>
      </c>
      <c r="B961" s="47"/>
      <c r="C961" s="47"/>
      <c r="D961" s="220" t="s">
        <v>53</v>
      </c>
      <c r="E961" s="221">
        <v>25</v>
      </c>
      <c r="F961" s="47"/>
      <c r="G961" s="178"/>
      <c r="H961" s="47"/>
      <c r="I961" s="47"/>
      <c r="J961" s="47"/>
    </row>
    <row r="962" spans="1:10">
      <c r="A962" s="47" t="s">
        <v>59</v>
      </c>
      <c r="B962" s="47"/>
      <c r="C962" s="47"/>
      <c r="D962" s="47"/>
      <c r="E962" s="47"/>
      <c r="F962" s="47"/>
      <c r="G962" s="47"/>
      <c r="H962" s="47"/>
      <c r="I962" s="47"/>
      <c r="J962" s="47"/>
    </row>
    <row r="963" spans="1:10">
      <c r="A963" s="47" t="s">
        <v>68</v>
      </c>
      <c r="B963" s="178" t="str">
        <f>$BC$12</f>
        <v>Thermocouple Wire</v>
      </c>
      <c r="C963" s="47"/>
      <c r="D963" s="47"/>
      <c r="E963" s="47" t="s">
        <v>69</v>
      </c>
      <c r="F963" s="47"/>
      <c r="G963" s="178" t="str">
        <f>$BF$22</f>
        <v>KF</v>
      </c>
      <c r="H963" s="47"/>
      <c r="I963" s="47"/>
      <c r="J963" s="47"/>
    </row>
    <row r="964" spans="1:10">
      <c r="A964" s="47" t="s">
        <v>48</v>
      </c>
      <c r="B964" s="178" t="str">
        <f>AV11</f>
        <v>"0"</v>
      </c>
      <c r="C964" s="47"/>
      <c r="D964" s="47"/>
      <c r="E964" s="47" t="s">
        <v>76</v>
      </c>
      <c r="F964" s="47"/>
      <c r="G964" s="246">
        <f ca="1">$BG$9</f>
        <v>45756</v>
      </c>
      <c r="H964" s="47"/>
      <c r="I964" s="47"/>
      <c r="J964" s="179"/>
    </row>
    <row r="965" spans="1:10">
      <c r="A965" s="47" t="s">
        <v>80</v>
      </c>
      <c r="B965" s="178" t="str">
        <f>$BG$18</f>
        <v>N/A</v>
      </c>
      <c r="C965" s="47"/>
      <c r="D965" s="47"/>
      <c r="E965" s="47" t="s">
        <v>81</v>
      </c>
      <c r="F965" s="47"/>
      <c r="G965" s="246" t="str">
        <f>$BG$10</f>
        <v>N/A</v>
      </c>
      <c r="H965" s="47"/>
      <c r="J965" s="179"/>
    </row>
    <row r="966" spans="1:10">
      <c r="A966" s="47" t="s">
        <v>65</v>
      </c>
      <c r="B966" s="180">
        <f>$BG$2</f>
        <v>72</v>
      </c>
      <c r="C966" s="47"/>
      <c r="D966" s="47"/>
      <c r="E966" s="47" t="s">
        <v>91</v>
      </c>
      <c r="F966" s="47"/>
      <c r="G966" s="178">
        <f>$BG$3</f>
        <v>25</v>
      </c>
      <c r="H966" s="47" t="s">
        <v>92</v>
      </c>
      <c r="I966" s="47"/>
      <c r="J966" s="47"/>
    </row>
    <row r="967" spans="1:10">
      <c r="A967" s="47" t="s">
        <v>105</v>
      </c>
      <c r="B967" s="178" t="str">
        <f>$BE$27</f>
        <v>Production</v>
      </c>
      <c r="C967" s="47"/>
      <c r="D967" s="47"/>
      <c r="E967" s="47" t="s">
        <v>106</v>
      </c>
      <c r="F967" s="178" t="str">
        <f>$AR$23</f>
        <v>Greater of ±2.0°F or ±0.4% of Reading</v>
      </c>
      <c r="G967" s="47"/>
      <c r="H967" s="47"/>
      <c r="I967" s="47"/>
      <c r="J967" s="47"/>
    </row>
    <row r="968" spans="1:10">
      <c r="A968" s="181" t="s">
        <v>116</v>
      </c>
      <c r="B968" s="47"/>
      <c r="C968" s="181"/>
      <c r="D968" s="181" t="s">
        <v>117</v>
      </c>
      <c r="E968" s="181"/>
      <c r="F968" s="47"/>
      <c r="G968" s="178" t="str">
        <f>$AR$24</f>
        <v>AMS2750H, ASTM E220-19</v>
      </c>
      <c r="H968" s="181"/>
      <c r="I968" s="47"/>
      <c r="J968" s="47"/>
    </row>
    <row r="969" spans="1:10">
      <c r="A969" s="182" t="s">
        <v>125</v>
      </c>
      <c r="B969" s="182"/>
      <c r="C969" s="47"/>
      <c r="D969" s="178" t="str">
        <f>$AX$22</f>
        <v/>
      </c>
      <c r="E969" s="47" t="s">
        <v>126</v>
      </c>
      <c r="F969" s="47"/>
      <c r="G969" s="183" t="str">
        <f>$AX$26</f>
        <v>Specification</v>
      </c>
      <c r="H969" s="184" t="s">
        <v>127</v>
      </c>
      <c r="I969" s="47"/>
      <c r="J969" s="47"/>
    </row>
    <row r="970" spans="1:10" ht="13.5" thickBot="1">
      <c r="A970" s="185" t="s">
        <v>136</v>
      </c>
      <c r="B970" s="247"/>
      <c r="C970" s="431"/>
      <c r="D970" s="248">
        <f>IF(CT!$E$1&lt;&gt;"",CT!$E$1,"")</f>
        <v>-50</v>
      </c>
      <c r="E970" s="432">
        <f>IF(CT!$M$1&lt;&gt;"",CT!$M$1,"")</f>
        <v>200</v>
      </c>
      <c r="F970" s="432">
        <f>IF(CT!$U$1&lt;&gt;"",CT!$U$1,"")</f>
        <v>450</v>
      </c>
      <c r="G970" s="248" t="str">
        <f>IF(CT!$AC$1&lt;&gt;"",CT!$AC$1,"")</f>
        <v/>
      </c>
      <c r="H970" s="433" t="str">
        <f>IF(CT!$AK$1&lt;&gt;"",CT!$AK$1,"")</f>
        <v/>
      </c>
      <c r="I970" s="47"/>
      <c r="J970" s="186"/>
    </row>
    <row r="971" spans="1:10" ht="13.5" thickBot="1">
      <c r="A971" s="187" t="s">
        <v>141</v>
      </c>
      <c r="B971" s="223" t="str">
        <f>IF(CT!$C$11&lt;&gt;"",CT!$C$11,"")</f>
        <v/>
      </c>
      <c r="C971" s="191"/>
      <c r="D971" s="191" t="str">
        <f>IF(CT!$G$11&lt;&gt;"",CT!$G$11,"")</f>
        <v/>
      </c>
      <c r="E971" s="191" t="str">
        <f>IF(CT!$O$11&lt;&gt;"",CT!$O$11,"")</f>
        <v/>
      </c>
      <c r="F971" s="191" t="str">
        <f>IF(CT!$W$11&lt;&gt;"",CT!$W$11,"")</f>
        <v/>
      </c>
      <c r="G971" s="191" t="str">
        <f>IF(CT!$AE$11&lt;&gt;"",CT!$AE$11,"")</f>
        <v/>
      </c>
      <c r="H971" s="191" t="str">
        <f>IF(CT!$AM$11&lt;&gt;"",CT!$AM$11,"")</f>
        <v/>
      </c>
      <c r="I971" s="47"/>
      <c r="J971" s="47"/>
    </row>
    <row r="972" spans="1:10" ht="13.5" thickBot="1">
      <c r="A972" s="188"/>
      <c r="B972" s="223"/>
      <c r="C972" s="253" t="s">
        <v>236</v>
      </c>
      <c r="D972" s="253" t="str">
        <f>IF(CT!$H$11&lt;&gt;"",CT!$H$11,"")</f>
        <v/>
      </c>
      <c r="E972" s="434" t="str">
        <f>IF(CT!$P$11&lt;&gt;"",CT!$P$11,"")</f>
        <v/>
      </c>
      <c r="F972" s="434" t="str">
        <f>IF(CT!$X$11&lt;&gt;"",CT!$X$11,"")</f>
        <v/>
      </c>
      <c r="G972" s="434" t="str">
        <f>IF(CT!$AF$11&lt;&gt;"",CT!$AF$11,"")</f>
        <v/>
      </c>
      <c r="H972" s="434" t="str">
        <f>IF(CT!$AN$11&lt;&gt;"",CT!$AN$11,"")</f>
        <v/>
      </c>
      <c r="I972" s="47"/>
      <c r="J972" s="47"/>
    </row>
    <row r="973" spans="1:10" ht="13.5" thickBot="1">
      <c r="A973" s="189"/>
      <c r="B973" s="224"/>
      <c r="C973" s="254"/>
      <c r="D973" s="435"/>
      <c r="E973" s="435"/>
      <c r="F973" s="435"/>
      <c r="G973" s="435"/>
      <c r="H973" s="435"/>
      <c r="I973" s="47"/>
      <c r="J973" s="47"/>
    </row>
    <row r="974" spans="1:10" ht="13.5" thickBot="1">
      <c r="A974" s="188"/>
      <c r="B974" s="224"/>
      <c r="C974" s="191"/>
      <c r="D974" s="191"/>
      <c r="E974" s="191"/>
      <c r="F974" s="191"/>
      <c r="G974" s="191"/>
      <c r="H974" s="191"/>
      <c r="I974" s="47"/>
      <c r="J974" s="47"/>
    </row>
    <row r="975" spans="1:10" ht="13.5" thickBot="1">
      <c r="A975" s="189"/>
      <c r="B975" s="224"/>
      <c r="C975" s="253"/>
      <c r="D975" s="248" t="str">
        <f>IF(CT!$AS$1&lt;&gt;"",CT!$AS$1,"")</f>
        <v/>
      </c>
      <c r="E975" s="248" t="str">
        <f>IF(CT!$BA$1&lt;&gt;"",CT!$BA$1,"")</f>
        <v/>
      </c>
      <c r="F975" s="248" t="str">
        <f>IF(CT!$BI$1&lt;&gt;"",CT!$BI$1,"")</f>
        <v/>
      </c>
      <c r="G975" s="248" t="str">
        <f>IF(CT!$BQ$1&lt;&gt;"",CT!$BQ$1,"")</f>
        <v/>
      </c>
      <c r="H975" s="248" t="str">
        <f>IF(CT!$BY$1&lt;&gt;"",CT!$BY$1,"")</f>
        <v/>
      </c>
      <c r="I975" s="47"/>
      <c r="J975" s="47"/>
    </row>
    <row r="976" spans="1:10" ht="13.5" thickBot="1">
      <c r="A976" s="188"/>
      <c r="B976" s="224"/>
      <c r="C976" s="225"/>
      <c r="D976" s="240" t="str">
        <f>IF(D975&lt;&gt;"","---------------","")</f>
        <v/>
      </c>
      <c r="E976" s="240" t="str">
        <f>IF(E975&lt;&gt;"","---------------","")</f>
        <v/>
      </c>
      <c r="F976" s="240" t="str">
        <f>IF(F975&lt;&gt;"","---------------","")</f>
        <v/>
      </c>
      <c r="G976" s="240" t="str">
        <f>IF(G975&lt;&gt;"","---------------","")</f>
        <v/>
      </c>
      <c r="H976" s="240" t="str">
        <f>IF(H975&lt;&gt;"","---------------","")</f>
        <v/>
      </c>
      <c r="I976" s="47"/>
      <c r="J976" s="47"/>
    </row>
    <row r="977" spans="1:10" ht="13.5" thickBot="1">
      <c r="A977" s="189"/>
      <c r="B977" s="224"/>
      <c r="C977" s="191"/>
      <c r="D977" s="191" t="str">
        <f>IF(CT!$AU$11&lt;&gt;"",CT!$AU$11,"")</f>
        <v/>
      </c>
      <c r="E977" s="191" t="str">
        <f>IF(CT!$BC$11&lt;&gt;"",CT!$BC$11,"")</f>
        <v/>
      </c>
      <c r="F977" s="191" t="str">
        <f>IF(CT!$BK$11&lt;&gt;"",CT!$BK$11,"")</f>
        <v/>
      </c>
      <c r="G977" s="191" t="str">
        <f>IF(CT!$BS$11&lt;&gt;"",CT!$BS$11,"")</f>
        <v/>
      </c>
      <c r="H977" s="191" t="str">
        <f>IF(CT!$CA$11&lt;&gt;"",CT!$CA$11,"")</f>
        <v/>
      </c>
      <c r="I977" s="47"/>
      <c r="J977" s="47"/>
    </row>
    <row r="978" spans="1:10" ht="13.5" thickBot="1">
      <c r="A978" s="188"/>
      <c r="B978" s="224"/>
      <c r="C978" s="253" t="str">
        <f>IF(D975&lt;&gt;"","C.F.","")</f>
        <v/>
      </c>
      <c r="D978" s="434" t="str">
        <f>IF(CT!$AV$11&lt;&gt;"",CT!$AV$11,"")</f>
        <v/>
      </c>
      <c r="E978" s="434" t="str">
        <f>IF(CT!$BD$11&lt;&gt;"",CT!$BD$11,"")</f>
        <v/>
      </c>
      <c r="F978" s="434" t="str">
        <f>IF(CT!$BL$11&lt;&gt;"",CT!$BL$11,"")</f>
        <v/>
      </c>
      <c r="G978" s="434" t="str">
        <f>IF(CT!$BT$11&lt;&gt;"",CT!$BT$11,"")</f>
        <v/>
      </c>
      <c r="H978" s="434" t="str">
        <f>IF(CT!$CB$11&lt;&gt;"",CT!$CB$11,"")</f>
        <v/>
      </c>
      <c r="I978" s="47"/>
      <c r="J978" s="47"/>
    </row>
    <row r="979" spans="1:10" ht="13.5" thickBot="1">
      <c r="A979" s="189"/>
      <c r="B979" s="224"/>
      <c r="C979" s="190"/>
      <c r="D979" s="190"/>
      <c r="E979" s="190"/>
      <c r="F979" s="190"/>
      <c r="G979" s="190"/>
      <c r="H979" s="190"/>
      <c r="I979" s="47"/>
      <c r="J979" s="47"/>
    </row>
    <row r="980" spans="1:10" ht="13.5" thickBot="1">
      <c r="A980" s="188"/>
      <c r="B980" s="224"/>
      <c r="C980" s="191"/>
      <c r="D980" s="191"/>
      <c r="E980" s="191"/>
      <c r="F980" s="191"/>
      <c r="G980" s="191"/>
      <c r="H980" s="191"/>
      <c r="I980" s="47"/>
      <c r="J980" s="47"/>
    </row>
    <row r="981" spans="1:10" ht="13.5" thickBot="1">
      <c r="A981" s="189"/>
      <c r="B981" s="224"/>
      <c r="C981" s="253" t="str">
        <f>IF(B980&lt;&gt;"","C.F.","")</f>
        <v/>
      </c>
      <c r="D981" s="248" t="str">
        <f>IF(CT!$CG$1&lt;&gt;"",CT!$CG$1,"")</f>
        <v/>
      </c>
      <c r="E981" s="248" t="str">
        <f>IF(CT!$CO$1&lt;&gt;"",CT!$CO$1,"")</f>
        <v/>
      </c>
      <c r="F981" s="248" t="str">
        <f>IF(CT!$CW$1&lt;&gt;"",CT!$CW$1,"")</f>
        <v/>
      </c>
      <c r="G981" s="248" t="str">
        <f>IF(CT!$DE$1&lt;&gt;"",CT!$DE$1,"")</f>
        <v/>
      </c>
      <c r="H981" s="248" t="str">
        <f>IF(CT!$DM$1&lt;&gt;"",CT!$DM$1,"")</f>
        <v/>
      </c>
      <c r="I981" s="47"/>
      <c r="J981" s="47"/>
    </row>
    <row r="982" spans="1:10" ht="13.5" thickBot="1">
      <c r="A982" s="188"/>
      <c r="B982" s="224"/>
      <c r="C982" s="437"/>
      <c r="D982" s="240" t="str">
        <f>IF(D981&lt;&gt;"","---------------","")</f>
        <v/>
      </c>
      <c r="E982" s="240" t="str">
        <f>IF(E981&lt;&gt;"","---------------","")</f>
        <v/>
      </c>
      <c r="F982" s="240" t="str">
        <f>IF(F981&lt;&gt;"","---------------","")</f>
        <v/>
      </c>
      <c r="G982" s="240" t="str">
        <f>IF(G981&lt;&gt;"","---------------","")</f>
        <v/>
      </c>
      <c r="H982" s="240" t="str">
        <f>IF(H981&lt;&gt;"","---------------","")</f>
        <v/>
      </c>
      <c r="I982" s="47"/>
      <c r="J982" s="47"/>
    </row>
    <row r="983" spans="1:10" ht="13.5" thickBot="1">
      <c r="A983" s="189"/>
      <c r="B983" s="224"/>
      <c r="C983" s="191"/>
      <c r="D983" s="191" t="str">
        <f>IF(CT!$CI$11&lt;&gt;"",CT!$CI$11,"")</f>
        <v/>
      </c>
      <c r="E983" s="191" t="str">
        <f>IF(CT!$CQ$11&lt;&gt;"",CT!$CQ$11,"")</f>
        <v/>
      </c>
      <c r="F983" s="191" t="str">
        <f>IF(CT!$CY$11&lt;&gt;"",CT!$CY$11,"")</f>
        <v/>
      </c>
      <c r="G983" s="191" t="str">
        <f>IF(CT!$DG$11&lt;&gt;"",CT!$DG$11,"")</f>
        <v/>
      </c>
      <c r="H983" s="191" t="str">
        <f>IF(CT!$DO$11&lt;&gt;"",CT!$DO$11,"")</f>
        <v/>
      </c>
      <c r="I983" s="47"/>
      <c r="J983" s="47"/>
    </row>
    <row r="984" spans="1:10" ht="13.5" thickBot="1">
      <c r="A984" s="188"/>
      <c r="B984" s="224"/>
      <c r="C984" s="253" t="str">
        <f>IF(D981&lt;&gt;"","C.F.","")</f>
        <v/>
      </c>
      <c r="D984" s="434" t="str">
        <f>IF(CT!$CJ$11&lt;&gt;"",CT!$CJ$11,"")</f>
        <v/>
      </c>
      <c r="E984" s="434" t="str">
        <f>IF(CT!$CR$11&lt;&gt;"",CT!$CR$11,"")</f>
        <v/>
      </c>
      <c r="F984" s="434" t="str">
        <f>IF(CT!$CZ$11&lt;&gt;"",CT!$CZ$11,"")</f>
        <v/>
      </c>
      <c r="G984" s="434" t="str">
        <f>IF(CT!$DH$11&lt;&gt;"",CT!$DH$11,"")</f>
        <v/>
      </c>
      <c r="H984" s="434" t="str">
        <f>IF(CT!$DP$11&lt;&gt;"",CT!$DP$11,"")</f>
        <v/>
      </c>
      <c r="I984" s="47"/>
      <c r="J984" s="47"/>
    </row>
    <row r="985" spans="1:10" ht="13.5" thickBot="1">
      <c r="A985" s="189"/>
      <c r="B985" s="224"/>
      <c r="C985" s="191"/>
      <c r="D985" s="434"/>
      <c r="E985" s="434"/>
      <c r="F985" s="434"/>
      <c r="G985" s="434"/>
      <c r="H985" s="434"/>
      <c r="I985" s="47"/>
      <c r="J985" s="47"/>
    </row>
    <row r="986" spans="1:10">
      <c r="A986" s="188"/>
      <c r="B986" s="47"/>
      <c r="C986" s="47"/>
      <c r="D986" s="47"/>
      <c r="E986" s="47"/>
      <c r="F986" s="47"/>
      <c r="G986" s="47"/>
      <c r="H986" s="47"/>
      <c r="I986" s="47"/>
      <c r="J986" s="47"/>
    </row>
    <row r="987" spans="1:10">
      <c r="A987" s="189"/>
      <c r="B987" s="47"/>
      <c r="C987" s="47"/>
      <c r="D987" s="47"/>
      <c r="E987" s="47"/>
      <c r="F987" s="47"/>
      <c r="G987" s="47"/>
      <c r="H987" s="47"/>
      <c r="I987" s="47"/>
      <c r="J987" s="47"/>
    </row>
    <row r="988" spans="1:10">
      <c r="A988" s="188"/>
      <c r="B988" s="47"/>
      <c r="C988" s="47"/>
      <c r="D988" s="47"/>
      <c r="E988" s="47"/>
      <c r="F988" s="47"/>
      <c r="G988" s="47"/>
      <c r="H988" s="47"/>
      <c r="I988" s="47"/>
      <c r="J988" s="47"/>
    </row>
    <row r="989" spans="1:10">
      <c r="A989" s="189"/>
      <c r="B989" s="47"/>
      <c r="C989" s="47"/>
      <c r="D989" s="47"/>
      <c r="E989" s="47"/>
      <c r="F989" s="47"/>
      <c r="G989" s="47"/>
      <c r="H989" s="47"/>
      <c r="I989" s="47"/>
      <c r="J989" s="47"/>
    </row>
    <row r="990" spans="1:10">
      <c r="A990" s="192"/>
      <c r="B990" s="193"/>
      <c r="C990" s="193"/>
      <c r="D990" s="193"/>
      <c r="E990" s="193"/>
      <c r="F990" s="193"/>
      <c r="G990" s="193"/>
      <c r="H990" s="193"/>
      <c r="I990" s="47"/>
      <c r="J990" s="47"/>
    </row>
    <row r="991" spans="1:10" ht="13.5" thickBot="1">
      <c r="A991" s="194"/>
      <c r="B991" s="47"/>
      <c r="C991" s="194" t="s">
        <v>210</v>
      </c>
      <c r="D991" s="194"/>
      <c r="E991" s="194"/>
      <c r="F991" s="194"/>
      <c r="G991" s="194"/>
      <c r="H991" s="194"/>
      <c r="I991" s="194"/>
      <c r="J991" s="194"/>
    </row>
    <row r="992" spans="1:10">
      <c r="A992" s="47" t="s">
        <v>214</v>
      </c>
      <c r="B992" s="178" t="str">
        <f>$BJ$7</f>
        <v>Found in tolerance.  No action required.  "C.F" = "Correction Factor."</v>
      </c>
      <c r="C992" s="47"/>
      <c r="D992" s="47"/>
      <c r="E992" s="47"/>
      <c r="F992" s="47"/>
      <c r="G992" s="47"/>
      <c r="H992" s="47"/>
      <c r="I992" s="47"/>
      <c r="J992" s="47"/>
    </row>
    <row r="993" spans="1:10">
      <c r="A993" s="47"/>
      <c r="B993" s="47"/>
      <c r="C993" s="47"/>
      <c r="D993" s="47"/>
      <c r="E993" s="47"/>
      <c r="F993" s="47"/>
      <c r="G993" s="47"/>
      <c r="H993" s="47"/>
      <c r="I993" s="47"/>
      <c r="J993" s="47"/>
    </row>
    <row r="994" spans="1:10">
      <c r="A994" s="195" t="s">
        <v>220</v>
      </c>
      <c r="B994" s="178" t="str">
        <f>$BJ$30</f>
        <v>New</v>
      </c>
      <c r="C994" s="47"/>
      <c r="D994" s="47"/>
      <c r="E994" s="47"/>
      <c r="F994" s="47"/>
      <c r="G994" s="47"/>
      <c r="H994" s="47"/>
      <c r="I994" s="47"/>
      <c r="J994" s="47"/>
    </row>
    <row r="995" spans="1:10">
      <c r="A995" s="195" t="s">
        <v>223</v>
      </c>
      <c r="B995" s="178" t="str">
        <f>$BK$5</f>
        <v>ACCEPTED</v>
      </c>
      <c r="C995" s="47"/>
      <c r="D995" s="47"/>
      <c r="E995" s="47"/>
      <c r="F995" s="47"/>
      <c r="G995" s="47"/>
      <c r="H995" s="47"/>
      <c r="I995" s="47"/>
      <c r="J995" s="47"/>
    </row>
    <row r="996" spans="1:10">
      <c r="A996" s="182"/>
      <c r="B996" s="507" t="s">
        <v>225</v>
      </c>
      <c r="C996" s="508"/>
      <c r="D996" s="507"/>
      <c r="E996" s="507"/>
      <c r="F996" s="507"/>
      <c r="G996" s="508"/>
      <c r="H996" s="508"/>
      <c r="I996" s="507"/>
      <c r="J996" s="507"/>
    </row>
    <row r="997" spans="1:10">
      <c r="A997" s="47" t="s">
        <v>227</v>
      </c>
      <c r="B997" s="47"/>
      <c r="C997" s="178" t="str">
        <f>$N$20</f>
        <v>Additel 286 SN:6851022030037</v>
      </c>
      <c r="D997" s="181"/>
      <c r="E997" s="181"/>
      <c r="F997" s="47" t="s">
        <v>228</v>
      </c>
      <c r="G997" s="512" t="str">
        <f>IF($V$19&lt;&gt;"",$V$19,"")</f>
        <v>PRT SN:496142</v>
      </c>
      <c r="H997" s="513"/>
      <c r="I997" s="196"/>
      <c r="J997" s="47"/>
    </row>
    <row r="998" spans="1:10">
      <c r="A998" s="47" t="s">
        <v>229</v>
      </c>
      <c r="B998" s="47"/>
      <c r="C998" s="504">
        <f>$N$21</f>
        <v>45474</v>
      </c>
      <c r="D998" s="505"/>
      <c r="E998" s="506"/>
      <c r="F998" s="47" t="s">
        <v>230</v>
      </c>
      <c r="G998" s="197">
        <f>IF($V$20&lt;&gt;"",$V$20,"")</f>
        <v>45275</v>
      </c>
      <c r="H998" s="198" t="str">
        <f>IF($W$20&lt;&gt;"",$W$20,"")</f>
        <v/>
      </c>
      <c r="I998" s="199"/>
      <c r="J998" s="200"/>
    </row>
    <row r="999" spans="1:10">
      <c r="A999" s="47" t="s">
        <v>231</v>
      </c>
      <c r="B999" s="47"/>
      <c r="C999" s="504">
        <f>$N$22</f>
        <v>45839</v>
      </c>
      <c r="D999" s="505"/>
      <c r="E999" s="506"/>
      <c r="F999" s="47" t="s">
        <v>232</v>
      </c>
      <c r="G999" s="197">
        <f>IF($V$21&lt;&gt;"",$V$21,"")</f>
        <v>46006</v>
      </c>
      <c r="H999" s="197" t="str">
        <f>IF($W$21&lt;&gt;"",$W$21,"")</f>
        <v/>
      </c>
      <c r="I999" s="199"/>
      <c r="J999" s="200"/>
    </row>
    <row r="1000" spans="1:10" ht="13.5" thickBot="1">
      <c r="A1000" s="201" t="s">
        <v>233</v>
      </c>
      <c r="B1000" s="201"/>
      <c r="C1000" s="509" t="str">
        <f>$N$23</f>
        <v>56561-060578</v>
      </c>
      <c r="D1000" s="510"/>
      <c r="E1000" s="511"/>
      <c r="F1000" s="201" t="s">
        <v>233</v>
      </c>
      <c r="G1000" s="201"/>
      <c r="H1000" s="295" t="str">
        <f>IF($V$22&lt;&gt;"",$V$22,"")</f>
        <v>G295632</v>
      </c>
      <c r="I1000" s="203"/>
      <c r="J1000" s="204"/>
    </row>
    <row r="1001" spans="1:10">
      <c r="A1001" s="47" t="s">
        <v>52</v>
      </c>
      <c r="B1001" s="47"/>
      <c r="C1001" s="47"/>
      <c r="D1001" s="220" t="s">
        <v>53</v>
      </c>
      <c r="E1001" s="221">
        <v>26</v>
      </c>
      <c r="F1001" s="47"/>
      <c r="G1001" s="178"/>
      <c r="H1001" s="47"/>
      <c r="I1001" s="47"/>
      <c r="J1001" s="47"/>
    </row>
    <row r="1002" spans="1:10">
      <c r="A1002" s="47" t="s">
        <v>59</v>
      </c>
      <c r="B1002" s="47"/>
      <c r="C1002" s="47"/>
      <c r="D1002" s="47"/>
      <c r="E1002" s="47"/>
      <c r="F1002" s="47"/>
      <c r="G1002" s="47"/>
      <c r="H1002" s="47"/>
      <c r="I1002" s="47"/>
      <c r="J1002" s="47"/>
    </row>
    <row r="1003" spans="1:10">
      <c r="A1003" s="47" t="s">
        <v>68</v>
      </c>
      <c r="B1003" s="178" t="str">
        <f>$BC$12</f>
        <v>Thermocouple Wire</v>
      </c>
      <c r="C1003" s="47"/>
      <c r="D1003" s="47"/>
      <c r="E1003" s="47" t="s">
        <v>69</v>
      </c>
      <c r="F1003" s="47"/>
      <c r="G1003" s="178" t="str">
        <f>$BF$22</f>
        <v>KF</v>
      </c>
      <c r="H1003" s="47"/>
      <c r="I1003" s="47"/>
      <c r="J1003" s="47"/>
    </row>
    <row r="1004" spans="1:10">
      <c r="A1004" s="47" t="s">
        <v>48</v>
      </c>
      <c r="B1004" s="178" t="str">
        <f>AV12</f>
        <v>"0"</v>
      </c>
      <c r="C1004" s="47"/>
      <c r="D1004" s="47"/>
      <c r="E1004" s="47" t="s">
        <v>76</v>
      </c>
      <c r="F1004" s="47"/>
      <c r="G1004" s="246">
        <f ca="1">$BG$9</f>
        <v>45756</v>
      </c>
      <c r="H1004" s="47"/>
      <c r="I1004" s="47"/>
      <c r="J1004" s="179"/>
    </row>
    <row r="1005" spans="1:10">
      <c r="A1005" s="47" t="s">
        <v>80</v>
      </c>
      <c r="B1005" s="178" t="str">
        <f>$BG$18</f>
        <v>N/A</v>
      </c>
      <c r="C1005" s="47"/>
      <c r="D1005" s="47"/>
      <c r="E1005" s="47" t="s">
        <v>81</v>
      </c>
      <c r="F1005" s="47"/>
      <c r="G1005" s="246" t="str">
        <f>$BG$10</f>
        <v>N/A</v>
      </c>
      <c r="H1005" s="47"/>
      <c r="J1005" s="179"/>
    </row>
    <row r="1006" spans="1:10">
      <c r="A1006" s="47" t="s">
        <v>65</v>
      </c>
      <c r="B1006" s="180">
        <f>$BG$2</f>
        <v>72</v>
      </c>
      <c r="C1006" s="47"/>
      <c r="D1006" s="47"/>
      <c r="E1006" s="47" t="s">
        <v>91</v>
      </c>
      <c r="F1006" s="47"/>
      <c r="G1006" s="178">
        <f>$BG$3</f>
        <v>25</v>
      </c>
      <c r="H1006" s="47" t="s">
        <v>92</v>
      </c>
      <c r="I1006" s="47"/>
      <c r="J1006" s="47"/>
    </row>
    <row r="1007" spans="1:10">
      <c r="A1007" s="47" t="s">
        <v>105</v>
      </c>
      <c r="B1007" s="178" t="str">
        <f>$BE$27</f>
        <v>Production</v>
      </c>
      <c r="C1007" s="47"/>
      <c r="D1007" s="47"/>
      <c r="E1007" s="47" t="s">
        <v>106</v>
      </c>
      <c r="F1007" s="178" t="str">
        <f>$AR$23</f>
        <v>Greater of ±2.0°F or ±0.4% of Reading</v>
      </c>
      <c r="G1007" s="47"/>
      <c r="H1007" s="47"/>
      <c r="I1007" s="47"/>
      <c r="J1007" s="47"/>
    </row>
    <row r="1008" spans="1:10">
      <c r="A1008" s="181" t="s">
        <v>116</v>
      </c>
      <c r="B1008" s="47"/>
      <c r="C1008" s="181"/>
      <c r="D1008" s="181" t="s">
        <v>117</v>
      </c>
      <c r="E1008" s="181"/>
      <c r="F1008" s="47"/>
      <c r="G1008" s="178" t="str">
        <f>$AR$24</f>
        <v>AMS2750H, ASTM E220-19</v>
      </c>
      <c r="H1008" s="181"/>
      <c r="I1008" s="47"/>
      <c r="J1008" s="47"/>
    </row>
    <row r="1009" spans="1:10">
      <c r="A1009" s="182" t="s">
        <v>125</v>
      </c>
      <c r="B1009" s="182"/>
      <c r="C1009" s="47"/>
      <c r="D1009" s="178" t="str">
        <f>$AX$22</f>
        <v/>
      </c>
      <c r="E1009" s="47" t="s">
        <v>126</v>
      </c>
      <c r="F1009" s="47"/>
      <c r="G1009" s="183" t="str">
        <f>$AX$26</f>
        <v>Specification</v>
      </c>
      <c r="H1009" s="184" t="s">
        <v>127</v>
      </c>
      <c r="I1009" s="47"/>
      <c r="J1009" s="47"/>
    </row>
    <row r="1010" spans="1:10" ht="13.5" thickBot="1">
      <c r="A1010" s="185" t="s">
        <v>136</v>
      </c>
      <c r="B1010" s="247"/>
      <c r="C1010" s="431"/>
      <c r="D1010" s="248">
        <f>IF(CT!$E$1&lt;&gt;"",CT!$E$1,"")</f>
        <v>-50</v>
      </c>
      <c r="E1010" s="432">
        <f>IF(CT!$M$1&lt;&gt;"",CT!$M$1,"")</f>
        <v>200</v>
      </c>
      <c r="F1010" s="432">
        <f>IF(CT!$U$1&lt;&gt;"",CT!$U$1,"")</f>
        <v>450</v>
      </c>
      <c r="G1010" s="248" t="str">
        <f>IF(CT!$AC$1&lt;&gt;"",CT!$AC$1,"")</f>
        <v/>
      </c>
      <c r="H1010" s="433" t="str">
        <f>IF(CT!$AK$1&lt;&gt;"",CT!$AK$1,"")</f>
        <v/>
      </c>
      <c r="I1010" s="47"/>
      <c r="J1010" s="186"/>
    </row>
    <row r="1011" spans="1:10" ht="13.5" thickBot="1">
      <c r="A1011" s="187" t="s">
        <v>141</v>
      </c>
      <c r="B1011" s="223" t="str">
        <f>IF(CT!$C$12&lt;&gt;"",CT!$C$12,"")</f>
        <v/>
      </c>
      <c r="C1011" s="191"/>
      <c r="D1011" s="191" t="str">
        <f>IF(CT!$G$12&lt;&gt;"",CT!$G$12,"")</f>
        <v/>
      </c>
      <c r="E1011" s="191" t="str">
        <f>IF(CT!$O$12&lt;&gt;"",CT!$O$12,"")</f>
        <v/>
      </c>
      <c r="F1011" s="191" t="str">
        <f>IF(CT!$W$12&lt;&gt;"",CT!$W$12,"")</f>
        <v/>
      </c>
      <c r="G1011" s="191" t="str">
        <f>IF(CT!$AE$12&lt;&gt;"",CT!$AE$12,"")</f>
        <v/>
      </c>
      <c r="H1011" s="191" t="str">
        <f>IF(CT!$AM$12&lt;&gt;"",CT!$AM$12,"")</f>
        <v/>
      </c>
      <c r="I1011" s="47"/>
      <c r="J1011" s="47"/>
    </row>
    <row r="1012" spans="1:10" ht="13.5" thickBot="1">
      <c r="A1012" s="188"/>
      <c r="B1012" s="223"/>
      <c r="C1012" s="253" t="s">
        <v>236</v>
      </c>
      <c r="D1012" s="253" t="str">
        <f>IF(CT!$H$12&lt;&gt;"",CT!$H$12,"")</f>
        <v/>
      </c>
      <c r="E1012" s="434" t="str">
        <f>IF(CT!$P$12&lt;&gt;"",CT!$P$12,"")</f>
        <v/>
      </c>
      <c r="F1012" s="434" t="str">
        <f>IF(CT!$X$12&lt;&gt;"",CT!$X$12,"")</f>
        <v/>
      </c>
      <c r="G1012" s="434" t="str">
        <f>IF(CT!$AF$12&lt;&gt;"",CT!$AF$12,"")</f>
        <v/>
      </c>
      <c r="H1012" s="434" t="str">
        <f>IF(CT!$AN$12&lt;&gt;"",CT!$AN$12,"")</f>
        <v/>
      </c>
      <c r="I1012" s="47"/>
      <c r="J1012" s="47"/>
    </row>
    <row r="1013" spans="1:10" ht="13.5" thickBot="1">
      <c r="A1013" s="189"/>
      <c r="B1013" s="224"/>
      <c r="C1013" s="254"/>
      <c r="D1013" s="435"/>
      <c r="E1013" s="435"/>
      <c r="F1013" s="435"/>
      <c r="G1013" s="435"/>
      <c r="H1013" s="435"/>
      <c r="I1013" s="47"/>
      <c r="J1013" s="47"/>
    </row>
    <row r="1014" spans="1:10" ht="13.5" thickBot="1">
      <c r="A1014" s="188"/>
      <c r="B1014" s="224"/>
      <c r="C1014" s="191"/>
      <c r="D1014" s="191"/>
      <c r="E1014" s="191"/>
      <c r="F1014" s="191"/>
      <c r="G1014" s="191"/>
      <c r="H1014" s="191"/>
      <c r="I1014" s="47"/>
      <c r="J1014" s="47"/>
    </row>
    <row r="1015" spans="1:10" ht="13.5" thickBot="1">
      <c r="A1015" s="189"/>
      <c r="B1015" s="224"/>
      <c r="C1015" s="253"/>
      <c r="D1015" s="248" t="str">
        <f>IF(CT!$AS$1&lt;&gt;"",CT!$AS$1,"")</f>
        <v/>
      </c>
      <c r="E1015" s="248" t="str">
        <f>IF(CT!$BA$1&lt;&gt;"",CT!$BA$1,"")</f>
        <v/>
      </c>
      <c r="F1015" s="248" t="str">
        <f>IF(CT!$BI$1&lt;&gt;"",CT!$BI$1,"")</f>
        <v/>
      </c>
      <c r="G1015" s="248" t="str">
        <f>IF(CT!$BQ$1&lt;&gt;"",CT!$BQ$1,"")</f>
        <v/>
      </c>
      <c r="H1015" s="248" t="str">
        <f>IF(CT!$BY$1&lt;&gt;"",CT!$BY$1,"")</f>
        <v/>
      </c>
      <c r="I1015" s="47"/>
      <c r="J1015" s="47"/>
    </row>
    <row r="1016" spans="1:10" ht="13.5" thickBot="1">
      <c r="A1016" s="188"/>
      <c r="B1016" s="224"/>
      <c r="C1016" s="225"/>
      <c r="D1016" s="240" t="str">
        <f>IF(D1015&lt;&gt;"","---------------","")</f>
        <v/>
      </c>
      <c r="E1016" s="240" t="str">
        <f>IF(E1015&lt;&gt;"","---------------","")</f>
        <v/>
      </c>
      <c r="F1016" s="240" t="str">
        <f>IF(F1015&lt;&gt;"","---------------","")</f>
        <v/>
      </c>
      <c r="G1016" s="240" t="str">
        <f>IF(G1015&lt;&gt;"","---------------","")</f>
        <v/>
      </c>
      <c r="H1016" s="240" t="str">
        <f>IF(H1015&lt;&gt;"","---------------","")</f>
        <v/>
      </c>
      <c r="I1016" s="47"/>
      <c r="J1016" s="47"/>
    </row>
    <row r="1017" spans="1:10" ht="13.5" thickBot="1">
      <c r="A1017" s="189"/>
      <c r="B1017" s="224"/>
      <c r="C1017" s="191"/>
      <c r="D1017" s="191" t="str">
        <f>IF(CT!$AU$12&lt;&gt;"",CT!$AU$12,"")</f>
        <v/>
      </c>
      <c r="E1017" s="191" t="str">
        <f>IF(CT!$BC$12&lt;&gt;"",CT!$BC$12,"")</f>
        <v/>
      </c>
      <c r="F1017" s="191" t="str">
        <f>IF(CT!$BK$12&lt;&gt;"",CT!$BK$12,"")</f>
        <v/>
      </c>
      <c r="G1017" s="191" t="str">
        <f>IF(CT!$BS$12&lt;&gt;"",CT!$BS$12,"")</f>
        <v/>
      </c>
      <c r="H1017" s="191" t="str">
        <f>IF(CT!$CA$12&lt;&gt;"",CT!$CA$12,"")</f>
        <v/>
      </c>
      <c r="I1017" s="47"/>
      <c r="J1017" s="47"/>
    </row>
    <row r="1018" spans="1:10" ht="13.5" thickBot="1">
      <c r="A1018" s="188"/>
      <c r="B1018" s="224"/>
      <c r="C1018" s="253" t="str">
        <f>IF(D1015&lt;&gt;"","C.F.","")</f>
        <v/>
      </c>
      <c r="D1018" s="434" t="str">
        <f>IF(CT!$AV$12&lt;&gt;"",CT!$AV$12,"")</f>
        <v/>
      </c>
      <c r="E1018" s="434" t="str">
        <f>IF(CT!$BD$12&lt;&gt;"",CT!$BD$12,"")</f>
        <v/>
      </c>
      <c r="F1018" s="434" t="str">
        <f>IF(CT!$BL$12&lt;&gt;"",CT!$BL$12,"")</f>
        <v/>
      </c>
      <c r="G1018" s="434" t="str">
        <f>IF(CT!$BT$12&lt;&gt;"",CT!$BT$12,"")</f>
        <v/>
      </c>
      <c r="H1018" s="434" t="str">
        <f>IF(CT!$CB$12&lt;&gt;"",CT!$CB$12,"")</f>
        <v/>
      </c>
      <c r="I1018" s="47"/>
      <c r="J1018" s="47"/>
    </row>
    <row r="1019" spans="1:10" ht="13.5" thickBot="1">
      <c r="A1019" s="189"/>
      <c r="B1019" s="224"/>
      <c r="C1019" s="190"/>
      <c r="D1019" s="190"/>
      <c r="E1019" s="190"/>
      <c r="F1019" s="190"/>
      <c r="G1019" s="190"/>
      <c r="H1019" s="190"/>
      <c r="I1019" s="47"/>
      <c r="J1019" s="47"/>
    </row>
    <row r="1020" spans="1:10" ht="13.5" thickBot="1">
      <c r="A1020" s="188"/>
      <c r="B1020" s="224"/>
      <c r="C1020" s="191"/>
      <c r="D1020" s="191"/>
      <c r="E1020" s="191"/>
      <c r="F1020" s="191"/>
      <c r="G1020" s="191"/>
      <c r="H1020" s="191"/>
      <c r="I1020" s="47"/>
      <c r="J1020" s="47"/>
    </row>
    <row r="1021" spans="1:10" ht="13.5" thickBot="1">
      <c r="A1021" s="189"/>
      <c r="B1021" s="224"/>
      <c r="C1021" s="253" t="str">
        <f>IF(B1020&lt;&gt;"","C.F.","")</f>
        <v/>
      </c>
      <c r="D1021" s="248" t="str">
        <f>IF(CT!$CG$1&lt;&gt;"",CT!$CG$1,"")</f>
        <v/>
      </c>
      <c r="E1021" s="248" t="str">
        <f>IF(CT!$CO$1&lt;&gt;"",CT!$CO$1,"")</f>
        <v/>
      </c>
      <c r="F1021" s="248" t="str">
        <f>IF(CT!$CW$1&lt;&gt;"",CT!$CW$1,"")</f>
        <v/>
      </c>
      <c r="G1021" s="248" t="str">
        <f>IF(CT!$DE$1&lt;&gt;"",CT!$DE$1,"")</f>
        <v/>
      </c>
      <c r="H1021" s="248" t="str">
        <f>IF(CT!$DM$1&lt;&gt;"",CT!$DM$1,"")</f>
        <v/>
      </c>
      <c r="I1021" s="47"/>
      <c r="J1021" s="47"/>
    </row>
    <row r="1022" spans="1:10" ht="13.5" thickBot="1">
      <c r="A1022" s="188"/>
      <c r="B1022" s="224"/>
      <c r="C1022" s="437"/>
      <c r="D1022" s="240" t="str">
        <f>IF(D1021&lt;&gt;"","---------------","")</f>
        <v/>
      </c>
      <c r="E1022" s="240" t="str">
        <f>IF(E1021&lt;&gt;"","---------------","")</f>
        <v/>
      </c>
      <c r="F1022" s="240" t="str">
        <f>IF(F1021&lt;&gt;"","---------------","")</f>
        <v/>
      </c>
      <c r="G1022" s="240" t="str">
        <f>IF(G1021&lt;&gt;"","---------------","")</f>
        <v/>
      </c>
      <c r="H1022" s="240" t="str">
        <f>IF(H1021&lt;&gt;"","---------------","")</f>
        <v/>
      </c>
      <c r="I1022" s="47"/>
      <c r="J1022" s="47"/>
    </row>
    <row r="1023" spans="1:10" ht="13.5" thickBot="1">
      <c r="A1023" s="189"/>
      <c r="B1023" s="224"/>
      <c r="C1023" s="191"/>
      <c r="D1023" s="191" t="str">
        <f>IF(CT!$CI$12&lt;&gt;"",CT!$CI$12,"")</f>
        <v/>
      </c>
      <c r="E1023" s="191" t="str">
        <f>IF(CT!$CQ$12&lt;&gt;"",CT!$CQ$12,"")</f>
        <v/>
      </c>
      <c r="F1023" s="191" t="str">
        <f>IF(CT!$CY$12&lt;&gt;"",CT!$CY$12,"")</f>
        <v/>
      </c>
      <c r="G1023" s="191" t="str">
        <f>IF(CT!$DG$12&lt;&gt;"",CT!$DG$12,"")</f>
        <v/>
      </c>
      <c r="H1023" s="191" t="str">
        <f>IF(CT!$DO$12&lt;&gt;"",CT!$DO$12,"")</f>
        <v/>
      </c>
      <c r="I1023" s="47"/>
      <c r="J1023" s="47"/>
    </row>
    <row r="1024" spans="1:10" ht="13.5" thickBot="1">
      <c r="A1024" s="188"/>
      <c r="B1024" s="224"/>
      <c r="C1024" s="253" t="str">
        <f>IF(D1021&lt;&gt;"","C.F.","")</f>
        <v/>
      </c>
      <c r="D1024" s="434" t="str">
        <f>IF(CT!$CJ$12&lt;&gt;"",CT!$CJ$12,"")</f>
        <v/>
      </c>
      <c r="E1024" s="434" t="str">
        <f>IF(CT!$CR$12&lt;&gt;"",CT!$CR$12,"")</f>
        <v/>
      </c>
      <c r="F1024" s="434" t="str">
        <f>IF(CT!$CZ$12&lt;&gt;"",CT!$CZ$12,"")</f>
        <v/>
      </c>
      <c r="G1024" s="434" t="str">
        <f>IF(CT!$DH$12&lt;&gt;"",CT!$DH$12,"")</f>
        <v/>
      </c>
      <c r="H1024" s="434" t="str">
        <f>IF(CT!$DP$12&lt;&gt;"",CT!$DP$12,"")</f>
        <v/>
      </c>
      <c r="I1024" s="47"/>
      <c r="J1024" s="47"/>
    </row>
    <row r="1025" spans="1:10" ht="13.5" thickBot="1">
      <c r="A1025" s="189"/>
      <c r="B1025" s="224"/>
      <c r="C1025" s="191"/>
      <c r="D1025" s="434"/>
      <c r="E1025" s="434"/>
      <c r="F1025" s="434"/>
      <c r="G1025" s="434"/>
      <c r="H1025" s="434"/>
      <c r="I1025" s="47"/>
      <c r="J1025" s="47"/>
    </row>
    <row r="1026" spans="1:10">
      <c r="A1026" s="188"/>
      <c r="B1026" s="47"/>
      <c r="C1026" s="47"/>
      <c r="D1026" s="47"/>
      <c r="E1026" s="47"/>
      <c r="F1026" s="47"/>
      <c r="G1026" s="47"/>
      <c r="H1026" s="47"/>
      <c r="I1026" s="47"/>
      <c r="J1026" s="47"/>
    </row>
    <row r="1027" spans="1:10">
      <c r="A1027" s="189"/>
      <c r="B1027" s="47"/>
      <c r="C1027" s="47"/>
      <c r="D1027" s="47"/>
      <c r="E1027" s="47"/>
      <c r="F1027" s="47"/>
      <c r="G1027" s="47"/>
      <c r="H1027" s="47"/>
      <c r="I1027" s="47"/>
      <c r="J1027" s="47"/>
    </row>
    <row r="1028" spans="1:10">
      <c r="A1028" s="188"/>
      <c r="B1028" s="47"/>
      <c r="C1028" s="47"/>
      <c r="D1028" s="47"/>
      <c r="E1028" s="47"/>
      <c r="F1028" s="47"/>
      <c r="G1028" s="47"/>
      <c r="H1028" s="47"/>
      <c r="I1028" s="47"/>
      <c r="J1028" s="47"/>
    </row>
    <row r="1029" spans="1:10">
      <c r="A1029" s="189"/>
      <c r="B1029" s="47"/>
      <c r="C1029" s="47"/>
      <c r="D1029" s="47"/>
      <c r="E1029" s="47"/>
      <c r="F1029" s="47"/>
      <c r="G1029" s="47"/>
      <c r="H1029" s="47"/>
      <c r="I1029" s="47"/>
      <c r="J1029" s="47"/>
    </row>
    <row r="1030" spans="1:10">
      <c r="A1030" s="192"/>
      <c r="B1030" s="193"/>
      <c r="C1030" s="193"/>
      <c r="D1030" s="193"/>
      <c r="E1030" s="193"/>
      <c r="F1030" s="193"/>
      <c r="G1030" s="193"/>
      <c r="H1030" s="193"/>
      <c r="I1030" s="47"/>
      <c r="J1030" s="47"/>
    </row>
    <row r="1031" spans="1:10" ht="13.5" thickBot="1">
      <c r="A1031" s="194"/>
      <c r="B1031" s="47"/>
      <c r="C1031" s="194" t="s">
        <v>210</v>
      </c>
      <c r="D1031" s="194"/>
      <c r="E1031" s="194"/>
      <c r="F1031" s="194"/>
      <c r="G1031" s="194"/>
      <c r="H1031" s="194"/>
      <c r="I1031" s="194"/>
      <c r="J1031" s="194"/>
    </row>
    <row r="1032" spans="1:10">
      <c r="A1032" s="47" t="s">
        <v>214</v>
      </c>
      <c r="B1032" s="178" t="str">
        <f>$BJ$7</f>
        <v>Found in tolerance.  No action required.  "C.F" = "Correction Factor."</v>
      </c>
      <c r="C1032" s="47"/>
      <c r="D1032" s="47"/>
      <c r="E1032" s="47"/>
      <c r="F1032" s="47"/>
      <c r="G1032" s="47"/>
      <c r="H1032" s="47"/>
      <c r="I1032" s="47"/>
      <c r="J1032" s="47"/>
    </row>
    <row r="1033" spans="1:10">
      <c r="A1033" s="47"/>
      <c r="B1033" s="47"/>
      <c r="C1033" s="47"/>
      <c r="D1033" s="47"/>
      <c r="E1033" s="47"/>
      <c r="F1033" s="47"/>
      <c r="G1033" s="47"/>
      <c r="H1033" s="47"/>
      <c r="I1033" s="47"/>
      <c r="J1033" s="47"/>
    </row>
    <row r="1034" spans="1:10">
      <c r="A1034" s="195" t="s">
        <v>220</v>
      </c>
      <c r="B1034" s="178" t="str">
        <f>$BJ$30</f>
        <v>New</v>
      </c>
      <c r="C1034" s="47"/>
      <c r="D1034" s="47"/>
      <c r="E1034" s="47"/>
      <c r="F1034" s="47"/>
      <c r="G1034" s="47"/>
      <c r="H1034" s="47"/>
      <c r="I1034" s="47"/>
      <c r="J1034" s="47"/>
    </row>
    <row r="1035" spans="1:10">
      <c r="A1035" s="195" t="s">
        <v>223</v>
      </c>
      <c r="B1035" s="178" t="str">
        <f>$BK$5</f>
        <v>ACCEPTED</v>
      </c>
      <c r="C1035" s="47"/>
      <c r="D1035" s="47"/>
      <c r="E1035" s="47"/>
      <c r="F1035" s="47"/>
      <c r="G1035" s="47"/>
      <c r="H1035" s="47"/>
      <c r="I1035" s="47"/>
      <c r="J1035" s="47"/>
    </row>
    <row r="1036" spans="1:10">
      <c r="A1036" s="182"/>
      <c r="B1036" s="507" t="s">
        <v>225</v>
      </c>
      <c r="C1036" s="508"/>
      <c r="D1036" s="507"/>
      <c r="E1036" s="507"/>
      <c r="F1036" s="507"/>
      <c r="G1036" s="508"/>
      <c r="H1036" s="508"/>
      <c r="I1036" s="507"/>
      <c r="J1036" s="507"/>
    </row>
    <row r="1037" spans="1:10">
      <c r="A1037" s="47" t="s">
        <v>227</v>
      </c>
      <c r="B1037" s="47"/>
      <c r="C1037" s="178" t="str">
        <f>$N$20</f>
        <v>Additel 286 SN:6851022030037</v>
      </c>
      <c r="D1037" s="181"/>
      <c r="E1037" s="181"/>
      <c r="F1037" s="47" t="s">
        <v>228</v>
      </c>
      <c r="G1037" s="512" t="str">
        <f>IF($V$19&lt;&gt;"",$V$19,"")</f>
        <v>PRT SN:496142</v>
      </c>
      <c r="H1037" s="513"/>
      <c r="I1037" s="196"/>
      <c r="J1037" s="47"/>
    </row>
    <row r="1038" spans="1:10">
      <c r="A1038" s="47" t="s">
        <v>229</v>
      </c>
      <c r="B1038" s="47"/>
      <c r="C1038" s="504">
        <f>$N$21</f>
        <v>45474</v>
      </c>
      <c r="D1038" s="505"/>
      <c r="E1038" s="506"/>
      <c r="F1038" s="47" t="s">
        <v>230</v>
      </c>
      <c r="G1038" s="197">
        <f>IF($V$20&lt;&gt;"",$V$20,"")</f>
        <v>45275</v>
      </c>
      <c r="H1038" s="198" t="str">
        <f>IF($W$20&lt;&gt;"",$W$20,"")</f>
        <v/>
      </c>
      <c r="I1038" s="199"/>
      <c r="J1038" s="200"/>
    </row>
    <row r="1039" spans="1:10">
      <c r="A1039" s="47" t="s">
        <v>231</v>
      </c>
      <c r="B1039" s="47"/>
      <c r="C1039" s="504">
        <f>$N$22</f>
        <v>45839</v>
      </c>
      <c r="D1039" s="505"/>
      <c r="E1039" s="506"/>
      <c r="F1039" s="47" t="s">
        <v>232</v>
      </c>
      <c r="G1039" s="197">
        <f>IF($V$21&lt;&gt;"",$V$21,"")</f>
        <v>46006</v>
      </c>
      <c r="H1039" s="197" t="str">
        <f>IF($W$21&lt;&gt;"",$W$21,"")</f>
        <v/>
      </c>
      <c r="I1039" s="199"/>
      <c r="J1039" s="200"/>
    </row>
    <row r="1040" spans="1:10" ht="13.5" thickBot="1">
      <c r="A1040" s="201" t="s">
        <v>233</v>
      </c>
      <c r="B1040" s="201"/>
      <c r="C1040" s="509" t="str">
        <f>$N$23</f>
        <v>56561-060578</v>
      </c>
      <c r="D1040" s="510"/>
      <c r="E1040" s="511"/>
      <c r="F1040" s="201" t="s">
        <v>233</v>
      </c>
      <c r="G1040" s="201"/>
      <c r="H1040" s="295" t="str">
        <f>IF($V$22&lt;&gt;"",$V$22,"")</f>
        <v>G295632</v>
      </c>
      <c r="I1040" s="203"/>
      <c r="J1040" s="204"/>
    </row>
    <row r="1041" spans="1:10">
      <c r="A1041" s="47" t="s">
        <v>52</v>
      </c>
      <c r="B1041" s="47"/>
      <c r="C1041" s="47"/>
      <c r="D1041" s="220" t="s">
        <v>53</v>
      </c>
      <c r="E1041" s="221">
        <v>27</v>
      </c>
      <c r="F1041" s="47"/>
      <c r="G1041" s="178"/>
      <c r="H1041" s="47"/>
      <c r="I1041" s="47"/>
      <c r="J1041" s="47"/>
    </row>
    <row r="1042" spans="1:10">
      <c r="A1042" s="47" t="s">
        <v>59</v>
      </c>
      <c r="B1042" s="47"/>
      <c r="C1042" s="47"/>
      <c r="D1042" s="47"/>
      <c r="E1042" s="47"/>
      <c r="F1042" s="47"/>
      <c r="G1042" s="47"/>
      <c r="H1042" s="47"/>
      <c r="I1042" s="47"/>
      <c r="J1042" s="47"/>
    </row>
    <row r="1043" spans="1:10">
      <c r="A1043" s="47" t="s">
        <v>68</v>
      </c>
      <c r="B1043" s="178" t="str">
        <f>$BC$12</f>
        <v>Thermocouple Wire</v>
      </c>
      <c r="C1043" s="47"/>
      <c r="D1043" s="47"/>
      <c r="E1043" s="47" t="s">
        <v>69</v>
      </c>
      <c r="F1043" s="47"/>
      <c r="G1043" s="178" t="str">
        <f>$BF$22</f>
        <v>KF</v>
      </c>
      <c r="H1043" s="47"/>
      <c r="I1043" s="47"/>
      <c r="J1043" s="47"/>
    </row>
    <row r="1044" spans="1:10">
      <c r="A1044" s="47" t="s">
        <v>48</v>
      </c>
      <c r="B1044" s="178" t="str">
        <f>AV13</f>
        <v>"0"</v>
      </c>
      <c r="C1044" s="47"/>
      <c r="D1044" s="47"/>
      <c r="E1044" s="47" t="s">
        <v>76</v>
      </c>
      <c r="F1044" s="47"/>
      <c r="G1044" s="246">
        <f ca="1">$BG$9</f>
        <v>45756</v>
      </c>
      <c r="H1044" s="47"/>
      <c r="I1044" s="47"/>
      <c r="J1044" s="179"/>
    </row>
    <row r="1045" spans="1:10">
      <c r="A1045" s="47" t="s">
        <v>80</v>
      </c>
      <c r="B1045" s="178" t="str">
        <f>$BG$18</f>
        <v>N/A</v>
      </c>
      <c r="C1045" s="47"/>
      <c r="D1045" s="47"/>
      <c r="E1045" s="47" t="s">
        <v>81</v>
      </c>
      <c r="F1045" s="47"/>
      <c r="G1045" s="246" t="str">
        <f>$BG$10</f>
        <v>N/A</v>
      </c>
      <c r="H1045" s="47"/>
      <c r="J1045" s="179"/>
    </row>
    <row r="1046" spans="1:10">
      <c r="A1046" s="47" t="s">
        <v>65</v>
      </c>
      <c r="B1046" s="180">
        <f>$BG$2</f>
        <v>72</v>
      </c>
      <c r="C1046" s="47"/>
      <c r="D1046" s="47"/>
      <c r="E1046" s="47" t="s">
        <v>91</v>
      </c>
      <c r="F1046" s="47"/>
      <c r="G1046" s="178">
        <f>$BG$3</f>
        <v>25</v>
      </c>
      <c r="H1046" s="47" t="s">
        <v>92</v>
      </c>
      <c r="I1046" s="47"/>
      <c r="J1046" s="47"/>
    </row>
    <row r="1047" spans="1:10">
      <c r="A1047" s="47" t="s">
        <v>105</v>
      </c>
      <c r="B1047" s="178" t="str">
        <f>$BE$27</f>
        <v>Production</v>
      </c>
      <c r="C1047" s="47"/>
      <c r="D1047" s="47"/>
      <c r="E1047" s="47" t="s">
        <v>106</v>
      </c>
      <c r="F1047" s="178" t="str">
        <f>$AR$23</f>
        <v>Greater of ±2.0°F or ±0.4% of Reading</v>
      </c>
      <c r="G1047" s="47"/>
      <c r="H1047" s="47"/>
      <c r="I1047" s="47"/>
      <c r="J1047" s="47"/>
    </row>
    <row r="1048" spans="1:10">
      <c r="A1048" s="181" t="s">
        <v>116</v>
      </c>
      <c r="B1048" s="47"/>
      <c r="C1048" s="181"/>
      <c r="D1048" s="181" t="s">
        <v>117</v>
      </c>
      <c r="E1048" s="181"/>
      <c r="F1048" s="47"/>
      <c r="G1048" s="178" t="str">
        <f>$AR$24</f>
        <v>AMS2750H, ASTM E220-19</v>
      </c>
      <c r="H1048" s="181"/>
      <c r="I1048" s="47"/>
      <c r="J1048" s="47"/>
    </row>
    <row r="1049" spans="1:10">
      <c r="A1049" s="182" t="s">
        <v>125</v>
      </c>
      <c r="B1049" s="182"/>
      <c r="C1049" s="47"/>
      <c r="D1049" s="178" t="str">
        <f>$AX$22</f>
        <v/>
      </c>
      <c r="E1049" s="47" t="s">
        <v>126</v>
      </c>
      <c r="F1049" s="47"/>
      <c r="G1049" s="183" t="str">
        <f>$AX$26</f>
        <v>Specification</v>
      </c>
      <c r="H1049" s="184" t="s">
        <v>127</v>
      </c>
      <c r="I1049" s="47"/>
      <c r="J1049" s="47"/>
    </row>
    <row r="1050" spans="1:10" ht="13.5" thickBot="1">
      <c r="A1050" s="185" t="s">
        <v>136</v>
      </c>
      <c r="B1050" s="247"/>
      <c r="C1050" s="431"/>
      <c r="D1050" s="248">
        <f>IF(CT!$E$1&lt;&gt;"",CT!$E$1,"")</f>
        <v>-50</v>
      </c>
      <c r="E1050" s="432">
        <f>IF(CT!$M$1&lt;&gt;"",CT!$M$1,"")</f>
        <v>200</v>
      </c>
      <c r="F1050" s="432">
        <f>IF(CT!$U$1&lt;&gt;"",CT!$U$1,"")</f>
        <v>450</v>
      </c>
      <c r="G1050" s="248" t="str">
        <f>IF(CT!$AC$1&lt;&gt;"",CT!$AC$1,"")</f>
        <v/>
      </c>
      <c r="H1050" s="433" t="str">
        <f>IF(CT!$AK$1&lt;&gt;"",CT!$AK$1,"")</f>
        <v/>
      </c>
      <c r="I1050" s="47"/>
      <c r="J1050" s="186"/>
    </row>
    <row r="1051" spans="1:10" ht="13.5" thickBot="1">
      <c r="A1051" s="187" t="s">
        <v>141</v>
      </c>
      <c r="B1051" s="223" t="str">
        <f>IF(CT!$C$13&lt;&gt;"",CT!$C$13,"")</f>
        <v/>
      </c>
      <c r="C1051" s="191"/>
      <c r="D1051" s="191" t="str">
        <f>IF(CT!$G$13&lt;&gt;"",CT!$G$13,"")</f>
        <v/>
      </c>
      <c r="E1051" s="191" t="str">
        <f>IF(CT!$O$13&lt;&gt;"",CT!$O$13,"")</f>
        <v/>
      </c>
      <c r="F1051" s="191" t="str">
        <f>IF(CT!$W$13&lt;&gt;"",CT!$W$13,"")</f>
        <v/>
      </c>
      <c r="G1051" s="191" t="str">
        <f>IF(CT!$AE$13&lt;&gt;"",CT!$AE$13,"")</f>
        <v/>
      </c>
      <c r="H1051" s="191" t="str">
        <f>IF(CT!$AM$13&lt;&gt;"",CT!$AM$13,"")</f>
        <v/>
      </c>
      <c r="I1051" s="47"/>
      <c r="J1051" s="47"/>
    </row>
    <row r="1052" spans="1:10" ht="13.5" thickBot="1">
      <c r="A1052" s="188"/>
      <c r="B1052" s="223"/>
      <c r="C1052" s="253" t="s">
        <v>236</v>
      </c>
      <c r="D1052" s="253" t="str">
        <f>IF(CT!$H$13&lt;&gt;"",CT!$H$13,"")</f>
        <v/>
      </c>
      <c r="E1052" s="434" t="str">
        <f>IF(CT!$P$13&lt;&gt;"",CT!$P$13,"")</f>
        <v/>
      </c>
      <c r="F1052" s="434" t="str">
        <f>IF(CT!$X$13&lt;&gt;"",CT!$X$13,"")</f>
        <v/>
      </c>
      <c r="G1052" s="434" t="str">
        <f>IF(CT!$AF$13&lt;&gt;"",CT!$AF$13,"")</f>
        <v/>
      </c>
      <c r="H1052" s="434" t="str">
        <f>IF(CT!$AN$13&lt;&gt;"",CT!$AN$13,"")</f>
        <v/>
      </c>
      <c r="I1052" s="47"/>
      <c r="J1052" s="47"/>
    </row>
    <row r="1053" spans="1:10" ht="13.5" thickBot="1">
      <c r="A1053" s="189"/>
      <c r="B1053" s="224"/>
      <c r="C1053" s="254"/>
      <c r="D1053" s="435"/>
      <c r="E1053" s="435"/>
      <c r="F1053" s="435"/>
      <c r="G1053" s="435"/>
      <c r="H1053" s="435"/>
      <c r="I1053" s="47"/>
      <c r="J1053" s="47"/>
    </row>
    <row r="1054" spans="1:10" ht="13.5" thickBot="1">
      <c r="A1054" s="188"/>
      <c r="B1054" s="224"/>
      <c r="C1054" s="191"/>
      <c r="D1054" s="191"/>
      <c r="E1054" s="191"/>
      <c r="F1054" s="191"/>
      <c r="G1054" s="191"/>
      <c r="H1054" s="191"/>
      <c r="I1054" s="47"/>
      <c r="J1054" s="47"/>
    </row>
    <row r="1055" spans="1:10" ht="13.5" thickBot="1">
      <c r="A1055" s="189"/>
      <c r="B1055" s="224"/>
      <c r="C1055" s="253"/>
      <c r="D1055" s="248" t="str">
        <f>IF(CT!$AS$1&lt;&gt;"",CT!$AS$1,"")</f>
        <v/>
      </c>
      <c r="E1055" s="248" t="str">
        <f>IF(CT!$BA$1&lt;&gt;"",CT!$BA$1,"")</f>
        <v/>
      </c>
      <c r="F1055" s="248" t="str">
        <f>IF(CT!$BI$1&lt;&gt;"",CT!$BI$1,"")</f>
        <v/>
      </c>
      <c r="G1055" s="248" t="str">
        <f>IF(CT!$BQ$1&lt;&gt;"",CT!$BQ$1,"")</f>
        <v/>
      </c>
      <c r="H1055" s="248" t="str">
        <f>IF(CT!$BY$1&lt;&gt;"",CT!$BY$1,"")</f>
        <v/>
      </c>
      <c r="I1055" s="47"/>
      <c r="J1055" s="47"/>
    </row>
    <row r="1056" spans="1:10" ht="13.5" thickBot="1">
      <c r="A1056" s="188"/>
      <c r="B1056" s="224"/>
      <c r="C1056" s="225"/>
      <c r="D1056" s="240" t="str">
        <f>IF(D1055&lt;&gt;"","---------------","")</f>
        <v/>
      </c>
      <c r="E1056" s="240" t="str">
        <f>IF(E1055&lt;&gt;"","---------------","")</f>
        <v/>
      </c>
      <c r="F1056" s="240" t="str">
        <f>IF(F1055&lt;&gt;"","---------------","")</f>
        <v/>
      </c>
      <c r="G1056" s="240" t="str">
        <f>IF(G1055&lt;&gt;"","---------------","")</f>
        <v/>
      </c>
      <c r="H1056" s="240" t="str">
        <f>IF(H1055&lt;&gt;"","---------------","")</f>
        <v/>
      </c>
      <c r="I1056" s="47"/>
      <c r="J1056" s="47"/>
    </row>
    <row r="1057" spans="1:10" ht="13.5" thickBot="1">
      <c r="A1057" s="189"/>
      <c r="B1057" s="224"/>
      <c r="C1057" s="191"/>
      <c r="D1057" s="191" t="str">
        <f>IF(CT!$AU$13&lt;&gt;"",CT!$AU$13,"")</f>
        <v/>
      </c>
      <c r="E1057" s="191" t="str">
        <f>IF(CT!$BC$13&lt;&gt;"",CT!$BC$13,"")</f>
        <v/>
      </c>
      <c r="F1057" s="191" t="str">
        <f>IF(CT!$BK$13&lt;&gt;"",CT!$BK$13,"")</f>
        <v/>
      </c>
      <c r="G1057" s="191" t="str">
        <f>IF(CT!$BS$13&lt;&gt;"",CT!$BS$13,"")</f>
        <v/>
      </c>
      <c r="H1057" s="191" t="str">
        <f>IF(CT!$CA$13&lt;&gt;"",CT!$CA$13,"")</f>
        <v/>
      </c>
      <c r="I1057" s="47"/>
      <c r="J1057" s="47"/>
    </row>
    <row r="1058" spans="1:10" ht="13.5" thickBot="1">
      <c r="A1058" s="188"/>
      <c r="B1058" s="224"/>
      <c r="C1058" s="253" t="str">
        <f>IF(D1055&lt;&gt;"","C.F.","")</f>
        <v/>
      </c>
      <c r="D1058" s="434" t="str">
        <f>IF(CT!$AV$13&lt;&gt;"",CT!$AV$13,"")</f>
        <v/>
      </c>
      <c r="E1058" s="434" t="str">
        <f>IF(CT!$BD$13&lt;&gt;"",CT!$BD$13,"")</f>
        <v/>
      </c>
      <c r="F1058" s="434" t="str">
        <f>IF(CT!$BL$13&lt;&gt;"",CT!$BL$13,"")</f>
        <v/>
      </c>
      <c r="G1058" s="434" t="str">
        <f>IF(CT!$BT$13&lt;&gt;"",CT!$BT$13,"")</f>
        <v/>
      </c>
      <c r="H1058" s="434" t="str">
        <f>IF(CT!$CB$13&lt;&gt;"",CT!$CB$13,"")</f>
        <v/>
      </c>
      <c r="I1058" s="47"/>
      <c r="J1058" s="47"/>
    </row>
    <row r="1059" spans="1:10" ht="13.5" thickBot="1">
      <c r="A1059" s="189"/>
      <c r="B1059" s="224"/>
      <c r="C1059" s="190"/>
      <c r="D1059" s="190"/>
      <c r="E1059" s="190"/>
      <c r="F1059" s="190"/>
      <c r="G1059" s="190"/>
      <c r="H1059" s="190"/>
      <c r="I1059" s="47"/>
      <c r="J1059" s="47"/>
    </row>
    <row r="1060" spans="1:10" ht="13.5" thickBot="1">
      <c r="A1060" s="188"/>
      <c r="B1060" s="224"/>
      <c r="C1060" s="191"/>
      <c r="D1060" s="191"/>
      <c r="E1060" s="191"/>
      <c r="F1060" s="191"/>
      <c r="G1060" s="191"/>
      <c r="H1060" s="191"/>
      <c r="I1060" s="47"/>
      <c r="J1060" s="47"/>
    </row>
    <row r="1061" spans="1:10" ht="13.5" thickBot="1">
      <c r="A1061" s="189"/>
      <c r="B1061" s="224"/>
      <c r="C1061" s="253" t="str">
        <f>IF(B1060&lt;&gt;"","C.F.","")</f>
        <v/>
      </c>
      <c r="D1061" s="248" t="str">
        <f>IF(CT!$CG$1&lt;&gt;"",CT!$CG$1,"")</f>
        <v/>
      </c>
      <c r="E1061" s="248" t="str">
        <f>IF(CT!$CO$1&lt;&gt;"",CT!$CO$1,"")</f>
        <v/>
      </c>
      <c r="F1061" s="248" t="str">
        <f>IF(CT!$CW$1&lt;&gt;"",CT!$CW$1,"")</f>
        <v/>
      </c>
      <c r="G1061" s="248" t="str">
        <f>IF(CT!$DE$1&lt;&gt;"",CT!$DE$1,"")</f>
        <v/>
      </c>
      <c r="H1061" s="248" t="str">
        <f>IF(CT!$DM$1&lt;&gt;"",CT!$DM$1,"")</f>
        <v/>
      </c>
      <c r="I1061" s="47"/>
      <c r="J1061" s="47"/>
    </row>
    <row r="1062" spans="1:10" ht="13.5" thickBot="1">
      <c r="A1062" s="188"/>
      <c r="B1062" s="224"/>
      <c r="C1062" s="437"/>
      <c r="D1062" s="240" t="str">
        <f>IF(D1061&lt;&gt;"","---------------","")</f>
        <v/>
      </c>
      <c r="E1062" s="240" t="str">
        <f>IF(E1061&lt;&gt;"","---------------","")</f>
        <v/>
      </c>
      <c r="F1062" s="240" t="str">
        <f>IF(F1061&lt;&gt;"","---------------","")</f>
        <v/>
      </c>
      <c r="G1062" s="240" t="str">
        <f>IF(G1061&lt;&gt;"","---------------","")</f>
        <v/>
      </c>
      <c r="H1062" s="240" t="str">
        <f>IF(H1061&lt;&gt;"","---------------","")</f>
        <v/>
      </c>
      <c r="I1062" s="47"/>
      <c r="J1062" s="47"/>
    </row>
    <row r="1063" spans="1:10" ht="13.5" thickBot="1">
      <c r="A1063" s="189"/>
      <c r="B1063" s="224"/>
      <c r="C1063" s="191"/>
      <c r="D1063" s="191" t="str">
        <f>IF(CT!$CI$13&lt;&gt;"",CT!$CI$13,"")</f>
        <v/>
      </c>
      <c r="E1063" s="191" t="str">
        <f>IF(CT!$CQ$13&lt;&gt;"",CT!$CQ$13,"")</f>
        <v/>
      </c>
      <c r="F1063" s="191" t="str">
        <f>IF(CT!$CY$13&lt;&gt;"",CT!$CY$13,"")</f>
        <v/>
      </c>
      <c r="G1063" s="191" t="str">
        <f>IF(CT!$DG$13&lt;&gt;"",CT!$DG$13,"")</f>
        <v/>
      </c>
      <c r="H1063" s="191" t="str">
        <f>IF(CT!$DO$13&lt;&gt;"",CT!$DO$13,"")</f>
        <v/>
      </c>
      <c r="I1063" s="47"/>
      <c r="J1063" s="47"/>
    </row>
    <row r="1064" spans="1:10" ht="13.5" thickBot="1">
      <c r="A1064" s="188"/>
      <c r="B1064" s="224"/>
      <c r="C1064" s="253" t="str">
        <f>IF(D1061&lt;&gt;"","C.F.","")</f>
        <v/>
      </c>
      <c r="D1064" s="434" t="str">
        <f>IF(CT!$CJ$13&lt;&gt;"",CT!$CJ$13,"")</f>
        <v/>
      </c>
      <c r="E1064" s="434" t="str">
        <f>IF(CT!$CR$13&lt;&gt;"",CT!$CR$13,"")</f>
        <v/>
      </c>
      <c r="F1064" s="434" t="str">
        <f>IF(CT!$CZ$13&lt;&gt;"",CT!$CZ$13,"")</f>
        <v/>
      </c>
      <c r="G1064" s="434" t="str">
        <f>IF(CT!$DH$13&lt;&gt;"",CT!$DH$13,"")</f>
        <v/>
      </c>
      <c r="H1064" s="434" t="str">
        <f>IF(CT!$DP$13&lt;&gt;"",CT!$DP$13,"")</f>
        <v/>
      </c>
      <c r="I1064" s="47"/>
      <c r="J1064" s="47"/>
    </row>
    <row r="1065" spans="1:10" ht="13.5" thickBot="1">
      <c r="A1065" s="189"/>
      <c r="B1065" s="224"/>
      <c r="C1065" s="191"/>
      <c r="D1065" s="434"/>
      <c r="E1065" s="434"/>
      <c r="F1065" s="434"/>
      <c r="G1065" s="434"/>
      <c r="H1065" s="434"/>
      <c r="I1065" s="47"/>
      <c r="J1065" s="47"/>
    </row>
    <row r="1066" spans="1:10">
      <c r="A1066" s="188"/>
      <c r="B1066" s="47"/>
      <c r="C1066" s="47"/>
      <c r="D1066" s="47"/>
      <c r="E1066" s="47"/>
      <c r="F1066" s="47"/>
      <c r="G1066" s="47"/>
      <c r="H1066" s="47"/>
      <c r="I1066" s="47"/>
      <c r="J1066" s="47"/>
    </row>
    <row r="1067" spans="1:10">
      <c r="A1067" s="189"/>
      <c r="B1067" s="47"/>
      <c r="C1067" s="47"/>
      <c r="D1067" s="47"/>
      <c r="E1067" s="47"/>
      <c r="F1067" s="47"/>
      <c r="G1067" s="47"/>
      <c r="H1067" s="47"/>
      <c r="I1067" s="47"/>
      <c r="J1067" s="47"/>
    </row>
    <row r="1068" spans="1:10">
      <c r="A1068" s="188"/>
      <c r="B1068" s="47"/>
      <c r="C1068" s="47"/>
      <c r="D1068" s="47"/>
      <c r="E1068" s="47"/>
      <c r="F1068" s="47"/>
      <c r="G1068" s="47"/>
      <c r="H1068" s="47"/>
      <c r="I1068" s="47"/>
      <c r="J1068" s="47"/>
    </row>
    <row r="1069" spans="1:10">
      <c r="A1069" s="189"/>
      <c r="B1069" s="47"/>
      <c r="C1069" s="47"/>
      <c r="D1069" s="47"/>
      <c r="E1069" s="47"/>
      <c r="F1069" s="47"/>
      <c r="G1069" s="47"/>
      <c r="H1069" s="47"/>
      <c r="I1069" s="47"/>
      <c r="J1069" s="47"/>
    </row>
    <row r="1070" spans="1:10">
      <c r="A1070" s="192"/>
      <c r="B1070" s="193"/>
      <c r="C1070" s="193"/>
      <c r="D1070" s="193"/>
      <c r="E1070" s="193"/>
      <c r="F1070" s="193"/>
      <c r="G1070" s="193"/>
      <c r="H1070" s="193"/>
      <c r="I1070" s="47"/>
      <c r="J1070" s="47"/>
    </row>
    <row r="1071" spans="1:10" ht="13.5" thickBot="1">
      <c r="A1071" s="194"/>
      <c r="B1071" s="47"/>
      <c r="C1071" s="194" t="s">
        <v>210</v>
      </c>
      <c r="D1071" s="194"/>
      <c r="E1071" s="194"/>
      <c r="F1071" s="194"/>
      <c r="G1071" s="194"/>
      <c r="H1071" s="194"/>
      <c r="I1071" s="194"/>
      <c r="J1071" s="194"/>
    </row>
    <row r="1072" spans="1:10">
      <c r="A1072" s="47" t="s">
        <v>214</v>
      </c>
      <c r="B1072" s="178" t="str">
        <f>$BJ$7</f>
        <v>Found in tolerance.  No action required.  "C.F" = "Correction Factor."</v>
      </c>
      <c r="C1072" s="47"/>
      <c r="D1072" s="47"/>
      <c r="E1072" s="47"/>
      <c r="F1072" s="47"/>
      <c r="G1072" s="47"/>
      <c r="H1072" s="47"/>
      <c r="I1072" s="47"/>
      <c r="J1072" s="47"/>
    </row>
    <row r="1073" spans="1:10">
      <c r="A1073" s="47"/>
      <c r="B1073" s="47"/>
      <c r="C1073" s="47"/>
      <c r="D1073" s="47"/>
      <c r="E1073" s="47"/>
      <c r="F1073" s="47"/>
      <c r="G1073" s="47"/>
      <c r="H1073" s="47"/>
      <c r="I1073" s="47"/>
      <c r="J1073" s="47"/>
    </row>
    <row r="1074" spans="1:10">
      <c r="A1074" s="195" t="s">
        <v>220</v>
      </c>
      <c r="B1074" s="178" t="str">
        <f>$BJ$30</f>
        <v>New</v>
      </c>
      <c r="C1074" s="47"/>
      <c r="D1074" s="47"/>
      <c r="E1074" s="47"/>
      <c r="F1074" s="47"/>
      <c r="G1074" s="47"/>
      <c r="H1074" s="47"/>
      <c r="I1074" s="47"/>
      <c r="J1074" s="47"/>
    </row>
    <row r="1075" spans="1:10">
      <c r="A1075" s="195" t="s">
        <v>223</v>
      </c>
      <c r="B1075" s="178" t="str">
        <f>$BK$5</f>
        <v>ACCEPTED</v>
      </c>
      <c r="C1075" s="47"/>
      <c r="D1075" s="47"/>
      <c r="E1075" s="47"/>
      <c r="F1075" s="47"/>
      <c r="G1075" s="47"/>
      <c r="H1075" s="47"/>
      <c r="I1075" s="47"/>
      <c r="J1075" s="47"/>
    </row>
    <row r="1076" spans="1:10">
      <c r="A1076" s="182"/>
      <c r="B1076" s="507" t="s">
        <v>225</v>
      </c>
      <c r="C1076" s="508"/>
      <c r="D1076" s="507"/>
      <c r="E1076" s="507"/>
      <c r="F1076" s="507"/>
      <c r="G1076" s="508"/>
      <c r="H1076" s="508"/>
      <c r="I1076" s="507"/>
      <c r="J1076" s="507"/>
    </row>
    <row r="1077" spans="1:10">
      <c r="A1077" s="47" t="s">
        <v>227</v>
      </c>
      <c r="B1077" s="47"/>
      <c r="C1077" s="178" t="str">
        <f>$N$20</f>
        <v>Additel 286 SN:6851022030037</v>
      </c>
      <c r="D1077" s="181"/>
      <c r="E1077" s="181"/>
      <c r="F1077" s="47" t="s">
        <v>228</v>
      </c>
      <c r="G1077" s="512" t="str">
        <f>IF($V$19&lt;&gt;"",$V$19,"")</f>
        <v>PRT SN:496142</v>
      </c>
      <c r="H1077" s="513"/>
      <c r="I1077" s="196"/>
      <c r="J1077" s="47"/>
    </row>
    <row r="1078" spans="1:10">
      <c r="A1078" s="47" t="s">
        <v>229</v>
      </c>
      <c r="B1078" s="47"/>
      <c r="C1078" s="504">
        <f>$N$21</f>
        <v>45474</v>
      </c>
      <c r="D1078" s="505"/>
      <c r="E1078" s="506"/>
      <c r="F1078" s="47" t="s">
        <v>230</v>
      </c>
      <c r="G1078" s="197">
        <f>IF($V$20&lt;&gt;"",$V$20,"")</f>
        <v>45275</v>
      </c>
      <c r="H1078" s="198" t="str">
        <f>IF($W$20&lt;&gt;"",$W$20,"")</f>
        <v/>
      </c>
      <c r="I1078" s="199"/>
      <c r="J1078" s="200"/>
    </row>
    <row r="1079" spans="1:10">
      <c r="A1079" s="47" t="s">
        <v>231</v>
      </c>
      <c r="B1079" s="47"/>
      <c r="C1079" s="504">
        <f>$N$22</f>
        <v>45839</v>
      </c>
      <c r="D1079" s="505"/>
      <c r="E1079" s="506"/>
      <c r="F1079" s="47" t="s">
        <v>232</v>
      </c>
      <c r="G1079" s="197">
        <f>IF($V$21&lt;&gt;"",$V$21,"")</f>
        <v>46006</v>
      </c>
      <c r="H1079" s="197" t="str">
        <f>IF($W$21&lt;&gt;"",$W$21,"")</f>
        <v/>
      </c>
      <c r="I1079" s="199"/>
      <c r="J1079" s="200"/>
    </row>
    <row r="1080" spans="1:10" ht="13.5" thickBot="1">
      <c r="A1080" s="201" t="s">
        <v>233</v>
      </c>
      <c r="B1080" s="201"/>
      <c r="C1080" s="509" t="str">
        <f>$N$23</f>
        <v>56561-060578</v>
      </c>
      <c r="D1080" s="510"/>
      <c r="E1080" s="511"/>
      <c r="F1080" s="201" t="s">
        <v>233</v>
      </c>
      <c r="G1080" s="201"/>
      <c r="H1080" s="295" t="str">
        <f>IF($V$22&lt;&gt;"",$V$22,"")</f>
        <v>G295632</v>
      </c>
      <c r="I1080" s="203"/>
      <c r="J1080" s="204"/>
    </row>
    <row r="1081" spans="1:10">
      <c r="A1081" s="47" t="s">
        <v>52</v>
      </c>
      <c r="B1081" s="47"/>
      <c r="C1081" s="47"/>
      <c r="D1081" s="220" t="s">
        <v>53</v>
      </c>
      <c r="E1081" s="221">
        <v>28</v>
      </c>
      <c r="F1081" s="47"/>
      <c r="G1081" s="178"/>
      <c r="H1081" s="47"/>
      <c r="I1081" s="47"/>
      <c r="J1081" s="47"/>
    </row>
    <row r="1082" spans="1:10">
      <c r="A1082" s="47" t="s">
        <v>59</v>
      </c>
      <c r="B1082" s="47"/>
      <c r="C1082" s="47"/>
      <c r="D1082" s="47"/>
      <c r="E1082" s="47"/>
      <c r="F1082" s="47"/>
      <c r="G1082" s="47"/>
      <c r="H1082" s="47"/>
      <c r="I1082" s="47"/>
      <c r="J1082" s="47"/>
    </row>
    <row r="1083" spans="1:10">
      <c r="A1083" s="47" t="s">
        <v>68</v>
      </c>
      <c r="B1083" s="178" t="str">
        <f>$BC$12</f>
        <v>Thermocouple Wire</v>
      </c>
      <c r="C1083" s="47"/>
      <c r="D1083" s="47"/>
      <c r="E1083" s="47" t="s">
        <v>69</v>
      </c>
      <c r="F1083" s="47"/>
      <c r="G1083" s="178" t="str">
        <f>$BF$22</f>
        <v>KF</v>
      </c>
      <c r="H1083" s="47"/>
      <c r="I1083" s="47"/>
      <c r="J1083" s="47"/>
    </row>
    <row r="1084" spans="1:10">
      <c r="A1084" s="47" t="s">
        <v>48</v>
      </c>
      <c r="B1084" s="178" t="str">
        <f>AV14</f>
        <v>"0"</v>
      </c>
      <c r="C1084" s="47"/>
      <c r="D1084" s="47"/>
      <c r="E1084" s="47" t="s">
        <v>76</v>
      </c>
      <c r="F1084" s="47"/>
      <c r="G1084" s="246">
        <f ca="1">$BG$9</f>
        <v>45756</v>
      </c>
      <c r="H1084" s="47"/>
      <c r="I1084" s="47"/>
      <c r="J1084" s="179"/>
    </row>
    <row r="1085" spans="1:10">
      <c r="A1085" s="47" t="s">
        <v>80</v>
      </c>
      <c r="B1085" s="178" t="str">
        <f>$BG$18</f>
        <v>N/A</v>
      </c>
      <c r="C1085" s="47"/>
      <c r="D1085" s="47"/>
      <c r="E1085" s="47" t="s">
        <v>81</v>
      </c>
      <c r="F1085" s="47"/>
      <c r="G1085" s="246" t="str">
        <f>$BG$10</f>
        <v>N/A</v>
      </c>
      <c r="H1085" s="47"/>
      <c r="J1085" s="179"/>
    </row>
    <row r="1086" spans="1:10">
      <c r="A1086" s="47" t="s">
        <v>65</v>
      </c>
      <c r="B1086" s="180">
        <f>$BG$2</f>
        <v>72</v>
      </c>
      <c r="C1086" s="47"/>
      <c r="D1086" s="47"/>
      <c r="E1086" s="47" t="s">
        <v>91</v>
      </c>
      <c r="F1086" s="47"/>
      <c r="G1086" s="178">
        <f>$BG$3</f>
        <v>25</v>
      </c>
      <c r="H1086" s="47" t="s">
        <v>92</v>
      </c>
      <c r="I1086" s="47"/>
      <c r="J1086" s="47"/>
    </row>
    <row r="1087" spans="1:10">
      <c r="A1087" s="47" t="s">
        <v>105</v>
      </c>
      <c r="B1087" s="178" t="str">
        <f>$BE$27</f>
        <v>Production</v>
      </c>
      <c r="C1087" s="47"/>
      <c r="D1087" s="47"/>
      <c r="E1087" s="47" t="s">
        <v>106</v>
      </c>
      <c r="F1087" s="178" t="str">
        <f>$AR$23</f>
        <v>Greater of ±2.0°F or ±0.4% of Reading</v>
      </c>
      <c r="G1087" s="47"/>
      <c r="H1087" s="47"/>
      <c r="I1087" s="47"/>
      <c r="J1087" s="47"/>
    </row>
    <row r="1088" spans="1:10">
      <c r="A1088" s="181" t="s">
        <v>116</v>
      </c>
      <c r="B1088" s="47"/>
      <c r="C1088" s="181"/>
      <c r="D1088" s="181" t="s">
        <v>117</v>
      </c>
      <c r="E1088" s="181"/>
      <c r="F1088" s="47"/>
      <c r="G1088" s="178" t="str">
        <f>$AR$24</f>
        <v>AMS2750H, ASTM E220-19</v>
      </c>
      <c r="H1088" s="181"/>
      <c r="I1088" s="47"/>
      <c r="J1088" s="47"/>
    </row>
    <row r="1089" spans="1:10">
      <c r="A1089" s="182" t="s">
        <v>125</v>
      </c>
      <c r="B1089" s="182"/>
      <c r="C1089" s="47"/>
      <c r="D1089" s="178" t="str">
        <f>$AX$22</f>
        <v/>
      </c>
      <c r="E1089" s="47" t="s">
        <v>126</v>
      </c>
      <c r="F1089" s="47"/>
      <c r="G1089" s="183" t="str">
        <f>$AX$26</f>
        <v>Specification</v>
      </c>
      <c r="H1089" s="184" t="s">
        <v>127</v>
      </c>
      <c r="I1089" s="47"/>
      <c r="J1089" s="47"/>
    </row>
    <row r="1090" spans="1:10" ht="13.5" thickBot="1">
      <c r="A1090" s="185" t="s">
        <v>136</v>
      </c>
      <c r="B1090" s="247"/>
      <c r="C1090" s="431"/>
      <c r="D1090" s="248">
        <f>IF(CT!$E$1&lt;&gt;"",CT!$E$1,"")</f>
        <v>-50</v>
      </c>
      <c r="E1090" s="432">
        <f>IF(CT!$M$1&lt;&gt;"",CT!$M$1,"")</f>
        <v>200</v>
      </c>
      <c r="F1090" s="432">
        <f>IF(CT!$U$1&lt;&gt;"",CT!$U$1,"")</f>
        <v>450</v>
      </c>
      <c r="G1090" s="248" t="str">
        <f>IF(CT!$AC$1&lt;&gt;"",CT!$AC$1,"")</f>
        <v/>
      </c>
      <c r="H1090" s="433" t="str">
        <f>IF(CT!$AK$1&lt;&gt;"",CT!$AK$1,"")</f>
        <v/>
      </c>
      <c r="I1090" s="47"/>
      <c r="J1090" s="186"/>
    </row>
    <row r="1091" spans="1:10" ht="13.5" thickBot="1">
      <c r="A1091" s="187" t="s">
        <v>141</v>
      </c>
      <c r="B1091" s="223" t="str">
        <f>IF(CT!$C$14&lt;&gt;"",CT!$C$14,"")</f>
        <v/>
      </c>
      <c r="C1091" s="191"/>
      <c r="D1091" s="191" t="str">
        <f>IF(CT!$G$14&lt;&gt;"",CT!$G$14,"")</f>
        <v/>
      </c>
      <c r="E1091" s="191" t="str">
        <f>IF(CT!$O$14&lt;&gt;"",CT!$O$14,"")</f>
        <v/>
      </c>
      <c r="F1091" s="191" t="str">
        <f>IF(CT!$W$14&lt;&gt;"",CT!$W$14,"")</f>
        <v/>
      </c>
      <c r="G1091" s="191" t="str">
        <f>IF(CT!$AE$14&lt;&gt;"",CT!$AE$14,"")</f>
        <v/>
      </c>
      <c r="H1091" s="191" t="str">
        <f>IF(CT!$AM$14&lt;&gt;"",CT!$AM$14,"")</f>
        <v/>
      </c>
      <c r="I1091" s="47"/>
      <c r="J1091" s="47"/>
    </row>
    <row r="1092" spans="1:10" ht="13.5" thickBot="1">
      <c r="A1092" s="188"/>
      <c r="B1092" s="223"/>
      <c r="C1092" s="253" t="s">
        <v>236</v>
      </c>
      <c r="D1092" s="253" t="str">
        <f>IF(CT!$H$14&lt;&gt;"",CT!$H$14,"")</f>
        <v/>
      </c>
      <c r="E1092" s="434" t="str">
        <f>IF(CT!$P$14&lt;&gt;"",CT!$P$14,"")</f>
        <v/>
      </c>
      <c r="F1092" s="434" t="str">
        <f>IF(CT!$X$14&lt;&gt;"",CT!$X$14,"")</f>
        <v/>
      </c>
      <c r="G1092" s="434" t="str">
        <f>IF(CT!$AF$14&lt;&gt;"",CT!$AF$14,"")</f>
        <v/>
      </c>
      <c r="H1092" s="434" t="str">
        <f>IF(CT!$AN$14&lt;&gt;"",CT!$AN$14,"")</f>
        <v/>
      </c>
      <c r="I1092" s="47"/>
      <c r="J1092" s="47"/>
    </row>
    <row r="1093" spans="1:10" ht="13.5" thickBot="1">
      <c r="A1093" s="189"/>
      <c r="B1093" s="224"/>
      <c r="C1093" s="254"/>
      <c r="D1093" s="435"/>
      <c r="E1093" s="435"/>
      <c r="F1093" s="435"/>
      <c r="G1093" s="435"/>
      <c r="H1093" s="435"/>
      <c r="I1093" s="47"/>
      <c r="J1093" s="47"/>
    </row>
    <row r="1094" spans="1:10" ht="13.5" thickBot="1">
      <c r="A1094" s="188"/>
      <c r="B1094" s="224"/>
      <c r="C1094" s="191"/>
      <c r="D1094" s="191"/>
      <c r="E1094" s="191"/>
      <c r="F1094" s="191"/>
      <c r="G1094" s="191"/>
      <c r="H1094" s="191"/>
      <c r="I1094" s="47"/>
      <c r="J1094" s="47"/>
    </row>
    <row r="1095" spans="1:10" ht="13.5" thickBot="1">
      <c r="A1095" s="189"/>
      <c r="B1095" s="224"/>
      <c r="C1095" s="253"/>
      <c r="D1095" s="248" t="str">
        <f>IF(CT!$AS$1&lt;&gt;"",CT!$AS$1,"")</f>
        <v/>
      </c>
      <c r="E1095" s="248" t="str">
        <f>IF(CT!$BA$1&lt;&gt;"",CT!$BA$1,"")</f>
        <v/>
      </c>
      <c r="F1095" s="248" t="str">
        <f>IF(CT!$BI$1&lt;&gt;"",CT!$BI$1,"")</f>
        <v/>
      </c>
      <c r="G1095" s="248" t="str">
        <f>IF(CT!$BQ$1&lt;&gt;"",CT!$BQ$1,"")</f>
        <v/>
      </c>
      <c r="H1095" s="248" t="str">
        <f>IF(CT!$BY$1&lt;&gt;"",CT!$BY$1,"")</f>
        <v/>
      </c>
      <c r="I1095" s="47"/>
      <c r="J1095" s="47"/>
    </row>
    <row r="1096" spans="1:10" ht="13.5" thickBot="1">
      <c r="A1096" s="188"/>
      <c r="B1096" s="224"/>
      <c r="C1096" s="225"/>
      <c r="D1096" s="240" t="str">
        <f>IF(D1095&lt;&gt;"","---------------","")</f>
        <v/>
      </c>
      <c r="E1096" s="240" t="str">
        <f>IF(E1095&lt;&gt;"","---------------","")</f>
        <v/>
      </c>
      <c r="F1096" s="240" t="str">
        <f>IF(F1095&lt;&gt;"","---------------","")</f>
        <v/>
      </c>
      <c r="G1096" s="240" t="str">
        <f>IF(G1095&lt;&gt;"","---------------","")</f>
        <v/>
      </c>
      <c r="H1096" s="240" t="str">
        <f>IF(H1095&lt;&gt;"","---------------","")</f>
        <v/>
      </c>
      <c r="I1096" s="47"/>
      <c r="J1096" s="47"/>
    </row>
    <row r="1097" spans="1:10" ht="13.5" thickBot="1">
      <c r="A1097" s="189"/>
      <c r="B1097" s="224"/>
      <c r="C1097" s="191"/>
      <c r="D1097" s="191" t="str">
        <f>IF(CT!$AU$14&lt;&gt;"",CT!$AU$14,"")</f>
        <v/>
      </c>
      <c r="E1097" s="191" t="str">
        <f>IF(CT!$BC$14&lt;&gt;"",CT!$BC$14,"")</f>
        <v/>
      </c>
      <c r="F1097" s="191" t="str">
        <f>IF(CT!$BK$14&lt;&gt;"",CT!$BK$14,"")</f>
        <v/>
      </c>
      <c r="G1097" s="191" t="str">
        <f>IF(CT!$BS$14&lt;&gt;"",CT!$BS$14,"")</f>
        <v/>
      </c>
      <c r="H1097" s="191" t="str">
        <f>IF(CT!$CA$14&lt;&gt;"",CT!$CA$14,"")</f>
        <v/>
      </c>
      <c r="I1097" s="47"/>
      <c r="J1097" s="47"/>
    </row>
    <row r="1098" spans="1:10" ht="13.5" thickBot="1">
      <c r="A1098" s="188"/>
      <c r="B1098" s="224"/>
      <c r="C1098" s="253" t="str">
        <f>IF(D1095&lt;&gt;"","C.F.","")</f>
        <v/>
      </c>
      <c r="D1098" s="434" t="str">
        <f>IF(CT!$AV$14&lt;&gt;"",CT!$AV$14,"")</f>
        <v/>
      </c>
      <c r="E1098" s="434" t="str">
        <f>IF(CT!$BD$14&lt;&gt;"",CT!$BD$14,"")</f>
        <v/>
      </c>
      <c r="F1098" s="434" t="str">
        <f>IF(CT!$BL$14&lt;&gt;"",CT!$BL$14,"")</f>
        <v/>
      </c>
      <c r="G1098" s="434" t="str">
        <f>IF(CT!$BT$14&lt;&gt;"",CT!$BT$14,"")</f>
        <v/>
      </c>
      <c r="H1098" s="434" t="str">
        <f>IF(CT!$CB$14&lt;&gt;"",CT!$CB$14,"")</f>
        <v/>
      </c>
      <c r="I1098" s="47"/>
      <c r="J1098" s="47"/>
    </row>
    <row r="1099" spans="1:10" ht="13.5" thickBot="1">
      <c r="A1099" s="189"/>
      <c r="B1099" s="224"/>
      <c r="C1099" s="190"/>
      <c r="D1099" s="190"/>
      <c r="E1099" s="190"/>
      <c r="F1099" s="190"/>
      <c r="G1099" s="190"/>
      <c r="H1099" s="190"/>
      <c r="I1099" s="47"/>
      <c r="J1099" s="47"/>
    </row>
    <row r="1100" spans="1:10" ht="13.5" thickBot="1">
      <c r="A1100" s="188"/>
      <c r="B1100" s="224"/>
      <c r="C1100" s="191"/>
      <c r="D1100" s="191"/>
      <c r="E1100" s="191"/>
      <c r="F1100" s="191"/>
      <c r="G1100" s="191"/>
      <c r="H1100" s="191"/>
      <c r="I1100" s="47"/>
      <c r="J1100" s="47"/>
    </row>
    <row r="1101" spans="1:10" ht="13.5" thickBot="1">
      <c r="A1101" s="189"/>
      <c r="B1101" s="224"/>
      <c r="C1101" s="253" t="str">
        <f>IF(B1100&lt;&gt;"","C.F.","")</f>
        <v/>
      </c>
      <c r="D1101" s="248" t="str">
        <f>IF(CT!$CG$1&lt;&gt;"",CT!$CG$1,"")</f>
        <v/>
      </c>
      <c r="E1101" s="248" t="str">
        <f>IF(CT!$CO$1&lt;&gt;"",CT!$CO$1,"")</f>
        <v/>
      </c>
      <c r="F1101" s="248" t="str">
        <f>IF(CT!$CW$1&lt;&gt;"",CT!$CW$1,"")</f>
        <v/>
      </c>
      <c r="G1101" s="248" t="str">
        <f>IF(CT!$DE$1&lt;&gt;"",CT!$DE$1,"")</f>
        <v/>
      </c>
      <c r="H1101" s="248" t="str">
        <f>IF(CT!$DM$1&lt;&gt;"",CT!$DM$1,"")</f>
        <v/>
      </c>
      <c r="I1101" s="47"/>
      <c r="J1101" s="47"/>
    </row>
    <row r="1102" spans="1:10" ht="13.5" thickBot="1">
      <c r="A1102" s="188"/>
      <c r="B1102" s="224"/>
      <c r="C1102" s="437"/>
      <c r="D1102" s="240" t="str">
        <f>IF(D1101&lt;&gt;"","---------------","")</f>
        <v/>
      </c>
      <c r="E1102" s="240" t="str">
        <f>IF(E1101&lt;&gt;"","---------------","")</f>
        <v/>
      </c>
      <c r="F1102" s="240" t="str">
        <f>IF(F1101&lt;&gt;"","---------------","")</f>
        <v/>
      </c>
      <c r="G1102" s="240" t="str">
        <f>IF(G1101&lt;&gt;"","---------------","")</f>
        <v/>
      </c>
      <c r="H1102" s="240" t="str">
        <f>IF(H1101&lt;&gt;"","---------------","")</f>
        <v/>
      </c>
      <c r="I1102" s="47"/>
      <c r="J1102" s="47"/>
    </row>
    <row r="1103" spans="1:10" ht="13.5" thickBot="1">
      <c r="A1103" s="189"/>
      <c r="B1103" s="224"/>
      <c r="C1103" s="191"/>
      <c r="D1103" s="191" t="str">
        <f>IF(CT!$CI$14&lt;&gt;"",CT!$CI$14,"")</f>
        <v/>
      </c>
      <c r="E1103" s="191" t="str">
        <f>IF(CT!$CQ$14&lt;&gt;"",CT!$CQ$14,"")</f>
        <v/>
      </c>
      <c r="F1103" s="191" t="str">
        <f>IF(CT!$CY$14&lt;&gt;"",CT!$CY$14,"")</f>
        <v/>
      </c>
      <c r="G1103" s="191" t="str">
        <f>IF(CT!$DG$14&lt;&gt;"",CT!$DG$14,"")</f>
        <v/>
      </c>
      <c r="H1103" s="191" t="str">
        <f>IF(CT!$DO$14&lt;&gt;"",CT!$DO$14,"")</f>
        <v/>
      </c>
      <c r="I1103" s="47"/>
      <c r="J1103" s="47"/>
    </row>
    <row r="1104" spans="1:10" ht="13.5" thickBot="1">
      <c r="A1104" s="188"/>
      <c r="B1104" s="224"/>
      <c r="C1104" s="253" t="str">
        <f>IF(D1101&lt;&gt;"","C.F.","")</f>
        <v/>
      </c>
      <c r="D1104" s="434" t="str">
        <f>IF(CT!$CJ$14&lt;&gt;"",CT!$CJ$14,"")</f>
        <v/>
      </c>
      <c r="E1104" s="434" t="str">
        <f>IF(CT!$CR$14&lt;&gt;"",CT!$CR$14,"")</f>
        <v/>
      </c>
      <c r="F1104" s="434" t="str">
        <f>IF(CT!$CZ$14&lt;&gt;"",CT!$CZ$14,"")</f>
        <v/>
      </c>
      <c r="G1104" s="434" t="str">
        <f>IF(CT!$DH$14&lt;&gt;"",CT!$DH$14,"")</f>
        <v/>
      </c>
      <c r="H1104" s="434" t="str">
        <f>IF(CT!$DP$14&lt;&gt;"",CT!$DP$14,"")</f>
        <v/>
      </c>
      <c r="I1104" s="47"/>
      <c r="J1104" s="47"/>
    </row>
    <row r="1105" spans="1:10" ht="13.5" thickBot="1">
      <c r="A1105" s="189"/>
      <c r="B1105" s="224"/>
      <c r="C1105" s="191"/>
      <c r="D1105" s="434"/>
      <c r="E1105" s="434"/>
      <c r="F1105" s="434"/>
      <c r="G1105" s="434"/>
      <c r="H1105" s="434"/>
      <c r="I1105" s="47"/>
      <c r="J1105" s="47"/>
    </row>
    <row r="1106" spans="1:10">
      <c r="A1106" s="188"/>
      <c r="B1106" s="47"/>
      <c r="C1106" s="47"/>
      <c r="D1106" s="47"/>
      <c r="E1106" s="47"/>
      <c r="F1106" s="47"/>
      <c r="G1106" s="47"/>
      <c r="H1106" s="47"/>
      <c r="I1106" s="47"/>
      <c r="J1106" s="47"/>
    </row>
    <row r="1107" spans="1:10">
      <c r="A1107" s="189"/>
      <c r="B1107" s="47"/>
      <c r="C1107" s="47"/>
      <c r="D1107" s="47"/>
      <c r="E1107" s="47"/>
      <c r="F1107" s="47"/>
      <c r="G1107" s="47"/>
      <c r="H1107" s="47"/>
      <c r="I1107" s="47"/>
      <c r="J1107" s="47"/>
    </row>
    <row r="1108" spans="1:10">
      <c r="A1108" s="188"/>
      <c r="B1108" s="47"/>
      <c r="C1108" s="47"/>
      <c r="D1108" s="47"/>
      <c r="E1108" s="47"/>
      <c r="F1108" s="47"/>
      <c r="G1108" s="47"/>
      <c r="H1108" s="47"/>
      <c r="I1108" s="47"/>
      <c r="J1108" s="47"/>
    </row>
    <row r="1109" spans="1:10">
      <c r="A1109" s="189"/>
      <c r="B1109" s="47"/>
      <c r="C1109" s="47"/>
      <c r="D1109" s="47"/>
      <c r="E1109" s="47"/>
      <c r="F1109" s="47"/>
      <c r="G1109" s="47"/>
      <c r="H1109" s="47"/>
      <c r="I1109" s="47"/>
      <c r="J1109" s="47"/>
    </row>
    <row r="1110" spans="1:10">
      <c r="A1110" s="192"/>
      <c r="B1110" s="193"/>
      <c r="C1110" s="193"/>
      <c r="D1110" s="193"/>
      <c r="E1110" s="193"/>
      <c r="F1110" s="193"/>
      <c r="G1110" s="193"/>
      <c r="H1110" s="193"/>
      <c r="I1110" s="47"/>
      <c r="J1110" s="47"/>
    </row>
    <row r="1111" spans="1:10" ht="13.5" thickBot="1">
      <c r="A1111" s="194"/>
      <c r="B1111" s="47"/>
      <c r="C1111" s="194" t="s">
        <v>210</v>
      </c>
      <c r="D1111" s="194"/>
      <c r="E1111" s="194"/>
      <c r="F1111" s="194"/>
      <c r="G1111" s="194"/>
      <c r="H1111" s="194"/>
      <c r="I1111" s="194"/>
      <c r="J1111" s="194"/>
    </row>
    <row r="1112" spans="1:10">
      <c r="A1112" s="47" t="s">
        <v>214</v>
      </c>
      <c r="B1112" s="178" t="str">
        <f>$BJ$7</f>
        <v>Found in tolerance.  No action required.  "C.F" = "Correction Factor."</v>
      </c>
      <c r="C1112" s="47"/>
      <c r="D1112" s="47"/>
      <c r="E1112" s="47"/>
      <c r="F1112" s="47"/>
      <c r="G1112" s="47"/>
      <c r="H1112" s="47"/>
      <c r="I1112" s="47"/>
      <c r="J1112" s="47"/>
    </row>
    <row r="1113" spans="1:10">
      <c r="A1113" s="47"/>
      <c r="B1113" s="47"/>
      <c r="C1113" s="47"/>
      <c r="D1113" s="47"/>
      <c r="E1113" s="47"/>
      <c r="F1113" s="47"/>
      <c r="G1113" s="47"/>
      <c r="H1113" s="47"/>
      <c r="I1113" s="47"/>
      <c r="J1113" s="47"/>
    </row>
    <row r="1114" spans="1:10">
      <c r="A1114" s="195" t="s">
        <v>220</v>
      </c>
      <c r="B1114" s="178" t="str">
        <f>$BJ$30</f>
        <v>New</v>
      </c>
      <c r="C1114" s="47"/>
      <c r="D1114" s="47"/>
      <c r="E1114" s="47"/>
      <c r="F1114" s="47"/>
      <c r="G1114" s="47"/>
      <c r="H1114" s="47"/>
      <c r="I1114" s="47"/>
      <c r="J1114" s="47"/>
    </row>
    <row r="1115" spans="1:10">
      <c r="A1115" s="195" t="s">
        <v>223</v>
      </c>
      <c r="B1115" s="178" t="str">
        <f>$BK$5</f>
        <v>ACCEPTED</v>
      </c>
      <c r="C1115" s="47"/>
      <c r="D1115" s="47"/>
      <c r="E1115" s="47"/>
      <c r="F1115" s="47"/>
      <c r="G1115" s="47"/>
      <c r="H1115" s="47"/>
      <c r="I1115" s="47"/>
      <c r="J1115" s="47"/>
    </row>
    <row r="1116" spans="1:10">
      <c r="A1116" s="182"/>
      <c r="B1116" s="507" t="s">
        <v>225</v>
      </c>
      <c r="C1116" s="508"/>
      <c r="D1116" s="507"/>
      <c r="E1116" s="507"/>
      <c r="F1116" s="507"/>
      <c r="G1116" s="508"/>
      <c r="H1116" s="508"/>
      <c r="I1116" s="507"/>
      <c r="J1116" s="507"/>
    </row>
    <row r="1117" spans="1:10">
      <c r="A1117" s="47" t="s">
        <v>227</v>
      </c>
      <c r="B1117" s="47"/>
      <c r="C1117" s="178" t="str">
        <f>$N$20</f>
        <v>Additel 286 SN:6851022030037</v>
      </c>
      <c r="D1117" s="181"/>
      <c r="E1117" s="181"/>
      <c r="F1117" s="47" t="s">
        <v>228</v>
      </c>
      <c r="G1117" s="512" t="str">
        <f>IF($V$19&lt;&gt;"",$V$19,"")</f>
        <v>PRT SN:496142</v>
      </c>
      <c r="H1117" s="513"/>
      <c r="I1117" s="196"/>
      <c r="J1117" s="47"/>
    </row>
    <row r="1118" spans="1:10">
      <c r="A1118" s="47" t="s">
        <v>229</v>
      </c>
      <c r="B1118" s="47"/>
      <c r="C1118" s="504">
        <f>$N$21</f>
        <v>45474</v>
      </c>
      <c r="D1118" s="505"/>
      <c r="E1118" s="506"/>
      <c r="F1118" s="47" t="s">
        <v>230</v>
      </c>
      <c r="G1118" s="197">
        <f>IF($V$20&lt;&gt;"",$V$20,"")</f>
        <v>45275</v>
      </c>
      <c r="H1118" s="198" t="str">
        <f>IF($W$20&lt;&gt;"",$W$20,"")</f>
        <v/>
      </c>
      <c r="I1118" s="199"/>
      <c r="J1118" s="200"/>
    </row>
    <row r="1119" spans="1:10">
      <c r="A1119" s="47" t="s">
        <v>231</v>
      </c>
      <c r="B1119" s="47"/>
      <c r="C1119" s="504">
        <f>$N$22</f>
        <v>45839</v>
      </c>
      <c r="D1119" s="505"/>
      <c r="E1119" s="506"/>
      <c r="F1119" s="47" t="s">
        <v>232</v>
      </c>
      <c r="G1119" s="197">
        <f>IF($V$21&lt;&gt;"",$V$21,"")</f>
        <v>46006</v>
      </c>
      <c r="H1119" s="197" t="str">
        <f>IF($W$21&lt;&gt;"",$W$21,"")</f>
        <v/>
      </c>
      <c r="I1119" s="199"/>
      <c r="J1119" s="200"/>
    </row>
    <row r="1120" spans="1:10" ht="13.5" thickBot="1">
      <c r="A1120" s="201" t="s">
        <v>233</v>
      </c>
      <c r="B1120" s="201"/>
      <c r="C1120" s="509" t="str">
        <f>$N$23</f>
        <v>56561-060578</v>
      </c>
      <c r="D1120" s="510"/>
      <c r="E1120" s="511"/>
      <c r="F1120" s="201" t="s">
        <v>233</v>
      </c>
      <c r="G1120" s="201"/>
      <c r="H1120" s="295" t="str">
        <f>IF($V$22&lt;&gt;"",$V$22,"")</f>
        <v>G295632</v>
      </c>
      <c r="I1120" s="203"/>
      <c r="J1120" s="204"/>
    </row>
    <row r="1121" spans="1:10">
      <c r="A1121" s="47" t="s">
        <v>52</v>
      </c>
      <c r="B1121" s="47"/>
      <c r="C1121" s="47"/>
      <c r="D1121" s="220" t="s">
        <v>53</v>
      </c>
      <c r="E1121" s="221">
        <v>29</v>
      </c>
      <c r="F1121" s="47"/>
      <c r="G1121" s="178"/>
      <c r="H1121" s="47"/>
      <c r="I1121" s="47"/>
      <c r="J1121" s="47"/>
    </row>
    <row r="1122" spans="1:10">
      <c r="A1122" s="47" t="s">
        <v>59</v>
      </c>
      <c r="B1122" s="47"/>
      <c r="C1122" s="47"/>
      <c r="D1122" s="47"/>
      <c r="E1122" s="47"/>
      <c r="F1122" s="47"/>
      <c r="G1122" s="47"/>
      <c r="H1122" s="47"/>
      <c r="I1122" s="47"/>
      <c r="J1122" s="47"/>
    </row>
    <row r="1123" spans="1:10">
      <c r="A1123" s="47" t="s">
        <v>68</v>
      </c>
      <c r="B1123" s="178" t="str">
        <f>$BC$12</f>
        <v>Thermocouple Wire</v>
      </c>
      <c r="C1123" s="47"/>
      <c r="D1123" s="47"/>
      <c r="E1123" s="47" t="s">
        <v>69</v>
      </c>
      <c r="F1123" s="47"/>
      <c r="G1123" s="178" t="str">
        <f>$BF$22</f>
        <v>KF</v>
      </c>
      <c r="H1123" s="47"/>
      <c r="I1123" s="47"/>
      <c r="J1123" s="47"/>
    </row>
    <row r="1124" spans="1:10">
      <c r="A1124" s="47" t="s">
        <v>48</v>
      </c>
      <c r="B1124" s="178" t="str">
        <f>AV15</f>
        <v>"0"</v>
      </c>
      <c r="C1124" s="47"/>
      <c r="D1124" s="47"/>
      <c r="E1124" s="47" t="s">
        <v>76</v>
      </c>
      <c r="F1124" s="47"/>
      <c r="G1124" s="246">
        <f ca="1">$BG$9</f>
        <v>45756</v>
      </c>
      <c r="H1124" s="47"/>
      <c r="I1124" s="47"/>
      <c r="J1124" s="179"/>
    </row>
    <row r="1125" spans="1:10">
      <c r="A1125" s="47" t="s">
        <v>80</v>
      </c>
      <c r="B1125" s="178" t="str">
        <f>$BG$18</f>
        <v>N/A</v>
      </c>
      <c r="C1125" s="47"/>
      <c r="D1125" s="47"/>
      <c r="E1125" s="47" t="s">
        <v>81</v>
      </c>
      <c r="F1125" s="47"/>
      <c r="G1125" s="246" t="str">
        <f>$BG$10</f>
        <v>N/A</v>
      </c>
      <c r="H1125" s="47"/>
      <c r="J1125" s="179"/>
    </row>
    <row r="1126" spans="1:10">
      <c r="A1126" s="47" t="s">
        <v>65</v>
      </c>
      <c r="B1126" s="180">
        <f>$BG$2</f>
        <v>72</v>
      </c>
      <c r="C1126" s="47"/>
      <c r="D1126" s="47"/>
      <c r="E1126" s="47" t="s">
        <v>91</v>
      </c>
      <c r="F1126" s="47"/>
      <c r="G1126" s="178">
        <f>$BG$3</f>
        <v>25</v>
      </c>
      <c r="H1126" s="47" t="s">
        <v>92</v>
      </c>
      <c r="I1126" s="47"/>
      <c r="J1126" s="47"/>
    </row>
    <row r="1127" spans="1:10">
      <c r="A1127" s="47" t="s">
        <v>105</v>
      </c>
      <c r="B1127" s="178" t="str">
        <f>$BE$27</f>
        <v>Production</v>
      </c>
      <c r="C1127" s="47"/>
      <c r="D1127" s="47"/>
      <c r="E1127" s="47" t="s">
        <v>106</v>
      </c>
      <c r="F1127" s="178" t="str">
        <f>$AR$23</f>
        <v>Greater of ±2.0°F or ±0.4% of Reading</v>
      </c>
      <c r="G1127" s="47"/>
      <c r="H1127" s="47"/>
      <c r="I1127" s="47"/>
      <c r="J1127" s="47"/>
    </row>
    <row r="1128" spans="1:10">
      <c r="A1128" s="181" t="s">
        <v>116</v>
      </c>
      <c r="B1128" s="47"/>
      <c r="C1128" s="181"/>
      <c r="D1128" s="181" t="s">
        <v>117</v>
      </c>
      <c r="E1128" s="181"/>
      <c r="F1128" s="47"/>
      <c r="G1128" s="178" t="str">
        <f>$AR$24</f>
        <v>AMS2750H, ASTM E220-19</v>
      </c>
      <c r="H1128" s="181"/>
      <c r="I1128" s="47"/>
      <c r="J1128" s="47"/>
    </row>
    <row r="1129" spans="1:10">
      <c r="A1129" s="182" t="s">
        <v>125</v>
      </c>
      <c r="B1129" s="182"/>
      <c r="C1129" s="47"/>
      <c r="D1129" s="178" t="str">
        <f>$AX$22</f>
        <v/>
      </c>
      <c r="E1129" s="47" t="s">
        <v>126</v>
      </c>
      <c r="F1129" s="47"/>
      <c r="G1129" s="183" t="str">
        <f>$AX$26</f>
        <v>Specification</v>
      </c>
      <c r="H1129" s="184" t="s">
        <v>127</v>
      </c>
      <c r="I1129" s="47"/>
      <c r="J1129" s="47"/>
    </row>
    <row r="1130" spans="1:10" ht="13.5" thickBot="1">
      <c r="A1130" s="185" t="s">
        <v>136</v>
      </c>
      <c r="B1130" s="247"/>
      <c r="C1130" s="431"/>
      <c r="D1130" s="248">
        <f>IF(CT!$E$1&lt;&gt;"",CT!$E$1,"")</f>
        <v>-50</v>
      </c>
      <c r="E1130" s="432">
        <f>IF(CT!$M$1&lt;&gt;"",CT!$M$1,"")</f>
        <v>200</v>
      </c>
      <c r="F1130" s="432">
        <f>IF(CT!$U$1&lt;&gt;"",CT!$U$1,"")</f>
        <v>450</v>
      </c>
      <c r="G1130" s="248" t="str">
        <f>IF(CT!$AC$1&lt;&gt;"",CT!$AC$1,"")</f>
        <v/>
      </c>
      <c r="H1130" s="433" t="str">
        <f>IF(CT!$AK$1&lt;&gt;"",CT!$AK$1,"")</f>
        <v/>
      </c>
      <c r="I1130" s="47"/>
      <c r="J1130" s="186"/>
    </row>
    <row r="1131" spans="1:10" ht="13.5" thickBot="1">
      <c r="A1131" s="187" t="s">
        <v>141</v>
      </c>
      <c r="B1131" s="223" t="str">
        <f>IF(CT!$C$15&lt;&gt;"",CT!$C$15,"")</f>
        <v/>
      </c>
      <c r="C1131" s="191"/>
      <c r="D1131" s="191" t="str">
        <f>IF(CT!$G$15&lt;&gt;"",CT!$G$15,"")</f>
        <v/>
      </c>
      <c r="E1131" s="191" t="str">
        <f>IF(CT!$O$15&lt;&gt;"",CT!$O$15,"")</f>
        <v/>
      </c>
      <c r="F1131" s="191" t="str">
        <f>IF(CT!$W$15&lt;&gt;"",CT!$W$15,"")</f>
        <v/>
      </c>
      <c r="G1131" s="191" t="str">
        <f>IF(CT!$AE$15&lt;&gt;"",CT!$AE$15,"")</f>
        <v/>
      </c>
      <c r="H1131" s="191" t="str">
        <f>IF(CT!$AM$15&lt;&gt;"",CT!$AM$15,"")</f>
        <v/>
      </c>
      <c r="I1131" s="47"/>
      <c r="J1131" s="47"/>
    </row>
    <row r="1132" spans="1:10" ht="13.5" thickBot="1">
      <c r="A1132" s="188"/>
      <c r="B1132" s="223"/>
      <c r="C1132" s="253" t="s">
        <v>236</v>
      </c>
      <c r="D1132" s="253" t="str">
        <f>IF(CT!$H$15&lt;&gt;"",CT!$H$15,"")</f>
        <v/>
      </c>
      <c r="E1132" s="434" t="str">
        <f>IF(CT!$P$15&lt;&gt;"",CT!$P$15,"")</f>
        <v/>
      </c>
      <c r="F1132" s="434" t="str">
        <f>IF(CT!$X$15&lt;&gt;"",CT!$X$15,"")</f>
        <v/>
      </c>
      <c r="G1132" s="434" t="str">
        <f>IF(CT!$AF$15&lt;&gt;"",CT!$AF$15,"")</f>
        <v/>
      </c>
      <c r="H1132" s="434" t="str">
        <f>IF(CT!$AN$15&lt;&gt;"",CT!$AN$15,"")</f>
        <v/>
      </c>
      <c r="I1132" s="47"/>
      <c r="J1132" s="47"/>
    </row>
    <row r="1133" spans="1:10" ht="13.5" thickBot="1">
      <c r="A1133" s="189"/>
      <c r="B1133" s="224"/>
      <c r="C1133" s="254"/>
      <c r="D1133" s="435"/>
      <c r="E1133" s="435"/>
      <c r="F1133" s="435"/>
      <c r="G1133" s="435"/>
      <c r="H1133" s="435"/>
      <c r="I1133" s="47"/>
      <c r="J1133" s="47"/>
    </row>
    <row r="1134" spans="1:10" ht="13.5" thickBot="1">
      <c r="A1134" s="188"/>
      <c r="B1134" s="224"/>
      <c r="C1134" s="191"/>
      <c r="D1134" s="191"/>
      <c r="E1134" s="191"/>
      <c r="F1134" s="191"/>
      <c r="G1134" s="191"/>
      <c r="H1134" s="191"/>
      <c r="I1134" s="47"/>
      <c r="J1134" s="47"/>
    </row>
    <row r="1135" spans="1:10" ht="13.5" thickBot="1">
      <c r="A1135" s="189"/>
      <c r="B1135" s="224"/>
      <c r="C1135" s="253"/>
      <c r="D1135" s="248" t="str">
        <f>IF(CT!$AS$1&lt;&gt;"",CT!$AS$1,"")</f>
        <v/>
      </c>
      <c r="E1135" s="248" t="str">
        <f>IF(CT!$BA$1&lt;&gt;"",CT!$BA$1,"")</f>
        <v/>
      </c>
      <c r="F1135" s="248" t="str">
        <f>IF(CT!$BI$1&lt;&gt;"",CT!$BI$1,"")</f>
        <v/>
      </c>
      <c r="G1135" s="248" t="str">
        <f>IF(CT!$BQ$1&lt;&gt;"",CT!$BQ$1,"")</f>
        <v/>
      </c>
      <c r="H1135" s="248" t="str">
        <f>IF(CT!$BY$1&lt;&gt;"",CT!$BY$1,"")</f>
        <v/>
      </c>
      <c r="I1135" s="47"/>
      <c r="J1135" s="47"/>
    </row>
    <row r="1136" spans="1:10" ht="13.5" thickBot="1">
      <c r="A1136" s="188"/>
      <c r="B1136" s="224"/>
      <c r="C1136" s="225"/>
      <c r="D1136" s="240" t="str">
        <f>IF(D1135&lt;&gt;"","---------------","")</f>
        <v/>
      </c>
      <c r="E1136" s="240" t="str">
        <f>IF(E1135&lt;&gt;"","---------------","")</f>
        <v/>
      </c>
      <c r="F1136" s="240" t="str">
        <f>IF(F1135&lt;&gt;"","---------------","")</f>
        <v/>
      </c>
      <c r="G1136" s="240" t="str">
        <f>IF(G1135&lt;&gt;"","---------------","")</f>
        <v/>
      </c>
      <c r="H1136" s="240" t="str">
        <f>IF(H1135&lt;&gt;"","---------------","")</f>
        <v/>
      </c>
      <c r="I1136" s="47"/>
      <c r="J1136" s="47"/>
    </row>
    <row r="1137" spans="1:10" ht="13.5" thickBot="1">
      <c r="A1137" s="189"/>
      <c r="B1137" s="224"/>
      <c r="C1137" s="191"/>
      <c r="D1137" s="191" t="str">
        <f>IF(CT!$AU$15&lt;&gt;"",CT!$AU$15,"")</f>
        <v/>
      </c>
      <c r="E1137" s="191" t="str">
        <f>IF(CT!$BC$15&lt;&gt;"",CT!$BC$15,"")</f>
        <v/>
      </c>
      <c r="F1137" s="191" t="str">
        <f>IF(CT!$BK$15&lt;&gt;"",CT!$BK$15,"")</f>
        <v/>
      </c>
      <c r="G1137" s="191" t="str">
        <f>IF(CT!$BS$15&lt;&gt;"",CT!$BS$15,"")</f>
        <v/>
      </c>
      <c r="H1137" s="191" t="str">
        <f>IF(CT!$CA$15&lt;&gt;"",CT!$CA$15,"")</f>
        <v/>
      </c>
      <c r="I1137" s="47"/>
      <c r="J1137" s="47"/>
    </row>
    <row r="1138" spans="1:10" ht="13.5" thickBot="1">
      <c r="A1138" s="188"/>
      <c r="B1138" s="224"/>
      <c r="C1138" s="253" t="str">
        <f>IF(D1135&lt;&gt;"","C.F.","")</f>
        <v/>
      </c>
      <c r="D1138" s="434" t="str">
        <f>IF(CT!$AV$15&lt;&gt;"",CT!$AV$15,"")</f>
        <v/>
      </c>
      <c r="E1138" s="434" t="str">
        <f>IF(CT!$BD$15&lt;&gt;"",CT!$BD$15,"")</f>
        <v/>
      </c>
      <c r="F1138" s="434" t="str">
        <f>IF(CT!$BL$15&lt;&gt;"",CT!$BL$15,"")</f>
        <v/>
      </c>
      <c r="G1138" s="434" t="str">
        <f>IF(CT!$BT$15&lt;&gt;"",CT!$BT$15,"")</f>
        <v/>
      </c>
      <c r="H1138" s="434" t="str">
        <f>IF(CT!$CB$15&lt;&gt;"",CT!$CB$15,"")</f>
        <v/>
      </c>
      <c r="I1138" s="47"/>
      <c r="J1138" s="47"/>
    </row>
    <row r="1139" spans="1:10" ht="13.5" thickBot="1">
      <c r="A1139" s="189"/>
      <c r="B1139" s="224"/>
      <c r="C1139" s="190"/>
      <c r="D1139" s="190"/>
      <c r="E1139" s="190"/>
      <c r="F1139" s="190"/>
      <c r="G1139" s="190"/>
      <c r="H1139" s="190"/>
      <c r="I1139" s="47"/>
      <c r="J1139" s="47"/>
    </row>
    <row r="1140" spans="1:10" ht="13.5" thickBot="1">
      <c r="A1140" s="188"/>
      <c r="B1140" s="224"/>
      <c r="C1140" s="191"/>
      <c r="D1140" s="191"/>
      <c r="E1140" s="191"/>
      <c r="F1140" s="191"/>
      <c r="G1140" s="191"/>
      <c r="H1140" s="191"/>
      <c r="I1140" s="47"/>
      <c r="J1140" s="47"/>
    </row>
    <row r="1141" spans="1:10" ht="13.5" thickBot="1">
      <c r="A1141" s="189"/>
      <c r="B1141" s="224"/>
      <c r="C1141" s="253" t="str">
        <f>IF(B1140&lt;&gt;"","C.F.","")</f>
        <v/>
      </c>
      <c r="D1141" s="248" t="str">
        <f>IF(CT!$CG$1&lt;&gt;"",CT!$CG$1,"")</f>
        <v/>
      </c>
      <c r="E1141" s="248" t="str">
        <f>IF(CT!$CO$1&lt;&gt;"",CT!$CO$1,"")</f>
        <v/>
      </c>
      <c r="F1141" s="248" t="str">
        <f>IF(CT!$CW$1&lt;&gt;"",CT!$CW$1,"")</f>
        <v/>
      </c>
      <c r="G1141" s="248" t="str">
        <f>IF(CT!$DE$1&lt;&gt;"",CT!$DE$1,"")</f>
        <v/>
      </c>
      <c r="H1141" s="248" t="str">
        <f>IF(CT!$DM$1&lt;&gt;"",CT!$DM$1,"")</f>
        <v/>
      </c>
      <c r="I1141" s="47"/>
      <c r="J1141" s="47"/>
    </row>
    <row r="1142" spans="1:10" ht="13.5" thickBot="1">
      <c r="A1142" s="188"/>
      <c r="B1142" s="224"/>
      <c r="C1142" s="437"/>
      <c r="D1142" s="240" t="str">
        <f>IF(D1141&lt;&gt;"","---------------","")</f>
        <v/>
      </c>
      <c r="E1142" s="240" t="str">
        <f>IF(E1141&lt;&gt;"","---------------","")</f>
        <v/>
      </c>
      <c r="F1142" s="240" t="str">
        <f>IF(F1141&lt;&gt;"","---------------","")</f>
        <v/>
      </c>
      <c r="G1142" s="240" t="str">
        <f>IF(G1141&lt;&gt;"","---------------","")</f>
        <v/>
      </c>
      <c r="H1142" s="240" t="str">
        <f>IF(H1141&lt;&gt;"","---------------","")</f>
        <v/>
      </c>
      <c r="I1142" s="47"/>
      <c r="J1142" s="47"/>
    </row>
    <row r="1143" spans="1:10" ht="13.5" thickBot="1">
      <c r="A1143" s="189"/>
      <c r="B1143" s="224"/>
      <c r="C1143" s="191"/>
      <c r="D1143" s="191" t="str">
        <f>IF(CT!$CI$15&lt;&gt;"",CT!$CI$15,"")</f>
        <v/>
      </c>
      <c r="E1143" s="191" t="str">
        <f>IF(CT!$CQ$15&lt;&gt;"",CT!$CQ$15,"")</f>
        <v/>
      </c>
      <c r="F1143" s="191" t="str">
        <f>IF(CT!$CY$15&lt;&gt;"",CT!$CY$15,"")</f>
        <v/>
      </c>
      <c r="G1143" s="191" t="str">
        <f>IF(CT!$DG$15&lt;&gt;"",CT!$DG$15,"")</f>
        <v/>
      </c>
      <c r="H1143" s="191" t="str">
        <f>IF(CT!$DO$15&lt;&gt;"",CT!$DO$15,"")</f>
        <v/>
      </c>
      <c r="I1143" s="47"/>
      <c r="J1143" s="47"/>
    </row>
    <row r="1144" spans="1:10" ht="13.5" thickBot="1">
      <c r="A1144" s="188"/>
      <c r="B1144" s="224"/>
      <c r="C1144" s="253" t="str">
        <f>IF(D1141&lt;&gt;"","C.F.","")</f>
        <v/>
      </c>
      <c r="D1144" s="434" t="str">
        <f>IF(CT!$CJ$15&lt;&gt;"",CT!$CJ$15,"")</f>
        <v/>
      </c>
      <c r="E1144" s="434" t="str">
        <f>IF(CT!$CR$15&lt;&gt;"",CT!$CR$15,"")</f>
        <v/>
      </c>
      <c r="F1144" s="434" t="str">
        <f>IF(CT!$CZ$15&lt;&gt;"",CT!$CZ$15,"")</f>
        <v/>
      </c>
      <c r="G1144" s="434" t="str">
        <f>IF(CT!$DH$15&lt;&gt;"",CT!$DH$15,"")</f>
        <v/>
      </c>
      <c r="H1144" s="434" t="str">
        <f>IF(CT!$DP$15&lt;&gt;"",CT!$DP$15,"")</f>
        <v/>
      </c>
      <c r="I1144" s="47"/>
      <c r="J1144" s="47"/>
    </row>
    <row r="1145" spans="1:10" ht="13.5" thickBot="1">
      <c r="A1145" s="189"/>
      <c r="B1145" s="224"/>
      <c r="C1145" s="191"/>
      <c r="D1145" s="434"/>
      <c r="E1145" s="434"/>
      <c r="F1145" s="434"/>
      <c r="G1145" s="434"/>
      <c r="H1145" s="434"/>
      <c r="I1145" s="47"/>
      <c r="J1145" s="47"/>
    </row>
    <row r="1146" spans="1:10">
      <c r="A1146" s="188"/>
      <c r="B1146" s="47"/>
      <c r="C1146" s="47"/>
      <c r="D1146" s="47"/>
      <c r="E1146" s="47"/>
      <c r="F1146" s="47"/>
      <c r="G1146" s="47"/>
      <c r="H1146" s="47"/>
      <c r="I1146" s="47"/>
      <c r="J1146" s="47"/>
    </row>
    <row r="1147" spans="1:10">
      <c r="A1147" s="189"/>
      <c r="B1147" s="47"/>
      <c r="C1147" s="47"/>
      <c r="D1147" s="47"/>
      <c r="E1147" s="47"/>
      <c r="F1147" s="47"/>
      <c r="G1147" s="47"/>
      <c r="H1147" s="47"/>
      <c r="I1147" s="47"/>
      <c r="J1147" s="47"/>
    </row>
    <row r="1148" spans="1:10">
      <c r="A1148" s="188"/>
      <c r="B1148" s="47"/>
      <c r="C1148" s="47"/>
      <c r="D1148" s="47"/>
      <c r="E1148" s="47"/>
      <c r="F1148" s="47"/>
      <c r="G1148" s="47"/>
      <c r="H1148" s="47"/>
      <c r="I1148" s="47"/>
      <c r="J1148" s="47"/>
    </row>
    <row r="1149" spans="1:10">
      <c r="A1149" s="189"/>
      <c r="B1149" s="47"/>
      <c r="C1149" s="47"/>
      <c r="D1149" s="47"/>
      <c r="E1149" s="47"/>
      <c r="F1149" s="47"/>
      <c r="G1149" s="47"/>
      <c r="H1149" s="47"/>
      <c r="I1149" s="47"/>
      <c r="J1149" s="47"/>
    </row>
    <row r="1150" spans="1:10">
      <c r="A1150" s="192"/>
      <c r="B1150" s="193"/>
      <c r="C1150" s="193"/>
      <c r="D1150" s="193"/>
      <c r="E1150" s="193"/>
      <c r="F1150" s="193"/>
      <c r="G1150" s="193"/>
      <c r="H1150" s="193"/>
      <c r="I1150" s="47"/>
      <c r="J1150" s="47"/>
    </row>
    <row r="1151" spans="1:10" ht="13.5" thickBot="1">
      <c r="A1151" s="194"/>
      <c r="B1151" s="47"/>
      <c r="C1151" s="194" t="s">
        <v>210</v>
      </c>
      <c r="D1151" s="194"/>
      <c r="E1151" s="194"/>
      <c r="F1151" s="194"/>
      <c r="G1151" s="194"/>
      <c r="H1151" s="194"/>
      <c r="I1151" s="194"/>
      <c r="J1151" s="194"/>
    </row>
    <row r="1152" spans="1:10">
      <c r="A1152" s="47" t="s">
        <v>214</v>
      </c>
      <c r="B1152" s="178" t="str">
        <f>$BJ$7</f>
        <v>Found in tolerance.  No action required.  "C.F" = "Correction Factor."</v>
      </c>
      <c r="C1152" s="47"/>
      <c r="D1152" s="47"/>
      <c r="E1152" s="47"/>
      <c r="F1152" s="47"/>
      <c r="G1152" s="47"/>
      <c r="H1152" s="47"/>
      <c r="I1152" s="47"/>
      <c r="J1152" s="47"/>
    </row>
    <row r="1153" spans="1:10">
      <c r="A1153" s="47"/>
      <c r="B1153" s="47"/>
      <c r="C1153" s="47"/>
      <c r="D1153" s="47"/>
      <c r="E1153" s="47"/>
      <c r="F1153" s="47"/>
      <c r="G1153" s="47"/>
      <c r="H1153" s="47"/>
      <c r="I1153" s="47"/>
      <c r="J1153" s="47"/>
    </row>
    <row r="1154" spans="1:10">
      <c r="A1154" s="195" t="s">
        <v>220</v>
      </c>
      <c r="B1154" s="178" t="str">
        <f>$BJ$30</f>
        <v>New</v>
      </c>
      <c r="C1154" s="47"/>
      <c r="D1154" s="47"/>
      <c r="E1154" s="47"/>
      <c r="F1154" s="47"/>
      <c r="G1154" s="47"/>
      <c r="H1154" s="47"/>
      <c r="I1154" s="47"/>
      <c r="J1154" s="47"/>
    </row>
    <row r="1155" spans="1:10">
      <c r="A1155" s="195" t="s">
        <v>223</v>
      </c>
      <c r="B1155" s="178" t="str">
        <f>$BK$5</f>
        <v>ACCEPTED</v>
      </c>
      <c r="C1155" s="47"/>
      <c r="D1155" s="47"/>
      <c r="E1155" s="47"/>
      <c r="F1155" s="47"/>
      <c r="G1155" s="47"/>
      <c r="H1155" s="47"/>
      <c r="I1155" s="47"/>
      <c r="J1155" s="47"/>
    </row>
    <row r="1156" spans="1:10">
      <c r="A1156" s="182"/>
      <c r="B1156" s="507" t="s">
        <v>225</v>
      </c>
      <c r="C1156" s="508"/>
      <c r="D1156" s="507"/>
      <c r="E1156" s="507"/>
      <c r="F1156" s="507"/>
      <c r="G1156" s="508"/>
      <c r="H1156" s="508"/>
      <c r="I1156" s="507"/>
      <c r="J1156" s="507"/>
    </row>
    <row r="1157" spans="1:10">
      <c r="A1157" s="47" t="s">
        <v>227</v>
      </c>
      <c r="B1157" s="47"/>
      <c r="C1157" s="178" t="str">
        <f>$N$20</f>
        <v>Additel 286 SN:6851022030037</v>
      </c>
      <c r="D1157" s="181"/>
      <c r="E1157" s="181"/>
      <c r="F1157" s="47" t="s">
        <v>228</v>
      </c>
      <c r="G1157" s="512" t="str">
        <f>IF($V$19&lt;&gt;"",$V$19,"")</f>
        <v>PRT SN:496142</v>
      </c>
      <c r="H1157" s="513"/>
      <c r="I1157" s="196"/>
      <c r="J1157" s="47"/>
    </row>
    <row r="1158" spans="1:10">
      <c r="A1158" s="47" t="s">
        <v>229</v>
      </c>
      <c r="B1158" s="47"/>
      <c r="C1158" s="504">
        <f>$N$21</f>
        <v>45474</v>
      </c>
      <c r="D1158" s="505"/>
      <c r="E1158" s="506"/>
      <c r="F1158" s="47" t="s">
        <v>230</v>
      </c>
      <c r="G1158" s="197">
        <f>IF($V$20&lt;&gt;"",$V$20,"")</f>
        <v>45275</v>
      </c>
      <c r="H1158" s="198" t="str">
        <f>IF($W$20&lt;&gt;"",$W$20,"")</f>
        <v/>
      </c>
      <c r="I1158" s="199"/>
      <c r="J1158" s="200"/>
    </row>
    <row r="1159" spans="1:10">
      <c r="A1159" s="47" t="s">
        <v>231</v>
      </c>
      <c r="B1159" s="47"/>
      <c r="C1159" s="504">
        <f>$N$22</f>
        <v>45839</v>
      </c>
      <c r="D1159" s="505"/>
      <c r="E1159" s="506"/>
      <c r="F1159" s="47" t="s">
        <v>232</v>
      </c>
      <c r="G1159" s="197">
        <f>IF($V$21&lt;&gt;"",$V$21,"")</f>
        <v>46006</v>
      </c>
      <c r="H1159" s="197" t="str">
        <f>IF($W$21&lt;&gt;"",$W$21,"")</f>
        <v/>
      </c>
      <c r="I1159" s="199"/>
      <c r="J1159" s="200"/>
    </row>
    <row r="1160" spans="1:10" ht="13.5" thickBot="1">
      <c r="A1160" s="201" t="s">
        <v>233</v>
      </c>
      <c r="B1160" s="201"/>
      <c r="C1160" s="509" t="str">
        <f>$N$23</f>
        <v>56561-060578</v>
      </c>
      <c r="D1160" s="510"/>
      <c r="E1160" s="511"/>
      <c r="F1160" s="201" t="s">
        <v>233</v>
      </c>
      <c r="G1160" s="201"/>
      <c r="H1160" s="295" t="str">
        <f>IF($V$22&lt;&gt;"",$V$22,"")</f>
        <v>G295632</v>
      </c>
      <c r="I1160" s="203"/>
      <c r="J1160" s="204"/>
    </row>
    <row r="1161" spans="1:10">
      <c r="A1161" s="47" t="s">
        <v>52</v>
      </c>
      <c r="B1161" s="47"/>
      <c r="C1161" s="47"/>
      <c r="D1161" s="220" t="s">
        <v>53</v>
      </c>
      <c r="E1161" s="221">
        <v>30</v>
      </c>
      <c r="F1161" s="47"/>
      <c r="G1161" s="178"/>
      <c r="H1161" s="47"/>
      <c r="I1161" s="47"/>
      <c r="J1161" s="47"/>
    </row>
    <row r="1162" spans="1:10">
      <c r="A1162" s="47" t="s">
        <v>59</v>
      </c>
      <c r="B1162" s="47"/>
      <c r="C1162" s="47"/>
      <c r="D1162" s="47"/>
      <c r="E1162" s="47"/>
      <c r="F1162" s="47"/>
      <c r="G1162" s="47"/>
      <c r="H1162" s="47"/>
      <c r="I1162" s="47"/>
      <c r="J1162" s="47"/>
    </row>
    <row r="1163" spans="1:10">
      <c r="A1163" s="47" t="s">
        <v>68</v>
      </c>
      <c r="B1163" s="178" t="str">
        <f>$BC$12</f>
        <v>Thermocouple Wire</v>
      </c>
      <c r="C1163" s="47"/>
      <c r="D1163" s="47"/>
      <c r="E1163" s="47" t="s">
        <v>69</v>
      </c>
      <c r="F1163" s="47"/>
      <c r="G1163" s="178" t="str">
        <f>$BF$22</f>
        <v>KF</v>
      </c>
      <c r="H1163" s="47"/>
      <c r="I1163" s="47"/>
      <c r="J1163" s="47"/>
    </row>
    <row r="1164" spans="1:10">
      <c r="A1164" s="47" t="s">
        <v>48</v>
      </c>
      <c r="B1164" s="178" t="str">
        <f>AV16</f>
        <v>"0"</v>
      </c>
      <c r="C1164" s="47"/>
      <c r="D1164" s="47"/>
      <c r="E1164" s="47" t="s">
        <v>76</v>
      </c>
      <c r="F1164" s="47"/>
      <c r="G1164" s="246">
        <f ca="1">$BG$9</f>
        <v>45756</v>
      </c>
      <c r="H1164" s="47"/>
      <c r="I1164" s="47"/>
      <c r="J1164" s="179"/>
    </row>
    <row r="1165" spans="1:10">
      <c r="A1165" s="47" t="s">
        <v>80</v>
      </c>
      <c r="B1165" s="178" t="str">
        <f>$BG$18</f>
        <v>N/A</v>
      </c>
      <c r="C1165" s="47"/>
      <c r="D1165" s="47"/>
      <c r="E1165" s="47" t="s">
        <v>81</v>
      </c>
      <c r="F1165" s="47"/>
      <c r="G1165" s="246" t="str">
        <f>$BG$10</f>
        <v>N/A</v>
      </c>
      <c r="H1165" s="47"/>
      <c r="J1165" s="179"/>
    </row>
    <row r="1166" spans="1:10">
      <c r="A1166" s="47" t="s">
        <v>65</v>
      </c>
      <c r="B1166" s="180">
        <f>$BG$2</f>
        <v>72</v>
      </c>
      <c r="C1166" s="47"/>
      <c r="D1166" s="47"/>
      <c r="E1166" s="47" t="s">
        <v>91</v>
      </c>
      <c r="F1166" s="47"/>
      <c r="G1166" s="178">
        <f>$BG$3</f>
        <v>25</v>
      </c>
      <c r="H1166" s="47" t="s">
        <v>92</v>
      </c>
      <c r="I1166" s="47"/>
      <c r="J1166" s="47"/>
    </row>
    <row r="1167" spans="1:10">
      <c r="A1167" s="47" t="s">
        <v>105</v>
      </c>
      <c r="B1167" s="178" t="str">
        <f>$BE$27</f>
        <v>Production</v>
      </c>
      <c r="C1167" s="47"/>
      <c r="D1167" s="47"/>
      <c r="E1167" s="47" t="s">
        <v>106</v>
      </c>
      <c r="F1167" s="178" t="str">
        <f>$AR$23</f>
        <v>Greater of ±2.0°F or ±0.4% of Reading</v>
      </c>
      <c r="G1167" s="47"/>
      <c r="H1167" s="47"/>
      <c r="I1167" s="47"/>
      <c r="J1167" s="47"/>
    </row>
    <row r="1168" spans="1:10">
      <c r="A1168" s="181" t="s">
        <v>116</v>
      </c>
      <c r="B1168" s="47"/>
      <c r="C1168" s="181"/>
      <c r="D1168" s="181" t="s">
        <v>117</v>
      </c>
      <c r="E1168" s="181"/>
      <c r="F1168" s="47"/>
      <c r="G1168" s="178" t="str">
        <f>$AR$24</f>
        <v>AMS2750H, ASTM E220-19</v>
      </c>
      <c r="H1168" s="181"/>
      <c r="I1168" s="47"/>
      <c r="J1168" s="47"/>
    </row>
    <row r="1169" spans="1:10">
      <c r="A1169" s="182" t="s">
        <v>125</v>
      </c>
      <c r="B1169" s="182"/>
      <c r="C1169" s="47"/>
      <c r="D1169" s="178" t="str">
        <f>$AX$22</f>
        <v/>
      </c>
      <c r="E1169" s="47" t="s">
        <v>126</v>
      </c>
      <c r="F1169" s="47"/>
      <c r="G1169" s="183" t="str">
        <f>$AX$26</f>
        <v>Specification</v>
      </c>
      <c r="H1169" s="184" t="s">
        <v>127</v>
      </c>
      <c r="I1169" s="47"/>
      <c r="J1169" s="47"/>
    </row>
    <row r="1170" spans="1:10" ht="13.5" thickBot="1">
      <c r="A1170" s="185" t="s">
        <v>136</v>
      </c>
      <c r="B1170" s="247"/>
      <c r="C1170" s="431"/>
      <c r="D1170" s="248">
        <f>IF(CT!$E$1&lt;&gt;"",CT!$E$1,"")</f>
        <v>-50</v>
      </c>
      <c r="E1170" s="432">
        <f>IF(CT!$M$1&lt;&gt;"",CT!$M$1,"")</f>
        <v>200</v>
      </c>
      <c r="F1170" s="432">
        <f>IF(CT!$U$1&lt;&gt;"",CT!$U$1,"")</f>
        <v>450</v>
      </c>
      <c r="G1170" s="248" t="str">
        <f>IF(CT!$AC$1&lt;&gt;"",CT!$AC$1,"")</f>
        <v/>
      </c>
      <c r="H1170" s="433" t="str">
        <f>IF(CT!$AK$1&lt;&gt;"",CT!$AK$1,"")</f>
        <v/>
      </c>
      <c r="I1170" s="47"/>
      <c r="J1170" s="186"/>
    </row>
    <row r="1171" spans="1:10" ht="13.5" thickBot="1">
      <c r="A1171" s="187" t="s">
        <v>141</v>
      </c>
      <c r="B1171" s="223" t="str">
        <f>IF(CT!$C$16&lt;&gt;"",CT!$C$16,"")</f>
        <v/>
      </c>
      <c r="C1171" s="191"/>
      <c r="D1171" s="191" t="str">
        <f>IF(CT!$G$16&lt;&gt;"",CT!$G$16,"")</f>
        <v/>
      </c>
      <c r="E1171" s="191" t="str">
        <f>IF(CT!$O$16&lt;&gt;"",CT!$O$16,"")</f>
        <v/>
      </c>
      <c r="F1171" s="191" t="str">
        <f>IF(CT!$W$16&lt;&gt;"",CT!$W$16,"")</f>
        <v/>
      </c>
      <c r="G1171" s="191" t="str">
        <f>IF(CT!$AE$16&lt;&gt;"",CT!$AE$16,"")</f>
        <v/>
      </c>
      <c r="H1171" s="191" t="str">
        <f>IF(CT!$AM$16&lt;&gt;"",CT!$AM$16,"")</f>
        <v/>
      </c>
      <c r="I1171" s="47"/>
      <c r="J1171" s="47"/>
    </row>
    <row r="1172" spans="1:10" ht="13.5" thickBot="1">
      <c r="A1172" s="188"/>
      <c r="B1172" s="223"/>
      <c r="C1172" s="253" t="s">
        <v>236</v>
      </c>
      <c r="D1172" s="253" t="str">
        <f>IF(CT!$H$16&lt;&gt;"",CT!$H$16,"")</f>
        <v/>
      </c>
      <c r="E1172" s="434" t="str">
        <f>IF(CT!$P$16&lt;&gt;"",CT!$P$16,"")</f>
        <v/>
      </c>
      <c r="F1172" s="434" t="str">
        <f>IF(CT!$X$16&lt;&gt;"",CT!$X$16,"")</f>
        <v/>
      </c>
      <c r="G1172" s="434" t="str">
        <f>IF(CT!$AF$16&lt;&gt;"",CT!$AF$16,"")</f>
        <v/>
      </c>
      <c r="H1172" s="434" t="str">
        <f>IF(CT!$AN$16&lt;&gt;"",CT!$AN$16,"")</f>
        <v/>
      </c>
      <c r="I1172" s="47"/>
      <c r="J1172" s="47"/>
    </row>
    <row r="1173" spans="1:10" ht="13.5" thickBot="1">
      <c r="A1173" s="189"/>
      <c r="B1173" s="224"/>
      <c r="C1173" s="254"/>
      <c r="D1173" s="435"/>
      <c r="E1173" s="435"/>
      <c r="F1173" s="435"/>
      <c r="G1173" s="435"/>
      <c r="H1173" s="435"/>
      <c r="I1173" s="47"/>
      <c r="J1173" s="47"/>
    </row>
    <row r="1174" spans="1:10" ht="13.5" thickBot="1">
      <c r="A1174" s="188"/>
      <c r="B1174" s="224"/>
      <c r="C1174" s="191"/>
      <c r="D1174" s="191"/>
      <c r="E1174" s="191"/>
      <c r="F1174" s="191"/>
      <c r="G1174" s="191"/>
      <c r="H1174" s="191"/>
      <c r="I1174" s="47"/>
      <c r="J1174" s="47"/>
    </row>
    <row r="1175" spans="1:10" ht="13.5" thickBot="1">
      <c r="A1175" s="189"/>
      <c r="B1175" s="224"/>
      <c r="C1175" s="253"/>
      <c r="D1175" s="248" t="str">
        <f>IF(CT!$AS$1&lt;&gt;"",CT!$AS$1,"")</f>
        <v/>
      </c>
      <c r="E1175" s="248" t="str">
        <f>IF(CT!$BA$1&lt;&gt;"",CT!$BA$1,"")</f>
        <v/>
      </c>
      <c r="F1175" s="248" t="str">
        <f>IF(CT!$BI$1&lt;&gt;"",CT!$BI$1,"")</f>
        <v/>
      </c>
      <c r="G1175" s="248" t="str">
        <f>IF(CT!$BQ$1&lt;&gt;"",CT!$BQ$1,"")</f>
        <v/>
      </c>
      <c r="H1175" s="248" t="str">
        <f>IF(CT!$BY$1&lt;&gt;"",CT!$BY$1,"")</f>
        <v/>
      </c>
      <c r="I1175" s="47"/>
      <c r="J1175" s="47"/>
    </row>
    <row r="1176" spans="1:10" ht="13.5" thickBot="1">
      <c r="A1176" s="188"/>
      <c r="B1176" s="224"/>
      <c r="C1176" s="225"/>
      <c r="D1176" s="240" t="str">
        <f>IF(D1175&lt;&gt;"","---------------","")</f>
        <v/>
      </c>
      <c r="E1176" s="240" t="str">
        <f>IF(E1175&lt;&gt;"","---------------","")</f>
        <v/>
      </c>
      <c r="F1176" s="240" t="str">
        <f>IF(F1175&lt;&gt;"","---------------","")</f>
        <v/>
      </c>
      <c r="G1176" s="240" t="str">
        <f>IF(G1175&lt;&gt;"","---------------","")</f>
        <v/>
      </c>
      <c r="H1176" s="240" t="str">
        <f>IF(H1175&lt;&gt;"","---------------","")</f>
        <v/>
      </c>
      <c r="I1176" s="47"/>
      <c r="J1176" s="47"/>
    </row>
    <row r="1177" spans="1:10" ht="13.5" thickBot="1">
      <c r="A1177" s="189"/>
      <c r="B1177" s="224"/>
      <c r="C1177" s="191"/>
      <c r="D1177" s="191" t="str">
        <f>IF(CT!$AU$16&lt;&gt;"",CT!$AU$16,"")</f>
        <v/>
      </c>
      <c r="E1177" s="191" t="str">
        <f>IF(CT!$BC$16&lt;&gt;"",CT!$BC$16,"")</f>
        <v/>
      </c>
      <c r="F1177" s="191" t="str">
        <f>IF(CT!$BK$16&lt;&gt;"",CT!$BK$16,"")</f>
        <v/>
      </c>
      <c r="G1177" s="191" t="str">
        <f>IF(CT!$BS$16&lt;&gt;"",CT!$BS$16,"")</f>
        <v/>
      </c>
      <c r="H1177" s="191" t="str">
        <f>IF(CT!$CA$16&lt;&gt;"",CT!$CA$16,"")</f>
        <v/>
      </c>
      <c r="I1177" s="47"/>
      <c r="J1177" s="47"/>
    </row>
    <row r="1178" spans="1:10" ht="13.5" thickBot="1">
      <c r="A1178" s="188"/>
      <c r="B1178" s="224"/>
      <c r="C1178" s="253" t="str">
        <f>IF(D1175&lt;&gt;"","C.F.","")</f>
        <v/>
      </c>
      <c r="D1178" s="434" t="str">
        <f>IF(CT!$AV$16&lt;&gt;"",CT!$AV$16,"")</f>
        <v/>
      </c>
      <c r="E1178" s="434" t="str">
        <f>IF(CT!$BD$16&lt;&gt;"",CT!$BD$16,"")</f>
        <v/>
      </c>
      <c r="F1178" s="434" t="str">
        <f>IF(CT!$BL$16&lt;&gt;"",CT!$BL$16,"")</f>
        <v/>
      </c>
      <c r="G1178" s="434" t="str">
        <f>IF(CT!$BT$16&lt;&gt;"",CT!$BT$16,"")</f>
        <v/>
      </c>
      <c r="H1178" s="434" t="str">
        <f>IF(CT!$CB$16&lt;&gt;"",CT!$CB$16,"")</f>
        <v/>
      </c>
      <c r="I1178" s="47"/>
      <c r="J1178" s="47"/>
    </row>
    <row r="1179" spans="1:10" ht="13.5" thickBot="1">
      <c r="A1179" s="189"/>
      <c r="B1179" s="224"/>
      <c r="C1179" s="190"/>
      <c r="D1179" s="190"/>
      <c r="E1179" s="190"/>
      <c r="F1179" s="190"/>
      <c r="G1179" s="190"/>
      <c r="H1179" s="190"/>
      <c r="I1179" s="47"/>
      <c r="J1179" s="47"/>
    </row>
    <row r="1180" spans="1:10" ht="13.5" thickBot="1">
      <c r="A1180" s="188"/>
      <c r="B1180" s="224"/>
      <c r="C1180" s="191"/>
      <c r="D1180" s="191"/>
      <c r="E1180" s="191"/>
      <c r="F1180" s="191"/>
      <c r="G1180" s="191"/>
      <c r="H1180" s="191"/>
      <c r="I1180" s="47"/>
      <c r="J1180" s="47"/>
    </row>
    <row r="1181" spans="1:10" ht="13.5" thickBot="1">
      <c r="A1181" s="189"/>
      <c r="B1181" s="224"/>
      <c r="C1181" s="253" t="str">
        <f>IF(B1180&lt;&gt;"","C.F.","")</f>
        <v/>
      </c>
      <c r="D1181" s="248" t="str">
        <f>IF(CT!$CG$1&lt;&gt;"",CT!$CG$1,"")</f>
        <v/>
      </c>
      <c r="E1181" s="248" t="str">
        <f>IF(CT!$CO$1&lt;&gt;"",CT!$CO$1,"")</f>
        <v/>
      </c>
      <c r="F1181" s="248" t="str">
        <f>IF(CT!$CW$1&lt;&gt;"",CT!$CW$1,"")</f>
        <v/>
      </c>
      <c r="G1181" s="248" t="str">
        <f>IF(CT!$DE$1&lt;&gt;"",CT!$DE$1,"")</f>
        <v/>
      </c>
      <c r="H1181" s="248" t="str">
        <f>IF(CT!$DM$1&lt;&gt;"",CT!$DM$1,"")</f>
        <v/>
      </c>
      <c r="I1181" s="47"/>
      <c r="J1181" s="47"/>
    </row>
    <row r="1182" spans="1:10" ht="13.5" thickBot="1">
      <c r="A1182" s="188"/>
      <c r="B1182" s="224"/>
      <c r="C1182" s="437"/>
      <c r="D1182" s="240" t="str">
        <f>IF(D1181&lt;&gt;"","---------------","")</f>
        <v/>
      </c>
      <c r="E1182" s="240" t="str">
        <f>IF(E1181&lt;&gt;"","---------------","")</f>
        <v/>
      </c>
      <c r="F1182" s="240" t="str">
        <f>IF(F1181&lt;&gt;"","---------------","")</f>
        <v/>
      </c>
      <c r="G1182" s="240" t="str">
        <f>IF(G1181&lt;&gt;"","---------------","")</f>
        <v/>
      </c>
      <c r="H1182" s="240" t="str">
        <f>IF(H1181&lt;&gt;"","---------------","")</f>
        <v/>
      </c>
      <c r="I1182" s="47"/>
      <c r="J1182" s="47"/>
    </row>
    <row r="1183" spans="1:10" ht="13.5" thickBot="1">
      <c r="A1183" s="189"/>
      <c r="B1183" s="224"/>
      <c r="C1183" s="191"/>
      <c r="D1183" s="191" t="str">
        <f>IF(CT!$CI$16&lt;&gt;"",CT!$CI$16,"")</f>
        <v/>
      </c>
      <c r="E1183" s="191" t="str">
        <f>IF(CT!$CQ$16&lt;&gt;"",CT!$CQ$16,"")</f>
        <v/>
      </c>
      <c r="F1183" s="191" t="str">
        <f>IF(CT!$CY$16&lt;&gt;"",CT!$CY$16,"")</f>
        <v/>
      </c>
      <c r="G1183" s="191" t="str">
        <f>IF(CT!$DG$16&lt;&gt;"",CT!$DG$16,"")</f>
        <v/>
      </c>
      <c r="H1183" s="191" t="str">
        <f>IF(CT!$DO$16&lt;&gt;"",CT!$DO$16,"")</f>
        <v/>
      </c>
      <c r="I1183" s="47"/>
      <c r="J1183" s="47"/>
    </row>
    <row r="1184" spans="1:10" ht="13.5" thickBot="1">
      <c r="A1184" s="188"/>
      <c r="B1184" s="224"/>
      <c r="C1184" s="253" t="str">
        <f>IF(D1181&lt;&gt;"","C.F.","")</f>
        <v/>
      </c>
      <c r="D1184" s="434" t="str">
        <f>IF(CT!$CJ$16&lt;&gt;"",CT!$CJ$16,"")</f>
        <v/>
      </c>
      <c r="E1184" s="434" t="str">
        <f>IF(CT!$CR$16&lt;&gt;"",CT!$CR$16,"")</f>
        <v/>
      </c>
      <c r="F1184" s="434" t="str">
        <f>IF(CT!$CZ$16&lt;&gt;"",CT!$CZ$16,"")</f>
        <v/>
      </c>
      <c r="G1184" s="434" t="str">
        <f>IF(CT!$DH$16&lt;&gt;"",CT!$DH$16,"")</f>
        <v/>
      </c>
      <c r="H1184" s="434" t="str">
        <f>IF(CT!$DP$16&lt;&gt;"",CT!$DP$16,"")</f>
        <v/>
      </c>
      <c r="I1184" s="47"/>
      <c r="J1184" s="47"/>
    </row>
    <row r="1185" spans="1:10" ht="13.5" thickBot="1">
      <c r="A1185" s="189"/>
      <c r="B1185" s="224"/>
      <c r="C1185" s="191"/>
      <c r="D1185" s="434"/>
      <c r="E1185" s="434"/>
      <c r="F1185" s="434"/>
      <c r="G1185" s="434"/>
      <c r="H1185" s="434"/>
      <c r="I1185" s="47"/>
      <c r="J1185" s="47"/>
    </row>
    <row r="1186" spans="1:10">
      <c r="A1186" s="188"/>
      <c r="B1186" s="47"/>
      <c r="C1186" s="47"/>
      <c r="D1186" s="47"/>
      <c r="E1186" s="47"/>
      <c r="F1186" s="47"/>
      <c r="G1186" s="47"/>
      <c r="H1186" s="47"/>
      <c r="I1186" s="47"/>
      <c r="J1186" s="47"/>
    </row>
    <row r="1187" spans="1:10">
      <c r="A1187" s="189"/>
      <c r="B1187" s="47"/>
      <c r="C1187" s="47"/>
      <c r="D1187" s="47"/>
      <c r="E1187" s="47"/>
      <c r="F1187" s="47"/>
      <c r="G1187" s="47"/>
      <c r="H1187" s="47"/>
      <c r="I1187" s="47"/>
      <c r="J1187" s="47"/>
    </row>
    <row r="1188" spans="1:10">
      <c r="A1188" s="188"/>
      <c r="B1188" s="47"/>
      <c r="C1188" s="47"/>
      <c r="D1188" s="47"/>
      <c r="E1188" s="47"/>
      <c r="F1188" s="47"/>
      <c r="G1188" s="47"/>
      <c r="H1188" s="47"/>
      <c r="I1188" s="47"/>
      <c r="J1188" s="47"/>
    </row>
    <row r="1189" spans="1:10">
      <c r="A1189" s="189"/>
      <c r="B1189" s="47"/>
      <c r="C1189" s="47"/>
      <c r="D1189" s="47"/>
      <c r="E1189" s="47"/>
      <c r="F1189" s="47"/>
      <c r="G1189" s="47"/>
      <c r="H1189" s="47"/>
      <c r="I1189" s="47"/>
      <c r="J1189" s="47"/>
    </row>
    <row r="1190" spans="1:10">
      <c r="A1190" s="192"/>
      <c r="B1190" s="193"/>
      <c r="C1190" s="193"/>
      <c r="D1190" s="193"/>
      <c r="E1190" s="193"/>
      <c r="F1190" s="193"/>
      <c r="G1190" s="193"/>
      <c r="H1190" s="193"/>
      <c r="I1190" s="47"/>
      <c r="J1190" s="47"/>
    </row>
    <row r="1191" spans="1:10" ht="13.5" thickBot="1">
      <c r="A1191" s="194"/>
      <c r="B1191" s="47"/>
      <c r="C1191" s="194" t="s">
        <v>210</v>
      </c>
      <c r="D1191" s="194"/>
      <c r="E1191" s="194"/>
      <c r="F1191" s="194"/>
      <c r="G1191" s="194"/>
      <c r="H1191" s="194"/>
      <c r="I1191" s="194"/>
      <c r="J1191" s="194"/>
    </row>
    <row r="1192" spans="1:10">
      <c r="A1192" s="47" t="s">
        <v>214</v>
      </c>
      <c r="B1192" s="178" t="str">
        <f>$BJ$7</f>
        <v>Found in tolerance.  No action required.  "C.F" = "Correction Factor."</v>
      </c>
      <c r="C1192" s="47"/>
      <c r="D1192" s="47"/>
      <c r="E1192" s="47"/>
      <c r="F1192" s="47"/>
      <c r="G1192" s="47"/>
      <c r="H1192" s="47"/>
      <c r="I1192" s="47"/>
      <c r="J1192" s="47"/>
    </row>
    <row r="1193" spans="1:10">
      <c r="A1193" s="47"/>
      <c r="B1193" s="47"/>
      <c r="C1193" s="47"/>
      <c r="D1193" s="47"/>
      <c r="E1193" s="47"/>
      <c r="F1193" s="47"/>
      <c r="G1193" s="47"/>
      <c r="H1193" s="47"/>
      <c r="I1193" s="47"/>
      <c r="J1193" s="47"/>
    </row>
    <row r="1194" spans="1:10">
      <c r="A1194" s="195" t="s">
        <v>220</v>
      </c>
      <c r="B1194" s="178" t="str">
        <f>$BJ$30</f>
        <v>New</v>
      </c>
      <c r="C1194" s="47"/>
      <c r="D1194" s="47"/>
      <c r="E1194" s="47"/>
      <c r="F1194" s="47"/>
      <c r="G1194" s="47"/>
      <c r="H1194" s="47"/>
      <c r="I1194" s="47"/>
      <c r="J1194" s="47"/>
    </row>
    <row r="1195" spans="1:10">
      <c r="A1195" s="195" t="s">
        <v>223</v>
      </c>
      <c r="B1195" s="178" t="str">
        <f>$BK$5</f>
        <v>ACCEPTED</v>
      </c>
      <c r="C1195" s="47"/>
      <c r="D1195" s="47"/>
      <c r="E1195" s="47"/>
      <c r="F1195" s="47"/>
      <c r="G1195" s="47"/>
      <c r="H1195" s="47"/>
      <c r="I1195" s="47"/>
      <c r="J1195" s="47"/>
    </row>
    <row r="1196" spans="1:10">
      <c r="A1196" s="182"/>
      <c r="B1196" s="507" t="s">
        <v>225</v>
      </c>
      <c r="C1196" s="508"/>
      <c r="D1196" s="507"/>
      <c r="E1196" s="507"/>
      <c r="F1196" s="507"/>
      <c r="G1196" s="508"/>
      <c r="H1196" s="508"/>
      <c r="I1196" s="507"/>
      <c r="J1196" s="507"/>
    </row>
    <row r="1197" spans="1:10">
      <c r="A1197" s="47" t="s">
        <v>227</v>
      </c>
      <c r="B1197" s="47"/>
      <c r="C1197" s="178" t="str">
        <f>$N$20</f>
        <v>Additel 286 SN:6851022030037</v>
      </c>
      <c r="D1197" s="181"/>
      <c r="E1197" s="181"/>
      <c r="F1197" s="47" t="s">
        <v>228</v>
      </c>
      <c r="G1197" s="512" t="str">
        <f>IF($V$19&lt;&gt;"",$V$19,"")</f>
        <v>PRT SN:496142</v>
      </c>
      <c r="H1197" s="513"/>
      <c r="I1197" s="196"/>
      <c r="J1197" s="47"/>
    </row>
    <row r="1198" spans="1:10">
      <c r="A1198" s="47" t="s">
        <v>229</v>
      </c>
      <c r="B1198" s="47"/>
      <c r="C1198" s="504">
        <f>$N$21</f>
        <v>45474</v>
      </c>
      <c r="D1198" s="505"/>
      <c r="E1198" s="506"/>
      <c r="F1198" s="47" t="s">
        <v>230</v>
      </c>
      <c r="G1198" s="197">
        <f>IF($V$20&lt;&gt;"",$V$20,"")</f>
        <v>45275</v>
      </c>
      <c r="H1198" s="198" t="str">
        <f>IF($W$20&lt;&gt;"",$W$20,"")</f>
        <v/>
      </c>
      <c r="I1198" s="199"/>
      <c r="J1198" s="200"/>
    </row>
    <row r="1199" spans="1:10">
      <c r="A1199" s="47" t="s">
        <v>231</v>
      </c>
      <c r="B1199" s="47"/>
      <c r="C1199" s="504">
        <f>$N$22</f>
        <v>45839</v>
      </c>
      <c r="D1199" s="505"/>
      <c r="E1199" s="506"/>
      <c r="F1199" s="47" t="s">
        <v>232</v>
      </c>
      <c r="G1199" s="197">
        <f>IF($V$21&lt;&gt;"",$V$21,"")</f>
        <v>46006</v>
      </c>
      <c r="H1199" s="197" t="str">
        <f>IF($W$21&lt;&gt;"",$W$21,"")</f>
        <v/>
      </c>
      <c r="I1199" s="199"/>
      <c r="J1199" s="200"/>
    </row>
    <row r="1200" spans="1:10" ht="13.5" thickBot="1">
      <c r="A1200" s="201" t="s">
        <v>233</v>
      </c>
      <c r="B1200" s="201"/>
      <c r="C1200" s="509" t="str">
        <f>$N$23</f>
        <v>56561-060578</v>
      </c>
      <c r="D1200" s="510"/>
      <c r="E1200" s="511"/>
      <c r="F1200" s="201" t="s">
        <v>233</v>
      </c>
      <c r="G1200" s="201"/>
      <c r="H1200" s="295" t="str">
        <f>IF($V$22&lt;&gt;"",$V$22,"")</f>
        <v>G295632</v>
      </c>
      <c r="I1200" s="203"/>
      <c r="J1200" s="204"/>
    </row>
    <row r="1201" spans="1:10">
      <c r="A1201" s="47" t="s">
        <v>52</v>
      </c>
      <c r="B1201" s="47"/>
      <c r="C1201" s="47"/>
      <c r="D1201" s="220" t="s">
        <v>53</v>
      </c>
      <c r="E1201" s="221">
        <v>31</v>
      </c>
      <c r="F1201" s="47"/>
      <c r="G1201" s="178"/>
      <c r="H1201" s="47"/>
      <c r="I1201" s="47"/>
      <c r="J1201" s="47"/>
    </row>
    <row r="1202" spans="1:10">
      <c r="A1202" s="47" t="s">
        <v>59</v>
      </c>
      <c r="B1202" s="47"/>
      <c r="C1202" s="47"/>
      <c r="D1202" s="47"/>
      <c r="E1202" s="47"/>
      <c r="F1202" s="47"/>
      <c r="G1202" s="47"/>
      <c r="H1202" s="47"/>
      <c r="I1202" s="47"/>
      <c r="J1202" s="47"/>
    </row>
    <row r="1203" spans="1:10">
      <c r="A1203" s="47" t="s">
        <v>68</v>
      </c>
      <c r="B1203" s="178" t="str">
        <f>$BC$12</f>
        <v>Thermocouple Wire</v>
      </c>
      <c r="C1203" s="47"/>
      <c r="D1203" s="47"/>
      <c r="E1203" s="47" t="s">
        <v>69</v>
      </c>
      <c r="F1203" s="47"/>
      <c r="G1203" s="178" t="str">
        <f>$BF$22</f>
        <v>KF</v>
      </c>
      <c r="H1203" s="47"/>
      <c r="I1203" s="47"/>
      <c r="J1203" s="47"/>
    </row>
    <row r="1204" spans="1:10">
      <c r="A1204" s="47" t="s">
        <v>48</v>
      </c>
      <c r="B1204" s="178" t="str">
        <f>AV17</f>
        <v>"0"</v>
      </c>
      <c r="C1204" s="47"/>
      <c r="D1204" s="47"/>
      <c r="E1204" s="47" t="s">
        <v>76</v>
      </c>
      <c r="F1204" s="47"/>
      <c r="G1204" s="246">
        <f ca="1">$BG$9</f>
        <v>45756</v>
      </c>
      <c r="H1204" s="47"/>
      <c r="I1204" s="47"/>
      <c r="J1204" s="179"/>
    </row>
    <row r="1205" spans="1:10">
      <c r="A1205" s="47" t="s">
        <v>80</v>
      </c>
      <c r="B1205" s="178" t="str">
        <f>$BG$18</f>
        <v>N/A</v>
      </c>
      <c r="C1205" s="47"/>
      <c r="D1205" s="47"/>
      <c r="E1205" s="47" t="s">
        <v>81</v>
      </c>
      <c r="F1205" s="47"/>
      <c r="G1205" s="246" t="str">
        <f>$BG$10</f>
        <v>N/A</v>
      </c>
      <c r="H1205" s="47"/>
      <c r="J1205" s="179"/>
    </row>
    <row r="1206" spans="1:10">
      <c r="A1206" s="47" t="s">
        <v>65</v>
      </c>
      <c r="B1206" s="180">
        <f>$BG$2</f>
        <v>72</v>
      </c>
      <c r="C1206" s="47"/>
      <c r="D1206" s="47"/>
      <c r="E1206" s="47" t="s">
        <v>91</v>
      </c>
      <c r="F1206" s="47"/>
      <c r="G1206" s="178">
        <f>$BG$3</f>
        <v>25</v>
      </c>
      <c r="H1206" s="47" t="s">
        <v>92</v>
      </c>
      <c r="I1206" s="47"/>
      <c r="J1206" s="47"/>
    </row>
    <row r="1207" spans="1:10">
      <c r="A1207" s="47" t="s">
        <v>105</v>
      </c>
      <c r="B1207" s="178" t="str">
        <f>$BE$27</f>
        <v>Production</v>
      </c>
      <c r="C1207" s="47"/>
      <c r="D1207" s="47"/>
      <c r="E1207" s="47" t="s">
        <v>106</v>
      </c>
      <c r="F1207" s="178" t="str">
        <f>$AR$23</f>
        <v>Greater of ±2.0°F or ±0.4% of Reading</v>
      </c>
      <c r="G1207" s="47"/>
      <c r="H1207" s="47"/>
      <c r="I1207" s="47"/>
      <c r="J1207" s="47"/>
    </row>
    <row r="1208" spans="1:10">
      <c r="A1208" s="181" t="s">
        <v>116</v>
      </c>
      <c r="B1208" s="47"/>
      <c r="C1208" s="181"/>
      <c r="D1208" s="181" t="s">
        <v>117</v>
      </c>
      <c r="E1208" s="181"/>
      <c r="F1208" s="47"/>
      <c r="G1208" s="178" t="str">
        <f>$AR$24</f>
        <v>AMS2750H, ASTM E220-19</v>
      </c>
      <c r="H1208" s="181"/>
      <c r="I1208" s="47"/>
      <c r="J1208" s="47"/>
    </row>
    <row r="1209" spans="1:10">
      <c r="A1209" s="182" t="s">
        <v>125</v>
      </c>
      <c r="B1209" s="182"/>
      <c r="C1209" s="47"/>
      <c r="D1209" s="178" t="str">
        <f>$AX$22</f>
        <v/>
      </c>
      <c r="E1209" s="47" t="s">
        <v>126</v>
      </c>
      <c r="F1209" s="47"/>
      <c r="G1209" s="183" t="str">
        <f>$AX$26</f>
        <v>Specification</v>
      </c>
      <c r="H1209" s="184" t="s">
        <v>127</v>
      </c>
      <c r="I1209" s="47"/>
      <c r="J1209" s="47"/>
    </row>
    <row r="1210" spans="1:10" ht="13.5" thickBot="1">
      <c r="A1210" s="185" t="s">
        <v>136</v>
      </c>
      <c r="B1210" s="247"/>
      <c r="C1210" s="431"/>
      <c r="D1210" s="248">
        <f>IF(CT!$E$1&lt;&gt;"",CT!$E$1,"")</f>
        <v>-50</v>
      </c>
      <c r="E1210" s="432">
        <f>IF(CT!$M$1&lt;&gt;"",CT!$M$1,"")</f>
        <v>200</v>
      </c>
      <c r="F1210" s="432">
        <f>IF(CT!$U$1&lt;&gt;"",CT!$U$1,"")</f>
        <v>450</v>
      </c>
      <c r="G1210" s="248" t="str">
        <f>IF(CT!$AC$1&lt;&gt;"",CT!$AC$1,"")</f>
        <v/>
      </c>
      <c r="H1210" s="433" t="str">
        <f>IF(CT!$AK$1&lt;&gt;"",CT!$AK$1,"")</f>
        <v/>
      </c>
      <c r="I1210" s="47"/>
      <c r="J1210" s="186"/>
    </row>
    <row r="1211" spans="1:10" ht="13.5" thickBot="1">
      <c r="A1211" s="187" t="s">
        <v>141</v>
      </c>
      <c r="B1211" s="223" t="str">
        <f>IF(CT!$C$10&lt;&gt;"",CT!$C$10,"")</f>
        <v/>
      </c>
      <c r="C1211" s="191"/>
      <c r="D1211" s="191" t="str">
        <f>IF(CT!$G$10&lt;&gt;"",CT!$G$10,"")</f>
        <v/>
      </c>
      <c r="E1211" s="191" t="str">
        <f>IF(CT!$O$10&lt;&gt;"",CT!$O$10,"")</f>
        <v/>
      </c>
      <c r="F1211" s="191" t="str">
        <f>IF(CT!$W$10&lt;&gt;"",CT!$W$10,"")</f>
        <v/>
      </c>
      <c r="G1211" s="191" t="str">
        <f>IF(CT!$AE$10&lt;&gt;"",CT!$AE$10,"")</f>
        <v/>
      </c>
      <c r="H1211" s="191" t="str">
        <f>IF(CT!$AM$10&lt;&gt;"",CT!$AM$10,"")</f>
        <v/>
      </c>
      <c r="I1211" s="47"/>
      <c r="J1211" s="47"/>
    </row>
    <row r="1212" spans="1:10" ht="13.5" thickBot="1">
      <c r="A1212" s="188"/>
      <c r="B1212" s="223"/>
      <c r="C1212" s="253" t="s">
        <v>236</v>
      </c>
      <c r="D1212" s="253" t="str">
        <f>IF(CT!$H$10&lt;&gt;"",CT!$H$10,"")</f>
        <v/>
      </c>
      <c r="E1212" s="434" t="str">
        <f>IF(CT!$P$10&lt;&gt;"",CT!$P$10,"")</f>
        <v/>
      </c>
      <c r="F1212" s="434" t="str">
        <f>IF(CT!$X$10&lt;&gt;"",CT!$X$10,"")</f>
        <v/>
      </c>
      <c r="G1212" s="434" t="str">
        <f>IF(CT!$AF$10&lt;&gt;"",CT!$AF$10,"")</f>
        <v/>
      </c>
      <c r="H1212" s="434" t="str">
        <f>IF(CT!$AN$10&lt;&gt;"",CT!$AN$10,"")</f>
        <v/>
      </c>
      <c r="I1212" s="47"/>
      <c r="J1212" s="47"/>
    </row>
    <row r="1213" spans="1:10" ht="13.5" thickBot="1">
      <c r="A1213" s="189"/>
      <c r="B1213" s="224"/>
      <c r="C1213" s="254"/>
      <c r="D1213" s="435"/>
      <c r="E1213" s="435"/>
      <c r="F1213" s="435"/>
      <c r="G1213" s="435"/>
      <c r="H1213" s="435"/>
      <c r="I1213" s="47"/>
      <c r="J1213" s="47"/>
    </row>
    <row r="1214" spans="1:10" ht="13.5" thickBot="1">
      <c r="A1214" s="188"/>
      <c r="B1214" s="224"/>
      <c r="C1214" s="191"/>
      <c r="D1214" s="191"/>
      <c r="E1214" s="191"/>
      <c r="F1214" s="191"/>
      <c r="G1214" s="191"/>
      <c r="H1214" s="191"/>
      <c r="I1214" s="47"/>
      <c r="J1214" s="47"/>
    </row>
    <row r="1215" spans="1:10" ht="13.5" thickBot="1">
      <c r="A1215" s="189"/>
      <c r="B1215" s="224"/>
      <c r="C1215" s="253"/>
      <c r="D1215" s="248" t="str">
        <f>IF(CT!$AS$1&lt;&gt;"",CT!$AS$1,"")</f>
        <v/>
      </c>
      <c r="E1215" s="248" t="str">
        <f>IF(CT!$BA$1&lt;&gt;"",CT!$BA$1,"")</f>
        <v/>
      </c>
      <c r="F1215" s="248" t="str">
        <f>IF(CT!$BI$1&lt;&gt;"",CT!$BI$1,"")</f>
        <v/>
      </c>
      <c r="G1215" s="248" t="str">
        <f>IF(CT!$BQ$1&lt;&gt;"",CT!$BQ$1,"")</f>
        <v/>
      </c>
      <c r="H1215" s="248" t="str">
        <f>IF(CT!$BY$1&lt;&gt;"",CT!$BY$1,"")</f>
        <v/>
      </c>
      <c r="I1215" s="47"/>
      <c r="J1215" s="47"/>
    </row>
    <row r="1216" spans="1:10" ht="13.5" thickBot="1">
      <c r="A1216" s="188"/>
      <c r="B1216" s="224"/>
      <c r="C1216" s="225"/>
      <c r="D1216" s="240" t="str">
        <f>IF(D1215&lt;&gt;"","---------------","")</f>
        <v/>
      </c>
      <c r="E1216" s="240" t="str">
        <f>IF(E1215&lt;&gt;"","---------------","")</f>
        <v/>
      </c>
      <c r="F1216" s="240" t="str">
        <f>IF(F1215&lt;&gt;"","---------------","")</f>
        <v/>
      </c>
      <c r="G1216" s="240" t="str">
        <f>IF(G1215&lt;&gt;"","---------------","")</f>
        <v/>
      </c>
      <c r="H1216" s="240" t="str">
        <f>IF(H1215&lt;&gt;"","---------------","")</f>
        <v/>
      </c>
      <c r="I1216" s="47"/>
      <c r="J1216" s="47"/>
    </row>
    <row r="1217" spans="1:10" ht="13.5" thickBot="1">
      <c r="A1217" s="189"/>
      <c r="B1217" s="224"/>
      <c r="C1217" s="191"/>
      <c r="D1217" s="191" t="str">
        <f>IF(CT!$AU$10&lt;&gt;"",CT!$AU$10,"")</f>
        <v/>
      </c>
      <c r="E1217" s="191" t="str">
        <f>IF(CT!$BC$10&lt;&gt;"",CT!$BC$10,"")</f>
        <v/>
      </c>
      <c r="F1217" s="191" t="str">
        <f>IF(CT!$BK$10&lt;&gt;"",CT!$BK$10,"")</f>
        <v/>
      </c>
      <c r="G1217" s="191" t="str">
        <f>IF(CT!$BS$10&lt;&gt;"",CT!$BS$10,"")</f>
        <v/>
      </c>
      <c r="H1217" s="191" t="str">
        <f>IF(CT!$CA$10&lt;&gt;"",CT!$CA$10,"")</f>
        <v/>
      </c>
      <c r="I1217" s="47"/>
      <c r="J1217" s="47"/>
    </row>
    <row r="1218" spans="1:10" ht="13.5" thickBot="1">
      <c r="A1218" s="188"/>
      <c r="B1218" s="224"/>
      <c r="C1218" s="253" t="str">
        <f>IF(D1215&lt;&gt;"","C.F.","")</f>
        <v/>
      </c>
      <c r="D1218" s="434" t="str">
        <f>IF(CT!$AV$10&lt;&gt;"",CT!$AV$10,"")</f>
        <v/>
      </c>
      <c r="E1218" s="434" t="str">
        <f>IF(CT!$BD$10&lt;&gt;"",CT!$BD$10,"")</f>
        <v/>
      </c>
      <c r="F1218" s="434" t="str">
        <f>IF(CT!$BL$10&lt;&gt;"",CT!$BL$10,"")</f>
        <v/>
      </c>
      <c r="G1218" s="434" t="str">
        <f>IF(CT!$BT$10&lt;&gt;"",CT!$BT$10,"")</f>
        <v/>
      </c>
      <c r="H1218" s="434" t="str">
        <f>IF(CT!$CB$10&lt;&gt;"",CT!$CB$10,"")</f>
        <v/>
      </c>
      <c r="I1218" s="47"/>
      <c r="J1218" s="47"/>
    </row>
    <row r="1219" spans="1:10" ht="13.5" thickBot="1">
      <c r="A1219" s="189"/>
      <c r="B1219" s="224"/>
      <c r="C1219" s="190"/>
      <c r="D1219" s="190"/>
      <c r="E1219" s="190"/>
      <c r="F1219" s="190"/>
      <c r="G1219" s="190"/>
      <c r="H1219" s="190"/>
      <c r="I1219" s="47"/>
      <c r="J1219" s="47"/>
    </row>
    <row r="1220" spans="1:10" ht="13.5" thickBot="1">
      <c r="A1220" s="188"/>
      <c r="B1220" s="224"/>
      <c r="C1220" s="191"/>
      <c r="D1220" s="191"/>
      <c r="E1220" s="191"/>
      <c r="F1220" s="191"/>
      <c r="G1220" s="191"/>
      <c r="H1220" s="191"/>
      <c r="I1220" s="47"/>
      <c r="J1220" s="47"/>
    </row>
    <row r="1221" spans="1:10" ht="13.5" thickBot="1">
      <c r="A1221" s="189"/>
      <c r="B1221" s="224"/>
      <c r="C1221" s="253" t="str">
        <f>IF(B1220&lt;&gt;"","C.F.","")</f>
        <v/>
      </c>
      <c r="D1221" s="248" t="str">
        <f>IF(CT!$CG$1&lt;&gt;"",CT!$CG$1,"")</f>
        <v/>
      </c>
      <c r="E1221" s="248" t="str">
        <f>IF(CT!$CO$1&lt;&gt;"",CT!$CO$1,"")</f>
        <v/>
      </c>
      <c r="F1221" s="248" t="str">
        <f>IF(CT!$CW$1&lt;&gt;"",CT!$CW$1,"")</f>
        <v/>
      </c>
      <c r="G1221" s="248" t="str">
        <f>IF(CT!$DE$1&lt;&gt;"",CT!$DE$1,"")</f>
        <v/>
      </c>
      <c r="H1221" s="248" t="str">
        <f>IF(CT!$DM$1&lt;&gt;"",CT!$DM$1,"")</f>
        <v/>
      </c>
      <c r="I1221" s="47"/>
      <c r="J1221" s="47"/>
    </row>
    <row r="1222" spans="1:10" ht="13.5" thickBot="1">
      <c r="A1222" s="188"/>
      <c r="B1222" s="224"/>
      <c r="C1222" s="437"/>
      <c r="D1222" s="240" t="str">
        <f>IF(D1221&lt;&gt;"","---------------","")</f>
        <v/>
      </c>
      <c r="E1222" s="240" t="str">
        <f>IF(E1221&lt;&gt;"","---------------","")</f>
        <v/>
      </c>
      <c r="F1222" s="240" t="str">
        <f>IF(F1221&lt;&gt;"","---------------","")</f>
        <v/>
      </c>
      <c r="G1222" s="240" t="str">
        <f>IF(G1221&lt;&gt;"","---------------","")</f>
        <v/>
      </c>
      <c r="H1222" s="240" t="str">
        <f>IF(H1221&lt;&gt;"","---------------","")</f>
        <v/>
      </c>
      <c r="I1222" s="47"/>
      <c r="J1222" s="47"/>
    </row>
    <row r="1223" spans="1:10" ht="13.5" thickBot="1">
      <c r="A1223" s="189"/>
      <c r="B1223" s="224"/>
      <c r="C1223" s="191"/>
      <c r="D1223" s="191" t="str">
        <f>IF(CT!$CI$10&lt;&gt;"",CT!$CI$10,"")</f>
        <v/>
      </c>
      <c r="E1223" s="191" t="str">
        <f>IF(CT!$CQ$10&lt;&gt;"",CT!$CQ$10,"")</f>
        <v/>
      </c>
      <c r="F1223" s="191" t="str">
        <f>IF(CT!$CY$10&lt;&gt;"",CT!$CY$10,"")</f>
        <v/>
      </c>
      <c r="G1223" s="191" t="str">
        <f>IF(CT!$DG$10&lt;&gt;"",CT!$DG$10,"")</f>
        <v/>
      </c>
      <c r="H1223" s="191" t="str">
        <f>IF(CT!$DO$10&lt;&gt;"",CT!$DO$10,"")</f>
        <v/>
      </c>
      <c r="I1223" s="47"/>
      <c r="J1223" s="47"/>
    </row>
    <row r="1224" spans="1:10" ht="13.5" thickBot="1">
      <c r="A1224" s="188"/>
      <c r="B1224" s="224"/>
      <c r="C1224" s="253" t="str">
        <f>IF(D1221&lt;&gt;"","C.F.","")</f>
        <v/>
      </c>
      <c r="D1224" s="434" t="str">
        <f>IF(CT!$CJ$10&lt;&gt;"",CT!$CJ$10,"")</f>
        <v/>
      </c>
      <c r="E1224" s="434" t="str">
        <f>IF(CT!$CR$10&lt;&gt;"",CT!$CR$10,"")</f>
        <v/>
      </c>
      <c r="F1224" s="434" t="str">
        <f>IF(CT!$CZ$10&lt;&gt;"",CT!$CZ$10,"")</f>
        <v/>
      </c>
      <c r="G1224" s="434" t="str">
        <f>IF(CT!$DH$10&lt;&gt;"",CT!$DH$10,"")</f>
        <v/>
      </c>
      <c r="H1224" s="434" t="str">
        <f>IF(CT!$DP$10&lt;&gt;"",CT!$DP$10,"")</f>
        <v/>
      </c>
      <c r="I1224" s="47"/>
      <c r="J1224" s="47"/>
    </row>
    <row r="1225" spans="1:10" ht="13.5" thickBot="1">
      <c r="A1225" s="189"/>
      <c r="B1225" s="224"/>
      <c r="C1225" s="191"/>
      <c r="D1225" s="434"/>
      <c r="E1225" s="434"/>
      <c r="F1225" s="434"/>
      <c r="G1225" s="434"/>
      <c r="H1225" s="434"/>
      <c r="I1225" s="47"/>
      <c r="J1225" s="47"/>
    </row>
    <row r="1226" spans="1:10">
      <c r="A1226" s="188"/>
      <c r="B1226" s="47"/>
      <c r="C1226" s="47"/>
      <c r="D1226" s="47"/>
      <c r="E1226" s="47"/>
      <c r="F1226" s="47"/>
      <c r="G1226" s="47"/>
      <c r="H1226" s="47"/>
      <c r="I1226" s="47"/>
      <c r="J1226" s="47"/>
    </row>
    <row r="1227" spans="1:10">
      <c r="A1227" s="189"/>
      <c r="B1227" s="47"/>
      <c r="C1227" s="47"/>
      <c r="D1227" s="47"/>
      <c r="E1227" s="47"/>
      <c r="F1227" s="47"/>
      <c r="G1227" s="47"/>
      <c r="H1227" s="47"/>
      <c r="I1227" s="47"/>
      <c r="J1227" s="47"/>
    </row>
    <row r="1228" spans="1:10">
      <c r="A1228" s="188"/>
      <c r="B1228" s="47"/>
      <c r="C1228" s="47"/>
      <c r="D1228" s="47"/>
      <c r="E1228" s="47"/>
      <c r="F1228" s="47"/>
      <c r="G1228" s="47"/>
      <c r="H1228" s="47"/>
      <c r="I1228" s="47"/>
      <c r="J1228" s="47"/>
    </row>
    <row r="1229" spans="1:10">
      <c r="A1229" s="189"/>
      <c r="B1229" s="47"/>
      <c r="C1229" s="47"/>
      <c r="D1229" s="47"/>
      <c r="E1229" s="47"/>
      <c r="F1229" s="47"/>
      <c r="G1229" s="47"/>
      <c r="H1229" s="47"/>
      <c r="I1229" s="47"/>
      <c r="J1229" s="47"/>
    </row>
    <row r="1230" spans="1:10">
      <c r="A1230" s="192"/>
      <c r="B1230" s="193"/>
      <c r="C1230" s="193"/>
      <c r="D1230" s="193"/>
      <c r="E1230" s="193"/>
      <c r="F1230" s="193"/>
      <c r="G1230" s="193"/>
      <c r="H1230" s="193"/>
      <c r="I1230" s="47"/>
      <c r="J1230" s="47"/>
    </row>
    <row r="1231" spans="1:10" ht="13.5" thickBot="1">
      <c r="A1231" s="194"/>
      <c r="B1231" s="47"/>
      <c r="C1231" s="194" t="s">
        <v>210</v>
      </c>
      <c r="D1231" s="194"/>
      <c r="E1231" s="194"/>
      <c r="F1231" s="194"/>
      <c r="G1231" s="194"/>
      <c r="H1231" s="194"/>
      <c r="I1231" s="194"/>
      <c r="J1231" s="194"/>
    </row>
    <row r="1232" spans="1:10">
      <c r="A1232" s="47" t="s">
        <v>214</v>
      </c>
      <c r="B1232" s="178" t="str">
        <f>$BJ$7</f>
        <v>Found in tolerance.  No action required.  "C.F" = "Correction Factor."</v>
      </c>
      <c r="C1232" s="47"/>
      <c r="D1232" s="47"/>
      <c r="E1232" s="47"/>
      <c r="F1232" s="47"/>
      <c r="G1232" s="47"/>
      <c r="H1232" s="47"/>
      <c r="I1232" s="47"/>
      <c r="J1232" s="47"/>
    </row>
    <row r="1233" spans="1:10">
      <c r="A1233" s="47"/>
      <c r="B1233" s="47"/>
      <c r="C1233" s="47"/>
      <c r="D1233" s="47"/>
      <c r="E1233" s="47"/>
      <c r="F1233" s="47"/>
      <c r="G1233" s="47"/>
      <c r="H1233" s="47"/>
      <c r="I1233" s="47"/>
      <c r="J1233" s="47"/>
    </row>
    <row r="1234" spans="1:10">
      <c r="A1234" s="195" t="s">
        <v>220</v>
      </c>
      <c r="B1234" s="178" t="str">
        <f>$BJ$30</f>
        <v>New</v>
      </c>
      <c r="C1234" s="47"/>
      <c r="D1234" s="47"/>
      <c r="E1234" s="47"/>
      <c r="F1234" s="47"/>
      <c r="G1234" s="47"/>
      <c r="H1234" s="47"/>
      <c r="I1234" s="47"/>
      <c r="J1234" s="47"/>
    </row>
    <row r="1235" spans="1:10">
      <c r="A1235" s="195" t="s">
        <v>223</v>
      </c>
      <c r="B1235" s="178" t="str">
        <f>$BK$5</f>
        <v>ACCEPTED</v>
      </c>
      <c r="C1235" s="47"/>
      <c r="D1235" s="47"/>
      <c r="E1235" s="47"/>
      <c r="F1235" s="47"/>
      <c r="G1235" s="47"/>
      <c r="H1235" s="47"/>
      <c r="I1235" s="47"/>
      <c r="J1235" s="47"/>
    </row>
    <row r="1236" spans="1:10">
      <c r="A1236" s="182"/>
      <c r="B1236" s="507" t="s">
        <v>225</v>
      </c>
      <c r="C1236" s="508"/>
      <c r="D1236" s="507"/>
      <c r="E1236" s="507"/>
      <c r="F1236" s="507"/>
      <c r="G1236" s="508"/>
      <c r="H1236" s="508"/>
      <c r="I1236" s="507"/>
      <c r="J1236" s="507"/>
    </row>
    <row r="1237" spans="1:10">
      <c r="A1237" s="47" t="s">
        <v>227</v>
      </c>
      <c r="B1237" s="47"/>
      <c r="C1237" s="178" t="str">
        <f>$N$20</f>
        <v>Additel 286 SN:6851022030037</v>
      </c>
      <c r="D1237" s="181"/>
      <c r="E1237" s="181"/>
      <c r="F1237" s="47" t="s">
        <v>228</v>
      </c>
      <c r="G1237" s="512" t="str">
        <f>IF($V$19&lt;&gt;"",$V$19,"")</f>
        <v>PRT SN:496142</v>
      </c>
      <c r="H1237" s="513"/>
      <c r="I1237" s="196"/>
      <c r="J1237" s="47"/>
    </row>
    <row r="1238" spans="1:10">
      <c r="A1238" s="47" t="s">
        <v>229</v>
      </c>
      <c r="B1238" s="47"/>
      <c r="C1238" s="504">
        <f>$N$21</f>
        <v>45474</v>
      </c>
      <c r="D1238" s="505"/>
      <c r="E1238" s="506"/>
      <c r="F1238" s="47" t="s">
        <v>230</v>
      </c>
      <c r="G1238" s="197">
        <f>IF($V$20&lt;&gt;"",$V$20,"")</f>
        <v>45275</v>
      </c>
      <c r="H1238" s="198" t="str">
        <f>IF($W$20&lt;&gt;"",$W$20,"")</f>
        <v/>
      </c>
      <c r="I1238" s="199"/>
      <c r="J1238" s="200"/>
    </row>
    <row r="1239" spans="1:10">
      <c r="A1239" s="47" t="s">
        <v>231</v>
      </c>
      <c r="B1239" s="47"/>
      <c r="C1239" s="504">
        <f>$N$22</f>
        <v>45839</v>
      </c>
      <c r="D1239" s="505"/>
      <c r="E1239" s="506"/>
      <c r="F1239" s="47" t="s">
        <v>232</v>
      </c>
      <c r="G1239" s="197">
        <f>IF($V$21&lt;&gt;"",$V$21,"")</f>
        <v>46006</v>
      </c>
      <c r="H1239" s="197" t="str">
        <f>IF($W$21&lt;&gt;"",$W$21,"")</f>
        <v/>
      </c>
      <c r="I1239" s="199"/>
      <c r="J1239" s="200"/>
    </row>
    <row r="1240" spans="1:10" ht="13.5" thickBot="1">
      <c r="A1240" s="201" t="s">
        <v>233</v>
      </c>
      <c r="B1240" s="201"/>
      <c r="C1240" s="509" t="str">
        <f>$N$23</f>
        <v>56561-060578</v>
      </c>
      <c r="D1240" s="510"/>
      <c r="E1240" s="511"/>
      <c r="F1240" s="201" t="s">
        <v>233</v>
      </c>
      <c r="G1240" s="201"/>
      <c r="H1240" s="295" t="str">
        <f>IF($V$22&lt;&gt;"",$V$22,"")</f>
        <v>G295632</v>
      </c>
      <c r="I1240" s="203"/>
      <c r="J1240" s="204"/>
    </row>
    <row r="1241" spans="1:10">
      <c r="A1241" s="47" t="s">
        <v>52</v>
      </c>
      <c r="B1241" s="47"/>
      <c r="C1241" s="47"/>
      <c r="D1241" s="220" t="s">
        <v>53</v>
      </c>
      <c r="E1241" s="221">
        <v>32</v>
      </c>
      <c r="F1241" s="47"/>
      <c r="G1241" s="178"/>
      <c r="H1241" s="47"/>
      <c r="I1241" s="47"/>
      <c r="J1241" s="47"/>
    </row>
    <row r="1242" spans="1:10">
      <c r="A1242" s="47" t="s">
        <v>59</v>
      </c>
      <c r="B1242" s="47"/>
      <c r="C1242" s="47"/>
      <c r="D1242" s="47"/>
      <c r="E1242" s="47"/>
      <c r="F1242" s="47"/>
      <c r="G1242" s="47"/>
      <c r="H1242" s="47"/>
      <c r="I1242" s="47"/>
      <c r="J1242" s="47"/>
    </row>
    <row r="1243" spans="1:10">
      <c r="A1243" s="47" t="s">
        <v>68</v>
      </c>
      <c r="B1243" s="178" t="str">
        <f>$BC$12</f>
        <v>Thermocouple Wire</v>
      </c>
      <c r="C1243" s="47"/>
      <c r="D1243" s="47"/>
      <c r="E1243" s="47" t="s">
        <v>69</v>
      </c>
      <c r="F1243" s="47"/>
      <c r="G1243" s="178" t="str">
        <f>$BF$22</f>
        <v>KF</v>
      </c>
      <c r="H1243" s="47"/>
      <c r="I1243" s="47"/>
      <c r="J1243" s="47"/>
    </row>
    <row r="1244" spans="1:10">
      <c r="A1244" s="47" t="s">
        <v>48</v>
      </c>
      <c r="B1244" s="178" t="str">
        <f>AV18</f>
        <v>"0"</v>
      </c>
      <c r="C1244" s="47"/>
      <c r="D1244" s="47"/>
      <c r="E1244" s="47" t="s">
        <v>76</v>
      </c>
      <c r="F1244" s="47"/>
      <c r="G1244" s="246">
        <f ca="1">$BG$9</f>
        <v>45756</v>
      </c>
      <c r="H1244" s="47"/>
      <c r="I1244" s="47"/>
      <c r="J1244" s="179"/>
    </row>
    <row r="1245" spans="1:10">
      <c r="A1245" s="47" t="s">
        <v>80</v>
      </c>
      <c r="B1245" s="178" t="str">
        <f>$BG$18</f>
        <v>N/A</v>
      </c>
      <c r="C1245" s="47"/>
      <c r="D1245" s="47"/>
      <c r="E1245" s="47" t="s">
        <v>81</v>
      </c>
      <c r="F1245" s="47"/>
      <c r="G1245" s="246" t="str">
        <f>$BG$10</f>
        <v>N/A</v>
      </c>
      <c r="H1245" s="47"/>
      <c r="J1245" s="179"/>
    </row>
    <row r="1246" spans="1:10">
      <c r="A1246" s="47" t="s">
        <v>65</v>
      </c>
      <c r="B1246" s="180">
        <f>$BG$2</f>
        <v>72</v>
      </c>
      <c r="C1246" s="47"/>
      <c r="D1246" s="47"/>
      <c r="E1246" s="47" t="s">
        <v>91</v>
      </c>
      <c r="F1246" s="47"/>
      <c r="G1246" s="178">
        <f>$BG$3</f>
        <v>25</v>
      </c>
      <c r="H1246" s="47" t="s">
        <v>92</v>
      </c>
      <c r="I1246" s="47"/>
      <c r="J1246" s="47"/>
    </row>
    <row r="1247" spans="1:10">
      <c r="A1247" s="47" t="s">
        <v>105</v>
      </c>
      <c r="B1247" s="178" t="str">
        <f>$BE$27</f>
        <v>Production</v>
      </c>
      <c r="C1247" s="47"/>
      <c r="D1247" s="47"/>
      <c r="E1247" s="47" t="s">
        <v>106</v>
      </c>
      <c r="F1247" s="178" t="str">
        <f>$AR$23</f>
        <v>Greater of ±2.0°F or ±0.4% of Reading</v>
      </c>
      <c r="G1247" s="47"/>
      <c r="H1247" s="47"/>
      <c r="I1247" s="47"/>
      <c r="J1247" s="47"/>
    </row>
    <row r="1248" spans="1:10">
      <c r="A1248" s="181" t="s">
        <v>116</v>
      </c>
      <c r="B1248" s="47"/>
      <c r="C1248" s="181"/>
      <c r="D1248" s="181" t="s">
        <v>117</v>
      </c>
      <c r="E1248" s="181"/>
      <c r="F1248" s="47"/>
      <c r="G1248" s="178" t="str">
        <f>$AR$24</f>
        <v>AMS2750H, ASTM E220-19</v>
      </c>
      <c r="H1248" s="181"/>
      <c r="I1248" s="47"/>
      <c r="J1248" s="47"/>
    </row>
    <row r="1249" spans="1:10">
      <c r="A1249" s="182" t="s">
        <v>125</v>
      </c>
      <c r="B1249" s="182"/>
      <c r="C1249" s="47"/>
      <c r="D1249" s="178" t="str">
        <f>$AX$22</f>
        <v/>
      </c>
      <c r="E1249" s="47" t="s">
        <v>126</v>
      </c>
      <c r="F1249" s="47"/>
      <c r="G1249" s="183" t="str">
        <f>$AX$26</f>
        <v>Specification</v>
      </c>
      <c r="H1249" s="184" t="s">
        <v>127</v>
      </c>
      <c r="I1249" s="47"/>
      <c r="J1249" s="47"/>
    </row>
    <row r="1250" spans="1:10" ht="13.5" thickBot="1">
      <c r="A1250" s="185" t="s">
        <v>136</v>
      </c>
      <c r="B1250" s="247"/>
      <c r="C1250" s="431"/>
      <c r="D1250" s="248">
        <f>IF(CT!$E$1&lt;&gt;"",CT!$E$1,"")</f>
        <v>-50</v>
      </c>
      <c r="E1250" s="432">
        <f>IF(CT!$M$1&lt;&gt;"",CT!$M$1,"")</f>
        <v>200</v>
      </c>
      <c r="F1250" s="432">
        <f>IF(CT!$U$1&lt;&gt;"",CT!$U$1,"")</f>
        <v>450</v>
      </c>
      <c r="G1250" s="248" t="str">
        <f>IF(CT!$AC$1&lt;&gt;"",CT!$AC$1,"")</f>
        <v/>
      </c>
      <c r="H1250" s="433" t="str">
        <f>IF(CT!$AK$1&lt;&gt;"",CT!$AK$1,"")</f>
        <v/>
      </c>
      <c r="I1250" s="47"/>
      <c r="J1250" s="186"/>
    </row>
    <row r="1251" spans="1:10" ht="13.5" thickBot="1">
      <c r="A1251" s="187" t="s">
        <v>141</v>
      </c>
      <c r="B1251" s="223" t="str">
        <f>IF(CT!$C$10&lt;&gt;"",CT!$C$10,"")</f>
        <v/>
      </c>
      <c r="C1251" s="191"/>
      <c r="D1251" s="191" t="str">
        <f>IF(CT!$G$10&lt;&gt;"",CT!$G$10,"")</f>
        <v/>
      </c>
      <c r="E1251" s="191" t="str">
        <f>IF(CT!$O$10&lt;&gt;"",CT!$O$10,"")</f>
        <v/>
      </c>
      <c r="F1251" s="191" t="str">
        <f>IF(CT!$W$10&lt;&gt;"",CT!$W$10,"")</f>
        <v/>
      </c>
      <c r="G1251" s="191" t="str">
        <f>IF(CT!$AE$10&lt;&gt;"",CT!$AE$10,"")</f>
        <v/>
      </c>
      <c r="H1251" s="191" t="str">
        <f>IF(CT!$AM$10&lt;&gt;"",CT!$AM$10,"")</f>
        <v/>
      </c>
      <c r="I1251" s="47"/>
      <c r="J1251" s="47"/>
    </row>
    <row r="1252" spans="1:10" ht="13.5" thickBot="1">
      <c r="A1252" s="188"/>
      <c r="B1252" s="223"/>
      <c r="C1252" s="253" t="s">
        <v>236</v>
      </c>
      <c r="D1252" s="253" t="str">
        <f>IF(CT!$H$10&lt;&gt;"",CT!$H$10,"")</f>
        <v/>
      </c>
      <c r="E1252" s="434" t="str">
        <f>IF(CT!$P$10&lt;&gt;"",CT!$P$10,"")</f>
        <v/>
      </c>
      <c r="F1252" s="434" t="str">
        <f>IF(CT!$X$10&lt;&gt;"",CT!$X$10,"")</f>
        <v/>
      </c>
      <c r="G1252" s="434" t="str">
        <f>IF(CT!$AF$10&lt;&gt;"",CT!$AF$10,"")</f>
        <v/>
      </c>
      <c r="H1252" s="434" t="str">
        <f>IF(CT!$AN$10&lt;&gt;"",CT!$AN$10,"")</f>
        <v/>
      </c>
      <c r="I1252" s="47"/>
      <c r="J1252" s="47"/>
    </row>
    <row r="1253" spans="1:10" ht="13.5" thickBot="1">
      <c r="A1253" s="189"/>
      <c r="B1253" s="224"/>
      <c r="C1253" s="254"/>
      <c r="D1253" s="435"/>
      <c r="E1253" s="435"/>
      <c r="F1253" s="435"/>
      <c r="G1253" s="435"/>
      <c r="H1253" s="435"/>
      <c r="I1253" s="47"/>
      <c r="J1253" s="47"/>
    </row>
    <row r="1254" spans="1:10" ht="13.5" thickBot="1">
      <c r="A1254" s="188"/>
      <c r="B1254" s="224"/>
      <c r="C1254" s="191"/>
      <c r="D1254" s="191"/>
      <c r="E1254" s="191"/>
      <c r="F1254" s="191"/>
      <c r="G1254" s="191"/>
      <c r="H1254" s="191"/>
      <c r="I1254" s="47"/>
      <c r="J1254" s="47"/>
    </row>
    <row r="1255" spans="1:10" ht="13.5" thickBot="1">
      <c r="A1255" s="189"/>
      <c r="B1255" s="224"/>
      <c r="C1255" s="253"/>
      <c r="D1255" s="248" t="str">
        <f>IF(CT!$AS$1&lt;&gt;"",CT!$AS$1,"")</f>
        <v/>
      </c>
      <c r="E1255" s="248" t="str">
        <f>IF(CT!$BA$1&lt;&gt;"",CT!$BA$1,"")</f>
        <v/>
      </c>
      <c r="F1255" s="248" t="str">
        <f>IF(CT!$BI$1&lt;&gt;"",CT!$BI$1,"")</f>
        <v/>
      </c>
      <c r="G1255" s="248" t="str">
        <f>IF(CT!$BQ$1&lt;&gt;"",CT!$BQ$1,"")</f>
        <v/>
      </c>
      <c r="H1255" s="248" t="str">
        <f>IF(CT!$BY$1&lt;&gt;"",CT!$BY$1,"")</f>
        <v/>
      </c>
      <c r="I1255" s="47"/>
      <c r="J1255" s="47"/>
    </row>
    <row r="1256" spans="1:10" ht="13.5" thickBot="1">
      <c r="A1256" s="188"/>
      <c r="B1256" s="224"/>
      <c r="C1256" s="225"/>
      <c r="D1256" s="240" t="str">
        <f>IF(D1255&lt;&gt;"","---------------","")</f>
        <v/>
      </c>
      <c r="E1256" s="240" t="str">
        <f>IF(E1255&lt;&gt;"","---------------","")</f>
        <v/>
      </c>
      <c r="F1256" s="240" t="str">
        <f>IF(F1255&lt;&gt;"","---------------","")</f>
        <v/>
      </c>
      <c r="G1256" s="240" t="str">
        <f>IF(G1255&lt;&gt;"","---------------","")</f>
        <v/>
      </c>
      <c r="H1256" s="240" t="str">
        <f>IF(H1255&lt;&gt;"","---------------","")</f>
        <v/>
      </c>
      <c r="I1256" s="47"/>
      <c r="J1256" s="47"/>
    </row>
    <row r="1257" spans="1:10" ht="13.5" thickBot="1">
      <c r="A1257" s="189"/>
      <c r="B1257" s="224"/>
      <c r="C1257" s="191"/>
      <c r="D1257" s="191" t="str">
        <f>IF(CT!$AU$10&lt;&gt;"",CT!$AU$10,"")</f>
        <v/>
      </c>
      <c r="E1257" s="191" t="str">
        <f>IF(CT!$BC$10&lt;&gt;"",CT!$BC$10,"")</f>
        <v/>
      </c>
      <c r="F1257" s="191" t="str">
        <f>IF(CT!$BK$10&lt;&gt;"",CT!$BK$10,"")</f>
        <v/>
      </c>
      <c r="G1257" s="191" t="str">
        <f>IF(CT!$BS$10&lt;&gt;"",CT!$BS$10,"")</f>
        <v/>
      </c>
      <c r="H1257" s="191" t="str">
        <f>IF(CT!$CA$10&lt;&gt;"",CT!$CA$10,"")</f>
        <v/>
      </c>
      <c r="I1257" s="47"/>
      <c r="J1257" s="47"/>
    </row>
    <row r="1258" spans="1:10" ht="13.5" thickBot="1">
      <c r="A1258" s="188"/>
      <c r="B1258" s="224"/>
      <c r="C1258" s="253" t="str">
        <f>IF(D1255&lt;&gt;"","C.F.","")</f>
        <v/>
      </c>
      <c r="D1258" s="434" t="str">
        <f>IF(CT!$AV$10&lt;&gt;"",CT!$AV$10,"")</f>
        <v/>
      </c>
      <c r="E1258" s="434" t="str">
        <f>IF(CT!$BD$10&lt;&gt;"",CT!$BD$10,"")</f>
        <v/>
      </c>
      <c r="F1258" s="434" t="str">
        <f>IF(CT!$BL$10&lt;&gt;"",CT!$BL$10,"")</f>
        <v/>
      </c>
      <c r="G1258" s="434" t="str">
        <f>IF(CT!$BT$10&lt;&gt;"",CT!$BT$10,"")</f>
        <v/>
      </c>
      <c r="H1258" s="434" t="str">
        <f>IF(CT!$CB$10&lt;&gt;"",CT!$CB$10,"")</f>
        <v/>
      </c>
      <c r="I1258" s="47"/>
      <c r="J1258" s="47"/>
    </row>
    <row r="1259" spans="1:10" ht="13.5" thickBot="1">
      <c r="A1259" s="189"/>
      <c r="B1259" s="224"/>
      <c r="C1259" s="190"/>
      <c r="D1259" s="190"/>
      <c r="E1259" s="190"/>
      <c r="F1259" s="190"/>
      <c r="G1259" s="190"/>
      <c r="H1259" s="190"/>
      <c r="I1259" s="47"/>
      <c r="J1259" s="47"/>
    </row>
    <row r="1260" spans="1:10" ht="13.5" thickBot="1">
      <c r="A1260" s="188"/>
      <c r="B1260" s="224"/>
      <c r="C1260" s="191"/>
      <c r="D1260" s="191"/>
      <c r="E1260" s="191"/>
      <c r="F1260" s="191"/>
      <c r="G1260" s="191"/>
      <c r="H1260" s="191"/>
      <c r="I1260" s="47"/>
      <c r="J1260" s="47"/>
    </row>
    <row r="1261" spans="1:10" ht="13.5" thickBot="1">
      <c r="A1261" s="189"/>
      <c r="B1261" s="224"/>
      <c r="C1261" s="253" t="str">
        <f>IF(B1260&lt;&gt;"","C.F.","")</f>
        <v/>
      </c>
      <c r="D1261" s="248" t="str">
        <f>IF(CT!$CG$1&lt;&gt;"",CT!$CG$1,"")</f>
        <v/>
      </c>
      <c r="E1261" s="248" t="str">
        <f>IF(CT!$CO$1&lt;&gt;"",CT!$CO$1,"")</f>
        <v/>
      </c>
      <c r="F1261" s="248" t="str">
        <f>IF(CT!$CW$1&lt;&gt;"",CT!$CW$1,"")</f>
        <v/>
      </c>
      <c r="G1261" s="248" t="str">
        <f>IF(CT!$DE$1&lt;&gt;"",CT!$DE$1,"")</f>
        <v/>
      </c>
      <c r="H1261" s="248" t="str">
        <f>IF(CT!$DM$1&lt;&gt;"",CT!$DM$1,"")</f>
        <v/>
      </c>
      <c r="I1261" s="47"/>
      <c r="J1261" s="47"/>
    </row>
    <row r="1262" spans="1:10" ht="13.5" thickBot="1">
      <c r="A1262" s="188"/>
      <c r="B1262" s="224"/>
      <c r="C1262" s="437"/>
      <c r="D1262" s="240" t="str">
        <f>IF(D1261&lt;&gt;"","---------------","")</f>
        <v/>
      </c>
      <c r="E1262" s="240" t="str">
        <f>IF(E1261&lt;&gt;"","---------------","")</f>
        <v/>
      </c>
      <c r="F1262" s="240" t="str">
        <f>IF(F1261&lt;&gt;"","---------------","")</f>
        <v/>
      </c>
      <c r="G1262" s="240" t="str">
        <f>IF(G1261&lt;&gt;"","---------------","")</f>
        <v/>
      </c>
      <c r="H1262" s="240" t="str">
        <f>IF(H1261&lt;&gt;"","---------------","")</f>
        <v/>
      </c>
      <c r="I1262" s="47"/>
      <c r="J1262" s="47"/>
    </row>
    <row r="1263" spans="1:10" ht="13.5" thickBot="1">
      <c r="A1263" s="189"/>
      <c r="B1263" s="224"/>
      <c r="C1263" s="191"/>
      <c r="D1263" s="191" t="str">
        <f>IF(CT!$CI$10&lt;&gt;"",CT!$CI$10,"")</f>
        <v/>
      </c>
      <c r="E1263" s="191" t="str">
        <f>IF(CT!$CQ$10&lt;&gt;"",CT!$CQ$10,"")</f>
        <v/>
      </c>
      <c r="F1263" s="191" t="str">
        <f>IF(CT!$CY$10&lt;&gt;"",CT!$CY$10,"")</f>
        <v/>
      </c>
      <c r="G1263" s="191" t="str">
        <f>IF(CT!$DG$10&lt;&gt;"",CT!$DG$10,"")</f>
        <v/>
      </c>
      <c r="H1263" s="191" t="str">
        <f>IF(CT!$DO$10&lt;&gt;"",CT!$DO$10,"")</f>
        <v/>
      </c>
      <c r="I1263" s="47"/>
      <c r="J1263" s="47"/>
    </row>
    <row r="1264" spans="1:10" ht="13.5" thickBot="1">
      <c r="A1264" s="188"/>
      <c r="B1264" s="224"/>
      <c r="C1264" s="253" t="str">
        <f>IF(D1261&lt;&gt;"","C.F.","")</f>
        <v/>
      </c>
      <c r="D1264" s="434" t="str">
        <f>IF(CT!$CJ$10&lt;&gt;"",CT!$CJ$10,"")</f>
        <v/>
      </c>
      <c r="E1264" s="434" t="str">
        <f>IF(CT!$CR$10&lt;&gt;"",CT!$CR$10,"")</f>
        <v/>
      </c>
      <c r="F1264" s="434" t="str">
        <f>IF(CT!$CZ$10&lt;&gt;"",CT!$CZ$10,"")</f>
        <v/>
      </c>
      <c r="G1264" s="434" t="str">
        <f>IF(CT!$DH$10&lt;&gt;"",CT!$DH$10,"")</f>
        <v/>
      </c>
      <c r="H1264" s="434" t="str">
        <f>IF(CT!$DP$10&lt;&gt;"",CT!$DP$10,"")</f>
        <v/>
      </c>
      <c r="I1264" s="47"/>
      <c r="J1264" s="47"/>
    </row>
    <row r="1265" spans="1:10" ht="13.5" thickBot="1">
      <c r="A1265" s="189"/>
      <c r="B1265" s="224"/>
      <c r="C1265" s="191"/>
      <c r="D1265" s="434"/>
      <c r="E1265" s="434"/>
      <c r="F1265" s="434"/>
      <c r="G1265" s="434"/>
      <c r="H1265" s="434"/>
      <c r="I1265" s="47"/>
      <c r="J1265" s="47"/>
    </row>
    <row r="1266" spans="1:10">
      <c r="A1266" s="188"/>
      <c r="B1266" s="47"/>
      <c r="C1266" s="47"/>
      <c r="D1266" s="47"/>
      <c r="E1266" s="47"/>
      <c r="F1266" s="47"/>
      <c r="G1266" s="47"/>
      <c r="H1266" s="47"/>
      <c r="I1266" s="47"/>
      <c r="J1266" s="47"/>
    </row>
    <row r="1267" spans="1:10">
      <c r="A1267" s="189"/>
      <c r="B1267" s="47"/>
      <c r="C1267" s="47"/>
      <c r="D1267" s="47"/>
      <c r="E1267" s="47"/>
      <c r="F1267" s="47"/>
      <c r="G1267" s="47"/>
      <c r="H1267" s="47"/>
      <c r="I1267" s="47"/>
      <c r="J1267" s="47"/>
    </row>
    <row r="1268" spans="1:10">
      <c r="A1268" s="188"/>
      <c r="B1268" s="47"/>
      <c r="C1268" s="47"/>
      <c r="D1268" s="47"/>
      <c r="E1268" s="47"/>
      <c r="F1268" s="47"/>
      <c r="G1268" s="47"/>
      <c r="H1268" s="47"/>
      <c r="I1268" s="47"/>
      <c r="J1268" s="47"/>
    </row>
    <row r="1269" spans="1:10">
      <c r="A1269" s="189"/>
      <c r="B1269" s="47"/>
      <c r="C1269" s="47"/>
      <c r="D1269" s="47"/>
      <c r="E1269" s="47"/>
      <c r="F1269" s="47"/>
      <c r="G1269" s="47"/>
      <c r="H1269" s="47"/>
      <c r="I1269" s="47"/>
      <c r="J1269" s="47"/>
    </row>
    <row r="1270" spans="1:10">
      <c r="A1270" s="192"/>
      <c r="B1270" s="193"/>
      <c r="C1270" s="193"/>
      <c r="D1270" s="193"/>
      <c r="E1270" s="193"/>
      <c r="F1270" s="193"/>
      <c r="G1270" s="193"/>
      <c r="H1270" s="193"/>
      <c r="I1270" s="47"/>
      <c r="J1270" s="47"/>
    </row>
    <row r="1271" spans="1:10" ht="13.5" thickBot="1">
      <c r="A1271" s="194"/>
      <c r="B1271" s="47"/>
      <c r="C1271" s="194" t="s">
        <v>210</v>
      </c>
      <c r="D1271" s="194"/>
      <c r="E1271" s="194"/>
      <c r="F1271" s="194"/>
      <c r="G1271" s="194"/>
      <c r="H1271" s="194"/>
      <c r="I1271" s="194"/>
      <c r="J1271" s="194"/>
    </row>
    <row r="1272" spans="1:10">
      <c r="A1272" s="47" t="s">
        <v>214</v>
      </c>
      <c r="B1272" s="178" t="str">
        <f>$BJ$7</f>
        <v>Found in tolerance.  No action required.  "C.F" = "Correction Factor."</v>
      </c>
      <c r="C1272" s="47"/>
      <c r="D1272" s="47"/>
      <c r="E1272" s="47"/>
      <c r="F1272" s="47"/>
      <c r="G1272" s="47"/>
      <c r="H1272" s="47"/>
      <c r="I1272" s="47"/>
      <c r="J1272" s="47"/>
    </row>
    <row r="1273" spans="1:10">
      <c r="A1273" s="47"/>
      <c r="B1273" s="47"/>
      <c r="C1273" s="47"/>
      <c r="D1273" s="47"/>
      <c r="E1273" s="47"/>
      <c r="F1273" s="47"/>
      <c r="G1273" s="47"/>
      <c r="H1273" s="47"/>
      <c r="I1273" s="47"/>
      <c r="J1273" s="47"/>
    </row>
    <row r="1274" spans="1:10">
      <c r="A1274" s="195" t="s">
        <v>220</v>
      </c>
      <c r="B1274" s="178" t="str">
        <f>$BJ$30</f>
        <v>New</v>
      </c>
      <c r="C1274" s="47"/>
      <c r="D1274" s="47"/>
      <c r="E1274" s="47"/>
      <c r="F1274" s="47"/>
      <c r="G1274" s="47"/>
      <c r="H1274" s="47"/>
      <c r="I1274" s="47"/>
      <c r="J1274" s="47"/>
    </row>
    <row r="1275" spans="1:10">
      <c r="A1275" s="195" t="s">
        <v>223</v>
      </c>
      <c r="B1275" s="178" t="str">
        <f>$BK$5</f>
        <v>ACCEPTED</v>
      </c>
      <c r="C1275" s="47"/>
      <c r="D1275" s="47"/>
      <c r="E1275" s="47"/>
      <c r="F1275" s="47"/>
      <c r="G1275" s="47"/>
      <c r="H1275" s="47"/>
      <c r="I1275" s="47"/>
      <c r="J1275" s="47"/>
    </row>
    <row r="1276" spans="1:10">
      <c r="A1276" s="182"/>
      <c r="B1276" s="507" t="s">
        <v>225</v>
      </c>
      <c r="C1276" s="508"/>
      <c r="D1276" s="507"/>
      <c r="E1276" s="507"/>
      <c r="F1276" s="507"/>
      <c r="G1276" s="508"/>
      <c r="H1276" s="508"/>
      <c r="I1276" s="507"/>
      <c r="J1276" s="507"/>
    </row>
    <row r="1277" spans="1:10">
      <c r="A1277" s="47" t="s">
        <v>227</v>
      </c>
      <c r="B1277" s="47"/>
      <c r="C1277" s="178" t="str">
        <f>$N$20</f>
        <v>Additel 286 SN:6851022030037</v>
      </c>
      <c r="D1277" s="181"/>
      <c r="E1277" s="181"/>
      <c r="F1277" s="47" t="s">
        <v>228</v>
      </c>
      <c r="G1277" s="512" t="str">
        <f>IF($V$19&lt;&gt;"",$V$19,"")</f>
        <v>PRT SN:496142</v>
      </c>
      <c r="H1277" s="513"/>
      <c r="I1277" s="196"/>
      <c r="J1277" s="47"/>
    </row>
    <row r="1278" spans="1:10">
      <c r="A1278" s="47" t="s">
        <v>229</v>
      </c>
      <c r="B1278" s="47"/>
      <c r="C1278" s="504">
        <f>$N$21</f>
        <v>45474</v>
      </c>
      <c r="D1278" s="505"/>
      <c r="E1278" s="506"/>
      <c r="F1278" s="47" t="s">
        <v>230</v>
      </c>
      <c r="G1278" s="197">
        <f>IF($V$20&lt;&gt;"",$V$20,"")</f>
        <v>45275</v>
      </c>
      <c r="H1278" s="198" t="str">
        <f>IF($W$20&lt;&gt;"",$W$20,"")</f>
        <v/>
      </c>
      <c r="I1278" s="199"/>
      <c r="J1278" s="200"/>
    </row>
    <row r="1279" spans="1:10">
      <c r="A1279" s="47" t="s">
        <v>231</v>
      </c>
      <c r="B1279" s="47"/>
      <c r="C1279" s="504">
        <f>$N$22</f>
        <v>45839</v>
      </c>
      <c r="D1279" s="505"/>
      <c r="E1279" s="506"/>
      <c r="F1279" s="47" t="s">
        <v>232</v>
      </c>
      <c r="G1279" s="197">
        <f>IF($V$21&lt;&gt;"",$V$21,"")</f>
        <v>46006</v>
      </c>
      <c r="H1279" s="197" t="str">
        <f>IF($W$21&lt;&gt;"",$W$21,"")</f>
        <v/>
      </c>
      <c r="I1279" s="199"/>
      <c r="J1279" s="200"/>
    </row>
    <row r="1280" spans="1:10" ht="13.5" thickBot="1">
      <c r="A1280" s="201" t="s">
        <v>233</v>
      </c>
      <c r="B1280" s="201"/>
      <c r="C1280" s="509" t="str">
        <f>$N$23</f>
        <v>56561-060578</v>
      </c>
      <c r="D1280" s="510"/>
      <c r="E1280" s="511"/>
      <c r="F1280" s="201" t="s">
        <v>233</v>
      </c>
      <c r="G1280" s="201"/>
      <c r="H1280" s="295" t="str">
        <f>IF($V$22&lt;&gt;"",$V$22,"")</f>
        <v>G295632</v>
      </c>
      <c r="I1280" s="203"/>
      <c r="J1280" s="204"/>
    </row>
    <row r="1281" spans="1:10">
      <c r="A1281" s="47" t="s">
        <v>52</v>
      </c>
      <c r="B1281" s="47"/>
      <c r="C1281" s="47"/>
      <c r="D1281" s="220" t="s">
        <v>53</v>
      </c>
      <c r="E1281" s="221">
        <v>33</v>
      </c>
      <c r="F1281" s="47"/>
      <c r="G1281" s="178"/>
      <c r="H1281" s="47"/>
      <c r="I1281" s="47"/>
      <c r="J1281" s="47"/>
    </row>
    <row r="1282" spans="1:10">
      <c r="A1282" s="47" t="s">
        <v>59</v>
      </c>
      <c r="B1282" s="47"/>
      <c r="C1282" s="47"/>
      <c r="D1282" s="47"/>
      <c r="E1282" s="47"/>
      <c r="F1282" s="47"/>
      <c r="G1282" s="47"/>
      <c r="H1282" s="47"/>
      <c r="I1282" s="47"/>
      <c r="J1282" s="47"/>
    </row>
    <row r="1283" spans="1:10">
      <c r="A1283" s="47" t="s">
        <v>68</v>
      </c>
      <c r="B1283" s="178" t="str">
        <f>$BC$12</f>
        <v>Thermocouple Wire</v>
      </c>
      <c r="C1283" s="47"/>
      <c r="D1283" s="47"/>
      <c r="E1283" s="47" t="s">
        <v>69</v>
      </c>
      <c r="F1283" s="47"/>
      <c r="G1283" s="178" t="str">
        <f>$BF$22</f>
        <v>KF</v>
      </c>
      <c r="H1283" s="47"/>
      <c r="I1283" s="47"/>
      <c r="J1283" s="47"/>
    </row>
    <row r="1284" spans="1:10">
      <c r="A1284" s="47" t="s">
        <v>48</v>
      </c>
      <c r="B1284" s="178" t="str">
        <f>AV19</f>
        <v>"0"</v>
      </c>
      <c r="C1284" s="47"/>
      <c r="D1284" s="47"/>
      <c r="E1284" s="47" t="s">
        <v>76</v>
      </c>
      <c r="F1284" s="47"/>
      <c r="G1284" s="246">
        <f ca="1">$BG$9</f>
        <v>45756</v>
      </c>
      <c r="H1284" s="47"/>
      <c r="I1284" s="47"/>
      <c r="J1284" s="179"/>
    </row>
    <row r="1285" spans="1:10">
      <c r="A1285" s="47" t="s">
        <v>80</v>
      </c>
      <c r="B1285" s="178" t="str">
        <f>$BG$18</f>
        <v>N/A</v>
      </c>
      <c r="C1285" s="47"/>
      <c r="D1285" s="47"/>
      <c r="E1285" s="47" t="s">
        <v>81</v>
      </c>
      <c r="F1285" s="47"/>
      <c r="G1285" s="246" t="str">
        <f>$BG$10</f>
        <v>N/A</v>
      </c>
      <c r="H1285" s="47"/>
      <c r="J1285" s="179"/>
    </row>
    <row r="1286" spans="1:10">
      <c r="A1286" s="47" t="s">
        <v>65</v>
      </c>
      <c r="B1286" s="180">
        <f>$BG$2</f>
        <v>72</v>
      </c>
      <c r="C1286" s="47"/>
      <c r="D1286" s="47"/>
      <c r="E1286" s="47" t="s">
        <v>91</v>
      </c>
      <c r="F1286" s="47"/>
      <c r="G1286" s="178">
        <f>$BG$3</f>
        <v>25</v>
      </c>
      <c r="H1286" s="47" t="s">
        <v>92</v>
      </c>
      <c r="I1286" s="47"/>
      <c r="J1286" s="47"/>
    </row>
    <row r="1287" spans="1:10">
      <c r="A1287" s="47" t="s">
        <v>105</v>
      </c>
      <c r="B1287" s="178" t="str">
        <f>$BE$27</f>
        <v>Production</v>
      </c>
      <c r="C1287" s="47"/>
      <c r="D1287" s="47"/>
      <c r="E1287" s="47" t="s">
        <v>106</v>
      </c>
      <c r="F1287" s="178" t="str">
        <f>$AR$23</f>
        <v>Greater of ±2.0°F or ±0.4% of Reading</v>
      </c>
      <c r="G1287" s="47"/>
      <c r="H1287" s="47"/>
      <c r="I1287" s="47"/>
      <c r="J1287" s="47"/>
    </row>
    <row r="1288" spans="1:10">
      <c r="A1288" s="181" t="s">
        <v>116</v>
      </c>
      <c r="B1288" s="47"/>
      <c r="C1288" s="181"/>
      <c r="D1288" s="181" t="s">
        <v>117</v>
      </c>
      <c r="E1288" s="181"/>
      <c r="F1288" s="47"/>
      <c r="G1288" s="178" t="str">
        <f>$AR$24</f>
        <v>AMS2750H, ASTM E220-19</v>
      </c>
      <c r="H1288" s="181"/>
      <c r="I1288" s="47"/>
      <c r="J1288" s="47"/>
    </row>
    <row r="1289" spans="1:10">
      <c r="A1289" s="182" t="s">
        <v>125</v>
      </c>
      <c r="B1289" s="182"/>
      <c r="C1289" s="47"/>
      <c r="D1289" s="178" t="str">
        <f>$AX$22</f>
        <v/>
      </c>
      <c r="E1289" s="47" t="s">
        <v>126</v>
      </c>
      <c r="F1289" s="47"/>
      <c r="G1289" s="183" t="str">
        <f>$AX$26</f>
        <v>Specification</v>
      </c>
      <c r="H1289" s="184" t="s">
        <v>127</v>
      </c>
      <c r="I1289" s="47"/>
      <c r="J1289" s="47"/>
    </row>
    <row r="1290" spans="1:10" ht="13.5" thickBot="1">
      <c r="A1290" s="185" t="s">
        <v>136</v>
      </c>
      <c r="B1290" s="247"/>
      <c r="C1290" s="431"/>
      <c r="D1290" s="248">
        <f>IF(CT!$E$1&lt;&gt;"",CT!$E$1,"")</f>
        <v>-50</v>
      </c>
      <c r="E1290" s="432">
        <f>IF(CT!$M$1&lt;&gt;"",CT!$M$1,"")</f>
        <v>200</v>
      </c>
      <c r="F1290" s="432">
        <f>IF(CT!$U$1&lt;&gt;"",CT!$U$1,"")</f>
        <v>450</v>
      </c>
      <c r="G1290" s="248" t="str">
        <f>IF(CT!$AC$1&lt;&gt;"",CT!$AC$1,"")</f>
        <v/>
      </c>
      <c r="H1290" s="433" t="str">
        <f>IF(CT!$AK$1&lt;&gt;"",CT!$AK$1,"")</f>
        <v/>
      </c>
      <c r="I1290" s="47"/>
      <c r="J1290" s="186"/>
    </row>
    <row r="1291" spans="1:10" ht="13.5" thickBot="1">
      <c r="A1291" s="187" t="s">
        <v>141</v>
      </c>
      <c r="B1291" s="223" t="str">
        <f>IF(CT!$C$10&lt;&gt;"",CT!$C$10,"")</f>
        <v/>
      </c>
      <c r="C1291" s="191"/>
      <c r="D1291" s="191" t="str">
        <f>IF(CT!$G$10&lt;&gt;"",CT!$G$10,"")</f>
        <v/>
      </c>
      <c r="E1291" s="191" t="str">
        <f>IF(CT!$O$10&lt;&gt;"",CT!$O$10,"")</f>
        <v/>
      </c>
      <c r="F1291" s="191" t="str">
        <f>IF(CT!$W$10&lt;&gt;"",CT!$W$10,"")</f>
        <v/>
      </c>
      <c r="G1291" s="191" t="str">
        <f>IF(CT!$AE$10&lt;&gt;"",CT!$AE$10,"")</f>
        <v/>
      </c>
      <c r="H1291" s="191" t="str">
        <f>IF(CT!$AM$10&lt;&gt;"",CT!$AM$10,"")</f>
        <v/>
      </c>
      <c r="I1291" s="47"/>
      <c r="J1291" s="47"/>
    </row>
    <row r="1292" spans="1:10" ht="13.5" thickBot="1">
      <c r="A1292" s="188"/>
      <c r="B1292" s="223"/>
      <c r="C1292" s="253" t="s">
        <v>236</v>
      </c>
      <c r="D1292" s="253" t="str">
        <f>IF(CT!$H$10&lt;&gt;"",CT!$H$10,"")</f>
        <v/>
      </c>
      <c r="E1292" s="434" t="str">
        <f>IF(CT!$P$10&lt;&gt;"",CT!$P$10,"")</f>
        <v/>
      </c>
      <c r="F1292" s="434" t="str">
        <f>IF(CT!$X$10&lt;&gt;"",CT!$X$10,"")</f>
        <v/>
      </c>
      <c r="G1292" s="434" t="str">
        <f>IF(CT!$AF$10&lt;&gt;"",CT!$AF$10,"")</f>
        <v/>
      </c>
      <c r="H1292" s="434" t="str">
        <f>IF(CT!$AN$10&lt;&gt;"",CT!$AN$10,"")</f>
        <v/>
      </c>
      <c r="I1292" s="47"/>
      <c r="J1292" s="47"/>
    </row>
    <row r="1293" spans="1:10" ht="13.5" thickBot="1">
      <c r="A1293" s="189"/>
      <c r="B1293" s="224"/>
      <c r="C1293" s="254"/>
      <c r="D1293" s="435"/>
      <c r="E1293" s="435"/>
      <c r="F1293" s="435"/>
      <c r="G1293" s="435"/>
      <c r="H1293" s="435"/>
      <c r="I1293" s="47"/>
      <c r="J1293" s="47"/>
    </row>
    <row r="1294" spans="1:10" ht="13.5" thickBot="1">
      <c r="A1294" s="188"/>
      <c r="B1294" s="224"/>
      <c r="C1294" s="191"/>
      <c r="D1294" s="191"/>
      <c r="E1294" s="191"/>
      <c r="F1294" s="191"/>
      <c r="G1294" s="191"/>
      <c r="H1294" s="191"/>
      <c r="I1294" s="47"/>
      <c r="J1294" s="47"/>
    </row>
    <row r="1295" spans="1:10" ht="13.5" thickBot="1">
      <c r="A1295" s="189"/>
      <c r="B1295" s="224"/>
      <c r="C1295" s="253"/>
      <c r="D1295" s="248" t="str">
        <f>IF(CT!$AS$1&lt;&gt;"",CT!$AS$1,"")</f>
        <v/>
      </c>
      <c r="E1295" s="248" t="str">
        <f>IF(CT!$BA$1&lt;&gt;"",CT!$BA$1,"")</f>
        <v/>
      </c>
      <c r="F1295" s="248" t="str">
        <f>IF(CT!$BI$1&lt;&gt;"",CT!$BI$1,"")</f>
        <v/>
      </c>
      <c r="G1295" s="248" t="str">
        <f>IF(CT!$BQ$1&lt;&gt;"",CT!$BQ$1,"")</f>
        <v/>
      </c>
      <c r="H1295" s="248" t="str">
        <f>IF(CT!$BY$1&lt;&gt;"",CT!$BY$1,"")</f>
        <v/>
      </c>
      <c r="I1295" s="47"/>
      <c r="J1295" s="47"/>
    </row>
    <row r="1296" spans="1:10" ht="13.5" thickBot="1">
      <c r="A1296" s="188"/>
      <c r="B1296" s="224"/>
      <c r="C1296" s="225"/>
      <c r="D1296" s="240" t="str">
        <f>IF(D1295&lt;&gt;"","---------------","")</f>
        <v/>
      </c>
      <c r="E1296" s="240" t="str">
        <f>IF(E1295&lt;&gt;"","---------------","")</f>
        <v/>
      </c>
      <c r="F1296" s="240" t="str">
        <f>IF(F1295&lt;&gt;"","---------------","")</f>
        <v/>
      </c>
      <c r="G1296" s="240" t="str">
        <f>IF(G1295&lt;&gt;"","---------------","")</f>
        <v/>
      </c>
      <c r="H1296" s="240" t="str">
        <f>IF(H1295&lt;&gt;"","---------------","")</f>
        <v/>
      </c>
      <c r="I1296" s="47"/>
      <c r="J1296" s="47"/>
    </row>
    <row r="1297" spans="1:10" ht="13.5" thickBot="1">
      <c r="A1297" s="189"/>
      <c r="B1297" s="224"/>
      <c r="C1297" s="191"/>
      <c r="D1297" s="191" t="str">
        <f>IF(CT!$AU$10&lt;&gt;"",CT!$AU$10,"")</f>
        <v/>
      </c>
      <c r="E1297" s="191" t="str">
        <f>IF(CT!$BC$10&lt;&gt;"",CT!$BC$10,"")</f>
        <v/>
      </c>
      <c r="F1297" s="191" t="str">
        <f>IF(CT!$BK$10&lt;&gt;"",CT!$BK$10,"")</f>
        <v/>
      </c>
      <c r="G1297" s="191" t="str">
        <f>IF(CT!$BS$10&lt;&gt;"",CT!$BS$10,"")</f>
        <v/>
      </c>
      <c r="H1297" s="191" t="str">
        <f>IF(CT!$CA$10&lt;&gt;"",CT!$CA$10,"")</f>
        <v/>
      </c>
      <c r="I1297" s="47"/>
      <c r="J1297" s="47"/>
    </row>
    <row r="1298" spans="1:10" ht="13.5" thickBot="1">
      <c r="A1298" s="188"/>
      <c r="B1298" s="224"/>
      <c r="C1298" s="253" t="str">
        <f>IF(D1295&lt;&gt;"","C.F.","")</f>
        <v/>
      </c>
      <c r="D1298" s="434" t="str">
        <f>IF(CT!$AV$10&lt;&gt;"",CT!$AV$10,"")</f>
        <v/>
      </c>
      <c r="E1298" s="434" t="str">
        <f>IF(CT!$BD$10&lt;&gt;"",CT!$BD$10,"")</f>
        <v/>
      </c>
      <c r="F1298" s="434" t="str">
        <f>IF(CT!$BL$10&lt;&gt;"",CT!$BL$10,"")</f>
        <v/>
      </c>
      <c r="G1298" s="434" t="str">
        <f>IF(CT!$BT$10&lt;&gt;"",CT!$BT$10,"")</f>
        <v/>
      </c>
      <c r="H1298" s="434" t="str">
        <f>IF(CT!$CB$10&lt;&gt;"",CT!$CB$10,"")</f>
        <v/>
      </c>
      <c r="I1298" s="47"/>
      <c r="J1298" s="47"/>
    </row>
    <row r="1299" spans="1:10" ht="13.5" thickBot="1">
      <c r="A1299" s="189"/>
      <c r="B1299" s="224"/>
      <c r="C1299" s="190"/>
      <c r="D1299" s="190"/>
      <c r="E1299" s="190"/>
      <c r="F1299" s="190"/>
      <c r="G1299" s="190"/>
      <c r="H1299" s="190"/>
      <c r="I1299" s="47"/>
      <c r="J1299" s="47"/>
    </row>
    <row r="1300" spans="1:10" ht="13.5" thickBot="1">
      <c r="A1300" s="188"/>
      <c r="B1300" s="224"/>
      <c r="C1300" s="191"/>
      <c r="D1300" s="191"/>
      <c r="E1300" s="191"/>
      <c r="F1300" s="191"/>
      <c r="G1300" s="191"/>
      <c r="H1300" s="191"/>
      <c r="I1300" s="47"/>
      <c r="J1300" s="47"/>
    </row>
    <row r="1301" spans="1:10" ht="13.5" thickBot="1">
      <c r="A1301" s="189"/>
      <c r="B1301" s="224"/>
      <c r="C1301" s="253" t="str">
        <f>IF(B1300&lt;&gt;"","C.F.","")</f>
        <v/>
      </c>
      <c r="D1301" s="248" t="str">
        <f>IF(CT!$CG$1&lt;&gt;"",CT!$CG$1,"")</f>
        <v/>
      </c>
      <c r="E1301" s="248" t="str">
        <f>IF(CT!$CO$1&lt;&gt;"",CT!$CO$1,"")</f>
        <v/>
      </c>
      <c r="F1301" s="248" t="str">
        <f>IF(CT!$CW$1&lt;&gt;"",CT!$CW$1,"")</f>
        <v/>
      </c>
      <c r="G1301" s="248" t="str">
        <f>IF(CT!$DE$1&lt;&gt;"",CT!$DE$1,"")</f>
        <v/>
      </c>
      <c r="H1301" s="248" t="str">
        <f>IF(CT!$DM$1&lt;&gt;"",CT!$DM$1,"")</f>
        <v/>
      </c>
      <c r="I1301" s="47"/>
      <c r="J1301" s="47"/>
    </row>
    <row r="1302" spans="1:10" ht="13.5" thickBot="1">
      <c r="A1302" s="188"/>
      <c r="B1302" s="224"/>
      <c r="C1302" s="437"/>
      <c r="D1302" s="240" t="str">
        <f>IF(D1301&lt;&gt;"","---------------","")</f>
        <v/>
      </c>
      <c r="E1302" s="240" t="str">
        <f>IF(E1301&lt;&gt;"","---------------","")</f>
        <v/>
      </c>
      <c r="F1302" s="240" t="str">
        <f>IF(F1301&lt;&gt;"","---------------","")</f>
        <v/>
      </c>
      <c r="G1302" s="240" t="str">
        <f>IF(G1301&lt;&gt;"","---------------","")</f>
        <v/>
      </c>
      <c r="H1302" s="240" t="str">
        <f>IF(H1301&lt;&gt;"","---------------","")</f>
        <v/>
      </c>
      <c r="I1302" s="47"/>
      <c r="J1302" s="47"/>
    </row>
    <row r="1303" spans="1:10" ht="13.5" thickBot="1">
      <c r="A1303" s="189"/>
      <c r="B1303" s="224"/>
      <c r="C1303" s="191"/>
      <c r="D1303" s="191" t="str">
        <f>IF(CT!$CI$10&lt;&gt;"",CT!$CI$10,"")</f>
        <v/>
      </c>
      <c r="E1303" s="191" t="str">
        <f>IF(CT!$CQ$10&lt;&gt;"",CT!$CQ$10,"")</f>
        <v/>
      </c>
      <c r="F1303" s="191" t="str">
        <f>IF(CT!$CY$10&lt;&gt;"",CT!$CY$10,"")</f>
        <v/>
      </c>
      <c r="G1303" s="191" t="str">
        <f>IF(CT!$DG$10&lt;&gt;"",CT!$DG$10,"")</f>
        <v/>
      </c>
      <c r="H1303" s="191" t="str">
        <f>IF(CT!$DO$10&lt;&gt;"",CT!$DO$10,"")</f>
        <v/>
      </c>
      <c r="I1303" s="47"/>
      <c r="J1303" s="47"/>
    </row>
    <row r="1304" spans="1:10" ht="13.5" thickBot="1">
      <c r="A1304" s="188"/>
      <c r="B1304" s="224"/>
      <c r="C1304" s="253" t="str">
        <f>IF(D1301&lt;&gt;"","C.F.","")</f>
        <v/>
      </c>
      <c r="D1304" s="434" t="str">
        <f>IF(CT!$CJ$10&lt;&gt;"",CT!$CJ$10,"")</f>
        <v/>
      </c>
      <c r="E1304" s="434" t="str">
        <f>IF(CT!$CR$10&lt;&gt;"",CT!$CR$10,"")</f>
        <v/>
      </c>
      <c r="F1304" s="434" t="str">
        <f>IF(CT!$CZ$10&lt;&gt;"",CT!$CZ$10,"")</f>
        <v/>
      </c>
      <c r="G1304" s="434" t="str">
        <f>IF(CT!$DH$10&lt;&gt;"",CT!$DH$10,"")</f>
        <v/>
      </c>
      <c r="H1304" s="434" t="str">
        <f>IF(CT!$DP$10&lt;&gt;"",CT!$DP$10,"")</f>
        <v/>
      </c>
      <c r="I1304" s="47"/>
      <c r="J1304" s="47"/>
    </row>
    <row r="1305" spans="1:10" ht="13.5" thickBot="1">
      <c r="A1305" s="189"/>
      <c r="B1305" s="224"/>
      <c r="C1305" s="191"/>
      <c r="D1305" s="434"/>
      <c r="E1305" s="434"/>
      <c r="F1305" s="434"/>
      <c r="G1305" s="434"/>
      <c r="H1305" s="434"/>
      <c r="I1305" s="47"/>
      <c r="J1305" s="47"/>
    </row>
    <row r="1306" spans="1:10">
      <c r="A1306" s="188"/>
      <c r="B1306" s="47"/>
      <c r="C1306" s="47"/>
      <c r="D1306" s="47"/>
      <c r="E1306" s="47"/>
      <c r="F1306" s="47"/>
      <c r="G1306" s="47"/>
      <c r="H1306" s="47"/>
      <c r="I1306" s="47"/>
      <c r="J1306" s="47"/>
    </row>
    <row r="1307" spans="1:10">
      <c r="A1307" s="189"/>
      <c r="B1307" s="47"/>
      <c r="C1307" s="47"/>
      <c r="D1307" s="47"/>
      <c r="E1307" s="47"/>
      <c r="F1307" s="47"/>
      <c r="G1307" s="47"/>
      <c r="H1307" s="47"/>
      <c r="I1307" s="47"/>
      <c r="J1307" s="47"/>
    </row>
    <row r="1308" spans="1:10">
      <c r="A1308" s="188"/>
      <c r="B1308" s="47"/>
      <c r="C1308" s="47"/>
      <c r="D1308" s="47"/>
      <c r="E1308" s="47"/>
      <c r="F1308" s="47"/>
      <c r="G1308" s="47"/>
      <c r="H1308" s="47"/>
      <c r="I1308" s="47"/>
      <c r="J1308" s="47"/>
    </row>
    <row r="1309" spans="1:10">
      <c r="A1309" s="189"/>
      <c r="B1309" s="47"/>
      <c r="C1309" s="47"/>
      <c r="D1309" s="47"/>
      <c r="E1309" s="47"/>
      <c r="F1309" s="47"/>
      <c r="G1309" s="47"/>
      <c r="H1309" s="47"/>
      <c r="I1309" s="47"/>
      <c r="J1309" s="47"/>
    </row>
    <row r="1310" spans="1:10">
      <c r="A1310" s="192"/>
      <c r="B1310" s="193"/>
      <c r="C1310" s="193"/>
      <c r="D1310" s="193"/>
      <c r="E1310" s="193"/>
      <c r="F1310" s="193"/>
      <c r="G1310" s="193"/>
      <c r="H1310" s="193"/>
      <c r="I1310" s="47"/>
      <c r="J1310" s="47"/>
    </row>
    <row r="1311" spans="1:10" ht="13.5" thickBot="1">
      <c r="A1311" s="194"/>
      <c r="B1311" s="47"/>
      <c r="C1311" s="194" t="s">
        <v>210</v>
      </c>
      <c r="D1311" s="194"/>
      <c r="E1311" s="194"/>
      <c r="F1311" s="194"/>
      <c r="G1311" s="194"/>
      <c r="H1311" s="194"/>
      <c r="I1311" s="194"/>
      <c r="J1311" s="194"/>
    </row>
    <row r="1312" spans="1:10">
      <c r="A1312" s="47" t="s">
        <v>214</v>
      </c>
      <c r="B1312" s="178" t="str">
        <f>$BJ$7</f>
        <v>Found in tolerance.  No action required.  "C.F" = "Correction Factor."</v>
      </c>
      <c r="C1312" s="47"/>
      <c r="D1312" s="47"/>
      <c r="E1312" s="47"/>
      <c r="F1312" s="47"/>
      <c r="G1312" s="47"/>
      <c r="H1312" s="47"/>
      <c r="I1312" s="47"/>
      <c r="J1312" s="47"/>
    </row>
    <row r="1313" spans="1:10">
      <c r="A1313" s="47"/>
      <c r="B1313" s="47"/>
      <c r="C1313" s="47"/>
      <c r="D1313" s="47"/>
      <c r="E1313" s="47"/>
      <c r="F1313" s="47"/>
      <c r="G1313" s="47"/>
      <c r="H1313" s="47"/>
      <c r="I1313" s="47"/>
      <c r="J1313" s="47"/>
    </row>
    <row r="1314" spans="1:10">
      <c r="A1314" s="195" t="s">
        <v>220</v>
      </c>
      <c r="B1314" s="178" t="str">
        <f>$BJ$30</f>
        <v>New</v>
      </c>
      <c r="C1314" s="47"/>
      <c r="D1314" s="47"/>
      <c r="E1314" s="47"/>
      <c r="F1314" s="47"/>
      <c r="G1314" s="47"/>
      <c r="H1314" s="47"/>
      <c r="I1314" s="47"/>
      <c r="J1314" s="47"/>
    </row>
    <row r="1315" spans="1:10">
      <c r="A1315" s="195" t="s">
        <v>223</v>
      </c>
      <c r="B1315" s="178" t="str">
        <f>$BK$5</f>
        <v>ACCEPTED</v>
      </c>
      <c r="C1315" s="47"/>
      <c r="D1315" s="47"/>
      <c r="E1315" s="47"/>
      <c r="F1315" s="47"/>
      <c r="G1315" s="47"/>
      <c r="H1315" s="47"/>
      <c r="I1315" s="47"/>
      <c r="J1315" s="47"/>
    </row>
    <row r="1316" spans="1:10">
      <c r="A1316" s="182"/>
      <c r="B1316" s="507" t="s">
        <v>225</v>
      </c>
      <c r="C1316" s="508"/>
      <c r="D1316" s="507"/>
      <c r="E1316" s="507"/>
      <c r="F1316" s="507"/>
      <c r="G1316" s="508"/>
      <c r="H1316" s="508"/>
      <c r="I1316" s="507"/>
      <c r="J1316" s="507"/>
    </row>
    <row r="1317" spans="1:10">
      <c r="A1317" s="47" t="s">
        <v>227</v>
      </c>
      <c r="B1317" s="47"/>
      <c r="C1317" s="178" t="str">
        <f>$N$20</f>
        <v>Additel 286 SN:6851022030037</v>
      </c>
      <c r="D1317" s="181"/>
      <c r="E1317" s="181"/>
      <c r="F1317" s="47" t="s">
        <v>228</v>
      </c>
      <c r="G1317" s="512" t="str">
        <f>IF($V$19&lt;&gt;"",$V$19,"")</f>
        <v>PRT SN:496142</v>
      </c>
      <c r="H1317" s="513"/>
      <c r="I1317" s="196"/>
      <c r="J1317" s="47"/>
    </row>
    <row r="1318" spans="1:10">
      <c r="A1318" s="47" t="s">
        <v>229</v>
      </c>
      <c r="B1318" s="47"/>
      <c r="C1318" s="504">
        <f>$N$21</f>
        <v>45474</v>
      </c>
      <c r="D1318" s="505"/>
      <c r="E1318" s="506"/>
      <c r="F1318" s="47" t="s">
        <v>230</v>
      </c>
      <c r="G1318" s="197">
        <f>IF($V$20&lt;&gt;"",$V$20,"")</f>
        <v>45275</v>
      </c>
      <c r="H1318" s="198" t="str">
        <f>IF($W$20&lt;&gt;"",$W$20,"")</f>
        <v/>
      </c>
      <c r="I1318" s="199"/>
      <c r="J1318" s="200"/>
    </row>
    <row r="1319" spans="1:10">
      <c r="A1319" s="47" t="s">
        <v>231</v>
      </c>
      <c r="B1319" s="47"/>
      <c r="C1319" s="504">
        <f>$N$22</f>
        <v>45839</v>
      </c>
      <c r="D1319" s="505"/>
      <c r="E1319" s="506"/>
      <c r="F1319" s="47" t="s">
        <v>232</v>
      </c>
      <c r="G1319" s="197">
        <f>IF($V$21&lt;&gt;"",$V$21,"")</f>
        <v>46006</v>
      </c>
      <c r="H1319" s="197" t="str">
        <f>IF($W$21&lt;&gt;"",$W$21,"")</f>
        <v/>
      </c>
      <c r="I1319" s="199"/>
      <c r="J1319" s="200"/>
    </row>
    <row r="1320" spans="1:10" ht="13.5" thickBot="1">
      <c r="A1320" s="201" t="s">
        <v>233</v>
      </c>
      <c r="B1320" s="201"/>
      <c r="C1320" s="509" t="str">
        <f>$N$23</f>
        <v>56561-060578</v>
      </c>
      <c r="D1320" s="510"/>
      <c r="E1320" s="511"/>
      <c r="F1320" s="201" t="s">
        <v>233</v>
      </c>
      <c r="G1320" s="201"/>
      <c r="H1320" s="295" t="str">
        <f>IF($V$22&lt;&gt;"",$V$22,"")</f>
        <v>G295632</v>
      </c>
      <c r="I1320" s="203"/>
      <c r="J1320" s="204"/>
    </row>
    <row r="1321" spans="1:10">
      <c r="A1321" s="47" t="s">
        <v>52</v>
      </c>
      <c r="B1321" s="47"/>
      <c r="C1321" s="47"/>
      <c r="D1321" s="220" t="s">
        <v>53</v>
      </c>
      <c r="E1321" s="221">
        <v>34</v>
      </c>
      <c r="F1321" s="47"/>
      <c r="G1321" s="178"/>
      <c r="H1321" s="47"/>
      <c r="I1321" s="47"/>
      <c r="J1321" s="47"/>
    </row>
    <row r="1322" spans="1:10">
      <c r="A1322" s="47" t="s">
        <v>59</v>
      </c>
      <c r="B1322" s="47"/>
      <c r="C1322" s="47"/>
      <c r="D1322" s="47"/>
      <c r="E1322" s="47"/>
      <c r="F1322" s="47"/>
      <c r="G1322" s="47"/>
      <c r="H1322" s="47"/>
      <c r="I1322" s="47"/>
      <c r="J1322" s="47"/>
    </row>
    <row r="1323" spans="1:10">
      <c r="A1323" s="47" t="s">
        <v>68</v>
      </c>
      <c r="B1323" s="178" t="str">
        <f>$BC$12</f>
        <v>Thermocouple Wire</v>
      </c>
      <c r="C1323" s="47"/>
      <c r="D1323" s="47"/>
      <c r="E1323" s="47" t="s">
        <v>69</v>
      </c>
      <c r="F1323" s="47"/>
      <c r="G1323" s="178" t="str">
        <f>$BF$22</f>
        <v>KF</v>
      </c>
      <c r="H1323" s="47"/>
      <c r="I1323" s="47"/>
      <c r="J1323" s="47"/>
    </row>
    <row r="1324" spans="1:10">
      <c r="A1324" s="47" t="s">
        <v>48</v>
      </c>
      <c r="B1324" s="178" t="str">
        <f>AV20</f>
        <v>"0"</v>
      </c>
      <c r="C1324" s="47"/>
      <c r="D1324" s="47"/>
      <c r="E1324" s="47" t="s">
        <v>76</v>
      </c>
      <c r="F1324" s="47"/>
      <c r="G1324" s="246">
        <f ca="1">$BG$9</f>
        <v>45756</v>
      </c>
      <c r="H1324" s="47"/>
      <c r="I1324" s="47"/>
      <c r="J1324" s="179"/>
    </row>
    <row r="1325" spans="1:10">
      <c r="A1325" s="47" t="s">
        <v>80</v>
      </c>
      <c r="B1325" s="178" t="str">
        <f>$BG$18</f>
        <v>N/A</v>
      </c>
      <c r="C1325" s="47"/>
      <c r="D1325" s="47"/>
      <c r="E1325" s="47" t="s">
        <v>81</v>
      </c>
      <c r="F1325" s="47"/>
      <c r="G1325" s="246" t="str">
        <f>$BG$10</f>
        <v>N/A</v>
      </c>
      <c r="H1325" s="47"/>
      <c r="J1325" s="179"/>
    </row>
    <row r="1326" spans="1:10">
      <c r="A1326" s="47" t="s">
        <v>65</v>
      </c>
      <c r="B1326" s="180">
        <f>$BG$2</f>
        <v>72</v>
      </c>
      <c r="C1326" s="47"/>
      <c r="D1326" s="47"/>
      <c r="E1326" s="47" t="s">
        <v>91</v>
      </c>
      <c r="F1326" s="47"/>
      <c r="G1326" s="178">
        <f>$BG$3</f>
        <v>25</v>
      </c>
      <c r="H1326" s="47" t="s">
        <v>92</v>
      </c>
      <c r="I1326" s="47"/>
      <c r="J1326" s="47"/>
    </row>
    <row r="1327" spans="1:10">
      <c r="A1327" s="47" t="s">
        <v>105</v>
      </c>
      <c r="B1327" s="178" t="str">
        <f>$BE$27</f>
        <v>Production</v>
      </c>
      <c r="C1327" s="47"/>
      <c r="D1327" s="47"/>
      <c r="E1327" s="47" t="s">
        <v>106</v>
      </c>
      <c r="F1327" s="178" t="str">
        <f>$AR$23</f>
        <v>Greater of ±2.0°F or ±0.4% of Reading</v>
      </c>
      <c r="G1327" s="47"/>
      <c r="H1327" s="47"/>
      <c r="I1327" s="47"/>
      <c r="J1327" s="47"/>
    </row>
    <row r="1328" spans="1:10">
      <c r="A1328" s="181" t="s">
        <v>116</v>
      </c>
      <c r="B1328" s="47"/>
      <c r="C1328" s="181"/>
      <c r="D1328" s="181" t="s">
        <v>117</v>
      </c>
      <c r="E1328" s="181"/>
      <c r="F1328" s="47"/>
      <c r="G1328" s="178" t="str">
        <f>$AR$24</f>
        <v>AMS2750H, ASTM E220-19</v>
      </c>
      <c r="H1328" s="181"/>
      <c r="I1328" s="47"/>
      <c r="J1328" s="47"/>
    </row>
    <row r="1329" spans="1:10">
      <c r="A1329" s="182" t="s">
        <v>125</v>
      </c>
      <c r="B1329" s="182"/>
      <c r="C1329" s="47"/>
      <c r="D1329" s="178" t="str">
        <f>$AX$22</f>
        <v/>
      </c>
      <c r="E1329" s="47" t="s">
        <v>126</v>
      </c>
      <c r="F1329" s="47"/>
      <c r="G1329" s="183" t="str">
        <f>$AX$26</f>
        <v>Specification</v>
      </c>
      <c r="H1329" s="184" t="s">
        <v>127</v>
      </c>
      <c r="I1329" s="47"/>
      <c r="J1329" s="47"/>
    </row>
    <row r="1330" spans="1:10" ht="13.5" thickBot="1">
      <c r="A1330" s="185" t="s">
        <v>136</v>
      </c>
      <c r="B1330" s="247"/>
      <c r="C1330" s="431"/>
      <c r="D1330" s="248">
        <f>IF(CT!$E$1&lt;&gt;"",CT!$E$1,"")</f>
        <v>-50</v>
      </c>
      <c r="E1330" s="432">
        <f>IF(CT!$M$1&lt;&gt;"",CT!$M$1,"")</f>
        <v>200</v>
      </c>
      <c r="F1330" s="432">
        <f>IF(CT!$U$1&lt;&gt;"",CT!$U$1,"")</f>
        <v>450</v>
      </c>
      <c r="G1330" s="248" t="str">
        <f>IF(CT!$AC$1&lt;&gt;"",CT!$AC$1,"")</f>
        <v/>
      </c>
      <c r="H1330" s="433" t="str">
        <f>IF(CT!$AK$1&lt;&gt;"",CT!$AK$1,"")</f>
        <v/>
      </c>
      <c r="I1330" s="47"/>
      <c r="J1330" s="186"/>
    </row>
    <row r="1331" spans="1:10" ht="13.5" thickBot="1">
      <c r="A1331" s="187" t="s">
        <v>141</v>
      </c>
      <c r="B1331" s="223" t="str">
        <f>IF(CT!$C$10&lt;&gt;"",CT!$C$10,"")</f>
        <v/>
      </c>
      <c r="C1331" s="191"/>
      <c r="D1331" s="191" t="str">
        <f>IF(CT!$G$10&lt;&gt;"",CT!$G$10,"")</f>
        <v/>
      </c>
      <c r="E1331" s="191" t="str">
        <f>IF(CT!$O$10&lt;&gt;"",CT!$O$10,"")</f>
        <v/>
      </c>
      <c r="F1331" s="191" t="str">
        <f>IF(CT!$W$10&lt;&gt;"",CT!$W$10,"")</f>
        <v/>
      </c>
      <c r="G1331" s="191" t="str">
        <f>IF(CT!$AE$10&lt;&gt;"",CT!$AE$10,"")</f>
        <v/>
      </c>
      <c r="H1331" s="191" t="str">
        <f>IF(CT!$AM$10&lt;&gt;"",CT!$AM$10,"")</f>
        <v/>
      </c>
      <c r="I1331" s="47"/>
      <c r="J1331" s="47"/>
    </row>
    <row r="1332" spans="1:10" ht="13.5" thickBot="1">
      <c r="A1332" s="188"/>
      <c r="B1332" s="223"/>
      <c r="C1332" s="253" t="s">
        <v>236</v>
      </c>
      <c r="D1332" s="253" t="str">
        <f>IF(CT!$H$10&lt;&gt;"",CT!$H$10,"")</f>
        <v/>
      </c>
      <c r="E1332" s="434" t="str">
        <f>IF(CT!$P$10&lt;&gt;"",CT!$P$10,"")</f>
        <v/>
      </c>
      <c r="F1332" s="434" t="str">
        <f>IF(CT!$X$10&lt;&gt;"",CT!$X$10,"")</f>
        <v/>
      </c>
      <c r="G1332" s="434" t="str">
        <f>IF(CT!$AF$10&lt;&gt;"",CT!$AF$10,"")</f>
        <v/>
      </c>
      <c r="H1332" s="434" t="str">
        <f>IF(CT!$AN$10&lt;&gt;"",CT!$AN$10,"")</f>
        <v/>
      </c>
      <c r="I1332" s="47"/>
      <c r="J1332" s="47"/>
    </row>
    <row r="1333" spans="1:10" ht="13.5" thickBot="1">
      <c r="A1333" s="189"/>
      <c r="B1333" s="224"/>
      <c r="C1333" s="254"/>
      <c r="D1333" s="435"/>
      <c r="E1333" s="435"/>
      <c r="F1333" s="435"/>
      <c r="G1333" s="435"/>
      <c r="H1333" s="435"/>
      <c r="I1333" s="47"/>
      <c r="J1333" s="47"/>
    </row>
    <row r="1334" spans="1:10" ht="13.5" thickBot="1">
      <c r="A1334" s="188"/>
      <c r="B1334" s="224"/>
      <c r="C1334" s="191"/>
      <c r="D1334" s="191"/>
      <c r="E1334" s="191"/>
      <c r="F1334" s="191"/>
      <c r="G1334" s="191"/>
      <c r="H1334" s="191"/>
      <c r="I1334" s="47"/>
      <c r="J1334" s="47"/>
    </row>
    <row r="1335" spans="1:10" ht="13.5" thickBot="1">
      <c r="A1335" s="189"/>
      <c r="B1335" s="224"/>
      <c r="C1335" s="253"/>
      <c r="D1335" s="248" t="str">
        <f>IF(CT!$AS$1&lt;&gt;"",CT!$AS$1,"")</f>
        <v/>
      </c>
      <c r="E1335" s="248" t="str">
        <f>IF(CT!$BA$1&lt;&gt;"",CT!$BA$1,"")</f>
        <v/>
      </c>
      <c r="F1335" s="248" t="str">
        <f>IF(CT!$BI$1&lt;&gt;"",CT!$BI$1,"")</f>
        <v/>
      </c>
      <c r="G1335" s="248" t="str">
        <f>IF(CT!$BQ$1&lt;&gt;"",CT!$BQ$1,"")</f>
        <v/>
      </c>
      <c r="H1335" s="248" t="str">
        <f>IF(CT!$BY$1&lt;&gt;"",CT!$BY$1,"")</f>
        <v/>
      </c>
      <c r="I1335" s="47"/>
      <c r="J1335" s="47"/>
    </row>
    <row r="1336" spans="1:10" ht="13.5" thickBot="1">
      <c r="A1336" s="188"/>
      <c r="B1336" s="224"/>
      <c r="C1336" s="225"/>
      <c r="D1336" s="240" t="str">
        <f>IF(D1335&lt;&gt;"","---------------","")</f>
        <v/>
      </c>
      <c r="E1336" s="240" t="str">
        <f>IF(E1335&lt;&gt;"","---------------","")</f>
        <v/>
      </c>
      <c r="F1336" s="240" t="str">
        <f>IF(F1335&lt;&gt;"","---------------","")</f>
        <v/>
      </c>
      <c r="G1336" s="240" t="str">
        <f>IF(G1335&lt;&gt;"","---------------","")</f>
        <v/>
      </c>
      <c r="H1336" s="240" t="str">
        <f>IF(H1335&lt;&gt;"","---------------","")</f>
        <v/>
      </c>
      <c r="I1336" s="47"/>
      <c r="J1336" s="47"/>
    </row>
    <row r="1337" spans="1:10" ht="13.5" thickBot="1">
      <c r="A1337" s="189"/>
      <c r="B1337" s="224"/>
      <c r="C1337" s="191"/>
      <c r="D1337" s="191" t="str">
        <f>IF(CT!$AU$10&lt;&gt;"",CT!$AU$10,"")</f>
        <v/>
      </c>
      <c r="E1337" s="191" t="str">
        <f>IF(CT!$BC$10&lt;&gt;"",CT!$BC$10,"")</f>
        <v/>
      </c>
      <c r="F1337" s="191" t="str">
        <f>IF(CT!$BK$10&lt;&gt;"",CT!$BK$10,"")</f>
        <v/>
      </c>
      <c r="G1337" s="191" t="str">
        <f>IF(CT!$BS$10&lt;&gt;"",CT!$BS$10,"")</f>
        <v/>
      </c>
      <c r="H1337" s="191" t="str">
        <f>IF(CT!$CA$10&lt;&gt;"",CT!$CA$10,"")</f>
        <v/>
      </c>
      <c r="I1337" s="47"/>
      <c r="J1337" s="47"/>
    </row>
    <row r="1338" spans="1:10" ht="13.5" thickBot="1">
      <c r="A1338" s="188"/>
      <c r="B1338" s="224"/>
      <c r="C1338" s="253" t="str">
        <f>IF(D1335&lt;&gt;"","C.F.","")</f>
        <v/>
      </c>
      <c r="D1338" s="434" t="str">
        <f>IF(CT!$AV$10&lt;&gt;"",CT!$AV$10,"")</f>
        <v/>
      </c>
      <c r="E1338" s="434" t="str">
        <f>IF(CT!$BD$10&lt;&gt;"",CT!$BD$10,"")</f>
        <v/>
      </c>
      <c r="F1338" s="434" t="str">
        <f>IF(CT!$BL$10&lt;&gt;"",CT!$BL$10,"")</f>
        <v/>
      </c>
      <c r="G1338" s="434" t="str">
        <f>IF(CT!$BT$10&lt;&gt;"",CT!$BT$10,"")</f>
        <v/>
      </c>
      <c r="H1338" s="434" t="str">
        <f>IF(CT!$CB$10&lt;&gt;"",CT!$CB$10,"")</f>
        <v/>
      </c>
      <c r="I1338" s="47"/>
      <c r="J1338" s="47"/>
    </row>
    <row r="1339" spans="1:10" ht="13.5" thickBot="1">
      <c r="A1339" s="189"/>
      <c r="B1339" s="224"/>
      <c r="C1339" s="190"/>
      <c r="D1339" s="190"/>
      <c r="E1339" s="190"/>
      <c r="F1339" s="190"/>
      <c r="G1339" s="190"/>
      <c r="H1339" s="190"/>
      <c r="I1339" s="47"/>
      <c r="J1339" s="47"/>
    </row>
    <row r="1340" spans="1:10" ht="13.5" thickBot="1">
      <c r="A1340" s="188"/>
      <c r="B1340" s="224"/>
      <c r="C1340" s="191"/>
      <c r="D1340" s="191"/>
      <c r="E1340" s="191"/>
      <c r="F1340" s="191"/>
      <c r="G1340" s="191"/>
      <c r="H1340" s="191"/>
      <c r="I1340" s="47"/>
      <c r="J1340" s="47"/>
    </row>
    <row r="1341" spans="1:10" ht="13.5" thickBot="1">
      <c r="A1341" s="189"/>
      <c r="B1341" s="224"/>
      <c r="C1341" s="253" t="str">
        <f>IF(B1340&lt;&gt;"","C.F.","")</f>
        <v/>
      </c>
      <c r="D1341" s="248" t="str">
        <f>IF(CT!$CG$1&lt;&gt;"",CT!$CG$1,"")</f>
        <v/>
      </c>
      <c r="E1341" s="248" t="str">
        <f>IF(CT!$CO$1&lt;&gt;"",CT!$CO$1,"")</f>
        <v/>
      </c>
      <c r="F1341" s="248" t="str">
        <f>IF(CT!$CW$1&lt;&gt;"",CT!$CW$1,"")</f>
        <v/>
      </c>
      <c r="G1341" s="248" t="str">
        <f>IF(CT!$DE$1&lt;&gt;"",CT!$DE$1,"")</f>
        <v/>
      </c>
      <c r="H1341" s="248" t="str">
        <f>IF(CT!$DM$1&lt;&gt;"",CT!$DM$1,"")</f>
        <v/>
      </c>
      <c r="I1341" s="47"/>
      <c r="J1341" s="47"/>
    </row>
    <row r="1342" spans="1:10" ht="13.5" thickBot="1">
      <c r="A1342" s="188"/>
      <c r="B1342" s="224"/>
      <c r="C1342" s="437"/>
      <c r="D1342" s="240" t="str">
        <f>IF(D1341&lt;&gt;"","---------------","")</f>
        <v/>
      </c>
      <c r="E1342" s="240" t="str">
        <f>IF(E1341&lt;&gt;"","---------------","")</f>
        <v/>
      </c>
      <c r="F1342" s="240" t="str">
        <f>IF(F1341&lt;&gt;"","---------------","")</f>
        <v/>
      </c>
      <c r="G1342" s="240" t="str">
        <f>IF(G1341&lt;&gt;"","---------------","")</f>
        <v/>
      </c>
      <c r="H1342" s="240" t="str">
        <f>IF(H1341&lt;&gt;"","---------------","")</f>
        <v/>
      </c>
      <c r="I1342" s="47"/>
      <c r="J1342" s="47"/>
    </row>
    <row r="1343" spans="1:10" ht="13.5" thickBot="1">
      <c r="A1343" s="189"/>
      <c r="B1343" s="224"/>
      <c r="C1343" s="191"/>
      <c r="D1343" s="191" t="str">
        <f>IF(CT!$CI$10&lt;&gt;"",CT!$CI$10,"")</f>
        <v/>
      </c>
      <c r="E1343" s="191" t="str">
        <f>IF(CT!$CQ$10&lt;&gt;"",CT!$CQ$10,"")</f>
        <v/>
      </c>
      <c r="F1343" s="191" t="str">
        <f>IF(CT!$CY$10&lt;&gt;"",CT!$CY$10,"")</f>
        <v/>
      </c>
      <c r="G1343" s="191" t="str">
        <f>IF(CT!$DG$10&lt;&gt;"",CT!$DG$10,"")</f>
        <v/>
      </c>
      <c r="H1343" s="191" t="str">
        <f>IF(CT!$DO$10&lt;&gt;"",CT!$DO$10,"")</f>
        <v/>
      </c>
      <c r="I1343" s="47"/>
      <c r="J1343" s="47"/>
    </row>
    <row r="1344" spans="1:10" ht="13.5" thickBot="1">
      <c r="A1344" s="188"/>
      <c r="B1344" s="224"/>
      <c r="C1344" s="253" t="str">
        <f>IF(D1341&lt;&gt;"","C.F.","")</f>
        <v/>
      </c>
      <c r="D1344" s="434" t="str">
        <f>IF(CT!$CJ$10&lt;&gt;"",CT!$CJ$10,"")</f>
        <v/>
      </c>
      <c r="E1344" s="434" t="str">
        <f>IF(CT!$CR$10&lt;&gt;"",CT!$CR$10,"")</f>
        <v/>
      </c>
      <c r="F1344" s="434" t="str">
        <f>IF(CT!$CZ$10&lt;&gt;"",CT!$CZ$10,"")</f>
        <v/>
      </c>
      <c r="G1344" s="434" t="str">
        <f>IF(CT!$DH$10&lt;&gt;"",CT!$DH$10,"")</f>
        <v/>
      </c>
      <c r="H1344" s="434" t="str">
        <f>IF(CT!$DP$10&lt;&gt;"",CT!$DP$10,"")</f>
        <v/>
      </c>
      <c r="I1344" s="47"/>
      <c r="J1344" s="47"/>
    </row>
    <row r="1345" spans="1:10" ht="13.5" thickBot="1">
      <c r="A1345" s="189"/>
      <c r="B1345" s="224"/>
      <c r="C1345" s="191"/>
      <c r="D1345" s="434"/>
      <c r="E1345" s="434"/>
      <c r="F1345" s="434"/>
      <c r="G1345" s="434"/>
      <c r="H1345" s="434"/>
      <c r="I1345" s="47"/>
      <c r="J1345" s="47"/>
    </row>
    <row r="1346" spans="1:10">
      <c r="A1346" s="188"/>
      <c r="B1346" s="47"/>
      <c r="C1346" s="47"/>
      <c r="D1346" s="47"/>
      <c r="E1346" s="47"/>
      <c r="F1346" s="47"/>
      <c r="G1346" s="47"/>
      <c r="H1346" s="47"/>
      <c r="I1346" s="47"/>
      <c r="J1346" s="47"/>
    </row>
    <row r="1347" spans="1:10">
      <c r="A1347" s="189"/>
      <c r="B1347" s="47"/>
      <c r="C1347" s="47"/>
      <c r="D1347" s="47"/>
      <c r="E1347" s="47"/>
      <c r="F1347" s="47"/>
      <c r="G1347" s="47"/>
      <c r="H1347" s="47"/>
      <c r="I1347" s="47"/>
      <c r="J1347" s="47"/>
    </row>
    <row r="1348" spans="1:10">
      <c r="A1348" s="188"/>
      <c r="B1348" s="47"/>
      <c r="C1348" s="47"/>
      <c r="D1348" s="47"/>
      <c r="E1348" s="47"/>
      <c r="F1348" s="47"/>
      <c r="G1348" s="47"/>
      <c r="H1348" s="47"/>
      <c r="I1348" s="47"/>
      <c r="J1348" s="47"/>
    </row>
    <row r="1349" spans="1:10">
      <c r="A1349" s="189"/>
      <c r="B1349" s="47"/>
      <c r="C1349" s="47"/>
      <c r="D1349" s="47"/>
      <c r="E1349" s="47"/>
      <c r="F1349" s="47"/>
      <c r="G1349" s="47"/>
      <c r="H1349" s="47"/>
      <c r="I1349" s="47"/>
      <c r="J1349" s="47"/>
    </row>
    <row r="1350" spans="1:10">
      <c r="A1350" s="192"/>
      <c r="B1350" s="193"/>
      <c r="C1350" s="193"/>
      <c r="D1350" s="193"/>
      <c r="E1350" s="193"/>
      <c r="F1350" s="193"/>
      <c r="G1350" s="193"/>
      <c r="H1350" s="193"/>
      <c r="I1350" s="47"/>
      <c r="J1350" s="47"/>
    </row>
    <row r="1351" spans="1:10" ht="13.5" thickBot="1">
      <c r="A1351" s="194"/>
      <c r="B1351" s="47"/>
      <c r="C1351" s="194" t="s">
        <v>210</v>
      </c>
      <c r="D1351" s="194"/>
      <c r="E1351" s="194"/>
      <c r="F1351" s="194"/>
      <c r="G1351" s="194"/>
      <c r="H1351" s="194"/>
      <c r="I1351" s="194"/>
      <c r="J1351" s="194"/>
    </row>
    <row r="1352" spans="1:10">
      <c r="A1352" s="47" t="s">
        <v>214</v>
      </c>
      <c r="B1352" s="178" t="str">
        <f>$BJ$7</f>
        <v>Found in tolerance.  No action required.  "C.F" = "Correction Factor."</v>
      </c>
      <c r="C1352" s="47"/>
      <c r="D1352" s="47"/>
      <c r="E1352" s="47"/>
      <c r="F1352" s="47"/>
      <c r="G1352" s="47"/>
      <c r="H1352" s="47"/>
      <c r="I1352" s="47"/>
      <c r="J1352" s="47"/>
    </row>
    <row r="1353" spans="1:10">
      <c r="A1353" s="47"/>
      <c r="B1353" s="47"/>
      <c r="C1353" s="47"/>
      <c r="D1353" s="47"/>
      <c r="E1353" s="47"/>
      <c r="F1353" s="47"/>
      <c r="G1353" s="47"/>
      <c r="H1353" s="47"/>
      <c r="I1353" s="47"/>
      <c r="J1353" s="47"/>
    </row>
    <row r="1354" spans="1:10">
      <c r="A1354" s="195" t="s">
        <v>220</v>
      </c>
      <c r="B1354" s="178" t="str">
        <f>$BJ$30</f>
        <v>New</v>
      </c>
      <c r="C1354" s="47"/>
      <c r="D1354" s="47"/>
      <c r="E1354" s="47"/>
      <c r="F1354" s="47"/>
      <c r="G1354" s="47"/>
      <c r="H1354" s="47"/>
      <c r="I1354" s="47"/>
      <c r="J1354" s="47"/>
    </row>
    <row r="1355" spans="1:10">
      <c r="A1355" s="195" t="s">
        <v>223</v>
      </c>
      <c r="B1355" s="178" t="str">
        <f>$BK$5</f>
        <v>ACCEPTED</v>
      </c>
      <c r="C1355" s="47"/>
      <c r="D1355" s="47"/>
      <c r="E1355" s="47"/>
      <c r="F1355" s="47"/>
      <c r="G1355" s="47"/>
      <c r="H1355" s="47"/>
      <c r="I1355" s="47"/>
      <c r="J1355" s="47"/>
    </row>
    <row r="1356" spans="1:10">
      <c r="A1356" s="182"/>
      <c r="B1356" s="507" t="s">
        <v>225</v>
      </c>
      <c r="C1356" s="508"/>
      <c r="D1356" s="507"/>
      <c r="E1356" s="507"/>
      <c r="F1356" s="507"/>
      <c r="G1356" s="508"/>
      <c r="H1356" s="508"/>
      <c r="I1356" s="507"/>
      <c r="J1356" s="507"/>
    </row>
    <row r="1357" spans="1:10">
      <c r="A1357" s="47" t="s">
        <v>227</v>
      </c>
      <c r="B1357" s="47"/>
      <c r="C1357" s="178" t="str">
        <f>$N$20</f>
        <v>Additel 286 SN:6851022030037</v>
      </c>
      <c r="D1357" s="181"/>
      <c r="E1357" s="181"/>
      <c r="F1357" s="47" t="s">
        <v>228</v>
      </c>
      <c r="G1357" s="512" t="str">
        <f>IF($V$19&lt;&gt;"",$V$19,"")</f>
        <v>PRT SN:496142</v>
      </c>
      <c r="H1357" s="513"/>
      <c r="I1357" s="196"/>
      <c r="J1357" s="47"/>
    </row>
    <row r="1358" spans="1:10">
      <c r="A1358" s="47" t="s">
        <v>229</v>
      </c>
      <c r="B1358" s="47"/>
      <c r="C1358" s="504">
        <f>$N$21</f>
        <v>45474</v>
      </c>
      <c r="D1358" s="505"/>
      <c r="E1358" s="506"/>
      <c r="F1358" s="47" t="s">
        <v>230</v>
      </c>
      <c r="G1358" s="197">
        <f>IF($V$20&lt;&gt;"",$V$20,"")</f>
        <v>45275</v>
      </c>
      <c r="H1358" s="198" t="str">
        <f>IF($W$20&lt;&gt;"",$W$20,"")</f>
        <v/>
      </c>
      <c r="I1358" s="199"/>
      <c r="J1358" s="200"/>
    </row>
    <row r="1359" spans="1:10">
      <c r="A1359" s="47" t="s">
        <v>231</v>
      </c>
      <c r="B1359" s="47"/>
      <c r="C1359" s="504">
        <f>$N$22</f>
        <v>45839</v>
      </c>
      <c r="D1359" s="505"/>
      <c r="E1359" s="506"/>
      <c r="F1359" s="47" t="s">
        <v>232</v>
      </c>
      <c r="G1359" s="197">
        <f>IF($V$21&lt;&gt;"",$V$21,"")</f>
        <v>46006</v>
      </c>
      <c r="H1359" s="197" t="str">
        <f>IF($W$21&lt;&gt;"",$W$21,"")</f>
        <v/>
      </c>
      <c r="I1359" s="199"/>
      <c r="J1359" s="200"/>
    </row>
    <row r="1360" spans="1:10" ht="13.5" thickBot="1">
      <c r="A1360" s="201" t="s">
        <v>233</v>
      </c>
      <c r="B1360" s="201"/>
      <c r="C1360" s="509" t="str">
        <f>$N$23</f>
        <v>56561-060578</v>
      </c>
      <c r="D1360" s="510"/>
      <c r="E1360" s="511"/>
      <c r="F1360" s="201" t="s">
        <v>233</v>
      </c>
      <c r="G1360" s="201"/>
      <c r="H1360" s="295" t="str">
        <f>IF($V$22&lt;&gt;"",$V$22,"")</f>
        <v>G295632</v>
      </c>
      <c r="I1360" s="203"/>
      <c r="J1360" s="204"/>
    </row>
    <row r="1361" spans="1:10">
      <c r="A1361" s="47" t="s">
        <v>52</v>
      </c>
      <c r="B1361" s="47"/>
      <c r="C1361" s="47"/>
      <c r="D1361" s="220" t="s">
        <v>53</v>
      </c>
      <c r="E1361" s="221">
        <v>35</v>
      </c>
      <c r="F1361" s="47"/>
      <c r="G1361" s="178"/>
      <c r="H1361" s="47"/>
      <c r="I1361" s="47"/>
      <c r="J1361" s="47"/>
    </row>
    <row r="1362" spans="1:10">
      <c r="A1362" s="47" t="s">
        <v>59</v>
      </c>
      <c r="B1362" s="47"/>
      <c r="C1362" s="47"/>
      <c r="D1362" s="47"/>
      <c r="E1362" s="47"/>
      <c r="F1362" s="47"/>
      <c r="G1362" s="47"/>
      <c r="H1362" s="47"/>
      <c r="I1362" s="47"/>
      <c r="J1362" s="47"/>
    </row>
    <row r="1363" spans="1:10">
      <c r="A1363" s="47" t="s">
        <v>68</v>
      </c>
      <c r="B1363" s="178" t="str">
        <f>$BC$12</f>
        <v>Thermocouple Wire</v>
      </c>
      <c r="C1363" s="47"/>
      <c r="D1363" s="47"/>
      <c r="E1363" s="47" t="s">
        <v>69</v>
      </c>
      <c r="F1363" s="47"/>
      <c r="G1363" s="178" t="str">
        <f>$BF$22</f>
        <v>KF</v>
      </c>
      <c r="H1363" s="47"/>
      <c r="I1363" s="47"/>
      <c r="J1363" s="47"/>
    </row>
    <row r="1364" spans="1:10">
      <c r="A1364" s="47" t="s">
        <v>48</v>
      </c>
      <c r="B1364" s="178" t="str">
        <f>AY3</f>
        <v>"0"</v>
      </c>
      <c r="C1364" s="47"/>
      <c r="D1364" s="47"/>
      <c r="E1364" s="47" t="s">
        <v>76</v>
      </c>
      <c r="F1364" s="47"/>
      <c r="G1364" s="246">
        <f ca="1">$BG$9</f>
        <v>45756</v>
      </c>
      <c r="H1364" s="47"/>
      <c r="I1364" s="47"/>
      <c r="J1364" s="179"/>
    </row>
    <row r="1365" spans="1:10">
      <c r="A1365" s="47" t="s">
        <v>80</v>
      </c>
      <c r="B1365" s="178" t="str">
        <f>$BG$18</f>
        <v>N/A</v>
      </c>
      <c r="C1365" s="47"/>
      <c r="D1365" s="47"/>
      <c r="E1365" s="47" t="s">
        <v>81</v>
      </c>
      <c r="F1365" s="47"/>
      <c r="G1365" s="246" t="str">
        <f>$BG$10</f>
        <v>N/A</v>
      </c>
      <c r="H1365" s="47"/>
      <c r="J1365" s="179"/>
    </row>
    <row r="1366" spans="1:10">
      <c r="A1366" s="47" t="s">
        <v>65</v>
      </c>
      <c r="B1366" s="180">
        <f>$BG$2</f>
        <v>72</v>
      </c>
      <c r="C1366" s="47"/>
      <c r="D1366" s="47"/>
      <c r="E1366" s="47" t="s">
        <v>91</v>
      </c>
      <c r="F1366" s="47"/>
      <c r="G1366" s="178">
        <f>$BG$3</f>
        <v>25</v>
      </c>
      <c r="H1366" s="47" t="s">
        <v>92</v>
      </c>
      <c r="I1366" s="47"/>
      <c r="J1366" s="47"/>
    </row>
    <row r="1367" spans="1:10">
      <c r="A1367" s="47" t="s">
        <v>105</v>
      </c>
      <c r="B1367" s="178" t="str">
        <f>$BE$27</f>
        <v>Production</v>
      </c>
      <c r="C1367" s="47"/>
      <c r="D1367" s="47"/>
      <c r="E1367" s="47" t="s">
        <v>106</v>
      </c>
      <c r="F1367" s="178" t="str">
        <f>$AR$23</f>
        <v>Greater of ±2.0°F or ±0.4% of Reading</v>
      </c>
      <c r="G1367" s="47"/>
      <c r="H1367" s="47"/>
      <c r="I1367" s="47"/>
      <c r="J1367" s="47"/>
    </row>
    <row r="1368" spans="1:10">
      <c r="A1368" s="181" t="s">
        <v>116</v>
      </c>
      <c r="B1368" s="47"/>
      <c r="C1368" s="181"/>
      <c r="D1368" s="181" t="s">
        <v>117</v>
      </c>
      <c r="E1368" s="181"/>
      <c r="F1368" s="47"/>
      <c r="G1368" s="178" t="str">
        <f>$AR$24</f>
        <v>AMS2750H, ASTM E220-19</v>
      </c>
      <c r="H1368" s="181"/>
      <c r="I1368" s="47"/>
      <c r="J1368" s="47"/>
    </row>
    <row r="1369" spans="1:10">
      <c r="A1369" s="182" t="s">
        <v>125</v>
      </c>
      <c r="B1369" s="182"/>
      <c r="C1369" s="47"/>
      <c r="D1369" s="178" t="str">
        <f>$AX$22</f>
        <v/>
      </c>
      <c r="E1369" s="47" t="s">
        <v>126</v>
      </c>
      <c r="F1369" s="47"/>
      <c r="G1369" s="183" t="str">
        <f>$AX$26</f>
        <v>Specification</v>
      </c>
      <c r="H1369" s="184" t="s">
        <v>127</v>
      </c>
      <c r="I1369" s="47"/>
      <c r="J1369" s="47"/>
    </row>
    <row r="1370" spans="1:10" ht="13.5" thickBot="1">
      <c r="A1370" s="185" t="s">
        <v>136</v>
      </c>
      <c r="B1370" s="247"/>
      <c r="C1370" s="431"/>
      <c r="D1370" s="248">
        <f>IF(CT!$E$1&lt;&gt;"",CT!$E$1,"")</f>
        <v>-50</v>
      </c>
      <c r="E1370" s="432">
        <f>IF(CT!$M$1&lt;&gt;"",CT!$M$1,"")</f>
        <v>200</v>
      </c>
      <c r="F1370" s="432">
        <f>IF(CT!$U$1&lt;&gt;"",CT!$U$1,"")</f>
        <v>450</v>
      </c>
      <c r="G1370" s="248" t="str">
        <f>IF(CT!$AC$1&lt;&gt;"",CT!$AC$1,"")</f>
        <v/>
      </c>
      <c r="H1370" s="433" t="str">
        <f>IF(CT!$AK$1&lt;&gt;"",CT!$AK$1,"")</f>
        <v/>
      </c>
      <c r="I1370" s="47"/>
      <c r="J1370" s="186"/>
    </row>
    <row r="1371" spans="1:10" ht="13.5" thickBot="1">
      <c r="A1371" s="187" t="s">
        <v>141</v>
      </c>
      <c r="B1371" s="223" t="str">
        <f>IF(CT!$C$10&lt;&gt;"",CT!$C$10,"")</f>
        <v/>
      </c>
      <c r="C1371" s="191"/>
      <c r="D1371" s="191" t="str">
        <f>IF(CT!$G$10&lt;&gt;"",CT!$G$10,"")</f>
        <v/>
      </c>
      <c r="E1371" s="191" t="str">
        <f>IF(CT!$O$10&lt;&gt;"",CT!$O$10,"")</f>
        <v/>
      </c>
      <c r="F1371" s="191" t="str">
        <f>IF(CT!$W$10&lt;&gt;"",CT!$W$10,"")</f>
        <v/>
      </c>
      <c r="G1371" s="191" t="str">
        <f>IF(CT!$AE$10&lt;&gt;"",CT!$AE$10,"")</f>
        <v/>
      </c>
      <c r="H1371" s="191" t="str">
        <f>IF(CT!$AM$10&lt;&gt;"",CT!$AM$10,"")</f>
        <v/>
      </c>
      <c r="I1371" s="47"/>
      <c r="J1371" s="47"/>
    </row>
    <row r="1372" spans="1:10" ht="13.5" thickBot="1">
      <c r="A1372" s="188"/>
      <c r="B1372" s="223"/>
      <c r="C1372" s="253" t="s">
        <v>236</v>
      </c>
      <c r="D1372" s="253" t="str">
        <f>IF(CT!$H$10&lt;&gt;"",CT!$H$10,"")</f>
        <v/>
      </c>
      <c r="E1372" s="434" t="str">
        <f>IF(CT!$P$10&lt;&gt;"",CT!$P$10,"")</f>
        <v/>
      </c>
      <c r="F1372" s="434" t="str">
        <f>IF(CT!$X$10&lt;&gt;"",CT!$X$10,"")</f>
        <v/>
      </c>
      <c r="G1372" s="434" t="str">
        <f>IF(CT!$AF$10&lt;&gt;"",CT!$AF$10,"")</f>
        <v/>
      </c>
      <c r="H1372" s="434" t="str">
        <f>IF(CT!$AN$10&lt;&gt;"",CT!$AN$10,"")</f>
        <v/>
      </c>
      <c r="I1372" s="47"/>
      <c r="J1372" s="47"/>
    </row>
    <row r="1373" spans="1:10" ht="13.5" thickBot="1">
      <c r="A1373" s="189"/>
      <c r="B1373" s="224"/>
      <c r="C1373" s="254"/>
      <c r="D1373" s="435"/>
      <c r="E1373" s="435"/>
      <c r="F1373" s="435"/>
      <c r="G1373" s="435"/>
      <c r="H1373" s="435"/>
      <c r="I1373" s="47"/>
      <c r="J1373" s="47"/>
    </row>
    <row r="1374" spans="1:10" ht="13.5" thickBot="1">
      <c r="A1374" s="188"/>
      <c r="B1374" s="224"/>
      <c r="C1374" s="191"/>
      <c r="D1374" s="191"/>
      <c r="E1374" s="191"/>
      <c r="F1374" s="191"/>
      <c r="G1374" s="191"/>
      <c r="H1374" s="191"/>
      <c r="I1374" s="47"/>
      <c r="J1374" s="47"/>
    </row>
    <row r="1375" spans="1:10" ht="13.5" thickBot="1">
      <c r="A1375" s="189"/>
      <c r="B1375" s="224"/>
      <c r="C1375" s="253"/>
      <c r="D1375" s="248" t="str">
        <f>IF(CT!$AS$1&lt;&gt;"",CT!$AS$1,"")</f>
        <v/>
      </c>
      <c r="E1375" s="248" t="str">
        <f>IF(CT!$BA$1&lt;&gt;"",CT!$BA$1,"")</f>
        <v/>
      </c>
      <c r="F1375" s="248" t="str">
        <f>IF(CT!$BI$1&lt;&gt;"",CT!$BI$1,"")</f>
        <v/>
      </c>
      <c r="G1375" s="248" t="str">
        <f>IF(CT!$BQ$1&lt;&gt;"",CT!$BQ$1,"")</f>
        <v/>
      </c>
      <c r="H1375" s="248" t="str">
        <f>IF(CT!$BY$1&lt;&gt;"",CT!$BY$1,"")</f>
        <v/>
      </c>
      <c r="I1375" s="47"/>
      <c r="J1375" s="47"/>
    </row>
    <row r="1376" spans="1:10" ht="13.5" thickBot="1">
      <c r="A1376" s="188"/>
      <c r="B1376" s="224"/>
      <c r="C1376" s="225"/>
      <c r="D1376" s="240" t="str">
        <f>IF(D1375&lt;&gt;"","---------------","")</f>
        <v/>
      </c>
      <c r="E1376" s="240" t="str">
        <f>IF(E1375&lt;&gt;"","---------------","")</f>
        <v/>
      </c>
      <c r="F1376" s="240" t="str">
        <f>IF(F1375&lt;&gt;"","---------------","")</f>
        <v/>
      </c>
      <c r="G1376" s="240" t="str">
        <f>IF(G1375&lt;&gt;"","---------------","")</f>
        <v/>
      </c>
      <c r="H1376" s="240" t="str">
        <f>IF(H1375&lt;&gt;"","---------------","")</f>
        <v/>
      </c>
      <c r="I1376" s="47"/>
      <c r="J1376" s="47"/>
    </row>
    <row r="1377" spans="1:10" ht="13.5" thickBot="1">
      <c r="A1377" s="189"/>
      <c r="B1377" s="224"/>
      <c r="C1377" s="191"/>
      <c r="D1377" s="191" t="str">
        <f>IF(CT!$AU$10&lt;&gt;"",CT!$AU$10,"")</f>
        <v/>
      </c>
      <c r="E1377" s="191" t="str">
        <f>IF(CT!$BC$10&lt;&gt;"",CT!$BC$10,"")</f>
        <v/>
      </c>
      <c r="F1377" s="191" t="str">
        <f>IF(CT!$BK$10&lt;&gt;"",CT!$BK$10,"")</f>
        <v/>
      </c>
      <c r="G1377" s="191" t="str">
        <f>IF(CT!$BS$10&lt;&gt;"",CT!$BS$10,"")</f>
        <v/>
      </c>
      <c r="H1377" s="191" t="str">
        <f>IF(CT!$CA$10&lt;&gt;"",CT!$CA$10,"")</f>
        <v/>
      </c>
      <c r="I1377" s="47"/>
      <c r="J1377" s="47"/>
    </row>
    <row r="1378" spans="1:10" ht="13.5" thickBot="1">
      <c r="A1378" s="188"/>
      <c r="B1378" s="224"/>
      <c r="C1378" s="253" t="str">
        <f>IF(D1375&lt;&gt;"","C.F.","")</f>
        <v/>
      </c>
      <c r="D1378" s="434" t="str">
        <f>IF(CT!$AV$10&lt;&gt;"",CT!$AV$10,"")</f>
        <v/>
      </c>
      <c r="E1378" s="434" t="str">
        <f>IF(CT!$BD$10&lt;&gt;"",CT!$BD$10,"")</f>
        <v/>
      </c>
      <c r="F1378" s="434" t="str">
        <f>IF(CT!$BL$10&lt;&gt;"",CT!$BL$10,"")</f>
        <v/>
      </c>
      <c r="G1378" s="434" t="str">
        <f>IF(CT!$BT$10&lt;&gt;"",CT!$BT$10,"")</f>
        <v/>
      </c>
      <c r="H1378" s="434" t="str">
        <f>IF(CT!$CB$10&lt;&gt;"",CT!$CB$10,"")</f>
        <v/>
      </c>
      <c r="I1378" s="47"/>
      <c r="J1378" s="47"/>
    </row>
    <row r="1379" spans="1:10" ht="13.5" thickBot="1">
      <c r="A1379" s="189"/>
      <c r="B1379" s="224"/>
      <c r="C1379" s="190"/>
      <c r="D1379" s="190"/>
      <c r="E1379" s="190"/>
      <c r="F1379" s="190"/>
      <c r="G1379" s="190"/>
      <c r="H1379" s="190"/>
      <c r="I1379" s="47"/>
      <c r="J1379" s="47"/>
    </row>
    <row r="1380" spans="1:10" ht="13.5" thickBot="1">
      <c r="A1380" s="188"/>
      <c r="B1380" s="224"/>
      <c r="C1380" s="191"/>
      <c r="D1380" s="191"/>
      <c r="E1380" s="191"/>
      <c r="F1380" s="191"/>
      <c r="G1380" s="191"/>
      <c r="H1380" s="191"/>
      <c r="I1380" s="47"/>
      <c r="J1380" s="47"/>
    </row>
    <row r="1381" spans="1:10" ht="13.5" thickBot="1">
      <c r="A1381" s="189"/>
      <c r="B1381" s="224"/>
      <c r="C1381" s="253" t="str">
        <f>IF(B1380&lt;&gt;"","C.F.","")</f>
        <v/>
      </c>
      <c r="D1381" s="248" t="str">
        <f>IF(CT!$CG$1&lt;&gt;"",CT!$CG$1,"")</f>
        <v/>
      </c>
      <c r="E1381" s="248" t="str">
        <f>IF(CT!$CO$1&lt;&gt;"",CT!$CO$1,"")</f>
        <v/>
      </c>
      <c r="F1381" s="248" t="str">
        <f>IF(CT!$CW$1&lt;&gt;"",CT!$CW$1,"")</f>
        <v/>
      </c>
      <c r="G1381" s="248" t="str">
        <f>IF(CT!$DE$1&lt;&gt;"",CT!$DE$1,"")</f>
        <v/>
      </c>
      <c r="H1381" s="248" t="str">
        <f>IF(CT!$DM$1&lt;&gt;"",CT!$DM$1,"")</f>
        <v/>
      </c>
      <c r="I1381" s="47"/>
      <c r="J1381" s="47"/>
    </row>
    <row r="1382" spans="1:10" ht="13.5" thickBot="1">
      <c r="A1382" s="188"/>
      <c r="B1382" s="224"/>
      <c r="C1382" s="437"/>
      <c r="D1382" s="240" t="str">
        <f>IF(D1381&lt;&gt;"","---------------","")</f>
        <v/>
      </c>
      <c r="E1382" s="240" t="str">
        <f>IF(E1381&lt;&gt;"","---------------","")</f>
        <v/>
      </c>
      <c r="F1382" s="240" t="str">
        <f>IF(F1381&lt;&gt;"","---------------","")</f>
        <v/>
      </c>
      <c r="G1382" s="240" t="str">
        <f>IF(G1381&lt;&gt;"","---------------","")</f>
        <v/>
      </c>
      <c r="H1382" s="240" t="str">
        <f>IF(H1381&lt;&gt;"","---------------","")</f>
        <v/>
      </c>
      <c r="I1382" s="47"/>
      <c r="J1382" s="47"/>
    </row>
    <row r="1383" spans="1:10" ht="13.5" thickBot="1">
      <c r="A1383" s="189"/>
      <c r="B1383" s="224"/>
      <c r="C1383" s="191"/>
      <c r="D1383" s="191" t="str">
        <f>IF(CT!$CI$10&lt;&gt;"",CT!$CI$10,"")</f>
        <v/>
      </c>
      <c r="E1383" s="191" t="str">
        <f>IF(CT!$CQ$10&lt;&gt;"",CT!$CQ$10,"")</f>
        <v/>
      </c>
      <c r="F1383" s="191" t="str">
        <f>IF(CT!$CY$10&lt;&gt;"",CT!$CY$10,"")</f>
        <v/>
      </c>
      <c r="G1383" s="191" t="str">
        <f>IF(CT!$DG$10&lt;&gt;"",CT!$DG$10,"")</f>
        <v/>
      </c>
      <c r="H1383" s="191" t="str">
        <f>IF(CT!$DO$10&lt;&gt;"",CT!$DO$10,"")</f>
        <v/>
      </c>
      <c r="I1383" s="47"/>
      <c r="J1383" s="47"/>
    </row>
    <row r="1384" spans="1:10" ht="13.5" thickBot="1">
      <c r="A1384" s="188"/>
      <c r="B1384" s="224"/>
      <c r="C1384" s="253" t="str">
        <f>IF(D1381&lt;&gt;"","C.F.","")</f>
        <v/>
      </c>
      <c r="D1384" s="434" t="str">
        <f>IF(CT!$CJ$10&lt;&gt;"",CT!$CJ$10,"")</f>
        <v/>
      </c>
      <c r="E1384" s="434" t="str">
        <f>IF(CT!$CR$10&lt;&gt;"",CT!$CR$10,"")</f>
        <v/>
      </c>
      <c r="F1384" s="434" t="str">
        <f>IF(CT!$CZ$10&lt;&gt;"",CT!$CZ$10,"")</f>
        <v/>
      </c>
      <c r="G1384" s="434" t="str">
        <f>IF(CT!$DH$10&lt;&gt;"",CT!$DH$10,"")</f>
        <v/>
      </c>
      <c r="H1384" s="434" t="str">
        <f>IF(CT!$DP$10&lt;&gt;"",CT!$DP$10,"")</f>
        <v/>
      </c>
      <c r="I1384" s="47"/>
      <c r="J1384" s="47"/>
    </row>
    <row r="1385" spans="1:10" ht="13.5" thickBot="1">
      <c r="A1385" s="189"/>
      <c r="B1385" s="224"/>
      <c r="C1385" s="191"/>
      <c r="D1385" s="434"/>
      <c r="E1385" s="434"/>
      <c r="F1385" s="434"/>
      <c r="G1385" s="434"/>
      <c r="H1385" s="434"/>
      <c r="I1385" s="47"/>
      <c r="J1385" s="47"/>
    </row>
    <row r="1386" spans="1:10">
      <c r="A1386" s="188"/>
      <c r="B1386" s="47"/>
      <c r="C1386" s="47"/>
      <c r="D1386" s="47"/>
      <c r="E1386" s="47"/>
      <c r="F1386" s="47"/>
      <c r="G1386" s="47"/>
      <c r="H1386" s="47"/>
      <c r="I1386" s="47"/>
      <c r="J1386" s="47"/>
    </row>
    <row r="1387" spans="1:10">
      <c r="A1387" s="189"/>
      <c r="B1387" s="47"/>
      <c r="C1387" s="47"/>
      <c r="D1387" s="47"/>
      <c r="E1387" s="47"/>
      <c r="F1387" s="47"/>
      <c r="G1387" s="47"/>
      <c r="H1387" s="47"/>
      <c r="I1387" s="47"/>
      <c r="J1387" s="47"/>
    </row>
    <row r="1388" spans="1:10">
      <c r="A1388" s="188"/>
      <c r="B1388" s="47"/>
      <c r="C1388" s="47"/>
      <c r="D1388" s="47"/>
      <c r="E1388" s="47"/>
      <c r="F1388" s="47"/>
      <c r="G1388" s="47"/>
      <c r="H1388" s="47"/>
      <c r="I1388" s="47"/>
      <c r="J1388" s="47"/>
    </row>
    <row r="1389" spans="1:10">
      <c r="A1389" s="189"/>
      <c r="B1389" s="47"/>
      <c r="C1389" s="47"/>
      <c r="D1389" s="47"/>
      <c r="E1389" s="47"/>
      <c r="F1389" s="47"/>
      <c r="G1389" s="47"/>
      <c r="H1389" s="47"/>
      <c r="I1389" s="47"/>
      <c r="J1389" s="47"/>
    </row>
    <row r="1390" spans="1:10">
      <c r="A1390" s="192"/>
      <c r="B1390" s="193"/>
      <c r="C1390" s="193"/>
      <c r="D1390" s="193"/>
      <c r="E1390" s="193"/>
      <c r="F1390" s="193"/>
      <c r="G1390" s="193"/>
      <c r="H1390" s="193"/>
      <c r="I1390" s="47"/>
      <c r="J1390" s="47"/>
    </row>
    <row r="1391" spans="1:10" ht="13.5" thickBot="1">
      <c r="A1391" s="194"/>
      <c r="B1391" s="47"/>
      <c r="C1391" s="194" t="s">
        <v>210</v>
      </c>
      <c r="D1391" s="194"/>
      <c r="E1391" s="194"/>
      <c r="F1391" s="194"/>
      <c r="G1391" s="194"/>
      <c r="H1391" s="194"/>
      <c r="I1391" s="194"/>
      <c r="J1391" s="194"/>
    </row>
    <row r="1392" spans="1:10">
      <c r="A1392" s="47" t="s">
        <v>214</v>
      </c>
      <c r="B1392" s="178" t="str">
        <f>$BJ$7</f>
        <v>Found in tolerance.  No action required.  "C.F" = "Correction Factor."</v>
      </c>
      <c r="C1392" s="47"/>
      <c r="D1392" s="47"/>
      <c r="E1392" s="47"/>
      <c r="F1392" s="47"/>
      <c r="G1392" s="47"/>
      <c r="H1392" s="47"/>
      <c r="I1392" s="47"/>
      <c r="J1392" s="47"/>
    </row>
    <row r="1393" spans="1:10">
      <c r="A1393" s="47"/>
      <c r="B1393" s="47"/>
      <c r="C1393" s="47"/>
      <c r="D1393" s="47"/>
      <c r="E1393" s="47"/>
      <c r="F1393" s="47"/>
      <c r="G1393" s="47"/>
      <c r="H1393" s="47"/>
      <c r="I1393" s="47"/>
      <c r="J1393" s="47"/>
    </row>
    <row r="1394" spans="1:10">
      <c r="A1394" s="195" t="s">
        <v>220</v>
      </c>
      <c r="B1394" s="178" t="str">
        <f>$BJ$30</f>
        <v>New</v>
      </c>
      <c r="C1394" s="47"/>
      <c r="D1394" s="47"/>
      <c r="E1394" s="47"/>
      <c r="F1394" s="47"/>
      <c r="G1394" s="47"/>
      <c r="H1394" s="47"/>
      <c r="I1394" s="47"/>
      <c r="J1394" s="47"/>
    </row>
    <row r="1395" spans="1:10">
      <c r="A1395" s="195" t="s">
        <v>223</v>
      </c>
      <c r="B1395" s="178" t="str">
        <f>$BK$5</f>
        <v>ACCEPTED</v>
      </c>
      <c r="C1395" s="47"/>
      <c r="D1395" s="47"/>
      <c r="E1395" s="47"/>
      <c r="F1395" s="47"/>
      <c r="G1395" s="47"/>
      <c r="H1395" s="47"/>
      <c r="I1395" s="47"/>
      <c r="J1395" s="47"/>
    </row>
    <row r="1396" spans="1:10">
      <c r="A1396" s="182"/>
      <c r="B1396" s="507" t="s">
        <v>225</v>
      </c>
      <c r="C1396" s="508"/>
      <c r="D1396" s="507"/>
      <c r="E1396" s="507"/>
      <c r="F1396" s="507"/>
      <c r="G1396" s="508"/>
      <c r="H1396" s="508"/>
      <c r="I1396" s="507"/>
      <c r="J1396" s="507"/>
    </row>
    <row r="1397" spans="1:10">
      <c r="A1397" s="47" t="s">
        <v>227</v>
      </c>
      <c r="B1397" s="47"/>
      <c r="C1397" s="178" t="str">
        <f>$N$20</f>
        <v>Additel 286 SN:6851022030037</v>
      </c>
      <c r="D1397" s="181"/>
      <c r="E1397" s="181"/>
      <c r="F1397" s="47" t="s">
        <v>228</v>
      </c>
      <c r="G1397" s="512" t="str">
        <f>IF($V$19&lt;&gt;"",$V$19,"")</f>
        <v>PRT SN:496142</v>
      </c>
      <c r="H1397" s="513"/>
      <c r="I1397" s="196"/>
      <c r="J1397" s="47"/>
    </row>
    <row r="1398" spans="1:10">
      <c r="A1398" s="47" t="s">
        <v>229</v>
      </c>
      <c r="B1398" s="47"/>
      <c r="C1398" s="504">
        <f>$N$21</f>
        <v>45474</v>
      </c>
      <c r="D1398" s="505"/>
      <c r="E1398" s="506"/>
      <c r="F1398" s="47" t="s">
        <v>230</v>
      </c>
      <c r="G1398" s="197">
        <f>IF($V$20&lt;&gt;"",$V$20,"")</f>
        <v>45275</v>
      </c>
      <c r="H1398" s="198" t="str">
        <f>IF($W$20&lt;&gt;"",$W$20,"")</f>
        <v/>
      </c>
      <c r="I1398" s="199"/>
      <c r="J1398" s="200"/>
    </row>
    <row r="1399" spans="1:10">
      <c r="A1399" s="47" t="s">
        <v>231</v>
      </c>
      <c r="B1399" s="47"/>
      <c r="C1399" s="504">
        <f>$N$22</f>
        <v>45839</v>
      </c>
      <c r="D1399" s="505"/>
      <c r="E1399" s="506"/>
      <c r="F1399" s="47" t="s">
        <v>232</v>
      </c>
      <c r="G1399" s="197">
        <f>IF($V$21&lt;&gt;"",$V$21,"")</f>
        <v>46006</v>
      </c>
      <c r="H1399" s="197" t="str">
        <f>IF($W$21&lt;&gt;"",$W$21,"")</f>
        <v/>
      </c>
      <c r="I1399" s="199"/>
      <c r="J1399" s="200"/>
    </row>
    <row r="1400" spans="1:10" ht="13.5" thickBot="1">
      <c r="A1400" s="201" t="s">
        <v>233</v>
      </c>
      <c r="B1400" s="201"/>
      <c r="C1400" s="509" t="str">
        <f>$N$23</f>
        <v>56561-060578</v>
      </c>
      <c r="D1400" s="510"/>
      <c r="E1400" s="511"/>
      <c r="F1400" s="201" t="s">
        <v>233</v>
      </c>
      <c r="G1400" s="201"/>
      <c r="H1400" s="295" t="str">
        <f>IF($V$22&lt;&gt;"",$V$22,"")</f>
        <v>G295632</v>
      </c>
      <c r="I1400" s="203"/>
      <c r="J1400" s="204"/>
    </row>
    <row r="1401" spans="1:10">
      <c r="A1401" s="47" t="s">
        <v>52</v>
      </c>
      <c r="B1401" s="47"/>
      <c r="C1401" s="47"/>
      <c r="D1401" s="220" t="s">
        <v>53</v>
      </c>
      <c r="E1401" s="221">
        <v>36</v>
      </c>
      <c r="F1401" s="47"/>
      <c r="G1401" s="178"/>
      <c r="H1401" s="47"/>
      <c r="I1401" s="47"/>
      <c r="J1401" s="47"/>
    </row>
    <row r="1402" spans="1:10">
      <c r="A1402" s="47" t="s">
        <v>59</v>
      </c>
      <c r="B1402" s="47"/>
      <c r="C1402" s="47"/>
      <c r="D1402" s="47"/>
      <c r="E1402" s="47"/>
      <c r="F1402" s="47"/>
      <c r="G1402" s="47"/>
      <c r="H1402" s="47"/>
      <c r="I1402" s="47"/>
      <c r="J1402" s="47"/>
    </row>
    <row r="1403" spans="1:10">
      <c r="A1403" s="47" t="s">
        <v>68</v>
      </c>
      <c r="B1403" s="178" t="str">
        <f>$BC$12</f>
        <v>Thermocouple Wire</v>
      </c>
      <c r="C1403" s="47"/>
      <c r="D1403" s="47"/>
      <c r="E1403" s="47" t="s">
        <v>69</v>
      </c>
      <c r="F1403" s="47"/>
      <c r="G1403" s="178" t="str">
        <f>$BF$22</f>
        <v>KF</v>
      </c>
      <c r="H1403" s="47"/>
      <c r="I1403" s="47"/>
      <c r="J1403" s="47"/>
    </row>
    <row r="1404" spans="1:10">
      <c r="A1404" s="47" t="s">
        <v>48</v>
      </c>
      <c r="B1404" s="178" t="str">
        <f>AY4</f>
        <v>"0"</v>
      </c>
      <c r="C1404" s="47"/>
      <c r="D1404" s="47"/>
      <c r="E1404" s="47" t="s">
        <v>76</v>
      </c>
      <c r="F1404" s="47"/>
      <c r="G1404" s="246">
        <f ca="1">$BG$9</f>
        <v>45756</v>
      </c>
      <c r="H1404" s="47"/>
      <c r="I1404" s="47"/>
      <c r="J1404" s="179"/>
    </row>
    <row r="1405" spans="1:10">
      <c r="A1405" s="47" t="s">
        <v>80</v>
      </c>
      <c r="B1405" s="178" t="str">
        <f>$BG$18</f>
        <v>N/A</v>
      </c>
      <c r="C1405" s="47"/>
      <c r="D1405" s="47"/>
      <c r="E1405" s="47" t="s">
        <v>81</v>
      </c>
      <c r="F1405" s="47"/>
      <c r="G1405" s="246" t="str">
        <f>$BG$10</f>
        <v>N/A</v>
      </c>
      <c r="H1405" s="47"/>
      <c r="J1405" s="179"/>
    </row>
    <row r="1406" spans="1:10">
      <c r="A1406" s="47" t="s">
        <v>65</v>
      </c>
      <c r="B1406" s="180">
        <f>$BG$2</f>
        <v>72</v>
      </c>
      <c r="C1406" s="47"/>
      <c r="D1406" s="47"/>
      <c r="E1406" s="47" t="s">
        <v>91</v>
      </c>
      <c r="F1406" s="47"/>
      <c r="G1406" s="178">
        <f>$BG$3</f>
        <v>25</v>
      </c>
      <c r="H1406" s="47" t="s">
        <v>92</v>
      </c>
      <c r="I1406" s="47"/>
      <c r="J1406" s="47"/>
    </row>
    <row r="1407" spans="1:10">
      <c r="A1407" s="47" t="s">
        <v>105</v>
      </c>
      <c r="B1407" s="178" t="str">
        <f>$BE$27</f>
        <v>Production</v>
      </c>
      <c r="C1407" s="47"/>
      <c r="D1407" s="47"/>
      <c r="E1407" s="47" t="s">
        <v>106</v>
      </c>
      <c r="F1407" s="178" t="str">
        <f>$AR$23</f>
        <v>Greater of ±2.0°F or ±0.4% of Reading</v>
      </c>
      <c r="G1407" s="47"/>
      <c r="H1407" s="47"/>
      <c r="I1407" s="47"/>
      <c r="J1407" s="47"/>
    </row>
    <row r="1408" spans="1:10">
      <c r="A1408" s="181" t="s">
        <v>116</v>
      </c>
      <c r="B1408" s="47"/>
      <c r="C1408" s="181"/>
      <c r="D1408" s="181" t="s">
        <v>117</v>
      </c>
      <c r="E1408" s="181"/>
      <c r="F1408" s="47"/>
      <c r="G1408" s="178" t="str">
        <f>$AR$24</f>
        <v>AMS2750H, ASTM E220-19</v>
      </c>
      <c r="H1408" s="181"/>
      <c r="I1408" s="47"/>
      <c r="J1408" s="47"/>
    </row>
    <row r="1409" spans="1:10">
      <c r="A1409" s="182" t="s">
        <v>125</v>
      </c>
      <c r="B1409" s="182"/>
      <c r="C1409" s="47"/>
      <c r="D1409" s="178" t="str">
        <f>$AX$22</f>
        <v/>
      </c>
      <c r="E1409" s="47" t="s">
        <v>126</v>
      </c>
      <c r="F1409" s="47"/>
      <c r="G1409" s="183" t="str">
        <f>$AX$26</f>
        <v>Specification</v>
      </c>
      <c r="H1409" s="184" t="s">
        <v>127</v>
      </c>
      <c r="I1409" s="47"/>
      <c r="J1409" s="47"/>
    </row>
    <row r="1410" spans="1:10" ht="13.5" thickBot="1">
      <c r="A1410" s="185" t="s">
        <v>136</v>
      </c>
      <c r="B1410" s="247"/>
      <c r="C1410" s="431"/>
      <c r="D1410" s="248">
        <f>IF(CT!$E$1&lt;&gt;"",CT!$E$1,"")</f>
        <v>-50</v>
      </c>
      <c r="E1410" s="432">
        <f>IF(CT!$M$1&lt;&gt;"",CT!$M$1,"")</f>
        <v>200</v>
      </c>
      <c r="F1410" s="432">
        <f>IF(CT!$U$1&lt;&gt;"",CT!$U$1,"")</f>
        <v>450</v>
      </c>
      <c r="G1410" s="248" t="str">
        <f>IF(CT!$AC$1&lt;&gt;"",CT!$AC$1,"")</f>
        <v/>
      </c>
      <c r="H1410" s="433" t="str">
        <f>IF(CT!$AK$1&lt;&gt;"",CT!$AK$1,"")</f>
        <v/>
      </c>
      <c r="I1410" s="47"/>
      <c r="J1410" s="186"/>
    </row>
    <row r="1411" spans="1:10" ht="13.5" thickBot="1">
      <c r="A1411" s="187" t="s">
        <v>141</v>
      </c>
      <c r="B1411" s="223" t="str">
        <f>IF(CT!$C$10&lt;&gt;"",CT!$C$10,"")</f>
        <v/>
      </c>
      <c r="C1411" s="191"/>
      <c r="D1411" s="191" t="str">
        <f>IF(CT!$G$10&lt;&gt;"",CT!$G$10,"")</f>
        <v/>
      </c>
      <c r="E1411" s="191" t="str">
        <f>IF(CT!$O$10&lt;&gt;"",CT!$O$10,"")</f>
        <v/>
      </c>
      <c r="F1411" s="191" t="str">
        <f>IF(CT!$W$10&lt;&gt;"",CT!$W$10,"")</f>
        <v/>
      </c>
      <c r="G1411" s="191" t="str">
        <f>IF(CT!$AE$10&lt;&gt;"",CT!$AE$10,"")</f>
        <v/>
      </c>
      <c r="H1411" s="191" t="str">
        <f>IF(CT!$AM$10&lt;&gt;"",CT!$AM$10,"")</f>
        <v/>
      </c>
      <c r="I1411" s="47"/>
      <c r="J1411" s="47"/>
    </row>
    <row r="1412" spans="1:10" ht="13.5" thickBot="1">
      <c r="A1412" s="188"/>
      <c r="B1412" s="223"/>
      <c r="C1412" s="253" t="s">
        <v>236</v>
      </c>
      <c r="D1412" s="253" t="str">
        <f>IF(CT!$H$10&lt;&gt;"",CT!$H$10,"")</f>
        <v/>
      </c>
      <c r="E1412" s="434" t="str">
        <f>IF(CT!$P$10&lt;&gt;"",CT!$P$10,"")</f>
        <v/>
      </c>
      <c r="F1412" s="434" t="str">
        <f>IF(CT!$X$10&lt;&gt;"",CT!$X$10,"")</f>
        <v/>
      </c>
      <c r="G1412" s="434" t="str">
        <f>IF(CT!$AF$10&lt;&gt;"",CT!$AF$10,"")</f>
        <v/>
      </c>
      <c r="H1412" s="434" t="str">
        <f>IF(CT!$AN$10&lt;&gt;"",CT!$AN$10,"")</f>
        <v/>
      </c>
      <c r="I1412" s="47"/>
      <c r="J1412" s="47"/>
    </row>
    <row r="1413" spans="1:10" ht="13.5" thickBot="1">
      <c r="A1413" s="189"/>
      <c r="B1413" s="224"/>
      <c r="C1413" s="254"/>
      <c r="D1413" s="435"/>
      <c r="E1413" s="435"/>
      <c r="F1413" s="435"/>
      <c r="G1413" s="435"/>
      <c r="H1413" s="435"/>
      <c r="I1413" s="47"/>
      <c r="J1413" s="47"/>
    </row>
    <row r="1414" spans="1:10" ht="13.5" thickBot="1">
      <c r="A1414" s="188"/>
      <c r="B1414" s="224"/>
      <c r="C1414" s="191"/>
      <c r="D1414" s="191"/>
      <c r="E1414" s="191"/>
      <c r="F1414" s="191"/>
      <c r="G1414" s="191"/>
      <c r="H1414" s="191"/>
      <c r="I1414" s="47"/>
      <c r="J1414" s="47"/>
    </row>
    <row r="1415" spans="1:10" ht="13.5" thickBot="1">
      <c r="A1415" s="189"/>
      <c r="B1415" s="224"/>
      <c r="C1415" s="253"/>
      <c r="D1415" s="248" t="str">
        <f>IF(CT!$AS$1&lt;&gt;"",CT!$AS$1,"")</f>
        <v/>
      </c>
      <c r="E1415" s="248" t="str">
        <f>IF(CT!$BA$1&lt;&gt;"",CT!$BA$1,"")</f>
        <v/>
      </c>
      <c r="F1415" s="248" t="str">
        <f>IF(CT!$BI$1&lt;&gt;"",CT!$BI$1,"")</f>
        <v/>
      </c>
      <c r="G1415" s="248" t="str">
        <f>IF(CT!$BQ$1&lt;&gt;"",CT!$BQ$1,"")</f>
        <v/>
      </c>
      <c r="H1415" s="248" t="str">
        <f>IF(CT!$BY$1&lt;&gt;"",CT!$BY$1,"")</f>
        <v/>
      </c>
      <c r="I1415" s="47"/>
      <c r="J1415" s="47"/>
    </row>
    <row r="1416" spans="1:10" ht="13.5" thickBot="1">
      <c r="A1416" s="188"/>
      <c r="B1416" s="224"/>
      <c r="C1416" s="225"/>
      <c r="D1416" s="240" t="str">
        <f>IF(D1415&lt;&gt;"","---------------","")</f>
        <v/>
      </c>
      <c r="E1416" s="240" t="str">
        <f>IF(E1415&lt;&gt;"","---------------","")</f>
        <v/>
      </c>
      <c r="F1416" s="240" t="str">
        <f>IF(F1415&lt;&gt;"","---------------","")</f>
        <v/>
      </c>
      <c r="G1416" s="240" t="str">
        <f>IF(G1415&lt;&gt;"","---------------","")</f>
        <v/>
      </c>
      <c r="H1416" s="240" t="str">
        <f>IF(H1415&lt;&gt;"","---------------","")</f>
        <v/>
      </c>
      <c r="I1416" s="47"/>
      <c r="J1416" s="47"/>
    </row>
    <row r="1417" spans="1:10" ht="13.5" thickBot="1">
      <c r="A1417" s="189"/>
      <c r="B1417" s="224"/>
      <c r="C1417" s="191"/>
      <c r="D1417" s="191" t="str">
        <f>IF(CT!$AU$10&lt;&gt;"",CT!$AU$10,"")</f>
        <v/>
      </c>
      <c r="E1417" s="191" t="str">
        <f>IF(CT!$BC$10&lt;&gt;"",CT!$BC$10,"")</f>
        <v/>
      </c>
      <c r="F1417" s="191" t="str">
        <f>IF(CT!$BK$10&lt;&gt;"",CT!$BK$10,"")</f>
        <v/>
      </c>
      <c r="G1417" s="191" t="str">
        <f>IF(CT!$BS$10&lt;&gt;"",CT!$BS$10,"")</f>
        <v/>
      </c>
      <c r="H1417" s="191" t="str">
        <f>IF(CT!$CA$10&lt;&gt;"",CT!$CA$10,"")</f>
        <v/>
      </c>
      <c r="I1417" s="47"/>
      <c r="J1417" s="47"/>
    </row>
    <row r="1418" spans="1:10" ht="13.5" thickBot="1">
      <c r="A1418" s="188"/>
      <c r="B1418" s="224"/>
      <c r="C1418" s="253" t="str">
        <f>IF(D1415&lt;&gt;"","C.F.","")</f>
        <v/>
      </c>
      <c r="D1418" s="434" t="str">
        <f>IF(CT!$AV$10&lt;&gt;"",CT!$AV$10,"")</f>
        <v/>
      </c>
      <c r="E1418" s="434" t="str">
        <f>IF(CT!$BD$10&lt;&gt;"",CT!$BD$10,"")</f>
        <v/>
      </c>
      <c r="F1418" s="434" t="str">
        <f>IF(CT!$BL$10&lt;&gt;"",CT!$BL$10,"")</f>
        <v/>
      </c>
      <c r="G1418" s="434" t="str">
        <f>IF(CT!$BT$10&lt;&gt;"",CT!$BT$10,"")</f>
        <v/>
      </c>
      <c r="H1418" s="434" t="str">
        <f>IF(CT!$CB$10&lt;&gt;"",CT!$CB$10,"")</f>
        <v/>
      </c>
      <c r="I1418" s="47"/>
      <c r="J1418" s="47"/>
    </row>
    <row r="1419" spans="1:10" ht="13.5" thickBot="1">
      <c r="A1419" s="189"/>
      <c r="B1419" s="224"/>
      <c r="C1419" s="190"/>
      <c r="D1419" s="190"/>
      <c r="E1419" s="190"/>
      <c r="F1419" s="190"/>
      <c r="G1419" s="190"/>
      <c r="H1419" s="190"/>
      <c r="I1419" s="47"/>
      <c r="J1419" s="47"/>
    </row>
    <row r="1420" spans="1:10" ht="13.5" thickBot="1">
      <c r="A1420" s="188"/>
      <c r="B1420" s="224"/>
      <c r="C1420" s="191"/>
      <c r="D1420" s="191"/>
      <c r="E1420" s="191"/>
      <c r="F1420" s="191"/>
      <c r="G1420" s="191"/>
      <c r="H1420" s="191"/>
      <c r="I1420" s="47"/>
      <c r="J1420" s="47"/>
    </row>
    <row r="1421" spans="1:10" ht="13.5" thickBot="1">
      <c r="A1421" s="189"/>
      <c r="B1421" s="224"/>
      <c r="C1421" s="253" t="str">
        <f>IF(B1420&lt;&gt;"","C.F.","")</f>
        <v/>
      </c>
      <c r="D1421" s="248" t="str">
        <f>IF(CT!$CG$1&lt;&gt;"",CT!$CG$1,"")</f>
        <v/>
      </c>
      <c r="E1421" s="248" t="str">
        <f>IF(CT!$CO$1&lt;&gt;"",CT!$CO$1,"")</f>
        <v/>
      </c>
      <c r="F1421" s="248" t="str">
        <f>IF(CT!$CW$1&lt;&gt;"",CT!$CW$1,"")</f>
        <v/>
      </c>
      <c r="G1421" s="248" t="str">
        <f>IF(CT!$DE$1&lt;&gt;"",CT!$DE$1,"")</f>
        <v/>
      </c>
      <c r="H1421" s="248" t="str">
        <f>IF(CT!$DM$1&lt;&gt;"",CT!$DM$1,"")</f>
        <v/>
      </c>
      <c r="I1421" s="47"/>
      <c r="J1421" s="47"/>
    </row>
    <row r="1422" spans="1:10" ht="13.5" thickBot="1">
      <c r="A1422" s="188"/>
      <c r="B1422" s="224"/>
      <c r="C1422" s="437"/>
      <c r="D1422" s="240" t="str">
        <f>IF(D1421&lt;&gt;"","---------------","")</f>
        <v/>
      </c>
      <c r="E1422" s="240" t="str">
        <f>IF(E1421&lt;&gt;"","---------------","")</f>
        <v/>
      </c>
      <c r="F1422" s="240" t="str">
        <f>IF(F1421&lt;&gt;"","---------------","")</f>
        <v/>
      </c>
      <c r="G1422" s="240" t="str">
        <f>IF(G1421&lt;&gt;"","---------------","")</f>
        <v/>
      </c>
      <c r="H1422" s="240" t="str">
        <f>IF(H1421&lt;&gt;"","---------------","")</f>
        <v/>
      </c>
      <c r="I1422" s="47"/>
      <c r="J1422" s="47"/>
    </row>
    <row r="1423" spans="1:10" ht="13.5" thickBot="1">
      <c r="A1423" s="189"/>
      <c r="B1423" s="224"/>
      <c r="C1423" s="191"/>
      <c r="D1423" s="191" t="str">
        <f>IF(CT!$CI$10&lt;&gt;"",CT!$CI$10,"")</f>
        <v/>
      </c>
      <c r="E1423" s="191" t="str">
        <f>IF(CT!$CQ$10&lt;&gt;"",CT!$CQ$10,"")</f>
        <v/>
      </c>
      <c r="F1423" s="191" t="str">
        <f>IF(CT!$CY$10&lt;&gt;"",CT!$CY$10,"")</f>
        <v/>
      </c>
      <c r="G1423" s="191" t="str">
        <f>IF(CT!$DG$10&lt;&gt;"",CT!$DG$10,"")</f>
        <v/>
      </c>
      <c r="H1423" s="191" t="str">
        <f>IF(CT!$DO$10&lt;&gt;"",CT!$DO$10,"")</f>
        <v/>
      </c>
      <c r="I1423" s="47"/>
      <c r="J1423" s="47"/>
    </row>
    <row r="1424" spans="1:10" ht="13.5" thickBot="1">
      <c r="A1424" s="188"/>
      <c r="B1424" s="224"/>
      <c r="C1424" s="253" t="str">
        <f>IF(D1421&lt;&gt;"","C.F.","")</f>
        <v/>
      </c>
      <c r="D1424" s="434" t="str">
        <f>IF(CT!$CJ$10&lt;&gt;"",CT!$CJ$10,"")</f>
        <v/>
      </c>
      <c r="E1424" s="434" t="str">
        <f>IF(CT!$CR$10&lt;&gt;"",CT!$CR$10,"")</f>
        <v/>
      </c>
      <c r="F1424" s="434" t="str">
        <f>IF(CT!$CZ$10&lt;&gt;"",CT!$CZ$10,"")</f>
        <v/>
      </c>
      <c r="G1424" s="434" t="str">
        <f>IF(CT!$DH$10&lt;&gt;"",CT!$DH$10,"")</f>
        <v/>
      </c>
      <c r="H1424" s="434" t="str">
        <f>IF(CT!$DP$10&lt;&gt;"",CT!$DP$10,"")</f>
        <v/>
      </c>
      <c r="I1424" s="47"/>
      <c r="J1424" s="47"/>
    </row>
    <row r="1425" spans="1:10" ht="13.5" thickBot="1">
      <c r="A1425" s="189"/>
      <c r="B1425" s="224"/>
      <c r="C1425" s="191"/>
      <c r="D1425" s="434"/>
      <c r="E1425" s="434"/>
      <c r="F1425" s="434"/>
      <c r="G1425" s="434"/>
      <c r="H1425" s="434"/>
      <c r="I1425" s="47"/>
      <c r="J1425" s="47"/>
    </row>
    <row r="1426" spans="1:10">
      <c r="A1426" s="188"/>
      <c r="B1426" s="47"/>
      <c r="C1426" s="47"/>
      <c r="D1426" s="47"/>
      <c r="E1426" s="47"/>
      <c r="F1426" s="47"/>
      <c r="G1426" s="47"/>
      <c r="H1426" s="47"/>
      <c r="I1426" s="47"/>
      <c r="J1426" s="47"/>
    </row>
    <row r="1427" spans="1:10">
      <c r="A1427" s="189"/>
      <c r="B1427" s="47"/>
      <c r="C1427" s="47"/>
      <c r="D1427" s="47"/>
      <c r="E1427" s="47"/>
      <c r="F1427" s="47"/>
      <c r="G1427" s="47"/>
      <c r="H1427" s="47"/>
      <c r="I1427" s="47"/>
      <c r="J1427" s="47"/>
    </row>
    <row r="1428" spans="1:10">
      <c r="A1428" s="188"/>
      <c r="B1428" s="47"/>
      <c r="C1428" s="47"/>
      <c r="D1428" s="47"/>
      <c r="E1428" s="47"/>
      <c r="F1428" s="47"/>
      <c r="G1428" s="47"/>
      <c r="H1428" s="47"/>
      <c r="I1428" s="47"/>
      <c r="J1428" s="47"/>
    </row>
    <row r="1429" spans="1:10">
      <c r="A1429" s="189"/>
      <c r="B1429" s="47"/>
      <c r="C1429" s="47"/>
      <c r="D1429" s="47"/>
      <c r="E1429" s="47"/>
      <c r="F1429" s="47"/>
      <c r="G1429" s="47"/>
      <c r="H1429" s="47"/>
      <c r="I1429" s="47"/>
      <c r="J1429" s="47"/>
    </row>
    <row r="1430" spans="1:10">
      <c r="A1430" s="192"/>
      <c r="B1430" s="193"/>
      <c r="C1430" s="193"/>
      <c r="D1430" s="193"/>
      <c r="E1430" s="193"/>
      <c r="F1430" s="193"/>
      <c r="G1430" s="193"/>
      <c r="H1430" s="193"/>
      <c r="I1430" s="47"/>
      <c r="J1430" s="47"/>
    </row>
    <row r="1431" spans="1:10" ht="13.5" thickBot="1">
      <c r="A1431" s="194"/>
      <c r="B1431" s="47"/>
      <c r="C1431" s="194" t="s">
        <v>210</v>
      </c>
      <c r="D1431" s="194"/>
      <c r="E1431" s="194"/>
      <c r="F1431" s="194"/>
      <c r="G1431" s="194"/>
      <c r="H1431" s="194"/>
      <c r="I1431" s="194"/>
      <c r="J1431" s="194"/>
    </row>
    <row r="1432" spans="1:10">
      <c r="A1432" s="47" t="s">
        <v>214</v>
      </c>
      <c r="B1432" s="178" t="str">
        <f>$BJ$7</f>
        <v>Found in tolerance.  No action required.  "C.F" = "Correction Factor."</v>
      </c>
      <c r="C1432" s="47"/>
      <c r="D1432" s="47"/>
      <c r="E1432" s="47"/>
      <c r="F1432" s="47"/>
      <c r="G1432" s="47"/>
      <c r="H1432" s="47"/>
      <c r="I1432" s="47"/>
      <c r="J1432" s="47"/>
    </row>
    <row r="1433" spans="1:10">
      <c r="A1433" s="47"/>
      <c r="B1433" s="47"/>
      <c r="C1433" s="47"/>
      <c r="D1433" s="47"/>
      <c r="E1433" s="47"/>
      <c r="F1433" s="47"/>
      <c r="G1433" s="47"/>
      <c r="H1433" s="47"/>
      <c r="I1433" s="47"/>
      <c r="J1433" s="47"/>
    </row>
    <row r="1434" spans="1:10">
      <c r="A1434" s="195" t="s">
        <v>220</v>
      </c>
      <c r="B1434" s="178" t="str">
        <f>$BJ$30</f>
        <v>New</v>
      </c>
      <c r="C1434" s="47"/>
      <c r="D1434" s="47"/>
      <c r="E1434" s="47"/>
      <c r="F1434" s="47"/>
      <c r="G1434" s="47"/>
      <c r="H1434" s="47"/>
      <c r="I1434" s="47"/>
      <c r="J1434" s="47"/>
    </row>
    <row r="1435" spans="1:10">
      <c r="A1435" s="195" t="s">
        <v>223</v>
      </c>
      <c r="B1435" s="178" t="str">
        <f>$BK$5</f>
        <v>ACCEPTED</v>
      </c>
      <c r="C1435" s="47"/>
      <c r="D1435" s="47"/>
      <c r="E1435" s="47"/>
      <c r="F1435" s="47"/>
      <c r="G1435" s="47"/>
      <c r="H1435" s="47"/>
      <c r="I1435" s="47"/>
      <c r="J1435" s="47"/>
    </row>
    <row r="1436" spans="1:10">
      <c r="A1436" s="182"/>
      <c r="B1436" s="507" t="s">
        <v>225</v>
      </c>
      <c r="C1436" s="508"/>
      <c r="D1436" s="507"/>
      <c r="E1436" s="507"/>
      <c r="F1436" s="507"/>
      <c r="G1436" s="508"/>
      <c r="H1436" s="508"/>
      <c r="I1436" s="507"/>
      <c r="J1436" s="507"/>
    </row>
    <row r="1437" spans="1:10">
      <c r="A1437" s="47" t="s">
        <v>227</v>
      </c>
      <c r="B1437" s="47"/>
      <c r="C1437" s="178" t="str">
        <f>$N$20</f>
        <v>Additel 286 SN:6851022030037</v>
      </c>
      <c r="D1437" s="181"/>
      <c r="E1437" s="181"/>
      <c r="F1437" s="47" t="s">
        <v>228</v>
      </c>
      <c r="G1437" s="512" t="str">
        <f>IF($V$19&lt;&gt;"",$V$19,"")</f>
        <v>PRT SN:496142</v>
      </c>
      <c r="H1437" s="513"/>
      <c r="I1437" s="196"/>
      <c r="J1437" s="47"/>
    </row>
    <row r="1438" spans="1:10">
      <c r="A1438" s="47" t="s">
        <v>229</v>
      </c>
      <c r="B1438" s="47"/>
      <c r="C1438" s="504">
        <f>$N$21</f>
        <v>45474</v>
      </c>
      <c r="D1438" s="505"/>
      <c r="E1438" s="506"/>
      <c r="F1438" s="47" t="s">
        <v>230</v>
      </c>
      <c r="G1438" s="197">
        <f>IF($V$20&lt;&gt;"",$V$20,"")</f>
        <v>45275</v>
      </c>
      <c r="H1438" s="198" t="str">
        <f>IF($W$20&lt;&gt;"",$W$20,"")</f>
        <v/>
      </c>
      <c r="I1438" s="199"/>
      <c r="J1438" s="200"/>
    </row>
    <row r="1439" spans="1:10">
      <c r="A1439" s="47" t="s">
        <v>231</v>
      </c>
      <c r="B1439" s="47"/>
      <c r="C1439" s="504">
        <f>$N$22</f>
        <v>45839</v>
      </c>
      <c r="D1439" s="505"/>
      <c r="E1439" s="506"/>
      <c r="F1439" s="47" t="s">
        <v>232</v>
      </c>
      <c r="G1439" s="197">
        <f>IF($V$21&lt;&gt;"",$V$21,"")</f>
        <v>46006</v>
      </c>
      <c r="H1439" s="197" t="str">
        <f>IF($W$21&lt;&gt;"",$W$21,"")</f>
        <v/>
      </c>
      <c r="I1439" s="199"/>
      <c r="J1439" s="200"/>
    </row>
    <row r="1440" spans="1:10" ht="13.5" thickBot="1">
      <c r="A1440" s="201" t="s">
        <v>233</v>
      </c>
      <c r="B1440" s="201"/>
      <c r="C1440" s="509" t="str">
        <f>$N$23</f>
        <v>56561-060578</v>
      </c>
      <c r="D1440" s="510"/>
      <c r="E1440" s="511"/>
      <c r="F1440" s="201" t="s">
        <v>233</v>
      </c>
      <c r="G1440" s="201"/>
      <c r="H1440" s="295" t="str">
        <f>IF($V$22&lt;&gt;"",$V$22,"")</f>
        <v>G295632</v>
      </c>
      <c r="I1440" s="203"/>
      <c r="J1440" s="204"/>
    </row>
    <row r="1441" spans="1:10">
      <c r="A1441" s="47" t="s">
        <v>52</v>
      </c>
      <c r="B1441" s="47"/>
      <c r="C1441" s="47"/>
      <c r="D1441" s="220" t="s">
        <v>53</v>
      </c>
      <c r="E1441" s="221">
        <v>37</v>
      </c>
      <c r="F1441" s="47"/>
      <c r="G1441" s="178"/>
      <c r="H1441" s="47"/>
      <c r="I1441" s="47"/>
      <c r="J1441" s="47"/>
    </row>
    <row r="1442" spans="1:10">
      <c r="A1442" s="47" t="s">
        <v>59</v>
      </c>
      <c r="B1442" s="47"/>
      <c r="C1442" s="47"/>
      <c r="D1442" s="47"/>
      <c r="E1442" s="47"/>
      <c r="F1442" s="47"/>
      <c r="G1442" s="47"/>
      <c r="H1442" s="47"/>
      <c r="I1442" s="47"/>
      <c r="J1442" s="47"/>
    </row>
    <row r="1443" spans="1:10">
      <c r="A1443" s="47" t="s">
        <v>68</v>
      </c>
      <c r="B1443" s="178" t="str">
        <f>$BC$12</f>
        <v>Thermocouple Wire</v>
      </c>
      <c r="C1443" s="47"/>
      <c r="D1443" s="47"/>
      <c r="E1443" s="47" t="s">
        <v>69</v>
      </c>
      <c r="F1443" s="47"/>
      <c r="G1443" s="178" t="str">
        <f>$BF$22</f>
        <v>KF</v>
      </c>
      <c r="H1443" s="47"/>
      <c r="I1443" s="47"/>
      <c r="J1443" s="47"/>
    </row>
    <row r="1444" spans="1:10">
      <c r="A1444" s="47" t="s">
        <v>48</v>
      </c>
      <c r="B1444" s="178" t="str">
        <f>AY5</f>
        <v>"0"</v>
      </c>
      <c r="C1444" s="47"/>
      <c r="D1444" s="47"/>
      <c r="E1444" s="47" t="s">
        <v>76</v>
      </c>
      <c r="F1444" s="47"/>
      <c r="G1444" s="246">
        <f ca="1">$BG$9</f>
        <v>45756</v>
      </c>
      <c r="H1444" s="47"/>
      <c r="I1444" s="47"/>
      <c r="J1444" s="179"/>
    </row>
    <row r="1445" spans="1:10">
      <c r="A1445" s="47" t="s">
        <v>80</v>
      </c>
      <c r="B1445" s="178" t="str">
        <f>$BG$18</f>
        <v>N/A</v>
      </c>
      <c r="C1445" s="47"/>
      <c r="D1445" s="47"/>
      <c r="E1445" s="47" t="s">
        <v>81</v>
      </c>
      <c r="F1445" s="47"/>
      <c r="G1445" s="246" t="str">
        <f>$BG$10</f>
        <v>N/A</v>
      </c>
      <c r="H1445" s="47"/>
      <c r="J1445" s="179"/>
    </row>
    <row r="1446" spans="1:10">
      <c r="A1446" s="47" t="s">
        <v>65</v>
      </c>
      <c r="B1446" s="180">
        <f>$BG$2</f>
        <v>72</v>
      </c>
      <c r="C1446" s="47"/>
      <c r="D1446" s="47"/>
      <c r="E1446" s="47" t="s">
        <v>91</v>
      </c>
      <c r="F1446" s="47"/>
      <c r="G1446" s="178">
        <f>$BG$3</f>
        <v>25</v>
      </c>
      <c r="H1446" s="47" t="s">
        <v>92</v>
      </c>
      <c r="I1446" s="47"/>
      <c r="J1446" s="47"/>
    </row>
    <row r="1447" spans="1:10">
      <c r="A1447" s="47" t="s">
        <v>105</v>
      </c>
      <c r="B1447" s="178" t="str">
        <f>$BE$27</f>
        <v>Production</v>
      </c>
      <c r="C1447" s="47"/>
      <c r="D1447" s="47"/>
      <c r="E1447" s="47" t="s">
        <v>106</v>
      </c>
      <c r="F1447" s="178" t="str">
        <f>$AR$23</f>
        <v>Greater of ±2.0°F or ±0.4% of Reading</v>
      </c>
      <c r="G1447" s="47"/>
      <c r="H1447" s="47"/>
      <c r="I1447" s="47"/>
      <c r="J1447" s="47"/>
    </row>
    <row r="1448" spans="1:10">
      <c r="A1448" s="181" t="s">
        <v>116</v>
      </c>
      <c r="B1448" s="47"/>
      <c r="C1448" s="181"/>
      <c r="D1448" s="181" t="s">
        <v>117</v>
      </c>
      <c r="E1448" s="181"/>
      <c r="F1448" s="47"/>
      <c r="G1448" s="178" t="str">
        <f>$AR$24</f>
        <v>AMS2750H, ASTM E220-19</v>
      </c>
      <c r="H1448" s="181"/>
      <c r="I1448" s="47"/>
      <c r="J1448" s="47"/>
    </row>
    <row r="1449" spans="1:10">
      <c r="A1449" s="182" t="s">
        <v>125</v>
      </c>
      <c r="B1449" s="182"/>
      <c r="C1449" s="47"/>
      <c r="D1449" s="178" t="str">
        <f>$AX$22</f>
        <v/>
      </c>
      <c r="E1449" s="47" t="s">
        <v>126</v>
      </c>
      <c r="F1449" s="47"/>
      <c r="G1449" s="183" t="str">
        <f>$AX$26</f>
        <v>Specification</v>
      </c>
      <c r="H1449" s="184" t="s">
        <v>127</v>
      </c>
      <c r="I1449" s="47"/>
      <c r="J1449" s="47"/>
    </row>
    <row r="1450" spans="1:10" ht="13.5" thickBot="1">
      <c r="A1450" s="185" t="s">
        <v>136</v>
      </c>
      <c r="B1450" s="247"/>
      <c r="C1450" s="431"/>
      <c r="D1450" s="248">
        <f>IF(CT!$E$1&lt;&gt;"",CT!$E$1,"")</f>
        <v>-50</v>
      </c>
      <c r="E1450" s="432">
        <f>IF(CT!$M$1&lt;&gt;"",CT!$M$1,"")</f>
        <v>200</v>
      </c>
      <c r="F1450" s="432">
        <f>IF(CT!$U$1&lt;&gt;"",CT!$U$1,"")</f>
        <v>450</v>
      </c>
      <c r="G1450" s="248" t="str">
        <f>IF(CT!$AC$1&lt;&gt;"",CT!$AC$1,"")</f>
        <v/>
      </c>
      <c r="H1450" s="433" t="str">
        <f>IF(CT!$AK$1&lt;&gt;"",CT!$AK$1,"")</f>
        <v/>
      </c>
      <c r="I1450" s="47"/>
      <c r="J1450" s="186"/>
    </row>
    <row r="1451" spans="1:10" ht="13.5" thickBot="1">
      <c r="A1451" s="187" t="s">
        <v>141</v>
      </c>
      <c r="B1451" s="223" t="str">
        <f>IF(CT!$C$10&lt;&gt;"",CT!$C$10,"")</f>
        <v/>
      </c>
      <c r="C1451" s="191"/>
      <c r="D1451" s="191" t="str">
        <f>IF(CT!$G$10&lt;&gt;"",CT!$G$10,"")</f>
        <v/>
      </c>
      <c r="E1451" s="191" t="str">
        <f>IF(CT!$O$10&lt;&gt;"",CT!$O$10,"")</f>
        <v/>
      </c>
      <c r="F1451" s="191" t="str">
        <f>IF(CT!$W$10&lt;&gt;"",CT!$W$10,"")</f>
        <v/>
      </c>
      <c r="G1451" s="191" t="str">
        <f>IF(CT!$AE$10&lt;&gt;"",CT!$AE$10,"")</f>
        <v/>
      </c>
      <c r="H1451" s="191" t="str">
        <f>IF(CT!$AM$10&lt;&gt;"",CT!$AM$10,"")</f>
        <v/>
      </c>
      <c r="I1451" s="47"/>
      <c r="J1451" s="47"/>
    </row>
    <row r="1452" spans="1:10" ht="13.5" thickBot="1">
      <c r="A1452" s="188"/>
      <c r="B1452" s="223"/>
      <c r="C1452" s="253" t="s">
        <v>236</v>
      </c>
      <c r="D1452" s="253" t="str">
        <f>IF(CT!$H$10&lt;&gt;"",CT!$H$10,"")</f>
        <v/>
      </c>
      <c r="E1452" s="434" t="str">
        <f>IF(CT!$P$10&lt;&gt;"",CT!$P$10,"")</f>
        <v/>
      </c>
      <c r="F1452" s="434" t="str">
        <f>IF(CT!$X$10&lt;&gt;"",CT!$X$10,"")</f>
        <v/>
      </c>
      <c r="G1452" s="434" t="str">
        <f>IF(CT!$AF$10&lt;&gt;"",CT!$AF$10,"")</f>
        <v/>
      </c>
      <c r="H1452" s="434" t="str">
        <f>IF(CT!$AN$10&lt;&gt;"",CT!$AN$10,"")</f>
        <v/>
      </c>
      <c r="I1452" s="47"/>
      <c r="J1452" s="47"/>
    </row>
    <row r="1453" spans="1:10" ht="13.5" thickBot="1">
      <c r="A1453" s="189"/>
      <c r="B1453" s="224"/>
      <c r="C1453" s="254"/>
      <c r="D1453" s="435"/>
      <c r="E1453" s="435"/>
      <c r="F1453" s="435"/>
      <c r="G1453" s="435"/>
      <c r="H1453" s="435"/>
      <c r="I1453" s="47"/>
      <c r="J1453" s="47"/>
    </row>
    <row r="1454" spans="1:10" ht="13.5" thickBot="1">
      <c r="A1454" s="188"/>
      <c r="B1454" s="224"/>
      <c r="C1454" s="191"/>
      <c r="D1454" s="191"/>
      <c r="E1454" s="191"/>
      <c r="F1454" s="191"/>
      <c r="G1454" s="191"/>
      <c r="H1454" s="191"/>
      <c r="I1454" s="47"/>
      <c r="J1454" s="47"/>
    </row>
    <row r="1455" spans="1:10" ht="13.5" thickBot="1">
      <c r="A1455" s="189"/>
      <c r="B1455" s="224"/>
      <c r="C1455" s="253"/>
      <c r="D1455" s="248" t="str">
        <f>IF(CT!$AS$1&lt;&gt;"",CT!$AS$1,"")</f>
        <v/>
      </c>
      <c r="E1455" s="248" t="str">
        <f>IF(CT!$BA$1&lt;&gt;"",CT!$BA$1,"")</f>
        <v/>
      </c>
      <c r="F1455" s="248" t="str">
        <f>IF(CT!$BI$1&lt;&gt;"",CT!$BI$1,"")</f>
        <v/>
      </c>
      <c r="G1455" s="248" t="str">
        <f>IF(CT!$BQ$1&lt;&gt;"",CT!$BQ$1,"")</f>
        <v/>
      </c>
      <c r="H1455" s="248" t="str">
        <f>IF(CT!$BY$1&lt;&gt;"",CT!$BY$1,"")</f>
        <v/>
      </c>
      <c r="I1455" s="47"/>
      <c r="J1455" s="47"/>
    </row>
    <row r="1456" spans="1:10" ht="13.5" thickBot="1">
      <c r="A1456" s="188"/>
      <c r="B1456" s="224"/>
      <c r="C1456" s="225"/>
      <c r="D1456" s="240" t="str">
        <f>IF(D1455&lt;&gt;"","---------------","")</f>
        <v/>
      </c>
      <c r="E1456" s="240" t="str">
        <f>IF(E1455&lt;&gt;"","---------------","")</f>
        <v/>
      </c>
      <c r="F1456" s="240" t="str">
        <f>IF(F1455&lt;&gt;"","---------------","")</f>
        <v/>
      </c>
      <c r="G1456" s="240" t="str">
        <f>IF(G1455&lt;&gt;"","---------------","")</f>
        <v/>
      </c>
      <c r="H1456" s="240" t="str">
        <f>IF(H1455&lt;&gt;"","---------------","")</f>
        <v/>
      </c>
      <c r="I1456" s="47"/>
      <c r="J1456" s="47"/>
    </row>
    <row r="1457" spans="1:10" ht="13.5" thickBot="1">
      <c r="A1457" s="189"/>
      <c r="B1457" s="224"/>
      <c r="C1457" s="191"/>
      <c r="D1457" s="191" t="str">
        <f>IF(CT!$AU$10&lt;&gt;"",CT!$AU$10,"")</f>
        <v/>
      </c>
      <c r="E1457" s="191" t="str">
        <f>IF(CT!$BC$10&lt;&gt;"",CT!$BC$10,"")</f>
        <v/>
      </c>
      <c r="F1457" s="191" t="str">
        <f>IF(CT!$BK$10&lt;&gt;"",CT!$BK$10,"")</f>
        <v/>
      </c>
      <c r="G1457" s="191" t="str">
        <f>IF(CT!$BS$10&lt;&gt;"",CT!$BS$10,"")</f>
        <v/>
      </c>
      <c r="H1457" s="191" t="str">
        <f>IF(CT!$CA$10&lt;&gt;"",CT!$CA$10,"")</f>
        <v/>
      </c>
      <c r="I1457" s="47"/>
      <c r="J1457" s="47"/>
    </row>
    <row r="1458" spans="1:10" ht="13.5" thickBot="1">
      <c r="A1458" s="188"/>
      <c r="B1458" s="224"/>
      <c r="C1458" s="253" t="str">
        <f>IF(D1455&lt;&gt;"","C.F.","")</f>
        <v/>
      </c>
      <c r="D1458" s="434" t="str">
        <f>IF(CT!$AV$10&lt;&gt;"",CT!$AV$10,"")</f>
        <v/>
      </c>
      <c r="E1458" s="434" t="str">
        <f>IF(CT!$BD$10&lt;&gt;"",CT!$BD$10,"")</f>
        <v/>
      </c>
      <c r="F1458" s="434" t="str">
        <f>IF(CT!$BL$10&lt;&gt;"",CT!$BL$10,"")</f>
        <v/>
      </c>
      <c r="G1458" s="434" t="str">
        <f>IF(CT!$BT$10&lt;&gt;"",CT!$BT$10,"")</f>
        <v/>
      </c>
      <c r="H1458" s="434" t="str">
        <f>IF(CT!$CB$10&lt;&gt;"",CT!$CB$10,"")</f>
        <v/>
      </c>
      <c r="I1458" s="47"/>
      <c r="J1458" s="47"/>
    </row>
    <row r="1459" spans="1:10" ht="13.5" thickBot="1">
      <c r="A1459" s="189"/>
      <c r="B1459" s="224"/>
      <c r="C1459" s="190"/>
      <c r="D1459" s="190"/>
      <c r="E1459" s="190"/>
      <c r="F1459" s="190"/>
      <c r="G1459" s="190"/>
      <c r="H1459" s="190"/>
      <c r="I1459" s="47"/>
      <c r="J1459" s="47"/>
    </row>
    <row r="1460" spans="1:10" ht="13.5" thickBot="1">
      <c r="A1460" s="188"/>
      <c r="B1460" s="224"/>
      <c r="C1460" s="191"/>
      <c r="D1460" s="191"/>
      <c r="E1460" s="191"/>
      <c r="F1460" s="191"/>
      <c r="G1460" s="191"/>
      <c r="H1460" s="191"/>
      <c r="I1460" s="47"/>
      <c r="J1460" s="47"/>
    </row>
    <row r="1461" spans="1:10" ht="13.5" thickBot="1">
      <c r="A1461" s="189"/>
      <c r="B1461" s="224"/>
      <c r="C1461" s="253" t="str">
        <f>IF(B1460&lt;&gt;"","C.F.","")</f>
        <v/>
      </c>
      <c r="D1461" s="248" t="str">
        <f>IF(CT!$CG$1&lt;&gt;"",CT!$CG$1,"")</f>
        <v/>
      </c>
      <c r="E1461" s="248" t="str">
        <f>IF(CT!$CO$1&lt;&gt;"",CT!$CO$1,"")</f>
        <v/>
      </c>
      <c r="F1461" s="248" t="str">
        <f>IF(CT!$CW$1&lt;&gt;"",CT!$CW$1,"")</f>
        <v/>
      </c>
      <c r="G1461" s="248" t="str">
        <f>IF(CT!$DE$1&lt;&gt;"",CT!$DE$1,"")</f>
        <v/>
      </c>
      <c r="H1461" s="248" t="str">
        <f>IF(CT!$DM$1&lt;&gt;"",CT!$DM$1,"")</f>
        <v/>
      </c>
      <c r="I1461" s="47"/>
      <c r="J1461" s="47"/>
    </row>
    <row r="1462" spans="1:10" ht="13.5" thickBot="1">
      <c r="A1462" s="188"/>
      <c r="B1462" s="224"/>
      <c r="C1462" s="437"/>
      <c r="D1462" s="240" t="str">
        <f>IF(D1461&lt;&gt;"","---------------","")</f>
        <v/>
      </c>
      <c r="E1462" s="240" t="str">
        <f>IF(E1461&lt;&gt;"","---------------","")</f>
        <v/>
      </c>
      <c r="F1462" s="240" t="str">
        <f>IF(F1461&lt;&gt;"","---------------","")</f>
        <v/>
      </c>
      <c r="G1462" s="240" t="str">
        <f>IF(G1461&lt;&gt;"","---------------","")</f>
        <v/>
      </c>
      <c r="H1462" s="240" t="str">
        <f>IF(H1461&lt;&gt;"","---------------","")</f>
        <v/>
      </c>
      <c r="I1462" s="47"/>
      <c r="J1462" s="47"/>
    </row>
    <row r="1463" spans="1:10" ht="13.5" thickBot="1">
      <c r="A1463" s="189"/>
      <c r="B1463" s="224"/>
      <c r="C1463" s="191"/>
      <c r="D1463" s="191" t="str">
        <f>IF(CT!$CI$10&lt;&gt;"",CT!$CI$10,"")</f>
        <v/>
      </c>
      <c r="E1463" s="191" t="str">
        <f>IF(CT!$CQ$10&lt;&gt;"",CT!$CQ$10,"")</f>
        <v/>
      </c>
      <c r="F1463" s="191" t="str">
        <f>IF(CT!$CY$10&lt;&gt;"",CT!$CY$10,"")</f>
        <v/>
      </c>
      <c r="G1463" s="191" t="str">
        <f>IF(CT!$DG$10&lt;&gt;"",CT!$DG$10,"")</f>
        <v/>
      </c>
      <c r="H1463" s="191" t="str">
        <f>IF(CT!$DO$10&lt;&gt;"",CT!$DO$10,"")</f>
        <v/>
      </c>
      <c r="I1463" s="47"/>
      <c r="J1463" s="47"/>
    </row>
    <row r="1464" spans="1:10" ht="13.5" thickBot="1">
      <c r="A1464" s="188"/>
      <c r="B1464" s="224"/>
      <c r="C1464" s="253" t="str">
        <f>IF(D1461&lt;&gt;"","C.F.","")</f>
        <v/>
      </c>
      <c r="D1464" s="434" t="str">
        <f>IF(CT!$CJ$10&lt;&gt;"",CT!$CJ$10,"")</f>
        <v/>
      </c>
      <c r="E1464" s="434" t="str">
        <f>IF(CT!$CR$10&lt;&gt;"",CT!$CR$10,"")</f>
        <v/>
      </c>
      <c r="F1464" s="434" t="str">
        <f>IF(CT!$CZ$10&lt;&gt;"",CT!$CZ$10,"")</f>
        <v/>
      </c>
      <c r="G1464" s="434" t="str">
        <f>IF(CT!$DH$10&lt;&gt;"",CT!$DH$10,"")</f>
        <v/>
      </c>
      <c r="H1464" s="434" t="str">
        <f>IF(CT!$DP$10&lt;&gt;"",CT!$DP$10,"")</f>
        <v/>
      </c>
      <c r="I1464" s="47"/>
      <c r="J1464" s="47"/>
    </row>
    <row r="1465" spans="1:10" ht="13.5" thickBot="1">
      <c r="A1465" s="189"/>
      <c r="B1465" s="224"/>
      <c r="C1465" s="191"/>
      <c r="D1465" s="434"/>
      <c r="E1465" s="434"/>
      <c r="F1465" s="434"/>
      <c r="G1465" s="434"/>
      <c r="H1465" s="434"/>
      <c r="I1465" s="47"/>
      <c r="J1465" s="47"/>
    </row>
    <row r="1466" spans="1:10">
      <c r="A1466" s="188"/>
      <c r="B1466" s="47"/>
      <c r="C1466" s="47"/>
      <c r="D1466" s="47"/>
      <c r="E1466" s="47"/>
      <c r="F1466" s="47"/>
      <c r="G1466" s="47"/>
      <c r="H1466" s="47"/>
      <c r="I1466" s="47"/>
      <c r="J1466" s="47"/>
    </row>
    <row r="1467" spans="1:10">
      <c r="A1467" s="189"/>
      <c r="B1467" s="47"/>
      <c r="C1467" s="47"/>
      <c r="D1467" s="47"/>
      <c r="E1467" s="47"/>
      <c r="F1467" s="47"/>
      <c r="G1467" s="47"/>
      <c r="H1467" s="47"/>
      <c r="I1467" s="47"/>
      <c r="J1467" s="47"/>
    </row>
    <row r="1468" spans="1:10">
      <c r="A1468" s="188"/>
      <c r="B1468" s="47"/>
      <c r="C1468" s="47"/>
      <c r="D1468" s="47"/>
      <c r="E1468" s="47"/>
      <c r="F1468" s="47"/>
      <c r="G1468" s="47"/>
      <c r="H1468" s="47"/>
      <c r="I1468" s="47"/>
      <c r="J1468" s="47"/>
    </row>
    <row r="1469" spans="1:10">
      <c r="A1469" s="189"/>
      <c r="B1469" s="47"/>
      <c r="C1469" s="47"/>
      <c r="D1469" s="47"/>
      <c r="E1469" s="47"/>
      <c r="F1469" s="47"/>
      <c r="G1469" s="47"/>
      <c r="H1469" s="47"/>
      <c r="I1469" s="47"/>
      <c r="J1469" s="47"/>
    </row>
    <row r="1470" spans="1:10">
      <c r="A1470" s="192"/>
      <c r="B1470" s="193"/>
      <c r="C1470" s="193"/>
      <c r="D1470" s="193"/>
      <c r="E1470" s="193"/>
      <c r="F1470" s="193"/>
      <c r="G1470" s="193"/>
      <c r="H1470" s="193"/>
      <c r="I1470" s="47"/>
      <c r="J1470" s="47"/>
    </row>
    <row r="1471" spans="1:10" ht="13.5" thickBot="1">
      <c r="A1471" s="194"/>
      <c r="B1471" s="47"/>
      <c r="C1471" s="194" t="s">
        <v>210</v>
      </c>
      <c r="D1471" s="194"/>
      <c r="E1471" s="194"/>
      <c r="F1471" s="194"/>
      <c r="G1471" s="194"/>
      <c r="H1471" s="194"/>
      <c r="I1471" s="194"/>
      <c r="J1471" s="194"/>
    </row>
    <row r="1472" spans="1:10">
      <c r="A1472" s="47" t="s">
        <v>214</v>
      </c>
      <c r="B1472" s="178" t="str">
        <f>$BJ$7</f>
        <v>Found in tolerance.  No action required.  "C.F" = "Correction Factor."</v>
      </c>
      <c r="C1472" s="47"/>
      <c r="D1472" s="47"/>
      <c r="E1472" s="47"/>
      <c r="F1472" s="47"/>
      <c r="G1472" s="47"/>
      <c r="H1472" s="47"/>
      <c r="I1472" s="47"/>
      <c r="J1472" s="47"/>
    </row>
    <row r="1473" spans="1:10">
      <c r="A1473" s="47"/>
      <c r="B1473" s="47"/>
      <c r="C1473" s="47"/>
      <c r="D1473" s="47"/>
      <c r="E1473" s="47"/>
      <c r="F1473" s="47"/>
      <c r="G1473" s="47"/>
      <c r="H1473" s="47"/>
      <c r="I1473" s="47"/>
      <c r="J1473" s="47"/>
    </row>
    <row r="1474" spans="1:10">
      <c r="A1474" s="195" t="s">
        <v>220</v>
      </c>
      <c r="B1474" s="178" t="str">
        <f>$BJ$30</f>
        <v>New</v>
      </c>
      <c r="C1474" s="47"/>
      <c r="D1474" s="47"/>
      <c r="E1474" s="47"/>
      <c r="F1474" s="47"/>
      <c r="G1474" s="47"/>
      <c r="H1474" s="47"/>
      <c r="I1474" s="47"/>
      <c r="J1474" s="47"/>
    </row>
    <row r="1475" spans="1:10">
      <c r="A1475" s="195" t="s">
        <v>223</v>
      </c>
      <c r="B1475" s="178" t="str">
        <f>$BK$5</f>
        <v>ACCEPTED</v>
      </c>
      <c r="C1475" s="47"/>
      <c r="D1475" s="47"/>
      <c r="E1475" s="47"/>
      <c r="F1475" s="47"/>
      <c r="G1475" s="47"/>
      <c r="H1475" s="47"/>
      <c r="I1475" s="47"/>
      <c r="J1475" s="47"/>
    </row>
    <row r="1476" spans="1:10">
      <c r="A1476" s="182"/>
      <c r="B1476" s="507" t="s">
        <v>225</v>
      </c>
      <c r="C1476" s="508"/>
      <c r="D1476" s="507"/>
      <c r="E1476" s="507"/>
      <c r="F1476" s="507"/>
      <c r="G1476" s="508"/>
      <c r="H1476" s="508"/>
      <c r="I1476" s="507"/>
      <c r="J1476" s="507"/>
    </row>
    <row r="1477" spans="1:10">
      <c r="A1477" s="47" t="s">
        <v>227</v>
      </c>
      <c r="B1477" s="47"/>
      <c r="C1477" s="178" t="str">
        <f>$N$20</f>
        <v>Additel 286 SN:6851022030037</v>
      </c>
      <c r="D1477" s="181"/>
      <c r="E1477" s="181"/>
      <c r="F1477" s="47" t="s">
        <v>228</v>
      </c>
      <c r="G1477" s="512" t="str">
        <f>IF($V$19&lt;&gt;"",$V$19,"")</f>
        <v>PRT SN:496142</v>
      </c>
      <c r="H1477" s="513"/>
      <c r="I1477" s="196"/>
      <c r="J1477" s="47"/>
    </row>
    <row r="1478" spans="1:10">
      <c r="A1478" s="47" t="s">
        <v>229</v>
      </c>
      <c r="B1478" s="47"/>
      <c r="C1478" s="504">
        <f>$N$21</f>
        <v>45474</v>
      </c>
      <c r="D1478" s="505"/>
      <c r="E1478" s="506"/>
      <c r="F1478" s="47" t="s">
        <v>230</v>
      </c>
      <c r="G1478" s="197">
        <f>IF($V$20&lt;&gt;"",$V$20,"")</f>
        <v>45275</v>
      </c>
      <c r="H1478" s="198" t="str">
        <f>IF($W$20&lt;&gt;"",$W$20,"")</f>
        <v/>
      </c>
      <c r="I1478" s="199"/>
      <c r="J1478" s="200"/>
    </row>
    <row r="1479" spans="1:10">
      <c r="A1479" s="47" t="s">
        <v>231</v>
      </c>
      <c r="B1479" s="47"/>
      <c r="C1479" s="504">
        <f>$N$22</f>
        <v>45839</v>
      </c>
      <c r="D1479" s="505"/>
      <c r="E1479" s="506"/>
      <c r="F1479" s="47" t="s">
        <v>232</v>
      </c>
      <c r="G1479" s="197">
        <f>IF($V$21&lt;&gt;"",$V$21,"")</f>
        <v>46006</v>
      </c>
      <c r="H1479" s="197" t="str">
        <f>IF($W$21&lt;&gt;"",$W$21,"")</f>
        <v/>
      </c>
      <c r="I1479" s="199"/>
      <c r="J1479" s="200"/>
    </row>
    <row r="1480" spans="1:10" ht="13.5" thickBot="1">
      <c r="A1480" s="201" t="s">
        <v>233</v>
      </c>
      <c r="B1480" s="201"/>
      <c r="C1480" s="509" t="str">
        <f>$N$23</f>
        <v>56561-060578</v>
      </c>
      <c r="D1480" s="510"/>
      <c r="E1480" s="511"/>
      <c r="F1480" s="201" t="s">
        <v>233</v>
      </c>
      <c r="G1480" s="201"/>
      <c r="H1480" s="295" t="str">
        <f>IF($V$22&lt;&gt;"",$V$22,"")</f>
        <v>G295632</v>
      </c>
      <c r="I1480" s="203"/>
      <c r="J1480" s="204"/>
    </row>
    <row r="1481" spans="1:10">
      <c r="A1481" s="47" t="s">
        <v>52</v>
      </c>
      <c r="B1481" s="47"/>
      <c r="C1481" s="47"/>
      <c r="D1481" s="220" t="s">
        <v>53</v>
      </c>
      <c r="E1481" s="221">
        <v>38</v>
      </c>
      <c r="F1481" s="47"/>
      <c r="G1481" s="178"/>
      <c r="H1481" s="47"/>
      <c r="I1481" s="47"/>
      <c r="J1481" s="47"/>
    </row>
    <row r="1482" spans="1:10">
      <c r="A1482" s="47" t="s">
        <v>59</v>
      </c>
      <c r="B1482" s="47"/>
      <c r="C1482" s="47"/>
      <c r="D1482" s="47"/>
      <c r="E1482" s="47"/>
      <c r="F1482" s="47"/>
      <c r="G1482" s="47"/>
      <c r="H1482" s="47"/>
      <c r="I1482" s="47"/>
      <c r="J1482" s="47"/>
    </row>
    <row r="1483" spans="1:10">
      <c r="A1483" s="47" t="s">
        <v>68</v>
      </c>
      <c r="B1483" s="178" t="str">
        <f>$BC$12</f>
        <v>Thermocouple Wire</v>
      </c>
      <c r="C1483" s="47"/>
      <c r="D1483" s="47"/>
      <c r="E1483" s="47" t="s">
        <v>69</v>
      </c>
      <c r="F1483" s="47"/>
      <c r="G1483" s="178" t="str">
        <f>$BF$22</f>
        <v>KF</v>
      </c>
      <c r="H1483" s="47"/>
      <c r="I1483" s="47"/>
      <c r="J1483" s="47"/>
    </row>
    <row r="1484" spans="1:10">
      <c r="A1484" s="47" t="s">
        <v>48</v>
      </c>
      <c r="B1484" s="178" t="str">
        <f>AY6</f>
        <v>"0"</v>
      </c>
      <c r="C1484" s="47"/>
      <c r="D1484" s="47"/>
      <c r="E1484" s="47" t="s">
        <v>76</v>
      </c>
      <c r="F1484" s="47"/>
      <c r="G1484" s="246">
        <f ca="1">$BG$9</f>
        <v>45756</v>
      </c>
      <c r="H1484" s="47"/>
      <c r="I1484" s="47"/>
      <c r="J1484" s="179"/>
    </row>
    <row r="1485" spans="1:10">
      <c r="A1485" s="47" t="s">
        <v>80</v>
      </c>
      <c r="B1485" s="178" t="str">
        <f>$BG$18</f>
        <v>N/A</v>
      </c>
      <c r="C1485" s="47"/>
      <c r="D1485" s="47"/>
      <c r="E1485" s="47" t="s">
        <v>81</v>
      </c>
      <c r="F1485" s="47"/>
      <c r="G1485" s="246" t="str">
        <f>$BG$10</f>
        <v>N/A</v>
      </c>
      <c r="H1485" s="47"/>
      <c r="J1485" s="179"/>
    </row>
    <row r="1486" spans="1:10">
      <c r="A1486" s="47" t="s">
        <v>65</v>
      </c>
      <c r="B1486" s="180">
        <f>$BG$2</f>
        <v>72</v>
      </c>
      <c r="C1486" s="47"/>
      <c r="D1486" s="47"/>
      <c r="E1486" s="47" t="s">
        <v>91</v>
      </c>
      <c r="F1486" s="47"/>
      <c r="G1486" s="178">
        <f>$BG$3</f>
        <v>25</v>
      </c>
      <c r="H1486" s="47" t="s">
        <v>92</v>
      </c>
      <c r="I1486" s="47"/>
      <c r="J1486" s="47"/>
    </row>
    <row r="1487" spans="1:10">
      <c r="A1487" s="47" t="s">
        <v>105</v>
      </c>
      <c r="B1487" s="178" t="str">
        <f>$BE$27</f>
        <v>Production</v>
      </c>
      <c r="C1487" s="47"/>
      <c r="D1487" s="47"/>
      <c r="E1487" s="47" t="s">
        <v>106</v>
      </c>
      <c r="F1487" s="178" t="str">
        <f>$AR$23</f>
        <v>Greater of ±2.0°F or ±0.4% of Reading</v>
      </c>
      <c r="G1487" s="47"/>
      <c r="H1487" s="47"/>
      <c r="I1487" s="47"/>
      <c r="J1487" s="47"/>
    </row>
    <row r="1488" spans="1:10">
      <c r="A1488" s="181" t="s">
        <v>116</v>
      </c>
      <c r="B1488" s="47"/>
      <c r="C1488" s="181"/>
      <c r="D1488" s="181" t="s">
        <v>117</v>
      </c>
      <c r="E1488" s="181"/>
      <c r="F1488" s="47"/>
      <c r="G1488" s="178" t="str">
        <f>$AR$24</f>
        <v>AMS2750H, ASTM E220-19</v>
      </c>
      <c r="H1488" s="181"/>
      <c r="I1488" s="47"/>
      <c r="J1488" s="47"/>
    </row>
    <row r="1489" spans="1:10">
      <c r="A1489" s="182" t="s">
        <v>125</v>
      </c>
      <c r="B1489" s="182"/>
      <c r="C1489" s="47"/>
      <c r="D1489" s="178" t="str">
        <f>$AX$22</f>
        <v/>
      </c>
      <c r="E1489" s="47" t="s">
        <v>126</v>
      </c>
      <c r="F1489" s="47"/>
      <c r="G1489" s="183" t="str">
        <f>$AX$26</f>
        <v>Specification</v>
      </c>
      <c r="H1489" s="184" t="s">
        <v>127</v>
      </c>
      <c r="I1489" s="47"/>
      <c r="J1489" s="47"/>
    </row>
    <row r="1490" spans="1:10" ht="13.5" thickBot="1">
      <c r="A1490" s="185" t="s">
        <v>136</v>
      </c>
      <c r="B1490" s="247"/>
      <c r="C1490" s="431"/>
      <c r="D1490" s="248">
        <f>IF(CT!$E$1&lt;&gt;"",CT!$E$1,"")</f>
        <v>-50</v>
      </c>
      <c r="E1490" s="432">
        <f>IF(CT!$M$1&lt;&gt;"",CT!$M$1,"")</f>
        <v>200</v>
      </c>
      <c r="F1490" s="432">
        <f>IF(CT!$U$1&lt;&gt;"",CT!$U$1,"")</f>
        <v>450</v>
      </c>
      <c r="G1490" s="248" t="str">
        <f>IF(CT!$AC$1&lt;&gt;"",CT!$AC$1,"")</f>
        <v/>
      </c>
      <c r="H1490" s="433" t="str">
        <f>IF(CT!$AK$1&lt;&gt;"",CT!$AK$1,"")</f>
        <v/>
      </c>
      <c r="I1490" s="47"/>
      <c r="J1490" s="186"/>
    </row>
    <row r="1491" spans="1:10" ht="13.5" thickBot="1">
      <c r="A1491" s="187" t="s">
        <v>141</v>
      </c>
      <c r="B1491" s="223" t="str">
        <f>IF(CT!$C$10&lt;&gt;"",CT!$C$10,"")</f>
        <v/>
      </c>
      <c r="C1491" s="191"/>
      <c r="D1491" s="191" t="str">
        <f>IF(CT!$G$10&lt;&gt;"",CT!$G$10,"")</f>
        <v/>
      </c>
      <c r="E1491" s="191" t="str">
        <f>IF(CT!$O$10&lt;&gt;"",CT!$O$10,"")</f>
        <v/>
      </c>
      <c r="F1491" s="191" t="str">
        <f>IF(CT!$W$10&lt;&gt;"",CT!$W$10,"")</f>
        <v/>
      </c>
      <c r="G1491" s="191" t="str">
        <f>IF(CT!$AE$10&lt;&gt;"",CT!$AE$10,"")</f>
        <v/>
      </c>
      <c r="H1491" s="191" t="str">
        <f>IF(CT!$AM$10&lt;&gt;"",CT!$AM$10,"")</f>
        <v/>
      </c>
      <c r="I1491" s="47"/>
      <c r="J1491" s="47"/>
    </row>
    <row r="1492" spans="1:10" ht="13.5" thickBot="1">
      <c r="A1492" s="188"/>
      <c r="B1492" s="223"/>
      <c r="C1492" s="253" t="s">
        <v>236</v>
      </c>
      <c r="D1492" s="253" t="str">
        <f>IF(CT!$H$10&lt;&gt;"",CT!$H$10,"")</f>
        <v/>
      </c>
      <c r="E1492" s="434" t="str">
        <f>IF(CT!$P$10&lt;&gt;"",CT!$P$10,"")</f>
        <v/>
      </c>
      <c r="F1492" s="434" t="str">
        <f>IF(CT!$X$10&lt;&gt;"",CT!$X$10,"")</f>
        <v/>
      </c>
      <c r="G1492" s="434" t="str">
        <f>IF(CT!$AF$10&lt;&gt;"",CT!$AF$10,"")</f>
        <v/>
      </c>
      <c r="H1492" s="434" t="str">
        <f>IF(CT!$AN$10&lt;&gt;"",CT!$AN$10,"")</f>
        <v/>
      </c>
      <c r="I1492" s="47"/>
      <c r="J1492" s="47"/>
    </row>
    <row r="1493" spans="1:10" ht="13.5" thickBot="1">
      <c r="A1493" s="189"/>
      <c r="B1493" s="224"/>
      <c r="C1493" s="254"/>
      <c r="D1493" s="435"/>
      <c r="E1493" s="435"/>
      <c r="F1493" s="435"/>
      <c r="G1493" s="435"/>
      <c r="H1493" s="435"/>
      <c r="I1493" s="47"/>
      <c r="J1493" s="47"/>
    </row>
    <row r="1494" spans="1:10" ht="13.5" thickBot="1">
      <c r="A1494" s="188"/>
      <c r="B1494" s="224"/>
      <c r="C1494" s="191"/>
      <c r="D1494" s="191"/>
      <c r="E1494" s="191"/>
      <c r="F1494" s="191"/>
      <c r="G1494" s="191"/>
      <c r="H1494" s="191"/>
      <c r="I1494" s="47"/>
      <c r="J1494" s="47"/>
    </row>
    <row r="1495" spans="1:10" ht="13.5" thickBot="1">
      <c r="A1495" s="189"/>
      <c r="B1495" s="224"/>
      <c r="C1495" s="253"/>
      <c r="D1495" s="248" t="str">
        <f>IF(CT!$AS$1&lt;&gt;"",CT!$AS$1,"")</f>
        <v/>
      </c>
      <c r="E1495" s="248" t="str">
        <f>IF(CT!$BA$1&lt;&gt;"",CT!$BA$1,"")</f>
        <v/>
      </c>
      <c r="F1495" s="248" t="str">
        <f>IF(CT!$BI$1&lt;&gt;"",CT!$BI$1,"")</f>
        <v/>
      </c>
      <c r="G1495" s="248" t="str">
        <f>IF(CT!$BQ$1&lt;&gt;"",CT!$BQ$1,"")</f>
        <v/>
      </c>
      <c r="H1495" s="248" t="str">
        <f>IF(CT!$BY$1&lt;&gt;"",CT!$BY$1,"")</f>
        <v/>
      </c>
      <c r="I1495" s="47"/>
      <c r="J1495" s="47"/>
    </row>
    <row r="1496" spans="1:10" ht="13.5" thickBot="1">
      <c r="A1496" s="188"/>
      <c r="B1496" s="224"/>
      <c r="C1496" s="225"/>
      <c r="D1496" s="240" t="str">
        <f>IF(D1495&lt;&gt;"","---------------","")</f>
        <v/>
      </c>
      <c r="E1496" s="240" t="str">
        <f>IF(E1495&lt;&gt;"","---------------","")</f>
        <v/>
      </c>
      <c r="F1496" s="240" t="str">
        <f>IF(F1495&lt;&gt;"","---------------","")</f>
        <v/>
      </c>
      <c r="G1496" s="240" t="str">
        <f>IF(G1495&lt;&gt;"","---------------","")</f>
        <v/>
      </c>
      <c r="H1496" s="240" t="str">
        <f>IF(H1495&lt;&gt;"","---------------","")</f>
        <v/>
      </c>
      <c r="I1496" s="47"/>
      <c r="J1496" s="47"/>
    </row>
    <row r="1497" spans="1:10" ht="13.5" thickBot="1">
      <c r="A1497" s="189"/>
      <c r="B1497" s="224"/>
      <c r="C1497" s="191"/>
      <c r="D1497" s="191" t="str">
        <f>IF(CT!$AU$10&lt;&gt;"",CT!$AU$10,"")</f>
        <v/>
      </c>
      <c r="E1497" s="191" t="str">
        <f>IF(CT!$BC$10&lt;&gt;"",CT!$BC$10,"")</f>
        <v/>
      </c>
      <c r="F1497" s="191" t="str">
        <f>IF(CT!$BK$10&lt;&gt;"",CT!$BK$10,"")</f>
        <v/>
      </c>
      <c r="G1497" s="191" t="str">
        <f>IF(CT!$BS$10&lt;&gt;"",CT!$BS$10,"")</f>
        <v/>
      </c>
      <c r="H1497" s="191" t="str">
        <f>IF(CT!$CA$10&lt;&gt;"",CT!$CA$10,"")</f>
        <v/>
      </c>
      <c r="I1497" s="47"/>
      <c r="J1497" s="47"/>
    </row>
    <row r="1498" spans="1:10" ht="13.5" thickBot="1">
      <c r="A1498" s="188"/>
      <c r="B1498" s="224"/>
      <c r="C1498" s="253" t="str">
        <f>IF(D1495&lt;&gt;"","C.F.","")</f>
        <v/>
      </c>
      <c r="D1498" s="434" t="str">
        <f>IF(CT!$AV$10&lt;&gt;"",CT!$AV$10,"")</f>
        <v/>
      </c>
      <c r="E1498" s="434" t="str">
        <f>IF(CT!$BD$10&lt;&gt;"",CT!$BD$10,"")</f>
        <v/>
      </c>
      <c r="F1498" s="434" t="str">
        <f>IF(CT!$BL$10&lt;&gt;"",CT!$BL$10,"")</f>
        <v/>
      </c>
      <c r="G1498" s="434" t="str">
        <f>IF(CT!$BT$10&lt;&gt;"",CT!$BT$10,"")</f>
        <v/>
      </c>
      <c r="H1498" s="434" t="str">
        <f>IF(CT!$CB$10&lt;&gt;"",CT!$CB$10,"")</f>
        <v/>
      </c>
      <c r="I1498" s="47"/>
      <c r="J1498" s="47"/>
    </row>
    <row r="1499" spans="1:10" ht="13.5" thickBot="1">
      <c r="A1499" s="189"/>
      <c r="B1499" s="224"/>
      <c r="C1499" s="190"/>
      <c r="D1499" s="190"/>
      <c r="E1499" s="190"/>
      <c r="F1499" s="190"/>
      <c r="G1499" s="190"/>
      <c r="H1499" s="190"/>
      <c r="I1499" s="47"/>
      <c r="J1499" s="47"/>
    </row>
    <row r="1500" spans="1:10" ht="13.5" thickBot="1">
      <c r="A1500" s="188"/>
      <c r="B1500" s="224"/>
      <c r="C1500" s="191"/>
      <c r="D1500" s="191"/>
      <c r="E1500" s="191"/>
      <c r="F1500" s="191"/>
      <c r="G1500" s="191"/>
      <c r="H1500" s="191"/>
      <c r="I1500" s="47"/>
      <c r="J1500" s="47"/>
    </row>
    <row r="1501" spans="1:10" ht="13.5" thickBot="1">
      <c r="A1501" s="189"/>
      <c r="B1501" s="224"/>
      <c r="C1501" s="253" t="str">
        <f>IF(B1500&lt;&gt;"","C.F.","")</f>
        <v/>
      </c>
      <c r="D1501" s="248" t="str">
        <f>IF(CT!$CG$1&lt;&gt;"",CT!$CG$1,"")</f>
        <v/>
      </c>
      <c r="E1501" s="248" t="str">
        <f>IF(CT!$CO$1&lt;&gt;"",CT!$CO$1,"")</f>
        <v/>
      </c>
      <c r="F1501" s="248" t="str">
        <f>IF(CT!$CW$1&lt;&gt;"",CT!$CW$1,"")</f>
        <v/>
      </c>
      <c r="G1501" s="248" t="str">
        <f>IF(CT!$DE$1&lt;&gt;"",CT!$DE$1,"")</f>
        <v/>
      </c>
      <c r="H1501" s="248" t="str">
        <f>IF(CT!$DM$1&lt;&gt;"",CT!$DM$1,"")</f>
        <v/>
      </c>
      <c r="I1501" s="47"/>
      <c r="J1501" s="47"/>
    </row>
    <row r="1502" spans="1:10" ht="13.5" thickBot="1">
      <c r="A1502" s="188"/>
      <c r="B1502" s="224"/>
      <c r="C1502" s="437"/>
      <c r="D1502" s="240" t="str">
        <f>IF(D1501&lt;&gt;"","---------------","")</f>
        <v/>
      </c>
      <c r="E1502" s="240" t="str">
        <f>IF(E1501&lt;&gt;"","---------------","")</f>
        <v/>
      </c>
      <c r="F1502" s="240" t="str">
        <f>IF(F1501&lt;&gt;"","---------------","")</f>
        <v/>
      </c>
      <c r="G1502" s="240" t="str">
        <f>IF(G1501&lt;&gt;"","---------------","")</f>
        <v/>
      </c>
      <c r="H1502" s="240" t="str">
        <f>IF(H1501&lt;&gt;"","---------------","")</f>
        <v/>
      </c>
      <c r="I1502" s="47"/>
      <c r="J1502" s="47"/>
    </row>
    <row r="1503" spans="1:10" ht="13.5" thickBot="1">
      <c r="A1503" s="189"/>
      <c r="B1503" s="224"/>
      <c r="C1503" s="191"/>
      <c r="D1503" s="191" t="str">
        <f>IF(CT!$CI$10&lt;&gt;"",CT!$CI$10,"")</f>
        <v/>
      </c>
      <c r="E1503" s="191" t="str">
        <f>IF(CT!$CQ$10&lt;&gt;"",CT!$CQ$10,"")</f>
        <v/>
      </c>
      <c r="F1503" s="191" t="str">
        <f>IF(CT!$CY$10&lt;&gt;"",CT!$CY$10,"")</f>
        <v/>
      </c>
      <c r="G1503" s="191" t="str">
        <f>IF(CT!$DG$10&lt;&gt;"",CT!$DG$10,"")</f>
        <v/>
      </c>
      <c r="H1503" s="191" t="str">
        <f>IF(CT!$DO$10&lt;&gt;"",CT!$DO$10,"")</f>
        <v/>
      </c>
      <c r="I1503" s="47"/>
      <c r="J1503" s="47"/>
    </row>
    <row r="1504" spans="1:10" ht="13.5" thickBot="1">
      <c r="A1504" s="188"/>
      <c r="B1504" s="224"/>
      <c r="C1504" s="253" t="str">
        <f>IF(D1501&lt;&gt;"","C.F.","")</f>
        <v/>
      </c>
      <c r="D1504" s="434" t="str">
        <f>IF(CT!$CJ$10&lt;&gt;"",CT!$CJ$10,"")</f>
        <v/>
      </c>
      <c r="E1504" s="434" t="str">
        <f>IF(CT!$CR$10&lt;&gt;"",CT!$CR$10,"")</f>
        <v/>
      </c>
      <c r="F1504" s="434" t="str">
        <f>IF(CT!$CZ$10&lt;&gt;"",CT!$CZ$10,"")</f>
        <v/>
      </c>
      <c r="G1504" s="434" t="str">
        <f>IF(CT!$DH$10&lt;&gt;"",CT!$DH$10,"")</f>
        <v/>
      </c>
      <c r="H1504" s="434" t="str">
        <f>IF(CT!$DP$10&lt;&gt;"",CT!$DP$10,"")</f>
        <v/>
      </c>
      <c r="I1504" s="47"/>
      <c r="J1504" s="47"/>
    </row>
    <row r="1505" spans="1:10" ht="13.5" thickBot="1">
      <c r="A1505" s="189"/>
      <c r="B1505" s="224"/>
      <c r="C1505" s="191"/>
      <c r="D1505" s="434"/>
      <c r="E1505" s="434"/>
      <c r="F1505" s="434"/>
      <c r="G1505" s="434"/>
      <c r="H1505" s="434"/>
      <c r="I1505" s="47"/>
      <c r="J1505" s="47"/>
    </row>
    <row r="1506" spans="1:10">
      <c r="A1506" s="188"/>
      <c r="B1506" s="47"/>
      <c r="C1506" s="47"/>
      <c r="D1506" s="47"/>
      <c r="E1506" s="47"/>
      <c r="F1506" s="47"/>
      <c r="G1506" s="47"/>
      <c r="H1506" s="47"/>
      <c r="I1506" s="47"/>
      <c r="J1506" s="47"/>
    </row>
    <row r="1507" spans="1:10">
      <c r="A1507" s="189"/>
      <c r="B1507" s="47"/>
      <c r="C1507" s="47"/>
      <c r="D1507" s="47"/>
      <c r="E1507" s="47"/>
      <c r="F1507" s="47"/>
      <c r="G1507" s="47"/>
      <c r="H1507" s="47"/>
      <c r="I1507" s="47"/>
      <c r="J1507" s="47"/>
    </row>
    <row r="1508" spans="1:10">
      <c r="A1508" s="188"/>
      <c r="B1508" s="47"/>
      <c r="C1508" s="47"/>
      <c r="D1508" s="47"/>
      <c r="E1508" s="47"/>
      <c r="F1508" s="47"/>
      <c r="G1508" s="47"/>
      <c r="H1508" s="47"/>
      <c r="I1508" s="47"/>
      <c r="J1508" s="47"/>
    </row>
    <row r="1509" spans="1:10">
      <c r="A1509" s="189"/>
      <c r="B1509" s="47"/>
      <c r="C1509" s="47"/>
      <c r="D1509" s="47"/>
      <c r="E1509" s="47"/>
      <c r="F1509" s="47"/>
      <c r="G1509" s="47"/>
      <c r="H1509" s="47"/>
      <c r="I1509" s="47"/>
      <c r="J1509" s="47"/>
    </row>
    <row r="1510" spans="1:10">
      <c r="A1510" s="192"/>
      <c r="B1510" s="193"/>
      <c r="C1510" s="193"/>
      <c r="D1510" s="193"/>
      <c r="E1510" s="193"/>
      <c r="F1510" s="193"/>
      <c r="G1510" s="193"/>
      <c r="H1510" s="193"/>
      <c r="I1510" s="47"/>
      <c r="J1510" s="47"/>
    </row>
    <row r="1511" spans="1:10" ht="13.5" thickBot="1">
      <c r="A1511" s="194"/>
      <c r="B1511" s="47"/>
      <c r="C1511" s="194" t="s">
        <v>210</v>
      </c>
      <c r="D1511" s="194"/>
      <c r="E1511" s="194"/>
      <c r="F1511" s="194"/>
      <c r="G1511" s="194"/>
      <c r="H1511" s="194"/>
      <c r="I1511" s="194"/>
      <c r="J1511" s="194"/>
    </row>
    <row r="1512" spans="1:10">
      <c r="A1512" s="47" t="s">
        <v>214</v>
      </c>
      <c r="B1512" s="178" t="str">
        <f>$BJ$7</f>
        <v>Found in tolerance.  No action required.  "C.F" = "Correction Factor."</v>
      </c>
      <c r="C1512" s="47"/>
      <c r="D1512" s="47"/>
      <c r="E1512" s="47"/>
      <c r="F1512" s="47"/>
      <c r="G1512" s="47"/>
      <c r="H1512" s="47"/>
      <c r="I1512" s="47"/>
      <c r="J1512" s="47"/>
    </row>
    <row r="1513" spans="1:10">
      <c r="A1513" s="47"/>
      <c r="B1513" s="47"/>
      <c r="C1513" s="47"/>
      <c r="D1513" s="47"/>
      <c r="E1513" s="47"/>
      <c r="F1513" s="47"/>
      <c r="G1513" s="47"/>
      <c r="H1513" s="47"/>
      <c r="I1513" s="47"/>
      <c r="J1513" s="47"/>
    </row>
    <row r="1514" spans="1:10">
      <c r="A1514" s="195" t="s">
        <v>220</v>
      </c>
      <c r="B1514" s="178" t="str">
        <f>$BJ$30</f>
        <v>New</v>
      </c>
      <c r="C1514" s="47"/>
      <c r="D1514" s="47"/>
      <c r="E1514" s="47"/>
      <c r="F1514" s="47"/>
      <c r="G1514" s="47"/>
      <c r="H1514" s="47"/>
      <c r="I1514" s="47"/>
      <c r="J1514" s="47"/>
    </row>
    <row r="1515" spans="1:10">
      <c r="A1515" s="195" t="s">
        <v>223</v>
      </c>
      <c r="B1515" s="178" t="str">
        <f>$BK$5</f>
        <v>ACCEPTED</v>
      </c>
      <c r="C1515" s="47"/>
      <c r="D1515" s="47"/>
      <c r="E1515" s="47"/>
      <c r="F1515" s="47"/>
      <c r="G1515" s="47"/>
      <c r="H1515" s="47"/>
      <c r="I1515" s="47"/>
      <c r="J1515" s="47"/>
    </row>
    <row r="1516" spans="1:10">
      <c r="A1516" s="182"/>
      <c r="B1516" s="507" t="s">
        <v>225</v>
      </c>
      <c r="C1516" s="508"/>
      <c r="D1516" s="507"/>
      <c r="E1516" s="507"/>
      <c r="F1516" s="507"/>
      <c r="G1516" s="508"/>
      <c r="H1516" s="508"/>
      <c r="I1516" s="507"/>
      <c r="J1516" s="507"/>
    </row>
    <row r="1517" spans="1:10">
      <c r="A1517" s="47" t="s">
        <v>227</v>
      </c>
      <c r="B1517" s="47"/>
      <c r="C1517" s="178" t="str">
        <f>$N$20</f>
        <v>Additel 286 SN:6851022030037</v>
      </c>
      <c r="D1517" s="181"/>
      <c r="E1517" s="181"/>
      <c r="F1517" s="47" t="s">
        <v>228</v>
      </c>
      <c r="G1517" s="512" t="str">
        <f>IF($V$19&lt;&gt;"",$V$19,"")</f>
        <v>PRT SN:496142</v>
      </c>
      <c r="H1517" s="513"/>
      <c r="I1517" s="196"/>
      <c r="J1517" s="47"/>
    </row>
    <row r="1518" spans="1:10">
      <c r="A1518" s="47" t="s">
        <v>229</v>
      </c>
      <c r="B1518" s="47"/>
      <c r="C1518" s="504">
        <f>$N$21</f>
        <v>45474</v>
      </c>
      <c r="D1518" s="505"/>
      <c r="E1518" s="506"/>
      <c r="F1518" s="47" t="s">
        <v>230</v>
      </c>
      <c r="G1518" s="197">
        <f>IF($V$20&lt;&gt;"",$V$20,"")</f>
        <v>45275</v>
      </c>
      <c r="H1518" s="198" t="str">
        <f>IF($W$20&lt;&gt;"",$W$20,"")</f>
        <v/>
      </c>
      <c r="I1518" s="199"/>
      <c r="J1518" s="200"/>
    </row>
    <row r="1519" spans="1:10">
      <c r="A1519" s="47" t="s">
        <v>231</v>
      </c>
      <c r="B1519" s="47"/>
      <c r="C1519" s="504">
        <f>$N$22</f>
        <v>45839</v>
      </c>
      <c r="D1519" s="505"/>
      <c r="E1519" s="506"/>
      <c r="F1519" s="47" t="s">
        <v>232</v>
      </c>
      <c r="G1519" s="197">
        <f>IF($V$21&lt;&gt;"",$V$21,"")</f>
        <v>46006</v>
      </c>
      <c r="H1519" s="197" t="str">
        <f>IF($W$21&lt;&gt;"",$W$21,"")</f>
        <v/>
      </c>
      <c r="I1519" s="199"/>
      <c r="J1519" s="200"/>
    </row>
    <row r="1520" spans="1:10" ht="13.5" thickBot="1">
      <c r="A1520" s="201" t="s">
        <v>233</v>
      </c>
      <c r="B1520" s="201"/>
      <c r="C1520" s="509" t="str">
        <f>$N$23</f>
        <v>56561-060578</v>
      </c>
      <c r="D1520" s="510"/>
      <c r="E1520" s="511"/>
      <c r="F1520" s="201" t="s">
        <v>233</v>
      </c>
      <c r="G1520" s="201"/>
      <c r="H1520" s="295" t="str">
        <f>IF($V$22&lt;&gt;"",$V$22,"")</f>
        <v>G295632</v>
      </c>
      <c r="I1520" s="203"/>
      <c r="J1520" s="204"/>
    </row>
    <row r="1521" spans="1:10">
      <c r="A1521" s="47" t="s">
        <v>52</v>
      </c>
      <c r="B1521" s="47"/>
      <c r="C1521" s="47"/>
      <c r="D1521" s="220" t="s">
        <v>53</v>
      </c>
      <c r="E1521" s="221">
        <v>39</v>
      </c>
      <c r="F1521" s="47"/>
      <c r="G1521" s="178"/>
      <c r="H1521" s="47"/>
      <c r="I1521" s="47"/>
      <c r="J1521" s="47"/>
    </row>
    <row r="1522" spans="1:10">
      <c r="A1522" s="47" t="s">
        <v>59</v>
      </c>
      <c r="B1522" s="47"/>
      <c r="C1522" s="47"/>
      <c r="D1522" s="47"/>
      <c r="E1522" s="47"/>
      <c r="F1522" s="47"/>
      <c r="G1522" s="47"/>
      <c r="H1522" s="47"/>
      <c r="I1522" s="47"/>
      <c r="J1522" s="47"/>
    </row>
    <row r="1523" spans="1:10">
      <c r="A1523" s="47" t="s">
        <v>68</v>
      </c>
      <c r="B1523" s="178" t="str">
        <f>$BC$12</f>
        <v>Thermocouple Wire</v>
      </c>
      <c r="C1523" s="47"/>
      <c r="D1523" s="47"/>
      <c r="E1523" s="47" t="s">
        <v>69</v>
      </c>
      <c r="F1523" s="47"/>
      <c r="G1523" s="178" t="str">
        <f>$BF$22</f>
        <v>KF</v>
      </c>
      <c r="H1523" s="47"/>
      <c r="I1523" s="47"/>
      <c r="J1523" s="47"/>
    </row>
    <row r="1524" spans="1:10">
      <c r="A1524" s="47" t="s">
        <v>48</v>
      </c>
      <c r="B1524" s="178" t="str">
        <f>AY7</f>
        <v>"0"</v>
      </c>
      <c r="C1524" s="47"/>
      <c r="D1524" s="47"/>
      <c r="E1524" s="47" t="s">
        <v>76</v>
      </c>
      <c r="F1524" s="47"/>
      <c r="G1524" s="246">
        <f ca="1">$BG$9</f>
        <v>45756</v>
      </c>
      <c r="H1524" s="47"/>
      <c r="I1524" s="47"/>
      <c r="J1524" s="179"/>
    </row>
    <row r="1525" spans="1:10">
      <c r="A1525" s="47" t="s">
        <v>80</v>
      </c>
      <c r="B1525" s="178" t="str">
        <f>$BG$18</f>
        <v>N/A</v>
      </c>
      <c r="C1525" s="47"/>
      <c r="D1525" s="47"/>
      <c r="E1525" s="47" t="s">
        <v>81</v>
      </c>
      <c r="F1525" s="47"/>
      <c r="G1525" s="246" t="str">
        <f>$BG$10</f>
        <v>N/A</v>
      </c>
      <c r="H1525" s="47"/>
      <c r="J1525" s="179"/>
    </row>
    <row r="1526" spans="1:10">
      <c r="A1526" s="47" t="s">
        <v>65</v>
      </c>
      <c r="B1526" s="180">
        <f>$BG$2</f>
        <v>72</v>
      </c>
      <c r="C1526" s="47"/>
      <c r="D1526" s="47"/>
      <c r="E1526" s="47" t="s">
        <v>91</v>
      </c>
      <c r="F1526" s="47"/>
      <c r="G1526" s="178">
        <f>$BG$3</f>
        <v>25</v>
      </c>
      <c r="H1526" s="47" t="s">
        <v>92</v>
      </c>
      <c r="I1526" s="47"/>
      <c r="J1526" s="47"/>
    </row>
    <row r="1527" spans="1:10">
      <c r="A1527" s="47" t="s">
        <v>105</v>
      </c>
      <c r="B1527" s="178" t="str">
        <f>$BE$27</f>
        <v>Production</v>
      </c>
      <c r="C1527" s="47"/>
      <c r="D1527" s="47"/>
      <c r="E1527" s="47" t="s">
        <v>106</v>
      </c>
      <c r="F1527" s="178" t="str">
        <f>$AR$23</f>
        <v>Greater of ±2.0°F or ±0.4% of Reading</v>
      </c>
      <c r="G1527" s="47"/>
      <c r="H1527" s="47"/>
      <c r="I1527" s="47"/>
      <c r="J1527" s="47"/>
    </row>
    <row r="1528" spans="1:10">
      <c r="A1528" s="181" t="s">
        <v>116</v>
      </c>
      <c r="B1528" s="47"/>
      <c r="C1528" s="181"/>
      <c r="D1528" s="181" t="s">
        <v>117</v>
      </c>
      <c r="E1528" s="181"/>
      <c r="F1528" s="47"/>
      <c r="G1528" s="178" t="str">
        <f>$AR$24</f>
        <v>AMS2750H, ASTM E220-19</v>
      </c>
      <c r="H1528" s="181"/>
      <c r="I1528" s="47"/>
      <c r="J1528" s="47"/>
    </row>
    <row r="1529" spans="1:10">
      <c r="A1529" s="182" t="s">
        <v>125</v>
      </c>
      <c r="B1529" s="182"/>
      <c r="C1529" s="47"/>
      <c r="D1529" s="178" t="str">
        <f>$AX$22</f>
        <v/>
      </c>
      <c r="E1529" s="47" t="s">
        <v>126</v>
      </c>
      <c r="F1529" s="47"/>
      <c r="G1529" s="183" t="str">
        <f>$AX$26</f>
        <v>Specification</v>
      </c>
      <c r="H1529" s="184" t="s">
        <v>127</v>
      </c>
      <c r="I1529" s="47"/>
      <c r="J1529" s="47"/>
    </row>
    <row r="1530" spans="1:10" ht="13.5" thickBot="1">
      <c r="A1530" s="185" t="s">
        <v>136</v>
      </c>
      <c r="B1530" s="247"/>
      <c r="C1530" s="431"/>
      <c r="D1530" s="248">
        <f>IF(CT!$E$1&lt;&gt;"",CT!$E$1,"")</f>
        <v>-50</v>
      </c>
      <c r="E1530" s="432">
        <f>IF(CT!$M$1&lt;&gt;"",CT!$M$1,"")</f>
        <v>200</v>
      </c>
      <c r="F1530" s="432">
        <f>IF(CT!$U$1&lt;&gt;"",CT!$U$1,"")</f>
        <v>450</v>
      </c>
      <c r="G1530" s="248" t="str">
        <f>IF(CT!$AC$1&lt;&gt;"",CT!$AC$1,"")</f>
        <v/>
      </c>
      <c r="H1530" s="433" t="str">
        <f>IF(CT!$AK$1&lt;&gt;"",CT!$AK$1,"")</f>
        <v/>
      </c>
      <c r="I1530" s="47"/>
      <c r="J1530" s="186"/>
    </row>
    <row r="1531" spans="1:10" ht="13.5" thickBot="1">
      <c r="A1531" s="187" t="s">
        <v>141</v>
      </c>
      <c r="B1531" s="223" t="str">
        <f>IF(CT!$C$10&lt;&gt;"",CT!$C$10,"")</f>
        <v/>
      </c>
      <c r="C1531" s="191"/>
      <c r="D1531" s="191" t="str">
        <f>IF(CT!$G$10&lt;&gt;"",CT!$G$10,"")</f>
        <v/>
      </c>
      <c r="E1531" s="191" t="str">
        <f>IF(CT!$O$10&lt;&gt;"",CT!$O$10,"")</f>
        <v/>
      </c>
      <c r="F1531" s="191" t="str">
        <f>IF(CT!$W$10&lt;&gt;"",CT!$W$10,"")</f>
        <v/>
      </c>
      <c r="G1531" s="191" t="str">
        <f>IF(CT!$AE$10&lt;&gt;"",CT!$AE$10,"")</f>
        <v/>
      </c>
      <c r="H1531" s="191" t="str">
        <f>IF(CT!$AM$10&lt;&gt;"",CT!$AM$10,"")</f>
        <v/>
      </c>
      <c r="I1531" s="47"/>
      <c r="J1531" s="47"/>
    </row>
    <row r="1532" spans="1:10" ht="13.5" thickBot="1">
      <c r="A1532" s="188"/>
      <c r="B1532" s="223"/>
      <c r="C1532" s="253" t="s">
        <v>236</v>
      </c>
      <c r="D1532" s="253" t="str">
        <f>IF(CT!$H$10&lt;&gt;"",CT!$H$10,"")</f>
        <v/>
      </c>
      <c r="E1532" s="434" t="str">
        <f>IF(CT!$P$10&lt;&gt;"",CT!$P$10,"")</f>
        <v/>
      </c>
      <c r="F1532" s="434" t="str">
        <f>IF(CT!$X$10&lt;&gt;"",CT!$X$10,"")</f>
        <v/>
      </c>
      <c r="G1532" s="434" t="str">
        <f>IF(CT!$AF$10&lt;&gt;"",CT!$AF$10,"")</f>
        <v/>
      </c>
      <c r="H1532" s="434" t="str">
        <f>IF(CT!$AN$10&lt;&gt;"",CT!$AN$10,"")</f>
        <v/>
      </c>
      <c r="I1532" s="47"/>
      <c r="J1532" s="47"/>
    </row>
    <row r="1533" spans="1:10" ht="13.5" thickBot="1">
      <c r="A1533" s="189"/>
      <c r="B1533" s="224"/>
      <c r="C1533" s="254"/>
      <c r="D1533" s="435"/>
      <c r="E1533" s="435"/>
      <c r="F1533" s="435"/>
      <c r="G1533" s="435"/>
      <c r="H1533" s="435"/>
      <c r="I1533" s="47"/>
      <c r="J1533" s="47"/>
    </row>
    <row r="1534" spans="1:10" ht="13.5" thickBot="1">
      <c r="A1534" s="188"/>
      <c r="B1534" s="224"/>
      <c r="C1534" s="191"/>
      <c r="D1534" s="191"/>
      <c r="E1534" s="191"/>
      <c r="F1534" s="191"/>
      <c r="G1534" s="191"/>
      <c r="H1534" s="191"/>
      <c r="I1534" s="47"/>
      <c r="J1534" s="47"/>
    </row>
    <row r="1535" spans="1:10" ht="13.5" thickBot="1">
      <c r="A1535" s="189"/>
      <c r="B1535" s="224"/>
      <c r="C1535" s="253"/>
      <c r="D1535" s="248" t="str">
        <f>IF(CT!$AS$1&lt;&gt;"",CT!$AS$1,"")</f>
        <v/>
      </c>
      <c r="E1535" s="248" t="str">
        <f>IF(CT!$BA$1&lt;&gt;"",CT!$BA$1,"")</f>
        <v/>
      </c>
      <c r="F1535" s="248" t="str">
        <f>IF(CT!$BI$1&lt;&gt;"",CT!$BI$1,"")</f>
        <v/>
      </c>
      <c r="G1535" s="248" t="str">
        <f>IF(CT!$BQ$1&lt;&gt;"",CT!$BQ$1,"")</f>
        <v/>
      </c>
      <c r="H1535" s="248" t="str">
        <f>IF(CT!$BY$1&lt;&gt;"",CT!$BY$1,"")</f>
        <v/>
      </c>
      <c r="I1535" s="47"/>
      <c r="J1535" s="47"/>
    </row>
    <row r="1536" spans="1:10" ht="13.5" thickBot="1">
      <c r="A1536" s="188"/>
      <c r="B1536" s="224"/>
      <c r="C1536" s="225"/>
      <c r="D1536" s="240" t="str">
        <f>IF(D1535&lt;&gt;"","---------------","")</f>
        <v/>
      </c>
      <c r="E1536" s="240" t="str">
        <f>IF(E1535&lt;&gt;"","---------------","")</f>
        <v/>
      </c>
      <c r="F1536" s="240" t="str">
        <f>IF(F1535&lt;&gt;"","---------------","")</f>
        <v/>
      </c>
      <c r="G1536" s="240" t="str">
        <f>IF(G1535&lt;&gt;"","---------------","")</f>
        <v/>
      </c>
      <c r="H1536" s="240" t="str">
        <f>IF(H1535&lt;&gt;"","---------------","")</f>
        <v/>
      </c>
      <c r="I1536" s="47"/>
      <c r="J1536" s="47"/>
    </row>
    <row r="1537" spans="1:10" ht="13.5" thickBot="1">
      <c r="A1537" s="189"/>
      <c r="B1537" s="224"/>
      <c r="C1537" s="191"/>
      <c r="D1537" s="191" t="str">
        <f>IF(CT!$AU$10&lt;&gt;"",CT!$AU$10,"")</f>
        <v/>
      </c>
      <c r="E1537" s="191" t="str">
        <f>IF(CT!$BC$10&lt;&gt;"",CT!$BC$10,"")</f>
        <v/>
      </c>
      <c r="F1537" s="191" t="str">
        <f>IF(CT!$BK$10&lt;&gt;"",CT!$BK$10,"")</f>
        <v/>
      </c>
      <c r="G1537" s="191" t="str">
        <f>IF(CT!$BS$10&lt;&gt;"",CT!$BS$10,"")</f>
        <v/>
      </c>
      <c r="H1537" s="191" t="str">
        <f>IF(CT!$CA$10&lt;&gt;"",CT!$CA$10,"")</f>
        <v/>
      </c>
      <c r="I1537" s="47"/>
      <c r="J1537" s="47"/>
    </row>
    <row r="1538" spans="1:10" ht="13.5" thickBot="1">
      <c r="A1538" s="188"/>
      <c r="B1538" s="224"/>
      <c r="C1538" s="253" t="str">
        <f>IF(D1535&lt;&gt;"","C.F.","")</f>
        <v/>
      </c>
      <c r="D1538" s="434" t="str">
        <f>IF(CT!$AV$10&lt;&gt;"",CT!$AV$10,"")</f>
        <v/>
      </c>
      <c r="E1538" s="434" t="str">
        <f>IF(CT!$BD$10&lt;&gt;"",CT!$BD$10,"")</f>
        <v/>
      </c>
      <c r="F1538" s="434" t="str">
        <f>IF(CT!$BL$10&lt;&gt;"",CT!$BL$10,"")</f>
        <v/>
      </c>
      <c r="G1538" s="434" t="str">
        <f>IF(CT!$BT$10&lt;&gt;"",CT!$BT$10,"")</f>
        <v/>
      </c>
      <c r="H1538" s="434" t="str">
        <f>IF(CT!$CB$10&lt;&gt;"",CT!$CB$10,"")</f>
        <v/>
      </c>
      <c r="I1538" s="47"/>
      <c r="J1538" s="47"/>
    </row>
    <row r="1539" spans="1:10" ht="13.5" thickBot="1">
      <c r="A1539" s="189"/>
      <c r="B1539" s="224"/>
      <c r="C1539" s="190"/>
      <c r="D1539" s="190"/>
      <c r="E1539" s="190"/>
      <c r="F1539" s="190"/>
      <c r="G1539" s="190"/>
      <c r="H1539" s="190"/>
      <c r="I1539" s="47"/>
      <c r="J1539" s="47"/>
    </row>
    <row r="1540" spans="1:10" ht="13.5" thickBot="1">
      <c r="A1540" s="188"/>
      <c r="B1540" s="224"/>
      <c r="C1540" s="191"/>
      <c r="D1540" s="191"/>
      <c r="E1540" s="191"/>
      <c r="F1540" s="191"/>
      <c r="G1540" s="191"/>
      <c r="H1540" s="191"/>
      <c r="I1540" s="47"/>
      <c r="J1540" s="47"/>
    </row>
    <row r="1541" spans="1:10" ht="13.5" thickBot="1">
      <c r="A1541" s="189"/>
      <c r="B1541" s="224"/>
      <c r="C1541" s="253" t="str">
        <f>IF(B1540&lt;&gt;"","C.F.","")</f>
        <v/>
      </c>
      <c r="D1541" s="248" t="str">
        <f>IF(CT!$CG$1&lt;&gt;"",CT!$CG$1,"")</f>
        <v/>
      </c>
      <c r="E1541" s="248" t="str">
        <f>IF(CT!$CO$1&lt;&gt;"",CT!$CO$1,"")</f>
        <v/>
      </c>
      <c r="F1541" s="248" t="str">
        <f>IF(CT!$CW$1&lt;&gt;"",CT!$CW$1,"")</f>
        <v/>
      </c>
      <c r="G1541" s="248" t="str">
        <f>IF(CT!$DE$1&lt;&gt;"",CT!$DE$1,"")</f>
        <v/>
      </c>
      <c r="H1541" s="248" t="str">
        <f>IF(CT!$DM$1&lt;&gt;"",CT!$DM$1,"")</f>
        <v/>
      </c>
      <c r="I1541" s="47"/>
      <c r="J1541" s="47"/>
    </row>
    <row r="1542" spans="1:10" ht="13.5" thickBot="1">
      <c r="A1542" s="188"/>
      <c r="B1542" s="224"/>
      <c r="C1542" s="437"/>
      <c r="D1542" s="240" t="str">
        <f>IF(D1541&lt;&gt;"","---------------","")</f>
        <v/>
      </c>
      <c r="E1542" s="240" t="str">
        <f>IF(E1541&lt;&gt;"","---------------","")</f>
        <v/>
      </c>
      <c r="F1542" s="240" t="str">
        <f>IF(F1541&lt;&gt;"","---------------","")</f>
        <v/>
      </c>
      <c r="G1542" s="240" t="str">
        <f>IF(G1541&lt;&gt;"","---------------","")</f>
        <v/>
      </c>
      <c r="H1542" s="240" t="str">
        <f>IF(H1541&lt;&gt;"","---------------","")</f>
        <v/>
      </c>
      <c r="I1542" s="47"/>
      <c r="J1542" s="47"/>
    </row>
    <row r="1543" spans="1:10" ht="13.5" thickBot="1">
      <c r="A1543" s="189"/>
      <c r="B1543" s="224"/>
      <c r="C1543" s="191"/>
      <c r="D1543" s="191" t="str">
        <f>IF(CT!$CI$10&lt;&gt;"",CT!$CI$10,"")</f>
        <v/>
      </c>
      <c r="E1543" s="191" t="str">
        <f>IF(CT!$CQ$10&lt;&gt;"",CT!$CQ$10,"")</f>
        <v/>
      </c>
      <c r="F1543" s="191" t="str">
        <f>IF(CT!$CY$10&lt;&gt;"",CT!$CY$10,"")</f>
        <v/>
      </c>
      <c r="G1543" s="191" t="str">
        <f>IF(CT!$DG$10&lt;&gt;"",CT!$DG$10,"")</f>
        <v/>
      </c>
      <c r="H1543" s="191" t="str">
        <f>IF(CT!$DO$10&lt;&gt;"",CT!$DO$10,"")</f>
        <v/>
      </c>
      <c r="I1543" s="47"/>
      <c r="J1543" s="47"/>
    </row>
    <row r="1544" spans="1:10" ht="13.5" thickBot="1">
      <c r="A1544" s="188"/>
      <c r="B1544" s="224"/>
      <c r="C1544" s="253" t="str">
        <f>IF(D1541&lt;&gt;"","C.F.","")</f>
        <v/>
      </c>
      <c r="D1544" s="434" t="str">
        <f>IF(CT!$CJ$10&lt;&gt;"",CT!$CJ$10,"")</f>
        <v/>
      </c>
      <c r="E1544" s="434" t="str">
        <f>IF(CT!$CR$10&lt;&gt;"",CT!$CR$10,"")</f>
        <v/>
      </c>
      <c r="F1544" s="434" t="str">
        <f>IF(CT!$CZ$10&lt;&gt;"",CT!$CZ$10,"")</f>
        <v/>
      </c>
      <c r="G1544" s="434" t="str">
        <f>IF(CT!$DH$10&lt;&gt;"",CT!$DH$10,"")</f>
        <v/>
      </c>
      <c r="H1544" s="434" t="str">
        <f>IF(CT!$DP$10&lt;&gt;"",CT!$DP$10,"")</f>
        <v/>
      </c>
      <c r="I1544" s="47"/>
      <c r="J1544" s="47"/>
    </row>
    <row r="1545" spans="1:10" ht="13.5" thickBot="1">
      <c r="A1545" s="189"/>
      <c r="B1545" s="224"/>
      <c r="C1545" s="191"/>
      <c r="D1545" s="434"/>
      <c r="E1545" s="434"/>
      <c r="F1545" s="434"/>
      <c r="G1545" s="434"/>
      <c r="H1545" s="434"/>
      <c r="I1545" s="47"/>
      <c r="J1545" s="47"/>
    </row>
    <row r="1546" spans="1:10">
      <c r="A1546" s="188"/>
      <c r="B1546" s="47"/>
      <c r="C1546" s="47"/>
      <c r="D1546" s="47"/>
      <c r="E1546" s="47"/>
      <c r="F1546" s="47"/>
      <c r="G1546" s="47"/>
      <c r="H1546" s="47"/>
      <c r="I1546" s="47"/>
      <c r="J1546" s="47"/>
    </row>
    <row r="1547" spans="1:10">
      <c r="A1547" s="189"/>
      <c r="B1547" s="47"/>
      <c r="C1547" s="47"/>
      <c r="D1547" s="47"/>
      <c r="E1547" s="47"/>
      <c r="F1547" s="47"/>
      <c r="G1547" s="47"/>
      <c r="H1547" s="47"/>
      <c r="I1547" s="47"/>
      <c r="J1547" s="47"/>
    </row>
    <row r="1548" spans="1:10">
      <c r="A1548" s="188"/>
      <c r="B1548" s="47"/>
      <c r="C1548" s="47"/>
      <c r="D1548" s="47"/>
      <c r="E1548" s="47"/>
      <c r="F1548" s="47"/>
      <c r="G1548" s="47"/>
      <c r="H1548" s="47"/>
      <c r="I1548" s="47"/>
      <c r="J1548" s="47"/>
    </row>
    <row r="1549" spans="1:10">
      <c r="A1549" s="189"/>
      <c r="B1549" s="47"/>
      <c r="C1549" s="47"/>
      <c r="D1549" s="47"/>
      <c r="E1549" s="47"/>
      <c r="F1549" s="47"/>
      <c r="G1549" s="47"/>
      <c r="H1549" s="47"/>
      <c r="I1549" s="47"/>
      <c r="J1549" s="47"/>
    </row>
    <row r="1550" spans="1:10">
      <c r="A1550" s="192"/>
      <c r="B1550" s="193"/>
      <c r="C1550" s="193"/>
      <c r="D1550" s="193"/>
      <c r="E1550" s="193"/>
      <c r="F1550" s="193"/>
      <c r="G1550" s="193"/>
      <c r="H1550" s="193"/>
      <c r="I1550" s="47"/>
      <c r="J1550" s="47"/>
    </row>
    <row r="1551" spans="1:10" ht="13.5" thickBot="1">
      <c r="A1551" s="194"/>
      <c r="B1551" s="47"/>
      <c r="C1551" s="194" t="s">
        <v>210</v>
      </c>
      <c r="D1551" s="194"/>
      <c r="E1551" s="194"/>
      <c r="F1551" s="194"/>
      <c r="G1551" s="194"/>
      <c r="H1551" s="194"/>
      <c r="I1551" s="194"/>
      <c r="J1551" s="194"/>
    </row>
    <row r="1552" spans="1:10">
      <c r="A1552" s="47" t="s">
        <v>214</v>
      </c>
      <c r="B1552" s="178" t="str">
        <f>$BJ$7</f>
        <v>Found in tolerance.  No action required.  "C.F" = "Correction Factor."</v>
      </c>
      <c r="C1552" s="47"/>
      <c r="D1552" s="47"/>
      <c r="E1552" s="47"/>
      <c r="F1552" s="47"/>
      <c r="G1552" s="47"/>
      <c r="H1552" s="47"/>
      <c r="I1552" s="47"/>
      <c r="J1552" s="47"/>
    </row>
    <row r="1553" spans="1:10">
      <c r="A1553" s="47"/>
      <c r="B1553" s="47"/>
      <c r="C1553" s="47"/>
      <c r="D1553" s="47"/>
      <c r="E1553" s="47"/>
      <c r="F1553" s="47"/>
      <c r="G1553" s="47"/>
      <c r="H1553" s="47"/>
      <c r="I1553" s="47"/>
      <c r="J1553" s="47"/>
    </row>
    <row r="1554" spans="1:10">
      <c r="A1554" s="195" t="s">
        <v>220</v>
      </c>
      <c r="B1554" s="178" t="str">
        <f>$BJ$30</f>
        <v>New</v>
      </c>
      <c r="C1554" s="47"/>
      <c r="D1554" s="47"/>
      <c r="E1554" s="47"/>
      <c r="F1554" s="47"/>
      <c r="G1554" s="47"/>
      <c r="H1554" s="47"/>
      <c r="I1554" s="47"/>
      <c r="J1554" s="47"/>
    </row>
    <row r="1555" spans="1:10">
      <c r="A1555" s="195" t="s">
        <v>223</v>
      </c>
      <c r="B1555" s="178" t="str">
        <f>$BK$5</f>
        <v>ACCEPTED</v>
      </c>
      <c r="C1555" s="47"/>
      <c r="D1555" s="47"/>
      <c r="E1555" s="47"/>
      <c r="F1555" s="47"/>
      <c r="G1555" s="47"/>
      <c r="H1555" s="47"/>
      <c r="I1555" s="47"/>
      <c r="J1555" s="47"/>
    </row>
    <row r="1556" spans="1:10">
      <c r="A1556" s="182"/>
      <c r="B1556" s="507" t="s">
        <v>225</v>
      </c>
      <c r="C1556" s="508"/>
      <c r="D1556" s="507"/>
      <c r="E1556" s="507"/>
      <c r="F1556" s="507"/>
      <c r="G1556" s="508"/>
      <c r="H1556" s="508"/>
      <c r="I1556" s="507"/>
      <c r="J1556" s="507"/>
    </row>
    <row r="1557" spans="1:10">
      <c r="A1557" s="47" t="s">
        <v>227</v>
      </c>
      <c r="B1557" s="47"/>
      <c r="C1557" s="178" t="str">
        <f>$N$20</f>
        <v>Additel 286 SN:6851022030037</v>
      </c>
      <c r="D1557" s="181"/>
      <c r="E1557" s="181"/>
      <c r="F1557" s="47" t="s">
        <v>228</v>
      </c>
      <c r="G1557" s="512" t="str">
        <f>IF($V$19&lt;&gt;"",$V$19,"")</f>
        <v>PRT SN:496142</v>
      </c>
      <c r="H1557" s="513"/>
      <c r="I1557" s="196"/>
      <c r="J1557" s="47"/>
    </row>
    <row r="1558" spans="1:10">
      <c r="A1558" s="47" t="s">
        <v>229</v>
      </c>
      <c r="B1558" s="47"/>
      <c r="C1558" s="504">
        <f>$N$21</f>
        <v>45474</v>
      </c>
      <c r="D1558" s="505"/>
      <c r="E1558" s="506"/>
      <c r="F1558" s="47" t="s">
        <v>230</v>
      </c>
      <c r="G1558" s="197">
        <f>IF($V$20&lt;&gt;"",$V$20,"")</f>
        <v>45275</v>
      </c>
      <c r="H1558" s="198" t="str">
        <f>IF($W$20&lt;&gt;"",$W$20,"")</f>
        <v/>
      </c>
      <c r="I1558" s="199"/>
      <c r="J1558" s="200"/>
    </row>
    <row r="1559" spans="1:10">
      <c r="A1559" s="47" t="s">
        <v>231</v>
      </c>
      <c r="B1559" s="47"/>
      <c r="C1559" s="504">
        <f>$N$22</f>
        <v>45839</v>
      </c>
      <c r="D1559" s="505"/>
      <c r="E1559" s="506"/>
      <c r="F1559" s="47" t="s">
        <v>232</v>
      </c>
      <c r="G1559" s="197">
        <f>IF($V$21&lt;&gt;"",$V$21,"")</f>
        <v>46006</v>
      </c>
      <c r="H1559" s="197" t="str">
        <f>IF($W$21&lt;&gt;"",$W$21,"")</f>
        <v/>
      </c>
      <c r="I1559" s="199"/>
      <c r="J1559" s="200"/>
    </row>
    <row r="1560" spans="1:10" ht="13.5" thickBot="1">
      <c r="A1560" s="201" t="s">
        <v>233</v>
      </c>
      <c r="B1560" s="201"/>
      <c r="C1560" s="509" t="str">
        <f>$N$23</f>
        <v>56561-060578</v>
      </c>
      <c r="D1560" s="510"/>
      <c r="E1560" s="511"/>
      <c r="F1560" s="201" t="s">
        <v>233</v>
      </c>
      <c r="G1560" s="201"/>
      <c r="H1560" s="295" t="str">
        <f>IF($V$22&lt;&gt;"",$V$22,"")</f>
        <v>G295632</v>
      </c>
      <c r="I1560" s="203"/>
      <c r="J1560" s="204"/>
    </row>
    <row r="1561" spans="1:10">
      <c r="A1561" s="47" t="s">
        <v>52</v>
      </c>
      <c r="B1561" s="47"/>
      <c r="C1561" s="47"/>
      <c r="D1561" s="220" t="s">
        <v>53</v>
      </c>
      <c r="E1561" s="221">
        <v>40</v>
      </c>
      <c r="F1561" s="47"/>
      <c r="G1561" s="178"/>
      <c r="H1561" s="47"/>
      <c r="I1561" s="47"/>
      <c r="J1561" s="47"/>
    </row>
    <row r="1562" spans="1:10">
      <c r="A1562" s="47" t="s">
        <v>59</v>
      </c>
      <c r="B1562" s="47"/>
      <c r="C1562" s="47"/>
      <c r="D1562" s="47"/>
      <c r="E1562" s="47"/>
      <c r="F1562" s="47"/>
      <c r="G1562" s="47"/>
      <c r="H1562" s="47"/>
      <c r="I1562" s="47"/>
      <c r="J1562" s="47"/>
    </row>
    <row r="1563" spans="1:10">
      <c r="A1563" s="47" t="s">
        <v>68</v>
      </c>
      <c r="B1563" s="178" t="str">
        <f>$BC$12</f>
        <v>Thermocouple Wire</v>
      </c>
      <c r="C1563" s="47"/>
      <c r="D1563" s="47"/>
      <c r="E1563" s="47" t="s">
        <v>69</v>
      </c>
      <c r="F1563" s="47"/>
      <c r="G1563" s="178" t="str">
        <f>$BF$22</f>
        <v>KF</v>
      </c>
      <c r="H1563" s="47"/>
      <c r="I1563" s="47"/>
      <c r="J1563" s="47"/>
    </row>
    <row r="1564" spans="1:10">
      <c r="A1564" s="47" t="s">
        <v>48</v>
      </c>
      <c r="B1564" s="178" t="str">
        <f>AY8</f>
        <v>"0"</v>
      </c>
      <c r="C1564" s="47"/>
      <c r="D1564" s="47"/>
      <c r="E1564" s="47" t="s">
        <v>76</v>
      </c>
      <c r="F1564" s="47"/>
      <c r="G1564" s="246">
        <f ca="1">$BG$9</f>
        <v>45756</v>
      </c>
      <c r="H1564" s="47"/>
      <c r="I1564" s="47"/>
      <c r="J1564" s="179"/>
    </row>
    <row r="1565" spans="1:10">
      <c r="A1565" s="47" t="s">
        <v>80</v>
      </c>
      <c r="B1565" s="178" t="str">
        <f>$BG$18</f>
        <v>N/A</v>
      </c>
      <c r="C1565" s="47"/>
      <c r="D1565" s="47"/>
      <c r="E1565" s="47" t="s">
        <v>81</v>
      </c>
      <c r="F1565" s="47"/>
      <c r="G1565" s="246" t="str">
        <f>$BG$10</f>
        <v>N/A</v>
      </c>
      <c r="H1565" s="47"/>
      <c r="J1565" s="179"/>
    </row>
    <row r="1566" spans="1:10">
      <c r="A1566" s="47" t="s">
        <v>65</v>
      </c>
      <c r="B1566" s="180">
        <f>$BG$2</f>
        <v>72</v>
      </c>
      <c r="C1566" s="47"/>
      <c r="D1566" s="47"/>
      <c r="E1566" s="47" t="s">
        <v>91</v>
      </c>
      <c r="F1566" s="47"/>
      <c r="G1566" s="178">
        <f>$BG$3</f>
        <v>25</v>
      </c>
      <c r="H1566" s="47" t="s">
        <v>92</v>
      </c>
      <c r="I1566" s="47"/>
      <c r="J1566" s="47"/>
    </row>
    <row r="1567" spans="1:10">
      <c r="A1567" s="47" t="s">
        <v>105</v>
      </c>
      <c r="B1567" s="178" t="str">
        <f>$BE$27</f>
        <v>Production</v>
      </c>
      <c r="C1567" s="47"/>
      <c r="D1567" s="47"/>
      <c r="E1567" s="47" t="s">
        <v>106</v>
      </c>
      <c r="F1567" s="178" t="str">
        <f>$AR$23</f>
        <v>Greater of ±2.0°F or ±0.4% of Reading</v>
      </c>
      <c r="G1567" s="47"/>
      <c r="H1567" s="47"/>
      <c r="I1567" s="47"/>
      <c r="J1567" s="47"/>
    </row>
    <row r="1568" spans="1:10">
      <c r="A1568" s="181" t="s">
        <v>116</v>
      </c>
      <c r="B1568" s="47"/>
      <c r="C1568" s="181"/>
      <c r="D1568" s="181" t="s">
        <v>117</v>
      </c>
      <c r="E1568" s="181"/>
      <c r="F1568" s="47"/>
      <c r="G1568" s="178" t="str">
        <f>$AR$24</f>
        <v>AMS2750H, ASTM E220-19</v>
      </c>
      <c r="H1568" s="181"/>
      <c r="I1568" s="47"/>
      <c r="J1568" s="47"/>
    </row>
    <row r="1569" spans="1:10">
      <c r="A1569" s="182" t="s">
        <v>125</v>
      </c>
      <c r="B1569" s="182"/>
      <c r="C1569" s="47"/>
      <c r="D1569" s="178" t="str">
        <f>$AX$22</f>
        <v/>
      </c>
      <c r="E1569" s="47" t="s">
        <v>126</v>
      </c>
      <c r="F1569" s="47"/>
      <c r="G1569" s="183" t="str">
        <f>$AX$26</f>
        <v>Specification</v>
      </c>
      <c r="H1569" s="184" t="s">
        <v>127</v>
      </c>
      <c r="I1569" s="47"/>
      <c r="J1569" s="47"/>
    </row>
    <row r="1570" spans="1:10" ht="13.5" thickBot="1">
      <c r="A1570" s="185" t="s">
        <v>136</v>
      </c>
      <c r="B1570" s="247"/>
      <c r="C1570" s="431"/>
      <c r="D1570" s="248">
        <f>IF(CT!$E$1&lt;&gt;"",CT!$E$1,"")</f>
        <v>-50</v>
      </c>
      <c r="E1570" s="432">
        <f>IF(CT!$M$1&lt;&gt;"",CT!$M$1,"")</f>
        <v>200</v>
      </c>
      <c r="F1570" s="432">
        <f>IF(CT!$U$1&lt;&gt;"",CT!$U$1,"")</f>
        <v>450</v>
      </c>
      <c r="G1570" s="248" t="str">
        <f>IF(CT!$AC$1&lt;&gt;"",CT!$AC$1,"")</f>
        <v/>
      </c>
      <c r="H1570" s="433" t="str">
        <f>IF(CT!$AK$1&lt;&gt;"",CT!$AK$1,"")</f>
        <v/>
      </c>
      <c r="I1570" s="47"/>
      <c r="J1570" s="186"/>
    </row>
    <row r="1571" spans="1:10" ht="13.5" thickBot="1">
      <c r="A1571" s="187" t="s">
        <v>141</v>
      </c>
      <c r="B1571" s="223" t="str">
        <f>IF(CT!$C$10&lt;&gt;"",CT!$C$10,"")</f>
        <v/>
      </c>
      <c r="C1571" s="191"/>
      <c r="D1571" s="191" t="str">
        <f>IF(CT!$G$10&lt;&gt;"",CT!$G$10,"")</f>
        <v/>
      </c>
      <c r="E1571" s="191" t="str">
        <f>IF(CT!$O$10&lt;&gt;"",CT!$O$10,"")</f>
        <v/>
      </c>
      <c r="F1571" s="191" t="str">
        <f>IF(CT!$W$10&lt;&gt;"",CT!$W$10,"")</f>
        <v/>
      </c>
      <c r="G1571" s="191" t="str">
        <f>IF(CT!$AE$10&lt;&gt;"",CT!$AE$10,"")</f>
        <v/>
      </c>
      <c r="H1571" s="191" t="str">
        <f>IF(CT!$AM$10&lt;&gt;"",CT!$AM$10,"")</f>
        <v/>
      </c>
      <c r="I1571" s="47"/>
      <c r="J1571" s="47"/>
    </row>
    <row r="1572" spans="1:10" ht="13.5" thickBot="1">
      <c r="A1572" s="188"/>
      <c r="B1572" s="223"/>
      <c r="C1572" s="253" t="s">
        <v>236</v>
      </c>
      <c r="D1572" s="253" t="str">
        <f>IF(CT!$H$10&lt;&gt;"",CT!$H$10,"")</f>
        <v/>
      </c>
      <c r="E1572" s="434" t="str">
        <f>IF(CT!$P$10&lt;&gt;"",CT!$P$10,"")</f>
        <v/>
      </c>
      <c r="F1572" s="434" t="str">
        <f>IF(CT!$X$10&lt;&gt;"",CT!$X$10,"")</f>
        <v/>
      </c>
      <c r="G1572" s="434" t="str">
        <f>IF(CT!$AF$10&lt;&gt;"",CT!$AF$10,"")</f>
        <v/>
      </c>
      <c r="H1572" s="434" t="str">
        <f>IF(CT!$AN$10&lt;&gt;"",CT!$AN$10,"")</f>
        <v/>
      </c>
      <c r="I1572" s="47"/>
      <c r="J1572" s="47"/>
    </row>
    <row r="1573" spans="1:10" ht="13.5" thickBot="1">
      <c r="A1573" s="189"/>
      <c r="B1573" s="224"/>
      <c r="C1573" s="254"/>
      <c r="D1573" s="435"/>
      <c r="E1573" s="435"/>
      <c r="F1573" s="435"/>
      <c r="G1573" s="435"/>
      <c r="H1573" s="435"/>
      <c r="I1573" s="47"/>
      <c r="J1573" s="47"/>
    </row>
    <row r="1574" spans="1:10" ht="13.5" thickBot="1">
      <c r="A1574" s="188"/>
      <c r="B1574" s="224"/>
      <c r="C1574" s="191"/>
      <c r="D1574" s="191"/>
      <c r="E1574" s="191"/>
      <c r="F1574" s="191"/>
      <c r="G1574" s="191"/>
      <c r="H1574" s="191"/>
      <c r="I1574" s="47"/>
      <c r="J1574" s="47"/>
    </row>
    <row r="1575" spans="1:10" ht="13.5" thickBot="1">
      <c r="A1575" s="189"/>
      <c r="B1575" s="224"/>
      <c r="C1575" s="253"/>
      <c r="D1575" s="248" t="str">
        <f>IF(CT!$AS$1&lt;&gt;"",CT!$AS$1,"")</f>
        <v/>
      </c>
      <c r="E1575" s="248" t="str">
        <f>IF(CT!$BA$1&lt;&gt;"",CT!$BA$1,"")</f>
        <v/>
      </c>
      <c r="F1575" s="248" t="str">
        <f>IF(CT!$BI$1&lt;&gt;"",CT!$BI$1,"")</f>
        <v/>
      </c>
      <c r="G1575" s="248" t="str">
        <f>IF(CT!$BQ$1&lt;&gt;"",CT!$BQ$1,"")</f>
        <v/>
      </c>
      <c r="H1575" s="248" t="str">
        <f>IF(CT!$BY$1&lt;&gt;"",CT!$BY$1,"")</f>
        <v/>
      </c>
      <c r="I1575" s="47"/>
      <c r="J1575" s="47"/>
    </row>
    <row r="1576" spans="1:10" ht="13.5" thickBot="1">
      <c r="A1576" s="188"/>
      <c r="B1576" s="224"/>
      <c r="C1576" s="225"/>
      <c r="D1576" s="240" t="str">
        <f>IF(D1575&lt;&gt;"","---------------","")</f>
        <v/>
      </c>
      <c r="E1576" s="240" t="str">
        <f>IF(E1575&lt;&gt;"","---------------","")</f>
        <v/>
      </c>
      <c r="F1576" s="240" t="str">
        <f>IF(F1575&lt;&gt;"","---------------","")</f>
        <v/>
      </c>
      <c r="G1576" s="240" t="str">
        <f>IF(G1575&lt;&gt;"","---------------","")</f>
        <v/>
      </c>
      <c r="H1576" s="240" t="str">
        <f>IF(H1575&lt;&gt;"","---------------","")</f>
        <v/>
      </c>
      <c r="I1576" s="47"/>
      <c r="J1576" s="47"/>
    </row>
    <row r="1577" spans="1:10" ht="13.5" thickBot="1">
      <c r="A1577" s="189"/>
      <c r="B1577" s="224"/>
      <c r="C1577" s="191"/>
      <c r="D1577" s="191" t="str">
        <f>IF(CT!$AU$10&lt;&gt;"",CT!$AU$10,"")</f>
        <v/>
      </c>
      <c r="E1577" s="191" t="str">
        <f>IF(CT!$BC$10&lt;&gt;"",CT!$BC$10,"")</f>
        <v/>
      </c>
      <c r="F1577" s="191" t="str">
        <f>IF(CT!$BK$10&lt;&gt;"",CT!$BK$10,"")</f>
        <v/>
      </c>
      <c r="G1577" s="191" t="str">
        <f>IF(CT!$BS$10&lt;&gt;"",CT!$BS$10,"")</f>
        <v/>
      </c>
      <c r="H1577" s="191" t="str">
        <f>IF(CT!$CA$10&lt;&gt;"",CT!$CA$10,"")</f>
        <v/>
      </c>
      <c r="I1577" s="47"/>
      <c r="J1577" s="47"/>
    </row>
    <row r="1578" spans="1:10" ht="13.5" thickBot="1">
      <c r="A1578" s="188"/>
      <c r="B1578" s="224"/>
      <c r="C1578" s="253" t="str">
        <f>IF(D1575&lt;&gt;"","C.F.","")</f>
        <v/>
      </c>
      <c r="D1578" s="434" t="str">
        <f>IF(CT!$AV$10&lt;&gt;"",CT!$AV$10,"")</f>
        <v/>
      </c>
      <c r="E1578" s="434" t="str">
        <f>IF(CT!$BD$10&lt;&gt;"",CT!$BD$10,"")</f>
        <v/>
      </c>
      <c r="F1578" s="434" t="str">
        <f>IF(CT!$BL$10&lt;&gt;"",CT!$BL$10,"")</f>
        <v/>
      </c>
      <c r="G1578" s="434" t="str">
        <f>IF(CT!$BT$10&lt;&gt;"",CT!$BT$10,"")</f>
        <v/>
      </c>
      <c r="H1578" s="434" t="str">
        <f>IF(CT!$CB$10&lt;&gt;"",CT!$CB$10,"")</f>
        <v/>
      </c>
      <c r="I1578" s="47"/>
      <c r="J1578" s="47"/>
    </row>
    <row r="1579" spans="1:10" ht="13.5" thickBot="1">
      <c r="A1579" s="189"/>
      <c r="B1579" s="224"/>
      <c r="C1579" s="190"/>
      <c r="D1579" s="190"/>
      <c r="E1579" s="190"/>
      <c r="F1579" s="190"/>
      <c r="G1579" s="190"/>
      <c r="H1579" s="190"/>
      <c r="I1579" s="47"/>
      <c r="J1579" s="47"/>
    </row>
    <row r="1580" spans="1:10" ht="13.5" thickBot="1">
      <c r="A1580" s="188"/>
      <c r="B1580" s="224"/>
      <c r="C1580" s="191"/>
      <c r="D1580" s="191"/>
      <c r="E1580" s="191"/>
      <c r="F1580" s="191"/>
      <c r="G1580" s="191"/>
      <c r="H1580" s="191"/>
      <c r="I1580" s="47"/>
      <c r="J1580" s="47"/>
    </row>
    <row r="1581" spans="1:10" ht="13.5" thickBot="1">
      <c r="A1581" s="189"/>
      <c r="B1581" s="224"/>
      <c r="C1581" s="253" t="str">
        <f>IF(B1580&lt;&gt;"","C.F.","")</f>
        <v/>
      </c>
      <c r="D1581" s="248" t="str">
        <f>IF(CT!$CG$1&lt;&gt;"",CT!$CG$1,"")</f>
        <v/>
      </c>
      <c r="E1581" s="248" t="str">
        <f>IF(CT!$CO$1&lt;&gt;"",CT!$CO$1,"")</f>
        <v/>
      </c>
      <c r="F1581" s="248" t="str">
        <f>IF(CT!$CW$1&lt;&gt;"",CT!$CW$1,"")</f>
        <v/>
      </c>
      <c r="G1581" s="248" t="str">
        <f>IF(CT!$DE$1&lt;&gt;"",CT!$DE$1,"")</f>
        <v/>
      </c>
      <c r="H1581" s="248" t="str">
        <f>IF(CT!$DM$1&lt;&gt;"",CT!$DM$1,"")</f>
        <v/>
      </c>
      <c r="I1581" s="47"/>
      <c r="J1581" s="47"/>
    </row>
    <row r="1582" spans="1:10" ht="13.5" thickBot="1">
      <c r="A1582" s="188"/>
      <c r="B1582" s="224"/>
      <c r="C1582" s="437"/>
      <c r="D1582" s="240" t="str">
        <f>IF(D1581&lt;&gt;"","---------------","")</f>
        <v/>
      </c>
      <c r="E1582" s="240" t="str">
        <f>IF(E1581&lt;&gt;"","---------------","")</f>
        <v/>
      </c>
      <c r="F1582" s="240" t="str">
        <f>IF(F1581&lt;&gt;"","---------------","")</f>
        <v/>
      </c>
      <c r="G1582" s="240" t="str">
        <f>IF(G1581&lt;&gt;"","---------------","")</f>
        <v/>
      </c>
      <c r="H1582" s="240" t="str">
        <f>IF(H1581&lt;&gt;"","---------------","")</f>
        <v/>
      </c>
      <c r="I1582" s="47"/>
      <c r="J1582" s="47"/>
    </row>
    <row r="1583" spans="1:10" ht="13.5" thickBot="1">
      <c r="A1583" s="189"/>
      <c r="B1583" s="224"/>
      <c r="C1583" s="191"/>
      <c r="D1583" s="191" t="str">
        <f>IF(CT!$CI$10&lt;&gt;"",CT!$CI$10,"")</f>
        <v/>
      </c>
      <c r="E1583" s="191" t="str">
        <f>IF(CT!$CQ$10&lt;&gt;"",CT!$CQ$10,"")</f>
        <v/>
      </c>
      <c r="F1583" s="191" t="str">
        <f>IF(CT!$CY$10&lt;&gt;"",CT!$CY$10,"")</f>
        <v/>
      </c>
      <c r="G1583" s="191" t="str">
        <f>IF(CT!$DG$10&lt;&gt;"",CT!$DG$10,"")</f>
        <v/>
      </c>
      <c r="H1583" s="191" t="str">
        <f>IF(CT!$DO$10&lt;&gt;"",CT!$DO$10,"")</f>
        <v/>
      </c>
      <c r="I1583" s="47"/>
      <c r="J1583" s="47"/>
    </row>
    <row r="1584" spans="1:10" ht="13.5" thickBot="1">
      <c r="A1584" s="188"/>
      <c r="B1584" s="224"/>
      <c r="C1584" s="253" t="str">
        <f>IF(D1581&lt;&gt;"","C.F.","")</f>
        <v/>
      </c>
      <c r="D1584" s="434" t="str">
        <f>IF(CT!$CJ$10&lt;&gt;"",CT!$CJ$10,"")</f>
        <v/>
      </c>
      <c r="E1584" s="434" t="str">
        <f>IF(CT!$CR$10&lt;&gt;"",CT!$CR$10,"")</f>
        <v/>
      </c>
      <c r="F1584" s="434" t="str">
        <f>IF(CT!$CZ$10&lt;&gt;"",CT!$CZ$10,"")</f>
        <v/>
      </c>
      <c r="G1584" s="434" t="str">
        <f>IF(CT!$DH$10&lt;&gt;"",CT!$DH$10,"")</f>
        <v/>
      </c>
      <c r="H1584" s="434" t="str">
        <f>IF(CT!$DP$10&lt;&gt;"",CT!$DP$10,"")</f>
        <v/>
      </c>
      <c r="I1584" s="47"/>
      <c r="J1584" s="47"/>
    </row>
    <row r="1585" spans="1:10" ht="13.5" thickBot="1">
      <c r="A1585" s="189"/>
      <c r="B1585" s="224"/>
      <c r="C1585" s="191"/>
      <c r="D1585" s="434"/>
      <c r="E1585" s="434"/>
      <c r="F1585" s="434"/>
      <c r="G1585" s="434"/>
      <c r="H1585" s="434"/>
      <c r="I1585" s="47"/>
      <c r="J1585" s="47"/>
    </row>
    <row r="1586" spans="1:10">
      <c r="A1586" s="188"/>
      <c r="B1586" s="47"/>
      <c r="C1586" s="47"/>
      <c r="D1586" s="47"/>
      <c r="E1586" s="47"/>
      <c r="F1586" s="47"/>
      <c r="G1586" s="47"/>
      <c r="H1586" s="47"/>
      <c r="I1586" s="47"/>
      <c r="J1586" s="47"/>
    </row>
    <row r="1587" spans="1:10">
      <c r="A1587" s="189"/>
      <c r="B1587" s="47"/>
      <c r="C1587" s="47"/>
      <c r="D1587" s="47"/>
      <c r="E1587" s="47"/>
      <c r="F1587" s="47"/>
      <c r="G1587" s="47"/>
      <c r="H1587" s="47"/>
      <c r="I1587" s="47"/>
      <c r="J1587" s="47"/>
    </row>
    <row r="1588" spans="1:10">
      <c r="A1588" s="188"/>
      <c r="B1588" s="47"/>
      <c r="C1588" s="47"/>
      <c r="D1588" s="47"/>
      <c r="E1588" s="47"/>
      <c r="F1588" s="47"/>
      <c r="G1588" s="47"/>
      <c r="H1588" s="47"/>
      <c r="I1588" s="47"/>
      <c r="J1588" s="47"/>
    </row>
    <row r="1589" spans="1:10">
      <c r="A1589" s="189"/>
      <c r="B1589" s="47"/>
      <c r="C1589" s="47"/>
      <c r="D1589" s="47"/>
      <c r="E1589" s="47"/>
      <c r="F1589" s="47"/>
      <c r="G1589" s="47"/>
      <c r="H1589" s="47"/>
      <c r="I1589" s="47"/>
      <c r="J1589" s="47"/>
    </row>
    <row r="1590" spans="1:10">
      <c r="A1590" s="192"/>
      <c r="B1590" s="193"/>
      <c r="C1590" s="193"/>
      <c r="D1590" s="193"/>
      <c r="E1590" s="193"/>
      <c r="F1590" s="193"/>
      <c r="G1590" s="193"/>
      <c r="H1590" s="193"/>
      <c r="I1590" s="47"/>
      <c r="J1590" s="47"/>
    </row>
    <row r="1591" spans="1:10" ht="13.5" thickBot="1">
      <c r="A1591" s="194"/>
      <c r="B1591" s="47"/>
      <c r="C1591" s="194" t="s">
        <v>210</v>
      </c>
      <c r="D1591" s="194"/>
      <c r="E1591" s="194"/>
      <c r="F1591" s="194"/>
      <c r="G1591" s="194"/>
      <c r="H1591" s="194"/>
      <c r="I1591" s="194"/>
      <c r="J1591" s="194"/>
    </row>
    <row r="1592" spans="1:10">
      <c r="A1592" s="47" t="s">
        <v>214</v>
      </c>
      <c r="B1592" s="178" t="str">
        <f>$BJ$7</f>
        <v>Found in tolerance.  No action required.  "C.F" = "Correction Factor."</v>
      </c>
      <c r="C1592" s="47"/>
      <c r="D1592" s="47"/>
      <c r="E1592" s="47"/>
      <c r="F1592" s="47"/>
      <c r="G1592" s="47"/>
      <c r="H1592" s="47"/>
      <c r="I1592" s="47"/>
      <c r="J1592" s="47"/>
    </row>
    <row r="1593" spans="1:10">
      <c r="A1593" s="47"/>
      <c r="B1593" s="47"/>
      <c r="C1593" s="47"/>
      <c r="D1593" s="47"/>
      <c r="E1593" s="47"/>
      <c r="F1593" s="47"/>
      <c r="G1593" s="47"/>
      <c r="H1593" s="47"/>
      <c r="I1593" s="47"/>
      <c r="J1593" s="47"/>
    </row>
    <row r="1594" spans="1:10">
      <c r="A1594" s="195" t="s">
        <v>220</v>
      </c>
      <c r="B1594" s="178" t="str">
        <f>$BJ$30</f>
        <v>New</v>
      </c>
      <c r="C1594" s="47"/>
      <c r="D1594" s="47"/>
      <c r="E1594" s="47"/>
      <c r="F1594" s="47"/>
      <c r="G1594" s="47"/>
      <c r="H1594" s="47"/>
      <c r="I1594" s="47"/>
      <c r="J1594" s="47"/>
    </row>
    <row r="1595" spans="1:10">
      <c r="A1595" s="195" t="s">
        <v>223</v>
      </c>
      <c r="B1595" s="178" t="str">
        <f>$BK$5</f>
        <v>ACCEPTED</v>
      </c>
      <c r="C1595" s="47"/>
      <c r="D1595" s="47"/>
      <c r="E1595" s="47"/>
      <c r="F1595" s="47"/>
      <c r="G1595" s="47"/>
      <c r="H1595" s="47"/>
      <c r="I1595" s="47"/>
      <c r="J1595" s="47"/>
    </row>
    <row r="1596" spans="1:10">
      <c r="A1596" s="182"/>
      <c r="B1596" s="507" t="s">
        <v>225</v>
      </c>
      <c r="C1596" s="508"/>
      <c r="D1596" s="507"/>
      <c r="E1596" s="507"/>
      <c r="F1596" s="507"/>
      <c r="G1596" s="508"/>
      <c r="H1596" s="508"/>
      <c r="I1596" s="507"/>
      <c r="J1596" s="507"/>
    </row>
    <row r="1597" spans="1:10">
      <c r="A1597" s="47" t="s">
        <v>227</v>
      </c>
      <c r="B1597" s="47"/>
      <c r="C1597" s="178" t="str">
        <f>$N$20</f>
        <v>Additel 286 SN:6851022030037</v>
      </c>
      <c r="D1597" s="181"/>
      <c r="E1597" s="181"/>
      <c r="F1597" s="47" t="s">
        <v>228</v>
      </c>
      <c r="G1597" s="512" t="str">
        <f>IF($V$19&lt;&gt;"",$V$19,"")</f>
        <v>PRT SN:496142</v>
      </c>
      <c r="H1597" s="513"/>
      <c r="I1597" s="196"/>
      <c r="J1597" s="47"/>
    </row>
    <row r="1598" spans="1:10">
      <c r="A1598" s="47" t="s">
        <v>229</v>
      </c>
      <c r="B1598" s="47"/>
      <c r="C1598" s="504">
        <f>$N$21</f>
        <v>45474</v>
      </c>
      <c r="D1598" s="505"/>
      <c r="E1598" s="506"/>
      <c r="F1598" s="47" t="s">
        <v>230</v>
      </c>
      <c r="G1598" s="197">
        <f>IF($V$20&lt;&gt;"",$V$20,"")</f>
        <v>45275</v>
      </c>
      <c r="H1598" s="198" t="str">
        <f>IF($W$20&lt;&gt;"",$W$20,"")</f>
        <v/>
      </c>
      <c r="I1598" s="199"/>
      <c r="J1598" s="200"/>
    </row>
    <row r="1599" spans="1:10">
      <c r="A1599" s="47" t="s">
        <v>231</v>
      </c>
      <c r="B1599" s="47"/>
      <c r="C1599" s="504">
        <f>$N$22</f>
        <v>45839</v>
      </c>
      <c r="D1599" s="505"/>
      <c r="E1599" s="506"/>
      <c r="F1599" s="47" t="s">
        <v>232</v>
      </c>
      <c r="G1599" s="197">
        <f>IF($V$21&lt;&gt;"",$V$21,"")</f>
        <v>46006</v>
      </c>
      <c r="H1599" s="197" t="str">
        <f>IF($W$21&lt;&gt;"",$W$21,"")</f>
        <v/>
      </c>
      <c r="I1599" s="199"/>
      <c r="J1599" s="200"/>
    </row>
    <row r="1600" spans="1:10" ht="13.5" thickBot="1">
      <c r="A1600" s="201" t="s">
        <v>233</v>
      </c>
      <c r="B1600" s="201"/>
      <c r="C1600" s="509" t="str">
        <f>$N$23</f>
        <v>56561-060578</v>
      </c>
      <c r="D1600" s="510"/>
      <c r="E1600" s="511"/>
      <c r="F1600" s="201" t="s">
        <v>233</v>
      </c>
      <c r="G1600" s="201"/>
      <c r="H1600" s="295" t="str">
        <f>IF($V$22&lt;&gt;"",$V$22,"")</f>
        <v>G295632</v>
      </c>
      <c r="I1600" s="203"/>
      <c r="J1600" s="204"/>
    </row>
    <row r="1601" spans="1:10">
      <c r="A1601" s="47" t="s">
        <v>52</v>
      </c>
      <c r="B1601" s="47"/>
      <c r="C1601" s="47"/>
      <c r="D1601" s="220" t="s">
        <v>53</v>
      </c>
      <c r="E1601" s="221">
        <v>41</v>
      </c>
      <c r="F1601" s="47"/>
      <c r="G1601" s="178"/>
      <c r="H1601" s="47"/>
      <c r="I1601" s="47"/>
      <c r="J1601" s="47"/>
    </row>
    <row r="1602" spans="1:10">
      <c r="A1602" s="47" t="s">
        <v>59</v>
      </c>
      <c r="B1602" s="47"/>
      <c r="C1602" s="47"/>
      <c r="D1602" s="47"/>
      <c r="E1602" s="47"/>
      <c r="F1602" s="47"/>
      <c r="G1602" s="47"/>
      <c r="H1602" s="47"/>
      <c r="I1602" s="47"/>
      <c r="J1602" s="47"/>
    </row>
    <row r="1603" spans="1:10">
      <c r="A1603" s="47" t="s">
        <v>68</v>
      </c>
      <c r="B1603" s="178" t="str">
        <f>$BC$12</f>
        <v>Thermocouple Wire</v>
      </c>
      <c r="C1603" s="47"/>
      <c r="D1603" s="47"/>
      <c r="E1603" s="47" t="s">
        <v>69</v>
      </c>
      <c r="F1603" s="47"/>
      <c r="G1603" s="178" t="str">
        <f>$BF$22</f>
        <v>KF</v>
      </c>
      <c r="H1603" s="47"/>
      <c r="I1603" s="47"/>
      <c r="J1603" s="47"/>
    </row>
    <row r="1604" spans="1:10">
      <c r="A1604" s="47" t="s">
        <v>48</v>
      </c>
      <c r="B1604" s="178" t="str">
        <f>$AW$1</f>
        <v>"J"</v>
      </c>
      <c r="C1604" s="47"/>
      <c r="D1604" s="47"/>
      <c r="E1604" s="47" t="s">
        <v>76</v>
      </c>
      <c r="F1604" s="47"/>
      <c r="G1604" s="246">
        <f ca="1">$BG$9</f>
        <v>45756</v>
      </c>
      <c r="H1604" s="47"/>
      <c r="I1604" s="47"/>
      <c r="J1604" s="179"/>
    </row>
    <row r="1605" spans="1:10">
      <c r="A1605" s="47" t="s">
        <v>80</v>
      </c>
      <c r="B1605" s="178" t="str">
        <f>$BG$18</f>
        <v>N/A</v>
      </c>
      <c r="C1605" s="47"/>
      <c r="D1605" s="47"/>
      <c r="E1605" s="47" t="s">
        <v>81</v>
      </c>
      <c r="F1605" s="47"/>
      <c r="G1605" s="246" t="str">
        <f>$BG$10</f>
        <v>N/A</v>
      </c>
      <c r="H1605" s="47"/>
      <c r="J1605" s="179"/>
    </row>
    <row r="1606" spans="1:10">
      <c r="A1606" s="47" t="s">
        <v>65</v>
      </c>
      <c r="B1606" s="180">
        <f>$BG$2</f>
        <v>72</v>
      </c>
      <c r="C1606" s="47"/>
      <c r="D1606" s="47"/>
      <c r="E1606" s="47" t="s">
        <v>91</v>
      </c>
      <c r="F1606" s="47"/>
      <c r="G1606" s="178">
        <f>$BG$3</f>
        <v>25</v>
      </c>
      <c r="H1606" s="47" t="s">
        <v>92</v>
      </c>
      <c r="I1606" s="47"/>
      <c r="J1606" s="47"/>
    </row>
    <row r="1607" spans="1:10">
      <c r="A1607" s="47" t="s">
        <v>105</v>
      </c>
      <c r="B1607" s="178" t="str">
        <f>$BE$27</f>
        <v>Production</v>
      </c>
      <c r="C1607" s="47"/>
      <c r="D1607" s="47"/>
      <c r="E1607" s="47" t="s">
        <v>106</v>
      </c>
      <c r="F1607" s="178" t="str">
        <f>$AR$23</f>
        <v>Greater of ±2.0°F or ±0.4% of Reading</v>
      </c>
      <c r="G1607" s="47"/>
      <c r="H1607" s="47"/>
      <c r="I1607" s="47"/>
      <c r="J1607" s="47"/>
    </row>
    <row r="1608" spans="1:10">
      <c r="A1608" s="181" t="s">
        <v>116</v>
      </c>
      <c r="B1608" s="47"/>
      <c r="C1608" s="181"/>
      <c r="D1608" s="181" t="s">
        <v>117</v>
      </c>
      <c r="E1608" s="181"/>
      <c r="F1608" s="47"/>
      <c r="G1608" s="178" t="str">
        <f>$AR$24</f>
        <v>AMS2750H, ASTM E220-19</v>
      </c>
      <c r="H1608" s="181"/>
      <c r="I1608" s="47"/>
      <c r="J1608" s="47"/>
    </row>
    <row r="1609" spans="1:10">
      <c r="A1609" s="182" t="s">
        <v>125</v>
      </c>
      <c r="B1609" s="182"/>
      <c r="C1609" s="47"/>
      <c r="D1609" s="178" t="str">
        <f>$AX$22</f>
        <v/>
      </c>
      <c r="E1609" s="47" t="s">
        <v>126</v>
      </c>
      <c r="F1609" s="47"/>
      <c r="G1609" s="183" t="str">
        <f>$AX$26</f>
        <v>Specification</v>
      </c>
      <c r="H1609" s="184" t="s">
        <v>127</v>
      </c>
      <c r="I1609" s="47"/>
      <c r="J1609" s="47"/>
    </row>
    <row r="1610" spans="1:10" ht="13.5" thickBot="1">
      <c r="A1610" s="185" t="s">
        <v>136</v>
      </c>
      <c r="B1610" s="247"/>
      <c r="C1610" s="431">
        <f>IF(CT!$E$1&lt;&gt;"",CT!$E$1,"")</f>
        <v>-50</v>
      </c>
      <c r="D1610" s="248">
        <f>IF(CT!$M$1&lt;&gt;"",CT!$M$1,"")</f>
        <v>200</v>
      </c>
      <c r="E1610" s="432">
        <f>IF(CT!$U$1&lt;&gt;"",CT!$U$1,"")</f>
        <v>450</v>
      </c>
      <c r="F1610" s="432" t="str">
        <f>IF(CT!$AC$1&lt;&gt;"",CT!$AC$1,"")</f>
        <v/>
      </c>
      <c r="G1610" s="248" t="str">
        <f>IF(CT!$AK$1&lt;&gt;"",CT!$AK$1,"")</f>
        <v/>
      </c>
      <c r="H1610" s="433" t="str">
        <f>IF(CT!$AS$1&lt;&gt;"",CT!$AS$1,"")</f>
        <v/>
      </c>
      <c r="I1610" s="47"/>
      <c r="J1610" s="186"/>
    </row>
    <row r="1611" spans="1:10" ht="13.5" thickBot="1">
      <c r="A1611" s="187" t="s">
        <v>141</v>
      </c>
      <c r="B1611" s="223" t="str">
        <f>IF(CT!C7&lt;&gt;"",CT!C7,"")</f>
        <v>072513A</v>
      </c>
      <c r="C1611" s="191">
        <f>IF(CT!G7&lt;&gt;"",CT!G7,"")</f>
        <v>-51.1</v>
      </c>
      <c r="D1611" s="191">
        <f>IF(CT!O7&lt;&gt;"",CT!O7,"")</f>
        <v>199.1</v>
      </c>
      <c r="E1611" s="191">
        <f>IF(CT!W7&lt;&gt;"",CT!W7,"")</f>
        <v>448.9</v>
      </c>
      <c r="F1611" s="191" t="str">
        <f>IF(CT!AE7&lt;&gt;"",CT!AE7,"")</f>
        <v/>
      </c>
      <c r="G1611" s="191" t="str">
        <f>IF(CT!AM7&lt;&gt;"",CT!AM7,"")</f>
        <v/>
      </c>
      <c r="H1611" s="191" t="str">
        <f>IF(CT!AU7&lt;&gt;"",CT!AU7,"")</f>
        <v/>
      </c>
      <c r="I1611" s="47"/>
      <c r="J1611" s="47"/>
    </row>
    <row r="1612" spans="1:10" ht="13.5" thickBot="1">
      <c r="A1612" s="188"/>
      <c r="B1612" s="223" t="str">
        <f>IF(CT!C8&lt;&gt;"",CONCATENATE("SN  ",CT!C8),"")</f>
        <v/>
      </c>
      <c r="C1612" s="191">
        <f>IF(CT!G8&lt;&gt;"",CT!G8,"")</f>
        <v>-51</v>
      </c>
      <c r="D1612" s="191">
        <f>IF(CT!O8&lt;&gt;"",CT!O8,"")</f>
        <v>199.1</v>
      </c>
      <c r="E1612" s="191">
        <f>IF(CT!W8&lt;&gt;"",CT!W8,"")</f>
        <v>449</v>
      </c>
      <c r="F1612" s="191" t="str">
        <f>IF(CT!AE8&lt;&gt;"",CT!AE8,"")</f>
        <v/>
      </c>
      <c r="G1612" s="191" t="str">
        <f>IF(CT!AM8&lt;&gt;"",CT!AM8,"")</f>
        <v/>
      </c>
      <c r="H1612" s="191" t="str">
        <f>IF(CT!AU8&lt;&gt;"",CT!AU8,"")</f>
        <v/>
      </c>
      <c r="I1612" s="47"/>
      <c r="J1612" s="47"/>
    </row>
    <row r="1613" spans="1:10" ht="13.5" thickBot="1">
      <c r="A1613" s="189"/>
      <c r="B1613" s="223" t="str">
        <f>IF(CT!C9&lt;&gt;"",CONCATENATE("SN  ",CT!C9),"")</f>
        <v/>
      </c>
      <c r="C1613" s="191" t="str">
        <f>IF(CT!G9&lt;&gt;"",CT!G9,"")</f>
        <v/>
      </c>
      <c r="D1613" s="191" t="str">
        <f>IF(CT!O9&lt;&gt;"",CT!O9,"")</f>
        <v/>
      </c>
      <c r="E1613" s="191" t="str">
        <f>IF(CT!W9&lt;&gt;"",CT!W9,"")</f>
        <v/>
      </c>
      <c r="F1613" s="191" t="str">
        <f>IF(CT!AE9&lt;&gt;"",CT!AE9,"")</f>
        <v/>
      </c>
      <c r="G1613" s="191" t="str">
        <f>IF(CT!AM9&lt;&gt;"",CT!AM9,"")</f>
        <v/>
      </c>
      <c r="H1613" s="191" t="str">
        <f>IF(CT!AU9&lt;&gt;"",CT!AU9,"")</f>
        <v/>
      </c>
      <c r="I1613" s="47"/>
      <c r="J1613" s="47"/>
    </row>
    <row r="1614" spans="1:10" ht="13.5" thickBot="1">
      <c r="A1614" s="188"/>
      <c r="B1614" s="223" t="str">
        <f>IF(CT!C10&lt;&gt;"",CONCATENATE("SN  ",CT!C10),"")</f>
        <v/>
      </c>
      <c r="C1614" s="191" t="str">
        <f>IF(CT!G10&lt;&gt;"",CT!G10,"")</f>
        <v/>
      </c>
      <c r="D1614" s="191" t="str">
        <f>IF(CT!O10&lt;&gt;"",CT!O10,"")</f>
        <v/>
      </c>
      <c r="E1614" s="191" t="str">
        <f>IF(CT!W10&lt;&gt;"",CT!W10,"")</f>
        <v/>
      </c>
      <c r="F1614" s="191" t="str">
        <f>IF(CT!AE10&lt;&gt;"",CT!AE10,"")</f>
        <v/>
      </c>
      <c r="G1614" s="191" t="str">
        <f>IF(CT!AM10&lt;&gt;"",CT!AM10,"")</f>
        <v/>
      </c>
      <c r="H1614" s="191" t="str">
        <f>IF(CT!AU10&lt;&gt;"",CT!AU10,"")</f>
        <v/>
      </c>
      <c r="I1614" s="47"/>
      <c r="J1614" s="47"/>
    </row>
    <row r="1615" spans="1:10" ht="13.5" thickBot="1">
      <c r="A1615" s="189"/>
      <c r="B1615" s="223" t="str">
        <f>IF(CT!C11&lt;&gt;"",CONCATENATE("SN  ",CT!C11),"")</f>
        <v/>
      </c>
      <c r="C1615" s="191" t="str">
        <f>IF(CT!G11&lt;&gt;"",CT!G11,"")</f>
        <v/>
      </c>
      <c r="D1615" s="191" t="str">
        <f>IF(CT!O11&lt;&gt;"",CT!O11,"")</f>
        <v/>
      </c>
      <c r="E1615" s="191" t="str">
        <f>IF(CT!W11&lt;&gt;"",CT!W11,"")</f>
        <v/>
      </c>
      <c r="F1615" s="191" t="str">
        <f>IF(CT!AE11&lt;&gt;"",CT!AE11,"")</f>
        <v/>
      </c>
      <c r="G1615" s="191" t="str">
        <f>IF(CT!AM11&lt;&gt;"",CT!AM11,"")</f>
        <v/>
      </c>
      <c r="H1615" s="191" t="str">
        <f>IF(CT!AU11&lt;&gt;"",CT!AU11,"")</f>
        <v/>
      </c>
      <c r="I1615" s="47"/>
      <c r="J1615" s="47"/>
    </row>
    <row r="1616" spans="1:10" ht="13.5" thickBot="1">
      <c r="A1616" s="188"/>
      <c r="B1616" s="223" t="str">
        <f>IF(CT!C12&lt;&gt;"",CONCATENATE("SN  ",CT!C12),"")</f>
        <v/>
      </c>
      <c r="C1616" s="191" t="str">
        <f>IF(CT!G12&lt;&gt;"",CT!G12,"")</f>
        <v/>
      </c>
      <c r="D1616" s="191" t="str">
        <f>IF(CT!O12&lt;&gt;"",CT!O12,"")</f>
        <v/>
      </c>
      <c r="E1616" s="191" t="str">
        <f>IF(CT!W12&lt;&gt;"",CT!W12,"")</f>
        <v/>
      </c>
      <c r="F1616" s="191" t="str">
        <f>IF(CT!AE12&lt;&gt;"",CT!AE12,"")</f>
        <v/>
      </c>
      <c r="G1616" s="191" t="str">
        <f>IF(CT!AM12&lt;&gt;"",CT!AM12,"")</f>
        <v/>
      </c>
      <c r="H1616" s="191" t="str">
        <f>IF(CT!AU12&lt;&gt;"",CT!AU12,"")</f>
        <v/>
      </c>
      <c r="I1616" s="47"/>
      <c r="J1616" s="47"/>
    </row>
    <row r="1617" spans="1:10" ht="13.5" thickBot="1">
      <c r="A1617" s="189"/>
      <c r="B1617" s="223" t="str">
        <f>IF(CT!C13&lt;&gt;"",CONCATENATE("SN  ",CT!C13),"")</f>
        <v/>
      </c>
      <c r="C1617" s="191" t="str">
        <f>IF(CT!G13&lt;&gt;"",CT!G13,"")</f>
        <v/>
      </c>
      <c r="D1617" s="191" t="str">
        <f>IF(CT!O13&lt;&gt;"",CT!O13,"")</f>
        <v/>
      </c>
      <c r="E1617" s="191" t="str">
        <f>IF(CT!W13&lt;&gt;"",CT!W13,"")</f>
        <v/>
      </c>
      <c r="F1617" s="191" t="str">
        <f>IF(CT!AE13&lt;&gt;"",CT!AE13,"")</f>
        <v/>
      </c>
      <c r="G1617" s="191" t="str">
        <f>IF(CT!AM13&lt;&gt;"",CT!AM13,"")</f>
        <v/>
      </c>
      <c r="H1617" s="191" t="str">
        <f>IF(CT!AU13&lt;&gt;"",CT!AU13,"")</f>
        <v/>
      </c>
      <c r="I1617" s="47"/>
      <c r="J1617" s="47"/>
    </row>
    <row r="1618" spans="1:10" ht="13.5" thickBot="1">
      <c r="A1618" s="188"/>
      <c r="B1618" s="223" t="str">
        <f>IF(CT!C14&lt;&gt;"",CONCATENATE("SN  ",CT!C14),"")</f>
        <v/>
      </c>
      <c r="C1618" s="191" t="str">
        <f>IF(CT!G14&lt;&gt;"",CT!G14,"")</f>
        <v/>
      </c>
      <c r="D1618" s="191" t="str">
        <f>IF(CT!O14&lt;&gt;"",CT!O14,"")</f>
        <v/>
      </c>
      <c r="E1618" s="191" t="str">
        <f>IF(CT!W14&lt;&gt;"",CT!W14,"")</f>
        <v/>
      </c>
      <c r="F1618" s="191" t="str">
        <f>IF(CT!AE14&lt;&gt;"",CT!AE14,"")</f>
        <v/>
      </c>
      <c r="G1618" s="191" t="str">
        <f>IF(CT!AM14&lt;&gt;"",CT!AM14,"")</f>
        <v/>
      </c>
      <c r="H1618" s="191" t="str">
        <f>IF(CT!AU14&lt;&gt;"",CT!AU14,"")</f>
        <v/>
      </c>
      <c r="I1618" s="47"/>
      <c r="J1618" s="47"/>
    </row>
    <row r="1619" spans="1:10" ht="13.5" thickBot="1">
      <c r="A1619" s="189"/>
      <c r="B1619" s="223" t="str">
        <f>IF(CT!C15&lt;&gt;"",CONCATENATE("SN  ",CT!C15),"")</f>
        <v/>
      </c>
      <c r="C1619" s="191" t="str">
        <f>IF(CT!G15&lt;&gt;"",CT!G15,"")</f>
        <v/>
      </c>
      <c r="D1619" s="191" t="str">
        <f>IF(CT!O15&lt;&gt;"",CT!O15,"")</f>
        <v/>
      </c>
      <c r="E1619" s="191" t="str">
        <f>IF(CT!W15&lt;&gt;"",CT!W15,"")</f>
        <v/>
      </c>
      <c r="F1619" s="191" t="str">
        <f>IF(CT!AE15&lt;&gt;"",CT!AE15,"")</f>
        <v/>
      </c>
      <c r="G1619" s="191" t="str">
        <f>IF(CT!AM15&lt;&gt;"",CT!AM15,"")</f>
        <v/>
      </c>
      <c r="H1619" s="191" t="str">
        <f>IF(CT!AU15&lt;&gt;"",CT!AU15,"")</f>
        <v/>
      </c>
      <c r="I1619" s="47"/>
      <c r="J1619" s="47"/>
    </row>
    <row r="1620" spans="1:10" ht="13.5" thickBot="1">
      <c r="A1620" s="188"/>
      <c r="B1620" s="223" t="str">
        <f>IF(CT!C16&lt;&gt;"",CONCATENATE("SN  ",CT!C16),"")</f>
        <v/>
      </c>
      <c r="C1620" s="191" t="str">
        <f>IF(CT!G16&lt;&gt;"",CT!G16,"")</f>
        <v/>
      </c>
      <c r="D1620" s="191" t="str">
        <f>IF(CT!O16&lt;&gt;"",CT!O16,"")</f>
        <v/>
      </c>
      <c r="E1620" s="191" t="str">
        <f>IF(CT!W16&lt;&gt;"",CT!W16,"")</f>
        <v/>
      </c>
      <c r="F1620" s="191" t="str">
        <f>IF(CT!AE16&lt;&gt;"",CT!AE16,"")</f>
        <v/>
      </c>
      <c r="G1620" s="191" t="str">
        <f>IF(CT!AM16&lt;&gt;"",CT!AM16,"")</f>
        <v/>
      </c>
      <c r="H1620" s="191" t="str">
        <f>IF(CT!AU16&lt;&gt;"",CT!AU16,"")</f>
        <v/>
      </c>
      <c r="I1620" s="47"/>
      <c r="J1620" s="47"/>
    </row>
    <row r="1621" spans="1:10" ht="13.5" thickBot="1">
      <c r="A1621" s="189"/>
      <c r="B1621" s="223" t="str">
        <f>IF(CT!C17&lt;&gt;"",CONCATENATE("SN  ",CT!C17),"")</f>
        <v/>
      </c>
      <c r="C1621" s="191" t="str">
        <f>IF(CT!G17&lt;&gt;"",CT!G17,"")</f>
        <v/>
      </c>
      <c r="D1621" s="191" t="str">
        <f>IF(CT!O17&lt;&gt;"",CT!O17,"")</f>
        <v/>
      </c>
      <c r="E1621" s="191" t="str">
        <f>IF(CT!W17&lt;&gt;"",CT!W17,"")</f>
        <v/>
      </c>
      <c r="F1621" s="191" t="str">
        <f>IF(CT!AE17&lt;&gt;"",CT!AE17,"")</f>
        <v/>
      </c>
      <c r="G1621" s="191" t="str">
        <f>IF(CT!AM17&lt;&gt;"",CT!AM17,"")</f>
        <v/>
      </c>
      <c r="H1621" s="191" t="str">
        <f>IF(CT!AU17&lt;&gt;"",CT!AU17,"")</f>
        <v/>
      </c>
      <c r="I1621" s="47"/>
      <c r="J1621" s="47"/>
    </row>
    <row r="1622" spans="1:10" ht="13.5" thickBot="1">
      <c r="A1622" s="188"/>
      <c r="B1622" s="223" t="str">
        <f>IF(CT!C18&lt;&gt;"",CONCATENATE("SN  ",CT!C18),"")</f>
        <v/>
      </c>
      <c r="C1622" s="191" t="str">
        <f>IF(CT!G18&lt;&gt;"",CT!G18,"")</f>
        <v/>
      </c>
      <c r="D1622" s="191" t="str">
        <f>IF(CT!O18&lt;&gt;"",CT!O18,"")</f>
        <v/>
      </c>
      <c r="E1622" s="191" t="str">
        <f>IF(CT!W18&lt;&gt;"",CT!W18,"")</f>
        <v/>
      </c>
      <c r="F1622" s="191" t="str">
        <f>IF(CT!AE18&lt;&gt;"",CT!AE18,"")</f>
        <v/>
      </c>
      <c r="G1622" s="191" t="str">
        <f>IF(CT!AM18&lt;&gt;"",CT!AM18,"")</f>
        <v/>
      </c>
      <c r="H1622" s="191" t="str">
        <f>IF(CT!AU18&lt;&gt;"",CT!AU18,"")</f>
        <v/>
      </c>
      <c r="I1622" s="47"/>
      <c r="J1622" s="47"/>
    </row>
    <row r="1623" spans="1:10" ht="13.5" thickBot="1">
      <c r="A1623" s="189"/>
      <c r="B1623" s="223" t="str">
        <f>IF(CT!C19&lt;&gt;"",CONCATENATE("SN  ",CT!C19),"")</f>
        <v/>
      </c>
      <c r="C1623" s="191" t="str">
        <f>IF(CT!G19&lt;&gt;"",CT!G19,"")</f>
        <v/>
      </c>
      <c r="D1623" s="191" t="str">
        <f>IF(CT!O19&lt;&gt;"",CT!O19,"")</f>
        <v/>
      </c>
      <c r="E1623" s="191" t="str">
        <f>IF(CT!W19&lt;&gt;"",CT!W19,"")</f>
        <v/>
      </c>
      <c r="F1623" s="191" t="str">
        <f>IF(CT!AE19&lt;&gt;"",CT!AE19,"")</f>
        <v/>
      </c>
      <c r="G1623" s="191" t="str">
        <f>IF(CT!AM19&lt;&gt;"",CT!AM19,"")</f>
        <v/>
      </c>
      <c r="H1623" s="191" t="str">
        <f>IF(CT!AU19&lt;&gt;"",CT!AU19,"")</f>
        <v/>
      </c>
      <c r="I1623" s="47"/>
      <c r="J1623" s="47"/>
    </row>
    <row r="1624" spans="1:10" ht="13.5" thickBot="1">
      <c r="A1624" s="188"/>
      <c r="B1624" s="223" t="str">
        <f>IF(CT!C20&lt;&gt;"",CONCATENATE("SN  ",CT!C20),"")</f>
        <v/>
      </c>
      <c r="C1624" s="191" t="str">
        <f>IF(CT!G20&lt;&gt;"",CT!G20,"")</f>
        <v/>
      </c>
      <c r="D1624" s="191" t="str">
        <f>IF(CT!O20&lt;&gt;"",CT!O20,"")</f>
        <v/>
      </c>
      <c r="E1624" s="191" t="str">
        <f>IF(CT!W20&lt;&gt;"",CT!W20,"")</f>
        <v/>
      </c>
      <c r="F1624" s="191" t="str">
        <f>IF(CT!AE20&lt;&gt;"",CT!AE20,"")</f>
        <v/>
      </c>
      <c r="G1624" s="191" t="str">
        <f>IF(CT!AM20&lt;&gt;"",CT!AM20,"")</f>
        <v/>
      </c>
      <c r="H1624" s="191" t="str">
        <f>IF(CT!AU20&lt;&gt;"",CT!AU20,"")</f>
        <v/>
      </c>
      <c r="I1624" s="47"/>
      <c r="J1624" s="47"/>
    </row>
    <row r="1625" spans="1:10" ht="13.5" thickBot="1">
      <c r="A1625" s="189"/>
      <c r="B1625" s="223" t="str">
        <f>IF(CT!C21&lt;&gt;"",CONCATENATE("SN  ",CT!C21),"")</f>
        <v/>
      </c>
      <c r="C1625" s="191" t="str">
        <f>IF(CT!G21&lt;&gt;"",CT!G21,"")</f>
        <v/>
      </c>
      <c r="D1625" s="191" t="str">
        <f>IF(CT!O21&lt;&gt;"",CT!O21,"")</f>
        <v/>
      </c>
      <c r="E1625" s="191" t="str">
        <f>IF(CT!W21&lt;&gt;"",CT!W21,"")</f>
        <v/>
      </c>
      <c r="F1625" s="191" t="str">
        <f>IF(CT!AE21&lt;&gt;"",CT!AE21,"")</f>
        <v/>
      </c>
      <c r="G1625" s="191" t="str">
        <f>IF(CT!AM21&lt;&gt;"",CT!AM21,"")</f>
        <v/>
      </c>
      <c r="H1625" s="191" t="str">
        <f>IF(CT!AU21&lt;&gt;"",CT!AU21,"")</f>
        <v/>
      </c>
      <c r="I1625" s="47"/>
      <c r="J1625" s="47"/>
    </row>
    <row r="1626" spans="1:10">
      <c r="A1626" s="188"/>
      <c r="B1626" s="47"/>
      <c r="C1626" s="47"/>
      <c r="D1626" s="47"/>
      <c r="E1626" s="47"/>
      <c r="F1626" s="47"/>
      <c r="G1626" s="47"/>
      <c r="H1626" s="47"/>
      <c r="I1626" s="47"/>
      <c r="J1626" s="47"/>
    </row>
    <row r="1627" spans="1:10">
      <c r="A1627" s="189"/>
      <c r="B1627" s="47"/>
      <c r="C1627" s="47"/>
      <c r="D1627" s="47"/>
      <c r="E1627" s="47"/>
      <c r="F1627" s="47"/>
      <c r="G1627" s="47"/>
      <c r="H1627" s="47"/>
      <c r="I1627" s="47"/>
      <c r="J1627" s="47"/>
    </row>
    <row r="1628" spans="1:10">
      <c r="A1628" s="188"/>
      <c r="B1628" s="47"/>
      <c r="C1628" s="47"/>
      <c r="D1628" s="47"/>
      <c r="E1628" s="47"/>
      <c r="F1628" s="47"/>
      <c r="G1628" s="47"/>
      <c r="H1628" s="47"/>
      <c r="I1628" s="47"/>
      <c r="J1628" s="47"/>
    </row>
    <row r="1629" spans="1:10">
      <c r="A1629" s="189"/>
      <c r="B1629" s="47"/>
      <c r="C1629" s="47"/>
      <c r="D1629" s="47"/>
      <c r="E1629" s="47"/>
      <c r="F1629" s="47"/>
      <c r="G1629" s="47"/>
      <c r="H1629" s="47"/>
      <c r="I1629" s="47"/>
      <c r="J1629" s="47"/>
    </row>
    <row r="1630" spans="1:10">
      <c r="A1630" s="192"/>
      <c r="B1630" s="193"/>
      <c r="C1630" s="193"/>
      <c r="D1630" s="193"/>
      <c r="E1630" s="193"/>
      <c r="F1630" s="193"/>
      <c r="G1630" s="193"/>
      <c r="H1630" s="193"/>
      <c r="I1630" s="47"/>
      <c r="J1630" s="47"/>
    </row>
    <row r="1631" spans="1:10" ht="13.5" thickBot="1">
      <c r="A1631" s="194"/>
      <c r="B1631" s="47"/>
      <c r="C1631" s="194" t="s">
        <v>210</v>
      </c>
      <c r="D1631" s="194"/>
      <c r="E1631" s="194"/>
      <c r="F1631" s="194"/>
      <c r="G1631" s="194"/>
      <c r="H1631" s="194"/>
      <c r="I1631" s="194"/>
      <c r="J1631" s="194"/>
    </row>
    <row r="1632" spans="1:10">
      <c r="A1632" s="47" t="s">
        <v>214</v>
      </c>
      <c r="B1632" s="178" t="str">
        <f>$BJ$7</f>
        <v>Found in tolerance.  No action required.  "C.F" = "Correction Factor."</v>
      </c>
      <c r="C1632" s="47"/>
      <c r="D1632" s="47"/>
      <c r="E1632" s="47"/>
      <c r="F1632" s="47"/>
      <c r="G1632" s="47"/>
      <c r="H1632" s="47"/>
      <c r="I1632" s="47"/>
      <c r="J1632" s="47"/>
    </row>
    <row r="1633" spans="1:10">
      <c r="A1633" s="47"/>
      <c r="B1633" s="47"/>
      <c r="C1633" s="47"/>
      <c r="D1633" s="47"/>
      <c r="E1633" s="47"/>
      <c r="F1633" s="47"/>
      <c r="G1633" s="47"/>
      <c r="H1633" s="47"/>
      <c r="I1633" s="47"/>
      <c r="J1633" s="47"/>
    </row>
    <row r="1634" spans="1:10">
      <c r="A1634" s="195" t="s">
        <v>220</v>
      </c>
      <c r="B1634" s="178" t="str">
        <f>$BJ$30</f>
        <v>New</v>
      </c>
      <c r="C1634" s="47"/>
      <c r="D1634" s="47"/>
      <c r="E1634" s="47"/>
      <c r="F1634" s="47"/>
      <c r="G1634" s="47"/>
      <c r="H1634" s="47"/>
      <c r="I1634" s="47"/>
      <c r="J1634" s="47"/>
    </row>
    <row r="1635" spans="1:10">
      <c r="A1635" s="195" t="s">
        <v>223</v>
      </c>
      <c r="B1635" s="178" t="str">
        <f>$BK$5</f>
        <v>ACCEPTED</v>
      </c>
      <c r="C1635" s="47"/>
      <c r="D1635" s="47"/>
      <c r="E1635" s="47"/>
      <c r="F1635" s="47"/>
      <c r="G1635" s="47"/>
      <c r="H1635" s="47"/>
      <c r="I1635" s="47"/>
      <c r="J1635" s="47"/>
    </row>
    <row r="1636" spans="1:10">
      <c r="A1636" s="182"/>
      <c r="B1636" s="507" t="s">
        <v>225</v>
      </c>
      <c r="C1636" s="508"/>
      <c r="D1636" s="507"/>
      <c r="E1636" s="507"/>
      <c r="F1636" s="507"/>
      <c r="G1636" s="508"/>
      <c r="H1636" s="508"/>
      <c r="I1636" s="507"/>
      <c r="J1636" s="507"/>
    </row>
    <row r="1637" spans="1:10">
      <c r="A1637" s="47" t="s">
        <v>227</v>
      </c>
      <c r="B1637" s="47"/>
      <c r="C1637" s="178" t="str">
        <f>$N$20</f>
        <v>Additel 286 SN:6851022030037</v>
      </c>
      <c r="D1637" s="181"/>
      <c r="E1637" s="181"/>
      <c r="F1637" s="47" t="s">
        <v>228</v>
      </c>
      <c r="G1637" s="512" t="str">
        <f>IF($V$19&lt;&gt;"",$V$19,"")</f>
        <v>PRT SN:496142</v>
      </c>
      <c r="H1637" s="513"/>
      <c r="I1637" s="196"/>
      <c r="J1637" s="47"/>
    </row>
    <row r="1638" spans="1:10">
      <c r="A1638" s="47" t="s">
        <v>229</v>
      </c>
      <c r="B1638" s="47"/>
      <c r="C1638" s="504">
        <f>$N$21</f>
        <v>45474</v>
      </c>
      <c r="D1638" s="505"/>
      <c r="E1638" s="506"/>
      <c r="F1638" s="47" t="s">
        <v>230</v>
      </c>
      <c r="G1638" s="197">
        <f>IF($V$20&lt;&gt;"",$V$20,"")</f>
        <v>45275</v>
      </c>
      <c r="H1638" s="198" t="str">
        <f>IF($W$20&lt;&gt;"",$W$20,"")</f>
        <v/>
      </c>
      <c r="I1638" s="199"/>
      <c r="J1638" s="200"/>
    </row>
    <row r="1639" spans="1:10">
      <c r="A1639" s="47" t="s">
        <v>231</v>
      </c>
      <c r="B1639" s="47"/>
      <c r="C1639" s="504">
        <f>$N$22</f>
        <v>45839</v>
      </c>
      <c r="D1639" s="505"/>
      <c r="E1639" s="506"/>
      <c r="F1639" s="47" t="s">
        <v>232</v>
      </c>
      <c r="G1639" s="197">
        <f>IF($V$21&lt;&gt;"",$V$21,"")</f>
        <v>46006</v>
      </c>
      <c r="H1639" s="197" t="str">
        <f>IF($W$21&lt;&gt;"",$W$21,"")</f>
        <v/>
      </c>
      <c r="I1639" s="199"/>
      <c r="J1639" s="200"/>
    </row>
    <row r="1640" spans="1:10" ht="13.5" thickBot="1">
      <c r="A1640" s="201" t="s">
        <v>233</v>
      </c>
      <c r="B1640" s="201"/>
      <c r="C1640" s="509" t="str">
        <f>$N$23</f>
        <v>56561-060578</v>
      </c>
      <c r="D1640" s="510"/>
      <c r="E1640" s="511"/>
      <c r="F1640" s="201" t="s">
        <v>233</v>
      </c>
      <c r="G1640" s="201"/>
      <c r="H1640" s="295" t="str">
        <f>IF($V$22&lt;&gt;"",$V$22,"")</f>
        <v>G295632</v>
      </c>
      <c r="I1640" s="203"/>
      <c r="J1640" s="204"/>
    </row>
    <row r="1641" spans="1:10">
      <c r="A1641" s="47" t="s">
        <v>52</v>
      </c>
      <c r="B1641" s="47"/>
      <c r="C1641" s="47"/>
      <c r="D1641" s="220" t="s">
        <v>53</v>
      </c>
      <c r="E1641" s="221">
        <v>42</v>
      </c>
      <c r="F1641" s="47"/>
      <c r="G1641" s="178"/>
      <c r="H1641" s="47"/>
      <c r="I1641" s="47"/>
      <c r="J1641" s="47"/>
    </row>
    <row r="1642" spans="1:10">
      <c r="A1642" s="47" t="s">
        <v>59</v>
      </c>
      <c r="B1642" s="47"/>
      <c r="C1642" s="47"/>
      <c r="D1642" s="47"/>
      <c r="E1642" s="47"/>
      <c r="F1642" s="47"/>
      <c r="G1642" s="47"/>
      <c r="H1642" s="47"/>
      <c r="I1642" s="47"/>
      <c r="J1642" s="47"/>
    </row>
    <row r="1643" spans="1:10">
      <c r="A1643" s="47" t="s">
        <v>68</v>
      </c>
      <c r="B1643" s="256" t="str">
        <f>B1683</f>
        <v>Primary Standard Thermocouple</v>
      </c>
      <c r="C1643" s="47"/>
      <c r="D1643" s="47"/>
      <c r="E1643" s="47" t="s">
        <v>69</v>
      </c>
      <c r="F1643" s="47"/>
      <c r="G1643" s="178" t="str">
        <f>$BF$22</f>
        <v>KF</v>
      </c>
      <c r="H1643" s="47"/>
      <c r="I1643" s="47"/>
      <c r="J1643" s="47"/>
    </row>
    <row r="1644" spans="1:10">
      <c r="A1644" s="47" t="s">
        <v>48</v>
      </c>
      <c r="B1644" s="256" t="s">
        <v>258</v>
      </c>
      <c r="C1644" s="47"/>
      <c r="D1644" s="47"/>
      <c r="E1644" s="47" t="s">
        <v>76</v>
      </c>
      <c r="F1644" s="47"/>
      <c r="G1644" s="246">
        <f>'SP-3Calibration'!C1</f>
        <v>44917</v>
      </c>
      <c r="H1644" s="47"/>
      <c r="I1644" s="47"/>
      <c r="J1644" s="179"/>
    </row>
    <row r="1645" spans="1:10">
      <c r="A1645" s="47" t="s">
        <v>80</v>
      </c>
      <c r="B1645" s="178">
        <v>20</v>
      </c>
      <c r="C1645" s="47"/>
      <c r="D1645" s="47"/>
      <c r="E1645" s="47" t="s">
        <v>81</v>
      </c>
      <c r="F1645" s="47"/>
      <c r="G1645" s="246">
        <f>'SP-3Calibration'!E1</f>
        <v>45282</v>
      </c>
      <c r="H1645" s="47"/>
      <c r="J1645" s="179"/>
    </row>
    <row r="1646" spans="1:10">
      <c r="A1646" s="47" t="s">
        <v>65</v>
      </c>
      <c r="B1646" s="180">
        <f>$BG$2</f>
        <v>72</v>
      </c>
      <c r="C1646" s="47"/>
      <c r="D1646" s="47"/>
      <c r="E1646" s="47" t="s">
        <v>91</v>
      </c>
      <c r="F1646" s="47"/>
      <c r="G1646" s="178">
        <f>$BG$3</f>
        <v>25</v>
      </c>
      <c r="H1646" s="47" t="s">
        <v>92</v>
      </c>
      <c r="I1646" s="47"/>
      <c r="J1646" s="47"/>
    </row>
    <row r="1647" spans="1:10">
      <c r="A1647" s="47" t="s">
        <v>105</v>
      </c>
      <c r="B1647" s="178" t="str">
        <f>$BE$27</f>
        <v>Production</v>
      </c>
      <c r="C1647" s="47"/>
      <c r="D1647" s="47"/>
      <c r="E1647" s="47" t="s">
        <v>106</v>
      </c>
      <c r="F1647" s="178" t="str">
        <f>$AR$23</f>
        <v>Greater of ±2.0°F or ±0.4% of Reading</v>
      </c>
      <c r="G1647" s="47"/>
      <c r="H1647" s="47"/>
      <c r="I1647" s="47"/>
      <c r="J1647" s="47"/>
    </row>
    <row r="1648" spans="1:10">
      <c r="A1648" s="181" t="s">
        <v>116</v>
      </c>
      <c r="B1648" s="47"/>
      <c r="C1648" s="181"/>
      <c r="D1648" s="181" t="s">
        <v>117</v>
      </c>
      <c r="E1648" s="181"/>
      <c r="F1648" s="47"/>
      <c r="G1648" s="178" t="str">
        <f>$AR$24</f>
        <v>AMS2750H, ASTM E220-19</v>
      </c>
      <c r="H1648" s="181"/>
      <c r="I1648" s="47"/>
      <c r="J1648" s="47"/>
    </row>
    <row r="1649" spans="1:10">
      <c r="A1649" s="182" t="s">
        <v>125</v>
      </c>
      <c r="B1649" s="182"/>
      <c r="C1649" s="47"/>
      <c r="D1649" s="178" t="str">
        <f>$AX$22</f>
        <v/>
      </c>
      <c r="E1649" s="47" t="s">
        <v>126</v>
      </c>
      <c r="F1649" s="47"/>
      <c r="G1649" s="183" t="str">
        <f>$AX$26</f>
        <v>Specification</v>
      </c>
      <c r="H1649" s="184" t="s">
        <v>127</v>
      </c>
      <c r="I1649" s="47"/>
      <c r="J1649" s="47"/>
    </row>
    <row r="1650" spans="1:10" ht="13.5" thickBot="1">
      <c r="A1650" s="185" t="s">
        <v>136</v>
      </c>
      <c r="B1650" s="247"/>
      <c r="C1650" s="431"/>
      <c r="D1650" s="248">
        <f>'SP-1Calibration'!A4</f>
        <v>32</v>
      </c>
      <c r="E1650" s="248">
        <f>'SP-1Calibration'!A7</f>
        <v>200</v>
      </c>
      <c r="F1650" s="248">
        <f>'SP-1Calibration'!A10</f>
        <v>400</v>
      </c>
      <c r="G1650" s="248">
        <f>'SP-1Calibration'!A13</f>
        <v>600</v>
      </c>
      <c r="H1650" s="248">
        <f>'SP-1Calibration'!A16</f>
        <v>800</v>
      </c>
      <c r="I1650" s="47"/>
      <c r="J1650" s="186"/>
    </row>
    <row r="1651" spans="1:10" ht="13.5" thickBot="1">
      <c r="A1651" s="187" t="s">
        <v>141</v>
      </c>
      <c r="B1651" s="224" t="s">
        <v>259</v>
      </c>
      <c r="C1651" s="191"/>
      <c r="D1651" s="240">
        <f ca="1">'SP-1Calibration'!E5</f>
        <v>32.733333333333334</v>
      </c>
      <c r="E1651" s="240">
        <f ca="1">'SP-1Calibration'!E8</f>
        <v>201.07746399997188</v>
      </c>
      <c r="F1651" s="240">
        <f ca="1">'SP-1Calibration'!E11</f>
        <v>400.28409454969272</v>
      </c>
      <c r="G1651" s="240">
        <f ca="1">'SP-1Calibration'!E14</f>
        <v>599.93403670172336</v>
      </c>
      <c r="H1651" s="240">
        <f ca="1">'SP-1Calibration'!E17</f>
        <v>800.01394662397661</v>
      </c>
      <c r="I1651" s="47"/>
      <c r="J1651" s="47"/>
    </row>
    <row r="1652" spans="1:10" ht="13.5" thickBot="1">
      <c r="A1652" s="188"/>
      <c r="B1652" s="223"/>
      <c r="C1652" s="253"/>
      <c r="D1652" s="438"/>
      <c r="E1652" s="438"/>
      <c r="F1652" s="438"/>
      <c r="G1652" s="438"/>
      <c r="H1652" s="438" t="str">
        <f>IF(CT!$AN$10&lt;&gt;"",CT!$AN$10,"")</f>
        <v/>
      </c>
      <c r="I1652" s="47"/>
      <c r="J1652" s="47"/>
    </row>
    <row r="1653" spans="1:10" ht="13.5" thickBot="1">
      <c r="A1653" s="189"/>
      <c r="B1653" s="224"/>
      <c r="C1653" s="255" t="s">
        <v>236</v>
      </c>
      <c r="D1653" s="441">
        <f ca="1">D1650-D1651</f>
        <v>-0.73333333333333428</v>
      </c>
      <c r="E1653" s="441">
        <f ca="1">E1650-E1651</f>
        <v>-1.0774639999718829</v>
      </c>
      <c r="F1653" s="441">
        <f ca="1">F1650-F1651</f>
        <v>-0.28409454969272474</v>
      </c>
      <c r="G1653" s="441">
        <f ca="1">G1650-G1651</f>
        <v>6.596329827664249E-2</v>
      </c>
      <c r="H1653" s="441">
        <f ca="1">H1650-H1651</f>
        <v>-1.3946623976607952E-2</v>
      </c>
      <c r="I1653" s="47"/>
      <c r="J1653" s="47"/>
    </row>
    <row r="1654" spans="1:10" ht="13.5" thickBot="1">
      <c r="A1654" s="188"/>
      <c r="B1654" s="224"/>
      <c r="C1654" s="191"/>
      <c r="D1654" s="240"/>
      <c r="E1654" s="240"/>
      <c r="F1654" s="240"/>
      <c r="G1654" s="240"/>
      <c r="H1654" s="240"/>
      <c r="I1654" s="47"/>
      <c r="J1654" s="47"/>
    </row>
    <row r="1655" spans="1:10" ht="13.5" thickBot="1">
      <c r="A1655" s="189"/>
      <c r="B1655" s="224"/>
      <c r="C1655" s="253"/>
      <c r="D1655" s="248">
        <f>'SP-1Calibration'!A19</f>
        <v>1000</v>
      </c>
      <c r="E1655" s="248">
        <f>'SP-1Calibration'!A22</f>
        <v>1200</v>
      </c>
      <c r="F1655" s="248">
        <f>'SP-1Calibration'!A25</f>
        <v>1400</v>
      </c>
      <c r="G1655" s="248">
        <f>'SP-1Calibration'!A28</f>
        <v>1600</v>
      </c>
      <c r="H1655" s="248">
        <f>'SP-1Calibration'!A31</f>
        <v>1800</v>
      </c>
      <c r="I1655" s="47"/>
      <c r="J1655" s="47"/>
    </row>
    <row r="1656" spans="1:10" ht="13.5" thickBot="1">
      <c r="A1656" s="188"/>
      <c r="B1656" s="224"/>
      <c r="C1656" s="225"/>
      <c r="D1656" s="240">
        <f ca="1">'SP-1Calibration'!E20</f>
        <v>1000.1554231839565</v>
      </c>
      <c r="E1656" s="240">
        <f ca="1">'SP-1Calibration'!E23</f>
        <v>1200.839038449592</v>
      </c>
      <c r="F1656" s="240">
        <f ca="1">'SP-1Calibration'!E26</f>
        <v>1400.1699577340419</v>
      </c>
      <c r="G1656" s="240">
        <f ca="1">'SP-1Calibration'!E29</f>
        <v>1599.7960710599759</v>
      </c>
      <c r="H1656" s="240">
        <f ca="1">'SP-1Calibration'!E32</f>
        <v>1799.6955213207755</v>
      </c>
      <c r="I1656" s="47"/>
      <c r="J1656" s="47"/>
    </row>
    <row r="1657" spans="1:10" ht="13.5" thickBot="1">
      <c r="A1657" s="189"/>
      <c r="B1657" s="224"/>
      <c r="C1657" s="191"/>
      <c r="D1657" s="240"/>
      <c r="E1657" s="240"/>
      <c r="F1657" s="240"/>
      <c r="G1657" s="240"/>
      <c r="H1657" s="240"/>
      <c r="I1657" s="47"/>
      <c r="J1657" s="47"/>
    </row>
    <row r="1658" spans="1:10" ht="13.5" thickBot="1">
      <c r="A1658" s="188"/>
      <c r="B1658" s="224"/>
      <c r="C1658" s="255" t="s">
        <v>236</v>
      </c>
      <c r="D1658" s="441">
        <f ca="1">D1655-D1656</f>
        <v>-0.15542318395648635</v>
      </c>
      <c r="E1658" s="441">
        <f ca="1">E1655-E1656</f>
        <v>-0.83903844959195339</v>
      </c>
      <c r="F1658" s="441">
        <f ca="1">F1655-F1656</f>
        <v>-0.16995773404187275</v>
      </c>
      <c r="G1658" s="441">
        <f ca="1">G1655-G1656</f>
        <v>0.20392894002407047</v>
      </c>
      <c r="H1658" s="441">
        <f ca="1">H1655-H1656</f>
        <v>0.30447867922453042</v>
      </c>
      <c r="I1658" s="47"/>
      <c r="J1658" s="47"/>
    </row>
    <row r="1659" spans="1:10" ht="13.5" thickBot="1">
      <c r="A1659" s="189"/>
      <c r="B1659" s="224"/>
      <c r="C1659" s="190"/>
      <c r="D1659" s="241"/>
      <c r="E1659" s="241"/>
      <c r="F1659" s="241"/>
      <c r="G1659" s="241"/>
      <c r="H1659" s="241"/>
      <c r="I1659" s="47"/>
      <c r="J1659" s="47"/>
    </row>
    <row r="1660" spans="1:10" ht="13.5" thickBot="1">
      <c r="A1660" s="188"/>
      <c r="B1660" s="224"/>
      <c r="C1660" s="191"/>
      <c r="D1660" s="248">
        <f>'SP-1Calibration'!A34</f>
        <v>2000</v>
      </c>
      <c r="E1660" s="248">
        <f>'SP-1Calibration'!A37</f>
        <v>2200</v>
      </c>
      <c r="F1660" s="248">
        <f>'SP-1Calibration'!A40</f>
        <v>2400</v>
      </c>
      <c r="G1660" s="248"/>
      <c r="H1660" s="240"/>
      <c r="I1660" s="47"/>
      <c r="J1660" s="47"/>
    </row>
    <row r="1661" spans="1:10" ht="13.5" thickBot="1">
      <c r="A1661" s="189"/>
      <c r="B1661" s="224"/>
      <c r="C1661" s="253"/>
      <c r="D1661" s="248">
        <f ca="1">'SP-1Calibration'!E35</f>
        <v>2001.7175189271754</v>
      </c>
      <c r="E1661" s="248">
        <f ca="1">'SP-1Calibration'!E38</f>
        <v>2201.7619363164331</v>
      </c>
      <c r="F1661" s="248" t="e">
        <f ca="1">'SP-1Calibration'!E41</f>
        <v>#VALUE!</v>
      </c>
      <c r="G1661" s="248"/>
      <c r="H1661" s="248"/>
      <c r="I1661" s="47"/>
      <c r="J1661" s="47"/>
    </row>
    <row r="1662" spans="1:10" ht="13.5" thickBot="1">
      <c r="A1662" s="188"/>
      <c r="B1662" s="224"/>
      <c r="C1662" s="437"/>
      <c r="D1662" s="240"/>
      <c r="E1662" s="240"/>
      <c r="F1662" s="240"/>
      <c r="G1662" s="240"/>
      <c r="H1662" s="240"/>
      <c r="I1662" s="47"/>
      <c r="J1662" s="47"/>
    </row>
    <row r="1663" spans="1:10" ht="13.5" thickBot="1">
      <c r="A1663" s="189"/>
      <c r="B1663" s="224"/>
      <c r="C1663" s="255" t="s">
        <v>236</v>
      </c>
      <c r="D1663" s="441">
        <f ca="1">D1660-D1661</f>
        <v>-1.7175189271754334</v>
      </c>
      <c r="E1663" s="441">
        <f ca="1">E1660-E1661</f>
        <v>-1.7619363164330935</v>
      </c>
      <c r="F1663" s="441" t="e">
        <f ca="1">F1660-F1661</f>
        <v>#VALUE!</v>
      </c>
      <c r="G1663" s="441"/>
      <c r="H1663" s="191"/>
      <c r="I1663" s="47"/>
      <c r="J1663" s="47"/>
    </row>
    <row r="1664" spans="1:10" ht="13.5" thickBot="1">
      <c r="A1664" s="188"/>
      <c r="B1664" s="224"/>
      <c r="C1664" s="253"/>
      <c r="D1664" s="434"/>
      <c r="E1664" s="434"/>
      <c r="F1664" s="434"/>
      <c r="G1664" s="434"/>
      <c r="H1664" s="434"/>
      <c r="I1664" s="47"/>
      <c r="J1664" s="47"/>
    </row>
    <row r="1665" spans="1:10" ht="13.5" thickBot="1">
      <c r="A1665" s="189"/>
      <c r="B1665" s="224"/>
      <c r="C1665" s="191"/>
      <c r="D1665" s="434"/>
      <c r="E1665" s="434"/>
      <c r="F1665" s="434"/>
      <c r="G1665" s="434"/>
      <c r="H1665" s="434"/>
      <c r="I1665" s="47"/>
      <c r="J1665" s="47"/>
    </row>
    <row r="1666" spans="1:10">
      <c r="A1666" s="188"/>
      <c r="B1666" s="47"/>
      <c r="C1666" s="47"/>
      <c r="D1666" s="47"/>
      <c r="E1666" s="47"/>
      <c r="F1666" s="47"/>
      <c r="G1666" s="47"/>
      <c r="H1666" s="47"/>
      <c r="I1666" s="47"/>
      <c r="J1666" s="47"/>
    </row>
    <row r="1667" spans="1:10">
      <c r="A1667" s="189"/>
      <c r="B1667" s="47"/>
      <c r="C1667" s="47"/>
      <c r="D1667" s="47"/>
      <c r="E1667" s="47"/>
      <c r="F1667" s="47"/>
      <c r="G1667" s="47"/>
      <c r="H1667" s="47"/>
      <c r="I1667" s="47"/>
      <c r="J1667" s="47"/>
    </row>
    <row r="1668" spans="1:10">
      <c r="A1668" s="188"/>
      <c r="B1668" s="47"/>
      <c r="C1668" s="47"/>
      <c r="D1668" s="47"/>
      <c r="E1668" s="47"/>
      <c r="F1668" s="47"/>
      <c r="G1668" s="47"/>
      <c r="H1668" s="47"/>
      <c r="I1668" s="47"/>
      <c r="J1668" s="47"/>
    </row>
    <row r="1669" spans="1:10">
      <c r="A1669" s="189"/>
      <c r="B1669" s="47"/>
      <c r="C1669" s="47"/>
      <c r="D1669" s="47"/>
      <c r="E1669" s="47"/>
      <c r="F1669" s="47"/>
      <c r="G1669" s="47"/>
      <c r="H1669" s="47"/>
      <c r="I1669" s="47"/>
      <c r="J1669" s="47"/>
    </row>
    <row r="1670" spans="1:10">
      <c r="A1670" s="192"/>
      <c r="B1670" s="193"/>
      <c r="C1670" s="193"/>
      <c r="D1670" s="193"/>
      <c r="E1670" s="193"/>
      <c r="F1670" s="193"/>
      <c r="G1670" s="193"/>
      <c r="H1670" s="193"/>
      <c r="I1670" s="47"/>
      <c r="J1670" s="47"/>
    </row>
    <row r="1671" spans="1:10" ht="13.5" thickBot="1">
      <c r="A1671" s="194"/>
      <c r="B1671" s="47"/>
      <c r="C1671" s="194" t="s">
        <v>210</v>
      </c>
      <c r="D1671" s="194"/>
      <c r="E1671" s="194"/>
      <c r="F1671" s="194"/>
      <c r="G1671" s="194"/>
      <c r="H1671" s="194"/>
      <c r="I1671" s="194"/>
      <c r="J1671" s="194"/>
    </row>
    <row r="1672" spans="1:10">
      <c r="A1672" s="47" t="s">
        <v>214</v>
      </c>
      <c r="B1672" s="178" t="str">
        <f>$BJ$7</f>
        <v>Found in tolerance.  No action required.  "C.F" = "Correction Factor."</v>
      </c>
      <c r="C1672" s="47"/>
      <c r="D1672" s="47"/>
      <c r="E1672" s="47"/>
      <c r="F1672" s="47"/>
      <c r="G1672" s="47"/>
      <c r="H1672" s="47"/>
      <c r="I1672" s="47"/>
      <c r="J1672" s="47"/>
    </row>
    <row r="1673" spans="1:10">
      <c r="A1673" s="47"/>
      <c r="B1673" s="47"/>
      <c r="C1673" s="47"/>
      <c r="D1673" s="47"/>
      <c r="E1673" s="47"/>
      <c r="F1673" s="47"/>
      <c r="G1673" s="47"/>
      <c r="H1673" s="47"/>
      <c r="I1673" s="47"/>
      <c r="J1673" s="47"/>
    </row>
    <row r="1674" spans="1:10">
      <c r="A1674" s="195" t="s">
        <v>220</v>
      </c>
      <c r="B1674" s="178" t="str">
        <f>$BJ$30</f>
        <v>New</v>
      </c>
      <c r="C1674" s="47"/>
      <c r="D1674" s="47"/>
      <c r="E1674" s="47"/>
      <c r="F1674" s="47"/>
      <c r="G1674" s="47"/>
      <c r="H1674" s="47"/>
      <c r="I1674" s="47"/>
      <c r="J1674" s="47"/>
    </row>
    <row r="1675" spans="1:10">
      <c r="A1675" s="195" t="s">
        <v>223</v>
      </c>
      <c r="B1675" s="178" t="str">
        <f>$BK$5</f>
        <v>ACCEPTED</v>
      </c>
      <c r="C1675" s="47"/>
      <c r="D1675" s="47"/>
      <c r="E1675" s="47"/>
      <c r="F1675" s="47"/>
      <c r="G1675" s="47"/>
      <c r="H1675" s="47"/>
      <c r="I1675" s="47"/>
      <c r="J1675" s="47"/>
    </row>
    <row r="1676" spans="1:10">
      <c r="A1676" s="182"/>
      <c r="B1676" s="507" t="s">
        <v>225</v>
      </c>
      <c r="C1676" s="508"/>
      <c r="D1676" s="507"/>
      <c r="E1676" s="507"/>
      <c r="F1676" s="507"/>
      <c r="G1676" s="508"/>
      <c r="H1676" s="508"/>
      <c r="I1676" s="507"/>
      <c r="J1676" s="507"/>
    </row>
    <row r="1677" spans="1:10">
      <c r="A1677" s="47" t="s">
        <v>227</v>
      </c>
      <c r="B1677" s="47"/>
      <c r="C1677" s="178" t="str">
        <f>$N$20</f>
        <v>Additel 286 SN:6851022030037</v>
      </c>
      <c r="D1677" s="181"/>
      <c r="E1677" s="181"/>
      <c r="F1677" s="47" t="s">
        <v>228</v>
      </c>
      <c r="G1677" s="512" t="str">
        <f>IF(ISERROR(SEARCH("SP",'SP-3Calibration'!$B$14)),'Update Standards'!$I$18,'Update Standards'!$I$20)</f>
        <v>ST-7</v>
      </c>
      <c r="H1677" s="513"/>
      <c r="I1677" s="196"/>
      <c r="J1677" s="47"/>
    </row>
    <row r="1678" spans="1:10">
      <c r="A1678" s="47" t="s">
        <v>229</v>
      </c>
      <c r="B1678" s="47"/>
      <c r="C1678" s="504">
        <f>$N$21</f>
        <v>45474</v>
      </c>
      <c r="D1678" s="505"/>
      <c r="E1678" s="506"/>
      <c r="F1678" s="47" t="s">
        <v>230</v>
      </c>
      <c r="G1678" s="197">
        <f>IF(ISERROR(SEARCH("SP",'SP-3Calibration'!$B$14)),'Update Standards'!$K$18,'Update Standards'!$K$20)</f>
        <v>45062</v>
      </c>
      <c r="H1678" s="198" t="str">
        <f>IF($W$20&lt;&gt;"",$W$20,"")</f>
        <v/>
      </c>
      <c r="I1678" s="199"/>
      <c r="J1678" s="200"/>
    </row>
    <row r="1679" spans="1:10">
      <c r="A1679" s="47" t="s">
        <v>231</v>
      </c>
      <c r="B1679" s="47"/>
      <c r="C1679" s="504">
        <f>$N$22</f>
        <v>45839</v>
      </c>
      <c r="D1679" s="505"/>
      <c r="E1679" s="506"/>
      <c r="F1679" s="47" t="s">
        <v>232</v>
      </c>
      <c r="G1679" s="197">
        <f>IF(ISERROR(SEARCH("SP",'SP-3Calibration'!$B$14)),'Update Standards'!$L$18,'Update Standards'!$L$20)</f>
        <v>46889</v>
      </c>
      <c r="H1679" s="197" t="str">
        <f>IF($W$21&lt;&gt;"",$W$21,"")</f>
        <v/>
      </c>
      <c r="I1679" s="199"/>
      <c r="J1679" s="200"/>
    </row>
    <row r="1680" spans="1:10" ht="13.5" thickBot="1">
      <c r="A1680" s="201" t="s">
        <v>233</v>
      </c>
      <c r="B1680" s="201"/>
      <c r="C1680" s="509" t="str">
        <f>$N$23</f>
        <v>56561-060578</v>
      </c>
      <c r="D1680" s="510"/>
      <c r="E1680" s="511"/>
      <c r="F1680" s="201" t="s">
        <v>233</v>
      </c>
      <c r="G1680" s="201"/>
      <c r="H1680" s="295">
        <f>IF(ISERROR(SEARCH("SP",'SP-3Calibration'!$B$14)),'Update Standards'!$M$18,'Update Standards'!$M$20)</f>
        <v>46756</v>
      </c>
      <c r="I1680" s="203"/>
      <c r="J1680" s="204"/>
    </row>
    <row r="1681" spans="1:10">
      <c r="A1681" s="47" t="s">
        <v>52</v>
      </c>
      <c r="B1681" s="47"/>
      <c r="C1681" s="47"/>
      <c r="D1681" s="220" t="s">
        <v>53</v>
      </c>
      <c r="E1681" s="221">
        <v>43</v>
      </c>
      <c r="F1681" s="47"/>
      <c r="G1681" s="178"/>
      <c r="H1681" s="47"/>
      <c r="I1681" s="47"/>
      <c r="J1681" s="47"/>
    </row>
    <row r="1682" spans="1:10">
      <c r="A1682" s="47" t="s">
        <v>59</v>
      </c>
      <c r="B1682" s="47"/>
      <c r="C1682" s="47"/>
      <c r="D1682" s="47"/>
      <c r="E1682" s="47"/>
      <c r="F1682" s="47"/>
      <c r="G1682" s="47"/>
      <c r="H1682" s="47"/>
      <c r="I1682" s="47"/>
      <c r="J1682" s="47"/>
    </row>
    <row r="1683" spans="1:10">
      <c r="A1683" s="47" t="s">
        <v>68</v>
      </c>
      <c r="B1683" s="178" t="s">
        <v>260</v>
      </c>
      <c r="C1683" s="47"/>
      <c r="D1683" s="47"/>
      <c r="E1683" s="47" t="s">
        <v>69</v>
      </c>
      <c r="F1683" s="47"/>
      <c r="G1683" s="178" t="str">
        <f>$BF$22</f>
        <v>KF</v>
      </c>
      <c r="H1683" s="47"/>
      <c r="I1683" s="47"/>
      <c r="J1683" s="47"/>
    </row>
    <row r="1684" spans="1:10">
      <c r="A1684" s="47" t="s">
        <v>48</v>
      </c>
      <c r="B1684" s="178" t="s">
        <v>258</v>
      </c>
      <c r="C1684" s="47"/>
      <c r="D1684" s="47"/>
      <c r="E1684" s="47" t="s">
        <v>76</v>
      </c>
      <c r="F1684" s="47"/>
      <c r="G1684" s="246">
        <f>'SP-3Calibration'!C1</f>
        <v>44917</v>
      </c>
      <c r="H1684" s="47"/>
      <c r="I1684" s="47"/>
      <c r="J1684" s="179"/>
    </row>
    <row r="1685" spans="1:10">
      <c r="A1685" s="47" t="s">
        <v>80</v>
      </c>
      <c r="B1685" s="178">
        <v>20</v>
      </c>
      <c r="C1685" s="47"/>
      <c r="D1685" s="47"/>
      <c r="E1685" s="47" t="s">
        <v>81</v>
      </c>
      <c r="F1685" s="47"/>
      <c r="G1685" s="246">
        <f>'SP-3Calibration'!E1</f>
        <v>45282</v>
      </c>
      <c r="H1685" s="47"/>
      <c r="J1685" s="179"/>
    </row>
    <row r="1686" spans="1:10">
      <c r="A1686" s="47" t="s">
        <v>65</v>
      </c>
      <c r="B1686" s="180">
        <f>$BG$2</f>
        <v>72</v>
      </c>
      <c r="C1686" s="47"/>
      <c r="D1686" s="47"/>
      <c r="E1686" s="47" t="s">
        <v>91</v>
      </c>
      <c r="F1686" s="47"/>
      <c r="G1686" s="178">
        <f>$BG$3</f>
        <v>25</v>
      </c>
      <c r="H1686" s="47" t="s">
        <v>92</v>
      </c>
      <c r="I1686" s="47"/>
      <c r="J1686" s="47"/>
    </row>
    <row r="1687" spans="1:10">
      <c r="A1687" s="47" t="s">
        <v>105</v>
      </c>
      <c r="B1687" s="178" t="str">
        <f>$BE$27</f>
        <v>Production</v>
      </c>
      <c r="C1687" s="47"/>
      <c r="D1687" s="47"/>
      <c r="E1687" s="47" t="s">
        <v>106</v>
      </c>
      <c r="F1687" s="178" t="str">
        <f>$AR$23</f>
        <v>Greater of ±2.0°F or ±0.4% of Reading</v>
      </c>
      <c r="G1687" s="47"/>
      <c r="H1687" s="47"/>
      <c r="I1687" s="47"/>
      <c r="J1687" s="47"/>
    </row>
    <row r="1688" spans="1:10">
      <c r="A1688" s="181" t="s">
        <v>116</v>
      </c>
      <c r="B1688" s="47"/>
      <c r="C1688" s="181"/>
      <c r="D1688" s="181" t="s">
        <v>117</v>
      </c>
      <c r="E1688" s="181"/>
      <c r="F1688" s="47"/>
      <c r="G1688" s="178" t="str">
        <f>$AR$24</f>
        <v>AMS2750H, ASTM E220-19</v>
      </c>
      <c r="H1688" s="181"/>
      <c r="I1688" s="47"/>
      <c r="J1688" s="47"/>
    </row>
    <row r="1689" spans="1:10">
      <c r="A1689" s="182" t="s">
        <v>125</v>
      </c>
      <c r="B1689" s="182"/>
      <c r="C1689" s="47"/>
      <c r="D1689" s="178" t="str">
        <f>$AX$22</f>
        <v/>
      </c>
      <c r="E1689" s="47" t="s">
        <v>126</v>
      </c>
      <c r="F1689" s="47"/>
      <c r="G1689" s="183" t="str">
        <f>$AX$26</f>
        <v>Specification</v>
      </c>
      <c r="H1689" s="184" t="s">
        <v>127</v>
      </c>
      <c r="I1689" s="47"/>
      <c r="J1689" s="47"/>
    </row>
    <row r="1690" spans="1:10" ht="13.5" thickBot="1">
      <c r="A1690" s="185" t="s">
        <v>136</v>
      </c>
      <c r="B1690" s="247"/>
      <c r="C1690" s="431"/>
      <c r="D1690" s="248">
        <f>'SP-3Calibration'!K2</f>
        <v>32</v>
      </c>
      <c r="E1690" s="432">
        <f>'SP-3Calibration'!K5</f>
        <v>200</v>
      </c>
      <c r="F1690" s="432">
        <f>'SP-3Calibration'!K8</f>
        <v>400</v>
      </c>
      <c r="G1690" s="248">
        <f>'SP-3Calibration'!K11</f>
        <v>600</v>
      </c>
      <c r="H1690" s="433">
        <f>'SP-3Calibration'!K14</f>
        <v>800</v>
      </c>
      <c r="I1690" s="47"/>
      <c r="J1690" s="186"/>
    </row>
    <row r="1691" spans="1:10" ht="13.5" thickBot="1">
      <c r="A1691" s="187" t="s">
        <v>141</v>
      </c>
      <c r="B1691" s="223" t="str">
        <f>'SP-3Calibration'!H15</f>
        <v>SP-2</v>
      </c>
      <c r="C1691" s="191"/>
      <c r="D1691" s="191">
        <f ca="1">'SP-3Calibration'!K3</f>
        <v>32.733333333333334</v>
      </c>
      <c r="E1691" s="191">
        <f ca="1">'SP-3Calibration'!K6</f>
        <v>199.67746399997191</v>
      </c>
      <c r="F1691" s="191">
        <f ca="1">'SP-3Calibration'!K9</f>
        <v>399.63409454969275</v>
      </c>
      <c r="G1691" s="191">
        <f ca="1">'SP-3Calibration'!K12</f>
        <v>599.73403670172331</v>
      </c>
      <c r="H1691" s="191">
        <f ca="1">'SP-3Calibration'!K15</f>
        <v>799.81394662397656</v>
      </c>
      <c r="I1691" s="47"/>
      <c r="J1691" s="47"/>
    </row>
    <row r="1692" spans="1:10" ht="13.5" thickBot="1">
      <c r="A1692" s="188"/>
      <c r="B1692" s="223"/>
      <c r="C1692" s="253"/>
      <c r="D1692" s="253" t="str">
        <f>IF(CT!$H$10&lt;&gt;"",CT!$H$10,"")</f>
        <v/>
      </c>
      <c r="E1692" s="434" t="str">
        <f>IF(CT!$P$10&lt;&gt;"",CT!$P$10,"")</f>
        <v/>
      </c>
      <c r="F1692" s="434" t="str">
        <f>IF(CT!$X$10&lt;&gt;"",CT!$X$10,"")</f>
        <v/>
      </c>
      <c r="G1692" s="434" t="str">
        <f>IF(CT!$AF$10&lt;&gt;"",CT!$AF$10,"")</f>
        <v/>
      </c>
      <c r="H1692" s="434" t="str">
        <f>IF(CT!$AN$10&lt;&gt;"",CT!$AN$10,"")</f>
        <v/>
      </c>
      <c r="I1692" s="47"/>
      <c r="J1692" s="47"/>
    </row>
    <row r="1693" spans="1:10" ht="13.5" thickBot="1">
      <c r="A1693" s="189"/>
      <c r="B1693" s="224"/>
      <c r="C1693" s="255" t="s">
        <v>236</v>
      </c>
      <c r="D1693" s="435">
        <f ca="1">D1690-D1691</f>
        <v>-0.73333333333333428</v>
      </c>
      <c r="E1693" s="435">
        <f ca="1">E1690-E1691</f>
        <v>0.32253600002809435</v>
      </c>
      <c r="F1693" s="435">
        <f ca="1">F1690-F1691</f>
        <v>0.36590545030725252</v>
      </c>
      <c r="G1693" s="435">
        <f ca="1">G1690-G1691</f>
        <v>0.26596329827668796</v>
      </c>
      <c r="H1693" s="435">
        <f ca="1">H1690-H1691</f>
        <v>0.18605337602343752</v>
      </c>
      <c r="I1693" s="47"/>
      <c r="J1693" s="47"/>
    </row>
    <row r="1694" spans="1:10" ht="13.5" thickBot="1">
      <c r="A1694" s="188"/>
      <c r="B1694" s="224"/>
      <c r="C1694" s="191"/>
      <c r="D1694" s="191"/>
      <c r="E1694" s="191"/>
      <c r="F1694" s="191"/>
      <c r="G1694" s="191"/>
      <c r="H1694" s="191"/>
      <c r="I1694" s="47"/>
      <c r="J1694" s="47"/>
    </row>
    <row r="1695" spans="1:10" ht="13.5" thickBot="1">
      <c r="A1695" s="189"/>
      <c r="B1695" s="224"/>
      <c r="C1695" s="253"/>
      <c r="D1695" s="248">
        <f>'SP-3Calibration'!K17</f>
        <v>1000</v>
      </c>
      <c r="E1695" s="248">
        <f>'SP-3Calibration'!K20</f>
        <v>1200</v>
      </c>
      <c r="F1695" s="248"/>
      <c r="G1695" s="248"/>
      <c r="H1695" s="248"/>
      <c r="I1695" s="47"/>
      <c r="J1695" s="47"/>
    </row>
    <row r="1696" spans="1:10" ht="13.5" thickBot="1">
      <c r="A1696" s="188"/>
      <c r="B1696" s="224" t="str">
        <f>'SP-3Calibration'!H6</f>
        <v>SP-2</v>
      </c>
      <c r="C1696" s="258"/>
      <c r="D1696" s="240">
        <f ca="1">'SP-3Calibration'!K18</f>
        <v>999.64542318395661</v>
      </c>
      <c r="E1696" s="240">
        <f ca="1">'SP-3Calibration'!K21</f>
        <v>1199.6890384495919</v>
      </c>
      <c r="F1696" s="240"/>
      <c r="G1696" s="240"/>
      <c r="H1696" s="240"/>
      <c r="I1696" s="47"/>
      <c r="J1696" s="47"/>
    </row>
    <row r="1697" spans="1:10" ht="13.5" thickBot="1">
      <c r="A1697" s="189"/>
      <c r="B1697" s="224"/>
      <c r="C1697" s="257"/>
      <c r="D1697" s="191"/>
      <c r="E1697" s="191"/>
      <c r="F1697" s="191"/>
      <c r="G1697" s="191"/>
      <c r="H1697" s="191"/>
      <c r="I1697" s="47"/>
      <c r="J1697" s="47"/>
    </row>
    <row r="1698" spans="1:10" ht="13.5" thickBot="1">
      <c r="A1698" s="188"/>
      <c r="B1698" s="224"/>
      <c r="C1698" s="253" t="s">
        <v>236</v>
      </c>
      <c r="D1698" s="435">
        <f ca="1">D1695-D1696</f>
        <v>0.35457681604339086</v>
      </c>
      <c r="E1698" s="435">
        <f ca="1">E1695-E1696</f>
        <v>0.31096155040813755</v>
      </c>
      <c r="F1698" s="434"/>
      <c r="G1698" s="434"/>
      <c r="H1698" s="434"/>
      <c r="I1698" s="47"/>
      <c r="J1698" s="47"/>
    </row>
    <row r="1699" spans="1:10" ht="13.5" thickBot="1">
      <c r="A1699" s="189"/>
      <c r="B1699" s="224"/>
      <c r="C1699" s="190"/>
      <c r="D1699" s="190"/>
      <c r="E1699" s="190"/>
      <c r="F1699" s="190"/>
      <c r="G1699" s="190"/>
      <c r="H1699" s="190"/>
      <c r="I1699" s="47"/>
      <c r="J1699" s="47"/>
    </row>
    <row r="1700" spans="1:10" ht="13.5" thickBot="1">
      <c r="A1700" s="188"/>
      <c r="B1700" s="224"/>
      <c r="C1700" s="191"/>
      <c r="D1700" s="191"/>
      <c r="E1700" s="191"/>
      <c r="F1700" s="191"/>
      <c r="G1700" s="191"/>
      <c r="H1700" s="191"/>
      <c r="I1700" s="47"/>
      <c r="J1700" s="47"/>
    </row>
    <row r="1701" spans="1:10" ht="13.5" thickBot="1">
      <c r="A1701" s="189"/>
      <c r="B1701" s="224"/>
      <c r="C1701" s="253"/>
      <c r="D1701" s="248"/>
      <c r="E1701" s="248"/>
      <c r="F1701" s="248"/>
      <c r="G1701" s="248"/>
      <c r="H1701" s="248"/>
      <c r="I1701" s="47"/>
      <c r="J1701" s="47"/>
    </row>
    <row r="1702" spans="1:10" ht="13.5" thickBot="1">
      <c r="A1702" s="188"/>
      <c r="B1702" s="224"/>
      <c r="C1702" s="437"/>
      <c r="D1702" s="240"/>
      <c r="E1702" s="240"/>
      <c r="F1702" s="240"/>
      <c r="G1702" s="240"/>
      <c r="H1702" s="240"/>
      <c r="I1702" s="47"/>
      <c r="J1702" s="47"/>
    </row>
    <row r="1703" spans="1:10" ht="13.5" thickBot="1">
      <c r="A1703" s="189"/>
      <c r="B1703" s="224"/>
      <c r="C1703" s="191"/>
      <c r="D1703" s="191"/>
      <c r="E1703" s="191"/>
      <c r="F1703" s="191"/>
      <c r="G1703" s="191"/>
      <c r="H1703" s="191"/>
      <c r="I1703" s="47"/>
      <c r="J1703" s="47"/>
    </row>
    <row r="1704" spans="1:10" ht="13.5" thickBot="1">
      <c r="A1704" s="188"/>
      <c r="B1704" s="224"/>
      <c r="C1704" s="253"/>
      <c r="D1704" s="434"/>
      <c r="E1704" s="434"/>
      <c r="F1704" s="434"/>
      <c r="G1704" s="434"/>
      <c r="H1704" s="434"/>
      <c r="I1704" s="47"/>
      <c r="J1704" s="47"/>
    </row>
    <row r="1705" spans="1:10" ht="13.5" thickBot="1">
      <c r="A1705" s="189"/>
      <c r="B1705" s="224"/>
      <c r="C1705" s="191"/>
      <c r="D1705" s="434"/>
      <c r="E1705" s="434"/>
      <c r="F1705" s="434"/>
      <c r="G1705" s="434"/>
      <c r="H1705" s="434"/>
      <c r="I1705" s="47"/>
      <c r="J1705" s="47"/>
    </row>
    <row r="1706" spans="1:10">
      <c r="A1706" s="188"/>
      <c r="B1706" s="47"/>
      <c r="C1706" s="47"/>
      <c r="D1706" s="47"/>
      <c r="E1706" s="47"/>
      <c r="F1706" s="47"/>
      <c r="G1706" s="47"/>
      <c r="H1706" s="47"/>
      <c r="I1706" s="47"/>
      <c r="J1706" s="47"/>
    </row>
    <row r="1707" spans="1:10">
      <c r="A1707" s="189"/>
      <c r="B1707" s="47"/>
      <c r="C1707" s="47"/>
      <c r="D1707" s="47"/>
      <c r="E1707" s="47"/>
      <c r="F1707" s="47"/>
      <c r="G1707" s="47"/>
      <c r="H1707" s="47"/>
      <c r="I1707" s="47"/>
      <c r="J1707" s="47"/>
    </row>
    <row r="1708" spans="1:10">
      <c r="A1708" s="188"/>
      <c r="B1708" s="47"/>
      <c r="C1708" s="47"/>
      <c r="D1708" s="47"/>
      <c r="E1708" s="47"/>
      <c r="F1708" s="47"/>
      <c r="G1708" s="47"/>
      <c r="H1708" s="47"/>
      <c r="I1708" s="47"/>
      <c r="J1708" s="47"/>
    </row>
    <row r="1709" spans="1:10">
      <c r="A1709" s="189"/>
      <c r="B1709" s="47"/>
      <c r="C1709" s="47"/>
      <c r="D1709" s="47"/>
      <c r="E1709" s="47"/>
      <c r="F1709" s="47"/>
      <c r="G1709" s="47"/>
      <c r="H1709" s="47"/>
      <c r="I1709" s="47"/>
      <c r="J1709" s="47"/>
    </row>
    <row r="1710" spans="1:10">
      <c r="A1710" s="192"/>
      <c r="B1710" s="193"/>
      <c r="C1710" s="193"/>
      <c r="D1710" s="193"/>
      <c r="E1710" s="193"/>
      <c r="F1710" s="193"/>
      <c r="G1710" s="193"/>
      <c r="H1710" s="193"/>
      <c r="I1710" s="47"/>
      <c r="J1710" s="47"/>
    </row>
    <row r="1711" spans="1:10" ht="13.5" thickBot="1">
      <c r="A1711" s="194"/>
      <c r="B1711" s="47"/>
      <c r="C1711" s="194" t="s">
        <v>210</v>
      </c>
      <c r="D1711" s="194"/>
      <c r="E1711" s="194"/>
      <c r="F1711" s="194"/>
      <c r="G1711" s="194"/>
      <c r="H1711" s="194"/>
      <c r="I1711" s="194"/>
      <c r="J1711" s="194"/>
    </row>
    <row r="1712" spans="1:10">
      <c r="A1712" s="47" t="s">
        <v>214</v>
      </c>
      <c r="B1712" s="178" t="str">
        <f>$BJ$7</f>
        <v>Found in tolerance.  No action required.  "C.F" = "Correction Factor."</v>
      </c>
      <c r="C1712" s="47"/>
      <c r="D1712" s="47"/>
      <c r="E1712" s="47"/>
      <c r="F1712" s="47"/>
      <c r="G1712" s="47"/>
      <c r="H1712" s="47"/>
      <c r="I1712" s="47"/>
      <c r="J1712" s="47"/>
    </row>
    <row r="1713" spans="1:10">
      <c r="A1713" s="47"/>
      <c r="B1713" s="47"/>
      <c r="C1713" s="47"/>
      <c r="D1713" s="47"/>
      <c r="E1713" s="47"/>
      <c r="F1713" s="47"/>
      <c r="G1713" s="47"/>
      <c r="H1713" s="47"/>
      <c r="I1713" s="47"/>
      <c r="J1713" s="47"/>
    </row>
    <row r="1714" spans="1:10">
      <c r="A1714" s="195" t="s">
        <v>220</v>
      </c>
      <c r="B1714" s="178" t="str">
        <f>$BJ$30</f>
        <v>New</v>
      </c>
      <c r="C1714" s="47"/>
      <c r="D1714" s="47"/>
      <c r="E1714" s="47"/>
      <c r="F1714" s="47"/>
      <c r="G1714" s="47"/>
      <c r="H1714" s="47"/>
      <c r="I1714" s="47"/>
      <c r="J1714" s="47"/>
    </row>
    <row r="1715" spans="1:10">
      <c r="A1715" s="195" t="s">
        <v>223</v>
      </c>
      <c r="B1715" s="178" t="str">
        <f>$BK$5</f>
        <v>ACCEPTED</v>
      </c>
      <c r="C1715" s="47"/>
      <c r="D1715" s="47"/>
      <c r="E1715" s="47"/>
      <c r="F1715" s="47"/>
      <c r="G1715" s="47"/>
      <c r="H1715" s="47"/>
      <c r="I1715" s="47"/>
      <c r="J1715" s="47"/>
    </row>
    <row r="1716" spans="1:10">
      <c r="A1716" s="182"/>
      <c r="B1716" s="507" t="s">
        <v>225</v>
      </c>
      <c r="C1716" s="508"/>
      <c r="D1716" s="507"/>
      <c r="E1716" s="507"/>
      <c r="F1716" s="507"/>
      <c r="G1716" s="508"/>
      <c r="H1716" s="508"/>
      <c r="I1716" s="507"/>
      <c r="J1716" s="507"/>
    </row>
    <row r="1717" spans="1:10">
      <c r="A1717" s="47" t="s">
        <v>227</v>
      </c>
      <c r="B1717" s="47"/>
      <c r="C1717" s="178" t="str">
        <f>$N$20</f>
        <v>Additel 286 SN:6851022030037</v>
      </c>
      <c r="D1717" s="181"/>
      <c r="E1717" s="181"/>
      <c r="F1717" s="47" t="s">
        <v>228</v>
      </c>
      <c r="G1717" s="512" t="str">
        <f>IF(ISERROR(SEARCH("SP",'SP-3Calibration'!$H$5)),'Update Standards'!$I$18,'Update Standards'!$I$20)</f>
        <v>ST-7</v>
      </c>
      <c r="H1717" s="513"/>
      <c r="I1717" s="196"/>
      <c r="J1717" s="47"/>
    </row>
    <row r="1718" spans="1:10">
      <c r="A1718" s="47" t="s">
        <v>229</v>
      </c>
      <c r="B1718" s="47"/>
      <c r="C1718" s="504">
        <f>$N$21</f>
        <v>45474</v>
      </c>
      <c r="D1718" s="505"/>
      <c r="E1718" s="506"/>
      <c r="F1718" s="47" t="s">
        <v>230</v>
      </c>
      <c r="G1718" s="197">
        <f>IF(ISERROR(SEARCH("SP",'SP-3Calibration'!$H$5)),'Update Standards'!$K$18,'Update Standards'!$K$20)</f>
        <v>45062</v>
      </c>
      <c r="H1718" s="198" t="str">
        <f>IF($W$20&lt;&gt;"",$W$20,"")</f>
        <v/>
      </c>
      <c r="I1718" s="199"/>
      <c r="J1718" s="200"/>
    </row>
    <row r="1719" spans="1:10">
      <c r="A1719" s="47" t="s">
        <v>231</v>
      </c>
      <c r="B1719" s="47"/>
      <c r="C1719" s="504">
        <f>$N$22</f>
        <v>45839</v>
      </c>
      <c r="D1719" s="505"/>
      <c r="E1719" s="506"/>
      <c r="F1719" s="47" t="s">
        <v>232</v>
      </c>
      <c r="G1719" s="197">
        <f>IF(ISERROR(SEARCH("SP",'SP-3Calibration'!$H$5)),'Update Standards'!$L$18,'Update Standards'!$L$20)</f>
        <v>46889</v>
      </c>
      <c r="H1719" s="197" t="str">
        <f>IF($W$21&lt;&gt;"",$W$21,"")</f>
        <v/>
      </c>
      <c r="I1719" s="199"/>
      <c r="J1719" s="200"/>
    </row>
    <row r="1720" spans="1:10" ht="13.5" thickBot="1">
      <c r="A1720" s="201" t="s">
        <v>233</v>
      </c>
      <c r="B1720" s="201"/>
      <c r="C1720" s="509" t="str">
        <f>$N$23</f>
        <v>56561-060578</v>
      </c>
      <c r="D1720" s="510"/>
      <c r="E1720" s="511"/>
      <c r="F1720" s="201" t="s">
        <v>233</v>
      </c>
      <c r="G1720" s="203"/>
      <c r="H1720" s="295">
        <f>IF(ISERROR(SEARCH("SP",'SP-3Calibration'!$H$5)),'Update Standards'!$M$18,'Update Standards'!$M$20)</f>
        <v>46756</v>
      </c>
      <c r="I1720" s="203"/>
      <c r="J1720" s="204"/>
    </row>
    <row r="1721" spans="1:10">
      <c r="A1721" s="47" t="s">
        <v>52</v>
      </c>
      <c r="B1721" s="47"/>
      <c r="C1721" s="47"/>
      <c r="D1721" s="220" t="s">
        <v>53</v>
      </c>
      <c r="E1721" s="221">
        <v>44</v>
      </c>
      <c r="F1721" s="47"/>
      <c r="G1721" s="259"/>
      <c r="H1721" s="47"/>
      <c r="I1721" s="47"/>
      <c r="J1721" s="47"/>
    </row>
    <row r="1722" spans="1:10">
      <c r="A1722" s="47" t="s">
        <v>59</v>
      </c>
      <c r="B1722" s="47"/>
      <c r="C1722" s="47"/>
      <c r="D1722" s="47"/>
      <c r="E1722" s="47"/>
      <c r="F1722" s="47"/>
      <c r="G1722" s="47"/>
      <c r="H1722" s="47"/>
      <c r="I1722" s="47"/>
      <c r="J1722" s="47"/>
    </row>
    <row r="1723" spans="1:10">
      <c r="A1723" s="47" t="s">
        <v>68</v>
      </c>
      <c r="B1723" s="178" t="s">
        <v>261</v>
      </c>
      <c r="C1723" s="47"/>
      <c r="D1723" s="47"/>
      <c r="E1723" s="47" t="s">
        <v>69</v>
      </c>
      <c r="F1723" s="47"/>
      <c r="G1723" s="178" t="str">
        <f>$BF$22</f>
        <v>KF</v>
      </c>
      <c r="H1723" s="47"/>
      <c r="I1723" s="47"/>
      <c r="J1723" s="47"/>
    </row>
    <row r="1724" spans="1:10">
      <c r="A1724" s="47" t="s">
        <v>48</v>
      </c>
      <c r="B1724" s="178" t="s">
        <v>262</v>
      </c>
      <c r="C1724" s="47"/>
      <c r="D1724" s="47"/>
      <c r="E1724" s="47" t="s">
        <v>76</v>
      </c>
      <c r="F1724" s="47"/>
      <c r="G1724" s="246">
        <f>'SP-3Calibration'!C1</f>
        <v>44917</v>
      </c>
      <c r="H1724" s="47"/>
      <c r="I1724" s="47"/>
      <c r="J1724" s="179"/>
    </row>
    <row r="1725" spans="1:10">
      <c r="A1725" s="47" t="s">
        <v>80</v>
      </c>
      <c r="B1725" s="178">
        <v>20</v>
      </c>
      <c r="C1725" s="47"/>
      <c r="D1725" s="47"/>
      <c r="E1725" s="47" t="s">
        <v>81</v>
      </c>
      <c r="F1725" s="47"/>
      <c r="G1725" s="246">
        <f>'SP-3Calibration'!E1</f>
        <v>45282</v>
      </c>
      <c r="H1725" s="47"/>
      <c r="J1725" s="179"/>
    </row>
    <row r="1726" spans="1:10">
      <c r="A1726" s="47" t="s">
        <v>65</v>
      </c>
      <c r="B1726" s="180">
        <f>$BG$2</f>
        <v>72</v>
      </c>
      <c r="C1726" s="47"/>
      <c r="D1726" s="47"/>
      <c r="E1726" s="47" t="s">
        <v>91</v>
      </c>
      <c r="F1726" s="47"/>
      <c r="G1726" s="178">
        <f>$BG$3</f>
        <v>25</v>
      </c>
      <c r="H1726" s="47" t="s">
        <v>92</v>
      </c>
      <c r="I1726" s="47"/>
      <c r="J1726" s="47"/>
    </row>
    <row r="1727" spans="1:10">
      <c r="A1727" s="47" t="s">
        <v>105</v>
      </c>
      <c r="B1727" s="178" t="str">
        <f>$BE$27</f>
        <v>Production</v>
      </c>
      <c r="C1727" s="47"/>
      <c r="D1727" s="47"/>
      <c r="E1727" s="47" t="s">
        <v>106</v>
      </c>
      <c r="F1727" s="178" t="str">
        <f>$AR$23</f>
        <v>Greater of ±2.0°F or ±0.4% of Reading</v>
      </c>
      <c r="G1727" s="47"/>
      <c r="H1727" s="47"/>
      <c r="I1727" s="47"/>
      <c r="J1727" s="47"/>
    </row>
    <row r="1728" spans="1:10">
      <c r="A1728" s="181" t="s">
        <v>116</v>
      </c>
      <c r="B1728" s="47"/>
      <c r="C1728" s="181"/>
      <c r="D1728" s="181" t="s">
        <v>117</v>
      </c>
      <c r="E1728" s="181"/>
      <c r="F1728" s="47"/>
      <c r="G1728" s="178" t="str">
        <f>$AR$24</f>
        <v>AMS2750H, ASTM E220-19</v>
      </c>
      <c r="H1728" s="181"/>
      <c r="I1728" s="47"/>
      <c r="J1728" s="47"/>
    </row>
    <row r="1729" spans="1:10">
      <c r="A1729" s="182" t="s">
        <v>125</v>
      </c>
      <c r="B1729" s="182"/>
      <c r="C1729" s="47"/>
      <c r="D1729" s="178" t="str">
        <f>$AX$22</f>
        <v/>
      </c>
      <c r="E1729" s="47" t="s">
        <v>126</v>
      </c>
      <c r="F1729" s="47"/>
      <c r="G1729" s="183" t="str">
        <f>$AX$26</f>
        <v>Specification</v>
      </c>
      <c r="H1729" s="184" t="s">
        <v>127</v>
      </c>
      <c r="I1729" s="47"/>
      <c r="J1729" s="47"/>
    </row>
    <row r="1730" spans="1:10" ht="13.5" thickBot="1">
      <c r="A1730" s="185" t="s">
        <v>136</v>
      </c>
      <c r="B1730" s="247"/>
      <c r="C1730" s="431"/>
      <c r="D1730" s="248">
        <f>'SP-3Calibration'!E5</f>
        <v>-50</v>
      </c>
      <c r="E1730" s="432">
        <f>'SP-3Calibration'!E8</f>
        <v>32</v>
      </c>
      <c r="F1730" s="432">
        <f>'SP-3Calibration'!E11</f>
        <v>120</v>
      </c>
      <c r="G1730" s="248"/>
      <c r="H1730" s="433"/>
      <c r="I1730" s="47"/>
      <c r="J1730" s="186"/>
    </row>
    <row r="1731" spans="1:10" ht="13.5" thickBot="1">
      <c r="A1731" s="187" t="s">
        <v>141</v>
      </c>
      <c r="B1731" s="223" t="str">
        <f>'SP-3Calibration'!B6</f>
        <v>TTS-1</v>
      </c>
      <c r="C1731" s="191"/>
      <c r="D1731" s="191">
        <f ca="1">'SP-3Calibration'!E6</f>
        <v>-18</v>
      </c>
      <c r="E1731" s="191">
        <f ca="1">'SP-3Calibration'!E9</f>
        <v>64</v>
      </c>
      <c r="F1731" s="191">
        <f ca="1">'SP-3Calibration'!E12</f>
        <v>152</v>
      </c>
      <c r="G1731" s="191"/>
      <c r="H1731" s="191"/>
      <c r="I1731" s="47"/>
      <c r="J1731" s="47"/>
    </row>
    <row r="1732" spans="1:10" ht="13.5" thickBot="1">
      <c r="A1732" s="188"/>
      <c r="B1732" s="223"/>
      <c r="C1732" s="253"/>
      <c r="D1732" s="253" t="str">
        <f>IF(CT!$H$10&lt;&gt;"",CT!$H$10,"")</f>
        <v/>
      </c>
      <c r="E1732" s="434" t="str">
        <f>IF(CT!$P$10&lt;&gt;"",CT!$P$10,"")</f>
        <v/>
      </c>
      <c r="F1732" s="434" t="str">
        <f>IF(CT!$X$10&lt;&gt;"",CT!$X$10,"")</f>
        <v/>
      </c>
      <c r="G1732" s="434"/>
      <c r="H1732" s="434"/>
      <c r="I1732" s="47"/>
      <c r="J1732" s="47"/>
    </row>
    <row r="1733" spans="1:10" ht="13.5" thickBot="1">
      <c r="A1733" s="189"/>
      <c r="B1733" s="224"/>
      <c r="C1733" s="254" t="s">
        <v>236</v>
      </c>
      <c r="D1733" s="435">
        <f ca="1">D1730-D1731</f>
        <v>-32</v>
      </c>
      <c r="E1733" s="435">
        <f ca="1">E1730-E1731</f>
        <v>-32</v>
      </c>
      <c r="F1733" s="435">
        <f ca="1">F1730-F1731</f>
        <v>-32</v>
      </c>
      <c r="G1733" s="435"/>
      <c r="H1733" s="435"/>
      <c r="I1733" s="47"/>
      <c r="J1733" s="47"/>
    </row>
    <row r="1734" spans="1:10" ht="13.5" thickBot="1">
      <c r="A1734" s="188"/>
      <c r="B1734" s="224"/>
      <c r="C1734" s="191"/>
      <c r="D1734" s="191"/>
      <c r="E1734" s="191"/>
      <c r="F1734" s="191"/>
      <c r="G1734" s="191"/>
      <c r="H1734" s="191"/>
      <c r="I1734" s="47"/>
      <c r="J1734" s="47"/>
    </row>
    <row r="1735" spans="1:10" ht="13.5" thickBot="1">
      <c r="A1735" s="189"/>
      <c r="B1735" s="224"/>
      <c r="C1735" s="253"/>
      <c r="D1735" s="248"/>
      <c r="E1735" s="248"/>
      <c r="F1735" s="248"/>
      <c r="G1735" s="248"/>
      <c r="H1735" s="248"/>
      <c r="I1735" s="47"/>
      <c r="J1735" s="47"/>
    </row>
    <row r="1736" spans="1:10" ht="13.5" thickBot="1">
      <c r="A1736" s="188"/>
      <c r="B1736" s="224"/>
      <c r="C1736" s="225"/>
      <c r="D1736" s="240"/>
      <c r="E1736" s="240"/>
      <c r="F1736" s="240"/>
      <c r="G1736" s="240"/>
      <c r="H1736" s="240"/>
      <c r="I1736" s="47"/>
      <c r="J1736" s="47"/>
    </row>
    <row r="1737" spans="1:10" ht="13.5" thickBot="1">
      <c r="A1737" s="189"/>
      <c r="B1737" s="224"/>
      <c r="C1737" s="191"/>
      <c r="D1737" s="191"/>
      <c r="E1737" s="191"/>
      <c r="F1737" s="191"/>
      <c r="G1737" s="191"/>
      <c r="H1737" s="191"/>
      <c r="I1737" s="47"/>
      <c r="J1737" s="47"/>
    </row>
    <row r="1738" spans="1:10" ht="13.5" thickBot="1">
      <c r="A1738" s="188"/>
      <c r="B1738" s="224"/>
      <c r="C1738" s="253"/>
      <c r="D1738" s="434"/>
      <c r="E1738" s="434"/>
      <c r="F1738" s="434"/>
      <c r="G1738" s="434"/>
      <c r="H1738" s="434"/>
      <c r="I1738" s="47"/>
      <c r="J1738" s="47"/>
    </row>
    <row r="1739" spans="1:10" ht="13.5" thickBot="1">
      <c r="A1739" s="189"/>
      <c r="B1739" s="224"/>
      <c r="C1739" s="190"/>
      <c r="D1739" s="190"/>
      <c r="E1739" s="190"/>
      <c r="F1739" s="190"/>
      <c r="G1739" s="190"/>
      <c r="H1739" s="190"/>
      <c r="I1739" s="47"/>
      <c r="J1739" s="47"/>
    </row>
    <row r="1740" spans="1:10" ht="13.5" thickBot="1">
      <c r="A1740" s="188"/>
      <c r="B1740" s="224"/>
      <c r="C1740" s="191"/>
      <c r="D1740" s="191"/>
      <c r="E1740" s="191"/>
      <c r="F1740" s="191"/>
      <c r="G1740" s="191"/>
      <c r="H1740" s="191"/>
      <c r="I1740" s="47"/>
      <c r="J1740" s="47"/>
    </row>
    <row r="1741" spans="1:10" ht="13.5" thickBot="1">
      <c r="A1741" s="189"/>
      <c r="B1741" s="224"/>
      <c r="C1741" s="253"/>
      <c r="D1741" s="248"/>
      <c r="E1741" s="248"/>
      <c r="F1741" s="248"/>
      <c r="G1741" s="248"/>
      <c r="H1741" s="248"/>
      <c r="I1741" s="47"/>
      <c r="J1741" s="47"/>
    </row>
    <row r="1742" spans="1:10" ht="13.5" thickBot="1">
      <c r="A1742" s="188"/>
      <c r="B1742" s="224"/>
      <c r="C1742" s="437"/>
      <c r="D1742" s="240"/>
      <c r="E1742" s="240"/>
      <c r="F1742" s="240"/>
      <c r="G1742" s="240"/>
      <c r="H1742" s="240"/>
      <c r="I1742" s="47"/>
      <c r="J1742" s="47"/>
    </row>
    <row r="1743" spans="1:10" ht="13.5" thickBot="1">
      <c r="A1743" s="189"/>
      <c r="B1743" s="224"/>
      <c r="C1743" s="191"/>
      <c r="D1743" s="191"/>
      <c r="E1743" s="191"/>
      <c r="F1743" s="191"/>
      <c r="G1743" s="191"/>
      <c r="H1743" s="191"/>
      <c r="I1743" s="47"/>
      <c r="J1743" s="47"/>
    </row>
    <row r="1744" spans="1:10" ht="13.5" thickBot="1">
      <c r="A1744" s="188"/>
      <c r="B1744" s="224"/>
      <c r="C1744" s="253"/>
      <c r="D1744" s="434"/>
      <c r="E1744" s="434"/>
      <c r="F1744" s="434"/>
      <c r="G1744" s="434"/>
      <c r="H1744" s="434"/>
      <c r="I1744" s="47"/>
      <c r="J1744" s="47"/>
    </row>
    <row r="1745" spans="1:10" ht="13.5" thickBot="1">
      <c r="A1745" s="189"/>
      <c r="B1745" s="224"/>
      <c r="C1745" s="191"/>
      <c r="D1745" s="434"/>
      <c r="E1745" s="434"/>
      <c r="F1745" s="434"/>
      <c r="G1745" s="434"/>
      <c r="H1745" s="434"/>
      <c r="I1745" s="47"/>
      <c r="J1745" s="47"/>
    </row>
    <row r="1746" spans="1:10">
      <c r="A1746" s="188"/>
      <c r="B1746" s="47"/>
      <c r="C1746" s="47"/>
      <c r="D1746" s="47"/>
      <c r="E1746" s="47"/>
      <c r="F1746" s="47"/>
      <c r="G1746" s="47"/>
      <c r="H1746" s="47"/>
      <c r="I1746" s="47"/>
      <c r="J1746" s="47"/>
    </row>
    <row r="1747" spans="1:10">
      <c r="A1747" s="189"/>
      <c r="B1747" s="47"/>
      <c r="C1747" s="47"/>
      <c r="D1747" s="47"/>
      <c r="E1747" s="47"/>
      <c r="F1747" s="47"/>
      <c r="G1747" s="47"/>
      <c r="H1747" s="47"/>
      <c r="I1747" s="47"/>
      <c r="J1747" s="47"/>
    </row>
    <row r="1748" spans="1:10">
      <c r="A1748" s="188"/>
      <c r="B1748" s="47"/>
      <c r="C1748" s="47"/>
      <c r="D1748" s="47"/>
      <c r="E1748" s="47"/>
      <c r="F1748" s="47"/>
      <c r="G1748" s="47"/>
      <c r="H1748" s="47"/>
      <c r="I1748" s="47"/>
      <c r="J1748" s="47"/>
    </row>
    <row r="1749" spans="1:10">
      <c r="A1749" s="189"/>
      <c r="B1749" s="47"/>
      <c r="C1749" s="47"/>
      <c r="D1749" s="47"/>
      <c r="E1749" s="47"/>
      <c r="F1749" s="47"/>
      <c r="G1749" s="47"/>
      <c r="H1749" s="47"/>
      <c r="I1749" s="47"/>
      <c r="J1749" s="47"/>
    </row>
    <row r="1750" spans="1:10">
      <c r="A1750" s="192"/>
      <c r="B1750" s="193"/>
      <c r="C1750" s="193"/>
      <c r="D1750" s="193"/>
      <c r="E1750" s="193"/>
      <c r="F1750" s="193"/>
      <c r="G1750" s="193"/>
      <c r="H1750" s="193"/>
      <c r="I1750" s="47"/>
      <c r="J1750" s="47"/>
    </row>
    <row r="1751" spans="1:10" ht="13.5" thickBot="1">
      <c r="A1751" s="194"/>
      <c r="B1751" s="47"/>
      <c r="C1751" s="194" t="s">
        <v>210</v>
      </c>
      <c r="D1751" s="194"/>
      <c r="E1751" s="194"/>
      <c r="F1751" s="194"/>
      <c r="G1751" s="194"/>
      <c r="H1751" s="194"/>
      <c r="I1751" s="194"/>
      <c r="J1751" s="194"/>
    </row>
    <row r="1752" spans="1:10">
      <c r="A1752" s="47" t="s">
        <v>214</v>
      </c>
      <c r="B1752" s="178" t="e">
        <f>CONCATENATE($BJ$7,"Additional Standard Used: ",'Update Standards'!#REF!," ","SN:",'Update Standards'!#REF!," "," Certified:",TEXT('Update Standards'!#REF!,"mmm-dd-yyyy")," Due:",TEXT('Update Standards'!#REF!,"mmm-dd-yyyy")," TN:",'Update Standards'!#REF!)</f>
        <v>#REF!</v>
      </c>
      <c r="C1752" s="47"/>
      <c r="D1752" s="47"/>
      <c r="E1752" s="47"/>
      <c r="F1752" s="47"/>
      <c r="G1752" s="47"/>
      <c r="H1752" s="47"/>
      <c r="I1752" s="47"/>
      <c r="J1752" s="47"/>
    </row>
    <row r="1753" spans="1:10">
      <c r="A1753" s="47"/>
      <c r="B1753" s="47"/>
      <c r="C1753" s="47"/>
      <c r="D1753" s="47"/>
      <c r="E1753" s="47"/>
      <c r="F1753" s="47"/>
      <c r="G1753" s="47"/>
      <c r="H1753" s="47"/>
      <c r="I1753" s="47"/>
      <c r="J1753" s="47"/>
    </row>
    <row r="1754" spans="1:10">
      <c r="A1754" s="195" t="s">
        <v>220</v>
      </c>
      <c r="B1754" s="178" t="str">
        <f>$BJ$30</f>
        <v>New</v>
      </c>
      <c r="C1754" s="47"/>
      <c r="D1754" s="47"/>
      <c r="E1754" s="47"/>
      <c r="F1754" s="47"/>
      <c r="G1754" s="47"/>
      <c r="H1754" s="47"/>
      <c r="I1754" s="47"/>
      <c r="J1754" s="47"/>
    </row>
    <row r="1755" spans="1:10">
      <c r="A1755" s="195" t="s">
        <v>223</v>
      </c>
      <c r="B1755" s="178" t="str">
        <f>$BK$5</f>
        <v>ACCEPTED</v>
      </c>
      <c r="C1755" s="47"/>
      <c r="D1755" s="47"/>
      <c r="E1755" s="47"/>
      <c r="F1755" s="47"/>
      <c r="G1755" s="47"/>
      <c r="H1755" s="47"/>
      <c r="I1755" s="47"/>
      <c r="J1755" s="47"/>
    </row>
    <row r="1756" spans="1:10">
      <c r="A1756" s="182"/>
      <c r="B1756" s="507" t="s">
        <v>225</v>
      </c>
      <c r="C1756" s="508"/>
      <c r="D1756" s="507"/>
      <c r="E1756" s="507"/>
      <c r="F1756" s="507"/>
      <c r="G1756" s="508"/>
      <c r="H1756" s="508"/>
      <c r="I1756" s="507"/>
      <c r="J1756" s="507"/>
    </row>
    <row r="1757" spans="1:10">
      <c r="A1757" s="47" t="s">
        <v>227</v>
      </c>
      <c r="B1757" s="47"/>
      <c r="C1757" s="178" t="str">
        <f>$N$20</f>
        <v>Additel 286 SN:6851022030037</v>
      </c>
      <c r="D1757" s="181"/>
      <c r="E1757" s="181"/>
      <c r="F1757" s="47" t="s">
        <v>228</v>
      </c>
      <c r="G1757" s="512" t="str">
        <f>IF(ISERROR(SEARCH("PRT",'SP-3Calibration'!$B$5)),'Update Standards'!$I$19,'Update Standards'!$I$19)</f>
        <v>PRT SN:496142</v>
      </c>
      <c r="H1757" s="513"/>
      <c r="I1757" s="196"/>
      <c r="J1757" s="47"/>
    </row>
    <row r="1758" spans="1:10">
      <c r="A1758" s="47" t="s">
        <v>229</v>
      </c>
      <c r="B1758" s="47"/>
      <c r="C1758" s="504">
        <f>$N$21</f>
        <v>45474</v>
      </c>
      <c r="D1758" s="505"/>
      <c r="E1758" s="506"/>
      <c r="F1758" s="47" t="s">
        <v>230</v>
      </c>
      <c r="G1758" s="197">
        <f>IF(ISERROR(SEARCH("SP",'SP-3Calibration'!$B$5)),'Update Standards'!$K$19,'Update Standards'!$K$19)</f>
        <v>45275</v>
      </c>
      <c r="H1758" s="198" t="str">
        <f>IF($W$20&lt;&gt;"",$W$20,"")</f>
        <v/>
      </c>
      <c r="I1758" s="199"/>
      <c r="J1758" s="200"/>
    </row>
    <row r="1759" spans="1:10">
      <c r="A1759" s="47" t="s">
        <v>231</v>
      </c>
      <c r="B1759" s="47"/>
      <c r="C1759" s="504">
        <f>$N$22</f>
        <v>45839</v>
      </c>
      <c r="D1759" s="505"/>
      <c r="E1759" s="506"/>
      <c r="F1759" s="47" t="s">
        <v>232</v>
      </c>
      <c r="G1759" s="197">
        <f>IF(ISERROR(SEARCH("SP",'SP-3Calibration'!$B$5)),'Update Standards'!$L$19,'Update Standards'!$L$19)</f>
        <v>46006</v>
      </c>
      <c r="H1759" s="197" t="str">
        <f>IF($W$21&lt;&gt;"",$W$21,"")</f>
        <v/>
      </c>
      <c r="I1759" s="199"/>
      <c r="J1759" s="200"/>
    </row>
    <row r="1760" spans="1:10" ht="13.5" thickBot="1">
      <c r="A1760" s="201" t="s">
        <v>233</v>
      </c>
      <c r="B1760" s="201"/>
      <c r="C1760" s="509" t="str">
        <f>$N$23</f>
        <v>56561-060578</v>
      </c>
      <c r="D1760" s="510"/>
      <c r="E1760" s="511"/>
      <c r="F1760" s="201" t="s">
        <v>233</v>
      </c>
      <c r="G1760" s="201"/>
      <c r="H1760" s="295" t="str">
        <f>IF(ISERROR(SEARCH("SP",'SP-3Calibration'!$B$5)),'Update Standards'!$M$19,'Update Standards'!$M$19)</f>
        <v>G295632</v>
      </c>
      <c r="I1760" s="203"/>
      <c r="J1760" s="204"/>
    </row>
    <row r="1761" spans="1:10">
      <c r="A1761" s="47" t="s">
        <v>52</v>
      </c>
      <c r="B1761" s="47"/>
      <c r="C1761" s="47"/>
      <c r="D1761" s="220" t="s">
        <v>53</v>
      </c>
      <c r="E1761" s="221">
        <v>45</v>
      </c>
      <c r="F1761" s="47"/>
      <c r="G1761" s="178"/>
      <c r="H1761" s="47"/>
      <c r="I1761" s="47"/>
      <c r="J1761" s="47"/>
    </row>
    <row r="1762" spans="1:10">
      <c r="A1762" s="47" t="s">
        <v>59</v>
      </c>
      <c r="B1762" s="47"/>
      <c r="C1762" s="47"/>
      <c r="D1762" s="47"/>
      <c r="E1762" s="47"/>
      <c r="F1762" s="47"/>
      <c r="G1762" s="47"/>
      <c r="H1762" s="47"/>
      <c r="I1762" s="47"/>
      <c r="J1762" s="47"/>
    </row>
    <row r="1763" spans="1:10">
      <c r="A1763" s="47" t="s">
        <v>68</v>
      </c>
      <c r="B1763" s="178" t="str">
        <f>$BC$12</f>
        <v>Thermocouple Wire</v>
      </c>
      <c r="C1763" s="47"/>
      <c r="D1763" s="47"/>
      <c r="E1763" s="47" t="s">
        <v>69</v>
      </c>
      <c r="F1763" s="47"/>
      <c r="G1763" s="178" t="str">
        <f>$BF$22</f>
        <v>KF</v>
      </c>
      <c r="H1763" s="47"/>
      <c r="I1763" s="47"/>
      <c r="J1763" s="47"/>
    </row>
    <row r="1764" spans="1:10">
      <c r="A1764" s="47" t="s">
        <v>48</v>
      </c>
      <c r="B1764" s="178" t="str">
        <f>$AW$1</f>
        <v>"J"</v>
      </c>
      <c r="C1764" s="47"/>
      <c r="D1764" s="47"/>
      <c r="E1764" s="47" t="s">
        <v>76</v>
      </c>
      <c r="F1764" s="47"/>
      <c r="G1764" s="246">
        <f ca="1">$BG$9</f>
        <v>45756</v>
      </c>
      <c r="H1764" s="47"/>
      <c r="I1764" s="47"/>
      <c r="J1764" s="179"/>
    </row>
    <row r="1765" spans="1:10">
      <c r="A1765" s="47" t="s">
        <v>80</v>
      </c>
      <c r="B1765" s="178" t="str">
        <f>$BG$18</f>
        <v>N/A</v>
      </c>
      <c r="C1765" s="47"/>
      <c r="D1765" s="47"/>
      <c r="E1765" s="47" t="s">
        <v>81</v>
      </c>
      <c r="F1765" s="47"/>
      <c r="G1765" s="246" t="str">
        <f>$BG$10</f>
        <v>N/A</v>
      </c>
      <c r="H1765" s="47"/>
      <c r="J1765" s="179"/>
    </row>
    <row r="1766" spans="1:10">
      <c r="A1766" s="47" t="s">
        <v>65</v>
      </c>
      <c r="B1766" s="180">
        <f>$BG$2</f>
        <v>72</v>
      </c>
      <c r="C1766" s="47"/>
      <c r="D1766" s="47"/>
      <c r="E1766" s="47" t="s">
        <v>91</v>
      </c>
      <c r="F1766" s="47"/>
      <c r="G1766" s="178">
        <f>$BG$3</f>
        <v>25</v>
      </c>
      <c r="H1766" s="47" t="s">
        <v>92</v>
      </c>
      <c r="I1766" s="47"/>
      <c r="J1766" s="47"/>
    </row>
    <row r="1767" spans="1:10">
      <c r="A1767" s="47" t="s">
        <v>105</v>
      </c>
      <c r="B1767" s="178" t="str">
        <f>$BE$27</f>
        <v>Production</v>
      </c>
      <c r="C1767" s="47"/>
      <c r="D1767" s="47"/>
      <c r="E1767" s="47" t="s">
        <v>106</v>
      </c>
      <c r="F1767" s="178" t="str">
        <f>$AR$23</f>
        <v>Greater of ±2.0°F or ±0.4% of Reading</v>
      </c>
      <c r="G1767" s="47"/>
      <c r="H1767" s="47"/>
      <c r="I1767" s="47"/>
      <c r="J1767" s="47"/>
    </row>
    <row r="1768" spans="1:10">
      <c r="A1768" s="181" t="s">
        <v>116</v>
      </c>
      <c r="B1768" s="47"/>
      <c r="C1768" s="181"/>
      <c r="D1768" s="181" t="s">
        <v>117</v>
      </c>
      <c r="E1768" s="181"/>
      <c r="F1768" s="47"/>
      <c r="G1768" s="178" t="str">
        <f>$AR$24</f>
        <v>AMS2750H, ASTM E220-19</v>
      </c>
      <c r="H1768" s="181"/>
      <c r="I1768" s="47"/>
      <c r="J1768" s="47"/>
    </row>
    <row r="1769" spans="1:10">
      <c r="A1769" s="182" t="s">
        <v>125</v>
      </c>
      <c r="B1769" s="182"/>
      <c r="C1769" s="47"/>
      <c r="D1769" s="178" t="str">
        <f>$AX$22</f>
        <v/>
      </c>
      <c r="E1769" s="47" t="s">
        <v>126</v>
      </c>
      <c r="F1769" s="47"/>
      <c r="G1769" s="183" t="str">
        <f>$AX$26</f>
        <v>Specification</v>
      </c>
      <c r="H1769" s="184" t="s">
        <v>127</v>
      </c>
      <c r="I1769" s="47"/>
      <c r="J1769" s="47"/>
    </row>
    <row r="1770" spans="1:10" ht="13.5" thickBot="1">
      <c r="A1770" s="185" t="s">
        <v>136</v>
      </c>
      <c r="B1770" s="247"/>
      <c r="C1770" s="431"/>
      <c r="D1770" s="248">
        <f>IF(CT!$E$1&lt;&gt;"",CT!$E$1,"")</f>
        <v>-50</v>
      </c>
      <c r="E1770" s="432">
        <f>IF(CT!$M$1&lt;&gt;"",CT!$M$1,"")</f>
        <v>200</v>
      </c>
      <c r="F1770" s="432">
        <f>IF(CT!$U$1&lt;&gt;"",CT!$U$1,"")</f>
        <v>450</v>
      </c>
      <c r="G1770" s="248" t="str">
        <f>IF(CT!$AC$1&lt;&gt;"",CT!$AC$1,"")</f>
        <v/>
      </c>
      <c r="H1770" s="433" t="str">
        <f>IF(CT!$AK$1&lt;&gt;"",CT!$AK$1,"")</f>
        <v/>
      </c>
      <c r="I1770" s="47"/>
      <c r="J1770" s="186"/>
    </row>
    <row r="1771" spans="1:10" ht="13.5" thickBot="1">
      <c r="A1771" s="187" t="s">
        <v>141</v>
      </c>
      <c r="B1771" s="223" t="str">
        <f>IF(CT!$C$10&lt;&gt;"",CT!$C$10,"")</f>
        <v/>
      </c>
      <c r="C1771" s="191"/>
      <c r="D1771" s="191" t="str">
        <f>IF(CT!$G$10&lt;&gt;"",CT!$G$10,"")</f>
        <v/>
      </c>
      <c r="E1771" s="191" t="str">
        <f>IF(CT!$O$10&lt;&gt;"",CT!$O$10,"")</f>
        <v/>
      </c>
      <c r="F1771" s="191" t="str">
        <f>IF(CT!$W$10&lt;&gt;"",CT!$W$10,"")</f>
        <v/>
      </c>
      <c r="G1771" s="191" t="str">
        <f>IF(CT!$AE$10&lt;&gt;"",CT!$AE$10,"")</f>
        <v/>
      </c>
      <c r="H1771" s="191" t="str">
        <f>IF(CT!$AM$10&lt;&gt;"",CT!$AM$10,"")</f>
        <v/>
      </c>
      <c r="I1771" s="47"/>
      <c r="J1771" s="47"/>
    </row>
    <row r="1772" spans="1:10" ht="13.5" thickBot="1">
      <c r="A1772" s="188"/>
      <c r="B1772" s="223"/>
      <c r="C1772" s="253" t="s">
        <v>236</v>
      </c>
      <c r="D1772" s="253" t="str">
        <f>IF(CT!$H$10&lt;&gt;"",CT!$H$10,"")</f>
        <v/>
      </c>
      <c r="E1772" s="434" t="str">
        <f>IF(CT!$P$10&lt;&gt;"",CT!$P$10,"")</f>
        <v/>
      </c>
      <c r="F1772" s="434" t="str">
        <f>IF(CT!$X$10&lt;&gt;"",CT!$X$10,"")</f>
        <v/>
      </c>
      <c r="G1772" s="434" t="str">
        <f>IF(CT!$AF$10&lt;&gt;"",CT!$AF$10,"")</f>
        <v/>
      </c>
      <c r="H1772" s="434" t="str">
        <f>IF(CT!$AN$10&lt;&gt;"",CT!$AN$10,"")</f>
        <v/>
      </c>
      <c r="I1772" s="47"/>
      <c r="J1772" s="47"/>
    </row>
    <row r="1773" spans="1:10" ht="13.5" thickBot="1">
      <c r="A1773" s="189"/>
      <c r="B1773" s="224"/>
      <c r="C1773" s="254"/>
      <c r="D1773" s="435"/>
      <c r="E1773" s="435"/>
      <c r="F1773" s="435"/>
      <c r="G1773" s="435"/>
      <c r="H1773" s="435"/>
      <c r="I1773" s="47"/>
      <c r="J1773" s="47"/>
    </row>
    <row r="1774" spans="1:10" ht="13.5" thickBot="1">
      <c r="A1774" s="188"/>
      <c r="B1774" s="224"/>
      <c r="C1774" s="191"/>
      <c r="D1774" s="191"/>
      <c r="E1774" s="191"/>
      <c r="F1774" s="191"/>
      <c r="G1774" s="191"/>
      <c r="H1774" s="191"/>
      <c r="I1774" s="47"/>
      <c r="J1774" s="47"/>
    </row>
    <row r="1775" spans="1:10" ht="13.5" thickBot="1">
      <c r="A1775" s="189"/>
      <c r="B1775" s="224"/>
      <c r="C1775" s="253"/>
      <c r="D1775" s="248" t="str">
        <f>IF(CT!$AS$1&lt;&gt;"",CT!$AS$1,"")</f>
        <v/>
      </c>
      <c r="E1775" s="248" t="str">
        <f>IF(CT!$BA$1&lt;&gt;"",CT!$BA$1,"")</f>
        <v/>
      </c>
      <c r="F1775" s="248" t="str">
        <f>IF(CT!$BI$1&lt;&gt;"",CT!$BI$1,"")</f>
        <v/>
      </c>
      <c r="G1775" s="248" t="str">
        <f>IF(CT!$BQ$1&lt;&gt;"",CT!$BQ$1,"")</f>
        <v/>
      </c>
      <c r="H1775" s="248" t="str">
        <f>IF(CT!$BY$1&lt;&gt;"",CT!$BY$1,"")</f>
        <v/>
      </c>
      <c r="I1775" s="47"/>
      <c r="J1775" s="47"/>
    </row>
    <row r="1776" spans="1:10" ht="13.5" thickBot="1">
      <c r="A1776" s="188"/>
      <c r="B1776" s="224"/>
      <c r="C1776" s="225"/>
      <c r="D1776" s="240" t="str">
        <f>IF(D1775&lt;&gt;"","---------------","")</f>
        <v/>
      </c>
      <c r="E1776" s="240" t="str">
        <f>IF(E1775&lt;&gt;"","---------------","")</f>
        <v/>
      </c>
      <c r="F1776" s="240" t="str">
        <f>IF(F1775&lt;&gt;"","---------------","")</f>
        <v/>
      </c>
      <c r="G1776" s="240" t="str">
        <f>IF(G1775&lt;&gt;"","---------------","")</f>
        <v/>
      </c>
      <c r="H1776" s="240" t="str">
        <f>IF(H1775&lt;&gt;"","---------------","")</f>
        <v/>
      </c>
      <c r="I1776" s="47"/>
      <c r="J1776" s="47"/>
    </row>
    <row r="1777" spans="1:10" ht="13.5" thickBot="1">
      <c r="A1777" s="189"/>
      <c r="B1777" s="224"/>
      <c r="C1777" s="191"/>
      <c r="D1777" s="191" t="str">
        <f>IF(CT!$AU$10&lt;&gt;"",CT!$AU$10,"")</f>
        <v/>
      </c>
      <c r="E1777" s="191" t="str">
        <f>IF(CT!$BC$10&lt;&gt;"",CT!$BC$10,"")</f>
        <v/>
      </c>
      <c r="F1777" s="191" t="str">
        <f>IF(CT!$BK$10&lt;&gt;"",CT!$BK$10,"")</f>
        <v/>
      </c>
      <c r="G1777" s="191" t="str">
        <f>IF(CT!$BS$10&lt;&gt;"",CT!$BS$10,"")</f>
        <v/>
      </c>
      <c r="H1777" s="191" t="str">
        <f>IF(CT!$CA$10&lt;&gt;"",CT!$CA$10,"")</f>
        <v/>
      </c>
      <c r="I1777" s="47"/>
      <c r="J1777" s="47"/>
    </row>
    <row r="1778" spans="1:10" ht="13.5" thickBot="1">
      <c r="A1778" s="188"/>
      <c r="B1778" s="224"/>
      <c r="C1778" s="253" t="str">
        <f>IF(D1775&lt;&gt;"","C.F.","")</f>
        <v/>
      </c>
      <c r="D1778" s="434" t="str">
        <f>IF(CT!$AV$10&lt;&gt;"",CT!$AV$10,"")</f>
        <v/>
      </c>
      <c r="E1778" s="434" t="str">
        <f>IF(CT!$BD$10&lt;&gt;"",CT!$BD$10,"")</f>
        <v/>
      </c>
      <c r="F1778" s="434" t="str">
        <f>IF(CT!$BL$10&lt;&gt;"",CT!$BL$10,"")</f>
        <v/>
      </c>
      <c r="G1778" s="434" t="str">
        <f>IF(CT!$BT$10&lt;&gt;"",CT!$BT$10,"")</f>
        <v/>
      </c>
      <c r="H1778" s="434" t="str">
        <f>IF(CT!$CB$10&lt;&gt;"",CT!$CB$10,"")</f>
        <v/>
      </c>
      <c r="I1778" s="47"/>
      <c r="J1778" s="47"/>
    </row>
    <row r="1779" spans="1:10" ht="13.5" thickBot="1">
      <c r="A1779" s="189"/>
      <c r="B1779" s="224"/>
      <c r="C1779" s="190"/>
      <c r="D1779" s="190"/>
      <c r="E1779" s="190"/>
      <c r="F1779" s="190"/>
      <c r="G1779" s="190"/>
      <c r="H1779" s="190"/>
      <c r="I1779" s="47"/>
      <c r="J1779" s="47"/>
    </row>
    <row r="1780" spans="1:10" ht="13.5" thickBot="1">
      <c r="A1780" s="188"/>
      <c r="B1780" s="224"/>
      <c r="C1780" s="191"/>
      <c r="D1780" s="191"/>
      <c r="E1780" s="191"/>
      <c r="F1780" s="191"/>
      <c r="G1780" s="191"/>
      <c r="H1780" s="191"/>
      <c r="I1780" s="47"/>
      <c r="J1780" s="47"/>
    </row>
    <row r="1781" spans="1:10" ht="13.5" thickBot="1">
      <c r="A1781" s="189"/>
      <c r="B1781" s="224"/>
      <c r="C1781" s="253" t="str">
        <f>IF(B1780&lt;&gt;"","C.F.","")</f>
        <v/>
      </c>
      <c r="D1781" s="248" t="str">
        <f>IF(CT!$CG$1&lt;&gt;"",CT!$CG$1,"")</f>
        <v/>
      </c>
      <c r="E1781" s="248" t="str">
        <f>IF(CT!$CO$1&lt;&gt;"",CT!$CO$1,"")</f>
        <v/>
      </c>
      <c r="F1781" s="248" t="str">
        <f>IF(CT!$CW$1&lt;&gt;"",CT!$CW$1,"")</f>
        <v/>
      </c>
      <c r="G1781" s="248" t="str">
        <f>IF(CT!$DE$1&lt;&gt;"",CT!$DE$1,"")</f>
        <v/>
      </c>
      <c r="H1781" s="248" t="str">
        <f>IF(CT!$DM$1&lt;&gt;"",CT!$DM$1,"")</f>
        <v/>
      </c>
      <c r="I1781" s="47"/>
      <c r="J1781" s="47"/>
    </row>
    <row r="1782" spans="1:10" ht="13.5" thickBot="1">
      <c r="A1782" s="188"/>
      <c r="B1782" s="224"/>
      <c r="C1782" s="437"/>
      <c r="D1782" s="240" t="str">
        <f>IF(D1781&lt;&gt;"","---------------","")</f>
        <v/>
      </c>
      <c r="E1782" s="240" t="str">
        <f>IF(E1781&lt;&gt;"","---------------","")</f>
        <v/>
      </c>
      <c r="F1782" s="240" t="str">
        <f>IF(F1781&lt;&gt;"","---------------","")</f>
        <v/>
      </c>
      <c r="G1782" s="240" t="str">
        <f>IF(G1781&lt;&gt;"","---------------","")</f>
        <v/>
      </c>
      <c r="H1782" s="240" t="str">
        <f>IF(H1781&lt;&gt;"","---------------","")</f>
        <v/>
      </c>
      <c r="I1782" s="47"/>
      <c r="J1782" s="47"/>
    </row>
    <row r="1783" spans="1:10" ht="13.5" thickBot="1">
      <c r="A1783" s="189"/>
      <c r="B1783" s="224"/>
      <c r="C1783" s="191"/>
      <c r="D1783" s="191" t="str">
        <f>IF(CT!$CI$10&lt;&gt;"",CT!$CI$10,"")</f>
        <v/>
      </c>
      <c r="E1783" s="191" t="str">
        <f>IF(CT!$CQ$10&lt;&gt;"",CT!$CQ$10,"")</f>
        <v/>
      </c>
      <c r="F1783" s="191" t="str">
        <f>IF(CT!$CY$10&lt;&gt;"",CT!$CY$10,"")</f>
        <v/>
      </c>
      <c r="G1783" s="191" t="str">
        <f>IF(CT!$DG$10&lt;&gt;"",CT!$DG$10,"")</f>
        <v/>
      </c>
      <c r="H1783" s="191" t="str">
        <f>IF(CT!$DO$10&lt;&gt;"",CT!$DO$10,"")</f>
        <v/>
      </c>
      <c r="I1783" s="47"/>
      <c r="J1783" s="47"/>
    </row>
    <row r="1784" spans="1:10" ht="13.5" thickBot="1">
      <c r="A1784" s="188"/>
      <c r="B1784" s="224"/>
      <c r="C1784" s="253" t="str">
        <f>IF(D1781&lt;&gt;"","C.F.","")</f>
        <v/>
      </c>
      <c r="D1784" s="434" t="str">
        <f>IF(CT!$CJ$10&lt;&gt;"",CT!$CJ$10,"")</f>
        <v/>
      </c>
      <c r="E1784" s="434" t="str">
        <f>IF(CT!$CR$10&lt;&gt;"",CT!$CR$10,"")</f>
        <v/>
      </c>
      <c r="F1784" s="434" t="str">
        <f>IF(CT!$CZ$10&lt;&gt;"",CT!$CZ$10,"")</f>
        <v/>
      </c>
      <c r="G1784" s="434" t="str">
        <f>IF(CT!$DH$10&lt;&gt;"",CT!$DH$10,"")</f>
        <v/>
      </c>
      <c r="H1784" s="434" t="str">
        <f>IF(CT!$DP$10&lt;&gt;"",CT!$DP$10,"")</f>
        <v/>
      </c>
      <c r="I1784" s="47"/>
      <c r="J1784" s="47"/>
    </row>
    <row r="1785" spans="1:10" ht="13.5" thickBot="1">
      <c r="A1785" s="189"/>
      <c r="B1785" s="224"/>
      <c r="C1785" s="191"/>
      <c r="D1785" s="434"/>
      <c r="E1785" s="434"/>
      <c r="F1785" s="434"/>
      <c r="G1785" s="434"/>
      <c r="H1785" s="434"/>
      <c r="I1785" s="47"/>
      <c r="J1785" s="47"/>
    </row>
    <row r="1786" spans="1:10">
      <c r="A1786" s="188"/>
      <c r="B1786" s="47"/>
      <c r="C1786" s="47"/>
      <c r="D1786" s="47"/>
      <c r="E1786" s="47"/>
      <c r="F1786" s="47"/>
      <c r="G1786" s="47"/>
      <c r="H1786" s="47"/>
      <c r="I1786" s="47"/>
      <c r="J1786" s="47"/>
    </row>
    <row r="1787" spans="1:10">
      <c r="A1787" s="189"/>
      <c r="B1787" s="47"/>
      <c r="C1787" s="47"/>
      <c r="D1787" s="47"/>
      <c r="E1787" s="47"/>
      <c r="F1787" s="47"/>
      <c r="G1787" s="47"/>
      <c r="H1787" s="47"/>
      <c r="I1787" s="47"/>
      <c r="J1787" s="47"/>
    </row>
    <row r="1788" spans="1:10">
      <c r="A1788" s="188"/>
      <c r="B1788" s="47"/>
      <c r="C1788" s="47"/>
      <c r="D1788" s="47"/>
      <c r="E1788" s="47"/>
      <c r="F1788" s="47"/>
      <c r="G1788" s="47"/>
      <c r="H1788" s="47"/>
      <c r="I1788" s="47"/>
      <c r="J1788" s="47"/>
    </row>
    <row r="1789" spans="1:10">
      <c r="A1789" s="189"/>
      <c r="B1789" s="47"/>
      <c r="C1789" s="47"/>
      <c r="D1789" s="47"/>
      <c r="E1789" s="47"/>
      <c r="F1789" s="47"/>
      <c r="G1789" s="47"/>
      <c r="H1789" s="47"/>
      <c r="I1789" s="47"/>
      <c r="J1789" s="47"/>
    </row>
    <row r="1790" spans="1:10">
      <c r="A1790" s="192"/>
      <c r="B1790" s="193"/>
      <c r="C1790" s="193"/>
      <c r="D1790" s="193"/>
      <c r="E1790" s="193"/>
      <c r="F1790" s="193"/>
      <c r="G1790" s="193"/>
      <c r="H1790" s="193"/>
      <c r="I1790" s="47"/>
      <c r="J1790" s="47"/>
    </row>
    <row r="1791" spans="1:10" ht="13.5" thickBot="1">
      <c r="A1791" s="194"/>
      <c r="B1791" s="47"/>
      <c r="C1791" s="194" t="s">
        <v>210</v>
      </c>
      <c r="D1791" s="194"/>
      <c r="E1791" s="194"/>
      <c r="F1791" s="194"/>
      <c r="G1791" s="194"/>
      <c r="H1791" s="194"/>
      <c r="I1791" s="194"/>
      <c r="J1791" s="194"/>
    </row>
    <row r="1792" spans="1:10">
      <c r="A1792" s="47" t="s">
        <v>214</v>
      </c>
      <c r="B1792" s="178" t="str">
        <f>$BJ$7</f>
        <v>Found in tolerance.  No action required.  "C.F" = "Correction Factor."</v>
      </c>
      <c r="C1792" s="47"/>
      <c r="D1792" s="47"/>
      <c r="E1792" s="47"/>
      <c r="F1792" s="47"/>
      <c r="G1792" s="47"/>
      <c r="H1792" s="47"/>
      <c r="I1792" s="47"/>
      <c r="J1792" s="47"/>
    </row>
    <row r="1793" spans="1:10">
      <c r="A1793" s="47"/>
      <c r="B1793" s="47"/>
      <c r="C1793" s="47"/>
      <c r="D1793" s="47"/>
      <c r="E1793" s="47"/>
      <c r="F1793" s="47"/>
      <c r="G1793" s="47"/>
      <c r="H1793" s="47"/>
      <c r="I1793" s="47"/>
      <c r="J1793" s="47"/>
    </row>
    <row r="1794" spans="1:10">
      <c r="A1794" s="195" t="s">
        <v>220</v>
      </c>
      <c r="B1794" s="178" t="str">
        <f>$BJ$30</f>
        <v>New</v>
      </c>
      <c r="C1794" s="47"/>
      <c r="D1794" s="47"/>
      <c r="E1794" s="47"/>
      <c r="F1794" s="47"/>
      <c r="G1794" s="47"/>
      <c r="H1794" s="47"/>
      <c r="I1794" s="47"/>
      <c r="J1794" s="47"/>
    </row>
    <row r="1795" spans="1:10">
      <c r="A1795" s="195" t="s">
        <v>223</v>
      </c>
      <c r="B1795" s="178" t="str">
        <f>$BK$5</f>
        <v>ACCEPTED</v>
      </c>
      <c r="C1795" s="47"/>
      <c r="D1795" s="47"/>
      <c r="E1795" s="47"/>
      <c r="F1795" s="47"/>
      <c r="G1795" s="47"/>
      <c r="H1795" s="47"/>
      <c r="I1795" s="47"/>
      <c r="J1795" s="47"/>
    </row>
    <row r="1796" spans="1:10">
      <c r="A1796" s="182"/>
      <c r="B1796" s="507" t="s">
        <v>225</v>
      </c>
      <c r="C1796" s="508"/>
      <c r="D1796" s="507"/>
      <c r="E1796" s="507"/>
      <c r="F1796" s="507"/>
      <c r="G1796" s="508"/>
      <c r="H1796" s="508"/>
      <c r="I1796" s="507"/>
      <c r="J1796" s="507"/>
    </row>
    <row r="1797" spans="1:10">
      <c r="A1797" s="47" t="s">
        <v>227</v>
      </c>
      <c r="B1797" s="47"/>
      <c r="C1797" s="178" t="str">
        <f>$N$20</f>
        <v>Additel 286 SN:6851022030037</v>
      </c>
      <c r="D1797" s="181"/>
      <c r="E1797" s="181"/>
      <c r="F1797" s="47" t="s">
        <v>228</v>
      </c>
      <c r="G1797" s="512" t="str">
        <f>IF($V$19&lt;&gt;"",$V$19,"")</f>
        <v>PRT SN:496142</v>
      </c>
      <c r="H1797" s="513"/>
      <c r="I1797" s="196"/>
      <c r="J1797" s="47"/>
    </row>
    <row r="1798" spans="1:10">
      <c r="A1798" s="47" t="s">
        <v>229</v>
      </c>
      <c r="B1798" s="47"/>
      <c r="C1798" s="504">
        <f>$N$21</f>
        <v>45474</v>
      </c>
      <c r="D1798" s="505"/>
      <c r="E1798" s="506"/>
      <c r="F1798" s="47" t="s">
        <v>230</v>
      </c>
      <c r="G1798" s="197">
        <f>IF($V$20&lt;&gt;"",$V$20,"")</f>
        <v>45275</v>
      </c>
      <c r="H1798" s="198" t="str">
        <f>IF($W$20&lt;&gt;"",$W$20,"")</f>
        <v/>
      </c>
      <c r="I1798" s="199"/>
      <c r="J1798" s="200"/>
    </row>
    <row r="1799" spans="1:10">
      <c r="A1799" s="47" t="s">
        <v>231</v>
      </c>
      <c r="B1799" s="47"/>
      <c r="C1799" s="504">
        <f>$N$22</f>
        <v>45839</v>
      </c>
      <c r="D1799" s="505"/>
      <c r="E1799" s="506"/>
      <c r="F1799" s="47" t="s">
        <v>232</v>
      </c>
      <c r="G1799" s="197">
        <f>IF($V$21&lt;&gt;"",$V$21,"")</f>
        <v>46006</v>
      </c>
      <c r="H1799" s="197" t="str">
        <f>IF($W$21&lt;&gt;"",$W$21,"")</f>
        <v/>
      </c>
      <c r="I1799" s="199"/>
      <c r="J1799" s="200"/>
    </row>
    <row r="1800" spans="1:10" ht="13.5" thickBot="1">
      <c r="A1800" s="201" t="s">
        <v>233</v>
      </c>
      <c r="B1800" s="201"/>
      <c r="C1800" s="509" t="str">
        <f>$N$23</f>
        <v>56561-060578</v>
      </c>
      <c r="D1800" s="510"/>
      <c r="E1800" s="511"/>
      <c r="F1800" s="201" t="s">
        <v>233</v>
      </c>
      <c r="G1800" s="201"/>
      <c r="H1800" s="295" t="str">
        <f>IF($V$22&lt;&gt;"",$V$22,"")</f>
        <v>G295632</v>
      </c>
      <c r="I1800" s="203"/>
      <c r="J1800" s="204"/>
    </row>
  </sheetData>
  <mergeCells count="228">
    <mergeCell ref="C160:E160"/>
    <mergeCell ref="G117:H117"/>
    <mergeCell ref="C118:E118"/>
    <mergeCell ref="C158:E158"/>
    <mergeCell ref="C159:E159"/>
    <mergeCell ref="B156:J156"/>
    <mergeCell ref="G157:H157"/>
    <mergeCell ref="C119:E119"/>
    <mergeCell ref="BI1:BJ1"/>
    <mergeCell ref="M3:Y3"/>
    <mergeCell ref="BE6:BG6"/>
    <mergeCell ref="C39:E39"/>
    <mergeCell ref="C40:E40"/>
    <mergeCell ref="B36:J36"/>
    <mergeCell ref="C38:E38"/>
    <mergeCell ref="G37:H37"/>
    <mergeCell ref="B116:J116"/>
    <mergeCell ref="B76:J76"/>
    <mergeCell ref="G77:H77"/>
    <mergeCell ref="C78:E78"/>
    <mergeCell ref="C79:E79"/>
    <mergeCell ref="C120:E120"/>
    <mergeCell ref="C80:E80"/>
    <mergeCell ref="B196:J196"/>
    <mergeCell ref="G197:H197"/>
    <mergeCell ref="C198:E198"/>
    <mergeCell ref="B276:J276"/>
    <mergeCell ref="B316:J316"/>
    <mergeCell ref="C280:E280"/>
    <mergeCell ref="C279:E279"/>
    <mergeCell ref="G277:H277"/>
    <mergeCell ref="C278:E278"/>
    <mergeCell ref="C238:E238"/>
    <mergeCell ref="C199:E199"/>
    <mergeCell ref="C239:E239"/>
    <mergeCell ref="C240:E240"/>
    <mergeCell ref="B236:J236"/>
    <mergeCell ref="G237:H237"/>
    <mergeCell ref="C399:E399"/>
    <mergeCell ref="C318:E318"/>
    <mergeCell ref="C319:E319"/>
    <mergeCell ref="C359:E359"/>
    <mergeCell ref="C200:E200"/>
    <mergeCell ref="B516:J516"/>
    <mergeCell ref="C478:E478"/>
    <mergeCell ref="C479:E479"/>
    <mergeCell ref="C439:E439"/>
    <mergeCell ref="C440:E440"/>
    <mergeCell ref="C358:E358"/>
    <mergeCell ref="G437:H437"/>
    <mergeCell ref="C320:E320"/>
    <mergeCell ref="C398:E398"/>
    <mergeCell ref="B356:J356"/>
    <mergeCell ref="B396:J396"/>
    <mergeCell ref="G397:H397"/>
    <mergeCell ref="B476:J476"/>
    <mergeCell ref="C400:E400"/>
    <mergeCell ref="B436:J436"/>
    <mergeCell ref="G357:H357"/>
    <mergeCell ref="C360:E360"/>
    <mergeCell ref="G317:H317"/>
    <mergeCell ref="C559:E559"/>
    <mergeCell ref="B556:J556"/>
    <mergeCell ref="G557:H557"/>
    <mergeCell ref="G517:H517"/>
    <mergeCell ref="C518:E518"/>
    <mergeCell ref="C519:E519"/>
    <mergeCell ref="C520:E520"/>
    <mergeCell ref="C438:E438"/>
    <mergeCell ref="C480:E480"/>
    <mergeCell ref="G477:H477"/>
    <mergeCell ref="C558:E558"/>
    <mergeCell ref="B636:J636"/>
    <mergeCell ref="G637:H637"/>
    <mergeCell ref="C640:E640"/>
    <mergeCell ref="C678:E678"/>
    <mergeCell ref="C718:E718"/>
    <mergeCell ref="C680:E680"/>
    <mergeCell ref="C560:E560"/>
    <mergeCell ref="B596:J596"/>
    <mergeCell ref="C599:E599"/>
    <mergeCell ref="C600:E600"/>
    <mergeCell ref="G597:H597"/>
    <mergeCell ref="C598:E598"/>
    <mergeCell ref="B676:J676"/>
    <mergeCell ref="G677:H677"/>
    <mergeCell ref="C839:E839"/>
    <mergeCell ref="C918:E918"/>
    <mergeCell ref="C719:E719"/>
    <mergeCell ref="C638:E638"/>
    <mergeCell ref="C800:E800"/>
    <mergeCell ref="C758:E758"/>
    <mergeCell ref="C759:E759"/>
    <mergeCell ref="C760:E760"/>
    <mergeCell ref="B796:J796"/>
    <mergeCell ref="G797:H797"/>
    <mergeCell ref="C639:E639"/>
    <mergeCell ref="C679:E679"/>
    <mergeCell ref="B716:J716"/>
    <mergeCell ref="B836:J836"/>
    <mergeCell ref="G837:H837"/>
    <mergeCell ref="C838:E838"/>
    <mergeCell ref="G757:H757"/>
    <mergeCell ref="C798:E798"/>
    <mergeCell ref="C799:E799"/>
    <mergeCell ref="C720:E720"/>
    <mergeCell ref="B756:J756"/>
    <mergeCell ref="G717:H717"/>
    <mergeCell ref="C959:E959"/>
    <mergeCell ref="C960:E960"/>
    <mergeCell ref="C920:E920"/>
    <mergeCell ref="B956:J956"/>
    <mergeCell ref="G957:H957"/>
    <mergeCell ref="C958:E958"/>
    <mergeCell ref="C919:E919"/>
    <mergeCell ref="C840:E840"/>
    <mergeCell ref="B876:J876"/>
    <mergeCell ref="C879:E879"/>
    <mergeCell ref="C880:E880"/>
    <mergeCell ref="B916:J916"/>
    <mergeCell ref="G917:H917"/>
    <mergeCell ref="G877:H877"/>
    <mergeCell ref="C878:E878"/>
    <mergeCell ref="C1039:E1039"/>
    <mergeCell ref="C1040:E1040"/>
    <mergeCell ref="C998:E998"/>
    <mergeCell ref="C999:E999"/>
    <mergeCell ref="C1000:E1000"/>
    <mergeCell ref="B1036:J1036"/>
    <mergeCell ref="G1037:H1037"/>
    <mergeCell ref="C1038:E1038"/>
    <mergeCell ref="B996:J996"/>
    <mergeCell ref="G997:H997"/>
    <mergeCell ref="B1076:J1076"/>
    <mergeCell ref="G1077:H1077"/>
    <mergeCell ref="C1159:E1159"/>
    <mergeCell ref="C1160:E1160"/>
    <mergeCell ref="C1078:E1078"/>
    <mergeCell ref="C1079:E1079"/>
    <mergeCell ref="C1120:E1120"/>
    <mergeCell ref="C1080:E1080"/>
    <mergeCell ref="B1116:J1116"/>
    <mergeCell ref="G1117:H1117"/>
    <mergeCell ref="C1158:E1158"/>
    <mergeCell ref="C1118:E1118"/>
    <mergeCell ref="B1156:J1156"/>
    <mergeCell ref="C1198:E1198"/>
    <mergeCell ref="C1199:E1199"/>
    <mergeCell ref="G1157:H1157"/>
    <mergeCell ref="C1119:E1119"/>
    <mergeCell ref="C1200:E1200"/>
    <mergeCell ref="B1196:J1196"/>
    <mergeCell ref="G1197:H1197"/>
    <mergeCell ref="C1318:E1318"/>
    <mergeCell ref="C1319:E1319"/>
    <mergeCell ref="C1320:E1320"/>
    <mergeCell ref="B1356:J1356"/>
    <mergeCell ref="C1358:E1358"/>
    <mergeCell ref="G1317:H1317"/>
    <mergeCell ref="B1236:J1236"/>
    <mergeCell ref="G1237:H1237"/>
    <mergeCell ref="C1238:E1238"/>
    <mergeCell ref="C1239:E1239"/>
    <mergeCell ref="C1278:E1278"/>
    <mergeCell ref="G1277:H1277"/>
    <mergeCell ref="C1279:E1279"/>
    <mergeCell ref="C1280:E1280"/>
    <mergeCell ref="B1316:J1316"/>
    <mergeCell ref="B1276:J1276"/>
    <mergeCell ref="C1240:E1240"/>
    <mergeCell ref="G1357:H1357"/>
    <mergeCell ref="C1359:E1359"/>
    <mergeCell ref="C1360:E1360"/>
    <mergeCell ref="B1396:J1396"/>
    <mergeCell ref="B1436:J1436"/>
    <mergeCell ref="G1437:H1437"/>
    <mergeCell ref="G1397:H1397"/>
    <mergeCell ref="C1400:E1400"/>
    <mergeCell ref="C1439:E1439"/>
    <mergeCell ref="C1398:E1398"/>
    <mergeCell ref="C1399:E1399"/>
    <mergeCell ref="C1438:E1438"/>
    <mergeCell ref="C1519:E1519"/>
    <mergeCell ref="C1478:E1478"/>
    <mergeCell ref="C1479:E1479"/>
    <mergeCell ref="C1480:E1480"/>
    <mergeCell ref="B1516:J1516"/>
    <mergeCell ref="C1440:E1440"/>
    <mergeCell ref="B1476:J1476"/>
    <mergeCell ref="G1477:H1477"/>
    <mergeCell ref="C1518:E1518"/>
    <mergeCell ref="G1517:H1517"/>
    <mergeCell ref="C1598:E1598"/>
    <mergeCell ref="C1558:E1558"/>
    <mergeCell ref="C1559:E1559"/>
    <mergeCell ref="C1560:E1560"/>
    <mergeCell ref="B1596:J1596"/>
    <mergeCell ref="C1520:E1520"/>
    <mergeCell ref="B1556:J1556"/>
    <mergeCell ref="G1557:H1557"/>
    <mergeCell ref="G1597:H1597"/>
    <mergeCell ref="C1599:E1599"/>
    <mergeCell ref="C1600:E1600"/>
    <mergeCell ref="C1720:E1720"/>
    <mergeCell ref="C1640:E1640"/>
    <mergeCell ref="B1676:J1676"/>
    <mergeCell ref="C1679:E1679"/>
    <mergeCell ref="C1680:E1680"/>
    <mergeCell ref="B1716:J1716"/>
    <mergeCell ref="G1717:H1717"/>
    <mergeCell ref="G1677:H1677"/>
    <mergeCell ref="C1718:E1718"/>
    <mergeCell ref="G1637:H1637"/>
    <mergeCell ref="C1638:E1638"/>
    <mergeCell ref="C1639:E1639"/>
    <mergeCell ref="C1678:E1678"/>
    <mergeCell ref="B1636:J1636"/>
    <mergeCell ref="C1758:E1758"/>
    <mergeCell ref="C1719:E1719"/>
    <mergeCell ref="B1756:J1756"/>
    <mergeCell ref="C1800:E1800"/>
    <mergeCell ref="C1759:E1759"/>
    <mergeCell ref="C1760:E1760"/>
    <mergeCell ref="B1796:J1796"/>
    <mergeCell ref="G1797:H1797"/>
    <mergeCell ref="C1798:E1798"/>
    <mergeCell ref="C1799:E1799"/>
    <mergeCell ref="G1757:H1757"/>
  </mergeCells>
  <phoneticPr fontId="4" type="noConversion"/>
  <printOptions verticalCentered="1"/>
  <pageMargins left="0.17" right="0.19" top="0.25" bottom="0.21" header="0" footer="0"/>
  <pageSetup scale="82" orientation="portrait" r:id="rId1"/>
  <headerFooter alignWithMargins="0"/>
  <colBreaks count="1" manualBreakCount="1">
    <brk id="10" max="48" man="1"/>
  </colBreaks>
  <customProperties>
    <customPr name="%locator_row%" r:id="rId2"/>
    <customPr name="%startcell%" r:id="rId3"/>
  </customProperties>
  <cellWatches>
    <cellWatch r="BF10"/>
  </cellWatches>
  <ignoredErrors>
    <ignoredError sqref="T10" formula="1"/>
  </ignoredErrors>
  <drawing r:id="rId4"/>
  <legacyDrawing r:id="rId5"/>
  <mc:AlternateContent xmlns:mc="http://schemas.openxmlformats.org/markup-compatibility/2006">
    <mc:Choice Requires="x14">
      <controls>
        <mc:AlternateContent xmlns:mc="http://schemas.openxmlformats.org/markup-compatibility/2006">
          <mc:Choice Requires="x14">
            <control shapeId="2066" r:id="rId6" name="Label 18">
              <controlPr defaultSize="0" autoFill="0" autoLine="0" autoPict="0">
                <anchor moveWithCells="1" sizeWithCells="1">
                  <from>
                    <xdr:col>9</xdr:col>
                    <xdr:colOff>238125</xdr:colOff>
                    <xdr:row>846</xdr:row>
                    <xdr:rowOff>142875</xdr:rowOff>
                  </from>
                  <to>
                    <xdr:col>11</xdr:col>
                    <xdr:colOff>428625</xdr:colOff>
                    <xdr:row>868</xdr:row>
                    <xdr:rowOff>104775</xdr:rowOff>
                  </to>
                </anchor>
              </controlPr>
            </control>
          </mc:Choice>
        </mc:AlternateContent>
      </controls>
    </mc:Choice>
  </mc:AlternateContent>
  <tableParts count="1">
    <tablePart r:id="rId7"/>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7B13C-06FC-48E1-9461-D8D221027994}">
  <dimension ref="A1:A4"/>
  <sheetViews>
    <sheetView workbookViewId="0">
      <selection activeCell="A5" sqref="A5"/>
    </sheetView>
  </sheetViews>
  <sheetFormatPr defaultRowHeight="12.75"/>
  <sheetData>
    <row r="1" spans="1:1" s="167" customFormat="1">
      <c r="A1" s="167" t="s">
        <v>263</v>
      </c>
    </row>
    <row r="2" spans="1:1">
      <c r="A2" t="str" cm="1">
        <f t="array" ref="A2:A4">Standards2[Merged]</f>
        <v>H.P. 3458A SN:2823A08926</v>
      </c>
    </row>
    <row r="3" spans="1:1">
      <c r="A3" t="str">
        <v>FLUKE 1502 SN:B55852</v>
      </c>
    </row>
    <row r="4" spans="1:1">
      <c r="A4" t="str">
        <v>Additel 286 SN:6851022030037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6A435-87C9-4DBE-BA5F-72A99A18B8D0}">
  <sheetPr codeName="Sheet18">
    <pageSetUpPr fitToPage="1"/>
  </sheetPr>
  <dimension ref="A1:CR508"/>
  <sheetViews>
    <sheetView view="pageBreakPreview" topLeftCell="A41" zoomScale="70" zoomScaleNormal="100" zoomScaleSheetLayoutView="70" workbookViewId="0">
      <selection activeCell="B45" sqref="B45:J45"/>
    </sheetView>
  </sheetViews>
  <sheetFormatPr defaultRowHeight="12.75"/>
  <cols>
    <col min="1" max="1" width="19.85546875" customWidth="1"/>
    <col min="2" max="2" width="15.28515625" customWidth="1"/>
    <col min="5" max="5" width="10.140625" customWidth="1"/>
    <col min="6" max="6" width="9.5703125" customWidth="1"/>
    <col min="7" max="7" width="23" customWidth="1"/>
    <col min="8" max="8" width="21.7109375" customWidth="1"/>
    <col min="10" max="10" width="12" customWidth="1"/>
    <col min="11" max="11" width="6.140625" customWidth="1"/>
    <col min="28" max="28" width="15.140625" customWidth="1"/>
    <col min="29" max="29" width="10.140625" bestFit="1" customWidth="1"/>
    <col min="30" max="30" width="13.28515625" customWidth="1"/>
    <col min="31" max="31" width="11.85546875" customWidth="1"/>
    <col min="32" max="32" width="7.42578125" customWidth="1"/>
    <col min="33" max="33" width="8.85546875" customWidth="1"/>
    <col min="35" max="35" width="13" style="334" customWidth="1"/>
    <col min="36" max="36" width="14.42578125" customWidth="1"/>
    <col min="37" max="37" width="12.28515625" customWidth="1"/>
    <col min="38" max="39" width="8.7109375" customWidth="1"/>
    <col min="41" max="41" width="9.140625" customWidth="1"/>
    <col min="42" max="42" width="14.42578125" customWidth="1"/>
    <col min="43" max="43" width="13.28515625" customWidth="1"/>
    <col min="44" max="44" width="5.7109375" customWidth="1"/>
    <col min="45" max="45" width="5.140625" customWidth="1"/>
    <col min="47" max="47" width="13.5703125" customWidth="1"/>
    <col min="48" max="48" width="14.5703125" customWidth="1"/>
    <col min="49" max="49" width="11.5703125" customWidth="1"/>
    <col min="50" max="50" width="6.140625" customWidth="1"/>
    <col min="51" max="51" width="5.7109375" customWidth="1"/>
    <col min="53" max="53" width="11.85546875" customWidth="1"/>
    <col min="54" max="54" width="16.140625" customWidth="1"/>
    <col min="55" max="55" width="13.28515625" customWidth="1"/>
    <col min="56" max="57" width="6" customWidth="1"/>
    <col min="59" max="59" width="14.28515625" customWidth="1"/>
    <col min="60" max="60" width="15.85546875" customWidth="1"/>
    <col min="61" max="61" width="11.5703125" customWidth="1"/>
    <col min="62" max="62" width="4.5703125" customWidth="1"/>
    <col min="63" max="63" width="4.42578125" customWidth="1"/>
    <col min="65" max="65" width="15" customWidth="1"/>
    <col min="66" max="66" width="16.5703125" customWidth="1"/>
    <col min="67" max="67" width="13.7109375" customWidth="1"/>
    <col min="68" max="68" width="7.5703125" customWidth="1"/>
    <col min="69" max="69" width="7.85546875" customWidth="1"/>
    <col min="71" max="71" width="13.7109375" customWidth="1"/>
    <col min="72" max="72" width="13.42578125" customWidth="1"/>
    <col min="73" max="73" width="11.7109375" customWidth="1"/>
    <col min="74" max="74" width="5.5703125" customWidth="1"/>
    <col min="75" max="75" width="7.140625" customWidth="1"/>
    <col min="77" max="77" width="10.42578125" customWidth="1"/>
    <col min="78" max="78" width="14.42578125" customWidth="1"/>
    <col min="79" max="79" width="10.140625" customWidth="1"/>
    <col min="80" max="80" width="5.85546875" customWidth="1"/>
    <col min="81" max="81" width="5.5703125" customWidth="1"/>
  </cols>
  <sheetData>
    <row r="1" spans="1:82" ht="31.5" customHeight="1">
      <c r="B1" s="531" t="s">
        <v>264</v>
      </c>
      <c r="C1" s="531"/>
      <c r="D1" s="531"/>
      <c r="E1" s="531"/>
      <c r="F1" s="531"/>
      <c r="G1" s="531"/>
      <c r="H1" s="531"/>
      <c r="I1" s="329"/>
      <c r="J1" s="329"/>
      <c r="M1" s="410" t="s">
        <v>3</v>
      </c>
      <c r="N1" s="407"/>
      <c r="O1" s="407"/>
      <c r="AB1" s="5" t="s">
        <v>265</v>
      </c>
      <c r="AC1" s="63">
        <f>[1]Sheet1!$B$2</f>
        <v>45028</v>
      </c>
      <c r="AD1" s="167" t="s">
        <v>68</v>
      </c>
      <c r="AE1" s="167" t="s">
        <v>266</v>
      </c>
      <c r="AF1" s="167" t="s">
        <v>267</v>
      </c>
      <c r="AG1" s="167" t="s">
        <v>268</v>
      </c>
      <c r="AH1" s="167" t="s">
        <v>269</v>
      </c>
      <c r="AJ1" s="167" t="s">
        <v>68</v>
      </c>
      <c r="AK1" s="167" t="s">
        <v>266</v>
      </c>
      <c r="AL1" s="167" t="s">
        <v>267</v>
      </c>
      <c r="AM1" s="167" t="s">
        <v>268</v>
      </c>
      <c r="AN1" s="167" t="s">
        <v>269</v>
      </c>
      <c r="AP1" s="167" t="s">
        <v>68</v>
      </c>
      <c r="AQ1" s="167" t="s">
        <v>266</v>
      </c>
      <c r="AR1" s="167" t="s">
        <v>267</v>
      </c>
      <c r="AS1" s="167" t="s">
        <v>268</v>
      </c>
      <c r="AT1" s="167" t="s">
        <v>269</v>
      </c>
      <c r="AV1" s="4" t="s">
        <v>68</v>
      </c>
      <c r="AW1" s="4" t="s">
        <v>266</v>
      </c>
      <c r="AX1" s="4" t="s">
        <v>267</v>
      </c>
      <c r="AY1" s="4" t="s">
        <v>268</v>
      </c>
      <c r="AZ1" s="4" t="s">
        <v>269</v>
      </c>
      <c r="BB1" s="4" t="s">
        <v>68</v>
      </c>
      <c r="BC1" s="4" t="s">
        <v>266</v>
      </c>
      <c r="BD1" s="4" t="s">
        <v>267</v>
      </c>
      <c r="BE1" s="4" t="s">
        <v>268</v>
      </c>
      <c r="BF1" s="4" t="s">
        <v>269</v>
      </c>
      <c r="BH1" s="332" t="s">
        <v>68</v>
      </c>
      <c r="BI1" s="332" t="s">
        <v>266</v>
      </c>
      <c r="BJ1" s="332" t="s">
        <v>267</v>
      </c>
      <c r="BK1" s="332" t="s">
        <v>268</v>
      </c>
      <c r="BL1" s="332" t="s">
        <v>269</v>
      </c>
      <c r="BN1" s="332" t="s">
        <v>68</v>
      </c>
      <c r="BO1" s="332" t="s">
        <v>266</v>
      </c>
      <c r="BP1" s="332" t="s">
        <v>267</v>
      </c>
      <c r="BQ1" s="332" t="s">
        <v>268</v>
      </c>
      <c r="BR1" s="332" t="s">
        <v>269</v>
      </c>
      <c r="BT1" s="82" t="s">
        <v>68</v>
      </c>
      <c r="BU1" s="82" t="s">
        <v>266</v>
      </c>
      <c r="BV1" s="82" t="s">
        <v>267</v>
      </c>
      <c r="BW1" s="82" t="s">
        <v>268</v>
      </c>
      <c r="BX1" s="82" t="s">
        <v>269</v>
      </c>
      <c r="BZ1" s="332" t="s">
        <v>68</v>
      </c>
      <c r="CA1" s="332" t="s">
        <v>266</v>
      </c>
      <c r="CB1" s="332" t="s">
        <v>267</v>
      </c>
      <c r="CC1" s="332" t="s">
        <v>268</v>
      </c>
      <c r="CD1" s="332" t="s">
        <v>269</v>
      </c>
    </row>
    <row r="2" spans="1:82" ht="18.75" customHeight="1">
      <c r="B2" s="530" t="s">
        <v>270</v>
      </c>
      <c r="C2" s="530"/>
      <c r="D2" s="530"/>
      <c r="E2" s="530"/>
      <c r="F2" s="530"/>
      <c r="G2" s="530"/>
      <c r="H2" s="530"/>
      <c r="I2" s="330"/>
      <c r="J2" s="330"/>
      <c r="X2" s="5"/>
      <c r="Y2" s="5"/>
      <c r="Z2" s="5"/>
      <c r="AA2" s="5"/>
      <c r="AB2" s="5"/>
      <c r="AC2" s="5"/>
      <c r="AD2" s="335" t="s">
        <v>271</v>
      </c>
      <c r="AE2" s="336" t="s">
        <v>272</v>
      </c>
      <c r="AF2" s="82" t="s">
        <v>184</v>
      </c>
      <c r="AG2" s="82" t="s">
        <v>184</v>
      </c>
      <c r="AH2" s="418">
        <f>[1]Sheet1!$D$15</f>
        <v>0.21199999999999999</v>
      </c>
      <c r="AJ2" s="82" t="s">
        <v>273</v>
      </c>
      <c r="AK2" s="82" t="s">
        <v>272</v>
      </c>
      <c r="AL2" s="82" t="s">
        <v>184</v>
      </c>
      <c r="AM2" s="82" t="s">
        <v>184</v>
      </c>
      <c r="AN2" s="418">
        <f>[1]Sheet1!$D$27</f>
        <v>0.222</v>
      </c>
      <c r="AP2" s="340" t="s">
        <v>274</v>
      </c>
      <c r="AQ2" s="336" t="s">
        <v>272</v>
      </c>
      <c r="AR2" s="82" t="s">
        <v>184</v>
      </c>
      <c r="AS2" s="82" t="s">
        <v>184</v>
      </c>
      <c r="AT2" s="418">
        <f>[1]Sheet1!$D$41</f>
        <v>0.27600000000000002</v>
      </c>
      <c r="AV2" s="82" t="s">
        <v>275</v>
      </c>
      <c r="AW2" s="82" t="s">
        <v>272</v>
      </c>
      <c r="AX2" s="82" t="s">
        <v>184</v>
      </c>
      <c r="AY2" s="82" t="s">
        <v>184</v>
      </c>
      <c r="AZ2" s="418">
        <f>[1]Sheet1!$D$56</f>
        <v>0.40500000000000003</v>
      </c>
      <c r="BB2" s="82" t="s">
        <v>276</v>
      </c>
      <c r="BC2" s="82" t="s">
        <v>277</v>
      </c>
      <c r="BD2" s="82" t="s">
        <v>184</v>
      </c>
      <c r="BE2" s="82" t="s">
        <v>184</v>
      </c>
      <c r="BF2" s="418">
        <f>[1]Sheet1!$D$70</f>
        <v>0.871</v>
      </c>
      <c r="BH2" s="82" t="s">
        <v>278</v>
      </c>
      <c r="BI2" s="82" t="s">
        <v>277</v>
      </c>
      <c r="BJ2" s="82" t="s">
        <v>184</v>
      </c>
      <c r="BK2" s="82" t="s">
        <v>184</v>
      </c>
      <c r="BL2" s="418">
        <f>[1]Sheet1!$D$82</f>
        <v>1.04</v>
      </c>
      <c r="BN2" s="82" t="s">
        <v>279</v>
      </c>
      <c r="BO2" s="338" t="s">
        <v>277</v>
      </c>
      <c r="BP2" s="82" t="s">
        <v>184</v>
      </c>
      <c r="BQ2" s="82" t="s">
        <v>184</v>
      </c>
      <c r="BR2" s="418">
        <f>[1]Sheet1!$D$90</f>
        <v>0.871</v>
      </c>
      <c r="BT2" s="82" t="s">
        <v>280</v>
      </c>
      <c r="BU2" s="82" t="s">
        <v>277</v>
      </c>
      <c r="BV2" s="82" t="s">
        <v>184</v>
      </c>
      <c r="BW2" s="82" t="s">
        <v>184</v>
      </c>
      <c r="BX2" s="418">
        <f>[1]Sheet1!$D$103</f>
        <v>1.04</v>
      </c>
      <c r="BZ2" s="82" t="s">
        <v>281</v>
      </c>
      <c r="CA2" s="82" t="s">
        <v>272</v>
      </c>
      <c r="CB2" s="82" t="s">
        <v>184</v>
      </c>
      <c r="CC2" s="82" t="s">
        <v>184</v>
      </c>
      <c r="CD2" s="418">
        <f>[1]Sheet1!$D$111</f>
        <v>0.28599999999999998</v>
      </c>
    </row>
    <row r="3" spans="1:82" ht="18.75" customHeight="1">
      <c r="B3" s="530" t="s">
        <v>282</v>
      </c>
      <c r="C3" s="530"/>
      <c r="D3" s="530"/>
      <c r="E3" s="530"/>
      <c r="F3" s="530"/>
      <c r="G3" s="530"/>
      <c r="H3" s="530"/>
      <c r="I3" s="330"/>
      <c r="J3" s="330"/>
      <c r="W3" s="5"/>
      <c r="AD3" s="82" t="s">
        <v>271</v>
      </c>
      <c r="AE3" s="337" t="s">
        <v>283</v>
      </c>
      <c r="AF3" s="82" t="s">
        <v>184</v>
      </c>
      <c r="AG3" s="82" t="s">
        <v>184</v>
      </c>
      <c r="AH3" s="418">
        <f>[1]Sheet1!$D$16</f>
        <v>0.19</v>
      </c>
      <c r="AJ3" s="82" t="s">
        <v>273</v>
      </c>
      <c r="AK3" s="82" t="s">
        <v>283</v>
      </c>
      <c r="AL3" s="82" t="s">
        <v>184</v>
      </c>
      <c r="AM3" s="82" t="s">
        <v>184</v>
      </c>
      <c r="AN3" s="418">
        <f>[1]Sheet1!$D$28</f>
        <v>0.21</v>
      </c>
      <c r="AP3" s="82" t="s">
        <v>274</v>
      </c>
      <c r="AQ3" s="337" t="s">
        <v>283</v>
      </c>
      <c r="AR3" s="82" t="s">
        <v>184</v>
      </c>
      <c r="AS3" s="82" t="s">
        <v>184</v>
      </c>
      <c r="AT3" s="418">
        <f>[1]Sheet1!$D$42</f>
        <v>0.24399999999999999</v>
      </c>
      <c r="AV3" s="82" t="s">
        <v>275</v>
      </c>
      <c r="AW3" s="82" t="s">
        <v>283</v>
      </c>
      <c r="AX3" s="82" t="s">
        <v>184</v>
      </c>
      <c r="AY3" s="82" t="s">
        <v>184</v>
      </c>
      <c r="AZ3" s="418">
        <f>[1]Sheet1!$D$57</f>
        <v>0.33300000000000002</v>
      </c>
      <c r="BB3" s="82" t="s">
        <v>276</v>
      </c>
      <c r="BC3" s="82" t="s">
        <v>284</v>
      </c>
      <c r="BD3" s="82" t="s">
        <v>184</v>
      </c>
      <c r="BE3" s="82" t="s">
        <v>184</v>
      </c>
      <c r="BF3" s="418">
        <f>[1]Sheet1!$D$71</f>
        <v>0.81</v>
      </c>
      <c r="BH3" s="82" t="s">
        <v>278</v>
      </c>
      <c r="BI3" s="82" t="s">
        <v>285</v>
      </c>
      <c r="BJ3" s="82" t="s">
        <v>184</v>
      </c>
      <c r="BK3" s="82" t="s">
        <v>184</v>
      </c>
      <c r="BL3" s="418">
        <f>[1]Sheet1!$D$83</f>
        <v>1.04</v>
      </c>
      <c r="BN3" s="338" t="s">
        <v>279</v>
      </c>
      <c r="BO3" s="338" t="s">
        <v>284</v>
      </c>
      <c r="BP3" s="82" t="s">
        <v>184</v>
      </c>
      <c r="BQ3" s="82" t="s">
        <v>184</v>
      </c>
      <c r="BR3" s="418">
        <f>[1]Sheet1!$D$91</f>
        <v>0.81</v>
      </c>
      <c r="BT3" s="82" t="s">
        <v>280</v>
      </c>
      <c r="BU3" s="82" t="s">
        <v>285</v>
      </c>
      <c r="BV3" s="82" t="s">
        <v>184</v>
      </c>
      <c r="BW3" s="82" t="s">
        <v>184</v>
      </c>
      <c r="BX3" s="418">
        <f>[1]Sheet1!$D$104</f>
        <v>1.04</v>
      </c>
      <c r="BZ3" s="82" t="s">
        <v>281</v>
      </c>
      <c r="CA3" s="82" t="s">
        <v>283</v>
      </c>
      <c r="CB3" s="82" t="s">
        <v>184</v>
      </c>
      <c r="CC3" s="82" t="s">
        <v>184</v>
      </c>
      <c r="CD3" s="418">
        <f>[1]Sheet1!$D$112</f>
        <v>0.22700000000000001</v>
      </c>
    </row>
    <row r="4" spans="1:82" ht="23.25" customHeight="1">
      <c r="C4" s="307"/>
      <c r="D4" s="308"/>
      <c r="E4" s="529"/>
      <c r="F4" s="529"/>
      <c r="G4" s="529"/>
      <c r="H4" s="529"/>
      <c r="I4" s="307"/>
      <c r="J4" s="307"/>
      <c r="W4" s="5"/>
      <c r="AD4" s="82" t="s">
        <v>271</v>
      </c>
      <c r="AE4" s="337" t="s">
        <v>284</v>
      </c>
      <c r="AF4" s="82" t="s">
        <v>184</v>
      </c>
      <c r="AG4" s="82" t="s">
        <v>184</v>
      </c>
      <c r="AH4" s="418">
        <f>[1]Sheet1!$D$17</f>
        <v>0.183</v>
      </c>
      <c r="AJ4" s="82" t="s">
        <v>273</v>
      </c>
      <c r="AK4" s="82" t="s">
        <v>284</v>
      </c>
      <c r="AL4" s="82" t="s">
        <v>184</v>
      </c>
      <c r="AM4" s="82" t="s">
        <v>184</v>
      </c>
      <c r="AN4" s="418">
        <f>[1]Sheet1!$D$29</f>
        <v>0.222</v>
      </c>
      <c r="AP4" s="338" t="s">
        <v>274</v>
      </c>
      <c r="AQ4" s="338" t="s">
        <v>284</v>
      </c>
      <c r="AR4" s="82" t="s">
        <v>184</v>
      </c>
      <c r="AS4" s="82" t="s">
        <v>184</v>
      </c>
      <c r="AT4" s="418">
        <f>[1]Sheet1!$D$43</f>
        <v>0.27200000000000002</v>
      </c>
      <c r="AV4" s="82" t="s">
        <v>275</v>
      </c>
      <c r="AW4" s="82" t="s">
        <v>284</v>
      </c>
      <c r="AX4" s="82" t="s">
        <v>184</v>
      </c>
      <c r="AY4" s="82" t="s">
        <v>184</v>
      </c>
      <c r="AZ4" s="418">
        <f>[1]Sheet1!$D$58</f>
        <v>0.312</v>
      </c>
      <c r="BB4" s="82" t="s">
        <v>286</v>
      </c>
      <c r="BC4" s="82" t="s">
        <v>277</v>
      </c>
      <c r="BD4" s="82" t="s">
        <v>184</v>
      </c>
      <c r="BE4" s="82" t="s">
        <v>184</v>
      </c>
      <c r="BF4" s="418">
        <f>[1]Sheet1!$D$72</f>
        <v>1.34</v>
      </c>
      <c r="BH4" s="82" t="s">
        <v>278</v>
      </c>
      <c r="BI4" s="82" t="s">
        <v>287</v>
      </c>
      <c r="BJ4" s="82" t="s">
        <v>184</v>
      </c>
      <c r="BK4" s="82" t="s">
        <v>184</v>
      </c>
      <c r="BL4" s="418">
        <f>[1]Sheet1!$D$84</f>
        <v>1.2</v>
      </c>
      <c r="BN4" s="338" t="s">
        <v>288</v>
      </c>
      <c r="BO4" s="338" t="s">
        <v>277</v>
      </c>
      <c r="BP4" s="82" t="s">
        <v>184</v>
      </c>
      <c r="BQ4" s="82" t="s">
        <v>184</v>
      </c>
      <c r="BR4" s="418">
        <f>[1]Sheet1!$D$92</f>
        <v>1.33</v>
      </c>
      <c r="BT4" s="82" t="s">
        <v>280</v>
      </c>
      <c r="BU4" s="82" t="s">
        <v>287</v>
      </c>
      <c r="BV4" s="82" t="s">
        <v>184</v>
      </c>
      <c r="BW4" s="82" t="s">
        <v>184</v>
      </c>
      <c r="BX4" s="418">
        <f>[1]Sheet1!$D$105</f>
        <v>1.2</v>
      </c>
      <c r="BZ4" s="82" t="s">
        <v>281</v>
      </c>
      <c r="CA4" s="82" t="s">
        <v>284</v>
      </c>
      <c r="CB4" s="82" t="s">
        <v>184</v>
      </c>
      <c r="CC4" s="82" t="s">
        <v>184</v>
      </c>
      <c r="CD4" s="418">
        <f>[1]Sheet1!$D$113</f>
        <v>0.21299999999999999</v>
      </c>
    </row>
    <row r="5" spans="1:82" ht="24.95" customHeight="1">
      <c r="B5" s="525" t="s">
        <v>289</v>
      </c>
      <c r="C5" s="525"/>
      <c r="D5" s="525"/>
      <c r="E5" s="525"/>
      <c r="F5" s="525"/>
      <c r="G5" s="525"/>
      <c r="H5" s="525"/>
      <c r="M5" s="5" t="s">
        <v>290</v>
      </c>
      <c r="W5" s="5"/>
      <c r="AD5" s="338" t="s">
        <v>291</v>
      </c>
      <c r="AE5" s="338" t="s">
        <v>277</v>
      </c>
      <c r="AF5" s="82" t="s">
        <v>184</v>
      </c>
      <c r="AG5" s="82" t="s">
        <v>184</v>
      </c>
      <c r="AH5" s="418">
        <f>[1]Sheet1!$D$18</f>
        <v>1.33</v>
      </c>
      <c r="AJ5" s="82" t="s">
        <v>292</v>
      </c>
      <c r="AK5" s="82" t="s">
        <v>277</v>
      </c>
      <c r="AL5" s="82" t="s">
        <v>184</v>
      </c>
      <c r="AM5" s="82" t="s">
        <v>184</v>
      </c>
      <c r="AN5" s="418">
        <f>[1]Sheet1!$D$30</f>
        <v>1.07</v>
      </c>
      <c r="AP5" s="338" t="s">
        <v>293</v>
      </c>
      <c r="AQ5" s="338" t="s">
        <v>277</v>
      </c>
      <c r="AR5" s="82" t="s">
        <v>184</v>
      </c>
      <c r="AS5" s="82" t="s">
        <v>184</v>
      </c>
      <c r="AT5" s="418">
        <f>[1]Sheet1!$D$44</f>
        <v>1.33</v>
      </c>
      <c r="AV5" s="82" t="s">
        <v>294</v>
      </c>
      <c r="AW5" s="82" t="s">
        <v>277</v>
      </c>
      <c r="AX5" s="82" t="s">
        <v>184</v>
      </c>
      <c r="AY5" s="82" t="s">
        <v>184</v>
      </c>
      <c r="AZ5" s="418">
        <f>[1]Sheet1!$D$59</f>
        <v>1.34</v>
      </c>
      <c r="BB5" s="82" t="s">
        <v>286</v>
      </c>
      <c r="BC5" s="82" t="s">
        <v>285</v>
      </c>
      <c r="BD5" s="82" t="s">
        <v>184</v>
      </c>
      <c r="BE5" s="82" t="s">
        <v>184</v>
      </c>
      <c r="BF5" s="418">
        <f>[1]Sheet1!$D$73</f>
        <v>1.6</v>
      </c>
      <c r="BH5" s="82" t="s">
        <v>278</v>
      </c>
      <c r="BI5" s="82" t="s">
        <v>295</v>
      </c>
      <c r="BJ5" s="82" t="s">
        <v>184</v>
      </c>
      <c r="BK5" s="82" t="s">
        <v>184</v>
      </c>
      <c r="BL5" s="418">
        <f>[1]Sheet1!$D$85</f>
        <v>3.2</v>
      </c>
      <c r="BN5" s="338" t="s">
        <v>288</v>
      </c>
      <c r="BO5" s="338" t="s">
        <v>284</v>
      </c>
      <c r="BP5" s="82" t="s">
        <v>184</v>
      </c>
      <c r="BQ5" s="82" t="s">
        <v>184</v>
      </c>
      <c r="BR5" s="418">
        <f>[1]Sheet1!$D$93</f>
        <v>1.33</v>
      </c>
      <c r="BS5" s="420" t="s">
        <v>296</v>
      </c>
      <c r="BT5" s="82" t="s">
        <v>280</v>
      </c>
      <c r="BU5" s="82" t="s">
        <v>295</v>
      </c>
      <c r="BV5" s="82" t="s">
        <v>184</v>
      </c>
      <c r="BW5" s="82" t="s">
        <v>184</v>
      </c>
      <c r="BX5" s="418">
        <f>[1]Sheet1!$D$106</f>
        <v>3.2</v>
      </c>
      <c r="BZ5" s="82" t="s">
        <v>297</v>
      </c>
      <c r="CA5" s="82" t="s">
        <v>277</v>
      </c>
      <c r="CB5" s="82" t="s">
        <v>184</v>
      </c>
      <c r="CC5" s="82" t="s">
        <v>184</v>
      </c>
      <c r="CD5" s="418">
        <f>[1]Sheet1!$D$114</f>
        <v>1.33</v>
      </c>
    </row>
    <row r="6" spans="1:82" ht="18" customHeight="1">
      <c r="A6" s="365" t="s">
        <v>1</v>
      </c>
      <c r="B6" s="523" t="str">
        <f>'CERTIFICATION WORKSHEET'!F$1</f>
        <v>072513A</v>
      </c>
      <c r="C6" s="523"/>
      <c r="D6" s="523"/>
      <c r="E6" s="523"/>
      <c r="F6" s="532" t="str">
        <f>CONCATENATE("Page 1 of ",M6)</f>
        <v>Page 1 of 1</v>
      </c>
      <c r="G6" s="532"/>
      <c r="H6" s="367"/>
      <c r="I6" s="366" t="s">
        <v>298</v>
      </c>
      <c r="J6" s="368"/>
      <c r="L6" s="6"/>
      <c r="M6">
        <f>MAX(N$6:T$6)</f>
        <v>1</v>
      </c>
      <c r="N6">
        <f>IF(CT!C$12="",1,2)</f>
        <v>1</v>
      </c>
      <c r="O6" t="str">
        <f>IF(CT!C$17="","",3)</f>
        <v/>
      </c>
      <c r="P6" t="str">
        <f>IF(CT!C$22="","",4)</f>
        <v/>
      </c>
      <c r="Q6" t="str">
        <f>IF(CT!AS$7="","",5)</f>
        <v/>
      </c>
      <c r="R6" t="str">
        <f>IF(CT!AQ$12="","",6)</f>
        <v/>
      </c>
      <c r="S6" t="str">
        <f>IF(CT!AQ$17="","",7)</f>
        <v/>
      </c>
      <c r="T6" t="str">
        <f>IF(CT!AQ$22="","",8)</f>
        <v/>
      </c>
      <c r="W6" s="5"/>
      <c r="AD6" s="338" t="s">
        <v>291</v>
      </c>
      <c r="AE6" s="338" t="s">
        <v>285</v>
      </c>
      <c r="AF6" s="82" t="s">
        <v>184</v>
      </c>
      <c r="AG6" s="82" t="s">
        <v>184</v>
      </c>
      <c r="AH6" s="418">
        <f>[1]Sheet1!$D$19</f>
        <v>2</v>
      </c>
      <c r="AJ6" s="82" t="s">
        <v>292</v>
      </c>
      <c r="AK6" s="82" t="s">
        <v>285</v>
      </c>
      <c r="AL6" s="82" t="s">
        <v>184</v>
      </c>
      <c r="AM6" s="82" t="s">
        <v>184</v>
      </c>
      <c r="AN6" s="418">
        <f>[1]Sheet1!$D$31</f>
        <v>1.5</v>
      </c>
      <c r="AP6" s="338" t="s">
        <v>299</v>
      </c>
      <c r="AQ6" s="338" t="s">
        <v>285</v>
      </c>
      <c r="AR6" s="82" t="s">
        <v>184</v>
      </c>
      <c r="AS6" s="82" t="s">
        <v>184</v>
      </c>
      <c r="AT6" s="418">
        <f>[1]Sheet1!$D$45</f>
        <v>1.5</v>
      </c>
      <c r="AV6" s="82" t="s">
        <v>294</v>
      </c>
      <c r="AW6" s="82" t="s">
        <v>285</v>
      </c>
      <c r="AX6" s="82" t="s">
        <v>184</v>
      </c>
      <c r="AY6" s="82" t="s">
        <v>184</v>
      </c>
      <c r="AZ6" s="418">
        <f>[1]Sheet1!$D$60</f>
        <v>1.6</v>
      </c>
      <c r="BB6" s="82" t="s">
        <v>286</v>
      </c>
      <c r="BC6" s="82" t="s">
        <v>287</v>
      </c>
      <c r="BD6" s="82" t="s">
        <v>184</v>
      </c>
      <c r="BE6" s="82" t="s">
        <v>184</v>
      </c>
      <c r="BF6" s="418">
        <f>[1]Sheet1!$D$74</f>
        <v>2</v>
      </c>
      <c r="BN6" s="338" t="s">
        <v>288</v>
      </c>
      <c r="BO6" s="338" t="s">
        <v>300</v>
      </c>
      <c r="BP6" s="82" t="s">
        <v>184</v>
      </c>
      <c r="BQ6" s="82" t="s">
        <v>184</v>
      </c>
      <c r="BR6" s="418">
        <f>[1]Sheet1!$D$94</f>
        <v>1.6</v>
      </c>
      <c r="BS6" s="421">
        <f>[1]Sheet1!$D$96</f>
        <v>3.2</v>
      </c>
      <c r="BZ6" s="58" t="s">
        <v>297</v>
      </c>
      <c r="CA6" s="58" t="s">
        <v>284</v>
      </c>
      <c r="CB6" s="58" t="s">
        <v>184</v>
      </c>
      <c r="CC6" s="58" t="s">
        <v>184</v>
      </c>
      <c r="CD6" s="419">
        <f>[1]Sheet1!$D$115</f>
        <v>1.54</v>
      </c>
    </row>
    <row r="7" spans="1:82" ht="18" customHeight="1">
      <c r="A7" s="365" t="s">
        <v>301</v>
      </c>
      <c r="B7" s="523" t="str">
        <f>Customers!$I$2</f>
        <v>JOHNSON GAGE &amp; INSPECTION, INC.</v>
      </c>
      <c r="C7" s="523"/>
      <c r="D7" s="523"/>
      <c r="E7" s="523"/>
      <c r="F7" s="523"/>
      <c r="G7" s="367"/>
      <c r="H7" s="367"/>
      <c r="I7" s="366" t="s">
        <v>302</v>
      </c>
      <c r="J7" s="368"/>
      <c r="L7" s="6"/>
      <c r="W7" s="5"/>
      <c r="AD7" s="341" t="s">
        <v>291</v>
      </c>
      <c r="AE7" s="341" t="s">
        <v>303</v>
      </c>
      <c r="AF7" s="58" t="s">
        <v>184</v>
      </c>
      <c r="AG7" s="58" t="s">
        <v>184</v>
      </c>
      <c r="AH7" s="419">
        <f>[1]Sheet1!$D$20</f>
        <v>2.2000000000000002</v>
      </c>
      <c r="AJ7" s="82" t="s">
        <v>292</v>
      </c>
      <c r="AK7" s="82" t="s">
        <v>287</v>
      </c>
      <c r="AL7" s="82" t="s">
        <v>184</v>
      </c>
      <c r="AM7" s="82" t="s">
        <v>184</v>
      </c>
      <c r="AN7" s="418">
        <f>[1]Sheet1!$D$32</f>
        <v>2.0099999999999998</v>
      </c>
      <c r="AP7" s="338" t="s">
        <v>299</v>
      </c>
      <c r="AQ7" s="338" t="s">
        <v>287</v>
      </c>
      <c r="AR7" s="82" t="s">
        <v>184</v>
      </c>
      <c r="AS7" s="82" t="s">
        <v>184</v>
      </c>
      <c r="AT7" s="418">
        <f>[1]Sheet1!$D$46</f>
        <v>2.0099999999999998</v>
      </c>
      <c r="AU7" s="129" t="s">
        <v>304</v>
      </c>
      <c r="AV7" s="82" t="s">
        <v>294</v>
      </c>
      <c r="AW7" s="82" t="s">
        <v>287</v>
      </c>
      <c r="AX7" s="82" t="s">
        <v>184</v>
      </c>
      <c r="AY7" s="82" t="s">
        <v>184</v>
      </c>
      <c r="AZ7" s="418">
        <f>[1]Sheet1!$D$61</f>
        <v>2.1</v>
      </c>
      <c r="BB7" s="82" t="s">
        <v>286</v>
      </c>
      <c r="BC7" s="82" t="s">
        <v>295</v>
      </c>
      <c r="BD7" s="82" t="s">
        <v>184</v>
      </c>
      <c r="BE7" s="82" t="s">
        <v>184</v>
      </c>
      <c r="BF7" s="418">
        <f>[1]Sheet1!$D$75</f>
        <v>3.24</v>
      </c>
      <c r="BN7" s="341" t="s">
        <v>288</v>
      </c>
      <c r="BO7" s="341" t="s">
        <v>287</v>
      </c>
      <c r="BP7" s="58" t="s">
        <v>184</v>
      </c>
      <c r="BQ7" s="58" t="s">
        <v>184</v>
      </c>
      <c r="BR7" s="419">
        <f>[1]Sheet1!$D$95</f>
        <v>2</v>
      </c>
      <c r="BY7" s="344" t="s">
        <v>305</v>
      </c>
      <c r="BZ7" s="338">
        <f>MAX(BZ9:BZ11)</f>
        <v>0.28599999999999998</v>
      </c>
      <c r="CA7" s="338">
        <f>MAX(CA9:CA11)</f>
        <v>0.22700000000000001</v>
      </c>
      <c r="CB7" s="338">
        <f>MAX(CB9:CB11)</f>
        <v>0.21299999999999999</v>
      </c>
      <c r="CC7" s="338">
        <f>MAX(CC9:CC11)</f>
        <v>0</v>
      </c>
      <c r="CD7" s="338">
        <f>MAX(CD9:CD11)</f>
        <v>0</v>
      </c>
    </row>
    <row r="8" spans="1:82" ht="18" customHeight="1">
      <c r="A8" s="365"/>
      <c r="B8" s="523" t="str">
        <f>Customers!$I$3</f>
        <v>5920 W. 21st ST. N.</v>
      </c>
      <c r="C8" s="523"/>
      <c r="D8" s="523"/>
      <c r="E8" s="523"/>
      <c r="F8" s="523"/>
      <c r="G8" s="367"/>
      <c r="H8" s="367"/>
      <c r="I8" s="367"/>
      <c r="J8" s="367"/>
      <c r="K8" s="6"/>
      <c r="L8" s="6"/>
      <c r="W8" s="5"/>
      <c r="AC8" s="344" t="s">
        <v>305</v>
      </c>
      <c r="AD8" s="338">
        <f>MAX(AD10:AD12)</f>
        <v>0.21199999999999999</v>
      </c>
      <c r="AE8" s="338">
        <f>MAX(AE10:AE12)</f>
        <v>0.19</v>
      </c>
      <c r="AF8" s="338">
        <f>MAX(AF10:AF12)</f>
        <v>0.183</v>
      </c>
      <c r="AG8" s="338">
        <f>MAX(AG10:AG12)</f>
        <v>0</v>
      </c>
      <c r="AH8" s="338">
        <f>MAX(AH10:AH12)</f>
        <v>0</v>
      </c>
      <c r="AJ8" s="58" t="s">
        <v>292</v>
      </c>
      <c r="AK8" s="58" t="s">
        <v>306</v>
      </c>
      <c r="AL8" s="58" t="s">
        <v>184</v>
      </c>
      <c r="AM8" s="58" t="s">
        <v>184</v>
      </c>
      <c r="AN8" s="419">
        <f>[1]Sheet1!$D$33</f>
        <v>2.7</v>
      </c>
      <c r="AP8" s="338" t="s">
        <v>299</v>
      </c>
      <c r="AQ8" s="338" t="s">
        <v>307</v>
      </c>
      <c r="AR8" s="82" t="s">
        <v>184</v>
      </c>
      <c r="AS8" s="82" t="s">
        <v>184</v>
      </c>
      <c r="AT8" s="418">
        <f>[1]Sheet1!$D$47</f>
        <v>2.4</v>
      </c>
      <c r="AU8" s="418">
        <f>[1]Sheet1!$D$48</f>
        <v>3.2</v>
      </c>
      <c r="AV8" s="58" t="s">
        <v>294</v>
      </c>
      <c r="AW8" s="58" t="s">
        <v>308</v>
      </c>
      <c r="AX8" s="58" t="s">
        <v>184</v>
      </c>
      <c r="AY8" s="58" t="s">
        <v>184</v>
      </c>
      <c r="AZ8" s="419">
        <f>[1]Sheet1!$D$62</f>
        <v>2.9</v>
      </c>
      <c r="BA8" s="344" t="s">
        <v>305</v>
      </c>
      <c r="BB8" s="338">
        <f>MAX(BB11:BB12)</f>
        <v>0</v>
      </c>
      <c r="BC8" s="338">
        <f>MAX(BC11:BC12)</f>
        <v>0.871</v>
      </c>
      <c r="BD8" s="338">
        <f>MAX(BD11:BD12)</f>
        <v>0.81</v>
      </c>
      <c r="BE8" s="338">
        <f>MAX(BE11:BE12)</f>
        <v>0</v>
      </c>
      <c r="BF8" s="338">
        <f>MAX(BF11:BF12)</f>
        <v>0</v>
      </c>
      <c r="BM8" s="344" t="s">
        <v>305</v>
      </c>
      <c r="BN8" s="338">
        <f>MAX(BN11:BN12)</f>
        <v>0</v>
      </c>
      <c r="BO8" s="338">
        <f>MAX(BO11:BO12)</f>
        <v>0.871</v>
      </c>
      <c r="BP8" s="338">
        <f>MAX(BP11:BP12)</f>
        <v>0.81</v>
      </c>
      <c r="BQ8" s="338">
        <f>MAX(BQ11:BQ12)</f>
        <v>0</v>
      </c>
      <c r="BR8" s="338">
        <f>MAX(BR11:BR12)</f>
        <v>0</v>
      </c>
      <c r="BY8" s="344" t="s">
        <v>309</v>
      </c>
      <c r="BZ8" s="335">
        <f>MAX(BZ12:BZ13)</f>
        <v>0</v>
      </c>
      <c r="CA8" s="335">
        <f>MAX(CA12:CA13)</f>
        <v>1.33</v>
      </c>
      <c r="CB8" s="335">
        <f>MAX(CB12:CB13)</f>
        <v>1.54</v>
      </c>
      <c r="CC8" s="335">
        <f>MAX(CC12:CC13)</f>
        <v>0</v>
      </c>
      <c r="CD8" s="335">
        <f>MAX(CD12:CD13)</f>
        <v>0</v>
      </c>
    </row>
    <row r="9" spans="1:82" ht="18" customHeight="1">
      <c r="A9" s="365"/>
      <c r="B9" s="523" t="str">
        <f>Customers!$I$10</f>
        <v>WICHITA, KS 67205</v>
      </c>
      <c r="C9" s="523"/>
      <c r="D9" s="523"/>
      <c r="E9" s="523"/>
      <c r="F9" s="523"/>
      <c r="G9" s="367"/>
      <c r="H9" s="367"/>
      <c r="I9" s="367"/>
      <c r="J9" s="367"/>
      <c r="K9" s="6"/>
      <c r="L9" s="6"/>
      <c r="W9" s="5"/>
      <c r="AC9" s="344" t="s">
        <v>309</v>
      </c>
      <c r="AD9" s="335">
        <f>MAX(AD13:AD15)</f>
        <v>0</v>
      </c>
      <c r="AE9" s="335">
        <f>MAX(AE13:AE15)</f>
        <v>1.33</v>
      </c>
      <c r="AF9" s="335">
        <f>MAX(AF13:AF15)</f>
        <v>2</v>
      </c>
      <c r="AG9" s="335">
        <f>MAX(AG13:AG15)</f>
        <v>0</v>
      </c>
      <c r="AH9" s="345">
        <f>MAX(AH13:AH15)</f>
        <v>0</v>
      </c>
      <c r="AI9" s="344" t="s">
        <v>305</v>
      </c>
      <c r="AJ9" s="338">
        <f>MAX(AJ11:AJ13)</f>
        <v>0.222</v>
      </c>
      <c r="AK9" s="338">
        <f>MAX(AK11:AK13)</f>
        <v>0.21</v>
      </c>
      <c r="AL9" s="338">
        <f>MAX(AL11:AL13)</f>
        <v>0.222</v>
      </c>
      <c r="AM9" s="338">
        <f>MAX(AM11:AM13)</f>
        <v>0</v>
      </c>
      <c r="AN9" s="338">
        <f>MAX(AN11:AN13)</f>
        <v>0</v>
      </c>
      <c r="AO9" s="344" t="s">
        <v>305</v>
      </c>
      <c r="AP9" s="338">
        <f>MAX(AP11:AP13)</f>
        <v>0.27600000000000002</v>
      </c>
      <c r="AQ9" s="338">
        <f>MAX(AQ11:AQ13)</f>
        <v>0.24399999999999999</v>
      </c>
      <c r="AR9" s="338">
        <f>MAX(AR11:AR13)</f>
        <v>0.27200000000000002</v>
      </c>
      <c r="AS9" s="338">
        <f>MAX(AS11:AS13)</f>
        <v>0</v>
      </c>
      <c r="AT9" s="338">
        <f>MAX(AT11:AT13)</f>
        <v>0</v>
      </c>
      <c r="AU9" s="344" t="s">
        <v>305</v>
      </c>
      <c r="AV9" s="338">
        <f>MAX(AV11:AV13)</f>
        <v>0.40500000000000003</v>
      </c>
      <c r="AW9" s="338">
        <f>MAX(AW11:AW13)</f>
        <v>0.33300000000000002</v>
      </c>
      <c r="AX9" s="338">
        <f>MAX(AX11:AX13)</f>
        <v>0.312</v>
      </c>
      <c r="AY9" s="338">
        <f>MAX(AY11:AY13)</f>
        <v>0</v>
      </c>
      <c r="AZ9" s="338">
        <f>MAX(AZ11:AZ13)</f>
        <v>0</v>
      </c>
      <c r="BA9" s="348" t="s">
        <v>310</v>
      </c>
      <c r="BB9" s="335">
        <f>MAX(BB13:BB16)</f>
        <v>0</v>
      </c>
      <c r="BC9" s="335">
        <f>MAX(BC13:BC16)</f>
        <v>1.34</v>
      </c>
      <c r="BD9" s="335">
        <f>MAX(BD13:BD16)</f>
        <v>1.6</v>
      </c>
      <c r="BE9" s="335">
        <f>MAX(BE13:BE16)</f>
        <v>0</v>
      </c>
      <c r="BF9" s="335">
        <f>MAX(BF13:BF16)</f>
        <v>0</v>
      </c>
      <c r="BM9" s="348" t="s">
        <v>310</v>
      </c>
      <c r="BN9" s="335">
        <f>MAX(BN13:BN17)</f>
        <v>0</v>
      </c>
      <c r="BO9" s="335">
        <f>MAX(BO13:BO17)</f>
        <v>1.33</v>
      </c>
      <c r="BP9" s="335">
        <f>MAX(BP13:BP17)</f>
        <v>1.33</v>
      </c>
      <c r="BQ9" s="335">
        <f>MAX(BQ13:BQ17)</f>
        <v>0</v>
      </c>
      <c r="BR9" s="335">
        <f>MAX(BR13:BR17)</f>
        <v>0</v>
      </c>
      <c r="BY9" s="344" t="s">
        <v>311</v>
      </c>
      <c r="BZ9" s="82">
        <f>IF(AND(X$21&gt;-111.9,X$21&lt;-21.9),CD2,"0")</f>
        <v>0.28599999999999998</v>
      </c>
      <c r="CA9" s="82" t="str">
        <f>IF(AND(Y$21&gt;-111.9,Y$21&lt;-21.9),CE2,"0")</f>
        <v>0</v>
      </c>
      <c r="CB9" s="82" t="str">
        <f>IF(AND(Z$21&gt;-111.9,Z$21&lt;-21.9),CF2,"0")</f>
        <v>0</v>
      </c>
      <c r="CC9" s="82" t="str">
        <f>IF(AND(AA$21&gt;-111.9,AA$21&lt;-21.9),CG2,"0")</f>
        <v>0</v>
      </c>
      <c r="CD9" s="82" t="str">
        <f>IF(AND(AB$21&gt;-111.9,AB$21&lt;-21.9),CH2,"0")</f>
        <v>0</v>
      </c>
    </row>
    <row r="10" spans="1:82" ht="18" customHeight="1">
      <c r="A10" s="365"/>
      <c r="B10" s="523"/>
      <c r="C10" s="523"/>
      <c r="D10" s="523"/>
      <c r="E10" s="523"/>
      <c r="F10" s="523"/>
      <c r="G10" s="367"/>
      <c r="H10" s="367"/>
      <c r="I10" s="367"/>
      <c r="J10" s="367"/>
      <c r="K10" s="6"/>
      <c r="L10" s="6"/>
      <c r="W10" s="5"/>
      <c r="AC10" s="82" t="s">
        <v>311</v>
      </c>
      <c r="AD10" s="82">
        <f>IF(AND(X$21&gt;-111.9,X$21&lt;-21.9),$AH2,"0")</f>
        <v>0.21199999999999999</v>
      </c>
      <c r="AE10" s="82" t="str">
        <f>IF(AND(Y$21&gt;-111.9,Y$21&lt;-21.9),$AH2,"0")</f>
        <v>0</v>
      </c>
      <c r="AF10" s="82" t="str">
        <f>IF(AND(Z$21&gt;-111.9,Z$21&lt;-21.9),$AH2,"0")</f>
        <v>0</v>
      </c>
      <c r="AG10" s="82" t="str">
        <f>IF(AND(AA$21&gt;-111.9,AA$21&lt;-21.9),$AH2,"0")</f>
        <v>0</v>
      </c>
      <c r="AH10" s="206" t="str">
        <f>IF(AND(AB$21&gt;-111.9,AB$21&lt;-21.9),$AH2,"0")</f>
        <v>0</v>
      </c>
      <c r="AI10" s="344" t="s">
        <v>309</v>
      </c>
      <c r="AJ10" s="335">
        <f>MAX(AJ14:AJ17)</f>
        <v>0</v>
      </c>
      <c r="AK10" s="335">
        <f>MAX(AK14:AK17)</f>
        <v>1.07</v>
      </c>
      <c r="AL10" s="335">
        <f>MAX(AL14:AL17)</f>
        <v>1.5</v>
      </c>
      <c r="AM10" s="335">
        <f>MAX(AM14:AM17)</f>
        <v>0</v>
      </c>
      <c r="AN10" s="335">
        <f>MAX(AN14:AN17)</f>
        <v>0</v>
      </c>
      <c r="AO10" s="344" t="s">
        <v>309</v>
      </c>
      <c r="AP10" s="335">
        <f>MAX(AP14:AP17)</f>
        <v>0</v>
      </c>
      <c r="AQ10" s="335">
        <f>MAX(AQ14:AQ17)</f>
        <v>1.33</v>
      </c>
      <c r="AR10" s="335">
        <f>MAX(AR14:AR17)</f>
        <v>1.5</v>
      </c>
      <c r="AS10" s="335">
        <f>MAX(AS14:AS17)</f>
        <v>0</v>
      </c>
      <c r="AT10" s="335">
        <f>MAX(AT14:AT17)</f>
        <v>0</v>
      </c>
      <c r="AU10" s="344" t="s">
        <v>309</v>
      </c>
      <c r="AV10" s="335">
        <f>MAX(AV14:AV17)</f>
        <v>0</v>
      </c>
      <c r="AW10" s="335">
        <f>MAX(AW14:AW17)</f>
        <v>1.34</v>
      </c>
      <c r="AX10" s="335">
        <f>MAX(AX14:AX17)</f>
        <v>1.6</v>
      </c>
      <c r="AY10" s="335">
        <f>MAX(AY14:AY17)</f>
        <v>0</v>
      </c>
      <c r="AZ10" s="335">
        <f>MAX(AZ14:AZ17)</f>
        <v>0</v>
      </c>
      <c r="BA10" s="348" t="s">
        <v>312</v>
      </c>
      <c r="BB10" s="82">
        <f>MAX(BB17:BB20)</f>
        <v>0</v>
      </c>
      <c r="BC10" s="82">
        <f>MAX(BC17:BC20)</f>
        <v>1.04</v>
      </c>
      <c r="BD10" s="82">
        <f>MAX(BD17:BD20)</f>
        <v>1.04</v>
      </c>
      <c r="BE10" s="82">
        <f>MAX(BE17:BE20)</f>
        <v>0</v>
      </c>
      <c r="BF10" s="82">
        <f>MAX(BF17:BF20)</f>
        <v>0</v>
      </c>
      <c r="BM10" s="348" t="s">
        <v>312</v>
      </c>
      <c r="BN10" s="82">
        <f>MAX(BN18:BN21)</f>
        <v>0</v>
      </c>
      <c r="BO10" s="82">
        <f>MAX(BO18:BO21)</f>
        <v>1.04</v>
      </c>
      <c r="BP10" s="82">
        <f>MAX(BP18:BP21)</f>
        <v>1.04</v>
      </c>
      <c r="BQ10" s="82">
        <f>MAX(BQ18:BQ21)</f>
        <v>0</v>
      </c>
      <c r="BR10" s="82">
        <f>MAX(BR18:BR21)</f>
        <v>0</v>
      </c>
      <c r="BY10" s="344" t="s">
        <v>313</v>
      </c>
      <c r="BZ10" s="82" t="str">
        <f>IF(AND(X$21&gt;-22,X$21&lt;392.1),$CD3,"0")</f>
        <v>0</v>
      </c>
      <c r="CA10" s="82">
        <f>IF(AND(Y$21&gt;-22,Y$21&lt;392.1),$CD3,"0")</f>
        <v>0.22700000000000001</v>
      </c>
      <c r="CB10" s="82" t="str">
        <f>IF(AND(Z$21&gt;-22,Z$21&lt;392.1),$CD3,"0")</f>
        <v>0</v>
      </c>
      <c r="CC10" s="82" t="str">
        <f>IF(AND(AA$21&gt;-22,AA$21&lt;392.1),$CD3,"0")</f>
        <v>0</v>
      </c>
      <c r="CD10" s="82" t="str">
        <f>IF(AND(AB$21&gt;-22,AB$21&lt;392.1),$CD3,"0")</f>
        <v>0</v>
      </c>
    </row>
    <row r="11" spans="1:82" ht="18" customHeight="1">
      <c r="A11" s="365" t="s">
        <v>314</v>
      </c>
      <c r="B11" s="523" t="str">
        <f>'TC FORM'!B$3</f>
        <v>Thermocouple Wire</v>
      </c>
      <c r="C11" s="523"/>
      <c r="D11" s="523"/>
      <c r="E11" s="523"/>
      <c r="F11" s="367"/>
      <c r="G11" s="365" t="s">
        <v>315</v>
      </c>
      <c r="H11" s="523" t="str">
        <f>'TC FORM'!G$3</f>
        <v>KF</v>
      </c>
      <c r="I11" s="523"/>
      <c r="J11" s="367"/>
      <c r="K11" s="6"/>
      <c r="L11" s="6"/>
      <c r="W11" s="5"/>
      <c r="AC11" s="82" t="s">
        <v>313</v>
      </c>
      <c r="AD11" s="82" t="str">
        <f>IF(AND(X$21&gt;-22,X$21&lt;392.1),$AH3,"0")</f>
        <v>0</v>
      </c>
      <c r="AE11" s="82">
        <f>IF(AND(Y$21&gt;-22,Y$21&lt;392.1),$AH3,"0")</f>
        <v>0.19</v>
      </c>
      <c r="AF11" s="82" t="str">
        <f>IF(AND(Z$21&gt;-22,Z$21&lt;392.1),$AH3,"0")</f>
        <v>0</v>
      </c>
      <c r="AG11" s="82" t="str">
        <f>IF(AND(AA$21&gt;-22,AA$21&lt;392.1),$AH3,"0")</f>
        <v>0</v>
      </c>
      <c r="AH11" s="206" t="str">
        <f>IF(AND(AB$21&gt;-22,AB$21&lt;392.1),$AH3,"0")</f>
        <v>0</v>
      </c>
      <c r="AI11" s="344" t="s">
        <v>311</v>
      </c>
      <c r="AJ11" s="82">
        <f>IF(AND(X$21&gt;-111.9,X$21&lt;-21.9),$AN2,"0")</f>
        <v>0.222</v>
      </c>
      <c r="AK11" s="82" t="str">
        <f>IF(AND(Y$21&gt;-111.9,Y$21&lt;-21.9),$AN2,"0")</f>
        <v>0</v>
      </c>
      <c r="AL11" s="82" t="str">
        <f>IF(AND(Z$21&gt;-111.9,Z$21&lt;-21.9),$AN2,"0")</f>
        <v>0</v>
      </c>
      <c r="AM11" s="82" t="str">
        <f>IF(AND(AA$21&gt;-111.9,AA$21&lt;-21.9),$AN2,"0")</f>
        <v>0</v>
      </c>
      <c r="AN11" s="82" t="str">
        <f>IF(AND(AB$21&gt;-111.9,AB$21&lt;-21.9),$AN2,"0")</f>
        <v>0</v>
      </c>
      <c r="AO11" s="344" t="s">
        <v>311</v>
      </c>
      <c r="AP11" s="82">
        <f>IF(AND(X$21&gt;-111.9,X$21&lt;-21.9),$AT2,"0")</f>
        <v>0.27600000000000002</v>
      </c>
      <c r="AQ11" s="82" t="str">
        <f>IF(AND(Y$21&gt;-111.9,Y$21&lt;-21.9),$AT2,"0")</f>
        <v>0</v>
      </c>
      <c r="AR11" s="82" t="str">
        <f>IF(AND(Z$21&gt;-111.9,Z$21&lt;-21.9),$AT2,"0")</f>
        <v>0</v>
      </c>
      <c r="AS11" s="82" t="str">
        <f>IF(AND(AA$21&gt;-111.9,AA$21&lt;-21.9),$AT2,"0")</f>
        <v>0</v>
      </c>
      <c r="AT11" s="82" t="str">
        <f>IF(AND(AB$21&gt;-111.9,AB$21&lt;-21.9),$AT2,"0")</f>
        <v>0</v>
      </c>
      <c r="AU11" s="344" t="s">
        <v>311</v>
      </c>
      <c r="AV11" s="82">
        <f>IF(AND(X$21&gt;-111.9,X$21&lt;-21.9),$AZ2,"0")</f>
        <v>0.40500000000000003</v>
      </c>
      <c r="AW11" s="82" t="str">
        <f>IF(AND(Y$21&gt;-111.9,Y$21&lt;-21.9),$AZ2,"0")</f>
        <v>0</v>
      </c>
      <c r="AX11" s="82" t="str">
        <f>IF(AND(Z$21&gt;-111.9,Z$21&lt;-21.9),$AZ2,"0")</f>
        <v>0</v>
      </c>
      <c r="AY11" s="82" t="str">
        <f>IF(AND(AA$21&gt;-111.9,AA$21&lt;-21.9),$AZ2,"0")</f>
        <v>0</v>
      </c>
      <c r="AZ11" s="82" t="str">
        <f>IF(AND(AB$21&gt;-111.9,AB$21&lt;-21.9),$AZ2,"0")</f>
        <v>0</v>
      </c>
      <c r="BA11" s="344" t="s">
        <v>311</v>
      </c>
      <c r="BB11" s="82" t="str">
        <f>IF(AND(X$21&gt;31.9,X$21&lt;392.1),$BF2,"0")</f>
        <v>0</v>
      </c>
      <c r="BC11" s="82">
        <f>IF(AND(Y$21&gt;31.9,Y$21&lt;392.1),$BF2,"0")</f>
        <v>0.871</v>
      </c>
      <c r="BD11" s="82" t="str">
        <f>IF(AND(Z$21&gt;31.9,Z$21&lt;392.1),$BF2,"0")</f>
        <v>0</v>
      </c>
      <c r="BE11" s="82" t="str">
        <f>IF(AND(AA$21&gt;31.9,AA$21&lt;392.1),$BF2,"0")</f>
        <v>0</v>
      </c>
      <c r="BF11" s="82" t="str">
        <f>IF(AND(AB$21&gt;31.9,AB$21&lt;392.1),$BF2,"0")</f>
        <v>0</v>
      </c>
      <c r="BM11" s="344" t="s">
        <v>311</v>
      </c>
      <c r="BN11" s="82" t="str">
        <f>IF(AND(X$21&gt;31.9,X$21&lt;392.1),$BR2,"0")</f>
        <v>0</v>
      </c>
      <c r="BO11" s="82">
        <f>IF(AND(Y$21&gt;31.9,Y$21&lt;392.1),$BR2,"0")</f>
        <v>0.871</v>
      </c>
      <c r="BP11" s="82" t="str">
        <f>IF(AND(Z$21&gt;31.9,Z$21&lt;392.1),$BR2,"0")</f>
        <v>0</v>
      </c>
      <c r="BQ11" s="82" t="str">
        <f>IF(AND(AA$21&gt;31.9,AA$21&lt;392.1),$BR2,"0")</f>
        <v>0</v>
      </c>
      <c r="BR11" s="82" t="str">
        <f>IF(AND(AB$21&gt;31.9,AB$21&lt;392.1),$BR2,"0")</f>
        <v>0</v>
      </c>
      <c r="BY11" s="344" t="s">
        <v>316</v>
      </c>
      <c r="BZ11" s="82" t="str">
        <f>IF(AND(X$21&gt;392,X$21&lt;752.1),$CD4,"0")</f>
        <v>0</v>
      </c>
      <c r="CA11" s="82" t="str">
        <f>IF(AND(Y$21&gt;392,Y$21&lt;752.1),$CD4,"0")</f>
        <v>0</v>
      </c>
      <c r="CB11" s="82">
        <f>IF(AND(Z$21&gt;392,Z$21&lt;752.1),$CD4,"0")</f>
        <v>0.21299999999999999</v>
      </c>
      <c r="CC11" s="82" t="str">
        <f>IF(AND(AA$21&gt;392,AA$21&lt;752.1),$CD4,"0")</f>
        <v>0</v>
      </c>
      <c r="CD11" s="82" t="str">
        <f>IF(AND(AB$21&gt;392,AB$21&lt;752.1),$CD4,"0")</f>
        <v>0</v>
      </c>
    </row>
    <row r="12" spans="1:82" ht="18" customHeight="1">
      <c r="A12" s="365" t="s">
        <v>317</v>
      </c>
      <c r="B12" s="523" t="str">
        <f>'TC FORM'!B$4</f>
        <v>"J"</v>
      </c>
      <c r="C12" s="523"/>
      <c r="D12" s="523"/>
      <c r="E12" s="523"/>
      <c r="F12" s="367"/>
      <c r="G12" s="365" t="s">
        <v>318</v>
      </c>
      <c r="H12" s="524">
        <f ca="1">'TC FORM'!G$4</f>
        <v>45756</v>
      </c>
      <c r="I12" s="524"/>
      <c r="J12" s="367"/>
      <c r="K12" s="6"/>
      <c r="L12" s="6"/>
      <c r="AC12" s="82" t="s">
        <v>316</v>
      </c>
      <c r="AD12" s="82" t="str">
        <f>IF(AND(X$21&gt;392,X$21&lt;752.1),$AH4,"0")</f>
        <v>0</v>
      </c>
      <c r="AE12" s="82">
        <f>IF(AND(Y$21&gt;-392,Y$21&lt;752.1),$AH4,"0")</f>
        <v>0.183</v>
      </c>
      <c r="AF12" s="82">
        <f>IF(AND(Z$21&gt;-392,Z$21&lt;752.1),$AH4,"0")</f>
        <v>0.183</v>
      </c>
      <c r="AG12" s="82" t="str">
        <f>IF(AND(AA$21&gt;-392,AA$21&lt;752.1),$AH4,"0")</f>
        <v>0</v>
      </c>
      <c r="AH12" s="206" t="str">
        <f>IF(AND(AB$21&gt;-392,AB$21&lt;752.1),$AH4,"0")</f>
        <v>0</v>
      </c>
      <c r="AI12" s="344" t="s">
        <v>313</v>
      </c>
      <c r="AJ12" s="82" t="str">
        <f>IF(AND(X$21&gt;-22,X$21&lt;392.1),$AN3,"0")</f>
        <v>0</v>
      </c>
      <c r="AK12" s="82">
        <f>IF(AND(Y$21&gt;-22,Y$21&lt;392.1),$AN3,"0")</f>
        <v>0.21</v>
      </c>
      <c r="AL12" s="82" t="str">
        <f>IF(AND(Z$21&gt;-22,Z$21&lt;392.1),$AN3,"0")</f>
        <v>0</v>
      </c>
      <c r="AM12" s="82" t="str">
        <f>IF(AND(AA$21&gt;-22,AA$21&lt;392.1),$AN3,"0")</f>
        <v>0</v>
      </c>
      <c r="AN12" s="82" t="str">
        <f>IF(AND(AB$21&gt;-22,AB$21&lt;392.1),$AN3,"0")</f>
        <v>0</v>
      </c>
      <c r="AO12" s="344" t="s">
        <v>313</v>
      </c>
      <c r="AP12" s="82" t="str">
        <f>IF(AND(X$21&gt;-22,X$21&lt;392.1),$AT3,"0")</f>
        <v>0</v>
      </c>
      <c r="AQ12" s="82">
        <f>IF(AND(Y$21&gt;-22,Y$21&lt;392.1),$AT3,"0")</f>
        <v>0.24399999999999999</v>
      </c>
      <c r="AR12" s="82" t="str">
        <f>IF(AND(Z$21&gt;-22,Z$21&lt;392.1),$AT3,"0")</f>
        <v>0</v>
      </c>
      <c r="AS12" s="82" t="str">
        <f>IF(AND(AA$21&gt;-22,AA$21&lt;392.1),$AT3,"0")</f>
        <v>0</v>
      </c>
      <c r="AT12" s="82" t="str">
        <f>IF(AND(AB$21&gt;-22,AB$21&lt;392.1),$AT3,"0")</f>
        <v>0</v>
      </c>
      <c r="AU12" s="344" t="s">
        <v>313</v>
      </c>
      <c r="AV12" s="82" t="str">
        <f>IF(AND(X$21&gt;-22,X$21&lt;392.1),$AZ3,"0")</f>
        <v>0</v>
      </c>
      <c r="AW12" s="82">
        <f>IF(AND(Y$21&gt;-22,Y$21&lt;392.1),$AZ3,"0")</f>
        <v>0.33300000000000002</v>
      </c>
      <c r="AX12" s="82" t="str">
        <f>IF(AND(Z$21&gt;-22,Z$21&lt;392.1),$AZ3,"0")</f>
        <v>0</v>
      </c>
      <c r="AY12" s="82" t="str">
        <f>IF(AND(AA$21&gt;-22,AA$21&lt;392.1),$AZ3,"0")</f>
        <v>0</v>
      </c>
      <c r="AZ12" s="82" t="str">
        <f>IF(AND(AB$21&gt;-22,AB$21&lt;392.1),$AZ3,"0")</f>
        <v>0</v>
      </c>
      <c r="BA12" s="348" t="s">
        <v>313</v>
      </c>
      <c r="BB12" s="82" t="str">
        <f>IF(AND(X$21&gt;392,X$21&lt;752.1),$BF3,"0")</f>
        <v>0</v>
      </c>
      <c r="BC12" s="82" t="str">
        <f>IF(AND(Y$21&gt;392,Y$21&lt;752.1),$BF3,"0")</f>
        <v>0</v>
      </c>
      <c r="BD12" s="82">
        <f>IF(AND(Z$21&gt;392,Z$21&lt;752.1),$BF3,"0")</f>
        <v>0.81</v>
      </c>
      <c r="BE12" s="82" t="str">
        <f>IF(AND(AA$21&gt;392,AA$21&lt;752.1),$BF3,"0")</f>
        <v>0</v>
      </c>
      <c r="BF12" s="82" t="str">
        <f>IF(AND(AB$21&gt;392,AB$21&lt;752.1),$BF3,"0")</f>
        <v>0</v>
      </c>
      <c r="BM12" s="348" t="s">
        <v>313</v>
      </c>
      <c r="BN12" s="82" t="str">
        <f>IF(AND(X$21&gt;392,X$21&lt;752.1),$BR3,"0")</f>
        <v>0</v>
      </c>
      <c r="BO12" s="82" t="str">
        <f>IF(AND(Y$21&gt;392,Y$21&lt;752.1),$BR3,"0")</f>
        <v>0</v>
      </c>
      <c r="BP12" s="82">
        <f>IF(AND(Z$21&gt;392,Z$21&lt;752.1),$BR3,"0")</f>
        <v>0.81</v>
      </c>
      <c r="BQ12" s="82" t="str">
        <f>IF(AND(AA$21&gt;392,AA$21&lt;752.1),$BR3,"0")</f>
        <v>0</v>
      </c>
      <c r="BR12" s="82" t="str">
        <f>IF(AND(AB$21&gt;392,AB$21&lt;752.1),$BR3,"0")</f>
        <v>0</v>
      </c>
      <c r="BY12" s="344" t="s">
        <v>319</v>
      </c>
      <c r="BZ12" s="82" t="str">
        <f>IF(AND(X$21&gt;31.9,X$21&lt;392.1),$CD5,"0")</f>
        <v>0</v>
      </c>
      <c r="CA12" s="82">
        <f>IF(AND(Y$21&gt;31.9,Y$21&lt;392.1),$CD5,"0")</f>
        <v>1.33</v>
      </c>
      <c r="CB12" s="82" t="str">
        <f>IF(AND(Z$21&gt;31.9,Z$21&lt;392.1),$CD5,"0")</f>
        <v>0</v>
      </c>
      <c r="CC12" s="82" t="str">
        <f>IF(AND(AA$21&gt;31.9,AA$21&lt;392.1),$CD5,"0")</f>
        <v>0</v>
      </c>
      <c r="CD12" s="82" t="str">
        <f>IF(AND(AB$21&gt;31.9,AB$21&lt;392.1),$CD5,"0")</f>
        <v>0</v>
      </c>
    </row>
    <row r="13" spans="1:82" ht="18" customHeight="1">
      <c r="A13" s="365" t="s">
        <v>320</v>
      </c>
      <c r="B13" s="523" t="str">
        <f>'TC FORM'!B$5</f>
        <v>N/A</v>
      </c>
      <c r="C13" s="523"/>
      <c r="D13" s="523"/>
      <c r="E13" s="523"/>
      <c r="F13" s="367"/>
      <c r="G13" s="365" t="s">
        <v>321</v>
      </c>
      <c r="H13" s="524" t="str">
        <f>'TC FORM'!G$5</f>
        <v>N/A</v>
      </c>
      <c r="I13" s="524"/>
      <c r="J13" s="367"/>
      <c r="K13" s="6"/>
      <c r="L13" s="6"/>
      <c r="AC13" s="82" t="s">
        <v>322</v>
      </c>
      <c r="AD13" s="82" t="str">
        <f>IF(AND(X$21&gt;31.9,X$21&lt;392.1),$AH5,"0")</f>
        <v>0</v>
      </c>
      <c r="AE13" s="82">
        <f>IF(AND(Y$21&gt;31.9,Y$21&lt;392.1),$AH5,"0")</f>
        <v>1.33</v>
      </c>
      <c r="AF13" s="82" t="str">
        <f>IF(AND(Z$21&gt;31.9,Z$21&lt;392.1),$AH5,"0")</f>
        <v>0</v>
      </c>
      <c r="AG13" s="82" t="str">
        <f>IF(AND(AA$21&gt;31.9,AA$21&lt;392.1),$AH5,"0")</f>
        <v>0</v>
      </c>
      <c r="AH13" s="206" t="str">
        <f>IF(AND(AB$21&gt;31.9,AB$21&lt;392.1),$AH5,"0")</f>
        <v>0</v>
      </c>
      <c r="AI13" s="344" t="s">
        <v>316</v>
      </c>
      <c r="AJ13" s="82" t="str">
        <f>IF(AND(X$21&gt;392,X$21&lt;752.1),$AN4,"0")</f>
        <v>0</v>
      </c>
      <c r="AK13" s="82" t="str">
        <f>IF(AND(Y$21&gt;392,Y$21&lt;752.1),$AN4,"0")</f>
        <v>0</v>
      </c>
      <c r="AL13" s="82">
        <f>IF(AND(Z$21&gt;392,Z$21&lt;752.1),$AN4,"0")</f>
        <v>0.222</v>
      </c>
      <c r="AM13" s="82" t="str">
        <f>IF(AND(AA$21&gt;392,AA$21&lt;752.1),$AN4,"0")</f>
        <v>0</v>
      </c>
      <c r="AN13" s="82" t="str">
        <f>IF(AND(AB$21&gt;392,AB$21&lt;752.1),$AN4,"0")</f>
        <v>0</v>
      </c>
      <c r="AO13" s="344" t="s">
        <v>316</v>
      </c>
      <c r="AP13" s="82" t="str">
        <f>IF(AND(X$21&gt;392,X$21&lt;752.1),$AT4,"0")</f>
        <v>0</v>
      </c>
      <c r="AQ13" s="82" t="str">
        <f>IF(AND(Y$21&gt;392,Y$21&lt;752.1),$AT4,"0")</f>
        <v>0</v>
      </c>
      <c r="AR13" s="82">
        <f>IF(AND(Z$21&gt;392,Z$21&lt;752.1),$AT4,"0")</f>
        <v>0.27200000000000002</v>
      </c>
      <c r="AS13" s="82" t="str">
        <f>IF(AND(AA$21&gt;392,AA$21&lt;752.1),$AT4,"0")</f>
        <v>0</v>
      </c>
      <c r="AT13" s="82" t="str">
        <f>IF(AND(AB$21&gt;392,AB$21&lt;752.1),$AT4,"0")</f>
        <v>0</v>
      </c>
      <c r="AU13" s="344" t="s">
        <v>316</v>
      </c>
      <c r="AV13" s="82" t="str">
        <f>IF(AND(X$21&gt;392,X$21&lt;752.1),$AZ4,"0")</f>
        <v>0</v>
      </c>
      <c r="AW13" s="82" t="str">
        <f>IF(AND(Y$21&gt;392,Y$21&lt;752.1),$AZ4,"0")</f>
        <v>0</v>
      </c>
      <c r="AX13" s="82">
        <f>IF(AND(Z$21&gt;392,Z$21&lt;752.1),$AZ4,"0")</f>
        <v>0.312</v>
      </c>
      <c r="AY13" s="82" t="str">
        <f>IF(AND(AA$21&gt;392,AA$21&lt;752.1),$AZ4,"0")</f>
        <v>0</v>
      </c>
      <c r="AZ13" s="82" t="str">
        <f>IF(AND(AB$21&gt;392,AB$21&lt;752.1),$AZ4,"0")</f>
        <v>0</v>
      </c>
      <c r="BA13" s="344" t="s">
        <v>319</v>
      </c>
      <c r="BB13" s="82" t="str">
        <f>IF(AND(X$21&gt;31.9,X$21&lt;392.1),$BF4,"0")</f>
        <v>0</v>
      </c>
      <c r="BC13" s="82">
        <f>IF(AND(Y$21&gt;31.9,Y$21&lt;392.1),$BF4,"0")</f>
        <v>1.34</v>
      </c>
      <c r="BD13" s="82" t="str">
        <f>IF(AND(Z$21&gt;31.9,Z$21&lt;392.1),$BF4,"0")</f>
        <v>0</v>
      </c>
      <c r="BE13" s="82" t="str">
        <f>IF(AND(AA$21&gt;31.9,AA$21&lt;392.1),$BF4,"0")</f>
        <v>0</v>
      </c>
      <c r="BF13" s="82" t="str">
        <f>IF(AND(AB$21&gt;31.9,AB$21&lt;392.1),$BF4,"0")</f>
        <v>0</v>
      </c>
      <c r="BM13" s="344" t="s">
        <v>319</v>
      </c>
      <c r="BN13" s="82" t="str">
        <f>IF(AND(X$21&gt;31.9,X$21&lt;392.1),$BR4,"0")</f>
        <v>0</v>
      </c>
      <c r="BO13" s="82">
        <f>IF(AND(Y$21&gt;31.9,Y$21&lt;392.1),$BR4,"0")</f>
        <v>1.33</v>
      </c>
      <c r="BP13" s="82" t="str">
        <f>IF(AND(Z$21&gt;31.9,Z$21&lt;392.1),$BR4,"0")</f>
        <v>0</v>
      </c>
      <c r="BQ13" s="82" t="str">
        <f>IF(AND(AA$21&gt;31.9,AA$21&lt;392.1),$BR4,"0")</f>
        <v>0</v>
      </c>
      <c r="BR13" s="82" t="str">
        <f>IF(AND(AB$21&gt;31.9,AB$21&lt;392.1),$BR4,"0")</f>
        <v>0</v>
      </c>
      <c r="BY13" s="344" t="s">
        <v>323</v>
      </c>
      <c r="BZ13" s="82" t="str">
        <f>IF(AND(X$21&gt;392,X$21&lt;752.1),$CD6,"0")</f>
        <v>0</v>
      </c>
      <c r="CA13" s="82" t="str">
        <f>IF(AND(Y$21&gt;392,Y$21&lt;752.1),$CD6,"0")</f>
        <v>0</v>
      </c>
      <c r="CB13" s="82">
        <f>IF(AND(Z$21&gt;392,Z$21&lt;752.1),$CD6,"0")</f>
        <v>1.54</v>
      </c>
      <c r="CC13" s="82" t="str">
        <f>IF(AND(AA$21&gt;392,AA$21&lt;752.1),$CD6,"0")</f>
        <v>0</v>
      </c>
      <c r="CD13" s="82" t="str">
        <f>IF(AND(AB$21&gt;392,AB$21&lt;752.1),$CD6,"0")</f>
        <v>0</v>
      </c>
    </row>
    <row r="14" spans="1:82" ht="18" customHeight="1">
      <c r="A14" s="365" t="s">
        <v>324</v>
      </c>
      <c r="B14" s="534">
        <f>'TC FORM'!B$6</f>
        <v>72</v>
      </c>
      <c r="C14" s="534"/>
      <c r="D14" s="534"/>
      <c r="E14" s="534"/>
      <c r="F14" s="367"/>
      <c r="G14" s="365" t="s">
        <v>325</v>
      </c>
      <c r="H14" s="370">
        <f>('TC FORM'!G$6)/100</f>
        <v>0.25</v>
      </c>
      <c r="I14" s="367"/>
      <c r="J14" s="367"/>
      <c r="K14" s="6"/>
      <c r="L14" s="6"/>
      <c r="AC14" s="82" t="s">
        <v>326</v>
      </c>
      <c r="AD14" s="82" t="str">
        <f>IF(AND(X$21&gt;392,X$21&lt;1200.1),$AH6,"0")</f>
        <v>0</v>
      </c>
      <c r="AE14" s="82" t="str">
        <f>IF(AND(Y$21&gt;392,Y$21&lt;1200.1),$AH6,"0")</f>
        <v>0</v>
      </c>
      <c r="AF14" s="82">
        <f>IF(AND(Z$21&gt;392,Z$21&lt;1200.1),$AH6,"0")</f>
        <v>2</v>
      </c>
      <c r="AG14" s="82" t="str">
        <f>IF(AND(AA$21&gt;392,AA$21&lt;1200.1),$AH6,"0")</f>
        <v>0</v>
      </c>
      <c r="AH14" s="206" t="str">
        <f>IF(AND(AB$21&gt;392,AB$21&lt;1200.1),$AH6,"0")</f>
        <v>0</v>
      </c>
      <c r="AI14" s="344" t="s">
        <v>319</v>
      </c>
      <c r="AJ14" s="82" t="str">
        <f>IF(AND(X$21&gt;31.9,X$21&lt;392.1),$AN5,"0")</f>
        <v>0</v>
      </c>
      <c r="AK14" s="82">
        <f>IF(AND(Y$21&gt;31.9,Y$21&lt;392.1),$AN5,"0")</f>
        <v>1.07</v>
      </c>
      <c r="AL14" s="82" t="str">
        <f>IF(AND(Z$21&gt;31.9,Z$21&lt;392.1),$AN5,"0")</f>
        <v>0</v>
      </c>
      <c r="AM14" s="82" t="str">
        <f>IF(AND(AA$21&gt;31.9,AA$21&lt;392.1),$AN5,"0")</f>
        <v>0</v>
      </c>
      <c r="AN14" s="82" t="str">
        <f>IF(AND(AB$21&gt;31.9,AB$21&lt;392.1),$AN5,"0")</f>
        <v>0</v>
      </c>
      <c r="AO14" s="344" t="s">
        <v>319</v>
      </c>
      <c r="AP14" s="82" t="str">
        <f>IF(AND(X$21&gt;31.9,X$21&lt;392.1),$AT5,"0")</f>
        <v>0</v>
      </c>
      <c r="AQ14" s="82">
        <f>IF(AND(Y$21&gt;31.9,Y$21&lt;392.1),$AT5,"0")</f>
        <v>1.33</v>
      </c>
      <c r="AR14" s="82" t="str">
        <f>IF(AND(Z$21&gt;31.9,Z$21&lt;392.1),$AT5,"0")</f>
        <v>0</v>
      </c>
      <c r="AS14" s="82" t="str">
        <f>IF(AND(AA$21&gt;31.9,AA$21&lt;392.1),$AT5,"0")</f>
        <v>0</v>
      </c>
      <c r="AT14" s="82" t="str">
        <f>IF(AND(AB$21&gt;31.9,AB$21&lt;392.1),$AT5,"0")</f>
        <v>0</v>
      </c>
      <c r="AU14" s="344" t="s">
        <v>319</v>
      </c>
      <c r="AV14" s="82" t="str">
        <f>IF(AND(X$21&gt;31.9,X$21&lt;392.1),$AZ5,"0")</f>
        <v>0</v>
      </c>
      <c r="AW14" s="82">
        <f>IF(AND(Y$21&gt;31.9,Y$21&lt;392.1),$AZ5,"0")</f>
        <v>1.34</v>
      </c>
      <c r="AX14" s="82" t="str">
        <f>IF(AND(Z$21&gt;31.9,Z$21&lt;392.1),$AZ5,"0")</f>
        <v>0</v>
      </c>
      <c r="AY14" s="82" t="str">
        <f>IF(AND(AA$21&gt;31.9,AA$21&lt;392.1),$AZ5,"0")</f>
        <v>0</v>
      </c>
      <c r="AZ14" s="82" t="str">
        <f>IF(AND(AB$21&gt;31.9,AB$21&lt;392.1),$AZ5,"0")</f>
        <v>0</v>
      </c>
      <c r="BA14" s="344" t="s">
        <v>323</v>
      </c>
      <c r="BB14" s="82" t="str">
        <f>IF(AND(X$21&gt;392,X$21&lt;1200.1),$BF5,"0")</f>
        <v>0</v>
      </c>
      <c r="BC14" s="82" t="str">
        <f>IF(AND(Y$21&gt;392,Y$21&lt;1200.1),$BF5,"0")</f>
        <v>0</v>
      </c>
      <c r="BD14" s="82">
        <f>IF(AND(Z$21&gt;392,Z$21&lt;1200.1),$BF5,"0")</f>
        <v>1.6</v>
      </c>
      <c r="BE14" s="82" t="str">
        <f>IF(AND(AA$21&gt;392,AA$21&lt;1200.1),$BF5,"0")</f>
        <v>0</v>
      </c>
      <c r="BF14" s="82" t="str">
        <f>IF(AND(AB$21&gt;392,AB$21&lt;1200.1),$BF5,"0")</f>
        <v>0</v>
      </c>
      <c r="BM14" s="344" t="s">
        <v>323</v>
      </c>
      <c r="BN14" s="82" t="str">
        <f>IF(AND(X$21&gt;392,X$21&lt;752.1),$BR5,"0")</f>
        <v>0</v>
      </c>
      <c r="BO14" s="82" t="str">
        <f>IF(AND(Y$21&gt;392,Y$21&lt;752.1),$BR5,"0")</f>
        <v>0</v>
      </c>
      <c r="BP14" s="82">
        <f>IF(AND(Z$21&gt;392,Z$21&lt;752.1),$BR5,"0")</f>
        <v>1.33</v>
      </c>
      <c r="BQ14" s="82" t="str">
        <f>IF(AND(AA$21&gt;392,AA$21&lt;752.1),$BR5,"0")</f>
        <v>0</v>
      </c>
      <c r="BR14" s="82" t="str">
        <f>IF(AND(AB$21&gt;392,AB$21&lt;752.1),$BR5,"0")</f>
        <v>0</v>
      </c>
      <c r="BY14" s="347"/>
    </row>
    <row r="15" spans="1:82" s="312" customFormat="1" ht="5.25" customHeight="1">
      <c r="A15" s="323"/>
      <c r="B15" s="324"/>
      <c r="C15" s="323"/>
      <c r="D15" s="323"/>
      <c r="E15" s="323"/>
      <c r="F15" s="323"/>
      <c r="G15" s="323"/>
      <c r="H15" s="323"/>
      <c r="I15" s="323"/>
      <c r="J15" s="320"/>
      <c r="K15" s="320"/>
      <c r="L15" s="323"/>
      <c r="M15" s="324"/>
      <c r="N15" s="323"/>
      <c r="O15" s="323"/>
      <c r="P15" s="323"/>
      <c r="Q15" s="323"/>
      <c r="R15" s="323"/>
      <c r="S15" s="323"/>
      <c r="T15" s="323"/>
      <c r="U15" s="323"/>
      <c r="V15" s="320"/>
      <c r="W15" s="320"/>
      <c r="AC15" s="339" t="s">
        <v>327</v>
      </c>
      <c r="AD15" s="82" t="str">
        <f>IF(AND(X$21&gt;1200,X$21&lt;1832.1),$AH7,"0")</f>
        <v>0</v>
      </c>
      <c r="AE15" s="82" t="str">
        <f>IF(AND(Y$21&gt;1200,Y$21&lt;1832.1),$AH7,"0")</f>
        <v>0</v>
      </c>
      <c r="AF15" s="82" t="str">
        <f>IF(AND(Z$21&gt;1200,Z$21&lt;1832.1),$AH7,"0")</f>
        <v>0</v>
      </c>
      <c r="AG15" s="82" t="str">
        <f>IF(AND(AA$21&gt;1200,AA$21&lt;1832.1),$AH7,"0")</f>
        <v>0</v>
      </c>
      <c r="AH15" s="206" t="str">
        <f>IF(AND(AB$21&gt;1200,AB$21&lt;1832.1),$AH7,"0")</f>
        <v>0</v>
      </c>
      <c r="AI15" s="344" t="s">
        <v>323</v>
      </c>
      <c r="AJ15" s="82" t="str">
        <f>IF(AND(X$21&gt;392,X$21&lt;1200.1),$AN6,"0")</f>
        <v>0</v>
      </c>
      <c r="AK15" s="82" t="str">
        <f>IF(AND(Y$21&gt;392,Y$21&lt;1200.1),$AN6,"0")</f>
        <v>0</v>
      </c>
      <c r="AL15" s="82">
        <f>IF(AND(Z$21&gt;392,Z$21&lt;1200.1),$AN6,"0")</f>
        <v>1.5</v>
      </c>
      <c r="AM15" s="82" t="str">
        <f>IF(AND(AA$21&gt;392,AA$21&lt;1200.1),$AN6,"0")</f>
        <v>0</v>
      </c>
      <c r="AN15" s="82" t="str">
        <f>IF(AND(AB$21&gt;392,AB$21&lt;1200.1),$AN6,"0")</f>
        <v>0</v>
      </c>
      <c r="AO15" s="344" t="s">
        <v>323</v>
      </c>
      <c r="AP15" s="82" t="str">
        <f>IF(AND(X$21&gt;392,X$21&lt;1200.1),$AT6,"0")</f>
        <v>0</v>
      </c>
      <c r="AQ15" s="82" t="str">
        <f>IF(AND(Y$21&gt;392,Y$21&lt;1200.1),$AT6,"0")</f>
        <v>0</v>
      </c>
      <c r="AR15" s="82">
        <f>IF(AND(Z$21&gt;392,Z$21&lt;1200.1),$AT6,"0")</f>
        <v>1.5</v>
      </c>
      <c r="AS15" s="82" t="str">
        <f>IF(AND(AA$21&gt;392,AA$21&lt;1200.1),$AT6,"0")</f>
        <v>0</v>
      </c>
      <c r="AT15" s="82" t="str">
        <f>IF(AND(AB$21&gt;392,AB$21&lt;1200.1),$AT6,"0")</f>
        <v>0</v>
      </c>
      <c r="AU15" s="344" t="s">
        <v>323</v>
      </c>
      <c r="AV15" s="82" t="str">
        <f>IF(AND(X$21&gt;392,X$21&lt;1200.1),$AZ6,"0")</f>
        <v>0</v>
      </c>
      <c r="AW15" s="82" t="str">
        <f>IF(AND(Y$21&gt;392,Y$21&lt;1200.1),$AZ6,"0")</f>
        <v>0</v>
      </c>
      <c r="AX15" s="82">
        <f>IF(AND(Z$21&gt;392,Z$21&lt;1200.1),$AZ6,"0")</f>
        <v>1.6</v>
      </c>
      <c r="AY15" s="82" t="str">
        <f>IF(AND(AA$21&gt;392,AA$21&lt;1200.1),$AZ6,"0")</f>
        <v>0</v>
      </c>
      <c r="AZ15" s="206" t="str">
        <f>IF(AND(AB$21&gt;392,AB$21&lt;1200.1),$AZ6,"0")</f>
        <v>0</v>
      </c>
      <c r="BA15" s="346" t="s">
        <v>328</v>
      </c>
      <c r="BB15" s="82" t="str">
        <f>IF(AND(X$21&gt;1200,X$21&lt;2000.1),$BF6,"0")</f>
        <v>0</v>
      </c>
      <c r="BC15" s="82" t="str">
        <f>IF(AND(Y$21&gt;1200,Y$21&lt;2000.1),$BF6,"0")</f>
        <v>0</v>
      </c>
      <c r="BD15" s="82" t="str">
        <f>IF(AND(Z$21&gt;1200,Z$21&lt;2000.1),$BF6,"0")</f>
        <v>0</v>
      </c>
      <c r="BE15" s="82" t="str">
        <f>IF(AND(AA$21&gt;1200,AA$21&lt;2000.1),$BF6,"0")</f>
        <v>0</v>
      </c>
      <c r="BF15" s="82" t="str">
        <f>IF(AND(AB$21&gt;1200,AB$21&lt;2000.1),$BF6,"0")</f>
        <v>0</v>
      </c>
      <c r="BM15" s="346" t="s">
        <v>328</v>
      </c>
      <c r="BN15" s="82" t="str">
        <f>IF(AND(X$21&gt;752,X$21&lt;1200.1),$BR6,"0")</f>
        <v>0</v>
      </c>
      <c r="BO15" s="82" t="str">
        <f>IF(AND(Y$21&gt;752,Y$21&lt;1200.1),$BR6,"0")</f>
        <v>0</v>
      </c>
      <c r="BP15" s="82" t="str">
        <f>IF(AND(Z$21&gt;752,Z$21&lt;1200.1),$BR6,"0")</f>
        <v>0</v>
      </c>
      <c r="BQ15" s="82" t="str">
        <f>IF(AND(AA$21&gt;752,AA$21&lt;1200.1),$BR6,"0")</f>
        <v>0</v>
      </c>
      <c r="BR15" s="82" t="str">
        <f>IF(AND(AB$21&gt;752,AB$21&lt;1200.1),$BR6,"0")</f>
        <v>0</v>
      </c>
      <c r="BY15" s="29"/>
      <c r="BZ15"/>
      <c r="CA15"/>
      <c r="CB15"/>
      <c r="CC15"/>
      <c r="CD15"/>
    </row>
    <row r="16" spans="1:82" ht="18" customHeight="1">
      <c r="A16" s="374"/>
      <c r="B16" s="375" t="s">
        <v>329</v>
      </c>
      <c r="C16" s="374" t="s">
        <v>330</v>
      </c>
      <c r="D16" s="367"/>
      <c r="E16" s="374"/>
      <c r="F16" s="374"/>
      <c r="G16" s="375" t="s">
        <v>331</v>
      </c>
      <c r="H16" s="374" t="str">
        <f>'TC FORM'!AR$23</f>
        <v>Greater of ±2.0°F or ±0.4% of Reading</v>
      </c>
      <c r="I16" s="367"/>
      <c r="J16" s="367"/>
      <c r="K16" s="5"/>
      <c r="AD16" s="5"/>
      <c r="AI16" s="346" t="s">
        <v>328</v>
      </c>
      <c r="AJ16" s="82" t="str">
        <f>IF(AND(X$21&gt;1200,X$21&lt;2000.1),$AN7,"0")</f>
        <v>0</v>
      </c>
      <c r="AK16" s="82" t="str">
        <f>IF(AND(Y$21&gt;1200,Y$21&lt;2000.1),$AN7,"0")</f>
        <v>0</v>
      </c>
      <c r="AL16" s="82" t="str">
        <f>IF(AND(Z$21&gt;1200,Z$21&lt;2000.1),$AN7,"0")</f>
        <v>0</v>
      </c>
      <c r="AM16" s="82" t="str">
        <f>IF(AND(AA$21&gt;1200,AA$21&lt;2000.1),$AN7,"0")</f>
        <v>0</v>
      </c>
      <c r="AN16" s="82" t="str">
        <f>IF(AND(AB$21&gt;1200,AB$21&lt;2000.1),$AN7,"0")</f>
        <v>0</v>
      </c>
      <c r="AO16" s="346" t="s">
        <v>328</v>
      </c>
      <c r="AP16" s="82" t="str">
        <f>IF(AND(X$21&gt;1200,X$21&lt;2000.1),$AT7,"0")</f>
        <v>0</v>
      </c>
      <c r="AQ16" s="82" t="str">
        <f>IF(AND(Y$21&gt;1200,Y$21&lt;2000.1),$AT7,"0")</f>
        <v>0</v>
      </c>
      <c r="AR16" s="82" t="str">
        <f>IF(AND(Z$21&gt;1200,Z$21&lt;2000.1),$AT7,"0")</f>
        <v>0</v>
      </c>
      <c r="AS16" s="82" t="str">
        <f>IF(AND(AA$21&gt;1200,AA$21&lt;2000.1),$AT7,"0")</f>
        <v>0</v>
      </c>
      <c r="AT16" s="82" t="str">
        <f>IF(AND(AB$21&gt;1200,AB$21&lt;2000.1),$AT7,"0")</f>
        <v>0</v>
      </c>
      <c r="AU16" s="346" t="s">
        <v>328</v>
      </c>
      <c r="AV16" s="82" t="str">
        <f>IF(AND(X$21&gt;1200,X$21&lt;2000.1),$AZ7,"0")</f>
        <v>0</v>
      </c>
      <c r="AW16" s="82" t="str">
        <f>IF(AND(Y$21&gt;1200,Y$21&lt;2000.1),$AZ7,"0")</f>
        <v>0</v>
      </c>
      <c r="AX16" s="82" t="str">
        <f>IF(AND(Z$21&gt;1200,Z$21&lt;2000.1),$AZ7,"0")</f>
        <v>0</v>
      </c>
      <c r="AY16" s="82" t="str">
        <f>IF(AND(AA$21&gt;1200,AA$21&lt;2000.1),$AZ7,"0")</f>
        <v>0</v>
      </c>
      <c r="AZ16" s="82" t="str">
        <f>IF(AND(AB$21&gt;1200,AB$21&lt;2000.1),$AZ7,"0")</f>
        <v>0</v>
      </c>
      <c r="BA16" s="344" t="s">
        <v>332</v>
      </c>
      <c r="BB16" s="82" t="str">
        <f>IF(AND(X$21&gt;2000,X$21&lt;2500.1),$BF7,"0")</f>
        <v>0</v>
      </c>
      <c r="BC16" s="82" t="str">
        <f>IF(AND(Y$21&gt;2000,Y$21&lt;2500.1),$BF7,"0")</f>
        <v>0</v>
      </c>
      <c r="BD16" s="82" t="str">
        <f>IF(AND(Z$21&gt;2000,Z$21&lt;2500.1),$BF7,"0")</f>
        <v>0</v>
      </c>
      <c r="BE16" s="82" t="str">
        <f>IF(AND(AA$21&gt;2000,AA$21&lt;2500.1),$BF7,"0")</f>
        <v>0</v>
      </c>
      <c r="BF16" s="82" t="str">
        <f>IF(AND(AB$21&gt;2000,AB$21&lt;2500.1),$BF7,"0")</f>
        <v>0</v>
      </c>
      <c r="BM16" s="344" t="s">
        <v>332</v>
      </c>
      <c r="BN16" s="82" t="str">
        <f>IF(AND(X$21&gt;1200,X$21&lt;2000.1),$BR7,"0")</f>
        <v>0</v>
      </c>
      <c r="BO16" s="82" t="str">
        <f>IF(AND(Y$21&gt;1200,Y$21&lt;2000.1),$BR7,"0")</f>
        <v>0</v>
      </c>
      <c r="BP16" s="82" t="str">
        <f>IF(AND(Z$21&gt;1200,Z$21&lt;2000.1),$BR7,"0")</f>
        <v>0</v>
      </c>
      <c r="BQ16" s="82" t="str">
        <f>IF(AND(AA$21&gt;1200,AA$21&lt;2000.1),$BR7,"0")</f>
        <v>0</v>
      </c>
      <c r="BR16" s="82" t="str">
        <f>IF(AND(AB$21&gt;1200,AB$21&lt;2000.1),$BR7,"0")</f>
        <v>0</v>
      </c>
    </row>
    <row r="17" spans="1:82" ht="18" customHeight="1">
      <c r="A17" s="374"/>
      <c r="B17" s="375" t="s">
        <v>333</v>
      </c>
      <c r="C17" s="533" t="str">
        <f>'TC FORM'!AR$24</f>
        <v>AMS2750H, ASTM E220-19</v>
      </c>
      <c r="D17" s="533"/>
      <c r="E17" s="533"/>
      <c r="F17" s="533"/>
      <c r="G17" s="375" t="s">
        <v>334</v>
      </c>
      <c r="H17" s="374" t="str">
        <f>'TC FORM'!G$49</f>
        <v>Specification</v>
      </c>
      <c r="I17" s="367"/>
      <c r="J17" s="367"/>
      <c r="K17" s="5"/>
      <c r="W17" s="29" t="s">
        <v>335</v>
      </c>
      <c r="X17" s="343">
        <f>IF(CT!$D$7="E",X22,IF(CT!$D$7="J",X23,IF(CT!$D$7="K",X24,IF(CT!$D$7="N",X25,IF(CT!$D$7="R",X26,IF(CT!$D$7="S",X27,IF(CT!$D$7="T",X28,"")))))))</f>
        <v>0.222</v>
      </c>
      <c r="Y17" s="343">
        <f>IF(CT!$D$7="E",Y22,IF(CT!$D$7="J",Y23,IF(CT!$D$7="K",Y24,IF(CT!$D$7="N",Y25,IF(CT!$D$7="R",Y26,IF(CT!$D$7="S",Y27,IF(CT!$D$7="T",Y28,"")))))))</f>
        <v>0.21</v>
      </c>
      <c r="Z17" s="343">
        <f>IF(CT!$D$7="E",Z22,IF(CT!$D$7="J",Z23,IF(CT!$D$7="K",Z24,IF(CT!$D$7="N",Z25,IF(CT!$D$7="R",Z26,IF(CT!$D$7="S",Z27,IF(CT!$D$7="T",Z28,"")))))))</f>
        <v>0.222</v>
      </c>
      <c r="AA17" s="343">
        <f>IF(CT!$D$7="E",AA22,IF(CT!$D$7="J",AA23,IF(CT!$D$7="K",AA24,IF(CT!$D$7="N",AA25,IF(CT!$D$7="R",AA26,IF(CT!$D$7="S",AA27,IF(CT!$D$7="T",AA28,"")))))))</f>
        <v>0</v>
      </c>
      <c r="AB17" s="343">
        <f>IF(CT!$D$7="E",AB22,IF(CT!$D$7="J",AB23,IF(CT!$D$7="K",AB24,IF(CT!$D$7="N",AB25,IF(CT!$D$7="R",AB26,IF(CT!$D$7="S",AB27,IF(CT!$D$7="T",AB28,"")))))))</f>
        <v>0</v>
      </c>
      <c r="AD17" s="5"/>
      <c r="AI17" s="344" t="s">
        <v>332</v>
      </c>
      <c r="AJ17" s="82" t="str">
        <f>IF(AND(X$21&gt;2000,X$21&lt;2192.1),$AN8,"0")</f>
        <v>0</v>
      </c>
      <c r="AK17" s="82" t="str">
        <f>IF(AND(Y$21&gt;2000,Y$21&lt;2192.1),$AN8,"0")</f>
        <v>0</v>
      </c>
      <c r="AL17" s="82" t="str">
        <f>IF(AND(Z$21&gt;2000,Z$21&lt;2192.1),$AN8,"0")</f>
        <v>0</v>
      </c>
      <c r="AM17" s="82" t="str">
        <f>IF(AND(AA$21&gt;2000,AA$21&lt;2192.1),$AN8,"0")</f>
        <v>0</v>
      </c>
      <c r="AN17" s="82" t="str">
        <f>IF(AND(AB$21&gt;2000,AB$21&lt;2192.1),$AN8,"0")</f>
        <v>0</v>
      </c>
      <c r="AO17" s="344" t="s">
        <v>332</v>
      </c>
      <c r="AP17" s="82" t="str">
        <f>IF(AND(X$21&gt;2000,X$21&lt;2200.1),$AT8,"0")</f>
        <v>0</v>
      </c>
      <c r="AQ17" s="82" t="str">
        <f>IF(AND(Y$21&gt;2000,Y$21&lt;2200.1),$AT8,"0")</f>
        <v>0</v>
      </c>
      <c r="AR17" s="82" t="str">
        <f>IF(AND(Z$21&gt;2000,Z$21&lt;2200.1),$AT8,"0")</f>
        <v>0</v>
      </c>
      <c r="AS17" s="82" t="str">
        <f>IF(AND(AA$21&gt;2000,AA$21&lt;2200.1),$AT8,"0")</f>
        <v>0</v>
      </c>
      <c r="AT17" s="82" t="str">
        <f>IF(AND(AB$21&gt;2000,AB$21&lt;2200.1),$AT8,"0")</f>
        <v>0</v>
      </c>
      <c r="AU17" s="344" t="s">
        <v>332</v>
      </c>
      <c r="AV17" s="82" t="str">
        <f>IF(AND(X$21&gt;2000,X$21&lt;2372.1),$AZ8,"0")</f>
        <v>0</v>
      </c>
      <c r="AW17" s="82" t="str">
        <f>IF(AND(Y$21&gt;2000,Y$21&lt;2372.1),$AZ8,"0")</f>
        <v>0</v>
      </c>
      <c r="AX17" s="82" t="str">
        <f>IF(AND(Z$21&gt;2000,Z$21&lt;2372.1),$AZ8,"0")</f>
        <v>0</v>
      </c>
      <c r="AY17" s="82" t="str">
        <f>IF(AND(AA$21&gt;2000,AA$21&lt;2372.1),$AZ8,"0")</f>
        <v>0</v>
      </c>
      <c r="AZ17" s="82" t="str">
        <f>IF(AND(AB$21&gt;2000,AB$21&lt;2372.1),$AZ8,"0")</f>
        <v>0</v>
      </c>
      <c r="BA17" s="344" t="s">
        <v>336</v>
      </c>
      <c r="BB17" s="82" t="str">
        <f>IF(AND(X$21&gt;31.9,X$21&lt;392.1),$BL2,"0")</f>
        <v>0</v>
      </c>
      <c r="BC17" s="82">
        <f>IF(AND(Y$21&gt;31.9,Y$21&lt;392.1),$BL2,"0")</f>
        <v>1.04</v>
      </c>
      <c r="BD17" s="82" t="str">
        <f>IF(AND(Z$21&gt;31.9,Z$21&lt;392.1),$BL2,"0")</f>
        <v>0</v>
      </c>
      <c r="BE17" s="82" t="str">
        <f>IF(AND(AA$21&gt;31.9,AA$21&lt;392.1),$BL2,"0")</f>
        <v>0</v>
      </c>
      <c r="BF17" s="82" t="str">
        <f>IF(AND(AB$21&gt;31.9,AB$21&lt;392.1),$BL2,"0")</f>
        <v>0</v>
      </c>
      <c r="BM17" s="348" t="s">
        <v>337</v>
      </c>
      <c r="BN17" s="82" t="str">
        <f>IF(AND(X$21&gt;2000,X$21&lt;2500.1),$BS6,"0")</f>
        <v>0</v>
      </c>
      <c r="BO17" s="82" t="str">
        <f>IF(AND(Y$21&gt;2000,Y$21&lt;2500.1),$BS6,"0")</f>
        <v>0</v>
      </c>
      <c r="BP17" s="82" t="str">
        <f>IF(AND(Z$21&gt;2000,Z$21&lt;2500.1),$BS6,"0")</f>
        <v>0</v>
      </c>
      <c r="BQ17" s="82" t="str">
        <f>IF(AND(AA$21&gt;2000,AA$21&lt;2500.1),$BS6,"0")</f>
        <v>0</v>
      </c>
      <c r="BR17" s="82" t="str">
        <f>IF(AND(AB$21&gt;2000,AB$21&lt;2500.1),$BS6,"0")</f>
        <v>0</v>
      </c>
    </row>
    <row r="18" spans="1:82" ht="18" customHeight="1">
      <c r="A18" s="374"/>
      <c r="B18" s="374"/>
      <c r="C18" s="533"/>
      <c r="D18" s="533"/>
      <c r="E18" s="533"/>
      <c r="F18" s="533"/>
      <c r="G18" s="375" t="s">
        <v>338</v>
      </c>
      <c r="H18" s="374" t="str">
        <f>'TC FORM'!B$34</f>
        <v>New</v>
      </c>
      <c r="I18" s="367"/>
      <c r="J18" s="367"/>
      <c r="K18" s="5"/>
      <c r="X18" s="82" t="str">
        <f>CT!$E$3</f>
        <v>PRT</v>
      </c>
      <c r="Y18" s="82" t="str">
        <f>CT!$M$3</f>
        <v>PRT</v>
      </c>
      <c r="Z18" s="82" t="str">
        <f>CT!$U$3</f>
        <v>PRT</v>
      </c>
      <c r="AA18" s="82">
        <f>CT!$AC$3</f>
        <v>0</v>
      </c>
      <c r="AB18" s="82">
        <f>CT!$AK$3</f>
        <v>0</v>
      </c>
      <c r="AD18" s="5"/>
      <c r="AE18" s="5"/>
      <c r="AI18"/>
      <c r="AJ18" s="5"/>
      <c r="AO18" s="417" t="s">
        <v>337</v>
      </c>
      <c r="AP18" s="82" t="str">
        <f>IF(AND(X$21&gt;2200,X$21&lt;2500.1),$AU8,"0")</f>
        <v>0</v>
      </c>
      <c r="AQ18" s="82" t="str">
        <f>IF(AND(Y$21&gt;2200,Y$21&lt;2500.1),$AU8,"0")</f>
        <v>0</v>
      </c>
      <c r="AR18" s="82" t="str">
        <f>IF(AND(Z$21&gt;2200,Z$21&lt;2500.1),$AU8,"0")</f>
        <v>0</v>
      </c>
      <c r="AS18" s="82" t="str">
        <f>IF(AND(AA$21&gt;2200,AA$21&lt;2500.1),$AU8,"0")</f>
        <v>0</v>
      </c>
      <c r="AT18" s="82" t="str">
        <f>IF(AND(AB$21&gt;2200,AB$21&lt;2500.1),$AU8,"0")</f>
        <v>0</v>
      </c>
      <c r="BA18" s="344" t="s">
        <v>339</v>
      </c>
      <c r="BB18" s="82" t="str">
        <f>IF(AND(X$21&gt;392,X$21&lt;1200.1),$BL3,"0")</f>
        <v>0</v>
      </c>
      <c r="BC18" s="82" t="str">
        <f>IF(AND(Y$21&gt;392,Y$21&lt;1200.1),$BL3,"0")</f>
        <v>0</v>
      </c>
      <c r="BD18" s="82">
        <f>IF(AND(Z$21&gt;392,Z$21&lt;1200.1),$BL3,"0")</f>
        <v>1.04</v>
      </c>
      <c r="BE18" s="82" t="str">
        <f>IF(AND(AA$21&gt;392,AA$21&lt;1200.1),$BL3,"0")</f>
        <v>0</v>
      </c>
      <c r="BF18" s="82" t="str">
        <f>IF(AND(AB$21&gt;392,AB$21&lt;1200.1),$BL3,"0")</f>
        <v>0</v>
      </c>
      <c r="BM18" s="348" t="s">
        <v>336</v>
      </c>
      <c r="BN18" s="82" t="str">
        <f>IF(AND(X$21&gt;31.9,X$21&lt;392.1),$BX2,"0")</f>
        <v>0</v>
      </c>
      <c r="BO18" s="82">
        <f>IF(AND(Y$21&gt;31.9,Y$21&lt;392.1),$BX2,"0")</f>
        <v>1.04</v>
      </c>
      <c r="BP18" s="82" t="str">
        <f>IF(AND(Z$21&gt;31.9,Z$21&lt;392.1),$BX2,"0")</f>
        <v>0</v>
      </c>
      <c r="BQ18" s="82" t="str">
        <f>IF(AND(AA$21&gt;31.9,AA$21&lt;392.1),$BX2,"0")</f>
        <v>0</v>
      </c>
      <c r="BR18" s="82" t="str">
        <f>IF(AND(AB$21&gt;31.9,AB$21&lt;392.1),$BX2,"0")</f>
        <v>0</v>
      </c>
    </row>
    <row r="19" spans="1:82" ht="5.25" customHeight="1">
      <c r="A19" s="323"/>
      <c r="B19" s="324"/>
      <c r="C19" s="323"/>
      <c r="D19" s="323"/>
      <c r="E19" s="323"/>
      <c r="F19" s="323"/>
      <c r="G19" s="323"/>
      <c r="H19" s="323"/>
      <c r="I19" s="323"/>
      <c r="J19" s="320"/>
      <c r="K19" s="320"/>
      <c r="X19" s="82"/>
      <c r="Y19" s="82"/>
      <c r="Z19" s="82"/>
      <c r="AA19" s="82"/>
      <c r="AB19" s="82"/>
      <c r="AD19" s="5"/>
      <c r="AI19"/>
      <c r="AJ19" s="5"/>
      <c r="BA19" s="344" t="s">
        <v>340</v>
      </c>
      <c r="BB19" s="82" t="str">
        <f>IF(AND(X$21&gt;1200,X$21&lt;2000.1),$BL4,"0")</f>
        <v>0</v>
      </c>
      <c r="BC19" s="82" t="str">
        <f>IF(AND(Y$21&gt;1200,Y$21&lt;2000.1),$BL4,"0")</f>
        <v>0</v>
      </c>
      <c r="BD19" s="82" t="str">
        <f>IF(AND(Z$21&gt;1200,Z$21&lt;2000.1),$BL4,"0")</f>
        <v>0</v>
      </c>
      <c r="BE19" s="82" t="str">
        <f>IF(AND(AA$21&gt;1200,AA$21&lt;2000.1),$BL4,"0")</f>
        <v>0</v>
      </c>
      <c r="BF19" s="82" t="str">
        <f>IF(AND(AB$21&gt;1200,AB$21&lt;2000.1),$BL4,"0")</f>
        <v>0</v>
      </c>
      <c r="BM19" s="348" t="s">
        <v>339</v>
      </c>
      <c r="BN19" s="82" t="str">
        <f>IF(AND(X$21&gt;392,X$21&lt;1200.1),$BX3,"0")</f>
        <v>0</v>
      </c>
      <c r="BO19" s="82" t="str">
        <f>IF(AND(Y$21&gt;392,Y$21&lt;1200.1),$BX3,"0")</f>
        <v>0</v>
      </c>
      <c r="BP19" s="82">
        <f>IF(AND(Z$21&gt;392,Z$21&lt;1200.1),$BX3,"0")</f>
        <v>1.04</v>
      </c>
      <c r="BQ19" s="82" t="str">
        <f>IF(AND(AA$21&gt;392,AA$21&lt;1200.1),$BX3,"0")</f>
        <v>0</v>
      </c>
      <c r="BR19" s="82" t="str">
        <f>IF(AND(AB$21&gt;392,AB$21&lt;1200.1),$BX3,"0")</f>
        <v>0</v>
      </c>
    </row>
    <row r="20" spans="1:82" ht="18" customHeight="1">
      <c r="A20" s="523" t="s">
        <v>341</v>
      </c>
      <c r="B20" s="523"/>
      <c r="C20" s="526" t="str">
        <f>IF(X20="","",CONCATENATE(X20,"°F"))</f>
        <v>0°F</v>
      </c>
      <c r="D20" s="526"/>
      <c r="E20" s="526" t="str">
        <f>IF(Y20="","",CONCATENATE(Y20,"°F"))</f>
        <v>0.21°F</v>
      </c>
      <c r="F20" s="526"/>
      <c r="G20" s="395" t="str">
        <f>IF(Z20="","",CONCATENATE(Z20,"°F"))</f>
        <v>0.22°F</v>
      </c>
      <c r="H20" s="395" t="str">
        <f>IF(AA20="","",CONCATENATE(AA20,"°F"))</f>
        <v/>
      </c>
      <c r="I20" s="526" t="str">
        <f>IF(AB20="","",CONCATENATE(AB20,"°F"))</f>
        <v/>
      </c>
      <c r="J20" s="526"/>
      <c r="W20" s="29" t="s">
        <v>342</v>
      </c>
      <c r="X20" s="333">
        <f>AI33</f>
        <v>0</v>
      </c>
      <c r="Y20" s="333">
        <f>IF(Y17=0,"",ROUND(Y17,2-(1+INT(LOG10(ABS(Y17))))))</f>
        <v>0.21</v>
      </c>
      <c r="Z20" s="333">
        <f>IF(Z17=0,"",ROUND(Z17,2-(1+INT(LOG10(ABS(Z17))))))</f>
        <v>0.22</v>
      </c>
      <c r="AA20" s="333" t="str">
        <f>IF(AA17=0,"",ROUND(AA17,2-(1+INT(LOG10(ABS(AA17))))))</f>
        <v/>
      </c>
      <c r="AB20" s="333" t="str">
        <f>IF(AB17=0,"",ROUND(AB17,2-(1+INT(LOG10(ABS(AB17))))))</f>
        <v/>
      </c>
      <c r="AE20" s="5"/>
      <c r="AF20" s="5"/>
      <c r="AG20" s="5"/>
      <c r="AH20" s="5"/>
      <c r="AI20" s="5"/>
      <c r="AJ20" s="5"/>
      <c r="AK20" s="5"/>
      <c r="BA20" s="344" t="s">
        <v>343</v>
      </c>
      <c r="BB20" s="82" t="str">
        <f>IF(AND(X$21&gt;2000,X$21&lt;2500.1),$BL5,"0")</f>
        <v>0</v>
      </c>
      <c r="BC20" s="82" t="str">
        <f>IF(AND(Y$21&gt;2000,Y$21&lt;2500.1),$BL5,"0")</f>
        <v>0</v>
      </c>
      <c r="BD20" s="82" t="str">
        <f>IF(AND(Z$21&gt;2000,Z$21&lt;2500.1),$BL5,"0")</f>
        <v>0</v>
      </c>
      <c r="BE20" s="82" t="str">
        <f>IF(AND(AA$21&gt;2000,AA$21&lt;2500.1),$BL5,"0")</f>
        <v>0</v>
      </c>
      <c r="BF20" s="82" t="str">
        <f>IF(AND(AB$21&gt;2000,AB$21&lt;2500.1),$BL5,"0")</f>
        <v>0</v>
      </c>
      <c r="BM20" s="348" t="s">
        <v>344</v>
      </c>
      <c r="BN20" s="82" t="str">
        <f>IF(AND(X$21&gt;1200,X$21&lt;2000.1),$BX5,"0")</f>
        <v>0</v>
      </c>
      <c r="BO20" s="82" t="str">
        <f>IF(AND(Y$21&gt;1200,Y$21&lt;2000.1),$BX5,"0")</f>
        <v>0</v>
      </c>
      <c r="BP20" s="82" t="str">
        <f>IF(AND(Z$21&gt;1200,Z$21&lt;2000.1),$BX5,"0")</f>
        <v>0</v>
      </c>
      <c r="BQ20" s="82" t="str">
        <f>IF(AND(AA$21&gt;1200,AA$21&lt;2000.1),$BX5,"0")</f>
        <v>0</v>
      </c>
      <c r="BR20" s="82" t="str">
        <f>IF(AND(AB$21&gt;1200,AB$21&lt;2000.1),$BX5,"0")</f>
        <v>0</v>
      </c>
      <c r="BT20" s="5"/>
      <c r="BU20" s="5"/>
      <c r="BV20" s="5"/>
      <c r="BW20" s="5"/>
      <c r="BX20" s="5"/>
    </row>
    <row r="21" spans="1:82" ht="18" customHeight="1" thickBot="1">
      <c r="A21" s="522" t="s">
        <v>345</v>
      </c>
      <c r="B21" s="522"/>
      <c r="C21" s="550">
        <f>IF('TC FORM'!D10="","",'TC FORM'!D10)</f>
        <v>-50</v>
      </c>
      <c r="D21" s="550"/>
      <c r="E21" s="521">
        <f>'TC FORM'!E10</f>
        <v>200</v>
      </c>
      <c r="F21" s="521"/>
      <c r="G21" s="396">
        <f>'TC FORM'!F10</f>
        <v>450</v>
      </c>
      <c r="H21" s="396" t="str">
        <f>'TC FORM'!G10</f>
        <v/>
      </c>
      <c r="I21" s="521" t="str">
        <f>'TC FORM'!H10</f>
        <v/>
      </c>
      <c r="J21" s="521"/>
      <c r="W21" s="29" t="s">
        <v>346</v>
      </c>
      <c r="X21" s="349">
        <f>'TC FORM'!$D$10</f>
        <v>-50</v>
      </c>
      <c r="Y21" s="350">
        <f>'TC FORM'!$E$10</f>
        <v>200</v>
      </c>
      <c r="Z21" s="350">
        <f>'TC FORM'!$F$10</f>
        <v>450</v>
      </c>
      <c r="AA21" s="350" t="str">
        <f>'TC FORM'!$G$10</f>
        <v/>
      </c>
      <c r="AB21" s="350" t="str">
        <f>'TC FORM'!$H$10</f>
        <v/>
      </c>
      <c r="AD21" s="5"/>
      <c r="AE21" s="343"/>
      <c r="AI21"/>
      <c r="AJ21" s="5"/>
      <c r="BM21" s="348" t="s">
        <v>347</v>
      </c>
      <c r="BN21" s="82" t="str">
        <f>IF(AND(X$21&gt;2000,X$21&lt;2500.1),$BX5,"0")</f>
        <v>0</v>
      </c>
      <c r="BO21" s="82" t="str">
        <f>IF(AND(Y$21&gt;2000,Y$21&lt;2500.1),$BX5,"0")</f>
        <v>0</v>
      </c>
      <c r="BP21" s="82" t="str">
        <f>IF(AND(Z$21&gt;2000,Z$21&lt;2500.1),$BX5,"0")</f>
        <v>0</v>
      </c>
      <c r="BQ21" s="82" t="str">
        <f>IF(AND(AA$21&gt;2000,AA$21&lt;2500.1),$BX5,"0")</f>
        <v>0</v>
      </c>
      <c r="BR21" s="82" t="str">
        <f>IF(AND(AB$21&gt;2000,AB$21&lt;2500.1),$BX5,"0")</f>
        <v>0</v>
      </c>
    </row>
    <row r="22" spans="1:82" ht="18" customHeight="1">
      <c r="A22" s="365" t="str">
        <f>IF('TC FORM'!B11="","",'TC FORM'!B11)</f>
        <v>SN:  072513A</v>
      </c>
      <c r="B22" s="365"/>
      <c r="C22" s="548">
        <f>IF('TC FORM'!D11="","",'TC FORM'!D11)</f>
        <v>-51.1</v>
      </c>
      <c r="D22" s="548"/>
      <c r="E22" s="548">
        <f>IF('TC FORM'!E11="","",'TC FORM'!E11)</f>
        <v>199.1</v>
      </c>
      <c r="F22" s="548"/>
      <c r="G22" s="397">
        <f>IF('TC FORM'!F11="","",'TC FORM'!F11)</f>
        <v>448.9</v>
      </c>
      <c r="H22" s="397" t="str">
        <f>IF('TC FORM'!G11="","",'TC FORM'!G11)</f>
        <v/>
      </c>
      <c r="I22" s="548" t="str">
        <f>IF('TC FORM'!H11="","",'TC FORM'!H11)</f>
        <v/>
      </c>
      <c r="J22" s="548"/>
      <c r="K22" s="6"/>
      <c r="W22" s="333" t="s">
        <v>222</v>
      </c>
      <c r="X22" s="82">
        <f>IF(X18="PRT",AD$8,AD$9)</f>
        <v>0.21199999999999999</v>
      </c>
      <c r="Y22" s="82">
        <f>IF(Y18="PRT",AE$8,AE$9)</f>
        <v>0.19</v>
      </c>
      <c r="Z22" s="82">
        <f>IF(Z18="PRT",AF$8,AF$9)</f>
        <v>0.183</v>
      </c>
      <c r="AA22" s="82">
        <f>IF(AA18="PRT",AG$8,AG$9)</f>
        <v>0</v>
      </c>
      <c r="AB22" s="82">
        <f>IF(AB18="PRT",AH$8,AH$9)</f>
        <v>0</v>
      </c>
      <c r="AD22" s="5"/>
      <c r="AE22" s="343"/>
      <c r="AI22"/>
      <c r="AK22" s="5"/>
      <c r="AL22" s="5"/>
      <c r="AM22" s="5"/>
      <c r="AN22" s="5"/>
      <c r="AO22" s="5"/>
      <c r="AP22" s="5"/>
      <c r="AQ22" s="5"/>
      <c r="AR22" s="5"/>
      <c r="AS22" s="5"/>
      <c r="AT22" s="5"/>
      <c r="AV22" s="5"/>
      <c r="AW22" s="5"/>
      <c r="AX22" s="5"/>
      <c r="AY22" s="5"/>
      <c r="AZ22" s="5"/>
      <c r="BH22" s="5"/>
      <c r="BI22" s="5"/>
      <c r="BJ22" s="5"/>
      <c r="BK22" s="5"/>
      <c r="BL22" s="5"/>
    </row>
    <row r="23" spans="1:82" ht="18" customHeight="1">
      <c r="A23" s="365"/>
      <c r="B23" s="365" t="str">
        <f>IF('TC FORM'!C12="","",'TC FORM'!C12)</f>
        <v>C.F.</v>
      </c>
      <c r="C23" s="526">
        <f>IF('TC FORM'!D12="","",'TC FORM'!D12)</f>
        <v>1.1000000000000014</v>
      </c>
      <c r="D23" s="526"/>
      <c r="E23" s="526">
        <f>IF('TC FORM'!E12="","",'TC FORM'!E12)</f>
        <v>0.90000000000000568</v>
      </c>
      <c r="F23" s="526"/>
      <c r="G23" s="376">
        <f>IF('TC FORM'!F12="","",'TC FORM'!F12)</f>
        <v>1.1000000000000227</v>
      </c>
      <c r="H23" s="376" t="str">
        <f>IF('TC FORM'!G12="","",'TC FORM'!G12)</f>
        <v/>
      </c>
      <c r="I23" s="526" t="str">
        <f>IF('TC FORM'!H12="","",'TC FORM'!H12)</f>
        <v/>
      </c>
      <c r="J23" s="526"/>
      <c r="K23" s="6"/>
      <c r="W23" s="333" t="s">
        <v>51</v>
      </c>
      <c r="X23" s="82">
        <f>IF(X18="PRT",AJ$9,AJ$10)</f>
        <v>0.222</v>
      </c>
      <c r="Y23" s="82">
        <f>IF(Y18="PRT",AK$9,AK$10)</f>
        <v>0.21</v>
      </c>
      <c r="Z23" s="82">
        <f>IF(Z18="PRT",AL$9,AL$10)</f>
        <v>0.222</v>
      </c>
      <c r="AA23" s="82">
        <f>IF(AA$18="PRT",AM$9,AM$10)</f>
        <v>0</v>
      </c>
      <c r="AB23" s="82">
        <f>IF(AB$18="PRT",AN$9,AN$10)</f>
        <v>0</v>
      </c>
      <c r="AD23" s="5"/>
      <c r="AI23"/>
      <c r="AJ23" s="5"/>
    </row>
    <row r="24" spans="1:82" ht="18" customHeight="1">
      <c r="A24" s="365"/>
      <c r="B24" s="365"/>
      <c r="C24" s="546"/>
      <c r="D24" s="546"/>
      <c r="E24" s="546"/>
      <c r="F24" s="546"/>
      <c r="G24" s="367"/>
      <c r="H24" s="367"/>
      <c r="I24" s="546"/>
      <c r="J24" s="546"/>
      <c r="K24" s="6"/>
      <c r="W24" s="333" t="s">
        <v>204</v>
      </c>
      <c r="X24" s="82">
        <f>IF(X18="PRT",AP$9,AP$10)</f>
        <v>0.27600000000000002</v>
      </c>
      <c r="Y24" s="82">
        <f>IF(Y$18="PRT",AQ$9,AQ$10)</f>
        <v>0.24399999999999999</v>
      </c>
      <c r="Z24" s="82">
        <f>IF(Z$18="PRT",AR$9,AR$10)</f>
        <v>0.27200000000000002</v>
      </c>
      <c r="AA24" s="82">
        <f>IF(AA18="PRT",AS$9,AS$10)</f>
        <v>0</v>
      </c>
      <c r="AB24" s="82">
        <f>IF(AB18="PRT",AT$9,AT$10)</f>
        <v>0</v>
      </c>
      <c r="AD24" s="5"/>
      <c r="AI24"/>
      <c r="AJ24" s="5"/>
      <c r="BN24" s="5"/>
      <c r="BO24" s="5"/>
      <c r="BP24" s="5"/>
      <c r="BQ24" s="5"/>
      <c r="BR24" s="5"/>
      <c r="BT24" s="5"/>
      <c r="BU24" s="5"/>
      <c r="BV24" s="5"/>
      <c r="BW24" s="5"/>
      <c r="BX24" s="5"/>
      <c r="BZ24" s="5" t="s">
        <v>348</v>
      </c>
      <c r="CA24" s="5" t="s">
        <v>349</v>
      </c>
      <c r="CB24" s="5" t="s">
        <v>350</v>
      </c>
      <c r="CC24" s="5" t="s">
        <v>351</v>
      </c>
      <c r="CD24" s="5" t="s">
        <v>352</v>
      </c>
    </row>
    <row r="25" spans="1:82" ht="18" customHeight="1">
      <c r="A25" s="365" t="str">
        <f>IF('TC FORM'!B14="","",'TC FORM'!B14)</f>
        <v/>
      </c>
      <c r="B25" s="365"/>
      <c r="C25" s="526">
        <f>IF('TC FORM'!D14="","",'TC FORM'!D14)</f>
        <v>-51</v>
      </c>
      <c r="D25" s="526"/>
      <c r="E25" s="526">
        <f>IF('TC FORM'!E14="","",'TC FORM'!E14)</f>
        <v>199.1</v>
      </c>
      <c r="F25" s="526"/>
      <c r="G25" s="376">
        <f>IF('TC FORM'!F14="","",'TC FORM'!F14)</f>
        <v>449</v>
      </c>
      <c r="H25" s="376" t="str">
        <f>IF('TC FORM'!G14="","",'TC FORM'!G14)</f>
        <v/>
      </c>
      <c r="I25" s="526" t="str">
        <f>IF('TC FORM'!H14="","",'TC FORM'!H14)</f>
        <v/>
      </c>
      <c r="J25" s="526"/>
      <c r="K25" s="6"/>
      <c r="W25" s="333" t="s">
        <v>209</v>
      </c>
      <c r="X25" s="82">
        <f>IF(X18="PRT",AV$9,AV$10)</f>
        <v>0.40500000000000003</v>
      </c>
      <c r="Y25" s="82">
        <f>IF(Y18="PRT",AW$9,AW$10)</f>
        <v>0.33300000000000002</v>
      </c>
      <c r="Z25" s="82">
        <f>IF(Z18="PRT",AX$9,AX$10)</f>
        <v>0.312</v>
      </c>
      <c r="AA25" s="82">
        <f>IF(AA18="PRT",AY$9,AY$10)</f>
        <v>0</v>
      </c>
      <c r="AB25" s="82">
        <f>IF(AB18="PRT",AZ$9,AZ$10)</f>
        <v>0</v>
      </c>
      <c r="AD25" s="5"/>
      <c r="AI25"/>
      <c r="AJ25" s="5"/>
    </row>
    <row r="26" spans="1:82" ht="18" customHeight="1">
      <c r="A26" s="365"/>
      <c r="B26" s="365" t="str">
        <f>IF('TC FORM'!C15="","",'TC FORM'!C15)</f>
        <v/>
      </c>
      <c r="C26" s="526">
        <f>IF('TC FORM'!D15="","",'TC FORM'!D15)</f>
        <v>1</v>
      </c>
      <c r="D26" s="526"/>
      <c r="E26" s="526">
        <f>IF('TC FORM'!E15="","",'TC FORM'!E15)</f>
        <v>0.90000000000000568</v>
      </c>
      <c r="F26" s="526"/>
      <c r="G26" s="376">
        <f>IF('TC FORM'!F15="","",'TC FORM'!F15)</f>
        <v>1</v>
      </c>
      <c r="H26" s="376" t="str">
        <f>IF('TC FORM'!G15="","",'TC FORM'!G15)</f>
        <v/>
      </c>
      <c r="I26" s="526" t="str">
        <f>IF('TC FORM'!H15="","",'TC FORM'!H15)</f>
        <v/>
      </c>
      <c r="J26" s="526"/>
      <c r="K26" s="6"/>
      <c r="W26" s="333" t="s">
        <v>216</v>
      </c>
      <c r="X26" s="82">
        <f>IF(X18="PRT",BB$8,IF(X18="ST7",BB$10,BB$9))</f>
        <v>0</v>
      </c>
      <c r="Y26" s="82">
        <f>IF(Y18="PRT",BC$8,IF(Y18="ST7",BC$10,BC$9))</f>
        <v>0.871</v>
      </c>
      <c r="Z26" s="82">
        <f>IF(Z18="PRT",BD8,IF(Z18="ST7",BD$10,BD$9))</f>
        <v>0.81</v>
      </c>
      <c r="AA26" s="82">
        <f>IF(AA18="PRT",BE$8,IF(AA18="ST7",BE$10,BE$9))</f>
        <v>0</v>
      </c>
      <c r="AB26" s="82">
        <f>IF(AB18="PRT",BF$8,IF(AB18="ST7",BF$10,BF$9))</f>
        <v>0</v>
      </c>
      <c r="AD26" s="5"/>
      <c r="AI26"/>
      <c r="AJ26" s="5"/>
      <c r="BA26" s="29"/>
      <c r="BB26" s="280"/>
      <c r="BC26" s="280"/>
      <c r="BD26" s="280"/>
      <c r="BE26" s="280"/>
      <c r="BF26" s="280"/>
    </row>
    <row r="27" spans="1:82" ht="18" customHeight="1">
      <c r="A27" s="365"/>
      <c r="B27" s="365"/>
      <c r="C27" s="547"/>
      <c r="D27" s="547"/>
      <c r="E27" s="547"/>
      <c r="F27" s="547"/>
      <c r="G27" s="367"/>
      <c r="H27" s="367"/>
      <c r="I27" s="547"/>
      <c r="J27" s="547"/>
      <c r="K27" s="6"/>
      <c r="W27" s="333" t="s">
        <v>219</v>
      </c>
      <c r="X27" s="82">
        <f>IF(X18="PRT",BN$8,IF(X18="ST7",BN$10,BN$9))</f>
        <v>0</v>
      </c>
      <c r="Y27" s="82">
        <f>IF(Y18="PRT",BO$8,IF(Y18="ST7",BO$10,BO$9))</f>
        <v>0.871</v>
      </c>
      <c r="Z27" s="82">
        <f>IF(Z18="PRT",BP$8,IF(Z18="ST7",BP$10,BP$9))</f>
        <v>0.81</v>
      </c>
      <c r="AA27" s="82">
        <f>IF(AA18="PRT",BQ$8,IF(AA18="ST7",BQ$10,BQ$9))</f>
        <v>0</v>
      </c>
      <c r="AB27" s="82">
        <f>IF(AB18="PRT",BR$8,IF(AB18="ST7",BR$10,BR$9))</f>
        <v>0</v>
      </c>
      <c r="AD27" s="5"/>
      <c r="AI27"/>
      <c r="AJ27" s="5"/>
      <c r="BA27" s="29"/>
      <c r="BB27" s="342"/>
      <c r="BC27" s="342"/>
      <c r="BD27" s="342"/>
      <c r="BE27" s="342"/>
      <c r="BF27" s="342"/>
    </row>
    <row r="28" spans="1:82" ht="18" customHeight="1">
      <c r="A28" s="365" t="str">
        <f>IF('TC FORM'!B17="","",'TC FORM'!B17)</f>
        <v/>
      </c>
      <c r="B28" s="365"/>
      <c r="C28" s="526" t="str">
        <f>IF('TC FORM'!D17="","",'TC FORM'!D17)</f>
        <v/>
      </c>
      <c r="D28" s="526"/>
      <c r="E28" s="526" t="str">
        <f>IF('TC FORM'!E17="","",'TC FORM'!E17)</f>
        <v/>
      </c>
      <c r="F28" s="526"/>
      <c r="G28" s="376" t="str">
        <f>IF('TC FORM'!F17="","",'TC FORM'!F17)</f>
        <v/>
      </c>
      <c r="H28" s="376" t="str">
        <f>IF('TC FORM'!G17="","",'TC FORM'!G17)</f>
        <v/>
      </c>
      <c r="I28" s="526" t="str">
        <f>IF('TC FORM'!H17="","",'TC FORM'!H17)</f>
        <v/>
      </c>
      <c r="J28" s="526"/>
      <c r="K28" s="6"/>
      <c r="W28" s="333" t="s">
        <v>213</v>
      </c>
      <c r="X28" s="82">
        <f>IF(X18="PRT",BZ$7,BZ$8)</f>
        <v>0.28599999999999998</v>
      </c>
      <c r="Y28" s="82">
        <f>IF(Y18="PRT",CA$7,CA$8)</f>
        <v>0.22700000000000001</v>
      </c>
      <c r="Z28" s="82">
        <f>IF(Z18="PRT",CB$7,CB$8)</f>
        <v>0.21299999999999999</v>
      </c>
      <c r="AA28" s="82">
        <f>IF(AA18="PRT",CC$7,CC$8)</f>
        <v>0</v>
      </c>
      <c r="AB28" s="82">
        <f>IF(AB18="PRT",CD$7,CD$8)</f>
        <v>0</v>
      </c>
      <c r="AD28" s="5"/>
      <c r="AI28"/>
      <c r="AJ28" s="5"/>
      <c r="BA28" s="29"/>
    </row>
    <row r="29" spans="1:82" ht="18" customHeight="1">
      <c r="A29" s="365"/>
      <c r="B29" s="365" t="str">
        <f>IF('TC FORM'!C18="","",'TC FORM'!C18)</f>
        <v/>
      </c>
      <c r="C29" s="526" t="str">
        <f>IF('TC FORM'!D18="","",'TC FORM'!D18)</f>
        <v/>
      </c>
      <c r="D29" s="526"/>
      <c r="E29" s="526" t="str">
        <f>IF('TC FORM'!E18="","",'TC FORM'!E18)</f>
        <v/>
      </c>
      <c r="F29" s="526"/>
      <c r="G29" s="376" t="str">
        <f>IF('TC FORM'!F18="","",'TC FORM'!F18)</f>
        <v/>
      </c>
      <c r="H29" s="376" t="str">
        <f>IF('TC FORM'!G18="","",'TC FORM'!G18)</f>
        <v/>
      </c>
      <c r="I29" s="526" t="str">
        <f>IF('TC FORM'!H18="","",'TC FORM'!H18)</f>
        <v/>
      </c>
      <c r="J29" s="526"/>
      <c r="K29" s="6"/>
      <c r="W29" s="5"/>
      <c r="AD29" s="5"/>
      <c r="AI29"/>
      <c r="AJ29" s="5"/>
      <c r="BA29" s="310"/>
    </row>
    <row r="30" spans="1:82" ht="18" customHeight="1">
      <c r="A30" s="365"/>
      <c r="B30" s="365"/>
      <c r="C30" s="546"/>
      <c r="D30" s="546"/>
      <c r="E30" s="546"/>
      <c r="F30" s="546"/>
      <c r="G30" s="367"/>
      <c r="H30" s="367"/>
      <c r="I30" s="546"/>
      <c r="J30" s="546"/>
      <c r="K30" s="6"/>
      <c r="W30" s="5"/>
      <c r="AD30" s="5"/>
      <c r="AI30"/>
      <c r="AJ30" s="5"/>
      <c r="BA30" s="29"/>
    </row>
    <row r="31" spans="1:82" ht="18" customHeight="1">
      <c r="A31" s="365" t="str">
        <f>IF('TC FORM'!B20="","",'TC FORM'!B20)</f>
        <v/>
      </c>
      <c r="B31" s="365"/>
      <c r="C31" s="526" t="str">
        <f>IF('TC FORM'!D20="","",'TC FORM'!D20)</f>
        <v/>
      </c>
      <c r="D31" s="526"/>
      <c r="E31" s="526" t="str">
        <f>IF('TC FORM'!E20="","",'TC FORM'!E20)</f>
        <v/>
      </c>
      <c r="F31" s="526"/>
      <c r="G31" s="376" t="str">
        <f>IF('TC FORM'!F20="","",'TC FORM'!F20)</f>
        <v/>
      </c>
      <c r="H31" s="376" t="str">
        <f>IF('TC FORM'!G20="","",'TC FORM'!G20)</f>
        <v/>
      </c>
      <c r="I31" s="526" t="str">
        <f>IF('TC FORM'!H20="","",'TC FORM'!H20)</f>
        <v/>
      </c>
      <c r="J31" s="526"/>
      <c r="K31" s="6"/>
      <c r="AD31" s="5"/>
      <c r="AI31"/>
      <c r="AJ31" s="5"/>
      <c r="BA31" s="29"/>
    </row>
    <row r="32" spans="1:82" ht="18" customHeight="1">
      <c r="A32" s="365"/>
      <c r="B32" s="365" t="str">
        <f>IF('TC FORM'!C21="","",'TC FORM'!C21)</f>
        <v/>
      </c>
      <c r="C32" s="526" t="str">
        <f>IF('TC FORM'!D21="","",'TC FORM'!D21)</f>
        <v/>
      </c>
      <c r="D32" s="526"/>
      <c r="E32" s="526" t="str">
        <f>IF('TC FORM'!E21="","",'TC FORM'!E21)</f>
        <v/>
      </c>
      <c r="F32" s="526"/>
      <c r="G32" s="376" t="str">
        <f>IF('TC FORM'!F21="","",'TC FORM'!F21)</f>
        <v/>
      </c>
      <c r="H32" s="376" t="str">
        <f>IF('TC FORM'!G21="","",'TC FORM'!G21)</f>
        <v/>
      </c>
      <c r="I32" s="526" t="str">
        <f>IF('TC FORM'!H21="","",'TC FORM'!H21)</f>
        <v/>
      </c>
      <c r="J32" s="526"/>
      <c r="K32" s="6"/>
      <c r="AD32" s="5"/>
      <c r="AI32"/>
      <c r="AJ32" s="5"/>
      <c r="BA32" s="347"/>
    </row>
    <row r="33" spans="1:53" ht="18" customHeight="1">
      <c r="A33" s="365"/>
      <c r="B33" s="365"/>
      <c r="C33" s="547"/>
      <c r="D33" s="547"/>
      <c r="E33" s="547"/>
      <c r="F33" s="547"/>
      <c r="G33" s="367"/>
      <c r="H33" s="367"/>
      <c r="I33" s="547"/>
      <c r="J33" s="547"/>
      <c r="K33" s="6"/>
      <c r="AI33"/>
      <c r="AJ33" s="5"/>
      <c r="BA33" s="29"/>
    </row>
    <row r="34" spans="1:53" ht="18" customHeight="1">
      <c r="A34" s="365" t="str">
        <f>IF('TC FORM'!B23="","",'TC FORM'!B23)</f>
        <v/>
      </c>
      <c r="B34" s="365"/>
      <c r="C34" s="526" t="str">
        <f>IF('TC FORM'!D23="","",'TC FORM'!D23)</f>
        <v/>
      </c>
      <c r="D34" s="526"/>
      <c r="E34" s="526" t="str">
        <f>IF('TC FORM'!E23="","",'TC FORM'!E23)</f>
        <v/>
      </c>
      <c r="F34" s="526"/>
      <c r="G34" s="376" t="str">
        <f>IF('TC FORM'!F23="","",'TC FORM'!F23)</f>
        <v/>
      </c>
      <c r="H34" s="376" t="str">
        <f>IF('TC FORM'!G23="","",'TC FORM'!G23)</f>
        <v/>
      </c>
      <c r="I34" s="526" t="str">
        <f>IF('TC FORM'!H23="","",'TC FORM'!H23)</f>
        <v/>
      </c>
      <c r="J34" s="526"/>
      <c r="K34" s="6"/>
      <c r="AI34"/>
      <c r="AJ34" s="5"/>
    </row>
    <row r="35" spans="1:53" ht="18" customHeight="1">
      <c r="A35" s="365"/>
      <c r="B35" s="365" t="str">
        <f>IF('TC FORM'!C24="","",'TC FORM'!C24)</f>
        <v/>
      </c>
      <c r="C35" s="526" t="str">
        <f>IF('TC FORM'!D24="","",'TC FORM'!D24)</f>
        <v/>
      </c>
      <c r="D35" s="526"/>
      <c r="E35" s="526" t="str">
        <f>IF('TC FORM'!E24="","",'TC FORM'!E24)</f>
        <v/>
      </c>
      <c r="F35" s="526"/>
      <c r="G35" s="376" t="str">
        <f>IF('TC FORM'!F24="","",'TC FORM'!F24)</f>
        <v/>
      </c>
      <c r="H35" s="376" t="str">
        <f>IF('TC FORM'!G24="","",'TC FORM'!G24)</f>
        <v/>
      </c>
      <c r="I35" s="526" t="str">
        <f>IF('TC FORM'!H24="","",'TC FORM'!H24)</f>
        <v/>
      </c>
      <c r="J35" s="526"/>
      <c r="K35" s="6"/>
      <c r="AI35"/>
    </row>
    <row r="36" spans="1:53" ht="15" customHeight="1">
      <c r="A36" s="365"/>
      <c r="B36" s="365"/>
      <c r="C36" s="367"/>
      <c r="D36" s="367"/>
      <c r="E36" s="367"/>
      <c r="F36" s="367"/>
      <c r="G36" s="367"/>
      <c r="H36" s="367"/>
      <c r="I36" s="367"/>
      <c r="J36" s="367"/>
      <c r="K36" s="6"/>
      <c r="AI36"/>
    </row>
    <row r="37" spans="1:53" ht="15.75" customHeight="1">
      <c r="A37" s="328" t="s">
        <v>353</v>
      </c>
      <c r="B37" s="321"/>
      <c r="C37" s="321"/>
      <c r="D37" s="321"/>
      <c r="E37" s="321"/>
      <c r="F37" s="321"/>
      <c r="G37" s="321"/>
      <c r="H37" s="321"/>
      <c r="I37" s="321"/>
      <c r="AI37"/>
    </row>
    <row r="38" spans="1:53" ht="5.25" customHeight="1">
      <c r="A38" s="323"/>
      <c r="B38" s="323"/>
      <c r="C38" s="323"/>
      <c r="D38" s="323"/>
      <c r="E38" s="323"/>
      <c r="F38" s="323"/>
      <c r="G38" s="323"/>
      <c r="H38" s="323"/>
      <c r="I38" s="323"/>
      <c r="J38" s="323"/>
      <c r="AI38"/>
    </row>
    <row r="39" spans="1:53" ht="12.75" customHeight="1">
      <c r="A39" s="540" t="s">
        <v>354</v>
      </c>
      <c r="B39" s="540"/>
      <c r="C39" s="540"/>
      <c r="D39" s="540"/>
      <c r="E39" s="540"/>
      <c r="F39" s="540"/>
      <c r="G39" s="540"/>
      <c r="H39" s="540"/>
      <c r="I39" s="540"/>
      <c r="J39" s="540"/>
      <c r="AI39"/>
    </row>
    <row r="40" spans="1:53" ht="12.75" customHeight="1">
      <c r="A40" s="540"/>
      <c r="B40" s="540"/>
      <c r="C40" s="540"/>
      <c r="D40" s="540"/>
      <c r="E40" s="540"/>
      <c r="F40" s="540"/>
      <c r="G40" s="540"/>
      <c r="H40" s="540"/>
      <c r="I40" s="540"/>
      <c r="J40" s="540"/>
      <c r="AI40"/>
    </row>
    <row r="41" spans="1:53">
      <c r="A41" s="540"/>
      <c r="B41" s="540"/>
      <c r="C41" s="540"/>
      <c r="D41" s="540"/>
      <c r="E41" s="540"/>
      <c r="F41" s="540"/>
      <c r="G41" s="540"/>
      <c r="H41" s="540"/>
      <c r="I41" s="540"/>
      <c r="J41" s="540"/>
      <c r="AI41"/>
    </row>
    <row r="42" spans="1:53">
      <c r="A42" s="540"/>
      <c r="B42" s="540"/>
      <c r="C42" s="540"/>
      <c r="D42" s="540"/>
      <c r="E42" s="540"/>
      <c r="F42" s="540"/>
      <c r="G42" s="540"/>
      <c r="H42" s="540"/>
      <c r="I42" s="540"/>
      <c r="J42" s="540"/>
      <c r="AI42"/>
    </row>
    <row r="43" spans="1:53" ht="12.75" customHeight="1">
      <c r="A43" s="540"/>
      <c r="B43" s="540"/>
      <c r="C43" s="540"/>
      <c r="D43" s="540"/>
      <c r="E43" s="540"/>
      <c r="F43" s="540"/>
      <c r="G43" s="540"/>
      <c r="H43" s="540"/>
      <c r="I43" s="540"/>
      <c r="J43" s="540"/>
      <c r="AI43"/>
    </row>
    <row r="44" spans="1:53" ht="5.25" customHeight="1">
      <c r="A44" s="320"/>
      <c r="B44" s="320"/>
      <c r="C44" s="320"/>
      <c r="D44" s="320"/>
      <c r="E44" s="320"/>
      <c r="F44" s="320"/>
      <c r="G44" s="320"/>
      <c r="H44" s="320"/>
      <c r="I44" s="320"/>
      <c r="J44" s="320"/>
      <c r="AI44"/>
    </row>
    <row r="45" spans="1:53" ht="15.75" customHeight="1">
      <c r="A45" s="374" t="s">
        <v>214</v>
      </c>
      <c r="B45" s="578"/>
      <c r="C45" s="578"/>
      <c r="D45" s="578"/>
      <c r="E45" s="578"/>
      <c r="F45" s="578"/>
      <c r="G45" s="578"/>
      <c r="H45" s="578"/>
      <c r="I45" s="578"/>
      <c r="J45" s="578"/>
      <c r="AI45"/>
    </row>
    <row r="46" spans="1:53" ht="12.75" customHeight="1">
      <c r="A46" s="533" t="str">
        <f>'TC FORM'!B$32</f>
        <v>Found in tolerance.  No action required.  "C.F" = "Correction Factor."</v>
      </c>
      <c r="B46" s="533"/>
      <c r="C46" s="533"/>
      <c r="D46" s="533"/>
      <c r="E46" s="533"/>
      <c r="F46" s="533"/>
      <c r="G46" s="533"/>
      <c r="H46" s="533"/>
      <c r="I46" s="533"/>
      <c r="J46" s="533"/>
      <c r="AI46"/>
    </row>
    <row r="47" spans="1:53" ht="12.75" customHeight="1">
      <c r="A47" s="533"/>
      <c r="B47" s="533"/>
      <c r="C47" s="533"/>
      <c r="D47" s="533"/>
      <c r="E47" s="533"/>
      <c r="F47" s="533"/>
      <c r="G47" s="533"/>
      <c r="H47" s="533"/>
      <c r="I47" s="533"/>
      <c r="J47" s="533"/>
      <c r="AI47"/>
    </row>
    <row r="48" spans="1:53" ht="12.75" customHeight="1">
      <c r="A48" s="533"/>
      <c r="B48" s="533"/>
      <c r="C48" s="533"/>
      <c r="D48" s="533"/>
      <c r="E48" s="533"/>
      <c r="F48" s="533"/>
      <c r="G48" s="533"/>
      <c r="H48" s="533"/>
      <c r="I48" s="533"/>
      <c r="J48" s="533"/>
      <c r="AI48"/>
    </row>
    <row r="49" spans="1:10" ht="12.75" customHeight="1">
      <c r="A49" s="533"/>
      <c r="B49" s="533"/>
      <c r="C49" s="533"/>
      <c r="D49" s="533"/>
      <c r="E49" s="533"/>
      <c r="F49" s="533"/>
      <c r="G49" s="533"/>
      <c r="H49" s="533"/>
      <c r="I49" s="533"/>
      <c r="J49" s="533"/>
    </row>
    <row r="50" spans="1:10" ht="12.75" customHeight="1">
      <c r="A50" s="533"/>
      <c r="B50" s="533"/>
      <c r="C50" s="533"/>
      <c r="D50" s="533"/>
      <c r="E50" s="533"/>
      <c r="F50" s="533"/>
      <c r="G50" s="533"/>
      <c r="H50" s="533"/>
      <c r="I50" s="533"/>
      <c r="J50" s="533"/>
    </row>
    <row r="51" spans="1:10" ht="15.75" customHeight="1">
      <c r="A51" s="375" t="s">
        <v>355</v>
      </c>
      <c r="B51" s="543" t="str">
        <f>'TC FORM'!B$35</f>
        <v>ACCEPTED</v>
      </c>
      <c r="C51" s="543"/>
      <c r="D51" s="543"/>
      <c r="E51" s="543"/>
      <c r="F51" s="543"/>
      <c r="G51" s="543"/>
      <c r="H51" s="543"/>
      <c r="I51" s="374"/>
      <c r="J51" s="367"/>
    </row>
    <row r="52" spans="1:10" ht="18">
      <c r="A52" s="374"/>
      <c r="B52" s="374"/>
      <c r="C52" s="374"/>
      <c r="D52" s="374"/>
      <c r="E52" s="374"/>
      <c r="F52" s="374"/>
      <c r="G52" s="374"/>
      <c r="H52" s="374"/>
      <c r="I52" s="374"/>
      <c r="J52" s="367"/>
    </row>
    <row r="53" spans="1:10" ht="5.25" customHeight="1">
      <c r="A53" s="320"/>
      <c r="B53" s="320"/>
      <c r="C53" s="320"/>
      <c r="D53" s="320"/>
      <c r="E53" s="320"/>
      <c r="F53" s="320"/>
      <c r="G53" s="320"/>
      <c r="H53" s="320"/>
      <c r="I53" s="320"/>
      <c r="J53" s="320"/>
    </row>
    <row r="54" spans="1:10" ht="15.75" customHeight="1">
      <c r="A54" s="321"/>
      <c r="B54" s="321"/>
      <c r="C54" s="321"/>
      <c r="D54" s="542" t="s">
        <v>356</v>
      </c>
      <c r="E54" s="542"/>
      <c r="F54" s="321"/>
      <c r="G54" s="321"/>
      <c r="H54" s="321"/>
      <c r="I54" s="321"/>
    </row>
    <row r="55" spans="1:10" ht="15.75">
      <c r="A55" s="541" t="s">
        <v>357</v>
      </c>
      <c r="B55" s="541"/>
      <c r="C55" s="541" t="s">
        <v>207</v>
      </c>
      <c r="D55" s="541"/>
      <c r="E55" s="541" t="s">
        <v>358</v>
      </c>
      <c r="F55" s="541"/>
      <c r="G55" s="331" t="s">
        <v>85</v>
      </c>
      <c r="H55" s="541" t="s">
        <v>359</v>
      </c>
      <c r="I55" s="541"/>
      <c r="J55" s="541"/>
    </row>
    <row r="56" spans="1:10" ht="15.75">
      <c r="A56" s="538" t="str">
        <f>'TC FORM'!N31</f>
        <v>Additel 286</v>
      </c>
      <c r="B56" s="538"/>
      <c r="C56" s="538" t="str">
        <f>'TC FORM'!O31</f>
        <v>6851022030037</v>
      </c>
      <c r="D56" s="538"/>
      <c r="E56" s="539">
        <f>'TC FORM'!P31</f>
        <v>45474</v>
      </c>
      <c r="F56" s="539"/>
      <c r="G56" s="354">
        <f>'TC FORM'!Q31</f>
        <v>45839</v>
      </c>
      <c r="H56" s="549" t="str">
        <f>'TC FORM'!S34</f>
        <v/>
      </c>
      <c r="I56" s="536"/>
      <c r="J56" s="537"/>
    </row>
    <row r="57" spans="1:10" ht="15.75">
      <c r="A57" s="538" t="str">
        <f>'TC FORM'!N32</f>
        <v>Fluke 1502A</v>
      </c>
      <c r="B57" s="538"/>
      <c r="C57" s="538" t="str">
        <f>'TC FORM'!O32</f>
        <v>B55852</v>
      </c>
      <c r="D57" s="538"/>
      <c r="E57" s="539">
        <f>'TC FORM'!P32</f>
        <v>45677</v>
      </c>
      <c r="F57" s="539"/>
      <c r="G57" s="354">
        <f>'TC FORM'!Q32</f>
        <v>46042</v>
      </c>
      <c r="H57" s="549" t="str">
        <f>'TC FORM'!S35</f>
        <v>56561-068751</v>
      </c>
      <c r="I57" s="536"/>
      <c r="J57" s="537"/>
    </row>
    <row r="58" spans="1:10" ht="15.75">
      <c r="A58" s="538" t="str">
        <f>'TC FORM'!N33</f>
        <v>PRT</v>
      </c>
      <c r="B58" s="538"/>
      <c r="C58" s="538" t="str">
        <f>'TC FORM'!O33</f>
        <v>496142</v>
      </c>
      <c r="D58" s="538"/>
      <c r="E58" s="539">
        <f>'TC FORM'!P33</f>
        <v>45275</v>
      </c>
      <c r="F58" s="539"/>
      <c r="G58" s="354">
        <f>'TC FORM'!Q33</f>
        <v>46006</v>
      </c>
      <c r="H58" s="549" t="str">
        <f>'TC FORM'!S36</f>
        <v>G295632</v>
      </c>
      <c r="I58" s="536"/>
      <c r="J58" s="537"/>
    </row>
    <row r="59" spans="1:10" ht="15.75">
      <c r="A59" s="538" t="str">
        <f>'TC FORM'!N34</f>
        <v/>
      </c>
      <c r="B59" s="538"/>
      <c r="C59" s="538" t="str">
        <f>'TC FORM'!O34</f>
        <v/>
      </c>
      <c r="D59" s="538"/>
      <c r="E59" s="539" t="str">
        <f>'TC FORM'!P34</f>
        <v/>
      </c>
      <c r="F59" s="539"/>
      <c r="G59" s="354" t="str">
        <f>'TC FORM'!Q34</f>
        <v/>
      </c>
      <c r="H59" s="549" t="str">
        <f>'TC FORM'!S37</f>
        <v/>
      </c>
      <c r="I59" s="536"/>
      <c r="J59" s="537"/>
    </row>
    <row r="60" spans="1:10" ht="15.75">
      <c r="A60" s="538" t="str">
        <f>'TC FORM'!N35</f>
        <v/>
      </c>
      <c r="B60" s="538"/>
      <c r="C60" s="538" t="str">
        <f>'TC FORM'!O35</f>
        <v/>
      </c>
      <c r="D60" s="538"/>
      <c r="E60" s="539" t="str">
        <f>'TC FORM'!P35</f>
        <v/>
      </c>
      <c r="F60" s="539"/>
      <c r="G60" s="354" t="str">
        <f>'TC FORM'!Q35</f>
        <v/>
      </c>
      <c r="H60" s="549" t="str">
        <f>'TC FORM'!S38</f>
        <v/>
      </c>
      <c r="I60" s="536"/>
      <c r="J60" s="537"/>
    </row>
    <row r="61" spans="1:10" ht="15.75">
      <c r="A61" s="321"/>
      <c r="B61" s="321"/>
      <c r="C61" s="321"/>
      <c r="D61" s="321"/>
      <c r="F61" s="321"/>
      <c r="G61" s="321"/>
      <c r="H61" s="321"/>
      <c r="I61" s="321"/>
    </row>
    <row r="62" spans="1:10" ht="15.75">
      <c r="E62" s="321"/>
    </row>
    <row r="63" spans="1:10" ht="12.75" customHeight="1"/>
    <row r="65" spans="1:20" ht="31.5" customHeight="1">
      <c r="B65" s="531" t="s">
        <v>264</v>
      </c>
      <c r="C65" s="531"/>
      <c r="D65" s="531"/>
      <c r="E65" s="531"/>
      <c r="F65" s="531"/>
      <c r="G65" s="531"/>
      <c r="H65" s="531"/>
      <c r="I65" s="329"/>
      <c r="J65" s="329"/>
    </row>
    <row r="66" spans="1:20" ht="18.75">
      <c r="B66" s="530" t="s">
        <v>270</v>
      </c>
      <c r="C66" s="530"/>
      <c r="D66" s="530"/>
      <c r="E66" s="530"/>
      <c r="F66" s="530"/>
      <c r="G66" s="530"/>
      <c r="H66" s="530"/>
      <c r="I66" s="330"/>
      <c r="J66" s="330"/>
    </row>
    <row r="67" spans="1:20" ht="18.75">
      <c r="B67" s="530" t="s">
        <v>282</v>
      </c>
      <c r="C67" s="530"/>
      <c r="D67" s="530"/>
      <c r="E67" s="530"/>
      <c r="F67" s="530"/>
      <c r="G67" s="530"/>
      <c r="H67" s="530"/>
      <c r="I67" s="330"/>
      <c r="J67" s="330"/>
    </row>
    <row r="68" spans="1:20" ht="23.25" customHeight="1">
      <c r="C68" s="307"/>
      <c r="D68" s="308"/>
      <c r="E68" s="529"/>
      <c r="F68" s="529"/>
      <c r="G68" s="529"/>
      <c r="H68" s="529"/>
      <c r="I68" s="307"/>
      <c r="J68" s="307"/>
    </row>
    <row r="69" spans="1:20" ht="24.95" customHeight="1">
      <c r="B69" s="525" t="s">
        <v>289</v>
      </c>
      <c r="C69" s="525"/>
      <c r="D69" s="525"/>
      <c r="E69" s="525"/>
      <c r="F69" s="525"/>
      <c r="G69" s="525"/>
      <c r="H69" s="525"/>
      <c r="M69" s="5" t="s">
        <v>290</v>
      </c>
    </row>
    <row r="70" spans="1:20" ht="18" customHeight="1">
      <c r="A70" s="365" t="s">
        <v>1</v>
      </c>
      <c r="B70" s="523" t="str">
        <f>'CERTIFICATION WORKSHEET'!F$1</f>
        <v>072513A</v>
      </c>
      <c r="C70" s="523"/>
      <c r="D70" s="523"/>
      <c r="E70" s="523"/>
      <c r="F70" s="532" t="str">
        <f>CONCATENATE("Page 2 of ",M70)</f>
        <v>Page 2 of 1</v>
      </c>
      <c r="G70" s="532"/>
      <c r="H70" s="367"/>
      <c r="I70" s="366" t="s">
        <v>298</v>
      </c>
      <c r="J70" s="368"/>
      <c r="M70">
        <f>MAX(N$6:T$6)</f>
        <v>1</v>
      </c>
      <c r="N70">
        <f>IF(CT!C$12="",1,2)</f>
        <v>1</v>
      </c>
      <c r="O70" t="str">
        <f>IF(CT!C$17="","",3)</f>
        <v/>
      </c>
      <c r="P70" t="str">
        <f>IF(CT!C$22="","",4)</f>
        <v/>
      </c>
      <c r="Q70" t="str">
        <f>IF(CT!AS$7="","",5)</f>
        <v/>
      </c>
      <c r="R70" t="str">
        <f>IF(CT!AQ$12="","",6)</f>
        <v/>
      </c>
      <c r="S70" t="str">
        <f>IF(CT!AQ$17="","",7)</f>
        <v/>
      </c>
      <c r="T70" t="str">
        <f>IF(CT!AQ$22="","",8)</f>
        <v/>
      </c>
    </row>
    <row r="71" spans="1:20" ht="18" customHeight="1">
      <c r="A71" s="365" t="s">
        <v>301</v>
      </c>
      <c r="B71" s="523" t="str">
        <f>Customers!$I$2</f>
        <v>JOHNSON GAGE &amp; INSPECTION, INC.</v>
      </c>
      <c r="C71" s="523"/>
      <c r="D71" s="523"/>
      <c r="E71" s="523"/>
      <c r="F71" s="523"/>
      <c r="G71" s="367"/>
      <c r="H71" s="367"/>
      <c r="I71" s="366" t="s">
        <v>302</v>
      </c>
      <c r="J71" s="368"/>
    </row>
    <row r="72" spans="1:20" ht="18" customHeight="1">
      <c r="A72" s="365"/>
      <c r="B72" s="523" t="str">
        <f>Customers!$I$3</f>
        <v>5920 W. 21st ST. N.</v>
      </c>
      <c r="C72" s="523"/>
      <c r="D72" s="523"/>
      <c r="E72" s="523"/>
      <c r="F72" s="523"/>
      <c r="G72" s="367"/>
      <c r="H72" s="367"/>
      <c r="I72" s="367"/>
      <c r="J72" s="367"/>
    </row>
    <row r="73" spans="1:20" ht="18" customHeight="1">
      <c r="A73" s="365"/>
      <c r="B73" s="523" t="str">
        <f>Customers!$I$10</f>
        <v>WICHITA, KS 67205</v>
      </c>
      <c r="C73" s="523"/>
      <c r="D73" s="523"/>
      <c r="E73" s="523"/>
      <c r="F73" s="523"/>
      <c r="G73" s="367"/>
      <c r="H73" s="367"/>
      <c r="I73" s="367"/>
      <c r="J73" s="367"/>
    </row>
    <row r="74" spans="1:20" ht="18" customHeight="1">
      <c r="A74" s="365"/>
      <c r="B74" s="523"/>
      <c r="C74" s="523"/>
      <c r="D74" s="523"/>
      <c r="E74" s="523"/>
      <c r="F74" s="523"/>
      <c r="G74" s="367"/>
      <c r="H74" s="367"/>
      <c r="I74" s="367"/>
      <c r="J74" s="367"/>
    </row>
    <row r="75" spans="1:20" ht="18" customHeight="1">
      <c r="A75" s="365" t="s">
        <v>314</v>
      </c>
      <c r="B75" s="523" t="str">
        <f>'TC FORM'!B$3</f>
        <v>Thermocouple Wire</v>
      </c>
      <c r="C75" s="523"/>
      <c r="D75" s="523"/>
      <c r="E75" s="523"/>
      <c r="F75" s="367"/>
      <c r="G75" s="365" t="s">
        <v>315</v>
      </c>
      <c r="H75" s="523" t="str">
        <f>'TC FORM'!G$3</f>
        <v>KF</v>
      </c>
      <c r="I75" s="523"/>
      <c r="J75" s="367"/>
    </row>
    <row r="76" spans="1:20" ht="18" customHeight="1">
      <c r="A76" s="365" t="s">
        <v>317</v>
      </c>
      <c r="B76" s="523" t="str">
        <f>'TC FORM'!B$4</f>
        <v>"J"</v>
      </c>
      <c r="C76" s="523"/>
      <c r="D76" s="523"/>
      <c r="E76" s="523"/>
      <c r="F76" s="367"/>
      <c r="G76" s="365" t="s">
        <v>318</v>
      </c>
      <c r="H76" s="524">
        <f ca="1">'TC FORM'!G$4</f>
        <v>45756</v>
      </c>
      <c r="I76" s="524"/>
      <c r="J76" s="367"/>
    </row>
    <row r="77" spans="1:20" ht="18" customHeight="1">
      <c r="A77" s="365" t="s">
        <v>320</v>
      </c>
      <c r="B77" s="523" t="str">
        <f>'TC FORM'!B$5</f>
        <v>N/A</v>
      </c>
      <c r="C77" s="523"/>
      <c r="D77" s="523"/>
      <c r="E77" s="523"/>
      <c r="F77" s="367"/>
      <c r="G77" s="365" t="s">
        <v>321</v>
      </c>
      <c r="H77" s="524" t="str">
        <f>'TC FORM'!G$5</f>
        <v>N/A</v>
      </c>
      <c r="I77" s="524"/>
      <c r="J77" s="367"/>
    </row>
    <row r="78" spans="1:20" ht="18" customHeight="1">
      <c r="A78" s="365" t="s">
        <v>324</v>
      </c>
      <c r="B78" s="534">
        <f>'TC FORM'!B$6</f>
        <v>72</v>
      </c>
      <c r="C78" s="534"/>
      <c r="D78" s="534"/>
      <c r="E78" s="534"/>
      <c r="F78" s="367"/>
      <c r="G78" s="365" t="s">
        <v>325</v>
      </c>
      <c r="H78" s="370">
        <f>('TC FORM'!G$6)/100</f>
        <v>0.25</v>
      </c>
      <c r="I78" s="367"/>
      <c r="J78" s="367"/>
    </row>
    <row r="79" spans="1:20" ht="5.25" customHeight="1">
      <c r="A79" s="371"/>
      <c r="B79" s="372"/>
      <c r="C79" s="371"/>
      <c r="D79" s="371"/>
      <c r="E79" s="371"/>
      <c r="F79" s="371"/>
      <c r="G79" s="371"/>
      <c r="H79" s="371"/>
      <c r="I79" s="371"/>
      <c r="J79" s="373"/>
    </row>
    <row r="80" spans="1:20" ht="18" customHeight="1">
      <c r="A80" s="374"/>
      <c r="B80" s="375" t="s">
        <v>329</v>
      </c>
      <c r="C80" s="374" t="s">
        <v>330</v>
      </c>
      <c r="D80" s="367"/>
      <c r="E80" s="374"/>
      <c r="F80" s="374"/>
      <c r="G80" s="375" t="s">
        <v>331</v>
      </c>
      <c r="H80" s="374" t="str">
        <f>'TC FORM'!AR$23</f>
        <v>Greater of ±2.0°F or ±0.4% of Reading</v>
      </c>
      <c r="I80" s="367"/>
      <c r="J80" s="367"/>
    </row>
    <row r="81" spans="1:28" ht="18" customHeight="1">
      <c r="A81" s="374"/>
      <c r="B81" s="375" t="s">
        <v>333</v>
      </c>
      <c r="C81" s="533" t="str">
        <f>'TC FORM'!AR$24</f>
        <v>AMS2750H, ASTM E220-19</v>
      </c>
      <c r="D81" s="533"/>
      <c r="E81" s="533"/>
      <c r="F81" s="533"/>
      <c r="G81" s="375" t="s">
        <v>334</v>
      </c>
      <c r="H81" s="374" t="str">
        <f>'TC FORM'!G$49</f>
        <v>Specification</v>
      </c>
      <c r="I81" s="367"/>
      <c r="J81" s="367"/>
      <c r="W81" s="29" t="s">
        <v>335</v>
      </c>
      <c r="X81" s="343">
        <f>IF(CT!$D$7="E",X86,IF(CT!$D$7="J",X87,IF(CT!$D$7="K",X88,IF(CT!$D$7="N",X89,IF(CT!$D$7="R",X90,IF(CT!$D$7="S",X91,IF(CT!$D$7="T",X92,"")))))))</f>
        <v>0.222</v>
      </c>
      <c r="Y81" s="343">
        <f>IF(CT!$D$7="E",Y86,IF(CT!$D$7="J",Y87,IF(CT!$D$7="K",Y88,IF(CT!$D$7="N",Y89,IF(CT!$D$7="R",Y90,IF(CT!$D$7="S",Y91,IF(CT!$D$7="T",Y92,"")))))))</f>
        <v>0.21</v>
      </c>
      <c r="Z81" s="343">
        <f>IF(CT!$D$7="E",Z86,IF(CT!$D$7="J",Z87,IF(CT!$D$7="K",Z88,IF(CT!$D$7="N",Z89,IF(CT!$D$7="R",Z90,IF(CT!$D$7="S",Z91,IF(CT!$D$7="T",Z92,"")))))))</f>
        <v>0.222</v>
      </c>
      <c r="AA81" s="343">
        <f>IF(CT!$D$7="E",AA86,IF(CT!$D$7="J",AA87,IF(CT!$D$7="K",AA88,IF(CT!$D$7="N",AA89,IF(CT!$D$7="R",AA90,IF(CT!$D$7="S",AA91,IF(CT!$D$7="T",AA92,"")))))))</f>
        <v>0</v>
      </c>
      <c r="AB81" s="343">
        <f>IF(CT!$D$7="E",AB86,IF(CT!$D$7="J",AB87,IF(CT!$D$7="K",AB88,IF(CT!$D$7="N",AB89,IF(CT!$D$7="R",AB90,IF(CT!$D$7="S",AB91,IF(CT!$D$7="T",AB92,"")))))))</f>
        <v>0</v>
      </c>
    </row>
    <row r="82" spans="1:28" ht="18" customHeight="1">
      <c r="A82" s="374"/>
      <c r="B82" s="374"/>
      <c r="C82" s="533"/>
      <c r="D82" s="533"/>
      <c r="E82" s="533"/>
      <c r="F82" s="533"/>
      <c r="G82" s="375" t="s">
        <v>338</v>
      </c>
      <c r="H82" s="374" t="str">
        <f>'TC FORM'!B$34</f>
        <v>New</v>
      </c>
      <c r="I82" s="367"/>
      <c r="J82" s="367"/>
      <c r="X82" s="82" t="str">
        <f>CT!$E$3</f>
        <v>PRT</v>
      </c>
      <c r="Y82" s="82" t="str">
        <f>CT!$M$3</f>
        <v>PRT</v>
      </c>
      <c r="Z82" s="82" t="str">
        <f>CT!$U$3</f>
        <v>PRT</v>
      </c>
      <c r="AA82" s="82">
        <f>CT!$AC$3</f>
        <v>0</v>
      </c>
      <c r="AB82" s="82">
        <f>CT!$AK$3</f>
        <v>0</v>
      </c>
    </row>
    <row r="83" spans="1:28" ht="5.25" customHeight="1">
      <c r="A83" s="371"/>
      <c r="B83" s="372"/>
      <c r="C83" s="371"/>
      <c r="D83" s="371"/>
      <c r="E83" s="371"/>
      <c r="F83" s="371"/>
      <c r="G83" s="371"/>
      <c r="H83" s="371"/>
      <c r="I83" s="371"/>
      <c r="J83" s="373"/>
      <c r="X83" s="82"/>
      <c r="Y83" s="82"/>
      <c r="Z83" s="82"/>
      <c r="AA83" s="82"/>
      <c r="AB83" s="82"/>
    </row>
    <row r="84" spans="1:28" ht="18" customHeight="1">
      <c r="A84" s="523" t="s">
        <v>341</v>
      </c>
      <c r="B84" s="523"/>
      <c r="C84" s="526" t="str">
        <f>IF(X84="","",CONCATENATE(X84,"°F"))</f>
        <v>0.22°F</v>
      </c>
      <c r="D84" s="526"/>
      <c r="E84" s="526" t="str">
        <f>IF(Y84="","",CONCATENATE(Y84,"°F"))</f>
        <v>0.21°F</v>
      </c>
      <c r="F84" s="526"/>
      <c r="G84" s="395" t="str">
        <f>IF(Z84="","",CONCATENATE(Z84,"°F"))</f>
        <v>0.22°F</v>
      </c>
      <c r="H84" s="395" t="str">
        <f>IF(AA84="","",CONCATENATE(AA84,"°F"))</f>
        <v/>
      </c>
      <c r="I84" s="526" t="str">
        <f>IF(AB84="","",CONCATENATE(AB84,"°F"))</f>
        <v/>
      </c>
      <c r="J84" s="526"/>
      <c r="W84" s="29" t="s">
        <v>342</v>
      </c>
      <c r="X84" s="333">
        <f>IF(X81=0,"",ROUND(X81,2-(1+INT(LOG10(ABS(X81))))))</f>
        <v>0.22</v>
      </c>
      <c r="Y84" s="333">
        <f>IF(Y81=0,"",ROUND(Y81,2-(1+INT(LOG10(ABS(Y81))))))</f>
        <v>0.21</v>
      </c>
      <c r="Z84" s="333">
        <f>IF(Z81=0,"",ROUND(Z81,2-(1+INT(LOG10(ABS(Z81))))))</f>
        <v>0.22</v>
      </c>
      <c r="AA84" s="333" t="str">
        <f>IF(AA81=0,"",ROUND(AA81,2-(1+INT(LOG10(ABS(AA81))))))</f>
        <v/>
      </c>
      <c r="AB84" s="333" t="str">
        <f>IF(AB81=0,"",ROUND(AB81,2-(1+INT(LOG10(ABS(AB81))))))</f>
        <v/>
      </c>
    </row>
    <row r="85" spans="1:28" ht="18" customHeight="1" thickBot="1">
      <c r="A85" s="522" t="s">
        <v>345</v>
      </c>
      <c r="B85" s="522"/>
      <c r="C85" s="521">
        <f>IF('TC FORM'!D50="","",'TC FORM'!D50)</f>
        <v>-50</v>
      </c>
      <c r="D85" s="521"/>
      <c r="E85" s="521">
        <f>IF('TC FORM'!E50="","",'TC FORM'!E50)</f>
        <v>200</v>
      </c>
      <c r="F85" s="521"/>
      <c r="G85" s="396">
        <f>IF('TC FORM'!F50="","",'TC FORM'!F50)</f>
        <v>450</v>
      </c>
      <c r="H85" s="396" t="str">
        <f>IF('TC FORM'!G50="","",'TC FORM'!G50)</f>
        <v/>
      </c>
      <c r="I85" s="521" t="str">
        <f>IF('TC FORM'!H50="","",'TC FORM'!H50)</f>
        <v/>
      </c>
      <c r="J85" s="521"/>
      <c r="W85" s="29" t="s">
        <v>346</v>
      </c>
      <c r="X85" s="349">
        <f>'TC FORM'!$D$10</f>
        <v>-50</v>
      </c>
      <c r="Y85" s="350">
        <f>'TC FORM'!$E$10</f>
        <v>200</v>
      </c>
      <c r="Z85" s="350">
        <f>'TC FORM'!$F$10</f>
        <v>450</v>
      </c>
      <c r="AA85" s="350" t="str">
        <f>'TC FORM'!$G$10</f>
        <v/>
      </c>
      <c r="AB85" s="350" t="str">
        <f>'TC FORM'!$H$10</f>
        <v/>
      </c>
    </row>
    <row r="86" spans="1:28" ht="18" customHeight="1">
      <c r="A86" s="365" t="str">
        <f>IF('TC FORM'!B51="","",'TC FORM'!B51)</f>
        <v/>
      </c>
      <c r="B86" s="365" t="str">
        <f>IF('TC FORM'!C51="","",'TC FORM'!C51)</f>
        <v/>
      </c>
      <c r="C86" s="526" t="str">
        <f>IF('TC FORM'!D51="","",'TC FORM'!D51)</f>
        <v/>
      </c>
      <c r="D86" s="526"/>
      <c r="E86" s="526" t="str">
        <f>IF('TC FORM'!E51="","",'TC FORM'!E51)</f>
        <v/>
      </c>
      <c r="F86" s="526"/>
      <c r="G86" s="395" t="str">
        <f>IF('TC FORM'!F51="","",'TC FORM'!F51)</f>
        <v/>
      </c>
      <c r="H86" s="395" t="str">
        <f>IF('TC FORM'!G51="","",'TC FORM'!G51)</f>
        <v/>
      </c>
      <c r="I86" s="526" t="str">
        <f>IF('TC FORM'!H51="","",'TC FORM'!H51)</f>
        <v/>
      </c>
      <c r="J86" s="526"/>
      <c r="W86" s="333" t="s">
        <v>222</v>
      </c>
      <c r="X86" s="82">
        <f>IF(X82="PRT",AD$8,AD$9)</f>
        <v>0.21199999999999999</v>
      </c>
      <c r="Y86" s="82">
        <f>IF(Y82="PRT",AE$8,AE$9)</f>
        <v>0.19</v>
      </c>
      <c r="Z86" s="82">
        <f>IF(Z82="PRT",AF$8,AF$9)</f>
        <v>0.183</v>
      </c>
      <c r="AA86" s="82">
        <f>IF(AA82="PRT",AG$8,AG$9)</f>
        <v>0</v>
      </c>
      <c r="AB86" s="82">
        <f>IF(AB82="PRT",AH$8,AH$9)</f>
        <v>0</v>
      </c>
    </row>
    <row r="87" spans="1:28" ht="18" customHeight="1">
      <c r="A87" s="365" t="str">
        <f>IF('TC FORM'!B52="","",'TC FORM'!B52)</f>
        <v/>
      </c>
      <c r="B87" s="365" t="str">
        <f>IF('TC FORM'!C52="","",'TC FORM'!C52)</f>
        <v/>
      </c>
      <c r="C87" s="526" t="str">
        <f>IF('TC FORM'!D52="","",'TC FORM'!D52)</f>
        <v/>
      </c>
      <c r="D87" s="526"/>
      <c r="E87" s="526" t="str">
        <f>IF('TC FORM'!E52="","",'TC FORM'!E52)</f>
        <v/>
      </c>
      <c r="F87" s="526"/>
      <c r="G87" s="395" t="str">
        <f>IF('TC FORM'!F52="","",'TC FORM'!F52)</f>
        <v/>
      </c>
      <c r="H87" s="395" t="str">
        <f>IF('TC FORM'!G52="","",'TC FORM'!G52)</f>
        <v/>
      </c>
      <c r="I87" s="526" t="str">
        <f>IF('TC FORM'!H52="","",'TC FORM'!H52)</f>
        <v/>
      </c>
      <c r="J87" s="526"/>
      <c r="W87" s="333" t="s">
        <v>51</v>
      </c>
      <c r="X87" s="82">
        <f>IF(X82="PRT",AJ$9,AJ$10)</f>
        <v>0.222</v>
      </c>
      <c r="Y87" s="82">
        <f>IF(Y82="PRT",AK$9,AK$10)</f>
        <v>0.21</v>
      </c>
      <c r="Z87" s="82">
        <f>IF(Z82="PRT",AL$9,AL$10)</f>
        <v>0.222</v>
      </c>
      <c r="AA87" s="82">
        <f>IF(AA$18="PRT",AM$9,AM$10)</f>
        <v>0</v>
      </c>
      <c r="AB87" s="82">
        <f>IF(AB$18="PRT",AN$9,AN$10)</f>
        <v>0</v>
      </c>
    </row>
    <row r="88" spans="1:28" ht="18" customHeight="1">
      <c r="A88" s="365" t="str">
        <f>IF('TC FORM'!B53="","",'TC FORM'!B53)</f>
        <v/>
      </c>
      <c r="B88" s="365" t="str">
        <f>IF('TC FORM'!C53="","",'TC FORM'!C53)</f>
        <v/>
      </c>
      <c r="C88" s="526" t="str">
        <f>IF('TC FORM'!D53="","",'TC FORM'!D53)</f>
        <v/>
      </c>
      <c r="D88" s="526"/>
      <c r="E88" s="526" t="str">
        <f>IF('TC FORM'!E53="","",'TC FORM'!E53)</f>
        <v/>
      </c>
      <c r="F88" s="526"/>
      <c r="G88" s="395" t="str">
        <f>IF('TC FORM'!F53="","",'TC FORM'!F53)</f>
        <v/>
      </c>
      <c r="H88" s="395" t="str">
        <f>IF('TC FORM'!G53="","",'TC FORM'!G53)</f>
        <v/>
      </c>
      <c r="I88" s="526" t="str">
        <f>IF('TC FORM'!H53="","",'TC FORM'!H53)</f>
        <v/>
      </c>
      <c r="J88" s="526"/>
      <c r="W88" s="333" t="s">
        <v>204</v>
      </c>
      <c r="X88" s="82">
        <f>IF(X82="PRT",AP$9,AP$10)</f>
        <v>0.27600000000000002</v>
      </c>
      <c r="Y88" s="82">
        <f>IF(Y$18="PRT",AQ$9,AQ$10)</f>
        <v>0.24399999999999999</v>
      </c>
      <c r="Z88" s="82">
        <f>IF(Z$18="PRT",AR$9,AR$10)</f>
        <v>0.27200000000000002</v>
      </c>
      <c r="AA88" s="82">
        <f>IF(AA82="PRT",AS$9,AS$10)</f>
        <v>0</v>
      </c>
      <c r="AB88" s="82">
        <f>IF(AB82="PRT",AT$9,AT$10)</f>
        <v>0</v>
      </c>
    </row>
    <row r="89" spans="1:28" ht="18" customHeight="1">
      <c r="A89" s="365" t="str">
        <f>IF('TC FORM'!B54="","",'TC FORM'!B54)</f>
        <v/>
      </c>
      <c r="B89" s="365" t="str">
        <f>IF('TC FORM'!C54="","",'TC FORM'!C54)</f>
        <v/>
      </c>
      <c r="C89" s="526" t="str">
        <f>IF('TC FORM'!D54="","",'TC FORM'!D54)</f>
        <v/>
      </c>
      <c r="D89" s="526"/>
      <c r="E89" s="526" t="str">
        <f>IF('TC FORM'!E54="","",'TC FORM'!E54)</f>
        <v/>
      </c>
      <c r="F89" s="526"/>
      <c r="G89" s="395" t="str">
        <f>IF('TC FORM'!F54="","",'TC FORM'!F54)</f>
        <v/>
      </c>
      <c r="H89" s="395" t="str">
        <f>IF('TC FORM'!G54="","",'TC FORM'!G54)</f>
        <v/>
      </c>
      <c r="I89" s="526" t="str">
        <f>IF('TC FORM'!H54="","",'TC FORM'!H54)</f>
        <v/>
      </c>
      <c r="J89" s="526"/>
      <c r="W89" s="333" t="s">
        <v>209</v>
      </c>
      <c r="X89" s="82">
        <f>IF(X82="PRT",AV$9,AV$10)</f>
        <v>0.40500000000000003</v>
      </c>
      <c r="Y89" s="82">
        <f>IF(Y82="PRT",AW$9,AW$10)</f>
        <v>0.33300000000000002</v>
      </c>
      <c r="Z89" s="82">
        <f>IF(Z82="PRT",AX$9,AX$10)</f>
        <v>0.312</v>
      </c>
      <c r="AA89" s="82">
        <f>IF(AA82="PRT",AY$9,AY$10)</f>
        <v>0</v>
      </c>
      <c r="AB89" s="82">
        <f>IF(AB82="PRT",AZ$9,AZ$10)</f>
        <v>0</v>
      </c>
    </row>
    <row r="90" spans="1:28" ht="18" customHeight="1">
      <c r="A90" s="365" t="str">
        <f>IF('TC FORM'!B55="","",'TC FORM'!B55)</f>
        <v/>
      </c>
      <c r="B90" s="365" t="str">
        <f>IF('TC FORM'!C55="","",'TC FORM'!C55)</f>
        <v/>
      </c>
      <c r="C90" s="526" t="str">
        <f>IF('TC FORM'!D55="","",'TC FORM'!D55)</f>
        <v/>
      </c>
      <c r="D90" s="526"/>
      <c r="E90" s="526" t="str">
        <f>IF('TC FORM'!E55="","",'TC FORM'!E55)</f>
        <v/>
      </c>
      <c r="F90" s="526"/>
      <c r="G90" s="395" t="str">
        <f>IF('TC FORM'!F55="","",'TC FORM'!F55)</f>
        <v/>
      </c>
      <c r="H90" s="395" t="str">
        <f>IF('TC FORM'!G55="","",'TC FORM'!G55)</f>
        <v/>
      </c>
      <c r="I90" s="526" t="str">
        <f>IF('TC FORM'!H55="","",'TC FORM'!H55)</f>
        <v/>
      </c>
      <c r="J90" s="526"/>
      <c r="W90" s="333" t="s">
        <v>216</v>
      </c>
      <c r="X90" s="82">
        <f>IF(X82="PRT",BB$8,IF(X82="ST7",BB$10,BB$9))</f>
        <v>0</v>
      </c>
      <c r="Y90" s="82">
        <f>IF(Y82="PRT",BC$8,IF(Y82="ST7",BC$10,BC$9))</f>
        <v>0.871</v>
      </c>
      <c r="Z90" s="82">
        <f>IF(Z82="PRT",BD72,IF(Z82="ST7",BD$10,BD$9))</f>
        <v>0</v>
      </c>
      <c r="AA90" s="82">
        <f>IF(AA82="PRT",BE$8,IF(AA82="ST7",BE$10,BE$9))</f>
        <v>0</v>
      </c>
      <c r="AB90" s="82">
        <f>IF(AB82="PRT",BF$8,IF(AB82="ST7",BF$10,BF$9))</f>
        <v>0</v>
      </c>
    </row>
    <row r="91" spans="1:28" ht="18" customHeight="1">
      <c r="A91" s="365" t="str">
        <f>IF('TC FORM'!B56="","",'TC FORM'!B56)</f>
        <v/>
      </c>
      <c r="B91" s="365" t="str">
        <f>IF('TC FORM'!C56="","",'TC FORM'!C56)</f>
        <v/>
      </c>
      <c r="C91" s="526" t="str">
        <f>IF('TC FORM'!D56="","",'TC FORM'!D56)</f>
        <v/>
      </c>
      <c r="D91" s="526"/>
      <c r="E91" s="526" t="str">
        <f>IF('TC FORM'!E56="","",'TC FORM'!E56)</f>
        <v/>
      </c>
      <c r="F91" s="526"/>
      <c r="G91" s="395" t="str">
        <f>IF('TC FORM'!F56="","",'TC FORM'!F56)</f>
        <v/>
      </c>
      <c r="H91" s="395" t="str">
        <f>IF('TC FORM'!G56="","",'TC FORM'!G56)</f>
        <v/>
      </c>
      <c r="I91" s="526" t="str">
        <f>IF('TC FORM'!H56="","",'TC FORM'!H56)</f>
        <v/>
      </c>
      <c r="J91" s="526"/>
      <c r="W91" s="333" t="s">
        <v>219</v>
      </c>
      <c r="X91" s="82">
        <f>IF(X82="PRT",BN$8,IF(X82="ST7",BN$10,BN$9))</f>
        <v>0</v>
      </c>
      <c r="Y91" s="82">
        <f>IF(Y82="PRT",BO$8,IF(Y82="ST7",BO$10,BO$9))</f>
        <v>0.871</v>
      </c>
      <c r="Z91" s="82">
        <f>IF(Z82="PRT",BP$8,IF(Z82="ST7",BP$10,BP$9))</f>
        <v>0.81</v>
      </c>
      <c r="AA91" s="82">
        <f>IF(AA82="PRT",BQ$8,IF(AA82="ST7",BQ$10,BQ$9))</f>
        <v>0</v>
      </c>
      <c r="AB91" s="82">
        <f>IF(AB82="PRT",BR$8,IF(AB82="ST7",BR$10,BR$9))</f>
        <v>0</v>
      </c>
    </row>
    <row r="92" spans="1:28" ht="18" customHeight="1">
      <c r="A92" s="365" t="str">
        <f>IF('TC FORM'!B57="","",'TC FORM'!B57)</f>
        <v/>
      </c>
      <c r="B92" s="365" t="str">
        <f>IF('TC FORM'!C57="","",'TC FORM'!C57)</f>
        <v/>
      </c>
      <c r="C92" s="526" t="str">
        <f>IF('TC FORM'!D57="","",'TC FORM'!D57)</f>
        <v/>
      </c>
      <c r="D92" s="526"/>
      <c r="E92" s="526" t="str">
        <f>IF('TC FORM'!E57="","",'TC FORM'!E57)</f>
        <v/>
      </c>
      <c r="F92" s="526"/>
      <c r="G92" s="395" t="str">
        <f>IF('TC FORM'!F57="","",'TC FORM'!F57)</f>
        <v/>
      </c>
      <c r="H92" s="395" t="str">
        <f>IF('TC FORM'!G57="","",'TC FORM'!G57)</f>
        <v/>
      </c>
      <c r="I92" s="526" t="str">
        <f>IF('TC FORM'!H57="","",'TC FORM'!H57)</f>
        <v/>
      </c>
      <c r="J92" s="526"/>
      <c r="W92" s="333" t="s">
        <v>213</v>
      </c>
      <c r="X92" s="82">
        <f>IF(X82="PRT",BZ$7,BZ$8)</f>
        <v>0.28599999999999998</v>
      </c>
      <c r="Y92" s="82">
        <f>IF(Y82="PRT",CA$7,CA$8)</f>
        <v>0.22700000000000001</v>
      </c>
      <c r="Z92" s="82">
        <f>IF(Z82="PRT",CB$7,CB$8)</f>
        <v>0.21299999999999999</v>
      </c>
      <c r="AA92" s="82">
        <f>IF(AA82="PRT",CC$7,CC$8)</f>
        <v>0</v>
      </c>
      <c r="AB92" s="82">
        <f>IF(AB82="PRT",CD$7,CD$8)</f>
        <v>0</v>
      </c>
    </row>
    <row r="93" spans="1:28" ht="18" customHeight="1">
      <c r="A93" s="365" t="str">
        <f>IF('TC FORM'!B58="","",'TC FORM'!B58)</f>
        <v/>
      </c>
      <c r="B93" s="365" t="str">
        <f>IF('TC FORM'!C58="","",'TC FORM'!C58)</f>
        <v/>
      </c>
      <c r="C93" s="526" t="str">
        <f>IF('TC FORM'!D58="","",'TC FORM'!D58)</f>
        <v/>
      </c>
      <c r="D93" s="526"/>
      <c r="E93" s="526" t="str">
        <f>IF('TC FORM'!E58="","",'TC FORM'!E58)</f>
        <v/>
      </c>
      <c r="F93" s="526"/>
      <c r="G93" s="395" t="str">
        <f>IF('TC FORM'!F58="","",'TC FORM'!F58)</f>
        <v/>
      </c>
      <c r="H93" s="395" t="str">
        <f>IF('TC FORM'!G58="","",'TC FORM'!G58)</f>
        <v/>
      </c>
      <c r="I93" s="526" t="str">
        <f>IF('TC FORM'!H58="","",'TC FORM'!H58)</f>
        <v/>
      </c>
      <c r="J93" s="526"/>
    </row>
    <row r="94" spans="1:28" ht="18" customHeight="1">
      <c r="A94" s="365" t="str">
        <f>IF('TC FORM'!B59="","",'TC FORM'!B59)</f>
        <v/>
      </c>
      <c r="B94" s="365" t="str">
        <f>IF('TC FORM'!C59="","",'TC FORM'!C59)</f>
        <v/>
      </c>
      <c r="C94" s="526" t="str">
        <f>IF('TC FORM'!D59="","",'TC FORM'!D59)</f>
        <v/>
      </c>
      <c r="D94" s="526"/>
      <c r="E94" s="526" t="str">
        <f>IF('TC FORM'!E59="","",'TC FORM'!E59)</f>
        <v/>
      </c>
      <c r="F94" s="526"/>
      <c r="G94" s="395" t="str">
        <f>IF('TC FORM'!F59="","",'TC FORM'!F59)</f>
        <v/>
      </c>
      <c r="H94" s="395" t="str">
        <f>IF('TC FORM'!G59="","",'TC FORM'!G59)</f>
        <v/>
      </c>
      <c r="I94" s="526" t="str">
        <f>IF('TC FORM'!H59="","",'TC FORM'!H59)</f>
        <v/>
      </c>
      <c r="J94" s="526"/>
    </row>
    <row r="95" spans="1:28" ht="18" customHeight="1">
      <c r="A95" s="365" t="str">
        <f>IF('TC FORM'!B60="","",'TC FORM'!B60)</f>
        <v/>
      </c>
      <c r="B95" s="365" t="str">
        <f>IF('TC FORM'!C60="","",'TC FORM'!C60)</f>
        <v/>
      </c>
      <c r="C95" s="526" t="str">
        <f>IF('TC FORM'!D60="","",'TC FORM'!D60)</f>
        <v/>
      </c>
      <c r="D95" s="526"/>
      <c r="E95" s="526" t="str">
        <f>IF('TC FORM'!E60="","",'TC FORM'!E60)</f>
        <v/>
      </c>
      <c r="F95" s="526"/>
      <c r="G95" s="395" t="str">
        <f>IF('TC FORM'!F60="","",'TC FORM'!F60)</f>
        <v/>
      </c>
      <c r="H95" s="395" t="str">
        <f>IF('TC FORM'!G60="","",'TC FORM'!G60)</f>
        <v/>
      </c>
      <c r="I95" s="526" t="str">
        <f>IF('TC FORM'!H60="","",'TC FORM'!H60)</f>
        <v/>
      </c>
      <c r="J95" s="526"/>
    </row>
    <row r="96" spans="1:28" ht="18" customHeight="1">
      <c r="A96" s="365" t="str">
        <f>IF('TC FORM'!B61="","",'TC FORM'!B61)</f>
        <v/>
      </c>
      <c r="B96" s="365" t="str">
        <f>IF('TC FORM'!C61="","",'TC FORM'!C61)</f>
        <v/>
      </c>
      <c r="C96" s="526" t="str">
        <f>IF('TC FORM'!D61="","",'TC FORM'!D61)</f>
        <v/>
      </c>
      <c r="D96" s="526"/>
      <c r="E96" s="526" t="str">
        <f>IF('TC FORM'!E61="","",'TC FORM'!E61)</f>
        <v/>
      </c>
      <c r="F96" s="526"/>
      <c r="G96" s="395" t="str">
        <f>IF('TC FORM'!F61="","",'TC FORM'!F61)</f>
        <v/>
      </c>
      <c r="H96" s="395" t="str">
        <f>IF('TC FORM'!G61="","",'TC FORM'!G61)</f>
        <v/>
      </c>
      <c r="I96" s="526" t="str">
        <f>IF('TC FORM'!H61="","",'TC FORM'!H61)</f>
        <v/>
      </c>
      <c r="J96" s="526"/>
    </row>
    <row r="97" spans="1:10" ht="18" customHeight="1">
      <c r="A97" s="365" t="str">
        <f>IF('TC FORM'!B62="","",'TC FORM'!B62)</f>
        <v/>
      </c>
      <c r="B97" s="365" t="str">
        <f>IF('TC FORM'!C62="","",'TC FORM'!C62)</f>
        <v/>
      </c>
      <c r="C97" s="526" t="str">
        <f>IF('TC FORM'!D62="","",'TC FORM'!D62)</f>
        <v/>
      </c>
      <c r="D97" s="526"/>
      <c r="E97" s="526" t="str">
        <f>IF('TC FORM'!E62="","",'TC FORM'!E62)</f>
        <v/>
      </c>
      <c r="F97" s="526"/>
      <c r="G97" s="395" t="str">
        <f>IF('TC FORM'!F62="","",'TC FORM'!F62)</f>
        <v/>
      </c>
      <c r="H97" s="395" t="str">
        <f>IF('TC FORM'!G62="","",'TC FORM'!G62)</f>
        <v/>
      </c>
      <c r="I97" s="526" t="str">
        <f>IF('TC FORM'!H62="","",'TC FORM'!H62)</f>
        <v/>
      </c>
      <c r="J97" s="526"/>
    </row>
    <row r="98" spans="1:10" ht="18" customHeight="1">
      <c r="A98" s="365" t="str">
        <f>IF('TC FORM'!B63="","",'TC FORM'!B63)</f>
        <v/>
      </c>
      <c r="B98" s="365" t="str">
        <f>IF('TC FORM'!C63="","",'TC FORM'!C63)</f>
        <v/>
      </c>
      <c r="C98" s="526" t="str">
        <f>IF('TC FORM'!D63="","",'TC FORM'!D63)</f>
        <v/>
      </c>
      <c r="D98" s="526"/>
      <c r="E98" s="526" t="str">
        <f>IF('TC FORM'!E63="","",'TC FORM'!E63)</f>
        <v/>
      </c>
      <c r="F98" s="526"/>
      <c r="G98" s="395" t="str">
        <f>IF('TC FORM'!F63="","",'TC FORM'!F63)</f>
        <v/>
      </c>
      <c r="H98" s="395" t="str">
        <f>IF('TC FORM'!G63="","",'TC FORM'!G63)</f>
        <v/>
      </c>
      <c r="I98" s="526" t="str">
        <f>IF('TC FORM'!H63="","",'TC FORM'!H63)</f>
        <v/>
      </c>
      <c r="J98" s="526"/>
    </row>
    <row r="99" spans="1:10" ht="18" customHeight="1">
      <c r="A99" s="365" t="str">
        <f>IF('TC FORM'!B64="","",'TC FORM'!B64)</f>
        <v/>
      </c>
      <c r="B99" s="365" t="str">
        <f>IF('TC FORM'!C64="","",'TC FORM'!C64)</f>
        <v/>
      </c>
      <c r="C99" s="526" t="str">
        <f>IF('TC FORM'!D64="","",'TC FORM'!D64)</f>
        <v/>
      </c>
      <c r="D99" s="526"/>
      <c r="E99" s="526" t="str">
        <f>IF('TC FORM'!E64="","",'TC FORM'!E64)</f>
        <v/>
      </c>
      <c r="F99" s="526"/>
      <c r="G99" s="395" t="str">
        <f>IF('TC FORM'!F64="","",'TC FORM'!F64)</f>
        <v/>
      </c>
      <c r="H99" s="395" t="str">
        <f>IF('TC FORM'!G64="","",'TC FORM'!G64)</f>
        <v/>
      </c>
      <c r="I99" s="526" t="str">
        <f>IF('TC FORM'!H64="","",'TC FORM'!H64)</f>
        <v/>
      </c>
      <c r="J99" s="526"/>
    </row>
    <row r="100" spans="1:10" ht="18" customHeight="1">
      <c r="A100" s="365" t="str">
        <f>IF('TC FORM'!B65="","",'TC FORM'!B65)</f>
        <v/>
      </c>
      <c r="B100" s="365" t="str">
        <f>IF('TC FORM'!C65="","",'TC FORM'!C65)</f>
        <v/>
      </c>
      <c r="C100" s="527" t="str">
        <f>IF('TC FORM'!D65="","",'TC FORM'!D65)</f>
        <v/>
      </c>
      <c r="D100" s="527"/>
      <c r="E100" s="527" t="str">
        <f>IF('TC FORM'!E65="","",'TC FORM'!E65)</f>
        <v/>
      </c>
      <c r="F100" s="527"/>
      <c r="G100" s="376" t="str">
        <f>IF('TC FORM'!F65="","",'TC FORM'!F65)</f>
        <v/>
      </c>
      <c r="H100" s="376" t="str">
        <f>IF('TC FORM'!G65="","",'TC FORM'!G65)</f>
        <v/>
      </c>
      <c r="I100" s="527" t="str">
        <f>IF('TC FORM'!H65="","",'TC FORM'!H65)</f>
        <v/>
      </c>
      <c r="J100" s="527"/>
    </row>
    <row r="101" spans="1:10" ht="15.75" customHeight="1">
      <c r="A101" s="328" t="s">
        <v>353</v>
      </c>
      <c r="B101" s="321"/>
      <c r="C101" s="321"/>
      <c r="D101" s="321"/>
      <c r="E101" s="321"/>
      <c r="F101" s="321"/>
      <c r="G101" s="321"/>
      <c r="H101" s="321"/>
      <c r="I101" s="321"/>
    </row>
    <row r="102" spans="1:10" ht="5.25" customHeight="1">
      <c r="A102" s="323"/>
      <c r="B102" s="323"/>
      <c r="C102" s="323"/>
      <c r="D102" s="323"/>
      <c r="E102" s="323"/>
      <c r="F102" s="323"/>
      <c r="G102" s="323"/>
      <c r="H102" s="323"/>
      <c r="I102" s="323"/>
      <c r="J102" s="323"/>
    </row>
    <row r="103" spans="1:10">
      <c r="A103" s="540" t="s">
        <v>354</v>
      </c>
      <c r="B103" s="540"/>
      <c r="C103" s="540"/>
      <c r="D103" s="540"/>
      <c r="E103" s="540"/>
      <c r="F103" s="540"/>
      <c r="G103" s="540"/>
      <c r="H103" s="540"/>
      <c r="I103" s="540"/>
      <c r="J103" s="540"/>
    </row>
    <row r="104" spans="1:10">
      <c r="A104" s="540"/>
      <c r="B104" s="540"/>
      <c r="C104" s="540"/>
      <c r="D104" s="540"/>
      <c r="E104" s="540"/>
      <c r="F104" s="540"/>
      <c r="G104" s="540"/>
      <c r="H104" s="540"/>
      <c r="I104" s="540"/>
      <c r="J104" s="540"/>
    </row>
    <row r="105" spans="1:10">
      <c r="A105" s="540"/>
      <c r="B105" s="540"/>
      <c r="C105" s="540"/>
      <c r="D105" s="540"/>
      <c r="E105" s="540"/>
      <c r="F105" s="540"/>
      <c r="G105" s="540"/>
      <c r="H105" s="540"/>
      <c r="I105" s="540"/>
      <c r="J105" s="540"/>
    </row>
    <row r="106" spans="1:10">
      <c r="A106" s="540"/>
      <c r="B106" s="540"/>
      <c r="C106" s="540"/>
      <c r="D106" s="540"/>
      <c r="E106" s="540"/>
      <c r="F106" s="540"/>
      <c r="G106" s="540"/>
      <c r="H106" s="540"/>
      <c r="I106" s="540"/>
      <c r="J106" s="540"/>
    </row>
    <row r="107" spans="1:10" ht="5.25" customHeight="1">
      <c r="A107" s="540"/>
      <c r="B107" s="540"/>
      <c r="C107" s="540"/>
      <c r="D107" s="540"/>
      <c r="E107" s="540"/>
      <c r="F107" s="540"/>
      <c r="G107" s="540"/>
      <c r="H107" s="540"/>
      <c r="I107" s="540"/>
      <c r="J107" s="540"/>
    </row>
    <row r="108" spans="1:10" ht="5.25" customHeight="1">
      <c r="A108" s="320"/>
      <c r="B108" s="320"/>
      <c r="C108" s="320"/>
      <c r="D108" s="320"/>
      <c r="E108" s="320"/>
      <c r="F108" s="320"/>
      <c r="G108" s="320"/>
      <c r="H108" s="320"/>
      <c r="I108" s="320"/>
      <c r="J108" s="320"/>
    </row>
    <row r="109" spans="1:10" ht="18">
      <c r="A109" s="374" t="s">
        <v>214</v>
      </c>
      <c r="B109" s="374"/>
      <c r="C109" s="374"/>
      <c r="D109" s="374"/>
      <c r="E109" s="374"/>
      <c r="F109" s="374"/>
      <c r="G109" s="374"/>
      <c r="H109" s="374"/>
      <c r="I109" s="374"/>
      <c r="J109" s="367"/>
    </row>
    <row r="110" spans="1:10" ht="12.75" customHeight="1">
      <c r="A110" s="533" t="str">
        <f>'TC FORM'!B$32</f>
        <v>Found in tolerance.  No action required.  "C.F" = "Correction Factor."</v>
      </c>
      <c r="B110" s="533"/>
      <c r="C110" s="533"/>
      <c r="D110" s="533"/>
      <c r="E110" s="533"/>
      <c r="F110" s="533"/>
      <c r="G110" s="533"/>
      <c r="H110" s="533"/>
      <c r="I110" s="533"/>
      <c r="J110" s="533"/>
    </row>
    <row r="111" spans="1:10" ht="12.75" customHeight="1">
      <c r="A111" s="533"/>
      <c r="B111" s="533"/>
      <c r="C111" s="533"/>
      <c r="D111" s="533"/>
      <c r="E111" s="533"/>
      <c r="F111" s="533"/>
      <c r="G111" s="533"/>
      <c r="H111" s="533"/>
      <c r="I111" s="533"/>
      <c r="J111" s="533"/>
    </row>
    <row r="112" spans="1:10" ht="12.75" customHeight="1">
      <c r="A112" s="533"/>
      <c r="B112" s="533"/>
      <c r="C112" s="533"/>
      <c r="D112" s="533"/>
      <c r="E112" s="533"/>
      <c r="F112" s="533"/>
      <c r="G112" s="533"/>
      <c r="H112" s="533"/>
      <c r="I112" s="533"/>
      <c r="J112" s="533"/>
    </row>
    <row r="113" spans="1:10" ht="12.75" customHeight="1">
      <c r="A113" s="533"/>
      <c r="B113" s="533"/>
      <c r="C113" s="533"/>
      <c r="D113" s="533"/>
      <c r="E113" s="533"/>
      <c r="F113" s="533"/>
      <c r="G113" s="533"/>
      <c r="H113" s="533"/>
      <c r="I113" s="533"/>
      <c r="J113" s="533"/>
    </row>
    <row r="114" spans="1:10" ht="12.75" customHeight="1">
      <c r="A114" s="533"/>
      <c r="B114" s="533"/>
      <c r="C114" s="533"/>
      <c r="D114" s="533"/>
      <c r="E114" s="533"/>
      <c r="F114" s="533"/>
      <c r="G114" s="533"/>
      <c r="H114" s="533"/>
      <c r="I114" s="533"/>
      <c r="J114" s="533"/>
    </row>
    <row r="115" spans="1:10" ht="18">
      <c r="A115" s="375" t="s">
        <v>355</v>
      </c>
      <c r="B115" s="543" t="str">
        <f>'TC FORM'!B$35</f>
        <v>ACCEPTED</v>
      </c>
      <c r="C115" s="543"/>
      <c r="D115" s="543"/>
      <c r="E115" s="543"/>
      <c r="F115" s="543"/>
      <c r="G115" s="543"/>
      <c r="H115" s="543"/>
      <c r="I115" s="374"/>
      <c r="J115" s="367"/>
    </row>
    <row r="116" spans="1:10" ht="18">
      <c r="A116" s="374"/>
      <c r="B116" s="374"/>
      <c r="C116" s="374"/>
      <c r="D116" s="374"/>
      <c r="E116" s="374"/>
      <c r="F116" s="374"/>
      <c r="G116" s="374"/>
      <c r="H116" s="374"/>
      <c r="I116" s="374"/>
      <c r="J116" s="367"/>
    </row>
    <row r="117" spans="1:10" ht="5.25" customHeight="1">
      <c r="A117" s="320"/>
      <c r="B117" s="320"/>
      <c r="C117" s="320"/>
      <c r="D117" s="320"/>
      <c r="E117" s="320"/>
      <c r="F117" s="320"/>
      <c r="G117" s="320"/>
      <c r="H117" s="320"/>
      <c r="I117" s="320"/>
      <c r="J117" s="320"/>
    </row>
    <row r="118" spans="1:10" ht="15.75" customHeight="1">
      <c r="A118" s="321"/>
      <c r="B118" s="321"/>
      <c r="C118" s="321"/>
      <c r="D118" s="542" t="s">
        <v>356</v>
      </c>
      <c r="E118" s="542"/>
      <c r="F118" s="321"/>
      <c r="G118" s="321"/>
      <c r="H118" s="321"/>
      <c r="I118" s="321"/>
    </row>
    <row r="119" spans="1:10" ht="15.75">
      <c r="A119" s="541" t="s">
        <v>357</v>
      </c>
      <c r="B119" s="541"/>
      <c r="C119" s="541" t="s">
        <v>207</v>
      </c>
      <c r="D119" s="541"/>
      <c r="E119" s="541" t="s">
        <v>358</v>
      </c>
      <c r="F119" s="541"/>
      <c r="G119" s="331" t="s">
        <v>85</v>
      </c>
      <c r="H119" s="541" t="s">
        <v>359</v>
      </c>
      <c r="I119" s="541"/>
      <c r="J119" s="541"/>
    </row>
    <row r="120" spans="1:10" ht="15.75">
      <c r="A120" s="538" t="str">
        <f>IF(A56="","",A56)</f>
        <v>Additel 286</v>
      </c>
      <c r="B120" s="538"/>
      <c r="C120" s="538" t="str">
        <f>IF(C56="","",C56)</f>
        <v>6851022030037</v>
      </c>
      <c r="D120" s="538"/>
      <c r="E120" s="539">
        <f>IF(E56="","",E56)</f>
        <v>45474</v>
      </c>
      <c r="F120" s="539"/>
      <c r="G120" s="353">
        <f t="shared" ref="G120:H124" si="0">IF(G56="","",G56)</f>
        <v>45839</v>
      </c>
      <c r="H120" s="535" t="str">
        <f t="shared" si="0"/>
        <v/>
      </c>
      <c r="I120" s="536"/>
      <c r="J120" s="537"/>
    </row>
    <row r="121" spans="1:10" ht="15.75">
      <c r="A121" s="538" t="str">
        <f>IF(A57="","",A57)</f>
        <v>Fluke 1502A</v>
      </c>
      <c r="B121" s="538"/>
      <c r="C121" s="538" t="str">
        <f>IF(C57="","",C57)</f>
        <v>B55852</v>
      </c>
      <c r="D121" s="538"/>
      <c r="E121" s="539">
        <f>IF(E57="","",E57)</f>
        <v>45677</v>
      </c>
      <c r="F121" s="539"/>
      <c r="G121" s="353">
        <f t="shared" si="0"/>
        <v>46042</v>
      </c>
      <c r="H121" s="535" t="str">
        <f t="shared" si="0"/>
        <v>56561-068751</v>
      </c>
      <c r="I121" s="536"/>
      <c r="J121" s="537"/>
    </row>
    <row r="122" spans="1:10" ht="15.75">
      <c r="A122" s="538" t="str">
        <f>IF(A58="","",A58)</f>
        <v>PRT</v>
      </c>
      <c r="B122" s="538"/>
      <c r="C122" s="538" t="str">
        <f>IF(C58="","",C58)</f>
        <v>496142</v>
      </c>
      <c r="D122" s="538"/>
      <c r="E122" s="539">
        <f>IF(E58="","",E58)</f>
        <v>45275</v>
      </c>
      <c r="F122" s="539"/>
      <c r="G122" s="353">
        <f t="shared" si="0"/>
        <v>46006</v>
      </c>
      <c r="H122" s="535" t="str">
        <f t="shared" si="0"/>
        <v>G295632</v>
      </c>
      <c r="I122" s="536"/>
      <c r="J122" s="537"/>
    </row>
    <row r="123" spans="1:10" ht="15.75">
      <c r="A123" s="538" t="str">
        <f>IF(A59="","",A59)</f>
        <v/>
      </c>
      <c r="B123" s="538"/>
      <c r="C123" s="538" t="str">
        <f>IF(C59="","",C59)</f>
        <v/>
      </c>
      <c r="D123" s="538"/>
      <c r="E123" s="539" t="str">
        <f>IF(E59="","",E59)</f>
        <v/>
      </c>
      <c r="F123" s="539"/>
      <c r="G123" s="353" t="str">
        <f t="shared" si="0"/>
        <v/>
      </c>
      <c r="H123" s="535" t="str">
        <f t="shared" si="0"/>
        <v/>
      </c>
      <c r="I123" s="536"/>
      <c r="J123" s="537"/>
    </row>
    <row r="124" spans="1:10" ht="15.75">
      <c r="A124" s="538" t="str">
        <f>IF(A60="","",A60)</f>
        <v/>
      </c>
      <c r="B124" s="538"/>
      <c r="C124" s="538" t="str">
        <f>IF(C60="","",C60)</f>
        <v/>
      </c>
      <c r="D124" s="538"/>
      <c r="E124" s="539" t="str">
        <f>IF(E60="","",E60)</f>
        <v/>
      </c>
      <c r="F124" s="539"/>
      <c r="G124" s="353" t="str">
        <f t="shared" si="0"/>
        <v/>
      </c>
      <c r="H124" s="535" t="str">
        <f t="shared" si="0"/>
        <v/>
      </c>
      <c r="I124" s="536"/>
      <c r="J124" s="537"/>
    </row>
    <row r="125" spans="1:10" ht="15.75">
      <c r="A125" s="321"/>
      <c r="B125" s="321"/>
      <c r="C125" s="321"/>
      <c r="D125" s="321"/>
      <c r="F125" s="321"/>
      <c r="G125" s="321"/>
      <c r="H125" s="321"/>
      <c r="I125" s="321"/>
    </row>
    <row r="126" spans="1:10" ht="15.75">
      <c r="E126" s="321"/>
    </row>
    <row r="129" spans="1:20" ht="31.5">
      <c r="B129" s="531" t="s">
        <v>264</v>
      </c>
      <c r="C129" s="531"/>
      <c r="D129" s="531"/>
      <c r="E129" s="531"/>
      <c r="F129" s="531"/>
      <c r="G129" s="531"/>
      <c r="H129" s="531"/>
      <c r="I129" s="329"/>
      <c r="J129" s="329"/>
    </row>
    <row r="130" spans="1:20" ht="18.75">
      <c r="B130" s="530" t="s">
        <v>270</v>
      </c>
      <c r="C130" s="530"/>
      <c r="D130" s="530"/>
      <c r="E130" s="530"/>
      <c r="F130" s="530"/>
      <c r="G130" s="530"/>
      <c r="H130" s="530"/>
      <c r="I130" s="330"/>
      <c r="J130" s="330"/>
    </row>
    <row r="131" spans="1:20" ht="18.75">
      <c r="B131" s="530" t="s">
        <v>282</v>
      </c>
      <c r="C131" s="530"/>
      <c r="D131" s="530"/>
      <c r="E131" s="530"/>
      <c r="F131" s="530"/>
      <c r="G131" s="530"/>
      <c r="H131" s="530"/>
      <c r="I131" s="330"/>
      <c r="J131" s="330"/>
    </row>
    <row r="132" spans="1:20" ht="23.25">
      <c r="C132" s="307"/>
      <c r="D132" s="308"/>
      <c r="E132" s="529"/>
      <c r="F132" s="529"/>
      <c r="G132" s="529"/>
      <c r="H132" s="529"/>
      <c r="I132" s="307"/>
      <c r="J132" s="307"/>
    </row>
    <row r="133" spans="1:20" ht="24.95" customHeight="1">
      <c r="B133" s="525" t="s">
        <v>289</v>
      </c>
      <c r="C133" s="525"/>
      <c r="D133" s="525"/>
      <c r="E133" s="525"/>
      <c r="F133" s="525"/>
      <c r="G133" s="525"/>
      <c r="H133" s="525"/>
      <c r="M133" s="5" t="s">
        <v>290</v>
      </c>
    </row>
    <row r="134" spans="1:20" ht="18" customHeight="1">
      <c r="A134" s="365" t="s">
        <v>1</v>
      </c>
      <c r="B134" s="523" t="str">
        <f>'CERTIFICATION WORKSHEET'!F$1</f>
        <v>072513A</v>
      </c>
      <c r="C134" s="523"/>
      <c r="D134" s="523"/>
      <c r="E134" s="523"/>
      <c r="F134" s="532" t="str">
        <f>CONCATENATE("Page 3 of ",M134)</f>
        <v>Page 3 of 1</v>
      </c>
      <c r="G134" s="532"/>
      <c r="H134" s="367"/>
      <c r="I134" s="366" t="s">
        <v>298</v>
      </c>
      <c r="J134" s="368"/>
      <c r="M134">
        <f>MAX(N$6:T$6)</f>
        <v>1</v>
      </c>
      <c r="N134">
        <f>IF(CT!C$12="",1,2)</f>
        <v>1</v>
      </c>
      <c r="O134" t="str">
        <f>IF(CT!C$17="","",3)</f>
        <v/>
      </c>
      <c r="P134" t="str">
        <f>IF(CT!C$22="","",4)</f>
        <v/>
      </c>
      <c r="Q134" t="str">
        <f>IF(CT!AS$7="","",5)</f>
        <v/>
      </c>
      <c r="R134" t="str">
        <f>IF(CT!AQ$12="","",6)</f>
        <v/>
      </c>
      <c r="S134" t="str">
        <f>IF(CT!AQ$17="","",7)</f>
        <v/>
      </c>
      <c r="T134" t="str">
        <f>IF(CT!AQ$22="","",8)</f>
        <v/>
      </c>
    </row>
    <row r="135" spans="1:20" ht="18" customHeight="1">
      <c r="A135" s="365" t="s">
        <v>301</v>
      </c>
      <c r="B135" s="523" t="str">
        <f>Customers!$I$2</f>
        <v>JOHNSON GAGE &amp; INSPECTION, INC.</v>
      </c>
      <c r="C135" s="523"/>
      <c r="D135" s="523"/>
      <c r="E135" s="523"/>
      <c r="F135" s="523"/>
      <c r="G135" s="367"/>
      <c r="H135" s="367"/>
      <c r="I135" s="366" t="s">
        <v>302</v>
      </c>
      <c r="J135" s="368"/>
    </row>
    <row r="136" spans="1:20" ht="18" customHeight="1">
      <c r="A136" s="365"/>
      <c r="B136" s="523" t="str">
        <f>Customers!$I$3</f>
        <v>5920 W. 21st ST. N.</v>
      </c>
      <c r="C136" s="523"/>
      <c r="D136" s="523"/>
      <c r="E136" s="523"/>
      <c r="F136" s="523"/>
      <c r="G136" s="367"/>
      <c r="H136" s="367"/>
      <c r="I136" s="367"/>
      <c r="J136" s="367"/>
    </row>
    <row r="137" spans="1:20" ht="18" customHeight="1">
      <c r="A137" s="365"/>
      <c r="B137" s="523" t="str">
        <f>Customers!$I$10</f>
        <v>WICHITA, KS 67205</v>
      </c>
      <c r="C137" s="523"/>
      <c r="D137" s="523"/>
      <c r="E137" s="523"/>
      <c r="F137" s="523"/>
      <c r="G137" s="367"/>
      <c r="H137" s="367"/>
      <c r="I137" s="367"/>
      <c r="J137" s="367"/>
    </row>
    <row r="138" spans="1:20" ht="18" customHeight="1">
      <c r="A138" s="365"/>
      <c r="B138" s="523"/>
      <c r="C138" s="523"/>
      <c r="D138" s="523"/>
      <c r="E138" s="523"/>
      <c r="F138" s="523"/>
      <c r="G138" s="367"/>
      <c r="H138" s="367"/>
      <c r="I138" s="367"/>
      <c r="J138" s="367"/>
    </row>
    <row r="139" spans="1:20" ht="18" customHeight="1">
      <c r="A139" s="365" t="s">
        <v>314</v>
      </c>
      <c r="B139" s="523" t="str">
        <f>'TC FORM'!B$3</f>
        <v>Thermocouple Wire</v>
      </c>
      <c r="C139" s="523"/>
      <c r="D139" s="523"/>
      <c r="E139" s="523"/>
      <c r="F139" s="367"/>
      <c r="G139" s="365" t="s">
        <v>315</v>
      </c>
      <c r="H139" s="523" t="str">
        <f>'TC FORM'!G$3</f>
        <v>KF</v>
      </c>
      <c r="I139" s="523"/>
      <c r="J139" s="367"/>
    </row>
    <row r="140" spans="1:20" ht="18" customHeight="1">
      <c r="A140" s="365" t="s">
        <v>317</v>
      </c>
      <c r="B140" s="523" t="str">
        <f>'TC FORM'!B$4</f>
        <v>"J"</v>
      </c>
      <c r="C140" s="523"/>
      <c r="D140" s="523"/>
      <c r="E140" s="523"/>
      <c r="F140" s="367"/>
      <c r="G140" s="365" t="s">
        <v>318</v>
      </c>
      <c r="H140" s="524">
        <f ca="1">'TC FORM'!G$4</f>
        <v>45756</v>
      </c>
      <c r="I140" s="524"/>
      <c r="J140" s="367"/>
    </row>
    <row r="141" spans="1:20" ht="18" customHeight="1">
      <c r="A141" s="365" t="s">
        <v>320</v>
      </c>
      <c r="B141" s="523" t="str">
        <f>'TC FORM'!B$5</f>
        <v>N/A</v>
      </c>
      <c r="C141" s="523"/>
      <c r="D141" s="523"/>
      <c r="E141" s="523"/>
      <c r="F141" s="367"/>
      <c r="G141" s="365" t="s">
        <v>321</v>
      </c>
      <c r="H141" s="524" t="str">
        <f>'TC FORM'!G$5</f>
        <v>N/A</v>
      </c>
      <c r="I141" s="524"/>
      <c r="J141" s="367"/>
    </row>
    <row r="142" spans="1:20" ht="18" customHeight="1">
      <c r="A142" s="365" t="s">
        <v>324</v>
      </c>
      <c r="B142" s="534">
        <f>'TC FORM'!B$6</f>
        <v>72</v>
      </c>
      <c r="C142" s="534"/>
      <c r="D142" s="534"/>
      <c r="E142" s="534"/>
      <c r="F142" s="367"/>
      <c r="G142" s="365" t="s">
        <v>325</v>
      </c>
      <c r="H142" s="370">
        <f>('TC FORM'!G$6)/100</f>
        <v>0.25</v>
      </c>
      <c r="I142" s="367"/>
      <c r="J142" s="367"/>
    </row>
    <row r="143" spans="1:20" ht="5.25" customHeight="1">
      <c r="A143" s="371"/>
      <c r="B143" s="372"/>
      <c r="C143" s="371"/>
      <c r="D143" s="371"/>
      <c r="E143" s="371"/>
      <c r="F143" s="371"/>
      <c r="G143" s="371"/>
      <c r="H143" s="371"/>
      <c r="I143" s="371"/>
      <c r="J143" s="373"/>
    </row>
    <row r="144" spans="1:20" ht="18" customHeight="1">
      <c r="A144" s="374"/>
      <c r="B144" s="375" t="s">
        <v>329</v>
      </c>
      <c r="C144" s="374" t="s">
        <v>330</v>
      </c>
      <c r="D144" s="367"/>
      <c r="E144" s="374"/>
      <c r="F144" s="374"/>
      <c r="G144" s="375" t="s">
        <v>331</v>
      </c>
      <c r="H144" s="374" t="str">
        <f>'TC FORM'!AR$23</f>
        <v>Greater of ±2.0°F or ±0.4% of Reading</v>
      </c>
      <c r="I144" s="367"/>
      <c r="J144" s="367"/>
    </row>
    <row r="145" spans="1:28" ht="18" customHeight="1">
      <c r="A145" s="374"/>
      <c r="B145" s="375" t="s">
        <v>333</v>
      </c>
      <c r="C145" s="533" t="str">
        <f>'TC FORM'!AR$24</f>
        <v>AMS2750H, ASTM E220-19</v>
      </c>
      <c r="D145" s="533"/>
      <c r="E145" s="533"/>
      <c r="F145" s="533"/>
      <c r="G145" s="375" t="s">
        <v>334</v>
      </c>
      <c r="H145" s="374" t="str">
        <f>'TC FORM'!G$49</f>
        <v>Specification</v>
      </c>
      <c r="I145" s="367"/>
      <c r="J145" s="367"/>
      <c r="W145" s="29" t="s">
        <v>335</v>
      </c>
      <c r="X145" s="343">
        <f>IF(CT!$D$7="E",X150,IF(CT!$D$7="J",X151,IF(CT!$D$7="K",X152,IF(CT!$D$7="N",X153,IF(CT!$D$7="R",X154,IF(CT!$D$7="S",X155,IF(CT!$D$7="T",X156,"")))))))</f>
        <v>0.222</v>
      </c>
      <c r="Y145" s="343">
        <f>IF(CT!$D$7="E",Y150,IF(CT!$D$7="J",Y151,IF(CT!$D$7="K",Y152,IF(CT!$D$7="N",Y153,IF(CT!$D$7="R",Y154,IF(CT!$D$7="S",Y155,IF(CT!$D$7="T",Y156,"")))))))</f>
        <v>0.21</v>
      </c>
      <c r="Z145" s="343">
        <f>IF(CT!$D$7="E",Z150,IF(CT!$D$7="J",Z151,IF(CT!$D$7="K",Z152,IF(CT!$D$7="N",Z153,IF(CT!$D$7="R",Z154,IF(CT!$D$7="S",Z155,IF(CT!$D$7="T",Z156,"")))))))</f>
        <v>0.222</v>
      </c>
      <c r="AA145" s="343">
        <f>IF(CT!$D$7="E",AA150,IF(CT!$D$7="J",AA151,IF(CT!$D$7="K",AA152,IF(CT!$D$7="N",AA153,IF(CT!$D$7="R",AA154,IF(CT!$D$7="S",AA155,IF(CT!$D$7="T",AA156,"")))))))</f>
        <v>0</v>
      </c>
      <c r="AB145" s="343">
        <f>IF(CT!$D$7="E",AB150,IF(CT!$D$7="J",AB151,IF(CT!$D$7="K",AB152,IF(CT!$D$7="N",AB153,IF(CT!$D$7="R",AB154,IF(CT!$D$7="S",AB155,IF(CT!$D$7="T",AB156,"")))))))</f>
        <v>0</v>
      </c>
    </row>
    <row r="146" spans="1:28" ht="18" customHeight="1">
      <c r="A146" s="374"/>
      <c r="B146" s="374"/>
      <c r="C146" s="533"/>
      <c r="D146" s="533"/>
      <c r="E146" s="533"/>
      <c r="F146" s="533"/>
      <c r="G146" s="375" t="s">
        <v>338</v>
      </c>
      <c r="H146" s="374" t="str">
        <f>'TC FORM'!B$34</f>
        <v>New</v>
      </c>
      <c r="I146" s="367"/>
      <c r="J146" s="367"/>
      <c r="X146" s="82" t="str">
        <f>CT!$E$3</f>
        <v>PRT</v>
      </c>
      <c r="Y146" s="82" t="str">
        <f>CT!$M$3</f>
        <v>PRT</v>
      </c>
      <c r="Z146" s="82" t="str">
        <f>CT!$U$3</f>
        <v>PRT</v>
      </c>
      <c r="AA146" s="82">
        <f>CT!$AC$3</f>
        <v>0</v>
      </c>
      <c r="AB146" s="82">
        <f>CT!$AK$3</f>
        <v>0</v>
      </c>
    </row>
    <row r="147" spans="1:28" ht="5.25" customHeight="1">
      <c r="A147" s="371"/>
      <c r="B147" s="372"/>
      <c r="C147" s="371"/>
      <c r="D147" s="371"/>
      <c r="E147" s="371"/>
      <c r="F147" s="371"/>
      <c r="G147" s="371"/>
      <c r="H147" s="371"/>
      <c r="I147" s="371"/>
      <c r="J147" s="373"/>
      <c r="X147" s="82"/>
      <c r="Y147" s="82"/>
      <c r="Z147" s="82"/>
      <c r="AA147" s="82"/>
      <c r="AB147" s="82"/>
    </row>
    <row r="148" spans="1:28" ht="18" customHeight="1">
      <c r="A148" s="523" t="s">
        <v>341</v>
      </c>
      <c r="B148" s="523"/>
      <c r="C148" s="526" t="str">
        <f>IF(X148="","",CONCATENATE(X148,"°F"))</f>
        <v>0.22°F</v>
      </c>
      <c r="D148" s="526"/>
      <c r="E148" s="526" t="str">
        <f>IF(Y148="","",CONCATENATE(Y148,"°F"))</f>
        <v>0.21°F</v>
      </c>
      <c r="F148" s="526"/>
      <c r="G148" s="395" t="str">
        <f>IF(Z148="","",CONCATENATE(Z148,"°F"))</f>
        <v>0.22°F</v>
      </c>
      <c r="H148" s="395" t="str">
        <f>IF(AA148="","",CONCATENATE(AA148,"°F"))</f>
        <v/>
      </c>
      <c r="I148" s="526" t="str">
        <f>IF(AB148="","",CONCATENATE(AB148,"°F"))</f>
        <v/>
      </c>
      <c r="J148" s="526"/>
      <c r="W148" s="29" t="s">
        <v>342</v>
      </c>
      <c r="X148" s="333">
        <f>IF(X145=0,"",ROUND(X145,2-(1+INT(LOG10(ABS(X145))))))</f>
        <v>0.22</v>
      </c>
      <c r="Y148" s="333">
        <f>IF(Y145=0,"",ROUND(Y145,2-(1+INT(LOG10(ABS(Y145))))))</f>
        <v>0.21</v>
      </c>
      <c r="Z148" s="333">
        <f>IF(Z145=0,"",ROUND(Z145,2-(1+INT(LOG10(ABS(Z145))))))</f>
        <v>0.22</v>
      </c>
      <c r="AA148" s="333" t="str">
        <f>IF(AA145=0,"",ROUND(AA145,2-(1+INT(LOG10(ABS(AA145))))))</f>
        <v/>
      </c>
      <c r="AB148" s="333" t="str">
        <f>IF(AB145=0,"",ROUND(AB145,2-(1+INT(LOG10(ABS(AB145))))))</f>
        <v/>
      </c>
    </row>
    <row r="149" spans="1:28" ht="18" customHeight="1" thickBot="1">
      <c r="A149" s="522" t="s">
        <v>345</v>
      </c>
      <c r="B149" s="522"/>
      <c r="C149" s="521">
        <f>IF('TC FORM'!D90="","",'TC FORM'!D90)</f>
        <v>-50</v>
      </c>
      <c r="D149" s="521"/>
      <c r="E149" s="521">
        <f>IF('TC FORM'!E90="","",'TC FORM'!E90)</f>
        <v>200</v>
      </c>
      <c r="F149" s="521"/>
      <c r="G149" s="396">
        <f>IF('TC FORM'!F90="","",'TC FORM'!F90)</f>
        <v>450</v>
      </c>
      <c r="H149" s="398" t="str">
        <f>IF('TC FORM'!G90="","",'TC FORM'!G90)</f>
        <v/>
      </c>
      <c r="I149" s="521" t="str">
        <f>IF('TC FORM'!H90="","",'TC FORM'!H90)</f>
        <v/>
      </c>
      <c r="J149" s="521"/>
      <c r="W149" s="29" t="s">
        <v>346</v>
      </c>
      <c r="X149" s="349">
        <f>'TC FORM'!$D$10</f>
        <v>-50</v>
      </c>
      <c r="Y149" s="350">
        <f>'TC FORM'!$E$10</f>
        <v>200</v>
      </c>
      <c r="Z149" s="350">
        <f>'TC FORM'!$F$10</f>
        <v>450</v>
      </c>
      <c r="AA149" s="350" t="str">
        <f>'TC FORM'!$G$10</f>
        <v/>
      </c>
      <c r="AB149" s="350" t="str">
        <f>'TC FORM'!$H$10</f>
        <v/>
      </c>
    </row>
    <row r="150" spans="1:28" ht="18" customHeight="1">
      <c r="A150" s="395" t="str">
        <f>IF('TC FORM'!B91="","",'TC FORM'!B91)</f>
        <v/>
      </c>
      <c r="B150" s="395" t="str">
        <f>IF('TC FORM'!C91="","",'TC FORM'!C91)</f>
        <v/>
      </c>
      <c r="C150" s="526" t="str">
        <f>IF('TC FORM'!D91="","",'TC FORM'!D91)</f>
        <v/>
      </c>
      <c r="D150" s="526"/>
      <c r="E150" s="526" t="str">
        <f>IF('TC FORM'!E91="","",'TC FORM'!E91)</f>
        <v/>
      </c>
      <c r="F150" s="526"/>
      <c r="G150" s="395" t="str">
        <f>IF('TC FORM'!F91="","",'TC FORM'!F91)</f>
        <v/>
      </c>
      <c r="H150" s="379" t="str">
        <f>IF('TC FORM'!G91="","",'TC FORM'!G91)</f>
        <v/>
      </c>
      <c r="I150" s="526" t="str">
        <f>IF('TC FORM'!H91="","",'TC FORM'!H91)</f>
        <v/>
      </c>
      <c r="J150" s="526"/>
      <c r="W150" s="333" t="s">
        <v>222</v>
      </c>
      <c r="X150" s="82">
        <f>IF(X146="PRT",AD$8,AD$9)</f>
        <v>0.21199999999999999</v>
      </c>
      <c r="Y150" s="82">
        <f>IF(Y146="PRT",AE$8,AE$9)</f>
        <v>0.19</v>
      </c>
      <c r="Z150" s="82">
        <f>IF(Z146="PRT",AF$8,AF$9)</f>
        <v>0.183</v>
      </c>
      <c r="AA150" s="82">
        <f>IF(AA146="PRT",AG$8,AG$9)</f>
        <v>0</v>
      </c>
      <c r="AB150" s="82">
        <f>IF(AB146="PRT",AH$8,AH$9)</f>
        <v>0</v>
      </c>
    </row>
    <row r="151" spans="1:28" ht="18" customHeight="1">
      <c r="A151" s="395" t="str">
        <f>IF('TC FORM'!B92="","",'TC FORM'!B92)</f>
        <v/>
      </c>
      <c r="B151" s="395" t="str">
        <f>IF('TC FORM'!C92="","",'TC FORM'!C92)</f>
        <v/>
      </c>
      <c r="C151" s="526" t="str">
        <f>IF('TC FORM'!D92="","",'TC FORM'!D92)</f>
        <v/>
      </c>
      <c r="D151" s="526"/>
      <c r="E151" s="526" t="str">
        <f>IF('TC FORM'!E92="","",'TC FORM'!E92)</f>
        <v/>
      </c>
      <c r="F151" s="526"/>
      <c r="G151" s="395" t="str">
        <f>IF('TC FORM'!F92="","",'TC FORM'!F92)</f>
        <v/>
      </c>
      <c r="H151" s="379" t="str">
        <f>IF('TC FORM'!G92="","",'TC FORM'!G92)</f>
        <v/>
      </c>
      <c r="I151" s="526" t="str">
        <f>IF('TC FORM'!H92="","",'TC FORM'!H92)</f>
        <v/>
      </c>
      <c r="J151" s="526"/>
      <c r="W151" s="333" t="s">
        <v>51</v>
      </c>
      <c r="X151" s="82">
        <f>IF(X146="PRT",AJ$9,AJ$10)</f>
        <v>0.222</v>
      </c>
      <c r="Y151" s="82">
        <f>IF(Y146="PRT",AK$9,AK$10)</f>
        <v>0.21</v>
      </c>
      <c r="Z151" s="82">
        <f>IF(Z146="PRT",AL$9,AL$10)</f>
        <v>0.222</v>
      </c>
      <c r="AA151" s="82">
        <f>IF(AA$18="PRT",AM$9,AM$10)</f>
        <v>0</v>
      </c>
      <c r="AB151" s="82">
        <f>IF(AB$18="PRT",AN$9,AN$10)</f>
        <v>0</v>
      </c>
    </row>
    <row r="152" spans="1:28" ht="18" customHeight="1">
      <c r="A152" s="395" t="str">
        <f>IF('TC FORM'!B93="","",'TC FORM'!B93)</f>
        <v/>
      </c>
      <c r="B152" s="395" t="str">
        <f>IF('TC FORM'!C93="","",'TC FORM'!C93)</f>
        <v/>
      </c>
      <c r="C152" s="526" t="str">
        <f>IF('TC FORM'!D93="","",'TC FORM'!D93)</f>
        <v/>
      </c>
      <c r="D152" s="526"/>
      <c r="E152" s="526" t="str">
        <f>IF('TC FORM'!E93="","",'TC FORM'!E93)</f>
        <v/>
      </c>
      <c r="F152" s="526"/>
      <c r="G152" s="395" t="str">
        <f>IF('TC FORM'!F93="","",'TC FORM'!F93)</f>
        <v/>
      </c>
      <c r="H152" s="379" t="str">
        <f>IF('TC FORM'!G93="","",'TC FORM'!G93)</f>
        <v/>
      </c>
      <c r="I152" s="526" t="str">
        <f>IF('TC FORM'!H93="","",'TC FORM'!H93)</f>
        <v/>
      </c>
      <c r="J152" s="526"/>
      <c r="W152" s="333" t="s">
        <v>204</v>
      </c>
      <c r="X152" s="82">
        <f>IF(X146="PRT",AP$9,AP$10)</f>
        <v>0.27600000000000002</v>
      </c>
      <c r="Y152" s="82">
        <f>IF(Y$18="PRT",AQ$9,AQ$10)</f>
        <v>0.24399999999999999</v>
      </c>
      <c r="Z152" s="82">
        <f>IF(Z$18="PRT",AR$9,AR$10)</f>
        <v>0.27200000000000002</v>
      </c>
      <c r="AA152" s="82">
        <f>IF(AA146="PRT",AS$9,AS$10)</f>
        <v>0</v>
      </c>
      <c r="AB152" s="82">
        <f>IF(AB146="PRT",AT$9,AT$10)</f>
        <v>0</v>
      </c>
    </row>
    <row r="153" spans="1:28" ht="18" customHeight="1">
      <c r="A153" s="395" t="str">
        <f>IF('TC FORM'!B94="","",'TC FORM'!B94)</f>
        <v/>
      </c>
      <c r="B153" s="395" t="str">
        <f>IF('TC FORM'!C94="","",'TC FORM'!C94)</f>
        <v/>
      </c>
      <c r="C153" s="526" t="str">
        <f>IF('TC FORM'!D94="","",'TC FORM'!D94)</f>
        <v/>
      </c>
      <c r="D153" s="526"/>
      <c r="E153" s="526" t="str">
        <f>IF('TC FORM'!E94="","",'TC FORM'!E94)</f>
        <v/>
      </c>
      <c r="F153" s="526"/>
      <c r="G153" s="395" t="str">
        <f>IF('TC FORM'!F94="","",'TC FORM'!F94)</f>
        <v/>
      </c>
      <c r="H153" s="379" t="str">
        <f>IF('TC FORM'!G94="","",'TC FORM'!G94)</f>
        <v/>
      </c>
      <c r="I153" s="526" t="str">
        <f>IF('TC FORM'!H94="","",'TC FORM'!H94)</f>
        <v/>
      </c>
      <c r="J153" s="526"/>
      <c r="W153" s="333" t="s">
        <v>209</v>
      </c>
      <c r="X153" s="82">
        <f>IF(X146="PRT",AV$9,AV$10)</f>
        <v>0.40500000000000003</v>
      </c>
      <c r="Y153" s="82">
        <f>IF(Y146="PRT",AW$9,AW$10)</f>
        <v>0.33300000000000002</v>
      </c>
      <c r="Z153" s="82">
        <f>IF(Z146="PRT",AX$9,AX$10)</f>
        <v>0.312</v>
      </c>
      <c r="AA153" s="82">
        <f>IF(AA146="PRT",AY$9,AY$10)</f>
        <v>0</v>
      </c>
      <c r="AB153" s="82">
        <f>IF(AB146="PRT",AZ$9,AZ$10)</f>
        <v>0</v>
      </c>
    </row>
    <row r="154" spans="1:28" ht="18" customHeight="1">
      <c r="A154" s="395" t="str">
        <f>IF('TC FORM'!B95="","",'TC FORM'!B95)</f>
        <v/>
      </c>
      <c r="B154" s="395" t="str">
        <f>IF('TC FORM'!C95="","",'TC FORM'!C95)</f>
        <v/>
      </c>
      <c r="C154" s="526" t="str">
        <f>IF('TC FORM'!D95="","",'TC FORM'!D95)</f>
        <v/>
      </c>
      <c r="D154" s="526"/>
      <c r="E154" s="526" t="str">
        <f>IF('TC FORM'!E95="","",'TC FORM'!E95)</f>
        <v/>
      </c>
      <c r="F154" s="526"/>
      <c r="G154" s="395" t="str">
        <f>IF('TC FORM'!F95="","",'TC FORM'!F95)</f>
        <v/>
      </c>
      <c r="H154" s="379" t="str">
        <f>IF('TC FORM'!G95="","",'TC FORM'!G95)</f>
        <v/>
      </c>
      <c r="I154" s="526" t="str">
        <f>IF('TC FORM'!H95="","",'TC FORM'!H95)</f>
        <v/>
      </c>
      <c r="J154" s="526"/>
      <c r="W154" s="333" t="s">
        <v>216</v>
      </c>
      <c r="X154" s="82">
        <f>IF(X146="PRT",BB$8,IF(X146="ST7",BB$10,BB$9))</f>
        <v>0</v>
      </c>
      <c r="Y154" s="82">
        <f>IF(Y146="PRT",BC$8,IF(Y146="ST7",BC$10,BC$9))</f>
        <v>0.871</v>
      </c>
      <c r="Z154" s="82">
        <f>IF(Z146="PRT",BD136,IF(Z146="ST7",BD$10,BD$9))</f>
        <v>0</v>
      </c>
      <c r="AA154" s="82">
        <f>IF(AA146="PRT",BE$8,IF(AA146="ST7",BE$10,BE$9))</f>
        <v>0</v>
      </c>
      <c r="AB154" s="82">
        <f>IF(AB146="PRT",BF$8,IF(AB146="ST7",BF$10,BF$9))</f>
        <v>0</v>
      </c>
    </row>
    <row r="155" spans="1:28" ht="18" customHeight="1">
      <c r="A155" s="395" t="str">
        <f>IF('TC FORM'!B96="","",'TC FORM'!B96)</f>
        <v/>
      </c>
      <c r="B155" s="395" t="str">
        <f>IF('TC FORM'!C96="","",'TC FORM'!C96)</f>
        <v/>
      </c>
      <c r="C155" s="526" t="str">
        <f>IF('TC FORM'!D96="","",'TC FORM'!D96)</f>
        <v/>
      </c>
      <c r="D155" s="526"/>
      <c r="E155" s="526" t="str">
        <f>IF('TC FORM'!E96="","",'TC FORM'!E96)</f>
        <v/>
      </c>
      <c r="F155" s="526"/>
      <c r="G155" s="395" t="str">
        <f>IF('TC FORM'!F96="","",'TC FORM'!F96)</f>
        <v/>
      </c>
      <c r="H155" s="379" t="str">
        <f>IF('TC FORM'!G96="","",'TC FORM'!G96)</f>
        <v/>
      </c>
      <c r="I155" s="526" t="str">
        <f>IF('TC FORM'!H96="","",'TC FORM'!H96)</f>
        <v/>
      </c>
      <c r="J155" s="526"/>
      <c r="W155" s="333" t="s">
        <v>219</v>
      </c>
      <c r="X155" s="82">
        <f>IF(X146="PRT",BN$8,IF(X146="ST7",BN$10,BN$9))</f>
        <v>0</v>
      </c>
      <c r="Y155" s="82">
        <f>IF(Y146="PRT",BO$8,IF(Y146="ST7",BO$10,BO$9))</f>
        <v>0.871</v>
      </c>
      <c r="Z155" s="82">
        <f>IF(Z146="PRT",BP$8,IF(Z146="ST7",BP$10,BP$9))</f>
        <v>0.81</v>
      </c>
      <c r="AA155" s="82">
        <f>IF(AA146="PRT",BQ$8,IF(AA146="ST7",BQ$10,BQ$9))</f>
        <v>0</v>
      </c>
      <c r="AB155" s="82">
        <f>IF(AB146="PRT",BR$8,IF(AB146="ST7",BR$10,BR$9))</f>
        <v>0</v>
      </c>
    </row>
    <row r="156" spans="1:28" ht="18" customHeight="1">
      <c r="A156" s="395" t="str">
        <f>IF('TC FORM'!B97="","",'TC FORM'!B97)</f>
        <v/>
      </c>
      <c r="B156" s="395" t="str">
        <f>IF('TC FORM'!C97="","",'TC FORM'!C97)</f>
        <v/>
      </c>
      <c r="C156" s="526" t="str">
        <f>IF('TC FORM'!D97="","",'TC FORM'!D97)</f>
        <v/>
      </c>
      <c r="D156" s="526"/>
      <c r="E156" s="526" t="str">
        <f>IF('TC FORM'!E97="","",'TC FORM'!E97)</f>
        <v/>
      </c>
      <c r="F156" s="526"/>
      <c r="G156" s="395" t="str">
        <f>IF('TC FORM'!F97="","",'TC FORM'!F97)</f>
        <v/>
      </c>
      <c r="H156" s="379" t="str">
        <f>IF('TC FORM'!G97="","",'TC FORM'!G97)</f>
        <v/>
      </c>
      <c r="I156" s="526" t="str">
        <f>IF('TC FORM'!H97="","",'TC FORM'!H97)</f>
        <v/>
      </c>
      <c r="J156" s="526"/>
      <c r="W156" s="333" t="s">
        <v>213</v>
      </c>
      <c r="X156" s="82">
        <f>IF(X146="PRT",BZ$7,BZ$8)</f>
        <v>0.28599999999999998</v>
      </c>
      <c r="Y156" s="82">
        <f>IF(Y146="PRT",CA$7,CA$8)</f>
        <v>0.22700000000000001</v>
      </c>
      <c r="Z156" s="82">
        <f>IF(Z146="PRT",CB$7,CB$8)</f>
        <v>0.21299999999999999</v>
      </c>
      <c r="AA156" s="82">
        <f>IF(AA146="PRT",CC$7,CC$8)</f>
        <v>0</v>
      </c>
      <c r="AB156" s="82">
        <f>IF(AB146="PRT",CD$7,CD$8)</f>
        <v>0</v>
      </c>
    </row>
    <row r="157" spans="1:28" ht="18" customHeight="1">
      <c r="A157" s="395" t="str">
        <f>IF('TC FORM'!B98="","",'TC FORM'!B98)</f>
        <v/>
      </c>
      <c r="B157" s="395" t="str">
        <f>IF('TC FORM'!C98="","",'TC FORM'!C98)</f>
        <v/>
      </c>
      <c r="C157" s="526" t="str">
        <f>IF('TC FORM'!D98="","",'TC FORM'!D98)</f>
        <v/>
      </c>
      <c r="D157" s="526"/>
      <c r="E157" s="526" t="str">
        <f>IF('TC FORM'!E98="","",'TC FORM'!E98)</f>
        <v/>
      </c>
      <c r="F157" s="526"/>
      <c r="G157" s="395" t="str">
        <f>IF('TC FORM'!F98="","",'TC FORM'!F98)</f>
        <v/>
      </c>
      <c r="H157" s="379" t="str">
        <f>IF('TC FORM'!G98="","",'TC FORM'!G98)</f>
        <v/>
      </c>
      <c r="I157" s="526" t="str">
        <f>IF('TC FORM'!H98="","",'TC FORM'!H98)</f>
        <v/>
      </c>
      <c r="J157" s="526"/>
    </row>
    <row r="158" spans="1:28" ht="18" customHeight="1">
      <c r="A158" s="395" t="str">
        <f>IF('TC FORM'!B99="","",'TC FORM'!B99)</f>
        <v/>
      </c>
      <c r="B158" s="395" t="str">
        <f>IF('TC FORM'!C99="","",'TC FORM'!C99)</f>
        <v/>
      </c>
      <c r="C158" s="526" t="str">
        <f>IF('TC FORM'!D99="","",'TC FORM'!D99)</f>
        <v/>
      </c>
      <c r="D158" s="526"/>
      <c r="E158" s="526" t="str">
        <f>IF('TC FORM'!E99="","",'TC FORM'!E99)</f>
        <v/>
      </c>
      <c r="F158" s="526"/>
      <c r="G158" s="395" t="str">
        <f>IF('TC FORM'!F99="","",'TC FORM'!F99)</f>
        <v/>
      </c>
      <c r="H158" s="379" t="str">
        <f>IF('TC FORM'!G99="","",'TC FORM'!G99)</f>
        <v/>
      </c>
      <c r="I158" s="526" t="str">
        <f>IF('TC FORM'!H99="","",'TC FORM'!H99)</f>
        <v/>
      </c>
      <c r="J158" s="526"/>
    </row>
    <row r="159" spans="1:28" ht="18" customHeight="1">
      <c r="A159" s="395" t="str">
        <f>IF('TC FORM'!B100="","",'TC FORM'!B100)</f>
        <v/>
      </c>
      <c r="B159" s="395" t="str">
        <f>IF('TC FORM'!C100="","",'TC FORM'!C100)</f>
        <v/>
      </c>
      <c r="C159" s="526" t="str">
        <f>IF('TC FORM'!D100="","",'TC FORM'!D100)</f>
        <v/>
      </c>
      <c r="D159" s="526"/>
      <c r="E159" s="526" t="str">
        <f>IF('TC FORM'!E100="","",'TC FORM'!E100)</f>
        <v/>
      </c>
      <c r="F159" s="526"/>
      <c r="G159" s="395" t="str">
        <f>IF('TC FORM'!F100="","",'TC FORM'!F100)</f>
        <v/>
      </c>
      <c r="H159" s="379" t="str">
        <f>IF('TC FORM'!G100="","",'TC FORM'!G100)</f>
        <v/>
      </c>
      <c r="I159" s="526" t="str">
        <f>IF('TC FORM'!H100="","",'TC FORM'!H100)</f>
        <v/>
      </c>
      <c r="J159" s="526"/>
    </row>
    <row r="160" spans="1:28" ht="18" customHeight="1">
      <c r="A160" s="395" t="str">
        <f>IF('TC FORM'!B101="","",'TC FORM'!B101)</f>
        <v/>
      </c>
      <c r="B160" s="395" t="str">
        <f>IF('TC FORM'!C101="","",'TC FORM'!C101)</f>
        <v/>
      </c>
      <c r="C160" s="526" t="str">
        <f>IF('TC FORM'!D101="","",'TC FORM'!D101)</f>
        <v/>
      </c>
      <c r="D160" s="526"/>
      <c r="E160" s="526" t="str">
        <f>IF('TC FORM'!E101="","",'TC FORM'!E101)</f>
        <v/>
      </c>
      <c r="F160" s="526"/>
      <c r="G160" s="395" t="str">
        <f>IF('TC FORM'!F101="","",'TC FORM'!F101)</f>
        <v/>
      </c>
      <c r="H160" s="379" t="str">
        <f>IF('TC FORM'!G101="","",'TC FORM'!G101)</f>
        <v/>
      </c>
      <c r="I160" s="526" t="str">
        <f>IF('TC FORM'!H101="","",'TC FORM'!H101)</f>
        <v/>
      </c>
      <c r="J160" s="526"/>
    </row>
    <row r="161" spans="1:10" ht="18" customHeight="1">
      <c r="A161" s="395" t="str">
        <f>IF('TC FORM'!B102="","",'TC FORM'!B102)</f>
        <v/>
      </c>
      <c r="B161" s="395" t="str">
        <f>IF('TC FORM'!C102="","",'TC FORM'!C102)</f>
        <v/>
      </c>
      <c r="C161" s="526" t="str">
        <f>IF('TC FORM'!D102="","",'TC FORM'!D102)</f>
        <v/>
      </c>
      <c r="D161" s="526"/>
      <c r="E161" s="526" t="str">
        <f>IF('TC FORM'!E102="","",'TC FORM'!E102)</f>
        <v/>
      </c>
      <c r="F161" s="526"/>
      <c r="G161" s="395" t="str">
        <f>IF('TC FORM'!F102="","",'TC FORM'!F102)</f>
        <v/>
      </c>
      <c r="H161" s="379" t="str">
        <f>IF('TC FORM'!G102="","",'TC FORM'!G102)</f>
        <v/>
      </c>
      <c r="I161" s="526" t="str">
        <f>IF('TC FORM'!H102="","",'TC FORM'!H102)</f>
        <v/>
      </c>
      <c r="J161" s="526"/>
    </row>
    <row r="162" spans="1:10" ht="18" customHeight="1">
      <c r="A162" s="395" t="str">
        <f>IF('TC FORM'!B103="","",'TC FORM'!B103)</f>
        <v/>
      </c>
      <c r="B162" s="395" t="str">
        <f>IF('TC FORM'!C103="","",'TC FORM'!C103)</f>
        <v/>
      </c>
      <c r="C162" s="526" t="str">
        <f>IF('TC FORM'!D103="","",'TC FORM'!D103)</f>
        <v/>
      </c>
      <c r="D162" s="526"/>
      <c r="E162" s="526" t="str">
        <f>IF('TC FORM'!E103="","",'TC FORM'!E103)</f>
        <v/>
      </c>
      <c r="F162" s="526"/>
      <c r="G162" s="395" t="str">
        <f>IF('TC FORM'!F103="","",'TC FORM'!F103)</f>
        <v/>
      </c>
      <c r="H162" s="379" t="str">
        <f>IF('TC FORM'!G103="","",'TC FORM'!G103)</f>
        <v/>
      </c>
      <c r="I162" s="526" t="str">
        <f>IF('TC FORM'!H103="","",'TC FORM'!H103)</f>
        <v/>
      </c>
      <c r="J162" s="526"/>
    </row>
    <row r="163" spans="1:10" ht="18" customHeight="1">
      <c r="A163" s="395" t="str">
        <f>IF('TC FORM'!B104="","",'TC FORM'!B104)</f>
        <v/>
      </c>
      <c r="B163" s="395" t="str">
        <f>IF('TC FORM'!C104="","",'TC FORM'!C104)</f>
        <v/>
      </c>
      <c r="C163" s="526" t="str">
        <f>IF('TC FORM'!D104="","",'TC FORM'!D104)</f>
        <v/>
      </c>
      <c r="D163" s="526"/>
      <c r="E163" s="526" t="str">
        <f>IF('TC FORM'!E104="","",'TC FORM'!E104)</f>
        <v/>
      </c>
      <c r="F163" s="526"/>
      <c r="G163" s="395" t="str">
        <f>IF('TC FORM'!F104="","",'TC FORM'!F104)</f>
        <v/>
      </c>
      <c r="H163" s="379" t="str">
        <f>IF('TC FORM'!G104="","",'TC FORM'!G104)</f>
        <v/>
      </c>
      <c r="I163" s="526" t="str">
        <f>IF('TC FORM'!H104="","",'TC FORM'!H104)</f>
        <v/>
      </c>
      <c r="J163" s="526"/>
    </row>
    <row r="164" spans="1:10" ht="18" customHeight="1">
      <c r="A164" s="395" t="str">
        <f>IF('TC FORM'!B105="","",'TC FORM'!B105)</f>
        <v/>
      </c>
      <c r="B164" s="395" t="str">
        <f>IF('TC FORM'!C105="","",'TC FORM'!C105)</f>
        <v/>
      </c>
      <c r="C164" s="526" t="str">
        <f>IF('TC FORM'!D105="","",'TC FORM'!D105)</f>
        <v/>
      </c>
      <c r="D164" s="526"/>
      <c r="E164" s="526" t="str">
        <f>IF('TC FORM'!E105="","",'TC FORM'!E105)</f>
        <v/>
      </c>
      <c r="F164" s="526"/>
      <c r="G164" s="395" t="str">
        <f>IF('TC FORM'!F105="","",'TC FORM'!F105)</f>
        <v/>
      </c>
      <c r="H164" s="379" t="str">
        <f>IF('TC FORM'!G105="","",'TC FORM'!G105)</f>
        <v/>
      </c>
      <c r="I164" s="526" t="str">
        <f>IF('TC FORM'!H105="","",'TC FORM'!H105)</f>
        <v/>
      </c>
      <c r="J164" s="526"/>
    </row>
    <row r="165" spans="1:10" ht="15.75">
      <c r="A165" s="328" t="s">
        <v>353</v>
      </c>
      <c r="B165" s="321"/>
      <c r="C165" s="321"/>
      <c r="D165" s="321"/>
      <c r="E165" s="321"/>
      <c r="F165" s="321"/>
      <c r="G165" s="321"/>
      <c r="H165" s="321"/>
      <c r="I165" s="321"/>
    </row>
    <row r="166" spans="1:10" ht="5.25" customHeight="1">
      <c r="A166" s="323"/>
      <c r="B166" s="323"/>
      <c r="C166" s="323"/>
      <c r="D166" s="323"/>
      <c r="E166" s="323"/>
      <c r="F166" s="323"/>
      <c r="G166" s="323"/>
      <c r="H166" s="323"/>
      <c r="I166" s="323"/>
      <c r="J166" s="323"/>
    </row>
    <row r="167" spans="1:10">
      <c r="A167" s="540" t="s">
        <v>354</v>
      </c>
      <c r="B167" s="540"/>
      <c r="C167" s="540"/>
      <c r="D167" s="540"/>
      <c r="E167" s="540"/>
      <c r="F167" s="540"/>
      <c r="G167" s="540"/>
      <c r="H167" s="540"/>
      <c r="I167" s="540"/>
      <c r="J167" s="540"/>
    </row>
    <row r="168" spans="1:10">
      <c r="A168" s="540"/>
      <c r="B168" s="540"/>
      <c r="C168" s="540"/>
      <c r="D168" s="540"/>
      <c r="E168" s="540"/>
      <c r="F168" s="540"/>
      <c r="G168" s="540"/>
      <c r="H168" s="540"/>
      <c r="I168" s="540"/>
      <c r="J168" s="540"/>
    </row>
    <row r="169" spans="1:10">
      <c r="A169" s="540"/>
      <c r="B169" s="540"/>
      <c r="C169" s="540"/>
      <c r="D169" s="540"/>
      <c r="E169" s="540"/>
      <c r="F169" s="540"/>
      <c r="G169" s="540"/>
      <c r="H169" s="540"/>
      <c r="I169" s="540"/>
      <c r="J169" s="540"/>
    </row>
    <row r="170" spans="1:10">
      <c r="A170" s="540"/>
      <c r="B170" s="540"/>
      <c r="C170" s="540"/>
      <c r="D170" s="540"/>
      <c r="E170" s="540"/>
      <c r="F170" s="540"/>
      <c r="G170" s="540"/>
      <c r="H170" s="540"/>
      <c r="I170" s="540"/>
      <c r="J170" s="540"/>
    </row>
    <row r="171" spans="1:10">
      <c r="A171" s="540"/>
      <c r="B171" s="540"/>
      <c r="C171" s="540"/>
      <c r="D171" s="540"/>
      <c r="E171" s="540"/>
      <c r="F171" s="540"/>
      <c r="G171" s="540"/>
      <c r="H171" s="540"/>
      <c r="I171" s="540"/>
      <c r="J171" s="540"/>
    </row>
    <row r="172" spans="1:10" ht="5.25" customHeight="1">
      <c r="A172" s="320"/>
      <c r="B172" s="320"/>
      <c r="C172" s="320"/>
      <c r="D172" s="320"/>
      <c r="E172" s="320"/>
      <c r="F172" s="320"/>
      <c r="G172" s="320"/>
      <c r="H172" s="320"/>
      <c r="I172" s="320"/>
      <c r="J172" s="320"/>
    </row>
    <row r="173" spans="1:10" ht="18">
      <c r="A173" s="374" t="s">
        <v>214</v>
      </c>
      <c r="B173" s="374"/>
      <c r="C173" s="374"/>
      <c r="D173" s="374"/>
      <c r="E173" s="374"/>
      <c r="F173" s="374"/>
      <c r="G173" s="374"/>
      <c r="H173" s="374"/>
      <c r="I173" s="374"/>
      <c r="J173" s="367"/>
    </row>
    <row r="174" spans="1:10">
      <c r="A174" s="533" t="str">
        <f>'TC FORM'!B$32</f>
        <v>Found in tolerance.  No action required.  "C.F" = "Correction Factor."</v>
      </c>
      <c r="B174" s="533"/>
      <c r="C174" s="533"/>
      <c r="D174" s="533"/>
      <c r="E174" s="533"/>
      <c r="F174" s="533"/>
      <c r="G174" s="533"/>
      <c r="H174" s="533"/>
      <c r="I174" s="533"/>
      <c r="J174" s="533"/>
    </row>
    <row r="175" spans="1:10">
      <c r="A175" s="533"/>
      <c r="B175" s="533"/>
      <c r="C175" s="533"/>
      <c r="D175" s="533"/>
      <c r="E175" s="533"/>
      <c r="F175" s="533"/>
      <c r="G175" s="533"/>
      <c r="H175" s="533"/>
      <c r="I175" s="533"/>
      <c r="J175" s="533"/>
    </row>
    <row r="176" spans="1:10">
      <c r="A176" s="533"/>
      <c r="B176" s="533"/>
      <c r="C176" s="533"/>
      <c r="D176" s="533"/>
      <c r="E176" s="533"/>
      <c r="F176" s="533"/>
      <c r="G176" s="533"/>
      <c r="H176" s="533"/>
      <c r="I176" s="533"/>
      <c r="J176" s="533"/>
    </row>
    <row r="177" spans="1:10">
      <c r="A177" s="533"/>
      <c r="B177" s="533"/>
      <c r="C177" s="533"/>
      <c r="D177" s="533"/>
      <c r="E177" s="533"/>
      <c r="F177" s="533"/>
      <c r="G177" s="533"/>
      <c r="H177" s="533"/>
      <c r="I177" s="533"/>
      <c r="J177" s="533"/>
    </row>
    <row r="178" spans="1:10">
      <c r="A178" s="533"/>
      <c r="B178" s="533"/>
      <c r="C178" s="533"/>
      <c r="D178" s="533"/>
      <c r="E178" s="533"/>
      <c r="F178" s="533"/>
      <c r="G178" s="533"/>
      <c r="H178" s="533"/>
      <c r="I178" s="533"/>
      <c r="J178" s="533"/>
    </row>
    <row r="179" spans="1:10" ht="18">
      <c r="A179" s="375" t="s">
        <v>355</v>
      </c>
      <c r="B179" s="543" t="str">
        <f>'TC FORM'!B$35</f>
        <v>ACCEPTED</v>
      </c>
      <c r="C179" s="543"/>
      <c r="D179" s="543"/>
      <c r="E179" s="543"/>
      <c r="F179" s="543"/>
      <c r="G179" s="543"/>
      <c r="H179" s="543"/>
      <c r="I179" s="374"/>
      <c r="J179" s="367"/>
    </row>
    <row r="180" spans="1:10" ht="18">
      <c r="A180" s="374"/>
      <c r="B180" s="374"/>
      <c r="C180" s="374"/>
      <c r="D180" s="374"/>
      <c r="E180" s="374"/>
      <c r="F180" s="374"/>
      <c r="G180" s="374"/>
      <c r="H180" s="374"/>
      <c r="I180" s="374"/>
      <c r="J180" s="367"/>
    </row>
    <row r="181" spans="1:10" ht="5.25" customHeight="1">
      <c r="A181" s="320"/>
      <c r="B181" s="320"/>
      <c r="C181" s="320"/>
      <c r="D181" s="320"/>
      <c r="E181" s="320"/>
      <c r="F181" s="320"/>
      <c r="G181" s="320"/>
      <c r="H181" s="320"/>
      <c r="I181" s="320"/>
      <c r="J181" s="320"/>
    </row>
    <row r="182" spans="1:10" ht="15.75" customHeight="1">
      <c r="A182" s="321"/>
      <c r="B182" s="321"/>
      <c r="C182" s="321"/>
      <c r="D182" s="542" t="s">
        <v>356</v>
      </c>
      <c r="E182" s="542"/>
      <c r="F182" s="321"/>
      <c r="G182" s="321"/>
      <c r="H182" s="321"/>
      <c r="I182" s="321"/>
    </row>
    <row r="183" spans="1:10" ht="15.75">
      <c r="A183" s="541" t="s">
        <v>357</v>
      </c>
      <c r="B183" s="541"/>
      <c r="C183" s="541" t="s">
        <v>207</v>
      </c>
      <c r="D183" s="541"/>
      <c r="E183" s="541" t="s">
        <v>358</v>
      </c>
      <c r="F183" s="541"/>
      <c r="G183" s="331" t="s">
        <v>85</v>
      </c>
      <c r="H183" s="541" t="s">
        <v>359</v>
      </c>
      <c r="I183" s="541"/>
      <c r="J183" s="541"/>
    </row>
    <row r="184" spans="1:10" ht="15.75">
      <c r="A184" s="538" t="str">
        <f>IF(A120="","",A120)</f>
        <v>Additel 286</v>
      </c>
      <c r="B184" s="538"/>
      <c r="C184" s="538" t="str">
        <f>IF(C120="","",C120)</f>
        <v>6851022030037</v>
      </c>
      <c r="D184" s="538"/>
      <c r="E184" s="539">
        <f>IF(E120="","",E120)</f>
        <v>45474</v>
      </c>
      <c r="F184" s="539"/>
      <c r="G184" s="353">
        <f t="shared" ref="G184:H188" si="1">IF(G120="","",G120)</f>
        <v>45839</v>
      </c>
      <c r="H184" s="535" t="str">
        <f t="shared" si="1"/>
        <v/>
      </c>
      <c r="I184" s="536"/>
      <c r="J184" s="537"/>
    </row>
    <row r="185" spans="1:10" ht="15.75">
      <c r="A185" s="538" t="str">
        <f>IF(A121="","",A121)</f>
        <v>Fluke 1502A</v>
      </c>
      <c r="B185" s="538"/>
      <c r="C185" s="538" t="str">
        <f>IF(C121="","",C121)</f>
        <v>B55852</v>
      </c>
      <c r="D185" s="538"/>
      <c r="E185" s="539">
        <f>IF(E121="","",E121)</f>
        <v>45677</v>
      </c>
      <c r="F185" s="539"/>
      <c r="G185" s="353">
        <f t="shared" si="1"/>
        <v>46042</v>
      </c>
      <c r="H185" s="535" t="str">
        <f t="shared" si="1"/>
        <v>56561-068751</v>
      </c>
      <c r="I185" s="536"/>
      <c r="J185" s="537"/>
    </row>
    <row r="186" spans="1:10" ht="15.75">
      <c r="A186" s="538" t="str">
        <f>IF(A122="","",A122)</f>
        <v>PRT</v>
      </c>
      <c r="B186" s="538"/>
      <c r="C186" s="538" t="str">
        <f>IF(C122="","",C122)</f>
        <v>496142</v>
      </c>
      <c r="D186" s="538"/>
      <c r="E186" s="539">
        <f>IF(E122="","",E122)</f>
        <v>45275</v>
      </c>
      <c r="F186" s="539"/>
      <c r="G186" s="353">
        <f t="shared" si="1"/>
        <v>46006</v>
      </c>
      <c r="H186" s="535" t="str">
        <f t="shared" si="1"/>
        <v>G295632</v>
      </c>
      <c r="I186" s="536"/>
      <c r="J186" s="537"/>
    </row>
    <row r="187" spans="1:10" ht="15.75">
      <c r="A187" s="538" t="str">
        <f>IF(A123="","",A123)</f>
        <v/>
      </c>
      <c r="B187" s="538"/>
      <c r="C187" s="538" t="str">
        <f>IF(C123="","",C123)</f>
        <v/>
      </c>
      <c r="D187" s="538"/>
      <c r="E187" s="539" t="str">
        <f>IF(E123="","",E123)</f>
        <v/>
      </c>
      <c r="F187" s="539"/>
      <c r="G187" s="353" t="str">
        <f t="shared" si="1"/>
        <v/>
      </c>
      <c r="H187" s="535" t="str">
        <f t="shared" si="1"/>
        <v/>
      </c>
      <c r="I187" s="536"/>
      <c r="J187" s="537"/>
    </row>
    <row r="188" spans="1:10" ht="15.75">
      <c r="A188" s="538" t="str">
        <f>IF(A124="","",A124)</f>
        <v/>
      </c>
      <c r="B188" s="538"/>
      <c r="C188" s="538" t="str">
        <f>IF(C124="","",C124)</f>
        <v/>
      </c>
      <c r="D188" s="538"/>
      <c r="E188" s="539" t="str">
        <f>IF(E124="","",E124)</f>
        <v/>
      </c>
      <c r="F188" s="539"/>
      <c r="G188" s="353" t="str">
        <f t="shared" si="1"/>
        <v/>
      </c>
      <c r="H188" s="535" t="str">
        <f t="shared" si="1"/>
        <v/>
      </c>
      <c r="I188" s="536"/>
      <c r="J188" s="537"/>
    </row>
    <row r="189" spans="1:10" ht="15.75">
      <c r="A189" s="321"/>
      <c r="B189" s="321"/>
      <c r="C189" s="321"/>
      <c r="D189" s="321"/>
      <c r="F189" s="321"/>
      <c r="G189" s="321"/>
      <c r="H189" s="321"/>
      <c r="I189" s="321"/>
    </row>
    <row r="190" spans="1:10" ht="15.75">
      <c r="E190" s="321"/>
    </row>
    <row r="193" spans="1:20" ht="31.5">
      <c r="B193" s="531" t="s">
        <v>264</v>
      </c>
      <c r="C193" s="531"/>
      <c r="D193" s="531"/>
      <c r="E193" s="531"/>
      <c r="F193" s="531"/>
      <c r="G193" s="531"/>
      <c r="H193" s="531"/>
      <c r="I193" s="329"/>
      <c r="J193" s="329"/>
    </row>
    <row r="194" spans="1:20" ht="18.75">
      <c r="B194" s="530" t="s">
        <v>270</v>
      </c>
      <c r="C194" s="530"/>
      <c r="D194" s="530"/>
      <c r="E194" s="530"/>
      <c r="F194" s="530"/>
      <c r="G194" s="530"/>
      <c r="H194" s="530"/>
      <c r="I194" s="330"/>
      <c r="J194" s="330"/>
    </row>
    <row r="195" spans="1:20" ht="18.75">
      <c r="B195" s="530" t="s">
        <v>282</v>
      </c>
      <c r="C195" s="530"/>
      <c r="D195" s="530"/>
      <c r="E195" s="530"/>
      <c r="F195" s="530"/>
      <c r="G195" s="530"/>
      <c r="H195" s="530"/>
      <c r="I195" s="330"/>
      <c r="J195" s="330"/>
    </row>
    <row r="196" spans="1:20" ht="23.25">
      <c r="C196" s="307"/>
      <c r="D196" s="308"/>
      <c r="E196" s="529"/>
      <c r="F196" s="529"/>
      <c r="G196" s="529"/>
      <c r="H196" s="529"/>
      <c r="I196" s="307"/>
      <c r="J196" s="307"/>
    </row>
    <row r="197" spans="1:20" ht="24.95" customHeight="1">
      <c r="B197" s="525" t="s">
        <v>289</v>
      </c>
      <c r="C197" s="525"/>
      <c r="D197" s="525"/>
      <c r="E197" s="525"/>
      <c r="F197" s="525"/>
      <c r="G197" s="525"/>
      <c r="H197" s="525"/>
      <c r="M197" s="5" t="s">
        <v>290</v>
      </c>
    </row>
    <row r="198" spans="1:20" ht="18" customHeight="1">
      <c r="A198" s="365" t="s">
        <v>1</v>
      </c>
      <c r="B198" s="523" t="str">
        <f>'CERTIFICATION WORKSHEET'!F$1</f>
        <v>072513A</v>
      </c>
      <c r="C198" s="523"/>
      <c r="D198" s="523"/>
      <c r="E198" s="523"/>
      <c r="F198" s="532" t="str">
        <f>CONCATENATE("Page 4 of ",M198)</f>
        <v>Page 4 of 1</v>
      </c>
      <c r="G198" s="532"/>
      <c r="H198" s="367"/>
      <c r="I198" s="366" t="s">
        <v>298</v>
      </c>
      <c r="J198" s="368"/>
      <c r="M198">
        <f>MAX(N$6:T$6)</f>
        <v>1</v>
      </c>
      <c r="N198">
        <f>IF(CT!C$12="",1,2)</f>
        <v>1</v>
      </c>
      <c r="O198" t="str">
        <f>IF(CT!C$17="","",3)</f>
        <v/>
      </c>
      <c r="P198" t="str">
        <f>IF(CT!C$22="","",4)</f>
        <v/>
      </c>
      <c r="Q198" t="str">
        <f>IF(CT!AS$7="","",5)</f>
        <v/>
      </c>
      <c r="R198" t="str">
        <f>IF(CT!AQ$12="","",6)</f>
        <v/>
      </c>
      <c r="S198" t="str">
        <f>IF(CT!AQ$17="","",7)</f>
        <v/>
      </c>
      <c r="T198" t="str">
        <f>IF(CT!AQ$22="","",8)</f>
        <v/>
      </c>
    </row>
    <row r="199" spans="1:20" ht="18" customHeight="1">
      <c r="A199" s="365" t="s">
        <v>301</v>
      </c>
      <c r="B199" s="523" t="str">
        <f>Customers!$I$2</f>
        <v>JOHNSON GAGE &amp; INSPECTION, INC.</v>
      </c>
      <c r="C199" s="523"/>
      <c r="D199" s="523"/>
      <c r="E199" s="523"/>
      <c r="F199" s="523"/>
      <c r="G199" s="367"/>
      <c r="H199" s="367"/>
      <c r="I199" s="366" t="s">
        <v>302</v>
      </c>
      <c r="J199" s="368"/>
    </row>
    <row r="200" spans="1:20" ht="18" customHeight="1">
      <c r="A200" s="365"/>
      <c r="B200" s="523" t="str">
        <f>Customers!$I$3</f>
        <v>5920 W. 21st ST. N.</v>
      </c>
      <c r="C200" s="523"/>
      <c r="D200" s="523"/>
      <c r="E200" s="523"/>
      <c r="F200" s="523"/>
      <c r="G200" s="367"/>
      <c r="H200" s="367"/>
      <c r="I200" s="367"/>
      <c r="J200" s="367"/>
    </row>
    <row r="201" spans="1:20" ht="18" customHeight="1">
      <c r="A201" s="365"/>
      <c r="B201" s="523" t="str">
        <f>Customers!$I$10</f>
        <v>WICHITA, KS 67205</v>
      </c>
      <c r="C201" s="523"/>
      <c r="D201" s="523"/>
      <c r="E201" s="523"/>
      <c r="F201" s="523"/>
      <c r="G201" s="367"/>
      <c r="H201" s="367"/>
      <c r="I201" s="367"/>
      <c r="J201" s="367"/>
    </row>
    <row r="202" spans="1:20" ht="18" customHeight="1">
      <c r="A202" s="365"/>
      <c r="B202" s="523"/>
      <c r="C202" s="523"/>
      <c r="D202" s="523"/>
      <c r="E202" s="523"/>
      <c r="F202" s="523"/>
      <c r="G202" s="367"/>
      <c r="H202" s="367"/>
      <c r="I202" s="367"/>
      <c r="J202" s="367"/>
    </row>
    <row r="203" spans="1:20" ht="18" customHeight="1">
      <c r="A203" s="365" t="s">
        <v>314</v>
      </c>
      <c r="B203" s="523" t="str">
        <f>'TC FORM'!B$3</f>
        <v>Thermocouple Wire</v>
      </c>
      <c r="C203" s="523"/>
      <c r="D203" s="523"/>
      <c r="E203" s="523"/>
      <c r="F203" s="367"/>
      <c r="G203" s="365" t="s">
        <v>315</v>
      </c>
      <c r="H203" s="523" t="str">
        <f>'TC FORM'!G$3</f>
        <v>KF</v>
      </c>
      <c r="I203" s="523"/>
      <c r="J203" s="367"/>
    </row>
    <row r="204" spans="1:20" ht="18" customHeight="1">
      <c r="A204" s="365" t="s">
        <v>317</v>
      </c>
      <c r="B204" s="523" t="str">
        <f>'TC FORM'!B$4</f>
        <v>"J"</v>
      </c>
      <c r="C204" s="523"/>
      <c r="D204" s="523"/>
      <c r="E204" s="523"/>
      <c r="F204" s="367"/>
      <c r="G204" s="365" t="s">
        <v>318</v>
      </c>
      <c r="H204" s="524">
        <f ca="1">'TC FORM'!G$4</f>
        <v>45756</v>
      </c>
      <c r="I204" s="524"/>
      <c r="J204" s="367"/>
    </row>
    <row r="205" spans="1:20" ht="18" customHeight="1">
      <c r="A205" s="365" t="s">
        <v>320</v>
      </c>
      <c r="B205" s="523" t="str">
        <f>'TC FORM'!B$5</f>
        <v>N/A</v>
      </c>
      <c r="C205" s="523"/>
      <c r="D205" s="523"/>
      <c r="E205" s="523"/>
      <c r="F205" s="367"/>
      <c r="G205" s="365" t="s">
        <v>321</v>
      </c>
      <c r="H205" s="524" t="str">
        <f>'TC FORM'!G$5</f>
        <v>N/A</v>
      </c>
      <c r="I205" s="524"/>
      <c r="J205" s="367"/>
    </row>
    <row r="206" spans="1:20" ht="18" customHeight="1">
      <c r="A206" s="365" t="s">
        <v>324</v>
      </c>
      <c r="B206" s="534">
        <f>'TC FORM'!B$6</f>
        <v>72</v>
      </c>
      <c r="C206" s="534"/>
      <c r="D206" s="534"/>
      <c r="E206" s="534"/>
      <c r="F206" s="367"/>
      <c r="G206" s="365" t="s">
        <v>325</v>
      </c>
      <c r="H206" s="370">
        <f>('TC FORM'!G$6)/100</f>
        <v>0.25</v>
      </c>
      <c r="I206" s="367"/>
      <c r="J206" s="367"/>
    </row>
    <row r="207" spans="1:20" ht="5.25" customHeight="1">
      <c r="A207" s="371"/>
      <c r="B207" s="372"/>
      <c r="C207" s="371"/>
      <c r="D207" s="371"/>
      <c r="E207" s="371"/>
      <c r="F207" s="371"/>
      <c r="G207" s="371"/>
      <c r="H207" s="371"/>
      <c r="I207" s="371"/>
      <c r="J207" s="373"/>
    </row>
    <row r="208" spans="1:20" ht="18" customHeight="1">
      <c r="A208" s="374"/>
      <c r="B208" s="375" t="s">
        <v>329</v>
      </c>
      <c r="C208" s="374" t="s">
        <v>330</v>
      </c>
      <c r="D208" s="367"/>
      <c r="E208" s="374"/>
      <c r="F208" s="374"/>
      <c r="G208" s="375" t="s">
        <v>331</v>
      </c>
      <c r="H208" s="374" t="str">
        <f>'TC FORM'!AR$23</f>
        <v>Greater of ±2.0°F or ±0.4% of Reading</v>
      </c>
      <c r="I208" s="367"/>
      <c r="J208" s="367"/>
    </row>
    <row r="209" spans="1:28" ht="18" customHeight="1">
      <c r="A209" s="374"/>
      <c r="B209" s="375" t="s">
        <v>333</v>
      </c>
      <c r="C209" s="533" t="str">
        <f>'TC FORM'!AR$24</f>
        <v>AMS2750H, ASTM E220-19</v>
      </c>
      <c r="D209" s="533"/>
      <c r="E209" s="533"/>
      <c r="F209" s="533"/>
      <c r="G209" s="375" t="s">
        <v>334</v>
      </c>
      <c r="H209" s="374" t="str">
        <f>'TC FORM'!G$49</f>
        <v>Specification</v>
      </c>
      <c r="I209" s="367"/>
      <c r="J209" s="367"/>
      <c r="W209" s="29" t="s">
        <v>335</v>
      </c>
      <c r="X209" s="343">
        <f>IF(CT!$D$7="E",X214,IF(CT!$D$7="J",X215,IF(CT!$D$7="K",X216,IF(CT!$D$7="N",X217,IF(CT!$D$7="R",X218,IF(CT!$D$7="S",X219,IF(CT!$D$7="T",X220,"")))))))</f>
        <v>0.222</v>
      </c>
      <c r="Y209" s="343">
        <f>IF(CT!$D$7="E",Y214,IF(CT!$D$7="J",Y215,IF(CT!$D$7="K",Y216,IF(CT!$D$7="N",Y217,IF(CT!$D$7="R",Y218,IF(CT!$D$7="S",Y219,IF(CT!$D$7="T",Y220,"")))))))</f>
        <v>0.21</v>
      </c>
      <c r="Z209" s="343">
        <f>IF(CT!$D$7="E",Z214,IF(CT!$D$7="J",Z215,IF(CT!$D$7="K",Z216,IF(CT!$D$7="N",Z217,IF(CT!$D$7="R",Z218,IF(CT!$D$7="S",Z219,IF(CT!$D$7="T",Z220,"")))))))</f>
        <v>0.222</v>
      </c>
      <c r="AA209" s="343">
        <f>IF(CT!$D$7="E",AA214,IF(CT!$D$7="J",AA215,IF(CT!$D$7="K",AA216,IF(CT!$D$7="N",AA217,IF(CT!$D$7="R",AA218,IF(CT!$D$7="S",AA219,IF(CT!$D$7="T",AA220,"")))))))</f>
        <v>0</v>
      </c>
      <c r="AB209" s="343">
        <f>IF(CT!$D$7="E",AB214,IF(CT!$D$7="J",AB215,IF(CT!$D$7="K",AB216,IF(CT!$D$7="N",AB217,IF(CT!$D$7="R",AB218,IF(CT!$D$7="S",AB219,IF(CT!$D$7="T",AB220,"")))))))</f>
        <v>0</v>
      </c>
    </row>
    <row r="210" spans="1:28" ht="18" customHeight="1">
      <c r="A210" s="374"/>
      <c r="B210" s="374"/>
      <c r="C210" s="533"/>
      <c r="D210" s="533"/>
      <c r="E210" s="533"/>
      <c r="F210" s="533"/>
      <c r="G210" s="375" t="s">
        <v>338</v>
      </c>
      <c r="H210" s="374" t="str">
        <f>'TC FORM'!B$34</f>
        <v>New</v>
      </c>
      <c r="I210" s="367"/>
      <c r="J210" s="367"/>
      <c r="X210" s="82" t="str">
        <f>CT!$E$3</f>
        <v>PRT</v>
      </c>
      <c r="Y210" s="82" t="str">
        <f>CT!$M$3</f>
        <v>PRT</v>
      </c>
      <c r="Z210" s="82" t="str">
        <f>CT!$U$3</f>
        <v>PRT</v>
      </c>
      <c r="AA210" s="82">
        <f>CT!$AC$3</f>
        <v>0</v>
      </c>
      <c r="AB210" s="82">
        <f>CT!$AK$3</f>
        <v>0</v>
      </c>
    </row>
    <row r="211" spans="1:28" ht="5.25" customHeight="1">
      <c r="A211" s="371"/>
      <c r="B211" s="372"/>
      <c r="C211" s="371"/>
      <c r="D211" s="371"/>
      <c r="E211" s="371"/>
      <c r="F211" s="371"/>
      <c r="G211" s="371"/>
      <c r="H211" s="371"/>
      <c r="I211" s="371"/>
      <c r="J211" s="373"/>
      <c r="X211" s="82"/>
      <c r="Y211" s="82"/>
      <c r="Z211" s="82"/>
      <c r="AA211" s="82"/>
      <c r="AB211" s="82"/>
    </row>
    <row r="212" spans="1:28" ht="18" customHeight="1">
      <c r="A212" s="523" t="s">
        <v>341</v>
      </c>
      <c r="B212" s="523"/>
      <c r="C212" s="526" t="str">
        <f>IF(X212="","",CONCATENATE(X212,"°F"))</f>
        <v>0.22°F</v>
      </c>
      <c r="D212" s="526"/>
      <c r="E212" s="526" t="str">
        <f>IF(Y212="","",CONCATENATE(Y212,"°F"))</f>
        <v>0.21°F</v>
      </c>
      <c r="F212" s="526"/>
      <c r="G212" s="395" t="str">
        <f>IF(Z212="","",CONCATENATE(Z212,"°F"))</f>
        <v>0.22°F</v>
      </c>
      <c r="H212" s="395" t="str">
        <f>IF(AA212="","",CONCATENATE(AA212,"°F"))</f>
        <v/>
      </c>
      <c r="I212" s="526" t="str">
        <f>IF(AB212="","",CONCATENATE(AB212,"°F"))</f>
        <v/>
      </c>
      <c r="J212" s="526"/>
      <c r="W212" s="29" t="s">
        <v>342</v>
      </c>
      <c r="X212" s="333">
        <f>IF(X209=0,"",ROUND(X209,2-(1+INT(LOG10(ABS(X209))))))</f>
        <v>0.22</v>
      </c>
      <c r="Y212" s="333">
        <f>IF(Y209=0,"",ROUND(Y209,2-(1+INT(LOG10(ABS(Y209))))))</f>
        <v>0.21</v>
      </c>
      <c r="Z212" s="333">
        <f>IF(Z209=0,"",ROUND(Z209,2-(1+INT(LOG10(ABS(Z209))))))</f>
        <v>0.22</v>
      </c>
      <c r="AA212" s="333" t="str">
        <f>IF(AA209=0,"",ROUND(AA209,2-(1+INT(LOG10(ABS(AA209))))))</f>
        <v/>
      </c>
      <c r="AB212" s="333" t="str">
        <f>IF(AB209=0,"",ROUND(AB209,2-(1+INT(LOG10(ABS(AB209))))))</f>
        <v/>
      </c>
    </row>
    <row r="213" spans="1:28" ht="18" customHeight="1" thickBot="1">
      <c r="A213" s="522" t="s">
        <v>345</v>
      </c>
      <c r="B213" s="522"/>
      <c r="C213" s="579">
        <f>IF('TC FORM'!D130="","",'TC FORM'!D130)</f>
        <v>-50</v>
      </c>
      <c r="D213" s="579"/>
      <c r="E213" s="579">
        <f>IF('TC FORM'!E130="","",'TC FORM'!E130)</f>
        <v>200</v>
      </c>
      <c r="F213" s="579"/>
      <c r="G213" s="399">
        <f>IF('TC FORM'!F130="","",'TC FORM'!F130)</f>
        <v>450</v>
      </c>
      <c r="H213" s="400" t="str">
        <f>IF('TC FORM'!G130="","",'TC FORM'!G130)</f>
        <v/>
      </c>
      <c r="I213" s="579" t="str">
        <f>IF('TC FORM'!H130="","",'TC FORM'!H130)</f>
        <v/>
      </c>
      <c r="J213" s="579"/>
      <c r="W213" s="29" t="s">
        <v>346</v>
      </c>
      <c r="X213" s="349">
        <f>'TC FORM'!$D$10</f>
        <v>-50</v>
      </c>
      <c r="Y213" s="350">
        <f>'TC FORM'!$E$10</f>
        <v>200</v>
      </c>
      <c r="Z213" s="350">
        <f>'TC FORM'!$F$10</f>
        <v>450</v>
      </c>
      <c r="AA213" s="350" t="str">
        <f>'TC FORM'!$G$10</f>
        <v/>
      </c>
      <c r="AB213" s="350" t="str">
        <f>'TC FORM'!$H$10</f>
        <v/>
      </c>
    </row>
    <row r="214" spans="1:28" ht="18" customHeight="1">
      <c r="A214" s="395" t="str">
        <f>IF('TC FORM'!B131="","",'TC FORM'!B131)</f>
        <v/>
      </c>
      <c r="B214" s="395"/>
      <c r="C214" s="580" t="str">
        <f>IF('TC FORM'!D131="","",'TC FORM'!D131)</f>
        <v/>
      </c>
      <c r="D214" s="580"/>
      <c r="E214" s="581" t="str">
        <f>IF('TC FORM'!E131="","",'TC FORM'!E131)</f>
        <v/>
      </c>
      <c r="F214" s="581"/>
      <c r="G214" s="376" t="str">
        <f>IF('TC FORM'!F131="","",'TC FORM'!F131)</f>
        <v/>
      </c>
      <c r="H214" s="386" t="str">
        <f>IF('TC FORM'!G131="","",'TC FORM'!G131)</f>
        <v/>
      </c>
      <c r="I214" s="581" t="str">
        <f>IF('TC FORM'!H131="","",'TC FORM'!H131)</f>
        <v/>
      </c>
      <c r="J214" s="581"/>
      <c r="W214" s="333" t="s">
        <v>222</v>
      </c>
      <c r="X214" s="82">
        <f>IF(X210="PRT",AD$8,AD$9)</f>
        <v>0.21199999999999999</v>
      </c>
      <c r="Y214" s="82">
        <f>IF(Y210="PRT",AE$8,AE$9)</f>
        <v>0.19</v>
      </c>
      <c r="Z214" s="82">
        <f>IF(Z210="PRT",AF$8,AF$9)</f>
        <v>0.183</v>
      </c>
      <c r="AA214" s="82">
        <f>IF(AA210="PRT",AG$8,AG$9)</f>
        <v>0</v>
      </c>
      <c r="AB214" s="82">
        <f>IF(AB210="PRT",AH$8,AH$9)</f>
        <v>0</v>
      </c>
    </row>
    <row r="215" spans="1:28" ht="18" customHeight="1">
      <c r="A215" s="395" t="str">
        <f>IF('TC FORM'!B132="","",'TC FORM'!B132)</f>
        <v/>
      </c>
      <c r="B215" s="395"/>
      <c r="C215" s="581" t="str">
        <f>IF('TC FORM'!D132="","",'TC FORM'!D132)</f>
        <v/>
      </c>
      <c r="D215" s="581"/>
      <c r="E215" s="581" t="str">
        <f>IF('TC FORM'!E132="","",'TC FORM'!E132)</f>
        <v/>
      </c>
      <c r="F215" s="581"/>
      <c r="G215" s="376" t="str">
        <f>IF('TC FORM'!F132="","",'TC FORM'!F132)</f>
        <v/>
      </c>
      <c r="H215" s="386" t="str">
        <f>IF('TC FORM'!G132="","",'TC FORM'!G132)</f>
        <v/>
      </c>
      <c r="I215" s="581" t="str">
        <f>IF('TC FORM'!H132="","",'TC FORM'!H132)</f>
        <v/>
      </c>
      <c r="J215" s="581"/>
      <c r="W215" s="333" t="s">
        <v>51</v>
      </c>
      <c r="X215" s="82">
        <f>IF(X210="PRT",AJ$9,AJ$10)</f>
        <v>0.222</v>
      </c>
      <c r="Y215" s="82">
        <f>IF(Y210="PRT",AK$9,AK$10)</f>
        <v>0.21</v>
      </c>
      <c r="Z215" s="82">
        <f>IF(Z210="PRT",AL$9,AL$10)</f>
        <v>0.222</v>
      </c>
      <c r="AA215" s="82">
        <f>IF(AA$18="PRT",AM$9,AM$10)</f>
        <v>0</v>
      </c>
      <c r="AB215" s="82">
        <f>IF(AB$18="PRT",AN$9,AN$10)</f>
        <v>0</v>
      </c>
    </row>
    <row r="216" spans="1:28" ht="18" customHeight="1">
      <c r="A216" s="395" t="str">
        <f>IF('TC FORM'!B133="","",'TC FORM'!B133)</f>
        <v/>
      </c>
      <c r="B216" s="395"/>
      <c r="C216" s="581" t="str">
        <f>IF('TC FORM'!D133="","",'TC FORM'!D133)</f>
        <v/>
      </c>
      <c r="D216" s="581"/>
      <c r="E216" s="581" t="str">
        <f>IF('TC FORM'!E133="","",'TC FORM'!E133)</f>
        <v/>
      </c>
      <c r="F216" s="581"/>
      <c r="G216" s="376" t="str">
        <f>IF('TC FORM'!F133="","",'TC FORM'!F133)</f>
        <v/>
      </c>
      <c r="H216" s="386" t="str">
        <f>IF('TC FORM'!G133="","",'TC FORM'!G133)</f>
        <v/>
      </c>
      <c r="I216" s="581" t="str">
        <f>IF('TC FORM'!H133="","",'TC FORM'!H133)</f>
        <v/>
      </c>
      <c r="J216" s="581"/>
      <c r="W216" s="333" t="s">
        <v>204</v>
      </c>
      <c r="X216" s="82">
        <f>IF(X210="PRT",AP$9,AP$10)</f>
        <v>0.27600000000000002</v>
      </c>
      <c r="Y216" s="82">
        <f>IF(Y$18="PRT",AQ$9,AQ$10)</f>
        <v>0.24399999999999999</v>
      </c>
      <c r="Z216" s="82">
        <f>IF(Z$18="PRT",AR$9,AR$10)</f>
        <v>0.27200000000000002</v>
      </c>
      <c r="AA216" s="82">
        <f>IF(AA210="PRT",AS$9,AS$10)</f>
        <v>0</v>
      </c>
      <c r="AB216" s="82">
        <f>IF(AB210="PRT",AT$9,AT$10)</f>
        <v>0</v>
      </c>
    </row>
    <row r="217" spans="1:28" ht="18" customHeight="1">
      <c r="A217" s="395" t="str">
        <f>IF('TC FORM'!B134="","",'TC FORM'!B134)</f>
        <v/>
      </c>
      <c r="B217" s="395"/>
      <c r="C217" s="581" t="str">
        <f>IF('TC FORM'!D134="","",'TC FORM'!D134)</f>
        <v/>
      </c>
      <c r="D217" s="581"/>
      <c r="E217" s="581" t="str">
        <f>IF('TC FORM'!E134="","",'TC FORM'!E134)</f>
        <v/>
      </c>
      <c r="F217" s="581"/>
      <c r="G217" s="376" t="str">
        <f>IF('TC FORM'!F134="","",'TC FORM'!F134)</f>
        <v/>
      </c>
      <c r="H217" s="386" t="str">
        <f>IF('TC FORM'!G134="","",'TC FORM'!G134)</f>
        <v/>
      </c>
      <c r="I217" s="581" t="str">
        <f>IF('TC FORM'!H134="","",'TC FORM'!H134)</f>
        <v/>
      </c>
      <c r="J217" s="581"/>
      <c r="W217" s="333" t="s">
        <v>209</v>
      </c>
      <c r="X217" s="82">
        <f>IF(X210="PRT",AV$9,AV$10)</f>
        <v>0.40500000000000003</v>
      </c>
      <c r="Y217" s="82">
        <f>IF(Y210="PRT",AW$9,AW$10)</f>
        <v>0.33300000000000002</v>
      </c>
      <c r="Z217" s="82">
        <f>IF(Z210="PRT",AX$9,AX$10)</f>
        <v>0.312</v>
      </c>
      <c r="AA217" s="82">
        <f>IF(AA210="PRT",AY$9,AY$10)</f>
        <v>0</v>
      </c>
      <c r="AB217" s="82">
        <f>IF(AB210="PRT",AZ$9,AZ$10)</f>
        <v>0</v>
      </c>
    </row>
    <row r="218" spans="1:28" ht="18" customHeight="1">
      <c r="A218" s="395" t="str">
        <f>IF('TC FORM'!B135="","",'TC FORM'!B135)</f>
        <v/>
      </c>
      <c r="B218" s="395"/>
      <c r="C218" s="581" t="str">
        <f>IF('TC FORM'!D135="","",'TC FORM'!D135)</f>
        <v/>
      </c>
      <c r="D218" s="581"/>
      <c r="E218" s="581" t="str">
        <f>IF('TC FORM'!E135="","",'TC FORM'!E135)</f>
        <v/>
      </c>
      <c r="F218" s="581"/>
      <c r="G218" s="376" t="str">
        <f>IF('TC FORM'!F135="","",'TC FORM'!F135)</f>
        <v/>
      </c>
      <c r="H218" s="386" t="str">
        <f>IF('TC FORM'!G135="","",'TC FORM'!G135)</f>
        <v/>
      </c>
      <c r="I218" s="581" t="str">
        <f>IF('TC FORM'!H135="","",'TC FORM'!H135)</f>
        <v/>
      </c>
      <c r="J218" s="581"/>
      <c r="W218" s="333" t="s">
        <v>216</v>
      </c>
      <c r="X218" s="82">
        <f>IF(X210="PRT",BB$8,IF(X210="ST7",BB$10,BB$9))</f>
        <v>0</v>
      </c>
      <c r="Y218" s="82">
        <f>IF(Y210="PRT",BC$8,IF(Y210="ST7",BC$10,BC$9))</f>
        <v>0.871</v>
      </c>
      <c r="Z218" s="82">
        <f>IF(Z210="PRT",BD200,IF(Z210="ST7",BD$10,BD$9))</f>
        <v>0</v>
      </c>
      <c r="AA218" s="82">
        <f>IF(AA210="PRT",BE$8,IF(AA210="ST7",BE$10,BE$9))</f>
        <v>0</v>
      </c>
      <c r="AB218" s="82">
        <f>IF(AB210="PRT",BF$8,IF(AB210="ST7",BF$10,BF$9))</f>
        <v>0</v>
      </c>
    </row>
    <row r="219" spans="1:28" ht="18" customHeight="1">
      <c r="A219" s="395" t="str">
        <f>IF('TC FORM'!B136="","",'TC FORM'!B136)</f>
        <v/>
      </c>
      <c r="B219" s="395"/>
      <c r="C219" s="581" t="str">
        <f>IF('TC FORM'!D136="","",'TC FORM'!D136)</f>
        <v/>
      </c>
      <c r="D219" s="581"/>
      <c r="E219" s="581" t="str">
        <f>IF('TC FORM'!E136="","",'TC FORM'!E136)</f>
        <v/>
      </c>
      <c r="F219" s="581"/>
      <c r="G219" s="376" t="str">
        <f>IF('TC FORM'!F136="","",'TC FORM'!F136)</f>
        <v/>
      </c>
      <c r="H219" s="386" t="str">
        <f>IF('TC FORM'!G136="","",'TC FORM'!G136)</f>
        <v/>
      </c>
      <c r="I219" s="581" t="str">
        <f>IF('TC FORM'!H136="","",'TC FORM'!H136)</f>
        <v/>
      </c>
      <c r="J219" s="581"/>
      <c r="W219" s="333" t="s">
        <v>219</v>
      </c>
      <c r="X219" s="82">
        <f>IF(X210="PRT",BN$8,IF(X210="ST7",BN$10,BN$9))</f>
        <v>0</v>
      </c>
      <c r="Y219" s="82">
        <f>IF(Y210="PRT",BO$8,IF(Y210="ST7",BO$10,BO$9))</f>
        <v>0.871</v>
      </c>
      <c r="Z219" s="82">
        <f>IF(Z210="PRT",BP$8,IF(Z210="ST7",BP$10,BP$9))</f>
        <v>0.81</v>
      </c>
      <c r="AA219" s="82">
        <f>IF(AA210="PRT",BQ$8,IF(AA210="ST7",BQ$10,BQ$9))</f>
        <v>0</v>
      </c>
      <c r="AB219" s="82">
        <f>IF(AB210="PRT",BR$8,IF(AB210="ST7",BR$10,BR$9))</f>
        <v>0</v>
      </c>
    </row>
    <row r="220" spans="1:28" ht="18" customHeight="1">
      <c r="A220" s="395" t="str">
        <f>IF('TC FORM'!B137="","",'TC FORM'!B137)</f>
        <v/>
      </c>
      <c r="B220" s="395"/>
      <c r="C220" s="581" t="str">
        <f>IF('TC FORM'!D137="","",'TC FORM'!D137)</f>
        <v/>
      </c>
      <c r="D220" s="581"/>
      <c r="E220" s="581" t="str">
        <f>IF('TC FORM'!E137="","",'TC FORM'!E137)</f>
        <v/>
      </c>
      <c r="F220" s="581"/>
      <c r="G220" s="376" t="str">
        <f>IF('TC FORM'!F137="","",'TC FORM'!F137)</f>
        <v/>
      </c>
      <c r="H220" s="386" t="str">
        <f>IF('TC FORM'!G137="","",'TC FORM'!G137)</f>
        <v/>
      </c>
      <c r="I220" s="581" t="str">
        <f>IF('TC FORM'!H137="","",'TC FORM'!H137)</f>
        <v/>
      </c>
      <c r="J220" s="581"/>
      <c r="W220" s="333" t="s">
        <v>213</v>
      </c>
      <c r="X220" s="82">
        <f>IF(X210="PRT",BZ$7,BZ$8)</f>
        <v>0.28599999999999998</v>
      </c>
      <c r="Y220" s="82">
        <f>IF(Y210="PRT",CA$7,CA$8)</f>
        <v>0.22700000000000001</v>
      </c>
      <c r="Z220" s="82">
        <f>IF(Z210="PRT",CB$7,CB$8)</f>
        <v>0.21299999999999999</v>
      </c>
      <c r="AA220" s="82">
        <f>IF(AA210="PRT",CC$7,CC$8)</f>
        <v>0</v>
      </c>
      <c r="AB220" s="82">
        <f>IF(AB210="PRT",CD$7,CD$8)</f>
        <v>0</v>
      </c>
    </row>
    <row r="221" spans="1:28" ht="18" customHeight="1">
      <c r="A221" s="395" t="str">
        <f>IF('TC FORM'!B138="","",'TC FORM'!B138)</f>
        <v/>
      </c>
      <c r="B221" s="395"/>
      <c r="C221" s="581" t="str">
        <f>IF('TC FORM'!D138="","",'TC FORM'!D138)</f>
        <v/>
      </c>
      <c r="D221" s="581"/>
      <c r="E221" s="581" t="str">
        <f>IF('TC FORM'!E138="","",'TC FORM'!E138)</f>
        <v/>
      </c>
      <c r="F221" s="581"/>
      <c r="G221" s="376" t="str">
        <f>IF('TC FORM'!F138="","",'TC FORM'!F138)</f>
        <v/>
      </c>
      <c r="H221" s="386" t="str">
        <f>IF('TC FORM'!G138="","",'TC FORM'!G138)</f>
        <v/>
      </c>
      <c r="I221" s="581" t="str">
        <f>IF('TC FORM'!H138="","",'TC FORM'!H138)</f>
        <v/>
      </c>
      <c r="J221" s="581"/>
    </row>
    <row r="222" spans="1:28" ht="18" customHeight="1">
      <c r="A222" s="395" t="str">
        <f>IF('TC FORM'!B139="","",'TC FORM'!B139)</f>
        <v/>
      </c>
      <c r="B222" s="395"/>
      <c r="C222" s="581" t="str">
        <f>IF('TC FORM'!D139="","",'TC FORM'!D139)</f>
        <v/>
      </c>
      <c r="D222" s="581"/>
      <c r="E222" s="581" t="str">
        <f>IF('TC FORM'!E139="","",'TC FORM'!E139)</f>
        <v/>
      </c>
      <c r="F222" s="581"/>
      <c r="G222" s="376" t="str">
        <f>IF('TC FORM'!F139="","",'TC FORM'!F139)</f>
        <v/>
      </c>
      <c r="H222" s="386" t="str">
        <f>IF('TC FORM'!G139="","",'TC FORM'!G139)</f>
        <v/>
      </c>
      <c r="I222" s="581" t="str">
        <f>IF('TC FORM'!H139="","",'TC FORM'!H139)</f>
        <v/>
      </c>
      <c r="J222" s="581"/>
    </row>
    <row r="223" spans="1:28" ht="18" customHeight="1">
      <c r="A223" s="395" t="str">
        <f>IF('TC FORM'!B140="","",'TC FORM'!B140)</f>
        <v/>
      </c>
      <c r="B223" s="395"/>
      <c r="C223" s="581" t="str">
        <f>IF('TC FORM'!D140="","",'TC FORM'!D140)</f>
        <v/>
      </c>
      <c r="D223" s="581"/>
      <c r="E223" s="581" t="str">
        <f>IF('TC FORM'!E140="","",'TC FORM'!E140)</f>
        <v/>
      </c>
      <c r="F223" s="581"/>
      <c r="G223" s="376" t="str">
        <f>IF('TC FORM'!F140="","",'TC FORM'!F140)</f>
        <v/>
      </c>
      <c r="H223" s="386" t="str">
        <f>IF('TC FORM'!G140="","",'TC FORM'!G140)</f>
        <v/>
      </c>
      <c r="I223" s="581" t="str">
        <f>IF('TC FORM'!H140="","",'TC FORM'!H140)</f>
        <v/>
      </c>
      <c r="J223" s="581"/>
    </row>
    <row r="224" spans="1:28" ht="18" customHeight="1">
      <c r="A224" s="395" t="str">
        <f>IF('TC FORM'!B141="","",'TC FORM'!B141)</f>
        <v/>
      </c>
      <c r="B224" s="395"/>
      <c r="C224" s="581" t="str">
        <f>IF('TC FORM'!D141="","",'TC FORM'!D141)</f>
        <v/>
      </c>
      <c r="D224" s="581"/>
      <c r="E224" s="581" t="str">
        <f>IF('TC FORM'!E141="","",'TC FORM'!E141)</f>
        <v/>
      </c>
      <c r="F224" s="581"/>
      <c r="G224" s="376" t="str">
        <f>IF('TC FORM'!F141="","",'TC FORM'!F141)</f>
        <v/>
      </c>
      <c r="H224" s="386" t="str">
        <f>IF('TC FORM'!G141="","",'TC FORM'!G141)</f>
        <v/>
      </c>
      <c r="I224" s="581" t="str">
        <f>IF('TC FORM'!H141="","",'TC FORM'!H141)</f>
        <v/>
      </c>
      <c r="J224" s="581"/>
    </row>
    <row r="225" spans="1:10" ht="18" customHeight="1">
      <c r="A225" s="395" t="str">
        <f>IF('TC FORM'!B142="","",'TC FORM'!B142)</f>
        <v/>
      </c>
      <c r="B225" s="395"/>
      <c r="C225" s="581" t="str">
        <f>IF('TC FORM'!D142="","",'TC FORM'!D142)</f>
        <v/>
      </c>
      <c r="D225" s="581"/>
      <c r="E225" s="581" t="str">
        <f>IF('TC FORM'!E142="","",'TC FORM'!E142)</f>
        <v/>
      </c>
      <c r="F225" s="581"/>
      <c r="G225" s="376" t="str">
        <f>IF('TC FORM'!F142="","",'TC FORM'!F142)</f>
        <v/>
      </c>
      <c r="H225" s="386" t="str">
        <f>IF('TC FORM'!G142="","",'TC FORM'!G142)</f>
        <v/>
      </c>
      <c r="I225" s="581" t="str">
        <f>IF('TC FORM'!H142="","",'TC FORM'!H142)</f>
        <v/>
      </c>
      <c r="J225" s="581"/>
    </row>
    <row r="226" spans="1:10" ht="18" customHeight="1">
      <c r="A226" s="395" t="str">
        <f>IF('TC FORM'!B143="","",'TC FORM'!B143)</f>
        <v/>
      </c>
      <c r="B226" s="395"/>
      <c r="C226" s="581" t="str">
        <f>IF('TC FORM'!D143="","",'TC FORM'!D143)</f>
        <v/>
      </c>
      <c r="D226" s="581"/>
      <c r="E226" s="581" t="str">
        <f>IF('TC FORM'!E143="","",'TC FORM'!E143)</f>
        <v/>
      </c>
      <c r="F226" s="581"/>
      <c r="G226" s="376" t="str">
        <f>IF('TC FORM'!F143="","",'TC FORM'!F143)</f>
        <v/>
      </c>
      <c r="H226" s="386" t="str">
        <f>IF('TC FORM'!G143="","",'TC FORM'!G143)</f>
        <v/>
      </c>
      <c r="I226" s="581" t="str">
        <f>IF('TC FORM'!H143="","",'TC FORM'!H143)</f>
        <v/>
      </c>
      <c r="J226" s="581"/>
    </row>
    <row r="227" spans="1:10" ht="18" customHeight="1">
      <c r="A227" s="395" t="str">
        <f>IF('TC FORM'!B144="","",'TC FORM'!B144)</f>
        <v/>
      </c>
      <c r="B227" s="395"/>
      <c r="C227" s="581" t="str">
        <f>IF('TC FORM'!D144="","",'TC FORM'!D144)</f>
        <v/>
      </c>
      <c r="D227" s="581"/>
      <c r="E227" s="581" t="str">
        <f>IF('TC FORM'!E144="","",'TC FORM'!E144)</f>
        <v/>
      </c>
      <c r="F227" s="581"/>
      <c r="G227" s="376" t="str">
        <f>IF('TC FORM'!F144="","",'TC FORM'!F144)</f>
        <v/>
      </c>
      <c r="H227" s="386" t="str">
        <f>IF('TC FORM'!G144="","",'TC FORM'!G144)</f>
        <v/>
      </c>
      <c r="I227" s="581" t="str">
        <f>IF('TC FORM'!H144="","",'TC FORM'!H144)</f>
        <v/>
      </c>
      <c r="J227" s="581"/>
    </row>
    <row r="228" spans="1:10" ht="18" customHeight="1">
      <c r="A228" s="395" t="str">
        <f>IF('TC FORM'!B145="","",'TC FORM'!B145)</f>
        <v/>
      </c>
      <c r="B228" s="395"/>
      <c r="C228" s="581" t="str">
        <f>IF('TC FORM'!D145="","",'TC FORM'!D145)</f>
        <v/>
      </c>
      <c r="D228" s="581"/>
      <c r="E228" s="581" t="str">
        <f>IF('TC FORM'!E145="","",'TC FORM'!E145)</f>
        <v/>
      </c>
      <c r="F228" s="581"/>
      <c r="G228" s="376" t="str">
        <f>IF('TC FORM'!F145="","",'TC FORM'!F145)</f>
        <v/>
      </c>
      <c r="H228" s="386" t="str">
        <f>IF('TC FORM'!G145="","",'TC FORM'!G145)</f>
        <v/>
      </c>
      <c r="I228" s="581" t="str">
        <f>IF('TC FORM'!H145="","",'TC FORM'!H145)</f>
        <v/>
      </c>
      <c r="J228" s="581"/>
    </row>
    <row r="229" spans="1:10" ht="15.75">
      <c r="A229" s="328" t="s">
        <v>353</v>
      </c>
      <c r="B229" s="321"/>
      <c r="C229" s="321"/>
      <c r="D229" s="321"/>
      <c r="E229" s="321"/>
      <c r="F229" s="321"/>
      <c r="G229" s="321"/>
      <c r="H229" s="321"/>
      <c r="I229" s="321"/>
    </row>
    <row r="230" spans="1:10" ht="5.25" customHeight="1">
      <c r="A230" s="323"/>
      <c r="B230" s="323"/>
      <c r="C230" s="323"/>
      <c r="D230" s="323"/>
      <c r="E230" s="323"/>
      <c r="F230" s="323"/>
      <c r="G230" s="323"/>
      <c r="H230" s="323"/>
      <c r="I230" s="323"/>
      <c r="J230" s="323"/>
    </row>
    <row r="231" spans="1:10">
      <c r="A231" s="540" t="s">
        <v>354</v>
      </c>
      <c r="B231" s="540"/>
      <c r="C231" s="540"/>
      <c r="D231" s="540"/>
      <c r="E231" s="540"/>
      <c r="F231" s="540"/>
      <c r="G231" s="540"/>
      <c r="H231" s="540"/>
      <c r="I231" s="540"/>
      <c r="J231" s="540"/>
    </row>
    <row r="232" spans="1:10">
      <c r="A232" s="540"/>
      <c r="B232" s="540"/>
      <c r="C232" s="540"/>
      <c r="D232" s="540"/>
      <c r="E232" s="540"/>
      <c r="F232" s="540"/>
      <c r="G232" s="540"/>
      <c r="H232" s="540"/>
      <c r="I232" s="540"/>
      <c r="J232" s="540"/>
    </row>
    <row r="233" spans="1:10">
      <c r="A233" s="540"/>
      <c r="B233" s="540"/>
      <c r="C233" s="540"/>
      <c r="D233" s="540"/>
      <c r="E233" s="540"/>
      <c r="F233" s="540"/>
      <c r="G233" s="540"/>
      <c r="H233" s="540"/>
      <c r="I233" s="540"/>
      <c r="J233" s="540"/>
    </row>
    <row r="234" spans="1:10">
      <c r="A234" s="540"/>
      <c r="B234" s="540"/>
      <c r="C234" s="540"/>
      <c r="D234" s="540"/>
      <c r="E234" s="540"/>
      <c r="F234" s="540"/>
      <c r="G234" s="540"/>
      <c r="H234" s="540"/>
      <c r="I234" s="540"/>
      <c r="J234" s="540"/>
    </row>
    <row r="235" spans="1:10">
      <c r="A235" s="540"/>
      <c r="B235" s="540"/>
      <c r="C235" s="540"/>
      <c r="D235" s="540"/>
      <c r="E235" s="540"/>
      <c r="F235" s="540"/>
      <c r="G235" s="540"/>
      <c r="H235" s="540"/>
      <c r="I235" s="540"/>
      <c r="J235" s="540"/>
    </row>
    <row r="236" spans="1:10" ht="5.25" customHeight="1">
      <c r="A236" s="320"/>
      <c r="B236" s="320"/>
      <c r="C236" s="320"/>
      <c r="D236" s="320"/>
      <c r="E236" s="320"/>
      <c r="F236" s="320"/>
      <c r="G236" s="320"/>
      <c r="H236" s="320"/>
      <c r="I236" s="320"/>
      <c r="J236" s="320"/>
    </row>
    <row r="237" spans="1:10" ht="18">
      <c r="A237" s="374" t="s">
        <v>214</v>
      </c>
      <c r="B237" s="374"/>
      <c r="C237" s="374"/>
      <c r="D237" s="374"/>
      <c r="E237" s="374"/>
      <c r="F237" s="374"/>
      <c r="G237" s="374"/>
      <c r="H237" s="374"/>
      <c r="I237" s="374"/>
      <c r="J237" s="367"/>
    </row>
    <row r="238" spans="1:10">
      <c r="A238" s="533" t="str">
        <f>'TC FORM'!B$32</f>
        <v>Found in tolerance.  No action required.  "C.F" = "Correction Factor."</v>
      </c>
      <c r="B238" s="533"/>
      <c r="C238" s="533"/>
      <c r="D238" s="533"/>
      <c r="E238" s="533"/>
      <c r="F238" s="533"/>
      <c r="G238" s="533"/>
      <c r="H238" s="533"/>
      <c r="I238" s="533"/>
      <c r="J238" s="533"/>
    </row>
    <row r="239" spans="1:10">
      <c r="A239" s="533"/>
      <c r="B239" s="533"/>
      <c r="C239" s="533"/>
      <c r="D239" s="533"/>
      <c r="E239" s="533"/>
      <c r="F239" s="533"/>
      <c r="G239" s="533"/>
      <c r="H239" s="533"/>
      <c r="I239" s="533"/>
      <c r="J239" s="533"/>
    </row>
    <row r="240" spans="1:10">
      <c r="A240" s="533"/>
      <c r="B240" s="533"/>
      <c r="C240" s="533"/>
      <c r="D240" s="533"/>
      <c r="E240" s="533"/>
      <c r="F240" s="533"/>
      <c r="G240" s="533"/>
      <c r="H240" s="533"/>
      <c r="I240" s="533"/>
      <c r="J240" s="533"/>
    </row>
    <row r="241" spans="1:10">
      <c r="A241" s="533"/>
      <c r="B241" s="533"/>
      <c r="C241" s="533"/>
      <c r="D241" s="533"/>
      <c r="E241" s="533"/>
      <c r="F241" s="533"/>
      <c r="G241" s="533"/>
      <c r="H241" s="533"/>
      <c r="I241" s="533"/>
      <c r="J241" s="533"/>
    </row>
    <row r="242" spans="1:10">
      <c r="A242" s="533"/>
      <c r="B242" s="533"/>
      <c r="C242" s="533"/>
      <c r="D242" s="533"/>
      <c r="E242" s="533"/>
      <c r="F242" s="533"/>
      <c r="G242" s="533"/>
      <c r="H242" s="533"/>
      <c r="I242" s="533"/>
      <c r="J242" s="533"/>
    </row>
    <row r="243" spans="1:10" ht="18">
      <c r="A243" s="375" t="s">
        <v>355</v>
      </c>
      <c r="B243" s="543" t="str">
        <f>'TC FORM'!B$35</f>
        <v>ACCEPTED</v>
      </c>
      <c r="C243" s="543"/>
      <c r="D243" s="543"/>
      <c r="E243" s="543"/>
      <c r="F243" s="543"/>
      <c r="G243" s="543"/>
      <c r="H243" s="543"/>
      <c r="I243" s="374"/>
      <c r="J243" s="367"/>
    </row>
    <row r="244" spans="1:10" ht="18">
      <c r="A244" s="374"/>
      <c r="B244" s="374"/>
      <c r="C244" s="374"/>
      <c r="D244" s="374"/>
      <c r="E244" s="374"/>
      <c r="F244" s="374"/>
      <c r="G244" s="374"/>
      <c r="H244" s="374"/>
      <c r="I244" s="374"/>
      <c r="J244" s="367"/>
    </row>
    <row r="245" spans="1:10" ht="5.25" customHeight="1">
      <c r="A245" s="320"/>
      <c r="B245" s="320"/>
      <c r="C245" s="320"/>
      <c r="D245" s="320"/>
      <c r="E245" s="320"/>
      <c r="F245" s="320"/>
      <c r="G245" s="320"/>
      <c r="H245" s="320"/>
      <c r="I245" s="320"/>
      <c r="J245" s="320"/>
    </row>
    <row r="246" spans="1:10" ht="15.75">
      <c r="A246" s="321"/>
      <c r="B246" s="321"/>
      <c r="C246" s="321"/>
      <c r="D246" s="542" t="s">
        <v>356</v>
      </c>
      <c r="E246" s="542"/>
      <c r="F246" s="321"/>
      <c r="G246" s="321"/>
      <c r="H246" s="321"/>
      <c r="I246" s="321"/>
    </row>
    <row r="247" spans="1:10" ht="15.75" customHeight="1">
      <c r="A247" s="541" t="s">
        <v>357</v>
      </c>
      <c r="B247" s="541"/>
      <c r="C247" s="541" t="s">
        <v>207</v>
      </c>
      <c r="D247" s="541"/>
      <c r="E247" s="541" t="s">
        <v>358</v>
      </c>
      <c r="F247" s="541"/>
      <c r="G247" s="331" t="s">
        <v>85</v>
      </c>
      <c r="H247" s="541" t="s">
        <v>359</v>
      </c>
      <c r="I247" s="541"/>
      <c r="J247" s="541"/>
    </row>
    <row r="248" spans="1:10" ht="15.75">
      <c r="A248" s="538" t="str">
        <f>IF(A184="","",A184)</f>
        <v>Additel 286</v>
      </c>
      <c r="B248" s="538"/>
      <c r="C248" s="538" t="str">
        <f>IF(C184="","",C184)</f>
        <v>6851022030037</v>
      </c>
      <c r="D248" s="538"/>
      <c r="E248" s="539">
        <f>IF(E184="","",E184)</f>
        <v>45474</v>
      </c>
      <c r="F248" s="539"/>
      <c r="G248" s="353">
        <f t="shared" ref="G248:H252" si="2">IF(G184="","",G184)</f>
        <v>45839</v>
      </c>
      <c r="H248" s="535" t="str">
        <f t="shared" si="2"/>
        <v/>
      </c>
      <c r="I248" s="536"/>
      <c r="J248" s="537"/>
    </row>
    <row r="249" spans="1:10" ht="15.75">
      <c r="A249" s="538" t="str">
        <f>IF(A185="","",A185)</f>
        <v>Fluke 1502A</v>
      </c>
      <c r="B249" s="538"/>
      <c r="C249" s="538" t="str">
        <f>IF(C185="","",C185)</f>
        <v>B55852</v>
      </c>
      <c r="D249" s="538"/>
      <c r="E249" s="539">
        <f>IF(E185="","",E185)</f>
        <v>45677</v>
      </c>
      <c r="F249" s="539"/>
      <c r="G249" s="353">
        <f t="shared" si="2"/>
        <v>46042</v>
      </c>
      <c r="H249" s="535" t="str">
        <f t="shared" si="2"/>
        <v>56561-068751</v>
      </c>
      <c r="I249" s="536"/>
      <c r="J249" s="537"/>
    </row>
    <row r="250" spans="1:10" ht="15.75">
      <c r="A250" s="538" t="str">
        <f>IF(A186="","",A186)</f>
        <v>PRT</v>
      </c>
      <c r="B250" s="538"/>
      <c r="C250" s="538" t="str">
        <f>IF(C186="","",C186)</f>
        <v>496142</v>
      </c>
      <c r="D250" s="538"/>
      <c r="E250" s="539">
        <f>IF(E186="","",E186)</f>
        <v>45275</v>
      </c>
      <c r="F250" s="539"/>
      <c r="G250" s="353">
        <f t="shared" si="2"/>
        <v>46006</v>
      </c>
      <c r="H250" s="535" t="str">
        <f t="shared" si="2"/>
        <v>G295632</v>
      </c>
      <c r="I250" s="536"/>
      <c r="J250" s="537"/>
    </row>
    <row r="251" spans="1:10" ht="15.75">
      <c r="A251" s="538" t="str">
        <f>IF(A187="","",A187)</f>
        <v/>
      </c>
      <c r="B251" s="538"/>
      <c r="C251" s="538" t="str">
        <f>IF(C187="","",C187)</f>
        <v/>
      </c>
      <c r="D251" s="538"/>
      <c r="E251" s="539" t="str">
        <f>IF(E187="","",E187)</f>
        <v/>
      </c>
      <c r="F251" s="539"/>
      <c r="G251" s="353" t="str">
        <f t="shared" si="2"/>
        <v/>
      </c>
      <c r="H251" s="535" t="str">
        <f t="shared" si="2"/>
        <v/>
      </c>
      <c r="I251" s="536"/>
      <c r="J251" s="537"/>
    </row>
    <row r="252" spans="1:10" ht="15.75">
      <c r="A252" s="538" t="str">
        <f>IF(A188="","",A188)</f>
        <v/>
      </c>
      <c r="B252" s="538"/>
      <c r="C252" s="538" t="str">
        <f>IF(C188="","",C188)</f>
        <v/>
      </c>
      <c r="D252" s="538"/>
      <c r="E252" s="539" t="str">
        <f>IF(E188="","",E188)</f>
        <v/>
      </c>
      <c r="F252" s="539"/>
      <c r="G252" s="353" t="str">
        <f t="shared" si="2"/>
        <v/>
      </c>
      <c r="H252" s="535" t="str">
        <f t="shared" si="2"/>
        <v/>
      </c>
      <c r="I252" s="536"/>
      <c r="J252" s="537"/>
    </row>
    <row r="253" spans="1:10" ht="15.75">
      <c r="A253" s="321"/>
      <c r="B253" s="321"/>
      <c r="C253" s="321"/>
      <c r="D253" s="321"/>
      <c r="F253" s="321"/>
      <c r="G253" s="321"/>
      <c r="H253" s="321"/>
      <c r="I253" s="321"/>
    </row>
    <row r="254" spans="1:10" ht="15.75">
      <c r="E254" s="321"/>
    </row>
    <row r="257" spans="1:96" ht="31.5">
      <c r="B257" s="531" t="s">
        <v>264</v>
      </c>
      <c r="C257" s="531"/>
      <c r="D257" s="531"/>
      <c r="E257" s="531"/>
      <c r="F257" s="531"/>
      <c r="G257" s="531"/>
      <c r="H257" s="531"/>
      <c r="I257" s="329"/>
      <c r="J257" s="329"/>
      <c r="AB257" s="5" t="s">
        <v>265</v>
      </c>
      <c r="AC257" s="63">
        <f>AC1</f>
        <v>45028</v>
      </c>
      <c r="AD257" s="78" t="str">
        <f t="shared" ref="AD257:CD257" si="3">AD1</f>
        <v>Item</v>
      </c>
      <c r="AE257" s="78" t="str">
        <f t="shared" si="3"/>
        <v>Range</v>
      </c>
      <c r="AF257" s="78" t="str">
        <f t="shared" si="3"/>
        <v>Meas Units</v>
      </c>
      <c r="AG257" s="78" t="str">
        <f t="shared" si="3"/>
        <v>Uncert Units</v>
      </c>
      <c r="AH257" s="78" t="str">
        <f t="shared" si="3"/>
        <v xml:space="preserve">Base </v>
      </c>
      <c r="AI257" s="78"/>
      <c r="AJ257" s="78" t="str">
        <f t="shared" si="3"/>
        <v>Item</v>
      </c>
      <c r="AK257" s="78" t="str">
        <f t="shared" si="3"/>
        <v>Range</v>
      </c>
      <c r="AL257" s="78" t="str">
        <f t="shared" si="3"/>
        <v>Meas Units</v>
      </c>
      <c r="AM257" s="78" t="str">
        <f t="shared" si="3"/>
        <v>Uncert Units</v>
      </c>
      <c r="AN257" s="78" t="str">
        <f t="shared" si="3"/>
        <v xml:space="preserve">Base </v>
      </c>
      <c r="AO257" s="78"/>
      <c r="AP257" s="78" t="str">
        <f t="shared" si="3"/>
        <v>Item</v>
      </c>
      <c r="AQ257" s="78" t="str">
        <f t="shared" si="3"/>
        <v>Range</v>
      </c>
      <c r="AR257" s="78" t="str">
        <f t="shared" si="3"/>
        <v>Meas Units</v>
      </c>
      <c r="AS257" s="78" t="str">
        <f t="shared" si="3"/>
        <v>Uncert Units</v>
      </c>
      <c r="AT257" s="78" t="str">
        <f t="shared" si="3"/>
        <v xml:space="preserve">Base </v>
      </c>
      <c r="AU257" s="78"/>
      <c r="AV257" s="78" t="str">
        <f t="shared" si="3"/>
        <v>Item</v>
      </c>
      <c r="AW257" s="78" t="str">
        <f t="shared" si="3"/>
        <v>Range</v>
      </c>
      <c r="AX257" s="78" t="str">
        <f t="shared" si="3"/>
        <v>Meas Units</v>
      </c>
      <c r="AY257" s="78" t="str">
        <f t="shared" si="3"/>
        <v>Uncert Units</v>
      </c>
      <c r="AZ257" s="78" t="str">
        <f t="shared" si="3"/>
        <v xml:space="preserve">Base </v>
      </c>
      <c r="BA257" s="78"/>
      <c r="BB257" s="78" t="str">
        <f t="shared" si="3"/>
        <v>Item</v>
      </c>
      <c r="BC257" s="78" t="str">
        <f t="shared" si="3"/>
        <v>Range</v>
      </c>
      <c r="BD257" s="78" t="str">
        <f t="shared" si="3"/>
        <v>Meas Units</v>
      </c>
      <c r="BE257" s="78" t="str">
        <f t="shared" si="3"/>
        <v>Uncert Units</v>
      </c>
      <c r="BF257" s="78" t="str">
        <f t="shared" si="3"/>
        <v xml:space="preserve">Base </v>
      </c>
      <c r="BG257" s="78"/>
      <c r="BH257" s="78" t="str">
        <f t="shared" si="3"/>
        <v>Item</v>
      </c>
      <c r="BI257" s="78" t="str">
        <f t="shared" si="3"/>
        <v>Range</v>
      </c>
      <c r="BJ257" s="78" t="str">
        <f t="shared" si="3"/>
        <v>Meas Units</v>
      </c>
      <c r="BK257" s="78" t="str">
        <f t="shared" si="3"/>
        <v>Uncert Units</v>
      </c>
      <c r="BL257" s="78" t="str">
        <f t="shared" si="3"/>
        <v xml:space="preserve">Base </v>
      </c>
      <c r="BM257" s="78"/>
      <c r="BN257" s="78" t="str">
        <f t="shared" si="3"/>
        <v>Item</v>
      </c>
      <c r="BO257" s="78" t="str">
        <f t="shared" si="3"/>
        <v>Range</v>
      </c>
      <c r="BP257" s="78" t="str">
        <f t="shared" si="3"/>
        <v>Meas Units</v>
      </c>
      <c r="BQ257" s="78" t="str">
        <f t="shared" si="3"/>
        <v>Uncert Units</v>
      </c>
      <c r="BR257" s="78" t="str">
        <f t="shared" si="3"/>
        <v xml:space="preserve">Base </v>
      </c>
      <c r="BS257" s="78"/>
      <c r="BT257" s="78" t="str">
        <f t="shared" si="3"/>
        <v>Item</v>
      </c>
      <c r="BU257" s="78" t="str">
        <f t="shared" si="3"/>
        <v>Range</v>
      </c>
      <c r="BV257" s="78" t="str">
        <f t="shared" si="3"/>
        <v>Meas Units</v>
      </c>
      <c r="BW257" s="78" t="str">
        <f t="shared" si="3"/>
        <v>Uncert Units</v>
      </c>
      <c r="BX257" s="78" t="str">
        <f t="shared" si="3"/>
        <v xml:space="preserve">Base </v>
      </c>
      <c r="BY257" s="78"/>
      <c r="BZ257" s="78" t="str">
        <f t="shared" si="3"/>
        <v>Item</v>
      </c>
      <c r="CA257" s="78" t="str">
        <f t="shared" si="3"/>
        <v>Range</v>
      </c>
      <c r="CB257" s="78" t="str">
        <f t="shared" si="3"/>
        <v>Meas Units</v>
      </c>
      <c r="CC257" s="78" t="str">
        <f t="shared" si="3"/>
        <v>Uncert Units</v>
      </c>
      <c r="CD257" s="78" t="str">
        <f t="shared" si="3"/>
        <v xml:space="preserve">Base </v>
      </c>
      <c r="CE257" s="78"/>
      <c r="CF257" s="78"/>
      <c r="CG257" s="78"/>
      <c r="CH257" s="78"/>
      <c r="CI257" s="78"/>
      <c r="CJ257" s="78"/>
    </row>
    <row r="258" spans="1:96" ht="18.75">
      <c r="B258" s="530" t="s">
        <v>270</v>
      </c>
      <c r="C258" s="530"/>
      <c r="D258" s="530"/>
      <c r="E258" s="530"/>
      <c r="F258" s="530"/>
      <c r="G258" s="530"/>
      <c r="H258" s="530"/>
      <c r="I258" s="330"/>
      <c r="J258" s="330"/>
      <c r="X258" s="5"/>
      <c r="Y258" s="5"/>
      <c r="Z258" s="5"/>
      <c r="AA258" s="5"/>
      <c r="AB258" s="5"/>
      <c r="AC258" s="5"/>
      <c r="AD258" s="405" t="str">
        <f t="shared" ref="AD258:AH263" si="4">AD2</f>
        <v>TC E with PRT</v>
      </c>
      <c r="AE258" s="405" t="str">
        <f t="shared" si="4"/>
        <v>-112 to -22</v>
      </c>
      <c r="AF258" s="405" t="str">
        <f t="shared" si="4"/>
        <v>°F</v>
      </c>
      <c r="AG258" s="405" t="str">
        <f t="shared" si="4"/>
        <v>°F</v>
      </c>
      <c r="AH258" s="82">
        <f t="shared" si="4"/>
        <v>0.21199999999999999</v>
      </c>
      <c r="AI258" s="63"/>
      <c r="AJ258" s="405" t="str">
        <f>AJ2</f>
        <v>TC J with PRT</v>
      </c>
      <c r="AK258" s="405" t="str">
        <f>AK2</f>
        <v>-112 to -22</v>
      </c>
      <c r="AL258" s="405" t="str">
        <f>AL2</f>
        <v>°F</v>
      </c>
      <c r="AM258" s="405" t="str">
        <f>AM2</f>
        <v>°F</v>
      </c>
      <c r="AN258" s="82">
        <f>AN2</f>
        <v>0.222</v>
      </c>
      <c r="AO258" s="63"/>
      <c r="AP258" s="405" t="str">
        <f>AP2</f>
        <v>TC K with PRT</v>
      </c>
      <c r="AQ258" s="405" t="str">
        <f>AQ2</f>
        <v>-112 to -22</v>
      </c>
      <c r="AR258" s="405" t="str">
        <f>AR2</f>
        <v>°F</v>
      </c>
      <c r="AS258" s="405" t="str">
        <f>AS2</f>
        <v>°F</v>
      </c>
      <c r="AT258" s="82">
        <f>AT2</f>
        <v>0.27600000000000002</v>
      </c>
      <c r="AU258" s="63"/>
      <c r="AV258" s="405" t="str">
        <f>AV2</f>
        <v>TC N with PRT</v>
      </c>
      <c r="AW258" s="405" t="str">
        <f>AW2</f>
        <v>-112 to -22</v>
      </c>
      <c r="AX258" s="405" t="str">
        <f>AX2</f>
        <v>°F</v>
      </c>
      <c r="AY258" s="405" t="str">
        <f>AY2</f>
        <v>°F</v>
      </c>
      <c r="AZ258" s="82">
        <f>AZ2</f>
        <v>0.40500000000000003</v>
      </c>
      <c r="BA258" s="63"/>
      <c r="BB258" s="405" t="str">
        <f>BB2</f>
        <v>TC R with PRT</v>
      </c>
      <c r="BC258" s="405" t="str">
        <f>BC2</f>
        <v>32 to 392</v>
      </c>
      <c r="BD258" s="405" t="str">
        <f>BD2</f>
        <v>°F</v>
      </c>
      <c r="BE258" s="405" t="str">
        <f>BE2</f>
        <v>°F</v>
      </c>
      <c r="BF258" s="82">
        <f>BF2</f>
        <v>0.871</v>
      </c>
      <c r="BG258" s="63"/>
      <c r="BH258" s="405" t="str">
        <f>BH2</f>
        <v>TC R with S ref</v>
      </c>
      <c r="BI258" s="405" t="str">
        <f>BI2</f>
        <v>32 to 392</v>
      </c>
      <c r="BJ258" s="405" t="str">
        <f>BJ2</f>
        <v>°F</v>
      </c>
      <c r="BK258" s="405" t="str">
        <f>BK2</f>
        <v>°F</v>
      </c>
      <c r="BL258" s="82">
        <f>BL2</f>
        <v>1.04</v>
      </c>
      <c r="BM258" s="63"/>
      <c r="BN258" s="405" t="str">
        <f>BN2</f>
        <v>TC S with PRT</v>
      </c>
      <c r="BO258" s="405" t="str">
        <f>BO2</f>
        <v>32 to 392</v>
      </c>
      <c r="BP258" s="405" t="str">
        <f>BP2</f>
        <v>°F</v>
      </c>
      <c r="BQ258" s="405" t="str">
        <f>BQ2</f>
        <v>°F</v>
      </c>
      <c r="BR258" s="406">
        <f>BR2</f>
        <v>0.871</v>
      </c>
      <c r="BS258" s="63"/>
      <c r="BT258" s="405" t="str">
        <f>BT2</f>
        <v>TC S with S ref</v>
      </c>
      <c r="BU258" s="405" t="str">
        <f>BU2</f>
        <v>32 to 392</v>
      </c>
      <c r="BV258" s="405" t="str">
        <f>BV2</f>
        <v>°F</v>
      </c>
      <c r="BW258" s="405" t="str">
        <f>BW2</f>
        <v>°F</v>
      </c>
      <c r="BX258" s="82">
        <f>BX2</f>
        <v>1.04</v>
      </c>
      <c r="BY258" s="63"/>
      <c r="BZ258" s="405" t="str">
        <f>BZ2</f>
        <v>TC T with PRT</v>
      </c>
      <c r="CA258" s="405" t="str">
        <f>CA2</f>
        <v>-112 to -22</v>
      </c>
      <c r="CB258" s="405" t="str">
        <f>CB2</f>
        <v>°F</v>
      </c>
      <c r="CC258" s="405" t="str">
        <f>CC2</f>
        <v>°F</v>
      </c>
      <c r="CD258" s="82">
        <f>CD2</f>
        <v>0.28599999999999998</v>
      </c>
    </row>
    <row r="259" spans="1:96" ht="18.75">
      <c r="B259" s="530" t="s">
        <v>282</v>
      </c>
      <c r="C259" s="530"/>
      <c r="D259" s="530"/>
      <c r="E259" s="530"/>
      <c r="F259" s="530"/>
      <c r="G259" s="530"/>
      <c r="H259" s="530"/>
      <c r="I259" s="330"/>
      <c r="J259" s="330"/>
      <c r="W259" s="5"/>
      <c r="AD259" s="405" t="str">
        <f t="shared" si="4"/>
        <v>TC E with PRT</v>
      </c>
      <c r="AE259" s="405" t="str">
        <f t="shared" si="4"/>
        <v>-22 to 392</v>
      </c>
      <c r="AF259" s="405" t="str">
        <f t="shared" si="4"/>
        <v>°F</v>
      </c>
      <c r="AG259" s="405" t="str">
        <f t="shared" si="4"/>
        <v>°F</v>
      </c>
      <c r="AH259" s="82">
        <f t="shared" si="4"/>
        <v>0.19</v>
      </c>
      <c r="AJ259" s="82" t="s">
        <v>273</v>
      </c>
      <c r="AK259" s="82" t="s">
        <v>283</v>
      </c>
      <c r="AL259" s="82" t="s">
        <v>184</v>
      </c>
      <c r="AM259" s="82" t="s">
        <v>184</v>
      </c>
      <c r="AN259" s="82">
        <f t="shared" ref="AN259:AN264" si="5">AN3</f>
        <v>0.21</v>
      </c>
      <c r="AP259" s="82" t="s">
        <v>274</v>
      </c>
      <c r="AQ259" s="337" t="s">
        <v>283</v>
      </c>
      <c r="AR259" s="82" t="s">
        <v>184</v>
      </c>
      <c r="AS259" s="82" t="s">
        <v>184</v>
      </c>
      <c r="AT259" s="82">
        <f t="shared" ref="AT259:AT264" si="6">AT3</f>
        <v>0.24399999999999999</v>
      </c>
      <c r="AV259" s="82" t="s">
        <v>275</v>
      </c>
      <c r="AW259" s="82" t="s">
        <v>283</v>
      </c>
      <c r="AX259" s="82" t="s">
        <v>184</v>
      </c>
      <c r="AY259" s="82" t="s">
        <v>184</v>
      </c>
      <c r="AZ259" s="82">
        <f t="shared" ref="AZ259:AZ264" si="7">AZ3</f>
        <v>0.33300000000000002</v>
      </c>
      <c r="BB259" s="82" t="s">
        <v>276</v>
      </c>
      <c r="BC259" s="82" t="s">
        <v>284</v>
      </c>
      <c r="BD259" s="82" t="s">
        <v>184</v>
      </c>
      <c r="BE259" s="82" t="s">
        <v>184</v>
      </c>
      <c r="BF259" s="82">
        <f>BF3</f>
        <v>0.81</v>
      </c>
      <c r="BH259" s="82" t="s">
        <v>278</v>
      </c>
      <c r="BI259" s="82" t="s">
        <v>285</v>
      </c>
      <c r="BJ259" s="82" t="s">
        <v>184</v>
      </c>
      <c r="BK259" s="82" t="s">
        <v>184</v>
      </c>
      <c r="BL259" s="82">
        <f>BL3</f>
        <v>1.04</v>
      </c>
      <c r="BN259" s="338" t="s">
        <v>279</v>
      </c>
      <c r="BO259" s="338" t="s">
        <v>284</v>
      </c>
      <c r="BP259" s="82" t="s">
        <v>184</v>
      </c>
      <c r="BQ259" s="82" t="s">
        <v>184</v>
      </c>
      <c r="BR259" s="406">
        <f>BR3</f>
        <v>0.81</v>
      </c>
      <c r="BT259" s="82" t="s">
        <v>280</v>
      </c>
      <c r="BU259" s="82" t="s">
        <v>285</v>
      </c>
      <c r="BV259" s="82" t="s">
        <v>184</v>
      </c>
      <c r="BW259" s="82" t="s">
        <v>184</v>
      </c>
      <c r="BX259" s="82">
        <f>BX3</f>
        <v>1.04</v>
      </c>
      <c r="BZ259" s="82" t="s">
        <v>281</v>
      </c>
      <c r="CA259" s="82" t="s">
        <v>283</v>
      </c>
      <c r="CB259" s="82" t="s">
        <v>184</v>
      </c>
      <c r="CC259" s="82" t="s">
        <v>184</v>
      </c>
      <c r="CD259" s="82">
        <f>CD3</f>
        <v>0.22700000000000001</v>
      </c>
    </row>
    <row r="260" spans="1:96" ht="23.25">
      <c r="C260" s="307"/>
      <c r="D260" s="308"/>
      <c r="E260" s="529"/>
      <c r="F260" s="529"/>
      <c r="G260" s="529"/>
      <c r="H260" s="529"/>
      <c r="I260" s="307"/>
      <c r="J260" s="307"/>
      <c r="W260" s="5"/>
      <c r="AD260" s="405" t="str">
        <f t="shared" si="4"/>
        <v>TC E with PRT</v>
      </c>
      <c r="AE260" s="405" t="str">
        <f t="shared" si="4"/>
        <v>392 to 752</v>
      </c>
      <c r="AF260" s="405" t="str">
        <f t="shared" si="4"/>
        <v>°F</v>
      </c>
      <c r="AG260" s="405" t="str">
        <f t="shared" si="4"/>
        <v>°F</v>
      </c>
      <c r="AH260" s="82">
        <f t="shared" si="4"/>
        <v>0.183</v>
      </c>
      <c r="AJ260" s="82" t="s">
        <v>273</v>
      </c>
      <c r="AK260" s="82" t="s">
        <v>284</v>
      </c>
      <c r="AL260" s="82" t="s">
        <v>184</v>
      </c>
      <c r="AM260" s="82" t="s">
        <v>184</v>
      </c>
      <c r="AN260" s="82">
        <f t="shared" si="5"/>
        <v>0.222</v>
      </c>
      <c r="AP260" s="338" t="s">
        <v>274</v>
      </c>
      <c r="AQ260" s="338" t="s">
        <v>284</v>
      </c>
      <c r="AR260" s="82" t="s">
        <v>184</v>
      </c>
      <c r="AS260" s="82" t="s">
        <v>184</v>
      </c>
      <c r="AT260" s="82">
        <f t="shared" si="6"/>
        <v>0.27200000000000002</v>
      </c>
      <c r="AV260" s="82" t="s">
        <v>275</v>
      </c>
      <c r="AW260" s="82" t="s">
        <v>284</v>
      </c>
      <c r="AX260" s="82" t="s">
        <v>184</v>
      </c>
      <c r="AY260" s="82" t="s">
        <v>184</v>
      </c>
      <c r="AZ260" s="82">
        <f t="shared" si="7"/>
        <v>0.312</v>
      </c>
      <c r="BB260" s="82" t="s">
        <v>286</v>
      </c>
      <c r="BC260" s="82" t="s">
        <v>277</v>
      </c>
      <c r="BD260" s="82" t="s">
        <v>184</v>
      </c>
      <c r="BE260" s="82" t="s">
        <v>184</v>
      </c>
      <c r="BF260" s="82">
        <f>BF4</f>
        <v>1.34</v>
      </c>
      <c r="BH260" s="82" t="s">
        <v>278</v>
      </c>
      <c r="BI260" s="82" t="s">
        <v>287</v>
      </c>
      <c r="BJ260" s="82" t="s">
        <v>184</v>
      </c>
      <c r="BK260" s="82" t="s">
        <v>184</v>
      </c>
      <c r="BL260" s="82">
        <f>BL4</f>
        <v>1.2</v>
      </c>
      <c r="BN260" s="338" t="s">
        <v>288</v>
      </c>
      <c r="BO260" s="338" t="s">
        <v>277</v>
      </c>
      <c r="BP260" s="82" t="s">
        <v>184</v>
      </c>
      <c r="BQ260" s="82" t="s">
        <v>184</v>
      </c>
      <c r="BR260" s="406">
        <f>BR4</f>
        <v>1.33</v>
      </c>
      <c r="BT260" s="82" t="s">
        <v>280</v>
      </c>
      <c r="BU260" s="82" t="s">
        <v>287</v>
      </c>
      <c r="BV260" s="82" t="s">
        <v>184</v>
      </c>
      <c r="BW260" s="82" t="s">
        <v>184</v>
      </c>
      <c r="BX260" s="82">
        <f>BX4</f>
        <v>1.2</v>
      </c>
      <c r="BZ260" s="82" t="s">
        <v>281</v>
      </c>
      <c r="CA260" s="82" t="s">
        <v>284</v>
      </c>
      <c r="CB260" s="82" t="s">
        <v>184</v>
      </c>
      <c r="CC260" s="82" t="s">
        <v>184</v>
      </c>
      <c r="CD260" s="82">
        <f>CD4</f>
        <v>0.21299999999999999</v>
      </c>
    </row>
    <row r="261" spans="1:96" ht="24.95" customHeight="1">
      <c r="B261" s="525" t="s">
        <v>289</v>
      </c>
      <c r="C261" s="525"/>
      <c r="D261" s="525"/>
      <c r="E261" s="525"/>
      <c r="F261" s="525"/>
      <c r="G261" s="525"/>
      <c r="H261" s="525"/>
      <c r="M261" s="5" t="s">
        <v>290</v>
      </c>
      <c r="W261" s="5"/>
      <c r="AD261" s="405" t="str">
        <f t="shared" si="4"/>
        <v>TC E with S</v>
      </c>
      <c r="AE261" s="405" t="str">
        <f t="shared" si="4"/>
        <v>32 to 392</v>
      </c>
      <c r="AF261" s="405" t="str">
        <f t="shared" si="4"/>
        <v>°F</v>
      </c>
      <c r="AG261" s="405" t="str">
        <f t="shared" si="4"/>
        <v>°F</v>
      </c>
      <c r="AH261" s="82">
        <f t="shared" si="4"/>
        <v>1.33</v>
      </c>
      <c r="AJ261" s="82" t="s">
        <v>292</v>
      </c>
      <c r="AK261" s="82" t="s">
        <v>277</v>
      </c>
      <c r="AL261" s="82" t="s">
        <v>184</v>
      </c>
      <c r="AM261" s="82" t="s">
        <v>184</v>
      </c>
      <c r="AN261" s="82">
        <f t="shared" si="5"/>
        <v>1.07</v>
      </c>
      <c r="AP261" s="338" t="s">
        <v>293</v>
      </c>
      <c r="AQ261" s="338" t="s">
        <v>277</v>
      </c>
      <c r="AR261" s="82" t="s">
        <v>184</v>
      </c>
      <c r="AS261" s="82" t="s">
        <v>184</v>
      </c>
      <c r="AT261" s="82">
        <f t="shared" si="6"/>
        <v>1.33</v>
      </c>
      <c r="AV261" s="82" t="s">
        <v>294</v>
      </c>
      <c r="AW261" s="82" t="s">
        <v>277</v>
      </c>
      <c r="AX261" s="82" t="s">
        <v>184</v>
      </c>
      <c r="AY261" s="82" t="s">
        <v>184</v>
      </c>
      <c r="AZ261" s="82">
        <f t="shared" si="7"/>
        <v>1.34</v>
      </c>
      <c r="BB261" s="82" t="s">
        <v>286</v>
      </c>
      <c r="BC261" s="82" t="s">
        <v>285</v>
      </c>
      <c r="BD261" s="82" t="s">
        <v>184</v>
      </c>
      <c r="BE261" s="82" t="s">
        <v>184</v>
      </c>
      <c r="BF261" s="82">
        <f>BF5</f>
        <v>1.6</v>
      </c>
      <c r="BH261" s="82" t="s">
        <v>278</v>
      </c>
      <c r="BI261" s="82" t="s">
        <v>295</v>
      </c>
      <c r="BJ261" s="82" t="s">
        <v>184</v>
      </c>
      <c r="BK261" s="82" t="s">
        <v>184</v>
      </c>
      <c r="BL261" s="82">
        <f>BL5</f>
        <v>3.2</v>
      </c>
      <c r="BN261" s="338" t="s">
        <v>288</v>
      </c>
      <c r="BO261" s="338" t="s">
        <v>285</v>
      </c>
      <c r="BP261" s="82" t="s">
        <v>184</v>
      </c>
      <c r="BQ261" s="82" t="s">
        <v>184</v>
      </c>
      <c r="BR261" s="406">
        <f>BR5</f>
        <v>1.33</v>
      </c>
      <c r="BT261" s="82" t="s">
        <v>280</v>
      </c>
      <c r="BU261" s="82" t="s">
        <v>295</v>
      </c>
      <c r="BV261" s="82" t="s">
        <v>184</v>
      </c>
      <c r="BW261" s="82" t="s">
        <v>184</v>
      </c>
      <c r="BX261" s="82">
        <f>BX5</f>
        <v>3.2</v>
      </c>
      <c r="BZ261" s="82" t="s">
        <v>297</v>
      </c>
      <c r="CA261" s="82" t="s">
        <v>277</v>
      </c>
      <c r="CB261" s="82" t="s">
        <v>184</v>
      </c>
      <c r="CC261" s="82" t="s">
        <v>184</v>
      </c>
      <c r="CD261" s="82">
        <f>CD5</f>
        <v>1.33</v>
      </c>
    </row>
    <row r="262" spans="1:96" ht="18">
      <c r="A262" s="365" t="s">
        <v>1</v>
      </c>
      <c r="B262" s="523" t="str">
        <f>'CERTIFICATION WORKSHEET'!F$1</f>
        <v>072513A</v>
      </c>
      <c r="C262" s="523"/>
      <c r="D262" s="523"/>
      <c r="E262" s="523"/>
      <c r="F262" s="532" t="str">
        <f>CONCATENATE("Page 5 of ",M262)</f>
        <v>Page 5 of 1</v>
      </c>
      <c r="G262" s="532"/>
      <c r="H262" s="367"/>
      <c r="I262" s="366" t="s">
        <v>298</v>
      </c>
      <c r="J262" s="368"/>
      <c r="L262" s="6"/>
      <c r="M262">
        <f>MAX(N$6:T$6)</f>
        <v>1</v>
      </c>
      <c r="N262">
        <f>IF(CT!C$12="",1,2)</f>
        <v>1</v>
      </c>
      <c r="O262" t="str">
        <f>IF(CT!C$17="","",3)</f>
        <v/>
      </c>
      <c r="P262" t="str">
        <f>IF(CT!C$22="","",4)</f>
        <v/>
      </c>
      <c r="Q262" t="str">
        <f>IF(CT!AS$7="","",5)</f>
        <v/>
      </c>
      <c r="R262" t="str">
        <f>IF(CT!AQ$12="","",6)</f>
        <v/>
      </c>
      <c r="S262" t="str">
        <f>IF(CT!AQ$17="","",7)</f>
        <v/>
      </c>
      <c r="T262" t="str">
        <f>IF(CT!AQ$22="","",8)</f>
        <v/>
      </c>
      <c r="W262" s="5"/>
      <c r="AD262" s="405" t="str">
        <f t="shared" si="4"/>
        <v>TC E with S</v>
      </c>
      <c r="AE262" s="405" t="str">
        <f t="shared" si="4"/>
        <v>392 to 1200</v>
      </c>
      <c r="AF262" s="405" t="str">
        <f t="shared" si="4"/>
        <v>°F</v>
      </c>
      <c r="AG262" s="405" t="str">
        <f t="shared" si="4"/>
        <v>°F</v>
      </c>
      <c r="AH262" s="82">
        <f t="shared" si="4"/>
        <v>2</v>
      </c>
      <c r="AJ262" s="82" t="s">
        <v>292</v>
      </c>
      <c r="AK262" s="82" t="s">
        <v>285</v>
      </c>
      <c r="AL262" s="82" t="s">
        <v>184</v>
      </c>
      <c r="AM262" s="82" t="s">
        <v>184</v>
      </c>
      <c r="AN262" s="82">
        <f t="shared" si="5"/>
        <v>1.5</v>
      </c>
      <c r="AP262" s="338" t="s">
        <v>299</v>
      </c>
      <c r="AQ262" s="338" t="s">
        <v>285</v>
      </c>
      <c r="AR262" s="82" t="s">
        <v>184</v>
      </c>
      <c r="AS262" s="82" t="s">
        <v>184</v>
      </c>
      <c r="AT262" s="82">
        <f t="shared" si="6"/>
        <v>1.5</v>
      </c>
      <c r="AV262" s="82" t="s">
        <v>294</v>
      </c>
      <c r="AW262" s="82" t="s">
        <v>285</v>
      </c>
      <c r="AX262" s="82" t="s">
        <v>184</v>
      </c>
      <c r="AY262" s="82" t="s">
        <v>184</v>
      </c>
      <c r="AZ262" s="82">
        <f t="shared" si="7"/>
        <v>1.6</v>
      </c>
      <c r="BB262" s="82" t="s">
        <v>286</v>
      </c>
      <c r="BC262" s="82" t="s">
        <v>287</v>
      </c>
      <c r="BD262" s="82" t="s">
        <v>184</v>
      </c>
      <c r="BE262" s="82" t="s">
        <v>184</v>
      </c>
      <c r="BF262" s="82">
        <f>BF6</f>
        <v>2</v>
      </c>
      <c r="BN262" s="338" t="s">
        <v>288</v>
      </c>
      <c r="BO262" s="338" t="s">
        <v>287</v>
      </c>
      <c r="BP262" s="82" t="s">
        <v>184</v>
      </c>
      <c r="BQ262" s="82" t="s">
        <v>184</v>
      </c>
      <c r="BR262" s="406">
        <f>BR6</f>
        <v>1.6</v>
      </c>
      <c r="BZ262" s="82" t="s">
        <v>297</v>
      </c>
      <c r="CA262" s="82" t="s">
        <v>284</v>
      </c>
      <c r="CB262" s="82" t="s">
        <v>184</v>
      </c>
      <c r="CC262" s="82" t="s">
        <v>184</v>
      </c>
      <c r="CD262" s="82">
        <f>CD6</f>
        <v>1.54</v>
      </c>
    </row>
    <row r="263" spans="1:96" ht="18">
      <c r="A263" s="365" t="s">
        <v>301</v>
      </c>
      <c r="B263" s="523" t="str">
        <f>Customers!$I$2</f>
        <v>JOHNSON GAGE &amp; INSPECTION, INC.</v>
      </c>
      <c r="C263" s="523"/>
      <c r="D263" s="523"/>
      <c r="E263" s="523"/>
      <c r="F263" s="523"/>
      <c r="G263" s="367"/>
      <c r="H263" s="367"/>
      <c r="I263" s="366" t="s">
        <v>302</v>
      </c>
      <c r="J263" s="368"/>
      <c r="L263" s="6"/>
      <c r="W263" s="5"/>
      <c r="AD263" s="405" t="str">
        <f t="shared" si="4"/>
        <v>TC E with S</v>
      </c>
      <c r="AE263" s="405" t="str">
        <f t="shared" si="4"/>
        <v>1200 to 1832</v>
      </c>
      <c r="AF263" s="405" t="str">
        <f t="shared" si="4"/>
        <v>°F</v>
      </c>
      <c r="AG263" s="405" t="str">
        <f t="shared" si="4"/>
        <v>°F</v>
      </c>
      <c r="AH263" s="82">
        <f t="shared" si="4"/>
        <v>2.2000000000000002</v>
      </c>
      <c r="AJ263" s="82" t="s">
        <v>292</v>
      </c>
      <c r="AK263" s="82" t="s">
        <v>287</v>
      </c>
      <c r="AL263" s="82" t="s">
        <v>184</v>
      </c>
      <c r="AM263" s="82" t="s">
        <v>184</v>
      </c>
      <c r="AN263" s="82">
        <f t="shared" si="5"/>
        <v>2.0099999999999998</v>
      </c>
      <c r="AP263" s="338" t="s">
        <v>299</v>
      </c>
      <c r="AQ263" s="338" t="s">
        <v>287</v>
      </c>
      <c r="AR263" s="82" t="s">
        <v>184</v>
      </c>
      <c r="AS263" s="82" t="s">
        <v>184</v>
      </c>
      <c r="AT263" s="82">
        <f t="shared" si="6"/>
        <v>2.0099999999999998</v>
      </c>
      <c r="AV263" s="82" t="s">
        <v>294</v>
      </c>
      <c r="AW263" s="82" t="s">
        <v>287</v>
      </c>
      <c r="AX263" s="82" t="s">
        <v>184</v>
      </c>
      <c r="AY263" s="82" t="s">
        <v>184</v>
      </c>
      <c r="AZ263" s="82">
        <f t="shared" si="7"/>
        <v>2.1</v>
      </c>
      <c r="BB263" s="82" t="s">
        <v>286</v>
      </c>
      <c r="BC263" s="82" t="s">
        <v>295</v>
      </c>
      <c r="BD263" s="82" t="s">
        <v>184</v>
      </c>
      <c r="BE263" s="82" t="s">
        <v>184</v>
      </c>
      <c r="BF263" s="82">
        <f>BF7</f>
        <v>3.24</v>
      </c>
      <c r="BN263" s="338" t="s">
        <v>288</v>
      </c>
      <c r="BO263" s="338" t="s">
        <v>295</v>
      </c>
      <c r="BP263" s="82" t="s">
        <v>184</v>
      </c>
      <c r="BQ263" s="82" t="s">
        <v>184</v>
      </c>
      <c r="BR263" s="406">
        <f>BR7</f>
        <v>2</v>
      </c>
      <c r="BY263" s="344" t="s">
        <v>305</v>
      </c>
      <c r="BZ263" s="338">
        <f>MAX(BZ265:BZ267)</f>
        <v>0</v>
      </c>
      <c r="CA263" s="338">
        <f>MAX(CA265:CA267)</f>
        <v>0</v>
      </c>
      <c r="CB263" s="338">
        <f>MAX(CB265:CB267)</f>
        <v>0</v>
      </c>
      <c r="CC263" s="338">
        <f>MAX(CC265:CC267)</f>
        <v>0</v>
      </c>
      <c r="CD263" s="338">
        <f>MAX(CD265:CD267)</f>
        <v>0</v>
      </c>
    </row>
    <row r="264" spans="1:96" ht="18">
      <c r="A264" s="365"/>
      <c r="B264" s="523" t="str">
        <f>Customers!$I$3</f>
        <v>5920 W. 21st ST. N.</v>
      </c>
      <c r="C264" s="523"/>
      <c r="D264" s="523"/>
      <c r="E264" s="523"/>
      <c r="F264" s="523"/>
      <c r="G264" s="367"/>
      <c r="H264" s="367"/>
      <c r="I264" s="367"/>
      <c r="J264" s="367"/>
      <c r="K264" s="6"/>
      <c r="L264" s="6"/>
      <c r="W264" s="5"/>
      <c r="AC264" s="402" t="s">
        <v>305</v>
      </c>
      <c r="AD264" s="82">
        <f>MAX(AD266:AD268)</f>
        <v>0</v>
      </c>
      <c r="AE264" s="82">
        <f>MAX(AE266:AE268)</f>
        <v>0</v>
      </c>
      <c r="AF264" s="82">
        <f>MAX(AF266:AF268)</f>
        <v>0</v>
      </c>
      <c r="AG264" s="82">
        <f>MAX(AG266:AG268)</f>
        <v>0</v>
      </c>
      <c r="AH264" s="82">
        <f>MAX(AH266:AH268)</f>
        <v>0</v>
      </c>
      <c r="AJ264" s="58" t="s">
        <v>292</v>
      </c>
      <c r="AK264" s="58" t="s">
        <v>306</v>
      </c>
      <c r="AL264" s="58" t="s">
        <v>184</v>
      </c>
      <c r="AM264" s="58" t="s">
        <v>184</v>
      </c>
      <c r="AN264" s="82">
        <f t="shared" si="5"/>
        <v>2.7</v>
      </c>
      <c r="AP264" s="338" t="s">
        <v>299</v>
      </c>
      <c r="AQ264" s="338" t="s">
        <v>295</v>
      </c>
      <c r="AR264" s="82" t="s">
        <v>184</v>
      </c>
      <c r="AS264" s="82" t="s">
        <v>184</v>
      </c>
      <c r="AT264" s="82">
        <f t="shared" si="6"/>
        <v>2.4</v>
      </c>
      <c r="AV264" s="82" t="s">
        <v>294</v>
      </c>
      <c r="AW264" s="82" t="s">
        <v>308</v>
      </c>
      <c r="AX264" s="82" t="s">
        <v>184</v>
      </c>
      <c r="AY264" s="82" t="s">
        <v>184</v>
      </c>
      <c r="AZ264" s="82">
        <f t="shared" si="7"/>
        <v>2.9</v>
      </c>
      <c r="BA264" s="404" t="s">
        <v>305</v>
      </c>
      <c r="BB264" s="82">
        <f>MAX(BB267:BB268)</f>
        <v>0</v>
      </c>
      <c r="BC264" s="82">
        <f>MAX(BC267:BC268)</f>
        <v>0</v>
      </c>
      <c r="BD264" s="82">
        <f>MAX(BD267:BD268)</f>
        <v>0</v>
      </c>
      <c r="BE264" s="82">
        <f>MAX(BE267:BE268)</f>
        <v>0</v>
      </c>
      <c r="BF264" s="82">
        <f>MAX(BF267:BF268)</f>
        <v>0</v>
      </c>
      <c r="BM264" s="344" t="s">
        <v>305</v>
      </c>
      <c r="BN264" s="82">
        <f>MAX(BN267:BN268)</f>
        <v>0.871</v>
      </c>
      <c r="BO264" s="82">
        <f>MAX(BO267:BO268)</f>
        <v>0.871</v>
      </c>
      <c r="BP264" s="82">
        <f>MAX(BP267:BP268)</f>
        <v>0.871</v>
      </c>
      <c r="BQ264" s="82">
        <f>MAX(BQ267:BQ268)</f>
        <v>0.871</v>
      </c>
      <c r="BR264" s="82">
        <f>MAX(BR267:BR268)</f>
        <v>0.871</v>
      </c>
      <c r="BY264" s="344" t="s">
        <v>309</v>
      </c>
      <c r="BZ264" s="335">
        <f>MAX(BZ268:BZ269)</f>
        <v>0</v>
      </c>
      <c r="CA264" s="335">
        <f>MAX(CA268:CA269)</f>
        <v>0</v>
      </c>
      <c r="CB264" s="335">
        <f>MAX(CB268:CB269)</f>
        <v>0</v>
      </c>
      <c r="CC264" s="335">
        <f>MAX(CC268:CC269)</f>
        <v>0</v>
      </c>
      <c r="CD264" s="335">
        <f>MAX(CD268:CD269)</f>
        <v>0</v>
      </c>
    </row>
    <row r="265" spans="1:96" ht="18">
      <c r="A265" s="365"/>
      <c r="B265" s="523" t="str">
        <f>Customers!$I$10</f>
        <v>WICHITA, KS 67205</v>
      </c>
      <c r="C265" s="523"/>
      <c r="D265" s="523"/>
      <c r="E265" s="523"/>
      <c r="F265" s="523"/>
      <c r="G265" s="367"/>
      <c r="H265" s="367"/>
      <c r="I265" s="367"/>
      <c r="J265" s="367"/>
      <c r="K265" s="6"/>
      <c r="L265" s="6"/>
      <c r="W265" s="5"/>
      <c r="AC265" s="402" t="s">
        <v>309</v>
      </c>
      <c r="AD265" s="82">
        <f>MAX(AD269:AD271)</f>
        <v>0</v>
      </c>
      <c r="AE265" s="82">
        <f>MAX(AE269:AE271)</f>
        <v>1.33</v>
      </c>
      <c r="AF265" s="82">
        <f>MAX(AF269:AF271)</f>
        <v>0</v>
      </c>
      <c r="AG265" s="82">
        <f>MAX(AG269:AG271)</f>
        <v>0</v>
      </c>
      <c r="AH265" s="82">
        <f>MAX(AH269:AH271)</f>
        <v>0</v>
      </c>
      <c r="AI265" s="404" t="s">
        <v>305</v>
      </c>
      <c r="AJ265" s="82">
        <f>MAX(AJ267:AJ269)</f>
        <v>0</v>
      </c>
      <c r="AK265" s="82">
        <f>MAX(AK267:AK269)</f>
        <v>0</v>
      </c>
      <c r="AL265" s="82">
        <f>MAX(AL267:AL269)</f>
        <v>0</v>
      </c>
      <c r="AM265" s="82">
        <f>MAX(AM267:AM269)</f>
        <v>0</v>
      </c>
      <c r="AN265" s="82">
        <f>MAX(AN267:AN269)</f>
        <v>0</v>
      </c>
      <c r="AO265" s="344" t="s">
        <v>305</v>
      </c>
      <c r="AP265" s="82">
        <f>MAX(AP267:AP269)</f>
        <v>0</v>
      </c>
      <c r="AQ265" s="82">
        <f>MAX(AQ267:AQ269)</f>
        <v>0</v>
      </c>
      <c r="AR265" s="82">
        <f>MAX(AR267:AR269)</f>
        <v>0</v>
      </c>
      <c r="AS265" s="82">
        <f>MAX(AS267:AS269)</f>
        <v>0</v>
      </c>
      <c r="AT265" s="82">
        <f>MAX(AT267:AT269)</f>
        <v>0</v>
      </c>
      <c r="AU265" s="344" t="s">
        <v>305</v>
      </c>
      <c r="AV265" s="82">
        <f>MAX(AV267:AV269)</f>
        <v>0</v>
      </c>
      <c r="AW265" s="82">
        <f>MAX(AW267:AW269)</f>
        <v>0</v>
      </c>
      <c r="AX265" s="82">
        <f>MAX(AX267:AX269)</f>
        <v>0</v>
      </c>
      <c r="AY265" s="82">
        <f>MAX(AY267:AY269)</f>
        <v>0</v>
      </c>
      <c r="AZ265" s="82">
        <f>MAX(AZ267:AZ269)</f>
        <v>0</v>
      </c>
      <c r="BA265" s="348" t="s">
        <v>310</v>
      </c>
      <c r="BB265" s="335">
        <f>MAX(BB269:BB272)</f>
        <v>0</v>
      </c>
      <c r="BC265" s="335">
        <f>MAX(BC269:BC272)</f>
        <v>0</v>
      </c>
      <c r="BD265" s="335">
        <f>MAX(BD269:BD272)</f>
        <v>0</v>
      </c>
      <c r="BE265" s="335">
        <f>MAX(BE269:BE272)</f>
        <v>0</v>
      </c>
      <c r="BF265" s="335">
        <f>MAX(BF269:BF272)</f>
        <v>0</v>
      </c>
      <c r="BM265" s="348" t="s">
        <v>310</v>
      </c>
      <c r="BN265" s="335">
        <f>MAX(BN269:BN272)</f>
        <v>0</v>
      </c>
      <c r="BO265" s="335">
        <f>MAX(BO269:BO272)</f>
        <v>0</v>
      </c>
      <c r="BP265" s="335">
        <f>MAX(BP269:BP272)</f>
        <v>0</v>
      </c>
      <c r="BQ265" s="335">
        <f>MAX(BQ269:BQ272)</f>
        <v>0</v>
      </c>
      <c r="BR265" s="335">
        <f>MAX(BR269:BR272)</f>
        <v>0</v>
      </c>
      <c r="BY265" s="344" t="s">
        <v>311</v>
      </c>
      <c r="BZ265" s="82" t="str">
        <f>IF(AND(X$277&gt;-111.9,X$277&lt;-21.9),CD258,"0")</f>
        <v>0</v>
      </c>
      <c r="CA265" s="82" t="str">
        <f>IF(AND(Y$277&gt;-111.9,Y$277&lt;-21.9),CE258,"0")</f>
        <v>0</v>
      </c>
      <c r="CB265" s="82" t="str">
        <f>IF(AND(Z$277&gt;-111.9,Z$277&lt;-21.9),CF258,"0")</f>
        <v>0</v>
      </c>
      <c r="CC265" s="82" t="str">
        <f>IF(AND(AA$277&gt;-111.9,AA$277&lt;-21.9),CG258,"0")</f>
        <v>0</v>
      </c>
      <c r="CD265" s="82" t="str">
        <f>IF(AND(AB$277&gt;-111.9,AB$277&lt;-21.9),CH258,"0")</f>
        <v>0</v>
      </c>
    </row>
    <row r="266" spans="1:96" ht="18">
      <c r="A266" s="365"/>
      <c r="B266" s="367"/>
      <c r="C266" s="367"/>
      <c r="D266" s="367"/>
      <c r="E266" s="367"/>
      <c r="F266" s="367"/>
      <c r="G266" s="367"/>
      <c r="H266" s="367"/>
      <c r="I266" s="367"/>
      <c r="J266" s="367"/>
      <c r="K266" s="6"/>
      <c r="L266" s="6"/>
      <c r="W266" s="5"/>
      <c r="AC266" s="206" t="s">
        <v>311</v>
      </c>
      <c r="AD266" s="82" t="str">
        <f>IF(AND(X$277&gt;-111.9,X$277&lt;-21.9),$AH258,"0")</f>
        <v>0</v>
      </c>
      <c r="AE266" s="82" t="str">
        <f>IF(AND(Y$277&gt;-111.9,Y$277&lt;-21.9),$AH258,"0")</f>
        <v>0</v>
      </c>
      <c r="AF266" s="82" t="str">
        <f>IF(AND(Z$277&gt;-111.9,Z$277&lt;-21.9),$AH258,"0")</f>
        <v>0</v>
      </c>
      <c r="AG266" s="82" t="str">
        <f>IF(AND(AA$277&gt;-111.9,AA$277&lt;-21.9),$AH258,"0")</f>
        <v>0</v>
      </c>
      <c r="AH266" s="82" t="str">
        <f>IF(AND(AB$277&gt;-111.9,AB$277&lt;-21.9),$AH258,"0")</f>
        <v>0</v>
      </c>
      <c r="AI266" s="404" t="s">
        <v>309</v>
      </c>
      <c r="AJ266" s="335">
        <f>MAX(AJ270:AJ273)</f>
        <v>0</v>
      </c>
      <c r="AK266" s="335">
        <f>MAX(AK270:AK273)</f>
        <v>0</v>
      </c>
      <c r="AL266" s="335">
        <f>MAX(AL270:AL273)</f>
        <v>0</v>
      </c>
      <c r="AM266" s="335">
        <f>MAX(AM270:AM273)</f>
        <v>0</v>
      </c>
      <c r="AN266" s="335">
        <f>MAX(AN270:AN273)</f>
        <v>0</v>
      </c>
      <c r="AO266" s="344" t="s">
        <v>309</v>
      </c>
      <c r="AP266" s="335">
        <f>MAX(AP270:AP273)</f>
        <v>0</v>
      </c>
      <c r="AQ266" s="335">
        <f>MAX(AQ270:AQ273)</f>
        <v>0</v>
      </c>
      <c r="AR266" s="335">
        <f>MAX(AR270:AR273)</f>
        <v>0</v>
      </c>
      <c r="AS266" s="335">
        <f>MAX(AS270:AS273)</f>
        <v>0</v>
      </c>
      <c r="AT266" s="335">
        <f>MAX(AT270:AT273)</f>
        <v>0</v>
      </c>
      <c r="AU266" s="344" t="s">
        <v>309</v>
      </c>
      <c r="AV266" s="335">
        <f>MAX(AV270:AV273)</f>
        <v>0</v>
      </c>
      <c r="AW266" s="335">
        <f>MAX(AW270:AW273)</f>
        <v>0</v>
      </c>
      <c r="AX266" s="335">
        <f>MAX(AX270:AX273)</f>
        <v>0</v>
      </c>
      <c r="AY266" s="335">
        <f>MAX(AY270:AY273)</f>
        <v>0</v>
      </c>
      <c r="AZ266" s="335">
        <f>MAX(AZ270:AZ273)</f>
        <v>0</v>
      </c>
      <c r="BA266" s="348" t="s">
        <v>312</v>
      </c>
      <c r="BB266" s="82">
        <f>MAX(BB273:BB276)</f>
        <v>0</v>
      </c>
      <c r="BC266" s="82">
        <f>MAX(BC273:BC276)</f>
        <v>0</v>
      </c>
      <c r="BD266" s="82">
        <f>MAX(BD273:BD276)</f>
        <v>0</v>
      </c>
      <c r="BE266" s="82">
        <f>MAX(BE273:BE276)</f>
        <v>0</v>
      </c>
      <c r="BF266" s="82">
        <f>MAX(BF273:BF276)</f>
        <v>0</v>
      </c>
      <c r="BM266" s="348" t="s">
        <v>312</v>
      </c>
      <c r="BN266" s="82">
        <f>MAX(BN273:BN276)</f>
        <v>0</v>
      </c>
      <c r="BO266" s="82">
        <f>MAX(BO273:BO276)</f>
        <v>0</v>
      </c>
      <c r="BP266" s="82">
        <f>MAX(BP273:BP276)</f>
        <v>0</v>
      </c>
      <c r="BQ266" s="82">
        <f>MAX(BQ273:BQ276)</f>
        <v>0</v>
      </c>
      <c r="BR266" s="82">
        <f>MAX(BR273:BR276)</f>
        <v>0</v>
      </c>
      <c r="BY266" s="344" t="s">
        <v>313</v>
      </c>
      <c r="BZ266" s="82" t="str">
        <f>IF(AND(X$277&gt;-22,X$277&lt;392.1),$CD259,"0")</f>
        <v>0</v>
      </c>
      <c r="CA266" s="82" t="str">
        <f>IF(AND(Y$277&gt;-22,Y$277&lt;392.1),$CD259,"0")</f>
        <v>0</v>
      </c>
      <c r="CB266" s="82" t="str">
        <f>IF(AND(Z$277&gt;-22,Z$277&lt;392.1),$CD259,"0")</f>
        <v>0</v>
      </c>
      <c r="CC266" s="82" t="str">
        <f>IF(AND(AA$277&gt;-22,AA$277&lt;392.1),$CD259,"0")</f>
        <v>0</v>
      </c>
      <c r="CD266" s="82" t="str">
        <f>IF(AND(AB$277&gt;-22,AB$277&lt;392.1),$CD259,"0")</f>
        <v>0</v>
      </c>
    </row>
    <row r="267" spans="1:96" ht="18">
      <c r="A267" s="365" t="s">
        <v>314</v>
      </c>
      <c r="B267" s="523" t="str">
        <f>'TC FORM'!B$3</f>
        <v>Thermocouple Wire</v>
      </c>
      <c r="C267" s="523"/>
      <c r="D267" s="523"/>
      <c r="E267" s="523"/>
      <c r="F267" s="367"/>
      <c r="G267" s="365" t="s">
        <v>315</v>
      </c>
      <c r="H267" s="523" t="str">
        <f>'TC FORM'!G$3</f>
        <v>KF</v>
      </c>
      <c r="I267" s="523"/>
      <c r="J267" s="367"/>
      <c r="K267" s="6"/>
      <c r="L267" s="6"/>
      <c r="W267" s="5"/>
      <c r="AC267" s="206" t="s">
        <v>313</v>
      </c>
      <c r="AD267" s="82" t="str">
        <f>IF(AND(X$277&gt;-22,X$277&lt;-392.1),$AH259,"0")</f>
        <v>0</v>
      </c>
      <c r="AE267" s="82" t="str">
        <f>IF(AND(Y$277&gt;-22,Y$277&lt;-392.1),$AH259,"0")</f>
        <v>0</v>
      </c>
      <c r="AF267" s="82" t="str">
        <f>IF(AND(Z$277&gt;-22,Z$277&lt;-392.1),$AH259,"0")</f>
        <v>0</v>
      </c>
      <c r="AG267" s="82" t="str">
        <f>IF(AND(AA$277&gt;-22,AA$277&lt;-392.1),$AH259,"0")</f>
        <v>0</v>
      </c>
      <c r="AH267" s="82" t="str">
        <f>IF(AND(AB$277&gt;-22,AB$277&lt;-392.1),$AH259,"0")</f>
        <v>0</v>
      </c>
      <c r="AI267" s="404" t="s">
        <v>311</v>
      </c>
      <c r="AJ267" s="82" t="str">
        <f>IF(AND(X$277&gt;-111.9,X$277&lt;-21.9),$AN258,"0")</f>
        <v>0</v>
      </c>
      <c r="AK267" s="82" t="str">
        <f>IF(AND(Y$277&gt;-111.9,Y$277&lt;-21.9),$AN258,"0")</f>
        <v>0</v>
      </c>
      <c r="AL267" s="82" t="str">
        <f>IF(AND(Z$277&gt;-111.9,Z$277&lt;-21.9),$AN258,"0")</f>
        <v>0</v>
      </c>
      <c r="AM267" s="82" t="str">
        <f>IF(AND(AA$277&gt;-111.9,AA$277&lt;-21.9),$AN258,"0")</f>
        <v>0</v>
      </c>
      <c r="AN267" s="82" t="str">
        <f>IF(AND(AB$277&gt;-111.9,AB$277&lt;-21.9),$AN258,"0")</f>
        <v>0</v>
      </c>
      <c r="AO267" s="344" t="s">
        <v>311</v>
      </c>
      <c r="AP267" s="82" t="str">
        <f>IF(AND(X$277&gt;-111.9,X$277&lt;-21.9),$AT258,"0")</f>
        <v>0</v>
      </c>
      <c r="AQ267" s="82" t="str">
        <f>IF(AND(Y$21&gt;-111.9,Y$21&lt;-21.9),$AT258,"0")</f>
        <v>0</v>
      </c>
      <c r="AR267" s="82" t="str">
        <f>IF(AND(Z$21&gt;-111.9,Z$21&lt;-21.9),$AT258,"0")</f>
        <v>0</v>
      </c>
      <c r="AS267" s="82" t="str">
        <f>IF(AND(AA$21&gt;-111.9,AA$21&lt;-21.9),$AT258,"0")</f>
        <v>0</v>
      </c>
      <c r="AT267" s="82" t="str">
        <f>IF(AND(AB$21&gt;-111.9,AB$21&lt;-21.9),$AT258,"0")</f>
        <v>0</v>
      </c>
      <c r="AU267" s="344" t="s">
        <v>311</v>
      </c>
      <c r="AV267" s="82" t="str">
        <f>IF(AND(X$277&gt;-111.9,X$277&lt;-21.9),$AZ258,"0")</f>
        <v>0</v>
      </c>
      <c r="AW267" s="82" t="str">
        <f>IF(AND(Y$277&gt;-111.9,Y$277&lt;-21.9),$AZ258,"0")</f>
        <v>0</v>
      </c>
      <c r="AX267" s="82" t="str">
        <f>IF(AND(Z$277&gt;-111.9,Z$277&lt;-21.9),$AZ258,"0")</f>
        <v>0</v>
      </c>
      <c r="AY267" s="82" t="str">
        <f>IF(AND(AA$277&gt;-111.9,AA$277&lt;-21.9),$AZ258,"0")</f>
        <v>0</v>
      </c>
      <c r="AZ267" s="82" t="str">
        <f>IF(AND(AB$277&gt;-111.9,AB$277&lt;-21.9),$AZ258,"0")</f>
        <v>0</v>
      </c>
      <c r="BA267" s="344" t="s">
        <v>311</v>
      </c>
      <c r="BB267" s="82" t="str">
        <f>IF(AND(X$277&gt;31.9,X$277&lt;392.1),$BF258,"0")</f>
        <v>0</v>
      </c>
      <c r="BC267" s="82" t="str">
        <f>IF(AND(Y$277&gt;31.9,Y$277&lt;392.1),$BF258,"0")</f>
        <v>0</v>
      </c>
      <c r="BD267" s="82" t="str">
        <f>IF(AND(Z$277&gt;31.9,Z$277&lt;392.1),$BF258,"0")</f>
        <v>0</v>
      </c>
      <c r="BE267" s="82" t="str">
        <f>IF(AND(AA$277&gt;31.9,AA$277&lt;392.1),$BF258,"0")</f>
        <v>0</v>
      </c>
      <c r="BF267" s="82" t="str">
        <f>IF(AND(AB$277&gt;31.9,AB$277&lt;392.1),$BF258,"0")</f>
        <v>0</v>
      </c>
      <c r="BM267" s="344" t="s">
        <v>311</v>
      </c>
      <c r="BN267" s="82">
        <f>IF(AND(X$277&gt;31.9,AJ$277&lt;392.1),$BR258,"0")</f>
        <v>0.871</v>
      </c>
      <c r="BO267" s="82">
        <f>IF(AND(Y$277&gt;31.9,AK$277&lt;392.1),$BR258,"0")</f>
        <v>0.871</v>
      </c>
      <c r="BP267" s="82">
        <f>IF(AND(Z$277&gt;31.9,AL$277&lt;392.1),$BR258,"0")</f>
        <v>0.871</v>
      </c>
      <c r="BQ267" s="82">
        <f>IF(AND(AA$277&gt;31.9,AM$277&lt;392.1),$BR258,"0")</f>
        <v>0.871</v>
      </c>
      <c r="BR267" s="82">
        <f>IF(AND(AB$277&gt;31.9,AN$277&lt;392.1),$BR258,"0")</f>
        <v>0.871</v>
      </c>
      <c r="BY267" s="344" t="s">
        <v>316</v>
      </c>
      <c r="BZ267" s="82" t="str">
        <f>IF(AND(X$277&gt;392,X$277&lt;752.1),$CD260,"0")</f>
        <v>0</v>
      </c>
      <c r="CA267" s="82" t="str">
        <f>IF(AND(Y$277&gt;392,Y$277&lt;752.1),$CD260,"0")</f>
        <v>0</v>
      </c>
      <c r="CB267" s="82" t="str">
        <f>IF(AND(Z$277&gt;392,Z$277&lt;752.1),$CD260,"0")</f>
        <v>0</v>
      </c>
      <c r="CC267" s="82" t="str">
        <f>IF(AND(AA$277&gt;392,AA$277&lt;752.1),$CD260,"0")</f>
        <v>0</v>
      </c>
      <c r="CD267" s="82" t="str">
        <f>IF(AND(AB$277&gt;392,AB$277&lt;752.1),$CD260,"0")</f>
        <v>0</v>
      </c>
    </row>
    <row r="268" spans="1:96" ht="18">
      <c r="A268" s="365" t="s">
        <v>317</v>
      </c>
      <c r="B268" s="523" t="str">
        <f>'TC FORM'!B$4</f>
        <v>"J"</v>
      </c>
      <c r="C268" s="523"/>
      <c r="D268" s="523"/>
      <c r="E268" s="523"/>
      <c r="F268" s="367"/>
      <c r="G268" s="365" t="s">
        <v>318</v>
      </c>
      <c r="H268" s="524">
        <f ca="1">'TC FORM'!G$4</f>
        <v>45756</v>
      </c>
      <c r="I268" s="524"/>
      <c r="J268" s="367"/>
      <c r="K268" s="6"/>
      <c r="L268" s="6"/>
      <c r="AC268" s="206" t="s">
        <v>316</v>
      </c>
      <c r="AD268" s="82" t="str">
        <f>IF(AND(X$277&gt;392,X$277&lt;752.1),$AH260,"0")</f>
        <v>0</v>
      </c>
      <c r="AE268" s="82" t="str">
        <f>IF(AND(Y$277&gt;392,Y$277&lt;752.1),$AH260,"0")</f>
        <v>0</v>
      </c>
      <c r="AF268" s="82" t="str">
        <f>IF(AND(Z$277&gt;392,Z$277&lt;752.1),$AH260,"0")</f>
        <v>0</v>
      </c>
      <c r="AG268" s="82" t="str">
        <f>IF(AND(AA$277&gt;392,AA$277&lt;752.1),$AH260,"0")</f>
        <v>0</v>
      </c>
      <c r="AH268" s="82" t="str">
        <f>IF(AND(AB$277&gt;392,AB$277&lt;752.1),$AH260,"0")</f>
        <v>0</v>
      </c>
      <c r="AI268" s="404" t="s">
        <v>313</v>
      </c>
      <c r="AJ268" s="82" t="str">
        <f>IF(AND(X$277&gt;-22,X$277&lt;392.1),$AN259,"0")</f>
        <v>0</v>
      </c>
      <c r="AK268" s="82" t="str">
        <f>IF(AND(Y$277&gt;-22,Y$277&lt;392.1),$AN259,"0")</f>
        <v>0</v>
      </c>
      <c r="AL268" s="82" t="str">
        <f>IF(AND(Z$277&gt;-22,Z$277&lt;392.1),$AN259,"0")</f>
        <v>0</v>
      </c>
      <c r="AM268" s="82" t="str">
        <f>IF(AND(AA$277&gt;-22,AA$277&lt;392.1),$AN259,"0")</f>
        <v>0</v>
      </c>
      <c r="AN268" s="82" t="str">
        <f>IF(AND(AB$277&gt;-22,AB$277&lt;392.1),$AN259,"0")</f>
        <v>0</v>
      </c>
      <c r="AO268" s="344" t="s">
        <v>313</v>
      </c>
      <c r="AP268" s="82" t="str">
        <f>IF(AND(X$277&gt;-22,X$277&lt;392.1),$AT259,"0")</f>
        <v>0</v>
      </c>
      <c r="AQ268" s="82" t="str">
        <f>IF(AND(Y$277&gt;-22,Y$277&lt;392.1),$AT259,"0")</f>
        <v>0</v>
      </c>
      <c r="AR268" s="82" t="str">
        <f>IF(AND(Z$277&gt;-22,Z$277&lt;392.1),$AT259,"0")</f>
        <v>0</v>
      </c>
      <c r="AS268" s="82" t="str">
        <f>IF(AND(AA$277&gt;-22,AA$277&lt;392.1),$AT259,"0")</f>
        <v>0</v>
      </c>
      <c r="AT268" s="82" t="str">
        <f>IF(AND(AB$277&gt;-22,AB$277&lt;392.1),$AT259,"0")</f>
        <v>0</v>
      </c>
      <c r="AU268" s="344" t="s">
        <v>313</v>
      </c>
      <c r="AV268" s="82" t="str">
        <f>IF(AND(X$277&gt;-22,X$277&lt;392.1),$AZ259,"0")</f>
        <v>0</v>
      </c>
      <c r="AW268" s="82" t="str">
        <f>IF(AND(Y$277&gt;-22,Y$277&lt;392.1),$AZ259,"0")</f>
        <v>0</v>
      </c>
      <c r="AX268" s="82" t="str">
        <f>IF(AND(Z$277&gt;-22,Z$277&lt;392.1),$AZ259,"0")</f>
        <v>0</v>
      </c>
      <c r="AY268" s="82" t="str">
        <f>IF(AND(AA$277&gt;-22,AA$277&lt;392.1),$AZ259,"0")</f>
        <v>0</v>
      </c>
      <c r="AZ268" s="82" t="str">
        <f>IF(AND(AB$277&gt;-22,AB$277&lt;392.1),$AZ259,"0")</f>
        <v>0</v>
      </c>
      <c r="BA268" s="348" t="s">
        <v>313</v>
      </c>
      <c r="BB268" s="82" t="str">
        <f>IF(AND(X$277&gt;392,X$277&lt;752.1),$BF259,"0")</f>
        <v>0</v>
      </c>
      <c r="BC268" s="82" t="str">
        <f>IF(AND(Y$277&gt;392,Y$277&lt;752.1),$BF259,"0")</f>
        <v>0</v>
      </c>
      <c r="BD268" s="82" t="str">
        <f>IF(AND(Z$277&gt;392,Z$277&lt;752.1),$BF259,"0")</f>
        <v>0</v>
      </c>
      <c r="BE268" s="82" t="str">
        <f>IF(AND(AA$277&gt;392,AA$277&lt;752.1),$BF259,"0")</f>
        <v>0</v>
      </c>
      <c r="BF268" s="82" t="str">
        <f>IF(AND(AB$277&gt;392,AB$277&lt;752.1),$BF259,"0")</f>
        <v>0</v>
      </c>
      <c r="BM268" s="348" t="s">
        <v>313</v>
      </c>
      <c r="BN268" s="82" t="str">
        <f>IF(AND(X$277&gt;392,X$277&lt;752.1),$BR259,"0")</f>
        <v>0</v>
      </c>
      <c r="BO268" s="82" t="str">
        <f>IF(AND(Y$277&gt;392,Y$277&lt;752.1),$BR259,"0")</f>
        <v>0</v>
      </c>
      <c r="BP268" s="82" t="str">
        <f>IF(AND(Z$277&gt;392,Z$277&lt;752.1),$BR259,"0")</f>
        <v>0</v>
      </c>
      <c r="BQ268" s="82" t="str">
        <f>IF(AND(AA$277&gt;392,AA$277&lt;752.1),$BR259,"0")</f>
        <v>0</v>
      </c>
      <c r="BR268" s="82" t="str">
        <f>IF(AND(AB$277&gt;392,AB$277&lt;752.1),$BR259,"0")</f>
        <v>0</v>
      </c>
      <c r="BY268" s="344" t="s">
        <v>319</v>
      </c>
      <c r="BZ268" s="82" t="str">
        <f>IF(AND(X$277&gt;31.9,X$277&lt;392.1),$CD261,"0")</f>
        <v>0</v>
      </c>
      <c r="CA268" s="82" t="str">
        <f>IF(AND(Y$277&gt;31.9,Y$277&lt;392.1),$CD261,"0")</f>
        <v>0</v>
      </c>
      <c r="CB268" s="82" t="str">
        <f>IF(AND(Z$277&gt;31.9,Z$277&lt;392.1),$CD261,"0")</f>
        <v>0</v>
      </c>
      <c r="CC268" s="82" t="str">
        <f>IF(AND(AA$277&gt;31.9,AA$277&lt;392.1),$CD261,"0")</f>
        <v>0</v>
      </c>
      <c r="CD268" s="82" t="str">
        <f>IF(AND(AB$277&gt;31.9,AB$277&lt;392.1),$CD261,"0")</f>
        <v>0</v>
      </c>
    </row>
    <row r="269" spans="1:96" ht="18">
      <c r="A269" s="365" t="s">
        <v>320</v>
      </c>
      <c r="B269" s="523" t="str">
        <f>'TC FORM'!B$5</f>
        <v>N/A</v>
      </c>
      <c r="C269" s="523"/>
      <c r="D269" s="523"/>
      <c r="E269" s="523"/>
      <c r="F269" s="367"/>
      <c r="G269" s="365" t="s">
        <v>321</v>
      </c>
      <c r="H269" s="524" t="str">
        <f>'TC FORM'!G$5</f>
        <v>N/A</v>
      </c>
      <c r="I269" s="524"/>
      <c r="J269" s="367"/>
      <c r="K269" s="6"/>
      <c r="L269" s="6"/>
      <c r="AC269" s="206" t="s">
        <v>322</v>
      </c>
      <c r="AD269" s="82" t="str">
        <f>IF(AND(X$277&gt;31.9,X$277&lt;392.1),$AH261,"0")</f>
        <v>0</v>
      </c>
      <c r="AE269" s="82">
        <f>AE13</f>
        <v>1.33</v>
      </c>
      <c r="AF269" s="82" t="str">
        <f>AF13</f>
        <v>0</v>
      </c>
      <c r="AG269" s="82" t="str">
        <f>AG13</f>
        <v>0</v>
      </c>
      <c r="AH269" s="82" t="str">
        <f>AH13</f>
        <v>0</v>
      </c>
      <c r="AI269" s="404" t="s">
        <v>316</v>
      </c>
      <c r="AJ269" s="82" t="str">
        <f>IF(AND(X$277&gt;392,X$277&lt;752.1),$AN260,"0")</f>
        <v>0</v>
      </c>
      <c r="AK269" s="82" t="str">
        <f>IF(AND(Y$277&gt;392,Y$277&lt;752.1),$AN260,"0")</f>
        <v>0</v>
      </c>
      <c r="AL269" s="82" t="str">
        <f>IF(AND(Z$277&gt;392,Z$277&lt;752.1),$AN260,"0")</f>
        <v>0</v>
      </c>
      <c r="AM269" s="82" t="str">
        <f>IF(AND(AA$277&gt;392,AA$277&lt;752.1),$AN260,"0")</f>
        <v>0</v>
      </c>
      <c r="AN269" s="82" t="str">
        <f>IF(AND(AB$277&gt;392,AB$277&lt;752.1),$AN260,"0")</f>
        <v>0</v>
      </c>
      <c r="AO269" s="344" t="s">
        <v>316</v>
      </c>
      <c r="AP269" s="82" t="str">
        <f>IF(AND(X$277&gt;392,X$277&lt;752.1),$AT260,"0")</f>
        <v>0</v>
      </c>
      <c r="AQ269" s="82" t="str">
        <f>IF(AND(Y$277&gt;392,Y$277&lt;752.1),$AT260,"0")</f>
        <v>0</v>
      </c>
      <c r="AR269" s="82" t="str">
        <f>IF(AND(Z$277&gt;392,Z$277&lt;752.1),$AT260,"0")</f>
        <v>0</v>
      </c>
      <c r="AS269" s="82" t="str">
        <f>IF(AND(AA$277&gt;392,AA$277&lt;752.1),$AT260,"0")</f>
        <v>0</v>
      </c>
      <c r="AT269" s="82" t="str">
        <f>IF(AND(AB$277&gt;392,AB$277&lt;752.1),$AT260,"0")</f>
        <v>0</v>
      </c>
      <c r="AU269" s="344" t="s">
        <v>316</v>
      </c>
      <c r="AV269" s="82" t="str">
        <f>IF(AND(X$277&gt;392,X$277&lt;752.1),$AZ260,"0")</f>
        <v>0</v>
      </c>
      <c r="AW269" s="82" t="str">
        <f>IF(AND(Y$277&gt;392,Y$277&lt;752.1),$AZ260,"0")</f>
        <v>0</v>
      </c>
      <c r="AX269" s="82" t="str">
        <f>IF(AND(Z$277&gt;392,Z$277&lt;752.1),$AZ260,"0")</f>
        <v>0</v>
      </c>
      <c r="AY269" s="82" t="str">
        <f>IF(AND(AA$277&gt;392,AA$277&lt;752.1),$AZ260,"0")</f>
        <v>0</v>
      </c>
      <c r="AZ269" s="82" t="str">
        <f>IF(AND(AB$277&gt;392,AB$277&lt;752.1),$AZ260,"0")</f>
        <v>0</v>
      </c>
      <c r="BA269" s="344" t="s">
        <v>319</v>
      </c>
      <c r="BB269" s="82" t="str">
        <f>IF(AND(X$277&gt;31.9,X$277&lt;392.1),$BF260,"0")</f>
        <v>0</v>
      </c>
      <c r="BC269" s="82" t="str">
        <f>IF(AND(Y$277&gt;31.9,Y$277&lt;392.1),$BF260,"0")</f>
        <v>0</v>
      </c>
      <c r="BD269" s="82" t="str">
        <f>IF(AND(Z$277&gt;31.9,Z$277&lt;392.1),$BF260,"0")</f>
        <v>0</v>
      </c>
      <c r="BE269" s="82" t="str">
        <f>IF(AND(AA$277&gt;31.9,AA$277&lt;392.1),$BF260,"0")</f>
        <v>0</v>
      </c>
      <c r="BF269" s="82" t="str">
        <f>IF(AND(AB$277&gt;31.9,AB$277&lt;392.1),$BF260,"0")</f>
        <v>0</v>
      </c>
      <c r="BM269" s="344" t="s">
        <v>319</v>
      </c>
      <c r="BN269" s="82" t="str">
        <f>IF(AND(X$277&gt;31.9,X$277&lt;392.1),$BR260,"0")</f>
        <v>0</v>
      </c>
      <c r="BO269" s="82" t="str">
        <f>IF(AND(Y$277&gt;31.9,Y$277&lt;392.1),$BR260,"0")</f>
        <v>0</v>
      </c>
      <c r="BP269" s="82" t="str">
        <f>IF(AND(Z$277&gt;31.9,Z$277&lt;392.1),$BR260,"0")</f>
        <v>0</v>
      </c>
      <c r="BQ269" s="82" t="str">
        <f>IF(AND(AA$277&gt;31.9,AA$277&lt;392.1),$BR260,"0")</f>
        <v>0</v>
      </c>
      <c r="BR269" s="82" t="str">
        <f>IF(AND(AB$277&gt;31.9,AB$277&lt;392.1),$BR260,"0")</f>
        <v>0</v>
      </c>
      <c r="BY269" s="344" t="s">
        <v>323</v>
      </c>
      <c r="BZ269" s="82" t="str">
        <f>IF(AND(X$277&gt;392,X$277&lt;752.1),$CD262,"0")</f>
        <v>0</v>
      </c>
      <c r="CA269" s="82" t="str">
        <f>IF(AND(Y$277&gt;392,Y$277&lt;752.1),$CD262,"0")</f>
        <v>0</v>
      </c>
      <c r="CB269" s="82" t="str">
        <f>IF(AND(Z$277&gt;392,Z$277&lt;752.1),$CD262,"0")</f>
        <v>0</v>
      </c>
      <c r="CC269" s="82" t="str">
        <f>IF(AND(AA$277&gt;392,AA$277&lt;752.1),$CD262,"0")</f>
        <v>0</v>
      </c>
      <c r="CD269" s="82" t="str">
        <f>IF(AND(AB$277&gt;392,AB$277&lt;752.1),$CD262,"0")</f>
        <v>0</v>
      </c>
    </row>
    <row r="270" spans="1:96" ht="18">
      <c r="A270" s="365" t="s">
        <v>324</v>
      </c>
      <c r="B270" s="534">
        <f>'TC FORM'!B$6</f>
        <v>72</v>
      </c>
      <c r="C270" s="534"/>
      <c r="D270" s="534"/>
      <c r="E270" s="534"/>
      <c r="F270" s="367"/>
      <c r="G270" s="365" t="s">
        <v>325</v>
      </c>
      <c r="H270" s="370">
        <f>('TC FORM'!G$6)/100</f>
        <v>0.25</v>
      </c>
      <c r="I270" s="367"/>
      <c r="J270" s="367"/>
      <c r="K270" s="6"/>
      <c r="L270" s="6"/>
      <c r="AC270" s="206" t="s">
        <v>326</v>
      </c>
      <c r="AD270" s="82" t="str">
        <f>IF(AND(X$277&gt;392,X$277&lt;1200.1),$AH262,"0")</f>
        <v>0</v>
      </c>
      <c r="AE270" s="82" t="str">
        <f>IF(AND(Y$277&gt;392,Y$277&lt;1200.1),$AH262,"0")</f>
        <v>0</v>
      </c>
      <c r="AF270" s="82" t="str">
        <f>IF(AND(Z$277&gt;392,Z$277&lt;1200.1),$AH262,"0")</f>
        <v>0</v>
      </c>
      <c r="AG270" s="82" t="str">
        <f>IF(AND(AA$277&gt;392,AA$277&lt;1200.1),$AH262,"0")</f>
        <v>0</v>
      </c>
      <c r="AH270" s="82" t="str">
        <f>IF(AND(AB$277&gt;392,AB$277&lt;1200.1),$AH262,"0")</f>
        <v>0</v>
      </c>
      <c r="AI270" s="404" t="s">
        <v>319</v>
      </c>
      <c r="AJ270" s="82" t="str">
        <f>IF(AND(X$277&gt;31.9,X$277&lt;392.1),$AN261,"0")</f>
        <v>0</v>
      </c>
      <c r="AK270" s="82" t="str">
        <f>IF(AND(Y$277&gt;31.9,Y$277&lt;392.1),$AN261,"0")</f>
        <v>0</v>
      </c>
      <c r="AL270" s="82" t="str">
        <f>IF(AND(Z$277&gt;31.9,Z$277&lt;392.1),$AN261,"0")</f>
        <v>0</v>
      </c>
      <c r="AM270" s="82" t="str">
        <f>IF(AND(AA$277&gt;31.9,AA$277&lt;392.1),$AN261,"0")</f>
        <v>0</v>
      </c>
      <c r="AN270" s="82" t="str">
        <f>IF(AND(AB$277&gt;31.9,AB$277&lt;392.1),$AN261,"0")</f>
        <v>0</v>
      </c>
      <c r="AO270" s="344" t="s">
        <v>319</v>
      </c>
      <c r="AP270" s="82" t="str">
        <f>IF(AND(X$277&gt;31.9,X$277&lt;392.1),$AT261,"0")</f>
        <v>0</v>
      </c>
      <c r="AQ270" s="82" t="str">
        <f>IF(AND(Y$277&gt;31.9,Y$277&lt;392.1),$AT261,"0")</f>
        <v>0</v>
      </c>
      <c r="AR270" s="82" t="str">
        <f>IF(AND(Z$277&gt;31.9,Z$277&lt;392.1),$AT261,"0")</f>
        <v>0</v>
      </c>
      <c r="AS270" s="82" t="str">
        <f>IF(AND(AA$277&gt;31.9,AA$277&lt;392.1),$AT261,"0")</f>
        <v>0</v>
      </c>
      <c r="AT270" s="82" t="str">
        <f>IF(AND(AB$277&gt;31.9,AB$277&lt;392.1),$AT261,"0")</f>
        <v>0</v>
      </c>
      <c r="AU270" s="344" t="s">
        <v>319</v>
      </c>
      <c r="AV270" s="82" t="str">
        <f>IF(AND(X$277&gt;31.9,X$277&lt;392.1),$AZ261,"0")</f>
        <v>0</v>
      </c>
      <c r="AW270" s="82" t="str">
        <f>IF(AND(Y$277&gt;31.9,Y$277&lt;392.1),$AZ261,"0")</f>
        <v>0</v>
      </c>
      <c r="AX270" s="82" t="str">
        <f>IF(AND(Z$277&gt;31.9,Z$277&lt;392.1),$AZ261,"0")</f>
        <v>0</v>
      </c>
      <c r="AY270" s="82" t="str">
        <f>IF(AND(AA$277&gt;31.9,AA$277&lt;392.1),$AZ261,"0")</f>
        <v>0</v>
      </c>
      <c r="AZ270" s="82" t="str">
        <f>IF(AND(AB$277&gt;31.9,AB$277&lt;392.1),$AZ261,"0")</f>
        <v>0</v>
      </c>
      <c r="BA270" s="344" t="s">
        <v>323</v>
      </c>
      <c r="BB270" s="82" t="str">
        <f>IF(AND(X$277&gt;392,X$277&lt;1200.1),$BF261,"0")</f>
        <v>0</v>
      </c>
      <c r="BC270" s="82" t="str">
        <f>IF(AND(Y$277&gt;392,Y$277&lt;1200.1),$BF261,"0")</f>
        <v>0</v>
      </c>
      <c r="BD270" s="82" t="str">
        <f>IF(AND(Z$277&gt;392,Z$277&lt;1200.1),$BF261,"0")</f>
        <v>0</v>
      </c>
      <c r="BE270" s="82" t="str">
        <f>IF(AND(AA$277&gt;392,AA$277&lt;1200.1),$BF261,"0")</f>
        <v>0</v>
      </c>
      <c r="BF270" s="82" t="str">
        <f>IF(AND(AB$277&gt;392,AB$277&lt;1200.1),$BF261,"0")</f>
        <v>0</v>
      </c>
      <c r="BM270" s="344" t="s">
        <v>323</v>
      </c>
      <c r="BN270" s="82" t="str">
        <f>IF(AND(X$277&gt;392,X$277&lt;1200.1),$BR261,"0")</f>
        <v>0</v>
      </c>
      <c r="BO270" s="82" t="str">
        <f>IF(AND(Y$277&gt;392,Y$277&lt;1200.1),$BR261,"0")</f>
        <v>0</v>
      </c>
      <c r="BP270" s="82" t="str">
        <f>IF(AND(Z$277&gt;392,Z$277&lt;1200.1),$BR261,"0")</f>
        <v>0</v>
      </c>
      <c r="BQ270" s="82" t="str">
        <f>IF(AND(AA$277&gt;392,AA$277&lt;1200.1),$BR261,"0")</f>
        <v>0</v>
      </c>
      <c r="BR270" s="82" t="str">
        <f>IF(AND(AB$277&gt;392,AB$277&lt;1200.1),$BR261,"0")</f>
        <v>0</v>
      </c>
      <c r="BY270" s="347"/>
    </row>
    <row r="271" spans="1:96" ht="5.25" customHeight="1">
      <c r="A271" s="371"/>
      <c r="B271" s="372"/>
      <c r="C271" s="371"/>
      <c r="D271" s="371"/>
      <c r="E271" s="371"/>
      <c r="F271" s="371"/>
      <c r="G271" s="371"/>
      <c r="H271" s="371"/>
      <c r="I271" s="371"/>
      <c r="J271" s="373"/>
      <c r="K271" s="320"/>
      <c r="L271" s="323"/>
      <c r="M271" s="324"/>
      <c r="N271" s="323"/>
      <c r="O271" s="323"/>
      <c r="P271" s="323"/>
      <c r="Q271" s="323"/>
      <c r="R271" s="323"/>
      <c r="S271" s="323"/>
      <c r="T271" s="323"/>
      <c r="U271" s="323"/>
      <c r="V271" s="320"/>
      <c r="W271" s="320"/>
      <c r="X271" s="312"/>
      <c r="Y271" s="312"/>
      <c r="Z271" s="312"/>
      <c r="AA271" s="312"/>
      <c r="AB271" s="312"/>
      <c r="AC271" s="403" t="s">
        <v>327</v>
      </c>
      <c r="AD271" s="82" t="str">
        <f>IF(AND(X$277&gt;1299,X$277&lt;1832.1),$AH263,"0")</f>
        <v>0</v>
      </c>
      <c r="AE271" s="82" t="str">
        <f>IF(AND(Y$277&gt;1299,Y$277&lt;1832.1),$AH263,"0")</f>
        <v>0</v>
      </c>
      <c r="AF271" s="82" t="str">
        <f>IF(AND(Z$277&gt;1299,Z$277&lt;1832.1),$AH263,"0")</f>
        <v>0</v>
      </c>
      <c r="AG271" s="82" t="str">
        <f>IF(AND(AA$277&gt;1299,AA$277&lt;1832.1),$AH263,"0")</f>
        <v>0</v>
      </c>
      <c r="AH271" s="82" t="str">
        <f>IF(AND(AB$277&gt;1299,AB$277&lt;1832.1),$AH263,"0")</f>
        <v>0</v>
      </c>
      <c r="AI271" s="404" t="s">
        <v>323</v>
      </c>
      <c r="AJ271" s="82" t="str">
        <f>IF(AND(X$277&gt;392,X$277&lt;1200.1),$AN262,"0")</f>
        <v>0</v>
      </c>
      <c r="AK271" s="82" t="str">
        <f>IF(AND(Y$277&gt;392,Y$277&lt;1200.1),$AN262,"0")</f>
        <v>0</v>
      </c>
      <c r="AL271" s="82" t="str">
        <f>IF(AND(Z$277&gt;392,Z$277&lt;1200.1),$AN262,"0")</f>
        <v>0</v>
      </c>
      <c r="AM271" s="82" t="str">
        <f>IF(AND(AA$277&gt;392,AA$277&lt;1200.1),$AN262,"0")</f>
        <v>0</v>
      </c>
      <c r="AN271" s="82" t="str">
        <f>IF(AND(AB$277&gt;392,AB$277&lt;1200.1),$AN262,"0")</f>
        <v>0</v>
      </c>
      <c r="AO271" s="344" t="s">
        <v>323</v>
      </c>
      <c r="AP271" s="82" t="str">
        <f>IF(AND(X$277&gt;392,X$277&lt;1200.1),$AT262,"0")</f>
        <v>0</v>
      </c>
      <c r="AQ271" s="82" t="str">
        <f>IF(AND(Y$277&gt;392,Y$277&lt;1200.1),$AT262,"0")</f>
        <v>0</v>
      </c>
      <c r="AR271" s="82" t="str">
        <f>IF(AND(Z$277&gt;392,Z$277&lt;1200.1),$AT262,"0")</f>
        <v>0</v>
      </c>
      <c r="AS271" s="82" t="str">
        <f>IF(AND(AA$277&gt;392,AA$277&lt;1200.1),$AT262,"0")</f>
        <v>0</v>
      </c>
      <c r="AT271" s="82" t="str">
        <f>IF(AND(AB$277&gt;392,AB$277&lt;1200.1),$AT262,"0")</f>
        <v>0</v>
      </c>
      <c r="AU271" s="344" t="s">
        <v>323</v>
      </c>
      <c r="AV271" s="82" t="str">
        <f>IF(AND(X$277&gt;392,X$277&lt;1200.1),$AZ262,"0")</f>
        <v>0</v>
      </c>
      <c r="AW271" s="82" t="str">
        <f>IF(AND(Y$277&gt;392,Y$277&lt;1200.1),$AZ262,"0")</f>
        <v>0</v>
      </c>
      <c r="AX271" s="82" t="str">
        <f>IF(AND(Z$277&gt;392,Z$277&lt;1200.1),$AZ262,"0")</f>
        <v>0</v>
      </c>
      <c r="AY271" s="82" t="str">
        <f>IF(AND(AA$277&gt;392,AA$277&lt;1200.1),$AZ262,"0")</f>
        <v>0</v>
      </c>
      <c r="AZ271" s="82" t="str">
        <f>IF(AND(AB$277&gt;392,AB$277&lt;1200.1),$AZ262,"0")</f>
        <v>0</v>
      </c>
      <c r="BA271" s="346" t="s">
        <v>328</v>
      </c>
      <c r="BB271" s="82" t="str">
        <f>IF(AND(X$277&gt;1200,X$277&lt;2000.1),$BF262,"0")</f>
        <v>0</v>
      </c>
      <c r="BC271" s="82" t="str">
        <f>IF(AND(Y$277&gt;1200,Y$277&lt;2000.1),$BF262,"0")</f>
        <v>0</v>
      </c>
      <c r="BD271" s="82" t="str">
        <f>IF(AND(Z$277&gt;1200,Z$277&lt;2000.1),$BF262,"0")</f>
        <v>0</v>
      </c>
      <c r="BE271" s="82" t="str">
        <f>IF(AND(AA$277&gt;1200,AA$277&lt;2000.1),$BF262,"0")</f>
        <v>0</v>
      </c>
      <c r="BF271" s="82" t="str">
        <f>IF(AND(AB$277&gt;1200,AB$277&lt;2000.1),$BF262,"0")</f>
        <v>0</v>
      </c>
      <c r="BG271" s="312"/>
      <c r="BH271" s="312"/>
      <c r="BI271" s="312"/>
      <c r="BJ271" s="312"/>
      <c r="BK271" s="312"/>
      <c r="BL271" s="312"/>
      <c r="BM271" s="346" t="s">
        <v>328</v>
      </c>
      <c r="BN271" s="82" t="str">
        <f>IF(AND(X$277&gt;1200,X$277&lt;2000.1),$BR262,"0")</f>
        <v>0</v>
      </c>
      <c r="BO271" s="82" t="str">
        <f>IF(AND(Y$277&gt;1200,Y$277&lt;2000.1),$BR262,"0")</f>
        <v>0</v>
      </c>
      <c r="BP271" s="82" t="str">
        <f>IF(AND(Z$277&gt;1200,Z$277&lt;2000.1),$BR262,"0")</f>
        <v>0</v>
      </c>
      <c r="BQ271" s="82" t="str">
        <f>IF(AND(AA$277&gt;1200,AA$277&lt;2000.1),$BR262,"0")</f>
        <v>0</v>
      </c>
      <c r="BR271" s="82" t="str">
        <f>IF(AND(AB$277&gt;1200,AB$277&lt;2000.1),$BR262,"0")</f>
        <v>0</v>
      </c>
      <c r="BS271" s="312"/>
      <c r="BT271" s="312"/>
      <c r="BU271" s="312"/>
      <c r="BV271" s="312"/>
      <c r="BW271" s="312"/>
      <c r="BX271" s="312"/>
      <c r="BY271" s="29"/>
      <c r="CE271" s="312"/>
      <c r="CF271" s="312"/>
      <c r="CG271" s="312"/>
      <c r="CH271" s="312"/>
      <c r="CI271" s="312"/>
      <c r="CJ271" s="312"/>
      <c r="CK271" s="312"/>
      <c r="CL271" s="312"/>
      <c r="CM271" s="312"/>
      <c r="CN271" s="312"/>
      <c r="CO271" s="312"/>
      <c r="CP271" s="312"/>
      <c r="CQ271" s="312"/>
      <c r="CR271" s="312"/>
    </row>
    <row r="272" spans="1:96" ht="18">
      <c r="A272" s="374"/>
      <c r="B272" s="375" t="s">
        <v>329</v>
      </c>
      <c r="C272" s="374" t="s">
        <v>330</v>
      </c>
      <c r="D272" s="367"/>
      <c r="E272" s="374"/>
      <c r="F272" s="374"/>
      <c r="G272" s="375" t="s">
        <v>331</v>
      </c>
      <c r="H272" s="374" t="str">
        <f>'TC FORM'!AR$23</f>
        <v>Greater of ±2.0°F or ±0.4% of Reading</v>
      </c>
      <c r="I272" s="367"/>
      <c r="J272" s="367"/>
      <c r="K272" s="5"/>
      <c r="AD272" s="5"/>
      <c r="AI272" s="346" t="s">
        <v>328</v>
      </c>
      <c r="AJ272" s="82" t="str">
        <f>IF(AND(X$277&gt;1200,X$277&lt;2000.1),$AN263,"0")</f>
        <v>0</v>
      </c>
      <c r="AK272" s="82" t="str">
        <f>IF(AND(Y$277&gt;1200,Y$277&lt;2000.1),$AN263,"0")</f>
        <v>0</v>
      </c>
      <c r="AL272" s="82" t="str">
        <f>IF(AND(Z$277&gt;1200,Z$277&lt;2000.1),$AN263,"0")</f>
        <v>0</v>
      </c>
      <c r="AM272" s="82" t="str">
        <f>IF(AND(AA$277&gt;1200,AA$277&lt;2000.1),$AN263,"0")</f>
        <v>0</v>
      </c>
      <c r="AN272" s="82" t="str">
        <f>IF(AND(AB$277&gt;1200,AB$277&lt;2000.1),$AN263,"0")</f>
        <v>0</v>
      </c>
      <c r="AO272" s="346" t="s">
        <v>328</v>
      </c>
      <c r="AP272" s="82" t="str">
        <f>IF(AND(X$277&gt;1200,X$277&lt;2000.1),$AT263,"0")</f>
        <v>0</v>
      </c>
      <c r="AQ272" s="82" t="str">
        <f>IF(AND(Y$277&gt;1200,Y$277&lt;2000.1),$AT263,"0")</f>
        <v>0</v>
      </c>
      <c r="AR272" s="82" t="str">
        <f>IF(AND(Z$277&gt;1200,Z$277&lt;2000.1),$AT263,"0")</f>
        <v>0</v>
      </c>
      <c r="AS272" s="82" t="str">
        <f>IF(AND(AA$277&gt;1200,AA$277&lt;2000.1),$AT263,"0")</f>
        <v>0</v>
      </c>
      <c r="AT272" s="82" t="str">
        <f>IF(AND(AB$277&gt;1200,AB$277&lt;2000.1),$AT263,"0")</f>
        <v>0</v>
      </c>
      <c r="AU272" s="346" t="s">
        <v>328</v>
      </c>
      <c r="AV272" s="82" t="str">
        <f>IF(AND(X$277&gt;1200,X$277&lt;2000.1),$AZ263,"0")</f>
        <v>0</v>
      </c>
      <c r="AW272" s="82" t="str">
        <f>IF(AND(Y$277&gt;1200,Y$277&lt;2000.1),$AZ263,"0")</f>
        <v>0</v>
      </c>
      <c r="AX272" s="82" t="str">
        <f>IF(AND(Z$277&gt;1200,Z$277&lt;2000.1),$AZ263,"0")</f>
        <v>0</v>
      </c>
      <c r="AY272" s="82" t="str">
        <f>IF(AND(AA$277&gt;1200,AA$277&lt;2000.1),$AZ263,"0")</f>
        <v>0</v>
      </c>
      <c r="AZ272" s="82" t="str">
        <f>IF(AND(AB$277&gt;1200,AB$277&lt;2000.1),$AZ263,"0")</f>
        <v>0</v>
      </c>
      <c r="BA272" s="344" t="s">
        <v>332</v>
      </c>
      <c r="BB272" s="82" t="str">
        <f>IF(AND(X$277&gt;2000,X$277&lt;2500.1),$BF263,"0")</f>
        <v>0</v>
      </c>
      <c r="BC272" s="82" t="str">
        <f>IF(AND(Y$277&gt;2000,Y$277&lt;2500.1),$BF263,"0")</f>
        <v>0</v>
      </c>
      <c r="BD272" s="82" t="str">
        <f>IF(AND(Z$277&gt;2000,Z$277&lt;2500.1),$BF263,"0")</f>
        <v>0</v>
      </c>
      <c r="BE272" s="82" t="str">
        <f>IF(AND(AA$277&gt;2000,AA$277&lt;2500.1),$BF263,"0")</f>
        <v>0</v>
      </c>
      <c r="BF272" s="82" t="str">
        <f>IF(AND(AB$277&gt;2000,AB$277&lt;2500.1),$BF263,"0")</f>
        <v>0</v>
      </c>
      <c r="BM272" s="344" t="s">
        <v>332</v>
      </c>
      <c r="BN272" s="82" t="str">
        <f>IF(AND(X$277&gt;2000,X$277&lt;2500.1),$BR263,"0")</f>
        <v>0</v>
      </c>
      <c r="BO272" s="82" t="str">
        <f>IF(AND(Y$277&gt;2000,Y$277&lt;2500.1),$BR263,"0")</f>
        <v>0</v>
      </c>
      <c r="BP272" s="82" t="str">
        <f>IF(AND(Z$277&gt;2000,Z$277&lt;2500.1),$BR263,"0")</f>
        <v>0</v>
      </c>
      <c r="BQ272" s="82" t="str">
        <f>IF(AND(AA$277&gt;2000,AA$277&lt;2500.1),$BR263,"0")</f>
        <v>0</v>
      </c>
      <c r="BR272" s="82" t="str">
        <f>IF(AND(AB$277&gt;2000,AB$277&lt;2500.1),$BR263,"0")</f>
        <v>0</v>
      </c>
    </row>
    <row r="273" spans="1:82" ht="18">
      <c r="A273" s="374"/>
      <c r="B273" s="375" t="s">
        <v>333</v>
      </c>
      <c r="C273" s="533" t="str">
        <f>'TC FORM'!AR$24</f>
        <v>AMS2750H, ASTM E220-19</v>
      </c>
      <c r="D273" s="533"/>
      <c r="E273" s="533"/>
      <c r="F273" s="533"/>
      <c r="G273" s="375" t="s">
        <v>334</v>
      </c>
      <c r="H273" s="374" t="str">
        <f>'TC FORM'!G$49</f>
        <v>Specification</v>
      </c>
      <c r="I273" s="367"/>
      <c r="J273" s="367"/>
      <c r="K273" s="5"/>
      <c r="W273" s="29" t="s">
        <v>335</v>
      </c>
      <c r="X273" s="343">
        <f>IF(CT!$AR$7="E",X278,IF(CT!$AR$7="J",X279,IF(CT!$AR$7="K",X280,IF(CT!$AR$7="N",X281,IF(CT!$AR$7="R",X282,IF(CT!$AR$7="S",X283,IF(CT!$AR$7="T",X284,"")))))))</f>
        <v>0</v>
      </c>
      <c r="Y273" s="343">
        <f>IF(CT!$AR$7="E",Y278,IF(CT!$AR$7="J",Y279,IF(CT!$AR$7="K",Y280,IF(CT!$AR$7="N",Y281,IF(CT!$AR$7="R",Y282,IF(CT!$AR$7="S",Y283,IF(CT!$AR$7="T",Y284,"")))))))</f>
        <v>0</v>
      </c>
      <c r="Z273" s="343">
        <f>IF(CT!$AR$7="E",Z278,IF(CT!$AR$7="J",Z279,IF(CT!$AR$7="K",Z280,IF(CT!$AR$7="N",Z281,IF(CT!$AR$7="R",Z282,IF(CT!$AR$7="S",Z283,IF(CT!$AR$7="T",Z284,"")))))))</f>
        <v>0</v>
      </c>
      <c r="AA273" s="343">
        <f>IF(CT!$AR$7="E",AA278,IF(CT!$AR$7="J",AA279,IF(CT!$AR$7="K",AA280,IF(CT!$AR$7="N",AA281,IF(CT!$AR$7="R",AA282,IF(CT!$AR$7="S",AA283,IF(CT!$AR$7="T",AA284,"")))))))</f>
        <v>0</v>
      </c>
      <c r="AB273" s="343">
        <f>IF(CT!$AR$7="E",AB278,IF(CT!$AR$7="J",AB279,IF(CT!$AR$7="K",AB280,IF(CT!$AR$7="N",AB281,IF(CT!$AR$7="R",AB282,IF(CT!$AR$7="S",AB283,IF(CT!$AR$7="T",AB284,"")))))))</f>
        <v>0</v>
      </c>
      <c r="AD273" s="5"/>
      <c r="AI273" s="344" t="s">
        <v>332</v>
      </c>
      <c r="AJ273" s="82" t="str">
        <f>IF(AND(X$277&gt;2000,X$277&lt;2192.1),$AN264,"0")</f>
        <v>0</v>
      </c>
      <c r="AK273" s="82" t="str">
        <f>IF(AND(Y$277&gt;2000,Y$277&lt;2192.1),$AN264,"0")</f>
        <v>0</v>
      </c>
      <c r="AL273" s="82" t="str">
        <f>IF(AND(Z$277&gt;2000,Z$277&lt;2192.1),$AN264,"0")</f>
        <v>0</v>
      </c>
      <c r="AM273" s="82" t="str">
        <f>IF(AND(AA$277&gt;2000,AA$277&lt;2192.1),$AN264,"0")</f>
        <v>0</v>
      </c>
      <c r="AN273" s="82" t="str">
        <f>IF(AND(AB$277&gt;2000,AB$277&lt;2192.1),$AN264,"0")</f>
        <v>0</v>
      </c>
      <c r="AO273" s="344" t="s">
        <v>332</v>
      </c>
      <c r="AP273" s="82" t="str">
        <f>IF(AND(X$277&gt;2000,X$277&lt;2500.1),$AT264,"0")</f>
        <v>0</v>
      </c>
      <c r="AQ273" s="82" t="str">
        <f>IF(AND(Y$277&gt;2000,Y$277&lt;2500.1),$AT264,"0")</f>
        <v>0</v>
      </c>
      <c r="AR273" s="82" t="str">
        <f>IF(AND(Z$277&gt;2000,Z$277&lt;2500.1),$AT264,"0")</f>
        <v>0</v>
      </c>
      <c r="AS273" s="82" t="str">
        <f>IF(AND(AA$277&gt;2000,AA$277&lt;2500.1),$AT264,"0")</f>
        <v>0</v>
      </c>
      <c r="AT273" s="82" t="str">
        <f>IF(AND(AB$277&gt;2000,AB$277&lt;2500.1),$AT264,"0")</f>
        <v>0</v>
      </c>
      <c r="AU273" s="344" t="s">
        <v>332</v>
      </c>
      <c r="AV273" s="82" t="str">
        <f>IF(AND(X$277&gt;2000,X$277&lt;2372.1),$AZ264,"0")</f>
        <v>0</v>
      </c>
      <c r="AW273" s="82" t="str">
        <f>IF(AND(Y$277&gt;2000,Y$277&lt;2372.1),$AZ264,"0")</f>
        <v>0</v>
      </c>
      <c r="AX273" s="82" t="str">
        <f>IF(AND(Z$277&gt;2000,Z$277&lt;2372.1),$AZ264,"0")</f>
        <v>0</v>
      </c>
      <c r="AY273" s="82" t="str">
        <f>IF(AND(AA$277&gt;2000,AA$277&lt;2372.1),$AZ264,"0")</f>
        <v>0</v>
      </c>
      <c r="AZ273" s="82" t="str">
        <f>IF(AND(AB$277&gt;2000,AB$277&lt;2372.1),$AZ264,"0")</f>
        <v>0</v>
      </c>
      <c r="BA273" s="344" t="s">
        <v>336</v>
      </c>
      <c r="BB273" s="82" t="str">
        <f>IF(AND(X$277&gt;31.9,X$277&lt;392.1),$BL258,"0")</f>
        <v>0</v>
      </c>
      <c r="BC273" s="82" t="str">
        <f>IF(AND(Y$277&gt;31.9,Y$277&lt;392.1),$BL258,"0")</f>
        <v>0</v>
      </c>
      <c r="BD273" s="82" t="str">
        <f>IF(AND(Z$277&gt;31.9,Z$277&lt;392.1),$BL258,"0")</f>
        <v>0</v>
      </c>
      <c r="BE273" s="82" t="str">
        <f>IF(AND(AA$277&gt;31.9,AA$277&lt;392.1),$BL258,"0")</f>
        <v>0</v>
      </c>
      <c r="BF273" s="82" t="str">
        <f>IF(AND(AB$277&gt;31.9,AB$277&lt;392.1),$BL258,"0")</f>
        <v>0</v>
      </c>
      <c r="BM273" s="344" t="s">
        <v>336</v>
      </c>
      <c r="BN273" s="82" t="str">
        <f>IF(AND(X$277&gt;31.9,X$277&lt;392.1),$BX258,"0")</f>
        <v>0</v>
      </c>
      <c r="BO273" s="82" t="str">
        <f>IF(AND(Y$277&gt;31.9,Y$277&lt;392.1),$BX258,"0")</f>
        <v>0</v>
      </c>
      <c r="BP273" s="82" t="str">
        <f>IF(AND(Z$277&gt;31.9,Z$277&lt;392.1),$BX258,"0")</f>
        <v>0</v>
      </c>
      <c r="BQ273" s="82" t="str">
        <f>IF(AND(AA$277&gt;31.9,AA$277&lt;392.1),$BX258,"0")</f>
        <v>0</v>
      </c>
      <c r="BR273" s="82" t="str">
        <f>IF(AND(AB$277&gt;31.9,AB$277&lt;392.1),$BX258,"0")</f>
        <v>0</v>
      </c>
    </row>
    <row r="274" spans="1:82" ht="18">
      <c r="A274" s="374"/>
      <c r="B274" s="374"/>
      <c r="C274" s="533"/>
      <c r="D274" s="533"/>
      <c r="E274" s="533"/>
      <c r="F274" s="533"/>
      <c r="G274" s="375" t="s">
        <v>338</v>
      </c>
      <c r="H274" s="374" t="str">
        <f>'TC FORM'!B$34</f>
        <v>New</v>
      </c>
      <c r="I274" s="367"/>
      <c r="J274" s="367"/>
      <c r="K274" s="5"/>
      <c r="X274" s="82">
        <f>CT!$AS$3</f>
        <v>0</v>
      </c>
      <c r="Y274" s="82">
        <f>CT!$BA$3</f>
        <v>0</v>
      </c>
      <c r="Z274" s="82">
        <f>CT!$BI$3</f>
        <v>0</v>
      </c>
      <c r="AA274" s="82">
        <f>CT!$BQ$3</f>
        <v>0</v>
      </c>
      <c r="AB274" s="82">
        <f>CT!$BY$3</f>
        <v>0</v>
      </c>
      <c r="AD274" s="5"/>
      <c r="AE274" s="5"/>
      <c r="AI274"/>
      <c r="AJ274" s="5"/>
      <c r="BA274" s="344" t="s">
        <v>339</v>
      </c>
      <c r="BB274" s="82" t="str">
        <f>IF(AND(X$277&gt;392,X$277&lt;1200.1),$BL259,"0")</f>
        <v>0</v>
      </c>
      <c r="BC274" s="82" t="str">
        <f>IF(AND(Y$277&gt;392,Y$277&lt;1200.1),$BL259,"0")</f>
        <v>0</v>
      </c>
      <c r="BD274" s="82" t="str">
        <f>IF(AND(Z$277&gt;392,Z$277&lt;1200.1),$BL259,"0")</f>
        <v>0</v>
      </c>
      <c r="BE274" s="82" t="str">
        <f>IF(AND(AA$277&gt;392,AA$277&lt;1200.1),$BL259,"0")</f>
        <v>0</v>
      </c>
      <c r="BF274" s="82" t="str">
        <f>IF(AND(AB$277&gt;392,AB$277&lt;1200.1),$BL259,"0")</f>
        <v>0</v>
      </c>
      <c r="BM274" s="344" t="s">
        <v>339</v>
      </c>
      <c r="BN274" s="82" t="str">
        <f>IF(AND(X$277&gt;392,X$277&lt;1200.1),$BX259,"0")</f>
        <v>0</v>
      </c>
      <c r="BO274" s="82" t="str">
        <f>IF(AND(Y$277&gt;392,Y$277&lt;1200.1),$BX259,"0")</f>
        <v>0</v>
      </c>
      <c r="BP274" s="82" t="str">
        <f>IF(AND(Z$277&gt;392,Z$277&lt;1200.1),$BX259,"0")</f>
        <v>0</v>
      </c>
      <c r="BQ274" s="82" t="str">
        <f>IF(AND(AA$277&gt;392,AA$277&lt;1200.1),$BX259,"0")</f>
        <v>0</v>
      </c>
      <c r="BR274" s="82" t="str">
        <f>IF(AND(AB$277&gt;392,AB$277&lt;1200.1),$BX259,"0")</f>
        <v>0</v>
      </c>
    </row>
    <row r="275" spans="1:82" ht="5.25" customHeight="1">
      <c r="A275" s="371"/>
      <c r="B275" s="372"/>
      <c r="C275" s="371"/>
      <c r="D275" s="371"/>
      <c r="E275" s="371"/>
      <c r="F275" s="371"/>
      <c r="G275" s="371"/>
      <c r="H275" s="371"/>
      <c r="I275" s="371"/>
      <c r="J275" s="373"/>
      <c r="K275" s="320"/>
      <c r="X275" s="82"/>
      <c r="Y275" s="82"/>
      <c r="Z275" s="82"/>
      <c r="AA275" s="82"/>
      <c r="AB275" s="82"/>
      <c r="AD275" s="5"/>
      <c r="AI275"/>
      <c r="AJ275" s="5"/>
      <c r="BA275" s="344" t="s">
        <v>340</v>
      </c>
      <c r="BB275" s="82" t="str">
        <f>IF(AND(X$277&gt;1200,X$277&lt;2000.1),$BL260,"0")</f>
        <v>0</v>
      </c>
      <c r="BC275" s="82" t="str">
        <f>IF(AND(Y$277&gt;1200,Y$277&lt;2000.1),$BL260,"0")</f>
        <v>0</v>
      </c>
      <c r="BD275" s="82" t="str">
        <f>IF(AND(Z$277&gt;1200,Z$277&lt;2000.1),$BL260,"0")</f>
        <v>0</v>
      </c>
      <c r="BE275" s="82" t="str">
        <f>IF(AND(AA$277&gt;1200,AA$277&lt;2000.1),$BL260,"0")</f>
        <v>0</v>
      </c>
      <c r="BF275" s="82" t="str">
        <f>IF(AND(AB$277&gt;1200,AB$277&lt;2000.1),$BL260,"0")</f>
        <v>0</v>
      </c>
      <c r="BM275" s="344" t="s">
        <v>340</v>
      </c>
      <c r="BN275" s="82" t="str">
        <f>IF(AND(X$277&gt;1200,X$277&lt;2000.1),$BX260,"0")</f>
        <v>0</v>
      </c>
      <c r="BO275" s="82" t="str">
        <f>IF(AND(Y$277&gt;1200,Y$277&lt;2000.1),$BX260,"0")</f>
        <v>0</v>
      </c>
      <c r="BP275" s="82" t="str">
        <f>IF(AND(Z$277&gt;1200,Z$277&lt;2000.1),$BX260,"0")</f>
        <v>0</v>
      </c>
      <c r="BQ275" s="82" t="str">
        <f>IF(AND(AA$277&gt;1200,AA$277&lt;2000.1),$BX260,"0")</f>
        <v>0</v>
      </c>
      <c r="BR275" s="82" t="str">
        <f>IF(AND(AB$277&gt;1200,AB$277&lt;2000.1),$BX260,"0")</f>
        <v>0</v>
      </c>
    </row>
    <row r="276" spans="1:82" ht="18.75">
      <c r="A276" s="523" t="s">
        <v>341</v>
      </c>
      <c r="B276" s="523"/>
      <c r="C276" s="526" t="str">
        <f>IF(X276="","",CONCATENATE(X276,"°F"))</f>
        <v/>
      </c>
      <c r="D276" s="526"/>
      <c r="E276" s="526" t="str">
        <f>IF(Y276="","",CONCATENATE(Y276,"°F"))</f>
        <v/>
      </c>
      <c r="F276" s="526"/>
      <c r="G276" s="395" t="str">
        <f>IF(Z276="","",CONCATENATE(Z276,"°F"))</f>
        <v/>
      </c>
      <c r="H276" s="395" t="str">
        <f>IF(AA276="","",CONCATENATE(AA276,"°F"))</f>
        <v/>
      </c>
      <c r="I276" s="526" t="str">
        <f>IF(AB276="","",CONCATENATE(AB276,"°F"))</f>
        <v/>
      </c>
      <c r="J276" s="526"/>
      <c r="W276" s="29" t="s">
        <v>342</v>
      </c>
      <c r="X276" s="333" t="str">
        <f>IF(X273=0,"",ROUND(X273,2-(1+INT(LOG10(ABS(X273))))))</f>
        <v/>
      </c>
      <c r="Y276" s="333" t="str">
        <f>IF(Y273=0,"",ROUND(Y273,2-(1+INT(LOG10(ABS(Y273))))))</f>
        <v/>
      </c>
      <c r="Z276" s="333" t="str">
        <f>IF(Z273=0,"",ROUND(Z273,2-(1+INT(LOG10(ABS(Z273))))))</f>
        <v/>
      </c>
      <c r="AA276" s="333" t="str">
        <f>IF(AA273=0,"",ROUND(AA273,2-(1+INT(LOG10(ABS(AA273))))))</f>
        <v/>
      </c>
      <c r="AB276" s="333" t="str">
        <f>IF(AB273=0,"",ROUND(AB273,2-(1+INT(LOG10(ABS(AB273))))))</f>
        <v/>
      </c>
      <c r="AE276" s="5"/>
      <c r="AF276" s="5"/>
      <c r="AG276" s="5"/>
      <c r="AH276" s="5"/>
      <c r="AI276" s="5"/>
      <c r="AJ276" s="5"/>
      <c r="AK276" s="5"/>
      <c r="BA276" s="344" t="s">
        <v>343</v>
      </c>
      <c r="BB276" s="82" t="str">
        <f>IF(AND(X$277&gt;2000,X$277&lt;2500.1),$BL261,"0")</f>
        <v>0</v>
      </c>
      <c r="BC276" s="82" t="str">
        <f>IF(AND(Y$277&gt;2000,Y$277&lt;2500.1),$BL261,"0")</f>
        <v>0</v>
      </c>
      <c r="BD276" s="82" t="str">
        <f>IF(AND(Z$277&gt;2000,Z$277&lt;2500.1),$BL261,"0")</f>
        <v>0</v>
      </c>
      <c r="BE276" s="82" t="str">
        <f>IF(AND(AA$277&gt;2000,AA$277&lt;2500.1),$BL261,"0")</f>
        <v>0</v>
      </c>
      <c r="BF276" s="82" t="str">
        <f>IF(AND(AB$277&gt;2000,AB$277&lt;2500.1),$BL261,"0")</f>
        <v>0</v>
      </c>
      <c r="BM276" s="344" t="s">
        <v>343</v>
      </c>
      <c r="BN276" s="82" t="str">
        <f>IF(AND(X$277&gt;2000,X$277&lt;2500.1),$BX261,"0")</f>
        <v>0</v>
      </c>
      <c r="BO276" s="82" t="str">
        <f>IF(AND(Y$277&gt;2000,Y$277&lt;2500.1),$BX261,"0")</f>
        <v>0</v>
      </c>
      <c r="BP276" s="82" t="str">
        <f>IF(AND(Z$277&gt;2000,Z$277&lt;2500.1),$BX261,"0")</f>
        <v>0</v>
      </c>
      <c r="BQ276" s="82" t="str">
        <f>IF(AND(AA$277&gt;2000,AA$277&lt;2500.1),$BX261,"0")</f>
        <v>0</v>
      </c>
      <c r="BR276" s="82" t="str">
        <f>IF(AND(AB$277&gt;2000,AB$277&lt;2500.1),$BX261,"0")</f>
        <v>0</v>
      </c>
      <c r="BT276" s="5"/>
      <c r="BU276" s="5"/>
      <c r="BV276" s="5"/>
      <c r="BW276" s="5"/>
      <c r="BX276" s="5"/>
    </row>
    <row r="277" spans="1:82" ht="18.75" thickBot="1">
      <c r="A277" s="522" t="s">
        <v>345</v>
      </c>
      <c r="B277" s="522"/>
      <c r="C277" s="521" t="str">
        <f>'TC FORM'!D170</f>
        <v/>
      </c>
      <c r="D277" s="521"/>
      <c r="E277" s="521" t="str">
        <f>'TC FORM'!E170</f>
        <v/>
      </c>
      <c r="F277" s="521"/>
      <c r="G277" s="396" t="str">
        <f>'TC FORM'!F170</f>
        <v/>
      </c>
      <c r="H277" s="396" t="str">
        <f>'TC FORM'!G170</f>
        <v/>
      </c>
      <c r="I277" s="521" t="str">
        <f>'TC FORM'!H170</f>
        <v/>
      </c>
      <c r="J277" s="521"/>
      <c r="W277" s="29" t="s">
        <v>346</v>
      </c>
      <c r="X277" s="349" t="str">
        <f>'TC FORM'!$D$170</f>
        <v/>
      </c>
      <c r="Y277" s="350" t="str">
        <f>'TC FORM'!$E$170</f>
        <v/>
      </c>
      <c r="Z277" s="350" t="str">
        <f>'TC FORM'!$F$170</f>
        <v/>
      </c>
      <c r="AA277" s="350" t="str">
        <f>'TC FORM'!$G$170</f>
        <v/>
      </c>
      <c r="AB277" s="350" t="str">
        <f>'TC FORM'!$H$170</f>
        <v/>
      </c>
      <c r="AD277" s="5"/>
      <c r="AE277" s="343"/>
      <c r="AI277"/>
      <c r="AJ277" s="5"/>
    </row>
    <row r="278" spans="1:82" ht="18">
      <c r="A278" s="365" t="str">
        <f>IF('TC FORM'!B171="","",'TC FORM'!B171)</f>
        <v/>
      </c>
      <c r="B278" s="365" t="str">
        <f>IF('TC FORM'!C171="","",'TC FORM'!C171)</f>
        <v/>
      </c>
      <c r="C278" s="526" t="str">
        <f>IF('TC FORM'!D171="","",'TC FORM'!D171)</f>
        <v/>
      </c>
      <c r="D278" s="526"/>
      <c r="E278" s="526" t="str">
        <f>IF('TC FORM'!E171="","",'TC FORM'!E171)</f>
        <v/>
      </c>
      <c r="F278" s="526"/>
      <c r="G278" s="376" t="str">
        <f>IF('TC FORM'!F171="","",'TC FORM'!F171)</f>
        <v/>
      </c>
      <c r="H278" s="376" t="str">
        <f>IF('TC FORM'!G171="","",'TC FORM'!G171)</f>
        <v/>
      </c>
      <c r="I278" s="526" t="str">
        <f>IF('TC FORM'!H171="","",'TC FORM'!H171)</f>
        <v/>
      </c>
      <c r="J278" s="526"/>
      <c r="K278" s="6"/>
      <c r="W278" s="333" t="s">
        <v>222</v>
      </c>
      <c r="X278" s="82">
        <f>IF(X274="PRT",AD$264,AD$265)</f>
        <v>0</v>
      </c>
      <c r="Y278" s="82">
        <f>IF(Y274="PRT",AE$264,AE$265)</f>
        <v>1.33</v>
      </c>
      <c r="Z278" s="82">
        <f>IF(Z274="PRT",AF$264,AF$265)</f>
        <v>0</v>
      </c>
      <c r="AA278" s="82">
        <f>IF(AA274="PRT",AG$264,AG$265)</f>
        <v>0</v>
      </c>
      <c r="AB278" s="82">
        <f>IF(AB274="PRT",AH$264,AH$265)</f>
        <v>0</v>
      </c>
      <c r="AD278" s="5"/>
      <c r="AE278" s="343"/>
      <c r="AI278"/>
      <c r="AK278" s="5"/>
      <c r="AL278" s="5"/>
      <c r="AM278" s="5"/>
      <c r="AN278" s="5"/>
      <c r="AO278" s="5"/>
      <c r="AP278" s="5"/>
      <c r="AQ278" s="5"/>
      <c r="AR278" s="5"/>
      <c r="AS278" s="5"/>
      <c r="AT278" s="5"/>
      <c r="AV278" s="5"/>
      <c r="AW278" s="5"/>
      <c r="AX278" s="5"/>
      <c r="AY278" s="5"/>
      <c r="AZ278" s="5"/>
      <c r="BH278" s="5"/>
      <c r="BI278" s="5"/>
      <c r="BJ278" s="5"/>
      <c r="BK278" s="5"/>
      <c r="BL278" s="5"/>
    </row>
    <row r="279" spans="1:82" ht="18">
      <c r="A279" s="365" t="str">
        <f>IF('TC FORM'!B172="","",'TC FORM'!B172)</f>
        <v/>
      </c>
      <c r="B279" s="365" t="str">
        <f>IF('TC FORM'!C172="","",'TC FORM'!C172)</f>
        <v/>
      </c>
      <c r="C279" s="526" t="str">
        <f>IF('TC FORM'!D172="","",'TC FORM'!D172)</f>
        <v/>
      </c>
      <c r="D279" s="526"/>
      <c r="E279" s="526" t="str">
        <f>IF('TC FORM'!E172="","",'TC FORM'!E172)</f>
        <v/>
      </c>
      <c r="F279" s="526"/>
      <c r="G279" s="376" t="str">
        <f>IF('TC FORM'!F172="","",'TC FORM'!F172)</f>
        <v/>
      </c>
      <c r="H279" s="376" t="str">
        <f>IF('TC FORM'!G172="","",'TC FORM'!G172)</f>
        <v/>
      </c>
      <c r="I279" s="526" t="str">
        <f>IF('TC FORM'!H172="","",'TC FORM'!H172)</f>
        <v/>
      </c>
      <c r="J279" s="526"/>
      <c r="K279" s="6"/>
      <c r="W279" s="333" t="s">
        <v>51</v>
      </c>
      <c r="X279" s="82">
        <f>IF(X274="PRT",AJ$265,AJ$266)</f>
        <v>0</v>
      </c>
      <c r="Y279" s="82">
        <f>IF(Y274="PRT",AK$265,AK$266)</f>
        <v>0</v>
      </c>
      <c r="Z279" s="82">
        <f>IF(Z274="PRT",AL$265,AL$266)</f>
        <v>0</v>
      </c>
      <c r="AA279" s="82">
        <f>IF(AA274="PRT",AM$265,AM$266)</f>
        <v>0</v>
      </c>
      <c r="AB279" s="82">
        <f>IF(AB274="PRT",AN$265,AN$266)</f>
        <v>0</v>
      </c>
      <c r="AD279" s="5"/>
      <c r="AI279"/>
      <c r="AJ279" s="5"/>
    </row>
    <row r="280" spans="1:82" ht="18">
      <c r="A280" s="365" t="str">
        <f>IF('TC FORM'!B173="","",'TC FORM'!B173)</f>
        <v/>
      </c>
      <c r="B280" s="365" t="str">
        <f>IF('TC FORM'!C173="","",'TC FORM'!C173)</f>
        <v/>
      </c>
      <c r="C280" s="526" t="str">
        <f>IF('TC FORM'!D173="","",'TC FORM'!D173)</f>
        <v/>
      </c>
      <c r="D280" s="526"/>
      <c r="E280" s="526" t="str">
        <f>IF('TC FORM'!E173="","",'TC FORM'!E173)</f>
        <v/>
      </c>
      <c r="F280" s="526"/>
      <c r="G280" s="376" t="str">
        <f>IF('TC FORM'!F173="","",'TC FORM'!F173)</f>
        <v/>
      </c>
      <c r="H280" s="376" t="str">
        <f>IF('TC FORM'!G173="","",'TC FORM'!G173)</f>
        <v/>
      </c>
      <c r="I280" s="526" t="str">
        <f>IF('TC FORM'!H173="","",'TC FORM'!H173)</f>
        <v/>
      </c>
      <c r="J280" s="526"/>
      <c r="K280" s="6"/>
      <c r="W280" s="333" t="s">
        <v>204</v>
      </c>
      <c r="X280" s="82">
        <f>IF(X274="PRT",AP$265,AP$266)</f>
        <v>0</v>
      </c>
      <c r="Y280" s="82">
        <f>IF(Y274="PRT",AQ$265,AQ$266)</f>
        <v>0</v>
      </c>
      <c r="Z280" s="82">
        <f>IF(Z274="PRT",AR$265,AR$266)</f>
        <v>0</v>
      </c>
      <c r="AA280" s="82">
        <f>IF(AA274="PRT",AS$265,AS$266)</f>
        <v>0</v>
      </c>
      <c r="AB280" s="82">
        <f>IF(AB274="PRT",AT$265,AT$266)</f>
        <v>0</v>
      </c>
      <c r="AD280" s="5"/>
      <c r="AI280"/>
      <c r="AJ280" s="5"/>
      <c r="BN280" s="5"/>
      <c r="BO280" s="5"/>
      <c r="BP280" s="5"/>
      <c r="BQ280" s="5"/>
      <c r="BR280" s="5"/>
      <c r="BT280" s="5"/>
      <c r="BU280" s="5"/>
      <c r="BV280" s="5"/>
      <c r="BW280" s="5"/>
      <c r="BX280" s="5"/>
      <c r="BZ280" s="5"/>
      <c r="CA280" s="5"/>
      <c r="CB280" s="5"/>
      <c r="CC280" s="5"/>
      <c r="CD280" s="5"/>
    </row>
    <row r="281" spans="1:82" ht="18">
      <c r="A281" s="365" t="str">
        <f>IF('TC FORM'!B174="","",'TC FORM'!B174)</f>
        <v/>
      </c>
      <c r="B281" s="365" t="str">
        <f>IF('TC FORM'!C174="","",'TC FORM'!C174)</f>
        <v/>
      </c>
      <c r="C281" s="526" t="str">
        <f>IF('TC FORM'!D174="","",'TC FORM'!D174)</f>
        <v/>
      </c>
      <c r="D281" s="526"/>
      <c r="E281" s="526" t="str">
        <f>IF('TC FORM'!E174="","",'TC FORM'!E174)</f>
        <v/>
      </c>
      <c r="F281" s="526"/>
      <c r="G281" s="376" t="str">
        <f>IF('TC FORM'!F174="","",'TC FORM'!F174)</f>
        <v/>
      </c>
      <c r="H281" s="376" t="str">
        <f>IF('TC FORM'!G174="","",'TC FORM'!G174)</f>
        <v/>
      </c>
      <c r="I281" s="526" t="str">
        <f>IF('TC FORM'!H174="","",'TC FORM'!H174)</f>
        <v/>
      </c>
      <c r="J281" s="526"/>
      <c r="K281" s="6"/>
      <c r="W281" s="333" t="s">
        <v>209</v>
      </c>
      <c r="X281" s="82">
        <f>IF(X274="PRT",AV$265,AV$266)</f>
        <v>0</v>
      </c>
      <c r="Y281" s="82">
        <f>IF(Y274="PRT",AW$265,AW$266)</f>
        <v>0</v>
      </c>
      <c r="Z281" s="82">
        <f>IF(Z274="PRT",AX$265,AX$266)</f>
        <v>0</v>
      </c>
      <c r="AA281" s="82">
        <f>IF(AA274="PRT",AY$265,AY$266)</f>
        <v>0</v>
      </c>
      <c r="AB281" s="82">
        <f>IF(AB274="PRT",AZ$265,AZ$266)</f>
        <v>0</v>
      </c>
      <c r="AD281" s="5"/>
      <c r="AI281"/>
      <c r="AJ281" s="5"/>
    </row>
    <row r="282" spans="1:82" ht="18">
      <c r="A282" s="365" t="str">
        <f>IF('TC FORM'!B175="","",'TC FORM'!B175)</f>
        <v/>
      </c>
      <c r="B282" s="365" t="str">
        <f>IF('TC FORM'!C175="","",'TC FORM'!C175)</f>
        <v/>
      </c>
      <c r="C282" s="526" t="str">
        <f>IF('TC FORM'!D175="","",'TC FORM'!D175)</f>
        <v/>
      </c>
      <c r="D282" s="526"/>
      <c r="E282" s="526" t="str">
        <f>IF('TC FORM'!E175="","",'TC FORM'!E175)</f>
        <v/>
      </c>
      <c r="F282" s="526"/>
      <c r="G282" s="376" t="str">
        <f>IF('TC FORM'!F175="","",'TC FORM'!F175)</f>
        <v/>
      </c>
      <c r="H282" s="376" t="str">
        <f>IF('TC FORM'!G175="","",'TC FORM'!G175)</f>
        <v/>
      </c>
      <c r="I282" s="526" t="str">
        <f>IF('TC FORM'!H175="","",'TC FORM'!H175)</f>
        <v/>
      </c>
      <c r="J282" s="526"/>
      <c r="K282" s="6"/>
      <c r="W282" s="333" t="s">
        <v>216</v>
      </c>
      <c r="X282" s="82">
        <f>IF(X274="PRT",BB$264,IF(X274="ST7",BB$266,BB$265))</f>
        <v>0</v>
      </c>
      <c r="Y282" s="82">
        <f>IF(Y274="PRT",BC$264,IF(Y274="ST7",BC$266,BC$265))</f>
        <v>0</v>
      </c>
      <c r="Z282" s="82">
        <f>IF(Z274="PRT",BD$264,IF(Z274="ST7",BD$266,BD$265))</f>
        <v>0</v>
      </c>
      <c r="AA282" s="82">
        <f>IF(AA274="PRT",BE$264,IF(AA274="ST7",BE$266,BE$265))</f>
        <v>0</v>
      </c>
      <c r="AB282" s="82">
        <f>IF(AB274="PRT",BF$264,IF(AB274="ST7",BF$266,BF$265))</f>
        <v>0</v>
      </c>
      <c r="AD282" s="5"/>
      <c r="AI282"/>
      <c r="AJ282" s="5"/>
      <c r="BA282" s="29"/>
      <c r="BB282" s="280"/>
      <c r="BC282" s="280"/>
      <c r="BD282" s="280"/>
      <c r="BE282" s="280"/>
      <c r="BF282" s="280"/>
    </row>
    <row r="283" spans="1:82" ht="18">
      <c r="A283" s="365" t="str">
        <f>IF('TC FORM'!B176="","",'TC FORM'!B176)</f>
        <v/>
      </c>
      <c r="B283" s="365" t="str">
        <f>IF('TC FORM'!C176="","",'TC FORM'!C176)</f>
        <v/>
      </c>
      <c r="C283" s="526" t="str">
        <f>IF('TC FORM'!D176="","",'TC FORM'!D176)</f>
        <v/>
      </c>
      <c r="D283" s="526"/>
      <c r="E283" s="526" t="str">
        <f>IF('TC FORM'!E176="","",'TC FORM'!E176)</f>
        <v/>
      </c>
      <c r="F283" s="526"/>
      <c r="G283" s="376" t="str">
        <f>IF('TC FORM'!F176="","",'TC FORM'!F176)</f>
        <v/>
      </c>
      <c r="H283" s="376" t="str">
        <f>IF('TC FORM'!G176="","",'TC FORM'!G176)</f>
        <v/>
      </c>
      <c r="I283" s="526" t="str">
        <f>IF('TC FORM'!H176="","",'TC FORM'!H176)</f>
        <v/>
      </c>
      <c r="J283" s="526"/>
      <c r="K283" s="6"/>
      <c r="W283" s="333" t="s">
        <v>219</v>
      </c>
      <c r="X283" s="82">
        <f>IF(X274="PRT",BN$264,IF(X274="ST7",BN$266,BN$265))</f>
        <v>0</v>
      </c>
      <c r="Y283" s="82">
        <f>IF(Y274="PRT",BO$264,IF(Y274="ST7",BO$266,BO$265))</f>
        <v>0</v>
      </c>
      <c r="Z283" s="82">
        <f>IF(Z274="PRT",BP$264,IF(Z274="ST7",BP$266,BP$265))</f>
        <v>0</v>
      </c>
      <c r="AA283" s="82">
        <f>IF(AA274="PRT",BQ$264,IF(AA274="ST7",BQ$266,BQ$265))</f>
        <v>0</v>
      </c>
      <c r="AB283" s="82">
        <f>IF(AB274="PRT",BR$264,IF(AB274="ST7",BR$266,BR$265))</f>
        <v>0</v>
      </c>
      <c r="AD283" s="5"/>
      <c r="AI283"/>
      <c r="AJ283" s="5"/>
      <c r="BA283" s="29"/>
      <c r="BB283" s="342"/>
      <c r="BC283" s="342"/>
      <c r="BD283" s="342"/>
      <c r="BE283" s="342"/>
      <c r="BF283" s="342"/>
    </row>
    <row r="284" spans="1:82" ht="18">
      <c r="A284" s="365" t="str">
        <f>IF('TC FORM'!B177="","",'TC FORM'!B177)</f>
        <v/>
      </c>
      <c r="B284" s="365" t="str">
        <f>IF('TC FORM'!C177="","",'TC FORM'!C177)</f>
        <v/>
      </c>
      <c r="C284" s="526" t="str">
        <f>IF('TC FORM'!D177="","",'TC FORM'!D177)</f>
        <v/>
      </c>
      <c r="D284" s="526"/>
      <c r="E284" s="526" t="str">
        <f>IF('TC FORM'!E177="","",'TC FORM'!E177)</f>
        <v/>
      </c>
      <c r="F284" s="526"/>
      <c r="G284" s="376" t="str">
        <f>IF('TC FORM'!F177="","",'TC FORM'!F177)</f>
        <v/>
      </c>
      <c r="H284" s="376" t="str">
        <f>IF('TC FORM'!G177="","",'TC FORM'!G177)</f>
        <v/>
      </c>
      <c r="I284" s="526" t="str">
        <f>IF('TC FORM'!H177="","",'TC FORM'!H177)</f>
        <v/>
      </c>
      <c r="J284" s="526"/>
      <c r="K284" s="6"/>
      <c r="W284" s="333" t="s">
        <v>213</v>
      </c>
      <c r="X284" s="82">
        <f>IF(X274="PRT",BZ$263,BZ$264)</f>
        <v>0</v>
      </c>
      <c r="Y284" s="82">
        <f>IF(Y274="PRT",CA$263,CA$264)</f>
        <v>0</v>
      </c>
      <c r="Z284" s="82">
        <f>IF(Z274="PRT",CB$263,CB$264)</f>
        <v>0</v>
      </c>
      <c r="AA284" s="82">
        <f>IF(AA274="PRT",CC$263,CC$264)</f>
        <v>0</v>
      </c>
      <c r="AB284" s="82">
        <f>IF(AB274="PRT",CD$263,CD$264)</f>
        <v>0</v>
      </c>
      <c r="AD284" s="5"/>
      <c r="AI284"/>
      <c r="AJ284" s="5"/>
      <c r="BA284" s="29"/>
    </row>
    <row r="285" spans="1:82" ht="18">
      <c r="A285" s="365" t="str">
        <f>IF('TC FORM'!B178="","",'TC FORM'!B178)</f>
        <v/>
      </c>
      <c r="B285" s="365" t="str">
        <f>IF('TC FORM'!C178="","",'TC FORM'!C178)</f>
        <v/>
      </c>
      <c r="C285" s="526" t="str">
        <f>IF('TC FORM'!D178="","",'TC FORM'!D178)</f>
        <v/>
      </c>
      <c r="D285" s="526"/>
      <c r="E285" s="526" t="str">
        <f>IF('TC FORM'!E178="","",'TC FORM'!E178)</f>
        <v/>
      </c>
      <c r="F285" s="526"/>
      <c r="G285" s="376" t="str">
        <f>IF('TC FORM'!F178="","",'TC FORM'!F178)</f>
        <v/>
      </c>
      <c r="H285" s="376" t="str">
        <f>IF('TC FORM'!G178="","",'TC FORM'!G178)</f>
        <v/>
      </c>
      <c r="I285" s="526" t="str">
        <f>IF('TC FORM'!H178="","",'TC FORM'!H178)</f>
        <v/>
      </c>
      <c r="J285" s="526"/>
      <c r="K285" s="6"/>
      <c r="W285" s="5"/>
      <c r="AD285" s="5"/>
      <c r="AI285"/>
      <c r="AJ285" s="5"/>
      <c r="BA285" s="310"/>
    </row>
    <row r="286" spans="1:82" ht="18">
      <c r="A286" s="365" t="str">
        <f>IF('TC FORM'!B179="","",'TC FORM'!B179)</f>
        <v/>
      </c>
      <c r="B286" s="365" t="str">
        <f>IF('TC FORM'!C179="","",'TC FORM'!C179)</f>
        <v/>
      </c>
      <c r="C286" s="526" t="str">
        <f>IF('TC FORM'!D179="","",'TC FORM'!D179)</f>
        <v/>
      </c>
      <c r="D286" s="526"/>
      <c r="E286" s="526" t="str">
        <f>IF('TC FORM'!E179="","",'TC FORM'!E179)</f>
        <v/>
      </c>
      <c r="F286" s="526"/>
      <c r="G286" s="376" t="str">
        <f>IF('TC FORM'!F179="","",'TC FORM'!F179)</f>
        <v/>
      </c>
      <c r="H286" s="376" t="str">
        <f>IF('TC FORM'!G179="","",'TC FORM'!G179)</f>
        <v/>
      </c>
      <c r="I286" s="526" t="str">
        <f>IF('TC FORM'!H179="","",'TC FORM'!H179)</f>
        <v/>
      </c>
      <c r="J286" s="526"/>
      <c r="K286" s="6"/>
      <c r="W286" s="5"/>
      <c r="AD286" s="5"/>
      <c r="AI286"/>
      <c r="AJ286" s="5"/>
      <c r="BA286" s="29"/>
    </row>
    <row r="287" spans="1:82" ht="18">
      <c r="A287" s="365" t="str">
        <f>IF('TC FORM'!B180="","",'TC FORM'!B180)</f>
        <v/>
      </c>
      <c r="B287" s="365" t="str">
        <f>IF('TC FORM'!C180="","",'TC FORM'!C180)</f>
        <v/>
      </c>
      <c r="C287" s="526" t="str">
        <f>IF('TC FORM'!D180="","",'TC FORM'!D180)</f>
        <v/>
      </c>
      <c r="D287" s="526"/>
      <c r="E287" s="526" t="str">
        <f>IF('TC FORM'!E180="","",'TC FORM'!E180)</f>
        <v/>
      </c>
      <c r="F287" s="526"/>
      <c r="G287" s="376" t="str">
        <f>IF('TC FORM'!F180="","",'TC FORM'!F180)</f>
        <v/>
      </c>
      <c r="H287" s="376" t="str">
        <f>IF('TC FORM'!G180="","",'TC FORM'!G180)</f>
        <v/>
      </c>
      <c r="I287" s="526" t="str">
        <f>IF('TC FORM'!H180="","",'TC FORM'!H180)</f>
        <v/>
      </c>
      <c r="J287" s="526"/>
      <c r="K287" s="6"/>
      <c r="AD287" s="5"/>
      <c r="AI287"/>
      <c r="AJ287" s="5"/>
      <c r="BA287" s="29"/>
    </row>
    <row r="288" spans="1:82" ht="18">
      <c r="A288" s="365" t="str">
        <f>IF('TC FORM'!B181="","",'TC FORM'!B181)</f>
        <v/>
      </c>
      <c r="B288" s="365" t="str">
        <f>IF('TC FORM'!C181="","",'TC FORM'!C181)</f>
        <v/>
      </c>
      <c r="C288" s="526" t="str">
        <f>IF('TC FORM'!D181="","",'TC FORM'!D181)</f>
        <v/>
      </c>
      <c r="D288" s="526"/>
      <c r="E288" s="526" t="str">
        <f>IF('TC FORM'!E181="","",'TC FORM'!E181)</f>
        <v/>
      </c>
      <c r="F288" s="526"/>
      <c r="G288" s="376" t="str">
        <f>IF('TC FORM'!F181="","",'TC FORM'!F181)</f>
        <v/>
      </c>
      <c r="H288" s="376" t="str">
        <f>IF('TC FORM'!G181="","",'TC FORM'!G181)</f>
        <v/>
      </c>
      <c r="I288" s="526" t="str">
        <f>IF('TC FORM'!H181="","",'TC FORM'!H181)</f>
        <v/>
      </c>
      <c r="J288" s="526"/>
      <c r="K288" s="6"/>
      <c r="AD288" s="5"/>
      <c r="AI288"/>
      <c r="AJ288" s="5"/>
      <c r="BA288" s="347"/>
    </row>
    <row r="289" spans="1:53" ht="18">
      <c r="A289" s="365" t="str">
        <f>IF('TC FORM'!B182="","",'TC FORM'!B182)</f>
        <v/>
      </c>
      <c r="B289" s="365" t="str">
        <f>IF('TC FORM'!C182="","",'TC FORM'!C182)</f>
        <v/>
      </c>
      <c r="C289" s="526" t="str">
        <f>IF('TC FORM'!D182="","",'TC FORM'!D182)</f>
        <v/>
      </c>
      <c r="D289" s="526"/>
      <c r="E289" s="526" t="str">
        <f>IF('TC FORM'!E182="","",'TC FORM'!E182)</f>
        <v/>
      </c>
      <c r="F289" s="526"/>
      <c r="G289" s="376" t="str">
        <f>IF('TC FORM'!F182="","",'TC FORM'!F182)</f>
        <v/>
      </c>
      <c r="H289" s="376" t="str">
        <f>IF('TC FORM'!G182="","",'TC FORM'!G182)</f>
        <v/>
      </c>
      <c r="I289" s="526" t="str">
        <f>IF('TC FORM'!H182="","",'TC FORM'!H182)</f>
        <v/>
      </c>
      <c r="J289" s="526"/>
      <c r="K289" s="6"/>
      <c r="AI289"/>
      <c r="AJ289" s="5"/>
      <c r="BA289" s="29"/>
    </row>
    <row r="290" spans="1:53" ht="18">
      <c r="A290" s="365" t="str">
        <f>IF('TC FORM'!B183="","",'TC FORM'!B183)</f>
        <v/>
      </c>
      <c r="B290" s="365" t="str">
        <f>IF('TC FORM'!C183="","",'TC FORM'!C183)</f>
        <v/>
      </c>
      <c r="C290" s="526" t="str">
        <f>IF('TC FORM'!D183="","",'TC FORM'!D183)</f>
        <v/>
      </c>
      <c r="D290" s="526"/>
      <c r="E290" s="526" t="str">
        <f>IF('TC FORM'!E183="","",'TC FORM'!E183)</f>
        <v/>
      </c>
      <c r="F290" s="526"/>
      <c r="G290" s="376" t="str">
        <f>IF('TC FORM'!F183="","",'TC FORM'!F183)</f>
        <v/>
      </c>
      <c r="H290" s="376" t="str">
        <f>IF('TC FORM'!G183="","",'TC FORM'!G183)</f>
        <v/>
      </c>
      <c r="I290" s="526" t="str">
        <f>IF('TC FORM'!H183="","",'TC FORM'!H183)</f>
        <v/>
      </c>
      <c r="J290" s="526"/>
      <c r="K290" s="6"/>
      <c r="AI290"/>
      <c r="AJ290" s="5"/>
    </row>
    <row r="291" spans="1:53" ht="18">
      <c r="A291" s="365" t="str">
        <f>IF('TC FORM'!B184="","",'TC FORM'!B184)</f>
        <v/>
      </c>
      <c r="B291" s="365" t="str">
        <f>IF('TC FORM'!C184="","",'TC FORM'!C184)</f>
        <v/>
      </c>
      <c r="C291" s="526" t="str">
        <f>IF('TC FORM'!D184="","",'TC FORM'!D184)</f>
        <v/>
      </c>
      <c r="D291" s="526"/>
      <c r="E291" s="526" t="str">
        <f>IF('TC FORM'!E184="","",'TC FORM'!E184)</f>
        <v/>
      </c>
      <c r="F291" s="526"/>
      <c r="G291" s="376" t="str">
        <f>IF('TC FORM'!F184="","",'TC FORM'!F184)</f>
        <v/>
      </c>
      <c r="H291" s="376" t="str">
        <f>IF('TC FORM'!G184="","",'TC FORM'!G184)</f>
        <v/>
      </c>
      <c r="I291" s="526" t="str">
        <f>IF('TC FORM'!H184="","",'TC FORM'!H184)</f>
        <v/>
      </c>
      <c r="J291" s="526"/>
      <c r="K291" s="6"/>
      <c r="AI291"/>
    </row>
    <row r="292" spans="1:53" ht="18">
      <c r="A292" s="365" t="str">
        <f>IF('TC FORM'!B185="","",'TC FORM'!B185)</f>
        <v/>
      </c>
      <c r="B292" s="365" t="str">
        <f>IF('TC FORM'!C185="","",'TC FORM'!C185)</f>
        <v/>
      </c>
      <c r="C292" s="526" t="str">
        <f>IF('TC FORM'!D185="","",'TC FORM'!D185)</f>
        <v/>
      </c>
      <c r="D292" s="526"/>
      <c r="E292" s="526" t="str">
        <f>IF('TC FORM'!E185="","",'TC FORM'!E185)</f>
        <v/>
      </c>
      <c r="F292" s="526"/>
      <c r="G292" s="376" t="str">
        <f>IF('TC FORM'!F185="","",'TC FORM'!F185)</f>
        <v/>
      </c>
      <c r="H292" s="376" t="str">
        <f>IF('TC FORM'!G185="","",'TC FORM'!G185)</f>
        <v/>
      </c>
      <c r="I292" s="526" t="str">
        <f>IF('TC FORM'!H185="","",'TC FORM'!H185)</f>
        <v/>
      </c>
      <c r="J292" s="526"/>
      <c r="K292" s="6"/>
      <c r="AI292"/>
    </row>
    <row r="293" spans="1:53" ht="15.75">
      <c r="A293" s="328" t="s">
        <v>353</v>
      </c>
      <c r="B293" s="321"/>
      <c r="C293" s="321"/>
      <c r="D293" s="321"/>
      <c r="E293" s="321"/>
      <c r="F293" s="321"/>
      <c r="G293" s="321"/>
      <c r="H293" s="321"/>
      <c r="I293" s="321"/>
      <c r="AI293"/>
    </row>
    <row r="294" spans="1:53" ht="5.25" customHeight="1">
      <c r="A294" s="323"/>
      <c r="B294" s="323"/>
      <c r="C294" s="323"/>
      <c r="D294" s="323"/>
      <c r="E294" s="323"/>
      <c r="F294" s="323"/>
      <c r="G294" s="323"/>
      <c r="H294" s="323"/>
      <c r="I294" s="323"/>
      <c r="J294" s="323"/>
      <c r="AI294"/>
    </row>
    <row r="295" spans="1:53">
      <c r="A295" s="540" t="s">
        <v>354</v>
      </c>
      <c r="B295" s="540"/>
      <c r="C295" s="540"/>
      <c r="D295" s="540"/>
      <c r="E295" s="540"/>
      <c r="F295" s="540"/>
      <c r="G295" s="540"/>
      <c r="H295" s="540"/>
      <c r="I295" s="540"/>
      <c r="J295" s="540"/>
      <c r="AI295"/>
    </row>
    <row r="296" spans="1:53">
      <c r="A296" s="540"/>
      <c r="B296" s="540"/>
      <c r="C296" s="540"/>
      <c r="D296" s="540"/>
      <c r="E296" s="540"/>
      <c r="F296" s="540"/>
      <c r="G296" s="540"/>
      <c r="H296" s="540"/>
      <c r="I296" s="540"/>
      <c r="J296" s="540"/>
      <c r="AI296"/>
    </row>
    <row r="297" spans="1:53">
      <c r="A297" s="540"/>
      <c r="B297" s="540"/>
      <c r="C297" s="540"/>
      <c r="D297" s="540"/>
      <c r="E297" s="540"/>
      <c r="F297" s="540"/>
      <c r="G297" s="540"/>
      <c r="H297" s="540"/>
      <c r="I297" s="540"/>
      <c r="J297" s="540"/>
      <c r="AI297"/>
    </row>
    <row r="298" spans="1:53">
      <c r="A298" s="540"/>
      <c r="B298" s="540"/>
      <c r="C298" s="540"/>
      <c r="D298" s="540"/>
      <c r="E298" s="540"/>
      <c r="F298" s="540"/>
      <c r="G298" s="540"/>
      <c r="H298" s="540"/>
      <c r="I298" s="540"/>
      <c r="J298" s="540"/>
      <c r="AI298"/>
    </row>
    <row r="299" spans="1:53">
      <c r="A299" s="540"/>
      <c r="B299" s="540"/>
      <c r="C299" s="540"/>
      <c r="D299" s="540"/>
      <c r="E299" s="540"/>
      <c r="F299" s="540"/>
      <c r="G299" s="540"/>
      <c r="H299" s="540"/>
      <c r="I299" s="540"/>
      <c r="J299" s="540"/>
      <c r="AI299"/>
    </row>
    <row r="300" spans="1:53" ht="5.25" customHeight="1">
      <c r="A300" s="320"/>
      <c r="B300" s="320"/>
      <c r="C300" s="320"/>
      <c r="D300" s="320"/>
      <c r="E300" s="320"/>
      <c r="F300" s="320"/>
      <c r="G300" s="320"/>
      <c r="H300" s="320"/>
      <c r="I300" s="320"/>
      <c r="J300" s="320"/>
      <c r="AI300"/>
    </row>
    <row r="301" spans="1:53" ht="18">
      <c r="A301" s="374" t="s">
        <v>214</v>
      </c>
      <c r="B301" s="374"/>
      <c r="C301" s="374"/>
      <c r="D301" s="374"/>
      <c r="E301" s="374"/>
      <c r="F301" s="374"/>
      <c r="G301" s="374"/>
      <c r="H301" s="374"/>
      <c r="I301" s="374"/>
      <c r="J301" s="367"/>
      <c r="AI301"/>
    </row>
    <row r="302" spans="1:53">
      <c r="A302" s="533" t="str">
        <f>'TC FORM'!B$32</f>
        <v>Found in tolerance.  No action required.  "C.F" = "Correction Factor."</v>
      </c>
      <c r="B302" s="533"/>
      <c r="C302" s="533"/>
      <c r="D302" s="533"/>
      <c r="E302" s="533"/>
      <c r="F302" s="533"/>
      <c r="G302" s="533"/>
      <c r="H302" s="533"/>
      <c r="I302" s="533"/>
      <c r="J302" s="533"/>
      <c r="AI302"/>
    </row>
    <row r="303" spans="1:53">
      <c r="A303" s="533"/>
      <c r="B303" s="533"/>
      <c r="C303" s="533"/>
      <c r="D303" s="533"/>
      <c r="E303" s="533"/>
      <c r="F303" s="533"/>
      <c r="G303" s="533"/>
      <c r="H303" s="533"/>
      <c r="I303" s="533"/>
      <c r="J303" s="533"/>
      <c r="AI303"/>
    </row>
    <row r="304" spans="1:53">
      <c r="A304" s="533"/>
      <c r="B304" s="533"/>
      <c r="C304" s="533"/>
      <c r="D304" s="533"/>
      <c r="E304" s="533"/>
      <c r="F304" s="533"/>
      <c r="G304" s="533"/>
      <c r="H304" s="533"/>
      <c r="I304" s="533"/>
      <c r="J304" s="533"/>
      <c r="AI304"/>
    </row>
    <row r="305" spans="1:10">
      <c r="A305" s="533"/>
      <c r="B305" s="533"/>
      <c r="C305" s="533"/>
      <c r="D305" s="533"/>
      <c r="E305" s="533"/>
      <c r="F305" s="533"/>
      <c r="G305" s="533"/>
      <c r="H305" s="533"/>
      <c r="I305" s="533"/>
      <c r="J305" s="533"/>
    </row>
    <row r="306" spans="1:10">
      <c r="A306" s="533"/>
      <c r="B306" s="533"/>
      <c r="C306" s="533"/>
      <c r="D306" s="533"/>
      <c r="E306" s="533"/>
      <c r="F306" s="533"/>
      <c r="G306" s="533"/>
      <c r="H306" s="533"/>
      <c r="I306" s="533"/>
      <c r="J306" s="533"/>
    </row>
    <row r="307" spans="1:10" ht="18">
      <c r="A307" s="375" t="s">
        <v>355</v>
      </c>
      <c r="B307" s="543" t="str">
        <f>'TC FORM'!B$35</f>
        <v>ACCEPTED</v>
      </c>
      <c r="C307" s="543"/>
      <c r="D307" s="543"/>
      <c r="E307" s="543"/>
      <c r="F307" s="543"/>
      <c r="G307" s="543"/>
      <c r="H307" s="543"/>
      <c r="I307" s="374"/>
      <c r="J307" s="367"/>
    </row>
    <row r="308" spans="1:10" ht="18">
      <c r="A308" s="374"/>
      <c r="B308" s="374"/>
      <c r="C308" s="374"/>
      <c r="D308" s="374"/>
      <c r="E308" s="374"/>
      <c r="F308" s="374"/>
      <c r="G308" s="374"/>
      <c r="H308" s="374"/>
      <c r="I308" s="374"/>
      <c r="J308" s="367"/>
    </row>
    <row r="309" spans="1:10" ht="5.25" customHeight="1">
      <c r="A309" s="320"/>
      <c r="B309" s="320"/>
      <c r="C309" s="320"/>
      <c r="D309" s="320"/>
      <c r="E309" s="320"/>
      <c r="F309" s="320"/>
      <c r="G309" s="320"/>
      <c r="H309" s="320"/>
      <c r="I309" s="320"/>
      <c r="J309" s="320"/>
    </row>
    <row r="310" spans="1:10" ht="15.75">
      <c r="A310" s="321"/>
      <c r="B310" s="321"/>
      <c r="C310" s="321"/>
      <c r="D310" s="542" t="s">
        <v>356</v>
      </c>
      <c r="E310" s="542"/>
      <c r="F310" s="321"/>
      <c r="G310" s="321"/>
      <c r="H310" s="321"/>
      <c r="I310" s="321"/>
    </row>
    <row r="311" spans="1:10" ht="15.75">
      <c r="A311" s="541" t="s">
        <v>357</v>
      </c>
      <c r="B311" s="541"/>
      <c r="C311" s="541" t="s">
        <v>207</v>
      </c>
      <c r="D311" s="541"/>
      <c r="E311" s="541" t="s">
        <v>358</v>
      </c>
      <c r="F311" s="541"/>
      <c r="G311" s="331" t="s">
        <v>85</v>
      </c>
      <c r="H311" s="541" t="s">
        <v>359</v>
      </c>
      <c r="I311" s="541"/>
      <c r="J311" s="541"/>
    </row>
    <row r="312" spans="1:10" ht="15.75">
      <c r="A312" s="538" t="str">
        <f>IF('TC FORM'!N31="","",'TC FORM'!N31)</f>
        <v>Additel 286</v>
      </c>
      <c r="B312" s="538"/>
      <c r="C312" s="538" t="str">
        <f>IF(C248="","",C248)</f>
        <v>6851022030037</v>
      </c>
      <c r="D312" s="538"/>
      <c r="E312" s="539">
        <f>IF('TC FORM'!P31="","",'TC FORM'!P31)</f>
        <v>45474</v>
      </c>
      <c r="F312" s="539"/>
      <c r="G312" s="355">
        <f>IF('TC FORM'!Q31="","",'TC FORM'!Q31)</f>
        <v>45839</v>
      </c>
      <c r="H312" s="535" t="str">
        <f>'TC FORM'!S34</f>
        <v/>
      </c>
      <c r="I312" s="536"/>
      <c r="J312" s="537"/>
    </row>
    <row r="313" spans="1:10" ht="15.75">
      <c r="A313" s="538" t="str">
        <f>IF('TC FORM'!N32="","",'TC FORM'!N32)</f>
        <v>Fluke 1502A</v>
      </c>
      <c r="B313" s="538"/>
      <c r="C313" s="538" t="str">
        <f>IF(C249="","",C249)</f>
        <v>B55852</v>
      </c>
      <c r="D313" s="538"/>
      <c r="E313" s="539">
        <f>IF('TC FORM'!P32="","",'TC FORM'!P32)</f>
        <v>45677</v>
      </c>
      <c r="F313" s="539"/>
      <c r="G313" s="355">
        <f>IF('TC FORM'!Q32="","",'TC FORM'!Q32)</f>
        <v>46042</v>
      </c>
      <c r="H313" s="535" t="str">
        <f>'TC FORM'!S35</f>
        <v>56561-068751</v>
      </c>
      <c r="I313" s="536"/>
      <c r="J313" s="537"/>
    </row>
    <row r="314" spans="1:10" ht="15.75">
      <c r="A314" s="538" t="str">
        <f>IF('TC FORM'!N33="","",'TC FORM'!N33)</f>
        <v>PRT</v>
      </c>
      <c r="B314" s="538"/>
      <c r="C314" s="538" t="str">
        <f>IF(C250="","",C250)</f>
        <v>496142</v>
      </c>
      <c r="D314" s="538"/>
      <c r="E314" s="539">
        <f>IF('TC FORM'!P33="","",'TC FORM'!P33)</f>
        <v>45275</v>
      </c>
      <c r="F314" s="539"/>
      <c r="G314" s="355">
        <f>IF('TC FORM'!Q33="","",'TC FORM'!Q33)</f>
        <v>46006</v>
      </c>
      <c r="H314" s="535" t="str">
        <f>'TC FORM'!S36</f>
        <v>G295632</v>
      </c>
      <c r="I314" s="536"/>
      <c r="J314" s="537"/>
    </row>
    <row r="315" spans="1:10" ht="15.75">
      <c r="A315" s="538" t="str">
        <f>IF('TC FORM'!N34="","",'TC FORM'!N34)</f>
        <v/>
      </c>
      <c r="B315" s="538"/>
      <c r="C315" s="538" t="str">
        <f>IF(C251="","",C251)</f>
        <v/>
      </c>
      <c r="D315" s="538"/>
      <c r="E315" s="539" t="str">
        <f>IF('TC FORM'!P34="","",'TC FORM'!P34)</f>
        <v/>
      </c>
      <c r="F315" s="539"/>
      <c r="G315" s="355" t="str">
        <f>IF('TC FORM'!Q34="","",'TC FORM'!Q34)</f>
        <v/>
      </c>
      <c r="H315" s="535" t="str">
        <f>'TC FORM'!S37</f>
        <v/>
      </c>
      <c r="I315" s="536"/>
      <c r="J315" s="537"/>
    </row>
    <row r="316" spans="1:10" ht="15.75">
      <c r="A316" s="538" t="str">
        <f>IF('TC FORM'!N35="","",'TC FORM'!N35)</f>
        <v/>
      </c>
      <c r="B316" s="538"/>
      <c r="C316" s="538" t="str">
        <f>IF(C252="","",C252)</f>
        <v/>
      </c>
      <c r="D316" s="538"/>
      <c r="E316" s="539" t="str">
        <f>IF('TC FORM'!P35="","",'TC FORM'!P35)</f>
        <v/>
      </c>
      <c r="F316" s="539"/>
      <c r="G316" s="355" t="str">
        <f>IF('TC FORM'!Q35="","",'TC FORM'!Q35)</f>
        <v/>
      </c>
      <c r="H316" s="535" t="str">
        <f>'TC FORM'!S38</f>
        <v/>
      </c>
      <c r="I316" s="536"/>
      <c r="J316" s="537"/>
    </row>
    <row r="317" spans="1:10" ht="15.75">
      <c r="A317" s="321"/>
      <c r="B317" s="321"/>
      <c r="C317" s="321"/>
      <c r="D317" s="321"/>
      <c r="F317" s="321"/>
      <c r="G317" s="321"/>
      <c r="H317" s="321"/>
      <c r="I317" s="321"/>
    </row>
    <row r="318" spans="1:10" ht="15.75">
      <c r="E318" s="321"/>
    </row>
    <row r="321" spans="1:20" ht="31.5">
      <c r="B321" s="531" t="s">
        <v>264</v>
      </c>
      <c r="C321" s="531"/>
      <c r="D321" s="531"/>
      <c r="E321" s="531"/>
      <c r="F321" s="531"/>
      <c r="G321" s="531"/>
      <c r="H321" s="531"/>
      <c r="I321" s="329"/>
      <c r="J321" s="329"/>
    </row>
    <row r="322" spans="1:20" ht="18.75">
      <c r="B322" s="530" t="s">
        <v>270</v>
      </c>
      <c r="C322" s="530"/>
      <c r="D322" s="530"/>
      <c r="E322" s="530"/>
      <c r="F322" s="530"/>
      <c r="G322" s="530"/>
      <c r="H322" s="530"/>
      <c r="I322" s="330"/>
      <c r="J322" s="330"/>
    </row>
    <row r="323" spans="1:20" ht="18.75">
      <c r="B323" s="530" t="s">
        <v>282</v>
      </c>
      <c r="C323" s="530"/>
      <c r="D323" s="530"/>
      <c r="E323" s="530"/>
      <c r="F323" s="530"/>
      <c r="G323" s="530"/>
      <c r="H323" s="530"/>
      <c r="I323" s="330"/>
      <c r="J323" s="330"/>
    </row>
    <row r="324" spans="1:20" ht="23.25">
      <c r="C324" s="307"/>
      <c r="D324" s="308"/>
      <c r="E324" s="529"/>
      <c r="F324" s="529"/>
      <c r="G324" s="529"/>
      <c r="H324" s="529"/>
      <c r="I324" s="307"/>
      <c r="J324" s="307"/>
    </row>
    <row r="325" spans="1:20" ht="24.95" customHeight="1">
      <c r="B325" s="525" t="s">
        <v>289</v>
      </c>
      <c r="C325" s="525"/>
      <c r="D325" s="525"/>
      <c r="E325" s="525"/>
      <c r="F325" s="525"/>
      <c r="G325" s="525"/>
      <c r="H325" s="525"/>
      <c r="M325" s="5" t="s">
        <v>290</v>
      </c>
    </row>
    <row r="326" spans="1:20" ht="18">
      <c r="A326" s="365" t="s">
        <v>1</v>
      </c>
      <c r="B326" s="523" t="str">
        <f>'CERTIFICATION WORKSHEET'!F$1</f>
        <v>072513A</v>
      </c>
      <c r="C326" s="523"/>
      <c r="D326" s="523"/>
      <c r="E326" s="523"/>
      <c r="F326" s="532" t="str">
        <f>CONCATENATE("Page 6 of ",M326)</f>
        <v>Page 6 of 1</v>
      </c>
      <c r="G326" s="532"/>
      <c r="H326" s="367"/>
      <c r="I326" s="366" t="s">
        <v>298</v>
      </c>
      <c r="J326" s="368"/>
      <c r="M326">
        <f>MAX(N$6:T$6)</f>
        <v>1</v>
      </c>
      <c r="N326">
        <f>IF(CT!C$12="",1,2)</f>
        <v>1</v>
      </c>
      <c r="O326" t="str">
        <f>IF(CT!C$17="","",3)</f>
        <v/>
      </c>
      <c r="P326" t="str">
        <f>IF(CT!C$22="","",4)</f>
        <v/>
      </c>
      <c r="Q326" t="str">
        <f>IF(CT!AS$7="","",5)</f>
        <v/>
      </c>
      <c r="R326" t="str">
        <f>IF(CT!AQ$12="","",6)</f>
        <v/>
      </c>
      <c r="S326" t="str">
        <f>IF(CT!AQ$17="","",7)</f>
        <v/>
      </c>
      <c r="T326" t="str">
        <f>IF(CT!AQ$22="","",8)</f>
        <v/>
      </c>
    </row>
    <row r="327" spans="1:20" ht="18">
      <c r="A327" s="365" t="s">
        <v>301</v>
      </c>
      <c r="B327" s="523" t="str">
        <f>Customers!$I$2</f>
        <v>JOHNSON GAGE &amp; INSPECTION, INC.</v>
      </c>
      <c r="C327" s="523"/>
      <c r="D327" s="523"/>
      <c r="E327" s="523"/>
      <c r="F327" s="523"/>
      <c r="G327" s="367"/>
      <c r="H327" s="367"/>
      <c r="I327" s="366" t="s">
        <v>302</v>
      </c>
      <c r="J327" s="368"/>
    </row>
    <row r="328" spans="1:20" ht="18">
      <c r="A328" s="365"/>
      <c r="B328" s="523" t="str">
        <f>Customers!$I$3</f>
        <v>5920 W. 21st ST. N.</v>
      </c>
      <c r="C328" s="523"/>
      <c r="D328" s="523"/>
      <c r="E328" s="523"/>
      <c r="F328" s="523"/>
      <c r="G328" s="367"/>
      <c r="H328" s="367"/>
      <c r="I328" s="367"/>
      <c r="J328" s="367"/>
    </row>
    <row r="329" spans="1:20" ht="18">
      <c r="A329" s="365"/>
      <c r="B329" s="523" t="str">
        <f>Customers!$I$10</f>
        <v>WICHITA, KS 67205</v>
      </c>
      <c r="C329" s="523"/>
      <c r="D329" s="523"/>
      <c r="E329" s="523"/>
      <c r="F329" s="523"/>
      <c r="G329" s="367"/>
      <c r="H329" s="367"/>
      <c r="I329" s="367"/>
      <c r="J329" s="367"/>
    </row>
    <row r="330" spans="1:20" ht="18">
      <c r="A330" s="365"/>
      <c r="B330" s="367"/>
      <c r="C330" s="367"/>
      <c r="D330" s="367"/>
      <c r="E330" s="367"/>
      <c r="F330" s="367"/>
      <c r="G330" s="367"/>
      <c r="H330" s="367"/>
      <c r="I330" s="367"/>
      <c r="J330" s="367"/>
    </row>
    <row r="331" spans="1:20" ht="18">
      <c r="A331" s="365" t="s">
        <v>314</v>
      </c>
      <c r="B331" s="523" t="str">
        <f>'TC FORM'!B$3</f>
        <v>Thermocouple Wire</v>
      </c>
      <c r="C331" s="523"/>
      <c r="D331" s="523"/>
      <c r="E331" s="523"/>
      <c r="F331" s="367"/>
      <c r="G331" s="365" t="s">
        <v>315</v>
      </c>
      <c r="H331" s="523" t="str">
        <f>'TC FORM'!G$3</f>
        <v>KF</v>
      </c>
      <c r="I331" s="523"/>
      <c r="J331" s="367"/>
    </row>
    <row r="332" spans="1:20" ht="18">
      <c r="A332" s="365" t="s">
        <v>317</v>
      </c>
      <c r="B332" s="523" t="str">
        <f>'TC FORM'!B$4</f>
        <v>"J"</v>
      </c>
      <c r="C332" s="523"/>
      <c r="D332" s="523"/>
      <c r="E332" s="523"/>
      <c r="F332" s="367"/>
      <c r="G332" s="365" t="s">
        <v>318</v>
      </c>
      <c r="H332" s="524">
        <f ca="1">'TC FORM'!G$4</f>
        <v>45756</v>
      </c>
      <c r="I332" s="524"/>
      <c r="J332" s="367"/>
    </row>
    <row r="333" spans="1:20" ht="18">
      <c r="A333" s="365" t="s">
        <v>320</v>
      </c>
      <c r="B333" s="523" t="str">
        <f>'TC FORM'!B$5</f>
        <v>N/A</v>
      </c>
      <c r="C333" s="523"/>
      <c r="D333" s="523"/>
      <c r="E333" s="523"/>
      <c r="F333" s="367"/>
      <c r="G333" s="365" t="s">
        <v>321</v>
      </c>
      <c r="H333" s="524" t="str">
        <f>'TC FORM'!G$5</f>
        <v>N/A</v>
      </c>
      <c r="I333" s="524"/>
      <c r="J333" s="367"/>
    </row>
    <row r="334" spans="1:20" ht="18">
      <c r="A334" s="365" t="s">
        <v>324</v>
      </c>
      <c r="B334" s="534">
        <f>'TC FORM'!B$6</f>
        <v>72</v>
      </c>
      <c r="C334" s="534"/>
      <c r="D334" s="534"/>
      <c r="E334" s="534"/>
      <c r="F334" s="367"/>
      <c r="G334" s="365" t="s">
        <v>325</v>
      </c>
      <c r="H334" s="370">
        <f>('TC FORM'!G$6)/100</f>
        <v>0.25</v>
      </c>
      <c r="I334" s="367"/>
      <c r="J334" s="367"/>
    </row>
    <row r="335" spans="1:20" ht="5.25" customHeight="1">
      <c r="A335" s="371"/>
      <c r="B335" s="372"/>
      <c r="C335" s="371"/>
      <c r="D335" s="371"/>
      <c r="E335" s="371"/>
      <c r="F335" s="371"/>
      <c r="G335" s="371"/>
      <c r="H335" s="371"/>
      <c r="I335" s="371"/>
      <c r="J335" s="373"/>
    </row>
    <row r="336" spans="1:20" ht="18">
      <c r="A336" s="374"/>
      <c r="B336" s="375" t="s">
        <v>329</v>
      </c>
      <c r="C336" s="374" t="s">
        <v>330</v>
      </c>
      <c r="D336" s="367"/>
      <c r="E336" s="374"/>
      <c r="F336" s="374"/>
      <c r="G336" s="375" t="s">
        <v>331</v>
      </c>
      <c r="H336" s="374" t="str">
        <f>'TC FORM'!AR$23</f>
        <v>Greater of ±2.0°F or ±0.4% of Reading</v>
      </c>
      <c r="I336" s="367"/>
      <c r="J336" s="367"/>
    </row>
    <row r="337" spans="1:28" ht="18">
      <c r="A337" s="374"/>
      <c r="B337" s="375" t="s">
        <v>333</v>
      </c>
      <c r="C337" s="533" t="str">
        <f>'TC FORM'!AR$24</f>
        <v>AMS2750H, ASTM E220-19</v>
      </c>
      <c r="D337" s="533"/>
      <c r="E337" s="533"/>
      <c r="F337" s="533"/>
      <c r="G337" s="375" t="s">
        <v>334</v>
      </c>
      <c r="H337" s="374" t="str">
        <f>'TC FORM'!G$49</f>
        <v>Specification</v>
      </c>
      <c r="I337" s="367"/>
      <c r="J337" s="367"/>
      <c r="W337" s="29" t="s">
        <v>335</v>
      </c>
      <c r="X337" s="343">
        <f>IF(CT!$AR$7="E",X342,IF(CT!$AR$7="J",X343,IF(CT!$AR$7="K",X344,IF(CT!$AR$7="N",X345,IF(CT!$AR$7="R",X346,IF(CT!$AR$7="S",X347,IF(CT!$AR$7="T",X348,"")))))))</f>
        <v>0</v>
      </c>
      <c r="Y337" s="343">
        <f>IF(CT!$AR$7="E",Y342,IF(CT!$AR$7="J",Y343,IF(CT!$AR$7="K",Y344,IF(CT!$AR$7="N",Y345,IF(CT!$AR$7="R",Y346,IF(CT!$AR$7="S",Y347,IF(CT!$AR$7="T",Y348,"")))))))</f>
        <v>0</v>
      </c>
      <c r="Z337" s="343">
        <f>IF(CT!$AR$7="E",Z342,IF(CT!$AR$7="J",Z343,IF(CT!$AR$7="K",Z344,IF(CT!$AR$7="N",Z345,IF(CT!$AR$7="R",Z346,IF(CT!$AR$7="S",Z347,IF(CT!$AR$7="T",Z348,"")))))))</f>
        <v>0</v>
      </c>
      <c r="AA337" s="343">
        <f>IF(CT!$AR$7="E",AA342,IF(CT!$AR$7="J",AA343,IF(CT!$AR$7="K",AA344,IF(CT!$AR$7="N",AA345,IF(CT!$AR$7="R",AA346,IF(CT!$AR$7="S",AA347,IF(CT!$AR$7="T",AA348,"")))))))</f>
        <v>0</v>
      </c>
      <c r="AB337" s="343">
        <f>IF(CT!$AR$7="E",AB342,IF(CT!$AR$7="J",AB343,IF(CT!$AR$7="K",AB344,IF(CT!$AR$7="N",AB345,IF(CT!$AR$7="R",AB346,IF(CT!$AR$7="S",AB347,IF(CT!$AR$7="T",AB348,"")))))))</f>
        <v>0</v>
      </c>
    </row>
    <row r="338" spans="1:28" ht="18">
      <c r="A338" s="374"/>
      <c r="B338" s="374"/>
      <c r="C338" s="533"/>
      <c r="D338" s="533"/>
      <c r="E338" s="533"/>
      <c r="F338" s="533"/>
      <c r="G338" s="375" t="s">
        <v>338</v>
      </c>
      <c r="H338" s="374" t="str">
        <f>'TC FORM'!B$34</f>
        <v>New</v>
      </c>
      <c r="I338" s="367"/>
      <c r="J338" s="367"/>
      <c r="X338" s="82">
        <f>CT!$AS$3</f>
        <v>0</v>
      </c>
      <c r="Y338" s="82">
        <f>CT!$BA$3</f>
        <v>0</v>
      </c>
      <c r="Z338" s="82">
        <f>CT!$BI$3</f>
        <v>0</v>
      </c>
      <c r="AA338" s="82">
        <f>CT!$BQ$3</f>
        <v>0</v>
      </c>
      <c r="AB338" s="82">
        <f>CT!$BY$3</f>
        <v>0</v>
      </c>
    </row>
    <row r="339" spans="1:28" ht="5.25" customHeight="1">
      <c r="A339" s="371"/>
      <c r="B339" s="372"/>
      <c r="C339" s="371"/>
      <c r="D339" s="371"/>
      <c r="E339" s="371"/>
      <c r="F339" s="371"/>
      <c r="G339" s="371"/>
      <c r="H339" s="371"/>
      <c r="I339" s="371"/>
      <c r="J339" s="373"/>
      <c r="X339" s="82"/>
      <c r="Y339" s="82"/>
      <c r="Z339" s="82"/>
      <c r="AA339" s="82"/>
      <c r="AB339" s="82"/>
    </row>
    <row r="340" spans="1:28" ht="18.75">
      <c r="A340" s="523" t="s">
        <v>341</v>
      </c>
      <c r="B340" s="523"/>
      <c r="C340" s="526" t="str">
        <f>IF(X340="","",CONCATENATE(X340,"°F"))</f>
        <v/>
      </c>
      <c r="D340" s="526"/>
      <c r="E340" s="526" t="str">
        <f>IF(Y340="","",CONCATENATE(Y340,"°F"))</f>
        <v/>
      </c>
      <c r="F340" s="526"/>
      <c r="G340" s="395" t="str">
        <f>IF(Z340="","",CONCATENATE(Z340,"°F"))</f>
        <v/>
      </c>
      <c r="H340" s="395" t="str">
        <f>IF(AA340="","",CONCATENATE(AA340,"°F"))</f>
        <v/>
      </c>
      <c r="I340" s="526" t="str">
        <f>IF(AB340="","",CONCATENATE(AB340,"°F"))</f>
        <v/>
      </c>
      <c r="J340" s="526"/>
      <c r="W340" s="29" t="s">
        <v>342</v>
      </c>
      <c r="X340" s="333" t="str">
        <f>IF(X337=0,"",ROUND(X337,2-(1+INT(LOG10(ABS(X337))))))</f>
        <v/>
      </c>
      <c r="Y340" s="333" t="str">
        <f>IF(Y337=0,"",ROUND(Y337,2-(1+INT(LOG10(ABS(Y337))))))</f>
        <v/>
      </c>
      <c r="Z340" s="333" t="str">
        <f>IF(Z337=0,"",ROUND(Z337,2-(1+INT(LOG10(ABS(Z337))))))</f>
        <v/>
      </c>
      <c r="AA340" s="333" t="str">
        <f>IF(AA337=0,"",ROUND(AA337,2-(1+INT(LOG10(ABS(AA337))))))</f>
        <v/>
      </c>
      <c r="AB340" s="333" t="str">
        <f>IF(AB337=0,"",ROUND(AB337,2-(1+INT(LOG10(ABS(AB337))))))</f>
        <v/>
      </c>
    </row>
    <row r="341" spans="1:28" ht="18.75" thickBot="1">
      <c r="A341" s="522" t="s">
        <v>345</v>
      </c>
      <c r="B341" s="522"/>
      <c r="C341" s="521" t="str">
        <f>IF('TC FORM'!D210="","",'TC FORM'!D210)</f>
        <v/>
      </c>
      <c r="D341" s="521"/>
      <c r="E341" s="521" t="str">
        <f>IF('TC FORM'!E210="","",'TC FORM'!E210)</f>
        <v/>
      </c>
      <c r="F341" s="521"/>
      <c r="G341" s="396" t="str">
        <f>IF('TC FORM'!F210="","",'TC FORM'!F210)</f>
        <v/>
      </c>
      <c r="H341" s="396" t="str">
        <f>IF('TC FORM'!G210="","",'TC FORM'!G210)</f>
        <v/>
      </c>
      <c r="I341" s="521" t="str">
        <f>IF('TC FORM'!H210="","",'TC FORM'!H210)</f>
        <v/>
      </c>
      <c r="J341" s="521"/>
      <c r="W341" s="29" t="s">
        <v>346</v>
      </c>
      <c r="X341" s="349" t="str">
        <f>'TC FORM'!$D$170</f>
        <v/>
      </c>
      <c r="Y341" s="350" t="str">
        <f>'TC FORM'!$E$170</f>
        <v/>
      </c>
      <c r="Z341" s="350" t="str">
        <f>'TC FORM'!$F$170</f>
        <v/>
      </c>
      <c r="AA341" s="350" t="str">
        <f>'TC FORM'!$G$170</f>
        <v/>
      </c>
      <c r="AB341" s="350" t="str">
        <f>'TC FORM'!$H$170</f>
        <v/>
      </c>
    </row>
    <row r="342" spans="1:28" ht="18">
      <c r="A342" s="365" t="str">
        <f>IF('TC FORM'!B211="","",'TC FORM'!B211)</f>
        <v/>
      </c>
      <c r="B342" s="365" t="str">
        <f>IF('TC FORM'!C211="","",'TC FORM'!C211)</f>
        <v/>
      </c>
      <c r="C342" s="526" t="str">
        <f>IF('TC FORM'!D211="","",'TC FORM'!D211)</f>
        <v/>
      </c>
      <c r="D342" s="526"/>
      <c r="E342" s="526" t="str">
        <f>IF('TC FORM'!E211="","",'TC FORM'!E211)</f>
        <v/>
      </c>
      <c r="F342" s="526"/>
      <c r="G342" s="395" t="str">
        <f>IF('TC FORM'!F211="","",'TC FORM'!F211)</f>
        <v/>
      </c>
      <c r="H342" s="395" t="str">
        <f>IF('TC FORM'!G211="","",'TC FORM'!G211)</f>
        <v/>
      </c>
      <c r="I342" s="526" t="str">
        <f>IF('TC FORM'!H211="","",'TC FORM'!H211)</f>
        <v/>
      </c>
      <c r="J342" s="526"/>
      <c r="W342" s="333" t="s">
        <v>222</v>
      </c>
      <c r="X342" s="82">
        <f>IF(X338="PRT",AD$264,AD$265)</f>
        <v>0</v>
      </c>
      <c r="Y342" s="82">
        <f>IF(Y338="PRT",AE$264,AE$265)</f>
        <v>1.33</v>
      </c>
      <c r="Z342" s="82">
        <f>IF(Z338="PRT",AF$264,AF$265)</f>
        <v>0</v>
      </c>
      <c r="AA342" s="82">
        <f>IF(AA338="PRT",AG$264,AG$265)</f>
        <v>0</v>
      </c>
      <c r="AB342" s="82">
        <f>IF(AB338="PRT",AH$264,AH$265)</f>
        <v>0</v>
      </c>
    </row>
    <row r="343" spans="1:28" ht="18">
      <c r="A343" s="365" t="str">
        <f>IF('TC FORM'!B212="","",'TC FORM'!B212)</f>
        <v/>
      </c>
      <c r="B343" s="365" t="str">
        <f>IF('TC FORM'!C212="","",'TC FORM'!C212)</f>
        <v/>
      </c>
      <c r="C343" s="526" t="str">
        <f>IF('TC FORM'!D212="","",'TC FORM'!D212)</f>
        <v/>
      </c>
      <c r="D343" s="526"/>
      <c r="E343" s="526" t="str">
        <f>IF('TC FORM'!E212="","",'TC FORM'!E212)</f>
        <v/>
      </c>
      <c r="F343" s="526"/>
      <c r="G343" s="395" t="str">
        <f>IF('TC FORM'!F212="","",'TC FORM'!F212)</f>
        <v/>
      </c>
      <c r="H343" s="395" t="str">
        <f>IF('TC FORM'!G212="","",'TC FORM'!G212)</f>
        <v/>
      </c>
      <c r="I343" s="526" t="str">
        <f>IF('TC FORM'!H212="","",'TC FORM'!H212)</f>
        <v/>
      </c>
      <c r="J343" s="526"/>
      <c r="W343" s="333" t="s">
        <v>51</v>
      </c>
      <c r="X343" s="82">
        <f>IF(X338="PRT",AJ$265,AJ$266)</f>
        <v>0</v>
      </c>
      <c r="Y343" s="82">
        <f>IF(Y338="PRT",AK$265,AK$266)</f>
        <v>0</v>
      </c>
      <c r="Z343" s="82">
        <f>IF(Z338="PRT",AL$265,AL$266)</f>
        <v>0</v>
      </c>
      <c r="AA343" s="82">
        <f>IF(AA338="PRT",AM$265,AM$266)</f>
        <v>0</v>
      </c>
      <c r="AB343" s="82">
        <f>IF(AB338="PRT",AN$265,AN$266)</f>
        <v>0</v>
      </c>
    </row>
    <row r="344" spans="1:28" ht="18">
      <c r="A344" s="365" t="str">
        <f>IF('TC FORM'!B213="","",'TC FORM'!B213)</f>
        <v/>
      </c>
      <c r="B344" s="365" t="str">
        <f>IF('TC FORM'!C213="","",'TC FORM'!C213)</f>
        <v/>
      </c>
      <c r="C344" s="526" t="str">
        <f>IF('TC FORM'!D213="","",'TC FORM'!D213)</f>
        <v/>
      </c>
      <c r="D344" s="526"/>
      <c r="E344" s="526" t="str">
        <f>IF('TC FORM'!E213="","",'TC FORM'!E213)</f>
        <v/>
      </c>
      <c r="F344" s="526"/>
      <c r="G344" s="395" t="str">
        <f>IF('TC FORM'!F213="","",'TC FORM'!F213)</f>
        <v/>
      </c>
      <c r="H344" s="395" t="str">
        <f>IF('TC FORM'!G213="","",'TC FORM'!G213)</f>
        <v/>
      </c>
      <c r="I344" s="526" t="str">
        <f>IF('TC FORM'!H213="","",'TC FORM'!H213)</f>
        <v/>
      </c>
      <c r="J344" s="526"/>
      <c r="W344" s="333" t="s">
        <v>204</v>
      </c>
      <c r="X344" s="82">
        <f>IF(X338="PRT",AP$265,AP$266)</f>
        <v>0</v>
      </c>
      <c r="Y344" s="82">
        <f>IF(Y338="PRT",AQ$265,AQ$266)</f>
        <v>0</v>
      </c>
      <c r="Z344" s="82">
        <f>IF(Z338="PRT",AR$265,AR$266)</f>
        <v>0</v>
      </c>
      <c r="AA344" s="82">
        <f>IF(AA338="PRT",AS$265,AS$266)</f>
        <v>0</v>
      </c>
      <c r="AB344" s="82">
        <f>IF(AB338="PRT",AT$265,AT$266)</f>
        <v>0</v>
      </c>
    </row>
    <row r="345" spans="1:28" ht="18">
      <c r="A345" s="365" t="str">
        <f>IF('TC FORM'!B214="","",'TC FORM'!B214)</f>
        <v/>
      </c>
      <c r="B345" s="365" t="str">
        <f>IF('TC FORM'!C214="","",'TC FORM'!C214)</f>
        <v/>
      </c>
      <c r="C345" s="526" t="str">
        <f>IF('TC FORM'!D214="","",'TC FORM'!D214)</f>
        <v/>
      </c>
      <c r="D345" s="526"/>
      <c r="E345" s="526" t="str">
        <f>IF('TC FORM'!E214="","",'TC FORM'!E214)</f>
        <v/>
      </c>
      <c r="F345" s="526"/>
      <c r="G345" s="395" t="str">
        <f>IF('TC FORM'!F214="","",'TC FORM'!F214)</f>
        <v/>
      </c>
      <c r="H345" s="395" t="str">
        <f>IF('TC FORM'!G214="","",'TC FORM'!G214)</f>
        <v/>
      </c>
      <c r="I345" s="526" t="str">
        <f>IF('TC FORM'!H214="","",'TC FORM'!H214)</f>
        <v/>
      </c>
      <c r="J345" s="526"/>
      <c r="W345" s="333" t="s">
        <v>209</v>
      </c>
      <c r="X345" s="82">
        <f>IF(X338="PRT",AV$265,AV$266)</f>
        <v>0</v>
      </c>
      <c r="Y345" s="82">
        <f>IF(Y338="PRT",AW$265,AW$266)</f>
        <v>0</v>
      </c>
      <c r="Z345" s="82">
        <f>IF(Z338="PRT",AX$265,AX$266)</f>
        <v>0</v>
      </c>
      <c r="AA345" s="82">
        <f>IF(AA338="PRT",AY$265,AY$266)</f>
        <v>0</v>
      </c>
      <c r="AB345" s="82">
        <f>IF(AB338="PRT",AZ$265,AZ$266)</f>
        <v>0</v>
      </c>
    </row>
    <row r="346" spans="1:28" ht="18">
      <c r="A346" s="365" t="str">
        <f>IF('TC FORM'!B215="","",'TC FORM'!B215)</f>
        <v/>
      </c>
      <c r="B346" s="365" t="str">
        <f>IF('TC FORM'!C215="","",'TC FORM'!C215)</f>
        <v/>
      </c>
      <c r="C346" s="526" t="str">
        <f>IF('TC FORM'!D215="","",'TC FORM'!D215)</f>
        <v/>
      </c>
      <c r="D346" s="526"/>
      <c r="E346" s="526" t="str">
        <f>IF('TC FORM'!E215="","",'TC FORM'!E215)</f>
        <v/>
      </c>
      <c r="F346" s="526"/>
      <c r="G346" s="395" t="str">
        <f>IF('TC FORM'!F215="","",'TC FORM'!F215)</f>
        <v/>
      </c>
      <c r="H346" s="395" t="str">
        <f>IF('TC FORM'!G215="","",'TC FORM'!G215)</f>
        <v/>
      </c>
      <c r="I346" s="526" t="str">
        <f>IF('TC FORM'!H215="","",'TC FORM'!H215)</f>
        <v/>
      </c>
      <c r="J346" s="526"/>
      <c r="W346" s="333" t="s">
        <v>216</v>
      </c>
      <c r="X346" s="82">
        <f>IF(X338="PRT",BB$264,IF(X338="ST7",BB$266,BB$265))</f>
        <v>0</v>
      </c>
      <c r="Y346" s="82">
        <f>IF(Y338="PRT",BC$264,IF(Y338="ST7",BC$266,BC$265))</f>
        <v>0</v>
      </c>
      <c r="Z346" s="82">
        <f>IF(Z338="PRT",BD$264,IF(Z338="ST7",BD$266,BD$265))</f>
        <v>0</v>
      </c>
      <c r="AA346" s="82">
        <f>IF(AA338="PRT",BE$264,IF(AA338="ST7",BE$266,BE$265))</f>
        <v>0</v>
      </c>
      <c r="AB346" s="82">
        <f>IF(AB338="PRT",BF$264,IF(AB338="ST7",BF$266,BF$265))</f>
        <v>0</v>
      </c>
    </row>
    <row r="347" spans="1:28" ht="18">
      <c r="A347" s="365" t="str">
        <f>IF('TC FORM'!B216="","",'TC FORM'!B216)</f>
        <v/>
      </c>
      <c r="B347" s="365" t="str">
        <f>IF('TC FORM'!C216="","",'TC FORM'!C216)</f>
        <v/>
      </c>
      <c r="C347" s="526" t="str">
        <f>IF('TC FORM'!D216="","",'TC FORM'!D216)</f>
        <v/>
      </c>
      <c r="D347" s="526"/>
      <c r="E347" s="526" t="str">
        <f>IF('TC FORM'!E216="","",'TC FORM'!E216)</f>
        <v/>
      </c>
      <c r="F347" s="526"/>
      <c r="G347" s="395" t="str">
        <f>IF('TC FORM'!F216="","",'TC FORM'!F216)</f>
        <v/>
      </c>
      <c r="H347" s="395" t="str">
        <f>IF('TC FORM'!G216="","",'TC FORM'!G216)</f>
        <v/>
      </c>
      <c r="I347" s="526" t="str">
        <f>IF('TC FORM'!H216="","",'TC FORM'!H216)</f>
        <v/>
      </c>
      <c r="J347" s="526"/>
      <c r="W347" s="333" t="s">
        <v>219</v>
      </c>
      <c r="X347" s="82">
        <f>IF(X338="PRT",BN$264,IF(X338="ST7",BN$266,BN$265))</f>
        <v>0</v>
      </c>
      <c r="Y347" s="82">
        <f>IF(Y338="PRT",BO$264,IF(Y338="ST7",BO$266,BO$265))</f>
        <v>0</v>
      </c>
      <c r="Z347" s="82">
        <f>IF(Z338="PRT",BP$264,IF(Z338="ST7",BP$266,BP$265))</f>
        <v>0</v>
      </c>
      <c r="AA347" s="82">
        <f>IF(AA338="PRT",BQ$264,IF(AA338="ST7",BQ$266,BQ$265))</f>
        <v>0</v>
      </c>
      <c r="AB347" s="82">
        <f>IF(AB338="PRT",BR$264,IF(AB338="ST7",BR$266,BR$265))</f>
        <v>0</v>
      </c>
    </row>
    <row r="348" spans="1:28" ht="18">
      <c r="A348" s="365" t="str">
        <f>IF('TC FORM'!B217="","",'TC FORM'!B217)</f>
        <v/>
      </c>
      <c r="B348" s="365" t="str">
        <f>IF('TC FORM'!C217="","",'TC FORM'!C217)</f>
        <v/>
      </c>
      <c r="C348" s="526" t="str">
        <f>IF('TC FORM'!D217="","",'TC FORM'!D217)</f>
        <v/>
      </c>
      <c r="D348" s="526"/>
      <c r="E348" s="526" t="str">
        <f>IF('TC FORM'!E217="","",'TC FORM'!E217)</f>
        <v/>
      </c>
      <c r="F348" s="526"/>
      <c r="G348" s="395" t="str">
        <f>IF('TC FORM'!F217="","",'TC FORM'!F217)</f>
        <v/>
      </c>
      <c r="H348" s="395" t="str">
        <f>IF('TC FORM'!G217="","",'TC FORM'!G217)</f>
        <v/>
      </c>
      <c r="I348" s="526" t="str">
        <f>IF('TC FORM'!H217="","",'TC FORM'!H217)</f>
        <v/>
      </c>
      <c r="J348" s="526"/>
      <c r="W348" s="333" t="s">
        <v>213</v>
      </c>
      <c r="X348" s="82">
        <f>IF(X338="PRT",BZ$263,BZ$264)</f>
        <v>0</v>
      </c>
      <c r="Y348" s="82">
        <f>IF(Y338="PRT",CA$263,CA$264)</f>
        <v>0</v>
      </c>
      <c r="Z348" s="82">
        <f>IF(Z338="PRT",CB$263,CB$264)</f>
        <v>0</v>
      </c>
      <c r="AA348" s="82">
        <f>IF(AA338="PRT",CC$263,CC$264)</f>
        <v>0</v>
      </c>
      <c r="AB348" s="82">
        <f>IF(AB338="PRT",CD$263,CD$264)</f>
        <v>0</v>
      </c>
    </row>
    <row r="349" spans="1:28" ht="18">
      <c r="A349" s="365" t="str">
        <f>IF('TC FORM'!B218="","",'TC FORM'!B218)</f>
        <v/>
      </c>
      <c r="B349" s="365" t="str">
        <f>IF('TC FORM'!C218="","",'TC FORM'!C218)</f>
        <v/>
      </c>
      <c r="C349" s="526" t="str">
        <f>IF('TC FORM'!D218="","",'TC FORM'!D218)</f>
        <v/>
      </c>
      <c r="D349" s="526"/>
      <c r="E349" s="526" t="str">
        <f>IF('TC FORM'!E218="","",'TC FORM'!E218)</f>
        <v/>
      </c>
      <c r="F349" s="526"/>
      <c r="G349" s="395" t="str">
        <f>IF('TC FORM'!F218="","",'TC FORM'!F218)</f>
        <v/>
      </c>
      <c r="H349" s="395" t="str">
        <f>IF('TC FORM'!G218="","",'TC FORM'!G218)</f>
        <v/>
      </c>
      <c r="I349" s="526" t="str">
        <f>IF('TC FORM'!H218="","",'TC FORM'!H218)</f>
        <v/>
      </c>
      <c r="J349" s="526"/>
    </row>
    <row r="350" spans="1:28" ht="18">
      <c r="A350" s="365" t="str">
        <f>IF('TC FORM'!B219="","",'TC FORM'!B219)</f>
        <v/>
      </c>
      <c r="B350" s="365" t="str">
        <f>IF('TC FORM'!C219="","",'TC FORM'!C219)</f>
        <v/>
      </c>
      <c r="C350" s="526" t="str">
        <f>IF('TC FORM'!D219="","",'TC FORM'!D219)</f>
        <v/>
      </c>
      <c r="D350" s="526"/>
      <c r="E350" s="526" t="str">
        <f>IF('TC FORM'!E219="","",'TC FORM'!E219)</f>
        <v/>
      </c>
      <c r="F350" s="526"/>
      <c r="G350" s="395" t="str">
        <f>IF('TC FORM'!F219="","",'TC FORM'!F219)</f>
        <v/>
      </c>
      <c r="H350" s="395" t="str">
        <f>IF('TC FORM'!G219="","",'TC FORM'!G219)</f>
        <v/>
      </c>
      <c r="I350" s="526" t="str">
        <f>IF('TC FORM'!H219="","",'TC FORM'!H219)</f>
        <v/>
      </c>
      <c r="J350" s="526"/>
    </row>
    <row r="351" spans="1:28" ht="18">
      <c r="A351" s="365" t="str">
        <f>IF('TC FORM'!B220="","",'TC FORM'!B220)</f>
        <v/>
      </c>
      <c r="B351" s="365" t="str">
        <f>IF('TC FORM'!C220="","",'TC FORM'!C220)</f>
        <v/>
      </c>
      <c r="C351" s="526" t="str">
        <f>IF('TC FORM'!D220="","",'TC FORM'!D220)</f>
        <v/>
      </c>
      <c r="D351" s="526"/>
      <c r="E351" s="526" t="str">
        <f>IF('TC FORM'!E220="","",'TC FORM'!E220)</f>
        <v/>
      </c>
      <c r="F351" s="526"/>
      <c r="G351" s="395" t="str">
        <f>IF('TC FORM'!F220="","",'TC FORM'!F220)</f>
        <v/>
      </c>
      <c r="H351" s="395" t="str">
        <f>IF('TC FORM'!G220="","",'TC FORM'!G220)</f>
        <v/>
      </c>
      <c r="I351" s="526" t="str">
        <f>IF('TC FORM'!H220="","",'TC FORM'!H220)</f>
        <v/>
      </c>
      <c r="J351" s="526"/>
    </row>
    <row r="352" spans="1:28" ht="18">
      <c r="A352" s="365" t="str">
        <f>IF('TC FORM'!B221="","",'TC FORM'!B221)</f>
        <v/>
      </c>
      <c r="B352" s="365" t="str">
        <f>IF('TC FORM'!C221="","",'TC FORM'!C221)</f>
        <v/>
      </c>
      <c r="C352" s="526" t="str">
        <f>IF('TC FORM'!D221="","",'TC FORM'!D221)</f>
        <v/>
      </c>
      <c r="D352" s="526"/>
      <c r="E352" s="526" t="str">
        <f>IF('TC FORM'!E221="","",'TC FORM'!E221)</f>
        <v/>
      </c>
      <c r="F352" s="526"/>
      <c r="G352" s="395" t="str">
        <f>IF('TC FORM'!F221="","",'TC FORM'!F221)</f>
        <v/>
      </c>
      <c r="H352" s="395" t="str">
        <f>IF('TC FORM'!G221="","",'TC FORM'!G221)</f>
        <v/>
      </c>
      <c r="I352" s="526" t="str">
        <f>IF('TC FORM'!H221="","",'TC FORM'!H221)</f>
        <v/>
      </c>
      <c r="J352" s="526"/>
    </row>
    <row r="353" spans="1:10" ht="18">
      <c r="A353" s="365" t="str">
        <f>IF('TC FORM'!B222="","",'TC FORM'!B222)</f>
        <v/>
      </c>
      <c r="B353" s="365" t="str">
        <f>IF('TC FORM'!C222="","",'TC FORM'!C222)</f>
        <v/>
      </c>
      <c r="C353" s="526" t="str">
        <f>IF('TC FORM'!D222="","",'TC FORM'!D222)</f>
        <v/>
      </c>
      <c r="D353" s="526"/>
      <c r="E353" s="526" t="str">
        <f>IF('TC FORM'!E222="","",'TC FORM'!E222)</f>
        <v/>
      </c>
      <c r="F353" s="526"/>
      <c r="G353" s="395" t="str">
        <f>IF('TC FORM'!F222="","",'TC FORM'!F222)</f>
        <v/>
      </c>
      <c r="H353" s="395" t="str">
        <f>IF('TC FORM'!G222="","",'TC FORM'!G222)</f>
        <v/>
      </c>
      <c r="I353" s="526" t="str">
        <f>IF('TC FORM'!H222="","",'TC FORM'!H222)</f>
        <v/>
      </c>
      <c r="J353" s="526"/>
    </row>
    <row r="354" spans="1:10" ht="18">
      <c r="A354" s="365" t="str">
        <f>IF('TC FORM'!B223="","",'TC FORM'!B223)</f>
        <v/>
      </c>
      <c r="B354" s="365" t="str">
        <f>IF('TC FORM'!C223="","",'TC FORM'!C223)</f>
        <v/>
      </c>
      <c r="C354" s="526" t="str">
        <f>IF('TC FORM'!D223="","",'TC FORM'!D223)</f>
        <v/>
      </c>
      <c r="D354" s="526"/>
      <c r="E354" s="526" t="str">
        <f>IF('TC FORM'!E223="","",'TC FORM'!E223)</f>
        <v/>
      </c>
      <c r="F354" s="526"/>
      <c r="G354" s="395" t="str">
        <f>IF('TC FORM'!F223="","",'TC FORM'!F223)</f>
        <v/>
      </c>
      <c r="H354" s="395" t="str">
        <f>IF('TC FORM'!G223="","",'TC FORM'!G223)</f>
        <v/>
      </c>
      <c r="I354" s="526" t="str">
        <f>IF('TC FORM'!H223="","",'TC FORM'!H223)</f>
        <v/>
      </c>
      <c r="J354" s="526"/>
    </row>
    <row r="355" spans="1:10" ht="18">
      <c r="A355" s="365" t="str">
        <f>IF('TC FORM'!B224="","",'TC FORM'!B224)</f>
        <v/>
      </c>
      <c r="B355" s="365" t="str">
        <f>IF('TC FORM'!C224="","",'TC FORM'!C224)</f>
        <v/>
      </c>
      <c r="C355" s="526" t="str">
        <f>IF('TC FORM'!D224="","",'TC FORM'!D224)</f>
        <v/>
      </c>
      <c r="D355" s="526"/>
      <c r="E355" s="526" t="str">
        <f>IF('TC FORM'!E224="","",'TC FORM'!E224)</f>
        <v/>
      </c>
      <c r="F355" s="526"/>
      <c r="G355" s="395" t="str">
        <f>IF('TC FORM'!F224="","",'TC FORM'!F224)</f>
        <v/>
      </c>
      <c r="H355" s="395" t="str">
        <f>IF('TC FORM'!G224="","",'TC FORM'!G224)</f>
        <v/>
      </c>
      <c r="I355" s="526" t="str">
        <f>IF('TC FORM'!H224="","",'TC FORM'!H224)</f>
        <v/>
      </c>
      <c r="J355" s="526"/>
    </row>
    <row r="356" spans="1:10" ht="18">
      <c r="A356" s="365" t="str">
        <f>IF('TC FORM'!B225="","",'TC FORM'!B225)</f>
        <v/>
      </c>
      <c r="B356" s="365" t="str">
        <f>IF('TC FORM'!C225="","",'TC FORM'!C225)</f>
        <v/>
      </c>
      <c r="C356" s="526" t="str">
        <f>IF('TC FORM'!D225="","",'TC FORM'!D225)</f>
        <v/>
      </c>
      <c r="D356" s="526"/>
      <c r="E356" s="526" t="str">
        <f>IF('TC FORM'!E225="","",'TC FORM'!E225)</f>
        <v/>
      </c>
      <c r="F356" s="526"/>
      <c r="G356" s="395" t="str">
        <f>IF('TC FORM'!F225="","",'TC FORM'!F225)</f>
        <v/>
      </c>
      <c r="H356" s="395" t="str">
        <f>IF('TC FORM'!G225="","",'TC FORM'!G225)</f>
        <v/>
      </c>
      <c r="I356" s="526" t="str">
        <f>IF('TC FORM'!H225="","",'TC FORM'!H225)</f>
        <v/>
      </c>
      <c r="J356" s="526"/>
    </row>
    <row r="357" spans="1:10" ht="15.75">
      <c r="A357" s="328" t="s">
        <v>353</v>
      </c>
      <c r="B357" s="321"/>
      <c r="C357" s="321"/>
      <c r="D357" s="321"/>
      <c r="E357" s="321"/>
      <c r="F357" s="321"/>
      <c r="G357" s="321"/>
      <c r="H357" s="321"/>
      <c r="I357" s="321"/>
    </row>
    <row r="358" spans="1:10" ht="5.25" customHeight="1">
      <c r="A358" s="323"/>
      <c r="B358" s="323"/>
      <c r="C358" s="323"/>
      <c r="D358" s="323"/>
      <c r="E358" s="323"/>
      <c r="F358" s="323"/>
      <c r="G358" s="323"/>
      <c r="H358" s="323"/>
      <c r="I358" s="323"/>
      <c r="J358" s="323"/>
    </row>
    <row r="359" spans="1:10">
      <c r="A359" s="540" t="s">
        <v>354</v>
      </c>
      <c r="B359" s="540"/>
      <c r="C359" s="540"/>
      <c r="D359" s="540"/>
      <c r="E359" s="540"/>
      <c r="F359" s="540"/>
      <c r="G359" s="540"/>
      <c r="H359" s="540"/>
      <c r="I359" s="540"/>
      <c r="J359" s="540"/>
    </row>
    <row r="360" spans="1:10">
      <c r="A360" s="540"/>
      <c r="B360" s="540"/>
      <c r="C360" s="540"/>
      <c r="D360" s="540"/>
      <c r="E360" s="540"/>
      <c r="F360" s="540"/>
      <c r="G360" s="540"/>
      <c r="H360" s="540"/>
      <c r="I360" s="540"/>
      <c r="J360" s="540"/>
    </row>
    <row r="361" spans="1:10">
      <c r="A361" s="540"/>
      <c r="B361" s="540"/>
      <c r="C361" s="540"/>
      <c r="D361" s="540"/>
      <c r="E361" s="540"/>
      <c r="F361" s="540"/>
      <c r="G361" s="540"/>
      <c r="H361" s="540"/>
      <c r="I361" s="540"/>
      <c r="J361" s="540"/>
    </row>
    <row r="362" spans="1:10">
      <c r="A362" s="540"/>
      <c r="B362" s="540"/>
      <c r="C362" s="540"/>
      <c r="D362" s="540"/>
      <c r="E362" s="540"/>
      <c r="F362" s="540"/>
      <c r="G362" s="540"/>
      <c r="H362" s="540"/>
      <c r="I362" s="540"/>
      <c r="J362" s="540"/>
    </row>
    <row r="363" spans="1:10">
      <c r="A363" s="540"/>
      <c r="B363" s="540"/>
      <c r="C363" s="540"/>
      <c r="D363" s="540"/>
      <c r="E363" s="540"/>
      <c r="F363" s="540"/>
      <c r="G363" s="540"/>
      <c r="H363" s="540"/>
      <c r="I363" s="540"/>
      <c r="J363" s="540"/>
    </row>
    <row r="364" spans="1:10" ht="5.25" customHeight="1">
      <c r="A364" s="320"/>
      <c r="B364" s="320"/>
      <c r="C364" s="320"/>
      <c r="D364" s="320"/>
      <c r="E364" s="320"/>
      <c r="F364" s="320"/>
      <c r="G364" s="320"/>
      <c r="H364" s="320"/>
      <c r="I364" s="320"/>
      <c r="J364" s="320"/>
    </row>
    <row r="365" spans="1:10" ht="15.75">
      <c r="A365" s="321" t="s">
        <v>214</v>
      </c>
      <c r="B365" s="321"/>
      <c r="C365" s="321"/>
      <c r="D365" s="321"/>
      <c r="E365" s="321"/>
      <c r="F365" s="321"/>
      <c r="G365" s="321"/>
      <c r="H365" s="321"/>
      <c r="I365" s="321"/>
    </row>
    <row r="366" spans="1:10">
      <c r="A366" s="545" t="str">
        <f>'TC FORM'!B$32</f>
        <v>Found in tolerance.  No action required.  "C.F" = "Correction Factor."</v>
      </c>
      <c r="B366" s="545"/>
      <c r="C366" s="545"/>
      <c r="D366" s="545"/>
      <c r="E366" s="545"/>
      <c r="F366" s="545"/>
      <c r="G366" s="545"/>
      <c r="H366" s="545"/>
      <c r="I366" s="545"/>
      <c r="J366" s="545"/>
    </row>
    <row r="367" spans="1:10">
      <c r="A367" s="545"/>
      <c r="B367" s="545"/>
      <c r="C367" s="545"/>
      <c r="D367" s="545"/>
      <c r="E367" s="545"/>
      <c r="F367" s="545"/>
      <c r="G367" s="545"/>
      <c r="H367" s="545"/>
      <c r="I367" s="545"/>
      <c r="J367" s="545"/>
    </row>
    <row r="368" spans="1:10">
      <c r="A368" s="545"/>
      <c r="B368" s="545"/>
      <c r="C368" s="545"/>
      <c r="D368" s="545"/>
      <c r="E368" s="545"/>
      <c r="F368" s="545"/>
      <c r="G368" s="545"/>
      <c r="H368" s="545"/>
      <c r="I368" s="545"/>
      <c r="J368" s="545"/>
    </row>
    <row r="369" spans="1:10">
      <c r="A369" s="545"/>
      <c r="B369" s="545"/>
      <c r="C369" s="545"/>
      <c r="D369" s="545"/>
      <c r="E369" s="545"/>
      <c r="F369" s="545"/>
      <c r="G369" s="545"/>
      <c r="H369" s="545"/>
      <c r="I369" s="545"/>
      <c r="J369" s="545"/>
    </row>
    <row r="370" spans="1:10">
      <c r="A370" s="545"/>
      <c r="B370" s="545"/>
      <c r="C370" s="545"/>
      <c r="D370" s="545"/>
      <c r="E370" s="545"/>
      <c r="F370" s="545"/>
      <c r="G370" s="545"/>
      <c r="H370" s="545"/>
      <c r="I370" s="545"/>
      <c r="J370" s="545"/>
    </row>
    <row r="371" spans="1:10" ht="15.75">
      <c r="A371" s="322" t="s">
        <v>355</v>
      </c>
      <c r="B371" s="544" t="str">
        <f>'TC FORM'!B$35</f>
        <v>ACCEPTED</v>
      </c>
      <c r="C371" s="544"/>
      <c r="D371" s="544"/>
      <c r="E371" s="544"/>
      <c r="F371" s="544"/>
      <c r="G371" s="544"/>
      <c r="H371" s="544"/>
      <c r="I371" s="321"/>
    </row>
    <row r="372" spans="1:10" ht="15.75">
      <c r="A372" s="321"/>
      <c r="B372" s="321"/>
      <c r="C372" s="321"/>
      <c r="D372" s="321"/>
      <c r="E372" s="321"/>
      <c r="F372" s="321"/>
      <c r="G372" s="321"/>
      <c r="H372" s="321"/>
      <c r="I372" s="321"/>
    </row>
    <row r="373" spans="1:10" ht="5.25" customHeight="1">
      <c r="A373" s="320"/>
      <c r="B373" s="320"/>
      <c r="C373" s="320"/>
      <c r="D373" s="320"/>
      <c r="E373" s="320"/>
      <c r="F373" s="320"/>
      <c r="G373" s="320"/>
      <c r="H373" s="320"/>
      <c r="I373" s="320"/>
      <c r="J373" s="320"/>
    </row>
    <row r="374" spans="1:10" ht="15.75">
      <c r="A374" s="321"/>
      <c r="B374" s="321"/>
      <c r="C374" s="321"/>
      <c r="D374" s="542" t="s">
        <v>356</v>
      </c>
      <c r="E374" s="542"/>
      <c r="F374" s="321"/>
      <c r="G374" s="321"/>
      <c r="H374" s="321"/>
      <c r="I374" s="321"/>
    </row>
    <row r="375" spans="1:10" ht="15.75">
      <c r="A375" s="541" t="s">
        <v>357</v>
      </c>
      <c r="B375" s="541"/>
      <c r="C375" s="541" t="s">
        <v>207</v>
      </c>
      <c r="D375" s="541"/>
      <c r="E375" s="541" t="s">
        <v>358</v>
      </c>
      <c r="F375" s="541"/>
      <c r="G375" s="331" t="s">
        <v>85</v>
      </c>
      <c r="H375" s="541" t="s">
        <v>359</v>
      </c>
      <c r="I375" s="541"/>
      <c r="J375" s="541"/>
    </row>
    <row r="376" spans="1:10" ht="15.75">
      <c r="A376" s="538" t="str">
        <f>IF(A312="","",A312)</f>
        <v>Additel 286</v>
      </c>
      <c r="B376" s="538"/>
      <c r="C376" s="538" t="str">
        <f>IF(C312="","",C312)</f>
        <v>6851022030037</v>
      </c>
      <c r="D376" s="538"/>
      <c r="E376" s="539">
        <f>IF(E312="","",E312)</f>
        <v>45474</v>
      </c>
      <c r="F376" s="539"/>
      <c r="G376" s="353">
        <f t="shared" ref="G376:H380" si="8">IF(G312="","",G312)</f>
        <v>45839</v>
      </c>
      <c r="H376" s="535" t="str">
        <f t="shared" si="8"/>
        <v/>
      </c>
      <c r="I376" s="536"/>
      <c r="J376" s="537"/>
    </row>
    <row r="377" spans="1:10" ht="15.75">
      <c r="A377" s="538" t="str">
        <f>IF(A313="","",A313)</f>
        <v>Fluke 1502A</v>
      </c>
      <c r="B377" s="538"/>
      <c r="C377" s="538" t="str">
        <f>IF(C313="","",C313)</f>
        <v>B55852</v>
      </c>
      <c r="D377" s="538"/>
      <c r="E377" s="539">
        <f>IF(E313="","",E313)</f>
        <v>45677</v>
      </c>
      <c r="F377" s="539"/>
      <c r="G377" s="353">
        <f t="shared" si="8"/>
        <v>46042</v>
      </c>
      <c r="H377" s="535" t="str">
        <f t="shared" si="8"/>
        <v>56561-068751</v>
      </c>
      <c r="I377" s="536"/>
      <c r="J377" s="537"/>
    </row>
    <row r="378" spans="1:10" ht="15.75">
      <c r="A378" s="538" t="str">
        <f>IF(A314="","",A314)</f>
        <v>PRT</v>
      </c>
      <c r="B378" s="538"/>
      <c r="C378" s="538" t="str">
        <f>IF(C314="","",C314)</f>
        <v>496142</v>
      </c>
      <c r="D378" s="538"/>
      <c r="E378" s="539">
        <f>IF(E314="","",E314)</f>
        <v>45275</v>
      </c>
      <c r="F378" s="539"/>
      <c r="G378" s="353">
        <f t="shared" si="8"/>
        <v>46006</v>
      </c>
      <c r="H378" s="535" t="str">
        <f t="shared" si="8"/>
        <v>G295632</v>
      </c>
      <c r="I378" s="536"/>
      <c r="J378" s="537"/>
    </row>
    <row r="379" spans="1:10" ht="15.75">
      <c r="A379" s="538" t="str">
        <f>IF(A315="","",A315)</f>
        <v/>
      </c>
      <c r="B379" s="538"/>
      <c r="C379" s="538" t="str">
        <f>IF(C315="","",C315)</f>
        <v/>
      </c>
      <c r="D379" s="538"/>
      <c r="E379" s="539" t="str">
        <f>IF(E315="","",E315)</f>
        <v/>
      </c>
      <c r="F379" s="539"/>
      <c r="G379" s="353" t="str">
        <f t="shared" si="8"/>
        <v/>
      </c>
      <c r="H379" s="535" t="str">
        <f t="shared" si="8"/>
        <v/>
      </c>
      <c r="I379" s="536"/>
      <c r="J379" s="537"/>
    </row>
    <row r="380" spans="1:10" ht="15.75">
      <c r="A380" s="538" t="str">
        <f>IF(A316="","",A316)</f>
        <v/>
      </c>
      <c r="B380" s="538"/>
      <c r="C380" s="538" t="str">
        <f>IF(C316="","",C316)</f>
        <v/>
      </c>
      <c r="D380" s="538"/>
      <c r="E380" s="539" t="str">
        <f>IF(E316="","",E316)</f>
        <v/>
      </c>
      <c r="F380" s="539"/>
      <c r="G380" s="353" t="str">
        <f t="shared" si="8"/>
        <v/>
      </c>
      <c r="H380" s="535" t="str">
        <f t="shared" si="8"/>
        <v/>
      </c>
      <c r="I380" s="536"/>
      <c r="J380" s="537"/>
    </row>
    <row r="381" spans="1:10" ht="15.75">
      <c r="A381" s="321"/>
      <c r="B381" s="321"/>
      <c r="C381" s="321"/>
      <c r="D381" s="321"/>
      <c r="F381" s="321"/>
      <c r="G381" s="321"/>
      <c r="H381" s="321"/>
      <c r="I381" s="321"/>
    </row>
    <row r="382" spans="1:10" ht="15.75">
      <c r="E382" s="321"/>
    </row>
    <row r="385" spans="1:20" ht="31.5">
      <c r="B385" s="531" t="s">
        <v>264</v>
      </c>
      <c r="C385" s="531"/>
      <c r="D385" s="531"/>
      <c r="E385" s="531"/>
      <c r="F385" s="531"/>
      <c r="G385" s="531"/>
      <c r="H385" s="531"/>
      <c r="I385" s="329"/>
      <c r="J385" s="329"/>
    </row>
    <row r="386" spans="1:20" ht="18.75">
      <c r="B386" s="530" t="s">
        <v>270</v>
      </c>
      <c r="C386" s="530"/>
      <c r="D386" s="530"/>
      <c r="E386" s="530"/>
      <c r="F386" s="530"/>
      <c r="G386" s="530"/>
      <c r="H386" s="530"/>
      <c r="I386" s="330"/>
      <c r="J386" s="330"/>
    </row>
    <row r="387" spans="1:20" ht="18.75">
      <c r="B387" s="530" t="s">
        <v>282</v>
      </c>
      <c r="C387" s="530"/>
      <c r="D387" s="530"/>
      <c r="E387" s="530"/>
      <c r="F387" s="530"/>
      <c r="G387" s="530"/>
      <c r="H387" s="530"/>
      <c r="I387" s="330"/>
      <c r="J387" s="330"/>
    </row>
    <row r="388" spans="1:20" ht="23.25">
      <c r="C388" s="307"/>
      <c r="D388" s="308"/>
      <c r="E388" s="529"/>
      <c r="F388" s="529"/>
      <c r="G388" s="529"/>
      <c r="H388" s="529"/>
      <c r="I388" s="307"/>
      <c r="J388" s="307"/>
    </row>
    <row r="389" spans="1:20" ht="24.95" customHeight="1">
      <c r="B389" s="525" t="s">
        <v>289</v>
      </c>
      <c r="C389" s="525"/>
      <c r="D389" s="525"/>
      <c r="E389" s="525"/>
      <c r="F389" s="525"/>
      <c r="G389" s="525"/>
      <c r="H389" s="525"/>
      <c r="M389" s="5" t="s">
        <v>290</v>
      </c>
    </row>
    <row r="390" spans="1:20" ht="18">
      <c r="A390" s="365" t="s">
        <v>1</v>
      </c>
      <c r="B390" s="523" t="str">
        <f>'CERTIFICATION WORKSHEET'!F$1</f>
        <v>072513A</v>
      </c>
      <c r="C390" s="523"/>
      <c r="D390" s="523"/>
      <c r="E390" s="523"/>
      <c r="F390" s="532" t="str">
        <f>CONCATENATE("Page 7 of ",M390)</f>
        <v>Page 7 of 1</v>
      </c>
      <c r="G390" s="532"/>
      <c r="H390" s="367"/>
      <c r="I390" s="366" t="s">
        <v>298</v>
      </c>
      <c r="J390" s="368"/>
      <c r="M390">
        <f>MAX(N$6:T$6)</f>
        <v>1</v>
      </c>
      <c r="N390">
        <f>IF(CT!C$12="",1,2)</f>
        <v>1</v>
      </c>
      <c r="O390" t="str">
        <f>IF(CT!C$17="","",3)</f>
        <v/>
      </c>
      <c r="P390" t="str">
        <f>IF(CT!C$22="","",4)</f>
        <v/>
      </c>
      <c r="Q390" t="str">
        <f>IF(CT!AS$7="","",5)</f>
        <v/>
      </c>
      <c r="R390" t="str">
        <f>IF(CT!AQ$12="","",6)</f>
        <v/>
      </c>
      <c r="S390" t="str">
        <f>IF(CT!AQ$17="","",7)</f>
        <v/>
      </c>
      <c r="T390" t="str">
        <f>IF(CT!AQ$22="","",8)</f>
        <v/>
      </c>
    </row>
    <row r="391" spans="1:20" ht="18">
      <c r="A391" s="365" t="s">
        <v>301</v>
      </c>
      <c r="B391" s="523" t="str">
        <f>Customers!$I$2</f>
        <v>JOHNSON GAGE &amp; INSPECTION, INC.</v>
      </c>
      <c r="C391" s="523"/>
      <c r="D391" s="523"/>
      <c r="E391" s="523"/>
      <c r="F391" s="367"/>
      <c r="G391" s="367"/>
      <c r="H391" s="367"/>
      <c r="I391" s="366" t="s">
        <v>302</v>
      </c>
      <c r="J391" s="368"/>
    </row>
    <row r="392" spans="1:20" ht="18">
      <c r="A392" s="365"/>
      <c r="B392" s="523" t="str">
        <f>Customers!$I$3</f>
        <v>5920 W. 21st ST. N.</v>
      </c>
      <c r="C392" s="523"/>
      <c r="D392" s="523"/>
      <c r="E392" s="523"/>
      <c r="F392" s="367"/>
      <c r="G392" s="367"/>
      <c r="H392" s="367"/>
      <c r="I392" s="367"/>
      <c r="J392" s="367"/>
    </row>
    <row r="393" spans="1:20" ht="18">
      <c r="A393" s="365"/>
      <c r="B393" s="523" t="str">
        <f>Customers!$I$10</f>
        <v>WICHITA, KS 67205</v>
      </c>
      <c r="C393" s="523"/>
      <c r="D393" s="523"/>
      <c r="E393" s="523"/>
      <c r="F393" s="367"/>
      <c r="G393" s="367"/>
      <c r="H393" s="367"/>
      <c r="I393" s="367"/>
      <c r="J393" s="367"/>
    </row>
    <row r="394" spans="1:20" ht="18">
      <c r="A394" s="365"/>
      <c r="B394" s="367"/>
      <c r="C394" s="367"/>
      <c r="D394" s="367"/>
      <c r="E394" s="367"/>
      <c r="F394" s="367"/>
      <c r="G394" s="367"/>
      <c r="H394" s="367"/>
      <c r="I394" s="367"/>
      <c r="J394" s="367"/>
    </row>
    <row r="395" spans="1:20" ht="18">
      <c r="A395" s="365" t="s">
        <v>314</v>
      </c>
      <c r="B395" s="523" t="str">
        <f>'TC FORM'!B$3</f>
        <v>Thermocouple Wire</v>
      </c>
      <c r="C395" s="523"/>
      <c r="D395" s="523"/>
      <c r="E395" s="523"/>
      <c r="F395" s="367"/>
      <c r="G395" s="365" t="s">
        <v>315</v>
      </c>
      <c r="H395" s="523" t="str">
        <f>'TC FORM'!G$3</f>
        <v>KF</v>
      </c>
      <c r="I395" s="523"/>
      <c r="J395" s="367"/>
    </row>
    <row r="396" spans="1:20" ht="18">
      <c r="A396" s="365" t="s">
        <v>317</v>
      </c>
      <c r="B396" s="523" t="str">
        <f>'TC FORM'!B$4</f>
        <v>"J"</v>
      </c>
      <c r="C396" s="523"/>
      <c r="D396" s="523"/>
      <c r="E396" s="523"/>
      <c r="F396" s="367"/>
      <c r="G396" s="365" t="s">
        <v>318</v>
      </c>
      <c r="H396" s="524">
        <f ca="1">'TC FORM'!G$4</f>
        <v>45756</v>
      </c>
      <c r="I396" s="524"/>
      <c r="J396" s="367"/>
    </row>
    <row r="397" spans="1:20" ht="18">
      <c r="A397" s="365" t="s">
        <v>320</v>
      </c>
      <c r="B397" s="523" t="str">
        <f>'TC FORM'!B$5</f>
        <v>N/A</v>
      </c>
      <c r="C397" s="523"/>
      <c r="D397" s="523"/>
      <c r="E397" s="523"/>
      <c r="F397" s="367"/>
      <c r="G397" s="365" t="s">
        <v>321</v>
      </c>
      <c r="H397" s="524" t="str">
        <f>'TC FORM'!G$5</f>
        <v>N/A</v>
      </c>
      <c r="I397" s="524"/>
      <c r="J397" s="367"/>
    </row>
    <row r="398" spans="1:20" ht="18">
      <c r="A398" s="365" t="s">
        <v>324</v>
      </c>
      <c r="B398" s="534">
        <f>'TC FORM'!B$6</f>
        <v>72</v>
      </c>
      <c r="C398" s="534"/>
      <c r="D398" s="534"/>
      <c r="E398" s="534"/>
      <c r="F398" s="367"/>
      <c r="G398" s="365" t="s">
        <v>325</v>
      </c>
      <c r="H398" s="370">
        <f>('TC FORM'!G$6)/100</f>
        <v>0.25</v>
      </c>
      <c r="I398" s="367"/>
      <c r="J398" s="367"/>
    </row>
    <row r="399" spans="1:20" ht="5.25" customHeight="1">
      <c r="A399" s="371"/>
      <c r="B399" s="372"/>
      <c r="C399" s="371"/>
      <c r="D399" s="371"/>
      <c r="E399" s="371"/>
      <c r="F399" s="371"/>
      <c r="G399" s="371"/>
      <c r="H399" s="371"/>
      <c r="I399" s="371"/>
      <c r="J399" s="373"/>
    </row>
    <row r="400" spans="1:20" ht="18">
      <c r="A400" s="374"/>
      <c r="B400" s="375" t="s">
        <v>329</v>
      </c>
      <c r="C400" s="374" t="s">
        <v>330</v>
      </c>
      <c r="D400" s="367"/>
      <c r="E400" s="374"/>
      <c r="F400" s="374"/>
      <c r="G400" s="375" t="s">
        <v>331</v>
      </c>
      <c r="H400" s="374" t="str">
        <f>'TC FORM'!AR$23</f>
        <v>Greater of ±2.0°F or ±0.4% of Reading</v>
      </c>
      <c r="I400" s="367"/>
      <c r="J400" s="367"/>
    </row>
    <row r="401" spans="1:28" ht="18">
      <c r="A401" s="374"/>
      <c r="B401" s="375" t="s">
        <v>333</v>
      </c>
      <c r="C401" s="533" t="str">
        <f>'TC FORM'!AR$24</f>
        <v>AMS2750H, ASTM E220-19</v>
      </c>
      <c r="D401" s="533"/>
      <c r="E401" s="533"/>
      <c r="F401" s="533"/>
      <c r="G401" s="375" t="s">
        <v>334</v>
      </c>
      <c r="H401" s="374" t="str">
        <f>'TC FORM'!G$49</f>
        <v>Specification</v>
      </c>
      <c r="I401" s="367"/>
      <c r="J401" s="367"/>
      <c r="W401" s="29" t="s">
        <v>335</v>
      </c>
      <c r="X401" s="343">
        <f>IF(CT!$AR$7="E",X406,IF(CT!$AR$7="J",X407,IF(CT!$AR$7="K",X408,IF(CT!$AR$7="N",X409,IF(CT!$AR$7="R",X410,IF(CT!$AR$7="S",X411,IF(CT!$AR$7="T",X412,"")))))))</f>
        <v>0</v>
      </c>
      <c r="Y401" s="343">
        <f>IF(CT!$AR$7="E",Y406,IF(CT!$AR$7="J",Y407,IF(CT!$AR$7="K",Y408,IF(CT!$AR$7="N",Y409,IF(CT!$AR$7="R",Y410,IF(CT!$AR$7="S",Y411,IF(CT!$AR$7="T",Y412,"")))))))</f>
        <v>0</v>
      </c>
      <c r="Z401" s="343">
        <f>IF(CT!$AR$7="E",Z406,IF(CT!$AR$7="J",Z407,IF(CT!$AR$7="K",Z408,IF(CT!$AR$7="N",Z409,IF(CT!$AR$7="R",Z410,IF(CT!$AR$7="S",Z411,IF(CT!$AR$7="T",Z412,"")))))))</f>
        <v>0</v>
      </c>
      <c r="AA401" s="343">
        <f>IF(CT!$AR$7="E",AA406,IF(CT!$AR$7="J",AA407,IF(CT!$AR$7="K",AA408,IF(CT!$AR$7="N",AA409,IF(CT!$AR$7="R",AA410,IF(CT!$AR$7="S",AA411,IF(CT!$AR$7="T",AA412,"")))))))</f>
        <v>0</v>
      </c>
      <c r="AB401" s="343">
        <f>IF(CT!$AR$7="E",AB406,IF(CT!$AR$7="J",AB407,IF(CT!$AR$7="K",AB408,IF(CT!$AR$7="N",AB409,IF(CT!$AR$7="R",AB410,IF(CT!$AR$7="S",AB411,IF(CT!$AR$7="T",AB412,"")))))))</f>
        <v>0</v>
      </c>
    </row>
    <row r="402" spans="1:28" ht="18">
      <c r="A402" s="374"/>
      <c r="B402" s="374"/>
      <c r="C402" s="533"/>
      <c r="D402" s="533"/>
      <c r="E402" s="533"/>
      <c r="F402" s="533"/>
      <c r="G402" s="375" t="s">
        <v>338</v>
      </c>
      <c r="H402" s="374" t="str">
        <f>'TC FORM'!B$34</f>
        <v>New</v>
      </c>
      <c r="I402" s="367"/>
      <c r="J402" s="367"/>
      <c r="X402" s="82">
        <f>CT!$AS$3</f>
        <v>0</v>
      </c>
      <c r="Y402" s="82">
        <f>CT!$BA$3</f>
        <v>0</v>
      </c>
      <c r="Z402" s="82">
        <f>CT!$BI$3</f>
        <v>0</v>
      </c>
      <c r="AA402" s="82">
        <f>CT!$BQ$3</f>
        <v>0</v>
      </c>
      <c r="AB402" s="82">
        <f>CT!$BY$3</f>
        <v>0</v>
      </c>
    </row>
    <row r="403" spans="1:28" ht="5.25" customHeight="1">
      <c r="A403" s="371"/>
      <c r="B403" s="372"/>
      <c r="C403" s="371"/>
      <c r="D403" s="371"/>
      <c r="E403" s="371"/>
      <c r="F403" s="371"/>
      <c r="G403" s="371"/>
      <c r="H403" s="371"/>
      <c r="I403" s="371"/>
      <c r="J403" s="373"/>
      <c r="X403" s="82"/>
      <c r="Y403" s="82"/>
      <c r="Z403" s="82"/>
      <c r="AA403" s="82"/>
      <c r="AB403" s="82"/>
    </row>
    <row r="404" spans="1:28" ht="18.75">
      <c r="A404" s="523" t="s">
        <v>341</v>
      </c>
      <c r="B404" s="523"/>
      <c r="C404" s="526" t="str">
        <f>IF(X404="","",CONCATENATE(X404,"°F"))</f>
        <v/>
      </c>
      <c r="D404" s="526"/>
      <c r="E404" s="526" t="str">
        <f>IF(Y404="","",CONCATENATE(Y404,"°F"))</f>
        <v/>
      </c>
      <c r="F404" s="526"/>
      <c r="G404" s="395" t="str">
        <f>IF(Z404="","",CONCATENATE(Z404,"°F"))</f>
        <v/>
      </c>
      <c r="H404" s="395" t="str">
        <f>IF(AA404="","",CONCATENATE(AA404,"°F"))</f>
        <v/>
      </c>
      <c r="I404" s="526" t="str">
        <f>IF(AB404="","",CONCATENATE(AB404,"°F"))</f>
        <v/>
      </c>
      <c r="J404" s="526"/>
      <c r="W404" s="29" t="s">
        <v>342</v>
      </c>
      <c r="X404" s="333" t="str">
        <f>IF(X401=0,"",ROUND(X401,2-(1+INT(LOG10(ABS(X401))))))</f>
        <v/>
      </c>
      <c r="Y404" s="333" t="str">
        <f>IF(Y401=0,"",ROUND(Y401,2-(1+INT(LOG10(ABS(Y401))))))</f>
        <v/>
      </c>
      <c r="Z404" s="333" t="str">
        <f>IF(Z401=0,"",ROUND(Z401,2-(1+INT(LOG10(ABS(Z401))))))</f>
        <v/>
      </c>
      <c r="AA404" s="333" t="str">
        <f>IF(AA401=0,"",ROUND(AA401,2-(1+INT(LOG10(ABS(AA401))))))</f>
        <v/>
      </c>
      <c r="AB404" s="333" t="str">
        <f>IF(AB401=0,"",ROUND(AB401,2-(1+INT(LOG10(ABS(AB401))))))</f>
        <v/>
      </c>
    </row>
    <row r="405" spans="1:28" ht="18.75" thickBot="1">
      <c r="A405" s="522" t="s">
        <v>345</v>
      </c>
      <c r="B405" s="522"/>
      <c r="C405" s="521" t="str">
        <f>IF('TC FORM'!D250="","",'TC FORM'!D250)</f>
        <v/>
      </c>
      <c r="D405" s="521"/>
      <c r="E405" s="521" t="str">
        <f>IF('TC FORM'!E250="","",'TC FORM'!E250)</f>
        <v/>
      </c>
      <c r="F405" s="521"/>
      <c r="G405" s="396" t="str">
        <f>IF('TC FORM'!F250="","",'TC FORM'!F250)</f>
        <v/>
      </c>
      <c r="H405" s="398" t="str">
        <f>IF('TC FORM'!G250="","",'TC FORM'!G250)</f>
        <v/>
      </c>
      <c r="I405" s="521" t="str">
        <f>IF('TC FORM'!H250="","",'TC FORM'!H250)</f>
        <v/>
      </c>
      <c r="J405" s="521"/>
      <c r="W405" s="29" t="s">
        <v>346</v>
      </c>
      <c r="X405" s="349" t="str">
        <f>'TC FORM'!$D$170</f>
        <v/>
      </c>
      <c r="Y405" s="350" t="str">
        <f>'TC FORM'!$E$170</f>
        <v/>
      </c>
      <c r="Z405" s="350" t="str">
        <f>'TC FORM'!$F$170</f>
        <v/>
      </c>
      <c r="AA405" s="350" t="str">
        <f>'TC FORM'!$G$170</f>
        <v/>
      </c>
      <c r="AB405" s="350" t="str">
        <f>'TC FORM'!$H$170</f>
        <v/>
      </c>
    </row>
    <row r="406" spans="1:28" ht="18">
      <c r="A406" s="395" t="str">
        <f>IF('TC FORM'!B251="","",'TC FORM'!B251)</f>
        <v/>
      </c>
      <c r="B406" s="395" t="str">
        <f>IF('TC FORM'!C251="","",'TC FORM'!C251)</f>
        <v/>
      </c>
      <c r="C406" s="528" t="str">
        <f>IF('TC FORM'!D251="","",'TC FORM'!D251)</f>
        <v/>
      </c>
      <c r="D406" s="528"/>
      <c r="E406" s="526" t="str">
        <f>IF('TC FORM'!E251="","",'TC FORM'!E251)</f>
        <v/>
      </c>
      <c r="F406" s="526"/>
      <c r="G406" s="395" t="str">
        <f>IF('TC FORM'!F251="","",'TC FORM'!F251)</f>
        <v/>
      </c>
      <c r="H406" s="379" t="str">
        <f>IF('TC FORM'!G251="","",'TC FORM'!G251)</f>
        <v/>
      </c>
      <c r="I406" s="526" t="str">
        <f>IF('TC FORM'!H251="","",'TC FORM'!H251)</f>
        <v/>
      </c>
      <c r="J406" s="526"/>
      <c r="W406" s="333" t="s">
        <v>222</v>
      </c>
      <c r="X406" s="82">
        <f>IF(X402="PRT",AD$264,AD$265)</f>
        <v>0</v>
      </c>
      <c r="Y406" s="82">
        <f>IF(Y402="PRT",AE$264,AE$265)</f>
        <v>1.33</v>
      </c>
      <c r="Z406" s="82">
        <f>IF(Z402="PRT",AF$264,AF$265)</f>
        <v>0</v>
      </c>
      <c r="AA406" s="82">
        <f>IF(AA402="PRT",AG$264,AG$265)</f>
        <v>0</v>
      </c>
      <c r="AB406" s="82">
        <f>IF(AB402="PRT",AH$264,AH$265)</f>
        <v>0</v>
      </c>
    </row>
    <row r="407" spans="1:28" ht="18">
      <c r="A407" s="395" t="str">
        <f>IF('TC FORM'!B252="","",'TC FORM'!B252)</f>
        <v/>
      </c>
      <c r="B407" s="395" t="str">
        <f>IF('TC FORM'!C252="","",'TC FORM'!C252)</f>
        <v/>
      </c>
      <c r="C407" s="527" t="str">
        <f>IF('TC FORM'!D252="","",'TC FORM'!D252)</f>
        <v/>
      </c>
      <c r="D407" s="527"/>
      <c r="E407" s="526" t="str">
        <f>IF('TC FORM'!E252="","",'TC FORM'!E252)</f>
        <v/>
      </c>
      <c r="F407" s="526"/>
      <c r="G407" s="395" t="str">
        <f>IF('TC FORM'!F252="","",'TC FORM'!F252)</f>
        <v/>
      </c>
      <c r="H407" s="379" t="str">
        <f>IF('TC FORM'!G252="","",'TC FORM'!G252)</f>
        <v/>
      </c>
      <c r="I407" s="526" t="str">
        <f>IF('TC FORM'!H252="","",'TC FORM'!H252)</f>
        <v/>
      </c>
      <c r="J407" s="526"/>
      <c r="W407" s="333" t="s">
        <v>51</v>
      </c>
      <c r="X407" s="82">
        <f>IF(X402="PRT",AJ$265,AJ$266)</f>
        <v>0</v>
      </c>
      <c r="Y407" s="82">
        <f>IF(Y402="PRT",AK$265,AK$266)</f>
        <v>0</v>
      </c>
      <c r="Z407" s="82">
        <f>IF(Z402="PRT",AL$265,AL$266)</f>
        <v>0</v>
      </c>
      <c r="AA407" s="82">
        <f>IF(AA402="PRT",AM$265,AM$266)</f>
        <v>0</v>
      </c>
      <c r="AB407" s="82">
        <f>IF(AB402="PRT",AN$265,AN$266)</f>
        <v>0</v>
      </c>
    </row>
    <row r="408" spans="1:28" ht="18">
      <c r="A408" s="395" t="str">
        <f>IF('TC FORM'!B253="","",'TC FORM'!B253)</f>
        <v/>
      </c>
      <c r="B408" s="395" t="str">
        <f>IF('TC FORM'!C253="","",'TC FORM'!C253)</f>
        <v/>
      </c>
      <c r="C408" s="527" t="str">
        <f>IF('TC FORM'!D253="","",'TC FORM'!D253)</f>
        <v/>
      </c>
      <c r="D408" s="527"/>
      <c r="E408" s="526" t="str">
        <f>IF('TC FORM'!E253="","",'TC FORM'!E253)</f>
        <v/>
      </c>
      <c r="F408" s="526"/>
      <c r="G408" s="395" t="str">
        <f>IF('TC FORM'!F253="","",'TC FORM'!F253)</f>
        <v/>
      </c>
      <c r="H408" s="379" t="str">
        <f>IF('TC FORM'!G253="","",'TC FORM'!G253)</f>
        <v/>
      </c>
      <c r="I408" s="526" t="str">
        <f>IF('TC FORM'!H253="","",'TC FORM'!H253)</f>
        <v/>
      </c>
      <c r="J408" s="526"/>
      <c r="W408" s="333" t="s">
        <v>204</v>
      </c>
      <c r="X408" s="82">
        <f>IF(X402="PRT",AP$265,AP$266)</f>
        <v>0</v>
      </c>
      <c r="Y408" s="82">
        <f>IF(Y402="PRT",AQ$265,AQ$266)</f>
        <v>0</v>
      </c>
      <c r="Z408" s="82">
        <f>IF(Z402="PRT",AR$265,AR$266)</f>
        <v>0</v>
      </c>
      <c r="AA408" s="82">
        <f>IF(AA402="PRT",AS$265,AS$266)</f>
        <v>0</v>
      </c>
      <c r="AB408" s="82">
        <f>IF(AB402="PRT",AT$265,AT$266)</f>
        <v>0</v>
      </c>
    </row>
    <row r="409" spans="1:28" ht="18">
      <c r="A409" s="395" t="str">
        <f>IF('TC FORM'!B254="","",'TC FORM'!B254)</f>
        <v/>
      </c>
      <c r="B409" s="395" t="str">
        <f>IF('TC FORM'!C254="","",'TC FORM'!C254)</f>
        <v/>
      </c>
      <c r="C409" s="527" t="str">
        <f>IF('TC FORM'!D254="","",'TC FORM'!D254)</f>
        <v/>
      </c>
      <c r="D409" s="527"/>
      <c r="E409" s="526" t="str">
        <f>IF('TC FORM'!E254="","",'TC FORM'!E254)</f>
        <v/>
      </c>
      <c r="F409" s="526"/>
      <c r="G409" s="395" t="str">
        <f>IF('TC FORM'!F254="","",'TC FORM'!F254)</f>
        <v/>
      </c>
      <c r="H409" s="379" t="str">
        <f>IF('TC FORM'!G254="","",'TC FORM'!G254)</f>
        <v/>
      </c>
      <c r="I409" s="526" t="str">
        <f>IF('TC FORM'!H254="","",'TC FORM'!H254)</f>
        <v/>
      </c>
      <c r="J409" s="526"/>
      <c r="W409" s="333" t="s">
        <v>209</v>
      </c>
      <c r="X409" s="82">
        <f>IF(X402="PRT",AV$265,AV$266)</f>
        <v>0</v>
      </c>
      <c r="Y409" s="82">
        <f>IF(Y402="PRT",AW$265,AW$266)</f>
        <v>0</v>
      </c>
      <c r="Z409" s="82">
        <f>IF(Z402="PRT",AX$265,AX$266)</f>
        <v>0</v>
      </c>
      <c r="AA409" s="82">
        <f>IF(AA402="PRT",AY$265,AY$266)</f>
        <v>0</v>
      </c>
      <c r="AB409" s="82">
        <f>IF(AB402="PRT",AZ$265,AZ$266)</f>
        <v>0</v>
      </c>
    </row>
    <row r="410" spans="1:28" ht="18">
      <c r="A410" s="395" t="str">
        <f>IF('TC FORM'!B255="","",'TC FORM'!B255)</f>
        <v/>
      </c>
      <c r="B410" s="395" t="str">
        <f>IF('TC FORM'!C255="","",'TC FORM'!C255)</f>
        <v/>
      </c>
      <c r="C410" s="527" t="str">
        <f>IF('TC FORM'!D255="","",'TC FORM'!D255)</f>
        <v/>
      </c>
      <c r="D410" s="527"/>
      <c r="E410" s="526" t="str">
        <f>IF('TC FORM'!E255="","",'TC FORM'!E255)</f>
        <v/>
      </c>
      <c r="F410" s="526"/>
      <c r="G410" s="395" t="str">
        <f>IF('TC FORM'!F255="","",'TC FORM'!F255)</f>
        <v/>
      </c>
      <c r="H410" s="379" t="str">
        <f>IF('TC FORM'!G255="","",'TC FORM'!G255)</f>
        <v/>
      </c>
      <c r="I410" s="526" t="str">
        <f>IF('TC FORM'!H255="","",'TC FORM'!H255)</f>
        <v/>
      </c>
      <c r="J410" s="526"/>
      <c r="W410" s="333" t="s">
        <v>216</v>
      </c>
      <c r="X410" s="82">
        <f>IF(X402="PRT",BB$264,IF(X402="ST7",BB$266,BB$265))</f>
        <v>0</v>
      </c>
      <c r="Y410" s="82">
        <f>IF(Y402="PRT",BC$264,IF(Y402="ST7",BC$266,BC$265))</f>
        <v>0</v>
      </c>
      <c r="Z410" s="82">
        <f>IF(Z402="PRT",BD$264,IF(Z402="ST7",BD$266,BD$265))</f>
        <v>0</v>
      </c>
      <c r="AA410" s="82">
        <f>IF(AA402="PRT",BE$264,IF(AA402="ST7",BE$266,BE$265))</f>
        <v>0</v>
      </c>
      <c r="AB410" s="82">
        <f>IF(AB402="PRT",BF$264,IF(AB402="ST7",BF$266,BF$265))</f>
        <v>0</v>
      </c>
    </row>
    <row r="411" spans="1:28" ht="18">
      <c r="A411" s="395" t="str">
        <f>IF('TC FORM'!B256="","",'TC FORM'!B256)</f>
        <v/>
      </c>
      <c r="B411" s="395" t="str">
        <f>IF('TC FORM'!C256="","",'TC FORM'!C256)</f>
        <v/>
      </c>
      <c r="C411" s="527" t="str">
        <f>IF('TC FORM'!D256="","",'TC FORM'!D256)</f>
        <v/>
      </c>
      <c r="D411" s="527"/>
      <c r="E411" s="526" t="str">
        <f>IF('TC FORM'!E256="","",'TC FORM'!E256)</f>
        <v/>
      </c>
      <c r="F411" s="526"/>
      <c r="G411" s="395" t="str">
        <f>IF('TC FORM'!F256="","",'TC FORM'!F256)</f>
        <v/>
      </c>
      <c r="H411" s="379" t="str">
        <f>IF('TC FORM'!G256="","",'TC FORM'!G256)</f>
        <v/>
      </c>
      <c r="I411" s="526" t="str">
        <f>IF('TC FORM'!H256="","",'TC FORM'!H256)</f>
        <v/>
      </c>
      <c r="J411" s="526"/>
      <c r="W411" s="333" t="s">
        <v>219</v>
      </c>
      <c r="X411" s="82">
        <f>IF(X402="PRT",BN$264,IF(X402="ST7",BN$266,BN$265))</f>
        <v>0</v>
      </c>
      <c r="Y411" s="82">
        <f>IF(Y402="PRT",BO$264,IF(Y402="ST7",BO$266,BO$265))</f>
        <v>0</v>
      </c>
      <c r="Z411" s="82">
        <f>IF(Z402="PRT",BP$264,IF(Z402="ST7",BP$266,BP$265))</f>
        <v>0</v>
      </c>
      <c r="AA411" s="82">
        <f>IF(AA402="PRT",BQ$264,IF(AA402="ST7",BQ$266,BQ$265))</f>
        <v>0</v>
      </c>
      <c r="AB411" s="82">
        <f>IF(AB402="PRT",BR$264,IF(AB402="ST7",BR$266,BR$265))</f>
        <v>0</v>
      </c>
    </row>
    <row r="412" spans="1:28" ht="18">
      <c r="A412" s="395" t="str">
        <f>IF('TC FORM'!B257="","",'TC FORM'!B257)</f>
        <v/>
      </c>
      <c r="B412" s="395" t="str">
        <f>IF('TC FORM'!C257="","",'TC FORM'!C257)</f>
        <v/>
      </c>
      <c r="C412" s="527" t="str">
        <f>IF('TC FORM'!D257="","",'TC FORM'!D257)</f>
        <v/>
      </c>
      <c r="D412" s="527"/>
      <c r="E412" s="526" t="str">
        <f>IF('TC FORM'!E257="","",'TC FORM'!E257)</f>
        <v/>
      </c>
      <c r="F412" s="526"/>
      <c r="G412" s="395" t="str">
        <f>IF('TC FORM'!F257="","",'TC FORM'!F257)</f>
        <v/>
      </c>
      <c r="H412" s="379" t="str">
        <f>IF('TC FORM'!G257="","",'TC FORM'!G257)</f>
        <v/>
      </c>
      <c r="I412" s="526" t="str">
        <f>IF('TC FORM'!H257="","",'TC FORM'!H257)</f>
        <v/>
      </c>
      <c r="J412" s="526"/>
      <c r="W412" s="333" t="s">
        <v>213</v>
      </c>
      <c r="X412" s="82">
        <f>IF(X402="PRT",BZ$263,BZ$264)</f>
        <v>0</v>
      </c>
      <c r="Y412" s="82">
        <f>IF(Y402="PRT",CA$263,CA$264)</f>
        <v>0</v>
      </c>
      <c r="Z412" s="82">
        <f>IF(Z402="PRT",CB$263,CB$264)</f>
        <v>0</v>
      </c>
      <c r="AA412" s="82">
        <f>IF(AA402="PRT",CC$263,CC$264)</f>
        <v>0</v>
      </c>
      <c r="AB412" s="82">
        <f>IF(AB402="PRT",CD$263,CD$264)</f>
        <v>0</v>
      </c>
    </row>
    <row r="413" spans="1:28" ht="18">
      <c r="A413" s="395" t="str">
        <f>IF('TC FORM'!B258="","",'TC FORM'!B258)</f>
        <v/>
      </c>
      <c r="B413" s="395" t="str">
        <f>IF('TC FORM'!C258="","",'TC FORM'!C258)</f>
        <v/>
      </c>
      <c r="C413" s="527" t="str">
        <f>IF('TC FORM'!D258="","",'TC FORM'!D258)</f>
        <v/>
      </c>
      <c r="D413" s="527"/>
      <c r="E413" s="526" t="str">
        <f>IF('TC FORM'!E258="","",'TC FORM'!E258)</f>
        <v/>
      </c>
      <c r="F413" s="526"/>
      <c r="G413" s="395" t="str">
        <f>IF('TC FORM'!F258="","",'TC FORM'!F258)</f>
        <v/>
      </c>
      <c r="H413" s="379" t="str">
        <f>IF('TC FORM'!G258="","",'TC FORM'!G258)</f>
        <v/>
      </c>
      <c r="I413" s="526" t="str">
        <f>IF('TC FORM'!H258="","",'TC FORM'!H258)</f>
        <v/>
      </c>
      <c r="J413" s="526"/>
    </row>
    <row r="414" spans="1:28" ht="18">
      <c r="A414" s="395" t="str">
        <f>IF('TC FORM'!B259="","",'TC FORM'!B259)</f>
        <v/>
      </c>
      <c r="B414" s="395" t="str">
        <f>IF('TC FORM'!C259="","",'TC FORM'!C259)</f>
        <v/>
      </c>
      <c r="C414" s="527" t="str">
        <f>IF('TC FORM'!D259="","",'TC FORM'!D259)</f>
        <v/>
      </c>
      <c r="D414" s="527"/>
      <c r="E414" s="526" t="str">
        <f>IF('TC FORM'!E259="","",'TC FORM'!E259)</f>
        <v/>
      </c>
      <c r="F414" s="526"/>
      <c r="G414" s="395" t="str">
        <f>IF('TC FORM'!F259="","",'TC FORM'!F259)</f>
        <v/>
      </c>
      <c r="H414" s="379" t="str">
        <f>IF('TC FORM'!G259="","",'TC FORM'!G259)</f>
        <v/>
      </c>
      <c r="I414" s="526" t="str">
        <f>IF('TC FORM'!H259="","",'TC FORM'!H259)</f>
        <v/>
      </c>
      <c r="J414" s="526"/>
    </row>
    <row r="415" spans="1:28" ht="18">
      <c r="A415" s="395" t="str">
        <f>IF('TC FORM'!B260="","",'TC FORM'!B260)</f>
        <v/>
      </c>
      <c r="B415" s="395" t="str">
        <f>IF('TC FORM'!C260="","",'TC FORM'!C260)</f>
        <v/>
      </c>
      <c r="C415" s="527" t="str">
        <f>IF('TC FORM'!D260="","",'TC FORM'!D260)</f>
        <v/>
      </c>
      <c r="D415" s="527"/>
      <c r="E415" s="526" t="str">
        <f>IF('TC FORM'!E260="","",'TC FORM'!E260)</f>
        <v/>
      </c>
      <c r="F415" s="526"/>
      <c r="G415" s="395" t="str">
        <f>IF('TC FORM'!F260="","",'TC FORM'!F260)</f>
        <v/>
      </c>
      <c r="H415" s="379" t="str">
        <f>IF('TC FORM'!G260="","",'TC FORM'!G260)</f>
        <v/>
      </c>
      <c r="I415" s="526" t="str">
        <f>IF('TC FORM'!H260="","",'TC FORM'!H260)</f>
        <v/>
      </c>
      <c r="J415" s="526"/>
    </row>
    <row r="416" spans="1:28" ht="18">
      <c r="A416" s="395" t="str">
        <f>IF('TC FORM'!B261="","",'TC FORM'!B261)</f>
        <v/>
      </c>
      <c r="B416" s="395" t="str">
        <f>IF('TC FORM'!C261="","",'TC FORM'!C261)</f>
        <v/>
      </c>
      <c r="C416" s="527" t="str">
        <f>IF('TC FORM'!D261="","",'TC FORM'!D261)</f>
        <v/>
      </c>
      <c r="D416" s="527"/>
      <c r="E416" s="526" t="str">
        <f>IF('TC FORM'!E261="","",'TC FORM'!E261)</f>
        <v/>
      </c>
      <c r="F416" s="526"/>
      <c r="G416" s="395" t="str">
        <f>IF('TC FORM'!F261="","",'TC FORM'!F261)</f>
        <v/>
      </c>
      <c r="H416" s="379" t="str">
        <f>IF('TC FORM'!G261="","",'TC FORM'!G261)</f>
        <v/>
      </c>
      <c r="I416" s="526" t="str">
        <f>IF('TC FORM'!H261="","",'TC FORM'!H261)</f>
        <v/>
      </c>
      <c r="J416" s="526"/>
    </row>
    <row r="417" spans="1:10" ht="18">
      <c r="A417" s="395" t="str">
        <f>IF('TC FORM'!B262="","",'TC FORM'!B262)</f>
        <v/>
      </c>
      <c r="B417" s="395" t="str">
        <f>IF('TC FORM'!C262="","",'TC FORM'!C262)</f>
        <v/>
      </c>
      <c r="C417" s="527" t="str">
        <f>IF('TC FORM'!D262="","",'TC FORM'!D262)</f>
        <v/>
      </c>
      <c r="D417" s="527"/>
      <c r="E417" s="526" t="str">
        <f>IF('TC FORM'!E262="","",'TC FORM'!E262)</f>
        <v/>
      </c>
      <c r="F417" s="526"/>
      <c r="G417" s="395" t="str">
        <f>IF('TC FORM'!F262="","",'TC FORM'!F262)</f>
        <v/>
      </c>
      <c r="H417" s="379" t="str">
        <f>IF('TC FORM'!G262="","",'TC FORM'!G262)</f>
        <v/>
      </c>
      <c r="I417" s="526" t="str">
        <f>IF('TC FORM'!H262="","",'TC FORM'!H262)</f>
        <v/>
      </c>
      <c r="J417" s="526"/>
    </row>
    <row r="418" spans="1:10" ht="18">
      <c r="A418" s="395" t="str">
        <f>IF('TC FORM'!B263="","",'TC FORM'!B263)</f>
        <v/>
      </c>
      <c r="B418" s="395" t="str">
        <f>IF('TC FORM'!C263="","",'TC FORM'!C263)</f>
        <v/>
      </c>
      <c r="C418" s="527" t="str">
        <f>IF('TC FORM'!D263="","",'TC FORM'!D263)</f>
        <v/>
      </c>
      <c r="D418" s="527"/>
      <c r="E418" s="526" t="str">
        <f>IF('TC FORM'!E263="","",'TC FORM'!E263)</f>
        <v/>
      </c>
      <c r="F418" s="526"/>
      <c r="G418" s="395" t="str">
        <f>IF('TC FORM'!F263="","",'TC FORM'!F263)</f>
        <v/>
      </c>
      <c r="H418" s="379" t="str">
        <f>IF('TC FORM'!G263="","",'TC FORM'!G263)</f>
        <v/>
      </c>
      <c r="I418" s="526" t="str">
        <f>IF('TC FORM'!H263="","",'TC FORM'!H263)</f>
        <v/>
      </c>
      <c r="J418" s="526"/>
    </row>
    <row r="419" spans="1:10" ht="18">
      <c r="A419" s="395" t="str">
        <f>IF('TC FORM'!B264="","",'TC FORM'!B264)</f>
        <v/>
      </c>
      <c r="B419" s="395" t="str">
        <f>IF('TC FORM'!C264="","",'TC FORM'!C264)</f>
        <v/>
      </c>
      <c r="C419" s="527" t="str">
        <f>IF('TC FORM'!D264="","",'TC FORM'!D264)</f>
        <v/>
      </c>
      <c r="D419" s="527"/>
      <c r="E419" s="526" t="str">
        <f>IF('TC FORM'!E264="","",'TC FORM'!E264)</f>
        <v/>
      </c>
      <c r="F419" s="526"/>
      <c r="G419" s="395" t="str">
        <f>IF('TC FORM'!F264="","",'TC FORM'!F264)</f>
        <v/>
      </c>
      <c r="H419" s="379" t="str">
        <f>IF('TC FORM'!G264="","",'TC FORM'!G264)</f>
        <v/>
      </c>
      <c r="I419" s="526" t="str">
        <f>IF('TC FORM'!H264="","",'TC FORM'!H264)</f>
        <v/>
      </c>
      <c r="J419" s="526"/>
    </row>
    <row r="420" spans="1:10" ht="18">
      <c r="A420" s="395" t="str">
        <f>IF('TC FORM'!B265="","",'TC FORM'!B265)</f>
        <v/>
      </c>
      <c r="B420" s="395" t="str">
        <f>IF('TC FORM'!C265="","",'TC FORM'!C265)</f>
        <v/>
      </c>
      <c r="C420" s="527" t="str">
        <f>IF('TC FORM'!D265="","",'TC FORM'!D265)</f>
        <v/>
      </c>
      <c r="D420" s="527"/>
      <c r="E420" s="526" t="str">
        <f>IF('TC FORM'!E265="","",'TC FORM'!E265)</f>
        <v/>
      </c>
      <c r="F420" s="526"/>
      <c r="G420" s="395" t="str">
        <f>IF('TC FORM'!F265="","",'TC FORM'!F265)</f>
        <v/>
      </c>
      <c r="H420" s="379" t="str">
        <f>IF('TC FORM'!G265="","",'TC FORM'!G265)</f>
        <v/>
      </c>
      <c r="I420" s="526" t="str">
        <f>IF('TC FORM'!H265="","",'TC FORM'!H265)</f>
        <v/>
      </c>
      <c r="J420" s="526"/>
    </row>
    <row r="421" spans="1:10" ht="15.75">
      <c r="A421" s="328" t="s">
        <v>353</v>
      </c>
      <c r="B421" s="321"/>
      <c r="C421" s="321"/>
      <c r="D421" s="321"/>
      <c r="E421" s="321"/>
      <c r="F421" s="321"/>
      <c r="G421" s="321"/>
      <c r="H421" s="321"/>
      <c r="I421" s="321"/>
    </row>
    <row r="422" spans="1:10" ht="5.25" customHeight="1">
      <c r="A422" s="323"/>
      <c r="B422" s="323"/>
      <c r="C422" s="323"/>
      <c r="D422" s="323"/>
      <c r="E422" s="323"/>
      <c r="F422" s="323"/>
      <c r="G422" s="323"/>
      <c r="H422" s="323"/>
      <c r="I422" s="323"/>
      <c r="J422" s="323"/>
    </row>
    <row r="423" spans="1:10">
      <c r="A423" s="540" t="s">
        <v>354</v>
      </c>
      <c r="B423" s="540"/>
      <c r="C423" s="540"/>
      <c r="D423" s="540"/>
      <c r="E423" s="540"/>
      <c r="F423" s="540"/>
      <c r="G423" s="540"/>
      <c r="H423" s="540"/>
      <c r="I423" s="540"/>
      <c r="J423" s="540"/>
    </row>
    <row r="424" spans="1:10">
      <c r="A424" s="540"/>
      <c r="B424" s="540"/>
      <c r="C424" s="540"/>
      <c r="D424" s="540"/>
      <c r="E424" s="540"/>
      <c r="F424" s="540"/>
      <c r="G424" s="540"/>
      <c r="H424" s="540"/>
      <c r="I424" s="540"/>
      <c r="J424" s="540"/>
    </row>
    <row r="425" spans="1:10">
      <c r="A425" s="540"/>
      <c r="B425" s="540"/>
      <c r="C425" s="540"/>
      <c r="D425" s="540"/>
      <c r="E425" s="540"/>
      <c r="F425" s="540"/>
      <c r="G425" s="540"/>
      <c r="H425" s="540"/>
      <c r="I425" s="540"/>
      <c r="J425" s="540"/>
    </row>
    <row r="426" spans="1:10">
      <c r="A426" s="540"/>
      <c r="B426" s="540"/>
      <c r="C426" s="540"/>
      <c r="D426" s="540"/>
      <c r="E426" s="540"/>
      <c r="F426" s="540"/>
      <c r="G426" s="540"/>
      <c r="H426" s="540"/>
      <c r="I426" s="540"/>
      <c r="J426" s="540"/>
    </row>
    <row r="427" spans="1:10">
      <c r="A427" s="540"/>
      <c r="B427" s="540"/>
      <c r="C427" s="540"/>
      <c r="D427" s="540"/>
      <c r="E427" s="540"/>
      <c r="F427" s="540"/>
      <c r="G427" s="540"/>
      <c r="H427" s="540"/>
      <c r="I427" s="540"/>
      <c r="J427" s="540"/>
    </row>
    <row r="428" spans="1:10" ht="5.25" customHeight="1">
      <c r="A428" s="320"/>
      <c r="B428" s="320"/>
      <c r="C428" s="320"/>
      <c r="D428" s="320"/>
      <c r="E428" s="320"/>
      <c r="F428" s="320"/>
      <c r="G428" s="320"/>
      <c r="H428" s="320"/>
      <c r="I428" s="320"/>
      <c r="J428" s="320"/>
    </row>
    <row r="429" spans="1:10" ht="18">
      <c r="A429" s="374" t="s">
        <v>214</v>
      </c>
      <c r="B429" s="374"/>
      <c r="C429" s="374"/>
      <c r="D429" s="374"/>
      <c r="E429" s="374"/>
      <c r="F429" s="374"/>
      <c r="G429" s="374"/>
      <c r="H429" s="374"/>
      <c r="I429" s="374"/>
      <c r="J429" s="367"/>
    </row>
    <row r="430" spans="1:10">
      <c r="A430" s="533" t="str">
        <f>'TC FORM'!B$32</f>
        <v>Found in tolerance.  No action required.  "C.F" = "Correction Factor."</v>
      </c>
      <c r="B430" s="533"/>
      <c r="C430" s="533"/>
      <c r="D430" s="533"/>
      <c r="E430" s="533"/>
      <c r="F430" s="533"/>
      <c r="G430" s="533"/>
      <c r="H430" s="533"/>
      <c r="I430" s="533"/>
      <c r="J430" s="533"/>
    </row>
    <row r="431" spans="1:10">
      <c r="A431" s="533"/>
      <c r="B431" s="533"/>
      <c r="C431" s="533"/>
      <c r="D431" s="533"/>
      <c r="E431" s="533"/>
      <c r="F431" s="533"/>
      <c r="G431" s="533"/>
      <c r="H431" s="533"/>
      <c r="I431" s="533"/>
      <c r="J431" s="533"/>
    </row>
    <row r="432" spans="1:10">
      <c r="A432" s="533"/>
      <c r="B432" s="533"/>
      <c r="C432" s="533"/>
      <c r="D432" s="533"/>
      <c r="E432" s="533"/>
      <c r="F432" s="533"/>
      <c r="G432" s="533"/>
      <c r="H432" s="533"/>
      <c r="I432" s="533"/>
      <c r="J432" s="533"/>
    </row>
    <row r="433" spans="1:10">
      <c r="A433" s="533"/>
      <c r="B433" s="533"/>
      <c r="C433" s="533"/>
      <c r="D433" s="533"/>
      <c r="E433" s="533"/>
      <c r="F433" s="533"/>
      <c r="G433" s="533"/>
      <c r="H433" s="533"/>
      <c r="I433" s="533"/>
      <c r="J433" s="533"/>
    </row>
    <row r="434" spans="1:10">
      <c r="A434" s="533"/>
      <c r="B434" s="533"/>
      <c r="C434" s="533"/>
      <c r="D434" s="533"/>
      <c r="E434" s="533"/>
      <c r="F434" s="533"/>
      <c r="G434" s="533"/>
      <c r="H434" s="533"/>
      <c r="I434" s="533"/>
      <c r="J434" s="533"/>
    </row>
    <row r="435" spans="1:10" ht="18">
      <c r="A435" s="375" t="s">
        <v>355</v>
      </c>
      <c r="B435" s="543" t="str">
        <f>'TC FORM'!B$35</f>
        <v>ACCEPTED</v>
      </c>
      <c r="C435" s="543"/>
      <c r="D435" s="543"/>
      <c r="E435" s="543"/>
      <c r="F435" s="543"/>
      <c r="G435" s="543"/>
      <c r="H435" s="543"/>
      <c r="I435" s="374"/>
      <c r="J435" s="367"/>
    </row>
    <row r="436" spans="1:10" ht="18">
      <c r="A436" s="374"/>
      <c r="B436" s="374"/>
      <c r="C436" s="374"/>
      <c r="D436" s="374"/>
      <c r="E436" s="374"/>
      <c r="F436" s="374"/>
      <c r="G436" s="374"/>
      <c r="H436" s="374"/>
      <c r="I436" s="374"/>
      <c r="J436" s="367"/>
    </row>
    <row r="437" spans="1:10" ht="5.25" customHeight="1">
      <c r="A437" s="320"/>
      <c r="B437" s="320"/>
      <c r="C437" s="320"/>
      <c r="D437" s="320"/>
      <c r="E437" s="320"/>
      <c r="F437" s="320"/>
      <c r="G437" s="320"/>
      <c r="H437" s="320"/>
      <c r="I437" s="320"/>
      <c r="J437" s="320"/>
    </row>
    <row r="438" spans="1:10" ht="15.75">
      <c r="A438" s="321"/>
      <c r="B438" s="321"/>
      <c r="C438" s="321"/>
      <c r="D438" s="542" t="s">
        <v>356</v>
      </c>
      <c r="E438" s="542"/>
      <c r="F438" s="321"/>
      <c r="G438" s="321"/>
      <c r="H438" s="321"/>
      <c r="I438" s="321"/>
    </row>
    <row r="439" spans="1:10" ht="15.75">
      <c r="A439" s="541" t="s">
        <v>357</v>
      </c>
      <c r="B439" s="541"/>
      <c r="C439" s="541" t="s">
        <v>207</v>
      </c>
      <c r="D439" s="541"/>
      <c r="E439" s="541" t="s">
        <v>358</v>
      </c>
      <c r="F439" s="541"/>
      <c r="G439" s="331" t="s">
        <v>85</v>
      </c>
      <c r="H439" s="541" t="s">
        <v>359</v>
      </c>
      <c r="I439" s="541"/>
      <c r="J439" s="541"/>
    </row>
    <row r="440" spans="1:10" ht="15.75">
      <c r="A440" s="538" t="str">
        <f>IF(A376="","",A376)</f>
        <v>Additel 286</v>
      </c>
      <c r="B440" s="538"/>
      <c r="C440" s="538" t="str">
        <f>IF(C376="","",C376)</f>
        <v>6851022030037</v>
      </c>
      <c r="D440" s="538"/>
      <c r="E440" s="539">
        <f>IF(E376="","",E376)</f>
        <v>45474</v>
      </c>
      <c r="F440" s="539"/>
      <c r="G440" s="353">
        <f t="shared" ref="G440:H444" si="9">IF(G376="","",G376)</f>
        <v>45839</v>
      </c>
      <c r="H440" s="535" t="str">
        <f t="shared" si="9"/>
        <v/>
      </c>
      <c r="I440" s="536"/>
      <c r="J440" s="537"/>
    </row>
    <row r="441" spans="1:10" ht="15.75">
      <c r="A441" s="538" t="str">
        <f>IF(A377="","",A377)</f>
        <v>Fluke 1502A</v>
      </c>
      <c r="B441" s="538"/>
      <c r="C441" s="538" t="str">
        <f>IF(C377="","",C377)</f>
        <v>B55852</v>
      </c>
      <c r="D441" s="538"/>
      <c r="E441" s="539">
        <f>IF(E377="","",E377)</f>
        <v>45677</v>
      </c>
      <c r="F441" s="539"/>
      <c r="G441" s="353">
        <f t="shared" si="9"/>
        <v>46042</v>
      </c>
      <c r="H441" s="535" t="str">
        <f t="shared" si="9"/>
        <v>56561-068751</v>
      </c>
      <c r="I441" s="536"/>
      <c r="J441" s="537"/>
    </row>
    <row r="442" spans="1:10" ht="15.75">
      <c r="A442" s="538" t="str">
        <f>IF(A378="","",A378)</f>
        <v>PRT</v>
      </c>
      <c r="B442" s="538"/>
      <c r="C442" s="538" t="str">
        <f>IF(C378="","",C378)</f>
        <v>496142</v>
      </c>
      <c r="D442" s="538"/>
      <c r="E442" s="539">
        <f>IF(E378="","",E378)</f>
        <v>45275</v>
      </c>
      <c r="F442" s="539"/>
      <c r="G442" s="353">
        <f t="shared" si="9"/>
        <v>46006</v>
      </c>
      <c r="H442" s="535" t="str">
        <f t="shared" si="9"/>
        <v>G295632</v>
      </c>
      <c r="I442" s="536"/>
      <c r="J442" s="537"/>
    </row>
    <row r="443" spans="1:10" ht="15.75">
      <c r="A443" s="538" t="str">
        <f>IF(A379="","",A379)</f>
        <v/>
      </c>
      <c r="B443" s="538"/>
      <c r="C443" s="538" t="str">
        <f>IF(C379="","",C379)</f>
        <v/>
      </c>
      <c r="D443" s="538"/>
      <c r="E443" s="539" t="str">
        <f>IF(E379="","",E379)</f>
        <v/>
      </c>
      <c r="F443" s="539"/>
      <c r="G443" s="353" t="str">
        <f t="shared" si="9"/>
        <v/>
      </c>
      <c r="H443" s="535" t="str">
        <f t="shared" si="9"/>
        <v/>
      </c>
      <c r="I443" s="536"/>
      <c r="J443" s="537"/>
    </row>
    <row r="444" spans="1:10" ht="15.75">
      <c r="A444" s="538" t="str">
        <f>IF(A380="","",A380)</f>
        <v/>
      </c>
      <c r="B444" s="538"/>
      <c r="C444" s="538" t="str">
        <f>IF(C380="","",C380)</f>
        <v/>
      </c>
      <c r="D444" s="538"/>
      <c r="E444" s="539" t="str">
        <f>IF(E380="","",E380)</f>
        <v/>
      </c>
      <c r="F444" s="539"/>
      <c r="G444" s="353" t="str">
        <f t="shared" si="9"/>
        <v/>
      </c>
      <c r="H444" s="535" t="str">
        <f t="shared" si="9"/>
        <v/>
      </c>
      <c r="I444" s="536"/>
      <c r="J444" s="537"/>
    </row>
    <row r="445" spans="1:10" ht="15.75">
      <c r="A445" s="321"/>
      <c r="B445" s="321"/>
      <c r="C445" s="321"/>
      <c r="D445" s="321"/>
      <c r="F445" s="321"/>
      <c r="G445" s="321"/>
      <c r="H445" s="321"/>
      <c r="I445" s="321"/>
    </row>
    <row r="446" spans="1:10" ht="15.75">
      <c r="E446" s="321"/>
    </row>
    <row r="447" spans="1:10" ht="31.5">
      <c r="B447" s="531" t="s">
        <v>264</v>
      </c>
      <c r="C447" s="531"/>
      <c r="D447" s="531"/>
      <c r="E447" s="531"/>
      <c r="F447" s="531"/>
      <c r="G447" s="531"/>
      <c r="H447" s="531"/>
      <c r="I447" s="329"/>
      <c r="J447" s="329"/>
    </row>
    <row r="448" spans="1:10" ht="18.75">
      <c r="B448" s="530" t="s">
        <v>270</v>
      </c>
      <c r="C448" s="530"/>
      <c r="D448" s="530"/>
      <c r="E448" s="530"/>
      <c r="F448" s="530"/>
      <c r="G448" s="530"/>
      <c r="H448" s="530"/>
      <c r="I448" s="330"/>
      <c r="J448" s="330"/>
    </row>
    <row r="449" spans="1:28" ht="18.75">
      <c r="B449" s="530" t="s">
        <v>282</v>
      </c>
      <c r="C449" s="530"/>
      <c r="D449" s="530"/>
      <c r="E449" s="530"/>
      <c r="F449" s="530"/>
      <c r="G449" s="530"/>
      <c r="H449" s="530"/>
      <c r="I449" s="330"/>
      <c r="J449" s="330"/>
    </row>
    <row r="450" spans="1:28" ht="23.25">
      <c r="C450" s="307"/>
      <c r="D450" s="308"/>
      <c r="E450" s="529"/>
      <c r="F450" s="529"/>
      <c r="G450" s="529"/>
      <c r="H450" s="529"/>
      <c r="I450" s="307"/>
      <c r="J450" s="307"/>
    </row>
    <row r="451" spans="1:28" ht="24.95" customHeight="1">
      <c r="B451" s="525" t="s">
        <v>289</v>
      </c>
      <c r="C451" s="525"/>
      <c r="D451" s="525"/>
      <c r="E451" s="525"/>
      <c r="F451" s="525"/>
      <c r="G451" s="525"/>
      <c r="H451" s="525"/>
      <c r="M451" s="5" t="s">
        <v>290</v>
      </c>
    </row>
    <row r="452" spans="1:28" ht="18">
      <c r="A452" s="365" t="s">
        <v>1</v>
      </c>
      <c r="B452" s="523" t="str">
        <f>'CERTIFICATION WORKSHEET'!F$1</f>
        <v>072513A</v>
      </c>
      <c r="C452" s="523"/>
      <c r="D452" s="523"/>
      <c r="E452" s="523"/>
      <c r="F452" s="532" t="str">
        <f>CONCATENATE("Page 8 of ",M452)</f>
        <v>Page 8 of 1</v>
      </c>
      <c r="G452" s="532"/>
      <c r="H452" s="367"/>
      <c r="I452" s="366" t="s">
        <v>298</v>
      </c>
      <c r="J452" s="368"/>
      <c r="M452">
        <f>MAX(N$6:T$6)</f>
        <v>1</v>
      </c>
      <c r="N452">
        <f>IF(CT!C$12="",1,2)</f>
        <v>1</v>
      </c>
      <c r="O452" t="str">
        <f>IF(CT!C$17="","",3)</f>
        <v/>
      </c>
      <c r="P452" t="str">
        <f>IF(CT!C$22="","",4)</f>
        <v/>
      </c>
      <c r="Q452" t="str">
        <f>IF(CT!AS$7="","",5)</f>
        <v/>
      </c>
      <c r="R452" t="str">
        <f>IF(CT!AQ$12="","",6)</f>
        <v/>
      </c>
      <c r="S452" t="str">
        <f>IF(CT!AQ$17="","",7)</f>
        <v/>
      </c>
      <c r="T452" t="str">
        <f>IF(CT!AQ$22="","",8)</f>
        <v/>
      </c>
    </row>
    <row r="453" spans="1:28" ht="18">
      <c r="A453" s="365" t="s">
        <v>301</v>
      </c>
      <c r="B453" s="523" t="str">
        <f>Customers!$I$2</f>
        <v>JOHNSON GAGE &amp; INSPECTION, INC.</v>
      </c>
      <c r="C453" s="523"/>
      <c r="D453" s="523"/>
      <c r="E453" s="523"/>
      <c r="F453" s="367"/>
      <c r="G453" s="367"/>
      <c r="H453" s="367"/>
      <c r="I453" s="366" t="s">
        <v>302</v>
      </c>
      <c r="J453" s="368"/>
    </row>
    <row r="454" spans="1:28" ht="18">
      <c r="A454" s="365"/>
      <c r="B454" s="523" t="str">
        <f>Customers!$I$3</f>
        <v>5920 W. 21st ST. N.</v>
      </c>
      <c r="C454" s="523"/>
      <c r="D454" s="523"/>
      <c r="E454" s="523"/>
      <c r="F454" s="367"/>
      <c r="G454" s="367"/>
      <c r="H454" s="367"/>
      <c r="I454" s="367"/>
      <c r="J454" s="367"/>
    </row>
    <row r="455" spans="1:28" ht="18">
      <c r="A455" s="365"/>
      <c r="B455" s="523" t="str">
        <f>Customers!$I$10</f>
        <v>WICHITA, KS 67205</v>
      </c>
      <c r="C455" s="523"/>
      <c r="D455" s="523"/>
      <c r="E455" s="523"/>
      <c r="F455" s="367"/>
      <c r="G455" s="367"/>
      <c r="H455" s="367"/>
      <c r="I455" s="367"/>
      <c r="J455" s="367"/>
    </row>
    <row r="456" spans="1:28" ht="18">
      <c r="A456" s="365"/>
      <c r="B456" s="367"/>
      <c r="C456" s="367"/>
      <c r="D456" s="367"/>
      <c r="E456" s="367"/>
      <c r="F456" s="367"/>
      <c r="G456" s="367"/>
      <c r="H456" s="367"/>
      <c r="I456" s="367"/>
      <c r="J456" s="367"/>
    </row>
    <row r="457" spans="1:28" ht="18">
      <c r="A457" s="365" t="s">
        <v>314</v>
      </c>
      <c r="B457" s="523" t="str">
        <f>'TC FORM'!B$3</f>
        <v>Thermocouple Wire</v>
      </c>
      <c r="C457" s="523"/>
      <c r="D457" s="523"/>
      <c r="E457" s="523"/>
      <c r="F457" s="367"/>
      <c r="G457" s="365" t="s">
        <v>315</v>
      </c>
      <c r="H457" s="523" t="str">
        <f>'TC FORM'!G$3</f>
        <v>KF</v>
      </c>
      <c r="I457" s="523"/>
      <c r="J457" s="367"/>
    </row>
    <row r="458" spans="1:28" ht="18">
      <c r="A458" s="365" t="s">
        <v>317</v>
      </c>
      <c r="B458" s="523" t="str">
        <f>'TC FORM'!B$4</f>
        <v>"J"</v>
      </c>
      <c r="C458" s="523"/>
      <c r="D458" s="523"/>
      <c r="E458" s="523"/>
      <c r="F458" s="367"/>
      <c r="G458" s="365" t="s">
        <v>318</v>
      </c>
      <c r="H458" s="524">
        <f ca="1">'TC FORM'!G$4</f>
        <v>45756</v>
      </c>
      <c r="I458" s="524"/>
      <c r="J458" s="367"/>
    </row>
    <row r="459" spans="1:28" ht="18">
      <c r="A459" s="365" t="s">
        <v>320</v>
      </c>
      <c r="B459" s="523" t="str">
        <f>'TC FORM'!B$5</f>
        <v>N/A</v>
      </c>
      <c r="C459" s="523"/>
      <c r="D459" s="523"/>
      <c r="E459" s="523"/>
      <c r="F459" s="367"/>
      <c r="G459" s="365" t="s">
        <v>321</v>
      </c>
      <c r="H459" s="524" t="str">
        <f>'TC FORM'!G$5</f>
        <v>N/A</v>
      </c>
      <c r="I459" s="524"/>
      <c r="J459" s="367"/>
    </row>
    <row r="460" spans="1:28" ht="18">
      <c r="A460" s="365" t="s">
        <v>324</v>
      </c>
      <c r="B460" s="534">
        <f>'TC FORM'!B$6</f>
        <v>72</v>
      </c>
      <c r="C460" s="534"/>
      <c r="D460" s="534"/>
      <c r="E460" s="534"/>
      <c r="F460" s="367"/>
      <c r="G460" s="365" t="s">
        <v>325</v>
      </c>
      <c r="H460" s="370">
        <f>('TC FORM'!G$6)/100</f>
        <v>0.25</v>
      </c>
      <c r="I460" s="367"/>
      <c r="J460" s="367"/>
    </row>
    <row r="461" spans="1:28" ht="5.25" customHeight="1">
      <c r="A461" s="371"/>
      <c r="B461" s="372"/>
      <c r="C461" s="371"/>
      <c r="D461" s="371"/>
      <c r="E461" s="371"/>
      <c r="F461" s="371"/>
      <c r="G461" s="371"/>
      <c r="H461" s="371"/>
      <c r="I461" s="371"/>
      <c r="J461" s="373"/>
    </row>
    <row r="462" spans="1:28" ht="18">
      <c r="A462" s="374"/>
      <c r="B462" s="375" t="s">
        <v>329</v>
      </c>
      <c r="C462" s="374" t="s">
        <v>330</v>
      </c>
      <c r="D462" s="367"/>
      <c r="E462" s="374"/>
      <c r="F462" s="374"/>
      <c r="G462" s="375" t="s">
        <v>331</v>
      </c>
      <c r="H462" s="374" t="str">
        <f>'TC FORM'!AR$23</f>
        <v>Greater of ±2.0°F or ±0.4% of Reading</v>
      </c>
      <c r="I462" s="367"/>
      <c r="J462" s="367"/>
    </row>
    <row r="463" spans="1:28" ht="18">
      <c r="A463" s="374"/>
      <c r="B463" s="375" t="s">
        <v>333</v>
      </c>
      <c r="C463" s="533" t="str">
        <f>'TC FORM'!AR$24</f>
        <v>AMS2750H, ASTM E220-19</v>
      </c>
      <c r="D463" s="533"/>
      <c r="E463" s="533"/>
      <c r="F463" s="533"/>
      <c r="G463" s="375" t="s">
        <v>334</v>
      </c>
      <c r="H463" s="374" t="str">
        <f>'TC FORM'!G$49</f>
        <v>Specification</v>
      </c>
      <c r="I463" s="367"/>
      <c r="J463" s="367"/>
      <c r="W463" s="29" t="s">
        <v>335</v>
      </c>
      <c r="X463" s="343">
        <f>IF(CT!$AR$7="E",X468,IF(CT!$AR$7="J",X469,IF(CT!$AR$7="K",X470,IF(CT!$AR$7="N",X471,IF(CT!$AR$7="R",X472,IF(CT!$AR$7="S",X473,IF(CT!$AR$7="T",X474,"")))))))</f>
        <v>0</v>
      </c>
      <c r="Y463" s="343">
        <f>IF(CT!$AR$7="E",Y468,IF(CT!$AR$7="J",Y469,IF(CT!$AR$7="K",Y470,IF(CT!$AR$7="N",Y471,IF(CT!$AR$7="R",Y472,IF(CT!$AR$7="S",Y473,IF(CT!$AR$7="T",Y474,"")))))))</f>
        <v>0</v>
      </c>
      <c r="Z463" s="343">
        <f>IF(CT!$AR$7="E",Z468,IF(CT!$AR$7="J",Z469,IF(CT!$AR$7="K",Z470,IF(CT!$AR$7="N",Z471,IF(CT!$AR$7="R",Z472,IF(CT!$AR$7="S",Z473,IF(CT!$AR$7="T",Z474,"")))))))</f>
        <v>0</v>
      </c>
      <c r="AA463" s="343">
        <f>IF(CT!$AR$7="E",AA468,IF(CT!$AR$7="J",AA469,IF(CT!$AR$7="K",AA470,IF(CT!$AR$7="N",AA471,IF(CT!$AR$7="R",AA472,IF(CT!$AR$7="S",AA473,IF(CT!$AR$7="T",AA474,"")))))))</f>
        <v>0</v>
      </c>
      <c r="AB463" s="343">
        <f>IF(CT!$AR$7="E",AB468,IF(CT!$AR$7="J",AB469,IF(CT!$AR$7="K",AB470,IF(CT!$AR$7="N",AB471,IF(CT!$AR$7="R",AB472,IF(CT!$AR$7="S",AB473,IF(CT!$AR$7="T",AB474,"")))))))</f>
        <v>0</v>
      </c>
    </row>
    <row r="464" spans="1:28" ht="18">
      <c r="A464" s="374"/>
      <c r="B464" s="374"/>
      <c r="C464" s="533"/>
      <c r="D464" s="533"/>
      <c r="E464" s="533"/>
      <c r="F464" s="533"/>
      <c r="G464" s="375" t="s">
        <v>338</v>
      </c>
      <c r="H464" s="374" t="str">
        <f>'TC FORM'!B$34</f>
        <v>New</v>
      </c>
      <c r="I464" s="367"/>
      <c r="J464" s="367"/>
      <c r="X464" s="82">
        <f>CT!$AS$3</f>
        <v>0</v>
      </c>
      <c r="Y464" s="82">
        <f>CT!$BA$3</f>
        <v>0</v>
      </c>
      <c r="Z464" s="82">
        <f>CT!$BI$3</f>
        <v>0</v>
      </c>
      <c r="AA464" s="82">
        <f>CT!$BQ$3</f>
        <v>0</v>
      </c>
      <c r="AB464" s="82">
        <f>CT!$BY$3</f>
        <v>0</v>
      </c>
    </row>
    <row r="465" spans="1:28" ht="5.25" customHeight="1">
      <c r="A465" s="371"/>
      <c r="B465" s="372"/>
      <c r="C465" s="371"/>
      <c r="D465" s="371"/>
      <c r="E465" s="371"/>
      <c r="F465" s="371"/>
      <c r="G465" s="371"/>
      <c r="H465" s="371"/>
      <c r="I465" s="371"/>
      <c r="J465" s="373"/>
      <c r="X465" s="82"/>
      <c r="Y465" s="82"/>
      <c r="Z465" s="82"/>
      <c r="AA465" s="82"/>
      <c r="AB465" s="82"/>
    </row>
    <row r="466" spans="1:28" ht="18.75">
      <c r="A466" s="523" t="s">
        <v>341</v>
      </c>
      <c r="B466" s="523"/>
      <c r="C466" s="526" t="str">
        <f>IF(X466="","",CONCATENATE(X466,"°F"))</f>
        <v/>
      </c>
      <c r="D466" s="526"/>
      <c r="E466" s="526" t="str">
        <f>IF(Y466="","",CONCATENATE(Y466,"°F"))</f>
        <v/>
      </c>
      <c r="F466" s="526"/>
      <c r="G466" s="395" t="str">
        <f>IF(Z466="","",CONCATENATE(Z466,"°F"))</f>
        <v/>
      </c>
      <c r="H466" s="395" t="str">
        <f>IF(AA466="","",CONCATENATE(AA466,"°F"))</f>
        <v/>
      </c>
      <c r="I466" s="526" t="str">
        <f>IF(AB466="","",CONCATENATE(AB466,"°F"))</f>
        <v/>
      </c>
      <c r="J466" s="526"/>
      <c r="W466" s="29" t="s">
        <v>342</v>
      </c>
      <c r="X466" s="333" t="str">
        <f>IF(X463=0,"",ROUND(X463,2-(1+INT(LOG10(ABS(X463))))))</f>
        <v/>
      </c>
      <c r="Y466" s="333" t="str">
        <f>IF(Y463=0,"",ROUND(Y463,2-(1+INT(LOG10(ABS(Y463))))))</f>
        <v/>
      </c>
      <c r="Z466" s="333" t="str">
        <f>IF(Z463=0,"",ROUND(Z463,2-(1+INT(LOG10(ABS(Z463))))))</f>
        <v/>
      </c>
      <c r="AA466" s="333" t="str">
        <f>IF(AA463=0,"",ROUND(AA463,2-(1+INT(LOG10(ABS(AA463))))))</f>
        <v/>
      </c>
      <c r="AB466" s="333" t="str">
        <f>IF(AB463=0,"",ROUND(AB463,2-(1+INT(LOG10(ABS(AB463))))))</f>
        <v/>
      </c>
    </row>
    <row r="467" spans="1:28" ht="18.75" thickBot="1">
      <c r="A467" s="522" t="s">
        <v>345</v>
      </c>
      <c r="B467" s="522"/>
      <c r="C467" s="579" t="str">
        <f>IF('TC FORM'!D290="","",'TC FORM'!D290)</f>
        <v/>
      </c>
      <c r="D467" s="579"/>
      <c r="E467" s="579" t="str">
        <f>IF('TC FORM'!E290="","",'TC FORM'!E290)</f>
        <v/>
      </c>
      <c r="F467" s="579"/>
      <c r="G467" s="399" t="str">
        <f>IF('TC FORM'!F290="","",'TC FORM'!F290)</f>
        <v/>
      </c>
      <c r="H467" s="400" t="str">
        <f>IF('TC FORM'!G290="","",'TC FORM'!G290)</f>
        <v/>
      </c>
      <c r="I467" s="579" t="str">
        <f>IF('TC FORM'!H290="","",'TC FORM'!H290)</f>
        <v/>
      </c>
      <c r="J467" s="579"/>
      <c r="W467" s="29" t="s">
        <v>346</v>
      </c>
      <c r="X467" s="349" t="str">
        <f>'TC FORM'!$D$170</f>
        <v/>
      </c>
      <c r="Y467" s="350" t="str">
        <f>'TC FORM'!$E$170</f>
        <v/>
      </c>
      <c r="Z467" s="350" t="str">
        <f>'TC FORM'!$F$170</f>
        <v/>
      </c>
      <c r="AA467" s="350" t="str">
        <f>'TC FORM'!$G$170</f>
        <v/>
      </c>
      <c r="AB467" s="350" t="str">
        <f>'TC FORM'!$H$170</f>
        <v/>
      </c>
    </row>
    <row r="468" spans="1:28" ht="18">
      <c r="A468" s="397" t="str">
        <f>IF('TC FORM'!B291="","",'TC FORM'!B291)</f>
        <v/>
      </c>
      <c r="B468" s="397" t="str">
        <f>IF('TC FORM'!C291="","",'TC FORM'!C291)</f>
        <v/>
      </c>
      <c r="C468" s="580" t="str">
        <f>IF('TC FORM'!D291="","",'TC FORM'!D291)</f>
        <v/>
      </c>
      <c r="D468" s="580"/>
      <c r="E468" s="580" t="str">
        <f>IF('TC FORM'!E291="","",'TC FORM'!E291)</f>
        <v/>
      </c>
      <c r="F468" s="580"/>
      <c r="G468" s="376" t="str">
        <f>IF('TC FORM'!F291="","",'TC FORM'!F291)</f>
        <v/>
      </c>
      <c r="H468" s="386" t="str">
        <f>IF('TC FORM'!G291="","",'TC FORM'!G291)</f>
        <v/>
      </c>
      <c r="I468" s="581" t="str">
        <f>IF('TC FORM'!H291="","",'TC FORM'!H291)</f>
        <v/>
      </c>
      <c r="J468" s="581"/>
      <c r="W468" s="333" t="s">
        <v>222</v>
      </c>
      <c r="X468" s="82">
        <f>IF(X464="PRT",AD$264,AD$265)</f>
        <v>0</v>
      </c>
      <c r="Y468" s="82">
        <f>IF(Y464="PRT",AE$264,AE$265)</f>
        <v>1.33</v>
      </c>
      <c r="Z468" s="82">
        <f>IF(Z464="PRT",AF$264,AF$265)</f>
        <v>0</v>
      </c>
      <c r="AA468" s="82">
        <f>IF(AA464="PRT",AG$264,AG$265)</f>
        <v>0</v>
      </c>
      <c r="AB468" s="82">
        <f>IF(AB464="PRT",AH$264,AH$265)</f>
        <v>0</v>
      </c>
    </row>
    <row r="469" spans="1:28" ht="18">
      <c r="A469" s="376" t="str">
        <f>IF('TC FORM'!B292="","",'TC FORM'!B292)</f>
        <v/>
      </c>
      <c r="B469" s="376" t="str">
        <f>IF('TC FORM'!C292="","",'TC FORM'!C292)</f>
        <v/>
      </c>
      <c r="C469" s="581" t="str">
        <f>IF('TC FORM'!D292="","",'TC FORM'!D292)</f>
        <v/>
      </c>
      <c r="D469" s="581"/>
      <c r="E469" s="581" t="str">
        <f>IF('TC FORM'!E292="","",'TC FORM'!E292)</f>
        <v/>
      </c>
      <c r="F469" s="581"/>
      <c r="G469" s="376" t="str">
        <f>IF('TC FORM'!F292="","",'TC FORM'!F292)</f>
        <v/>
      </c>
      <c r="H469" s="386" t="str">
        <f>IF('TC FORM'!G292="","",'TC FORM'!G292)</f>
        <v/>
      </c>
      <c r="I469" s="581" t="str">
        <f>IF('TC FORM'!H292="","",'TC FORM'!H292)</f>
        <v/>
      </c>
      <c r="J469" s="581"/>
      <c r="W469" s="333" t="s">
        <v>51</v>
      </c>
      <c r="X469" s="82">
        <f>IF(X464="PRT",AJ$265,AJ$266)</f>
        <v>0</v>
      </c>
      <c r="Y469" s="82">
        <f>IF(Y464="PRT",AK$265,AK$266)</f>
        <v>0</v>
      </c>
      <c r="Z469" s="82">
        <f>IF(Z464="PRT",AL$265,AL$266)</f>
        <v>0</v>
      </c>
      <c r="AA469" s="82">
        <f>IF(AA464="PRT",AM$265,AM$266)</f>
        <v>0</v>
      </c>
      <c r="AB469" s="82">
        <f>IF(AB464="PRT",AN$265,AN$266)</f>
        <v>0</v>
      </c>
    </row>
    <row r="470" spans="1:28" ht="18">
      <c r="A470" s="376" t="str">
        <f>IF('TC FORM'!B293="","",'TC FORM'!B293)</f>
        <v/>
      </c>
      <c r="B470" s="376" t="str">
        <f>IF('TC FORM'!C293="","",'TC FORM'!C293)</f>
        <v/>
      </c>
      <c r="C470" s="581" t="str">
        <f>IF('TC FORM'!D293="","",'TC FORM'!D293)</f>
        <v/>
      </c>
      <c r="D470" s="581"/>
      <c r="E470" s="581" t="str">
        <f>IF('TC FORM'!E293="","",'TC FORM'!E293)</f>
        <v/>
      </c>
      <c r="F470" s="581"/>
      <c r="G470" s="376" t="str">
        <f>IF('TC FORM'!F293="","",'TC FORM'!F293)</f>
        <v/>
      </c>
      <c r="H470" s="386" t="str">
        <f>IF('TC FORM'!G293="","",'TC FORM'!G293)</f>
        <v/>
      </c>
      <c r="I470" s="581" t="str">
        <f>IF('TC FORM'!H293="","",'TC FORM'!H293)</f>
        <v/>
      </c>
      <c r="J470" s="581"/>
      <c r="W470" s="333" t="s">
        <v>204</v>
      </c>
      <c r="X470" s="82">
        <f>IF(X464="PRT",AP$265,AP$266)</f>
        <v>0</v>
      </c>
      <c r="Y470" s="82">
        <f>IF(Y464="PRT",AQ$265,AQ$266)</f>
        <v>0</v>
      </c>
      <c r="Z470" s="82">
        <f>IF(Z464="PRT",AR$265,AR$266)</f>
        <v>0</v>
      </c>
      <c r="AA470" s="82">
        <f>IF(AA464="PRT",AS$265,AS$266)</f>
        <v>0</v>
      </c>
      <c r="AB470" s="82">
        <f>IF(AB464="PRT",AT$265,AT$266)</f>
        <v>0</v>
      </c>
    </row>
    <row r="471" spans="1:28" ht="18">
      <c r="A471" s="376" t="str">
        <f>IF('TC FORM'!B294="","",'TC FORM'!B294)</f>
        <v/>
      </c>
      <c r="B471" s="376" t="str">
        <f>IF('TC FORM'!C294="","",'TC FORM'!C294)</f>
        <v/>
      </c>
      <c r="C471" s="581" t="str">
        <f>IF('TC FORM'!D294="","",'TC FORM'!D294)</f>
        <v/>
      </c>
      <c r="D471" s="581"/>
      <c r="E471" s="581" t="str">
        <f>IF('TC FORM'!E294="","",'TC FORM'!E294)</f>
        <v/>
      </c>
      <c r="F471" s="581"/>
      <c r="G471" s="376" t="str">
        <f>IF('TC FORM'!F294="","",'TC FORM'!F294)</f>
        <v/>
      </c>
      <c r="H471" s="386" t="str">
        <f>IF('TC FORM'!G294="","",'TC FORM'!G294)</f>
        <v/>
      </c>
      <c r="I471" s="581" t="str">
        <f>IF('TC FORM'!H294="","",'TC FORM'!H294)</f>
        <v/>
      </c>
      <c r="J471" s="581"/>
      <c r="W471" s="333" t="s">
        <v>209</v>
      </c>
      <c r="X471" s="82">
        <f>IF(X464="PRT",AV$265,AV$266)</f>
        <v>0</v>
      </c>
      <c r="Y471" s="82">
        <f>IF(Y464="PRT",AW$265,AW$266)</f>
        <v>0</v>
      </c>
      <c r="Z471" s="82">
        <f>IF(Z464="PRT",AX$265,AX$266)</f>
        <v>0</v>
      </c>
      <c r="AA471" s="82">
        <f>IF(AA464="PRT",AY$265,AY$266)</f>
        <v>0</v>
      </c>
      <c r="AB471" s="82">
        <f>IF(AB464="PRT",AZ$265,AZ$266)</f>
        <v>0</v>
      </c>
    </row>
    <row r="472" spans="1:28" ht="18">
      <c r="A472" s="376" t="str">
        <f>IF('TC FORM'!B295="","",'TC FORM'!B295)</f>
        <v/>
      </c>
      <c r="B472" s="376" t="str">
        <f>IF('TC FORM'!C295="","",'TC FORM'!C295)</f>
        <v/>
      </c>
      <c r="C472" s="581" t="str">
        <f>IF('TC FORM'!D295="","",'TC FORM'!D295)</f>
        <v/>
      </c>
      <c r="D472" s="581"/>
      <c r="E472" s="581" t="str">
        <f>IF('TC FORM'!E295="","",'TC FORM'!E295)</f>
        <v/>
      </c>
      <c r="F472" s="581"/>
      <c r="G472" s="376" t="str">
        <f>IF('TC FORM'!F295="","",'TC FORM'!F295)</f>
        <v/>
      </c>
      <c r="H472" s="386" t="str">
        <f>IF('TC FORM'!G295="","",'TC FORM'!G295)</f>
        <v/>
      </c>
      <c r="I472" s="581" t="str">
        <f>IF('TC FORM'!H295="","",'TC FORM'!H295)</f>
        <v/>
      </c>
      <c r="J472" s="581"/>
      <c r="W472" s="333" t="s">
        <v>216</v>
      </c>
      <c r="X472" s="82">
        <f>IF(X464="PRT",BB$264,IF(X464="ST7",BB$266,BB$265))</f>
        <v>0</v>
      </c>
      <c r="Y472" s="82">
        <f>IF(Y464="PRT",BC$264,IF(Y464="ST7",BC$266,BC$265))</f>
        <v>0</v>
      </c>
      <c r="Z472" s="82">
        <f>IF(Z464="PRT",BD$264,IF(Z464="ST7",BD$266,BD$265))</f>
        <v>0</v>
      </c>
      <c r="AA472" s="82">
        <f>IF(AA464="PRT",BE$264,IF(AA464="ST7",BE$266,BE$265))</f>
        <v>0</v>
      </c>
      <c r="AB472" s="82">
        <f>IF(AB464="PRT",BF$264,IF(AB464="ST7",BF$266,BF$265))</f>
        <v>0</v>
      </c>
    </row>
    <row r="473" spans="1:28" ht="18">
      <c r="A473" s="376" t="str">
        <f>IF('TC FORM'!B296="","",'TC FORM'!B296)</f>
        <v/>
      </c>
      <c r="B473" s="376" t="str">
        <f>IF('TC FORM'!C296="","",'TC FORM'!C296)</f>
        <v/>
      </c>
      <c r="C473" s="581" t="str">
        <f>IF('TC FORM'!D296="","",'TC FORM'!D296)</f>
        <v/>
      </c>
      <c r="D473" s="581"/>
      <c r="E473" s="581" t="str">
        <f>IF('TC FORM'!E296="","",'TC FORM'!E296)</f>
        <v/>
      </c>
      <c r="F473" s="581"/>
      <c r="G473" s="376" t="str">
        <f>IF('TC FORM'!F296="","",'TC FORM'!F296)</f>
        <v/>
      </c>
      <c r="H473" s="386" t="str">
        <f>IF('TC FORM'!G296="","",'TC FORM'!G296)</f>
        <v/>
      </c>
      <c r="I473" s="581" t="str">
        <f>IF('TC FORM'!H296="","",'TC FORM'!H296)</f>
        <v/>
      </c>
      <c r="J473" s="581"/>
      <c r="W473" s="333" t="s">
        <v>219</v>
      </c>
      <c r="X473" s="82">
        <f>IF(X464="PRT",BN$264,IF(X464="ST7",BN$266,BN$265))</f>
        <v>0</v>
      </c>
      <c r="Y473" s="82">
        <f>IF(Y464="PRT",BO$264,IF(Y464="ST7",BO$266,BO$265))</f>
        <v>0</v>
      </c>
      <c r="Z473" s="82">
        <f>IF(Z464="PRT",BP$264,IF(Z464="ST7",BP$266,BP$265))</f>
        <v>0</v>
      </c>
      <c r="AA473" s="82">
        <f>IF(AA464="PRT",BQ$264,IF(AA464="ST7",BQ$266,BQ$265))</f>
        <v>0</v>
      </c>
      <c r="AB473" s="82">
        <f>IF(AB464="PRT",BR$264,IF(AB464="ST7",BR$266,BR$265))</f>
        <v>0</v>
      </c>
    </row>
    <row r="474" spans="1:28" ht="18">
      <c r="A474" s="376" t="str">
        <f>IF('TC FORM'!B297="","",'TC FORM'!B297)</f>
        <v/>
      </c>
      <c r="B474" s="376" t="str">
        <f>IF('TC FORM'!C297="","",'TC FORM'!C297)</f>
        <v/>
      </c>
      <c r="C474" s="581" t="str">
        <f>IF('TC FORM'!D297="","",'TC FORM'!D297)</f>
        <v/>
      </c>
      <c r="D474" s="581"/>
      <c r="E474" s="581" t="str">
        <f>IF('TC FORM'!E297="","",'TC FORM'!E297)</f>
        <v/>
      </c>
      <c r="F474" s="581"/>
      <c r="G474" s="376" t="str">
        <f>IF('TC FORM'!F297="","",'TC FORM'!F297)</f>
        <v/>
      </c>
      <c r="H474" s="386" t="str">
        <f>IF('TC FORM'!G297="","",'TC FORM'!G297)</f>
        <v/>
      </c>
      <c r="I474" s="581" t="str">
        <f>IF('TC FORM'!H297="","",'TC FORM'!H297)</f>
        <v/>
      </c>
      <c r="J474" s="581"/>
      <c r="W474" s="333" t="s">
        <v>213</v>
      </c>
      <c r="X474" s="82">
        <f>IF(X464="PRT",BZ$263,BZ$264)</f>
        <v>0</v>
      </c>
      <c r="Y474" s="82">
        <f>IF(Y464="PRT",CA$263,CA$264)</f>
        <v>0</v>
      </c>
      <c r="Z474" s="82">
        <f>IF(Z464="PRT",CB$263,CB$264)</f>
        <v>0</v>
      </c>
      <c r="AA474" s="82">
        <f>IF(AA464="PRT",CC$263,CC$264)</f>
        <v>0</v>
      </c>
      <c r="AB474" s="82">
        <f>IF(AB464="PRT",CD$263,CD$264)</f>
        <v>0</v>
      </c>
    </row>
    <row r="475" spans="1:28" ht="18">
      <c r="A475" s="376" t="str">
        <f>IF('TC FORM'!B298="","",'TC FORM'!B298)</f>
        <v/>
      </c>
      <c r="B475" s="376" t="str">
        <f>IF('TC FORM'!C298="","",'TC FORM'!C298)</f>
        <v/>
      </c>
      <c r="C475" s="581" t="str">
        <f>IF('TC FORM'!D298="","",'TC FORM'!D298)</f>
        <v/>
      </c>
      <c r="D475" s="581"/>
      <c r="E475" s="581" t="str">
        <f>IF('TC FORM'!E298="","",'TC FORM'!E298)</f>
        <v/>
      </c>
      <c r="F475" s="581"/>
      <c r="G475" s="376" t="str">
        <f>IF('TC FORM'!F298="","",'TC FORM'!F298)</f>
        <v/>
      </c>
      <c r="H475" s="386" t="str">
        <f>IF('TC FORM'!G298="","",'TC FORM'!G298)</f>
        <v/>
      </c>
      <c r="I475" s="581" t="str">
        <f>IF('TC FORM'!H298="","",'TC FORM'!H298)</f>
        <v/>
      </c>
      <c r="J475" s="581"/>
    </row>
    <row r="476" spans="1:28" ht="18">
      <c r="A476" s="376" t="str">
        <f>IF('TC FORM'!B299="","",'TC FORM'!B299)</f>
        <v/>
      </c>
      <c r="B476" s="376" t="str">
        <f>IF('TC FORM'!C299="","",'TC FORM'!C299)</f>
        <v/>
      </c>
      <c r="C476" s="581" t="str">
        <f>IF('TC FORM'!D299="","",'TC FORM'!D299)</f>
        <v/>
      </c>
      <c r="D476" s="581"/>
      <c r="E476" s="581" t="str">
        <f>IF('TC FORM'!E299="","",'TC FORM'!E299)</f>
        <v/>
      </c>
      <c r="F476" s="581"/>
      <c r="G476" s="376" t="str">
        <f>IF('TC FORM'!F299="","",'TC FORM'!F299)</f>
        <v/>
      </c>
      <c r="H476" s="386" t="str">
        <f>IF('TC FORM'!G299="","",'TC FORM'!G299)</f>
        <v/>
      </c>
      <c r="I476" s="581" t="str">
        <f>IF('TC FORM'!H299="","",'TC FORM'!H299)</f>
        <v/>
      </c>
      <c r="J476" s="581"/>
    </row>
    <row r="477" spans="1:28" ht="18">
      <c r="A477" s="376" t="str">
        <f>IF('TC FORM'!B300="","",'TC FORM'!B300)</f>
        <v/>
      </c>
      <c r="B477" s="376" t="str">
        <f>IF('TC FORM'!C300="","",'TC FORM'!C300)</f>
        <v/>
      </c>
      <c r="C477" s="581" t="str">
        <f>IF('TC FORM'!D300="","",'TC FORM'!D300)</f>
        <v/>
      </c>
      <c r="D477" s="581"/>
      <c r="E477" s="581" t="str">
        <f>IF('TC FORM'!E300="","",'TC FORM'!E300)</f>
        <v/>
      </c>
      <c r="F477" s="581"/>
      <c r="G477" s="376" t="str">
        <f>IF('TC FORM'!F300="","",'TC FORM'!F300)</f>
        <v/>
      </c>
      <c r="H477" s="386" t="str">
        <f>IF('TC FORM'!G300="","",'TC FORM'!G300)</f>
        <v/>
      </c>
      <c r="I477" s="581" t="str">
        <f>IF('TC FORM'!H300="","",'TC FORM'!H300)</f>
        <v/>
      </c>
      <c r="J477" s="581"/>
    </row>
    <row r="478" spans="1:28" ht="18">
      <c r="A478" s="376" t="str">
        <f>IF('TC FORM'!B301="","",'TC FORM'!B301)</f>
        <v/>
      </c>
      <c r="B478" s="376" t="str">
        <f>IF('TC FORM'!C301="","",'TC FORM'!C301)</f>
        <v/>
      </c>
      <c r="C478" s="581" t="str">
        <f>IF('TC FORM'!D301="","",'TC FORM'!D301)</f>
        <v/>
      </c>
      <c r="D478" s="581"/>
      <c r="E478" s="581" t="str">
        <f>IF('TC FORM'!E301="","",'TC FORM'!E301)</f>
        <v/>
      </c>
      <c r="F478" s="581"/>
      <c r="G478" s="376" t="str">
        <f>IF('TC FORM'!F301="","",'TC FORM'!F301)</f>
        <v/>
      </c>
      <c r="H478" s="386" t="str">
        <f>IF('TC FORM'!G301="","",'TC FORM'!G301)</f>
        <v/>
      </c>
      <c r="I478" s="581" t="str">
        <f>IF('TC FORM'!H301="","",'TC FORM'!H301)</f>
        <v/>
      </c>
      <c r="J478" s="581"/>
    </row>
    <row r="479" spans="1:28" ht="18">
      <c r="A479" s="376" t="str">
        <f>IF('TC FORM'!B302="","",'TC FORM'!B302)</f>
        <v/>
      </c>
      <c r="B479" s="376" t="str">
        <f>IF('TC FORM'!C302="","",'TC FORM'!C302)</f>
        <v/>
      </c>
      <c r="C479" s="581" t="str">
        <f>IF('TC FORM'!D302="","",'TC FORM'!D302)</f>
        <v/>
      </c>
      <c r="D479" s="581"/>
      <c r="E479" s="581" t="str">
        <f>IF('TC FORM'!E302="","",'TC FORM'!E302)</f>
        <v/>
      </c>
      <c r="F479" s="581"/>
      <c r="G479" s="376" t="str">
        <f>IF('TC FORM'!F302="","",'TC FORM'!F302)</f>
        <v/>
      </c>
      <c r="H479" s="386" t="str">
        <f>IF('TC FORM'!G302="","",'TC FORM'!G302)</f>
        <v/>
      </c>
      <c r="I479" s="581" t="str">
        <f>IF('TC FORM'!H302="","",'TC FORM'!H302)</f>
        <v/>
      </c>
      <c r="J479" s="581"/>
    </row>
    <row r="480" spans="1:28" ht="18">
      <c r="A480" s="376" t="str">
        <f>IF('TC FORM'!B303="","",'TC FORM'!B303)</f>
        <v/>
      </c>
      <c r="B480" s="376" t="str">
        <f>IF('TC FORM'!C303="","",'TC FORM'!C303)</f>
        <v/>
      </c>
      <c r="C480" s="581" t="str">
        <f>IF('TC FORM'!D303="","",'TC FORM'!D303)</f>
        <v/>
      </c>
      <c r="D480" s="581"/>
      <c r="E480" s="581" t="str">
        <f>IF('TC FORM'!E303="","",'TC FORM'!E303)</f>
        <v/>
      </c>
      <c r="F480" s="581"/>
      <c r="G480" s="376" t="str">
        <f>IF('TC FORM'!F303="","",'TC FORM'!F303)</f>
        <v/>
      </c>
      <c r="H480" s="386" t="str">
        <f>IF('TC FORM'!G303="","",'TC FORM'!G303)</f>
        <v/>
      </c>
      <c r="I480" s="581" t="str">
        <f>IF('TC FORM'!H303="","",'TC FORM'!H303)</f>
        <v/>
      </c>
      <c r="J480" s="581"/>
    </row>
    <row r="481" spans="1:10" ht="18">
      <c r="A481" s="376" t="str">
        <f>IF('TC FORM'!B304="","",'TC FORM'!B304)</f>
        <v/>
      </c>
      <c r="B481" s="376" t="str">
        <f>IF('TC FORM'!C304="","",'TC FORM'!C304)</f>
        <v/>
      </c>
      <c r="C481" s="581" t="str">
        <f>IF('TC FORM'!D304="","",'TC FORM'!D304)</f>
        <v/>
      </c>
      <c r="D481" s="581"/>
      <c r="E481" s="581" t="str">
        <f>IF('TC FORM'!E304="","",'TC FORM'!E304)</f>
        <v/>
      </c>
      <c r="F481" s="581"/>
      <c r="G481" s="376" t="str">
        <f>IF('TC FORM'!F304="","",'TC FORM'!F304)</f>
        <v/>
      </c>
      <c r="H481" s="386" t="str">
        <f>IF('TC FORM'!G304="","",'TC FORM'!G304)</f>
        <v/>
      </c>
      <c r="I481" s="581" t="str">
        <f>IF('TC FORM'!H304="","",'TC FORM'!H304)</f>
        <v/>
      </c>
      <c r="J481" s="581"/>
    </row>
    <row r="482" spans="1:10" ht="18">
      <c r="A482" s="376" t="str">
        <f>IF('TC FORM'!B305="","",'TC FORM'!B305)</f>
        <v/>
      </c>
      <c r="B482" s="376" t="str">
        <f>IF('TC FORM'!C305="","",'TC FORM'!C305)</f>
        <v/>
      </c>
      <c r="C482" s="581" t="str">
        <f>IF('TC FORM'!D305="","",'TC FORM'!D305)</f>
        <v/>
      </c>
      <c r="D482" s="581"/>
      <c r="E482" s="581" t="str">
        <f>IF('TC FORM'!E305="","",'TC FORM'!E305)</f>
        <v/>
      </c>
      <c r="F482" s="581"/>
      <c r="G482" s="376" t="str">
        <f>IF('TC FORM'!F305="","",'TC FORM'!F305)</f>
        <v/>
      </c>
      <c r="H482" s="386" t="str">
        <f>IF('TC FORM'!G305="","",'TC FORM'!G305)</f>
        <v/>
      </c>
      <c r="I482" s="581" t="str">
        <f>IF('TC FORM'!H305="","",'TC FORM'!H305)</f>
        <v/>
      </c>
      <c r="J482" s="581"/>
    </row>
    <row r="483" spans="1:10" ht="15.75">
      <c r="A483" s="328" t="s">
        <v>353</v>
      </c>
      <c r="B483" s="321"/>
      <c r="C483" s="321"/>
      <c r="D483" s="321"/>
      <c r="E483" s="321"/>
      <c r="F483" s="321"/>
      <c r="G483" s="321"/>
      <c r="H483" s="321"/>
      <c r="I483" s="321"/>
    </row>
    <row r="484" spans="1:10" ht="5.25" customHeight="1">
      <c r="A484" s="323"/>
      <c r="B484" s="323"/>
      <c r="C484" s="323"/>
      <c r="D484" s="323"/>
      <c r="E484" s="323"/>
      <c r="F484" s="323"/>
      <c r="G484" s="323"/>
      <c r="H484" s="323"/>
      <c r="I484" s="323"/>
      <c r="J484" s="323"/>
    </row>
    <row r="485" spans="1:10">
      <c r="A485" s="540" t="s">
        <v>354</v>
      </c>
      <c r="B485" s="540"/>
      <c r="C485" s="540"/>
      <c r="D485" s="540"/>
      <c r="E485" s="540"/>
      <c r="F485" s="540"/>
      <c r="G485" s="540"/>
      <c r="H485" s="540"/>
      <c r="I485" s="540"/>
      <c r="J485" s="540"/>
    </row>
    <row r="486" spans="1:10">
      <c r="A486" s="540"/>
      <c r="B486" s="540"/>
      <c r="C486" s="540"/>
      <c r="D486" s="540"/>
      <c r="E486" s="540"/>
      <c r="F486" s="540"/>
      <c r="G486" s="540"/>
      <c r="H486" s="540"/>
      <c r="I486" s="540"/>
      <c r="J486" s="540"/>
    </row>
    <row r="487" spans="1:10">
      <c r="A487" s="540"/>
      <c r="B487" s="540"/>
      <c r="C487" s="540"/>
      <c r="D487" s="540"/>
      <c r="E487" s="540"/>
      <c r="F487" s="540"/>
      <c r="G487" s="540"/>
      <c r="H487" s="540"/>
      <c r="I487" s="540"/>
      <c r="J487" s="540"/>
    </row>
    <row r="488" spans="1:10">
      <c r="A488" s="540"/>
      <c r="B488" s="540"/>
      <c r="C488" s="540"/>
      <c r="D488" s="540"/>
      <c r="E488" s="540"/>
      <c r="F488" s="540"/>
      <c r="G488" s="540"/>
      <c r="H488" s="540"/>
      <c r="I488" s="540"/>
      <c r="J488" s="540"/>
    </row>
    <row r="489" spans="1:10">
      <c r="A489" s="540"/>
      <c r="B489" s="540"/>
      <c r="C489" s="540"/>
      <c r="D489" s="540"/>
      <c r="E489" s="540"/>
      <c r="F489" s="540"/>
      <c r="G489" s="540"/>
      <c r="H489" s="540"/>
      <c r="I489" s="540"/>
      <c r="J489" s="540"/>
    </row>
    <row r="490" spans="1:10" ht="5.25" customHeight="1">
      <c r="A490" s="320"/>
      <c r="B490" s="320"/>
      <c r="C490" s="320"/>
      <c r="D490" s="320"/>
      <c r="E490" s="320"/>
      <c r="F490" s="320"/>
      <c r="G490" s="320"/>
      <c r="H490" s="320"/>
      <c r="I490" s="320"/>
      <c r="J490" s="320"/>
    </row>
    <row r="491" spans="1:10" ht="18">
      <c r="A491" s="374" t="s">
        <v>214</v>
      </c>
      <c r="B491" s="374"/>
      <c r="C491" s="374"/>
      <c r="D491" s="374"/>
      <c r="E491" s="374"/>
      <c r="F491" s="374"/>
      <c r="G491" s="374"/>
      <c r="H491" s="374"/>
      <c r="I491" s="374"/>
      <c r="J491" s="367"/>
    </row>
    <row r="492" spans="1:10">
      <c r="A492" s="533" t="str">
        <f>'TC FORM'!B$32</f>
        <v>Found in tolerance.  No action required.  "C.F" = "Correction Factor."</v>
      </c>
      <c r="B492" s="533"/>
      <c r="C492" s="533"/>
      <c r="D492" s="533"/>
      <c r="E492" s="533"/>
      <c r="F492" s="533"/>
      <c r="G492" s="533"/>
      <c r="H492" s="533"/>
      <c r="I492" s="533"/>
      <c r="J492" s="533"/>
    </row>
    <row r="493" spans="1:10">
      <c r="A493" s="533"/>
      <c r="B493" s="533"/>
      <c r="C493" s="533"/>
      <c r="D493" s="533"/>
      <c r="E493" s="533"/>
      <c r="F493" s="533"/>
      <c r="G493" s="533"/>
      <c r="H493" s="533"/>
      <c r="I493" s="533"/>
      <c r="J493" s="533"/>
    </row>
    <row r="494" spans="1:10">
      <c r="A494" s="533"/>
      <c r="B494" s="533"/>
      <c r="C494" s="533"/>
      <c r="D494" s="533"/>
      <c r="E494" s="533"/>
      <c r="F494" s="533"/>
      <c r="G494" s="533"/>
      <c r="H494" s="533"/>
      <c r="I494" s="533"/>
      <c r="J494" s="533"/>
    </row>
    <row r="495" spans="1:10">
      <c r="A495" s="533"/>
      <c r="B495" s="533"/>
      <c r="C495" s="533"/>
      <c r="D495" s="533"/>
      <c r="E495" s="533"/>
      <c r="F495" s="533"/>
      <c r="G495" s="533"/>
      <c r="H495" s="533"/>
      <c r="I495" s="533"/>
      <c r="J495" s="533"/>
    </row>
    <row r="496" spans="1:10">
      <c r="A496" s="533"/>
      <c r="B496" s="533"/>
      <c r="C496" s="533"/>
      <c r="D496" s="533"/>
      <c r="E496" s="533"/>
      <c r="F496" s="533"/>
      <c r="G496" s="533"/>
      <c r="H496" s="533"/>
      <c r="I496" s="533"/>
      <c r="J496" s="533"/>
    </row>
    <row r="497" spans="1:10" ht="18">
      <c r="A497" s="375" t="s">
        <v>355</v>
      </c>
      <c r="B497" s="543" t="str">
        <f>'TC FORM'!B$35</f>
        <v>ACCEPTED</v>
      </c>
      <c r="C497" s="543"/>
      <c r="D497" s="543"/>
      <c r="E497" s="543"/>
      <c r="F497" s="543"/>
      <c r="G497" s="543"/>
      <c r="H497" s="543"/>
      <c r="I497" s="374"/>
      <c r="J497" s="367"/>
    </row>
    <row r="498" spans="1:10" ht="18">
      <c r="A498" s="374"/>
      <c r="B498" s="374"/>
      <c r="C498" s="374"/>
      <c r="D498" s="374"/>
      <c r="E498" s="374"/>
      <c r="F498" s="374"/>
      <c r="G498" s="374"/>
      <c r="H498" s="374"/>
      <c r="I498" s="374"/>
      <c r="J498" s="367"/>
    </row>
    <row r="499" spans="1:10" ht="5.25" customHeight="1">
      <c r="A499" s="320"/>
      <c r="B499" s="320"/>
      <c r="C499" s="320"/>
      <c r="D499" s="320"/>
      <c r="E499" s="320"/>
      <c r="F499" s="320"/>
      <c r="G499" s="320"/>
      <c r="H499" s="320"/>
      <c r="I499" s="320"/>
      <c r="J499" s="320"/>
    </row>
    <row r="500" spans="1:10" ht="15.75">
      <c r="A500" s="321"/>
      <c r="B500" s="321"/>
      <c r="C500" s="321"/>
      <c r="D500" s="542" t="s">
        <v>356</v>
      </c>
      <c r="E500" s="542"/>
      <c r="F500" s="321"/>
      <c r="G500" s="321"/>
      <c r="H500" s="321"/>
      <c r="I500" s="321"/>
    </row>
    <row r="501" spans="1:10" ht="15.75">
      <c r="A501" s="541" t="s">
        <v>357</v>
      </c>
      <c r="B501" s="541"/>
      <c r="C501" s="541" t="s">
        <v>207</v>
      </c>
      <c r="D501" s="541"/>
      <c r="E501" s="541" t="s">
        <v>358</v>
      </c>
      <c r="F501" s="541"/>
      <c r="G501" s="331" t="s">
        <v>85</v>
      </c>
      <c r="H501" s="541" t="s">
        <v>359</v>
      </c>
      <c r="I501" s="541"/>
      <c r="J501" s="541"/>
    </row>
    <row r="502" spans="1:10" ht="15.75">
      <c r="A502" s="538" t="str">
        <f>IF(A440="","",A440)</f>
        <v>Additel 286</v>
      </c>
      <c r="B502" s="538"/>
      <c r="C502" s="538" t="str">
        <f>IF(C440="","",C440)</f>
        <v>6851022030037</v>
      </c>
      <c r="D502" s="538"/>
      <c r="E502" s="539">
        <f>IF(E440="","",E440)</f>
        <v>45474</v>
      </c>
      <c r="F502" s="539"/>
      <c r="G502" s="353">
        <f t="shared" ref="G502:H506" si="10">IF(G440="","",G440)</f>
        <v>45839</v>
      </c>
      <c r="H502" s="535" t="str">
        <f t="shared" si="10"/>
        <v/>
      </c>
      <c r="I502" s="536"/>
      <c r="J502" s="537"/>
    </row>
    <row r="503" spans="1:10" ht="15.75">
      <c r="A503" s="538" t="str">
        <f>IF(A441="","",A441)</f>
        <v>Fluke 1502A</v>
      </c>
      <c r="B503" s="538"/>
      <c r="C503" s="538" t="str">
        <f>IF(C441="","",C441)</f>
        <v>B55852</v>
      </c>
      <c r="D503" s="538"/>
      <c r="E503" s="539">
        <f>IF(E441="","",E441)</f>
        <v>45677</v>
      </c>
      <c r="F503" s="539"/>
      <c r="G503" s="353">
        <f t="shared" si="10"/>
        <v>46042</v>
      </c>
      <c r="H503" s="535" t="str">
        <f t="shared" si="10"/>
        <v>56561-068751</v>
      </c>
      <c r="I503" s="536"/>
      <c r="J503" s="537"/>
    </row>
    <row r="504" spans="1:10" ht="15.75">
      <c r="A504" s="538" t="str">
        <f>IF(A442="","",A442)</f>
        <v>PRT</v>
      </c>
      <c r="B504" s="538"/>
      <c r="C504" s="538" t="str">
        <f>IF(C442="","",C442)</f>
        <v>496142</v>
      </c>
      <c r="D504" s="538"/>
      <c r="E504" s="539">
        <f>IF(E442="","",E442)</f>
        <v>45275</v>
      </c>
      <c r="F504" s="539"/>
      <c r="G504" s="353">
        <f t="shared" si="10"/>
        <v>46006</v>
      </c>
      <c r="H504" s="535" t="str">
        <f t="shared" si="10"/>
        <v>G295632</v>
      </c>
      <c r="I504" s="536"/>
      <c r="J504" s="537"/>
    </row>
    <row r="505" spans="1:10" ht="15.75">
      <c r="A505" s="538" t="str">
        <f>IF(A443="","",A443)</f>
        <v/>
      </c>
      <c r="B505" s="538"/>
      <c r="C505" s="538" t="str">
        <f>IF(C443="","",C443)</f>
        <v/>
      </c>
      <c r="D505" s="538"/>
      <c r="E505" s="539" t="str">
        <f>IF(E443="","",E443)</f>
        <v/>
      </c>
      <c r="F505" s="539"/>
      <c r="G505" s="353" t="str">
        <f t="shared" si="10"/>
        <v/>
      </c>
      <c r="H505" s="535" t="str">
        <f t="shared" si="10"/>
        <v/>
      </c>
      <c r="I505" s="536"/>
      <c r="J505" s="537"/>
    </row>
    <row r="506" spans="1:10" ht="15.75">
      <c r="A506" s="538" t="str">
        <f>IF(A444="","",A444)</f>
        <v/>
      </c>
      <c r="B506" s="538"/>
      <c r="C506" s="538" t="str">
        <f>IF(C444="","",C444)</f>
        <v/>
      </c>
      <c r="D506" s="538"/>
      <c r="E506" s="539" t="str">
        <f>IF(E444="","",E444)</f>
        <v/>
      </c>
      <c r="F506" s="539"/>
      <c r="G506" s="353" t="str">
        <f t="shared" si="10"/>
        <v/>
      </c>
      <c r="H506" s="535" t="str">
        <f t="shared" si="10"/>
        <v/>
      </c>
      <c r="I506" s="536"/>
      <c r="J506" s="537"/>
    </row>
    <row r="507" spans="1:10" ht="15.75">
      <c r="A507" s="321"/>
      <c r="B507" s="321"/>
      <c r="C507" s="321"/>
      <c r="D507" s="321"/>
      <c r="F507" s="321"/>
      <c r="G507" s="321"/>
      <c r="H507" s="321"/>
      <c r="I507" s="321"/>
    </row>
    <row r="508" spans="1:10" ht="15.75">
      <c r="E508" s="321"/>
    </row>
  </sheetData>
  <sheetProtection algorithmName="SHA-512" hashValue="hoAqX0xtdb8VqlkDaioLDKTxsUL3Q5WPO7v/MovykdojrAR98bXczYhYtH9JGPAGJmBPaQWM6iQ2gxnqgMGbCg==" saltValue="dwjC1L2YV5KZoWmVowjeeQ==" spinCount="100000" sheet="1" objects="1" scenarios="1"/>
  <protectedRanges>
    <protectedRange sqref="B45:J45" name="CustomCommentsIndivTCs"/>
  </protectedRanges>
  <mergeCells count="794">
    <mergeCell ref="B199:F199"/>
    <mergeCell ref="B200:F200"/>
    <mergeCell ref="B201:F201"/>
    <mergeCell ref="B202:F202"/>
    <mergeCell ref="A277:B277"/>
    <mergeCell ref="A213:B213"/>
    <mergeCell ref="B261:H261"/>
    <mergeCell ref="A276:B276"/>
    <mergeCell ref="A252:B252"/>
    <mergeCell ref="A247:B247"/>
    <mergeCell ref="C252:D252"/>
    <mergeCell ref="E252:F252"/>
    <mergeCell ref="H252:J252"/>
    <mergeCell ref="A249:B249"/>
    <mergeCell ref="C249:D249"/>
    <mergeCell ref="E249:F249"/>
    <mergeCell ref="H249:J249"/>
    <mergeCell ref="A250:B250"/>
    <mergeCell ref="C250:D250"/>
    <mergeCell ref="A251:B251"/>
    <mergeCell ref="C251:D251"/>
    <mergeCell ref="E251:F251"/>
    <mergeCell ref="H251:J251"/>
    <mergeCell ref="E250:F250"/>
    <mergeCell ref="B74:F74"/>
    <mergeCell ref="B133:H133"/>
    <mergeCell ref="A84:B84"/>
    <mergeCell ref="A85:B85"/>
    <mergeCell ref="E132:H132"/>
    <mergeCell ref="B134:E134"/>
    <mergeCell ref="F134:G134"/>
    <mergeCell ref="B137:F137"/>
    <mergeCell ref="C100:D100"/>
    <mergeCell ref="E100:F100"/>
    <mergeCell ref="A120:B120"/>
    <mergeCell ref="C120:D120"/>
    <mergeCell ref="B135:F135"/>
    <mergeCell ref="B136:F136"/>
    <mergeCell ref="A110:J114"/>
    <mergeCell ref="B115:H115"/>
    <mergeCell ref="D118:E118"/>
    <mergeCell ref="E123:F123"/>
    <mergeCell ref="H123:J123"/>
    <mergeCell ref="A121:B121"/>
    <mergeCell ref="C121:D121"/>
    <mergeCell ref="E121:F121"/>
    <mergeCell ref="A119:B119"/>
    <mergeCell ref="C119:D119"/>
    <mergeCell ref="B10:F10"/>
    <mergeCell ref="B71:F71"/>
    <mergeCell ref="B72:F72"/>
    <mergeCell ref="B73:F73"/>
    <mergeCell ref="A21:B21"/>
    <mergeCell ref="A58:B58"/>
    <mergeCell ref="C58:D58"/>
    <mergeCell ref="A59:B59"/>
    <mergeCell ref="B69:H69"/>
    <mergeCell ref="H60:J60"/>
    <mergeCell ref="B45:J45"/>
    <mergeCell ref="I21:J21"/>
    <mergeCell ref="C22:D22"/>
    <mergeCell ref="I22:J22"/>
    <mergeCell ref="C20:D20"/>
    <mergeCell ref="E24:F24"/>
    <mergeCell ref="E25:F25"/>
    <mergeCell ref="E26:F26"/>
    <mergeCell ref="E27:F27"/>
    <mergeCell ref="C21:D21"/>
    <mergeCell ref="E20:F20"/>
    <mergeCell ref="E21:F21"/>
    <mergeCell ref="C25:D25"/>
    <mergeCell ref="C26:D26"/>
    <mergeCell ref="A149:B149"/>
    <mergeCell ref="B197:H197"/>
    <mergeCell ref="A231:J235"/>
    <mergeCell ref="A238:J242"/>
    <mergeCell ref="B243:H243"/>
    <mergeCell ref="C247:D247"/>
    <mergeCell ref="E247:F247"/>
    <mergeCell ref="H247:J247"/>
    <mergeCell ref="C220:D220"/>
    <mergeCell ref="E220:F220"/>
    <mergeCell ref="I220:J220"/>
    <mergeCell ref="C221:D221"/>
    <mergeCell ref="E221:F221"/>
    <mergeCell ref="I221:J221"/>
    <mergeCell ref="C222:D222"/>
    <mergeCell ref="E222:F222"/>
    <mergeCell ref="I222:J222"/>
    <mergeCell ref="C217:D217"/>
    <mergeCell ref="E217:F217"/>
    <mergeCell ref="I217:J217"/>
    <mergeCell ref="C218:D218"/>
    <mergeCell ref="C216:D216"/>
    <mergeCell ref="E216:F216"/>
    <mergeCell ref="I216:J216"/>
    <mergeCell ref="B138:F138"/>
    <mergeCell ref="A248:B248"/>
    <mergeCell ref="C248:D248"/>
    <mergeCell ref="E248:F248"/>
    <mergeCell ref="H248:J248"/>
    <mergeCell ref="C226:D226"/>
    <mergeCell ref="E226:F226"/>
    <mergeCell ref="I226:J226"/>
    <mergeCell ref="C227:D227"/>
    <mergeCell ref="E227:F227"/>
    <mergeCell ref="I227:J227"/>
    <mergeCell ref="C228:D228"/>
    <mergeCell ref="D246:E246"/>
    <mergeCell ref="E218:F218"/>
    <mergeCell ref="I218:J218"/>
    <mergeCell ref="C219:D219"/>
    <mergeCell ref="E219:F219"/>
    <mergeCell ref="I219:J219"/>
    <mergeCell ref="C214:D214"/>
    <mergeCell ref="E214:F214"/>
    <mergeCell ref="I214:J214"/>
    <mergeCell ref="C215:D215"/>
    <mergeCell ref="E215:F215"/>
    <mergeCell ref="I215:J215"/>
    <mergeCell ref="H250:J250"/>
    <mergeCell ref="E228:F228"/>
    <mergeCell ref="I228:J228"/>
    <mergeCell ref="C223:D223"/>
    <mergeCell ref="E223:F223"/>
    <mergeCell ref="I223:J223"/>
    <mergeCell ref="C224:D224"/>
    <mergeCell ref="E224:F224"/>
    <mergeCell ref="I224:J224"/>
    <mergeCell ref="C225:D225"/>
    <mergeCell ref="E225:F225"/>
    <mergeCell ref="I225:J225"/>
    <mergeCell ref="I212:J212"/>
    <mergeCell ref="C213:D213"/>
    <mergeCell ref="E213:F213"/>
    <mergeCell ref="I213:J213"/>
    <mergeCell ref="B203:E203"/>
    <mergeCell ref="B204:E204"/>
    <mergeCell ref="B205:E205"/>
    <mergeCell ref="B206:E206"/>
    <mergeCell ref="C209:F210"/>
    <mergeCell ref="H203:I203"/>
    <mergeCell ref="A212:B212"/>
    <mergeCell ref="C212:D212"/>
    <mergeCell ref="E212:F212"/>
    <mergeCell ref="H204:I204"/>
    <mergeCell ref="H205:I205"/>
    <mergeCell ref="A187:B187"/>
    <mergeCell ref="C187:D187"/>
    <mergeCell ref="E187:F187"/>
    <mergeCell ref="H187:J187"/>
    <mergeCell ref="B198:E198"/>
    <mergeCell ref="F198:G198"/>
    <mergeCell ref="A188:B188"/>
    <mergeCell ref="C188:D188"/>
    <mergeCell ref="E188:F188"/>
    <mergeCell ref="H188:J188"/>
    <mergeCell ref="B193:H193"/>
    <mergeCell ref="B194:H194"/>
    <mergeCell ref="B195:H195"/>
    <mergeCell ref="E196:H196"/>
    <mergeCell ref="A184:B184"/>
    <mergeCell ref="C184:D184"/>
    <mergeCell ref="E184:F184"/>
    <mergeCell ref="H184:J184"/>
    <mergeCell ref="A185:B185"/>
    <mergeCell ref="C185:D185"/>
    <mergeCell ref="E185:F185"/>
    <mergeCell ref="H185:J185"/>
    <mergeCell ref="A186:B186"/>
    <mergeCell ref="C186:D186"/>
    <mergeCell ref="E186:F186"/>
    <mergeCell ref="H186:J186"/>
    <mergeCell ref="C164:D164"/>
    <mergeCell ref="E164:F164"/>
    <mergeCell ref="I164:J164"/>
    <mergeCell ref="A167:J171"/>
    <mergeCell ref="A174:J178"/>
    <mergeCell ref="B179:H179"/>
    <mergeCell ref="D182:E182"/>
    <mergeCell ref="A183:B183"/>
    <mergeCell ref="C183:D183"/>
    <mergeCell ref="E183:F183"/>
    <mergeCell ref="H183:J183"/>
    <mergeCell ref="C161:D161"/>
    <mergeCell ref="E161:F161"/>
    <mergeCell ref="I161:J161"/>
    <mergeCell ref="C162:D162"/>
    <mergeCell ref="E162:F162"/>
    <mergeCell ref="I162:J162"/>
    <mergeCell ref="C163:D163"/>
    <mergeCell ref="E163:F163"/>
    <mergeCell ref="I163:J163"/>
    <mergeCell ref="C158:D158"/>
    <mergeCell ref="E158:F158"/>
    <mergeCell ref="I158:J158"/>
    <mergeCell ref="C159:D159"/>
    <mergeCell ref="E159:F159"/>
    <mergeCell ref="I159:J159"/>
    <mergeCell ref="C160:D160"/>
    <mergeCell ref="E160:F160"/>
    <mergeCell ref="I160:J160"/>
    <mergeCell ref="C155:D155"/>
    <mergeCell ref="E155:F155"/>
    <mergeCell ref="I155:J155"/>
    <mergeCell ref="C156:D156"/>
    <mergeCell ref="E156:F156"/>
    <mergeCell ref="I156:J156"/>
    <mergeCell ref="C157:D157"/>
    <mergeCell ref="E157:F157"/>
    <mergeCell ref="I157:J157"/>
    <mergeCell ref="C152:D152"/>
    <mergeCell ref="E152:F152"/>
    <mergeCell ref="I152:J152"/>
    <mergeCell ref="C153:D153"/>
    <mergeCell ref="E153:F153"/>
    <mergeCell ref="I153:J153"/>
    <mergeCell ref="C154:D154"/>
    <mergeCell ref="E154:F154"/>
    <mergeCell ref="I154:J154"/>
    <mergeCell ref="C149:D149"/>
    <mergeCell ref="E149:F149"/>
    <mergeCell ref="I149:J149"/>
    <mergeCell ref="C150:D150"/>
    <mergeCell ref="E150:F150"/>
    <mergeCell ref="I150:J150"/>
    <mergeCell ref="C151:D151"/>
    <mergeCell ref="E151:F151"/>
    <mergeCell ref="I151:J151"/>
    <mergeCell ref="B139:E139"/>
    <mergeCell ref="B140:E140"/>
    <mergeCell ref="B141:E141"/>
    <mergeCell ref="B142:E142"/>
    <mergeCell ref="C145:F146"/>
    <mergeCell ref="C148:D148"/>
    <mergeCell ref="E148:F148"/>
    <mergeCell ref="A148:B148"/>
    <mergeCell ref="I148:J148"/>
    <mergeCell ref="E119:F119"/>
    <mergeCell ref="H119:J119"/>
    <mergeCell ref="E120:F120"/>
    <mergeCell ref="A46:J50"/>
    <mergeCell ref="A60:B60"/>
    <mergeCell ref="C60:D60"/>
    <mergeCell ref="E60:F60"/>
    <mergeCell ref="B51:H51"/>
    <mergeCell ref="H55:J55"/>
    <mergeCell ref="H56:J56"/>
    <mergeCell ref="H57:J57"/>
    <mergeCell ref="H58:J58"/>
    <mergeCell ref="H59:J59"/>
    <mergeCell ref="A56:B56"/>
    <mergeCell ref="C56:D56"/>
    <mergeCell ref="A57:B57"/>
    <mergeCell ref="A55:B55"/>
    <mergeCell ref="C55:D55"/>
    <mergeCell ref="E55:F55"/>
    <mergeCell ref="C57:D57"/>
    <mergeCell ref="E56:F56"/>
    <mergeCell ref="E57:F57"/>
    <mergeCell ref="B67:H67"/>
    <mergeCell ref="E68:H68"/>
    <mergeCell ref="B1:H1"/>
    <mergeCell ref="B2:H2"/>
    <mergeCell ref="B3:H3"/>
    <mergeCell ref="C27:D27"/>
    <mergeCell ref="E4:H4"/>
    <mergeCell ref="F6:G6"/>
    <mergeCell ref="B7:F7"/>
    <mergeCell ref="B5:H5"/>
    <mergeCell ref="B8:F8"/>
    <mergeCell ref="B6:E6"/>
    <mergeCell ref="B11:E11"/>
    <mergeCell ref="B14:E14"/>
    <mergeCell ref="C17:F18"/>
    <mergeCell ref="B9:F9"/>
    <mergeCell ref="A20:B20"/>
    <mergeCell ref="B12:E12"/>
    <mergeCell ref="B13:E13"/>
    <mergeCell ref="H11:I11"/>
    <mergeCell ref="I25:J25"/>
    <mergeCell ref="C24:D24"/>
    <mergeCell ref="C23:D23"/>
    <mergeCell ref="I26:J26"/>
    <mergeCell ref="I27:J27"/>
    <mergeCell ref="I20:J20"/>
    <mergeCell ref="E22:F22"/>
    <mergeCell ref="E23:F23"/>
    <mergeCell ref="B76:E76"/>
    <mergeCell ref="H12:I12"/>
    <mergeCell ref="H13:I13"/>
    <mergeCell ref="H75:I75"/>
    <mergeCell ref="H76:I76"/>
    <mergeCell ref="F70:G70"/>
    <mergeCell ref="C59:D59"/>
    <mergeCell ref="E58:F58"/>
    <mergeCell ref="E59:F59"/>
    <mergeCell ref="C35:D35"/>
    <mergeCell ref="C32:D32"/>
    <mergeCell ref="C29:D29"/>
    <mergeCell ref="C30:D30"/>
    <mergeCell ref="C31:D31"/>
    <mergeCell ref="I32:J32"/>
    <mergeCell ref="I28:J28"/>
    <mergeCell ref="C28:D28"/>
    <mergeCell ref="I30:J30"/>
    <mergeCell ref="I31:J31"/>
    <mergeCell ref="I23:J23"/>
    <mergeCell ref="I24:J24"/>
    <mergeCell ref="B66:H66"/>
    <mergeCell ref="B77:E77"/>
    <mergeCell ref="B78:E78"/>
    <mergeCell ref="C81:F82"/>
    <mergeCell ref="C84:D84"/>
    <mergeCell ref="E84:F84"/>
    <mergeCell ref="I84:J84"/>
    <mergeCell ref="H77:I77"/>
    <mergeCell ref="B65:H65"/>
    <mergeCell ref="E28:F28"/>
    <mergeCell ref="I34:J34"/>
    <mergeCell ref="E29:F29"/>
    <mergeCell ref="E30:F30"/>
    <mergeCell ref="E31:F31"/>
    <mergeCell ref="E32:F32"/>
    <mergeCell ref="I29:J29"/>
    <mergeCell ref="D54:E54"/>
    <mergeCell ref="C34:D34"/>
    <mergeCell ref="E33:F33"/>
    <mergeCell ref="E34:F34"/>
    <mergeCell ref="I35:J35"/>
    <mergeCell ref="A39:J43"/>
    <mergeCell ref="E35:F35"/>
    <mergeCell ref="I33:J33"/>
    <mergeCell ref="C33:D33"/>
    <mergeCell ref="C87:D87"/>
    <mergeCell ref="E87:F87"/>
    <mergeCell ref="I87:J87"/>
    <mergeCell ref="C88:D88"/>
    <mergeCell ref="E88:F88"/>
    <mergeCell ref="I88:J88"/>
    <mergeCell ref="C85:D85"/>
    <mergeCell ref="E85:F85"/>
    <mergeCell ref="I85:J85"/>
    <mergeCell ref="C86:D86"/>
    <mergeCell ref="E86:F86"/>
    <mergeCell ref="I86:J86"/>
    <mergeCell ref="C91:D91"/>
    <mergeCell ref="E91:F91"/>
    <mergeCell ref="I91:J91"/>
    <mergeCell ref="C92:D92"/>
    <mergeCell ref="E92:F92"/>
    <mergeCell ref="I92:J92"/>
    <mergeCell ref="C89:D89"/>
    <mergeCell ref="E89:F89"/>
    <mergeCell ref="I89:J89"/>
    <mergeCell ref="C90:D90"/>
    <mergeCell ref="E90:F90"/>
    <mergeCell ref="I90:J90"/>
    <mergeCell ref="C95:D95"/>
    <mergeCell ref="E95:F95"/>
    <mergeCell ref="I95:J95"/>
    <mergeCell ref="C96:D96"/>
    <mergeCell ref="E96:F96"/>
    <mergeCell ref="I96:J96"/>
    <mergeCell ref="C93:D93"/>
    <mergeCell ref="E93:F93"/>
    <mergeCell ref="I93:J93"/>
    <mergeCell ref="C94:D94"/>
    <mergeCell ref="E94:F94"/>
    <mergeCell ref="I94:J94"/>
    <mergeCell ref="I97:J97"/>
    <mergeCell ref="C98:D98"/>
    <mergeCell ref="E98:F98"/>
    <mergeCell ref="I98:J98"/>
    <mergeCell ref="A505:B505"/>
    <mergeCell ref="H504:J504"/>
    <mergeCell ref="E504:F504"/>
    <mergeCell ref="C504:D504"/>
    <mergeCell ref="A504:B504"/>
    <mergeCell ref="H503:J503"/>
    <mergeCell ref="E503:F503"/>
    <mergeCell ref="C503:D503"/>
    <mergeCell ref="H501:J501"/>
    <mergeCell ref="E501:F501"/>
    <mergeCell ref="C501:D501"/>
    <mergeCell ref="A501:B501"/>
    <mergeCell ref="I481:J481"/>
    <mergeCell ref="E481:F481"/>
    <mergeCell ref="C481:D481"/>
    <mergeCell ref="I480:J480"/>
    <mergeCell ref="E480:F480"/>
    <mergeCell ref="H120:J120"/>
    <mergeCell ref="B131:H131"/>
    <mergeCell ref="A103:J107"/>
    <mergeCell ref="H506:J506"/>
    <mergeCell ref="E506:F506"/>
    <mergeCell ref="C506:D506"/>
    <mergeCell ref="A506:B506"/>
    <mergeCell ref="H505:J505"/>
    <mergeCell ref="E505:F505"/>
    <mergeCell ref="C505:D505"/>
    <mergeCell ref="A503:B503"/>
    <mergeCell ref="H502:J502"/>
    <mergeCell ref="E502:F502"/>
    <mergeCell ref="C502:D502"/>
    <mergeCell ref="A502:B502"/>
    <mergeCell ref="C480:D480"/>
    <mergeCell ref="D500:E500"/>
    <mergeCell ref="B497:H497"/>
    <mergeCell ref="A492:J496"/>
    <mergeCell ref="A485:J489"/>
    <mergeCell ref="I482:J482"/>
    <mergeCell ref="E482:F482"/>
    <mergeCell ref="C482:D482"/>
    <mergeCell ref="I477:J477"/>
    <mergeCell ref="E477:F477"/>
    <mergeCell ref="C477:D477"/>
    <mergeCell ref="I476:J476"/>
    <mergeCell ref="E476:F476"/>
    <mergeCell ref="C476:D476"/>
    <mergeCell ref="I479:J479"/>
    <mergeCell ref="E479:F479"/>
    <mergeCell ref="C479:D479"/>
    <mergeCell ref="I478:J478"/>
    <mergeCell ref="E478:F478"/>
    <mergeCell ref="C478:D478"/>
    <mergeCell ref="I473:J473"/>
    <mergeCell ref="E473:F473"/>
    <mergeCell ref="C473:D473"/>
    <mergeCell ref="I472:J472"/>
    <mergeCell ref="E472:F472"/>
    <mergeCell ref="C472:D472"/>
    <mergeCell ref="I475:J475"/>
    <mergeCell ref="E475:F475"/>
    <mergeCell ref="C475:D475"/>
    <mergeCell ref="I474:J474"/>
    <mergeCell ref="E474:F474"/>
    <mergeCell ref="C474:D474"/>
    <mergeCell ref="I469:J469"/>
    <mergeCell ref="E469:F469"/>
    <mergeCell ref="C469:D469"/>
    <mergeCell ref="I468:J468"/>
    <mergeCell ref="E468:F468"/>
    <mergeCell ref="C468:D468"/>
    <mergeCell ref="I471:J471"/>
    <mergeCell ref="E471:F471"/>
    <mergeCell ref="C471:D471"/>
    <mergeCell ref="I470:J470"/>
    <mergeCell ref="E470:F470"/>
    <mergeCell ref="C470:D470"/>
    <mergeCell ref="I467:J467"/>
    <mergeCell ref="E467:F467"/>
    <mergeCell ref="C467:D467"/>
    <mergeCell ref="H458:I458"/>
    <mergeCell ref="I466:J466"/>
    <mergeCell ref="E466:F466"/>
    <mergeCell ref="C466:D466"/>
    <mergeCell ref="C463:F464"/>
    <mergeCell ref="B460:E460"/>
    <mergeCell ref="B459:E459"/>
    <mergeCell ref="B453:E453"/>
    <mergeCell ref="F452:G452"/>
    <mergeCell ref="B452:E452"/>
    <mergeCell ref="E450:H450"/>
    <mergeCell ref="B449:H449"/>
    <mergeCell ref="B448:H448"/>
    <mergeCell ref="H459:I459"/>
    <mergeCell ref="A466:B466"/>
    <mergeCell ref="B458:E458"/>
    <mergeCell ref="B457:E457"/>
    <mergeCell ref="B455:E455"/>
    <mergeCell ref="B454:E454"/>
    <mergeCell ref="B447:H447"/>
    <mergeCell ref="H444:J444"/>
    <mergeCell ref="E444:F444"/>
    <mergeCell ref="C444:D444"/>
    <mergeCell ref="A444:B444"/>
    <mergeCell ref="H443:J443"/>
    <mergeCell ref="E443:F443"/>
    <mergeCell ref="C443:D443"/>
    <mergeCell ref="A443:B443"/>
    <mergeCell ref="H440:J440"/>
    <mergeCell ref="E440:F440"/>
    <mergeCell ref="C440:D440"/>
    <mergeCell ref="A440:B440"/>
    <mergeCell ref="H439:J439"/>
    <mergeCell ref="E439:F439"/>
    <mergeCell ref="C439:D439"/>
    <mergeCell ref="A439:B439"/>
    <mergeCell ref="H442:J442"/>
    <mergeCell ref="E442:F442"/>
    <mergeCell ref="C442:D442"/>
    <mergeCell ref="A442:B442"/>
    <mergeCell ref="H441:J441"/>
    <mergeCell ref="E441:F441"/>
    <mergeCell ref="C441:D441"/>
    <mergeCell ref="A441:B441"/>
    <mergeCell ref="I419:J419"/>
    <mergeCell ref="E419:F419"/>
    <mergeCell ref="C419:D419"/>
    <mergeCell ref="I418:J418"/>
    <mergeCell ref="E418:F418"/>
    <mergeCell ref="C418:D418"/>
    <mergeCell ref="D438:E438"/>
    <mergeCell ref="B435:H435"/>
    <mergeCell ref="A430:J434"/>
    <mergeCell ref="A423:J427"/>
    <mergeCell ref="I420:J420"/>
    <mergeCell ref="E420:F420"/>
    <mergeCell ref="C420:D420"/>
    <mergeCell ref="I415:J415"/>
    <mergeCell ref="E415:F415"/>
    <mergeCell ref="C415:D415"/>
    <mergeCell ref="I414:J414"/>
    <mergeCell ref="E414:F414"/>
    <mergeCell ref="C414:D414"/>
    <mergeCell ref="I417:J417"/>
    <mergeCell ref="E417:F417"/>
    <mergeCell ref="C417:D417"/>
    <mergeCell ref="I416:J416"/>
    <mergeCell ref="E416:F416"/>
    <mergeCell ref="C416:D416"/>
    <mergeCell ref="C408:D408"/>
    <mergeCell ref="I411:J411"/>
    <mergeCell ref="E411:F411"/>
    <mergeCell ref="C411:D411"/>
    <mergeCell ref="I410:J410"/>
    <mergeCell ref="E410:F410"/>
    <mergeCell ref="C410:D410"/>
    <mergeCell ref="I413:J413"/>
    <mergeCell ref="E413:F413"/>
    <mergeCell ref="C413:D413"/>
    <mergeCell ref="I412:J412"/>
    <mergeCell ref="E412:F412"/>
    <mergeCell ref="C412:D412"/>
    <mergeCell ref="C409:D409"/>
    <mergeCell ref="I408:J408"/>
    <mergeCell ref="E408:F408"/>
    <mergeCell ref="F390:G390"/>
    <mergeCell ref="B390:E390"/>
    <mergeCell ref="B389:H389"/>
    <mergeCell ref="E388:H388"/>
    <mergeCell ref="B387:H387"/>
    <mergeCell ref="B386:H386"/>
    <mergeCell ref="B398:E398"/>
    <mergeCell ref="B397:E397"/>
    <mergeCell ref="A404:B404"/>
    <mergeCell ref="B393:E393"/>
    <mergeCell ref="B392:E392"/>
    <mergeCell ref="B391:E391"/>
    <mergeCell ref="E404:F404"/>
    <mergeCell ref="C404:D404"/>
    <mergeCell ref="C401:F402"/>
    <mergeCell ref="H378:J378"/>
    <mergeCell ref="E378:F378"/>
    <mergeCell ref="C378:D378"/>
    <mergeCell ref="A378:B378"/>
    <mergeCell ref="H377:J377"/>
    <mergeCell ref="E377:F377"/>
    <mergeCell ref="C377:D377"/>
    <mergeCell ref="A377:B377"/>
    <mergeCell ref="B385:H385"/>
    <mergeCell ref="H380:J380"/>
    <mergeCell ref="E380:F380"/>
    <mergeCell ref="C380:D380"/>
    <mergeCell ref="A380:B380"/>
    <mergeCell ref="H379:J379"/>
    <mergeCell ref="E379:F379"/>
    <mergeCell ref="C379:D379"/>
    <mergeCell ref="A379:B379"/>
    <mergeCell ref="D374:E374"/>
    <mergeCell ref="B371:H371"/>
    <mergeCell ref="A366:J370"/>
    <mergeCell ref="A359:J363"/>
    <mergeCell ref="I356:J356"/>
    <mergeCell ref="E356:F356"/>
    <mergeCell ref="C356:D356"/>
    <mergeCell ref="H376:J376"/>
    <mergeCell ref="E376:F376"/>
    <mergeCell ref="C376:D376"/>
    <mergeCell ref="A376:B376"/>
    <mergeCell ref="H375:J375"/>
    <mergeCell ref="E375:F375"/>
    <mergeCell ref="C375:D375"/>
    <mergeCell ref="A375:B375"/>
    <mergeCell ref="I353:J353"/>
    <mergeCell ref="E353:F353"/>
    <mergeCell ref="C353:D353"/>
    <mergeCell ref="I352:J352"/>
    <mergeCell ref="E352:F352"/>
    <mergeCell ref="C352:D352"/>
    <mergeCell ref="I355:J355"/>
    <mergeCell ref="E355:F355"/>
    <mergeCell ref="C355:D355"/>
    <mergeCell ref="I354:J354"/>
    <mergeCell ref="E354:F354"/>
    <mergeCell ref="C354:D354"/>
    <mergeCell ref="I349:J349"/>
    <mergeCell ref="E349:F349"/>
    <mergeCell ref="C349:D349"/>
    <mergeCell ref="I348:J348"/>
    <mergeCell ref="E348:F348"/>
    <mergeCell ref="C348:D348"/>
    <mergeCell ref="I351:J351"/>
    <mergeCell ref="E351:F351"/>
    <mergeCell ref="C351:D351"/>
    <mergeCell ref="I350:J350"/>
    <mergeCell ref="E350:F350"/>
    <mergeCell ref="C350:D350"/>
    <mergeCell ref="I345:J345"/>
    <mergeCell ref="E345:F345"/>
    <mergeCell ref="C345:D345"/>
    <mergeCell ref="I344:J344"/>
    <mergeCell ref="E344:F344"/>
    <mergeCell ref="C344:D344"/>
    <mergeCell ref="I347:J347"/>
    <mergeCell ref="E347:F347"/>
    <mergeCell ref="C347:D347"/>
    <mergeCell ref="I346:J346"/>
    <mergeCell ref="E346:F346"/>
    <mergeCell ref="C346:D346"/>
    <mergeCell ref="F326:G326"/>
    <mergeCell ref="B326:E326"/>
    <mergeCell ref="I340:J340"/>
    <mergeCell ref="E340:F340"/>
    <mergeCell ref="C340:D340"/>
    <mergeCell ref="C337:F338"/>
    <mergeCell ref="B334:E334"/>
    <mergeCell ref="I343:J343"/>
    <mergeCell ref="E343:F343"/>
    <mergeCell ref="C343:D343"/>
    <mergeCell ref="I342:J342"/>
    <mergeCell ref="E342:F342"/>
    <mergeCell ref="C342:D342"/>
    <mergeCell ref="H332:I332"/>
    <mergeCell ref="H333:I333"/>
    <mergeCell ref="A340:B340"/>
    <mergeCell ref="A341:B341"/>
    <mergeCell ref="B327:F327"/>
    <mergeCell ref="B328:F328"/>
    <mergeCell ref="B329:F329"/>
    <mergeCell ref="B332:E332"/>
    <mergeCell ref="B331:E331"/>
    <mergeCell ref="B333:E333"/>
    <mergeCell ref="H331:I331"/>
    <mergeCell ref="H315:J315"/>
    <mergeCell ref="E315:F315"/>
    <mergeCell ref="C315:D315"/>
    <mergeCell ref="A315:B315"/>
    <mergeCell ref="H314:J314"/>
    <mergeCell ref="E314:F314"/>
    <mergeCell ref="C314:D314"/>
    <mergeCell ref="A314:B314"/>
    <mergeCell ref="E324:H324"/>
    <mergeCell ref="B323:H323"/>
    <mergeCell ref="B322:H322"/>
    <mergeCell ref="B321:H321"/>
    <mergeCell ref="H316:J316"/>
    <mergeCell ref="E316:F316"/>
    <mergeCell ref="C316:D316"/>
    <mergeCell ref="A316:B316"/>
    <mergeCell ref="H311:J311"/>
    <mergeCell ref="E311:F311"/>
    <mergeCell ref="C311:D311"/>
    <mergeCell ref="A311:B311"/>
    <mergeCell ref="D310:E310"/>
    <mergeCell ref="B307:H307"/>
    <mergeCell ref="H313:J313"/>
    <mergeCell ref="E313:F313"/>
    <mergeCell ref="C313:D313"/>
    <mergeCell ref="A313:B313"/>
    <mergeCell ref="H312:J312"/>
    <mergeCell ref="E312:F312"/>
    <mergeCell ref="C312:D312"/>
    <mergeCell ref="A312:B312"/>
    <mergeCell ref="A302:J306"/>
    <mergeCell ref="A295:J299"/>
    <mergeCell ref="I291:J291"/>
    <mergeCell ref="E291:F291"/>
    <mergeCell ref="C291:D291"/>
    <mergeCell ref="I290:J290"/>
    <mergeCell ref="E290:F290"/>
    <mergeCell ref="C290:D290"/>
    <mergeCell ref="I292:J292"/>
    <mergeCell ref="E292:F292"/>
    <mergeCell ref="I287:J287"/>
    <mergeCell ref="E287:F287"/>
    <mergeCell ref="C287:D287"/>
    <mergeCell ref="I286:J286"/>
    <mergeCell ref="E286:F286"/>
    <mergeCell ref="C286:D286"/>
    <mergeCell ref="I289:J289"/>
    <mergeCell ref="E289:F289"/>
    <mergeCell ref="C289:D289"/>
    <mergeCell ref="I288:J288"/>
    <mergeCell ref="E288:F288"/>
    <mergeCell ref="C288:D288"/>
    <mergeCell ref="I283:J283"/>
    <mergeCell ref="E283:F283"/>
    <mergeCell ref="C283:D283"/>
    <mergeCell ref="I282:J282"/>
    <mergeCell ref="E282:F282"/>
    <mergeCell ref="C282:D282"/>
    <mergeCell ref="I285:J285"/>
    <mergeCell ref="E285:F285"/>
    <mergeCell ref="C285:D285"/>
    <mergeCell ref="I284:J284"/>
    <mergeCell ref="E284:F284"/>
    <mergeCell ref="C284:D284"/>
    <mergeCell ref="C276:D276"/>
    <mergeCell ref="I279:J279"/>
    <mergeCell ref="E279:F279"/>
    <mergeCell ref="C279:D279"/>
    <mergeCell ref="I278:J278"/>
    <mergeCell ref="E278:F278"/>
    <mergeCell ref="C278:D278"/>
    <mergeCell ref="I281:J281"/>
    <mergeCell ref="E281:F281"/>
    <mergeCell ref="C281:D281"/>
    <mergeCell ref="I280:J280"/>
    <mergeCell ref="E280:F280"/>
    <mergeCell ref="C280:D280"/>
    <mergeCell ref="B70:E70"/>
    <mergeCell ref="B75:E75"/>
    <mergeCell ref="H141:I141"/>
    <mergeCell ref="H139:I139"/>
    <mergeCell ref="H140:I140"/>
    <mergeCell ref="H122:J122"/>
    <mergeCell ref="A123:B123"/>
    <mergeCell ref="B129:H129"/>
    <mergeCell ref="B130:H130"/>
    <mergeCell ref="H121:J121"/>
    <mergeCell ref="A124:B124"/>
    <mergeCell ref="C124:D124"/>
    <mergeCell ref="E124:F124"/>
    <mergeCell ref="H124:J124"/>
    <mergeCell ref="A122:B122"/>
    <mergeCell ref="C122:D122"/>
    <mergeCell ref="E122:F122"/>
    <mergeCell ref="C123:D123"/>
    <mergeCell ref="C99:D99"/>
    <mergeCell ref="E99:F99"/>
    <mergeCell ref="I99:J99"/>
    <mergeCell ref="I100:J100"/>
    <mergeCell ref="C97:D97"/>
    <mergeCell ref="E97:F97"/>
    <mergeCell ref="H267:I267"/>
    <mergeCell ref="B325:H325"/>
    <mergeCell ref="H268:I268"/>
    <mergeCell ref="H269:I269"/>
    <mergeCell ref="B262:E262"/>
    <mergeCell ref="E260:H260"/>
    <mergeCell ref="B259:H259"/>
    <mergeCell ref="B258:H258"/>
    <mergeCell ref="B257:H257"/>
    <mergeCell ref="C292:D292"/>
    <mergeCell ref="B263:F263"/>
    <mergeCell ref="B264:F264"/>
    <mergeCell ref="B265:F265"/>
    <mergeCell ref="F262:G262"/>
    <mergeCell ref="C273:F274"/>
    <mergeCell ref="B270:E270"/>
    <mergeCell ref="B269:E269"/>
    <mergeCell ref="B268:E268"/>
    <mergeCell ref="B267:E267"/>
    <mergeCell ref="I277:J277"/>
    <mergeCell ref="E277:F277"/>
    <mergeCell ref="C277:D277"/>
    <mergeCell ref="I276:J276"/>
    <mergeCell ref="E276:F276"/>
    <mergeCell ref="I341:J341"/>
    <mergeCell ref="E341:F341"/>
    <mergeCell ref="C341:D341"/>
    <mergeCell ref="A467:B467"/>
    <mergeCell ref="A405:B405"/>
    <mergeCell ref="H395:I395"/>
    <mergeCell ref="H396:I396"/>
    <mergeCell ref="H397:I397"/>
    <mergeCell ref="B451:H451"/>
    <mergeCell ref="H457:I457"/>
    <mergeCell ref="B396:E396"/>
    <mergeCell ref="B395:E395"/>
    <mergeCell ref="I404:J404"/>
    <mergeCell ref="I405:J405"/>
    <mergeCell ref="E405:F405"/>
    <mergeCell ref="C405:D405"/>
    <mergeCell ref="I407:J407"/>
    <mergeCell ref="E407:F407"/>
    <mergeCell ref="C407:D407"/>
    <mergeCell ref="I406:J406"/>
    <mergeCell ref="E406:F406"/>
    <mergeCell ref="C406:D406"/>
    <mergeCell ref="I409:J409"/>
    <mergeCell ref="E409:F409"/>
  </mergeCells>
  <pageMargins left="0.7" right="0.7" top="0.75" bottom="0.75" header="0.3" footer="0.3"/>
  <pageSetup scale="66" fitToHeight="0" orientation="portrait" r:id="rId1"/>
  <rowBreaks count="7" manualBreakCount="7">
    <brk id="64" max="16383" man="1"/>
    <brk id="128" max="9" man="1"/>
    <brk id="192" max="9" man="1"/>
    <brk id="256" max="9" man="1"/>
    <brk id="320" max="9" man="1"/>
    <brk id="384" max="9" man="1"/>
    <brk id="446" max="9" man="1"/>
  </rowBreaks>
  <customProperties>
    <customPr name="%locator_row%" r:id="rId2"/>
    <customPr name="%startcell%" r:id="rId3"/>
  </customProperties>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2147C-314B-4FAD-93E0-99B28009DD1F}">
  <sheetPr codeName="Sheet19"/>
  <dimension ref="A1:CT128"/>
  <sheetViews>
    <sheetView view="pageBreakPreview" topLeftCell="A26" zoomScale="70" zoomScaleNormal="100" zoomScaleSheetLayoutView="70" workbookViewId="0">
      <selection activeCell="H56" sqref="H56:J56"/>
    </sheetView>
  </sheetViews>
  <sheetFormatPr defaultRowHeight="12.75"/>
  <cols>
    <col min="1" max="1" width="19.85546875" customWidth="1"/>
    <col min="2" max="2" width="15.28515625" customWidth="1"/>
    <col min="5" max="5" width="11.140625" customWidth="1"/>
    <col min="6" max="6" width="11.7109375" customWidth="1"/>
    <col min="7" max="7" width="22.5703125" customWidth="1"/>
    <col min="8" max="8" width="24.140625" customWidth="1"/>
    <col min="9" max="9" width="9.140625" customWidth="1"/>
    <col min="10" max="10" width="12" customWidth="1"/>
    <col min="29" max="29" width="12" customWidth="1"/>
    <col min="30" max="30" width="15.5703125" customWidth="1"/>
    <col min="31" max="31" width="12" customWidth="1"/>
    <col min="32" max="32" width="11.85546875" customWidth="1"/>
    <col min="33" max="33" width="11.140625" customWidth="1"/>
    <col min="36" max="36" width="14.5703125" customWidth="1"/>
    <col min="37" max="37" width="12.42578125" customWidth="1"/>
    <col min="54" max="54" width="14.85546875" customWidth="1"/>
  </cols>
  <sheetData>
    <row r="1" spans="1:98" ht="31.5" customHeight="1">
      <c r="B1" s="531" t="s">
        <v>264</v>
      </c>
      <c r="C1" s="531"/>
      <c r="D1" s="531"/>
      <c r="E1" s="531"/>
      <c r="F1" s="531"/>
      <c r="G1" s="531"/>
      <c r="H1" s="531"/>
      <c r="I1" s="329"/>
      <c r="J1" s="329"/>
      <c r="M1" s="5" t="s">
        <v>3</v>
      </c>
      <c r="AB1" s="5" t="s">
        <v>265</v>
      </c>
      <c r="AC1" s="63">
        <v>44350</v>
      </c>
      <c r="AD1" s="167" t="s">
        <v>68</v>
      </c>
      <c r="AE1" s="167" t="s">
        <v>266</v>
      </c>
      <c r="AF1" s="167" t="s">
        <v>267</v>
      </c>
      <c r="AG1" s="167" t="s">
        <v>268</v>
      </c>
      <c r="AH1" s="167" t="s">
        <v>269</v>
      </c>
      <c r="AI1" s="334"/>
      <c r="AJ1" s="167" t="s">
        <v>68</v>
      </c>
      <c r="AK1" s="167" t="s">
        <v>266</v>
      </c>
      <c r="AL1" s="167" t="s">
        <v>267</v>
      </c>
      <c r="AM1" s="167" t="s">
        <v>268</v>
      </c>
      <c r="AN1" s="167" t="s">
        <v>269</v>
      </c>
      <c r="AP1" s="167" t="s">
        <v>68</v>
      </c>
      <c r="AQ1" s="167" t="s">
        <v>266</v>
      </c>
      <c r="AR1" s="167" t="s">
        <v>267</v>
      </c>
      <c r="AS1" s="167" t="s">
        <v>268</v>
      </c>
      <c r="AT1" s="167" t="s">
        <v>269</v>
      </c>
      <c r="AV1" s="4" t="s">
        <v>68</v>
      </c>
      <c r="AW1" s="4" t="s">
        <v>266</v>
      </c>
      <c r="AX1" s="4" t="s">
        <v>267</v>
      </c>
      <c r="AY1" s="4" t="s">
        <v>268</v>
      </c>
      <c r="AZ1" s="4" t="s">
        <v>269</v>
      </c>
      <c r="BB1" s="4" t="s">
        <v>68</v>
      </c>
      <c r="BC1" s="4" t="s">
        <v>266</v>
      </c>
      <c r="BD1" s="4" t="s">
        <v>267</v>
      </c>
      <c r="BE1" s="4" t="s">
        <v>268</v>
      </c>
      <c r="BF1" s="4" t="s">
        <v>269</v>
      </c>
      <c r="BH1" s="332" t="s">
        <v>68</v>
      </c>
      <c r="BI1" s="332" t="s">
        <v>266</v>
      </c>
      <c r="BJ1" s="332" t="s">
        <v>267</v>
      </c>
      <c r="BK1" s="332" t="s">
        <v>268</v>
      </c>
      <c r="BL1" s="332" t="s">
        <v>269</v>
      </c>
      <c r="BN1" s="332" t="s">
        <v>68</v>
      </c>
      <c r="BO1" s="332" t="s">
        <v>266</v>
      </c>
      <c r="BP1" s="332" t="s">
        <v>267</v>
      </c>
      <c r="BQ1" s="332" t="s">
        <v>268</v>
      </c>
      <c r="BR1" s="332" t="s">
        <v>269</v>
      </c>
      <c r="BT1" s="82" t="s">
        <v>68</v>
      </c>
      <c r="BU1" s="82" t="s">
        <v>266</v>
      </c>
      <c r="BV1" s="82" t="s">
        <v>267</v>
      </c>
      <c r="BW1" s="82" t="s">
        <v>268</v>
      </c>
      <c r="BX1" s="82" t="s">
        <v>269</v>
      </c>
      <c r="BZ1" s="332" t="s">
        <v>68</v>
      </c>
      <c r="CA1" s="332" t="s">
        <v>266</v>
      </c>
      <c r="CB1" s="332" t="s">
        <v>267</v>
      </c>
      <c r="CC1" s="332" t="s">
        <v>268</v>
      </c>
      <c r="CD1" s="332" t="s">
        <v>269</v>
      </c>
    </row>
    <row r="2" spans="1:98" ht="18.75">
      <c r="B2" s="530" t="s">
        <v>270</v>
      </c>
      <c r="C2" s="530"/>
      <c r="D2" s="530"/>
      <c r="E2" s="530"/>
      <c r="F2" s="530"/>
      <c r="G2" s="530"/>
      <c r="H2" s="530"/>
      <c r="I2" s="330"/>
      <c r="J2" s="330"/>
      <c r="X2" s="5"/>
      <c r="Y2" s="5"/>
      <c r="Z2" s="5"/>
      <c r="AA2" s="5"/>
      <c r="AB2" s="5"/>
      <c r="AC2" s="5"/>
      <c r="AD2" s="387" t="s">
        <v>271</v>
      </c>
      <c r="AE2" s="442" t="s">
        <v>272</v>
      </c>
      <c r="AF2" s="388" t="s">
        <v>184</v>
      </c>
      <c r="AG2" s="388" t="s">
        <v>184</v>
      </c>
      <c r="AH2" s="388">
        <v>0.19</v>
      </c>
      <c r="AI2" s="334"/>
      <c r="AJ2" s="82" t="s">
        <v>273</v>
      </c>
      <c r="AK2" s="82" t="s">
        <v>272</v>
      </c>
      <c r="AL2" s="82" t="s">
        <v>184</v>
      </c>
      <c r="AM2" s="82" t="s">
        <v>184</v>
      </c>
      <c r="AN2" s="82">
        <v>0.2</v>
      </c>
      <c r="AP2" s="340" t="s">
        <v>274</v>
      </c>
      <c r="AQ2" s="336" t="s">
        <v>272</v>
      </c>
      <c r="AR2" s="82" t="s">
        <v>184</v>
      </c>
      <c r="AS2" s="82" t="s">
        <v>184</v>
      </c>
      <c r="AT2" s="82">
        <v>0.22</v>
      </c>
      <c r="AV2" s="82" t="s">
        <v>275</v>
      </c>
      <c r="AW2" s="82" t="s">
        <v>272</v>
      </c>
      <c r="AX2" s="82" t="s">
        <v>184</v>
      </c>
      <c r="AY2" s="82" t="s">
        <v>184</v>
      </c>
      <c r="AZ2" s="82">
        <v>0.28000000000000003</v>
      </c>
      <c r="BB2" s="82" t="s">
        <v>276</v>
      </c>
      <c r="BC2" s="82" t="s">
        <v>277</v>
      </c>
      <c r="BD2" s="82" t="s">
        <v>184</v>
      </c>
      <c r="BE2" s="82" t="s">
        <v>184</v>
      </c>
      <c r="BF2" s="82">
        <v>0.81</v>
      </c>
      <c r="BH2" s="82" t="s">
        <v>278</v>
      </c>
      <c r="BI2" s="82" t="s">
        <v>277</v>
      </c>
      <c r="BJ2" s="82" t="s">
        <v>184</v>
      </c>
      <c r="BK2" s="82" t="s">
        <v>184</v>
      </c>
      <c r="BL2" s="82">
        <v>1.02</v>
      </c>
      <c r="BN2" s="82" t="s">
        <v>279</v>
      </c>
      <c r="BO2" s="338" t="s">
        <v>277</v>
      </c>
      <c r="BP2" s="82" t="s">
        <v>184</v>
      </c>
      <c r="BQ2" s="82" t="s">
        <v>184</v>
      </c>
      <c r="BR2">
        <v>0.81</v>
      </c>
      <c r="BT2" s="82" t="s">
        <v>280</v>
      </c>
      <c r="BU2" s="82" t="s">
        <v>277</v>
      </c>
      <c r="BV2" s="82" t="s">
        <v>184</v>
      </c>
      <c r="BW2" s="82" t="s">
        <v>184</v>
      </c>
      <c r="BX2" s="82">
        <v>1.01</v>
      </c>
      <c r="BZ2" s="82" t="s">
        <v>281</v>
      </c>
      <c r="CA2" s="82" t="s">
        <v>272</v>
      </c>
      <c r="CB2" s="82" t="s">
        <v>184</v>
      </c>
      <c r="CC2" s="82" t="s">
        <v>184</v>
      </c>
      <c r="CD2" s="82">
        <v>0.23</v>
      </c>
    </row>
    <row r="3" spans="1:98" ht="18.75">
      <c r="B3" s="530" t="s">
        <v>282</v>
      </c>
      <c r="C3" s="530"/>
      <c r="D3" s="530"/>
      <c r="E3" s="530"/>
      <c r="F3" s="530"/>
      <c r="G3" s="530"/>
      <c r="H3" s="530"/>
      <c r="I3" s="330"/>
      <c r="J3" s="330"/>
      <c r="W3" s="5"/>
      <c r="AD3" s="388" t="s">
        <v>271</v>
      </c>
      <c r="AE3" s="389" t="s">
        <v>283</v>
      </c>
      <c r="AF3" s="388" t="s">
        <v>184</v>
      </c>
      <c r="AG3" s="388" t="s">
        <v>184</v>
      </c>
      <c r="AH3" s="388">
        <v>0.19</v>
      </c>
      <c r="AI3" s="334"/>
      <c r="AJ3" s="82" t="s">
        <v>273</v>
      </c>
      <c r="AK3" s="82" t="s">
        <v>283</v>
      </c>
      <c r="AL3" s="82" t="s">
        <v>184</v>
      </c>
      <c r="AM3" s="82" t="s">
        <v>184</v>
      </c>
      <c r="AN3" s="82">
        <v>0.21</v>
      </c>
      <c r="AP3" s="82" t="s">
        <v>274</v>
      </c>
      <c r="AQ3" s="337" t="s">
        <v>283</v>
      </c>
      <c r="AR3" s="82" t="s">
        <v>184</v>
      </c>
      <c r="AS3" s="82" t="s">
        <v>184</v>
      </c>
      <c r="AT3" s="82">
        <v>0.24</v>
      </c>
      <c r="AV3" s="82" t="s">
        <v>275</v>
      </c>
      <c r="AW3" s="82" t="s">
        <v>283</v>
      </c>
      <c r="AX3" s="82" t="s">
        <v>184</v>
      </c>
      <c r="AY3" s="82" t="s">
        <v>184</v>
      </c>
      <c r="AZ3" s="82">
        <v>0.26</v>
      </c>
      <c r="BB3" s="82" t="s">
        <v>276</v>
      </c>
      <c r="BC3" s="82" t="s">
        <v>284</v>
      </c>
      <c r="BD3" s="82" t="s">
        <v>184</v>
      </c>
      <c r="BE3" s="82" t="s">
        <v>184</v>
      </c>
      <c r="BF3" s="82">
        <v>0.81</v>
      </c>
      <c r="BH3" s="82" t="s">
        <v>278</v>
      </c>
      <c r="BI3" s="82" t="s">
        <v>285</v>
      </c>
      <c r="BJ3" s="82" t="s">
        <v>184</v>
      </c>
      <c r="BK3" s="82" t="s">
        <v>184</v>
      </c>
      <c r="BL3" s="82">
        <v>1.02</v>
      </c>
      <c r="BN3" s="338" t="s">
        <v>279</v>
      </c>
      <c r="BO3" s="338" t="s">
        <v>284</v>
      </c>
      <c r="BP3" s="82" t="s">
        <v>184</v>
      </c>
      <c r="BQ3" s="82" t="s">
        <v>184</v>
      </c>
      <c r="BR3">
        <v>0.81</v>
      </c>
      <c r="BT3" s="82" t="s">
        <v>280</v>
      </c>
      <c r="BU3" s="82" t="s">
        <v>285</v>
      </c>
      <c r="BV3" s="82" t="s">
        <v>184</v>
      </c>
      <c r="BW3" s="82" t="s">
        <v>184</v>
      </c>
      <c r="BX3" s="82">
        <v>1.01</v>
      </c>
      <c r="BZ3" s="82" t="s">
        <v>281</v>
      </c>
      <c r="CA3" s="82" t="s">
        <v>283</v>
      </c>
      <c r="CB3" s="82" t="s">
        <v>184</v>
      </c>
      <c r="CC3" s="82" t="s">
        <v>184</v>
      </c>
      <c r="CD3" s="82">
        <v>0.2</v>
      </c>
    </row>
    <row r="4" spans="1:98" ht="23.25">
      <c r="C4" s="307"/>
      <c r="D4" s="308"/>
      <c r="E4" s="529"/>
      <c r="F4" s="529"/>
      <c r="G4" s="529"/>
      <c r="H4" s="529"/>
      <c r="I4" s="307"/>
      <c r="J4" s="307"/>
      <c r="W4" s="5"/>
      <c r="AD4" s="388" t="s">
        <v>271</v>
      </c>
      <c r="AE4" s="389" t="s">
        <v>284</v>
      </c>
      <c r="AF4" s="388" t="s">
        <v>184</v>
      </c>
      <c r="AG4" s="388" t="s">
        <v>184</v>
      </c>
      <c r="AH4" s="388">
        <v>0.18</v>
      </c>
      <c r="AI4" s="334"/>
      <c r="AJ4" s="82" t="s">
        <v>273</v>
      </c>
      <c r="AK4" s="82" t="s">
        <v>284</v>
      </c>
      <c r="AL4" s="82" t="s">
        <v>184</v>
      </c>
      <c r="AM4" s="82" t="s">
        <v>184</v>
      </c>
      <c r="AN4" s="82">
        <v>0.21</v>
      </c>
      <c r="AP4" s="338" t="s">
        <v>274</v>
      </c>
      <c r="AQ4" s="338" t="s">
        <v>284</v>
      </c>
      <c r="AR4" s="82" t="s">
        <v>184</v>
      </c>
      <c r="AS4" s="82" t="s">
        <v>184</v>
      </c>
      <c r="AT4" s="82">
        <v>0.24</v>
      </c>
      <c r="AV4" s="82" t="s">
        <v>275</v>
      </c>
      <c r="AW4" s="82" t="s">
        <v>284</v>
      </c>
      <c r="AX4" s="82" t="s">
        <v>184</v>
      </c>
      <c r="AY4" s="82" t="s">
        <v>184</v>
      </c>
      <c r="AZ4" s="82">
        <v>0.26</v>
      </c>
      <c r="BB4" s="82" t="s">
        <v>286</v>
      </c>
      <c r="BC4" s="82" t="s">
        <v>277</v>
      </c>
      <c r="BD4" s="82" t="s">
        <v>184</v>
      </c>
      <c r="BE4" s="82" t="s">
        <v>184</v>
      </c>
      <c r="BF4" s="82">
        <v>1.3</v>
      </c>
      <c r="BH4" s="82" t="s">
        <v>278</v>
      </c>
      <c r="BI4" s="82" t="s">
        <v>287</v>
      </c>
      <c r="BJ4" s="82" t="s">
        <v>184</v>
      </c>
      <c r="BK4" s="82" t="s">
        <v>184</v>
      </c>
      <c r="BL4" s="82">
        <v>1.2</v>
      </c>
      <c r="BN4" s="338" t="s">
        <v>288</v>
      </c>
      <c r="BO4" s="338" t="s">
        <v>277</v>
      </c>
      <c r="BP4" s="82" t="s">
        <v>184</v>
      </c>
      <c r="BQ4" s="82" t="s">
        <v>184</v>
      </c>
      <c r="BR4">
        <v>1.3</v>
      </c>
      <c r="BT4" s="82" t="s">
        <v>280</v>
      </c>
      <c r="BU4" s="82" t="s">
        <v>287</v>
      </c>
      <c r="BV4" s="82" t="s">
        <v>184</v>
      </c>
      <c r="BW4" s="82" t="s">
        <v>184</v>
      </c>
      <c r="BX4" s="82">
        <v>1.2</v>
      </c>
      <c r="BZ4" s="82" t="s">
        <v>281</v>
      </c>
      <c r="CA4" s="82" t="s">
        <v>284</v>
      </c>
      <c r="CB4" s="82" t="s">
        <v>184</v>
      </c>
      <c r="CC4" s="82" t="s">
        <v>184</v>
      </c>
      <c r="CD4" s="82">
        <v>0.2</v>
      </c>
    </row>
    <row r="5" spans="1:98" ht="24.95" customHeight="1">
      <c r="B5" s="525" t="s">
        <v>289</v>
      </c>
      <c r="C5" s="525"/>
      <c r="D5" s="525"/>
      <c r="E5" s="525"/>
      <c r="F5" s="525"/>
      <c r="G5" s="525"/>
      <c r="H5" s="525"/>
      <c r="M5" s="5"/>
      <c r="W5" s="5"/>
      <c r="AD5" s="390" t="s">
        <v>291</v>
      </c>
      <c r="AE5" s="390" t="s">
        <v>277</v>
      </c>
      <c r="AF5" s="388" t="s">
        <v>184</v>
      </c>
      <c r="AG5" s="388" t="s">
        <v>184</v>
      </c>
      <c r="AH5" s="388">
        <v>1.3068415751374713</v>
      </c>
      <c r="AI5" s="334"/>
      <c r="AJ5" s="82" t="s">
        <v>292</v>
      </c>
      <c r="AK5" s="82" t="s">
        <v>277</v>
      </c>
      <c r="AL5" s="82" t="s">
        <v>184</v>
      </c>
      <c r="AM5" s="82" t="s">
        <v>184</v>
      </c>
      <c r="AN5" s="82">
        <v>1.0165731786879313</v>
      </c>
      <c r="AP5" s="338" t="s">
        <v>293</v>
      </c>
      <c r="AQ5" s="338" t="s">
        <v>277</v>
      </c>
      <c r="AR5" s="82" t="s">
        <v>184</v>
      </c>
      <c r="AS5" s="82" t="s">
        <v>184</v>
      </c>
      <c r="AT5" s="82">
        <v>1.31</v>
      </c>
      <c r="AV5" s="82" t="s">
        <v>294</v>
      </c>
      <c r="AW5" s="82" t="s">
        <v>277</v>
      </c>
      <c r="AX5" s="82" t="s">
        <v>184</v>
      </c>
      <c r="AY5" s="82" t="s">
        <v>184</v>
      </c>
      <c r="AZ5" s="82">
        <v>1.31</v>
      </c>
      <c r="BB5" s="82" t="s">
        <v>286</v>
      </c>
      <c r="BC5" s="82" t="s">
        <v>285</v>
      </c>
      <c r="BD5" s="82" t="s">
        <v>184</v>
      </c>
      <c r="BE5" s="82" t="s">
        <v>184</v>
      </c>
      <c r="BF5" s="82">
        <v>1.6</v>
      </c>
      <c r="BH5" s="82" t="s">
        <v>278</v>
      </c>
      <c r="BI5" s="82" t="s">
        <v>295</v>
      </c>
      <c r="BJ5" s="82" t="s">
        <v>184</v>
      </c>
      <c r="BK5" s="82" t="s">
        <v>184</v>
      </c>
      <c r="BL5" s="82">
        <v>3.2</v>
      </c>
      <c r="BN5" s="338" t="s">
        <v>288</v>
      </c>
      <c r="BO5" s="338" t="s">
        <v>285</v>
      </c>
      <c r="BP5" s="82" t="s">
        <v>184</v>
      </c>
      <c r="BQ5" s="82" t="s">
        <v>184</v>
      </c>
      <c r="BR5">
        <v>1.3</v>
      </c>
      <c r="BT5" s="82" t="s">
        <v>280</v>
      </c>
      <c r="BU5" s="82" t="s">
        <v>295</v>
      </c>
      <c r="BV5" s="82" t="s">
        <v>184</v>
      </c>
      <c r="BW5" s="82" t="s">
        <v>184</v>
      </c>
      <c r="BX5" s="82">
        <v>3.2</v>
      </c>
      <c r="BZ5" s="82" t="s">
        <v>297</v>
      </c>
      <c r="CA5" s="82" t="s">
        <v>277</v>
      </c>
      <c r="CB5" s="82" t="s">
        <v>184</v>
      </c>
      <c r="CC5" s="82" t="s">
        <v>184</v>
      </c>
      <c r="CD5" s="82">
        <v>1.31</v>
      </c>
    </row>
    <row r="6" spans="1:98" ht="18" customHeight="1">
      <c r="A6" s="365" t="s">
        <v>1</v>
      </c>
      <c r="B6" s="523" t="str">
        <f>'CERTIFICATION WORKSHEET'!F1</f>
        <v>072513A</v>
      </c>
      <c r="C6" s="523"/>
      <c r="D6" s="523"/>
      <c r="E6" s="523"/>
      <c r="F6" s="532" t="s">
        <v>360</v>
      </c>
      <c r="G6" s="532"/>
      <c r="H6" s="367"/>
      <c r="I6" s="366" t="s">
        <v>298</v>
      </c>
      <c r="J6" s="368"/>
      <c r="L6" s="6"/>
      <c r="W6" s="5"/>
      <c r="AD6" s="390" t="s">
        <v>291</v>
      </c>
      <c r="AE6" s="390" t="s">
        <v>285</v>
      </c>
      <c r="AF6" s="388" t="s">
        <v>184</v>
      </c>
      <c r="AG6" s="388" t="s">
        <v>184</v>
      </c>
      <c r="AH6" s="388">
        <v>2</v>
      </c>
      <c r="AI6" s="334"/>
      <c r="AJ6" s="82" t="s">
        <v>292</v>
      </c>
      <c r="AK6" s="82" t="s">
        <v>285</v>
      </c>
      <c r="AL6" s="82" t="s">
        <v>184</v>
      </c>
      <c r="AM6" s="82" t="s">
        <v>184</v>
      </c>
      <c r="AN6" s="82">
        <v>1.5</v>
      </c>
      <c r="AP6" s="338" t="s">
        <v>299</v>
      </c>
      <c r="AQ6" s="338" t="s">
        <v>285</v>
      </c>
      <c r="AR6" s="82" t="s">
        <v>184</v>
      </c>
      <c r="AS6" s="82" t="s">
        <v>184</v>
      </c>
      <c r="AT6" s="82">
        <v>1.5</v>
      </c>
      <c r="AV6" s="82" t="s">
        <v>294</v>
      </c>
      <c r="AW6" s="82" t="s">
        <v>285</v>
      </c>
      <c r="AX6" s="82" t="s">
        <v>184</v>
      </c>
      <c r="AY6" s="82" t="s">
        <v>184</v>
      </c>
      <c r="AZ6" s="82">
        <v>1.6</v>
      </c>
      <c r="BB6" s="82" t="s">
        <v>286</v>
      </c>
      <c r="BC6" s="82" t="s">
        <v>287</v>
      </c>
      <c r="BD6" s="82" t="s">
        <v>184</v>
      </c>
      <c r="BE6" s="82" t="s">
        <v>184</v>
      </c>
      <c r="BF6" s="82">
        <v>2</v>
      </c>
      <c r="BN6" s="338" t="s">
        <v>288</v>
      </c>
      <c r="BO6" s="338" t="s">
        <v>287</v>
      </c>
      <c r="BP6" s="82" t="s">
        <v>184</v>
      </c>
      <c r="BQ6" s="82" t="s">
        <v>184</v>
      </c>
      <c r="BR6">
        <v>1.6</v>
      </c>
      <c r="BZ6" s="58" t="s">
        <v>297</v>
      </c>
      <c r="CA6" s="58" t="s">
        <v>284</v>
      </c>
      <c r="CB6" s="58" t="s">
        <v>184</v>
      </c>
      <c r="CC6" s="58" t="s">
        <v>184</v>
      </c>
      <c r="CD6" s="58">
        <v>1.44</v>
      </c>
    </row>
    <row r="7" spans="1:98" ht="18" customHeight="1">
      <c r="A7" s="365" t="s">
        <v>301</v>
      </c>
      <c r="B7" s="523" t="str">
        <f>Customers!$I$2</f>
        <v>JOHNSON GAGE &amp; INSPECTION, INC.</v>
      </c>
      <c r="C7" s="523"/>
      <c r="D7" s="523"/>
      <c r="E7" s="523"/>
      <c r="F7" s="523"/>
      <c r="G7" s="367"/>
      <c r="H7" s="367"/>
      <c r="I7" s="366" t="s">
        <v>302</v>
      </c>
      <c r="J7" s="368"/>
      <c r="L7" s="6"/>
      <c r="W7" s="5"/>
      <c r="AD7" s="391" t="s">
        <v>291</v>
      </c>
      <c r="AE7" s="391" t="s">
        <v>303</v>
      </c>
      <c r="AF7" s="392" t="s">
        <v>184</v>
      </c>
      <c r="AG7" s="392" t="s">
        <v>184</v>
      </c>
      <c r="AH7" s="392">
        <v>2.2000000000000002</v>
      </c>
      <c r="AI7" s="334"/>
      <c r="AJ7" s="82" t="s">
        <v>292</v>
      </c>
      <c r="AK7" s="82" t="s">
        <v>287</v>
      </c>
      <c r="AL7" s="82" t="s">
        <v>184</v>
      </c>
      <c r="AM7" s="82" t="s">
        <v>184</v>
      </c>
      <c r="AN7" s="82">
        <v>2.0018054334577453</v>
      </c>
      <c r="AP7" s="338" t="s">
        <v>299</v>
      </c>
      <c r="AQ7" s="338" t="s">
        <v>287</v>
      </c>
      <c r="AR7" s="82" t="s">
        <v>184</v>
      </c>
      <c r="AS7" s="82" t="s">
        <v>184</v>
      </c>
      <c r="AT7" s="82">
        <v>2</v>
      </c>
      <c r="AV7" s="82" t="s">
        <v>294</v>
      </c>
      <c r="AW7" s="82" t="s">
        <v>287</v>
      </c>
      <c r="AX7" s="82" t="s">
        <v>184</v>
      </c>
      <c r="AY7" s="82" t="s">
        <v>184</v>
      </c>
      <c r="AZ7" s="82">
        <v>2.1</v>
      </c>
      <c r="BB7" s="82" t="s">
        <v>286</v>
      </c>
      <c r="BC7" s="82" t="s">
        <v>295</v>
      </c>
      <c r="BD7" s="82" t="s">
        <v>184</v>
      </c>
      <c r="BE7" s="82" t="s">
        <v>184</v>
      </c>
      <c r="BF7" s="82">
        <v>3.23</v>
      </c>
      <c r="BN7" s="341" t="s">
        <v>288</v>
      </c>
      <c r="BO7" s="341" t="s">
        <v>295</v>
      </c>
      <c r="BP7" s="58" t="s">
        <v>184</v>
      </c>
      <c r="BQ7" s="58" t="s">
        <v>184</v>
      </c>
      <c r="BR7">
        <v>2</v>
      </c>
      <c r="BY7" s="344" t="s">
        <v>305</v>
      </c>
      <c r="BZ7" s="338">
        <f>MAX(BZ9:BZ11)</f>
        <v>0.23</v>
      </c>
      <c r="CA7" s="338">
        <f>MAX(CA9:CA11)</f>
        <v>0.2</v>
      </c>
      <c r="CB7" s="338">
        <f>MAX(CB9:CB11)</f>
        <v>0.2</v>
      </c>
      <c r="CC7" s="338">
        <f>MAX(CC9:CC11)</f>
        <v>0</v>
      </c>
      <c r="CD7" s="338">
        <f>MAX(CD9:CD11)</f>
        <v>0</v>
      </c>
    </row>
    <row r="8" spans="1:98" ht="18" customHeight="1">
      <c r="A8" s="365"/>
      <c r="B8" s="523" t="str">
        <f>Customers!$I$3</f>
        <v>5920 W. 21st ST. N.</v>
      </c>
      <c r="C8" s="523"/>
      <c r="D8" s="523"/>
      <c r="E8" s="523"/>
      <c r="F8" s="523"/>
      <c r="G8" s="367"/>
      <c r="H8" s="367"/>
      <c r="I8" s="367"/>
      <c r="J8" s="367"/>
      <c r="K8" s="6"/>
      <c r="L8" s="6"/>
      <c r="W8" s="5"/>
      <c r="AC8" s="344" t="s">
        <v>305</v>
      </c>
      <c r="AD8" s="338">
        <f>MAX(AD10:AD12)</f>
        <v>0.19</v>
      </c>
      <c r="AE8" s="338">
        <f>MAX(AE10:AE12)</f>
        <v>0.19</v>
      </c>
      <c r="AF8" s="338">
        <f>MAX(AF10:AF12)</f>
        <v>0.18</v>
      </c>
      <c r="AG8" s="338">
        <f>MAX(AG10:AG12)</f>
        <v>0</v>
      </c>
      <c r="AH8" s="338">
        <f>MAX(AH10:AH12)</f>
        <v>0</v>
      </c>
      <c r="AI8" s="334"/>
      <c r="AJ8" s="58" t="s">
        <v>292</v>
      </c>
      <c r="AK8" s="58" t="s">
        <v>306</v>
      </c>
      <c r="AL8" s="58" t="s">
        <v>184</v>
      </c>
      <c r="AM8" s="58" t="s">
        <v>184</v>
      </c>
      <c r="AN8" s="58">
        <v>2.7</v>
      </c>
      <c r="AP8" s="338" t="s">
        <v>299</v>
      </c>
      <c r="AQ8" s="338" t="s">
        <v>295</v>
      </c>
      <c r="AR8" s="82" t="s">
        <v>184</v>
      </c>
      <c r="AS8" s="82" t="s">
        <v>184</v>
      </c>
      <c r="AT8" s="82">
        <v>3.2</v>
      </c>
      <c r="AV8" s="58" t="s">
        <v>294</v>
      </c>
      <c r="AW8" s="58" t="s">
        <v>308</v>
      </c>
      <c r="AX8" s="58" t="s">
        <v>184</v>
      </c>
      <c r="AY8" s="58" t="s">
        <v>184</v>
      </c>
      <c r="AZ8" s="58">
        <v>2.9</v>
      </c>
      <c r="BA8" s="344" t="s">
        <v>305</v>
      </c>
      <c r="BB8" s="338">
        <f>MAX(BB11:BB12)</f>
        <v>0</v>
      </c>
      <c r="BC8" s="338">
        <f>MAX(BC11:BC12)</f>
        <v>0.81</v>
      </c>
      <c r="BD8" s="338">
        <f>MAX(BD11:BD12)</f>
        <v>0.81</v>
      </c>
      <c r="BE8" s="338">
        <f>MAX(BE11:BE12)</f>
        <v>0</v>
      </c>
      <c r="BF8" s="338">
        <f>MAX(BF11:BF12)</f>
        <v>0</v>
      </c>
      <c r="BM8" s="344" t="s">
        <v>305</v>
      </c>
      <c r="BN8" s="338">
        <f>MAX(BN11:BN12)</f>
        <v>0</v>
      </c>
      <c r="BO8" s="338">
        <f>MAX(BO11:BO12)</f>
        <v>0.81</v>
      </c>
      <c r="BP8" s="338">
        <f>MAX(BP11:BP12)</f>
        <v>0.81</v>
      </c>
      <c r="BQ8" s="338">
        <f>MAX(BQ11:BQ12)</f>
        <v>0.81</v>
      </c>
      <c r="BR8">
        <v>3.2</v>
      </c>
      <c r="BY8" s="344" t="s">
        <v>309</v>
      </c>
      <c r="BZ8" s="335">
        <f>MAX(BZ12:BZ13)</f>
        <v>0</v>
      </c>
      <c r="CA8" s="335">
        <f>MAX(CA12:CA13)</f>
        <v>1.31</v>
      </c>
      <c r="CB8" s="335">
        <f>MAX(CB12:CB13)</f>
        <v>1.44</v>
      </c>
      <c r="CC8" s="335">
        <f>MAX(CC12:CC13)</f>
        <v>0</v>
      </c>
      <c r="CD8" s="335">
        <f>MAX(CD12:CD13)</f>
        <v>0</v>
      </c>
    </row>
    <row r="9" spans="1:98" ht="18" customHeight="1">
      <c r="A9" s="365"/>
      <c r="B9" s="366" t="str">
        <f>Customers!$I$10</f>
        <v>WICHITA, KS 67205</v>
      </c>
      <c r="C9" s="366"/>
      <c r="D9" s="366"/>
      <c r="E9" s="366"/>
      <c r="F9" s="366"/>
      <c r="G9" s="367"/>
      <c r="H9" s="367"/>
      <c r="I9" s="367"/>
      <c r="J9" s="367"/>
      <c r="K9" s="6"/>
      <c r="L9" s="6"/>
      <c r="W9" s="5"/>
      <c r="AC9" s="344" t="s">
        <v>309</v>
      </c>
      <c r="AD9" s="335">
        <f>MAX(AD13:AD15)</f>
        <v>0</v>
      </c>
      <c r="AE9" s="335">
        <f>MAX(AE13:AE15)</f>
        <v>1.3068415751374713</v>
      </c>
      <c r="AF9" s="335">
        <f>MAX(AF13:AF15)</f>
        <v>2</v>
      </c>
      <c r="AG9" s="335">
        <f>MAX(AG13:AG15)</f>
        <v>0</v>
      </c>
      <c r="AH9" s="345">
        <f>MAX(AH13:AH15)</f>
        <v>0</v>
      </c>
      <c r="AI9" s="344" t="s">
        <v>305</v>
      </c>
      <c r="AJ9" s="338">
        <f>MAX(AJ11:AJ13)</f>
        <v>0.2</v>
      </c>
      <c r="AK9" s="338">
        <f>MAX(AK11:AK13)</f>
        <v>0.21</v>
      </c>
      <c r="AL9" s="338">
        <f>MAX(AL11:AL13)</f>
        <v>0.21</v>
      </c>
      <c r="AM9" s="338">
        <f>MAX(AM11:AM13)</f>
        <v>0</v>
      </c>
      <c r="AN9" s="338">
        <f>MAX(AN11:AN13)</f>
        <v>0</v>
      </c>
      <c r="AO9" s="344" t="s">
        <v>305</v>
      </c>
      <c r="AP9" s="338">
        <f>MAX(AP11:AP13)</f>
        <v>0.22</v>
      </c>
      <c r="AQ9" s="338">
        <f>MAX(AQ11:AQ13)</f>
        <v>0.24</v>
      </c>
      <c r="AR9" s="338">
        <f>MAX(AR11:AR13)</f>
        <v>0.24</v>
      </c>
      <c r="AS9" s="338">
        <f>MAX(AS11:AS13)</f>
        <v>0</v>
      </c>
      <c r="AT9" s="338">
        <f>MAX(AT11:AT13)</f>
        <v>0</v>
      </c>
      <c r="AU9" s="344" t="s">
        <v>305</v>
      </c>
      <c r="AV9" s="338">
        <f>MAX(AV11:AV13)</f>
        <v>0.28000000000000003</v>
      </c>
      <c r="AW9" s="338">
        <f>MAX(AW11:AW13)</f>
        <v>0.26</v>
      </c>
      <c r="AX9" s="338">
        <f>MAX(AX11:AX13)</f>
        <v>0.26</v>
      </c>
      <c r="AY9" s="338">
        <f>MAX(AY11:AY13)</f>
        <v>0</v>
      </c>
      <c r="AZ9" s="338">
        <f>MAX(AZ11:AZ13)</f>
        <v>0</v>
      </c>
      <c r="BA9" s="348" t="s">
        <v>310</v>
      </c>
      <c r="BB9" s="335">
        <f>MAX(BB13:BB16)</f>
        <v>0</v>
      </c>
      <c r="BC9" s="335">
        <f>MAX(BC13:BC16)</f>
        <v>1.3</v>
      </c>
      <c r="BD9" s="335">
        <f>MAX(BD13:BD16)</f>
        <v>1.6</v>
      </c>
      <c r="BE9" s="335">
        <f>MAX(BE13:BE16)</f>
        <v>0</v>
      </c>
      <c r="BF9" s="335">
        <f>MAX(BF13:BF16)</f>
        <v>0</v>
      </c>
      <c r="BM9" s="348" t="s">
        <v>310</v>
      </c>
      <c r="BN9" s="335">
        <f>MAX(BN13:BN16)</f>
        <v>0</v>
      </c>
      <c r="BO9" s="335">
        <f>MAX(BO13:BO16)</f>
        <v>1.3</v>
      </c>
      <c r="BP9" s="335">
        <f>MAX(BP13:BP16)</f>
        <v>1.3</v>
      </c>
      <c r="BQ9" s="335">
        <f>MAX(BQ13:BQ16)</f>
        <v>0</v>
      </c>
      <c r="BR9" s="335">
        <f>MAX(BR13:BR16)</f>
        <v>0</v>
      </c>
      <c r="BY9" s="344" t="s">
        <v>311</v>
      </c>
      <c r="BZ9" s="82">
        <f>IF(AND(X$21&gt;-111.9,X$21&lt;-21.9),CD2,"0")</f>
        <v>0.23</v>
      </c>
      <c r="CA9" s="82" t="str">
        <f>IF(AND(Y$21&gt;-111.9,Y$21&lt;-21.9),CE2,"0")</f>
        <v>0</v>
      </c>
      <c r="CB9" s="82" t="str">
        <f>IF(AND(Z$21&gt;-111.9,Z$21&lt;-21.9),CF2,"0")</f>
        <v>0</v>
      </c>
      <c r="CC9" s="82" t="str">
        <f>IF(AND(AA$21&gt;-111.9,AA$21&lt;-21.9),CG2,"0")</f>
        <v>0</v>
      </c>
      <c r="CD9" s="82" t="str">
        <f>IF(AND(AB$21&gt;-111.9,AB$21&lt;-21.9),CH2,"0")</f>
        <v>0</v>
      </c>
    </row>
    <row r="10" spans="1:98" ht="18" customHeight="1">
      <c r="A10" s="365"/>
      <c r="B10" s="367"/>
      <c r="C10" s="367"/>
      <c r="D10" s="367"/>
      <c r="E10" s="367"/>
      <c r="F10" s="367"/>
      <c r="G10" s="367"/>
      <c r="H10" s="367"/>
      <c r="I10" s="367"/>
      <c r="J10" s="367"/>
      <c r="K10" s="6"/>
      <c r="L10" s="6"/>
      <c r="W10" s="5"/>
      <c r="AC10" s="82" t="s">
        <v>311</v>
      </c>
      <c r="AD10" s="82">
        <f>IF(AND(X$21&gt;-111.9,X$21&lt;-21.9),$AH2,"0")</f>
        <v>0.19</v>
      </c>
      <c r="AE10" s="82" t="str">
        <f>IF(AND(Y$21&gt;-111.9,Y$21&lt;-21.9),$AH2,"0")</f>
        <v>0</v>
      </c>
      <c r="AF10" s="82" t="str">
        <f>IF(AND(Z$21&gt;-111.9,Z$21&lt;-21.9),$AH2,"0")</f>
        <v>0</v>
      </c>
      <c r="AG10" s="82" t="str">
        <f>IF(AND(AA$21&gt;-111.9,AA$21&lt;-21.9),$AH2,"0")</f>
        <v>0</v>
      </c>
      <c r="AH10" s="206" t="str">
        <f>IF(AND(AB$21&gt;-111.9,AB$21&lt;-21.9),$AH2,"0")</f>
        <v>0</v>
      </c>
      <c r="AI10" s="344" t="s">
        <v>309</v>
      </c>
      <c r="AJ10" s="335">
        <f>MAX(AJ14:AJ17)</f>
        <v>0</v>
      </c>
      <c r="AK10" s="335">
        <f>MAX(AK14:AK17)</f>
        <v>1.0165731786879313</v>
      </c>
      <c r="AL10" s="335">
        <f>MAX(AL14:AL17)</f>
        <v>1.5</v>
      </c>
      <c r="AM10" s="335">
        <f>MAX(AM14:AM17)</f>
        <v>0</v>
      </c>
      <c r="AN10" s="335">
        <f>MAX(AN14:AN17)</f>
        <v>0</v>
      </c>
      <c r="AO10" s="344" t="s">
        <v>309</v>
      </c>
      <c r="AP10" s="335">
        <f>MAX(AP14:AP17)</f>
        <v>0</v>
      </c>
      <c r="AQ10" s="335">
        <f>MAX(AQ14:AQ17)</f>
        <v>1.31</v>
      </c>
      <c r="AR10" s="335">
        <f>MAX(AR14:AR17)</f>
        <v>1.5</v>
      </c>
      <c r="AS10" s="335">
        <f>MAX(AS14:AS17)</f>
        <v>0</v>
      </c>
      <c r="AT10" s="335">
        <f>MAX(AT14:AT17)</f>
        <v>0</v>
      </c>
      <c r="AU10" s="344" t="s">
        <v>309</v>
      </c>
      <c r="AV10" s="335">
        <f>MAX(AV14:AV17)</f>
        <v>0</v>
      </c>
      <c r="AW10" s="335">
        <f>MAX(AW14:AW17)</f>
        <v>1.31</v>
      </c>
      <c r="AX10" s="335">
        <f>MAX(AX14:AX17)</f>
        <v>1.6</v>
      </c>
      <c r="AY10" s="335">
        <f>MAX(AY14:AY17)</f>
        <v>0</v>
      </c>
      <c r="AZ10" s="335">
        <f>MAX(AZ14:AZ17)</f>
        <v>0</v>
      </c>
      <c r="BA10" s="348" t="s">
        <v>312</v>
      </c>
      <c r="BB10" s="82">
        <f>MAX(BB17:BB20)</f>
        <v>0</v>
      </c>
      <c r="BC10" s="82">
        <f>MAX(BC17:BC20)</f>
        <v>1.02</v>
      </c>
      <c r="BD10" s="82">
        <f>MAX(BD17:BD20)</f>
        <v>1.02</v>
      </c>
      <c r="BE10" s="82">
        <f>MAX(BE17:BE20)</f>
        <v>0</v>
      </c>
      <c r="BF10" s="82">
        <f>MAX(BF17:BF20)</f>
        <v>0</v>
      </c>
      <c r="BM10" s="348" t="s">
        <v>312</v>
      </c>
      <c r="BN10" s="82">
        <f>MAX(BN17:BN20)</f>
        <v>0</v>
      </c>
      <c r="BO10" s="82">
        <f>MAX(BO17:BO20)</f>
        <v>1.01</v>
      </c>
      <c r="BP10" s="82">
        <f>MAX(BP17:BP20)</f>
        <v>1.01</v>
      </c>
      <c r="BQ10" s="82">
        <f>MAX(BQ17:BQ20)</f>
        <v>0</v>
      </c>
      <c r="BR10" s="82">
        <f>MAX(BR17:BR20)</f>
        <v>0</v>
      </c>
      <c r="BY10" s="344" t="s">
        <v>313</v>
      </c>
      <c r="BZ10" s="82" t="str">
        <f>IF(AND(X$21&gt;-22,X$21&lt;392.1),$CD3,"0")</f>
        <v>0</v>
      </c>
      <c r="CA10" s="82">
        <f>IF(AND(Y$21&gt;-22,Y$21&lt;392.1),$CD3,"0")</f>
        <v>0.2</v>
      </c>
      <c r="CB10" s="82" t="str">
        <f>IF(AND(Z$21&gt;-22,Z$21&lt;392.1),$CD3,"0")</f>
        <v>0</v>
      </c>
      <c r="CC10" s="82" t="str">
        <f>IF(AND(AA$21&gt;-22,AA$21&lt;392.1),$CD3,"0")</f>
        <v>0</v>
      </c>
      <c r="CD10" s="82" t="str">
        <f>IF(AND(AB$21&gt;-22,AB$21&lt;392.1),$CD3,"0")</f>
        <v>0</v>
      </c>
    </row>
    <row r="11" spans="1:98" ht="18" customHeight="1">
      <c r="A11" s="365" t="s">
        <v>314</v>
      </c>
      <c r="B11" s="523" t="str">
        <f>'TC FORM'!B$3</f>
        <v>Thermocouple Wire</v>
      </c>
      <c r="C11" s="523"/>
      <c r="D11" s="523"/>
      <c r="E11" s="523"/>
      <c r="F11" s="367"/>
      <c r="G11" s="365" t="s">
        <v>315</v>
      </c>
      <c r="H11" s="523" t="str">
        <f>'TC FORM'!G$3</f>
        <v>KF</v>
      </c>
      <c r="I11" s="523"/>
      <c r="J11" s="367"/>
      <c r="K11" s="6"/>
      <c r="L11" s="6"/>
      <c r="W11" s="5"/>
      <c r="AC11" s="82" t="s">
        <v>313</v>
      </c>
      <c r="AD11" s="82" t="str">
        <f>IF(AND(X$21&gt;-22,X$21&lt;392.1),$AH3,"0")</f>
        <v>0</v>
      </c>
      <c r="AE11" s="82">
        <f>IF(AND(Y$21&gt;-22,Y$21&lt;392.1),$AH3,"0")</f>
        <v>0.19</v>
      </c>
      <c r="AF11" s="82" t="str">
        <f>IF(AND(Z$21&gt;-22,Z$21&lt;392.1),$AH3,"0")</f>
        <v>0</v>
      </c>
      <c r="AG11" s="82" t="str">
        <f>IF(AND(AA$21&gt;-22,AA$21&lt;392.1),$AH3,"0")</f>
        <v>0</v>
      </c>
      <c r="AH11" s="206" t="str">
        <f>IF(AND(AB$21&gt;-22,AB$21&lt;392.1),$AH3,"0")</f>
        <v>0</v>
      </c>
      <c r="AI11" s="344" t="s">
        <v>311</v>
      </c>
      <c r="AJ11" s="82">
        <f>IF(AND(X$21&gt;-111.9,X$21&lt;-21.9),$AN2,"0")</f>
        <v>0.2</v>
      </c>
      <c r="AK11" s="82" t="str">
        <f>IF(AND(Y$21&gt;-111.9,Y$21&lt;-21.9),$AN2,"0")</f>
        <v>0</v>
      </c>
      <c r="AL11" s="82" t="str">
        <f>IF(AND(Z$21&gt;-111.9,Z$21&lt;-21.9),$AN2,"0")</f>
        <v>0</v>
      </c>
      <c r="AM11" s="82" t="str">
        <f>IF(AND(AA$21&gt;-111.9,AA$21&lt;-21.9),$AN2,"0")</f>
        <v>0</v>
      </c>
      <c r="AN11" s="82" t="str">
        <f>IF(AND(AB$21&gt;-111.9,AB$21&lt;-21.9),$AN2,"0")</f>
        <v>0</v>
      </c>
      <c r="AO11" s="344" t="s">
        <v>311</v>
      </c>
      <c r="AP11" s="82">
        <f>IF(AND(X$21&gt;-111.9,X$21&lt;-21.9),$AT2,"0")</f>
        <v>0.22</v>
      </c>
      <c r="AQ11" s="82" t="str">
        <f>IF(AND(Y$21&gt;-111.9,Y$21&lt;-21.9),$AT2,"0")</f>
        <v>0</v>
      </c>
      <c r="AR11" s="82" t="str">
        <f>IF(AND(Z$21&gt;-111.9,Z$21&lt;-21.9),$AT2,"0")</f>
        <v>0</v>
      </c>
      <c r="AS11" s="82" t="str">
        <f>IF(AND(AA$21&gt;-111.9,AA$21&lt;-21.9),$AT2,"0")</f>
        <v>0</v>
      </c>
      <c r="AT11" s="82" t="str">
        <f>IF(AND(AB$21&gt;-111.9,AB$21&lt;-21.9),$AT2,"0")</f>
        <v>0</v>
      </c>
      <c r="AU11" s="344" t="s">
        <v>311</v>
      </c>
      <c r="AV11" s="82">
        <f>IF(AND(X$21&gt;-111.9,X$21&lt;-21.9),$AZ2,"0")</f>
        <v>0.28000000000000003</v>
      </c>
      <c r="AW11" s="82" t="str">
        <f>IF(AND(Y$21&gt;-111.9,Y$21&lt;-21.9),$AZ2,"0")</f>
        <v>0</v>
      </c>
      <c r="AX11" s="82" t="str">
        <f>IF(AND(Z$21&gt;-111.9,Z$21&lt;-21.9),$AZ2,"0")</f>
        <v>0</v>
      </c>
      <c r="AY11" s="82" t="str">
        <f>IF(AND(AA$21&gt;-111.9,AA$21&lt;-21.9),$AZ2,"0")</f>
        <v>0</v>
      </c>
      <c r="AZ11" s="82" t="str">
        <f>IF(AND(AB$21&gt;-111.9,AB$21&lt;-21.9),$AZ2,"0")</f>
        <v>0</v>
      </c>
      <c r="BA11" s="344" t="s">
        <v>311</v>
      </c>
      <c r="BB11" s="82" t="str">
        <f>IF(AND(X$21&gt;31.9,X$21&lt;392.1),$BF2,"0")</f>
        <v>0</v>
      </c>
      <c r="BC11" s="82">
        <f>IF(AND(Y$21&gt;31.9,Y$21&lt;392.1),$BF2,"0")</f>
        <v>0.81</v>
      </c>
      <c r="BD11" s="82" t="str">
        <f>IF(AND(Z$21&gt;31.9,Z$21&lt;392.1),$BF2,"0")</f>
        <v>0</v>
      </c>
      <c r="BE11" s="82" t="str">
        <f>IF(AND(AA$21&gt;31.9,AA$21&lt;392.1),$BF2,"0")</f>
        <v>0</v>
      </c>
      <c r="BF11" s="82" t="str">
        <f>IF(AND(AB$21&gt;31.9,AB$21&lt;392.1),$BF2,"0")</f>
        <v>0</v>
      </c>
      <c r="BM11" s="344" t="s">
        <v>311</v>
      </c>
      <c r="BN11" s="82" t="str">
        <f>IF(AND(X$21&gt;31.9,X$21&lt;392.1),$BR2,"0")</f>
        <v>0</v>
      </c>
      <c r="BO11" s="82">
        <f>IF(AND(Y$21&gt;31.9,AK$21&lt;392.1),$BR2,"0")</f>
        <v>0.81</v>
      </c>
      <c r="BP11" s="82">
        <f>IF(AND(Z$21&gt;31.9,AL$21&lt;392.1),$BR2,"0")</f>
        <v>0.81</v>
      </c>
      <c r="BQ11" s="82">
        <f>IF(AND(AA$21&gt;31.9,AM$21&lt;392.1),$BR2,"0")</f>
        <v>0.81</v>
      </c>
      <c r="BR11" s="82">
        <f>IF(AND(AB$21&gt;31.9,AN$21&lt;392.1),$BR2,"0")</f>
        <v>0.81</v>
      </c>
      <c r="BY11" s="344" t="s">
        <v>316</v>
      </c>
      <c r="BZ11" s="82" t="str">
        <f>IF(AND(X$21&gt;392,X$21&lt;752.1),$CD4,"0")</f>
        <v>0</v>
      </c>
      <c r="CA11" s="82" t="str">
        <f>IF(AND(Y$21&gt;392,Y$21&lt;752.1),$CD4,"0")</f>
        <v>0</v>
      </c>
      <c r="CB11" s="82">
        <f>IF(AND(Z$21&gt;392,Z$21&lt;752.1),$CD4,"0")</f>
        <v>0.2</v>
      </c>
      <c r="CC11" s="82" t="str">
        <f>IF(AND(AA$21&gt;392,AA$21&lt;752.1),$CD4,"0")</f>
        <v>0</v>
      </c>
      <c r="CD11" s="82" t="str">
        <f>IF(AND(AB$21&gt;392,AB$21&lt;752.1),$CD4,"0")</f>
        <v>0</v>
      </c>
    </row>
    <row r="12" spans="1:98" ht="18" customHeight="1">
      <c r="A12" s="365" t="s">
        <v>317</v>
      </c>
      <c r="B12" s="523" t="str">
        <f>'TC FORM'!B$4</f>
        <v>"J"</v>
      </c>
      <c r="C12" s="523"/>
      <c r="D12" s="523"/>
      <c r="E12" s="523"/>
      <c r="F12" s="367"/>
      <c r="G12" s="365" t="s">
        <v>318</v>
      </c>
      <c r="H12" s="524">
        <f ca="1">'TC FORM'!G$4</f>
        <v>45756</v>
      </c>
      <c r="I12" s="524"/>
      <c r="J12" s="367"/>
      <c r="K12" s="6"/>
      <c r="L12" s="6"/>
      <c r="AC12" s="82" t="s">
        <v>316</v>
      </c>
      <c r="AD12" s="82" t="str">
        <f>IF(AND(X$21&gt;392,X$21&lt;752.1),$AH4,"0")</f>
        <v>0</v>
      </c>
      <c r="AE12" s="82">
        <f>IF(AND(Y$21&gt;-392,Y$21&lt;752.1),$AH4,"0")</f>
        <v>0.18</v>
      </c>
      <c r="AF12" s="82">
        <f>IF(AND(Z$21&gt;-392,Z$21&lt;752.1),$AH4,"0")</f>
        <v>0.18</v>
      </c>
      <c r="AG12" s="82" t="str">
        <f>IF(AND(AA$21&gt;-392,AA$21&lt;752.1),$AH4,"0")</f>
        <v>0</v>
      </c>
      <c r="AH12" s="206" t="str">
        <f>IF(AND(AB$21&gt;-392,AB$21&lt;752.1),$AH4,"0")</f>
        <v>0</v>
      </c>
      <c r="AI12" s="344" t="s">
        <v>313</v>
      </c>
      <c r="AJ12" s="82" t="str">
        <f>IF(AND(X$21&gt;-22,X$21&lt;392.1),$AN3,"0")</f>
        <v>0</v>
      </c>
      <c r="AK12" s="82">
        <f>IF(AND(Y$21&gt;-22,Y$21&lt;392.1),$AN3,"0")</f>
        <v>0.21</v>
      </c>
      <c r="AL12" s="82" t="str">
        <f>IF(AND(Z$21&gt;-22,Z$21&lt;392.1),$AN3,"0")</f>
        <v>0</v>
      </c>
      <c r="AM12" s="82" t="str">
        <f>IF(AND(AA$21&gt;-22,AA$21&lt;392.1),$AN3,"0")</f>
        <v>0</v>
      </c>
      <c r="AN12" s="82" t="str">
        <f>IF(AND(AB$21&gt;-22,AB$21&lt;392.1),$AN3,"0")</f>
        <v>0</v>
      </c>
      <c r="AO12" s="344" t="s">
        <v>313</v>
      </c>
      <c r="AP12" s="82" t="str">
        <f>IF(AND(X$21&gt;-22,X$21&lt;392.1),$AT3,"0")</f>
        <v>0</v>
      </c>
      <c r="AQ12" s="82">
        <f>IF(AND(Y$21&gt;-22,Y$21&lt;392.1),$AT3,"0")</f>
        <v>0.24</v>
      </c>
      <c r="AR12" s="82" t="str">
        <f>IF(AND(Z$21&gt;-22,Z$21&lt;392.1),$AT3,"0")</f>
        <v>0</v>
      </c>
      <c r="AS12" s="82" t="str">
        <f>IF(AND(AA$21&gt;-22,AA$21&lt;392.1),$AT3,"0")</f>
        <v>0</v>
      </c>
      <c r="AT12" s="82" t="str">
        <f>IF(AND(AB$21&gt;-22,AB$21&lt;392.1),$AT3,"0")</f>
        <v>0</v>
      </c>
      <c r="AU12" s="344" t="s">
        <v>313</v>
      </c>
      <c r="AV12" s="82" t="str">
        <f>IF(AND(X$21&gt;-22,X$21&lt;392.1),$AZ3,"0")</f>
        <v>0</v>
      </c>
      <c r="AW12" s="82">
        <f>IF(AND(Y$21&gt;-22,Y$21&lt;392.1),$AZ3,"0")</f>
        <v>0.26</v>
      </c>
      <c r="AX12" s="82" t="str">
        <f>IF(AND(Z$21&gt;-22,Z$21&lt;392.1),$AZ3,"0")</f>
        <v>0</v>
      </c>
      <c r="AY12" s="82" t="str">
        <f>IF(AND(AA$21&gt;-22,AA$21&lt;392.1),$AZ3,"0")</f>
        <v>0</v>
      </c>
      <c r="AZ12" s="82" t="str">
        <f>IF(AND(AB$21&gt;-22,AB$21&lt;392.1),$AZ3,"0")</f>
        <v>0</v>
      </c>
      <c r="BA12" s="348" t="s">
        <v>313</v>
      </c>
      <c r="BB12" s="82" t="str">
        <f>IF(AND(X$21&gt;392,X$21&lt;752.1),$BF3,"0")</f>
        <v>0</v>
      </c>
      <c r="BC12" s="82" t="str">
        <f>IF(AND(Y$21&gt;392,Y$21&lt;752.1),$BF3,"0")</f>
        <v>0</v>
      </c>
      <c r="BD12" s="82">
        <f>IF(AND(Z$21&gt;392,Z$21&lt;752.1),$BF3,"0")</f>
        <v>0.81</v>
      </c>
      <c r="BE12" s="82" t="str">
        <f>IF(AND(AA$21&gt;392,AA$21&lt;752.1),$BF3,"0")</f>
        <v>0</v>
      </c>
      <c r="BF12" s="82" t="str">
        <f>IF(AND(AB$21&gt;392,AB$21&lt;752.1),$BF3,"0")</f>
        <v>0</v>
      </c>
      <c r="BM12" s="348" t="s">
        <v>313</v>
      </c>
      <c r="BN12" s="82" t="str">
        <f>IF(AND(X$21&gt;392,X$21&lt;752.1),$BR3,"0")</f>
        <v>0</v>
      </c>
      <c r="BO12" s="82" t="str">
        <f>IF(AND(Y$21&gt;392,Y$21&lt;752.1),$BR3,"0")</f>
        <v>0</v>
      </c>
      <c r="BP12" s="82">
        <f>IF(AND(Z$21&gt;392,Z$21&lt;752.1),$BR3,"0")</f>
        <v>0.81</v>
      </c>
      <c r="BQ12" s="82" t="str">
        <f>IF(AND(AA$21&gt;392,AA$21&lt;752.1),$BR3,"0")</f>
        <v>0</v>
      </c>
      <c r="BR12" s="82" t="str">
        <f>IF(AND(AB$21&gt;392,AB$21&lt;752.1),$BR3,"0")</f>
        <v>0</v>
      </c>
      <c r="BY12" s="344" t="s">
        <v>319</v>
      </c>
      <c r="BZ12" s="82" t="str">
        <f>IF(AND(X$21&gt;31.9,X$21&lt;392.1),$CD5,"0")</f>
        <v>0</v>
      </c>
      <c r="CA12" s="82">
        <f>IF(AND(Y$21&gt;31.9,Y$21&lt;392.1),$CD5,"0")</f>
        <v>1.31</v>
      </c>
      <c r="CB12" s="82" t="str">
        <f>IF(AND(Z$21&gt;31.9,Z$21&lt;392.1),$CD5,"0")</f>
        <v>0</v>
      </c>
      <c r="CC12" s="82" t="str">
        <f>IF(AND(AA$21&gt;31.9,AA$21&lt;392.1),$CD5,"0")</f>
        <v>0</v>
      </c>
      <c r="CD12" s="82" t="str">
        <f>IF(AND(AB$21&gt;31.9,AB$21&lt;392.1),$CD5,"0")</f>
        <v>0</v>
      </c>
    </row>
    <row r="13" spans="1:98" ht="18" customHeight="1">
      <c r="A13" s="365" t="s">
        <v>320</v>
      </c>
      <c r="B13" s="523" t="str">
        <f>'TC FORM'!B$5</f>
        <v>N/A</v>
      </c>
      <c r="C13" s="523"/>
      <c r="D13" s="523"/>
      <c r="E13" s="523"/>
      <c r="F13" s="367"/>
      <c r="G13" s="365" t="s">
        <v>321</v>
      </c>
      <c r="H13" s="524" t="str">
        <f>'TC FORM'!G$5</f>
        <v>N/A</v>
      </c>
      <c r="I13" s="524"/>
      <c r="J13" s="367"/>
      <c r="K13" s="6"/>
      <c r="L13" s="6"/>
      <c r="AC13" s="82" t="s">
        <v>322</v>
      </c>
      <c r="AD13" s="82" t="str">
        <f>IF(AND(X$21&gt;31.9,X$21&lt;392.1),$AH5,"0")</f>
        <v>0</v>
      </c>
      <c r="AE13" s="82">
        <f>IF(AND(Y$21&gt;31.9,Y$21&lt;392.1),$AH5,"0")</f>
        <v>1.3068415751374713</v>
      </c>
      <c r="AF13" s="82" t="str">
        <f>IF(AND(Z$21&gt;31.9,Z$21&lt;392.1),$AH5,"0")</f>
        <v>0</v>
      </c>
      <c r="AG13" s="82" t="str">
        <f>IF(AND(AA$21&gt;31.9,AA$21&lt;392.1),$AH5,"0")</f>
        <v>0</v>
      </c>
      <c r="AH13" s="206" t="str">
        <f>IF(AND(AB$21&gt;31.9,AB$21&lt;392.1),$AH5,"0")</f>
        <v>0</v>
      </c>
      <c r="AI13" s="344" t="s">
        <v>316</v>
      </c>
      <c r="AJ13" s="82" t="str">
        <f>IF(AND(X$21&gt;392,X$21&lt;752.1),$AN4,"0")</f>
        <v>0</v>
      </c>
      <c r="AK13" s="82" t="str">
        <f>IF(AND(Y$21&gt;392,Y$21&lt;752.1),$AN4,"0")</f>
        <v>0</v>
      </c>
      <c r="AL13" s="82">
        <f>IF(AND(Z$21&gt;392,Z$21&lt;752.1),$AN4,"0")</f>
        <v>0.21</v>
      </c>
      <c r="AM13" s="82" t="str">
        <f>IF(AND(AA$21&gt;392,AA$21&lt;752.1),$AN4,"0")</f>
        <v>0</v>
      </c>
      <c r="AN13" s="82" t="str">
        <f>IF(AND(AB$21&gt;392,AB$21&lt;752.1),$AN4,"0")</f>
        <v>0</v>
      </c>
      <c r="AO13" s="344" t="s">
        <v>316</v>
      </c>
      <c r="AP13" s="82" t="str">
        <f>IF(AND(X$21&gt;392,X$21&lt;752.1),$AT4,"0")</f>
        <v>0</v>
      </c>
      <c r="AQ13" s="82" t="str">
        <f>IF(AND(Y$21&gt;392,Y$21&lt;752.1),$AT4,"0")</f>
        <v>0</v>
      </c>
      <c r="AR13" s="82">
        <f>IF(AND(Z$21&gt;392,Z$21&lt;752.1),$AT4,"0")</f>
        <v>0.24</v>
      </c>
      <c r="AS13" s="82" t="str">
        <f>IF(AND(AA$21&gt;392,AA$21&lt;752.1),$AT4,"0")</f>
        <v>0</v>
      </c>
      <c r="AT13" s="82" t="str">
        <f>IF(AND(AB$21&gt;392,AB$21&lt;752.1),$AT4,"0")</f>
        <v>0</v>
      </c>
      <c r="AU13" s="344" t="s">
        <v>316</v>
      </c>
      <c r="AV13" s="82" t="str">
        <f>IF(AND(X$21&gt;392,X$21&lt;752.1),$AZ4,"0")</f>
        <v>0</v>
      </c>
      <c r="AW13" s="82" t="str">
        <f>IF(AND(Y$21&gt;392,Y$21&lt;752.1),$AZ4,"0")</f>
        <v>0</v>
      </c>
      <c r="AX13" s="82">
        <f>IF(AND(Z$21&gt;392,Z$21&lt;752.1),$AZ4,"0")</f>
        <v>0.26</v>
      </c>
      <c r="AY13" s="82" t="str">
        <f>IF(AND(AA$21&gt;392,AA$21&lt;752.1),$AZ4,"0")</f>
        <v>0</v>
      </c>
      <c r="AZ13" s="82" t="str">
        <f>IF(AND(AB$21&gt;392,AB$21&lt;752.1),$AZ4,"0")</f>
        <v>0</v>
      </c>
      <c r="BA13" s="344" t="s">
        <v>319</v>
      </c>
      <c r="BB13" s="82" t="str">
        <f>IF(AND(X$21&gt;31.9,X$21&lt;392.1),$BF4,"0")</f>
        <v>0</v>
      </c>
      <c r="BC13" s="82">
        <f>IF(AND(Y$21&gt;31.9,Y$21&lt;392.1),$BF4,"0")</f>
        <v>1.3</v>
      </c>
      <c r="BD13" s="82" t="str">
        <f>IF(AND(Z$21&gt;31.9,Z$21&lt;392.1),$BF4,"0")</f>
        <v>0</v>
      </c>
      <c r="BE13" s="82" t="str">
        <f>IF(AND(AA$21&gt;31.9,AA$21&lt;392.1),$BF4,"0")</f>
        <v>0</v>
      </c>
      <c r="BF13" s="82" t="str">
        <f>IF(AND(AB$21&gt;31.9,AB$21&lt;392.1),$BF4,"0")</f>
        <v>0</v>
      </c>
      <c r="BM13" s="344" t="s">
        <v>319</v>
      </c>
      <c r="BN13" s="82" t="str">
        <f>IF(AND(X$21&gt;31.9,X$21&lt;392.1),$BR4,"0")</f>
        <v>0</v>
      </c>
      <c r="BO13" s="82">
        <f>IF(AND(Y$21&gt;31.9,Y$21&lt;392.1),$BR4,"0")</f>
        <v>1.3</v>
      </c>
      <c r="BP13" s="82" t="str">
        <f>IF(AND(Z$21&gt;31.9,Z$21&lt;392.1),$BR4,"0")</f>
        <v>0</v>
      </c>
      <c r="BQ13" s="82" t="str">
        <f>IF(AND(AA$21&gt;31.9,AA$21&lt;392.1),$BR4,"0")</f>
        <v>0</v>
      </c>
      <c r="BR13" s="82" t="str">
        <f>IF(AND(AB$21&gt;31.9,AB$21&lt;392.1),$BR4,"0")</f>
        <v>0</v>
      </c>
      <c r="BY13" s="344" t="s">
        <v>323</v>
      </c>
      <c r="BZ13" s="82" t="str">
        <f>IF(AND(X$21&gt;392,X$21&lt;752.1),$CD6,"0")</f>
        <v>0</v>
      </c>
      <c r="CA13" s="82" t="str">
        <f>IF(AND(Y$21&gt;392,Y$21&lt;752.1),$CD6,"0")</f>
        <v>0</v>
      </c>
      <c r="CB13" s="82">
        <f>IF(AND(Z$21&gt;392,Z$21&lt;752.1),$CD6,"0")</f>
        <v>1.44</v>
      </c>
      <c r="CC13" s="82" t="str">
        <f>IF(AND(AA$21&gt;392,AA$21&lt;752.1),$CD6,"0")</f>
        <v>0</v>
      </c>
      <c r="CD13" s="82" t="str">
        <f>IF(AND(AB$21&gt;392,AB$21&lt;752.1),$CD6,"0")</f>
        <v>0</v>
      </c>
    </row>
    <row r="14" spans="1:98" ht="18" customHeight="1">
      <c r="A14" s="365" t="s">
        <v>324</v>
      </c>
      <c r="B14" s="534">
        <f>'TC FORM'!B$6</f>
        <v>72</v>
      </c>
      <c r="C14" s="534"/>
      <c r="D14" s="534"/>
      <c r="E14" s="534"/>
      <c r="F14" s="367"/>
      <c r="G14" s="365" t="s">
        <v>325</v>
      </c>
      <c r="H14" s="370">
        <f>('TC FORM'!G$6)/100</f>
        <v>0.25</v>
      </c>
      <c r="I14" s="367"/>
      <c r="J14" s="367"/>
      <c r="K14" s="6"/>
      <c r="L14" s="6"/>
      <c r="AC14" s="82" t="s">
        <v>326</v>
      </c>
      <c r="AD14" s="82" t="str">
        <f>IF(AND(X$21&gt;392,X$21&lt;1200.1),$AH6,"0")</f>
        <v>0</v>
      </c>
      <c r="AE14" s="82" t="str">
        <f>IF(AND(Y$21&gt;392,Y$21&lt;1200.1),$AH6,"0")</f>
        <v>0</v>
      </c>
      <c r="AF14" s="82">
        <f>IF(AND(Z$21&gt;392,Z$21&lt;1200.1),$AH6,"0")</f>
        <v>2</v>
      </c>
      <c r="AG14" s="82" t="str">
        <f>IF(AND(AA$21&gt;392,AA$21&lt;1200.1),$AH6,"0")</f>
        <v>0</v>
      </c>
      <c r="AH14" s="206" t="str">
        <f>IF(AND(AB$21&gt;392,AB$21&lt;1200.1),$AH6,"0")</f>
        <v>0</v>
      </c>
      <c r="AI14" s="344" t="s">
        <v>319</v>
      </c>
      <c r="AJ14" s="82" t="str">
        <f>IF(AND(X$21&gt;31.9,X$21&lt;392.1),$AN5,"0")</f>
        <v>0</v>
      </c>
      <c r="AK14" s="82">
        <f>IF(AND(Y$21&gt;31.9,Y$21&lt;392.1),$AN5,"0")</f>
        <v>1.0165731786879313</v>
      </c>
      <c r="AL14" s="82" t="str">
        <f>IF(AND(Z$21&gt;31.9,Z$21&lt;392.1),$AN5,"0")</f>
        <v>0</v>
      </c>
      <c r="AM14" s="82" t="str">
        <f>IF(AND(AA$21&gt;31.9,AA$21&lt;392.1),$AN5,"0")</f>
        <v>0</v>
      </c>
      <c r="AN14" s="82" t="str">
        <f>IF(AND(AB$21&gt;31.9,AB$21&lt;392.1),$AN5,"0")</f>
        <v>0</v>
      </c>
      <c r="AO14" s="344" t="s">
        <v>319</v>
      </c>
      <c r="AP14" s="82" t="str">
        <f>IF(AND(X$21&gt;31.9,X$21&lt;392.1),$AT5,"0")</f>
        <v>0</v>
      </c>
      <c r="AQ14" s="82">
        <f>IF(AND(Y$21&gt;31.9,Y$21&lt;392.1),$AT5,"0")</f>
        <v>1.31</v>
      </c>
      <c r="AR14" s="82" t="str">
        <f>IF(AND(Z$21&gt;31.9,Z$21&lt;392.1),$AT5,"0")</f>
        <v>0</v>
      </c>
      <c r="AS14" s="82" t="str">
        <f>IF(AND(AA$21&gt;31.9,AA$21&lt;392.1),$AT5,"0")</f>
        <v>0</v>
      </c>
      <c r="AT14" s="82" t="str">
        <f>IF(AND(AB$21&gt;31.9,AB$21&lt;392.1),$AT5,"0")</f>
        <v>0</v>
      </c>
      <c r="AU14" s="344" t="s">
        <v>319</v>
      </c>
      <c r="AV14" s="82" t="str">
        <f>IF(AND(X$21&gt;31.9,X$21&lt;392.1),$AZ5,"0")</f>
        <v>0</v>
      </c>
      <c r="AW14" s="82">
        <f>IF(AND(Y$21&gt;31.9,Y$21&lt;392.1),$AZ5,"0")</f>
        <v>1.31</v>
      </c>
      <c r="AX14" s="82" t="str">
        <f>IF(AND(Z$21&gt;31.9,Z$21&lt;392.1),$AZ5,"0")</f>
        <v>0</v>
      </c>
      <c r="AY14" s="82" t="str">
        <f>IF(AND(AA$21&gt;31.9,AA$21&lt;392.1),$AZ5,"0")</f>
        <v>0</v>
      </c>
      <c r="AZ14" s="82" t="str">
        <f>IF(AND(AB$21&gt;31.9,AB$21&lt;392.1),$AZ5,"0")</f>
        <v>0</v>
      </c>
      <c r="BA14" s="344" t="s">
        <v>323</v>
      </c>
      <c r="BB14" s="82" t="str">
        <f>IF(AND(X$21&gt;392,X$21&lt;1200.1),$BF5,"0")</f>
        <v>0</v>
      </c>
      <c r="BC14" s="82" t="str">
        <f>IF(AND(Y$21&gt;392,Y$21&lt;1200.1),$BF5,"0")</f>
        <v>0</v>
      </c>
      <c r="BD14" s="82">
        <f>IF(AND(Z$21&gt;392,Z$21&lt;1200.1),$BF5,"0")</f>
        <v>1.6</v>
      </c>
      <c r="BE14" s="82" t="str">
        <f>IF(AND(AA$21&gt;392,AA$21&lt;1200.1),$BF5,"0")</f>
        <v>0</v>
      </c>
      <c r="BF14" s="82" t="str">
        <f>IF(AND(AB$21&gt;392,AB$21&lt;1200.1),$BF5,"0")</f>
        <v>0</v>
      </c>
      <c r="BM14" s="344" t="s">
        <v>323</v>
      </c>
      <c r="BN14" s="82" t="str">
        <f>IF(AND(X$21&gt;392,X$21&lt;1200.1),$BR5,"0")</f>
        <v>0</v>
      </c>
      <c r="BO14" s="82" t="str">
        <f>IF(AND(Y$21&gt;392,Y$21&lt;1200.1),$BR5,"0")</f>
        <v>0</v>
      </c>
      <c r="BP14" s="82">
        <f>IF(AND(Z$21&gt;392,Z$21&lt;1200.1),$BR5,"0")</f>
        <v>1.3</v>
      </c>
      <c r="BQ14" s="82" t="str">
        <f>IF(AND(AA$21&gt;392,AA$21&lt;1200.1),$BR5,"0")</f>
        <v>0</v>
      </c>
      <c r="BR14" s="82" t="str">
        <f>IF(AND(AB$21&gt;392,AB$21&lt;1200.1),$BR5,"0")</f>
        <v>0</v>
      </c>
      <c r="BY14" s="347"/>
    </row>
    <row r="15" spans="1:98" ht="5.25" customHeight="1">
      <c r="A15" s="371"/>
      <c r="B15" s="372"/>
      <c r="C15" s="371"/>
      <c r="D15" s="371"/>
      <c r="E15" s="371"/>
      <c r="F15" s="371"/>
      <c r="G15" s="371"/>
      <c r="H15" s="371"/>
      <c r="I15" s="371"/>
      <c r="J15" s="373"/>
      <c r="K15" s="320"/>
      <c r="L15" s="323"/>
      <c r="M15" s="324"/>
      <c r="N15" s="323"/>
      <c r="O15" s="323"/>
      <c r="P15" s="323"/>
      <c r="Q15" s="323"/>
      <c r="R15" s="323"/>
      <c r="S15" s="323"/>
      <c r="T15" s="323"/>
      <c r="U15" s="323"/>
      <c r="V15" s="320"/>
      <c r="W15" s="320"/>
      <c r="X15" s="312"/>
      <c r="Y15" s="312"/>
      <c r="Z15" s="312"/>
      <c r="AA15" s="312"/>
      <c r="AB15" s="312"/>
      <c r="AC15" s="339" t="s">
        <v>327</v>
      </c>
      <c r="AD15" s="82" t="str">
        <f>IF(AND(X$21&gt;1200,X$21&lt;1832.1),$AH7,"0")</f>
        <v>0</v>
      </c>
      <c r="AE15" s="82" t="str">
        <f>IF(AND(Y$21&gt;1200,Y$21&lt;1832.1),$AH7,"0")</f>
        <v>0</v>
      </c>
      <c r="AF15" s="82" t="str">
        <f>IF(AND(Z$21&gt;1200,Z$21&lt;1832.1),$AH7,"0")</f>
        <v>0</v>
      </c>
      <c r="AG15" s="82" t="str">
        <f>IF(AND(AA$21&gt;1200,AA$21&lt;1832.1),$AH7,"0")</f>
        <v>0</v>
      </c>
      <c r="AH15" s="206" t="str">
        <f>IF(AND(AB$21&gt;1200,AB$21&lt;1832.1),$AH7,"0")</f>
        <v>0</v>
      </c>
      <c r="AI15" s="344" t="s">
        <v>323</v>
      </c>
      <c r="AJ15" s="82" t="str">
        <f>IF(AND(X$21&gt;392,X$21&lt;1200.1),$AN6,"0")</f>
        <v>0</v>
      </c>
      <c r="AK15" s="82" t="str">
        <f>IF(AND(Y$21&gt;392,Y$21&lt;1200.1),$AN6,"0")</f>
        <v>0</v>
      </c>
      <c r="AL15" s="82">
        <f>IF(AND(Z$21&gt;392,Z$21&lt;1200.1),$AN6,"0")</f>
        <v>1.5</v>
      </c>
      <c r="AM15" s="82" t="str">
        <f>IF(AND(AA$21&gt;392,AA$21&lt;1200.1),$AN6,"0")</f>
        <v>0</v>
      </c>
      <c r="AN15" s="82" t="str">
        <f>IF(AND(AB$21&gt;392,AB$21&lt;1200.1),$AN6,"0")</f>
        <v>0</v>
      </c>
      <c r="AO15" s="344" t="s">
        <v>323</v>
      </c>
      <c r="AP15" s="82" t="str">
        <f>IF(AND(X$21&gt;392,X$21&lt;1200.1),$AT6,"0")</f>
        <v>0</v>
      </c>
      <c r="AQ15" s="82" t="str">
        <f>IF(AND(Y$21&gt;392,Y$21&lt;1200.1),$AT6,"0")</f>
        <v>0</v>
      </c>
      <c r="AR15" s="82">
        <f>IF(AND(Z$21&gt;392,Z$21&lt;1200.1),$AT6,"0")</f>
        <v>1.5</v>
      </c>
      <c r="AS15" s="82" t="str">
        <f>IF(AND(AA$21&gt;392,AA$21&lt;1200.1),$AT6,"0")</f>
        <v>0</v>
      </c>
      <c r="AT15" s="82" t="str">
        <f>IF(AND(AB$21&gt;392,AB$21&lt;1200.1),$AT6,"0")</f>
        <v>0</v>
      </c>
      <c r="AU15" s="344" t="s">
        <v>323</v>
      </c>
      <c r="AV15" s="82" t="str">
        <f>IF(AND(X$21&gt;392,X$21&lt;1200.1),$AZ6,"0")</f>
        <v>0</v>
      </c>
      <c r="AW15" s="82" t="str">
        <f>IF(AND(Y$21&gt;392,Y$21&lt;1200.1),$AZ6,"0")</f>
        <v>0</v>
      </c>
      <c r="AX15" s="82">
        <f>IF(AND(Z$21&gt;392,Z$21&lt;1200.1),$AZ6,"0")</f>
        <v>1.6</v>
      </c>
      <c r="AY15" s="82" t="str">
        <f>IF(AND(AA$21&gt;392,AA$21&lt;1200.1),$AZ6,"0")</f>
        <v>0</v>
      </c>
      <c r="AZ15" s="206" t="str">
        <f>IF(AND(AB$21&gt;392,AB$21&lt;1200.1),$AZ6,"0")</f>
        <v>0</v>
      </c>
      <c r="BA15" s="346" t="s">
        <v>328</v>
      </c>
      <c r="BB15" s="82" t="str">
        <f>IF(AND(X$21&gt;1200,X$21&lt;2000.1),$BF6,"0")</f>
        <v>0</v>
      </c>
      <c r="BC15" s="82" t="str">
        <f>IF(AND(Y$21&gt;1200,Y$21&lt;2000.1),$BF6,"0")</f>
        <v>0</v>
      </c>
      <c r="BD15" s="82" t="str">
        <f>IF(AND(Z$21&gt;1200,Z$21&lt;2000.1),$BF6,"0")</f>
        <v>0</v>
      </c>
      <c r="BE15" s="82" t="str">
        <f>IF(AND(AA$21&gt;1200,AA$21&lt;2000.1),$BF6,"0")</f>
        <v>0</v>
      </c>
      <c r="BF15" s="82" t="str">
        <f>IF(AND(AB$21&gt;1200,AB$21&lt;2000.1),$BF6,"0")</f>
        <v>0</v>
      </c>
      <c r="BG15" s="312"/>
      <c r="BH15" s="312"/>
      <c r="BI15" s="312"/>
      <c r="BJ15" s="312"/>
      <c r="BK15" s="312"/>
      <c r="BL15" s="312"/>
      <c r="BM15" s="346" t="s">
        <v>328</v>
      </c>
      <c r="BN15" s="82" t="str">
        <f>IF(AND(X$21&gt;1200,X$21&lt;2000.1),$BR6,"0")</f>
        <v>0</v>
      </c>
      <c r="BO15" s="82" t="str">
        <f>IF(AND(Y$21&gt;1200,Y$21&lt;2000.1),$BR6,"0")</f>
        <v>0</v>
      </c>
      <c r="BP15" s="82" t="str">
        <f>IF(AND(Z$21&gt;1200,Z$21&lt;2000.1),$BR6,"0")</f>
        <v>0</v>
      </c>
      <c r="BQ15" s="82" t="str">
        <f>IF(AND(AA$21&gt;1200,AA$21&lt;2000.1),$BR6,"0")</f>
        <v>0</v>
      </c>
      <c r="BR15" s="82" t="str">
        <f>IF(AND(AB$21&gt;1200,AB$21&lt;2000.1),$BR6,"0")</f>
        <v>0</v>
      </c>
      <c r="BS15" s="312"/>
      <c r="BT15" s="312"/>
      <c r="BU15" s="312"/>
      <c r="BV15" s="312"/>
      <c r="BW15" s="312"/>
      <c r="BX15" s="312"/>
      <c r="BY15" s="29"/>
      <c r="CE15" s="312"/>
      <c r="CF15" s="312"/>
      <c r="CG15" s="312"/>
      <c r="CH15" s="312"/>
      <c r="CI15" s="312"/>
      <c r="CJ15" s="312"/>
      <c r="CK15" s="312"/>
      <c r="CL15" s="312"/>
      <c r="CM15" s="312"/>
      <c r="CN15" s="312"/>
      <c r="CO15" s="312"/>
      <c r="CP15" s="312"/>
      <c r="CQ15" s="312"/>
      <c r="CR15" s="312"/>
      <c r="CS15" s="312"/>
      <c r="CT15" s="312"/>
    </row>
    <row r="16" spans="1:98" ht="18" customHeight="1">
      <c r="A16" s="374"/>
      <c r="B16" s="375" t="s">
        <v>329</v>
      </c>
      <c r="C16" s="374" t="s">
        <v>330</v>
      </c>
      <c r="D16" s="367"/>
      <c r="E16" s="374"/>
      <c r="F16" s="374"/>
      <c r="G16" s="375" t="s">
        <v>331</v>
      </c>
      <c r="H16" s="374" t="str">
        <f>'TC FORM'!AR$23</f>
        <v>Greater of ±2.0°F or ±0.4% of Reading</v>
      </c>
      <c r="I16" s="367"/>
      <c r="J16" s="367"/>
      <c r="K16" s="5"/>
      <c r="AD16" s="5"/>
      <c r="AI16" s="346" t="s">
        <v>328</v>
      </c>
      <c r="AJ16" s="82" t="str">
        <f>IF(AND(X$21&gt;1200,X$21&lt;2000.1),$AN7,"0")</f>
        <v>0</v>
      </c>
      <c r="AK16" s="82" t="str">
        <f>IF(AND(Y$21&gt;1200,Y$21&lt;2000.1),$AN7,"0")</f>
        <v>0</v>
      </c>
      <c r="AL16" s="82" t="str">
        <f>IF(AND(Z$21&gt;1200,Z$21&lt;2000.1),$AN7,"0")</f>
        <v>0</v>
      </c>
      <c r="AM16" s="82" t="str">
        <f>IF(AND(AA$21&gt;1200,AA$21&lt;2000.1),$AN7,"0")</f>
        <v>0</v>
      </c>
      <c r="AN16" s="82" t="str">
        <f>IF(AND(AB$21&gt;1200,AB$21&lt;2000.1),$AN7,"0")</f>
        <v>0</v>
      </c>
      <c r="AO16" s="346" t="s">
        <v>328</v>
      </c>
      <c r="AP16" s="82" t="str">
        <f>IF(AND(X$21&gt;1200,X$21&lt;2000.1),$AT7,"0")</f>
        <v>0</v>
      </c>
      <c r="AQ16" s="82" t="str">
        <f>IF(AND(Y$21&gt;1200,Y$21&lt;2000.1),$AT7,"0")</f>
        <v>0</v>
      </c>
      <c r="AR16" s="82" t="str">
        <f>IF(AND(Z$21&gt;1200,Z$21&lt;2000.1),$AT7,"0")</f>
        <v>0</v>
      </c>
      <c r="AS16" s="82" t="str">
        <f>IF(AND(AA$21&gt;1200,AA$21&lt;2000.1),$AT7,"0")</f>
        <v>0</v>
      </c>
      <c r="AT16" s="82" t="str">
        <f>IF(AND(AB$21&gt;1200,AB$21&lt;2000.1),$AT7,"0")</f>
        <v>0</v>
      </c>
      <c r="AU16" s="346" t="s">
        <v>328</v>
      </c>
      <c r="AV16" s="82" t="str">
        <f>IF(AND(X$21&gt;1200,X$21&lt;2000.1),$AZ7,"0")</f>
        <v>0</v>
      </c>
      <c r="AW16" s="82" t="str">
        <f>IF(AND(Y$21&gt;1200,Y$21&lt;2000.1),$AZ7,"0")</f>
        <v>0</v>
      </c>
      <c r="AX16" s="82" t="str">
        <f>IF(AND(Z$21&gt;1200,Z$21&lt;2000.1),$AZ7,"0")</f>
        <v>0</v>
      </c>
      <c r="AY16" s="82" t="str">
        <f>IF(AND(AA$21&gt;1200,AA$21&lt;2000.1),$AZ7,"0")</f>
        <v>0</v>
      </c>
      <c r="AZ16" s="82" t="str">
        <f>IF(AND(AB$21&gt;1200,AB$21&lt;2000.1),$AZ7,"0")</f>
        <v>0</v>
      </c>
      <c r="BA16" s="344" t="s">
        <v>332</v>
      </c>
      <c r="BB16" s="82" t="str">
        <f>IF(AND(X$21&gt;2000,X$21&lt;2500.1),$BF7,"0")</f>
        <v>0</v>
      </c>
      <c r="BC16" s="82" t="str">
        <f>IF(AND(Y$21&gt;2000,Y$21&lt;2500.1),$BF7,"0")</f>
        <v>0</v>
      </c>
      <c r="BD16" s="82" t="str">
        <f>IF(AND(Z$21&gt;2000,Z$21&lt;2500.1),$BF7,"0")</f>
        <v>0</v>
      </c>
      <c r="BE16" s="82" t="str">
        <f>IF(AND(AA$21&gt;2000,AA$21&lt;2500.1),$BF7,"0")</f>
        <v>0</v>
      </c>
      <c r="BF16" s="82" t="str">
        <f>IF(AND(AB$21&gt;2000,AB$21&lt;2500.1),$BF7,"0")</f>
        <v>0</v>
      </c>
      <c r="BM16" s="344" t="s">
        <v>332</v>
      </c>
      <c r="BN16" s="82" t="str">
        <f>IF(AND(X$21&gt;2000,X$21&lt;2500.1),$BR7,"0")</f>
        <v>0</v>
      </c>
      <c r="BO16" s="82" t="str">
        <f>IF(AND(Y$21&gt;2000,Y$21&lt;2500.1),$BR7,"0")</f>
        <v>0</v>
      </c>
      <c r="BP16" s="82" t="str">
        <f>IF(AND(Z$21&gt;2000,Z$21&lt;2500.1),$BR7,"0")</f>
        <v>0</v>
      </c>
      <c r="BQ16" s="82" t="str">
        <f>IF(AND(AA$21&gt;2000,AA$21&lt;2500.1),$BR7,"0")</f>
        <v>0</v>
      </c>
      <c r="BR16" s="82" t="str">
        <f>IF(AND(AB$21&gt;2000,AB$21&lt;2500.1),$BR7,"0")</f>
        <v>0</v>
      </c>
    </row>
    <row r="17" spans="1:82" ht="18" customHeight="1">
      <c r="A17" s="374"/>
      <c r="B17" s="375" t="s">
        <v>333</v>
      </c>
      <c r="C17" s="533" t="str">
        <f>'TC FORM'!AR$24</f>
        <v>AMS2750H, ASTM E220-19</v>
      </c>
      <c r="D17" s="533"/>
      <c r="E17" s="533"/>
      <c r="F17" s="533"/>
      <c r="G17" s="375" t="s">
        <v>334</v>
      </c>
      <c r="H17" s="374" t="str">
        <f>'TC FORM'!G$49</f>
        <v>Specification</v>
      </c>
      <c r="I17" s="367"/>
      <c r="J17" s="367"/>
      <c r="K17" s="5"/>
      <c r="W17" s="29" t="s">
        <v>335</v>
      </c>
      <c r="X17" s="343">
        <f>IF(CT!$D$7="E",X22,IF(CT!$D$7="J",X23,IF(CT!$D$7="K",X24,IF(CT!$D$7="N",X25,IF(CT!$D$7="R",X26,IF(CT!$D$7="S",X27,IF(CT!$D$7="T",X28,"")))))))</f>
        <v>0.2</v>
      </c>
      <c r="Y17" s="343">
        <f>IF(CT!$D$7="E",Y22,IF(CT!$D$7="J",Y23,IF(CT!$D$7="K",Y24,IF(CT!$D$7="N",Y25,IF(CT!$D$7="R",Y26,IF(CT!$D$7="S",Y27,IF(CT!$D$7="T",Y28,"")))))))</f>
        <v>0.21</v>
      </c>
      <c r="Z17" s="343">
        <f>IF(CT!$D$7="E",Z22,IF(CT!$D$7="J",Z23,IF(CT!$D$7="K",Z24,IF(CT!$D$7="N",Z25,IF(CT!$D$7="R",Z26,IF(CT!$D$7="S",Z27,IF(CT!$D$7="T",Z28,"")))))))</f>
        <v>0.21</v>
      </c>
      <c r="AA17" s="343">
        <f>IF(CT!$D$7="E",AA22,IF(CT!$D$7="J",AA23,IF(CT!$D$7="K",AA24,IF(CT!$D$7="N",AA25,IF(CT!$D$7="R",AA26,IF(CT!$D$7="S",AA27,IF(CT!$D$7="T",AA28,"")))))))</f>
        <v>0</v>
      </c>
      <c r="AB17" s="343">
        <f>IF(CT!$D$7="E",AB22,IF(CT!$D$7="J",AB23,IF(CT!$D$7="K",AB24,IF(CT!$D$7="N",AB25,IF(CT!$D$7="R",AB26,IF(CT!$D$7="S",AB27,IF(CT!$D$7="T",AB28,"")))))))</f>
        <v>0</v>
      </c>
      <c r="AD17" s="5"/>
      <c r="AI17" s="344" t="s">
        <v>332</v>
      </c>
      <c r="AJ17" s="82" t="str">
        <f>IF(AND(X$21&gt;2000,X$21&lt;2192.1),$AN8,"0")</f>
        <v>0</v>
      </c>
      <c r="AK17" s="82" t="str">
        <f>IF(AND(Y$21&gt;2000,Y$21&lt;2192.1),$AN8,"0")</f>
        <v>0</v>
      </c>
      <c r="AL17" s="82" t="str">
        <f>IF(AND(Z$21&gt;2000,Z$21&lt;2192.1),$AN8,"0")</f>
        <v>0</v>
      </c>
      <c r="AM17" s="82" t="str">
        <f>IF(AND(AA$21&gt;2000,AA$21&lt;2192.1),$AN8,"0")</f>
        <v>0</v>
      </c>
      <c r="AN17" s="82" t="str">
        <f>IF(AND(AB$21&gt;2000,AB$21&lt;2192.1),$AN8,"0")</f>
        <v>0</v>
      </c>
      <c r="AO17" s="344" t="s">
        <v>332</v>
      </c>
      <c r="AP17" s="82" t="str">
        <f>IF(AND(X$21&gt;2000,X$21&lt;2500.1),$AT8,"0")</f>
        <v>0</v>
      </c>
      <c r="AQ17" s="82" t="str">
        <f>IF(AND(Y$21&gt;2000,Y$21&lt;2500.1),$AT8,"0")</f>
        <v>0</v>
      </c>
      <c r="AR17" s="82" t="str">
        <f>IF(AND(Z$21&gt;2000,Z$21&lt;2500.1),$AT8,"0")</f>
        <v>0</v>
      </c>
      <c r="AS17" s="82" t="str">
        <f>IF(AND(AA$21&gt;2000,AA$21&lt;2500.1),$AT8,"0")</f>
        <v>0</v>
      </c>
      <c r="AT17" s="82" t="str">
        <f>IF(AND(AB$21&gt;2000,AB$21&lt;2500.1),$AT8,"0")</f>
        <v>0</v>
      </c>
      <c r="AU17" s="344" t="s">
        <v>332</v>
      </c>
      <c r="AV17" s="82" t="str">
        <f>IF(AND(X$21&gt;2000,X$21&lt;2372.1),$AZ8,"0")</f>
        <v>0</v>
      </c>
      <c r="AW17" s="82" t="str">
        <f>IF(AND(Y$21&gt;2000,Y$21&lt;2372.1),$AZ8,"0")</f>
        <v>0</v>
      </c>
      <c r="AX17" s="82" t="str">
        <f>IF(AND(Z$21&gt;2000,Z$21&lt;2372.1),$AZ8,"0")</f>
        <v>0</v>
      </c>
      <c r="AY17" s="82" t="str">
        <f>IF(AND(AA$21&gt;2000,AA$21&lt;2372.1),$AZ8,"0")</f>
        <v>0</v>
      </c>
      <c r="AZ17" s="82" t="str">
        <f>IF(AND(AB$21&gt;2000,AB$21&lt;2372.1),$AZ8,"0")</f>
        <v>0</v>
      </c>
      <c r="BA17" s="344" t="s">
        <v>336</v>
      </c>
      <c r="BB17" s="82" t="str">
        <f>IF(AND(X$21&gt;31.9,X$21&lt;392.1),$BL2,"0")</f>
        <v>0</v>
      </c>
      <c r="BC17" s="82">
        <f>IF(AND(Y$21&gt;31.9,Y$21&lt;392.1),$BL2,"0")</f>
        <v>1.02</v>
      </c>
      <c r="BD17" s="82" t="str">
        <f>IF(AND(Z$21&gt;31.9,Z$21&lt;392.1),$BL2,"0")</f>
        <v>0</v>
      </c>
      <c r="BE17" s="82" t="str">
        <f>IF(AND(AA$21&gt;31.9,AA$21&lt;392.1),$BL2,"0")</f>
        <v>0</v>
      </c>
      <c r="BF17" s="82" t="str">
        <f>IF(AND(AB$21&gt;31.9,AB$21&lt;392.1),$BL2,"0")</f>
        <v>0</v>
      </c>
      <c r="BM17" s="344" t="s">
        <v>336</v>
      </c>
      <c r="BN17" s="82" t="str">
        <f>IF(AND(X$21&gt;31.9,X$21&lt;392.1),$BX2,"0")</f>
        <v>0</v>
      </c>
      <c r="BO17" s="82">
        <f>IF(AND(Y$21&gt;31.9,Y$21&lt;392.1),$BX2,"0")</f>
        <v>1.01</v>
      </c>
      <c r="BP17" s="82" t="str">
        <f>IF(AND(Z$21&gt;31.9,Z$21&lt;392.1),$BX2,"0")</f>
        <v>0</v>
      </c>
      <c r="BQ17" s="82" t="str">
        <f>IF(AND(AA$21&gt;31.9,AA$21&lt;392.1),$BX2,"0")</f>
        <v>0</v>
      </c>
      <c r="BR17" s="82" t="str">
        <f>IF(AND(AB$21&gt;31.9,AB$21&lt;392.1),$BX2,"0")</f>
        <v>0</v>
      </c>
    </row>
    <row r="18" spans="1:82" ht="18" customHeight="1">
      <c r="A18" s="374"/>
      <c r="B18" s="374"/>
      <c r="C18" s="533"/>
      <c r="D18" s="533"/>
      <c r="E18" s="533"/>
      <c r="F18" s="533"/>
      <c r="G18" s="375" t="s">
        <v>338</v>
      </c>
      <c r="H18" s="374" t="str">
        <f>'TC FORM'!B$34</f>
        <v>New</v>
      </c>
      <c r="I18" s="367"/>
      <c r="J18" s="367"/>
      <c r="K18" s="5"/>
      <c r="X18" s="82" t="str">
        <f>IF(CT!$E$3="",CT!$D$3,CT!$E$3)</f>
        <v>PRT</v>
      </c>
      <c r="Y18" s="82" t="str">
        <f>CT!$M$3</f>
        <v>PRT</v>
      </c>
      <c r="Z18" s="82" t="str">
        <f>CT!$U$3</f>
        <v>PRT</v>
      </c>
      <c r="AA18" s="82">
        <f>CT!$AC$3</f>
        <v>0</v>
      </c>
      <c r="AB18" s="82">
        <f>CT!$AK$3</f>
        <v>0</v>
      </c>
      <c r="AD18" s="5"/>
      <c r="AE18" s="5"/>
      <c r="AJ18" s="5"/>
      <c r="BA18" s="344" t="s">
        <v>339</v>
      </c>
      <c r="BB18" s="82" t="str">
        <f>IF(AND(X$21&gt;392,X$21&lt;1200.1),$BL3,"0")</f>
        <v>0</v>
      </c>
      <c r="BC18" s="82" t="str">
        <f>IF(AND(Y$21&gt;392,Y$21&lt;1200.1),$BL3,"0")</f>
        <v>0</v>
      </c>
      <c r="BD18" s="82">
        <f>IF(AND(Z$21&gt;392,Z$21&lt;1200.1),$BL3,"0")</f>
        <v>1.02</v>
      </c>
      <c r="BE18" s="82" t="str">
        <f>IF(AND(AA$21&gt;392,AA$21&lt;1200.1),$BL3,"0")</f>
        <v>0</v>
      </c>
      <c r="BF18" s="82" t="str">
        <f>IF(AND(AB$21&gt;392,AB$21&lt;1200.1),$BL3,"0")</f>
        <v>0</v>
      </c>
      <c r="BM18" s="344" t="s">
        <v>339</v>
      </c>
      <c r="BN18" s="82" t="str">
        <f>IF(AND(X$21&gt;392,X$21&lt;1200.1),$BX3,"0")</f>
        <v>0</v>
      </c>
      <c r="BO18" s="82" t="str">
        <f>IF(AND(Y$21&gt;392,Y$21&lt;1200.1),$BX3,"0")</f>
        <v>0</v>
      </c>
      <c r="BP18" s="82">
        <f>IF(AND(Z$21&gt;392,Z$21&lt;1200.1),$BX3,"0")</f>
        <v>1.01</v>
      </c>
      <c r="BQ18" s="82" t="str">
        <f>IF(AND(AA$21&gt;392,AA$21&lt;1200.1),$BX3,"0")</f>
        <v>0</v>
      </c>
      <c r="BR18" s="82" t="str">
        <f>IF(AND(AB$21&gt;392,AB$21&lt;1200.1),$BX3,"0")</f>
        <v>0</v>
      </c>
    </row>
    <row r="19" spans="1:82" ht="5.25" customHeight="1">
      <c r="A19" s="371"/>
      <c r="B19" s="372"/>
      <c r="C19" s="371"/>
      <c r="D19" s="371"/>
      <c r="E19" s="371"/>
      <c r="F19" s="371"/>
      <c r="G19" s="371"/>
      <c r="H19" s="371"/>
      <c r="I19" s="371"/>
      <c r="J19" s="373"/>
      <c r="K19" s="320"/>
      <c r="X19" s="82"/>
      <c r="Y19" s="82"/>
      <c r="Z19" s="82"/>
      <c r="AA19" s="82"/>
      <c r="AB19" s="82"/>
      <c r="AD19" s="5"/>
      <c r="AJ19" s="5"/>
      <c r="BA19" s="344" t="s">
        <v>340</v>
      </c>
      <c r="BB19" s="82" t="str">
        <f>IF(AND(X$21&gt;1200,X$21&lt;2000.1),$BL4,"0")</f>
        <v>0</v>
      </c>
      <c r="BC19" s="82" t="str">
        <f>IF(AND(Y$21&gt;1200,Y$21&lt;2000.1),$BL4,"0")</f>
        <v>0</v>
      </c>
      <c r="BD19" s="82" t="str">
        <f>IF(AND(Z$21&gt;1200,Z$21&lt;2000.1),$BL4,"0")</f>
        <v>0</v>
      </c>
      <c r="BE19" s="82" t="str">
        <f>IF(AND(AA$21&gt;1200,AA$21&lt;2000.1),$BL4,"0")</f>
        <v>0</v>
      </c>
      <c r="BF19" s="82" t="str">
        <f>IF(AND(AB$21&gt;1200,AB$21&lt;2000.1),$BL4,"0")</f>
        <v>0</v>
      </c>
      <c r="BM19" s="344" t="s">
        <v>340</v>
      </c>
      <c r="BN19" s="82" t="str">
        <f>IF(AND(X$21&gt;1200,X$21&lt;2000.1),$BX4,"0")</f>
        <v>0</v>
      </c>
      <c r="BO19" s="82" t="str">
        <f>IF(AND(Y$21&gt;1200,Y$21&lt;2000.1),$BX4,"0")</f>
        <v>0</v>
      </c>
      <c r="BP19" s="82" t="str">
        <f>IF(AND(Z$21&gt;1200,Z$21&lt;2000.1),$BX4,"0")</f>
        <v>0</v>
      </c>
      <c r="BQ19" s="82" t="str">
        <f>IF(AND(AA$21&gt;1200,AA$21&lt;2000.1),$BX4,"0")</f>
        <v>0</v>
      </c>
      <c r="BR19" s="82" t="str">
        <f>IF(AND(AB$21&gt;1200,AB$21&lt;2000.1),$BX4,"0")</f>
        <v>0</v>
      </c>
    </row>
    <row r="20" spans="1:82" ht="18" customHeight="1">
      <c r="A20" s="523" t="s">
        <v>341</v>
      </c>
      <c r="B20" s="523"/>
      <c r="C20" s="526">
        <f>X20</f>
        <v>0.2</v>
      </c>
      <c r="D20" s="526"/>
      <c r="E20" s="526">
        <f>Y20</f>
        <v>0.21</v>
      </c>
      <c r="F20" s="526"/>
      <c r="G20" s="376">
        <f>Z20</f>
        <v>0.21</v>
      </c>
      <c r="H20" s="376" t="str">
        <f>IF(AA20="","",AA20)</f>
        <v/>
      </c>
      <c r="I20" s="526" t="str">
        <f>AB20</f>
        <v/>
      </c>
      <c r="J20" s="526"/>
      <c r="W20" s="29" t="s">
        <v>342</v>
      </c>
      <c r="X20" s="333">
        <f>IF(X17=0,"",ROUND(X17,2-(1+INT(LOG10(ABS(X17))))))</f>
        <v>0.2</v>
      </c>
      <c r="Y20" s="333">
        <f>IF(Y17=0,"",ROUND(Y17,2-(1+INT(LOG10(ABS(Y17))))))</f>
        <v>0.21</v>
      </c>
      <c r="Z20" s="333">
        <f>IF(Z17=0,"",ROUND(Z17,2-(1+INT(LOG10(ABS(Z17))))))</f>
        <v>0.21</v>
      </c>
      <c r="AA20" s="333" t="str">
        <f>IF(AA17=0,"",ROUND(AA17,2-(1+INT(LOG10(ABS(AA17))))))</f>
        <v/>
      </c>
      <c r="AB20" s="333" t="str">
        <f>IF(AB17=0,"",ROUND(AB17,2-(1+INT(LOG10(ABS(AB17))))))</f>
        <v/>
      </c>
      <c r="AE20" s="5"/>
      <c r="AF20" s="5"/>
      <c r="AG20" s="5"/>
      <c r="AH20" s="5"/>
      <c r="AI20" s="5"/>
      <c r="AJ20" s="5"/>
      <c r="AK20" s="5"/>
      <c r="BA20" s="344" t="s">
        <v>343</v>
      </c>
      <c r="BB20" s="82" t="str">
        <f>IF(AND(X$21&gt;2000,X$21&lt;2500.1),$BL5,"0")</f>
        <v>0</v>
      </c>
      <c r="BC20" s="82" t="str">
        <f>IF(AND(Y$21&gt;2000,Y$21&lt;2500.1),$BL5,"0")</f>
        <v>0</v>
      </c>
      <c r="BD20" s="82" t="str">
        <f>IF(AND(Z$21&gt;2000,Z$21&lt;2500.1),$BL5,"0")</f>
        <v>0</v>
      </c>
      <c r="BE20" s="82" t="str">
        <f>IF(AND(AA$21&gt;2000,AA$21&lt;2500.1),$BL5,"0")</f>
        <v>0</v>
      </c>
      <c r="BF20" s="82" t="str">
        <f>IF(AND(AB$21&gt;2000,AB$21&lt;2500.1),$BL5,"0")</f>
        <v>0</v>
      </c>
      <c r="BM20" s="344" t="s">
        <v>343</v>
      </c>
      <c r="BN20" s="82" t="str">
        <f>IF(AND(X$21&gt;2000,X$21&lt;2500.1),$BX5,"0")</f>
        <v>0</v>
      </c>
      <c r="BO20" s="82" t="str">
        <f>IF(AND(Y$21&gt;2000,Y$21&lt;2500.1),$BX5,"0")</f>
        <v>0</v>
      </c>
      <c r="BP20" s="82" t="str">
        <f>IF(AND(Z$21&gt;2000,Z$21&lt;2500.1),$BX5,"0")</f>
        <v>0</v>
      </c>
      <c r="BQ20" s="82" t="str">
        <f>IF(AND(AA$21&gt;2000,AA$21&lt;2500.1),$BX5,"0")</f>
        <v>0</v>
      </c>
      <c r="BR20" s="82" t="str">
        <f>IF(AND(AB$21&gt;2000,AB$21&lt;2500.1),$BX5,"0")</f>
        <v>0</v>
      </c>
      <c r="BT20" s="5"/>
      <c r="BU20" s="5"/>
      <c r="BV20" s="5"/>
      <c r="BW20" s="5"/>
      <c r="BX20" s="5"/>
    </row>
    <row r="21" spans="1:82" ht="18" customHeight="1" thickBot="1">
      <c r="A21" s="522" t="s">
        <v>345</v>
      </c>
      <c r="B21" s="522"/>
      <c r="C21" s="551">
        <f>'TC FORM'!D10</f>
        <v>-50</v>
      </c>
      <c r="D21" s="551"/>
      <c r="E21" s="551">
        <f>'TC FORM'!E10</f>
        <v>200</v>
      </c>
      <c r="F21" s="551"/>
      <c r="G21" s="378">
        <f>'TC FORM'!F10</f>
        <v>450</v>
      </c>
      <c r="H21" s="378" t="str">
        <f>'TC FORM'!G10</f>
        <v/>
      </c>
      <c r="I21" s="551" t="str">
        <f>'TC FORM'!H10</f>
        <v/>
      </c>
      <c r="J21" s="551"/>
      <c r="W21" s="29" t="s">
        <v>346</v>
      </c>
      <c r="X21" s="349">
        <f>'TC FORM'!$D$10</f>
        <v>-50</v>
      </c>
      <c r="Y21" s="350">
        <f>'TC FORM'!$E$10</f>
        <v>200</v>
      </c>
      <c r="Z21" s="350">
        <f>'TC FORM'!$F$10</f>
        <v>450</v>
      </c>
      <c r="AA21" s="350" t="str">
        <f>'TC FORM'!$G$10</f>
        <v/>
      </c>
      <c r="AB21" s="350" t="str">
        <f>'TC FORM'!$H$10</f>
        <v/>
      </c>
      <c r="AD21" s="5"/>
      <c r="AE21" s="343"/>
      <c r="AJ21" s="5"/>
    </row>
    <row r="22" spans="1:82" ht="18" customHeight="1">
      <c r="A22" s="365" t="str">
        <f>IF('TC FORM'!B11="","",'TC FORM'!B11)</f>
        <v>SN:  072513A</v>
      </c>
      <c r="B22" s="365" t="s">
        <v>361</v>
      </c>
      <c r="C22" s="552">
        <f>IF('TC FORM'!D651="","",'TC FORM'!D651)</f>
        <v>-51.1</v>
      </c>
      <c r="D22" s="552"/>
      <c r="E22" s="552">
        <f>IF('TC FORM'!E651="","",'TC FORM'!E651)</f>
        <v>199.1</v>
      </c>
      <c r="F22" s="552"/>
      <c r="G22" s="379">
        <f>IF('TC FORM'!F651="","",'TC FORM'!F651)</f>
        <v>448.9</v>
      </c>
      <c r="H22" s="379" t="str">
        <f>IF('TC FORM'!G651="","",'TC FORM'!G651)</f>
        <v/>
      </c>
      <c r="I22" s="552" t="str">
        <f>IF('TC FORM'!H651="","",'TC FORM'!H651)</f>
        <v/>
      </c>
      <c r="J22" s="552"/>
      <c r="K22" s="6"/>
      <c r="W22" s="333" t="s">
        <v>222</v>
      </c>
      <c r="X22" s="82">
        <f>IF(X18="PRT",AD$8,AD$9)</f>
        <v>0.19</v>
      </c>
      <c r="Y22" s="82">
        <f>IF(Y18="PRT",AE$8,AE$9)</f>
        <v>0.19</v>
      </c>
      <c r="Z22" s="82">
        <f>IF(Z18="PRT",AF$8,AF$9)</f>
        <v>0.18</v>
      </c>
      <c r="AA22" s="82">
        <f>IF(AA18="PRT",AG$8,AG$9)</f>
        <v>0</v>
      </c>
      <c r="AB22" s="82">
        <f>IF(AB18="PRT",AH$8,AH$9)</f>
        <v>0</v>
      </c>
      <c r="AD22" s="5"/>
      <c r="AE22" s="343"/>
      <c r="AK22" s="5"/>
      <c r="AL22" s="5"/>
      <c r="AM22" s="5"/>
      <c r="AN22" s="5"/>
      <c r="AO22" s="5"/>
      <c r="AP22" s="5"/>
      <c r="AQ22" s="5"/>
      <c r="AR22" s="5"/>
      <c r="AS22" s="5"/>
      <c r="AT22" s="5"/>
      <c r="AV22" s="5"/>
      <c r="AW22" s="5"/>
      <c r="AX22" s="5"/>
      <c r="AY22" s="5"/>
      <c r="AZ22" s="5"/>
      <c r="BH22" s="5"/>
      <c r="BI22" s="5"/>
      <c r="BJ22" s="5"/>
      <c r="BK22" s="5"/>
      <c r="BL22" s="5"/>
    </row>
    <row r="23" spans="1:82" ht="18" customHeight="1">
      <c r="A23" s="365"/>
      <c r="B23" s="365" t="s">
        <v>362</v>
      </c>
      <c r="C23" s="552">
        <f>IF('TC FORM'!D652="","",'TC FORM'!D652)</f>
        <v>-51</v>
      </c>
      <c r="D23" s="552"/>
      <c r="E23" s="552">
        <f>IF('TC FORM'!E652="","",'TC FORM'!E652)</f>
        <v>199.1</v>
      </c>
      <c r="F23" s="552"/>
      <c r="G23" s="379">
        <f>IF('TC FORM'!F652="","",'TC FORM'!F652)</f>
        <v>449</v>
      </c>
      <c r="H23" s="379" t="str">
        <f>IF('TC FORM'!G652="","",'TC FORM'!G652)</f>
        <v/>
      </c>
      <c r="I23" s="552" t="str">
        <f>IF('TC FORM'!H652="","",'TC FORM'!H652)</f>
        <v/>
      </c>
      <c r="J23" s="552"/>
      <c r="K23" s="6"/>
      <c r="W23" s="333" t="s">
        <v>51</v>
      </c>
      <c r="X23" s="82">
        <f>IF(X18="PRT",AJ$9,AJ$10)</f>
        <v>0.2</v>
      </c>
      <c r="Y23" s="82">
        <f>IF(Y18="PRT",AK$9,AK$10)</f>
        <v>0.21</v>
      </c>
      <c r="Z23" s="82">
        <f>IF(Z18="PRT",AL$9,AL$10)</f>
        <v>0.21</v>
      </c>
      <c r="AA23" s="82">
        <f>IF(AA$18="PRT",AM$9,AM$10)</f>
        <v>0</v>
      </c>
      <c r="AB23" s="82">
        <f>IF(AB$18="PRT",AN$9,AN$10)</f>
        <v>0</v>
      </c>
      <c r="AD23" s="5"/>
      <c r="AJ23" s="5"/>
    </row>
    <row r="24" spans="1:82" ht="18" customHeight="1">
      <c r="A24" s="365"/>
      <c r="B24" s="365" t="s">
        <v>236</v>
      </c>
      <c r="C24" s="552">
        <f>IF('TC FORM'!D653="","",'TC FORM'!D653)</f>
        <v>1.1000000000000001</v>
      </c>
      <c r="D24" s="552"/>
      <c r="E24" s="552">
        <f>IF('TC FORM'!E653="","",'TC FORM'!E653)</f>
        <v>0.9</v>
      </c>
      <c r="F24" s="552"/>
      <c r="G24" s="379">
        <f>IF('TC FORM'!F653="","",'TC FORM'!F653)</f>
        <v>1.1000000000000001</v>
      </c>
      <c r="H24" s="379" t="str">
        <f>IF('TC FORM'!G653="","",'TC FORM'!G653)</f>
        <v/>
      </c>
      <c r="I24" s="552" t="str">
        <f>IF('TC FORM'!H653="","",'TC FORM'!H653)</f>
        <v/>
      </c>
      <c r="J24" s="552"/>
      <c r="K24" s="6"/>
      <c r="W24" s="333" t="s">
        <v>204</v>
      </c>
      <c r="X24" s="82">
        <f>IF(X18="PRT",AP$9,AP$10)</f>
        <v>0.22</v>
      </c>
      <c r="Y24" s="82">
        <f>IF(Y$18="PRT",AQ$9,AQ$10)</f>
        <v>0.24</v>
      </c>
      <c r="Z24" s="82">
        <f>IF(Z$18="PRT",AR$9,AR$10)</f>
        <v>0.24</v>
      </c>
      <c r="AA24" s="82">
        <f>IF(AA18="PRT",AS$9,AS$10)</f>
        <v>0</v>
      </c>
      <c r="AB24" s="82">
        <f>IF(AB18="PRT",AT$9,AT$10)</f>
        <v>0</v>
      </c>
      <c r="AD24" s="167" t="s">
        <v>68</v>
      </c>
      <c r="AE24" s="167" t="s">
        <v>266</v>
      </c>
      <c r="AF24" s="167" t="s">
        <v>267</v>
      </c>
      <c r="AG24" s="167" t="s">
        <v>268</v>
      </c>
      <c r="AH24" s="167" t="s">
        <v>269</v>
      </c>
      <c r="AJ24" s="167" t="s">
        <v>68</v>
      </c>
      <c r="AK24" s="167" t="s">
        <v>266</v>
      </c>
      <c r="AL24" s="167" t="s">
        <v>267</v>
      </c>
      <c r="AM24" s="167" t="s">
        <v>268</v>
      </c>
      <c r="AN24" s="167" t="s">
        <v>269</v>
      </c>
      <c r="AP24" s="167" t="s">
        <v>68</v>
      </c>
      <c r="AQ24" s="167" t="s">
        <v>266</v>
      </c>
      <c r="AR24" s="167" t="s">
        <v>267</v>
      </c>
      <c r="AS24" s="167" t="s">
        <v>268</v>
      </c>
      <c r="AT24" s="167" t="s">
        <v>269</v>
      </c>
      <c r="AV24" s="167" t="s">
        <v>68</v>
      </c>
      <c r="AW24" s="167" t="s">
        <v>266</v>
      </c>
      <c r="AX24" s="167" t="s">
        <v>267</v>
      </c>
      <c r="AY24" s="167" t="s">
        <v>268</v>
      </c>
      <c r="AZ24" s="167" t="s">
        <v>269</v>
      </c>
      <c r="BB24" s="167" t="s">
        <v>68</v>
      </c>
      <c r="BC24" s="167" t="s">
        <v>266</v>
      </c>
      <c r="BD24" s="167" t="s">
        <v>267</v>
      </c>
      <c r="BE24" s="167" t="s">
        <v>268</v>
      </c>
      <c r="BF24" s="167" t="s">
        <v>269</v>
      </c>
      <c r="BH24" s="167" t="s">
        <v>68</v>
      </c>
      <c r="BI24" s="167" t="s">
        <v>266</v>
      </c>
      <c r="BJ24" s="167" t="s">
        <v>267</v>
      </c>
      <c r="BK24" s="167" t="s">
        <v>268</v>
      </c>
      <c r="BL24" s="167" t="s">
        <v>269</v>
      </c>
      <c r="BN24" s="167" t="s">
        <v>68</v>
      </c>
      <c r="BO24" s="167" t="s">
        <v>266</v>
      </c>
      <c r="BP24" s="167" t="s">
        <v>267</v>
      </c>
      <c r="BQ24" s="167" t="s">
        <v>268</v>
      </c>
      <c r="BR24" s="167" t="s">
        <v>269</v>
      </c>
      <c r="BT24" s="167" t="s">
        <v>68</v>
      </c>
      <c r="BU24" s="167" t="s">
        <v>266</v>
      </c>
      <c r="BV24" s="167" t="s">
        <v>267</v>
      </c>
      <c r="BW24" s="167" t="s">
        <v>268</v>
      </c>
      <c r="BX24" s="167" t="s">
        <v>269</v>
      </c>
      <c r="BZ24" s="167" t="s">
        <v>68</v>
      </c>
      <c r="CA24" s="167" t="s">
        <v>266</v>
      </c>
      <c r="CB24" s="167" t="s">
        <v>267</v>
      </c>
      <c r="CC24" s="167" t="s">
        <v>268</v>
      </c>
      <c r="CD24" s="167" t="s">
        <v>269</v>
      </c>
    </row>
    <row r="25" spans="1:82" ht="18" customHeight="1">
      <c r="A25" s="365" t="str">
        <f>IF('TC FORM'!B14="","",'TC FORM'!B14)</f>
        <v/>
      </c>
      <c r="B25" s="365"/>
      <c r="C25" s="526"/>
      <c r="D25" s="526"/>
      <c r="E25" s="526"/>
      <c r="F25" s="526"/>
      <c r="G25" s="376"/>
      <c r="H25" s="376"/>
      <c r="I25" s="526"/>
      <c r="J25" s="526"/>
      <c r="K25" s="6"/>
      <c r="W25" s="333" t="s">
        <v>209</v>
      </c>
      <c r="X25" s="82">
        <f>IF(X18="PRT",AV$9,AV$10)</f>
        <v>0.28000000000000003</v>
      </c>
      <c r="Y25" s="82">
        <f>IF(Y18="PRT",AW$9,AW$10)</f>
        <v>0.26</v>
      </c>
      <c r="Z25" s="82">
        <f>IF(Z18="PRT",AX$9,AX$10)</f>
        <v>0.26</v>
      </c>
      <c r="AA25" s="82">
        <f>IF(AA18="PRT",AY$9,AY$10)</f>
        <v>0</v>
      </c>
      <c r="AB25" s="82">
        <f>IF(AB18="PRT",AZ$9,AZ$10)</f>
        <v>0</v>
      </c>
      <c r="AD25" s="333" t="str">
        <f t="shared" ref="AD25:AH30" si="0">AD2</f>
        <v>TC E with PRT</v>
      </c>
      <c r="AE25" s="333" t="str">
        <f t="shared" si="0"/>
        <v>-112 to -22</v>
      </c>
      <c r="AF25" s="333" t="str">
        <f t="shared" si="0"/>
        <v>°F</v>
      </c>
      <c r="AG25" s="333" t="str">
        <f t="shared" si="0"/>
        <v>°F</v>
      </c>
      <c r="AH25" s="333">
        <f t="shared" si="0"/>
        <v>0.19</v>
      </c>
      <c r="AJ25" s="333" t="str">
        <f t="shared" ref="AJ25:AN31" si="1">AJ2</f>
        <v>TC J with PRT</v>
      </c>
      <c r="AK25" s="333" t="str">
        <f t="shared" si="1"/>
        <v>-112 to -22</v>
      </c>
      <c r="AL25" s="333" t="str">
        <f t="shared" si="1"/>
        <v>°F</v>
      </c>
      <c r="AM25" s="333" t="str">
        <f t="shared" si="1"/>
        <v>°F</v>
      </c>
      <c r="AN25" s="333">
        <f t="shared" si="1"/>
        <v>0.2</v>
      </c>
      <c r="AP25" s="333" t="str">
        <f t="shared" ref="AP25:AT31" si="2">AP2</f>
        <v>TC K with PRT</v>
      </c>
      <c r="AQ25" s="333" t="str">
        <f t="shared" si="2"/>
        <v>-112 to -22</v>
      </c>
      <c r="AR25" s="333" t="str">
        <f t="shared" si="2"/>
        <v>°F</v>
      </c>
      <c r="AS25" s="333" t="str">
        <f t="shared" si="2"/>
        <v>°F</v>
      </c>
      <c r="AT25" s="333">
        <f t="shared" si="2"/>
        <v>0.22</v>
      </c>
      <c r="AV25" s="333" t="str">
        <f t="shared" ref="AV25:AZ31" si="3">AV2</f>
        <v>TC N with PRT</v>
      </c>
      <c r="AW25" s="333" t="str">
        <f t="shared" si="3"/>
        <v>-112 to -22</v>
      </c>
      <c r="AX25" s="333" t="str">
        <f t="shared" si="3"/>
        <v>°F</v>
      </c>
      <c r="AY25" s="333" t="str">
        <f t="shared" si="3"/>
        <v>°F</v>
      </c>
      <c r="AZ25" s="333">
        <f t="shared" si="3"/>
        <v>0.28000000000000003</v>
      </c>
      <c r="BB25" s="333" t="str">
        <f t="shared" ref="BB25:BF31" si="4">BB2</f>
        <v>TC R with PRT</v>
      </c>
      <c r="BC25" s="333" t="str">
        <f t="shared" si="4"/>
        <v>32 to 392</v>
      </c>
      <c r="BD25" s="333" t="str">
        <f t="shared" si="4"/>
        <v>°F</v>
      </c>
      <c r="BE25" s="333" t="str">
        <f t="shared" si="4"/>
        <v>°F</v>
      </c>
      <c r="BF25" s="333">
        <f t="shared" si="4"/>
        <v>0.81</v>
      </c>
      <c r="BH25" s="333" t="str">
        <f t="shared" ref="BH25:BL28" si="5">BH2</f>
        <v>TC R with S ref</v>
      </c>
      <c r="BI25" s="333" t="str">
        <f t="shared" si="5"/>
        <v>32 to 392</v>
      </c>
      <c r="BJ25" s="333" t="str">
        <f t="shared" si="5"/>
        <v>°F</v>
      </c>
      <c r="BK25" s="333" t="str">
        <f t="shared" si="5"/>
        <v>°F</v>
      </c>
      <c r="BL25" s="333">
        <f t="shared" si="5"/>
        <v>1.02</v>
      </c>
      <c r="BN25" s="333" t="str">
        <f t="shared" ref="BN25:BR30" si="6">BN2</f>
        <v>TC S with PRT</v>
      </c>
      <c r="BO25" s="333" t="str">
        <f t="shared" si="6"/>
        <v>32 to 392</v>
      </c>
      <c r="BP25" s="333" t="str">
        <f t="shared" si="6"/>
        <v>°F</v>
      </c>
      <c r="BQ25" s="333" t="str">
        <f t="shared" si="6"/>
        <v>°F</v>
      </c>
      <c r="BR25" s="333">
        <f t="shared" si="6"/>
        <v>0.81</v>
      </c>
      <c r="BT25" s="333" t="str">
        <f t="shared" ref="BT25:BX28" si="7">BT2</f>
        <v>TC S with S ref</v>
      </c>
      <c r="BU25" s="333" t="str">
        <f t="shared" si="7"/>
        <v>32 to 392</v>
      </c>
      <c r="BV25" s="333" t="str">
        <f t="shared" si="7"/>
        <v>°F</v>
      </c>
      <c r="BW25" s="333" t="str">
        <f t="shared" si="7"/>
        <v>°F</v>
      </c>
      <c r="BX25" s="333">
        <f t="shared" si="7"/>
        <v>1.01</v>
      </c>
      <c r="BZ25" s="333" t="str">
        <f t="shared" ref="BZ25:CD29" si="8">BZ2</f>
        <v>TC T with PRT</v>
      </c>
      <c r="CA25" s="333" t="str">
        <f t="shared" si="8"/>
        <v>-112 to -22</v>
      </c>
      <c r="CB25" s="333" t="str">
        <f t="shared" si="8"/>
        <v>°F</v>
      </c>
      <c r="CC25" s="333" t="str">
        <f t="shared" si="8"/>
        <v>°F</v>
      </c>
      <c r="CD25" s="333">
        <f t="shared" si="8"/>
        <v>0.23</v>
      </c>
    </row>
    <row r="26" spans="1:82" ht="18" customHeight="1">
      <c r="A26" s="365"/>
      <c r="B26" s="365" t="str">
        <f>IF('TC FORM'!C15="","",'TC FORM'!C15)</f>
        <v/>
      </c>
      <c r="C26" s="526" t="str">
        <f>X33</f>
        <v/>
      </c>
      <c r="D26" s="526"/>
      <c r="E26" s="526" t="str">
        <f>Y33</f>
        <v/>
      </c>
      <c r="F26" s="526"/>
      <c r="G26" s="376" t="str">
        <f>Z33</f>
        <v/>
      </c>
      <c r="H26" s="376" t="str">
        <f>AA33</f>
        <v/>
      </c>
      <c r="I26" s="526" t="str">
        <f>AB33</f>
        <v/>
      </c>
      <c r="J26" s="526"/>
      <c r="K26" s="6"/>
      <c r="W26" s="333" t="s">
        <v>216</v>
      </c>
      <c r="X26" s="82">
        <f>IF(X18="PRT",BB$8,IF(X18="ST7",BB$10,BB$9))</f>
        <v>0</v>
      </c>
      <c r="Y26" s="82">
        <f>IF(Y18="PRT",BC$8,IF(Y18="ST7",BC$10,BC$9))</f>
        <v>0.81</v>
      </c>
      <c r="Z26" s="82">
        <f>IF(Z18="PRT",BD8,IF(Z18="ST7",BD$10,BD$9))</f>
        <v>0.81</v>
      </c>
      <c r="AA26" s="82">
        <f>IF(AA18="PRT",BE$8,IF(AA18="ST7",BE$10,BE$9))</f>
        <v>0</v>
      </c>
      <c r="AB26" s="82">
        <f>IF(AB18="PRT",BF$8,IF(AB18="ST7",BF$10,BF$9))</f>
        <v>0</v>
      </c>
      <c r="AD26" s="333" t="str">
        <f t="shared" si="0"/>
        <v>TC E with PRT</v>
      </c>
      <c r="AE26" s="333" t="str">
        <f t="shared" si="0"/>
        <v>-22 to 392</v>
      </c>
      <c r="AF26" s="333" t="str">
        <f t="shared" si="0"/>
        <v>°F</v>
      </c>
      <c r="AG26" s="333" t="str">
        <f t="shared" si="0"/>
        <v>°F</v>
      </c>
      <c r="AH26" s="333">
        <f t="shared" si="0"/>
        <v>0.19</v>
      </c>
      <c r="AJ26" s="333" t="str">
        <f t="shared" si="1"/>
        <v>TC J with PRT</v>
      </c>
      <c r="AK26" s="333" t="str">
        <f t="shared" si="1"/>
        <v>-22 to 392</v>
      </c>
      <c r="AL26" s="333" t="str">
        <f t="shared" si="1"/>
        <v>°F</v>
      </c>
      <c r="AM26" s="333" t="str">
        <f t="shared" si="1"/>
        <v>°F</v>
      </c>
      <c r="AN26" s="333">
        <f t="shared" si="1"/>
        <v>0.21</v>
      </c>
      <c r="AP26" s="333" t="str">
        <f t="shared" si="2"/>
        <v>TC K with PRT</v>
      </c>
      <c r="AQ26" s="333" t="str">
        <f t="shared" si="2"/>
        <v>-22 to 392</v>
      </c>
      <c r="AR26" s="333" t="str">
        <f t="shared" si="2"/>
        <v>°F</v>
      </c>
      <c r="AS26" s="333" t="str">
        <f t="shared" si="2"/>
        <v>°F</v>
      </c>
      <c r="AT26" s="333">
        <f t="shared" si="2"/>
        <v>0.24</v>
      </c>
      <c r="AV26" s="333" t="str">
        <f t="shared" si="3"/>
        <v>TC N with PRT</v>
      </c>
      <c r="AW26" s="333" t="str">
        <f t="shared" si="3"/>
        <v>-22 to 392</v>
      </c>
      <c r="AX26" s="333" t="str">
        <f t="shared" si="3"/>
        <v>°F</v>
      </c>
      <c r="AY26" s="333" t="str">
        <f t="shared" si="3"/>
        <v>°F</v>
      </c>
      <c r="AZ26" s="333">
        <f t="shared" si="3"/>
        <v>0.26</v>
      </c>
      <c r="BA26" s="29"/>
      <c r="BB26" s="333" t="str">
        <f t="shared" si="4"/>
        <v>TC R with PRT</v>
      </c>
      <c r="BC26" s="333" t="str">
        <f t="shared" si="4"/>
        <v>392 to 752</v>
      </c>
      <c r="BD26" s="333" t="str">
        <f t="shared" si="4"/>
        <v>°F</v>
      </c>
      <c r="BE26" s="333" t="str">
        <f t="shared" si="4"/>
        <v>°F</v>
      </c>
      <c r="BF26" s="333">
        <f t="shared" si="4"/>
        <v>0.81</v>
      </c>
      <c r="BH26" s="333" t="str">
        <f t="shared" si="5"/>
        <v>TC R with S ref</v>
      </c>
      <c r="BI26" s="333" t="str">
        <f t="shared" si="5"/>
        <v>392 to 1200</v>
      </c>
      <c r="BJ26" s="333" t="str">
        <f t="shared" si="5"/>
        <v>°F</v>
      </c>
      <c r="BK26" s="333" t="str">
        <f t="shared" si="5"/>
        <v>°F</v>
      </c>
      <c r="BL26" s="333">
        <f t="shared" si="5"/>
        <v>1.02</v>
      </c>
      <c r="BN26" s="333" t="str">
        <f t="shared" si="6"/>
        <v>TC S with PRT</v>
      </c>
      <c r="BO26" s="333" t="str">
        <f t="shared" si="6"/>
        <v>392 to 752</v>
      </c>
      <c r="BP26" s="333" t="str">
        <f t="shared" si="6"/>
        <v>°F</v>
      </c>
      <c r="BQ26" s="333" t="str">
        <f t="shared" si="6"/>
        <v>°F</v>
      </c>
      <c r="BR26" s="333">
        <f t="shared" si="6"/>
        <v>0.81</v>
      </c>
      <c r="BT26" s="333" t="str">
        <f t="shared" si="7"/>
        <v>TC S with S ref</v>
      </c>
      <c r="BU26" s="333" t="str">
        <f t="shared" si="7"/>
        <v>392 to 1200</v>
      </c>
      <c r="BV26" s="333" t="str">
        <f t="shared" si="7"/>
        <v>°F</v>
      </c>
      <c r="BW26" s="333" t="str">
        <f t="shared" si="7"/>
        <v>°F</v>
      </c>
      <c r="BX26" s="333">
        <f t="shared" si="7"/>
        <v>1.01</v>
      </c>
      <c r="BZ26" s="333" t="str">
        <f t="shared" si="8"/>
        <v>TC T with PRT</v>
      </c>
      <c r="CA26" s="333" t="str">
        <f t="shared" si="8"/>
        <v>-22 to 392</v>
      </c>
      <c r="CB26" s="333" t="str">
        <f t="shared" si="8"/>
        <v>°F</v>
      </c>
      <c r="CC26" s="333" t="str">
        <f t="shared" si="8"/>
        <v>°F</v>
      </c>
      <c r="CD26" s="333">
        <f t="shared" si="8"/>
        <v>0.2</v>
      </c>
    </row>
    <row r="27" spans="1:82" ht="18" customHeight="1">
      <c r="A27" s="365"/>
      <c r="B27" s="365"/>
      <c r="C27" s="553" t="str">
        <f>IF('TC FORM'!D656="","",'TC FORM'!D656)</f>
        <v/>
      </c>
      <c r="D27" s="553"/>
      <c r="E27" s="553" t="str">
        <f>IF('TC FORM'!E656="","",'TC FORM'!E656)</f>
        <v/>
      </c>
      <c r="F27" s="553"/>
      <c r="G27" s="380" t="str">
        <f>IF('TC FORM'!F656="","",'TC FORM'!F656)</f>
        <v/>
      </c>
      <c r="H27" s="380" t="str">
        <f>IF('TC FORM'!G656="","",'TC FORM'!G656)</f>
        <v/>
      </c>
      <c r="I27" s="553" t="str">
        <f>IF('TC FORM'!H656="","",'TC FORM'!H656)</f>
        <v/>
      </c>
      <c r="J27" s="553"/>
      <c r="K27" s="6"/>
      <c r="W27" s="333" t="s">
        <v>219</v>
      </c>
      <c r="X27" s="82">
        <f>IF(X18="PRT",BN$8,IF(X18="ST7",BN$10,BN$9))</f>
        <v>0</v>
      </c>
      <c r="Y27" s="82">
        <f>IF(Y18="PRT",BO$8,IF(Y18="ST7",BO$10,BO$9))</f>
        <v>0.81</v>
      </c>
      <c r="Z27" s="82">
        <f>IF(Z18="PRT",BP$8,IF(Z18="ST7",BP$10,BP$9))</f>
        <v>0.81</v>
      </c>
      <c r="AA27" s="82">
        <f>IF(AA18="PRT",BQ$8,IF(AA18="ST7",BQ$10,BQ$9))</f>
        <v>0</v>
      </c>
      <c r="AB27" s="82">
        <f>IF(AB18="PRT",BR$8,IF(AB18="ST7",BR$10,BR$9))</f>
        <v>0</v>
      </c>
      <c r="AD27" s="333" t="str">
        <f t="shared" si="0"/>
        <v>TC E with PRT</v>
      </c>
      <c r="AE27" s="333" t="str">
        <f t="shared" si="0"/>
        <v>392 to 752</v>
      </c>
      <c r="AF27" s="333" t="str">
        <f t="shared" si="0"/>
        <v>°F</v>
      </c>
      <c r="AG27" s="333" t="str">
        <f t="shared" si="0"/>
        <v>°F</v>
      </c>
      <c r="AH27" s="333">
        <f t="shared" si="0"/>
        <v>0.18</v>
      </c>
      <c r="AJ27" s="333" t="str">
        <f t="shared" si="1"/>
        <v>TC J with PRT</v>
      </c>
      <c r="AK27" s="333" t="str">
        <f t="shared" si="1"/>
        <v>392 to 752</v>
      </c>
      <c r="AL27" s="333" t="str">
        <f t="shared" si="1"/>
        <v>°F</v>
      </c>
      <c r="AM27" s="333" t="str">
        <f t="shared" si="1"/>
        <v>°F</v>
      </c>
      <c r="AN27" s="333">
        <f t="shared" si="1"/>
        <v>0.21</v>
      </c>
      <c r="AP27" s="333" t="str">
        <f t="shared" si="2"/>
        <v>TC K with PRT</v>
      </c>
      <c r="AQ27" s="333" t="str">
        <f t="shared" si="2"/>
        <v>392 to 752</v>
      </c>
      <c r="AR27" s="333" t="str">
        <f t="shared" si="2"/>
        <v>°F</v>
      </c>
      <c r="AS27" s="333" t="str">
        <f t="shared" si="2"/>
        <v>°F</v>
      </c>
      <c r="AT27" s="333">
        <f t="shared" si="2"/>
        <v>0.24</v>
      </c>
      <c r="AV27" s="333" t="str">
        <f t="shared" si="3"/>
        <v>TC N with PRT</v>
      </c>
      <c r="AW27" s="333" t="str">
        <f t="shared" si="3"/>
        <v>392 to 752</v>
      </c>
      <c r="AX27" s="333" t="str">
        <f t="shared" si="3"/>
        <v>°F</v>
      </c>
      <c r="AY27" s="333" t="str">
        <f t="shared" si="3"/>
        <v>°F</v>
      </c>
      <c r="AZ27" s="333">
        <f t="shared" si="3"/>
        <v>0.26</v>
      </c>
      <c r="BA27" s="29"/>
      <c r="BB27" s="333" t="str">
        <f t="shared" si="4"/>
        <v>TC R with S std</v>
      </c>
      <c r="BC27" s="333" t="str">
        <f t="shared" si="4"/>
        <v>32 to 392</v>
      </c>
      <c r="BD27" s="333" t="str">
        <f t="shared" si="4"/>
        <v>°F</v>
      </c>
      <c r="BE27" s="333" t="str">
        <f t="shared" si="4"/>
        <v>°F</v>
      </c>
      <c r="BF27" s="333">
        <f t="shared" si="4"/>
        <v>1.3</v>
      </c>
      <c r="BH27" s="333" t="str">
        <f t="shared" si="5"/>
        <v>TC R with S ref</v>
      </c>
      <c r="BI27" s="333" t="str">
        <f t="shared" si="5"/>
        <v>1200 to 2000</v>
      </c>
      <c r="BJ27" s="333" t="str">
        <f t="shared" si="5"/>
        <v>°F</v>
      </c>
      <c r="BK27" s="333" t="str">
        <f t="shared" si="5"/>
        <v>°F</v>
      </c>
      <c r="BL27" s="333">
        <f t="shared" si="5"/>
        <v>1.2</v>
      </c>
      <c r="BN27" s="333" t="str">
        <f t="shared" si="6"/>
        <v>TC S with S std</v>
      </c>
      <c r="BO27" s="333" t="str">
        <f t="shared" si="6"/>
        <v>32 to 392</v>
      </c>
      <c r="BP27" s="333" t="str">
        <f t="shared" si="6"/>
        <v>°F</v>
      </c>
      <c r="BQ27" s="333" t="str">
        <f t="shared" si="6"/>
        <v>°F</v>
      </c>
      <c r="BR27" s="333">
        <f t="shared" si="6"/>
        <v>1.3</v>
      </c>
      <c r="BT27" s="333" t="str">
        <f t="shared" si="7"/>
        <v>TC S with S ref</v>
      </c>
      <c r="BU27" s="333" t="str">
        <f t="shared" si="7"/>
        <v>1200 to 2000</v>
      </c>
      <c r="BV27" s="333" t="str">
        <f t="shared" si="7"/>
        <v>°F</v>
      </c>
      <c r="BW27" s="333" t="str">
        <f t="shared" si="7"/>
        <v>°F</v>
      </c>
      <c r="BX27" s="333">
        <f t="shared" si="7"/>
        <v>1.2</v>
      </c>
      <c r="BZ27" s="333" t="str">
        <f t="shared" si="8"/>
        <v>TC T with PRT</v>
      </c>
      <c r="CA27" s="333" t="str">
        <f t="shared" si="8"/>
        <v>392 to 752</v>
      </c>
      <c r="CB27" s="333" t="str">
        <f t="shared" si="8"/>
        <v>°F</v>
      </c>
      <c r="CC27" s="333" t="str">
        <f t="shared" si="8"/>
        <v>°F</v>
      </c>
      <c r="CD27" s="333">
        <f t="shared" si="8"/>
        <v>0.2</v>
      </c>
    </row>
    <row r="28" spans="1:82" ht="18" customHeight="1">
      <c r="A28" s="365" t="str">
        <f>IF('TC FORM'!B17="","",'TC FORM'!B17)</f>
        <v/>
      </c>
      <c r="B28" s="365" t="str">
        <f>IF('TC FORM'!C658="","",'TC FORM'!C658)</f>
        <v/>
      </c>
      <c r="C28" s="552" t="str">
        <f>IF('TC FORM'!D658="","",'TC FORM'!D658)</f>
        <v/>
      </c>
      <c r="D28" s="552"/>
      <c r="E28" s="552" t="str">
        <f>IF('TC FORM'!E658="","",'TC FORM'!E658)</f>
        <v/>
      </c>
      <c r="F28" s="552"/>
      <c r="G28" s="386" t="str">
        <f>IF('TC FORM'!F658="","",'TC FORM'!F658)</f>
        <v/>
      </c>
      <c r="H28" s="386" t="str">
        <f>IF('TC FORM'!G658="","",'TC FORM'!G658)</f>
        <v/>
      </c>
      <c r="I28" s="552" t="str">
        <f>IF('TC FORM'!H658="","",'TC FORM'!H658)</f>
        <v/>
      </c>
      <c r="J28" s="552"/>
      <c r="K28" s="6"/>
      <c r="W28" s="333" t="s">
        <v>213</v>
      </c>
      <c r="X28" s="82">
        <f>IF(X18="PRT",BZ$7,BZ$8)</f>
        <v>0.23</v>
      </c>
      <c r="Y28" s="82">
        <f>IF(Y18="PRT",CA$7,CA$8)</f>
        <v>0.2</v>
      </c>
      <c r="Z28" s="82">
        <f>IF(Z18="PRT",CB$7,CB$8)</f>
        <v>0.2</v>
      </c>
      <c r="AA28" s="82">
        <f>IF(AA18="PRT",CC$7,CC$8)</f>
        <v>0</v>
      </c>
      <c r="AB28" s="82">
        <f>IF(AB18="PRT",CD$7,CD$8)</f>
        <v>0</v>
      </c>
      <c r="AD28" s="333" t="str">
        <f t="shared" si="0"/>
        <v>TC E with S</v>
      </c>
      <c r="AE28" s="333" t="str">
        <f t="shared" si="0"/>
        <v>32 to 392</v>
      </c>
      <c r="AF28" s="333" t="str">
        <f t="shared" si="0"/>
        <v>°F</v>
      </c>
      <c r="AG28" s="333" t="str">
        <f t="shared" si="0"/>
        <v>°F</v>
      </c>
      <c r="AH28" s="333">
        <f t="shared" si="0"/>
        <v>1.3068415751374713</v>
      </c>
      <c r="AJ28" s="333" t="str">
        <f t="shared" si="1"/>
        <v>TC J with S</v>
      </c>
      <c r="AK28" s="333" t="str">
        <f t="shared" si="1"/>
        <v>32 to 392</v>
      </c>
      <c r="AL28" s="333" t="str">
        <f t="shared" si="1"/>
        <v>°F</v>
      </c>
      <c r="AM28" s="333" t="str">
        <f t="shared" si="1"/>
        <v>°F</v>
      </c>
      <c r="AN28" s="333">
        <f t="shared" si="1"/>
        <v>1.0165731786879313</v>
      </c>
      <c r="AP28" s="333" t="str">
        <f t="shared" si="2"/>
        <v>TC K with S</v>
      </c>
      <c r="AQ28" s="333" t="str">
        <f t="shared" si="2"/>
        <v>32 to 392</v>
      </c>
      <c r="AR28" s="333" t="str">
        <f t="shared" si="2"/>
        <v>°F</v>
      </c>
      <c r="AS28" s="333" t="str">
        <f t="shared" si="2"/>
        <v>°F</v>
      </c>
      <c r="AT28" s="333">
        <f t="shared" si="2"/>
        <v>1.31</v>
      </c>
      <c r="AV28" s="333" t="str">
        <f t="shared" si="3"/>
        <v>TC N with S std</v>
      </c>
      <c r="AW28" s="333" t="str">
        <f t="shared" si="3"/>
        <v>32 to 392</v>
      </c>
      <c r="AX28" s="333" t="str">
        <f t="shared" si="3"/>
        <v>°F</v>
      </c>
      <c r="AY28" s="333" t="str">
        <f t="shared" si="3"/>
        <v>°F</v>
      </c>
      <c r="AZ28" s="333">
        <f t="shared" si="3"/>
        <v>1.31</v>
      </c>
      <c r="BA28" s="29"/>
      <c r="BB28" s="333" t="str">
        <f t="shared" si="4"/>
        <v>TC R with S std</v>
      </c>
      <c r="BC28" s="333" t="str">
        <f t="shared" si="4"/>
        <v>392 to 1200</v>
      </c>
      <c r="BD28" s="333" t="str">
        <f t="shared" si="4"/>
        <v>°F</v>
      </c>
      <c r="BE28" s="333" t="str">
        <f t="shared" si="4"/>
        <v>°F</v>
      </c>
      <c r="BF28" s="333">
        <f t="shared" si="4"/>
        <v>1.6</v>
      </c>
      <c r="BH28" s="333" t="str">
        <f t="shared" si="5"/>
        <v>TC R with S ref</v>
      </c>
      <c r="BI28" s="333" t="str">
        <f t="shared" si="5"/>
        <v>2000 to 2500</v>
      </c>
      <c r="BJ28" s="333" t="str">
        <f t="shared" si="5"/>
        <v>°F</v>
      </c>
      <c r="BK28" s="333" t="str">
        <f t="shared" si="5"/>
        <v>°F</v>
      </c>
      <c r="BL28" s="333">
        <f t="shared" si="5"/>
        <v>3.2</v>
      </c>
      <c r="BN28" s="333" t="str">
        <f t="shared" si="6"/>
        <v>TC S with S std</v>
      </c>
      <c r="BO28" s="333" t="str">
        <f t="shared" si="6"/>
        <v>392 to 1200</v>
      </c>
      <c r="BP28" s="333" t="str">
        <f t="shared" si="6"/>
        <v>°F</v>
      </c>
      <c r="BQ28" s="333" t="str">
        <f t="shared" si="6"/>
        <v>°F</v>
      </c>
      <c r="BR28" s="333">
        <f t="shared" si="6"/>
        <v>1.3</v>
      </c>
      <c r="BT28" s="333" t="str">
        <f t="shared" si="7"/>
        <v>TC S with S ref</v>
      </c>
      <c r="BU28" s="333" t="str">
        <f t="shared" si="7"/>
        <v>2000 to 2500</v>
      </c>
      <c r="BV28" s="333" t="str">
        <f t="shared" si="7"/>
        <v>°F</v>
      </c>
      <c r="BW28" s="333" t="str">
        <f t="shared" si="7"/>
        <v>°F</v>
      </c>
      <c r="BX28" s="333">
        <f t="shared" si="7"/>
        <v>3.2</v>
      </c>
      <c r="BZ28" s="333" t="str">
        <f t="shared" si="8"/>
        <v>TC T with S std</v>
      </c>
      <c r="CA28" s="333" t="str">
        <f t="shared" si="8"/>
        <v>32 to 392</v>
      </c>
      <c r="CB28" s="333" t="str">
        <f t="shared" si="8"/>
        <v>°F</v>
      </c>
      <c r="CC28" s="333" t="str">
        <f t="shared" si="8"/>
        <v>°F</v>
      </c>
      <c r="CD28" s="333">
        <f t="shared" si="8"/>
        <v>1.31</v>
      </c>
    </row>
    <row r="29" spans="1:82" ht="18" customHeight="1">
      <c r="A29" s="365"/>
      <c r="B29" s="365" t="str">
        <f>IF('TC FORM'!C659="","",'TC FORM'!C659)</f>
        <v/>
      </c>
      <c r="C29" s="552" t="str">
        <f>IF('TC FORM'!D659="","",'TC FORM'!D659)</f>
        <v/>
      </c>
      <c r="D29" s="552"/>
      <c r="E29" s="552" t="str">
        <f>IF('TC FORM'!E659="","",'TC FORM'!E659)</f>
        <v/>
      </c>
      <c r="F29" s="552"/>
      <c r="G29" s="386" t="str">
        <f>IF('TC FORM'!F659="","",'TC FORM'!F659)</f>
        <v/>
      </c>
      <c r="H29" s="386" t="str">
        <f>IF('TC FORM'!G659="","",'TC FORM'!G659)</f>
        <v/>
      </c>
      <c r="I29" s="552" t="str">
        <f>IF('TC FORM'!H659="","",'TC FORM'!H659)</f>
        <v/>
      </c>
      <c r="J29" s="552"/>
      <c r="K29" s="6"/>
      <c r="W29" s="5"/>
      <c r="AD29" s="333" t="str">
        <f t="shared" si="0"/>
        <v>TC E with S</v>
      </c>
      <c r="AE29" s="333" t="str">
        <f t="shared" si="0"/>
        <v>392 to 1200</v>
      </c>
      <c r="AF29" s="333" t="str">
        <f t="shared" si="0"/>
        <v>°F</v>
      </c>
      <c r="AG29" s="333" t="str">
        <f t="shared" si="0"/>
        <v>°F</v>
      </c>
      <c r="AH29" s="333">
        <f t="shared" si="0"/>
        <v>2</v>
      </c>
      <c r="AJ29" s="333" t="str">
        <f t="shared" si="1"/>
        <v>TC J with S</v>
      </c>
      <c r="AK29" s="333" t="str">
        <f t="shared" si="1"/>
        <v>392 to 1200</v>
      </c>
      <c r="AL29" s="333" t="str">
        <f t="shared" si="1"/>
        <v>°F</v>
      </c>
      <c r="AM29" s="333" t="str">
        <f t="shared" si="1"/>
        <v>°F</v>
      </c>
      <c r="AN29" s="333">
        <f t="shared" si="1"/>
        <v>1.5</v>
      </c>
      <c r="AP29" s="333" t="str">
        <f t="shared" si="2"/>
        <v>TC K with S std</v>
      </c>
      <c r="AQ29" s="333" t="str">
        <f t="shared" si="2"/>
        <v>392 to 1200</v>
      </c>
      <c r="AR29" s="333" t="str">
        <f t="shared" si="2"/>
        <v>°F</v>
      </c>
      <c r="AS29" s="333" t="str">
        <f t="shared" si="2"/>
        <v>°F</v>
      </c>
      <c r="AT29" s="333">
        <f t="shared" si="2"/>
        <v>1.5</v>
      </c>
      <c r="AV29" s="333" t="str">
        <f t="shared" si="3"/>
        <v>TC N with S std</v>
      </c>
      <c r="AW29" s="333" t="str">
        <f t="shared" si="3"/>
        <v>392 to 1200</v>
      </c>
      <c r="AX29" s="333" t="str">
        <f t="shared" si="3"/>
        <v>°F</v>
      </c>
      <c r="AY29" s="333" t="str">
        <f t="shared" si="3"/>
        <v>°F</v>
      </c>
      <c r="AZ29" s="333">
        <f t="shared" si="3"/>
        <v>1.6</v>
      </c>
      <c r="BA29" s="310"/>
      <c r="BB29" s="333" t="str">
        <f t="shared" si="4"/>
        <v>TC R with S std</v>
      </c>
      <c r="BC29" s="333" t="str">
        <f t="shared" si="4"/>
        <v>1200 to 2000</v>
      </c>
      <c r="BD29" s="333" t="str">
        <f t="shared" si="4"/>
        <v>°F</v>
      </c>
      <c r="BE29" s="333" t="str">
        <f t="shared" si="4"/>
        <v>°F</v>
      </c>
      <c r="BF29" s="333">
        <f t="shared" si="4"/>
        <v>2</v>
      </c>
      <c r="BN29" s="333" t="str">
        <f t="shared" si="6"/>
        <v>TC S with S std</v>
      </c>
      <c r="BO29" s="333" t="str">
        <f t="shared" si="6"/>
        <v>1200 to 2000</v>
      </c>
      <c r="BP29" s="333" t="str">
        <f t="shared" si="6"/>
        <v>°F</v>
      </c>
      <c r="BQ29" s="333" t="str">
        <f t="shared" si="6"/>
        <v>°F</v>
      </c>
      <c r="BR29" s="333">
        <f t="shared" si="6"/>
        <v>1.6</v>
      </c>
      <c r="BZ29" s="333" t="str">
        <f t="shared" si="8"/>
        <v>TC T with S std</v>
      </c>
      <c r="CA29" s="333" t="str">
        <f t="shared" si="8"/>
        <v>392 to 752</v>
      </c>
      <c r="CB29" s="333" t="str">
        <f t="shared" si="8"/>
        <v>°F</v>
      </c>
      <c r="CC29" s="333" t="str">
        <f t="shared" si="8"/>
        <v>°F</v>
      </c>
      <c r="CD29" s="333">
        <f t="shared" si="8"/>
        <v>1.44</v>
      </c>
    </row>
    <row r="30" spans="1:82" ht="18" customHeight="1">
      <c r="A30" s="365"/>
      <c r="B30" s="365" t="str">
        <f>IF('TC FORM'!C660="","",'TC FORM'!C660)</f>
        <v/>
      </c>
      <c r="C30" s="552" t="str">
        <f>IF('TC FORM'!D660="","",'TC FORM'!D660)</f>
        <v/>
      </c>
      <c r="D30" s="552"/>
      <c r="E30" s="552" t="str">
        <f>IF('TC FORM'!E660="","",'TC FORM'!E660)</f>
        <v/>
      </c>
      <c r="F30" s="552"/>
      <c r="G30" s="386" t="str">
        <f>IF('TC FORM'!F660="","",'TC FORM'!F660)</f>
        <v/>
      </c>
      <c r="H30" s="386" t="str">
        <f>IF('TC FORM'!G660="","",'TC FORM'!G660)</f>
        <v/>
      </c>
      <c r="I30" s="552" t="str">
        <f>IF('TC FORM'!H660="","",'TC FORM'!H660)</f>
        <v/>
      </c>
      <c r="J30" s="552"/>
      <c r="K30" s="6"/>
      <c r="W30" s="29" t="s">
        <v>335</v>
      </c>
      <c r="X30" s="343">
        <f>IF(CT!$D$7="E",X35,IF(CT!$D$7="J",X36,IF(CT!$D$7="K",X37,IF(CT!$D$7="N",X38,IF(CT!$D$7="R",X39,IF(CT!$D$7="S",X40,IF(CT!$D$7="T",X41,"")))))))</f>
        <v>0</v>
      </c>
      <c r="Y30" s="343">
        <f>IF(CT!$D$7="E",Y35,IF(CT!$D$7="J",Y36,IF(CT!$D$7="K",Y37,IF(CT!$D$7="N",Y38,IF(CT!$D$7="R",Y39,IF(CT!$D$7="S",Y40,IF(CT!$D$7="T",Y41,"")))))))</f>
        <v>0</v>
      </c>
      <c r="Z30" s="343">
        <f>IF(CT!$D$7="E",Z35,IF(CT!$D$7="J",Z36,IF(CT!$D$7="K",Z37,IF(CT!$D$7="N",Z38,IF(CT!$D$7="R",Z39,IF(CT!$D$7="S",Z40,IF(CT!$D$7="T",Z41,"")))))))</f>
        <v>0</v>
      </c>
      <c r="AA30" s="343">
        <f>IF(CT!$D$7="E",AA35,IF(CT!$D$7="J",AA36,IF(CT!$D$7="K",AA37,IF(CT!$D$7="N",AA38,IF(CT!$D$7="R",AA39,IF(CT!$D$7="S",AA40,IF(CT!$D$7="T",AA41,"")))))))</f>
        <v>0</v>
      </c>
      <c r="AB30" s="343">
        <f>IF(CT!$D$7="E",AB35,IF(CT!$D$7="J",AB36,IF(CT!$D$7="K",AB37,IF(CT!$D$7="N",AB38,IF(CT!$D$7="R",AB39,IF(CT!$D$7="S",AB40,IF(CT!$D$7="T",AB41,"")))))))</f>
        <v>0</v>
      </c>
      <c r="AD30" s="393" t="str">
        <f t="shared" si="0"/>
        <v>TC E with S</v>
      </c>
      <c r="AE30" s="393" t="str">
        <f t="shared" si="0"/>
        <v>1200 to 1832</v>
      </c>
      <c r="AF30" s="393" t="str">
        <f t="shared" si="0"/>
        <v>°F</v>
      </c>
      <c r="AG30" s="393" t="str">
        <f t="shared" si="0"/>
        <v>°F</v>
      </c>
      <c r="AH30" s="393">
        <f t="shared" si="0"/>
        <v>2.2000000000000002</v>
      </c>
      <c r="AJ30" s="393" t="str">
        <f t="shared" si="1"/>
        <v>TC J with S</v>
      </c>
      <c r="AK30" s="393" t="str">
        <f t="shared" si="1"/>
        <v>1200 to 2000</v>
      </c>
      <c r="AL30" s="393" t="str">
        <f t="shared" si="1"/>
        <v>°F</v>
      </c>
      <c r="AM30" s="393" t="str">
        <f t="shared" si="1"/>
        <v>°F</v>
      </c>
      <c r="AN30" s="393">
        <f t="shared" si="1"/>
        <v>2.0018054334577453</v>
      </c>
      <c r="AP30" s="393" t="str">
        <f t="shared" si="2"/>
        <v>TC K with S std</v>
      </c>
      <c r="AQ30" s="393" t="str">
        <f t="shared" si="2"/>
        <v>1200 to 2000</v>
      </c>
      <c r="AR30" s="393" t="str">
        <f t="shared" si="2"/>
        <v>°F</v>
      </c>
      <c r="AS30" s="393" t="str">
        <f t="shared" si="2"/>
        <v>°F</v>
      </c>
      <c r="AT30" s="393">
        <f t="shared" si="2"/>
        <v>2</v>
      </c>
      <c r="AV30" s="393" t="str">
        <f t="shared" si="3"/>
        <v>TC N with S std</v>
      </c>
      <c r="AW30" s="393" t="str">
        <f t="shared" si="3"/>
        <v>1200 to 2000</v>
      </c>
      <c r="AX30" s="393" t="str">
        <f t="shared" si="3"/>
        <v>°F</v>
      </c>
      <c r="AY30" s="393" t="str">
        <f t="shared" si="3"/>
        <v>°F</v>
      </c>
      <c r="AZ30" s="393">
        <f t="shared" si="3"/>
        <v>2.1</v>
      </c>
      <c r="BA30" s="29"/>
      <c r="BB30" s="393" t="str">
        <f t="shared" si="4"/>
        <v>TC R with S std</v>
      </c>
      <c r="BC30" s="393" t="str">
        <f t="shared" si="4"/>
        <v>2000 to 2500</v>
      </c>
      <c r="BD30" s="393" t="str">
        <f t="shared" si="4"/>
        <v>°F</v>
      </c>
      <c r="BE30" s="393" t="str">
        <f t="shared" si="4"/>
        <v>°F</v>
      </c>
      <c r="BF30" s="393">
        <f t="shared" si="4"/>
        <v>3.23</v>
      </c>
      <c r="BN30" s="393" t="str">
        <f t="shared" si="6"/>
        <v>TC S with S std</v>
      </c>
      <c r="BO30" s="393" t="str">
        <f t="shared" si="6"/>
        <v>2000 to 2500</v>
      </c>
      <c r="BP30" s="393" t="str">
        <f t="shared" si="6"/>
        <v>°F</v>
      </c>
      <c r="BQ30" s="393" t="str">
        <f t="shared" si="6"/>
        <v>°F</v>
      </c>
      <c r="BR30" s="393">
        <f t="shared" si="6"/>
        <v>2</v>
      </c>
      <c r="BY30" s="344" t="s">
        <v>305</v>
      </c>
      <c r="BZ30" s="338">
        <f>MAX(BZ32:BZ34)</f>
        <v>0</v>
      </c>
      <c r="CA30" s="338">
        <f>MAX(CA32:CA34)</f>
        <v>0</v>
      </c>
      <c r="CB30" s="338">
        <f>MAX(CB32:CB34)</f>
        <v>0</v>
      </c>
      <c r="CC30" s="338">
        <f>MAX(CC32:CC34)</f>
        <v>0</v>
      </c>
      <c r="CD30" s="338">
        <f>MAX(CD32:CD34)</f>
        <v>0</v>
      </c>
    </row>
    <row r="31" spans="1:82" ht="18" customHeight="1">
      <c r="A31" s="365" t="str">
        <f>IF('TC FORM'!B20="","",'TC FORM'!B20)</f>
        <v/>
      </c>
      <c r="B31" s="365"/>
      <c r="C31" s="526" t="str">
        <f>IF('TC FORM'!D20="","",'TC FORM'!D20)</f>
        <v/>
      </c>
      <c r="D31" s="526"/>
      <c r="E31" s="526" t="str">
        <f>IF('TC FORM'!E20="","",'TC FORM'!E20)</f>
        <v/>
      </c>
      <c r="F31" s="526"/>
      <c r="G31" s="376" t="str">
        <f>IF('TC FORM'!F20="","",'TC FORM'!F20)</f>
        <v/>
      </c>
      <c r="H31" s="376" t="str">
        <f>IF('TC FORM'!G20="","",'TC FORM'!G20)</f>
        <v/>
      </c>
      <c r="I31" s="526" t="str">
        <f>IF('TC FORM'!H20="","",'TC FORM'!H20)</f>
        <v/>
      </c>
      <c r="J31" s="526"/>
      <c r="K31" s="6"/>
      <c r="X31" s="82">
        <f>CT!AS3</f>
        <v>0</v>
      </c>
      <c r="Y31" s="82">
        <f>CT!$BA$3</f>
        <v>0</v>
      </c>
      <c r="Z31" s="82">
        <f>CT!$BI$3</f>
        <v>0</v>
      </c>
      <c r="AA31" s="82">
        <f>CT!$BQ$3</f>
        <v>0</v>
      </c>
      <c r="AB31" s="82">
        <f>CT!$BY$3</f>
        <v>0</v>
      </c>
      <c r="AC31" s="82" t="str">
        <f>AC8</f>
        <v xml:space="preserve">PRT </v>
      </c>
      <c r="AD31" s="82">
        <f>MAX(AD33:AD35)</f>
        <v>0</v>
      </c>
      <c r="AE31" s="82">
        <f>AE8</f>
        <v>0.19</v>
      </c>
      <c r="AF31" s="82">
        <f>AF8</f>
        <v>0.18</v>
      </c>
      <c r="AG31" s="82">
        <f>AG8</f>
        <v>0</v>
      </c>
      <c r="AH31" s="82">
        <f>AH8</f>
        <v>0</v>
      </c>
      <c r="AJ31" s="394" t="str">
        <f t="shared" si="1"/>
        <v>TC J with S</v>
      </c>
      <c r="AK31" s="394" t="str">
        <f t="shared" si="1"/>
        <v>2000 to 2192</v>
      </c>
      <c r="AL31" s="394" t="str">
        <f t="shared" si="1"/>
        <v>°F</v>
      </c>
      <c r="AM31" s="394" t="str">
        <f t="shared" si="1"/>
        <v>°F</v>
      </c>
      <c r="AN31" s="394">
        <f t="shared" si="1"/>
        <v>2.7</v>
      </c>
      <c r="AP31" s="394" t="str">
        <f t="shared" si="2"/>
        <v>TC K with S std</v>
      </c>
      <c r="AQ31" s="394" t="str">
        <f t="shared" si="2"/>
        <v>2000 to 2500</v>
      </c>
      <c r="AR31" s="394" t="str">
        <f t="shared" si="2"/>
        <v>°F</v>
      </c>
      <c r="AS31" s="394" t="str">
        <f t="shared" si="2"/>
        <v>°F</v>
      </c>
      <c r="AT31" s="394">
        <f t="shared" si="2"/>
        <v>3.2</v>
      </c>
      <c r="AV31" s="394" t="str">
        <f t="shared" si="3"/>
        <v>TC N with S std</v>
      </c>
      <c r="AW31" s="394" t="str">
        <f t="shared" si="3"/>
        <v>2000 to 2372</v>
      </c>
      <c r="AX31" s="394" t="str">
        <f t="shared" si="3"/>
        <v>°F</v>
      </c>
      <c r="AY31" s="394" t="str">
        <f t="shared" si="3"/>
        <v>°F</v>
      </c>
      <c r="AZ31" s="394">
        <f t="shared" si="3"/>
        <v>2.9</v>
      </c>
      <c r="BA31" s="29"/>
      <c r="BB31" s="394">
        <f t="shared" si="4"/>
        <v>0</v>
      </c>
      <c r="BC31" s="394">
        <f t="shared" si="4"/>
        <v>0.81</v>
      </c>
      <c r="BD31" s="394">
        <f t="shared" si="4"/>
        <v>0.81</v>
      </c>
      <c r="BE31" s="394">
        <f t="shared" si="4"/>
        <v>0</v>
      </c>
      <c r="BF31" s="394">
        <f t="shared" si="4"/>
        <v>0</v>
      </c>
      <c r="BM31" s="344" t="s">
        <v>305</v>
      </c>
      <c r="BN31" s="338">
        <f>MAX(BN34:BN35)</f>
        <v>0</v>
      </c>
      <c r="BO31" s="338">
        <f>MAX(BO34:BO35)</f>
        <v>0</v>
      </c>
      <c r="BP31" s="338">
        <f>MAX(BP34:BP35)</f>
        <v>0</v>
      </c>
      <c r="BQ31" s="338">
        <f>MAX(BQ34:BQ35)</f>
        <v>0</v>
      </c>
      <c r="BR31">
        <v>3.2</v>
      </c>
      <c r="BY31" s="344" t="s">
        <v>309</v>
      </c>
      <c r="BZ31" s="335">
        <f>MAX(BZ35:BZ36)</f>
        <v>0</v>
      </c>
      <c r="CA31" s="335">
        <f>MAX(CA35:CA36)</f>
        <v>0</v>
      </c>
      <c r="CB31" s="335">
        <f>MAX(CB35:CB36)</f>
        <v>0</v>
      </c>
      <c r="CC31" s="335">
        <f>MAX(CC35:CC36)</f>
        <v>0</v>
      </c>
      <c r="CD31" s="335">
        <f>MAX(CD35:CD36)</f>
        <v>0</v>
      </c>
    </row>
    <row r="32" spans="1:82" ht="18" customHeight="1">
      <c r="A32" s="365"/>
      <c r="B32" s="365" t="str">
        <f>IF('TC FORM'!C21="","",'TC FORM'!C21)</f>
        <v/>
      </c>
      <c r="C32" s="526" t="str">
        <f>IF('TC FORM'!D21="","",'TC FORM'!D21)</f>
        <v/>
      </c>
      <c r="D32" s="526"/>
      <c r="E32" s="526" t="str">
        <f>IF('TC FORM'!E21="","",'TC FORM'!E21)</f>
        <v/>
      </c>
      <c r="F32" s="526"/>
      <c r="G32" s="376" t="str">
        <f>IF('TC FORM'!F21="","",'TC FORM'!F21)</f>
        <v/>
      </c>
      <c r="H32" s="376" t="str">
        <f>IF('TC FORM'!G21="","",'TC FORM'!G21)</f>
        <v/>
      </c>
      <c r="I32" s="526" t="str">
        <f>IF('TC FORM'!H21="","",'TC FORM'!H21)</f>
        <v/>
      </c>
      <c r="J32" s="526"/>
      <c r="K32" s="6"/>
      <c r="X32" s="82"/>
      <c r="Y32" s="82"/>
      <c r="Z32" s="82"/>
      <c r="AA32" s="82"/>
      <c r="AB32" s="82"/>
      <c r="AC32" s="82" t="str">
        <f>AC9</f>
        <v xml:space="preserve">S </v>
      </c>
      <c r="AD32" s="335">
        <f>MAX(AD36:AD38)</f>
        <v>0</v>
      </c>
      <c r="AE32" s="335">
        <f>MAX(AE36:AE38)</f>
        <v>0</v>
      </c>
      <c r="AF32" s="335">
        <f>MAX(AF36:AF38)</f>
        <v>0</v>
      </c>
      <c r="AG32" s="335">
        <f>MAX(AG36:AG38)</f>
        <v>0</v>
      </c>
      <c r="AH32" s="335">
        <f>MAX(AH36:AH38)</f>
        <v>0</v>
      </c>
      <c r="AI32" s="344" t="s">
        <v>305</v>
      </c>
      <c r="AJ32" s="338">
        <f>MAX(AJ34:AJ36)</f>
        <v>0</v>
      </c>
      <c r="AK32" s="338">
        <f>MAX(AK34:AK36)</f>
        <v>0</v>
      </c>
      <c r="AL32" s="338">
        <f>MAX(AL34:AL36)</f>
        <v>0</v>
      </c>
      <c r="AM32" s="338">
        <f>MAX(AM34:AM36)</f>
        <v>0</v>
      </c>
      <c r="AN32" s="338">
        <f>MAX(AN34:AN36)</f>
        <v>0</v>
      </c>
      <c r="AO32" s="344" t="s">
        <v>305</v>
      </c>
      <c r="AP32" s="338">
        <f>MAX(AP34:AP36)</f>
        <v>0</v>
      </c>
      <c r="AQ32" s="338">
        <f>MAX(AQ34:AQ36)</f>
        <v>0</v>
      </c>
      <c r="AR32" s="338">
        <f>MAX(AR34:AR36)</f>
        <v>0</v>
      </c>
      <c r="AS32" s="338">
        <f>MAX(AS34:AS36)</f>
        <v>0</v>
      </c>
      <c r="AT32" s="338">
        <f>MAX(AT34:AT36)</f>
        <v>0</v>
      </c>
      <c r="AU32" s="344" t="s">
        <v>305</v>
      </c>
      <c r="AV32" s="338">
        <f>MAX(AV34:AV36)</f>
        <v>0</v>
      </c>
      <c r="AW32" s="338">
        <f>MAX(AW34:AW36)</f>
        <v>0</v>
      </c>
      <c r="AX32" s="338">
        <f>MAX(AX34:AX36)</f>
        <v>0</v>
      </c>
      <c r="AY32" s="338">
        <f>MAX(AY34:AY36)</f>
        <v>0</v>
      </c>
      <c r="AZ32" s="338">
        <f>MAX(AZ34:AZ36)</f>
        <v>0</v>
      </c>
      <c r="BA32" s="344" t="s">
        <v>305</v>
      </c>
      <c r="BB32" s="338">
        <f>MAX(BB35:BB36)</f>
        <v>0</v>
      </c>
      <c r="BC32" s="338">
        <f>MAX(BC35:BC36)</f>
        <v>0</v>
      </c>
      <c r="BD32" s="338">
        <f>MAX(BD35:BD36)</f>
        <v>0</v>
      </c>
      <c r="BE32" s="338">
        <f>MAX(BE35:BE36)</f>
        <v>0</v>
      </c>
      <c r="BF32" s="338">
        <f>MAX(BF35:BF36)</f>
        <v>0</v>
      </c>
      <c r="BM32" s="348" t="s">
        <v>310</v>
      </c>
      <c r="BN32" s="335">
        <f>MAX(BN36:BN39)</f>
        <v>0</v>
      </c>
      <c r="BO32" s="335">
        <f>MAX(BO36:BO39)</f>
        <v>0</v>
      </c>
      <c r="BP32" s="335">
        <f>MAX(BP36:BP39)</f>
        <v>0</v>
      </c>
      <c r="BQ32" s="335">
        <f>MAX(BQ36:BQ39)</f>
        <v>0</v>
      </c>
      <c r="BR32" s="335">
        <f>MAX(BR36:BR39)</f>
        <v>0</v>
      </c>
      <c r="BY32" s="344" t="s">
        <v>311</v>
      </c>
      <c r="BZ32" s="82" t="str">
        <f>IF(AND(X$34&gt;-111.9,X$34&lt;-21.9),CD25,"0")</f>
        <v>0</v>
      </c>
      <c r="CA32" s="82" t="str">
        <f>IF(AND(Y$34&gt;-111.9,Y$34&lt;-21.9),CE25,"0")</f>
        <v>0</v>
      </c>
      <c r="CB32" s="82" t="str">
        <f>IF(AND(Z$34&gt;-111.9,Z$34&lt;-21.9),CF25,"0")</f>
        <v>0</v>
      </c>
      <c r="CC32" s="82" t="str">
        <f>IF(AND(AA$34&gt;-111.9,AA$34&lt;-21.9),CG25,"0")</f>
        <v>0</v>
      </c>
      <c r="CD32" s="82" t="str">
        <f>IF(AND(AB$34&gt;-111.9,AB$34&lt;-21.9),CH25,"0")</f>
        <v>0</v>
      </c>
    </row>
    <row r="33" spans="1:82" ht="18" customHeight="1">
      <c r="A33" s="365"/>
      <c r="B33" s="365"/>
      <c r="C33" s="547"/>
      <c r="D33" s="547"/>
      <c r="E33" s="547"/>
      <c r="F33" s="547"/>
      <c r="G33" s="367"/>
      <c r="H33" s="367"/>
      <c r="I33" s="547"/>
      <c r="J33" s="547"/>
      <c r="K33" s="6"/>
      <c r="W33" s="29" t="s">
        <v>342</v>
      </c>
      <c r="X33" s="333" t="str">
        <f>IF(X30=0,"",ROUND(X30,2-(1+INT(LOG10(ABS(X30))))))</f>
        <v/>
      </c>
      <c r="Y33" s="333" t="str">
        <f>IF(Y30=0,"",ROUND(Y30,2-(1+INT(LOG10(ABS(Y30))))))</f>
        <v/>
      </c>
      <c r="Z33" s="333" t="str">
        <f>IF(Z30=0,"",ROUND(Z30,2-(1+INT(LOG10(ABS(Z30))))))</f>
        <v/>
      </c>
      <c r="AA33" s="333" t="str">
        <f>IF(AA30=0,"",ROUND(AA30,2-(1+INT(LOG10(ABS(AA30))))))</f>
        <v/>
      </c>
      <c r="AB33" s="333" t="str">
        <f>IF(AB30=0,"",ROUND(AB30,2-(1+INT(LOG10(ABS(AB30))))))</f>
        <v/>
      </c>
      <c r="AC33" s="82" t="str">
        <f t="shared" ref="AC33:AC38" si="9">AC10</f>
        <v>PRT rng 1</v>
      </c>
      <c r="AD33" s="82" t="str">
        <f>IF(AND(X$34&gt;-111.9,X$34&lt;-21.9),$AH25,"0")</f>
        <v>0</v>
      </c>
      <c r="AE33" s="82" t="str">
        <f>IF(AND(Y$34&gt;-111.9,Y$34&lt;-21.9),$AH25,"0")</f>
        <v>0</v>
      </c>
      <c r="AF33" s="82" t="str">
        <f>IF(AND(Z$34&gt;-111.9,Z$34&lt;-21.9),$AH25,"0")</f>
        <v>0</v>
      </c>
      <c r="AG33" s="82" t="str">
        <f>IF(AND(AA$34&gt;-111.9,AA$34&lt;-21.9),$AH25,"0")</f>
        <v>0</v>
      </c>
      <c r="AH33" s="82" t="str">
        <f>IF(AND(AB$34&gt;-111.9,AB$34&lt;-21.9),$AH25,"0")</f>
        <v>0</v>
      </c>
      <c r="AI33" s="344" t="s">
        <v>309</v>
      </c>
      <c r="AJ33" s="335">
        <f>MAX(AJ37:AJ40)</f>
        <v>0</v>
      </c>
      <c r="AK33" s="335">
        <f>MAX(AK37:AK40)</f>
        <v>0</v>
      </c>
      <c r="AL33" s="335">
        <f>MAX(AL37:AL40)</f>
        <v>0</v>
      </c>
      <c r="AM33" s="335">
        <f>MAX(AM37:AM40)</f>
        <v>0</v>
      </c>
      <c r="AN33" s="335">
        <f>MAX(AN37:AN40)</f>
        <v>0</v>
      </c>
      <c r="AO33" s="344" t="s">
        <v>309</v>
      </c>
      <c r="AP33" s="335">
        <f>MAX(AP37:AP40)</f>
        <v>0</v>
      </c>
      <c r="AQ33" s="335">
        <f>MAX(AQ37:AQ40)</f>
        <v>0</v>
      </c>
      <c r="AR33" s="335">
        <f>MAX(AR37:AR40)</f>
        <v>0</v>
      </c>
      <c r="AS33" s="335">
        <f>MAX(AS37:AS40)</f>
        <v>0</v>
      </c>
      <c r="AT33" s="335">
        <f>MAX(AT37:AT40)</f>
        <v>0</v>
      </c>
      <c r="AU33" s="344" t="s">
        <v>309</v>
      </c>
      <c r="AV33" s="335">
        <f>MAX(AV37:AV40)</f>
        <v>0</v>
      </c>
      <c r="AW33" s="335">
        <f>MAX(AW37:AW40)</f>
        <v>0</v>
      </c>
      <c r="AX33" s="335">
        <f>MAX(AX37:AX40)</f>
        <v>0</v>
      </c>
      <c r="AY33" s="335">
        <f>MAX(AY37:AY40)</f>
        <v>0</v>
      </c>
      <c r="AZ33" s="335">
        <f>MAX(AZ37:AZ40)</f>
        <v>0</v>
      </c>
      <c r="BA33" s="348" t="s">
        <v>310</v>
      </c>
      <c r="BB33" s="335">
        <f>MAX(BB37:BB40)</f>
        <v>0</v>
      </c>
      <c r="BC33" s="335">
        <f>MAX(BC37:BC40)</f>
        <v>0</v>
      </c>
      <c r="BD33" s="335">
        <f>MAX(BD37:BD40)</f>
        <v>0</v>
      </c>
      <c r="BE33" s="335">
        <f>MAX(BE37:BE40)</f>
        <v>0</v>
      </c>
      <c r="BF33" s="335">
        <f>MAX(BF37:BF40)</f>
        <v>0</v>
      </c>
      <c r="BM33" s="348" t="s">
        <v>312</v>
      </c>
      <c r="BN33" s="82">
        <f>MAX(BN40:BN43)</f>
        <v>0</v>
      </c>
      <c r="BO33" s="82">
        <f>MAX(BO40:BO43)</f>
        <v>0</v>
      </c>
      <c r="BP33" s="82">
        <f>MAX(BP40:BP43)</f>
        <v>0</v>
      </c>
      <c r="BQ33" s="82">
        <f>MAX(BQ40:BQ43)</f>
        <v>0</v>
      </c>
      <c r="BR33" s="82">
        <f>MAX(BR40:BR43)</f>
        <v>0</v>
      </c>
      <c r="BY33" s="344" t="s">
        <v>313</v>
      </c>
      <c r="BZ33" s="82" t="str">
        <f>IF(AND(X$34&gt;-22,X$34&lt;392.1),$CD26,"0")</f>
        <v>0</v>
      </c>
      <c r="CA33" s="82" t="str">
        <f>IF(AND(Y$34&gt;-22,Y$34&lt;392.1),$CD26,"0")</f>
        <v>0</v>
      </c>
      <c r="CB33" s="82" t="str">
        <f>IF(AND(Z$34&gt;-22,Z$34&lt;392.1),$CD26,"0")</f>
        <v>0</v>
      </c>
      <c r="CC33" s="82" t="str">
        <f>IF(AND(AA$34&gt;-22,AA$34&lt;392.1),$CD26,"0")</f>
        <v>0</v>
      </c>
      <c r="CD33" s="82" t="str">
        <f>IF(AND(AB$34&gt;-22,AB$34&lt;392.1),$CD26,"0")</f>
        <v>0</v>
      </c>
    </row>
    <row r="34" spans="1:82" ht="18" customHeight="1">
      <c r="A34" s="365" t="str">
        <f>IF('TC FORM'!B23="","",'TC FORM'!B23)</f>
        <v/>
      </c>
      <c r="B34" s="365"/>
      <c r="C34" s="526" t="str">
        <f>IF('TC FORM'!D23="","",'TC FORM'!D23)</f>
        <v/>
      </c>
      <c r="D34" s="526"/>
      <c r="E34" s="526" t="str">
        <f>IF('TC FORM'!E23="","",'TC FORM'!E23)</f>
        <v/>
      </c>
      <c r="F34" s="526"/>
      <c r="G34" s="376" t="str">
        <f>IF('TC FORM'!F23="","",'TC FORM'!F23)</f>
        <v/>
      </c>
      <c r="H34" s="376" t="str">
        <f>IF('TC FORM'!G23="","",'TC FORM'!G23)</f>
        <v/>
      </c>
      <c r="I34" s="526" t="str">
        <f>IF('TC FORM'!H23="","",'TC FORM'!H23)</f>
        <v/>
      </c>
      <c r="J34" s="526"/>
      <c r="K34" s="6"/>
      <c r="W34" s="29" t="s">
        <v>346</v>
      </c>
      <c r="X34" s="349" t="str">
        <f>'TC FORM'!$D$656</f>
        <v/>
      </c>
      <c r="Y34" s="350" t="str">
        <f>'TC FORM'!$E$656</f>
        <v/>
      </c>
      <c r="Z34" s="350" t="str">
        <f>'TC FORM'!$F$656</f>
        <v/>
      </c>
      <c r="AA34" s="350" t="str">
        <f>'TC FORM'!$G$656</f>
        <v/>
      </c>
      <c r="AB34" s="350" t="str">
        <f>'TC FORM'!$H$656</f>
        <v/>
      </c>
      <c r="AC34" s="82" t="str">
        <f t="shared" si="9"/>
        <v>PRT rng 2</v>
      </c>
      <c r="AD34" s="82" t="str">
        <f>IF(AND(X$34&gt;-22,X$34&lt;392.1),$AH26,"0")</f>
        <v>0</v>
      </c>
      <c r="AE34" s="82" t="str">
        <f>IF(AND(Y$34&gt;-22,Y$34&lt;392.1),$AH26,"0")</f>
        <v>0</v>
      </c>
      <c r="AF34" s="82" t="str">
        <f>IF(AND(Z$34&gt;-22,Z$34&lt;392.1),$AH26,"0")</f>
        <v>0</v>
      </c>
      <c r="AG34" s="82" t="str">
        <f>IF(AND(AA$34&gt;-22,AA$34&lt;392.1),$AH26,"0")</f>
        <v>0</v>
      </c>
      <c r="AH34" s="82" t="str">
        <f>IF(AND(AB$34&gt;-22,AB$34&lt;392.1),$AH26,"0")</f>
        <v>0</v>
      </c>
      <c r="AI34" s="344" t="s">
        <v>311</v>
      </c>
      <c r="AJ34" s="82" t="str">
        <f>IF(AND(X34&gt;-111.9,X34&lt;-21.9),$AN25,"0")</f>
        <v>0</v>
      </c>
      <c r="AK34" s="82" t="str">
        <f>IF(AND(Y34&gt;-111.9,Y34&lt;-21.9),$AN25,"0")</f>
        <v>0</v>
      </c>
      <c r="AL34" s="82" t="str">
        <f>IF(AND(Z34&gt;-111.9,Z34&lt;-21.9),$AN25,"0")</f>
        <v>0</v>
      </c>
      <c r="AM34" s="82" t="str">
        <f>IF(AND(AA34&gt;-111.9,AA34&lt;-21.9),$AN25,"0")</f>
        <v>0</v>
      </c>
      <c r="AN34" s="82" t="str">
        <f>IF(AND(AB34&gt;-111.9,AB34&lt;-21.9),$AN25,"0")</f>
        <v>0</v>
      </c>
      <c r="AO34" s="344" t="s">
        <v>311</v>
      </c>
      <c r="AP34" s="82" t="str">
        <f>IF(AND(X$34&gt;-111.9,X$34&lt;-21.9),$AT25,"0")</f>
        <v>0</v>
      </c>
      <c r="AQ34" s="82" t="str">
        <f>IF(AND(Y$34&gt;-111.9,Y$34&lt;-21.9),$AT25,"0")</f>
        <v>0</v>
      </c>
      <c r="AR34" s="82" t="str">
        <f>IF(AND(Z$34&gt;-111.9,Z$34&lt;-21.9),$AT25,"0")</f>
        <v>0</v>
      </c>
      <c r="AS34" s="82" t="str">
        <f>IF(AND(AA$34&gt;-111.9,AA$34&lt;-21.9),$AT25,"0")</f>
        <v>0</v>
      </c>
      <c r="AT34" s="82" t="str">
        <f>IF(AND(AB$34&gt;-111.9,AB$34&lt;-21.9),$AT25,"0")</f>
        <v>0</v>
      </c>
      <c r="AU34" s="344" t="s">
        <v>311</v>
      </c>
      <c r="AV34" s="82" t="str">
        <f>IF(AND(X$34&gt;-111.9,X$34&lt;-21.9),$AZ25,"0")</f>
        <v>0</v>
      </c>
      <c r="AW34" s="82" t="str">
        <f>IF(AND(Y$34&gt;-111.9,Y$34&lt;-21.9),$AZ25,"0")</f>
        <v>0</v>
      </c>
      <c r="AX34" s="82" t="str">
        <f>IF(AND(Z$34&gt;-111.9,Z$34&lt;-21.9),$AZ25,"0")</f>
        <v>0</v>
      </c>
      <c r="AY34" s="82" t="str">
        <f>IF(AND(AA$34&gt;-111.9,AA$34&lt;-21.9),$AZ25,"0")</f>
        <v>0</v>
      </c>
      <c r="AZ34" s="82" t="str">
        <f>IF(AND(AB$34&gt;-111.9,AB$34&lt;-21.9),$AZ25,"0")</f>
        <v>0</v>
      </c>
      <c r="BA34" s="348" t="s">
        <v>312</v>
      </c>
      <c r="BB34" s="82">
        <f>MAX(BB41:BB44)</f>
        <v>0</v>
      </c>
      <c r="BC34" s="82">
        <f>MAX(BC41:BC44)</f>
        <v>0</v>
      </c>
      <c r="BD34" s="82">
        <f>MAX(BD41:BD44)</f>
        <v>0</v>
      </c>
      <c r="BE34" s="82">
        <f>MAX(BE41:BE44)</f>
        <v>0</v>
      </c>
      <c r="BF34" s="82">
        <f>MAX(BF41:BF44)</f>
        <v>0</v>
      </c>
      <c r="BM34" s="344" t="s">
        <v>311</v>
      </c>
      <c r="BN34" s="82" t="str">
        <f>IF(AND(X$34&gt;31.9,X$34&lt;392.1),$BR25,"0")</f>
        <v>0</v>
      </c>
      <c r="BO34" s="82" t="str">
        <f>IF(AND(Y$34&gt;31.9,Y$34&lt;392.1),$BR25,"0")</f>
        <v>0</v>
      </c>
      <c r="BP34" s="82" t="str">
        <f>IF(AND(Z$34&gt;31.9,Z$34&lt;392.1),$BR25,"0")</f>
        <v>0</v>
      </c>
      <c r="BQ34" s="82" t="str">
        <f>IF(AND(AA$34&gt;31.9,AA$34&lt;392.1),$BR25,"0")</f>
        <v>0</v>
      </c>
      <c r="BR34" s="82" t="str">
        <f>IF(AND(AB$34&gt;31.9,AB$34&lt;392.1),$BR25,"0")</f>
        <v>0</v>
      </c>
      <c r="BY34" s="344" t="s">
        <v>316</v>
      </c>
      <c r="BZ34" s="82" t="str">
        <f>IF(AND(X$34&gt;392,X$34&lt;752.1),$CD27,"0")</f>
        <v>0</v>
      </c>
      <c r="CA34" s="82" t="str">
        <f>IF(AND(Y$34&gt;392,Y$34&lt;752.1),$CD27,"0")</f>
        <v>0</v>
      </c>
      <c r="CB34" s="82" t="str">
        <f>IF(AND(Z$34&gt;392,Z$34&lt;752.1),$CD27,"0")</f>
        <v>0</v>
      </c>
      <c r="CC34" s="82" t="str">
        <f>IF(AND(AA$34&gt;392,AA$34&lt;752.1),$CD27,"0")</f>
        <v>0</v>
      </c>
      <c r="CD34" s="82" t="str">
        <f>IF(AND(AB$34&gt;392,AB$34&lt;752.1),$CD27,"0")</f>
        <v>0</v>
      </c>
    </row>
    <row r="35" spans="1:82" ht="18" customHeight="1">
      <c r="A35" s="365"/>
      <c r="B35" s="365" t="str">
        <f>IF('TC FORM'!C24="","",'TC FORM'!C24)</f>
        <v/>
      </c>
      <c r="C35" s="526" t="str">
        <f>IF('TC FORM'!D24="","",'TC FORM'!D24)</f>
        <v/>
      </c>
      <c r="D35" s="526"/>
      <c r="E35" s="526" t="str">
        <f>IF('TC FORM'!E24="","",'TC FORM'!E24)</f>
        <v/>
      </c>
      <c r="F35" s="526"/>
      <c r="G35" s="376" t="str">
        <f>IF('TC FORM'!F24="","",'TC FORM'!F24)</f>
        <v/>
      </c>
      <c r="H35" s="376" t="str">
        <f>IF('TC FORM'!G24="","",'TC FORM'!G24)</f>
        <v/>
      </c>
      <c r="I35" s="526" t="str">
        <f>IF('TC FORM'!H24="","",'TC FORM'!H24)</f>
        <v/>
      </c>
      <c r="J35" s="526"/>
      <c r="K35" s="6"/>
      <c r="W35" s="333" t="s">
        <v>222</v>
      </c>
      <c r="X35" s="82">
        <f>IF(X$31="PRT",AD$31,AD$32)</f>
        <v>0</v>
      </c>
      <c r="Y35" s="82">
        <f>IF(Y31="PRT",AE$31,AE$32)</f>
        <v>0</v>
      </c>
      <c r="Z35" s="82">
        <f>IF(Z31="PRT",AF$31,AF$32)</f>
        <v>0</v>
      </c>
      <c r="AA35" s="82">
        <f>IF(AA31="PRT",AG$31,AG$32)</f>
        <v>0</v>
      </c>
      <c r="AB35" s="82">
        <f>IF(AB31="PRT",AH$31,AH$32)</f>
        <v>0</v>
      </c>
      <c r="AC35" s="82" t="str">
        <f t="shared" si="9"/>
        <v>PRT rng 3</v>
      </c>
      <c r="AD35" s="82" t="str">
        <f>IF(AND(X$34&gt;392,X$34&lt;752.1),$AH27,"0")</f>
        <v>0</v>
      </c>
      <c r="AE35" s="82" t="str">
        <f>IF(AND(Y$34&gt;-392,Y$34&lt;752.1),$AH27,"0")</f>
        <v>0</v>
      </c>
      <c r="AF35" s="82" t="str">
        <f>IF(AND(Z$34&gt;-392,Z$34&lt;752.1),$AH27,"0")</f>
        <v>0</v>
      </c>
      <c r="AG35" s="82" t="str">
        <f>IF(AND(AA$34&gt;-392,AA$34&lt;752.1),$AH27,"0")</f>
        <v>0</v>
      </c>
      <c r="AH35" s="82" t="str">
        <f>IF(AND(AB$34&gt;-392,AB$34&lt;752.1),$AH27,"0")</f>
        <v>0</v>
      </c>
      <c r="AI35" s="344" t="s">
        <v>313</v>
      </c>
      <c r="AJ35" s="82" t="str">
        <f>IF(AND(X$34&gt;-22,X34&lt;392.1),$AN26,"0")</f>
        <v>0</v>
      </c>
      <c r="AK35" s="82" t="str">
        <f>IF(AND(Y$34&gt;-22,Y34&lt;392.1),$AN26,"0")</f>
        <v>0</v>
      </c>
      <c r="AL35" s="82" t="str">
        <f>IF(AND(Z$34&gt;-22,Z34&lt;392.1),$AN26,"0")</f>
        <v>0</v>
      </c>
      <c r="AM35" s="82" t="str">
        <f>IF(AND(AA$34&gt;-22,AA34&lt;392.1),$AN26,"0")</f>
        <v>0</v>
      </c>
      <c r="AN35" s="82" t="str">
        <f>IF(AND(AB$34&gt;-22,AB34&lt;392.1),$AN26,"0")</f>
        <v>0</v>
      </c>
      <c r="AO35" s="344" t="s">
        <v>313</v>
      </c>
      <c r="AP35" s="82" t="str">
        <f>IF(AND(X$34&gt;-22,X$34&lt;392.1),$AT26,"0")</f>
        <v>0</v>
      </c>
      <c r="AQ35" s="82" t="str">
        <f>IF(AND(Y$34&gt;-22,Y$34&lt;392.1),$AT26,"0")</f>
        <v>0</v>
      </c>
      <c r="AR35" s="82" t="str">
        <f>IF(AND(Z$34&gt;-22,Z$34&lt;392.1),$AT26,"0")</f>
        <v>0</v>
      </c>
      <c r="AS35" s="82" t="str">
        <f>IF(AND(AA$34&gt;-22,AA$34&lt;392.1),$AT26,"0")</f>
        <v>0</v>
      </c>
      <c r="AT35" s="82" t="str">
        <f>IF(AND(AB$34&gt;-22,AB$34&lt;392.1),$AT26,"0")</f>
        <v>0</v>
      </c>
      <c r="AU35" s="344" t="s">
        <v>313</v>
      </c>
      <c r="AV35" s="82" t="str">
        <f>IF(AND(X$34&gt;-22,X$34&lt;392.1),$AZ26,"0")</f>
        <v>0</v>
      </c>
      <c r="AW35" s="82" t="str">
        <f>IF(AND(Y$34&gt;-22,Y$34&lt;392.1),$AZ26,"0")</f>
        <v>0</v>
      </c>
      <c r="AX35" s="82" t="str">
        <f>IF(AND(Z$34&gt;-22,Z$34&lt;392.1),$AZ26,"0")</f>
        <v>0</v>
      </c>
      <c r="AY35" s="82" t="str">
        <f>IF(AND(AA$34&gt;-22,AA$34&lt;392.1),$AZ26,"0")</f>
        <v>0</v>
      </c>
      <c r="AZ35" s="82" t="str">
        <f>IF(AND(AB$34&gt;-22,AB$34&lt;392.1),$AZ26,"0")</f>
        <v>0</v>
      </c>
      <c r="BA35" s="344" t="s">
        <v>311</v>
      </c>
      <c r="BB35" s="82" t="str">
        <f>IF(AND(X$34&gt;31.9,X$34&lt;392.1),$BF25,"0")</f>
        <v>0</v>
      </c>
      <c r="BC35" s="82" t="str">
        <f>IF(AND(Y$34&gt;31.9,Y$34&lt;392.1),$BF25,"0")</f>
        <v>0</v>
      </c>
      <c r="BD35" s="82" t="str">
        <f>IF(AND(Z$34&gt;31.9,Z$34&lt;392.1),$BF25,"0")</f>
        <v>0</v>
      </c>
      <c r="BE35" s="82" t="str">
        <f>IF(AND(AA$34&gt;31.9,AA$34&lt;392.1),$BF25,"0")</f>
        <v>0</v>
      </c>
      <c r="BF35" s="82" t="str">
        <f>IF(AND(AB$34&gt;31.9,AB$34&lt;392.1),$BF25,"0")</f>
        <v>0</v>
      </c>
      <c r="BM35" s="348" t="s">
        <v>313</v>
      </c>
      <c r="BN35" s="82" t="str">
        <f>IF(AND(X$34&gt;392,X$34&lt;752.1),$BR26,"0")</f>
        <v>0</v>
      </c>
      <c r="BO35" s="82" t="str">
        <f>IF(AND(Y$34&gt;392,Y$34&lt;752.1),$BR26,"0")</f>
        <v>0</v>
      </c>
      <c r="BP35" s="82" t="str">
        <f>IF(AND(Z$34&gt;392,Z$34&lt;752.1),$BR26,"0")</f>
        <v>0</v>
      </c>
      <c r="BQ35" s="82" t="str">
        <f>IF(AND(AA$34&gt;392,AA$34&lt;752.1),$BR26,"0")</f>
        <v>0</v>
      </c>
      <c r="BR35" s="82" t="str">
        <f>IF(AND(AB$34&gt;392,AB$34&lt;752.1),$BR26,"0")</f>
        <v>0</v>
      </c>
      <c r="BY35" s="344" t="s">
        <v>319</v>
      </c>
      <c r="BZ35" s="82" t="str">
        <f>IF(AND(X$34&gt;31.9,X$34&lt;392.1),$CD28,"0")</f>
        <v>0</v>
      </c>
      <c r="CA35" s="82" t="str">
        <f>IF(AND(Y$34&gt;31.9,Y$34&lt;392.1),$CD28,"0")</f>
        <v>0</v>
      </c>
      <c r="CB35" s="82" t="str">
        <f>IF(AND(Z$34&gt;31.9,Z$34&lt;392.1),$CD28,"0")</f>
        <v>0</v>
      </c>
      <c r="CC35" s="82" t="str">
        <f>IF(AND(AA$34&gt;31.9,AA$34&lt;392.1),$CD28,"0")</f>
        <v>0</v>
      </c>
      <c r="CD35" s="82" t="str">
        <f>IF(AND(AB$34&gt;31.9,AB$34&lt;392.1),$CD28,"0")</f>
        <v>0</v>
      </c>
    </row>
    <row r="36" spans="1:82" ht="18">
      <c r="A36" s="365"/>
      <c r="B36" s="365"/>
      <c r="C36" s="367"/>
      <c r="D36" s="367"/>
      <c r="E36" s="367"/>
      <c r="F36" s="367"/>
      <c r="G36" s="367"/>
      <c r="H36" s="367"/>
      <c r="I36" s="367"/>
      <c r="J36" s="367"/>
      <c r="K36" s="6"/>
      <c r="W36" s="333" t="s">
        <v>51</v>
      </c>
      <c r="X36" s="82">
        <f>IF(X$31="PRT",AJ$32,AJ$33)</f>
        <v>0</v>
      </c>
      <c r="Y36" s="82">
        <f>IF(Y$31="PRT",AK$32,AK$33)</f>
        <v>0</v>
      </c>
      <c r="Z36" s="82">
        <f>IF(Z$31="PRT",AL$32,AL$33)</f>
        <v>0</v>
      </c>
      <c r="AA36" s="82">
        <f>IF(AA$31="PRT",AM$32,AM$33)</f>
        <v>0</v>
      </c>
      <c r="AB36" s="82">
        <f>IF(AB$31="PRT",AN$32,AN$33)</f>
        <v>0</v>
      </c>
      <c r="AC36" s="82" t="str">
        <f t="shared" si="9"/>
        <v>S rng 1</v>
      </c>
      <c r="AD36" s="82" t="str">
        <f>IF(AND(X34&gt;31.9,X34&lt;392.1),$AH28,"0")</f>
        <v>0</v>
      </c>
      <c r="AE36" s="82" t="str">
        <f>IF(AND(Y34&gt;31.9,Y34&lt;392.1),$AH28,"0")</f>
        <v>0</v>
      </c>
      <c r="AF36" s="82" t="str">
        <f>IF(AND(Z34&gt;31.9,Z34&lt;392.1),$AH28,"0")</f>
        <v>0</v>
      </c>
      <c r="AG36" s="82" t="str">
        <f>IF(AND(AA34&gt;31.9,AA34&lt;392.1),$AH28,"0")</f>
        <v>0</v>
      </c>
      <c r="AH36" s="82" t="str">
        <f>IF(AND(AB34&gt;31.9,AB34&lt;392.1),$AH28,"0")</f>
        <v>0</v>
      </c>
      <c r="AI36" s="344" t="s">
        <v>316</v>
      </c>
      <c r="AJ36" s="82" t="str">
        <f>IF(AND(X34&gt;392,X34&lt;752.1),$AN27,"0")</f>
        <v>0</v>
      </c>
      <c r="AK36" s="82" t="str">
        <f>IF(AND(Y34&gt;392,Y34&lt;752.1),$AN27,"0")</f>
        <v>0</v>
      </c>
      <c r="AL36" s="82" t="str">
        <f>IF(AND(Z34&gt;392,Z34&lt;752.1),$AN27,"0")</f>
        <v>0</v>
      </c>
      <c r="AM36" s="82" t="str">
        <f>IF(AND(AA34&gt;392,AA34&lt;752.1),$AN27,"0")</f>
        <v>0</v>
      </c>
      <c r="AN36" s="82" t="str">
        <f>IF(AND(AB34&gt;392,AB34&lt;752.1),$AN27,"0")</f>
        <v>0</v>
      </c>
      <c r="AO36" s="344" t="s">
        <v>316</v>
      </c>
      <c r="AP36" s="82" t="str">
        <f>IF(AND(X$34&gt;392,X$34&lt;752.1),$AT27,"0")</f>
        <v>0</v>
      </c>
      <c r="AQ36" s="82" t="str">
        <f>IF(AND(Y$34&gt;392,Y$34&lt;752.1),$AT27,"0")</f>
        <v>0</v>
      </c>
      <c r="AR36" s="82" t="str">
        <f>IF(AND(Z$34&gt;392,Z$34&lt;752.1),$AT27,"0")</f>
        <v>0</v>
      </c>
      <c r="AS36" s="82" t="str">
        <f>IF(AND(AA$34&gt;392,AA$34&lt;752.1),$AT27,"0")</f>
        <v>0</v>
      </c>
      <c r="AT36" s="82" t="str">
        <f>IF(AND(AB$34&gt;392,AB$34&lt;752.1),$AT27,"0")</f>
        <v>0</v>
      </c>
      <c r="AU36" s="344" t="s">
        <v>316</v>
      </c>
      <c r="AV36" s="82" t="str">
        <f>IF(AND(X$34&gt;392,X$34&lt;752.1),$AZ27,"0")</f>
        <v>0</v>
      </c>
      <c r="AW36" s="82" t="str">
        <f>IF(AND(Y$34&gt;392,Y$34&lt;752.1),$AZ27,"0")</f>
        <v>0</v>
      </c>
      <c r="AX36" s="82" t="str">
        <f>IF(AND(Z$34&gt;392,Z$34&lt;752.1),$AZ27,"0")</f>
        <v>0</v>
      </c>
      <c r="AY36" s="82" t="str">
        <f>IF(AND(AA$34&gt;392,AA$34&lt;752.1),$AZ27,"0")</f>
        <v>0</v>
      </c>
      <c r="AZ36" s="82" t="str">
        <f>IF(AND(AB$34&gt;392,AB$34&lt;752.1),$AZ27,"0")</f>
        <v>0</v>
      </c>
      <c r="BA36" s="348" t="s">
        <v>313</v>
      </c>
      <c r="BB36" s="82" t="str">
        <f>IF(AND(X$34&gt;392,X$34&lt;752.1),$BF26,"0")</f>
        <v>0</v>
      </c>
      <c r="BC36" s="82" t="str">
        <f>IF(AND(Y$34&gt;392,Y$34&lt;752.1),$BF26,"0")</f>
        <v>0</v>
      </c>
      <c r="BD36" s="82" t="str">
        <f>IF(AND(Z$34&gt;392,Z$34&lt;752.1),$BF26,"0")</f>
        <v>0</v>
      </c>
      <c r="BE36" s="82" t="str">
        <f>IF(AND(AA$34&gt;392,AA$34&lt;752.1),$BF26,"0")</f>
        <v>0</v>
      </c>
      <c r="BF36" s="82" t="str">
        <f>IF(AND(AB$34&gt;392,AB$34&lt;752.1),$BF26,"0")</f>
        <v>0</v>
      </c>
      <c r="BM36" s="344" t="s">
        <v>319</v>
      </c>
      <c r="BN36" s="82" t="str">
        <f>IF(AND(X$34&gt;31.9,X$34&lt;392.1),$BR27,"0")</f>
        <v>0</v>
      </c>
      <c r="BO36" s="82" t="str">
        <f>IF(AND(Y$34&gt;31.9,Y$34&lt;392.1),$BR27,"0")</f>
        <v>0</v>
      </c>
      <c r="BP36" s="82" t="str">
        <f>IF(AND(Z$34&gt;31.9,Z$34&lt;392.1),$BR27,"0")</f>
        <v>0</v>
      </c>
      <c r="BQ36" s="82" t="str">
        <f>IF(AND(AA$34&gt;31.9,AA$34&lt;392.1),$BR27,"0")</f>
        <v>0</v>
      </c>
      <c r="BR36" s="82" t="str">
        <f>IF(AND(AB$34&gt;31.9,AB$34&lt;392.1),$BR27,"0")</f>
        <v>0</v>
      </c>
      <c r="BY36" s="344" t="s">
        <v>323</v>
      </c>
      <c r="BZ36" s="82" t="str">
        <f>IF(AND(X$34&gt;392,X$34&lt;752.1),$CD29,"0")</f>
        <v>0</v>
      </c>
      <c r="CA36" s="82" t="str">
        <f>IF(AND(Y$34&gt;392,Y$34&lt;752.1),$CD29,"0")</f>
        <v>0</v>
      </c>
      <c r="CB36" s="82" t="str">
        <f>IF(AND(Z$34&gt;392,Z$34&lt;752.1),$CD29,"0")</f>
        <v>0</v>
      </c>
      <c r="CC36" s="82" t="str">
        <f>IF(AND(AA$34&gt;392,AA$34&lt;752.1),$CD29,"0")</f>
        <v>0</v>
      </c>
      <c r="CD36" s="82" t="str">
        <f>IF(AND(AB$34&gt;392,AB$34&lt;752.1),$CD29,"0")</f>
        <v>0</v>
      </c>
    </row>
    <row r="37" spans="1:82" ht="15.75" customHeight="1">
      <c r="A37" s="554" t="s">
        <v>353</v>
      </c>
      <c r="B37" s="554"/>
      <c r="C37" s="554"/>
      <c r="D37" s="554"/>
      <c r="E37" s="554"/>
      <c r="F37" s="554"/>
      <c r="G37" s="554"/>
      <c r="H37" s="554"/>
      <c r="I37" s="554"/>
      <c r="J37" s="554"/>
      <c r="W37" s="333" t="s">
        <v>204</v>
      </c>
      <c r="X37" s="82">
        <f>IF(X31="PRT",AP$32,AP$33)</f>
        <v>0</v>
      </c>
      <c r="Y37" s="82">
        <f>IF(Y31="PRT",AQ$32,AQ$33)</f>
        <v>0</v>
      </c>
      <c r="Z37" s="82">
        <f>IF(Z31="PRT",AR$32,AR$33)</f>
        <v>0</v>
      </c>
      <c r="AA37" s="82">
        <f>IF(AA31="PRT",AS$32,AS$33)</f>
        <v>0</v>
      </c>
      <c r="AB37" s="82">
        <f>IF(AB31="PRT",AT$32,AT$33)</f>
        <v>0</v>
      </c>
      <c r="AC37" s="82" t="str">
        <f t="shared" si="9"/>
        <v>S rng 2</v>
      </c>
      <c r="AD37" s="82" t="str">
        <f>IF(AND(X34&gt;392,X34&lt;1200.1),$AH29,"0")</f>
        <v>0</v>
      </c>
      <c r="AE37" s="82" t="str">
        <f>IF(AND(Y34&gt;392,Y34&lt;1200.1),$AH29,"0")</f>
        <v>0</v>
      </c>
      <c r="AF37" s="82" t="str">
        <f>IF(AND(Z34&gt;392,Z34&lt;1200.1),$AH29,"0")</f>
        <v>0</v>
      </c>
      <c r="AG37" s="82" t="str">
        <f>IF(AND(AA34&gt;392,AA34&lt;1200.1),$AH29,"0")</f>
        <v>0</v>
      </c>
      <c r="AH37" s="82" t="str">
        <f>IF(AND(AB34&gt;392,AB34&lt;1200.1),$AH29,"0")</f>
        <v>0</v>
      </c>
      <c r="AI37" s="344" t="s">
        <v>319</v>
      </c>
      <c r="AJ37" s="82" t="str">
        <f>IF(AND(X34&gt;31.9,X34&lt;392.1),$AN28,"0")</f>
        <v>0</v>
      </c>
      <c r="AK37" s="82" t="str">
        <f>IF(AND(Y34&gt;31.9,Y34&lt;392.1),$AN28,"0")</f>
        <v>0</v>
      </c>
      <c r="AL37" s="82" t="str">
        <f>IF(AND(Z34&gt;31.9,Z34&lt;392.1),$AN28,"0")</f>
        <v>0</v>
      </c>
      <c r="AM37" s="82" t="str">
        <f>IF(AND(AA34&gt;31.9,AA34&lt;392.1),$AN28,"0")</f>
        <v>0</v>
      </c>
      <c r="AN37" s="82" t="str">
        <f>IF(AND(AB34&gt;31.9,AB34&lt;392.1),$AN28,"0")</f>
        <v>0</v>
      </c>
      <c r="AO37" s="344" t="s">
        <v>319</v>
      </c>
      <c r="AP37" s="82" t="str">
        <f>IF(AND(X$34&gt;31.9,X$34&lt;392.1),$AT28,"0")</f>
        <v>0</v>
      </c>
      <c r="AQ37" s="82" t="str">
        <f>IF(AND(Y$34&gt;31.9,Y$34&lt;392.1),$AT28,"0")</f>
        <v>0</v>
      </c>
      <c r="AR37" s="82" t="str">
        <f>IF(AND(Z$34&gt;31.9,Z$34&lt;392.1),$AT28,"0")</f>
        <v>0</v>
      </c>
      <c r="AS37" s="82" t="str">
        <f>IF(AND(AA$34&gt;31.9,AA$34&lt;392.1),$AT28,"0")</f>
        <v>0</v>
      </c>
      <c r="AT37" s="82" t="str">
        <f>IF(AND(AB$34&gt;31.9,AB$34&lt;392.1),$AT28,"0")</f>
        <v>0</v>
      </c>
      <c r="AU37" s="344" t="s">
        <v>319</v>
      </c>
      <c r="AV37" s="82" t="str">
        <f>IF(AND(X$34&gt;31.9,X$34&lt;392.1),$AZ28,"0")</f>
        <v>0</v>
      </c>
      <c r="AW37" s="82" t="str">
        <f>IF(AND(Y$34&gt;31.9,Y$34&lt;392.1),$AZ28,"0")</f>
        <v>0</v>
      </c>
      <c r="AX37" s="82" t="str">
        <f>IF(AND(Z$34&gt;31.9,Z$34&lt;392.1),$AZ28,"0")</f>
        <v>0</v>
      </c>
      <c r="AY37" s="82" t="str">
        <f>IF(AND(AA$34&gt;31.9,AA$34&lt;392.1),$AZ28,"0")</f>
        <v>0</v>
      </c>
      <c r="AZ37" s="82" t="str">
        <f>IF(AND(AB$34&gt;31.9,AB$34&lt;392.1),$AZ28,"0")</f>
        <v>0</v>
      </c>
      <c r="BA37" s="344" t="s">
        <v>319</v>
      </c>
      <c r="BB37" s="82" t="str">
        <f>IF(AND(X$34&gt;31.9,X$34&lt;392.1),$BF27,"0")</f>
        <v>0</v>
      </c>
      <c r="BC37" s="82" t="str">
        <f>IF(AND(Y$34&gt;31.9,Y$34&lt;392.1),$BF27,"0")</f>
        <v>0</v>
      </c>
      <c r="BD37" s="82" t="str">
        <f>IF(AND(Z$34&gt;31.9,Z$34&lt;392.1),$BF27,"0")</f>
        <v>0</v>
      </c>
      <c r="BE37" s="82" t="str">
        <f>IF(AND(AA$34&gt;31.9,AA$34&lt;392.1),$BF27,"0")</f>
        <v>0</v>
      </c>
      <c r="BF37" s="82" t="str">
        <f>IF(AND(AB$34&gt;31.9,AB$34&lt;392.1),$BF27,"0")</f>
        <v>0</v>
      </c>
      <c r="BM37" s="344" t="s">
        <v>323</v>
      </c>
      <c r="BN37" s="82" t="str">
        <f>IF(AND(X$34&gt;392,X$34&lt;1200.1),$BR28,"0")</f>
        <v>0</v>
      </c>
      <c r="BO37" s="82" t="str">
        <f>IF(AND(Y$34&gt;392,Y$34&lt;1200.1),$BR28,"0")</f>
        <v>0</v>
      </c>
      <c r="BP37" s="82" t="str">
        <f>IF(AND(Z$34&gt;392,Z$34&lt;1200.1),$BR28,"0")</f>
        <v>0</v>
      </c>
      <c r="BQ37" s="82" t="str">
        <f>IF(AND(AA$34&gt;392,AA$34&lt;1200.1),$BR28,"0")</f>
        <v>0</v>
      </c>
      <c r="BR37" s="82" t="str">
        <f>IF(AND(AB$34&gt;392,AB$34&lt;1200.1),$BR28,"0")</f>
        <v>0</v>
      </c>
    </row>
    <row r="38" spans="1:82" ht="5.25" customHeight="1">
      <c r="A38" s="323"/>
      <c r="B38" s="323"/>
      <c r="C38" s="323"/>
      <c r="D38" s="323"/>
      <c r="E38" s="323"/>
      <c r="F38" s="323"/>
      <c r="G38" s="323"/>
      <c r="H38" s="323"/>
      <c r="I38" s="323"/>
      <c r="J38" s="323"/>
      <c r="W38" s="333" t="s">
        <v>209</v>
      </c>
      <c r="X38" s="82">
        <f>IF(X31="PRT",AV$32,AV$33)</f>
        <v>0</v>
      </c>
      <c r="Y38" s="82">
        <f>IF(Y31="PRT",AW$32,AW$33)</f>
        <v>0</v>
      </c>
      <c r="Z38" s="82">
        <f>IF(Z31="PRT",AX$32,AX$33)</f>
        <v>0</v>
      </c>
      <c r="AA38" s="82">
        <f>IF(AA31="PRT",AY$32,AY$33)</f>
        <v>0</v>
      </c>
      <c r="AB38" s="82">
        <f>IF(AB31="PRT",AZ$32,AZ$33)</f>
        <v>0</v>
      </c>
      <c r="AC38" s="82" t="str">
        <f t="shared" si="9"/>
        <v>S rng 3</v>
      </c>
      <c r="AD38" s="82" t="str">
        <f>IF(AND(X34&gt;1200,X34&lt;1832.1),$AH30,"0")</f>
        <v>0</v>
      </c>
      <c r="AE38" s="82" t="str">
        <f>IF(AND(Y34&gt;1200,Y34&lt;1832.1),$AH30,"0")</f>
        <v>0</v>
      </c>
      <c r="AF38" s="82" t="str">
        <f>IF(AND(Z34&gt;1200,Z34&lt;1832.1),$AH30,"0")</f>
        <v>0</v>
      </c>
      <c r="AG38" s="82" t="str">
        <f>IF(AND(AA34&gt;1200,AA34&lt;1832.1),$AH30,"0")</f>
        <v>0</v>
      </c>
      <c r="AH38" s="82" t="str">
        <f>IF(AND(AB34&gt;1200,AB34&lt;1832.1),$AH30,"0")</f>
        <v>0</v>
      </c>
      <c r="AI38" s="344" t="s">
        <v>323</v>
      </c>
      <c r="AJ38" s="82" t="str">
        <f>IF(AND(X34&gt;392,X34&lt;1200.1),$AN29,"0")</f>
        <v>0</v>
      </c>
      <c r="AK38" s="82" t="str">
        <f>IF(AND(Y34&gt;392,Y34&lt;1200.1),$AN29,"0")</f>
        <v>0</v>
      </c>
      <c r="AL38" s="82" t="str">
        <f>IF(AND(Z34&gt;392,Z34&lt;1200.1),$AN29,"0")</f>
        <v>0</v>
      </c>
      <c r="AM38" s="82" t="str">
        <f>IF(AND(AA34&gt;392,AA34&lt;1200.1),$AN29,"0")</f>
        <v>0</v>
      </c>
      <c r="AN38" s="82" t="str">
        <f>IF(AND(AB34&gt;392,AB34&lt;1200.1),$AN29,"0")</f>
        <v>0</v>
      </c>
      <c r="AO38" s="344" t="s">
        <v>323</v>
      </c>
      <c r="AP38" s="82" t="str">
        <f>IF(AND(X$34&gt;392,X$34&lt;1200.1),$AT29,"0")</f>
        <v>0</v>
      </c>
      <c r="AQ38" s="82" t="str">
        <f>IF(AND(Y$34&gt;392,Y$34&lt;1200.1),$AT29,"0")</f>
        <v>0</v>
      </c>
      <c r="AR38" s="82" t="str">
        <f>IF(AND(Z$34&gt;392,Z$34&lt;1200.1),$AT29,"0")</f>
        <v>0</v>
      </c>
      <c r="AS38" s="82" t="str">
        <f>IF(AND(AA$34&gt;392,AA$34&lt;1200.1),$AT29,"0")</f>
        <v>0</v>
      </c>
      <c r="AT38" s="82" t="str">
        <f>IF(AND(AB$34&gt;392,AB$34&lt;1200.1),$AT29,"0")</f>
        <v>0</v>
      </c>
      <c r="AU38" s="344" t="s">
        <v>323</v>
      </c>
      <c r="AV38" s="82" t="str">
        <f>IF(AND(X$34&gt;392,X$34&lt;1200.1),$AZ29,"0")</f>
        <v>0</v>
      </c>
      <c r="AW38" s="82" t="str">
        <f>IF(AND(Y$34&gt;392,Y$34&lt;1200.1),$AZ29,"0")</f>
        <v>0</v>
      </c>
      <c r="AX38" s="82" t="str">
        <f>IF(AND(Z$34&gt;392,Z$34&lt;1200.1),$AZ29,"0")</f>
        <v>0</v>
      </c>
      <c r="AY38" s="82" t="str">
        <f>IF(AND(AA$34&gt;392,AA$34&lt;1200.1),$AZ29,"0")</f>
        <v>0</v>
      </c>
      <c r="AZ38" s="82" t="str">
        <f>IF(AND(AB$34&gt;392,AB$34&lt;1200.1),$AZ29,"0")</f>
        <v>0</v>
      </c>
      <c r="BA38" s="344" t="s">
        <v>323</v>
      </c>
      <c r="BB38" s="82" t="str">
        <f>IF(AND(X$34&gt;392,X$34&lt;1200.1),$BF28,"0")</f>
        <v>0</v>
      </c>
      <c r="BC38" s="82" t="str">
        <f>IF(AND(Y$34&gt;392,Y$34&lt;1200.1),$BF28,"0")</f>
        <v>0</v>
      </c>
      <c r="BD38" s="82" t="str">
        <f>IF(AND(Z$34&gt;392,Z$34&lt;1200.1),$BF28,"0")</f>
        <v>0</v>
      </c>
      <c r="BE38" s="82" t="str">
        <f>IF(AND(AA$34&gt;392,AA$34&lt;1200.1),$BF28,"0")</f>
        <v>0</v>
      </c>
      <c r="BF38" s="82" t="str">
        <f>IF(AND(AB$34&gt;392,AB$34&lt;1200.1),$BF28,"0")</f>
        <v>0</v>
      </c>
      <c r="BM38" s="346" t="s">
        <v>328</v>
      </c>
      <c r="BN38" s="82" t="str">
        <f>IF(AND(X$34&gt;1200,X$34&lt;2000.1),$BR29,"0")</f>
        <v>0</v>
      </c>
      <c r="BO38" s="82" t="str">
        <f>IF(AND(Y$34&gt;1200,Y$34&lt;2000.1),$BR29,"0")</f>
        <v>0</v>
      </c>
      <c r="BP38" s="82" t="str">
        <f>IF(AND(Z$34&gt;1200,Z$34&lt;2000.1),$BR29,"0")</f>
        <v>0</v>
      </c>
      <c r="BQ38" s="82" t="str">
        <f>IF(AND(AA$34&gt;1200,AA$34&lt;2000.1),$BR29,"0")</f>
        <v>0</v>
      </c>
      <c r="BR38" s="82" t="str">
        <f>IF(AND(AB$34&gt;1200,AB$34&lt;2000.1),$BR29,"0")</f>
        <v>0</v>
      </c>
    </row>
    <row r="39" spans="1:82" ht="12.75" customHeight="1">
      <c r="A39" s="540" t="s">
        <v>354</v>
      </c>
      <c r="B39" s="540"/>
      <c r="C39" s="540"/>
      <c r="D39" s="540"/>
      <c r="E39" s="540"/>
      <c r="F39" s="540"/>
      <c r="G39" s="540"/>
      <c r="H39" s="540"/>
      <c r="I39" s="540"/>
      <c r="J39" s="540"/>
      <c r="W39" s="333" t="s">
        <v>216</v>
      </c>
      <c r="X39" s="82">
        <f>IF(X31="PRT",BB$32,IF(X31="ST7",BB$33,BB$34))</f>
        <v>0</v>
      </c>
      <c r="Y39" s="82">
        <f>IF(Y31="PRT",BC$32,IF(Y31="ST7",BC$33,BC$34))</f>
        <v>0</v>
      </c>
      <c r="Z39" s="82">
        <f>IF(Z31="PRT",BD$32,IF(Z31="ST7",BD$33,BD$34))</f>
        <v>0</v>
      </c>
      <c r="AA39" s="82">
        <f>IF(AA31="PRT",BE$32,IF(AA31="ST7",BE$33,BE$34))</f>
        <v>0</v>
      </c>
      <c r="AB39" s="82">
        <f>IF(AB31="PRT",BF$32,IF(AB31="ST7",BF$33,BF$34))</f>
        <v>0</v>
      </c>
      <c r="AI39" s="346" t="s">
        <v>328</v>
      </c>
      <c r="AJ39" s="82" t="str">
        <f>IF(AND(X34&gt;1200,X34&lt;2000.1),$AN30,"0")</f>
        <v>0</v>
      </c>
      <c r="AK39" s="82" t="str">
        <f>IF(AND(Y34&gt;1200,Y34&lt;2000.1),$AN30,"0")</f>
        <v>0</v>
      </c>
      <c r="AL39" s="82" t="str">
        <f>IF(AND(Z34&gt;1200,Z34&lt;2000.1),$AN30,"0")</f>
        <v>0</v>
      </c>
      <c r="AM39" s="82" t="str">
        <f>IF(AND(AA34&gt;1200,AA34&lt;2000.1),$AN30,"0")</f>
        <v>0</v>
      </c>
      <c r="AN39" s="82" t="str">
        <f>IF(AND(AB34&gt;1200,AB34&lt;2000.1),$AN30,"0")</f>
        <v>0</v>
      </c>
      <c r="AO39" s="346" t="s">
        <v>328</v>
      </c>
      <c r="AP39" s="82" t="str">
        <f>IF(AND(X$34&gt;1200,X$34&lt;2000.1),$AT30,"0")</f>
        <v>0</v>
      </c>
      <c r="AQ39" s="82" t="str">
        <f>IF(AND(Y$34&gt;1200,Y$34&lt;2000.1),$AT30,"0")</f>
        <v>0</v>
      </c>
      <c r="AR39" s="82" t="str">
        <f>IF(AND(Z$34&gt;1200,Z$34&lt;2000.1),$AT30,"0")</f>
        <v>0</v>
      </c>
      <c r="AS39" s="82" t="str">
        <f>IF(AND(AA$34&gt;1200,AA$34&lt;2000.1),$AT30,"0")</f>
        <v>0</v>
      </c>
      <c r="AT39" s="82" t="str">
        <f>IF(AND(AB$34&gt;1200,AB$34&lt;2000.1),$AT30,"0")</f>
        <v>0</v>
      </c>
      <c r="AU39" s="346" t="s">
        <v>328</v>
      </c>
      <c r="AV39" s="82" t="str">
        <f>IF(AND(X$34&gt;1200,X$34&lt;2000.1),$AZ30,"0")</f>
        <v>0</v>
      </c>
      <c r="AW39" s="82" t="str">
        <f>IF(AND(Y$34&gt;1200,Y$34&lt;2000.1),$AZ30,"0")</f>
        <v>0</v>
      </c>
      <c r="AX39" s="82" t="str">
        <f>IF(AND(Z$34&gt;1200,Z$34&lt;2000.1),$AZ30,"0")</f>
        <v>0</v>
      </c>
      <c r="AY39" s="82" t="str">
        <f>IF(AND(AA$34&gt;1200,AA$34&lt;2000.1),$AZ30,"0")</f>
        <v>0</v>
      </c>
      <c r="AZ39" s="82" t="str">
        <f>IF(AND(AB$34&gt;1200,AB$34&lt;2000.1),$AZ30,"0")</f>
        <v>0</v>
      </c>
      <c r="BA39" s="346" t="s">
        <v>328</v>
      </c>
      <c r="BB39" s="82" t="str">
        <f>IF(AND(X$34&gt;1200,X$34&lt;2000.1),$BF29,"0")</f>
        <v>0</v>
      </c>
      <c r="BC39" s="82" t="str">
        <f>IF(AND(Y$34&gt;1200,Y$34&lt;2000.1),$BF29,"0")</f>
        <v>0</v>
      </c>
      <c r="BD39" s="82" t="str">
        <f>IF(AND(Z$34&gt;1200,Z$34&lt;2000.1),$BF29,"0")</f>
        <v>0</v>
      </c>
      <c r="BE39" s="82" t="str">
        <f>IF(AND(AA$34&gt;1200,AA$34&lt;2000.1),$BF29,"0")</f>
        <v>0</v>
      </c>
      <c r="BF39" s="82" t="str">
        <f>IF(AND(AB$34&gt;1200,AB$34&lt;2000.1),$BF29,"0")</f>
        <v>0</v>
      </c>
      <c r="BM39" s="344" t="s">
        <v>332</v>
      </c>
      <c r="BN39" s="82" t="str">
        <f>IF(AND(X$34&gt;2000,X$34&lt;2500.1),$BR30,"0")</f>
        <v>0</v>
      </c>
      <c r="BO39" s="82" t="str">
        <f>IF(AND(Y$34&gt;2000,Y$34&lt;2500.1),$BR30,"0")</f>
        <v>0</v>
      </c>
      <c r="BP39" s="82" t="str">
        <f>IF(AND(Z$34&gt;2000,Z$34&lt;2500.1),$BR30,"0")</f>
        <v>0</v>
      </c>
      <c r="BQ39" s="82" t="str">
        <f>IF(AND(AA$34&gt;2000,AA$34&lt;2500.1),$BR30,"0")</f>
        <v>0</v>
      </c>
      <c r="BR39" s="82" t="str">
        <f>IF(AND(AB$34&gt;2000,AB$34&lt;2500.1),$BR30,"0")</f>
        <v>0</v>
      </c>
    </row>
    <row r="40" spans="1:82" ht="12.75" customHeight="1">
      <c r="A40" s="540"/>
      <c r="B40" s="540"/>
      <c r="C40" s="540"/>
      <c r="D40" s="540"/>
      <c r="E40" s="540"/>
      <c r="F40" s="540"/>
      <c r="G40" s="540"/>
      <c r="H40" s="540"/>
      <c r="I40" s="540"/>
      <c r="J40" s="540"/>
      <c r="W40" s="333" t="s">
        <v>219</v>
      </c>
      <c r="X40" s="82">
        <f>IF(X31="PRT",BN$31,IF(X31="ST7",BN$33,BN$32))</f>
        <v>0</v>
      </c>
      <c r="Y40" s="82">
        <f>IF(Y31="PRT",BO$31,IF(Y31="ST7",BO$33,BO$32))</f>
        <v>0</v>
      </c>
      <c r="Z40" s="82">
        <f>IF(Z31="PRT",BP$31,IF(Z31="ST7",BP$33,BP$32))</f>
        <v>0</v>
      </c>
      <c r="AA40" s="82">
        <f>IF(AA31="PRT",BQ$31,IF(AA31="ST7",BQ$33,BQ$32))</f>
        <v>0</v>
      </c>
      <c r="AB40" s="82">
        <f>IF(AB31="PRT",BR$31,IF(AB31="ST7",BR$33,BR$32))</f>
        <v>0</v>
      </c>
      <c r="AI40" s="344" t="s">
        <v>332</v>
      </c>
      <c r="AJ40" s="82" t="str">
        <f>IF(AND(X34&gt;2000,X34&lt;2192.1),$AN31,"0")</f>
        <v>0</v>
      </c>
      <c r="AK40" s="82" t="str">
        <f>IF(AND(Y34&gt;2000,Y34&lt;2192.1),$AN31,"0")</f>
        <v>0</v>
      </c>
      <c r="AL40" s="82" t="str">
        <f>IF(AND(Z34&gt;2000,Z34&lt;2192.1),$AN31,"0")</f>
        <v>0</v>
      </c>
      <c r="AM40" s="82" t="str">
        <f>IF(AND(AA34&gt;2000,AA34&lt;2192.1),$AN31,"0")</f>
        <v>0</v>
      </c>
      <c r="AN40" s="82" t="str">
        <f>IF(AND(AB34&gt;2000,AB34&lt;2192.1),$AN31,"0")</f>
        <v>0</v>
      </c>
      <c r="AO40" s="344" t="s">
        <v>332</v>
      </c>
      <c r="AP40" s="82" t="str">
        <f>IF(AND(X$34&gt;2000,X$34&lt;2500.1),$AT31,"0")</f>
        <v>0</v>
      </c>
      <c r="AQ40" s="82" t="str">
        <f>IF(AND(Y$34&gt;2000,Y$34&lt;2500.1),$AT31,"0")</f>
        <v>0</v>
      </c>
      <c r="AR40" s="82" t="str">
        <f>IF(AND(Z$34&gt;2000,Z$34&lt;2500.1),$AT31,"0")</f>
        <v>0</v>
      </c>
      <c r="AS40" s="82" t="str">
        <f>IF(AND(AA$34&gt;2000,AA$34&lt;2500.1),$AT31,"0")</f>
        <v>0</v>
      </c>
      <c r="AT40" s="82" t="str">
        <f>IF(AND(AB$34&gt;2000,AB$34&lt;2500.1),$AT31,"0")</f>
        <v>0</v>
      </c>
      <c r="AU40" s="344" t="s">
        <v>332</v>
      </c>
      <c r="AV40" s="82" t="str">
        <f>IF(AND(X$34&gt;2000,X$34&lt;2372.1),$AZ31,"0")</f>
        <v>0</v>
      </c>
      <c r="AW40" s="82" t="str">
        <f>IF(AND(Y$34&gt;2000,Y$34&lt;2372.1),$AZ31,"0")</f>
        <v>0</v>
      </c>
      <c r="AX40" s="82" t="str">
        <f>IF(AND(Z$34&gt;2000,Z$34&lt;2372.1),$AZ31,"0")</f>
        <v>0</v>
      </c>
      <c r="AY40" s="82" t="str">
        <f>IF(AND(AA$34&gt;2000,AA$34&lt;2372.1),$AZ31,"0")</f>
        <v>0</v>
      </c>
      <c r="AZ40" s="82" t="str">
        <f>IF(AND(AB$34&gt;2000,AB$34&lt;2372.1),$AZ31,"0")</f>
        <v>0</v>
      </c>
      <c r="BA40" s="344" t="s">
        <v>332</v>
      </c>
      <c r="BB40" s="82" t="str">
        <f>IF(AND(X$34&gt;2000,X$34&lt;2500.1),$BF30,"0")</f>
        <v>0</v>
      </c>
      <c r="BC40" s="82" t="str">
        <f>IF(AND(Y$34&gt;2000,Y$34&lt;2500.1),$BF30,"0")</f>
        <v>0</v>
      </c>
      <c r="BD40" s="82" t="str">
        <f>IF(AND(Z$34&gt;2000,Z$34&lt;2500.1),$BF30,"0")</f>
        <v>0</v>
      </c>
      <c r="BE40" s="82" t="str">
        <f>IF(AND(AA$34&gt;2000,AA$34&lt;2500.1),$BF30,"0")</f>
        <v>0</v>
      </c>
      <c r="BF40" s="82" t="str">
        <f>IF(AND(AB$34&gt;2000,AB$34&lt;2500.1),$BF30,"0")</f>
        <v>0</v>
      </c>
      <c r="BM40" s="344" t="s">
        <v>336</v>
      </c>
      <c r="BN40" s="82" t="str">
        <f>IF(AND(X$34&gt;31.9,X$34&lt;392.1),$BX25,"0")</f>
        <v>0</v>
      </c>
      <c r="BO40" s="82" t="str">
        <f>IF(AND(Y$34&gt;31.9,Y$34&lt;392.1),$BX25,"0")</f>
        <v>0</v>
      </c>
      <c r="BP40" s="82" t="str">
        <f>IF(AND(Z$34&gt;31.9,Z$34&lt;392.1),$BX25,"0")</f>
        <v>0</v>
      </c>
      <c r="BQ40" s="82" t="str">
        <f>IF(AND(AA$34&gt;31.9,AA$34&lt;392.1),$BX25,"0")</f>
        <v>0</v>
      </c>
      <c r="BR40" s="82" t="str">
        <f>IF(AND(AB$34&gt;31.9,AB$34&lt;392.1),$BX25,"0")</f>
        <v>0</v>
      </c>
    </row>
    <row r="41" spans="1:82" ht="12.75" customHeight="1">
      <c r="A41" s="540"/>
      <c r="B41" s="540"/>
      <c r="C41" s="540"/>
      <c r="D41" s="540"/>
      <c r="E41" s="540"/>
      <c r="F41" s="540"/>
      <c r="G41" s="540"/>
      <c r="H41" s="540"/>
      <c r="I41" s="540"/>
      <c r="J41" s="540"/>
      <c r="W41" s="333" t="s">
        <v>213</v>
      </c>
      <c r="X41" s="82">
        <f>IF(X31="PRT",BZ$30,BZ$31)</f>
        <v>0</v>
      </c>
      <c r="Y41" s="82">
        <f>IF(Y31="PRT",CA$30,CA$31)</f>
        <v>0</v>
      </c>
      <c r="Z41" s="82">
        <f>IF(Z31="PRT",CB$30,CB$31)</f>
        <v>0</v>
      </c>
      <c r="AA41" s="82">
        <f>IF(AA31="PRT",CC$30,CC$31)</f>
        <v>0</v>
      </c>
      <c r="AB41" s="82">
        <f>IF(AB31="PRT",CD$30,CD$31)</f>
        <v>0</v>
      </c>
      <c r="AJ41" s="5"/>
      <c r="BA41" s="344" t="s">
        <v>336</v>
      </c>
      <c r="BB41" s="82" t="str">
        <f>IF(AND(X$34&gt;31.9,X$34&lt;392.1),$BL25,"0")</f>
        <v>0</v>
      </c>
      <c r="BC41" s="82" t="str">
        <f>IF(AND(Y$34&gt;31.9,Y$34&lt;392.1),$BL25,"0")</f>
        <v>0</v>
      </c>
      <c r="BD41" s="82" t="str">
        <f>IF(AND(Z$34&gt;31.9,Z$34&lt;392.1),$BL25,"0")</f>
        <v>0</v>
      </c>
      <c r="BE41" s="82" t="str">
        <f>IF(AND(AA$34&gt;31.9,AA$34&lt;392.1),$BL25,"0")</f>
        <v>0</v>
      </c>
      <c r="BF41" s="82" t="str">
        <f>IF(AND(AB$34&gt;31.9,AB$34&lt;392.1),$BL25,"0")</f>
        <v>0</v>
      </c>
      <c r="BM41" s="344" t="s">
        <v>339</v>
      </c>
      <c r="BN41" s="82" t="str">
        <f>IF(AND(X$34&gt;392,X$34&lt;1200.1),$BX26,"0")</f>
        <v>0</v>
      </c>
      <c r="BO41" s="82" t="str">
        <f>IF(AND(Y$34&gt;392,Y$34&lt;1200.1),$BX26,"0")</f>
        <v>0</v>
      </c>
      <c r="BP41" s="82" t="str">
        <f>IF(AND(Z$34&gt;392,Z$34&lt;1200.1),$BX26,"0")</f>
        <v>0</v>
      </c>
      <c r="BQ41" s="82" t="str">
        <f>IF(AND(AA$34&gt;392,AA$34&lt;1200.1),$BX26,"0")</f>
        <v>0</v>
      </c>
      <c r="BR41" s="82" t="str">
        <f>IF(AND(AB$34&gt;392,AB$34&lt;1200.1),$BX26,"0")</f>
        <v>0</v>
      </c>
    </row>
    <row r="42" spans="1:82" ht="12.75" customHeight="1">
      <c r="A42" s="540"/>
      <c r="B42" s="540"/>
      <c r="C42" s="540"/>
      <c r="D42" s="540"/>
      <c r="E42" s="540"/>
      <c r="F42" s="540"/>
      <c r="G42" s="540"/>
      <c r="H42" s="540"/>
      <c r="I42" s="540"/>
      <c r="J42" s="540"/>
      <c r="AJ42" s="5"/>
      <c r="BA42" s="344" t="s">
        <v>339</v>
      </c>
      <c r="BB42" s="82" t="str">
        <f>IF(AND(X$34&gt;392,X$34&lt;1200.1),$BL26,"0")</f>
        <v>0</v>
      </c>
      <c r="BC42" s="82" t="str">
        <f>IF(AND(Y$34&gt;392,Y$34&lt;1200.1),$BL26,"0")</f>
        <v>0</v>
      </c>
      <c r="BD42" s="82" t="str">
        <f>IF(AND(Z$34&gt;392,Z$34&lt;1200.1),$BL26,"0")</f>
        <v>0</v>
      </c>
      <c r="BE42" s="82" t="str">
        <f>IF(AND(AA$34&gt;392,AA$34&lt;1200.1),$BL26,"0")</f>
        <v>0</v>
      </c>
      <c r="BF42" s="82" t="str">
        <f>IF(AND(AB$34&gt;392,AB$34&lt;1200.1),$BL26,"0")</f>
        <v>0</v>
      </c>
      <c r="BM42" s="344" t="s">
        <v>340</v>
      </c>
      <c r="BN42" s="82" t="str">
        <f>IF(AND(X$34&gt;1200,X$34&lt;2000.1),$BX27,"0")</f>
        <v>0</v>
      </c>
      <c r="BO42" s="82" t="str">
        <f>IF(AND(Y$34&gt;1200,Y$34&lt;2000.1),$BX27,"0")</f>
        <v>0</v>
      </c>
      <c r="BP42" s="82" t="str">
        <f>IF(AND(Z$34&gt;1200,Z$34&lt;2000.1),$BX27,"0")</f>
        <v>0</v>
      </c>
      <c r="BQ42" s="82" t="str">
        <f>IF(AND(AA$34&gt;1200,AA$34&lt;2000.1),$BX27,"0")</f>
        <v>0</v>
      </c>
      <c r="BR42" s="82" t="str">
        <f>IF(AND(AB$34&gt;1200,AB$34&lt;2000.1),$BX27,"0")</f>
        <v>0</v>
      </c>
    </row>
    <row r="43" spans="1:82" ht="12.75" customHeight="1">
      <c r="A43" s="540"/>
      <c r="B43" s="540"/>
      <c r="C43" s="540"/>
      <c r="D43" s="540"/>
      <c r="E43" s="540"/>
      <c r="F43" s="540"/>
      <c r="G43" s="540"/>
      <c r="H43" s="540"/>
      <c r="I43" s="540"/>
      <c r="J43" s="540"/>
      <c r="AJ43" s="5"/>
      <c r="AK43" s="5"/>
      <c r="BA43" s="344" t="s">
        <v>340</v>
      </c>
      <c r="BB43" s="82" t="str">
        <f>IF(AND(X$34&gt;1200,X$34&lt;2000.1),$BL27,"0")</f>
        <v>0</v>
      </c>
      <c r="BC43" s="82" t="str">
        <f>IF(AND(Y$34&gt;1200,Y$34&lt;2000.1),$BL27,"0")</f>
        <v>0</v>
      </c>
      <c r="BD43" s="82" t="str">
        <f>IF(AND(Z$34&gt;1200,Z$34&lt;2000.1),$BL27,"0")</f>
        <v>0</v>
      </c>
      <c r="BE43" s="82" t="str">
        <f>IF(AND(AA$34&gt;1200,AA$34&lt;2000.1),$BL27,"0")</f>
        <v>0</v>
      </c>
      <c r="BF43" s="82" t="str">
        <f>IF(AND(AB$34&gt;1200,AB$34&lt;2000.1),$BL27,"0")</f>
        <v>0</v>
      </c>
      <c r="BM43" s="344" t="s">
        <v>343</v>
      </c>
      <c r="BN43" s="82" t="str">
        <f>IF(AND(X$34&gt;2000,X$34&lt;2500.1),$BX28,"0")</f>
        <v>0</v>
      </c>
      <c r="BO43" s="82" t="str">
        <f>IF(AND(Y$34&gt;2000,Y$34&lt;2500.1),$BX28,"0")</f>
        <v>0</v>
      </c>
      <c r="BP43" s="82" t="str">
        <f>IF(AND(Z$34&gt;2000,Z$34&lt;2500.1),$BX28,"0")</f>
        <v>0</v>
      </c>
      <c r="BQ43" s="82" t="str">
        <f>IF(AND(AA$34&gt;2000,AA$34&lt;2500.1),$BX28,"0")</f>
        <v>0</v>
      </c>
      <c r="BR43" s="82" t="str">
        <f>IF(AND(AB$34&gt;2000,AB$34&lt;2500.1),$BX28,"0")</f>
        <v>0</v>
      </c>
    </row>
    <row r="44" spans="1:82" ht="5.25" customHeight="1">
      <c r="A44" s="320"/>
      <c r="B44" s="320"/>
      <c r="C44" s="320"/>
      <c r="D44" s="320"/>
      <c r="E44" s="320"/>
      <c r="F44" s="320"/>
      <c r="G44" s="320"/>
      <c r="H44" s="320"/>
      <c r="I44" s="320"/>
      <c r="J44" s="320"/>
      <c r="BA44" s="344" t="s">
        <v>343</v>
      </c>
      <c r="BB44" s="82" t="str">
        <f>IF(AND(X$34&gt;2000,X$34&lt;2500.1),$BL28,"0")</f>
        <v>0</v>
      </c>
      <c r="BC44" s="82" t="str">
        <f>IF(AND(Y$34&gt;2000,Y$34&lt;2500.1),$BL28,"0")</f>
        <v>0</v>
      </c>
      <c r="BD44" s="82" t="str">
        <f>IF(AND(Z$34&gt;2000,Z$34&lt;2500.1),$BL28,"0")</f>
        <v>0</v>
      </c>
      <c r="BE44" s="82" t="str">
        <f>IF(AND(AA$34&gt;2000,AA$34&lt;2500.1),$BL28,"0")</f>
        <v>0</v>
      </c>
      <c r="BF44" s="82" t="str">
        <f>IF(AND(AB$34&gt;2000,AB$34&lt;2500.1),$BL28,"0")</f>
        <v>0</v>
      </c>
    </row>
    <row r="45" spans="1:82" ht="15.75" customHeight="1">
      <c r="A45" s="374" t="s">
        <v>214</v>
      </c>
      <c r="B45" s="578" t="s">
        <v>363</v>
      </c>
      <c r="C45" s="578"/>
      <c r="D45" s="578"/>
      <c r="E45" s="578"/>
      <c r="F45" s="578"/>
      <c r="G45" s="578"/>
      <c r="H45" s="578"/>
      <c r="I45" s="578"/>
      <c r="J45" s="578"/>
    </row>
    <row r="46" spans="1:82" ht="12.75" customHeight="1">
      <c r="A46" s="533" t="str">
        <f>'TC FORM'!B$32</f>
        <v>Found in tolerance.  No action required.  "C.F" = "Correction Factor."</v>
      </c>
      <c r="B46" s="533"/>
      <c r="C46" s="533"/>
      <c r="D46" s="533"/>
      <c r="E46" s="533"/>
      <c r="F46" s="533"/>
      <c r="G46" s="533"/>
      <c r="H46" s="533"/>
      <c r="I46" s="533"/>
      <c r="J46" s="533"/>
    </row>
    <row r="47" spans="1:82" ht="12.75" customHeight="1">
      <c r="A47" s="533"/>
      <c r="B47" s="533"/>
      <c r="C47" s="533"/>
      <c r="D47" s="533"/>
      <c r="E47" s="533"/>
      <c r="F47" s="533"/>
      <c r="G47" s="533"/>
      <c r="H47" s="533"/>
      <c r="I47" s="533"/>
      <c r="J47" s="533"/>
    </row>
    <row r="48" spans="1:82" ht="12.75" customHeight="1">
      <c r="A48" s="533"/>
      <c r="B48" s="533"/>
      <c r="C48" s="533"/>
      <c r="D48" s="533"/>
      <c r="E48" s="533"/>
      <c r="F48" s="533"/>
      <c r="G48" s="533"/>
      <c r="H48" s="533"/>
      <c r="I48" s="533"/>
      <c r="J48" s="533"/>
    </row>
    <row r="49" spans="1:35" ht="12.75" customHeight="1">
      <c r="A49" s="533"/>
      <c r="B49" s="533"/>
      <c r="C49" s="533"/>
      <c r="D49" s="533"/>
      <c r="E49" s="533"/>
      <c r="F49" s="533"/>
      <c r="G49" s="533"/>
      <c r="H49" s="533"/>
      <c r="I49" s="533"/>
      <c r="J49" s="533"/>
      <c r="AI49" s="334"/>
    </row>
    <row r="50" spans="1:35" ht="12.75" customHeight="1">
      <c r="A50" s="533"/>
      <c r="B50" s="533"/>
      <c r="C50" s="533"/>
      <c r="D50" s="533"/>
      <c r="E50" s="533"/>
      <c r="F50" s="533"/>
      <c r="G50" s="533"/>
      <c r="H50" s="533"/>
      <c r="I50" s="533"/>
      <c r="J50" s="533"/>
      <c r="AI50" s="334"/>
    </row>
    <row r="51" spans="1:35" ht="15.75" customHeight="1">
      <c r="A51" s="375" t="s">
        <v>355</v>
      </c>
      <c r="B51" s="543" t="str">
        <f>'TC FORM'!B$35</f>
        <v>ACCEPTED</v>
      </c>
      <c r="C51" s="543"/>
      <c r="D51" s="543"/>
      <c r="E51" s="543"/>
      <c r="F51" s="543"/>
      <c r="G51" s="543"/>
      <c r="H51" s="543"/>
      <c r="I51" s="374"/>
      <c r="J51" s="367"/>
      <c r="AI51" s="334"/>
    </row>
    <row r="52" spans="1:35" ht="15.75">
      <c r="A52" s="321"/>
      <c r="B52" s="321"/>
      <c r="C52" s="321"/>
      <c r="D52" s="321"/>
      <c r="E52" s="321"/>
      <c r="F52" s="321"/>
      <c r="G52" s="321"/>
      <c r="H52" s="321"/>
      <c r="I52" s="321"/>
      <c r="AI52" s="334"/>
    </row>
    <row r="53" spans="1:35" ht="5.25" customHeight="1">
      <c r="A53" s="320"/>
      <c r="B53" s="320"/>
      <c r="C53" s="320"/>
      <c r="D53" s="320"/>
      <c r="E53" s="320"/>
      <c r="F53" s="320"/>
      <c r="G53" s="320"/>
      <c r="H53" s="320"/>
      <c r="I53" s="320"/>
      <c r="J53" s="320"/>
      <c r="AI53" s="334"/>
    </row>
    <row r="54" spans="1:35" ht="15.75" customHeight="1">
      <c r="A54" s="327"/>
      <c r="B54" s="327"/>
      <c r="C54" s="327"/>
      <c r="D54" s="559" t="s">
        <v>356</v>
      </c>
      <c r="E54" s="559"/>
      <c r="F54" s="327"/>
      <c r="G54" s="327"/>
      <c r="H54" s="327"/>
      <c r="I54" s="327"/>
      <c r="J54" s="6"/>
      <c r="AI54" s="334"/>
    </row>
    <row r="55" spans="1:35" ht="15.75" customHeight="1">
      <c r="A55" s="560" t="s">
        <v>357</v>
      </c>
      <c r="B55" s="560"/>
      <c r="C55" s="560" t="s">
        <v>207</v>
      </c>
      <c r="D55" s="560"/>
      <c r="E55" s="560" t="s">
        <v>358</v>
      </c>
      <c r="F55" s="560"/>
      <c r="G55" s="382" t="s">
        <v>85</v>
      </c>
      <c r="H55" s="560" t="s">
        <v>359</v>
      </c>
      <c r="I55" s="560"/>
      <c r="J55" s="560"/>
      <c r="AI55" s="334"/>
    </row>
    <row r="56" spans="1:35" ht="15.75" customHeight="1">
      <c r="A56" s="561" t="str">
        <f>'TC FORM'!N31</f>
        <v>Additel 286</v>
      </c>
      <c r="B56" s="561"/>
      <c r="C56" s="561" t="str">
        <f>'TC FORM'!O31</f>
        <v>6851022030037</v>
      </c>
      <c r="D56" s="561"/>
      <c r="E56" s="555">
        <f>'TC FORM'!P31</f>
        <v>45474</v>
      </c>
      <c r="F56" s="555"/>
      <c r="G56" s="383">
        <f>'TC FORM'!Q31</f>
        <v>45839</v>
      </c>
      <c r="H56" s="556" t="s">
        <v>120</v>
      </c>
      <c r="I56" s="557"/>
      <c r="J56" s="558"/>
      <c r="AI56" s="334"/>
    </row>
    <row r="57" spans="1:35" ht="15.75" customHeight="1">
      <c r="A57" s="561" t="str">
        <f>'TC FORM'!N32</f>
        <v>Fluke 1502A</v>
      </c>
      <c r="B57" s="561"/>
      <c r="C57" s="561" t="str">
        <f>'TC FORM'!O32</f>
        <v>B55852</v>
      </c>
      <c r="D57" s="561"/>
      <c r="E57" s="555">
        <f>'TC FORM'!P32</f>
        <v>45677</v>
      </c>
      <c r="F57" s="555"/>
      <c r="G57" s="383">
        <f>'TC FORM'!Q32</f>
        <v>46042</v>
      </c>
      <c r="H57" s="556" t="str">
        <f>'TC FORM'!S35</f>
        <v>56561-068751</v>
      </c>
      <c r="I57" s="557"/>
      <c r="J57" s="558"/>
      <c r="AI57" s="334"/>
    </row>
    <row r="58" spans="1:35" ht="15.75" customHeight="1">
      <c r="A58" s="561" t="str">
        <f>'TC FORM'!N33</f>
        <v>PRT</v>
      </c>
      <c r="B58" s="561"/>
      <c r="C58" s="561" t="str">
        <f>'TC FORM'!O33</f>
        <v>496142</v>
      </c>
      <c r="D58" s="561"/>
      <c r="E58" s="555">
        <f>'TC FORM'!P33</f>
        <v>45275</v>
      </c>
      <c r="F58" s="555"/>
      <c r="G58" s="383">
        <f>'TC FORM'!Q33</f>
        <v>46006</v>
      </c>
      <c r="H58" s="556" t="str">
        <f>'TC FORM'!S36</f>
        <v>G295632</v>
      </c>
      <c r="I58" s="557"/>
      <c r="J58" s="558"/>
      <c r="AI58" s="334"/>
    </row>
    <row r="59" spans="1:35" ht="15.75" customHeight="1">
      <c r="A59" s="561" t="str">
        <f>'TC FORM'!N34</f>
        <v/>
      </c>
      <c r="B59" s="561"/>
      <c r="C59" s="561" t="str">
        <f>'TC FORM'!O34</f>
        <v/>
      </c>
      <c r="D59" s="561"/>
      <c r="E59" s="555" t="str">
        <f>'TC FORM'!P34</f>
        <v/>
      </c>
      <c r="F59" s="555"/>
      <c r="G59" s="383" t="str">
        <f>'TC FORM'!Q34</f>
        <v/>
      </c>
      <c r="H59" s="556" t="str">
        <f>'TC FORM'!S37</f>
        <v/>
      </c>
      <c r="I59" s="557"/>
      <c r="J59" s="558"/>
      <c r="AI59" s="334"/>
    </row>
    <row r="60" spans="1:35" ht="15.75" customHeight="1">
      <c r="A60" s="561" t="str">
        <f>'TC FORM'!N35</f>
        <v/>
      </c>
      <c r="B60" s="561"/>
      <c r="C60" s="561" t="str">
        <f>'TC FORM'!O35</f>
        <v/>
      </c>
      <c r="D60" s="561"/>
      <c r="E60" s="555" t="str">
        <f>'TC FORM'!P35</f>
        <v/>
      </c>
      <c r="F60" s="555"/>
      <c r="G60" s="383" t="str">
        <f>'TC FORM'!Q35</f>
        <v/>
      </c>
      <c r="H60" s="556" t="str">
        <f>'TC FORM'!S38</f>
        <v/>
      </c>
      <c r="I60" s="557"/>
      <c r="J60" s="558"/>
      <c r="AI60" s="334"/>
    </row>
    <row r="61" spans="1:35" ht="15.75" customHeight="1">
      <c r="A61" s="321"/>
      <c r="B61" s="321"/>
      <c r="C61" s="321"/>
      <c r="D61" s="321"/>
      <c r="F61" s="321"/>
      <c r="G61" s="321"/>
      <c r="H61" s="321"/>
      <c r="I61" s="321"/>
      <c r="AI61" s="334"/>
    </row>
    <row r="62" spans="1:35" ht="15.75" customHeight="1">
      <c r="E62" s="321"/>
      <c r="AI62" s="334"/>
    </row>
    <row r="63" spans="1:35" ht="12.75" customHeight="1">
      <c r="AI63" s="334"/>
    </row>
    <row r="64" spans="1:35" ht="12.75" customHeight="1">
      <c r="AI64" s="334"/>
    </row>
    <row r="65" spans="13:35">
      <c r="AI65" s="334"/>
    </row>
    <row r="66" spans="13:35">
      <c r="AI66" s="334"/>
    </row>
    <row r="67" spans="13:35">
      <c r="AI67" s="334"/>
    </row>
    <row r="68" spans="13:35">
      <c r="AI68" s="334"/>
    </row>
    <row r="69" spans="13:35">
      <c r="M69" s="5"/>
      <c r="AI69" s="334"/>
    </row>
    <row r="70" spans="13:35">
      <c r="AI70" s="334"/>
    </row>
    <row r="71" spans="13:35">
      <c r="AI71" s="334"/>
    </row>
    <row r="72" spans="13:35">
      <c r="AI72" s="334"/>
    </row>
    <row r="73" spans="13:35">
      <c r="AI73" s="334"/>
    </row>
    <row r="74" spans="13:35">
      <c r="AI74" s="334"/>
    </row>
    <row r="75" spans="13:35">
      <c r="AI75" s="334"/>
    </row>
    <row r="76" spans="13:35">
      <c r="AI76" s="334"/>
    </row>
    <row r="77" spans="13:35">
      <c r="AI77" s="334"/>
    </row>
    <row r="78" spans="13:35">
      <c r="AI78" s="334"/>
    </row>
    <row r="79" spans="13:35">
      <c r="AI79" s="334"/>
    </row>
    <row r="80" spans="13:35">
      <c r="AI80" s="334"/>
    </row>
    <row r="81" spans="23:35">
      <c r="W81" s="29" t="s">
        <v>335</v>
      </c>
      <c r="X81" s="343">
        <f>IF(CT!$D$7="E",X86,IF(CT!$D$7="J",X87,IF(CT!$D$7="K",X88,IF(CT!$D$7="N",X89,IF(CT!$D$7="T",X94,"")))))</f>
        <v>0.2</v>
      </c>
      <c r="Y81" s="343">
        <f>IF(CT!$D$7="E",Y86,IF(CT!$D$7="J",Y87,IF(CT!$D$7="K",Y88,IF(CT!$D$7="N",Y89,IF(CT!$D$7="T",Y94,"")))))</f>
        <v>0.21</v>
      </c>
      <c r="Z81" s="343">
        <f>IF(CT!$D$7="E",Z86,IF(CT!$D$7="J",Z87,IF(CT!$D$7="K",Z88,IF(CT!$D$7="N",Z89,IF(CT!$D$7="T",Z94,"")))))</f>
        <v>0.21</v>
      </c>
      <c r="AA81" s="343">
        <f>IF(CT!$D$7="E",AA86,IF(CT!$D$7="J",AA87,IF(CT!$D$7="K",AA88,IF(CT!$D$7="N",AA89,IF(CT!$D$7="T",AA94,"")))))</f>
        <v>0</v>
      </c>
      <c r="AB81" s="343">
        <f>IF(CT!$D$7="E",AB86,IF(CT!$D$7="J",AB87,IF(CT!$D$7="K",AB88,IF(CT!$D$7="N",AB89,IF(CT!$D$7="T",AB94,"")))))</f>
        <v>0</v>
      </c>
      <c r="AI81" s="334"/>
    </row>
    <row r="82" spans="23:35">
      <c r="X82" s="82" t="str">
        <f>CT!$E$3</f>
        <v>PRT</v>
      </c>
      <c r="Y82" s="82" t="str">
        <f>CT!$M$3</f>
        <v>PRT</v>
      </c>
      <c r="Z82" s="82" t="str">
        <f>CT!$U$3</f>
        <v>PRT</v>
      </c>
      <c r="AA82" s="82">
        <f>CT!$AC$3</f>
        <v>0</v>
      </c>
      <c r="AB82" s="82">
        <f>CT!$AK$3</f>
        <v>0</v>
      </c>
      <c r="AI82" s="334"/>
    </row>
    <row r="83" spans="23:35">
      <c r="X83" s="82"/>
      <c r="Y83" s="82"/>
      <c r="Z83" s="82"/>
      <c r="AA83" s="82"/>
      <c r="AB83" s="82"/>
      <c r="AI83" s="334"/>
    </row>
    <row r="84" spans="23:35">
      <c r="W84" s="29" t="s">
        <v>342</v>
      </c>
      <c r="X84" s="333">
        <f>IF(X81="","",ROUND(X81,2-(1+INT(LOG10(ABS(X81))))))</f>
        <v>0.2</v>
      </c>
      <c r="Y84" s="333">
        <f>IF(Y81="","",ROUND(Y81,2-(1+INT(LOG10(ABS(Y81))))))</f>
        <v>0.21</v>
      </c>
      <c r="Z84" s="333">
        <f>IF(Z81="","",ROUND(Z81,2-(1+INT(LOG10(ABS(Z81))))))</f>
        <v>0.21</v>
      </c>
      <c r="AA84" s="333" t="e">
        <f>IF(AA81="","",ROUND(AA81,2-(1+INT(LOG10(ABS(AA81))))))</f>
        <v>#NUM!</v>
      </c>
      <c r="AB84" s="333" t="e">
        <f>IF(AB81="","",ROUND(AB81,2-(1+INT(LOG10(ABS(AB81))))))</f>
        <v>#NUM!</v>
      </c>
      <c r="AI84" s="334"/>
    </row>
    <row r="85" spans="23:35">
      <c r="W85" s="29" t="s">
        <v>346</v>
      </c>
      <c r="X85" s="349">
        <f>'TC FORM'!$D$10</f>
        <v>-50</v>
      </c>
      <c r="Y85" s="350">
        <f>'TC FORM'!$E$10</f>
        <v>200</v>
      </c>
      <c r="Z85" s="350">
        <f>'TC FORM'!$F$10</f>
        <v>450</v>
      </c>
      <c r="AA85" s="350" t="str">
        <f>'TC FORM'!$G$10</f>
        <v/>
      </c>
      <c r="AB85" s="350" t="str">
        <f>'TC FORM'!$H$10</f>
        <v/>
      </c>
      <c r="AI85" s="334"/>
    </row>
    <row r="86" spans="23:35">
      <c r="W86" s="333" t="s">
        <v>222</v>
      </c>
      <c r="X86" s="82">
        <f>IF(X82="PRT",AD$8,AD$9)</f>
        <v>0.19</v>
      </c>
      <c r="Y86" s="82">
        <f>IF(Y82="PRT",AE$8,AE$9)</f>
        <v>0.19</v>
      </c>
      <c r="Z86" s="82">
        <f>IF(Z82="PRT",AF$8,AF$9)</f>
        <v>0.18</v>
      </c>
      <c r="AA86" s="82">
        <f>IF(AA82="PRT",AG$8,AG$9)</f>
        <v>0</v>
      </c>
      <c r="AB86" s="82">
        <f>IF(AB82="PRT",AH$8,AH$9)</f>
        <v>0</v>
      </c>
      <c r="AI86" s="334"/>
    </row>
    <row r="87" spans="23:35">
      <c r="W87" s="333" t="s">
        <v>51</v>
      </c>
      <c r="X87" s="82">
        <f>IF(X82="PRT",AJ$9,AJ$10)</f>
        <v>0.2</v>
      </c>
      <c r="Y87" s="82">
        <f>IF(Y82="PRT",AK$9,AK$10)</f>
        <v>0.21</v>
      </c>
      <c r="Z87" s="82">
        <f>IF(Z82="PRT",AL$9,AL$10)</f>
        <v>0.21</v>
      </c>
      <c r="AA87" s="82">
        <f>IF(AA$18="PRT",AM$9,AM$10)</f>
        <v>0</v>
      </c>
      <c r="AB87" s="82">
        <f>IF(AB$18="PRT",AN$9,AN$10)</f>
        <v>0</v>
      </c>
      <c r="AI87" s="334"/>
    </row>
    <row r="88" spans="23:35">
      <c r="W88" s="333" t="s">
        <v>204</v>
      </c>
      <c r="X88" s="82">
        <f>IF(X82="PRT",AP$9,AP$10)</f>
        <v>0.22</v>
      </c>
      <c r="Y88" s="82">
        <f>IF(Y$18="PRT",AQ$9,AQ$10)</f>
        <v>0.24</v>
      </c>
      <c r="Z88" s="82">
        <f>IF(Z$18="PRT",AR$9,AR$10)</f>
        <v>0.24</v>
      </c>
      <c r="AA88" s="82">
        <f>IF(AA82="PRT",AS$9,AS$10)</f>
        <v>0</v>
      </c>
      <c r="AB88" s="82">
        <f>IF(AB82="PRT",AT$9,AT$10)</f>
        <v>0</v>
      </c>
      <c r="AI88" s="334"/>
    </row>
    <row r="89" spans="23:35">
      <c r="W89" s="333" t="s">
        <v>209</v>
      </c>
      <c r="X89" s="82">
        <f>IF(X82="PRT",AV$9,AV$10)</f>
        <v>0.28000000000000003</v>
      </c>
      <c r="Y89" s="82">
        <f>IF(Y82="PRT",AW$9,AW$10)</f>
        <v>0.26</v>
      </c>
      <c r="Z89" s="82">
        <f>IF(Z82="PRT",AX$9,AX$10)</f>
        <v>0.26</v>
      </c>
      <c r="AA89" s="82">
        <f>IF(AA82="PRT",AY$9,AY$10)</f>
        <v>0</v>
      </c>
      <c r="AB89" s="82">
        <f>IF(AB82="PRT",AZ$9,AZ$10)</f>
        <v>0</v>
      </c>
      <c r="AI89" s="334"/>
    </row>
    <row r="90" spans="23:35">
      <c r="W90" s="333" t="s">
        <v>216</v>
      </c>
      <c r="X90" s="82">
        <f>IF(X82="PRT",BB$8,IF(X82="ST7",BB$10,BB$9))</f>
        <v>0</v>
      </c>
      <c r="Y90" s="82">
        <f>IF(Y82="PRT",BC$8,IF(Y82="ST7",BC$10,BC$9))</f>
        <v>0.81</v>
      </c>
      <c r="Z90" s="82">
        <f>IF(Z82="PRT",BD72,IF(Z82="ST7",BD$10,BD$9))</f>
        <v>0</v>
      </c>
      <c r="AA90" s="82">
        <f>IF(AA82="PRT",BE$8,IF(AA82="ST7",BE$10,BE$9))</f>
        <v>0</v>
      </c>
      <c r="AB90" s="82">
        <f>IF(AB82="PRT",BF$8,IF(AB82="ST7",BF$10,BF$9))</f>
        <v>0</v>
      </c>
      <c r="AI90" s="334"/>
    </row>
    <row r="91" spans="23:35">
      <c r="W91" s="333" t="s">
        <v>219</v>
      </c>
      <c r="X91" s="82">
        <f>IF(X82="PRT",BN$8,IF(X82="ST7",BN$10,BN$9))</f>
        <v>0</v>
      </c>
      <c r="Y91" s="82">
        <f>IF(Y82="PRT",BO$8,IF(Y82="ST7",BO$10,BO$9))</f>
        <v>0.81</v>
      </c>
      <c r="Z91" s="82">
        <f>IF(Z82="PRT",BP$8,IF(Z82="ST7",BP$10,BP$9))</f>
        <v>0.81</v>
      </c>
      <c r="AA91" s="82">
        <f>IF(AA82="PRT",BQ$8,IF(AA82="ST7",BQ$10,BQ$9))</f>
        <v>0</v>
      </c>
      <c r="AB91" s="82">
        <f>IF(AB82="PRT",BR$8,IF(AB82="ST7",BR$10,BR$9))</f>
        <v>0</v>
      </c>
      <c r="AI91" s="334"/>
    </row>
    <row r="92" spans="23:35">
      <c r="W92" s="333" t="s">
        <v>213</v>
      </c>
      <c r="X92" s="82">
        <f>IF(X82="PRT",BZ$7,BZ$8)</f>
        <v>0.23</v>
      </c>
      <c r="Y92" s="82">
        <f>IF(Y82="PRT",CA$7,CA$8)</f>
        <v>0.2</v>
      </c>
      <c r="Z92" s="82">
        <f>IF(Z82="PRT",CB$7,CB$8)</f>
        <v>0.2</v>
      </c>
      <c r="AA92" s="82">
        <f>IF(AA82="PRT",CC$7,CC$8)</f>
        <v>0</v>
      </c>
      <c r="AB92" s="82">
        <f>IF(AB82="PRT",CD$7,CD$8)</f>
        <v>0</v>
      </c>
      <c r="AI92" s="334"/>
    </row>
    <row r="93" spans="23:35">
      <c r="AI93" s="334"/>
    </row>
    <row r="94" spans="23:35">
      <c r="AI94" s="334"/>
    </row>
    <row r="95" spans="23:35">
      <c r="AI95" s="334"/>
    </row>
    <row r="96" spans="23:35">
      <c r="AI96" s="334"/>
    </row>
    <row r="97" spans="35:35">
      <c r="AI97" s="334"/>
    </row>
    <row r="98" spans="35:35">
      <c r="AI98" s="334"/>
    </row>
    <row r="99" spans="35:35">
      <c r="AI99" s="334"/>
    </row>
    <row r="100" spans="35:35">
      <c r="AI100" s="334"/>
    </row>
    <row r="101" spans="35:35">
      <c r="AI101" s="334"/>
    </row>
    <row r="102" spans="35:35">
      <c r="AI102" s="334"/>
    </row>
    <row r="103" spans="35:35">
      <c r="AI103" s="334"/>
    </row>
    <row r="104" spans="35:35">
      <c r="AI104" s="334"/>
    </row>
    <row r="105" spans="35:35">
      <c r="AI105" s="334"/>
    </row>
    <row r="106" spans="35:35">
      <c r="AI106" s="334"/>
    </row>
    <row r="107" spans="35:35">
      <c r="AI107" s="334"/>
    </row>
    <row r="108" spans="35:35">
      <c r="AI108" s="334"/>
    </row>
    <row r="109" spans="35:35">
      <c r="AI109" s="334"/>
    </row>
    <row r="110" spans="35:35">
      <c r="AI110" s="334"/>
    </row>
    <row r="111" spans="35:35">
      <c r="AI111" s="334"/>
    </row>
    <row r="112" spans="35:35">
      <c r="AI112" s="334"/>
    </row>
    <row r="113" spans="35:35">
      <c r="AI113" s="334"/>
    </row>
    <row r="114" spans="35:35">
      <c r="AI114" s="334"/>
    </row>
    <row r="115" spans="35:35">
      <c r="AI115" s="334"/>
    </row>
    <row r="116" spans="35:35">
      <c r="AI116" s="334"/>
    </row>
    <row r="117" spans="35:35">
      <c r="AI117" s="334"/>
    </row>
    <row r="118" spans="35:35">
      <c r="AI118" s="334"/>
    </row>
    <row r="119" spans="35:35">
      <c r="AI119" s="334"/>
    </row>
    <row r="120" spans="35:35">
      <c r="AI120" s="334"/>
    </row>
    <row r="121" spans="35:35">
      <c r="AI121" s="334"/>
    </row>
    <row r="122" spans="35:35">
      <c r="AI122" s="334"/>
    </row>
    <row r="123" spans="35:35">
      <c r="AI123" s="334"/>
    </row>
    <row r="124" spans="35:35">
      <c r="AI124" s="334"/>
    </row>
    <row r="125" spans="35:35">
      <c r="AI125" s="334"/>
    </row>
    <row r="126" spans="35:35">
      <c r="AI126" s="334"/>
    </row>
    <row r="127" spans="35:35">
      <c r="AI127" s="334"/>
    </row>
    <row r="128" spans="35:35">
      <c r="AI128" s="334"/>
    </row>
  </sheetData>
  <protectedRanges>
    <protectedRange sqref="B45:J45" name="CustomCommentsWireRoll"/>
  </protectedRanges>
  <mergeCells count="97">
    <mergeCell ref="A60:B60"/>
    <mergeCell ref="C60:D60"/>
    <mergeCell ref="E60:F60"/>
    <mergeCell ref="H60:J60"/>
    <mergeCell ref="I22:J22"/>
    <mergeCell ref="I23:J23"/>
    <mergeCell ref="I24:J24"/>
    <mergeCell ref="A58:B58"/>
    <mergeCell ref="C58:D58"/>
    <mergeCell ref="E58:F58"/>
    <mergeCell ref="H58:J58"/>
    <mergeCell ref="A59:B59"/>
    <mergeCell ref="C59:D59"/>
    <mergeCell ref="E59:F59"/>
    <mergeCell ref="H59:J59"/>
    <mergeCell ref="C57:D57"/>
    <mergeCell ref="E57:F57"/>
    <mergeCell ref="H57:J57"/>
    <mergeCell ref="A39:J43"/>
    <mergeCell ref="A46:J50"/>
    <mergeCell ref="B51:H51"/>
    <mergeCell ref="D54:E54"/>
    <mergeCell ref="A55:B55"/>
    <mergeCell ref="C55:D55"/>
    <mergeCell ref="E55:F55"/>
    <mergeCell ref="A56:B56"/>
    <mergeCell ref="C56:D56"/>
    <mergeCell ref="E56:F56"/>
    <mergeCell ref="H56:J56"/>
    <mergeCell ref="A57:B57"/>
    <mergeCell ref="H55:J55"/>
    <mergeCell ref="B45:J45"/>
    <mergeCell ref="A37:J37"/>
    <mergeCell ref="C32:D32"/>
    <mergeCell ref="E32:F32"/>
    <mergeCell ref="I32:J32"/>
    <mergeCell ref="C33:D33"/>
    <mergeCell ref="E33:F33"/>
    <mergeCell ref="I33:J33"/>
    <mergeCell ref="C34:D34"/>
    <mergeCell ref="E34:F34"/>
    <mergeCell ref="I34:J34"/>
    <mergeCell ref="C35:D35"/>
    <mergeCell ref="E35:F35"/>
    <mergeCell ref="I35:J35"/>
    <mergeCell ref="C30:D30"/>
    <mergeCell ref="E30:F30"/>
    <mergeCell ref="I30:J30"/>
    <mergeCell ref="C31:D31"/>
    <mergeCell ref="E31:F31"/>
    <mergeCell ref="I31:J31"/>
    <mergeCell ref="C28:D28"/>
    <mergeCell ref="E28:F28"/>
    <mergeCell ref="I28:J28"/>
    <mergeCell ref="C29:D29"/>
    <mergeCell ref="E29:F29"/>
    <mergeCell ref="I29:J29"/>
    <mergeCell ref="C26:D26"/>
    <mergeCell ref="E26:F26"/>
    <mergeCell ref="I26:J26"/>
    <mergeCell ref="C27:D27"/>
    <mergeCell ref="E27:F27"/>
    <mergeCell ref="I27:J27"/>
    <mergeCell ref="I21:J21"/>
    <mergeCell ref="C24:D24"/>
    <mergeCell ref="E24:F24"/>
    <mergeCell ref="C25:D25"/>
    <mergeCell ref="E25:F25"/>
    <mergeCell ref="I25:J25"/>
    <mergeCell ref="C22:D22"/>
    <mergeCell ref="E22:F22"/>
    <mergeCell ref="C23:D23"/>
    <mergeCell ref="E23:F23"/>
    <mergeCell ref="I20:J20"/>
    <mergeCell ref="H11:I11"/>
    <mergeCell ref="H12:I12"/>
    <mergeCell ref="H13:I13"/>
    <mergeCell ref="B8:F8"/>
    <mergeCell ref="B7:F7"/>
    <mergeCell ref="B14:E14"/>
    <mergeCell ref="C17:F18"/>
    <mergeCell ref="C20:D20"/>
    <mergeCell ref="E20:F20"/>
    <mergeCell ref="A20:B20"/>
    <mergeCell ref="B1:H1"/>
    <mergeCell ref="B2:H2"/>
    <mergeCell ref="B3:H3"/>
    <mergeCell ref="E4:H4"/>
    <mergeCell ref="B6:E6"/>
    <mergeCell ref="F6:G6"/>
    <mergeCell ref="B5:H5"/>
    <mergeCell ref="A21:B21"/>
    <mergeCell ref="B11:E11"/>
    <mergeCell ref="B12:E12"/>
    <mergeCell ref="B13:E13"/>
    <mergeCell ref="C21:D21"/>
    <mergeCell ref="E21:F21"/>
  </mergeCells>
  <pageMargins left="0.7" right="0.7" top="0.75" bottom="0.75" header="0.3" footer="0.3"/>
  <pageSetup scale="60" orientation="portrait" r:id="rId1"/>
  <customProperties>
    <customPr name="%locator_row%"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955F3-05D1-4794-81D6-4348CE289359}">
  <sheetPr codeName="Sheet20">
    <pageSetUpPr fitToPage="1"/>
  </sheetPr>
  <dimension ref="A1:BF167"/>
  <sheetViews>
    <sheetView tabSelected="1" zoomScale="90" zoomScaleNormal="90" zoomScaleSheetLayoutView="70" workbookViewId="0">
      <selection activeCell="B2" sqref="B2"/>
    </sheetView>
  </sheetViews>
  <sheetFormatPr defaultRowHeight="12.75"/>
  <cols>
    <col min="1" max="1" width="21" customWidth="1"/>
    <col min="2" max="2" width="15.28515625" customWidth="1"/>
    <col min="3" max="3" width="12.28515625" customWidth="1"/>
    <col min="5" max="5" width="11.140625" customWidth="1"/>
    <col min="6" max="6" width="11.7109375" customWidth="1"/>
    <col min="7" max="7" width="23.85546875" customWidth="1"/>
    <col min="8" max="8" width="24.140625" customWidth="1"/>
    <col min="10" max="10" width="12" customWidth="1"/>
  </cols>
  <sheetData>
    <row r="1" spans="1:58">
      <c r="A1" s="310" t="s">
        <v>364</v>
      </c>
      <c r="B1" s="412" t="s">
        <v>365</v>
      </c>
      <c r="C1" s="401"/>
      <c r="D1" s="401"/>
      <c r="E1" s="401"/>
      <c r="F1" s="401"/>
      <c r="G1" s="401"/>
      <c r="H1" s="401"/>
      <c r="I1" s="401"/>
      <c r="J1" s="401"/>
      <c r="K1" s="401"/>
      <c r="L1" s="401"/>
      <c r="M1" s="411" t="s">
        <v>3</v>
      </c>
      <c r="N1" s="401"/>
      <c r="O1" s="401"/>
      <c r="P1" s="401"/>
      <c r="Q1" s="401"/>
      <c r="R1" s="401"/>
      <c r="S1" s="401"/>
      <c r="T1" s="401"/>
      <c r="U1" s="401"/>
      <c r="V1" s="401"/>
      <c r="W1" s="401"/>
      <c r="X1" s="401"/>
      <c r="Y1" s="401"/>
      <c r="Z1" s="401"/>
      <c r="AA1" s="401"/>
      <c r="AB1" s="401"/>
      <c r="AC1" s="401"/>
      <c r="AD1" s="401"/>
      <c r="AE1" s="401"/>
      <c r="AF1" s="401"/>
      <c r="AG1" s="401"/>
      <c r="AH1" s="401"/>
      <c r="AI1" s="401"/>
      <c r="AJ1" s="401"/>
      <c r="AK1" s="401"/>
      <c r="AL1" s="401"/>
      <c r="AM1" s="401"/>
      <c r="AN1" s="401"/>
      <c r="AO1" s="401"/>
      <c r="AP1" s="401"/>
    </row>
    <row r="2" spans="1:58">
      <c r="A2" s="5" t="s">
        <v>366</v>
      </c>
      <c r="B2" s="412" t="s">
        <v>367</v>
      </c>
      <c r="C2" s="401"/>
      <c r="D2" s="401"/>
      <c r="E2" s="401"/>
      <c r="F2" s="401"/>
      <c r="G2" s="401"/>
      <c r="H2" s="401"/>
      <c r="I2" s="401"/>
      <c r="J2" s="401"/>
      <c r="K2" s="401"/>
      <c r="L2" s="401"/>
      <c r="M2" s="401"/>
      <c r="N2" s="401"/>
      <c r="O2" s="401"/>
      <c r="P2" s="401"/>
      <c r="Q2" s="401"/>
      <c r="R2" s="401"/>
      <c r="S2" s="401"/>
      <c r="T2" s="401"/>
      <c r="U2" s="401"/>
      <c r="V2" s="401"/>
      <c r="W2" s="401"/>
      <c r="X2" s="401"/>
      <c r="Y2" s="401"/>
      <c r="Z2" s="401"/>
      <c r="AA2" s="401"/>
      <c r="AB2" s="401"/>
      <c r="AC2" s="401"/>
      <c r="AD2" s="401"/>
      <c r="AE2" s="401"/>
      <c r="AF2" s="401"/>
      <c r="AG2" s="401"/>
      <c r="AH2" s="401"/>
      <c r="AI2" s="401"/>
      <c r="AJ2" s="401"/>
      <c r="AK2" s="401"/>
      <c r="AL2" s="401"/>
      <c r="AM2" s="401"/>
      <c r="AN2" s="401"/>
      <c r="AO2" s="401"/>
      <c r="AP2" s="401"/>
    </row>
    <row r="3" spans="1:58">
      <c r="A3" s="310" t="s">
        <v>368</v>
      </c>
      <c r="B3" s="413">
        <v>45778</v>
      </c>
      <c r="C3" s="401"/>
      <c r="D3" s="401"/>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row>
    <row r="4" spans="1:58">
      <c r="A4" s="5" t="s">
        <v>369</v>
      </c>
      <c r="B4" s="412" t="s">
        <v>370</v>
      </c>
      <c r="C4" s="401"/>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row>
    <row r="5" spans="1:58">
      <c r="A5" s="310" t="s">
        <v>371</v>
      </c>
      <c r="B5" s="415">
        <v>10</v>
      </c>
      <c r="C5" s="401"/>
      <c r="D5" s="401"/>
      <c r="E5" s="401"/>
      <c r="F5" s="401"/>
      <c r="G5" s="401"/>
      <c r="H5" s="401"/>
      <c r="I5" s="401"/>
      <c r="J5" s="401"/>
      <c r="K5" s="401"/>
      <c r="L5" s="401"/>
      <c r="M5" s="401"/>
      <c r="N5" s="401"/>
      <c r="O5" s="401"/>
      <c r="P5" s="401"/>
      <c r="Q5" s="401"/>
      <c r="R5" s="401"/>
      <c r="S5" s="401"/>
      <c r="T5" s="401"/>
      <c r="U5" s="401"/>
      <c r="V5" s="401"/>
      <c r="W5" s="401"/>
      <c r="X5" s="401"/>
      <c r="Y5" s="401"/>
      <c r="Z5" s="401"/>
      <c r="AA5" s="401"/>
      <c r="AB5" s="401"/>
      <c r="AC5" s="401"/>
      <c r="AD5" s="401"/>
      <c r="AE5" s="401"/>
      <c r="AF5" s="401"/>
      <c r="AG5" s="401"/>
      <c r="AH5" s="401"/>
      <c r="AI5" s="401"/>
      <c r="AJ5" s="401"/>
      <c r="AK5" s="401"/>
      <c r="AL5" s="401"/>
      <c r="AM5" s="401"/>
      <c r="AN5" s="401"/>
      <c r="AO5" s="401"/>
      <c r="AP5" s="401"/>
    </row>
    <row r="6" spans="1:58" ht="31.5">
      <c r="B6" s="531" t="s">
        <v>264</v>
      </c>
      <c r="C6" s="531"/>
      <c r="D6" s="531"/>
      <c r="E6" s="531"/>
      <c r="F6" s="531"/>
      <c r="G6" s="531"/>
      <c r="H6" s="531"/>
      <c r="I6" s="329"/>
      <c r="K6" s="401"/>
      <c r="L6" s="401"/>
      <c r="M6" s="401"/>
      <c r="N6" s="401"/>
      <c r="O6" s="401"/>
      <c r="P6" s="401"/>
      <c r="Q6" s="401"/>
      <c r="R6" s="401"/>
      <c r="S6" s="401"/>
      <c r="T6" s="401"/>
      <c r="U6" s="401"/>
      <c r="V6" s="401"/>
      <c r="W6" s="401"/>
      <c r="X6" s="401"/>
      <c r="Y6" s="401"/>
      <c r="Z6" s="401"/>
      <c r="AA6" s="401"/>
      <c r="AB6" s="401"/>
      <c r="AC6" s="401"/>
      <c r="AD6" s="401"/>
      <c r="AE6" s="401"/>
      <c r="AF6" s="401"/>
      <c r="AG6" s="401"/>
      <c r="AH6" s="401"/>
      <c r="AI6" s="401"/>
      <c r="AJ6" s="401"/>
      <c r="AK6" s="401"/>
      <c r="AL6" s="401"/>
      <c r="AM6" s="401"/>
      <c r="AN6" s="401"/>
      <c r="AO6" s="401"/>
      <c r="AP6" s="401"/>
      <c r="AQ6" s="401"/>
      <c r="AR6" s="401"/>
      <c r="AS6" s="401"/>
      <c r="AT6" s="401"/>
      <c r="AU6" s="401"/>
      <c r="AV6" s="401"/>
      <c r="AW6" s="401"/>
      <c r="AX6" s="401"/>
      <c r="AY6" s="401"/>
      <c r="AZ6" s="401"/>
      <c r="BA6" s="401"/>
      <c r="BB6" s="401"/>
      <c r="BC6" s="401"/>
      <c r="BD6" s="401"/>
      <c r="BE6" s="401"/>
      <c r="BF6" s="401"/>
    </row>
    <row r="7" spans="1:58" ht="18.75">
      <c r="B7" s="530" t="s">
        <v>270</v>
      </c>
      <c r="C7" s="530"/>
      <c r="D7" s="530"/>
      <c r="E7" s="530"/>
      <c r="F7" s="530"/>
      <c r="G7" s="530"/>
      <c r="H7" s="530"/>
      <c r="I7" s="330"/>
      <c r="J7" s="330"/>
      <c r="K7" s="401"/>
      <c r="L7" s="401"/>
      <c r="M7" s="401"/>
      <c r="N7" s="401"/>
      <c r="O7" s="401"/>
      <c r="P7" s="401"/>
      <c r="Q7" s="401"/>
      <c r="R7" s="401"/>
      <c r="S7" s="401"/>
      <c r="T7" s="401"/>
      <c r="U7" s="401"/>
      <c r="V7" s="401"/>
      <c r="W7" s="401"/>
      <c r="X7" s="401"/>
      <c r="Y7" s="401"/>
      <c r="Z7" s="401"/>
      <c r="AA7" s="401"/>
      <c r="AB7" s="401"/>
      <c r="AC7" s="401"/>
      <c r="AD7" s="401"/>
      <c r="AE7" s="401"/>
      <c r="AF7" s="401"/>
      <c r="AG7" s="401"/>
      <c r="AH7" s="401"/>
      <c r="AI7" s="401"/>
      <c r="AJ7" s="401"/>
      <c r="AK7" s="401"/>
      <c r="AL7" s="401"/>
      <c r="AM7" s="401"/>
      <c r="AN7" s="401"/>
      <c r="AO7" s="401"/>
      <c r="AP7" s="401"/>
      <c r="AQ7" s="401"/>
      <c r="AR7" s="401"/>
      <c r="AS7" s="401"/>
      <c r="AT7" s="401"/>
      <c r="AU7" s="401"/>
      <c r="AV7" s="401"/>
      <c r="AW7" s="401"/>
      <c r="AX7" s="401"/>
      <c r="AY7" s="401"/>
      <c r="AZ7" s="401"/>
      <c r="BA7" s="401"/>
      <c r="BB7" s="401"/>
      <c r="BC7" s="401"/>
      <c r="BD7" s="401"/>
      <c r="BE7" s="401"/>
      <c r="BF7" s="401"/>
    </row>
    <row r="8" spans="1:58" ht="18.75">
      <c r="B8" s="530" t="s">
        <v>282</v>
      </c>
      <c r="C8" s="530"/>
      <c r="D8" s="530"/>
      <c r="E8" s="530"/>
      <c r="F8" s="530"/>
      <c r="G8" s="530"/>
      <c r="H8" s="530"/>
      <c r="I8" s="330"/>
      <c r="J8" s="330"/>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1"/>
      <c r="AR8" s="401"/>
      <c r="AS8" s="401"/>
      <c r="AT8" s="401"/>
      <c r="AU8" s="401"/>
      <c r="AV8" s="401"/>
      <c r="AW8" s="401"/>
      <c r="AX8" s="401"/>
      <c r="AY8" s="401"/>
      <c r="AZ8" s="401"/>
      <c r="BA8" s="401"/>
      <c r="BB8" s="401"/>
      <c r="BC8" s="401"/>
      <c r="BD8" s="401"/>
      <c r="BE8" s="401"/>
      <c r="BF8" s="401"/>
    </row>
    <row r="9" spans="1:58" ht="23.25">
      <c r="C9" s="307"/>
      <c r="D9" s="308"/>
      <c r="E9" s="529"/>
      <c r="F9" s="529"/>
      <c r="G9" s="529"/>
      <c r="H9" s="529"/>
      <c r="I9" s="307"/>
      <c r="J9" s="307"/>
      <c r="K9" s="401"/>
      <c r="L9" s="401"/>
      <c r="M9" s="401"/>
      <c r="N9" s="401"/>
      <c r="O9" s="401"/>
      <c r="P9" s="401"/>
      <c r="Q9" s="401"/>
      <c r="R9" s="401"/>
      <c r="S9" s="401"/>
      <c r="T9" s="401"/>
      <c r="U9" s="401"/>
      <c r="V9" s="401"/>
      <c r="W9" s="401"/>
      <c r="X9" s="401"/>
      <c r="Y9" s="401"/>
      <c r="Z9" s="401"/>
      <c r="AA9" s="401"/>
      <c r="AB9" s="401"/>
      <c r="AC9" s="401"/>
      <c r="AD9" s="401"/>
      <c r="AE9" s="401"/>
      <c r="AF9" s="401"/>
      <c r="AG9" s="401"/>
      <c r="AH9" s="401"/>
      <c r="AI9" s="401"/>
      <c r="AJ9" s="401"/>
      <c r="AK9" s="401"/>
      <c r="AL9" s="401"/>
      <c r="AM9" s="401"/>
      <c r="AN9" s="401"/>
      <c r="AO9" s="401"/>
      <c r="AP9" s="401"/>
      <c r="AQ9" s="401"/>
      <c r="AR9" s="401"/>
      <c r="AS9" s="401"/>
      <c r="AT9" s="401"/>
      <c r="AU9" s="401"/>
      <c r="AV9" s="401"/>
      <c r="AW9" s="401"/>
      <c r="AX9" s="401"/>
      <c r="AY9" s="401"/>
      <c r="AZ9" s="401"/>
      <c r="BA9" s="401"/>
      <c r="BB9" s="401"/>
      <c r="BC9" s="401"/>
      <c r="BD9" s="401"/>
      <c r="BE9" s="401"/>
      <c r="BF9" s="401"/>
    </row>
    <row r="10" spans="1:58" ht="26.25">
      <c r="B10" s="525" t="s">
        <v>372</v>
      </c>
      <c r="C10" s="525"/>
      <c r="D10" s="525"/>
      <c r="E10" s="525"/>
      <c r="F10" s="525"/>
      <c r="G10" s="525"/>
      <c r="H10" s="525"/>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row>
    <row r="11" spans="1:58" ht="18">
      <c r="A11" s="365" t="s">
        <v>1</v>
      </c>
      <c r="B11" s="523" t="str">
        <f>B1</f>
        <v>J100SET0525</v>
      </c>
      <c r="C11" s="523"/>
      <c r="D11" s="523"/>
      <c r="E11" s="523"/>
      <c r="F11" s="532" t="s">
        <v>360</v>
      </c>
      <c r="G11" s="532"/>
      <c r="H11" s="367"/>
      <c r="I11" s="366" t="s">
        <v>298</v>
      </c>
      <c r="J11" s="368"/>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row>
    <row r="12" spans="1:58" ht="18">
      <c r="A12" s="365" t="s">
        <v>301</v>
      </c>
      <c r="B12" s="523" t="s">
        <v>60</v>
      </c>
      <c r="C12" s="523"/>
      <c r="D12" s="523"/>
      <c r="E12" s="523"/>
      <c r="F12" s="523"/>
      <c r="G12" s="523"/>
      <c r="H12" s="367"/>
      <c r="I12" s="366" t="s">
        <v>302</v>
      </c>
      <c r="J12" s="368"/>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row>
    <row r="13" spans="1:58" ht="18">
      <c r="A13" s="365"/>
      <c r="B13" s="523"/>
      <c r="C13" s="523"/>
      <c r="D13" s="523"/>
      <c r="E13" s="523"/>
      <c r="F13" s="367"/>
      <c r="G13" s="367"/>
      <c r="H13" s="367"/>
      <c r="I13" s="367"/>
      <c r="J13" s="367"/>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c r="AR13" s="401"/>
      <c r="AS13" s="401"/>
      <c r="AT13" s="401"/>
      <c r="AU13" s="401"/>
      <c r="AV13" s="401"/>
      <c r="AW13" s="401"/>
      <c r="AX13" s="401"/>
      <c r="AY13" s="401"/>
      <c r="AZ13" s="401"/>
      <c r="BA13" s="401"/>
      <c r="BB13" s="401"/>
      <c r="BC13" s="401"/>
      <c r="BD13" s="401"/>
      <c r="BE13" s="401"/>
      <c r="BF13" s="401"/>
    </row>
    <row r="14" spans="1:58" ht="18">
      <c r="A14" s="365" t="s">
        <v>314</v>
      </c>
      <c r="B14" s="523" t="s">
        <v>373</v>
      </c>
      <c r="C14" s="523"/>
      <c r="D14" s="523"/>
      <c r="E14" s="523"/>
      <c r="F14" s="367"/>
      <c r="G14" s="365" t="s">
        <v>366</v>
      </c>
      <c r="H14" s="367" t="str">
        <f>B2</f>
        <v>JR</v>
      </c>
      <c r="I14" s="367"/>
      <c r="J14" s="367"/>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401"/>
      <c r="AS14" s="401"/>
      <c r="AT14" s="401"/>
      <c r="AU14" s="401"/>
      <c r="AV14" s="401"/>
      <c r="AW14" s="401"/>
      <c r="AX14" s="401"/>
      <c r="AY14" s="401"/>
      <c r="AZ14" s="401"/>
      <c r="BA14" s="401"/>
      <c r="BB14" s="401"/>
      <c r="BC14" s="401"/>
      <c r="BD14" s="401"/>
      <c r="BE14" s="401"/>
      <c r="BF14" s="401"/>
    </row>
    <row r="15" spans="1:58" ht="18">
      <c r="A15" s="365" t="s">
        <v>317</v>
      </c>
      <c r="B15" s="523" t="str">
        <f>'TC FORM'!B$4</f>
        <v>"J"</v>
      </c>
      <c r="C15" s="523"/>
      <c r="D15" s="523"/>
      <c r="E15" s="523"/>
      <c r="F15" s="367"/>
      <c r="G15" s="365" t="s">
        <v>368</v>
      </c>
      <c r="H15" s="369">
        <f>B3</f>
        <v>45778</v>
      </c>
      <c r="I15" s="367"/>
      <c r="J15" s="367"/>
      <c r="K15" s="401"/>
      <c r="L15" s="401"/>
      <c r="M15" s="401"/>
      <c r="N15" s="401"/>
      <c r="O15" s="401"/>
      <c r="P15" s="401"/>
      <c r="Q15" s="401"/>
      <c r="R15" s="401"/>
      <c r="S15" s="401"/>
      <c r="T15" s="401"/>
      <c r="U15" s="401"/>
      <c r="V15" s="401"/>
      <c r="W15" s="401"/>
      <c r="X15" s="401"/>
      <c r="Y15" s="401"/>
      <c r="Z15" s="401"/>
      <c r="AA15" s="401"/>
      <c r="AB15" s="401"/>
      <c r="AC15" s="401"/>
      <c r="AD15" s="401"/>
      <c r="AE15" s="401"/>
      <c r="AF15" s="401"/>
      <c r="AG15" s="401"/>
      <c r="AH15" s="401"/>
      <c r="AI15" s="401"/>
      <c r="AJ15" s="401"/>
      <c r="AK15" s="401"/>
      <c r="AL15" s="401"/>
      <c r="AM15" s="401"/>
      <c r="AN15" s="401"/>
      <c r="AO15" s="401"/>
      <c r="AP15" s="401"/>
      <c r="AQ15" s="401"/>
      <c r="AR15" s="401"/>
      <c r="AS15" s="401"/>
      <c r="AT15" s="401"/>
      <c r="AU15" s="401"/>
      <c r="AV15" s="401"/>
      <c r="AW15" s="401"/>
      <c r="AX15" s="401"/>
      <c r="AY15" s="401"/>
      <c r="AZ15" s="401"/>
      <c r="BA15" s="401"/>
      <c r="BB15" s="401"/>
      <c r="BC15" s="401"/>
      <c r="BD15" s="401"/>
      <c r="BE15" s="401"/>
      <c r="BF15" s="401"/>
    </row>
    <row r="16" spans="1:58" ht="18">
      <c r="A16" s="365" t="s">
        <v>320</v>
      </c>
      <c r="B16" s="523" t="str">
        <f>'TC FORM'!B$5</f>
        <v>N/A</v>
      </c>
      <c r="C16" s="523"/>
      <c r="D16" s="523"/>
      <c r="E16" s="523"/>
      <c r="F16" s="367"/>
      <c r="G16" s="365" t="s">
        <v>374</v>
      </c>
      <c r="H16" s="369">
        <f>IF(H15="","",EDATE(H15,3))</f>
        <v>45870</v>
      </c>
      <c r="I16" s="367"/>
      <c r="J16" s="367"/>
      <c r="K16" s="401"/>
      <c r="L16" s="401"/>
      <c r="M16" s="401"/>
      <c r="N16" s="401"/>
      <c r="O16" s="401"/>
      <c r="P16" s="401"/>
      <c r="Q16" s="401"/>
      <c r="R16" s="401"/>
      <c r="S16" s="401"/>
      <c r="T16" s="401"/>
      <c r="U16" s="401"/>
      <c r="V16" s="401"/>
      <c r="W16" s="401"/>
      <c r="X16" s="401"/>
      <c r="Y16" s="401"/>
      <c r="Z16" s="401"/>
      <c r="AA16" s="401"/>
      <c r="AB16" s="401"/>
      <c r="AC16" s="401"/>
      <c r="AD16" s="401"/>
      <c r="AE16" s="401"/>
      <c r="AF16" s="401"/>
      <c r="AG16" s="401"/>
      <c r="AH16" s="401"/>
      <c r="AI16" s="401"/>
      <c r="AJ16" s="401"/>
      <c r="AK16" s="401"/>
      <c r="AL16" s="401"/>
      <c r="AM16" s="401"/>
      <c r="AN16" s="401"/>
      <c r="AO16" s="401"/>
      <c r="AP16" s="401"/>
      <c r="AQ16" s="401"/>
      <c r="AR16" s="401"/>
      <c r="AS16" s="401"/>
      <c r="AT16" s="401"/>
      <c r="AU16" s="401"/>
      <c r="AV16" s="401"/>
      <c r="AW16" s="401"/>
      <c r="AX16" s="401"/>
      <c r="AY16" s="401"/>
      <c r="AZ16" s="401"/>
      <c r="BA16" s="401"/>
      <c r="BB16" s="401"/>
      <c r="BC16" s="401"/>
      <c r="BD16" s="401"/>
      <c r="BE16" s="401"/>
      <c r="BF16" s="401"/>
    </row>
    <row r="17" spans="1:58" ht="18">
      <c r="A17" s="365" t="s">
        <v>375</v>
      </c>
      <c r="B17" s="366" t="str">
        <f>B4</f>
        <v>J101-J110</v>
      </c>
      <c r="C17" s="366"/>
      <c r="D17" s="366"/>
      <c r="E17" s="366"/>
      <c r="F17" s="367"/>
      <c r="G17" s="367" t="s">
        <v>371</v>
      </c>
      <c r="H17" s="367">
        <f>B5</f>
        <v>10</v>
      </c>
      <c r="I17" s="367"/>
      <c r="J17" s="367"/>
      <c r="K17" s="401"/>
      <c r="L17" s="401"/>
      <c r="M17" s="401"/>
      <c r="N17" s="401"/>
      <c r="O17" s="401"/>
      <c r="P17" s="401"/>
      <c r="Q17" s="401"/>
      <c r="R17" s="401"/>
      <c r="S17" s="401"/>
      <c r="T17" s="401"/>
      <c r="U17" s="401"/>
      <c r="V17" s="401"/>
      <c r="W17" s="401"/>
      <c r="X17" s="401"/>
      <c r="Y17" s="401"/>
      <c r="Z17" s="401"/>
      <c r="AA17" s="401"/>
      <c r="AB17" s="401"/>
      <c r="AC17" s="401"/>
      <c r="AD17" s="401"/>
      <c r="AE17" s="401"/>
      <c r="AF17" s="401"/>
      <c r="AG17" s="401"/>
      <c r="AH17" s="401"/>
      <c r="AI17" s="401"/>
      <c r="AJ17" s="401"/>
      <c r="AK17" s="401"/>
      <c r="AL17" s="401"/>
      <c r="AM17" s="401"/>
      <c r="AN17" s="401"/>
      <c r="AO17" s="401"/>
      <c r="AP17" s="401"/>
      <c r="AQ17" s="401"/>
      <c r="AR17" s="401"/>
      <c r="AS17" s="401"/>
      <c r="AT17" s="401"/>
      <c r="AU17" s="401"/>
      <c r="AV17" s="401"/>
      <c r="AW17" s="401"/>
      <c r="AX17" s="401"/>
      <c r="AY17" s="401"/>
      <c r="AZ17" s="401"/>
      <c r="BA17" s="401"/>
      <c r="BB17" s="401"/>
      <c r="BC17" s="401"/>
      <c r="BD17" s="401"/>
      <c r="BE17" s="401"/>
      <c r="BF17" s="401"/>
    </row>
    <row r="18" spans="1:58" ht="18">
      <c r="A18" s="562" t="str">
        <f>CONCATENATE("The above expendable wireset was made from wire roll ",CT!C7,".  Test data for this wire roll is given below.")</f>
        <v>The above expendable wireset was made from wire roll 072513A.  Test data for this wire roll is given below.</v>
      </c>
      <c r="B18" s="562"/>
      <c r="C18" s="562"/>
      <c r="D18" s="562"/>
      <c r="E18" s="562"/>
      <c r="F18" s="562"/>
      <c r="G18" s="562"/>
      <c r="H18" s="562"/>
      <c r="I18" s="562"/>
      <c r="J18" s="562"/>
      <c r="K18" s="401"/>
      <c r="L18" s="401"/>
      <c r="M18" s="401"/>
      <c r="N18" s="401"/>
      <c r="O18" s="401"/>
      <c r="P18" s="401"/>
      <c r="Q18" s="401"/>
      <c r="R18" s="401"/>
      <c r="S18" s="401"/>
      <c r="T18" s="401"/>
      <c r="U18" s="401"/>
      <c r="V18" s="401"/>
      <c r="W18" s="401"/>
      <c r="X18" s="401"/>
      <c r="Y18" s="401"/>
      <c r="Z18" s="401"/>
      <c r="AA18" s="401"/>
      <c r="AB18" s="401"/>
      <c r="AC18" s="401"/>
      <c r="AD18" s="401"/>
      <c r="AE18" s="401"/>
      <c r="AF18" s="401"/>
      <c r="AG18" s="401"/>
      <c r="AH18" s="401"/>
      <c r="AI18" s="401"/>
      <c r="AJ18" s="401"/>
      <c r="AK18" s="401"/>
      <c r="AL18" s="401"/>
      <c r="AM18" s="401"/>
      <c r="AN18" s="401"/>
      <c r="AO18" s="401"/>
      <c r="AP18" s="401"/>
      <c r="AQ18" s="401"/>
      <c r="AR18" s="401"/>
      <c r="AS18" s="401"/>
      <c r="AT18" s="401"/>
      <c r="AU18" s="401"/>
      <c r="AV18" s="401"/>
      <c r="AW18" s="401"/>
      <c r="AX18" s="401"/>
      <c r="AY18" s="401"/>
      <c r="AZ18" s="401"/>
      <c r="BA18" s="401"/>
      <c r="BB18" s="401"/>
      <c r="BC18" s="401"/>
      <c r="BD18" s="401"/>
      <c r="BE18" s="401"/>
      <c r="BF18" s="401"/>
    </row>
    <row r="19" spans="1:58" ht="5.0999999999999996" customHeight="1">
      <c r="A19" s="384"/>
      <c r="B19" s="563"/>
      <c r="C19" s="563"/>
      <c r="D19" s="563"/>
      <c r="E19" s="563"/>
      <c r="F19" s="373"/>
      <c r="G19" s="384"/>
      <c r="H19" s="385"/>
      <c r="I19" s="373"/>
      <c r="J19" s="373"/>
      <c r="K19" s="401"/>
      <c r="L19" s="401"/>
      <c r="M19" s="401"/>
      <c r="N19" s="401"/>
      <c r="O19" s="401"/>
      <c r="P19" s="401"/>
      <c r="Q19" s="401"/>
      <c r="R19" s="401"/>
      <c r="S19" s="401"/>
      <c r="T19" s="401"/>
      <c r="U19" s="401"/>
      <c r="V19" s="401"/>
      <c r="W19" s="401"/>
      <c r="X19" s="401"/>
      <c r="Y19" s="401"/>
      <c r="Z19" s="401"/>
      <c r="AA19" s="401"/>
      <c r="AB19" s="401"/>
      <c r="AC19" s="401"/>
      <c r="AD19" s="401"/>
      <c r="AE19" s="401"/>
      <c r="AF19" s="401"/>
      <c r="AG19" s="401"/>
      <c r="AH19" s="401"/>
      <c r="AI19" s="401"/>
      <c r="AJ19" s="401"/>
      <c r="AK19" s="401"/>
      <c r="AL19" s="401"/>
      <c r="AM19" s="401"/>
      <c r="AN19" s="401"/>
      <c r="AO19" s="401"/>
      <c r="AP19" s="401"/>
      <c r="AQ19" s="401"/>
      <c r="AR19" s="401"/>
      <c r="AS19" s="401"/>
      <c r="AT19" s="401"/>
      <c r="AU19" s="401"/>
      <c r="AV19" s="401"/>
      <c r="AW19" s="401"/>
      <c r="AX19" s="401"/>
      <c r="AY19" s="401"/>
      <c r="AZ19" s="401"/>
      <c r="BA19" s="401"/>
      <c r="BB19" s="401"/>
      <c r="BC19" s="401"/>
      <c r="BD19" s="401"/>
      <c r="BE19" s="401"/>
      <c r="BF19" s="401"/>
    </row>
    <row r="20" spans="1:58" ht="18">
      <c r="A20" s="365" t="s">
        <v>376</v>
      </c>
      <c r="B20" s="524">
        <f ca="1">'TC FORM'!G4</f>
        <v>45756</v>
      </c>
      <c r="C20" s="524"/>
      <c r="D20" s="546" t="s">
        <v>324</v>
      </c>
      <c r="E20" s="546"/>
      <c r="F20" s="376">
        <f>'TC FORM'!B$6</f>
        <v>72</v>
      </c>
      <c r="H20" s="365" t="s">
        <v>325</v>
      </c>
      <c r="I20" s="564">
        <f>('TC FORM'!G$6)/100</f>
        <v>0.25</v>
      </c>
      <c r="J20" s="564"/>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c r="AR20" s="401"/>
      <c r="AS20" s="401"/>
      <c r="AT20" s="401"/>
      <c r="AU20" s="401"/>
      <c r="AV20" s="401"/>
      <c r="AW20" s="401"/>
      <c r="AX20" s="401"/>
      <c r="AY20" s="401"/>
      <c r="AZ20" s="401"/>
      <c r="BA20" s="401"/>
      <c r="BB20" s="401"/>
      <c r="BC20" s="401"/>
      <c r="BD20" s="401"/>
      <c r="BE20" s="401"/>
      <c r="BF20" s="401"/>
    </row>
    <row r="21" spans="1:58" ht="18">
      <c r="A21" s="374"/>
      <c r="B21" s="375" t="s">
        <v>329</v>
      </c>
      <c r="C21" s="374" t="s">
        <v>330</v>
      </c>
      <c r="D21" s="367"/>
      <c r="E21" s="374"/>
      <c r="F21" s="374"/>
      <c r="G21" s="375" t="s">
        <v>331</v>
      </c>
      <c r="H21" s="374" t="str">
        <f>'TC FORM'!AR$23</f>
        <v>Greater of ±2.0°F or ±0.4% of Reading</v>
      </c>
      <c r="I21" s="367"/>
      <c r="J21" s="367"/>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401"/>
      <c r="AS21" s="401"/>
      <c r="AT21" s="401"/>
      <c r="AU21" s="401"/>
      <c r="AV21" s="401"/>
      <c r="AW21" s="401"/>
      <c r="AX21" s="401"/>
      <c r="AY21" s="401"/>
      <c r="AZ21" s="401"/>
      <c r="BA21" s="401"/>
      <c r="BB21" s="401"/>
      <c r="BC21" s="401"/>
      <c r="BD21" s="401"/>
      <c r="BE21" s="401"/>
      <c r="BF21" s="401"/>
    </row>
    <row r="22" spans="1:58" ht="18">
      <c r="A22" s="374"/>
      <c r="B22" s="375" t="s">
        <v>333</v>
      </c>
      <c r="C22" s="533" t="str">
        <f>'TC FORM'!AR$24</f>
        <v>AMS2750H, ASTM E220-19</v>
      </c>
      <c r="D22" s="533"/>
      <c r="E22" s="533"/>
      <c r="F22" s="533"/>
      <c r="G22" s="375" t="s">
        <v>334</v>
      </c>
      <c r="H22" s="374" t="str">
        <f>'TC FORM'!G$49</f>
        <v>Specification</v>
      </c>
      <c r="I22" s="367"/>
      <c r="J22" s="367"/>
      <c r="K22" s="401"/>
      <c r="L22" s="401"/>
      <c r="M22" s="401"/>
      <c r="N22" s="401"/>
      <c r="O22" s="401"/>
      <c r="P22" s="401"/>
      <c r="Q22" s="401"/>
      <c r="R22" s="401"/>
      <c r="S22" s="401"/>
      <c r="T22" s="401"/>
      <c r="U22" s="401"/>
      <c r="V22" s="401"/>
      <c r="W22" s="401"/>
      <c r="X22" s="401"/>
      <c r="Y22" s="401"/>
      <c r="Z22" s="401"/>
      <c r="AA22" s="401"/>
      <c r="AB22" s="401"/>
      <c r="AC22" s="401"/>
      <c r="AD22" s="401"/>
      <c r="AE22" s="401"/>
      <c r="AF22" s="401"/>
      <c r="AG22" s="401"/>
      <c r="AH22" s="401"/>
      <c r="AI22" s="401"/>
      <c r="AJ22" s="401"/>
      <c r="AK22" s="401"/>
      <c r="AL22" s="401"/>
      <c r="AM22" s="401"/>
      <c r="AN22" s="401"/>
      <c r="AO22" s="401"/>
      <c r="AP22" s="401"/>
      <c r="AQ22" s="401"/>
      <c r="AR22" s="401"/>
      <c r="AS22" s="401"/>
      <c r="AT22" s="401"/>
      <c r="AU22" s="401"/>
      <c r="AV22" s="401"/>
      <c r="AW22" s="401"/>
      <c r="AX22" s="401"/>
      <c r="AY22" s="401"/>
      <c r="AZ22" s="401"/>
      <c r="BA22" s="401"/>
      <c r="BB22" s="401"/>
      <c r="BC22" s="401"/>
      <c r="BD22" s="401"/>
      <c r="BE22" s="401"/>
      <c r="BF22" s="401"/>
    </row>
    <row r="23" spans="1:58" ht="18">
      <c r="A23" s="374"/>
      <c r="B23" s="374"/>
      <c r="C23" s="533"/>
      <c r="D23" s="533"/>
      <c r="E23" s="533"/>
      <c r="F23" s="533"/>
      <c r="G23" s="375" t="s">
        <v>338</v>
      </c>
      <c r="H23" s="374" t="str">
        <f>'TC FORM'!B$34</f>
        <v>New</v>
      </c>
      <c r="I23" s="367"/>
      <c r="J23" s="367"/>
      <c r="K23" s="401"/>
      <c r="L23" s="401"/>
      <c r="M23" s="401"/>
      <c r="N23" s="401"/>
      <c r="O23" s="401"/>
      <c r="P23" s="401"/>
      <c r="Q23" s="401"/>
      <c r="R23" s="401"/>
      <c r="S23" s="401"/>
      <c r="T23" s="401"/>
      <c r="U23" s="401"/>
      <c r="V23" s="401"/>
      <c r="W23" s="401"/>
      <c r="X23" s="401"/>
      <c r="Y23" s="401"/>
      <c r="Z23" s="401"/>
      <c r="AA23" s="401"/>
      <c r="AB23" s="401"/>
      <c r="AC23" s="401"/>
      <c r="AD23" s="401"/>
      <c r="AE23" s="401"/>
      <c r="AF23" s="401"/>
      <c r="AG23" s="401"/>
      <c r="AH23" s="401"/>
      <c r="AI23" s="401"/>
      <c r="AJ23" s="401"/>
      <c r="AK23" s="401"/>
      <c r="AL23" s="401"/>
      <c r="AM23" s="401"/>
      <c r="AN23" s="401"/>
      <c r="AO23" s="401"/>
      <c r="AP23" s="401"/>
      <c r="AQ23" s="401"/>
      <c r="AR23" s="401"/>
      <c r="AS23" s="401"/>
      <c r="AT23" s="401"/>
      <c r="AU23" s="401"/>
      <c r="AV23" s="401"/>
      <c r="AW23" s="401"/>
      <c r="AX23" s="401"/>
      <c r="AY23" s="401"/>
      <c r="AZ23" s="401"/>
      <c r="BA23" s="401"/>
      <c r="BB23" s="401"/>
      <c r="BC23" s="401"/>
      <c r="BD23" s="401"/>
      <c r="BE23" s="401"/>
      <c r="BF23" s="401"/>
    </row>
    <row r="24" spans="1:58" ht="5.0999999999999996" customHeight="1">
      <c r="A24" s="371"/>
      <c r="B24" s="372"/>
      <c r="C24" s="371"/>
      <c r="D24" s="371"/>
      <c r="E24" s="371"/>
      <c r="F24" s="371"/>
      <c r="G24" s="371"/>
      <c r="H24" s="371"/>
      <c r="I24" s="371"/>
      <c r="J24" s="373"/>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row>
    <row r="25" spans="1:58" ht="18.75">
      <c r="A25" s="366" t="s">
        <v>341</v>
      </c>
      <c r="B25" s="365"/>
      <c r="C25" s="526">
        <f>IF('CERT, Wire Roll'!X21="","",'CERT, Wire Roll'!X20)</f>
        <v>0.2</v>
      </c>
      <c r="D25" s="526"/>
      <c r="E25" s="526">
        <f>IF('CERT, Wire Roll'!Y21="","",'CERT, Wire Roll'!Y20)</f>
        <v>0.21</v>
      </c>
      <c r="F25" s="526"/>
      <c r="G25" s="376">
        <f>IF('CERT, Wire Roll'!Z21="","",'CERT, Wire Roll'!Z20)</f>
        <v>0.21</v>
      </c>
      <c r="H25" s="376" t="str">
        <f>IF('CERT, Wire Roll'!AA21="","",'CERT, Wire Roll'!AA20)</f>
        <v/>
      </c>
      <c r="I25" s="526" t="str">
        <f>IF('CERT, Wire Roll'!AB21="","",'CERT, Wire Roll'!AB20)</f>
        <v/>
      </c>
      <c r="J25" s="526"/>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row>
    <row r="26" spans="1:58" ht="18.75" thickBot="1">
      <c r="A26" s="381" t="s">
        <v>345</v>
      </c>
      <c r="B26" s="377"/>
      <c r="C26" s="551">
        <f>'TC FORM'!D10</f>
        <v>-50</v>
      </c>
      <c r="D26" s="551"/>
      <c r="E26" s="551">
        <f>'TC FORM'!E10</f>
        <v>200</v>
      </c>
      <c r="F26" s="551"/>
      <c r="G26" s="378">
        <f>'TC FORM'!F10</f>
        <v>450</v>
      </c>
      <c r="H26" s="378" t="str">
        <f>'TC FORM'!G10</f>
        <v/>
      </c>
      <c r="I26" s="551" t="str">
        <f>'TC FORM'!H10</f>
        <v/>
      </c>
      <c r="J26" s="551"/>
      <c r="K26" s="401"/>
      <c r="L26" s="401"/>
      <c r="M26" s="401"/>
      <c r="N26" s="401"/>
      <c r="O26" s="401"/>
      <c r="P26" s="401"/>
      <c r="Q26" s="401"/>
      <c r="R26" s="401"/>
      <c r="S26" s="401"/>
      <c r="T26" s="401"/>
      <c r="U26" s="401"/>
      <c r="V26" s="401"/>
      <c r="W26" s="401"/>
      <c r="X26" s="401"/>
      <c r="Y26" s="401"/>
      <c r="Z26" s="401"/>
      <c r="AA26" s="401"/>
      <c r="AB26" s="401"/>
      <c r="AC26" s="401"/>
      <c r="AD26" s="401"/>
      <c r="AE26" s="401"/>
      <c r="AF26" s="401"/>
      <c r="AG26" s="401"/>
      <c r="AH26" s="401"/>
      <c r="AI26" s="401"/>
      <c r="AJ26" s="401"/>
      <c r="AK26" s="401"/>
      <c r="AL26" s="401"/>
      <c r="AM26" s="401"/>
      <c r="AN26" s="401"/>
      <c r="AO26" s="401"/>
      <c r="AP26" s="401"/>
      <c r="AQ26" s="401"/>
      <c r="AR26" s="401"/>
      <c r="AS26" s="401"/>
      <c r="AT26" s="401"/>
      <c r="AU26" s="401"/>
      <c r="AV26" s="401"/>
      <c r="AW26" s="401"/>
      <c r="AX26" s="401"/>
      <c r="AY26" s="401"/>
      <c r="AZ26" s="401"/>
      <c r="BA26" s="401"/>
      <c r="BB26" s="401"/>
      <c r="BC26" s="401"/>
      <c r="BD26" s="401"/>
      <c r="BE26" s="401"/>
      <c r="BF26" s="401"/>
    </row>
    <row r="27" spans="1:58" ht="18">
      <c r="A27" s="365" t="str">
        <f>B4</f>
        <v>J101-J110</v>
      </c>
      <c r="B27" s="365" t="s">
        <v>361</v>
      </c>
      <c r="C27" s="552">
        <f>IF('TC FORM'!D651="","",'TC FORM'!D651)</f>
        <v>-51.1</v>
      </c>
      <c r="D27" s="552"/>
      <c r="E27" s="552">
        <f>IF('TC FORM'!E651="","",'TC FORM'!E651)</f>
        <v>199.1</v>
      </c>
      <c r="F27" s="552"/>
      <c r="G27" s="379">
        <f>IF('TC FORM'!F651="","",'TC FORM'!F651)</f>
        <v>448.9</v>
      </c>
      <c r="H27" s="379" t="str">
        <f>IF('TC FORM'!G651="","",'TC FORM'!G651)</f>
        <v/>
      </c>
      <c r="I27" s="552" t="str">
        <f>IF('TC FORM'!H651="","",'TC FORM'!H651)</f>
        <v/>
      </c>
      <c r="J27" s="552"/>
      <c r="K27" s="401"/>
      <c r="L27" s="401"/>
      <c r="M27" s="401"/>
      <c r="N27" s="401"/>
      <c r="O27" s="401"/>
      <c r="P27" s="401"/>
      <c r="Q27" s="401"/>
      <c r="R27" s="401"/>
      <c r="S27" s="401"/>
      <c r="T27" s="401"/>
      <c r="U27" s="401"/>
      <c r="V27" s="401"/>
      <c r="W27" s="401"/>
      <c r="X27" s="401"/>
      <c r="Y27" s="401"/>
      <c r="Z27" s="401"/>
      <c r="AA27" s="401"/>
      <c r="AB27" s="401"/>
      <c r="AC27" s="401"/>
      <c r="AD27" s="401"/>
      <c r="AE27" s="401"/>
      <c r="AF27" s="401"/>
      <c r="AG27" s="401"/>
      <c r="AH27" s="401"/>
      <c r="AI27" s="401"/>
      <c r="AJ27" s="401"/>
      <c r="AK27" s="401"/>
      <c r="AL27" s="401"/>
      <c r="AM27" s="401"/>
      <c r="AN27" s="401"/>
      <c r="AO27" s="401"/>
      <c r="AP27" s="401"/>
      <c r="AQ27" s="401"/>
      <c r="AR27" s="401"/>
      <c r="AS27" s="401"/>
      <c r="AT27" s="401"/>
      <c r="AU27" s="401"/>
      <c r="AV27" s="401"/>
      <c r="AW27" s="401"/>
      <c r="AX27" s="401"/>
      <c r="AY27" s="401"/>
      <c r="AZ27" s="401"/>
      <c r="BA27" s="401"/>
      <c r="BB27" s="401"/>
      <c r="BC27" s="401"/>
      <c r="BD27" s="401"/>
      <c r="BE27" s="401"/>
      <c r="BF27" s="401"/>
    </row>
    <row r="28" spans="1:58" ht="18">
      <c r="A28" s="365"/>
      <c r="B28" s="365" t="s">
        <v>362</v>
      </c>
      <c r="C28" s="552">
        <f>IF('TC FORM'!D652="","",'TC FORM'!D652)</f>
        <v>-51</v>
      </c>
      <c r="D28" s="552"/>
      <c r="E28" s="552">
        <f>IF('TC FORM'!E652="","",'TC FORM'!E652)</f>
        <v>199.1</v>
      </c>
      <c r="F28" s="552"/>
      <c r="G28" s="379">
        <f>IF('TC FORM'!F652="","",'TC FORM'!F652)</f>
        <v>449</v>
      </c>
      <c r="H28" s="379" t="str">
        <f>IF('TC FORM'!G652="","",'TC FORM'!G652)</f>
        <v/>
      </c>
      <c r="I28" s="552" t="str">
        <f>IF('TC FORM'!H652="","",'TC FORM'!H652)</f>
        <v/>
      </c>
      <c r="J28" s="552"/>
      <c r="K28" s="401"/>
      <c r="L28" s="401"/>
      <c r="M28" s="401"/>
      <c r="N28" s="401"/>
      <c r="O28" s="401"/>
      <c r="P28" s="401"/>
      <c r="Q28" s="401"/>
      <c r="R28" s="401"/>
      <c r="S28" s="401"/>
      <c r="T28" s="401"/>
      <c r="U28" s="401"/>
      <c r="V28" s="401"/>
      <c r="W28" s="401"/>
      <c r="X28" s="401"/>
      <c r="Y28" s="401"/>
      <c r="Z28" s="401"/>
      <c r="AA28" s="401"/>
      <c r="AB28" s="401"/>
      <c r="AC28" s="401"/>
      <c r="AD28" s="401"/>
      <c r="AE28" s="401"/>
      <c r="AF28" s="401"/>
      <c r="AG28" s="401"/>
      <c r="AH28" s="401"/>
      <c r="AI28" s="401"/>
      <c r="AJ28" s="401"/>
      <c r="AK28" s="401"/>
      <c r="AL28" s="401"/>
      <c r="AM28" s="401"/>
      <c r="AN28" s="401"/>
      <c r="AO28" s="401"/>
      <c r="AP28" s="401"/>
      <c r="AQ28" s="401"/>
      <c r="AR28" s="401"/>
      <c r="AS28" s="401"/>
      <c r="AT28" s="401"/>
      <c r="AU28" s="401"/>
      <c r="AV28" s="401"/>
      <c r="AW28" s="401"/>
      <c r="AX28" s="401"/>
      <c r="AY28" s="401"/>
      <c r="AZ28" s="401"/>
      <c r="BA28" s="401"/>
      <c r="BB28" s="401"/>
      <c r="BC28" s="401"/>
      <c r="BD28" s="401"/>
      <c r="BE28" s="401"/>
      <c r="BF28" s="401"/>
    </row>
    <row r="29" spans="1:58" ht="18">
      <c r="A29" s="365"/>
      <c r="B29" s="365" t="s">
        <v>236</v>
      </c>
      <c r="C29" s="552">
        <f>IF('TC FORM'!D653="","",'TC FORM'!D653)</f>
        <v>1.1000000000000001</v>
      </c>
      <c r="D29" s="552"/>
      <c r="E29" s="552">
        <f>IF('TC FORM'!E653="","",'TC FORM'!E653)</f>
        <v>0.9</v>
      </c>
      <c r="F29" s="552"/>
      <c r="G29" s="379">
        <f>IF('TC FORM'!F653="","",'TC FORM'!F653)</f>
        <v>1.1000000000000001</v>
      </c>
      <c r="H29" s="379" t="str">
        <f>IF('TC FORM'!G653="","",'TC FORM'!G653)</f>
        <v/>
      </c>
      <c r="I29" s="552" t="str">
        <f>IF('TC FORM'!H653="","",'TC FORM'!H653)</f>
        <v/>
      </c>
      <c r="J29" s="552"/>
      <c r="K29" s="401"/>
      <c r="L29" s="401"/>
      <c r="M29" s="401"/>
      <c r="N29" s="401"/>
      <c r="O29" s="401"/>
      <c r="P29" s="401"/>
      <c r="Q29" s="401"/>
      <c r="R29" s="401"/>
      <c r="S29" s="401"/>
      <c r="T29" s="401"/>
      <c r="U29" s="401"/>
      <c r="V29" s="401"/>
      <c r="W29" s="401"/>
      <c r="X29" s="401"/>
      <c r="Y29" s="401"/>
      <c r="Z29" s="401"/>
      <c r="AA29" s="401"/>
      <c r="AB29" s="401"/>
      <c r="AC29" s="401"/>
      <c r="AD29" s="401"/>
      <c r="AE29" s="401"/>
      <c r="AF29" s="401"/>
      <c r="AG29" s="401"/>
      <c r="AH29" s="401"/>
      <c r="AI29" s="401"/>
      <c r="AJ29" s="401"/>
      <c r="AK29" s="401"/>
      <c r="AL29" s="401"/>
      <c r="AM29" s="401"/>
      <c r="AN29" s="401"/>
      <c r="AO29" s="401"/>
      <c r="AP29" s="401"/>
      <c r="AQ29" s="401"/>
      <c r="AR29" s="401"/>
      <c r="AS29" s="401"/>
      <c r="AT29" s="401"/>
      <c r="AU29" s="401"/>
      <c r="AV29" s="401"/>
      <c r="AW29" s="401"/>
      <c r="AX29" s="401"/>
      <c r="AY29" s="401"/>
      <c r="AZ29" s="401"/>
      <c r="BA29" s="401"/>
      <c r="BB29" s="401"/>
      <c r="BC29" s="401"/>
      <c r="BD29" s="401"/>
      <c r="BE29" s="401"/>
      <c r="BF29" s="401"/>
    </row>
    <row r="30" spans="1:58" ht="18">
      <c r="A30" s="365" t="str">
        <f>IF('TC FORM'!B14="","",'TC FORM'!B14)</f>
        <v/>
      </c>
      <c r="B30" s="365"/>
      <c r="C30" s="526"/>
      <c r="D30" s="526"/>
      <c r="E30" s="526"/>
      <c r="F30" s="526"/>
      <c r="G30" s="376"/>
      <c r="H30" s="376"/>
      <c r="I30" s="526"/>
      <c r="J30" s="526"/>
      <c r="K30" s="401"/>
      <c r="L30" s="401"/>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01"/>
      <c r="AL30" s="401"/>
      <c r="AM30" s="401"/>
      <c r="AN30" s="401"/>
      <c r="AO30" s="401"/>
      <c r="AP30" s="401"/>
      <c r="AQ30" s="401"/>
      <c r="AR30" s="401"/>
      <c r="AS30" s="401"/>
      <c r="AT30" s="401"/>
      <c r="AU30" s="401"/>
      <c r="AV30" s="401"/>
      <c r="AW30" s="401"/>
      <c r="AX30" s="401"/>
      <c r="AY30" s="401"/>
      <c r="AZ30" s="401"/>
      <c r="BA30" s="401"/>
      <c r="BB30" s="401"/>
      <c r="BC30" s="401"/>
      <c r="BD30" s="401"/>
      <c r="BE30" s="401"/>
      <c r="BF30" s="401"/>
    </row>
    <row r="31" spans="1:58" ht="18">
      <c r="A31" s="365"/>
      <c r="B31" s="365" t="str">
        <f>IF('TC FORM'!C15="","",'TC FORM'!C15)</f>
        <v/>
      </c>
      <c r="C31" s="526"/>
      <c r="D31" s="526"/>
      <c r="E31" s="526"/>
      <c r="F31" s="526"/>
      <c r="G31" s="376"/>
      <c r="H31" s="376"/>
      <c r="I31" s="526"/>
      <c r="J31" s="526"/>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row>
    <row r="32" spans="1:58" ht="18">
      <c r="A32" s="365"/>
      <c r="B32" s="365"/>
      <c r="C32" s="553" t="str">
        <f>IF('TC FORM'!D656="","",'TC FORM'!D656)</f>
        <v/>
      </c>
      <c r="D32" s="553"/>
      <c r="E32" s="553" t="str">
        <f>IF('TC FORM'!E656="","",'TC FORM'!E656)</f>
        <v/>
      </c>
      <c r="F32" s="553"/>
      <c r="G32" s="380" t="str">
        <f>IF('TC FORM'!F656="","",'TC FORM'!F656)</f>
        <v/>
      </c>
      <c r="H32" s="380"/>
      <c r="I32" s="547"/>
      <c r="J32" s="547"/>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row>
    <row r="33" spans="1:58" ht="18">
      <c r="A33" s="365" t="str">
        <f>IF('TC FORM'!B17="","",'TC FORM'!B17)</f>
        <v/>
      </c>
      <c r="B33" s="365"/>
      <c r="C33" s="526" t="str">
        <f>IF('TC FORM'!D17="","",'TC FORM'!D17)</f>
        <v/>
      </c>
      <c r="D33" s="526"/>
      <c r="E33" s="526" t="str">
        <f>IF('TC FORM'!E17="","",'TC FORM'!E17)</f>
        <v/>
      </c>
      <c r="F33" s="526"/>
      <c r="G33" s="376" t="str">
        <f>IF('TC FORM'!F17="","",'TC FORM'!F17)</f>
        <v/>
      </c>
      <c r="H33" s="376" t="str">
        <f>IF('TC FORM'!G17="","",'TC FORM'!G17)</f>
        <v/>
      </c>
      <c r="I33" s="526" t="str">
        <f>IF('TC FORM'!H17="","",'TC FORM'!H17)</f>
        <v/>
      </c>
      <c r="J33" s="526"/>
      <c r="K33" s="401"/>
      <c r="L33" s="401"/>
      <c r="M33" s="401"/>
      <c r="N33" s="401"/>
      <c r="O33" s="401"/>
      <c r="P33" s="401"/>
      <c r="Q33" s="401"/>
      <c r="R33" s="401"/>
      <c r="S33" s="401"/>
      <c r="T33" s="401"/>
      <c r="U33" s="401"/>
      <c r="V33" s="401"/>
      <c r="W33" s="401"/>
      <c r="X33" s="401"/>
      <c r="Y33" s="401"/>
      <c r="Z33" s="401"/>
      <c r="AA33" s="401"/>
      <c r="AB33" s="401"/>
      <c r="AC33" s="401"/>
      <c r="AD33" s="401"/>
      <c r="AE33" s="401"/>
      <c r="AF33" s="401"/>
      <c r="AG33" s="401"/>
      <c r="AH33" s="401"/>
      <c r="AI33" s="401"/>
      <c r="AJ33" s="401"/>
      <c r="AK33" s="401"/>
      <c r="AL33" s="401"/>
      <c r="AM33" s="401"/>
      <c r="AN33" s="401"/>
      <c r="AO33" s="401"/>
      <c r="AP33" s="401"/>
      <c r="AQ33" s="401"/>
      <c r="AR33" s="401"/>
      <c r="AS33" s="401"/>
      <c r="AT33" s="401"/>
      <c r="AU33" s="401"/>
      <c r="AV33" s="401"/>
      <c r="AW33" s="401"/>
      <c r="AX33" s="401"/>
      <c r="AY33" s="401"/>
      <c r="AZ33" s="401"/>
      <c r="BA33" s="401"/>
      <c r="BB33" s="401"/>
      <c r="BC33" s="401"/>
      <c r="BD33" s="401"/>
      <c r="BE33" s="401"/>
      <c r="BF33" s="401"/>
    </row>
    <row r="34" spans="1:58" ht="18">
      <c r="A34" s="365"/>
      <c r="B34" s="365" t="str">
        <f>IF('TC FORM'!C18="","",'TC FORM'!C18)</f>
        <v/>
      </c>
      <c r="C34" s="526" t="str">
        <f>IF('TC FORM'!D18="","",'TC FORM'!D18)</f>
        <v/>
      </c>
      <c r="D34" s="526"/>
      <c r="E34" s="526" t="str">
        <f>IF('TC FORM'!E18="","",'TC FORM'!E18)</f>
        <v/>
      </c>
      <c r="F34" s="526"/>
      <c r="G34" s="376" t="str">
        <f>IF('TC FORM'!F18="","",'TC FORM'!F18)</f>
        <v/>
      </c>
      <c r="H34" s="376" t="str">
        <f>IF('TC FORM'!G18="","",'TC FORM'!G18)</f>
        <v/>
      </c>
      <c r="I34" s="526" t="str">
        <f>IF('TC FORM'!H18="","",'TC FORM'!H18)</f>
        <v/>
      </c>
      <c r="J34" s="526"/>
      <c r="K34" s="401"/>
      <c r="L34" s="401"/>
      <c r="M34" s="401"/>
      <c r="N34" s="401"/>
      <c r="O34" s="401"/>
      <c r="P34" s="401"/>
      <c r="Q34" s="401"/>
      <c r="R34" s="401"/>
      <c r="S34" s="401"/>
      <c r="T34" s="401"/>
      <c r="U34" s="401"/>
      <c r="V34" s="401"/>
      <c r="W34" s="401"/>
      <c r="X34" s="401"/>
      <c r="Y34" s="401"/>
      <c r="Z34" s="401"/>
      <c r="AA34" s="401"/>
      <c r="AB34" s="401"/>
      <c r="AC34" s="401"/>
      <c r="AD34" s="401"/>
      <c r="AE34" s="401"/>
      <c r="AF34" s="401"/>
      <c r="AG34" s="401"/>
      <c r="AH34" s="401"/>
      <c r="AI34" s="401"/>
      <c r="AJ34" s="401"/>
      <c r="AK34" s="401"/>
      <c r="AL34" s="401"/>
      <c r="AM34" s="401"/>
      <c r="AN34" s="401"/>
      <c r="AO34" s="401"/>
      <c r="AP34" s="401"/>
      <c r="AQ34" s="401"/>
      <c r="AR34" s="401"/>
      <c r="AS34" s="401"/>
      <c r="AT34" s="401"/>
      <c r="AU34" s="401"/>
      <c r="AV34" s="401"/>
      <c r="AW34" s="401"/>
      <c r="AX34" s="401"/>
      <c r="AY34" s="401"/>
      <c r="AZ34" s="401"/>
      <c r="BA34" s="401"/>
      <c r="BB34" s="401"/>
      <c r="BC34" s="401"/>
      <c r="BD34" s="401"/>
      <c r="BE34" s="401"/>
      <c r="BF34" s="401"/>
    </row>
    <row r="35" spans="1:58" ht="18">
      <c r="A35" s="365"/>
      <c r="B35" s="365"/>
      <c r="C35" s="546"/>
      <c r="D35" s="546"/>
      <c r="E35" s="546"/>
      <c r="F35" s="546"/>
      <c r="G35" s="367"/>
      <c r="H35" s="367"/>
      <c r="I35" s="546"/>
      <c r="J35" s="546"/>
      <c r="K35" s="401"/>
      <c r="L35" s="401"/>
      <c r="M35" s="401"/>
      <c r="N35" s="401"/>
      <c r="O35" s="401"/>
      <c r="P35" s="401"/>
      <c r="Q35" s="401"/>
      <c r="R35" s="401"/>
      <c r="S35" s="401"/>
      <c r="T35" s="401"/>
      <c r="U35" s="401"/>
      <c r="V35" s="401"/>
      <c r="W35" s="401"/>
      <c r="X35" s="401"/>
      <c r="Y35" s="401"/>
      <c r="Z35" s="401"/>
      <c r="AA35" s="401"/>
      <c r="AB35" s="401"/>
      <c r="AC35" s="401"/>
      <c r="AD35" s="401"/>
      <c r="AE35" s="401"/>
      <c r="AF35" s="401"/>
      <c r="AG35" s="401"/>
      <c r="AH35" s="401"/>
      <c r="AI35" s="401"/>
      <c r="AJ35" s="401"/>
      <c r="AK35" s="401"/>
      <c r="AL35" s="401"/>
      <c r="AM35" s="401"/>
      <c r="AN35" s="401"/>
      <c r="AO35" s="401"/>
      <c r="AP35" s="401"/>
      <c r="AQ35" s="401"/>
      <c r="AR35" s="401"/>
      <c r="AS35" s="401"/>
      <c r="AT35" s="401"/>
      <c r="AU35" s="401"/>
      <c r="AV35" s="401"/>
      <c r="AW35" s="401"/>
      <c r="AX35" s="401"/>
      <c r="AY35" s="401"/>
      <c r="AZ35" s="401"/>
      <c r="BA35" s="401"/>
      <c r="BB35" s="401"/>
      <c r="BC35" s="401"/>
      <c r="BD35" s="401"/>
      <c r="BE35" s="401"/>
      <c r="BF35" s="401"/>
    </row>
    <row r="36" spans="1:58" ht="18">
      <c r="A36" s="365" t="str">
        <f>IF('TC FORM'!B20="","",'TC FORM'!B20)</f>
        <v/>
      </c>
      <c r="B36" s="365"/>
      <c r="C36" s="526" t="str">
        <f>IF('TC FORM'!D20="","",'TC FORM'!D20)</f>
        <v/>
      </c>
      <c r="D36" s="526"/>
      <c r="E36" s="526" t="str">
        <f>IF('TC FORM'!E20="","",'TC FORM'!E20)</f>
        <v/>
      </c>
      <c r="F36" s="526"/>
      <c r="G36" s="376" t="str">
        <f>IF('TC FORM'!F20="","",'TC FORM'!F20)</f>
        <v/>
      </c>
      <c r="H36" s="376" t="str">
        <f>IF('TC FORM'!G20="","",'TC FORM'!G20)</f>
        <v/>
      </c>
      <c r="I36" s="526" t="str">
        <f>IF('TC FORM'!H20="","",'TC FORM'!H20)</f>
        <v/>
      </c>
      <c r="J36" s="526"/>
      <c r="K36" s="401"/>
      <c r="L36" s="401"/>
      <c r="M36" s="401"/>
      <c r="N36" s="401"/>
      <c r="O36" s="401"/>
      <c r="P36" s="401"/>
      <c r="Q36" s="401"/>
      <c r="R36" s="401"/>
      <c r="S36" s="401"/>
      <c r="T36" s="401"/>
      <c r="U36" s="401"/>
      <c r="V36" s="401"/>
      <c r="W36" s="401"/>
      <c r="X36" s="401"/>
      <c r="Y36" s="401"/>
      <c r="Z36" s="401"/>
      <c r="AA36" s="401"/>
      <c r="AB36" s="401"/>
      <c r="AC36" s="401"/>
      <c r="AD36" s="401"/>
      <c r="AE36" s="401"/>
      <c r="AF36" s="401"/>
      <c r="AG36" s="401"/>
      <c r="AH36" s="401"/>
      <c r="AI36" s="401"/>
      <c r="AJ36" s="401"/>
      <c r="AK36" s="401"/>
      <c r="AL36" s="401"/>
      <c r="AM36" s="401"/>
      <c r="AN36" s="401"/>
      <c r="AO36" s="401"/>
      <c r="AP36" s="401"/>
      <c r="AQ36" s="401"/>
      <c r="AR36" s="401"/>
      <c r="AS36" s="401"/>
      <c r="AT36" s="401"/>
      <c r="AU36" s="401"/>
      <c r="AV36" s="401"/>
      <c r="AW36" s="401"/>
      <c r="AX36" s="401"/>
      <c r="AY36" s="401"/>
      <c r="AZ36" s="401"/>
      <c r="BA36" s="401"/>
      <c r="BB36" s="401"/>
      <c r="BC36" s="401"/>
      <c r="BD36" s="401"/>
      <c r="BE36" s="401"/>
      <c r="BF36" s="401"/>
    </row>
    <row r="37" spans="1:58" ht="18">
      <c r="A37" s="365"/>
      <c r="B37" s="365" t="str">
        <f>IF('TC FORM'!C21="","",'TC FORM'!C21)</f>
        <v/>
      </c>
      <c r="C37" s="526" t="str">
        <f>IF('TC FORM'!D21="","",'TC FORM'!D21)</f>
        <v/>
      </c>
      <c r="D37" s="526"/>
      <c r="E37" s="526" t="str">
        <f>IF('TC FORM'!E21="","",'TC FORM'!E21)</f>
        <v/>
      </c>
      <c r="F37" s="526"/>
      <c r="G37" s="376" t="str">
        <f>IF('TC FORM'!F21="","",'TC FORM'!F21)</f>
        <v/>
      </c>
      <c r="H37" s="376" t="str">
        <f>IF('TC FORM'!G21="","",'TC FORM'!G21)</f>
        <v/>
      </c>
      <c r="I37" s="526" t="str">
        <f>IF('TC FORM'!H21="","",'TC FORM'!H21)</f>
        <v/>
      </c>
      <c r="J37" s="526"/>
      <c r="K37" s="401"/>
      <c r="L37" s="401"/>
      <c r="M37" s="401"/>
      <c r="N37" s="401"/>
      <c r="O37" s="401"/>
      <c r="P37" s="401"/>
      <c r="Q37" s="401"/>
      <c r="R37" s="401"/>
      <c r="S37" s="401"/>
      <c r="T37" s="401"/>
      <c r="U37" s="401"/>
      <c r="V37" s="401"/>
      <c r="W37" s="401"/>
      <c r="X37" s="401"/>
      <c r="Y37" s="401"/>
      <c r="Z37" s="401"/>
      <c r="AA37" s="401"/>
      <c r="AB37" s="401"/>
      <c r="AC37" s="401"/>
      <c r="AD37" s="401"/>
      <c r="AE37" s="401"/>
      <c r="AF37" s="401"/>
      <c r="AG37" s="401"/>
      <c r="AH37" s="401"/>
      <c r="AI37" s="401"/>
      <c r="AJ37" s="401"/>
      <c r="AK37" s="401"/>
      <c r="AL37" s="401"/>
      <c r="AM37" s="401"/>
      <c r="AN37" s="401"/>
      <c r="AO37" s="401"/>
      <c r="AP37" s="401"/>
      <c r="AQ37" s="401"/>
      <c r="AR37" s="401"/>
      <c r="AS37" s="401"/>
      <c r="AT37" s="401"/>
      <c r="AU37" s="401"/>
      <c r="AV37" s="401"/>
      <c r="AW37" s="401"/>
      <c r="AX37" s="401"/>
      <c r="AY37" s="401"/>
      <c r="AZ37" s="401"/>
      <c r="BA37" s="401"/>
      <c r="BB37" s="401"/>
      <c r="BC37" s="401"/>
      <c r="BD37" s="401"/>
      <c r="BE37" s="401"/>
      <c r="BF37" s="401"/>
    </row>
    <row r="38" spans="1:58" ht="18">
      <c r="A38" s="365"/>
      <c r="B38" s="365"/>
      <c r="C38" s="547"/>
      <c r="D38" s="547"/>
      <c r="E38" s="547"/>
      <c r="F38" s="547"/>
      <c r="G38" s="367"/>
      <c r="H38" s="367"/>
      <c r="I38" s="547"/>
      <c r="J38" s="547"/>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row>
    <row r="39" spans="1:58" ht="18">
      <c r="A39" s="365" t="str">
        <f>IF('TC FORM'!B23="","",'TC FORM'!B23)</f>
        <v/>
      </c>
      <c r="B39" s="365"/>
      <c r="C39" s="526" t="str">
        <f>IF('TC FORM'!D23="","",'TC FORM'!D23)</f>
        <v/>
      </c>
      <c r="D39" s="526"/>
      <c r="E39" s="526" t="str">
        <f>IF('TC FORM'!E23="","",'TC FORM'!E23)</f>
        <v/>
      </c>
      <c r="F39" s="526"/>
      <c r="G39" s="376" t="str">
        <f>IF('TC FORM'!F23="","",'TC FORM'!F23)</f>
        <v/>
      </c>
      <c r="H39" s="376" t="str">
        <f>IF('TC FORM'!G23="","",'TC FORM'!G23)</f>
        <v/>
      </c>
      <c r="I39" s="526" t="str">
        <f>IF('TC FORM'!H23="","",'TC FORM'!H23)</f>
        <v/>
      </c>
      <c r="J39" s="526"/>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1"/>
      <c r="AQ39" s="401"/>
      <c r="AR39" s="401"/>
      <c r="AS39" s="401"/>
      <c r="AT39" s="401"/>
      <c r="AU39" s="401"/>
      <c r="AV39" s="401"/>
      <c r="AW39" s="401"/>
      <c r="AX39" s="401"/>
      <c r="AY39" s="401"/>
      <c r="AZ39" s="401"/>
      <c r="BA39" s="401"/>
      <c r="BB39" s="401"/>
      <c r="BC39" s="401"/>
      <c r="BD39" s="401"/>
      <c r="BE39" s="401"/>
      <c r="BF39" s="401"/>
    </row>
    <row r="40" spans="1:58" ht="18">
      <c r="A40" s="365"/>
      <c r="B40" s="365" t="str">
        <f>IF('TC FORM'!C24="","",'TC FORM'!C24)</f>
        <v/>
      </c>
      <c r="C40" s="526" t="str">
        <f>IF('TC FORM'!D24="","",'TC FORM'!D24)</f>
        <v/>
      </c>
      <c r="D40" s="526"/>
      <c r="E40" s="526" t="str">
        <f>IF('TC FORM'!E24="","",'TC FORM'!E24)</f>
        <v/>
      </c>
      <c r="F40" s="526"/>
      <c r="G40" s="376" t="str">
        <f>IF('TC FORM'!F24="","",'TC FORM'!F24)</f>
        <v/>
      </c>
      <c r="H40" s="376" t="str">
        <f>IF('TC FORM'!G24="","",'TC FORM'!G24)</f>
        <v/>
      </c>
      <c r="I40" s="526" t="str">
        <f>IF('TC FORM'!H24="","",'TC FORM'!H24)</f>
        <v/>
      </c>
      <c r="J40" s="526"/>
      <c r="K40" s="401"/>
      <c r="L40" s="401"/>
      <c r="M40" s="401"/>
      <c r="N40" s="401"/>
      <c r="O40" s="401"/>
      <c r="P40" s="401"/>
      <c r="Q40" s="401"/>
      <c r="R40" s="401"/>
      <c r="S40" s="401"/>
      <c r="T40" s="401"/>
      <c r="U40" s="401"/>
      <c r="V40" s="401"/>
      <c r="W40" s="401"/>
      <c r="X40" s="401"/>
      <c r="Y40" s="401"/>
      <c r="Z40" s="401"/>
      <c r="AA40" s="401"/>
      <c r="AB40" s="401"/>
      <c r="AC40" s="401"/>
      <c r="AD40" s="401"/>
      <c r="AE40" s="401"/>
      <c r="AF40" s="401"/>
      <c r="AG40" s="401"/>
      <c r="AH40" s="401"/>
      <c r="AI40" s="401"/>
      <c r="AJ40" s="401"/>
      <c r="AK40" s="401"/>
      <c r="AL40" s="401"/>
      <c r="AM40" s="401"/>
      <c r="AN40" s="401"/>
      <c r="AO40" s="401"/>
      <c r="AP40" s="401"/>
      <c r="AQ40" s="401"/>
      <c r="AR40" s="401"/>
      <c r="AS40" s="401"/>
      <c r="AT40" s="401"/>
      <c r="AU40" s="401"/>
      <c r="AV40" s="401"/>
      <c r="AW40" s="401"/>
      <c r="AX40" s="401"/>
      <c r="AY40" s="401"/>
      <c r="AZ40" s="401"/>
      <c r="BA40" s="401"/>
      <c r="BB40" s="401"/>
      <c r="BC40" s="401"/>
      <c r="BD40" s="401"/>
      <c r="BE40" s="401"/>
      <c r="BF40" s="401"/>
    </row>
    <row r="41" spans="1:58" ht="18">
      <c r="A41" s="365"/>
      <c r="B41" s="365"/>
      <c r="C41" s="367"/>
      <c r="D41" s="367"/>
      <c r="E41" s="367"/>
      <c r="F41" s="367"/>
      <c r="G41" s="367"/>
      <c r="H41" s="367"/>
      <c r="I41" s="367"/>
      <c r="J41" s="367"/>
      <c r="K41" s="401"/>
      <c r="L41" s="401"/>
      <c r="M41" s="401"/>
      <c r="N41" s="401"/>
      <c r="O41" s="401"/>
      <c r="P41" s="401"/>
      <c r="Q41" s="401"/>
      <c r="R41" s="401"/>
      <c r="S41" s="401"/>
      <c r="T41" s="401"/>
      <c r="U41" s="401"/>
      <c r="V41" s="401"/>
      <c r="W41" s="401"/>
      <c r="X41" s="401"/>
      <c r="Y41" s="401"/>
      <c r="Z41" s="401"/>
      <c r="AA41" s="401"/>
      <c r="AB41" s="401"/>
      <c r="AC41" s="401"/>
      <c r="AD41" s="401"/>
      <c r="AE41" s="401"/>
      <c r="AF41" s="401"/>
      <c r="AG41" s="401"/>
      <c r="AH41" s="401"/>
      <c r="AI41" s="401"/>
      <c r="AJ41" s="401"/>
      <c r="AK41" s="401"/>
      <c r="AL41" s="401"/>
      <c r="AM41" s="401"/>
      <c r="AN41" s="401"/>
      <c r="AO41" s="401"/>
      <c r="AP41" s="401"/>
      <c r="AQ41" s="401"/>
      <c r="AR41" s="401"/>
      <c r="AS41" s="401"/>
      <c r="AT41" s="401"/>
      <c r="AU41" s="401"/>
      <c r="AV41" s="401"/>
      <c r="AW41" s="401"/>
      <c r="AX41" s="401"/>
      <c r="AY41" s="401"/>
      <c r="AZ41" s="401"/>
      <c r="BA41" s="401"/>
      <c r="BB41" s="401"/>
      <c r="BC41" s="401"/>
      <c r="BD41" s="401"/>
      <c r="BE41" s="401"/>
      <c r="BF41" s="401"/>
    </row>
    <row r="42" spans="1:58" ht="15.75">
      <c r="A42" s="328" t="s">
        <v>353</v>
      </c>
      <c r="B42" s="321"/>
      <c r="C42" s="321"/>
      <c r="D42" s="321"/>
      <c r="E42" s="321"/>
      <c r="F42" s="321"/>
      <c r="G42" s="321"/>
      <c r="H42" s="321"/>
      <c r="I42" s="32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1"/>
      <c r="AR42" s="401"/>
      <c r="AS42" s="401"/>
      <c r="AT42" s="401"/>
      <c r="AU42" s="401"/>
      <c r="AV42" s="401"/>
      <c r="AW42" s="401"/>
      <c r="AX42" s="401"/>
      <c r="AY42" s="401"/>
      <c r="AZ42" s="401"/>
      <c r="BA42" s="401"/>
      <c r="BB42" s="401"/>
      <c r="BC42" s="401"/>
      <c r="BD42" s="401"/>
      <c r="BE42" s="401"/>
      <c r="BF42" s="401"/>
    </row>
    <row r="43" spans="1:58" ht="15.75">
      <c r="A43" s="323"/>
      <c r="B43" s="323"/>
      <c r="C43" s="323"/>
      <c r="D43" s="323"/>
      <c r="E43" s="323"/>
      <c r="F43" s="323"/>
      <c r="G43" s="323"/>
      <c r="H43" s="323"/>
      <c r="I43" s="323"/>
      <c r="J43" s="323"/>
      <c r="K43" s="401"/>
      <c r="L43" s="401"/>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01"/>
      <c r="AL43" s="401"/>
      <c r="AM43" s="401"/>
      <c r="AN43" s="401"/>
      <c r="AO43" s="401"/>
      <c r="AP43" s="401"/>
      <c r="AQ43" s="401"/>
      <c r="AR43" s="401"/>
      <c r="AS43" s="401"/>
      <c r="AT43" s="401"/>
      <c r="AU43" s="401"/>
      <c r="AV43" s="401"/>
      <c r="AW43" s="401"/>
      <c r="AX43" s="401"/>
      <c r="AY43" s="401"/>
      <c r="AZ43" s="401"/>
      <c r="BA43" s="401"/>
      <c r="BB43" s="401"/>
      <c r="BC43" s="401"/>
      <c r="BD43" s="401"/>
      <c r="BE43" s="401"/>
      <c r="BF43" s="401"/>
    </row>
    <row r="44" spans="1:58">
      <c r="A44" s="540" t="s">
        <v>354</v>
      </c>
      <c r="B44" s="540"/>
      <c r="C44" s="540"/>
      <c r="D44" s="540"/>
      <c r="E44" s="540"/>
      <c r="F44" s="540"/>
      <c r="G44" s="540"/>
      <c r="H44" s="540"/>
      <c r="I44" s="540"/>
      <c r="J44" s="540"/>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401"/>
      <c r="AP44" s="401"/>
      <c r="AQ44" s="401"/>
      <c r="AR44" s="401"/>
      <c r="AS44" s="401"/>
      <c r="AT44" s="401"/>
      <c r="AU44" s="401"/>
      <c r="AV44" s="401"/>
      <c r="AW44" s="401"/>
      <c r="AX44" s="401"/>
      <c r="AY44" s="401"/>
      <c r="AZ44" s="401"/>
      <c r="BA44" s="401"/>
      <c r="BB44" s="401"/>
      <c r="BC44" s="401"/>
      <c r="BD44" s="401"/>
      <c r="BE44" s="401"/>
      <c r="BF44" s="401"/>
    </row>
    <row r="45" spans="1:58">
      <c r="A45" s="540"/>
      <c r="B45" s="540"/>
      <c r="C45" s="540"/>
      <c r="D45" s="540"/>
      <c r="E45" s="540"/>
      <c r="F45" s="540"/>
      <c r="G45" s="540"/>
      <c r="H45" s="540"/>
      <c r="I45" s="540"/>
      <c r="J45" s="540"/>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401"/>
      <c r="AP45" s="401"/>
      <c r="AQ45" s="401"/>
      <c r="AR45" s="401"/>
      <c r="AS45" s="401"/>
      <c r="AT45" s="401"/>
      <c r="AU45" s="401"/>
      <c r="AV45" s="401"/>
      <c r="AW45" s="401"/>
      <c r="AX45" s="401"/>
      <c r="AY45" s="401"/>
      <c r="AZ45" s="401"/>
      <c r="BA45" s="401"/>
      <c r="BB45" s="401"/>
      <c r="BC45" s="401"/>
      <c r="BD45" s="401"/>
      <c r="BE45" s="401"/>
      <c r="BF45" s="401"/>
    </row>
    <row r="46" spans="1:58">
      <c r="A46" s="540"/>
      <c r="B46" s="540"/>
      <c r="C46" s="540"/>
      <c r="D46" s="540"/>
      <c r="E46" s="540"/>
      <c r="F46" s="540"/>
      <c r="G46" s="540"/>
      <c r="H46" s="540"/>
      <c r="I46" s="540"/>
      <c r="J46" s="540"/>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401"/>
      <c r="AP46" s="401"/>
      <c r="AQ46" s="401"/>
      <c r="AR46" s="401"/>
      <c r="AS46" s="401"/>
      <c r="AT46" s="401"/>
      <c r="AU46" s="401"/>
      <c r="AV46" s="401"/>
      <c r="AW46" s="401"/>
      <c r="AX46" s="401"/>
      <c r="AY46" s="401"/>
      <c r="AZ46" s="401"/>
      <c r="BA46" s="401"/>
      <c r="BB46" s="401"/>
      <c r="BC46" s="401"/>
      <c r="BD46" s="401"/>
      <c r="BE46" s="401"/>
      <c r="BF46" s="401"/>
    </row>
    <row r="47" spans="1:58">
      <c r="A47" s="540"/>
      <c r="B47" s="540"/>
      <c r="C47" s="540"/>
      <c r="D47" s="540"/>
      <c r="E47" s="540"/>
      <c r="F47" s="540"/>
      <c r="G47" s="540"/>
      <c r="H47" s="540"/>
      <c r="I47" s="540"/>
      <c r="J47" s="540"/>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401"/>
      <c r="AP47" s="401"/>
      <c r="AQ47" s="401"/>
      <c r="AR47" s="401"/>
      <c r="AS47" s="401"/>
      <c r="AT47" s="401"/>
      <c r="AU47" s="401"/>
      <c r="AV47" s="401"/>
      <c r="AW47" s="401"/>
      <c r="AX47" s="401"/>
      <c r="AY47" s="401"/>
      <c r="AZ47" s="401"/>
      <c r="BA47" s="401"/>
      <c r="BB47" s="401"/>
      <c r="BC47" s="401"/>
      <c r="BD47" s="401"/>
      <c r="BE47" s="401"/>
      <c r="BF47" s="401"/>
    </row>
    <row r="48" spans="1:58">
      <c r="A48" s="540"/>
      <c r="B48" s="540"/>
      <c r="C48" s="540"/>
      <c r="D48" s="540"/>
      <c r="E48" s="540"/>
      <c r="F48" s="540"/>
      <c r="G48" s="540"/>
      <c r="H48" s="540"/>
      <c r="I48" s="540"/>
      <c r="J48" s="540"/>
      <c r="K48" s="401"/>
      <c r="L48" s="401"/>
      <c r="M48" s="401"/>
      <c r="N48" s="401"/>
      <c r="O48" s="401"/>
      <c r="P48" s="401"/>
      <c r="Q48" s="401"/>
      <c r="R48" s="401"/>
      <c r="S48" s="401"/>
      <c r="T48" s="401"/>
      <c r="U48" s="401"/>
      <c r="V48" s="401"/>
      <c r="W48" s="401"/>
      <c r="X48" s="401"/>
      <c r="Y48" s="401"/>
      <c r="Z48" s="401"/>
      <c r="AA48" s="401"/>
      <c r="AB48" s="401"/>
      <c r="AC48" s="401"/>
      <c r="AD48" s="401"/>
      <c r="AE48" s="401"/>
      <c r="AF48" s="401"/>
      <c r="AG48" s="401"/>
      <c r="AH48" s="401"/>
      <c r="AI48" s="401"/>
      <c r="AJ48" s="401"/>
      <c r="AK48" s="401"/>
      <c r="AL48" s="401"/>
      <c r="AM48" s="401"/>
      <c r="AN48" s="401"/>
      <c r="AO48" s="401"/>
      <c r="AP48" s="401"/>
      <c r="AQ48" s="401"/>
      <c r="AR48" s="401"/>
      <c r="AS48" s="401"/>
      <c r="AT48" s="401"/>
      <c r="AU48" s="401"/>
      <c r="AV48" s="401"/>
      <c r="AW48" s="401"/>
      <c r="AX48" s="401"/>
      <c r="AY48" s="401"/>
      <c r="AZ48" s="401"/>
      <c r="BA48" s="401"/>
      <c r="BB48" s="401"/>
      <c r="BC48" s="401"/>
      <c r="BD48" s="401"/>
      <c r="BE48" s="401"/>
      <c r="BF48" s="401"/>
    </row>
    <row r="49" spans="1:58">
      <c r="A49" s="320"/>
      <c r="B49" s="320"/>
      <c r="C49" s="320"/>
      <c r="D49" s="320"/>
      <c r="E49" s="320"/>
      <c r="F49" s="320"/>
      <c r="G49" s="320"/>
      <c r="H49" s="320"/>
      <c r="I49" s="320"/>
      <c r="J49" s="320"/>
      <c r="K49" s="401"/>
      <c r="L49" s="401"/>
      <c r="M49" s="401"/>
      <c r="N49" s="401"/>
      <c r="O49" s="401"/>
      <c r="P49" s="401"/>
      <c r="Q49" s="401"/>
      <c r="R49" s="401"/>
      <c r="S49" s="401"/>
      <c r="T49" s="401"/>
      <c r="U49" s="401"/>
      <c r="V49" s="401"/>
      <c r="W49" s="401"/>
      <c r="X49" s="401"/>
      <c r="Y49" s="401"/>
      <c r="Z49" s="401"/>
      <c r="AA49" s="401"/>
      <c r="AB49" s="401"/>
      <c r="AC49" s="401"/>
      <c r="AD49" s="401"/>
      <c r="AE49" s="401"/>
      <c r="AF49" s="401"/>
      <c r="AG49" s="401"/>
      <c r="AH49" s="401"/>
      <c r="AI49" s="401"/>
      <c r="AJ49" s="401"/>
      <c r="AK49" s="401"/>
      <c r="AL49" s="401"/>
      <c r="AM49" s="401"/>
      <c r="AN49" s="401"/>
      <c r="AO49" s="401"/>
      <c r="AP49" s="401"/>
      <c r="AQ49" s="401"/>
      <c r="AR49" s="401"/>
      <c r="AS49" s="401"/>
      <c r="AT49" s="401"/>
      <c r="AU49" s="401"/>
      <c r="AV49" s="401"/>
      <c r="AW49" s="401"/>
      <c r="AX49" s="401"/>
      <c r="AY49" s="401"/>
      <c r="AZ49" s="401"/>
      <c r="BA49" s="401"/>
      <c r="BB49" s="401"/>
      <c r="BC49" s="401"/>
      <c r="BD49" s="401"/>
      <c r="BE49" s="401"/>
      <c r="BF49" s="401"/>
    </row>
    <row r="50" spans="1:58" ht="18">
      <c r="A50" s="374" t="s">
        <v>214</v>
      </c>
      <c r="B50" s="374"/>
      <c r="C50" s="374"/>
      <c r="D50" s="374"/>
      <c r="E50" s="374"/>
      <c r="F50" s="375"/>
      <c r="G50" s="374"/>
      <c r="H50" s="374"/>
      <c r="I50" s="374"/>
      <c r="J50" s="367"/>
      <c r="K50" s="401"/>
      <c r="L50" s="401"/>
      <c r="M50" s="401"/>
      <c r="N50" s="401"/>
      <c r="O50" s="401"/>
      <c r="P50" s="401"/>
      <c r="Q50" s="401"/>
      <c r="R50" s="401"/>
      <c r="S50" s="401"/>
      <c r="T50" s="401"/>
      <c r="U50" s="401"/>
      <c r="V50" s="401"/>
      <c r="W50" s="401"/>
      <c r="X50" s="401"/>
      <c r="Y50" s="401"/>
      <c r="Z50" s="401"/>
      <c r="AA50" s="401"/>
      <c r="AB50" s="401"/>
      <c r="AC50" s="401"/>
      <c r="AD50" s="401"/>
      <c r="AE50" s="401"/>
      <c r="AF50" s="401"/>
      <c r="AG50" s="401"/>
      <c r="AH50" s="401"/>
      <c r="AI50" s="401"/>
      <c r="AJ50" s="401"/>
      <c r="AK50" s="401"/>
      <c r="AL50" s="401"/>
      <c r="AM50" s="401"/>
      <c r="AN50" s="401"/>
      <c r="AO50" s="401"/>
      <c r="AP50" s="401"/>
      <c r="AQ50" s="401"/>
      <c r="AR50" s="401"/>
      <c r="AS50" s="401"/>
      <c r="AT50" s="401"/>
      <c r="AU50" s="401"/>
      <c r="AV50" s="401"/>
      <c r="AW50" s="401"/>
      <c r="AX50" s="401"/>
      <c r="AY50" s="401"/>
      <c r="AZ50" s="401"/>
      <c r="BA50" s="401"/>
      <c r="BB50" s="401"/>
      <c r="BC50" s="401"/>
      <c r="BD50" s="401"/>
      <c r="BE50" s="401"/>
      <c r="BF50" s="401"/>
    </row>
    <row r="51" spans="1:58">
      <c r="A51" s="533" t="str">
        <f>'TC FORM'!B$32</f>
        <v>Found in tolerance.  No action required.  "C.F" = "Correction Factor."</v>
      </c>
      <c r="B51" s="533"/>
      <c r="C51" s="533"/>
      <c r="D51" s="533"/>
      <c r="E51" s="533"/>
      <c r="F51" s="533"/>
      <c r="G51" s="533"/>
      <c r="H51" s="533"/>
      <c r="I51" s="533"/>
      <c r="J51" s="533"/>
      <c r="K51" s="401"/>
      <c r="L51" s="401"/>
      <c r="M51" s="401"/>
      <c r="N51" s="401"/>
      <c r="O51" s="401"/>
      <c r="P51" s="401"/>
      <c r="Q51" s="401"/>
      <c r="R51" s="401"/>
      <c r="S51" s="401"/>
      <c r="T51" s="401"/>
      <c r="U51" s="401"/>
      <c r="V51" s="401"/>
      <c r="W51" s="401"/>
      <c r="X51" s="401"/>
      <c r="Y51" s="401"/>
      <c r="Z51" s="401"/>
      <c r="AA51" s="401"/>
      <c r="AB51" s="401"/>
      <c r="AC51" s="401"/>
      <c r="AD51" s="401"/>
      <c r="AE51" s="401"/>
      <c r="AF51" s="401"/>
      <c r="AG51" s="401"/>
      <c r="AH51" s="401"/>
      <c r="AI51" s="401"/>
      <c r="AJ51" s="401"/>
      <c r="AK51" s="401"/>
      <c r="AL51" s="401"/>
      <c r="AM51" s="401"/>
      <c r="AN51" s="401"/>
      <c r="AO51" s="401"/>
      <c r="AP51" s="401"/>
      <c r="AQ51" s="401"/>
      <c r="AR51" s="401"/>
      <c r="AS51" s="401"/>
      <c r="AT51" s="401"/>
      <c r="AU51" s="401"/>
      <c r="AV51" s="401"/>
      <c r="AW51" s="401"/>
      <c r="AX51" s="401"/>
      <c r="AY51" s="401"/>
      <c r="AZ51" s="401"/>
      <c r="BA51" s="401"/>
      <c r="BB51" s="401"/>
      <c r="BC51" s="401"/>
      <c r="BD51" s="401"/>
      <c r="BE51" s="401"/>
      <c r="BF51" s="401"/>
    </row>
    <row r="52" spans="1:58">
      <c r="A52" s="533"/>
      <c r="B52" s="533"/>
      <c r="C52" s="533"/>
      <c r="D52" s="533"/>
      <c r="E52" s="533"/>
      <c r="F52" s="533"/>
      <c r="G52" s="533"/>
      <c r="H52" s="533"/>
      <c r="I52" s="533"/>
      <c r="J52" s="533"/>
      <c r="K52" s="401"/>
      <c r="L52" s="401"/>
      <c r="M52" s="401"/>
      <c r="N52" s="401"/>
      <c r="O52" s="401"/>
      <c r="P52" s="401"/>
      <c r="Q52" s="401"/>
      <c r="R52" s="401"/>
      <c r="S52" s="401"/>
      <c r="T52" s="401"/>
      <c r="U52" s="401"/>
      <c r="V52" s="401"/>
      <c r="W52" s="401"/>
      <c r="X52" s="401"/>
      <c r="Y52" s="401"/>
      <c r="Z52" s="401"/>
      <c r="AA52" s="401"/>
      <c r="AB52" s="401"/>
      <c r="AC52" s="401"/>
      <c r="AD52" s="401"/>
      <c r="AE52" s="401"/>
      <c r="AF52" s="401"/>
      <c r="AG52" s="401"/>
      <c r="AH52" s="401"/>
      <c r="AI52" s="401"/>
      <c r="AJ52" s="401"/>
      <c r="AK52" s="401"/>
      <c r="AL52" s="401"/>
      <c r="AM52" s="401"/>
      <c r="AN52" s="401"/>
      <c r="AO52" s="401"/>
      <c r="AP52" s="401"/>
      <c r="AQ52" s="401"/>
      <c r="AR52" s="401"/>
      <c r="AS52" s="401"/>
      <c r="AT52" s="401"/>
      <c r="AU52" s="401"/>
      <c r="AV52" s="401"/>
      <c r="AW52" s="401"/>
      <c r="AX52" s="401"/>
      <c r="AY52" s="401"/>
      <c r="AZ52" s="401"/>
      <c r="BA52" s="401"/>
      <c r="BB52" s="401"/>
      <c r="BC52" s="401"/>
      <c r="BD52" s="401"/>
      <c r="BE52" s="401"/>
      <c r="BF52" s="401"/>
    </row>
    <row r="53" spans="1:58">
      <c r="A53" s="533"/>
      <c r="B53" s="533"/>
      <c r="C53" s="533"/>
      <c r="D53" s="533"/>
      <c r="E53" s="533"/>
      <c r="F53" s="533"/>
      <c r="G53" s="533"/>
      <c r="H53" s="533"/>
      <c r="I53" s="533"/>
      <c r="J53" s="533"/>
      <c r="K53" s="401"/>
      <c r="L53" s="401"/>
      <c r="M53" s="401"/>
      <c r="N53" s="401"/>
      <c r="O53" s="401"/>
      <c r="P53" s="401"/>
      <c r="Q53" s="401"/>
      <c r="R53" s="401"/>
      <c r="S53" s="401"/>
      <c r="T53" s="401"/>
      <c r="U53" s="401"/>
      <c r="V53" s="401"/>
      <c r="W53" s="401"/>
      <c r="X53" s="401"/>
      <c r="Y53" s="401"/>
      <c r="Z53" s="401"/>
      <c r="AA53" s="401"/>
      <c r="AB53" s="401"/>
      <c r="AC53" s="401"/>
      <c r="AD53" s="401"/>
      <c r="AE53" s="401"/>
      <c r="AF53" s="401"/>
      <c r="AG53" s="401"/>
      <c r="AH53" s="401"/>
      <c r="AI53" s="401"/>
      <c r="AJ53" s="401"/>
      <c r="AK53" s="401"/>
      <c r="AL53" s="401"/>
      <c r="AM53" s="401"/>
      <c r="AN53" s="401"/>
      <c r="AO53" s="401"/>
      <c r="AP53" s="401"/>
      <c r="AQ53" s="401"/>
      <c r="AR53" s="401"/>
      <c r="AS53" s="401"/>
      <c r="AT53" s="401"/>
      <c r="AU53" s="401"/>
      <c r="AV53" s="401"/>
      <c r="AW53" s="401"/>
      <c r="AX53" s="401"/>
      <c r="AY53" s="401"/>
      <c r="AZ53" s="401"/>
      <c r="BA53" s="401"/>
      <c r="BB53" s="401"/>
      <c r="BC53" s="401"/>
      <c r="BD53" s="401"/>
      <c r="BE53" s="401"/>
      <c r="BF53" s="401"/>
    </row>
    <row r="54" spans="1:58">
      <c r="A54" s="533"/>
      <c r="B54" s="533"/>
      <c r="C54" s="533"/>
      <c r="D54" s="533"/>
      <c r="E54" s="533"/>
      <c r="F54" s="533"/>
      <c r="G54" s="533"/>
      <c r="H54" s="533"/>
      <c r="I54" s="533"/>
      <c r="J54" s="533"/>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row>
    <row r="55" spans="1:58">
      <c r="A55" s="533"/>
      <c r="B55" s="533"/>
      <c r="C55" s="533"/>
      <c r="D55" s="533"/>
      <c r="E55" s="533"/>
      <c r="F55" s="533"/>
      <c r="G55" s="533"/>
      <c r="H55" s="533"/>
      <c r="I55" s="533"/>
      <c r="J55" s="533"/>
      <c r="K55" s="401"/>
      <c r="L55" s="401"/>
      <c r="M55" s="401"/>
      <c r="N55" s="401"/>
      <c r="O55" s="401"/>
      <c r="P55" s="401"/>
      <c r="Q55" s="401"/>
      <c r="R55" s="401"/>
      <c r="S55" s="401"/>
      <c r="T55" s="401"/>
      <c r="U55" s="401"/>
      <c r="V55" s="401"/>
      <c r="W55" s="401"/>
      <c r="X55" s="401"/>
      <c r="Y55" s="401"/>
      <c r="Z55" s="401"/>
      <c r="AA55" s="401"/>
      <c r="AB55" s="401"/>
      <c r="AC55" s="401"/>
      <c r="AD55" s="401"/>
      <c r="AE55" s="401"/>
      <c r="AF55" s="401"/>
      <c r="AG55" s="401"/>
      <c r="AH55" s="401"/>
      <c r="AI55" s="401"/>
      <c r="AJ55" s="401"/>
      <c r="AK55" s="401"/>
      <c r="AL55" s="401"/>
      <c r="AM55" s="401"/>
      <c r="AN55" s="401"/>
      <c r="AO55" s="401"/>
      <c r="AP55" s="401"/>
      <c r="AQ55" s="401"/>
      <c r="AR55" s="401"/>
      <c r="AS55" s="401"/>
      <c r="AT55" s="401"/>
      <c r="AU55" s="401"/>
      <c r="AV55" s="401"/>
      <c r="AW55" s="401"/>
      <c r="AX55" s="401"/>
      <c r="AY55" s="401"/>
      <c r="AZ55" s="401"/>
      <c r="BA55" s="401"/>
      <c r="BB55" s="401"/>
      <c r="BC55" s="401"/>
      <c r="BD55" s="401"/>
      <c r="BE55" s="401"/>
      <c r="BF55" s="401"/>
    </row>
    <row r="56" spans="1:58" ht="18">
      <c r="A56" s="375" t="s">
        <v>355</v>
      </c>
      <c r="B56" s="543" t="str">
        <f>'TC FORM'!B$35</f>
        <v>ACCEPTED</v>
      </c>
      <c r="C56" s="543"/>
      <c r="D56" s="543"/>
      <c r="E56" s="543"/>
      <c r="F56" s="543"/>
      <c r="G56" s="543"/>
      <c r="H56" s="543"/>
      <c r="I56" s="374"/>
      <c r="J56" s="367"/>
      <c r="K56" s="401"/>
      <c r="L56" s="401"/>
      <c r="M56" s="401"/>
      <c r="N56" s="401"/>
      <c r="O56" s="401"/>
      <c r="P56" s="401"/>
      <c r="Q56" s="401"/>
      <c r="R56" s="401"/>
      <c r="S56" s="401"/>
      <c r="T56" s="401"/>
      <c r="U56" s="401"/>
      <c r="V56" s="401"/>
      <c r="W56" s="401"/>
      <c r="X56" s="401"/>
      <c r="Y56" s="401"/>
      <c r="Z56" s="401"/>
      <c r="AA56" s="401"/>
      <c r="AB56" s="401"/>
      <c r="AC56" s="401"/>
      <c r="AD56" s="401"/>
      <c r="AE56" s="401"/>
      <c r="AF56" s="401"/>
      <c r="AG56" s="401"/>
      <c r="AH56" s="401"/>
      <c r="AI56" s="401"/>
      <c r="AJ56" s="401"/>
      <c r="AK56" s="401"/>
      <c r="AL56" s="401"/>
      <c r="AM56" s="401"/>
      <c r="AN56" s="401"/>
      <c r="AO56" s="401"/>
      <c r="AP56" s="401"/>
      <c r="AQ56" s="401"/>
      <c r="AR56" s="401"/>
      <c r="AS56" s="401"/>
      <c r="AT56" s="401"/>
      <c r="AU56" s="401"/>
      <c r="AV56" s="401"/>
      <c r="AW56" s="401"/>
      <c r="AX56" s="401"/>
      <c r="AY56" s="401"/>
      <c r="AZ56" s="401"/>
      <c r="BA56" s="401"/>
      <c r="BB56" s="401"/>
      <c r="BC56" s="401"/>
      <c r="BD56" s="401"/>
      <c r="BE56" s="401"/>
      <c r="BF56" s="401"/>
    </row>
    <row r="57" spans="1:58" ht="18">
      <c r="A57" s="374"/>
      <c r="B57" s="374"/>
      <c r="C57" s="374"/>
      <c r="D57" s="374"/>
      <c r="E57" s="374"/>
      <c r="F57" s="374"/>
      <c r="G57" s="374"/>
      <c r="H57" s="374"/>
      <c r="I57" s="374"/>
      <c r="J57" s="367"/>
      <c r="K57" s="401"/>
      <c r="L57" s="401"/>
      <c r="M57" s="401"/>
      <c r="N57" s="401"/>
      <c r="O57" s="401"/>
      <c r="P57" s="401"/>
      <c r="Q57" s="401"/>
      <c r="R57" s="401"/>
      <c r="S57" s="401"/>
      <c r="T57" s="401"/>
      <c r="U57" s="401"/>
      <c r="V57" s="401"/>
      <c r="W57" s="401"/>
      <c r="X57" s="401"/>
      <c r="Y57" s="401"/>
      <c r="Z57" s="401"/>
      <c r="AA57" s="401"/>
      <c r="AB57" s="401"/>
      <c r="AC57" s="401"/>
      <c r="AD57" s="401"/>
      <c r="AE57" s="401"/>
      <c r="AF57" s="401"/>
      <c r="AG57" s="401"/>
      <c r="AH57" s="401"/>
      <c r="AI57" s="401"/>
      <c r="AJ57" s="401"/>
      <c r="AK57" s="401"/>
      <c r="AL57" s="401"/>
      <c r="AM57" s="401"/>
      <c r="AN57" s="401"/>
      <c r="AO57" s="401"/>
      <c r="AP57" s="401"/>
      <c r="AQ57" s="401"/>
      <c r="AR57" s="401"/>
      <c r="AS57" s="401"/>
      <c r="AT57" s="401"/>
      <c r="AU57" s="401"/>
      <c r="AV57" s="401"/>
      <c r="AW57" s="401"/>
      <c r="AX57" s="401"/>
      <c r="AY57" s="401"/>
      <c r="AZ57" s="401"/>
      <c r="BA57" s="401"/>
      <c r="BB57" s="401"/>
      <c r="BC57" s="401"/>
      <c r="BD57" s="401"/>
      <c r="BE57" s="401"/>
      <c r="BF57" s="401"/>
    </row>
    <row r="58" spans="1:58">
      <c r="A58" s="320"/>
      <c r="B58" s="320"/>
      <c r="C58" s="320"/>
      <c r="D58" s="320"/>
      <c r="E58" s="320"/>
      <c r="F58" s="320"/>
      <c r="G58" s="320"/>
      <c r="H58" s="320"/>
      <c r="I58" s="320"/>
      <c r="J58" s="320"/>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c r="AR58" s="401"/>
      <c r="AS58" s="401"/>
      <c r="AT58" s="401"/>
      <c r="AU58" s="401"/>
      <c r="AV58" s="401"/>
      <c r="AW58" s="401"/>
      <c r="AX58" s="401"/>
      <c r="AY58" s="401"/>
      <c r="AZ58" s="401"/>
      <c r="BA58" s="401"/>
      <c r="BB58" s="401"/>
      <c r="BC58" s="401"/>
      <c r="BD58" s="401"/>
      <c r="BE58" s="401"/>
      <c r="BF58" s="401"/>
    </row>
    <row r="59" spans="1:58" ht="15.75">
      <c r="A59" s="327"/>
      <c r="B59" s="327"/>
      <c r="C59" s="327"/>
      <c r="D59" s="559" t="s">
        <v>356</v>
      </c>
      <c r="E59" s="559"/>
      <c r="F59" s="327"/>
      <c r="G59" s="327"/>
      <c r="H59" s="327"/>
      <c r="I59" s="327"/>
      <c r="J59" s="5"/>
      <c r="K59" s="401"/>
      <c r="L59" s="401"/>
      <c r="M59" s="401"/>
      <c r="N59" s="401"/>
      <c r="O59" s="401"/>
      <c r="P59" s="401"/>
      <c r="Q59" s="401"/>
      <c r="R59" s="401"/>
      <c r="S59" s="401"/>
      <c r="T59" s="401"/>
      <c r="U59" s="401"/>
      <c r="V59" s="401"/>
      <c r="W59" s="401"/>
      <c r="X59" s="401"/>
      <c r="Y59" s="401"/>
      <c r="Z59" s="401"/>
      <c r="AA59" s="401"/>
      <c r="AB59" s="401"/>
      <c r="AC59" s="401"/>
      <c r="AD59" s="401"/>
      <c r="AE59" s="401"/>
      <c r="AF59" s="401"/>
      <c r="AG59" s="401"/>
      <c r="AH59" s="401"/>
      <c r="AI59" s="401"/>
      <c r="AJ59" s="401"/>
      <c r="AK59" s="401"/>
      <c r="AL59" s="401"/>
      <c r="AM59" s="401"/>
      <c r="AN59" s="401"/>
      <c r="AO59" s="401"/>
      <c r="AP59" s="401"/>
      <c r="AQ59" s="401"/>
      <c r="AR59" s="401"/>
      <c r="AS59" s="401"/>
      <c r="AT59" s="401"/>
      <c r="AU59" s="401"/>
      <c r="AV59" s="401"/>
      <c r="AW59" s="401"/>
      <c r="AX59" s="401"/>
      <c r="AY59" s="401"/>
      <c r="AZ59" s="401"/>
      <c r="BA59" s="401"/>
      <c r="BB59" s="401"/>
      <c r="BC59" s="401"/>
      <c r="BD59" s="401"/>
      <c r="BE59" s="401"/>
      <c r="BF59" s="401"/>
    </row>
    <row r="60" spans="1:58" ht="15">
      <c r="A60" s="560" t="s">
        <v>357</v>
      </c>
      <c r="B60" s="560"/>
      <c r="C60" s="560" t="s">
        <v>207</v>
      </c>
      <c r="D60" s="560"/>
      <c r="E60" s="560" t="s">
        <v>358</v>
      </c>
      <c r="F60" s="560"/>
      <c r="G60" s="382" t="s">
        <v>85</v>
      </c>
      <c r="H60" s="560" t="s">
        <v>359</v>
      </c>
      <c r="I60" s="560"/>
      <c r="J60" s="560"/>
      <c r="K60" s="401"/>
      <c r="L60" s="401"/>
      <c r="M60" s="401"/>
      <c r="N60" s="401"/>
      <c r="O60" s="401"/>
      <c r="P60" s="401"/>
      <c r="Q60" s="401"/>
      <c r="R60" s="401"/>
      <c r="S60" s="401"/>
      <c r="T60" s="401"/>
      <c r="U60" s="401"/>
      <c r="V60" s="401"/>
      <c r="W60" s="401"/>
      <c r="X60" s="401"/>
      <c r="Y60" s="401"/>
      <c r="Z60" s="401"/>
      <c r="AA60" s="401"/>
      <c r="AB60" s="401"/>
      <c r="AC60" s="401"/>
      <c r="AD60" s="401"/>
      <c r="AE60" s="401"/>
      <c r="AF60" s="401"/>
      <c r="AG60" s="401"/>
      <c r="AH60" s="401"/>
      <c r="AI60" s="401"/>
      <c r="AJ60" s="401"/>
      <c r="AK60" s="401"/>
      <c r="AL60" s="401"/>
      <c r="AM60" s="401"/>
      <c r="AN60" s="401"/>
      <c r="AO60" s="401"/>
      <c r="AP60" s="401"/>
      <c r="AQ60" s="401"/>
      <c r="AR60" s="401"/>
      <c r="AS60" s="401"/>
      <c r="AT60" s="401"/>
      <c r="AU60" s="401"/>
      <c r="AV60" s="401"/>
      <c r="AW60" s="401"/>
      <c r="AX60" s="401"/>
      <c r="AY60" s="401"/>
      <c r="AZ60" s="401"/>
      <c r="BA60" s="401"/>
      <c r="BB60" s="401"/>
      <c r="BC60" s="401"/>
      <c r="BD60" s="401"/>
      <c r="BE60" s="401"/>
      <c r="BF60" s="401"/>
    </row>
    <row r="61" spans="1:58" ht="15">
      <c r="A61" s="561" t="str">
        <f>'TC FORM'!N31</f>
        <v>Additel 286</v>
      </c>
      <c r="B61" s="561"/>
      <c r="C61" s="561" t="str">
        <f>'TC FORM'!O31</f>
        <v>6851022030037</v>
      </c>
      <c r="D61" s="561"/>
      <c r="E61" s="555">
        <f>'TC FORM'!P31</f>
        <v>45474</v>
      </c>
      <c r="F61" s="555"/>
      <c r="G61" s="355">
        <f>'TC FORM'!Q31</f>
        <v>45839</v>
      </c>
      <c r="H61" s="556" t="s">
        <v>120</v>
      </c>
      <c r="I61" s="557"/>
      <c r="J61" s="558"/>
      <c r="K61" s="401"/>
      <c r="L61" s="401"/>
      <c r="M61" s="401"/>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401"/>
      <c r="AS61" s="401"/>
      <c r="AT61" s="401"/>
      <c r="AU61" s="401"/>
      <c r="AV61" s="401"/>
      <c r="AW61" s="401"/>
      <c r="AX61" s="401"/>
      <c r="AY61" s="401"/>
      <c r="AZ61" s="401"/>
      <c r="BA61" s="401"/>
      <c r="BB61" s="401"/>
      <c r="BC61" s="401"/>
      <c r="BD61" s="401"/>
      <c r="BE61" s="401"/>
      <c r="BF61" s="401"/>
    </row>
    <row r="62" spans="1:58" ht="15">
      <c r="A62" s="561" t="str">
        <f>'TC FORM'!N32</f>
        <v>Fluke 1502A</v>
      </c>
      <c r="B62" s="561"/>
      <c r="C62" s="561" t="str">
        <f>'TC FORM'!O32</f>
        <v>B55852</v>
      </c>
      <c r="D62" s="561"/>
      <c r="E62" s="555">
        <f>'TC FORM'!P32</f>
        <v>45677</v>
      </c>
      <c r="F62" s="555"/>
      <c r="G62" s="355">
        <f>'TC FORM'!Q32</f>
        <v>46042</v>
      </c>
      <c r="H62" s="556" t="str">
        <f>'TC FORM'!S35</f>
        <v>56561-068751</v>
      </c>
      <c r="I62" s="557"/>
      <c r="J62" s="558"/>
      <c r="K62" s="401"/>
      <c r="L62" s="401"/>
      <c r="M62" s="401"/>
      <c r="N62" s="401"/>
      <c r="O62" s="401"/>
      <c r="P62" s="401"/>
      <c r="Q62" s="401"/>
      <c r="R62" s="401"/>
      <c r="S62" s="401"/>
      <c r="T62" s="401"/>
      <c r="U62" s="401"/>
      <c r="V62" s="401"/>
      <c r="W62" s="401"/>
      <c r="X62" s="401"/>
      <c r="Y62" s="401"/>
      <c r="Z62" s="401"/>
      <c r="AA62" s="401"/>
      <c r="AB62" s="401"/>
      <c r="AC62" s="401"/>
      <c r="AD62" s="401"/>
      <c r="AE62" s="401"/>
      <c r="AF62" s="401"/>
      <c r="AG62" s="401"/>
      <c r="AH62" s="401"/>
      <c r="AI62" s="401"/>
      <c r="AJ62" s="401"/>
      <c r="AK62" s="401"/>
      <c r="AL62" s="401"/>
      <c r="AM62" s="401"/>
      <c r="AN62" s="401"/>
      <c r="AO62" s="401"/>
      <c r="AP62" s="401"/>
      <c r="AQ62" s="401"/>
      <c r="AR62" s="401"/>
      <c r="AS62" s="401"/>
      <c r="AT62" s="401"/>
      <c r="AU62" s="401"/>
      <c r="AV62" s="401"/>
      <c r="AW62" s="401"/>
      <c r="AX62" s="401"/>
      <c r="AY62" s="401"/>
      <c r="AZ62" s="401"/>
      <c r="BA62" s="401"/>
      <c r="BB62" s="401"/>
      <c r="BC62" s="401"/>
      <c r="BD62" s="401"/>
      <c r="BE62" s="401"/>
      <c r="BF62" s="401"/>
    </row>
    <row r="63" spans="1:58" ht="15">
      <c r="A63" s="561" t="str">
        <f>'TC FORM'!N33</f>
        <v>PRT</v>
      </c>
      <c r="B63" s="561"/>
      <c r="C63" s="561" t="str">
        <f>'TC FORM'!O33</f>
        <v>496142</v>
      </c>
      <c r="D63" s="561"/>
      <c r="E63" s="555">
        <f>'TC FORM'!P33</f>
        <v>45275</v>
      </c>
      <c r="F63" s="555"/>
      <c r="G63" s="355">
        <f>'TC FORM'!Q33</f>
        <v>46006</v>
      </c>
      <c r="H63" s="556" t="str">
        <f>'TC FORM'!S36</f>
        <v>G295632</v>
      </c>
      <c r="I63" s="557"/>
      <c r="J63" s="558"/>
      <c r="K63" s="401"/>
      <c r="L63" s="401"/>
      <c r="M63" s="401"/>
      <c r="N63" s="401"/>
      <c r="O63" s="401"/>
      <c r="P63" s="401"/>
      <c r="Q63" s="401"/>
      <c r="R63" s="401"/>
      <c r="S63" s="401"/>
      <c r="T63" s="401"/>
      <c r="U63" s="401"/>
      <c r="V63" s="401"/>
      <c r="W63" s="401"/>
      <c r="X63" s="401"/>
      <c r="Y63" s="401"/>
      <c r="Z63" s="401"/>
      <c r="AA63" s="401"/>
      <c r="AB63" s="401"/>
      <c r="AC63" s="401"/>
      <c r="AD63" s="401"/>
      <c r="AE63" s="401"/>
      <c r="AF63" s="401"/>
      <c r="AG63" s="401"/>
      <c r="AH63" s="401"/>
      <c r="AI63" s="401"/>
      <c r="AJ63" s="401"/>
      <c r="AK63" s="401"/>
      <c r="AL63" s="401"/>
      <c r="AM63" s="401"/>
      <c r="AN63" s="401"/>
      <c r="AO63" s="401"/>
      <c r="AP63" s="401"/>
      <c r="AQ63" s="401"/>
      <c r="AR63" s="401"/>
      <c r="AS63" s="401"/>
      <c r="AT63" s="401"/>
      <c r="AU63" s="401"/>
      <c r="AV63" s="401"/>
      <c r="AW63" s="401"/>
      <c r="AX63" s="401"/>
      <c r="AY63" s="401"/>
      <c r="AZ63" s="401"/>
      <c r="BA63" s="401"/>
      <c r="BB63" s="401"/>
      <c r="BC63" s="401"/>
      <c r="BD63" s="401"/>
      <c r="BE63" s="401"/>
      <c r="BF63" s="401"/>
    </row>
    <row r="64" spans="1:58" ht="15">
      <c r="A64" s="561" t="str">
        <f>'TC FORM'!N34</f>
        <v/>
      </c>
      <c r="B64" s="561"/>
      <c r="C64" s="561" t="str">
        <f>'TC FORM'!O34</f>
        <v/>
      </c>
      <c r="D64" s="561"/>
      <c r="E64" s="555" t="str">
        <f>'TC FORM'!P34</f>
        <v/>
      </c>
      <c r="F64" s="555"/>
      <c r="G64" s="355" t="str">
        <f>'TC FORM'!Q34</f>
        <v/>
      </c>
      <c r="H64" s="556" t="str">
        <f>'TC FORM'!S37</f>
        <v/>
      </c>
      <c r="I64" s="557"/>
      <c r="J64" s="558"/>
      <c r="K64" s="401"/>
      <c r="L64" s="401"/>
      <c r="M64" s="401"/>
      <c r="N64" s="401"/>
      <c r="O64" s="401"/>
      <c r="P64" s="401"/>
      <c r="Q64" s="401"/>
      <c r="R64" s="401"/>
      <c r="S64" s="401"/>
      <c r="T64" s="401"/>
      <c r="U64" s="401"/>
      <c r="V64" s="401"/>
      <c r="W64" s="401"/>
      <c r="X64" s="401"/>
      <c r="Y64" s="401"/>
      <c r="Z64" s="401"/>
      <c r="AA64" s="401"/>
      <c r="AB64" s="401"/>
      <c r="AC64" s="401"/>
      <c r="AD64" s="401"/>
      <c r="AE64" s="401"/>
      <c r="AF64" s="401"/>
      <c r="AG64" s="401"/>
      <c r="AH64" s="401"/>
      <c r="AI64" s="401"/>
      <c r="AJ64" s="401"/>
      <c r="AK64" s="401"/>
      <c r="AL64" s="401"/>
      <c r="AM64" s="401"/>
      <c r="AN64" s="401"/>
      <c r="AO64" s="401"/>
      <c r="AP64" s="401"/>
      <c r="AQ64" s="401"/>
      <c r="AR64" s="401"/>
      <c r="AS64" s="401"/>
      <c r="AT64" s="401"/>
      <c r="AU64" s="401"/>
      <c r="AV64" s="401"/>
      <c r="AW64" s="401"/>
      <c r="AX64" s="401"/>
      <c r="AY64" s="401"/>
      <c r="AZ64" s="401"/>
      <c r="BA64" s="401"/>
      <c r="BB64" s="401"/>
      <c r="BC64" s="401"/>
      <c r="BD64" s="401"/>
      <c r="BE64" s="401"/>
      <c r="BF64" s="401"/>
    </row>
    <row r="65" spans="1:58" ht="15">
      <c r="A65" s="561" t="str">
        <f>'TC FORM'!N35</f>
        <v/>
      </c>
      <c r="B65" s="561"/>
      <c r="C65" s="561" t="str">
        <f>'TC FORM'!O35</f>
        <v/>
      </c>
      <c r="D65" s="561"/>
      <c r="E65" s="555" t="str">
        <f>'TC FORM'!P35</f>
        <v/>
      </c>
      <c r="F65" s="555"/>
      <c r="G65" s="355" t="str">
        <f>'TC FORM'!Q35</f>
        <v/>
      </c>
      <c r="H65" s="556" t="str">
        <f>'TC FORM'!S38</f>
        <v/>
      </c>
      <c r="I65" s="557"/>
      <c r="J65" s="558"/>
      <c r="K65" s="401"/>
      <c r="L65" s="401"/>
      <c r="M65" s="401"/>
      <c r="N65" s="401"/>
      <c r="O65" s="401"/>
      <c r="P65" s="401"/>
      <c r="Q65" s="401"/>
      <c r="R65" s="401"/>
      <c r="S65" s="401"/>
      <c r="T65" s="401"/>
      <c r="U65" s="401"/>
      <c r="V65" s="401"/>
      <c r="W65" s="401"/>
      <c r="X65" s="401"/>
      <c r="Y65" s="401"/>
      <c r="Z65" s="401"/>
      <c r="AA65" s="401"/>
      <c r="AB65" s="401"/>
      <c r="AC65" s="401"/>
      <c r="AD65" s="401"/>
      <c r="AE65" s="401"/>
      <c r="AF65" s="401"/>
      <c r="AG65" s="401"/>
      <c r="AH65" s="401"/>
      <c r="AI65" s="401"/>
      <c r="AJ65" s="401"/>
      <c r="AK65" s="401"/>
      <c r="AL65" s="401"/>
      <c r="AM65" s="401"/>
      <c r="AN65" s="401"/>
      <c r="AO65" s="401"/>
      <c r="AP65" s="401"/>
      <c r="AQ65" s="401"/>
      <c r="AR65" s="401"/>
      <c r="AS65" s="401"/>
      <c r="AT65" s="401"/>
      <c r="AU65" s="401"/>
      <c r="AV65" s="401"/>
      <c r="AW65" s="401"/>
      <c r="AX65" s="401"/>
      <c r="AY65" s="401"/>
      <c r="AZ65" s="401"/>
      <c r="BA65" s="401"/>
      <c r="BB65" s="401"/>
      <c r="BC65" s="401"/>
      <c r="BD65" s="401"/>
      <c r="BE65" s="401"/>
      <c r="BF65" s="401"/>
    </row>
    <row r="66" spans="1:58" ht="15.75">
      <c r="A66" s="321"/>
      <c r="B66" s="321"/>
      <c r="C66" s="321"/>
      <c r="D66" s="321"/>
      <c r="F66" s="321"/>
      <c r="G66" s="321"/>
      <c r="H66" s="321"/>
      <c r="I66" s="321"/>
      <c r="K66" s="401"/>
      <c r="L66" s="401"/>
      <c r="M66" s="401"/>
      <c r="N66" s="401"/>
      <c r="O66" s="401"/>
      <c r="P66" s="401"/>
      <c r="Q66" s="401"/>
      <c r="R66" s="401"/>
      <c r="S66" s="401"/>
      <c r="T66" s="401"/>
      <c r="U66" s="401"/>
      <c r="V66" s="401"/>
      <c r="W66" s="401"/>
      <c r="X66" s="401"/>
      <c r="Y66" s="401"/>
      <c r="Z66" s="401"/>
      <c r="AA66" s="401"/>
      <c r="AB66" s="401"/>
      <c r="AC66" s="401"/>
      <c r="AD66" s="401"/>
      <c r="AE66" s="401"/>
      <c r="AF66" s="401"/>
      <c r="AG66" s="401"/>
      <c r="AH66" s="401"/>
      <c r="AI66" s="401"/>
      <c r="AJ66" s="401"/>
      <c r="AK66" s="401"/>
      <c r="AL66" s="401"/>
      <c r="AM66" s="401"/>
      <c r="AN66" s="401"/>
      <c r="AO66" s="401"/>
      <c r="AP66" s="401"/>
      <c r="AQ66" s="401"/>
      <c r="AR66" s="401"/>
      <c r="AS66" s="401"/>
      <c r="AT66" s="401"/>
      <c r="AU66" s="401"/>
      <c r="AV66" s="401"/>
      <c r="AW66" s="401"/>
      <c r="AX66" s="401"/>
      <c r="AY66" s="401"/>
      <c r="AZ66" s="401"/>
      <c r="BA66" s="401"/>
      <c r="BB66" s="401"/>
      <c r="BC66" s="401"/>
      <c r="BD66" s="401"/>
      <c r="BE66" s="401"/>
      <c r="BF66" s="401"/>
    </row>
    <row r="67" spans="1:58" ht="15.75">
      <c r="E67" s="321"/>
      <c r="K67" s="401"/>
      <c r="L67" s="401"/>
      <c r="M67" s="401"/>
      <c r="N67" s="401"/>
      <c r="O67" s="401"/>
      <c r="P67" s="401"/>
      <c r="Q67" s="401"/>
      <c r="R67" s="401"/>
      <c r="S67" s="401"/>
      <c r="T67" s="401"/>
      <c r="U67" s="401"/>
      <c r="V67" s="401"/>
      <c r="W67" s="401"/>
      <c r="X67" s="401"/>
      <c r="Y67" s="401"/>
      <c r="Z67" s="401"/>
      <c r="AA67" s="401"/>
      <c r="AB67" s="401"/>
      <c r="AC67" s="401"/>
      <c r="AD67" s="401"/>
      <c r="AE67" s="401"/>
      <c r="AF67" s="401"/>
      <c r="AG67" s="401"/>
      <c r="AH67" s="401"/>
      <c r="AI67" s="401"/>
      <c r="AJ67" s="401"/>
      <c r="AK67" s="401"/>
      <c r="AL67" s="401"/>
      <c r="AM67" s="401"/>
      <c r="AN67" s="401"/>
      <c r="AO67" s="401"/>
      <c r="AP67" s="401"/>
      <c r="AQ67" s="401"/>
      <c r="AR67" s="401"/>
      <c r="AS67" s="401"/>
      <c r="AT67" s="401"/>
      <c r="AU67" s="401"/>
      <c r="AV67" s="401"/>
      <c r="AW67" s="401"/>
      <c r="AX67" s="401"/>
      <c r="AY67" s="401"/>
      <c r="AZ67" s="401"/>
      <c r="BA67" s="401"/>
      <c r="BB67" s="401"/>
      <c r="BC67" s="401"/>
      <c r="BD67" s="401"/>
      <c r="BE67" s="401"/>
      <c r="BF67" s="401"/>
    </row>
    <row r="68" spans="1:58">
      <c r="K68" s="401"/>
      <c r="L68" s="401"/>
      <c r="M68" s="401"/>
      <c r="N68" s="401"/>
      <c r="O68" s="401"/>
      <c r="P68" s="401"/>
      <c r="Q68" s="401"/>
      <c r="R68" s="401"/>
      <c r="S68" s="401"/>
      <c r="T68" s="401"/>
      <c r="U68" s="401"/>
      <c r="V68" s="401"/>
      <c r="W68" s="401"/>
      <c r="X68" s="401"/>
      <c r="Y68" s="401"/>
      <c r="Z68" s="401"/>
      <c r="AA68" s="401"/>
      <c r="AB68" s="401"/>
      <c r="AC68" s="401"/>
      <c r="AD68" s="401"/>
      <c r="AE68" s="401"/>
      <c r="AF68" s="401"/>
      <c r="AG68" s="401"/>
      <c r="AH68" s="401"/>
      <c r="AI68" s="401"/>
      <c r="AJ68" s="401"/>
      <c r="AK68" s="401"/>
      <c r="AL68" s="401"/>
      <c r="AM68" s="401"/>
      <c r="AN68" s="401"/>
      <c r="AO68" s="401"/>
      <c r="AP68" s="401"/>
      <c r="AQ68" s="401"/>
      <c r="AR68" s="401"/>
      <c r="AS68" s="401"/>
      <c r="AT68" s="401"/>
      <c r="AU68" s="401"/>
      <c r="AV68" s="401"/>
      <c r="AW68" s="401"/>
      <c r="AX68" s="401"/>
      <c r="AY68" s="401"/>
      <c r="AZ68" s="401"/>
      <c r="BA68" s="401"/>
      <c r="BB68" s="401"/>
      <c r="BC68" s="401"/>
      <c r="BD68" s="401"/>
      <c r="BE68" s="401"/>
      <c r="BF68" s="401"/>
    </row>
    <row r="69" spans="1:58">
      <c r="K69" s="401"/>
      <c r="L69" s="401"/>
      <c r="M69" s="401"/>
      <c r="N69" s="401"/>
      <c r="O69" s="401"/>
      <c r="P69" s="401"/>
      <c r="Q69" s="401"/>
      <c r="R69" s="401"/>
      <c r="S69" s="401"/>
      <c r="T69" s="401"/>
      <c r="U69" s="401"/>
      <c r="V69" s="401"/>
      <c r="W69" s="401"/>
      <c r="X69" s="401"/>
      <c r="Y69" s="401"/>
      <c r="Z69" s="401"/>
      <c r="AA69" s="401"/>
      <c r="AB69" s="401"/>
      <c r="AC69" s="401"/>
      <c r="AD69" s="401"/>
      <c r="AE69" s="401"/>
      <c r="AF69" s="401"/>
      <c r="AG69" s="401"/>
      <c r="AH69" s="401"/>
      <c r="AI69" s="401"/>
      <c r="AJ69" s="401"/>
      <c r="AK69" s="401"/>
      <c r="AL69" s="401"/>
      <c r="AM69" s="401"/>
      <c r="AN69" s="401"/>
      <c r="AO69" s="401"/>
      <c r="AP69" s="401"/>
      <c r="AQ69" s="401"/>
      <c r="AR69" s="401"/>
      <c r="AS69" s="401"/>
      <c r="AT69" s="401"/>
      <c r="AU69" s="401"/>
      <c r="AV69" s="401"/>
      <c r="AW69" s="401"/>
      <c r="AX69" s="401"/>
      <c r="AY69" s="401"/>
      <c r="AZ69" s="401"/>
      <c r="BA69" s="401"/>
      <c r="BB69" s="401"/>
      <c r="BC69" s="401"/>
      <c r="BD69" s="401"/>
      <c r="BE69" s="401"/>
      <c r="BF69" s="401"/>
    </row>
    <row r="70" spans="1:58">
      <c r="A70" s="401"/>
      <c r="B70" s="401"/>
      <c r="C70" s="401"/>
      <c r="D70" s="401"/>
      <c r="E70" s="401"/>
      <c r="F70" s="401"/>
      <c r="G70" s="401"/>
      <c r="H70" s="401"/>
      <c r="I70" s="401"/>
      <c r="J70" s="401"/>
      <c r="K70" s="401"/>
      <c r="L70" s="401"/>
      <c r="M70" s="401"/>
      <c r="N70" s="401"/>
      <c r="O70" s="401"/>
      <c r="P70" s="401"/>
      <c r="Q70" s="401"/>
      <c r="R70" s="401"/>
      <c r="S70" s="401"/>
      <c r="T70" s="401"/>
      <c r="U70" s="401"/>
      <c r="V70" s="401"/>
      <c r="W70" s="401"/>
      <c r="X70" s="401"/>
      <c r="Y70" s="401"/>
      <c r="Z70" s="401"/>
      <c r="AA70" s="401"/>
      <c r="AB70" s="401"/>
      <c r="AC70" s="401"/>
      <c r="AD70" s="401"/>
      <c r="AE70" s="401"/>
      <c r="AF70" s="401"/>
      <c r="AG70" s="401"/>
      <c r="AH70" s="401"/>
      <c r="AI70" s="401"/>
      <c r="AJ70" s="401"/>
      <c r="AK70" s="401"/>
      <c r="AL70" s="401"/>
      <c r="AM70" s="401"/>
      <c r="AN70" s="401"/>
      <c r="AO70" s="401"/>
      <c r="AP70" s="401"/>
      <c r="AQ70" s="401"/>
      <c r="AR70" s="401"/>
      <c r="AS70" s="401"/>
      <c r="AT70" s="401"/>
      <c r="AU70" s="401"/>
      <c r="AV70" s="401"/>
      <c r="AW70" s="401"/>
      <c r="AX70" s="401"/>
      <c r="AY70" s="401"/>
      <c r="AZ70" s="401"/>
      <c r="BA70" s="401"/>
      <c r="BB70" s="401"/>
      <c r="BC70" s="401"/>
      <c r="BD70" s="401"/>
      <c r="BE70" s="401"/>
      <c r="BF70" s="401"/>
    </row>
    <row r="71" spans="1:58">
      <c r="A71" s="401"/>
      <c r="B71" s="401"/>
      <c r="C71" s="401"/>
      <c r="D71" s="401"/>
      <c r="E71" s="401"/>
      <c r="F71" s="401"/>
      <c r="G71" s="401"/>
      <c r="H71" s="401"/>
      <c r="I71" s="401"/>
      <c r="J71" s="401"/>
      <c r="K71" s="401"/>
      <c r="L71" s="401"/>
      <c r="M71" s="401"/>
      <c r="N71" s="401"/>
      <c r="O71" s="401"/>
      <c r="P71" s="401"/>
      <c r="Q71" s="401"/>
      <c r="R71" s="401"/>
      <c r="S71" s="401"/>
      <c r="T71" s="401"/>
      <c r="U71" s="401"/>
      <c r="V71" s="401"/>
      <c r="W71" s="401"/>
      <c r="X71" s="401"/>
      <c r="Y71" s="401"/>
      <c r="Z71" s="401"/>
      <c r="AA71" s="401"/>
      <c r="AB71" s="401"/>
      <c r="AC71" s="401"/>
      <c r="AD71" s="401"/>
      <c r="AE71" s="401"/>
      <c r="AF71" s="401"/>
      <c r="AG71" s="401"/>
      <c r="AH71" s="401"/>
      <c r="AI71" s="401"/>
      <c r="AJ71" s="401"/>
      <c r="AK71" s="401"/>
      <c r="AL71" s="401"/>
      <c r="AM71" s="401"/>
      <c r="AN71" s="401"/>
      <c r="AO71" s="401"/>
      <c r="AP71" s="401"/>
      <c r="AQ71" s="401"/>
      <c r="AR71" s="401"/>
      <c r="AS71" s="401"/>
      <c r="AT71" s="401"/>
      <c r="AU71" s="401"/>
      <c r="AV71" s="401"/>
      <c r="AW71" s="401"/>
      <c r="AX71" s="401"/>
      <c r="AY71" s="401"/>
      <c r="AZ71" s="401"/>
      <c r="BA71" s="401"/>
      <c r="BB71" s="401"/>
      <c r="BC71" s="401"/>
      <c r="BD71" s="401"/>
      <c r="BE71" s="401"/>
      <c r="BF71" s="401"/>
    </row>
    <row r="72" spans="1:58">
      <c r="A72" s="401"/>
      <c r="B72" s="401"/>
      <c r="C72" s="401"/>
      <c r="D72" s="401"/>
      <c r="E72" s="401"/>
      <c r="F72" s="401"/>
      <c r="G72" s="401"/>
      <c r="H72" s="401"/>
      <c r="I72" s="401"/>
      <c r="J72" s="401"/>
      <c r="K72" s="401"/>
      <c r="L72" s="401"/>
      <c r="M72" s="401"/>
      <c r="N72" s="401"/>
      <c r="O72" s="401"/>
      <c r="P72" s="401"/>
      <c r="Q72" s="401"/>
      <c r="R72" s="401"/>
      <c r="S72" s="401"/>
      <c r="T72" s="401"/>
      <c r="U72" s="401"/>
      <c r="V72" s="401"/>
      <c r="W72" s="401"/>
      <c r="X72" s="401"/>
      <c r="Y72" s="401"/>
      <c r="Z72" s="401"/>
      <c r="AA72" s="401"/>
      <c r="AB72" s="401"/>
      <c r="AC72" s="401"/>
      <c r="AD72" s="401"/>
      <c r="AE72" s="401"/>
      <c r="AF72" s="401"/>
      <c r="AG72" s="401"/>
      <c r="AH72" s="401"/>
      <c r="AI72" s="401"/>
      <c r="AJ72" s="401"/>
      <c r="AK72" s="401"/>
      <c r="AL72" s="401"/>
      <c r="AM72" s="401"/>
      <c r="AN72" s="401"/>
      <c r="AO72" s="401"/>
      <c r="AP72" s="401"/>
      <c r="AQ72" s="401"/>
      <c r="AR72" s="401"/>
      <c r="AS72" s="401"/>
      <c r="AT72" s="401"/>
      <c r="AU72" s="401"/>
      <c r="AV72" s="401"/>
      <c r="AW72" s="401"/>
      <c r="AX72" s="401"/>
      <c r="AY72" s="401"/>
      <c r="AZ72" s="401"/>
      <c r="BA72" s="401"/>
      <c r="BB72" s="401"/>
      <c r="BC72" s="401"/>
      <c r="BD72" s="401"/>
      <c r="BE72" s="401"/>
      <c r="BF72" s="401"/>
    </row>
    <row r="73" spans="1:58">
      <c r="A73" s="401"/>
      <c r="B73" s="401"/>
      <c r="C73" s="401"/>
      <c r="D73" s="401"/>
      <c r="E73" s="401"/>
      <c r="F73" s="401"/>
      <c r="G73" s="401"/>
      <c r="H73" s="401"/>
      <c r="I73" s="401"/>
      <c r="J73" s="401"/>
      <c r="K73" s="401"/>
      <c r="L73" s="401"/>
      <c r="M73" s="401"/>
      <c r="N73" s="401"/>
      <c r="O73" s="401"/>
      <c r="P73" s="401"/>
      <c r="Q73" s="401"/>
      <c r="R73" s="401"/>
      <c r="S73" s="401"/>
      <c r="T73" s="401"/>
      <c r="U73" s="401"/>
      <c r="V73" s="401"/>
      <c r="W73" s="401"/>
      <c r="X73" s="401"/>
      <c r="Y73" s="401"/>
      <c r="Z73" s="401"/>
      <c r="AA73" s="401"/>
      <c r="AB73" s="401"/>
      <c r="AC73" s="401"/>
      <c r="AD73" s="401"/>
      <c r="AE73" s="401"/>
      <c r="AF73" s="401"/>
      <c r="AG73" s="401"/>
      <c r="AH73" s="401"/>
      <c r="AI73" s="401"/>
      <c r="AJ73" s="401"/>
      <c r="AK73" s="401"/>
      <c r="AL73" s="401"/>
      <c r="AM73" s="401"/>
      <c r="AN73" s="401"/>
      <c r="AO73" s="401"/>
      <c r="AP73" s="401"/>
      <c r="AQ73" s="401"/>
      <c r="AR73" s="401"/>
      <c r="AS73" s="401"/>
      <c r="AT73" s="401"/>
      <c r="AU73" s="401"/>
      <c r="AV73" s="401"/>
      <c r="AW73" s="401"/>
      <c r="AX73" s="401"/>
      <c r="AY73" s="401"/>
      <c r="AZ73" s="401"/>
      <c r="BA73" s="401"/>
      <c r="BB73" s="401"/>
      <c r="BC73" s="401"/>
      <c r="BD73" s="401"/>
      <c r="BE73" s="401"/>
      <c r="BF73" s="401"/>
    </row>
    <row r="74" spans="1:58">
      <c r="A74" s="401"/>
      <c r="B74" s="401"/>
      <c r="C74" s="401"/>
      <c r="D74" s="401"/>
      <c r="E74" s="401"/>
      <c r="F74" s="401"/>
      <c r="G74" s="401"/>
      <c r="H74" s="401"/>
      <c r="I74" s="401"/>
      <c r="J74" s="401"/>
      <c r="K74" s="401"/>
      <c r="L74" s="401"/>
      <c r="M74" s="401"/>
      <c r="N74" s="401"/>
      <c r="O74" s="401"/>
      <c r="P74" s="401"/>
      <c r="Q74" s="401"/>
      <c r="R74" s="401"/>
      <c r="S74" s="401"/>
      <c r="T74" s="401"/>
      <c r="U74" s="401"/>
      <c r="V74" s="401"/>
      <c r="W74" s="401"/>
      <c r="X74" s="401"/>
      <c r="Y74" s="401"/>
      <c r="Z74" s="401"/>
      <c r="AA74" s="401"/>
      <c r="AB74" s="401"/>
      <c r="AC74" s="401"/>
      <c r="AD74" s="401"/>
      <c r="AE74" s="401"/>
      <c r="AF74" s="401"/>
      <c r="AG74" s="401"/>
      <c r="AH74" s="401"/>
      <c r="AI74" s="401"/>
      <c r="AJ74" s="401"/>
      <c r="AK74" s="401"/>
      <c r="AL74" s="401"/>
      <c r="AM74" s="401"/>
      <c r="AN74" s="401"/>
      <c r="AO74" s="401"/>
      <c r="AP74" s="401"/>
      <c r="AQ74" s="401"/>
      <c r="AR74" s="401"/>
      <c r="AS74" s="401"/>
      <c r="AT74" s="401"/>
      <c r="AU74" s="401"/>
      <c r="AV74" s="401"/>
      <c r="AW74" s="401"/>
      <c r="AX74" s="401"/>
      <c r="AY74" s="401"/>
      <c r="AZ74" s="401"/>
      <c r="BA74" s="401"/>
      <c r="BB74" s="401"/>
      <c r="BC74" s="401"/>
      <c r="BD74" s="401"/>
      <c r="BE74" s="401"/>
      <c r="BF74" s="401"/>
    </row>
    <row r="75" spans="1:58">
      <c r="A75" s="401"/>
      <c r="B75" s="401"/>
      <c r="C75" s="401"/>
      <c r="D75" s="401"/>
      <c r="E75" s="401"/>
      <c r="F75" s="401"/>
      <c r="G75" s="401"/>
      <c r="H75" s="401"/>
      <c r="I75" s="401"/>
      <c r="J75" s="401"/>
      <c r="K75" s="401"/>
      <c r="L75" s="401"/>
      <c r="M75" s="401"/>
      <c r="N75" s="401"/>
      <c r="O75" s="401"/>
      <c r="P75" s="401"/>
      <c r="Q75" s="401"/>
      <c r="R75" s="401"/>
      <c r="S75" s="401"/>
      <c r="T75" s="401"/>
      <c r="U75" s="401"/>
      <c r="V75" s="401"/>
      <c r="W75" s="401"/>
      <c r="X75" s="401"/>
      <c r="Y75" s="401"/>
      <c r="Z75" s="401"/>
      <c r="AA75" s="401"/>
      <c r="AB75" s="401"/>
      <c r="AC75" s="401"/>
      <c r="AD75" s="401"/>
      <c r="AE75" s="401"/>
      <c r="AF75" s="401"/>
      <c r="AG75" s="401"/>
      <c r="AH75" s="401"/>
      <c r="AI75" s="401"/>
      <c r="AJ75" s="401"/>
      <c r="AK75" s="401"/>
      <c r="AL75" s="401"/>
      <c r="AM75" s="401"/>
      <c r="AN75" s="401"/>
      <c r="AO75" s="401"/>
      <c r="AP75" s="401"/>
      <c r="AQ75" s="401"/>
      <c r="AR75" s="401"/>
      <c r="AS75" s="401"/>
      <c r="AT75" s="401"/>
      <c r="AU75" s="401"/>
      <c r="AV75" s="401"/>
      <c r="AW75" s="401"/>
      <c r="AX75" s="401"/>
      <c r="AY75" s="401"/>
      <c r="AZ75" s="401"/>
      <c r="BA75" s="401"/>
      <c r="BB75" s="401"/>
      <c r="BC75" s="401"/>
      <c r="BD75" s="401"/>
      <c r="BE75" s="401"/>
      <c r="BF75" s="401"/>
    </row>
    <row r="76" spans="1:58">
      <c r="A76" s="401"/>
      <c r="B76" s="401"/>
      <c r="C76" s="401"/>
      <c r="D76" s="401"/>
      <c r="E76" s="401"/>
      <c r="F76" s="401"/>
      <c r="G76" s="401"/>
      <c r="H76" s="401"/>
      <c r="I76" s="401"/>
      <c r="J76" s="401"/>
      <c r="K76" s="401"/>
      <c r="L76" s="401"/>
      <c r="M76" s="401"/>
      <c r="N76" s="401"/>
      <c r="O76" s="401"/>
      <c r="P76" s="401"/>
      <c r="Q76" s="401"/>
      <c r="R76" s="401"/>
      <c r="S76" s="401"/>
      <c r="T76" s="401"/>
      <c r="U76" s="401"/>
      <c r="V76" s="401"/>
      <c r="W76" s="401"/>
      <c r="X76" s="401"/>
      <c r="Y76" s="401"/>
      <c r="Z76" s="401"/>
      <c r="AA76" s="401"/>
      <c r="AB76" s="401"/>
      <c r="AC76" s="401"/>
      <c r="AD76" s="401"/>
      <c r="AE76" s="401"/>
      <c r="AF76" s="401"/>
      <c r="AG76" s="401"/>
      <c r="AH76" s="401"/>
      <c r="AI76" s="401"/>
      <c r="AJ76" s="401"/>
      <c r="AK76" s="401"/>
      <c r="AL76" s="401"/>
      <c r="AM76" s="401"/>
      <c r="AN76" s="401"/>
      <c r="AO76" s="401"/>
      <c r="AP76" s="401"/>
      <c r="AQ76" s="401"/>
      <c r="AR76" s="401"/>
      <c r="AS76" s="401"/>
      <c r="AT76" s="401"/>
      <c r="AU76" s="401"/>
      <c r="AV76" s="401"/>
      <c r="AW76" s="401"/>
      <c r="AX76" s="401"/>
      <c r="AY76" s="401"/>
      <c r="AZ76" s="401"/>
      <c r="BA76" s="401"/>
      <c r="BB76" s="401"/>
      <c r="BC76" s="401"/>
      <c r="BD76" s="401"/>
      <c r="BE76" s="401"/>
      <c r="BF76" s="401"/>
    </row>
    <row r="77" spans="1:58">
      <c r="A77" s="401"/>
      <c r="B77" s="401"/>
      <c r="C77" s="401"/>
      <c r="D77" s="401"/>
      <c r="E77" s="401"/>
      <c r="F77" s="401"/>
      <c r="G77" s="401"/>
      <c r="H77" s="401"/>
      <c r="I77" s="401"/>
      <c r="J77" s="401"/>
      <c r="K77" s="401"/>
      <c r="L77" s="401"/>
      <c r="M77" s="401"/>
      <c r="N77" s="401"/>
      <c r="O77" s="401"/>
      <c r="P77" s="401"/>
      <c r="Q77" s="401"/>
      <c r="R77" s="401"/>
      <c r="S77" s="401"/>
      <c r="T77" s="401"/>
      <c r="U77" s="401"/>
      <c r="V77" s="401"/>
      <c r="W77" s="401"/>
      <c r="X77" s="401"/>
      <c r="Y77" s="401"/>
      <c r="Z77" s="401"/>
      <c r="AA77" s="401"/>
      <c r="AB77" s="401"/>
      <c r="AC77" s="401"/>
      <c r="AD77" s="401"/>
      <c r="AE77" s="401"/>
      <c r="AF77" s="401"/>
      <c r="AG77" s="401"/>
      <c r="AH77" s="401"/>
      <c r="AI77" s="401"/>
      <c r="AJ77" s="401"/>
      <c r="AK77" s="401"/>
      <c r="AL77" s="401"/>
      <c r="AM77" s="401"/>
      <c r="AN77" s="401"/>
      <c r="AO77" s="401"/>
      <c r="AP77" s="401"/>
      <c r="AQ77" s="401"/>
      <c r="AR77" s="401"/>
      <c r="AS77" s="401"/>
      <c r="AT77" s="401"/>
      <c r="AU77" s="401"/>
      <c r="AV77" s="401"/>
      <c r="AW77" s="401"/>
      <c r="AX77" s="401"/>
      <c r="AY77" s="401"/>
      <c r="AZ77" s="401"/>
      <c r="BA77" s="401"/>
      <c r="BB77" s="401"/>
      <c r="BC77" s="401"/>
      <c r="BD77" s="401"/>
      <c r="BE77" s="401"/>
      <c r="BF77" s="401"/>
    </row>
    <row r="78" spans="1:58">
      <c r="A78" s="401"/>
      <c r="B78" s="401"/>
      <c r="C78" s="401"/>
      <c r="D78" s="401"/>
      <c r="E78" s="401"/>
      <c r="F78" s="401"/>
      <c r="G78" s="401"/>
      <c r="H78" s="401"/>
      <c r="I78" s="401"/>
      <c r="J78" s="401"/>
      <c r="K78" s="401"/>
      <c r="L78" s="401"/>
      <c r="M78" s="401"/>
      <c r="N78" s="401"/>
      <c r="O78" s="401"/>
      <c r="P78" s="401"/>
      <c r="Q78" s="401"/>
      <c r="R78" s="401"/>
      <c r="S78" s="401"/>
      <c r="T78" s="401"/>
      <c r="U78" s="401"/>
      <c r="V78" s="401"/>
      <c r="W78" s="401"/>
      <c r="X78" s="401"/>
      <c r="Y78" s="401"/>
      <c r="Z78" s="401"/>
      <c r="AA78" s="401"/>
      <c r="AB78" s="401"/>
      <c r="AC78" s="401"/>
      <c r="AD78" s="401"/>
      <c r="AE78" s="401"/>
      <c r="AF78" s="401"/>
      <c r="AG78" s="401"/>
      <c r="AH78" s="401"/>
      <c r="AI78" s="401"/>
      <c r="AJ78" s="401"/>
      <c r="AK78" s="401"/>
      <c r="AL78" s="401"/>
      <c r="AM78" s="401"/>
      <c r="AN78" s="401"/>
      <c r="AO78" s="401"/>
      <c r="AP78" s="401"/>
      <c r="AQ78" s="401"/>
      <c r="AR78" s="401"/>
      <c r="AS78" s="401"/>
      <c r="AT78" s="401"/>
      <c r="AU78" s="401"/>
      <c r="AV78" s="401"/>
      <c r="AW78" s="401"/>
      <c r="AX78" s="401"/>
      <c r="AY78" s="401"/>
      <c r="AZ78" s="401"/>
      <c r="BA78" s="401"/>
      <c r="BB78" s="401"/>
      <c r="BC78" s="401"/>
      <c r="BD78" s="401"/>
      <c r="BE78" s="401"/>
      <c r="BF78" s="401"/>
    </row>
    <row r="79" spans="1:58">
      <c r="A79" s="401"/>
      <c r="B79" s="401"/>
      <c r="C79" s="401"/>
      <c r="D79" s="401"/>
      <c r="E79" s="401"/>
      <c r="F79" s="401"/>
      <c r="G79" s="401"/>
      <c r="H79" s="401"/>
      <c r="I79" s="401"/>
      <c r="J79" s="401"/>
      <c r="K79" s="401"/>
      <c r="L79" s="401"/>
      <c r="M79" s="401"/>
      <c r="N79" s="401"/>
      <c r="O79" s="401"/>
      <c r="P79" s="401"/>
      <c r="Q79" s="401"/>
      <c r="R79" s="401"/>
      <c r="S79" s="401"/>
      <c r="T79" s="401"/>
      <c r="U79" s="401"/>
      <c r="V79" s="401"/>
      <c r="W79" s="401"/>
      <c r="X79" s="401"/>
      <c r="Y79" s="401"/>
      <c r="Z79" s="401"/>
      <c r="AA79" s="401"/>
      <c r="AB79" s="401"/>
      <c r="AC79" s="401"/>
      <c r="AD79" s="401"/>
      <c r="AE79" s="401"/>
      <c r="AF79" s="401"/>
      <c r="AG79" s="401"/>
      <c r="AH79" s="401"/>
      <c r="AI79" s="401"/>
      <c r="AJ79" s="401"/>
      <c r="AK79" s="401"/>
      <c r="AL79" s="401"/>
      <c r="AM79" s="401"/>
      <c r="AN79" s="401"/>
      <c r="AO79" s="401"/>
      <c r="AP79" s="401"/>
      <c r="AQ79" s="401"/>
      <c r="AR79" s="401"/>
      <c r="AS79" s="401"/>
      <c r="AT79" s="401"/>
      <c r="AU79" s="401"/>
      <c r="AV79" s="401"/>
      <c r="AW79" s="401"/>
      <c r="AX79" s="401"/>
      <c r="AY79" s="401"/>
      <c r="AZ79" s="401"/>
      <c r="BA79" s="401"/>
      <c r="BB79" s="401"/>
      <c r="BC79" s="401"/>
      <c r="BD79" s="401"/>
      <c r="BE79" s="401"/>
      <c r="BF79" s="401"/>
    </row>
    <row r="80" spans="1:58">
      <c r="A80" s="401"/>
      <c r="B80" s="401"/>
      <c r="C80" s="401"/>
      <c r="D80" s="401"/>
      <c r="E80" s="401"/>
      <c r="F80" s="401"/>
      <c r="G80" s="401"/>
      <c r="H80" s="401"/>
      <c r="I80" s="401"/>
      <c r="J80" s="401"/>
      <c r="K80" s="401"/>
      <c r="L80" s="401"/>
      <c r="M80" s="401"/>
      <c r="N80" s="401"/>
      <c r="O80" s="401"/>
      <c r="P80" s="401"/>
      <c r="Q80" s="401"/>
      <c r="R80" s="401"/>
      <c r="S80" s="401"/>
      <c r="T80" s="401"/>
      <c r="U80" s="401"/>
      <c r="V80" s="401"/>
      <c r="W80" s="401"/>
      <c r="X80" s="401"/>
      <c r="Y80" s="401"/>
      <c r="Z80" s="401"/>
      <c r="AA80" s="401"/>
      <c r="AB80" s="401"/>
      <c r="AC80" s="401"/>
      <c r="AD80" s="401"/>
      <c r="AE80" s="401"/>
      <c r="AF80" s="401"/>
      <c r="AG80" s="401"/>
      <c r="AH80" s="401"/>
      <c r="AI80" s="401"/>
      <c r="AJ80" s="401"/>
      <c r="AK80" s="401"/>
      <c r="AL80" s="401"/>
      <c r="AM80" s="401"/>
      <c r="AN80" s="401"/>
      <c r="AO80" s="401"/>
      <c r="AP80" s="401"/>
      <c r="AQ80" s="401"/>
      <c r="AR80" s="401"/>
      <c r="AS80" s="401"/>
      <c r="AT80" s="401"/>
      <c r="AU80" s="401"/>
      <c r="AV80" s="401"/>
      <c r="AW80" s="401"/>
      <c r="AX80" s="401"/>
      <c r="AY80" s="401"/>
      <c r="AZ80" s="401"/>
      <c r="BA80" s="401"/>
      <c r="BB80" s="401"/>
      <c r="BC80" s="401"/>
      <c r="BD80" s="401"/>
      <c r="BE80" s="401"/>
      <c r="BF80" s="401"/>
    </row>
    <row r="81" spans="1:58">
      <c r="A81" s="401"/>
      <c r="B81" s="401"/>
      <c r="C81" s="401"/>
      <c r="D81" s="401"/>
      <c r="E81" s="401"/>
      <c r="F81" s="401"/>
      <c r="G81" s="401"/>
      <c r="H81" s="401"/>
      <c r="I81" s="401"/>
      <c r="J81" s="401"/>
      <c r="K81" s="401"/>
      <c r="L81" s="401"/>
      <c r="M81" s="401"/>
      <c r="N81" s="401"/>
      <c r="O81" s="401"/>
      <c r="P81" s="401"/>
      <c r="Q81" s="401"/>
      <c r="R81" s="401"/>
      <c r="S81" s="401"/>
      <c r="T81" s="401"/>
      <c r="U81" s="401"/>
      <c r="V81" s="401"/>
      <c r="W81" s="401"/>
      <c r="X81" s="401"/>
      <c r="Y81" s="401"/>
      <c r="Z81" s="401"/>
      <c r="AA81" s="401"/>
      <c r="AB81" s="401"/>
      <c r="AC81" s="401"/>
      <c r="AD81" s="401"/>
      <c r="AE81" s="401"/>
      <c r="AF81" s="401"/>
      <c r="AG81" s="401"/>
      <c r="AH81" s="401"/>
      <c r="AI81" s="401"/>
      <c r="AJ81" s="401"/>
      <c r="AK81" s="401"/>
      <c r="AL81" s="401"/>
      <c r="AM81" s="401"/>
      <c r="AN81" s="401"/>
      <c r="AO81" s="401"/>
      <c r="AP81" s="401"/>
      <c r="AQ81" s="401"/>
      <c r="AR81" s="401"/>
      <c r="AS81" s="401"/>
      <c r="AT81" s="401"/>
      <c r="AU81" s="401"/>
      <c r="AV81" s="401"/>
      <c r="AW81" s="401"/>
      <c r="AX81" s="401"/>
      <c r="AY81" s="401"/>
      <c r="AZ81" s="401"/>
      <c r="BA81" s="401"/>
      <c r="BB81" s="401"/>
      <c r="BC81" s="401"/>
      <c r="BD81" s="401"/>
      <c r="BE81" s="401"/>
      <c r="BF81" s="401"/>
    </row>
    <row r="82" spans="1:58">
      <c r="A82" s="401"/>
      <c r="B82" s="401"/>
      <c r="C82" s="401"/>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c r="AF82" s="401"/>
      <c r="AG82" s="401"/>
      <c r="AH82" s="401"/>
      <c r="AI82" s="401"/>
      <c r="AJ82" s="401"/>
      <c r="AK82" s="401"/>
      <c r="AL82" s="401"/>
      <c r="AM82" s="401"/>
      <c r="AN82" s="401"/>
      <c r="AO82" s="401"/>
      <c r="AP82" s="401"/>
      <c r="AQ82" s="401"/>
      <c r="AR82" s="401"/>
      <c r="AS82" s="401"/>
      <c r="AT82" s="401"/>
      <c r="AU82" s="401"/>
      <c r="AV82" s="401"/>
      <c r="AW82" s="401"/>
      <c r="AX82" s="401"/>
      <c r="AY82" s="401"/>
      <c r="AZ82" s="401"/>
      <c r="BA82" s="401"/>
      <c r="BB82" s="401"/>
      <c r="BC82" s="401"/>
      <c r="BD82" s="401"/>
      <c r="BE82" s="401"/>
      <c r="BF82" s="401"/>
    </row>
    <row r="83" spans="1:58">
      <c r="A83" s="401"/>
      <c r="B83" s="401"/>
      <c r="C83" s="401"/>
      <c r="D83" s="401"/>
      <c r="E83" s="401"/>
      <c r="F83" s="401"/>
      <c r="G83" s="401"/>
      <c r="H83" s="401"/>
      <c r="I83" s="401"/>
      <c r="J83" s="401"/>
      <c r="K83" s="401"/>
      <c r="L83" s="401"/>
      <c r="M83" s="401"/>
      <c r="N83" s="401"/>
      <c r="O83" s="401"/>
      <c r="P83" s="401"/>
      <c r="Q83" s="401"/>
      <c r="R83" s="401"/>
      <c r="S83" s="401"/>
      <c r="T83" s="401"/>
      <c r="U83" s="401"/>
      <c r="V83" s="401"/>
      <c r="W83" s="401"/>
      <c r="X83" s="401"/>
      <c r="Y83" s="401"/>
      <c r="Z83" s="401"/>
      <c r="AA83" s="401"/>
      <c r="AB83" s="401"/>
      <c r="AC83" s="401"/>
      <c r="AD83" s="401"/>
      <c r="AE83" s="401"/>
      <c r="AF83" s="401"/>
      <c r="AG83" s="401"/>
      <c r="AH83" s="401"/>
      <c r="AI83" s="401"/>
      <c r="AJ83" s="401"/>
      <c r="AK83" s="401"/>
      <c r="AL83" s="401"/>
      <c r="AM83" s="401"/>
      <c r="AN83" s="401"/>
      <c r="AO83" s="401"/>
      <c r="AP83" s="401"/>
      <c r="AQ83" s="401"/>
      <c r="AR83" s="401"/>
      <c r="AS83" s="401"/>
      <c r="AT83" s="401"/>
      <c r="AU83" s="401"/>
      <c r="AV83" s="401"/>
      <c r="AW83" s="401"/>
      <c r="AX83" s="401"/>
      <c r="AY83" s="401"/>
      <c r="AZ83" s="401"/>
      <c r="BA83" s="401"/>
      <c r="BB83" s="401"/>
      <c r="BC83" s="401"/>
      <c r="BD83" s="401"/>
      <c r="BE83" s="401"/>
      <c r="BF83" s="401"/>
    </row>
    <row r="84" spans="1:58">
      <c r="A84" s="401"/>
      <c r="B84" s="401"/>
      <c r="C84" s="401"/>
      <c r="D84" s="401"/>
      <c r="E84" s="401"/>
      <c r="F84" s="401"/>
      <c r="G84" s="401"/>
      <c r="H84" s="401"/>
      <c r="I84" s="401"/>
      <c r="J84" s="401"/>
      <c r="K84" s="401"/>
      <c r="L84" s="401"/>
      <c r="M84" s="401"/>
      <c r="N84" s="401"/>
      <c r="O84" s="401"/>
      <c r="P84" s="401"/>
      <c r="Q84" s="401"/>
      <c r="R84" s="401"/>
      <c r="S84" s="401"/>
      <c r="T84" s="401"/>
      <c r="U84" s="401"/>
      <c r="V84" s="401"/>
      <c r="W84" s="401"/>
      <c r="X84" s="401"/>
      <c r="Y84" s="401"/>
      <c r="Z84" s="401"/>
      <c r="AA84" s="401"/>
      <c r="AB84" s="401"/>
      <c r="AC84" s="401"/>
      <c r="AD84" s="401"/>
      <c r="AE84" s="401"/>
      <c r="AF84" s="401"/>
      <c r="AG84" s="401"/>
      <c r="AH84" s="401"/>
      <c r="AI84" s="401"/>
      <c r="AJ84" s="401"/>
      <c r="AK84" s="401"/>
      <c r="AL84" s="401"/>
      <c r="AM84" s="401"/>
      <c r="AN84" s="401"/>
      <c r="AO84" s="401"/>
      <c r="AP84" s="401"/>
      <c r="AQ84" s="401"/>
      <c r="AR84" s="401"/>
      <c r="AS84" s="401"/>
      <c r="AT84" s="401"/>
      <c r="AU84" s="401"/>
      <c r="AV84" s="401"/>
      <c r="AW84" s="401"/>
      <c r="AX84" s="401"/>
      <c r="AY84" s="401"/>
      <c r="AZ84" s="401"/>
      <c r="BA84" s="401"/>
      <c r="BB84" s="401"/>
      <c r="BC84" s="401"/>
      <c r="BD84" s="401"/>
      <c r="BE84" s="401"/>
      <c r="BF84" s="401"/>
    </row>
    <row r="85" spans="1:58">
      <c r="A85" s="401"/>
      <c r="B85" s="401"/>
      <c r="C85" s="401"/>
      <c r="D85" s="401"/>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c r="AF85" s="401"/>
      <c r="AG85" s="401"/>
      <c r="AH85" s="401"/>
      <c r="AI85" s="401"/>
      <c r="AJ85" s="401"/>
      <c r="AK85" s="401"/>
      <c r="AL85" s="401"/>
      <c r="AM85" s="401"/>
      <c r="AN85" s="401"/>
      <c r="AO85" s="401"/>
      <c r="AP85" s="401"/>
      <c r="AQ85" s="401"/>
      <c r="AR85" s="401"/>
      <c r="AS85" s="401"/>
      <c r="AT85" s="401"/>
      <c r="AU85" s="401"/>
      <c r="AV85" s="401"/>
      <c r="AW85" s="401"/>
      <c r="AX85" s="401"/>
      <c r="AY85" s="401"/>
      <c r="AZ85" s="401"/>
      <c r="BA85" s="401"/>
      <c r="BB85" s="401"/>
      <c r="BC85" s="401"/>
      <c r="BD85" s="401"/>
      <c r="BE85" s="401"/>
      <c r="BF85" s="401"/>
    </row>
    <row r="86" spans="1:58">
      <c r="A86" s="401"/>
      <c r="B86" s="401"/>
      <c r="C86" s="401"/>
      <c r="D86" s="401"/>
      <c r="E86" s="401"/>
      <c r="F86" s="401"/>
      <c r="G86" s="401"/>
      <c r="H86" s="401"/>
      <c r="I86" s="401"/>
      <c r="J86" s="401"/>
      <c r="K86" s="401"/>
      <c r="L86" s="401"/>
      <c r="M86" s="401"/>
      <c r="N86" s="401"/>
      <c r="O86" s="401"/>
      <c r="P86" s="401"/>
      <c r="Q86" s="401"/>
      <c r="R86" s="401"/>
      <c r="S86" s="401"/>
      <c r="T86" s="401"/>
      <c r="U86" s="401"/>
      <c r="V86" s="401"/>
      <c r="W86" s="401"/>
      <c r="X86" s="401"/>
      <c r="Y86" s="401"/>
      <c r="Z86" s="401"/>
      <c r="AA86" s="401"/>
      <c r="AB86" s="401"/>
      <c r="AC86" s="401"/>
      <c r="AD86" s="401"/>
      <c r="AE86" s="401"/>
      <c r="AF86" s="401"/>
      <c r="AG86" s="401"/>
      <c r="AH86" s="401"/>
      <c r="AI86" s="401"/>
      <c r="AJ86" s="401"/>
      <c r="AK86" s="401"/>
      <c r="AL86" s="401"/>
      <c r="AM86" s="401"/>
      <c r="AN86" s="401"/>
      <c r="AO86" s="401"/>
      <c r="AP86" s="401"/>
      <c r="AQ86" s="401"/>
      <c r="AR86" s="401"/>
      <c r="AS86" s="401"/>
      <c r="AT86" s="401"/>
      <c r="AU86" s="401"/>
      <c r="AV86" s="401"/>
      <c r="AW86" s="401"/>
      <c r="AX86" s="401"/>
      <c r="AY86" s="401"/>
      <c r="AZ86" s="401"/>
      <c r="BA86" s="401"/>
      <c r="BB86" s="401"/>
      <c r="BC86" s="401"/>
      <c r="BD86" s="401"/>
      <c r="BE86" s="401"/>
      <c r="BF86" s="401"/>
    </row>
    <row r="87" spans="1:58">
      <c r="A87" s="401"/>
      <c r="B87" s="401"/>
      <c r="C87" s="401"/>
      <c r="D87" s="401"/>
      <c r="E87" s="401"/>
      <c r="F87" s="401"/>
      <c r="G87" s="401"/>
      <c r="H87" s="401"/>
      <c r="I87" s="401"/>
      <c r="J87" s="401"/>
      <c r="K87" s="401"/>
      <c r="L87" s="401"/>
      <c r="M87" s="401"/>
      <c r="N87" s="401"/>
      <c r="O87" s="401"/>
      <c r="P87" s="401"/>
      <c r="Q87" s="401"/>
      <c r="R87" s="401"/>
      <c r="S87" s="401"/>
      <c r="T87" s="401"/>
      <c r="U87" s="401"/>
      <c r="V87" s="401"/>
      <c r="W87" s="401"/>
      <c r="X87" s="401"/>
      <c r="Y87" s="401"/>
      <c r="Z87" s="401"/>
      <c r="AA87" s="401"/>
      <c r="AB87" s="401"/>
      <c r="AC87" s="401"/>
      <c r="AD87" s="401"/>
      <c r="AE87" s="401"/>
      <c r="AF87" s="401"/>
      <c r="AG87" s="401"/>
      <c r="AH87" s="401"/>
      <c r="AI87" s="401"/>
      <c r="AJ87" s="401"/>
      <c r="AK87" s="401"/>
      <c r="AL87" s="401"/>
      <c r="AM87" s="401"/>
      <c r="AN87" s="401"/>
      <c r="AO87" s="401"/>
      <c r="AP87" s="401"/>
      <c r="AQ87" s="401"/>
      <c r="AR87" s="401"/>
      <c r="AS87" s="401"/>
      <c r="AT87" s="401"/>
      <c r="AU87" s="401"/>
      <c r="AV87" s="401"/>
      <c r="AW87" s="401"/>
      <c r="AX87" s="401"/>
      <c r="AY87" s="401"/>
      <c r="AZ87" s="401"/>
      <c r="BA87" s="401"/>
      <c r="BB87" s="401"/>
      <c r="BC87" s="401"/>
      <c r="BD87" s="401"/>
      <c r="BE87" s="401"/>
      <c r="BF87" s="401"/>
    </row>
    <row r="88" spans="1:58">
      <c r="A88" s="401"/>
      <c r="B88" s="401"/>
      <c r="C88" s="401"/>
      <c r="D88" s="401"/>
      <c r="E88" s="401"/>
      <c r="F88" s="401"/>
      <c r="G88" s="401"/>
      <c r="H88" s="401"/>
      <c r="I88" s="401"/>
      <c r="J88" s="401"/>
      <c r="K88" s="401"/>
      <c r="L88" s="401"/>
      <c r="M88" s="401"/>
      <c r="N88" s="401"/>
      <c r="O88" s="401"/>
      <c r="P88" s="401"/>
      <c r="Q88" s="401"/>
      <c r="R88" s="401"/>
      <c r="S88" s="401"/>
      <c r="T88" s="401"/>
      <c r="U88" s="401"/>
      <c r="V88" s="401"/>
      <c r="W88" s="401"/>
      <c r="X88" s="401"/>
      <c r="Y88" s="401"/>
      <c r="Z88" s="401"/>
      <c r="AA88" s="401"/>
      <c r="AB88" s="401"/>
      <c r="AC88" s="401"/>
      <c r="AD88" s="401"/>
      <c r="AE88" s="401"/>
      <c r="AF88" s="401"/>
      <c r="AG88" s="401"/>
      <c r="AH88" s="401"/>
      <c r="AI88" s="401"/>
      <c r="AJ88" s="401"/>
      <c r="AK88" s="401"/>
      <c r="AL88" s="401"/>
      <c r="AM88" s="401"/>
      <c r="AN88" s="401"/>
      <c r="AO88" s="401"/>
      <c r="AP88" s="401"/>
      <c r="AQ88" s="401"/>
      <c r="AR88" s="401"/>
      <c r="AS88" s="401"/>
      <c r="AT88" s="401"/>
      <c r="AU88" s="401"/>
      <c r="AV88" s="401"/>
      <c r="AW88" s="401"/>
      <c r="AX88" s="401"/>
      <c r="AY88" s="401"/>
      <c r="AZ88" s="401"/>
      <c r="BA88" s="401"/>
      <c r="BB88" s="401"/>
      <c r="BC88" s="401"/>
      <c r="BD88" s="401"/>
      <c r="BE88" s="401"/>
      <c r="BF88" s="401"/>
    </row>
    <row r="89" spans="1:58">
      <c r="A89" s="401"/>
      <c r="B89" s="401"/>
      <c r="C89" s="401"/>
      <c r="D89" s="401"/>
      <c r="E89" s="401"/>
      <c r="F89" s="401"/>
      <c r="G89" s="401"/>
      <c r="H89" s="401"/>
      <c r="I89" s="401"/>
      <c r="J89" s="401"/>
      <c r="K89" s="401"/>
      <c r="L89" s="401"/>
      <c r="M89" s="401"/>
      <c r="N89" s="401"/>
      <c r="O89" s="401"/>
      <c r="P89" s="401"/>
      <c r="Q89" s="401"/>
      <c r="R89" s="401"/>
      <c r="S89" s="401"/>
      <c r="T89" s="401"/>
      <c r="U89" s="401"/>
      <c r="V89" s="401"/>
      <c r="W89" s="401"/>
      <c r="X89" s="401"/>
      <c r="Y89" s="401"/>
      <c r="Z89" s="401"/>
      <c r="AA89" s="401"/>
      <c r="AB89" s="401"/>
      <c r="AC89" s="401"/>
      <c r="AD89" s="401"/>
      <c r="AE89" s="401"/>
      <c r="AF89" s="401"/>
      <c r="AG89" s="401"/>
      <c r="AH89" s="401"/>
      <c r="AI89" s="401"/>
      <c r="AJ89" s="401"/>
      <c r="AK89" s="401"/>
      <c r="AL89" s="401"/>
      <c r="AM89" s="401"/>
      <c r="AN89" s="401"/>
      <c r="AO89" s="401"/>
      <c r="AP89" s="401"/>
      <c r="AQ89" s="401"/>
      <c r="AR89" s="401"/>
      <c r="AS89" s="401"/>
      <c r="AT89" s="401"/>
      <c r="AU89" s="401"/>
      <c r="AV89" s="401"/>
      <c r="AW89" s="401"/>
      <c r="AX89" s="401"/>
      <c r="AY89" s="401"/>
      <c r="AZ89" s="401"/>
      <c r="BA89" s="401"/>
      <c r="BB89" s="401"/>
      <c r="BC89" s="401"/>
      <c r="BD89" s="401"/>
      <c r="BE89" s="401"/>
      <c r="BF89" s="401"/>
    </row>
    <row r="90" spans="1:58">
      <c r="A90" s="401"/>
      <c r="B90" s="401"/>
      <c r="C90" s="401"/>
      <c r="D90" s="401"/>
      <c r="E90" s="401"/>
      <c r="F90" s="401"/>
      <c r="G90" s="401"/>
      <c r="H90" s="401"/>
      <c r="I90" s="401"/>
      <c r="J90" s="401"/>
      <c r="K90" s="401"/>
      <c r="L90" s="401"/>
      <c r="M90" s="401"/>
      <c r="N90" s="401"/>
      <c r="O90" s="401"/>
      <c r="P90" s="401"/>
      <c r="Q90" s="401"/>
      <c r="R90" s="401"/>
      <c r="S90" s="401"/>
      <c r="T90" s="401"/>
      <c r="U90" s="401"/>
      <c r="V90" s="401"/>
      <c r="W90" s="401"/>
      <c r="X90" s="401"/>
      <c r="Y90" s="401"/>
      <c r="Z90" s="401"/>
      <c r="AA90" s="401"/>
      <c r="AB90" s="401"/>
      <c r="AC90" s="401"/>
      <c r="AD90" s="401"/>
      <c r="AE90" s="401"/>
      <c r="AF90" s="401"/>
      <c r="AG90" s="401"/>
      <c r="AH90" s="401"/>
      <c r="AI90" s="401"/>
      <c r="AJ90" s="401"/>
      <c r="AK90" s="401"/>
      <c r="AL90" s="401"/>
      <c r="AM90" s="401"/>
      <c r="AN90" s="401"/>
      <c r="AO90" s="401"/>
      <c r="AP90" s="401"/>
      <c r="AQ90" s="401"/>
      <c r="AR90" s="401"/>
      <c r="AS90" s="401"/>
      <c r="AT90" s="401"/>
      <c r="AU90" s="401"/>
      <c r="AV90" s="401"/>
      <c r="AW90" s="401"/>
      <c r="AX90" s="401"/>
      <c r="AY90" s="401"/>
      <c r="AZ90" s="401"/>
      <c r="BA90" s="401"/>
      <c r="BB90" s="401"/>
      <c r="BC90" s="401"/>
      <c r="BD90" s="401"/>
      <c r="BE90" s="401"/>
      <c r="BF90" s="401"/>
    </row>
    <row r="91" spans="1:58">
      <c r="A91" s="401"/>
      <c r="B91" s="401"/>
      <c r="C91" s="401"/>
      <c r="D91" s="401"/>
      <c r="E91" s="401"/>
      <c r="F91" s="401"/>
      <c r="G91" s="401"/>
      <c r="H91" s="401"/>
      <c r="I91" s="401"/>
      <c r="J91" s="401"/>
      <c r="K91" s="401"/>
      <c r="L91" s="401"/>
      <c r="M91" s="401"/>
      <c r="N91" s="401"/>
      <c r="O91" s="401"/>
      <c r="P91" s="401"/>
      <c r="Q91" s="401"/>
      <c r="R91" s="401"/>
      <c r="S91" s="401"/>
      <c r="T91" s="401"/>
      <c r="U91" s="401"/>
      <c r="V91" s="401"/>
      <c r="W91" s="401"/>
      <c r="X91" s="401"/>
      <c r="Y91" s="401"/>
      <c r="Z91" s="401"/>
      <c r="AA91" s="401"/>
      <c r="AB91" s="401"/>
      <c r="AC91" s="401"/>
      <c r="AD91" s="401"/>
      <c r="AE91" s="401"/>
      <c r="AF91" s="401"/>
      <c r="AG91" s="401"/>
      <c r="AH91" s="401"/>
      <c r="AI91" s="401"/>
      <c r="AJ91" s="401"/>
      <c r="AK91" s="401"/>
      <c r="AL91" s="401"/>
      <c r="AM91" s="401"/>
      <c r="AN91" s="401"/>
      <c r="AO91" s="401"/>
      <c r="AP91" s="401"/>
      <c r="AQ91" s="401"/>
      <c r="AR91" s="401"/>
      <c r="AS91" s="401"/>
      <c r="AT91" s="401"/>
      <c r="AU91" s="401"/>
      <c r="AV91" s="401"/>
      <c r="AW91" s="401"/>
      <c r="AX91" s="401"/>
      <c r="AY91" s="401"/>
      <c r="AZ91" s="401"/>
      <c r="BA91" s="401"/>
      <c r="BB91" s="401"/>
      <c r="BC91" s="401"/>
      <c r="BD91" s="401"/>
      <c r="BE91" s="401"/>
      <c r="BF91" s="401"/>
    </row>
    <row r="92" spans="1:58">
      <c r="A92" s="401"/>
      <c r="B92" s="401"/>
      <c r="C92" s="401"/>
      <c r="D92" s="401"/>
      <c r="E92" s="401"/>
      <c r="F92" s="401"/>
      <c r="G92" s="401"/>
      <c r="H92" s="401"/>
      <c r="I92" s="401"/>
      <c r="J92" s="401"/>
      <c r="K92" s="401"/>
      <c r="L92" s="401"/>
      <c r="M92" s="401"/>
      <c r="N92" s="401"/>
      <c r="O92" s="401"/>
      <c r="P92" s="401"/>
      <c r="Q92" s="401"/>
      <c r="R92" s="401"/>
      <c r="S92" s="401"/>
      <c r="T92" s="401"/>
      <c r="U92" s="401"/>
      <c r="V92" s="401"/>
      <c r="W92" s="401"/>
      <c r="X92" s="401"/>
      <c r="Y92" s="401"/>
      <c r="Z92" s="401"/>
      <c r="AA92" s="401"/>
      <c r="AB92" s="401"/>
      <c r="AC92" s="401"/>
      <c r="AD92" s="401"/>
      <c r="AE92" s="401"/>
      <c r="AF92" s="401"/>
      <c r="AG92" s="401"/>
      <c r="AH92" s="401"/>
      <c r="AI92" s="401"/>
      <c r="AJ92" s="401"/>
      <c r="AK92" s="401"/>
      <c r="AL92" s="401"/>
      <c r="AM92" s="401"/>
      <c r="AN92" s="401"/>
      <c r="AO92" s="401"/>
      <c r="AP92" s="401"/>
      <c r="AQ92" s="401"/>
      <c r="AR92" s="401"/>
      <c r="AS92" s="401"/>
      <c r="AT92" s="401"/>
      <c r="AU92" s="401"/>
      <c r="AV92" s="401"/>
      <c r="AW92" s="401"/>
      <c r="AX92" s="401"/>
      <c r="AY92" s="401"/>
      <c r="AZ92" s="401"/>
      <c r="BA92" s="401"/>
      <c r="BB92" s="401"/>
      <c r="BC92" s="401"/>
      <c r="BD92" s="401"/>
      <c r="BE92" s="401"/>
      <c r="BF92" s="401"/>
    </row>
    <row r="93" spans="1:58">
      <c r="A93" s="401"/>
      <c r="B93" s="401"/>
      <c r="C93" s="401"/>
      <c r="D93" s="401"/>
      <c r="E93" s="401"/>
      <c r="F93" s="401"/>
      <c r="G93" s="401"/>
      <c r="H93" s="401"/>
      <c r="I93" s="401"/>
      <c r="J93" s="401"/>
      <c r="K93" s="401"/>
      <c r="L93" s="401"/>
      <c r="M93" s="401"/>
      <c r="N93" s="401"/>
      <c r="O93" s="401"/>
      <c r="P93" s="401"/>
      <c r="Q93" s="401"/>
      <c r="R93" s="401"/>
      <c r="S93" s="401"/>
      <c r="T93" s="401"/>
      <c r="U93" s="401"/>
      <c r="V93" s="401"/>
      <c r="W93" s="401"/>
      <c r="X93" s="401"/>
      <c r="Y93" s="401"/>
      <c r="Z93" s="401"/>
      <c r="AA93" s="401"/>
      <c r="AB93" s="401"/>
      <c r="AC93" s="401"/>
      <c r="AD93" s="401"/>
      <c r="AE93" s="401"/>
      <c r="AF93" s="401"/>
      <c r="AG93" s="401"/>
      <c r="AH93" s="401"/>
      <c r="AI93" s="401"/>
      <c r="AJ93" s="401"/>
      <c r="AK93" s="401"/>
      <c r="AL93" s="401"/>
      <c r="AM93" s="401"/>
      <c r="AN93" s="401"/>
      <c r="AO93" s="401"/>
      <c r="AP93" s="401"/>
      <c r="AQ93" s="401"/>
      <c r="AR93" s="401"/>
      <c r="AS93" s="401"/>
      <c r="AT93" s="401"/>
      <c r="AU93" s="401"/>
      <c r="AV93" s="401"/>
      <c r="AW93" s="401"/>
      <c r="AX93" s="401"/>
      <c r="AY93" s="401"/>
      <c r="AZ93" s="401"/>
      <c r="BA93" s="401"/>
      <c r="BB93" s="401"/>
      <c r="BC93" s="401"/>
      <c r="BD93" s="401"/>
      <c r="BE93" s="401"/>
      <c r="BF93" s="401"/>
    </row>
    <row r="94" spans="1:58">
      <c r="A94" s="401"/>
      <c r="B94" s="401"/>
      <c r="C94" s="401"/>
      <c r="D94" s="401"/>
      <c r="E94" s="401"/>
      <c r="F94" s="401"/>
      <c r="G94" s="401"/>
      <c r="H94" s="401"/>
      <c r="I94" s="401"/>
      <c r="J94" s="401"/>
      <c r="K94" s="401"/>
      <c r="L94" s="401"/>
      <c r="M94" s="401"/>
      <c r="N94" s="401"/>
      <c r="O94" s="401"/>
      <c r="P94" s="401"/>
      <c r="Q94" s="401"/>
      <c r="R94" s="401"/>
      <c r="S94" s="401"/>
      <c r="T94" s="401"/>
      <c r="U94" s="401"/>
      <c r="V94" s="401"/>
      <c r="W94" s="401"/>
      <c r="X94" s="401"/>
      <c r="Y94" s="401"/>
      <c r="Z94" s="401"/>
      <c r="AA94" s="401"/>
      <c r="AB94" s="401"/>
      <c r="AC94" s="401"/>
      <c r="AD94" s="401"/>
      <c r="AE94" s="401"/>
      <c r="AF94" s="401"/>
      <c r="AG94" s="401"/>
      <c r="AH94" s="401"/>
      <c r="AI94" s="401"/>
      <c r="AJ94" s="401"/>
      <c r="AK94" s="401"/>
      <c r="AL94" s="401"/>
      <c r="AM94" s="401"/>
      <c r="AN94" s="401"/>
      <c r="AO94" s="401"/>
      <c r="AP94" s="401"/>
      <c r="AQ94" s="401"/>
      <c r="AR94" s="401"/>
      <c r="AS94" s="401"/>
      <c r="AT94" s="401"/>
      <c r="AU94" s="401"/>
      <c r="AV94" s="401"/>
      <c r="AW94" s="401"/>
      <c r="AX94" s="401"/>
      <c r="AY94" s="401"/>
      <c r="AZ94" s="401"/>
      <c r="BA94" s="401"/>
      <c r="BB94" s="401"/>
      <c r="BC94" s="401"/>
      <c r="BD94" s="401"/>
      <c r="BE94" s="401"/>
      <c r="BF94" s="401"/>
    </row>
    <row r="95" spans="1:58">
      <c r="A95" s="401"/>
      <c r="B95" s="401"/>
      <c r="C95" s="401"/>
      <c r="D95" s="401"/>
      <c r="E95" s="401"/>
      <c r="F95" s="401"/>
      <c r="G95" s="401"/>
      <c r="H95" s="401"/>
      <c r="I95" s="401"/>
      <c r="J95" s="401"/>
      <c r="K95" s="401"/>
      <c r="L95" s="401"/>
      <c r="M95" s="401"/>
      <c r="N95" s="401"/>
      <c r="O95" s="401"/>
      <c r="P95" s="401"/>
      <c r="Q95" s="401"/>
      <c r="R95" s="401"/>
      <c r="S95" s="401"/>
      <c r="T95" s="401"/>
      <c r="U95" s="401"/>
      <c r="V95" s="401"/>
      <c r="W95" s="401"/>
      <c r="X95" s="401"/>
      <c r="Y95" s="401"/>
      <c r="Z95" s="401"/>
      <c r="AA95" s="401"/>
      <c r="AB95" s="401"/>
      <c r="AC95" s="401"/>
      <c r="AD95" s="401"/>
      <c r="AE95" s="401"/>
      <c r="AF95" s="401"/>
      <c r="AG95" s="401"/>
      <c r="AH95" s="401"/>
      <c r="AI95" s="401"/>
      <c r="AJ95" s="401"/>
      <c r="AK95" s="401"/>
      <c r="AL95" s="401"/>
      <c r="AM95" s="401"/>
      <c r="AN95" s="401"/>
      <c r="AO95" s="401"/>
      <c r="AP95" s="401"/>
      <c r="AQ95" s="401"/>
      <c r="AR95" s="401"/>
      <c r="AS95" s="401"/>
      <c r="AT95" s="401"/>
      <c r="AU95" s="401"/>
      <c r="AV95" s="401"/>
      <c r="AW95" s="401"/>
      <c r="AX95" s="401"/>
      <c r="AY95" s="401"/>
      <c r="AZ95" s="401"/>
      <c r="BA95" s="401"/>
      <c r="BB95" s="401"/>
      <c r="BC95" s="401"/>
      <c r="BD95" s="401"/>
      <c r="BE95" s="401"/>
      <c r="BF95" s="401"/>
    </row>
    <row r="96" spans="1:58">
      <c r="A96" s="401"/>
      <c r="B96" s="401"/>
      <c r="C96" s="401"/>
      <c r="D96" s="401"/>
      <c r="E96" s="401"/>
      <c r="F96" s="401"/>
      <c r="G96" s="401"/>
      <c r="H96" s="401"/>
      <c r="I96" s="401"/>
      <c r="J96" s="401"/>
      <c r="K96" s="401"/>
      <c r="L96" s="401"/>
      <c r="M96" s="401"/>
      <c r="N96" s="401"/>
      <c r="O96" s="401"/>
      <c r="P96" s="401"/>
      <c r="Q96" s="401"/>
      <c r="R96" s="401"/>
      <c r="S96" s="401"/>
      <c r="T96" s="401"/>
      <c r="U96" s="401"/>
      <c r="V96" s="401"/>
      <c r="W96" s="401"/>
      <c r="X96" s="401"/>
      <c r="Y96" s="401"/>
      <c r="Z96" s="401"/>
      <c r="AA96" s="401"/>
      <c r="AB96" s="401"/>
      <c r="AC96" s="401"/>
      <c r="AD96" s="401"/>
      <c r="AE96" s="401"/>
      <c r="AF96" s="401"/>
      <c r="AG96" s="401"/>
      <c r="AH96" s="401"/>
      <c r="AI96" s="401"/>
      <c r="AJ96" s="401"/>
      <c r="AK96" s="401"/>
      <c r="AL96" s="401"/>
      <c r="AM96" s="401"/>
      <c r="AN96" s="401"/>
      <c r="AO96" s="401"/>
      <c r="AP96" s="401"/>
      <c r="AQ96" s="401"/>
      <c r="AR96" s="401"/>
      <c r="AS96" s="401"/>
      <c r="AT96" s="401"/>
      <c r="AU96" s="401"/>
      <c r="AV96" s="401"/>
      <c r="AW96" s="401"/>
      <c r="AX96" s="401"/>
      <c r="AY96" s="401"/>
      <c r="AZ96" s="401"/>
      <c r="BA96" s="401"/>
      <c r="BB96" s="401"/>
      <c r="BC96" s="401"/>
      <c r="BD96" s="401"/>
      <c r="BE96" s="401"/>
      <c r="BF96" s="401"/>
    </row>
    <row r="97" spans="1:58">
      <c r="A97" s="401"/>
      <c r="B97" s="401"/>
      <c r="C97" s="401"/>
      <c r="D97" s="401"/>
      <c r="E97" s="401"/>
      <c r="F97" s="401"/>
      <c r="G97" s="401"/>
      <c r="H97" s="401"/>
      <c r="I97" s="401"/>
      <c r="J97" s="401"/>
      <c r="K97" s="401"/>
      <c r="L97" s="401"/>
      <c r="M97" s="401"/>
      <c r="N97" s="401"/>
      <c r="O97" s="401"/>
      <c r="P97" s="401"/>
      <c r="Q97" s="401"/>
      <c r="R97" s="401"/>
      <c r="S97" s="401"/>
      <c r="T97" s="401"/>
      <c r="U97" s="401"/>
      <c r="V97" s="401"/>
      <c r="W97" s="401"/>
      <c r="X97" s="401"/>
      <c r="Y97" s="401"/>
      <c r="Z97" s="401"/>
      <c r="AA97" s="401"/>
      <c r="AB97" s="401"/>
      <c r="AC97" s="401"/>
      <c r="AD97" s="401"/>
      <c r="AE97" s="401"/>
      <c r="AF97" s="401"/>
      <c r="AG97" s="401"/>
      <c r="AH97" s="401"/>
      <c r="AI97" s="401"/>
      <c r="AJ97" s="401"/>
      <c r="AK97" s="401"/>
      <c r="AL97" s="401"/>
      <c r="AM97" s="401"/>
      <c r="AN97" s="401"/>
      <c r="AO97" s="401"/>
      <c r="AP97" s="401"/>
      <c r="AQ97" s="401"/>
      <c r="AR97" s="401"/>
      <c r="AS97" s="401"/>
      <c r="AT97" s="401"/>
      <c r="AU97" s="401"/>
      <c r="AV97" s="401"/>
      <c r="AW97" s="401"/>
      <c r="AX97" s="401"/>
      <c r="AY97" s="401"/>
      <c r="AZ97" s="401"/>
      <c r="BA97" s="401"/>
      <c r="BB97" s="401"/>
      <c r="BC97" s="401"/>
      <c r="BD97" s="401"/>
      <c r="BE97" s="401"/>
      <c r="BF97" s="401"/>
    </row>
    <row r="98" spans="1:58">
      <c r="A98" s="401"/>
      <c r="B98" s="401"/>
      <c r="C98" s="401"/>
      <c r="D98" s="401"/>
      <c r="E98" s="401"/>
      <c r="F98" s="401"/>
      <c r="G98" s="401"/>
      <c r="H98" s="401"/>
      <c r="I98" s="401"/>
      <c r="J98" s="401"/>
      <c r="K98" s="401"/>
      <c r="L98" s="401"/>
      <c r="M98" s="401"/>
      <c r="N98" s="401"/>
      <c r="O98" s="401"/>
      <c r="P98" s="401"/>
      <c r="Q98" s="401"/>
      <c r="R98" s="401"/>
      <c r="S98" s="401"/>
      <c r="T98" s="401"/>
      <c r="U98" s="401"/>
      <c r="V98" s="401"/>
      <c r="W98" s="401"/>
      <c r="X98" s="401"/>
      <c r="Y98" s="401"/>
      <c r="Z98" s="401"/>
      <c r="AA98" s="401"/>
      <c r="AB98" s="401"/>
      <c r="AC98" s="401"/>
      <c r="AD98" s="401"/>
      <c r="AE98" s="401"/>
      <c r="AF98" s="401"/>
      <c r="AG98" s="401"/>
      <c r="AH98" s="401"/>
      <c r="AI98" s="401"/>
      <c r="AJ98" s="401"/>
      <c r="AK98" s="401"/>
      <c r="AL98" s="401"/>
      <c r="AM98" s="401"/>
      <c r="AN98" s="401"/>
      <c r="AO98" s="401"/>
      <c r="AP98" s="401"/>
      <c r="AQ98" s="401"/>
      <c r="AR98" s="401"/>
      <c r="AS98" s="401"/>
      <c r="AT98" s="401"/>
      <c r="AU98" s="401"/>
      <c r="AV98" s="401"/>
      <c r="AW98" s="401"/>
      <c r="AX98" s="401"/>
      <c r="AY98" s="401"/>
      <c r="AZ98" s="401"/>
      <c r="BA98" s="401"/>
      <c r="BB98" s="401"/>
      <c r="BC98" s="401"/>
      <c r="BD98" s="401"/>
      <c r="BE98" s="401"/>
      <c r="BF98" s="401"/>
    </row>
    <row r="99" spans="1:58">
      <c r="A99" s="401"/>
      <c r="B99" s="401"/>
      <c r="C99" s="401"/>
      <c r="D99" s="401"/>
      <c r="E99" s="401"/>
      <c r="F99" s="401"/>
      <c r="G99" s="401"/>
      <c r="H99" s="401"/>
      <c r="I99" s="401"/>
      <c r="J99" s="401"/>
      <c r="K99" s="401"/>
      <c r="L99" s="401"/>
      <c r="M99" s="401"/>
      <c r="N99" s="401"/>
      <c r="O99" s="401"/>
      <c r="P99" s="401"/>
      <c r="Q99" s="401"/>
      <c r="R99" s="401"/>
      <c r="S99" s="401"/>
      <c r="T99" s="401"/>
      <c r="U99" s="401"/>
      <c r="V99" s="401"/>
      <c r="W99" s="401"/>
      <c r="X99" s="401"/>
      <c r="Y99" s="401"/>
      <c r="Z99" s="401"/>
      <c r="AA99" s="401"/>
      <c r="AB99" s="401"/>
      <c r="AC99" s="401"/>
      <c r="AD99" s="401"/>
      <c r="AE99" s="401"/>
      <c r="AF99" s="401"/>
      <c r="AG99" s="401"/>
      <c r="AH99" s="401"/>
      <c r="AI99" s="401"/>
      <c r="AJ99" s="401"/>
      <c r="AK99" s="401"/>
      <c r="AL99" s="401"/>
      <c r="AM99" s="401"/>
      <c r="AN99" s="401"/>
      <c r="AO99" s="401"/>
      <c r="AP99" s="401"/>
      <c r="AQ99" s="401"/>
      <c r="AR99" s="401"/>
      <c r="AS99" s="401"/>
      <c r="AT99" s="401"/>
      <c r="AU99" s="401"/>
      <c r="AV99" s="401"/>
      <c r="AW99" s="401"/>
      <c r="AX99" s="401"/>
      <c r="AY99" s="401"/>
      <c r="AZ99" s="401"/>
      <c r="BA99" s="401"/>
      <c r="BB99" s="401"/>
      <c r="BC99" s="401"/>
      <c r="BD99" s="401"/>
      <c r="BE99" s="401"/>
      <c r="BF99" s="401"/>
    </row>
    <row r="100" spans="1:58">
      <c r="A100" s="401"/>
      <c r="B100" s="401"/>
      <c r="C100" s="401"/>
      <c r="D100" s="401"/>
      <c r="E100" s="401"/>
      <c r="F100" s="401"/>
      <c r="G100" s="401"/>
      <c r="H100" s="401"/>
      <c r="I100" s="401"/>
      <c r="J100" s="401"/>
      <c r="K100" s="401"/>
      <c r="L100" s="401"/>
      <c r="M100" s="401"/>
      <c r="N100" s="401"/>
      <c r="O100" s="401"/>
      <c r="P100" s="401"/>
      <c r="Q100" s="401"/>
      <c r="R100" s="401"/>
      <c r="S100" s="401"/>
      <c r="T100" s="401"/>
      <c r="U100" s="401"/>
      <c r="V100" s="401"/>
      <c r="W100" s="401"/>
      <c r="X100" s="401"/>
      <c r="Y100" s="401"/>
      <c r="Z100" s="401"/>
      <c r="AA100" s="401"/>
      <c r="AB100" s="401"/>
      <c r="AC100" s="401"/>
      <c r="AD100" s="401"/>
      <c r="AE100" s="401"/>
      <c r="AF100" s="401"/>
      <c r="AG100" s="401"/>
      <c r="AH100" s="401"/>
      <c r="AI100" s="401"/>
      <c r="AJ100" s="401"/>
      <c r="AK100" s="401"/>
      <c r="AL100" s="401"/>
      <c r="AM100" s="401"/>
      <c r="AN100" s="401"/>
      <c r="AO100" s="401"/>
      <c r="AP100" s="401"/>
      <c r="AQ100" s="401"/>
      <c r="AR100" s="401"/>
      <c r="AS100" s="401"/>
      <c r="AT100" s="401"/>
      <c r="AU100" s="401"/>
      <c r="AV100" s="401"/>
      <c r="AW100" s="401"/>
      <c r="AX100" s="401"/>
      <c r="AY100" s="401"/>
      <c r="AZ100" s="401"/>
      <c r="BA100" s="401"/>
      <c r="BB100" s="401"/>
      <c r="BC100" s="401"/>
      <c r="BD100" s="401"/>
      <c r="BE100" s="401"/>
      <c r="BF100" s="401"/>
    </row>
    <row r="101" spans="1:58">
      <c r="A101" s="401"/>
      <c r="B101" s="401"/>
      <c r="C101" s="401"/>
      <c r="D101" s="401"/>
      <c r="E101" s="401"/>
      <c r="F101" s="401"/>
      <c r="G101" s="401"/>
      <c r="H101" s="401"/>
      <c r="I101" s="401"/>
      <c r="J101" s="401"/>
      <c r="K101" s="401"/>
      <c r="L101" s="401"/>
      <c r="M101" s="401"/>
      <c r="N101" s="401"/>
      <c r="O101" s="401"/>
      <c r="P101" s="401"/>
      <c r="Q101" s="401"/>
      <c r="R101" s="401"/>
      <c r="S101" s="401"/>
      <c r="T101" s="401"/>
      <c r="U101" s="401"/>
      <c r="V101" s="401"/>
      <c r="W101" s="401"/>
      <c r="X101" s="401"/>
      <c r="Y101" s="401"/>
      <c r="Z101" s="401"/>
      <c r="AA101" s="401"/>
      <c r="AB101" s="401"/>
      <c r="AC101" s="401"/>
      <c r="AD101" s="401"/>
      <c r="AE101" s="401"/>
      <c r="AF101" s="401"/>
      <c r="AG101" s="401"/>
      <c r="AH101" s="401"/>
      <c r="AI101" s="401"/>
      <c r="AJ101" s="401"/>
      <c r="AK101" s="401"/>
      <c r="AL101" s="401"/>
      <c r="AM101" s="401"/>
      <c r="AN101" s="401"/>
      <c r="AO101" s="401"/>
      <c r="AP101" s="401"/>
      <c r="AQ101" s="401"/>
      <c r="AR101" s="401"/>
      <c r="AS101" s="401"/>
      <c r="AT101" s="401"/>
      <c r="AU101" s="401"/>
      <c r="AV101" s="401"/>
      <c r="AW101" s="401"/>
      <c r="AX101" s="401"/>
      <c r="AY101" s="401"/>
      <c r="AZ101" s="401"/>
      <c r="BA101" s="401"/>
      <c r="BB101" s="401"/>
      <c r="BC101" s="401"/>
      <c r="BD101" s="401"/>
      <c r="BE101" s="401"/>
      <c r="BF101" s="401"/>
    </row>
    <row r="102" spans="1:58">
      <c r="A102" s="401"/>
      <c r="B102" s="401"/>
      <c r="C102" s="401"/>
      <c r="D102" s="401"/>
      <c r="E102" s="401"/>
      <c r="F102" s="401"/>
      <c r="G102" s="401"/>
      <c r="H102" s="401"/>
      <c r="I102" s="401"/>
      <c r="J102" s="401"/>
      <c r="K102" s="401"/>
      <c r="L102" s="401"/>
      <c r="M102" s="401"/>
      <c r="N102" s="401"/>
      <c r="O102" s="401"/>
      <c r="P102" s="401"/>
      <c r="Q102" s="401"/>
      <c r="R102" s="401"/>
      <c r="S102" s="401"/>
      <c r="T102" s="401"/>
      <c r="U102" s="401"/>
      <c r="V102" s="401"/>
      <c r="W102" s="401"/>
      <c r="X102" s="401"/>
      <c r="Y102" s="401"/>
      <c r="Z102" s="401"/>
      <c r="AA102" s="401"/>
      <c r="AB102" s="401"/>
      <c r="AC102" s="401"/>
      <c r="AD102" s="401"/>
      <c r="AE102" s="401"/>
      <c r="AF102" s="401"/>
      <c r="AG102" s="401"/>
      <c r="AH102" s="401"/>
      <c r="AI102" s="401"/>
      <c r="AJ102" s="401"/>
      <c r="AK102" s="401"/>
      <c r="AL102" s="401"/>
      <c r="AM102" s="401"/>
      <c r="AN102" s="401"/>
      <c r="AO102" s="401"/>
      <c r="AP102" s="401"/>
      <c r="AQ102" s="401"/>
      <c r="AR102" s="401"/>
      <c r="AS102" s="401"/>
      <c r="AT102" s="401"/>
      <c r="AU102" s="401"/>
      <c r="AV102" s="401"/>
      <c r="AW102" s="401"/>
      <c r="AX102" s="401"/>
      <c r="AY102" s="401"/>
      <c r="AZ102" s="401"/>
      <c r="BA102" s="401"/>
      <c r="BB102" s="401"/>
      <c r="BC102" s="401"/>
      <c r="BD102" s="401"/>
      <c r="BE102" s="401"/>
      <c r="BF102" s="401"/>
    </row>
    <row r="103" spans="1:58">
      <c r="A103" s="401"/>
      <c r="B103" s="401"/>
      <c r="C103" s="401"/>
      <c r="D103" s="401"/>
      <c r="E103" s="401"/>
      <c r="F103" s="401"/>
      <c r="G103" s="401"/>
      <c r="H103" s="401"/>
      <c r="I103" s="401"/>
      <c r="J103" s="401"/>
      <c r="K103" s="401"/>
      <c r="L103" s="401"/>
      <c r="M103" s="401"/>
      <c r="N103" s="401"/>
      <c r="O103" s="401"/>
      <c r="P103" s="401"/>
      <c r="Q103" s="401"/>
      <c r="R103" s="401"/>
      <c r="S103" s="401"/>
      <c r="T103" s="401"/>
      <c r="U103" s="401"/>
      <c r="V103" s="401"/>
      <c r="W103" s="401"/>
      <c r="X103" s="401"/>
      <c r="Y103" s="401"/>
      <c r="Z103" s="401"/>
      <c r="AA103" s="401"/>
      <c r="AB103" s="401"/>
      <c r="AC103" s="401"/>
      <c r="AD103" s="401"/>
      <c r="AE103" s="401"/>
      <c r="AF103" s="401"/>
      <c r="AG103" s="401"/>
      <c r="AH103" s="401"/>
      <c r="AI103" s="401"/>
      <c r="AJ103" s="401"/>
      <c r="AK103" s="401"/>
      <c r="AL103" s="401"/>
      <c r="AM103" s="401"/>
      <c r="AN103" s="401"/>
      <c r="AO103" s="401"/>
      <c r="AP103" s="401"/>
      <c r="AQ103" s="401"/>
      <c r="AR103" s="401"/>
      <c r="AS103" s="401"/>
      <c r="AT103" s="401"/>
      <c r="AU103" s="401"/>
      <c r="AV103" s="401"/>
      <c r="AW103" s="401"/>
      <c r="AX103" s="401"/>
      <c r="AY103" s="401"/>
      <c r="AZ103" s="401"/>
      <c r="BA103" s="401"/>
      <c r="BB103" s="401"/>
      <c r="BC103" s="401"/>
      <c r="BD103" s="401"/>
      <c r="BE103" s="401"/>
      <c r="BF103" s="401"/>
    </row>
    <row r="104" spans="1:58">
      <c r="A104" s="401"/>
      <c r="B104" s="401"/>
      <c r="C104" s="401"/>
      <c r="D104" s="401"/>
      <c r="E104" s="401"/>
      <c r="F104" s="401"/>
      <c r="G104" s="401"/>
      <c r="H104" s="401"/>
      <c r="I104" s="401"/>
      <c r="J104" s="401"/>
      <c r="K104" s="401"/>
      <c r="L104" s="401"/>
      <c r="M104" s="401"/>
      <c r="N104" s="401"/>
      <c r="O104" s="401"/>
      <c r="P104" s="401"/>
      <c r="Q104" s="401"/>
      <c r="R104" s="401"/>
      <c r="S104" s="401"/>
      <c r="T104" s="401"/>
      <c r="U104" s="401"/>
      <c r="V104" s="401"/>
      <c r="W104" s="401"/>
      <c r="X104" s="401"/>
      <c r="Y104" s="401"/>
      <c r="Z104" s="401"/>
      <c r="AA104" s="401"/>
      <c r="AB104" s="401"/>
      <c r="AC104" s="401"/>
      <c r="AD104" s="401"/>
      <c r="AE104" s="401"/>
      <c r="AF104" s="401"/>
      <c r="AG104" s="401"/>
      <c r="AH104" s="401"/>
      <c r="AI104" s="401"/>
      <c r="AJ104" s="401"/>
      <c r="AK104" s="401"/>
      <c r="AL104" s="401"/>
      <c r="AM104" s="401"/>
      <c r="AN104" s="401"/>
      <c r="AO104" s="401"/>
      <c r="AP104" s="401"/>
      <c r="AQ104" s="401"/>
      <c r="AR104" s="401"/>
      <c r="AS104" s="401"/>
      <c r="AT104" s="401"/>
      <c r="AU104" s="401"/>
      <c r="AV104" s="401"/>
      <c r="AW104" s="401"/>
      <c r="AX104" s="401"/>
      <c r="AY104" s="401"/>
      <c r="AZ104" s="401"/>
      <c r="BA104" s="401"/>
      <c r="BB104" s="401"/>
      <c r="BC104" s="401"/>
      <c r="BD104" s="401"/>
      <c r="BE104" s="401"/>
      <c r="BF104" s="401"/>
    </row>
    <row r="105" spans="1:58">
      <c r="A105" s="401"/>
      <c r="B105" s="401"/>
      <c r="C105" s="401"/>
      <c r="D105" s="401"/>
      <c r="E105" s="401"/>
      <c r="F105" s="401"/>
      <c r="G105" s="401"/>
      <c r="H105" s="401"/>
      <c r="I105" s="401"/>
      <c r="J105" s="401"/>
      <c r="K105" s="401"/>
      <c r="L105" s="401"/>
      <c r="M105" s="401"/>
      <c r="N105" s="401"/>
      <c r="O105" s="401"/>
      <c r="P105" s="401"/>
      <c r="Q105" s="401"/>
      <c r="R105" s="401"/>
      <c r="S105" s="401"/>
      <c r="T105" s="401"/>
      <c r="U105" s="401"/>
      <c r="V105" s="401"/>
      <c r="W105" s="401"/>
      <c r="X105" s="401"/>
      <c r="Y105" s="401"/>
      <c r="Z105" s="401"/>
      <c r="AA105" s="401"/>
      <c r="AB105" s="401"/>
      <c r="AC105" s="401"/>
      <c r="AD105" s="401"/>
      <c r="AE105" s="401"/>
      <c r="AF105" s="401"/>
      <c r="AG105" s="401"/>
      <c r="AH105" s="401"/>
      <c r="AI105" s="401"/>
      <c r="AJ105" s="401"/>
      <c r="AK105" s="401"/>
      <c r="AL105" s="401"/>
      <c r="AM105" s="401"/>
      <c r="AN105" s="401"/>
      <c r="AO105" s="401"/>
      <c r="AP105" s="401"/>
      <c r="AQ105" s="401"/>
      <c r="AR105" s="401"/>
      <c r="AS105" s="401"/>
      <c r="AT105" s="401"/>
      <c r="AU105" s="401"/>
      <c r="AV105" s="401"/>
      <c r="AW105" s="401"/>
      <c r="AX105" s="401"/>
      <c r="AY105" s="401"/>
      <c r="AZ105" s="401"/>
      <c r="BA105" s="401"/>
      <c r="BB105" s="401"/>
      <c r="BC105" s="401"/>
      <c r="BD105" s="401"/>
      <c r="BE105" s="401"/>
      <c r="BF105" s="401"/>
    </row>
    <row r="106" spans="1:58">
      <c r="A106" s="401"/>
      <c r="B106" s="401"/>
      <c r="C106" s="401"/>
      <c r="D106" s="401"/>
      <c r="E106" s="401"/>
      <c r="F106" s="401"/>
      <c r="G106" s="401"/>
      <c r="H106" s="401"/>
      <c r="I106" s="401"/>
      <c r="J106" s="401"/>
      <c r="K106" s="401"/>
      <c r="L106" s="401"/>
      <c r="M106" s="401"/>
      <c r="N106" s="401"/>
      <c r="O106" s="401"/>
      <c r="P106" s="401"/>
      <c r="Q106" s="401"/>
      <c r="R106" s="401"/>
      <c r="S106" s="401"/>
      <c r="T106" s="401"/>
      <c r="U106" s="401"/>
      <c r="V106" s="401"/>
      <c r="W106" s="401"/>
      <c r="X106" s="401"/>
      <c r="Y106" s="401"/>
      <c r="Z106" s="401"/>
      <c r="AA106" s="401"/>
      <c r="AB106" s="401"/>
      <c r="AC106" s="401"/>
      <c r="AD106" s="401"/>
      <c r="AE106" s="401"/>
      <c r="AF106" s="401"/>
      <c r="AG106" s="401"/>
      <c r="AH106" s="401"/>
      <c r="AI106" s="401"/>
      <c r="AJ106" s="401"/>
      <c r="AK106" s="401"/>
      <c r="AL106" s="401"/>
      <c r="AM106" s="401"/>
      <c r="AN106" s="401"/>
      <c r="AO106" s="401"/>
      <c r="AP106" s="401"/>
      <c r="AQ106" s="401"/>
      <c r="AR106" s="401"/>
      <c r="AS106" s="401"/>
      <c r="AT106" s="401"/>
      <c r="AU106" s="401"/>
      <c r="AV106" s="401"/>
      <c r="AW106" s="401"/>
      <c r="AX106" s="401"/>
      <c r="AY106" s="401"/>
      <c r="AZ106" s="401"/>
      <c r="BA106" s="401"/>
      <c r="BB106" s="401"/>
      <c r="BC106" s="401"/>
      <c r="BD106" s="401"/>
      <c r="BE106" s="401"/>
      <c r="BF106" s="401"/>
    </row>
    <row r="107" spans="1:58">
      <c r="A107" s="401"/>
      <c r="B107" s="401"/>
      <c r="C107" s="401"/>
      <c r="D107" s="401"/>
      <c r="E107" s="401"/>
      <c r="F107" s="401"/>
      <c r="G107" s="401"/>
      <c r="H107" s="401"/>
      <c r="I107" s="401"/>
      <c r="J107" s="401"/>
      <c r="K107" s="401"/>
      <c r="L107" s="401"/>
      <c r="M107" s="401"/>
      <c r="N107" s="401"/>
      <c r="O107" s="401"/>
      <c r="P107" s="401"/>
      <c r="Q107" s="401"/>
      <c r="R107" s="401"/>
      <c r="S107" s="401"/>
      <c r="T107" s="401"/>
      <c r="U107" s="401"/>
      <c r="V107" s="401"/>
      <c r="W107" s="401"/>
      <c r="X107" s="401"/>
      <c r="Y107" s="401"/>
      <c r="Z107" s="401"/>
      <c r="AA107" s="401"/>
      <c r="AB107" s="401"/>
      <c r="AC107" s="401"/>
      <c r="AD107" s="401"/>
      <c r="AE107" s="401"/>
      <c r="AF107" s="401"/>
      <c r="AG107" s="401"/>
      <c r="AH107" s="401"/>
      <c r="AI107" s="401"/>
      <c r="AJ107" s="401"/>
      <c r="AK107" s="401"/>
      <c r="AL107" s="401"/>
      <c r="AM107" s="401"/>
      <c r="AN107" s="401"/>
      <c r="AO107" s="401"/>
      <c r="AP107" s="401"/>
      <c r="AQ107" s="401"/>
      <c r="AR107" s="401"/>
      <c r="AS107" s="401"/>
      <c r="AT107" s="401"/>
      <c r="AU107" s="401"/>
      <c r="AV107" s="401"/>
      <c r="AW107" s="401"/>
      <c r="AX107" s="401"/>
      <c r="AY107" s="401"/>
      <c r="AZ107" s="401"/>
      <c r="BA107" s="401"/>
      <c r="BB107" s="401"/>
      <c r="BC107" s="401"/>
      <c r="BD107" s="401"/>
      <c r="BE107" s="401"/>
      <c r="BF107" s="401"/>
    </row>
    <row r="108" spans="1:58">
      <c r="A108" s="401"/>
      <c r="B108" s="401"/>
      <c r="C108" s="401"/>
      <c r="D108" s="401"/>
      <c r="E108" s="401"/>
      <c r="F108" s="401"/>
      <c r="G108" s="401"/>
      <c r="H108" s="401"/>
      <c r="I108" s="401"/>
      <c r="J108" s="401"/>
      <c r="K108" s="401"/>
      <c r="L108" s="401"/>
      <c r="M108" s="401"/>
      <c r="N108" s="401"/>
      <c r="O108" s="401"/>
      <c r="P108" s="401"/>
      <c r="Q108" s="401"/>
      <c r="R108" s="401"/>
      <c r="S108" s="401"/>
      <c r="T108" s="401"/>
      <c r="U108" s="401"/>
      <c r="V108" s="401"/>
      <c r="W108" s="401"/>
      <c r="X108" s="401"/>
      <c r="Y108" s="401"/>
      <c r="Z108" s="401"/>
      <c r="AA108" s="401"/>
      <c r="AB108" s="401"/>
      <c r="AC108" s="401"/>
      <c r="AD108" s="401"/>
      <c r="AE108" s="401"/>
      <c r="AF108" s="401"/>
      <c r="AG108" s="401"/>
      <c r="AH108" s="401"/>
      <c r="AI108" s="401"/>
      <c r="AJ108" s="401"/>
      <c r="AK108" s="401"/>
      <c r="AL108" s="401"/>
      <c r="AM108" s="401"/>
      <c r="AN108" s="401"/>
      <c r="AO108" s="401"/>
      <c r="AP108" s="401"/>
      <c r="AQ108" s="401"/>
      <c r="AR108" s="401"/>
      <c r="AS108" s="401"/>
      <c r="AT108" s="401"/>
      <c r="AU108" s="401"/>
      <c r="AV108" s="401"/>
      <c r="AW108" s="401"/>
      <c r="AX108" s="401"/>
      <c r="AY108" s="401"/>
      <c r="AZ108" s="401"/>
      <c r="BA108" s="401"/>
      <c r="BB108" s="401"/>
      <c r="BC108" s="401"/>
      <c r="BD108" s="401"/>
      <c r="BE108" s="401"/>
      <c r="BF108" s="401"/>
    </row>
    <row r="109" spans="1:58">
      <c r="A109" s="401"/>
      <c r="B109" s="401"/>
      <c r="C109" s="401"/>
      <c r="D109" s="401"/>
      <c r="E109" s="401"/>
      <c r="F109" s="401"/>
      <c r="G109" s="401"/>
      <c r="H109" s="401"/>
      <c r="I109" s="401"/>
      <c r="J109" s="401"/>
      <c r="K109" s="401"/>
      <c r="L109" s="401"/>
      <c r="M109" s="401"/>
      <c r="N109" s="401"/>
      <c r="O109" s="401"/>
      <c r="P109" s="401"/>
      <c r="Q109" s="401"/>
      <c r="R109" s="401"/>
      <c r="S109" s="401"/>
      <c r="T109" s="401"/>
      <c r="U109" s="401"/>
      <c r="V109" s="401"/>
      <c r="W109" s="401"/>
      <c r="X109" s="401"/>
      <c r="Y109" s="401"/>
      <c r="Z109" s="401"/>
      <c r="AA109" s="401"/>
      <c r="AB109" s="401"/>
      <c r="AC109" s="401"/>
      <c r="AD109" s="401"/>
      <c r="AE109" s="401"/>
      <c r="AF109" s="401"/>
      <c r="AG109" s="401"/>
      <c r="AH109" s="401"/>
      <c r="AI109" s="401"/>
      <c r="AJ109" s="401"/>
      <c r="AK109" s="401"/>
      <c r="AL109" s="401"/>
      <c r="AM109" s="401"/>
      <c r="AN109" s="401"/>
      <c r="AO109" s="401"/>
      <c r="AP109" s="401"/>
      <c r="AQ109" s="401"/>
      <c r="AR109" s="401"/>
      <c r="AS109" s="401"/>
      <c r="AT109" s="401"/>
      <c r="AU109" s="401"/>
      <c r="AV109" s="401"/>
      <c r="AW109" s="401"/>
      <c r="AX109" s="401"/>
      <c r="AY109" s="401"/>
      <c r="AZ109" s="401"/>
      <c r="BA109" s="401"/>
      <c r="BB109" s="401"/>
      <c r="BC109" s="401"/>
      <c r="BD109" s="401"/>
      <c r="BE109" s="401"/>
      <c r="BF109" s="401"/>
    </row>
    <row r="110" spans="1:58">
      <c r="A110" s="401"/>
      <c r="B110" s="401"/>
      <c r="C110" s="401"/>
      <c r="D110" s="401"/>
      <c r="E110" s="401"/>
      <c r="F110" s="401"/>
      <c r="G110" s="401"/>
      <c r="H110" s="401"/>
      <c r="I110" s="401"/>
      <c r="J110" s="401"/>
      <c r="K110" s="401"/>
      <c r="L110" s="401"/>
      <c r="M110" s="401"/>
      <c r="N110" s="401"/>
      <c r="O110" s="401"/>
      <c r="P110" s="401"/>
      <c r="Q110" s="401"/>
      <c r="R110" s="401"/>
      <c r="S110" s="401"/>
      <c r="T110" s="401"/>
      <c r="U110" s="401"/>
      <c r="V110" s="401"/>
      <c r="W110" s="401"/>
      <c r="X110" s="401"/>
      <c r="Y110" s="401"/>
      <c r="Z110" s="401"/>
      <c r="AA110" s="401"/>
      <c r="AB110" s="401"/>
      <c r="AC110" s="401"/>
      <c r="AD110" s="401"/>
      <c r="AE110" s="401"/>
      <c r="AF110" s="401"/>
      <c r="AG110" s="401"/>
      <c r="AH110" s="401"/>
      <c r="AI110" s="401"/>
      <c r="AJ110" s="401"/>
      <c r="AK110" s="401"/>
      <c r="AL110" s="401"/>
      <c r="AM110" s="401"/>
      <c r="AN110" s="401"/>
      <c r="AO110" s="401"/>
      <c r="AP110" s="401"/>
      <c r="AQ110" s="401"/>
      <c r="AR110" s="401"/>
      <c r="AS110" s="401"/>
      <c r="AT110" s="401"/>
      <c r="AU110" s="401"/>
      <c r="AV110" s="401"/>
      <c r="AW110" s="401"/>
      <c r="AX110" s="401"/>
      <c r="AY110" s="401"/>
      <c r="AZ110" s="401"/>
      <c r="BA110" s="401"/>
      <c r="BB110" s="401"/>
      <c r="BC110" s="401"/>
      <c r="BD110" s="401"/>
      <c r="BE110" s="401"/>
      <c r="BF110" s="401"/>
    </row>
    <row r="111" spans="1:58">
      <c r="A111" s="401"/>
      <c r="B111" s="401"/>
      <c r="C111" s="401"/>
      <c r="D111" s="401"/>
      <c r="E111" s="401"/>
      <c r="F111" s="401"/>
      <c r="G111" s="401"/>
      <c r="H111" s="401"/>
      <c r="I111" s="401"/>
      <c r="J111" s="401"/>
      <c r="K111" s="401"/>
      <c r="L111" s="401"/>
      <c r="M111" s="401"/>
      <c r="N111" s="401"/>
      <c r="O111" s="401"/>
      <c r="P111" s="401"/>
      <c r="Q111" s="401"/>
      <c r="R111" s="401"/>
      <c r="S111" s="401"/>
      <c r="T111" s="401"/>
      <c r="U111" s="401"/>
      <c r="V111" s="401"/>
      <c r="W111" s="401"/>
      <c r="X111" s="401"/>
      <c r="Y111" s="401"/>
      <c r="Z111" s="401"/>
      <c r="AA111" s="401"/>
      <c r="AB111" s="401"/>
      <c r="AC111" s="401"/>
      <c r="AD111" s="401"/>
      <c r="AE111" s="401"/>
      <c r="AF111" s="401"/>
      <c r="AG111" s="401"/>
      <c r="AH111" s="401"/>
      <c r="AI111" s="401"/>
      <c r="AJ111" s="401"/>
      <c r="AK111" s="401"/>
      <c r="AL111" s="401"/>
      <c r="AM111" s="401"/>
      <c r="AN111" s="401"/>
      <c r="AO111" s="401"/>
      <c r="AP111" s="401"/>
      <c r="AQ111" s="401"/>
      <c r="AR111" s="401"/>
      <c r="AS111" s="401"/>
      <c r="AT111" s="401"/>
      <c r="AU111" s="401"/>
      <c r="AV111" s="401"/>
      <c r="AW111" s="401"/>
      <c r="AX111" s="401"/>
      <c r="AY111" s="401"/>
      <c r="AZ111" s="401"/>
      <c r="BA111" s="401"/>
      <c r="BB111" s="401"/>
      <c r="BC111" s="401"/>
      <c r="BD111" s="401"/>
      <c r="BE111" s="401"/>
      <c r="BF111" s="401"/>
    </row>
    <row r="112" spans="1:58">
      <c r="A112" s="401"/>
      <c r="B112" s="401"/>
      <c r="C112" s="401"/>
      <c r="D112" s="401"/>
      <c r="E112" s="401"/>
      <c r="F112" s="401"/>
      <c r="G112" s="401"/>
      <c r="H112" s="401"/>
      <c r="I112" s="401"/>
      <c r="J112" s="401"/>
      <c r="K112" s="401"/>
      <c r="L112" s="401"/>
      <c r="M112" s="401"/>
      <c r="N112" s="401"/>
      <c r="O112" s="401"/>
      <c r="P112" s="401"/>
      <c r="Q112" s="401"/>
      <c r="R112" s="401"/>
      <c r="S112" s="401"/>
      <c r="T112" s="401"/>
      <c r="U112" s="401"/>
      <c r="V112" s="401"/>
      <c r="W112" s="401"/>
      <c r="X112" s="401"/>
      <c r="Y112" s="401"/>
      <c r="Z112" s="401"/>
      <c r="AA112" s="401"/>
      <c r="AB112" s="401"/>
      <c r="AC112" s="401"/>
      <c r="AD112" s="401"/>
      <c r="AE112" s="401"/>
      <c r="AF112" s="401"/>
      <c r="AG112" s="401"/>
      <c r="AH112" s="401"/>
      <c r="AI112" s="401"/>
      <c r="AJ112" s="401"/>
      <c r="AK112" s="401"/>
      <c r="AL112" s="401"/>
      <c r="AM112" s="401"/>
      <c r="AN112" s="401"/>
      <c r="AO112" s="401"/>
      <c r="AP112" s="401"/>
      <c r="AQ112" s="401"/>
      <c r="AR112" s="401"/>
      <c r="AS112" s="401"/>
      <c r="AT112" s="401"/>
      <c r="AU112" s="401"/>
      <c r="AV112" s="401"/>
      <c r="AW112" s="401"/>
      <c r="AX112" s="401"/>
      <c r="AY112" s="401"/>
      <c r="AZ112" s="401"/>
      <c r="BA112" s="401"/>
      <c r="BB112" s="401"/>
      <c r="BC112" s="401"/>
      <c r="BD112" s="401"/>
      <c r="BE112" s="401"/>
      <c r="BF112" s="401"/>
    </row>
    <row r="113" spans="1:58">
      <c r="A113" s="401"/>
      <c r="B113" s="401"/>
      <c r="C113" s="401"/>
      <c r="D113" s="401"/>
      <c r="E113" s="401"/>
      <c r="F113" s="401"/>
      <c r="G113" s="401"/>
      <c r="H113" s="401"/>
      <c r="I113" s="401"/>
      <c r="J113" s="401"/>
      <c r="K113" s="401"/>
      <c r="L113" s="401"/>
      <c r="M113" s="401"/>
      <c r="N113" s="401"/>
      <c r="O113" s="401"/>
      <c r="P113" s="401"/>
      <c r="Q113" s="401"/>
      <c r="R113" s="401"/>
      <c r="S113" s="401"/>
      <c r="T113" s="401"/>
      <c r="U113" s="401"/>
      <c r="V113" s="401"/>
      <c r="W113" s="401"/>
      <c r="X113" s="401"/>
      <c r="Y113" s="401"/>
      <c r="Z113" s="401"/>
      <c r="AA113" s="401"/>
      <c r="AB113" s="401"/>
      <c r="AC113" s="401"/>
      <c r="AD113" s="401"/>
      <c r="AE113" s="401"/>
      <c r="AF113" s="401"/>
      <c r="AG113" s="401"/>
      <c r="AH113" s="401"/>
      <c r="AI113" s="401"/>
      <c r="AJ113" s="401"/>
      <c r="AK113" s="401"/>
      <c r="AL113" s="401"/>
      <c r="AM113" s="401"/>
      <c r="AN113" s="401"/>
      <c r="AO113" s="401"/>
      <c r="AP113" s="401"/>
      <c r="AQ113" s="401"/>
      <c r="AR113" s="401"/>
      <c r="AS113" s="401"/>
      <c r="AT113" s="401"/>
      <c r="AU113" s="401"/>
      <c r="AV113" s="401"/>
      <c r="AW113" s="401"/>
      <c r="AX113" s="401"/>
      <c r="AY113" s="401"/>
      <c r="AZ113" s="401"/>
      <c r="BA113" s="401"/>
      <c r="BB113" s="401"/>
      <c r="BC113" s="401"/>
      <c r="BD113" s="401"/>
      <c r="BE113" s="401"/>
      <c r="BF113" s="401"/>
    </row>
    <row r="114" spans="1:58">
      <c r="A114" s="401"/>
      <c r="B114" s="401"/>
      <c r="C114" s="401"/>
      <c r="D114" s="401"/>
      <c r="E114" s="401"/>
      <c r="F114" s="401"/>
      <c r="G114" s="401"/>
      <c r="H114" s="401"/>
      <c r="I114" s="401"/>
      <c r="J114" s="401"/>
      <c r="K114" s="401"/>
      <c r="L114" s="401"/>
      <c r="M114" s="401"/>
      <c r="N114" s="401"/>
      <c r="O114" s="401"/>
      <c r="P114" s="401"/>
      <c r="Q114" s="401"/>
      <c r="R114" s="401"/>
      <c r="S114" s="401"/>
      <c r="T114" s="401"/>
      <c r="U114" s="401"/>
      <c r="V114" s="401"/>
      <c r="W114" s="401"/>
      <c r="X114" s="401"/>
      <c r="Y114" s="401"/>
      <c r="Z114" s="401"/>
      <c r="AA114" s="401"/>
      <c r="AB114" s="401"/>
      <c r="AC114" s="401"/>
      <c r="AD114" s="401"/>
      <c r="AE114" s="401"/>
      <c r="AF114" s="401"/>
      <c r="AG114" s="401"/>
      <c r="AH114" s="401"/>
      <c r="AI114" s="401"/>
      <c r="AJ114" s="401"/>
      <c r="AK114" s="401"/>
      <c r="AL114" s="401"/>
      <c r="AM114" s="401"/>
      <c r="AN114" s="401"/>
      <c r="AO114" s="401"/>
      <c r="AP114" s="401"/>
      <c r="AQ114" s="401"/>
      <c r="AR114" s="401"/>
      <c r="AS114" s="401"/>
      <c r="AT114" s="401"/>
      <c r="AU114" s="401"/>
      <c r="AV114" s="401"/>
      <c r="AW114" s="401"/>
      <c r="AX114" s="401"/>
      <c r="AY114" s="401"/>
      <c r="AZ114" s="401"/>
      <c r="BA114" s="401"/>
      <c r="BB114" s="401"/>
      <c r="BC114" s="401"/>
      <c r="BD114" s="401"/>
      <c r="BE114" s="401"/>
      <c r="BF114" s="401"/>
    </row>
    <row r="115" spans="1:58">
      <c r="A115" s="401"/>
      <c r="B115" s="401"/>
      <c r="C115" s="401"/>
      <c r="D115" s="401"/>
      <c r="E115" s="401"/>
      <c r="F115" s="401"/>
      <c r="G115" s="401"/>
      <c r="H115" s="401"/>
      <c r="I115" s="401"/>
      <c r="J115" s="401"/>
      <c r="K115" s="401"/>
      <c r="L115" s="401"/>
      <c r="M115" s="401"/>
      <c r="N115" s="401"/>
      <c r="O115" s="401"/>
      <c r="P115" s="401"/>
      <c r="Q115" s="401"/>
      <c r="R115" s="401"/>
      <c r="S115" s="401"/>
      <c r="T115" s="401"/>
      <c r="U115" s="401"/>
      <c r="V115" s="401"/>
      <c r="W115" s="401"/>
      <c r="X115" s="401"/>
      <c r="Y115" s="401"/>
      <c r="Z115" s="401"/>
      <c r="AA115" s="401"/>
      <c r="AB115" s="401"/>
      <c r="AC115" s="401"/>
      <c r="AD115" s="401"/>
      <c r="AE115" s="401"/>
      <c r="AF115" s="401"/>
      <c r="AG115" s="401"/>
      <c r="AH115" s="401"/>
      <c r="AI115" s="401"/>
      <c r="AJ115" s="401"/>
      <c r="AK115" s="401"/>
      <c r="AL115" s="401"/>
      <c r="AM115" s="401"/>
      <c r="AN115" s="401"/>
      <c r="AO115" s="401"/>
      <c r="AP115" s="401"/>
      <c r="AQ115" s="401"/>
      <c r="AR115" s="401"/>
      <c r="AS115" s="401"/>
      <c r="AT115" s="401"/>
      <c r="AU115" s="401"/>
      <c r="AV115" s="401"/>
      <c r="AW115" s="401"/>
      <c r="AX115" s="401"/>
      <c r="AY115" s="401"/>
      <c r="AZ115" s="401"/>
      <c r="BA115" s="401"/>
      <c r="BB115" s="401"/>
      <c r="BC115" s="401"/>
      <c r="BD115" s="401"/>
      <c r="BE115" s="401"/>
      <c r="BF115" s="401"/>
    </row>
    <row r="116" spans="1:58">
      <c r="A116" s="401"/>
      <c r="B116" s="401"/>
      <c r="C116" s="401"/>
      <c r="D116" s="401"/>
      <c r="E116" s="401"/>
      <c r="F116" s="401"/>
      <c r="G116" s="401"/>
      <c r="H116" s="401"/>
      <c r="I116" s="401"/>
      <c r="J116" s="401"/>
      <c r="K116" s="401"/>
      <c r="L116" s="401"/>
      <c r="M116" s="401"/>
      <c r="N116" s="401"/>
      <c r="O116" s="401"/>
      <c r="P116" s="401"/>
      <c r="Q116" s="401"/>
      <c r="R116" s="401"/>
      <c r="S116" s="401"/>
      <c r="T116" s="401"/>
      <c r="U116" s="401"/>
      <c r="V116" s="401"/>
      <c r="W116" s="401"/>
      <c r="X116" s="401"/>
      <c r="Y116" s="401"/>
      <c r="Z116" s="401"/>
      <c r="AA116" s="401"/>
      <c r="AB116" s="401"/>
      <c r="AC116" s="401"/>
      <c r="AD116" s="401"/>
      <c r="AE116" s="401"/>
      <c r="AF116" s="401"/>
      <c r="AG116" s="401"/>
      <c r="AH116" s="401"/>
      <c r="AI116" s="401"/>
      <c r="AJ116" s="401"/>
      <c r="AK116" s="401"/>
      <c r="AL116" s="401"/>
      <c r="AM116" s="401"/>
      <c r="AN116" s="401"/>
      <c r="AO116" s="401"/>
      <c r="AP116" s="401"/>
      <c r="AQ116" s="401"/>
      <c r="AR116" s="401"/>
      <c r="AS116" s="401"/>
      <c r="AT116" s="401"/>
      <c r="AU116" s="401"/>
      <c r="AV116" s="401"/>
      <c r="AW116" s="401"/>
      <c r="AX116" s="401"/>
      <c r="AY116" s="401"/>
      <c r="AZ116" s="401"/>
      <c r="BA116" s="401"/>
      <c r="BB116" s="401"/>
      <c r="BC116" s="401"/>
      <c r="BD116" s="401"/>
      <c r="BE116" s="401"/>
      <c r="BF116" s="401"/>
    </row>
    <row r="117" spans="1:58">
      <c r="A117" s="401"/>
      <c r="B117" s="401"/>
      <c r="C117" s="401"/>
      <c r="D117" s="401"/>
      <c r="E117" s="401"/>
      <c r="F117" s="401"/>
      <c r="G117" s="401"/>
      <c r="H117" s="401"/>
      <c r="I117" s="401"/>
      <c r="J117" s="401"/>
      <c r="K117" s="401"/>
      <c r="L117" s="401"/>
      <c r="M117" s="401"/>
      <c r="N117" s="401"/>
      <c r="O117" s="401"/>
      <c r="P117" s="401"/>
      <c r="Q117" s="401"/>
      <c r="R117" s="401"/>
      <c r="S117" s="401"/>
      <c r="T117" s="401"/>
      <c r="U117" s="401"/>
      <c r="V117" s="401"/>
      <c r="W117" s="401"/>
      <c r="X117" s="401"/>
      <c r="Y117" s="401"/>
      <c r="Z117" s="401"/>
      <c r="AA117" s="401"/>
      <c r="AB117" s="401"/>
      <c r="AC117" s="401"/>
      <c r="AD117" s="401"/>
      <c r="AE117" s="401"/>
      <c r="AF117" s="401"/>
      <c r="AG117" s="401"/>
      <c r="AH117" s="401"/>
      <c r="AI117" s="401"/>
      <c r="AJ117" s="401"/>
      <c r="AK117" s="401"/>
      <c r="AL117" s="401"/>
      <c r="AM117" s="401"/>
      <c r="AN117" s="401"/>
      <c r="AO117" s="401"/>
      <c r="AP117" s="401"/>
      <c r="AQ117" s="401"/>
      <c r="AR117" s="401"/>
      <c r="AS117" s="401"/>
      <c r="AT117" s="401"/>
      <c r="AU117" s="401"/>
      <c r="AV117" s="401"/>
      <c r="AW117" s="401"/>
      <c r="AX117" s="401"/>
      <c r="AY117" s="401"/>
      <c r="AZ117" s="401"/>
      <c r="BA117" s="401"/>
      <c r="BB117" s="401"/>
      <c r="BC117" s="401"/>
      <c r="BD117" s="401"/>
      <c r="BE117" s="401"/>
      <c r="BF117" s="401"/>
    </row>
    <row r="118" spans="1:58">
      <c r="A118" s="401"/>
      <c r="B118" s="401"/>
      <c r="C118" s="401"/>
      <c r="D118" s="401"/>
      <c r="E118" s="401"/>
      <c r="F118" s="401"/>
      <c r="G118" s="401"/>
      <c r="H118" s="401"/>
      <c r="I118" s="401"/>
      <c r="J118" s="401"/>
      <c r="K118" s="401"/>
      <c r="L118" s="401"/>
      <c r="M118" s="401"/>
      <c r="N118" s="401"/>
      <c r="O118" s="401"/>
      <c r="P118" s="401"/>
      <c r="Q118" s="401"/>
      <c r="R118" s="401"/>
      <c r="S118" s="401"/>
      <c r="T118" s="401"/>
      <c r="U118" s="401"/>
      <c r="V118" s="401"/>
      <c r="W118" s="401"/>
      <c r="X118" s="401"/>
      <c r="Y118" s="401"/>
      <c r="Z118" s="401"/>
      <c r="AA118" s="401"/>
      <c r="AB118" s="401"/>
      <c r="AC118" s="401"/>
      <c r="AD118" s="401"/>
      <c r="AE118" s="401"/>
      <c r="AF118" s="401"/>
      <c r="AG118" s="401"/>
      <c r="AH118" s="401"/>
      <c r="AI118" s="401"/>
      <c r="AJ118" s="401"/>
      <c r="AK118" s="401"/>
      <c r="AL118" s="401"/>
      <c r="AM118" s="401"/>
      <c r="AN118" s="401"/>
      <c r="AO118" s="401"/>
      <c r="AP118" s="401"/>
      <c r="AQ118" s="401"/>
      <c r="AR118" s="401"/>
      <c r="AS118" s="401"/>
      <c r="AT118" s="401"/>
      <c r="AU118" s="401"/>
      <c r="AV118" s="401"/>
      <c r="AW118" s="401"/>
      <c r="AX118" s="401"/>
      <c r="AY118" s="401"/>
      <c r="AZ118" s="401"/>
      <c r="BA118" s="401"/>
      <c r="BB118" s="401"/>
      <c r="BC118" s="401"/>
      <c r="BD118" s="401"/>
      <c r="BE118" s="401"/>
      <c r="BF118" s="401"/>
    </row>
    <row r="119" spans="1:58">
      <c r="A119" s="401"/>
      <c r="B119" s="401"/>
      <c r="C119" s="401"/>
      <c r="D119" s="401"/>
      <c r="E119" s="401"/>
      <c r="F119" s="401"/>
      <c r="G119" s="401"/>
      <c r="H119" s="401"/>
      <c r="I119" s="401"/>
      <c r="J119" s="401"/>
      <c r="K119" s="401"/>
      <c r="L119" s="401"/>
      <c r="M119" s="401"/>
      <c r="N119" s="401"/>
      <c r="O119" s="401"/>
      <c r="P119" s="401"/>
      <c r="Q119" s="401"/>
      <c r="R119" s="401"/>
      <c r="S119" s="401"/>
      <c r="T119" s="401"/>
      <c r="U119" s="401"/>
      <c r="V119" s="401"/>
      <c r="W119" s="401"/>
      <c r="X119" s="401"/>
      <c r="Y119" s="401"/>
      <c r="Z119" s="401"/>
      <c r="AA119" s="401"/>
      <c r="AB119" s="401"/>
      <c r="AC119" s="401"/>
      <c r="AD119" s="401"/>
      <c r="AE119" s="401"/>
      <c r="AF119" s="401"/>
      <c r="AG119" s="401"/>
      <c r="AH119" s="401"/>
      <c r="AI119" s="401"/>
      <c r="AJ119" s="401"/>
      <c r="AK119" s="401"/>
      <c r="AL119" s="401"/>
      <c r="AM119" s="401"/>
      <c r="AN119" s="401"/>
      <c r="AO119" s="401"/>
      <c r="AP119" s="401"/>
      <c r="AQ119" s="401"/>
      <c r="AR119" s="401"/>
      <c r="AS119" s="401"/>
      <c r="AT119" s="401"/>
      <c r="AU119" s="401"/>
      <c r="AV119" s="401"/>
      <c r="AW119" s="401"/>
      <c r="AX119" s="401"/>
      <c r="AY119" s="401"/>
      <c r="AZ119" s="401"/>
      <c r="BA119" s="401"/>
      <c r="BB119" s="401"/>
      <c r="BC119" s="401"/>
      <c r="BD119" s="401"/>
      <c r="BE119" s="401"/>
      <c r="BF119" s="401"/>
    </row>
    <row r="120" spans="1:58">
      <c r="A120" s="401"/>
      <c r="B120" s="401"/>
      <c r="C120" s="401"/>
      <c r="D120" s="401"/>
      <c r="E120" s="401"/>
      <c r="F120" s="401"/>
      <c r="G120" s="401"/>
      <c r="H120" s="401"/>
      <c r="I120" s="401"/>
      <c r="J120" s="401"/>
      <c r="K120" s="401"/>
      <c r="L120" s="401"/>
      <c r="M120" s="401"/>
      <c r="N120" s="401"/>
      <c r="O120" s="401"/>
      <c r="P120" s="401"/>
      <c r="Q120" s="401"/>
      <c r="R120" s="401"/>
      <c r="S120" s="401"/>
      <c r="T120" s="401"/>
      <c r="U120" s="401"/>
      <c r="V120" s="401"/>
      <c r="W120" s="401"/>
      <c r="X120" s="401"/>
      <c r="Y120" s="401"/>
      <c r="Z120" s="401"/>
      <c r="AA120" s="401"/>
      <c r="AB120" s="401"/>
      <c r="AC120" s="401"/>
      <c r="AD120" s="401"/>
      <c r="AE120" s="401"/>
      <c r="AF120" s="401"/>
      <c r="AG120" s="401"/>
      <c r="AH120" s="401"/>
      <c r="AI120" s="401"/>
      <c r="AJ120" s="401"/>
      <c r="AK120" s="401"/>
      <c r="AL120" s="401"/>
      <c r="AM120" s="401"/>
      <c r="AN120" s="401"/>
      <c r="AO120" s="401"/>
      <c r="AP120" s="401"/>
      <c r="AQ120" s="401"/>
      <c r="AR120" s="401"/>
      <c r="AS120" s="401"/>
      <c r="AT120" s="401"/>
      <c r="AU120" s="401"/>
      <c r="AV120" s="401"/>
      <c r="AW120" s="401"/>
      <c r="AX120" s="401"/>
      <c r="AY120" s="401"/>
      <c r="AZ120" s="401"/>
      <c r="BA120" s="401"/>
      <c r="BB120" s="401"/>
      <c r="BC120" s="401"/>
      <c r="BD120" s="401"/>
      <c r="BE120" s="401"/>
      <c r="BF120" s="401"/>
    </row>
    <row r="121" spans="1:58">
      <c r="A121" s="401"/>
      <c r="B121" s="401"/>
      <c r="C121" s="401"/>
      <c r="D121" s="401"/>
      <c r="E121" s="401"/>
      <c r="F121" s="401"/>
      <c r="G121" s="401"/>
      <c r="H121" s="401"/>
      <c r="I121" s="401"/>
      <c r="J121" s="401"/>
      <c r="K121" s="401"/>
      <c r="L121" s="401"/>
      <c r="M121" s="401"/>
      <c r="N121" s="401"/>
      <c r="O121" s="401"/>
      <c r="P121" s="401"/>
      <c r="Q121" s="401"/>
      <c r="R121" s="401"/>
      <c r="S121" s="401"/>
      <c r="T121" s="401"/>
      <c r="U121" s="401"/>
      <c r="V121" s="401"/>
      <c r="W121" s="401"/>
      <c r="X121" s="401"/>
      <c r="Y121" s="401"/>
      <c r="Z121" s="401"/>
      <c r="AA121" s="401"/>
      <c r="AB121" s="401"/>
      <c r="AC121" s="401"/>
      <c r="AD121" s="401"/>
      <c r="AE121" s="401"/>
      <c r="AF121" s="401"/>
      <c r="AG121" s="401"/>
      <c r="AH121" s="401"/>
      <c r="AI121" s="401"/>
      <c r="AJ121" s="401"/>
      <c r="AK121" s="401"/>
      <c r="AL121" s="401"/>
      <c r="AM121" s="401"/>
      <c r="AN121" s="401"/>
      <c r="AO121" s="401"/>
      <c r="AP121" s="401"/>
      <c r="AQ121" s="401"/>
      <c r="AR121" s="401"/>
      <c r="AS121" s="401"/>
      <c r="AT121" s="401"/>
      <c r="AU121" s="401"/>
      <c r="AV121" s="401"/>
      <c r="AW121" s="401"/>
      <c r="AX121" s="401"/>
      <c r="AY121" s="401"/>
      <c r="AZ121" s="401"/>
      <c r="BA121" s="401"/>
      <c r="BB121" s="401"/>
      <c r="BC121" s="401"/>
      <c r="BD121" s="401"/>
      <c r="BE121" s="401"/>
      <c r="BF121" s="401"/>
    </row>
    <row r="122" spans="1:58">
      <c r="A122" s="401"/>
      <c r="B122" s="401"/>
      <c r="C122" s="401"/>
      <c r="D122" s="401"/>
      <c r="E122" s="401"/>
      <c r="F122" s="401"/>
      <c r="G122" s="401"/>
      <c r="H122" s="401"/>
      <c r="I122" s="401"/>
      <c r="J122" s="401"/>
      <c r="K122" s="401"/>
      <c r="L122" s="401"/>
      <c r="M122" s="401"/>
      <c r="N122" s="401"/>
      <c r="O122" s="401"/>
      <c r="P122" s="401"/>
      <c r="Q122" s="401"/>
      <c r="R122" s="401"/>
      <c r="S122" s="401"/>
      <c r="T122" s="401"/>
      <c r="U122" s="401"/>
      <c r="V122" s="401"/>
      <c r="W122" s="401"/>
      <c r="X122" s="401"/>
      <c r="Y122" s="401"/>
      <c r="Z122" s="401"/>
      <c r="AA122" s="401"/>
      <c r="AB122" s="401"/>
      <c r="AC122" s="401"/>
      <c r="AD122" s="401"/>
      <c r="AE122" s="401"/>
      <c r="AF122" s="401"/>
      <c r="AG122" s="401"/>
      <c r="AH122" s="401"/>
      <c r="AI122" s="401"/>
      <c r="AJ122" s="401"/>
      <c r="AK122" s="401"/>
      <c r="AL122" s="401"/>
      <c r="AM122" s="401"/>
      <c r="AN122" s="401"/>
      <c r="AO122" s="401"/>
      <c r="AP122" s="401"/>
      <c r="AQ122" s="401"/>
      <c r="AR122" s="401"/>
      <c r="AS122" s="401"/>
      <c r="AT122" s="401"/>
      <c r="AU122" s="401"/>
      <c r="AV122" s="401"/>
      <c r="AW122" s="401"/>
      <c r="AX122" s="401"/>
      <c r="AY122" s="401"/>
      <c r="AZ122" s="401"/>
      <c r="BA122" s="401"/>
      <c r="BB122" s="401"/>
      <c r="BC122" s="401"/>
      <c r="BD122" s="401"/>
      <c r="BE122" s="401"/>
      <c r="BF122" s="401"/>
    </row>
    <row r="123" spans="1:58">
      <c r="A123" s="401"/>
      <c r="B123" s="401"/>
      <c r="C123" s="401"/>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row>
    <row r="124" spans="1:58">
      <c r="A124" s="401"/>
      <c r="B124" s="401"/>
      <c r="C124" s="401"/>
      <c r="D124" s="401"/>
      <c r="E124" s="401"/>
      <c r="F124" s="401"/>
      <c r="G124" s="401"/>
      <c r="H124" s="401"/>
      <c r="I124" s="401"/>
      <c r="J124" s="401"/>
      <c r="K124" s="401"/>
      <c r="L124" s="401"/>
      <c r="M124" s="401"/>
      <c r="N124" s="401"/>
      <c r="O124" s="401"/>
      <c r="P124" s="401"/>
      <c r="Q124" s="401"/>
      <c r="R124" s="401"/>
      <c r="S124" s="401"/>
      <c r="T124" s="401"/>
      <c r="U124" s="401"/>
      <c r="V124" s="401"/>
      <c r="W124" s="401"/>
      <c r="X124" s="401"/>
      <c r="Y124" s="401"/>
      <c r="Z124" s="401"/>
      <c r="AA124" s="401"/>
      <c r="AB124" s="401"/>
      <c r="AC124" s="401"/>
      <c r="AD124" s="401"/>
      <c r="AE124" s="401"/>
      <c r="AF124" s="401"/>
      <c r="AG124" s="401"/>
      <c r="AH124" s="401"/>
      <c r="AI124" s="401"/>
      <c r="AJ124" s="401"/>
      <c r="AK124" s="401"/>
      <c r="AL124" s="401"/>
      <c r="AM124" s="401"/>
      <c r="AN124" s="401"/>
      <c r="AO124" s="401"/>
      <c r="AP124" s="401"/>
      <c r="AQ124" s="401"/>
      <c r="AR124" s="401"/>
      <c r="AS124" s="401"/>
      <c r="AT124" s="401"/>
      <c r="AU124" s="401"/>
      <c r="AV124" s="401"/>
      <c r="AW124" s="401"/>
      <c r="AX124" s="401"/>
      <c r="AY124" s="401"/>
      <c r="AZ124" s="401"/>
      <c r="BA124" s="401"/>
      <c r="BB124" s="401"/>
      <c r="BC124" s="401"/>
      <c r="BD124" s="401"/>
      <c r="BE124" s="401"/>
      <c r="BF124" s="401"/>
    </row>
    <row r="125" spans="1:58">
      <c r="A125" s="401"/>
      <c r="B125" s="401"/>
      <c r="C125" s="401"/>
      <c r="D125" s="401"/>
      <c r="E125" s="401"/>
      <c r="F125" s="401"/>
      <c r="G125" s="401"/>
      <c r="H125" s="401"/>
      <c r="I125" s="401"/>
      <c r="J125" s="401"/>
      <c r="K125" s="401"/>
      <c r="L125" s="401"/>
      <c r="M125" s="401"/>
      <c r="N125" s="401"/>
      <c r="O125" s="401"/>
      <c r="P125" s="401"/>
      <c r="Q125" s="401"/>
      <c r="R125" s="401"/>
      <c r="S125" s="401"/>
      <c r="T125" s="401"/>
      <c r="U125" s="401"/>
      <c r="V125" s="401"/>
      <c r="W125" s="401"/>
      <c r="X125" s="401"/>
      <c r="Y125" s="401"/>
      <c r="Z125" s="401"/>
      <c r="AA125" s="401"/>
      <c r="AB125" s="401"/>
      <c r="AC125" s="401"/>
      <c r="AD125" s="401"/>
      <c r="AE125" s="401"/>
      <c r="AF125" s="401"/>
      <c r="AG125" s="401"/>
      <c r="AH125" s="401"/>
      <c r="AI125" s="401"/>
      <c r="AJ125" s="401"/>
      <c r="AK125" s="401"/>
      <c r="AL125" s="401"/>
      <c r="AM125" s="401"/>
      <c r="AN125" s="401"/>
      <c r="AO125" s="401"/>
      <c r="AP125" s="401"/>
      <c r="AQ125" s="401"/>
      <c r="AR125" s="401"/>
      <c r="AS125" s="401"/>
      <c r="AT125" s="401"/>
      <c r="AU125" s="401"/>
      <c r="AV125" s="401"/>
      <c r="AW125" s="401"/>
      <c r="AX125" s="401"/>
      <c r="AY125" s="401"/>
      <c r="AZ125" s="401"/>
      <c r="BA125" s="401"/>
      <c r="BB125" s="401"/>
      <c r="BC125" s="401"/>
      <c r="BD125" s="401"/>
      <c r="BE125" s="401"/>
      <c r="BF125" s="401"/>
    </row>
    <row r="126" spans="1:58">
      <c r="A126" s="401"/>
      <c r="B126" s="401"/>
      <c r="C126" s="401"/>
      <c r="D126" s="401"/>
      <c r="E126" s="401"/>
      <c r="F126" s="401"/>
      <c r="G126" s="401"/>
      <c r="H126" s="401"/>
      <c r="I126" s="401"/>
      <c r="J126" s="401"/>
      <c r="K126" s="401"/>
      <c r="L126" s="401"/>
      <c r="M126" s="401"/>
      <c r="N126" s="401"/>
      <c r="O126" s="401"/>
      <c r="P126" s="401"/>
      <c r="Q126" s="401"/>
      <c r="R126" s="401"/>
      <c r="S126" s="401"/>
      <c r="T126" s="401"/>
      <c r="U126" s="401"/>
      <c r="V126" s="401"/>
      <c r="W126" s="401"/>
      <c r="X126" s="401"/>
      <c r="Y126" s="401"/>
      <c r="Z126" s="401"/>
      <c r="AA126" s="401"/>
      <c r="AB126" s="401"/>
      <c r="AC126" s="401"/>
      <c r="AD126" s="401"/>
      <c r="AE126" s="401"/>
      <c r="AF126" s="401"/>
      <c r="AG126" s="401"/>
      <c r="AH126" s="401"/>
      <c r="AI126" s="401"/>
      <c r="AJ126" s="401"/>
      <c r="AK126" s="401"/>
      <c r="AL126" s="401"/>
      <c r="AM126" s="401"/>
      <c r="AN126" s="401"/>
      <c r="AO126" s="401"/>
      <c r="AP126" s="401"/>
      <c r="AQ126" s="401"/>
      <c r="AR126" s="401"/>
      <c r="AS126" s="401"/>
      <c r="AT126" s="401"/>
      <c r="AU126" s="401"/>
      <c r="AV126" s="401"/>
      <c r="AW126" s="401"/>
      <c r="AX126" s="401"/>
      <c r="AY126" s="401"/>
      <c r="AZ126" s="401"/>
      <c r="BA126" s="401"/>
      <c r="BB126" s="401"/>
      <c r="BC126" s="401"/>
      <c r="BD126" s="401"/>
      <c r="BE126" s="401"/>
      <c r="BF126" s="401"/>
    </row>
    <row r="127" spans="1:58">
      <c r="A127" s="401"/>
      <c r="B127" s="401"/>
      <c r="C127" s="401"/>
      <c r="D127" s="401"/>
      <c r="E127" s="401"/>
      <c r="F127" s="401"/>
      <c r="G127" s="401"/>
      <c r="H127" s="401"/>
      <c r="I127" s="401"/>
      <c r="J127" s="401"/>
      <c r="K127" s="401"/>
      <c r="L127" s="401"/>
      <c r="M127" s="401"/>
      <c r="N127" s="401"/>
      <c r="O127" s="401"/>
      <c r="P127" s="401"/>
      <c r="Q127" s="401"/>
      <c r="R127" s="401"/>
      <c r="S127" s="401"/>
      <c r="T127" s="401"/>
      <c r="U127" s="401"/>
      <c r="V127" s="401"/>
      <c r="W127" s="401"/>
      <c r="X127" s="401"/>
      <c r="Y127" s="401"/>
      <c r="Z127" s="401"/>
      <c r="AA127" s="401"/>
      <c r="AB127" s="401"/>
      <c r="AC127" s="401"/>
      <c r="AD127" s="401"/>
      <c r="AE127" s="401"/>
      <c r="AF127" s="401"/>
      <c r="AG127" s="401"/>
      <c r="AH127" s="401"/>
      <c r="AI127" s="401"/>
      <c r="AJ127" s="401"/>
      <c r="AK127" s="401"/>
      <c r="AL127" s="401"/>
      <c r="AM127" s="401"/>
      <c r="AN127" s="401"/>
      <c r="AO127" s="401"/>
      <c r="AP127" s="401"/>
      <c r="AQ127" s="401"/>
      <c r="AR127" s="401"/>
      <c r="AS127" s="401"/>
      <c r="AT127" s="401"/>
      <c r="AU127" s="401"/>
      <c r="AV127" s="401"/>
      <c r="AW127" s="401"/>
      <c r="AX127" s="401"/>
      <c r="AY127" s="401"/>
      <c r="AZ127" s="401"/>
      <c r="BA127" s="401"/>
      <c r="BB127" s="401"/>
      <c r="BC127" s="401"/>
      <c r="BD127" s="401"/>
      <c r="BE127" s="401"/>
      <c r="BF127" s="401"/>
    </row>
    <row r="128" spans="1:58">
      <c r="A128" s="401"/>
      <c r="B128" s="401"/>
      <c r="C128" s="401"/>
      <c r="D128" s="401"/>
      <c r="E128" s="401"/>
      <c r="F128" s="401"/>
      <c r="G128" s="401"/>
      <c r="H128" s="401"/>
      <c r="I128" s="401"/>
      <c r="J128" s="401"/>
      <c r="K128" s="401"/>
      <c r="L128" s="401"/>
      <c r="M128" s="401"/>
      <c r="N128" s="401"/>
      <c r="O128" s="401"/>
      <c r="P128" s="401"/>
      <c r="Q128" s="401"/>
      <c r="R128" s="401"/>
      <c r="S128" s="401"/>
      <c r="T128" s="401"/>
      <c r="U128" s="401"/>
      <c r="V128" s="401"/>
      <c r="W128" s="401"/>
      <c r="X128" s="401"/>
      <c r="Y128" s="401"/>
      <c r="Z128" s="401"/>
      <c r="AA128" s="401"/>
      <c r="AB128" s="401"/>
      <c r="AC128" s="401"/>
      <c r="AD128" s="401"/>
      <c r="AE128" s="401"/>
      <c r="AF128" s="401"/>
      <c r="AG128" s="401"/>
      <c r="AH128" s="401"/>
      <c r="AI128" s="401"/>
      <c r="AJ128" s="401"/>
      <c r="AK128" s="401"/>
      <c r="AL128" s="401"/>
      <c r="AM128" s="401"/>
      <c r="AN128" s="401"/>
      <c r="AO128" s="401"/>
      <c r="AP128" s="401"/>
      <c r="AQ128" s="401"/>
      <c r="AR128" s="401"/>
      <c r="AS128" s="401"/>
      <c r="AT128" s="401"/>
      <c r="AU128" s="401"/>
      <c r="AV128" s="401"/>
      <c r="AW128" s="401"/>
      <c r="AX128" s="401"/>
      <c r="AY128" s="401"/>
      <c r="AZ128" s="401"/>
      <c r="BA128" s="401"/>
      <c r="BB128" s="401"/>
      <c r="BC128" s="401"/>
      <c r="BD128" s="401"/>
      <c r="BE128" s="401"/>
      <c r="BF128" s="401"/>
    </row>
    <row r="129" spans="1:58">
      <c r="A129" s="401"/>
      <c r="B129" s="401"/>
      <c r="C129" s="401"/>
      <c r="D129" s="401"/>
      <c r="E129" s="401"/>
      <c r="F129" s="401"/>
      <c r="G129" s="401"/>
      <c r="H129" s="401"/>
      <c r="I129" s="401"/>
      <c r="J129" s="401"/>
      <c r="K129" s="401"/>
      <c r="L129" s="401"/>
      <c r="M129" s="401"/>
      <c r="N129" s="401"/>
      <c r="O129" s="401"/>
      <c r="P129" s="401"/>
      <c r="Q129" s="401"/>
      <c r="R129" s="401"/>
      <c r="S129" s="401"/>
      <c r="T129" s="401"/>
      <c r="U129" s="401"/>
      <c r="V129" s="401"/>
      <c r="W129" s="401"/>
      <c r="X129" s="401"/>
      <c r="Y129" s="401"/>
      <c r="Z129" s="401"/>
      <c r="AA129" s="401"/>
      <c r="AB129" s="401"/>
      <c r="AC129" s="401"/>
      <c r="AD129" s="401"/>
      <c r="AE129" s="401"/>
      <c r="AF129" s="401"/>
      <c r="AG129" s="401"/>
      <c r="AH129" s="401"/>
      <c r="AI129" s="401"/>
      <c r="AJ129" s="401"/>
      <c r="AK129" s="401"/>
      <c r="AL129" s="401"/>
      <c r="AM129" s="401"/>
      <c r="AN129" s="401"/>
      <c r="AO129" s="401"/>
      <c r="AP129" s="401"/>
      <c r="AQ129" s="401"/>
      <c r="AR129" s="401"/>
      <c r="AS129" s="401"/>
      <c r="AT129" s="401"/>
      <c r="AU129" s="401"/>
      <c r="AV129" s="401"/>
      <c r="AW129" s="401"/>
      <c r="AX129" s="401"/>
      <c r="AY129" s="401"/>
      <c r="AZ129" s="401"/>
      <c r="BA129" s="401"/>
      <c r="BB129" s="401"/>
      <c r="BC129" s="401"/>
      <c r="BD129" s="401"/>
      <c r="BE129" s="401"/>
      <c r="BF129" s="401"/>
    </row>
    <row r="130" spans="1:58">
      <c r="A130" s="401"/>
      <c r="B130" s="401"/>
      <c r="C130" s="401"/>
      <c r="D130" s="401"/>
      <c r="E130" s="401"/>
      <c r="F130" s="401"/>
      <c r="G130" s="401"/>
      <c r="H130" s="401"/>
      <c r="I130" s="401"/>
      <c r="J130" s="401"/>
      <c r="K130" s="401"/>
      <c r="L130" s="401"/>
      <c r="M130" s="401"/>
      <c r="N130" s="401"/>
      <c r="O130" s="401"/>
      <c r="P130" s="401"/>
      <c r="Q130" s="401"/>
      <c r="R130" s="401"/>
      <c r="S130" s="401"/>
      <c r="T130" s="401"/>
      <c r="U130" s="401"/>
      <c r="V130" s="401"/>
      <c r="W130" s="401"/>
      <c r="X130" s="401"/>
      <c r="Y130" s="401"/>
      <c r="Z130" s="401"/>
      <c r="AA130" s="401"/>
      <c r="AB130" s="401"/>
      <c r="AC130" s="401"/>
      <c r="AD130" s="401"/>
      <c r="AE130" s="401"/>
      <c r="AF130" s="401"/>
      <c r="AG130" s="401"/>
      <c r="AH130" s="401"/>
      <c r="AI130" s="401"/>
      <c r="AJ130" s="401"/>
      <c r="AK130" s="401"/>
      <c r="AL130" s="401"/>
      <c r="AM130" s="401"/>
      <c r="AN130" s="401"/>
      <c r="AO130" s="401"/>
      <c r="AP130" s="401"/>
      <c r="AQ130" s="401"/>
      <c r="AR130" s="401"/>
      <c r="AS130" s="401"/>
      <c r="AT130" s="401"/>
      <c r="AU130" s="401"/>
      <c r="AV130" s="401"/>
      <c r="AW130" s="401"/>
      <c r="AX130" s="401"/>
      <c r="AY130" s="401"/>
      <c r="AZ130" s="401"/>
      <c r="BA130" s="401"/>
      <c r="BB130" s="401"/>
      <c r="BC130" s="401"/>
      <c r="BD130" s="401"/>
      <c r="BE130" s="401"/>
      <c r="BF130" s="401"/>
    </row>
    <row r="131" spans="1:58">
      <c r="A131" s="401"/>
      <c r="B131" s="401"/>
      <c r="C131" s="401"/>
      <c r="D131" s="401"/>
      <c r="E131" s="401"/>
      <c r="F131" s="401"/>
      <c r="G131" s="401"/>
      <c r="H131" s="401"/>
      <c r="I131" s="401"/>
      <c r="J131" s="401"/>
      <c r="K131" s="401"/>
      <c r="L131" s="401"/>
      <c r="M131" s="401"/>
      <c r="N131" s="401"/>
      <c r="O131" s="401"/>
      <c r="P131" s="401"/>
      <c r="Q131" s="401"/>
      <c r="R131" s="401"/>
      <c r="S131" s="401"/>
      <c r="T131" s="401"/>
      <c r="U131" s="401"/>
      <c r="V131" s="401"/>
      <c r="W131" s="401"/>
      <c r="X131" s="401"/>
      <c r="Y131" s="401"/>
      <c r="Z131" s="401"/>
      <c r="AA131" s="401"/>
      <c r="AB131" s="401"/>
      <c r="AC131" s="401"/>
      <c r="AD131" s="401"/>
      <c r="AE131" s="401"/>
      <c r="AF131" s="401"/>
      <c r="AG131" s="401"/>
      <c r="AH131" s="401"/>
      <c r="AI131" s="401"/>
      <c r="AJ131" s="401"/>
      <c r="AK131" s="401"/>
      <c r="AL131" s="401"/>
      <c r="AM131" s="401"/>
      <c r="AN131" s="401"/>
      <c r="AO131" s="401"/>
      <c r="AP131" s="401"/>
      <c r="AQ131" s="401"/>
      <c r="AR131" s="401"/>
      <c r="AS131" s="401"/>
      <c r="AT131" s="401"/>
      <c r="AU131" s="401"/>
      <c r="AV131" s="401"/>
      <c r="AW131" s="401"/>
      <c r="AX131" s="401"/>
      <c r="AY131" s="401"/>
      <c r="AZ131" s="401"/>
      <c r="BA131" s="401"/>
      <c r="BB131" s="401"/>
      <c r="BC131" s="401"/>
      <c r="BD131" s="401"/>
      <c r="BE131" s="401"/>
      <c r="BF131" s="401"/>
    </row>
    <row r="132" spans="1:58">
      <c r="A132" s="401"/>
      <c r="B132" s="401"/>
      <c r="C132" s="401"/>
      <c r="D132" s="401"/>
      <c r="E132" s="401"/>
      <c r="F132" s="401"/>
      <c r="G132" s="401"/>
      <c r="H132" s="401"/>
      <c r="I132" s="401"/>
      <c r="J132" s="401"/>
      <c r="K132" s="401"/>
      <c r="L132" s="401"/>
      <c r="M132" s="401"/>
      <c r="N132" s="401"/>
      <c r="O132" s="401"/>
      <c r="P132" s="401"/>
      <c r="Q132" s="401"/>
      <c r="R132" s="401"/>
      <c r="S132" s="401"/>
      <c r="T132" s="401"/>
      <c r="U132" s="401"/>
      <c r="V132" s="401"/>
      <c r="W132" s="401"/>
      <c r="X132" s="401"/>
      <c r="Y132" s="401"/>
      <c r="Z132" s="401"/>
      <c r="AA132" s="401"/>
      <c r="AB132" s="401"/>
      <c r="AC132" s="401"/>
      <c r="AD132" s="401"/>
      <c r="AE132" s="401"/>
      <c r="AF132" s="401"/>
      <c r="AG132" s="401"/>
      <c r="AH132" s="401"/>
      <c r="AI132" s="401"/>
      <c r="AJ132" s="401"/>
      <c r="AK132" s="401"/>
      <c r="AL132" s="401"/>
      <c r="AM132" s="401"/>
      <c r="AN132" s="401"/>
      <c r="AO132" s="401"/>
      <c r="AP132" s="401"/>
      <c r="AQ132" s="401"/>
      <c r="AR132" s="401"/>
      <c r="AS132" s="401"/>
      <c r="AT132" s="401"/>
      <c r="AU132" s="401"/>
      <c r="AV132" s="401"/>
      <c r="AW132" s="401"/>
      <c r="AX132" s="401"/>
      <c r="AY132" s="401"/>
      <c r="AZ132" s="401"/>
      <c r="BA132" s="401"/>
      <c r="BB132" s="401"/>
      <c r="BC132" s="401"/>
      <c r="BD132" s="401"/>
      <c r="BE132" s="401"/>
      <c r="BF132" s="401"/>
    </row>
    <row r="133" spans="1:58">
      <c r="A133" s="401"/>
      <c r="B133" s="401"/>
      <c r="C133" s="401"/>
      <c r="D133" s="401"/>
      <c r="E133" s="401"/>
      <c r="F133" s="401"/>
      <c r="G133" s="401"/>
      <c r="H133" s="401"/>
      <c r="I133" s="401"/>
      <c r="J133" s="401"/>
      <c r="K133" s="401"/>
      <c r="L133" s="401"/>
      <c r="M133" s="401"/>
      <c r="N133" s="401"/>
      <c r="O133" s="401"/>
      <c r="P133" s="401"/>
      <c r="Q133" s="401"/>
      <c r="R133" s="401"/>
      <c r="S133" s="401"/>
      <c r="T133" s="401"/>
      <c r="U133" s="401"/>
      <c r="V133" s="401"/>
      <c r="W133" s="401"/>
      <c r="X133" s="401"/>
      <c r="Y133" s="401"/>
      <c r="Z133" s="401"/>
      <c r="AA133" s="401"/>
      <c r="AB133" s="401"/>
      <c r="AC133" s="401"/>
      <c r="AD133" s="401"/>
      <c r="AE133" s="401"/>
      <c r="AF133" s="401"/>
      <c r="AG133" s="401"/>
      <c r="AH133" s="401"/>
      <c r="AI133" s="401"/>
      <c r="AJ133" s="401"/>
      <c r="AK133" s="401"/>
      <c r="AL133" s="401"/>
      <c r="AM133" s="401"/>
      <c r="AN133" s="401"/>
      <c r="AO133" s="401"/>
      <c r="AP133" s="401"/>
      <c r="AQ133" s="401"/>
      <c r="AR133" s="401"/>
      <c r="AS133" s="401"/>
      <c r="AT133" s="401"/>
      <c r="AU133" s="401"/>
      <c r="AV133" s="401"/>
      <c r="AW133" s="401"/>
      <c r="AX133" s="401"/>
      <c r="AY133" s="401"/>
      <c r="AZ133" s="401"/>
      <c r="BA133" s="401"/>
      <c r="BB133" s="401"/>
      <c r="BC133" s="401"/>
      <c r="BD133" s="401"/>
      <c r="BE133" s="401"/>
      <c r="BF133" s="401"/>
    </row>
    <row r="134" spans="1:58">
      <c r="A134" s="401"/>
      <c r="B134" s="401"/>
      <c r="C134" s="401"/>
      <c r="D134" s="401"/>
      <c r="E134" s="401"/>
      <c r="F134" s="401"/>
      <c r="G134" s="401"/>
      <c r="H134" s="401"/>
      <c r="I134" s="401"/>
      <c r="J134" s="401"/>
      <c r="K134" s="401"/>
      <c r="L134" s="401"/>
      <c r="M134" s="401"/>
      <c r="N134" s="401"/>
      <c r="O134" s="401"/>
      <c r="P134" s="401"/>
      <c r="Q134" s="401"/>
      <c r="R134" s="401"/>
      <c r="S134" s="401"/>
      <c r="T134" s="401"/>
      <c r="U134" s="401"/>
      <c r="V134" s="401"/>
      <c r="W134" s="401"/>
      <c r="X134" s="401"/>
      <c r="Y134" s="401"/>
      <c r="Z134" s="401"/>
      <c r="AA134" s="401"/>
      <c r="AB134" s="401"/>
      <c r="AC134" s="401"/>
      <c r="AD134" s="401"/>
      <c r="AE134" s="401"/>
      <c r="AF134" s="401"/>
      <c r="AG134" s="401"/>
      <c r="AH134" s="401"/>
      <c r="AI134" s="401"/>
      <c r="AJ134" s="401"/>
      <c r="AK134" s="401"/>
      <c r="AL134" s="401"/>
      <c r="AM134" s="401"/>
      <c r="AN134" s="401"/>
      <c r="AO134" s="401"/>
      <c r="AP134" s="401"/>
      <c r="AQ134" s="401"/>
      <c r="AR134" s="401"/>
      <c r="AS134" s="401"/>
      <c r="AT134" s="401"/>
      <c r="AU134" s="401"/>
      <c r="AV134" s="401"/>
      <c r="AW134" s="401"/>
      <c r="AX134" s="401"/>
      <c r="AY134" s="401"/>
      <c r="AZ134" s="401"/>
      <c r="BA134" s="401"/>
      <c r="BB134" s="401"/>
      <c r="BC134" s="401"/>
      <c r="BD134" s="401"/>
      <c r="BE134" s="401"/>
      <c r="BF134" s="401"/>
    </row>
    <row r="135" spans="1:58">
      <c r="A135" s="401"/>
      <c r="B135" s="401"/>
      <c r="C135" s="401"/>
      <c r="D135" s="401"/>
      <c r="E135" s="401"/>
      <c r="F135" s="401"/>
      <c r="G135" s="401"/>
      <c r="H135" s="401"/>
      <c r="I135" s="401"/>
      <c r="J135" s="401"/>
      <c r="K135" s="401"/>
      <c r="L135" s="401"/>
      <c r="M135" s="401"/>
      <c r="N135" s="401"/>
      <c r="O135" s="401"/>
      <c r="P135" s="401"/>
      <c r="Q135" s="401"/>
      <c r="R135" s="401"/>
      <c r="S135" s="401"/>
      <c r="T135" s="401"/>
      <c r="U135" s="401"/>
      <c r="V135" s="401"/>
      <c r="W135" s="401"/>
      <c r="X135" s="401"/>
      <c r="Y135" s="401"/>
      <c r="Z135" s="401"/>
      <c r="AA135" s="401"/>
      <c r="AB135" s="401"/>
      <c r="AC135" s="401"/>
      <c r="AD135" s="401"/>
      <c r="AE135" s="401"/>
      <c r="AF135" s="401"/>
      <c r="AG135" s="401"/>
      <c r="AH135" s="401"/>
      <c r="AI135" s="401"/>
      <c r="AJ135" s="401"/>
      <c r="AK135" s="401"/>
      <c r="AL135" s="401"/>
      <c r="AM135" s="401"/>
      <c r="AN135" s="401"/>
      <c r="AO135" s="401"/>
      <c r="AP135" s="401"/>
      <c r="AQ135" s="401"/>
      <c r="AR135" s="401"/>
      <c r="AS135" s="401"/>
      <c r="AT135" s="401"/>
      <c r="AU135" s="401"/>
      <c r="AV135" s="401"/>
      <c r="AW135" s="401"/>
      <c r="AX135" s="401"/>
      <c r="AY135" s="401"/>
      <c r="AZ135" s="401"/>
      <c r="BA135" s="401"/>
      <c r="BB135" s="401"/>
      <c r="BC135" s="401"/>
      <c r="BD135" s="401"/>
      <c r="BE135" s="401"/>
      <c r="BF135" s="401"/>
    </row>
    <row r="136" spans="1:58">
      <c r="A136" s="401"/>
      <c r="B136" s="401"/>
      <c r="C136" s="401"/>
      <c r="D136" s="401"/>
      <c r="E136" s="401"/>
      <c r="F136" s="401"/>
      <c r="G136" s="401"/>
      <c r="H136" s="401"/>
      <c r="I136" s="401"/>
      <c r="J136" s="401"/>
      <c r="K136" s="401"/>
      <c r="L136" s="401"/>
      <c r="M136" s="401"/>
      <c r="N136" s="401"/>
      <c r="O136" s="401"/>
      <c r="P136" s="401"/>
      <c r="Q136" s="401"/>
      <c r="R136" s="401"/>
      <c r="S136" s="401"/>
      <c r="T136" s="401"/>
      <c r="U136" s="401"/>
      <c r="V136" s="401"/>
      <c r="W136" s="401"/>
      <c r="X136" s="401"/>
      <c r="Y136" s="401"/>
      <c r="Z136" s="401"/>
      <c r="AA136" s="401"/>
      <c r="AB136" s="401"/>
      <c r="AC136" s="401"/>
      <c r="AD136" s="401"/>
      <c r="AE136" s="401"/>
      <c r="AF136" s="401"/>
      <c r="AG136" s="401"/>
      <c r="AH136" s="401"/>
      <c r="AI136" s="401"/>
      <c r="AJ136" s="401"/>
      <c r="AK136" s="401"/>
      <c r="AL136" s="401"/>
      <c r="AM136" s="401"/>
      <c r="AN136" s="401"/>
      <c r="AO136" s="401"/>
      <c r="AP136" s="401"/>
      <c r="AQ136" s="401"/>
      <c r="AR136" s="401"/>
      <c r="AS136" s="401"/>
      <c r="AT136" s="401"/>
      <c r="AU136" s="401"/>
      <c r="AV136" s="401"/>
      <c r="AW136" s="401"/>
      <c r="AX136" s="401"/>
      <c r="AY136" s="401"/>
      <c r="AZ136" s="401"/>
      <c r="BA136" s="401"/>
      <c r="BB136" s="401"/>
      <c r="BC136" s="401"/>
      <c r="BD136" s="401"/>
      <c r="BE136" s="401"/>
      <c r="BF136" s="401"/>
    </row>
    <row r="137" spans="1:58">
      <c r="A137" s="401"/>
      <c r="B137" s="401"/>
      <c r="C137" s="401"/>
      <c r="D137" s="401"/>
      <c r="E137" s="401"/>
      <c r="F137" s="401"/>
      <c r="G137" s="401"/>
      <c r="H137" s="401"/>
      <c r="I137" s="401"/>
      <c r="J137" s="401"/>
      <c r="K137" s="401"/>
      <c r="L137" s="401"/>
      <c r="M137" s="401"/>
      <c r="N137" s="401"/>
      <c r="O137" s="401"/>
      <c r="P137" s="401"/>
      <c r="Q137" s="401"/>
      <c r="R137" s="401"/>
      <c r="S137" s="401"/>
      <c r="T137" s="401"/>
      <c r="U137" s="401"/>
      <c r="V137" s="401"/>
      <c r="W137" s="401"/>
      <c r="X137" s="401"/>
      <c r="Y137" s="401"/>
      <c r="Z137" s="401"/>
      <c r="AA137" s="401"/>
      <c r="AB137" s="401"/>
      <c r="AC137" s="401"/>
      <c r="AD137" s="401"/>
      <c r="AE137" s="401"/>
      <c r="AF137" s="401"/>
      <c r="AG137" s="401"/>
      <c r="AH137" s="401"/>
      <c r="AI137" s="401"/>
      <c r="AJ137" s="401"/>
      <c r="AK137" s="401"/>
      <c r="AL137" s="401"/>
      <c r="AM137" s="401"/>
      <c r="AN137" s="401"/>
      <c r="AO137" s="401"/>
      <c r="AP137" s="401"/>
      <c r="AQ137" s="401"/>
      <c r="AR137" s="401"/>
      <c r="AS137" s="401"/>
      <c r="AT137" s="401"/>
      <c r="AU137" s="401"/>
      <c r="AV137" s="401"/>
      <c r="AW137" s="401"/>
      <c r="AX137" s="401"/>
      <c r="AY137" s="401"/>
      <c r="AZ137" s="401"/>
      <c r="BA137" s="401"/>
      <c r="BB137" s="401"/>
      <c r="BC137" s="401"/>
      <c r="BD137" s="401"/>
      <c r="BE137" s="401"/>
      <c r="BF137" s="401"/>
    </row>
    <row r="138" spans="1:58">
      <c r="A138" s="401"/>
      <c r="B138" s="401"/>
      <c r="C138" s="401"/>
      <c r="D138" s="401"/>
      <c r="E138" s="401"/>
      <c r="F138" s="401"/>
      <c r="G138" s="401"/>
      <c r="H138" s="401"/>
      <c r="I138" s="401"/>
      <c r="J138" s="401"/>
      <c r="K138" s="401"/>
      <c r="L138" s="401"/>
      <c r="M138" s="401"/>
      <c r="N138" s="401"/>
      <c r="O138" s="401"/>
      <c r="P138" s="401"/>
      <c r="Q138" s="401"/>
      <c r="R138" s="401"/>
      <c r="S138" s="401"/>
      <c r="T138" s="401"/>
      <c r="U138" s="401"/>
      <c r="V138" s="401"/>
      <c r="W138" s="401"/>
      <c r="X138" s="401"/>
      <c r="Y138" s="401"/>
      <c r="Z138" s="401"/>
      <c r="AA138" s="401"/>
      <c r="AB138" s="401"/>
      <c r="AC138" s="401"/>
      <c r="AD138" s="401"/>
      <c r="AE138" s="401"/>
      <c r="AF138" s="401"/>
      <c r="AG138" s="401"/>
      <c r="AH138" s="401"/>
      <c r="AI138" s="401"/>
      <c r="AJ138" s="401"/>
      <c r="AK138" s="401"/>
      <c r="AL138" s="401"/>
      <c r="AM138" s="401"/>
      <c r="AN138" s="401"/>
      <c r="AO138" s="401"/>
      <c r="AP138" s="401"/>
      <c r="AQ138" s="401"/>
      <c r="AR138" s="401"/>
      <c r="AS138" s="401"/>
      <c r="AT138" s="401"/>
      <c r="AU138" s="401"/>
      <c r="AV138" s="401"/>
      <c r="AW138" s="401"/>
      <c r="AX138" s="401"/>
      <c r="AY138" s="401"/>
      <c r="AZ138" s="401"/>
      <c r="BA138" s="401"/>
      <c r="BB138" s="401"/>
      <c r="BC138" s="401"/>
      <c r="BD138" s="401"/>
      <c r="BE138" s="401"/>
      <c r="BF138" s="401"/>
    </row>
    <row r="139" spans="1:58">
      <c r="A139" s="401"/>
      <c r="B139" s="401"/>
      <c r="C139" s="401"/>
      <c r="D139" s="401"/>
      <c r="E139" s="401"/>
      <c r="F139" s="401"/>
      <c r="G139" s="401"/>
      <c r="H139" s="401"/>
      <c r="I139" s="401"/>
      <c r="J139" s="401"/>
      <c r="K139" s="401"/>
      <c r="L139" s="401"/>
      <c r="M139" s="401"/>
      <c r="N139" s="401"/>
      <c r="O139" s="401"/>
      <c r="P139" s="401"/>
      <c r="Q139" s="401"/>
      <c r="R139" s="401"/>
      <c r="S139" s="401"/>
      <c r="T139" s="401"/>
      <c r="U139" s="401"/>
      <c r="V139" s="401"/>
      <c r="W139" s="401"/>
      <c r="X139" s="401"/>
      <c r="Y139" s="401"/>
      <c r="Z139" s="401"/>
      <c r="AA139" s="401"/>
      <c r="AB139" s="401"/>
      <c r="AC139" s="401"/>
      <c r="AD139" s="401"/>
      <c r="AE139" s="401"/>
      <c r="AF139" s="401"/>
      <c r="AG139" s="401"/>
      <c r="AH139" s="401"/>
      <c r="AI139" s="401"/>
      <c r="AJ139" s="401"/>
      <c r="AK139" s="401"/>
      <c r="AL139" s="401"/>
      <c r="AM139" s="401"/>
      <c r="AN139" s="401"/>
      <c r="AO139" s="401"/>
      <c r="AP139" s="401"/>
      <c r="AQ139" s="401"/>
      <c r="AR139" s="401"/>
      <c r="AS139" s="401"/>
      <c r="AT139" s="401"/>
      <c r="AU139" s="401"/>
      <c r="AV139" s="401"/>
      <c r="AW139" s="401"/>
      <c r="AX139" s="401"/>
      <c r="AY139" s="401"/>
      <c r="AZ139" s="401"/>
      <c r="BA139" s="401"/>
      <c r="BB139" s="401"/>
      <c r="BC139" s="401"/>
      <c r="BD139" s="401"/>
      <c r="BE139" s="401"/>
      <c r="BF139" s="401"/>
    </row>
    <row r="140" spans="1:58">
      <c r="A140" s="401"/>
      <c r="B140" s="401"/>
      <c r="C140" s="401"/>
      <c r="D140" s="401"/>
      <c r="E140" s="401"/>
      <c r="F140" s="401"/>
      <c r="G140" s="401"/>
      <c r="H140" s="401"/>
      <c r="I140" s="401"/>
      <c r="J140" s="401"/>
      <c r="K140" s="401"/>
      <c r="L140" s="401"/>
      <c r="M140" s="401"/>
      <c r="N140" s="401"/>
      <c r="O140" s="401"/>
      <c r="P140" s="401"/>
      <c r="Q140" s="401"/>
      <c r="R140" s="401"/>
      <c r="S140" s="401"/>
      <c r="T140" s="401"/>
      <c r="U140" s="401"/>
      <c r="V140" s="401"/>
      <c r="W140" s="401"/>
      <c r="X140" s="401"/>
      <c r="Y140" s="401"/>
      <c r="Z140" s="401"/>
      <c r="AA140" s="401"/>
      <c r="AB140" s="401"/>
      <c r="AC140" s="401"/>
      <c r="AD140" s="401"/>
      <c r="AE140" s="401"/>
      <c r="AF140" s="401"/>
      <c r="AG140" s="401"/>
      <c r="AH140" s="401"/>
      <c r="AI140" s="401"/>
      <c r="AJ140" s="401"/>
      <c r="AK140" s="401"/>
      <c r="AL140" s="401"/>
      <c r="AM140" s="401"/>
      <c r="AN140" s="401"/>
      <c r="AO140" s="401"/>
      <c r="AP140" s="401"/>
      <c r="AQ140" s="401"/>
      <c r="AR140" s="401"/>
      <c r="AS140" s="401"/>
      <c r="AT140" s="401"/>
      <c r="AU140" s="401"/>
      <c r="AV140" s="401"/>
      <c r="AW140" s="401"/>
      <c r="AX140" s="401"/>
      <c r="AY140" s="401"/>
      <c r="AZ140" s="401"/>
      <c r="BA140" s="401"/>
      <c r="BB140" s="401"/>
      <c r="BC140" s="401"/>
      <c r="BD140" s="401"/>
      <c r="BE140" s="401"/>
      <c r="BF140" s="401"/>
    </row>
    <row r="141" spans="1:58">
      <c r="A141" s="401"/>
      <c r="B141" s="401"/>
      <c r="C141" s="401"/>
      <c r="D141" s="401"/>
      <c r="E141" s="401"/>
      <c r="F141" s="401"/>
      <c r="G141" s="401"/>
      <c r="H141" s="401"/>
      <c r="I141" s="401"/>
      <c r="J141" s="401"/>
      <c r="K141" s="401"/>
      <c r="L141" s="401"/>
      <c r="M141" s="401"/>
      <c r="N141" s="401"/>
      <c r="O141" s="401"/>
      <c r="P141" s="401"/>
      <c r="Q141" s="401"/>
      <c r="R141" s="401"/>
      <c r="S141" s="401"/>
      <c r="T141" s="401"/>
      <c r="U141" s="401"/>
      <c r="V141" s="401"/>
      <c r="W141" s="401"/>
      <c r="X141" s="401"/>
      <c r="Y141" s="401"/>
      <c r="Z141" s="401"/>
      <c r="AA141" s="401"/>
      <c r="AB141" s="401"/>
      <c r="AC141" s="401"/>
      <c r="AD141" s="401"/>
      <c r="AE141" s="401"/>
      <c r="AF141" s="401"/>
      <c r="AG141" s="401"/>
      <c r="AH141" s="401"/>
      <c r="AI141" s="401"/>
      <c r="AJ141" s="401"/>
      <c r="AK141" s="401"/>
      <c r="AL141" s="401"/>
      <c r="AM141" s="401"/>
      <c r="AN141" s="401"/>
      <c r="AO141" s="401"/>
      <c r="AP141" s="401"/>
      <c r="AQ141" s="401"/>
      <c r="AR141" s="401"/>
      <c r="AS141" s="401"/>
      <c r="AT141" s="401"/>
      <c r="AU141" s="401"/>
      <c r="AV141" s="401"/>
      <c r="AW141" s="401"/>
      <c r="AX141" s="401"/>
      <c r="AY141" s="401"/>
      <c r="AZ141" s="401"/>
      <c r="BA141" s="401"/>
      <c r="BB141" s="401"/>
      <c r="BC141" s="401"/>
      <c r="BD141" s="401"/>
      <c r="BE141" s="401"/>
      <c r="BF141" s="401"/>
    </row>
    <row r="142" spans="1:58">
      <c r="A142" s="401"/>
      <c r="B142" s="401"/>
      <c r="C142" s="401"/>
      <c r="D142" s="401"/>
      <c r="E142" s="401"/>
      <c r="F142" s="401"/>
      <c r="G142" s="401"/>
      <c r="H142" s="401"/>
      <c r="I142" s="401"/>
      <c r="J142" s="401"/>
      <c r="K142" s="401"/>
      <c r="L142" s="401"/>
      <c r="M142" s="401"/>
      <c r="N142" s="401"/>
      <c r="O142" s="401"/>
      <c r="P142" s="401"/>
      <c r="Q142" s="401"/>
      <c r="R142" s="401"/>
      <c r="S142" s="401"/>
      <c r="T142" s="401"/>
      <c r="U142" s="401"/>
      <c r="V142" s="401"/>
      <c r="W142" s="401"/>
      <c r="X142" s="401"/>
      <c r="Y142" s="401"/>
      <c r="Z142" s="401"/>
      <c r="AA142" s="401"/>
      <c r="AB142" s="401"/>
      <c r="AC142" s="401"/>
      <c r="AD142" s="401"/>
      <c r="AE142" s="401"/>
      <c r="AF142" s="401"/>
      <c r="AG142" s="401"/>
      <c r="AH142" s="401"/>
      <c r="AI142" s="401"/>
      <c r="AJ142" s="401"/>
      <c r="AK142" s="401"/>
      <c r="AL142" s="401"/>
      <c r="AM142" s="401"/>
      <c r="AN142" s="401"/>
      <c r="AO142" s="401"/>
      <c r="AP142" s="401"/>
      <c r="AQ142" s="401"/>
      <c r="AR142" s="401"/>
      <c r="AS142" s="401"/>
      <c r="AT142" s="401"/>
      <c r="AU142" s="401"/>
      <c r="AV142" s="401"/>
      <c r="AW142" s="401"/>
      <c r="AX142" s="401"/>
      <c r="AY142" s="401"/>
      <c r="AZ142" s="401"/>
      <c r="BA142" s="401"/>
      <c r="BB142" s="401"/>
      <c r="BC142" s="401"/>
      <c r="BD142" s="401"/>
      <c r="BE142" s="401"/>
      <c r="BF142" s="401"/>
    </row>
    <row r="143" spans="1:58">
      <c r="A143" s="401"/>
      <c r="B143" s="401"/>
      <c r="C143" s="401"/>
      <c r="D143" s="401"/>
      <c r="E143" s="401"/>
      <c r="F143" s="401"/>
      <c r="G143" s="401"/>
      <c r="H143" s="401"/>
      <c r="I143" s="401"/>
      <c r="J143" s="401"/>
      <c r="K143" s="401"/>
      <c r="L143" s="401"/>
      <c r="M143" s="401"/>
      <c r="N143" s="401"/>
      <c r="O143" s="401"/>
      <c r="P143" s="401"/>
      <c r="Q143" s="401"/>
      <c r="R143" s="401"/>
      <c r="S143" s="401"/>
      <c r="T143" s="401"/>
      <c r="U143" s="401"/>
      <c r="V143" s="401"/>
      <c r="W143" s="401"/>
      <c r="X143" s="401"/>
      <c r="Y143" s="401"/>
      <c r="Z143" s="401"/>
      <c r="AA143" s="401"/>
      <c r="AB143" s="401"/>
      <c r="AC143" s="401"/>
      <c r="AD143" s="401"/>
      <c r="AE143" s="401"/>
      <c r="AF143" s="401"/>
      <c r="AG143" s="401"/>
      <c r="AH143" s="401"/>
      <c r="AI143" s="401"/>
      <c r="AJ143" s="401"/>
      <c r="AK143" s="401"/>
      <c r="AL143" s="401"/>
      <c r="AM143" s="401"/>
      <c r="AN143" s="401"/>
      <c r="AO143" s="401"/>
      <c r="AP143" s="401"/>
      <c r="AQ143" s="401"/>
      <c r="AR143" s="401"/>
      <c r="AS143" s="401"/>
      <c r="AT143" s="401"/>
      <c r="AU143" s="401"/>
      <c r="AV143" s="401"/>
      <c r="AW143" s="401"/>
      <c r="AX143" s="401"/>
      <c r="AY143" s="401"/>
      <c r="AZ143" s="401"/>
      <c r="BA143" s="401"/>
      <c r="BB143" s="401"/>
      <c r="BC143" s="401"/>
      <c r="BD143" s="401"/>
      <c r="BE143" s="401"/>
      <c r="BF143" s="401"/>
    </row>
    <row r="144" spans="1:58">
      <c r="A144" s="401"/>
      <c r="B144" s="401"/>
      <c r="C144" s="401"/>
      <c r="D144" s="401"/>
      <c r="E144" s="401"/>
      <c r="F144" s="401"/>
      <c r="G144" s="401"/>
      <c r="H144" s="401"/>
      <c r="I144" s="401"/>
      <c r="J144" s="401"/>
      <c r="K144" s="401"/>
      <c r="L144" s="401"/>
      <c r="M144" s="401"/>
      <c r="N144" s="401"/>
      <c r="O144" s="401"/>
      <c r="P144" s="401"/>
      <c r="Q144" s="401"/>
      <c r="R144" s="401"/>
      <c r="S144" s="401"/>
      <c r="T144" s="401"/>
      <c r="U144" s="401"/>
      <c r="V144" s="401"/>
      <c r="W144" s="401"/>
      <c r="X144" s="401"/>
      <c r="Y144" s="401"/>
      <c r="Z144" s="401"/>
      <c r="AA144" s="401"/>
      <c r="AB144" s="401"/>
      <c r="AC144" s="401"/>
      <c r="AD144" s="401"/>
      <c r="AE144" s="401"/>
      <c r="AF144" s="401"/>
      <c r="AG144" s="401"/>
      <c r="AH144" s="401"/>
      <c r="AI144" s="401"/>
      <c r="AJ144" s="401"/>
      <c r="AK144" s="401"/>
      <c r="AL144" s="401"/>
      <c r="AM144" s="401"/>
      <c r="AN144" s="401"/>
      <c r="AO144" s="401"/>
      <c r="AP144" s="401"/>
      <c r="AQ144" s="401"/>
      <c r="AR144" s="401"/>
      <c r="AS144" s="401"/>
      <c r="AT144" s="401"/>
      <c r="AU144" s="401"/>
      <c r="AV144" s="401"/>
      <c r="AW144" s="401"/>
      <c r="AX144" s="401"/>
      <c r="AY144" s="401"/>
      <c r="AZ144" s="401"/>
      <c r="BA144" s="401"/>
      <c r="BB144" s="401"/>
      <c r="BC144" s="401"/>
      <c r="BD144" s="401"/>
      <c r="BE144" s="401"/>
      <c r="BF144" s="401"/>
    </row>
    <row r="145" spans="1:58">
      <c r="A145" s="401"/>
      <c r="B145" s="401"/>
      <c r="C145" s="401"/>
      <c r="D145" s="401"/>
      <c r="E145" s="401"/>
      <c r="F145" s="401"/>
      <c r="G145" s="401"/>
      <c r="H145" s="401"/>
      <c r="I145" s="401"/>
      <c r="J145" s="401"/>
      <c r="K145" s="401"/>
      <c r="L145" s="401"/>
      <c r="M145" s="401"/>
      <c r="N145" s="401"/>
      <c r="O145" s="401"/>
      <c r="P145" s="401"/>
      <c r="Q145" s="401"/>
      <c r="R145" s="401"/>
      <c r="S145" s="401"/>
      <c r="T145" s="401"/>
      <c r="U145" s="401"/>
      <c r="V145" s="401"/>
      <c r="W145" s="401"/>
      <c r="X145" s="401"/>
      <c r="Y145" s="401"/>
      <c r="Z145" s="401"/>
      <c r="AA145" s="401"/>
      <c r="AB145" s="401"/>
      <c r="AC145" s="401"/>
      <c r="AD145" s="401"/>
      <c r="AE145" s="401"/>
      <c r="AF145" s="401"/>
      <c r="AG145" s="401"/>
      <c r="AH145" s="401"/>
      <c r="AI145" s="401"/>
      <c r="AJ145" s="401"/>
      <c r="AK145" s="401"/>
      <c r="AL145" s="401"/>
      <c r="AM145" s="401"/>
      <c r="AN145" s="401"/>
      <c r="AO145" s="401"/>
      <c r="AP145" s="401"/>
      <c r="AQ145" s="401"/>
      <c r="AR145" s="401"/>
      <c r="AS145" s="401"/>
      <c r="AT145" s="401"/>
      <c r="AU145" s="401"/>
      <c r="AV145" s="401"/>
      <c r="AW145" s="401"/>
      <c r="AX145" s="401"/>
      <c r="AY145" s="401"/>
      <c r="AZ145" s="401"/>
      <c r="BA145" s="401"/>
      <c r="BB145" s="401"/>
      <c r="BC145" s="401"/>
      <c r="BD145" s="401"/>
      <c r="BE145" s="401"/>
      <c r="BF145" s="401"/>
    </row>
    <row r="146" spans="1:58">
      <c r="A146" s="401"/>
      <c r="B146" s="401"/>
      <c r="C146" s="401"/>
      <c r="D146" s="401"/>
      <c r="E146" s="401"/>
      <c r="F146" s="401"/>
      <c r="G146" s="401"/>
      <c r="H146" s="401"/>
      <c r="I146" s="401"/>
      <c r="J146" s="401"/>
      <c r="K146" s="401"/>
      <c r="L146" s="401"/>
      <c r="M146" s="401"/>
      <c r="N146" s="401"/>
      <c r="O146" s="401"/>
      <c r="P146" s="401"/>
      <c r="Q146" s="401"/>
      <c r="R146" s="401"/>
      <c r="S146" s="401"/>
      <c r="T146" s="401"/>
      <c r="U146" s="401"/>
      <c r="V146" s="401"/>
      <c r="W146" s="401"/>
      <c r="X146" s="401"/>
      <c r="Y146" s="401"/>
      <c r="Z146" s="401"/>
      <c r="AA146" s="401"/>
      <c r="AB146" s="401"/>
      <c r="AC146" s="401"/>
      <c r="AD146" s="401"/>
      <c r="AE146" s="401"/>
      <c r="AF146" s="401"/>
      <c r="AG146" s="401"/>
      <c r="AH146" s="401"/>
      <c r="AI146" s="401"/>
      <c r="AJ146" s="401"/>
      <c r="AK146" s="401"/>
      <c r="AL146" s="401"/>
      <c r="AM146" s="401"/>
      <c r="AN146" s="401"/>
      <c r="AO146" s="401"/>
      <c r="AP146" s="401"/>
      <c r="AQ146" s="401"/>
      <c r="AR146" s="401"/>
      <c r="AS146" s="401"/>
      <c r="AT146" s="401"/>
      <c r="AU146" s="401"/>
      <c r="AV146" s="401"/>
      <c r="AW146" s="401"/>
      <c r="AX146" s="401"/>
      <c r="AY146" s="401"/>
      <c r="AZ146" s="401"/>
      <c r="BA146" s="401"/>
      <c r="BB146" s="401"/>
      <c r="BC146" s="401"/>
      <c r="BD146" s="401"/>
      <c r="BE146" s="401"/>
      <c r="BF146" s="401"/>
    </row>
    <row r="147" spans="1:58">
      <c r="A147" s="401"/>
      <c r="B147" s="401"/>
      <c r="C147" s="401"/>
      <c r="D147" s="401"/>
      <c r="E147" s="401"/>
      <c r="F147" s="401"/>
      <c r="G147" s="401"/>
      <c r="H147" s="401"/>
      <c r="I147" s="401"/>
      <c r="J147" s="401"/>
      <c r="K147" s="401"/>
      <c r="L147" s="401"/>
      <c r="M147" s="401"/>
      <c r="N147" s="401"/>
      <c r="O147" s="401"/>
      <c r="P147" s="401"/>
      <c r="Q147" s="401"/>
      <c r="R147" s="401"/>
      <c r="S147" s="401"/>
      <c r="T147" s="401"/>
      <c r="U147" s="401"/>
      <c r="V147" s="401"/>
      <c r="W147" s="401"/>
      <c r="X147" s="401"/>
      <c r="Y147" s="401"/>
      <c r="Z147" s="401"/>
      <c r="AA147" s="401"/>
      <c r="AB147" s="401"/>
      <c r="AC147" s="401"/>
      <c r="AD147" s="401"/>
      <c r="AE147" s="401"/>
      <c r="AF147" s="401"/>
      <c r="AG147" s="401"/>
      <c r="AH147" s="401"/>
      <c r="AI147" s="401"/>
      <c r="AJ147" s="401"/>
      <c r="AK147" s="401"/>
      <c r="AL147" s="401"/>
      <c r="AM147" s="401"/>
      <c r="AN147" s="401"/>
      <c r="AO147" s="401"/>
      <c r="AP147" s="401"/>
      <c r="AQ147" s="401"/>
      <c r="AR147" s="401"/>
      <c r="AS147" s="401"/>
      <c r="AT147" s="401"/>
      <c r="AU147" s="401"/>
      <c r="AV147" s="401"/>
      <c r="AW147" s="401"/>
      <c r="AX147" s="401"/>
      <c r="AY147" s="401"/>
      <c r="AZ147" s="401"/>
      <c r="BA147" s="401"/>
      <c r="BB147" s="401"/>
      <c r="BC147" s="401"/>
      <c r="BD147" s="401"/>
      <c r="BE147" s="401"/>
      <c r="BF147" s="401"/>
    </row>
    <row r="148" spans="1:58">
      <c r="A148" s="401"/>
      <c r="B148" s="401"/>
      <c r="C148" s="401"/>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row>
    <row r="149" spans="1:58">
      <c r="A149" s="401"/>
      <c r="B149" s="401"/>
      <c r="C149" s="401"/>
      <c r="D149" s="401"/>
      <c r="E149" s="401"/>
      <c r="F149" s="401"/>
      <c r="G149" s="401"/>
      <c r="H149" s="401"/>
      <c r="I149" s="401"/>
      <c r="J149" s="401"/>
      <c r="K149" s="401"/>
      <c r="L149" s="401"/>
      <c r="M149" s="401"/>
      <c r="N149" s="401"/>
      <c r="O149" s="401"/>
      <c r="P149" s="401"/>
      <c r="Q149" s="401"/>
      <c r="R149" s="401"/>
      <c r="S149" s="401"/>
      <c r="T149" s="401"/>
      <c r="U149" s="401"/>
      <c r="V149" s="401"/>
      <c r="W149" s="401"/>
      <c r="X149" s="401"/>
      <c r="Y149" s="401"/>
      <c r="Z149" s="401"/>
      <c r="AA149" s="401"/>
      <c r="AB149" s="401"/>
      <c r="AC149" s="401"/>
      <c r="AD149" s="401"/>
      <c r="AE149" s="401"/>
      <c r="AF149" s="401"/>
      <c r="AG149" s="401"/>
      <c r="AH149" s="401"/>
      <c r="AI149" s="401"/>
      <c r="AJ149" s="401"/>
      <c r="AK149" s="401"/>
      <c r="AL149" s="401"/>
      <c r="AM149" s="401"/>
      <c r="AN149" s="401"/>
      <c r="AO149" s="401"/>
      <c r="AP149" s="401"/>
      <c r="AQ149" s="401"/>
      <c r="AR149" s="401"/>
      <c r="AS149" s="401"/>
      <c r="AT149" s="401"/>
      <c r="AU149" s="401"/>
      <c r="AV149" s="401"/>
      <c r="AW149" s="401"/>
      <c r="AX149" s="401"/>
      <c r="AY149" s="401"/>
      <c r="AZ149" s="401"/>
      <c r="BA149" s="401"/>
      <c r="BB149" s="401"/>
      <c r="BC149" s="401"/>
      <c r="BD149" s="401"/>
      <c r="BE149" s="401"/>
      <c r="BF149" s="401"/>
    </row>
    <row r="150" spans="1:58">
      <c r="A150" s="401"/>
      <c r="B150" s="401"/>
      <c r="C150" s="401"/>
      <c r="D150" s="401"/>
      <c r="E150" s="401"/>
      <c r="F150" s="401"/>
      <c r="G150" s="401"/>
      <c r="H150" s="401"/>
      <c r="I150" s="401"/>
      <c r="J150" s="401"/>
      <c r="K150" s="401"/>
      <c r="L150" s="401"/>
      <c r="M150" s="401"/>
      <c r="N150" s="401"/>
      <c r="O150" s="401"/>
      <c r="P150" s="401"/>
      <c r="Q150" s="401"/>
      <c r="R150" s="401"/>
      <c r="S150" s="401"/>
      <c r="T150" s="401"/>
      <c r="U150" s="401"/>
      <c r="V150" s="401"/>
      <c r="W150" s="401"/>
      <c r="X150" s="401"/>
      <c r="Y150" s="401"/>
      <c r="Z150" s="401"/>
      <c r="AA150" s="401"/>
      <c r="AB150" s="401"/>
      <c r="AC150" s="401"/>
      <c r="AD150" s="401"/>
      <c r="AE150" s="401"/>
      <c r="AF150" s="401"/>
      <c r="AG150" s="401"/>
      <c r="AH150" s="401"/>
      <c r="AI150" s="401"/>
      <c r="AJ150" s="401"/>
      <c r="AK150" s="401"/>
      <c r="AL150" s="401"/>
      <c r="AM150" s="401"/>
      <c r="AN150" s="401"/>
      <c r="AO150" s="401"/>
      <c r="AP150" s="401"/>
      <c r="AQ150" s="401"/>
      <c r="AR150" s="401"/>
      <c r="AS150" s="401"/>
      <c r="AT150" s="401"/>
      <c r="AU150" s="401"/>
      <c r="AV150" s="401"/>
      <c r="AW150" s="401"/>
      <c r="AX150" s="401"/>
      <c r="AY150" s="401"/>
      <c r="AZ150" s="401"/>
      <c r="BA150" s="401"/>
      <c r="BB150" s="401"/>
      <c r="BC150" s="401"/>
      <c r="BD150" s="401"/>
      <c r="BE150" s="401"/>
      <c r="BF150" s="401"/>
    </row>
    <row r="151" spans="1:58">
      <c r="A151" s="401"/>
      <c r="B151" s="401"/>
      <c r="C151" s="401"/>
      <c r="D151" s="401"/>
      <c r="E151" s="401"/>
      <c r="F151" s="401"/>
      <c r="G151" s="401"/>
      <c r="H151" s="401"/>
      <c r="I151" s="401"/>
      <c r="J151" s="401"/>
      <c r="K151" s="401"/>
      <c r="L151" s="401"/>
      <c r="M151" s="401"/>
      <c r="N151" s="401"/>
      <c r="O151" s="401"/>
      <c r="P151" s="401"/>
      <c r="Q151" s="401"/>
      <c r="R151" s="401"/>
      <c r="S151" s="401"/>
      <c r="T151" s="401"/>
      <c r="U151" s="401"/>
      <c r="V151" s="401"/>
      <c r="W151" s="401"/>
      <c r="X151" s="401"/>
      <c r="Y151" s="401"/>
      <c r="Z151" s="401"/>
      <c r="AA151" s="401"/>
      <c r="AB151" s="401"/>
      <c r="AC151" s="401"/>
      <c r="AD151" s="401"/>
      <c r="AE151" s="401"/>
      <c r="AF151" s="401"/>
      <c r="AG151" s="401"/>
      <c r="AH151" s="401"/>
      <c r="AI151" s="401"/>
      <c r="AJ151" s="401"/>
      <c r="AK151" s="401"/>
      <c r="AL151" s="401"/>
      <c r="AM151" s="401"/>
      <c r="AN151" s="401"/>
      <c r="AO151" s="401"/>
      <c r="AP151" s="401"/>
      <c r="AQ151" s="401"/>
      <c r="AR151" s="401"/>
      <c r="AS151" s="401"/>
      <c r="AT151" s="401"/>
      <c r="AU151" s="401"/>
      <c r="AV151" s="401"/>
      <c r="AW151" s="401"/>
      <c r="AX151" s="401"/>
      <c r="AY151" s="401"/>
      <c r="AZ151" s="401"/>
      <c r="BA151" s="401"/>
      <c r="BB151" s="401"/>
      <c r="BC151" s="401"/>
      <c r="BD151" s="401"/>
      <c r="BE151" s="401"/>
      <c r="BF151" s="401"/>
    </row>
    <row r="152" spans="1:58">
      <c r="A152" s="401"/>
      <c r="B152" s="401"/>
      <c r="C152" s="401"/>
      <c r="D152" s="401"/>
      <c r="E152" s="401"/>
      <c r="F152" s="401"/>
      <c r="G152" s="401"/>
      <c r="H152" s="401"/>
      <c r="I152" s="401"/>
      <c r="J152" s="401"/>
      <c r="K152" s="401"/>
      <c r="L152" s="401"/>
      <c r="M152" s="401"/>
      <c r="N152" s="401"/>
      <c r="O152" s="401"/>
      <c r="P152" s="401"/>
      <c r="Q152" s="401"/>
      <c r="R152" s="401"/>
      <c r="S152" s="401"/>
      <c r="T152" s="401"/>
      <c r="U152" s="401"/>
      <c r="V152" s="401"/>
      <c r="W152" s="401"/>
      <c r="X152" s="401"/>
      <c r="Y152" s="401"/>
      <c r="Z152" s="401"/>
      <c r="AA152" s="401"/>
      <c r="AB152" s="401"/>
      <c r="AC152" s="401"/>
      <c r="AD152" s="401"/>
      <c r="AE152" s="401"/>
      <c r="AF152" s="401"/>
      <c r="AG152" s="401"/>
      <c r="AH152" s="401"/>
      <c r="AI152" s="401"/>
      <c r="AJ152" s="401"/>
      <c r="AK152" s="401"/>
      <c r="AL152" s="401"/>
      <c r="AM152" s="401"/>
      <c r="AN152" s="401"/>
      <c r="AO152" s="401"/>
      <c r="AP152" s="401"/>
      <c r="AQ152" s="401"/>
      <c r="AR152" s="401"/>
      <c r="AS152" s="401"/>
      <c r="AT152" s="401"/>
      <c r="AU152" s="401"/>
      <c r="AV152" s="401"/>
      <c r="AW152" s="401"/>
      <c r="AX152" s="401"/>
      <c r="AY152" s="401"/>
      <c r="AZ152" s="401"/>
      <c r="BA152" s="401"/>
      <c r="BB152" s="401"/>
      <c r="BC152" s="401"/>
      <c r="BD152" s="401"/>
      <c r="BE152" s="401"/>
      <c r="BF152" s="401"/>
    </row>
    <row r="153" spans="1:58">
      <c r="A153" s="401"/>
      <c r="B153" s="401"/>
      <c r="C153" s="401"/>
      <c r="D153" s="401"/>
      <c r="E153" s="401"/>
      <c r="F153" s="401"/>
      <c r="G153" s="401"/>
      <c r="H153" s="401"/>
      <c r="I153" s="401"/>
      <c r="J153" s="401"/>
      <c r="K153" s="401"/>
      <c r="L153" s="401"/>
      <c r="M153" s="401"/>
      <c r="N153" s="401"/>
      <c r="O153" s="401"/>
      <c r="P153" s="401"/>
      <c r="Q153" s="401"/>
      <c r="R153" s="401"/>
      <c r="S153" s="401"/>
      <c r="T153" s="401"/>
      <c r="U153" s="401"/>
      <c r="V153" s="401"/>
      <c r="W153" s="401"/>
      <c r="X153" s="401"/>
      <c r="Y153" s="401"/>
      <c r="Z153" s="401"/>
      <c r="AA153" s="401"/>
      <c r="AB153" s="401"/>
      <c r="AC153" s="401"/>
      <c r="AD153" s="401"/>
      <c r="AE153" s="401"/>
      <c r="AF153" s="401"/>
      <c r="AG153" s="401"/>
      <c r="AH153" s="401"/>
      <c r="AI153" s="401"/>
      <c r="AJ153" s="401"/>
      <c r="AK153" s="401"/>
      <c r="AL153" s="401"/>
      <c r="AM153" s="401"/>
      <c r="AN153" s="401"/>
      <c r="AO153" s="401"/>
      <c r="AP153" s="401"/>
      <c r="AQ153" s="401"/>
      <c r="AR153" s="401"/>
      <c r="AS153" s="401"/>
      <c r="AT153" s="401"/>
      <c r="AU153" s="401"/>
      <c r="AV153" s="401"/>
      <c r="AW153" s="401"/>
      <c r="AX153" s="401"/>
      <c r="AY153" s="401"/>
      <c r="AZ153" s="401"/>
      <c r="BA153" s="401"/>
      <c r="BB153" s="401"/>
      <c r="BC153" s="401"/>
      <c r="BD153" s="401"/>
      <c r="BE153" s="401"/>
      <c r="BF153" s="401"/>
    </row>
    <row r="154" spans="1:58">
      <c r="A154" s="401"/>
      <c r="B154" s="401"/>
      <c r="C154" s="401"/>
      <c r="D154" s="401"/>
      <c r="E154" s="401"/>
      <c r="F154" s="401"/>
      <c r="G154" s="401"/>
      <c r="H154" s="401"/>
      <c r="I154" s="401"/>
      <c r="J154" s="401"/>
      <c r="K154" s="401"/>
      <c r="L154" s="401"/>
      <c r="M154" s="401"/>
      <c r="N154" s="401"/>
      <c r="O154" s="401"/>
      <c r="P154" s="401"/>
      <c r="Q154" s="401"/>
      <c r="R154" s="401"/>
      <c r="S154" s="401"/>
      <c r="T154" s="401"/>
      <c r="U154" s="401"/>
      <c r="V154" s="401"/>
      <c r="W154" s="401"/>
      <c r="X154" s="401"/>
      <c r="Y154" s="401"/>
      <c r="Z154" s="401"/>
      <c r="AA154" s="401"/>
      <c r="AB154" s="401"/>
      <c r="AC154" s="401"/>
      <c r="AD154" s="401"/>
      <c r="AE154" s="401"/>
      <c r="AF154" s="401"/>
      <c r="AG154" s="401"/>
      <c r="AH154" s="401"/>
      <c r="AI154" s="401"/>
      <c r="AJ154" s="401"/>
      <c r="AK154" s="401"/>
      <c r="AL154" s="401"/>
      <c r="AM154" s="401"/>
      <c r="AN154" s="401"/>
      <c r="AO154" s="401"/>
      <c r="AP154" s="401"/>
      <c r="AQ154" s="401"/>
      <c r="AR154" s="401"/>
      <c r="AS154" s="401"/>
      <c r="AT154" s="401"/>
      <c r="AU154" s="401"/>
      <c r="AV154" s="401"/>
      <c r="AW154" s="401"/>
      <c r="AX154" s="401"/>
      <c r="AY154" s="401"/>
      <c r="AZ154" s="401"/>
      <c r="BA154" s="401"/>
      <c r="BB154" s="401"/>
      <c r="BC154" s="401"/>
      <c r="BD154" s="401"/>
      <c r="BE154" s="401"/>
      <c r="BF154" s="401"/>
    </row>
    <row r="155" spans="1:58">
      <c r="A155" s="401"/>
      <c r="B155" s="401"/>
      <c r="C155" s="401"/>
      <c r="D155" s="401"/>
      <c r="E155" s="401"/>
      <c r="F155" s="401"/>
      <c r="G155" s="401"/>
      <c r="H155" s="401"/>
      <c r="I155" s="401"/>
      <c r="J155" s="401"/>
      <c r="K155" s="401"/>
      <c r="L155" s="401"/>
      <c r="M155" s="401"/>
      <c r="N155" s="401"/>
      <c r="O155" s="401"/>
      <c r="P155" s="401"/>
      <c r="Q155" s="401"/>
      <c r="R155" s="401"/>
      <c r="S155" s="401"/>
      <c r="T155" s="401"/>
      <c r="U155" s="401"/>
      <c r="V155" s="401"/>
      <c r="W155" s="401"/>
      <c r="X155" s="401"/>
      <c r="Y155" s="401"/>
      <c r="Z155" s="401"/>
      <c r="AA155" s="401"/>
      <c r="AB155" s="401"/>
      <c r="AC155" s="401"/>
      <c r="AD155" s="401"/>
      <c r="AE155" s="401"/>
      <c r="AF155" s="401"/>
      <c r="AG155" s="401"/>
      <c r="AH155" s="401"/>
      <c r="AI155" s="401"/>
      <c r="AJ155" s="401"/>
      <c r="AK155" s="401"/>
      <c r="AL155" s="401"/>
      <c r="AM155" s="401"/>
      <c r="AN155" s="401"/>
      <c r="AO155" s="401"/>
      <c r="AP155" s="401"/>
      <c r="AQ155" s="401"/>
      <c r="AR155" s="401"/>
      <c r="AS155" s="401"/>
      <c r="AT155" s="401"/>
      <c r="AU155" s="401"/>
      <c r="AV155" s="401"/>
      <c r="AW155" s="401"/>
      <c r="AX155" s="401"/>
      <c r="AY155" s="401"/>
      <c r="AZ155" s="401"/>
      <c r="BA155" s="401"/>
      <c r="BB155" s="401"/>
      <c r="BC155" s="401"/>
      <c r="BD155" s="401"/>
      <c r="BE155" s="401"/>
      <c r="BF155" s="401"/>
    </row>
    <row r="156" spans="1:58">
      <c r="A156" s="401"/>
      <c r="B156" s="401"/>
      <c r="C156" s="401"/>
      <c r="D156" s="401"/>
      <c r="E156" s="401"/>
      <c r="F156" s="401"/>
      <c r="G156" s="401"/>
      <c r="H156" s="401"/>
      <c r="I156" s="401"/>
      <c r="J156" s="401"/>
      <c r="K156" s="401"/>
      <c r="L156" s="401"/>
      <c r="M156" s="401"/>
      <c r="N156" s="401"/>
      <c r="O156" s="401"/>
      <c r="P156" s="401"/>
      <c r="Q156" s="401"/>
      <c r="R156" s="401"/>
      <c r="S156" s="401"/>
      <c r="T156" s="401"/>
      <c r="U156" s="401"/>
      <c r="V156" s="401"/>
      <c r="W156" s="401"/>
      <c r="X156" s="401"/>
      <c r="Y156" s="401"/>
      <c r="Z156" s="401"/>
      <c r="AA156" s="401"/>
      <c r="AB156" s="401"/>
      <c r="AC156" s="401"/>
      <c r="AD156" s="401"/>
      <c r="AE156" s="401"/>
      <c r="AF156" s="401"/>
      <c r="AG156" s="401"/>
      <c r="AH156" s="401"/>
      <c r="AI156" s="401"/>
      <c r="AJ156" s="401"/>
      <c r="AK156" s="401"/>
      <c r="AL156" s="401"/>
      <c r="AM156" s="401"/>
      <c r="AN156" s="401"/>
      <c r="AO156" s="401"/>
      <c r="AP156" s="401"/>
      <c r="AQ156" s="401"/>
      <c r="AR156" s="401"/>
      <c r="AS156" s="401"/>
      <c r="AT156" s="401"/>
      <c r="AU156" s="401"/>
      <c r="AV156" s="401"/>
      <c r="AW156" s="401"/>
      <c r="AX156" s="401"/>
      <c r="AY156" s="401"/>
      <c r="AZ156" s="401"/>
      <c r="BA156" s="401"/>
      <c r="BB156" s="401"/>
      <c r="BC156" s="401"/>
      <c r="BD156" s="401"/>
      <c r="BE156" s="401"/>
      <c r="BF156" s="401"/>
    </row>
    <row r="157" spans="1:58">
      <c r="A157" s="401"/>
      <c r="B157" s="401"/>
      <c r="C157" s="401"/>
      <c r="D157" s="401"/>
      <c r="E157" s="401"/>
      <c r="F157" s="401"/>
      <c r="G157" s="401"/>
      <c r="H157" s="401"/>
      <c r="I157" s="401"/>
      <c r="J157" s="401"/>
      <c r="K157" s="401"/>
      <c r="L157" s="401"/>
      <c r="M157" s="401"/>
      <c r="N157" s="401"/>
      <c r="O157" s="401"/>
      <c r="P157" s="401"/>
      <c r="Q157" s="401"/>
      <c r="R157" s="401"/>
      <c r="S157" s="401"/>
      <c r="T157" s="401"/>
      <c r="U157" s="401"/>
      <c r="V157" s="401"/>
      <c r="W157" s="401"/>
      <c r="X157" s="401"/>
      <c r="Y157" s="401"/>
      <c r="Z157" s="401"/>
      <c r="AA157" s="401"/>
      <c r="AB157" s="401"/>
      <c r="AC157" s="401"/>
      <c r="AD157" s="401"/>
      <c r="AE157" s="401"/>
      <c r="AF157" s="401"/>
      <c r="AG157" s="401"/>
      <c r="AH157" s="401"/>
      <c r="AI157" s="401"/>
      <c r="AJ157" s="401"/>
      <c r="AK157" s="401"/>
      <c r="AL157" s="401"/>
      <c r="AM157" s="401"/>
      <c r="AN157" s="401"/>
      <c r="AO157" s="401"/>
      <c r="AP157" s="401"/>
      <c r="AQ157" s="401"/>
      <c r="AR157" s="401"/>
      <c r="AS157" s="401"/>
      <c r="AT157" s="401"/>
      <c r="AU157" s="401"/>
      <c r="AV157" s="401"/>
      <c r="AW157" s="401"/>
      <c r="AX157" s="401"/>
      <c r="AY157" s="401"/>
      <c r="AZ157" s="401"/>
      <c r="BA157" s="401"/>
      <c r="BB157" s="401"/>
      <c r="BC157" s="401"/>
      <c r="BD157" s="401"/>
      <c r="BE157" s="401"/>
      <c r="BF157" s="401"/>
    </row>
    <row r="158" spans="1:58">
      <c r="A158" s="401"/>
      <c r="B158" s="401"/>
      <c r="C158" s="401"/>
      <c r="D158" s="401"/>
      <c r="E158" s="401"/>
      <c r="F158" s="401"/>
      <c r="G158" s="401"/>
      <c r="H158" s="401"/>
      <c r="I158" s="401"/>
      <c r="J158" s="401"/>
      <c r="K158" s="401"/>
      <c r="L158" s="401"/>
      <c r="M158" s="401"/>
      <c r="N158" s="401"/>
      <c r="O158" s="401"/>
      <c r="P158" s="401"/>
      <c r="Q158" s="401"/>
      <c r="R158" s="401"/>
      <c r="S158" s="401"/>
      <c r="T158" s="401"/>
      <c r="U158" s="401"/>
      <c r="V158" s="401"/>
      <c r="W158" s="401"/>
      <c r="X158" s="401"/>
      <c r="Y158" s="401"/>
      <c r="Z158" s="401"/>
      <c r="AA158" s="401"/>
      <c r="AB158" s="401"/>
      <c r="AC158" s="401"/>
      <c r="AD158" s="401"/>
      <c r="AE158" s="401"/>
      <c r="AF158" s="401"/>
      <c r="AG158" s="401"/>
      <c r="AH158" s="401"/>
      <c r="AI158" s="401"/>
      <c r="AJ158" s="401"/>
      <c r="AK158" s="401"/>
      <c r="AL158" s="401"/>
      <c r="AM158" s="401"/>
      <c r="AN158" s="401"/>
      <c r="AO158" s="401"/>
      <c r="AP158" s="401"/>
      <c r="AQ158" s="401"/>
      <c r="AR158" s="401"/>
      <c r="AS158" s="401"/>
      <c r="AT158" s="401"/>
      <c r="AU158" s="401"/>
      <c r="AV158" s="401"/>
      <c r="AW158" s="401"/>
      <c r="AX158" s="401"/>
      <c r="AY158" s="401"/>
      <c r="AZ158" s="401"/>
      <c r="BA158" s="401"/>
      <c r="BB158" s="401"/>
      <c r="BC158" s="401"/>
      <c r="BD158" s="401"/>
      <c r="BE158" s="401"/>
      <c r="BF158" s="401"/>
    </row>
    <row r="159" spans="1:58">
      <c r="A159" s="401"/>
      <c r="B159" s="401"/>
      <c r="C159" s="401"/>
      <c r="D159" s="401"/>
      <c r="E159" s="401"/>
      <c r="F159" s="401"/>
      <c r="G159" s="401"/>
      <c r="H159" s="401"/>
      <c r="I159" s="401"/>
      <c r="J159" s="401"/>
      <c r="K159" s="401"/>
      <c r="L159" s="401"/>
      <c r="M159" s="401"/>
      <c r="N159" s="401"/>
      <c r="O159" s="401"/>
      <c r="P159" s="401"/>
      <c r="Q159" s="401"/>
      <c r="R159" s="401"/>
      <c r="S159" s="401"/>
      <c r="T159" s="401"/>
      <c r="U159" s="401"/>
      <c r="V159" s="401"/>
      <c r="W159" s="401"/>
      <c r="X159" s="401"/>
      <c r="Y159" s="401"/>
      <c r="Z159" s="401"/>
      <c r="AA159" s="401"/>
      <c r="AB159" s="401"/>
      <c r="AC159" s="401"/>
      <c r="AD159" s="401"/>
      <c r="AE159" s="401"/>
      <c r="AF159" s="401"/>
      <c r="AG159" s="401"/>
      <c r="AH159" s="401"/>
      <c r="AI159" s="401"/>
      <c r="AJ159" s="401"/>
      <c r="AK159" s="401"/>
      <c r="AL159" s="401"/>
      <c r="AM159" s="401"/>
      <c r="AN159" s="401"/>
      <c r="AO159" s="401"/>
      <c r="AP159" s="401"/>
      <c r="AQ159" s="401"/>
      <c r="AR159" s="401"/>
      <c r="AS159" s="401"/>
      <c r="AT159" s="401"/>
      <c r="AU159" s="401"/>
      <c r="AV159" s="401"/>
      <c r="AW159" s="401"/>
      <c r="AX159" s="401"/>
      <c r="AY159" s="401"/>
      <c r="AZ159" s="401"/>
      <c r="BA159" s="401"/>
      <c r="BB159" s="401"/>
      <c r="BC159" s="401"/>
      <c r="BD159" s="401"/>
      <c r="BE159" s="401"/>
      <c r="BF159" s="401"/>
    </row>
    <row r="160" spans="1:58">
      <c r="A160" s="401"/>
      <c r="B160" s="401"/>
      <c r="C160" s="401"/>
      <c r="D160" s="401"/>
      <c r="E160" s="401"/>
      <c r="F160" s="401"/>
      <c r="G160" s="401"/>
      <c r="H160" s="401"/>
      <c r="I160" s="401"/>
      <c r="J160" s="401"/>
      <c r="K160" s="401"/>
      <c r="L160" s="401"/>
      <c r="M160" s="401"/>
      <c r="N160" s="401"/>
      <c r="O160" s="401"/>
      <c r="P160" s="401"/>
      <c r="Q160" s="401"/>
      <c r="R160" s="401"/>
      <c r="S160" s="401"/>
      <c r="T160" s="401"/>
      <c r="U160" s="401"/>
      <c r="V160" s="401"/>
      <c r="W160" s="401"/>
      <c r="X160" s="401"/>
      <c r="Y160" s="401"/>
      <c r="Z160" s="401"/>
      <c r="AA160" s="401"/>
      <c r="AB160" s="401"/>
      <c r="AC160" s="401"/>
      <c r="AD160" s="401"/>
      <c r="AE160" s="401"/>
      <c r="AF160" s="401"/>
      <c r="AG160" s="401"/>
      <c r="AH160" s="401"/>
      <c r="AI160" s="401"/>
      <c r="AJ160" s="401"/>
      <c r="AK160" s="401"/>
      <c r="AL160" s="401"/>
      <c r="AM160" s="401"/>
      <c r="AN160" s="401"/>
      <c r="AO160" s="401"/>
      <c r="AP160" s="401"/>
      <c r="AQ160" s="401"/>
      <c r="AR160" s="401"/>
      <c r="AS160" s="401"/>
      <c r="AT160" s="401"/>
      <c r="AU160" s="401"/>
      <c r="AV160" s="401"/>
      <c r="AW160" s="401"/>
      <c r="AX160" s="401"/>
      <c r="AY160" s="401"/>
      <c r="AZ160" s="401"/>
      <c r="BA160" s="401"/>
      <c r="BB160" s="401"/>
      <c r="BC160" s="401"/>
      <c r="BD160" s="401"/>
      <c r="BE160" s="401"/>
      <c r="BF160" s="401"/>
    </row>
    <row r="161" spans="1:58">
      <c r="A161" s="401"/>
      <c r="B161" s="401"/>
      <c r="C161" s="401"/>
      <c r="D161" s="401"/>
      <c r="E161" s="401"/>
      <c r="F161" s="401"/>
      <c r="G161" s="401"/>
      <c r="H161" s="401"/>
      <c r="I161" s="401"/>
      <c r="J161" s="401"/>
      <c r="K161" s="401"/>
      <c r="L161" s="401"/>
      <c r="M161" s="401"/>
      <c r="N161" s="401"/>
      <c r="O161" s="401"/>
      <c r="P161" s="401"/>
      <c r="Q161" s="401"/>
      <c r="R161" s="401"/>
      <c r="S161" s="401"/>
      <c r="T161" s="401"/>
      <c r="U161" s="401"/>
      <c r="V161" s="401"/>
      <c r="W161" s="401"/>
      <c r="X161" s="401"/>
      <c r="Y161" s="401"/>
      <c r="Z161" s="401"/>
      <c r="AA161" s="401"/>
      <c r="AB161" s="401"/>
      <c r="AC161" s="401"/>
      <c r="AD161" s="401"/>
      <c r="AE161" s="401"/>
      <c r="AF161" s="401"/>
      <c r="AG161" s="401"/>
      <c r="AH161" s="401"/>
      <c r="AI161" s="401"/>
      <c r="AJ161" s="401"/>
      <c r="AK161" s="401"/>
      <c r="AL161" s="401"/>
      <c r="AM161" s="401"/>
      <c r="AN161" s="401"/>
      <c r="AO161" s="401"/>
      <c r="AP161" s="401"/>
      <c r="AQ161" s="401"/>
      <c r="AR161" s="401"/>
      <c r="AS161" s="401"/>
      <c r="AT161" s="401"/>
      <c r="AU161" s="401"/>
      <c r="AV161" s="401"/>
      <c r="AW161" s="401"/>
      <c r="AX161" s="401"/>
      <c r="AY161" s="401"/>
      <c r="AZ161" s="401"/>
      <c r="BA161" s="401"/>
      <c r="BB161" s="401"/>
      <c r="BC161" s="401"/>
      <c r="BD161" s="401"/>
      <c r="BE161" s="401"/>
      <c r="BF161" s="401"/>
    </row>
    <row r="162" spans="1:58">
      <c r="A162" s="401"/>
      <c r="B162" s="401"/>
      <c r="C162" s="401"/>
      <c r="D162" s="401"/>
      <c r="E162" s="401"/>
      <c r="F162" s="401"/>
      <c r="G162" s="401"/>
      <c r="H162" s="401"/>
      <c r="I162" s="401"/>
      <c r="J162" s="401"/>
      <c r="K162" s="401"/>
      <c r="L162" s="401"/>
      <c r="M162" s="401"/>
      <c r="N162" s="401"/>
      <c r="O162" s="401"/>
      <c r="P162" s="401"/>
      <c r="Q162" s="401"/>
      <c r="R162" s="401"/>
      <c r="S162" s="401"/>
      <c r="T162" s="401"/>
      <c r="U162" s="401"/>
      <c r="V162" s="401"/>
      <c r="W162" s="401"/>
      <c r="X162" s="401"/>
      <c r="Y162" s="401"/>
      <c r="Z162" s="401"/>
      <c r="AA162" s="401"/>
      <c r="AB162" s="401"/>
      <c r="AC162" s="401"/>
      <c r="AD162" s="401"/>
      <c r="AE162" s="401"/>
      <c r="AF162" s="401"/>
      <c r="AG162" s="401"/>
      <c r="AH162" s="401"/>
      <c r="AI162" s="401"/>
      <c r="AJ162" s="401"/>
      <c r="AK162" s="401"/>
      <c r="AL162" s="401"/>
      <c r="AM162" s="401"/>
      <c r="AN162" s="401"/>
      <c r="AO162" s="401"/>
      <c r="AP162" s="401"/>
      <c r="AQ162" s="401"/>
      <c r="AR162" s="401"/>
      <c r="AS162" s="401"/>
      <c r="AT162" s="401"/>
      <c r="AU162" s="401"/>
      <c r="AV162" s="401"/>
      <c r="AW162" s="401"/>
      <c r="AX162" s="401"/>
      <c r="AY162" s="401"/>
      <c r="AZ162" s="401"/>
      <c r="BA162" s="401"/>
      <c r="BB162" s="401"/>
      <c r="BC162" s="401"/>
      <c r="BD162" s="401"/>
      <c r="BE162" s="401"/>
      <c r="BF162" s="401"/>
    </row>
    <row r="163" spans="1:58">
      <c r="A163" s="401"/>
      <c r="B163" s="401"/>
      <c r="C163" s="401"/>
      <c r="D163" s="401"/>
      <c r="E163" s="401"/>
      <c r="F163" s="401"/>
      <c r="G163" s="401"/>
      <c r="H163" s="401"/>
      <c r="I163" s="401"/>
      <c r="J163" s="401"/>
      <c r="K163" s="401"/>
      <c r="L163" s="401"/>
      <c r="M163" s="401"/>
      <c r="N163" s="401"/>
      <c r="O163" s="401"/>
      <c r="P163" s="401"/>
      <c r="Q163" s="401"/>
      <c r="R163" s="401"/>
      <c r="S163" s="401"/>
      <c r="T163" s="401"/>
      <c r="U163" s="401"/>
      <c r="V163" s="401"/>
      <c r="W163" s="401"/>
      <c r="X163" s="401"/>
      <c r="Y163" s="401"/>
      <c r="Z163" s="401"/>
      <c r="AA163" s="401"/>
      <c r="AB163" s="401"/>
      <c r="AC163" s="401"/>
      <c r="AD163" s="401"/>
      <c r="AE163" s="401"/>
      <c r="AF163" s="401"/>
      <c r="AG163" s="401"/>
      <c r="AH163" s="401"/>
      <c r="AI163" s="401"/>
      <c r="AJ163" s="401"/>
      <c r="AK163" s="401"/>
      <c r="AL163" s="401"/>
      <c r="AM163" s="401"/>
      <c r="AN163" s="401"/>
      <c r="AO163" s="401"/>
      <c r="AP163" s="401"/>
      <c r="AQ163" s="401"/>
      <c r="AR163" s="401"/>
      <c r="AS163" s="401"/>
      <c r="AT163" s="401"/>
      <c r="AU163" s="401"/>
      <c r="AV163" s="401"/>
      <c r="AW163" s="401"/>
      <c r="AX163" s="401"/>
      <c r="AY163" s="401"/>
      <c r="AZ163" s="401"/>
      <c r="BA163" s="401"/>
      <c r="BB163" s="401"/>
      <c r="BC163" s="401"/>
      <c r="BD163" s="401"/>
      <c r="BE163" s="401"/>
      <c r="BF163" s="401"/>
    </row>
    <row r="164" spans="1:58">
      <c r="K164" s="401"/>
      <c r="L164" s="401"/>
      <c r="M164" s="401"/>
      <c r="N164" s="401"/>
      <c r="O164" s="401"/>
      <c r="P164" s="401"/>
      <c r="Q164" s="401"/>
      <c r="R164" s="401"/>
      <c r="S164" s="401"/>
      <c r="T164" s="401"/>
      <c r="U164" s="401"/>
      <c r="V164" s="401"/>
      <c r="W164" s="401"/>
      <c r="X164" s="401"/>
      <c r="Y164" s="401"/>
      <c r="Z164" s="401"/>
      <c r="AA164" s="401"/>
      <c r="AB164" s="401"/>
      <c r="AC164" s="401"/>
      <c r="AD164" s="401"/>
      <c r="AE164" s="401"/>
      <c r="AF164" s="401"/>
      <c r="AG164" s="401"/>
      <c r="AH164" s="401"/>
      <c r="AI164" s="401"/>
      <c r="AJ164" s="401"/>
      <c r="AK164" s="401"/>
      <c r="AL164" s="401"/>
      <c r="AM164" s="401"/>
      <c r="AN164" s="401"/>
      <c r="AO164" s="401"/>
      <c r="AP164" s="401"/>
      <c r="AQ164" s="401"/>
      <c r="AR164" s="401"/>
      <c r="AS164" s="401"/>
      <c r="AT164" s="401"/>
      <c r="AU164" s="401"/>
      <c r="AV164" s="401"/>
      <c r="AW164" s="401"/>
      <c r="AX164" s="401"/>
      <c r="AY164" s="401"/>
      <c r="AZ164" s="401"/>
      <c r="BA164" s="401"/>
      <c r="BB164" s="401"/>
      <c r="BC164" s="401"/>
      <c r="BD164" s="401"/>
      <c r="BE164" s="401"/>
      <c r="BF164" s="401"/>
    </row>
    <row r="165" spans="1:58">
      <c r="K165" s="401"/>
      <c r="L165" s="401"/>
      <c r="M165" s="401"/>
      <c r="N165" s="401"/>
      <c r="O165" s="401"/>
      <c r="P165" s="401"/>
      <c r="Q165" s="401"/>
      <c r="R165" s="401"/>
      <c r="S165" s="401"/>
      <c r="T165" s="401"/>
      <c r="U165" s="401"/>
      <c r="V165" s="401"/>
      <c r="W165" s="401"/>
      <c r="X165" s="401"/>
      <c r="Y165" s="401"/>
      <c r="Z165" s="401"/>
      <c r="AA165" s="401"/>
      <c r="AB165" s="401"/>
      <c r="AC165" s="401"/>
      <c r="AD165" s="401"/>
      <c r="AE165" s="401"/>
      <c r="AF165" s="401"/>
      <c r="AG165" s="401"/>
      <c r="AH165" s="401"/>
      <c r="AI165" s="401"/>
      <c r="AJ165" s="401"/>
      <c r="AK165" s="401"/>
      <c r="AL165" s="401"/>
      <c r="AM165" s="401"/>
      <c r="AN165" s="401"/>
      <c r="AO165" s="401"/>
      <c r="AP165" s="401"/>
      <c r="AQ165" s="401"/>
      <c r="AR165" s="401"/>
      <c r="AS165" s="401"/>
      <c r="AT165" s="401"/>
      <c r="AU165" s="401"/>
      <c r="AV165" s="401"/>
      <c r="AW165" s="401"/>
      <c r="AX165" s="401"/>
      <c r="AY165" s="401"/>
      <c r="AZ165" s="401"/>
      <c r="BA165" s="401"/>
      <c r="BB165" s="401"/>
      <c r="BC165" s="401"/>
      <c r="BD165" s="401"/>
      <c r="BE165" s="401"/>
      <c r="BF165" s="401"/>
    </row>
    <row r="166" spans="1:58">
      <c r="K166" s="401"/>
      <c r="L166" s="401"/>
      <c r="M166" s="401"/>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c r="AR166" s="401"/>
      <c r="AS166" s="401"/>
      <c r="AT166" s="401"/>
      <c r="AU166" s="401"/>
      <c r="AV166" s="401"/>
      <c r="AW166" s="401"/>
      <c r="AX166" s="401"/>
      <c r="AY166" s="401"/>
      <c r="AZ166" s="401"/>
      <c r="BA166" s="401"/>
      <c r="BB166" s="401"/>
      <c r="BC166" s="401"/>
      <c r="BD166" s="401"/>
      <c r="BE166" s="401"/>
      <c r="BF166" s="401"/>
    </row>
    <row r="167" spans="1:58">
      <c r="K167" s="401"/>
      <c r="L167" s="401"/>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401"/>
      <c r="AS167" s="401"/>
      <c r="AT167" s="401"/>
      <c r="AU167" s="401"/>
      <c r="AV167" s="401"/>
      <c r="AW167" s="401"/>
      <c r="AX167" s="401"/>
      <c r="AY167" s="401"/>
      <c r="AZ167" s="401"/>
      <c r="BA167" s="401"/>
      <c r="BB167" s="401"/>
      <c r="BC167" s="401"/>
      <c r="BD167" s="401"/>
      <c r="BE167" s="401"/>
      <c r="BF167" s="401"/>
    </row>
  </sheetData>
  <mergeCells count="94">
    <mergeCell ref="A65:B65"/>
    <mergeCell ref="C65:D65"/>
    <mergeCell ref="E65:F65"/>
    <mergeCell ref="H65:J65"/>
    <mergeCell ref="A63:B63"/>
    <mergeCell ref="A64:B64"/>
    <mergeCell ref="C64:D64"/>
    <mergeCell ref="E64:F64"/>
    <mergeCell ref="H64:J64"/>
    <mergeCell ref="H60:J60"/>
    <mergeCell ref="E62:F62"/>
    <mergeCell ref="H62:J62"/>
    <mergeCell ref="A61:B61"/>
    <mergeCell ref="H63:J63"/>
    <mergeCell ref="H61:J61"/>
    <mergeCell ref="A62:B62"/>
    <mergeCell ref="C62:D62"/>
    <mergeCell ref="C63:D63"/>
    <mergeCell ref="E63:F63"/>
    <mergeCell ref="C61:D61"/>
    <mergeCell ref="E61:F61"/>
    <mergeCell ref="A60:B60"/>
    <mergeCell ref="C60:D60"/>
    <mergeCell ref="E60:F60"/>
    <mergeCell ref="C40:D40"/>
    <mergeCell ref="E40:F40"/>
    <mergeCell ref="I40:J40"/>
    <mergeCell ref="D59:E59"/>
    <mergeCell ref="C37:D37"/>
    <mergeCell ref="E37:F37"/>
    <mergeCell ref="I37:J37"/>
    <mergeCell ref="C38:D38"/>
    <mergeCell ref="E38:F38"/>
    <mergeCell ref="I38:J38"/>
    <mergeCell ref="C39:D39"/>
    <mergeCell ref="E39:F39"/>
    <mergeCell ref="I39:J39"/>
    <mergeCell ref="A44:J48"/>
    <mergeCell ref="A51:J55"/>
    <mergeCell ref="B56:H56"/>
    <mergeCell ref="C35:D35"/>
    <mergeCell ref="E35:F35"/>
    <mergeCell ref="I35:J35"/>
    <mergeCell ref="C36:D36"/>
    <mergeCell ref="E36:F36"/>
    <mergeCell ref="I36:J36"/>
    <mergeCell ref="C33:D33"/>
    <mergeCell ref="E33:F33"/>
    <mergeCell ref="I33:J33"/>
    <mergeCell ref="C34:D34"/>
    <mergeCell ref="E34:F34"/>
    <mergeCell ref="I34:J34"/>
    <mergeCell ref="C31:D31"/>
    <mergeCell ref="E31:F31"/>
    <mergeCell ref="I31:J31"/>
    <mergeCell ref="C32:D32"/>
    <mergeCell ref="E32:F32"/>
    <mergeCell ref="I32:J32"/>
    <mergeCell ref="C29:D29"/>
    <mergeCell ref="E29:F29"/>
    <mergeCell ref="I29:J29"/>
    <mergeCell ref="C30:D30"/>
    <mergeCell ref="E30:F30"/>
    <mergeCell ref="I30:J30"/>
    <mergeCell ref="C27:D27"/>
    <mergeCell ref="E27:F27"/>
    <mergeCell ref="I27:J27"/>
    <mergeCell ref="C28:D28"/>
    <mergeCell ref="E28:F28"/>
    <mergeCell ref="I28:J28"/>
    <mergeCell ref="I25:J25"/>
    <mergeCell ref="C26:D26"/>
    <mergeCell ref="E26:F26"/>
    <mergeCell ref="I26:J26"/>
    <mergeCell ref="B19:E19"/>
    <mergeCell ref="C22:F23"/>
    <mergeCell ref="C25:D25"/>
    <mergeCell ref="E25:F25"/>
    <mergeCell ref="I20:J20"/>
    <mergeCell ref="D20:E20"/>
    <mergeCell ref="B20:C20"/>
    <mergeCell ref="B6:H6"/>
    <mergeCell ref="B7:H7"/>
    <mergeCell ref="B8:H8"/>
    <mergeCell ref="E9:H9"/>
    <mergeCell ref="B11:E11"/>
    <mergeCell ref="F11:G11"/>
    <mergeCell ref="B12:G12"/>
    <mergeCell ref="B10:H10"/>
    <mergeCell ref="A18:J18"/>
    <mergeCell ref="B15:E15"/>
    <mergeCell ref="B16:E16"/>
    <mergeCell ref="B13:E13"/>
    <mergeCell ref="B14:E14"/>
  </mergeCells>
  <pageMargins left="0.7" right="0.7" top="0.75" bottom="0.75" header="0.3" footer="0.3"/>
  <pageSetup scale="61" orientation="portrait" r:id="rId1"/>
  <customProperties>
    <customPr name="%locator_row%" r:id="rId2"/>
  </customProperties>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1EE21-6E70-4E58-AD7B-9A909D0ED4D4}">
  <sheetPr codeName="Sheet21"/>
  <dimension ref="A1:J278"/>
  <sheetViews>
    <sheetView workbookViewId="0">
      <selection activeCell="I2" sqref="I2"/>
    </sheetView>
  </sheetViews>
  <sheetFormatPr defaultRowHeight="12.75"/>
  <cols>
    <col min="1" max="1" width="51.7109375" customWidth="1"/>
    <col min="2" max="2" width="29" customWidth="1"/>
    <col min="3" max="7" width="25.7109375" customWidth="1"/>
    <col min="8" max="8" width="6.5703125" customWidth="1"/>
    <col min="9" max="9" width="31.7109375" customWidth="1"/>
    <col min="10" max="21" width="25.7109375" customWidth="1"/>
  </cols>
  <sheetData>
    <row r="1" spans="1:10" ht="15">
      <c r="A1" s="311" t="s">
        <v>377</v>
      </c>
      <c r="B1" s="311" t="s">
        <v>378</v>
      </c>
      <c r="C1" s="311" t="s">
        <v>379</v>
      </c>
      <c r="D1" s="311" t="s">
        <v>380</v>
      </c>
      <c r="E1" s="311" t="s">
        <v>381</v>
      </c>
      <c r="F1" s="311" t="s">
        <v>382</v>
      </c>
      <c r="G1" s="311" t="s">
        <v>383</v>
      </c>
      <c r="H1" s="312"/>
      <c r="I1" s="311" t="s">
        <v>384</v>
      </c>
    </row>
    <row r="2" spans="1:10">
      <c r="A2" s="313" t="s">
        <v>377</v>
      </c>
      <c r="B2" s="313" t="s">
        <v>378</v>
      </c>
      <c r="C2" s="313" t="s">
        <v>379</v>
      </c>
      <c r="D2" s="313" t="s">
        <v>380</v>
      </c>
      <c r="E2" s="313" t="s">
        <v>381</v>
      </c>
      <c r="F2" s="313" t="s">
        <v>382</v>
      </c>
      <c r="G2" s="313" t="s">
        <v>383</v>
      </c>
      <c r="H2" s="312"/>
      <c r="I2" t="str">
        <f>'TC FORM'!B2</f>
        <v>JOHNSON GAGE &amp; INSPECTION, INC.</v>
      </c>
      <c r="J2" s="314" t="s">
        <v>385</v>
      </c>
    </row>
    <row r="3" spans="1:10" ht="15" customHeight="1">
      <c r="A3" s="362" t="s">
        <v>386</v>
      </c>
      <c r="B3" s="315" t="s">
        <v>387</v>
      </c>
      <c r="C3" s="315" t="s">
        <v>49</v>
      </c>
      <c r="D3" s="315" t="s">
        <v>388</v>
      </c>
      <c r="E3" s="315" t="s">
        <v>389</v>
      </c>
      <c r="F3" s="315" t="s">
        <v>390</v>
      </c>
      <c r="G3" s="315" t="s">
        <v>49</v>
      </c>
      <c r="H3" s="312"/>
      <c r="I3" t="str">
        <f>VLOOKUP(I2, A3:G448,2, FALSE)</f>
        <v>5920 W. 21st ST. N.</v>
      </c>
      <c r="J3" t="s">
        <v>391</v>
      </c>
    </row>
    <row r="4" spans="1:10" ht="15" customHeight="1">
      <c r="A4" s="362" t="s">
        <v>392</v>
      </c>
      <c r="B4" s="315" t="s">
        <v>393</v>
      </c>
      <c r="C4" s="315" t="s">
        <v>49</v>
      </c>
      <c r="D4" s="315" t="s">
        <v>394</v>
      </c>
      <c r="E4" s="315" t="s">
        <v>395</v>
      </c>
      <c r="F4" s="315" t="s">
        <v>396</v>
      </c>
      <c r="G4" s="315" t="s">
        <v>49</v>
      </c>
      <c r="H4" s="312"/>
      <c r="I4" t="str">
        <f>VLOOKUP(I$2, A$3:G$448,3, FALSE)</f>
        <v/>
      </c>
      <c r="J4" t="s">
        <v>379</v>
      </c>
    </row>
    <row r="5" spans="1:10" ht="15" customHeight="1">
      <c r="A5" s="362" t="s">
        <v>397</v>
      </c>
      <c r="B5" s="315" t="s">
        <v>398</v>
      </c>
      <c r="C5" s="315" t="s">
        <v>49</v>
      </c>
      <c r="D5" s="315" t="s">
        <v>388</v>
      </c>
      <c r="E5" s="315" t="s">
        <v>389</v>
      </c>
      <c r="F5" s="315" t="s">
        <v>390</v>
      </c>
      <c r="G5" s="315"/>
      <c r="H5" s="312"/>
      <c r="I5" t="str">
        <f>VLOOKUP(I$2, A$3:G$448,4, FALSE)</f>
        <v>WICHITA</v>
      </c>
      <c r="J5" t="s">
        <v>380</v>
      </c>
    </row>
    <row r="6" spans="1:10" ht="15" customHeight="1">
      <c r="A6" s="362" t="s">
        <v>399</v>
      </c>
      <c r="B6" s="315" t="s">
        <v>400</v>
      </c>
      <c r="C6" s="315" t="s">
        <v>49</v>
      </c>
      <c r="D6" s="315" t="s">
        <v>388</v>
      </c>
      <c r="E6" s="315" t="s">
        <v>389</v>
      </c>
      <c r="F6" s="315" t="s">
        <v>401</v>
      </c>
      <c r="G6" s="315"/>
      <c r="H6" s="312"/>
      <c r="I6" t="str">
        <f>VLOOKUP(I$2, A$3:G$448,5, FALSE)</f>
        <v>KS</v>
      </c>
      <c r="J6" t="s">
        <v>381</v>
      </c>
    </row>
    <row r="7" spans="1:10" ht="15" customHeight="1">
      <c r="A7" s="362" t="s">
        <v>402</v>
      </c>
      <c r="B7" s="315" t="s">
        <v>403</v>
      </c>
      <c r="C7" s="315" t="s">
        <v>49</v>
      </c>
      <c r="D7" s="315" t="s">
        <v>388</v>
      </c>
      <c r="E7" s="315" t="s">
        <v>389</v>
      </c>
      <c r="F7" s="315" t="s">
        <v>390</v>
      </c>
      <c r="G7" s="315"/>
      <c r="H7" s="312"/>
      <c r="I7" t="str">
        <f>VLOOKUP(I$2, A$3:G$448,6, FALSE)</f>
        <v>67205</v>
      </c>
      <c r="J7" t="s">
        <v>404</v>
      </c>
    </row>
    <row r="8" spans="1:10" ht="15" customHeight="1">
      <c r="A8" s="362" t="s">
        <v>405</v>
      </c>
      <c r="B8" s="315" t="s">
        <v>406</v>
      </c>
      <c r="C8" s="315" t="s">
        <v>49</v>
      </c>
      <c r="D8" s="315" t="s">
        <v>388</v>
      </c>
      <c r="E8" s="315" t="s">
        <v>389</v>
      </c>
      <c r="F8" s="315" t="s">
        <v>407</v>
      </c>
      <c r="G8" s="315" t="s">
        <v>49</v>
      </c>
      <c r="H8" s="312"/>
      <c r="I8" t="str">
        <f>VLOOKUP(I$2, A$3:G$448,7, FALSE)</f>
        <v/>
      </c>
      <c r="J8" t="s">
        <v>408</v>
      </c>
    </row>
    <row r="9" spans="1:10" ht="15" customHeight="1">
      <c r="A9" s="362" t="s">
        <v>409</v>
      </c>
      <c r="B9" s="315" t="s">
        <v>410</v>
      </c>
      <c r="C9" s="315" t="s">
        <v>49</v>
      </c>
      <c r="D9" s="315" t="s">
        <v>411</v>
      </c>
      <c r="E9" s="315" t="s">
        <v>389</v>
      </c>
      <c r="F9" s="315" t="s">
        <v>412</v>
      </c>
      <c r="G9" s="315" t="s">
        <v>49</v>
      </c>
      <c r="H9" s="312"/>
      <c r="I9" s="316" t="s">
        <v>413</v>
      </c>
    </row>
    <row r="10" spans="1:10" ht="15" customHeight="1">
      <c r="A10" s="363" t="s">
        <v>414</v>
      </c>
      <c r="B10" s="315" t="s">
        <v>415</v>
      </c>
      <c r="C10" s="315"/>
      <c r="D10" s="315" t="s">
        <v>416</v>
      </c>
      <c r="E10" s="315" t="s">
        <v>417</v>
      </c>
      <c r="F10" s="315">
        <v>71913</v>
      </c>
      <c r="G10" s="315" t="s">
        <v>49</v>
      </c>
      <c r="H10" s="312"/>
      <c r="I10" t="str">
        <f>CONCATENATE(I5,", ",I6," ",I7)</f>
        <v>WICHITA, KS 67205</v>
      </c>
    </row>
    <row r="11" spans="1:10" ht="15" customHeight="1">
      <c r="A11" s="362" t="s">
        <v>418</v>
      </c>
      <c r="B11" s="315" t="s">
        <v>419</v>
      </c>
      <c r="C11" s="315" t="s">
        <v>49</v>
      </c>
      <c r="D11" s="315" t="s">
        <v>388</v>
      </c>
      <c r="E11" s="315" t="s">
        <v>389</v>
      </c>
      <c r="F11" s="315" t="s">
        <v>420</v>
      </c>
      <c r="G11" s="315" t="s">
        <v>49</v>
      </c>
      <c r="H11" s="312"/>
    </row>
    <row r="12" spans="1:10" ht="15" customHeight="1">
      <c r="A12" s="362" t="s">
        <v>421</v>
      </c>
      <c r="B12" s="315" t="s">
        <v>422</v>
      </c>
      <c r="C12" s="315" t="s">
        <v>49</v>
      </c>
      <c r="D12" s="315" t="s">
        <v>388</v>
      </c>
      <c r="E12" s="315" t="s">
        <v>389</v>
      </c>
      <c r="F12" s="315"/>
      <c r="G12" s="315" t="s">
        <v>423</v>
      </c>
      <c r="H12" s="312"/>
    </row>
    <row r="13" spans="1:10" ht="15" customHeight="1">
      <c r="A13" s="362" t="s">
        <v>424</v>
      </c>
      <c r="B13" s="315" t="s">
        <v>425</v>
      </c>
      <c r="C13" s="315" t="s">
        <v>49</v>
      </c>
      <c r="D13" s="315" t="s">
        <v>388</v>
      </c>
      <c r="E13" s="315" t="s">
        <v>389</v>
      </c>
      <c r="F13" s="315" t="s">
        <v>426</v>
      </c>
      <c r="G13" s="315" t="s">
        <v>49</v>
      </c>
      <c r="H13" s="312"/>
    </row>
    <row r="14" spans="1:10" ht="15" customHeight="1">
      <c r="A14" s="362" t="s">
        <v>427</v>
      </c>
      <c r="B14" s="315" t="s">
        <v>428</v>
      </c>
      <c r="C14" s="315" t="s">
        <v>49</v>
      </c>
      <c r="D14" s="315" t="s">
        <v>429</v>
      </c>
      <c r="E14" s="315" t="s">
        <v>430</v>
      </c>
      <c r="F14" s="315">
        <v>74821</v>
      </c>
      <c r="G14" s="315" t="s">
        <v>49</v>
      </c>
      <c r="H14" s="312"/>
    </row>
    <row r="15" spans="1:10" ht="15" customHeight="1">
      <c r="A15" s="362" t="s">
        <v>431</v>
      </c>
      <c r="B15" s="315" t="s">
        <v>432</v>
      </c>
      <c r="C15" s="315" t="s">
        <v>49</v>
      </c>
      <c r="D15" s="315" t="s">
        <v>388</v>
      </c>
      <c r="E15" s="315" t="s">
        <v>389</v>
      </c>
      <c r="F15" s="315" t="s">
        <v>433</v>
      </c>
      <c r="G15" s="315" t="s">
        <v>49</v>
      </c>
      <c r="H15" s="312"/>
    </row>
    <row r="16" spans="1:10" ht="15" customHeight="1">
      <c r="A16" s="363" t="s">
        <v>434</v>
      </c>
      <c r="B16" s="315" t="s">
        <v>435</v>
      </c>
      <c r="C16" s="315"/>
      <c r="D16" s="315" t="s">
        <v>411</v>
      </c>
      <c r="E16" s="315" t="s">
        <v>389</v>
      </c>
      <c r="F16" s="315">
        <v>67101</v>
      </c>
      <c r="G16" s="315" t="s">
        <v>49</v>
      </c>
      <c r="H16" s="312"/>
    </row>
    <row r="17" spans="1:8" ht="15" customHeight="1">
      <c r="A17" s="362" t="s">
        <v>436</v>
      </c>
      <c r="B17" s="315" t="s">
        <v>437</v>
      </c>
      <c r="C17" s="315" t="s">
        <v>49</v>
      </c>
      <c r="D17" s="315" t="s">
        <v>438</v>
      </c>
      <c r="E17" s="315" t="s">
        <v>389</v>
      </c>
      <c r="F17" s="315" t="s">
        <v>439</v>
      </c>
      <c r="G17" s="315" t="s">
        <v>49</v>
      </c>
      <c r="H17" s="312"/>
    </row>
    <row r="18" spans="1:8" ht="15" customHeight="1">
      <c r="A18" s="363" t="s">
        <v>440</v>
      </c>
      <c r="B18" s="315" t="s">
        <v>441</v>
      </c>
      <c r="C18" s="315"/>
      <c r="D18" s="315" t="s">
        <v>388</v>
      </c>
      <c r="E18" s="315" t="s">
        <v>389</v>
      </c>
      <c r="F18" s="315">
        <v>67201</v>
      </c>
      <c r="G18" s="315"/>
      <c r="H18" s="312"/>
    </row>
    <row r="19" spans="1:8" ht="15" customHeight="1">
      <c r="A19" s="362" t="s">
        <v>442</v>
      </c>
      <c r="B19" s="315" t="s">
        <v>443</v>
      </c>
      <c r="C19" s="315" t="s">
        <v>49</v>
      </c>
      <c r="D19" s="315" t="s">
        <v>388</v>
      </c>
      <c r="E19" s="315" t="s">
        <v>389</v>
      </c>
      <c r="F19" s="315" t="s">
        <v>390</v>
      </c>
      <c r="G19" s="315" t="s">
        <v>49</v>
      </c>
      <c r="H19" s="312"/>
    </row>
    <row r="20" spans="1:8" ht="15" customHeight="1">
      <c r="A20" s="362" t="s">
        <v>444</v>
      </c>
      <c r="B20" s="315" t="s">
        <v>445</v>
      </c>
      <c r="C20" s="315"/>
      <c r="D20" s="315" t="s">
        <v>388</v>
      </c>
      <c r="E20" s="315" t="s">
        <v>389</v>
      </c>
      <c r="F20" s="315">
        <v>67213</v>
      </c>
      <c r="G20" s="315" t="s">
        <v>49</v>
      </c>
      <c r="H20" s="312"/>
    </row>
    <row r="21" spans="1:8" ht="15" customHeight="1">
      <c r="A21" s="362" t="s">
        <v>446</v>
      </c>
      <c r="B21" s="315" t="s">
        <v>447</v>
      </c>
      <c r="C21" s="315" t="s">
        <v>448</v>
      </c>
      <c r="D21" s="315" t="s">
        <v>388</v>
      </c>
      <c r="E21" s="315" t="s">
        <v>389</v>
      </c>
      <c r="F21" s="315" t="s">
        <v>449</v>
      </c>
      <c r="G21" s="315" t="s">
        <v>49</v>
      </c>
      <c r="H21" s="312"/>
    </row>
    <row r="22" spans="1:8" ht="15" customHeight="1">
      <c r="A22" s="362" t="s">
        <v>450</v>
      </c>
      <c r="B22" s="315" t="s">
        <v>451</v>
      </c>
      <c r="C22" s="315" t="s">
        <v>49</v>
      </c>
      <c r="D22" s="315" t="s">
        <v>388</v>
      </c>
      <c r="E22" s="315" t="s">
        <v>389</v>
      </c>
      <c r="F22" s="315" t="s">
        <v>452</v>
      </c>
      <c r="G22" s="315" t="s">
        <v>49</v>
      </c>
      <c r="H22" s="312"/>
    </row>
    <row r="23" spans="1:8" ht="15" customHeight="1">
      <c r="A23" s="362" t="s">
        <v>453</v>
      </c>
      <c r="B23" s="315" t="s">
        <v>454</v>
      </c>
      <c r="C23" s="315" t="s">
        <v>49</v>
      </c>
      <c r="D23" s="315" t="s">
        <v>388</v>
      </c>
      <c r="E23" s="315" t="s">
        <v>389</v>
      </c>
      <c r="F23" s="315" t="s">
        <v>390</v>
      </c>
      <c r="G23" s="315" t="s">
        <v>49</v>
      </c>
      <c r="H23" s="312"/>
    </row>
    <row r="24" spans="1:8" ht="15" customHeight="1">
      <c r="A24" s="362" t="s">
        <v>455</v>
      </c>
      <c r="B24" s="315" t="s">
        <v>456</v>
      </c>
      <c r="C24" s="315" t="s">
        <v>49</v>
      </c>
      <c r="D24" s="315" t="s">
        <v>388</v>
      </c>
      <c r="E24" s="315" t="s">
        <v>389</v>
      </c>
      <c r="F24" s="315" t="s">
        <v>390</v>
      </c>
      <c r="G24" s="315" t="s">
        <v>49</v>
      </c>
      <c r="H24" s="312"/>
    </row>
    <row r="25" spans="1:8" ht="15" customHeight="1">
      <c r="A25" s="363" t="s">
        <v>457</v>
      </c>
      <c r="B25" s="315" t="s">
        <v>458</v>
      </c>
      <c r="C25" s="315"/>
      <c r="D25" s="315" t="s">
        <v>459</v>
      </c>
      <c r="E25" s="315" t="s">
        <v>389</v>
      </c>
      <c r="F25" s="315">
        <v>67301</v>
      </c>
      <c r="G25" s="315"/>
      <c r="H25" s="312"/>
    </row>
    <row r="26" spans="1:8" ht="15" customHeight="1">
      <c r="A26" s="362" t="s">
        <v>460</v>
      </c>
      <c r="B26" s="315" t="s">
        <v>461</v>
      </c>
      <c r="C26" s="315" t="s">
        <v>49</v>
      </c>
      <c r="D26" s="315" t="s">
        <v>462</v>
      </c>
      <c r="E26" s="315" t="s">
        <v>389</v>
      </c>
      <c r="F26" s="315" t="s">
        <v>463</v>
      </c>
      <c r="G26" s="315" t="s">
        <v>49</v>
      </c>
      <c r="H26" s="312"/>
    </row>
    <row r="27" spans="1:8" ht="15" customHeight="1">
      <c r="A27" s="362" t="s">
        <v>464</v>
      </c>
      <c r="B27" s="315" t="s">
        <v>465</v>
      </c>
      <c r="C27" s="315" t="s">
        <v>466</v>
      </c>
      <c r="D27" s="315" t="s">
        <v>388</v>
      </c>
      <c r="E27" s="315" t="s">
        <v>389</v>
      </c>
      <c r="F27" s="315" t="s">
        <v>49</v>
      </c>
      <c r="G27" s="315" t="s">
        <v>467</v>
      </c>
      <c r="H27" s="312"/>
    </row>
    <row r="28" spans="1:8" ht="15" customHeight="1">
      <c r="A28" s="363" t="s">
        <v>468</v>
      </c>
      <c r="B28" s="315" t="s">
        <v>469</v>
      </c>
      <c r="C28" s="315"/>
      <c r="D28" s="315" t="s">
        <v>388</v>
      </c>
      <c r="E28" s="315" t="s">
        <v>389</v>
      </c>
      <c r="F28" s="315">
        <v>67277</v>
      </c>
      <c r="G28" s="315"/>
      <c r="H28" s="312"/>
    </row>
    <row r="29" spans="1:8" ht="15" customHeight="1">
      <c r="A29" s="363" t="s">
        <v>470</v>
      </c>
      <c r="B29" s="315" t="s">
        <v>471</v>
      </c>
      <c r="C29" s="315"/>
      <c r="D29" s="315" t="s">
        <v>388</v>
      </c>
      <c r="E29" s="315" t="s">
        <v>389</v>
      </c>
      <c r="F29" s="315">
        <v>67218</v>
      </c>
      <c r="G29" s="315"/>
      <c r="H29" s="312"/>
    </row>
    <row r="30" spans="1:8" ht="15" customHeight="1">
      <c r="A30" s="362" t="s">
        <v>472</v>
      </c>
      <c r="B30" s="315" t="s">
        <v>473</v>
      </c>
      <c r="C30" s="315" t="s">
        <v>474</v>
      </c>
      <c r="D30" s="315" t="s">
        <v>475</v>
      </c>
      <c r="E30" s="315" t="s">
        <v>389</v>
      </c>
      <c r="F30" s="315" t="s">
        <v>476</v>
      </c>
      <c r="G30" s="315" t="s">
        <v>49</v>
      </c>
      <c r="H30" s="312"/>
    </row>
    <row r="31" spans="1:8" ht="15" customHeight="1">
      <c r="A31" s="363" t="s">
        <v>477</v>
      </c>
      <c r="B31" s="315" t="s">
        <v>478</v>
      </c>
      <c r="C31" s="315"/>
      <c r="D31" s="315" t="s">
        <v>388</v>
      </c>
      <c r="E31" s="315" t="s">
        <v>389</v>
      </c>
      <c r="F31" s="315">
        <v>67217</v>
      </c>
      <c r="G31" s="315"/>
      <c r="H31" s="312"/>
    </row>
    <row r="32" spans="1:8" ht="15" customHeight="1">
      <c r="A32" s="363" t="s">
        <v>479</v>
      </c>
      <c r="B32" s="315" t="s">
        <v>478</v>
      </c>
      <c r="C32" s="315"/>
      <c r="D32" s="315" t="s">
        <v>388</v>
      </c>
      <c r="E32" s="315" t="s">
        <v>389</v>
      </c>
      <c r="F32" s="315">
        <v>67217</v>
      </c>
      <c r="G32" s="315"/>
      <c r="H32" s="312"/>
    </row>
    <row r="33" spans="1:8" ht="15" customHeight="1">
      <c r="A33" s="362" t="s">
        <v>480</v>
      </c>
      <c r="B33" s="315" t="s">
        <v>481</v>
      </c>
      <c r="C33" s="315" t="s">
        <v>49</v>
      </c>
      <c r="D33" s="315" t="s">
        <v>482</v>
      </c>
      <c r="E33" s="315" t="s">
        <v>389</v>
      </c>
      <c r="F33" s="315" t="s">
        <v>49</v>
      </c>
      <c r="G33" s="315" t="s">
        <v>483</v>
      </c>
      <c r="H33" s="312"/>
    </row>
    <row r="34" spans="1:8" ht="15" customHeight="1">
      <c r="A34" s="363" t="s">
        <v>484</v>
      </c>
      <c r="B34" s="315" t="s">
        <v>485</v>
      </c>
      <c r="C34" s="315"/>
      <c r="D34" s="315" t="s">
        <v>388</v>
      </c>
      <c r="E34" s="315" t="s">
        <v>389</v>
      </c>
      <c r="F34" s="315">
        <v>67215</v>
      </c>
      <c r="G34" s="315" t="s">
        <v>49</v>
      </c>
      <c r="H34" s="312"/>
    </row>
    <row r="35" spans="1:8" ht="15" customHeight="1">
      <c r="A35" s="363" t="s">
        <v>486</v>
      </c>
      <c r="B35" s="315" t="s">
        <v>487</v>
      </c>
      <c r="C35" s="315"/>
      <c r="D35" s="315" t="s">
        <v>488</v>
      </c>
      <c r="E35" s="315" t="s">
        <v>389</v>
      </c>
      <c r="F35" s="315">
        <v>67401</v>
      </c>
      <c r="G35" s="315" t="s">
        <v>49</v>
      </c>
      <c r="H35" s="312"/>
    </row>
    <row r="36" spans="1:8" ht="15" customHeight="1">
      <c r="A36" s="362" t="s">
        <v>489</v>
      </c>
      <c r="B36" s="315" t="s">
        <v>490</v>
      </c>
      <c r="C36" s="315" t="s">
        <v>49</v>
      </c>
      <c r="D36" s="315" t="s">
        <v>491</v>
      </c>
      <c r="E36" s="315" t="s">
        <v>389</v>
      </c>
      <c r="F36" s="315">
        <v>67058</v>
      </c>
      <c r="G36" s="315" t="s">
        <v>49</v>
      </c>
      <c r="H36" s="312"/>
    </row>
    <row r="37" spans="1:8" ht="15" customHeight="1">
      <c r="A37" s="362" t="s">
        <v>492</v>
      </c>
      <c r="B37" s="315" t="s">
        <v>493</v>
      </c>
      <c r="C37" s="315" t="s">
        <v>49</v>
      </c>
      <c r="D37" s="315" t="s">
        <v>388</v>
      </c>
      <c r="E37" s="315" t="s">
        <v>389</v>
      </c>
      <c r="F37" s="315" t="s">
        <v>494</v>
      </c>
      <c r="G37" s="315" t="s">
        <v>49</v>
      </c>
      <c r="H37" s="312"/>
    </row>
    <row r="38" spans="1:8" ht="15" customHeight="1">
      <c r="A38" s="364" t="s">
        <v>495</v>
      </c>
      <c r="B38" s="319" t="s">
        <v>496</v>
      </c>
      <c r="C38" s="319" t="s">
        <v>497</v>
      </c>
      <c r="D38" s="319" t="s">
        <v>498</v>
      </c>
      <c r="E38" s="319" t="s">
        <v>499</v>
      </c>
      <c r="F38" s="315">
        <v>67010</v>
      </c>
      <c r="G38" s="315"/>
      <c r="H38" s="312"/>
    </row>
    <row r="39" spans="1:8" ht="15" customHeight="1">
      <c r="A39" s="362" t="s">
        <v>500</v>
      </c>
      <c r="B39" s="315" t="s">
        <v>501</v>
      </c>
      <c r="C39" s="315" t="s">
        <v>502</v>
      </c>
      <c r="D39" s="315" t="s">
        <v>503</v>
      </c>
      <c r="E39" s="315" t="s">
        <v>389</v>
      </c>
      <c r="F39" s="315" t="s">
        <v>49</v>
      </c>
      <c r="G39" s="315" t="s">
        <v>504</v>
      </c>
      <c r="H39" s="312"/>
    </row>
    <row r="40" spans="1:8" ht="15" customHeight="1">
      <c r="A40" s="362" t="s">
        <v>505</v>
      </c>
      <c r="B40" s="315" t="s">
        <v>506</v>
      </c>
      <c r="C40" s="315"/>
      <c r="D40" s="315" t="s">
        <v>507</v>
      </c>
      <c r="E40" s="315" t="s">
        <v>389</v>
      </c>
      <c r="F40" s="315">
        <v>67031</v>
      </c>
      <c r="G40" s="315"/>
      <c r="H40" s="312"/>
    </row>
    <row r="41" spans="1:8" ht="15" customHeight="1">
      <c r="A41" s="362" t="s">
        <v>508</v>
      </c>
      <c r="B41" s="315" t="s">
        <v>509</v>
      </c>
      <c r="C41" s="315" t="s">
        <v>49</v>
      </c>
      <c r="D41" s="315" t="s">
        <v>510</v>
      </c>
      <c r="E41" s="315" t="s">
        <v>389</v>
      </c>
      <c r="F41" s="315">
        <v>67357</v>
      </c>
      <c r="G41" s="315" t="s">
        <v>49</v>
      </c>
      <c r="H41" s="312"/>
    </row>
    <row r="42" spans="1:8" ht="15" customHeight="1">
      <c r="A42" s="362" t="s">
        <v>511</v>
      </c>
      <c r="B42" s="315" t="s">
        <v>512</v>
      </c>
      <c r="C42" s="315" t="s">
        <v>49</v>
      </c>
      <c r="D42" s="315" t="s">
        <v>388</v>
      </c>
      <c r="E42" s="315" t="s">
        <v>389</v>
      </c>
      <c r="F42" s="315" t="s">
        <v>513</v>
      </c>
      <c r="G42" s="315" t="s">
        <v>49</v>
      </c>
      <c r="H42" s="312"/>
    </row>
    <row r="43" spans="1:8" ht="15" customHeight="1">
      <c r="A43" s="362" t="s">
        <v>514</v>
      </c>
      <c r="B43" s="315" t="s">
        <v>515</v>
      </c>
      <c r="C43" s="315" t="s">
        <v>49</v>
      </c>
      <c r="D43" s="315" t="s">
        <v>388</v>
      </c>
      <c r="E43" s="315" t="s">
        <v>389</v>
      </c>
      <c r="F43" s="315" t="s">
        <v>516</v>
      </c>
      <c r="G43" s="315" t="s">
        <v>49</v>
      </c>
      <c r="H43" s="312"/>
    </row>
    <row r="44" spans="1:8" ht="15" customHeight="1">
      <c r="A44" s="362" t="s">
        <v>517</v>
      </c>
      <c r="B44" s="315" t="s">
        <v>518</v>
      </c>
      <c r="C44" s="315" t="s">
        <v>519</v>
      </c>
      <c r="D44" s="315" t="s">
        <v>520</v>
      </c>
      <c r="E44" s="315" t="s">
        <v>389</v>
      </c>
      <c r="F44" s="315" t="s">
        <v>521</v>
      </c>
      <c r="G44" s="315" t="s">
        <v>49</v>
      </c>
      <c r="H44" s="312"/>
    </row>
    <row r="45" spans="1:8" ht="15" customHeight="1">
      <c r="A45" s="362" t="s">
        <v>522</v>
      </c>
      <c r="B45" s="315" t="s">
        <v>523</v>
      </c>
      <c r="C45" s="315" t="s">
        <v>49</v>
      </c>
      <c r="D45" s="315" t="s">
        <v>388</v>
      </c>
      <c r="E45" s="315" t="s">
        <v>389</v>
      </c>
      <c r="F45" s="315" t="s">
        <v>452</v>
      </c>
      <c r="G45" s="315" t="s">
        <v>49</v>
      </c>
      <c r="H45" s="312"/>
    </row>
    <row r="46" spans="1:8" ht="15" customHeight="1">
      <c r="A46" s="362" t="s">
        <v>524</v>
      </c>
      <c r="B46" s="315" t="s">
        <v>525</v>
      </c>
      <c r="C46" s="315" t="s">
        <v>49</v>
      </c>
      <c r="D46" s="315" t="s">
        <v>388</v>
      </c>
      <c r="E46" s="315" t="s">
        <v>389</v>
      </c>
      <c r="F46" s="315" t="s">
        <v>526</v>
      </c>
      <c r="G46" s="315" t="s">
        <v>49</v>
      </c>
      <c r="H46" s="312"/>
    </row>
    <row r="47" spans="1:8" ht="15" customHeight="1">
      <c r="A47" s="363" t="s">
        <v>527</v>
      </c>
      <c r="B47" s="315" t="s">
        <v>528</v>
      </c>
      <c r="C47" s="315"/>
      <c r="D47" s="315" t="s">
        <v>529</v>
      </c>
      <c r="E47" s="315" t="s">
        <v>530</v>
      </c>
      <c r="F47" s="315">
        <v>57078</v>
      </c>
      <c r="G47" s="315" t="s">
        <v>49</v>
      </c>
      <c r="H47" s="312"/>
    </row>
    <row r="48" spans="1:8" ht="15" customHeight="1">
      <c r="A48" s="362" t="s">
        <v>531</v>
      </c>
      <c r="B48" s="315" t="s">
        <v>532</v>
      </c>
      <c r="C48" s="315" t="s">
        <v>49</v>
      </c>
      <c r="D48" s="315" t="s">
        <v>482</v>
      </c>
      <c r="E48" s="315" t="s">
        <v>389</v>
      </c>
      <c r="F48" s="315" t="s">
        <v>533</v>
      </c>
      <c r="G48" s="315" t="s">
        <v>49</v>
      </c>
      <c r="H48" s="312"/>
    </row>
    <row r="49" spans="1:8" ht="15" customHeight="1">
      <c r="A49" s="362" t="s">
        <v>534</v>
      </c>
      <c r="B49" s="315" t="s">
        <v>535</v>
      </c>
      <c r="C49" s="315"/>
      <c r="D49" s="315" t="s">
        <v>388</v>
      </c>
      <c r="E49" s="315" t="s">
        <v>389</v>
      </c>
      <c r="F49" s="315" t="s">
        <v>536</v>
      </c>
      <c r="G49" s="315" t="s">
        <v>49</v>
      </c>
      <c r="H49" s="312"/>
    </row>
    <row r="50" spans="1:8" ht="15" customHeight="1">
      <c r="A50" s="362" t="s">
        <v>537</v>
      </c>
      <c r="B50" s="315" t="s">
        <v>538</v>
      </c>
      <c r="C50" s="315"/>
      <c r="D50" s="315" t="s">
        <v>388</v>
      </c>
      <c r="E50" s="315" t="s">
        <v>389</v>
      </c>
      <c r="F50" s="317">
        <v>67215</v>
      </c>
      <c r="G50" s="315"/>
      <c r="H50" s="312"/>
    </row>
    <row r="51" spans="1:8" ht="15" customHeight="1">
      <c r="A51" s="362" t="s">
        <v>539</v>
      </c>
      <c r="B51" s="315" t="s">
        <v>540</v>
      </c>
      <c r="C51" s="315" t="s">
        <v>49</v>
      </c>
      <c r="D51" s="315" t="s">
        <v>388</v>
      </c>
      <c r="E51" s="315" t="s">
        <v>389</v>
      </c>
      <c r="F51" s="315" t="s">
        <v>449</v>
      </c>
      <c r="G51" s="315" t="s">
        <v>49</v>
      </c>
      <c r="H51" s="312"/>
    </row>
    <row r="52" spans="1:8" ht="15" customHeight="1">
      <c r="A52" s="362" t="s">
        <v>541</v>
      </c>
      <c r="B52" s="315" t="s">
        <v>542</v>
      </c>
      <c r="C52" s="315" t="s">
        <v>543</v>
      </c>
      <c r="D52" s="315" t="s">
        <v>388</v>
      </c>
      <c r="E52" s="315" t="s">
        <v>389</v>
      </c>
      <c r="F52" s="315" t="s">
        <v>49</v>
      </c>
      <c r="G52" s="315" t="s">
        <v>544</v>
      </c>
      <c r="H52" s="312"/>
    </row>
    <row r="53" spans="1:8" ht="15" customHeight="1">
      <c r="A53" s="362" t="s">
        <v>545</v>
      </c>
      <c r="B53" s="315" t="s">
        <v>546</v>
      </c>
      <c r="C53" s="315" t="s">
        <v>547</v>
      </c>
      <c r="D53" s="315" t="s">
        <v>388</v>
      </c>
      <c r="E53" s="315" t="s">
        <v>389</v>
      </c>
      <c r="F53" s="315" t="s">
        <v>49</v>
      </c>
      <c r="G53" s="315" t="s">
        <v>548</v>
      </c>
      <c r="H53" s="312"/>
    </row>
    <row r="54" spans="1:8" ht="15" customHeight="1">
      <c r="A54" s="362" t="s">
        <v>549</v>
      </c>
      <c r="B54" s="315" t="s">
        <v>550</v>
      </c>
      <c r="C54" s="315" t="s">
        <v>49</v>
      </c>
      <c r="D54" s="315" t="s">
        <v>551</v>
      </c>
      <c r="E54" s="315" t="s">
        <v>389</v>
      </c>
      <c r="F54" s="315" t="s">
        <v>552</v>
      </c>
      <c r="G54" s="315" t="s">
        <v>49</v>
      </c>
      <c r="H54" s="312"/>
    </row>
    <row r="55" spans="1:8" ht="15" customHeight="1">
      <c r="A55" s="362" t="s">
        <v>553</v>
      </c>
      <c r="B55" s="315" t="s">
        <v>554</v>
      </c>
      <c r="C55" s="315" t="s">
        <v>49</v>
      </c>
      <c r="D55" s="315" t="s">
        <v>388</v>
      </c>
      <c r="E55" s="315" t="s">
        <v>389</v>
      </c>
      <c r="F55" s="315" t="s">
        <v>555</v>
      </c>
      <c r="G55" s="315" t="s">
        <v>49</v>
      </c>
      <c r="H55" s="312"/>
    </row>
    <row r="56" spans="1:8" ht="15" customHeight="1">
      <c r="A56" s="362" t="s">
        <v>556</v>
      </c>
      <c r="B56" s="315" t="s">
        <v>49</v>
      </c>
      <c r="C56" s="315" t="s">
        <v>557</v>
      </c>
      <c r="D56" s="315" t="s">
        <v>388</v>
      </c>
      <c r="E56" s="315" t="s">
        <v>389</v>
      </c>
      <c r="F56" s="315" t="s">
        <v>558</v>
      </c>
      <c r="G56" s="315" t="s">
        <v>49</v>
      </c>
      <c r="H56" s="312"/>
    </row>
    <row r="57" spans="1:8" ht="15" customHeight="1">
      <c r="A57" s="362" t="s">
        <v>60</v>
      </c>
      <c r="B57" s="315" t="s">
        <v>559</v>
      </c>
      <c r="C57" s="315" t="s">
        <v>49</v>
      </c>
      <c r="D57" s="315" t="s">
        <v>388</v>
      </c>
      <c r="E57" s="315" t="s">
        <v>389</v>
      </c>
      <c r="F57" s="315" t="s">
        <v>494</v>
      </c>
      <c r="G57" s="315" t="s">
        <v>49</v>
      </c>
      <c r="H57" s="312"/>
    </row>
    <row r="58" spans="1:8" ht="15" customHeight="1">
      <c r="A58" s="362" t="s">
        <v>560</v>
      </c>
      <c r="B58" s="315" t="s">
        <v>561</v>
      </c>
      <c r="C58" s="315" t="s">
        <v>49</v>
      </c>
      <c r="D58" s="315" t="s">
        <v>388</v>
      </c>
      <c r="E58" s="315" t="s">
        <v>389</v>
      </c>
      <c r="F58" s="315" t="s">
        <v>390</v>
      </c>
      <c r="G58" s="315" t="s">
        <v>49</v>
      </c>
      <c r="H58" s="312"/>
    </row>
    <row r="59" spans="1:8" ht="15" customHeight="1">
      <c r="A59" s="362" t="s">
        <v>562</v>
      </c>
      <c r="B59" s="315" t="s">
        <v>563</v>
      </c>
      <c r="C59" s="315" t="s">
        <v>49</v>
      </c>
      <c r="D59" s="315" t="s">
        <v>388</v>
      </c>
      <c r="E59" s="315" t="s">
        <v>389</v>
      </c>
      <c r="F59" s="315" t="s">
        <v>401</v>
      </c>
      <c r="G59" s="315" t="s">
        <v>49</v>
      </c>
      <c r="H59" s="312"/>
    </row>
    <row r="60" spans="1:8" ht="15" customHeight="1">
      <c r="A60" s="362" t="s">
        <v>564</v>
      </c>
      <c r="B60" s="315" t="s">
        <v>565</v>
      </c>
      <c r="C60" s="315" t="s">
        <v>49</v>
      </c>
      <c r="D60" s="315" t="s">
        <v>388</v>
      </c>
      <c r="E60" s="315" t="s">
        <v>389</v>
      </c>
      <c r="F60" s="315" t="s">
        <v>390</v>
      </c>
      <c r="G60" s="315" t="s">
        <v>49</v>
      </c>
      <c r="H60" s="312"/>
    </row>
    <row r="61" spans="1:8" ht="15" customHeight="1">
      <c r="A61" s="362" t="s">
        <v>566</v>
      </c>
      <c r="B61" s="315" t="s">
        <v>567</v>
      </c>
      <c r="C61" s="315" t="s">
        <v>49</v>
      </c>
      <c r="D61" s="315" t="s">
        <v>388</v>
      </c>
      <c r="E61" s="315" t="s">
        <v>389</v>
      </c>
      <c r="F61" s="315" t="s">
        <v>526</v>
      </c>
      <c r="G61" s="315" t="s">
        <v>49</v>
      </c>
      <c r="H61" s="312"/>
    </row>
    <row r="62" spans="1:8" ht="15" customHeight="1">
      <c r="A62" s="362" t="s">
        <v>568</v>
      </c>
      <c r="B62" s="315" t="s">
        <v>569</v>
      </c>
      <c r="C62" s="315" t="s">
        <v>49</v>
      </c>
      <c r="D62" s="315" t="s">
        <v>388</v>
      </c>
      <c r="E62" s="315" t="s">
        <v>389</v>
      </c>
      <c r="F62" s="315" t="s">
        <v>570</v>
      </c>
      <c r="G62" s="315" t="s">
        <v>49</v>
      </c>
      <c r="H62" s="312"/>
    </row>
    <row r="63" spans="1:8" ht="15" customHeight="1">
      <c r="A63" s="362" t="s">
        <v>571</v>
      </c>
      <c r="B63" s="315" t="s">
        <v>572</v>
      </c>
      <c r="C63" s="315"/>
      <c r="D63" s="315" t="s">
        <v>388</v>
      </c>
      <c r="E63" s="315" t="s">
        <v>389</v>
      </c>
      <c r="F63" s="315">
        <v>67213</v>
      </c>
      <c r="G63" s="315" t="s">
        <v>49</v>
      </c>
      <c r="H63" s="312"/>
    </row>
    <row r="64" spans="1:8" ht="15" customHeight="1">
      <c r="A64" s="362" t="s">
        <v>573</v>
      </c>
      <c r="B64" s="315" t="s">
        <v>574</v>
      </c>
      <c r="C64" s="315" t="s">
        <v>49</v>
      </c>
      <c r="D64" s="315" t="s">
        <v>388</v>
      </c>
      <c r="E64" s="315" t="s">
        <v>389</v>
      </c>
      <c r="F64" s="315" t="s">
        <v>449</v>
      </c>
      <c r="G64" s="315" t="s">
        <v>49</v>
      </c>
      <c r="H64" s="312"/>
    </row>
    <row r="65" spans="1:8" ht="15" customHeight="1">
      <c r="A65" s="362" t="s">
        <v>575</v>
      </c>
      <c r="B65" s="315" t="s">
        <v>576</v>
      </c>
      <c r="C65" s="315" t="s">
        <v>577</v>
      </c>
      <c r="D65" s="315" t="s">
        <v>578</v>
      </c>
      <c r="E65" s="315" t="s">
        <v>389</v>
      </c>
      <c r="F65" s="315" t="s">
        <v>49</v>
      </c>
      <c r="G65" s="315" t="s">
        <v>579</v>
      </c>
      <c r="H65" s="312"/>
    </row>
    <row r="66" spans="1:8" ht="15" customHeight="1">
      <c r="A66" s="362" t="s">
        <v>580</v>
      </c>
      <c r="B66" s="315" t="s">
        <v>581</v>
      </c>
      <c r="C66" s="315" t="s">
        <v>49</v>
      </c>
      <c r="D66" s="315" t="s">
        <v>388</v>
      </c>
      <c r="E66" s="315" t="s">
        <v>389</v>
      </c>
      <c r="F66" s="315" t="s">
        <v>555</v>
      </c>
      <c r="G66" s="315" t="s">
        <v>49</v>
      </c>
      <c r="H66" s="312"/>
    </row>
    <row r="67" spans="1:8" ht="15" customHeight="1">
      <c r="A67" s="362" t="s">
        <v>582</v>
      </c>
      <c r="B67" s="315" t="s">
        <v>583</v>
      </c>
      <c r="C67" s="315" t="s">
        <v>49</v>
      </c>
      <c r="D67" s="315" t="s">
        <v>584</v>
      </c>
      <c r="E67" s="315" t="s">
        <v>417</v>
      </c>
      <c r="F67" s="315" t="s">
        <v>585</v>
      </c>
      <c r="G67" s="315" t="s">
        <v>49</v>
      </c>
      <c r="H67" s="312"/>
    </row>
    <row r="68" spans="1:8" ht="15" customHeight="1">
      <c r="A68" s="362" t="s">
        <v>586</v>
      </c>
      <c r="B68" s="315" t="s">
        <v>587</v>
      </c>
      <c r="C68" s="315" t="s">
        <v>49</v>
      </c>
      <c r="D68" s="315" t="s">
        <v>388</v>
      </c>
      <c r="E68" s="315" t="s">
        <v>389</v>
      </c>
      <c r="F68" s="315" t="s">
        <v>588</v>
      </c>
      <c r="G68" s="315" t="s">
        <v>49</v>
      </c>
      <c r="H68" s="312"/>
    </row>
    <row r="69" spans="1:8" ht="15" customHeight="1">
      <c r="A69" s="362" t="s">
        <v>589</v>
      </c>
      <c r="B69" s="315" t="s">
        <v>590</v>
      </c>
      <c r="C69" s="315" t="s">
        <v>49</v>
      </c>
      <c r="D69" s="315" t="s">
        <v>388</v>
      </c>
      <c r="E69" s="315" t="s">
        <v>389</v>
      </c>
      <c r="F69" s="315" t="s">
        <v>591</v>
      </c>
      <c r="G69" s="315" t="s">
        <v>49</v>
      </c>
      <c r="H69" s="312"/>
    </row>
    <row r="70" spans="1:8" ht="15" customHeight="1">
      <c r="A70" s="363" t="s">
        <v>592</v>
      </c>
      <c r="B70" s="315" t="s">
        <v>593</v>
      </c>
      <c r="C70" s="315"/>
      <c r="D70" s="315" t="s">
        <v>594</v>
      </c>
      <c r="E70" s="315" t="s">
        <v>395</v>
      </c>
      <c r="F70" s="315">
        <v>75663</v>
      </c>
      <c r="G70" s="315"/>
      <c r="H70" s="312"/>
    </row>
    <row r="71" spans="1:8" ht="15" customHeight="1">
      <c r="A71" s="362" t="s">
        <v>595</v>
      </c>
      <c r="B71" s="315" t="s">
        <v>596</v>
      </c>
      <c r="C71" s="315" t="s">
        <v>49</v>
      </c>
      <c r="D71" s="315" t="s">
        <v>388</v>
      </c>
      <c r="E71" s="315" t="s">
        <v>389</v>
      </c>
      <c r="F71" s="315" t="s">
        <v>390</v>
      </c>
      <c r="G71" s="315" t="s">
        <v>49</v>
      </c>
      <c r="H71" s="312"/>
    </row>
    <row r="72" spans="1:8" ht="15" customHeight="1">
      <c r="A72" s="362" t="s">
        <v>597</v>
      </c>
      <c r="B72" s="315" t="s">
        <v>598</v>
      </c>
      <c r="C72" s="315" t="s">
        <v>49</v>
      </c>
      <c r="D72" s="315" t="s">
        <v>388</v>
      </c>
      <c r="E72" s="315" t="s">
        <v>389</v>
      </c>
      <c r="F72" s="315">
        <v>67214</v>
      </c>
      <c r="G72" s="315" t="s">
        <v>49</v>
      </c>
      <c r="H72" s="312"/>
    </row>
    <row r="73" spans="1:8" ht="15" customHeight="1">
      <c r="A73" s="362" t="s">
        <v>599</v>
      </c>
      <c r="B73" s="315" t="s">
        <v>600</v>
      </c>
      <c r="C73" s="315" t="s">
        <v>49</v>
      </c>
      <c r="D73" s="315" t="s">
        <v>388</v>
      </c>
      <c r="E73" s="315" t="s">
        <v>389</v>
      </c>
      <c r="F73" s="315" t="s">
        <v>390</v>
      </c>
      <c r="G73" s="315" t="s">
        <v>49</v>
      </c>
      <c r="H73" s="312"/>
    </row>
    <row r="74" spans="1:8" ht="15" customHeight="1">
      <c r="A74" s="363" t="s">
        <v>601</v>
      </c>
      <c r="B74" s="318" t="s">
        <v>601</v>
      </c>
      <c r="C74" s="318" t="s">
        <v>601</v>
      </c>
      <c r="D74" s="318" t="s">
        <v>601</v>
      </c>
      <c r="E74" s="318" t="s">
        <v>601</v>
      </c>
      <c r="F74" s="318" t="s">
        <v>601</v>
      </c>
      <c r="G74" s="315" t="s">
        <v>49</v>
      </c>
      <c r="H74" s="312"/>
    </row>
    <row r="75" spans="1:8" ht="15" customHeight="1">
      <c r="A75" s="362" t="s">
        <v>602</v>
      </c>
      <c r="B75" s="315" t="s">
        <v>603</v>
      </c>
      <c r="C75" s="315" t="s">
        <v>49</v>
      </c>
      <c r="D75" s="315" t="s">
        <v>388</v>
      </c>
      <c r="E75" s="315" t="s">
        <v>389</v>
      </c>
      <c r="F75" s="315" t="s">
        <v>555</v>
      </c>
      <c r="G75" s="315" t="s">
        <v>49</v>
      </c>
      <c r="H75" s="312"/>
    </row>
    <row r="76" spans="1:8" ht="15" customHeight="1">
      <c r="A76" s="362" t="s">
        <v>604</v>
      </c>
      <c r="B76" s="315" t="s">
        <v>605</v>
      </c>
      <c r="C76" s="315" t="s">
        <v>49</v>
      </c>
      <c r="D76" s="315" t="s">
        <v>388</v>
      </c>
      <c r="E76" s="315" t="s">
        <v>389</v>
      </c>
      <c r="F76" s="315" t="s">
        <v>526</v>
      </c>
      <c r="G76" s="315" t="s">
        <v>49</v>
      </c>
      <c r="H76" s="312"/>
    </row>
    <row r="77" spans="1:8" ht="15" customHeight="1">
      <c r="A77" s="362" t="s">
        <v>606</v>
      </c>
      <c r="B77" s="315" t="s">
        <v>607</v>
      </c>
      <c r="C77" s="315" t="s">
        <v>49</v>
      </c>
      <c r="D77" s="315" t="s">
        <v>388</v>
      </c>
      <c r="E77" s="315" t="s">
        <v>389</v>
      </c>
      <c r="F77" s="315" t="s">
        <v>526</v>
      </c>
      <c r="G77" s="315" t="s">
        <v>49</v>
      </c>
      <c r="H77" s="312"/>
    </row>
    <row r="78" spans="1:8" ht="15" customHeight="1">
      <c r="A78" s="362" t="s">
        <v>608</v>
      </c>
      <c r="B78" s="315" t="s">
        <v>609</v>
      </c>
      <c r="C78" s="315" t="s">
        <v>49</v>
      </c>
      <c r="D78" s="315" t="s">
        <v>388</v>
      </c>
      <c r="E78" s="315" t="s">
        <v>389</v>
      </c>
      <c r="F78" s="315" t="s">
        <v>610</v>
      </c>
      <c r="G78" s="315" t="s">
        <v>49</v>
      </c>
      <c r="H78" s="312"/>
    </row>
    <row r="79" spans="1:8" ht="15" customHeight="1">
      <c r="A79" s="362" t="s">
        <v>611</v>
      </c>
      <c r="B79" s="315" t="s">
        <v>612</v>
      </c>
      <c r="C79" s="315" t="s">
        <v>49</v>
      </c>
      <c r="D79" s="315" t="s">
        <v>613</v>
      </c>
      <c r="E79" s="315" t="s">
        <v>389</v>
      </c>
      <c r="F79" s="315" t="s">
        <v>614</v>
      </c>
      <c r="G79" s="315" t="s">
        <v>49</v>
      </c>
      <c r="H79" s="312"/>
    </row>
    <row r="80" spans="1:8" ht="15" customHeight="1">
      <c r="A80" s="362" t="s">
        <v>615</v>
      </c>
      <c r="B80" s="315" t="s">
        <v>616</v>
      </c>
      <c r="C80" s="315" t="s">
        <v>617</v>
      </c>
      <c r="D80" s="315" t="s">
        <v>388</v>
      </c>
      <c r="E80" s="315" t="s">
        <v>389</v>
      </c>
      <c r="F80" s="315" t="s">
        <v>618</v>
      </c>
      <c r="G80" s="315" t="s">
        <v>49</v>
      </c>
      <c r="H80" s="312"/>
    </row>
    <row r="81" spans="1:8" ht="15" customHeight="1">
      <c r="A81" s="362" t="s">
        <v>619</v>
      </c>
      <c r="B81" s="315" t="s">
        <v>620</v>
      </c>
      <c r="C81" s="315" t="s">
        <v>621</v>
      </c>
      <c r="D81" s="315" t="s">
        <v>388</v>
      </c>
      <c r="E81" s="315" t="s">
        <v>389</v>
      </c>
      <c r="F81" s="315" t="s">
        <v>618</v>
      </c>
      <c r="G81" s="315" t="s">
        <v>49</v>
      </c>
      <c r="H81" s="312"/>
    </row>
    <row r="82" spans="1:8" ht="15" customHeight="1">
      <c r="A82" s="363" t="s">
        <v>622</v>
      </c>
      <c r="B82" s="315" t="s">
        <v>609</v>
      </c>
      <c r="C82" s="315"/>
      <c r="D82" s="315" t="s">
        <v>388</v>
      </c>
      <c r="E82" s="315" t="s">
        <v>389</v>
      </c>
      <c r="F82" s="315" t="s">
        <v>618</v>
      </c>
      <c r="G82" s="315"/>
      <c r="H82" s="312"/>
    </row>
    <row r="83" spans="1:8" ht="15" customHeight="1">
      <c r="A83" s="362" t="s">
        <v>623</v>
      </c>
      <c r="B83" s="315" t="s">
        <v>624</v>
      </c>
      <c r="C83" s="315" t="s">
        <v>49</v>
      </c>
      <c r="D83" s="315" t="s">
        <v>388</v>
      </c>
      <c r="E83" s="315" t="s">
        <v>389</v>
      </c>
      <c r="F83" s="315" t="s">
        <v>614</v>
      </c>
      <c r="G83" s="315" t="s">
        <v>49</v>
      </c>
      <c r="H83" s="312"/>
    </row>
    <row r="84" spans="1:8" ht="15" customHeight="1">
      <c r="A84" s="362" t="s">
        <v>625</v>
      </c>
      <c r="B84" s="315" t="s">
        <v>626</v>
      </c>
      <c r="C84" s="315" t="s">
        <v>49</v>
      </c>
      <c r="D84" s="315" t="s">
        <v>627</v>
      </c>
      <c r="E84" s="315" t="s">
        <v>389</v>
      </c>
      <c r="F84" s="315" t="s">
        <v>628</v>
      </c>
      <c r="G84" s="315" t="s">
        <v>49</v>
      </c>
      <c r="H84" s="312"/>
    </row>
    <row r="85" spans="1:8" ht="15" customHeight="1">
      <c r="A85" s="362" t="s">
        <v>625</v>
      </c>
      <c r="B85" s="315" t="s">
        <v>629</v>
      </c>
      <c r="C85" s="315" t="s">
        <v>49</v>
      </c>
      <c r="D85" s="315" t="s">
        <v>630</v>
      </c>
      <c r="E85" s="315" t="s">
        <v>631</v>
      </c>
      <c r="F85" s="315" t="s">
        <v>632</v>
      </c>
      <c r="G85" s="315" t="s">
        <v>49</v>
      </c>
      <c r="H85" s="312"/>
    </row>
    <row r="86" spans="1:8" ht="15" customHeight="1">
      <c r="A86" s="362" t="s">
        <v>633</v>
      </c>
      <c r="B86" s="315" t="s">
        <v>634</v>
      </c>
      <c r="C86" s="315" t="s">
        <v>635</v>
      </c>
      <c r="D86" s="315" t="s">
        <v>388</v>
      </c>
      <c r="E86" s="315" t="s">
        <v>389</v>
      </c>
      <c r="F86" s="315" t="s">
        <v>49</v>
      </c>
      <c r="G86" s="315" t="s">
        <v>536</v>
      </c>
      <c r="H86" s="312"/>
    </row>
    <row r="87" spans="1:8" ht="15" customHeight="1">
      <c r="A87" s="362" t="s">
        <v>636</v>
      </c>
      <c r="B87" s="315" t="s">
        <v>637</v>
      </c>
      <c r="C87" s="315" t="s">
        <v>49</v>
      </c>
      <c r="D87" s="315" t="s">
        <v>638</v>
      </c>
      <c r="E87" s="315" t="s">
        <v>631</v>
      </c>
      <c r="F87" s="315" t="s">
        <v>639</v>
      </c>
      <c r="G87" s="315" t="s">
        <v>49</v>
      </c>
      <c r="H87" s="312"/>
    </row>
    <row r="88" spans="1:8" ht="15" customHeight="1">
      <c r="A88" s="362" t="s">
        <v>640</v>
      </c>
      <c r="B88" s="315" t="s">
        <v>641</v>
      </c>
      <c r="C88" s="315" t="s">
        <v>642</v>
      </c>
      <c r="D88" s="315" t="s">
        <v>482</v>
      </c>
      <c r="E88" s="315" t="s">
        <v>389</v>
      </c>
      <c r="F88" s="315" t="s">
        <v>483</v>
      </c>
      <c r="G88" s="315" t="s">
        <v>49</v>
      </c>
      <c r="H88" s="312"/>
    </row>
    <row r="89" spans="1:8" ht="15" customHeight="1">
      <c r="A89" s="362" t="s">
        <v>643</v>
      </c>
      <c r="B89" s="315" t="s">
        <v>644</v>
      </c>
      <c r="C89" s="315" t="s">
        <v>49</v>
      </c>
      <c r="D89" s="315" t="s">
        <v>438</v>
      </c>
      <c r="E89" s="315" t="s">
        <v>389</v>
      </c>
      <c r="F89" s="315" t="s">
        <v>439</v>
      </c>
      <c r="G89" s="315" t="s">
        <v>49</v>
      </c>
      <c r="H89" s="312"/>
    </row>
    <row r="90" spans="1:8" ht="15" customHeight="1">
      <c r="A90" s="362" t="s">
        <v>645</v>
      </c>
      <c r="B90" s="315" t="s">
        <v>646</v>
      </c>
      <c r="C90" s="315" t="s">
        <v>49</v>
      </c>
      <c r="D90" s="315" t="s">
        <v>647</v>
      </c>
      <c r="E90" s="315" t="s">
        <v>389</v>
      </c>
      <c r="F90" s="315" t="s">
        <v>648</v>
      </c>
      <c r="G90" s="315" t="s">
        <v>49</v>
      </c>
      <c r="H90" s="312"/>
    </row>
    <row r="91" spans="1:8" ht="15" customHeight="1">
      <c r="A91" s="362" t="s">
        <v>649</v>
      </c>
      <c r="B91" s="315" t="s">
        <v>650</v>
      </c>
      <c r="C91" s="315" t="s">
        <v>49</v>
      </c>
      <c r="D91" s="315" t="s">
        <v>651</v>
      </c>
      <c r="E91" s="315" t="s">
        <v>652</v>
      </c>
      <c r="F91" s="315" t="s">
        <v>653</v>
      </c>
      <c r="G91" s="315" t="s">
        <v>49</v>
      </c>
      <c r="H91" s="312"/>
    </row>
    <row r="92" spans="1:8" ht="15" customHeight="1">
      <c r="A92" s="362" t="s">
        <v>654</v>
      </c>
      <c r="B92" s="315" t="s">
        <v>655</v>
      </c>
      <c r="C92" s="315" t="s">
        <v>49</v>
      </c>
      <c r="D92" s="315" t="s">
        <v>388</v>
      </c>
      <c r="E92" s="315" t="s">
        <v>389</v>
      </c>
      <c r="F92" s="315" t="s">
        <v>656</v>
      </c>
      <c r="G92" s="315" t="s">
        <v>49</v>
      </c>
      <c r="H92" s="312"/>
    </row>
    <row r="93" spans="1:8" ht="15" customHeight="1">
      <c r="A93" s="362" t="s">
        <v>657</v>
      </c>
      <c r="B93" s="315" t="s">
        <v>658</v>
      </c>
      <c r="C93" s="315" t="s">
        <v>49</v>
      </c>
      <c r="D93" s="315" t="s">
        <v>659</v>
      </c>
      <c r="E93" s="315" t="s">
        <v>430</v>
      </c>
      <c r="F93" s="315" t="s">
        <v>660</v>
      </c>
      <c r="G93" s="315" t="s">
        <v>49</v>
      </c>
      <c r="H93" s="312"/>
    </row>
    <row r="94" spans="1:8" ht="15" customHeight="1">
      <c r="A94" s="363" t="s">
        <v>661</v>
      </c>
      <c r="B94" s="315" t="s">
        <v>662</v>
      </c>
      <c r="C94" s="315"/>
      <c r="D94" s="315" t="s">
        <v>663</v>
      </c>
      <c r="E94" s="315" t="s">
        <v>430</v>
      </c>
      <c r="F94" s="315">
        <v>73013</v>
      </c>
      <c r="G94" s="315"/>
      <c r="H94" s="312"/>
    </row>
    <row r="95" spans="1:8" ht="15" customHeight="1">
      <c r="A95" s="362" t="s">
        <v>664</v>
      </c>
      <c r="B95" s="315" t="s">
        <v>665</v>
      </c>
      <c r="C95" s="315" t="s">
        <v>49</v>
      </c>
      <c r="D95" s="315" t="s">
        <v>388</v>
      </c>
      <c r="E95" s="315" t="s">
        <v>389</v>
      </c>
      <c r="F95" s="315" t="s">
        <v>555</v>
      </c>
      <c r="G95" s="315" t="s">
        <v>49</v>
      </c>
      <c r="H95" s="312"/>
    </row>
    <row r="96" spans="1:8" ht="15" customHeight="1">
      <c r="A96" s="362" t="s">
        <v>666</v>
      </c>
      <c r="B96" s="315" t="s">
        <v>667</v>
      </c>
      <c r="C96" s="315" t="s">
        <v>49</v>
      </c>
      <c r="D96" s="315" t="s">
        <v>388</v>
      </c>
      <c r="E96" s="315" t="s">
        <v>389</v>
      </c>
      <c r="F96" s="315" t="s">
        <v>555</v>
      </c>
      <c r="G96" s="315" t="s">
        <v>49</v>
      </c>
      <c r="H96" s="312"/>
    </row>
    <row r="97" spans="1:8" ht="15" customHeight="1">
      <c r="A97" s="362" t="s">
        <v>668</v>
      </c>
      <c r="B97" s="315" t="s">
        <v>669</v>
      </c>
      <c r="C97" s="315" t="s">
        <v>49</v>
      </c>
      <c r="D97" s="315" t="s">
        <v>388</v>
      </c>
      <c r="E97" s="315" t="s">
        <v>389</v>
      </c>
      <c r="F97" s="315" t="s">
        <v>614</v>
      </c>
      <c r="G97" s="315" t="s">
        <v>49</v>
      </c>
      <c r="H97" s="312"/>
    </row>
    <row r="98" spans="1:8" ht="15" customHeight="1">
      <c r="A98" s="362" t="s">
        <v>670</v>
      </c>
      <c r="B98" s="315" t="s">
        <v>671</v>
      </c>
      <c r="C98" s="315" t="s">
        <v>672</v>
      </c>
      <c r="D98" s="315" t="s">
        <v>475</v>
      </c>
      <c r="E98" s="315" t="s">
        <v>389</v>
      </c>
      <c r="F98" s="315" t="s">
        <v>49</v>
      </c>
      <c r="G98" s="315" t="s">
        <v>476</v>
      </c>
      <c r="H98" s="312"/>
    </row>
    <row r="99" spans="1:8" ht="15" customHeight="1">
      <c r="A99" s="363" t="s">
        <v>673</v>
      </c>
      <c r="B99" s="315" t="s">
        <v>674</v>
      </c>
      <c r="C99" s="315"/>
      <c r="D99" s="315" t="s">
        <v>675</v>
      </c>
      <c r="E99" s="315" t="s">
        <v>389</v>
      </c>
      <c r="F99" s="315">
        <v>67501</v>
      </c>
      <c r="G99" s="315"/>
      <c r="H99" s="312"/>
    </row>
    <row r="100" spans="1:8" ht="15" customHeight="1">
      <c r="A100" s="362" t="s">
        <v>676</v>
      </c>
      <c r="B100" s="315" t="s">
        <v>677</v>
      </c>
      <c r="C100" s="315" t="s">
        <v>49</v>
      </c>
      <c r="D100" s="315" t="s">
        <v>388</v>
      </c>
      <c r="E100" s="315" t="s">
        <v>389</v>
      </c>
      <c r="F100" s="315" t="s">
        <v>614</v>
      </c>
      <c r="G100" s="315" t="s">
        <v>49</v>
      </c>
      <c r="H100" s="312"/>
    </row>
    <row r="101" spans="1:8" ht="15" customHeight="1">
      <c r="A101" s="362" t="s">
        <v>678</v>
      </c>
      <c r="B101" s="315" t="s">
        <v>679</v>
      </c>
      <c r="C101" s="315" t="s">
        <v>49</v>
      </c>
      <c r="D101" s="315" t="s">
        <v>503</v>
      </c>
      <c r="E101" s="315" t="s">
        <v>389</v>
      </c>
      <c r="F101" s="315" t="s">
        <v>680</v>
      </c>
      <c r="G101" s="315" t="s">
        <v>49</v>
      </c>
      <c r="H101" s="312"/>
    </row>
    <row r="102" spans="1:8" ht="15" customHeight="1">
      <c r="A102" s="363" t="s">
        <v>681</v>
      </c>
      <c r="B102" s="315" t="s">
        <v>682</v>
      </c>
      <c r="C102" s="315"/>
      <c r="D102" s="315" t="s">
        <v>438</v>
      </c>
      <c r="E102" s="315" t="s">
        <v>389</v>
      </c>
      <c r="F102" s="315">
        <v>67114</v>
      </c>
      <c r="G102" s="315" t="s">
        <v>49</v>
      </c>
      <c r="H102" s="312"/>
    </row>
    <row r="103" spans="1:8" ht="15" customHeight="1">
      <c r="A103" s="362" t="s">
        <v>683</v>
      </c>
      <c r="B103" s="315" t="s">
        <v>684</v>
      </c>
      <c r="C103" s="315" t="s">
        <v>49</v>
      </c>
      <c r="D103" s="315" t="s">
        <v>613</v>
      </c>
      <c r="E103" s="315" t="s">
        <v>389</v>
      </c>
      <c r="F103" s="315" t="s">
        <v>614</v>
      </c>
      <c r="G103" s="315" t="s">
        <v>49</v>
      </c>
      <c r="H103" s="312"/>
    </row>
    <row r="104" spans="1:8" ht="15" customHeight="1">
      <c r="A104" s="362" t="s">
        <v>685</v>
      </c>
      <c r="B104" s="315" t="s">
        <v>686</v>
      </c>
      <c r="C104" s="315" t="s">
        <v>49</v>
      </c>
      <c r="D104" s="315" t="s">
        <v>482</v>
      </c>
      <c r="E104" s="315" t="s">
        <v>389</v>
      </c>
      <c r="F104" s="315">
        <v>67152</v>
      </c>
      <c r="G104" s="315" t="s">
        <v>49</v>
      </c>
      <c r="H104" s="312"/>
    </row>
    <row r="105" spans="1:8" ht="15" customHeight="1">
      <c r="A105" s="362" t="s">
        <v>687</v>
      </c>
      <c r="B105" s="315" t="s">
        <v>688</v>
      </c>
      <c r="C105" s="315" t="s">
        <v>49</v>
      </c>
      <c r="D105" s="315" t="s">
        <v>388</v>
      </c>
      <c r="E105" s="315" t="s">
        <v>389</v>
      </c>
      <c r="F105" s="315" t="s">
        <v>452</v>
      </c>
      <c r="G105" s="315" t="s">
        <v>49</v>
      </c>
      <c r="H105" s="312"/>
    </row>
    <row r="106" spans="1:8" ht="15" customHeight="1">
      <c r="A106" s="363" t="s">
        <v>689</v>
      </c>
      <c r="B106" s="315" t="s">
        <v>690</v>
      </c>
      <c r="C106" s="315"/>
      <c r="D106" s="315" t="s">
        <v>388</v>
      </c>
      <c r="E106" s="315" t="s">
        <v>389</v>
      </c>
      <c r="F106" s="315">
        <v>67206</v>
      </c>
      <c r="G106" s="315" t="s">
        <v>49</v>
      </c>
      <c r="H106" s="312"/>
    </row>
    <row r="107" spans="1:8" ht="15" customHeight="1">
      <c r="A107" s="362" t="s">
        <v>691</v>
      </c>
      <c r="B107" s="315" t="s">
        <v>692</v>
      </c>
      <c r="C107" s="315" t="s">
        <v>49</v>
      </c>
      <c r="D107" s="315" t="s">
        <v>388</v>
      </c>
      <c r="E107" s="315" t="s">
        <v>389</v>
      </c>
      <c r="F107" s="315" t="s">
        <v>401</v>
      </c>
      <c r="G107" s="315" t="s">
        <v>49</v>
      </c>
      <c r="H107" s="312"/>
    </row>
    <row r="108" spans="1:8" ht="15" customHeight="1">
      <c r="A108" s="362" t="s">
        <v>693</v>
      </c>
      <c r="B108" s="315" t="s">
        <v>694</v>
      </c>
      <c r="C108" s="315" t="s">
        <v>49</v>
      </c>
      <c r="D108" s="315" t="s">
        <v>695</v>
      </c>
      <c r="E108" s="315" t="s">
        <v>631</v>
      </c>
      <c r="F108" s="315" t="s">
        <v>696</v>
      </c>
      <c r="G108" s="315" t="s">
        <v>49</v>
      </c>
      <c r="H108" s="312"/>
    </row>
    <row r="109" spans="1:8" ht="15" customHeight="1">
      <c r="A109" s="363" t="s">
        <v>697</v>
      </c>
      <c r="B109" s="315"/>
      <c r="C109" s="315"/>
      <c r="D109" s="315"/>
      <c r="E109" s="315"/>
      <c r="F109" s="315"/>
      <c r="G109" s="315"/>
      <c r="H109" s="312"/>
    </row>
    <row r="110" spans="1:8" ht="15" customHeight="1">
      <c r="A110" s="363" t="s">
        <v>698</v>
      </c>
      <c r="B110" s="315"/>
      <c r="C110" s="315"/>
      <c r="D110" s="315"/>
      <c r="E110" s="315"/>
      <c r="F110" s="315"/>
      <c r="G110" s="315"/>
      <c r="H110" s="312"/>
    </row>
    <row r="111" spans="1:8" ht="15" customHeight="1">
      <c r="A111" s="363" t="s">
        <v>699</v>
      </c>
      <c r="B111" s="315"/>
      <c r="C111" s="315"/>
      <c r="D111" s="315"/>
      <c r="E111" s="315"/>
      <c r="F111" s="315"/>
      <c r="G111" s="315"/>
      <c r="H111" s="312"/>
    </row>
    <row r="112" spans="1:8" ht="15" customHeight="1">
      <c r="A112" s="363" t="s">
        <v>700</v>
      </c>
      <c r="B112" s="315"/>
      <c r="C112" s="315"/>
      <c r="D112" s="315"/>
      <c r="E112" s="315"/>
      <c r="F112" s="315"/>
      <c r="G112" s="315"/>
      <c r="H112" s="312"/>
    </row>
    <row r="113" spans="1:8" ht="15" customHeight="1">
      <c r="A113" s="362" t="s">
        <v>701</v>
      </c>
      <c r="B113" s="315" t="s">
        <v>702</v>
      </c>
      <c r="C113" s="315" t="s">
        <v>49</v>
      </c>
      <c r="D113" s="315" t="s">
        <v>703</v>
      </c>
      <c r="E113" s="315" t="s">
        <v>389</v>
      </c>
      <c r="F113" s="315" t="s">
        <v>704</v>
      </c>
      <c r="G113" s="315" t="s">
        <v>49</v>
      </c>
      <c r="H113" s="312"/>
    </row>
    <row r="114" spans="1:8" ht="15" customHeight="1">
      <c r="A114" s="362" t="s">
        <v>705</v>
      </c>
      <c r="B114" s="315" t="s">
        <v>706</v>
      </c>
      <c r="C114" s="315"/>
      <c r="D114" s="315" t="s">
        <v>707</v>
      </c>
      <c r="E114" s="315" t="s">
        <v>430</v>
      </c>
      <c r="F114" s="315">
        <v>73533</v>
      </c>
      <c r="G114" s="315"/>
      <c r="H114" s="312"/>
    </row>
    <row r="115" spans="1:8" ht="15" customHeight="1">
      <c r="A115" s="363" t="s">
        <v>708</v>
      </c>
      <c r="B115" s="315" t="s">
        <v>709</v>
      </c>
      <c r="C115" s="315"/>
      <c r="D115" s="315" t="s">
        <v>710</v>
      </c>
      <c r="E115" s="315" t="s">
        <v>711</v>
      </c>
      <c r="F115" s="315">
        <v>89118</v>
      </c>
      <c r="G115" s="315" t="s">
        <v>49</v>
      </c>
      <c r="H115" s="312"/>
    </row>
    <row r="116" spans="1:8" ht="15" customHeight="1">
      <c r="A116" s="363" t="s">
        <v>712</v>
      </c>
      <c r="B116" s="315" t="s">
        <v>713</v>
      </c>
      <c r="C116" s="315"/>
      <c r="D116" s="315" t="s">
        <v>714</v>
      </c>
      <c r="E116" s="315" t="s">
        <v>389</v>
      </c>
      <c r="F116" s="315">
        <v>67460</v>
      </c>
      <c r="G116" s="315" t="s">
        <v>49</v>
      </c>
      <c r="H116" s="312"/>
    </row>
    <row r="117" spans="1:8" ht="15" customHeight="1">
      <c r="A117" s="362" t="s">
        <v>715</v>
      </c>
      <c r="B117" s="315" t="s">
        <v>716</v>
      </c>
      <c r="C117" s="315" t="s">
        <v>49</v>
      </c>
      <c r="D117" s="315" t="s">
        <v>388</v>
      </c>
      <c r="E117" s="315" t="s">
        <v>389</v>
      </c>
      <c r="F117" s="315" t="s">
        <v>420</v>
      </c>
      <c r="G117" s="315" t="s">
        <v>49</v>
      </c>
      <c r="H117" s="312"/>
    </row>
    <row r="118" spans="1:8" ht="15" customHeight="1">
      <c r="A118" s="362" t="s">
        <v>717</v>
      </c>
      <c r="B118" s="315" t="s">
        <v>718</v>
      </c>
      <c r="C118" s="315" t="s">
        <v>49</v>
      </c>
      <c r="D118" s="315" t="s">
        <v>719</v>
      </c>
      <c r="E118" s="315" t="s">
        <v>389</v>
      </c>
      <c r="F118" s="315" t="s">
        <v>720</v>
      </c>
      <c r="G118" s="315" t="s">
        <v>49</v>
      </c>
      <c r="H118" s="312"/>
    </row>
    <row r="119" spans="1:8" ht="15" customHeight="1">
      <c r="A119" s="363" t="s">
        <v>721</v>
      </c>
      <c r="B119" s="315" t="s">
        <v>722</v>
      </c>
      <c r="C119" s="315"/>
      <c r="D119" s="315" t="s">
        <v>388</v>
      </c>
      <c r="E119" s="315" t="s">
        <v>389</v>
      </c>
      <c r="F119" s="315">
        <v>67266</v>
      </c>
      <c r="G119" s="315" t="s">
        <v>49</v>
      </c>
      <c r="H119" s="312"/>
    </row>
    <row r="120" spans="1:8" ht="15" customHeight="1">
      <c r="A120" s="362" t="s">
        <v>723</v>
      </c>
      <c r="B120" s="315" t="s">
        <v>724</v>
      </c>
      <c r="C120" s="315" t="s">
        <v>49</v>
      </c>
      <c r="D120" s="315" t="s">
        <v>388</v>
      </c>
      <c r="E120" s="315" t="s">
        <v>389</v>
      </c>
      <c r="F120" s="315" t="s">
        <v>555</v>
      </c>
      <c r="G120" s="315" t="s">
        <v>49</v>
      </c>
      <c r="H120" s="312"/>
    </row>
    <row r="121" spans="1:8" ht="15" customHeight="1">
      <c r="A121" s="362" t="s">
        <v>725</v>
      </c>
      <c r="B121" s="315" t="s">
        <v>726</v>
      </c>
      <c r="C121" s="315" t="s">
        <v>727</v>
      </c>
      <c r="D121" s="315" t="s">
        <v>388</v>
      </c>
      <c r="E121" s="315" t="s">
        <v>389</v>
      </c>
      <c r="F121" s="315" t="s">
        <v>49</v>
      </c>
      <c r="G121" s="315" t="s">
        <v>728</v>
      </c>
      <c r="H121" s="312"/>
    </row>
    <row r="122" spans="1:8" ht="15" customHeight="1">
      <c r="A122" s="362" t="s">
        <v>729</v>
      </c>
      <c r="B122" s="315" t="s">
        <v>730</v>
      </c>
      <c r="C122" s="315" t="s">
        <v>731</v>
      </c>
      <c r="D122" s="315" t="s">
        <v>388</v>
      </c>
      <c r="E122" s="315" t="s">
        <v>389</v>
      </c>
      <c r="F122" s="315" t="s">
        <v>732</v>
      </c>
      <c r="G122" s="315" t="s">
        <v>49</v>
      </c>
      <c r="H122" s="312"/>
    </row>
    <row r="123" spans="1:8" ht="15" customHeight="1">
      <c r="A123" s="362" t="s">
        <v>733</v>
      </c>
      <c r="B123" s="315" t="s">
        <v>734</v>
      </c>
      <c r="C123" s="315" t="s">
        <v>49</v>
      </c>
      <c r="D123" s="315" t="s">
        <v>388</v>
      </c>
      <c r="E123" s="315" t="s">
        <v>389</v>
      </c>
      <c r="F123" s="315" t="s">
        <v>555</v>
      </c>
      <c r="G123" s="315" t="s">
        <v>49</v>
      </c>
      <c r="H123" s="312"/>
    </row>
    <row r="124" spans="1:8" ht="15" customHeight="1">
      <c r="A124" s="363"/>
      <c r="B124" s="315"/>
      <c r="C124" s="315"/>
      <c r="D124" s="315"/>
      <c r="E124" s="315"/>
      <c r="F124" s="315"/>
      <c r="G124" s="315" t="s">
        <v>49</v>
      </c>
      <c r="H124" s="312"/>
    </row>
    <row r="125" spans="1:8" ht="15" customHeight="1">
      <c r="A125" s="362"/>
      <c r="B125" s="315"/>
      <c r="C125" s="315"/>
      <c r="D125" s="315"/>
      <c r="E125" s="315"/>
      <c r="F125" s="315"/>
      <c r="G125" s="315" t="s">
        <v>49</v>
      </c>
      <c r="H125" s="312"/>
    </row>
    <row r="126" spans="1:8" ht="15" customHeight="1">
      <c r="A126" s="362"/>
      <c r="B126" s="315"/>
      <c r="C126" s="315"/>
      <c r="D126" s="315"/>
      <c r="E126" s="315"/>
      <c r="F126" s="315"/>
      <c r="G126" s="315" t="s">
        <v>49</v>
      </c>
      <c r="H126" s="312"/>
    </row>
    <row r="127" spans="1:8" ht="15" customHeight="1">
      <c r="A127" s="362"/>
      <c r="B127" s="315"/>
      <c r="C127" s="315"/>
      <c r="D127" s="315"/>
      <c r="E127" s="315"/>
      <c r="F127" s="315"/>
      <c r="G127" s="315" t="s">
        <v>49</v>
      </c>
      <c r="H127" s="312"/>
    </row>
    <row r="128" spans="1:8" ht="15" customHeight="1">
      <c r="A128" s="362"/>
      <c r="B128" s="315"/>
      <c r="C128" s="315"/>
      <c r="D128" s="315"/>
      <c r="E128" s="315"/>
      <c r="F128" s="315"/>
      <c r="G128" s="315" t="s">
        <v>49</v>
      </c>
      <c r="H128" s="312"/>
    </row>
    <row r="129" spans="1:8" ht="15" customHeight="1">
      <c r="A129" s="362"/>
      <c r="B129" s="315"/>
      <c r="C129" s="315"/>
      <c r="D129" s="315"/>
      <c r="E129" s="315"/>
      <c r="F129" s="315"/>
      <c r="G129" s="315" t="s">
        <v>49</v>
      </c>
      <c r="H129" s="312"/>
    </row>
    <row r="130" spans="1:8" ht="15" customHeight="1">
      <c r="A130" s="6"/>
      <c r="H130" s="312"/>
    </row>
    <row r="131" spans="1:8" ht="15" customHeight="1">
      <c r="A131" s="6"/>
      <c r="H131" s="312"/>
    </row>
    <row r="132" spans="1:8" ht="15" customHeight="1">
      <c r="A132" s="6"/>
      <c r="H132" s="312"/>
    </row>
    <row r="133" spans="1:8" ht="15" customHeight="1">
      <c r="A133" s="6"/>
      <c r="H133" s="312"/>
    </row>
    <row r="134" spans="1:8" ht="15" customHeight="1">
      <c r="A134" s="6"/>
      <c r="H134" s="312"/>
    </row>
    <row r="135" spans="1:8" ht="15" customHeight="1">
      <c r="A135" s="6"/>
      <c r="H135" s="312"/>
    </row>
    <row r="136" spans="1:8" ht="15" customHeight="1">
      <c r="A136" s="6"/>
      <c r="H136" s="312"/>
    </row>
    <row r="137" spans="1:8" ht="15" customHeight="1">
      <c r="A137" s="6"/>
      <c r="H137" s="312"/>
    </row>
    <row r="138" spans="1:8" ht="15" customHeight="1">
      <c r="A138" s="6"/>
      <c r="H138" s="312"/>
    </row>
    <row r="139" spans="1:8" ht="15" customHeight="1">
      <c r="A139" s="6"/>
      <c r="H139" s="312"/>
    </row>
    <row r="140" spans="1:8" ht="15" customHeight="1">
      <c r="A140" s="6"/>
      <c r="H140" s="312"/>
    </row>
    <row r="141" spans="1:8" ht="15" customHeight="1">
      <c r="A141" s="6"/>
      <c r="H141" s="312"/>
    </row>
    <row r="142" spans="1:8" ht="15" customHeight="1">
      <c r="A142" s="6"/>
      <c r="H142" s="312"/>
    </row>
    <row r="143" spans="1:8" ht="15" customHeight="1">
      <c r="A143" s="6"/>
      <c r="H143" s="312"/>
    </row>
    <row r="144" spans="1:8" ht="15" customHeight="1">
      <c r="A144" s="6"/>
      <c r="H144" s="312"/>
    </row>
    <row r="145" spans="1:8" ht="15" customHeight="1">
      <c r="A145" s="6"/>
      <c r="H145" s="312"/>
    </row>
    <row r="146" spans="1:8" ht="15" customHeight="1">
      <c r="A146" s="6"/>
      <c r="H146" s="312"/>
    </row>
    <row r="147" spans="1:8" ht="15" customHeight="1">
      <c r="A147" s="6"/>
    </row>
    <row r="148" spans="1:8" ht="15" customHeight="1">
      <c r="A148" s="6"/>
    </row>
    <row r="149" spans="1:8" ht="15" customHeight="1">
      <c r="A149" s="6"/>
    </row>
    <row r="150" spans="1:8" ht="15" customHeight="1">
      <c r="A150" s="6"/>
    </row>
    <row r="151" spans="1:8" ht="15" customHeight="1">
      <c r="A151" s="6"/>
    </row>
    <row r="152" spans="1:8" ht="15" customHeight="1">
      <c r="A152" s="6"/>
    </row>
    <row r="153" spans="1:8" ht="15" customHeight="1">
      <c r="A153" s="6"/>
    </row>
    <row r="154" spans="1:8" ht="15" customHeight="1">
      <c r="A154" s="6"/>
    </row>
    <row r="155" spans="1:8" ht="15" customHeight="1">
      <c r="A155" s="6"/>
    </row>
    <row r="156" spans="1:8" ht="15" customHeight="1">
      <c r="A156" s="6"/>
    </row>
    <row r="157" spans="1:8" ht="15" customHeight="1">
      <c r="A157" s="6"/>
    </row>
    <row r="158" spans="1:8" ht="15" customHeight="1">
      <c r="A158" s="6"/>
    </row>
    <row r="159" spans="1:8" ht="15" customHeight="1">
      <c r="A159" s="6"/>
    </row>
    <row r="160" spans="1:8" ht="15" customHeight="1">
      <c r="A160" s="6"/>
    </row>
    <row r="161" spans="1:1" ht="15" customHeight="1">
      <c r="A161" s="6"/>
    </row>
    <row r="162" spans="1:1" ht="15">
      <c r="A162" s="6"/>
    </row>
    <row r="163" spans="1:1" ht="15">
      <c r="A163" s="6"/>
    </row>
    <row r="164" spans="1:1" ht="15">
      <c r="A164" s="6"/>
    </row>
    <row r="165" spans="1:1" ht="15">
      <c r="A165" s="6"/>
    </row>
    <row r="166" spans="1:1" ht="15">
      <c r="A166" s="6"/>
    </row>
    <row r="167" spans="1:1" ht="15">
      <c r="A167" s="6"/>
    </row>
    <row r="168" spans="1:1" ht="15">
      <c r="A168" s="6"/>
    </row>
    <row r="169" spans="1:1" ht="15">
      <c r="A169" s="6"/>
    </row>
    <row r="170" spans="1:1" ht="15">
      <c r="A170" s="6"/>
    </row>
    <row r="171" spans="1:1" ht="15">
      <c r="A171" s="6"/>
    </row>
    <row r="172" spans="1:1" ht="15">
      <c r="A172" s="6"/>
    </row>
    <row r="173" spans="1:1" ht="15">
      <c r="A173" s="6"/>
    </row>
    <row r="174" spans="1:1" ht="15">
      <c r="A174" s="6"/>
    </row>
    <row r="175" spans="1:1" ht="15">
      <c r="A175" s="6"/>
    </row>
    <row r="176" spans="1:1" ht="15">
      <c r="A176" s="6"/>
    </row>
    <row r="177" spans="1:1" ht="15">
      <c r="A177" s="6"/>
    </row>
    <row r="178" spans="1:1" ht="15">
      <c r="A178" s="6"/>
    </row>
    <row r="179" spans="1:1" ht="15">
      <c r="A179" s="6"/>
    </row>
    <row r="180" spans="1:1" ht="15">
      <c r="A180" s="6"/>
    </row>
    <row r="181" spans="1:1" ht="15">
      <c r="A181" s="6"/>
    </row>
    <row r="182" spans="1:1" ht="15">
      <c r="A182" s="6"/>
    </row>
    <row r="183" spans="1:1" ht="15">
      <c r="A183" s="6"/>
    </row>
    <row r="184" spans="1:1" ht="15">
      <c r="A184" s="6"/>
    </row>
    <row r="185" spans="1:1" ht="15">
      <c r="A185" s="6"/>
    </row>
    <row r="186" spans="1:1" ht="15">
      <c r="A186" s="6"/>
    </row>
    <row r="187" spans="1:1" ht="15">
      <c r="A187" s="6"/>
    </row>
    <row r="188" spans="1:1" ht="15">
      <c r="A188" s="6"/>
    </row>
    <row r="189" spans="1:1" ht="15">
      <c r="A189" s="6"/>
    </row>
    <row r="190" spans="1:1" ht="15">
      <c r="A190" s="6"/>
    </row>
    <row r="191" spans="1:1" ht="15">
      <c r="A191" s="6"/>
    </row>
    <row r="192" spans="1:1" ht="15">
      <c r="A192" s="6"/>
    </row>
    <row r="193" spans="1:1" ht="15">
      <c r="A193" s="6"/>
    </row>
    <row r="194" spans="1:1" ht="15">
      <c r="A194" s="6"/>
    </row>
    <row r="195" spans="1:1" ht="15">
      <c r="A195" s="6"/>
    </row>
    <row r="196" spans="1:1" ht="15">
      <c r="A196" s="6"/>
    </row>
    <row r="197" spans="1:1" ht="15">
      <c r="A197" s="6"/>
    </row>
    <row r="198" spans="1:1" ht="15">
      <c r="A198" s="6"/>
    </row>
    <row r="199" spans="1:1" ht="15">
      <c r="A199" s="6"/>
    </row>
    <row r="200" spans="1:1" ht="15">
      <c r="A200" s="6"/>
    </row>
    <row r="201" spans="1:1" ht="15">
      <c r="A201" s="6"/>
    </row>
    <row r="202" spans="1:1" ht="15">
      <c r="A202" s="6"/>
    </row>
    <row r="203" spans="1:1" ht="15">
      <c r="A203" s="6"/>
    </row>
    <row r="204" spans="1:1" ht="15">
      <c r="A204" s="6"/>
    </row>
    <row r="205" spans="1:1" ht="15">
      <c r="A205" s="6"/>
    </row>
    <row r="206" spans="1:1" ht="15">
      <c r="A206" s="6"/>
    </row>
    <row r="207" spans="1:1" ht="15">
      <c r="A207" s="6"/>
    </row>
    <row r="208" spans="1:1" ht="15">
      <c r="A208" s="6"/>
    </row>
    <row r="209" spans="1:1" ht="15">
      <c r="A209" s="6"/>
    </row>
    <row r="210" spans="1:1" ht="15">
      <c r="A210" s="6"/>
    </row>
    <row r="211" spans="1:1" ht="15">
      <c r="A211" s="6"/>
    </row>
    <row r="212" spans="1:1" ht="15">
      <c r="A212" s="6"/>
    </row>
    <row r="213" spans="1:1" ht="15">
      <c r="A213" s="6"/>
    </row>
    <row r="214" spans="1:1" ht="15">
      <c r="A214" s="6"/>
    </row>
    <row r="215" spans="1:1" ht="15">
      <c r="A215" s="6"/>
    </row>
    <row r="216" spans="1:1" ht="15">
      <c r="A216" s="6"/>
    </row>
    <row r="217" spans="1:1" ht="15">
      <c r="A217" s="6"/>
    </row>
    <row r="218" spans="1:1" ht="15">
      <c r="A218" s="6"/>
    </row>
    <row r="219" spans="1:1" ht="15">
      <c r="A219" s="6"/>
    </row>
    <row r="220" spans="1:1" ht="15">
      <c r="A220" s="6"/>
    </row>
    <row r="221" spans="1:1" ht="15">
      <c r="A221" s="6"/>
    </row>
    <row r="222" spans="1:1" ht="15">
      <c r="A222" s="6"/>
    </row>
    <row r="223" spans="1:1" ht="15">
      <c r="A223" s="6"/>
    </row>
    <row r="224" spans="1:1" ht="15">
      <c r="A224" s="6"/>
    </row>
    <row r="225" spans="1:1" ht="15">
      <c r="A225" s="6"/>
    </row>
    <row r="226" spans="1:1" ht="15">
      <c r="A226" s="6"/>
    </row>
    <row r="227" spans="1:1" ht="15">
      <c r="A227" s="6"/>
    </row>
    <row r="228" spans="1:1" ht="15">
      <c r="A228" s="6"/>
    </row>
    <row r="229" spans="1:1" ht="15">
      <c r="A229" s="6"/>
    </row>
    <row r="230" spans="1:1" ht="15">
      <c r="A230" s="6"/>
    </row>
    <row r="231" spans="1:1" ht="15">
      <c r="A231" s="6"/>
    </row>
    <row r="232" spans="1:1" ht="15">
      <c r="A232" s="6"/>
    </row>
    <row r="233" spans="1:1" ht="15">
      <c r="A233" s="6"/>
    </row>
    <row r="234" spans="1:1" ht="15">
      <c r="A234" s="6"/>
    </row>
    <row r="235" spans="1:1" ht="15">
      <c r="A235" s="6"/>
    </row>
    <row r="236" spans="1:1" ht="15">
      <c r="A236" s="6"/>
    </row>
    <row r="237" spans="1:1" ht="15">
      <c r="A237" s="6"/>
    </row>
    <row r="238" spans="1:1" ht="15">
      <c r="A238" s="6"/>
    </row>
    <row r="239" spans="1:1" ht="15">
      <c r="A239" s="6"/>
    </row>
    <row r="240" spans="1:1" ht="15">
      <c r="A240" s="6"/>
    </row>
    <row r="241" spans="1:1" ht="15">
      <c r="A241" s="6"/>
    </row>
    <row r="242" spans="1:1" ht="15">
      <c r="A242" s="6"/>
    </row>
    <row r="243" spans="1:1" ht="15">
      <c r="A243" s="6"/>
    </row>
    <row r="244" spans="1:1" ht="15">
      <c r="A244" s="6"/>
    </row>
    <row r="245" spans="1:1" ht="15">
      <c r="A245" s="6"/>
    </row>
    <row r="246" spans="1:1" ht="15">
      <c r="A246" s="6"/>
    </row>
    <row r="247" spans="1:1" ht="15">
      <c r="A247" s="6"/>
    </row>
    <row r="248" spans="1:1" ht="15">
      <c r="A248" s="6"/>
    </row>
    <row r="249" spans="1:1" ht="15">
      <c r="A249" s="6"/>
    </row>
    <row r="250" spans="1:1" ht="15">
      <c r="A250" s="6"/>
    </row>
    <row r="251" spans="1:1" ht="15">
      <c r="A251" s="6"/>
    </row>
    <row r="252" spans="1:1" ht="15">
      <c r="A252" s="6"/>
    </row>
    <row r="253" spans="1:1" ht="15">
      <c r="A253" s="6"/>
    </row>
    <row r="254" spans="1:1" ht="15">
      <c r="A254" s="6"/>
    </row>
    <row r="255" spans="1:1" ht="15">
      <c r="A255" s="6"/>
    </row>
    <row r="256" spans="1:1" ht="15">
      <c r="A256" s="6"/>
    </row>
    <row r="257" spans="1:1" ht="15">
      <c r="A257" s="6"/>
    </row>
    <row r="258" spans="1:1" ht="15">
      <c r="A258" s="6"/>
    </row>
    <row r="259" spans="1:1" ht="15">
      <c r="A259" s="6"/>
    </row>
    <row r="260" spans="1:1" ht="15">
      <c r="A260" s="6"/>
    </row>
    <row r="261" spans="1:1" ht="15">
      <c r="A261" s="6"/>
    </row>
    <row r="262" spans="1:1" ht="15">
      <c r="A262" s="6"/>
    </row>
    <row r="263" spans="1:1" ht="15">
      <c r="A263" s="6"/>
    </row>
    <row r="264" spans="1:1" ht="15">
      <c r="A264" s="6"/>
    </row>
    <row r="265" spans="1:1" ht="15">
      <c r="A265" s="6"/>
    </row>
    <row r="266" spans="1:1" ht="15">
      <c r="A266" s="6"/>
    </row>
    <row r="267" spans="1:1" ht="15">
      <c r="A267" s="6"/>
    </row>
    <row r="268" spans="1:1" ht="15">
      <c r="A268" s="6"/>
    </row>
    <row r="269" spans="1:1" ht="15">
      <c r="A269" s="6"/>
    </row>
    <row r="270" spans="1:1" ht="15">
      <c r="A270" s="6"/>
    </row>
    <row r="271" spans="1:1" ht="15">
      <c r="A271" s="6"/>
    </row>
    <row r="272" spans="1:1" ht="15">
      <c r="A272" s="6"/>
    </row>
    <row r="273" spans="1:1" ht="15">
      <c r="A273" s="6"/>
    </row>
    <row r="274" spans="1:1" ht="15">
      <c r="A274" s="6"/>
    </row>
    <row r="275" spans="1:1" ht="15">
      <c r="A275" s="6"/>
    </row>
    <row r="276" spans="1:1" ht="15">
      <c r="A276" s="6"/>
    </row>
    <row r="277" spans="1:1" ht="15">
      <c r="A277" s="6"/>
    </row>
    <row r="278" spans="1:1" ht="15">
      <c r="A278" s="6"/>
    </row>
  </sheetData>
  <pageMargins left="0.7" right="0.7" top="0.75" bottom="0.75" header="0.3" footer="0.3"/>
  <customProperties>
    <customPr name="%locator_row%" r:id="rId1"/>
    <customPr name="%startcell%" r:id="rId2"/>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43245-EDC5-4944-831C-5469F3E0FAC5}">
  <sheetPr codeName="Sheet8"/>
  <dimension ref="A5:FW509"/>
  <sheetViews>
    <sheetView workbookViewId="0">
      <selection activeCell="D97" sqref="D97"/>
    </sheetView>
  </sheetViews>
  <sheetFormatPr defaultRowHeight="12.75"/>
  <cols>
    <col min="1" max="1" width="10.85546875" customWidth="1"/>
    <col min="5" max="5" width="11.28515625" customWidth="1"/>
    <col min="6" max="6" width="21.140625" customWidth="1"/>
    <col min="15" max="15" width="10.28515625" bestFit="1" customWidth="1"/>
  </cols>
  <sheetData>
    <row r="5" spans="1:10" ht="18">
      <c r="A5" s="100" t="s">
        <v>735</v>
      </c>
      <c r="C5">
        <v>850</v>
      </c>
      <c r="D5">
        <v>900</v>
      </c>
      <c r="E5">
        <v>950</v>
      </c>
      <c r="G5">
        <v>1050</v>
      </c>
      <c r="H5">
        <v>1100</v>
      </c>
      <c r="I5">
        <v>1150</v>
      </c>
    </row>
    <row r="6" spans="1:10" ht="13.5" thickBot="1">
      <c r="A6" t="s">
        <v>736</v>
      </c>
      <c r="B6">
        <v>800</v>
      </c>
      <c r="F6">
        <v>1000</v>
      </c>
      <c r="J6">
        <v>1200</v>
      </c>
    </row>
    <row r="7" spans="1:10" ht="13.5" thickBot="1">
      <c r="A7" t="s">
        <v>737</v>
      </c>
      <c r="B7" s="16">
        <f ca="1">Temperatures!E3</f>
        <v>799.81394662397656</v>
      </c>
      <c r="F7" s="16">
        <f ca="1">Temperatures!E4</f>
        <v>999.64542318395661</v>
      </c>
      <c r="J7" s="16">
        <f ca="1">Temperatures!E5</f>
        <v>1199.6890384495919</v>
      </c>
    </row>
    <row r="9" spans="1:10">
      <c r="A9" s="4" t="s">
        <v>236</v>
      </c>
      <c r="B9" s="101">
        <f ca="1">(B6-B7)</f>
        <v>0.18605337602343752</v>
      </c>
      <c r="C9" s="101">
        <f ca="1">(C5-B6)*(F9-B9)/(F6-B6)+B9</f>
        <v>0.22818423602842586</v>
      </c>
      <c r="D9" s="101">
        <f ca="1">(D5-B6)*(F9-B9)/(F6-B6)+B9</f>
        <v>0.27031509603341419</v>
      </c>
      <c r="E9" s="101">
        <f ca="1">(E5-B6)*(F9-B9)/(F6-B6)+B9</f>
        <v>0.31244595603840253</v>
      </c>
      <c r="F9" s="101">
        <f ca="1">(F6-F7)</f>
        <v>0.35457681604339086</v>
      </c>
      <c r="G9" s="101">
        <f ca="1">(G5-F6)*(J9-F9)/(J6-F6)+F9</f>
        <v>0.34367299963457754</v>
      </c>
      <c r="H9" s="101">
        <f ca="1">(H5-F6)*(J9-F9)/(J6-F6)+F9</f>
        <v>0.33276918322576421</v>
      </c>
      <c r="I9" s="101">
        <f ca="1">(I5-F6)*(J9-F9)/(J6-F6)+F9</f>
        <v>0.32186536681695088</v>
      </c>
      <c r="J9" s="101">
        <f ca="1">(J6-J7)</f>
        <v>0.31096155040813755</v>
      </c>
    </row>
    <row r="11" spans="1:10">
      <c r="D11" s="102">
        <v>4</v>
      </c>
      <c r="E11" s="102">
        <v>4</v>
      </c>
      <c r="F11" s="102"/>
      <c r="G11" s="102"/>
      <c r="H11" s="102">
        <v>4</v>
      </c>
      <c r="I11" s="102">
        <v>4</v>
      </c>
    </row>
    <row r="12" spans="1:10">
      <c r="D12" s="102">
        <v>2</v>
      </c>
      <c r="E12" s="102">
        <v>3</v>
      </c>
      <c r="F12" s="102"/>
      <c r="G12" s="102"/>
      <c r="H12" s="102">
        <v>2</v>
      </c>
      <c r="I12" s="102">
        <v>3</v>
      </c>
    </row>
    <row r="14" spans="1:10" ht="18">
      <c r="A14" s="100" t="s">
        <v>738</v>
      </c>
      <c r="C14">
        <v>450</v>
      </c>
      <c r="D14">
        <v>500</v>
      </c>
      <c r="E14">
        <v>550</v>
      </c>
      <c r="G14">
        <v>650</v>
      </c>
      <c r="H14">
        <v>700</v>
      </c>
      <c r="I14">
        <v>750</v>
      </c>
    </row>
    <row r="15" spans="1:10" ht="13.5" thickBot="1">
      <c r="A15" t="s">
        <v>736</v>
      </c>
      <c r="B15">
        <v>400</v>
      </c>
      <c r="F15">
        <v>600</v>
      </c>
      <c r="J15">
        <v>800</v>
      </c>
    </row>
    <row r="16" spans="1:10" ht="13.5" thickBot="1">
      <c r="A16" t="s">
        <v>737</v>
      </c>
      <c r="B16" s="16">
        <f ca="1">Temperatures!B14</f>
        <v>199.67746399997191</v>
      </c>
      <c r="F16" s="16">
        <f ca="1">Temperatures!B15</f>
        <v>399.63409454969275</v>
      </c>
      <c r="J16" s="16">
        <f ca="1">Temperatures!B16</f>
        <v>599.73403670172331</v>
      </c>
    </row>
    <row r="18" spans="1:22">
      <c r="A18" s="4" t="s">
        <v>236</v>
      </c>
      <c r="B18" s="101">
        <f ca="1">(B15-B16)</f>
        <v>200.32253600002809</v>
      </c>
      <c r="C18" s="101">
        <f ca="1">(C14-B15)*(F18-B18)/(F15-B15)+B18</f>
        <v>200.3333783625979</v>
      </c>
      <c r="D18" s="101">
        <f ca="1">(D14-B15)*(F18-B18)/(F15-B15)+B18</f>
        <v>200.34422072516767</v>
      </c>
      <c r="E18" s="101">
        <f ca="1">(E14-B15)*(F18-B18)/(F15-B15)+B18</f>
        <v>200.35506308773745</v>
      </c>
      <c r="F18" s="101">
        <f ca="1">(F15-F16)</f>
        <v>200.36590545030725</v>
      </c>
      <c r="G18" s="101">
        <f ca="1">(G14-F15)*(J18-F18)/(J15-F15)+F18</f>
        <v>200.34091991229963</v>
      </c>
      <c r="H18" s="101">
        <f ca="1">(H14-F15)*(J18-F18)/(J15-F15)+F18</f>
        <v>200.31593437429197</v>
      </c>
      <c r="I18" s="101">
        <f ca="1">(I14-F15)*(J18-F18)/(J15-F15)+F18</f>
        <v>200.29094883628431</v>
      </c>
      <c r="J18" s="101">
        <f ca="1">(J15-J16)</f>
        <v>200.26596329827669</v>
      </c>
    </row>
    <row r="20" spans="1:22">
      <c r="D20" s="102">
        <v>4</v>
      </c>
      <c r="E20" s="102">
        <v>4</v>
      </c>
      <c r="F20" s="102"/>
      <c r="G20" s="102"/>
      <c r="H20" s="102">
        <v>4</v>
      </c>
      <c r="I20" s="102">
        <v>4</v>
      </c>
    </row>
    <row r="21" spans="1:22">
      <c r="D21" s="102">
        <v>2</v>
      </c>
      <c r="E21" s="102">
        <v>3</v>
      </c>
      <c r="F21" s="102"/>
      <c r="G21" s="102"/>
      <c r="H21" s="102">
        <v>2</v>
      </c>
      <c r="I21" s="102">
        <v>3</v>
      </c>
    </row>
    <row r="23" spans="1:22" ht="18">
      <c r="A23" s="100" t="s">
        <v>739</v>
      </c>
      <c r="C23">
        <v>1250</v>
      </c>
      <c r="D23">
        <v>1300</v>
      </c>
      <c r="E23">
        <v>1350</v>
      </c>
      <c r="G23">
        <v>1450</v>
      </c>
      <c r="H23">
        <v>1500</v>
      </c>
      <c r="I23">
        <v>1550</v>
      </c>
      <c r="K23">
        <v>1650</v>
      </c>
      <c r="L23">
        <v>1700</v>
      </c>
      <c r="M23">
        <v>1750</v>
      </c>
      <c r="O23">
        <v>1850</v>
      </c>
      <c r="P23">
        <v>1900</v>
      </c>
      <c r="Q23">
        <v>1950</v>
      </c>
      <c r="S23">
        <v>2050</v>
      </c>
      <c r="T23">
        <v>2100</v>
      </c>
      <c r="U23">
        <v>2150</v>
      </c>
    </row>
    <row r="24" spans="1:22" ht="13.5" thickBot="1">
      <c r="A24" t="s">
        <v>736</v>
      </c>
      <c r="B24">
        <v>1200</v>
      </c>
      <c r="F24">
        <v>1400</v>
      </c>
      <c r="J24">
        <v>1600</v>
      </c>
      <c r="N24">
        <v>1800</v>
      </c>
      <c r="R24">
        <v>2000</v>
      </c>
      <c r="V24">
        <v>2200</v>
      </c>
    </row>
    <row r="25" spans="1:22" ht="13.5" thickBot="1">
      <c r="A25" t="s">
        <v>737</v>
      </c>
      <c r="B25" s="16">
        <f ca="1">Temperatures!E8</f>
        <v>32.733333333333334</v>
      </c>
      <c r="F25" s="16">
        <f ca="1">Temperatures!E9</f>
        <v>199.67746399997191</v>
      </c>
      <c r="J25" s="16">
        <f ca="1">Temperatures!E10</f>
        <v>399.63409454969275</v>
      </c>
      <c r="N25" s="16">
        <f ca="1">Temperatures!E11</f>
        <v>599.73403670172331</v>
      </c>
      <c r="R25" s="16">
        <f ca="1">Temperatures!E12</f>
        <v>799.81394662397656</v>
      </c>
      <c r="V25" s="16">
        <f ca="1">Temperatures!E13</f>
        <v>999.64542318395661</v>
      </c>
    </row>
    <row r="27" spans="1:22">
      <c r="A27" s="4" t="s">
        <v>236</v>
      </c>
      <c r="B27" s="101">
        <f ca="1">(B24-B25)</f>
        <v>1167.2666666666667</v>
      </c>
      <c r="C27" s="101">
        <f ca="1">(C23-B24)*(F27-B27)/(F24-B24)+B27</f>
        <v>1175.530634000007</v>
      </c>
      <c r="D27" s="101">
        <f ca="1">(D23-B24)*(F27-B27)/(F24-B24)+B27</f>
        <v>1183.7946013333474</v>
      </c>
      <c r="E27" s="101">
        <f ca="1">(E23-B24)*(F27-B27)/(F24-B24)+B27</f>
        <v>1192.0585686666877</v>
      </c>
      <c r="F27" s="101">
        <f ca="1">(F24-F25)</f>
        <v>1200.3225360000281</v>
      </c>
      <c r="G27" s="101">
        <f ca="1">(G23-F24)*(J27-F27)/(J24-F24)+F27</f>
        <v>1200.3333783625978</v>
      </c>
      <c r="H27" s="101">
        <f ca="1">(H23-F24)*(J27-F27)/(J24-F24)+F27</f>
        <v>1200.3442207251678</v>
      </c>
      <c r="I27" s="101">
        <f ca="1">(I23-F24)*(J27-F27)/(J24-F24)+F27</f>
        <v>1200.3550630877376</v>
      </c>
      <c r="J27" s="101">
        <f ca="1">(J24-J25)</f>
        <v>1200.3659054503073</v>
      </c>
      <c r="K27" s="101">
        <f ca="1">(K23-J24)*(N27-J27)/(N24-J24)+J27</f>
        <v>1200.3409199122998</v>
      </c>
      <c r="L27" s="101">
        <f ca="1">(L23-J24)*(N27-J27)/(N24-J24)+J27</f>
        <v>1200.3159343742921</v>
      </c>
      <c r="M27" s="101">
        <f ca="1">(M23-J24)*(N27-J27)/(N24-J24)+J27</f>
        <v>1200.2909488362843</v>
      </c>
      <c r="N27" s="101">
        <f ca="1">(N24-N25)</f>
        <v>1200.2659632982768</v>
      </c>
      <c r="O27" s="101">
        <f ca="1">(O23-N24)*(R27-N27)/(R24-N24)+N27</f>
        <v>1200.2459858177135</v>
      </c>
      <c r="P27" s="101">
        <f ca="1">(P23-N24)*(R27-N27)/(R24-N24)+N27</f>
        <v>1200.2260083371502</v>
      </c>
      <c r="Q27" s="101">
        <f ca="1">(Q23-N24)*(R27-N27)/(R24-N24)+N27</f>
        <v>1200.2060308565867</v>
      </c>
      <c r="R27" s="101">
        <f ca="1">(R24-R25)</f>
        <v>1200.1860533760234</v>
      </c>
      <c r="S27" s="101">
        <f ca="1">(S23-R24)*(V27-R27)/(V24-R24)+R27</f>
        <v>1200.2281842360285</v>
      </c>
      <c r="T27" s="101">
        <f ca="1">(T23-R24)*(V27-R27)/(V24-R24)+R27</f>
        <v>1200.2703150960333</v>
      </c>
      <c r="U27" s="101">
        <f ca="1">(U23-R24)*(V27-R27)/(V24-R24)+R27</f>
        <v>1200.3124459560383</v>
      </c>
      <c r="V27" s="101">
        <f ca="1">(V24-V25)</f>
        <v>1200.3545768160434</v>
      </c>
    </row>
    <row r="29" spans="1:22">
      <c r="D29" s="102">
        <v>4</v>
      </c>
      <c r="E29" s="102">
        <v>4</v>
      </c>
      <c r="F29" s="102"/>
      <c r="G29" s="102"/>
      <c r="H29" s="102">
        <v>4</v>
      </c>
      <c r="I29" s="102">
        <v>4</v>
      </c>
      <c r="J29" s="102"/>
      <c r="K29" s="102"/>
      <c r="L29" s="102">
        <v>4</v>
      </c>
      <c r="M29" s="102">
        <v>4</v>
      </c>
      <c r="N29" s="102"/>
      <c r="O29" s="102"/>
      <c r="P29" s="102">
        <v>4</v>
      </c>
      <c r="Q29" s="102">
        <v>4</v>
      </c>
      <c r="R29" s="102"/>
      <c r="S29" s="102"/>
      <c r="T29" s="102">
        <v>4</v>
      </c>
      <c r="U29" s="102">
        <v>4</v>
      </c>
    </row>
    <row r="30" spans="1:22">
      <c r="D30" s="102">
        <v>2</v>
      </c>
      <c r="E30" s="102">
        <v>3</v>
      </c>
      <c r="F30" s="102"/>
      <c r="G30" s="102"/>
      <c r="H30" s="102">
        <v>2</v>
      </c>
      <c r="I30" s="102">
        <v>3</v>
      </c>
      <c r="J30" s="102"/>
      <c r="K30" s="102"/>
      <c r="L30" s="102">
        <v>2</v>
      </c>
      <c r="M30" s="102">
        <v>3</v>
      </c>
      <c r="N30" s="102"/>
      <c r="O30" s="102"/>
      <c r="P30" s="102">
        <v>2</v>
      </c>
      <c r="Q30" s="102">
        <v>3</v>
      </c>
      <c r="R30" s="102"/>
      <c r="S30" s="102"/>
      <c r="T30" s="102">
        <v>2</v>
      </c>
      <c r="U30" s="102">
        <v>3</v>
      </c>
    </row>
    <row r="32" spans="1:22" ht="18">
      <c r="A32" s="100" t="s">
        <v>740</v>
      </c>
      <c r="C32">
        <v>50</v>
      </c>
      <c r="D32">
        <v>70</v>
      </c>
      <c r="E32">
        <v>100</v>
      </c>
      <c r="F32">
        <v>150</v>
      </c>
      <c r="H32">
        <v>250</v>
      </c>
      <c r="I32">
        <v>300</v>
      </c>
      <c r="J32">
        <v>350</v>
      </c>
    </row>
    <row r="33" spans="1:14" ht="13.5" thickBot="1">
      <c r="A33" t="s">
        <v>736</v>
      </c>
      <c r="B33">
        <v>32</v>
      </c>
      <c r="G33">
        <v>200</v>
      </c>
      <c r="K33">
        <v>400</v>
      </c>
    </row>
    <row r="34" spans="1:14" ht="13.5" thickBot="1">
      <c r="A34" t="s">
        <v>737</v>
      </c>
      <c r="B34" s="16">
        <f ca="1">Temperatures!B8</f>
        <v>32.731834246386441</v>
      </c>
      <c r="D34" s="16">
        <f ca="1">Temperatures!B9</f>
        <v>70.731834246386441</v>
      </c>
      <c r="G34" s="16">
        <f ca="1">Temperatures!B10</f>
        <v>200.73183424638643</v>
      </c>
      <c r="K34" s="16">
        <f ca="1">Temperatures!B11</f>
        <v>32.733333333333334</v>
      </c>
    </row>
    <row r="36" spans="1:14">
      <c r="A36" s="4" t="s">
        <v>236</v>
      </c>
      <c r="B36" s="101">
        <f ca="1">(B33-B34)</f>
        <v>-0.73183424638644112</v>
      </c>
      <c r="C36" s="101">
        <f ca="1">(C32-B33)*(D36-B36)/(D32-B33)+B36</f>
        <v>-0.73183424638644112</v>
      </c>
      <c r="D36" s="101">
        <f ca="1">D32-D34</f>
        <v>-0.73183424638644112</v>
      </c>
      <c r="E36" s="101">
        <f ca="1">(E32-D32)*(G36-D36)/(G33-D32)+D36</f>
        <v>-0.73183424638643779</v>
      </c>
      <c r="F36" s="101">
        <f ca="1">(F32-D32)*(G36-D36)/(G33-D32)+D36</f>
        <v>-0.73183424638643235</v>
      </c>
      <c r="G36" s="101">
        <f ca="1">(G33-G34)</f>
        <v>-0.73183424638642691</v>
      </c>
      <c r="H36" s="101">
        <f ca="1">(H32-G33)*(K36-G36)/(K33-G33)+G36</f>
        <v>91.267790981876843</v>
      </c>
      <c r="I36" s="101">
        <f ca="1">(I32-G33)*(K36-G36)/(K33-G33)+G36</f>
        <v>183.26741621014011</v>
      </c>
      <c r="J36" s="101">
        <f ca="1">(J32-G33)*(K36-G36)/(K33-G33)+G36</f>
        <v>275.2670414384034</v>
      </c>
      <c r="K36" s="101">
        <f ca="1">K33-K34</f>
        <v>367.26666666666665</v>
      </c>
    </row>
    <row r="38" spans="1:14">
      <c r="G38" s="102"/>
      <c r="H38" s="102"/>
      <c r="I38" s="102">
        <v>4</v>
      </c>
      <c r="J38" s="102">
        <v>4</v>
      </c>
      <c r="K38" s="102"/>
    </row>
    <row r="39" spans="1:14">
      <c r="G39" s="102"/>
      <c r="H39" s="102"/>
      <c r="I39" s="102">
        <v>2</v>
      </c>
      <c r="J39" s="102">
        <v>3</v>
      </c>
      <c r="K39" s="102"/>
    </row>
    <row r="40" spans="1:14">
      <c r="F40" s="102"/>
      <c r="G40" s="102"/>
      <c r="H40" s="102"/>
      <c r="I40" s="102"/>
      <c r="J40" s="102"/>
      <c r="K40" s="102"/>
    </row>
    <row r="48" spans="1:14" ht="18">
      <c r="A48" s="103" t="s">
        <v>741</v>
      </c>
      <c r="C48">
        <v>-40</v>
      </c>
      <c r="D48">
        <v>-30</v>
      </c>
      <c r="E48">
        <v>-20</v>
      </c>
      <c r="F48">
        <v>-10</v>
      </c>
      <c r="G48">
        <v>0</v>
      </c>
      <c r="H48">
        <v>10</v>
      </c>
      <c r="I48">
        <v>20</v>
      </c>
      <c r="K48">
        <v>50</v>
      </c>
      <c r="L48">
        <v>70</v>
      </c>
      <c r="M48">
        <v>90</v>
      </c>
      <c r="N48">
        <v>110</v>
      </c>
    </row>
    <row r="49" spans="1:50" ht="13.5" thickBot="1">
      <c r="A49" t="s">
        <v>736</v>
      </c>
      <c r="B49">
        <v>-50</v>
      </c>
      <c r="J49">
        <v>32</v>
      </c>
      <c r="O49">
        <v>120</v>
      </c>
    </row>
    <row r="50" spans="1:50" ht="13.5" thickBot="1">
      <c r="A50" t="s">
        <v>737</v>
      </c>
      <c r="B50" s="16">
        <f ca="1">Temperatures!B3</f>
        <v>-18</v>
      </c>
      <c r="J50" s="16">
        <f ca="1">Temperatures!B4</f>
        <v>64</v>
      </c>
      <c r="O50" s="16">
        <f ca="1">Temperatures!B5</f>
        <v>152</v>
      </c>
    </row>
    <row r="52" spans="1:50">
      <c r="A52" s="4" t="s">
        <v>236</v>
      </c>
      <c r="B52" s="101">
        <f ca="1">(B49-B50)</f>
        <v>-32</v>
      </c>
      <c r="C52" s="101">
        <f ca="1">(C48-B49)*(J52-B52)/(J49-B49)+B52</f>
        <v>-32</v>
      </c>
      <c r="D52" s="101">
        <f ca="1">(D48-B49)*(J52-B52)/(J49-B49)+B52</f>
        <v>-32</v>
      </c>
      <c r="E52" s="101">
        <f ca="1">(E48-B49)*(J52-B52)/(J49-B49)+B52</f>
        <v>-32</v>
      </c>
      <c r="F52" s="101">
        <f ca="1">(F48-B49)*(J52-B52)/(J49-B49)+B52</f>
        <v>-32</v>
      </c>
      <c r="G52" s="101">
        <f ca="1">(G48-B49)*(J52-B52)/(J49-B49)+B52</f>
        <v>-32</v>
      </c>
      <c r="H52" s="101">
        <f ca="1">(H48-B49)*(J52-B52)/(J49-B49)+B52</f>
        <v>-32</v>
      </c>
      <c r="I52" s="101">
        <f ca="1">(I48-B49)*(J52-B52)/(J49-B49)+B52</f>
        <v>-32</v>
      </c>
      <c r="J52" s="101">
        <f ca="1">(J49-J50)</f>
        <v>-32</v>
      </c>
      <c r="K52" s="101">
        <f ca="1">(K48-J49)*(O52-J52)/(O49-J49)+J52</f>
        <v>-32</v>
      </c>
      <c r="L52" s="101">
        <f ca="1">(L48-J49)*(O52-J52)/(O49-J49)+J52</f>
        <v>-32</v>
      </c>
      <c r="M52" s="101">
        <f ca="1">(M48-J49)*(O52-J52)/(O49-J49)+J52</f>
        <v>-32</v>
      </c>
      <c r="N52" s="101">
        <f ca="1">(N48-J49)*(O52-J52)/(O49-J49)+J52</f>
        <v>-32</v>
      </c>
      <c r="O52" s="101">
        <f ca="1">O49-O50</f>
        <v>-32</v>
      </c>
    </row>
    <row r="53" spans="1:50">
      <c r="A53" s="5"/>
      <c r="B53" s="102"/>
      <c r="C53" s="102"/>
      <c r="D53" s="102"/>
      <c r="E53" s="102"/>
      <c r="F53" s="102"/>
      <c r="G53" s="102"/>
      <c r="H53" s="102"/>
      <c r="I53" s="102"/>
      <c r="J53" s="102"/>
      <c r="K53" s="102"/>
      <c r="L53" s="102"/>
      <c r="M53" s="102"/>
      <c r="N53" s="102"/>
      <c r="O53" s="102"/>
    </row>
    <row r="54" spans="1:50">
      <c r="A54" s="102"/>
      <c r="B54" s="102"/>
      <c r="C54" s="102"/>
      <c r="D54" s="102">
        <v>8</v>
      </c>
      <c r="E54" s="102">
        <v>8</v>
      </c>
      <c r="F54" s="102">
        <v>8</v>
      </c>
      <c r="G54" s="102">
        <v>8</v>
      </c>
      <c r="H54" s="102">
        <v>8</v>
      </c>
      <c r="I54" s="102">
        <v>8</v>
      </c>
      <c r="J54" s="102"/>
      <c r="K54" s="102">
        <v>44</v>
      </c>
      <c r="L54" s="102">
        <v>44</v>
      </c>
      <c r="M54" s="102">
        <v>44</v>
      </c>
      <c r="N54" s="102">
        <v>44</v>
      </c>
      <c r="O54" s="102"/>
    </row>
    <row r="55" spans="1:50">
      <c r="A55" s="102"/>
      <c r="B55" s="102"/>
      <c r="C55" s="102"/>
      <c r="D55" s="102">
        <v>2</v>
      </c>
      <c r="E55" s="102">
        <v>3</v>
      </c>
      <c r="F55" s="102">
        <v>4</v>
      </c>
      <c r="G55" s="102">
        <v>5</v>
      </c>
      <c r="H55" s="102">
        <v>6</v>
      </c>
      <c r="I55" s="102">
        <v>7</v>
      </c>
      <c r="J55" s="102"/>
      <c r="K55" s="102">
        <v>9</v>
      </c>
      <c r="L55" s="102">
        <v>19</v>
      </c>
      <c r="M55" s="102">
        <v>29</v>
      </c>
      <c r="N55" s="102">
        <v>39</v>
      </c>
      <c r="O55" s="102"/>
    </row>
    <row r="56" spans="1:50" ht="13.5" thickBot="1">
      <c r="A56" s="5"/>
      <c r="F56" s="102"/>
      <c r="G56" s="102"/>
      <c r="H56" s="102"/>
      <c r="I56" s="102"/>
      <c r="J56" s="102"/>
      <c r="K56" s="102"/>
      <c r="L56" s="102"/>
      <c r="M56" s="102"/>
      <c r="N56" s="102"/>
      <c r="O56" s="102"/>
    </row>
    <row r="57" spans="1:50" s="127" customFormat="1" ht="18.75" thickTop="1">
      <c r="A57" s="126" t="str">
        <f>Temperatures!H2</f>
        <v>SP-1</v>
      </c>
      <c r="C57" s="127">
        <v>50</v>
      </c>
      <c r="D57" s="127">
        <v>100</v>
      </c>
      <c r="E57" s="127">
        <v>150</v>
      </c>
      <c r="G57" s="127">
        <v>250</v>
      </c>
      <c r="H57" s="127">
        <v>300</v>
      </c>
      <c r="I57" s="127">
        <v>350</v>
      </c>
      <c r="K57" s="127">
        <v>450</v>
      </c>
      <c r="L57" s="127">
        <v>500</v>
      </c>
      <c r="M57" s="127">
        <v>550</v>
      </c>
      <c r="O57" s="127">
        <v>650</v>
      </c>
      <c r="P57" s="127">
        <v>700</v>
      </c>
      <c r="Q57" s="127">
        <v>750</v>
      </c>
      <c r="S57" s="127">
        <v>850</v>
      </c>
      <c r="T57" s="127">
        <v>900</v>
      </c>
      <c r="U57" s="127">
        <v>950</v>
      </c>
      <c r="W57" s="127">
        <v>1050</v>
      </c>
      <c r="X57" s="127">
        <v>1100</v>
      </c>
      <c r="Y57" s="127">
        <v>1150</v>
      </c>
      <c r="AA57" s="127">
        <v>1250</v>
      </c>
      <c r="AB57" s="127">
        <v>1300</v>
      </c>
      <c r="AC57" s="127">
        <v>1350</v>
      </c>
      <c r="AE57" s="127">
        <v>1450</v>
      </c>
      <c r="AF57" s="127">
        <v>1500</v>
      </c>
      <c r="AG57" s="127">
        <v>1550</v>
      </c>
      <c r="AI57" s="127">
        <v>1650</v>
      </c>
      <c r="AJ57" s="127">
        <v>1700</v>
      </c>
      <c r="AK57" s="127">
        <v>1750</v>
      </c>
      <c r="AM57" s="127">
        <v>1850</v>
      </c>
      <c r="AN57" s="127">
        <v>1900</v>
      </c>
      <c r="AO57" s="127">
        <v>1950</v>
      </c>
      <c r="AQ57" s="127">
        <v>2050</v>
      </c>
      <c r="AR57" s="127">
        <v>2100</v>
      </c>
      <c r="AS57" s="127">
        <v>2150</v>
      </c>
      <c r="AU57" s="127">
        <v>2250</v>
      </c>
      <c r="AV57" s="127">
        <v>2300</v>
      </c>
      <c r="AW57" s="127">
        <v>2350</v>
      </c>
    </row>
    <row r="58" spans="1:50" ht="13.5" thickBot="1">
      <c r="A58" s="5" t="s">
        <v>24</v>
      </c>
      <c r="B58">
        <f>Temperatures!H3</f>
        <v>32</v>
      </c>
      <c r="F58">
        <f>Temperatures!H4</f>
        <v>200</v>
      </c>
      <c r="J58">
        <f>Temperatures!H5</f>
        <v>400</v>
      </c>
      <c r="N58">
        <f>Temperatures!H6</f>
        <v>600</v>
      </c>
      <c r="R58">
        <f>Temperatures!H7</f>
        <v>800</v>
      </c>
      <c r="V58">
        <f>Temperatures!H8</f>
        <v>1000</v>
      </c>
      <c r="Z58">
        <f>Temperatures!H9</f>
        <v>1200</v>
      </c>
      <c r="AD58">
        <f>Temperatures!H10</f>
        <v>1400</v>
      </c>
      <c r="AH58">
        <f>Temperatures!H11</f>
        <v>1600</v>
      </c>
      <c r="AL58">
        <f>Temperatures!H12</f>
        <v>1800</v>
      </c>
      <c r="AP58">
        <f>Temperatures!H13</f>
        <v>2000</v>
      </c>
      <c r="AT58">
        <f>Temperatures!H14</f>
        <v>2200</v>
      </c>
      <c r="AX58">
        <f>Temperatures!H15</f>
        <v>2400</v>
      </c>
    </row>
    <row r="59" spans="1:50" ht="13.5" thickBot="1">
      <c r="A59" s="5" t="s">
        <v>742</v>
      </c>
      <c r="B59" s="16">
        <f ca="1">Temperatures!I3</f>
        <v>32.733333333333334</v>
      </c>
      <c r="F59" s="16">
        <f ca="1">Temperatures!I4</f>
        <v>201.07746399997188</v>
      </c>
      <c r="J59" s="16">
        <f ca="1">Temperatures!I5</f>
        <v>400.28409454969272</v>
      </c>
      <c r="N59" s="16">
        <f ca="1">Temperatures!I6</f>
        <v>599.93403670172336</v>
      </c>
      <c r="R59" s="16">
        <f ca="1">Temperatures!I7</f>
        <v>800.01394662397661</v>
      </c>
      <c r="V59" s="16">
        <f ca="1">Temperatures!I8</f>
        <v>1000.1554231839565</v>
      </c>
      <c r="Z59" s="16">
        <f ca="1">Temperatures!I9</f>
        <v>1200.839038449592</v>
      </c>
      <c r="AD59" s="16">
        <f ca="1">Temperatures!I10</f>
        <v>1400.1699577340419</v>
      </c>
      <c r="AH59" s="16">
        <f ca="1">Temperatures!I11</f>
        <v>1599.7960710599759</v>
      </c>
      <c r="AL59" s="16">
        <f ca="1">Temperatures!I12</f>
        <v>1799.6955213207755</v>
      </c>
      <c r="AP59" s="16">
        <f ca="1">Temperatures!I13</f>
        <v>2001.7175189271754</v>
      </c>
      <c r="AT59" s="16">
        <f ca="1">Temperatures!I14</f>
        <v>2201.7619363164331</v>
      </c>
      <c r="AX59" s="16" t="e">
        <f ca="1">Temperatures!I15</f>
        <v>#VALUE!</v>
      </c>
    </row>
    <row r="61" spans="1:50" s="128" customFormat="1" ht="13.5" thickBot="1">
      <c r="A61" s="128" t="s">
        <v>245</v>
      </c>
      <c r="B61" s="128">
        <f ca="1">B58-B59</f>
        <v>-0.73333333333333428</v>
      </c>
      <c r="C61" s="128">
        <f ca="1">((C57-$B$58)*($F$61-$B$61))/($F$58-$B$58)+$B$61</f>
        <v>-0.77020447618746446</v>
      </c>
      <c r="D61" s="128">
        <f ca="1">((D57-$B$58)*($F$61-$B$61))/($F$58-$B$58)+$B$61</f>
        <v>-0.87262431744893731</v>
      </c>
      <c r="E61" s="128">
        <f ca="1">((E57-$B$58)*($F$61-$B$61))/($F$58-$B$58)+$B$61</f>
        <v>-0.97504415871041017</v>
      </c>
      <c r="F61" s="128">
        <f ca="1">F58-F59</f>
        <v>-1.0774639999718829</v>
      </c>
      <c r="G61" s="128">
        <f ca="1">((G57-$F$58)*($J$61-$F$61))/($J$58-$F$58)+$F$61</f>
        <v>-0.87912163740209337</v>
      </c>
      <c r="H61" s="128">
        <f ca="1">((H57-$F$58)*($J$61-$F$61))/($J$58-$F$58)+$F$61</f>
        <v>-0.68077927483230383</v>
      </c>
      <c r="I61" s="128">
        <f ca="1">((I57-$F$58)*($J$61-$F$61))/($J$58-$F$58)+$F$61</f>
        <v>-0.48243691226251428</v>
      </c>
      <c r="J61" s="128">
        <f ca="1">J58-J59</f>
        <v>-0.28409454969272474</v>
      </c>
      <c r="K61" s="128">
        <f ca="1">((K57-$J$58)*($N$61-$J$61))/($N$58-$J$58)+$J$61</f>
        <v>-0.19658008770038293</v>
      </c>
      <c r="L61" s="128">
        <f ca="1">((L57-$J$58)*($N$61-$J$61))/($N$58-$J$58)+$J$61</f>
        <v>-0.10906562570804113</v>
      </c>
      <c r="M61" s="128">
        <f ca="1">((M57-$J$58)*($N$61-$J$61))/($N$58-$J$58)+$J$61</f>
        <v>-2.1551163715699317E-2</v>
      </c>
      <c r="N61" s="128">
        <f ca="1">N58-N59</f>
        <v>6.596329827664249E-2</v>
      </c>
      <c r="O61" s="128">
        <f ca="1">((O57-$N$58)*($R$61-$N$61))/($R$58-$N$58)+$N$61</f>
        <v>4.598581771332988E-2</v>
      </c>
      <c r="P61" s="128">
        <f ca="1">((P57-$N$58)*($R$61-$N$61))/($R$58-$N$58)+$N$61</f>
        <v>2.6008337150017269E-2</v>
      </c>
      <c r="Q61" s="128">
        <f ca="1">((Q57-$N$58)*($R$61-$N$61))/($R$58-$N$58)+$N$61</f>
        <v>6.0308565867046582E-3</v>
      </c>
      <c r="R61" s="128">
        <f ca="1">R58-R59</f>
        <v>-1.3946623976607952E-2</v>
      </c>
      <c r="S61" s="128">
        <f ca="1">((S57-$R$58)*($V$61-$R$61))/($V$58-$R$58)+$R$61</f>
        <v>-4.9315763971577553E-2</v>
      </c>
      <c r="T61" s="128">
        <f ca="1">((T57-$R$58)*($V$61-$R$61))/($V$58-$R$58)+$R$61</f>
        <v>-8.4684903966547154E-2</v>
      </c>
      <c r="U61" s="128">
        <f ca="1">((U57-$R$58)*($V$61-$R$61))/($V$58-$R$58)+$R$61</f>
        <v>-0.12005404396151675</v>
      </c>
      <c r="V61" s="128">
        <f ca="1">V58-V59</f>
        <v>-0.15542318395648635</v>
      </c>
      <c r="W61" s="128">
        <f ca="1">((W57-$V$58)*($Z$61-$V$61))/($Z$58-$V$58)+$V$61</f>
        <v>-0.32632700036535311</v>
      </c>
      <c r="X61" s="128">
        <f ca="1">((X57-$V$58)*($Z$61-$V$61))/($Z$58-$V$58)+$V$61</f>
        <v>-0.49723081677421987</v>
      </c>
      <c r="Y61" s="128">
        <f ca="1">((Y57-$V$58)*($Z$61-$V$61))/($Z$58-$V$58)+$V$61</f>
        <v>-0.66813463318308663</v>
      </c>
      <c r="Z61" s="128">
        <f ca="1">Z58-Z59</f>
        <v>-0.83903844959195339</v>
      </c>
      <c r="AA61" s="128">
        <f ca="1">((AA57-Z58)*(AD61-Z61))/(AD58-Z58)+Z61</f>
        <v>-0.67176827070443323</v>
      </c>
      <c r="AB61" s="128">
        <f ca="1">((AB57-Z58)*(AD61-Z61))/(AD58-Z58)+Z61</f>
        <v>-0.50449809181691307</v>
      </c>
      <c r="AC61" s="128">
        <f ca="1">((AC57-Z58)*(AD61-Z61))/(AD58-Z58)+Z61</f>
        <v>-0.33722791292939291</v>
      </c>
      <c r="AD61" s="128">
        <f ca="1">AD58-AD59</f>
        <v>-0.16995773404187275</v>
      </c>
      <c r="AE61" s="128">
        <f ca="1">((AE57-AD58)*(AH61-AD61))/(AH58-AD58)+AD61</f>
        <v>-7.6486065525386948E-2</v>
      </c>
      <c r="AF61" s="128">
        <f ca="1">((AF57-AD58)*(AH61-AD61))/(AH58-AD58)+AD61</f>
        <v>1.6985602991098858E-2</v>
      </c>
      <c r="AG61" s="128">
        <f ca="1">((AG57-AD58)*(AH61-AD61))/(AH58-AD58)+AD61</f>
        <v>0.11045727150758466</v>
      </c>
      <c r="AH61" s="128">
        <f ca="1">AH58-AH59</f>
        <v>0.20392894002407047</v>
      </c>
      <c r="AI61" s="128">
        <f ca="1">((AI57-AH58)*(AL61-AH61))/(AL58-AH58)+AH61</f>
        <v>0.22906637482418546</v>
      </c>
      <c r="AJ61" s="128">
        <f ca="1">((AJ57-AH58)*(AL61-AH61))/(AL58-AH58)+AH61</f>
        <v>0.25420380962430045</v>
      </c>
      <c r="AK61" s="128">
        <f ca="1">((AK57-AH58)*(AL61-AH61))/(AL58-AH58)+AH61</f>
        <v>0.27934124442441544</v>
      </c>
      <c r="AL61" s="128">
        <f ca="1">AL58-AL59</f>
        <v>0.30447867922453042</v>
      </c>
      <c r="AM61" s="128">
        <f ca="1">((AM57-AL58)*(AP61-AL61))/(AP58-AL58)+AL61</f>
        <v>-0.20102072237546054</v>
      </c>
      <c r="AN61" s="128">
        <f ca="1">((AN57-AL58)*(AP61-AL61))/(AP58-AL58)+AL61</f>
        <v>-0.7065201239754515</v>
      </c>
      <c r="AO61" s="128">
        <f ca="1">((AO57-AL58)*(AP61-AL61))/(AP58-AL58)+AL61</f>
        <v>-1.2120195255754425</v>
      </c>
      <c r="AP61" s="128">
        <f ca="1">AP58-AP59</f>
        <v>-1.7175189271754334</v>
      </c>
      <c r="AQ61" s="128">
        <f ca="1">((AQ57-AP58)*(AT61-AP61))/(AT58-AP58)+AP61</f>
        <v>-1.7286232744898484</v>
      </c>
      <c r="AR61" s="128">
        <f ca="1">((AR57-AP58)*(AT61-AP61))/(AT58-AP58)+AP61</f>
        <v>-1.7397276218042634</v>
      </c>
      <c r="AS61" s="128">
        <f ca="1">((AS57-AP58)*(AT61-AP61))/(AT58-AP58)+AP61</f>
        <v>-1.7508319691186784</v>
      </c>
      <c r="AT61" s="128">
        <f ca="1">AT58-AT59</f>
        <v>-1.7619363164330935</v>
      </c>
      <c r="AU61" s="128" t="e">
        <f ca="1">((AU57-AT58)*(AX61-AT61))/(AX58-AT58)+AT61</f>
        <v>#VALUE!</v>
      </c>
      <c r="AV61" s="128" t="e">
        <f ca="1">((AV57-AT58)*(AX61-AT61))/(AX58-AT58)+AT61</f>
        <v>#VALUE!</v>
      </c>
      <c r="AW61" s="128" t="e">
        <f ca="1">((AW57-AT58)*(AX61-AT61))/(AX58-AT58)+AT61</f>
        <v>#VALUE!</v>
      </c>
      <c r="AX61" s="128" t="e">
        <f ca="1">AX58-AX59</f>
        <v>#VALUE!</v>
      </c>
    </row>
    <row r="62" spans="1:50" s="218" customFormat="1" ht="13.5" thickTop="1"/>
    <row r="63" spans="1:50">
      <c r="G63" s="24">
        <f>D66</f>
        <v>-51.1</v>
      </c>
      <c r="H63" s="24">
        <f>M66</f>
        <v>199.1</v>
      </c>
      <c r="I63" s="24">
        <f>T66</f>
        <v>448.9</v>
      </c>
    </row>
    <row r="64" spans="1:50">
      <c r="A64" s="5" t="s">
        <v>743</v>
      </c>
      <c r="C64">
        <f>CT!E1</f>
        <v>-50</v>
      </c>
      <c r="G64" s="24">
        <f>C66</f>
        <v>0</v>
      </c>
      <c r="H64" t="str">
        <f>K66</f>
        <v/>
      </c>
      <c r="I64" s="24">
        <f>S66</f>
        <v>0</v>
      </c>
      <c r="K64">
        <f>CT!M1</f>
        <v>200</v>
      </c>
      <c r="S64">
        <f>CT!U1</f>
        <v>450</v>
      </c>
      <c r="AI64">
        <f>CT!AC1</f>
        <v>0</v>
      </c>
      <c r="AJ64">
        <f>CT!AK1</f>
        <v>0</v>
      </c>
      <c r="AK64">
        <f>CT!AS1</f>
        <v>0</v>
      </c>
      <c r="AL64">
        <f>CT!BA1</f>
        <v>0</v>
      </c>
      <c r="AM64">
        <f>CT!BI1</f>
        <v>0</v>
      </c>
      <c r="AN64">
        <f>CT!BQ1</f>
        <v>0</v>
      </c>
      <c r="AO64">
        <f>CT!BY1</f>
        <v>0</v>
      </c>
      <c r="AP64" t="str">
        <f>CT!V1</f>
        <v/>
      </c>
      <c r="AQ64" t="str">
        <f>CT!AD1</f>
        <v/>
      </c>
      <c r="AR64" t="str">
        <f>CT!AL1</f>
        <v/>
      </c>
      <c r="AS64" t="str">
        <f>CT!AT1</f>
        <v/>
      </c>
      <c r="AT64" t="str">
        <f>CT!BB1</f>
        <v/>
      </c>
      <c r="AU64" t="str">
        <f>CT!BJ1</f>
        <v/>
      </c>
    </row>
    <row r="65" spans="1:179">
      <c r="A65" s="5" t="s">
        <v>744</v>
      </c>
      <c r="B65" s="5" t="s">
        <v>745</v>
      </c>
    </row>
    <row r="66" spans="1:179">
      <c r="A66" s="24" t="str">
        <f>CT!C7</f>
        <v>072513A</v>
      </c>
      <c r="B66" s="24" t="str">
        <f>CT!D7</f>
        <v>J</v>
      </c>
      <c r="C66" s="24">
        <f>CT!E7</f>
        <v>0</v>
      </c>
      <c r="D66" s="24">
        <f>CT!G7</f>
        <v>-51.1</v>
      </c>
      <c r="F66" s="24"/>
      <c r="G66" s="24">
        <f>CT!I7</f>
        <v>21</v>
      </c>
      <c r="H66" s="24">
        <f>CT!J7</f>
        <v>1</v>
      </c>
      <c r="I66" s="24" t="str">
        <f>CT!K7</f>
        <v>072513A</v>
      </c>
      <c r="J66" s="24" t="str">
        <f>CT!L7</f>
        <v>J</v>
      </c>
      <c r="K66" t="str">
        <f>IF(CT!M7&lt;&gt;"",CT!M7,"")</f>
        <v/>
      </c>
      <c r="L66" s="24"/>
      <c r="M66" s="24">
        <f>CT!O7</f>
        <v>199.1</v>
      </c>
      <c r="N66" s="24"/>
      <c r="O66" s="24">
        <f>CT!Q7</f>
        <v>21</v>
      </c>
      <c r="P66" s="24">
        <f>CT!R7</f>
        <v>1</v>
      </c>
      <c r="Q66" s="24" t="str">
        <f>CT!S7</f>
        <v>072513A</v>
      </c>
      <c r="R66" s="24" t="str">
        <f>CT!T7</f>
        <v>J</v>
      </c>
      <c r="S66" s="24">
        <f>CT!U7</f>
        <v>0</v>
      </c>
      <c r="T66" s="24">
        <f>CT!W7</f>
        <v>448.9</v>
      </c>
      <c r="V66" s="24"/>
      <c r="W66" s="24">
        <f>CT!Y7</f>
        <v>21</v>
      </c>
      <c r="X66" s="24">
        <f>CT!Z7</f>
        <v>1</v>
      </c>
      <c r="Y66" s="24" t="str">
        <f>CT!AA7</f>
        <v>072513A</v>
      </c>
      <c r="Z66" s="24" t="str">
        <f>CT!AB7</f>
        <v>J</v>
      </c>
      <c r="AA66" s="24">
        <f>CT!AC7</f>
        <v>0</v>
      </c>
      <c r="AB66" s="24">
        <f ca="1">CT!AD7</f>
        <v>32</v>
      </c>
      <c r="AC66" s="24">
        <f>CT!AE7</f>
        <v>0</v>
      </c>
      <c r="AD66" s="24" t="str">
        <f>CT!AF7</f>
        <v/>
      </c>
      <c r="AE66" s="24">
        <f>CT!AG7</f>
        <v>21</v>
      </c>
      <c r="AF66" s="24">
        <f>CT!AH7</f>
        <v>1</v>
      </c>
      <c r="AG66" s="24" t="str">
        <f>CT!AI7</f>
        <v>072513A</v>
      </c>
      <c r="AH66" s="24" t="str">
        <f>CT!AJ7</f>
        <v>J</v>
      </c>
      <c r="AI66" s="24">
        <f>CT!AK7</f>
        <v>0</v>
      </c>
      <c r="AJ66" s="24">
        <f ca="1">CT!AL7</f>
        <v>32</v>
      </c>
      <c r="AK66" s="24">
        <f>CT!AM7</f>
        <v>0</v>
      </c>
      <c r="AL66" s="24" t="str">
        <f>CT!AN7</f>
        <v/>
      </c>
      <c r="AM66" s="24">
        <f>CT!AO7</f>
        <v>21</v>
      </c>
      <c r="AN66" s="24">
        <f>CT!AP7</f>
        <v>5</v>
      </c>
      <c r="AO66" s="24">
        <f>CT!AQ7</f>
        <v>0</v>
      </c>
      <c r="AP66" s="24" t="str">
        <f>CT!AR7</f>
        <v>J</v>
      </c>
      <c r="AQ66" s="24">
        <f>CT!AS7</f>
        <v>0</v>
      </c>
      <c r="AR66" s="24">
        <f ca="1">CT!AT7</f>
        <v>32</v>
      </c>
      <c r="AS66" s="24">
        <f>CT!AU7</f>
        <v>0</v>
      </c>
      <c r="AT66" s="24" t="str">
        <f>CT!AV7</f>
        <v/>
      </c>
      <c r="AU66" s="24">
        <f>CT!AW7</f>
        <v>21</v>
      </c>
      <c r="AV66" s="24">
        <f>CT!AX7</f>
        <v>5</v>
      </c>
      <c r="AW66" s="24" t="str">
        <f>CT!AY7</f>
        <v/>
      </c>
      <c r="AX66" s="24" t="str">
        <f>CT!AZ7</f>
        <v>J</v>
      </c>
      <c r="AY66" s="24">
        <f>CT!BA7</f>
        <v>0</v>
      </c>
      <c r="AZ66" s="24">
        <f ca="1">CT!BB7</f>
        <v>32</v>
      </c>
      <c r="BA66" s="24">
        <f>CT!BC7</f>
        <v>0</v>
      </c>
      <c r="BB66" s="24" t="str">
        <f>CT!BD7</f>
        <v/>
      </c>
      <c r="BC66" s="24">
        <f>CT!BE7</f>
        <v>21</v>
      </c>
      <c r="BD66" s="24">
        <f>CT!BF7</f>
        <v>5</v>
      </c>
      <c r="BE66" s="24" t="str">
        <f>CT!BG7</f>
        <v/>
      </c>
      <c r="BF66" s="24" t="str">
        <f>CT!BH7</f>
        <v>J</v>
      </c>
      <c r="BG66" s="24">
        <f>CT!BI7</f>
        <v>0</v>
      </c>
      <c r="BH66" s="24">
        <f ca="1">CT!BJ7</f>
        <v>32</v>
      </c>
      <c r="BI66" s="24">
        <f>CT!BK7</f>
        <v>0</v>
      </c>
      <c r="BJ66" s="24" t="str">
        <f>CT!BL7</f>
        <v/>
      </c>
      <c r="BK66" s="24">
        <f>CT!BM7</f>
        <v>21</v>
      </c>
      <c r="BL66" s="24">
        <f>CT!BN7</f>
        <v>5</v>
      </c>
      <c r="BM66" s="24" t="str">
        <f>CT!BO7</f>
        <v/>
      </c>
      <c r="BN66" s="24" t="str">
        <f>CT!BP7</f>
        <v>J</v>
      </c>
      <c r="BO66" s="24">
        <f>CT!BQ7</f>
        <v>0</v>
      </c>
      <c r="BP66" s="24">
        <f ca="1">CT!BR7</f>
        <v>32</v>
      </c>
      <c r="BQ66" s="24">
        <f>CT!BS7</f>
        <v>0</v>
      </c>
      <c r="BR66" s="24" t="str">
        <f>CT!BT7</f>
        <v/>
      </c>
      <c r="BS66" s="24">
        <f>CT!BU7</f>
        <v>21</v>
      </c>
      <c r="BT66" s="24">
        <f>CT!BV7</f>
        <v>5</v>
      </c>
      <c r="BU66" s="24" t="str">
        <f>CT!BW7</f>
        <v/>
      </c>
      <c r="BV66" s="24" t="str">
        <f>CT!BX7</f>
        <v>J</v>
      </c>
      <c r="BW66" s="24">
        <f>CT!BY7</f>
        <v>0</v>
      </c>
      <c r="BX66" s="24">
        <f ca="1">CT!BZ7</f>
        <v>32</v>
      </c>
      <c r="BY66" s="24">
        <f>CT!CA7</f>
        <v>0</v>
      </c>
      <c r="BZ66" s="24" t="str">
        <f>CT!CB7</f>
        <v/>
      </c>
      <c r="CA66" s="24">
        <f>CT!CC7</f>
        <v>21</v>
      </c>
      <c r="CB66" s="24">
        <f>CT!CD7</f>
        <v>9</v>
      </c>
      <c r="CC66" s="24" t="str">
        <f>CT!CE7</f>
        <v/>
      </c>
      <c r="CD66" s="24" t="str">
        <f>CT!CF7</f>
        <v>J</v>
      </c>
      <c r="CE66" s="24">
        <f>CT!CG7</f>
        <v>0</v>
      </c>
      <c r="CF66" s="24">
        <f ca="1">CT!CH7</f>
        <v>32</v>
      </c>
      <c r="CG66" s="24">
        <f>CT!CI7</f>
        <v>0</v>
      </c>
      <c r="CH66" s="24" t="str">
        <f>CT!CJ7</f>
        <v/>
      </c>
      <c r="CI66" s="24">
        <f>CT!CK7</f>
        <v>21</v>
      </c>
      <c r="CJ66" s="24">
        <f>CT!CL7</f>
        <v>9</v>
      </c>
      <c r="CK66" s="24" t="str">
        <f>CT!CM7</f>
        <v/>
      </c>
      <c r="CL66" s="24" t="str">
        <f>CT!CN7</f>
        <v>J</v>
      </c>
      <c r="CM66" s="24">
        <f>CT!CO7</f>
        <v>0</v>
      </c>
      <c r="CN66" s="24">
        <f ca="1">CT!CP7</f>
        <v>32</v>
      </c>
      <c r="CO66" s="24">
        <f>CT!CQ7</f>
        <v>0</v>
      </c>
      <c r="CP66" s="24" t="str">
        <f>CT!CR7</f>
        <v/>
      </c>
      <c r="CQ66" s="24">
        <f>CT!CS7</f>
        <v>21</v>
      </c>
      <c r="CR66" s="24">
        <f>CT!CT7</f>
        <v>9</v>
      </c>
      <c r="CS66" s="24" t="str">
        <f>CT!CU7</f>
        <v/>
      </c>
      <c r="CT66" s="24" t="str">
        <f>CT!CV7</f>
        <v>J</v>
      </c>
      <c r="CU66" s="24">
        <f>CT!CW7</f>
        <v>0</v>
      </c>
      <c r="CV66" s="24">
        <f ca="1">CT!CX7</f>
        <v>32</v>
      </c>
      <c r="CW66" s="24">
        <f>CT!CY7</f>
        <v>0</v>
      </c>
      <c r="CX66" s="24" t="str">
        <f>CT!CZ7</f>
        <v/>
      </c>
      <c r="CY66" s="24">
        <f>CT!DA7</f>
        <v>21</v>
      </c>
      <c r="CZ66" s="24">
        <f>CT!DB7</f>
        <v>9</v>
      </c>
      <c r="DA66" s="24" t="str">
        <f>CT!DC7</f>
        <v/>
      </c>
      <c r="DB66" s="24" t="str">
        <f>CT!DD7</f>
        <v>J</v>
      </c>
      <c r="DC66" s="24">
        <f>CT!DE7</f>
        <v>0</v>
      </c>
      <c r="DD66" s="24">
        <f ca="1">CT!DF7</f>
        <v>32</v>
      </c>
      <c r="DE66" s="24">
        <f>CT!DG7</f>
        <v>0</v>
      </c>
      <c r="DF66" s="24" t="str">
        <f>CT!DH7</f>
        <v/>
      </c>
      <c r="DG66" s="24">
        <f>CT!DI7</f>
        <v>21</v>
      </c>
      <c r="DH66" s="24">
        <f>CT!DJ7</f>
        <v>9</v>
      </c>
      <c r="DI66" s="24" t="str">
        <f>CT!DK7</f>
        <v/>
      </c>
      <c r="DJ66" s="24" t="str">
        <f>CT!DL7</f>
        <v>J</v>
      </c>
      <c r="DK66" s="24">
        <f>CT!DM7</f>
        <v>0</v>
      </c>
      <c r="DL66" s="24">
        <f ca="1">CT!DN7</f>
        <v>32</v>
      </c>
      <c r="DM66" s="24">
        <f>CT!DO7</f>
        <v>0</v>
      </c>
      <c r="DN66" s="24" t="str">
        <f>CT!DP7</f>
        <v/>
      </c>
      <c r="DO66" s="24">
        <f>CT!DQ7</f>
        <v>21</v>
      </c>
      <c r="DP66" s="24">
        <f>CT!DR7</f>
        <v>13</v>
      </c>
      <c r="DQ66" s="24" t="str">
        <f>CT!DS7</f>
        <v/>
      </c>
      <c r="DR66" s="24" t="str">
        <f>CT!DT7</f>
        <v>J</v>
      </c>
      <c r="DS66" s="24">
        <f>CT!DU7</f>
        <v>0</v>
      </c>
      <c r="DT66" s="24">
        <f ca="1">CT!DV7</f>
        <v>32</v>
      </c>
      <c r="DU66" s="24">
        <f>CT!DW7</f>
        <v>0</v>
      </c>
      <c r="DV66" s="24" t="str">
        <f>CT!DX7</f>
        <v/>
      </c>
      <c r="DW66" s="24">
        <f>CT!DY7</f>
        <v>21</v>
      </c>
      <c r="DX66" s="24">
        <f>CT!DZ7</f>
        <v>13</v>
      </c>
      <c r="DY66" s="24" t="str">
        <f>CT!EA7</f>
        <v/>
      </c>
      <c r="DZ66" s="24" t="str">
        <f>CT!EB7</f>
        <v>J</v>
      </c>
      <c r="EA66" s="24">
        <f>CT!EC7</f>
        <v>0</v>
      </c>
      <c r="EB66" s="24">
        <f ca="1">CT!ED7</f>
        <v>32</v>
      </c>
      <c r="EC66" s="24">
        <f>CT!EE7</f>
        <v>0</v>
      </c>
      <c r="ED66" s="24" t="str">
        <f>CT!EF7</f>
        <v/>
      </c>
      <c r="EE66" s="24">
        <f>CT!EG7</f>
        <v>21</v>
      </c>
      <c r="EF66" s="24">
        <f>CT!EH7</f>
        <v>13</v>
      </c>
      <c r="EG66" s="24" t="str">
        <f>CT!EI7</f>
        <v/>
      </c>
      <c r="EH66" s="24" t="str">
        <f>CT!EJ7</f>
        <v>J</v>
      </c>
      <c r="EI66" s="24">
        <f>CT!EK7</f>
        <v>0</v>
      </c>
      <c r="EJ66" s="24">
        <f ca="1">CT!EL7</f>
        <v>32</v>
      </c>
      <c r="EK66" s="24">
        <f>CT!EM7</f>
        <v>0</v>
      </c>
      <c r="EL66" s="24" t="str">
        <f>CT!EN7</f>
        <v/>
      </c>
      <c r="EM66" s="24">
        <f>CT!EO7</f>
        <v>21</v>
      </c>
      <c r="EN66" s="24">
        <f>CT!EP7</f>
        <v>13</v>
      </c>
      <c r="EO66" s="24" t="str">
        <f>CT!EQ7</f>
        <v/>
      </c>
      <c r="EP66" s="24" t="str">
        <f>CT!ER7</f>
        <v>J</v>
      </c>
      <c r="EQ66" s="24">
        <f>CT!ES7</f>
        <v>0</v>
      </c>
      <c r="ER66" s="24">
        <f ca="1">CT!ET7</f>
        <v>32</v>
      </c>
      <c r="ES66" s="24">
        <f>CT!EU7</f>
        <v>0</v>
      </c>
      <c r="ET66" s="24" t="str">
        <f>CT!EV7</f>
        <v/>
      </c>
      <c r="EU66" s="24">
        <f>CT!EW7</f>
        <v>21</v>
      </c>
      <c r="EV66" s="24">
        <f>CT!EX7</f>
        <v>13</v>
      </c>
      <c r="EW66" s="24" t="str">
        <f>CT!EY7</f>
        <v/>
      </c>
      <c r="EX66" s="24" t="str">
        <f>CT!EZ7</f>
        <v>J</v>
      </c>
      <c r="EY66" s="24">
        <f>CT!FA7</f>
        <v>0</v>
      </c>
      <c r="EZ66" s="24">
        <f ca="1">CT!FB7</f>
        <v>32</v>
      </c>
      <c r="FA66" s="24">
        <f>CT!FC7</f>
        <v>0</v>
      </c>
      <c r="FB66" s="24" t="str">
        <f>CT!FD7</f>
        <v/>
      </c>
      <c r="FC66" s="24"/>
      <c r="FD66" s="24"/>
      <c r="FE66" s="24"/>
      <c r="FF66" s="24"/>
      <c r="FG66" s="24"/>
      <c r="FH66" s="24"/>
      <c r="FI66" s="24"/>
      <c r="FJ66" s="24"/>
      <c r="FK66" s="24"/>
      <c r="FL66" s="24"/>
      <c r="FM66" s="24"/>
      <c r="FN66" s="24"/>
      <c r="FO66" s="24"/>
      <c r="FP66" s="24"/>
      <c r="FQ66" s="24"/>
      <c r="FR66" s="24"/>
      <c r="FS66" s="24"/>
      <c r="FT66" s="24"/>
      <c r="FU66" s="24"/>
      <c r="FV66" s="24"/>
      <c r="FW66" s="24"/>
    </row>
    <row r="67" spans="1:179">
      <c r="A67" s="24">
        <f>CT!C8</f>
        <v>0</v>
      </c>
      <c r="B67" s="24"/>
      <c r="C67" s="24">
        <f>CT!E8</f>
        <v>0</v>
      </c>
      <c r="D67" s="24">
        <f>CT!G8</f>
        <v>-51</v>
      </c>
      <c r="F67" s="24"/>
      <c r="G67" s="24">
        <f>CT!I8</f>
        <v>22</v>
      </c>
      <c r="H67" s="24">
        <f>CT!J8</f>
        <v>1</v>
      </c>
      <c r="I67" s="24" t="str">
        <f>CT!K8</f>
        <v/>
      </c>
      <c r="J67" s="24"/>
      <c r="K67" t="str">
        <f>IF(CT!M8&lt;&gt;"",CT!M8,"")</f>
        <v/>
      </c>
      <c r="L67" s="24"/>
      <c r="M67" s="24">
        <f>CT!O8</f>
        <v>199.1</v>
      </c>
      <c r="N67" s="24"/>
      <c r="O67" s="24">
        <f>CT!Q8</f>
        <v>22</v>
      </c>
      <c r="P67" s="24">
        <f>CT!R8</f>
        <v>1</v>
      </c>
      <c r="Q67" s="24" t="str">
        <f>CT!S8</f>
        <v/>
      </c>
      <c r="R67" s="24"/>
      <c r="S67" s="24">
        <f>CT!U8</f>
        <v>0</v>
      </c>
      <c r="T67" s="24">
        <f>CT!W8</f>
        <v>449</v>
      </c>
      <c r="V67" s="24"/>
    </row>
    <row r="68" spans="1:179">
      <c r="A68" s="24">
        <f>CT!C9</f>
        <v>0</v>
      </c>
      <c r="B68" s="24"/>
      <c r="C68" s="24">
        <f>CT!E9</f>
        <v>0</v>
      </c>
      <c r="D68" s="24">
        <f>CT!G9</f>
        <v>0</v>
      </c>
      <c r="F68" s="24"/>
      <c r="G68" s="24">
        <f>CT!I9</f>
        <v>23</v>
      </c>
      <c r="H68" s="24">
        <f>CT!J9</f>
        <v>1</v>
      </c>
      <c r="I68" s="24" t="str">
        <f>CT!K9</f>
        <v/>
      </c>
      <c r="J68" s="24"/>
      <c r="K68" t="str">
        <f>IF(CT!M9&lt;&gt;"",CT!M9,"")</f>
        <v/>
      </c>
      <c r="L68" s="24"/>
      <c r="M68" s="24">
        <f>CT!O9</f>
        <v>0</v>
      </c>
      <c r="N68" s="24"/>
      <c r="O68" s="24">
        <f>CT!Q9</f>
        <v>23</v>
      </c>
      <c r="P68" s="24">
        <f>CT!R9</f>
        <v>1</v>
      </c>
      <c r="Q68" s="24" t="str">
        <f>CT!S9</f>
        <v/>
      </c>
      <c r="R68" s="24"/>
      <c r="S68" s="24">
        <f>CT!U9</f>
        <v>0</v>
      </c>
      <c r="T68" s="24">
        <f>CT!W9</f>
        <v>0</v>
      </c>
      <c r="V68" s="24"/>
    </row>
    <row r="69" spans="1:179">
      <c r="A69" s="24">
        <f>CT!C10</f>
        <v>0</v>
      </c>
      <c r="B69" s="24"/>
      <c r="C69" s="24">
        <f>CT!E10</f>
        <v>0</v>
      </c>
      <c r="D69" s="24">
        <f>CT!G10</f>
        <v>0</v>
      </c>
      <c r="F69" s="24"/>
      <c r="G69" s="24">
        <f>CT!I10</f>
        <v>24</v>
      </c>
      <c r="H69" s="24">
        <f>CT!J10</f>
        <v>1</v>
      </c>
      <c r="I69" s="24" t="str">
        <f>CT!K10</f>
        <v/>
      </c>
      <c r="J69" s="24"/>
      <c r="K69" t="str">
        <f>IF(CT!M10&lt;&gt;"",CT!M10,"")</f>
        <v/>
      </c>
      <c r="L69" s="24"/>
      <c r="M69" s="24">
        <f>CT!O10</f>
        <v>0</v>
      </c>
      <c r="N69" s="24"/>
      <c r="O69" s="24">
        <f>CT!Q10</f>
        <v>24</v>
      </c>
      <c r="P69" s="24">
        <f>CT!R10</f>
        <v>1</v>
      </c>
      <c r="Q69" s="24" t="str">
        <f>CT!S10</f>
        <v/>
      </c>
      <c r="R69" s="24"/>
      <c r="S69" s="24">
        <f>CT!U10</f>
        <v>0</v>
      </c>
      <c r="T69" s="24">
        <f>CT!W10</f>
        <v>0</v>
      </c>
      <c r="V69" s="24"/>
    </row>
    <row r="70" spans="1:179">
      <c r="A70" s="24">
        <f>CT!C11</f>
        <v>0</v>
      </c>
      <c r="B70" s="24"/>
      <c r="C70" s="24">
        <f>CT!E11</f>
        <v>0</v>
      </c>
      <c r="D70" s="24">
        <f>CT!G11</f>
        <v>0</v>
      </c>
      <c r="F70" s="24"/>
      <c r="G70" s="24">
        <f>CT!I11</f>
        <v>25</v>
      </c>
      <c r="H70" s="24">
        <f>CT!J11</f>
        <v>1</v>
      </c>
      <c r="I70" s="24" t="str">
        <f>CT!K11</f>
        <v/>
      </c>
      <c r="J70" s="24"/>
      <c r="K70" t="str">
        <f>IF(CT!M11&lt;&gt;"",CT!M11,"")</f>
        <v/>
      </c>
      <c r="L70" s="24"/>
      <c r="M70" s="24">
        <f>CT!O11</f>
        <v>0</v>
      </c>
      <c r="N70" s="24"/>
      <c r="O70" s="24">
        <f>CT!Q11</f>
        <v>25</v>
      </c>
      <c r="P70" s="24">
        <f>CT!R11</f>
        <v>1</v>
      </c>
      <c r="Q70" s="24" t="str">
        <f>CT!S11</f>
        <v/>
      </c>
      <c r="R70" s="24"/>
      <c r="S70" s="24">
        <f>CT!U11</f>
        <v>0</v>
      </c>
      <c r="T70" s="24">
        <f>CT!W11</f>
        <v>0</v>
      </c>
      <c r="V70" s="24"/>
    </row>
    <row r="71" spans="1:179">
      <c r="A71" s="24">
        <f>CT!C12</f>
        <v>0</v>
      </c>
      <c r="B71" s="24"/>
      <c r="C71" s="24">
        <f>CT!E12</f>
        <v>0</v>
      </c>
      <c r="D71" s="24">
        <f>CT!G12</f>
        <v>0</v>
      </c>
      <c r="F71" s="24"/>
      <c r="G71" s="24">
        <f>CT!I12</f>
        <v>26</v>
      </c>
      <c r="H71" s="24">
        <f>CT!J12</f>
        <v>2</v>
      </c>
      <c r="I71" s="24" t="str">
        <f>CT!K12</f>
        <v/>
      </c>
      <c r="J71" s="24"/>
      <c r="K71" t="str">
        <f>IF(CT!M12&lt;&gt;"",CT!M12,"")</f>
        <v/>
      </c>
      <c r="L71" s="24"/>
      <c r="M71" s="24">
        <f>CT!O12</f>
        <v>0</v>
      </c>
      <c r="N71" s="24"/>
      <c r="O71" s="24">
        <f>CT!Q12</f>
        <v>26</v>
      </c>
      <c r="P71" s="24">
        <f>CT!R12</f>
        <v>2</v>
      </c>
      <c r="Q71" s="24" t="str">
        <f>CT!S12</f>
        <v/>
      </c>
      <c r="R71" s="24"/>
      <c r="S71" s="24">
        <f>CT!U12</f>
        <v>0</v>
      </c>
      <c r="T71" s="24">
        <f>CT!W12</f>
        <v>0</v>
      </c>
      <c r="V71" s="24"/>
    </row>
    <row r="72" spans="1:179">
      <c r="A72" s="24">
        <f>CT!C13</f>
        <v>0</v>
      </c>
      <c r="B72" s="24"/>
      <c r="C72" s="24">
        <f>CT!E13</f>
        <v>0</v>
      </c>
      <c r="D72" s="24">
        <f>CT!G13</f>
        <v>0</v>
      </c>
      <c r="F72" s="24"/>
      <c r="G72" s="24">
        <f>CT!I13</f>
        <v>27</v>
      </c>
      <c r="H72" s="24">
        <f>CT!J13</f>
        <v>2</v>
      </c>
      <c r="I72" s="24" t="str">
        <f>CT!K13</f>
        <v/>
      </c>
      <c r="J72" s="24"/>
      <c r="K72" t="str">
        <f>IF(CT!M13&lt;&gt;"",CT!M13,"")</f>
        <v/>
      </c>
      <c r="L72" s="24"/>
      <c r="M72" s="24">
        <f>CT!O13</f>
        <v>0</v>
      </c>
      <c r="N72" s="24"/>
      <c r="O72" s="24">
        <f>CT!Q13</f>
        <v>27</v>
      </c>
      <c r="P72" s="24">
        <f>CT!R13</f>
        <v>2</v>
      </c>
      <c r="Q72" s="24" t="str">
        <f>CT!S13</f>
        <v/>
      </c>
      <c r="R72" s="24"/>
      <c r="S72" s="24">
        <f>CT!U13</f>
        <v>0</v>
      </c>
      <c r="T72" s="24">
        <f>CT!W13</f>
        <v>0</v>
      </c>
      <c r="V72" s="24"/>
    </row>
    <row r="73" spans="1:179">
      <c r="A73" s="24">
        <f>CT!C14</f>
        <v>0</v>
      </c>
      <c r="B73" s="24"/>
      <c r="C73" s="24">
        <f>CT!E14</f>
        <v>0</v>
      </c>
      <c r="D73" s="24">
        <f>CT!G14</f>
        <v>0</v>
      </c>
      <c r="F73" s="24"/>
      <c r="G73" s="24">
        <f>CT!I14</f>
        <v>28</v>
      </c>
      <c r="H73" s="24">
        <f>CT!J14</f>
        <v>2</v>
      </c>
      <c r="I73" s="24" t="str">
        <f>CT!K14</f>
        <v/>
      </c>
      <c r="J73" s="24"/>
      <c r="K73" t="str">
        <f>IF(CT!M14&lt;&gt;"",CT!M14,"")</f>
        <v/>
      </c>
      <c r="L73" s="24"/>
      <c r="M73" s="24">
        <f>CT!O14</f>
        <v>0</v>
      </c>
      <c r="N73" s="24"/>
      <c r="O73" s="24">
        <f>CT!Q14</f>
        <v>28</v>
      </c>
      <c r="P73" s="24">
        <f>CT!R14</f>
        <v>2</v>
      </c>
      <c r="Q73" s="24" t="str">
        <f>CT!S14</f>
        <v/>
      </c>
      <c r="R73" s="24"/>
      <c r="S73" s="24">
        <f>CT!U14</f>
        <v>0</v>
      </c>
      <c r="T73" s="24">
        <f>CT!W14</f>
        <v>0</v>
      </c>
      <c r="V73" s="24"/>
    </row>
    <row r="74" spans="1:179">
      <c r="A74" s="24">
        <f>CT!C15</f>
        <v>0</v>
      </c>
      <c r="B74" s="24"/>
      <c r="C74" s="24">
        <f>CT!E15</f>
        <v>0</v>
      </c>
      <c r="D74" s="24">
        <f>CT!G15</f>
        <v>0</v>
      </c>
      <c r="F74" s="24"/>
      <c r="G74" s="24">
        <f>CT!I15</f>
        <v>29</v>
      </c>
      <c r="H74" s="24">
        <f>CT!J15</f>
        <v>2</v>
      </c>
      <c r="I74" s="24" t="str">
        <f>CT!K15</f>
        <v/>
      </c>
      <c r="J74" s="24"/>
      <c r="K74" t="str">
        <f>IF(CT!M15&lt;&gt;"",CT!M15,"")</f>
        <v/>
      </c>
      <c r="L74" s="24"/>
      <c r="M74" s="24">
        <f>CT!O15</f>
        <v>0</v>
      </c>
      <c r="N74" s="24"/>
      <c r="O74" s="24">
        <f>CT!Q15</f>
        <v>29</v>
      </c>
      <c r="P74" s="24">
        <f>CT!R15</f>
        <v>2</v>
      </c>
      <c r="Q74" s="24" t="str">
        <f>CT!S15</f>
        <v/>
      </c>
      <c r="R74" s="24"/>
      <c r="S74" s="24">
        <f>CT!U15</f>
        <v>0</v>
      </c>
      <c r="T74" s="24">
        <f>CT!W15</f>
        <v>0</v>
      </c>
      <c r="V74" s="24"/>
    </row>
    <row r="75" spans="1:179">
      <c r="A75" s="24">
        <f>CT!C16</f>
        <v>0</v>
      </c>
      <c r="B75" s="24"/>
      <c r="C75" s="24">
        <f>CT!E16</f>
        <v>0</v>
      </c>
      <c r="D75" s="24">
        <f>CT!G16</f>
        <v>0</v>
      </c>
      <c r="F75" s="24"/>
      <c r="G75" s="24">
        <f>CT!I16</f>
        <v>30</v>
      </c>
      <c r="H75" s="24">
        <f>CT!J16</f>
        <v>2</v>
      </c>
      <c r="I75" s="24" t="str">
        <f>CT!K16</f>
        <v/>
      </c>
      <c r="J75" s="24"/>
      <c r="K75" t="str">
        <f>IF(CT!M16&lt;&gt;"",CT!M16,"")</f>
        <v/>
      </c>
      <c r="L75" s="24"/>
      <c r="M75" s="24">
        <f>CT!O16</f>
        <v>0</v>
      </c>
      <c r="N75" s="24"/>
      <c r="O75" s="24">
        <f>CT!Q16</f>
        <v>30</v>
      </c>
      <c r="P75" s="24">
        <f>CT!R16</f>
        <v>2</v>
      </c>
      <c r="Q75" s="24" t="str">
        <f>CT!S16</f>
        <v/>
      </c>
      <c r="R75" s="24"/>
      <c r="S75" s="24">
        <f>CT!U16</f>
        <v>0</v>
      </c>
      <c r="T75" s="24">
        <f>CT!W16</f>
        <v>0</v>
      </c>
      <c r="V75" s="24"/>
    </row>
    <row r="76" spans="1:179">
      <c r="A76" s="24">
        <f>CT!C17</f>
        <v>0</v>
      </c>
      <c r="B76" s="24"/>
      <c r="C76" s="24">
        <f>CT!E17</f>
        <v>0</v>
      </c>
      <c r="D76" s="24">
        <f>CT!G17</f>
        <v>0</v>
      </c>
      <c r="F76" s="24"/>
      <c r="G76" s="24">
        <f>CT!I17</f>
        <v>31</v>
      </c>
      <c r="H76" s="24">
        <f>CT!J17</f>
        <v>3</v>
      </c>
      <c r="I76" s="24" t="str">
        <f>CT!K17</f>
        <v/>
      </c>
      <c r="J76" s="24"/>
      <c r="K76" t="str">
        <f>IF(CT!M17&lt;&gt;"",CT!M17,"")</f>
        <v/>
      </c>
      <c r="L76" s="24"/>
      <c r="M76" s="24">
        <f>CT!O17</f>
        <v>0</v>
      </c>
      <c r="N76" s="24"/>
      <c r="O76" s="24">
        <f>CT!Q17</f>
        <v>31</v>
      </c>
      <c r="P76" s="24">
        <f>CT!R17</f>
        <v>3</v>
      </c>
      <c r="Q76" s="24" t="str">
        <f>CT!S17</f>
        <v/>
      </c>
      <c r="R76" s="24"/>
      <c r="S76" s="24">
        <f>CT!U17</f>
        <v>0</v>
      </c>
      <c r="T76" s="24">
        <f>CT!W17</f>
        <v>0</v>
      </c>
      <c r="V76" s="24"/>
    </row>
    <row r="77" spans="1:179">
      <c r="A77" s="24">
        <f>CT!C18</f>
        <v>0</v>
      </c>
      <c r="B77" s="24"/>
      <c r="C77" s="24">
        <f>CT!E18</f>
        <v>0</v>
      </c>
      <c r="D77" s="24">
        <f>CT!G18</f>
        <v>0</v>
      </c>
      <c r="F77" s="24"/>
      <c r="G77" s="24">
        <f>CT!I18</f>
        <v>32</v>
      </c>
      <c r="H77" s="24">
        <f>CT!J18</f>
        <v>3</v>
      </c>
      <c r="I77" s="24" t="str">
        <f>CT!K18</f>
        <v/>
      </c>
      <c r="J77" s="24"/>
      <c r="K77" t="str">
        <f>IF(CT!M18&lt;&gt;"",CT!M18,"")</f>
        <v/>
      </c>
      <c r="L77" s="24"/>
      <c r="M77" s="24">
        <f>CT!O18</f>
        <v>0</v>
      </c>
      <c r="N77" s="24"/>
      <c r="O77" s="24">
        <f>CT!Q18</f>
        <v>32</v>
      </c>
      <c r="P77" s="24">
        <f>CT!R18</f>
        <v>3</v>
      </c>
      <c r="Q77" s="24" t="str">
        <f>CT!S18</f>
        <v/>
      </c>
      <c r="R77" s="24"/>
      <c r="S77" s="24">
        <f>CT!U18</f>
        <v>0</v>
      </c>
      <c r="T77" s="24">
        <f>CT!W18</f>
        <v>0</v>
      </c>
      <c r="V77" s="24"/>
    </row>
    <row r="78" spans="1:179">
      <c r="A78" s="24">
        <f>CT!C19</f>
        <v>0</v>
      </c>
      <c r="B78" s="24"/>
      <c r="C78" s="24">
        <f>CT!E19</f>
        <v>0</v>
      </c>
      <c r="D78" s="24">
        <f>CT!G19</f>
        <v>0</v>
      </c>
      <c r="F78" s="24"/>
      <c r="G78" s="24">
        <f>CT!I19</f>
        <v>33</v>
      </c>
      <c r="H78" s="24">
        <f>CT!J19</f>
        <v>3</v>
      </c>
      <c r="I78" s="24" t="str">
        <f>CT!K19</f>
        <v/>
      </c>
      <c r="J78" s="24"/>
      <c r="K78" t="str">
        <f>IF(CT!M19&lt;&gt;"",CT!M19,"")</f>
        <v/>
      </c>
      <c r="L78" s="24"/>
      <c r="M78" s="24">
        <f>CT!O19</f>
        <v>0</v>
      </c>
      <c r="N78" s="24"/>
      <c r="O78" s="24">
        <f>CT!Q19</f>
        <v>33</v>
      </c>
      <c r="P78" s="24">
        <f>CT!R19</f>
        <v>3</v>
      </c>
      <c r="Q78" s="24" t="str">
        <f>CT!S19</f>
        <v/>
      </c>
      <c r="R78" s="24"/>
      <c r="S78" s="24">
        <f>CT!U19</f>
        <v>0</v>
      </c>
      <c r="T78" s="24">
        <f>CT!W19</f>
        <v>0</v>
      </c>
      <c r="V78" s="24"/>
    </row>
    <row r="79" spans="1:179">
      <c r="A79" s="24">
        <f>CT!C20</f>
        <v>0</v>
      </c>
      <c r="B79" s="24"/>
      <c r="C79" s="24">
        <f>CT!E20</f>
        <v>0</v>
      </c>
      <c r="D79" s="24">
        <f>CT!G20</f>
        <v>0</v>
      </c>
      <c r="F79" s="24"/>
      <c r="G79" s="24">
        <f>CT!I20</f>
        <v>34</v>
      </c>
      <c r="H79" s="24">
        <f>CT!J20</f>
        <v>3</v>
      </c>
      <c r="I79" s="24" t="str">
        <f>CT!K20</f>
        <v/>
      </c>
      <c r="J79" s="24"/>
      <c r="K79" t="str">
        <f>IF(CT!M20&lt;&gt;"",CT!M20,"")</f>
        <v/>
      </c>
      <c r="L79" s="24"/>
      <c r="M79" s="24">
        <f>CT!O20</f>
        <v>0</v>
      </c>
      <c r="N79" s="24"/>
      <c r="O79" s="24">
        <f>CT!Q20</f>
        <v>34</v>
      </c>
      <c r="P79" s="24">
        <f>CT!R20</f>
        <v>3</v>
      </c>
      <c r="Q79" s="24" t="str">
        <f>CT!S20</f>
        <v/>
      </c>
      <c r="R79" s="24"/>
      <c r="S79" s="24">
        <f>CT!U20</f>
        <v>0</v>
      </c>
      <c r="T79" s="24">
        <f>CT!W20</f>
        <v>0</v>
      </c>
      <c r="V79" s="24"/>
    </row>
    <row r="80" spans="1:179">
      <c r="A80" s="24">
        <f>CT!C21</f>
        <v>0</v>
      </c>
      <c r="B80" s="24"/>
      <c r="C80" s="24">
        <f>CT!E21</f>
        <v>0</v>
      </c>
      <c r="D80" s="24">
        <f>CT!G21</f>
        <v>0</v>
      </c>
      <c r="F80" s="24"/>
      <c r="G80" s="24">
        <f>CT!I21</f>
        <v>35</v>
      </c>
      <c r="H80" s="24">
        <f>CT!J21</f>
        <v>3</v>
      </c>
      <c r="I80" s="24" t="str">
        <f>CT!K21</f>
        <v/>
      </c>
      <c r="J80" s="24"/>
      <c r="K80" t="str">
        <f>IF(CT!M21&lt;&gt;"",CT!M21,"")</f>
        <v/>
      </c>
      <c r="L80" s="24"/>
      <c r="M80" s="24">
        <f>CT!O21</f>
        <v>0</v>
      </c>
      <c r="N80" s="24"/>
      <c r="O80" s="24">
        <f>CT!Q21</f>
        <v>35</v>
      </c>
      <c r="P80" s="24">
        <f>CT!R21</f>
        <v>3</v>
      </c>
      <c r="Q80" s="24" t="str">
        <f>CT!S21</f>
        <v/>
      </c>
      <c r="R80" s="24"/>
      <c r="S80" s="24">
        <f>CT!U21</f>
        <v>0</v>
      </c>
      <c r="T80" s="24">
        <f>CT!W21</f>
        <v>0</v>
      </c>
      <c r="V80" s="24"/>
    </row>
    <row r="81" spans="1:22">
      <c r="A81" s="24">
        <f>CT!C22</f>
        <v>0</v>
      </c>
      <c r="B81" s="24"/>
      <c r="C81" s="24">
        <f>CT!E22</f>
        <v>0</v>
      </c>
      <c r="D81" s="24">
        <f>CT!G22</f>
        <v>0</v>
      </c>
      <c r="F81" s="24"/>
      <c r="G81" s="24">
        <f>CT!I22</f>
        <v>36</v>
      </c>
      <c r="H81" s="24">
        <f>CT!J22</f>
        <v>4</v>
      </c>
      <c r="I81" s="24" t="str">
        <f>CT!K22</f>
        <v/>
      </c>
      <c r="J81" s="24"/>
      <c r="K81" t="str">
        <f>IF(CT!M22&lt;&gt;"",CT!M22,"")</f>
        <v/>
      </c>
      <c r="L81" s="24"/>
      <c r="M81" s="24">
        <f>CT!O22</f>
        <v>0</v>
      </c>
      <c r="N81" s="24"/>
      <c r="O81" s="24">
        <f>CT!Q22</f>
        <v>36</v>
      </c>
      <c r="P81" s="24">
        <f>CT!R22</f>
        <v>4</v>
      </c>
      <c r="Q81" s="24" t="str">
        <f>CT!S22</f>
        <v/>
      </c>
      <c r="R81" s="24"/>
      <c r="S81" s="24">
        <f>CT!U22</f>
        <v>0</v>
      </c>
      <c r="T81" s="24">
        <f>CT!W22</f>
        <v>0</v>
      </c>
      <c r="V81" s="24"/>
    </row>
    <row r="82" spans="1:22">
      <c r="A82" s="24">
        <f>CT!C23</f>
        <v>0</v>
      </c>
      <c r="B82" s="24"/>
      <c r="C82" s="24">
        <f>CT!E23</f>
        <v>0</v>
      </c>
      <c r="D82" s="24">
        <f>CT!G23</f>
        <v>0</v>
      </c>
      <c r="F82" s="24"/>
      <c r="G82" s="24">
        <f>CT!I23</f>
        <v>37</v>
      </c>
      <c r="H82" s="24">
        <f>CT!J23</f>
        <v>4</v>
      </c>
      <c r="I82" s="24" t="str">
        <f>CT!K23</f>
        <v/>
      </c>
      <c r="J82" s="24"/>
      <c r="K82" t="str">
        <f>IF(CT!M23&lt;&gt;"",CT!M23,"")</f>
        <v/>
      </c>
      <c r="L82" s="24"/>
      <c r="M82" s="24">
        <f>CT!O23</f>
        <v>0</v>
      </c>
      <c r="N82" s="24"/>
      <c r="O82" s="24">
        <f>CT!Q23</f>
        <v>37</v>
      </c>
      <c r="P82" s="24">
        <f>CT!R23</f>
        <v>4</v>
      </c>
      <c r="Q82" s="24" t="str">
        <f>CT!S23</f>
        <v/>
      </c>
      <c r="R82" s="24"/>
      <c r="S82" s="24">
        <f>CT!U23</f>
        <v>0</v>
      </c>
      <c r="T82" s="24">
        <f>CT!W23</f>
        <v>0</v>
      </c>
      <c r="V82" s="24"/>
    </row>
    <row r="83" spans="1:22">
      <c r="A83" s="24">
        <f>CT!C24</f>
        <v>0</v>
      </c>
      <c r="B83" s="24"/>
      <c r="C83" s="24">
        <f>CT!E24</f>
        <v>0</v>
      </c>
      <c r="D83" s="24">
        <f>CT!G24</f>
        <v>0</v>
      </c>
      <c r="F83" s="24"/>
      <c r="G83" s="24">
        <f>CT!I24</f>
        <v>38</v>
      </c>
      <c r="H83" s="24">
        <f>CT!J24</f>
        <v>4</v>
      </c>
      <c r="I83" s="24" t="str">
        <f>CT!K24</f>
        <v/>
      </c>
      <c r="J83" s="24"/>
      <c r="K83" t="str">
        <f>IF(CT!M24&lt;&gt;"",CT!M24,"")</f>
        <v/>
      </c>
      <c r="L83" s="24"/>
      <c r="M83" s="24">
        <f>CT!O24</f>
        <v>0</v>
      </c>
      <c r="N83" s="24"/>
      <c r="O83" s="24">
        <f>CT!Q24</f>
        <v>38</v>
      </c>
      <c r="P83" s="24">
        <f>CT!R24</f>
        <v>4</v>
      </c>
      <c r="Q83" s="24" t="str">
        <f>CT!S24</f>
        <v/>
      </c>
      <c r="R83" s="24"/>
      <c r="S83" s="24">
        <f>CT!U24</f>
        <v>0</v>
      </c>
      <c r="T83" s="24">
        <f>CT!W24</f>
        <v>0</v>
      </c>
      <c r="V83" s="24"/>
    </row>
    <row r="84" spans="1:22">
      <c r="A84" s="24">
        <f>CT!C25</f>
        <v>0</v>
      </c>
      <c r="B84" s="24"/>
      <c r="C84" s="24">
        <f>CT!E25</f>
        <v>0</v>
      </c>
      <c r="D84" s="24">
        <f>CT!G25</f>
        <v>0</v>
      </c>
      <c r="F84" s="24"/>
      <c r="G84" s="24">
        <f>CT!I25</f>
        <v>39</v>
      </c>
      <c r="H84" s="24">
        <f>CT!J25</f>
        <v>4</v>
      </c>
      <c r="I84" s="24" t="str">
        <f>CT!K25</f>
        <v/>
      </c>
      <c r="J84" s="24"/>
      <c r="K84" t="str">
        <f>IF(CT!M25&lt;&gt;"",CT!M25,"")</f>
        <v/>
      </c>
      <c r="L84" s="24"/>
      <c r="M84" s="24">
        <f>CT!O25</f>
        <v>0</v>
      </c>
      <c r="N84" s="24"/>
      <c r="O84" s="24">
        <f>CT!Q25</f>
        <v>39</v>
      </c>
      <c r="P84" s="24">
        <f>CT!R25</f>
        <v>4</v>
      </c>
      <c r="Q84" s="24" t="str">
        <f>CT!S25</f>
        <v/>
      </c>
      <c r="R84" s="24"/>
      <c r="S84" s="24">
        <f>CT!U25</f>
        <v>0</v>
      </c>
      <c r="T84" s="24">
        <f>CT!W25</f>
        <v>0</v>
      </c>
      <c r="V84" s="24"/>
    </row>
    <row r="85" spans="1:22">
      <c r="A85" s="24">
        <f>CT!C26</f>
        <v>0</v>
      </c>
      <c r="B85" s="24"/>
      <c r="C85" s="24">
        <f>CT!E26</f>
        <v>0</v>
      </c>
      <c r="D85" s="24">
        <f>CT!G26</f>
        <v>0</v>
      </c>
      <c r="F85" s="24"/>
      <c r="G85" s="24">
        <f>CT!I26</f>
        <v>40</v>
      </c>
      <c r="H85" s="24">
        <f>CT!J26</f>
        <v>4</v>
      </c>
      <c r="I85" s="24" t="str">
        <f>CT!K26</f>
        <v/>
      </c>
      <c r="J85" s="24"/>
      <c r="K85" t="str">
        <f>IF(CT!M26&lt;&gt;"",CT!M26,"")</f>
        <v/>
      </c>
      <c r="L85" s="24"/>
      <c r="M85" s="24">
        <f>CT!O26</f>
        <v>0</v>
      </c>
      <c r="N85" s="24"/>
      <c r="O85" s="24">
        <f>CT!Q26</f>
        <v>40</v>
      </c>
      <c r="P85" s="24">
        <f>CT!R26</f>
        <v>4</v>
      </c>
      <c r="Q85" s="24" t="str">
        <f>CT!S26</f>
        <v/>
      </c>
      <c r="R85" s="24"/>
      <c r="S85" s="24">
        <f>CT!U26</f>
        <v>0</v>
      </c>
      <c r="T85" s="24">
        <f>CT!W26</f>
        <v>0</v>
      </c>
      <c r="V85" s="24"/>
    </row>
    <row r="87" spans="1:22" ht="13.5" thickBot="1"/>
    <row r="88" spans="1:22" s="216" customFormat="1" ht="13.5" thickBot="1">
      <c r="A88" s="215"/>
      <c r="L88" s="443" t="s">
        <v>746</v>
      </c>
      <c r="N88" s="217"/>
      <c r="O88" s="217"/>
      <c r="Q88" s="217"/>
      <c r="R88" s="217"/>
      <c r="S88" s="217"/>
    </row>
    <row r="89" spans="1:22" ht="13.5" thickBot="1">
      <c r="A89" s="5" t="s">
        <v>747</v>
      </c>
      <c r="C89" s="214">
        <v>1</v>
      </c>
      <c r="I89" s="109"/>
      <c r="J89" s="107">
        <v>1</v>
      </c>
      <c r="L89" s="67"/>
      <c r="P89" t="s">
        <v>222</v>
      </c>
      <c r="Q89" t="s">
        <v>51</v>
      </c>
      <c r="R89" s="67" t="s">
        <v>204</v>
      </c>
      <c r="S89" s="67" t="s">
        <v>209</v>
      </c>
      <c r="T89" s="67" t="s">
        <v>219</v>
      </c>
      <c r="U89" s="129" t="s">
        <v>213</v>
      </c>
    </row>
    <row r="90" spans="1:22">
      <c r="A90" s="5" t="s">
        <v>748</v>
      </c>
      <c r="C90" s="108" t="s">
        <v>206</v>
      </c>
      <c r="D90" t="s">
        <v>50</v>
      </c>
      <c r="E90" t="s">
        <v>243</v>
      </c>
      <c r="F90" t="s">
        <v>749</v>
      </c>
      <c r="G90" t="s">
        <v>750</v>
      </c>
      <c r="I90" s="109"/>
      <c r="K90">
        <v>1</v>
      </c>
      <c r="L90" s="110" t="str">
        <f>CT!D7</f>
        <v>J</v>
      </c>
      <c r="M90" s="111">
        <f>CT!E7</f>
        <v>0</v>
      </c>
      <c r="N90" s="112">
        <f ca="1">IF(L90="S",HLOOKUP(L90,P89:U90,2,FALSE)+$A$96,HLOOKUP(L90,P89:U90,2,FALSE))</f>
        <v>32</v>
      </c>
      <c r="O90" s="57">
        <f>M90</f>
        <v>0</v>
      </c>
      <c r="P90" s="113">
        <f ca="1">'Type E'!B3</f>
        <v>32</v>
      </c>
      <c r="Q90" s="114">
        <f ca="1">'Type J'!B3</f>
        <v>32</v>
      </c>
      <c r="R90" s="115">
        <f ca="1">'Type K'!B3</f>
        <v>32</v>
      </c>
      <c r="S90" s="116">
        <f ca="1">'Type N'!B1250</f>
        <v>32</v>
      </c>
      <c r="T90" s="117">
        <f ca="1">'Type S'!B3</f>
        <v>32</v>
      </c>
      <c r="U90" s="118">
        <f ca="1">'Type T'!B500</f>
        <v>32</v>
      </c>
    </row>
    <row r="91" spans="1:22" ht="13.5" thickBot="1">
      <c r="A91" s="5" t="s">
        <v>751</v>
      </c>
      <c r="C91" s="108" t="s">
        <v>752</v>
      </c>
      <c r="E91" t="e">
        <f ca="1">'Type S'!$B1500</f>
        <v>#VALUE!</v>
      </c>
      <c r="F91" t="e">
        <f ca="1">CHOOSE(IF(ISNA(I91),1,IF(I91&gt;=13,13,2)),formulas!E91+(Temperatures!$H$3-Temperatures!$I$3),(E91-OFFSET(Temperatures!$H$3,formulas!I91-1,1))*(OFFSET(Temperatures!$H$3,formulas!I91,0)-OFFSET(Temperatures!$H$3,formulas!I91-1,0))/(OFFSET(Temperatures!$H$3,formulas!I91,1)-OFFSET(Temperatures!$H$3,formulas!I91-1,1))+OFFSET(Temperatures!$H$3,formulas!I91-1,0),formulas!E91+(Temperatures!$H$15-Temperatures!$I$15))</f>
        <v>#VALUE!</v>
      </c>
      <c r="G91" t="e">
        <f t="shared" ref="G91:G96" ca="1" si="0">ROUND(F91,1)</f>
        <v>#VALUE!</v>
      </c>
      <c r="I91" s="109" t="e">
        <f ca="1">VLOOKUP(E91,Temperatures!$H$3:$J$15,3,TRUE)</f>
        <v>#VALUE!</v>
      </c>
      <c r="L91" s="55"/>
      <c r="M91" s="56"/>
      <c r="N91" s="56"/>
      <c r="O91" s="56"/>
      <c r="P91" s="56" t="s">
        <v>222</v>
      </c>
      <c r="Q91" s="56" t="s">
        <v>51</v>
      </c>
      <c r="R91" s="55" t="s">
        <v>204</v>
      </c>
      <c r="S91" s="55" t="s">
        <v>209</v>
      </c>
      <c r="T91" s="55" t="s">
        <v>219</v>
      </c>
      <c r="U91" s="58" t="s">
        <v>213</v>
      </c>
    </row>
    <row r="92" spans="1:22">
      <c r="C92" s="108" t="s">
        <v>753</v>
      </c>
      <c r="D92">
        <f>D99</f>
        <v>-50</v>
      </c>
      <c r="E92" t="e">
        <f ca="1">'Type S'!$B1519</f>
        <v>#VALUE!</v>
      </c>
      <c r="F92" t="e">
        <f ca="1">CHOOSE(IF(ISNA(I92),1,IF(I92&gt;=13,13,2)),formulas!E92+(Temperatures!$D$8-Temperatures!$E$8),(E92-OFFSET(Temperatures!$D$8,formulas!I92-1,1))*(OFFSET(Temperatures!$D$8,formulas!I92,0)-OFFSET(Temperatures!$D$8,formulas!I92-1,0))/(OFFSET(Temperatures!$D$8,formulas!I92,1)-OFFSET(Temperatures!$D$8,formulas!I92-1,1))+OFFSET(Temperatures!$D$8,formulas!I92-1,0),formulas!E92+(Temperatures!$D$14-Temperatures!$E$14))</f>
        <v>#VALUE!</v>
      </c>
      <c r="G92" t="e">
        <f t="shared" ca="1" si="0"/>
        <v>#VALUE!</v>
      </c>
      <c r="I92" s="109" t="e">
        <f ca="1">VLOOKUP(E92,Temperatures!$D$8:$F$14,3,TRUE)</f>
        <v>#VALUE!</v>
      </c>
      <c r="K92">
        <v>2</v>
      </c>
      <c r="L92" s="110" t="str">
        <f>CT!D8</f>
        <v>J</v>
      </c>
      <c r="M92" s="111">
        <f>CT!E8</f>
        <v>0</v>
      </c>
      <c r="N92" s="112">
        <f ca="1">IF(L92="S",HLOOKUP(L92,P91:U92,2,FALSE)+$A$96,HLOOKUP(L92,P91:U92,2,FALSE))</f>
        <v>32</v>
      </c>
      <c r="O92" s="57">
        <f>M92</f>
        <v>0</v>
      </c>
      <c r="P92" s="113">
        <f ca="1">'Type E'!B5</f>
        <v>32</v>
      </c>
      <c r="Q92" s="114">
        <f ca="1">'Type J'!B5</f>
        <v>32</v>
      </c>
      <c r="R92" s="115">
        <f ca="1">'Type K'!B5</f>
        <v>32</v>
      </c>
      <c r="S92" s="116">
        <f ca="1">'Type N'!B1252</f>
        <v>32</v>
      </c>
      <c r="T92" s="117">
        <f ca="1">'Type S'!B5</f>
        <v>32</v>
      </c>
      <c r="U92" s="118">
        <f ca="1">'Type T'!B502</f>
        <v>32</v>
      </c>
    </row>
    <row r="93" spans="1:22" ht="13.5" thickBot="1">
      <c r="C93" s="108" t="s">
        <v>754</v>
      </c>
      <c r="E93" t="e">
        <f ca="1">'Type N'!$B16</f>
        <v>#VALUE!</v>
      </c>
      <c r="F93" t="e">
        <f ca="1">CHOOSE(IF(ISNA(I93),1,IF(I93&gt;=3,3,2)),formulas!E93+(Temperatures!$A$14-Temperatures!$B$14),(E93-OFFSET(Temperatures!$A$14,formulas!I93-1,1))*(OFFSET(Temperatures!$A$14,formulas!I93,0)-OFFSET(Temperatures!$A$14,formulas!I93-1,0))/(OFFSET(Temperatures!$A$14,formulas!I93,1)-OFFSET(Temperatures!$A$14,formulas!I93-1,1))+OFFSET(Temperatures!$A$14,formulas!I93-1,0),formulas!E93+(Temperatures!$A$16-Temperatures!$B$16))</f>
        <v>#VALUE!</v>
      </c>
      <c r="G93" t="e">
        <f t="shared" ca="1" si="0"/>
        <v>#VALUE!</v>
      </c>
      <c r="I93" s="109" t="e">
        <f ca="1">VLOOKUP(E93,Temperatures!$A$12:$C$16,3,TRUE)</f>
        <v>#VALUE!</v>
      </c>
      <c r="L93" s="55"/>
      <c r="M93" s="56"/>
      <c r="N93" s="56"/>
      <c r="O93" s="56"/>
      <c r="P93" s="56" t="s">
        <v>222</v>
      </c>
      <c r="Q93" s="56" t="s">
        <v>51</v>
      </c>
      <c r="R93" s="55" t="s">
        <v>204</v>
      </c>
      <c r="S93" s="55" t="s">
        <v>209</v>
      </c>
      <c r="T93" s="55" t="s">
        <v>219</v>
      </c>
      <c r="U93" s="58" t="s">
        <v>213</v>
      </c>
    </row>
    <row r="94" spans="1:22">
      <c r="A94" t="s">
        <v>755</v>
      </c>
      <c r="C94" s="108" t="s">
        <v>756</v>
      </c>
      <c r="E94" t="e">
        <f ca="1">'Type N'!$B17</f>
        <v>#VALUE!</v>
      </c>
      <c r="F94" t="e">
        <f ca="1">CHOOSE(IF(ISNA(I94),1,IF(I94&gt;=3,3,2)),formulas!E94+(Temperatures!$D$3-Temperatures!$E$3),(E94-OFFSET(Temperatures!$D$3,formulas!I94-1,1))*(OFFSET(Temperatures!$D$3,formulas!I94,0)-OFFSET(Temperatures!$D$3,formulas!I94-1,0))/(OFFSET(Temperatures!$D$3,formulas!I94,1)-OFFSET(Temperatures!$D$3,formulas!I94-1,1))+OFFSET(Temperatures!$D$3,formulas!I94-1,0),formulas!E94+(Temperatures!$D$5-Temperatures!$E$5))</f>
        <v>#VALUE!</v>
      </c>
      <c r="G94" t="e">
        <f t="shared" ca="1" si="0"/>
        <v>#VALUE!</v>
      </c>
      <c r="I94" s="109" t="e">
        <f ca="1">VLOOKUP(E94,Temperatures!$D$3:$F$5,3,TRUE)</f>
        <v>#VALUE!</v>
      </c>
      <c r="K94">
        <v>3</v>
      </c>
      <c r="L94" s="110">
        <f>CT!D9</f>
        <v>0</v>
      </c>
      <c r="M94" s="111">
        <f>CT!E9</f>
        <v>0</v>
      </c>
      <c r="N94" s="112" t="e">
        <f ca="1">IF(L94="S",HLOOKUP(L94,P93:U94,2,FALSE)+$A$96,HLOOKUP(L94,P93:U94,2,FALSE))</f>
        <v>#N/A</v>
      </c>
      <c r="O94" s="57">
        <f>M94</f>
        <v>0</v>
      </c>
      <c r="P94" s="113">
        <f ca="1">'Type E'!B7</f>
        <v>32</v>
      </c>
      <c r="Q94" s="114">
        <f ca="1">'Type J'!B7</f>
        <v>32</v>
      </c>
      <c r="R94" s="115">
        <f ca="1">'Type K'!B7</f>
        <v>32</v>
      </c>
      <c r="S94" s="116">
        <f ca="1">'Type N'!B1254</f>
        <v>32</v>
      </c>
      <c r="T94" s="117">
        <f ca="1">'Type S'!B7</f>
        <v>32</v>
      </c>
      <c r="U94" s="118">
        <f ca="1">'Type T'!B504</f>
        <v>32</v>
      </c>
    </row>
    <row r="95" spans="1:22" ht="13.5" thickBot="1">
      <c r="A95" t="s">
        <v>757</v>
      </c>
      <c r="C95" s="108" t="s">
        <v>758</v>
      </c>
      <c r="E95" t="e">
        <f ca="1">'Type T'!$B3</f>
        <v>#VALUE!</v>
      </c>
      <c r="F95" t="e">
        <f ca="1">CHOOSE(IF(ISNA(I95),1,IF(I95&gt;=4,3,2)),formulas!E95+(Temperatures!$A$3-Temperatures!$B$3),(E95-OFFSET(Temperatures!$A$3,formulas!I95-1,1))*(OFFSET(Temperatures!$A$3,formulas!I95,0)-OFFSET(Temperatures!$A$3,formulas!I95-1,0))/(OFFSET(Temperatures!$A$3,formulas!I95,1)-OFFSET(Temperatures!$A$3,formulas!I95-1,1))+OFFSET(Temperatures!$A$3,formulas!I95-1,0),formulas!E95+(Temperatures!$A$3-Temperatures!$B$3))</f>
        <v>#VALUE!</v>
      </c>
      <c r="G95" t="e">
        <f t="shared" ca="1" si="0"/>
        <v>#VALUE!</v>
      </c>
      <c r="I95" s="109" t="e">
        <f ca="1">VLOOKUP(E95,Temperatures!$A$3:$C$5,3,TRUE)</f>
        <v>#VALUE!</v>
      </c>
      <c r="L95" s="55"/>
      <c r="M95" s="56"/>
      <c r="N95" s="56"/>
      <c r="O95" s="56"/>
      <c r="P95" s="56" t="s">
        <v>222</v>
      </c>
      <c r="Q95" s="56" t="s">
        <v>51</v>
      </c>
      <c r="R95" s="55" t="s">
        <v>204</v>
      </c>
      <c r="S95" s="55" t="s">
        <v>209</v>
      </c>
      <c r="T95" s="55" t="s">
        <v>219</v>
      </c>
      <c r="U95" s="58" t="s">
        <v>213</v>
      </c>
    </row>
    <row r="96" spans="1:22" ht="13.5" thickBot="1">
      <c r="A96" s="77">
        <v>0.7</v>
      </c>
      <c r="C96" s="108" t="s">
        <v>759</v>
      </c>
      <c r="E96" s="119">
        <f ca="1">'ST-7'!$B14</f>
        <v>-16623.519879454823</v>
      </c>
      <c r="F96">
        <f ca="1">E96</f>
        <v>-16623.519879454823</v>
      </c>
      <c r="G96">
        <f t="shared" ca="1" si="0"/>
        <v>-16623.5</v>
      </c>
      <c r="I96" s="109"/>
      <c r="K96">
        <v>4</v>
      </c>
      <c r="L96" s="110">
        <f>CT!D10</f>
        <v>0</v>
      </c>
      <c r="M96" s="111">
        <f>CT!E10</f>
        <v>0</v>
      </c>
      <c r="N96" s="112" t="e">
        <f ca="1">IF(L96="S",HLOOKUP(L96,P95:U96,2,FALSE)+$A$96,HLOOKUP(L96,P95:U96,2,FALSE))</f>
        <v>#N/A</v>
      </c>
      <c r="O96" s="57">
        <f>M96</f>
        <v>0</v>
      </c>
      <c r="P96" s="113">
        <f ca="1">'Type E'!B9</f>
        <v>32</v>
      </c>
      <c r="Q96" s="114">
        <f ca="1">'Type J'!B9</f>
        <v>32</v>
      </c>
      <c r="R96" s="115">
        <f ca="1">'Type K'!B9</f>
        <v>32</v>
      </c>
      <c r="S96" s="116">
        <f ca="1">'Type N'!B1256</f>
        <v>32</v>
      </c>
      <c r="T96" s="117">
        <f ca="1">'Type S'!B9</f>
        <v>32</v>
      </c>
      <c r="U96" s="118">
        <f ca="1">'Type T'!B506</f>
        <v>32</v>
      </c>
    </row>
    <row r="97" spans="3:21" ht="13.5" thickBot="1">
      <c r="C97" s="108" t="s">
        <v>41</v>
      </c>
      <c r="D97" s="119">
        <f>D92</f>
        <v>-50</v>
      </c>
      <c r="E97" s="119">
        <f>D97</f>
        <v>-50</v>
      </c>
      <c r="F97" s="119">
        <f>E97</f>
        <v>-50</v>
      </c>
      <c r="G97" s="119">
        <f>ROUND(F97,3)</f>
        <v>-50</v>
      </c>
      <c r="I97" s="109"/>
      <c r="L97" s="55"/>
      <c r="M97" s="56"/>
      <c r="N97" s="56"/>
      <c r="O97" s="56"/>
      <c r="P97" s="56" t="s">
        <v>222</v>
      </c>
      <c r="Q97" s="56" t="s">
        <v>51</v>
      </c>
      <c r="R97" s="55" t="s">
        <v>204</v>
      </c>
      <c r="S97" s="55" t="s">
        <v>209</v>
      </c>
      <c r="T97" s="55" t="s">
        <v>219</v>
      </c>
      <c r="U97" s="58" t="s">
        <v>213</v>
      </c>
    </row>
    <row r="98" spans="3:21">
      <c r="C98" s="108" t="s">
        <v>760</v>
      </c>
      <c r="D98" t="s">
        <v>50</v>
      </c>
      <c r="E98" t="s">
        <v>761</v>
      </c>
      <c r="I98" s="109"/>
      <c r="K98">
        <v>5</v>
      </c>
      <c r="L98" s="110">
        <f>CT!D11</f>
        <v>0</v>
      </c>
      <c r="M98" s="111">
        <f>CT!E11</f>
        <v>0</v>
      </c>
      <c r="N98" s="112" t="e">
        <f ca="1">IF(L98="S",HLOOKUP(L98,P97:U98,2,FALSE)+$A$96,HLOOKUP(L98,P97:U98,2,FALSE))</f>
        <v>#N/A</v>
      </c>
      <c r="O98" s="57">
        <f>M98</f>
        <v>0</v>
      </c>
      <c r="P98" s="113">
        <f ca="1">'Type E'!B11</f>
        <v>32</v>
      </c>
      <c r="Q98" s="114">
        <f ca="1">'Type J'!B11</f>
        <v>32</v>
      </c>
      <c r="R98" s="115">
        <f ca="1">'Type K'!B11</f>
        <v>32</v>
      </c>
      <c r="S98" s="116">
        <f ca="1">'Type N'!B1258</f>
        <v>32</v>
      </c>
      <c r="T98" s="117">
        <f ca="1">'Type S'!B11</f>
        <v>32</v>
      </c>
      <c r="U98" s="118">
        <f ca="1">'Type T'!B508</f>
        <v>32</v>
      </c>
    </row>
    <row r="99" spans="3:21" ht="13.5" thickBot="1">
      <c r="C99" s="120" t="str">
        <f>CT!D3</f>
        <v>PRT</v>
      </c>
      <c r="D99" s="121">
        <f>CT!E4</f>
        <v>-50</v>
      </c>
      <c r="E99" s="44">
        <f ca="1">IF(F99="S",VLOOKUP(C99,C91:G97,5,FALSE)+$A$96,VLOOKUP(C99,C91:G97,5,FALSE))</f>
        <v>-50</v>
      </c>
      <c r="F99" s="44" t="str">
        <f>IF(OR(C99=C92,C99=C91,C99=C96),"S","")</f>
        <v/>
      </c>
      <c r="G99" s="44"/>
      <c r="H99" s="44"/>
      <c r="I99" s="122"/>
      <c r="L99" s="55"/>
      <c r="M99" s="56"/>
      <c r="N99" s="56"/>
      <c r="O99" s="56"/>
      <c r="P99" s="56" t="s">
        <v>222</v>
      </c>
      <c r="Q99" s="56" t="s">
        <v>51</v>
      </c>
      <c r="R99" s="55" t="s">
        <v>204</v>
      </c>
      <c r="S99" s="55" t="s">
        <v>209</v>
      </c>
      <c r="T99" s="55" t="s">
        <v>219</v>
      </c>
      <c r="U99" s="58" t="s">
        <v>213</v>
      </c>
    </row>
    <row r="100" spans="3:21">
      <c r="C100" t="s">
        <v>762</v>
      </c>
      <c r="K100">
        <v>6</v>
      </c>
      <c r="L100" s="110">
        <f>CT!D12</f>
        <v>0</v>
      </c>
      <c r="M100" s="111">
        <f>CT!E12</f>
        <v>0</v>
      </c>
      <c r="N100" s="112" t="e">
        <f ca="1">IF(L100="S",HLOOKUP(L100,P99:U100,2,FALSE)+$A$96,HLOOKUP(L100,P99:U100,2,FALSE))</f>
        <v>#N/A</v>
      </c>
      <c r="O100" s="57">
        <f>M100</f>
        <v>0</v>
      </c>
      <c r="P100" s="113">
        <f ca="1">'Type E'!B13</f>
        <v>32</v>
      </c>
      <c r="Q100" s="114">
        <f ca="1">'Type J'!B13</f>
        <v>32</v>
      </c>
      <c r="R100" s="115">
        <f ca="1">'Type K'!B13</f>
        <v>32</v>
      </c>
      <c r="S100" s="116">
        <f ca="1">'Type N'!B1260</f>
        <v>32</v>
      </c>
      <c r="T100" s="117">
        <f ca="1">'Type S'!B13</f>
        <v>32</v>
      </c>
      <c r="U100" s="118">
        <f ca="1">'Type T'!B510</f>
        <v>32</v>
      </c>
    </row>
    <row r="101" spans="3:21" ht="13.5" thickBot="1">
      <c r="C101" t="s">
        <v>763</v>
      </c>
      <c r="D101" t="s">
        <v>764</v>
      </c>
      <c r="L101" s="55"/>
      <c r="M101" s="56"/>
      <c r="N101" s="56"/>
      <c r="O101" s="56"/>
      <c r="P101" s="56" t="s">
        <v>222</v>
      </c>
      <c r="Q101" s="56" t="s">
        <v>51</v>
      </c>
      <c r="R101" s="55" t="s">
        <v>204</v>
      </c>
      <c r="S101" s="55" t="s">
        <v>209</v>
      </c>
      <c r="T101" s="55" t="s">
        <v>219</v>
      </c>
      <c r="U101" s="58" t="s">
        <v>213</v>
      </c>
    </row>
    <row r="102" spans="3:21">
      <c r="F102" t="s">
        <v>765</v>
      </c>
      <c r="K102">
        <v>7</v>
      </c>
      <c r="L102" s="110">
        <f>CT!D13</f>
        <v>0</v>
      </c>
      <c r="M102" s="111">
        <f>CT!E13</f>
        <v>0</v>
      </c>
      <c r="N102" s="112" t="e">
        <f ca="1">IF(L102="S",HLOOKUP(L102,P101:U102,2,FALSE)+$A$96,HLOOKUP(L102,P101:U102,2,FALSE))</f>
        <v>#N/A</v>
      </c>
      <c r="O102" s="57">
        <f>M102</f>
        <v>0</v>
      </c>
      <c r="P102" s="113">
        <f ca="1">'Type E'!B15</f>
        <v>32</v>
      </c>
      <c r="Q102" s="114">
        <f ca="1">'Type J'!B15</f>
        <v>32</v>
      </c>
      <c r="R102" s="115">
        <f ca="1">'Type K'!B15</f>
        <v>32</v>
      </c>
      <c r="S102" s="116">
        <f ca="1">'Type N'!B1262</f>
        <v>32</v>
      </c>
      <c r="T102" s="117">
        <f ca="1">'Type S'!B15</f>
        <v>32</v>
      </c>
      <c r="U102" s="118">
        <f ca="1">'Type T'!B512</f>
        <v>32</v>
      </c>
    </row>
    <row r="103" spans="3:21" ht="13.5" thickBot="1">
      <c r="L103" s="55"/>
      <c r="M103" s="56"/>
      <c r="N103" s="56"/>
      <c r="O103" s="56"/>
      <c r="P103" s="56" t="s">
        <v>222</v>
      </c>
      <c r="Q103" s="56" t="s">
        <v>51</v>
      </c>
      <c r="R103" s="55" t="s">
        <v>204</v>
      </c>
      <c r="S103" s="55" t="s">
        <v>209</v>
      </c>
      <c r="T103" s="55" t="s">
        <v>219</v>
      </c>
      <c r="U103" s="58" t="s">
        <v>213</v>
      </c>
    </row>
    <row r="104" spans="3:21">
      <c r="K104">
        <v>8</v>
      </c>
      <c r="L104" s="110">
        <f>CT!D14</f>
        <v>0</v>
      </c>
      <c r="M104" s="111">
        <f>CT!E14</f>
        <v>0</v>
      </c>
      <c r="N104" s="112" t="e">
        <f ca="1">IF(L104="S",HLOOKUP(L104,P103:U104,2,FALSE)+$A$96,HLOOKUP(L104,P103:U104,2,FALSE))</f>
        <v>#N/A</v>
      </c>
      <c r="O104" s="57">
        <f>M104</f>
        <v>0</v>
      </c>
      <c r="P104" s="113">
        <f ca="1">'Type E'!B17</f>
        <v>32</v>
      </c>
      <c r="Q104" s="114">
        <f ca="1">'Type J'!B17</f>
        <v>32</v>
      </c>
      <c r="R104" s="115">
        <f ca="1">'Type K'!B17</f>
        <v>32</v>
      </c>
      <c r="S104" s="116">
        <f ca="1">'Type N'!B1264</f>
        <v>32</v>
      </c>
      <c r="T104" s="117">
        <f ca="1">'Type S'!B17</f>
        <v>32</v>
      </c>
      <c r="U104" s="118">
        <f ca="1">'Type T'!B514</f>
        <v>32</v>
      </c>
    </row>
    <row r="105" spans="3:21" ht="13.5" thickBot="1">
      <c r="L105" s="55"/>
      <c r="M105" s="56"/>
      <c r="N105" s="56"/>
      <c r="O105" s="56"/>
      <c r="P105" s="56" t="s">
        <v>222</v>
      </c>
      <c r="Q105" s="56" t="s">
        <v>51</v>
      </c>
      <c r="R105" s="55" t="s">
        <v>204</v>
      </c>
      <c r="S105" s="55" t="s">
        <v>209</v>
      </c>
      <c r="T105" s="55" t="s">
        <v>219</v>
      </c>
      <c r="U105" s="58" t="s">
        <v>213</v>
      </c>
    </row>
    <row r="106" spans="3:21" ht="13.5" thickBot="1">
      <c r="K106">
        <v>9</v>
      </c>
      <c r="L106" s="110">
        <f>CT!D15</f>
        <v>0</v>
      </c>
      <c r="M106" s="111">
        <f>CT!E15</f>
        <v>0</v>
      </c>
      <c r="N106" s="112" t="e">
        <f ca="1">IF(L106="S",HLOOKUP(L106,P105:U106,2,FALSE)+$A$96,HLOOKUP(L106,P105:U106,2,FALSE))</f>
        <v>#N/A</v>
      </c>
      <c r="O106" s="57">
        <f>M106</f>
        <v>0</v>
      </c>
      <c r="P106" s="113">
        <f ca="1">'Type E'!B19</f>
        <v>32</v>
      </c>
      <c r="Q106" s="114">
        <f ca="1">'Type J'!B19</f>
        <v>32</v>
      </c>
      <c r="R106" s="115">
        <f ca="1">'Type K'!B19</f>
        <v>32</v>
      </c>
      <c r="S106" s="116">
        <f ca="1">'Type N'!B1266</f>
        <v>32</v>
      </c>
      <c r="T106" s="117">
        <f ca="1">'Type S'!B19</f>
        <v>32</v>
      </c>
      <c r="U106" s="118">
        <f ca="1">'Type T'!B516</f>
        <v>32</v>
      </c>
    </row>
    <row r="107" spans="3:21" ht="13.5" thickBot="1">
      <c r="C107" s="104">
        <v>2</v>
      </c>
      <c r="D107" s="105"/>
      <c r="E107" s="105"/>
      <c r="F107" s="105"/>
      <c r="G107" s="105"/>
      <c r="H107" s="105"/>
      <c r="I107" s="106"/>
      <c r="L107" s="55"/>
      <c r="M107" s="56"/>
      <c r="N107" s="56"/>
      <c r="O107" s="56"/>
      <c r="P107" s="56" t="s">
        <v>222</v>
      </c>
      <c r="Q107" s="56" t="s">
        <v>51</v>
      </c>
      <c r="R107" s="55" t="s">
        <v>204</v>
      </c>
      <c r="S107" s="55" t="s">
        <v>209</v>
      </c>
      <c r="T107" s="55" t="s">
        <v>219</v>
      </c>
      <c r="U107" s="58" t="s">
        <v>213</v>
      </c>
    </row>
    <row r="108" spans="3:21">
      <c r="C108" s="108" t="s">
        <v>206</v>
      </c>
      <c r="D108" t="s">
        <v>50</v>
      </c>
      <c r="E108" t="s">
        <v>243</v>
      </c>
      <c r="F108" t="s">
        <v>749</v>
      </c>
      <c r="G108" t="s">
        <v>750</v>
      </c>
      <c r="I108" s="109"/>
      <c r="K108">
        <v>10</v>
      </c>
      <c r="L108" s="110">
        <f>CT!D16</f>
        <v>0</v>
      </c>
      <c r="M108" s="111">
        <f>CT!E16</f>
        <v>0</v>
      </c>
      <c r="N108" s="112" t="e">
        <f ca="1">IF(L108="S",HLOOKUP(L108,P107:U108,2,FALSE)+$A$96,HLOOKUP(L108,P107:U108,2,FALSE))</f>
        <v>#N/A</v>
      </c>
      <c r="O108" s="57">
        <f>M108</f>
        <v>0</v>
      </c>
      <c r="P108" s="113">
        <f ca="1">'Type E'!B21</f>
        <v>32</v>
      </c>
      <c r="Q108" s="114">
        <f ca="1">'Type J'!B21</f>
        <v>32</v>
      </c>
      <c r="R108" s="115">
        <f ca="1">'Type K'!B21</f>
        <v>32</v>
      </c>
      <c r="S108" s="116">
        <f ca="1">'Type N'!B1268</f>
        <v>32</v>
      </c>
      <c r="T108" s="117">
        <f ca="1">'Type S'!B21</f>
        <v>32</v>
      </c>
      <c r="U108" s="118">
        <f ca="1">'Type T'!B518</f>
        <v>32</v>
      </c>
    </row>
    <row r="109" spans="3:21" ht="13.5" thickBot="1">
      <c r="C109" s="108" t="str">
        <f t="shared" ref="C109:C114" si="1">C91</f>
        <v>SP1</v>
      </c>
      <c r="E109">
        <f ca="1">'Type S'!$B1518</f>
        <v>34392.723381487427</v>
      </c>
      <c r="F109" t="e">
        <f ca="1">CHOOSE(IF(ISNA(I109),1,IF(I109&gt;=13,13,2)),formulas!E109+(Temperatures!$H$3-Temperatures!$I$3),(E109-OFFSET(Temperatures!$H$3,formulas!I109-1,1))*(OFFSET(Temperatures!$H$3,formulas!I109,0)-OFFSET(Temperatures!$H$3,formulas!I109-1,0))/(OFFSET(Temperatures!$H$3,formulas!I109,1)-OFFSET(Temperatures!$H$3,formulas!I109-1,1))+OFFSET(Temperatures!$H$3,formulas!I109-1,0),formulas!E109+(Temperatures!$H$15-Temperatures!$I$15))</f>
        <v>#VALUE!</v>
      </c>
      <c r="G109" t="e">
        <f t="shared" ref="G109:G114" ca="1" si="2">ROUND(F109,1)</f>
        <v>#VALUE!</v>
      </c>
      <c r="I109" s="109">
        <f ca="1">VLOOKUP(E109,Temperatures!$H$3:$J$15,3,TRUE)</f>
        <v>13</v>
      </c>
      <c r="L109" s="55"/>
      <c r="M109" s="56"/>
      <c r="N109" s="56"/>
      <c r="O109" s="56"/>
      <c r="P109" s="56" t="s">
        <v>222</v>
      </c>
      <c r="Q109" s="56" t="s">
        <v>51</v>
      </c>
      <c r="R109" s="55" t="s">
        <v>204</v>
      </c>
      <c r="S109" s="55" t="s">
        <v>209</v>
      </c>
      <c r="T109" s="55" t="s">
        <v>219</v>
      </c>
      <c r="U109" s="58" t="s">
        <v>213</v>
      </c>
    </row>
    <row r="110" spans="3:21">
      <c r="C110" s="108" t="str">
        <f t="shared" si="1"/>
        <v>SP3</v>
      </c>
      <c r="D110">
        <f>D117</f>
        <v>200</v>
      </c>
      <c r="E110">
        <f ca="1">'Type S'!$B1520</f>
        <v>34392.723381487427</v>
      </c>
      <c r="F110">
        <f ca="1">CHOOSE(IF(ISNA(I110),1,IF(I110&gt;=13,13,2)),formulas!E110+(Temperatures!$D$8-Temperatures!$E$8),(E110-OFFSET(Temperatures!$D$8,formulas!I110-1,1))*(OFFSET(Temperatures!$D$8,formulas!I110,0)-OFFSET(Temperatures!$D$8,formulas!I110-1,0))/(OFFSET(Temperatures!$D$8,formulas!I110,1)-OFFSET(Temperatures!$D$8,formulas!I110-1,1))+OFFSET(Temperatures!$D$8,formulas!I110-1,0),formulas!E110+(Temperatures!$D$14-Temperatures!$E$14))</f>
        <v>34401.63803707125</v>
      </c>
      <c r="G110">
        <f t="shared" ca="1" si="2"/>
        <v>34401.599999999999</v>
      </c>
      <c r="I110" s="109">
        <f ca="1">VLOOKUP(E110,Temperatures!$D$8:$F$14,3,TRUE)</f>
        <v>7</v>
      </c>
      <c r="K110">
        <v>11</v>
      </c>
      <c r="L110" s="110">
        <f>CT!D17</f>
        <v>0</v>
      </c>
      <c r="M110" s="111">
        <f>CT!E17</f>
        <v>0</v>
      </c>
      <c r="N110" s="112" t="e">
        <f ca="1">IF(L110="S",HLOOKUP(L110,P109:U110,2,FALSE)+$A$96,HLOOKUP(L110,P109:U110,2,FALSE))</f>
        <v>#N/A</v>
      </c>
      <c r="O110" s="57">
        <f>M110</f>
        <v>0</v>
      </c>
      <c r="P110" s="113">
        <f ca="1">'Type E'!B23</f>
        <v>32</v>
      </c>
      <c r="Q110" s="114">
        <f ca="1">'Type J'!B23</f>
        <v>32</v>
      </c>
      <c r="R110" s="115">
        <f ca="1">'Type K'!B23</f>
        <v>32</v>
      </c>
      <c r="S110" s="116">
        <f ca="1">'Type N'!B1270</f>
        <v>32</v>
      </c>
      <c r="T110" s="117">
        <f ca="1">'Type S'!B23</f>
        <v>32</v>
      </c>
      <c r="U110" s="118">
        <f ca="1">'Type T'!B520</f>
        <v>32</v>
      </c>
    </row>
    <row r="111" spans="3:21" ht="13.5" thickBot="1">
      <c r="C111" s="108" t="str">
        <f t="shared" si="1"/>
        <v>NTS12</v>
      </c>
      <c r="E111">
        <f ca="1">'Type N'!$B34</f>
        <v>9984.6357838907243</v>
      </c>
      <c r="F111">
        <f ca="1">CHOOSE(IF(ISNA(I111),1,IF(I111&gt;=3,3,2)),formulas!E111+(Temperatures!$A$14-Temperatures!$B$14),(E111-OFFSET(Temperatures!$A$14,formulas!I111-1,1))*(OFFSET(Temperatures!$A$14,formulas!I111,0)-OFFSET(Temperatures!$A$14,formulas!I111-1,0))/(OFFSET(Temperatures!$A$14,formulas!I111,1)-OFFSET(Temperatures!$A$14,formulas!I111-1,1))+OFFSET(Temperatures!$A$14,formulas!I111-1,0),formulas!E111+(Temperatures!$A$16-Temperatures!$B$16))</f>
        <v>10184.901747189</v>
      </c>
      <c r="G111">
        <f t="shared" ca="1" si="2"/>
        <v>10184.9</v>
      </c>
      <c r="I111" s="109">
        <f ca="1">VLOOKUP(E111,Temperatures!$A$12:$C$16,3,TRUE)</f>
        <v>3</v>
      </c>
      <c r="L111" s="55"/>
      <c r="M111" s="56"/>
      <c r="N111" s="56"/>
      <c r="O111" s="56"/>
      <c r="P111" s="56" t="s">
        <v>222</v>
      </c>
      <c r="Q111" s="56" t="s">
        <v>51</v>
      </c>
      <c r="R111" s="55" t="s">
        <v>204</v>
      </c>
      <c r="S111" s="55" t="s">
        <v>209</v>
      </c>
      <c r="T111" s="55" t="s">
        <v>219</v>
      </c>
      <c r="U111" s="58" t="s">
        <v>213</v>
      </c>
    </row>
    <row r="112" spans="3:21">
      <c r="C112" s="108" t="str">
        <f t="shared" si="1"/>
        <v>NTS10</v>
      </c>
      <c r="E112">
        <f ca="1">'Type N'!$B35</f>
        <v>9984.6357838907243</v>
      </c>
      <c r="F112">
        <f ca="1">CHOOSE(IF(ISNA(I112),1,IF(I112&gt;=3,3,2)),formulas!E112+(Temperatures!$D$3-Temperatures!$E$3),(E112-OFFSET(Temperatures!$D$3,formulas!I112-1,1))*(OFFSET(Temperatures!$D$3,formulas!I112,0)-OFFSET(Temperatures!$D$3,formulas!I112-1,0))/(OFFSET(Temperatures!$D$3,formulas!I112,1)-OFFSET(Temperatures!$D$3,formulas!I112-1,1))+OFFSET(Temperatures!$D$3,formulas!I112-1,0),formulas!E112+(Temperatures!$D$5-Temperatures!$E$5))</f>
        <v>9984.9467454411315</v>
      </c>
      <c r="G112">
        <f t="shared" ca="1" si="2"/>
        <v>9984.9</v>
      </c>
      <c r="I112" s="109">
        <f ca="1">VLOOKUP(E112,Temperatures!$D$3:$F$5,3,TRUE)</f>
        <v>3</v>
      </c>
      <c r="K112">
        <v>12</v>
      </c>
      <c r="L112" s="110">
        <f>CT!D18</f>
        <v>0</v>
      </c>
      <c r="M112" s="111">
        <f>CT!E18</f>
        <v>0</v>
      </c>
      <c r="N112" s="112" t="e">
        <f ca="1">IF(L112="S",HLOOKUP(L112,P111:U112,2,FALSE)+$A$96,HLOOKUP(L112,P111:U112,2,FALSE))</f>
        <v>#N/A</v>
      </c>
      <c r="O112" s="57">
        <f>M112</f>
        <v>0</v>
      </c>
      <c r="P112" s="113">
        <f ca="1">'Type E'!B25</f>
        <v>32</v>
      </c>
      <c r="Q112" s="114">
        <f ca="1">'Type J'!B25</f>
        <v>32</v>
      </c>
      <c r="R112" s="115">
        <f ca="1">'Type K'!B25</f>
        <v>32</v>
      </c>
      <c r="S112" s="116">
        <f ca="1">'Type N'!B1272</f>
        <v>32</v>
      </c>
      <c r="T112" s="117">
        <f ca="1">'Type S'!B25</f>
        <v>32</v>
      </c>
      <c r="U112" s="118">
        <f ca="1">'Type T'!B522</f>
        <v>32</v>
      </c>
    </row>
    <row r="113" spans="3:21" ht="13.5" thickBot="1">
      <c r="C113" s="108" t="str">
        <f t="shared" si="1"/>
        <v>TTS1</v>
      </c>
      <c r="E113">
        <f ca="1">'Type T'!$B21</f>
        <v>7205.825986968187</v>
      </c>
      <c r="F113">
        <f ca="1">CHOOSE(IF(ISNA(I113),1,IF(I113&gt;=4,3,2)),formulas!E113+(Temperatures!$A$3-Temperatures!$B$3),(E113-OFFSET(Temperatures!$A$3,formulas!I113-1,1))*(OFFSET(Temperatures!$A$3,formulas!I113,0)-OFFSET(Temperatures!$A$3,formulas!I113-1,0))/(OFFSET(Temperatures!$A$3,formulas!I113,1)-OFFSET(Temperatures!$A$3,formulas!I113-1,1))+OFFSET(Temperatures!$A$3,formulas!I113-1,0),formulas!E113+(Temperatures!$A$3-Temperatures!$B$3))</f>
        <v>5688.8099897117263</v>
      </c>
      <c r="G113">
        <f t="shared" ca="1" si="2"/>
        <v>5688.8</v>
      </c>
      <c r="I113" s="109">
        <f ca="1">VLOOKUP(E113,Temperatures!$A$3:$C$5,3,TRUE)</f>
        <v>3</v>
      </c>
      <c r="L113" s="55"/>
      <c r="M113" s="56"/>
      <c r="N113" s="56"/>
      <c r="O113" s="56"/>
      <c r="P113" s="56" t="s">
        <v>222</v>
      </c>
      <c r="Q113" s="56" t="s">
        <v>51</v>
      </c>
      <c r="R113" s="55" t="s">
        <v>204</v>
      </c>
      <c r="S113" s="55" t="s">
        <v>209</v>
      </c>
      <c r="T113" s="55" t="s">
        <v>219</v>
      </c>
      <c r="U113" s="58" t="s">
        <v>213</v>
      </c>
    </row>
    <row r="114" spans="3:21">
      <c r="C114" s="108" t="str">
        <f t="shared" si="1"/>
        <v>ST7</v>
      </c>
      <c r="E114" s="119">
        <f ca="1">'ST-7'!$B32</f>
        <v>35202.957325825046</v>
      </c>
      <c r="F114">
        <f ca="1">E114</f>
        <v>35202.957325825046</v>
      </c>
      <c r="G114">
        <f t="shared" ca="1" si="2"/>
        <v>35203</v>
      </c>
      <c r="I114" s="109"/>
      <c r="K114">
        <v>13</v>
      </c>
      <c r="L114" s="110">
        <f>CT!D19</f>
        <v>0</v>
      </c>
      <c r="M114" s="111">
        <f>CT!E19</f>
        <v>0</v>
      </c>
      <c r="N114" s="112" t="e">
        <f ca="1">IF(L114="S",HLOOKUP(L114,P113:U114,2,FALSE)+$A$96,HLOOKUP(L114,P113:U114,2,FALSE))</f>
        <v>#N/A</v>
      </c>
      <c r="O114" s="57">
        <f>M114</f>
        <v>0</v>
      </c>
      <c r="P114" s="113">
        <f ca="1">'Type E'!B27</f>
        <v>32</v>
      </c>
      <c r="Q114" s="114">
        <f ca="1">'Type J'!B27</f>
        <v>32</v>
      </c>
      <c r="R114" s="115">
        <f ca="1">'Type K'!B27</f>
        <v>32</v>
      </c>
      <c r="S114" s="116">
        <f ca="1">'Type N'!B1274</f>
        <v>32</v>
      </c>
      <c r="T114" s="117">
        <f ca="1">'Type S'!B27</f>
        <v>32</v>
      </c>
      <c r="U114" s="118">
        <f ca="1">'Type T'!B524</f>
        <v>32</v>
      </c>
    </row>
    <row r="115" spans="3:21" ht="13.5" thickBot="1">
      <c r="C115" s="108" t="str">
        <f>C97</f>
        <v>PRT</v>
      </c>
      <c r="D115" s="119">
        <f>D110</f>
        <v>200</v>
      </c>
      <c r="E115" s="119">
        <f>D115</f>
        <v>200</v>
      </c>
      <c r="F115" s="119">
        <f>E115</f>
        <v>200</v>
      </c>
      <c r="G115" s="119">
        <f>ROUND(F115,3)</f>
        <v>200</v>
      </c>
      <c r="I115" s="109"/>
      <c r="L115" s="55"/>
      <c r="M115" s="56"/>
      <c r="N115" s="56"/>
      <c r="O115" s="56"/>
      <c r="P115" s="56" t="s">
        <v>222</v>
      </c>
      <c r="Q115" s="56" t="s">
        <v>51</v>
      </c>
      <c r="R115" s="55" t="s">
        <v>204</v>
      </c>
      <c r="S115" s="55" t="s">
        <v>209</v>
      </c>
      <c r="T115" s="55" t="s">
        <v>219</v>
      </c>
      <c r="U115" s="58" t="s">
        <v>213</v>
      </c>
    </row>
    <row r="116" spans="3:21">
      <c r="C116" s="108" t="s">
        <v>760</v>
      </c>
      <c r="D116" t="s">
        <v>50</v>
      </c>
      <c r="E116" t="s">
        <v>761</v>
      </c>
      <c r="I116" s="109"/>
      <c r="K116">
        <v>14</v>
      </c>
      <c r="L116" s="110">
        <f>CT!D20</f>
        <v>0</v>
      </c>
      <c r="M116" s="111">
        <f>CT!E20</f>
        <v>0</v>
      </c>
      <c r="N116" s="112" t="e">
        <f ca="1">IF(L116="S",HLOOKUP(L116,P115:U116,2,FALSE)+$A$96,HLOOKUP(L116,P115:U116,2,FALSE))</f>
        <v>#N/A</v>
      </c>
      <c r="O116" s="57">
        <f>M116</f>
        <v>0</v>
      </c>
      <c r="P116" s="113">
        <f ca="1">'Type E'!B29</f>
        <v>32</v>
      </c>
      <c r="Q116" s="114">
        <f ca="1">'Type J'!B29</f>
        <v>32</v>
      </c>
      <c r="R116" s="115">
        <f ca="1">'Type K'!B29</f>
        <v>32</v>
      </c>
      <c r="S116" s="116">
        <f ca="1">'Type N'!B1276</f>
        <v>32</v>
      </c>
      <c r="T116" s="117">
        <f ca="1">'Type S'!B29</f>
        <v>32</v>
      </c>
      <c r="U116" s="118">
        <f ca="1">'Type T'!B526</f>
        <v>32</v>
      </c>
    </row>
    <row r="117" spans="3:21" ht="13.5" thickBot="1">
      <c r="C117" s="120" t="str">
        <f>CT!L3</f>
        <v>PRT</v>
      </c>
      <c r="D117" s="121">
        <f>CT!M4</f>
        <v>200</v>
      </c>
      <c r="E117" s="44">
        <f ca="1">IF(F117="S",VLOOKUP(C117,C109:G115,5,FALSE)+$A$96,VLOOKUP(C117,C109:G115,5,FALSE))</f>
        <v>200</v>
      </c>
      <c r="F117" s="44" t="str">
        <f>IF(OR(C117=C110,C117=C109,C117=C114),"S","")</f>
        <v/>
      </c>
      <c r="G117" s="44"/>
      <c r="H117" s="44"/>
      <c r="I117" s="122"/>
      <c r="L117" s="55"/>
      <c r="M117" s="56"/>
      <c r="N117" s="56"/>
      <c r="O117" s="56"/>
      <c r="P117" s="56" t="s">
        <v>222</v>
      </c>
      <c r="Q117" s="56" t="s">
        <v>51</v>
      </c>
      <c r="R117" s="55" t="s">
        <v>204</v>
      </c>
      <c r="S117" s="55" t="s">
        <v>209</v>
      </c>
      <c r="T117" s="55" t="s">
        <v>219</v>
      </c>
      <c r="U117" s="58" t="s">
        <v>213</v>
      </c>
    </row>
    <row r="118" spans="3:21" ht="13.5" thickBot="1">
      <c r="K118">
        <v>15</v>
      </c>
      <c r="L118" s="110">
        <f>CT!D21</f>
        <v>0</v>
      </c>
      <c r="M118" s="111">
        <f>CT!E21</f>
        <v>0</v>
      </c>
      <c r="N118" s="112" t="e">
        <f ca="1">IF(L118="S",HLOOKUP(L118,P117:U118,2,FALSE)+$A$96,HLOOKUP(L118,P117:U118,2,FALSE))</f>
        <v>#N/A</v>
      </c>
      <c r="O118" s="57">
        <f>M118</f>
        <v>0</v>
      </c>
      <c r="P118" s="113">
        <f ca="1">'Type E'!B31</f>
        <v>32</v>
      </c>
      <c r="Q118" s="114">
        <f ca="1">'Type J'!B31</f>
        <v>32</v>
      </c>
      <c r="R118" s="115">
        <f ca="1">'Type K'!B31</f>
        <v>32</v>
      </c>
      <c r="S118" s="116">
        <f ca="1">'Type N'!B1278</f>
        <v>32</v>
      </c>
      <c r="T118" s="117">
        <f ca="1">'Type S'!B31</f>
        <v>32</v>
      </c>
      <c r="U118" s="118">
        <f ca="1">'Type T'!B528</f>
        <v>32</v>
      </c>
    </row>
    <row r="119" spans="3:21" ht="13.5" thickBot="1">
      <c r="C119" s="104">
        <v>3</v>
      </c>
      <c r="D119" s="105"/>
      <c r="E119" s="105"/>
      <c r="F119" s="105"/>
      <c r="G119" s="105"/>
      <c r="H119" s="105"/>
      <c r="I119" s="106"/>
      <c r="L119" s="55"/>
      <c r="M119" s="56"/>
      <c r="N119" s="56"/>
      <c r="O119" s="56"/>
      <c r="P119" s="56" t="s">
        <v>222</v>
      </c>
      <c r="Q119" s="56" t="s">
        <v>51</v>
      </c>
      <c r="R119" s="55" t="s">
        <v>204</v>
      </c>
      <c r="S119" s="55" t="s">
        <v>209</v>
      </c>
      <c r="T119" s="55" t="s">
        <v>219</v>
      </c>
      <c r="U119" s="58" t="s">
        <v>213</v>
      </c>
    </row>
    <row r="120" spans="3:21">
      <c r="C120" s="108" t="s">
        <v>206</v>
      </c>
      <c r="D120" t="s">
        <v>50</v>
      </c>
      <c r="E120" t="s">
        <v>243</v>
      </c>
      <c r="F120" t="s">
        <v>749</v>
      </c>
      <c r="G120" t="s">
        <v>750</v>
      </c>
      <c r="I120" s="109"/>
      <c r="K120">
        <v>16</v>
      </c>
      <c r="L120" s="110">
        <f>CT!D22</f>
        <v>0</v>
      </c>
      <c r="M120" s="111">
        <f>CT!E22</f>
        <v>0</v>
      </c>
      <c r="N120" s="112" t="e">
        <f ca="1">IF(L120="S",HLOOKUP(L120,P119:U120,2,FALSE)+$A$96,HLOOKUP(L120,P119:U120,2,FALSE))</f>
        <v>#N/A</v>
      </c>
      <c r="O120" s="57">
        <f>M120</f>
        <v>0</v>
      </c>
      <c r="P120" s="113">
        <f ca="1">'Type E'!B33</f>
        <v>32</v>
      </c>
      <c r="Q120" s="114">
        <f ca="1">'Type J'!B33</f>
        <v>32</v>
      </c>
      <c r="R120" s="115">
        <f ca="1">'Type K'!B33</f>
        <v>32</v>
      </c>
      <c r="S120" s="116">
        <f ca="1">'Type N'!B1280</f>
        <v>32</v>
      </c>
      <c r="T120" s="117">
        <f ca="1">'Type S'!B33</f>
        <v>32</v>
      </c>
      <c r="U120" s="118">
        <f ca="1">'Type T'!B530</f>
        <v>32</v>
      </c>
    </row>
    <row r="121" spans="3:21" ht="13.5" thickBot="1">
      <c r="C121" s="108" t="str">
        <f t="shared" ref="C121:C126" si="3">C109</f>
        <v>SP1</v>
      </c>
      <c r="E121">
        <f ca="1">'Type S'!$B1530</f>
        <v>77383.627608346709</v>
      </c>
      <c r="F121" t="e">
        <f ca="1">CHOOSE(IF(ISNA(I121),1,IF(I121&gt;=13,13,2)),formulas!E121+(Temperatures!$H$3-Temperatures!$I$3),(E121-OFFSET(Temperatures!$H$3,formulas!I121-1,1))*(OFFSET(Temperatures!$H$3,formulas!I121,0)-OFFSET(Temperatures!$H$3,formulas!I121-1,0))/(OFFSET(Temperatures!$H$3,formulas!I121,1)-OFFSET(Temperatures!$H$3,formulas!I121-1,1))+OFFSET(Temperatures!$H$3,formulas!I121-1,0),formulas!E121+(Temperatures!$H$15-Temperatures!$I$15))</f>
        <v>#VALUE!</v>
      </c>
      <c r="G121" t="e">
        <f t="shared" ref="G121:G126" ca="1" si="4">ROUND(F121,1)</f>
        <v>#VALUE!</v>
      </c>
      <c r="I121" s="109">
        <f ca="1">VLOOKUP(E121,Temperatures!$H$3:$J$15,3,TRUE)</f>
        <v>13</v>
      </c>
      <c r="L121" s="55"/>
      <c r="M121" s="56"/>
      <c r="N121" s="56"/>
      <c r="O121" s="56"/>
      <c r="P121" s="56" t="s">
        <v>222</v>
      </c>
      <c r="Q121" s="56" t="s">
        <v>51</v>
      </c>
      <c r="R121" s="55" t="s">
        <v>204</v>
      </c>
      <c r="S121" s="55" t="s">
        <v>209</v>
      </c>
      <c r="T121" s="55" t="s">
        <v>219</v>
      </c>
      <c r="U121" s="58" t="s">
        <v>213</v>
      </c>
    </row>
    <row r="122" spans="3:21">
      <c r="C122" s="108" t="str">
        <f t="shared" si="3"/>
        <v>SP3</v>
      </c>
      <c r="D122">
        <f>D129</f>
        <v>450</v>
      </c>
      <c r="E122">
        <f ca="1">'Type S'!$B1531</f>
        <v>77383.627608346709</v>
      </c>
      <c r="F122">
        <f ca="1">CHOOSE(IF(ISNA(I122),1,IF(I122&gt;=13,13,2)),formulas!E122+(Temperatures!$D$8-Temperatures!$E$8),(E122-OFFSET(Temperatures!$D$8,formulas!I122-1,1))*(OFFSET(Temperatures!$D$8,formulas!I122,0)-OFFSET(Temperatures!$D$8,formulas!I122-1,0))/(OFFSET(Temperatures!$D$8,formulas!I122,1)-OFFSET(Temperatures!$D$8,formulas!I122-1,1))+OFFSET(Temperatures!$D$8,formulas!I122-1,0),formulas!E122+(Temperatures!$D$14-Temperatures!$E$14))</f>
        <v>77403.685583410304</v>
      </c>
      <c r="G122">
        <f t="shared" ca="1" si="4"/>
        <v>77403.7</v>
      </c>
      <c r="I122" s="109">
        <f ca="1">VLOOKUP(E122,Temperatures!$D$8:$F$14,3,TRUE)</f>
        <v>7</v>
      </c>
      <c r="K122">
        <v>17</v>
      </c>
      <c r="L122" s="110">
        <f>CT!D23</f>
        <v>0</v>
      </c>
      <c r="M122" s="111">
        <f>CT!E23</f>
        <v>0</v>
      </c>
      <c r="N122" s="112" t="e">
        <f ca="1">IF(L122="S",HLOOKUP(L122,P121:U122,2,FALSE)+$A$96,HLOOKUP(L122,P121:U122,2,FALSE))</f>
        <v>#N/A</v>
      </c>
      <c r="O122" s="57">
        <f>M122</f>
        <v>0</v>
      </c>
      <c r="P122" s="113">
        <f ca="1">'Type E'!B35</f>
        <v>32</v>
      </c>
      <c r="Q122" s="114">
        <f ca="1">'Type J'!B35</f>
        <v>32</v>
      </c>
      <c r="R122" s="115">
        <f ca="1">'Type K'!B35</f>
        <v>32</v>
      </c>
      <c r="S122" s="116">
        <f ca="1">'Type N'!B1282</f>
        <v>32</v>
      </c>
      <c r="T122" s="117">
        <f ca="1">'Type S'!B35</f>
        <v>32</v>
      </c>
      <c r="U122" s="118">
        <f ca="1">'Type T'!B532</f>
        <v>32</v>
      </c>
    </row>
    <row r="123" spans="3:21" ht="13.5" thickBot="1">
      <c r="C123" s="108" t="str">
        <f t="shared" si="3"/>
        <v>NTS12</v>
      </c>
      <c r="E123">
        <f ca="1">'Type N'!$B46</f>
        <v>22465.430513754131</v>
      </c>
      <c r="F123">
        <f ca="1">CHOOSE(IF(ISNA(I123),1,IF(I123&gt;=3,3,2)),formulas!E123+(Temperatures!$A$14-Temperatures!$B$14),(E123-OFFSET(Temperatures!$A$14,formulas!I123-1,1))*(OFFSET(Temperatures!$A$14,formulas!I123,0)-OFFSET(Temperatures!$A$14,formulas!I123-1,0))/(OFFSET(Temperatures!$A$14,formulas!I123,1)-OFFSET(Temperatures!$A$14,formulas!I123-1,1))+OFFSET(Temperatures!$A$14,formulas!I123-1,0),formulas!E123+(Temperatures!$A$16-Temperatures!$B$16))</f>
        <v>22665.696477052406</v>
      </c>
      <c r="G123">
        <f t="shared" ca="1" si="4"/>
        <v>22665.7</v>
      </c>
      <c r="I123" s="109">
        <f ca="1">VLOOKUP(E123,Temperatures!$A$12:$C$16,3,TRUE)</f>
        <v>3</v>
      </c>
      <c r="L123" s="55"/>
      <c r="M123" s="56"/>
      <c r="N123" s="56"/>
      <c r="O123" s="56"/>
      <c r="P123" s="56" t="s">
        <v>222</v>
      </c>
      <c r="Q123" s="56" t="s">
        <v>51</v>
      </c>
      <c r="R123" s="55" t="s">
        <v>204</v>
      </c>
      <c r="S123" s="55" t="s">
        <v>209</v>
      </c>
      <c r="T123" s="55" t="s">
        <v>219</v>
      </c>
      <c r="U123" s="58" t="s">
        <v>213</v>
      </c>
    </row>
    <row r="124" spans="3:21">
      <c r="C124" s="108" t="str">
        <f t="shared" si="3"/>
        <v>NTS10</v>
      </c>
      <c r="E124">
        <f ca="1">'Type N'!$B47</f>
        <v>22465.430513754131</v>
      </c>
      <c r="F124">
        <f ca="1">CHOOSE(IF(ISNA(I124),1,IF(I124&gt;=3,3,2)),formulas!E124+(Temperatures!$D$3-Temperatures!$E$3),(E124-OFFSET(Temperatures!$D$3,formulas!I124-1,1))*(OFFSET(Temperatures!$D$3,formulas!I124,0)-OFFSET(Temperatures!$D$3,formulas!I124-1,0))/(OFFSET(Temperatures!$D$3,formulas!I124,1)-OFFSET(Temperatures!$D$3,formulas!I124-1,1))+OFFSET(Temperatures!$D$3,formulas!I124-1,0),formulas!E124+(Temperatures!$D$5-Temperatures!$E$5))</f>
        <v>22465.741475304538</v>
      </c>
      <c r="G124">
        <f t="shared" ca="1" si="4"/>
        <v>22465.7</v>
      </c>
      <c r="I124" s="109">
        <f ca="1">VLOOKUP(E124,Temperatures!$D$3:$F$5,3,TRUE)</f>
        <v>3</v>
      </c>
      <c r="K124">
        <v>18</v>
      </c>
      <c r="L124" s="110">
        <f>CT!D24</f>
        <v>0</v>
      </c>
      <c r="M124" s="111">
        <f>CT!E24</f>
        <v>0</v>
      </c>
      <c r="N124" s="112" t="e">
        <f ca="1">IF(L124="S",HLOOKUP(L124,P123:U124,2,FALSE)+$A$96,HLOOKUP(L124,P123:U124,2,FALSE))</f>
        <v>#N/A</v>
      </c>
      <c r="O124" s="57">
        <f>M124</f>
        <v>0</v>
      </c>
      <c r="P124" s="113">
        <f ca="1">'Type E'!B37</f>
        <v>32</v>
      </c>
      <c r="Q124" s="114">
        <f ca="1">'Type J'!B37</f>
        <v>32</v>
      </c>
      <c r="R124" s="115">
        <f ca="1">'Type K'!B37</f>
        <v>32</v>
      </c>
      <c r="S124" s="116">
        <f ca="1">'Type N'!B1284</f>
        <v>32</v>
      </c>
      <c r="T124" s="117">
        <f ca="1">'Type S'!B37</f>
        <v>32</v>
      </c>
      <c r="U124" s="118">
        <f ca="1">'Type T'!B534</f>
        <v>32</v>
      </c>
    </row>
    <row r="125" spans="3:21" ht="13.5" thickBot="1">
      <c r="C125" s="108" t="str">
        <f t="shared" si="3"/>
        <v>TTS1</v>
      </c>
      <c r="E125">
        <f ca="1">'Type T'!$B33</f>
        <v>16213.10847067842</v>
      </c>
      <c r="F125">
        <f ca="1">CHOOSE(IF(ISNA(I125),1,IF(I125&gt;=4,3,2)),formulas!E125+(Temperatures!$A$3-Temperatures!$B$3),(E125-OFFSET(Temperatures!$A$3,formulas!I125-1,1))*(OFFSET(Temperatures!$A$3,formulas!I125,0)-OFFSET(Temperatures!$A$3,formulas!I125-1,0))/(OFFSET(Temperatures!$A$3,formulas!I125,1)-OFFSET(Temperatures!$A$3,formulas!I125-1,1))+OFFSET(Temperatures!$A$3,formulas!I125-1,0),formulas!E125+(Temperatures!$A$3-Temperatures!$B$3))</f>
        <v>12799.822476851385</v>
      </c>
      <c r="G125">
        <f t="shared" ca="1" si="4"/>
        <v>12799.8</v>
      </c>
      <c r="I125" s="109">
        <f ca="1">VLOOKUP(E125,Temperatures!$A$3:$C$5,3,TRUE)</f>
        <v>3</v>
      </c>
      <c r="L125" s="55"/>
      <c r="M125" s="56"/>
      <c r="N125" s="56"/>
      <c r="O125" s="56"/>
      <c r="P125" s="56" t="s">
        <v>222</v>
      </c>
      <c r="Q125" s="56" t="s">
        <v>51</v>
      </c>
      <c r="R125" s="55" t="s">
        <v>204</v>
      </c>
      <c r="S125" s="55" t="s">
        <v>209</v>
      </c>
      <c r="T125" s="55" t="s">
        <v>219</v>
      </c>
      <c r="U125" s="58" t="s">
        <v>213</v>
      </c>
    </row>
    <row r="126" spans="3:21">
      <c r="C126" s="108" t="str">
        <f t="shared" si="3"/>
        <v>ST7</v>
      </c>
      <c r="E126" s="119">
        <f ca="1">'ST-7'!$B44</f>
        <v>79206.653983106371</v>
      </c>
      <c r="F126">
        <f ca="1">E126</f>
        <v>79206.653983106371</v>
      </c>
      <c r="G126">
        <f t="shared" ca="1" si="4"/>
        <v>79206.7</v>
      </c>
      <c r="I126" s="109"/>
      <c r="K126">
        <v>19</v>
      </c>
      <c r="L126" s="110">
        <f>CT!D25</f>
        <v>0</v>
      </c>
      <c r="M126" s="111">
        <f>CT!E25</f>
        <v>0</v>
      </c>
      <c r="N126" s="112" t="e">
        <f ca="1">IF(L126="S",HLOOKUP(L126,P125:U126,2,FALSE)+$A$96,HLOOKUP(L126,P125:U126,2,FALSE))</f>
        <v>#N/A</v>
      </c>
      <c r="O126" s="57">
        <f>M126</f>
        <v>0</v>
      </c>
      <c r="P126" s="113">
        <f ca="1">'Type E'!B39</f>
        <v>32</v>
      </c>
      <c r="Q126" s="114">
        <f ca="1">'Type J'!B39</f>
        <v>32</v>
      </c>
      <c r="R126" s="115">
        <f ca="1">'Type K'!B39</f>
        <v>32</v>
      </c>
      <c r="S126" s="116">
        <f ca="1">'Type N'!B1286</f>
        <v>32</v>
      </c>
      <c r="T126" s="117">
        <f ca="1">'Type S'!B39</f>
        <v>32</v>
      </c>
      <c r="U126" s="118">
        <f ca="1">'Type T'!B536</f>
        <v>32</v>
      </c>
    </row>
    <row r="127" spans="3:21" ht="13.5" thickBot="1">
      <c r="C127" s="108" t="str">
        <f>C115</f>
        <v>PRT</v>
      </c>
      <c r="D127" s="119">
        <f>D122</f>
        <v>450</v>
      </c>
      <c r="E127" s="119">
        <f>D127</f>
        <v>450</v>
      </c>
      <c r="F127" s="119">
        <f>E127</f>
        <v>450</v>
      </c>
      <c r="G127" s="119">
        <f>ROUND(F127,3)</f>
        <v>450</v>
      </c>
      <c r="I127" s="109"/>
      <c r="L127" s="55"/>
      <c r="M127" s="56"/>
      <c r="N127" s="56"/>
      <c r="O127" s="56"/>
      <c r="P127" s="56" t="s">
        <v>222</v>
      </c>
      <c r="Q127" s="56" t="s">
        <v>51</v>
      </c>
      <c r="R127" s="55" t="s">
        <v>204</v>
      </c>
      <c r="S127" s="55" t="s">
        <v>209</v>
      </c>
      <c r="T127" s="55" t="s">
        <v>219</v>
      </c>
      <c r="U127" s="58" t="s">
        <v>213</v>
      </c>
    </row>
    <row r="128" spans="3:21">
      <c r="C128" s="108" t="s">
        <v>760</v>
      </c>
      <c r="D128" t="s">
        <v>50</v>
      </c>
      <c r="E128" t="s">
        <v>761</v>
      </c>
      <c r="I128" s="109"/>
      <c r="K128">
        <v>20</v>
      </c>
      <c r="L128" s="110">
        <f>CT!D26</f>
        <v>0</v>
      </c>
      <c r="M128" s="111">
        <f>CT!E26</f>
        <v>0</v>
      </c>
      <c r="N128" s="112" t="e">
        <f ca="1">IF(L128="S",HLOOKUP(L128,P127:U128,2,FALSE)+$A$96,HLOOKUP(L128,P127:U128,2,FALSE))</f>
        <v>#N/A</v>
      </c>
      <c r="O128" s="57">
        <f>M128</f>
        <v>0</v>
      </c>
      <c r="P128" s="113">
        <f ca="1">'Type E'!B41</f>
        <v>32</v>
      </c>
      <c r="Q128" s="114">
        <f ca="1">'Type J'!B41</f>
        <v>32</v>
      </c>
      <c r="R128" s="115">
        <f ca="1">'Type K'!B41</f>
        <v>32</v>
      </c>
      <c r="S128" s="116">
        <f ca="1">'Type N'!B1288</f>
        <v>32</v>
      </c>
      <c r="T128" s="117">
        <f ca="1">'Type S'!B41</f>
        <v>32</v>
      </c>
      <c r="U128" s="118">
        <f ca="1">'Type T'!B538</f>
        <v>32</v>
      </c>
    </row>
    <row r="129" spans="3:21" ht="13.5" thickBot="1">
      <c r="C129" s="120" t="str">
        <f>CT!T3</f>
        <v>PRT</v>
      </c>
      <c r="D129" s="121">
        <f>CT!U4</f>
        <v>450</v>
      </c>
      <c r="E129" s="44">
        <f ca="1">IF(F129="S",VLOOKUP(C129,C121:G127,5,FALSE)+$A$96,VLOOKUP(C129,C121:G127,5,FALSE))</f>
        <v>450</v>
      </c>
      <c r="F129" s="44" t="str">
        <f>IF(OR(C129=C122,C129=C121,C129=C126),"S","")</f>
        <v/>
      </c>
      <c r="G129" s="44"/>
      <c r="H129" s="44"/>
      <c r="I129" s="122"/>
      <c r="J129" s="123">
        <v>2</v>
      </c>
      <c r="K129" s="124"/>
      <c r="L129" s="55"/>
      <c r="M129" s="56"/>
      <c r="N129" s="56"/>
      <c r="O129" s="56"/>
      <c r="P129" s="56" t="s">
        <v>222</v>
      </c>
      <c r="Q129" s="56" t="s">
        <v>51</v>
      </c>
      <c r="R129" s="55" t="s">
        <v>204</v>
      </c>
      <c r="S129" s="55" t="s">
        <v>209</v>
      </c>
      <c r="T129" s="55" t="s">
        <v>219</v>
      </c>
      <c r="U129" s="58" t="s">
        <v>213</v>
      </c>
    </row>
    <row r="130" spans="3:21" ht="13.5" thickBot="1">
      <c r="J130">
        <v>1</v>
      </c>
      <c r="K130" s="102">
        <v>1</v>
      </c>
      <c r="L130" s="110" t="str">
        <f>CT!L7</f>
        <v>J</v>
      </c>
      <c r="M130" s="111">
        <f>CT!M7</f>
        <v>0</v>
      </c>
      <c r="N130" s="112">
        <f ca="1">IF(L130="S",HLOOKUP(L130,$P$129:U130,K130+1,FALSE)+$A$96,HLOOKUP(L130,$P$129:U130,K130+1,FALSE))</f>
        <v>32</v>
      </c>
      <c r="O130" s="57">
        <f>M130</f>
        <v>0</v>
      </c>
      <c r="P130" s="113">
        <f ca="1">'Type E'!B43</f>
        <v>32</v>
      </c>
      <c r="Q130" s="114">
        <f ca="1">'Type J'!B43</f>
        <v>32</v>
      </c>
      <c r="R130" s="115">
        <f ca="1">'Type K'!B43</f>
        <v>32</v>
      </c>
      <c r="S130" s="116">
        <f ca="1">'Type N'!B1290</f>
        <v>32</v>
      </c>
      <c r="T130" s="117">
        <f ca="1">'Type S'!B43</f>
        <v>32</v>
      </c>
      <c r="U130" s="118">
        <f ca="1">'Type T'!B540</f>
        <v>32</v>
      </c>
    </row>
    <row r="131" spans="3:21" ht="13.5" thickBot="1">
      <c r="C131" s="104">
        <v>4</v>
      </c>
      <c r="D131" s="105"/>
      <c r="E131" s="105"/>
      <c r="F131" s="105"/>
      <c r="G131" s="105"/>
      <c r="H131" s="105"/>
      <c r="I131" s="106"/>
      <c r="J131">
        <v>2</v>
      </c>
      <c r="K131" s="102">
        <v>2</v>
      </c>
      <c r="L131" s="110" t="str">
        <f>CT!L8</f>
        <v>J</v>
      </c>
      <c r="M131" s="111">
        <f>CT!M8</f>
        <v>0</v>
      </c>
      <c r="N131" s="112">
        <f ca="1">IF(L131="S",HLOOKUP(L131,$P$129:U131,K131+1,FALSE)+$A$96,HLOOKUP(L131,$P$129:U131,K131+1,FALSE))</f>
        <v>32</v>
      </c>
      <c r="O131" s="57">
        <f>M131</f>
        <v>0</v>
      </c>
      <c r="P131" s="113">
        <f ca="1">'Type E'!B44</f>
        <v>32</v>
      </c>
      <c r="Q131" s="114">
        <f ca="1">'Type J'!B44</f>
        <v>32</v>
      </c>
      <c r="R131" s="115">
        <f ca="1">'Type K'!B44</f>
        <v>32</v>
      </c>
      <c r="S131" s="116">
        <f ca="1">'Type N'!B1291</f>
        <v>32</v>
      </c>
      <c r="T131" s="117">
        <f ca="1">'Type S'!B44</f>
        <v>32</v>
      </c>
      <c r="U131" s="118">
        <f ca="1">'Type T'!B541</f>
        <v>32</v>
      </c>
    </row>
    <row r="132" spans="3:21" ht="13.5" thickBot="1">
      <c r="C132" s="108" t="s">
        <v>206</v>
      </c>
      <c r="D132" t="s">
        <v>50</v>
      </c>
      <c r="E132" t="s">
        <v>243</v>
      </c>
      <c r="F132" t="s">
        <v>749</v>
      </c>
      <c r="G132" t="s">
        <v>750</v>
      </c>
      <c r="I132" s="109"/>
      <c r="J132">
        <v>3</v>
      </c>
      <c r="K132" s="102">
        <v>3</v>
      </c>
      <c r="L132" s="110" t="str">
        <f>CT!L9</f>
        <v/>
      </c>
      <c r="M132" s="111">
        <f>CT!M9</f>
        <v>0</v>
      </c>
      <c r="N132" s="112" t="e">
        <f ca="1">IF(L132="S",HLOOKUP(L132,$P$129:U132,K132+1,FALSE)+$A$96,HLOOKUP(L132,$P$129:U132,K132+1,FALSE))</f>
        <v>#N/A</v>
      </c>
      <c r="O132" s="57">
        <f>M132</f>
        <v>0</v>
      </c>
      <c r="P132" s="113">
        <f ca="1">'Type E'!B45</f>
        <v>32</v>
      </c>
      <c r="Q132" s="114">
        <f ca="1">'Type J'!B45</f>
        <v>32</v>
      </c>
      <c r="R132" s="115">
        <f ca="1">'Type K'!B45</f>
        <v>32</v>
      </c>
      <c r="S132" s="116">
        <f ca="1">'Type N'!B1292</f>
        <v>32</v>
      </c>
      <c r="T132" s="117">
        <f ca="1">'Type S'!B45</f>
        <v>32</v>
      </c>
      <c r="U132" s="118">
        <f ca="1">'Type T'!B542</f>
        <v>32</v>
      </c>
    </row>
    <row r="133" spans="3:21" ht="13.5" thickBot="1">
      <c r="C133" s="108" t="str">
        <f t="shared" ref="C133:C138" si="5">C121</f>
        <v>SP1</v>
      </c>
      <c r="E133">
        <f ca="1">'Type S'!$B1542</f>
        <v>32</v>
      </c>
      <c r="F133">
        <f ca="1">CHOOSE(IF(ISNA(I133),1,IF(I133&gt;=13,13,2)),formulas!E133+(Temperatures!$H$3-Temperatures!$I$3),(E133-OFFSET(Temperatures!$H$3,formulas!I133-1,1))*(OFFSET(Temperatures!$H$3,formulas!I133,0)-OFFSET(Temperatures!$H$3,formulas!I133-1,0))/(OFFSET(Temperatures!$H$3,formulas!I133,1)-OFFSET(Temperatures!$H$3,formulas!I133-1,1))+OFFSET(Temperatures!$H$3,formulas!I133-1,0),formulas!E133+(Temperatures!$H$15-Temperatures!$I$15))</f>
        <v>31.268165753613559</v>
      </c>
      <c r="G133">
        <f t="shared" ref="G133:G138" ca="1" si="6">ROUND(F133,1)</f>
        <v>31.3</v>
      </c>
      <c r="I133" s="109">
        <f ca="1">VLOOKUP(E133,Temperatures!$H$3:$J$15,3,TRUE)</f>
        <v>1</v>
      </c>
      <c r="J133">
        <v>4</v>
      </c>
      <c r="K133" s="102">
        <v>4</v>
      </c>
      <c r="L133" s="110" t="str">
        <f>CT!L10</f>
        <v/>
      </c>
      <c r="M133" s="111">
        <f>CT!M10</f>
        <v>0</v>
      </c>
      <c r="N133" s="112" t="e">
        <f ca="1">IF(L133="S",HLOOKUP(L133,$P$129:U133,K133+1,FALSE)+$A$96,HLOOKUP(L133,$P$129:U133,K133+1,FALSE))</f>
        <v>#N/A</v>
      </c>
      <c r="O133" s="57">
        <f>M133</f>
        <v>0</v>
      </c>
      <c r="P133" s="113">
        <f ca="1">'Type E'!B46</f>
        <v>32</v>
      </c>
      <c r="Q133" s="114">
        <f ca="1">'Type J'!B46</f>
        <v>32</v>
      </c>
      <c r="R133" s="115">
        <f ca="1">'Type K'!B46</f>
        <v>32</v>
      </c>
      <c r="S133" s="116">
        <f ca="1">'Type N'!B1293</f>
        <v>32</v>
      </c>
      <c r="T133" s="117">
        <f ca="1">'Type S'!B46</f>
        <v>32</v>
      </c>
      <c r="U133" s="118">
        <f ca="1">'Type T'!B543</f>
        <v>32</v>
      </c>
    </row>
    <row r="134" spans="3:21" ht="13.5" thickBot="1">
      <c r="C134" s="108" t="str">
        <f t="shared" si="5"/>
        <v>SP3</v>
      </c>
      <c r="D134">
        <f>D141</f>
        <v>0</v>
      </c>
      <c r="E134">
        <f ca="1">'Type S'!$B1543</f>
        <v>32</v>
      </c>
      <c r="F134">
        <f ca="1">CHOOSE(IF(ISNA(I134),1,IF(I134&gt;=13,13,2)),formulas!E134+(Temperatures!$D$8-Temperatures!$E$8),(E134-OFFSET(Temperatures!$D$8,formulas!I134-1,1))*(OFFSET(Temperatures!$D$8,formulas!I134,0)-OFFSET(Temperatures!$D$8,formulas!I134-1,0))/(OFFSET(Temperatures!$D$8,formulas!I134,1)-OFFSET(Temperatures!$D$8,formulas!I134-1,1))+OFFSET(Temperatures!$D$8,formulas!I134-1,0),formulas!E134+(Temperatures!$D$14-Temperatures!$E$14))</f>
        <v>31.26202856304058</v>
      </c>
      <c r="G134">
        <f t="shared" ca="1" si="6"/>
        <v>31.3</v>
      </c>
      <c r="I134" s="109">
        <f ca="1">VLOOKUP(E134,Temperatures!$D$8:$F$14,3,TRUE)</f>
        <v>1</v>
      </c>
      <c r="J134">
        <v>5</v>
      </c>
      <c r="K134" s="102">
        <v>5</v>
      </c>
      <c r="L134" s="110" t="str">
        <f>CT!L11</f>
        <v/>
      </c>
      <c r="M134" s="111">
        <f>CT!M11</f>
        <v>0</v>
      </c>
      <c r="N134" s="112" t="e">
        <f ca="1">IF(L134="S",HLOOKUP(L134,$P$129:U134,K134+1,FALSE)+$A$96,HLOOKUP(L134,$P$129:U134,K134+1,FALSE))</f>
        <v>#N/A</v>
      </c>
      <c r="O134" s="57">
        <f>M134</f>
        <v>0</v>
      </c>
      <c r="P134" s="113">
        <f ca="1">'Type E'!B47</f>
        <v>32</v>
      </c>
      <c r="Q134" s="114">
        <f ca="1">'Type J'!B47</f>
        <v>32</v>
      </c>
      <c r="R134" s="115">
        <f ca="1">'Type K'!B47</f>
        <v>32</v>
      </c>
      <c r="S134" s="116">
        <f ca="1">'Type N'!B1294</f>
        <v>32</v>
      </c>
      <c r="T134" s="117">
        <f ca="1">'Type S'!B47</f>
        <v>32</v>
      </c>
      <c r="U134" s="118">
        <f ca="1">'Type T'!B544</f>
        <v>32</v>
      </c>
    </row>
    <row r="135" spans="3:21" ht="13.5" thickBot="1">
      <c r="C135" s="108" t="str">
        <f t="shared" si="5"/>
        <v>NTS12</v>
      </c>
      <c r="E135">
        <f ca="1">'Type N'!$B58</f>
        <v>32</v>
      </c>
      <c r="F135">
        <f ca="1">CHOOSE(IF(ISNA(I135),1,IF(I135&gt;=3,3,2)),formulas!E135+(Temperatures!$A$14-Temperatures!$B$14),(E135-OFFSET(Temperatures!$A$14,formulas!I135-1,1))*(OFFSET(Temperatures!$A$14,formulas!I135,0)-OFFSET(Temperatures!$A$14,formulas!I135-1,0))/(OFFSET(Temperatures!$A$14,formulas!I135,1)-OFFSET(Temperatures!$A$14,formulas!I135-1,1))+OFFSET(Temperatures!$A$14,formulas!I135-1,0),formulas!E135+(Temperatures!$A$16-Temperatures!$B$16))</f>
        <v>232.32253600002809</v>
      </c>
      <c r="G135">
        <f t="shared" ca="1" si="6"/>
        <v>232.3</v>
      </c>
      <c r="I135" s="109" t="e">
        <f ca="1">VLOOKUP(E135,Temperatures!$A$12:$C$16,3,TRUE)</f>
        <v>#N/A</v>
      </c>
      <c r="J135">
        <v>6</v>
      </c>
      <c r="K135" s="102">
        <v>6</v>
      </c>
      <c r="L135" s="110" t="str">
        <f>CT!L12</f>
        <v/>
      </c>
      <c r="M135" s="111">
        <f>CT!M12</f>
        <v>0</v>
      </c>
      <c r="N135" s="112" t="e">
        <f ca="1">IF(L135="S",HLOOKUP(L135,$P$129:U135,K135+1,FALSE)+$A$96,HLOOKUP(L135,$P$129:U135,K135+1,FALSE))</f>
        <v>#N/A</v>
      </c>
      <c r="O135" s="57">
        <f t="shared" ref="O135:O198" si="7">M135</f>
        <v>0</v>
      </c>
      <c r="P135" s="113">
        <f ca="1">'Type E'!B48</f>
        <v>32</v>
      </c>
      <c r="Q135" s="114">
        <f ca="1">'Type J'!B48</f>
        <v>32</v>
      </c>
      <c r="R135" s="115">
        <f ca="1">'Type K'!B48</f>
        <v>32</v>
      </c>
      <c r="S135" s="116">
        <f ca="1">'Type N'!B1295</f>
        <v>32</v>
      </c>
      <c r="T135" s="117">
        <f ca="1">'Type S'!B48</f>
        <v>32</v>
      </c>
      <c r="U135" s="118">
        <f ca="1">'Type T'!B545</f>
        <v>32</v>
      </c>
    </row>
    <row r="136" spans="3:21" ht="13.5" thickBot="1">
      <c r="C136" s="108" t="str">
        <f t="shared" si="5"/>
        <v>NTS10</v>
      </c>
      <c r="E136">
        <f ca="1">'Type N'!$B59</f>
        <v>32</v>
      </c>
      <c r="F136">
        <f ca="1">CHOOSE(IF(ISNA(I136),1,IF(I136&gt;=3,3,2)),formulas!E136+(Temperatures!$D$3-Temperatures!$E$3),(E136-OFFSET(Temperatures!$D$3,formulas!I136-1,1))*(OFFSET(Temperatures!$D$3,formulas!I136,0)-OFFSET(Temperatures!$D$3,formulas!I136-1,0))/(OFFSET(Temperatures!$D$3,formulas!I136,1)-OFFSET(Temperatures!$D$3,formulas!I136-1,1))+OFFSET(Temperatures!$D$3,formulas!I136-1,0),formulas!E136+(Temperatures!$D$5-Temperatures!$E$5))</f>
        <v>32.186053376023438</v>
      </c>
      <c r="G136">
        <f t="shared" ca="1" si="6"/>
        <v>32.200000000000003</v>
      </c>
      <c r="I136" s="109" t="e">
        <f ca="1">VLOOKUP(E136,Temperatures!$D$3:$F$5,3,TRUE)</f>
        <v>#N/A</v>
      </c>
      <c r="J136">
        <v>7</v>
      </c>
      <c r="K136" s="102">
        <v>7</v>
      </c>
      <c r="L136" s="110" t="str">
        <f>CT!L13</f>
        <v/>
      </c>
      <c r="M136" s="111">
        <f>CT!M13</f>
        <v>0</v>
      </c>
      <c r="N136" s="112" t="e">
        <f ca="1">IF(L136="S",HLOOKUP(L136,$P$129:U136,K136+1,FALSE)+$A$96,HLOOKUP(L136,$P$129:U136,K136+1,FALSE))</f>
        <v>#N/A</v>
      </c>
      <c r="O136" s="57">
        <f t="shared" si="7"/>
        <v>0</v>
      </c>
      <c r="P136" s="113">
        <f ca="1">'Type E'!B49</f>
        <v>32</v>
      </c>
      <c r="Q136" s="114">
        <f ca="1">'Type J'!B49</f>
        <v>32</v>
      </c>
      <c r="R136" s="115">
        <f ca="1">'Type K'!B49</f>
        <v>32</v>
      </c>
      <c r="S136" s="116">
        <f ca="1">'Type N'!B1296</f>
        <v>32</v>
      </c>
      <c r="T136" s="117">
        <f ca="1">'Type S'!B49</f>
        <v>32</v>
      </c>
      <c r="U136" s="118">
        <f ca="1">'Type T'!B546</f>
        <v>32</v>
      </c>
    </row>
    <row r="137" spans="3:21" ht="13.5" thickBot="1">
      <c r="C137" s="108" t="str">
        <f t="shared" si="5"/>
        <v>TTS1</v>
      </c>
      <c r="E137">
        <f ca="1">'Type T'!$B45</f>
        <v>32</v>
      </c>
      <c r="F137">
        <f ca="1">CHOOSE(IF(ISNA(I137),1,IF(I137&gt;=4,3,2)),formulas!E137+(Temperatures!$A$3-Temperatures!$B$3),(E137-OFFSET(Temperatures!$A$3,formulas!I137-1,1))*(OFFSET(Temperatures!$A$3,formulas!I137,0)-OFFSET(Temperatures!$A$3,formulas!I137-1,0))/(OFFSET(Temperatures!$A$3,formulas!I137,1)-OFFSET(Temperatures!$A$3,formulas!I137-1,1))+OFFSET(Temperatures!$A$3,formulas!I137-1,0),formulas!E137+(Temperatures!$A$3-Temperatures!$B$3))</f>
        <v>0</v>
      </c>
      <c r="G137">
        <f t="shared" ca="1" si="6"/>
        <v>0</v>
      </c>
      <c r="I137" s="109">
        <f ca="1">VLOOKUP(E137,Temperatures!$A$3:$C$5,3,TRUE)</f>
        <v>2</v>
      </c>
      <c r="J137">
        <v>8</v>
      </c>
      <c r="K137" s="102">
        <v>8</v>
      </c>
      <c r="L137" s="110" t="str">
        <f>CT!L14</f>
        <v/>
      </c>
      <c r="M137" s="111">
        <f>CT!M14</f>
        <v>0</v>
      </c>
      <c r="N137" s="112" t="e">
        <f ca="1">IF(L137="S",HLOOKUP(L137,$P$129:U137,K137+1,FALSE)+$A$96,HLOOKUP(L137,$P$129:U137,K137+1,FALSE))</f>
        <v>#N/A</v>
      </c>
      <c r="O137" s="57">
        <f t="shared" si="7"/>
        <v>0</v>
      </c>
      <c r="P137" s="113">
        <f ca="1">'Type E'!B50</f>
        <v>32</v>
      </c>
      <c r="Q137" s="114">
        <f ca="1">'Type J'!B50</f>
        <v>32</v>
      </c>
      <c r="R137" s="115">
        <f ca="1">'Type K'!B50</f>
        <v>32</v>
      </c>
      <c r="S137" s="116">
        <f ca="1">'Type N'!B1297</f>
        <v>32</v>
      </c>
      <c r="T137" s="117">
        <f ca="1">'Type S'!B50</f>
        <v>32</v>
      </c>
      <c r="U137" s="118">
        <f ca="1">'Type T'!B547</f>
        <v>32</v>
      </c>
    </row>
    <row r="138" spans="3:21" ht="13.5" thickBot="1">
      <c r="C138" s="108" t="str">
        <f t="shared" si="5"/>
        <v>ST7</v>
      </c>
      <c r="E138" s="119">
        <f ca="1">'ST-7'!$B56</f>
        <v>32.040321848434893</v>
      </c>
      <c r="F138">
        <f ca="1">E138</f>
        <v>32.040321848434893</v>
      </c>
      <c r="G138">
        <f t="shared" ca="1" si="6"/>
        <v>32</v>
      </c>
      <c r="I138" s="109"/>
      <c r="J138">
        <v>9</v>
      </c>
      <c r="K138" s="102">
        <v>9</v>
      </c>
      <c r="L138" s="110" t="str">
        <f>CT!L15</f>
        <v/>
      </c>
      <c r="M138" s="111">
        <f>CT!M15</f>
        <v>0</v>
      </c>
      <c r="N138" s="112" t="e">
        <f ca="1">IF(L138="S",HLOOKUP(L138,$P$129:U138,K138+1,FALSE)+$A$96,HLOOKUP(L138,$P$129:U138,K138+1,FALSE))</f>
        <v>#N/A</v>
      </c>
      <c r="O138" s="57">
        <f t="shared" si="7"/>
        <v>0</v>
      </c>
      <c r="P138" s="113">
        <f ca="1">'Type E'!B51</f>
        <v>32</v>
      </c>
      <c r="Q138" s="114">
        <f ca="1">'Type J'!B51</f>
        <v>32</v>
      </c>
      <c r="R138" s="115">
        <f ca="1">'Type K'!B51</f>
        <v>32</v>
      </c>
      <c r="S138" s="116">
        <f ca="1">'Type N'!B1298</f>
        <v>32</v>
      </c>
      <c r="T138" s="117">
        <f ca="1">'Type S'!B51</f>
        <v>32</v>
      </c>
      <c r="U138" s="118">
        <f ca="1">'Type T'!B548</f>
        <v>32</v>
      </c>
    </row>
    <row r="139" spans="3:21" ht="13.5" thickBot="1">
      <c r="C139" s="108" t="str">
        <f>C127</f>
        <v>PRT</v>
      </c>
      <c r="D139" s="119">
        <f>D134</f>
        <v>0</v>
      </c>
      <c r="E139" s="119">
        <f>D139</f>
        <v>0</v>
      </c>
      <c r="F139" s="119">
        <f>E139</f>
        <v>0</v>
      </c>
      <c r="G139" s="119">
        <f>ROUND(F139,3)</f>
        <v>0</v>
      </c>
      <c r="I139" s="109"/>
      <c r="J139">
        <v>10</v>
      </c>
      <c r="K139" s="102">
        <v>10</v>
      </c>
      <c r="L139" s="110" t="str">
        <f>CT!L16</f>
        <v/>
      </c>
      <c r="M139" s="111">
        <f>CT!M16</f>
        <v>0</v>
      </c>
      <c r="N139" s="112" t="e">
        <f ca="1">IF(L139="S",HLOOKUP(L139,$P$129:U139,K139+1,FALSE)+$A$96,HLOOKUP(L139,$P$129:U139,K139+1,FALSE))</f>
        <v>#N/A</v>
      </c>
      <c r="O139" s="57">
        <f t="shared" si="7"/>
        <v>0</v>
      </c>
      <c r="P139" s="113">
        <f ca="1">'Type E'!B52</f>
        <v>32</v>
      </c>
      <c r="Q139" s="114">
        <f ca="1">'Type J'!B52</f>
        <v>32</v>
      </c>
      <c r="R139" s="115">
        <f ca="1">'Type K'!B52</f>
        <v>32</v>
      </c>
      <c r="S139" s="116">
        <f ca="1">'Type N'!B1299</f>
        <v>32</v>
      </c>
      <c r="T139" s="117">
        <f ca="1">'Type S'!B52</f>
        <v>32</v>
      </c>
      <c r="U139" s="118">
        <f ca="1">'Type T'!B549</f>
        <v>32</v>
      </c>
    </row>
    <row r="140" spans="3:21" ht="13.5" thickBot="1">
      <c r="C140" s="108" t="s">
        <v>760</v>
      </c>
      <c r="D140" t="s">
        <v>50</v>
      </c>
      <c r="E140" t="s">
        <v>761</v>
      </c>
      <c r="I140" s="109"/>
      <c r="J140">
        <v>11</v>
      </c>
      <c r="K140" s="102">
        <v>11</v>
      </c>
      <c r="L140" s="110" t="str">
        <f>CT!L17</f>
        <v/>
      </c>
      <c r="M140" s="111">
        <f>CT!M17</f>
        <v>0</v>
      </c>
      <c r="N140" s="112" t="e">
        <f ca="1">IF(L140="S",HLOOKUP(L140,$P$129:U140,K140+1,FALSE)+$A$96,HLOOKUP(L140,$P$129:U140,K140+1,FALSE))</f>
        <v>#N/A</v>
      </c>
      <c r="O140" s="57">
        <f t="shared" si="7"/>
        <v>0</v>
      </c>
      <c r="P140" s="113">
        <f ca="1">'Type E'!B53</f>
        <v>32</v>
      </c>
      <c r="Q140" s="114">
        <f ca="1">'Type J'!B53</f>
        <v>32</v>
      </c>
      <c r="R140" s="115">
        <f ca="1">'Type K'!B53</f>
        <v>32</v>
      </c>
      <c r="S140" s="116">
        <f ca="1">'Type N'!B1300</f>
        <v>32</v>
      </c>
      <c r="T140" s="117">
        <f ca="1">'Type S'!B53</f>
        <v>32</v>
      </c>
      <c r="U140" s="118">
        <f ca="1">'Type T'!B550</f>
        <v>32</v>
      </c>
    </row>
    <row r="141" spans="3:21" ht="13.5" thickBot="1">
      <c r="C141" s="120" t="str">
        <f>CT!AB3</f>
        <v/>
      </c>
      <c r="D141" s="121">
        <f>CT!AC4</f>
        <v>0</v>
      </c>
      <c r="E141" s="44" t="e">
        <f ca="1">IF(F141="S",VLOOKUP(C141,C133:G139,5,FALSE)+$A$96,VLOOKUP(C141,C133:G139,5,FALSE))</f>
        <v>#N/A</v>
      </c>
      <c r="F141" s="44" t="str">
        <f>IF(OR(C141=C134,C141=C133,C141=C138),"S","")</f>
        <v/>
      </c>
      <c r="G141" s="44"/>
      <c r="H141" s="44"/>
      <c r="I141" s="122"/>
      <c r="J141">
        <v>12</v>
      </c>
      <c r="K141" s="102">
        <v>12</v>
      </c>
      <c r="L141" s="110" t="str">
        <f>CT!L18</f>
        <v/>
      </c>
      <c r="M141" s="111">
        <f>CT!M18</f>
        <v>0</v>
      </c>
      <c r="N141" s="112" t="e">
        <f ca="1">IF(L141="S",HLOOKUP(L141,$P$129:U141,K141+1,FALSE)+$A$96,HLOOKUP(L141,$P$129:U141,K141+1,FALSE))</f>
        <v>#N/A</v>
      </c>
      <c r="O141" s="57">
        <f t="shared" si="7"/>
        <v>0</v>
      </c>
      <c r="P141" s="113">
        <f ca="1">'Type E'!B54</f>
        <v>32</v>
      </c>
      <c r="Q141" s="114">
        <f ca="1">'Type J'!B54</f>
        <v>32</v>
      </c>
      <c r="R141" s="115">
        <f ca="1">'Type K'!B54</f>
        <v>32</v>
      </c>
      <c r="S141" s="116">
        <f ca="1">'Type N'!B1301</f>
        <v>32</v>
      </c>
      <c r="T141" s="117">
        <f ca="1">'Type S'!B54</f>
        <v>32</v>
      </c>
      <c r="U141" s="118">
        <f ca="1">'Type T'!B551</f>
        <v>32</v>
      </c>
    </row>
    <row r="142" spans="3:21" ht="13.5" thickBot="1">
      <c r="J142">
        <v>13</v>
      </c>
      <c r="K142" s="102">
        <v>13</v>
      </c>
      <c r="L142" s="110" t="str">
        <f>CT!L19</f>
        <v/>
      </c>
      <c r="M142" s="111">
        <f>CT!M19</f>
        <v>0</v>
      </c>
      <c r="N142" s="112" t="e">
        <f ca="1">IF(L142="S",HLOOKUP(L142,$P$129:U142,K142+1,FALSE)+$A$96,HLOOKUP(L142,$P$129:U142,K142+1,FALSE))</f>
        <v>#N/A</v>
      </c>
      <c r="O142" s="57">
        <f t="shared" si="7"/>
        <v>0</v>
      </c>
      <c r="P142" s="113">
        <f ca="1">'Type E'!B55</f>
        <v>32</v>
      </c>
      <c r="Q142" s="114">
        <f ca="1">'Type J'!B55</f>
        <v>32</v>
      </c>
      <c r="R142" s="115">
        <f ca="1">'Type K'!B55</f>
        <v>32</v>
      </c>
      <c r="S142" s="116">
        <f ca="1">'Type N'!B1302</f>
        <v>32</v>
      </c>
      <c r="T142" s="117">
        <f ca="1">'Type S'!B55</f>
        <v>32</v>
      </c>
      <c r="U142" s="118">
        <f ca="1">'Type T'!B552</f>
        <v>32</v>
      </c>
    </row>
    <row r="143" spans="3:21" ht="13.5" thickBot="1">
      <c r="C143" s="104">
        <v>5</v>
      </c>
      <c r="D143" s="105"/>
      <c r="E143" s="105"/>
      <c r="F143" s="105"/>
      <c r="G143" s="105"/>
      <c r="H143" s="105"/>
      <c r="I143" s="106"/>
      <c r="J143">
        <v>14</v>
      </c>
      <c r="K143" s="102">
        <v>14</v>
      </c>
      <c r="L143" s="110" t="str">
        <f>CT!L20</f>
        <v/>
      </c>
      <c r="M143" s="111">
        <f>CT!M20</f>
        <v>0</v>
      </c>
      <c r="N143" s="112" t="e">
        <f ca="1">IF(L143="S",HLOOKUP(L143,$P$129:U143,K143+1,FALSE)+$A$96,HLOOKUP(L143,$P$129:U143,K143+1,FALSE))</f>
        <v>#N/A</v>
      </c>
      <c r="O143" s="57">
        <f t="shared" si="7"/>
        <v>0</v>
      </c>
      <c r="P143" s="113">
        <f ca="1">'Type E'!B56</f>
        <v>32</v>
      </c>
      <c r="Q143" s="114">
        <f ca="1">'Type J'!B56</f>
        <v>32</v>
      </c>
      <c r="R143" s="115">
        <f ca="1">'Type K'!B56</f>
        <v>32</v>
      </c>
      <c r="S143" s="116">
        <f ca="1">'Type N'!B1303</f>
        <v>32</v>
      </c>
      <c r="T143" s="117">
        <f ca="1">'Type S'!B56</f>
        <v>32</v>
      </c>
      <c r="U143" s="118">
        <f ca="1">'Type T'!B553</f>
        <v>32</v>
      </c>
    </row>
    <row r="144" spans="3:21" ht="13.5" thickBot="1">
      <c r="C144" s="108" t="s">
        <v>206</v>
      </c>
      <c r="D144" t="s">
        <v>50</v>
      </c>
      <c r="E144" t="s">
        <v>243</v>
      </c>
      <c r="F144" t="s">
        <v>749</v>
      </c>
      <c r="G144" t="s">
        <v>750</v>
      </c>
      <c r="I144" s="109"/>
      <c r="J144">
        <v>15</v>
      </c>
      <c r="K144" s="102">
        <v>15</v>
      </c>
      <c r="L144" s="110" t="str">
        <f>CT!L21</f>
        <v/>
      </c>
      <c r="M144" s="111">
        <f>CT!M21</f>
        <v>0</v>
      </c>
      <c r="N144" s="112" t="e">
        <f ca="1">IF(L144="S",HLOOKUP(L144,$P$129:U144,K144+1,FALSE)+$A$96,HLOOKUP(L144,$P$129:U144,K144+1,FALSE))</f>
        <v>#N/A</v>
      </c>
      <c r="O144" s="57">
        <f t="shared" si="7"/>
        <v>0</v>
      </c>
      <c r="P144" s="113">
        <f ca="1">'Type E'!B57</f>
        <v>32</v>
      </c>
      <c r="Q144" s="114">
        <f ca="1">'Type J'!B57</f>
        <v>32</v>
      </c>
      <c r="R144" s="115">
        <f ca="1">'Type K'!B57</f>
        <v>32</v>
      </c>
      <c r="S144" s="116">
        <f ca="1">'Type N'!B1304</f>
        <v>32</v>
      </c>
      <c r="T144" s="117">
        <f ca="1">'Type S'!B57</f>
        <v>32</v>
      </c>
      <c r="U144" s="118">
        <f ca="1">'Type T'!B554</f>
        <v>32</v>
      </c>
    </row>
    <row r="145" spans="3:21" ht="13.5" thickBot="1">
      <c r="C145" s="108" t="str">
        <f t="shared" ref="C145:C150" si="8">C133</f>
        <v>SP1</v>
      </c>
      <c r="E145">
        <f ca="1">'Type S'!$B1554</f>
        <v>32</v>
      </c>
      <c r="F145">
        <f ca="1">CHOOSE(IF(ISNA(I145),1,IF(I145&gt;=13,13,2)),formulas!E145+(Temperatures!$H$3-Temperatures!$I$3),(E145-OFFSET(Temperatures!$H$3,formulas!I145-1,1))*(OFFSET(Temperatures!$H$3,formulas!I145,0)-OFFSET(Temperatures!$H$3,formulas!I145-1,0))/(OFFSET(Temperatures!$H$3,formulas!I145,1)-OFFSET(Temperatures!$H$3,formulas!I145-1,1))+OFFSET(Temperatures!$H$3,formulas!I145-1,0),formulas!E145+(Temperatures!$H$15-Temperatures!$I$15))</f>
        <v>31.268165753613559</v>
      </c>
      <c r="G145">
        <f t="shared" ref="G145:G150" ca="1" si="9">ROUND(F145,1)</f>
        <v>31.3</v>
      </c>
      <c r="I145" s="109">
        <f ca="1">VLOOKUP(E145,Temperatures!$H$3:$J$15,3,TRUE)</f>
        <v>1</v>
      </c>
      <c r="J145">
        <v>16</v>
      </c>
      <c r="K145" s="102">
        <v>16</v>
      </c>
      <c r="L145" s="110" t="str">
        <f>CT!L22</f>
        <v/>
      </c>
      <c r="M145" s="111">
        <f>CT!M22</f>
        <v>0</v>
      </c>
      <c r="N145" s="112" t="e">
        <f ca="1">IF(L145="S",HLOOKUP(L145,$P$129:U145,K145+1,FALSE)+$A$96,HLOOKUP(L145,$P$129:U145,K145+1,FALSE))</f>
        <v>#N/A</v>
      </c>
      <c r="O145" s="57">
        <f t="shared" si="7"/>
        <v>0</v>
      </c>
      <c r="P145" s="113">
        <f ca="1">'Type E'!B58</f>
        <v>32</v>
      </c>
      <c r="Q145" s="114">
        <f ca="1">'Type J'!B58</f>
        <v>32</v>
      </c>
      <c r="R145" s="115">
        <f ca="1">'Type K'!B58</f>
        <v>32</v>
      </c>
      <c r="S145" s="116">
        <f ca="1">'Type N'!B1305</f>
        <v>32</v>
      </c>
      <c r="T145" s="117">
        <f ca="1">'Type S'!B58</f>
        <v>32</v>
      </c>
      <c r="U145" s="118">
        <f ca="1">'Type T'!B555</f>
        <v>32</v>
      </c>
    </row>
    <row r="146" spans="3:21" ht="13.5" thickBot="1">
      <c r="C146" s="108" t="str">
        <f t="shared" si="8"/>
        <v>SP3</v>
      </c>
      <c r="D146">
        <f>D153</f>
        <v>0</v>
      </c>
      <c r="E146">
        <f ca="1">'Type S'!$B1555</f>
        <v>32</v>
      </c>
      <c r="F146">
        <f ca="1">CHOOSE(IF(ISNA(I146),1,IF(I146&gt;=13,13,2)),formulas!E146+(Temperatures!$D$8-Temperatures!$E$8),(E146-OFFSET(Temperatures!$D$8,formulas!I146-1,1))*(OFFSET(Temperatures!$D$8,formulas!I146,0)-OFFSET(Temperatures!$D$8,formulas!I146-1,0))/(OFFSET(Temperatures!$D$8,formulas!I146,1)-OFFSET(Temperatures!$D$8,formulas!I146-1,1))+OFFSET(Temperatures!$D$8,formulas!I146-1,0),formulas!E146+(Temperatures!$D$14-Temperatures!$E$14))</f>
        <v>31.26202856304058</v>
      </c>
      <c r="G146">
        <f t="shared" ca="1" si="9"/>
        <v>31.3</v>
      </c>
      <c r="I146" s="109">
        <f ca="1">VLOOKUP(E146,Temperatures!$D$8:$F$14,3,TRUE)</f>
        <v>1</v>
      </c>
      <c r="J146">
        <v>17</v>
      </c>
      <c r="K146" s="102">
        <v>17</v>
      </c>
      <c r="L146" s="110" t="str">
        <f>CT!L23</f>
        <v/>
      </c>
      <c r="M146" s="111">
        <f>CT!M23</f>
        <v>0</v>
      </c>
      <c r="N146" s="112" t="e">
        <f ca="1">IF(L146="S",HLOOKUP(L146,$P$129:U146,K146+1,FALSE)+$A$96,HLOOKUP(L146,$P$129:U146,K146+1,FALSE))</f>
        <v>#N/A</v>
      </c>
      <c r="O146" s="57">
        <f t="shared" si="7"/>
        <v>0</v>
      </c>
      <c r="P146" s="113">
        <f ca="1">'Type E'!B59</f>
        <v>32</v>
      </c>
      <c r="Q146" s="114">
        <f ca="1">'Type J'!B59</f>
        <v>32</v>
      </c>
      <c r="R146" s="115">
        <f ca="1">'Type K'!B59</f>
        <v>32</v>
      </c>
      <c r="S146" s="116">
        <f ca="1">'Type N'!B1306</f>
        <v>32</v>
      </c>
      <c r="T146" s="117">
        <f ca="1">'Type S'!B59</f>
        <v>32</v>
      </c>
      <c r="U146" s="118">
        <f ca="1">'Type T'!B556</f>
        <v>32</v>
      </c>
    </row>
    <row r="147" spans="3:21" ht="13.5" thickBot="1">
      <c r="C147" s="108" t="str">
        <f t="shared" si="8"/>
        <v>NTS12</v>
      </c>
      <c r="E147">
        <f ca="1">'Type N'!$B70</f>
        <v>32</v>
      </c>
      <c r="F147">
        <f ca="1">CHOOSE(IF(ISNA(I147),1,IF(I147&gt;=3,3,2)),formulas!E147+(Temperatures!$A$14-Temperatures!$B$14),(E147-OFFSET(Temperatures!$A$14,formulas!I147-1,1))*(OFFSET(Temperatures!$A$14,formulas!I147,0)-OFFSET(Temperatures!$A$14,formulas!I147-1,0))/(OFFSET(Temperatures!$A$14,formulas!I147,1)-OFFSET(Temperatures!$A$14,formulas!I147-1,1))+OFFSET(Temperatures!$A$14,formulas!I147-1,0),formulas!E147+(Temperatures!$A$16-Temperatures!$B$16))</f>
        <v>232.32253600002809</v>
      </c>
      <c r="G147">
        <f t="shared" ca="1" si="9"/>
        <v>232.3</v>
      </c>
      <c r="I147" s="109" t="e">
        <f ca="1">VLOOKUP(E147,Temperatures!$A$12:$C$16,3,TRUE)</f>
        <v>#N/A</v>
      </c>
      <c r="J147">
        <v>18</v>
      </c>
      <c r="K147" s="102">
        <v>18</v>
      </c>
      <c r="L147" s="110" t="str">
        <f>CT!L24</f>
        <v/>
      </c>
      <c r="M147" s="111">
        <f>CT!M24</f>
        <v>0</v>
      </c>
      <c r="N147" s="112" t="e">
        <f ca="1">IF(L147="S",HLOOKUP(L147,$P$129:U147,K147+1,FALSE)+$A$96,HLOOKUP(L147,$P$129:U147,K147+1,FALSE))</f>
        <v>#N/A</v>
      </c>
      <c r="O147" s="57">
        <f t="shared" si="7"/>
        <v>0</v>
      </c>
      <c r="P147" s="113">
        <f ca="1">'Type E'!B60</f>
        <v>32</v>
      </c>
      <c r="Q147" s="114">
        <f ca="1">'Type J'!B60</f>
        <v>32</v>
      </c>
      <c r="R147" s="115">
        <f ca="1">'Type K'!B60</f>
        <v>32</v>
      </c>
      <c r="S147" s="116">
        <f ca="1">'Type N'!B1307</f>
        <v>32</v>
      </c>
      <c r="T147" s="117">
        <f ca="1">'Type S'!B60</f>
        <v>32</v>
      </c>
      <c r="U147" s="118">
        <f ca="1">'Type T'!B557</f>
        <v>32</v>
      </c>
    </row>
    <row r="148" spans="3:21" ht="13.5" thickBot="1">
      <c r="C148" s="108" t="str">
        <f t="shared" si="8"/>
        <v>NTS10</v>
      </c>
      <c r="E148">
        <f ca="1">'Type N'!$B71</f>
        <v>32</v>
      </c>
      <c r="F148">
        <f ca="1">CHOOSE(IF(ISNA(I148),1,IF(I148&gt;=3,3,2)),formulas!E148+(Temperatures!$D$3-Temperatures!$E$3),(E148-OFFSET(Temperatures!$D$3,formulas!I148-1,1))*(OFFSET(Temperatures!$D$3,formulas!I148,0)-OFFSET(Temperatures!$D$3,formulas!I148-1,0))/(OFFSET(Temperatures!$D$3,formulas!I148,1)-OFFSET(Temperatures!$D$3,formulas!I148-1,1))+OFFSET(Temperatures!$D$3,formulas!I148-1,0),formulas!E148+(Temperatures!$D$5-Temperatures!$E$5))</f>
        <v>32.186053376023438</v>
      </c>
      <c r="G148">
        <f t="shared" ca="1" si="9"/>
        <v>32.200000000000003</v>
      </c>
      <c r="I148" s="109" t="e">
        <f ca="1">VLOOKUP(E148,Temperatures!$D$3:$F$5,3,TRUE)</f>
        <v>#N/A</v>
      </c>
      <c r="J148">
        <v>19</v>
      </c>
      <c r="K148" s="102">
        <v>19</v>
      </c>
      <c r="L148" s="110" t="str">
        <f>CT!L25</f>
        <v/>
      </c>
      <c r="M148" s="111">
        <f>CT!M25</f>
        <v>0</v>
      </c>
      <c r="N148" s="112" t="e">
        <f ca="1">IF(L148="S",HLOOKUP(L148,$P$129:U148,K148+1,FALSE)+$A$96,HLOOKUP(L148,$P$129:U148,K148+1,FALSE))</f>
        <v>#N/A</v>
      </c>
      <c r="O148" s="57">
        <f t="shared" si="7"/>
        <v>0</v>
      </c>
      <c r="P148" s="113">
        <f ca="1">'Type E'!B61</f>
        <v>32</v>
      </c>
      <c r="Q148" s="114">
        <f ca="1">'Type J'!B61</f>
        <v>32</v>
      </c>
      <c r="R148" s="115">
        <f ca="1">'Type K'!B61</f>
        <v>32</v>
      </c>
      <c r="S148" s="116">
        <f ca="1">'Type N'!B1308</f>
        <v>32</v>
      </c>
      <c r="T148" s="117">
        <f ca="1">'Type S'!B61</f>
        <v>32</v>
      </c>
      <c r="U148" s="118">
        <f ca="1">'Type T'!B558</f>
        <v>32</v>
      </c>
    </row>
    <row r="149" spans="3:21" ht="13.5" thickBot="1">
      <c r="C149" s="108" t="str">
        <f t="shared" si="8"/>
        <v>TTS1</v>
      </c>
      <c r="E149">
        <f ca="1">'Type T'!$B57</f>
        <v>32</v>
      </c>
      <c r="F149">
        <f ca="1">CHOOSE(IF(ISNA(I149),1,IF(I149&gt;=4,3,2)),formulas!E149+(Temperatures!$A$3-Temperatures!$B$3),(E149-OFFSET(Temperatures!$A$3,formulas!I149-1,1))*(OFFSET(Temperatures!$A$3,formulas!I149,0)-OFFSET(Temperatures!$A$3,formulas!I149-1,0))/(OFFSET(Temperatures!$A$3,formulas!I149,1)-OFFSET(Temperatures!$A$3,formulas!I149-1,1))+OFFSET(Temperatures!$A$3,formulas!I149-1,0),formulas!E149+(Temperatures!$A$3-Temperatures!$B$3))</f>
        <v>0</v>
      </c>
      <c r="G149">
        <f t="shared" ca="1" si="9"/>
        <v>0</v>
      </c>
      <c r="I149" s="109">
        <f ca="1">VLOOKUP(E149,Temperatures!$A$3:$C$5,3,TRUE)</f>
        <v>2</v>
      </c>
      <c r="J149">
        <v>20</v>
      </c>
      <c r="K149" s="102">
        <v>20</v>
      </c>
      <c r="L149" s="110" t="str">
        <f>CT!L26</f>
        <v/>
      </c>
      <c r="M149" s="111">
        <f>CT!M26</f>
        <v>0</v>
      </c>
      <c r="N149" s="112" t="e">
        <f ca="1">IF(L149="S",HLOOKUP(L149,$P$129:U149,K149+1,FALSE)+$A$96,HLOOKUP(L149,$P$129:U149,K149+1,FALSE))</f>
        <v>#N/A</v>
      </c>
      <c r="O149" s="57">
        <f t="shared" si="7"/>
        <v>0</v>
      </c>
      <c r="P149" s="113">
        <f ca="1">'Type E'!B62</f>
        <v>32</v>
      </c>
      <c r="Q149" s="114">
        <f ca="1">'Type J'!B62</f>
        <v>32</v>
      </c>
      <c r="R149" s="115">
        <f ca="1">'Type K'!B62</f>
        <v>32</v>
      </c>
      <c r="S149" s="116">
        <f ca="1">'Type N'!B1309</f>
        <v>32</v>
      </c>
      <c r="T149" s="117">
        <f ca="1">'Type S'!B62</f>
        <v>32</v>
      </c>
      <c r="U149" s="118">
        <f ca="1">'Type T'!B559</f>
        <v>32</v>
      </c>
    </row>
    <row r="150" spans="3:21" ht="13.5" thickBot="1">
      <c r="C150" s="108" t="str">
        <f t="shared" si="8"/>
        <v>ST7</v>
      </c>
      <c r="E150" s="119">
        <f ca="1">'ST-7'!$B68</f>
        <v>32.040321848434893</v>
      </c>
      <c r="F150">
        <f ca="1">E150</f>
        <v>32.040321848434893</v>
      </c>
      <c r="G150">
        <f t="shared" ca="1" si="9"/>
        <v>32</v>
      </c>
      <c r="I150" s="109"/>
      <c r="J150" s="125">
        <v>3</v>
      </c>
      <c r="K150" s="102">
        <v>21</v>
      </c>
      <c r="L150" s="110" t="str">
        <f>CT!T7</f>
        <v>J</v>
      </c>
      <c r="M150" s="111">
        <f>CT!U7</f>
        <v>0</v>
      </c>
      <c r="N150" s="112">
        <f ca="1">IF(L150="S",HLOOKUP(L150,$P$129:U150,K150+1,FALSE)+$A$96,HLOOKUP(L150,$P$129:U150,K150+1,FALSE))</f>
        <v>32</v>
      </c>
      <c r="O150" s="57">
        <f t="shared" si="7"/>
        <v>0</v>
      </c>
      <c r="P150" s="113">
        <f ca="1">'Type E'!B63</f>
        <v>32</v>
      </c>
      <c r="Q150" s="114">
        <f ca="1">'Type J'!B63</f>
        <v>32</v>
      </c>
      <c r="R150" s="115">
        <f ca="1">'Type K'!B63</f>
        <v>32</v>
      </c>
      <c r="S150" s="116">
        <f ca="1">'Type N'!B1310</f>
        <v>32</v>
      </c>
      <c r="T150" s="117">
        <f ca="1">'Type S'!B63</f>
        <v>32</v>
      </c>
      <c r="U150" s="118">
        <f ca="1">'Type T'!B560</f>
        <v>32</v>
      </c>
    </row>
    <row r="151" spans="3:21" ht="13.5" thickBot="1">
      <c r="C151" s="108" t="str">
        <f>C139</f>
        <v>PRT</v>
      </c>
      <c r="D151" s="119">
        <f>D146</f>
        <v>0</v>
      </c>
      <c r="E151" s="119">
        <f>D151</f>
        <v>0</v>
      </c>
      <c r="F151" s="119">
        <f>E151</f>
        <v>0</v>
      </c>
      <c r="G151" s="119">
        <f>ROUND(F151,3)</f>
        <v>0</v>
      </c>
      <c r="I151" s="109"/>
      <c r="J151">
        <v>2</v>
      </c>
      <c r="K151" s="102">
        <v>22</v>
      </c>
      <c r="L151" s="110" t="str">
        <f>CT!T8</f>
        <v>J</v>
      </c>
      <c r="M151" s="111">
        <f>CT!U8</f>
        <v>0</v>
      </c>
      <c r="N151" s="112">
        <f ca="1">IF(L151="S",HLOOKUP(L151,$P$129:U151,K151+1,FALSE)+$A$96,HLOOKUP(L151,$P$129:U151,K151+1,FALSE))</f>
        <v>32</v>
      </c>
      <c r="O151" s="57">
        <f t="shared" si="7"/>
        <v>0</v>
      </c>
      <c r="P151" s="113">
        <f ca="1">'Type E'!B64</f>
        <v>32</v>
      </c>
      <c r="Q151" s="114">
        <f ca="1">'Type J'!B64</f>
        <v>32</v>
      </c>
      <c r="R151" s="115">
        <f ca="1">'Type K'!B64</f>
        <v>32</v>
      </c>
      <c r="S151" s="116">
        <f ca="1">'Type N'!B1311</f>
        <v>32</v>
      </c>
      <c r="T151" s="117">
        <f ca="1">'Type S'!B64</f>
        <v>32</v>
      </c>
      <c r="U151" s="118">
        <f ca="1">'Type T'!B561</f>
        <v>32</v>
      </c>
    </row>
    <row r="152" spans="3:21" ht="13.5" thickBot="1">
      <c r="C152" s="108" t="s">
        <v>760</v>
      </c>
      <c r="D152" t="s">
        <v>50</v>
      </c>
      <c r="E152" t="s">
        <v>761</v>
      </c>
      <c r="I152" s="109"/>
      <c r="J152">
        <v>3</v>
      </c>
      <c r="K152" s="102">
        <v>23</v>
      </c>
      <c r="L152" s="110" t="str">
        <f>CT!T9</f>
        <v/>
      </c>
      <c r="M152" s="111">
        <f>CT!U9</f>
        <v>0</v>
      </c>
      <c r="N152" s="112" t="e">
        <f ca="1">IF(L152="S",HLOOKUP(L152,$P$129:U152,K152+1,FALSE)+$A$96,HLOOKUP(L152,$P$129:U152,K152+1,FALSE))</f>
        <v>#N/A</v>
      </c>
      <c r="O152" s="57">
        <f t="shared" si="7"/>
        <v>0</v>
      </c>
      <c r="P152" s="113">
        <f ca="1">'Type E'!B65</f>
        <v>32</v>
      </c>
      <c r="Q152" s="114">
        <f ca="1">'Type J'!B65</f>
        <v>32</v>
      </c>
      <c r="R152" s="115">
        <f ca="1">'Type K'!B65</f>
        <v>32</v>
      </c>
      <c r="S152" s="116">
        <f ca="1">'Type N'!B1312</f>
        <v>32</v>
      </c>
      <c r="T152" s="117">
        <f ca="1">'Type S'!B65</f>
        <v>32</v>
      </c>
      <c r="U152" s="118">
        <f ca="1">'Type T'!B562</f>
        <v>32</v>
      </c>
    </row>
    <row r="153" spans="3:21" ht="13.5" thickBot="1">
      <c r="C153" s="120" t="str">
        <f>CT!AJ3</f>
        <v/>
      </c>
      <c r="D153" s="121">
        <f>CT!AK4</f>
        <v>0</v>
      </c>
      <c r="E153" s="44" t="e">
        <f ca="1">IF(F153="S",VLOOKUP(C153,C145:G151,5,FALSE)+$A$96,VLOOKUP(C153,C145:G151,5,FALSE))</f>
        <v>#N/A</v>
      </c>
      <c r="F153" s="44" t="str">
        <f>IF(OR(C153=C146,C153=C145,C153=C150),"S","")</f>
        <v/>
      </c>
      <c r="G153" s="44"/>
      <c r="H153" s="44"/>
      <c r="I153" s="122"/>
      <c r="J153">
        <v>4</v>
      </c>
      <c r="K153" s="102">
        <v>24</v>
      </c>
      <c r="L153" s="110" t="str">
        <f>CT!T10</f>
        <v/>
      </c>
      <c r="M153" s="111">
        <f>CT!U10</f>
        <v>0</v>
      </c>
      <c r="N153" s="112" t="e">
        <f ca="1">IF(L153="S",HLOOKUP(L153,$P$129:U153,K153+1,FALSE)+$A$96,HLOOKUP(L153,$P$129:U153,K153+1,FALSE))</f>
        <v>#N/A</v>
      </c>
      <c r="O153" s="57">
        <f t="shared" si="7"/>
        <v>0</v>
      </c>
      <c r="P153" s="113">
        <f ca="1">'Type E'!B66</f>
        <v>32</v>
      </c>
      <c r="Q153" s="114">
        <f ca="1">'Type J'!B66</f>
        <v>32</v>
      </c>
      <c r="R153" s="115">
        <f ca="1">'Type K'!B66</f>
        <v>32</v>
      </c>
      <c r="S153" s="116">
        <f ca="1">'Type N'!B1313</f>
        <v>32</v>
      </c>
      <c r="T153" s="117">
        <f ca="1">'Type S'!B66</f>
        <v>32</v>
      </c>
      <c r="U153" s="118">
        <f ca="1">'Type T'!B563</f>
        <v>32</v>
      </c>
    </row>
    <row r="154" spans="3:21" ht="13.5" thickBot="1">
      <c r="J154">
        <v>5</v>
      </c>
      <c r="K154" s="102">
        <v>25</v>
      </c>
      <c r="L154" s="110" t="str">
        <f>CT!T11</f>
        <v/>
      </c>
      <c r="M154" s="111">
        <f>CT!U11</f>
        <v>0</v>
      </c>
      <c r="N154" s="112" t="e">
        <f ca="1">IF(L154="S",HLOOKUP(L154,$P$129:U154,K154+1,FALSE)+$A$96,HLOOKUP(L154,$P$129:U154,K154+1,FALSE))</f>
        <v>#N/A</v>
      </c>
      <c r="O154" s="57">
        <f t="shared" si="7"/>
        <v>0</v>
      </c>
      <c r="P154" s="113">
        <f ca="1">'Type E'!B67</f>
        <v>32</v>
      </c>
      <c r="Q154" s="114">
        <f ca="1">'Type J'!B67</f>
        <v>32</v>
      </c>
      <c r="R154" s="115">
        <f ca="1">'Type K'!B67</f>
        <v>32</v>
      </c>
      <c r="S154" s="116">
        <f ca="1">'Type N'!B1314</f>
        <v>32</v>
      </c>
      <c r="T154" s="117">
        <f ca="1">'Type S'!B67</f>
        <v>32</v>
      </c>
      <c r="U154" s="118">
        <f ca="1">'Type T'!B564</f>
        <v>32</v>
      </c>
    </row>
    <row r="155" spans="3:21" ht="13.5" thickBot="1">
      <c r="C155" s="104">
        <v>6</v>
      </c>
      <c r="D155" s="105"/>
      <c r="E155" s="105"/>
      <c r="F155" s="105"/>
      <c r="G155" s="105"/>
      <c r="H155" s="105"/>
      <c r="I155" s="106"/>
      <c r="J155">
        <v>6</v>
      </c>
      <c r="K155" s="102">
        <v>26</v>
      </c>
      <c r="L155" s="110" t="str">
        <f>CT!T12</f>
        <v/>
      </c>
      <c r="M155" s="111">
        <f>CT!U12</f>
        <v>0</v>
      </c>
      <c r="N155" s="112" t="e">
        <f ca="1">IF(L155="S",HLOOKUP(L155,$P$129:U155,K155+1,FALSE)+$A$96,HLOOKUP(L155,$P$129:U155,K155+1,FALSE))</f>
        <v>#N/A</v>
      </c>
      <c r="O155" s="57">
        <f t="shared" si="7"/>
        <v>0</v>
      </c>
      <c r="P155" s="113">
        <f ca="1">'Type E'!B68</f>
        <v>32</v>
      </c>
      <c r="Q155" s="114">
        <f ca="1">'Type J'!B68</f>
        <v>32</v>
      </c>
      <c r="R155" s="115">
        <f ca="1">'Type K'!B68</f>
        <v>32</v>
      </c>
      <c r="S155" s="116">
        <f ca="1">'Type N'!B1315</f>
        <v>32</v>
      </c>
      <c r="T155" s="117">
        <f ca="1">'Type S'!B68</f>
        <v>32</v>
      </c>
      <c r="U155" s="118">
        <f ca="1">'Type T'!B565</f>
        <v>32</v>
      </c>
    </row>
    <row r="156" spans="3:21" ht="13.5" thickBot="1">
      <c r="C156" s="108" t="s">
        <v>206</v>
      </c>
      <c r="D156" t="s">
        <v>50</v>
      </c>
      <c r="E156" t="s">
        <v>243</v>
      </c>
      <c r="F156" t="s">
        <v>749</v>
      </c>
      <c r="G156" t="s">
        <v>750</v>
      </c>
      <c r="I156" s="109"/>
      <c r="J156">
        <v>7</v>
      </c>
      <c r="K156" s="102">
        <v>27</v>
      </c>
      <c r="L156" s="110" t="str">
        <f>CT!T13</f>
        <v/>
      </c>
      <c r="M156" s="111">
        <f>CT!U13</f>
        <v>0</v>
      </c>
      <c r="N156" s="112" t="e">
        <f ca="1">IF(L156="S",HLOOKUP(L156,$P$129:U156,K156+1,FALSE)+$A$96,HLOOKUP(L156,$P$129:U156,K156+1,FALSE))</f>
        <v>#N/A</v>
      </c>
      <c r="O156" s="57">
        <f t="shared" si="7"/>
        <v>0</v>
      </c>
      <c r="P156" s="113">
        <f ca="1">'Type E'!B69</f>
        <v>32</v>
      </c>
      <c r="Q156" s="114">
        <f ca="1">'Type J'!B69</f>
        <v>32</v>
      </c>
      <c r="R156" s="115">
        <f ca="1">'Type K'!B69</f>
        <v>32</v>
      </c>
      <c r="S156" s="116">
        <f ca="1">'Type N'!B1316</f>
        <v>32</v>
      </c>
      <c r="T156" s="117">
        <f ca="1">'Type S'!B69</f>
        <v>32</v>
      </c>
      <c r="U156" s="118">
        <f ca="1">'Type T'!B566</f>
        <v>32</v>
      </c>
    </row>
    <row r="157" spans="3:21" ht="13.5" thickBot="1">
      <c r="C157" s="108" t="str">
        <f t="shared" ref="C157:C162" si="10">C145</f>
        <v>SP1</v>
      </c>
      <c r="E157">
        <f ca="1">'Type S'!$B1566</f>
        <v>32</v>
      </c>
      <c r="F157">
        <f ca="1">CHOOSE(IF(ISNA(I157),1,IF(I157&gt;=13,13,2)),formulas!E157+(Temperatures!$H$3-Temperatures!$I$3),(E157-OFFSET(Temperatures!$H$3,formulas!I157-1,1))*(OFFSET(Temperatures!$H$3,formulas!I157,0)-OFFSET(Temperatures!$H$3,formulas!I157-1,0))/(OFFSET(Temperatures!$H$3,formulas!I157,1)-OFFSET(Temperatures!$H$3,formulas!I157-1,1))+OFFSET(Temperatures!$H$3,formulas!I157-1,0),formulas!E157+(Temperatures!$H$15-Temperatures!$I$15))</f>
        <v>31.268165753613559</v>
      </c>
      <c r="G157">
        <f t="shared" ref="G157:G162" ca="1" si="11">ROUND(F157,1)</f>
        <v>31.3</v>
      </c>
      <c r="I157" s="109">
        <f ca="1">VLOOKUP(E157,Temperatures!$H$3:$J$15,3,TRUE)</f>
        <v>1</v>
      </c>
      <c r="J157">
        <v>8</v>
      </c>
      <c r="K157" s="102">
        <v>28</v>
      </c>
      <c r="L157" s="110" t="str">
        <f>CT!T14</f>
        <v/>
      </c>
      <c r="M157" s="111">
        <f>CT!U14</f>
        <v>0</v>
      </c>
      <c r="N157" s="112" t="e">
        <f ca="1">IF(L157="S",HLOOKUP(L157,$P$129:U157,K157+1,FALSE)+$A$96,HLOOKUP(L157,$P$129:U157,K157+1,FALSE))</f>
        <v>#N/A</v>
      </c>
      <c r="O157" s="57">
        <f t="shared" si="7"/>
        <v>0</v>
      </c>
      <c r="P157" s="113">
        <f ca="1">'Type E'!B70</f>
        <v>32</v>
      </c>
      <c r="Q157" s="114">
        <f ca="1">'Type J'!B70</f>
        <v>32</v>
      </c>
      <c r="R157" s="115">
        <f ca="1">'Type K'!B70</f>
        <v>32</v>
      </c>
      <c r="S157" s="116">
        <f ca="1">'Type N'!B1317</f>
        <v>32</v>
      </c>
      <c r="T157" s="117">
        <f ca="1">'Type S'!B70</f>
        <v>32</v>
      </c>
      <c r="U157" s="118">
        <f ca="1">'Type T'!B567</f>
        <v>32</v>
      </c>
    </row>
    <row r="158" spans="3:21" ht="13.5" thickBot="1">
      <c r="C158" s="108" t="str">
        <f t="shared" si="10"/>
        <v>SP3</v>
      </c>
      <c r="D158">
        <f>D165</f>
        <v>0</v>
      </c>
      <c r="E158">
        <f ca="1">'Type S'!$B1567</f>
        <v>32</v>
      </c>
      <c r="F158">
        <f ca="1">CHOOSE(IF(ISNA(I158),1,IF(I158&gt;=13,13,2)),formulas!E158+(Temperatures!$D$8-Temperatures!$E$8),(E158-OFFSET(Temperatures!$D$8,formulas!I158-1,1))*(OFFSET(Temperatures!$D$8,formulas!I158,0)-OFFSET(Temperatures!$D$8,formulas!I158-1,0))/(OFFSET(Temperatures!$D$8,formulas!I158,1)-OFFSET(Temperatures!$D$8,formulas!I158-1,1))+OFFSET(Temperatures!$D$8,formulas!I158-1,0),formulas!E158+(Temperatures!$D$14-Temperatures!$E$14))</f>
        <v>31.26202856304058</v>
      </c>
      <c r="G158">
        <f t="shared" ca="1" si="11"/>
        <v>31.3</v>
      </c>
      <c r="I158" s="109">
        <f ca="1">VLOOKUP(E158,Temperatures!$D$8:$F$14,3,TRUE)</f>
        <v>1</v>
      </c>
      <c r="J158">
        <v>9</v>
      </c>
      <c r="K158" s="102">
        <v>29</v>
      </c>
      <c r="L158" s="110" t="str">
        <f>CT!T15</f>
        <v/>
      </c>
      <c r="M158" s="111">
        <f>CT!U15</f>
        <v>0</v>
      </c>
      <c r="N158" s="112" t="e">
        <f ca="1">IF(L158="S",HLOOKUP(L158,$P$129:U158,K158+1,FALSE)+$A$96,HLOOKUP(L158,$P$129:U158,K158+1,FALSE))</f>
        <v>#N/A</v>
      </c>
      <c r="O158" s="57">
        <f t="shared" si="7"/>
        <v>0</v>
      </c>
      <c r="P158" s="113">
        <f ca="1">'Type E'!B71</f>
        <v>32</v>
      </c>
      <c r="Q158" s="114">
        <f ca="1">'Type J'!B71</f>
        <v>32</v>
      </c>
      <c r="R158" s="115">
        <f ca="1">'Type K'!B71</f>
        <v>32</v>
      </c>
      <c r="S158" s="116">
        <f ca="1">'Type N'!B1318</f>
        <v>32</v>
      </c>
      <c r="T158" s="117">
        <f ca="1">'Type S'!B71</f>
        <v>32</v>
      </c>
      <c r="U158" s="118">
        <f ca="1">'Type T'!B568</f>
        <v>32</v>
      </c>
    </row>
    <row r="159" spans="3:21" ht="13.5" thickBot="1">
      <c r="C159" s="108" t="str">
        <f t="shared" si="10"/>
        <v>NTS12</v>
      </c>
      <c r="E159">
        <f ca="1">'Type N'!$B82</f>
        <v>32</v>
      </c>
      <c r="F159">
        <f ca="1">CHOOSE(IF(ISNA(I159),1,IF(I159&gt;=3,3,2)),formulas!E159+(Temperatures!$A$14-Temperatures!$B$14),(E159-OFFSET(Temperatures!$A$14,formulas!I159-1,1))*(OFFSET(Temperatures!$A$14,formulas!I159,0)-OFFSET(Temperatures!$A$14,formulas!I159-1,0))/(OFFSET(Temperatures!$A$14,formulas!I159,1)-OFFSET(Temperatures!$A$14,formulas!I159-1,1))+OFFSET(Temperatures!$A$14,formulas!I159-1,0),formulas!E159+(Temperatures!$A$16-Temperatures!$B$16))</f>
        <v>232.32253600002809</v>
      </c>
      <c r="G159">
        <f t="shared" ca="1" si="11"/>
        <v>232.3</v>
      </c>
      <c r="I159" s="109" t="e">
        <f ca="1">VLOOKUP(E159,Temperatures!$A$12:$C$16,3,TRUE)</f>
        <v>#N/A</v>
      </c>
      <c r="J159">
        <v>10</v>
      </c>
      <c r="K159" s="102">
        <v>30</v>
      </c>
      <c r="L159" s="110" t="str">
        <f>CT!T16</f>
        <v/>
      </c>
      <c r="M159" s="111">
        <f>CT!U16</f>
        <v>0</v>
      </c>
      <c r="N159" s="112" t="e">
        <f ca="1">IF(L159="S",HLOOKUP(L159,$P$129:U159,K159+1,FALSE)+$A$96,HLOOKUP(L159,$P$129:U159,K159+1,FALSE))</f>
        <v>#N/A</v>
      </c>
      <c r="O159" s="57">
        <f t="shared" si="7"/>
        <v>0</v>
      </c>
      <c r="P159" s="113">
        <f ca="1">'Type E'!B72</f>
        <v>32</v>
      </c>
      <c r="Q159" s="114">
        <f ca="1">'Type J'!B72</f>
        <v>32</v>
      </c>
      <c r="R159" s="115">
        <f ca="1">'Type K'!B72</f>
        <v>32</v>
      </c>
      <c r="S159" s="116">
        <f ca="1">'Type N'!B1319</f>
        <v>32</v>
      </c>
      <c r="T159" s="117">
        <f ca="1">'Type S'!B72</f>
        <v>32</v>
      </c>
      <c r="U159" s="118">
        <f ca="1">'Type T'!B569</f>
        <v>32</v>
      </c>
    </row>
    <row r="160" spans="3:21" ht="13.5" thickBot="1">
      <c r="C160" s="108" t="str">
        <f t="shared" si="10"/>
        <v>NTS10</v>
      </c>
      <c r="E160">
        <f ca="1">'Type N'!$B83</f>
        <v>32</v>
      </c>
      <c r="F160">
        <f ca="1">CHOOSE(IF(ISNA(I160),1,IF(I160&gt;=3,3,2)),formulas!E160+(Temperatures!$D$3-Temperatures!$E$3),(E160-OFFSET(Temperatures!$D$3,formulas!I160-1,1))*(OFFSET(Temperatures!$D$3,formulas!I160,0)-OFFSET(Temperatures!$D$3,formulas!I160-1,0))/(OFFSET(Temperatures!$D$3,formulas!I160,1)-OFFSET(Temperatures!$D$3,formulas!I160-1,1))+OFFSET(Temperatures!$D$3,formulas!I160-1,0),formulas!E160+(Temperatures!$D$5-Temperatures!$E$5))</f>
        <v>32.186053376023438</v>
      </c>
      <c r="G160">
        <f t="shared" ca="1" si="11"/>
        <v>32.200000000000003</v>
      </c>
      <c r="I160" s="109" t="e">
        <f ca="1">VLOOKUP(E160,Temperatures!$D$3:$F$5,3,TRUE)</f>
        <v>#N/A</v>
      </c>
      <c r="J160">
        <v>11</v>
      </c>
      <c r="K160" s="102">
        <v>31</v>
      </c>
      <c r="L160" s="110" t="str">
        <f>CT!T17</f>
        <v/>
      </c>
      <c r="M160" s="111">
        <f>CT!U17</f>
        <v>0</v>
      </c>
      <c r="N160" s="112" t="e">
        <f ca="1">IF(L160="S",HLOOKUP(L160,$P$129:U160,K160+1,FALSE)+$A$96,HLOOKUP(L160,$P$129:U160,K160+1,FALSE))</f>
        <v>#N/A</v>
      </c>
      <c r="O160" s="57">
        <f t="shared" si="7"/>
        <v>0</v>
      </c>
      <c r="P160" s="113">
        <f ca="1">'Type E'!B73</f>
        <v>32</v>
      </c>
      <c r="Q160" s="114">
        <f ca="1">'Type J'!B73</f>
        <v>32</v>
      </c>
      <c r="R160" s="115">
        <f ca="1">'Type K'!B73</f>
        <v>32</v>
      </c>
      <c r="S160" s="116">
        <f ca="1">'Type N'!B1320</f>
        <v>32</v>
      </c>
      <c r="T160" s="117">
        <f ca="1">'Type S'!B73</f>
        <v>32</v>
      </c>
      <c r="U160" s="118">
        <f ca="1">'Type T'!B570</f>
        <v>32</v>
      </c>
    </row>
    <row r="161" spans="3:21" ht="13.5" thickBot="1">
      <c r="C161" s="108" t="str">
        <f t="shared" si="10"/>
        <v>TTS1</v>
      </c>
      <c r="E161">
        <f ca="1">'Type T'!$B69</f>
        <v>32</v>
      </c>
      <c r="F161">
        <f ca="1">CHOOSE(IF(ISNA(I161),1,IF(I161&gt;=4,3,2)),formulas!E161+(Temperatures!$A$3-Temperatures!$B$3),(E161-OFFSET(Temperatures!$A$3,formulas!I161-1,1))*(OFFSET(Temperatures!$A$3,formulas!I161,0)-OFFSET(Temperatures!$A$3,formulas!I161-1,0))/(OFFSET(Temperatures!$A$3,formulas!I161,1)-OFFSET(Temperatures!$A$3,formulas!I161-1,1))+OFFSET(Temperatures!$A$3,formulas!I161-1,0),formulas!E161+(Temperatures!$A$3-Temperatures!$B$3))</f>
        <v>0</v>
      </c>
      <c r="G161">
        <f t="shared" ca="1" si="11"/>
        <v>0</v>
      </c>
      <c r="I161" s="109">
        <f ca="1">VLOOKUP(E161,Temperatures!$A$3:$C$5,3,TRUE)</f>
        <v>2</v>
      </c>
      <c r="J161">
        <v>12</v>
      </c>
      <c r="K161" s="102">
        <v>32</v>
      </c>
      <c r="L161" s="110" t="str">
        <f>CT!T18</f>
        <v/>
      </c>
      <c r="M161" s="111">
        <f>CT!U18</f>
        <v>0</v>
      </c>
      <c r="N161" s="112" t="e">
        <f ca="1">IF(L161="S",HLOOKUP(L161,$P$129:U161,K161+1,FALSE)+$A$96,HLOOKUP(L161,$P$129:U161,K161+1,FALSE))</f>
        <v>#N/A</v>
      </c>
      <c r="O161" s="57">
        <f t="shared" si="7"/>
        <v>0</v>
      </c>
      <c r="P161" s="113">
        <f ca="1">'Type E'!B74</f>
        <v>32</v>
      </c>
      <c r="Q161" s="114">
        <f ca="1">'Type J'!B74</f>
        <v>32</v>
      </c>
      <c r="R161" s="115">
        <f ca="1">'Type K'!B74</f>
        <v>32</v>
      </c>
      <c r="S161" s="116">
        <f ca="1">'Type N'!B1321</f>
        <v>32</v>
      </c>
      <c r="T161" s="117">
        <f ca="1">'Type S'!B74</f>
        <v>32</v>
      </c>
      <c r="U161" s="118">
        <f ca="1">'Type T'!B571</f>
        <v>32</v>
      </c>
    </row>
    <row r="162" spans="3:21" ht="13.5" thickBot="1">
      <c r="C162" s="108" t="str">
        <f t="shared" si="10"/>
        <v>ST7</v>
      </c>
      <c r="E162" s="119">
        <f ca="1">'ST-7'!$B80</f>
        <v>32.040321848434893</v>
      </c>
      <c r="F162">
        <f ca="1">E162</f>
        <v>32.040321848434893</v>
      </c>
      <c r="G162">
        <f t="shared" ca="1" si="11"/>
        <v>32</v>
      </c>
      <c r="I162" s="109"/>
      <c r="J162">
        <v>13</v>
      </c>
      <c r="K162" s="102">
        <v>33</v>
      </c>
      <c r="L162" s="110" t="str">
        <f>CT!T19</f>
        <v/>
      </c>
      <c r="M162" s="111">
        <f>CT!U19</f>
        <v>0</v>
      </c>
      <c r="N162" s="112" t="e">
        <f ca="1">IF(L162="S",HLOOKUP(L162,$P$129:U162,K162+1,FALSE)+$A$96,HLOOKUP(L162,$P$129:U162,K162+1,FALSE))</f>
        <v>#N/A</v>
      </c>
      <c r="O162" s="57">
        <f t="shared" si="7"/>
        <v>0</v>
      </c>
      <c r="P162" s="113">
        <f ca="1">'Type E'!B75</f>
        <v>32</v>
      </c>
      <c r="Q162" s="114">
        <f ca="1">'Type J'!B75</f>
        <v>32</v>
      </c>
      <c r="R162" s="115">
        <f ca="1">'Type K'!B75</f>
        <v>32</v>
      </c>
      <c r="S162" s="116">
        <f ca="1">'Type N'!B1322</f>
        <v>32</v>
      </c>
      <c r="T162" s="117">
        <f ca="1">'Type S'!B75</f>
        <v>32</v>
      </c>
      <c r="U162" s="118">
        <f ca="1">'Type T'!B572</f>
        <v>32</v>
      </c>
    </row>
    <row r="163" spans="3:21" ht="13.5" thickBot="1">
      <c r="C163" s="108" t="str">
        <f>C151</f>
        <v>PRT</v>
      </c>
      <c r="D163" s="119">
        <f>D158</f>
        <v>0</v>
      </c>
      <c r="E163" s="119">
        <f>D163</f>
        <v>0</v>
      </c>
      <c r="F163" s="119">
        <f>E163</f>
        <v>0</v>
      </c>
      <c r="G163" s="119">
        <f>ROUND(F163,3)</f>
        <v>0</v>
      </c>
      <c r="I163" s="109"/>
      <c r="J163">
        <v>14</v>
      </c>
      <c r="K163" s="102">
        <v>34</v>
      </c>
      <c r="L163" s="110" t="str">
        <f>CT!T20</f>
        <v/>
      </c>
      <c r="M163" s="111">
        <f>CT!U20</f>
        <v>0</v>
      </c>
      <c r="N163" s="112" t="e">
        <f ca="1">IF(L163="S",HLOOKUP(L163,$P$129:U163,K163+1,FALSE)+$A$96,HLOOKUP(L163,$P$129:U163,K163+1,FALSE))</f>
        <v>#N/A</v>
      </c>
      <c r="O163" s="57">
        <f t="shared" si="7"/>
        <v>0</v>
      </c>
      <c r="P163" s="113">
        <f ca="1">'Type E'!B76</f>
        <v>32</v>
      </c>
      <c r="Q163" s="114">
        <f ca="1">'Type J'!B76</f>
        <v>32</v>
      </c>
      <c r="R163" s="115">
        <f ca="1">'Type K'!B76</f>
        <v>32</v>
      </c>
      <c r="S163" s="116">
        <f ca="1">'Type N'!B1323</f>
        <v>32</v>
      </c>
      <c r="T163" s="117">
        <f ca="1">'Type S'!B76</f>
        <v>32</v>
      </c>
      <c r="U163" s="118">
        <f ca="1">'Type T'!B573</f>
        <v>32</v>
      </c>
    </row>
    <row r="164" spans="3:21" ht="13.5" thickBot="1">
      <c r="C164" s="108" t="s">
        <v>760</v>
      </c>
      <c r="D164" t="s">
        <v>50</v>
      </c>
      <c r="E164" t="s">
        <v>761</v>
      </c>
      <c r="I164" s="109"/>
      <c r="J164">
        <v>15</v>
      </c>
      <c r="K164" s="102">
        <v>35</v>
      </c>
      <c r="L164" s="110" t="str">
        <f>CT!T21</f>
        <v/>
      </c>
      <c r="M164" s="111">
        <f>CT!U21</f>
        <v>0</v>
      </c>
      <c r="N164" s="112" t="e">
        <f ca="1">IF(L164="S",HLOOKUP(L164,$P$129:U164,K164+1,FALSE)+$A$96,HLOOKUP(L164,$P$129:U164,K164+1,FALSE))</f>
        <v>#N/A</v>
      </c>
      <c r="O164" s="57">
        <f t="shared" si="7"/>
        <v>0</v>
      </c>
      <c r="P164" s="113">
        <f ca="1">'Type E'!B77</f>
        <v>32</v>
      </c>
      <c r="Q164" s="114">
        <f ca="1">'Type J'!B77</f>
        <v>32</v>
      </c>
      <c r="R164" s="115">
        <f ca="1">'Type K'!B77</f>
        <v>32</v>
      </c>
      <c r="S164" s="116">
        <f ca="1">'Type N'!B1324</f>
        <v>32</v>
      </c>
      <c r="T164" s="117">
        <f ca="1">'Type S'!B77</f>
        <v>32</v>
      </c>
      <c r="U164" s="118">
        <f ca="1">'Type T'!B574</f>
        <v>32</v>
      </c>
    </row>
    <row r="165" spans="3:21" ht="13.5" thickBot="1">
      <c r="C165" s="120" t="str">
        <f>CT!AR3</f>
        <v/>
      </c>
      <c r="D165" s="121">
        <f>CT!AS4</f>
        <v>0</v>
      </c>
      <c r="E165" s="44" t="e">
        <f ca="1">IF(F165="S",VLOOKUP(C165,C157:G163,5,FALSE)+$A$96,VLOOKUP(C165,C157:G163,5,FALSE))</f>
        <v>#N/A</v>
      </c>
      <c r="F165" s="44" t="str">
        <f>IF(OR(C165=C158,C165=C157,C165=C162),"S","")</f>
        <v/>
      </c>
      <c r="G165" s="44"/>
      <c r="H165" s="44"/>
      <c r="I165" s="122"/>
      <c r="J165">
        <v>16</v>
      </c>
      <c r="K165" s="102">
        <v>36</v>
      </c>
      <c r="L165" s="110" t="str">
        <f>CT!T22</f>
        <v/>
      </c>
      <c r="M165" s="111">
        <f>CT!U22</f>
        <v>0</v>
      </c>
      <c r="N165" s="112" t="e">
        <f ca="1">IF(L165="S",HLOOKUP(L165,$P$129:U165,K165+1,FALSE)+$A$96,HLOOKUP(L165,$P$129:U165,K165+1,FALSE))</f>
        <v>#N/A</v>
      </c>
      <c r="O165" s="57">
        <f t="shared" si="7"/>
        <v>0</v>
      </c>
      <c r="P165" s="113">
        <f ca="1">'Type E'!B78</f>
        <v>32</v>
      </c>
      <c r="Q165" s="114">
        <f ca="1">'Type J'!B78</f>
        <v>32</v>
      </c>
      <c r="R165" s="115">
        <f ca="1">'Type K'!B78</f>
        <v>32</v>
      </c>
      <c r="S165" s="116">
        <f ca="1">'Type N'!B1325</f>
        <v>32</v>
      </c>
      <c r="T165" s="117">
        <f ca="1">'Type S'!B78</f>
        <v>32</v>
      </c>
      <c r="U165" s="118">
        <f ca="1">'Type T'!B575</f>
        <v>32</v>
      </c>
    </row>
    <row r="166" spans="3:21" ht="13.5" thickBot="1">
      <c r="J166">
        <v>17</v>
      </c>
      <c r="K166" s="102">
        <v>37</v>
      </c>
      <c r="L166" s="110" t="str">
        <f>CT!T23</f>
        <v/>
      </c>
      <c r="M166" s="111">
        <f>CT!U23</f>
        <v>0</v>
      </c>
      <c r="N166" s="112" t="e">
        <f ca="1">IF(L166="S",HLOOKUP(L166,$P$129:U166,K166+1,FALSE)+$A$96,HLOOKUP(L166,$P$129:U166,K166+1,FALSE))</f>
        <v>#N/A</v>
      </c>
      <c r="O166" s="57">
        <f t="shared" si="7"/>
        <v>0</v>
      </c>
      <c r="P166" s="113">
        <f ca="1">'Type E'!B79</f>
        <v>32</v>
      </c>
      <c r="Q166" s="114">
        <f ca="1">'Type J'!B79</f>
        <v>32</v>
      </c>
      <c r="R166" s="115">
        <f ca="1">'Type K'!B79</f>
        <v>32</v>
      </c>
      <c r="S166" s="116">
        <f ca="1">'Type N'!B1326</f>
        <v>32</v>
      </c>
      <c r="T166" s="117">
        <f ca="1">'Type S'!B79</f>
        <v>32</v>
      </c>
      <c r="U166" s="118">
        <f ca="1">'Type T'!B576</f>
        <v>32</v>
      </c>
    </row>
    <row r="167" spans="3:21" ht="13.5" thickBot="1">
      <c r="C167" s="104">
        <v>7</v>
      </c>
      <c r="D167" s="105"/>
      <c r="E167" s="105"/>
      <c r="F167" s="105"/>
      <c r="G167" s="105"/>
      <c r="H167" s="105"/>
      <c r="I167" s="106"/>
      <c r="J167">
        <v>18</v>
      </c>
      <c r="K167" s="102">
        <v>38</v>
      </c>
      <c r="L167" s="110" t="str">
        <f>CT!T24</f>
        <v/>
      </c>
      <c r="M167" s="111">
        <f>CT!U24</f>
        <v>0</v>
      </c>
      <c r="N167" s="112" t="e">
        <f ca="1">IF(L167="S",HLOOKUP(L167,$P$129:U167,K167+1,FALSE)+$A$96,HLOOKUP(L167,$P$129:U167,K167+1,FALSE))</f>
        <v>#N/A</v>
      </c>
      <c r="O167" s="57">
        <f t="shared" si="7"/>
        <v>0</v>
      </c>
      <c r="P167" s="113">
        <f ca="1">'Type E'!B80</f>
        <v>32</v>
      </c>
      <c r="Q167" s="114">
        <f ca="1">'Type J'!B80</f>
        <v>32</v>
      </c>
      <c r="R167" s="115">
        <f ca="1">'Type K'!B80</f>
        <v>32</v>
      </c>
      <c r="S167" s="116">
        <f ca="1">'Type N'!B1327</f>
        <v>32</v>
      </c>
      <c r="T167" s="117">
        <f ca="1">'Type S'!B80</f>
        <v>32</v>
      </c>
      <c r="U167" s="118">
        <f ca="1">'Type T'!B577</f>
        <v>32</v>
      </c>
    </row>
    <row r="168" spans="3:21" ht="13.5" thickBot="1">
      <c r="C168" s="108" t="s">
        <v>206</v>
      </c>
      <c r="D168" t="s">
        <v>50</v>
      </c>
      <c r="E168" t="s">
        <v>243</v>
      </c>
      <c r="F168" t="s">
        <v>749</v>
      </c>
      <c r="G168" t="s">
        <v>750</v>
      </c>
      <c r="I168" s="109"/>
      <c r="J168">
        <v>19</v>
      </c>
      <c r="K168" s="102">
        <v>39</v>
      </c>
      <c r="L168" s="110" t="str">
        <f>CT!T25</f>
        <v/>
      </c>
      <c r="M168" s="111">
        <f>CT!U25</f>
        <v>0</v>
      </c>
      <c r="N168" s="112" t="e">
        <f ca="1">IF(L168="S",HLOOKUP(L168,$P$129:U168,K168+1,FALSE)+$A$96,HLOOKUP(L168,$P$129:U168,K168+1,FALSE))</f>
        <v>#N/A</v>
      </c>
      <c r="O168" s="57">
        <f t="shared" si="7"/>
        <v>0</v>
      </c>
      <c r="P168" s="113">
        <f ca="1">'Type E'!B81</f>
        <v>32</v>
      </c>
      <c r="Q168" s="114">
        <f ca="1">'Type J'!B81</f>
        <v>32</v>
      </c>
      <c r="R168" s="115">
        <f ca="1">'Type K'!B81</f>
        <v>32</v>
      </c>
      <c r="S168" s="116">
        <f ca="1">'Type N'!B1328</f>
        <v>32</v>
      </c>
      <c r="T168" s="117">
        <f ca="1">'Type S'!B81</f>
        <v>32</v>
      </c>
      <c r="U168" s="118">
        <f ca="1">'Type T'!B578</f>
        <v>32</v>
      </c>
    </row>
    <row r="169" spans="3:21" ht="13.5" thickBot="1">
      <c r="C169" s="108" t="str">
        <f t="shared" ref="C169:C174" si="12">C157</f>
        <v>SP1</v>
      </c>
      <c r="E169">
        <f ca="1">'Type S'!$B1578</f>
        <v>32</v>
      </c>
      <c r="F169">
        <f ca="1">CHOOSE(IF(ISNA(I169),1,IF(I169&gt;=13,13,2)),formulas!E169+(Temperatures!$H$3-Temperatures!$I$3),(E169-OFFSET(Temperatures!$H$3,formulas!I169-1,1))*(OFFSET(Temperatures!$H$3,formulas!I169,0)-OFFSET(Temperatures!$H$3,formulas!I169-1,0))/(OFFSET(Temperatures!$H$3,formulas!I169,1)-OFFSET(Temperatures!$H$3,formulas!I169-1,1))+OFFSET(Temperatures!$H$3,formulas!I169-1,0),formulas!E169+(Temperatures!$H$15-Temperatures!$I$15))</f>
        <v>31.268165753613559</v>
      </c>
      <c r="G169">
        <f t="shared" ref="G169:G174" ca="1" si="13">ROUND(F169,1)</f>
        <v>31.3</v>
      </c>
      <c r="I169" s="109">
        <f ca="1">VLOOKUP(E169,Temperatures!$H$3:$J$15,3,TRUE)</f>
        <v>1</v>
      </c>
      <c r="J169">
        <v>20</v>
      </c>
      <c r="K169" s="102">
        <v>40</v>
      </c>
      <c r="L169" s="110" t="str">
        <f>CT!T26</f>
        <v/>
      </c>
      <c r="M169" s="111">
        <f>CT!U26</f>
        <v>0</v>
      </c>
      <c r="N169" s="112" t="e">
        <f ca="1">IF(L169="S",HLOOKUP(L169,$P$129:U169,K169+1,FALSE)+$A$96,HLOOKUP(L169,$P$129:U169,K169+1,FALSE))</f>
        <v>#N/A</v>
      </c>
      <c r="O169" s="57">
        <f t="shared" si="7"/>
        <v>0</v>
      </c>
      <c r="P169" s="113">
        <f ca="1">'Type E'!B82</f>
        <v>32</v>
      </c>
      <c r="Q169" s="114">
        <f ca="1">'Type J'!B82</f>
        <v>32</v>
      </c>
      <c r="R169" s="115">
        <f ca="1">'Type K'!B82</f>
        <v>32</v>
      </c>
      <c r="S169" s="116">
        <f ca="1">'Type N'!B1329</f>
        <v>32</v>
      </c>
      <c r="T169" s="117">
        <f ca="1">'Type S'!B82</f>
        <v>32</v>
      </c>
      <c r="U169" s="118">
        <f ca="1">'Type T'!B579</f>
        <v>32</v>
      </c>
    </row>
    <row r="170" spans="3:21" ht="13.5" thickBot="1">
      <c r="C170" s="108" t="str">
        <f t="shared" si="12"/>
        <v>SP3</v>
      </c>
      <c r="D170">
        <f>D177</f>
        <v>0</v>
      </c>
      <c r="E170">
        <f ca="1">'Type S'!$B1579</f>
        <v>32</v>
      </c>
      <c r="F170">
        <f ca="1">CHOOSE(IF(ISNA(I170),1,IF(I170&gt;=13,13,2)),formulas!E170+(Temperatures!$D$8-Temperatures!$E$8),(E170-OFFSET(Temperatures!$D$8,formulas!I170-1,1))*(OFFSET(Temperatures!$D$8,formulas!I170,0)-OFFSET(Temperatures!$D$8,formulas!I170-1,0))/(OFFSET(Temperatures!$D$8,formulas!I170,1)-OFFSET(Temperatures!$D$8,formulas!I170-1,1))+OFFSET(Temperatures!$D$8,formulas!I170-1,0),formulas!E170+(Temperatures!$D$14-Temperatures!$E$14))</f>
        <v>31.26202856304058</v>
      </c>
      <c r="G170">
        <f t="shared" ca="1" si="13"/>
        <v>31.3</v>
      </c>
      <c r="I170" s="109">
        <f ca="1">VLOOKUP(E170,Temperatures!$D$8:$F$14,3,TRUE)</f>
        <v>1</v>
      </c>
      <c r="J170" s="125">
        <v>4</v>
      </c>
      <c r="K170" s="102">
        <v>41</v>
      </c>
      <c r="L170" s="110" t="str">
        <f>CT!AB7</f>
        <v>J</v>
      </c>
      <c r="M170" s="111">
        <f>CT!AC7</f>
        <v>0</v>
      </c>
      <c r="N170" s="112">
        <f ca="1">IF(L170="S",HLOOKUP(L170,$P$129:U170,K170+1,FALSE)+$A$96,HLOOKUP(L170,$P$129:U170,K170+1,FALSE))</f>
        <v>32</v>
      </c>
      <c r="O170" s="57">
        <f t="shared" si="7"/>
        <v>0</v>
      </c>
      <c r="P170" s="113">
        <f ca="1">'Type E'!B83</f>
        <v>32</v>
      </c>
      <c r="Q170" s="114">
        <f ca="1">'Type J'!B83</f>
        <v>32</v>
      </c>
      <c r="R170" s="115">
        <f ca="1">'Type K'!B83</f>
        <v>32</v>
      </c>
      <c r="S170" s="116">
        <f ca="1">'Type N'!B1330</f>
        <v>32</v>
      </c>
      <c r="T170" s="117">
        <f ca="1">'Type S'!B83</f>
        <v>32</v>
      </c>
      <c r="U170" s="118">
        <f ca="1">'Type T'!B580</f>
        <v>32</v>
      </c>
    </row>
    <row r="171" spans="3:21" ht="13.5" thickBot="1">
      <c r="C171" s="108" t="str">
        <f t="shared" si="12"/>
        <v>NTS12</v>
      </c>
      <c r="E171">
        <f ca="1">'Type N'!$B94</f>
        <v>32</v>
      </c>
      <c r="F171">
        <f ca="1">CHOOSE(IF(ISNA(I171),1,IF(I171&gt;=3,3,2)),formulas!E171+(Temperatures!$A$14-Temperatures!$B$14),(E171-OFFSET(Temperatures!$A$14,formulas!I171-1,1))*(OFFSET(Temperatures!$A$14,formulas!I171,0)-OFFSET(Temperatures!$A$14,formulas!I171-1,0))/(OFFSET(Temperatures!$A$14,formulas!I171,1)-OFFSET(Temperatures!$A$14,formulas!I171-1,1))+OFFSET(Temperatures!$A$14,formulas!I171-1,0),formulas!E171+(Temperatures!$A$16-Temperatures!$B$16))</f>
        <v>232.32253600002809</v>
      </c>
      <c r="G171">
        <f t="shared" ca="1" si="13"/>
        <v>232.3</v>
      </c>
      <c r="I171" s="109" t="e">
        <f ca="1">VLOOKUP(E171,Temperatures!$A$12:$C$16,3,TRUE)</f>
        <v>#N/A</v>
      </c>
      <c r="J171">
        <v>2</v>
      </c>
      <c r="K171" s="102">
        <v>42</v>
      </c>
      <c r="L171" s="110" t="str">
        <f>CT!AB8</f>
        <v>J</v>
      </c>
      <c r="M171" s="111">
        <f>CT!AC8</f>
        <v>0</v>
      </c>
      <c r="N171" s="112">
        <f ca="1">IF(L171="S",HLOOKUP(L171,$P$129:U171,K171+1,FALSE)+$A$96,HLOOKUP(L171,$P$129:U171,K171+1,FALSE))</f>
        <v>32</v>
      </c>
      <c r="O171" s="57">
        <f t="shared" si="7"/>
        <v>0</v>
      </c>
      <c r="P171" s="113">
        <f ca="1">'Type E'!B84</f>
        <v>32</v>
      </c>
      <c r="Q171" s="114">
        <f ca="1">'Type J'!B84</f>
        <v>32</v>
      </c>
      <c r="R171" s="115">
        <f ca="1">'Type K'!B84</f>
        <v>32</v>
      </c>
      <c r="S171" s="116">
        <f ca="1">'Type N'!B1331</f>
        <v>32</v>
      </c>
      <c r="T171" s="117">
        <f ca="1">'Type S'!B84</f>
        <v>32</v>
      </c>
      <c r="U171" s="118">
        <f ca="1">'Type T'!B581</f>
        <v>32</v>
      </c>
    </row>
    <row r="172" spans="3:21" ht="13.5" thickBot="1">
      <c r="C172" s="108" t="str">
        <f t="shared" si="12"/>
        <v>NTS10</v>
      </c>
      <c r="E172">
        <f ca="1">'Type N'!$B95</f>
        <v>32</v>
      </c>
      <c r="F172">
        <f ca="1">CHOOSE(IF(ISNA(I172),1,IF(I172&gt;=3,3,2)),formulas!E172+(Temperatures!$D$3-Temperatures!$E$3),(E172-OFFSET(Temperatures!$D$3,formulas!I172-1,1))*(OFFSET(Temperatures!$D$3,formulas!I172,0)-OFFSET(Temperatures!$D$3,formulas!I172-1,0))/(OFFSET(Temperatures!$D$3,formulas!I172,1)-OFFSET(Temperatures!$D$3,formulas!I172-1,1))+OFFSET(Temperatures!$D$3,formulas!I172-1,0),formulas!E172+(Temperatures!$D$5-Temperatures!$E$5))</f>
        <v>32.186053376023438</v>
      </c>
      <c r="G172">
        <f t="shared" ca="1" si="13"/>
        <v>32.200000000000003</v>
      </c>
      <c r="I172" s="109" t="e">
        <f ca="1">VLOOKUP(E172,Temperatures!$D$3:$F$5,3,TRUE)</f>
        <v>#N/A</v>
      </c>
      <c r="J172">
        <v>3</v>
      </c>
      <c r="K172" s="102">
        <v>43</v>
      </c>
      <c r="L172" s="110" t="str">
        <f>CT!AB9</f>
        <v/>
      </c>
      <c r="M172" s="111">
        <f>CT!AC9</f>
        <v>0</v>
      </c>
      <c r="N172" s="112" t="e">
        <f ca="1">IF(L172="S",HLOOKUP(L172,$P$129:U172,K172+1,FALSE)+$A$96,HLOOKUP(L172,$P$129:U172,K172+1,FALSE))</f>
        <v>#N/A</v>
      </c>
      <c r="O172" s="57">
        <f t="shared" si="7"/>
        <v>0</v>
      </c>
      <c r="P172" s="113">
        <f ca="1">'Type E'!B85</f>
        <v>32</v>
      </c>
      <c r="Q172" s="114">
        <f ca="1">'Type J'!B85</f>
        <v>32</v>
      </c>
      <c r="R172" s="115">
        <f ca="1">'Type K'!B85</f>
        <v>32</v>
      </c>
      <c r="S172" s="116">
        <f ca="1">'Type N'!B1332</f>
        <v>32</v>
      </c>
      <c r="T172" s="117">
        <f ca="1">'Type S'!B85</f>
        <v>32</v>
      </c>
      <c r="U172" s="118">
        <f ca="1">'Type T'!B582</f>
        <v>32</v>
      </c>
    </row>
    <row r="173" spans="3:21" ht="13.5" thickBot="1">
      <c r="C173" s="108" t="str">
        <f t="shared" si="12"/>
        <v>TTS1</v>
      </c>
      <c r="E173">
        <f ca="1">'Type T'!$B81</f>
        <v>32</v>
      </c>
      <c r="F173">
        <f ca="1">CHOOSE(IF(ISNA(I173),1,IF(I173&gt;=4,3,2)),formulas!E173+(Temperatures!$A$3-Temperatures!$B$3),(E173-OFFSET(Temperatures!$A$3,formulas!I173-1,1))*(OFFSET(Temperatures!$A$3,formulas!I173,0)-OFFSET(Temperatures!$A$3,formulas!I173-1,0))/(OFFSET(Temperatures!$A$3,formulas!I173,1)-OFFSET(Temperatures!$A$3,formulas!I173-1,1))+OFFSET(Temperatures!$A$3,formulas!I173-1,0),formulas!E173+(Temperatures!$A$3-Temperatures!$B$3))</f>
        <v>0</v>
      </c>
      <c r="G173">
        <f t="shared" ca="1" si="13"/>
        <v>0</v>
      </c>
      <c r="I173" s="109">
        <f ca="1">VLOOKUP(E173,Temperatures!$A$3:$C$5,3,TRUE)</f>
        <v>2</v>
      </c>
      <c r="J173">
        <v>4</v>
      </c>
      <c r="K173" s="102">
        <v>44</v>
      </c>
      <c r="L173" s="110" t="str">
        <f>CT!AB10</f>
        <v/>
      </c>
      <c r="M173" s="111">
        <f>CT!AC10</f>
        <v>0</v>
      </c>
      <c r="N173" s="112" t="e">
        <f ca="1">IF(L173="S",HLOOKUP(L173,$P$129:U173,K173+1,FALSE)+$A$96,HLOOKUP(L173,$P$129:U173,K173+1,FALSE))</f>
        <v>#N/A</v>
      </c>
      <c r="O173" s="57">
        <f t="shared" si="7"/>
        <v>0</v>
      </c>
      <c r="P173" s="113">
        <f ca="1">'Type E'!B86</f>
        <v>32</v>
      </c>
      <c r="Q173" s="114">
        <f ca="1">'Type J'!B86</f>
        <v>32</v>
      </c>
      <c r="R173" s="115">
        <f ca="1">'Type K'!B86</f>
        <v>32</v>
      </c>
      <c r="S173" s="116">
        <f ca="1">'Type N'!B1333</f>
        <v>32</v>
      </c>
      <c r="T173" s="117">
        <f ca="1">'Type S'!B86</f>
        <v>32</v>
      </c>
      <c r="U173" s="118">
        <f ca="1">'Type T'!B583</f>
        <v>32</v>
      </c>
    </row>
    <row r="174" spans="3:21" ht="13.5" thickBot="1">
      <c r="C174" s="108" t="str">
        <f t="shared" si="12"/>
        <v>ST7</v>
      </c>
      <c r="E174" s="119">
        <f ca="1">'ST-7'!$B92</f>
        <v>32.040321848434893</v>
      </c>
      <c r="F174">
        <f ca="1">E174</f>
        <v>32.040321848434893</v>
      </c>
      <c r="G174">
        <f t="shared" ca="1" si="13"/>
        <v>32</v>
      </c>
      <c r="I174" s="109"/>
      <c r="J174">
        <v>5</v>
      </c>
      <c r="K174" s="102">
        <v>45</v>
      </c>
      <c r="L174" s="110" t="str">
        <f>CT!AB11</f>
        <v/>
      </c>
      <c r="M174" s="111">
        <f>CT!AC11</f>
        <v>0</v>
      </c>
      <c r="N174" s="112" t="e">
        <f ca="1">IF(L174="S",HLOOKUP(L174,$P$129:U174,K174+1,FALSE)+$A$96,HLOOKUP(L174,$P$129:U174,K174+1,FALSE))</f>
        <v>#N/A</v>
      </c>
      <c r="O174" s="57">
        <f t="shared" si="7"/>
        <v>0</v>
      </c>
      <c r="P174" s="113">
        <f ca="1">'Type E'!B87</f>
        <v>32</v>
      </c>
      <c r="Q174" s="114">
        <f ca="1">'Type J'!B87</f>
        <v>32</v>
      </c>
      <c r="R174" s="115">
        <f ca="1">'Type K'!B87</f>
        <v>32</v>
      </c>
      <c r="S174" s="116">
        <f ca="1">'Type N'!B1334</f>
        <v>32</v>
      </c>
      <c r="T174" s="117">
        <f ca="1">'Type S'!B87</f>
        <v>32</v>
      </c>
      <c r="U174" s="118">
        <f ca="1">'Type T'!B584</f>
        <v>32</v>
      </c>
    </row>
    <row r="175" spans="3:21" ht="13.5" thickBot="1">
      <c r="C175" s="108" t="str">
        <f>C163</f>
        <v>PRT</v>
      </c>
      <c r="D175" s="119">
        <f>D170</f>
        <v>0</v>
      </c>
      <c r="E175" s="119">
        <f>D175</f>
        <v>0</v>
      </c>
      <c r="F175" s="119">
        <f>E175</f>
        <v>0</v>
      </c>
      <c r="G175" s="119">
        <f>ROUND(F175,3)</f>
        <v>0</v>
      </c>
      <c r="I175" s="109"/>
      <c r="J175">
        <v>6</v>
      </c>
      <c r="K175" s="102">
        <v>46</v>
      </c>
      <c r="L175" s="110" t="str">
        <f>CT!AB12</f>
        <v/>
      </c>
      <c r="M175" s="111">
        <f>CT!AC12</f>
        <v>0</v>
      </c>
      <c r="N175" s="112" t="e">
        <f ca="1">IF(L175="S",HLOOKUP(L175,$P$129:U175,K175+1,FALSE)+$A$96,HLOOKUP(L175,$P$129:U175,K175+1,FALSE))</f>
        <v>#N/A</v>
      </c>
      <c r="O175" s="57">
        <f t="shared" si="7"/>
        <v>0</v>
      </c>
      <c r="P175" s="113">
        <f ca="1">'Type E'!B88</f>
        <v>32</v>
      </c>
      <c r="Q175" s="114">
        <f ca="1">'Type J'!B88</f>
        <v>32</v>
      </c>
      <c r="R175" s="115">
        <f ca="1">'Type K'!B88</f>
        <v>32</v>
      </c>
      <c r="S175" s="116">
        <f ca="1">'Type N'!B1335</f>
        <v>32</v>
      </c>
      <c r="T175" s="117">
        <f ca="1">'Type S'!B88</f>
        <v>32</v>
      </c>
      <c r="U175" s="118">
        <f ca="1">'Type T'!B585</f>
        <v>32</v>
      </c>
    </row>
    <row r="176" spans="3:21" ht="13.5" thickBot="1">
      <c r="C176" s="108" t="s">
        <v>760</v>
      </c>
      <c r="D176" t="s">
        <v>50</v>
      </c>
      <c r="E176" t="s">
        <v>761</v>
      </c>
      <c r="I176" s="109"/>
      <c r="J176">
        <v>7</v>
      </c>
      <c r="K176" s="102">
        <v>47</v>
      </c>
      <c r="L176" s="110" t="str">
        <f>CT!AB13</f>
        <v/>
      </c>
      <c r="M176" s="111">
        <f>CT!AC13</f>
        <v>0</v>
      </c>
      <c r="N176" s="112" t="e">
        <f ca="1">IF(L176="S",HLOOKUP(L176,$P$129:U176,K176+1,FALSE)+$A$96,HLOOKUP(L176,$P$129:U176,K176+1,FALSE))</f>
        <v>#N/A</v>
      </c>
      <c r="O176" s="57">
        <f t="shared" si="7"/>
        <v>0</v>
      </c>
      <c r="P176" s="113">
        <f ca="1">'Type E'!B89</f>
        <v>32</v>
      </c>
      <c r="Q176" s="114">
        <f ca="1">'Type J'!B89</f>
        <v>32</v>
      </c>
      <c r="R176" s="115">
        <f ca="1">'Type K'!B89</f>
        <v>32</v>
      </c>
      <c r="S176" s="116">
        <f ca="1">'Type N'!B1336</f>
        <v>32</v>
      </c>
      <c r="T176" s="117">
        <f ca="1">'Type S'!B89</f>
        <v>32</v>
      </c>
      <c r="U176" s="118">
        <f ca="1">'Type T'!B586</f>
        <v>32</v>
      </c>
    </row>
    <row r="177" spans="3:21" ht="13.5" thickBot="1">
      <c r="C177" s="120" t="str">
        <f>CT!AZ3</f>
        <v/>
      </c>
      <c r="D177" s="121">
        <f>CT!BA4</f>
        <v>0</v>
      </c>
      <c r="E177" s="44" t="e">
        <f ca="1">IF(F177="S",VLOOKUP(C177,C169:G175,5,FALSE)+$A$96,VLOOKUP(C177,C169:G175,5,FALSE))</f>
        <v>#N/A</v>
      </c>
      <c r="F177" s="44" t="str">
        <f>IF(OR(C177=C170,C177=C169,C177=C174),"S","")</f>
        <v/>
      </c>
      <c r="G177" s="44"/>
      <c r="H177" s="44"/>
      <c r="I177" s="122"/>
      <c r="J177">
        <v>8</v>
      </c>
      <c r="K177" s="102">
        <v>48</v>
      </c>
      <c r="L177" s="110" t="str">
        <f>CT!AB14</f>
        <v/>
      </c>
      <c r="M177" s="111">
        <f>CT!AC14</f>
        <v>0</v>
      </c>
      <c r="N177" s="112" t="e">
        <f ca="1">IF(L177="S",HLOOKUP(L177,$P$129:U177,K177+1,FALSE)+$A$96,HLOOKUP(L177,$P$129:U177,K177+1,FALSE))</f>
        <v>#N/A</v>
      </c>
      <c r="O177" s="57">
        <f t="shared" si="7"/>
        <v>0</v>
      </c>
      <c r="P177" s="113">
        <f ca="1">'Type E'!B90</f>
        <v>32</v>
      </c>
      <c r="Q177" s="114">
        <f ca="1">'Type J'!B90</f>
        <v>32</v>
      </c>
      <c r="R177" s="115">
        <f ca="1">'Type K'!B90</f>
        <v>32</v>
      </c>
      <c r="S177" s="116">
        <f ca="1">'Type N'!B1337</f>
        <v>32</v>
      </c>
      <c r="T177" s="117">
        <f ca="1">'Type S'!B90</f>
        <v>32</v>
      </c>
      <c r="U177" s="118">
        <f ca="1">'Type T'!B587</f>
        <v>32</v>
      </c>
    </row>
    <row r="178" spans="3:21" ht="13.5" thickBot="1">
      <c r="J178">
        <v>9</v>
      </c>
      <c r="K178" s="102">
        <v>49</v>
      </c>
      <c r="L178" s="110" t="str">
        <f>CT!AB15</f>
        <v/>
      </c>
      <c r="M178" s="111">
        <f>CT!AC15</f>
        <v>0</v>
      </c>
      <c r="N178" s="112" t="e">
        <f ca="1">IF(L178="S",HLOOKUP(L178,$P$129:U178,K178+1,FALSE)+$A$96,HLOOKUP(L178,$P$129:U178,K178+1,FALSE))</f>
        <v>#N/A</v>
      </c>
      <c r="O178" s="57">
        <f t="shared" si="7"/>
        <v>0</v>
      </c>
      <c r="P178" s="113">
        <f ca="1">'Type E'!B91</f>
        <v>32</v>
      </c>
      <c r="Q178" s="114">
        <f ca="1">'Type J'!B91</f>
        <v>32</v>
      </c>
      <c r="R178" s="115">
        <f ca="1">'Type K'!B91</f>
        <v>32</v>
      </c>
      <c r="S178" s="116">
        <f ca="1">'Type N'!B1338</f>
        <v>32</v>
      </c>
      <c r="T178" s="117">
        <f ca="1">'Type S'!B91</f>
        <v>32</v>
      </c>
      <c r="U178" s="118">
        <f ca="1">'Type T'!B588</f>
        <v>32</v>
      </c>
    </row>
    <row r="179" spans="3:21" ht="13.5" thickBot="1">
      <c r="C179" s="104">
        <v>8</v>
      </c>
      <c r="D179" s="105"/>
      <c r="E179" s="105"/>
      <c r="F179" s="105"/>
      <c r="G179" s="105"/>
      <c r="H179" s="105"/>
      <c r="I179" s="106"/>
      <c r="J179">
        <v>10</v>
      </c>
      <c r="K179" s="102">
        <v>50</v>
      </c>
      <c r="L179" s="110" t="str">
        <f>CT!AB16</f>
        <v/>
      </c>
      <c r="M179" s="111">
        <f>CT!AC16</f>
        <v>0</v>
      </c>
      <c r="N179" s="112" t="e">
        <f ca="1">IF(L179="S",HLOOKUP(L179,$P$129:U179,K179+1,FALSE)+$A$96,HLOOKUP(L179,$P$129:U179,K179+1,FALSE))</f>
        <v>#N/A</v>
      </c>
      <c r="O179" s="57">
        <f t="shared" si="7"/>
        <v>0</v>
      </c>
      <c r="P179" s="113">
        <f ca="1">'Type E'!B92</f>
        <v>32</v>
      </c>
      <c r="Q179" s="114">
        <f ca="1">'Type J'!B92</f>
        <v>32</v>
      </c>
      <c r="R179" s="115">
        <f ca="1">'Type K'!B92</f>
        <v>32</v>
      </c>
      <c r="S179" s="116">
        <f ca="1">'Type N'!B1339</f>
        <v>32</v>
      </c>
      <c r="T179" s="117">
        <f ca="1">'Type S'!B92</f>
        <v>32</v>
      </c>
      <c r="U179" s="118">
        <f ca="1">'Type T'!B589</f>
        <v>32</v>
      </c>
    </row>
    <row r="180" spans="3:21" ht="13.5" thickBot="1">
      <c r="C180" s="108" t="s">
        <v>206</v>
      </c>
      <c r="D180" t="s">
        <v>50</v>
      </c>
      <c r="E180" t="s">
        <v>243</v>
      </c>
      <c r="F180" t="s">
        <v>749</v>
      </c>
      <c r="G180" t="s">
        <v>750</v>
      </c>
      <c r="I180" s="109"/>
      <c r="J180">
        <v>11</v>
      </c>
      <c r="K180" s="102">
        <v>51</v>
      </c>
      <c r="L180" s="110" t="str">
        <f>CT!AB17</f>
        <v/>
      </c>
      <c r="M180" s="111">
        <f>CT!AC17</f>
        <v>0</v>
      </c>
      <c r="N180" s="112" t="e">
        <f ca="1">IF(L180="S",HLOOKUP(L180,$P$129:U180,K180+1,FALSE)+$A$96,HLOOKUP(L180,$P$129:U180,K180+1,FALSE))</f>
        <v>#N/A</v>
      </c>
      <c r="O180" s="57">
        <f t="shared" si="7"/>
        <v>0</v>
      </c>
      <c r="P180" s="113">
        <f ca="1">'Type E'!B93</f>
        <v>32</v>
      </c>
      <c r="Q180" s="114">
        <f ca="1">'Type J'!B93</f>
        <v>32</v>
      </c>
      <c r="R180" s="115">
        <f ca="1">'Type K'!B93</f>
        <v>32</v>
      </c>
      <c r="S180" s="116">
        <f ca="1">'Type N'!B1340</f>
        <v>32</v>
      </c>
      <c r="T180" s="117">
        <f ca="1">'Type S'!B93</f>
        <v>32</v>
      </c>
      <c r="U180" s="118">
        <f ca="1">'Type T'!B590</f>
        <v>32</v>
      </c>
    </row>
    <row r="181" spans="3:21" ht="13.5" thickBot="1">
      <c r="C181" s="108" t="str">
        <f t="shared" ref="C181:C186" si="14">C169</f>
        <v>SP1</v>
      </c>
      <c r="E181">
        <f ca="1">'Type S'!$B1590</f>
        <v>32</v>
      </c>
      <c r="F181">
        <f ca="1">CHOOSE(IF(ISNA(I181),1,IF(I181&gt;=13,13,2)),formulas!E181+(Temperatures!$H$3-Temperatures!$I$3),(E181-OFFSET(Temperatures!$H$3,formulas!I181-1,1))*(OFFSET(Temperatures!$H$3,formulas!I181,0)-OFFSET(Temperatures!$H$3,formulas!I181-1,0))/(OFFSET(Temperatures!$H$3,formulas!I181,1)-OFFSET(Temperatures!$H$3,formulas!I181-1,1))+OFFSET(Temperatures!$H$3,formulas!I181-1,0),formulas!E181+(Temperatures!$H$15-Temperatures!$I$15))</f>
        <v>31.268165753613559</v>
      </c>
      <c r="G181">
        <f t="shared" ref="G181:G186" ca="1" si="15">ROUND(F181,1)</f>
        <v>31.3</v>
      </c>
      <c r="I181" s="109">
        <f ca="1">VLOOKUP(E181,Temperatures!$H$3:$J$15,3,TRUE)</f>
        <v>1</v>
      </c>
      <c r="J181">
        <v>12</v>
      </c>
      <c r="K181" s="102">
        <v>52</v>
      </c>
      <c r="L181" s="110" t="str">
        <f>CT!AB18</f>
        <v/>
      </c>
      <c r="M181" s="111">
        <f>CT!AC18</f>
        <v>0</v>
      </c>
      <c r="N181" s="112" t="e">
        <f ca="1">IF(L181="S",HLOOKUP(L181,$P$129:U181,K181+1,FALSE)+$A$96,HLOOKUP(L181,$P$129:U181,K181+1,FALSE))</f>
        <v>#N/A</v>
      </c>
      <c r="O181" s="57">
        <f t="shared" si="7"/>
        <v>0</v>
      </c>
      <c r="P181" s="113">
        <f ca="1">'Type E'!B94</f>
        <v>32</v>
      </c>
      <c r="Q181" s="114">
        <f ca="1">'Type J'!B94</f>
        <v>32</v>
      </c>
      <c r="R181" s="115">
        <f ca="1">'Type K'!B94</f>
        <v>32</v>
      </c>
      <c r="S181" s="116">
        <f ca="1">'Type N'!B1341</f>
        <v>32</v>
      </c>
      <c r="T181" s="117">
        <f ca="1">'Type S'!B94</f>
        <v>32</v>
      </c>
      <c r="U181" s="118">
        <f ca="1">'Type T'!B591</f>
        <v>32</v>
      </c>
    </row>
    <row r="182" spans="3:21" ht="13.5" thickBot="1">
      <c r="C182" s="108" t="str">
        <f t="shared" si="14"/>
        <v>SP3</v>
      </c>
      <c r="D182">
        <f>D189</f>
        <v>0</v>
      </c>
      <c r="E182">
        <f ca="1">'Type S'!$B1591</f>
        <v>32</v>
      </c>
      <c r="F182">
        <f ca="1">CHOOSE(IF(ISNA(I182),1,IF(I182&gt;=13,13,2)),formulas!E182+(Temperatures!$D$8-Temperatures!$E$8),(E182-OFFSET(Temperatures!$D$8,formulas!I182-1,1))*(OFFSET(Temperatures!$D$8,formulas!I182,0)-OFFSET(Temperatures!$D$8,formulas!I182-1,0))/(OFFSET(Temperatures!$D$8,formulas!I182,1)-OFFSET(Temperatures!$D$8,formulas!I182-1,1))+OFFSET(Temperatures!$D$8,formulas!I182-1,0),formulas!E182+(Temperatures!$D$14-Temperatures!$E$14))</f>
        <v>31.26202856304058</v>
      </c>
      <c r="G182">
        <f t="shared" ca="1" si="15"/>
        <v>31.3</v>
      </c>
      <c r="I182" s="109">
        <f ca="1">VLOOKUP(E182,Temperatures!$D$8:$F$14,3,TRUE)</f>
        <v>1</v>
      </c>
      <c r="J182">
        <v>13</v>
      </c>
      <c r="K182" s="102">
        <v>53</v>
      </c>
      <c r="L182" s="110" t="str">
        <f>CT!AB19</f>
        <v/>
      </c>
      <c r="M182" s="111">
        <f>CT!AC19</f>
        <v>0</v>
      </c>
      <c r="N182" s="112" t="e">
        <f ca="1">IF(L182="S",HLOOKUP(L182,$P$129:U182,K182+1,FALSE)+$A$96,HLOOKUP(L182,$P$129:U182,K182+1,FALSE))</f>
        <v>#N/A</v>
      </c>
      <c r="O182" s="57">
        <f t="shared" si="7"/>
        <v>0</v>
      </c>
      <c r="P182" s="113">
        <f ca="1">'Type E'!B95</f>
        <v>32</v>
      </c>
      <c r="Q182" s="114">
        <f ca="1">'Type J'!B95</f>
        <v>32</v>
      </c>
      <c r="R182" s="115">
        <f ca="1">'Type K'!B95</f>
        <v>32</v>
      </c>
      <c r="S182" s="116">
        <f ca="1">'Type N'!B1342</f>
        <v>32</v>
      </c>
      <c r="T182" s="117">
        <f ca="1">'Type S'!B95</f>
        <v>32</v>
      </c>
      <c r="U182" s="118">
        <f ca="1">'Type T'!B592</f>
        <v>32</v>
      </c>
    </row>
    <row r="183" spans="3:21" ht="13.5" thickBot="1">
      <c r="C183" s="108" t="str">
        <f t="shared" si="14"/>
        <v>NTS12</v>
      </c>
      <c r="E183">
        <f ca="1">'Type N'!$B106</f>
        <v>32</v>
      </c>
      <c r="F183">
        <f ca="1">CHOOSE(IF(ISNA(I183),1,IF(I183&gt;=3,3,2)),formulas!E183+(Temperatures!$A$14-Temperatures!$B$14),(E183-OFFSET(Temperatures!$A$14,formulas!I183-1,1))*(OFFSET(Temperatures!$A$14,formulas!I183,0)-OFFSET(Temperatures!$A$14,formulas!I183-1,0))/(OFFSET(Temperatures!$A$14,formulas!I183,1)-OFFSET(Temperatures!$A$14,formulas!I183-1,1))+OFFSET(Temperatures!$A$14,formulas!I183-1,0),formulas!E183+(Temperatures!$A$16-Temperatures!$B$16))</f>
        <v>232.32253600002809</v>
      </c>
      <c r="G183">
        <f t="shared" ca="1" si="15"/>
        <v>232.3</v>
      </c>
      <c r="I183" s="109" t="e">
        <f ca="1">VLOOKUP(E183,Temperatures!$A$12:$C$16,3,TRUE)</f>
        <v>#N/A</v>
      </c>
      <c r="J183">
        <v>14</v>
      </c>
      <c r="K183" s="102">
        <v>54</v>
      </c>
      <c r="L183" s="110" t="str">
        <f>CT!AB20</f>
        <v/>
      </c>
      <c r="M183" s="111">
        <f>CT!AC20</f>
        <v>0</v>
      </c>
      <c r="N183" s="112" t="e">
        <f ca="1">IF(L183="S",HLOOKUP(L183,$P$129:U183,K183+1,FALSE)+$A$96,HLOOKUP(L183,$P$129:U183,K183+1,FALSE))</f>
        <v>#N/A</v>
      </c>
      <c r="O183" s="57">
        <f t="shared" si="7"/>
        <v>0</v>
      </c>
      <c r="P183" s="113">
        <f ca="1">'Type E'!B96</f>
        <v>32</v>
      </c>
      <c r="Q183" s="114">
        <f ca="1">'Type J'!B96</f>
        <v>32</v>
      </c>
      <c r="R183" s="115">
        <f ca="1">'Type K'!B96</f>
        <v>32</v>
      </c>
      <c r="S183" s="116">
        <f ca="1">'Type N'!B1343</f>
        <v>32</v>
      </c>
      <c r="T183" s="117">
        <f ca="1">'Type S'!B96</f>
        <v>32</v>
      </c>
      <c r="U183" s="118">
        <f ca="1">'Type T'!B593</f>
        <v>32</v>
      </c>
    </row>
    <row r="184" spans="3:21" ht="13.5" thickBot="1">
      <c r="C184" s="108" t="str">
        <f t="shared" si="14"/>
        <v>NTS10</v>
      </c>
      <c r="E184">
        <f ca="1">'Type N'!$B107</f>
        <v>32</v>
      </c>
      <c r="F184">
        <f ca="1">CHOOSE(IF(ISNA(I184),1,IF(I184&gt;=3,3,2)),formulas!E184+(Temperatures!$D$3-Temperatures!$E$3),(E184-OFFSET(Temperatures!$D$3,formulas!I184-1,1))*(OFFSET(Temperatures!$D$3,formulas!I184,0)-OFFSET(Temperatures!$D$3,formulas!I184-1,0))/(OFFSET(Temperatures!$D$3,formulas!I184,1)-OFFSET(Temperatures!$D$3,formulas!I184-1,1))+OFFSET(Temperatures!$D$3,formulas!I184-1,0),formulas!E184+(Temperatures!$D$5-Temperatures!$E$5))</f>
        <v>32.186053376023438</v>
      </c>
      <c r="G184">
        <f t="shared" ca="1" si="15"/>
        <v>32.200000000000003</v>
      </c>
      <c r="I184" s="109" t="e">
        <f ca="1">VLOOKUP(E184,Temperatures!$D$3:$F$5,3,TRUE)</f>
        <v>#N/A</v>
      </c>
      <c r="J184">
        <v>15</v>
      </c>
      <c r="K184" s="102">
        <v>55</v>
      </c>
      <c r="L184" s="110" t="str">
        <f>CT!AB21</f>
        <v/>
      </c>
      <c r="M184" s="111">
        <f>CT!AC21</f>
        <v>0</v>
      </c>
      <c r="N184" s="112" t="e">
        <f ca="1">IF(L184="S",HLOOKUP(L184,$P$129:U184,K184+1,FALSE)+$A$96,HLOOKUP(L184,$P$129:U184,K184+1,FALSE))</f>
        <v>#N/A</v>
      </c>
      <c r="O184" s="57">
        <f t="shared" si="7"/>
        <v>0</v>
      </c>
      <c r="P184" s="113">
        <f ca="1">'Type E'!B97</f>
        <v>32</v>
      </c>
      <c r="Q184" s="114">
        <f ca="1">'Type J'!B97</f>
        <v>32</v>
      </c>
      <c r="R184" s="115">
        <f ca="1">'Type K'!B97</f>
        <v>32</v>
      </c>
      <c r="S184" s="116">
        <f ca="1">'Type N'!B1344</f>
        <v>32</v>
      </c>
      <c r="T184" s="117">
        <f ca="1">'Type S'!B97</f>
        <v>32</v>
      </c>
      <c r="U184" s="118">
        <f ca="1">'Type T'!B594</f>
        <v>32</v>
      </c>
    </row>
    <row r="185" spans="3:21" ht="13.5" thickBot="1">
      <c r="C185" s="108" t="str">
        <f t="shared" si="14"/>
        <v>TTS1</v>
      </c>
      <c r="E185">
        <f ca="1">'Type T'!$B93</f>
        <v>32</v>
      </c>
      <c r="F185">
        <f ca="1">CHOOSE(IF(ISNA(I185),1,IF(I185&gt;=4,3,2)),formulas!E185+(Temperatures!$A$3-Temperatures!$B$3),(E185-OFFSET(Temperatures!$A$3,formulas!I185-1,1))*(OFFSET(Temperatures!$A$3,formulas!I185,0)-OFFSET(Temperatures!$A$3,formulas!I185-1,0))/(OFFSET(Temperatures!$A$3,formulas!I185,1)-OFFSET(Temperatures!$A$3,formulas!I185-1,1))+OFFSET(Temperatures!$A$3,formulas!I185-1,0),formulas!E185+(Temperatures!$A$3-Temperatures!$B$3))</f>
        <v>0</v>
      </c>
      <c r="G185">
        <f t="shared" ca="1" si="15"/>
        <v>0</v>
      </c>
      <c r="I185" s="109">
        <f ca="1">VLOOKUP(E185,Temperatures!$A$3:$C$5,3,TRUE)</f>
        <v>2</v>
      </c>
      <c r="J185">
        <v>16</v>
      </c>
      <c r="K185" s="102">
        <v>56</v>
      </c>
      <c r="L185" s="110" t="str">
        <f>CT!AB22</f>
        <v/>
      </c>
      <c r="M185" s="111">
        <f>CT!AC22</f>
        <v>0</v>
      </c>
      <c r="N185" s="112" t="e">
        <f ca="1">IF(L185="S",HLOOKUP(L185,$P$129:U185,K185+1,FALSE)+$A$96,HLOOKUP(L185,$P$129:U185,K185+1,FALSE))</f>
        <v>#N/A</v>
      </c>
      <c r="O185" s="57">
        <f t="shared" si="7"/>
        <v>0</v>
      </c>
      <c r="P185" s="113">
        <f ca="1">'Type E'!B98</f>
        <v>32</v>
      </c>
      <c r="Q185" s="114">
        <f ca="1">'Type J'!B98</f>
        <v>32</v>
      </c>
      <c r="R185" s="115">
        <f ca="1">'Type K'!B98</f>
        <v>32</v>
      </c>
      <c r="S185" s="116">
        <f ca="1">'Type N'!B1345</f>
        <v>32</v>
      </c>
      <c r="T185" s="117">
        <f ca="1">'Type S'!B98</f>
        <v>32</v>
      </c>
      <c r="U185" s="118">
        <f ca="1">'Type T'!B595</f>
        <v>32</v>
      </c>
    </row>
    <row r="186" spans="3:21" ht="13.5" thickBot="1">
      <c r="C186" s="108" t="str">
        <f t="shared" si="14"/>
        <v>ST7</v>
      </c>
      <c r="E186" s="119">
        <f ca="1">'ST-7'!$B104</f>
        <v>32.040321848434893</v>
      </c>
      <c r="F186">
        <f ca="1">E186</f>
        <v>32.040321848434893</v>
      </c>
      <c r="G186">
        <f t="shared" ca="1" si="15"/>
        <v>32</v>
      </c>
      <c r="I186" s="109"/>
      <c r="J186">
        <v>17</v>
      </c>
      <c r="K186" s="102">
        <v>57</v>
      </c>
      <c r="L186" s="110" t="str">
        <f>CT!AB23</f>
        <v/>
      </c>
      <c r="M186" s="111">
        <f>CT!AC23</f>
        <v>0</v>
      </c>
      <c r="N186" s="112" t="e">
        <f ca="1">IF(L186="S",HLOOKUP(L186,$P$129:U186,K186+1,FALSE)+$A$96,HLOOKUP(L186,$P$129:U186,K186+1,FALSE))</f>
        <v>#N/A</v>
      </c>
      <c r="O186" s="57">
        <f t="shared" si="7"/>
        <v>0</v>
      </c>
      <c r="P186" s="113">
        <f ca="1">'Type E'!B99</f>
        <v>32</v>
      </c>
      <c r="Q186" s="114">
        <f ca="1">'Type J'!B99</f>
        <v>32</v>
      </c>
      <c r="R186" s="115">
        <f ca="1">'Type K'!B99</f>
        <v>32</v>
      </c>
      <c r="S186" s="116">
        <f ca="1">'Type N'!B1346</f>
        <v>32</v>
      </c>
      <c r="T186" s="117">
        <f ca="1">'Type S'!B99</f>
        <v>32</v>
      </c>
      <c r="U186" s="118">
        <f ca="1">'Type T'!B596</f>
        <v>32</v>
      </c>
    </row>
    <row r="187" spans="3:21" ht="13.5" thickBot="1">
      <c r="C187" s="108" t="str">
        <f>C175</f>
        <v>PRT</v>
      </c>
      <c r="D187" s="119">
        <f>D182</f>
        <v>0</v>
      </c>
      <c r="E187" s="119">
        <f>D187</f>
        <v>0</v>
      </c>
      <c r="F187" s="119">
        <f>E187</f>
        <v>0</v>
      </c>
      <c r="G187" s="119">
        <f>ROUND(F187,3)</f>
        <v>0</v>
      </c>
      <c r="I187" s="109"/>
      <c r="J187">
        <v>18</v>
      </c>
      <c r="K187" s="102">
        <v>58</v>
      </c>
      <c r="L187" s="110" t="str">
        <f>CT!AB24</f>
        <v/>
      </c>
      <c r="M187" s="111">
        <f>CT!AC24</f>
        <v>0</v>
      </c>
      <c r="N187" s="112" t="e">
        <f ca="1">IF(L187="S",HLOOKUP(L187,$P$129:U187,K187+1,FALSE)+$A$96,HLOOKUP(L187,$P$129:U187,K187+1,FALSE))</f>
        <v>#N/A</v>
      </c>
      <c r="O187" s="57">
        <f t="shared" si="7"/>
        <v>0</v>
      </c>
      <c r="P187" s="113">
        <f ca="1">'Type E'!B100</f>
        <v>32</v>
      </c>
      <c r="Q187" s="114">
        <f ca="1">'Type J'!B100</f>
        <v>32</v>
      </c>
      <c r="R187" s="115">
        <f ca="1">'Type K'!B100</f>
        <v>32</v>
      </c>
      <c r="S187" s="116">
        <f ca="1">'Type N'!B1347</f>
        <v>32</v>
      </c>
      <c r="T187" s="117">
        <f ca="1">'Type S'!B100</f>
        <v>32</v>
      </c>
      <c r="U187" s="118">
        <f ca="1">'Type T'!B597</f>
        <v>32</v>
      </c>
    </row>
    <row r="188" spans="3:21" ht="13.5" thickBot="1">
      <c r="C188" s="108" t="s">
        <v>760</v>
      </c>
      <c r="D188" t="s">
        <v>50</v>
      </c>
      <c r="E188" t="s">
        <v>761</v>
      </c>
      <c r="I188" s="109"/>
      <c r="J188">
        <v>19</v>
      </c>
      <c r="K188" s="102">
        <v>59</v>
      </c>
      <c r="L188" s="110" t="str">
        <f>CT!AB25</f>
        <v/>
      </c>
      <c r="M188" s="111">
        <f>CT!AC25</f>
        <v>0</v>
      </c>
      <c r="N188" s="112" t="e">
        <f ca="1">IF(L188="S",HLOOKUP(L188,$P$129:U188,K188+1,FALSE)+$A$96,HLOOKUP(L188,$P$129:U188,K188+1,FALSE))</f>
        <v>#N/A</v>
      </c>
      <c r="O188" s="57">
        <f t="shared" si="7"/>
        <v>0</v>
      </c>
      <c r="P188" s="113">
        <f ca="1">'Type E'!B101</f>
        <v>32</v>
      </c>
      <c r="Q188" s="114">
        <f ca="1">'Type J'!B101</f>
        <v>32</v>
      </c>
      <c r="R188" s="115">
        <f ca="1">'Type K'!B101</f>
        <v>32</v>
      </c>
      <c r="S188" s="116">
        <f ca="1">'Type N'!B1348</f>
        <v>32</v>
      </c>
      <c r="T188" s="117">
        <f ca="1">'Type S'!B101</f>
        <v>32</v>
      </c>
      <c r="U188" s="118">
        <f ca="1">'Type T'!B598</f>
        <v>32</v>
      </c>
    </row>
    <row r="189" spans="3:21" ht="13.5" thickBot="1">
      <c r="C189" s="120" t="str">
        <f>CT!BH3</f>
        <v/>
      </c>
      <c r="D189" s="121">
        <f>CT!BI4</f>
        <v>0</v>
      </c>
      <c r="E189" s="44" t="e">
        <f ca="1">IF(F189="S",VLOOKUP(C189,C181:G187,5,FALSE)+$A$96,VLOOKUP(C189,C181:G187,5,FALSE))</f>
        <v>#N/A</v>
      </c>
      <c r="F189" s="44" t="str">
        <f>IF(OR(C189=C182,C189=C181,C189=C186),"S","")</f>
        <v/>
      </c>
      <c r="G189" s="44"/>
      <c r="H189" s="44"/>
      <c r="I189" s="122"/>
      <c r="J189">
        <v>20</v>
      </c>
      <c r="K189" s="102">
        <v>60</v>
      </c>
      <c r="L189" s="110" t="str">
        <f>CT!AB26</f>
        <v/>
      </c>
      <c r="M189" s="111">
        <f>CT!AC26</f>
        <v>0</v>
      </c>
      <c r="N189" s="112" t="e">
        <f ca="1">IF(L189="S",HLOOKUP(L189,$P$129:U189,K189+1,FALSE)+$A$96,HLOOKUP(L189,$P$129:U189,K189+1,FALSE))</f>
        <v>#N/A</v>
      </c>
      <c r="O189" s="57">
        <f t="shared" si="7"/>
        <v>0</v>
      </c>
      <c r="P189" s="113">
        <f ca="1">'Type E'!B102</f>
        <v>32</v>
      </c>
      <c r="Q189" s="114">
        <f ca="1">'Type J'!B102</f>
        <v>32</v>
      </c>
      <c r="R189" s="115">
        <f ca="1">'Type K'!B102</f>
        <v>32</v>
      </c>
      <c r="S189" s="116">
        <f ca="1">'Type N'!B1349</f>
        <v>32</v>
      </c>
      <c r="T189" s="117">
        <f ca="1">'Type S'!B102</f>
        <v>32</v>
      </c>
      <c r="U189" s="118">
        <f ca="1">'Type T'!B599</f>
        <v>32</v>
      </c>
    </row>
    <row r="190" spans="3:21" ht="13.5" thickBot="1">
      <c r="J190" s="125">
        <v>5</v>
      </c>
      <c r="K190" s="102">
        <v>61</v>
      </c>
      <c r="L190" s="110" t="str">
        <f>CT!AJ7</f>
        <v>J</v>
      </c>
      <c r="M190" s="111">
        <f>CT!AK7</f>
        <v>0</v>
      </c>
      <c r="N190" s="112">
        <f ca="1">IF(L190="S",HLOOKUP(L190,$P$129:U190,K190+1,FALSE)+$A$96,HLOOKUP(L190,$P$129:U190,K190+1,FALSE))</f>
        <v>32</v>
      </c>
      <c r="O190" s="57">
        <f t="shared" si="7"/>
        <v>0</v>
      </c>
      <c r="P190" s="113">
        <f ca="1">'Type E'!B103</f>
        <v>32</v>
      </c>
      <c r="Q190" s="114">
        <f ca="1">'Type J'!B103</f>
        <v>32</v>
      </c>
      <c r="R190" s="115">
        <f ca="1">'Type K'!B103</f>
        <v>32</v>
      </c>
      <c r="S190" s="116">
        <f ca="1">'Type N'!B1350</f>
        <v>32</v>
      </c>
      <c r="T190" s="117">
        <f ca="1">'Type S'!B103</f>
        <v>32</v>
      </c>
      <c r="U190" s="118">
        <f ca="1">'Type T'!B600</f>
        <v>32</v>
      </c>
    </row>
    <row r="191" spans="3:21" ht="13.5" thickBot="1">
      <c r="C191" s="104">
        <v>9</v>
      </c>
      <c r="D191" s="105"/>
      <c r="E191" s="105"/>
      <c r="F191" s="105"/>
      <c r="G191" s="105"/>
      <c r="H191" s="105"/>
      <c r="I191" s="106"/>
      <c r="J191">
        <v>2</v>
      </c>
      <c r="K191" s="102">
        <v>62</v>
      </c>
      <c r="L191" s="110" t="str">
        <f>CT!AJ8</f>
        <v>J</v>
      </c>
      <c r="M191" s="111">
        <f>CT!AK8</f>
        <v>0</v>
      </c>
      <c r="N191" s="112">
        <f ca="1">IF(L191="S",HLOOKUP(L191,$P$129:U191,K191+1,FALSE)+$A$96,HLOOKUP(L191,$P$129:U191,K191+1,FALSE))</f>
        <v>32</v>
      </c>
      <c r="O191" s="57">
        <f t="shared" si="7"/>
        <v>0</v>
      </c>
      <c r="P191" s="113">
        <f ca="1">'Type E'!B104</f>
        <v>32</v>
      </c>
      <c r="Q191" s="114">
        <f ca="1">'Type J'!B104</f>
        <v>32</v>
      </c>
      <c r="R191" s="115">
        <f ca="1">'Type K'!B104</f>
        <v>32</v>
      </c>
      <c r="S191" s="116">
        <f ca="1">'Type N'!B1351</f>
        <v>32</v>
      </c>
      <c r="T191" s="117">
        <f ca="1">'Type S'!B104</f>
        <v>32</v>
      </c>
      <c r="U191" s="118">
        <f ca="1">'Type T'!B601</f>
        <v>32</v>
      </c>
    </row>
    <row r="192" spans="3:21" ht="13.5" thickBot="1">
      <c r="C192" s="108" t="s">
        <v>206</v>
      </c>
      <c r="D192" t="s">
        <v>50</v>
      </c>
      <c r="E192" t="s">
        <v>243</v>
      </c>
      <c r="F192" t="s">
        <v>749</v>
      </c>
      <c r="G192" t="s">
        <v>750</v>
      </c>
      <c r="I192" s="109"/>
      <c r="J192">
        <v>3</v>
      </c>
      <c r="K192" s="102">
        <v>63</v>
      </c>
      <c r="L192" s="110" t="str">
        <f>CT!AJ9</f>
        <v/>
      </c>
      <c r="M192" s="111">
        <f>CT!AK9</f>
        <v>0</v>
      </c>
      <c r="N192" s="112" t="e">
        <f ca="1">IF(L192="S",HLOOKUP(L192,$P$129:U192,K192+1,FALSE)+$A$96,HLOOKUP(L192,$P$129:U192,K192+1,FALSE))</f>
        <v>#N/A</v>
      </c>
      <c r="O192" s="57">
        <f t="shared" si="7"/>
        <v>0</v>
      </c>
      <c r="P192" s="113">
        <f ca="1">'Type E'!B105</f>
        <v>32</v>
      </c>
      <c r="Q192" s="114">
        <f ca="1">'Type J'!B105</f>
        <v>32</v>
      </c>
      <c r="R192" s="115">
        <f ca="1">'Type K'!B105</f>
        <v>32</v>
      </c>
      <c r="S192" s="116">
        <f ca="1">'Type N'!B1352</f>
        <v>32</v>
      </c>
      <c r="T192" s="117">
        <f ca="1">'Type S'!B105</f>
        <v>32</v>
      </c>
      <c r="U192" s="118">
        <f ca="1">'Type T'!B602</f>
        <v>32</v>
      </c>
    </row>
    <row r="193" spans="3:21" ht="13.5" thickBot="1">
      <c r="C193" s="108" t="str">
        <f t="shared" ref="C193:C198" si="16">C181</f>
        <v>SP1</v>
      </c>
      <c r="E193">
        <f ca="1">'Type S'!$B1602</f>
        <v>32</v>
      </c>
      <c r="F193">
        <f ca="1">CHOOSE(IF(ISNA(I193),1,IF(I193&gt;=13,13,2)),formulas!E193+(Temperatures!$H$3-Temperatures!$I$3),(E193-OFFSET(Temperatures!$H$3,formulas!I193-1,1))*(OFFSET(Temperatures!$H$3,formulas!I193,0)-OFFSET(Temperatures!$H$3,formulas!I193-1,0))/(OFFSET(Temperatures!$H$3,formulas!I193,1)-OFFSET(Temperatures!$H$3,formulas!I193-1,1))+OFFSET(Temperatures!$H$3,formulas!I193-1,0),formulas!E193+(Temperatures!$H$15-Temperatures!$I$15))</f>
        <v>31.268165753613559</v>
      </c>
      <c r="G193">
        <f t="shared" ref="G193:G198" ca="1" si="17">ROUND(F193,1)</f>
        <v>31.3</v>
      </c>
      <c r="I193" s="109">
        <f ca="1">VLOOKUP(E193,Temperatures!$H$3:$J$15,3,TRUE)</f>
        <v>1</v>
      </c>
      <c r="J193">
        <v>4</v>
      </c>
      <c r="K193" s="102">
        <v>64</v>
      </c>
      <c r="L193" s="110" t="str">
        <f>CT!AJ10</f>
        <v/>
      </c>
      <c r="M193" s="111">
        <f>CT!AK10</f>
        <v>0</v>
      </c>
      <c r="N193" s="112" t="e">
        <f ca="1">IF(L193="S",HLOOKUP(L193,$P$129:U193,K193+1,FALSE)+$A$96,HLOOKUP(L193,$P$129:U193,K193+1,FALSE))</f>
        <v>#N/A</v>
      </c>
      <c r="O193" s="57">
        <f t="shared" si="7"/>
        <v>0</v>
      </c>
      <c r="P193" s="113">
        <f ca="1">'Type E'!B106</f>
        <v>32</v>
      </c>
      <c r="Q193" s="114">
        <f ca="1">'Type J'!B106</f>
        <v>32</v>
      </c>
      <c r="R193" s="115">
        <f ca="1">'Type K'!B106</f>
        <v>32</v>
      </c>
      <c r="S193" s="116">
        <f ca="1">'Type N'!B1353</f>
        <v>32</v>
      </c>
      <c r="T193" s="117">
        <f ca="1">'Type S'!B106</f>
        <v>32</v>
      </c>
      <c r="U193" s="118">
        <f ca="1">'Type T'!B603</f>
        <v>32</v>
      </c>
    </row>
    <row r="194" spans="3:21" ht="13.5" thickBot="1">
      <c r="C194" s="108" t="str">
        <f t="shared" si="16"/>
        <v>SP3</v>
      </c>
      <c r="D194">
        <f>D201</f>
        <v>0</v>
      </c>
      <c r="E194">
        <f ca="1">'Type S'!$B1603</f>
        <v>32</v>
      </c>
      <c r="F194">
        <f ca="1">CHOOSE(IF(ISNA(I194),1,IF(I194&gt;=13,13,2)),formulas!E194+(Temperatures!$D$8-Temperatures!$E$8),(E194-OFFSET(Temperatures!$D$8,formulas!I194-1,1))*(OFFSET(Temperatures!$D$8,formulas!I194,0)-OFFSET(Temperatures!$D$8,formulas!I194-1,0))/(OFFSET(Temperatures!$D$8,formulas!I194,1)-OFFSET(Temperatures!$D$8,formulas!I194-1,1))+OFFSET(Temperatures!$D$8,formulas!I194-1,0),formulas!E194+(Temperatures!$D$14-Temperatures!$E$14))</f>
        <v>31.26202856304058</v>
      </c>
      <c r="G194">
        <f t="shared" ca="1" si="17"/>
        <v>31.3</v>
      </c>
      <c r="I194" s="109">
        <f ca="1">VLOOKUP(E194,Temperatures!$D$8:$F$14,3,TRUE)</f>
        <v>1</v>
      </c>
      <c r="J194">
        <v>5</v>
      </c>
      <c r="K194" s="102">
        <v>65</v>
      </c>
      <c r="L194" s="110" t="str">
        <f>CT!AJ11</f>
        <v/>
      </c>
      <c r="M194" s="111">
        <f>CT!AK11</f>
        <v>0</v>
      </c>
      <c r="N194" s="112" t="e">
        <f ca="1">IF(L194="S",HLOOKUP(L194,$P$129:U194,K194+1,FALSE)+$A$96,HLOOKUP(L194,$P$129:U194,K194+1,FALSE))</f>
        <v>#N/A</v>
      </c>
      <c r="O194" s="57">
        <f t="shared" si="7"/>
        <v>0</v>
      </c>
      <c r="P194" s="113">
        <f ca="1">'Type E'!B107</f>
        <v>32</v>
      </c>
      <c r="Q194" s="114">
        <f ca="1">'Type J'!B107</f>
        <v>32</v>
      </c>
      <c r="R194" s="115">
        <f ca="1">'Type K'!B107</f>
        <v>32</v>
      </c>
      <c r="S194" s="116">
        <f ca="1">'Type N'!B1354</f>
        <v>32</v>
      </c>
      <c r="T194" s="117">
        <f ca="1">'Type S'!B107</f>
        <v>32</v>
      </c>
      <c r="U194" s="118">
        <f ca="1">'Type T'!B604</f>
        <v>32</v>
      </c>
    </row>
    <row r="195" spans="3:21" ht="13.5" thickBot="1">
      <c r="C195" s="108" t="str">
        <f t="shared" si="16"/>
        <v>NTS12</v>
      </c>
      <c r="E195">
        <f ca="1">'Type N'!$B118</f>
        <v>32</v>
      </c>
      <c r="F195">
        <f ca="1">CHOOSE(IF(ISNA(I195),1,IF(I195&gt;=3,3,2)),formulas!E195+(Temperatures!$A$14-Temperatures!$B$14),(E195-OFFSET(Temperatures!$A$14,formulas!I195-1,1))*(OFFSET(Temperatures!$A$14,formulas!I195,0)-OFFSET(Temperatures!$A$14,formulas!I195-1,0))/(OFFSET(Temperatures!$A$14,formulas!I195,1)-OFFSET(Temperatures!$A$14,formulas!I195-1,1))+OFFSET(Temperatures!$A$14,formulas!I195-1,0),formulas!E195+(Temperatures!$A$16-Temperatures!$B$16))</f>
        <v>232.32253600002809</v>
      </c>
      <c r="G195">
        <f t="shared" ca="1" si="17"/>
        <v>232.3</v>
      </c>
      <c r="I195" s="109" t="e">
        <f ca="1">VLOOKUP(E195,Temperatures!$A$12:$C$16,3,TRUE)</f>
        <v>#N/A</v>
      </c>
      <c r="J195">
        <v>6</v>
      </c>
      <c r="K195" s="102">
        <v>66</v>
      </c>
      <c r="L195" s="110" t="str">
        <f>CT!AJ12</f>
        <v/>
      </c>
      <c r="M195" s="111">
        <f>CT!AK12</f>
        <v>0</v>
      </c>
      <c r="N195" s="112" t="e">
        <f ca="1">IF(L195="S",HLOOKUP(L195,$P$129:U195,K195+1,FALSE)+$A$96,HLOOKUP(L195,$P$129:U195,K195+1,FALSE))</f>
        <v>#N/A</v>
      </c>
      <c r="O195" s="57">
        <f t="shared" si="7"/>
        <v>0</v>
      </c>
      <c r="P195" s="113">
        <f ca="1">'Type E'!B108</f>
        <v>32</v>
      </c>
      <c r="Q195" s="114">
        <f ca="1">'Type J'!B108</f>
        <v>32</v>
      </c>
      <c r="R195" s="115">
        <f ca="1">'Type K'!B108</f>
        <v>32</v>
      </c>
      <c r="S195" s="116">
        <f ca="1">'Type N'!B1355</f>
        <v>32</v>
      </c>
      <c r="T195" s="117">
        <f ca="1">'Type S'!B108</f>
        <v>32</v>
      </c>
      <c r="U195" s="118">
        <f ca="1">'Type T'!B605</f>
        <v>32</v>
      </c>
    </row>
    <row r="196" spans="3:21" ht="13.5" thickBot="1">
      <c r="C196" s="108" t="str">
        <f t="shared" si="16"/>
        <v>NTS10</v>
      </c>
      <c r="E196">
        <f ca="1">'Type N'!$B119</f>
        <v>32</v>
      </c>
      <c r="F196">
        <f ca="1">CHOOSE(IF(ISNA(I196),1,IF(I196&gt;=3,3,2)),formulas!E196+(Temperatures!$D$3-Temperatures!$E$3),(E196-OFFSET(Temperatures!$D$3,formulas!I196-1,1))*(OFFSET(Temperatures!$D$3,formulas!I196,0)-OFFSET(Temperatures!$D$3,formulas!I196-1,0))/(OFFSET(Temperatures!$D$3,formulas!I196,1)-OFFSET(Temperatures!$D$3,formulas!I196-1,1))+OFFSET(Temperatures!$D$3,formulas!I196-1,0),formulas!E196+(Temperatures!$D$5-Temperatures!$E$5))</f>
        <v>32.186053376023438</v>
      </c>
      <c r="G196">
        <f t="shared" ca="1" si="17"/>
        <v>32.200000000000003</v>
      </c>
      <c r="I196" s="109" t="e">
        <f ca="1">VLOOKUP(E196,Temperatures!$D$3:$F$5,3,TRUE)</f>
        <v>#N/A</v>
      </c>
      <c r="J196">
        <v>7</v>
      </c>
      <c r="K196" s="102">
        <v>67</v>
      </c>
      <c r="L196" s="110" t="str">
        <f>CT!AJ13</f>
        <v/>
      </c>
      <c r="M196" s="111">
        <f>CT!AK13</f>
        <v>0</v>
      </c>
      <c r="N196" s="112" t="e">
        <f ca="1">IF(L196="S",HLOOKUP(L196,$P$129:U196,K196+1,FALSE)+$A$96,HLOOKUP(L196,$P$129:U196,K196+1,FALSE))</f>
        <v>#N/A</v>
      </c>
      <c r="O196" s="57">
        <f t="shared" si="7"/>
        <v>0</v>
      </c>
      <c r="P196" s="113">
        <f ca="1">'Type E'!B109</f>
        <v>32</v>
      </c>
      <c r="Q196" s="114">
        <f ca="1">'Type J'!B109</f>
        <v>32</v>
      </c>
      <c r="R196" s="115">
        <f ca="1">'Type K'!B109</f>
        <v>32</v>
      </c>
      <c r="S196" s="116">
        <f ca="1">'Type N'!B1356</f>
        <v>32</v>
      </c>
      <c r="T196" s="117">
        <f ca="1">'Type S'!B109</f>
        <v>32</v>
      </c>
      <c r="U196" s="118">
        <f ca="1">'Type T'!B606</f>
        <v>32</v>
      </c>
    </row>
    <row r="197" spans="3:21" ht="13.5" thickBot="1">
      <c r="C197" s="108" t="str">
        <f t="shared" si="16"/>
        <v>TTS1</v>
      </c>
      <c r="E197">
        <f ca="1">'Type T'!$B105</f>
        <v>32</v>
      </c>
      <c r="F197">
        <f ca="1">CHOOSE(IF(ISNA(I197),1,IF(I197&gt;=4,3,2)),formulas!E197+(Temperatures!$A$3-Temperatures!$B$3),(E197-OFFSET(Temperatures!$A$3,formulas!I197-1,1))*(OFFSET(Temperatures!$A$3,formulas!I197,0)-OFFSET(Temperatures!$A$3,formulas!I197-1,0))/(OFFSET(Temperatures!$A$3,formulas!I197,1)-OFFSET(Temperatures!$A$3,formulas!I197-1,1))+OFFSET(Temperatures!$A$3,formulas!I197-1,0),formulas!E197+(Temperatures!$A$3-Temperatures!$B$3))</f>
        <v>0</v>
      </c>
      <c r="G197">
        <f t="shared" ca="1" si="17"/>
        <v>0</v>
      </c>
      <c r="I197" s="109">
        <f ca="1">VLOOKUP(E197,Temperatures!$A$3:$C$5,3,TRUE)</f>
        <v>2</v>
      </c>
      <c r="J197">
        <v>8</v>
      </c>
      <c r="K197" s="102">
        <v>68</v>
      </c>
      <c r="L197" s="110" t="str">
        <f>CT!AJ14</f>
        <v/>
      </c>
      <c r="M197" s="111">
        <f>CT!AK14</f>
        <v>0</v>
      </c>
      <c r="N197" s="112" t="e">
        <f ca="1">IF(L197="S",HLOOKUP(L197,$P$129:U197,K197+1,FALSE)+$A$96,HLOOKUP(L197,$P$129:U197,K197+1,FALSE))</f>
        <v>#N/A</v>
      </c>
      <c r="O197" s="57">
        <f t="shared" si="7"/>
        <v>0</v>
      </c>
      <c r="P197" s="113">
        <f ca="1">'Type E'!B110</f>
        <v>32</v>
      </c>
      <c r="Q197" s="114">
        <f ca="1">'Type J'!B110</f>
        <v>32</v>
      </c>
      <c r="R197" s="115">
        <f ca="1">'Type K'!B110</f>
        <v>32</v>
      </c>
      <c r="S197" s="116">
        <f ca="1">'Type N'!B1357</f>
        <v>32</v>
      </c>
      <c r="T197" s="117">
        <f ca="1">'Type S'!B110</f>
        <v>32</v>
      </c>
      <c r="U197" s="118">
        <f ca="1">'Type T'!B607</f>
        <v>32</v>
      </c>
    </row>
    <row r="198" spans="3:21" ht="13.5" thickBot="1">
      <c r="C198" s="108" t="str">
        <f t="shared" si="16"/>
        <v>ST7</v>
      </c>
      <c r="E198" s="119">
        <f ca="1">'ST-7'!$B116</f>
        <v>32.040321848434893</v>
      </c>
      <c r="F198">
        <f ca="1">E198</f>
        <v>32.040321848434893</v>
      </c>
      <c r="G198">
        <f t="shared" ca="1" si="17"/>
        <v>32</v>
      </c>
      <c r="I198" s="109"/>
      <c r="J198">
        <v>9</v>
      </c>
      <c r="K198" s="102">
        <v>69</v>
      </c>
      <c r="L198" s="110" t="str">
        <f>CT!AJ15</f>
        <v/>
      </c>
      <c r="M198" s="111">
        <f>CT!AK15</f>
        <v>0</v>
      </c>
      <c r="N198" s="112" t="e">
        <f ca="1">IF(L198="S",HLOOKUP(L198,$P$129:U198,K198+1,FALSE)+$A$96,HLOOKUP(L198,$P$129:U198,K198+1,FALSE))</f>
        <v>#N/A</v>
      </c>
      <c r="O198" s="57">
        <f t="shared" si="7"/>
        <v>0</v>
      </c>
      <c r="P198" s="113">
        <f ca="1">'Type E'!B111</f>
        <v>32</v>
      </c>
      <c r="Q198" s="114">
        <f ca="1">'Type J'!B111</f>
        <v>32</v>
      </c>
      <c r="R198" s="115">
        <f ca="1">'Type K'!B111</f>
        <v>32</v>
      </c>
      <c r="S198" s="116">
        <f ca="1">'Type N'!B1358</f>
        <v>32</v>
      </c>
      <c r="T198" s="117">
        <f ca="1">'Type S'!B111</f>
        <v>32</v>
      </c>
      <c r="U198" s="118">
        <f ca="1">'Type T'!B608</f>
        <v>32</v>
      </c>
    </row>
    <row r="199" spans="3:21" ht="13.5" thickBot="1">
      <c r="C199" s="108" t="str">
        <f>C187</f>
        <v>PRT</v>
      </c>
      <c r="D199" s="119">
        <f>D194</f>
        <v>0</v>
      </c>
      <c r="E199" s="119">
        <f>D199</f>
        <v>0</v>
      </c>
      <c r="F199" s="119">
        <f>E199</f>
        <v>0</v>
      </c>
      <c r="G199" s="119">
        <f>ROUND(F199,3)</f>
        <v>0</v>
      </c>
      <c r="I199" s="109"/>
      <c r="J199">
        <v>10</v>
      </c>
      <c r="K199" s="102">
        <v>70</v>
      </c>
      <c r="L199" s="110" t="str">
        <f>CT!AJ16</f>
        <v/>
      </c>
      <c r="M199" s="111">
        <f>CT!AK16</f>
        <v>0</v>
      </c>
      <c r="N199" s="112" t="e">
        <f ca="1">IF(L199="S",HLOOKUP(L199,$P$129:U199,K199+1,FALSE)+$A$96,HLOOKUP(L199,$P$129:U199,K199+1,FALSE))</f>
        <v>#N/A</v>
      </c>
      <c r="O199" s="57">
        <f t="shared" ref="O199:O262" si="18">M199</f>
        <v>0</v>
      </c>
      <c r="P199" s="113">
        <f ca="1">'Type E'!B112</f>
        <v>32</v>
      </c>
      <c r="Q199" s="114">
        <f ca="1">'Type J'!B112</f>
        <v>32</v>
      </c>
      <c r="R199" s="115">
        <f ca="1">'Type K'!B112</f>
        <v>32</v>
      </c>
      <c r="S199" s="116">
        <f ca="1">'Type N'!B1359</f>
        <v>32</v>
      </c>
      <c r="T199" s="117">
        <f ca="1">'Type S'!B112</f>
        <v>32</v>
      </c>
      <c r="U199" s="118">
        <f ca="1">'Type T'!B609</f>
        <v>32</v>
      </c>
    </row>
    <row r="200" spans="3:21" ht="13.5" thickBot="1">
      <c r="C200" s="108" t="s">
        <v>760</v>
      </c>
      <c r="D200" t="s">
        <v>50</v>
      </c>
      <c r="E200" t="s">
        <v>761</v>
      </c>
      <c r="I200" s="109"/>
      <c r="J200">
        <v>11</v>
      </c>
      <c r="K200" s="102">
        <v>71</v>
      </c>
      <c r="L200" s="110" t="str">
        <f>CT!AJ17</f>
        <v/>
      </c>
      <c r="M200" s="111">
        <f>CT!AK17</f>
        <v>0</v>
      </c>
      <c r="N200" s="112" t="e">
        <f ca="1">IF(L200="S",HLOOKUP(L200,$P$129:U200,K200+1,FALSE)+$A$96,HLOOKUP(L200,$P$129:U200,K200+1,FALSE))</f>
        <v>#N/A</v>
      </c>
      <c r="O200" s="57">
        <f t="shared" si="18"/>
        <v>0</v>
      </c>
      <c r="P200" s="113">
        <f ca="1">'Type E'!B113</f>
        <v>32</v>
      </c>
      <c r="Q200" s="114">
        <f ca="1">'Type J'!B113</f>
        <v>32</v>
      </c>
      <c r="R200" s="115">
        <f ca="1">'Type K'!B113</f>
        <v>32</v>
      </c>
      <c r="S200" s="116">
        <f ca="1">'Type N'!B1360</f>
        <v>32</v>
      </c>
      <c r="T200" s="117">
        <f ca="1">'Type S'!B113</f>
        <v>32</v>
      </c>
      <c r="U200" s="118">
        <f ca="1">'Type T'!B610</f>
        <v>32</v>
      </c>
    </row>
    <row r="201" spans="3:21" ht="13.5" thickBot="1">
      <c r="C201" s="120" t="str">
        <f>CT!BP3</f>
        <v/>
      </c>
      <c r="D201" s="121">
        <f>CT!BQ4</f>
        <v>0</v>
      </c>
      <c r="E201" s="44" t="e">
        <f ca="1">IF(F201="S",VLOOKUP(C201,C193:G199,5,FALSE)+$A$96,VLOOKUP(C201,C193:G199,5,FALSE))</f>
        <v>#N/A</v>
      </c>
      <c r="F201" s="44" t="str">
        <f>IF(OR(C201=C194,C201=C193,C201=C198),"S","")</f>
        <v/>
      </c>
      <c r="G201" s="44"/>
      <c r="H201" s="44"/>
      <c r="I201" s="122"/>
      <c r="J201">
        <v>12</v>
      </c>
      <c r="K201" s="102">
        <v>72</v>
      </c>
      <c r="L201" s="110" t="str">
        <f>CT!AJ18</f>
        <v/>
      </c>
      <c r="M201" s="111">
        <f>CT!AK18</f>
        <v>0</v>
      </c>
      <c r="N201" s="112" t="e">
        <f ca="1">IF(L201="S",HLOOKUP(L201,$P$129:U201,K201+1,FALSE)+$A$96,HLOOKUP(L201,$P$129:U201,K201+1,FALSE))</f>
        <v>#N/A</v>
      </c>
      <c r="O201" s="57">
        <f t="shared" si="18"/>
        <v>0</v>
      </c>
      <c r="P201" s="113">
        <f ca="1">'Type E'!B114</f>
        <v>32</v>
      </c>
      <c r="Q201" s="114">
        <f ca="1">'Type J'!B114</f>
        <v>32</v>
      </c>
      <c r="R201" s="115">
        <f ca="1">'Type K'!B114</f>
        <v>32</v>
      </c>
      <c r="S201" s="116">
        <f ca="1">'Type N'!B1361</f>
        <v>32</v>
      </c>
      <c r="T201" s="117">
        <f ca="1">'Type S'!B114</f>
        <v>32</v>
      </c>
      <c r="U201" s="118">
        <f ca="1">'Type T'!B611</f>
        <v>32</v>
      </c>
    </row>
    <row r="202" spans="3:21" ht="13.5" thickBot="1">
      <c r="J202">
        <v>13</v>
      </c>
      <c r="K202" s="102">
        <v>73</v>
      </c>
      <c r="L202" s="110" t="str">
        <f>CT!AJ19</f>
        <v/>
      </c>
      <c r="M202" s="111">
        <f>CT!AK19</f>
        <v>0</v>
      </c>
      <c r="N202" s="112" t="e">
        <f ca="1">IF(L202="S",HLOOKUP(L202,$P$129:U202,K202+1,FALSE)+$A$96,HLOOKUP(L202,$P$129:U202,K202+1,FALSE))</f>
        <v>#N/A</v>
      </c>
      <c r="O202" s="57">
        <f t="shared" si="18"/>
        <v>0</v>
      </c>
      <c r="P202" s="113">
        <f ca="1">'Type E'!B115</f>
        <v>32</v>
      </c>
      <c r="Q202" s="114">
        <f ca="1">'Type J'!B115</f>
        <v>32</v>
      </c>
      <c r="R202" s="115">
        <f ca="1">'Type K'!B115</f>
        <v>32</v>
      </c>
      <c r="S202" s="116">
        <f ca="1">'Type N'!B1362</f>
        <v>32</v>
      </c>
      <c r="T202" s="117">
        <f ca="1">'Type S'!B115</f>
        <v>32</v>
      </c>
      <c r="U202" s="118">
        <f ca="1">'Type T'!B612</f>
        <v>32</v>
      </c>
    </row>
    <row r="203" spans="3:21" ht="13.5" thickBot="1">
      <c r="C203" s="104">
        <v>10</v>
      </c>
      <c r="D203" s="105"/>
      <c r="E203" s="105"/>
      <c r="F203" s="105"/>
      <c r="G203" s="105"/>
      <c r="H203" s="105"/>
      <c r="I203" s="106"/>
      <c r="J203">
        <v>14</v>
      </c>
      <c r="K203" s="102">
        <v>74</v>
      </c>
      <c r="L203" s="110" t="str">
        <f>CT!AJ20</f>
        <v/>
      </c>
      <c r="M203" s="111">
        <f>CT!AK20</f>
        <v>0</v>
      </c>
      <c r="N203" s="112" t="e">
        <f ca="1">IF(L203="S",HLOOKUP(L203,$P$129:U203,K203+1,FALSE)+$A$96,HLOOKUP(L203,$P$129:U203,K203+1,FALSE))</f>
        <v>#N/A</v>
      </c>
      <c r="O203" s="57">
        <f t="shared" si="18"/>
        <v>0</v>
      </c>
      <c r="P203" s="113">
        <f ca="1">'Type E'!B116</f>
        <v>32</v>
      </c>
      <c r="Q203" s="114">
        <f ca="1">'Type J'!B116</f>
        <v>32</v>
      </c>
      <c r="R203" s="115">
        <f ca="1">'Type K'!B116</f>
        <v>32</v>
      </c>
      <c r="S203" s="116">
        <f ca="1">'Type N'!B1363</f>
        <v>32</v>
      </c>
      <c r="T203" s="117">
        <f ca="1">'Type S'!B116</f>
        <v>32</v>
      </c>
      <c r="U203" s="118">
        <f ca="1">'Type T'!B613</f>
        <v>32</v>
      </c>
    </row>
    <row r="204" spans="3:21" ht="13.5" thickBot="1">
      <c r="C204" s="108" t="s">
        <v>206</v>
      </c>
      <c r="D204" t="s">
        <v>50</v>
      </c>
      <c r="E204" t="s">
        <v>243</v>
      </c>
      <c r="F204" t="s">
        <v>749</v>
      </c>
      <c r="G204" t="s">
        <v>750</v>
      </c>
      <c r="I204" s="109"/>
      <c r="J204">
        <v>15</v>
      </c>
      <c r="K204" s="102">
        <v>75</v>
      </c>
      <c r="L204" s="110" t="str">
        <f>CT!AJ21</f>
        <v/>
      </c>
      <c r="M204" s="111">
        <f>CT!AK21</f>
        <v>0</v>
      </c>
      <c r="N204" s="112" t="e">
        <f ca="1">IF(L204="S",HLOOKUP(L204,$P$129:U204,K204+1,FALSE)+$A$96,HLOOKUP(L204,$P$129:U204,K204+1,FALSE))</f>
        <v>#N/A</v>
      </c>
      <c r="O204" s="57">
        <f t="shared" si="18"/>
        <v>0</v>
      </c>
      <c r="P204" s="113">
        <f ca="1">'Type E'!B117</f>
        <v>32</v>
      </c>
      <c r="Q204" s="114">
        <f ca="1">'Type J'!B117</f>
        <v>32</v>
      </c>
      <c r="R204" s="115">
        <f ca="1">'Type K'!B117</f>
        <v>32</v>
      </c>
      <c r="S204" s="116">
        <f ca="1">'Type N'!B1364</f>
        <v>32</v>
      </c>
      <c r="T204" s="117">
        <f ca="1">'Type S'!B117</f>
        <v>32</v>
      </c>
      <c r="U204" s="118">
        <f ca="1">'Type T'!B614</f>
        <v>32</v>
      </c>
    </row>
    <row r="205" spans="3:21" ht="13.5" thickBot="1">
      <c r="C205" s="108" t="str">
        <f t="shared" ref="C205:C210" si="19">C193</f>
        <v>SP1</v>
      </c>
      <c r="E205">
        <f ca="1">'Type S'!$B1614</f>
        <v>32</v>
      </c>
      <c r="F205">
        <f ca="1">CHOOSE(IF(ISNA(I205),1,IF(I205&gt;=13,13,2)),formulas!E205+(Temperatures!$H$3-Temperatures!$I$3),(E205-OFFSET(Temperatures!$H$3,formulas!I205-1,1))*(OFFSET(Temperatures!$H$3,formulas!I205,0)-OFFSET(Temperatures!$H$3,formulas!I205-1,0))/(OFFSET(Temperatures!$H$3,formulas!I205,1)-OFFSET(Temperatures!$H$3,formulas!I205-1,1))+OFFSET(Temperatures!$H$3,formulas!I205-1,0),formulas!E205+(Temperatures!$H$15-Temperatures!$I$15))</f>
        <v>31.268165753613559</v>
      </c>
      <c r="G205">
        <f t="shared" ref="G205:G210" ca="1" si="20">ROUND(F205,1)</f>
        <v>31.3</v>
      </c>
      <c r="I205" s="109">
        <f ca="1">VLOOKUP(E205,Temperatures!$H$3:$J$15,3,TRUE)</f>
        <v>1</v>
      </c>
      <c r="J205">
        <v>16</v>
      </c>
      <c r="K205" s="102">
        <v>76</v>
      </c>
      <c r="L205" s="110" t="str">
        <f>CT!AJ22</f>
        <v/>
      </c>
      <c r="M205" s="111">
        <f>CT!AK22</f>
        <v>0</v>
      </c>
      <c r="N205" s="112" t="e">
        <f ca="1">IF(L205="S",HLOOKUP(L205,$P$129:U205,K205+1,FALSE)+$A$96,HLOOKUP(L205,$P$129:U205,K205+1,FALSE))</f>
        <v>#N/A</v>
      </c>
      <c r="O205" s="57">
        <f t="shared" si="18"/>
        <v>0</v>
      </c>
      <c r="P205" s="113">
        <f ca="1">'Type E'!B118</f>
        <v>32</v>
      </c>
      <c r="Q205" s="114">
        <f ca="1">'Type J'!B118</f>
        <v>32</v>
      </c>
      <c r="R205" s="115">
        <f ca="1">'Type K'!B118</f>
        <v>32</v>
      </c>
      <c r="S205" s="116">
        <f ca="1">'Type N'!B1365</f>
        <v>32</v>
      </c>
      <c r="T205" s="117">
        <f ca="1">'Type S'!B118</f>
        <v>32</v>
      </c>
      <c r="U205" s="118">
        <f ca="1">'Type T'!B615</f>
        <v>32</v>
      </c>
    </row>
    <row r="206" spans="3:21" ht="13.5" thickBot="1">
      <c r="C206" s="108" t="str">
        <f t="shared" si="19"/>
        <v>SP3</v>
      </c>
      <c r="D206">
        <f>D213</f>
        <v>0</v>
      </c>
      <c r="E206">
        <f ca="1">'Type S'!$B1615</f>
        <v>32</v>
      </c>
      <c r="F206">
        <f ca="1">CHOOSE(IF(ISNA(I206),1,IF(I206&gt;=13,13,2)),formulas!E206+(Temperatures!$D$8-Temperatures!$E$8),(E206-OFFSET(Temperatures!$D$8,formulas!I206-1,1))*(OFFSET(Temperatures!$D$8,formulas!I206,0)-OFFSET(Temperatures!$D$8,formulas!I206-1,0))/(OFFSET(Temperatures!$D$8,formulas!I206,1)-OFFSET(Temperatures!$D$8,formulas!I206-1,1))+OFFSET(Temperatures!$D$8,formulas!I206-1,0),formulas!E206+(Temperatures!$D$14-Temperatures!$E$14))</f>
        <v>31.26202856304058</v>
      </c>
      <c r="G206">
        <f t="shared" ca="1" si="20"/>
        <v>31.3</v>
      </c>
      <c r="I206" s="109">
        <f ca="1">VLOOKUP(E206,Temperatures!$D$8:$F$14,3,TRUE)</f>
        <v>1</v>
      </c>
      <c r="J206">
        <v>17</v>
      </c>
      <c r="K206" s="102">
        <v>77</v>
      </c>
      <c r="L206" s="110" t="str">
        <f>CT!AJ23</f>
        <v/>
      </c>
      <c r="M206" s="111">
        <f>CT!AK23</f>
        <v>0</v>
      </c>
      <c r="N206" s="112" t="e">
        <f ca="1">IF(L206="S",HLOOKUP(L206,$P$129:U206,K206+1,FALSE)+$A$96,HLOOKUP(L206,$P$129:U206,K206+1,FALSE))</f>
        <v>#N/A</v>
      </c>
      <c r="O206" s="57">
        <f t="shared" si="18"/>
        <v>0</v>
      </c>
      <c r="P206" s="113">
        <f ca="1">'Type E'!B119</f>
        <v>32</v>
      </c>
      <c r="Q206" s="114">
        <f ca="1">'Type J'!B119</f>
        <v>32</v>
      </c>
      <c r="R206" s="115">
        <f ca="1">'Type K'!B119</f>
        <v>32</v>
      </c>
      <c r="S206" s="116">
        <f ca="1">'Type N'!B1366</f>
        <v>32</v>
      </c>
      <c r="T206" s="117">
        <f ca="1">'Type S'!B119</f>
        <v>32</v>
      </c>
      <c r="U206" s="118">
        <f ca="1">'Type T'!B616</f>
        <v>32</v>
      </c>
    </row>
    <row r="207" spans="3:21" ht="13.5" thickBot="1">
      <c r="C207" s="108" t="str">
        <f t="shared" si="19"/>
        <v>NTS12</v>
      </c>
      <c r="E207">
        <f ca="1">'Type N'!$B130</f>
        <v>32</v>
      </c>
      <c r="F207">
        <f ca="1">CHOOSE(IF(ISNA(I207),1,IF(I207&gt;=3,3,2)),formulas!E207+(Temperatures!$A$14-Temperatures!$B$14),(E207-OFFSET(Temperatures!$A$14,formulas!I207-1,1))*(OFFSET(Temperatures!$A$14,formulas!I207,0)-OFFSET(Temperatures!$A$14,formulas!I207-1,0))/(OFFSET(Temperatures!$A$14,formulas!I207,1)-OFFSET(Temperatures!$A$14,formulas!I207-1,1))+OFFSET(Temperatures!$A$14,formulas!I207-1,0),formulas!E207+(Temperatures!$A$16-Temperatures!$B$16))</f>
        <v>232.32253600002809</v>
      </c>
      <c r="G207">
        <f t="shared" ca="1" si="20"/>
        <v>232.3</v>
      </c>
      <c r="I207" s="109" t="e">
        <f ca="1">VLOOKUP(E207,Temperatures!$A$12:$C$16,3,TRUE)</f>
        <v>#N/A</v>
      </c>
      <c r="J207">
        <v>18</v>
      </c>
      <c r="K207" s="102">
        <v>78</v>
      </c>
      <c r="L207" s="110" t="str">
        <f>CT!AJ24</f>
        <v/>
      </c>
      <c r="M207" s="111">
        <f>CT!AK24</f>
        <v>0</v>
      </c>
      <c r="N207" s="112" t="e">
        <f ca="1">IF(L207="S",HLOOKUP(L207,$P$129:U207,K207+1,FALSE)+$A$96,HLOOKUP(L207,$P$129:U207,K207+1,FALSE))</f>
        <v>#N/A</v>
      </c>
      <c r="O207" s="57">
        <f t="shared" si="18"/>
        <v>0</v>
      </c>
      <c r="P207" s="113">
        <f ca="1">'Type E'!B120</f>
        <v>32</v>
      </c>
      <c r="Q207" s="114">
        <f ca="1">'Type J'!B120</f>
        <v>32</v>
      </c>
      <c r="R207" s="115">
        <f ca="1">'Type K'!B120</f>
        <v>32</v>
      </c>
      <c r="S207" s="116">
        <f ca="1">'Type N'!B1367</f>
        <v>32</v>
      </c>
      <c r="T207" s="117">
        <f ca="1">'Type S'!B120</f>
        <v>32</v>
      </c>
      <c r="U207" s="118">
        <f ca="1">'Type T'!B617</f>
        <v>32</v>
      </c>
    </row>
    <row r="208" spans="3:21" ht="13.5" thickBot="1">
      <c r="C208" s="108" t="str">
        <f t="shared" si="19"/>
        <v>NTS10</v>
      </c>
      <c r="E208">
        <f ca="1">'Type N'!$B131</f>
        <v>32</v>
      </c>
      <c r="F208">
        <f ca="1">CHOOSE(IF(ISNA(I208),1,IF(I208&gt;=3,3,2)),formulas!E208+(Temperatures!$D$3-Temperatures!$E$3),(E208-OFFSET(Temperatures!$D$3,formulas!I208-1,1))*(OFFSET(Temperatures!$D$3,formulas!I208,0)-OFFSET(Temperatures!$D$3,formulas!I208-1,0))/(OFFSET(Temperatures!$D$3,formulas!I208,1)-OFFSET(Temperatures!$D$3,formulas!I208-1,1))+OFFSET(Temperatures!$D$3,formulas!I208-1,0),formulas!E208+(Temperatures!$D$5-Temperatures!$E$5))</f>
        <v>32.186053376023438</v>
      </c>
      <c r="G208">
        <f t="shared" ca="1" si="20"/>
        <v>32.200000000000003</v>
      </c>
      <c r="I208" s="109" t="e">
        <f ca="1">VLOOKUP(E208,Temperatures!$D$3:$F$5,3,TRUE)</f>
        <v>#N/A</v>
      </c>
      <c r="J208">
        <v>19</v>
      </c>
      <c r="K208" s="102">
        <v>79</v>
      </c>
      <c r="L208" s="110" t="str">
        <f>CT!AJ25</f>
        <v/>
      </c>
      <c r="M208" s="111">
        <f>CT!AK25</f>
        <v>0</v>
      </c>
      <c r="N208" s="112" t="e">
        <f ca="1">IF(L208="S",HLOOKUP(L208,$P$129:U208,K208+1,FALSE)+$A$96,HLOOKUP(L208,$P$129:U208,K208+1,FALSE))</f>
        <v>#N/A</v>
      </c>
      <c r="O208" s="57">
        <f t="shared" si="18"/>
        <v>0</v>
      </c>
      <c r="P208" s="113">
        <f ca="1">'Type E'!B121</f>
        <v>32</v>
      </c>
      <c r="Q208" s="114">
        <f ca="1">'Type J'!B121</f>
        <v>32</v>
      </c>
      <c r="R208" s="115">
        <f ca="1">'Type K'!B121</f>
        <v>32</v>
      </c>
      <c r="S208" s="116">
        <f ca="1">'Type N'!B1368</f>
        <v>32</v>
      </c>
      <c r="T208" s="117">
        <f ca="1">'Type S'!B121</f>
        <v>32</v>
      </c>
      <c r="U208" s="118">
        <f ca="1">'Type T'!B618</f>
        <v>32</v>
      </c>
    </row>
    <row r="209" spans="3:21" ht="13.5" thickBot="1">
      <c r="C209" s="108" t="str">
        <f t="shared" si="19"/>
        <v>TTS1</v>
      </c>
      <c r="E209">
        <f ca="1">'Type T'!$B117</f>
        <v>32</v>
      </c>
      <c r="F209">
        <f ca="1">CHOOSE(IF(ISNA(I209),1,IF(I209&gt;=4,3,2)),formulas!E209+(Temperatures!$A$3-Temperatures!$B$3),(E209-OFFSET(Temperatures!$A$3,formulas!I209-1,1))*(OFFSET(Temperatures!$A$3,formulas!I209,0)-OFFSET(Temperatures!$A$3,formulas!I209-1,0))/(OFFSET(Temperatures!$A$3,formulas!I209,1)-OFFSET(Temperatures!$A$3,formulas!I209-1,1))+OFFSET(Temperatures!$A$3,formulas!I209-1,0),formulas!E209+(Temperatures!$A$3-Temperatures!$B$3))</f>
        <v>0</v>
      </c>
      <c r="G209">
        <f t="shared" ca="1" si="20"/>
        <v>0</v>
      </c>
      <c r="I209" s="109">
        <f ca="1">VLOOKUP(E209,Temperatures!$A$3:$C$5,3,TRUE)</f>
        <v>2</v>
      </c>
      <c r="J209">
        <v>20</v>
      </c>
      <c r="K209" s="102">
        <v>80</v>
      </c>
      <c r="L209" s="110" t="str">
        <f>CT!AJ26</f>
        <v/>
      </c>
      <c r="M209" s="111">
        <f>CT!AK26</f>
        <v>0</v>
      </c>
      <c r="N209" s="112" t="e">
        <f ca="1">IF(L209="S",HLOOKUP(L209,$P$129:U209,K209+1,FALSE)+$A$96,HLOOKUP(L209,$P$129:U209,K209+1,FALSE))</f>
        <v>#N/A</v>
      </c>
      <c r="O209" s="57">
        <f t="shared" si="18"/>
        <v>0</v>
      </c>
      <c r="P209" s="113">
        <f ca="1">'Type E'!B122</f>
        <v>32</v>
      </c>
      <c r="Q209" s="114">
        <f ca="1">'Type J'!B122</f>
        <v>32</v>
      </c>
      <c r="R209" s="115">
        <f ca="1">'Type K'!B122</f>
        <v>32</v>
      </c>
      <c r="S209" s="116">
        <f ca="1">'Type N'!B1369</f>
        <v>32</v>
      </c>
      <c r="T209" s="117">
        <f ca="1">'Type S'!B122</f>
        <v>32</v>
      </c>
      <c r="U209" s="118">
        <f ca="1">'Type T'!B619</f>
        <v>32</v>
      </c>
    </row>
    <row r="210" spans="3:21" ht="13.5" thickBot="1">
      <c r="C210" s="108" t="str">
        <f t="shared" si="19"/>
        <v>ST7</v>
      </c>
      <c r="E210" s="119">
        <f ca="1">'ST-7'!$B128</f>
        <v>32.040321848434893</v>
      </c>
      <c r="F210">
        <f ca="1">E210</f>
        <v>32.040321848434893</v>
      </c>
      <c r="G210">
        <f t="shared" ca="1" si="20"/>
        <v>32</v>
      </c>
      <c r="I210" s="109"/>
      <c r="J210" s="125">
        <v>6</v>
      </c>
      <c r="K210" s="102">
        <v>81</v>
      </c>
      <c r="L210" s="110" t="str">
        <f>CT!AR7</f>
        <v>J</v>
      </c>
      <c r="M210" s="111">
        <f>CT!AS7</f>
        <v>0</v>
      </c>
      <c r="N210" s="112">
        <f ca="1">IF(L210="S",HLOOKUP(L210,$P$129:U210,K210+1,FALSE)+$A$96,HLOOKUP(L210,$P$129:U210,K210+1,FALSE))</f>
        <v>32</v>
      </c>
      <c r="O210" s="57">
        <f t="shared" si="18"/>
        <v>0</v>
      </c>
      <c r="P210" s="113">
        <f ca="1">'Type E'!B123</f>
        <v>32</v>
      </c>
      <c r="Q210" s="114">
        <f ca="1">'Type J'!B123</f>
        <v>32</v>
      </c>
      <c r="R210" s="115">
        <f ca="1">'Type K'!B123</f>
        <v>32</v>
      </c>
      <c r="S210" s="116">
        <f ca="1">'Type N'!B1370</f>
        <v>32</v>
      </c>
      <c r="T210" s="117">
        <f ca="1">'Type S'!B123</f>
        <v>32</v>
      </c>
      <c r="U210" s="118">
        <f ca="1">'Type T'!B620</f>
        <v>32</v>
      </c>
    </row>
    <row r="211" spans="3:21" ht="13.5" thickBot="1">
      <c r="C211" s="108" t="str">
        <f>C199</f>
        <v>PRT</v>
      </c>
      <c r="D211" s="119">
        <f>D206</f>
        <v>0</v>
      </c>
      <c r="E211" s="119">
        <f>D211</f>
        <v>0</v>
      </c>
      <c r="F211" s="119">
        <f>E211</f>
        <v>0</v>
      </c>
      <c r="G211" s="119">
        <f>ROUND(F211,3)</f>
        <v>0</v>
      </c>
      <c r="I211" s="109"/>
      <c r="J211">
        <v>2</v>
      </c>
      <c r="K211" s="102">
        <v>82</v>
      </c>
      <c r="L211" s="110" t="str">
        <f>CT!AR8</f>
        <v>J</v>
      </c>
      <c r="M211" s="111">
        <f>CT!AS8</f>
        <v>0</v>
      </c>
      <c r="N211" s="112">
        <f ca="1">IF(L211="S",HLOOKUP(L211,$P$129:U211,K211+1,FALSE)+$A$96,HLOOKUP(L211,$P$129:U211,K211+1,FALSE))</f>
        <v>32</v>
      </c>
      <c r="O211" s="57">
        <f t="shared" si="18"/>
        <v>0</v>
      </c>
      <c r="P211" s="113">
        <f ca="1">'Type E'!B124</f>
        <v>32</v>
      </c>
      <c r="Q211" s="114">
        <f ca="1">'Type J'!B124</f>
        <v>32</v>
      </c>
      <c r="R211" s="115">
        <f ca="1">'Type K'!B124</f>
        <v>32</v>
      </c>
      <c r="S211" s="116">
        <f ca="1">'Type N'!B1371</f>
        <v>32</v>
      </c>
      <c r="T211" s="117">
        <f ca="1">'Type S'!B124</f>
        <v>32</v>
      </c>
      <c r="U211" s="118">
        <f ca="1">'Type T'!B621</f>
        <v>32</v>
      </c>
    </row>
    <row r="212" spans="3:21" ht="13.5" thickBot="1">
      <c r="C212" s="108" t="s">
        <v>760</v>
      </c>
      <c r="D212" t="s">
        <v>50</v>
      </c>
      <c r="E212" t="s">
        <v>761</v>
      </c>
      <c r="I212" s="109"/>
      <c r="J212">
        <v>3</v>
      </c>
      <c r="K212" s="102">
        <v>83</v>
      </c>
      <c r="L212" s="110" t="str">
        <f>CT!AR9</f>
        <v/>
      </c>
      <c r="M212" s="111">
        <f>CT!AS9</f>
        <v>0</v>
      </c>
      <c r="N212" s="112" t="e">
        <f ca="1">IF(L212="S",HLOOKUP(L212,$P$129:U212,K212+1,FALSE)+$A$96,HLOOKUP(L212,$P$129:U212,K212+1,FALSE))</f>
        <v>#N/A</v>
      </c>
      <c r="O212" s="57">
        <f t="shared" si="18"/>
        <v>0</v>
      </c>
      <c r="P212" s="113">
        <f ca="1">'Type E'!B125</f>
        <v>32</v>
      </c>
      <c r="Q212" s="114">
        <f ca="1">'Type J'!B125</f>
        <v>32</v>
      </c>
      <c r="R212" s="115">
        <f ca="1">'Type K'!B125</f>
        <v>32</v>
      </c>
      <c r="S212" s="116">
        <f ca="1">'Type N'!B1372</f>
        <v>32</v>
      </c>
      <c r="T212" s="117">
        <f ca="1">'Type S'!B125</f>
        <v>32</v>
      </c>
      <c r="U212" s="118">
        <f ca="1">'Type T'!B622</f>
        <v>32</v>
      </c>
    </row>
    <row r="213" spans="3:21" ht="13.5" thickBot="1">
      <c r="C213" s="120" t="str">
        <f>CT!BX3</f>
        <v/>
      </c>
      <c r="D213" s="121">
        <f>CT!BY4</f>
        <v>0</v>
      </c>
      <c r="E213" s="44" t="e">
        <f ca="1">IF(F213="S",VLOOKUP(C213,C205:G211,5,FALSE)+$A$96,VLOOKUP(C213,C205:G211,5,FALSE))</f>
        <v>#N/A</v>
      </c>
      <c r="F213" s="44" t="str">
        <f>IF(OR(C213=C206,C213=C205,C213=C210),"S","")</f>
        <v/>
      </c>
      <c r="G213" s="44"/>
      <c r="H213" s="44"/>
      <c r="I213" s="122"/>
      <c r="J213">
        <v>4</v>
      </c>
      <c r="K213" s="102">
        <v>84</v>
      </c>
      <c r="L213" s="110" t="str">
        <f>CT!AR10</f>
        <v/>
      </c>
      <c r="M213" s="111">
        <f>CT!AS10</f>
        <v>0</v>
      </c>
      <c r="N213" s="112" t="e">
        <f ca="1">IF(L213="S",HLOOKUP(L213,$P$129:U213,K213+1,FALSE)+$A$96,HLOOKUP(L213,$P$129:U213,K213+1,FALSE))</f>
        <v>#N/A</v>
      </c>
      <c r="O213" s="57">
        <f t="shared" si="18"/>
        <v>0</v>
      </c>
      <c r="P213" s="113">
        <f ca="1">'Type E'!B126</f>
        <v>32</v>
      </c>
      <c r="Q213" s="114">
        <f ca="1">'Type J'!B126</f>
        <v>32</v>
      </c>
      <c r="R213" s="115">
        <f ca="1">'Type K'!B126</f>
        <v>32</v>
      </c>
      <c r="S213" s="116">
        <f ca="1">'Type N'!B1373</f>
        <v>32</v>
      </c>
      <c r="T213" s="117">
        <f ca="1">'Type S'!B126</f>
        <v>32</v>
      </c>
      <c r="U213" s="118">
        <f ca="1">'Type T'!B623</f>
        <v>32</v>
      </c>
    </row>
    <row r="214" spans="3:21" ht="13.5" thickBot="1">
      <c r="J214">
        <v>5</v>
      </c>
      <c r="K214" s="102">
        <v>85</v>
      </c>
      <c r="L214" s="110" t="str">
        <f>CT!AR11</f>
        <v/>
      </c>
      <c r="M214" s="111">
        <f>CT!AS11</f>
        <v>0</v>
      </c>
      <c r="N214" s="112" t="e">
        <f ca="1">IF(L214="S",HLOOKUP(L214,$P$129:U214,K214+1,FALSE)+$A$96,HLOOKUP(L214,$P$129:U214,K214+1,FALSE))</f>
        <v>#N/A</v>
      </c>
      <c r="O214" s="57">
        <f t="shared" si="18"/>
        <v>0</v>
      </c>
      <c r="P214" s="113">
        <f ca="1">'Type E'!B127</f>
        <v>32</v>
      </c>
      <c r="Q214" s="114">
        <f ca="1">'Type J'!B127</f>
        <v>32</v>
      </c>
      <c r="R214" s="115">
        <f ca="1">'Type K'!B127</f>
        <v>32</v>
      </c>
      <c r="S214" s="116">
        <f ca="1">'Type N'!B1374</f>
        <v>32</v>
      </c>
      <c r="T214" s="117">
        <f ca="1">'Type S'!B127</f>
        <v>32</v>
      </c>
      <c r="U214" s="118">
        <f ca="1">'Type T'!B624</f>
        <v>32</v>
      </c>
    </row>
    <row r="215" spans="3:21" ht="13.5" thickBot="1">
      <c r="C215" s="104">
        <v>11</v>
      </c>
      <c r="D215" s="105"/>
      <c r="E215" s="105"/>
      <c r="F215" s="105"/>
      <c r="G215" s="105"/>
      <c r="H215" s="105"/>
      <c r="I215" s="106"/>
      <c r="J215">
        <v>6</v>
      </c>
      <c r="K215" s="102">
        <v>86</v>
      </c>
      <c r="L215" s="110" t="str">
        <f>CT!AR12</f>
        <v/>
      </c>
      <c r="M215" s="111">
        <f>CT!AS12</f>
        <v>0</v>
      </c>
      <c r="N215" s="112" t="e">
        <f ca="1">IF(L215="S",HLOOKUP(L215,$P$129:U215,K215+1,FALSE)+$A$96,HLOOKUP(L215,$P$129:U215,K215+1,FALSE))</f>
        <v>#N/A</v>
      </c>
      <c r="O215" s="57">
        <f t="shared" si="18"/>
        <v>0</v>
      </c>
      <c r="P215" s="113">
        <f ca="1">'Type E'!B128</f>
        <v>32</v>
      </c>
      <c r="Q215" s="114">
        <f ca="1">'Type J'!B128</f>
        <v>32</v>
      </c>
      <c r="R215" s="115">
        <f ca="1">'Type K'!B128</f>
        <v>32</v>
      </c>
      <c r="S215" s="116">
        <f ca="1">'Type N'!B1375</f>
        <v>32</v>
      </c>
      <c r="T215" s="117">
        <f ca="1">'Type S'!B128</f>
        <v>32</v>
      </c>
      <c r="U215" s="118">
        <f ca="1">'Type T'!B625</f>
        <v>32</v>
      </c>
    </row>
    <row r="216" spans="3:21" ht="13.5" thickBot="1">
      <c r="C216" s="108" t="s">
        <v>206</v>
      </c>
      <c r="D216" t="s">
        <v>50</v>
      </c>
      <c r="E216" t="s">
        <v>243</v>
      </c>
      <c r="F216" t="s">
        <v>749</v>
      </c>
      <c r="G216" t="s">
        <v>750</v>
      </c>
      <c r="I216" s="109"/>
      <c r="J216">
        <v>7</v>
      </c>
      <c r="K216" s="102">
        <v>87</v>
      </c>
      <c r="L216" s="110" t="str">
        <f>CT!AR13</f>
        <v/>
      </c>
      <c r="M216" s="111">
        <f>CT!AS13</f>
        <v>0</v>
      </c>
      <c r="N216" s="112" t="e">
        <f ca="1">IF(L216="S",HLOOKUP(L216,$P$129:U216,K216+1,FALSE)+$A$96,HLOOKUP(L216,$P$129:U216,K216+1,FALSE))</f>
        <v>#N/A</v>
      </c>
      <c r="O216" s="57">
        <f t="shared" si="18"/>
        <v>0</v>
      </c>
      <c r="P216" s="113">
        <f ca="1">'Type E'!B129</f>
        <v>32</v>
      </c>
      <c r="Q216" s="114">
        <f ca="1">'Type J'!B129</f>
        <v>32</v>
      </c>
      <c r="R216" s="115">
        <f ca="1">'Type K'!B129</f>
        <v>32</v>
      </c>
      <c r="S216" s="116">
        <f ca="1">'Type N'!B1376</f>
        <v>32</v>
      </c>
      <c r="T216" s="117">
        <f ca="1">'Type S'!B129</f>
        <v>32</v>
      </c>
      <c r="U216" s="118">
        <f ca="1">'Type T'!B626</f>
        <v>32</v>
      </c>
    </row>
    <row r="217" spans="3:21" ht="13.5" thickBot="1">
      <c r="C217" s="108" t="str">
        <f t="shared" ref="C217:C222" si="21">C205</f>
        <v>SP1</v>
      </c>
      <c r="E217">
        <f ca="1">'Type S'!$B1626</f>
        <v>32</v>
      </c>
      <c r="F217">
        <f ca="1">CHOOSE(IF(ISNA(I217),1,IF(I217&gt;=13,13,2)),formulas!E217+(Temperatures!$H$3-Temperatures!$I$3),(E217-OFFSET(Temperatures!$H$3,formulas!I217-1,1))*(OFFSET(Temperatures!$H$3,formulas!I217,0)-OFFSET(Temperatures!$H$3,formulas!I217-1,0))/(OFFSET(Temperatures!$H$3,formulas!I217,1)-OFFSET(Temperatures!$H$3,formulas!I217-1,1))+OFFSET(Temperatures!$H$3,formulas!I217-1,0),formulas!E217+(Temperatures!$H$15-Temperatures!$I$15))</f>
        <v>31.268165753613559</v>
      </c>
      <c r="G217">
        <f t="shared" ref="G217:G222" ca="1" si="22">ROUND(F217,1)</f>
        <v>31.3</v>
      </c>
      <c r="I217" s="109">
        <f ca="1">VLOOKUP(E217,Temperatures!$H$3:$J$15,3,TRUE)</f>
        <v>1</v>
      </c>
      <c r="J217">
        <v>8</v>
      </c>
      <c r="K217" s="102">
        <v>88</v>
      </c>
      <c r="L217" s="110" t="str">
        <f>CT!AR14</f>
        <v/>
      </c>
      <c r="M217" s="111">
        <f>CT!AS14</f>
        <v>0</v>
      </c>
      <c r="N217" s="112" t="e">
        <f ca="1">IF(L217="S",HLOOKUP(L217,$P$129:U217,K217+1,FALSE)+$A$96,HLOOKUP(L217,$P$129:U217,K217+1,FALSE))</f>
        <v>#N/A</v>
      </c>
      <c r="O217" s="57">
        <f t="shared" si="18"/>
        <v>0</v>
      </c>
      <c r="P217" s="113">
        <f ca="1">'Type E'!B130</f>
        <v>32</v>
      </c>
      <c r="Q217" s="114">
        <f ca="1">'Type J'!B130</f>
        <v>32</v>
      </c>
      <c r="R217" s="115">
        <f ca="1">'Type K'!B130</f>
        <v>32</v>
      </c>
      <c r="S217" s="116">
        <f ca="1">'Type N'!B1377</f>
        <v>32</v>
      </c>
      <c r="T217" s="117">
        <f ca="1">'Type S'!B130</f>
        <v>32</v>
      </c>
      <c r="U217" s="118">
        <f ca="1">'Type T'!B627</f>
        <v>32</v>
      </c>
    </row>
    <row r="218" spans="3:21" ht="13.5" thickBot="1">
      <c r="C218" s="108" t="str">
        <f t="shared" si="21"/>
        <v>SP3</v>
      </c>
      <c r="D218">
        <f>D225</f>
        <v>0</v>
      </c>
      <c r="E218">
        <f ca="1">'Type S'!$B1627</f>
        <v>32</v>
      </c>
      <c r="F218">
        <f ca="1">CHOOSE(IF(ISNA(I218),1,IF(I218&gt;=13,13,2)),formulas!E218+(Temperatures!$D$8-Temperatures!$E$8),(E218-OFFSET(Temperatures!$D$8,formulas!I218-1,1))*(OFFSET(Temperatures!$D$8,formulas!I218,0)-OFFSET(Temperatures!$D$8,formulas!I218-1,0))/(OFFSET(Temperatures!$D$8,formulas!I218,1)-OFFSET(Temperatures!$D$8,formulas!I218-1,1))+OFFSET(Temperatures!$D$8,formulas!I218-1,0),formulas!E218+(Temperatures!$D$14-Temperatures!$E$14))</f>
        <v>31.26202856304058</v>
      </c>
      <c r="G218">
        <f t="shared" ca="1" si="22"/>
        <v>31.3</v>
      </c>
      <c r="I218" s="109">
        <f ca="1">VLOOKUP(E218,Temperatures!$D$8:$F$14,3,TRUE)</f>
        <v>1</v>
      </c>
      <c r="J218">
        <v>9</v>
      </c>
      <c r="K218" s="102">
        <v>89</v>
      </c>
      <c r="L218" s="110" t="str">
        <f>CT!AR15</f>
        <v/>
      </c>
      <c r="M218" s="111">
        <f>CT!AS15</f>
        <v>0</v>
      </c>
      <c r="N218" s="112" t="e">
        <f ca="1">IF(L218="S",HLOOKUP(L218,$P$129:U218,K218+1,FALSE)+$A$96,HLOOKUP(L218,$P$129:U218,K218+1,FALSE))</f>
        <v>#N/A</v>
      </c>
      <c r="O218" s="57">
        <f t="shared" si="18"/>
        <v>0</v>
      </c>
      <c r="P218" s="113">
        <f ca="1">'Type E'!B131</f>
        <v>32</v>
      </c>
      <c r="Q218" s="114">
        <f ca="1">'Type J'!B131</f>
        <v>32</v>
      </c>
      <c r="R218" s="115">
        <f ca="1">'Type K'!B131</f>
        <v>32</v>
      </c>
      <c r="S218" s="116">
        <f ca="1">'Type N'!B1378</f>
        <v>32</v>
      </c>
      <c r="T218" s="117">
        <f ca="1">'Type S'!B131</f>
        <v>32</v>
      </c>
      <c r="U218" s="118">
        <f ca="1">'Type T'!B628</f>
        <v>32</v>
      </c>
    </row>
    <row r="219" spans="3:21" ht="13.5" thickBot="1">
      <c r="C219" s="108" t="str">
        <f t="shared" si="21"/>
        <v>NTS12</v>
      </c>
      <c r="E219">
        <f ca="1">'Type N'!$B142</f>
        <v>32</v>
      </c>
      <c r="F219">
        <f ca="1">CHOOSE(IF(ISNA(I219),1,IF(I219&gt;=3,3,2)),formulas!E219+(Temperatures!$A$14-Temperatures!$B$14),(E219-OFFSET(Temperatures!$A$14,formulas!I219-1,1))*(OFFSET(Temperatures!$A$14,formulas!I219,0)-OFFSET(Temperatures!$A$14,formulas!I219-1,0))/(OFFSET(Temperatures!$A$14,formulas!I219,1)-OFFSET(Temperatures!$A$14,formulas!I219-1,1))+OFFSET(Temperatures!$A$14,formulas!I219-1,0),formulas!E219+(Temperatures!$A$16-Temperatures!$B$16))</f>
        <v>232.32253600002809</v>
      </c>
      <c r="G219">
        <f t="shared" ca="1" si="22"/>
        <v>232.3</v>
      </c>
      <c r="I219" s="109" t="e">
        <f ca="1">VLOOKUP(E219,Temperatures!$A$12:$C$16,3,TRUE)</f>
        <v>#N/A</v>
      </c>
      <c r="J219">
        <v>10</v>
      </c>
      <c r="K219" s="102">
        <v>90</v>
      </c>
      <c r="L219" s="110" t="str">
        <f>CT!AR16</f>
        <v/>
      </c>
      <c r="M219" s="111">
        <f>CT!AS16</f>
        <v>0</v>
      </c>
      <c r="N219" s="112" t="e">
        <f ca="1">IF(L219="S",HLOOKUP(L219,$P$129:U219,K219+1,FALSE)+$A$96,HLOOKUP(L219,$P$129:U219,K219+1,FALSE))</f>
        <v>#N/A</v>
      </c>
      <c r="O219" s="57">
        <f t="shared" si="18"/>
        <v>0</v>
      </c>
      <c r="P219" s="113">
        <f ca="1">'Type E'!B132</f>
        <v>32</v>
      </c>
      <c r="Q219" s="114">
        <f ca="1">'Type J'!B132</f>
        <v>32</v>
      </c>
      <c r="R219" s="115">
        <f ca="1">'Type K'!B132</f>
        <v>32</v>
      </c>
      <c r="S219" s="116">
        <f ca="1">'Type N'!B1379</f>
        <v>32</v>
      </c>
      <c r="T219" s="117">
        <f ca="1">'Type S'!B132</f>
        <v>32</v>
      </c>
      <c r="U219" s="118">
        <f ca="1">'Type T'!B629</f>
        <v>32</v>
      </c>
    </row>
    <row r="220" spans="3:21" ht="13.5" thickBot="1">
      <c r="C220" s="108" t="str">
        <f t="shared" si="21"/>
        <v>NTS10</v>
      </c>
      <c r="E220">
        <f ca="1">'Type N'!$B143</f>
        <v>32</v>
      </c>
      <c r="F220">
        <f ca="1">CHOOSE(IF(ISNA(I220),1,IF(I220&gt;=3,3,2)),formulas!E220+(Temperatures!$D$3-Temperatures!$E$3),(E220-OFFSET(Temperatures!$D$3,formulas!I220-1,1))*(OFFSET(Temperatures!$D$3,formulas!I220,0)-OFFSET(Temperatures!$D$3,formulas!I220-1,0))/(OFFSET(Temperatures!$D$3,formulas!I220,1)-OFFSET(Temperatures!$D$3,formulas!I220-1,1))+OFFSET(Temperatures!$D$3,formulas!I220-1,0),formulas!E220+(Temperatures!$D$5-Temperatures!$E$5))</f>
        <v>32.186053376023438</v>
      </c>
      <c r="G220">
        <f t="shared" ca="1" si="22"/>
        <v>32.200000000000003</v>
      </c>
      <c r="I220" s="109" t="e">
        <f ca="1">VLOOKUP(E220,Temperatures!$D$3:$F$5,3,TRUE)</f>
        <v>#N/A</v>
      </c>
      <c r="J220">
        <v>11</v>
      </c>
      <c r="K220" s="102">
        <v>91</v>
      </c>
      <c r="L220" s="110" t="str">
        <f>CT!AR17</f>
        <v/>
      </c>
      <c r="M220" s="111">
        <f>CT!AS17</f>
        <v>0</v>
      </c>
      <c r="N220" s="112" t="e">
        <f ca="1">IF(L220="S",HLOOKUP(L220,$P$129:U220,K220+1,FALSE)+$A$96,HLOOKUP(L220,$P$129:U220,K220+1,FALSE))</f>
        <v>#N/A</v>
      </c>
      <c r="O220" s="57">
        <f t="shared" si="18"/>
        <v>0</v>
      </c>
      <c r="P220" s="113">
        <f ca="1">'Type E'!B133</f>
        <v>32</v>
      </c>
      <c r="Q220" s="114">
        <f ca="1">'Type J'!B133</f>
        <v>32</v>
      </c>
      <c r="R220" s="115">
        <f ca="1">'Type K'!B133</f>
        <v>32</v>
      </c>
      <c r="S220" s="116">
        <f ca="1">'Type N'!B1380</f>
        <v>32</v>
      </c>
      <c r="T220" s="117">
        <f ca="1">'Type S'!B133</f>
        <v>32</v>
      </c>
      <c r="U220" s="118">
        <f ca="1">'Type T'!B630</f>
        <v>32</v>
      </c>
    </row>
    <row r="221" spans="3:21" ht="13.5" thickBot="1">
      <c r="C221" s="108" t="str">
        <f t="shared" si="21"/>
        <v>TTS1</v>
      </c>
      <c r="E221">
        <f ca="1">'Type T'!$B129</f>
        <v>32</v>
      </c>
      <c r="F221">
        <f ca="1">CHOOSE(IF(ISNA(I221),1,IF(I221&gt;=4,3,2)),formulas!E221+(Temperatures!$A$3-Temperatures!$B$3),(E221-OFFSET(Temperatures!$A$3,formulas!I221-1,1))*(OFFSET(Temperatures!$A$3,formulas!I221,0)-OFFSET(Temperatures!$A$3,formulas!I221-1,0))/(OFFSET(Temperatures!$A$3,formulas!I221,1)-OFFSET(Temperatures!$A$3,formulas!I221-1,1))+OFFSET(Temperatures!$A$3,formulas!I221-1,0),formulas!E221+(Temperatures!$A$3-Temperatures!$B$3))</f>
        <v>0</v>
      </c>
      <c r="G221">
        <f t="shared" ca="1" si="22"/>
        <v>0</v>
      </c>
      <c r="I221" s="109">
        <f ca="1">VLOOKUP(E221,Temperatures!$A$3:$C$5,3,TRUE)</f>
        <v>2</v>
      </c>
      <c r="J221">
        <v>12</v>
      </c>
      <c r="K221" s="102">
        <v>92</v>
      </c>
      <c r="L221" s="110" t="str">
        <f>CT!AR18</f>
        <v/>
      </c>
      <c r="M221" s="111">
        <f>CT!AS18</f>
        <v>0</v>
      </c>
      <c r="N221" s="112" t="e">
        <f ca="1">IF(L221="S",HLOOKUP(L221,$P$129:U221,K221+1,FALSE)+$A$96,HLOOKUP(L221,$P$129:U221,K221+1,FALSE))</f>
        <v>#N/A</v>
      </c>
      <c r="O221" s="57">
        <f t="shared" si="18"/>
        <v>0</v>
      </c>
      <c r="P221" s="113">
        <f ca="1">'Type E'!B134</f>
        <v>32</v>
      </c>
      <c r="Q221" s="114">
        <f ca="1">'Type J'!B134</f>
        <v>32</v>
      </c>
      <c r="R221" s="115">
        <f ca="1">'Type K'!B134</f>
        <v>32</v>
      </c>
      <c r="S221" s="116">
        <f ca="1">'Type N'!B1381</f>
        <v>32</v>
      </c>
      <c r="T221" s="117">
        <f ca="1">'Type S'!B134</f>
        <v>32</v>
      </c>
      <c r="U221" s="118">
        <f ca="1">'Type T'!B631</f>
        <v>32</v>
      </c>
    </row>
    <row r="222" spans="3:21" ht="13.5" thickBot="1">
      <c r="C222" s="108" t="str">
        <f t="shared" si="21"/>
        <v>ST7</v>
      </c>
      <c r="E222" s="119">
        <f ca="1">'ST-7'!$B140</f>
        <v>32.040321848434893</v>
      </c>
      <c r="F222">
        <f ca="1">E222</f>
        <v>32.040321848434893</v>
      </c>
      <c r="G222">
        <f t="shared" ca="1" si="22"/>
        <v>32</v>
      </c>
      <c r="I222" s="109"/>
      <c r="J222">
        <v>13</v>
      </c>
      <c r="K222" s="102">
        <v>93</v>
      </c>
      <c r="L222" s="110" t="str">
        <f>CT!AR19</f>
        <v/>
      </c>
      <c r="M222" s="111">
        <f>CT!AS19</f>
        <v>0</v>
      </c>
      <c r="N222" s="112" t="e">
        <f ca="1">IF(L222="S",HLOOKUP(L222,$P$129:U222,K222+1,FALSE)+$A$96,HLOOKUP(L222,$P$129:U222,K222+1,FALSE))</f>
        <v>#N/A</v>
      </c>
      <c r="O222" s="57">
        <f t="shared" si="18"/>
        <v>0</v>
      </c>
      <c r="P222" s="113">
        <f ca="1">'Type E'!B135</f>
        <v>32</v>
      </c>
      <c r="Q222" s="114">
        <f ca="1">'Type J'!B135</f>
        <v>32</v>
      </c>
      <c r="R222" s="115">
        <f ca="1">'Type K'!B135</f>
        <v>32</v>
      </c>
      <c r="S222" s="116">
        <f ca="1">'Type N'!B1382</f>
        <v>32</v>
      </c>
      <c r="T222" s="117">
        <f ca="1">'Type S'!B135</f>
        <v>32</v>
      </c>
      <c r="U222" s="118">
        <f ca="1">'Type T'!B632</f>
        <v>32</v>
      </c>
    </row>
    <row r="223" spans="3:21" ht="13.5" thickBot="1">
      <c r="C223" s="108" t="str">
        <f>C211</f>
        <v>PRT</v>
      </c>
      <c r="D223" s="119">
        <f>D218</f>
        <v>0</v>
      </c>
      <c r="E223" s="119">
        <f>D223</f>
        <v>0</v>
      </c>
      <c r="F223" s="119">
        <f>E223</f>
        <v>0</v>
      </c>
      <c r="G223" s="119">
        <f>ROUND(F223,3)</f>
        <v>0</v>
      </c>
      <c r="I223" s="109"/>
      <c r="J223">
        <v>14</v>
      </c>
      <c r="K223" s="102">
        <v>94</v>
      </c>
      <c r="L223" s="110" t="str">
        <f>CT!AR20</f>
        <v/>
      </c>
      <c r="M223" s="111">
        <f>CT!AS20</f>
        <v>0</v>
      </c>
      <c r="N223" s="112" t="e">
        <f ca="1">IF(L223="S",HLOOKUP(L223,$P$129:U223,K223+1,FALSE)+$A$96,HLOOKUP(L223,$P$129:U223,K223+1,FALSE))</f>
        <v>#N/A</v>
      </c>
      <c r="O223" s="57">
        <f t="shared" si="18"/>
        <v>0</v>
      </c>
      <c r="P223" s="113">
        <f ca="1">'Type E'!B136</f>
        <v>32</v>
      </c>
      <c r="Q223" s="114">
        <f ca="1">'Type J'!B136</f>
        <v>32</v>
      </c>
      <c r="R223" s="115">
        <f ca="1">'Type K'!B136</f>
        <v>32</v>
      </c>
      <c r="S223" s="116">
        <f ca="1">'Type N'!B1383</f>
        <v>32</v>
      </c>
      <c r="T223" s="117">
        <f ca="1">'Type S'!B136</f>
        <v>32</v>
      </c>
      <c r="U223" s="118">
        <f ca="1">'Type T'!B633</f>
        <v>32</v>
      </c>
    </row>
    <row r="224" spans="3:21" ht="13.5" thickBot="1">
      <c r="C224" s="108" t="s">
        <v>760</v>
      </c>
      <c r="D224" t="s">
        <v>50</v>
      </c>
      <c r="E224" t="s">
        <v>761</v>
      </c>
      <c r="I224" s="109"/>
      <c r="J224">
        <v>15</v>
      </c>
      <c r="K224" s="102">
        <v>95</v>
      </c>
      <c r="L224" s="110" t="str">
        <f>CT!AR21</f>
        <v/>
      </c>
      <c r="M224" s="111">
        <f>CT!AS21</f>
        <v>0</v>
      </c>
      <c r="N224" s="112" t="e">
        <f ca="1">IF(L224="S",HLOOKUP(L224,$P$129:U224,K224+1,FALSE)+$A$96,HLOOKUP(L224,$P$129:U224,K224+1,FALSE))</f>
        <v>#N/A</v>
      </c>
      <c r="O224" s="57">
        <f t="shared" si="18"/>
        <v>0</v>
      </c>
      <c r="P224" s="113">
        <f ca="1">'Type E'!B137</f>
        <v>32</v>
      </c>
      <c r="Q224" s="114">
        <f ca="1">'Type J'!B137</f>
        <v>32</v>
      </c>
      <c r="R224" s="115">
        <f ca="1">'Type K'!B137</f>
        <v>32</v>
      </c>
      <c r="S224" s="116">
        <f ca="1">'Type N'!B1384</f>
        <v>32</v>
      </c>
      <c r="T224" s="117">
        <f ca="1">'Type S'!B137</f>
        <v>32</v>
      </c>
      <c r="U224" s="118">
        <f ca="1">'Type T'!B634</f>
        <v>32</v>
      </c>
    </row>
    <row r="225" spans="3:21" ht="13.5" thickBot="1">
      <c r="C225" s="120" t="str">
        <f>CT!CF3</f>
        <v/>
      </c>
      <c r="D225" s="121">
        <f>CT!CG4</f>
        <v>0</v>
      </c>
      <c r="E225" s="44" t="e">
        <f ca="1">IF(F225="S",VLOOKUP(C225,C217:G223,5,FALSE)+$A$96,VLOOKUP(C225,C217:G223,5,FALSE))</f>
        <v>#N/A</v>
      </c>
      <c r="F225" s="44" t="str">
        <f>IF(OR(C225=C218,C225=C217,C225=C222),"S","")</f>
        <v/>
      </c>
      <c r="G225" s="44"/>
      <c r="H225" s="44"/>
      <c r="I225" s="122"/>
      <c r="J225">
        <v>16</v>
      </c>
      <c r="K225" s="102">
        <v>96</v>
      </c>
      <c r="L225" s="110" t="str">
        <f>CT!AR22</f>
        <v/>
      </c>
      <c r="M225" s="111">
        <f>CT!AS22</f>
        <v>0</v>
      </c>
      <c r="N225" s="112" t="e">
        <f ca="1">IF(L225="S",HLOOKUP(L225,$P$129:U225,K225+1,FALSE)+$A$96,HLOOKUP(L225,$P$129:U225,K225+1,FALSE))</f>
        <v>#N/A</v>
      </c>
      <c r="O225" s="57">
        <f t="shared" si="18"/>
        <v>0</v>
      </c>
      <c r="P225" s="113">
        <f ca="1">'Type E'!B138</f>
        <v>32</v>
      </c>
      <c r="Q225" s="114">
        <f ca="1">'Type J'!B138</f>
        <v>32</v>
      </c>
      <c r="R225" s="115">
        <f ca="1">'Type K'!B138</f>
        <v>32</v>
      </c>
      <c r="S225" s="116">
        <f ca="1">'Type N'!B1385</f>
        <v>32</v>
      </c>
      <c r="T225" s="117">
        <f ca="1">'Type S'!B138</f>
        <v>32</v>
      </c>
      <c r="U225" s="118">
        <f ca="1">'Type T'!B635</f>
        <v>32</v>
      </c>
    </row>
    <row r="226" spans="3:21" ht="13.5" thickBot="1">
      <c r="J226">
        <v>17</v>
      </c>
      <c r="K226" s="102">
        <v>97</v>
      </c>
      <c r="L226" s="110" t="str">
        <f>CT!AR23</f>
        <v/>
      </c>
      <c r="M226" s="111">
        <f>CT!AS23</f>
        <v>0</v>
      </c>
      <c r="N226" s="112" t="e">
        <f ca="1">IF(L226="S",HLOOKUP(L226,$P$129:U226,K226+1,FALSE)+$A$96,HLOOKUP(L226,$P$129:U226,K226+1,FALSE))</f>
        <v>#N/A</v>
      </c>
      <c r="O226" s="57">
        <f t="shared" si="18"/>
        <v>0</v>
      </c>
      <c r="P226" s="113">
        <f ca="1">'Type E'!B139</f>
        <v>32</v>
      </c>
      <c r="Q226" s="114">
        <f ca="1">'Type J'!B139</f>
        <v>32</v>
      </c>
      <c r="R226" s="115">
        <f ca="1">'Type K'!B139</f>
        <v>32</v>
      </c>
      <c r="S226" s="116">
        <f ca="1">'Type N'!B1386</f>
        <v>32</v>
      </c>
      <c r="T226" s="117">
        <f ca="1">'Type S'!B139</f>
        <v>32</v>
      </c>
      <c r="U226" s="118">
        <f ca="1">'Type T'!B636</f>
        <v>32</v>
      </c>
    </row>
    <row r="227" spans="3:21" ht="13.5" thickBot="1">
      <c r="C227" s="104">
        <v>12</v>
      </c>
      <c r="D227" s="105"/>
      <c r="E227" s="105"/>
      <c r="F227" s="105"/>
      <c r="G227" s="105"/>
      <c r="H227" s="105"/>
      <c r="I227" s="106"/>
      <c r="J227">
        <v>18</v>
      </c>
      <c r="K227" s="102">
        <v>98</v>
      </c>
      <c r="L227" s="110" t="str">
        <f>CT!AR24</f>
        <v/>
      </c>
      <c r="M227" s="111">
        <f>CT!AS24</f>
        <v>0</v>
      </c>
      <c r="N227" s="112" t="e">
        <f ca="1">IF(L227="S",HLOOKUP(L227,$P$129:U227,K227+1,FALSE)+$A$96,HLOOKUP(L227,$P$129:U227,K227+1,FALSE))</f>
        <v>#N/A</v>
      </c>
      <c r="O227" s="57">
        <f t="shared" si="18"/>
        <v>0</v>
      </c>
      <c r="P227" s="113">
        <f ca="1">'Type E'!B140</f>
        <v>32</v>
      </c>
      <c r="Q227" s="114">
        <f ca="1">'Type J'!B140</f>
        <v>32</v>
      </c>
      <c r="R227" s="115">
        <f ca="1">'Type K'!B140</f>
        <v>32</v>
      </c>
      <c r="S227" s="116">
        <f ca="1">'Type N'!B1387</f>
        <v>32</v>
      </c>
      <c r="T227" s="117">
        <f ca="1">'Type S'!B140</f>
        <v>32</v>
      </c>
      <c r="U227" s="118">
        <f ca="1">'Type T'!B637</f>
        <v>32</v>
      </c>
    </row>
    <row r="228" spans="3:21" ht="13.5" thickBot="1">
      <c r="C228" s="108" t="s">
        <v>206</v>
      </c>
      <c r="D228" t="s">
        <v>50</v>
      </c>
      <c r="E228" t="s">
        <v>243</v>
      </c>
      <c r="F228" t="s">
        <v>749</v>
      </c>
      <c r="G228" t="s">
        <v>750</v>
      </c>
      <c r="I228" s="109"/>
      <c r="J228">
        <v>19</v>
      </c>
      <c r="K228" s="102">
        <v>99</v>
      </c>
      <c r="L228" s="110" t="str">
        <f>CT!AR25</f>
        <v/>
      </c>
      <c r="M228" s="111">
        <f>CT!AS25</f>
        <v>0</v>
      </c>
      <c r="N228" s="112" t="e">
        <f ca="1">IF(L228="S",HLOOKUP(L228,$P$129:U228,K228+1,FALSE)+$A$96,HLOOKUP(L228,$P$129:U228,K228+1,FALSE))</f>
        <v>#N/A</v>
      </c>
      <c r="O228" s="57">
        <f t="shared" si="18"/>
        <v>0</v>
      </c>
      <c r="P228" s="113">
        <f ca="1">'Type E'!B141</f>
        <v>32</v>
      </c>
      <c r="Q228" s="114">
        <f ca="1">'Type J'!B141</f>
        <v>32</v>
      </c>
      <c r="R228" s="115">
        <f ca="1">'Type K'!B141</f>
        <v>32</v>
      </c>
      <c r="S228" s="116">
        <f ca="1">'Type N'!B1388</f>
        <v>32</v>
      </c>
      <c r="T228" s="117">
        <f ca="1">'Type S'!B141</f>
        <v>32</v>
      </c>
      <c r="U228" s="118">
        <f ca="1">'Type T'!B638</f>
        <v>32</v>
      </c>
    </row>
    <row r="229" spans="3:21" ht="13.5" thickBot="1">
      <c r="C229" s="108" t="str">
        <f t="shared" ref="C229:C234" si="23">C217</f>
        <v>SP1</v>
      </c>
      <c r="E229">
        <f ca="1">'Type S'!$B1638</f>
        <v>32</v>
      </c>
      <c r="F229">
        <f ca="1">CHOOSE(IF(ISNA(I229),1,IF(I229&gt;=13,13,2)),formulas!E229+(Temperatures!$H$3-Temperatures!$I$3),(E229-OFFSET(Temperatures!$H$3,formulas!I229-1,1))*(OFFSET(Temperatures!$H$3,formulas!I229,0)-OFFSET(Temperatures!$H$3,formulas!I229-1,0))/(OFFSET(Temperatures!$H$3,formulas!I229,1)-OFFSET(Temperatures!$H$3,formulas!I229-1,1))+OFFSET(Temperatures!$H$3,formulas!I229-1,0),formulas!E229+(Temperatures!$H$15-Temperatures!$I$15))</f>
        <v>31.268165753613559</v>
      </c>
      <c r="G229">
        <f t="shared" ref="G229:G234" ca="1" si="24">ROUND(F229,1)</f>
        <v>31.3</v>
      </c>
      <c r="I229" s="109">
        <f ca="1">VLOOKUP(E229,Temperatures!$H$3:$J$15,3,TRUE)</f>
        <v>1</v>
      </c>
      <c r="J229">
        <v>20</v>
      </c>
      <c r="K229" s="102">
        <v>100</v>
      </c>
      <c r="L229" s="110" t="str">
        <f>CT!AR26</f>
        <v/>
      </c>
      <c r="M229" s="111">
        <f>CT!AS26</f>
        <v>0</v>
      </c>
      <c r="N229" s="112" t="e">
        <f ca="1">IF(L229="S",HLOOKUP(L229,$P$129:U229,K229+1,FALSE)+$A$96,HLOOKUP(L229,$P$129:U229,K229+1,FALSE))</f>
        <v>#N/A</v>
      </c>
      <c r="O229" s="57">
        <f t="shared" si="18"/>
        <v>0</v>
      </c>
      <c r="P229" s="113">
        <f ca="1">'Type E'!B142</f>
        <v>32</v>
      </c>
      <c r="Q229" s="114">
        <f ca="1">'Type J'!B142</f>
        <v>32</v>
      </c>
      <c r="R229" s="115">
        <f ca="1">'Type K'!B142</f>
        <v>32</v>
      </c>
      <c r="S229" s="116">
        <f ca="1">'Type N'!B1389</f>
        <v>32</v>
      </c>
      <c r="T229" s="117">
        <f ca="1">'Type S'!B142</f>
        <v>32</v>
      </c>
      <c r="U229" s="118">
        <f ca="1">'Type T'!B639</f>
        <v>32</v>
      </c>
    </row>
    <row r="230" spans="3:21" ht="13.5" thickBot="1">
      <c r="C230" s="108" t="str">
        <f t="shared" si="23"/>
        <v>SP3</v>
      </c>
      <c r="D230">
        <f>D237</f>
        <v>0</v>
      </c>
      <c r="E230">
        <f ca="1">'Type S'!$B1639</f>
        <v>32</v>
      </c>
      <c r="F230">
        <f ca="1">CHOOSE(IF(ISNA(I230),1,IF(I230&gt;=13,13,2)),formulas!E230+(Temperatures!$D$8-Temperatures!$E$8),(E230-OFFSET(Temperatures!$D$8,formulas!I230-1,1))*(OFFSET(Temperatures!$D$8,formulas!I230,0)-OFFSET(Temperatures!$D$8,formulas!I230-1,0))/(OFFSET(Temperatures!$D$8,formulas!I230,1)-OFFSET(Temperatures!$D$8,formulas!I230-1,1))+OFFSET(Temperatures!$D$8,formulas!I230-1,0),formulas!E230+(Temperatures!$D$14-Temperatures!$E$14))</f>
        <v>31.26202856304058</v>
      </c>
      <c r="G230">
        <f t="shared" ca="1" si="24"/>
        <v>31.3</v>
      </c>
      <c r="I230" s="109">
        <f ca="1">VLOOKUP(E230,Temperatures!$D$8:$F$14,3,TRUE)</f>
        <v>1</v>
      </c>
      <c r="J230" s="125">
        <v>7</v>
      </c>
      <c r="K230" s="102">
        <v>101</v>
      </c>
      <c r="L230" s="110" t="str">
        <f>CT!AZ7</f>
        <v>J</v>
      </c>
      <c r="M230" s="111">
        <f>CT!BA7</f>
        <v>0</v>
      </c>
      <c r="N230" s="112">
        <f ca="1">IF(L230="S",HLOOKUP(L230,$P$129:U230,K230+1,FALSE)+$A$96,HLOOKUP(L230,$P$129:U230,K230+1,FALSE))</f>
        <v>32</v>
      </c>
      <c r="O230" s="57">
        <f t="shared" si="18"/>
        <v>0</v>
      </c>
      <c r="P230" s="113">
        <f ca="1">'Type E'!B143</f>
        <v>32</v>
      </c>
      <c r="Q230" s="114">
        <f ca="1">'Type J'!B143</f>
        <v>32</v>
      </c>
      <c r="R230" s="115">
        <f ca="1">'Type K'!B143</f>
        <v>32</v>
      </c>
      <c r="S230" s="116">
        <f ca="1">'Type N'!B1390</f>
        <v>32</v>
      </c>
      <c r="T230" s="117">
        <f ca="1">'Type S'!B143</f>
        <v>32</v>
      </c>
      <c r="U230" s="118">
        <f ca="1">'Type T'!B640</f>
        <v>32</v>
      </c>
    </row>
    <row r="231" spans="3:21" ht="13.5" thickBot="1">
      <c r="C231" s="108" t="str">
        <f t="shared" si="23"/>
        <v>NTS12</v>
      </c>
      <c r="E231">
        <f ca="1">'Type N'!$B154</f>
        <v>32</v>
      </c>
      <c r="F231">
        <f ca="1">CHOOSE(IF(ISNA(I231),1,IF(I231&gt;=3,3,2)),formulas!E231+(Temperatures!$A$14-Temperatures!$B$14),(E231-OFFSET(Temperatures!$A$14,formulas!I231-1,1))*(OFFSET(Temperatures!$A$14,formulas!I231,0)-OFFSET(Temperatures!$A$14,formulas!I231-1,0))/(OFFSET(Temperatures!$A$14,formulas!I231,1)-OFFSET(Temperatures!$A$14,formulas!I231-1,1))+OFFSET(Temperatures!$A$14,formulas!I231-1,0),formulas!E231+(Temperatures!$A$16-Temperatures!$B$16))</f>
        <v>232.32253600002809</v>
      </c>
      <c r="G231">
        <f t="shared" ca="1" si="24"/>
        <v>232.3</v>
      </c>
      <c r="I231" s="109" t="e">
        <f ca="1">VLOOKUP(E231,Temperatures!$A$12:$C$16,3,TRUE)</f>
        <v>#N/A</v>
      </c>
      <c r="J231">
        <v>2</v>
      </c>
      <c r="K231" s="102">
        <v>102</v>
      </c>
      <c r="L231" s="110" t="str">
        <f>CT!AZ8</f>
        <v>J</v>
      </c>
      <c r="M231" s="111">
        <f>CT!BA8</f>
        <v>0</v>
      </c>
      <c r="N231" s="112">
        <f ca="1">IF(L231="S",HLOOKUP(L231,$P$129:U231,K231+1,FALSE)+$A$96,HLOOKUP(L231,$P$129:U231,K231+1,FALSE))</f>
        <v>32</v>
      </c>
      <c r="O231" s="57">
        <f t="shared" si="18"/>
        <v>0</v>
      </c>
      <c r="P231" s="113">
        <f ca="1">'Type E'!B144</f>
        <v>32</v>
      </c>
      <c r="Q231" s="114">
        <f ca="1">'Type J'!B144</f>
        <v>32</v>
      </c>
      <c r="R231" s="115">
        <f ca="1">'Type K'!B144</f>
        <v>32</v>
      </c>
      <c r="S231" s="116">
        <f ca="1">'Type N'!B1391</f>
        <v>32</v>
      </c>
      <c r="T231" s="117">
        <f ca="1">'Type S'!B144</f>
        <v>32</v>
      </c>
      <c r="U231" s="118">
        <f ca="1">'Type T'!B641</f>
        <v>32</v>
      </c>
    </row>
    <row r="232" spans="3:21" ht="13.5" thickBot="1">
      <c r="C232" s="108" t="str">
        <f t="shared" si="23"/>
        <v>NTS10</v>
      </c>
      <c r="E232">
        <f ca="1">'Type N'!$B155</f>
        <v>32</v>
      </c>
      <c r="F232">
        <f ca="1">CHOOSE(IF(ISNA(I232),1,IF(I232&gt;=3,3,2)),formulas!E232+(Temperatures!$D$3-Temperatures!$E$3),(E232-OFFSET(Temperatures!$D$3,formulas!I232-1,1))*(OFFSET(Temperatures!$D$3,formulas!I232,0)-OFFSET(Temperatures!$D$3,formulas!I232-1,0))/(OFFSET(Temperatures!$D$3,formulas!I232,1)-OFFSET(Temperatures!$D$3,formulas!I232-1,1))+OFFSET(Temperatures!$D$3,formulas!I232-1,0),formulas!E232+(Temperatures!$D$5-Temperatures!$E$5))</f>
        <v>32.186053376023438</v>
      </c>
      <c r="G232">
        <f t="shared" ca="1" si="24"/>
        <v>32.200000000000003</v>
      </c>
      <c r="I232" s="109" t="e">
        <f ca="1">VLOOKUP(E232,Temperatures!$D$3:$F$5,3,TRUE)</f>
        <v>#N/A</v>
      </c>
      <c r="J232">
        <v>3</v>
      </c>
      <c r="K232" s="102">
        <v>103</v>
      </c>
      <c r="L232" s="110" t="str">
        <f>CT!AZ9</f>
        <v/>
      </c>
      <c r="M232" s="111">
        <f>CT!BA9</f>
        <v>0</v>
      </c>
      <c r="N232" s="112" t="e">
        <f ca="1">IF(L232="S",HLOOKUP(L232,$P$129:U232,K232+1,FALSE)+$A$96,HLOOKUP(L232,$P$129:U232,K232+1,FALSE))</f>
        <v>#N/A</v>
      </c>
      <c r="O232" s="57">
        <f t="shared" si="18"/>
        <v>0</v>
      </c>
      <c r="P232" s="113">
        <f ca="1">'Type E'!B145</f>
        <v>32</v>
      </c>
      <c r="Q232" s="114">
        <f ca="1">'Type J'!B145</f>
        <v>32</v>
      </c>
      <c r="R232" s="115">
        <f ca="1">'Type K'!B145</f>
        <v>32</v>
      </c>
      <c r="S232" s="116">
        <f ca="1">'Type N'!B1392</f>
        <v>32</v>
      </c>
      <c r="T232" s="117">
        <f ca="1">'Type S'!B145</f>
        <v>32</v>
      </c>
      <c r="U232" s="118">
        <f ca="1">'Type T'!B642</f>
        <v>32</v>
      </c>
    </row>
    <row r="233" spans="3:21" ht="13.5" thickBot="1">
      <c r="C233" s="108" t="str">
        <f t="shared" si="23"/>
        <v>TTS1</v>
      </c>
      <c r="E233">
        <f ca="1">'Type T'!$B141</f>
        <v>32</v>
      </c>
      <c r="F233">
        <f ca="1">CHOOSE(IF(ISNA(I233),1,IF(I233&gt;=4,3,2)),formulas!E233+(Temperatures!$A$3-Temperatures!$B$3),(E233-OFFSET(Temperatures!$A$3,formulas!I233-1,1))*(OFFSET(Temperatures!$A$3,formulas!I233,0)-OFFSET(Temperatures!$A$3,formulas!I233-1,0))/(OFFSET(Temperatures!$A$3,formulas!I233,1)-OFFSET(Temperatures!$A$3,formulas!I233-1,1))+OFFSET(Temperatures!$A$3,formulas!I233-1,0),formulas!E233+(Temperatures!$A$3-Temperatures!$B$3))</f>
        <v>0</v>
      </c>
      <c r="G233">
        <f t="shared" ca="1" si="24"/>
        <v>0</v>
      </c>
      <c r="I233" s="109">
        <f ca="1">VLOOKUP(E233,Temperatures!$A$3:$C$5,3,TRUE)</f>
        <v>2</v>
      </c>
      <c r="J233">
        <v>4</v>
      </c>
      <c r="K233" s="102">
        <v>104</v>
      </c>
      <c r="L233" s="110" t="str">
        <f>CT!AZ10</f>
        <v/>
      </c>
      <c r="M233" s="111">
        <f>CT!BA10</f>
        <v>0</v>
      </c>
      <c r="N233" s="112" t="e">
        <f ca="1">IF(L233="S",HLOOKUP(L233,$P$129:U233,K233+1,FALSE)+$A$96,HLOOKUP(L233,$P$129:U233,K233+1,FALSE))</f>
        <v>#N/A</v>
      </c>
      <c r="O233" s="57">
        <f t="shared" si="18"/>
        <v>0</v>
      </c>
      <c r="P233" s="113">
        <f ca="1">'Type E'!B146</f>
        <v>32</v>
      </c>
      <c r="Q233" s="114">
        <f ca="1">'Type J'!B146</f>
        <v>32</v>
      </c>
      <c r="R233" s="115">
        <f ca="1">'Type K'!B146</f>
        <v>32</v>
      </c>
      <c r="S233" s="116">
        <f ca="1">'Type N'!B1393</f>
        <v>32</v>
      </c>
      <c r="T233" s="117">
        <f ca="1">'Type S'!B146</f>
        <v>32</v>
      </c>
      <c r="U233" s="118">
        <f ca="1">'Type T'!B643</f>
        <v>32</v>
      </c>
    </row>
    <row r="234" spans="3:21" ht="13.5" thickBot="1">
      <c r="C234" s="108" t="str">
        <f t="shared" si="23"/>
        <v>ST7</v>
      </c>
      <c r="E234" s="119">
        <f ca="1">'ST-7'!$B152</f>
        <v>32.040321848434893</v>
      </c>
      <c r="F234">
        <f ca="1">E234</f>
        <v>32.040321848434893</v>
      </c>
      <c r="G234">
        <f t="shared" ca="1" si="24"/>
        <v>32</v>
      </c>
      <c r="I234" s="109"/>
      <c r="J234">
        <v>5</v>
      </c>
      <c r="K234" s="102">
        <v>105</v>
      </c>
      <c r="L234" s="110" t="str">
        <f>CT!AZ11</f>
        <v/>
      </c>
      <c r="M234" s="111">
        <f>CT!BA11</f>
        <v>0</v>
      </c>
      <c r="N234" s="112" t="e">
        <f ca="1">IF(L234="S",HLOOKUP(L234,$P$129:U234,K234+1,FALSE)+$A$96,HLOOKUP(L234,$P$129:U234,K234+1,FALSE))</f>
        <v>#N/A</v>
      </c>
      <c r="O234" s="57">
        <f t="shared" si="18"/>
        <v>0</v>
      </c>
      <c r="P234" s="113">
        <f ca="1">'Type E'!B147</f>
        <v>32</v>
      </c>
      <c r="Q234" s="114">
        <f ca="1">'Type J'!B147</f>
        <v>32</v>
      </c>
      <c r="R234" s="115">
        <f ca="1">'Type K'!B147</f>
        <v>32</v>
      </c>
      <c r="S234" s="116">
        <f ca="1">'Type N'!B1394</f>
        <v>32</v>
      </c>
      <c r="T234" s="117">
        <f ca="1">'Type S'!B147</f>
        <v>32</v>
      </c>
      <c r="U234" s="118">
        <f ca="1">'Type T'!B644</f>
        <v>32</v>
      </c>
    </row>
    <row r="235" spans="3:21" ht="13.5" thickBot="1">
      <c r="C235" s="108" t="str">
        <f>C223</f>
        <v>PRT</v>
      </c>
      <c r="D235" s="119">
        <f>D230</f>
        <v>0</v>
      </c>
      <c r="E235" s="119">
        <f>D235</f>
        <v>0</v>
      </c>
      <c r="F235" s="119">
        <f>E235</f>
        <v>0</v>
      </c>
      <c r="G235" s="119">
        <f>ROUND(F235,3)</f>
        <v>0</v>
      </c>
      <c r="I235" s="109"/>
      <c r="J235">
        <v>6</v>
      </c>
      <c r="K235" s="102">
        <v>106</v>
      </c>
      <c r="L235" s="110" t="str">
        <f>CT!AZ12</f>
        <v/>
      </c>
      <c r="M235" s="111">
        <f>CT!BA12</f>
        <v>0</v>
      </c>
      <c r="N235" s="112" t="e">
        <f ca="1">IF(L235="S",HLOOKUP(L235,$P$129:U235,K235+1,FALSE)+$A$96,HLOOKUP(L235,$P$129:U235,K235+1,FALSE))</f>
        <v>#N/A</v>
      </c>
      <c r="O235" s="57">
        <f t="shared" si="18"/>
        <v>0</v>
      </c>
      <c r="P235" s="113">
        <f ca="1">'Type E'!B148</f>
        <v>32</v>
      </c>
      <c r="Q235" s="114">
        <f ca="1">'Type J'!B148</f>
        <v>32</v>
      </c>
      <c r="R235" s="115">
        <f ca="1">'Type K'!B148</f>
        <v>32</v>
      </c>
      <c r="S235" s="116">
        <f ca="1">'Type N'!B1395</f>
        <v>32</v>
      </c>
      <c r="T235" s="117">
        <f ca="1">'Type S'!B148</f>
        <v>32</v>
      </c>
      <c r="U235" s="118">
        <f ca="1">'Type T'!B645</f>
        <v>32</v>
      </c>
    </row>
    <row r="236" spans="3:21" ht="13.5" thickBot="1">
      <c r="C236" s="108" t="s">
        <v>760</v>
      </c>
      <c r="D236" t="s">
        <v>50</v>
      </c>
      <c r="E236" t="s">
        <v>761</v>
      </c>
      <c r="I236" s="109"/>
      <c r="J236">
        <v>7</v>
      </c>
      <c r="K236" s="102">
        <v>107</v>
      </c>
      <c r="L236" s="110" t="str">
        <f>CT!AZ13</f>
        <v/>
      </c>
      <c r="M236" s="111">
        <f>CT!BA13</f>
        <v>0</v>
      </c>
      <c r="N236" s="112" t="e">
        <f ca="1">IF(L236="S",HLOOKUP(L236,$P$129:U236,K236+1,FALSE)+$A$96,HLOOKUP(L236,$P$129:U236,K236+1,FALSE))</f>
        <v>#N/A</v>
      </c>
      <c r="O236" s="57">
        <f t="shared" si="18"/>
        <v>0</v>
      </c>
      <c r="P236" s="113">
        <f ca="1">'Type E'!B149</f>
        <v>32</v>
      </c>
      <c r="Q236" s="114">
        <f ca="1">'Type J'!B149</f>
        <v>32</v>
      </c>
      <c r="R236" s="115">
        <f ca="1">'Type K'!B149</f>
        <v>32</v>
      </c>
      <c r="S236" s="116">
        <f ca="1">'Type N'!B1396</f>
        <v>32</v>
      </c>
      <c r="T236" s="117">
        <f ca="1">'Type S'!B149</f>
        <v>32</v>
      </c>
      <c r="U236" s="118">
        <f ca="1">'Type T'!B646</f>
        <v>32</v>
      </c>
    </row>
    <row r="237" spans="3:21" ht="13.5" thickBot="1">
      <c r="C237" s="120" t="str">
        <f>CT!CN3</f>
        <v/>
      </c>
      <c r="D237" s="121">
        <f>CT!CO4</f>
        <v>0</v>
      </c>
      <c r="E237" s="44" t="e">
        <f ca="1">IF(F237="S",VLOOKUP(C237,C229:G235,5,FALSE)+$A$96,VLOOKUP(C237,C229:G235,5,FALSE))</f>
        <v>#N/A</v>
      </c>
      <c r="F237" s="44" t="str">
        <f>IF(OR(C237=C230,C237=C229,C237=C234),"S","")</f>
        <v/>
      </c>
      <c r="G237" s="44"/>
      <c r="H237" s="44"/>
      <c r="I237" s="122"/>
      <c r="J237">
        <v>8</v>
      </c>
      <c r="K237" s="102">
        <v>108</v>
      </c>
      <c r="L237" s="110" t="str">
        <f>CT!AZ14</f>
        <v/>
      </c>
      <c r="M237" s="111">
        <f>CT!BA14</f>
        <v>0</v>
      </c>
      <c r="N237" s="112" t="e">
        <f ca="1">IF(L237="S",HLOOKUP(L237,$P$129:U237,K237+1,FALSE)+$A$96,HLOOKUP(L237,$P$129:U237,K237+1,FALSE))</f>
        <v>#N/A</v>
      </c>
      <c r="O237" s="57">
        <f t="shared" si="18"/>
        <v>0</v>
      </c>
      <c r="P237" s="113">
        <f ca="1">'Type E'!B150</f>
        <v>32</v>
      </c>
      <c r="Q237" s="114">
        <f ca="1">'Type J'!B150</f>
        <v>32</v>
      </c>
      <c r="R237" s="115">
        <f ca="1">'Type K'!B150</f>
        <v>32</v>
      </c>
      <c r="S237" s="116">
        <f ca="1">'Type N'!B1397</f>
        <v>32</v>
      </c>
      <c r="T237" s="117">
        <f ca="1">'Type S'!B150</f>
        <v>32</v>
      </c>
      <c r="U237" s="118">
        <f ca="1">'Type T'!B647</f>
        <v>32</v>
      </c>
    </row>
    <row r="238" spans="3:21" ht="13.5" thickBot="1">
      <c r="J238">
        <v>9</v>
      </c>
      <c r="K238" s="102">
        <v>109</v>
      </c>
      <c r="L238" s="110" t="str">
        <f>CT!AZ15</f>
        <v/>
      </c>
      <c r="M238" s="111">
        <f>CT!BA15</f>
        <v>0</v>
      </c>
      <c r="N238" s="112" t="e">
        <f ca="1">IF(L238="S",HLOOKUP(L238,$P$129:U238,K238+1,FALSE)+$A$96,HLOOKUP(L238,$P$129:U238,K238+1,FALSE))</f>
        <v>#N/A</v>
      </c>
      <c r="O238" s="57">
        <f t="shared" si="18"/>
        <v>0</v>
      </c>
      <c r="P238" s="113">
        <f ca="1">'Type E'!B151</f>
        <v>32</v>
      </c>
      <c r="Q238" s="114">
        <f ca="1">'Type J'!B151</f>
        <v>32</v>
      </c>
      <c r="R238" s="115">
        <f ca="1">'Type K'!B151</f>
        <v>32</v>
      </c>
      <c r="S238" s="116">
        <f ca="1">'Type N'!B1398</f>
        <v>32</v>
      </c>
      <c r="T238" s="117">
        <f ca="1">'Type S'!B151</f>
        <v>32</v>
      </c>
      <c r="U238" s="118">
        <f ca="1">'Type T'!B648</f>
        <v>32</v>
      </c>
    </row>
    <row r="239" spans="3:21" ht="13.5" thickBot="1">
      <c r="C239" s="104">
        <v>13</v>
      </c>
      <c r="D239" s="105"/>
      <c r="E239" s="105"/>
      <c r="F239" s="105"/>
      <c r="G239" s="105"/>
      <c r="H239" s="105"/>
      <c r="I239" s="106"/>
      <c r="J239">
        <v>10</v>
      </c>
      <c r="K239" s="102">
        <v>110</v>
      </c>
      <c r="L239" s="110" t="str">
        <f>CT!AZ16</f>
        <v/>
      </c>
      <c r="M239" s="111">
        <f>CT!BA16</f>
        <v>0</v>
      </c>
      <c r="N239" s="112" t="e">
        <f ca="1">IF(L239="S",HLOOKUP(L239,$P$129:U239,K239+1,FALSE)+$A$96,HLOOKUP(L239,$P$129:U239,K239+1,FALSE))</f>
        <v>#N/A</v>
      </c>
      <c r="O239" s="57">
        <f t="shared" si="18"/>
        <v>0</v>
      </c>
      <c r="P239" s="113">
        <f ca="1">'Type E'!B152</f>
        <v>32</v>
      </c>
      <c r="Q239" s="114">
        <f ca="1">'Type J'!B152</f>
        <v>32</v>
      </c>
      <c r="R239" s="115">
        <f ca="1">'Type K'!B152</f>
        <v>32</v>
      </c>
      <c r="S239" s="116">
        <f ca="1">'Type N'!B1399</f>
        <v>32</v>
      </c>
      <c r="T239" s="117">
        <f ca="1">'Type S'!B152</f>
        <v>32</v>
      </c>
      <c r="U239" s="118">
        <f ca="1">'Type T'!B649</f>
        <v>32</v>
      </c>
    </row>
    <row r="240" spans="3:21" ht="13.5" thickBot="1">
      <c r="C240" s="108" t="s">
        <v>206</v>
      </c>
      <c r="D240" t="s">
        <v>50</v>
      </c>
      <c r="E240" t="s">
        <v>243</v>
      </c>
      <c r="F240" t="s">
        <v>749</v>
      </c>
      <c r="G240" t="s">
        <v>750</v>
      </c>
      <c r="I240" s="109"/>
      <c r="J240">
        <v>11</v>
      </c>
      <c r="K240" s="102">
        <v>111</v>
      </c>
      <c r="L240" s="110" t="str">
        <f>CT!AZ17</f>
        <v/>
      </c>
      <c r="M240" s="111">
        <f>CT!BA17</f>
        <v>0</v>
      </c>
      <c r="N240" s="112" t="e">
        <f ca="1">IF(L240="S",HLOOKUP(L240,$P$129:U240,K240+1,FALSE)+$A$96,HLOOKUP(L240,$P$129:U240,K240+1,FALSE))</f>
        <v>#N/A</v>
      </c>
      <c r="O240" s="57">
        <f t="shared" si="18"/>
        <v>0</v>
      </c>
      <c r="P240" s="113">
        <f ca="1">'Type E'!B153</f>
        <v>32</v>
      </c>
      <c r="Q240" s="114">
        <f ca="1">'Type J'!B153</f>
        <v>32</v>
      </c>
      <c r="R240" s="115">
        <f ca="1">'Type K'!B153</f>
        <v>32</v>
      </c>
      <c r="S240" s="116">
        <f ca="1">'Type N'!B1400</f>
        <v>32</v>
      </c>
      <c r="T240" s="117">
        <f ca="1">'Type S'!B153</f>
        <v>32</v>
      </c>
      <c r="U240" s="118">
        <f ca="1">'Type T'!B650</f>
        <v>32</v>
      </c>
    </row>
    <row r="241" spans="3:21" ht="13.5" thickBot="1">
      <c r="C241" s="108" t="str">
        <f t="shared" ref="C241:C246" si="25">C229</f>
        <v>SP1</v>
      </c>
      <c r="E241">
        <f ca="1">'Type S'!$B1650</f>
        <v>32</v>
      </c>
      <c r="F241">
        <f ca="1">CHOOSE(IF(ISNA(I241),1,IF(I241&gt;=13,13,2)),formulas!E241+(Temperatures!$H$3-Temperatures!$I$3),(E241-OFFSET(Temperatures!$H$3,formulas!I241-1,1))*(OFFSET(Temperatures!$H$3,formulas!I241,0)-OFFSET(Temperatures!$H$3,formulas!I241-1,0))/(OFFSET(Temperatures!$H$3,formulas!I241,1)-OFFSET(Temperatures!$H$3,formulas!I241-1,1))+OFFSET(Temperatures!$H$3,formulas!I241-1,0),formulas!E241+(Temperatures!$H$15-Temperatures!$I$15))</f>
        <v>31.268165753613559</v>
      </c>
      <c r="G241">
        <f t="shared" ref="G241:G246" ca="1" si="26">ROUND(F241,1)</f>
        <v>31.3</v>
      </c>
      <c r="I241" s="109">
        <f ca="1">VLOOKUP(E241,Temperatures!$H$3:$J$15,3,TRUE)</f>
        <v>1</v>
      </c>
      <c r="J241">
        <v>12</v>
      </c>
      <c r="K241" s="102">
        <v>112</v>
      </c>
      <c r="L241" s="110" t="str">
        <f>CT!AZ18</f>
        <v/>
      </c>
      <c r="M241" s="111">
        <f>CT!BA18</f>
        <v>0</v>
      </c>
      <c r="N241" s="112" t="e">
        <f ca="1">IF(L241="S",HLOOKUP(L241,$P$129:U241,K241+1,FALSE)+$A$96,HLOOKUP(L241,$P$129:U241,K241+1,FALSE))</f>
        <v>#N/A</v>
      </c>
      <c r="O241" s="57">
        <f t="shared" si="18"/>
        <v>0</v>
      </c>
      <c r="P241" s="113">
        <f ca="1">'Type E'!B154</f>
        <v>32</v>
      </c>
      <c r="Q241" s="114">
        <f ca="1">'Type J'!B154</f>
        <v>32</v>
      </c>
      <c r="R241" s="115">
        <f ca="1">'Type K'!B154</f>
        <v>32</v>
      </c>
      <c r="S241" s="116">
        <f ca="1">'Type N'!B1401</f>
        <v>32</v>
      </c>
      <c r="T241" s="117">
        <f ca="1">'Type S'!B154</f>
        <v>32</v>
      </c>
      <c r="U241" s="118">
        <f ca="1">'Type T'!B651</f>
        <v>32</v>
      </c>
    </row>
    <row r="242" spans="3:21" ht="13.5" thickBot="1">
      <c r="C242" s="108" t="str">
        <f t="shared" si="25"/>
        <v>SP3</v>
      </c>
      <c r="D242">
        <f>D249</f>
        <v>0</v>
      </c>
      <c r="E242">
        <f ca="1">'Type S'!$B1651</f>
        <v>32</v>
      </c>
      <c r="F242">
        <f ca="1">CHOOSE(IF(ISNA(I242),1,IF(I242&gt;=13,13,2)),formulas!E242+(Temperatures!$D$8-Temperatures!$E$8),(E242-OFFSET(Temperatures!$D$8,formulas!I242-1,1))*(OFFSET(Temperatures!$D$8,formulas!I242,0)-OFFSET(Temperatures!$D$8,formulas!I242-1,0))/(OFFSET(Temperatures!$D$8,formulas!I242,1)-OFFSET(Temperatures!$D$8,formulas!I242-1,1))+OFFSET(Temperatures!$D$8,formulas!I242-1,0),formulas!E242+(Temperatures!$D$14-Temperatures!$E$14))</f>
        <v>31.26202856304058</v>
      </c>
      <c r="G242">
        <f t="shared" ca="1" si="26"/>
        <v>31.3</v>
      </c>
      <c r="I242" s="109">
        <f ca="1">VLOOKUP(E242,Temperatures!$D$8:$F$14,3,TRUE)</f>
        <v>1</v>
      </c>
      <c r="J242">
        <v>13</v>
      </c>
      <c r="K242" s="102">
        <v>113</v>
      </c>
      <c r="L242" s="110" t="str">
        <f>CT!AZ19</f>
        <v/>
      </c>
      <c r="M242" s="111">
        <f>CT!BA19</f>
        <v>0</v>
      </c>
      <c r="N242" s="112" t="e">
        <f ca="1">IF(L242="S",HLOOKUP(L242,$P$129:U242,K242+1,FALSE)+$A$96,HLOOKUP(L242,$P$129:U242,K242+1,FALSE))</f>
        <v>#N/A</v>
      </c>
      <c r="O242" s="57">
        <f t="shared" si="18"/>
        <v>0</v>
      </c>
      <c r="P242" s="113">
        <f ca="1">'Type E'!B155</f>
        <v>32</v>
      </c>
      <c r="Q242" s="114">
        <f ca="1">'Type J'!B155</f>
        <v>32</v>
      </c>
      <c r="R242" s="115">
        <f ca="1">'Type K'!B155</f>
        <v>32</v>
      </c>
      <c r="S242" s="116">
        <f ca="1">'Type N'!B1402</f>
        <v>32</v>
      </c>
      <c r="T242" s="117">
        <f ca="1">'Type S'!B155</f>
        <v>32</v>
      </c>
      <c r="U242" s="118">
        <f ca="1">'Type T'!B652</f>
        <v>32</v>
      </c>
    </row>
    <row r="243" spans="3:21" ht="13.5" thickBot="1">
      <c r="C243" s="108" t="str">
        <f t="shared" si="25"/>
        <v>NTS12</v>
      </c>
      <c r="E243">
        <f ca="1">'Type N'!$B166</f>
        <v>32</v>
      </c>
      <c r="F243">
        <f ca="1">CHOOSE(IF(ISNA(I243),1,IF(I243&gt;=3,3,2)),formulas!E243+(Temperatures!$A$14-Temperatures!$B$14),(E243-OFFSET(Temperatures!$A$14,formulas!I243-1,1))*(OFFSET(Temperatures!$A$14,formulas!I243,0)-OFFSET(Temperatures!$A$14,formulas!I243-1,0))/(OFFSET(Temperatures!$A$14,formulas!I243,1)-OFFSET(Temperatures!$A$14,formulas!I243-1,1))+OFFSET(Temperatures!$A$14,formulas!I243-1,0),formulas!E243+(Temperatures!$A$16-Temperatures!$B$16))</f>
        <v>232.32253600002809</v>
      </c>
      <c r="G243">
        <f t="shared" ca="1" si="26"/>
        <v>232.3</v>
      </c>
      <c r="I243" s="109" t="e">
        <f ca="1">VLOOKUP(E243,Temperatures!$A$12:$C$16,3,TRUE)</f>
        <v>#N/A</v>
      </c>
      <c r="J243">
        <v>14</v>
      </c>
      <c r="K243" s="102">
        <v>114</v>
      </c>
      <c r="L243" s="110" t="str">
        <f>CT!AZ20</f>
        <v/>
      </c>
      <c r="M243" s="111">
        <f>CT!BA20</f>
        <v>0</v>
      </c>
      <c r="N243" s="112" t="e">
        <f ca="1">IF(L243="S",HLOOKUP(L243,$P$129:U243,K243+1,FALSE)+$A$96,HLOOKUP(L243,$P$129:U243,K243+1,FALSE))</f>
        <v>#N/A</v>
      </c>
      <c r="O243" s="57">
        <f t="shared" si="18"/>
        <v>0</v>
      </c>
      <c r="P243" s="113">
        <f ca="1">'Type E'!B156</f>
        <v>32</v>
      </c>
      <c r="Q243" s="114">
        <f ca="1">'Type J'!B156</f>
        <v>32</v>
      </c>
      <c r="R243" s="115">
        <f ca="1">'Type K'!B156</f>
        <v>32</v>
      </c>
      <c r="S243" s="116">
        <f ca="1">'Type N'!B1403</f>
        <v>32</v>
      </c>
      <c r="T243" s="117">
        <f ca="1">'Type S'!B156</f>
        <v>32</v>
      </c>
      <c r="U243" s="118">
        <f ca="1">'Type T'!B653</f>
        <v>32</v>
      </c>
    </row>
    <row r="244" spans="3:21" ht="13.5" thickBot="1">
      <c r="C244" s="108" t="str">
        <f t="shared" si="25"/>
        <v>NTS10</v>
      </c>
      <c r="E244">
        <f ca="1">'Type N'!$B167</f>
        <v>32</v>
      </c>
      <c r="F244">
        <f ca="1">CHOOSE(IF(ISNA(I244),1,IF(I244&gt;=3,3,2)),formulas!E244+(Temperatures!$D$3-Temperatures!$E$3),(E244-OFFSET(Temperatures!$D$3,formulas!I244-1,1))*(OFFSET(Temperatures!$D$3,formulas!I244,0)-OFFSET(Temperatures!$D$3,formulas!I244-1,0))/(OFFSET(Temperatures!$D$3,formulas!I244,1)-OFFSET(Temperatures!$D$3,formulas!I244-1,1))+OFFSET(Temperatures!$D$3,formulas!I244-1,0),formulas!E244+(Temperatures!$D$5-Temperatures!$E$5))</f>
        <v>32.186053376023438</v>
      </c>
      <c r="G244">
        <f t="shared" ca="1" si="26"/>
        <v>32.200000000000003</v>
      </c>
      <c r="I244" s="109" t="e">
        <f ca="1">VLOOKUP(E244,Temperatures!$D$3:$F$5,3,TRUE)</f>
        <v>#N/A</v>
      </c>
      <c r="J244">
        <v>15</v>
      </c>
      <c r="K244" s="102">
        <v>115</v>
      </c>
      <c r="L244" s="110" t="str">
        <f>CT!AZ21</f>
        <v/>
      </c>
      <c r="M244" s="111">
        <f>CT!BA21</f>
        <v>0</v>
      </c>
      <c r="N244" s="112" t="e">
        <f ca="1">IF(L244="S",HLOOKUP(L244,$P$129:U244,K244+1,FALSE)+$A$96,HLOOKUP(L244,$P$129:U244,K244+1,FALSE))</f>
        <v>#N/A</v>
      </c>
      <c r="O244" s="57">
        <f t="shared" si="18"/>
        <v>0</v>
      </c>
      <c r="P244" s="113">
        <f ca="1">'Type E'!B157</f>
        <v>32</v>
      </c>
      <c r="Q244" s="114">
        <f ca="1">'Type J'!B157</f>
        <v>32</v>
      </c>
      <c r="R244" s="115">
        <f ca="1">'Type K'!B157</f>
        <v>32</v>
      </c>
      <c r="S244" s="116">
        <f ca="1">'Type N'!B1404</f>
        <v>32</v>
      </c>
      <c r="T244" s="117">
        <f ca="1">'Type S'!B157</f>
        <v>32</v>
      </c>
      <c r="U244" s="118">
        <f ca="1">'Type T'!B654</f>
        <v>32</v>
      </c>
    </row>
    <row r="245" spans="3:21" ht="13.5" thickBot="1">
      <c r="C245" s="108" t="str">
        <f t="shared" si="25"/>
        <v>TTS1</v>
      </c>
      <c r="E245">
        <f ca="1">'Type T'!$B153</f>
        <v>32</v>
      </c>
      <c r="F245">
        <f ca="1">CHOOSE(IF(ISNA(I245),1,IF(I245&gt;=4,3,2)),formulas!E245+(Temperatures!$A$3-Temperatures!$B$3),(E245-OFFSET(Temperatures!$A$3,formulas!I245-1,1))*(OFFSET(Temperatures!$A$3,formulas!I245,0)-OFFSET(Temperatures!$A$3,formulas!I245-1,0))/(OFFSET(Temperatures!$A$3,formulas!I245,1)-OFFSET(Temperatures!$A$3,formulas!I245-1,1))+OFFSET(Temperatures!$A$3,formulas!I245-1,0),formulas!E245+(Temperatures!$A$3-Temperatures!$B$3))</f>
        <v>0</v>
      </c>
      <c r="G245">
        <f t="shared" ca="1" si="26"/>
        <v>0</v>
      </c>
      <c r="I245" s="109">
        <f ca="1">VLOOKUP(E245,Temperatures!$A$3:$C$5,3,TRUE)</f>
        <v>2</v>
      </c>
      <c r="J245">
        <v>16</v>
      </c>
      <c r="K245" s="102">
        <v>116</v>
      </c>
      <c r="L245" s="110" t="str">
        <f>CT!AZ22</f>
        <v/>
      </c>
      <c r="M245" s="111">
        <f>CT!BA22</f>
        <v>0</v>
      </c>
      <c r="N245" s="112" t="e">
        <f ca="1">IF(L245="S",HLOOKUP(L245,$P$129:U245,K245+1,FALSE)+$A$96,HLOOKUP(L245,$P$129:U245,K245+1,FALSE))</f>
        <v>#N/A</v>
      </c>
      <c r="O245" s="57">
        <f t="shared" si="18"/>
        <v>0</v>
      </c>
      <c r="P245" s="113">
        <f ca="1">'Type E'!B158</f>
        <v>32</v>
      </c>
      <c r="Q245" s="114">
        <f ca="1">'Type J'!B158</f>
        <v>32</v>
      </c>
      <c r="R245" s="115">
        <f ca="1">'Type K'!B158</f>
        <v>32</v>
      </c>
      <c r="S245" s="116">
        <f ca="1">'Type N'!B1405</f>
        <v>32</v>
      </c>
      <c r="T245" s="117">
        <f ca="1">'Type S'!B158</f>
        <v>32</v>
      </c>
      <c r="U245" s="118">
        <f ca="1">'Type T'!B655</f>
        <v>32</v>
      </c>
    </row>
    <row r="246" spans="3:21" ht="13.5" thickBot="1">
      <c r="C246" s="108" t="str">
        <f t="shared" si="25"/>
        <v>ST7</v>
      </c>
      <c r="E246" s="119">
        <f ca="1">'ST-7'!$B164</f>
        <v>32.040321848434893</v>
      </c>
      <c r="F246">
        <f ca="1">E246</f>
        <v>32.040321848434893</v>
      </c>
      <c r="G246">
        <f t="shared" ca="1" si="26"/>
        <v>32</v>
      </c>
      <c r="I246" s="109"/>
      <c r="J246">
        <v>17</v>
      </c>
      <c r="K246" s="102">
        <v>117</v>
      </c>
      <c r="L246" s="110" t="str">
        <f>CT!AZ23</f>
        <v/>
      </c>
      <c r="M246" s="111">
        <f>CT!BA23</f>
        <v>0</v>
      </c>
      <c r="N246" s="112" t="e">
        <f ca="1">IF(L246="S",HLOOKUP(L246,$P$129:U246,K246+1,FALSE)+$A$96,HLOOKUP(L246,$P$129:U246,K246+1,FALSE))</f>
        <v>#N/A</v>
      </c>
      <c r="O246" s="57">
        <f t="shared" si="18"/>
        <v>0</v>
      </c>
      <c r="P246" s="113">
        <f ca="1">'Type E'!B159</f>
        <v>32</v>
      </c>
      <c r="Q246" s="114">
        <f ca="1">'Type J'!B159</f>
        <v>32</v>
      </c>
      <c r="R246" s="115">
        <f ca="1">'Type K'!B159</f>
        <v>32</v>
      </c>
      <c r="S246" s="116">
        <f ca="1">'Type N'!B1406</f>
        <v>32</v>
      </c>
      <c r="T246" s="117">
        <f ca="1">'Type S'!B159</f>
        <v>32</v>
      </c>
      <c r="U246" s="118">
        <f ca="1">'Type T'!B656</f>
        <v>32</v>
      </c>
    </row>
    <row r="247" spans="3:21" ht="13.5" thickBot="1">
      <c r="C247" s="108" t="str">
        <f>C235</f>
        <v>PRT</v>
      </c>
      <c r="D247" s="119">
        <f>D242</f>
        <v>0</v>
      </c>
      <c r="E247" s="119">
        <f>D247</f>
        <v>0</v>
      </c>
      <c r="F247" s="119">
        <f>E247</f>
        <v>0</v>
      </c>
      <c r="G247" s="119">
        <f>ROUND(F247,3)</f>
        <v>0</v>
      </c>
      <c r="I247" s="109"/>
      <c r="J247">
        <v>18</v>
      </c>
      <c r="K247" s="102">
        <v>118</v>
      </c>
      <c r="L247" s="110" t="str">
        <f>CT!AZ24</f>
        <v/>
      </c>
      <c r="M247" s="111">
        <f>CT!BA24</f>
        <v>0</v>
      </c>
      <c r="N247" s="112" t="e">
        <f ca="1">IF(L247="S",HLOOKUP(L247,$P$129:U247,K247+1,FALSE)+$A$96,HLOOKUP(L247,$P$129:U247,K247+1,FALSE))</f>
        <v>#N/A</v>
      </c>
      <c r="O247" s="57">
        <f t="shared" si="18"/>
        <v>0</v>
      </c>
      <c r="P247" s="113">
        <f ca="1">'Type E'!B160</f>
        <v>32</v>
      </c>
      <c r="Q247" s="114">
        <f ca="1">'Type J'!B160</f>
        <v>32</v>
      </c>
      <c r="R247" s="115">
        <f ca="1">'Type K'!B160</f>
        <v>32</v>
      </c>
      <c r="S247" s="116">
        <f ca="1">'Type N'!B1407</f>
        <v>32</v>
      </c>
      <c r="T247" s="117">
        <f ca="1">'Type S'!B160</f>
        <v>32</v>
      </c>
      <c r="U247" s="118">
        <f ca="1">'Type T'!B657</f>
        <v>32</v>
      </c>
    </row>
    <row r="248" spans="3:21" ht="13.5" thickBot="1">
      <c r="C248" s="108" t="s">
        <v>760</v>
      </c>
      <c r="D248" t="s">
        <v>50</v>
      </c>
      <c r="E248" t="s">
        <v>761</v>
      </c>
      <c r="I248" s="109"/>
      <c r="J248">
        <v>19</v>
      </c>
      <c r="K248" s="102">
        <v>119</v>
      </c>
      <c r="L248" s="110" t="str">
        <f>CT!AZ25</f>
        <v/>
      </c>
      <c r="M248" s="111">
        <f>CT!BA25</f>
        <v>0</v>
      </c>
      <c r="N248" s="112" t="e">
        <f ca="1">IF(L248="S",HLOOKUP(L248,$P$129:U248,K248+1,FALSE)+$A$96,HLOOKUP(L248,$P$129:U248,K248+1,FALSE))</f>
        <v>#N/A</v>
      </c>
      <c r="O248" s="57">
        <f t="shared" si="18"/>
        <v>0</v>
      </c>
      <c r="P248" s="113">
        <f ca="1">'Type E'!B161</f>
        <v>32</v>
      </c>
      <c r="Q248" s="114">
        <f ca="1">'Type J'!B161</f>
        <v>32</v>
      </c>
      <c r="R248" s="115">
        <f ca="1">'Type K'!B161</f>
        <v>32</v>
      </c>
      <c r="S248" s="116">
        <f ca="1">'Type N'!B1408</f>
        <v>32</v>
      </c>
      <c r="T248" s="117">
        <f ca="1">'Type S'!B161</f>
        <v>32</v>
      </c>
      <c r="U248" s="118">
        <f ca="1">'Type T'!B658</f>
        <v>32</v>
      </c>
    </row>
    <row r="249" spans="3:21" ht="13.5" thickBot="1">
      <c r="C249" s="120" t="str">
        <f>CT!CV3</f>
        <v/>
      </c>
      <c r="D249" s="121">
        <f>CT!CW4</f>
        <v>0</v>
      </c>
      <c r="E249" s="44" t="e">
        <f ca="1">IF(F249="S",VLOOKUP(C249,C241:G247,5,FALSE)+$A$96,VLOOKUP(C249,C241:G247,5,FALSE))</f>
        <v>#N/A</v>
      </c>
      <c r="F249" s="44" t="str">
        <f>IF(OR(C249=C242,C249=C241,C249=C246),"S","")</f>
        <v/>
      </c>
      <c r="G249" s="44"/>
      <c r="H249" s="44"/>
      <c r="I249" s="122"/>
      <c r="J249">
        <v>20</v>
      </c>
      <c r="K249" s="102">
        <v>120</v>
      </c>
      <c r="L249" s="110" t="str">
        <f>CT!AZ26</f>
        <v/>
      </c>
      <c r="M249" s="111">
        <f>CT!BA26</f>
        <v>0</v>
      </c>
      <c r="N249" s="112" t="e">
        <f ca="1">IF(L249="S",HLOOKUP(L249,$P$129:U249,K249+1,FALSE)+$A$96,HLOOKUP(L249,$P$129:U249,K249+1,FALSE))</f>
        <v>#N/A</v>
      </c>
      <c r="O249" s="57">
        <f t="shared" si="18"/>
        <v>0</v>
      </c>
      <c r="P249" s="113">
        <f ca="1">'Type E'!B162</f>
        <v>32</v>
      </c>
      <c r="Q249" s="114">
        <f ca="1">'Type J'!B162</f>
        <v>32</v>
      </c>
      <c r="R249" s="115">
        <f ca="1">'Type K'!B162</f>
        <v>32</v>
      </c>
      <c r="S249" s="116">
        <f ca="1">'Type N'!B1409</f>
        <v>32</v>
      </c>
      <c r="T249" s="117">
        <f ca="1">'Type S'!B162</f>
        <v>32</v>
      </c>
      <c r="U249" s="118">
        <f ca="1">'Type T'!B659</f>
        <v>32</v>
      </c>
    </row>
    <row r="250" spans="3:21" ht="13.5" thickBot="1">
      <c r="J250" s="125">
        <v>8</v>
      </c>
      <c r="K250" s="102">
        <v>121</v>
      </c>
      <c r="L250" s="110" t="str">
        <f>CT!BH7</f>
        <v>J</v>
      </c>
      <c r="M250" s="111">
        <f>CT!BI7</f>
        <v>0</v>
      </c>
      <c r="N250" s="112">
        <f ca="1">IF(L250="S",HLOOKUP(L250,$P$129:U250,K250+1,FALSE)+$A$96,HLOOKUP(L250,$P$129:U250,K250+1,FALSE))</f>
        <v>32</v>
      </c>
      <c r="O250" s="57">
        <f t="shared" si="18"/>
        <v>0</v>
      </c>
      <c r="P250" s="113">
        <f ca="1">'Type E'!B163</f>
        <v>32</v>
      </c>
      <c r="Q250" s="114">
        <f ca="1">'Type J'!B163</f>
        <v>32</v>
      </c>
      <c r="R250" s="115">
        <f ca="1">'Type K'!B163</f>
        <v>32</v>
      </c>
      <c r="S250" s="116">
        <f ca="1">'Type N'!B1410</f>
        <v>32</v>
      </c>
      <c r="T250" s="117">
        <f ca="1">'Type S'!B163</f>
        <v>32</v>
      </c>
      <c r="U250" s="118">
        <f ca="1">'Type T'!B660</f>
        <v>32</v>
      </c>
    </row>
    <row r="251" spans="3:21" ht="13.5" thickBot="1">
      <c r="C251" s="104">
        <v>14</v>
      </c>
      <c r="D251" s="105"/>
      <c r="E251" s="105"/>
      <c r="F251" s="105"/>
      <c r="G251" s="105"/>
      <c r="H251" s="105"/>
      <c r="I251" s="106"/>
      <c r="J251">
        <v>2</v>
      </c>
      <c r="K251" s="102">
        <v>122</v>
      </c>
      <c r="L251" s="110" t="str">
        <f>CT!BH8</f>
        <v>J</v>
      </c>
      <c r="M251" s="111">
        <f>CT!BI8</f>
        <v>0</v>
      </c>
      <c r="N251" s="112">
        <f ca="1">IF(L251="S",HLOOKUP(L251,$P$129:U251,K251+1,FALSE)+$A$96,HLOOKUP(L251,$P$129:U251,K251+1,FALSE))</f>
        <v>32</v>
      </c>
      <c r="O251" s="57">
        <f t="shared" si="18"/>
        <v>0</v>
      </c>
      <c r="P251" s="113">
        <f ca="1">'Type E'!B164</f>
        <v>32</v>
      </c>
      <c r="Q251" s="114">
        <f ca="1">'Type J'!B164</f>
        <v>32</v>
      </c>
      <c r="R251" s="115">
        <f ca="1">'Type K'!B164</f>
        <v>32</v>
      </c>
      <c r="S251" s="116">
        <f ca="1">'Type N'!B1411</f>
        <v>32</v>
      </c>
      <c r="T251" s="117">
        <f ca="1">'Type S'!B164</f>
        <v>32</v>
      </c>
      <c r="U251" s="118">
        <f ca="1">'Type T'!B661</f>
        <v>32</v>
      </c>
    </row>
    <row r="252" spans="3:21" ht="13.5" thickBot="1">
      <c r="C252" s="108" t="s">
        <v>206</v>
      </c>
      <c r="D252" t="s">
        <v>50</v>
      </c>
      <c r="E252" t="s">
        <v>243</v>
      </c>
      <c r="F252" t="s">
        <v>749</v>
      </c>
      <c r="G252" t="s">
        <v>750</v>
      </c>
      <c r="I252" s="109"/>
      <c r="J252">
        <v>3</v>
      </c>
      <c r="K252" s="102">
        <v>123</v>
      </c>
      <c r="L252" s="110" t="str">
        <f>CT!BH9</f>
        <v/>
      </c>
      <c r="M252" s="111">
        <f>CT!BI9</f>
        <v>0</v>
      </c>
      <c r="N252" s="112" t="e">
        <f ca="1">IF(L252="S",HLOOKUP(L252,$P$129:U252,K252+1,FALSE)+$A$96,HLOOKUP(L252,$P$129:U252,K252+1,FALSE))</f>
        <v>#N/A</v>
      </c>
      <c r="O252" s="57">
        <f t="shared" si="18"/>
        <v>0</v>
      </c>
      <c r="P252" s="113">
        <f ca="1">'Type E'!B165</f>
        <v>32</v>
      </c>
      <c r="Q252" s="114">
        <f ca="1">'Type J'!B165</f>
        <v>32</v>
      </c>
      <c r="R252" s="115">
        <f ca="1">'Type K'!B165</f>
        <v>32</v>
      </c>
      <c r="S252" s="116">
        <f ca="1">'Type N'!B1412</f>
        <v>32</v>
      </c>
      <c r="T252" s="117">
        <f ca="1">'Type S'!B165</f>
        <v>32</v>
      </c>
      <c r="U252" s="118">
        <f ca="1">'Type T'!B662</f>
        <v>32</v>
      </c>
    </row>
    <row r="253" spans="3:21" ht="13.5" thickBot="1">
      <c r="C253" s="108" t="str">
        <f t="shared" ref="C253:C258" si="27">C241</f>
        <v>SP1</v>
      </c>
      <c r="E253">
        <f ca="1">'Type S'!$B1662</f>
        <v>32</v>
      </c>
      <c r="F253">
        <f ca="1">CHOOSE(IF(ISNA(I253),1,IF(I253&gt;=13,13,2)),formulas!E253+(Temperatures!$H$3-Temperatures!$I$3),(E253-OFFSET(Temperatures!$H$3,formulas!I253-1,1))*(OFFSET(Temperatures!$H$3,formulas!I253,0)-OFFSET(Temperatures!$H$3,formulas!I253-1,0))/(OFFSET(Temperatures!$H$3,formulas!I253,1)-OFFSET(Temperatures!$H$3,formulas!I253-1,1))+OFFSET(Temperatures!$H$3,formulas!I253-1,0),formulas!E253+(Temperatures!$H$15-Temperatures!$I$15))</f>
        <v>31.268165753613559</v>
      </c>
      <c r="G253">
        <f t="shared" ref="G253:G258" ca="1" si="28">ROUND(F253,1)</f>
        <v>31.3</v>
      </c>
      <c r="I253" s="109">
        <f ca="1">VLOOKUP(E253,Temperatures!$H$3:$J$15,3,TRUE)</f>
        <v>1</v>
      </c>
      <c r="J253">
        <v>4</v>
      </c>
      <c r="K253" s="102">
        <v>124</v>
      </c>
      <c r="L253" s="110" t="str">
        <f>CT!BH10</f>
        <v/>
      </c>
      <c r="M253" s="111">
        <f>CT!BI10</f>
        <v>0</v>
      </c>
      <c r="N253" s="112" t="e">
        <f ca="1">IF(L253="S",HLOOKUP(L253,$P$129:U253,K253+1,FALSE)+$A$96,HLOOKUP(L253,$P$129:U253,K253+1,FALSE))</f>
        <v>#N/A</v>
      </c>
      <c r="O253" s="57">
        <f t="shared" si="18"/>
        <v>0</v>
      </c>
      <c r="P253" s="113">
        <f ca="1">'Type E'!B166</f>
        <v>32</v>
      </c>
      <c r="Q253" s="114">
        <f ca="1">'Type J'!B166</f>
        <v>32</v>
      </c>
      <c r="R253" s="115">
        <f ca="1">'Type K'!B166</f>
        <v>32</v>
      </c>
      <c r="S253" s="116">
        <f ca="1">'Type N'!B1413</f>
        <v>32</v>
      </c>
      <c r="T253" s="117">
        <f ca="1">'Type S'!B166</f>
        <v>32</v>
      </c>
      <c r="U253" s="118">
        <f ca="1">'Type T'!B663</f>
        <v>32</v>
      </c>
    </row>
    <row r="254" spans="3:21" ht="13.5" thickBot="1">
      <c r="C254" s="108" t="str">
        <f t="shared" si="27"/>
        <v>SP3</v>
      </c>
      <c r="D254">
        <f>D261</f>
        <v>0</v>
      </c>
      <c r="E254">
        <f ca="1">'Type S'!$B1663</f>
        <v>32</v>
      </c>
      <c r="F254">
        <f ca="1">CHOOSE(IF(ISNA(I254),1,IF(I254&gt;=13,13,2)),formulas!E254+(Temperatures!$D$8-Temperatures!$E$8),(E254-OFFSET(Temperatures!$D$8,formulas!I254-1,1))*(OFFSET(Temperatures!$D$8,formulas!I254,0)-OFFSET(Temperatures!$D$8,formulas!I254-1,0))/(OFFSET(Temperatures!$D$8,formulas!I254,1)-OFFSET(Temperatures!$D$8,formulas!I254-1,1))+OFFSET(Temperatures!$D$8,formulas!I254-1,0),formulas!E254+(Temperatures!$D$14-Temperatures!$E$14))</f>
        <v>31.26202856304058</v>
      </c>
      <c r="G254">
        <f t="shared" ca="1" si="28"/>
        <v>31.3</v>
      </c>
      <c r="I254" s="109">
        <f ca="1">VLOOKUP(E254,Temperatures!$D$8:$F$14,3,TRUE)</f>
        <v>1</v>
      </c>
      <c r="J254">
        <v>5</v>
      </c>
      <c r="K254" s="102">
        <v>125</v>
      </c>
      <c r="L254" s="110" t="str">
        <f>CT!BH11</f>
        <v/>
      </c>
      <c r="M254" s="111">
        <f>CT!BI11</f>
        <v>0</v>
      </c>
      <c r="N254" s="112" t="e">
        <f ca="1">IF(L254="S",HLOOKUP(L254,$P$129:U254,K254+1,FALSE)+$A$96,HLOOKUP(L254,$P$129:U254,K254+1,FALSE))</f>
        <v>#N/A</v>
      </c>
      <c r="O254" s="57">
        <f t="shared" si="18"/>
        <v>0</v>
      </c>
      <c r="P254" s="113">
        <f ca="1">'Type E'!B167</f>
        <v>32</v>
      </c>
      <c r="Q254" s="114">
        <f ca="1">'Type J'!B167</f>
        <v>32</v>
      </c>
      <c r="R254" s="115">
        <f ca="1">'Type K'!B167</f>
        <v>32</v>
      </c>
      <c r="S254" s="116">
        <f ca="1">'Type N'!B1414</f>
        <v>32</v>
      </c>
      <c r="T254" s="117">
        <f ca="1">'Type S'!B167</f>
        <v>32</v>
      </c>
      <c r="U254" s="118">
        <f ca="1">'Type T'!B664</f>
        <v>32</v>
      </c>
    </row>
    <row r="255" spans="3:21" ht="13.5" thickBot="1">
      <c r="C255" s="108" t="str">
        <f t="shared" si="27"/>
        <v>NTS12</v>
      </c>
      <c r="E255">
        <f ca="1">'Type N'!$B178</f>
        <v>32</v>
      </c>
      <c r="F255">
        <f ca="1">CHOOSE(IF(ISNA(I255),1,IF(I255&gt;=3,3,2)),formulas!E255+(Temperatures!$A$14-Temperatures!$B$14),(E255-OFFSET(Temperatures!$A$14,formulas!I255-1,1))*(OFFSET(Temperatures!$A$14,formulas!I255,0)-OFFSET(Temperatures!$A$14,formulas!I255-1,0))/(OFFSET(Temperatures!$A$14,formulas!I255,1)-OFFSET(Temperatures!$A$14,formulas!I255-1,1))+OFFSET(Temperatures!$A$14,formulas!I255-1,0),formulas!E255+(Temperatures!$A$16-Temperatures!$B$16))</f>
        <v>232.32253600002809</v>
      </c>
      <c r="G255">
        <f t="shared" ca="1" si="28"/>
        <v>232.3</v>
      </c>
      <c r="I255" s="109" t="e">
        <f ca="1">VLOOKUP(E255,Temperatures!$A$12:$C$16,3,TRUE)</f>
        <v>#N/A</v>
      </c>
      <c r="J255">
        <v>6</v>
      </c>
      <c r="K255" s="102">
        <v>126</v>
      </c>
      <c r="L255" s="110" t="str">
        <f>CT!BH12</f>
        <v/>
      </c>
      <c r="M255" s="111">
        <f>CT!BI12</f>
        <v>0</v>
      </c>
      <c r="N255" s="112" t="e">
        <f ca="1">IF(L255="S",HLOOKUP(L255,$P$129:U255,K255+1,FALSE)+$A$96,HLOOKUP(L255,$P$129:U255,K255+1,FALSE))</f>
        <v>#N/A</v>
      </c>
      <c r="O255" s="57">
        <f t="shared" si="18"/>
        <v>0</v>
      </c>
      <c r="P255" s="113">
        <f ca="1">'Type E'!B168</f>
        <v>32</v>
      </c>
      <c r="Q255" s="114">
        <f ca="1">'Type J'!B168</f>
        <v>32</v>
      </c>
      <c r="R255" s="115">
        <f ca="1">'Type K'!B168</f>
        <v>32</v>
      </c>
      <c r="S255" s="116">
        <f ca="1">'Type N'!B1415</f>
        <v>32</v>
      </c>
      <c r="T255" s="117">
        <f ca="1">'Type S'!B168</f>
        <v>32</v>
      </c>
      <c r="U255" s="118">
        <f ca="1">'Type T'!B665</f>
        <v>32</v>
      </c>
    </row>
    <row r="256" spans="3:21" ht="13.5" thickBot="1">
      <c r="C256" s="108" t="str">
        <f t="shared" si="27"/>
        <v>NTS10</v>
      </c>
      <c r="E256">
        <f ca="1">'Type N'!$B179</f>
        <v>32</v>
      </c>
      <c r="F256">
        <f ca="1">CHOOSE(IF(ISNA(I256),1,IF(I256&gt;=3,3,2)),formulas!E256+(Temperatures!$D$3-Temperatures!$E$3),(E256-OFFSET(Temperatures!$D$3,formulas!I256-1,1))*(OFFSET(Temperatures!$D$3,formulas!I256,0)-OFFSET(Temperatures!$D$3,formulas!I256-1,0))/(OFFSET(Temperatures!$D$3,formulas!I256,1)-OFFSET(Temperatures!$D$3,formulas!I256-1,1))+OFFSET(Temperatures!$D$3,formulas!I256-1,0),formulas!E256+(Temperatures!$D$5-Temperatures!$E$5))</f>
        <v>32.186053376023438</v>
      </c>
      <c r="G256">
        <f t="shared" ca="1" si="28"/>
        <v>32.200000000000003</v>
      </c>
      <c r="I256" s="109" t="e">
        <f ca="1">VLOOKUP(E256,Temperatures!$D$3:$F$5,3,TRUE)</f>
        <v>#N/A</v>
      </c>
      <c r="J256">
        <v>7</v>
      </c>
      <c r="K256" s="102">
        <v>127</v>
      </c>
      <c r="L256" s="110" t="str">
        <f>CT!BH13</f>
        <v/>
      </c>
      <c r="M256" s="111">
        <f>CT!BI13</f>
        <v>0</v>
      </c>
      <c r="N256" s="112" t="e">
        <f ca="1">IF(L256="S",HLOOKUP(L256,$P$129:U256,K256+1,FALSE)+$A$96,HLOOKUP(L256,$P$129:U256,K256+1,FALSE))</f>
        <v>#N/A</v>
      </c>
      <c r="O256" s="57">
        <f t="shared" si="18"/>
        <v>0</v>
      </c>
      <c r="P256" s="113">
        <f ca="1">'Type E'!B169</f>
        <v>32</v>
      </c>
      <c r="Q256" s="114">
        <f ca="1">'Type J'!B169</f>
        <v>32</v>
      </c>
      <c r="R256" s="115">
        <f ca="1">'Type K'!B169</f>
        <v>32</v>
      </c>
      <c r="S256" s="116">
        <f ca="1">'Type N'!B1416</f>
        <v>32</v>
      </c>
      <c r="T256" s="117">
        <f ca="1">'Type S'!B169</f>
        <v>32</v>
      </c>
      <c r="U256" s="118">
        <f ca="1">'Type T'!B666</f>
        <v>32</v>
      </c>
    </row>
    <row r="257" spans="3:21" ht="13.5" thickBot="1">
      <c r="C257" s="108" t="str">
        <f t="shared" si="27"/>
        <v>TTS1</v>
      </c>
      <c r="E257">
        <f ca="1">'Type T'!$B165</f>
        <v>32</v>
      </c>
      <c r="F257">
        <f ca="1">CHOOSE(IF(ISNA(I257),1,IF(I257&gt;=4,3,2)),formulas!E257+(Temperatures!$A$3-Temperatures!$B$3),(E257-OFFSET(Temperatures!$A$3,formulas!I257-1,1))*(OFFSET(Temperatures!$A$3,formulas!I257,0)-OFFSET(Temperatures!$A$3,formulas!I257-1,0))/(OFFSET(Temperatures!$A$3,formulas!I257,1)-OFFSET(Temperatures!$A$3,formulas!I257-1,1))+OFFSET(Temperatures!$A$3,formulas!I257-1,0),formulas!E257+(Temperatures!$A$3-Temperatures!$B$3))</f>
        <v>0</v>
      </c>
      <c r="G257">
        <f t="shared" ca="1" si="28"/>
        <v>0</v>
      </c>
      <c r="I257" s="109">
        <f ca="1">VLOOKUP(E257,Temperatures!$A$3:$C$5,3,TRUE)</f>
        <v>2</v>
      </c>
      <c r="J257">
        <v>8</v>
      </c>
      <c r="K257" s="102">
        <v>128</v>
      </c>
      <c r="L257" s="110" t="str">
        <f>CT!BH14</f>
        <v/>
      </c>
      <c r="M257" s="111">
        <f>CT!BI14</f>
        <v>0</v>
      </c>
      <c r="N257" s="112" t="e">
        <f ca="1">IF(L257="S",HLOOKUP(L257,$P$129:U257,K257+1,FALSE)+$A$96,HLOOKUP(L257,$P$129:U257,K257+1,FALSE))</f>
        <v>#N/A</v>
      </c>
      <c r="O257" s="57">
        <f t="shared" si="18"/>
        <v>0</v>
      </c>
      <c r="P257" s="113">
        <f ca="1">'Type E'!B170</f>
        <v>32</v>
      </c>
      <c r="Q257" s="114">
        <f ca="1">'Type J'!B170</f>
        <v>32</v>
      </c>
      <c r="R257" s="115">
        <f ca="1">'Type K'!B170</f>
        <v>32</v>
      </c>
      <c r="S257" s="116">
        <f ca="1">'Type N'!B1417</f>
        <v>32</v>
      </c>
      <c r="T257" s="117">
        <f ca="1">'Type S'!B170</f>
        <v>32</v>
      </c>
      <c r="U257" s="118">
        <f ca="1">'Type T'!B667</f>
        <v>32</v>
      </c>
    </row>
    <row r="258" spans="3:21" ht="13.5" thickBot="1">
      <c r="C258" s="108" t="str">
        <f t="shared" si="27"/>
        <v>ST7</v>
      </c>
      <c r="E258" s="119">
        <f ca="1">'ST-7'!$B176</f>
        <v>32.040321848434893</v>
      </c>
      <c r="F258">
        <f ca="1">E258</f>
        <v>32.040321848434893</v>
      </c>
      <c r="G258">
        <f t="shared" ca="1" si="28"/>
        <v>32</v>
      </c>
      <c r="I258" s="109"/>
      <c r="J258">
        <v>9</v>
      </c>
      <c r="K258" s="102">
        <v>129</v>
      </c>
      <c r="L258" s="110" t="str">
        <f>CT!BH15</f>
        <v/>
      </c>
      <c r="M258" s="111">
        <f>CT!BI15</f>
        <v>0</v>
      </c>
      <c r="N258" s="112" t="e">
        <f ca="1">IF(L258="S",HLOOKUP(L258,$P$129:U258,K258+1,FALSE)+$A$96,HLOOKUP(L258,$P$129:U258,K258+1,FALSE))</f>
        <v>#N/A</v>
      </c>
      <c r="O258" s="57">
        <f t="shared" si="18"/>
        <v>0</v>
      </c>
      <c r="P258" s="113">
        <f ca="1">'Type E'!B171</f>
        <v>32</v>
      </c>
      <c r="Q258" s="114">
        <f ca="1">'Type J'!B171</f>
        <v>32</v>
      </c>
      <c r="R258" s="115">
        <f ca="1">'Type K'!B171</f>
        <v>32</v>
      </c>
      <c r="S258" s="116">
        <f ca="1">'Type N'!B1418</f>
        <v>32</v>
      </c>
      <c r="T258" s="117">
        <f ca="1">'Type S'!B171</f>
        <v>32</v>
      </c>
      <c r="U258" s="118">
        <f ca="1">'Type T'!B668</f>
        <v>32</v>
      </c>
    </row>
    <row r="259" spans="3:21" ht="13.5" thickBot="1">
      <c r="C259" s="108" t="str">
        <f>C247</f>
        <v>PRT</v>
      </c>
      <c r="D259" s="119">
        <f>D254</f>
        <v>0</v>
      </c>
      <c r="E259" s="119">
        <f>D259</f>
        <v>0</v>
      </c>
      <c r="F259" s="119">
        <f>E259</f>
        <v>0</v>
      </c>
      <c r="G259" s="119">
        <f>ROUND(F259,3)</f>
        <v>0</v>
      </c>
      <c r="I259" s="109"/>
      <c r="J259">
        <v>10</v>
      </c>
      <c r="K259" s="102">
        <v>130</v>
      </c>
      <c r="L259" s="110" t="str">
        <f>CT!BH16</f>
        <v/>
      </c>
      <c r="M259" s="111">
        <f>CT!BI16</f>
        <v>0</v>
      </c>
      <c r="N259" s="112" t="e">
        <f ca="1">IF(L259="S",HLOOKUP(L259,$P$129:U259,K259+1,FALSE)+$A$96,HLOOKUP(L259,$P$129:U259,K259+1,FALSE))</f>
        <v>#N/A</v>
      </c>
      <c r="O259" s="57">
        <f t="shared" si="18"/>
        <v>0</v>
      </c>
      <c r="P259" s="113">
        <f ca="1">'Type E'!B172</f>
        <v>32</v>
      </c>
      <c r="Q259" s="114">
        <f ca="1">'Type J'!B172</f>
        <v>32</v>
      </c>
      <c r="R259" s="115">
        <f ca="1">'Type K'!B172</f>
        <v>32</v>
      </c>
      <c r="S259" s="116">
        <f ca="1">'Type N'!B1419</f>
        <v>32</v>
      </c>
      <c r="T259" s="117">
        <f ca="1">'Type S'!B172</f>
        <v>32</v>
      </c>
      <c r="U259" s="118">
        <f ca="1">'Type T'!B669</f>
        <v>32</v>
      </c>
    </row>
    <row r="260" spans="3:21" ht="13.5" thickBot="1">
      <c r="C260" s="108" t="s">
        <v>760</v>
      </c>
      <c r="D260" t="s">
        <v>50</v>
      </c>
      <c r="E260" t="s">
        <v>761</v>
      </c>
      <c r="I260" s="109"/>
      <c r="J260">
        <v>11</v>
      </c>
      <c r="K260" s="102">
        <v>131</v>
      </c>
      <c r="L260" s="110" t="str">
        <f>CT!BH17</f>
        <v/>
      </c>
      <c r="M260" s="111">
        <f>CT!BI17</f>
        <v>0</v>
      </c>
      <c r="N260" s="112" t="e">
        <f ca="1">IF(L260="S",HLOOKUP(L260,$P$129:U260,K260+1,FALSE)+$A$96,HLOOKUP(L260,$P$129:U260,K260+1,FALSE))</f>
        <v>#N/A</v>
      </c>
      <c r="O260" s="57">
        <f t="shared" si="18"/>
        <v>0</v>
      </c>
      <c r="P260" s="113">
        <f ca="1">'Type E'!B173</f>
        <v>32</v>
      </c>
      <c r="Q260" s="114">
        <f ca="1">'Type J'!B173</f>
        <v>32</v>
      </c>
      <c r="R260" s="115">
        <f ca="1">'Type K'!B173</f>
        <v>32</v>
      </c>
      <c r="S260" s="116">
        <f ca="1">'Type N'!B1420</f>
        <v>32</v>
      </c>
      <c r="T260" s="117">
        <f ca="1">'Type S'!B173</f>
        <v>32</v>
      </c>
      <c r="U260" s="118">
        <f ca="1">'Type T'!B670</f>
        <v>32</v>
      </c>
    </row>
    <row r="261" spans="3:21" ht="13.5" thickBot="1">
      <c r="C261" s="120" t="str">
        <f>CT!DD3</f>
        <v/>
      </c>
      <c r="D261" s="121">
        <f>CT!DE4</f>
        <v>0</v>
      </c>
      <c r="E261" s="44" t="e">
        <f ca="1">IF(F261="S",VLOOKUP(C261,C253:G259,5,FALSE)+$A$96,VLOOKUP(C261,C253:G259,5,FALSE))</f>
        <v>#N/A</v>
      </c>
      <c r="F261" s="44" t="str">
        <f>IF(OR(C261=C254,C261=C253,C261=C258),"S","")</f>
        <v/>
      </c>
      <c r="G261" s="44"/>
      <c r="H261" s="44"/>
      <c r="I261" s="122"/>
      <c r="J261">
        <v>12</v>
      </c>
      <c r="K261" s="102">
        <v>132</v>
      </c>
      <c r="L261" s="110" t="str">
        <f>CT!BH18</f>
        <v/>
      </c>
      <c r="M261" s="111">
        <f>CT!BI18</f>
        <v>0</v>
      </c>
      <c r="N261" s="112" t="e">
        <f ca="1">IF(L261="S",HLOOKUP(L261,$P$129:U261,K261+1,FALSE)+$A$96,HLOOKUP(L261,$P$129:U261,K261+1,FALSE))</f>
        <v>#N/A</v>
      </c>
      <c r="O261" s="57">
        <f t="shared" si="18"/>
        <v>0</v>
      </c>
      <c r="P261" s="113">
        <f ca="1">'Type E'!B174</f>
        <v>32</v>
      </c>
      <c r="Q261" s="114">
        <f ca="1">'Type J'!B174</f>
        <v>32</v>
      </c>
      <c r="R261" s="115">
        <f ca="1">'Type K'!B174</f>
        <v>32</v>
      </c>
      <c r="S261" s="116">
        <f ca="1">'Type N'!B1421</f>
        <v>32</v>
      </c>
      <c r="T261" s="117">
        <f ca="1">'Type S'!B174</f>
        <v>32</v>
      </c>
      <c r="U261" s="118">
        <f ca="1">'Type T'!B671</f>
        <v>32</v>
      </c>
    </row>
    <row r="262" spans="3:21" ht="13.5" thickBot="1">
      <c r="J262">
        <v>13</v>
      </c>
      <c r="K262" s="102">
        <v>133</v>
      </c>
      <c r="L262" s="110" t="str">
        <f>CT!BH19</f>
        <v/>
      </c>
      <c r="M262" s="111">
        <f>CT!BI19</f>
        <v>0</v>
      </c>
      <c r="N262" s="112" t="e">
        <f ca="1">IF(L262="S",HLOOKUP(L262,$P$129:U262,K262+1,FALSE)+$A$96,HLOOKUP(L262,$P$129:U262,K262+1,FALSE))</f>
        <v>#N/A</v>
      </c>
      <c r="O262" s="57">
        <f t="shared" si="18"/>
        <v>0</v>
      </c>
      <c r="P262" s="113">
        <f ca="1">'Type E'!B175</f>
        <v>32</v>
      </c>
      <c r="Q262" s="114">
        <f ca="1">'Type J'!B175</f>
        <v>32</v>
      </c>
      <c r="R262" s="115">
        <f ca="1">'Type K'!B175</f>
        <v>32</v>
      </c>
      <c r="S262" s="116">
        <f ca="1">'Type N'!B1422</f>
        <v>32</v>
      </c>
      <c r="T262" s="117">
        <f ca="1">'Type S'!B175</f>
        <v>32</v>
      </c>
      <c r="U262" s="118">
        <f ca="1">'Type T'!B672</f>
        <v>32</v>
      </c>
    </row>
    <row r="263" spans="3:21" ht="13.5" thickBot="1">
      <c r="C263" s="104">
        <v>15</v>
      </c>
      <c r="D263" s="105"/>
      <c r="E263" s="105"/>
      <c r="F263" s="105"/>
      <c r="G263" s="105"/>
      <c r="H263" s="105"/>
      <c r="I263" s="106"/>
      <c r="J263">
        <v>14</v>
      </c>
      <c r="K263" s="102">
        <v>134</v>
      </c>
      <c r="L263" s="110" t="str">
        <f>CT!BH20</f>
        <v/>
      </c>
      <c r="M263" s="111">
        <f>CT!BI20</f>
        <v>0</v>
      </c>
      <c r="N263" s="112" t="e">
        <f ca="1">IF(L263="S",HLOOKUP(L263,$P$129:U263,K263+1,FALSE)+$A$96,HLOOKUP(L263,$P$129:U263,K263+1,FALSE))</f>
        <v>#N/A</v>
      </c>
      <c r="O263" s="57">
        <f t="shared" ref="O263:O326" si="29">M263</f>
        <v>0</v>
      </c>
      <c r="P263" s="113">
        <f ca="1">'Type E'!B176</f>
        <v>32</v>
      </c>
      <c r="Q263" s="114">
        <f ca="1">'Type J'!B176</f>
        <v>32</v>
      </c>
      <c r="R263" s="115">
        <f ca="1">'Type K'!B176</f>
        <v>32</v>
      </c>
      <c r="S263" s="116">
        <f ca="1">'Type N'!B1423</f>
        <v>32</v>
      </c>
      <c r="T263" s="117">
        <f ca="1">'Type S'!B176</f>
        <v>32</v>
      </c>
      <c r="U263" s="118">
        <f ca="1">'Type T'!B673</f>
        <v>32</v>
      </c>
    </row>
    <row r="264" spans="3:21" ht="13.5" thickBot="1">
      <c r="C264" s="108" t="s">
        <v>206</v>
      </c>
      <c r="D264" t="s">
        <v>50</v>
      </c>
      <c r="E264" t="s">
        <v>243</v>
      </c>
      <c r="F264" t="s">
        <v>749</v>
      </c>
      <c r="G264" t="s">
        <v>750</v>
      </c>
      <c r="I264" s="109"/>
      <c r="J264">
        <v>15</v>
      </c>
      <c r="K264" s="102">
        <v>135</v>
      </c>
      <c r="L264" s="110" t="str">
        <f>CT!BH21</f>
        <v/>
      </c>
      <c r="M264" s="111">
        <f>CT!BI21</f>
        <v>0</v>
      </c>
      <c r="N264" s="112" t="e">
        <f ca="1">IF(L264="S",HLOOKUP(L264,$P$129:U264,K264+1,FALSE)+$A$96,HLOOKUP(L264,$P$129:U264,K264+1,FALSE))</f>
        <v>#N/A</v>
      </c>
      <c r="O264" s="57">
        <f t="shared" si="29"/>
        <v>0</v>
      </c>
      <c r="P264" s="113">
        <f ca="1">'Type E'!B177</f>
        <v>32</v>
      </c>
      <c r="Q264" s="114">
        <f ca="1">'Type J'!B177</f>
        <v>32</v>
      </c>
      <c r="R264" s="115">
        <f ca="1">'Type K'!B177</f>
        <v>32</v>
      </c>
      <c r="S264" s="116">
        <f ca="1">'Type N'!B1424</f>
        <v>32</v>
      </c>
      <c r="T264" s="117">
        <f ca="1">'Type S'!B177</f>
        <v>32</v>
      </c>
      <c r="U264" s="118">
        <f ca="1">'Type T'!B674</f>
        <v>32</v>
      </c>
    </row>
    <row r="265" spans="3:21" ht="13.5" thickBot="1">
      <c r="C265" s="108" t="str">
        <f t="shared" ref="C265:C270" si="30">C253</f>
        <v>SP1</v>
      </c>
      <c r="E265">
        <f ca="1">'Type S'!$B1674</f>
        <v>32</v>
      </c>
      <c r="F265">
        <f ca="1">CHOOSE(IF(ISNA(I265),1,IF(I265&gt;=13,13,2)),formulas!E265+(Temperatures!$H$3-Temperatures!$I$3),(E265-OFFSET(Temperatures!$H$3,formulas!I265-1,1))*(OFFSET(Temperatures!$H$3,formulas!I265,0)-OFFSET(Temperatures!$H$3,formulas!I265-1,0))/(OFFSET(Temperatures!$H$3,formulas!I265,1)-OFFSET(Temperatures!$H$3,formulas!I265-1,1))+OFFSET(Temperatures!$H$3,formulas!I265-1,0),formulas!E265+(Temperatures!$H$15-Temperatures!$I$15))</f>
        <v>31.268165753613559</v>
      </c>
      <c r="G265">
        <f t="shared" ref="G265:G270" ca="1" si="31">ROUND(F265,1)</f>
        <v>31.3</v>
      </c>
      <c r="I265" s="109">
        <f ca="1">VLOOKUP(E265,Temperatures!$H$3:$J$15,3,TRUE)</f>
        <v>1</v>
      </c>
      <c r="J265">
        <v>16</v>
      </c>
      <c r="K265" s="102">
        <v>136</v>
      </c>
      <c r="L265" s="110" t="str">
        <f>CT!BH22</f>
        <v/>
      </c>
      <c r="M265" s="111">
        <f>CT!BI22</f>
        <v>0</v>
      </c>
      <c r="N265" s="112" t="e">
        <f ca="1">IF(L265="S",HLOOKUP(L265,$P$129:U265,K265+1,FALSE)+$A$96,HLOOKUP(L265,$P$129:U265,K265+1,FALSE))</f>
        <v>#N/A</v>
      </c>
      <c r="O265" s="57">
        <f t="shared" si="29"/>
        <v>0</v>
      </c>
      <c r="P265" s="113">
        <f ca="1">'Type E'!B178</f>
        <v>32</v>
      </c>
      <c r="Q265" s="114">
        <f ca="1">'Type J'!B178</f>
        <v>32</v>
      </c>
      <c r="R265" s="115">
        <f ca="1">'Type K'!B178</f>
        <v>32</v>
      </c>
      <c r="S265" s="116">
        <f ca="1">'Type N'!B1425</f>
        <v>32</v>
      </c>
      <c r="T265" s="117">
        <f ca="1">'Type S'!B178</f>
        <v>32</v>
      </c>
      <c r="U265" s="118">
        <f ca="1">'Type T'!B675</f>
        <v>32</v>
      </c>
    </row>
    <row r="266" spans="3:21" ht="13.5" thickBot="1">
      <c r="C266" s="108" t="str">
        <f t="shared" si="30"/>
        <v>SP3</v>
      </c>
      <c r="D266">
        <f>D273</f>
        <v>0</v>
      </c>
      <c r="E266">
        <f ca="1">'Type S'!$B1675</f>
        <v>32</v>
      </c>
      <c r="F266">
        <f ca="1">CHOOSE(IF(ISNA(I266),1,IF(I266&gt;=13,13,2)),formulas!E266+(Temperatures!$D$8-Temperatures!$E$8),(E266-OFFSET(Temperatures!$D$8,formulas!I266-1,1))*(OFFSET(Temperatures!$D$8,formulas!I266,0)-OFFSET(Temperatures!$D$8,formulas!I266-1,0))/(OFFSET(Temperatures!$D$8,formulas!I266,1)-OFFSET(Temperatures!$D$8,formulas!I266-1,1))+OFFSET(Temperatures!$D$8,formulas!I266-1,0),formulas!E266+(Temperatures!$D$14-Temperatures!$E$14))</f>
        <v>31.26202856304058</v>
      </c>
      <c r="G266">
        <f t="shared" ca="1" si="31"/>
        <v>31.3</v>
      </c>
      <c r="I266" s="109">
        <f ca="1">VLOOKUP(E266,Temperatures!$D$8:$F$14,3,TRUE)</f>
        <v>1</v>
      </c>
      <c r="J266">
        <v>17</v>
      </c>
      <c r="K266" s="102">
        <v>137</v>
      </c>
      <c r="L266" s="110" t="str">
        <f>CT!BH23</f>
        <v/>
      </c>
      <c r="M266" s="111">
        <f>CT!BI23</f>
        <v>0</v>
      </c>
      <c r="N266" s="112" t="e">
        <f ca="1">IF(L266="S",HLOOKUP(L266,$P$129:U266,K266+1,FALSE)+$A$96,HLOOKUP(L266,$P$129:U266,K266+1,FALSE))</f>
        <v>#N/A</v>
      </c>
      <c r="O266" s="57">
        <f t="shared" si="29"/>
        <v>0</v>
      </c>
      <c r="P266" s="113">
        <f ca="1">'Type E'!B179</f>
        <v>32</v>
      </c>
      <c r="Q266" s="114">
        <f ca="1">'Type J'!B179</f>
        <v>32</v>
      </c>
      <c r="R266" s="115">
        <f ca="1">'Type K'!B179</f>
        <v>32</v>
      </c>
      <c r="S266" s="116">
        <f ca="1">'Type N'!B1426</f>
        <v>32</v>
      </c>
      <c r="T266" s="117">
        <f ca="1">'Type S'!B179</f>
        <v>32</v>
      </c>
      <c r="U266" s="118">
        <f ca="1">'Type T'!B676</f>
        <v>32</v>
      </c>
    </row>
    <row r="267" spans="3:21" ht="13.5" thickBot="1">
      <c r="C267" s="108" t="str">
        <f t="shared" si="30"/>
        <v>NTS12</v>
      </c>
      <c r="E267">
        <f ca="1">'Type N'!$B190</f>
        <v>32</v>
      </c>
      <c r="F267">
        <f ca="1">CHOOSE(IF(ISNA(I267),1,IF(I267&gt;=3,3,2)),formulas!E267+(Temperatures!$A$14-Temperatures!$B$14),(E267-OFFSET(Temperatures!$A$14,formulas!I267-1,1))*(OFFSET(Temperatures!$A$14,formulas!I267,0)-OFFSET(Temperatures!$A$14,formulas!I267-1,0))/(OFFSET(Temperatures!$A$14,formulas!I267,1)-OFFSET(Temperatures!$A$14,formulas!I267-1,1))+OFFSET(Temperatures!$A$14,formulas!I267-1,0),formulas!E267+(Temperatures!$A$16-Temperatures!$B$16))</f>
        <v>232.32253600002809</v>
      </c>
      <c r="G267">
        <f t="shared" ca="1" si="31"/>
        <v>232.3</v>
      </c>
      <c r="I267" s="109" t="e">
        <f ca="1">VLOOKUP(E267,Temperatures!$A$12:$C$16,3,TRUE)</f>
        <v>#N/A</v>
      </c>
      <c r="J267">
        <v>18</v>
      </c>
      <c r="K267" s="102">
        <v>138</v>
      </c>
      <c r="L267" s="110" t="str">
        <f>CT!BH24</f>
        <v/>
      </c>
      <c r="M267" s="111">
        <f>CT!BI24</f>
        <v>0</v>
      </c>
      <c r="N267" s="112" t="e">
        <f ca="1">IF(L267="S",HLOOKUP(L267,$P$129:U267,K267+1,FALSE)+$A$96,HLOOKUP(L267,$P$129:U267,K267+1,FALSE))</f>
        <v>#N/A</v>
      </c>
      <c r="O267" s="57">
        <f t="shared" si="29"/>
        <v>0</v>
      </c>
      <c r="P267" s="113">
        <f ca="1">'Type E'!B180</f>
        <v>32</v>
      </c>
      <c r="Q267" s="114">
        <f ca="1">'Type J'!B180</f>
        <v>32</v>
      </c>
      <c r="R267" s="115">
        <f ca="1">'Type K'!B180</f>
        <v>32</v>
      </c>
      <c r="S267" s="116">
        <f ca="1">'Type N'!B1427</f>
        <v>32</v>
      </c>
      <c r="T267" s="117">
        <f ca="1">'Type S'!B180</f>
        <v>32</v>
      </c>
      <c r="U267" s="118">
        <f ca="1">'Type T'!B677</f>
        <v>32</v>
      </c>
    </row>
    <row r="268" spans="3:21" ht="13.5" thickBot="1">
      <c r="C268" s="108" t="str">
        <f t="shared" si="30"/>
        <v>NTS10</v>
      </c>
      <c r="E268">
        <f ca="1">'Type N'!$B191</f>
        <v>32</v>
      </c>
      <c r="F268">
        <f ca="1">CHOOSE(IF(ISNA(I268),1,IF(I268&gt;=3,3,2)),formulas!E268+(Temperatures!$D$3-Temperatures!$E$3),(E268-OFFSET(Temperatures!$D$3,formulas!I268-1,1))*(OFFSET(Temperatures!$D$3,formulas!I268,0)-OFFSET(Temperatures!$D$3,formulas!I268-1,0))/(OFFSET(Temperatures!$D$3,formulas!I268,1)-OFFSET(Temperatures!$D$3,formulas!I268-1,1))+OFFSET(Temperatures!$D$3,formulas!I268-1,0),formulas!E268+(Temperatures!$D$5-Temperatures!$E$5))</f>
        <v>32.186053376023438</v>
      </c>
      <c r="G268">
        <f t="shared" ca="1" si="31"/>
        <v>32.200000000000003</v>
      </c>
      <c r="I268" s="109" t="e">
        <f ca="1">VLOOKUP(E268,Temperatures!$D$3:$F$5,3,TRUE)</f>
        <v>#N/A</v>
      </c>
      <c r="J268">
        <v>19</v>
      </c>
      <c r="K268" s="102">
        <v>139</v>
      </c>
      <c r="L268" s="110" t="str">
        <f>CT!BH25</f>
        <v/>
      </c>
      <c r="M268" s="111">
        <f>CT!BI25</f>
        <v>0</v>
      </c>
      <c r="N268" s="112" t="e">
        <f ca="1">IF(L268="S",HLOOKUP(L268,$P$129:U268,K268+1,FALSE)+$A$96,HLOOKUP(L268,$P$129:U268,K268+1,FALSE))</f>
        <v>#N/A</v>
      </c>
      <c r="O268" s="57">
        <f t="shared" si="29"/>
        <v>0</v>
      </c>
      <c r="P268" s="113">
        <f ca="1">'Type E'!B181</f>
        <v>32</v>
      </c>
      <c r="Q268" s="114">
        <f ca="1">'Type J'!B181</f>
        <v>32</v>
      </c>
      <c r="R268" s="115">
        <f ca="1">'Type K'!B181</f>
        <v>32</v>
      </c>
      <c r="S268" s="116">
        <f ca="1">'Type N'!B1428</f>
        <v>32</v>
      </c>
      <c r="T268" s="117">
        <f ca="1">'Type S'!B181</f>
        <v>32</v>
      </c>
      <c r="U268" s="118">
        <f ca="1">'Type T'!B678</f>
        <v>32</v>
      </c>
    </row>
    <row r="269" spans="3:21" ht="13.5" thickBot="1">
      <c r="C269" s="108" t="str">
        <f t="shared" si="30"/>
        <v>TTS1</v>
      </c>
      <c r="E269">
        <f ca="1">'Type T'!$B177</f>
        <v>32</v>
      </c>
      <c r="F269">
        <f ca="1">CHOOSE(IF(ISNA(I269),1,IF(I269&gt;=4,3,2)),formulas!E269+(Temperatures!$A$3-Temperatures!$B$3),(E269-OFFSET(Temperatures!$A$3,formulas!I269-1,1))*(OFFSET(Temperatures!$A$3,formulas!I269,0)-OFFSET(Temperatures!$A$3,formulas!I269-1,0))/(OFFSET(Temperatures!$A$3,formulas!I269,1)-OFFSET(Temperatures!$A$3,formulas!I269-1,1))+OFFSET(Temperatures!$A$3,formulas!I269-1,0),formulas!E269+(Temperatures!$A$3-Temperatures!$B$3))</f>
        <v>0</v>
      </c>
      <c r="G269">
        <f t="shared" ca="1" si="31"/>
        <v>0</v>
      </c>
      <c r="I269" s="109">
        <f ca="1">VLOOKUP(E269,Temperatures!$A$3:$C$5,3,TRUE)</f>
        <v>2</v>
      </c>
      <c r="J269">
        <v>20</v>
      </c>
      <c r="K269" s="102">
        <v>140</v>
      </c>
      <c r="L269" s="110" t="str">
        <f>CT!BH26</f>
        <v/>
      </c>
      <c r="M269" s="111">
        <f>CT!BI26</f>
        <v>0</v>
      </c>
      <c r="N269" s="112" t="e">
        <f ca="1">IF(L269="S",HLOOKUP(L269,$P$129:U269,K269+1,FALSE)+$A$96,HLOOKUP(L269,$P$129:U269,K269+1,FALSE))</f>
        <v>#N/A</v>
      </c>
      <c r="O269" s="57">
        <f t="shared" si="29"/>
        <v>0</v>
      </c>
      <c r="P269" s="113">
        <f ca="1">'Type E'!B182</f>
        <v>32</v>
      </c>
      <c r="Q269" s="114">
        <f ca="1">'Type J'!B182</f>
        <v>32</v>
      </c>
      <c r="R269" s="115">
        <f ca="1">'Type K'!B182</f>
        <v>32</v>
      </c>
      <c r="S269" s="116">
        <f ca="1">'Type N'!B1429</f>
        <v>32</v>
      </c>
      <c r="T269" s="117">
        <f ca="1">'Type S'!B182</f>
        <v>32</v>
      </c>
      <c r="U269" s="118">
        <f ca="1">'Type T'!B679</f>
        <v>32</v>
      </c>
    </row>
    <row r="270" spans="3:21" ht="13.5" thickBot="1">
      <c r="C270" s="108" t="str">
        <f t="shared" si="30"/>
        <v>ST7</v>
      </c>
      <c r="E270" s="119">
        <f ca="1">'ST-7'!$B188</f>
        <v>32.040321848434893</v>
      </c>
      <c r="F270">
        <f ca="1">E270</f>
        <v>32.040321848434893</v>
      </c>
      <c r="G270">
        <f t="shared" ca="1" si="31"/>
        <v>32</v>
      </c>
      <c r="I270" s="109"/>
      <c r="J270" s="125">
        <v>9</v>
      </c>
      <c r="K270" s="102">
        <v>141</v>
      </c>
      <c r="L270" s="110" t="str">
        <f>CT!BP7</f>
        <v>J</v>
      </c>
      <c r="M270" s="111">
        <f>CT!BQ7</f>
        <v>0</v>
      </c>
      <c r="N270" s="112">
        <f ca="1">IF(L270="S",HLOOKUP(L270,$P$129:U270,K270+1,FALSE)+$A$96,HLOOKUP(L270,$P$129:U270,K270+1,FALSE))</f>
        <v>32</v>
      </c>
      <c r="O270" s="57">
        <f t="shared" si="29"/>
        <v>0</v>
      </c>
      <c r="P270" s="113">
        <f ca="1">'Type E'!B183</f>
        <v>32</v>
      </c>
      <c r="Q270" s="114">
        <f ca="1">'Type J'!B183</f>
        <v>32</v>
      </c>
      <c r="R270" s="115">
        <f ca="1">'Type K'!B183</f>
        <v>32</v>
      </c>
      <c r="S270" s="116">
        <f ca="1">'Type N'!B1430</f>
        <v>32</v>
      </c>
      <c r="T270" s="117">
        <f ca="1">'Type S'!B183</f>
        <v>32</v>
      </c>
      <c r="U270" s="118">
        <f ca="1">'Type T'!B680</f>
        <v>32</v>
      </c>
    </row>
    <row r="271" spans="3:21" ht="13.5" thickBot="1">
      <c r="C271" s="108" t="str">
        <f>C259</f>
        <v>PRT</v>
      </c>
      <c r="D271" s="119">
        <f>D266</f>
        <v>0</v>
      </c>
      <c r="E271" s="119">
        <f>D271</f>
        <v>0</v>
      </c>
      <c r="F271" s="119">
        <f>E271</f>
        <v>0</v>
      </c>
      <c r="G271" s="119">
        <f>ROUND(F271,3)</f>
        <v>0</v>
      </c>
      <c r="I271" s="109"/>
      <c r="J271">
        <v>2</v>
      </c>
      <c r="K271" s="102">
        <v>142</v>
      </c>
      <c r="L271" s="110" t="str">
        <f>CT!BP8</f>
        <v>J</v>
      </c>
      <c r="M271" s="111">
        <f>CT!BQ8</f>
        <v>0</v>
      </c>
      <c r="N271" s="112">
        <f ca="1">IF(L271="S",HLOOKUP(L271,$P$129:U271,K271+1,FALSE)+$A$96,HLOOKUP(L271,$P$129:U271,K271+1,FALSE))</f>
        <v>32</v>
      </c>
      <c r="O271" s="57">
        <f t="shared" si="29"/>
        <v>0</v>
      </c>
      <c r="P271" s="113">
        <f ca="1">'Type E'!B184</f>
        <v>32</v>
      </c>
      <c r="Q271" s="114">
        <f ca="1">'Type J'!B184</f>
        <v>32</v>
      </c>
      <c r="R271" s="115">
        <f ca="1">'Type K'!B184</f>
        <v>32</v>
      </c>
      <c r="S271" s="116">
        <f ca="1">'Type N'!B1431</f>
        <v>32</v>
      </c>
      <c r="T271" s="117">
        <f ca="1">'Type S'!B184</f>
        <v>32</v>
      </c>
      <c r="U271" s="118">
        <f ca="1">'Type T'!B681</f>
        <v>32</v>
      </c>
    </row>
    <row r="272" spans="3:21" ht="13.5" thickBot="1">
      <c r="C272" s="108" t="s">
        <v>760</v>
      </c>
      <c r="D272" t="s">
        <v>50</v>
      </c>
      <c r="E272" t="s">
        <v>761</v>
      </c>
      <c r="I272" s="109"/>
      <c r="J272">
        <v>3</v>
      </c>
      <c r="K272" s="102">
        <v>143</v>
      </c>
      <c r="L272" s="110" t="str">
        <f>CT!BP9</f>
        <v/>
      </c>
      <c r="M272" s="111">
        <f>CT!BQ9</f>
        <v>0</v>
      </c>
      <c r="N272" s="112" t="e">
        <f ca="1">IF(L272="S",HLOOKUP(L272,$P$129:U272,K272+1,FALSE)+$A$96,HLOOKUP(L272,$P$129:U272,K272+1,FALSE))</f>
        <v>#N/A</v>
      </c>
      <c r="O272" s="57">
        <f t="shared" si="29"/>
        <v>0</v>
      </c>
      <c r="P272" s="113">
        <f ca="1">'Type E'!B185</f>
        <v>32</v>
      </c>
      <c r="Q272" s="114">
        <f ca="1">'Type J'!B185</f>
        <v>32</v>
      </c>
      <c r="R272" s="115">
        <f ca="1">'Type K'!B185</f>
        <v>32</v>
      </c>
      <c r="S272" s="116">
        <f ca="1">'Type N'!B1432</f>
        <v>32</v>
      </c>
      <c r="T272" s="117">
        <f ca="1">'Type S'!B185</f>
        <v>32</v>
      </c>
      <c r="U272" s="118">
        <f ca="1">'Type T'!B682</f>
        <v>32</v>
      </c>
    </row>
    <row r="273" spans="3:21" ht="13.5" thickBot="1">
      <c r="C273" s="120" t="str">
        <f>CT!DL3</f>
        <v/>
      </c>
      <c r="D273" s="121">
        <f>CT!DM4</f>
        <v>0</v>
      </c>
      <c r="E273" s="44" t="e">
        <f ca="1">IF(F273="S",VLOOKUP(C273,C265:G271,5,FALSE)+$A$96,VLOOKUP(C273,C265:G271,5,FALSE))</f>
        <v>#N/A</v>
      </c>
      <c r="F273" s="44" t="str">
        <f>IF(OR(C273=C266,C273=C265,C273=C270),"S","")</f>
        <v/>
      </c>
      <c r="G273" s="44"/>
      <c r="H273" s="44"/>
      <c r="I273" s="122"/>
      <c r="J273">
        <v>4</v>
      </c>
      <c r="K273" s="102">
        <v>144</v>
      </c>
      <c r="L273" s="110" t="str">
        <f>CT!BP10</f>
        <v/>
      </c>
      <c r="M273" s="111">
        <f>CT!BQ10</f>
        <v>0</v>
      </c>
      <c r="N273" s="112" t="e">
        <f ca="1">IF(L273="S",HLOOKUP(L273,$P$129:U273,K273+1,FALSE)+$A$96,HLOOKUP(L273,$P$129:U273,K273+1,FALSE))</f>
        <v>#N/A</v>
      </c>
      <c r="O273" s="57">
        <f t="shared" si="29"/>
        <v>0</v>
      </c>
      <c r="P273" s="113">
        <f ca="1">'Type E'!B186</f>
        <v>32</v>
      </c>
      <c r="Q273" s="114">
        <f ca="1">'Type J'!B186</f>
        <v>32</v>
      </c>
      <c r="R273" s="115">
        <f ca="1">'Type K'!B186</f>
        <v>32</v>
      </c>
      <c r="S273" s="116">
        <f ca="1">'Type N'!B1433</f>
        <v>32</v>
      </c>
      <c r="T273" s="117">
        <f ca="1">'Type S'!B186</f>
        <v>32</v>
      </c>
      <c r="U273" s="118">
        <f ca="1">'Type T'!B683</f>
        <v>32</v>
      </c>
    </row>
    <row r="274" spans="3:21" ht="13.5" thickBot="1">
      <c r="J274">
        <v>5</v>
      </c>
      <c r="K274" s="102">
        <v>145</v>
      </c>
      <c r="L274" s="110" t="str">
        <f>CT!BP11</f>
        <v/>
      </c>
      <c r="M274" s="111">
        <f>CT!BQ11</f>
        <v>0</v>
      </c>
      <c r="N274" s="112" t="e">
        <f ca="1">IF(L274="S",HLOOKUP(L274,$P$129:U274,K274+1,FALSE)+$A$96,HLOOKUP(L274,$P$129:U274,K274+1,FALSE))</f>
        <v>#N/A</v>
      </c>
      <c r="O274" s="57">
        <f t="shared" si="29"/>
        <v>0</v>
      </c>
      <c r="P274" s="113">
        <f ca="1">'Type E'!B187</f>
        <v>32</v>
      </c>
      <c r="Q274" s="114">
        <f ca="1">'Type J'!B187</f>
        <v>32</v>
      </c>
      <c r="R274" s="115">
        <f ca="1">'Type K'!B187</f>
        <v>32</v>
      </c>
      <c r="S274" s="116">
        <f ca="1">'Type N'!B1434</f>
        <v>32</v>
      </c>
      <c r="T274" s="117">
        <f ca="1">'Type S'!B187</f>
        <v>32</v>
      </c>
      <c r="U274" s="118">
        <f ca="1">'Type T'!B684</f>
        <v>32</v>
      </c>
    </row>
    <row r="275" spans="3:21" ht="13.5" thickBot="1">
      <c r="C275" s="104">
        <v>16</v>
      </c>
      <c r="D275" s="105"/>
      <c r="E275" s="105"/>
      <c r="F275" s="105"/>
      <c r="G275" s="105"/>
      <c r="H275" s="105"/>
      <c r="I275" s="106"/>
      <c r="J275">
        <v>6</v>
      </c>
      <c r="K275" s="102">
        <v>146</v>
      </c>
      <c r="L275" s="110" t="str">
        <f>CT!BP12</f>
        <v/>
      </c>
      <c r="M275" s="111">
        <f>CT!BQ12</f>
        <v>0</v>
      </c>
      <c r="N275" s="112" t="e">
        <f ca="1">IF(L275="S",HLOOKUP(L275,$P$129:U275,K275+1,FALSE)+$A$96,HLOOKUP(L275,$P$129:U275,K275+1,FALSE))</f>
        <v>#N/A</v>
      </c>
      <c r="O275" s="57">
        <f t="shared" si="29"/>
        <v>0</v>
      </c>
      <c r="P275" s="113">
        <f ca="1">'Type E'!B188</f>
        <v>32</v>
      </c>
      <c r="Q275" s="114">
        <f ca="1">'Type J'!B188</f>
        <v>32</v>
      </c>
      <c r="R275" s="115">
        <f ca="1">'Type K'!B188</f>
        <v>32</v>
      </c>
      <c r="S275" s="116">
        <f ca="1">'Type N'!B1435</f>
        <v>32</v>
      </c>
      <c r="T275" s="117">
        <f ca="1">'Type S'!B188</f>
        <v>32</v>
      </c>
      <c r="U275" s="118">
        <f ca="1">'Type T'!B685</f>
        <v>32</v>
      </c>
    </row>
    <row r="276" spans="3:21" ht="13.5" thickBot="1">
      <c r="C276" s="108" t="s">
        <v>206</v>
      </c>
      <c r="D276" t="s">
        <v>50</v>
      </c>
      <c r="E276" t="s">
        <v>243</v>
      </c>
      <c r="F276" t="s">
        <v>749</v>
      </c>
      <c r="G276" t="s">
        <v>750</v>
      </c>
      <c r="I276" s="109"/>
      <c r="J276">
        <v>7</v>
      </c>
      <c r="K276" s="102">
        <v>147</v>
      </c>
      <c r="L276" s="110" t="str">
        <f>CT!BP13</f>
        <v/>
      </c>
      <c r="M276" s="111">
        <f>CT!BQ13</f>
        <v>0</v>
      </c>
      <c r="N276" s="112" t="e">
        <f ca="1">IF(L276="S",HLOOKUP(L276,$P$129:U276,K276+1,FALSE)+$A$96,HLOOKUP(L276,$P$129:U276,K276+1,FALSE))</f>
        <v>#N/A</v>
      </c>
      <c r="O276" s="57">
        <f t="shared" si="29"/>
        <v>0</v>
      </c>
      <c r="P276" s="113">
        <f ca="1">'Type E'!B189</f>
        <v>32</v>
      </c>
      <c r="Q276" s="114">
        <f ca="1">'Type J'!B189</f>
        <v>32</v>
      </c>
      <c r="R276" s="115">
        <f ca="1">'Type K'!B189</f>
        <v>32</v>
      </c>
      <c r="S276" s="116">
        <f ca="1">'Type N'!B1436</f>
        <v>32</v>
      </c>
      <c r="T276" s="117">
        <f ca="1">'Type S'!B189</f>
        <v>32</v>
      </c>
      <c r="U276" s="118">
        <f ca="1">'Type T'!B686</f>
        <v>32</v>
      </c>
    </row>
    <row r="277" spans="3:21" ht="13.5" thickBot="1">
      <c r="C277" s="108" t="str">
        <f t="shared" ref="C277:C282" si="32">C265</f>
        <v>SP1</v>
      </c>
      <c r="E277">
        <f ca="1">'Type S'!$B1686</f>
        <v>32</v>
      </c>
      <c r="F277">
        <f ca="1">CHOOSE(IF(ISNA(I277),1,IF(I277&gt;=13,13,2)),formulas!E277+(Temperatures!$H$3-Temperatures!$I$3),(E277-OFFSET(Temperatures!$H$3,formulas!I277-1,1))*(OFFSET(Temperatures!$H$3,formulas!I277,0)-OFFSET(Temperatures!$H$3,formulas!I277-1,0))/(OFFSET(Temperatures!$H$3,formulas!I277,1)-OFFSET(Temperatures!$H$3,formulas!I277-1,1))+OFFSET(Temperatures!$H$3,formulas!I277-1,0),formulas!E277+(Temperatures!$H$15-Temperatures!$I$15))</f>
        <v>31.268165753613559</v>
      </c>
      <c r="G277">
        <f t="shared" ref="G277:G282" ca="1" si="33">ROUND(F277,1)</f>
        <v>31.3</v>
      </c>
      <c r="I277" s="109">
        <f ca="1">VLOOKUP(E277,Temperatures!$H$3:$J$15,3,TRUE)</f>
        <v>1</v>
      </c>
      <c r="J277">
        <v>8</v>
      </c>
      <c r="K277" s="102">
        <v>148</v>
      </c>
      <c r="L277" s="110" t="str">
        <f>CT!BP14</f>
        <v/>
      </c>
      <c r="M277" s="111">
        <f>CT!BQ14</f>
        <v>0</v>
      </c>
      <c r="N277" s="112" t="e">
        <f ca="1">IF(L277="S",HLOOKUP(L277,$P$129:U277,K277+1,FALSE)+$A$96,HLOOKUP(L277,$P$129:U277,K277+1,FALSE))</f>
        <v>#N/A</v>
      </c>
      <c r="O277" s="57">
        <f t="shared" si="29"/>
        <v>0</v>
      </c>
      <c r="P277" s="113">
        <f ca="1">'Type E'!B190</f>
        <v>32</v>
      </c>
      <c r="Q277" s="114">
        <f ca="1">'Type J'!B190</f>
        <v>32</v>
      </c>
      <c r="R277" s="115">
        <f ca="1">'Type K'!B190</f>
        <v>32</v>
      </c>
      <c r="S277" s="116">
        <f ca="1">'Type N'!B1437</f>
        <v>32</v>
      </c>
      <c r="T277" s="117">
        <f ca="1">'Type S'!B190</f>
        <v>32</v>
      </c>
      <c r="U277" s="118">
        <f ca="1">'Type T'!B687</f>
        <v>32</v>
      </c>
    </row>
    <row r="278" spans="3:21" ht="13.5" thickBot="1">
      <c r="C278" s="108" t="str">
        <f t="shared" si="32"/>
        <v>SP3</v>
      </c>
      <c r="D278">
        <f>D285</f>
        <v>0</v>
      </c>
      <c r="E278">
        <f ca="1">'Type S'!$B1687</f>
        <v>32</v>
      </c>
      <c r="F278">
        <f ca="1">CHOOSE(IF(ISNA(I278),1,IF(I278&gt;=13,13,2)),formulas!E278+(Temperatures!$D$8-Temperatures!$E$8),(E278-OFFSET(Temperatures!$D$8,formulas!I278-1,1))*(OFFSET(Temperatures!$D$8,formulas!I278,0)-OFFSET(Temperatures!$D$8,formulas!I278-1,0))/(OFFSET(Temperatures!$D$8,formulas!I278,1)-OFFSET(Temperatures!$D$8,formulas!I278-1,1))+OFFSET(Temperatures!$D$8,formulas!I278-1,0),formulas!E278+(Temperatures!$D$14-Temperatures!$E$14))</f>
        <v>31.26202856304058</v>
      </c>
      <c r="G278">
        <f t="shared" ca="1" si="33"/>
        <v>31.3</v>
      </c>
      <c r="I278" s="109">
        <f ca="1">VLOOKUP(E278,Temperatures!$D$8:$F$14,3,TRUE)</f>
        <v>1</v>
      </c>
      <c r="J278">
        <v>9</v>
      </c>
      <c r="K278" s="102">
        <v>149</v>
      </c>
      <c r="L278" s="110" t="str">
        <f>CT!BP15</f>
        <v/>
      </c>
      <c r="M278" s="111">
        <f>CT!BQ15</f>
        <v>0</v>
      </c>
      <c r="N278" s="112" t="e">
        <f ca="1">IF(L278="S",HLOOKUP(L278,$P$129:U278,K278+1,FALSE)+$A$96,HLOOKUP(L278,$P$129:U278,K278+1,FALSE))</f>
        <v>#N/A</v>
      </c>
      <c r="O278" s="57">
        <f t="shared" si="29"/>
        <v>0</v>
      </c>
      <c r="P278" s="113">
        <f ca="1">'Type E'!B191</f>
        <v>32</v>
      </c>
      <c r="Q278" s="114">
        <f ca="1">'Type J'!B191</f>
        <v>32</v>
      </c>
      <c r="R278" s="115">
        <f ca="1">'Type K'!B191</f>
        <v>32</v>
      </c>
      <c r="S278" s="116">
        <f ca="1">'Type N'!B1438</f>
        <v>32</v>
      </c>
      <c r="T278" s="117">
        <f ca="1">'Type S'!B191</f>
        <v>32</v>
      </c>
      <c r="U278" s="118">
        <f ca="1">'Type T'!B688</f>
        <v>32</v>
      </c>
    </row>
    <row r="279" spans="3:21" ht="13.5" thickBot="1">
      <c r="C279" s="108" t="str">
        <f t="shared" si="32"/>
        <v>NTS12</v>
      </c>
      <c r="E279">
        <f ca="1">'Type N'!$B202</f>
        <v>32</v>
      </c>
      <c r="F279">
        <f ca="1">CHOOSE(IF(ISNA(I279),1,IF(I279&gt;=3,3,2)),formulas!E279+(Temperatures!$A$14-Temperatures!$B$14),(E279-OFFSET(Temperatures!$A$14,formulas!I279-1,1))*(OFFSET(Temperatures!$A$14,formulas!I279,0)-OFFSET(Temperatures!$A$14,formulas!I279-1,0))/(OFFSET(Temperatures!$A$14,formulas!I279,1)-OFFSET(Temperatures!$A$14,formulas!I279-1,1))+OFFSET(Temperatures!$A$14,formulas!I279-1,0),formulas!E279+(Temperatures!$A$16-Temperatures!$B$16))</f>
        <v>232.32253600002809</v>
      </c>
      <c r="G279">
        <f t="shared" ca="1" si="33"/>
        <v>232.3</v>
      </c>
      <c r="I279" s="109" t="e">
        <f ca="1">VLOOKUP(E279,Temperatures!$A$12:$C$16,3,TRUE)</f>
        <v>#N/A</v>
      </c>
      <c r="J279">
        <v>10</v>
      </c>
      <c r="K279" s="102">
        <v>150</v>
      </c>
      <c r="L279" s="110" t="str">
        <f>CT!BP16</f>
        <v/>
      </c>
      <c r="M279" s="111">
        <f>CT!BQ16</f>
        <v>0</v>
      </c>
      <c r="N279" s="112" t="e">
        <f ca="1">IF(L279="S",HLOOKUP(L279,$P$129:U279,K279+1,FALSE)+$A$96,HLOOKUP(L279,$P$129:U279,K279+1,FALSE))</f>
        <v>#N/A</v>
      </c>
      <c r="O279" s="57">
        <f t="shared" si="29"/>
        <v>0</v>
      </c>
      <c r="P279" s="113">
        <f ca="1">'Type E'!B192</f>
        <v>32</v>
      </c>
      <c r="Q279" s="114">
        <f ca="1">'Type J'!B192</f>
        <v>32</v>
      </c>
      <c r="R279" s="115">
        <f ca="1">'Type K'!B192</f>
        <v>32</v>
      </c>
      <c r="S279" s="116">
        <f ca="1">'Type N'!B1439</f>
        <v>32</v>
      </c>
      <c r="T279" s="117">
        <f ca="1">'Type S'!B192</f>
        <v>32</v>
      </c>
      <c r="U279" s="118">
        <f ca="1">'Type T'!B689</f>
        <v>32</v>
      </c>
    </row>
    <row r="280" spans="3:21" ht="13.5" thickBot="1">
      <c r="C280" s="108" t="str">
        <f t="shared" si="32"/>
        <v>NTS10</v>
      </c>
      <c r="E280">
        <f ca="1">'Type N'!$B203</f>
        <v>32</v>
      </c>
      <c r="F280">
        <f ca="1">CHOOSE(IF(ISNA(I280),1,IF(I280&gt;=3,3,2)),formulas!E280+(Temperatures!$D$3-Temperatures!$E$3),(E280-OFFSET(Temperatures!$D$3,formulas!I280-1,1))*(OFFSET(Temperatures!$D$3,formulas!I280,0)-OFFSET(Temperatures!$D$3,formulas!I280-1,0))/(OFFSET(Temperatures!$D$3,formulas!I280,1)-OFFSET(Temperatures!$D$3,formulas!I280-1,1))+OFFSET(Temperatures!$D$3,formulas!I280-1,0),formulas!E280+(Temperatures!$D$5-Temperatures!$E$5))</f>
        <v>32.186053376023438</v>
      </c>
      <c r="G280">
        <f t="shared" ca="1" si="33"/>
        <v>32.200000000000003</v>
      </c>
      <c r="I280" s="109" t="e">
        <f ca="1">VLOOKUP(E280,Temperatures!$D$3:$F$5,3,TRUE)</f>
        <v>#N/A</v>
      </c>
      <c r="J280">
        <v>11</v>
      </c>
      <c r="K280" s="102">
        <v>151</v>
      </c>
      <c r="L280" s="110" t="str">
        <f>CT!BP17</f>
        <v/>
      </c>
      <c r="M280" s="111">
        <f>CT!BQ17</f>
        <v>0</v>
      </c>
      <c r="N280" s="112" t="e">
        <f ca="1">IF(L280="S",HLOOKUP(L280,$P$129:U280,K280+1,FALSE)+$A$96,HLOOKUP(L280,$P$129:U280,K280+1,FALSE))</f>
        <v>#N/A</v>
      </c>
      <c r="O280" s="57">
        <f t="shared" si="29"/>
        <v>0</v>
      </c>
      <c r="P280" s="113">
        <f ca="1">'Type E'!B193</f>
        <v>32</v>
      </c>
      <c r="Q280" s="114">
        <f ca="1">'Type J'!B193</f>
        <v>32</v>
      </c>
      <c r="R280" s="115">
        <f ca="1">'Type K'!B193</f>
        <v>32</v>
      </c>
      <c r="S280" s="116">
        <f ca="1">'Type N'!B1440</f>
        <v>32</v>
      </c>
      <c r="T280" s="117">
        <f ca="1">'Type S'!B193</f>
        <v>32</v>
      </c>
      <c r="U280" s="118">
        <f ca="1">'Type T'!B690</f>
        <v>32</v>
      </c>
    </row>
    <row r="281" spans="3:21" ht="13.5" thickBot="1">
      <c r="C281" s="108" t="str">
        <f t="shared" si="32"/>
        <v>TTS1</v>
      </c>
      <c r="E281">
        <f ca="1">'Type T'!$B189</f>
        <v>32</v>
      </c>
      <c r="F281">
        <f ca="1">CHOOSE(IF(ISNA(I281),1,IF(I281&gt;=4,3,2)),formulas!E281+(Temperatures!$A$3-Temperatures!$B$3),(E281-OFFSET(Temperatures!$A$3,formulas!I281-1,1))*(OFFSET(Temperatures!$A$3,formulas!I281,0)-OFFSET(Temperatures!$A$3,formulas!I281-1,0))/(OFFSET(Temperatures!$A$3,formulas!I281,1)-OFFSET(Temperatures!$A$3,formulas!I281-1,1))+OFFSET(Temperatures!$A$3,formulas!I281-1,0),formulas!E281+(Temperatures!$A$3-Temperatures!$B$3))</f>
        <v>0</v>
      </c>
      <c r="G281">
        <f t="shared" ca="1" si="33"/>
        <v>0</v>
      </c>
      <c r="I281" s="109">
        <f ca="1">VLOOKUP(E281,Temperatures!$A$3:$C$5,3,TRUE)</f>
        <v>2</v>
      </c>
      <c r="J281">
        <v>12</v>
      </c>
      <c r="K281" s="102">
        <v>152</v>
      </c>
      <c r="L281" s="110" t="str">
        <f>CT!BP18</f>
        <v/>
      </c>
      <c r="M281" s="111">
        <f>CT!BQ18</f>
        <v>0</v>
      </c>
      <c r="N281" s="112" t="e">
        <f ca="1">IF(L281="S",HLOOKUP(L281,$P$129:U281,K281+1,FALSE)+$A$96,HLOOKUP(L281,$P$129:U281,K281+1,FALSE))</f>
        <v>#N/A</v>
      </c>
      <c r="O281" s="57">
        <f t="shared" si="29"/>
        <v>0</v>
      </c>
      <c r="P281" s="113">
        <f ca="1">'Type E'!B194</f>
        <v>32</v>
      </c>
      <c r="Q281" s="114">
        <f ca="1">'Type J'!B194</f>
        <v>32</v>
      </c>
      <c r="R281" s="115">
        <f ca="1">'Type K'!B194</f>
        <v>32</v>
      </c>
      <c r="S281" s="116">
        <f ca="1">'Type N'!B1441</f>
        <v>32</v>
      </c>
      <c r="T281" s="117">
        <f ca="1">'Type S'!B194</f>
        <v>32</v>
      </c>
      <c r="U281" s="118">
        <f ca="1">'Type T'!B691</f>
        <v>32</v>
      </c>
    </row>
    <row r="282" spans="3:21" ht="13.5" thickBot="1">
      <c r="C282" s="108" t="str">
        <f t="shared" si="32"/>
        <v>ST7</v>
      </c>
      <c r="E282" s="119">
        <f ca="1">'ST-7'!$B200</f>
        <v>32.040321848434893</v>
      </c>
      <c r="F282">
        <f ca="1">E282</f>
        <v>32.040321848434893</v>
      </c>
      <c r="G282">
        <f t="shared" ca="1" si="33"/>
        <v>32</v>
      </c>
      <c r="I282" s="109"/>
      <c r="J282">
        <v>13</v>
      </c>
      <c r="K282" s="102">
        <v>153</v>
      </c>
      <c r="L282" s="110" t="str">
        <f>CT!BP19</f>
        <v/>
      </c>
      <c r="M282" s="111">
        <f>CT!BQ19</f>
        <v>0</v>
      </c>
      <c r="N282" s="112" t="e">
        <f ca="1">IF(L282="S",HLOOKUP(L282,$P$129:U282,K282+1,FALSE)+$A$96,HLOOKUP(L282,$P$129:U282,K282+1,FALSE))</f>
        <v>#N/A</v>
      </c>
      <c r="O282" s="57">
        <f t="shared" si="29"/>
        <v>0</v>
      </c>
      <c r="P282" s="113">
        <f ca="1">'Type E'!B195</f>
        <v>32</v>
      </c>
      <c r="Q282" s="114">
        <f ca="1">'Type J'!B195</f>
        <v>32</v>
      </c>
      <c r="R282" s="115">
        <f ca="1">'Type K'!B195</f>
        <v>32</v>
      </c>
      <c r="S282" s="116">
        <f ca="1">'Type N'!B1442</f>
        <v>32</v>
      </c>
      <c r="T282" s="117">
        <f ca="1">'Type S'!B195</f>
        <v>32</v>
      </c>
      <c r="U282" s="118">
        <f ca="1">'Type T'!B692</f>
        <v>32</v>
      </c>
    </row>
    <row r="283" spans="3:21" ht="13.5" thickBot="1">
      <c r="C283" s="108" t="str">
        <f>C271</f>
        <v>PRT</v>
      </c>
      <c r="D283" s="119">
        <f>D278</f>
        <v>0</v>
      </c>
      <c r="E283" s="119">
        <f>D283</f>
        <v>0</v>
      </c>
      <c r="F283" s="119">
        <f>E283</f>
        <v>0</v>
      </c>
      <c r="G283" s="119">
        <f>ROUND(F283,3)</f>
        <v>0</v>
      </c>
      <c r="I283" s="109"/>
      <c r="J283">
        <v>14</v>
      </c>
      <c r="K283" s="102">
        <v>154</v>
      </c>
      <c r="L283" s="110" t="str">
        <f>CT!BP20</f>
        <v/>
      </c>
      <c r="M283" s="111">
        <f>CT!BQ20</f>
        <v>0</v>
      </c>
      <c r="N283" s="112" t="e">
        <f ca="1">IF(L283="S",HLOOKUP(L283,$P$129:U283,K283+1,FALSE)+$A$96,HLOOKUP(L283,$P$129:U283,K283+1,FALSE))</f>
        <v>#N/A</v>
      </c>
      <c r="O283" s="57">
        <f t="shared" si="29"/>
        <v>0</v>
      </c>
      <c r="P283" s="113">
        <f ca="1">'Type E'!B196</f>
        <v>32</v>
      </c>
      <c r="Q283" s="114">
        <f ca="1">'Type J'!B196</f>
        <v>32</v>
      </c>
      <c r="R283" s="115">
        <f ca="1">'Type K'!B196</f>
        <v>32</v>
      </c>
      <c r="S283" s="116">
        <f ca="1">'Type N'!B1443</f>
        <v>32</v>
      </c>
      <c r="T283" s="117">
        <f ca="1">'Type S'!B196</f>
        <v>32</v>
      </c>
      <c r="U283" s="118">
        <f ca="1">'Type T'!B693</f>
        <v>32</v>
      </c>
    </row>
    <row r="284" spans="3:21" ht="13.5" thickBot="1">
      <c r="C284" s="108" t="s">
        <v>760</v>
      </c>
      <c r="D284" t="s">
        <v>50</v>
      </c>
      <c r="E284" t="s">
        <v>761</v>
      </c>
      <c r="I284" s="109"/>
      <c r="J284">
        <v>15</v>
      </c>
      <c r="K284" s="102">
        <v>155</v>
      </c>
      <c r="L284" s="110" t="str">
        <f>CT!BP21</f>
        <v/>
      </c>
      <c r="M284" s="111">
        <f>CT!BQ21</f>
        <v>0</v>
      </c>
      <c r="N284" s="112" t="e">
        <f ca="1">IF(L284="S",HLOOKUP(L284,$P$129:U284,K284+1,FALSE)+$A$96,HLOOKUP(L284,$P$129:U284,K284+1,FALSE))</f>
        <v>#N/A</v>
      </c>
      <c r="O284" s="57">
        <f t="shared" si="29"/>
        <v>0</v>
      </c>
      <c r="P284" s="113">
        <f ca="1">'Type E'!B197</f>
        <v>32</v>
      </c>
      <c r="Q284" s="114">
        <f ca="1">'Type J'!B197</f>
        <v>32</v>
      </c>
      <c r="R284" s="115">
        <f ca="1">'Type K'!B197</f>
        <v>32</v>
      </c>
      <c r="S284" s="116">
        <f ca="1">'Type N'!B1444</f>
        <v>32</v>
      </c>
      <c r="T284" s="117">
        <f ca="1">'Type S'!B197</f>
        <v>32</v>
      </c>
      <c r="U284" s="118">
        <f ca="1">'Type T'!B694</f>
        <v>32</v>
      </c>
    </row>
    <row r="285" spans="3:21" ht="13.5" thickBot="1">
      <c r="C285" s="120" t="str">
        <f>CT!DT3</f>
        <v/>
      </c>
      <c r="D285" s="121">
        <f>CT!DU4</f>
        <v>0</v>
      </c>
      <c r="E285" s="44" t="e">
        <f ca="1">IF(F285="S",VLOOKUP(C285,C277:G283,5,FALSE)+$A$96,VLOOKUP(C285,C277:G283,5,FALSE))</f>
        <v>#N/A</v>
      </c>
      <c r="F285" s="44" t="str">
        <f>IF(OR(C285=C278,C285=C277,C285=C282),"S","")</f>
        <v/>
      </c>
      <c r="G285" s="44"/>
      <c r="H285" s="44"/>
      <c r="I285" s="122"/>
      <c r="J285">
        <v>16</v>
      </c>
      <c r="K285" s="102">
        <v>156</v>
      </c>
      <c r="L285" s="110" t="str">
        <f>CT!BP22</f>
        <v/>
      </c>
      <c r="M285" s="111">
        <f>CT!BQ22</f>
        <v>0</v>
      </c>
      <c r="N285" s="112" t="e">
        <f ca="1">IF(L285="S",HLOOKUP(L285,$P$129:U285,K285+1,FALSE)+$A$96,HLOOKUP(L285,$P$129:U285,K285+1,FALSE))</f>
        <v>#N/A</v>
      </c>
      <c r="O285" s="57">
        <f t="shared" si="29"/>
        <v>0</v>
      </c>
      <c r="P285" s="113">
        <f ca="1">'Type E'!B198</f>
        <v>32</v>
      </c>
      <c r="Q285" s="114">
        <f ca="1">'Type J'!B198</f>
        <v>32</v>
      </c>
      <c r="R285" s="115">
        <f ca="1">'Type K'!B198</f>
        <v>32</v>
      </c>
      <c r="S285" s="116">
        <f ca="1">'Type N'!B1445</f>
        <v>32</v>
      </c>
      <c r="T285" s="117">
        <f ca="1">'Type S'!B198</f>
        <v>32</v>
      </c>
      <c r="U285" s="118">
        <f ca="1">'Type T'!B695</f>
        <v>32</v>
      </c>
    </row>
    <row r="286" spans="3:21" ht="13.5" thickBot="1">
      <c r="J286">
        <v>17</v>
      </c>
      <c r="K286" s="102">
        <v>157</v>
      </c>
      <c r="L286" s="110" t="str">
        <f>CT!BP23</f>
        <v/>
      </c>
      <c r="M286" s="111">
        <f>CT!BQ23</f>
        <v>0</v>
      </c>
      <c r="N286" s="112" t="e">
        <f ca="1">IF(L286="S",HLOOKUP(L286,$P$129:U286,K286+1,FALSE)+$A$96,HLOOKUP(L286,$P$129:U286,K286+1,FALSE))</f>
        <v>#N/A</v>
      </c>
      <c r="O286" s="57">
        <f t="shared" si="29"/>
        <v>0</v>
      </c>
      <c r="P286" s="113">
        <f ca="1">'Type E'!B199</f>
        <v>32</v>
      </c>
      <c r="Q286" s="114">
        <f ca="1">'Type J'!B199</f>
        <v>32</v>
      </c>
      <c r="R286" s="115">
        <f ca="1">'Type K'!B199</f>
        <v>32</v>
      </c>
      <c r="S286" s="116">
        <f ca="1">'Type N'!B1446</f>
        <v>32</v>
      </c>
      <c r="T286" s="117">
        <f ca="1">'Type S'!B199</f>
        <v>32</v>
      </c>
      <c r="U286" s="118">
        <f ca="1">'Type T'!B696</f>
        <v>32</v>
      </c>
    </row>
    <row r="287" spans="3:21" ht="13.5" thickBot="1">
      <c r="C287" s="104">
        <v>17</v>
      </c>
      <c r="D287" s="105"/>
      <c r="E287" s="105"/>
      <c r="F287" s="105"/>
      <c r="G287" s="105"/>
      <c r="H287" s="105"/>
      <c r="I287" s="106"/>
      <c r="J287">
        <v>18</v>
      </c>
      <c r="K287" s="102">
        <v>158</v>
      </c>
      <c r="L287" s="110" t="str">
        <f>CT!BP24</f>
        <v/>
      </c>
      <c r="M287" s="111">
        <f>CT!BQ24</f>
        <v>0</v>
      </c>
      <c r="N287" s="112" t="e">
        <f ca="1">IF(L287="S",HLOOKUP(L287,$P$129:U287,K287+1,FALSE)+$A$96,HLOOKUP(L287,$P$129:U287,K287+1,FALSE))</f>
        <v>#N/A</v>
      </c>
      <c r="O287" s="57">
        <f t="shared" si="29"/>
        <v>0</v>
      </c>
      <c r="P287" s="113">
        <f ca="1">'Type E'!B200</f>
        <v>32</v>
      </c>
      <c r="Q287" s="114">
        <f ca="1">'Type J'!B200</f>
        <v>32</v>
      </c>
      <c r="R287" s="115">
        <f ca="1">'Type K'!B200</f>
        <v>32</v>
      </c>
      <c r="S287" s="116">
        <f ca="1">'Type N'!B1447</f>
        <v>32</v>
      </c>
      <c r="T287" s="117">
        <f ca="1">'Type S'!B200</f>
        <v>32</v>
      </c>
      <c r="U287" s="118">
        <f ca="1">'Type T'!B697</f>
        <v>32</v>
      </c>
    </row>
    <row r="288" spans="3:21" ht="13.5" thickBot="1">
      <c r="C288" s="108" t="s">
        <v>206</v>
      </c>
      <c r="D288" t="s">
        <v>50</v>
      </c>
      <c r="E288" t="s">
        <v>243</v>
      </c>
      <c r="F288" t="s">
        <v>749</v>
      </c>
      <c r="G288" t="s">
        <v>750</v>
      </c>
      <c r="I288" s="109"/>
      <c r="J288">
        <v>19</v>
      </c>
      <c r="K288" s="102">
        <v>159</v>
      </c>
      <c r="L288" s="110" t="str">
        <f>CT!BP25</f>
        <v/>
      </c>
      <c r="M288" s="111">
        <f>CT!BQ25</f>
        <v>0</v>
      </c>
      <c r="N288" s="112" t="e">
        <f ca="1">IF(L288="S",HLOOKUP(L288,$P$129:U288,K288+1,FALSE)+$A$96,HLOOKUP(L288,$P$129:U288,K288+1,FALSE))</f>
        <v>#N/A</v>
      </c>
      <c r="O288" s="57">
        <f t="shared" si="29"/>
        <v>0</v>
      </c>
      <c r="P288" s="113">
        <f ca="1">'Type E'!B201</f>
        <v>32</v>
      </c>
      <c r="Q288" s="114">
        <f ca="1">'Type J'!B201</f>
        <v>32</v>
      </c>
      <c r="R288" s="115">
        <f ca="1">'Type K'!B201</f>
        <v>32</v>
      </c>
      <c r="S288" s="116">
        <f ca="1">'Type N'!B1448</f>
        <v>32</v>
      </c>
      <c r="T288" s="117">
        <f ca="1">'Type S'!B201</f>
        <v>32</v>
      </c>
      <c r="U288" s="118">
        <f ca="1">'Type T'!B698</f>
        <v>32</v>
      </c>
    </row>
    <row r="289" spans="3:21" ht="13.5" thickBot="1">
      <c r="C289" s="108" t="str">
        <f t="shared" ref="C289:C294" si="34">C277</f>
        <v>SP1</v>
      </c>
      <c r="E289">
        <f ca="1">'Type S'!$B1698</f>
        <v>32</v>
      </c>
      <c r="F289">
        <f ca="1">CHOOSE(IF(ISNA(I289),1,IF(I289&gt;=13,13,2)),formulas!E289+(Temperatures!$H$3-Temperatures!$I$3),(E289-OFFSET(Temperatures!$H$3,formulas!I289-1,1))*(OFFSET(Temperatures!$H$3,formulas!I289,0)-OFFSET(Temperatures!$H$3,formulas!I289-1,0))/(OFFSET(Temperatures!$H$3,formulas!I289,1)-OFFSET(Temperatures!$H$3,formulas!I289-1,1))+OFFSET(Temperatures!$H$3,formulas!I289-1,0),formulas!E289+(Temperatures!$H$15-Temperatures!$I$15))</f>
        <v>31.268165753613559</v>
      </c>
      <c r="G289">
        <f t="shared" ref="G289:G294" ca="1" si="35">ROUND(F289,1)</f>
        <v>31.3</v>
      </c>
      <c r="I289" s="109">
        <f ca="1">VLOOKUP(E289,Temperatures!$H$3:$J$15,3,TRUE)</f>
        <v>1</v>
      </c>
      <c r="J289">
        <v>20</v>
      </c>
      <c r="K289" s="102">
        <v>160</v>
      </c>
      <c r="L289" s="110" t="str">
        <f>CT!BP26</f>
        <v/>
      </c>
      <c r="M289" s="111">
        <f>CT!BQ26</f>
        <v>0</v>
      </c>
      <c r="N289" s="112" t="e">
        <f ca="1">IF(L289="S",HLOOKUP(L289,$P$129:U289,K289+1,FALSE)+$A$96,HLOOKUP(L289,$P$129:U289,K289+1,FALSE))</f>
        <v>#N/A</v>
      </c>
      <c r="O289" s="57">
        <f t="shared" si="29"/>
        <v>0</v>
      </c>
      <c r="P289" s="113">
        <f ca="1">'Type E'!B202</f>
        <v>32</v>
      </c>
      <c r="Q289" s="114">
        <f ca="1">'Type J'!B202</f>
        <v>32</v>
      </c>
      <c r="R289" s="115">
        <f ca="1">'Type K'!B202</f>
        <v>32</v>
      </c>
      <c r="S289" s="116">
        <f ca="1">'Type N'!B1449</f>
        <v>32</v>
      </c>
      <c r="T289" s="117">
        <f ca="1">'Type S'!B202</f>
        <v>32</v>
      </c>
      <c r="U289" s="118">
        <f ca="1">'Type T'!B699</f>
        <v>32</v>
      </c>
    </row>
    <row r="290" spans="3:21" ht="13.5" thickBot="1">
      <c r="C290" s="108" t="str">
        <f t="shared" si="34"/>
        <v>SP3</v>
      </c>
      <c r="D290">
        <f>D297</f>
        <v>0</v>
      </c>
      <c r="E290">
        <f ca="1">'Type S'!$B1699</f>
        <v>32</v>
      </c>
      <c r="F290">
        <f ca="1">CHOOSE(IF(ISNA(I290),1,IF(I290&gt;=13,13,2)),formulas!E290+(Temperatures!$D$8-Temperatures!$E$8),(E290-OFFSET(Temperatures!$D$8,formulas!I290-1,1))*(OFFSET(Temperatures!$D$8,formulas!I290,0)-OFFSET(Temperatures!$D$8,formulas!I290-1,0))/(OFFSET(Temperatures!$D$8,formulas!I290,1)-OFFSET(Temperatures!$D$8,formulas!I290-1,1))+OFFSET(Temperatures!$D$8,formulas!I290-1,0),formulas!E290+(Temperatures!$D$14-Temperatures!$E$14))</f>
        <v>31.26202856304058</v>
      </c>
      <c r="G290">
        <f t="shared" ca="1" si="35"/>
        <v>31.3</v>
      </c>
      <c r="I290" s="109">
        <f ca="1">VLOOKUP(E290,Temperatures!$D$8:$F$14,3,TRUE)</f>
        <v>1</v>
      </c>
      <c r="J290" s="125">
        <v>10</v>
      </c>
      <c r="K290" s="102">
        <v>161</v>
      </c>
      <c r="L290" s="110" t="str">
        <f>CT!BX7</f>
        <v>J</v>
      </c>
      <c r="M290" s="111">
        <f>CT!BY7</f>
        <v>0</v>
      </c>
      <c r="N290" s="112">
        <f ca="1">IF(L290="S",HLOOKUP(L290,$P$129:U290,K290+1,FALSE)+$A$96,HLOOKUP(L290,$P$129:U290,K290+1,FALSE))</f>
        <v>32</v>
      </c>
      <c r="O290" s="57">
        <f t="shared" si="29"/>
        <v>0</v>
      </c>
      <c r="P290" s="113">
        <f ca="1">'Type E'!B203</f>
        <v>32</v>
      </c>
      <c r="Q290" s="114">
        <f ca="1">'Type J'!B203</f>
        <v>32</v>
      </c>
      <c r="R290" s="115">
        <f ca="1">'Type K'!B203</f>
        <v>32</v>
      </c>
      <c r="S290" s="116">
        <f ca="1">'Type N'!B1450</f>
        <v>32</v>
      </c>
      <c r="T290" s="117">
        <f ca="1">'Type S'!B203</f>
        <v>32</v>
      </c>
      <c r="U290" s="118">
        <f ca="1">'Type T'!B700</f>
        <v>32</v>
      </c>
    </row>
    <row r="291" spans="3:21" ht="13.5" thickBot="1">
      <c r="C291" s="108" t="str">
        <f t="shared" si="34"/>
        <v>NTS12</v>
      </c>
      <c r="E291">
        <f ca="1">'Type N'!$B214</f>
        <v>32</v>
      </c>
      <c r="F291">
        <f ca="1">CHOOSE(IF(ISNA(I291),1,IF(I291&gt;=3,3,2)),formulas!E291+(Temperatures!$A$14-Temperatures!$B$14),(E291-OFFSET(Temperatures!$A$14,formulas!I291-1,1))*(OFFSET(Temperatures!$A$14,formulas!I291,0)-OFFSET(Temperatures!$A$14,formulas!I291-1,0))/(OFFSET(Temperatures!$A$14,formulas!I291,1)-OFFSET(Temperatures!$A$14,formulas!I291-1,1))+OFFSET(Temperatures!$A$14,formulas!I291-1,0),formulas!E291+(Temperatures!$A$16-Temperatures!$B$16))</f>
        <v>232.32253600002809</v>
      </c>
      <c r="G291">
        <f t="shared" ca="1" si="35"/>
        <v>232.3</v>
      </c>
      <c r="I291" s="109" t="e">
        <f ca="1">VLOOKUP(E291,Temperatures!$A$12:$C$16,3,TRUE)</f>
        <v>#N/A</v>
      </c>
      <c r="J291">
        <v>2</v>
      </c>
      <c r="K291" s="102">
        <v>162</v>
      </c>
      <c r="L291" s="110" t="str">
        <f>CT!BX8</f>
        <v>J</v>
      </c>
      <c r="M291" s="111">
        <f>CT!BY8</f>
        <v>0</v>
      </c>
      <c r="N291" s="112">
        <f ca="1">IF(L291="S",HLOOKUP(L291,$P$129:U291,K291+1,FALSE)+$A$96,HLOOKUP(L291,$P$129:U291,K291+1,FALSE))</f>
        <v>32</v>
      </c>
      <c r="O291" s="57">
        <f t="shared" si="29"/>
        <v>0</v>
      </c>
      <c r="P291" s="113">
        <f ca="1">'Type E'!B204</f>
        <v>32</v>
      </c>
      <c r="Q291" s="114">
        <f ca="1">'Type J'!B204</f>
        <v>32</v>
      </c>
      <c r="R291" s="115">
        <f ca="1">'Type K'!B204</f>
        <v>32</v>
      </c>
      <c r="S291" s="116">
        <f ca="1">'Type N'!B1451</f>
        <v>32</v>
      </c>
      <c r="T291" s="117">
        <f ca="1">'Type S'!B204</f>
        <v>32</v>
      </c>
      <c r="U291" s="118">
        <f ca="1">'Type T'!B701</f>
        <v>32</v>
      </c>
    </row>
    <row r="292" spans="3:21" ht="13.5" thickBot="1">
      <c r="C292" s="108" t="str">
        <f t="shared" si="34"/>
        <v>NTS10</v>
      </c>
      <c r="E292">
        <f ca="1">'Type N'!$B215</f>
        <v>32</v>
      </c>
      <c r="F292">
        <f ca="1">CHOOSE(IF(ISNA(I292),1,IF(I292&gt;=3,3,2)),formulas!E292+(Temperatures!$D$3-Temperatures!$E$3),(E292-OFFSET(Temperatures!$D$3,formulas!I292-1,1))*(OFFSET(Temperatures!$D$3,formulas!I292,0)-OFFSET(Temperatures!$D$3,formulas!I292-1,0))/(OFFSET(Temperatures!$D$3,formulas!I292,1)-OFFSET(Temperatures!$D$3,formulas!I292-1,1))+OFFSET(Temperatures!$D$3,formulas!I292-1,0),formulas!E292+(Temperatures!$D$5-Temperatures!$E$5))</f>
        <v>32.186053376023438</v>
      </c>
      <c r="G292">
        <f t="shared" ca="1" si="35"/>
        <v>32.200000000000003</v>
      </c>
      <c r="I292" s="109" t="e">
        <f ca="1">VLOOKUP(E292,Temperatures!$D$3:$F$5,3,TRUE)</f>
        <v>#N/A</v>
      </c>
      <c r="J292">
        <v>3</v>
      </c>
      <c r="K292" s="102">
        <v>163</v>
      </c>
      <c r="L292" s="110" t="str">
        <f>CT!BX9</f>
        <v/>
      </c>
      <c r="M292" s="111">
        <f>CT!BY9</f>
        <v>0</v>
      </c>
      <c r="N292" s="112" t="e">
        <f ca="1">IF(L292="S",HLOOKUP(L292,$P$129:U292,K292+1,FALSE)+$A$96,HLOOKUP(L292,$P$129:U292,K292+1,FALSE))</f>
        <v>#N/A</v>
      </c>
      <c r="O292" s="57">
        <f t="shared" si="29"/>
        <v>0</v>
      </c>
      <c r="P292" s="113">
        <f ca="1">'Type E'!B205</f>
        <v>32</v>
      </c>
      <c r="Q292" s="114">
        <f ca="1">'Type J'!B205</f>
        <v>32</v>
      </c>
      <c r="R292" s="115">
        <f ca="1">'Type K'!B205</f>
        <v>32</v>
      </c>
      <c r="S292" s="116">
        <f ca="1">'Type N'!B1452</f>
        <v>32</v>
      </c>
      <c r="T292" s="117">
        <f ca="1">'Type S'!B205</f>
        <v>32</v>
      </c>
      <c r="U292" s="118">
        <f ca="1">'Type T'!B702</f>
        <v>32</v>
      </c>
    </row>
    <row r="293" spans="3:21" ht="13.5" thickBot="1">
      <c r="C293" s="108" t="str">
        <f t="shared" si="34"/>
        <v>TTS1</v>
      </c>
      <c r="E293">
        <f ca="1">'Type T'!$B201</f>
        <v>32</v>
      </c>
      <c r="F293">
        <f ca="1">CHOOSE(IF(ISNA(I293),1,IF(I293&gt;=4,3,2)),formulas!E293+(Temperatures!$A$3-Temperatures!$B$3),(E293-OFFSET(Temperatures!$A$3,formulas!I293-1,1))*(OFFSET(Temperatures!$A$3,formulas!I293,0)-OFFSET(Temperatures!$A$3,formulas!I293-1,0))/(OFFSET(Temperatures!$A$3,formulas!I293,1)-OFFSET(Temperatures!$A$3,formulas!I293-1,1))+OFFSET(Temperatures!$A$3,formulas!I293-1,0),formulas!E293+(Temperatures!$A$3-Temperatures!$B$3))</f>
        <v>0</v>
      </c>
      <c r="G293">
        <f t="shared" ca="1" si="35"/>
        <v>0</v>
      </c>
      <c r="I293" s="109">
        <f ca="1">VLOOKUP(E293,Temperatures!$A$3:$C$5,3,TRUE)</f>
        <v>2</v>
      </c>
      <c r="J293">
        <v>4</v>
      </c>
      <c r="K293" s="102">
        <v>164</v>
      </c>
      <c r="L293" s="110" t="str">
        <f>CT!BX10</f>
        <v/>
      </c>
      <c r="M293" s="111">
        <f>CT!BY10</f>
        <v>0</v>
      </c>
      <c r="N293" s="112" t="e">
        <f ca="1">IF(L293="S",HLOOKUP(L293,$P$129:U293,K293+1,FALSE)+$A$96,HLOOKUP(L293,$P$129:U293,K293+1,FALSE))</f>
        <v>#N/A</v>
      </c>
      <c r="O293" s="57">
        <f t="shared" si="29"/>
        <v>0</v>
      </c>
      <c r="P293" s="113">
        <f ca="1">'Type E'!B206</f>
        <v>32</v>
      </c>
      <c r="Q293" s="114">
        <f ca="1">'Type J'!B206</f>
        <v>32</v>
      </c>
      <c r="R293" s="115">
        <f ca="1">'Type K'!B206</f>
        <v>32</v>
      </c>
      <c r="S293" s="116">
        <f ca="1">'Type N'!B1453</f>
        <v>32</v>
      </c>
      <c r="T293" s="117">
        <f ca="1">'Type S'!B206</f>
        <v>32</v>
      </c>
      <c r="U293" s="118">
        <f ca="1">'Type T'!B703</f>
        <v>32</v>
      </c>
    </row>
    <row r="294" spans="3:21" ht="13.5" thickBot="1">
      <c r="C294" s="108" t="str">
        <f t="shared" si="34"/>
        <v>ST7</v>
      </c>
      <c r="E294" s="119">
        <f ca="1">'ST-7'!$B212</f>
        <v>32.040321848434893</v>
      </c>
      <c r="F294">
        <f ca="1">E294</f>
        <v>32.040321848434893</v>
      </c>
      <c r="G294">
        <f t="shared" ca="1" si="35"/>
        <v>32</v>
      </c>
      <c r="I294" s="109"/>
      <c r="J294">
        <v>5</v>
      </c>
      <c r="K294" s="102">
        <v>165</v>
      </c>
      <c r="L294" s="110" t="str">
        <f>CT!BX11</f>
        <v/>
      </c>
      <c r="M294" s="111">
        <f>CT!BY11</f>
        <v>0</v>
      </c>
      <c r="N294" s="112" t="e">
        <f ca="1">IF(L294="S",HLOOKUP(L294,$P$129:U294,K294+1,FALSE)+$A$96,HLOOKUP(L294,$P$129:U294,K294+1,FALSE))</f>
        <v>#N/A</v>
      </c>
      <c r="O294" s="57">
        <f t="shared" si="29"/>
        <v>0</v>
      </c>
      <c r="P294" s="113">
        <f ca="1">'Type E'!B207</f>
        <v>32</v>
      </c>
      <c r="Q294" s="114">
        <f ca="1">'Type J'!B207</f>
        <v>32</v>
      </c>
      <c r="R294" s="115">
        <f ca="1">'Type K'!B207</f>
        <v>32</v>
      </c>
      <c r="S294" s="116">
        <f ca="1">'Type N'!B1454</f>
        <v>32</v>
      </c>
      <c r="T294" s="117">
        <f ca="1">'Type S'!B207</f>
        <v>32</v>
      </c>
      <c r="U294" s="118">
        <f ca="1">'Type T'!B704</f>
        <v>32</v>
      </c>
    </row>
    <row r="295" spans="3:21" ht="13.5" thickBot="1">
      <c r="C295" s="108" t="str">
        <f>C283</f>
        <v>PRT</v>
      </c>
      <c r="D295" s="119">
        <f>D290</f>
        <v>0</v>
      </c>
      <c r="E295" s="119">
        <f>D295</f>
        <v>0</v>
      </c>
      <c r="F295" s="119">
        <f>E295</f>
        <v>0</v>
      </c>
      <c r="G295" s="119">
        <f>ROUND(F295,3)</f>
        <v>0</v>
      </c>
      <c r="I295" s="109"/>
      <c r="J295">
        <v>6</v>
      </c>
      <c r="K295" s="102">
        <v>166</v>
      </c>
      <c r="L295" s="110" t="str">
        <f>CT!BX12</f>
        <v/>
      </c>
      <c r="M295" s="111">
        <f>CT!BY12</f>
        <v>0</v>
      </c>
      <c r="N295" s="112" t="e">
        <f ca="1">IF(L295="S",HLOOKUP(L295,$P$129:U295,K295+1,FALSE)+$A$96,HLOOKUP(L295,$P$129:U295,K295+1,FALSE))</f>
        <v>#N/A</v>
      </c>
      <c r="O295" s="57">
        <f t="shared" si="29"/>
        <v>0</v>
      </c>
      <c r="P295" s="113">
        <f ca="1">'Type E'!B208</f>
        <v>32</v>
      </c>
      <c r="Q295" s="114">
        <f ca="1">'Type J'!B208</f>
        <v>32</v>
      </c>
      <c r="R295" s="115">
        <f ca="1">'Type K'!B208</f>
        <v>32</v>
      </c>
      <c r="S295" s="116">
        <f ca="1">'Type N'!B1455</f>
        <v>32</v>
      </c>
      <c r="T295" s="117">
        <f ca="1">'Type S'!B208</f>
        <v>32</v>
      </c>
      <c r="U295" s="118">
        <f ca="1">'Type T'!B705</f>
        <v>32</v>
      </c>
    </row>
    <row r="296" spans="3:21" ht="13.5" thickBot="1">
      <c r="C296" s="108" t="s">
        <v>760</v>
      </c>
      <c r="D296" t="s">
        <v>50</v>
      </c>
      <c r="E296" t="s">
        <v>761</v>
      </c>
      <c r="I296" s="109"/>
      <c r="J296">
        <v>7</v>
      </c>
      <c r="K296" s="102">
        <v>167</v>
      </c>
      <c r="L296" s="110" t="str">
        <f>CT!BX13</f>
        <v/>
      </c>
      <c r="M296" s="111">
        <f>CT!BY13</f>
        <v>0</v>
      </c>
      <c r="N296" s="112" t="e">
        <f ca="1">IF(L296="S",HLOOKUP(L296,$P$129:U296,K296+1,FALSE)+$A$96,HLOOKUP(L296,$P$129:U296,K296+1,FALSE))</f>
        <v>#N/A</v>
      </c>
      <c r="O296" s="57">
        <f t="shared" si="29"/>
        <v>0</v>
      </c>
      <c r="P296" s="113">
        <f ca="1">'Type E'!B209</f>
        <v>32</v>
      </c>
      <c r="Q296" s="114">
        <f ca="1">'Type J'!B209</f>
        <v>32</v>
      </c>
      <c r="R296" s="115">
        <f ca="1">'Type K'!B209</f>
        <v>32</v>
      </c>
      <c r="S296" s="116">
        <f ca="1">'Type N'!B1456</f>
        <v>32</v>
      </c>
      <c r="T296" s="117">
        <f ca="1">'Type S'!B209</f>
        <v>32</v>
      </c>
      <c r="U296" s="118">
        <f ca="1">'Type T'!B706</f>
        <v>32</v>
      </c>
    </row>
    <row r="297" spans="3:21" ht="13.5" thickBot="1">
      <c r="C297" s="120" t="str">
        <f>CT!EB3</f>
        <v/>
      </c>
      <c r="D297" s="121">
        <f>CT!EC4</f>
        <v>0</v>
      </c>
      <c r="E297" s="44" t="e">
        <f ca="1">IF(F297="S",VLOOKUP(C297,C289:G295,5,FALSE)+$A$96,VLOOKUP(C297,C289:G295,5,FALSE))</f>
        <v>#N/A</v>
      </c>
      <c r="F297" s="44" t="str">
        <f>IF(OR(C297=C290,C297=C289,C297=C294),"S","")</f>
        <v/>
      </c>
      <c r="G297" s="44"/>
      <c r="H297" s="44"/>
      <c r="I297" s="122"/>
      <c r="J297">
        <v>8</v>
      </c>
      <c r="K297" s="102">
        <v>168</v>
      </c>
      <c r="L297" s="110" t="str">
        <f>CT!BX14</f>
        <v/>
      </c>
      <c r="M297" s="111">
        <f>CT!BY14</f>
        <v>0</v>
      </c>
      <c r="N297" s="112" t="e">
        <f ca="1">IF(L297="S",HLOOKUP(L297,$P$129:U297,K297+1,FALSE)+$A$96,HLOOKUP(L297,$P$129:U297,K297+1,FALSE))</f>
        <v>#N/A</v>
      </c>
      <c r="O297" s="57">
        <f t="shared" si="29"/>
        <v>0</v>
      </c>
      <c r="P297" s="113">
        <f ca="1">'Type E'!B210</f>
        <v>32</v>
      </c>
      <c r="Q297" s="114">
        <f ca="1">'Type J'!B210</f>
        <v>32</v>
      </c>
      <c r="R297" s="115">
        <f ca="1">'Type K'!B210</f>
        <v>32</v>
      </c>
      <c r="S297" s="116">
        <f ca="1">'Type N'!B1457</f>
        <v>32</v>
      </c>
      <c r="T297" s="117">
        <f ca="1">'Type S'!B210</f>
        <v>32</v>
      </c>
      <c r="U297" s="118">
        <f ca="1">'Type T'!B707</f>
        <v>32</v>
      </c>
    </row>
    <row r="298" spans="3:21" ht="13.5" thickBot="1">
      <c r="J298">
        <v>9</v>
      </c>
      <c r="K298" s="102">
        <v>169</v>
      </c>
      <c r="L298" s="110" t="str">
        <f>CT!BX15</f>
        <v/>
      </c>
      <c r="M298" s="111">
        <f>CT!BY15</f>
        <v>0</v>
      </c>
      <c r="N298" s="112" t="e">
        <f ca="1">IF(L298="S",HLOOKUP(L298,$P$129:U298,K298+1,FALSE)+$A$96,HLOOKUP(L298,$P$129:U298,K298+1,FALSE))</f>
        <v>#N/A</v>
      </c>
      <c r="O298" s="57">
        <f t="shared" si="29"/>
        <v>0</v>
      </c>
      <c r="P298" s="113">
        <f ca="1">'Type E'!B211</f>
        <v>32</v>
      </c>
      <c r="Q298" s="114">
        <f ca="1">'Type J'!B211</f>
        <v>32</v>
      </c>
      <c r="R298" s="115">
        <f ca="1">'Type K'!B211</f>
        <v>32</v>
      </c>
      <c r="S298" s="116">
        <f ca="1">'Type N'!B1458</f>
        <v>32</v>
      </c>
      <c r="T298" s="117">
        <f ca="1">'Type S'!B211</f>
        <v>32</v>
      </c>
      <c r="U298" s="118">
        <f ca="1">'Type T'!B708</f>
        <v>32</v>
      </c>
    </row>
    <row r="299" spans="3:21" ht="13.5" thickBot="1">
      <c r="C299" s="104">
        <v>18</v>
      </c>
      <c r="D299" s="105"/>
      <c r="E299" s="105"/>
      <c r="F299" s="105"/>
      <c r="G299" s="105"/>
      <c r="H299" s="105"/>
      <c r="I299" s="106"/>
      <c r="J299">
        <v>10</v>
      </c>
      <c r="K299" s="102">
        <v>170</v>
      </c>
      <c r="L299" s="110" t="str">
        <f>CT!BX16</f>
        <v/>
      </c>
      <c r="M299" s="111">
        <f>CT!BY16</f>
        <v>0</v>
      </c>
      <c r="N299" s="112" t="e">
        <f ca="1">IF(L299="S",HLOOKUP(L299,$P$129:U299,K299+1,FALSE)+$A$96,HLOOKUP(L299,$P$129:U299,K299+1,FALSE))</f>
        <v>#N/A</v>
      </c>
      <c r="O299" s="57">
        <f t="shared" si="29"/>
        <v>0</v>
      </c>
      <c r="P299" s="113">
        <f ca="1">'Type E'!B212</f>
        <v>32</v>
      </c>
      <c r="Q299" s="114">
        <f ca="1">'Type J'!B212</f>
        <v>32</v>
      </c>
      <c r="R299" s="115">
        <f ca="1">'Type K'!B212</f>
        <v>32</v>
      </c>
      <c r="S299" s="116">
        <f ca="1">'Type N'!B1459</f>
        <v>32</v>
      </c>
      <c r="T299" s="117">
        <f ca="1">'Type S'!B212</f>
        <v>32</v>
      </c>
      <c r="U299" s="118">
        <f ca="1">'Type T'!B709</f>
        <v>32</v>
      </c>
    </row>
    <row r="300" spans="3:21" ht="13.5" thickBot="1">
      <c r="C300" s="108" t="s">
        <v>206</v>
      </c>
      <c r="D300" t="s">
        <v>50</v>
      </c>
      <c r="E300" t="s">
        <v>243</v>
      </c>
      <c r="F300" t="s">
        <v>749</v>
      </c>
      <c r="G300" t="s">
        <v>750</v>
      </c>
      <c r="I300" s="109"/>
      <c r="J300">
        <v>11</v>
      </c>
      <c r="K300" s="102">
        <v>171</v>
      </c>
      <c r="L300" s="110" t="str">
        <f>CT!BX17</f>
        <v/>
      </c>
      <c r="M300" s="111">
        <f>CT!BY17</f>
        <v>0</v>
      </c>
      <c r="N300" s="112" t="e">
        <f ca="1">IF(L300="S",HLOOKUP(L300,$P$129:U300,K300+1,FALSE)+$A$96,HLOOKUP(L300,$P$129:U300,K300+1,FALSE))</f>
        <v>#N/A</v>
      </c>
      <c r="O300" s="57">
        <f t="shared" si="29"/>
        <v>0</v>
      </c>
      <c r="P300" s="113">
        <f ca="1">'Type E'!B213</f>
        <v>32</v>
      </c>
      <c r="Q300" s="114">
        <f ca="1">'Type J'!B213</f>
        <v>32</v>
      </c>
      <c r="R300" s="115">
        <f ca="1">'Type K'!B213</f>
        <v>32</v>
      </c>
      <c r="S300" s="116">
        <f ca="1">'Type N'!B1460</f>
        <v>32</v>
      </c>
      <c r="T300" s="117">
        <f ca="1">'Type S'!B213</f>
        <v>32</v>
      </c>
      <c r="U300" s="118">
        <f ca="1">'Type T'!B710</f>
        <v>32</v>
      </c>
    </row>
    <row r="301" spans="3:21" ht="13.5" thickBot="1">
      <c r="C301" s="108" t="str">
        <f t="shared" ref="C301:C306" si="36">C289</f>
        <v>SP1</v>
      </c>
      <c r="E301">
        <f ca="1">'Type S'!$B1710</f>
        <v>32</v>
      </c>
      <c r="F301">
        <f ca="1">CHOOSE(IF(ISNA(I301),1,IF(I301&gt;=13,13,2)),formulas!E301+(Temperatures!$H$3-Temperatures!$I$3),(E301-OFFSET(Temperatures!$H$3,formulas!I301-1,1))*(OFFSET(Temperatures!$H$3,formulas!I301,0)-OFFSET(Temperatures!$H$3,formulas!I301-1,0))/(OFFSET(Temperatures!$H$3,formulas!I301,1)-OFFSET(Temperatures!$H$3,formulas!I301-1,1))+OFFSET(Temperatures!$H$3,formulas!I301-1,0),formulas!E301+(Temperatures!$H$15-Temperatures!$I$15))</f>
        <v>31.268165753613559</v>
      </c>
      <c r="G301">
        <f t="shared" ref="G301:G306" ca="1" si="37">ROUND(F301,1)</f>
        <v>31.3</v>
      </c>
      <c r="I301" s="109">
        <f ca="1">VLOOKUP(E301,Temperatures!$H$3:$J$15,3,TRUE)</f>
        <v>1</v>
      </c>
      <c r="J301">
        <v>12</v>
      </c>
      <c r="K301" s="102">
        <v>172</v>
      </c>
      <c r="L301" s="110" t="str">
        <f>CT!BX18</f>
        <v/>
      </c>
      <c r="M301" s="111">
        <f>CT!BY18</f>
        <v>0</v>
      </c>
      <c r="N301" s="112" t="e">
        <f ca="1">IF(L301="S",HLOOKUP(L301,$P$129:U301,K301+1,FALSE)+$A$96,HLOOKUP(L301,$P$129:U301,K301+1,FALSE))</f>
        <v>#N/A</v>
      </c>
      <c r="O301" s="57">
        <f t="shared" si="29"/>
        <v>0</v>
      </c>
      <c r="P301" s="113">
        <f ca="1">'Type E'!B214</f>
        <v>32</v>
      </c>
      <c r="Q301" s="114">
        <f ca="1">'Type J'!B214</f>
        <v>32</v>
      </c>
      <c r="R301" s="115">
        <f ca="1">'Type K'!B214</f>
        <v>32</v>
      </c>
      <c r="S301" s="116">
        <f ca="1">'Type N'!B1461</f>
        <v>32</v>
      </c>
      <c r="T301" s="117">
        <f ca="1">'Type S'!B214</f>
        <v>32</v>
      </c>
      <c r="U301" s="118">
        <f ca="1">'Type T'!B711</f>
        <v>32</v>
      </c>
    </row>
    <row r="302" spans="3:21" ht="13.5" thickBot="1">
      <c r="C302" s="108" t="str">
        <f t="shared" si="36"/>
        <v>SP3</v>
      </c>
      <c r="D302">
        <f>D309</f>
        <v>0</v>
      </c>
      <c r="E302">
        <f ca="1">'Type S'!$B1711</f>
        <v>32</v>
      </c>
      <c r="F302">
        <f ca="1">CHOOSE(IF(ISNA(I302),1,IF(I302&gt;=13,13,2)),formulas!E302+(Temperatures!$D$8-Temperatures!$E$8),(E302-OFFSET(Temperatures!$D$8,formulas!I302-1,1))*(OFFSET(Temperatures!$D$8,formulas!I302,0)-OFFSET(Temperatures!$D$8,formulas!I302-1,0))/(OFFSET(Temperatures!$D$8,formulas!I302,1)-OFFSET(Temperatures!$D$8,formulas!I302-1,1))+OFFSET(Temperatures!$D$8,formulas!I302-1,0),formulas!E302+(Temperatures!$D$14-Temperatures!$E$14))</f>
        <v>31.26202856304058</v>
      </c>
      <c r="G302">
        <f t="shared" ca="1" si="37"/>
        <v>31.3</v>
      </c>
      <c r="I302" s="109">
        <f ca="1">VLOOKUP(E302,Temperatures!$D$8:$F$14,3,TRUE)</f>
        <v>1</v>
      </c>
      <c r="J302">
        <v>13</v>
      </c>
      <c r="K302" s="102">
        <v>173</v>
      </c>
      <c r="L302" s="110" t="str">
        <f>CT!BX19</f>
        <v/>
      </c>
      <c r="M302" s="111">
        <f>CT!BY19</f>
        <v>0</v>
      </c>
      <c r="N302" s="112" t="e">
        <f ca="1">IF(L302="S",HLOOKUP(L302,$P$129:U302,K302+1,FALSE)+$A$96,HLOOKUP(L302,$P$129:U302,K302+1,FALSE))</f>
        <v>#N/A</v>
      </c>
      <c r="O302" s="57">
        <f t="shared" si="29"/>
        <v>0</v>
      </c>
      <c r="P302" s="113">
        <f ca="1">'Type E'!B215</f>
        <v>32</v>
      </c>
      <c r="Q302" s="114">
        <f ca="1">'Type J'!B215</f>
        <v>32</v>
      </c>
      <c r="R302" s="115">
        <f ca="1">'Type K'!B215</f>
        <v>32</v>
      </c>
      <c r="S302" s="116">
        <f ca="1">'Type N'!B1462</f>
        <v>32</v>
      </c>
      <c r="T302" s="117">
        <f ca="1">'Type S'!B215</f>
        <v>32</v>
      </c>
      <c r="U302" s="118">
        <f ca="1">'Type T'!B712</f>
        <v>32</v>
      </c>
    </row>
    <row r="303" spans="3:21" ht="13.5" thickBot="1">
      <c r="C303" s="108" t="str">
        <f t="shared" si="36"/>
        <v>NTS12</v>
      </c>
      <c r="E303">
        <f ca="1">'Type N'!$B226</f>
        <v>32</v>
      </c>
      <c r="F303">
        <f ca="1">CHOOSE(IF(ISNA(I303),1,IF(I303&gt;=3,3,2)),formulas!E303+(Temperatures!$A$14-Temperatures!$B$14),(E303-OFFSET(Temperatures!$A$14,formulas!I303-1,1))*(OFFSET(Temperatures!$A$14,formulas!I303,0)-OFFSET(Temperatures!$A$14,formulas!I303-1,0))/(OFFSET(Temperatures!$A$14,formulas!I303,1)-OFFSET(Temperatures!$A$14,formulas!I303-1,1))+OFFSET(Temperatures!$A$14,formulas!I303-1,0),formulas!E303+(Temperatures!$A$16-Temperatures!$B$16))</f>
        <v>232.32253600002809</v>
      </c>
      <c r="G303">
        <f t="shared" ca="1" si="37"/>
        <v>232.3</v>
      </c>
      <c r="I303" s="109" t="e">
        <f ca="1">VLOOKUP(E303,Temperatures!$A$12:$C$16,3,TRUE)</f>
        <v>#N/A</v>
      </c>
      <c r="J303">
        <v>14</v>
      </c>
      <c r="K303" s="102">
        <v>174</v>
      </c>
      <c r="L303" s="110" t="str">
        <f>CT!BX20</f>
        <v/>
      </c>
      <c r="M303" s="111">
        <f>CT!BY20</f>
        <v>0</v>
      </c>
      <c r="N303" s="112" t="e">
        <f ca="1">IF(L303="S",HLOOKUP(L303,$P$129:U303,K303+1,FALSE)+$A$96,HLOOKUP(L303,$P$129:U303,K303+1,FALSE))</f>
        <v>#N/A</v>
      </c>
      <c r="O303" s="57">
        <f t="shared" si="29"/>
        <v>0</v>
      </c>
      <c r="P303" s="113">
        <f ca="1">'Type E'!B216</f>
        <v>32</v>
      </c>
      <c r="Q303" s="114">
        <f ca="1">'Type J'!B216</f>
        <v>32</v>
      </c>
      <c r="R303" s="115">
        <f ca="1">'Type K'!B216</f>
        <v>32</v>
      </c>
      <c r="S303" s="116">
        <f ca="1">'Type N'!B1463</f>
        <v>32</v>
      </c>
      <c r="T303" s="117">
        <f ca="1">'Type S'!B216</f>
        <v>32</v>
      </c>
      <c r="U303" s="118">
        <f ca="1">'Type T'!B713</f>
        <v>32</v>
      </c>
    </row>
    <row r="304" spans="3:21" ht="13.5" thickBot="1">
      <c r="C304" s="108" t="str">
        <f t="shared" si="36"/>
        <v>NTS10</v>
      </c>
      <c r="E304">
        <f ca="1">'Type N'!$B227</f>
        <v>32</v>
      </c>
      <c r="F304">
        <f ca="1">CHOOSE(IF(ISNA(I304),1,IF(I304&gt;=3,3,2)),formulas!E304+(Temperatures!$D$3-Temperatures!$E$3),(E304-OFFSET(Temperatures!$D$3,formulas!I304-1,1))*(OFFSET(Temperatures!$D$3,formulas!I304,0)-OFFSET(Temperatures!$D$3,formulas!I304-1,0))/(OFFSET(Temperatures!$D$3,formulas!I304,1)-OFFSET(Temperatures!$D$3,formulas!I304-1,1))+OFFSET(Temperatures!$D$3,formulas!I304-1,0),formulas!E304+(Temperatures!$D$5-Temperatures!$E$5))</f>
        <v>32.186053376023438</v>
      </c>
      <c r="G304">
        <f t="shared" ca="1" si="37"/>
        <v>32.200000000000003</v>
      </c>
      <c r="I304" s="109" t="e">
        <f ca="1">VLOOKUP(E304,Temperatures!$D$3:$F$5,3,TRUE)</f>
        <v>#N/A</v>
      </c>
      <c r="J304">
        <v>15</v>
      </c>
      <c r="K304" s="102">
        <v>175</v>
      </c>
      <c r="L304" s="110" t="str">
        <f>CT!BX21</f>
        <v/>
      </c>
      <c r="M304" s="111">
        <f>CT!BY21</f>
        <v>0</v>
      </c>
      <c r="N304" s="112" t="e">
        <f ca="1">IF(L304="S",HLOOKUP(L304,$P$129:U304,K304+1,FALSE)+$A$96,HLOOKUP(L304,$P$129:U304,K304+1,FALSE))</f>
        <v>#N/A</v>
      </c>
      <c r="O304" s="57">
        <f t="shared" si="29"/>
        <v>0</v>
      </c>
      <c r="P304" s="113">
        <f ca="1">'Type E'!B217</f>
        <v>32</v>
      </c>
      <c r="Q304" s="114">
        <f ca="1">'Type J'!B217</f>
        <v>32</v>
      </c>
      <c r="R304" s="115">
        <f ca="1">'Type K'!B217</f>
        <v>32</v>
      </c>
      <c r="S304" s="116">
        <f ca="1">'Type N'!B1464</f>
        <v>32</v>
      </c>
      <c r="T304" s="117">
        <f ca="1">'Type S'!B217</f>
        <v>32</v>
      </c>
      <c r="U304" s="118">
        <f ca="1">'Type T'!B714</f>
        <v>32</v>
      </c>
    </row>
    <row r="305" spans="3:21" ht="13.5" thickBot="1">
      <c r="C305" s="108" t="str">
        <f t="shared" si="36"/>
        <v>TTS1</v>
      </c>
      <c r="E305">
        <f ca="1">'Type T'!$B213</f>
        <v>32</v>
      </c>
      <c r="F305">
        <f ca="1">CHOOSE(IF(ISNA(I305),1,IF(I305&gt;=4,3,2)),formulas!E305+(Temperatures!$A$3-Temperatures!$B$3),(E305-OFFSET(Temperatures!$A$3,formulas!I305-1,1))*(OFFSET(Temperatures!$A$3,formulas!I305,0)-OFFSET(Temperatures!$A$3,formulas!I305-1,0))/(OFFSET(Temperatures!$A$3,formulas!I305,1)-OFFSET(Temperatures!$A$3,formulas!I305-1,1))+OFFSET(Temperatures!$A$3,formulas!I305-1,0),formulas!E305+(Temperatures!$A$3-Temperatures!$B$3))</f>
        <v>0</v>
      </c>
      <c r="G305">
        <f t="shared" ca="1" si="37"/>
        <v>0</v>
      </c>
      <c r="I305" s="109">
        <f ca="1">VLOOKUP(E305,Temperatures!$A$3:$C$5,3,TRUE)</f>
        <v>2</v>
      </c>
      <c r="J305">
        <v>16</v>
      </c>
      <c r="K305" s="102">
        <v>176</v>
      </c>
      <c r="L305" s="110" t="str">
        <f>CT!BX22</f>
        <v/>
      </c>
      <c r="M305" s="111">
        <f>CT!BY22</f>
        <v>0</v>
      </c>
      <c r="N305" s="112" t="e">
        <f ca="1">IF(L305="S",HLOOKUP(L305,$P$129:U305,K305+1,FALSE)+$A$96,HLOOKUP(L305,$P$129:U305,K305+1,FALSE))</f>
        <v>#N/A</v>
      </c>
      <c r="O305" s="57">
        <f t="shared" si="29"/>
        <v>0</v>
      </c>
      <c r="P305" s="113">
        <f ca="1">'Type E'!B218</f>
        <v>32</v>
      </c>
      <c r="Q305" s="114">
        <f ca="1">'Type J'!B218</f>
        <v>32</v>
      </c>
      <c r="R305" s="115">
        <f ca="1">'Type K'!B218</f>
        <v>32</v>
      </c>
      <c r="S305" s="116">
        <f ca="1">'Type N'!B1465</f>
        <v>32</v>
      </c>
      <c r="T305" s="117">
        <f ca="1">'Type S'!B218</f>
        <v>32</v>
      </c>
      <c r="U305" s="118">
        <f ca="1">'Type T'!B715</f>
        <v>32</v>
      </c>
    </row>
    <row r="306" spans="3:21" ht="13.5" thickBot="1">
      <c r="C306" s="108" t="str">
        <f t="shared" si="36"/>
        <v>ST7</v>
      </c>
      <c r="E306" s="119">
        <f ca="1">'ST-7'!$B224</f>
        <v>32.040321848434893</v>
      </c>
      <c r="F306">
        <f ca="1">E306</f>
        <v>32.040321848434893</v>
      </c>
      <c r="G306">
        <f t="shared" ca="1" si="37"/>
        <v>32</v>
      </c>
      <c r="I306" s="109"/>
      <c r="J306">
        <v>17</v>
      </c>
      <c r="K306" s="102">
        <v>177</v>
      </c>
      <c r="L306" s="110" t="str">
        <f>CT!BX23</f>
        <v/>
      </c>
      <c r="M306" s="111">
        <f>CT!BY23</f>
        <v>0</v>
      </c>
      <c r="N306" s="112" t="e">
        <f ca="1">IF(L306="S",HLOOKUP(L306,$P$129:U306,K306+1,FALSE)+$A$96,HLOOKUP(L306,$P$129:U306,K306+1,FALSE))</f>
        <v>#N/A</v>
      </c>
      <c r="O306" s="57">
        <f t="shared" si="29"/>
        <v>0</v>
      </c>
      <c r="P306" s="113">
        <f ca="1">'Type E'!B219</f>
        <v>32</v>
      </c>
      <c r="Q306" s="114">
        <f ca="1">'Type J'!B219</f>
        <v>32</v>
      </c>
      <c r="R306" s="115">
        <f ca="1">'Type K'!B219</f>
        <v>32</v>
      </c>
      <c r="S306" s="116">
        <f ca="1">'Type N'!B1466</f>
        <v>32</v>
      </c>
      <c r="T306" s="117">
        <f ca="1">'Type S'!B219</f>
        <v>32</v>
      </c>
      <c r="U306" s="118">
        <f ca="1">'Type T'!B716</f>
        <v>32</v>
      </c>
    </row>
    <row r="307" spans="3:21" ht="13.5" thickBot="1">
      <c r="C307" s="108" t="str">
        <f>C295</f>
        <v>PRT</v>
      </c>
      <c r="D307" s="119">
        <f>D302</f>
        <v>0</v>
      </c>
      <c r="E307" s="119">
        <f>D307</f>
        <v>0</v>
      </c>
      <c r="F307" s="119">
        <f>E307</f>
        <v>0</v>
      </c>
      <c r="G307" s="119">
        <f>ROUND(F307,3)</f>
        <v>0</v>
      </c>
      <c r="I307" s="109"/>
      <c r="J307">
        <v>18</v>
      </c>
      <c r="K307" s="102">
        <v>178</v>
      </c>
      <c r="L307" s="110" t="str">
        <f>CT!BX24</f>
        <v/>
      </c>
      <c r="M307" s="111">
        <f>CT!BY24</f>
        <v>0</v>
      </c>
      <c r="N307" s="112" t="e">
        <f ca="1">IF(L307="S",HLOOKUP(L307,$P$129:U307,K307+1,FALSE)+$A$96,HLOOKUP(L307,$P$129:U307,K307+1,FALSE))</f>
        <v>#N/A</v>
      </c>
      <c r="O307" s="57">
        <f t="shared" si="29"/>
        <v>0</v>
      </c>
      <c r="P307" s="113">
        <f ca="1">'Type E'!B220</f>
        <v>32</v>
      </c>
      <c r="Q307" s="114">
        <f ca="1">'Type J'!B220</f>
        <v>32</v>
      </c>
      <c r="R307" s="115">
        <f ca="1">'Type K'!B220</f>
        <v>32</v>
      </c>
      <c r="S307" s="116">
        <f ca="1">'Type N'!B1467</f>
        <v>32</v>
      </c>
      <c r="T307" s="117">
        <f ca="1">'Type S'!B220</f>
        <v>32</v>
      </c>
      <c r="U307" s="118">
        <f ca="1">'Type T'!B717</f>
        <v>32</v>
      </c>
    </row>
    <row r="308" spans="3:21" ht="13.5" thickBot="1">
      <c r="C308" s="108" t="s">
        <v>760</v>
      </c>
      <c r="D308" t="s">
        <v>50</v>
      </c>
      <c r="E308" t="s">
        <v>761</v>
      </c>
      <c r="I308" s="109"/>
      <c r="J308">
        <v>19</v>
      </c>
      <c r="K308" s="102">
        <v>179</v>
      </c>
      <c r="L308" s="110" t="str">
        <f>CT!BX25</f>
        <v/>
      </c>
      <c r="M308" s="111">
        <f>CT!BY25</f>
        <v>0</v>
      </c>
      <c r="N308" s="112" t="e">
        <f ca="1">IF(L308="S",HLOOKUP(L308,$P$129:U308,K308+1,FALSE)+$A$96,HLOOKUP(L308,$P$129:U308,K308+1,FALSE))</f>
        <v>#N/A</v>
      </c>
      <c r="O308" s="57">
        <f t="shared" si="29"/>
        <v>0</v>
      </c>
      <c r="P308" s="113">
        <f ca="1">'Type E'!B221</f>
        <v>32</v>
      </c>
      <c r="Q308" s="114">
        <f ca="1">'Type J'!B221</f>
        <v>32</v>
      </c>
      <c r="R308" s="115">
        <f ca="1">'Type K'!B221</f>
        <v>32</v>
      </c>
      <c r="S308" s="116">
        <f ca="1">'Type N'!B1468</f>
        <v>32</v>
      </c>
      <c r="T308" s="117">
        <f ca="1">'Type S'!B221</f>
        <v>32</v>
      </c>
      <c r="U308" s="118">
        <f ca="1">'Type T'!B718</f>
        <v>32</v>
      </c>
    </row>
    <row r="309" spans="3:21" ht="13.5" thickBot="1">
      <c r="C309" s="120" t="str">
        <f>CT!EJ3</f>
        <v/>
      </c>
      <c r="D309" s="121">
        <f>CT!EK4</f>
        <v>0</v>
      </c>
      <c r="E309" s="44" t="e">
        <f ca="1">IF(F309="S",VLOOKUP(C309,C301:G307,5,FALSE)+$A$96,VLOOKUP(C309,C301:G307,5,FALSE))</f>
        <v>#N/A</v>
      </c>
      <c r="F309" s="44" t="str">
        <f>IF(OR(C309=C302,C309=C301,C309=C306),"S","")</f>
        <v/>
      </c>
      <c r="G309" s="44"/>
      <c r="H309" s="44"/>
      <c r="I309" s="122"/>
      <c r="J309">
        <v>20</v>
      </c>
      <c r="K309" s="102">
        <v>180</v>
      </c>
      <c r="L309" s="110" t="str">
        <f>CT!BX26</f>
        <v/>
      </c>
      <c r="M309" s="111">
        <f>CT!BY26</f>
        <v>0</v>
      </c>
      <c r="N309" s="112" t="e">
        <f ca="1">IF(L309="S",HLOOKUP(L309,$P$129:U309,K309+1,FALSE)+$A$96,HLOOKUP(L309,$P$129:U309,K309+1,FALSE))</f>
        <v>#N/A</v>
      </c>
      <c r="O309" s="57">
        <f t="shared" si="29"/>
        <v>0</v>
      </c>
      <c r="P309" s="113">
        <f ca="1">'Type E'!B222</f>
        <v>32</v>
      </c>
      <c r="Q309" s="114">
        <f ca="1">'Type J'!B222</f>
        <v>32</v>
      </c>
      <c r="R309" s="115">
        <f ca="1">'Type K'!B222</f>
        <v>32</v>
      </c>
      <c r="S309" s="116">
        <f ca="1">'Type N'!B1469</f>
        <v>32</v>
      </c>
      <c r="T309" s="117">
        <f ca="1">'Type S'!B222</f>
        <v>32</v>
      </c>
      <c r="U309" s="118">
        <f ca="1">'Type T'!B719</f>
        <v>32</v>
      </c>
    </row>
    <row r="310" spans="3:21" ht="13.5" thickBot="1">
      <c r="J310" s="125">
        <v>11</v>
      </c>
      <c r="K310" s="102">
        <v>181</v>
      </c>
      <c r="L310" s="110" t="str">
        <f>CT!CF7</f>
        <v>J</v>
      </c>
      <c r="M310" s="111">
        <f>CT!CG7</f>
        <v>0</v>
      </c>
      <c r="N310" s="112">
        <f ca="1">IF(L310="S",HLOOKUP(L310,$P$129:U310,K310+1,FALSE)+$A$96,HLOOKUP(L310,$P$129:U310,K310+1,FALSE))</f>
        <v>32</v>
      </c>
      <c r="O310" s="57">
        <f t="shared" si="29"/>
        <v>0</v>
      </c>
      <c r="P310" s="113">
        <f ca="1">'Type E'!B223</f>
        <v>32</v>
      </c>
      <c r="Q310" s="114">
        <f ca="1">'Type J'!B223</f>
        <v>32</v>
      </c>
      <c r="R310" s="115">
        <f ca="1">'Type K'!B223</f>
        <v>32</v>
      </c>
      <c r="S310" s="116">
        <f ca="1">'Type N'!B1470</f>
        <v>32</v>
      </c>
      <c r="T310" s="117">
        <f ca="1">'Type S'!B223</f>
        <v>32</v>
      </c>
      <c r="U310" s="118">
        <f ca="1">'Type T'!B720</f>
        <v>32</v>
      </c>
    </row>
    <row r="311" spans="3:21" ht="13.5" thickBot="1">
      <c r="C311" s="104">
        <v>19</v>
      </c>
      <c r="D311" s="105"/>
      <c r="E311" s="105"/>
      <c r="F311" s="105"/>
      <c r="G311" s="105"/>
      <c r="H311" s="105"/>
      <c r="I311" s="106"/>
      <c r="J311">
        <v>2</v>
      </c>
      <c r="K311" s="102">
        <v>182</v>
      </c>
      <c r="L311" s="110" t="str">
        <f>CT!CF8</f>
        <v>J</v>
      </c>
      <c r="M311" s="111">
        <f>CT!CG8</f>
        <v>0</v>
      </c>
      <c r="N311" s="112">
        <f ca="1">IF(L311="S",HLOOKUP(L311,$P$129:U311,K311+1,FALSE)+$A$96,HLOOKUP(L311,$P$129:U311,K311+1,FALSE))</f>
        <v>32</v>
      </c>
      <c r="O311" s="57">
        <f t="shared" si="29"/>
        <v>0</v>
      </c>
      <c r="P311" s="113">
        <f ca="1">'Type E'!B224</f>
        <v>32</v>
      </c>
      <c r="Q311" s="114">
        <f ca="1">'Type J'!B224</f>
        <v>32</v>
      </c>
      <c r="R311" s="115">
        <f ca="1">'Type K'!B224</f>
        <v>32</v>
      </c>
      <c r="S311" s="116">
        <f ca="1">'Type N'!B1471</f>
        <v>32</v>
      </c>
      <c r="T311" s="117">
        <f ca="1">'Type S'!B224</f>
        <v>32</v>
      </c>
      <c r="U311" s="118">
        <f ca="1">'Type T'!B721</f>
        <v>32</v>
      </c>
    </row>
    <row r="312" spans="3:21" ht="13.5" thickBot="1">
      <c r="C312" s="108" t="s">
        <v>206</v>
      </c>
      <c r="D312" t="s">
        <v>50</v>
      </c>
      <c r="E312" t="s">
        <v>243</v>
      </c>
      <c r="F312" t="s">
        <v>749</v>
      </c>
      <c r="G312" t="s">
        <v>750</v>
      </c>
      <c r="I312" s="109"/>
      <c r="J312">
        <v>3</v>
      </c>
      <c r="K312" s="102">
        <v>183</v>
      </c>
      <c r="L312" s="110" t="str">
        <f>CT!CF9</f>
        <v/>
      </c>
      <c r="M312" s="111">
        <f>CT!CG9</f>
        <v>0</v>
      </c>
      <c r="N312" s="112" t="e">
        <f ca="1">IF(L312="S",HLOOKUP(L312,$P$129:U312,K312+1,FALSE)+$A$96,HLOOKUP(L312,$P$129:U312,K312+1,FALSE))</f>
        <v>#N/A</v>
      </c>
      <c r="O312" s="57">
        <f t="shared" si="29"/>
        <v>0</v>
      </c>
      <c r="P312" s="113">
        <f ca="1">'Type E'!B225</f>
        <v>32</v>
      </c>
      <c r="Q312" s="114">
        <f ca="1">'Type J'!B225</f>
        <v>32</v>
      </c>
      <c r="R312" s="115">
        <f ca="1">'Type K'!B225</f>
        <v>32</v>
      </c>
      <c r="S312" s="116">
        <f ca="1">'Type N'!B1472</f>
        <v>32</v>
      </c>
      <c r="T312" s="117">
        <f ca="1">'Type S'!B225</f>
        <v>32</v>
      </c>
      <c r="U312" s="118">
        <f ca="1">'Type T'!B722</f>
        <v>32</v>
      </c>
    </row>
    <row r="313" spans="3:21" ht="13.5" thickBot="1">
      <c r="C313" s="108" t="str">
        <f t="shared" ref="C313:C318" si="38">C301</f>
        <v>SP1</v>
      </c>
      <c r="E313">
        <f ca="1">'Type S'!$B1722</f>
        <v>32</v>
      </c>
      <c r="F313">
        <f ca="1">CHOOSE(IF(ISNA(I313),1,IF(I313&gt;=13,13,2)),formulas!E313+(Temperatures!$H$3-Temperatures!$I$3),(E313-OFFSET(Temperatures!$H$3,formulas!I313-1,1))*(OFFSET(Temperatures!$H$3,formulas!I313,0)-OFFSET(Temperatures!$H$3,formulas!I313-1,0))/(OFFSET(Temperatures!$H$3,formulas!I313,1)-OFFSET(Temperatures!$H$3,formulas!I313-1,1))+OFFSET(Temperatures!$H$3,formulas!I313-1,0),formulas!E313+(Temperatures!$H$15-Temperatures!$I$15))</f>
        <v>31.268165753613559</v>
      </c>
      <c r="G313">
        <f t="shared" ref="G313:G318" ca="1" si="39">ROUND(F313,1)</f>
        <v>31.3</v>
      </c>
      <c r="I313" s="109">
        <f ca="1">VLOOKUP(E313,Temperatures!$H$3:$J$15,3,TRUE)</f>
        <v>1</v>
      </c>
      <c r="J313">
        <v>4</v>
      </c>
      <c r="K313" s="102">
        <v>184</v>
      </c>
      <c r="L313" s="110" t="str">
        <f>CT!CF10</f>
        <v/>
      </c>
      <c r="M313" s="111">
        <f>CT!CG10</f>
        <v>0</v>
      </c>
      <c r="N313" s="112" t="e">
        <f ca="1">IF(L313="S",HLOOKUP(L313,$P$129:U313,K313+1,FALSE)+$A$96,HLOOKUP(L313,$P$129:U313,K313+1,FALSE))</f>
        <v>#N/A</v>
      </c>
      <c r="O313" s="57">
        <f t="shared" si="29"/>
        <v>0</v>
      </c>
      <c r="P313" s="113">
        <f ca="1">'Type E'!B226</f>
        <v>32</v>
      </c>
      <c r="Q313" s="114">
        <f ca="1">'Type J'!B226</f>
        <v>32</v>
      </c>
      <c r="R313" s="115">
        <f ca="1">'Type K'!B226</f>
        <v>32</v>
      </c>
      <c r="S313" s="116">
        <f ca="1">'Type N'!B1473</f>
        <v>32</v>
      </c>
      <c r="T313" s="117">
        <f ca="1">'Type S'!B226</f>
        <v>32</v>
      </c>
      <c r="U313" s="118">
        <f ca="1">'Type T'!B723</f>
        <v>32</v>
      </c>
    </row>
    <row r="314" spans="3:21" ht="13.5" thickBot="1">
      <c r="C314" s="108" t="str">
        <f t="shared" si="38"/>
        <v>SP3</v>
      </c>
      <c r="D314">
        <f>D321</f>
        <v>0</v>
      </c>
      <c r="E314">
        <f ca="1">'Type S'!$B1723</f>
        <v>32</v>
      </c>
      <c r="F314">
        <f ca="1">CHOOSE(IF(ISNA(I314),1,IF(I314&gt;=13,13,2)),formulas!E314+(Temperatures!$D$8-Temperatures!$E$8),(E314-OFFSET(Temperatures!$D$8,formulas!I314-1,1))*(OFFSET(Temperatures!$D$8,formulas!I314,0)-OFFSET(Temperatures!$D$8,formulas!I314-1,0))/(OFFSET(Temperatures!$D$8,formulas!I314,1)-OFFSET(Temperatures!$D$8,formulas!I314-1,1))+OFFSET(Temperatures!$D$8,formulas!I314-1,0),formulas!E314+(Temperatures!$D$14-Temperatures!$E$14))</f>
        <v>31.26202856304058</v>
      </c>
      <c r="G314">
        <f t="shared" ca="1" si="39"/>
        <v>31.3</v>
      </c>
      <c r="I314" s="109">
        <f ca="1">VLOOKUP(E314,Temperatures!$D$8:$F$14,3,TRUE)</f>
        <v>1</v>
      </c>
      <c r="J314">
        <v>5</v>
      </c>
      <c r="K314" s="102">
        <v>185</v>
      </c>
      <c r="L314" s="110" t="str">
        <f>CT!CF11</f>
        <v/>
      </c>
      <c r="M314" s="111">
        <f>CT!CG11</f>
        <v>0</v>
      </c>
      <c r="N314" s="112" t="e">
        <f ca="1">IF(L314="S",HLOOKUP(L314,$P$129:U314,K314+1,FALSE)+$A$96,HLOOKUP(L314,$P$129:U314,K314+1,FALSE))</f>
        <v>#N/A</v>
      </c>
      <c r="O314" s="57">
        <f t="shared" si="29"/>
        <v>0</v>
      </c>
      <c r="P314" s="113">
        <f ca="1">'Type E'!B227</f>
        <v>32</v>
      </c>
      <c r="Q314" s="114">
        <f ca="1">'Type J'!B227</f>
        <v>32</v>
      </c>
      <c r="R314" s="115">
        <f ca="1">'Type K'!B227</f>
        <v>32</v>
      </c>
      <c r="S314" s="116">
        <f ca="1">'Type N'!B1474</f>
        <v>32</v>
      </c>
      <c r="T314" s="117">
        <f ca="1">'Type S'!B227</f>
        <v>32</v>
      </c>
      <c r="U314" s="118">
        <f ca="1">'Type T'!B724</f>
        <v>32</v>
      </c>
    </row>
    <row r="315" spans="3:21" ht="13.5" thickBot="1">
      <c r="C315" s="108" t="str">
        <f t="shared" si="38"/>
        <v>NTS12</v>
      </c>
      <c r="E315">
        <f ca="1">'Type N'!$B238</f>
        <v>32</v>
      </c>
      <c r="F315">
        <f ca="1">CHOOSE(IF(ISNA(I315),1,IF(I315&gt;=3,3,2)),formulas!E315+(Temperatures!$A$14-Temperatures!$B$14),(E315-OFFSET(Temperatures!$A$14,formulas!I315-1,1))*(OFFSET(Temperatures!$A$14,formulas!I315,0)-OFFSET(Temperatures!$A$14,formulas!I315-1,0))/(OFFSET(Temperatures!$A$14,formulas!I315,1)-OFFSET(Temperatures!$A$14,formulas!I315-1,1))+OFFSET(Temperatures!$A$14,formulas!I315-1,0),formulas!E315+(Temperatures!$A$16-Temperatures!$B$16))</f>
        <v>232.32253600002809</v>
      </c>
      <c r="G315">
        <f t="shared" ca="1" si="39"/>
        <v>232.3</v>
      </c>
      <c r="I315" s="109" t="e">
        <f ca="1">VLOOKUP(E315,Temperatures!$A$12:$C$16,3,TRUE)</f>
        <v>#N/A</v>
      </c>
      <c r="J315">
        <v>6</v>
      </c>
      <c r="K315" s="102">
        <v>186</v>
      </c>
      <c r="L315" s="110" t="str">
        <f>CT!CF12</f>
        <v/>
      </c>
      <c r="M315" s="111">
        <f>CT!CG12</f>
        <v>0</v>
      </c>
      <c r="N315" s="112" t="e">
        <f ca="1">IF(L315="S",HLOOKUP(L315,$P$129:U315,K315+1,FALSE)+$A$96,HLOOKUP(L315,$P$129:U315,K315+1,FALSE))</f>
        <v>#N/A</v>
      </c>
      <c r="O315" s="57">
        <f t="shared" si="29"/>
        <v>0</v>
      </c>
      <c r="P315" s="113">
        <f ca="1">'Type E'!B228</f>
        <v>32</v>
      </c>
      <c r="Q315" s="114">
        <f ca="1">'Type J'!B228</f>
        <v>32</v>
      </c>
      <c r="R315" s="115">
        <f ca="1">'Type K'!B228</f>
        <v>32</v>
      </c>
      <c r="S315" s="116">
        <f ca="1">'Type N'!B1475</f>
        <v>32</v>
      </c>
      <c r="T315" s="117">
        <f ca="1">'Type S'!B228</f>
        <v>32</v>
      </c>
      <c r="U315" s="118">
        <f ca="1">'Type T'!B725</f>
        <v>32</v>
      </c>
    </row>
    <row r="316" spans="3:21" ht="13.5" thickBot="1">
      <c r="C316" s="108" t="str">
        <f t="shared" si="38"/>
        <v>NTS10</v>
      </c>
      <c r="E316">
        <f ca="1">'Type N'!$B239</f>
        <v>32</v>
      </c>
      <c r="F316">
        <f ca="1">CHOOSE(IF(ISNA(I316),1,IF(I316&gt;=3,3,2)),formulas!E316+(Temperatures!$D$3-Temperatures!$E$3),(E316-OFFSET(Temperatures!$D$3,formulas!I316-1,1))*(OFFSET(Temperatures!$D$3,formulas!I316,0)-OFFSET(Temperatures!$D$3,formulas!I316-1,0))/(OFFSET(Temperatures!$D$3,formulas!I316,1)-OFFSET(Temperatures!$D$3,formulas!I316-1,1))+OFFSET(Temperatures!$D$3,formulas!I316-1,0),formulas!E316+(Temperatures!$D$5-Temperatures!$E$5))</f>
        <v>32.186053376023438</v>
      </c>
      <c r="G316">
        <f t="shared" ca="1" si="39"/>
        <v>32.200000000000003</v>
      </c>
      <c r="I316" s="109" t="e">
        <f ca="1">VLOOKUP(E316,Temperatures!$D$3:$F$5,3,TRUE)</f>
        <v>#N/A</v>
      </c>
      <c r="J316">
        <v>7</v>
      </c>
      <c r="K316" s="102">
        <v>187</v>
      </c>
      <c r="L316" s="110" t="str">
        <f>CT!CF13</f>
        <v/>
      </c>
      <c r="M316" s="111">
        <f>CT!CG13</f>
        <v>0</v>
      </c>
      <c r="N316" s="112" t="e">
        <f ca="1">IF(L316="S",HLOOKUP(L316,$P$129:U316,K316+1,FALSE)+$A$96,HLOOKUP(L316,$P$129:U316,K316+1,FALSE))</f>
        <v>#N/A</v>
      </c>
      <c r="O316" s="57">
        <f t="shared" si="29"/>
        <v>0</v>
      </c>
      <c r="P316" s="113">
        <f ca="1">'Type E'!B229</f>
        <v>32</v>
      </c>
      <c r="Q316" s="114">
        <f ca="1">'Type J'!B229</f>
        <v>32</v>
      </c>
      <c r="R316" s="115">
        <f ca="1">'Type K'!B229</f>
        <v>32</v>
      </c>
      <c r="S316" s="116">
        <f ca="1">'Type N'!B1476</f>
        <v>32</v>
      </c>
      <c r="T316" s="117">
        <f ca="1">'Type S'!B229</f>
        <v>32</v>
      </c>
      <c r="U316" s="118">
        <f ca="1">'Type T'!B726</f>
        <v>32</v>
      </c>
    </row>
    <row r="317" spans="3:21" ht="13.5" thickBot="1">
      <c r="C317" s="108" t="str">
        <f t="shared" si="38"/>
        <v>TTS1</v>
      </c>
      <c r="E317">
        <f ca="1">'Type T'!$B225</f>
        <v>32</v>
      </c>
      <c r="F317">
        <f ca="1">CHOOSE(IF(ISNA(I317),1,IF(I317&gt;=4,3,2)),formulas!E317+(Temperatures!$A$3-Temperatures!$B$3),(E317-OFFSET(Temperatures!$A$3,formulas!I317-1,1))*(OFFSET(Temperatures!$A$3,formulas!I317,0)-OFFSET(Temperatures!$A$3,formulas!I317-1,0))/(OFFSET(Temperatures!$A$3,formulas!I317,1)-OFFSET(Temperatures!$A$3,formulas!I317-1,1))+OFFSET(Temperatures!$A$3,formulas!I317-1,0),formulas!E317+(Temperatures!$A$3-Temperatures!$B$3))</f>
        <v>0</v>
      </c>
      <c r="G317">
        <f t="shared" ca="1" si="39"/>
        <v>0</v>
      </c>
      <c r="I317" s="109">
        <f ca="1">VLOOKUP(E317,Temperatures!$A$3:$C$5,3,TRUE)</f>
        <v>2</v>
      </c>
      <c r="J317">
        <v>8</v>
      </c>
      <c r="K317" s="102">
        <v>188</v>
      </c>
      <c r="L317" s="110" t="str">
        <f>CT!CF14</f>
        <v/>
      </c>
      <c r="M317" s="111">
        <f>CT!CG14</f>
        <v>0</v>
      </c>
      <c r="N317" s="112" t="e">
        <f ca="1">IF(L317="S",HLOOKUP(L317,$P$129:U317,K317+1,FALSE)+$A$96,HLOOKUP(L317,$P$129:U317,K317+1,FALSE))</f>
        <v>#N/A</v>
      </c>
      <c r="O317" s="57">
        <f t="shared" si="29"/>
        <v>0</v>
      </c>
      <c r="P317" s="113">
        <f ca="1">'Type E'!B230</f>
        <v>32</v>
      </c>
      <c r="Q317" s="114">
        <f ca="1">'Type J'!B230</f>
        <v>32</v>
      </c>
      <c r="R317" s="115">
        <f ca="1">'Type K'!B230</f>
        <v>32</v>
      </c>
      <c r="S317" s="116">
        <f ca="1">'Type N'!B1477</f>
        <v>32</v>
      </c>
      <c r="T317" s="117">
        <f ca="1">'Type S'!B230</f>
        <v>32</v>
      </c>
      <c r="U317" s="118">
        <f ca="1">'Type T'!B727</f>
        <v>32</v>
      </c>
    </row>
    <row r="318" spans="3:21" ht="13.5" thickBot="1">
      <c r="C318" s="108" t="str">
        <f t="shared" si="38"/>
        <v>ST7</v>
      </c>
      <c r="E318" s="119">
        <f ca="1">'ST-7'!$B236</f>
        <v>32.040321848434893</v>
      </c>
      <c r="F318">
        <f ca="1">E318</f>
        <v>32.040321848434893</v>
      </c>
      <c r="G318">
        <f t="shared" ca="1" si="39"/>
        <v>32</v>
      </c>
      <c r="I318" s="109"/>
      <c r="J318">
        <v>9</v>
      </c>
      <c r="K318" s="102">
        <v>189</v>
      </c>
      <c r="L318" s="110" t="str">
        <f>CT!CF15</f>
        <v/>
      </c>
      <c r="M318" s="111">
        <f>CT!CG15</f>
        <v>0</v>
      </c>
      <c r="N318" s="112" t="e">
        <f ca="1">IF(L318="S",HLOOKUP(L318,$P$129:U318,K318+1,FALSE)+$A$96,HLOOKUP(L318,$P$129:U318,K318+1,FALSE))</f>
        <v>#N/A</v>
      </c>
      <c r="O318" s="57">
        <f t="shared" si="29"/>
        <v>0</v>
      </c>
      <c r="P318" s="113">
        <f ca="1">'Type E'!B231</f>
        <v>32</v>
      </c>
      <c r="Q318" s="114">
        <f ca="1">'Type J'!B231</f>
        <v>32</v>
      </c>
      <c r="R318" s="115">
        <f ca="1">'Type K'!B231</f>
        <v>32</v>
      </c>
      <c r="S318" s="116">
        <f ca="1">'Type N'!B1478</f>
        <v>32</v>
      </c>
      <c r="T318" s="117">
        <f ca="1">'Type S'!B231</f>
        <v>32</v>
      </c>
      <c r="U318" s="118">
        <f ca="1">'Type T'!B728</f>
        <v>32</v>
      </c>
    </row>
    <row r="319" spans="3:21" ht="13.5" thickBot="1">
      <c r="C319" s="108" t="str">
        <f>C307</f>
        <v>PRT</v>
      </c>
      <c r="D319" s="119">
        <f>D314</f>
        <v>0</v>
      </c>
      <c r="E319" s="119">
        <f>D319</f>
        <v>0</v>
      </c>
      <c r="F319" s="119">
        <f>E319</f>
        <v>0</v>
      </c>
      <c r="G319" s="119">
        <f>ROUND(F319,3)</f>
        <v>0</v>
      </c>
      <c r="I319" s="109"/>
      <c r="J319">
        <v>10</v>
      </c>
      <c r="K319" s="102">
        <v>190</v>
      </c>
      <c r="L319" s="110" t="str">
        <f>CT!CF16</f>
        <v/>
      </c>
      <c r="M319" s="111">
        <f>CT!CG16</f>
        <v>0</v>
      </c>
      <c r="N319" s="112" t="e">
        <f ca="1">IF(L319="S",HLOOKUP(L319,$P$129:U319,K319+1,FALSE)+$A$96,HLOOKUP(L319,$P$129:U319,K319+1,FALSE))</f>
        <v>#N/A</v>
      </c>
      <c r="O319" s="57">
        <f t="shared" si="29"/>
        <v>0</v>
      </c>
      <c r="P319" s="113">
        <f ca="1">'Type E'!B232</f>
        <v>32</v>
      </c>
      <c r="Q319" s="114">
        <f ca="1">'Type J'!B232</f>
        <v>32</v>
      </c>
      <c r="R319" s="115">
        <f ca="1">'Type K'!B232</f>
        <v>32</v>
      </c>
      <c r="S319" s="116">
        <f ca="1">'Type N'!B1479</f>
        <v>32</v>
      </c>
      <c r="T319" s="117">
        <f ca="1">'Type S'!B232</f>
        <v>32</v>
      </c>
      <c r="U319" s="118">
        <f ca="1">'Type T'!B729</f>
        <v>32</v>
      </c>
    </row>
    <row r="320" spans="3:21" ht="13.5" thickBot="1">
      <c r="C320" s="108" t="s">
        <v>760</v>
      </c>
      <c r="D320" t="s">
        <v>50</v>
      </c>
      <c r="E320" t="s">
        <v>761</v>
      </c>
      <c r="I320" s="109"/>
      <c r="J320">
        <v>11</v>
      </c>
      <c r="K320" s="102">
        <v>191</v>
      </c>
      <c r="L320" s="110" t="str">
        <f>CT!CF17</f>
        <v/>
      </c>
      <c r="M320" s="111">
        <f>CT!CG17</f>
        <v>0</v>
      </c>
      <c r="N320" s="112" t="e">
        <f ca="1">IF(L320="S",HLOOKUP(L320,$P$129:U320,K320+1,FALSE)+$A$96,HLOOKUP(L320,$P$129:U320,K320+1,FALSE))</f>
        <v>#N/A</v>
      </c>
      <c r="O320" s="57">
        <f t="shared" si="29"/>
        <v>0</v>
      </c>
      <c r="P320" s="113">
        <f ca="1">'Type E'!B233</f>
        <v>32</v>
      </c>
      <c r="Q320" s="114">
        <f ca="1">'Type J'!B233</f>
        <v>32</v>
      </c>
      <c r="R320" s="115">
        <f ca="1">'Type K'!B233</f>
        <v>32</v>
      </c>
      <c r="S320" s="116">
        <f ca="1">'Type N'!B1480</f>
        <v>32</v>
      </c>
      <c r="T320" s="117">
        <f ca="1">'Type S'!B233</f>
        <v>32</v>
      </c>
      <c r="U320" s="118">
        <f ca="1">'Type T'!B730</f>
        <v>32</v>
      </c>
    </row>
    <row r="321" spans="3:21" ht="13.5" thickBot="1">
      <c r="C321" s="120" t="str">
        <f>CT!ER3</f>
        <v/>
      </c>
      <c r="D321" s="121">
        <f>CT!ES4</f>
        <v>0</v>
      </c>
      <c r="E321" s="44" t="e">
        <f ca="1">IF(F321="S",VLOOKUP(C321,C313:G319,5,FALSE)+$A$96,VLOOKUP(C321,C313:G319,5,FALSE))</f>
        <v>#N/A</v>
      </c>
      <c r="F321" s="44" t="str">
        <f>IF(OR(C321=C314,C321=C313,C321=C318),"S","")</f>
        <v/>
      </c>
      <c r="G321" s="44"/>
      <c r="H321" s="44"/>
      <c r="I321" s="122"/>
      <c r="J321">
        <v>12</v>
      </c>
      <c r="K321" s="102">
        <v>192</v>
      </c>
      <c r="L321" s="110" t="str">
        <f>CT!CF18</f>
        <v/>
      </c>
      <c r="M321" s="111">
        <f>CT!CG18</f>
        <v>0</v>
      </c>
      <c r="N321" s="112" t="e">
        <f ca="1">IF(L321="S",HLOOKUP(L321,$P$129:U321,K321+1,FALSE)+$A$96,HLOOKUP(L321,$P$129:U321,K321+1,FALSE))</f>
        <v>#N/A</v>
      </c>
      <c r="O321" s="57">
        <f t="shared" si="29"/>
        <v>0</v>
      </c>
      <c r="P321" s="113">
        <f ca="1">'Type E'!B234</f>
        <v>32</v>
      </c>
      <c r="Q321" s="114">
        <f ca="1">'Type J'!B234</f>
        <v>32</v>
      </c>
      <c r="R321" s="115">
        <f ca="1">'Type K'!B234</f>
        <v>32</v>
      </c>
      <c r="S321" s="116">
        <f ca="1">'Type N'!B1481</f>
        <v>32</v>
      </c>
      <c r="T321" s="117">
        <f ca="1">'Type S'!B234</f>
        <v>32</v>
      </c>
      <c r="U321" s="118">
        <f ca="1">'Type T'!B731</f>
        <v>32</v>
      </c>
    </row>
    <row r="322" spans="3:21" ht="13.5" thickBot="1">
      <c r="J322">
        <v>13</v>
      </c>
      <c r="K322" s="102">
        <v>193</v>
      </c>
      <c r="L322" s="110" t="str">
        <f>CT!CF19</f>
        <v/>
      </c>
      <c r="M322" s="111">
        <f>CT!CG19</f>
        <v>0</v>
      </c>
      <c r="N322" s="112" t="e">
        <f ca="1">IF(L322="S",HLOOKUP(L322,$P$129:U322,K322+1,FALSE)+$A$96,HLOOKUP(L322,$P$129:U322,K322+1,FALSE))</f>
        <v>#N/A</v>
      </c>
      <c r="O322" s="57">
        <f t="shared" si="29"/>
        <v>0</v>
      </c>
      <c r="P322" s="113">
        <f ca="1">'Type E'!B235</f>
        <v>32</v>
      </c>
      <c r="Q322" s="114">
        <f ca="1">'Type J'!B235</f>
        <v>32</v>
      </c>
      <c r="R322" s="115">
        <f ca="1">'Type K'!B235</f>
        <v>32</v>
      </c>
      <c r="S322" s="116">
        <f ca="1">'Type N'!B1482</f>
        <v>32</v>
      </c>
      <c r="T322" s="117">
        <f ca="1">'Type S'!B235</f>
        <v>32</v>
      </c>
      <c r="U322" s="118">
        <f ca="1">'Type T'!B732</f>
        <v>32</v>
      </c>
    </row>
    <row r="323" spans="3:21" ht="13.5" thickBot="1">
      <c r="C323" s="104">
        <v>20</v>
      </c>
      <c r="D323" s="105"/>
      <c r="E323" s="105"/>
      <c r="F323" s="105"/>
      <c r="G323" s="105"/>
      <c r="H323" s="105"/>
      <c r="I323" s="106"/>
      <c r="J323">
        <v>14</v>
      </c>
      <c r="K323" s="102">
        <v>194</v>
      </c>
      <c r="L323" s="110" t="str">
        <f>CT!CF20</f>
        <v/>
      </c>
      <c r="M323" s="111">
        <f>CT!CG20</f>
        <v>0</v>
      </c>
      <c r="N323" s="112" t="e">
        <f ca="1">IF(L323="S",HLOOKUP(L323,$P$129:U323,K323+1,FALSE)+$A$96,HLOOKUP(L323,$P$129:U323,K323+1,FALSE))</f>
        <v>#N/A</v>
      </c>
      <c r="O323" s="57">
        <f t="shared" si="29"/>
        <v>0</v>
      </c>
      <c r="P323" s="113">
        <f ca="1">'Type E'!B236</f>
        <v>32</v>
      </c>
      <c r="Q323" s="114">
        <f ca="1">'Type J'!B236</f>
        <v>32</v>
      </c>
      <c r="R323" s="115">
        <f ca="1">'Type K'!B236</f>
        <v>32</v>
      </c>
      <c r="S323" s="116">
        <f ca="1">'Type N'!B1483</f>
        <v>32</v>
      </c>
      <c r="T323" s="117">
        <f ca="1">'Type S'!B236</f>
        <v>32</v>
      </c>
      <c r="U323" s="118">
        <f ca="1">'Type T'!B733</f>
        <v>32</v>
      </c>
    </row>
    <row r="324" spans="3:21" ht="13.5" thickBot="1">
      <c r="C324" s="108" t="s">
        <v>206</v>
      </c>
      <c r="D324" t="s">
        <v>50</v>
      </c>
      <c r="E324" t="s">
        <v>243</v>
      </c>
      <c r="F324" t="s">
        <v>749</v>
      </c>
      <c r="G324" t="s">
        <v>750</v>
      </c>
      <c r="I324" s="109"/>
      <c r="J324">
        <v>15</v>
      </c>
      <c r="K324" s="102">
        <v>195</v>
      </c>
      <c r="L324" s="110" t="str">
        <f>CT!CF21</f>
        <v/>
      </c>
      <c r="M324" s="111">
        <f>CT!CG21</f>
        <v>0</v>
      </c>
      <c r="N324" s="112" t="e">
        <f ca="1">IF(L324="S",HLOOKUP(L324,$P$129:U324,K324+1,FALSE)+$A$96,HLOOKUP(L324,$P$129:U324,K324+1,FALSE))</f>
        <v>#N/A</v>
      </c>
      <c r="O324" s="57">
        <f t="shared" si="29"/>
        <v>0</v>
      </c>
      <c r="P324" s="113">
        <f ca="1">'Type E'!B237</f>
        <v>32</v>
      </c>
      <c r="Q324" s="114">
        <f ca="1">'Type J'!B237</f>
        <v>32</v>
      </c>
      <c r="R324" s="115">
        <f ca="1">'Type K'!B237</f>
        <v>32</v>
      </c>
      <c r="S324" s="116">
        <f ca="1">'Type N'!B1484</f>
        <v>32</v>
      </c>
      <c r="T324" s="117">
        <f ca="1">'Type S'!B237</f>
        <v>32</v>
      </c>
      <c r="U324" s="118">
        <f ca="1">'Type T'!B734</f>
        <v>32</v>
      </c>
    </row>
    <row r="325" spans="3:21" ht="13.5" thickBot="1">
      <c r="C325" s="108" t="str">
        <f t="shared" ref="C325:C330" si="40">C313</f>
        <v>SP1</v>
      </c>
      <c r="E325">
        <f ca="1">'Type S'!$B1734</f>
        <v>32</v>
      </c>
      <c r="F325">
        <f ca="1">CHOOSE(IF(ISNA(I325),1,IF(I325&gt;=13,13,2)),formulas!E325+(Temperatures!$H$3-Temperatures!$I$3),(E325-OFFSET(Temperatures!$H$3,formulas!I325-1,1))*(OFFSET(Temperatures!$H$3,formulas!I325,0)-OFFSET(Temperatures!$H$3,formulas!I325-1,0))/(OFFSET(Temperatures!$H$3,formulas!I325,1)-OFFSET(Temperatures!$H$3,formulas!I325-1,1))+OFFSET(Temperatures!$H$3,formulas!I325-1,0),formulas!E325+(Temperatures!$H$15-Temperatures!$I$15))</f>
        <v>31.268165753613559</v>
      </c>
      <c r="G325">
        <f t="shared" ref="G325:G330" ca="1" si="41">ROUND(F325,1)</f>
        <v>31.3</v>
      </c>
      <c r="I325" s="109">
        <f ca="1">VLOOKUP(E325,Temperatures!$H$3:$J$15,3,TRUE)</f>
        <v>1</v>
      </c>
      <c r="J325">
        <v>16</v>
      </c>
      <c r="K325" s="102">
        <v>196</v>
      </c>
      <c r="L325" s="110" t="str">
        <f>CT!CF22</f>
        <v/>
      </c>
      <c r="M325" s="111">
        <f>CT!CG22</f>
        <v>0</v>
      </c>
      <c r="N325" s="112" t="e">
        <f ca="1">IF(L325="S",HLOOKUP(L325,$P$129:U325,K325+1,FALSE)+$A$96,HLOOKUP(L325,$P$129:U325,K325+1,FALSE))</f>
        <v>#N/A</v>
      </c>
      <c r="O325" s="57">
        <f t="shared" si="29"/>
        <v>0</v>
      </c>
      <c r="P325" s="113">
        <f ca="1">'Type E'!B238</f>
        <v>32</v>
      </c>
      <c r="Q325" s="114">
        <f ca="1">'Type J'!B238</f>
        <v>32</v>
      </c>
      <c r="R325" s="115">
        <f ca="1">'Type K'!B238</f>
        <v>32</v>
      </c>
      <c r="S325" s="116">
        <f ca="1">'Type N'!B1485</f>
        <v>32</v>
      </c>
      <c r="T325" s="117">
        <f ca="1">'Type S'!B238</f>
        <v>32</v>
      </c>
      <c r="U325" s="118">
        <f ca="1">'Type T'!B735</f>
        <v>32</v>
      </c>
    </row>
    <row r="326" spans="3:21" ht="13.5" thickBot="1">
      <c r="C326" s="108" t="str">
        <f t="shared" si="40"/>
        <v>SP3</v>
      </c>
      <c r="D326">
        <f>D333</f>
        <v>0</v>
      </c>
      <c r="E326">
        <f ca="1">'Type S'!$B1735</f>
        <v>32</v>
      </c>
      <c r="F326">
        <f ca="1">CHOOSE(IF(ISNA(I326),1,IF(I326&gt;=13,13,2)),formulas!E326+(Temperatures!$D$8-Temperatures!$E$8),(E326-OFFSET(Temperatures!$D$8,formulas!I326-1,1))*(OFFSET(Temperatures!$D$8,formulas!I326,0)-OFFSET(Temperatures!$D$8,formulas!I326-1,0))/(OFFSET(Temperatures!$D$8,formulas!I326,1)-OFFSET(Temperatures!$D$8,formulas!I326-1,1))+OFFSET(Temperatures!$D$8,formulas!I326-1,0),formulas!E326+(Temperatures!$D$14-Temperatures!$E$14))</f>
        <v>31.26202856304058</v>
      </c>
      <c r="G326">
        <f t="shared" ca="1" si="41"/>
        <v>31.3</v>
      </c>
      <c r="I326" s="109">
        <f ca="1">VLOOKUP(E326,Temperatures!$D$8:$F$14,3,TRUE)</f>
        <v>1</v>
      </c>
      <c r="J326">
        <v>17</v>
      </c>
      <c r="K326" s="102">
        <v>197</v>
      </c>
      <c r="L326" s="110" t="str">
        <f>CT!CF23</f>
        <v/>
      </c>
      <c r="M326" s="111">
        <f>CT!CG23</f>
        <v>0</v>
      </c>
      <c r="N326" s="112" t="e">
        <f ca="1">IF(L326="S",HLOOKUP(L326,$P$129:U326,K326+1,FALSE)+$A$96,HLOOKUP(L326,$P$129:U326,K326+1,FALSE))</f>
        <v>#N/A</v>
      </c>
      <c r="O326" s="57">
        <f t="shared" si="29"/>
        <v>0</v>
      </c>
      <c r="P326" s="113">
        <f ca="1">'Type E'!B239</f>
        <v>32</v>
      </c>
      <c r="Q326" s="114">
        <f ca="1">'Type J'!B239</f>
        <v>32</v>
      </c>
      <c r="R326" s="115">
        <f ca="1">'Type K'!B239</f>
        <v>32</v>
      </c>
      <c r="S326" s="116">
        <f ca="1">'Type N'!B1486</f>
        <v>32</v>
      </c>
      <c r="T326" s="117">
        <f ca="1">'Type S'!B239</f>
        <v>32</v>
      </c>
      <c r="U326" s="118">
        <f ca="1">'Type T'!B736</f>
        <v>32</v>
      </c>
    </row>
    <row r="327" spans="3:21" ht="13.5" thickBot="1">
      <c r="C327" s="108" t="str">
        <f t="shared" si="40"/>
        <v>NTS12</v>
      </c>
      <c r="E327">
        <f ca="1">'Type N'!$B250</f>
        <v>32</v>
      </c>
      <c r="F327">
        <f ca="1">CHOOSE(IF(ISNA(I327),1,IF(I327&gt;=3,3,2)),formulas!E327+(Temperatures!$A$14-Temperatures!$B$14),(E327-OFFSET(Temperatures!$A$14,formulas!I327-1,1))*(OFFSET(Temperatures!$A$14,formulas!I327,0)-OFFSET(Temperatures!$A$14,formulas!I327-1,0))/(OFFSET(Temperatures!$A$14,formulas!I327,1)-OFFSET(Temperatures!$A$14,formulas!I327-1,1))+OFFSET(Temperatures!$A$14,formulas!I327-1,0),formulas!E327+(Temperatures!$A$16-Temperatures!$B$16))</f>
        <v>232.32253600002809</v>
      </c>
      <c r="G327">
        <f t="shared" ca="1" si="41"/>
        <v>232.3</v>
      </c>
      <c r="I327" s="109" t="e">
        <f ca="1">VLOOKUP(E327,Temperatures!$A$12:$C$16,3,TRUE)</f>
        <v>#N/A</v>
      </c>
      <c r="J327">
        <v>18</v>
      </c>
      <c r="K327" s="102">
        <v>198</v>
      </c>
      <c r="L327" s="110" t="str">
        <f>CT!CF24</f>
        <v/>
      </c>
      <c r="M327" s="111">
        <f>CT!CG24</f>
        <v>0</v>
      </c>
      <c r="N327" s="112" t="e">
        <f ca="1">IF(L327="S",HLOOKUP(L327,$P$129:U327,K327+1,FALSE)+$A$96,HLOOKUP(L327,$P$129:U327,K327+1,FALSE))</f>
        <v>#N/A</v>
      </c>
      <c r="O327" s="57">
        <f t="shared" ref="O327:O390" si="42">M327</f>
        <v>0</v>
      </c>
      <c r="P327" s="113">
        <f ca="1">'Type E'!B240</f>
        <v>32</v>
      </c>
      <c r="Q327" s="114">
        <f ca="1">'Type J'!B240</f>
        <v>32</v>
      </c>
      <c r="R327" s="115">
        <f ca="1">'Type K'!B240</f>
        <v>32</v>
      </c>
      <c r="S327" s="116">
        <f ca="1">'Type N'!B1487</f>
        <v>32</v>
      </c>
      <c r="T327" s="117">
        <f ca="1">'Type S'!B240</f>
        <v>32</v>
      </c>
      <c r="U327" s="118">
        <f ca="1">'Type T'!B737</f>
        <v>32</v>
      </c>
    </row>
    <row r="328" spans="3:21" ht="13.5" thickBot="1">
      <c r="C328" s="108" t="str">
        <f t="shared" si="40"/>
        <v>NTS10</v>
      </c>
      <c r="E328">
        <f ca="1">'Type N'!$B251</f>
        <v>32</v>
      </c>
      <c r="F328">
        <f ca="1">CHOOSE(IF(ISNA(I328),1,IF(I328&gt;=3,3,2)),formulas!E328+(Temperatures!$D$3-Temperatures!$E$3),(E328-OFFSET(Temperatures!$D$3,formulas!I328-1,1))*(OFFSET(Temperatures!$D$3,formulas!I328,0)-OFFSET(Temperatures!$D$3,formulas!I328-1,0))/(OFFSET(Temperatures!$D$3,formulas!I328,1)-OFFSET(Temperatures!$D$3,formulas!I328-1,1))+OFFSET(Temperatures!$D$3,formulas!I328-1,0),formulas!E328+(Temperatures!$D$5-Temperatures!$E$5))</f>
        <v>32.186053376023438</v>
      </c>
      <c r="G328">
        <f t="shared" ca="1" si="41"/>
        <v>32.200000000000003</v>
      </c>
      <c r="I328" s="109" t="e">
        <f ca="1">VLOOKUP(E328,Temperatures!$D$3:$F$5,3,TRUE)</f>
        <v>#N/A</v>
      </c>
      <c r="J328">
        <v>19</v>
      </c>
      <c r="K328" s="102">
        <v>199</v>
      </c>
      <c r="L328" s="110" t="str">
        <f>CT!CF25</f>
        <v/>
      </c>
      <c r="M328" s="111">
        <f>CT!CG25</f>
        <v>0</v>
      </c>
      <c r="N328" s="112" t="e">
        <f ca="1">IF(L328="S",HLOOKUP(L328,$P$129:U328,K328+1,FALSE)+$A$96,HLOOKUP(L328,$P$129:U328,K328+1,FALSE))</f>
        <v>#N/A</v>
      </c>
      <c r="O328" s="57">
        <f t="shared" si="42"/>
        <v>0</v>
      </c>
      <c r="P328" s="113">
        <f ca="1">'Type E'!B241</f>
        <v>32</v>
      </c>
      <c r="Q328" s="114">
        <f ca="1">'Type J'!B241</f>
        <v>32</v>
      </c>
      <c r="R328" s="115">
        <f ca="1">'Type K'!B241</f>
        <v>32</v>
      </c>
      <c r="S328" s="116">
        <f ca="1">'Type N'!B1488</f>
        <v>32</v>
      </c>
      <c r="T328" s="117">
        <f ca="1">'Type S'!B241</f>
        <v>32</v>
      </c>
      <c r="U328" s="118">
        <f ca="1">'Type T'!B738</f>
        <v>32</v>
      </c>
    </row>
    <row r="329" spans="3:21" ht="13.5" thickBot="1">
      <c r="C329" s="108" t="str">
        <f t="shared" si="40"/>
        <v>TTS1</v>
      </c>
      <c r="E329">
        <f ca="1">'Type T'!$B237</f>
        <v>32</v>
      </c>
      <c r="F329">
        <f ca="1">CHOOSE(IF(ISNA(I329),1,IF(I329&gt;=4,3,2)),formulas!E329+(Temperatures!$A$3-Temperatures!$B$3),(E329-OFFSET(Temperatures!$A$3,formulas!I329-1,1))*(OFFSET(Temperatures!$A$3,formulas!I329,0)-OFFSET(Temperatures!$A$3,formulas!I329-1,0))/(OFFSET(Temperatures!$A$3,formulas!I329,1)-OFFSET(Temperatures!$A$3,formulas!I329-1,1))+OFFSET(Temperatures!$A$3,formulas!I329-1,0),formulas!E329+(Temperatures!$A$3-Temperatures!$B$3))</f>
        <v>0</v>
      </c>
      <c r="G329">
        <f t="shared" ca="1" si="41"/>
        <v>0</v>
      </c>
      <c r="I329" s="109">
        <f ca="1">VLOOKUP(E329,Temperatures!$A$3:$C$5,3,TRUE)</f>
        <v>2</v>
      </c>
      <c r="J329">
        <v>20</v>
      </c>
      <c r="K329" s="102">
        <v>200</v>
      </c>
      <c r="L329" s="110" t="str">
        <f>CT!CF26</f>
        <v/>
      </c>
      <c r="M329" s="111">
        <f>CT!CG26</f>
        <v>0</v>
      </c>
      <c r="N329" s="112" t="e">
        <f ca="1">IF(L329="S",HLOOKUP(L329,$P$129:U329,K329+1,FALSE)+$A$96,HLOOKUP(L329,$P$129:U329,K329+1,FALSE))</f>
        <v>#N/A</v>
      </c>
      <c r="O329" s="57">
        <f t="shared" si="42"/>
        <v>0</v>
      </c>
      <c r="P329" s="113">
        <f ca="1">'Type E'!B242</f>
        <v>32</v>
      </c>
      <c r="Q329" s="114">
        <f ca="1">'Type J'!B242</f>
        <v>32</v>
      </c>
      <c r="R329" s="115">
        <f ca="1">'Type K'!B242</f>
        <v>32</v>
      </c>
      <c r="S329" s="116">
        <f ca="1">'Type N'!B1489</f>
        <v>32</v>
      </c>
      <c r="T329" s="117">
        <f ca="1">'Type S'!B242</f>
        <v>32</v>
      </c>
      <c r="U329" s="118">
        <f ca="1">'Type T'!B739</f>
        <v>32</v>
      </c>
    </row>
    <row r="330" spans="3:21" ht="13.5" thickBot="1">
      <c r="C330" s="108" t="str">
        <f t="shared" si="40"/>
        <v>ST7</v>
      </c>
      <c r="E330" s="119">
        <f ca="1">'ST-7'!$B248</f>
        <v>32.040321848434893</v>
      </c>
      <c r="F330">
        <f ca="1">E330</f>
        <v>32.040321848434893</v>
      </c>
      <c r="G330">
        <f t="shared" ca="1" si="41"/>
        <v>32</v>
      </c>
      <c r="I330" s="109"/>
      <c r="J330" s="125">
        <v>12</v>
      </c>
      <c r="K330" s="102">
        <v>201</v>
      </c>
      <c r="L330" s="110" t="str">
        <f>CT!CN7</f>
        <v>J</v>
      </c>
      <c r="M330" s="111">
        <f>CT!CO7</f>
        <v>0</v>
      </c>
      <c r="N330" s="112">
        <f ca="1">IF(L330="S",HLOOKUP(L330,$P$129:U330,K330+1,FALSE)+$A$96,HLOOKUP(L330,$P$129:U330,K330+1,FALSE))</f>
        <v>32</v>
      </c>
      <c r="O330" s="57">
        <f t="shared" si="42"/>
        <v>0</v>
      </c>
      <c r="P330" s="113">
        <f ca="1">'Type E'!B243</f>
        <v>32</v>
      </c>
      <c r="Q330" s="114">
        <f ca="1">'Type J'!B243</f>
        <v>32</v>
      </c>
      <c r="R330" s="115">
        <f ca="1">'Type K'!B243</f>
        <v>32</v>
      </c>
      <c r="S330" s="116">
        <f ca="1">'Type N'!B1490</f>
        <v>32</v>
      </c>
      <c r="T330" s="117">
        <f ca="1">'Type S'!B243</f>
        <v>32</v>
      </c>
      <c r="U330" s="118">
        <f ca="1">'Type T'!B740</f>
        <v>32</v>
      </c>
    </row>
    <row r="331" spans="3:21" ht="13.5" thickBot="1">
      <c r="C331" s="108" t="str">
        <f>C319</f>
        <v>PRT</v>
      </c>
      <c r="D331" s="119">
        <f>D326</f>
        <v>0</v>
      </c>
      <c r="E331" s="119">
        <f>D331</f>
        <v>0</v>
      </c>
      <c r="F331" s="119">
        <f>E331</f>
        <v>0</v>
      </c>
      <c r="G331" s="119">
        <f>ROUND(F331,3)</f>
        <v>0</v>
      </c>
      <c r="I331" s="109"/>
      <c r="J331">
        <v>2</v>
      </c>
      <c r="K331" s="102">
        <v>202</v>
      </c>
      <c r="L331" s="110" t="str">
        <f>CT!CN8</f>
        <v>J</v>
      </c>
      <c r="M331" s="111">
        <f>CT!CO8</f>
        <v>0</v>
      </c>
      <c r="N331" s="112">
        <f ca="1">IF(L331="S",HLOOKUP(L331,$P$129:U331,K331+1,FALSE)+$A$96,HLOOKUP(L331,$P$129:U331,K331+1,FALSE))</f>
        <v>32</v>
      </c>
      <c r="O331" s="57">
        <f t="shared" si="42"/>
        <v>0</v>
      </c>
      <c r="P331" s="113">
        <f ca="1">'Type E'!B244</f>
        <v>32</v>
      </c>
      <c r="Q331" s="114">
        <f ca="1">'Type J'!B244</f>
        <v>32</v>
      </c>
      <c r="R331" s="115">
        <f ca="1">'Type K'!B244</f>
        <v>32</v>
      </c>
      <c r="S331" s="116">
        <f ca="1">'Type N'!B1491</f>
        <v>32</v>
      </c>
      <c r="T331" s="117">
        <f ca="1">'Type S'!B244</f>
        <v>32</v>
      </c>
      <c r="U331" s="118">
        <f ca="1">'Type T'!B741</f>
        <v>32</v>
      </c>
    </row>
    <row r="332" spans="3:21" ht="13.5" thickBot="1">
      <c r="C332" s="108" t="s">
        <v>760</v>
      </c>
      <c r="D332" t="s">
        <v>50</v>
      </c>
      <c r="E332" t="s">
        <v>761</v>
      </c>
      <c r="I332" s="109"/>
      <c r="J332">
        <v>3</v>
      </c>
      <c r="K332" s="102">
        <v>203</v>
      </c>
      <c r="L332" s="110" t="str">
        <f>CT!CN9</f>
        <v/>
      </c>
      <c r="M332" s="111">
        <f>CT!CO9</f>
        <v>0</v>
      </c>
      <c r="N332" s="112" t="e">
        <f ca="1">IF(L332="S",HLOOKUP(L332,$P$129:U332,K332+1,FALSE)+$A$96,HLOOKUP(L332,$P$129:U332,K332+1,FALSE))</f>
        <v>#N/A</v>
      </c>
      <c r="O332" s="57">
        <f t="shared" si="42"/>
        <v>0</v>
      </c>
      <c r="P332" s="113">
        <f ca="1">'Type E'!B245</f>
        <v>32</v>
      </c>
      <c r="Q332" s="114">
        <f ca="1">'Type J'!B245</f>
        <v>32</v>
      </c>
      <c r="R332" s="115">
        <f ca="1">'Type K'!B245</f>
        <v>32</v>
      </c>
      <c r="S332" s="116">
        <f ca="1">'Type N'!B1492</f>
        <v>32</v>
      </c>
      <c r="T332" s="117">
        <f ca="1">'Type S'!B245</f>
        <v>32</v>
      </c>
      <c r="U332" s="118">
        <f ca="1">'Type T'!B742</f>
        <v>32</v>
      </c>
    </row>
    <row r="333" spans="3:21" ht="13.5" thickBot="1">
      <c r="C333" s="120" t="str">
        <f>CT!EZ3</f>
        <v/>
      </c>
      <c r="D333" s="121">
        <f>CT!FA4</f>
        <v>0</v>
      </c>
      <c r="E333" s="44" t="e">
        <f ca="1">IF(F333="S",VLOOKUP(C333,C325:G331,5,FALSE)+$A$96,VLOOKUP(C333,C325:G331,5,FALSE))</f>
        <v>#N/A</v>
      </c>
      <c r="F333" s="44" t="str">
        <f>IF(OR(C333=C326,C333=C325,C333=C330),"S","")</f>
        <v/>
      </c>
      <c r="G333" s="44"/>
      <c r="H333" s="44"/>
      <c r="I333" s="122"/>
      <c r="J333">
        <v>4</v>
      </c>
      <c r="K333" s="102">
        <v>204</v>
      </c>
      <c r="L333" s="110" t="str">
        <f>CT!CN10</f>
        <v/>
      </c>
      <c r="M333" s="111">
        <f>CT!CO10</f>
        <v>0</v>
      </c>
      <c r="N333" s="112" t="e">
        <f ca="1">IF(L333="S",HLOOKUP(L333,$P$129:U333,K333+1,FALSE)+$A$96,HLOOKUP(L333,$P$129:U333,K333+1,FALSE))</f>
        <v>#N/A</v>
      </c>
      <c r="O333" s="57">
        <f t="shared" si="42"/>
        <v>0</v>
      </c>
      <c r="P333" s="113">
        <f ca="1">'Type E'!B246</f>
        <v>32</v>
      </c>
      <c r="Q333" s="114">
        <f ca="1">'Type J'!B246</f>
        <v>32</v>
      </c>
      <c r="R333" s="115">
        <f ca="1">'Type K'!B246</f>
        <v>32</v>
      </c>
      <c r="S333" s="116">
        <f ca="1">'Type N'!B1493</f>
        <v>32</v>
      </c>
      <c r="T333" s="117">
        <f ca="1">'Type S'!B246</f>
        <v>32</v>
      </c>
      <c r="U333" s="118">
        <f ca="1">'Type T'!B743</f>
        <v>32</v>
      </c>
    </row>
    <row r="334" spans="3:21" ht="29.25" customHeight="1" thickBot="1">
      <c r="E334" t="s">
        <v>766</v>
      </c>
      <c r="J334">
        <v>5</v>
      </c>
      <c r="K334" s="102">
        <v>205</v>
      </c>
      <c r="L334" s="110" t="str">
        <f>CT!CN11</f>
        <v/>
      </c>
      <c r="M334" s="111">
        <f>CT!CO11</f>
        <v>0</v>
      </c>
      <c r="N334" s="112" t="e">
        <f ca="1">IF(L334="S",HLOOKUP(L334,$P$129:U334,K334+1,FALSE)+$A$96,HLOOKUP(L334,$P$129:U334,K334+1,FALSE))</f>
        <v>#N/A</v>
      </c>
      <c r="O334" s="57">
        <f t="shared" si="42"/>
        <v>0</v>
      </c>
      <c r="P334" s="113">
        <f ca="1">'Type E'!B247</f>
        <v>32</v>
      </c>
      <c r="Q334" s="114">
        <f ca="1">'Type J'!B247</f>
        <v>32</v>
      </c>
      <c r="R334" s="115">
        <f ca="1">'Type K'!B247</f>
        <v>32</v>
      </c>
      <c r="S334" s="116">
        <f ca="1">'Type N'!B1494</f>
        <v>32</v>
      </c>
      <c r="T334" s="117">
        <f ca="1">'Type S'!B247</f>
        <v>32</v>
      </c>
      <c r="U334" s="118">
        <f ca="1">'Type T'!B744</f>
        <v>32</v>
      </c>
    </row>
    <row r="335" spans="3:21" ht="13.5" thickBot="1">
      <c r="C335" s="161" t="s">
        <v>767</v>
      </c>
      <c r="D335" s="105" t="s">
        <v>768</v>
      </c>
      <c r="E335" s="105" t="s">
        <v>243</v>
      </c>
      <c r="F335" s="105" t="s">
        <v>769</v>
      </c>
      <c r="G335" s="105"/>
      <c r="H335" s="105"/>
      <c r="I335" s="106"/>
      <c r="J335">
        <v>6</v>
      </c>
      <c r="K335" s="102">
        <v>206</v>
      </c>
      <c r="L335" s="110" t="str">
        <f>CT!CN12</f>
        <v/>
      </c>
      <c r="M335" s="111">
        <f>CT!CO12</f>
        <v>0</v>
      </c>
      <c r="N335" s="112" t="e">
        <f ca="1">IF(L335="S",HLOOKUP(L335,$P$129:U335,K335+1,FALSE)+$A$96,HLOOKUP(L335,$P$129:U335,K335+1,FALSE))</f>
        <v>#N/A</v>
      </c>
      <c r="O335" s="57">
        <f t="shared" si="42"/>
        <v>0</v>
      </c>
      <c r="P335" s="113">
        <f ca="1">'Type E'!B248</f>
        <v>32</v>
      </c>
      <c r="Q335" s="114">
        <f ca="1">'Type J'!B248</f>
        <v>32</v>
      </c>
      <c r="R335" s="115">
        <f ca="1">'Type K'!B248</f>
        <v>32</v>
      </c>
      <c r="S335" s="116">
        <f ca="1">'Type N'!B1495</f>
        <v>32</v>
      </c>
      <c r="T335" s="117">
        <f ca="1">'Type S'!B248</f>
        <v>32</v>
      </c>
      <c r="U335" s="118">
        <f ca="1">'Type T'!B745</f>
        <v>32</v>
      </c>
    </row>
    <row r="336" spans="3:21" ht="13.5" thickBot="1">
      <c r="C336" s="108">
        <f>'SP-3Calibration'!B14</f>
        <v>0</v>
      </c>
      <c r="D336">
        <f>'SP-3Calibration'!C14</f>
        <v>0</v>
      </c>
      <c r="E336">
        <f ca="1">IF(ISERROR(SEARCH("st",C336)),'Type S'!B1501,'ST-7'!B3)</f>
        <v>32</v>
      </c>
      <c r="F336">
        <f ca="1">CHOOSE(IF(ISNA(I336),1,IF(I336&gt;=13,13,2)),formulas!E336+(Temperatures!$H$3-Temperatures!$I$3),(E336-OFFSET(Temperatures!$H$3,formulas!I336-1,1))*(OFFSET(Temperatures!$H$3,formulas!I336,0)-OFFSET(Temperatures!$H$3,formulas!I336-1,0))/(OFFSET(Temperatures!$H$3,formulas!I336,1)-OFFSET(Temperatures!$H$3,formulas!I336-1,1))+OFFSET(Temperatures!$H$3,formulas!I336-1,0),formulas!E336+(Temperatures!$H$15-Temperatures!$I$15))</f>
        <v>31.268165753613559</v>
      </c>
      <c r="I336" s="109">
        <f ca="1">VLOOKUP(E336,Temperatures!$H$3:$J$15,3,TRUE)</f>
        <v>1</v>
      </c>
      <c r="J336">
        <v>7</v>
      </c>
      <c r="K336" s="102">
        <v>207</v>
      </c>
      <c r="L336" s="110" t="str">
        <f>CT!CN13</f>
        <v/>
      </c>
      <c r="M336" s="111">
        <f>CT!CO13</f>
        <v>0</v>
      </c>
      <c r="N336" s="112" t="e">
        <f ca="1">IF(L336="S",HLOOKUP(L336,$P$129:U336,K336+1,FALSE)+$A$96,HLOOKUP(L336,$P$129:U336,K336+1,FALSE))</f>
        <v>#N/A</v>
      </c>
      <c r="O336" s="57">
        <f t="shared" si="42"/>
        <v>0</v>
      </c>
      <c r="P336" s="113">
        <f ca="1">'Type E'!B249</f>
        <v>32</v>
      </c>
      <c r="Q336" s="114">
        <f ca="1">'Type J'!B249</f>
        <v>32</v>
      </c>
      <c r="R336" s="115">
        <f ca="1">'Type K'!B249</f>
        <v>32</v>
      </c>
      <c r="S336" s="116">
        <f ca="1">'Type N'!B1496</f>
        <v>32</v>
      </c>
      <c r="T336" s="117">
        <f ca="1">'Type S'!B249</f>
        <v>32</v>
      </c>
      <c r="U336" s="118">
        <f ca="1">'Type T'!B746</f>
        <v>32</v>
      </c>
    </row>
    <row r="337" spans="3:21" ht="13.5" thickBot="1">
      <c r="C337" s="108">
        <f>'SP-3Calibration'!B17</f>
        <v>0</v>
      </c>
      <c r="D337">
        <f>'SP-3Calibration'!C17</f>
        <v>0</v>
      </c>
      <c r="E337">
        <f ca="1">IF(ISERROR(SEARCH("st",C337)),'Type S'!B1502,'ST-7'!B4)</f>
        <v>32</v>
      </c>
      <c r="F337">
        <f ca="1">CHOOSE(IF(ISNA(I337),1,IF(I337&gt;=13,13,2)),formulas!E337+(Temperatures!$H$3-Temperatures!$I$3),(E337-OFFSET(Temperatures!$H$3,formulas!I337-1,1))*(OFFSET(Temperatures!$H$3,formulas!I337,0)-OFFSET(Temperatures!$H$3,formulas!I337-1,0))/(OFFSET(Temperatures!$H$3,formulas!I337,1)-OFFSET(Temperatures!$H$3,formulas!I337-1,1))+OFFSET(Temperatures!$H$3,formulas!I337-1,0),formulas!E337+(Temperatures!$H$15-Temperatures!$I$15))</f>
        <v>31.268165753613559</v>
      </c>
      <c r="I337" s="109">
        <f ca="1">VLOOKUP(E337,Temperatures!$H$3:$J$15,3,TRUE)</f>
        <v>1</v>
      </c>
      <c r="J337">
        <v>8</v>
      </c>
      <c r="K337" s="102">
        <v>208</v>
      </c>
      <c r="L337" s="110" t="str">
        <f>CT!CN14</f>
        <v/>
      </c>
      <c r="M337" s="111">
        <f>CT!CO14</f>
        <v>0</v>
      </c>
      <c r="N337" s="112" t="e">
        <f ca="1">IF(L337="S",HLOOKUP(L337,$P$129:U337,K337+1,FALSE)+$A$96,HLOOKUP(L337,$P$129:U337,K337+1,FALSE))</f>
        <v>#N/A</v>
      </c>
      <c r="O337" s="57">
        <f t="shared" si="42"/>
        <v>0</v>
      </c>
      <c r="P337" s="113">
        <f ca="1">'Type E'!B250</f>
        <v>32</v>
      </c>
      <c r="Q337" s="114">
        <f ca="1">'Type J'!B250</f>
        <v>32</v>
      </c>
      <c r="R337" s="115">
        <f ca="1">'Type K'!B250</f>
        <v>32</v>
      </c>
      <c r="S337" s="116">
        <f ca="1">'Type N'!B1497</f>
        <v>32</v>
      </c>
      <c r="T337" s="117">
        <f ca="1">'Type S'!B250</f>
        <v>32</v>
      </c>
      <c r="U337" s="118">
        <f ca="1">'Type T'!B747</f>
        <v>32</v>
      </c>
    </row>
    <row r="338" spans="3:21" ht="13.5" thickBot="1">
      <c r="C338" s="108">
        <f>'SP-3Calibration'!B20</f>
        <v>0</v>
      </c>
      <c r="D338">
        <f>'SP-3Calibration'!C20</f>
        <v>0</v>
      </c>
      <c r="E338">
        <f ca="1">IF(ISERROR(SEARCH("st",C338)),'Type S'!B1503,'ST-7'!B5)</f>
        <v>32</v>
      </c>
      <c r="F338">
        <f ca="1">CHOOSE(IF(ISNA(I338),1,IF(I338&gt;=13,13,2)),formulas!E338+(Temperatures!$H$3-Temperatures!$I$3),(E338-OFFSET(Temperatures!$H$3,formulas!I338-1,1))*(OFFSET(Temperatures!$H$3,formulas!I338,0)-OFFSET(Temperatures!$H$3,formulas!I338-1,0))/(OFFSET(Temperatures!$H$3,formulas!I338,1)-OFFSET(Temperatures!$H$3,formulas!I338-1,1))+OFFSET(Temperatures!$H$3,formulas!I338-1,0),formulas!E338+(Temperatures!$H$15-Temperatures!$I$15))</f>
        <v>31.268165753613559</v>
      </c>
      <c r="I338" s="109">
        <f ca="1">VLOOKUP(E338,Temperatures!$H$3:$J$15,3,TRUE)</f>
        <v>1</v>
      </c>
      <c r="J338">
        <v>9</v>
      </c>
      <c r="K338" s="102">
        <v>209</v>
      </c>
      <c r="L338" s="110" t="str">
        <f>CT!CN15</f>
        <v/>
      </c>
      <c r="M338" s="111">
        <f>CT!CO15</f>
        <v>0</v>
      </c>
      <c r="N338" s="112" t="e">
        <f ca="1">IF(L338="S",HLOOKUP(L338,$P$129:U338,K338+1,FALSE)+$A$96,HLOOKUP(L338,$P$129:U338,K338+1,FALSE))</f>
        <v>#N/A</v>
      </c>
      <c r="O338" s="57">
        <f t="shared" si="42"/>
        <v>0</v>
      </c>
      <c r="P338" s="113">
        <f ca="1">'Type E'!B251</f>
        <v>32</v>
      </c>
      <c r="Q338" s="114">
        <f ca="1">'Type J'!B251</f>
        <v>32</v>
      </c>
      <c r="R338" s="115">
        <f ca="1">'Type K'!B251</f>
        <v>32</v>
      </c>
      <c r="S338" s="116">
        <f ca="1">'Type N'!B1498</f>
        <v>32</v>
      </c>
      <c r="T338" s="117">
        <f ca="1">'Type S'!B251</f>
        <v>32</v>
      </c>
      <c r="U338" s="118">
        <f ca="1">'Type T'!B748</f>
        <v>32</v>
      </c>
    </row>
    <row r="339" spans="3:21" ht="13.5" thickBot="1">
      <c r="C339" s="108" t="str">
        <f>'SP-3Calibration'!H2</f>
        <v>Icebath</v>
      </c>
      <c r="D339">
        <f>'SP-3Calibration'!I2</f>
        <v>31.777999999999999</v>
      </c>
      <c r="E339">
        <f ca="1">IF(ISERROR(SEARCH("st",C339)),'Type S'!B1504,'ST-7'!B6)</f>
        <v>5464.6598180845367</v>
      </c>
      <c r="F339" t="e">
        <f ca="1">CHOOSE(IF(ISNA(I339),1,IF(I339&gt;=13,13,2)),formulas!E339+(Temperatures!$H$3-Temperatures!$I$3),(E339-OFFSET(Temperatures!$H$3,formulas!I339-1,1))*(OFFSET(Temperatures!$H$3,formulas!I339,0)-OFFSET(Temperatures!$H$3,formulas!I339-1,0))/(OFFSET(Temperatures!$H$3,formulas!I339,1)-OFFSET(Temperatures!$H$3,formulas!I339-1,1))+OFFSET(Temperatures!$H$3,formulas!I339-1,0),formulas!E339+(Temperatures!$H$15-Temperatures!$I$15))</f>
        <v>#VALUE!</v>
      </c>
      <c r="I339" s="109">
        <f ca="1">VLOOKUP(E339,Temperatures!$H$3:$J$15,3,TRUE)</f>
        <v>13</v>
      </c>
      <c r="J339">
        <v>10</v>
      </c>
      <c r="K339" s="102">
        <v>210</v>
      </c>
      <c r="L339" s="110" t="str">
        <f>CT!CN16</f>
        <v/>
      </c>
      <c r="M339" s="111">
        <f>CT!CO16</f>
        <v>0</v>
      </c>
      <c r="N339" s="112" t="e">
        <f ca="1">IF(L339="S",HLOOKUP(L339,$P$129:U339,K339+1,FALSE)+$A$96,HLOOKUP(L339,$P$129:U339,K339+1,FALSE))</f>
        <v>#N/A</v>
      </c>
      <c r="O339" s="57">
        <f t="shared" si="42"/>
        <v>0</v>
      </c>
      <c r="P339" s="113">
        <f ca="1">'Type E'!B252</f>
        <v>32</v>
      </c>
      <c r="Q339" s="114">
        <f ca="1">'Type J'!B252</f>
        <v>32</v>
      </c>
      <c r="R339" s="115">
        <f ca="1">'Type K'!B252</f>
        <v>32</v>
      </c>
      <c r="S339" s="116">
        <f ca="1">'Type N'!B1499</f>
        <v>32</v>
      </c>
      <c r="T339" s="117">
        <f ca="1">'Type S'!B252</f>
        <v>32</v>
      </c>
      <c r="U339" s="118">
        <f ca="1">'Type T'!B749</f>
        <v>32</v>
      </c>
    </row>
    <row r="340" spans="3:21" ht="13.5" thickBot="1">
      <c r="C340" s="108" t="str">
        <f>'SP-3Calibration'!H5</f>
        <v>ST-7</v>
      </c>
      <c r="D340">
        <f>'SP-3Calibration'!I5</f>
        <v>0.59330000000000005</v>
      </c>
      <c r="E340">
        <f ca="1">IF(ISERROR(SEARCH("st",C340)),'Type S'!B1505,'ST-7'!B7)</f>
        <v>199.14753600002811</v>
      </c>
      <c r="F340">
        <f ca="1">CHOOSE(IF(ISNA(I340),1,IF(I340&gt;=13,13,2)),formulas!E340+(Temperatures!$H$3-Temperatures!$I$3),(E340-OFFSET(Temperatures!$H$3,formulas!I340-1,1))*(OFFSET(Temperatures!$H$3,formulas!I340,0)-OFFSET(Temperatures!$H$3,formulas!I340-1,0))/(OFFSET(Temperatures!$H$3,formulas!I340,1)-OFFSET(Temperatures!$H$3,formulas!I340-1,1))+OFFSET(Temperatures!$H$3,formulas!I340-1,0),formulas!E340+(Temperatures!$H$15-Temperatures!$I$15))</f>
        <v>198.07401717715604</v>
      </c>
      <c r="I340" s="109">
        <f ca="1">VLOOKUP(E340,Temperatures!$H$3:$J$15,3,TRUE)</f>
        <v>1</v>
      </c>
      <c r="J340">
        <v>11</v>
      </c>
      <c r="K340" s="102">
        <v>211</v>
      </c>
      <c r="L340" s="110" t="str">
        <f>CT!CN17</f>
        <v/>
      </c>
      <c r="M340" s="111">
        <f>CT!CO17</f>
        <v>0</v>
      </c>
      <c r="N340" s="112" t="e">
        <f ca="1">IF(L340="S",HLOOKUP(L340,$P$129:U340,K340+1,FALSE)+$A$96,HLOOKUP(L340,$P$129:U340,K340+1,FALSE))</f>
        <v>#N/A</v>
      </c>
      <c r="O340" s="57">
        <f t="shared" si="42"/>
        <v>0</v>
      </c>
      <c r="P340" s="113">
        <f ca="1">'Type E'!B253</f>
        <v>32</v>
      </c>
      <c r="Q340" s="114">
        <f ca="1">'Type J'!B253</f>
        <v>32</v>
      </c>
      <c r="R340" s="115">
        <f ca="1">'Type K'!B253</f>
        <v>32</v>
      </c>
      <c r="S340" s="116">
        <f ca="1">'Type N'!B1500</f>
        <v>32</v>
      </c>
      <c r="T340" s="117">
        <f ca="1">'Type S'!B253</f>
        <v>32</v>
      </c>
      <c r="U340" s="118">
        <f ca="1">'Type T'!B750</f>
        <v>32</v>
      </c>
    </row>
    <row r="341" spans="3:21" ht="13.5" thickBot="1">
      <c r="C341" s="108" t="str">
        <f>'SP-3Calibration'!H8</f>
        <v>ST-7</v>
      </c>
      <c r="D341">
        <f>'SP-3Calibration'!I8</f>
        <v>1.4742</v>
      </c>
      <c r="E341">
        <f ca="1">IF(ISERROR(SEARCH("st",C341)),'Type S'!B1506,'ST-7'!B8)</f>
        <v>399.26590545030729</v>
      </c>
      <c r="F341">
        <f ca="1">CHOOSE(IF(ISNA(I341),1,IF(I341&gt;=13,13,2)),formulas!E341+(Temperatures!$H$3-Temperatures!$I$3),(E341-OFFSET(Temperatures!$H$3,formulas!I341-1,1))*(OFFSET(Temperatures!$H$3,formulas!I341,0)-OFFSET(Temperatures!$H$3,formulas!I341-1,0))/(OFFSET(Temperatures!$H$3,formulas!I341,1)-OFFSET(Temperatures!$H$3,formulas!I341-1,1))+OFFSET(Temperatures!$H$3,formulas!I341-1,0),formulas!E341+(Temperatures!$H$15-Temperatures!$I$15))</f>
        <v>398.97775581407541</v>
      </c>
      <c r="I341" s="109">
        <f ca="1">VLOOKUP(E341,Temperatures!$H$3:$J$15,3,TRUE)</f>
        <v>2</v>
      </c>
      <c r="J341">
        <v>12</v>
      </c>
      <c r="K341" s="102">
        <v>212</v>
      </c>
      <c r="L341" s="110" t="str">
        <f>CT!CN18</f>
        <v/>
      </c>
      <c r="M341" s="111">
        <f>CT!CO18</f>
        <v>0</v>
      </c>
      <c r="N341" s="112" t="e">
        <f ca="1">IF(L341="S",HLOOKUP(L341,$P$129:U341,K341+1,FALSE)+$A$96,HLOOKUP(L341,$P$129:U341,K341+1,FALSE))</f>
        <v>#N/A</v>
      </c>
      <c r="O341" s="57">
        <f t="shared" si="42"/>
        <v>0</v>
      </c>
      <c r="P341" s="113">
        <f ca="1">'Type E'!B254</f>
        <v>32</v>
      </c>
      <c r="Q341" s="114">
        <f ca="1">'Type J'!B254</f>
        <v>32</v>
      </c>
      <c r="R341" s="115">
        <f ca="1">'Type K'!B254</f>
        <v>32</v>
      </c>
      <c r="S341" s="116">
        <f ca="1">'Type N'!B1501</f>
        <v>32</v>
      </c>
      <c r="T341" s="117">
        <f ca="1">'Type S'!B254</f>
        <v>32</v>
      </c>
      <c r="U341" s="118">
        <f ca="1">'Type T'!B751</f>
        <v>32</v>
      </c>
    </row>
    <row r="342" spans="3:21" ht="13.5" thickBot="1">
      <c r="C342" s="108" t="str">
        <f>'SP-3Calibration'!H11</f>
        <v>ST-7</v>
      </c>
      <c r="D342">
        <f>'SP-3Calibration'!I11</f>
        <v>2.4641999999999999</v>
      </c>
      <c r="E342">
        <f ca="1">IF(ISERROR(SEARCH("st",C342)),'Type S'!B1507,'ST-7'!B9)</f>
        <v>599.82596329827663</v>
      </c>
      <c r="F342">
        <f ca="1">CHOOSE(IF(ISNA(I342),1,IF(I342&gt;=13,13,2)),formulas!E342+(Temperatures!$H$3-Temperatures!$I$3),(E342-OFFSET(Temperatures!$H$3,formulas!I342-1,1))*(OFFSET(Temperatures!$H$3,formulas!I342,0)-OFFSET(Temperatures!$H$3,formulas!I342-1,0))/(OFFSET(Temperatures!$H$3,formulas!I342,1)-OFFSET(Temperatures!$H$3,formulas!I342-1,1))+OFFSET(Temperatures!$H$3,formulas!I342-1,0),formulas!E342+(Temperatures!$H$15-Temperatures!$I$15))</f>
        <v>599.89173710517343</v>
      </c>
      <c r="I342" s="109">
        <f ca="1">VLOOKUP(E342,Temperatures!$H$3:$J$15,3,TRUE)</f>
        <v>3</v>
      </c>
      <c r="J342">
        <v>13</v>
      </c>
      <c r="K342" s="102">
        <v>213</v>
      </c>
      <c r="L342" s="110" t="str">
        <f>CT!CN19</f>
        <v/>
      </c>
      <c r="M342" s="111">
        <f>CT!CO19</f>
        <v>0</v>
      </c>
      <c r="N342" s="112" t="e">
        <f ca="1">IF(L342="S",HLOOKUP(L342,$P$129:U342,K342+1,FALSE)+$A$96,HLOOKUP(L342,$P$129:U342,K342+1,FALSE))</f>
        <v>#N/A</v>
      </c>
      <c r="O342" s="57">
        <f t="shared" si="42"/>
        <v>0</v>
      </c>
      <c r="P342" s="113">
        <f ca="1">'Type E'!B255</f>
        <v>32</v>
      </c>
      <c r="Q342" s="114">
        <f ca="1">'Type J'!B255</f>
        <v>32</v>
      </c>
      <c r="R342" s="115">
        <f ca="1">'Type K'!B255</f>
        <v>32</v>
      </c>
      <c r="S342" s="116">
        <f ca="1">'Type N'!B1502</f>
        <v>32</v>
      </c>
      <c r="T342" s="117">
        <f ca="1">'Type S'!B255</f>
        <v>32</v>
      </c>
      <c r="U342" s="118">
        <f ca="1">'Type T'!B752</f>
        <v>32</v>
      </c>
    </row>
    <row r="343" spans="3:21" ht="13.5" thickBot="1">
      <c r="C343" s="108" t="str">
        <f>'SP-3Calibration'!H14</f>
        <v>ST-7</v>
      </c>
      <c r="D343">
        <f>'SP-3Calibration'!I14</f>
        <v>3.5162</v>
      </c>
      <c r="E343">
        <f ca="1">IF(ISERROR(SEARCH("st",C343)),'Type S'!B1508,'ST-7'!B10)</f>
        <v>800.08605337602341</v>
      </c>
      <c r="F343">
        <f ca="1">CHOOSE(IF(ISNA(I343),1,IF(I343&gt;=13,13,2)),formulas!E343+(Temperatures!$H$3-Temperatures!$I$3),(E343-OFFSET(Temperatures!$H$3,formulas!I343-1,1))*(OFFSET(Temperatures!$H$3,formulas!I343,0)-OFFSET(Temperatures!$H$3,formulas!I343-1,0))/(OFFSET(Temperatures!$H$3,formulas!I343,1)-OFFSET(Temperatures!$H$3,formulas!I343-1,1))+OFFSET(Temperatures!$H$3,formulas!I343-1,0),formulas!E343+(Temperatures!$H$15-Temperatures!$I$15))</f>
        <v>800.07205578102662</v>
      </c>
      <c r="I343" s="109">
        <f ca="1">VLOOKUP(E343,Temperatures!$H$3:$J$15,3,TRUE)</f>
        <v>5</v>
      </c>
      <c r="J343">
        <v>14</v>
      </c>
      <c r="K343" s="102">
        <v>214</v>
      </c>
      <c r="L343" s="110" t="str">
        <f>CT!CN20</f>
        <v/>
      </c>
      <c r="M343" s="111">
        <f>CT!CO20</f>
        <v>0</v>
      </c>
      <c r="N343" s="112" t="e">
        <f ca="1">IF(L343="S",HLOOKUP(L343,$P$129:U343,K343+1,FALSE)+$A$96,HLOOKUP(L343,$P$129:U343,K343+1,FALSE))</f>
        <v>#N/A</v>
      </c>
      <c r="O343" s="57">
        <f t="shared" si="42"/>
        <v>0</v>
      </c>
      <c r="P343" s="113">
        <f ca="1">'Type E'!B256</f>
        <v>32</v>
      </c>
      <c r="Q343" s="114">
        <f ca="1">'Type J'!B256</f>
        <v>32</v>
      </c>
      <c r="R343" s="115">
        <f ca="1">'Type K'!B256</f>
        <v>32</v>
      </c>
      <c r="S343" s="116">
        <f ca="1">'Type N'!B1503</f>
        <v>32</v>
      </c>
      <c r="T343" s="117">
        <f ca="1">'Type S'!B256</f>
        <v>32</v>
      </c>
      <c r="U343" s="118">
        <f ca="1">'Type T'!B753</f>
        <v>32</v>
      </c>
    </row>
    <row r="344" spans="3:21" ht="13.5" thickBot="1">
      <c r="C344" s="108" t="str">
        <f>'SP-3Calibration'!H17</f>
        <v>ST-7</v>
      </c>
      <c r="D344">
        <f>'SP-3Calibration'!I17</f>
        <v>4.6109999999999998</v>
      </c>
      <c r="E344">
        <f ca="1">IF(ISERROR(SEARCH("st",C344)),'Type S'!B1509,'ST-7'!B11)</f>
        <v>1000.1045768160434</v>
      </c>
      <c r="F344">
        <f ca="1">CHOOSE(IF(ISNA(I344),1,IF(I344&gt;=13,13,2)),formulas!E344+(Temperatures!$H$3-Temperatures!$I$3),(E344-OFFSET(Temperatures!$H$3,formulas!I344-1,1))*(OFFSET(Temperatures!$H$3,formulas!I344,0)-OFFSET(Temperatures!$H$3,formulas!I344-1,0))/(OFFSET(Temperatures!$H$3,formulas!I344,1)-OFFSET(Temperatures!$H$3,formulas!I344-1,1))+OFFSET(Temperatures!$H$3,formulas!I344-1,0),formulas!E344+(Temperatures!$H$15-Temperatures!$I$15))</f>
        <v>999.94932683682646</v>
      </c>
      <c r="I344" s="109">
        <f ca="1">VLOOKUP(E344,Temperatures!$H$3:$J$15,3,TRUE)</f>
        <v>6</v>
      </c>
      <c r="J344">
        <v>15</v>
      </c>
      <c r="K344" s="102">
        <v>215</v>
      </c>
      <c r="L344" s="110" t="str">
        <f>CT!CN21</f>
        <v/>
      </c>
      <c r="M344" s="111">
        <f>CT!CO21</f>
        <v>0</v>
      </c>
      <c r="N344" s="112" t="e">
        <f ca="1">IF(L344="S",HLOOKUP(L344,$P$129:U344,K344+1,FALSE)+$A$96,HLOOKUP(L344,$P$129:U344,K344+1,FALSE))</f>
        <v>#N/A</v>
      </c>
      <c r="O344" s="57">
        <f t="shared" si="42"/>
        <v>0</v>
      </c>
      <c r="P344" s="113">
        <f ca="1">'Type E'!B257</f>
        <v>32</v>
      </c>
      <c r="Q344" s="114">
        <f ca="1">'Type J'!B257</f>
        <v>32</v>
      </c>
      <c r="R344" s="115">
        <f ca="1">'Type K'!B257</f>
        <v>32</v>
      </c>
      <c r="S344" s="116">
        <f ca="1">'Type N'!B1504</f>
        <v>32</v>
      </c>
      <c r="T344" s="117">
        <f ca="1">'Type S'!B257</f>
        <v>32</v>
      </c>
      <c r="U344" s="118">
        <f ca="1">'Type T'!B754</f>
        <v>32</v>
      </c>
    </row>
    <row r="345" spans="3:21" ht="13.5" thickBot="1">
      <c r="C345" s="108" t="str">
        <f>'SP-3Calibration'!H20</f>
        <v>ST-7</v>
      </c>
      <c r="D345">
        <f>'SP-3Calibration'!I20</f>
        <v>5.7377000000000002</v>
      </c>
      <c r="E345">
        <f ca="1">IF(ISERROR(SEARCH("st",C345)),'Type S'!B1510,'ST-7'!B12)</f>
        <v>1198.9609615504082</v>
      </c>
      <c r="F345">
        <f ca="1">CHOOSE(IF(ISNA(I345),1,IF(I345&gt;=13,13,2)),formulas!E345+(Temperatures!$H$3-Temperatures!$I$3),(E345-OFFSET(Temperatures!$H$3,formulas!I345-1,1))*(OFFSET(Temperatures!$H$3,formulas!I345,0)-OFFSET(Temperatures!$H$3,formulas!I345-1,0))/(OFFSET(Temperatures!$H$3,formulas!I345,1)-OFFSET(Temperatures!$H$3,formulas!I345-1,1))+OFFSET(Temperatures!$H$3,formulas!I345-1,0),formulas!E345+(Temperatures!$H$15-Temperatures!$I$15))</f>
        <v>1198.1283206437179</v>
      </c>
      <c r="I345" s="109">
        <f ca="1">VLOOKUP(E345,Temperatures!$H$3:$J$15,3,TRUE)</f>
        <v>6</v>
      </c>
      <c r="J345">
        <v>16</v>
      </c>
      <c r="K345" s="102">
        <v>216</v>
      </c>
      <c r="L345" s="110" t="str">
        <f>CT!CN22</f>
        <v/>
      </c>
      <c r="M345" s="111">
        <f>CT!CO22</f>
        <v>0</v>
      </c>
      <c r="N345" s="112" t="e">
        <f ca="1">IF(L345="S",HLOOKUP(L345,$P$129:U345,K345+1,FALSE)+$A$96,HLOOKUP(L345,$P$129:U345,K345+1,FALSE))</f>
        <v>#N/A</v>
      </c>
      <c r="O345" s="57">
        <f t="shared" si="42"/>
        <v>0</v>
      </c>
      <c r="P345" s="113">
        <f ca="1">'Type E'!B258</f>
        <v>32</v>
      </c>
      <c r="Q345" s="114">
        <f ca="1">'Type J'!B258</f>
        <v>32</v>
      </c>
      <c r="R345" s="115">
        <f ca="1">'Type K'!B258</f>
        <v>32</v>
      </c>
      <c r="S345" s="116">
        <f ca="1">'Type N'!B1505</f>
        <v>32</v>
      </c>
      <c r="T345" s="117">
        <f ca="1">'Type S'!B258</f>
        <v>32</v>
      </c>
      <c r="U345" s="118">
        <f ca="1">'Type T'!B755</f>
        <v>32</v>
      </c>
    </row>
    <row r="346" spans="3:21" ht="13.5" thickBot="1">
      <c r="C346" s="164"/>
      <c r="D346" s="44"/>
      <c r="E346" s="44"/>
      <c r="F346" s="44"/>
      <c r="G346" s="44"/>
      <c r="H346" s="44"/>
      <c r="I346" s="122"/>
      <c r="J346">
        <v>17</v>
      </c>
      <c r="K346" s="102">
        <v>217</v>
      </c>
      <c r="L346" s="110" t="str">
        <f>CT!CN23</f>
        <v/>
      </c>
      <c r="M346" s="111">
        <f>CT!CO23</f>
        <v>0</v>
      </c>
      <c r="N346" s="112" t="e">
        <f ca="1">IF(L346="S",HLOOKUP(L346,$P$129:U346,K346+1,FALSE)+$A$96,HLOOKUP(L346,$P$129:U346,K346+1,FALSE))</f>
        <v>#N/A</v>
      </c>
      <c r="O346" s="57">
        <f t="shared" si="42"/>
        <v>0</v>
      </c>
      <c r="P346" s="113">
        <f ca="1">'Type E'!B259</f>
        <v>32</v>
      </c>
      <c r="Q346" s="114">
        <f ca="1">'Type J'!B259</f>
        <v>32</v>
      </c>
      <c r="R346" s="115">
        <f ca="1">'Type K'!B259</f>
        <v>32</v>
      </c>
      <c r="S346" s="116">
        <f ca="1">'Type N'!B1506</f>
        <v>32</v>
      </c>
      <c r="T346" s="117">
        <f ca="1">'Type S'!B259</f>
        <v>32</v>
      </c>
      <c r="U346" s="118">
        <f ca="1">'Type T'!B756</f>
        <v>32</v>
      </c>
    </row>
    <row r="347" spans="3:21" ht="13.5" thickBot="1">
      <c r="C347" s="161"/>
      <c r="D347" s="105"/>
      <c r="E347" s="105"/>
      <c r="F347" s="83">
        <f t="shared" ref="F347:F356" ca="1" si="43">IF(AND(ISERROR(SEARCH("st",C336)),ISERROR(SEARCH("ice",C336))),F336,E336)</f>
        <v>31.268165753613559</v>
      </c>
      <c r="G347" s="105"/>
      <c r="H347" s="105"/>
      <c r="I347" s="106"/>
      <c r="J347">
        <v>18</v>
      </c>
      <c r="K347" s="102">
        <v>218</v>
      </c>
      <c r="L347" s="110" t="str">
        <f>CT!CN24</f>
        <v/>
      </c>
      <c r="M347" s="111">
        <f>CT!CO24</f>
        <v>0</v>
      </c>
      <c r="N347" s="112" t="e">
        <f ca="1">IF(L347="S",HLOOKUP(L347,$P$129:U347,K347+1,FALSE)+$A$96,HLOOKUP(L347,$P$129:U347,K347+1,FALSE))</f>
        <v>#N/A</v>
      </c>
      <c r="O347" s="57">
        <f t="shared" si="42"/>
        <v>0</v>
      </c>
      <c r="P347" s="113">
        <f ca="1">'Type E'!B260</f>
        <v>32</v>
      </c>
      <c r="Q347" s="114">
        <f ca="1">'Type J'!B260</f>
        <v>32</v>
      </c>
      <c r="R347" s="115">
        <f ca="1">'Type K'!B260</f>
        <v>32</v>
      </c>
      <c r="S347" s="116">
        <f ca="1">'Type N'!B1507</f>
        <v>32</v>
      </c>
      <c r="T347" s="117">
        <f ca="1">'Type S'!B260</f>
        <v>32</v>
      </c>
      <c r="U347" s="118">
        <f ca="1">'Type T'!B757</f>
        <v>32</v>
      </c>
    </row>
    <row r="348" spans="3:21" ht="13.5" thickBot="1">
      <c r="C348" s="108" t="s">
        <v>770</v>
      </c>
      <c r="F348" s="83">
        <f t="shared" ca="1" si="43"/>
        <v>31.268165753613559</v>
      </c>
      <c r="I348" s="109"/>
      <c r="J348">
        <v>19</v>
      </c>
      <c r="K348" s="102">
        <v>219</v>
      </c>
      <c r="L348" s="110" t="str">
        <f>CT!CN25</f>
        <v/>
      </c>
      <c r="M348" s="111">
        <f>CT!CO25</f>
        <v>0</v>
      </c>
      <c r="N348" s="112" t="e">
        <f ca="1">IF(L348="S",HLOOKUP(L348,$P$129:U348,K348+1,FALSE)+$A$96,HLOOKUP(L348,$P$129:U348,K348+1,FALSE))</f>
        <v>#N/A</v>
      </c>
      <c r="O348" s="57">
        <f t="shared" si="42"/>
        <v>0</v>
      </c>
      <c r="P348" s="113">
        <f ca="1">'Type E'!B261</f>
        <v>32</v>
      </c>
      <c r="Q348" s="114">
        <f ca="1">'Type J'!B261</f>
        <v>32</v>
      </c>
      <c r="R348" s="115">
        <f ca="1">'Type K'!B261</f>
        <v>32</v>
      </c>
      <c r="S348" s="116">
        <f ca="1">'Type N'!B1508</f>
        <v>32</v>
      </c>
      <c r="T348" s="117">
        <f ca="1">'Type S'!B261</f>
        <v>32</v>
      </c>
      <c r="U348" s="118">
        <f ca="1">'Type T'!B758</f>
        <v>32</v>
      </c>
    </row>
    <row r="349" spans="3:21" ht="13.5" thickBot="1">
      <c r="C349" s="108" t="s">
        <v>771</v>
      </c>
      <c r="F349" s="83">
        <f t="shared" ca="1" si="43"/>
        <v>31.268165753613559</v>
      </c>
      <c r="I349" s="109"/>
      <c r="J349">
        <v>20</v>
      </c>
      <c r="K349" s="102">
        <v>220</v>
      </c>
      <c r="L349" s="110" t="str">
        <f>CT!CN26</f>
        <v/>
      </c>
      <c r="M349" s="111">
        <f>CT!CO26</f>
        <v>0</v>
      </c>
      <c r="N349" s="112" t="e">
        <f ca="1">IF(L349="S",HLOOKUP(L349,$P$129:U349,K349+1,FALSE)+$A$96,HLOOKUP(L349,$P$129:U349,K349+1,FALSE))</f>
        <v>#N/A</v>
      </c>
      <c r="O349" s="57">
        <f t="shared" si="42"/>
        <v>0</v>
      </c>
      <c r="P349" s="113">
        <f ca="1">'Type E'!B262</f>
        <v>32</v>
      </c>
      <c r="Q349" s="114">
        <f ca="1">'Type J'!B262</f>
        <v>32</v>
      </c>
      <c r="R349" s="115">
        <f ca="1">'Type K'!B262</f>
        <v>32</v>
      </c>
      <c r="S349" s="116">
        <f ca="1">'Type N'!B1509</f>
        <v>32</v>
      </c>
      <c r="T349" s="117">
        <f ca="1">'Type S'!B262</f>
        <v>32</v>
      </c>
      <c r="U349" s="118">
        <f ca="1">'Type T'!B759</f>
        <v>32</v>
      </c>
    </row>
    <row r="350" spans="3:21" ht="13.5" thickBot="1">
      <c r="C350" s="108" t="s">
        <v>772</v>
      </c>
      <c r="F350" s="83">
        <f t="shared" ca="1" si="43"/>
        <v>5464.6598180845367</v>
      </c>
      <c r="I350" s="109"/>
      <c r="J350" s="125">
        <v>13</v>
      </c>
      <c r="K350" s="102">
        <v>221</v>
      </c>
      <c r="L350" s="110" t="str">
        <f>CT!CV7</f>
        <v>J</v>
      </c>
      <c r="M350" s="111">
        <f>CT!CW7</f>
        <v>0</v>
      </c>
      <c r="N350" s="112">
        <f ca="1">IF(L350="S",HLOOKUP(L350,$P$129:U350,K350+1,FALSE)+$A$96,HLOOKUP(L350,$P$129:U350,K350+1,FALSE))</f>
        <v>32</v>
      </c>
      <c r="O350" s="57">
        <f t="shared" si="42"/>
        <v>0</v>
      </c>
      <c r="P350" s="113">
        <f ca="1">'Type E'!B263</f>
        <v>32</v>
      </c>
      <c r="Q350" s="114">
        <f ca="1">'Type J'!B263</f>
        <v>32</v>
      </c>
      <c r="R350" s="115">
        <f ca="1">'Type K'!B263</f>
        <v>32</v>
      </c>
      <c r="S350" s="116">
        <f ca="1">'Type N'!B1510</f>
        <v>32</v>
      </c>
      <c r="T350" s="117">
        <f ca="1">'Type S'!B263</f>
        <v>32</v>
      </c>
      <c r="U350" s="118">
        <f ca="1">'Type T'!B760</f>
        <v>32</v>
      </c>
    </row>
    <row r="351" spans="3:21" ht="13.5" thickBot="1">
      <c r="C351" s="274" t="s">
        <v>773</v>
      </c>
      <c r="F351" s="83">
        <f t="shared" ca="1" si="43"/>
        <v>199.14753600002811</v>
      </c>
      <c r="I351" s="109"/>
      <c r="J351">
        <v>2</v>
      </c>
      <c r="K351" s="102">
        <v>222</v>
      </c>
      <c r="L351" s="110" t="str">
        <f>CT!CV8</f>
        <v>J</v>
      </c>
      <c r="M351" s="111">
        <f>CT!CW8</f>
        <v>0</v>
      </c>
      <c r="N351" s="112">
        <f ca="1">IF(L351="S",HLOOKUP(L351,$P$129:U351,K351+1,FALSE)+$A$96,HLOOKUP(L351,$P$129:U351,K351+1,FALSE))</f>
        <v>32</v>
      </c>
      <c r="O351" s="57">
        <f t="shared" si="42"/>
        <v>0</v>
      </c>
      <c r="P351" s="113">
        <f ca="1">'Type E'!B264</f>
        <v>32</v>
      </c>
      <c r="Q351" s="114">
        <f ca="1">'Type J'!B264</f>
        <v>32</v>
      </c>
      <c r="R351" s="115">
        <f ca="1">'Type K'!B264</f>
        <v>32</v>
      </c>
      <c r="S351" s="116">
        <f ca="1">'Type N'!B1511</f>
        <v>32</v>
      </c>
      <c r="T351" s="117">
        <f ca="1">'Type S'!B264</f>
        <v>32</v>
      </c>
      <c r="U351" s="118">
        <f ca="1">'Type T'!B761</f>
        <v>32</v>
      </c>
    </row>
    <row r="352" spans="3:21" ht="13.5" thickBot="1">
      <c r="C352" s="274" t="s">
        <v>774</v>
      </c>
      <c r="F352" s="83">
        <f t="shared" ca="1" si="43"/>
        <v>399.26590545030729</v>
      </c>
      <c r="I352" s="109"/>
      <c r="J352">
        <v>3</v>
      </c>
      <c r="K352" s="102">
        <v>223</v>
      </c>
      <c r="L352" s="110" t="str">
        <f>CT!CV9</f>
        <v/>
      </c>
      <c r="M352" s="111">
        <f>CT!CW9</f>
        <v>0</v>
      </c>
      <c r="N352" s="112" t="e">
        <f ca="1">IF(L352="S",HLOOKUP(L352,$P$129:U352,K352+1,FALSE)+$A$96,HLOOKUP(L352,$P$129:U352,K352+1,FALSE))</f>
        <v>#N/A</v>
      </c>
      <c r="O352" s="57">
        <f t="shared" si="42"/>
        <v>0</v>
      </c>
      <c r="P352" s="113">
        <f ca="1">'Type E'!B265</f>
        <v>32</v>
      </c>
      <c r="Q352" s="114">
        <f ca="1">'Type J'!B265</f>
        <v>32</v>
      </c>
      <c r="R352" s="115">
        <f ca="1">'Type K'!B265</f>
        <v>32</v>
      </c>
      <c r="S352" s="116">
        <f ca="1">'Type N'!B1512</f>
        <v>32</v>
      </c>
      <c r="T352" s="117">
        <f ca="1">'Type S'!B265</f>
        <v>32</v>
      </c>
      <c r="U352" s="118">
        <f ca="1">'Type T'!B762</f>
        <v>32</v>
      </c>
    </row>
    <row r="353" spans="3:21" ht="13.5" thickBot="1">
      <c r="C353" s="274" t="s">
        <v>775</v>
      </c>
      <c r="F353" s="83">
        <f t="shared" ca="1" si="43"/>
        <v>599.82596329827663</v>
      </c>
      <c r="I353" s="109"/>
      <c r="J353">
        <v>4</v>
      </c>
      <c r="K353" s="102">
        <v>224</v>
      </c>
      <c r="L353" s="110" t="str">
        <f>CT!CV10</f>
        <v/>
      </c>
      <c r="M353" s="111">
        <f>CT!CW10</f>
        <v>0</v>
      </c>
      <c r="N353" s="112" t="e">
        <f ca="1">IF(L353="S",HLOOKUP(L353,$P$129:U353,K353+1,FALSE)+$A$96,HLOOKUP(L353,$P$129:U353,K353+1,FALSE))</f>
        <v>#N/A</v>
      </c>
      <c r="O353" s="57">
        <f t="shared" si="42"/>
        <v>0</v>
      </c>
      <c r="P353" s="113">
        <f ca="1">'Type E'!B266</f>
        <v>32</v>
      </c>
      <c r="Q353" s="114">
        <f ca="1">'Type J'!B266</f>
        <v>32</v>
      </c>
      <c r="R353" s="115">
        <f ca="1">'Type K'!B266</f>
        <v>32</v>
      </c>
      <c r="S353" s="116">
        <f ca="1">'Type N'!B1513</f>
        <v>32</v>
      </c>
      <c r="T353" s="117">
        <f ca="1">'Type S'!B266</f>
        <v>32</v>
      </c>
      <c r="U353" s="118">
        <f ca="1">'Type T'!B763</f>
        <v>32</v>
      </c>
    </row>
    <row r="354" spans="3:21" ht="13.5" thickBot="1">
      <c r="C354" s="274" t="s">
        <v>776</v>
      </c>
      <c r="F354" s="83">
        <f t="shared" ca="1" si="43"/>
        <v>800.08605337602341</v>
      </c>
      <c r="I354" s="109"/>
      <c r="J354">
        <v>5</v>
      </c>
      <c r="K354" s="102">
        <v>225</v>
      </c>
      <c r="L354" s="110" t="str">
        <f>CT!CV11</f>
        <v/>
      </c>
      <c r="M354" s="111">
        <f>CT!CW11</f>
        <v>0</v>
      </c>
      <c r="N354" s="112" t="e">
        <f ca="1">IF(L354="S",HLOOKUP(L354,$P$129:U354,K354+1,FALSE)+$A$96,HLOOKUP(L354,$P$129:U354,K354+1,FALSE))</f>
        <v>#N/A</v>
      </c>
      <c r="O354" s="57">
        <f t="shared" si="42"/>
        <v>0</v>
      </c>
      <c r="P354" s="113">
        <f ca="1">'Type E'!B267</f>
        <v>32</v>
      </c>
      <c r="Q354" s="114">
        <f ca="1">'Type J'!B267</f>
        <v>32</v>
      </c>
      <c r="R354" s="115">
        <f ca="1">'Type K'!B267</f>
        <v>32</v>
      </c>
      <c r="S354" s="116">
        <f ca="1">'Type N'!B1514</f>
        <v>32</v>
      </c>
      <c r="T354" s="117">
        <f ca="1">'Type S'!B267</f>
        <v>32</v>
      </c>
      <c r="U354" s="118">
        <f ca="1">'Type T'!B764</f>
        <v>32</v>
      </c>
    </row>
    <row r="355" spans="3:21" ht="13.5" thickBot="1">
      <c r="C355" s="274" t="s">
        <v>777</v>
      </c>
      <c r="F355" s="83">
        <f t="shared" ca="1" si="43"/>
        <v>1000.1045768160434</v>
      </c>
      <c r="I355" s="109"/>
      <c r="J355">
        <v>6</v>
      </c>
      <c r="K355" s="102">
        <v>226</v>
      </c>
      <c r="L355" s="110" t="str">
        <f>CT!CV12</f>
        <v/>
      </c>
      <c r="M355" s="111">
        <f>CT!CW12</f>
        <v>0</v>
      </c>
      <c r="N355" s="112" t="e">
        <f ca="1">IF(L355="S",HLOOKUP(L355,$P$129:U355,K355+1,FALSE)+$A$96,HLOOKUP(L355,$P$129:U355,K355+1,FALSE))</f>
        <v>#N/A</v>
      </c>
      <c r="O355" s="57">
        <f t="shared" si="42"/>
        <v>0</v>
      </c>
      <c r="P355" s="113">
        <f ca="1">'Type E'!B268</f>
        <v>32</v>
      </c>
      <c r="Q355" s="114">
        <f ca="1">'Type J'!B268</f>
        <v>32</v>
      </c>
      <c r="R355" s="115">
        <f ca="1">'Type K'!B268</f>
        <v>32</v>
      </c>
      <c r="S355" s="116">
        <f ca="1">'Type N'!B1515</f>
        <v>32</v>
      </c>
      <c r="T355" s="117">
        <f ca="1">'Type S'!B268</f>
        <v>32</v>
      </c>
      <c r="U355" s="118">
        <f ca="1">'Type T'!B765</f>
        <v>32</v>
      </c>
    </row>
    <row r="356" spans="3:21" ht="13.5" thickBot="1">
      <c r="C356" s="164"/>
      <c r="D356" s="44"/>
      <c r="E356" s="44"/>
      <c r="F356" s="77">
        <f t="shared" ca="1" si="43"/>
        <v>1198.9609615504082</v>
      </c>
      <c r="G356" s="44"/>
      <c r="H356" s="44"/>
      <c r="I356" s="122"/>
      <c r="J356">
        <v>7</v>
      </c>
      <c r="K356" s="102">
        <v>227</v>
      </c>
      <c r="L356" s="110" t="str">
        <f>CT!CV13</f>
        <v/>
      </c>
      <c r="M356" s="111">
        <f>CT!CW13</f>
        <v>0</v>
      </c>
      <c r="N356" s="112" t="e">
        <f ca="1">IF(L356="S",HLOOKUP(L356,$P$129:U356,K356+1,FALSE)+$A$96,HLOOKUP(L356,$P$129:U356,K356+1,FALSE))</f>
        <v>#N/A</v>
      </c>
      <c r="O356" s="57">
        <f t="shared" si="42"/>
        <v>0</v>
      </c>
      <c r="P356" s="113">
        <f ca="1">'Type E'!B269</f>
        <v>32</v>
      </c>
      <c r="Q356" s="114">
        <f ca="1">'Type J'!B269</f>
        <v>32</v>
      </c>
      <c r="R356" s="115">
        <f ca="1">'Type K'!B269</f>
        <v>32</v>
      </c>
      <c r="S356" s="116">
        <f ca="1">'Type N'!B1516</f>
        <v>32</v>
      </c>
      <c r="T356" s="117">
        <f ca="1">'Type S'!B269</f>
        <v>32</v>
      </c>
      <c r="U356" s="118">
        <f ca="1">'Type T'!B766</f>
        <v>32</v>
      </c>
    </row>
    <row r="357" spans="3:21" ht="13.5" thickBot="1">
      <c r="J357">
        <v>8</v>
      </c>
      <c r="K357" s="102">
        <v>228</v>
      </c>
      <c r="L357" s="110" t="str">
        <f>CT!CV14</f>
        <v/>
      </c>
      <c r="M357" s="111">
        <f>CT!CW14</f>
        <v>0</v>
      </c>
      <c r="N357" s="112" t="e">
        <f ca="1">IF(L357="S",HLOOKUP(L357,$P$129:U357,K357+1,FALSE)+$A$96,HLOOKUP(L357,$P$129:U357,K357+1,FALSE))</f>
        <v>#N/A</v>
      </c>
      <c r="O357" s="57">
        <f t="shared" si="42"/>
        <v>0</v>
      </c>
      <c r="P357" s="113">
        <f ca="1">'Type E'!B270</f>
        <v>32</v>
      </c>
      <c r="Q357" s="114">
        <f ca="1">'Type J'!B270</f>
        <v>32</v>
      </c>
      <c r="R357" s="115">
        <f ca="1">'Type K'!B270</f>
        <v>32</v>
      </c>
      <c r="S357" s="116">
        <f ca="1">'Type N'!B1517</f>
        <v>32</v>
      </c>
      <c r="T357" s="117">
        <f ca="1">'Type S'!B270</f>
        <v>32</v>
      </c>
      <c r="U357" s="118">
        <f ca="1">'Type T'!B767</f>
        <v>32</v>
      </c>
    </row>
    <row r="358" spans="3:21" ht="13.5" thickBot="1">
      <c r="J358">
        <v>9</v>
      </c>
      <c r="K358" s="102">
        <v>229</v>
      </c>
      <c r="L358" s="110" t="str">
        <f>CT!CV15</f>
        <v/>
      </c>
      <c r="M358" s="111">
        <f>CT!CW15</f>
        <v>0</v>
      </c>
      <c r="N358" s="112" t="e">
        <f ca="1">IF(L358="S",HLOOKUP(L358,$P$129:U358,K358+1,FALSE)+$A$96,HLOOKUP(L358,$P$129:U358,K358+1,FALSE))</f>
        <v>#N/A</v>
      </c>
      <c r="O358" s="57">
        <f t="shared" si="42"/>
        <v>0</v>
      </c>
      <c r="P358" s="113">
        <f ca="1">'Type E'!B271</f>
        <v>32</v>
      </c>
      <c r="Q358" s="114">
        <f ca="1">'Type J'!B271</f>
        <v>32</v>
      </c>
      <c r="R358" s="115">
        <f ca="1">'Type K'!B271</f>
        <v>32</v>
      </c>
      <c r="S358" s="116">
        <f ca="1">'Type N'!B1518</f>
        <v>32</v>
      </c>
      <c r="T358" s="117">
        <f ca="1">'Type S'!B271</f>
        <v>32</v>
      </c>
      <c r="U358" s="118">
        <f ca="1">'Type T'!B768</f>
        <v>32</v>
      </c>
    </row>
    <row r="359" spans="3:21" ht="13.5" thickBot="1">
      <c r="J359">
        <v>10</v>
      </c>
      <c r="K359" s="102">
        <v>230</v>
      </c>
      <c r="L359" s="110" t="str">
        <f>CT!CV16</f>
        <v/>
      </c>
      <c r="M359" s="111">
        <f>CT!CW16</f>
        <v>0</v>
      </c>
      <c r="N359" s="112" t="e">
        <f ca="1">IF(L359="S",HLOOKUP(L359,$P$129:U359,K359+1,FALSE)+$A$96,HLOOKUP(L359,$P$129:U359,K359+1,FALSE))</f>
        <v>#N/A</v>
      </c>
      <c r="O359" s="57">
        <f t="shared" si="42"/>
        <v>0</v>
      </c>
      <c r="P359" s="113">
        <f ca="1">'Type E'!B272</f>
        <v>32</v>
      </c>
      <c r="Q359" s="114">
        <f ca="1">'Type J'!B272</f>
        <v>32</v>
      </c>
      <c r="R359" s="115">
        <f ca="1">'Type K'!B272</f>
        <v>32</v>
      </c>
      <c r="S359" s="116">
        <f ca="1">'Type N'!B1519</f>
        <v>32</v>
      </c>
      <c r="T359" s="117">
        <f ca="1">'Type S'!B272</f>
        <v>32</v>
      </c>
      <c r="U359" s="118">
        <f ca="1">'Type T'!B769</f>
        <v>32</v>
      </c>
    </row>
    <row r="360" spans="3:21" ht="13.5" thickBot="1">
      <c r="J360">
        <v>11</v>
      </c>
      <c r="K360" s="102">
        <v>231</v>
      </c>
      <c r="L360" s="110" t="str">
        <f>CT!CV17</f>
        <v/>
      </c>
      <c r="M360" s="111">
        <f>CT!CW17</f>
        <v>0</v>
      </c>
      <c r="N360" s="112" t="e">
        <f ca="1">IF(L360="S",HLOOKUP(L360,$P$129:U360,K360+1,FALSE)+$A$96,HLOOKUP(L360,$P$129:U360,K360+1,FALSE))</f>
        <v>#N/A</v>
      </c>
      <c r="O360" s="57">
        <f t="shared" si="42"/>
        <v>0</v>
      </c>
      <c r="P360" s="113">
        <f ca="1">'Type E'!B273</f>
        <v>32</v>
      </c>
      <c r="Q360" s="114">
        <f ca="1">'Type J'!B273</f>
        <v>32</v>
      </c>
      <c r="R360" s="115">
        <f ca="1">'Type K'!B273</f>
        <v>32</v>
      </c>
      <c r="S360" s="116">
        <f ca="1">'Type N'!B1520</f>
        <v>32</v>
      </c>
      <c r="T360" s="117">
        <f ca="1">'Type S'!B273</f>
        <v>32</v>
      </c>
      <c r="U360" s="118">
        <f ca="1">'Type T'!B770</f>
        <v>32</v>
      </c>
    </row>
    <row r="361" spans="3:21" ht="13.5" thickBot="1">
      <c r="J361">
        <v>12</v>
      </c>
      <c r="K361" s="102">
        <v>232</v>
      </c>
      <c r="L361" s="110" t="str">
        <f>CT!CV18</f>
        <v/>
      </c>
      <c r="M361" s="111">
        <f>CT!CW18</f>
        <v>0</v>
      </c>
      <c r="N361" s="112" t="e">
        <f ca="1">IF(L361="S",HLOOKUP(L361,$P$129:U361,K361+1,FALSE)+$A$96,HLOOKUP(L361,$P$129:U361,K361+1,FALSE))</f>
        <v>#N/A</v>
      </c>
      <c r="O361" s="57">
        <f t="shared" si="42"/>
        <v>0</v>
      </c>
      <c r="P361" s="113">
        <f ca="1">'Type E'!B274</f>
        <v>32</v>
      </c>
      <c r="Q361" s="114">
        <f ca="1">'Type J'!B274</f>
        <v>32</v>
      </c>
      <c r="R361" s="115">
        <f ca="1">'Type K'!B274</f>
        <v>32</v>
      </c>
      <c r="S361" s="116">
        <f ca="1">'Type N'!B1521</f>
        <v>32</v>
      </c>
      <c r="T361" s="117">
        <f ca="1">'Type S'!B274</f>
        <v>32</v>
      </c>
      <c r="U361" s="118">
        <f ca="1">'Type T'!B771</f>
        <v>32</v>
      </c>
    </row>
    <row r="362" spans="3:21" ht="13.5" thickBot="1">
      <c r="J362">
        <v>13</v>
      </c>
      <c r="K362" s="102">
        <v>233</v>
      </c>
      <c r="L362" s="110" t="str">
        <f>CT!CV19</f>
        <v/>
      </c>
      <c r="M362" s="111">
        <f>CT!CW19</f>
        <v>0</v>
      </c>
      <c r="N362" s="112" t="e">
        <f ca="1">IF(L362="S",HLOOKUP(L362,$P$129:U362,K362+1,FALSE)+$A$96,HLOOKUP(L362,$P$129:U362,K362+1,FALSE))</f>
        <v>#N/A</v>
      </c>
      <c r="O362" s="57">
        <f t="shared" si="42"/>
        <v>0</v>
      </c>
      <c r="P362" s="113">
        <f ca="1">'Type E'!B275</f>
        <v>32</v>
      </c>
      <c r="Q362" s="114">
        <f ca="1">'Type J'!B275</f>
        <v>32</v>
      </c>
      <c r="R362" s="115">
        <f ca="1">'Type K'!B275</f>
        <v>32</v>
      </c>
      <c r="S362" s="116">
        <f ca="1">'Type N'!B1522</f>
        <v>32</v>
      </c>
      <c r="T362" s="117">
        <f ca="1">'Type S'!B275</f>
        <v>32</v>
      </c>
      <c r="U362" s="118">
        <f ca="1">'Type T'!B772</f>
        <v>32</v>
      </c>
    </row>
    <row r="363" spans="3:21" ht="13.5" thickBot="1">
      <c r="J363">
        <v>14</v>
      </c>
      <c r="K363" s="102">
        <v>234</v>
      </c>
      <c r="L363" s="110" t="str">
        <f>CT!CV20</f>
        <v/>
      </c>
      <c r="M363" s="111">
        <f>CT!CW20</f>
        <v>0</v>
      </c>
      <c r="N363" s="112" t="e">
        <f ca="1">IF(L363="S",HLOOKUP(L363,$P$129:U363,K363+1,FALSE)+$A$96,HLOOKUP(L363,$P$129:U363,K363+1,FALSE))</f>
        <v>#N/A</v>
      </c>
      <c r="O363" s="57">
        <f t="shared" si="42"/>
        <v>0</v>
      </c>
      <c r="P363" s="113">
        <f ca="1">'Type E'!B276</f>
        <v>32</v>
      </c>
      <c r="Q363" s="114">
        <f ca="1">'Type J'!B276</f>
        <v>32</v>
      </c>
      <c r="R363" s="115">
        <f ca="1">'Type K'!B276</f>
        <v>32</v>
      </c>
      <c r="S363" s="116">
        <f ca="1">'Type N'!B1523</f>
        <v>32</v>
      </c>
      <c r="T363" s="117">
        <f ca="1">'Type S'!B276</f>
        <v>32</v>
      </c>
      <c r="U363" s="118">
        <f ca="1">'Type T'!B773</f>
        <v>32</v>
      </c>
    </row>
    <row r="364" spans="3:21" ht="13.5" thickBot="1">
      <c r="J364">
        <v>15</v>
      </c>
      <c r="K364" s="102">
        <v>235</v>
      </c>
      <c r="L364" s="110" t="str">
        <f>CT!CV21</f>
        <v/>
      </c>
      <c r="M364" s="111">
        <f>CT!CW21</f>
        <v>0</v>
      </c>
      <c r="N364" s="112" t="e">
        <f ca="1">IF(L364="S",HLOOKUP(L364,$P$129:U364,K364+1,FALSE)+$A$96,HLOOKUP(L364,$P$129:U364,K364+1,FALSE))</f>
        <v>#N/A</v>
      </c>
      <c r="O364" s="57">
        <f t="shared" si="42"/>
        <v>0</v>
      </c>
      <c r="P364" s="113">
        <f ca="1">'Type E'!B277</f>
        <v>32</v>
      </c>
      <c r="Q364" s="114">
        <f ca="1">'Type J'!B277</f>
        <v>32</v>
      </c>
      <c r="R364" s="115">
        <f ca="1">'Type K'!B277</f>
        <v>32</v>
      </c>
      <c r="S364" s="116">
        <f ca="1">'Type N'!B1524</f>
        <v>32</v>
      </c>
      <c r="T364" s="117">
        <f ca="1">'Type S'!B277</f>
        <v>32</v>
      </c>
      <c r="U364" s="118">
        <f ca="1">'Type T'!B774</f>
        <v>32</v>
      </c>
    </row>
    <row r="365" spans="3:21" ht="13.5" thickBot="1">
      <c r="J365">
        <v>16</v>
      </c>
      <c r="K365" s="102">
        <v>236</v>
      </c>
      <c r="L365" s="110" t="str">
        <f>CT!CV22</f>
        <v/>
      </c>
      <c r="M365" s="111">
        <f>CT!CW22</f>
        <v>0</v>
      </c>
      <c r="N365" s="112" t="e">
        <f ca="1">IF(L365="S",HLOOKUP(L365,$P$129:U365,K365+1,FALSE)+$A$96,HLOOKUP(L365,$P$129:U365,K365+1,FALSE))</f>
        <v>#N/A</v>
      </c>
      <c r="O365" s="57">
        <f t="shared" si="42"/>
        <v>0</v>
      </c>
      <c r="P365" s="113">
        <f ca="1">'Type E'!B278</f>
        <v>32</v>
      </c>
      <c r="Q365" s="114">
        <f ca="1">'Type J'!B278</f>
        <v>32</v>
      </c>
      <c r="R365" s="115">
        <f ca="1">'Type K'!B278</f>
        <v>32</v>
      </c>
      <c r="S365" s="116">
        <f ca="1">'Type N'!B1525</f>
        <v>32</v>
      </c>
      <c r="T365" s="117">
        <f ca="1">'Type S'!B278</f>
        <v>32</v>
      </c>
      <c r="U365" s="118">
        <f ca="1">'Type T'!B775</f>
        <v>32</v>
      </c>
    </row>
    <row r="366" spans="3:21" ht="13.5" thickBot="1">
      <c r="J366">
        <v>17</v>
      </c>
      <c r="K366" s="102">
        <v>237</v>
      </c>
      <c r="L366" s="110" t="str">
        <f>CT!CV23</f>
        <v/>
      </c>
      <c r="M366" s="111">
        <f>CT!CW23</f>
        <v>0</v>
      </c>
      <c r="N366" s="112" t="e">
        <f ca="1">IF(L366="S",HLOOKUP(L366,$P$129:U366,K366+1,FALSE)+$A$96,HLOOKUP(L366,$P$129:U366,K366+1,FALSE))</f>
        <v>#N/A</v>
      </c>
      <c r="O366" s="57">
        <f t="shared" si="42"/>
        <v>0</v>
      </c>
      <c r="P366" s="113">
        <f ca="1">'Type E'!B279</f>
        <v>32</v>
      </c>
      <c r="Q366" s="114">
        <f ca="1">'Type J'!B279</f>
        <v>32</v>
      </c>
      <c r="R366" s="115">
        <f ca="1">'Type K'!B279</f>
        <v>32</v>
      </c>
      <c r="S366" s="116">
        <f ca="1">'Type N'!B1526</f>
        <v>32</v>
      </c>
      <c r="T366" s="117">
        <f ca="1">'Type S'!B279</f>
        <v>32</v>
      </c>
      <c r="U366" s="118">
        <f ca="1">'Type T'!B776</f>
        <v>32</v>
      </c>
    </row>
    <row r="367" spans="3:21" ht="13.5" thickBot="1">
      <c r="J367">
        <v>18</v>
      </c>
      <c r="K367" s="102">
        <v>238</v>
      </c>
      <c r="L367" s="110" t="str">
        <f>CT!CV24</f>
        <v/>
      </c>
      <c r="M367" s="111">
        <f>CT!CW24</f>
        <v>0</v>
      </c>
      <c r="N367" s="112" t="e">
        <f ca="1">IF(L367="S",HLOOKUP(L367,$P$129:U367,K367+1,FALSE)+$A$96,HLOOKUP(L367,$P$129:U367,K367+1,FALSE))</f>
        <v>#N/A</v>
      </c>
      <c r="O367" s="57">
        <f t="shared" si="42"/>
        <v>0</v>
      </c>
      <c r="P367" s="113">
        <f ca="1">'Type E'!B280</f>
        <v>32</v>
      </c>
      <c r="Q367" s="114">
        <f ca="1">'Type J'!B280</f>
        <v>32</v>
      </c>
      <c r="R367" s="115">
        <f ca="1">'Type K'!B280</f>
        <v>32</v>
      </c>
      <c r="S367" s="116">
        <f ca="1">'Type N'!B1527</f>
        <v>32</v>
      </c>
      <c r="T367" s="117">
        <f ca="1">'Type S'!B280</f>
        <v>32</v>
      </c>
      <c r="U367" s="118">
        <f ca="1">'Type T'!B777</f>
        <v>32</v>
      </c>
    </row>
    <row r="368" spans="3:21" ht="13.5" thickBot="1">
      <c r="J368">
        <v>19</v>
      </c>
      <c r="K368" s="102">
        <v>239</v>
      </c>
      <c r="L368" s="110" t="str">
        <f>CT!CV25</f>
        <v/>
      </c>
      <c r="M368" s="111">
        <f>CT!CW25</f>
        <v>0</v>
      </c>
      <c r="N368" s="112" t="e">
        <f ca="1">IF(L368="S",HLOOKUP(L368,$P$129:U368,K368+1,FALSE)+$A$96,HLOOKUP(L368,$P$129:U368,K368+1,FALSE))</f>
        <v>#N/A</v>
      </c>
      <c r="O368" s="57">
        <f t="shared" si="42"/>
        <v>0</v>
      </c>
      <c r="P368" s="113">
        <f ca="1">'Type E'!B281</f>
        <v>32</v>
      </c>
      <c r="Q368" s="114">
        <f ca="1">'Type J'!B281</f>
        <v>32</v>
      </c>
      <c r="R368" s="115">
        <f ca="1">'Type K'!B281</f>
        <v>32</v>
      </c>
      <c r="S368" s="116">
        <f ca="1">'Type N'!B1528</f>
        <v>32</v>
      </c>
      <c r="T368" s="117">
        <f ca="1">'Type S'!B281</f>
        <v>32</v>
      </c>
      <c r="U368" s="118">
        <f ca="1">'Type T'!B778</f>
        <v>32</v>
      </c>
    </row>
    <row r="369" spans="10:21" ht="13.5" thickBot="1">
      <c r="J369">
        <v>20</v>
      </c>
      <c r="K369" s="102">
        <v>240</v>
      </c>
      <c r="L369" s="110" t="str">
        <f>CT!CV26</f>
        <v/>
      </c>
      <c r="M369" s="111">
        <f>CT!CW26</f>
        <v>0</v>
      </c>
      <c r="N369" s="112" t="e">
        <f ca="1">IF(L369="S",HLOOKUP(L369,$P$129:U369,K369+1,FALSE)+$A$96,HLOOKUP(L369,$P$129:U369,K369+1,FALSE))</f>
        <v>#N/A</v>
      </c>
      <c r="O369" s="57">
        <f t="shared" si="42"/>
        <v>0</v>
      </c>
      <c r="P369" s="113">
        <f ca="1">'Type E'!B282</f>
        <v>32</v>
      </c>
      <c r="Q369" s="114">
        <f ca="1">'Type J'!B282</f>
        <v>32</v>
      </c>
      <c r="R369" s="115">
        <f ca="1">'Type K'!B282</f>
        <v>32</v>
      </c>
      <c r="S369" s="116">
        <f ca="1">'Type N'!B1529</f>
        <v>32</v>
      </c>
      <c r="T369" s="117">
        <f ca="1">'Type S'!B282</f>
        <v>32</v>
      </c>
      <c r="U369" s="118">
        <f ca="1">'Type T'!B779</f>
        <v>32</v>
      </c>
    </row>
    <row r="370" spans="10:21" ht="13.5" thickBot="1">
      <c r="J370" s="125">
        <v>14</v>
      </c>
      <c r="K370" s="102">
        <v>241</v>
      </c>
      <c r="L370" s="110" t="str">
        <f>CT!DD7</f>
        <v>J</v>
      </c>
      <c r="M370" s="111">
        <f>CT!DE7</f>
        <v>0</v>
      </c>
      <c r="N370" s="112">
        <f ca="1">IF(L370="S",HLOOKUP(L370,$P$129:U370,K370+1,FALSE)+$A$96,HLOOKUP(L370,$P$129:U370,K370+1,FALSE))</f>
        <v>32</v>
      </c>
      <c r="O370" s="57">
        <f t="shared" si="42"/>
        <v>0</v>
      </c>
      <c r="P370" s="113">
        <f ca="1">'Type E'!B283</f>
        <v>32</v>
      </c>
      <c r="Q370" s="114">
        <f ca="1">'Type J'!B283</f>
        <v>32</v>
      </c>
      <c r="R370" s="115">
        <f ca="1">'Type K'!B283</f>
        <v>32</v>
      </c>
      <c r="S370" s="116">
        <f ca="1">'Type N'!B1530</f>
        <v>32</v>
      </c>
      <c r="T370" s="117">
        <f ca="1">'Type S'!B283</f>
        <v>32</v>
      </c>
      <c r="U370" s="118">
        <f ca="1">'Type T'!B780</f>
        <v>32</v>
      </c>
    </row>
    <row r="371" spans="10:21" ht="13.5" thickBot="1">
      <c r="J371">
        <v>2</v>
      </c>
      <c r="K371" s="102">
        <v>242</v>
      </c>
      <c r="L371" s="110" t="str">
        <f>CT!DD8</f>
        <v>J</v>
      </c>
      <c r="M371" s="111">
        <f>CT!DE8</f>
        <v>0</v>
      </c>
      <c r="N371" s="112">
        <f ca="1">IF(L371="S",HLOOKUP(L371,$P$129:U371,K371+1,FALSE)+$A$96,HLOOKUP(L371,$P$129:U371,K371+1,FALSE))</f>
        <v>32</v>
      </c>
      <c r="O371" s="57">
        <f t="shared" si="42"/>
        <v>0</v>
      </c>
      <c r="P371" s="113">
        <f ca="1">'Type E'!B284</f>
        <v>32</v>
      </c>
      <c r="Q371" s="114">
        <f ca="1">'Type J'!B284</f>
        <v>32</v>
      </c>
      <c r="R371" s="115">
        <f ca="1">'Type K'!B284</f>
        <v>32</v>
      </c>
      <c r="S371" s="116">
        <f ca="1">'Type N'!B1531</f>
        <v>32</v>
      </c>
      <c r="T371" s="117">
        <f ca="1">'Type S'!B284</f>
        <v>32</v>
      </c>
      <c r="U371" s="118">
        <f ca="1">'Type T'!B781</f>
        <v>32</v>
      </c>
    </row>
    <row r="372" spans="10:21" ht="13.5" thickBot="1">
      <c r="J372">
        <v>3</v>
      </c>
      <c r="K372" s="102">
        <v>243</v>
      </c>
      <c r="L372" s="110" t="str">
        <f>CT!DD9</f>
        <v/>
      </c>
      <c r="M372" s="111">
        <f>CT!DE9</f>
        <v>0</v>
      </c>
      <c r="N372" s="112" t="e">
        <f ca="1">IF(L372="S",HLOOKUP(L372,$P$129:U372,K372+1,FALSE)+$A$96,HLOOKUP(L372,$P$129:U372,K372+1,FALSE))</f>
        <v>#N/A</v>
      </c>
      <c r="O372" s="57">
        <f t="shared" si="42"/>
        <v>0</v>
      </c>
      <c r="P372" s="113">
        <f ca="1">'Type E'!B285</f>
        <v>32</v>
      </c>
      <c r="Q372" s="114">
        <f ca="1">'Type J'!B285</f>
        <v>32</v>
      </c>
      <c r="R372" s="115">
        <f ca="1">'Type K'!B285</f>
        <v>32</v>
      </c>
      <c r="S372" s="116">
        <f ca="1">'Type N'!B1532</f>
        <v>32</v>
      </c>
      <c r="T372" s="117">
        <f ca="1">'Type S'!B285</f>
        <v>32</v>
      </c>
      <c r="U372" s="118">
        <f ca="1">'Type T'!B782</f>
        <v>32</v>
      </c>
    </row>
    <row r="373" spans="10:21" ht="13.5" thickBot="1">
      <c r="J373">
        <v>4</v>
      </c>
      <c r="K373" s="102">
        <v>244</v>
      </c>
      <c r="L373" s="110" t="str">
        <f>CT!DD10</f>
        <v/>
      </c>
      <c r="M373" s="111">
        <f>CT!DE10</f>
        <v>0</v>
      </c>
      <c r="N373" s="112" t="e">
        <f ca="1">IF(L373="S",HLOOKUP(L373,$P$129:U373,K373+1,FALSE)+$A$96,HLOOKUP(L373,$P$129:U373,K373+1,FALSE))</f>
        <v>#N/A</v>
      </c>
      <c r="O373" s="57">
        <f t="shared" si="42"/>
        <v>0</v>
      </c>
      <c r="P373" s="113">
        <f ca="1">'Type E'!B286</f>
        <v>32</v>
      </c>
      <c r="Q373" s="114">
        <f ca="1">'Type J'!B286</f>
        <v>32</v>
      </c>
      <c r="R373" s="115">
        <f ca="1">'Type K'!B286</f>
        <v>32</v>
      </c>
      <c r="S373" s="116">
        <f ca="1">'Type N'!B1533</f>
        <v>32</v>
      </c>
      <c r="T373" s="117">
        <f ca="1">'Type S'!B286</f>
        <v>32</v>
      </c>
      <c r="U373" s="118">
        <f ca="1">'Type T'!B783</f>
        <v>32</v>
      </c>
    </row>
    <row r="374" spans="10:21" ht="13.5" thickBot="1">
      <c r="J374">
        <v>5</v>
      </c>
      <c r="K374" s="102">
        <v>245</v>
      </c>
      <c r="L374" s="110" t="str">
        <f>CT!DD11</f>
        <v/>
      </c>
      <c r="M374" s="111">
        <f>CT!DE11</f>
        <v>0</v>
      </c>
      <c r="N374" s="112" t="e">
        <f ca="1">IF(L374="S",HLOOKUP(L374,$P$129:U374,K374+1,FALSE)+$A$96,HLOOKUP(L374,$P$129:U374,K374+1,FALSE))</f>
        <v>#N/A</v>
      </c>
      <c r="O374" s="57">
        <f t="shared" si="42"/>
        <v>0</v>
      </c>
      <c r="P374" s="113">
        <f ca="1">'Type E'!B287</f>
        <v>32</v>
      </c>
      <c r="Q374" s="114">
        <f ca="1">'Type J'!B287</f>
        <v>32</v>
      </c>
      <c r="R374" s="115">
        <f ca="1">'Type K'!B287</f>
        <v>32</v>
      </c>
      <c r="S374" s="116">
        <f ca="1">'Type N'!B1534</f>
        <v>32</v>
      </c>
      <c r="T374" s="117">
        <f ca="1">'Type S'!B287</f>
        <v>32</v>
      </c>
      <c r="U374" s="118">
        <f ca="1">'Type T'!B784</f>
        <v>32</v>
      </c>
    </row>
    <row r="375" spans="10:21" ht="13.5" thickBot="1">
      <c r="J375">
        <v>6</v>
      </c>
      <c r="K375" s="102">
        <v>246</v>
      </c>
      <c r="L375" s="110" t="str">
        <f>CT!DD12</f>
        <v/>
      </c>
      <c r="M375" s="111">
        <f>CT!DE12</f>
        <v>0</v>
      </c>
      <c r="N375" s="112" t="e">
        <f ca="1">IF(L375="S",HLOOKUP(L375,$P$129:U375,K375+1,FALSE)+$A$96,HLOOKUP(L375,$P$129:U375,K375+1,FALSE))</f>
        <v>#N/A</v>
      </c>
      <c r="O375" s="57">
        <f t="shared" si="42"/>
        <v>0</v>
      </c>
      <c r="P375" s="113">
        <f ca="1">'Type E'!B288</f>
        <v>32</v>
      </c>
      <c r="Q375" s="114">
        <f ca="1">'Type J'!B288</f>
        <v>32</v>
      </c>
      <c r="R375" s="115">
        <f ca="1">'Type K'!B288</f>
        <v>32</v>
      </c>
      <c r="S375" s="116">
        <f ca="1">'Type N'!B1535</f>
        <v>32</v>
      </c>
      <c r="T375" s="117">
        <f ca="1">'Type S'!B288</f>
        <v>32</v>
      </c>
      <c r="U375" s="118">
        <f ca="1">'Type T'!B785</f>
        <v>32</v>
      </c>
    </row>
    <row r="376" spans="10:21" ht="13.5" thickBot="1">
      <c r="J376">
        <v>7</v>
      </c>
      <c r="K376" s="102">
        <v>247</v>
      </c>
      <c r="L376" s="110" t="str">
        <f>CT!DD13</f>
        <v/>
      </c>
      <c r="M376" s="111">
        <f>CT!DE13</f>
        <v>0</v>
      </c>
      <c r="N376" s="112" t="e">
        <f ca="1">IF(L376="S",HLOOKUP(L376,$P$129:U376,K376+1,FALSE)+$A$96,HLOOKUP(L376,$P$129:U376,K376+1,FALSE))</f>
        <v>#N/A</v>
      </c>
      <c r="O376" s="57">
        <f t="shared" si="42"/>
        <v>0</v>
      </c>
      <c r="P376" s="113">
        <f ca="1">'Type E'!B289</f>
        <v>32</v>
      </c>
      <c r="Q376" s="114">
        <f ca="1">'Type J'!B289</f>
        <v>32</v>
      </c>
      <c r="R376" s="115">
        <f ca="1">'Type K'!B289</f>
        <v>32</v>
      </c>
      <c r="S376" s="116">
        <f ca="1">'Type N'!B1536</f>
        <v>32</v>
      </c>
      <c r="T376" s="117">
        <f ca="1">'Type S'!B289</f>
        <v>32</v>
      </c>
      <c r="U376" s="118">
        <f ca="1">'Type T'!B786</f>
        <v>32</v>
      </c>
    </row>
    <row r="377" spans="10:21" ht="13.5" thickBot="1">
      <c r="J377">
        <v>8</v>
      </c>
      <c r="K377" s="102">
        <v>248</v>
      </c>
      <c r="L377" s="110" t="str">
        <f>CT!DD14</f>
        <v/>
      </c>
      <c r="M377" s="111">
        <f>CT!DE14</f>
        <v>0</v>
      </c>
      <c r="N377" s="112" t="e">
        <f ca="1">IF(L377="S",HLOOKUP(L377,$P$129:U377,K377+1,FALSE)+$A$96,HLOOKUP(L377,$P$129:U377,K377+1,FALSE))</f>
        <v>#N/A</v>
      </c>
      <c r="O377" s="57">
        <f t="shared" si="42"/>
        <v>0</v>
      </c>
      <c r="P377" s="113">
        <f ca="1">'Type E'!B290</f>
        <v>32</v>
      </c>
      <c r="Q377" s="114">
        <f ca="1">'Type J'!B290</f>
        <v>32</v>
      </c>
      <c r="R377" s="115">
        <f ca="1">'Type K'!B290</f>
        <v>32</v>
      </c>
      <c r="S377" s="116">
        <f ca="1">'Type N'!B1537</f>
        <v>32</v>
      </c>
      <c r="T377" s="117">
        <f ca="1">'Type S'!B290</f>
        <v>32</v>
      </c>
      <c r="U377" s="118">
        <f ca="1">'Type T'!B787</f>
        <v>32</v>
      </c>
    </row>
    <row r="378" spans="10:21" ht="13.5" thickBot="1">
      <c r="J378">
        <v>9</v>
      </c>
      <c r="K378" s="102">
        <v>249</v>
      </c>
      <c r="L378" s="110" t="str">
        <f>CT!DD15</f>
        <v/>
      </c>
      <c r="M378" s="111">
        <f>CT!DE15</f>
        <v>0</v>
      </c>
      <c r="N378" s="112" t="e">
        <f ca="1">IF(L378="S",HLOOKUP(L378,$P$129:U378,K378+1,FALSE)+$A$96,HLOOKUP(L378,$P$129:U378,K378+1,FALSE))</f>
        <v>#N/A</v>
      </c>
      <c r="O378" s="57">
        <f t="shared" si="42"/>
        <v>0</v>
      </c>
      <c r="P378" s="113">
        <f ca="1">'Type E'!B291</f>
        <v>32</v>
      </c>
      <c r="Q378" s="114">
        <f ca="1">'Type J'!B291</f>
        <v>32</v>
      </c>
      <c r="R378" s="115">
        <f ca="1">'Type K'!B291</f>
        <v>32</v>
      </c>
      <c r="S378" s="116">
        <f ca="1">'Type N'!B1538</f>
        <v>32</v>
      </c>
      <c r="T378" s="117">
        <f ca="1">'Type S'!B291</f>
        <v>32</v>
      </c>
      <c r="U378" s="118">
        <f ca="1">'Type T'!B788</f>
        <v>32</v>
      </c>
    </row>
    <row r="379" spans="10:21" ht="13.5" thickBot="1">
      <c r="J379">
        <v>10</v>
      </c>
      <c r="K379" s="102">
        <v>250</v>
      </c>
      <c r="L379" s="110" t="str">
        <f>CT!DD16</f>
        <v/>
      </c>
      <c r="M379" s="111">
        <f>CT!DE16</f>
        <v>0</v>
      </c>
      <c r="N379" s="112" t="e">
        <f ca="1">IF(L379="S",HLOOKUP(L379,$P$129:U379,K379+1,FALSE)+$A$96,HLOOKUP(L379,$P$129:U379,K379+1,FALSE))</f>
        <v>#N/A</v>
      </c>
      <c r="O379" s="57">
        <f t="shared" si="42"/>
        <v>0</v>
      </c>
      <c r="P379" s="113">
        <f ca="1">'Type E'!B292</f>
        <v>32</v>
      </c>
      <c r="Q379" s="114">
        <f ca="1">'Type J'!B292</f>
        <v>32</v>
      </c>
      <c r="R379" s="115">
        <f ca="1">'Type K'!B292</f>
        <v>32</v>
      </c>
      <c r="S379" s="116">
        <f ca="1">'Type N'!B1539</f>
        <v>32</v>
      </c>
      <c r="T379" s="117">
        <f ca="1">'Type S'!B292</f>
        <v>32</v>
      </c>
      <c r="U379" s="118">
        <f ca="1">'Type T'!B789</f>
        <v>32</v>
      </c>
    </row>
    <row r="380" spans="10:21" ht="13.5" thickBot="1">
      <c r="J380">
        <v>11</v>
      </c>
      <c r="K380" s="102">
        <v>251</v>
      </c>
      <c r="L380" s="110" t="str">
        <f>CT!DD17</f>
        <v/>
      </c>
      <c r="M380" s="111">
        <f>CT!DE17</f>
        <v>0</v>
      </c>
      <c r="N380" s="112" t="e">
        <f ca="1">IF(L380="S",HLOOKUP(L380,$P$129:U380,K380+1,FALSE)+$A$96,HLOOKUP(L380,$P$129:U380,K380+1,FALSE))</f>
        <v>#N/A</v>
      </c>
      <c r="O380" s="57">
        <f t="shared" si="42"/>
        <v>0</v>
      </c>
      <c r="P380" s="113">
        <f ca="1">'Type E'!B293</f>
        <v>32</v>
      </c>
      <c r="Q380" s="114">
        <f ca="1">'Type J'!B293</f>
        <v>32</v>
      </c>
      <c r="R380" s="115">
        <f ca="1">'Type K'!B293</f>
        <v>32</v>
      </c>
      <c r="S380" s="116">
        <f ca="1">'Type N'!B1540</f>
        <v>32</v>
      </c>
      <c r="T380" s="117">
        <f ca="1">'Type S'!B293</f>
        <v>32</v>
      </c>
      <c r="U380" s="118">
        <f ca="1">'Type T'!B790</f>
        <v>32</v>
      </c>
    </row>
    <row r="381" spans="10:21" ht="13.5" thickBot="1">
      <c r="J381">
        <v>12</v>
      </c>
      <c r="K381" s="102">
        <v>252</v>
      </c>
      <c r="L381" s="110" t="str">
        <f>CT!DD18</f>
        <v/>
      </c>
      <c r="M381" s="111">
        <f>CT!DE18</f>
        <v>0</v>
      </c>
      <c r="N381" s="112" t="e">
        <f ca="1">IF(L381="S",HLOOKUP(L381,$P$129:U381,K381+1,FALSE)+$A$96,HLOOKUP(L381,$P$129:U381,K381+1,FALSE))</f>
        <v>#N/A</v>
      </c>
      <c r="O381" s="57">
        <f t="shared" si="42"/>
        <v>0</v>
      </c>
      <c r="P381" s="113">
        <f ca="1">'Type E'!B294</f>
        <v>32</v>
      </c>
      <c r="Q381" s="114">
        <f ca="1">'Type J'!B294</f>
        <v>32</v>
      </c>
      <c r="R381" s="115">
        <f ca="1">'Type K'!B294</f>
        <v>32</v>
      </c>
      <c r="S381" s="116">
        <f ca="1">'Type N'!B1541</f>
        <v>32</v>
      </c>
      <c r="T381" s="117">
        <f ca="1">'Type S'!B294</f>
        <v>32</v>
      </c>
      <c r="U381" s="118">
        <f ca="1">'Type T'!B791</f>
        <v>32</v>
      </c>
    </row>
    <row r="382" spans="10:21" ht="13.5" thickBot="1">
      <c r="J382">
        <v>13</v>
      </c>
      <c r="K382" s="102">
        <v>253</v>
      </c>
      <c r="L382" s="110" t="str">
        <f>CT!DD19</f>
        <v/>
      </c>
      <c r="M382" s="111">
        <f>CT!DE19</f>
        <v>0</v>
      </c>
      <c r="N382" s="112" t="e">
        <f ca="1">IF(L382="S",HLOOKUP(L382,$P$129:U382,K382+1,FALSE)+$A$96,HLOOKUP(L382,$P$129:U382,K382+1,FALSE))</f>
        <v>#N/A</v>
      </c>
      <c r="O382" s="57">
        <f t="shared" si="42"/>
        <v>0</v>
      </c>
      <c r="P382" s="113">
        <f ca="1">'Type E'!B295</f>
        <v>32</v>
      </c>
      <c r="Q382" s="114">
        <f ca="1">'Type J'!B295</f>
        <v>32</v>
      </c>
      <c r="R382" s="115">
        <f ca="1">'Type K'!B295</f>
        <v>32</v>
      </c>
      <c r="S382" s="116">
        <f ca="1">'Type N'!B1542</f>
        <v>32</v>
      </c>
      <c r="T382" s="117">
        <f ca="1">'Type S'!B295</f>
        <v>32</v>
      </c>
      <c r="U382" s="118">
        <f ca="1">'Type T'!B792</f>
        <v>32</v>
      </c>
    </row>
    <row r="383" spans="10:21" ht="13.5" thickBot="1">
      <c r="J383">
        <v>14</v>
      </c>
      <c r="K383" s="102">
        <v>254</v>
      </c>
      <c r="L383" s="110" t="str">
        <f>CT!DD20</f>
        <v/>
      </c>
      <c r="M383" s="111">
        <f>CT!DE20</f>
        <v>0</v>
      </c>
      <c r="N383" s="112" t="e">
        <f ca="1">IF(L383="S",HLOOKUP(L383,$P$129:U383,K383+1,FALSE)+$A$96,HLOOKUP(L383,$P$129:U383,K383+1,FALSE))</f>
        <v>#N/A</v>
      </c>
      <c r="O383" s="57">
        <f t="shared" si="42"/>
        <v>0</v>
      </c>
      <c r="P383" s="113">
        <f ca="1">'Type E'!B296</f>
        <v>32</v>
      </c>
      <c r="Q383" s="114">
        <f ca="1">'Type J'!B296</f>
        <v>32</v>
      </c>
      <c r="R383" s="115">
        <f ca="1">'Type K'!B296</f>
        <v>32</v>
      </c>
      <c r="S383" s="116">
        <f ca="1">'Type N'!B1543</f>
        <v>32</v>
      </c>
      <c r="T383" s="117">
        <f ca="1">'Type S'!B296</f>
        <v>32</v>
      </c>
      <c r="U383" s="118">
        <f ca="1">'Type T'!B793</f>
        <v>32</v>
      </c>
    </row>
    <row r="384" spans="10:21" ht="13.5" thickBot="1">
      <c r="J384">
        <v>15</v>
      </c>
      <c r="K384" s="102">
        <v>255</v>
      </c>
      <c r="L384" s="110" t="str">
        <f>CT!DD21</f>
        <v/>
      </c>
      <c r="M384" s="111">
        <f>CT!DE21</f>
        <v>0</v>
      </c>
      <c r="N384" s="112" t="e">
        <f ca="1">IF(L384="S",HLOOKUP(L384,$P$129:U384,K384+1,FALSE)+$A$96,HLOOKUP(L384,$P$129:U384,K384+1,FALSE))</f>
        <v>#N/A</v>
      </c>
      <c r="O384" s="57">
        <f t="shared" si="42"/>
        <v>0</v>
      </c>
      <c r="P384" s="113">
        <f ca="1">'Type E'!B297</f>
        <v>32</v>
      </c>
      <c r="Q384" s="114">
        <f ca="1">'Type J'!B297</f>
        <v>32</v>
      </c>
      <c r="R384" s="115">
        <f ca="1">'Type K'!B297</f>
        <v>32</v>
      </c>
      <c r="S384" s="116">
        <f ca="1">'Type N'!B1544</f>
        <v>32</v>
      </c>
      <c r="T384" s="117">
        <f ca="1">'Type S'!B297</f>
        <v>32</v>
      </c>
      <c r="U384" s="118">
        <f ca="1">'Type T'!B794</f>
        <v>32</v>
      </c>
    </row>
    <row r="385" spans="10:21" ht="13.5" thickBot="1">
      <c r="J385">
        <v>16</v>
      </c>
      <c r="K385" s="102">
        <v>256</v>
      </c>
      <c r="L385" s="110" t="str">
        <f>CT!DD22</f>
        <v/>
      </c>
      <c r="M385" s="111">
        <f>CT!DE22</f>
        <v>0</v>
      </c>
      <c r="N385" s="112" t="e">
        <f ca="1">IF(L385="S",HLOOKUP(L385,$P$129:U385,K385+1,FALSE)+$A$96,HLOOKUP(L385,$P$129:U385,K385+1,FALSE))</f>
        <v>#N/A</v>
      </c>
      <c r="O385" s="57">
        <f t="shared" si="42"/>
        <v>0</v>
      </c>
      <c r="P385" s="113">
        <f ca="1">'Type E'!B298</f>
        <v>32</v>
      </c>
      <c r="Q385" s="114">
        <f ca="1">'Type J'!B298</f>
        <v>32</v>
      </c>
      <c r="R385" s="115">
        <f ca="1">'Type K'!B298</f>
        <v>32</v>
      </c>
      <c r="S385" s="116">
        <f ca="1">'Type N'!B1545</f>
        <v>32</v>
      </c>
      <c r="T385" s="117">
        <f ca="1">'Type S'!B298</f>
        <v>32</v>
      </c>
      <c r="U385" s="118">
        <f ca="1">'Type T'!B795</f>
        <v>32</v>
      </c>
    </row>
    <row r="386" spans="10:21" ht="13.5" thickBot="1">
      <c r="J386">
        <v>17</v>
      </c>
      <c r="K386" s="102">
        <v>257</v>
      </c>
      <c r="L386" s="110" t="str">
        <f>CT!DD23</f>
        <v/>
      </c>
      <c r="M386" s="111">
        <f>CT!DE23</f>
        <v>0</v>
      </c>
      <c r="N386" s="112" t="e">
        <f ca="1">IF(L386="S",HLOOKUP(L386,$P$129:U386,K386+1,FALSE)+$A$96,HLOOKUP(L386,$P$129:U386,K386+1,FALSE))</f>
        <v>#N/A</v>
      </c>
      <c r="O386" s="57">
        <f t="shared" si="42"/>
        <v>0</v>
      </c>
      <c r="P386" s="113">
        <f ca="1">'Type E'!B299</f>
        <v>32</v>
      </c>
      <c r="Q386" s="114">
        <f ca="1">'Type J'!B299</f>
        <v>32</v>
      </c>
      <c r="R386" s="115">
        <f ca="1">'Type K'!B299</f>
        <v>32</v>
      </c>
      <c r="S386" s="116">
        <f ca="1">'Type N'!B1546</f>
        <v>32</v>
      </c>
      <c r="T386" s="117">
        <f ca="1">'Type S'!B299</f>
        <v>32</v>
      </c>
      <c r="U386" s="118">
        <f ca="1">'Type T'!B796</f>
        <v>32</v>
      </c>
    </row>
    <row r="387" spans="10:21" ht="13.5" thickBot="1">
      <c r="J387">
        <v>18</v>
      </c>
      <c r="K387" s="102">
        <v>258</v>
      </c>
      <c r="L387" s="110" t="str">
        <f>CT!DD24</f>
        <v/>
      </c>
      <c r="M387" s="111">
        <f>CT!DE24</f>
        <v>0</v>
      </c>
      <c r="N387" s="112" t="e">
        <f ca="1">IF(L387="S",HLOOKUP(L387,$P$129:U387,K387+1,FALSE)+$A$96,HLOOKUP(L387,$P$129:U387,K387+1,FALSE))</f>
        <v>#N/A</v>
      </c>
      <c r="O387" s="57">
        <f t="shared" si="42"/>
        <v>0</v>
      </c>
      <c r="P387" s="113">
        <f ca="1">'Type E'!B300</f>
        <v>32</v>
      </c>
      <c r="Q387" s="114">
        <f ca="1">'Type J'!B300</f>
        <v>32</v>
      </c>
      <c r="R387" s="115">
        <f ca="1">'Type K'!B300</f>
        <v>32</v>
      </c>
      <c r="S387" s="116">
        <f ca="1">'Type N'!B1547</f>
        <v>32</v>
      </c>
      <c r="T387" s="117">
        <f ca="1">'Type S'!B300</f>
        <v>32</v>
      </c>
      <c r="U387" s="118">
        <f ca="1">'Type T'!B797</f>
        <v>32</v>
      </c>
    </row>
    <row r="388" spans="10:21" ht="13.5" thickBot="1">
      <c r="J388">
        <v>19</v>
      </c>
      <c r="K388" s="102">
        <v>259</v>
      </c>
      <c r="L388" s="110" t="str">
        <f>CT!DD25</f>
        <v/>
      </c>
      <c r="M388" s="111">
        <f>CT!DE25</f>
        <v>0</v>
      </c>
      <c r="N388" s="112" t="e">
        <f ca="1">IF(L388="S",HLOOKUP(L388,$P$129:U388,K388+1,FALSE)+$A$96,HLOOKUP(L388,$P$129:U388,K388+1,FALSE))</f>
        <v>#N/A</v>
      </c>
      <c r="O388" s="57">
        <f t="shared" si="42"/>
        <v>0</v>
      </c>
      <c r="P388" s="113">
        <f ca="1">'Type E'!B301</f>
        <v>32</v>
      </c>
      <c r="Q388" s="114">
        <f ca="1">'Type J'!B301</f>
        <v>32</v>
      </c>
      <c r="R388" s="115">
        <f ca="1">'Type K'!B301</f>
        <v>32</v>
      </c>
      <c r="S388" s="116">
        <f ca="1">'Type N'!B1548</f>
        <v>32</v>
      </c>
      <c r="T388" s="117">
        <f ca="1">'Type S'!B301</f>
        <v>32</v>
      </c>
      <c r="U388" s="118">
        <f ca="1">'Type T'!B798</f>
        <v>32</v>
      </c>
    </row>
    <row r="389" spans="10:21" ht="13.5" thickBot="1">
      <c r="J389">
        <v>20</v>
      </c>
      <c r="K389" s="102">
        <v>260</v>
      </c>
      <c r="L389" s="110" t="str">
        <f>CT!DD26</f>
        <v/>
      </c>
      <c r="M389" s="111">
        <f>CT!DE26</f>
        <v>0</v>
      </c>
      <c r="N389" s="112" t="e">
        <f ca="1">IF(L389="S",HLOOKUP(L389,$P$129:U389,K389+1,FALSE)+$A$96,HLOOKUP(L389,$P$129:U389,K389+1,FALSE))</f>
        <v>#N/A</v>
      </c>
      <c r="O389" s="57">
        <f t="shared" si="42"/>
        <v>0</v>
      </c>
      <c r="P389" s="113">
        <f ca="1">'Type E'!B302</f>
        <v>32</v>
      </c>
      <c r="Q389" s="114">
        <f ca="1">'Type J'!B302</f>
        <v>32</v>
      </c>
      <c r="R389" s="115">
        <f ca="1">'Type K'!B302</f>
        <v>32</v>
      </c>
      <c r="S389" s="116">
        <f ca="1">'Type N'!B1549</f>
        <v>32</v>
      </c>
      <c r="T389" s="117">
        <f ca="1">'Type S'!B302</f>
        <v>32</v>
      </c>
      <c r="U389" s="118">
        <f ca="1">'Type T'!B799</f>
        <v>32</v>
      </c>
    </row>
    <row r="390" spans="10:21" ht="13.5" thickBot="1">
      <c r="J390" s="125">
        <v>15</v>
      </c>
      <c r="K390" s="102">
        <v>261</v>
      </c>
      <c r="L390" s="110" t="str">
        <f>CT!DL7</f>
        <v>J</v>
      </c>
      <c r="M390" s="111">
        <f>CT!DM7</f>
        <v>0</v>
      </c>
      <c r="N390" s="112">
        <f ca="1">IF(L390="S",HLOOKUP(L390,$P$129:U390,K390+1,FALSE)+$A$96,HLOOKUP(L390,$P$129:U390,K390+1,FALSE))</f>
        <v>32</v>
      </c>
      <c r="O390" s="57">
        <f t="shared" si="42"/>
        <v>0</v>
      </c>
      <c r="P390" s="113">
        <f ca="1">'Type E'!B303</f>
        <v>32</v>
      </c>
      <c r="Q390" s="114">
        <f ca="1">'Type J'!B303</f>
        <v>32</v>
      </c>
      <c r="R390" s="115">
        <f ca="1">'Type K'!B303</f>
        <v>32</v>
      </c>
      <c r="S390" s="116">
        <f ca="1">'Type N'!B1550</f>
        <v>32</v>
      </c>
      <c r="T390" s="117">
        <f ca="1">'Type S'!B303</f>
        <v>32</v>
      </c>
      <c r="U390" s="118">
        <f ca="1">'Type T'!B800</f>
        <v>32</v>
      </c>
    </row>
    <row r="391" spans="10:21" ht="13.5" thickBot="1">
      <c r="J391">
        <v>2</v>
      </c>
      <c r="K391" s="102">
        <v>262</v>
      </c>
      <c r="L391" s="110" t="str">
        <f>CT!DL8</f>
        <v>J</v>
      </c>
      <c r="M391" s="111">
        <f>CT!DM8</f>
        <v>0</v>
      </c>
      <c r="N391" s="112">
        <f ca="1">IF(L391="S",HLOOKUP(L391,$P$129:U391,K391+1,FALSE)+$A$96,HLOOKUP(L391,$P$129:U391,K391+1,FALSE))</f>
        <v>32</v>
      </c>
      <c r="O391" s="57">
        <f t="shared" ref="O391:O429" si="44">M391</f>
        <v>0</v>
      </c>
      <c r="P391" s="113">
        <f ca="1">'Type E'!B304</f>
        <v>32</v>
      </c>
      <c r="Q391" s="114">
        <f ca="1">'Type J'!B304</f>
        <v>32</v>
      </c>
      <c r="R391" s="115">
        <f ca="1">'Type K'!B304</f>
        <v>32</v>
      </c>
      <c r="S391" s="116">
        <f ca="1">'Type N'!B1551</f>
        <v>32</v>
      </c>
      <c r="T391" s="117">
        <f ca="1">'Type S'!B304</f>
        <v>32</v>
      </c>
      <c r="U391" s="118">
        <f ca="1">'Type T'!B801</f>
        <v>32</v>
      </c>
    </row>
    <row r="392" spans="10:21" ht="13.5" thickBot="1">
      <c r="J392">
        <v>3</v>
      </c>
      <c r="K392" s="102">
        <v>263</v>
      </c>
      <c r="L392" s="110" t="str">
        <f>CT!DL9</f>
        <v/>
      </c>
      <c r="M392" s="111">
        <f>CT!DM9</f>
        <v>0</v>
      </c>
      <c r="N392" s="112" t="e">
        <f ca="1">IF(L392="S",HLOOKUP(L392,$P$129:U392,K392+1,FALSE)+$A$96,HLOOKUP(L392,$P$129:U392,K392+1,FALSE))</f>
        <v>#N/A</v>
      </c>
      <c r="O392" s="57">
        <f t="shared" si="44"/>
        <v>0</v>
      </c>
      <c r="P392" s="113">
        <f ca="1">'Type E'!B305</f>
        <v>32</v>
      </c>
      <c r="Q392" s="114">
        <f ca="1">'Type J'!B305</f>
        <v>32</v>
      </c>
      <c r="R392" s="115">
        <f ca="1">'Type K'!B305</f>
        <v>32</v>
      </c>
      <c r="S392" s="116">
        <f ca="1">'Type N'!B1552</f>
        <v>32</v>
      </c>
      <c r="T392" s="117">
        <f ca="1">'Type S'!B305</f>
        <v>32</v>
      </c>
      <c r="U392" s="118">
        <f ca="1">'Type T'!B802</f>
        <v>32</v>
      </c>
    </row>
    <row r="393" spans="10:21" ht="13.5" thickBot="1">
      <c r="J393">
        <v>4</v>
      </c>
      <c r="K393" s="102">
        <v>264</v>
      </c>
      <c r="L393" s="110" t="str">
        <f>CT!DL10</f>
        <v/>
      </c>
      <c r="M393" s="111">
        <f>CT!DM10</f>
        <v>0</v>
      </c>
      <c r="N393" s="112" t="e">
        <f ca="1">IF(L393="S",HLOOKUP(L393,$P$129:U393,K393+1,FALSE)+$A$96,HLOOKUP(L393,$P$129:U393,K393+1,FALSE))</f>
        <v>#N/A</v>
      </c>
      <c r="O393" s="57">
        <f t="shared" si="44"/>
        <v>0</v>
      </c>
      <c r="P393" s="113">
        <f ca="1">'Type E'!B306</f>
        <v>32</v>
      </c>
      <c r="Q393" s="114">
        <f ca="1">'Type J'!B306</f>
        <v>32</v>
      </c>
      <c r="R393" s="115">
        <f ca="1">'Type K'!B306</f>
        <v>32</v>
      </c>
      <c r="S393" s="116">
        <f ca="1">'Type N'!B1553</f>
        <v>32</v>
      </c>
      <c r="T393" s="117">
        <f ca="1">'Type S'!B306</f>
        <v>32</v>
      </c>
      <c r="U393" s="118">
        <f ca="1">'Type T'!B803</f>
        <v>32</v>
      </c>
    </row>
    <row r="394" spans="10:21" ht="13.5" thickBot="1">
      <c r="J394">
        <v>5</v>
      </c>
      <c r="K394" s="102">
        <v>265</v>
      </c>
      <c r="L394" s="110" t="str">
        <f>CT!DL11</f>
        <v/>
      </c>
      <c r="M394" s="111">
        <f>CT!DM11</f>
        <v>0</v>
      </c>
      <c r="N394" s="112" t="e">
        <f ca="1">IF(L394="S",HLOOKUP(L394,$P$129:U394,K394+1,FALSE)+$A$96,HLOOKUP(L394,$P$129:U394,K394+1,FALSE))</f>
        <v>#N/A</v>
      </c>
      <c r="O394" s="57">
        <f t="shared" si="44"/>
        <v>0</v>
      </c>
      <c r="P394" s="113">
        <f ca="1">'Type E'!B307</f>
        <v>32</v>
      </c>
      <c r="Q394" s="114">
        <f ca="1">'Type J'!B307</f>
        <v>32</v>
      </c>
      <c r="R394" s="115">
        <f ca="1">'Type K'!B307</f>
        <v>32</v>
      </c>
      <c r="S394" s="116">
        <f ca="1">'Type N'!B1554</f>
        <v>32</v>
      </c>
      <c r="T394" s="117">
        <f ca="1">'Type S'!B307</f>
        <v>32</v>
      </c>
      <c r="U394" s="118">
        <f ca="1">'Type T'!B804</f>
        <v>32</v>
      </c>
    </row>
    <row r="395" spans="10:21" ht="13.5" thickBot="1">
      <c r="J395">
        <v>6</v>
      </c>
      <c r="K395" s="102">
        <v>266</v>
      </c>
      <c r="L395" s="110" t="str">
        <f>CT!DL12</f>
        <v/>
      </c>
      <c r="M395" s="111">
        <f>CT!DM12</f>
        <v>0</v>
      </c>
      <c r="N395" s="112" t="e">
        <f ca="1">IF(L395="S",HLOOKUP(L395,$P$129:U395,K395+1,FALSE)+$A$96,HLOOKUP(L395,$P$129:U395,K395+1,FALSE))</f>
        <v>#N/A</v>
      </c>
      <c r="O395" s="57">
        <f t="shared" si="44"/>
        <v>0</v>
      </c>
      <c r="P395" s="113">
        <f ca="1">'Type E'!B308</f>
        <v>32</v>
      </c>
      <c r="Q395" s="114">
        <f ca="1">'Type J'!B308</f>
        <v>32</v>
      </c>
      <c r="R395" s="115">
        <f ca="1">'Type K'!B308</f>
        <v>32</v>
      </c>
      <c r="S395" s="116">
        <f ca="1">'Type N'!B1555</f>
        <v>32</v>
      </c>
      <c r="T395" s="117">
        <f ca="1">'Type S'!B308</f>
        <v>32</v>
      </c>
      <c r="U395" s="118">
        <f ca="1">'Type T'!B805</f>
        <v>32</v>
      </c>
    </row>
    <row r="396" spans="10:21" ht="13.5" thickBot="1">
      <c r="J396">
        <v>7</v>
      </c>
      <c r="K396" s="102">
        <v>267</v>
      </c>
      <c r="L396" s="110" t="str">
        <f>CT!DL13</f>
        <v/>
      </c>
      <c r="M396" s="111">
        <f>CT!DM13</f>
        <v>0</v>
      </c>
      <c r="N396" s="112" t="e">
        <f ca="1">IF(L396="S",HLOOKUP(L396,$P$129:U396,K396+1,FALSE)+$A$96,HLOOKUP(L396,$P$129:U396,K396+1,FALSE))</f>
        <v>#N/A</v>
      </c>
      <c r="O396" s="57">
        <f t="shared" si="44"/>
        <v>0</v>
      </c>
      <c r="P396" s="113">
        <f ca="1">'Type E'!B309</f>
        <v>32</v>
      </c>
      <c r="Q396" s="114">
        <f ca="1">'Type J'!B309</f>
        <v>32</v>
      </c>
      <c r="R396" s="115">
        <f ca="1">'Type K'!B309</f>
        <v>32</v>
      </c>
      <c r="S396" s="116">
        <f ca="1">'Type N'!B1556</f>
        <v>32</v>
      </c>
      <c r="T396" s="117">
        <f ca="1">'Type S'!B309</f>
        <v>32</v>
      </c>
      <c r="U396" s="118">
        <f ca="1">'Type T'!B806</f>
        <v>32</v>
      </c>
    </row>
    <row r="397" spans="10:21" ht="13.5" thickBot="1">
      <c r="J397">
        <v>8</v>
      </c>
      <c r="K397" s="102">
        <v>268</v>
      </c>
      <c r="L397" s="110" t="str">
        <f>CT!DL14</f>
        <v/>
      </c>
      <c r="M397" s="111">
        <f>CT!DM14</f>
        <v>0</v>
      </c>
      <c r="N397" s="112" t="e">
        <f ca="1">IF(L397="S",HLOOKUP(L397,$P$129:U397,K397+1,FALSE)+$A$96,HLOOKUP(L397,$P$129:U397,K397+1,FALSE))</f>
        <v>#N/A</v>
      </c>
      <c r="O397" s="57">
        <f t="shared" si="44"/>
        <v>0</v>
      </c>
      <c r="P397" s="113">
        <f ca="1">'Type E'!B310</f>
        <v>32</v>
      </c>
      <c r="Q397" s="114">
        <f ca="1">'Type J'!B310</f>
        <v>32</v>
      </c>
      <c r="R397" s="115">
        <f ca="1">'Type K'!B310</f>
        <v>32</v>
      </c>
      <c r="S397" s="116">
        <f ca="1">'Type N'!B1557</f>
        <v>32</v>
      </c>
      <c r="T397" s="117">
        <f ca="1">'Type S'!B310</f>
        <v>32</v>
      </c>
      <c r="U397" s="118">
        <f ca="1">'Type T'!B807</f>
        <v>32</v>
      </c>
    </row>
    <row r="398" spans="10:21" ht="13.5" thickBot="1">
      <c r="J398">
        <v>9</v>
      </c>
      <c r="K398" s="102">
        <v>269</v>
      </c>
      <c r="L398" s="110" t="str">
        <f>CT!DL15</f>
        <v/>
      </c>
      <c r="M398" s="111">
        <f>CT!DM15</f>
        <v>0</v>
      </c>
      <c r="N398" s="112" t="e">
        <f ca="1">IF(L398="S",HLOOKUP(L398,$P$129:U398,K398+1,FALSE)+$A$96,HLOOKUP(L398,$P$129:U398,K398+1,FALSE))</f>
        <v>#N/A</v>
      </c>
      <c r="O398" s="57">
        <f t="shared" si="44"/>
        <v>0</v>
      </c>
      <c r="P398" s="113">
        <f ca="1">'Type E'!B311</f>
        <v>32</v>
      </c>
      <c r="Q398" s="114">
        <f ca="1">'Type J'!B311</f>
        <v>32</v>
      </c>
      <c r="R398" s="115">
        <f ca="1">'Type K'!B311</f>
        <v>32</v>
      </c>
      <c r="S398" s="116">
        <f ca="1">'Type N'!B1558</f>
        <v>32</v>
      </c>
      <c r="T398" s="117">
        <f ca="1">'Type S'!B311</f>
        <v>32</v>
      </c>
      <c r="U398" s="118">
        <f ca="1">'Type T'!B808</f>
        <v>32</v>
      </c>
    </row>
    <row r="399" spans="10:21" ht="13.5" thickBot="1">
      <c r="J399">
        <v>10</v>
      </c>
      <c r="K399" s="102">
        <v>270</v>
      </c>
      <c r="L399" s="110" t="str">
        <f>CT!DL16</f>
        <v/>
      </c>
      <c r="M399" s="111">
        <f>CT!DM16</f>
        <v>0</v>
      </c>
      <c r="N399" s="112" t="e">
        <f ca="1">IF(L399="S",HLOOKUP(L399,$P$129:U399,K399+1,FALSE)+$A$96,HLOOKUP(L399,$P$129:U399,K399+1,FALSE))</f>
        <v>#N/A</v>
      </c>
      <c r="O399" s="57">
        <f t="shared" si="44"/>
        <v>0</v>
      </c>
      <c r="P399" s="113">
        <f ca="1">'Type E'!B312</f>
        <v>32</v>
      </c>
      <c r="Q399" s="114">
        <f ca="1">'Type J'!B312</f>
        <v>32</v>
      </c>
      <c r="R399" s="115">
        <f ca="1">'Type K'!B312</f>
        <v>32</v>
      </c>
      <c r="S399" s="116">
        <f ca="1">'Type N'!B1559</f>
        <v>32</v>
      </c>
      <c r="T399" s="117">
        <f ca="1">'Type S'!B312</f>
        <v>32</v>
      </c>
      <c r="U399" s="118">
        <f ca="1">'Type T'!B809</f>
        <v>32</v>
      </c>
    </row>
    <row r="400" spans="10:21" ht="13.5" thickBot="1">
      <c r="J400">
        <v>11</v>
      </c>
      <c r="K400" s="102">
        <v>271</v>
      </c>
      <c r="L400" s="110" t="str">
        <f>CT!DL17</f>
        <v/>
      </c>
      <c r="M400" s="111">
        <f>CT!DM17</f>
        <v>0</v>
      </c>
      <c r="N400" s="112" t="e">
        <f ca="1">IF(L400="S",HLOOKUP(L400,$P$129:U400,K400+1,FALSE)+$A$96,HLOOKUP(L400,$P$129:U400,K400+1,FALSE))</f>
        <v>#N/A</v>
      </c>
      <c r="O400" s="57">
        <f t="shared" si="44"/>
        <v>0</v>
      </c>
      <c r="P400" s="113">
        <f ca="1">'Type E'!B313</f>
        <v>32</v>
      </c>
      <c r="Q400" s="114">
        <f ca="1">'Type J'!B313</f>
        <v>32</v>
      </c>
      <c r="R400" s="115">
        <f ca="1">'Type K'!B313</f>
        <v>32</v>
      </c>
      <c r="S400" s="116">
        <f ca="1">'Type N'!B1560</f>
        <v>32</v>
      </c>
      <c r="T400" s="117">
        <f ca="1">'Type S'!B313</f>
        <v>32</v>
      </c>
      <c r="U400" s="118">
        <f ca="1">'Type T'!B810</f>
        <v>32</v>
      </c>
    </row>
    <row r="401" spans="10:21" ht="13.5" thickBot="1">
      <c r="J401">
        <v>12</v>
      </c>
      <c r="K401" s="102">
        <v>272</v>
      </c>
      <c r="L401" s="110" t="str">
        <f>CT!DL18</f>
        <v/>
      </c>
      <c r="M401" s="111">
        <f>CT!DM18</f>
        <v>0</v>
      </c>
      <c r="N401" s="112" t="e">
        <f ca="1">IF(L401="S",HLOOKUP(L401,$P$129:U401,K401+1,FALSE)+$A$96,HLOOKUP(L401,$P$129:U401,K401+1,FALSE))</f>
        <v>#N/A</v>
      </c>
      <c r="O401" s="57">
        <f t="shared" si="44"/>
        <v>0</v>
      </c>
      <c r="P401" s="113">
        <f ca="1">'Type E'!B314</f>
        <v>32</v>
      </c>
      <c r="Q401" s="114">
        <f ca="1">'Type J'!B314</f>
        <v>32</v>
      </c>
      <c r="R401" s="115">
        <f ca="1">'Type K'!B314</f>
        <v>32</v>
      </c>
      <c r="S401" s="116">
        <f ca="1">'Type N'!B1561</f>
        <v>32</v>
      </c>
      <c r="T401" s="117">
        <f ca="1">'Type S'!B314</f>
        <v>32</v>
      </c>
      <c r="U401" s="118">
        <f ca="1">'Type T'!B811</f>
        <v>32</v>
      </c>
    </row>
    <row r="402" spans="10:21" ht="13.5" thickBot="1">
      <c r="J402">
        <v>13</v>
      </c>
      <c r="K402" s="102">
        <v>273</v>
      </c>
      <c r="L402" s="110" t="str">
        <f>CT!DL19</f>
        <v/>
      </c>
      <c r="M402" s="111">
        <f>CT!DM19</f>
        <v>0</v>
      </c>
      <c r="N402" s="112" t="e">
        <f ca="1">IF(L402="S",HLOOKUP(L402,$P$129:U402,K402+1,FALSE)+$A$96,HLOOKUP(L402,$P$129:U402,K402+1,FALSE))</f>
        <v>#N/A</v>
      </c>
      <c r="O402" s="57">
        <f t="shared" si="44"/>
        <v>0</v>
      </c>
      <c r="P402" s="113">
        <f ca="1">'Type E'!B315</f>
        <v>32</v>
      </c>
      <c r="Q402" s="114">
        <f ca="1">'Type J'!B315</f>
        <v>32</v>
      </c>
      <c r="R402" s="115">
        <f ca="1">'Type K'!B315</f>
        <v>32</v>
      </c>
      <c r="S402" s="116">
        <f ca="1">'Type N'!B1562</f>
        <v>32</v>
      </c>
      <c r="T402" s="117">
        <f ca="1">'Type S'!B315</f>
        <v>32</v>
      </c>
      <c r="U402" s="118">
        <f ca="1">'Type T'!B812</f>
        <v>32</v>
      </c>
    </row>
    <row r="403" spans="10:21" ht="13.5" thickBot="1">
      <c r="J403">
        <v>14</v>
      </c>
      <c r="K403" s="102">
        <v>274</v>
      </c>
      <c r="L403" s="110" t="str">
        <f>CT!DL20</f>
        <v/>
      </c>
      <c r="M403" s="111">
        <f>CT!DM20</f>
        <v>0</v>
      </c>
      <c r="N403" s="112" t="e">
        <f ca="1">IF(L403="S",HLOOKUP(L403,$P$129:U403,K403+1,FALSE)+$A$96,HLOOKUP(L403,$P$129:U403,K403+1,FALSE))</f>
        <v>#N/A</v>
      </c>
      <c r="O403" s="57">
        <f t="shared" si="44"/>
        <v>0</v>
      </c>
      <c r="P403" s="113">
        <f ca="1">'Type E'!B316</f>
        <v>32</v>
      </c>
      <c r="Q403" s="114">
        <f ca="1">'Type J'!B316</f>
        <v>32</v>
      </c>
      <c r="R403" s="115">
        <f ca="1">'Type K'!B316</f>
        <v>32</v>
      </c>
      <c r="S403" s="116">
        <f ca="1">'Type N'!B1563</f>
        <v>32</v>
      </c>
      <c r="T403" s="117">
        <f ca="1">'Type S'!B316</f>
        <v>32</v>
      </c>
      <c r="U403" s="118">
        <f ca="1">'Type T'!B813</f>
        <v>32</v>
      </c>
    </row>
    <row r="404" spans="10:21" ht="13.5" thickBot="1">
      <c r="J404">
        <v>15</v>
      </c>
      <c r="K404" s="102">
        <v>275</v>
      </c>
      <c r="L404" s="110" t="str">
        <f>CT!DL21</f>
        <v/>
      </c>
      <c r="M404" s="111">
        <f>CT!DM21</f>
        <v>0</v>
      </c>
      <c r="N404" s="112" t="e">
        <f ca="1">IF(L404="S",HLOOKUP(L404,$P$129:U404,K404+1,FALSE)+$A$96,HLOOKUP(L404,$P$129:U404,K404+1,FALSE))</f>
        <v>#N/A</v>
      </c>
      <c r="O404" s="57">
        <f t="shared" si="44"/>
        <v>0</v>
      </c>
      <c r="P404" s="113">
        <f ca="1">'Type E'!B317</f>
        <v>32</v>
      </c>
      <c r="Q404" s="114">
        <f ca="1">'Type J'!B317</f>
        <v>32</v>
      </c>
      <c r="R404" s="115">
        <f ca="1">'Type K'!B317</f>
        <v>32</v>
      </c>
      <c r="S404" s="116">
        <f ca="1">'Type N'!B1564</f>
        <v>32</v>
      </c>
      <c r="T404" s="117">
        <f ca="1">'Type S'!B317</f>
        <v>32</v>
      </c>
      <c r="U404" s="118">
        <f ca="1">'Type T'!B814</f>
        <v>32</v>
      </c>
    </row>
    <row r="405" spans="10:21" ht="13.5" thickBot="1">
      <c r="J405">
        <v>16</v>
      </c>
      <c r="K405" s="102">
        <v>276</v>
      </c>
      <c r="L405" s="110" t="str">
        <f>CT!DL22</f>
        <v/>
      </c>
      <c r="M405" s="111">
        <f>CT!DM22</f>
        <v>0</v>
      </c>
      <c r="N405" s="112" t="e">
        <f ca="1">IF(L405="S",HLOOKUP(L405,$P$129:U405,K405+1,FALSE)+$A$96,HLOOKUP(L405,$P$129:U405,K405+1,FALSE))</f>
        <v>#N/A</v>
      </c>
      <c r="O405" s="57">
        <f t="shared" si="44"/>
        <v>0</v>
      </c>
      <c r="P405" s="113">
        <f ca="1">'Type E'!B318</f>
        <v>32</v>
      </c>
      <c r="Q405" s="114">
        <f ca="1">'Type J'!B318</f>
        <v>32</v>
      </c>
      <c r="R405" s="115">
        <f ca="1">'Type K'!B318</f>
        <v>32</v>
      </c>
      <c r="S405" s="116">
        <f ca="1">'Type N'!B1565</f>
        <v>32</v>
      </c>
      <c r="T405" s="117">
        <f ca="1">'Type S'!B318</f>
        <v>32</v>
      </c>
      <c r="U405" s="118">
        <f ca="1">'Type T'!B815</f>
        <v>32</v>
      </c>
    </row>
    <row r="406" spans="10:21" ht="13.5" thickBot="1">
      <c r="J406">
        <v>17</v>
      </c>
      <c r="K406" s="102">
        <v>277</v>
      </c>
      <c r="L406" s="110" t="str">
        <f>CT!DL23</f>
        <v/>
      </c>
      <c r="M406" s="111">
        <f>CT!DM23</f>
        <v>0</v>
      </c>
      <c r="N406" s="112" t="e">
        <f ca="1">IF(L406="S",HLOOKUP(L406,$P$129:U406,K406+1,FALSE)+$A$96,HLOOKUP(L406,$P$129:U406,K406+1,FALSE))</f>
        <v>#N/A</v>
      </c>
      <c r="O406" s="57">
        <f t="shared" si="44"/>
        <v>0</v>
      </c>
      <c r="P406" s="113">
        <f ca="1">'Type E'!B319</f>
        <v>32</v>
      </c>
      <c r="Q406" s="114">
        <f ca="1">'Type J'!B319</f>
        <v>32</v>
      </c>
      <c r="R406" s="115">
        <f ca="1">'Type K'!B319</f>
        <v>32</v>
      </c>
      <c r="S406" s="116">
        <f ca="1">'Type N'!B1566</f>
        <v>32</v>
      </c>
      <c r="T406" s="117">
        <f ca="1">'Type S'!B319</f>
        <v>32</v>
      </c>
      <c r="U406" s="118">
        <f ca="1">'Type T'!B816</f>
        <v>32</v>
      </c>
    </row>
    <row r="407" spans="10:21" ht="13.5" thickBot="1">
      <c r="J407">
        <v>18</v>
      </c>
      <c r="K407" s="102">
        <v>278</v>
      </c>
      <c r="L407" s="110" t="str">
        <f>CT!DL24</f>
        <v/>
      </c>
      <c r="M407" s="111">
        <f>CT!DM24</f>
        <v>0</v>
      </c>
      <c r="N407" s="112" t="e">
        <f ca="1">IF(L407="S",HLOOKUP(L407,$P$129:U407,K407+1,FALSE)+$A$96,HLOOKUP(L407,$P$129:U407,K407+1,FALSE))</f>
        <v>#N/A</v>
      </c>
      <c r="O407" s="57">
        <f t="shared" si="44"/>
        <v>0</v>
      </c>
      <c r="P407" s="113">
        <f ca="1">'Type E'!B320</f>
        <v>32</v>
      </c>
      <c r="Q407" s="114">
        <f ca="1">'Type J'!B320</f>
        <v>32</v>
      </c>
      <c r="R407" s="115">
        <f ca="1">'Type K'!B320</f>
        <v>32</v>
      </c>
      <c r="S407" s="116">
        <f ca="1">'Type N'!B1567</f>
        <v>32</v>
      </c>
      <c r="T407" s="117">
        <f ca="1">'Type S'!B320</f>
        <v>32</v>
      </c>
      <c r="U407" s="118">
        <f ca="1">'Type T'!B817</f>
        <v>32</v>
      </c>
    </row>
    <row r="408" spans="10:21" ht="13.5" thickBot="1">
      <c r="J408">
        <v>19</v>
      </c>
      <c r="K408" s="102">
        <v>279</v>
      </c>
      <c r="L408" s="110" t="str">
        <f>CT!DL25</f>
        <v/>
      </c>
      <c r="M408" s="111">
        <f>CT!DM25</f>
        <v>0</v>
      </c>
      <c r="N408" s="112" t="e">
        <f ca="1">IF(L408="S",HLOOKUP(L408,$P$129:U408,K408+1,FALSE)+$A$96,HLOOKUP(L408,$P$129:U408,K408+1,FALSE))</f>
        <v>#N/A</v>
      </c>
      <c r="O408" s="57">
        <f t="shared" si="44"/>
        <v>0</v>
      </c>
      <c r="P408" s="113">
        <f ca="1">'Type E'!B321</f>
        <v>32</v>
      </c>
      <c r="Q408" s="114">
        <f ca="1">'Type J'!B321</f>
        <v>32</v>
      </c>
      <c r="R408" s="115">
        <f ca="1">'Type K'!B321</f>
        <v>32</v>
      </c>
      <c r="S408" s="116">
        <f ca="1">'Type N'!B1568</f>
        <v>32</v>
      </c>
      <c r="T408" s="117">
        <f ca="1">'Type S'!B321</f>
        <v>32</v>
      </c>
      <c r="U408" s="118">
        <f ca="1">'Type T'!B818</f>
        <v>32</v>
      </c>
    </row>
    <row r="409" spans="10:21" ht="13.5" thickBot="1">
      <c r="J409">
        <v>20</v>
      </c>
      <c r="K409" s="102">
        <v>280</v>
      </c>
      <c r="L409" s="110" t="str">
        <f>CT!DL26</f>
        <v/>
      </c>
      <c r="M409" s="111">
        <f>CT!DM26</f>
        <v>0</v>
      </c>
      <c r="N409" s="112" t="e">
        <f ca="1">IF(L409="S",HLOOKUP(L409,$P$129:U409,K409+1,FALSE)+$A$96,HLOOKUP(L409,$P$129:U409,K409+1,FALSE))</f>
        <v>#N/A</v>
      </c>
      <c r="O409" s="57">
        <f t="shared" si="44"/>
        <v>0</v>
      </c>
      <c r="P409" s="113">
        <f ca="1">'Type E'!B322</f>
        <v>32</v>
      </c>
      <c r="Q409" s="114">
        <f ca="1">'Type J'!B322</f>
        <v>32</v>
      </c>
      <c r="R409" s="115">
        <f ca="1">'Type K'!B322</f>
        <v>32</v>
      </c>
      <c r="S409" s="116">
        <f ca="1">'Type N'!B1569</f>
        <v>32</v>
      </c>
      <c r="T409" s="117">
        <f ca="1">'Type S'!B322</f>
        <v>32</v>
      </c>
      <c r="U409" s="118">
        <f ca="1">'Type T'!B819</f>
        <v>32</v>
      </c>
    </row>
    <row r="410" spans="10:21" ht="13.5" thickBot="1">
      <c r="J410" s="125">
        <v>16</v>
      </c>
      <c r="K410" s="102">
        <v>281</v>
      </c>
      <c r="L410" s="110" t="str">
        <f>CT!DT7</f>
        <v>J</v>
      </c>
      <c r="M410" s="111">
        <f>CT!DU7</f>
        <v>0</v>
      </c>
      <c r="N410" s="112">
        <f ca="1">IF(L410="S",HLOOKUP(L410,$P$129:U410,K410+1,FALSE)+$A$96,HLOOKUP(L410,$P$129:U410,K410+1,FALSE))</f>
        <v>32</v>
      </c>
      <c r="O410" s="57">
        <f t="shared" si="44"/>
        <v>0</v>
      </c>
      <c r="P410" s="113">
        <f ca="1">'Type E'!B323</f>
        <v>32</v>
      </c>
      <c r="Q410" s="114">
        <f ca="1">'Type J'!B323</f>
        <v>32</v>
      </c>
      <c r="R410" s="115">
        <f ca="1">'Type K'!B323</f>
        <v>32</v>
      </c>
      <c r="S410" s="116">
        <f ca="1">'Type N'!B1570</f>
        <v>32</v>
      </c>
      <c r="T410" s="117">
        <f ca="1">'Type S'!B323</f>
        <v>32</v>
      </c>
      <c r="U410" s="118">
        <f ca="1">'Type T'!B820</f>
        <v>32</v>
      </c>
    </row>
    <row r="411" spans="10:21" ht="13.5" thickBot="1">
      <c r="J411">
        <v>2</v>
      </c>
      <c r="K411" s="102">
        <v>282</v>
      </c>
      <c r="L411" s="110" t="str">
        <f>CT!DT8</f>
        <v>J</v>
      </c>
      <c r="M411" s="111">
        <f>CT!DU8</f>
        <v>0</v>
      </c>
      <c r="N411" s="112">
        <f ca="1">IF(L411="S",HLOOKUP(L411,$P$129:U411,K411+1,FALSE)+$A$96,HLOOKUP(L411,$P$129:U411,K411+1,FALSE))</f>
        <v>32</v>
      </c>
      <c r="O411" s="57">
        <f t="shared" si="44"/>
        <v>0</v>
      </c>
      <c r="P411" s="113">
        <f ca="1">'Type E'!B324</f>
        <v>32</v>
      </c>
      <c r="Q411" s="114">
        <f ca="1">'Type J'!B324</f>
        <v>32</v>
      </c>
      <c r="R411" s="115">
        <f ca="1">'Type K'!B324</f>
        <v>32</v>
      </c>
      <c r="S411" s="116">
        <f ca="1">'Type N'!B1571</f>
        <v>32</v>
      </c>
      <c r="T411" s="117">
        <f ca="1">'Type S'!B324</f>
        <v>32</v>
      </c>
      <c r="U411" s="118">
        <f ca="1">'Type T'!B821</f>
        <v>32</v>
      </c>
    </row>
    <row r="412" spans="10:21" ht="13.5" thickBot="1">
      <c r="J412">
        <v>3</v>
      </c>
      <c r="K412" s="102">
        <v>283</v>
      </c>
      <c r="L412" s="110" t="str">
        <f>CT!DT9</f>
        <v/>
      </c>
      <c r="M412" s="111">
        <f>CT!DU9</f>
        <v>0</v>
      </c>
      <c r="N412" s="112" t="e">
        <f ca="1">IF(L412="S",HLOOKUP(L412,$P$129:U412,K412+1,FALSE)+$A$96,HLOOKUP(L412,$P$129:U412,K412+1,FALSE))</f>
        <v>#N/A</v>
      </c>
      <c r="O412" s="57">
        <f t="shared" si="44"/>
        <v>0</v>
      </c>
      <c r="P412" s="113">
        <f ca="1">'Type E'!B325</f>
        <v>32</v>
      </c>
      <c r="Q412" s="114">
        <f ca="1">'Type J'!B325</f>
        <v>32</v>
      </c>
      <c r="R412" s="115">
        <f ca="1">'Type K'!B325</f>
        <v>32</v>
      </c>
      <c r="S412" s="116">
        <f ca="1">'Type N'!B1572</f>
        <v>32</v>
      </c>
      <c r="T412" s="117">
        <f ca="1">'Type S'!B325</f>
        <v>32</v>
      </c>
      <c r="U412" s="118">
        <f ca="1">'Type T'!B822</f>
        <v>32</v>
      </c>
    </row>
    <row r="413" spans="10:21" ht="13.5" thickBot="1">
      <c r="J413">
        <v>4</v>
      </c>
      <c r="K413" s="102">
        <v>284</v>
      </c>
      <c r="L413" s="110" t="str">
        <f>CT!DT10</f>
        <v/>
      </c>
      <c r="M413" s="111">
        <f>CT!DU10</f>
        <v>0</v>
      </c>
      <c r="N413" s="112" t="e">
        <f ca="1">IF(L413="S",HLOOKUP(L413,$P$129:U413,K413+1,FALSE)+$A$96,HLOOKUP(L413,$P$129:U413,K413+1,FALSE))</f>
        <v>#N/A</v>
      </c>
      <c r="O413" s="57">
        <f t="shared" si="44"/>
        <v>0</v>
      </c>
      <c r="P413" s="113">
        <f ca="1">'Type E'!B326</f>
        <v>32</v>
      </c>
      <c r="Q413" s="114">
        <f ca="1">'Type J'!B326</f>
        <v>32</v>
      </c>
      <c r="R413" s="115">
        <f ca="1">'Type K'!B326</f>
        <v>32</v>
      </c>
      <c r="S413" s="116">
        <f ca="1">'Type N'!B1573</f>
        <v>32</v>
      </c>
      <c r="T413" s="117">
        <f ca="1">'Type S'!B326</f>
        <v>32</v>
      </c>
      <c r="U413" s="118">
        <f ca="1">'Type T'!B823</f>
        <v>32</v>
      </c>
    </row>
    <row r="414" spans="10:21" ht="13.5" thickBot="1">
      <c r="J414">
        <v>5</v>
      </c>
      <c r="K414" s="102">
        <v>285</v>
      </c>
      <c r="L414" s="110" t="str">
        <f>CT!DT11</f>
        <v/>
      </c>
      <c r="M414" s="111">
        <f>CT!DU11</f>
        <v>0</v>
      </c>
      <c r="N414" s="112" t="e">
        <f ca="1">IF(L414="S",HLOOKUP(L414,$P$129:U414,K414+1,FALSE)+$A$96,HLOOKUP(L414,$P$129:U414,K414+1,FALSE))</f>
        <v>#N/A</v>
      </c>
      <c r="O414" s="57">
        <f t="shared" si="44"/>
        <v>0</v>
      </c>
      <c r="P414" s="113">
        <f ca="1">'Type E'!B327</f>
        <v>32</v>
      </c>
      <c r="Q414" s="114">
        <f ca="1">'Type J'!B327</f>
        <v>32</v>
      </c>
      <c r="R414" s="115">
        <f ca="1">'Type K'!B327</f>
        <v>32</v>
      </c>
      <c r="S414" s="116">
        <f ca="1">'Type N'!B1574</f>
        <v>32</v>
      </c>
      <c r="T414" s="117">
        <f ca="1">'Type S'!B327</f>
        <v>32</v>
      </c>
      <c r="U414" s="118">
        <f ca="1">'Type T'!B824</f>
        <v>32</v>
      </c>
    </row>
    <row r="415" spans="10:21" ht="13.5" thickBot="1">
      <c r="J415">
        <v>6</v>
      </c>
      <c r="K415" s="102">
        <v>286</v>
      </c>
      <c r="L415" s="110" t="str">
        <f>CT!DT12</f>
        <v/>
      </c>
      <c r="M415" s="111">
        <f>CT!DU12</f>
        <v>0</v>
      </c>
      <c r="N415" s="112" t="e">
        <f ca="1">IF(L415="S",HLOOKUP(L415,$P$129:U415,K415+1,FALSE)+$A$96,HLOOKUP(L415,$P$129:U415,K415+1,FALSE))</f>
        <v>#N/A</v>
      </c>
      <c r="O415" s="57">
        <f t="shared" si="44"/>
        <v>0</v>
      </c>
      <c r="P415" s="113">
        <f ca="1">'Type E'!B328</f>
        <v>32</v>
      </c>
      <c r="Q415" s="114">
        <f ca="1">'Type J'!B328</f>
        <v>32</v>
      </c>
      <c r="R415" s="115">
        <f ca="1">'Type K'!B328</f>
        <v>32</v>
      </c>
      <c r="S415" s="116">
        <f ca="1">'Type N'!B1575</f>
        <v>32</v>
      </c>
      <c r="T415" s="117">
        <f ca="1">'Type S'!B328</f>
        <v>32</v>
      </c>
      <c r="U415" s="118">
        <f ca="1">'Type T'!B825</f>
        <v>32</v>
      </c>
    </row>
    <row r="416" spans="10:21" ht="13.5" thickBot="1">
      <c r="J416">
        <v>7</v>
      </c>
      <c r="K416" s="102">
        <v>287</v>
      </c>
      <c r="L416" s="110" t="str">
        <f>CT!DT13</f>
        <v/>
      </c>
      <c r="M416" s="111">
        <f>CT!DU13</f>
        <v>0</v>
      </c>
      <c r="N416" s="112" t="e">
        <f ca="1">IF(L416="S",HLOOKUP(L416,$P$129:U416,K416+1,FALSE)+$A$96,HLOOKUP(L416,$P$129:U416,K416+1,FALSE))</f>
        <v>#N/A</v>
      </c>
      <c r="O416" s="57">
        <f t="shared" si="44"/>
        <v>0</v>
      </c>
      <c r="P416" s="113">
        <f ca="1">'Type E'!B329</f>
        <v>32</v>
      </c>
      <c r="Q416" s="114">
        <f ca="1">'Type J'!B329</f>
        <v>32</v>
      </c>
      <c r="R416" s="115">
        <f ca="1">'Type K'!B329</f>
        <v>32</v>
      </c>
      <c r="S416" s="116">
        <f ca="1">'Type N'!B1576</f>
        <v>32</v>
      </c>
      <c r="T416" s="117">
        <f ca="1">'Type S'!B329</f>
        <v>32</v>
      </c>
      <c r="U416" s="118">
        <f ca="1">'Type T'!B826</f>
        <v>32</v>
      </c>
    </row>
    <row r="417" spans="10:21" ht="13.5" thickBot="1">
      <c r="J417">
        <v>8</v>
      </c>
      <c r="K417" s="102">
        <v>288</v>
      </c>
      <c r="L417" s="110" t="str">
        <f>CT!DT14</f>
        <v/>
      </c>
      <c r="M417" s="111">
        <f>CT!DU14</f>
        <v>0</v>
      </c>
      <c r="N417" s="112" t="e">
        <f ca="1">IF(L417="S",HLOOKUP(L417,$P$129:U417,K417+1,FALSE)+$A$96,HLOOKUP(L417,$P$129:U417,K417+1,FALSE))</f>
        <v>#N/A</v>
      </c>
      <c r="O417" s="57">
        <f t="shared" si="44"/>
        <v>0</v>
      </c>
      <c r="P417" s="113">
        <f ca="1">'Type E'!B330</f>
        <v>32</v>
      </c>
      <c r="Q417" s="114">
        <f ca="1">'Type J'!B330</f>
        <v>32</v>
      </c>
      <c r="R417" s="115">
        <f ca="1">'Type K'!B330</f>
        <v>32</v>
      </c>
      <c r="S417" s="116">
        <f ca="1">'Type N'!B1577</f>
        <v>32</v>
      </c>
      <c r="T417" s="117">
        <f ca="1">'Type S'!B330</f>
        <v>32</v>
      </c>
      <c r="U417" s="118">
        <f ca="1">'Type T'!B827</f>
        <v>32</v>
      </c>
    </row>
    <row r="418" spans="10:21" ht="13.5" thickBot="1">
      <c r="J418">
        <v>9</v>
      </c>
      <c r="K418" s="102">
        <v>289</v>
      </c>
      <c r="L418" s="110" t="str">
        <f>CT!DT15</f>
        <v/>
      </c>
      <c r="M418" s="111">
        <f>CT!DU15</f>
        <v>0</v>
      </c>
      <c r="N418" s="112" t="e">
        <f ca="1">IF(L418="S",HLOOKUP(L418,$P$129:U418,K418+1,FALSE)+$A$96,HLOOKUP(L418,$P$129:U418,K418+1,FALSE))</f>
        <v>#N/A</v>
      </c>
      <c r="O418" s="57">
        <f t="shared" si="44"/>
        <v>0</v>
      </c>
      <c r="P418" s="113">
        <f ca="1">'Type E'!B331</f>
        <v>32</v>
      </c>
      <c r="Q418" s="114">
        <f ca="1">'Type J'!B331</f>
        <v>32</v>
      </c>
      <c r="R418" s="115">
        <f ca="1">'Type K'!B331</f>
        <v>32</v>
      </c>
      <c r="S418" s="116">
        <f ca="1">'Type N'!B1578</f>
        <v>32</v>
      </c>
      <c r="T418" s="117">
        <f ca="1">'Type S'!B331</f>
        <v>32</v>
      </c>
      <c r="U418" s="118">
        <f ca="1">'Type T'!B828</f>
        <v>32</v>
      </c>
    </row>
    <row r="419" spans="10:21" ht="13.5" thickBot="1">
      <c r="J419">
        <v>10</v>
      </c>
      <c r="K419" s="102">
        <v>290</v>
      </c>
      <c r="L419" s="110" t="str">
        <f>CT!DT16</f>
        <v/>
      </c>
      <c r="M419" s="111">
        <f>CT!DU16</f>
        <v>0</v>
      </c>
      <c r="N419" s="112" t="e">
        <f ca="1">IF(L419="S",HLOOKUP(L419,$P$129:U419,K419+1,FALSE)+$A$96,HLOOKUP(L419,$P$129:U419,K419+1,FALSE))</f>
        <v>#N/A</v>
      </c>
      <c r="O419" s="57">
        <f t="shared" si="44"/>
        <v>0</v>
      </c>
      <c r="P419" s="113">
        <f ca="1">'Type E'!B332</f>
        <v>32</v>
      </c>
      <c r="Q419" s="114">
        <f ca="1">'Type J'!B332</f>
        <v>32</v>
      </c>
      <c r="R419" s="115">
        <f ca="1">'Type K'!B332</f>
        <v>32</v>
      </c>
      <c r="S419" s="116">
        <f ca="1">'Type N'!B1579</f>
        <v>32</v>
      </c>
      <c r="T419" s="117">
        <f ca="1">'Type S'!B332</f>
        <v>32</v>
      </c>
      <c r="U419" s="118">
        <f ca="1">'Type T'!B829</f>
        <v>32</v>
      </c>
    </row>
    <row r="420" spans="10:21" ht="13.5" thickBot="1">
      <c r="J420">
        <v>11</v>
      </c>
      <c r="K420" s="102">
        <v>291</v>
      </c>
      <c r="L420" s="110" t="str">
        <f>CT!DT17</f>
        <v/>
      </c>
      <c r="M420" s="111">
        <f>CT!DU17</f>
        <v>0</v>
      </c>
      <c r="N420" s="112" t="e">
        <f ca="1">IF(L420="S",HLOOKUP(L420,$P$129:U420,K420+1,FALSE)+$A$96,HLOOKUP(L420,$P$129:U420,K420+1,FALSE))</f>
        <v>#N/A</v>
      </c>
      <c r="O420" s="57">
        <f t="shared" si="44"/>
        <v>0</v>
      </c>
      <c r="P420" s="113">
        <f ca="1">'Type E'!B333</f>
        <v>32</v>
      </c>
      <c r="Q420" s="114">
        <f ca="1">'Type J'!B333</f>
        <v>32</v>
      </c>
      <c r="R420" s="115">
        <f ca="1">'Type K'!B333</f>
        <v>32</v>
      </c>
      <c r="S420" s="116">
        <f ca="1">'Type N'!B1580</f>
        <v>32</v>
      </c>
      <c r="T420" s="117">
        <f ca="1">'Type S'!B333</f>
        <v>32</v>
      </c>
      <c r="U420" s="118">
        <f ca="1">'Type T'!B830</f>
        <v>32</v>
      </c>
    </row>
    <row r="421" spans="10:21" ht="13.5" thickBot="1">
      <c r="J421">
        <v>12</v>
      </c>
      <c r="K421" s="102">
        <v>292</v>
      </c>
      <c r="L421" s="110" t="str">
        <f>CT!DT18</f>
        <v/>
      </c>
      <c r="M421" s="111">
        <f>CT!DU18</f>
        <v>0</v>
      </c>
      <c r="N421" s="112" t="e">
        <f ca="1">IF(L421="S",HLOOKUP(L421,$P$129:U421,K421+1,FALSE)+$A$96,HLOOKUP(L421,$P$129:U421,K421+1,FALSE))</f>
        <v>#N/A</v>
      </c>
      <c r="O421" s="57">
        <f t="shared" si="44"/>
        <v>0</v>
      </c>
      <c r="P421" s="113">
        <f ca="1">'Type E'!B334</f>
        <v>32</v>
      </c>
      <c r="Q421" s="114">
        <f ca="1">'Type J'!B334</f>
        <v>32</v>
      </c>
      <c r="R421" s="115">
        <f ca="1">'Type K'!B334</f>
        <v>32</v>
      </c>
      <c r="S421" s="116">
        <f ca="1">'Type N'!B1581</f>
        <v>32</v>
      </c>
      <c r="T421" s="117">
        <f ca="1">'Type S'!B334</f>
        <v>32</v>
      </c>
      <c r="U421" s="118">
        <f ca="1">'Type T'!B831</f>
        <v>32</v>
      </c>
    </row>
    <row r="422" spans="10:21" ht="13.5" thickBot="1">
      <c r="J422">
        <v>13</v>
      </c>
      <c r="K422" s="102">
        <v>293</v>
      </c>
      <c r="L422" s="110" t="str">
        <f>CT!DT19</f>
        <v/>
      </c>
      <c r="M422" s="111">
        <f>CT!DU19</f>
        <v>0</v>
      </c>
      <c r="N422" s="112" t="e">
        <f ca="1">IF(L422="S",HLOOKUP(L422,$P$129:U422,K422+1,FALSE)+$A$96,HLOOKUP(L422,$P$129:U422,K422+1,FALSE))</f>
        <v>#N/A</v>
      </c>
      <c r="O422" s="57">
        <f t="shared" si="44"/>
        <v>0</v>
      </c>
      <c r="P422" s="113">
        <f ca="1">'Type E'!B335</f>
        <v>32</v>
      </c>
      <c r="Q422" s="114">
        <f ca="1">'Type J'!B335</f>
        <v>32</v>
      </c>
      <c r="R422" s="115">
        <f ca="1">'Type K'!B335</f>
        <v>32</v>
      </c>
      <c r="S422" s="116">
        <f ca="1">'Type N'!B1582</f>
        <v>32</v>
      </c>
      <c r="T422" s="117">
        <f ca="1">'Type S'!B335</f>
        <v>32</v>
      </c>
      <c r="U422" s="118">
        <f ca="1">'Type T'!B832</f>
        <v>32</v>
      </c>
    </row>
    <row r="423" spans="10:21" ht="13.5" thickBot="1">
      <c r="J423">
        <v>14</v>
      </c>
      <c r="K423" s="102">
        <v>294</v>
      </c>
      <c r="L423" s="110" t="str">
        <f>CT!DT20</f>
        <v/>
      </c>
      <c r="M423" s="111">
        <f>CT!DU20</f>
        <v>0</v>
      </c>
      <c r="N423" s="112" t="e">
        <f ca="1">IF(L423="S",HLOOKUP(L423,$P$129:U423,K423+1,FALSE)+$A$96,HLOOKUP(L423,$P$129:U423,K423+1,FALSE))</f>
        <v>#N/A</v>
      </c>
      <c r="O423" s="57">
        <f t="shared" si="44"/>
        <v>0</v>
      </c>
      <c r="P423" s="113">
        <f ca="1">'Type E'!B336</f>
        <v>32</v>
      </c>
      <c r="Q423" s="114">
        <f ca="1">'Type J'!B336</f>
        <v>32</v>
      </c>
      <c r="R423" s="115">
        <f ca="1">'Type K'!B336</f>
        <v>32</v>
      </c>
      <c r="S423" s="116">
        <f ca="1">'Type N'!B1583</f>
        <v>32</v>
      </c>
      <c r="T423" s="117">
        <f ca="1">'Type S'!B336</f>
        <v>32</v>
      </c>
      <c r="U423" s="118">
        <f ca="1">'Type T'!B833</f>
        <v>32</v>
      </c>
    </row>
    <row r="424" spans="10:21" ht="13.5" thickBot="1">
      <c r="J424">
        <v>15</v>
      </c>
      <c r="K424" s="102">
        <v>295</v>
      </c>
      <c r="L424" s="110" t="str">
        <f>CT!DT21</f>
        <v/>
      </c>
      <c r="M424" s="111">
        <f>CT!DU21</f>
        <v>0</v>
      </c>
      <c r="N424" s="112" t="e">
        <f ca="1">IF(L424="S",HLOOKUP(L424,$P$129:U424,K424+1,FALSE)+$A$96,HLOOKUP(L424,$P$129:U424,K424+1,FALSE))</f>
        <v>#N/A</v>
      </c>
      <c r="O424" s="57">
        <f t="shared" si="44"/>
        <v>0</v>
      </c>
      <c r="P424" s="113">
        <f ca="1">'Type E'!B337</f>
        <v>32</v>
      </c>
      <c r="Q424" s="114">
        <f ca="1">'Type J'!B337</f>
        <v>32</v>
      </c>
      <c r="R424" s="115">
        <f ca="1">'Type K'!B337</f>
        <v>32</v>
      </c>
      <c r="S424" s="116">
        <f ca="1">'Type N'!B1584</f>
        <v>32</v>
      </c>
      <c r="T424" s="117">
        <f ca="1">'Type S'!B337</f>
        <v>32</v>
      </c>
      <c r="U424" s="118">
        <f ca="1">'Type T'!B834</f>
        <v>32</v>
      </c>
    </row>
    <row r="425" spans="10:21" ht="13.5" thickBot="1">
      <c r="J425">
        <v>16</v>
      </c>
      <c r="K425" s="102">
        <v>296</v>
      </c>
      <c r="L425" s="110" t="str">
        <f>CT!DT22</f>
        <v/>
      </c>
      <c r="M425" s="111">
        <f>CT!DU22</f>
        <v>0</v>
      </c>
      <c r="N425" s="112" t="e">
        <f ca="1">IF(L425="S",HLOOKUP(L425,$P$129:U425,K425+1,FALSE)+$A$96,HLOOKUP(L425,$P$129:U425,K425+1,FALSE))</f>
        <v>#N/A</v>
      </c>
      <c r="O425" s="57">
        <f t="shared" si="44"/>
        <v>0</v>
      </c>
      <c r="P425" s="113">
        <f ca="1">'Type E'!B338</f>
        <v>32</v>
      </c>
      <c r="Q425" s="114">
        <f ca="1">'Type J'!B338</f>
        <v>32</v>
      </c>
      <c r="R425" s="115">
        <f ca="1">'Type K'!B338</f>
        <v>32</v>
      </c>
      <c r="S425" s="116">
        <f ca="1">'Type N'!B1585</f>
        <v>32</v>
      </c>
      <c r="T425" s="117">
        <f ca="1">'Type S'!B338</f>
        <v>32</v>
      </c>
      <c r="U425" s="118">
        <f ca="1">'Type T'!B835</f>
        <v>32</v>
      </c>
    </row>
    <row r="426" spans="10:21" ht="13.5" thickBot="1">
      <c r="J426">
        <v>17</v>
      </c>
      <c r="K426" s="102">
        <v>297</v>
      </c>
      <c r="L426" s="110" t="str">
        <f>CT!DT23</f>
        <v/>
      </c>
      <c r="M426" s="111">
        <f>CT!DU23</f>
        <v>0</v>
      </c>
      <c r="N426" s="112" t="e">
        <f ca="1">IF(L426="S",HLOOKUP(L426,$P$129:U426,K426+1,FALSE)+$A$96,HLOOKUP(L426,$P$129:U426,K426+1,FALSE))</f>
        <v>#N/A</v>
      </c>
      <c r="O426" s="57">
        <f t="shared" si="44"/>
        <v>0</v>
      </c>
      <c r="P426" s="113">
        <f ca="1">'Type E'!B339</f>
        <v>32</v>
      </c>
      <c r="Q426" s="114">
        <f ca="1">'Type J'!B339</f>
        <v>32</v>
      </c>
      <c r="R426" s="115">
        <f ca="1">'Type K'!B339</f>
        <v>32</v>
      </c>
      <c r="S426" s="116">
        <f ca="1">'Type N'!B1586</f>
        <v>32</v>
      </c>
      <c r="T426" s="117">
        <f ca="1">'Type S'!B339</f>
        <v>32</v>
      </c>
      <c r="U426" s="118">
        <f ca="1">'Type T'!B836</f>
        <v>32</v>
      </c>
    </row>
    <row r="427" spans="10:21" ht="13.5" thickBot="1">
      <c r="J427">
        <v>18</v>
      </c>
      <c r="K427" s="102">
        <v>298</v>
      </c>
      <c r="L427" s="110" t="str">
        <f>CT!DT24</f>
        <v/>
      </c>
      <c r="M427" s="111">
        <f>CT!DU24</f>
        <v>0</v>
      </c>
      <c r="N427" s="112" t="e">
        <f ca="1">IF(L427="S",HLOOKUP(L427,$P$129:U427,K427+1,FALSE)+$A$96,HLOOKUP(L427,$P$129:U427,K427+1,FALSE))</f>
        <v>#N/A</v>
      </c>
      <c r="O427" s="57">
        <f t="shared" si="44"/>
        <v>0</v>
      </c>
      <c r="P427" s="113">
        <f ca="1">'Type E'!B340</f>
        <v>32</v>
      </c>
      <c r="Q427" s="114">
        <f ca="1">'Type J'!B340</f>
        <v>32</v>
      </c>
      <c r="R427" s="115">
        <f ca="1">'Type K'!B340</f>
        <v>32</v>
      </c>
      <c r="S427" s="116">
        <f ca="1">'Type N'!B1587</f>
        <v>32</v>
      </c>
      <c r="T427" s="117">
        <f ca="1">'Type S'!B340</f>
        <v>32</v>
      </c>
      <c r="U427" s="118">
        <f ca="1">'Type T'!B837</f>
        <v>32</v>
      </c>
    </row>
    <row r="428" spans="10:21" ht="13.5" thickBot="1">
      <c r="J428">
        <v>19</v>
      </c>
      <c r="K428" s="102">
        <v>299</v>
      </c>
      <c r="L428" s="110" t="str">
        <f>CT!DT25</f>
        <v/>
      </c>
      <c r="M428" s="111">
        <f>CT!DU25</f>
        <v>0</v>
      </c>
      <c r="N428" s="112" t="e">
        <f ca="1">IF(L428="S",HLOOKUP(L428,$P$129:U428,K428+1,FALSE)+$A$96,HLOOKUP(L428,$P$129:U428,K428+1,FALSE))</f>
        <v>#N/A</v>
      </c>
      <c r="O428" s="57">
        <f t="shared" si="44"/>
        <v>0</v>
      </c>
      <c r="P428" s="113">
        <f ca="1">'Type E'!B341</f>
        <v>32</v>
      </c>
      <c r="Q428" s="114">
        <f ca="1">'Type J'!B341</f>
        <v>32</v>
      </c>
      <c r="R428" s="115">
        <f ca="1">'Type K'!B341</f>
        <v>32</v>
      </c>
      <c r="S428" s="116">
        <f ca="1">'Type N'!B1588</f>
        <v>32</v>
      </c>
      <c r="T428" s="117">
        <f ca="1">'Type S'!B341</f>
        <v>32</v>
      </c>
      <c r="U428" s="118">
        <f ca="1">'Type T'!B838</f>
        <v>32</v>
      </c>
    </row>
    <row r="429" spans="10:21" ht="13.5" thickBot="1">
      <c r="J429">
        <v>20</v>
      </c>
      <c r="K429" s="102">
        <v>300</v>
      </c>
      <c r="L429" s="110" t="str">
        <f>CT!DT26</f>
        <v/>
      </c>
      <c r="M429" s="111">
        <f>CT!DU26</f>
        <v>0</v>
      </c>
      <c r="N429" s="112" t="e">
        <f ca="1">IF(L429="S",HLOOKUP(L429,$P$129:U429,K429+1,FALSE)+$A$96,HLOOKUP(L429,$P$129:U429,K429+1,FALSE))</f>
        <v>#N/A</v>
      </c>
      <c r="O429" s="57">
        <f t="shared" si="44"/>
        <v>0</v>
      </c>
      <c r="P429" s="113">
        <f ca="1">'Type E'!B342</f>
        <v>32</v>
      </c>
      <c r="Q429" s="114">
        <f ca="1">'Type J'!B342</f>
        <v>32</v>
      </c>
      <c r="R429" s="115">
        <f ca="1">'Type K'!B342</f>
        <v>32</v>
      </c>
      <c r="S429" s="116">
        <f ca="1">'Type N'!B1589</f>
        <v>32</v>
      </c>
      <c r="T429" s="117">
        <f ca="1">'Type S'!B342</f>
        <v>32</v>
      </c>
      <c r="U429" s="118">
        <f ca="1">'Type T'!B839</f>
        <v>32</v>
      </c>
    </row>
    <row r="430" spans="10:21" ht="13.5" thickBot="1">
      <c r="J430" s="125">
        <v>17</v>
      </c>
      <c r="K430" s="102">
        <v>301</v>
      </c>
      <c r="L430" s="110" t="str">
        <f>CT!EB7</f>
        <v>J</v>
      </c>
      <c r="M430" s="111">
        <f>CT!EC7</f>
        <v>0</v>
      </c>
      <c r="N430" s="112">
        <f ca="1">IF(L430="S",HLOOKUP(L430,$P$129:U430,K430+1,FALSE)+$A$96,HLOOKUP(L430,$P$129:U430,K430+1,FALSE))</f>
        <v>32</v>
      </c>
      <c r="O430" s="57">
        <f t="shared" ref="O430:O493" si="45">M430</f>
        <v>0</v>
      </c>
      <c r="P430" s="113">
        <f ca="1">'Type E'!B343</f>
        <v>32</v>
      </c>
      <c r="Q430" s="114">
        <f ca="1">'Type J'!B343</f>
        <v>32</v>
      </c>
      <c r="R430" s="115">
        <f ca="1">'Type K'!B343</f>
        <v>32</v>
      </c>
      <c r="S430" s="116">
        <f ca="1">'Type N'!B1590</f>
        <v>32</v>
      </c>
      <c r="T430" s="117">
        <f ca="1">'Type S'!B343</f>
        <v>32</v>
      </c>
      <c r="U430" s="118">
        <f ca="1">'Type T'!B840</f>
        <v>32</v>
      </c>
    </row>
    <row r="431" spans="10:21" ht="13.5" thickBot="1">
      <c r="J431">
        <v>2</v>
      </c>
      <c r="K431" s="102">
        <v>302</v>
      </c>
      <c r="L431" s="110" t="str">
        <f>CT!EB8</f>
        <v>J</v>
      </c>
      <c r="M431" s="111">
        <f>CT!EC8</f>
        <v>0</v>
      </c>
      <c r="N431" s="112">
        <f ca="1">IF(L431="S",HLOOKUP(L431,$P$129:U431,K431+1,FALSE)+$A$96,HLOOKUP(L431,$P$129:U431,K431+1,FALSE))</f>
        <v>32</v>
      </c>
      <c r="O431" s="57">
        <f t="shared" si="45"/>
        <v>0</v>
      </c>
      <c r="P431" s="113">
        <f ca="1">'Type E'!B344</f>
        <v>32</v>
      </c>
      <c r="Q431" s="114">
        <f ca="1">'Type J'!B344</f>
        <v>32</v>
      </c>
      <c r="R431" s="115">
        <f ca="1">'Type K'!B344</f>
        <v>32</v>
      </c>
      <c r="S431" s="116">
        <f ca="1">'Type N'!B1591</f>
        <v>32</v>
      </c>
      <c r="T431" s="117">
        <f ca="1">'Type S'!B344</f>
        <v>32</v>
      </c>
      <c r="U431" s="118">
        <f ca="1">'Type T'!B841</f>
        <v>32</v>
      </c>
    </row>
    <row r="432" spans="10:21" ht="13.5" thickBot="1">
      <c r="J432">
        <v>3</v>
      </c>
      <c r="K432" s="102">
        <v>303</v>
      </c>
      <c r="L432" s="110" t="str">
        <f>CT!EB9</f>
        <v/>
      </c>
      <c r="M432" s="111">
        <f>CT!EC9</f>
        <v>0</v>
      </c>
      <c r="N432" s="112" t="e">
        <f ca="1">IF(L432="S",HLOOKUP(L432,$P$129:U432,K432+1,FALSE)+$A$96,HLOOKUP(L432,$P$129:U432,K432+1,FALSE))</f>
        <v>#N/A</v>
      </c>
      <c r="O432" s="57">
        <f t="shared" si="45"/>
        <v>0</v>
      </c>
      <c r="P432" s="113">
        <f ca="1">'Type E'!B345</f>
        <v>32</v>
      </c>
      <c r="Q432" s="114">
        <f ca="1">'Type J'!B345</f>
        <v>32</v>
      </c>
      <c r="R432" s="115">
        <f ca="1">'Type K'!B345</f>
        <v>32</v>
      </c>
      <c r="S432" s="116">
        <f ca="1">'Type N'!B1592</f>
        <v>32</v>
      </c>
      <c r="T432" s="117">
        <f ca="1">'Type S'!B345</f>
        <v>32</v>
      </c>
      <c r="U432" s="118">
        <f ca="1">'Type T'!B842</f>
        <v>32</v>
      </c>
    </row>
    <row r="433" spans="10:21" ht="13.5" thickBot="1">
      <c r="J433">
        <v>4</v>
      </c>
      <c r="K433" s="102">
        <v>304</v>
      </c>
      <c r="L433" s="110" t="str">
        <f>CT!EB10</f>
        <v/>
      </c>
      <c r="M433" s="111">
        <f>CT!EC10</f>
        <v>0</v>
      </c>
      <c r="N433" s="112" t="e">
        <f ca="1">IF(L433="S",HLOOKUP(L433,$P$129:U433,K433+1,FALSE)+$A$96,HLOOKUP(L433,$P$129:U433,K433+1,FALSE))</f>
        <v>#N/A</v>
      </c>
      <c r="O433" s="57">
        <f t="shared" si="45"/>
        <v>0</v>
      </c>
      <c r="P433" s="113">
        <f ca="1">'Type E'!B346</f>
        <v>32</v>
      </c>
      <c r="Q433" s="114">
        <f ca="1">'Type J'!B346</f>
        <v>32</v>
      </c>
      <c r="R433" s="115">
        <f ca="1">'Type K'!B346</f>
        <v>32</v>
      </c>
      <c r="S433" s="116">
        <f ca="1">'Type N'!B1593</f>
        <v>32</v>
      </c>
      <c r="T433" s="117">
        <f ca="1">'Type S'!B346</f>
        <v>32</v>
      </c>
      <c r="U433" s="118">
        <f ca="1">'Type T'!B843</f>
        <v>32</v>
      </c>
    </row>
    <row r="434" spans="10:21" ht="13.5" thickBot="1">
      <c r="J434">
        <v>5</v>
      </c>
      <c r="K434" s="102">
        <v>305</v>
      </c>
      <c r="L434" s="110" t="str">
        <f>CT!EB11</f>
        <v/>
      </c>
      <c r="M434" s="111">
        <f>CT!EC11</f>
        <v>0</v>
      </c>
      <c r="N434" s="112" t="e">
        <f ca="1">IF(L434="S",HLOOKUP(L434,$P$129:U434,K434+1,FALSE)+$A$96,HLOOKUP(L434,$P$129:U434,K434+1,FALSE))</f>
        <v>#N/A</v>
      </c>
      <c r="O434" s="57">
        <f t="shared" si="45"/>
        <v>0</v>
      </c>
      <c r="P434" s="113">
        <f ca="1">'Type E'!B347</f>
        <v>32</v>
      </c>
      <c r="Q434" s="114">
        <f ca="1">'Type J'!B347</f>
        <v>32</v>
      </c>
      <c r="R434" s="115">
        <f ca="1">'Type K'!B347</f>
        <v>32</v>
      </c>
      <c r="S434" s="116">
        <f ca="1">'Type N'!B1594</f>
        <v>32</v>
      </c>
      <c r="T434" s="117">
        <f ca="1">'Type S'!B347</f>
        <v>32</v>
      </c>
      <c r="U434" s="118">
        <f ca="1">'Type T'!B844</f>
        <v>32</v>
      </c>
    </row>
    <row r="435" spans="10:21" ht="13.5" thickBot="1">
      <c r="J435">
        <v>6</v>
      </c>
      <c r="K435" s="102">
        <v>306</v>
      </c>
      <c r="L435" s="110" t="str">
        <f>CT!EB12</f>
        <v/>
      </c>
      <c r="M435" s="111">
        <f>CT!EC12</f>
        <v>0</v>
      </c>
      <c r="N435" s="112" t="e">
        <f ca="1">IF(L435="S",HLOOKUP(L435,$P$129:U435,K435+1,FALSE)+$A$96,HLOOKUP(L435,$P$129:U435,K435+1,FALSE))</f>
        <v>#N/A</v>
      </c>
      <c r="O435" s="57">
        <f t="shared" si="45"/>
        <v>0</v>
      </c>
      <c r="P435" s="113">
        <f ca="1">'Type E'!B348</f>
        <v>32</v>
      </c>
      <c r="Q435" s="114">
        <f ca="1">'Type J'!B348</f>
        <v>32</v>
      </c>
      <c r="R435" s="115">
        <f ca="1">'Type K'!B348</f>
        <v>32</v>
      </c>
      <c r="S435" s="116">
        <f ca="1">'Type N'!B1595</f>
        <v>32</v>
      </c>
      <c r="T435" s="117">
        <f ca="1">'Type S'!B348</f>
        <v>32</v>
      </c>
      <c r="U435" s="118">
        <f ca="1">'Type T'!B845</f>
        <v>32</v>
      </c>
    </row>
    <row r="436" spans="10:21" ht="13.5" thickBot="1">
      <c r="J436">
        <v>7</v>
      </c>
      <c r="K436" s="102">
        <v>307</v>
      </c>
      <c r="L436" s="110" t="str">
        <f>CT!EB13</f>
        <v/>
      </c>
      <c r="M436" s="111">
        <f>CT!EC13</f>
        <v>0</v>
      </c>
      <c r="N436" s="112" t="e">
        <f ca="1">IF(L436="S",HLOOKUP(L436,$P$129:U436,K436+1,FALSE)+$A$96,HLOOKUP(L436,$P$129:U436,K436+1,FALSE))</f>
        <v>#N/A</v>
      </c>
      <c r="O436" s="57">
        <f t="shared" si="45"/>
        <v>0</v>
      </c>
      <c r="P436" s="113">
        <f ca="1">'Type E'!B349</f>
        <v>32</v>
      </c>
      <c r="Q436" s="114">
        <f ca="1">'Type J'!B349</f>
        <v>32</v>
      </c>
      <c r="R436" s="115">
        <f ca="1">'Type K'!B349</f>
        <v>32</v>
      </c>
      <c r="S436" s="116">
        <f ca="1">'Type N'!B1596</f>
        <v>32</v>
      </c>
      <c r="T436" s="117">
        <f ca="1">'Type S'!B349</f>
        <v>32</v>
      </c>
      <c r="U436" s="118">
        <f ca="1">'Type T'!B846</f>
        <v>32</v>
      </c>
    </row>
    <row r="437" spans="10:21" ht="13.5" thickBot="1">
      <c r="J437">
        <v>8</v>
      </c>
      <c r="K437" s="102">
        <v>308</v>
      </c>
      <c r="L437" s="110" t="str">
        <f>CT!EB14</f>
        <v/>
      </c>
      <c r="M437" s="111">
        <f>CT!EC14</f>
        <v>0</v>
      </c>
      <c r="N437" s="112" t="e">
        <f ca="1">IF(L437="S",HLOOKUP(L437,$P$129:U437,K437+1,FALSE)+$A$96,HLOOKUP(L437,$P$129:U437,K437+1,FALSE))</f>
        <v>#N/A</v>
      </c>
      <c r="O437" s="57">
        <f t="shared" si="45"/>
        <v>0</v>
      </c>
      <c r="P437" s="113">
        <f ca="1">'Type E'!B350</f>
        <v>32</v>
      </c>
      <c r="Q437" s="114">
        <f ca="1">'Type J'!B350</f>
        <v>32</v>
      </c>
      <c r="R437" s="115">
        <f ca="1">'Type K'!B350</f>
        <v>32</v>
      </c>
      <c r="S437" s="116">
        <f ca="1">'Type N'!B1597</f>
        <v>32</v>
      </c>
      <c r="T437" s="117">
        <f ca="1">'Type S'!B350</f>
        <v>32</v>
      </c>
      <c r="U437" s="118">
        <f ca="1">'Type T'!B847</f>
        <v>32</v>
      </c>
    </row>
    <row r="438" spans="10:21" ht="13.5" thickBot="1">
      <c r="J438">
        <v>9</v>
      </c>
      <c r="K438" s="102">
        <v>309</v>
      </c>
      <c r="L438" s="110" t="str">
        <f>CT!EB15</f>
        <v/>
      </c>
      <c r="M438" s="111">
        <f>CT!EC15</f>
        <v>0</v>
      </c>
      <c r="N438" s="112" t="e">
        <f ca="1">IF(L438="S",HLOOKUP(L438,$P$129:U438,K438+1,FALSE)+$A$96,HLOOKUP(L438,$P$129:U438,K438+1,FALSE))</f>
        <v>#N/A</v>
      </c>
      <c r="O438" s="57">
        <f t="shared" si="45"/>
        <v>0</v>
      </c>
      <c r="P438" s="113">
        <f ca="1">'Type E'!B351</f>
        <v>32</v>
      </c>
      <c r="Q438" s="114">
        <f ca="1">'Type J'!B351</f>
        <v>32</v>
      </c>
      <c r="R438" s="115">
        <f ca="1">'Type K'!B351</f>
        <v>32</v>
      </c>
      <c r="S438" s="116">
        <f ca="1">'Type N'!B1598</f>
        <v>32</v>
      </c>
      <c r="T438" s="117">
        <f ca="1">'Type S'!B351</f>
        <v>32</v>
      </c>
      <c r="U438" s="118">
        <f ca="1">'Type T'!B848</f>
        <v>32</v>
      </c>
    </row>
    <row r="439" spans="10:21" ht="13.5" thickBot="1">
      <c r="J439">
        <v>10</v>
      </c>
      <c r="K439" s="102">
        <v>310</v>
      </c>
      <c r="L439" s="110" t="str">
        <f>CT!EB16</f>
        <v/>
      </c>
      <c r="M439" s="111">
        <f>CT!EC16</f>
        <v>0</v>
      </c>
      <c r="N439" s="112" t="e">
        <f ca="1">IF(L439="S",HLOOKUP(L439,$P$129:U439,K439+1,FALSE)+$A$96,HLOOKUP(L439,$P$129:U439,K439+1,FALSE))</f>
        <v>#N/A</v>
      </c>
      <c r="O439" s="57">
        <f t="shared" si="45"/>
        <v>0</v>
      </c>
      <c r="P439" s="113">
        <f ca="1">'Type E'!B352</f>
        <v>32</v>
      </c>
      <c r="Q439" s="114">
        <f ca="1">'Type J'!B352</f>
        <v>32</v>
      </c>
      <c r="R439" s="115">
        <f ca="1">'Type K'!B352</f>
        <v>32</v>
      </c>
      <c r="S439" s="116">
        <f ca="1">'Type N'!B1599</f>
        <v>32</v>
      </c>
      <c r="T439" s="117">
        <f ca="1">'Type S'!B352</f>
        <v>32</v>
      </c>
      <c r="U439" s="118">
        <f ca="1">'Type T'!B849</f>
        <v>32</v>
      </c>
    </row>
    <row r="440" spans="10:21" ht="13.5" thickBot="1">
      <c r="J440">
        <v>11</v>
      </c>
      <c r="K440" s="102">
        <v>311</v>
      </c>
      <c r="L440" s="110" t="str">
        <f>CT!EB17</f>
        <v/>
      </c>
      <c r="M440" s="111">
        <f>CT!EC17</f>
        <v>0</v>
      </c>
      <c r="N440" s="112" t="e">
        <f ca="1">IF(L440="S",HLOOKUP(L440,$P$129:U440,K440+1,FALSE)+$A$96,HLOOKUP(L440,$P$129:U440,K440+1,FALSE))</f>
        <v>#N/A</v>
      </c>
      <c r="O440" s="57">
        <f t="shared" si="45"/>
        <v>0</v>
      </c>
      <c r="P440" s="113">
        <f ca="1">'Type E'!B353</f>
        <v>32</v>
      </c>
      <c r="Q440" s="114">
        <f ca="1">'Type J'!B353</f>
        <v>32</v>
      </c>
      <c r="R440" s="115">
        <f ca="1">'Type K'!B353</f>
        <v>32</v>
      </c>
      <c r="S440" s="116">
        <f ca="1">'Type N'!B1600</f>
        <v>32</v>
      </c>
      <c r="T440" s="117">
        <f ca="1">'Type S'!B353</f>
        <v>32</v>
      </c>
      <c r="U440" s="118">
        <f ca="1">'Type T'!B850</f>
        <v>32</v>
      </c>
    </row>
    <row r="441" spans="10:21" ht="13.5" thickBot="1">
      <c r="J441">
        <v>12</v>
      </c>
      <c r="K441" s="102">
        <v>312</v>
      </c>
      <c r="L441" s="110" t="str">
        <f>CT!EB18</f>
        <v/>
      </c>
      <c r="M441" s="111">
        <f>CT!EC18</f>
        <v>0</v>
      </c>
      <c r="N441" s="112" t="e">
        <f ca="1">IF(L441="S",HLOOKUP(L441,$P$129:U441,K441+1,FALSE)+$A$96,HLOOKUP(L441,$P$129:U441,K441+1,FALSE))</f>
        <v>#N/A</v>
      </c>
      <c r="O441" s="57">
        <f t="shared" si="45"/>
        <v>0</v>
      </c>
      <c r="P441" s="113">
        <f ca="1">'Type E'!B354</f>
        <v>32</v>
      </c>
      <c r="Q441" s="114">
        <f ca="1">'Type J'!B354</f>
        <v>32</v>
      </c>
      <c r="R441" s="115">
        <f ca="1">'Type K'!B354</f>
        <v>32</v>
      </c>
      <c r="S441" s="116">
        <f ca="1">'Type N'!B1601</f>
        <v>32</v>
      </c>
      <c r="T441" s="117">
        <f ca="1">'Type S'!B354</f>
        <v>32</v>
      </c>
      <c r="U441" s="118">
        <f ca="1">'Type T'!B851</f>
        <v>32</v>
      </c>
    </row>
    <row r="442" spans="10:21" ht="13.5" thickBot="1">
      <c r="J442">
        <v>13</v>
      </c>
      <c r="K442" s="102">
        <v>313</v>
      </c>
      <c r="L442" s="110" t="str">
        <f>CT!EB19</f>
        <v/>
      </c>
      <c r="M442" s="111">
        <f>CT!EC19</f>
        <v>0</v>
      </c>
      <c r="N442" s="112" t="e">
        <f ca="1">IF(L442="S",HLOOKUP(L442,$P$129:U442,K442+1,FALSE)+$A$96,HLOOKUP(L442,$P$129:U442,K442+1,FALSE))</f>
        <v>#N/A</v>
      </c>
      <c r="O442" s="57">
        <f t="shared" si="45"/>
        <v>0</v>
      </c>
      <c r="P442" s="113">
        <f ca="1">'Type E'!B355</f>
        <v>32</v>
      </c>
      <c r="Q442" s="114">
        <f ca="1">'Type J'!B355</f>
        <v>32</v>
      </c>
      <c r="R442" s="115">
        <f ca="1">'Type K'!B355</f>
        <v>32</v>
      </c>
      <c r="S442" s="116">
        <f ca="1">'Type N'!B1602</f>
        <v>32</v>
      </c>
      <c r="T442" s="117">
        <f ca="1">'Type S'!B355</f>
        <v>32</v>
      </c>
      <c r="U442" s="118">
        <f ca="1">'Type T'!B852</f>
        <v>32</v>
      </c>
    </row>
    <row r="443" spans="10:21" ht="13.5" thickBot="1">
      <c r="J443">
        <v>14</v>
      </c>
      <c r="K443" s="102">
        <v>314</v>
      </c>
      <c r="L443" s="110" t="str">
        <f>CT!EB20</f>
        <v/>
      </c>
      <c r="M443" s="111">
        <f>CT!EC20</f>
        <v>0</v>
      </c>
      <c r="N443" s="112" t="e">
        <f ca="1">IF(L443="S",HLOOKUP(L443,$P$129:U443,K443+1,FALSE)+$A$96,HLOOKUP(L443,$P$129:U443,K443+1,FALSE))</f>
        <v>#N/A</v>
      </c>
      <c r="O443" s="57">
        <f t="shared" si="45"/>
        <v>0</v>
      </c>
      <c r="P443" s="113">
        <f ca="1">'Type E'!B356</f>
        <v>32</v>
      </c>
      <c r="Q443" s="114">
        <f ca="1">'Type J'!B356</f>
        <v>32</v>
      </c>
      <c r="R443" s="115">
        <f ca="1">'Type K'!B356</f>
        <v>32</v>
      </c>
      <c r="S443" s="116">
        <f ca="1">'Type N'!B1603</f>
        <v>32</v>
      </c>
      <c r="T443" s="117">
        <f ca="1">'Type S'!B356</f>
        <v>32</v>
      </c>
      <c r="U443" s="118">
        <f ca="1">'Type T'!B853</f>
        <v>32</v>
      </c>
    </row>
    <row r="444" spans="10:21" ht="13.5" thickBot="1">
      <c r="J444">
        <v>15</v>
      </c>
      <c r="K444" s="102">
        <v>315</v>
      </c>
      <c r="L444" s="110" t="str">
        <f>CT!EB21</f>
        <v/>
      </c>
      <c r="M444" s="111">
        <f>CT!EC21</f>
        <v>0</v>
      </c>
      <c r="N444" s="112" t="e">
        <f ca="1">IF(L444="S",HLOOKUP(L444,$P$129:U444,K444+1,FALSE)+$A$96,HLOOKUP(L444,$P$129:U444,K444+1,FALSE))</f>
        <v>#N/A</v>
      </c>
      <c r="O444" s="57">
        <f t="shared" si="45"/>
        <v>0</v>
      </c>
      <c r="P444" s="113">
        <f ca="1">'Type E'!B357</f>
        <v>32</v>
      </c>
      <c r="Q444" s="114">
        <f ca="1">'Type J'!B357</f>
        <v>32</v>
      </c>
      <c r="R444" s="115">
        <f ca="1">'Type K'!B357</f>
        <v>32</v>
      </c>
      <c r="S444" s="116">
        <f ca="1">'Type N'!B1604</f>
        <v>32</v>
      </c>
      <c r="T444" s="117">
        <f ca="1">'Type S'!B357</f>
        <v>32</v>
      </c>
      <c r="U444" s="118">
        <f ca="1">'Type T'!B854</f>
        <v>32</v>
      </c>
    </row>
    <row r="445" spans="10:21" ht="13.5" thickBot="1">
      <c r="J445">
        <v>16</v>
      </c>
      <c r="K445" s="102">
        <v>316</v>
      </c>
      <c r="L445" s="110" t="str">
        <f>CT!EB22</f>
        <v/>
      </c>
      <c r="M445" s="111">
        <f>CT!EC22</f>
        <v>0</v>
      </c>
      <c r="N445" s="112" t="e">
        <f ca="1">IF(L445="S",HLOOKUP(L445,$P$129:U445,K445+1,FALSE)+$A$96,HLOOKUP(L445,$P$129:U445,K445+1,FALSE))</f>
        <v>#N/A</v>
      </c>
      <c r="O445" s="57">
        <f t="shared" si="45"/>
        <v>0</v>
      </c>
      <c r="P445" s="113">
        <f ca="1">'Type E'!B358</f>
        <v>32</v>
      </c>
      <c r="Q445" s="114">
        <f ca="1">'Type J'!B358</f>
        <v>32</v>
      </c>
      <c r="R445" s="115">
        <f ca="1">'Type K'!B358</f>
        <v>32</v>
      </c>
      <c r="S445" s="116">
        <f ca="1">'Type N'!B1605</f>
        <v>32</v>
      </c>
      <c r="T445" s="117">
        <f ca="1">'Type S'!B358</f>
        <v>32</v>
      </c>
      <c r="U445" s="118">
        <f ca="1">'Type T'!B855</f>
        <v>32</v>
      </c>
    </row>
    <row r="446" spans="10:21" ht="13.5" thickBot="1">
      <c r="J446">
        <v>17</v>
      </c>
      <c r="K446" s="102">
        <v>317</v>
      </c>
      <c r="L446" s="110" t="str">
        <f>CT!EB23</f>
        <v/>
      </c>
      <c r="M446" s="111">
        <f>CT!EC23</f>
        <v>0</v>
      </c>
      <c r="N446" s="112" t="e">
        <f ca="1">IF(L446="S",HLOOKUP(L446,$P$129:U446,K446+1,FALSE)+$A$96,HLOOKUP(L446,$P$129:U446,K446+1,FALSE))</f>
        <v>#N/A</v>
      </c>
      <c r="O446" s="57">
        <f t="shared" si="45"/>
        <v>0</v>
      </c>
      <c r="P446" s="113">
        <f ca="1">'Type E'!B359</f>
        <v>32</v>
      </c>
      <c r="Q446" s="114">
        <f ca="1">'Type J'!B359</f>
        <v>32</v>
      </c>
      <c r="R446" s="115">
        <f ca="1">'Type K'!B359</f>
        <v>32</v>
      </c>
      <c r="S446" s="116">
        <f ca="1">'Type N'!B1606</f>
        <v>32</v>
      </c>
      <c r="T446" s="117">
        <f ca="1">'Type S'!B359</f>
        <v>32</v>
      </c>
      <c r="U446" s="118">
        <f ca="1">'Type T'!B856</f>
        <v>32</v>
      </c>
    </row>
    <row r="447" spans="10:21" ht="13.5" thickBot="1">
      <c r="J447">
        <v>18</v>
      </c>
      <c r="K447" s="102">
        <v>318</v>
      </c>
      <c r="L447" s="110" t="str">
        <f>CT!EB24</f>
        <v/>
      </c>
      <c r="M447" s="111">
        <f>CT!EC24</f>
        <v>0</v>
      </c>
      <c r="N447" s="112" t="e">
        <f ca="1">IF(L447="S",HLOOKUP(L447,$P$129:U447,K447+1,FALSE)+$A$96,HLOOKUP(L447,$P$129:U447,K447+1,FALSE))</f>
        <v>#N/A</v>
      </c>
      <c r="O447" s="57">
        <f t="shared" si="45"/>
        <v>0</v>
      </c>
      <c r="P447" s="113">
        <f ca="1">'Type E'!B360</f>
        <v>32</v>
      </c>
      <c r="Q447" s="114">
        <f ca="1">'Type J'!B360</f>
        <v>32</v>
      </c>
      <c r="R447" s="115">
        <f ca="1">'Type K'!B360</f>
        <v>32</v>
      </c>
      <c r="S447" s="116">
        <f ca="1">'Type N'!B1607</f>
        <v>32</v>
      </c>
      <c r="T447" s="117">
        <f ca="1">'Type S'!B360</f>
        <v>32</v>
      </c>
      <c r="U447" s="118">
        <f ca="1">'Type T'!B857</f>
        <v>32</v>
      </c>
    </row>
    <row r="448" spans="10:21" ht="13.5" thickBot="1">
      <c r="J448">
        <v>19</v>
      </c>
      <c r="K448" s="102">
        <v>319</v>
      </c>
      <c r="L448" s="110" t="str">
        <f>CT!EB25</f>
        <v/>
      </c>
      <c r="M448" s="111">
        <f>CT!EC25</f>
        <v>0</v>
      </c>
      <c r="N448" s="112" t="e">
        <f ca="1">IF(L448="S",HLOOKUP(L448,$P$129:U448,K448+1,FALSE)+$A$96,HLOOKUP(L448,$P$129:U448,K448+1,FALSE))</f>
        <v>#N/A</v>
      </c>
      <c r="O448" s="57">
        <f t="shared" si="45"/>
        <v>0</v>
      </c>
      <c r="P448" s="113">
        <f ca="1">'Type E'!B361</f>
        <v>32</v>
      </c>
      <c r="Q448" s="114">
        <f ca="1">'Type J'!B361</f>
        <v>32</v>
      </c>
      <c r="R448" s="115">
        <f ca="1">'Type K'!B361</f>
        <v>32</v>
      </c>
      <c r="S448" s="116">
        <f ca="1">'Type N'!B1608</f>
        <v>32</v>
      </c>
      <c r="T448" s="117">
        <f ca="1">'Type S'!B361</f>
        <v>32</v>
      </c>
      <c r="U448" s="118">
        <f ca="1">'Type T'!B858</f>
        <v>32</v>
      </c>
    </row>
    <row r="449" spans="10:21" ht="13.5" thickBot="1">
      <c r="J449">
        <v>20</v>
      </c>
      <c r="K449" s="102">
        <v>320</v>
      </c>
      <c r="L449" s="110" t="str">
        <f>CT!EB26</f>
        <v/>
      </c>
      <c r="M449" s="111">
        <f>CT!EC26</f>
        <v>0</v>
      </c>
      <c r="N449" s="112" t="e">
        <f ca="1">IF(L449="S",HLOOKUP(L449,$P$129:U449,K449+1,FALSE)+$A$96,HLOOKUP(L449,$P$129:U449,K449+1,FALSE))</f>
        <v>#N/A</v>
      </c>
      <c r="O449" s="57">
        <f t="shared" si="45"/>
        <v>0</v>
      </c>
      <c r="P449" s="113">
        <f ca="1">'Type E'!B362</f>
        <v>32</v>
      </c>
      <c r="Q449" s="114">
        <f ca="1">'Type J'!B362</f>
        <v>32</v>
      </c>
      <c r="R449" s="115">
        <f ca="1">'Type K'!B362</f>
        <v>32</v>
      </c>
      <c r="S449" s="116">
        <f ca="1">'Type N'!B1609</f>
        <v>32</v>
      </c>
      <c r="T449" s="117">
        <f ca="1">'Type S'!B362</f>
        <v>32</v>
      </c>
      <c r="U449" s="118">
        <f ca="1">'Type T'!B859</f>
        <v>32</v>
      </c>
    </row>
    <row r="450" spans="10:21" ht="13.5" thickBot="1">
      <c r="J450" s="125">
        <v>18</v>
      </c>
      <c r="K450" s="102">
        <v>321</v>
      </c>
      <c r="L450" s="110" t="str">
        <f>CT!EJ7</f>
        <v>J</v>
      </c>
      <c r="M450" s="111">
        <f>CT!EK7</f>
        <v>0</v>
      </c>
      <c r="N450" s="112">
        <f ca="1">IF(L450="S",HLOOKUP(L450,$P$129:U450,K450+1,FALSE)+$A$96,HLOOKUP(L450,$P$129:U450,K450+1,FALSE))</f>
        <v>32</v>
      </c>
      <c r="O450" s="57">
        <f t="shared" si="45"/>
        <v>0</v>
      </c>
      <c r="P450" s="113">
        <f ca="1">'Type E'!B363</f>
        <v>32</v>
      </c>
      <c r="Q450" s="114">
        <f ca="1">'Type J'!B363</f>
        <v>32</v>
      </c>
      <c r="R450" s="115">
        <f ca="1">'Type K'!B363</f>
        <v>32</v>
      </c>
      <c r="S450" s="116">
        <f ca="1">'Type N'!B1610</f>
        <v>32</v>
      </c>
      <c r="T450" s="117">
        <f ca="1">'Type S'!B363</f>
        <v>32</v>
      </c>
      <c r="U450" s="118">
        <f ca="1">'Type T'!B860</f>
        <v>32</v>
      </c>
    </row>
    <row r="451" spans="10:21" ht="13.5" thickBot="1">
      <c r="J451">
        <v>2</v>
      </c>
      <c r="K451" s="102">
        <v>322</v>
      </c>
      <c r="L451" s="110" t="str">
        <f>CT!EJ8</f>
        <v>J</v>
      </c>
      <c r="M451" s="111">
        <f>CT!EK8</f>
        <v>0</v>
      </c>
      <c r="N451" s="112">
        <f ca="1">IF(L451="S",HLOOKUP(L451,$P$129:U451,K451+1,FALSE)+$A$96,HLOOKUP(L451,$P$129:U451,K451+1,FALSE))</f>
        <v>32</v>
      </c>
      <c r="O451" s="57">
        <f t="shared" si="45"/>
        <v>0</v>
      </c>
      <c r="P451" s="113">
        <f ca="1">'Type E'!B364</f>
        <v>32</v>
      </c>
      <c r="Q451" s="114">
        <f ca="1">'Type J'!B364</f>
        <v>32</v>
      </c>
      <c r="R451" s="115">
        <f ca="1">'Type K'!B364</f>
        <v>32</v>
      </c>
      <c r="S451" s="116">
        <f ca="1">'Type N'!B1611</f>
        <v>32</v>
      </c>
      <c r="T451" s="117">
        <f ca="1">'Type S'!B364</f>
        <v>32</v>
      </c>
      <c r="U451" s="118">
        <f ca="1">'Type T'!B861</f>
        <v>32</v>
      </c>
    </row>
    <row r="452" spans="10:21" ht="13.5" thickBot="1">
      <c r="J452">
        <v>3</v>
      </c>
      <c r="K452" s="102">
        <v>323</v>
      </c>
      <c r="L452" s="110" t="str">
        <f>CT!EJ9</f>
        <v/>
      </c>
      <c r="M452" s="111">
        <f>CT!EK9</f>
        <v>0</v>
      </c>
      <c r="N452" s="112" t="e">
        <f ca="1">IF(L452="S",HLOOKUP(L452,$P$129:U452,K452+1,FALSE)+$A$96,HLOOKUP(L452,$P$129:U452,K452+1,FALSE))</f>
        <v>#N/A</v>
      </c>
      <c r="O452" s="57">
        <f t="shared" si="45"/>
        <v>0</v>
      </c>
      <c r="P452" s="113">
        <f ca="1">'Type E'!B365</f>
        <v>32</v>
      </c>
      <c r="Q452" s="114">
        <f ca="1">'Type J'!B365</f>
        <v>32</v>
      </c>
      <c r="R452" s="115">
        <f ca="1">'Type K'!B365</f>
        <v>32</v>
      </c>
      <c r="S452" s="116">
        <f ca="1">'Type N'!B1612</f>
        <v>32</v>
      </c>
      <c r="T452" s="117">
        <f ca="1">'Type S'!B365</f>
        <v>32</v>
      </c>
      <c r="U452" s="118">
        <f ca="1">'Type T'!B862</f>
        <v>32</v>
      </c>
    </row>
    <row r="453" spans="10:21" ht="13.5" thickBot="1">
      <c r="J453">
        <v>4</v>
      </c>
      <c r="K453" s="102">
        <v>324</v>
      </c>
      <c r="L453" s="110" t="str">
        <f>CT!EJ10</f>
        <v/>
      </c>
      <c r="M453" s="111">
        <f>CT!EK10</f>
        <v>0</v>
      </c>
      <c r="N453" s="112" t="e">
        <f ca="1">IF(L453="S",HLOOKUP(L453,$P$129:U453,K453+1,FALSE)+$A$96,HLOOKUP(L453,$P$129:U453,K453+1,FALSE))</f>
        <v>#N/A</v>
      </c>
      <c r="O453" s="57">
        <f t="shared" si="45"/>
        <v>0</v>
      </c>
      <c r="P453" s="113">
        <f ca="1">'Type E'!B366</f>
        <v>32</v>
      </c>
      <c r="Q453" s="114">
        <f ca="1">'Type J'!B366</f>
        <v>32</v>
      </c>
      <c r="R453" s="115">
        <f ca="1">'Type K'!B366</f>
        <v>32</v>
      </c>
      <c r="S453" s="116">
        <f ca="1">'Type N'!B1613</f>
        <v>32</v>
      </c>
      <c r="T453" s="117">
        <f ca="1">'Type S'!B366</f>
        <v>32</v>
      </c>
      <c r="U453" s="118">
        <f ca="1">'Type T'!B863</f>
        <v>32</v>
      </c>
    </row>
    <row r="454" spans="10:21" ht="13.5" thickBot="1">
      <c r="J454">
        <v>5</v>
      </c>
      <c r="K454" s="102">
        <v>325</v>
      </c>
      <c r="L454" s="110" t="str">
        <f>CT!EJ11</f>
        <v/>
      </c>
      <c r="M454" s="111">
        <f>CT!EK11</f>
        <v>0</v>
      </c>
      <c r="N454" s="112" t="e">
        <f ca="1">IF(L454="S",HLOOKUP(L454,$P$129:U454,K454+1,FALSE)+$A$96,HLOOKUP(L454,$P$129:U454,K454+1,FALSE))</f>
        <v>#N/A</v>
      </c>
      <c r="O454" s="57">
        <f t="shared" si="45"/>
        <v>0</v>
      </c>
      <c r="P454" s="113">
        <f ca="1">'Type E'!B367</f>
        <v>32</v>
      </c>
      <c r="Q454" s="114">
        <f ca="1">'Type J'!B367</f>
        <v>32</v>
      </c>
      <c r="R454" s="115">
        <f ca="1">'Type K'!B367</f>
        <v>32</v>
      </c>
      <c r="S454" s="116">
        <f ca="1">'Type N'!B1614</f>
        <v>32</v>
      </c>
      <c r="T454" s="117">
        <f ca="1">'Type S'!B367</f>
        <v>32</v>
      </c>
      <c r="U454" s="118">
        <f ca="1">'Type T'!B864</f>
        <v>32</v>
      </c>
    </row>
    <row r="455" spans="10:21" ht="13.5" thickBot="1">
      <c r="J455">
        <v>6</v>
      </c>
      <c r="K455" s="102">
        <v>326</v>
      </c>
      <c r="L455" s="110" t="str">
        <f>CT!EJ12</f>
        <v/>
      </c>
      <c r="M455" s="111">
        <f>CT!EK12</f>
        <v>0</v>
      </c>
      <c r="N455" s="112" t="e">
        <f ca="1">IF(L455="S",HLOOKUP(L455,$P$129:U455,K455+1,FALSE)+$A$96,HLOOKUP(L455,$P$129:U455,K455+1,FALSE))</f>
        <v>#N/A</v>
      </c>
      <c r="O455" s="57">
        <f t="shared" si="45"/>
        <v>0</v>
      </c>
      <c r="P455" s="113">
        <f ca="1">'Type E'!B368</f>
        <v>32</v>
      </c>
      <c r="Q455" s="114">
        <f ca="1">'Type J'!B368</f>
        <v>32</v>
      </c>
      <c r="R455" s="115">
        <f ca="1">'Type K'!B368</f>
        <v>32</v>
      </c>
      <c r="S455" s="116">
        <f ca="1">'Type N'!B1615</f>
        <v>32</v>
      </c>
      <c r="T455" s="117">
        <f ca="1">'Type S'!B368</f>
        <v>32</v>
      </c>
      <c r="U455" s="118">
        <f ca="1">'Type T'!B865</f>
        <v>32</v>
      </c>
    </row>
    <row r="456" spans="10:21" ht="13.5" thickBot="1">
      <c r="J456">
        <v>7</v>
      </c>
      <c r="K456" s="102">
        <v>327</v>
      </c>
      <c r="L456" s="110" t="str">
        <f>CT!EJ13</f>
        <v/>
      </c>
      <c r="M456" s="111">
        <f>CT!EK13</f>
        <v>0</v>
      </c>
      <c r="N456" s="112" t="e">
        <f ca="1">IF(L456="S",HLOOKUP(L456,$P$129:U456,K456+1,FALSE)+$A$96,HLOOKUP(L456,$P$129:U456,K456+1,FALSE))</f>
        <v>#N/A</v>
      </c>
      <c r="O456" s="57">
        <f t="shared" si="45"/>
        <v>0</v>
      </c>
      <c r="P456" s="113">
        <f ca="1">'Type E'!B369</f>
        <v>32</v>
      </c>
      <c r="Q456" s="114">
        <f ca="1">'Type J'!B369</f>
        <v>32</v>
      </c>
      <c r="R456" s="115">
        <f ca="1">'Type K'!B369</f>
        <v>32</v>
      </c>
      <c r="S456" s="116">
        <f ca="1">'Type N'!B1616</f>
        <v>32</v>
      </c>
      <c r="T456" s="117">
        <f ca="1">'Type S'!B369</f>
        <v>32</v>
      </c>
      <c r="U456" s="118">
        <f ca="1">'Type T'!B866</f>
        <v>32</v>
      </c>
    </row>
    <row r="457" spans="10:21" ht="13.5" thickBot="1">
      <c r="J457">
        <v>8</v>
      </c>
      <c r="K457" s="102">
        <v>328</v>
      </c>
      <c r="L457" s="110" t="str">
        <f>CT!EJ14</f>
        <v/>
      </c>
      <c r="M457" s="111">
        <f>CT!EK14</f>
        <v>0</v>
      </c>
      <c r="N457" s="112" t="e">
        <f ca="1">IF(L457="S",HLOOKUP(L457,$P$129:U457,K457+1,FALSE)+$A$96,HLOOKUP(L457,$P$129:U457,K457+1,FALSE))</f>
        <v>#N/A</v>
      </c>
      <c r="O457" s="57">
        <f t="shared" si="45"/>
        <v>0</v>
      </c>
      <c r="P457" s="113">
        <f ca="1">'Type E'!B370</f>
        <v>32</v>
      </c>
      <c r="Q457" s="114">
        <f ca="1">'Type J'!B370</f>
        <v>32</v>
      </c>
      <c r="R457" s="115">
        <f ca="1">'Type K'!B370</f>
        <v>32</v>
      </c>
      <c r="S457" s="116">
        <f ca="1">'Type N'!B1617</f>
        <v>32</v>
      </c>
      <c r="T457" s="117">
        <f ca="1">'Type S'!B370</f>
        <v>32</v>
      </c>
      <c r="U457" s="118">
        <f ca="1">'Type T'!B867</f>
        <v>32</v>
      </c>
    </row>
    <row r="458" spans="10:21" ht="13.5" thickBot="1">
      <c r="J458">
        <v>9</v>
      </c>
      <c r="K458" s="102">
        <v>329</v>
      </c>
      <c r="L458" s="110" t="str">
        <f>CT!EJ15</f>
        <v/>
      </c>
      <c r="M458" s="111">
        <f>CT!EK15</f>
        <v>0</v>
      </c>
      <c r="N458" s="112" t="e">
        <f ca="1">IF(L458="S",HLOOKUP(L458,$P$129:U458,K458+1,FALSE)+$A$96,HLOOKUP(L458,$P$129:U458,K458+1,FALSE))</f>
        <v>#N/A</v>
      </c>
      <c r="O458" s="57">
        <f t="shared" si="45"/>
        <v>0</v>
      </c>
      <c r="P458" s="113">
        <f ca="1">'Type E'!B371</f>
        <v>32</v>
      </c>
      <c r="Q458" s="114">
        <f ca="1">'Type J'!B371</f>
        <v>32</v>
      </c>
      <c r="R458" s="115">
        <f ca="1">'Type K'!B371</f>
        <v>32</v>
      </c>
      <c r="S458" s="116">
        <f ca="1">'Type N'!B1618</f>
        <v>32</v>
      </c>
      <c r="T458" s="117">
        <f ca="1">'Type S'!B371</f>
        <v>32</v>
      </c>
      <c r="U458" s="118">
        <f ca="1">'Type T'!B868</f>
        <v>32</v>
      </c>
    </row>
    <row r="459" spans="10:21" ht="13.5" thickBot="1">
      <c r="J459">
        <v>10</v>
      </c>
      <c r="K459" s="102">
        <v>330</v>
      </c>
      <c r="L459" s="110" t="str">
        <f>CT!EJ16</f>
        <v/>
      </c>
      <c r="M459" s="111">
        <f>CT!EK16</f>
        <v>0</v>
      </c>
      <c r="N459" s="112" t="e">
        <f ca="1">IF(L459="S",HLOOKUP(L459,$P$129:U459,K459+1,FALSE)+$A$96,HLOOKUP(L459,$P$129:U459,K459+1,FALSE))</f>
        <v>#N/A</v>
      </c>
      <c r="O459" s="57">
        <f t="shared" si="45"/>
        <v>0</v>
      </c>
      <c r="P459" s="113">
        <f ca="1">'Type E'!B372</f>
        <v>32</v>
      </c>
      <c r="Q459" s="114">
        <f ca="1">'Type J'!B372</f>
        <v>32</v>
      </c>
      <c r="R459" s="115">
        <f ca="1">'Type K'!B372</f>
        <v>32</v>
      </c>
      <c r="S459" s="116">
        <f ca="1">'Type N'!B1619</f>
        <v>32</v>
      </c>
      <c r="T459" s="117">
        <f ca="1">'Type S'!B372</f>
        <v>32</v>
      </c>
      <c r="U459" s="118">
        <f ca="1">'Type T'!B869</f>
        <v>32</v>
      </c>
    </row>
    <row r="460" spans="10:21" ht="13.5" thickBot="1">
      <c r="J460">
        <v>11</v>
      </c>
      <c r="K460" s="102">
        <v>331</v>
      </c>
      <c r="L460" s="110" t="str">
        <f>CT!EJ17</f>
        <v/>
      </c>
      <c r="M460" s="111">
        <f>CT!EK17</f>
        <v>0</v>
      </c>
      <c r="N460" s="112" t="e">
        <f ca="1">IF(L460="S",HLOOKUP(L460,$P$129:U460,K460+1,FALSE)+$A$96,HLOOKUP(L460,$P$129:U460,K460+1,FALSE))</f>
        <v>#N/A</v>
      </c>
      <c r="O460" s="57">
        <f t="shared" si="45"/>
        <v>0</v>
      </c>
      <c r="P460" s="113">
        <f ca="1">'Type E'!B373</f>
        <v>32</v>
      </c>
      <c r="Q460" s="114">
        <f ca="1">'Type J'!B373</f>
        <v>32</v>
      </c>
      <c r="R460" s="115">
        <f ca="1">'Type K'!B373</f>
        <v>32</v>
      </c>
      <c r="S460" s="116">
        <f ca="1">'Type N'!B1620</f>
        <v>32</v>
      </c>
      <c r="T460" s="117">
        <f ca="1">'Type S'!B373</f>
        <v>32</v>
      </c>
      <c r="U460" s="118">
        <f ca="1">'Type T'!B870</f>
        <v>32</v>
      </c>
    </row>
    <row r="461" spans="10:21" ht="13.5" thickBot="1">
      <c r="J461">
        <v>12</v>
      </c>
      <c r="K461" s="102">
        <v>332</v>
      </c>
      <c r="L461" s="110" t="str">
        <f>CT!EJ18</f>
        <v/>
      </c>
      <c r="M461" s="111">
        <f>CT!EK18</f>
        <v>0</v>
      </c>
      <c r="N461" s="112" t="e">
        <f ca="1">IF(L461="S",HLOOKUP(L461,$P$129:U461,K461+1,FALSE)+$A$96,HLOOKUP(L461,$P$129:U461,K461+1,FALSE))</f>
        <v>#N/A</v>
      </c>
      <c r="O461" s="57">
        <f t="shared" si="45"/>
        <v>0</v>
      </c>
      <c r="P461" s="113">
        <f ca="1">'Type E'!B374</f>
        <v>32</v>
      </c>
      <c r="Q461" s="114">
        <f ca="1">'Type J'!B374</f>
        <v>32</v>
      </c>
      <c r="R461" s="115">
        <f ca="1">'Type K'!B374</f>
        <v>32</v>
      </c>
      <c r="S461" s="116">
        <f ca="1">'Type N'!B1621</f>
        <v>32</v>
      </c>
      <c r="T461" s="117">
        <f ca="1">'Type S'!B374</f>
        <v>32</v>
      </c>
      <c r="U461" s="118">
        <f ca="1">'Type T'!B871</f>
        <v>32</v>
      </c>
    </row>
    <row r="462" spans="10:21" ht="13.5" thickBot="1">
      <c r="J462">
        <v>13</v>
      </c>
      <c r="K462" s="102">
        <v>333</v>
      </c>
      <c r="L462" s="110" t="str">
        <f>CT!EJ19</f>
        <v/>
      </c>
      <c r="M462" s="111">
        <f>CT!EK19</f>
        <v>0</v>
      </c>
      <c r="N462" s="112" t="e">
        <f ca="1">IF(L462="S",HLOOKUP(L462,$P$129:U462,K462+1,FALSE)+$A$96,HLOOKUP(L462,$P$129:U462,K462+1,FALSE))</f>
        <v>#N/A</v>
      </c>
      <c r="O462" s="57">
        <f t="shared" si="45"/>
        <v>0</v>
      </c>
      <c r="P462" s="113">
        <f ca="1">'Type E'!B375</f>
        <v>32</v>
      </c>
      <c r="Q462" s="114">
        <f ca="1">'Type J'!B375</f>
        <v>32</v>
      </c>
      <c r="R462" s="115">
        <f ca="1">'Type K'!B375</f>
        <v>32</v>
      </c>
      <c r="S462" s="116">
        <f ca="1">'Type N'!B1622</f>
        <v>32</v>
      </c>
      <c r="T462" s="117">
        <f ca="1">'Type S'!B375</f>
        <v>32</v>
      </c>
      <c r="U462" s="118">
        <f ca="1">'Type T'!B872</f>
        <v>32</v>
      </c>
    </row>
    <row r="463" spans="10:21" ht="13.5" thickBot="1">
      <c r="J463">
        <v>14</v>
      </c>
      <c r="K463" s="102">
        <v>334</v>
      </c>
      <c r="L463" s="110" t="str">
        <f>CT!EJ20</f>
        <v/>
      </c>
      <c r="M463" s="111">
        <f>CT!EK20</f>
        <v>0</v>
      </c>
      <c r="N463" s="112" t="e">
        <f ca="1">IF(L463="S",HLOOKUP(L463,$P$129:U463,K463+1,FALSE)+$A$96,HLOOKUP(L463,$P$129:U463,K463+1,FALSE))</f>
        <v>#N/A</v>
      </c>
      <c r="O463" s="57">
        <f t="shared" si="45"/>
        <v>0</v>
      </c>
      <c r="P463" s="113">
        <f ca="1">'Type E'!B376</f>
        <v>32</v>
      </c>
      <c r="Q463" s="114">
        <f ca="1">'Type J'!B376</f>
        <v>32</v>
      </c>
      <c r="R463" s="115">
        <f ca="1">'Type K'!B376</f>
        <v>32</v>
      </c>
      <c r="S463" s="116">
        <f ca="1">'Type N'!B1623</f>
        <v>32</v>
      </c>
      <c r="T463" s="117">
        <f ca="1">'Type S'!B376</f>
        <v>32</v>
      </c>
      <c r="U463" s="118">
        <f ca="1">'Type T'!B873</f>
        <v>32</v>
      </c>
    </row>
    <row r="464" spans="10:21" ht="13.5" thickBot="1">
      <c r="J464">
        <v>15</v>
      </c>
      <c r="K464" s="102">
        <v>335</v>
      </c>
      <c r="L464" s="110" t="str">
        <f>CT!EJ21</f>
        <v/>
      </c>
      <c r="M464" s="111">
        <f>CT!EK21</f>
        <v>0</v>
      </c>
      <c r="N464" s="112" t="e">
        <f ca="1">IF(L464="S",HLOOKUP(L464,$P$129:U464,K464+1,FALSE)+$A$96,HLOOKUP(L464,$P$129:U464,K464+1,FALSE))</f>
        <v>#N/A</v>
      </c>
      <c r="O464" s="57">
        <f t="shared" si="45"/>
        <v>0</v>
      </c>
      <c r="P464" s="113">
        <f ca="1">'Type E'!B377</f>
        <v>32</v>
      </c>
      <c r="Q464" s="114">
        <f ca="1">'Type J'!B377</f>
        <v>32</v>
      </c>
      <c r="R464" s="115">
        <f ca="1">'Type K'!B377</f>
        <v>32</v>
      </c>
      <c r="S464" s="116">
        <f ca="1">'Type N'!B1624</f>
        <v>32</v>
      </c>
      <c r="T464" s="117">
        <f ca="1">'Type S'!B377</f>
        <v>32</v>
      </c>
      <c r="U464" s="118">
        <f ca="1">'Type T'!B874</f>
        <v>32</v>
      </c>
    </row>
    <row r="465" spans="10:21" ht="13.5" thickBot="1">
      <c r="J465">
        <v>16</v>
      </c>
      <c r="K465" s="102">
        <v>336</v>
      </c>
      <c r="L465" s="110" t="str">
        <f>CT!EJ22</f>
        <v/>
      </c>
      <c r="M465" s="111">
        <f>CT!EK22</f>
        <v>0</v>
      </c>
      <c r="N465" s="112" t="e">
        <f ca="1">IF(L465="S",HLOOKUP(L465,$P$129:U465,K465+1,FALSE)+$A$96,HLOOKUP(L465,$P$129:U465,K465+1,FALSE))</f>
        <v>#N/A</v>
      </c>
      <c r="O465" s="57">
        <f t="shared" si="45"/>
        <v>0</v>
      </c>
      <c r="P465" s="113">
        <f ca="1">'Type E'!B378</f>
        <v>32</v>
      </c>
      <c r="Q465" s="114">
        <f ca="1">'Type J'!B378</f>
        <v>32</v>
      </c>
      <c r="R465" s="115">
        <f ca="1">'Type K'!B378</f>
        <v>32</v>
      </c>
      <c r="S465" s="116">
        <f ca="1">'Type N'!B1625</f>
        <v>32</v>
      </c>
      <c r="T465" s="117">
        <f ca="1">'Type S'!B378</f>
        <v>32</v>
      </c>
      <c r="U465" s="118">
        <f ca="1">'Type T'!B875</f>
        <v>32</v>
      </c>
    </row>
    <row r="466" spans="10:21" ht="13.5" thickBot="1">
      <c r="J466">
        <v>17</v>
      </c>
      <c r="K466" s="102">
        <v>337</v>
      </c>
      <c r="L466" s="110" t="str">
        <f>CT!EJ23</f>
        <v/>
      </c>
      <c r="M466" s="111">
        <f>CT!EK23</f>
        <v>0</v>
      </c>
      <c r="N466" s="112" t="e">
        <f ca="1">IF(L466="S",HLOOKUP(L466,$P$129:U466,K466+1,FALSE)+$A$96,HLOOKUP(L466,$P$129:U466,K466+1,FALSE))</f>
        <v>#N/A</v>
      </c>
      <c r="O466" s="57">
        <f t="shared" si="45"/>
        <v>0</v>
      </c>
      <c r="P466" s="113">
        <f ca="1">'Type E'!B379</f>
        <v>32</v>
      </c>
      <c r="Q466" s="114">
        <f ca="1">'Type J'!B379</f>
        <v>32</v>
      </c>
      <c r="R466" s="115">
        <f ca="1">'Type K'!B379</f>
        <v>32</v>
      </c>
      <c r="S466" s="116">
        <f ca="1">'Type N'!B1626</f>
        <v>32</v>
      </c>
      <c r="T466" s="117">
        <f ca="1">'Type S'!B379</f>
        <v>32</v>
      </c>
      <c r="U466" s="118">
        <f ca="1">'Type T'!B876</f>
        <v>32</v>
      </c>
    </row>
    <row r="467" spans="10:21" ht="13.5" thickBot="1">
      <c r="J467">
        <v>18</v>
      </c>
      <c r="K467" s="102">
        <v>338</v>
      </c>
      <c r="L467" s="110" t="str">
        <f>CT!EJ24</f>
        <v/>
      </c>
      <c r="M467" s="111">
        <f>CT!EK24</f>
        <v>0</v>
      </c>
      <c r="N467" s="112" t="e">
        <f ca="1">IF(L467="S",HLOOKUP(L467,$P$129:U467,K467+1,FALSE)+$A$96,HLOOKUP(L467,$P$129:U467,K467+1,FALSE))</f>
        <v>#N/A</v>
      </c>
      <c r="O467" s="57">
        <f t="shared" si="45"/>
        <v>0</v>
      </c>
      <c r="P467" s="113">
        <f ca="1">'Type E'!B380</f>
        <v>32</v>
      </c>
      <c r="Q467" s="114">
        <f ca="1">'Type J'!B380</f>
        <v>32</v>
      </c>
      <c r="R467" s="115">
        <f ca="1">'Type K'!B380</f>
        <v>32</v>
      </c>
      <c r="S467" s="116">
        <f ca="1">'Type N'!B1627</f>
        <v>32</v>
      </c>
      <c r="T467" s="117">
        <f ca="1">'Type S'!B380</f>
        <v>32</v>
      </c>
      <c r="U467" s="118">
        <f ca="1">'Type T'!B877</f>
        <v>32</v>
      </c>
    </row>
    <row r="468" spans="10:21" ht="13.5" thickBot="1">
      <c r="J468">
        <v>19</v>
      </c>
      <c r="K468" s="102">
        <v>339</v>
      </c>
      <c r="L468" s="110" t="str">
        <f>CT!EJ25</f>
        <v/>
      </c>
      <c r="M468" s="111">
        <f>CT!EK25</f>
        <v>0</v>
      </c>
      <c r="N468" s="112" t="e">
        <f ca="1">IF(L468="S",HLOOKUP(L468,$P$129:U468,K468+1,FALSE)+$A$96,HLOOKUP(L468,$P$129:U468,K468+1,FALSE))</f>
        <v>#N/A</v>
      </c>
      <c r="O468" s="57">
        <f t="shared" si="45"/>
        <v>0</v>
      </c>
      <c r="P468" s="113">
        <f ca="1">'Type E'!B381</f>
        <v>32</v>
      </c>
      <c r="Q468" s="114">
        <f ca="1">'Type J'!B381</f>
        <v>32</v>
      </c>
      <c r="R468" s="115">
        <f ca="1">'Type K'!B381</f>
        <v>32</v>
      </c>
      <c r="S468" s="116">
        <f ca="1">'Type N'!B1628</f>
        <v>32</v>
      </c>
      <c r="T468" s="117">
        <f ca="1">'Type S'!B381</f>
        <v>32</v>
      </c>
      <c r="U468" s="118">
        <f ca="1">'Type T'!B878</f>
        <v>32</v>
      </c>
    </row>
    <row r="469" spans="10:21" ht="13.5" thickBot="1">
      <c r="J469">
        <v>20</v>
      </c>
      <c r="K469" s="102">
        <v>340</v>
      </c>
      <c r="L469" s="110" t="str">
        <f>CT!EJ26</f>
        <v/>
      </c>
      <c r="M469" s="111">
        <f>CT!EK26</f>
        <v>0</v>
      </c>
      <c r="N469" s="112" t="e">
        <f ca="1">IF(L469="S",HLOOKUP(L469,$P$129:U469,K469+1,FALSE)+$A$96,HLOOKUP(L469,$P$129:U469,K469+1,FALSE))</f>
        <v>#N/A</v>
      </c>
      <c r="O469" s="57">
        <f t="shared" si="45"/>
        <v>0</v>
      </c>
      <c r="P469" s="113">
        <f ca="1">'Type E'!B382</f>
        <v>32</v>
      </c>
      <c r="Q469" s="114">
        <f ca="1">'Type J'!B382</f>
        <v>32</v>
      </c>
      <c r="R469" s="115">
        <f ca="1">'Type K'!B382</f>
        <v>32</v>
      </c>
      <c r="S469" s="116">
        <f ca="1">'Type N'!B1629</f>
        <v>32</v>
      </c>
      <c r="T469" s="117">
        <f ca="1">'Type S'!B382</f>
        <v>32</v>
      </c>
      <c r="U469" s="118">
        <f ca="1">'Type T'!B879</f>
        <v>32</v>
      </c>
    </row>
    <row r="470" spans="10:21" ht="13.5" thickBot="1">
      <c r="J470" s="125">
        <v>19</v>
      </c>
      <c r="K470" s="102">
        <v>341</v>
      </c>
      <c r="L470" s="110" t="str">
        <f>CT!ER7</f>
        <v>J</v>
      </c>
      <c r="M470" s="111">
        <f>CT!ES7</f>
        <v>0</v>
      </c>
      <c r="N470" s="112">
        <f ca="1">IF(L470="S",HLOOKUP(L470,$P$129:U470,K470+1,FALSE)+$A$96,HLOOKUP(L470,$P$129:U470,K470+1,FALSE))</f>
        <v>32</v>
      </c>
      <c r="O470" s="57">
        <f t="shared" si="45"/>
        <v>0</v>
      </c>
      <c r="P470" s="113">
        <f ca="1">'Type E'!B383</f>
        <v>32</v>
      </c>
      <c r="Q470" s="114">
        <f ca="1">'Type J'!B383</f>
        <v>32</v>
      </c>
      <c r="R470" s="115">
        <f ca="1">'Type K'!B383</f>
        <v>32</v>
      </c>
      <c r="S470" s="116">
        <f ca="1">'Type N'!B1630</f>
        <v>32</v>
      </c>
      <c r="T470" s="117">
        <f ca="1">'Type S'!B383</f>
        <v>32</v>
      </c>
      <c r="U470" s="118">
        <f ca="1">'Type T'!B880</f>
        <v>32</v>
      </c>
    </row>
    <row r="471" spans="10:21" ht="13.5" thickBot="1">
      <c r="J471">
        <v>2</v>
      </c>
      <c r="K471" s="102">
        <v>342</v>
      </c>
      <c r="L471" s="110" t="str">
        <f>CT!ER8</f>
        <v>J</v>
      </c>
      <c r="M471" s="111">
        <f>CT!ES8</f>
        <v>0</v>
      </c>
      <c r="N471" s="112">
        <f ca="1">IF(L471="S",HLOOKUP(L471,$P$129:U471,K471+1,FALSE)+$A$96,HLOOKUP(L471,$P$129:U471,K471+1,FALSE))</f>
        <v>32</v>
      </c>
      <c r="O471" s="57">
        <f t="shared" si="45"/>
        <v>0</v>
      </c>
      <c r="P471" s="113">
        <f ca="1">'Type E'!B384</f>
        <v>32</v>
      </c>
      <c r="Q471" s="114">
        <f ca="1">'Type J'!B384</f>
        <v>32</v>
      </c>
      <c r="R471" s="115">
        <f ca="1">'Type K'!B384</f>
        <v>32</v>
      </c>
      <c r="S471" s="116">
        <f ca="1">'Type N'!B1631</f>
        <v>32</v>
      </c>
      <c r="T471" s="117">
        <f ca="1">'Type S'!B384</f>
        <v>32</v>
      </c>
      <c r="U471" s="118">
        <f ca="1">'Type T'!B881</f>
        <v>32</v>
      </c>
    </row>
    <row r="472" spans="10:21" ht="13.5" thickBot="1">
      <c r="J472">
        <v>3</v>
      </c>
      <c r="K472" s="102">
        <v>343</v>
      </c>
      <c r="L472" s="110" t="str">
        <f>CT!ER9</f>
        <v/>
      </c>
      <c r="M472" s="111">
        <f>CT!ES9</f>
        <v>0</v>
      </c>
      <c r="N472" s="112" t="e">
        <f ca="1">IF(L472="S",HLOOKUP(L472,$P$129:U472,K472+1,FALSE)+$A$96,HLOOKUP(L472,$P$129:U472,K472+1,FALSE))</f>
        <v>#N/A</v>
      </c>
      <c r="O472" s="57">
        <f t="shared" si="45"/>
        <v>0</v>
      </c>
      <c r="P472" s="113">
        <f ca="1">'Type E'!B385</f>
        <v>32</v>
      </c>
      <c r="Q472" s="114">
        <f ca="1">'Type J'!B385</f>
        <v>32</v>
      </c>
      <c r="R472" s="115">
        <f ca="1">'Type K'!B385</f>
        <v>32</v>
      </c>
      <c r="S472" s="116">
        <f ca="1">'Type N'!B1632</f>
        <v>32</v>
      </c>
      <c r="T472" s="117">
        <f ca="1">'Type S'!B385</f>
        <v>32</v>
      </c>
      <c r="U472" s="118">
        <f ca="1">'Type T'!B882</f>
        <v>32</v>
      </c>
    </row>
    <row r="473" spans="10:21" ht="13.5" thickBot="1">
      <c r="J473">
        <v>4</v>
      </c>
      <c r="K473" s="102">
        <v>344</v>
      </c>
      <c r="L473" s="110" t="str">
        <f>CT!ER10</f>
        <v/>
      </c>
      <c r="M473" s="111">
        <f>CT!ES10</f>
        <v>0</v>
      </c>
      <c r="N473" s="112" t="e">
        <f ca="1">IF(L473="S",HLOOKUP(L473,$P$129:U473,K473+1,FALSE)+$A$96,HLOOKUP(L473,$P$129:U473,K473+1,FALSE))</f>
        <v>#N/A</v>
      </c>
      <c r="O473" s="57">
        <f t="shared" si="45"/>
        <v>0</v>
      </c>
      <c r="P473" s="113">
        <f ca="1">'Type E'!B386</f>
        <v>32</v>
      </c>
      <c r="Q473" s="114">
        <f ca="1">'Type J'!B386</f>
        <v>32</v>
      </c>
      <c r="R473" s="115">
        <f ca="1">'Type K'!B386</f>
        <v>32</v>
      </c>
      <c r="S473" s="116">
        <f ca="1">'Type N'!B1633</f>
        <v>32</v>
      </c>
      <c r="T473" s="117">
        <f ca="1">'Type S'!B386</f>
        <v>32</v>
      </c>
      <c r="U473" s="118">
        <f ca="1">'Type T'!B883</f>
        <v>32</v>
      </c>
    </row>
    <row r="474" spans="10:21" ht="13.5" thickBot="1">
      <c r="J474">
        <v>5</v>
      </c>
      <c r="K474" s="102">
        <v>345</v>
      </c>
      <c r="L474" s="110" t="str">
        <f>CT!ER11</f>
        <v/>
      </c>
      <c r="M474" s="111">
        <f>CT!ES11</f>
        <v>0</v>
      </c>
      <c r="N474" s="112" t="e">
        <f ca="1">IF(L474="S",HLOOKUP(L474,$P$129:U474,K474+1,FALSE)+$A$96,HLOOKUP(L474,$P$129:U474,K474+1,FALSE))</f>
        <v>#N/A</v>
      </c>
      <c r="O474" s="57">
        <f t="shared" si="45"/>
        <v>0</v>
      </c>
      <c r="P474" s="113">
        <f ca="1">'Type E'!B387</f>
        <v>32</v>
      </c>
      <c r="Q474" s="114">
        <f ca="1">'Type J'!B387</f>
        <v>32</v>
      </c>
      <c r="R474" s="115">
        <f ca="1">'Type K'!B387</f>
        <v>32</v>
      </c>
      <c r="S474" s="116">
        <f ca="1">'Type N'!B1634</f>
        <v>32</v>
      </c>
      <c r="T474" s="117">
        <f ca="1">'Type S'!B387</f>
        <v>32</v>
      </c>
      <c r="U474" s="118">
        <f ca="1">'Type T'!B884</f>
        <v>32</v>
      </c>
    </row>
    <row r="475" spans="10:21" ht="13.5" thickBot="1">
      <c r="J475">
        <v>6</v>
      </c>
      <c r="K475" s="102">
        <v>346</v>
      </c>
      <c r="L475" s="110" t="str">
        <f>CT!ER12</f>
        <v/>
      </c>
      <c r="M475" s="111">
        <f>CT!ES12</f>
        <v>0</v>
      </c>
      <c r="N475" s="112" t="e">
        <f ca="1">IF(L475="S",HLOOKUP(L475,$P$129:U475,K475+1,FALSE)+$A$96,HLOOKUP(L475,$P$129:U475,K475+1,FALSE))</f>
        <v>#N/A</v>
      </c>
      <c r="O475" s="57">
        <f t="shared" si="45"/>
        <v>0</v>
      </c>
      <c r="P475" s="113">
        <f ca="1">'Type E'!B388</f>
        <v>32</v>
      </c>
      <c r="Q475" s="114">
        <f ca="1">'Type J'!B388</f>
        <v>32</v>
      </c>
      <c r="R475" s="115">
        <f ca="1">'Type K'!B388</f>
        <v>32</v>
      </c>
      <c r="S475" s="116">
        <f ca="1">'Type N'!B1635</f>
        <v>32</v>
      </c>
      <c r="T475" s="117">
        <f ca="1">'Type S'!B388</f>
        <v>32</v>
      </c>
      <c r="U475" s="118">
        <f ca="1">'Type T'!B885</f>
        <v>32</v>
      </c>
    </row>
    <row r="476" spans="10:21" ht="13.5" thickBot="1">
      <c r="J476">
        <v>7</v>
      </c>
      <c r="K476" s="102">
        <v>347</v>
      </c>
      <c r="L476" s="110" t="str">
        <f>CT!ER13</f>
        <v/>
      </c>
      <c r="M476" s="111">
        <f>CT!ES13</f>
        <v>0</v>
      </c>
      <c r="N476" s="112" t="e">
        <f ca="1">IF(L476="S",HLOOKUP(L476,$P$129:U476,K476+1,FALSE)+$A$96,HLOOKUP(L476,$P$129:U476,K476+1,FALSE))</f>
        <v>#N/A</v>
      </c>
      <c r="O476" s="57">
        <f t="shared" si="45"/>
        <v>0</v>
      </c>
      <c r="P476" s="113">
        <f ca="1">'Type E'!B389</f>
        <v>32</v>
      </c>
      <c r="Q476" s="114">
        <f ca="1">'Type J'!B389</f>
        <v>32</v>
      </c>
      <c r="R476" s="115">
        <f ca="1">'Type K'!B389</f>
        <v>32</v>
      </c>
      <c r="S476" s="116">
        <f ca="1">'Type N'!B1636</f>
        <v>32</v>
      </c>
      <c r="T476" s="117">
        <f ca="1">'Type S'!B389</f>
        <v>32</v>
      </c>
      <c r="U476" s="118">
        <f ca="1">'Type T'!B886</f>
        <v>32</v>
      </c>
    </row>
    <row r="477" spans="10:21" ht="13.5" thickBot="1">
      <c r="J477">
        <v>8</v>
      </c>
      <c r="K477" s="102">
        <v>348</v>
      </c>
      <c r="L477" s="110" t="str">
        <f>CT!ER14</f>
        <v/>
      </c>
      <c r="M477" s="111">
        <f>CT!ES14</f>
        <v>0</v>
      </c>
      <c r="N477" s="112" t="e">
        <f ca="1">IF(L477="S",HLOOKUP(L477,$P$129:U477,K477+1,FALSE)+$A$96,HLOOKUP(L477,$P$129:U477,K477+1,FALSE))</f>
        <v>#N/A</v>
      </c>
      <c r="O477" s="57">
        <f t="shared" si="45"/>
        <v>0</v>
      </c>
      <c r="P477" s="113">
        <f ca="1">'Type E'!B390</f>
        <v>32</v>
      </c>
      <c r="Q477" s="114">
        <f ca="1">'Type J'!B390</f>
        <v>32</v>
      </c>
      <c r="R477" s="115">
        <f ca="1">'Type K'!B390</f>
        <v>32</v>
      </c>
      <c r="S477" s="116">
        <f ca="1">'Type N'!B1637</f>
        <v>32</v>
      </c>
      <c r="T477" s="117">
        <f ca="1">'Type S'!B390</f>
        <v>32</v>
      </c>
      <c r="U477" s="118">
        <f ca="1">'Type T'!B887</f>
        <v>32</v>
      </c>
    </row>
    <row r="478" spans="10:21" ht="13.5" thickBot="1">
      <c r="J478">
        <v>9</v>
      </c>
      <c r="K478" s="102">
        <v>349</v>
      </c>
      <c r="L478" s="110" t="str">
        <f>CT!ER15</f>
        <v/>
      </c>
      <c r="M478" s="111">
        <f>CT!ES15</f>
        <v>0</v>
      </c>
      <c r="N478" s="112" t="e">
        <f ca="1">IF(L478="S",HLOOKUP(L478,$P$129:U478,K478+1,FALSE)+$A$96,HLOOKUP(L478,$P$129:U478,K478+1,FALSE))</f>
        <v>#N/A</v>
      </c>
      <c r="O478" s="57">
        <f t="shared" si="45"/>
        <v>0</v>
      </c>
      <c r="P478" s="113">
        <f ca="1">'Type E'!B391</f>
        <v>32</v>
      </c>
      <c r="Q478" s="114">
        <f ca="1">'Type J'!B391</f>
        <v>32</v>
      </c>
      <c r="R478" s="115">
        <f ca="1">'Type K'!B391</f>
        <v>32</v>
      </c>
      <c r="S478" s="116">
        <f ca="1">'Type N'!B1638</f>
        <v>32</v>
      </c>
      <c r="T478" s="117">
        <f ca="1">'Type S'!B391</f>
        <v>32</v>
      </c>
      <c r="U478" s="118">
        <f ca="1">'Type T'!B888</f>
        <v>32</v>
      </c>
    </row>
    <row r="479" spans="10:21" ht="13.5" thickBot="1">
      <c r="J479">
        <v>10</v>
      </c>
      <c r="K479" s="102">
        <v>350</v>
      </c>
      <c r="L479" s="110" t="str">
        <f>CT!ER16</f>
        <v/>
      </c>
      <c r="M479" s="111">
        <f>CT!ES16</f>
        <v>0</v>
      </c>
      <c r="N479" s="112" t="e">
        <f ca="1">IF(L479="S",HLOOKUP(L479,$P$129:U479,K479+1,FALSE)+$A$96,HLOOKUP(L479,$P$129:U479,K479+1,FALSE))</f>
        <v>#N/A</v>
      </c>
      <c r="O479" s="57">
        <f t="shared" si="45"/>
        <v>0</v>
      </c>
      <c r="P479" s="113">
        <f ca="1">'Type E'!B392</f>
        <v>32</v>
      </c>
      <c r="Q479" s="114">
        <f ca="1">'Type J'!B392</f>
        <v>32</v>
      </c>
      <c r="R479" s="115">
        <f ca="1">'Type K'!B392</f>
        <v>32</v>
      </c>
      <c r="S479" s="116">
        <f ca="1">'Type N'!B1639</f>
        <v>32</v>
      </c>
      <c r="T479" s="117">
        <f ca="1">'Type S'!B392</f>
        <v>32</v>
      </c>
      <c r="U479" s="118">
        <f ca="1">'Type T'!B889</f>
        <v>32</v>
      </c>
    </row>
    <row r="480" spans="10:21" ht="13.5" thickBot="1">
      <c r="J480">
        <v>11</v>
      </c>
      <c r="K480" s="102">
        <v>351</v>
      </c>
      <c r="L480" s="110" t="str">
        <f>CT!ER17</f>
        <v/>
      </c>
      <c r="M480" s="111">
        <f>CT!ES17</f>
        <v>0</v>
      </c>
      <c r="N480" s="112" t="e">
        <f ca="1">IF(L480="S",HLOOKUP(L480,$P$129:U480,K480+1,FALSE)+$A$96,HLOOKUP(L480,$P$129:U480,K480+1,FALSE))</f>
        <v>#N/A</v>
      </c>
      <c r="O480" s="57">
        <f t="shared" si="45"/>
        <v>0</v>
      </c>
      <c r="P480" s="113">
        <f ca="1">'Type E'!B393</f>
        <v>32</v>
      </c>
      <c r="Q480" s="114">
        <f ca="1">'Type J'!B393</f>
        <v>32</v>
      </c>
      <c r="R480" s="115">
        <f ca="1">'Type K'!B393</f>
        <v>32</v>
      </c>
      <c r="S480" s="116">
        <f ca="1">'Type N'!B1640</f>
        <v>32</v>
      </c>
      <c r="T480" s="117">
        <f ca="1">'Type S'!B393</f>
        <v>32</v>
      </c>
      <c r="U480" s="118">
        <f ca="1">'Type T'!B890</f>
        <v>32</v>
      </c>
    </row>
    <row r="481" spans="10:21" ht="13.5" thickBot="1">
      <c r="J481">
        <v>12</v>
      </c>
      <c r="K481" s="102">
        <v>352</v>
      </c>
      <c r="L481" s="110" t="str">
        <f>CT!ER18</f>
        <v/>
      </c>
      <c r="M481" s="111">
        <f>CT!ES18</f>
        <v>0</v>
      </c>
      <c r="N481" s="112" t="e">
        <f ca="1">IF(L481="S",HLOOKUP(L481,$P$129:U481,K481+1,FALSE)+$A$96,HLOOKUP(L481,$P$129:U481,K481+1,FALSE))</f>
        <v>#N/A</v>
      </c>
      <c r="O481" s="57">
        <f t="shared" si="45"/>
        <v>0</v>
      </c>
      <c r="P481" s="113">
        <f ca="1">'Type E'!B394</f>
        <v>32</v>
      </c>
      <c r="Q481" s="114">
        <f ca="1">'Type J'!B394</f>
        <v>32</v>
      </c>
      <c r="R481" s="115">
        <f ca="1">'Type K'!B394</f>
        <v>32</v>
      </c>
      <c r="S481" s="116">
        <f ca="1">'Type N'!B1641</f>
        <v>32</v>
      </c>
      <c r="T481" s="117">
        <f ca="1">'Type S'!B394</f>
        <v>32</v>
      </c>
      <c r="U481" s="118">
        <f ca="1">'Type T'!B891</f>
        <v>32</v>
      </c>
    </row>
    <row r="482" spans="10:21" ht="13.5" thickBot="1">
      <c r="J482">
        <v>13</v>
      </c>
      <c r="K482" s="102">
        <v>353</v>
      </c>
      <c r="L482" s="110" t="str">
        <f>CT!ER19</f>
        <v/>
      </c>
      <c r="M482" s="111">
        <f>CT!ES19</f>
        <v>0</v>
      </c>
      <c r="N482" s="112" t="e">
        <f ca="1">IF(L482="S",HLOOKUP(L482,$P$129:U482,K482+1,FALSE)+$A$96,HLOOKUP(L482,$P$129:U482,K482+1,FALSE))</f>
        <v>#N/A</v>
      </c>
      <c r="O482" s="57">
        <f t="shared" si="45"/>
        <v>0</v>
      </c>
      <c r="P482" s="113">
        <f ca="1">'Type E'!B395</f>
        <v>32</v>
      </c>
      <c r="Q482" s="114">
        <f ca="1">'Type J'!B395</f>
        <v>32</v>
      </c>
      <c r="R482" s="115">
        <f ca="1">'Type K'!B395</f>
        <v>32</v>
      </c>
      <c r="S482" s="116">
        <f ca="1">'Type N'!B1642</f>
        <v>32</v>
      </c>
      <c r="T482" s="117">
        <f ca="1">'Type S'!B395</f>
        <v>32</v>
      </c>
      <c r="U482" s="118">
        <f ca="1">'Type T'!B892</f>
        <v>32</v>
      </c>
    </row>
    <row r="483" spans="10:21" ht="13.5" thickBot="1">
      <c r="J483">
        <v>14</v>
      </c>
      <c r="K483" s="102">
        <v>354</v>
      </c>
      <c r="L483" s="110" t="str">
        <f>CT!ER20</f>
        <v/>
      </c>
      <c r="M483" s="111">
        <f>CT!ES20</f>
        <v>0</v>
      </c>
      <c r="N483" s="112" t="e">
        <f ca="1">IF(L483="S",HLOOKUP(L483,$P$129:U483,K483+1,FALSE)+$A$96,HLOOKUP(L483,$P$129:U483,K483+1,FALSE))</f>
        <v>#N/A</v>
      </c>
      <c r="O483" s="57">
        <f t="shared" si="45"/>
        <v>0</v>
      </c>
      <c r="P483" s="113">
        <f ca="1">'Type E'!B396</f>
        <v>32</v>
      </c>
      <c r="Q483" s="114">
        <f ca="1">'Type J'!B396</f>
        <v>32</v>
      </c>
      <c r="R483" s="115">
        <f ca="1">'Type K'!B396</f>
        <v>32</v>
      </c>
      <c r="S483" s="116">
        <f ca="1">'Type N'!B1643</f>
        <v>32</v>
      </c>
      <c r="T483" s="117">
        <f ca="1">'Type S'!B396</f>
        <v>32</v>
      </c>
      <c r="U483" s="118">
        <f ca="1">'Type T'!B893</f>
        <v>32</v>
      </c>
    </row>
    <row r="484" spans="10:21" ht="13.5" thickBot="1">
      <c r="J484">
        <v>15</v>
      </c>
      <c r="K484" s="102">
        <v>355</v>
      </c>
      <c r="L484" s="110" t="str">
        <f>CT!ER21</f>
        <v/>
      </c>
      <c r="M484" s="111">
        <f>CT!ES21</f>
        <v>0</v>
      </c>
      <c r="N484" s="112" t="e">
        <f ca="1">IF(L484="S",HLOOKUP(L484,$P$129:U484,K484+1,FALSE)+$A$96,HLOOKUP(L484,$P$129:U484,K484+1,FALSE))</f>
        <v>#N/A</v>
      </c>
      <c r="O484" s="57">
        <f t="shared" si="45"/>
        <v>0</v>
      </c>
      <c r="P484" s="113">
        <f ca="1">'Type E'!B397</f>
        <v>32</v>
      </c>
      <c r="Q484" s="114">
        <f ca="1">'Type J'!B397</f>
        <v>32</v>
      </c>
      <c r="R484" s="115">
        <f ca="1">'Type K'!B397</f>
        <v>32</v>
      </c>
      <c r="S484" s="116">
        <f ca="1">'Type N'!B1644</f>
        <v>32</v>
      </c>
      <c r="T484" s="117">
        <f ca="1">'Type S'!B397</f>
        <v>32</v>
      </c>
      <c r="U484" s="118">
        <f ca="1">'Type T'!B894</f>
        <v>32</v>
      </c>
    </row>
    <row r="485" spans="10:21" ht="13.5" thickBot="1">
      <c r="J485">
        <v>16</v>
      </c>
      <c r="K485" s="102">
        <v>356</v>
      </c>
      <c r="L485" s="110" t="str">
        <f>CT!ER22</f>
        <v/>
      </c>
      <c r="M485" s="111">
        <f>CT!ES22</f>
        <v>0</v>
      </c>
      <c r="N485" s="112" t="e">
        <f ca="1">IF(L485="S",HLOOKUP(L485,$P$129:U485,K485+1,FALSE)+$A$96,HLOOKUP(L485,$P$129:U485,K485+1,FALSE))</f>
        <v>#N/A</v>
      </c>
      <c r="O485" s="57">
        <f t="shared" si="45"/>
        <v>0</v>
      </c>
      <c r="P485" s="113">
        <f ca="1">'Type E'!B398</f>
        <v>32</v>
      </c>
      <c r="Q485" s="114">
        <f ca="1">'Type J'!B398</f>
        <v>32</v>
      </c>
      <c r="R485" s="115">
        <f ca="1">'Type K'!B398</f>
        <v>32</v>
      </c>
      <c r="S485" s="116">
        <f ca="1">'Type N'!B1645</f>
        <v>32</v>
      </c>
      <c r="T485" s="117">
        <f ca="1">'Type S'!B398</f>
        <v>32</v>
      </c>
      <c r="U485" s="118">
        <f ca="1">'Type T'!B895</f>
        <v>32</v>
      </c>
    </row>
    <row r="486" spans="10:21" ht="13.5" thickBot="1">
      <c r="J486">
        <v>17</v>
      </c>
      <c r="K486" s="102">
        <v>357</v>
      </c>
      <c r="L486" s="110" t="str">
        <f>CT!ER23</f>
        <v/>
      </c>
      <c r="M486" s="111">
        <f>CT!ES23</f>
        <v>0</v>
      </c>
      <c r="N486" s="112" t="e">
        <f ca="1">IF(L486="S",HLOOKUP(L486,$P$129:U486,K486+1,FALSE)+$A$96,HLOOKUP(L486,$P$129:U486,K486+1,FALSE))</f>
        <v>#N/A</v>
      </c>
      <c r="O486" s="57">
        <f t="shared" si="45"/>
        <v>0</v>
      </c>
      <c r="P486" s="113">
        <f ca="1">'Type E'!B399</f>
        <v>32</v>
      </c>
      <c r="Q486" s="114">
        <f ca="1">'Type J'!B399</f>
        <v>32</v>
      </c>
      <c r="R486" s="115">
        <f ca="1">'Type K'!B399</f>
        <v>32</v>
      </c>
      <c r="S486" s="116">
        <f ca="1">'Type N'!B1646</f>
        <v>32</v>
      </c>
      <c r="T486" s="117">
        <f ca="1">'Type S'!B399</f>
        <v>32</v>
      </c>
      <c r="U486" s="118">
        <f ca="1">'Type T'!B896</f>
        <v>32</v>
      </c>
    </row>
    <row r="487" spans="10:21" ht="13.5" thickBot="1">
      <c r="J487">
        <v>18</v>
      </c>
      <c r="K487" s="102">
        <v>358</v>
      </c>
      <c r="L487" s="110" t="str">
        <f>CT!ER24</f>
        <v/>
      </c>
      <c r="M487" s="111">
        <f>CT!ES24</f>
        <v>0</v>
      </c>
      <c r="N487" s="112" t="e">
        <f ca="1">IF(L487="S",HLOOKUP(L487,$P$129:U487,K487+1,FALSE)+$A$96,HLOOKUP(L487,$P$129:U487,K487+1,FALSE))</f>
        <v>#N/A</v>
      </c>
      <c r="O487" s="57">
        <f t="shared" si="45"/>
        <v>0</v>
      </c>
      <c r="P487" s="113">
        <f ca="1">'Type E'!B400</f>
        <v>32</v>
      </c>
      <c r="Q487" s="114">
        <f ca="1">'Type J'!B400</f>
        <v>32</v>
      </c>
      <c r="R487" s="115">
        <f ca="1">'Type K'!B400</f>
        <v>32</v>
      </c>
      <c r="S487" s="116">
        <f ca="1">'Type N'!B1647</f>
        <v>32</v>
      </c>
      <c r="T487" s="117">
        <f ca="1">'Type S'!B400</f>
        <v>32</v>
      </c>
      <c r="U487" s="118">
        <f ca="1">'Type T'!B897</f>
        <v>32</v>
      </c>
    </row>
    <row r="488" spans="10:21" ht="13.5" thickBot="1">
      <c r="J488">
        <v>19</v>
      </c>
      <c r="K488" s="102">
        <v>359</v>
      </c>
      <c r="L488" s="110" t="str">
        <f>CT!ER25</f>
        <v/>
      </c>
      <c r="M488" s="111">
        <f>CT!ES25</f>
        <v>0</v>
      </c>
      <c r="N488" s="112" t="e">
        <f ca="1">IF(L488="S",HLOOKUP(L488,$P$129:U488,K488+1,FALSE)+$A$96,HLOOKUP(L488,$P$129:U488,K488+1,FALSE))</f>
        <v>#N/A</v>
      </c>
      <c r="O488" s="57">
        <f t="shared" si="45"/>
        <v>0</v>
      </c>
      <c r="P488" s="113">
        <f ca="1">'Type E'!B401</f>
        <v>32</v>
      </c>
      <c r="Q488" s="114">
        <f ca="1">'Type J'!B401</f>
        <v>32</v>
      </c>
      <c r="R488" s="115">
        <f ca="1">'Type K'!B401</f>
        <v>32</v>
      </c>
      <c r="S488" s="116">
        <f ca="1">'Type N'!B1648</f>
        <v>32</v>
      </c>
      <c r="T488" s="117">
        <f ca="1">'Type S'!B401</f>
        <v>32</v>
      </c>
      <c r="U488" s="118">
        <f ca="1">'Type T'!B898</f>
        <v>32</v>
      </c>
    </row>
    <row r="489" spans="10:21" ht="13.5" thickBot="1">
      <c r="J489">
        <v>20</v>
      </c>
      <c r="K489" s="102">
        <v>360</v>
      </c>
      <c r="L489" s="110" t="str">
        <f>CT!ER26</f>
        <v/>
      </c>
      <c r="M489" s="111">
        <f>CT!ES26</f>
        <v>0</v>
      </c>
      <c r="N489" s="112" t="e">
        <f ca="1">IF(L489="S",HLOOKUP(L489,$P$129:U489,K489+1,FALSE)+$A$96,HLOOKUP(L489,$P$129:U489,K489+1,FALSE))</f>
        <v>#N/A</v>
      </c>
      <c r="O489" s="57">
        <f t="shared" si="45"/>
        <v>0</v>
      </c>
      <c r="P489" s="113">
        <f ca="1">'Type E'!B402</f>
        <v>32</v>
      </c>
      <c r="Q489" s="114">
        <f ca="1">'Type J'!B402</f>
        <v>32</v>
      </c>
      <c r="R489" s="115">
        <f ca="1">'Type K'!B402</f>
        <v>32</v>
      </c>
      <c r="S489" s="116">
        <f ca="1">'Type N'!B1649</f>
        <v>32</v>
      </c>
      <c r="T489" s="117">
        <f ca="1">'Type S'!B402</f>
        <v>32</v>
      </c>
      <c r="U489" s="118">
        <f ca="1">'Type T'!B899</f>
        <v>32</v>
      </c>
    </row>
    <row r="490" spans="10:21" ht="13.5" thickBot="1">
      <c r="J490" s="125">
        <v>20</v>
      </c>
      <c r="K490" s="102">
        <v>361</v>
      </c>
      <c r="L490" s="110" t="str">
        <f>CT!EZ7</f>
        <v>J</v>
      </c>
      <c r="M490" s="111">
        <f>CT!FA7</f>
        <v>0</v>
      </c>
      <c r="N490" s="112">
        <f ca="1">IF(L490="S",HLOOKUP(L490,$P$129:U490,K490+1,FALSE)+$A$96,HLOOKUP(L490,$P$129:U490,K490+1,FALSE))</f>
        <v>32</v>
      </c>
      <c r="O490" s="57">
        <f t="shared" si="45"/>
        <v>0</v>
      </c>
      <c r="P490" s="113">
        <f ca="1">'Type E'!B403</f>
        <v>32</v>
      </c>
      <c r="Q490" s="114">
        <f ca="1">'Type J'!B403</f>
        <v>32</v>
      </c>
      <c r="R490" s="115">
        <f ca="1">'Type K'!B403</f>
        <v>32</v>
      </c>
      <c r="S490" s="116">
        <f ca="1">'Type N'!B1650</f>
        <v>32</v>
      </c>
      <c r="T490" s="117">
        <f ca="1">'Type S'!B403</f>
        <v>32</v>
      </c>
      <c r="U490" s="118">
        <f ca="1">'Type T'!B900</f>
        <v>32</v>
      </c>
    </row>
    <row r="491" spans="10:21" ht="13.5" thickBot="1">
      <c r="J491">
        <v>2</v>
      </c>
      <c r="K491" s="102">
        <v>362</v>
      </c>
      <c r="L491" s="110" t="str">
        <f>CT!EZ8</f>
        <v>J</v>
      </c>
      <c r="M491" s="111">
        <f>CT!FA8</f>
        <v>0</v>
      </c>
      <c r="N491" s="112">
        <f ca="1">IF(L491="S",HLOOKUP(L491,$P$129:U491,K491+1,FALSE)+$A$96,HLOOKUP(L491,$P$129:U491,K491+1,FALSE))</f>
        <v>32</v>
      </c>
      <c r="O491" s="57">
        <f t="shared" si="45"/>
        <v>0</v>
      </c>
      <c r="P491" s="113">
        <f ca="1">'Type E'!B404</f>
        <v>32</v>
      </c>
      <c r="Q491" s="114">
        <f ca="1">'Type J'!B404</f>
        <v>32</v>
      </c>
      <c r="R491" s="115">
        <f ca="1">'Type K'!B404</f>
        <v>32</v>
      </c>
      <c r="S491" s="116">
        <f ca="1">'Type N'!B1651</f>
        <v>32</v>
      </c>
      <c r="T491" s="117">
        <f ca="1">'Type S'!B404</f>
        <v>32</v>
      </c>
      <c r="U491" s="118">
        <f ca="1">'Type T'!B901</f>
        <v>32</v>
      </c>
    </row>
    <row r="492" spans="10:21" ht="13.5" thickBot="1">
      <c r="J492">
        <v>3</v>
      </c>
      <c r="K492" s="102">
        <v>363</v>
      </c>
      <c r="L492" s="110" t="str">
        <f>CT!EZ9</f>
        <v/>
      </c>
      <c r="M492" s="111">
        <f>CT!FA9</f>
        <v>0</v>
      </c>
      <c r="N492" s="112" t="e">
        <f ca="1">IF(L492="S",HLOOKUP(L492,$P$129:U492,K492+1,FALSE)+$A$96,HLOOKUP(L492,$P$129:U492,K492+1,FALSE))</f>
        <v>#N/A</v>
      </c>
      <c r="O492" s="57">
        <f t="shared" si="45"/>
        <v>0</v>
      </c>
      <c r="P492" s="113">
        <f ca="1">'Type E'!B405</f>
        <v>32</v>
      </c>
      <c r="Q492" s="114">
        <f ca="1">'Type J'!B405</f>
        <v>32</v>
      </c>
      <c r="R492" s="115">
        <f ca="1">'Type K'!B405</f>
        <v>32</v>
      </c>
      <c r="S492" s="116">
        <f ca="1">'Type N'!B1652</f>
        <v>32</v>
      </c>
      <c r="T492" s="117">
        <f ca="1">'Type S'!B405</f>
        <v>32</v>
      </c>
      <c r="U492" s="118">
        <f ca="1">'Type T'!B902</f>
        <v>32</v>
      </c>
    </row>
    <row r="493" spans="10:21" ht="13.5" thickBot="1">
      <c r="J493">
        <v>4</v>
      </c>
      <c r="K493" s="102">
        <v>364</v>
      </c>
      <c r="L493" s="110" t="str">
        <f>CT!EZ10</f>
        <v/>
      </c>
      <c r="M493" s="111">
        <f>CT!FA10</f>
        <v>0</v>
      </c>
      <c r="N493" s="112" t="e">
        <f ca="1">IF(L493="S",HLOOKUP(L493,$P$129:U493,K493+1,FALSE)+$A$96,HLOOKUP(L493,$P$129:U493,K493+1,FALSE))</f>
        <v>#N/A</v>
      </c>
      <c r="O493" s="57">
        <f t="shared" si="45"/>
        <v>0</v>
      </c>
      <c r="P493" s="113">
        <f ca="1">'Type E'!B406</f>
        <v>32</v>
      </c>
      <c r="Q493" s="114">
        <f ca="1">'Type J'!B406</f>
        <v>32</v>
      </c>
      <c r="R493" s="115">
        <f ca="1">'Type K'!B406</f>
        <v>32</v>
      </c>
      <c r="S493" s="116">
        <f ca="1">'Type N'!B1653</f>
        <v>32</v>
      </c>
      <c r="T493" s="117">
        <f ca="1">'Type S'!B406</f>
        <v>32</v>
      </c>
      <c r="U493" s="118">
        <f ca="1">'Type T'!B903</f>
        <v>32</v>
      </c>
    </row>
    <row r="494" spans="10:21" ht="13.5" thickBot="1">
      <c r="J494">
        <v>5</v>
      </c>
      <c r="K494" s="102">
        <v>365</v>
      </c>
      <c r="L494" s="110" t="str">
        <f>CT!EZ11</f>
        <v/>
      </c>
      <c r="M494" s="111">
        <f>CT!FA11</f>
        <v>0</v>
      </c>
      <c r="N494" s="112" t="e">
        <f ca="1">IF(L494="S",HLOOKUP(L494,$P$129:U494,K494+1,FALSE)+$A$96,HLOOKUP(L494,$P$129:U494,K494+1,FALSE))</f>
        <v>#N/A</v>
      </c>
      <c r="O494" s="57">
        <f t="shared" ref="O494:O509" si="46">M494</f>
        <v>0</v>
      </c>
      <c r="P494" s="113">
        <f ca="1">'Type E'!B407</f>
        <v>32</v>
      </c>
      <c r="Q494" s="114">
        <f ca="1">'Type J'!B407</f>
        <v>32</v>
      </c>
      <c r="R494" s="115">
        <f ca="1">'Type K'!B407</f>
        <v>32</v>
      </c>
      <c r="S494" s="116">
        <f ca="1">'Type N'!B1654</f>
        <v>32</v>
      </c>
      <c r="T494" s="117">
        <f ca="1">'Type S'!B407</f>
        <v>32</v>
      </c>
      <c r="U494" s="118">
        <f ca="1">'Type T'!B904</f>
        <v>32</v>
      </c>
    </row>
    <row r="495" spans="10:21" ht="13.5" thickBot="1">
      <c r="J495">
        <v>6</v>
      </c>
      <c r="K495" s="102">
        <v>366</v>
      </c>
      <c r="L495" s="110" t="str">
        <f>CT!EZ12</f>
        <v/>
      </c>
      <c r="M495" s="111">
        <f>CT!FA12</f>
        <v>0</v>
      </c>
      <c r="N495" s="112" t="e">
        <f ca="1">IF(L495="S",HLOOKUP(L495,$P$129:U495,K495+1,FALSE)+$A$96,HLOOKUP(L495,$P$129:U495,K495+1,FALSE))</f>
        <v>#N/A</v>
      </c>
      <c r="O495" s="57">
        <f t="shared" si="46"/>
        <v>0</v>
      </c>
      <c r="P495" s="113">
        <f ca="1">'Type E'!B408</f>
        <v>32</v>
      </c>
      <c r="Q495" s="114">
        <f ca="1">'Type J'!B408</f>
        <v>32</v>
      </c>
      <c r="R495" s="115">
        <f ca="1">'Type K'!B408</f>
        <v>32</v>
      </c>
      <c r="S495" s="116">
        <f ca="1">'Type N'!B1655</f>
        <v>32</v>
      </c>
      <c r="T495" s="117">
        <f ca="1">'Type S'!B408</f>
        <v>32</v>
      </c>
      <c r="U495" s="118">
        <f ca="1">'Type T'!B905</f>
        <v>32</v>
      </c>
    </row>
    <row r="496" spans="10:21" ht="13.5" thickBot="1">
      <c r="J496">
        <v>7</v>
      </c>
      <c r="K496" s="102">
        <v>367</v>
      </c>
      <c r="L496" s="110" t="str">
        <f>CT!EZ13</f>
        <v/>
      </c>
      <c r="M496" s="111">
        <f>CT!FA13</f>
        <v>0</v>
      </c>
      <c r="N496" s="112" t="e">
        <f ca="1">IF(L496="S",HLOOKUP(L496,$P$129:U496,K496+1,FALSE)+$A$96,HLOOKUP(L496,$P$129:U496,K496+1,FALSE))</f>
        <v>#N/A</v>
      </c>
      <c r="O496" s="57">
        <f t="shared" si="46"/>
        <v>0</v>
      </c>
      <c r="P496" s="113">
        <f ca="1">'Type E'!B409</f>
        <v>32</v>
      </c>
      <c r="Q496" s="114">
        <f ca="1">'Type J'!B409</f>
        <v>32</v>
      </c>
      <c r="R496" s="115">
        <f ca="1">'Type K'!B409</f>
        <v>32</v>
      </c>
      <c r="S496" s="116">
        <f ca="1">'Type N'!B1656</f>
        <v>32</v>
      </c>
      <c r="T496" s="117">
        <f ca="1">'Type S'!B409</f>
        <v>32</v>
      </c>
      <c r="U496" s="118">
        <f ca="1">'Type T'!B906</f>
        <v>32</v>
      </c>
    </row>
    <row r="497" spans="10:21" ht="13.5" thickBot="1">
      <c r="J497">
        <v>8</v>
      </c>
      <c r="K497" s="102">
        <v>368</v>
      </c>
      <c r="L497" s="110" t="str">
        <f>CT!EZ14</f>
        <v/>
      </c>
      <c r="M497" s="111">
        <f>CT!FA14</f>
        <v>0</v>
      </c>
      <c r="N497" s="112" t="e">
        <f ca="1">IF(L497="S",HLOOKUP(L497,$P$129:U497,K497+1,FALSE)+$A$96,HLOOKUP(L497,$P$129:U497,K497+1,FALSE))</f>
        <v>#N/A</v>
      </c>
      <c r="O497" s="57">
        <f t="shared" si="46"/>
        <v>0</v>
      </c>
      <c r="P497" s="113">
        <f ca="1">'Type E'!B410</f>
        <v>32</v>
      </c>
      <c r="Q497" s="114">
        <f ca="1">'Type J'!B410</f>
        <v>32</v>
      </c>
      <c r="R497" s="115">
        <f ca="1">'Type K'!B410</f>
        <v>32</v>
      </c>
      <c r="S497" s="116">
        <f ca="1">'Type N'!B1657</f>
        <v>32</v>
      </c>
      <c r="T497" s="117">
        <f ca="1">'Type S'!B410</f>
        <v>32</v>
      </c>
      <c r="U497" s="118">
        <f ca="1">'Type T'!B907</f>
        <v>32</v>
      </c>
    </row>
    <row r="498" spans="10:21" ht="13.5" thickBot="1">
      <c r="J498">
        <v>9</v>
      </c>
      <c r="K498" s="102">
        <v>369</v>
      </c>
      <c r="L498" s="110" t="str">
        <f>CT!EZ15</f>
        <v/>
      </c>
      <c r="M498" s="111">
        <f>CT!FA15</f>
        <v>0</v>
      </c>
      <c r="N498" s="112" t="e">
        <f ca="1">IF(L498="S",HLOOKUP(L498,$P$129:U498,K498+1,FALSE)+$A$96,HLOOKUP(L498,$P$129:U498,K498+1,FALSE))</f>
        <v>#N/A</v>
      </c>
      <c r="O498" s="57">
        <f t="shared" si="46"/>
        <v>0</v>
      </c>
      <c r="P498" s="113">
        <f ca="1">'Type E'!B411</f>
        <v>32</v>
      </c>
      <c r="Q498" s="114">
        <f ca="1">'Type J'!B411</f>
        <v>32</v>
      </c>
      <c r="R498" s="115">
        <f ca="1">'Type K'!B411</f>
        <v>32</v>
      </c>
      <c r="S498" s="116">
        <f ca="1">'Type N'!B1658</f>
        <v>32</v>
      </c>
      <c r="T498" s="117">
        <f ca="1">'Type S'!B411</f>
        <v>32</v>
      </c>
      <c r="U498" s="118">
        <f ca="1">'Type T'!B908</f>
        <v>32</v>
      </c>
    </row>
    <row r="499" spans="10:21" ht="13.5" thickBot="1">
      <c r="J499">
        <v>10</v>
      </c>
      <c r="K499" s="102">
        <v>370</v>
      </c>
      <c r="L499" s="110" t="str">
        <f>CT!EZ16</f>
        <v/>
      </c>
      <c r="M499" s="111">
        <f>CT!FA16</f>
        <v>0</v>
      </c>
      <c r="N499" s="112" t="e">
        <f ca="1">IF(L499="S",HLOOKUP(L499,$P$129:U499,K499+1,FALSE)+$A$96,HLOOKUP(L499,$P$129:U499,K499+1,FALSE))</f>
        <v>#N/A</v>
      </c>
      <c r="O499" s="57">
        <f t="shared" si="46"/>
        <v>0</v>
      </c>
      <c r="P499" s="113">
        <f ca="1">'Type E'!B412</f>
        <v>32</v>
      </c>
      <c r="Q499" s="114">
        <f ca="1">'Type J'!B412</f>
        <v>32</v>
      </c>
      <c r="R499" s="115">
        <f ca="1">'Type K'!B412</f>
        <v>32</v>
      </c>
      <c r="S499" s="116">
        <f ca="1">'Type N'!B1659</f>
        <v>32</v>
      </c>
      <c r="T499" s="117">
        <f ca="1">'Type S'!B412</f>
        <v>32</v>
      </c>
      <c r="U499" s="118">
        <f ca="1">'Type T'!B909</f>
        <v>32</v>
      </c>
    </row>
    <row r="500" spans="10:21" ht="13.5" thickBot="1">
      <c r="J500">
        <v>11</v>
      </c>
      <c r="K500" s="102">
        <v>371</v>
      </c>
      <c r="L500" s="110" t="str">
        <f>CT!EZ17</f>
        <v/>
      </c>
      <c r="M500" s="111">
        <f>CT!FA17</f>
        <v>0</v>
      </c>
      <c r="N500" s="112" t="e">
        <f ca="1">IF(L500="S",HLOOKUP(L500,$P$129:U500,K500+1,FALSE)+$A$96,HLOOKUP(L500,$P$129:U500,K500+1,FALSE))</f>
        <v>#N/A</v>
      </c>
      <c r="O500" s="57">
        <f t="shared" si="46"/>
        <v>0</v>
      </c>
      <c r="P500" s="113">
        <f ca="1">'Type E'!B413</f>
        <v>32</v>
      </c>
      <c r="Q500" s="114">
        <f ca="1">'Type J'!B413</f>
        <v>32</v>
      </c>
      <c r="R500" s="115">
        <f ca="1">'Type K'!B413</f>
        <v>32</v>
      </c>
      <c r="S500" s="116">
        <f ca="1">'Type N'!B1660</f>
        <v>32</v>
      </c>
      <c r="T500" s="117">
        <f ca="1">'Type S'!B413</f>
        <v>32</v>
      </c>
      <c r="U500" s="118">
        <f ca="1">'Type T'!B910</f>
        <v>32</v>
      </c>
    </row>
    <row r="501" spans="10:21" ht="13.5" thickBot="1">
      <c r="J501">
        <v>12</v>
      </c>
      <c r="K501" s="102">
        <v>372</v>
      </c>
      <c r="L501" s="110" t="str">
        <f>CT!EZ18</f>
        <v/>
      </c>
      <c r="M501" s="111">
        <f>CT!FA18</f>
        <v>0</v>
      </c>
      <c r="N501" s="112" t="e">
        <f ca="1">IF(L501="S",HLOOKUP(L501,$P$129:U501,K501+1,FALSE)+$A$96,HLOOKUP(L501,$P$129:U501,K501+1,FALSE))</f>
        <v>#N/A</v>
      </c>
      <c r="O501" s="57">
        <f t="shared" si="46"/>
        <v>0</v>
      </c>
      <c r="P501" s="113">
        <f ca="1">'Type E'!B414</f>
        <v>32</v>
      </c>
      <c r="Q501" s="114">
        <f ca="1">'Type J'!B414</f>
        <v>32</v>
      </c>
      <c r="R501" s="115">
        <f ca="1">'Type K'!B414</f>
        <v>32</v>
      </c>
      <c r="S501" s="116">
        <f ca="1">'Type N'!B1661</f>
        <v>32</v>
      </c>
      <c r="T501" s="117">
        <f ca="1">'Type S'!B414</f>
        <v>32</v>
      </c>
      <c r="U501" s="118">
        <f ca="1">'Type T'!B911</f>
        <v>32</v>
      </c>
    </row>
    <row r="502" spans="10:21" ht="13.5" thickBot="1">
      <c r="J502">
        <v>13</v>
      </c>
      <c r="K502" s="102">
        <v>373</v>
      </c>
      <c r="L502" s="110" t="str">
        <f>CT!EZ19</f>
        <v/>
      </c>
      <c r="M502" s="111">
        <f>CT!FA19</f>
        <v>0</v>
      </c>
      <c r="N502" s="112" t="e">
        <f ca="1">IF(L502="S",HLOOKUP(L502,$P$129:U502,K502+1,FALSE)+$A$96,HLOOKUP(L502,$P$129:U502,K502+1,FALSE))</f>
        <v>#N/A</v>
      </c>
      <c r="O502" s="57">
        <f t="shared" si="46"/>
        <v>0</v>
      </c>
      <c r="P502" s="113">
        <f ca="1">'Type E'!B415</f>
        <v>32</v>
      </c>
      <c r="Q502" s="114">
        <f ca="1">'Type J'!B415</f>
        <v>32</v>
      </c>
      <c r="R502" s="115">
        <f ca="1">'Type K'!B415</f>
        <v>32</v>
      </c>
      <c r="S502" s="116">
        <f ca="1">'Type N'!B1662</f>
        <v>32</v>
      </c>
      <c r="T502" s="117">
        <f ca="1">'Type S'!B415</f>
        <v>32</v>
      </c>
      <c r="U502" s="118">
        <f ca="1">'Type T'!B912</f>
        <v>32</v>
      </c>
    </row>
    <row r="503" spans="10:21" ht="13.5" thickBot="1">
      <c r="J503">
        <v>14</v>
      </c>
      <c r="K503" s="102">
        <v>374</v>
      </c>
      <c r="L503" s="110" t="str">
        <f>CT!EZ20</f>
        <v/>
      </c>
      <c r="M503" s="111">
        <f>CT!FA20</f>
        <v>0</v>
      </c>
      <c r="N503" s="112" t="e">
        <f ca="1">IF(L503="S",HLOOKUP(L503,$P$129:U503,K503+1,FALSE)+$A$96,HLOOKUP(L503,$P$129:U503,K503+1,FALSE))</f>
        <v>#N/A</v>
      </c>
      <c r="O503" s="57">
        <f t="shared" si="46"/>
        <v>0</v>
      </c>
      <c r="P503" s="113">
        <f ca="1">'Type E'!B416</f>
        <v>32</v>
      </c>
      <c r="Q503" s="114">
        <f ca="1">'Type J'!B416</f>
        <v>32</v>
      </c>
      <c r="R503" s="115">
        <f ca="1">'Type K'!B416</f>
        <v>32</v>
      </c>
      <c r="S503" s="116">
        <f ca="1">'Type N'!B1663</f>
        <v>32</v>
      </c>
      <c r="T503" s="117">
        <f ca="1">'Type S'!B416</f>
        <v>32</v>
      </c>
      <c r="U503" s="118">
        <f ca="1">'Type T'!B913</f>
        <v>32</v>
      </c>
    </row>
    <row r="504" spans="10:21" ht="13.5" thickBot="1">
      <c r="J504">
        <v>15</v>
      </c>
      <c r="K504" s="102">
        <v>375</v>
      </c>
      <c r="L504" s="110" t="str">
        <f>CT!EZ21</f>
        <v/>
      </c>
      <c r="M504" s="111">
        <f>CT!FA21</f>
        <v>0</v>
      </c>
      <c r="N504" s="112" t="e">
        <f ca="1">IF(L504="S",HLOOKUP(L504,$P$129:U504,K504+1,FALSE)+$A$96,HLOOKUP(L504,$P$129:U504,K504+1,FALSE))</f>
        <v>#N/A</v>
      </c>
      <c r="O504" s="57">
        <f t="shared" si="46"/>
        <v>0</v>
      </c>
      <c r="P504" s="113">
        <f ca="1">'Type E'!B417</f>
        <v>32</v>
      </c>
      <c r="Q504" s="114">
        <f ca="1">'Type J'!B417</f>
        <v>32</v>
      </c>
      <c r="R504" s="115">
        <f ca="1">'Type K'!B417</f>
        <v>32</v>
      </c>
      <c r="S504" s="116">
        <f ca="1">'Type N'!B1664</f>
        <v>32</v>
      </c>
      <c r="T504" s="117">
        <f ca="1">'Type S'!B417</f>
        <v>32</v>
      </c>
      <c r="U504" s="118">
        <f ca="1">'Type T'!B914</f>
        <v>32</v>
      </c>
    </row>
    <row r="505" spans="10:21" ht="13.5" thickBot="1">
      <c r="J505">
        <v>16</v>
      </c>
      <c r="K505" s="102">
        <v>376</v>
      </c>
      <c r="L505" s="110" t="str">
        <f>CT!EZ22</f>
        <v/>
      </c>
      <c r="M505" s="111">
        <f>CT!FA22</f>
        <v>0</v>
      </c>
      <c r="N505" s="112" t="e">
        <f ca="1">IF(L505="S",HLOOKUP(L505,$P$129:U505,K505+1,FALSE)+$A$96,HLOOKUP(L505,$P$129:U505,K505+1,FALSE))</f>
        <v>#N/A</v>
      </c>
      <c r="O505" s="57">
        <f t="shared" si="46"/>
        <v>0</v>
      </c>
      <c r="P505" s="113">
        <f ca="1">'Type E'!B418</f>
        <v>32</v>
      </c>
      <c r="Q505" s="114">
        <f ca="1">'Type J'!B418</f>
        <v>32</v>
      </c>
      <c r="R505" s="115">
        <f ca="1">'Type K'!B418</f>
        <v>32</v>
      </c>
      <c r="S505" s="116">
        <f ca="1">'Type N'!B1665</f>
        <v>32</v>
      </c>
      <c r="T505" s="117">
        <f ca="1">'Type S'!B418</f>
        <v>32</v>
      </c>
      <c r="U505" s="118">
        <f ca="1">'Type T'!B915</f>
        <v>32</v>
      </c>
    </row>
    <row r="506" spans="10:21" ht="13.5" thickBot="1">
      <c r="J506">
        <v>17</v>
      </c>
      <c r="K506" s="102">
        <v>377</v>
      </c>
      <c r="L506" s="110" t="str">
        <f>CT!EZ23</f>
        <v/>
      </c>
      <c r="M506" s="111">
        <f>CT!FA23</f>
        <v>0</v>
      </c>
      <c r="N506" s="112" t="e">
        <f ca="1">IF(L506="S",HLOOKUP(L506,$P$129:U506,K506+1,FALSE)+$A$96,HLOOKUP(L506,$P$129:U506,K506+1,FALSE))</f>
        <v>#N/A</v>
      </c>
      <c r="O506" s="57">
        <f t="shared" si="46"/>
        <v>0</v>
      </c>
      <c r="P506" s="113">
        <f ca="1">'Type E'!B419</f>
        <v>32</v>
      </c>
      <c r="Q506" s="114">
        <f ca="1">'Type J'!B419</f>
        <v>32</v>
      </c>
      <c r="R506" s="115">
        <f ca="1">'Type K'!B419</f>
        <v>32</v>
      </c>
      <c r="S506" s="116">
        <f ca="1">'Type N'!B1666</f>
        <v>32</v>
      </c>
      <c r="T506" s="117">
        <f ca="1">'Type S'!B419</f>
        <v>32</v>
      </c>
      <c r="U506" s="118">
        <f ca="1">'Type T'!B916</f>
        <v>32</v>
      </c>
    </row>
    <row r="507" spans="10:21" ht="13.5" thickBot="1">
      <c r="J507">
        <v>18</v>
      </c>
      <c r="K507" s="102">
        <v>378</v>
      </c>
      <c r="L507" s="110" t="str">
        <f>CT!EZ24</f>
        <v/>
      </c>
      <c r="M507" s="111">
        <f>CT!FA24</f>
        <v>0</v>
      </c>
      <c r="N507" s="112" t="e">
        <f ca="1">IF(L507="S",HLOOKUP(L507,$P$129:U507,K507+1,FALSE)+$A$96,HLOOKUP(L507,$P$129:U507,K507+1,FALSE))</f>
        <v>#N/A</v>
      </c>
      <c r="O507" s="57">
        <f t="shared" si="46"/>
        <v>0</v>
      </c>
      <c r="P507" s="113">
        <f ca="1">'Type E'!B420</f>
        <v>32</v>
      </c>
      <c r="Q507" s="114">
        <f ca="1">'Type J'!B420</f>
        <v>32</v>
      </c>
      <c r="R507" s="115">
        <f ca="1">'Type K'!B420</f>
        <v>32</v>
      </c>
      <c r="S507" s="116">
        <f ca="1">'Type N'!B1667</f>
        <v>32</v>
      </c>
      <c r="T507" s="117">
        <f ca="1">'Type S'!B420</f>
        <v>32</v>
      </c>
      <c r="U507" s="118">
        <f ca="1">'Type T'!B917</f>
        <v>32</v>
      </c>
    </row>
    <row r="508" spans="10:21" ht="13.5" thickBot="1">
      <c r="J508">
        <v>19</v>
      </c>
      <c r="K508" s="102">
        <v>379</v>
      </c>
      <c r="L508" s="110" t="str">
        <f>CT!EZ25</f>
        <v/>
      </c>
      <c r="M508" s="111">
        <f>CT!FA25</f>
        <v>0</v>
      </c>
      <c r="N508" s="112" t="e">
        <f ca="1">IF(L508="S",HLOOKUP(L508,$P$129:U508,K508+1,FALSE)+$A$96,HLOOKUP(L508,$P$129:U508,K508+1,FALSE))</f>
        <v>#N/A</v>
      </c>
      <c r="O508" s="57">
        <f t="shared" si="46"/>
        <v>0</v>
      </c>
      <c r="P508" s="113">
        <f ca="1">'Type E'!B421</f>
        <v>32</v>
      </c>
      <c r="Q508" s="114">
        <f ca="1">'Type J'!B421</f>
        <v>32</v>
      </c>
      <c r="R508" s="115">
        <f ca="1">'Type K'!B421</f>
        <v>32</v>
      </c>
      <c r="S508" s="116">
        <f ca="1">'Type N'!B1668</f>
        <v>32</v>
      </c>
      <c r="T508" s="117">
        <f ca="1">'Type S'!B421</f>
        <v>32</v>
      </c>
      <c r="U508" s="118">
        <f ca="1">'Type T'!B918</f>
        <v>32</v>
      </c>
    </row>
    <row r="509" spans="10:21">
      <c r="J509">
        <v>20</v>
      </c>
      <c r="K509" s="102">
        <v>380</v>
      </c>
      <c r="L509" s="110" t="str">
        <f>CT!EZ26</f>
        <v/>
      </c>
      <c r="M509" s="111">
        <f>CT!FA26</f>
        <v>0</v>
      </c>
      <c r="N509" s="112" t="e">
        <f ca="1">IF(L509="S",HLOOKUP(L509,$P$129:U509,K509+1,FALSE)+$A$96,HLOOKUP(L509,$P$129:U509,K509+1,FALSE))</f>
        <v>#N/A</v>
      </c>
      <c r="O509" s="57">
        <f t="shared" si="46"/>
        <v>0</v>
      </c>
      <c r="P509" s="113">
        <f ca="1">'Type E'!B422</f>
        <v>32</v>
      </c>
      <c r="Q509" s="114">
        <f ca="1">'Type J'!B422</f>
        <v>32</v>
      </c>
      <c r="R509" s="115">
        <f ca="1">'Type K'!B422</f>
        <v>32</v>
      </c>
      <c r="S509" s="116">
        <f ca="1">'Type N'!B1669</f>
        <v>32</v>
      </c>
      <c r="T509" s="117">
        <f ca="1">'Type S'!B422</f>
        <v>32</v>
      </c>
      <c r="U509" s="118">
        <f ca="1">'Type T'!B919</f>
        <v>32</v>
      </c>
    </row>
  </sheetData>
  <sheetProtection selectLockedCells="1" selectUnlockedCells="1"/>
  <phoneticPr fontId="4" type="noConversion"/>
  <pageMargins left="0.75" right="0.75" top="1" bottom="1" header="0.5" footer="0.5"/>
  <pageSetup orientation="portrait" r:id="rId1"/>
  <headerFooter alignWithMargins="0"/>
  <customProperties>
    <customPr name="%locator_row%" r:id="rId2"/>
    <customPr name="%startcell%" r:id="rId3"/>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04C5A-791B-4FED-81AE-312C39B4C094}">
  <sheetPr codeName="Sheet5"/>
  <dimension ref="A1:M27"/>
  <sheetViews>
    <sheetView zoomScaleNormal="100" workbookViewId="0">
      <selection activeCell="F5" sqref="F5"/>
    </sheetView>
  </sheetViews>
  <sheetFormatPr defaultRowHeight="12.75"/>
  <cols>
    <col min="1" max="1" width="14.42578125" customWidth="1"/>
    <col min="2" max="2" width="17.28515625" customWidth="1"/>
    <col min="3" max="3" width="21" customWidth="1"/>
    <col min="4" max="4" width="17.85546875" customWidth="1"/>
    <col min="5" max="5" width="11.42578125" customWidth="1"/>
    <col min="6" max="6" width="16.5703125" customWidth="1"/>
    <col min="9" max="9" width="13.85546875" customWidth="1"/>
    <col min="10" max="10" width="9" customWidth="1"/>
    <col min="11" max="11" width="12" customWidth="1"/>
    <col min="12" max="12" width="12.140625" customWidth="1"/>
    <col min="13" max="13" width="13.42578125" customWidth="1"/>
  </cols>
  <sheetData>
    <row r="1" spans="1:13">
      <c r="B1" s="514" t="s">
        <v>778</v>
      </c>
      <c r="C1" s="514"/>
      <c r="D1" s="514"/>
      <c r="G1" s="5" t="s">
        <v>779</v>
      </c>
      <c r="H1" s="5" t="s">
        <v>780</v>
      </c>
      <c r="I1" s="5" t="s">
        <v>781</v>
      </c>
      <c r="J1" s="5" t="s">
        <v>782</v>
      </c>
    </row>
    <row r="2" spans="1:13">
      <c r="A2" t="s">
        <v>82</v>
      </c>
      <c r="B2" s="461" t="s">
        <v>48</v>
      </c>
      <c r="C2" s="461" t="s">
        <v>47</v>
      </c>
      <c r="D2" s="461" t="s">
        <v>84</v>
      </c>
      <c r="E2" s="461" t="s">
        <v>85</v>
      </c>
      <c r="F2" s="461" t="s">
        <v>86</v>
      </c>
      <c r="G2">
        <v>1</v>
      </c>
      <c r="H2" t="s">
        <v>783</v>
      </c>
      <c r="I2" t="s">
        <v>784</v>
      </c>
      <c r="J2">
        <v>3</v>
      </c>
    </row>
    <row r="3" spans="1:13">
      <c r="A3" s="5">
        <v>3458</v>
      </c>
      <c r="B3" s="462" t="s">
        <v>97</v>
      </c>
      <c r="C3" s="462" t="s">
        <v>93</v>
      </c>
      <c r="D3" s="463">
        <v>45420</v>
      </c>
      <c r="E3" s="463">
        <v>45785</v>
      </c>
      <c r="F3" s="462" t="s">
        <v>96</v>
      </c>
      <c r="G3">
        <v>2</v>
      </c>
      <c r="H3" s="5" t="s">
        <v>785</v>
      </c>
      <c r="I3" s="5" t="s">
        <v>786</v>
      </c>
      <c r="J3" s="422">
        <v>1624273</v>
      </c>
    </row>
    <row r="4" spans="1:13">
      <c r="A4" s="5">
        <v>1502</v>
      </c>
      <c r="B4" s="462" t="s">
        <v>111</v>
      </c>
      <c r="C4" s="462" t="s">
        <v>107</v>
      </c>
      <c r="D4" s="463">
        <v>45677</v>
      </c>
      <c r="E4" s="463">
        <v>46042</v>
      </c>
      <c r="F4" s="462" t="s">
        <v>787</v>
      </c>
      <c r="G4">
        <v>3</v>
      </c>
    </row>
    <row r="5" spans="1:13">
      <c r="A5" s="5" t="s">
        <v>119</v>
      </c>
      <c r="B5" s="464" t="s">
        <v>121</v>
      </c>
      <c r="C5" s="465">
        <v>6851022030037</v>
      </c>
      <c r="D5" s="466">
        <v>45474</v>
      </c>
      <c r="E5" s="466">
        <v>45839</v>
      </c>
      <c r="F5" s="464" t="s">
        <v>120</v>
      </c>
      <c r="G5">
        <v>4</v>
      </c>
      <c r="H5" t="s">
        <v>788</v>
      </c>
      <c r="I5" t="s">
        <v>784</v>
      </c>
      <c r="J5">
        <v>1</v>
      </c>
    </row>
    <row r="6" spans="1:13">
      <c r="A6" s="5"/>
      <c r="G6">
        <v>5</v>
      </c>
      <c r="H6" t="s">
        <v>789</v>
      </c>
      <c r="I6" t="s">
        <v>784</v>
      </c>
      <c r="J6">
        <v>7</v>
      </c>
    </row>
    <row r="7" spans="1:13">
      <c r="G7">
        <v>6</v>
      </c>
      <c r="H7" t="s">
        <v>41</v>
      </c>
      <c r="I7" t="s">
        <v>790</v>
      </c>
      <c r="J7">
        <v>496142</v>
      </c>
    </row>
    <row r="8" spans="1:13">
      <c r="G8">
        <v>7</v>
      </c>
      <c r="H8" s="5" t="s">
        <v>783</v>
      </c>
      <c r="I8" s="5" t="s">
        <v>784</v>
      </c>
      <c r="J8">
        <v>1</v>
      </c>
    </row>
    <row r="9" spans="1:13">
      <c r="G9">
        <v>8</v>
      </c>
      <c r="H9" s="5" t="s">
        <v>783</v>
      </c>
      <c r="I9" s="5" t="s">
        <v>784</v>
      </c>
      <c r="J9">
        <v>3</v>
      </c>
    </row>
    <row r="12" spans="1:13">
      <c r="I12" s="514" t="s">
        <v>791</v>
      </c>
      <c r="J12" s="514"/>
      <c r="K12" s="514"/>
      <c r="L12" s="514"/>
    </row>
    <row r="13" spans="1:13">
      <c r="I13" t="s">
        <v>780</v>
      </c>
      <c r="K13" t="s">
        <v>84</v>
      </c>
      <c r="L13" t="s">
        <v>85</v>
      </c>
      <c r="M13" t="s">
        <v>86</v>
      </c>
    </row>
    <row r="14" spans="1:13">
      <c r="H14">
        <v>14</v>
      </c>
      <c r="I14" t="s">
        <v>792</v>
      </c>
      <c r="K14" s="306">
        <v>45310</v>
      </c>
      <c r="L14" s="306">
        <v>45676</v>
      </c>
      <c r="M14" s="5" t="s">
        <v>793</v>
      </c>
    </row>
    <row r="15" spans="1:13">
      <c r="H15">
        <v>15</v>
      </c>
      <c r="I15" t="str">
        <f t="shared" ref="I15:I21" si="0">CONCATENATE(H3,I3,J3)</f>
        <v>PRT2SN:1624273</v>
      </c>
      <c r="K15" s="63">
        <v>45378</v>
      </c>
      <c r="L15" s="63">
        <v>45743</v>
      </c>
      <c r="M15" s="5" t="s">
        <v>794</v>
      </c>
    </row>
    <row r="16" spans="1:13">
      <c r="H16">
        <v>16</v>
      </c>
      <c r="I16" t="str">
        <f t="shared" si="0"/>
        <v/>
      </c>
      <c r="K16" s="63">
        <f>K14</f>
        <v>45310</v>
      </c>
      <c r="L16" s="63">
        <f>L14</f>
        <v>45676</v>
      </c>
      <c r="M16" t="str">
        <f>M15</f>
        <v>56561-056584</v>
      </c>
    </row>
    <row r="17" spans="8:13">
      <c r="H17">
        <v>17</v>
      </c>
      <c r="I17" t="str">
        <f t="shared" si="0"/>
        <v>TTS-1</v>
      </c>
      <c r="K17" s="63">
        <f>K14</f>
        <v>45310</v>
      </c>
      <c r="L17" s="63">
        <f>L14</f>
        <v>45676</v>
      </c>
      <c r="M17" s="5" t="str">
        <f>M19</f>
        <v>G295632</v>
      </c>
    </row>
    <row r="18" spans="8:13">
      <c r="H18">
        <v>18</v>
      </c>
      <c r="I18" t="str">
        <f t="shared" si="0"/>
        <v>ST-7</v>
      </c>
      <c r="K18" s="87">
        <v>45062</v>
      </c>
      <c r="L18" s="87">
        <v>46889</v>
      </c>
      <c r="M18" s="88">
        <v>46756</v>
      </c>
    </row>
    <row r="19" spans="8:13">
      <c r="H19">
        <v>19</v>
      </c>
      <c r="I19" t="str">
        <f t="shared" si="0"/>
        <v>PRT SN:496142</v>
      </c>
      <c r="K19" s="87">
        <v>45275</v>
      </c>
      <c r="L19" s="87">
        <v>46006</v>
      </c>
      <c r="M19" s="88" t="s">
        <v>795</v>
      </c>
    </row>
    <row r="20" spans="8:13">
      <c r="H20">
        <v>20</v>
      </c>
      <c r="I20" t="str">
        <f t="shared" si="0"/>
        <v>SP-1</v>
      </c>
      <c r="K20" s="63">
        <v>45310</v>
      </c>
      <c r="L20" s="63">
        <v>45676</v>
      </c>
      <c r="M20" s="5" t="s">
        <v>796</v>
      </c>
    </row>
    <row r="21" spans="8:13" ht="13.5" thickBot="1">
      <c r="H21">
        <v>21</v>
      </c>
      <c r="I21" t="str">
        <f t="shared" si="0"/>
        <v>SP-3</v>
      </c>
      <c r="K21" s="63">
        <f>K14</f>
        <v>45310</v>
      </c>
      <c r="L21" s="63">
        <f>L14</f>
        <v>45676</v>
      </c>
      <c r="M21" s="63" t="str">
        <f>M14</f>
        <v>SP30124</v>
      </c>
    </row>
    <row r="22" spans="8:13" ht="13.5" thickBot="1">
      <c r="I22" s="5" t="s">
        <v>797</v>
      </c>
      <c r="M22" s="245" t="s">
        <v>798</v>
      </c>
    </row>
    <row r="23" spans="8:13" ht="13.5" thickBot="1">
      <c r="I23" s="5" t="s">
        <v>799</v>
      </c>
    </row>
    <row r="24" spans="8:13" ht="13.5" thickBot="1">
      <c r="I24" s="5" t="s">
        <v>800</v>
      </c>
      <c r="J24" s="245" t="s">
        <v>209</v>
      </c>
    </row>
    <row r="27" spans="8:13">
      <c r="I27" s="5" t="s">
        <v>75</v>
      </c>
    </row>
  </sheetData>
  <sheetProtection selectLockedCells="1"/>
  <mergeCells count="2">
    <mergeCell ref="B1:D1"/>
    <mergeCell ref="I12:L12"/>
  </mergeCells>
  <phoneticPr fontId="4" type="noConversion"/>
  <pageMargins left="0.75" right="0.75" top="1" bottom="1" header="0.5" footer="0.5"/>
  <pageSetup scale="55" orientation="landscape" r:id="rId1"/>
  <headerFooter alignWithMargins="0"/>
  <customProperties>
    <customPr name="%locator_row%" r:id="rId2"/>
    <customPr name="%startcell%" r:id="rId3"/>
  </customProperties>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1E08F-B891-4C4B-8AC1-1B230C21042E}">
  <sheetPr codeName="Sheet17"/>
  <dimension ref="A1:O42"/>
  <sheetViews>
    <sheetView zoomScale="85" zoomScaleNormal="85" workbookViewId="0">
      <selection activeCell="C39" sqref="C39"/>
    </sheetView>
  </sheetViews>
  <sheetFormatPr defaultRowHeight="12.75"/>
  <cols>
    <col min="3" max="3" width="16.28515625" customWidth="1"/>
    <col min="4" max="4" width="9.5703125" bestFit="1" customWidth="1"/>
    <col min="5" max="5" width="15.85546875" customWidth="1"/>
    <col min="9" max="9" width="10.5703125" customWidth="1"/>
  </cols>
  <sheetData>
    <row r="1" spans="1:10" ht="13.5" thickBot="1"/>
    <row r="2" spans="1:10" ht="13.5" thickBot="1">
      <c r="B2" s="29" t="s">
        <v>801</v>
      </c>
      <c r="C2" s="42">
        <v>44917</v>
      </c>
      <c r="D2" s="310" t="s">
        <v>22</v>
      </c>
      <c r="E2" s="42">
        <v>45282</v>
      </c>
      <c r="F2" s="5" t="s">
        <v>802</v>
      </c>
    </row>
    <row r="3" spans="1:10" ht="15">
      <c r="C3" s="37" t="s">
        <v>50</v>
      </c>
      <c r="D3" s="38" t="s">
        <v>184</v>
      </c>
      <c r="I3" s="5" t="s">
        <v>803</v>
      </c>
    </row>
    <row r="4" spans="1:10" ht="15.75" thickBot="1">
      <c r="A4">
        <v>32</v>
      </c>
      <c r="B4" s="302" t="s">
        <v>804</v>
      </c>
      <c r="C4" s="34">
        <v>31.841000000000001</v>
      </c>
      <c r="D4">
        <f ca="1">IF(B4='Update Standards'!I18,'ST-7'!B15,32)</f>
        <v>32</v>
      </c>
      <c r="I4">
        <v>31.8</v>
      </c>
      <c r="J4" s="97"/>
    </row>
    <row r="5" spans="1:10" ht="18.75" thickBot="1">
      <c r="B5" s="43" t="s">
        <v>259</v>
      </c>
      <c r="C5" s="34">
        <v>1E-4</v>
      </c>
      <c r="D5">
        <f ca="1">IF(B4='Update Standards'!I18,'Type S'!B6,'Type S'!B6+formulas!A96)</f>
        <v>32.733333333333334</v>
      </c>
      <c r="E5" s="444">
        <f ca="1">D5-D4+A4</f>
        <v>32.733333333333334</v>
      </c>
      <c r="I5">
        <v>200.3</v>
      </c>
      <c r="J5" s="97"/>
    </row>
    <row r="6" spans="1:10" ht="15">
      <c r="B6" s="37"/>
      <c r="I6">
        <v>400.1</v>
      </c>
      <c r="J6" s="97"/>
    </row>
    <row r="7" spans="1:10" ht="15.75" thickBot="1">
      <c r="A7">
        <v>200</v>
      </c>
      <c r="B7" s="6" t="s">
        <v>805</v>
      </c>
      <c r="C7" s="34">
        <v>0.59330000000000005</v>
      </c>
      <c r="D7">
        <f ca="1">'ST-7'!B16</f>
        <v>199.14753600002811</v>
      </c>
      <c r="F7" s="445" t="s">
        <v>806</v>
      </c>
      <c r="I7">
        <v>600.1</v>
      </c>
      <c r="J7" s="97"/>
    </row>
    <row r="8" spans="1:10" ht="18.75" thickBot="1">
      <c r="B8" s="39" t="s">
        <v>259</v>
      </c>
      <c r="C8" s="34">
        <v>0.59789999999999999</v>
      </c>
      <c r="D8">
        <f ca="1">'Type S'!B8</f>
        <v>200.22499999999999</v>
      </c>
      <c r="E8" s="444">
        <f ca="1">D8-D7+A7</f>
        <v>201.07746399997188</v>
      </c>
      <c r="I8">
        <v>800</v>
      </c>
      <c r="J8" s="97"/>
    </row>
    <row r="9" spans="1:10">
      <c r="I9">
        <v>1000</v>
      </c>
      <c r="J9" s="97"/>
    </row>
    <row r="10" spans="1:10" ht="15.75" thickBot="1">
      <c r="A10">
        <v>400</v>
      </c>
      <c r="B10" s="6" t="str">
        <f>B7</f>
        <v>ST-7</v>
      </c>
      <c r="C10" s="34">
        <v>1.4742</v>
      </c>
      <c r="D10">
        <f ca="1">'ST-7'!B17</f>
        <v>399.26590545030729</v>
      </c>
      <c r="I10">
        <v>1199.8</v>
      </c>
      <c r="J10" s="97"/>
    </row>
    <row r="11" spans="1:10" ht="18.75" thickBot="1">
      <c r="B11" s="43" t="s">
        <v>259</v>
      </c>
      <c r="C11" s="34">
        <v>1.4762</v>
      </c>
      <c r="D11">
        <f ca="1">'Type S'!B10</f>
        <v>399.55</v>
      </c>
      <c r="E11" s="444">
        <f ca="1">D11-D10+A10</f>
        <v>400.28409454969272</v>
      </c>
      <c r="I11">
        <v>1400.7</v>
      </c>
      <c r="J11" s="97"/>
    </row>
    <row r="12" spans="1:10" ht="15">
      <c r="C12" s="416"/>
      <c r="I12">
        <v>1600.6</v>
      </c>
      <c r="J12" s="97"/>
    </row>
    <row r="13" spans="1:10" ht="15.75" thickBot="1">
      <c r="A13">
        <v>600</v>
      </c>
      <c r="B13" s="6" t="str">
        <f>B7</f>
        <v>ST-7</v>
      </c>
      <c r="C13" s="34">
        <v>2.4641999999999999</v>
      </c>
      <c r="D13">
        <f ca="1">'ST-7'!B18</f>
        <v>599.82596329827663</v>
      </c>
      <c r="I13">
        <v>1800.7</v>
      </c>
      <c r="J13" s="97"/>
    </row>
    <row r="14" spans="1:10" ht="18.75" thickBot="1">
      <c r="B14" s="43" t="str">
        <f>B11</f>
        <v>SP-1</v>
      </c>
      <c r="C14" s="34">
        <v>2.4647999999999999</v>
      </c>
      <c r="D14">
        <f ca="1">'Type S'!B12</f>
        <v>599.76</v>
      </c>
      <c r="E14" s="444">
        <f ca="1">D14-D13+A13</f>
        <v>599.93403670172336</v>
      </c>
      <c r="I14">
        <v>2001</v>
      </c>
      <c r="J14" s="97"/>
    </row>
    <row r="15" spans="1:10">
      <c r="I15">
        <v>2201.4</v>
      </c>
      <c r="J15" s="97"/>
    </row>
    <row r="16" spans="1:10" ht="15.75" thickBot="1">
      <c r="A16">
        <v>800</v>
      </c>
      <c r="B16" s="6" t="str">
        <f>B7</f>
        <v>ST-7</v>
      </c>
      <c r="C16" s="34">
        <v>3.5162</v>
      </c>
      <c r="D16">
        <f ca="1">'ST-7'!B19</f>
        <v>800.08605337602341</v>
      </c>
      <c r="I16">
        <v>2201.6999999999998</v>
      </c>
      <c r="J16" s="97"/>
    </row>
    <row r="17" spans="1:15" ht="18.75" thickBot="1">
      <c r="B17" s="39" t="s">
        <v>259</v>
      </c>
      <c r="C17" s="34">
        <v>3.5165000000000002</v>
      </c>
      <c r="D17">
        <f ca="1">'Type S'!B14</f>
        <v>800.1</v>
      </c>
      <c r="E17" s="444">
        <f ca="1">D17-D16+A16</f>
        <v>800.01394662397661</v>
      </c>
      <c r="O17" s="446"/>
    </row>
    <row r="18" spans="1:15">
      <c r="H18" s="5" t="s">
        <v>807</v>
      </c>
      <c r="J18" s="129">
        <v>1</v>
      </c>
      <c r="K18" s="129">
        <v>2</v>
      </c>
      <c r="L18" s="129">
        <v>3</v>
      </c>
      <c r="M18" s="129">
        <v>4</v>
      </c>
      <c r="N18">
        <v>5</v>
      </c>
      <c r="O18" s="446"/>
    </row>
    <row r="19" spans="1:15" ht="15.75" thickBot="1">
      <c r="A19">
        <v>1000</v>
      </c>
      <c r="B19" s="6" t="str">
        <f>B7</f>
        <v>ST-7</v>
      </c>
      <c r="C19" s="34">
        <v>4.6109999999999998</v>
      </c>
      <c r="D19">
        <f ca="1">'ST-7'!B20</f>
        <v>1000.1045768160434</v>
      </c>
      <c r="F19" s="131"/>
      <c r="G19" s="131"/>
      <c r="H19" s="131"/>
      <c r="I19" s="131"/>
      <c r="J19" s="82">
        <v>4.5964</v>
      </c>
      <c r="K19" s="82">
        <v>4.5952000000000002</v>
      </c>
      <c r="L19" s="82">
        <v>4.5948000000000002</v>
      </c>
      <c r="M19" s="82"/>
      <c r="N19" s="131"/>
      <c r="O19" s="132"/>
    </row>
    <row r="20" spans="1:15" ht="18.75" thickBot="1">
      <c r="B20" s="43" t="str">
        <f>B17</f>
        <v>SP-1</v>
      </c>
      <c r="C20" s="34">
        <v>4.6113</v>
      </c>
      <c r="D20">
        <f ca="1">'Type S'!B16</f>
        <v>1000.2599999999999</v>
      </c>
      <c r="E20" s="444">
        <f ca="1">D20-D19+A19</f>
        <v>1000.1554231839565</v>
      </c>
      <c r="F20" s="131"/>
      <c r="G20" s="131"/>
      <c r="H20" s="131"/>
      <c r="I20" s="131"/>
      <c r="J20" s="82">
        <v>4.5933000000000002</v>
      </c>
      <c r="K20" s="82">
        <v>4.5919999999999996</v>
      </c>
      <c r="L20" s="82">
        <v>4.5922000000000001</v>
      </c>
      <c r="M20" s="82"/>
      <c r="N20" s="131"/>
      <c r="O20" s="132"/>
    </row>
    <row r="21" spans="1:15">
      <c r="J21" s="129"/>
      <c r="K21" s="129"/>
      <c r="L21" s="129"/>
      <c r="M21" s="129"/>
      <c r="O21" s="130"/>
    </row>
    <row r="22" spans="1:15" ht="15.75" thickBot="1">
      <c r="A22">
        <v>1200</v>
      </c>
      <c r="B22" s="6" t="str">
        <f>B7</f>
        <v>ST-7</v>
      </c>
      <c r="C22" s="34">
        <v>5.7377000000000002</v>
      </c>
      <c r="D22">
        <f ca="1">'ST-7'!B21</f>
        <v>1198.9609615504082</v>
      </c>
      <c r="F22" s="131"/>
      <c r="G22" s="131"/>
      <c r="H22" s="131"/>
      <c r="I22" s="131"/>
      <c r="J22" s="82"/>
      <c r="K22" s="82"/>
      <c r="L22" s="82"/>
      <c r="M22" s="82"/>
      <c r="N22" s="131"/>
      <c r="O22" s="132"/>
    </row>
    <row r="23" spans="1:15" ht="18.75" thickBot="1">
      <c r="B23" s="43" t="str">
        <f>B20</f>
        <v>SP-1</v>
      </c>
      <c r="C23" s="34">
        <v>5.74</v>
      </c>
      <c r="D23">
        <f ca="1">'Type S'!B18</f>
        <v>1199.8000000000002</v>
      </c>
      <c r="E23" s="444">
        <f ca="1">D23-D22+A22</f>
        <v>1200.839038449592</v>
      </c>
      <c r="F23" s="131"/>
      <c r="G23" s="131"/>
      <c r="H23" s="131"/>
      <c r="I23" s="131"/>
      <c r="J23" s="82"/>
      <c r="K23" s="82"/>
      <c r="L23" s="82"/>
      <c r="M23" s="82"/>
      <c r="N23" s="131"/>
      <c r="O23" s="132"/>
    </row>
    <row r="24" spans="1:15">
      <c r="J24" s="129">
        <v>-0.3</v>
      </c>
      <c r="K24" s="129">
        <v>-0.3</v>
      </c>
      <c r="L24" s="129">
        <v>-0.8</v>
      </c>
      <c r="M24" s="129">
        <v>-0.1</v>
      </c>
      <c r="O24" s="130"/>
    </row>
    <row r="25" spans="1:15" ht="15.75" thickBot="1">
      <c r="A25">
        <v>1400</v>
      </c>
      <c r="B25" s="6" t="str">
        <f>B7</f>
        <v>ST-7</v>
      </c>
      <c r="C25" s="34">
        <v>6.9019000000000004</v>
      </c>
      <c r="D25">
        <f ca="1">'ST-7'!B22</f>
        <v>1397.4800422659582</v>
      </c>
      <c r="F25" s="131">
        <v>6.9268000000000001</v>
      </c>
      <c r="G25" s="131">
        <v>1401.8</v>
      </c>
      <c r="H25" s="131"/>
      <c r="I25" s="131"/>
      <c r="J25" s="82"/>
      <c r="K25" s="82"/>
      <c r="L25" s="82"/>
      <c r="M25" s="82"/>
      <c r="N25" s="131"/>
      <c r="O25" s="132"/>
    </row>
    <row r="26" spans="1:15" ht="18.75" thickBot="1">
      <c r="B26" s="43" t="s">
        <v>259</v>
      </c>
      <c r="C26" s="34">
        <v>6.8989000000000003</v>
      </c>
      <c r="D26">
        <f ca="1">'Type S'!B20</f>
        <v>1397.65</v>
      </c>
      <c r="E26" s="444">
        <f ca="1">D26-D25+A25</f>
        <v>1400.1699577340419</v>
      </c>
      <c r="F26" s="131">
        <v>6.9287000000000001</v>
      </c>
      <c r="G26" s="131">
        <v>1402.6</v>
      </c>
      <c r="H26" s="131"/>
      <c r="I26" s="131"/>
      <c r="J26" s="82"/>
      <c r="K26" s="82"/>
      <c r="L26" s="82"/>
      <c r="M26" s="82"/>
      <c r="N26" s="131"/>
      <c r="O26" s="132"/>
    </row>
    <row r="27" spans="1:15" ht="15">
      <c r="B27" s="37"/>
      <c r="J27" s="129"/>
      <c r="K27" s="129"/>
      <c r="L27" s="129"/>
      <c r="M27" s="129"/>
      <c r="O27" s="130"/>
    </row>
    <row r="28" spans="1:15" ht="15.75" thickBot="1">
      <c r="A28">
        <v>1600</v>
      </c>
      <c r="B28" s="6" t="str">
        <f>B7</f>
        <v>ST-7</v>
      </c>
      <c r="C28" s="34">
        <v>8.1221999999999994</v>
      </c>
      <c r="D28">
        <f ca="1">'ST-7'!B23</f>
        <v>1598.2896432257382</v>
      </c>
      <c r="F28" s="131">
        <v>8.1110000000000007</v>
      </c>
      <c r="G28" s="131">
        <v>1596.7</v>
      </c>
      <c r="H28" s="131"/>
      <c r="I28" s="131"/>
      <c r="J28" s="82"/>
      <c r="K28" s="82"/>
      <c r="L28" s="82"/>
      <c r="M28" s="82"/>
      <c r="N28" s="131"/>
      <c r="O28" s="132"/>
    </row>
    <row r="29" spans="1:15" ht="18.75" thickBot="1">
      <c r="B29" s="39" t="s">
        <v>259</v>
      </c>
      <c r="C29" s="34">
        <v>8.1145999999999994</v>
      </c>
      <c r="D29">
        <f ca="1">'Type S'!B22</f>
        <v>1598.0857142857142</v>
      </c>
      <c r="E29" s="444">
        <f ca="1">D29-D28+A28</f>
        <v>1599.7960710599759</v>
      </c>
      <c r="F29" s="131">
        <v>8.1160999999999994</v>
      </c>
      <c r="G29" s="131">
        <v>1598.3</v>
      </c>
      <c r="H29" s="131"/>
      <c r="I29" s="131"/>
      <c r="J29" s="82"/>
      <c r="K29" s="82"/>
      <c r="L29" s="82"/>
      <c r="M29" s="82"/>
      <c r="N29" s="131"/>
      <c r="O29" s="132"/>
    </row>
    <row r="30" spans="1:15">
      <c r="J30" s="129"/>
      <c r="K30" s="129"/>
      <c r="L30" s="129"/>
      <c r="M30" s="129"/>
      <c r="O30" s="130"/>
    </row>
    <row r="31" spans="1:15" ht="15.75" thickBot="1">
      <c r="A31">
        <v>1800</v>
      </c>
      <c r="B31" s="6" t="str">
        <f>B7</f>
        <v>ST-7</v>
      </c>
      <c r="C31" s="34">
        <v>9.3802000000000003</v>
      </c>
      <c r="D31">
        <f ca="1">'ST-7'!B24</f>
        <v>1798.3044786792245</v>
      </c>
      <c r="F31" s="131">
        <v>9.3459000000000003</v>
      </c>
      <c r="G31" s="131">
        <v>1793.15</v>
      </c>
      <c r="H31" s="131"/>
      <c r="I31" s="131"/>
      <c r="J31" s="82"/>
      <c r="K31" s="82"/>
      <c r="L31" s="82"/>
      <c r="M31" s="82"/>
      <c r="N31" s="131"/>
      <c r="O31" s="132"/>
    </row>
    <row r="32" spans="1:15" ht="18.75" thickBot="1">
      <c r="B32" s="43" t="s">
        <v>259</v>
      </c>
      <c r="C32" s="34">
        <v>9.3699999999999992</v>
      </c>
      <c r="D32">
        <f ca="1">'Type S'!B24</f>
        <v>1798</v>
      </c>
      <c r="E32" s="444">
        <f ca="1">D32-D31+A31</f>
        <v>1799.6955213207755</v>
      </c>
      <c r="F32" s="131">
        <v>9.3491999999999997</v>
      </c>
      <c r="G32" s="131">
        <v>1794.7</v>
      </c>
      <c r="H32" s="131"/>
      <c r="I32" s="131"/>
      <c r="J32" s="82"/>
      <c r="K32" s="82"/>
      <c r="L32" s="82"/>
      <c r="M32" s="82"/>
      <c r="N32" s="131"/>
      <c r="O32" s="132"/>
    </row>
    <row r="33" spans="1:15" ht="15">
      <c r="C33" s="416"/>
      <c r="J33" s="129"/>
      <c r="K33" s="129"/>
      <c r="L33" s="129"/>
      <c r="M33" s="129"/>
      <c r="O33" s="130"/>
    </row>
    <row r="34" spans="1:15" ht="15.75" thickBot="1">
      <c r="A34">
        <v>2000</v>
      </c>
      <c r="B34" s="6" t="str">
        <f>B7</f>
        <v>ST-7</v>
      </c>
      <c r="C34" s="34">
        <v>10.6898</v>
      </c>
      <c r="D34">
        <f ca="1">'ST-7'!B25</f>
        <v>2000.0967667871103</v>
      </c>
      <c r="F34" s="131">
        <v>10.633100000000001</v>
      </c>
      <c r="G34" s="131">
        <v>1991.85</v>
      </c>
      <c r="H34" s="131"/>
      <c r="I34" s="131"/>
      <c r="J34" s="82">
        <v>5.7214999999999998</v>
      </c>
      <c r="K34" s="82"/>
      <c r="L34" s="82"/>
      <c r="M34" s="82"/>
      <c r="N34" s="131"/>
      <c r="O34" s="132"/>
    </row>
    <row r="35" spans="1:15" ht="18.75" thickBot="1">
      <c r="B35" s="43" t="str">
        <f>B32</f>
        <v>SP-1</v>
      </c>
      <c r="C35" s="34">
        <v>10.6897</v>
      </c>
      <c r="D35">
        <f ca="1">'Type S'!B26</f>
        <v>2001.8142857142857</v>
      </c>
      <c r="E35" s="444">
        <f ca="1">D35-D34+A34</f>
        <v>2001.7175189271754</v>
      </c>
      <c r="F35" s="131">
        <v>10.634399999999999</v>
      </c>
      <c r="G35" s="131">
        <v>1993.4</v>
      </c>
      <c r="H35" s="131"/>
      <c r="I35" s="131"/>
      <c r="J35" s="82">
        <v>5.7350000000000003</v>
      </c>
      <c r="K35" s="82"/>
      <c r="L35" s="82"/>
      <c r="M35" s="82"/>
      <c r="N35" s="131"/>
      <c r="O35" s="132"/>
    </row>
    <row r="36" spans="1:15" ht="15">
      <c r="C36" s="416"/>
      <c r="J36" s="129"/>
      <c r="K36" s="129"/>
      <c r="L36" s="129"/>
      <c r="M36" s="129"/>
      <c r="O36" s="130"/>
    </row>
    <row r="37" spans="1:15" ht="15.75" thickBot="1">
      <c r="A37">
        <v>2200</v>
      </c>
      <c r="B37" s="6" t="str">
        <f>B7</f>
        <v>ST-7</v>
      </c>
      <c r="C37" s="34">
        <v>12.006</v>
      </c>
      <c r="D37">
        <f ca="1">'ST-7'!B26</f>
        <v>2198.09520654071</v>
      </c>
      <c r="F37" s="131">
        <v>11.9053</v>
      </c>
      <c r="G37" s="131">
        <v>2183.471</v>
      </c>
      <c r="H37" s="131"/>
      <c r="I37" s="131"/>
      <c r="J37" s="82"/>
      <c r="K37" s="82"/>
      <c r="L37" s="82"/>
      <c r="M37" s="82"/>
      <c r="N37" s="131"/>
      <c r="O37" s="132"/>
    </row>
    <row r="38" spans="1:15" ht="18.75" thickBot="1">
      <c r="B38" s="39" t="s">
        <v>259</v>
      </c>
      <c r="C38" s="34">
        <v>12.003</v>
      </c>
      <c r="D38">
        <f ca="1">'Type S'!B28</f>
        <v>2199.8571428571431</v>
      </c>
      <c r="E38" s="444">
        <f ca="1">D38-D37+A37</f>
        <v>2201.7619363164331</v>
      </c>
      <c r="F38" s="131">
        <v>11.9047</v>
      </c>
      <c r="G38" s="131">
        <v>2185.1170000000002</v>
      </c>
      <c r="H38" s="131"/>
      <c r="I38" s="131"/>
      <c r="J38" s="82"/>
      <c r="K38" s="82"/>
      <c r="L38" s="82"/>
      <c r="M38" s="82"/>
      <c r="N38" s="131"/>
      <c r="O38" s="132"/>
    </row>
    <row r="39" spans="1:15">
      <c r="J39" s="129"/>
      <c r="K39" s="129"/>
      <c r="L39" s="129"/>
      <c r="M39" s="129"/>
      <c r="O39" s="130"/>
    </row>
    <row r="40" spans="1:15" ht="15.75" thickBot="1">
      <c r="A40">
        <v>2400</v>
      </c>
      <c r="B40" s="6" t="str">
        <f>B7</f>
        <v>ST-7</v>
      </c>
      <c r="C40" s="34" t="s">
        <v>808</v>
      </c>
      <c r="D40" t="e">
        <f ca="1">'ST-7'!B27</f>
        <v>#VALUE!</v>
      </c>
      <c r="F40" s="131"/>
      <c r="G40" s="131"/>
      <c r="H40" s="131"/>
      <c r="I40" s="131"/>
      <c r="J40" s="82"/>
      <c r="K40" s="82"/>
      <c r="L40" s="82"/>
      <c r="M40" s="82"/>
      <c r="N40" s="131"/>
      <c r="O40" s="132"/>
    </row>
    <row r="41" spans="1:15" ht="18.75" thickBot="1">
      <c r="B41" s="43" t="str">
        <f>B38</f>
        <v>SP-1</v>
      </c>
      <c r="C41" s="34" t="s">
        <v>808</v>
      </c>
      <c r="D41" t="e">
        <f ca="1">'Type S'!B30</f>
        <v>#VALUE!</v>
      </c>
      <c r="E41" s="444" t="e">
        <f ca="1">D41-D40+A40</f>
        <v>#VALUE!</v>
      </c>
      <c r="F41" s="131"/>
      <c r="G41" s="131"/>
      <c r="H41" s="131"/>
      <c r="I41" s="131"/>
      <c r="J41" s="82"/>
      <c r="K41" s="82"/>
      <c r="L41" s="82"/>
      <c r="M41" s="82"/>
      <c r="N41" s="131"/>
      <c r="O41" s="132"/>
    </row>
    <row r="42" spans="1:15">
      <c r="E42" s="97"/>
    </row>
  </sheetData>
  <sheetProtection selectLockedCells="1"/>
  <phoneticPr fontId="4" type="noConversion"/>
  <pageMargins left="0.7" right="0.7" top="0.75" bottom="0.75" header="0.3" footer="0.3"/>
  <customProperties>
    <customPr name="%locator_row%" r:id="rId1"/>
    <customPr name="%startcell%" r:id="rId2"/>
  </customPropertie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22977-4A0E-400B-A6CB-938DFF181551}">
  <sheetPr codeName="Sheet3"/>
  <dimension ref="A1:P43"/>
  <sheetViews>
    <sheetView zoomScale="85" zoomScaleNormal="85" workbookViewId="0">
      <selection activeCell="I20" sqref="I20"/>
    </sheetView>
  </sheetViews>
  <sheetFormatPr defaultRowHeight="12.75"/>
  <cols>
    <col min="1" max="1" width="8.42578125" customWidth="1"/>
    <col min="2" max="2" width="18.28515625" customWidth="1"/>
    <col min="3" max="3" width="13.85546875" customWidth="1"/>
    <col min="5" max="5" width="17.140625" customWidth="1"/>
    <col min="9" max="9" width="16.28515625" customWidth="1"/>
    <col min="10" max="10" width="15.5703125" style="119" customWidth="1"/>
    <col min="11" max="11" width="15.85546875" customWidth="1"/>
    <col min="12" max="12" width="15.42578125" customWidth="1"/>
    <col min="13" max="13" width="8.7109375" customWidth="1"/>
    <col min="15" max="15" width="16.28515625" customWidth="1"/>
    <col min="16" max="16" width="9.5703125" bestFit="1" customWidth="1"/>
    <col min="17" max="17" width="15.85546875" customWidth="1"/>
  </cols>
  <sheetData>
    <row r="1" spans="1:16" ht="15.75" thickBot="1">
      <c r="A1" s="47"/>
      <c r="B1" s="195" t="s">
        <v>801</v>
      </c>
      <c r="C1" s="252">
        <v>44917</v>
      </c>
      <c r="D1" s="195" t="s">
        <v>22</v>
      </c>
      <c r="E1" s="252">
        <v>45282</v>
      </c>
      <c r="F1" s="281"/>
      <c r="G1" s="47"/>
      <c r="H1" s="47"/>
      <c r="I1" s="281" t="s">
        <v>50</v>
      </c>
      <c r="J1" s="292" t="s">
        <v>184</v>
      </c>
      <c r="K1" s="47"/>
      <c r="L1" s="47"/>
      <c r="M1" s="47"/>
      <c r="N1" s="47"/>
      <c r="O1" s="47"/>
      <c r="P1" s="47"/>
    </row>
    <row r="2" spans="1:16" ht="15.75" thickBot="1">
      <c r="A2" s="47"/>
      <c r="B2" s="47"/>
      <c r="C2" s="47"/>
      <c r="D2" s="47"/>
      <c r="E2" s="47"/>
      <c r="F2" s="47"/>
      <c r="G2" s="282" t="s">
        <v>809</v>
      </c>
      <c r="H2" s="301" t="s">
        <v>810</v>
      </c>
      <c r="I2" s="36">
        <v>31.777999999999999</v>
      </c>
      <c r="J2" s="293">
        <f ca="1">IF(H2&lt;&gt;'Update Standards'!I18,32,'ST-7'!B35)</f>
        <v>32</v>
      </c>
      <c r="K2" s="46">
        <v>32</v>
      </c>
      <c r="L2" s="47"/>
      <c r="M2" s="47"/>
      <c r="N2" s="47"/>
      <c r="O2" s="47"/>
      <c r="P2" s="47"/>
    </row>
    <row r="3" spans="1:16" ht="18.75" thickBot="1">
      <c r="A3" s="189"/>
      <c r="B3" s="189"/>
      <c r="C3" s="189"/>
      <c r="D3" s="189"/>
      <c r="E3" s="189"/>
      <c r="F3" s="47"/>
      <c r="G3" s="47"/>
      <c r="H3" s="43" t="s">
        <v>811</v>
      </c>
      <c r="I3" s="34">
        <v>1E-4</v>
      </c>
      <c r="J3" s="293">
        <f ca="1">IF(H2&lt;&gt;'Update Standards'!I18,'Type S'!B1511+formulas!A96,'Type S'!B1511)</f>
        <v>32.733333333333334</v>
      </c>
      <c r="K3" s="447">
        <f ca="1">J3-J2+K2</f>
        <v>32.733333333333334</v>
      </c>
      <c r="L3" s="47"/>
      <c r="M3" s="47"/>
      <c r="N3" s="47"/>
      <c r="O3" s="47"/>
      <c r="P3" s="47"/>
    </row>
    <row r="4" spans="1:16" ht="15.75" thickBot="1">
      <c r="A4" s="189"/>
      <c r="B4" s="189"/>
      <c r="C4" s="283" t="s">
        <v>50</v>
      </c>
      <c r="D4" s="284" t="s">
        <v>184</v>
      </c>
      <c r="E4" s="283"/>
      <c r="F4" s="47"/>
      <c r="G4" s="281"/>
      <c r="H4" s="281"/>
      <c r="I4" s="47"/>
      <c r="J4" s="294"/>
      <c r="K4" s="47"/>
      <c r="L4" s="47"/>
      <c r="M4" s="47"/>
      <c r="N4" s="47"/>
      <c r="O4" s="47"/>
      <c r="P4" s="47"/>
    </row>
    <row r="5" spans="1:16" ht="15.75" thickBot="1">
      <c r="A5" s="448" t="s">
        <v>812</v>
      </c>
      <c r="B5" s="189" t="s">
        <v>813</v>
      </c>
      <c r="C5" s="449"/>
      <c r="D5" s="450">
        <f>C5</f>
        <v>0</v>
      </c>
      <c r="E5" s="189">
        <v>-50</v>
      </c>
      <c r="F5" s="47"/>
      <c r="G5" s="282" t="s">
        <v>814</v>
      </c>
      <c r="H5" s="46" t="s">
        <v>805</v>
      </c>
      <c r="I5" s="36">
        <v>0.59330000000000005</v>
      </c>
      <c r="J5" s="293">
        <f ca="1">'ST-7'!B28</f>
        <v>199.14753600002811</v>
      </c>
      <c r="K5" s="285">
        <v>200</v>
      </c>
      <c r="L5" s="451" t="s">
        <v>815</v>
      </c>
      <c r="M5" s="47"/>
      <c r="N5" s="47"/>
      <c r="O5" s="47"/>
      <c r="P5" s="47"/>
    </row>
    <row r="6" spans="1:16" ht="18.75" thickBot="1">
      <c r="A6" s="286"/>
      <c r="B6" s="452" t="s">
        <v>741</v>
      </c>
      <c r="C6" s="287"/>
      <c r="D6" s="288">
        <f ca="1">'Type T'!B6</f>
        <v>32</v>
      </c>
      <c r="E6" s="453">
        <f ca="1">D6-C5+E5</f>
        <v>-18</v>
      </c>
      <c r="F6" s="47"/>
      <c r="G6" s="196"/>
      <c r="H6" s="43" t="s">
        <v>811</v>
      </c>
      <c r="I6" s="34">
        <v>0.59230000000000005</v>
      </c>
      <c r="J6" s="293">
        <f ca="1">'Type S'!B1512</f>
        <v>198.82500000000002</v>
      </c>
      <c r="K6" s="454">
        <f ca="1">J6-J5+K5</f>
        <v>199.67746399997191</v>
      </c>
      <c r="L6" s="47"/>
      <c r="M6" s="47"/>
      <c r="N6" s="47"/>
      <c r="O6" s="47"/>
      <c r="P6" s="47"/>
    </row>
    <row r="7" spans="1:16" ht="13.5" thickBot="1">
      <c r="A7" s="189"/>
      <c r="B7" s="189"/>
      <c r="C7" s="189"/>
      <c r="D7" s="450"/>
      <c r="E7" s="189"/>
      <c r="F7" s="47"/>
      <c r="G7" s="196"/>
      <c r="H7" s="47"/>
      <c r="I7" s="47"/>
      <c r="J7" s="294"/>
      <c r="K7" s="47"/>
      <c r="L7" s="47"/>
      <c r="M7" s="47"/>
      <c r="N7" s="47"/>
      <c r="O7" s="47"/>
      <c r="P7" s="47"/>
    </row>
    <row r="8" spans="1:16" ht="15.75" thickBot="1">
      <c r="A8" s="448" t="s">
        <v>809</v>
      </c>
      <c r="B8" s="189" t="s">
        <v>813</v>
      </c>
      <c r="C8" s="449"/>
      <c r="D8" s="189">
        <f>C8</f>
        <v>0</v>
      </c>
      <c r="E8" s="189">
        <v>32</v>
      </c>
      <c r="F8" s="47"/>
      <c r="G8" s="282" t="s">
        <v>816</v>
      </c>
      <c r="H8" s="46" t="str">
        <f>H5</f>
        <v>ST-7</v>
      </c>
      <c r="I8" s="36">
        <v>1.4742</v>
      </c>
      <c r="J8" s="293">
        <f ca="1">'ST-7'!B29</f>
        <v>399.26590545030729</v>
      </c>
      <c r="K8" s="285">
        <v>400</v>
      </c>
      <c r="L8" s="47"/>
      <c r="M8" s="47"/>
      <c r="N8" s="47"/>
      <c r="O8" s="47"/>
      <c r="P8" s="47"/>
    </row>
    <row r="9" spans="1:16" ht="18.75" thickBot="1">
      <c r="A9" s="286"/>
      <c r="B9" s="452" t="str">
        <f>B6</f>
        <v>TTS-1</v>
      </c>
      <c r="C9" s="287"/>
      <c r="D9" s="288">
        <f ca="1">'Type T'!B4</f>
        <v>32</v>
      </c>
      <c r="E9" s="453">
        <f ca="1">D9-C8+E8</f>
        <v>64</v>
      </c>
      <c r="F9" s="47"/>
      <c r="G9" s="196"/>
      <c r="H9" s="43" t="str">
        <f>H6</f>
        <v>SP-2</v>
      </c>
      <c r="I9" s="34">
        <v>1.4735</v>
      </c>
      <c r="J9" s="293">
        <f ca="1">'Type S'!B1513</f>
        <v>398.90000000000003</v>
      </c>
      <c r="K9" s="454">
        <f ca="1">J9-J8+K8</f>
        <v>399.63409454969275</v>
      </c>
      <c r="L9" s="47"/>
      <c r="M9" s="47"/>
      <c r="N9" s="47"/>
      <c r="O9" s="47"/>
      <c r="P9" s="47"/>
    </row>
    <row r="10" spans="1:16" ht="15.75" thickBot="1">
      <c r="A10" s="286"/>
      <c r="B10" s="189"/>
      <c r="C10" s="189"/>
      <c r="D10" s="450"/>
      <c r="E10" s="189"/>
      <c r="F10" s="47"/>
      <c r="G10" s="196"/>
      <c r="H10" s="47"/>
      <c r="I10" s="47"/>
      <c r="J10" s="294"/>
      <c r="K10" s="47"/>
      <c r="L10" s="47"/>
      <c r="M10" s="47"/>
      <c r="N10" s="47"/>
      <c r="O10" s="47"/>
      <c r="P10" s="47"/>
    </row>
    <row r="11" spans="1:16" ht="15.75" thickBot="1">
      <c r="A11" s="448" t="s">
        <v>817</v>
      </c>
      <c r="B11" s="189" t="s">
        <v>813</v>
      </c>
      <c r="C11" s="449"/>
      <c r="D11" s="450">
        <f>C11</f>
        <v>0</v>
      </c>
      <c r="E11" s="189">
        <v>120</v>
      </c>
      <c r="F11" s="47"/>
      <c r="G11" s="282" t="s">
        <v>818</v>
      </c>
      <c r="H11" s="46" t="str">
        <f>H8</f>
        <v>ST-7</v>
      </c>
      <c r="I11" s="36">
        <v>2.4641999999999999</v>
      </c>
      <c r="J11" s="293">
        <f ca="1">'ST-7'!B30</f>
        <v>599.82596329827663</v>
      </c>
      <c r="K11" s="285">
        <v>600</v>
      </c>
      <c r="L11" s="47"/>
      <c r="M11" s="47"/>
      <c r="N11" s="47"/>
      <c r="O11" s="47"/>
      <c r="P11" s="47"/>
    </row>
    <row r="12" spans="1:16" ht="18.75" thickBot="1">
      <c r="A12" s="286"/>
      <c r="B12" s="452" t="str">
        <f>B9</f>
        <v>TTS-1</v>
      </c>
      <c r="C12" s="287"/>
      <c r="D12" s="288">
        <f ca="1">'Type T'!B5</f>
        <v>32</v>
      </c>
      <c r="E12" s="453">
        <f ca="1">D12-C11+E11</f>
        <v>152</v>
      </c>
      <c r="F12" s="47"/>
      <c r="G12" s="196"/>
      <c r="H12" s="43" t="str">
        <f>H9</f>
        <v>SP-2</v>
      </c>
      <c r="I12" s="34">
        <v>2.4638</v>
      </c>
      <c r="J12" s="293">
        <f ca="1">'Type S'!B1514</f>
        <v>599.55999999999995</v>
      </c>
      <c r="K12" s="454">
        <f ca="1">J12-J11+K11</f>
        <v>599.73403670172331</v>
      </c>
      <c r="L12" s="47"/>
      <c r="M12" s="47"/>
      <c r="N12" s="47"/>
      <c r="O12" s="47"/>
      <c r="P12" s="47"/>
    </row>
    <row r="13" spans="1:16" ht="13.5" thickBot="1">
      <c r="A13" s="448"/>
      <c r="B13" s="189"/>
      <c r="C13" s="189"/>
      <c r="D13" s="450"/>
      <c r="E13" s="189"/>
      <c r="F13" s="47"/>
      <c r="G13" s="196"/>
      <c r="H13" s="47"/>
      <c r="I13" s="47"/>
      <c r="J13" s="294"/>
      <c r="K13" s="47"/>
      <c r="L13" s="47"/>
      <c r="M13" s="47"/>
      <c r="N13" s="47"/>
      <c r="O13" s="47"/>
      <c r="P13" s="47"/>
    </row>
    <row r="14" spans="1:16" ht="15.75" thickBot="1">
      <c r="A14" s="448" t="s">
        <v>809</v>
      </c>
      <c r="B14" s="289"/>
      <c r="C14" s="290"/>
      <c r="D14" s="288">
        <f ca="1">formulas!F347</f>
        <v>31.268165753613559</v>
      </c>
      <c r="E14" s="289">
        <v>32</v>
      </c>
      <c r="F14" s="47"/>
      <c r="G14" s="196" t="s">
        <v>819</v>
      </c>
      <c r="H14" s="46" t="str">
        <f>H11</f>
        <v>ST-7</v>
      </c>
      <c r="I14" s="36">
        <v>3.5162</v>
      </c>
      <c r="J14" s="293">
        <f ca="1">'ST-7'!B31</f>
        <v>800.08605337602341</v>
      </c>
      <c r="K14" s="285">
        <v>800</v>
      </c>
      <c r="L14" s="47"/>
      <c r="M14" s="47"/>
      <c r="N14" s="47"/>
      <c r="O14" s="47"/>
      <c r="P14" s="47"/>
    </row>
    <row r="15" spans="1:16" ht="18.75" thickBot="1">
      <c r="A15" s="448"/>
      <c r="B15" s="452" t="s">
        <v>740</v>
      </c>
      <c r="C15" s="287"/>
      <c r="D15" s="288">
        <f ca="1">'Type N'!B4</f>
        <v>32</v>
      </c>
      <c r="E15" s="453">
        <f ca="1">D15-D14+E14</f>
        <v>32.731834246386441</v>
      </c>
      <c r="F15" s="47"/>
      <c r="G15" s="196"/>
      <c r="H15" s="43" t="s">
        <v>811</v>
      </c>
      <c r="I15" s="34">
        <v>3.5154000000000001</v>
      </c>
      <c r="J15" s="293">
        <f ca="1">'Type S'!B1515</f>
        <v>799.9</v>
      </c>
      <c r="K15" s="454">
        <f ca="1">J15-J14+K14</f>
        <v>799.81394662397656</v>
      </c>
      <c r="L15" s="47"/>
      <c r="M15" s="47"/>
      <c r="N15" s="47"/>
      <c r="O15" s="47"/>
      <c r="P15" s="47"/>
    </row>
    <row r="16" spans="1:16" ht="13.5" thickBot="1">
      <c r="A16" s="448"/>
      <c r="B16" s="189"/>
      <c r="C16" s="189"/>
      <c r="D16" s="450"/>
      <c r="E16" s="189"/>
      <c r="F16" s="47"/>
      <c r="G16" s="196"/>
      <c r="H16" s="47"/>
      <c r="I16" s="47"/>
      <c r="J16" s="294"/>
      <c r="K16" s="47"/>
      <c r="L16" s="47"/>
      <c r="M16" s="47"/>
      <c r="N16" s="47"/>
      <c r="O16" s="47"/>
      <c r="P16" s="47"/>
    </row>
    <row r="17" spans="1:16" ht="15.75" thickBot="1">
      <c r="A17" s="448" t="s">
        <v>820</v>
      </c>
      <c r="B17" s="289"/>
      <c r="C17" s="291"/>
      <c r="D17" s="288">
        <f ca="1">IF(ISERROR(SEARCH("PRT",B17)),formulas!F348,C17)</f>
        <v>31.268165753613559</v>
      </c>
      <c r="E17" s="289">
        <v>70</v>
      </c>
      <c r="F17" s="47"/>
      <c r="G17" s="196" t="s">
        <v>821</v>
      </c>
      <c r="H17" s="46" t="str">
        <f>H14</f>
        <v>ST-7</v>
      </c>
      <c r="I17" s="36">
        <v>4.6109999999999998</v>
      </c>
      <c r="J17" s="293">
        <f ca="1">'ST-7'!B33</f>
        <v>1000.1045768160434</v>
      </c>
      <c r="K17" s="285">
        <v>1000</v>
      </c>
      <c r="L17" s="47"/>
      <c r="M17" s="47"/>
      <c r="N17" s="47"/>
      <c r="O17" s="47"/>
      <c r="P17" s="47"/>
    </row>
    <row r="18" spans="1:16" ht="18.75" thickBot="1">
      <c r="A18" s="448"/>
      <c r="B18" s="452" t="str">
        <f>B15</f>
        <v>NTS-11</v>
      </c>
      <c r="C18" s="287"/>
      <c r="D18" s="288">
        <f ca="1">'Type N'!B5</f>
        <v>32</v>
      </c>
      <c r="E18" s="453">
        <f ca="1">D18-D17+E17</f>
        <v>70.731834246386441</v>
      </c>
      <c r="F18" s="47"/>
      <c r="G18" s="196"/>
      <c r="H18" s="43" t="str">
        <f>H15</f>
        <v>SP-2</v>
      </c>
      <c r="I18" s="34">
        <v>4.6085000000000003</v>
      </c>
      <c r="J18" s="293">
        <f ca="1">'Type S'!B1516</f>
        <v>999.75</v>
      </c>
      <c r="K18" s="454">
        <f ca="1">J18-J17+K17</f>
        <v>999.64542318395661</v>
      </c>
      <c r="L18" s="47"/>
      <c r="M18" s="47"/>
      <c r="N18" s="47"/>
      <c r="O18" s="47"/>
      <c r="P18" s="47"/>
    </row>
    <row r="19" spans="1:16" ht="13.5" thickBot="1">
      <c r="A19" s="189"/>
      <c r="B19" s="189"/>
      <c r="C19" s="189"/>
      <c r="D19" s="450"/>
      <c r="E19" s="189"/>
      <c r="F19" s="47"/>
      <c r="G19" s="196"/>
      <c r="H19" s="47"/>
      <c r="I19" s="47"/>
      <c r="J19" s="294"/>
      <c r="K19" s="47"/>
      <c r="L19" s="47"/>
      <c r="M19" s="47"/>
      <c r="N19" s="47"/>
      <c r="O19" s="47"/>
      <c r="P19" s="47"/>
    </row>
    <row r="20" spans="1:16" ht="15.75" thickBot="1">
      <c r="A20" s="448" t="s">
        <v>814</v>
      </c>
      <c r="B20" s="289">
        <f>B14</f>
        <v>0</v>
      </c>
      <c r="C20" s="291"/>
      <c r="D20" s="288">
        <f ca="1">formulas!F349</f>
        <v>31.268165753613559</v>
      </c>
      <c r="E20" s="289">
        <v>200</v>
      </c>
      <c r="F20" s="47"/>
      <c r="G20" s="196" t="s">
        <v>822</v>
      </c>
      <c r="H20" s="46" t="str">
        <f>H14</f>
        <v>ST-7</v>
      </c>
      <c r="I20" s="36">
        <v>5.7377000000000002</v>
      </c>
      <c r="J20" s="293">
        <f ca="1">'ST-7'!B34</f>
        <v>1198.9609615504082</v>
      </c>
      <c r="K20" s="285">
        <v>1200</v>
      </c>
      <c r="L20" s="47"/>
      <c r="M20" s="47"/>
      <c r="N20" s="47"/>
      <c r="O20" s="47"/>
      <c r="P20" s="47"/>
    </row>
    <row r="21" spans="1:16" ht="18.75" thickBot="1">
      <c r="A21" s="448"/>
      <c r="B21" s="452" t="str">
        <f>B15</f>
        <v>NTS-11</v>
      </c>
      <c r="C21" s="287"/>
      <c r="D21" s="288">
        <f ca="1">'Type N'!B6</f>
        <v>32</v>
      </c>
      <c r="E21" s="453">
        <f ca="1">D21-D20+E20</f>
        <v>200.73183424638643</v>
      </c>
      <c r="F21" s="47"/>
      <c r="G21" s="196"/>
      <c r="H21" s="43" t="str">
        <f>H18</f>
        <v>SP-2</v>
      </c>
      <c r="I21" s="35">
        <v>5.7339000000000002</v>
      </c>
      <c r="J21" s="293">
        <f ca="1">'Type S'!B1517</f>
        <v>1198.6500000000001</v>
      </c>
      <c r="K21" s="454">
        <f ca="1">J21-J20+K20</f>
        <v>1199.6890384495919</v>
      </c>
      <c r="L21" s="47"/>
      <c r="M21" s="47"/>
      <c r="N21" s="47"/>
      <c r="O21" s="47"/>
      <c r="P21" s="47"/>
    </row>
    <row r="22" spans="1:16">
      <c r="A22" s="189"/>
      <c r="B22" s="189"/>
      <c r="C22" s="189"/>
      <c r="D22" s="450"/>
      <c r="E22" s="189"/>
      <c r="F22" s="47"/>
      <c r="G22" s="47"/>
      <c r="H22" s="47"/>
      <c r="I22" s="47"/>
      <c r="J22" s="294"/>
      <c r="K22" s="47"/>
      <c r="L22" s="47"/>
      <c r="M22" s="47"/>
      <c r="N22" s="47"/>
      <c r="O22" s="47"/>
      <c r="P22" s="47"/>
    </row>
    <row r="23" spans="1:16">
      <c r="A23" s="47"/>
      <c r="B23" s="300"/>
      <c r="C23" s="300"/>
      <c r="D23" s="47"/>
      <c r="E23" s="47"/>
      <c r="F23" s="47"/>
      <c r="G23" s="47"/>
      <c r="H23" s="47"/>
      <c r="I23" s="47"/>
      <c r="J23" s="294"/>
      <c r="K23" s="47"/>
      <c r="L23" s="47"/>
      <c r="M23" s="47"/>
      <c r="N23" s="47"/>
      <c r="O23" s="47"/>
      <c r="P23" s="47"/>
    </row>
    <row r="42" spans="14:14" ht="15">
      <c r="N42" s="6"/>
    </row>
    <row r="43" spans="14:14" ht="15.75">
      <c r="N43" s="43"/>
    </row>
  </sheetData>
  <sheetProtection password="CD88" sheet="1" selectLockedCells="1"/>
  <phoneticPr fontId="4" type="noConversion"/>
  <pageMargins left="0.75" right="0.75" top="1" bottom="1" header="0.5" footer="0.5"/>
  <pageSetup orientation="portrait" r:id="rId1"/>
  <headerFooter alignWithMargins="0"/>
  <customProperties>
    <customPr name="%locator_row%" r:id="rId2"/>
    <customPr name="%startcell%" r:id="rId3"/>
  </customProperties>
  <legacy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A0DDA-879D-40E1-9FB4-47E0AFB38616}">
  <sheetPr codeName="Sheet10">
    <tabColor indexed="61"/>
  </sheetPr>
  <dimension ref="A1:N2298"/>
  <sheetViews>
    <sheetView workbookViewId="0">
      <selection activeCell="A3" sqref="A3:G3"/>
    </sheetView>
  </sheetViews>
  <sheetFormatPr defaultRowHeight="12.75"/>
  <sheetData>
    <row r="1" spans="1:14">
      <c r="M1" t="s">
        <v>823</v>
      </c>
      <c r="N1" t="s">
        <v>824</v>
      </c>
    </row>
    <row r="2" spans="1:14">
      <c r="A2" t="s">
        <v>824</v>
      </c>
      <c r="B2" t="s">
        <v>823</v>
      </c>
      <c r="M2">
        <v>-454</v>
      </c>
      <c r="N2">
        <v>-9.8350000000000009</v>
      </c>
    </row>
    <row r="3" spans="1:14">
      <c r="A3" s="54">
        <f>formulas!O90</f>
        <v>0</v>
      </c>
      <c r="B3" s="33">
        <f t="shared" ref="B3:B50" ca="1" si="0">(A3-D3)/(E3-D3)*(G3-F3)+F3</f>
        <v>32</v>
      </c>
      <c r="C3">
        <f t="shared" ref="C3:C50" si="1">COUNTIF($N$2:$N$25400,"&lt;"&amp;A3)</f>
        <v>486</v>
      </c>
      <c r="D3">
        <f t="shared" ref="D3:D66" ca="1" si="2">INDIRECT(ADDRESS(C3+1,14))</f>
        <v>-3.3000000000000002E-2</v>
      </c>
      <c r="E3">
        <f t="shared" ref="E3:E50" ca="1" si="3">INDIRECT(ADDRESS(C3+2,14))</f>
        <v>0</v>
      </c>
      <c r="F3">
        <f t="shared" ref="F3:F50" ca="1" si="4">INDIRECT(ADDRESS(C3+1,13))</f>
        <v>31</v>
      </c>
      <c r="G3">
        <f t="shared" ref="G3:G50" ca="1" si="5">INDIRECT(ADDRESS(C3+2,13))</f>
        <v>32</v>
      </c>
      <c r="M3">
        <v>-453</v>
      </c>
      <c r="N3">
        <v>-9.8339999999999996</v>
      </c>
    </row>
    <row r="4" spans="1:14">
      <c r="A4" s="455">
        <v>7</v>
      </c>
      <c r="B4" s="33">
        <f t="shared" ca="1" si="0"/>
        <v>230.05263157894737</v>
      </c>
      <c r="C4">
        <f t="shared" si="1"/>
        <v>685</v>
      </c>
      <c r="D4">
        <f t="shared" ca="1" si="2"/>
        <v>6.9980000000000002</v>
      </c>
      <c r="E4">
        <f t="shared" ca="1" si="3"/>
        <v>7.0359999999999996</v>
      </c>
      <c r="F4">
        <f t="shared" ca="1" si="4"/>
        <v>230</v>
      </c>
      <c r="G4">
        <f t="shared" ca="1" si="5"/>
        <v>231</v>
      </c>
      <c r="M4">
        <v>-452</v>
      </c>
      <c r="N4">
        <v>-9.8330000000000002</v>
      </c>
    </row>
    <row r="5" spans="1:14">
      <c r="A5" s="54">
        <f>formulas!O92</f>
        <v>0</v>
      </c>
      <c r="B5" s="33">
        <f t="shared" ca="1" si="0"/>
        <v>32</v>
      </c>
      <c r="C5">
        <f t="shared" si="1"/>
        <v>486</v>
      </c>
      <c r="D5">
        <f t="shared" ca="1" si="2"/>
        <v>-3.3000000000000002E-2</v>
      </c>
      <c r="E5">
        <f t="shared" ca="1" si="3"/>
        <v>0</v>
      </c>
      <c r="F5">
        <f t="shared" ca="1" si="4"/>
        <v>31</v>
      </c>
      <c r="G5">
        <f t="shared" ca="1" si="5"/>
        <v>32</v>
      </c>
      <c r="M5">
        <v>-451</v>
      </c>
      <c r="N5">
        <v>-9.8320000000000007</v>
      </c>
    </row>
    <row r="6" spans="1:14">
      <c r="A6" s="32">
        <v>7</v>
      </c>
      <c r="B6" s="33">
        <f t="shared" ca="1" si="0"/>
        <v>230.05263157894737</v>
      </c>
      <c r="C6">
        <f t="shared" si="1"/>
        <v>685</v>
      </c>
      <c r="D6">
        <f t="shared" ca="1" si="2"/>
        <v>6.9980000000000002</v>
      </c>
      <c r="E6">
        <f t="shared" ca="1" si="3"/>
        <v>7.0359999999999996</v>
      </c>
      <c r="F6">
        <f t="shared" ca="1" si="4"/>
        <v>230</v>
      </c>
      <c r="G6">
        <f t="shared" ca="1" si="5"/>
        <v>231</v>
      </c>
      <c r="M6">
        <v>-450</v>
      </c>
      <c r="N6">
        <v>-9.83</v>
      </c>
    </row>
    <row r="7" spans="1:14">
      <c r="A7" s="54">
        <f>formulas!O94</f>
        <v>0</v>
      </c>
      <c r="B7" s="33">
        <f t="shared" ca="1" si="0"/>
        <v>32</v>
      </c>
      <c r="C7">
        <f t="shared" si="1"/>
        <v>486</v>
      </c>
      <c r="D7">
        <f t="shared" ca="1" si="2"/>
        <v>-3.3000000000000002E-2</v>
      </c>
      <c r="E7">
        <f t="shared" ca="1" si="3"/>
        <v>0</v>
      </c>
      <c r="F7">
        <f t="shared" ca="1" si="4"/>
        <v>31</v>
      </c>
      <c r="G7">
        <f t="shared" ca="1" si="5"/>
        <v>32</v>
      </c>
      <c r="M7">
        <v>-449</v>
      </c>
      <c r="N7">
        <v>-9.8290000000000006</v>
      </c>
    </row>
    <row r="8" spans="1:14">
      <c r="A8" s="32">
        <v>7</v>
      </c>
      <c r="B8" s="33">
        <f t="shared" ca="1" si="0"/>
        <v>230.05263157894737</v>
      </c>
      <c r="C8">
        <f t="shared" si="1"/>
        <v>685</v>
      </c>
      <c r="D8">
        <f t="shared" ca="1" si="2"/>
        <v>6.9980000000000002</v>
      </c>
      <c r="E8">
        <f t="shared" ca="1" si="3"/>
        <v>7.0359999999999996</v>
      </c>
      <c r="F8">
        <f t="shared" ca="1" si="4"/>
        <v>230</v>
      </c>
      <c r="G8">
        <f t="shared" ca="1" si="5"/>
        <v>231</v>
      </c>
      <c r="M8">
        <v>-448</v>
      </c>
      <c r="N8">
        <v>-9.827</v>
      </c>
    </row>
    <row r="9" spans="1:14">
      <c r="A9" s="54">
        <f>formulas!O96</f>
        <v>0</v>
      </c>
      <c r="B9" s="33">
        <f t="shared" ca="1" si="0"/>
        <v>32</v>
      </c>
      <c r="C9">
        <f t="shared" si="1"/>
        <v>486</v>
      </c>
      <c r="D9">
        <f t="shared" ca="1" si="2"/>
        <v>-3.3000000000000002E-2</v>
      </c>
      <c r="E9">
        <f t="shared" ca="1" si="3"/>
        <v>0</v>
      </c>
      <c r="F9">
        <f t="shared" ca="1" si="4"/>
        <v>31</v>
      </c>
      <c r="G9">
        <f t="shared" ca="1" si="5"/>
        <v>32</v>
      </c>
      <c r="M9">
        <v>-447</v>
      </c>
      <c r="N9">
        <v>-9.8249999999999993</v>
      </c>
    </row>
    <row r="10" spans="1:14">
      <c r="A10" s="32">
        <v>7</v>
      </c>
      <c r="B10" s="33">
        <f t="shared" ca="1" si="0"/>
        <v>230.05263157894737</v>
      </c>
      <c r="C10">
        <f t="shared" si="1"/>
        <v>685</v>
      </c>
      <c r="D10">
        <f t="shared" ca="1" si="2"/>
        <v>6.9980000000000002</v>
      </c>
      <c r="E10">
        <f t="shared" ca="1" si="3"/>
        <v>7.0359999999999996</v>
      </c>
      <c r="F10">
        <f t="shared" ca="1" si="4"/>
        <v>230</v>
      </c>
      <c r="G10">
        <f t="shared" ca="1" si="5"/>
        <v>231</v>
      </c>
      <c r="M10">
        <v>-446</v>
      </c>
      <c r="N10">
        <v>-9.8230000000000004</v>
      </c>
    </row>
    <row r="11" spans="1:14">
      <c r="A11" s="54">
        <f>formulas!O98</f>
        <v>0</v>
      </c>
      <c r="B11" s="33">
        <f t="shared" ca="1" si="0"/>
        <v>32</v>
      </c>
      <c r="C11">
        <f t="shared" si="1"/>
        <v>486</v>
      </c>
      <c r="D11">
        <f t="shared" ca="1" si="2"/>
        <v>-3.3000000000000002E-2</v>
      </c>
      <c r="E11">
        <f t="shared" ca="1" si="3"/>
        <v>0</v>
      </c>
      <c r="F11">
        <f t="shared" ca="1" si="4"/>
        <v>31</v>
      </c>
      <c r="G11">
        <f t="shared" ca="1" si="5"/>
        <v>32</v>
      </c>
      <c r="M11">
        <v>-445</v>
      </c>
      <c r="N11">
        <v>-9.8209999999999997</v>
      </c>
    </row>
    <row r="12" spans="1:14">
      <c r="A12" s="32">
        <v>7</v>
      </c>
      <c r="B12" s="33">
        <f t="shared" ca="1" si="0"/>
        <v>230.05263157894737</v>
      </c>
      <c r="C12">
        <f t="shared" si="1"/>
        <v>685</v>
      </c>
      <c r="D12">
        <f t="shared" ca="1" si="2"/>
        <v>6.9980000000000002</v>
      </c>
      <c r="E12">
        <f t="shared" ca="1" si="3"/>
        <v>7.0359999999999996</v>
      </c>
      <c r="F12">
        <f t="shared" ca="1" si="4"/>
        <v>230</v>
      </c>
      <c r="G12">
        <f t="shared" ca="1" si="5"/>
        <v>231</v>
      </c>
      <c r="M12">
        <v>-444</v>
      </c>
      <c r="N12">
        <v>-9.8190000000000008</v>
      </c>
    </row>
    <row r="13" spans="1:14">
      <c r="A13" s="54">
        <f>formulas!O100</f>
        <v>0</v>
      </c>
      <c r="B13" s="33">
        <f t="shared" ca="1" si="0"/>
        <v>32</v>
      </c>
      <c r="C13">
        <f t="shared" si="1"/>
        <v>486</v>
      </c>
      <c r="D13">
        <f t="shared" ca="1" si="2"/>
        <v>-3.3000000000000002E-2</v>
      </c>
      <c r="E13">
        <f t="shared" ca="1" si="3"/>
        <v>0</v>
      </c>
      <c r="F13">
        <f t="shared" ca="1" si="4"/>
        <v>31</v>
      </c>
      <c r="G13">
        <f t="shared" ca="1" si="5"/>
        <v>32</v>
      </c>
      <c r="M13">
        <v>-443</v>
      </c>
      <c r="N13">
        <v>-9.8170000000000002</v>
      </c>
    </row>
    <row r="14" spans="1:14">
      <c r="A14" s="32">
        <v>7</v>
      </c>
      <c r="B14" s="33">
        <f t="shared" ca="1" si="0"/>
        <v>230.05263157894737</v>
      </c>
      <c r="C14">
        <f t="shared" si="1"/>
        <v>685</v>
      </c>
      <c r="D14">
        <f t="shared" ca="1" si="2"/>
        <v>6.9980000000000002</v>
      </c>
      <c r="E14">
        <f t="shared" ca="1" si="3"/>
        <v>7.0359999999999996</v>
      </c>
      <c r="F14">
        <f t="shared" ca="1" si="4"/>
        <v>230</v>
      </c>
      <c r="G14">
        <f t="shared" ca="1" si="5"/>
        <v>231</v>
      </c>
      <c r="M14">
        <v>-442</v>
      </c>
      <c r="N14">
        <v>-9.8140000000000001</v>
      </c>
    </row>
    <row r="15" spans="1:14">
      <c r="A15" s="54">
        <f>formulas!O102</f>
        <v>0</v>
      </c>
      <c r="B15" s="33">
        <f t="shared" ca="1" si="0"/>
        <v>32</v>
      </c>
      <c r="C15">
        <f t="shared" si="1"/>
        <v>486</v>
      </c>
      <c r="D15">
        <f t="shared" ca="1" si="2"/>
        <v>-3.3000000000000002E-2</v>
      </c>
      <c r="E15">
        <f t="shared" ca="1" si="3"/>
        <v>0</v>
      </c>
      <c r="F15">
        <f t="shared" ca="1" si="4"/>
        <v>31</v>
      </c>
      <c r="G15">
        <f t="shared" ca="1" si="5"/>
        <v>32</v>
      </c>
      <c r="M15">
        <v>-441</v>
      </c>
      <c r="N15">
        <v>-9.8119999999999994</v>
      </c>
    </row>
    <row r="16" spans="1:14">
      <c r="A16" s="32">
        <v>7</v>
      </c>
      <c r="B16" s="33">
        <f t="shared" ca="1" si="0"/>
        <v>230.05263157894737</v>
      </c>
      <c r="C16">
        <f t="shared" si="1"/>
        <v>685</v>
      </c>
      <c r="D16">
        <f t="shared" ca="1" si="2"/>
        <v>6.9980000000000002</v>
      </c>
      <c r="E16">
        <f t="shared" ca="1" si="3"/>
        <v>7.0359999999999996</v>
      </c>
      <c r="F16">
        <f t="shared" ca="1" si="4"/>
        <v>230</v>
      </c>
      <c r="G16">
        <f t="shared" ca="1" si="5"/>
        <v>231</v>
      </c>
      <c r="M16">
        <v>-440</v>
      </c>
      <c r="N16">
        <v>-9.8089999999999993</v>
      </c>
    </row>
    <row r="17" spans="1:14">
      <c r="A17" s="54">
        <f>formulas!O104</f>
        <v>0</v>
      </c>
      <c r="B17" s="33">
        <f t="shared" ca="1" si="0"/>
        <v>32</v>
      </c>
      <c r="C17">
        <f t="shared" si="1"/>
        <v>486</v>
      </c>
      <c r="D17">
        <f t="shared" ca="1" si="2"/>
        <v>-3.3000000000000002E-2</v>
      </c>
      <c r="E17">
        <f t="shared" ca="1" si="3"/>
        <v>0</v>
      </c>
      <c r="F17">
        <f t="shared" ca="1" si="4"/>
        <v>31</v>
      </c>
      <c r="G17">
        <f t="shared" ca="1" si="5"/>
        <v>32</v>
      </c>
      <c r="M17">
        <v>-439</v>
      </c>
      <c r="N17">
        <v>-9.8059999999999992</v>
      </c>
    </row>
    <row r="18" spans="1:14">
      <c r="A18" s="32">
        <v>7</v>
      </c>
      <c r="B18" s="33">
        <f t="shared" ca="1" si="0"/>
        <v>230.05263157894737</v>
      </c>
      <c r="C18">
        <f t="shared" si="1"/>
        <v>685</v>
      </c>
      <c r="D18">
        <f t="shared" ca="1" si="2"/>
        <v>6.9980000000000002</v>
      </c>
      <c r="E18">
        <f t="shared" ca="1" si="3"/>
        <v>7.0359999999999996</v>
      </c>
      <c r="F18">
        <f t="shared" ca="1" si="4"/>
        <v>230</v>
      </c>
      <c r="G18">
        <f t="shared" ca="1" si="5"/>
        <v>231</v>
      </c>
      <c r="M18">
        <v>-438</v>
      </c>
      <c r="N18">
        <v>-9.8030000000000008</v>
      </c>
    </row>
    <row r="19" spans="1:14">
      <c r="A19" s="54">
        <f>formulas!O106</f>
        <v>0</v>
      </c>
      <c r="B19" s="33">
        <f t="shared" ca="1" si="0"/>
        <v>32</v>
      </c>
      <c r="C19">
        <f t="shared" si="1"/>
        <v>486</v>
      </c>
      <c r="D19">
        <f t="shared" ca="1" si="2"/>
        <v>-3.3000000000000002E-2</v>
      </c>
      <c r="E19">
        <f t="shared" ca="1" si="3"/>
        <v>0</v>
      </c>
      <c r="F19">
        <f t="shared" ca="1" si="4"/>
        <v>31</v>
      </c>
      <c r="G19">
        <f t="shared" ca="1" si="5"/>
        <v>32</v>
      </c>
      <c r="M19">
        <v>-437</v>
      </c>
      <c r="N19">
        <v>-9.8000000000000007</v>
      </c>
    </row>
    <row r="20" spans="1:14">
      <c r="A20" s="32">
        <v>7</v>
      </c>
      <c r="B20" s="33">
        <f t="shared" ca="1" si="0"/>
        <v>230.05263157894737</v>
      </c>
      <c r="C20">
        <f t="shared" si="1"/>
        <v>685</v>
      </c>
      <c r="D20">
        <f t="shared" ca="1" si="2"/>
        <v>6.9980000000000002</v>
      </c>
      <c r="E20">
        <f t="shared" ca="1" si="3"/>
        <v>7.0359999999999996</v>
      </c>
      <c r="F20">
        <f t="shared" ca="1" si="4"/>
        <v>230</v>
      </c>
      <c r="G20">
        <f t="shared" ca="1" si="5"/>
        <v>231</v>
      </c>
      <c r="M20">
        <v>-436</v>
      </c>
      <c r="N20">
        <v>-9.7970000000000006</v>
      </c>
    </row>
    <row r="21" spans="1:14">
      <c r="A21" s="54">
        <f>formulas!O108</f>
        <v>0</v>
      </c>
      <c r="B21" s="33">
        <f t="shared" ca="1" si="0"/>
        <v>32</v>
      </c>
      <c r="C21">
        <f t="shared" si="1"/>
        <v>486</v>
      </c>
      <c r="D21">
        <f t="shared" ca="1" si="2"/>
        <v>-3.3000000000000002E-2</v>
      </c>
      <c r="E21">
        <f t="shared" ca="1" si="3"/>
        <v>0</v>
      </c>
      <c r="F21">
        <f t="shared" ca="1" si="4"/>
        <v>31</v>
      </c>
      <c r="G21">
        <f t="shared" ca="1" si="5"/>
        <v>32</v>
      </c>
      <c r="M21">
        <v>-435</v>
      </c>
      <c r="N21">
        <v>-9.7929999999999993</v>
      </c>
    </row>
    <row r="22" spans="1:14">
      <c r="A22" s="455">
        <v>7</v>
      </c>
      <c r="B22" s="33">
        <f t="shared" ref="B22:B31" ca="1" si="6">(A22-D22)/(E22-D22)*(G22-F22)+F22</f>
        <v>230.05263157894737</v>
      </c>
      <c r="C22">
        <f t="shared" ref="C22:C31" si="7">COUNTIF($N$2:$N$25400,"&lt;"&amp;A22)</f>
        <v>685</v>
      </c>
      <c r="D22">
        <f t="shared" ca="1" si="2"/>
        <v>6.9980000000000002</v>
      </c>
      <c r="E22">
        <f t="shared" ca="1" si="3"/>
        <v>7.0359999999999996</v>
      </c>
      <c r="F22">
        <f t="shared" ca="1" si="4"/>
        <v>230</v>
      </c>
      <c r="G22">
        <f t="shared" ca="1" si="5"/>
        <v>231</v>
      </c>
      <c r="M22">
        <v>-434</v>
      </c>
      <c r="N22">
        <v>-9.7899999999999991</v>
      </c>
    </row>
    <row r="23" spans="1:14">
      <c r="A23" s="54">
        <f>formulas!O110</f>
        <v>0</v>
      </c>
      <c r="B23" s="33">
        <f t="shared" ca="1" si="6"/>
        <v>32</v>
      </c>
      <c r="C23">
        <f t="shared" si="7"/>
        <v>486</v>
      </c>
      <c r="D23">
        <f t="shared" ca="1" si="2"/>
        <v>-3.3000000000000002E-2</v>
      </c>
      <c r="E23">
        <f t="shared" ca="1" si="3"/>
        <v>0</v>
      </c>
      <c r="F23">
        <f t="shared" ca="1" si="4"/>
        <v>31</v>
      </c>
      <c r="G23">
        <f t="shared" ca="1" si="5"/>
        <v>32</v>
      </c>
      <c r="M23">
        <v>-433</v>
      </c>
      <c r="N23">
        <v>-9.7859999999999996</v>
      </c>
    </row>
    <row r="24" spans="1:14">
      <c r="A24" s="455">
        <v>7</v>
      </c>
      <c r="B24" s="33">
        <f t="shared" ca="1" si="6"/>
        <v>230.05263157894737</v>
      </c>
      <c r="C24">
        <f t="shared" si="7"/>
        <v>685</v>
      </c>
      <c r="D24">
        <f t="shared" ca="1" si="2"/>
        <v>6.9980000000000002</v>
      </c>
      <c r="E24">
        <f t="shared" ca="1" si="3"/>
        <v>7.0359999999999996</v>
      </c>
      <c r="F24">
        <f t="shared" ca="1" si="4"/>
        <v>230</v>
      </c>
      <c r="G24">
        <f t="shared" ca="1" si="5"/>
        <v>231</v>
      </c>
      <c r="M24">
        <v>-432</v>
      </c>
      <c r="N24">
        <v>-9.782</v>
      </c>
    </row>
    <row r="25" spans="1:14">
      <c r="A25" s="54">
        <f>formulas!O112</f>
        <v>0</v>
      </c>
      <c r="B25" s="33">
        <f t="shared" ca="1" si="6"/>
        <v>32</v>
      </c>
      <c r="C25">
        <f t="shared" si="7"/>
        <v>486</v>
      </c>
      <c r="D25">
        <f t="shared" ca="1" si="2"/>
        <v>-3.3000000000000002E-2</v>
      </c>
      <c r="E25">
        <f t="shared" ca="1" si="3"/>
        <v>0</v>
      </c>
      <c r="F25">
        <f t="shared" ca="1" si="4"/>
        <v>31</v>
      </c>
      <c r="G25">
        <f t="shared" ca="1" si="5"/>
        <v>32</v>
      </c>
      <c r="M25">
        <v>-431</v>
      </c>
      <c r="N25">
        <v>-9.7789999999999999</v>
      </c>
    </row>
    <row r="26" spans="1:14">
      <c r="A26" s="32">
        <v>7</v>
      </c>
      <c r="B26" s="33">
        <f t="shared" ca="1" si="6"/>
        <v>230.05263157894737</v>
      </c>
      <c r="C26">
        <f t="shared" si="7"/>
        <v>685</v>
      </c>
      <c r="D26">
        <f t="shared" ca="1" si="2"/>
        <v>6.9980000000000002</v>
      </c>
      <c r="E26">
        <f t="shared" ca="1" si="3"/>
        <v>7.0359999999999996</v>
      </c>
      <c r="F26">
        <f t="shared" ca="1" si="4"/>
        <v>230</v>
      </c>
      <c r="G26">
        <f t="shared" ca="1" si="5"/>
        <v>231</v>
      </c>
      <c r="M26">
        <v>-430</v>
      </c>
      <c r="N26">
        <v>-9.7750000000000004</v>
      </c>
    </row>
    <row r="27" spans="1:14">
      <c r="A27" s="54">
        <f>formulas!O114</f>
        <v>0</v>
      </c>
      <c r="B27" s="33">
        <f t="shared" ca="1" si="6"/>
        <v>32</v>
      </c>
      <c r="C27">
        <f t="shared" si="7"/>
        <v>486</v>
      </c>
      <c r="D27">
        <f t="shared" ca="1" si="2"/>
        <v>-3.3000000000000002E-2</v>
      </c>
      <c r="E27">
        <f t="shared" ca="1" si="3"/>
        <v>0</v>
      </c>
      <c r="F27">
        <f t="shared" ca="1" si="4"/>
        <v>31</v>
      </c>
      <c r="G27">
        <f t="shared" ca="1" si="5"/>
        <v>32</v>
      </c>
      <c r="M27">
        <v>-429</v>
      </c>
      <c r="N27">
        <v>-9.7710000000000008</v>
      </c>
    </row>
    <row r="28" spans="1:14">
      <c r="A28" s="32">
        <v>7</v>
      </c>
      <c r="B28" s="33">
        <f t="shared" ca="1" si="6"/>
        <v>230.05263157894737</v>
      </c>
      <c r="C28">
        <f t="shared" si="7"/>
        <v>685</v>
      </c>
      <c r="D28">
        <f t="shared" ca="1" si="2"/>
        <v>6.9980000000000002</v>
      </c>
      <c r="E28">
        <f t="shared" ca="1" si="3"/>
        <v>7.0359999999999996</v>
      </c>
      <c r="F28">
        <f t="shared" ca="1" si="4"/>
        <v>230</v>
      </c>
      <c r="G28">
        <f t="shared" ca="1" si="5"/>
        <v>231</v>
      </c>
      <c r="M28">
        <v>-428</v>
      </c>
      <c r="N28">
        <v>-9.766</v>
      </c>
    </row>
    <row r="29" spans="1:14">
      <c r="A29" s="54">
        <f>formulas!O116</f>
        <v>0</v>
      </c>
      <c r="B29" s="33">
        <f t="shared" ca="1" si="6"/>
        <v>32</v>
      </c>
      <c r="C29">
        <f t="shared" si="7"/>
        <v>486</v>
      </c>
      <c r="D29">
        <f t="shared" ca="1" si="2"/>
        <v>-3.3000000000000002E-2</v>
      </c>
      <c r="E29">
        <f t="shared" ca="1" si="3"/>
        <v>0</v>
      </c>
      <c r="F29">
        <f t="shared" ca="1" si="4"/>
        <v>31</v>
      </c>
      <c r="G29">
        <f t="shared" ca="1" si="5"/>
        <v>32</v>
      </c>
      <c r="M29">
        <v>-427</v>
      </c>
      <c r="N29">
        <v>-9.7620000000000005</v>
      </c>
    </row>
    <row r="30" spans="1:14">
      <c r="A30" s="32">
        <v>7</v>
      </c>
      <c r="B30" s="33">
        <f t="shared" ca="1" si="6"/>
        <v>230.05263157894737</v>
      </c>
      <c r="C30">
        <f t="shared" si="7"/>
        <v>685</v>
      </c>
      <c r="D30">
        <f t="shared" ca="1" si="2"/>
        <v>6.9980000000000002</v>
      </c>
      <c r="E30">
        <f t="shared" ca="1" si="3"/>
        <v>7.0359999999999996</v>
      </c>
      <c r="F30">
        <f t="shared" ca="1" si="4"/>
        <v>230</v>
      </c>
      <c r="G30">
        <f t="shared" ca="1" si="5"/>
        <v>231</v>
      </c>
      <c r="M30">
        <v>-426</v>
      </c>
      <c r="N30">
        <v>-9.7579999999999991</v>
      </c>
    </row>
    <row r="31" spans="1:14">
      <c r="A31" s="54">
        <f>formulas!O118</f>
        <v>0</v>
      </c>
      <c r="B31" s="33">
        <f t="shared" ca="1" si="6"/>
        <v>32</v>
      </c>
      <c r="C31">
        <f t="shared" si="7"/>
        <v>486</v>
      </c>
      <c r="D31">
        <f t="shared" ca="1" si="2"/>
        <v>-3.3000000000000002E-2</v>
      </c>
      <c r="E31">
        <f t="shared" ca="1" si="3"/>
        <v>0</v>
      </c>
      <c r="F31">
        <f t="shared" ca="1" si="4"/>
        <v>31</v>
      </c>
      <c r="G31">
        <f t="shared" ca="1" si="5"/>
        <v>32</v>
      </c>
      <c r="M31">
        <v>-425</v>
      </c>
      <c r="N31">
        <v>-9.7530000000000001</v>
      </c>
    </row>
    <row r="32" spans="1:14">
      <c r="A32" s="32">
        <v>7</v>
      </c>
      <c r="B32" s="33">
        <f t="shared" ca="1" si="0"/>
        <v>230.05263157894737</v>
      </c>
      <c r="C32">
        <f t="shared" si="1"/>
        <v>685</v>
      </c>
      <c r="D32">
        <f t="shared" ca="1" si="2"/>
        <v>6.9980000000000002</v>
      </c>
      <c r="E32">
        <f t="shared" ca="1" si="3"/>
        <v>7.0359999999999996</v>
      </c>
      <c r="F32">
        <f t="shared" ca="1" si="4"/>
        <v>230</v>
      </c>
      <c r="G32">
        <f t="shared" ca="1" si="5"/>
        <v>231</v>
      </c>
      <c r="M32">
        <v>-424</v>
      </c>
      <c r="N32">
        <v>-9.7490000000000006</v>
      </c>
    </row>
    <row r="33" spans="1:14">
      <c r="A33" s="54">
        <f>formulas!O120</f>
        <v>0</v>
      </c>
      <c r="B33" s="33">
        <f t="shared" ca="1" si="0"/>
        <v>32</v>
      </c>
      <c r="C33">
        <f t="shared" si="1"/>
        <v>486</v>
      </c>
      <c r="D33">
        <f t="shared" ca="1" si="2"/>
        <v>-3.3000000000000002E-2</v>
      </c>
      <c r="E33">
        <f t="shared" ca="1" si="3"/>
        <v>0</v>
      </c>
      <c r="F33">
        <f t="shared" ca="1" si="4"/>
        <v>31</v>
      </c>
      <c r="G33">
        <f t="shared" ca="1" si="5"/>
        <v>32</v>
      </c>
      <c r="M33">
        <v>-423</v>
      </c>
      <c r="N33">
        <v>-9.7439999999999998</v>
      </c>
    </row>
    <row r="34" spans="1:14">
      <c r="A34" s="32">
        <v>7</v>
      </c>
      <c r="B34" s="33">
        <f t="shared" ca="1" si="0"/>
        <v>230.05263157894737</v>
      </c>
      <c r="C34">
        <f t="shared" si="1"/>
        <v>685</v>
      </c>
      <c r="D34">
        <f t="shared" ca="1" si="2"/>
        <v>6.9980000000000002</v>
      </c>
      <c r="E34">
        <f t="shared" ca="1" si="3"/>
        <v>7.0359999999999996</v>
      </c>
      <c r="F34">
        <f t="shared" ca="1" si="4"/>
        <v>230</v>
      </c>
      <c r="G34">
        <f t="shared" ca="1" si="5"/>
        <v>231</v>
      </c>
      <c r="M34">
        <v>-422</v>
      </c>
      <c r="N34">
        <v>-9.7390000000000008</v>
      </c>
    </row>
    <row r="35" spans="1:14">
      <c r="A35" s="54">
        <f>formulas!O122</f>
        <v>0</v>
      </c>
      <c r="B35" s="33">
        <f t="shared" ca="1" si="0"/>
        <v>32</v>
      </c>
      <c r="C35">
        <f t="shared" si="1"/>
        <v>486</v>
      </c>
      <c r="D35">
        <f t="shared" ca="1" si="2"/>
        <v>-3.3000000000000002E-2</v>
      </c>
      <c r="E35">
        <f t="shared" ca="1" si="3"/>
        <v>0</v>
      </c>
      <c r="F35">
        <f t="shared" ca="1" si="4"/>
        <v>31</v>
      </c>
      <c r="G35">
        <f t="shared" ca="1" si="5"/>
        <v>32</v>
      </c>
      <c r="M35">
        <v>-421</v>
      </c>
      <c r="N35">
        <v>-9.734</v>
      </c>
    </row>
    <row r="36" spans="1:14">
      <c r="A36" s="32">
        <v>7</v>
      </c>
      <c r="B36" s="33">
        <f t="shared" ca="1" si="0"/>
        <v>230.05263157894737</v>
      </c>
      <c r="C36">
        <f t="shared" si="1"/>
        <v>685</v>
      </c>
      <c r="D36">
        <f t="shared" ca="1" si="2"/>
        <v>6.9980000000000002</v>
      </c>
      <c r="E36">
        <f t="shared" ca="1" si="3"/>
        <v>7.0359999999999996</v>
      </c>
      <c r="F36">
        <f t="shared" ca="1" si="4"/>
        <v>230</v>
      </c>
      <c r="G36">
        <f t="shared" ca="1" si="5"/>
        <v>231</v>
      </c>
      <c r="M36">
        <v>-420</v>
      </c>
      <c r="N36">
        <v>-9.7289999999999992</v>
      </c>
    </row>
    <row r="37" spans="1:14">
      <c r="A37" s="54">
        <f>formulas!O124</f>
        <v>0</v>
      </c>
      <c r="B37" s="33">
        <f t="shared" ca="1" si="0"/>
        <v>32</v>
      </c>
      <c r="C37">
        <f t="shared" si="1"/>
        <v>486</v>
      </c>
      <c r="D37">
        <f t="shared" ca="1" si="2"/>
        <v>-3.3000000000000002E-2</v>
      </c>
      <c r="E37">
        <f t="shared" ca="1" si="3"/>
        <v>0</v>
      </c>
      <c r="F37">
        <f t="shared" ca="1" si="4"/>
        <v>31</v>
      </c>
      <c r="G37">
        <f t="shared" ca="1" si="5"/>
        <v>32</v>
      </c>
      <c r="M37">
        <v>-419</v>
      </c>
      <c r="N37">
        <v>-9.7240000000000002</v>
      </c>
    </row>
    <row r="38" spans="1:14">
      <c r="A38" s="32">
        <v>7</v>
      </c>
      <c r="B38" s="33">
        <f t="shared" ca="1" si="0"/>
        <v>230.05263157894737</v>
      </c>
      <c r="C38">
        <f t="shared" si="1"/>
        <v>685</v>
      </c>
      <c r="D38">
        <f t="shared" ca="1" si="2"/>
        <v>6.9980000000000002</v>
      </c>
      <c r="E38">
        <f t="shared" ca="1" si="3"/>
        <v>7.0359999999999996</v>
      </c>
      <c r="F38">
        <f t="shared" ca="1" si="4"/>
        <v>230</v>
      </c>
      <c r="G38">
        <f t="shared" ca="1" si="5"/>
        <v>231</v>
      </c>
      <c r="M38">
        <v>-418</v>
      </c>
      <c r="N38">
        <v>-9.718</v>
      </c>
    </row>
    <row r="39" spans="1:14">
      <c r="A39" s="54">
        <f>formulas!O126</f>
        <v>0</v>
      </c>
      <c r="B39" s="33">
        <f t="shared" ca="1" si="0"/>
        <v>32</v>
      </c>
      <c r="C39">
        <f t="shared" si="1"/>
        <v>486</v>
      </c>
      <c r="D39">
        <f t="shared" ca="1" si="2"/>
        <v>-3.3000000000000002E-2</v>
      </c>
      <c r="E39">
        <f t="shared" ca="1" si="3"/>
        <v>0</v>
      </c>
      <c r="F39">
        <f t="shared" ca="1" si="4"/>
        <v>31</v>
      </c>
      <c r="G39">
        <f t="shared" ca="1" si="5"/>
        <v>32</v>
      </c>
      <c r="M39">
        <v>-417</v>
      </c>
      <c r="N39">
        <v>-9.7129999999999992</v>
      </c>
    </row>
    <row r="40" spans="1:14">
      <c r="A40" s="32">
        <v>7</v>
      </c>
      <c r="B40" s="33">
        <f t="shared" ca="1" si="0"/>
        <v>230.05263157894737</v>
      </c>
      <c r="C40">
        <f t="shared" si="1"/>
        <v>685</v>
      </c>
      <c r="D40">
        <f t="shared" ca="1" si="2"/>
        <v>6.9980000000000002</v>
      </c>
      <c r="E40">
        <f t="shared" ca="1" si="3"/>
        <v>7.0359999999999996</v>
      </c>
      <c r="F40">
        <f t="shared" ca="1" si="4"/>
        <v>230</v>
      </c>
      <c r="G40">
        <f t="shared" ca="1" si="5"/>
        <v>231</v>
      </c>
      <c r="M40">
        <v>-416</v>
      </c>
      <c r="N40">
        <v>-9.7070000000000007</v>
      </c>
    </row>
    <row r="41" spans="1:14">
      <c r="A41" s="54">
        <f>formulas!O128</f>
        <v>0</v>
      </c>
      <c r="B41" s="33">
        <f t="shared" ca="1" si="0"/>
        <v>32</v>
      </c>
      <c r="C41">
        <f t="shared" si="1"/>
        <v>486</v>
      </c>
      <c r="D41">
        <f t="shared" ca="1" si="2"/>
        <v>-3.3000000000000002E-2</v>
      </c>
      <c r="E41">
        <f t="shared" ca="1" si="3"/>
        <v>0</v>
      </c>
      <c r="F41">
        <f t="shared" ca="1" si="4"/>
        <v>31</v>
      </c>
      <c r="G41">
        <f t="shared" ca="1" si="5"/>
        <v>32</v>
      </c>
      <c r="M41">
        <v>-415</v>
      </c>
      <c r="N41">
        <v>-9.702</v>
      </c>
    </row>
    <row r="42" spans="1:14">
      <c r="A42" s="32">
        <v>7</v>
      </c>
      <c r="B42" s="33">
        <f t="shared" ca="1" si="0"/>
        <v>230.05263157894737</v>
      </c>
      <c r="C42">
        <f t="shared" si="1"/>
        <v>685</v>
      </c>
      <c r="D42">
        <f t="shared" ca="1" si="2"/>
        <v>6.9980000000000002</v>
      </c>
      <c r="E42">
        <f t="shared" ca="1" si="3"/>
        <v>7.0359999999999996</v>
      </c>
      <c r="F42">
        <f t="shared" ca="1" si="4"/>
        <v>230</v>
      </c>
      <c r="G42">
        <f t="shared" ca="1" si="5"/>
        <v>231</v>
      </c>
      <c r="M42">
        <v>-414</v>
      </c>
      <c r="N42">
        <v>-9.6959999999999997</v>
      </c>
    </row>
    <row r="43" spans="1:14">
      <c r="A43" s="54">
        <f>formulas!O130</f>
        <v>0</v>
      </c>
      <c r="B43" s="33">
        <f t="shared" ca="1" si="0"/>
        <v>32</v>
      </c>
      <c r="C43">
        <f t="shared" si="1"/>
        <v>486</v>
      </c>
      <c r="D43">
        <f t="shared" ca="1" si="2"/>
        <v>-3.3000000000000002E-2</v>
      </c>
      <c r="E43">
        <f t="shared" ca="1" si="3"/>
        <v>0</v>
      </c>
      <c r="F43">
        <f t="shared" ca="1" si="4"/>
        <v>31</v>
      </c>
      <c r="G43">
        <f t="shared" ca="1" si="5"/>
        <v>32</v>
      </c>
      <c r="M43">
        <v>-413</v>
      </c>
      <c r="N43">
        <v>-9.69</v>
      </c>
    </row>
    <row r="44" spans="1:14">
      <c r="A44" s="54">
        <f>formulas!O131</f>
        <v>0</v>
      </c>
      <c r="B44" s="33">
        <f t="shared" ca="1" si="0"/>
        <v>32</v>
      </c>
      <c r="C44">
        <f t="shared" si="1"/>
        <v>486</v>
      </c>
      <c r="D44">
        <f t="shared" ca="1" si="2"/>
        <v>-3.3000000000000002E-2</v>
      </c>
      <c r="E44">
        <f t="shared" ca="1" si="3"/>
        <v>0</v>
      </c>
      <c r="F44">
        <f t="shared" ca="1" si="4"/>
        <v>31</v>
      </c>
      <c r="G44">
        <f t="shared" ca="1" si="5"/>
        <v>32</v>
      </c>
      <c r="M44">
        <v>-412</v>
      </c>
      <c r="N44">
        <v>-9.6839999999999993</v>
      </c>
    </row>
    <row r="45" spans="1:14">
      <c r="A45" s="54">
        <f>formulas!O132</f>
        <v>0</v>
      </c>
      <c r="B45" s="33">
        <f t="shared" ca="1" si="0"/>
        <v>32</v>
      </c>
      <c r="C45">
        <f t="shared" si="1"/>
        <v>486</v>
      </c>
      <c r="D45">
        <f t="shared" ca="1" si="2"/>
        <v>-3.3000000000000002E-2</v>
      </c>
      <c r="E45">
        <f t="shared" ca="1" si="3"/>
        <v>0</v>
      </c>
      <c r="F45">
        <f t="shared" ca="1" si="4"/>
        <v>31</v>
      </c>
      <c r="G45">
        <f t="shared" ca="1" si="5"/>
        <v>32</v>
      </c>
      <c r="M45">
        <v>-411</v>
      </c>
      <c r="N45">
        <v>-9.6780000000000008</v>
      </c>
    </row>
    <row r="46" spans="1:14">
      <c r="A46" s="54">
        <f>formulas!O133</f>
        <v>0</v>
      </c>
      <c r="B46" s="33">
        <f t="shared" ca="1" si="0"/>
        <v>32</v>
      </c>
      <c r="C46">
        <f t="shared" si="1"/>
        <v>486</v>
      </c>
      <c r="D46">
        <f t="shared" ca="1" si="2"/>
        <v>-3.3000000000000002E-2</v>
      </c>
      <c r="E46">
        <f t="shared" ca="1" si="3"/>
        <v>0</v>
      </c>
      <c r="F46">
        <f t="shared" ca="1" si="4"/>
        <v>31</v>
      </c>
      <c r="G46">
        <f t="shared" ca="1" si="5"/>
        <v>32</v>
      </c>
      <c r="M46">
        <v>-410</v>
      </c>
      <c r="N46">
        <v>-9.6720000000000006</v>
      </c>
    </row>
    <row r="47" spans="1:14">
      <c r="A47" s="54">
        <f>formulas!O134</f>
        <v>0</v>
      </c>
      <c r="B47" s="33">
        <f t="shared" ca="1" si="0"/>
        <v>32</v>
      </c>
      <c r="C47">
        <f t="shared" si="1"/>
        <v>486</v>
      </c>
      <c r="D47">
        <f t="shared" ca="1" si="2"/>
        <v>-3.3000000000000002E-2</v>
      </c>
      <c r="E47">
        <f t="shared" ca="1" si="3"/>
        <v>0</v>
      </c>
      <c r="F47">
        <f t="shared" ca="1" si="4"/>
        <v>31</v>
      </c>
      <c r="G47">
        <f t="shared" ca="1" si="5"/>
        <v>32</v>
      </c>
      <c r="M47">
        <v>-409</v>
      </c>
      <c r="N47">
        <v>-9.6660000000000004</v>
      </c>
    </row>
    <row r="48" spans="1:14">
      <c r="A48" s="54">
        <f>formulas!O135</f>
        <v>0</v>
      </c>
      <c r="B48" s="33">
        <f t="shared" ca="1" si="0"/>
        <v>32</v>
      </c>
      <c r="C48">
        <f t="shared" si="1"/>
        <v>486</v>
      </c>
      <c r="D48">
        <f t="shared" ca="1" si="2"/>
        <v>-3.3000000000000002E-2</v>
      </c>
      <c r="E48">
        <f t="shared" ca="1" si="3"/>
        <v>0</v>
      </c>
      <c r="F48">
        <f t="shared" ca="1" si="4"/>
        <v>31</v>
      </c>
      <c r="G48">
        <f t="shared" ca="1" si="5"/>
        <v>32</v>
      </c>
      <c r="M48">
        <v>-408</v>
      </c>
      <c r="N48">
        <v>-9.6590000000000007</v>
      </c>
    </row>
    <row r="49" spans="1:14">
      <c r="A49" s="54">
        <f>formulas!O136</f>
        <v>0</v>
      </c>
      <c r="B49" s="33">
        <f t="shared" ca="1" si="0"/>
        <v>32</v>
      </c>
      <c r="C49">
        <f t="shared" si="1"/>
        <v>486</v>
      </c>
      <c r="D49">
        <f t="shared" ca="1" si="2"/>
        <v>-3.3000000000000002E-2</v>
      </c>
      <c r="E49">
        <f t="shared" ca="1" si="3"/>
        <v>0</v>
      </c>
      <c r="F49">
        <f t="shared" ca="1" si="4"/>
        <v>31</v>
      </c>
      <c r="G49">
        <f t="shared" ca="1" si="5"/>
        <v>32</v>
      </c>
      <c r="M49">
        <v>-407</v>
      </c>
      <c r="N49">
        <v>-9.6530000000000005</v>
      </c>
    </row>
    <row r="50" spans="1:14">
      <c r="A50" s="54">
        <f>formulas!O137</f>
        <v>0</v>
      </c>
      <c r="B50" s="33">
        <f t="shared" ca="1" si="0"/>
        <v>32</v>
      </c>
      <c r="C50">
        <f t="shared" si="1"/>
        <v>486</v>
      </c>
      <c r="D50">
        <f t="shared" ca="1" si="2"/>
        <v>-3.3000000000000002E-2</v>
      </c>
      <c r="E50">
        <f t="shared" ca="1" si="3"/>
        <v>0</v>
      </c>
      <c r="F50">
        <f t="shared" ca="1" si="4"/>
        <v>31</v>
      </c>
      <c r="G50">
        <f t="shared" ca="1" si="5"/>
        <v>32</v>
      </c>
      <c r="M50">
        <v>-406</v>
      </c>
      <c r="N50">
        <v>-9.6460000000000008</v>
      </c>
    </row>
    <row r="51" spans="1:14">
      <c r="A51" s="54">
        <f>formulas!O138</f>
        <v>0</v>
      </c>
      <c r="B51" s="33">
        <f t="shared" ref="B51:B114" ca="1" si="8">(A51-D51)/(E51-D51)*(G51-F51)+F51</f>
        <v>32</v>
      </c>
      <c r="C51">
        <f t="shared" ref="C51:C114" si="9">COUNTIF($N$2:$N$25400,"&lt;"&amp;A51)</f>
        <v>486</v>
      </c>
      <c r="D51">
        <f t="shared" ca="1" si="2"/>
        <v>-3.3000000000000002E-2</v>
      </c>
      <c r="E51">
        <f t="shared" ref="E51:E114" ca="1" si="10">INDIRECT(ADDRESS(C51+2,14))</f>
        <v>0</v>
      </c>
      <c r="F51">
        <f t="shared" ref="F51:F114" ca="1" si="11">INDIRECT(ADDRESS(C51+1,13))</f>
        <v>31</v>
      </c>
      <c r="G51">
        <f t="shared" ref="G51:G114" ca="1" si="12">INDIRECT(ADDRESS(C51+2,13))</f>
        <v>32</v>
      </c>
      <c r="M51">
        <v>-405</v>
      </c>
      <c r="N51">
        <v>-9.6389999999999993</v>
      </c>
    </row>
    <row r="52" spans="1:14">
      <c r="A52" s="54">
        <f>formulas!O139</f>
        <v>0</v>
      </c>
      <c r="B52" s="33">
        <f t="shared" ca="1" si="8"/>
        <v>32</v>
      </c>
      <c r="C52">
        <f t="shared" si="9"/>
        <v>486</v>
      </c>
      <c r="D52">
        <f t="shared" ca="1" si="2"/>
        <v>-3.3000000000000002E-2</v>
      </c>
      <c r="E52">
        <f t="shared" ca="1" si="10"/>
        <v>0</v>
      </c>
      <c r="F52">
        <f t="shared" ca="1" si="11"/>
        <v>31</v>
      </c>
      <c r="G52">
        <f t="shared" ca="1" si="12"/>
        <v>32</v>
      </c>
      <c r="M52">
        <v>-404</v>
      </c>
      <c r="N52">
        <v>-9.6319999999999997</v>
      </c>
    </row>
    <row r="53" spans="1:14">
      <c r="A53" s="54">
        <f>formulas!O140</f>
        <v>0</v>
      </c>
      <c r="B53" s="33">
        <f t="shared" ca="1" si="8"/>
        <v>32</v>
      </c>
      <c r="C53">
        <f t="shared" si="9"/>
        <v>486</v>
      </c>
      <c r="D53">
        <f t="shared" ca="1" si="2"/>
        <v>-3.3000000000000002E-2</v>
      </c>
      <c r="E53">
        <f t="shared" ca="1" si="10"/>
        <v>0</v>
      </c>
      <c r="F53">
        <f t="shared" ca="1" si="11"/>
        <v>31</v>
      </c>
      <c r="G53">
        <f t="shared" ca="1" si="12"/>
        <v>32</v>
      </c>
      <c r="M53">
        <v>-403</v>
      </c>
      <c r="N53">
        <v>-9.625</v>
      </c>
    </row>
    <row r="54" spans="1:14">
      <c r="A54" s="54">
        <f>formulas!O141</f>
        <v>0</v>
      </c>
      <c r="B54" s="33">
        <f t="shared" ca="1" si="8"/>
        <v>32</v>
      </c>
      <c r="C54">
        <f t="shared" si="9"/>
        <v>486</v>
      </c>
      <c r="D54">
        <f t="shared" ca="1" si="2"/>
        <v>-3.3000000000000002E-2</v>
      </c>
      <c r="E54">
        <f t="shared" ca="1" si="10"/>
        <v>0</v>
      </c>
      <c r="F54">
        <f t="shared" ca="1" si="11"/>
        <v>31</v>
      </c>
      <c r="G54">
        <f t="shared" ca="1" si="12"/>
        <v>32</v>
      </c>
      <c r="M54">
        <v>-402</v>
      </c>
      <c r="N54">
        <v>-9.6180000000000003</v>
      </c>
    </row>
    <row r="55" spans="1:14">
      <c r="A55" s="54">
        <f>formulas!O142</f>
        <v>0</v>
      </c>
      <c r="B55" s="33">
        <f t="shared" ca="1" si="8"/>
        <v>32</v>
      </c>
      <c r="C55">
        <f t="shared" si="9"/>
        <v>486</v>
      </c>
      <c r="D55">
        <f t="shared" ca="1" si="2"/>
        <v>-3.3000000000000002E-2</v>
      </c>
      <c r="E55">
        <f t="shared" ca="1" si="10"/>
        <v>0</v>
      </c>
      <c r="F55">
        <f t="shared" ca="1" si="11"/>
        <v>31</v>
      </c>
      <c r="G55">
        <f t="shared" ca="1" si="12"/>
        <v>32</v>
      </c>
      <c r="M55">
        <v>-401</v>
      </c>
      <c r="N55">
        <v>-9.6110000000000007</v>
      </c>
    </row>
    <row r="56" spans="1:14">
      <c r="A56" s="54">
        <f>formulas!O143</f>
        <v>0</v>
      </c>
      <c r="B56" s="33">
        <f t="shared" ca="1" si="8"/>
        <v>32</v>
      </c>
      <c r="C56">
        <f t="shared" si="9"/>
        <v>486</v>
      </c>
      <c r="D56">
        <f t="shared" ca="1" si="2"/>
        <v>-3.3000000000000002E-2</v>
      </c>
      <c r="E56">
        <f t="shared" ca="1" si="10"/>
        <v>0</v>
      </c>
      <c r="F56">
        <f t="shared" ca="1" si="11"/>
        <v>31</v>
      </c>
      <c r="G56">
        <f t="shared" ca="1" si="12"/>
        <v>32</v>
      </c>
      <c r="M56">
        <v>-400</v>
      </c>
      <c r="N56">
        <v>-9.6039999999999992</v>
      </c>
    </row>
    <row r="57" spans="1:14">
      <c r="A57" s="54">
        <f>formulas!O144</f>
        <v>0</v>
      </c>
      <c r="B57" s="33">
        <f t="shared" ca="1" si="8"/>
        <v>32</v>
      </c>
      <c r="C57">
        <f t="shared" si="9"/>
        <v>486</v>
      </c>
      <c r="D57">
        <f t="shared" ca="1" si="2"/>
        <v>-3.3000000000000002E-2</v>
      </c>
      <c r="E57">
        <f t="shared" ca="1" si="10"/>
        <v>0</v>
      </c>
      <c r="F57">
        <f t="shared" ca="1" si="11"/>
        <v>31</v>
      </c>
      <c r="G57">
        <f t="shared" ca="1" si="12"/>
        <v>32</v>
      </c>
      <c r="M57">
        <v>-399</v>
      </c>
      <c r="N57">
        <v>-9.5969999999999995</v>
      </c>
    </row>
    <row r="58" spans="1:14">
      <c r="A58" s="54">
        <f>formulas!O145</f>
        <v>0</v>
      </c>
      <c r="B58" s="33">
        <f t="shared" ca="1" si="8"/>
        <v>32</v>
      </c>
      <c r="C58">
        <f t="shared" si="9"/>
        <v>486</v>
      </c>
      <c r="D58">
        <f t="shared" ca="1" si="2"/>
        <v>-3.3000000000000002E-2</v>
      </c>
      <c r="E58">
        <f t="shared" ca="1" si="10"/>
        <v>0</v>
      </c>
      <c r="F58">
        <f t="shared" ca="1" si="11"/>
        <v>31</v>
      </c>
      <c r="G58">
        <f t="shared" ca="1" si="12"/>
        <v>32</v>
      </c>
      <c r="M58">
        <v>-398</v>
      </c>
      <c r="N58">
        <v>-9.5890000000000004</v>
      </c>
    </row>
    <row r="59" spans="1:14">
      <c r="A59" s="54">
        <f>formulas!O146</f>
        <v>0</v>
      </c>
      <c r="B59" s="33">
        <f t="shared" ca="1" si="8"/>
        <v>32</v>
      </c>
      <c r="C59">
        <f t="shared" si="9"/>
        <v>486</v>
      </c>
      <c r="D59">
        <f t="shared" ca="1" si="2"/>
        <v>-3.3000000000000002E-2</v>
      </c>
      <c r="E59">
        <f t="shared" ca="1" si="10"/>
        <v>0</v>
      </c>
      <c r="F59">
        <f t="shared" ca="1" si="11"/>
        <v>31</v>
      </c>
      <c r="G59">
        <f t="shared" ca="1" si="12"/>
        <v>32</v>
      </c>
      <c r="M59">
        <v>-397</v>
      </c>
      <c r="N59">
        <v>-9.5809999999999995</v>
      </c>
    </row>
    <row r="60" spans="1:14">
      <c r="A60" s="54">
        <f>formulas!O147</f>
        <v>0</v>
      </c>
      <c r="B60" s="33">
        <f t="shared" ca="1" si="8"/>
        <v>32</v>
      </c>
      <c r="C60">
        <f t="shared" si="9"/>
        <v>486</v>
      </c>
      <c r="D60">
        <f t="shared" ca="1" si="2"/>
        <v>-3.3000000000000002E-2</v>
      </c>
      <c r="E60">
        <f t="shared" ca="1" si="10"/>
        <v>0</v>
      </c>
      <c r="F60">
        <f t="shared" ca="1" si="11"/>
        <v>31</v>
      </c>
      <c r="G60">
        <f t="shared" ca="1" si="12"/>
        <v>32</v>
      </c>
      <c r="M60">
        <v>-396</v>
      </c>
      <c r="N60">
        <v>-9.5739999999999998</v>
      </c>
    </row>
    <row r="61" spans="1:14">
      <c r="A61" s="54">
        <f>formulas!O148</f>
        <v>0</v>
      </c>
      <c r="B61" s="33">
        <f t="shared" ca="1" si="8"/>
        <v>32</v>
      </c>
      <c r="C61">
        <f t="shared" si="9"/>
        <v>486</v>
      </c>
      <c r="D61">
        <f t="shared" ca="1" si="2"/>
        <v>-3.3000000000000002E-2</v>
      </c>
      <c r="E61">
        <f t="shared" ca="1" si="10"/>
        <v>0</v>
      </c>
      <c r="F61">
        <f t="shared" ca="1" si="11"/>
        <v>31</v>
      </c>
      <c r="G61">
        <f t="shared" ca="1" si="12"/>
        <v>32</v>
      </c>
      <c r="M61">
        <v>-395</v>
      </c>
      <c r="N61">
        <v>-9.5660000000000007</v>
      </c>
    </row>
    <row r="62" spans="1:14">
      <c r="A62" s="54">
        <f>formulas!O149</f>
        <v>0</v>
      </c>
      <c r="B62" s="33">
        <f t="shared" ca="1" si="8"/>
        <v>32</v>
      </c>
      <c r="C62">
        <f t="shared" si="9"/>
        <v>486</v>
      </c>
      <c r="D62">
        <f t="shared" ca="1" si="2"/>
        <v>-3.3000000000000002E-2</v>
      </c>
      <c r="E62">
        <f t="shared" ca="1" si="10"/>
        <v>0</v>
      </c>
      <c r="F62">
        <f t="shared" ca="1" si="11"/>
        <v>31</v>
      </c>
      <c r="G62">
        <f t="shared" ca="1" si="12"/>
        <v>32</v>
      </c>
      <c r="M62">
        <v>-394</v>
      </c>
      <c r="N62">
        <v>-9.5579999999999998</v>
      </c>
    </row>
    <row r="63" spans="1:14">
      <c r="A63" s="54">
        <f>formulas!O150</f>
        <v>0</v>
      </c>
      <c r="B63" s="33">
        <f t="shared" ca="1" si="8"/>
        <v>32</v>
      </c>
      <c r="C63">
        <f t="shared" si="9"/>
        <v>486</v>
      </c>
      <c r="D63">
        <f t="shared" ca="1" si="2"/>
        <v>-3.3000000000000002E-2</v>
      </c>
      <c r="E63">
        <f t="shared" ca="1" si="10"/>
        <v>0</v>
      </c>
      <c r="F63">
        <f t="shared" ca="1" si="11"/>
        <v>31</v>
      </c>
      <c r="G63">
        <f t="shared" ca="1" si="12"/>
        <v>32</v>
      </c>
      <c r="M63">
        <v>-393</v>
      </c>
      <c r="N63">
        <v>-9.5500000000000007</v>
      </c>
    </row>
    <row r="64" spans="1:14">
      <c r="A64" s="54">
        <f>formulas!O151</f>
        <v>0</v>
      </c>
      <c r="B64" s="33">
        <f t="shared" ca="1" si="8"/>
        <v>32</v>
      </c>
      <c r="C64">
        <f t="shared" si="9"/>
        <v>486</v>
      </c>
      <c r="D64">
        <f t="shared" ca="1" si="2"/>
        <v>-3.3000000000000002E-2</v>
      </c>
      <c r="E64">
        <f t="shared" ca="1" si="10"/>
        <v>0</v>
      </c>
      <c r="F64">
        <f t="shared" ca="1" si="11"/>
        <v>31</v>
      </c>
      <c r="G64">
        <f t="shared" ca="1" si="12"/>
        <v>32</v>
      </c>
      <c r="M64">
        <v>-392</v>
      </c>
      <c r="N64">
        <v>-9.5419999999999998</v>
      </c>
    </row>
    <row r="65" spans="1:14">
      <c r="A65" s="54">
        <f>formulas!O152</f>
        <v>0</v>
      </c>
      <c r="B65" s="33">
        <f t="shared" ca="1" si="8"/>
        <v>32</v>
      </c>
      <c r="C65">
        <f t="shared" si="9"/>
        <v>486</v>
      </c>
      <c r="D65">
        <f t="shared" ca="1" si="2"/>
        <v>-3.3000000000000002E-2</v>
      </c>
      <c r="E65">
        <f t="shared" ca="1" si="10"/>
        <v>0</v>
      </c>
      <c r="F65">
        <f t="shared" ca="1" si="11"/>
        <v>31</v>
      </c>
      <c r="G65">
        <f t="shared" ca="1" si="12"/>
        <v>32</v>
      </c>
      <c r="M65">
        <v>-391</v>
      </c>
      <c r="N65">
        <v>-9.5340000000000007</v>
      </c>
    </row>
    <row r="66" spans="1:14">
      <c r="A66" s="54">
        <f>formulas!O153</f>
        <v>0</v>
      </c>
      <c r="B66" s="33">
        <f t="shared" ca="1" si="8"/>
        <v>32</v>
      </c>
      <c r="C66">
        <f t="shared" si="9"/>
        <v>486</v>
      </c>
      <c r="D66">
        <f t="shared" ca="1" si="2"/>
        <v>-3.3000000000000002E-2</v>
      </c>
      <c r="E66">
        <f t="shared" ca="1" si="10"/>
        <v>0</v>
      </c>
      <c r="F66">
        <f t="shared" ca="1" si="11"/>
        <v>31</v>
      </c>
      <c r="G66">
        <f t="shared" ca="1" si="12"/>
        <v>32</v>
      </c>
      <c r="M66">
        <v>-390</v>
      </c>
      <c r="N66">
        <v>-9.5250000000000004</v>
      </c>
    </row>
    <row r="67" spans="1:14">
      <c r="A67" s="54">
        <f>formulas!O154</f>
        <v>0</v>
      </c>
      <c r="B67" s="33">
        <f t="shared" ca="1" si="8"/>
        <v>32</v>
      </c>
      <c r="C67">
        <f t="shared" si="9"/>
        <v>486</v>
      </c>
      <c r="D67">
        <f t="shared" ref="D67:D130" ca="1" si="13">INDIRECT(ADDRESS(C67+1,14))</f>
        <v>-3.3000000000000002E-2</v>
      </c>
      <c r="E67">
        <f t="shared" ca="1" si="10"/>
        <v>0</v>
      </c>
      <c r="F67">
        <f t="shared" ca="1" si="11"/>
        <v>31</v>
      </c>
      <c r="G67">
        <f t="shared" ca="1" si="12"/>
        <v>32</v>
      </c>
      <c r="M67">
        <v>-389</v>
      </c>
      <c r="N67">
        <v>-9.5169999999999995</v>
      </c>
    </row>
    <row r="68" spans="1:14">
      <c r="A68" s="54">
        <f>formulas!O155</f>
        <v>0</v>
      </c>
      <c r="B68" s="33">
        <f t="shared" ca="1" si="8"/>
        <v>32</v>
      </c>
      <c r="C68">
        <f t="shared" si="9"/>
        <v>486</v>
      </c>
      <c r="D68">
        <f t="shared" ca="1" si="13"/>
        <v>-3.3000000000000002E-2</v>
      </c>
      <c r="E68">
        <f t="shared" ca="1" si="10"/>
        <v>0</v>
      </c>
      <c r="F68">
        <f t="shared" ca="1" si="11"/>
        <v>31</v>
      </c>
      <c r="G68">
        <f t="shared" ca="1" si="12"/>
        <v>32</v>
      </c>
      <c r="M68">
        <v>-388</v>
      </c>
      <c r="N68">
        <v>-9.5079999999999991</v>
      </c>
    </row>
    <row r="69" spans="1:14">
      <c r="A69" s="54">
        <f>formulas!O156</f>
        <v>0</v>
      </c>
      <c r="B69" s="33">
        <f t="shared" ca="1" si="8"/>
        <v>32</v>
      </c>
      <c r="C69">
        <f t="shared" si="9"/>
        <v>486</v>
      </c>
      <c r="D69">
        <f t="shared" ca="1" si="13"/>
        <v>-3.3000000000000002E-2</v>
      </c>
      <c r="E69">
        <f t="shared" ca="1" si="10"/>
        <v>0</v>
      </c>
      <c r="F69">
        <f t="shared" ca="1" si="11"/>
        <v>31</v>
      </c>
      <c r="G69">
        <f t="shared" ca="1" si="12"/>
        <v>32</v>
      </c>
      <c r="M69">
        <v>-387</v>
      </c>
      <c r="N69">
        <v>-9.5</v>
      </c>
    </row>
    <row r="70" spans="1:14">
      <c r="A70" s="54">
        <f>formulas!O157</f>
        <v>0</v>
      </c>
      <c r="B70" s="33">
        <f t="shared" ca="1" si="8"/>
        <v>32</v>
      </c>
      <c r="C70">
        <f t="shared" si="9"/>
        <v>486</v>
      </c>
      <c r="D70">
        <f t="shared" ca="1" si="13"/>
        <v>-3.3000000000000002E-2</v>
      </c>
      <c r="E70">
        <f t="shared" ca="1" si="10"/>
        <v>0</v>
      </c>
      <c r="F70">
        <f t="shared" ca="1" si="11"/>
        <v>31</v>
      </c>
      <c r="G70">
        <f t="shared" ca="1" si="12"/>
        <v>32</v>
      </c>
      <c r="M70">
        <v>-386</v>
      </c>
      <c r="N70">
        <v>-9.4909999999999997</v>
      </c>
    </row>
    <row r="71" spans="1:14">
      <c r="A71" s="54">
        <f>formulas!O158</f>
        <v>0</v>
      </c>
      <c r="B71" s="33">
        <f t="shared" ca="1" si="8"/>
        <v>32</v>
      </c>
      <c r="C71">
        <f t="shared" si="9"/>
        <v>486</v>
      </c>
      <c r="D71">
        <f t="shared" ca="1" si="13"/>
        <v>-3.3000000000000002E-2</v>
      </c>
      <c r="E71">
        <f t="shared" ca="1" si="10"/>
        <v>0</v>
      </c>
      <c r="F71">
        <f t="shared" ca="1" si="11"/>
        <v>31</v>
      </c>
      <c r="G71">
        <f t="shared" ca="1" si="12"/>
        <v>32</v>
      </c>
      <c r="M71">
        <v>-385</v>
      </c>
      <c r="N71">
        <v>-9.4819999999999993</v>
      </c>
    </row>
    <row r="72" spans="1:14">
      <c r="A72" s="54">
        <f>formulas!O159</f>
        <v>0</v>
      </c>
      <c r="B72" s="33">
        <f t="shared" ca="1" si="8"/>
        <v>32</v>
      </c>
      <c r="C72">
        <f t="shared" si="9"/>
        <v>486</v>
      </c>
      <c r="D72">
        <f t="shared" ca="1" si="13"/>
        <v>-3.3000000000000002E-2</v>
      </c>
      <c r="E72">
        <f t="shared" ca="1" si="10"/>
        <v>0</v>
      </c>
      <c r="F72">
        <f t="shared" ca="1" si="11"/>
        <v>31</v>
      </c>
      <c r="G72">
        <f t="shared" ca="1" si="12"/>
        <v>32</v>
      </c>
      <c r="M72">
        <v>-384</v>
      </c>
      <c r="N72">
        <v>-9.4730000000000008</v>
      </c>
    </row>
    <row r="73" spans="1:14">
      <c r="A73" s="54">
        <f>formulas!O160</f>
        <v>0</v>
      </c>
      <c r="B73" s="33">
        <f t="shared" ca="1" si="8"/>
        <v>32</v>
      </c>
      <c r="C73">
        <f t="shared" si="9"/>
        <v>486</v>
      </c>
      <c r="D73">
        <f t="shared" ca="1" si="13"/>
        <v>-3.3000000000000002E-2</v>
      </c>
      <c r="E73">
        <f t="shared" ca="1" si="10"/>
        <v>0</v>
      </c>
      <c r="F73">
        <f t="shared" ca="1" si="11"/>
        <v>31</v>
      </c>
      <c r="G73">
        <f t="shared" ca="1" si="12"/>
        <v>32</v>
      </c>
      <c r="M73">
        <v>-383</v>
      </c>
      <c r="N73">
        <v>-9.4640000000000004</v>
      </c>
    </row>
    <row r="74" spans="1:14">
      <c r="A74" s="54">
        <f>formulas!O161</f>
        <v>0</v>
      </c>
      <c r="B74" s="33">
        <f t="shared" ca="1" si="8"/>
        <v>32</v>
      </c>
      <c r="C74">
        <f t="shared" si="9"/>
        <v>486</v>
      </c>
      <c r="D74">
        <f t="shared" ca="1" si="13"/>
        <v>-3.3000000000000002E-2</v>
      </c>
      <c r="E74">
        <f t="shared" ca="1" si="10"/>
        <v>0</v>
      </c>
      <c r="F74">
        <f t="shared" ca="1" si="11"/>
        <v>31</v>
      </c>
      <c r="G74">
        <f t="shared" ca="1" si="12"/>
        <v>32</v>
      </c>
      <c r="M74">
        <v>-382</v>
      </c>
      <c r="N74">
        <v>-9.4550000000000001</v>
      </c>
    </row>
    <row r="75" spans="1:14">
      <c r="A75" s="54">
        <f>formulas!O162</f>
        <v>0</v>
      </c>
      <c r="B75" s="33">
        <f t="shared" ca="1" si="8"/>
        <v>32</v>
      </c>
      <c r="C75">
        <f t="shared" si="9"/>
        <v>486</v>
      </c>
      <c r="D75">
        <f t="shared" ca="1" si="13"/>
        <v>-3.3000000000000002E-2</v>
      </c>
      <c r="E75">
        <f t="shared" ca="1" si="10"/>
        <v>0</v>
      </c>
      <c r="F75">
        <f t="shared" ca="1" si="11"/>
        <v>31</v>
      </c>
      <c r="G75">
        <f t="shared" ca="1" si="12"/>
        <v>32</v>
      </c>
      <c r="M75">
        <v>-381</v>
      </c>
      <c r="N75">
        <v>-9.4459999999999997</v>
      </c>
    </row>
    <row r="76" spans="1:14">
      <c r="A76" s="54">
        <f>formulas!O163</f>
        <v>0</v>
      </c>
      <c r="B76" s="33">
        <f t="shared" ca="1" si="8"/>
        <v>32</v>
      </c>
      <c r="C76">
        <f t="shared" si="9"/>
        <v>486</v>
      </c>
      <c r="D76">
        <f t="shared" ca="1" si="13"/>
        <v>-3.3000000000000002E-2</v>
      </c>
      <c r="E76">
        <f t="shared" ca="1" si="10"/>
        <v>0</v>
      </c>
      <c r="F76">
        <f t="shared" ca="1" si="11"/>
        <v>31</v>
      </c>
      <c r="G76">
        <f t="shared" ca="1" si="12"/>
        <v>32</v>
      </c>
      <c r="M76">
        <v>-380</v>
      </c>
      <c r="N76">
        <v>-9.4359999999999999</v>
      </c>
    </row>
    <row r="77" spans="1:14">
      <c r="A77" s="54">
        <f>formulas!O164</f>
        <v>0</v>
      </c>
      <c r="B77" s="33">
        <f t="shared" ca="1" si="8"/>
        <v>32</v>
      </c>
      <c r="C77">
        <f t="shared" si="9"/>
        <v>486</v>
      </c>
      <c r="D77">
        <f t="shared" ca="1" si="13"/>
        <v>-3.3000000000000002E-2</v>
      </c>
      <c r="E77">
        <f t="shared" ca="1" si="10"/>
        <v>0</v>
      </c>
      <c r="F77">
        <f t="shared" ca="1" si="11"/>
        <v>31</v>
      </c>
      <c r="G77">
        <f t="shared" ca="1" si="12"/>
        <v>32</v>
      </c>
      <c r="M77">
        <v>-379</v>
      </c>
      <c r="N77">
        <v>-9.4269999999999996</v>
      </c>
    </row>
    <row r="78" spans="1:14">
      <c r="A78" s="54">
        <f>formulas!O165</f>
        <v>0</v>
      </c>
      <c r="B78" s="33">
        <f t="shared" ca="1" si="8"/>
        <v>32</v>
      </c>
      <c r="C78">
        <f t="shared" si="9"/>
        <v>486</v>
      </c>
      <c r="D78">
        <f t="shared" ca="1" si="13"/>
        <v>-3.3000000000000002E-2</v>
      </c>
      <c r="E78">
        <f t="shared" ca="1" si="10"/>
        <v>0</v>
      </c>
      <c r="F78">
        <f t="shared" ca="1" si="11"/>
        <v>31</v>
      </c>
      <c r="G78">
        <f t="shared" ca="1" si="12"/>
        <v>32</v>
      </c>
      <c r="M78">
        <v>-378</v>
      </c>
      <c r="N78">
        <v>-9.4169999999999998</v>
      </c>
    </row>
    <row r="79" spans="1:14">
      <c r="A79" s="54">
        <f>formulas!O166</f>
        <v>0</v>
      </c>
      <c r="B79" s="33">
        <f t="shared" ca="1" si="8"/>
        <v>32</v>
      </c>
      <c r="C79">
        <f t="shared" si="9"/>
        <v>486</v>
      </c>
      <c r="D79">
        <f t="shared" ca="1" si="13"/>
        <v>-3.3000000000000002E-2</v>
      </c>
      <c r="E79">
        <f t="shared" ca="1" si="10"/>
        <v>0</v>
      </c>
      <c r="F79">
        <f t="shared" ca="1" si="11"/>
        <v>31</v>
      </c>
      <c r="G79">
        <f t="shared" ca="1" si="12"/>
        <v>32</v>
      </c>
      <c r="M79">
        <v>-377</v>
      </c>
      <c r="N79">
        <v>-9.4079999999999995</v>
      </c>
    </row>
    <row r="80" spans="1:14">
      <c r="A80" s="54">
        <f>formulas!O167</f>
        <v>0</v>
      </c>
      <c r="B80" s="33">
        <f t="shared" ca="1" si="8"/>
        <v>32</v>
      </c>
      <c r="C80">
        <f t="shared" si="9"/>
        <v>486</v>
      </c>
      <c r="D80">
        <f t="shared" ca="1" si="13"/>
        <v>-3.3000000000000002E-2</v>
      </c>
      <c r="E80">
        <f t="shared" ca="1" si="10"/>
        <v>0</v>
      </c>
      <c r="F80">
        <f t="shared" ca="1" si="11"/>
        <v>31</v>
      </c>
      <c r="G80">
        <f t="shared" ca="1" si="12"/>
        <v>32</v>
      </c>
      <c r="M80">
        <v>-376</v>
      </c>
      <c r="N80">
        <v>-9.3979999999999997</v>
      </c>
    </row>
    <row r="81" spans="1:14">
      <c r="A81" s="54">
        <f>formulas!O168</f>
        <v>0</v>
      </c>
      <c r="B81" s="33">
        <f t="shared" ca="1" si="8"/>
        <v>32</v>
      </c>
      <c r="C81">
        <f t="shared" si="9"/>
        <v>486</v>
      </c>
      <c r="D81">
        <f t="shared" ca="1" si="13"/>
        <v>-3.3000000000000002E-2</v>
      </c>
      <c r="E81">
        <f t="shared" ca="1" si="10"/>
        <v>0</v>
      </c>
      <c r="F81">
        <f t="shared" ca="1" si="11"/>
        <v>31</v>
      </c>
      <c r="G81">
        <f t="shared" ca="1" si="12"/>
        <v>32</v>
      </c>
      <c r="M81">
        <v>-375</v>
      </c>
      <c r="N81">
        <v>-9.3879999999999999</v>
      </c>
    </row>
    <row r="82" spans="1:14">
      <c r="A82" s="54">
        <f>formulas!O169</f>
        <v>0</v>
      </c>
      <c r="B82" s="33">
        <f t="shared" ca="1" si="8"/>
        <v>32</v>
      </c>
      <c r="C82">
        <f t="shared" si="9"/>
        <v>486</v>
      </c>
      <c r="D82">
        <f t="shared" ca="1" si="13"/>
        <v>-3.3000000000000002E-2</v>
      </c>
      <c r="E82">
        <f t="shared" ca="1" si="10"/>
        <v>0</v>
      </c>
      <c r="F82">
        <f t="shared" ca="1" si="11"/>
        <v>31</v>
      </c>
      <c r="G82">
        <f t="shared" ca="1" si="12"/>
        <v>32</v>
      </c>
      <c r="M82">
        <v>-374</v>
      </c>
      <c r="N82">
        <v>-9.3780000000000001</v>
      </c>
    </row>
    <row r="83" spans="1:14">
      <c r="A83" s="54">
        <f>formulas!O170</f>
        <v>0</v>
      </c>
      <c r="B83" s="33">
        <f t="shared" ca="1" si="8"/>
        <v>32</v>
      </c>
      <c r="C83">
        <f t="shared" si="9"/>
        <v>486</v>
      </c>
      <c r="D83">
        <f t="shared" ca="1" si="13"/>
        <v>-3.3000000000000002E-2</v>
      </c>
      <c r="E83">
        <f t="shared" ca="1" si="10"/>
        <v>0</v>
      </c>
      <c r="F83">
        <f t="shared" ca="1" si="11"/>
        <v>31</v>
      </c>
      <c r="G83">
        <f t="shared" ca="1" si="12"/>
        <v>32</v>
      </c>
      <c r="M83">
        <v>-373</v>
      </c>
      <c r="N83">
        <v>-9.3680000000000003</v>
      </c>
    </row>
    <row r="84" spans="1:14">
      <c r="A84" s="54">
        <f>formulas!O171</f>
        <v>0</v>
      </c>
      <c r="B84" s="33">
        <f t="shared" ca="1" si="8"/>
        <v>32</v>
      </c>
      <c r="C84">
        <f t="shared" si="9"/>
        <v>486</v>
      </c>
      <c r="D84">
        <f t="shared" ca="1" si="13"/>
        <v>-3.3000000000000002E-2</v>
      </c>
      <c r="E84">
        <f t="shared" ca="1" si="10"/>
        <v>0</v>
      </c>
      <c r="F84">
        <f t="shared" ca="1" si="11"/>
        <v>31</v>
      </c>
      <c r="G84">
        <f t="shared" ca="1" si="12"/>
        <v>32</v>
      </c>
      <c r="M84">
        <v>-372</v>
      </c>
      <c r="N84">
        <v>-9.3580000000000005</v>
      </c>
    </row>
    <row r="85" spans="1:14">
      <c r="A85" s="54">
        <f>formulas!O172</f>
        <v>0</v>
      </c>
      <c r="B85" s="33">
        <f t="shared" ca="1" si="8"/>
        <v>32</v>
      </c>
      <c r="C85">
        <f t="shared" si="9"/>
        <v>486</v>
      </c>
      <c r="D85">
        <f t="shared" ca="1" si="13"/>
        <v>-3.3000000000000002E-2</v>
      </c>
      <c r="E85">
        <f t="shared" ca="1" si="10"/>
        <v>0</v>
      </c>
      <c r="F85">
        <f t="shared" ca="1" si="11"/>
        <v>31</v>
      </c>
      <c r="G85">
        <f t="shared" ca="1" si="12"/>
        <v>32</v>
      </c>
      <c r="M85">
        <v>-371</v>
      </c>
      <c r="N85">
        <v>-9.3480000000000008</v>
      </c>
    </row>
    <row r="86" spans="1:14">
      <c r="A86" s="54">
        <f>formulas!O173</f>
        <v>0</v>
      </c>
      <c r="B86" s="33">
        <f t="shared" ca="1" si="8"/>
        <v>32</v>
      </c>
      <c r="C86">
        <f t="shared" si="9"/>
        <v>486</v>
      </c>
      <c r="D86">
        <f t="shared" ca="1" si="13"/>
        <v>-3.3000000000000002E-2</v>
      </c>
      <c r="E86">
        <f t="shared" ca="1" si="10"/>
        <v>0</v>
      </c>
      <c r="F86">
        <f t="shared" ca="1" si="11"/>
        <v>31</v>
      </c>
      <c r="G86">
        <f t="shared" ca="1" si="12"/>
        <v>32</v>
      </c>
      <c r="M86">
        <v>-370</v>
      </c>
      <c r="N86">
        <v>-9.3379999999999992</v>
      </c>
    </row>
    <row r="87" spans="1:14">
      <c r="A87" s="54">
        <f>formulas!O174</f>
        <v>0</v>
      </c>
      <c r="B87" s="33">
        <f t="shared" ca="1" si="8"/>
        <v>32</v>
      </c>
      <c r="C87">
        <f t="shared" si="9"/>
        <v>486</v>
      </c>
      <c r="D87">
        <f t="shared" ca="1" si="13"/>
        <v>-3.3000000000000002E-2</v>
      </c>
      <c r="E87">
        <f t="shared" ca="1" si="10"/>
        <v>0</v>
      </c>
      <c r="F87">
        <f t="shared" ca="1" si="11"/>
        <v>31</v>
      </c>
      <c r="G87">
        <f t="shared" ca="1" si="12"/>
        <v>32</v>
      </c>
      <c r="M87">
        <v>-369</v>
      </c>
      <c r="N87">
        <v>-9.327</v>
      </c>
    </row>
    <row r="88" spans="1:14">
      <c r="A88" s="54">
        <f>formulas!O175</f>
        <v>0</v>
      </c>
      <c r="B88" s="33">
        <f t="shared" ca="1" si="8"/>
        <v>32</v>
      </c>
      <c r="C88">
        <f t="shared" si="9"/>
        <v>486</v>
      </c>
      <c r="D88">
        <f t="shared" ca="1" si="13"/>
        <v>-3.3000000000000002E-2</v>
      </c>
      <c r="E88">
        <f t="shared" ca="1" si="10"/>
        <v>0</v>
      </c>
      <c r="F88">
        <f t="shared" ca="1" si="11"/>
        <v>31</v>
      </c>
      <c r="G88">
        <f t="shared" ca="1" si="12"/>
        <v>32</v>
      </c>
      <c r="M88">
        <v>-368</v>
      </c>
      <c r="N88">
        <v>-9.3170000000000002</v>
      </c>
    </row>
    <row r="89" spans="1:14">
      <c r="A89" s="54">
        <f>formulas!O176</f>
        <v>0</v>
      </c>
      <c r="B89" s="33">
        <f t="shared" ca="1" si="8"/>
        <v>32</v>
      </c>
      <c r="C89">
        <f t="shared" si="9"/>
        <v>486</v>
      </c>
      <c r="D89">
        <f t="shared" ca="1" si="13"/>
        <v>-3.3000000000000002E-2</v>
      </c>
      <c r="E89">
        <f t="shared" ca="1" si="10"/>
        <v>0</v>
      </c>
      <c r="F89">
        <f t="shared" ca="1" si="11"/>
        <v>31</v>
      </c>
      <c r="G89">
        <f t="shared" ca="1" si="12"/>
        <v>32</v>
      </c>
      <c r="M89">
        <v>-367</v>
      </c>
      <c r="N89">
        <v>-9.3059999999999992</v>
      </c>
    </row>
    <row r="90" spans="1:14">
      <c r="A90" s="54">
        <f>formulas!O177</f>
        <v>0</v>
      </c>
      <c r="B90" s="33">
        <f t="shared" ca="1" si="8"/>
        <v>32</v>
      </c>
      <c r="C90">
        <f t="shared" si="9"/>
        <v>486</v>
      </c>
      <c r="D90">
        <f t="shared" ca="1" si="13"/>
        <v>-3.3000000000000002E-2</v>
      </c>
      <c r="E90">
        <f t="shared" ca="1" si="10"/>
        <v>0</v>
      </c>
      <c r="F90">
        <f t="shared" ca="1" si="11"/>
        <v>31</v>
      </c>
      <c r="G90">
        <f t="shared" ca="1" si="12"/>
        <v>32</v>
      </c>
      <c r="M90">
        <v>-366</v>
      </c>
      <c r="N90">
        <v>-9.2949999999999999</v>
      </c>
    </row>
    <row r="91" spans="1:14">
      <c r="A91" s="54">
        <f>formulas!O178</f>
        <v>0</v>
      </c>
      <c r="B91" s="33">
        <f t="shared" ca="1" si="8"/>
        <v>32</v>
      </c>
      <c r="C91">
        <f t="shared" si="9"/>
        <v>486</v>
      </c>
      <c r="D91">
        <f t="shared" ca="1" si="13"/>
        <v>-3.3000000000000002E-2</v>
      </c>
      <c r="E91">
        <f t="shared" ca="1" si="10"/>
        <v>0</v>
      </c>
      <c r="F91">
        <f t="shared" ca="1" si="11"/>
        <v>31</v>
      </c>
      <c r="G91">
        <f t="shared" ca="1" si="12"/>
        <v>32</v>
      </c>
      <c r="M91">
        <v>-365</v>
      </c>
      <c r="N91">
        <v>-9.2850000000000001</v>
      </c>
    </row>
    <row r="92" spans="1:14">
      <c r="A92" s="54">
        <f>formulas!O179</f>
        <v>0</v>
      </c>
      <c r="B92" s="33">
        <f t="shared" ca="1" si="8"/>
        <v>32</v>
      </c>
      <c r="C92">
        <f t="shared" si="9"/>
        <v>486</v>
      </c>
      <c r="D92">
        <f t="shared" ca="1" si="13"/>
        <v>-3.3000000000000002E-2</v>
      </c>
      <c r="E92">
        <f t="shared" ca="1" si="10"/>
        <v>0</v>
      </c>
      <c r="F92">
        <f t="shared" ca="1" si="11"/>
        <v>31</v>
      </c>
      <c r="G92">
        <f t="shared" ca="1" si="12"/>
        <v>32</v>
      </c>
      <c r="M92">
        <v>-364</v>
      </c>
      <c r="N92">
        <v>-9.2739999999999991</v>
      </c>
    </row>
    <row r="93" spans="1:14">
      <c r="A93" s="54">
        <f>formulas!O180</f>
        <v>0</v>
      </c>
      <c r="B93" s="33">
        <f t="shared" ca="1" si="8"/>
        <v>32</v>
      </c>
      <c r="C93">
        <f t="shared" si="9"/>
        <v>486</v>
      </c>
      <c r="D93">
        <f t="shared" ca="1" si="13"/>
        <v>-3.3000000000000002E-2</v>
      </c>
      <c r="E93">
        <f t="shared" ca="1" si="10"/>
        <v>0</v>
      </c>
      <c r="F93">
        <f t="shared" ca="1" si="11"/>
        <v>31</v>
      </c>
      <c r="G93">
        <f t="shared" ca="1" si="12"/>
        <v>32</v>
      </c>
      <c r="M93">
        <v>-363</v>
      </c>
      <c r="N93">
        <v>-9.2629999999999999</v>
      </c>
    </row>
    <row r="94" spans="1:14">
      <c r="A94" s="54">
        <f>formulas!O181</f>
        <v>0</v>
      </c>
      <c r="B94" s="33">
        <f t="shared" ca="1" si="8"/>
        <v>32</v>
      </c>
      <c r="C94">
        <f t="shared" si="9"/>
        <v>486</v>
      </c>
      <c r="D94">
        <f t="shared" ca="1" si="13"/>
        <v>-3.3000000000000002E-2</v>
      </c>
      <c r="E94">
        <f t="shared" ca="1" si="10"/>
        <v>0</v>
      </c>
      <c r="F94">
        <f t="shared" ca="1" si="11"/>
        <v>31</v>
      </c>
      <c r="G94">
        <f t="shared" ca="1" si="12"/>
        <v>32</v>
      </c>
      <c r="M94">
        <v>-362</v>
      </c>
      <c r="N94">
        <v>-9.2520000000000007</v>
      </c>
    </row>
    <row r="95" spans="1:14">
      <c r="A95" s="54">
        <f>formulas!O182</f>
        <v>0</v>
      </c>
      <c r="B95" s="33">
        <f t="shared" ca="1" si="8"/>
        <v>32</v>
      </c>
      <c r="C95">
        <f t="shared" si="9"/>
        <v>486</v>
      </c>
      <c r="D95">
        <f t="shared" ca="1" si="13"/>
        <v>-3.3000000000000002E-2</v>
      </c>
      <c r="E95">
        <f t="shared" ca="1" si="10"/>
        <v>0</v>
      </c>
      <c r="F95">
        <f t="shared" ca="1" si="11"/>
        <v>31</v>
      </c>
      <c r="G95">
        <f t="shared" ca="1" si="12"/>
        <v>32</v>
      </c>
      <c r="M95">
        <v>-361</v>
      </c>
      <c r="N95">
        <v>-9.2409999999999997</v>
      </c>
    </row>
    <row r="96" spans="1:14">
      <c r="A96" s="54">
        <f>formulas!O183</f>
        <v>0</v>
      </c>
      <c r="B96" s="33">
        <f t="shared" ca="1" si="8"/>
        <v>32</v>
      </c>
      <c r="C96">
        <f t="shared" si="9"/>
        <v>486</v>
      </c>
      <c r="D96">
        <f t="shared" ca="1" si="13"/>
        <v>-3.3000000000000002E-2</v>
      </c>
      <c r="E96">
        <f t="shared" ca="1" si="10"/>
        <v>0</v>
      </c>
      <c r="F96">
        <f t="shared" ca="1" si="11"/>
        <v>31</v>
      </c>
      <c r="G96">
        <f t="shared" ca="1" si="12"/>
        <v>32</v>
      </c>
      <c r="M96">
        <v>-360</v>
      </c>
      <c r="N96">
        <v>-9.2289999999999992</v>
      </c>
    </row>
    <row r="97" spans="1:14">
      <c r="A97" s="54">
        <f>formulas!O184</f>
        <v>0</v>
      </c>
      <c r="B97" s="33">
        <f t="shared" ca="1" si="8"/>
        <v>32</v>
      </c>
      <c r="C97">
        <f t="shared" si="9"/>
        <v>486</v>
      </c>
      <c r="D97">
        <f t="shared" ca="1" si="13"/>
        <v>-3.3000000000000002E-2</v>
      </c>
      <c r="E97">
        <f t="shared" ca="1" si="10"/>
        <v>0</v>
      </c>
      <c r="F97">
        <f t="shared" ca="1" si="11"/>
        <v>31</v>
      </c>
      <c r="G97">
        <f t="shared" ca="1" si="12"/>
        <v>32</v>
      </c>
      <c r="M97">
        <v>-359</v>
      </c>
      <c r="N97">
        <v>-9.218</v>
      </c>
    </row>
    <row r="98" spans="1:14">
      <c r="A98" s="54">
        <f>formulas!O185</f>
        <v>0</v>
      </c>
      <c r="B98" s="33">
        <f t="shared" ca="1" si="8"/>
        <v>32</v>
      </c>
      <c r="C98">
        <f t="shared" si="9"/>
        <v>486</v>
      </c>
      <c r="D98">
        <f t="shared" ca="1" si="13"/>
        <v>-3.3000000000000002E-2</v>
      </c>
      <c r="E98">
        <f t="shared" ca="1" si="10"/>
        <v>0</v>
      </c>
      <c r="F98">
        <f t="shared" ca="1" si="11"/>
        <v>31</v>
      </c>
      <c r="G98">
        <f t="shared" ca="1" si="12"/>
        <v>32</v>
      </c>
      <c r="M98">
        <v>-358</v>
      </c>
      <c r="N98">
        <v>-9.2070000000000007</v>
      </c>
    </row>
    <row r="99" spans="1:14">
      <c r="A99" s="54">
        <f>formulas!O186</f>
        <v>0</v>
      </c>
      <c r="B99" s="33">
        <f t="shared" ca="1" si="8"/>
        <v>32</v>
      </c>
      <c r="C99">
        <f t="shared" si="9"/>
        <v>486</v>
      </c>
      <c r="D99">
        <f t="shared" ca="1" si="13"/>
        <v>-3.3000000000000002E-2</v>
      </c>
      <c r="E99">
        <f t="shared" ca="1" si="10"/>
        <v>0</v>
      </c>
      <c r="F99">
        <f t="shared" ca="1" si="11"/>
        <v>31</v>
      </c>
      <c r="G99">
        <f t="shared" ca="1" si="12"/>
        <v>32</v>
      </c>
      <c r="M99">
        <v>-357</v>
      </c>
      <c r="N99">
        <v>-9.1950000000000003</v>
      </c>
    </row>
    <row r="100" spans="1:14">
      <c r="A100" s="54">
        <f>formulas!O187</f>
        <v>0</v>
      </c>
      <c r="B100" s="33">
        <f t="shared" ca="1" si="8"/>
        <v>32</v>
      </c>
      <c r="C100">
        <f t="shared" si="9"/>
        <v>486</v>
      </c>
      <c r="D100">
        <f t="shared" ca="1" si="13"/>
        <v>-3.3000000000000002E-2</v>
      </c>
      <c r="E100">
        <f t="shared" ca="1" si="10"/>
        <v>0</v>
      </c>
      <c r="F100">
        <f t="shared" ca="1" si="11"/>
        <v>31</v>
      </c>
      <c r="G100">
        <f t="shared" ca="1" si="12"/>
        <v>32</v>
      </c>
      <c r="M100">
        <v>-356</v>
      </c>
      <c r="N100">
        <v>-9.1839999999999993</v>
      </c>
    </row>
    <row r="101" spans="1:14">
      <c r="A101" s="54">
        <f>formulas!O188</f>
        <v>0</v>
      </c>
      <c r="B101" s="33">
        <f t="shared" ca="1" si="8"/>
        <v>32</v>
      </c>
      <c r="C101">
        <f t="shared" si="9"/>
        <v>486</v>
      </c>
      <c r="D101">
        <f t="shared" ca="1" si="13"/>
        <v>-3.3000000000000002E-2</v>
      </c>
      <c r="E101">
        <f t="shared" ca="1" si="10"/>
        <v>0</v>
      </c>
      <c r="F101">
        <f t="shared" ca="1" si="11"/>
        <v>31</v>
      </c>
      <c r="G101">
        <f t="shared" ca="1" si="12"/>
        <v>32</v>
      </c>
      <c r="M101">
        <v>-355</v>
      </c>
      <c r="N101">
        <v>-9.1720000000000006</v>
      </c>
    </row>
    <row r="102" spans="1:14">
      <c r="A102" s="54">
        <f>formulas!O189</f>
        <v>0</v>
      </c>
      <c r="B102" s="33">
        <f t="shared" ca="1" si="8"/>
        <v>32</v>
      </c>
      <c r="C102">
        <f t="shared" si="9"/>
        <v>486</v>
      </c>
      <c r="D102">
        <f t="shared" ca="1" si="13"/>
        <v>-3.3000000000000002E-2</v>
      </c>
      <c r="E102">
        <f t="shared" ca="1" si="10"/>
        <v>0</v>
      </c>
      <c r="F102">
        <f t="shared" ca="1" si="11"/>
        <v>31</v>
      </c>
      <c r="G102">
        <f t="shared" ca="1" si="12"/>
        <v>32</v>
      </c>
      <c r="M102">
        <v>-354</v>
      </c>
      <c r="N102">
        <v>-9.16</v>
      </c>
    </row>
    <row r="103" spans="1:14">
      <c r="A103" s="54">
        <f>formulas!O190</f>
        <v>0</v>
      </c>
      <c r="B103" s="33">
        <f t="shared" ca="1" si="8"/>
        <v>32</v>
      </c>
      <c r="C103">
        <f t="shared" si="9"/>
        <v>486</v>
      </c>
      <c r="D103">
        <f t="shared" ca="1" si="13"/>
        <v>-3.3000000000000002E-2</v>
      </c>
      <c r="E103">
        <f t="shared" ca="1" si="10"/>
        <v>0</v>
      </c>
      <c r="F103">
        <f t="shared" ca="1" si="11"/>
        <v>31</v>
      </c>
      <c r="G103">
        <f t="shared" ca="1" si="12"/>
        <v>32</v>
      </c>
      <c r="M103">
        <v>-353</v>
      </c>
      <c r="N103">
        <v>-9.1479999999999997</v>
      </c>
    </row>
    <row r="104" spans="1:14">
      <c r="A104" s="54">
        <f>formulas!O191</f>
        <v>0</v>
      </c>
      <c r="B104" s="33">
        <f t="shared" ca="1" si="8"/>
        <v>32</v>
      </c>
      <c r="C104">
        <f t="shared" si="9"/>
        <v>486</v>
      </c>
      <c r="D104">
        <f t="shared" ca="1" si="13"/>
        <v>-3.3000000000000002E-2</v>
      </c>
      <c r="E104">
        <f t="shared" ca="1" si="10"/>
        <v>0</v>
      </c>
      <c r="F104">
        <f t="shared" ca="1" si="11"/>
        <v>31</v>
      </c>
      <c r="G104">
        <f t="shared" ca="1" si="12"/>
        <v>32</v>
      </c>
      <c r="M104">
        <v>-352</v>
      </c>
      <c r="N104">
        <v>-9.1359999999999992</v>
      </c>
    </row>
    <row r="105" spans="1:14">
      <c r="A105" s="54">
        <f>formulas!O192</f>
        <v>0</v>
      </c>
      <c r="B105" s="33">
        <f t="shared" ca="1" si="8"/>
        <v>32</v>
      </c>
      <c r="C105">
        <f t="shared" si="9"/>
        <v>486</v>
      </c>
      <c r="D105">
        <f t="shared" ca="1" si="13"/>
        <v>-3.3000000000000002E-2</v>
      </c>
      <c r="E105">
        <f t="shared" ca="1" si="10"/>
        <v>0</v>
      </c>
      <c r="F105">
        <f t="shared" ca="1" si="11"/>
        <v>31</v>
      </c>
      <c r="G105">
        <f t="shared" ca="1" si="12"/>
        <v>32</v>
      </c>
      <c r="M105">
        <v>-351</v>
      </c>
      <c r="N105">
        <v>-9.1240000000000006</v>
      </c>
    </row>
    <row r="106" spans="1:14">
      <c r="A106" s="54">
        <f>formulas!O193</f>
        <v>0</v>
      </c>
      <c r="B106" s="33">
        <f t="shared" ca="1" si="8"/>
        <v>32</v>
      </c>
      <c r="C106">
        <f t="shared" si="9"/>
        <v>486</v>
      </c>
      <c r="D106">
        <f t="shared" ca="1" si="13"/>
        <v>-3.3000000000000002E-2</v>
      </c>
      <c r="E106">
        <f t="shared" ca="1" si="10"/>
        <v>0</v>
      </c>
      <c r="F106">
        <f t="shared" ca="1" si="11"/>
        <v>31</v>
      </c>
      <c r="G106">
        <f t="shared" ca="1" si="12"/>
        <v>32</v>
      </c>
      <c r="M106">
        <v>-350</v>
      </c>
      <c r="N106">
        <v>-9.1120000000000001</v>
      </c>
    </row>
    <row r="107" spans="1:14">
      <c r="A107" s="54">
        <f>formulas!O194</f>
        <v>0</v>
      </c>
      <c r="B107" s="33">
        <f t="shared" ca="1" si="8"/>
        <v>32</v>
      </c>
      <c r="C107">
        <f t="shared" si="9"/>
        <v>486</v>
      </c>
      <c r="D107">
        <f t="shared" ca="1" si="13"/>
        <v>-3.3000000000000002E-2</v>
      </c>
      <c r="E107">
        <f t="shared" ca="1" si="10"/>
        <v>0</v>
      </c>
      <c r="F107">
        <f t="shared" ca="1" si="11"/>
        <v>31</v>
      </c>
      <c r="G107">
        <f t="shared" ca="1" si="12"/>
        <v>32</v>
      </c>
      <c r="M107">
        <v>-349</v>
      </c>
      <c r="N107">
        <v>-9.1</v>
      </c>
    </row>
    <row r="108" spans="1:14">
      <c r="A108" s="54">
        <f>formulas!O195</f>
        <v>0</v>
      </c>
      <c r="B108" s="33">
        <f t="shared" ca="1" si="8"/>
        <v>32</v>
      </c>
      <c r="C108">
        <f t="shared" si="9"/>
        <v>486</v>
      </c>
      <c r="D108">
        <f t="shared" ca="1" si="13"/>
        <v>-3.3000000000000002E-2</v>
      </c>
      <c r="E108">
        <f t="shared" ca="1" si="10"/>
        <v>0</v>
      </c>
      <c r="F108">
        <f t="shared" ca="1" si="11"/>
        <v>31</v>
      </c>
      <c r="G108">
        <f t="shared" ca="1" si="12"/>
        <v>32</v>
      </c>
      <c r="M108">
        <v>-348</v>
      </c>
      <c r="N108">
        <v>-9.0879999999999992</v>
      </c>
    </row>
    <row r="109" spans="1:14">
      <c r="A109" s="54">
        <f>formulas!O196</f>
        <v>0</v>
      </c>
      <c r="B109" s="33">
        <f t="shared" ca="1" si="8"/>
        <v>32</v>
      </c>
      <c r="C109">
        <f t="shared" si="9"/>
        <v>486</v>
      </c>
      <c r="D109">
        <f t="shared" ca="1" si="13"/>
        <v>-3.3000000000000002E-2</v>
      </c>
      <c r="E109">
        <f t="shared" ca="1" si="10"/>
        <v>0</v>
      </c>
      <c r="F109">
        <f t="shared" ca="1" si="11"/>
        <v>31</v>
      </c>
      <c r="G109">
        <f t="shared" ca="1" si="12"/>
        <v>32</v>
      </c>
      <c r="M109">
        <v>-347</v>
      </c>
      <c r="N109">
        <v>-9.0749999999999993</v>
      </c>
    </row>
    <row r="110" spans="1:14">
      <c r="A110" s="54">
        <f>formulas!O197</f>
        <v>0</v>
      </c>
      <c r="B110" s="33">
        <f t="shared" ca="1" si="8"/>
        <v>32</v>
      </c>
      <c r="C110">
        <f t="shared" si="9"/>
        <v>486</v>
      </c>
      <c r="D110">
        <f t="shared" ca="1" si="13"/>
        <v>-3.3000000000000002E-2</v>
      </c>
      <c r="E110">
        <f t="shared" ca="1" si="10"/>
        <v>0</v>
      </c>
      <c r="F110">
        <f t="shared" ca="1" si="11"/>
        <v>31</v>
      </c>
      <c r="G110">
        <f t="shared" ca="1" si="12"/>
        <v>32</v>
      </c>
      <c r="M110">
        <v>-346</v>
      </c>
      <c r="N110">
        <v>-9.0630000000000006</v>
      </c>
    </row>
    <row r="111" spans="1:14">
      <c r="A111" s="54">
        <f>formulas!O198</f>
        <v>0</v>
      </c>
      <c r="B111" s="33">
        <f t="shared" ca="1" si="8"/>
        <v>32</v>
      </c>
      <c r="C111">
        <f t="shared" si="9"/>
        <v>486</v>
      </c>
      <c r="D111">
        <f t="shared" ca="1" si="13"/>
        <v>-3.3000000000000002E-2</v>
      </c>
      <c r="E111">
        <f t="shared" ca="1" si="10"/>
        <v>0</v>
      </c>
      <c r="F111">
        <f t="shared" ca="1" si="11"/>
        <v>31</v>
      </c>
      <c r="G111">
        <f t="shared" ca="1" si="12"/>
        <v>32</v>
      </c>
      <c r="M111">
        <v>-345</v>
      </c>
      <c r="N111">
        <v>-9.0500000000000007</v>
      </c>
    </row>
    <row r="112" spans="1:14">
      <c r="A112" s="54">
        <f>formulas!O199</f>
        <v>0</v>
      </c>
      <c r="B112" s="33">
        <f t="shared" ca="1" si="8"/>
        <v>32</v>
      </c>
      <c r="C112">
        <f t="shared" si="9"/>
        <v>486</v>
      </c>
      <c r="D112">
        <f t="shared" ca="1" si="13"/>
        <v>-3.3000000000000002E-2</v>
      </c>
      <c r="E112">
        <f t="shared" ca="1" si="10"/>
        <v>0</v>
      </c>
      <c r="F112">
        <f t="shared" ca="1" si="11"/>
        <v>31</v>
      </c>
      <c r="G112">
        <f t="shared" ca="1" si="12"/>
        <v>32</v>
      </c>
      <c r="M112">
        <v>-344</v>
      </c>
      <c r="N112">
        <v>-9.0380000000000003</v>
      </c>
    </row>
    <row r="113" spans="1:14">
      <c r="A113" s="54">
        <f>formulas!O200</f>
        <v>0</v>
      </c>
      <c r="B113" s="33">
        <f t="shared" ca="1" si="8"/>
        <v>32</v>
      </c>
      <c r="C113">
        <f t="shared" si="9"/>
        <v>486</v>
      </c>
      <c r="D113">
        <f t="shared" ca="1" si="13"/>
        <v>-3.3000000000000002E-2</v>
      </c>
      <c r="E113">
        <f t="shared" ca="1" si="10"/>
        <v>0</v>
      </c>
      <c r="F113">
        <f t="shared" ca="1" si="11"/>
        <v>31</v>
      </c>
      <c r="G113">
        <f t="shared" ca="1" si="12"/>
        <v>32</v>
      </c>
      <c r="M113">
        <v>-343</v>
      </c>
      <c r="N113">
        <v>-9.0250000000000004</v>
      </c>
    </row>
    <row r="114" spans="1:14">
      <c r="A114" s="54">
        <f>formulas!O201</f>
        <v>0</v>
      </c>
      <c r="B114" s="33">
        <f t="shared" ca="1" si="8"/>
        <v>32</v>
      </c>
      <c r="C114">
        <f t="shared" si="9"/>
        <v>486</v>
      </c>
      <c r="D114">
        <f t="shared" ca="1" si="13"/>
        <v>-3.3000000000000002E-2</v>
      </c>
      <c r="E114">
        <f t="shared" ca="1" si="10"/>
        <v>0</v>
      </c>
      <c r="F114">
        <f t="shared" ca="1" si="11"/>
        <v>31</v>
      </c>
      <c r="G114">
        <f t="shared" ca="1" si="12"/>
        <v>32</v>
      </c>
      <c r="M114">
        <v>-342</v>
      </c>
      <c r="N114">
        <v>-9.0120000000000005</v>
      </c>
    </row>
    <row r="115" spans="1:14">
      <c r="A115" s="54">
        <f>formulas!O202</f>
        <v>0</v>
      </c>
      <c r="B115" s="33">
        <f t="shared" ref="B115:B178" ca="1" si="14">(A115-D115)/(E115-D115)*(G115-F115)+F115</f>
        <v>32</v>
      </c>
      <c r="C115">
        <f t="shared" ref="C115:C178" si="15">COUNTIF($N$2:$N$25400,"&lt;"&amp;A115)</f>
        <v>486</v>
      </c>
      <c r="D115">
        <f t="shared" ca="1" si="13"/>
        <v>-3.3000000000000002E-2</v>
      </c>
      <c r="E115">
        <f t="shared" ref="E115:E178" ca="1" si="16">INDIRECT(ADDRESS(C115+2,14))</f>
        <v>0</v>
      </c>
      <c r="F115">
        <f t="shared" ref="F115:F178" ca="1" si="17">INDIRECT(ADDRESS(C115+1,13))</f>
        <v>31</v>
      </c>
      <c r="G115">
        <f t="shared" ref="G115:G178" ca="1" si="18">INDIRECT(ADDRESS(C115+2,13))</f>
        <v>32</v>
      </c>
      <c r="M115">
        <v>-341</v>
      </c>
      <c r="N115">
        <v>-8.9990000000000006</v>
      </c>
    </row>
    <row r="116" spans="1:14">
      <c r="A116" s="54">
        <f>formulas!O203</f>
        <v>0</v>
      </c>
      <c r="B116" s="33">
        <f t="shared" ca="1" si="14"/>
        <v>32</v>
      </c>
      <c r="C116">
        <f t="shared" si="15"/>
        <v>486</v>
      </c>
      <c r="D116">
        <f t="shared" ca="1" si="13"/>
        <v>-3.3000000000000002E-2</v>
      </c>
      <c r="E116">
        <f t="shared" ca="1" si="16"/>
        <v>0</v>
      </c>
      <c r="F116">
        <f t="shared" ca="1" si="17"/>
        <v>31</v>
      </c>
      <c r="G116">
        <f t="shared" ca="1" si="18"/>
        <v>32</v>
      </c>
      <c r="M116">
        <v>-340</v>
      </c>
      <c r="N116">
        <v>-8.9860000000000007</v>
      </c>
    </row>
    <row r="117" spans="1:14">
      <c r="A117" s="54">
        <f>formulas!O204</f>
        <v>0</v>
      </c>
      <c r="B117" s="33">
        <f t="shared" ca="1" si="14"/>
        <v>32</v>
      </c>
      <c r="C117">
        <f t="shared" si="15"/>
        <v>486</v>
      </c>
      <c r="D117">
        <f t="shared" ca="1" si="13"/>
        <v>-3.3000000000000002E-2</v>
      </c>
      <c r="E117">
        <f t="shared" ca="1" si="16"/>
        <v>0</v>
      </c>
      <c r="F117">
        <f t="shared" ca="1" si="17"/>
        <v>31</v>
      </c>
      <c r="G117">
        <f t="shared" ca="1" si="18"/>
        <v>32</v>
      </c>
      <c r="M117">
        <v>-339</v>
      </c>
      <c r="N117">
        <v>-8.9730000000000008</v>
      </c>
    </row>
    <row r="118" spans="1:14">
      <c r="A118" s="54">
        <f>formulas!O205</f>
        <v>0</v>
      </c>
      <c r="B118" s="33">
        <f t="shared" ca="1" si="14"/>
        <v>32</v>
      </c>
      <c r="C118">
        <f t="shared" si="15"/>
        <v>486</v>
      </c>
      <c r="D118">
        <f t="shared" ca="1" si="13"/>
        <v>-3.3000000000000002E-2</v>
      </c>
      <c r="E118">
        <f t="shared" ca="1" si="16"/>
        <v>0</v>
      </c>
      <c r="F118">
        <f t="shared" ca="1" si="17"/>
        <v>31</v>
      </c>
      <c r="G118">
        <f t="shared" ca="1" si="18"/>
        <v>32</v>
      </c>
      <c r="M118">
        <v>-338</v>
      </c>
      <c r="N118">
        <v>-8.9600000000000009</v>
      </c>
    </row>
    <row r="119" spans="1:14">
      <c r="A119" s="54">
        <f>formulas!O206</f>
        <v>0</v>
      </c>
      <c r="B119" s="33">
        <f t="shared" ca="1" si="14"/>
        <v>32</v>
      </c>
      <c r="C119">
        <f t="shared" si="15"/>
        <v>486</v>
      </c>
      <c r="D119">
        <f t="shared" ca="1" si="13"/>
        <v>-3.3000000000000002E-2</v>
      </c>
      <c r="E119">
        <f t="shared" ca="1" si="16"/>
        <v>0</v>
      </c>
      <c r="F119">
        <f t="shared" ca="1" si="17"/>
        <v>31</v>
      </c>
      <c r="G119">
        <f t="shared" ca="1" si="18"/>
        <v>32</v>
      </c>
      <c r="M119">
        <v>-337</v>
      </c>
      <c r="N119">
        <v>-8.9469999999999992</v>
      </c>
    </row>
    <row r="120" spans="1:14">
      <c r="A120" s="54">
        <f>formulas!O207</f>
        <v>0</v>
      </c>
      <c r="B120" s="33">
        <f t="shared" ca="1" si="14"/>
        <v>32</v>
      </c>
      <c r="C120">
        <f t="shared" si="15"/>
        <v>486</v>
      </c>
      <c r="D120">
        <f t="shared" ca="1" si="13"/>
        <v>-3.3000000000000002E-2</v>
      </c>
      <c r="E120">
        <f t="shared" ca="1" si="16"/>
        <v>0</v>
      </c>
      <c r="F120">
        <f t="shared" ca="1" si="17"/>
        <v>31</v>
      </c>
      <c r="G120">
        <f t="shared" ca="1" si="18"/>
        <v>32</v>
      </c>
      <c r="M120">
        <v>-336</v>
      </c>
      <c r="N120">
        <v>-8.9339999999999993</v>
      </c>
    </row>
    <row r="121" spans="1:14">
      <c r="A121" s="54">
        <f>formulas!O208</f>
        <v>0</v>
      </c>
      <c r="B121" s="33">
        <f t="shared" ca="1" si="14"/>
        <v>32</v>
      </c>
      <c r="C121">
        <f t="shared" si="15"/>
        <v>486</v>
      </c>
      <c r="D121">
        <f t="shared" ca="1" si="13"/>
        <v>-3.3000000000000002E-2</v>
      </c>
      <c r="E121">
        <f t="shared" ca="1" si="16"/>
        <v>0</v>
      </c>
      <c r="F121">
        <f t="shared" ca="1" si="17"/>
        <v>31</v>
      </c>
      <c r="G121">
        <f t="shared" ca="1" si="18"/>
        <v>32</v>
      </c>
      <c r="M121">
        <v>-335</v>
      </c>
      <c r="N121">
        <v>-8.92</v>
      </c>
    </row>
    <row r="122" spans="1:14">
      <c r="A122" s="54">
        <f>formulas!O209</f>
        <v>0</v>
      </c>
      <c r="B122" s="33">
        <f t="shared" ca="1" si="14"/>
        <v>32</v>
      </c>
      <c r="C122">
        <f t="shared" si="15"/>
        <v>486</v>
      </c>
      <c r="D122">
        <f t="shared" ca="1" si="13"/>
        <v>-3.3000000000000002E-2</v>
      </c>
      <c r="E122">
        <f t="shared" ca="1" si="16"/>
        <v>0</v>
      </c>
      <c r="F122">
        <f t="shared" ca="1" si="17"/>
        <v>31</v>
      </c>
      <c r="G122">
        <f t="shared" ca="1" si="18"/>
        <v>32</v>
      </c>
      <c r="M122">
        <v>-334</v>
      </c>
      <c r="N122">
        <v>-8.907</v>
      </c>
    </row>
    <row r="123" spans="1:14">
      <c r="A123" s="54">
        <f>formulas!O210</f>
        <v>0</v>
      </c>
      <c r="B123" s="33">
        <f t="shared" ca="1" si="14"/>
        <v>32</v>
      </c>
      <c r="C123">
        <f t="shared" si="15"/>
        <v>486</v>
      </c>
      <c r="D123">
        <f t="shared" ca="1" si="13"/>
        <v>-3.3000000000000002E-2</v>
      </c>
      <c r="E123">
        <f t="shared" ca="1" si="16"/>
        <v>0</v>
      </c>
      <c r="F123">
        <f t="shared" ca="1" si="17"/>
        <v>31</v>
      </c>
      <c r="G123">
        <f t="shared" ca="1" si="18"/>
        <v>32</v>
      </c>
      <c r="M123">
        <v>-333</v>
      </c>
      <c r="N123">
        <v>-8.8930000000000007</v>
      </c>
    </row>
    <row r="124" spans="1:14">
      <c r="A124" s="54">
        <f>formulas!O211</f>
        <v>0</v>
      </c>
      <c r="B124" s="33">
        <f t="shared" ca="1" si="14"/>
        <v>32</v>
      </c>
      <c r="C124">
        <f t="shared" si="15"/>
        <v>486</v>
      </c>
      <c r="D124">
        <f t="shared" ca="1" si="13"/>
        <v>-3.3000000000000002E-2</v>
      </c>
      <c r="E124">
        <f t="shared" ca="1" si="16"/>
        <v>0</v>
      </c>
      <c r="F124">
        <f t="shared" ca="1" si="17"/>
        <v>31</v>
      </c>
      <c r="G124">
        <f t="shared" ca="1" si="18"/>
        <v>32</v>
      </c>
      <c r="M124">
        <v>-332</v>
      </c>
      <c r="N124">
        <v>-8.8800000000000008</v>
      </c>
    </row>
    <row r="125" spans="1:14">
      <c r="A125" s="54">
        <f>formulas!O212</f>
        <v>0</v>
      </c>
      <c r="B125" s="33">
        <f t="shared" ca="1" si="14"/>
        <v>32</v>
      </c>
      <c r="C125">
        <f t="shared" si="15"/>
        <v>486</v>
      </c>
      <c r="D125">
        <f t="shared" ca="1" si="13"/>
        <v>-3.3000000000000002E-2</v>
      </c>
      <c r="E125">
        <f t="shared" ca="1" si="16"/>
        <v>0</v>
      </c>
      <c r="F125">
        <f t="shared" ca="1" si="17"/>
        <v>31</v>
      </c>
      <c r="G125">
        <f t="shared" ca="1" si="18"/>
        <v>32</v>
      </c>
      <c r="M125">
        <v>-331</v>
      </c>
      <c r="N125">
        <v>-8.8659999999999997</v>
      </c>
    </row>
    <row r="126" spans="1:14">
      <c r="A126" s="54">
        <f>formulas!O213</f>
        <v>0</v>
      </c>
      <c r="B126" s="33">
        <f t="shared" ca="1" si="14"/>
        <v>32</v>
      </c>
      <c r="C126">
        <f t="shared" si="15"/>
        <v>486</v>
      </c>
      <c r="D126">
        <f t="shared" ca="1" si="13"/>
        <v>-3.3000000000000002E-2</v>
      </c>
      <c r="E126">
        <f t="shared" ca="1" si="16"/>
        <v>0</v>
      </c>
      <c r="F126">
        <f t="shared" ca="1" si="17"/>
        <v>31</v>
      </c>
      <c r="G126">
        <f t="shared" ca="1" si="18"/>
        <v>32</v>
      </c>
      <c r="M126">
        <v>-330</v>
      </c>
      <c r="N126">
        <v>-8.8520000000000003</v>
      </c>
    </row>
    <row r="127" spans="1:14">
      <c r="A127" s="54">
        <f>formulas!O214</f>
        <v>0</v>
      </c>
      <c r="B127" s="33">
        <f t="shared" ca="1" si="14"/>
        <v>32</v>
      </c>
      <c r="C127">
        <f t="shared" si="15"/>
        <v>486</v>
      </c>
      <c r="D127">
        <f t="shared" ca="1" si="13"/>
        <v>-3.3000000000000002E-2</v>
      </c>
      <c r="E127">
        <f t="shared" ca="1" si="16"/>
        <v>0</v>
      </c>
      <c r="F127">
        <f t="shared" ca="1" si="17"/>
        <v>31</v>
      </c>
      <c r="G127">
        <f t="shared" ca="1" si="18"/>
        <v>32</v>
      </c>
      <c r="M127">
        <v>-329</v>
      </c>
      <c r="N127">
        <v>-8.8390000000000004</v>
      </c>
    </row>
    <row r="128" spans="1:14">
      <c r="A128" s="54">
        <f>formulas!O215</f>
        <v>0</v>
      </c>
      <c r="B128" s="33">
        <f t="shared" ca="1" si="14"/>
        <v>32</v>
      </c>
      <c r="C128">
        <f t="shared" si="15"/>
        <v>486</v>
      </c>
      <c r="D128">
        <f t="shared" ca="1" si="13"/>
        <v>-3.3000000000000002E-2</v>
      </c>
      <c r="E128">
        <f t="shared" ca="1" si="16"/>
        <v>0</v>
      </c>
      <c r="F128">
        <f t="shared" ca="1" si="17"/>
        <v>31</v>
      </c>
      <c r="G128">
        <f t="shared" ca="1" si="18"/>
        <v>32</v>
      </c>
      <c r="M128">
        <v>-328</v>
      </c>
      <c r="N128">
        <v>-8.8249999999999993</v>
      </c>
    </row>
    <row r="129" spans="1:14">
      <c r="A129" s="54">
        <f>formulas!O216</f>
        <v>0</v>
      </c>
      <c r="B129" s="33">
        <f t="shared" ca="1" si="14"/>
        <v>32</v>
      </c>
      <c r="C129">
        <f t="shared" si="15"/>
        <v>486</v>
      </c>
      <c r="D129">
        <f t="shared" ca="1" si="13"/>
        <v>-3.3000000000000002E-2</v>
      </c>
      <c r="E129">
        <f t="shared" ca="1" si="16"/>
        <v>0</v>
      </c>
      <c r="F129">
        <f t="shared" ca="1" si="17"/>
        <v>31</v>
      </c>
      <c r="G129">
        <f t="shared" ca="1" si="18"/>
        <v>32</v>
      </c>
      <c r="M129">
        <v>-327</v>
      </c>
      <c r="N129">
        <v>-8.8109999999999999</v>
      </c>
    </row>
    <row r="130" spans="1:14">
      <c r="A130" s="54">
        <f>formulas!O217</f>
        <v>0</v>
      </c>
      <c r="B130" s="33">
        <f t="shared" ca="1" si="14"/>
        <v>32</v>
      </c>
      <c r="C130">
        <f t="shared" si="15"/>
        <v>486</v>
      </c>
      <c r="D130">
        <f t="shared" ca="1" si="13"/>
        <v>-3.3000000000000002E-2</v>
      </c>
      <c r="E130">
        <f t="shared" ca="1" si="16"/>
        <v>0</v>
      </c>
      <c r="F130">
        <f t="shared" ca="1" si="17"/>
        <v>31</v>
      </c>
      <c r="G130">
        <f t="shared" ca="1" si="18"/>
        <v>32</v>
      </c>
      <c r="M130">
        <v>-326</v>
      </c>
      <c r="N130">
        <v>-8.7970000000000006</v>
      </c>
    </row>
    <row r="131" spans="1:14">
      <c r="A131" s="54">
        <f>formulas!O218</f>
        <v>0</v>
      </c>
      <c r="B131" s="33">
        <f t="shared" ca="1" si="14"/>
        <v>32</v>
      </c>
      <c r="C131">
        <f t="shared" si="15"/>
        <v>486</v>
      </c>
      <c r="D131">
        <f t="shared" ref="D131:D194" ca="1" si="19">INDIRECT(ADDRESS(C131+1,14))</f>
        <v>-3.3000000000000002E-2</v>
      </c>
      <c r="E131">
        <f t="shared" ca="1" si="16"/>
        <v>0</v>
      </c>
      <c r="F131">
        <f t="shared" ca="1" si="17"/>
        <v>31</v>
      </c>
      <c r="G131">
        <f t="shared" ca="1" si="18"/>
        <v>32</v>
      </c>
      <c r="M131">
        <v>-325</v>
      </c>
      <c r="N131">
        <v>-8.782</v>
      </c>
    </row>
    <row r="132" spans="1:14">
      <c r="A132" s="54">
        <f>formulas!O219</f>
        <v>0</v>
      </c>
      <c r="B132" s="33">
        <f t="shared" ca="1" si="14"/>
        <v>32</v>
      </c>
      <c r="C132">
        <f t="shared" si="15"/>
        <v>486</v>
      </c>
      <c r="D132">
        <f t="shared" ca="1" si="19"/>
        <v>-3.3000000000000002E-2</v>
      </c>
      <c r="E132">
        <f t="shared" ca="1" si="16"/>
        <v>0</v>
      </c>
      <c r="F132">
        <f t="shared" ca="1" si="17"/>
        <v>31</v>
      </c>
      <c r="G132">
        <f t="shared" ca="1" si="18"/>
        <v>32</v>
      </c>
      <c r="M132">
        <v>-324</v>
      </c>
      <c r="N132">
        <v>-8.7680000000000007</v>
      </c>
    </row>
    <row r="133" spans="1:14">
      <c r="A133" s="54">
        <f>formulas!O220</f>
        <v>0</v>
      </c>
      <c r="B133" s="33">
        <f t="shared" ca="1" si="14"/>
        <v>32</v>
      </c>
      <c r="C133">
        <f t="shared" si="15"/>
        <v>486</v>
      </c>
      <c r="D133">
        <f t="shared" ca="1" si="19"/>
        <v>-3.3000000000000002E-2</v>
      </c>
      <c r="E133">
        <f t="shared" ca="1" si="16"/>
        <v>0</v>
      </c>
      <c r="F133">
        <f t="shared" ca="1" si="17"/>
        <v>31</v>
      </c>
      <c r="G133">
        <f t="shared" ca="1" si="18"/>
        <v>32</v>
      </c>
      <c r="M133">
        <v>-323</v>
      </c>
      <c r="N133">
        <v>-8.7539999999999996</v>
      </c>
    </row>
    <row r="134" spans="1:14">
      <c r="A134" s="54">
        <f>formulas!O221</f>
        <v>0</v>
      </c>
      <c r="B134" s="33">
        <f t="shared" ca="1" si="14"/>
        <v>32</v>
      </c>
      <c r="C134">
        <f t="shared" si="15"/>
        <v>486</v>
      </c>
      <c r="D134">
        <f t="shared" ca="1" si="19"/>
        <v>-3.3000000000000002E-2</v>
      </c>
      <c r="E134">
        <f t="shared" ca="1" si="16"/>
        <v>0</v>
      </c>
      <c r="F134">
        <f t="shared" ca="1" si="17"/>
        <v>31</v>
      </c>
      <c r="G134">
        <f t="shared" ca="1" si="18"/>
        <v>32</v>
      </c>
      <c r="M134">
        <v>-322</v>
      </c>
      <c r="N134">
        <v>-8.7390000000000008</v>
      </c>
    </row>
    <row r="135" spans="1:14">
      <c r="A135" s="54">
        <f>formulas!O222</f>
        <v>0</v>
      </c>
      <c r="B135" s="33">
        <f t="shared" ca="1" si="14"/>
        <v>32</v>
      </c>
      <c r="C135">
        <f t="shared" si="15"/>
        <v>486</v>
      </c>
      <c r="D135">
        <f t="shared" ca="1" si="19"/>
        <v>-3.3000000000000002E-2</v>
      </c>
      <c r="E135">
        <f t="shared" ca="1" si="16"/>
        <v>0</v>
      </c>
      <c r="F135">
        <f t="shared" ca="1" si="17"/>
        <v>31</v>
      </c>
      <c r="G135">
        <f t="shared" ca="1" si="18"/>
        <v>32</v>
      </c>
      <c r="M135">
        <v>-321</v>
      </c>
      <c r="N135">
        <v>-8.7249999999999996</v>
      </c>
    </row>
    <row r="136" spans="1:14">
      <c r="A136" s="54">
        <f>formulas!O223</f>
        <v>0</v>
      </c>
      <c r="B136" s="33">
        <f t="shared" ca="1" si="14"/>
        <v>32</v>
      </c>
      <c r="C136">
        <f t="shared" si="15"/>
        <v>486</v>
      </c>
      <c r="D136">
        <f t="shared" ca="1" si="19"/>
        <v>-3.3000000000000002E-2</v>
      </c>
      <c r="E136">
        <f t="shared" ca="1" si="16"/>
        <v>0</v>
      </c>
      <c r="F136">
        <f t="shared" ca="1" si="17"/>
        <v>31</v>
      </c>
      <c r="G136">
        <f t="shared" ca="1" si="18"/>
        <v>32</v>
      </c>
      <c r="M136">
        <v>-320</v>
      </c>
      <c r="N136">
        <v>-8.7100000000000009</v>
      </c>
    </row>
    <row r="137" spans="1:14">
      <c r="A137" s="54">
        <f>formulas!O224</f>
        <v>0</v>
      </c>
      <c r="B137" s="33">
        <f t="shared" ca="1" si="14"/>
        <v>32</v>
      </c>
      <c r="C137">
        <f t="shared" si="15"/>
        <v>486</v>
      </c>
      <c r="D137">
        <f t="shared" ca="1" si="19"/>
        <v>-3.3000000000000002E-2</v>
      </c>
      <c r="E137">
        <f t="shared" ca="1" si="16"/>
        <v>0</v>
      </c>
      <c r="F137">
        <f t="shared" ca="1" si="17"/>
        <v>31</v>
      </c>
      <c r="G137">
        <f t="shared" ca="1" si="18"/>
        <v>32</v>
      </c>
      <c r="M137">
        <v>-319</v>
      </c>
      <c r="N137">
        <v>-8.6959999999999997</v>
      </c>
    </row>
    <row r="138" spans="1:14">
      <c r="A138" s="54">
        <f>formulas!O225</f>
        <v>0</v>
      </c>
      <c r="B138" s="33">
        <f t="shared" ca="1" si="14"/>
        <v>32</v>
      </c>
      <c r="C138">
        <f t="shared" si="15"/>
        <v>486</v>
      </c>
      <c r="D138">
        <f t="shared" ca="1" si="19"/>
        <v>-3.3000000000000002E-2</v>
      </c>
      <c r="E138">
        <f t="shared" ca="1" si="16"/>
        <v>0</v>
      </c>
      <c r="F138">
        <f t="shared" ca="1" si="17"/>
        <v>31</v>
      </c>
      <c r="G138">
        <f t="shared" ca="1" si="18"/>
        <v>32</v>
      </c>
      <c r="M138">
        <v>-318</v>
      </c>
      <c r="N138">
        <v>-8.6809999999999992</v>
      </c>
    </row>
    <row r="139" spans="1:14">
      <c r="A139" s="54">
        <f>formulas!O226</f>
        <v>0</v>
      </c>
      <c r="B139" s="33">
        <f t="shared" ca="1" si="14"/>
        <v>32</v>
      </c>
      <c r="C139">
        <f t="shared" si="15"/>
        <v>486</v>
      </c>
      <c r="D139">
        <f t="shared" ca="1" si="19"/>
        <v>-3.3000000000000002E-2</v>
      </c>
      <c r="E139">
        <f t="shared" ca="1" si="16"/>
        <v>0</v>
      </c>
      <c r="F139">
        <f t="shared" ca="1" si="17"/>
        <v>31</v>
      </c>
      <c r="G139">
        <f t="shared" ca="1" si="18"/>
        <v>32</v>
      </c>
      <c r="M139">
        <v>-317</v>
      </c>
      <c r="N139">
        <v>-8.6660000000000004</v>
      </c>
    </row>
    <row r="140" spans="1:14">
      <c r="A140" s="54">
        <f>formulas!O227</f>
        <v>0</v>
      </c>
      <c r="B140" s="33">
        <f t="shared" ca="1" si="14"/>
        <v>32</v>
      </c>
      <c r="C140">
        <f t="shared" si="15"/>
        <v>486</v>
      </c>
      <c r="D140">
        <f t="shared" ca="1" si="19"/>
        <v>-3.3000000000000002E-2</v>
      </c>
      <c r="E140">
        <f t="shared" ca="1" si="16"/>
        <v>0</v>
      </c>
      <c r="F140">
        <f t="shared" ca="1" si="17"/>
        <v>31</v>
      </c>
      <c r="G140">
        <f t="shared" ca="1" si="18"/>
        <v>32</v>
      </c>
      <c r="M140">
        <v>-316</v>
      </c>
      <c r="N140">
        <v>-8.6519999999999992</v>
      </c>
    </row>
    <row r="141" spans="1:14">
      <c r="A141" s="54">
        <f>formulas!O228</f>
        <v>0</v>
      </c>
      <c r="B141" s="33">
        <f t="shared" ca="1" si="14"/>
        <v>32</v>
      </c>
      <c r="C141">
        <f t="shared" si="15"/>
        <v>486</v>
      </c>
      <c r="D141">
        <f t="shared" ca="1" si="19"/>
        <v>-3.3000000000000002E-2</v>
      </c>
      <c r="E141">
        <f t="shared" ca="1" si="16"/>
        <v>0</v>
      </c>
      <c r="F141">
        <f t="shared" ca="1" si="17"/>
        <v>31</v>
      </c>
      <c r="G141">
        <f t="shared" ca="1" si="18"/>
        <v>32</v>
      </c>
      <c r="M141">
        <v>-315</v>
      </c>
      <c r="N141">
        <v>-8.6370000000000005</v>
      </c>
    </row>
    <row r="142" spans="1:14">
      <c r="A142" s="54">
        <f>formulas!O229</f>
        <v>0</v>
      </c>
      <c r="B142" s="33">
        <f t="shared" ca="1" si="14"/>
        <v>32</v>
      </c>
      <c r="C142">
        <f t="shared" si="15"/>
        <v>486</v>
      </c>
      <c r="D142">
        <f t="shared" ca="1" si="19"/>
        <v>-3.3000000000000002E-2</v>
      </c>
      <c r="E142">
        <f t="shared" ca="1" si="16"/>
        <v>0</v>
      </c>
      <c r="F142">
        <f t="shared" ca="1" si="17"/>
        <v>31</v>
      </c>
      <c r="G142">
        <f t="shared" ca="1" si="18"/>
        <v>32</v>
      </c>
      <c r="M142">
        <v>-314</v>
      </c>
      <c r="N142">
        <v>-8.6219999999999999</v>
      </c>
    </row>
    <row r="143" spans="1:14">
      <c r="A143" s="54">
        <f>formulas!O230</f>
        <v>0</v>
      </c>
      <c r="B143" s="33">
        <f t="shared" ca="1" si="14"/>
        <v>32</v>
      </c>
      <c r="C143">
        <f t="shared" si="15"/>
        <v>486</v>
      </c>
      <c r="D143">
        <f t="shared" ca="1" si="19"/>
        <v>-3.3000000000000002E-2</v>
      </c>
      <c r="E143">
        <f t="shared" ca="1" si="16"/>
        <v>0</v>
      </c>
      <c r="F143">
        <f t="shared" ca="1" si="17"/>
        <v>31</v>
      </c>
      <c r="G143">
        <f t="shared" ca="1" si="18"/>
        <v>32</v>
      </c>
      <c r="M143">
        <v>-313</v>
      </c>
      <c r="N143">
        <v>-8.6069999999999993</v>
      </c>
    </row>
    <row r="144" spans="1:14">
      <c r="A144" s="54">
        <f>formulas!O231</f>
        <v>0</v>
      </c>
      <c r="B144" s="33">
        <f t="shared" ca="1" si="14"/>
        <v>32</v>
      </c>
      <c r="C144">
        <f t="shared" si="15"/>
        <v>486</v>
      </c>
      <c r="D144">
        <f t="shared" ca="1" si="19"/>
        <v>-3.3000000000000002E-2</v>
      </c>
      <c r="E144">
        <f t="shared" ca="1" si="16"/>
        <v>0</v>
      </c>
      <c r="F144">
        <f t="shared" ca="1" si="17"/>
        <v>31</v>
      </c>
      <c r="G144">
        <f t="shared" ca="1" si="18"/>
        <v>32</v>
      </c>
      <c r="M144">
        <v>-312</v>
      </c>
      <c r="N144">
        <v>-8.5909999999999993</v>
      </c>
    </row>
    <row r="145" spans="1:14">
      <c r="A145" s="54">
        <f>formulas!O232</f>
        <v>0</v>
      </c>
      <c r="B145" s="33">
        <f t="shared" ca="1" si="14"/>
        <v>32</v>
      </c>
      <c r="C145">
        <f t="shared" si="15"/>
        <v>486</v>
      </c>
      <c r="D145">
        <f t="shared" ca="1" si="19"/>
        <v>-3.3000000000000002E-2</v>
      </c>
      <c r="E145">
        <f t="shared" ca="1" si="16"/>
        <v>0</v>
      </c>
      <c r="F145">
        <f t="shared" ca="1" si="17"/>
        <v>31</v>
      </c>
      <c r="G145">
        <f t="shared" ca="1" si="18"/>
        <v>32</v>
      </c>
      <c r="M145">
        <v>-311</v>
      </c>
      <c r="N145">
        <v>-8.5760000000000005</v>
      </c>
    </row>
    <row r="146" spans="1:14">
      <c r="A146" s="54">
        <f>formulas!O233</f>
        <v>0</v>
      </c>
      <c r="B146" s="33">
        <f t="shared" ca="1" si="14"/>
        <v>32</v>
      </c>
      <c r="C146">
        <f t="shared" si="15"/>
        <v>486</v>
      </c>
      <c r="D146">
        <f t="shared" ca="1" si="19"/>
        <v>-3.3000000000000002E-2</v>
      </c>
      <c r="E146">
        <f t="shared" ca="1" si="16"/>
        <v>0</v>
      </c>
      <c r="F146">
        <f t="shared" ca="1" si="17"/>
        <v>31</v>
      </c>
      <c r="G146">
        <f t="shared" ca="1" si="18"/>
        <v>32</v>
      </c>
      <c r="M146">
        <v>-310</v>
      </c>
      <c r="N146">
        <v>-8.5609999999999999</v>
      </c>
    </row>
    <row r="147" spans="1:14">
      <c r="A147" s="54">
        <f>formulas!O234</f>
        <v>0</v>
      </c>
      <c r="B147" s="33">
        <f t="shared" ca="1" si="14"/>
        <v>32</v>
      </c>
      <c r="C147">
        <f t="shared" si="15"/>
        <v>486</v>
      </c>
      <c r="D147">
        <f t="shared" ca="1" si="19"/>
        <v>-3.3000000000000002E-2</v>
      </c>
      <c r="E147">
        <f t="shared" ca="1" si="16"/>
        <v>0</v>
      </c>
      <c r="F147">
        <f t="shared" ca="1" si="17"/>
        <v>31</v>
      </c>
      <c r="G147">
        <f t="shared" ca="1" si="18"/>
        <v>32</v>
      </c>
      <c r="M147">
        <v>-309</v>
      </c>
      <c r="N147">
        <v>-8.5459999999999994</v>
      </c>
    </row>
    <row r="148" spans="1:14">
      <c r="A148" s="54">
        <f>formulas!O235</f>
        <v>0</v>
      </c>
      <c r="B148" s="33">
        <f t="shared" ca="1" si="14"/>
        <v>32</v>
      </c>
      <c r="C148">
        <f t="shared" si="15"/>
        <v>486</v>
      </c>
      <c r="D148">
        <f t="shared" ca="1" si="19"/>
        <v>-3.3000000000000002E-2</v>
      </c>
      <c r="E148">
        <f t="shared" ca="1" si="16"/>
        <v>0</v>
      </c>
      <c r="F148">
        <f t="shared" ca="1" si="17"/>
        <v>31</v>
      </c>
      <c r="G148">
        <f t="shared" ca="1" si="18"/>
        <v>32</v>
      </c>
      <c r="M148">
        <v>-308</v>
      </c>
      <c r="N148">
        <v>-8.5299999999999994</v>
      </c>
    </row>
    <row r="149" spans="1:14">
      <c r="A149" s="54">
        <f>formulas!O236</f>
        <v>0</v>
      </c>
      <c r="B149" s="33">
        <f t="shared" ca="1" si="14"/>
        <v>32</v>
      </c>
      <c r="C149">
        <f t="shared" si="15"/>
        <v>486</v>
      </c>
      <c r="D149">
        <f t="shared" ca="1" si="19"/>
        <v>-3.3000000000000002E-2</v>
      </c>
      <c r="E149">
        <f t="shared" ca="1" si="16"/>
        <v>0</v>
      </c>
      <c r="F149">
        <f t="shared" ca="1" si="17"/>
        <v>31</v>
      </c>
      <c r="G149">
        <f t="shared" ca="1" si="18"/>
        <v>32</v>
      </c>
      <c r="M149">
        <v>-307</v>
      </c>
      <c r="N149">
        <v>-8.5150000000000006</v>
      </c>
    </row>
    <row r="150" spans="1:14">
      <c r="A150" s="54">
        <f>formulas!O237</f>
        <v>0</v>
      </c>
      <c r="B150" s="33">
        <f t="shared" ca="1" si="14"/>
        <v>32</v>
      </c>
      <c r="C150">
        <f t="shared" si="15"/>
        <v>486</v>
      </c>
      <c r="D150">
        <f t="shared" ca="1" si="19"/>
        <v>-3.3000000000000002E-2</v>
      </c>
      <c r="E150">
        <f t="shared" ca="1" si="16"/>
        <v>0</v>
      </c>
      <c r="F150">
        <f t="shared" ca="1" si="17"/>
        <v>31</v>
      </c>
      <c r="G150">
        <f t="shared" ca="1" si="18"/>
        <v>32</v>
      </c>
      <c r="M150">
        <v>-306</v>
      </c>
      <c r="N150">
        <v>-8.4990000000000006</v>
      </c>
    </row>
    <row r="151" spans="1:14">
      <c r="A151" s="54">
        <f>formulas!O238</f>
        <v>0</v>
      </c>
      <c r="B151" s="33">
        <f t="shared" ca="1" si="14"/>
        <v>32</v>
      </c>
      <c r="C151">
        <f t="shared" si="15"/>
        <v>486</v>
      </c>
      <c r="D151">
        <f t="shared" ca="1" si="19"/>
        <v>-3.3000000000000002E-2</v>
      </c>
      <c r="E151">
        <f t="shared" ca="1" si="16"/>
        <v>0</v>
      </c>
      <c r="F151">
        <f t="shared" ca="1" si="17"/>
        <v>31</v>
      </c>
      <c r="G151">
        <f t="shared" ca="1" si="18"/>
        <v>32</v>
      </c>
      <c r="M151">
        <v>-305</v>
      </c>
      <c r="N151">
        <v>-8.4830000000000005</v>
      </c>
    </row>
    <row r="152" spans="1:14">
      <c r="A152" s="54">
        <f>formulas!O239</f>
        <v>0</v>
      </c>
      <c r="B152" s="33">
        <f t="shared" ca="1" si="14"/>
        <v>32</v>
      </c>
      <c r="C152">
        <f t="shared" si="15"/>
        <v>486</v>
      </c>
      <c r="D152">
        <f t="shared" ca="1" si="19"/>
        <v>-3.3000000000000002E-2</v>
      </c>
      <c r="E152">
        <f t="shared" ca="1" si="16"/>
        <v>0</v>
      </c>
      <c r="F152">
        <f t="shared" ca="1" si="17"/>
        <v>31</v>
      </c>
      <c r="G152">
        <f t="shared" ca="1" si="18"/>
        <v>32</v>
      </c>
      <c r="M152">
        <v>-304</v>
      </c>
      <c r="N152">
        <v>-8.468</v>
      </c>
    </row>
    <row r="153" spans="1:14">
      <c r="A153" s="54">
        <f>formulas!O240</f>
        <v>0</v>
      </c>
      <c r="B153" s="33">
        <f t="shared" ca="1" si="14"/>
        <v>32</v>
      </c>
      <c r="C153">
        <f t="shared" si="15"/>
        <v>486</v>
      </c>
      <c r="D153">
        <f t="shared" ca="1" si="19"/>
        <v>-3.3000000000000002E-2</v>
      </c>
      <c r="E153">
        <f t="shared" ca="1" si="16"/>
        <v>0</v>
      </c>
      <c r="F153">
        <f t="shared" ca="1" si="17"/>
        <v>31</v>
      </c>
      <c r="G153">
        <f t="shared" ca="1" si="18"/>
        <v>32</v>
      </c>
      <c r="M153">
        <v>-303</v>
      </c>
      <c r="N153">
        <v>-8.452</v>
      </c>
    </row>
    <row r="154" spans="1:14">
      <c r="A154" s="54">
        <f>formulas!O241</f>
        <v>0</v>
      </c>
      <c r="B154" s="33">
        <f t="shared" ca="1" si="14"/>
        <v>32</v>
      </c>
      <c r="C154">
        <f t="shared" si="15"/>
        <v>486</v>
      </c>
      <c r="D154">
        <f t="shared" ca="1" si="19"/>
        <v>-3.3000000000000002E-2</v>
      </c>
      <c r="E154">
        <f t="shared" ca="1" si="16"/>
        <v>0</v>
      </c>
      <c r="F154">
        <f t="shared" ca="1" si="17"/>
        <v>31</v>
      </c>
      <c r="G154">
        <f t="shared" ca="1" si="18"/>
        <v>32</v>
      </c>
      <c r="M154">
        <v>-302</v>
      </c>
      <c r="N154">
        <v>-8.4359999999999999</v>
      </c>
    </row>
    <row r="155" spans="1:14">
      <c r="A155" s="54">
        <f>formulas!O242</f>
        <v>0</v>
      </c>
      <c r="B155" s="33">
        <f t="shared" ca="1" si="14"/>
        <v>32</v>
      </c>
      <c r="C155">
        <f t="shared" si="15"/>
        <v>486</v>
      </c>
      <c r="D155">
        <f t="shared" ca="1" si="19"/>
        <v>-3.3000000000000002E-2</v>
      </c>
      <c r="E155">
        <f t="shared" ca="1" si="16"/>
        <v>0</v>
      </c>
      <c r="F155">
        <f t="shared" ca="1" si="17"/>
        <v>31</v>
      </c>
      <c r="G155">
        <f t="shared" ca="1" si="18"/>
        <v>32</v>
      </c>
      <c r="M155">
        <v>-301</v>
      </c>
      <c r="N155">
        <v>-8.42</v>
      </c>
    </row>
    <row r="156" spans="1:14">
      <c r="A156" s="54">
        <f>formulas!O243</f>
        <v>0</v>
      </c>
      <c r="B156" s="33">
        <f t="shared" ca="1" si="14"/>
        <v>32</v>
      </c>
      <c r="C156">
        <f t="shared" si="15"/>
        <v>486</v>
      </c>
      <c r="D156">
        <f t="shared" ca="1" si="19"/>
        <v>-3.3000000000000002E-2</v>
      </c>
      <c r="E156">
        <f t="shared" ca="1" si="16"/>
        <v>0</v>
      </c>
      <c r="F156">
        <f t="shared" ca="1" si="17"/>
        <v>31</v>
      </c>
      <c r="G156">
        <f t="shared" ca="1" si="18"/>
        <v>32</v>
      </c>
      <c r="M156">
        <v>-300</v>
      </c>
      <c r="N156">
        <v>-8.4039999999999999</v>
      </c>
    </row>
    <row r="157" spans="1:14">
      <c r="A157" s="54">
        <f>formulas!O244</f>
        <v>0</v>
      </c>
      <c r="B157" s="33">
        <f t="shared" ca="1" si="14"/>
        <v>32</v>
      </c>
      <c r="C157">
        <f t="shared" si="15"/>
        <v>486</v>
      </c>
      <c r="D157">
        <f t="shared" ca="1" si="19"/>
        <v>-3.3000000000000002E-2</v>
      </c>
      <c r="E157">
        <f t="shared" ca="1" si="16"/>
        <v>0</v>
      </c>
      <c r="F157">
        <f t="shared" ca="1" si="17"/>
        <v>31</v>
      </c>
      <c r="G157">
        <f t="shared" ca="1" si="18"/>
        <v>32</v>
      </c>
      <c r="M157">
        <v>-299</v>
      </c>
      <c r="N157">
        <v>-8.3879999999999999</v>
      </c>
    </row>
    <row r="158" spans="1:14">
      <c r="A158" s="54">
        <f>formulas!O245</f>
        <v>0</v>
      </c>
      <c r="B158" s="33">
        <f t="shared" ca="1" si="14"/>
        <v>32</v>
      </c>
      <c r="C158">
        <f t="shared" si="15"/>
        <v>486</v>
      </c>
      <c r="D158">
        <f t="shared" ca="1" si="19"/>
        <v>-3.3000000000000002E-2</v>
      </c>
      <c r="E158">
        <f t="shared" ca="1" si="16"/>
        <v>0</v>
      </c>
      <c r="F158">
        <f t="shared" ca="1" si="17"/>
        <v>31</v>
      </c>
      <c r="G158">
        <f t="shared" ca="1" si="18"/>
        <v>32</v>
      </c>
      <c r="M158">
        <v>-298</v>
      </c>
      <c r="N158">
        <v>-8.3719999999999999</v>
      </c>
    </row>
    <row r="159" spans="1:14">
      <c r="A159" s="54">
        <f>formulas!O246</f>
        <v>0</v>
      </c>
      <c r="B159" s="33">
        <f t="shared" ca="1" si="14"/>
        <v>32</v>
      </c>
      <c r="C159">
        <f t="shared" si="15"/>
        <v>486</v>
      </c>
      <c r="D159">
        <f t="shared" ca="1" si="19"/>
        <v>-3.3000000000000002E-2</v>
      </c>
      <c r="E159">
        <f t="shared" ca="1" si="16"/>
        <v>0</v>
      </c>
      <c r="F159">
        <f t="shared" ca="1" si="17"/>
        <v>31</v>
      </c>
      <c r="G159">
        <f t="shared" ca="1" si="18"/>
        <v>32</v>
      </c>
      <c r="M159">
        <v>-297</v>
      </c>
      <c r="N159">
        <v>-8.3559999999999999</v>
      </c>
    </row>
    <row r="160" spans="1:14">
      <c r="A160" s="54">
        <f>formulas!O247</f>
        <v>0</v>
      </c>
      <c r="B160" s="33">
        <f t="shared" ca="1" si="14"/>
        <v>32</v>
      </c>
      <c r="C160">
        <f t="shared" si="15"/>
        <v>486</v>
      </c>
      <c r="D160">
        <f t="shared" ca="1" si="19"/>
        <v>-3.3000000000000002E-2</v>
      </c>
      <c r="E160">
        <f t="shared" ca="1" si="16"/>
        <v>0</v>
      </c>
      <c r="F160">
        <f t="shared" ca="1" si="17"/>
        <v>31</v>
      </c>
      <c r="G160">
        <f t="shared" ca="1" si="18"/>
        <v>32</v>
      </c>
      <c r="M160">
        <v>-296</v>
      </c>
      <c r="N160">
        <v>-8.3390000000000004</v>
      </c>
    </row>
    <row r="161" spans="1:14">
      <c r="A161" s="54">
        <f>formulas!O248</f>
        <v>0</v>
      </c>
      <c r="B161" s="33">
        <f t="shared" ca="1" si="14"/>
        <v>32</v>
      </c>
      <c r="C161">
        <f t="shared" si="15"/>
        <v>486</v>
      </c>
      <c r="D161">
        <f t="shared" ca="1" si="19"/>
        <v>-3.3000000000000002E-2</v>
      </c>
      <c r="E161">
        <f t="shared" ca="1" si="16"/>
        <v>0</v>
      </c>
      <c r="F161">
        <f t="shared" ca="1" si="17"/>
        <v>31</v>
      </c>
      <c r="G161">
        <f t="shared" ca="1" si="18"/>
        <v>32</v>
      </c>
      <c r="M161">
        <v>-295</v>
      </c>
      <c r="N161">
        <v>-8.3230000000000004</v>
      </c>
    </row>
    <row r="162" spans="1:14">
      <c r="A162" s="54">
        <f>formulas!O249</f>
        <v>0</v>
      </c>
      <c r="B162" s="33">
        <f t="shared" ca="1" si="14"/>
        <v>32</v>
      </c>
      <c r="C162">
        <f t="shared" si="15"/>
        <v>486</v>
      </c>
      <c r="D162">
        <f t="shared" ca="1" si="19"/>
        <v>-3.3000000000000002E-2</v>
      </c>
      <c r="E162">
        <f t="shared" ca="1" si="16"/>
        <v>0</v>
      </c>
      <c r="F162">
        <f t="shared" ca="1" si="17"/>
        <v>31</v>
      </c>
      <c r="G162">
        <f t="shared" ca="1" si="18"/>
        <v>32</v>
      </c>
      <c r="M162">
        <v>-294</v>
      </c>
      <c r="N162">
        <v>-8.3070000000000004</v>
      </c>
    </row>
    <row r="163" spans="1:14">
      <c r="A163" s="54">
        <f>formulas!O250</f>
        <v>0</v>
      </c>
      <c r="B163" s="33">
        <f t="shared" ca="1" si="14"/>
        <v>32</v>
      </c>
      <c r="C163">
        <f t="shared" si="15"/>
        <v>486</v>
      </c>
      <c r="D163">
        <f t="shared" ca="1" si="19"/>
        <v>-3.3000000000000002E-2</v>
      </c>
      <c r="E163">
        <f t="shared" ca="1" si="16"/>
        <v>0</v>
      </c>
      <c r="F163">
        <f t="shared" ca="1" si="17"/>
        <v>31</v>
      </c>
      <c r="G163">
        <f t="shared" ca="1" si="18"/>
        <v>32</v>
      </c>
      <c r="M163">
        <v>-293</v>
      </c>
      <c r="N163">
        <v>-8.2899999999999991</v>
      </c>
    </row>
    <row r="164" spans="1:14">
      <c r="A164" s="54">
        <f>formulas!O251</f>
        <v>0</v>
      </c>
      <c r="B164" s="33">
        <f t="shared" ca="1" si="14"/>
        <v>32</v>
      </c>
      <c r="C164">
        <f t="shared" si="15"/>
        <v>486</v>
      </c>
      <c r="D164">
        <f t="shared" ca="1" si="19"/>
        <v>-3.3000000000000002E-2</v>
      </c>
      <c r="E164">
        <f t="shared" ca="1" si="16"/>
        <v>0</v>
      </c>
      <c r="F164">
        <f t="shared" ca="1" si="17"/>
        <v>31</v>
      </c>
      <c r="G164">
        <f t="shared" ca="1" si="18"/>
        <v>32</v>
      </c>
      <c r="M164">
        <v>-292</v>
      </c>
      <c r="N164">
        <v>-8.2729999999999997</v>
      </c>
    </row>
    <row r="165" spans="1:14">
      <c r="A165" s="54">
        <f>formulas!O252</f>
        <v>0</v>
      </c>
      <c r="B165" s="33">
        <f t="shared" ca="1" si="14"/>
        <v>32</v>
      </c>
      <c r="C165">
        <f t="shared" si="15"/>
        <v>486</v>
      </c>
      <c r="D165">
        <f t="shared" ca="1" si="19"/>
        <v>-3.3000000000000002E-2</v>
      </c>
      <c r="E165">
        <f t="shared" ca="1" si="16"/>
        <v>0</v>
      </c>
      <c r="F165">
        <f t="shared" ca="1" si="17"/>
        <v>31</v>
      </c>
      <c r="G165">
        <f t="shared" ca="1" si="18"/>
        <v>32</v>
      </c>
      <c r="M165">
        <v>-291</v>
      </c>
      <c r="N165">
        <v>-8.2569999999999997</v>
      </c>
    </row>
    <row r="166" spans="1:14">
      <c r="A166" s="54">
        <f>formulas!O253</f>
        <v>0</v>
      </c>
      <c r="B166" s="33">
        <f t="shared" ca="1" si="14"/>
        <v>32</v>
      </c>
      <c r="C166">
        <f t="shared" si="15"/>
        <v>486</v>
      </c>
      <c r="D166">
        <f t="shared" ca="1" si="19"/>
        <v>-3.3000000000000002E-2</v>
      </c>
      <c r="E166">
        <f t="shared" ca="1" si="16"/>
        <v>0</v>
      </c>
      <c r="F166">
        <f t="shared" ca="1" si="17"/>
        <v>31</v>
      </c>
      <c r="G166">
        <f t="shared" ca="1" si="18"/>
        <v>32</v>
      </c>
      <c r="M166">
        <v>-290</v>
      </c>
      <c r="N166">
        <v>-8.24</v>
      </c>
    </row>
    <row r="167" spans="1:14">
      <c r="A167" s="54">
        <f>formulas!O254</f>
        <v>0</v>
      </c>
      <c r="B167" s="33">
        <f t="shared" ca="1" si="14"/>
        <v>32</v>
      </c>
      <c r="C167">
        <f t="shared" si="15"/>
        <v>486</v>
      </c>
      <c r="D167">
        <f t="shared" ca="1" si="19"/>
        <v>-3.3000000000000002E-2</v>
      </c>
      <c r="E167">
        <f t="shared" ca="1" si="16"/>
        <v>0</v>
      </c>
      <c r="F167">
        <f t="shared" ca="1" si="17"/>
        <v>31</v>
      </c>
      <c r="G167">
        <f t="shared" ca="1" si="18"/>
        <v>32</v>
      </c>
      <c r="M167">
        <v>-289</v>
      </c>
      <c r="N167">
        <v>-8.2230000000000008</v>
      </c>
    </row>
    <row r="168" spans="1:14">
      <c r="A168" s="54">
        <f>formulas!O255</f>
        <v>0</v>
      </c>
      <c r="B168" s="33">
        <f t="shared" ca="1" si="14"/>
        <v>32</v>
      </c>
      <c r="C168">
        <f t="shared" si="15"/>
        <v>486</v>
      </c>
      <c r="D168">
        <f t="shared" ca="1" si="19"/>
        <v>-3.3000000000000002E-2</v>
      </c>
      <c r="E168">
        <f t="shared" ca="1" si="16"/>
        <v>0</v>
      </c>
      <c r="F168">
        <f t="shared" ca="1" si="17"/>
        <v>31</v>
      </c>
      <c r="G168">
        <f t="shared" ca="1" si="18"/>
        <v>32</v>
      </c>
      <c r="M168">
        <v>-288</v>
      </c>
      <c r="N168">
        <v>-8.2059999999999995</v>
      </c>
    </row>
    <row r="169" spans="1:14">
      <c r="A169" s="54">
        <f>formulas!O256</f>
        <v>0</v>
      </c>
      <c r="B169" s="33">
        <f t="shared" ca="1" si="14"/>
        <v>32</v>
      </c>
      <c r="C169">
        <f t="shared" si="15"/>
        <v>486</v>
      </c>
      <c r="D169">
        <f t="shared" ca="1" si="19"/>
        <v>-3.3000000000000002E-2</v>
      </c>
      <c r="E169">
        <f t="shared" ca="1" si="16"/>
        <v>0</v>
      </c>
      <c r="F169">
        <f t="shared" ca="1" si="17"/>
        <v>31</v>
      </c>
      <c r="G169">
        <f t="shared" ca="1" si="18"/>
        <v>32</v>
      </c>
      <c r="M169">
        <v>-287</v>
      </c>
      <c r="N169">
        <v>-8.1890000000000001</v>
      </c>
    </row>
    <row r="170" spans="1:14">
      <c r="A170" s="54">
        <f>formulas!O257</f>
        <v>0</v>
      </c>
      <c r="B170" s="33">
        <f t="shared" ca="1" si="14"/>
        <v>32</v>
      </c>
      <c r="C170">
        <f t="shared" si="15"/>
        <v>486</v>
      </c>
      <c r="D170">
        <f t="shared" ca="1" si="19"/>
        <v>-3.3000000000000002E-2</v>
      </c>
      <c r="E170">
        <f t="shared" ca="1" si="16"/>
        <v>0</v>
      </c>
      <c r="F170">
        <f t="shared" ca="1" si="17"/>
        <v>31</v>
      </c>
      <c r="G170">
        <f t="shared" ca="1" si="18"/>
        <v>32</v>
      </c>
      <c r="M170">
        <v>-286</v>
      </c>
      <c r="N170">
        <v>-8.173</v>
      </c>
    </row>
    <row r="171" spans="1:14">
      <c r="A171" s="54">
        <f>formulas!O258</f>
        <v>0</v>
      </c>
      <c r="B171" s="33">
        <f t="shared" ca="1" si="14"/>
        <v>32</v>
      </c>
      <c r="C171">
        <f t="shared" si="15"/>
        <v>486</v>
      </c>
      <c r="D171">
        <f t="shared" ca="1" si="19"/>
        <v>-3.3000000000000002E-2</v>
      </c>
      <c r="E171">
        <f t="shared" ca="1" si="16"/>
        <v>0</v>
      </c>
      <c r="F171">
        <f t="shared" ca="1" si="17"/>
        <v>31</v>
      </c>
      <c r="G171">
        <f t="shared" ca="1" si="18"/>
        <v>32</v>
      </c>
      <c r="M171">
        <v>-285</v>
      </c>
      <c r="N171">
        <v>-8.1549999999999994</v>
      </c>
    </row>
    <row r="172" spans="1:14">
      <c r="A172" s="54">
        <f>formulas!O259</f>
        <v>0</v>
      </c>
      <c r="B172" s="33">
        <f t="shared" ca="1" si="14"/>
        <v>32</v>
      </c>
      <c r="C172">
        <f t="shared" si="15"/>
        <v>486</v>
      </c>
      <c r="D172">
        <f t="shared" ca="1" si="19"/>
        <v>-3.3000000000000002E-2</v>
      </c>
      <c r="E172">
        <f t="shared" ca="1" si="16"/>
        <v>0</v>
      </c>
      <c r="F172">
        <f t="shared" ca="1" si="17"/>
        <v>31</v>
      </c>
      <c r="G172">
        <f t="shared" ca="1" si="18"/>
        <v>32</v>
      </c>
      <c r="M172">
        <v>-284</v>
      </c>
      <c r="N172">
        <v>-8.1379999999999999</v>
      </c>
    </row>
    <row r="173" spans="1:14">
      <c r="A173" s="54">
        <f>formulas!O260</f>
        <v>0</v>
      </c>
      <c r="B173" s="33">
        <f t="shared" ca="1" si="14"/>
        <v>32</v>
      </c>
      <c r="C173">
        <f t="shared" si="15"/>
        <v>486</v>
      </c>
      <c r="D173">
        <f t="shared" ca="1" si="19"/>
        <v>-3.3000000000000002E-2</v>
      </c>
      <c r="E173">
        <f t="shared" ca="1" si="16"/>
        <v>0</v>
      </c>
      <c r="F173">
        <f t="shared" ca="1" si="17"/>
        <v>31</v>
      </c>
      <c r="G173">
        <f t="shared" ca="1" si="18"/>
        <v>32</v>
      </c>
      <c r="M173">
        <v>-283</v>
      </c>
      <c r="N173">
        <v>-8.1210000000000004</v>
      </c>
    </row>
    <row r="174" spans="1:14">
      <c r="A174" s="54">
        <f>formulas!O261</f>
        <v>0</v>
      </c>
      <c r="B174" s="33">
        <f t="shared" ca="1" si="14"/>
        <v>32</v>
      </c>
      <c r="C174">
        <f t="shared" si="15"/>
        <v>486</v>
      </c>
      <c r="D174">
        <f t="shared" ca="1" si="19"/>
        <v>-3.3000000000000002E-2</v>
      </c>
      <c r="E174">
        <f t="shared" ca="1" si="16"/>
        <v>0</v>
      </c>
      <c r="F174">
        <f t="shared" ca="1" si="17"/>
        <v>31</v>
      </c>
      <c r="G174">
        <f t="shared" ca="1" si="18"/>
        <v>32</v>
      </c>
      <c r="M174">
        <v>-282</v>
      </c>
      <c r="N174">
        <v>-8.1039999999999992</v>
      </c>
    </row>
    <row r="175" spans="1:14">
      <c r="A175" s="54">
        <f>formulas!O262</f>
        <v>0</v>
      </c>
      <c r="B175" s="33">
        <f t="shared" ca="1" si="14"/>
        <v>32</v>
      </c>
      <c r="C175">
        <f t="shared" si="15"/>
        <v>486</v>
      </c>
      <c r="D175">
        <f t="shared" ca="1" si="19"/>
        <v>-3.3000000000000002E-2</v>
      </c>
      <c r="E175">
        <f t="shared" ca="1" si="16"/>
        <v>0</v>
      </c>
      <c r="F175">
        <f t="shared" ca="1" si="17"/>
        <v>31</v>
      </c>
      <c r="G175">
        <f t="shared" ca="1" si="18"/>
        <v>32</v>
      </c>
      <c r="M175">
        <v>-281</v>
      </c>
      <c r="N175">
        <v>-8.0869999999999997</v>
      </c>
    </row>
    <row r="176" spans="1:14">
      <c r="A176" s="54">
        <f>formulas!O263</f>
        <v>0</v>
      </c>
      <c r="B176" s="33">
        <f t="shared" ca="1" si="14"/>
        <v>32</v>
      </c>
      <c r="C176">
        <f t="shared" si="15"/>
        <v>486</v>
      </c>
      <c r="D176">
        <f t="shared" ca="1" si="19"/>
        <v>-3.3000000000000002E-2</v>
      </c>
      <c r="E176">
        <f t="shared" ca="1" si="16"/>
        <v>0</v>
      </c>
      <c r="F176">
        <f t="shared" ca="1" si="17"/>
        <v>31</v>
      </c>
      <c r="G176">
        <f t="shared" ca="1" si="18"/>
        <v>32</v>
      </c>
      <c r="M176">
        <v>-280</v>
      </c>
      <c r="N176">
        <v>-8.0690000000000008</v>
      </c>
    </row>
    <row r="177" spans="1:14">
      <c r="A177" s="54">
        <f>formulas!O264</f>
        <v>0</v>
      </c>
      <c r="B177" s="33">
        <f t="shared" ca="1" si="14"/>
        <v>32</v>
      </c>
      <c r="C177">
        <f t="shared" si="15"/>
        <v>486</v>
      </c>
      <c r="D177">
        <f t="shared" ca="1" si="19"/>
        <v>-3.3000000000000002E-2</v>
      </c>
      <c r="E177">
        <f t="shared" ca="1" si="16"/>
        <v>0</v>
      </c>
      <c r="F177">
        <f t="shared" ca="1" si="17"/>
        <v>31</v>
      </c>
      <c r="G177">
        <f t="shared" ca="1" si="18"/>
        <v>32</v>
      </c>
      <c r="M177">
        <v>-279</v>
      </c>
      <c r="N177">
        <v>-8.0519999999999996</v>
      </c>
    </row>
    <row r="178" spans="1:14">
      <c r="A178" s="54">
        <f>formulas!O265</f>
        <v>0</v>
      </c>
      <c r="B178" s="33">
        <f t="shared" ca="1" si="14"/>
        <v>32</v>
      </c>
      <c r="C178">
        <f t="shared" si="15"/>
        <v>486</v>
      </c>
      <c r="D178">
        <f t="shared" ca="1" si="19"/>
        <v>-3.3000000000000002E-2</v>
      </c>
      <c r="E178">
        <f t="shared" ca="1" si="16"/>
        <v>0</v>
      </c>
      <c r="F178">
        <f t="shared" ca="1" si="17"/>
        <v>31</v>
      </c>
      <c r="G178">
        <f t="shared" ca="1" si="18"/>
        <v>32</v>
      </c>
      <c r="M178">
        <v>-278</v>
      </c>
      <c r="N178">
        <v>-8.0340000000000007</v>
      </c>
    </row>
    <row r="179" spans="1:14">
      <c r="A179" s="54">
        <f>formulas!O266</f>
        <v>0</v>
      </c>
      <c r="B179" s="33">
        <f t="shared" ref="B179:B242" ca="1" si="20">(A179-D179)/(E179-D179)*(G179-F179)+F179</f>
        <v>32</v>
      </c>
      <c r="C179">
        <f t="shared" ref="C179:C242" si="21">COUNTIF($N$2:$N$25400,"&lt;"&amp;A179)</f>
        <v>486</v>
      </c>
      <c r="D179">
        <f t="shared" ca="1" si="19"/>
        <v>-3.3000000000000002E-2</v>
      </c>
      <c r="E179">
        <f t="shared" ref="E179:E242" ca="1" si="22">INDIRECT(ADDRESS(C179+2,14))</f>
        <v>0</v>
      </c>
      <c r="F179">
        <f t="shared" ref="F179:F242" ca="1" si="23">INDIRECT(ADDRESS(C179+1,13))</f>
        <v>31</v>
      </c>
      <c r="G179">
        <f t="shared" ref="G179:G242" ca="1" si="24">INDIRECT(ADDRESS(C179+2,13))</f>
        <v>32</v>
      </c>
      <c r="M179">
        <v>-277</v>
      </c>
      <c r="N179">
        <v>-8.0169999999999995</v>
      </c>
    </row>
    <row r="180" spans="1:14">
      <c r="A180" s="54">
        <f>formulas!O267</f>
        <v>0</v>
      </c>
      <c r="B180" s="33">
        <f t="shared" ca="1" si="20"/>
        <v>32</v>
      </c>
      <c r="C180">
        <f t="shared" si="21"/>
        <v>486</v>
      </c>
      <c r="D180">
        <f t="shared" ca="1" si="19"/>
        <v>-3.3000000000000002E-2</v>
      </c>
      <c r="E180">
        <f t="shared" ca="1" si="22"/>
        <v>0</v>
      </c>
      <c r="F180">
        <f t="shared" ca="1" si="23"/>
        <v>31</v>
      </c>
      <c r="G180">
        <f t="shared" ca="1" si="24"/>
        <v>32</v>
      </c>
      <c r="M180">
        <v>-276</v>
      </c>
      <c r="N180">
        <v>-7.9989999999999997</v>
      </c>
    </row>
    <row r="181" spans="1:14">
      <c r="A181" s="54">
        <f>formulas!O268</f>
        <v>0</v>
      </c>
      <c r="B181" s="33">
        <f t="shared" ca="1" si="20"/>
        <v>32</v>
      </c>
      <c r="C181">
        <f t="shared" si="21"/>
        <v>486</v>
      </c>
      <c r="D181">
        <f t="shared" ca="1" si="19"/>
        <v>-3.3000000000000002E-2</v>
      </c>
      <c r="E181">
        <f t="shared" ca="1" si="22"/>
        <v>0</v>
      </c>
      <c r="F181">
        <f t="shared" ca="1" si="23"/>
        <v>31</v>
      </c>
      <c r="G181">
        <f t="shared" ca="1" si="24"/>
        <v>32</v>
      </c>
      <c r="M181">
        <v>-275</v>
      </c>
      <c r="N181">
        <v>-7.9809999999999999</v>
      </c>
    </row>
    <row r="182" spans="1:14">
      <c r="A182" s="54">
        <f>formulas!O269</f>
        <v>0</v>
      </c>
      <c r="B182" s="33">
        <f t="shared" ca="1" si="20"/>
        <v>32</v>
      </c>
      <c r="C182">
        <f t="shared" si="21"/>
        <v>486</v>
      </c>
      <c r="D182">
        <f t="shared" ca="1" si="19"/>
        <v>-3.3000000000000002E-2</v>
      </c>
      <c r="E182">
        <f t="shared" ca="1" si="22"/>
        <v>0</v>
      </c>
      <c r="F182">
        <f t="shared" ca="1" si="23"/>
        <v>31</v>
      </c>
      <c r="G182">
        <f t="shared" ca="1" si="24"/>
        <v>32</v>
      </c>
      <c r="M182">
        <v>-274</v>
      </c>
      <c r="N182">
        <v>-7.9630000000000001</v>
      </c>
    </row>
    <row r="183" spans="1:14">
      <c r="A183" s="54">
        <f>formulas!O270</f>
        <v>0</v>
      </c>
      <c r="B183" s="33">
        <f t="shared" ca="1" si="20"/>
        <v>32</v>
      </c>
      <c r="C183">
        <f t="shared" si="21"/>
        <v>486</v>
      </c>
      <c r="D183">
        <f t="shared" ca="1" si="19"/>
        <v>-3.3000000000000002E-2</v>
      </c>
      <c r="E183">
        <f t="shared" ca="1" si="22"/>
        <v>0</v>
      </c>
      <c r="F183">
        <f t="shared" ca="1" si="23"/>
        <v>31</v>
      </c>
      <c r="G183">
        <f t="shared" ca="1" si="24"/>
        <v>32</v>
      </c>
      <c r="M183">
        <v>-273</v>
      </c>
      <c r="N183">
        <v>-7.9450000000000003</v>
      </c>
    </row>
    <row r="184" spans="1:14">
      <c r="A184" s="54">
        <f>formulas!O271</f>
        <v>0</v>
      </c>
      <c r="B184" s="33">
        <f t="shared" ca="1" si="20"/>
        <v>32</v>
      </c>
      <c r="C184">
        <f t="shared" si="21"/>
        <v>486</v>
      </c>
      <c r="D184">
        <f t="shared" ca="1" si="19"/>
        <v>-3.3000000000000002E-2</v>
      </c>
      <c r="E184">
        <f t="shared" ca="1" si="22"/>
        <v>0</v>
      </c>
      <c r="F184">
        <f t="shared" ca="1" si="23"/>
        <v>31</v>
      </c>
      <c r="G184">
        <f t="shared" ca="1" si="24"/>
        <v>32</v>
      </c>
      <c r="M184">
        <v>-272</v>
      </c>
      <c r="N184">
        <v>-7.9279999999999999</v>
      </c>
    </row>
    <row r="185" spans="1:14">
      <c r="A185" s="54">
        <f>formulas!O272</f>
        <v>0</v>
      </c>
      <c r="B185" s="33">
        <f t="shared" ca="1" si="20"/>
        <v>32</v>
      </c>
      <c r="C185">
        <f t="shared" si="21"/>
        <v>486</v>
      </c>
      <c r="D185">
        <f t="shared" ca="1" si="19"/>
        <v>-3.3000000000000002E-2</v>
      </c>
      <c r="E185">
        <f t="shared" ca="1" si="22"/>
        <v>0</v>
      </c>
      <c r="F185">
        <f t="shared" ca="1" si="23"/>
        <v>31</v>
      </c>
      <c r="G185">
        <f t="shared" ca="1" si="24"/>
        <v>32</v>
      </c>
      <c r="M185">
        <v>-271</v>
      </c>
      <c r="N185">
        <v>-7.91</v>
      </c>
    </row>
    <row r="186" spans="1:14">
      <c r="A186" s="54">
        <f>formulas!O273</f>
        <v>0</v>
      </c>
      <c r="B186" s="33">
        <f t="shared" ca="1" si="20"/>
        <v>32</v>
      </c>
      <c r="C186">
        <f t="shared" si="21"/>
        <v>486</v>
      </c>
      <c r="D186">
        <f t="shared" ca="1" si="19"/>
        <v>-3.3000000000000002E-2</v>
      </c>
      <c r="E186">
        <f t="shared" ca="1" si="22"/>
        <v>0</v>
      </c>
      <c r="F186">
        <f t="shared" ca="1" si="23"/>
        <v>31</v>
      </c>
      <c r="G186">
        <f t="shared" ca="1" si="24"/>
        <v>32</v>
      </c>
      <c r="M186">
        <v>-270</v>
      </c>
      <c r="N186">
        <v>-7.891</v>
      </c>
    </row>
    <row r="187" spans="1:14">
      <c r="A187" s="54">
        <f>formulas!O274</f>
        <v>0</v>
      </c>
      <c r="B187" s="33">
        <f t="shared" ca="1" si="20"/>
        <v>32</v>
      </c>
      <c r="C187">
        <f t="shared" si="21"/>
        <v>486</v>
      </c>
      <c r="D187">
        <f t="shared" ca="1" si="19"/>
        <v>-3.3000000000000002E-2</v>
      </c>
      <c r="E187">
        <f t="shared" ca="1" si="22"/>
        <v>0</v>
      </c>
      <c r="F187">
        <f t="shared" ca="1" si="23"/>
        <v>31</v>
      </c>
      <c r="G187">
        <f t="shared" ca="1" si="24"/>
        <v>32</v>
      </c>
      <c r="M187">
        <v>-269</v>
      </c>
      <c r="N187">
        <v>-7.8730000000000002</v>
      </c>
    </row>
    <row r="188" spans="1:14">
      <c r="A188" s="54">
        <f>formulas!O275</f>
        <v>0</v>
      </c>
      <c r="B188" s="33">
        <f t="shared" ca="1" si="20"/>
        <v>32</v>
      </c>
      <c r="C188">
        <f t="shared" si="21"/>
        <v>486</v>
      </c>
      <c r="D188">
        <f t="shared" ca="1" si="19"/>
        <v>-3.3000000000000002E-2</v>
      </c>
      <c r="E188">
        <f t="shared" ca="1" si="22"/>
        <v>0</v>
      </c>
      <c r="F188">
        <f t="shared" ca="1" si="23"/>
        <v>31</v>
      </c>
      <c r="G188">
        <f t="shared" ca="1" si="24"/>
        <v>32</v>
      </c>
      <c r="M188">
        <v>-268</v>
      </c>
      <c r="N188">
        <v>-7.8550000000000004</v>
      </c>
    </row>
    <row r="189" spans="1:14">
      <c r="A189" s="54">
        <f>formulas!O276</f>
        <v>0</v>
      </c>
      <c r="B189" s="33">
        <f t="shared" ca="1" si="20"/>
        <v>32</v>
      </c>
      <c r="C189">
        <f t="shared" si="21"/>
        <v>486</v>
      </c>
      <c r="D189">
        <f t="shared" ca="1" si="19"/>
        <v>-3.3000000000000002E-2</v>
      </c>
      <c r="E189">
        <f t="shared" ca="1" si="22"/>
        <v>0</v>
      </c>
      <c r="F189">
        <f t="shared" ca="1" si="23"/>
        <v>31</v>
      </c>
      <c r="G189">
        <f t="shared" ca="1" si="24"/>
        <v>32</v>
      </c>
      <c r="M189">
        <v>-267</v>
      </c>
      <c r="N189">
        <v>-7.8369999999999997</v>
      </c>
    </row>
    <row r="190" spans="1:14">
      <c r="A190" s="54">
        <f>formulas!O277</f>
        <v>0</v>
      </c>
      <c r="B190" s="33">
        <f t="shared" ca="1" si="20"/>
        <v>32</v>
      </c>
      <c r="C190">
        <f t="shared" si="21"/>
        <v>486</v>
      </c>
      <c r="D190">
        <f t="shared" ca="1" si="19"/>
        <v>-3.3000000000000002E-2</v>
      </c>
      <c r="E190">
        <f t="shared" ca="1" si="22"/>
        <v>0</v>
      </c>
      <c r="F190">
        <f t="shared" ca="1" si="23"/>
        <v>31</v>
      </c>
      <c r="G190">
        <f t="shared" ca="1" si="24"/>
        <v>32</v>
      </c>
      <c r="M190">
        <v>-266</v>
      </c>
      <c r="N190">
        <v>-7.819</v>
      </c>
    </row>
    <row r="191" spans="1:14">
      <c r="A191" s="54">
        <f>formulas!O278</f>
        <v>0</v>
      </c>
      <c r="B191" s="33">
        <f t="shared" ca="1" si="20"/>
        <v>32</v>
      </c>
      <c r="C191">
        <f t="shared" si="21"/>
        <v>486</v>
      </c>
      <c r="D191">
        <f t="shared" ca="1" si="19"/>
        <v>-3.3000000000000002E-2</v>
      </c>
      <c r="E191">
        <f t="shared" ca="1" si="22"/>
        <v>0</v>
      </c>
      <c r="F191">
        <f t="shared" ca="1" si="23"/>
        <v>31</v>
      </c>
      <c r="G191">
        <f t="shared" ca="1" si="24"/>
        <v>32</v>
      </c>
      <c r="M191">
        <v>-265</v>
      </c>
      <c r="N191">
        <v>-7.8</v>
      </c>
    </row>
    <row r="192" spans="1:14">
      <c r="A192" s="54">
        <f>formulas!O279</f>
        <v>0</v>
      </c>
      <c r="B192" s="33">
        <f t="shared" ca="1" si="20"/>
        <v>32</v>
      </c>
      <c r="C192">
        <f t="shared" si="21"/>
        <v>486</v>
      </c>
      <c r="D192">
        <f t="shared" ca="1" si="19"/>
        <v>-3.3000000000000002E-2</v>
      </c>
      <c r="E192">
        <f t="shared" ca="1" si="22"/>
        <v>0</v>
      </c>
      <c r="F192">
        <f t="shared" ca="1" si="23"/>
        <v>31</v>
      </c>
      <c r="G192">
        <f t="shared" ca="1" si="24"/>
        <v>32</v>
      </c>
      <c r="M192">
        <v>-264</v>
      </c>
      <c r="N192">
        <v>-7.782</v>
      </c>
    </row>
    <row r="193" spans="1:14">
      <c r="A193" s="54">
        <f>formulas!O280</f>
        <v>0</v>
      </c>
      <c r="B193" s="33">
        <f t="shared" ca="1" si="20"/>
        <v>32</v>
      </c>
      <c r="C193">
        <f t="shared" si="21"/>
        <v>486</v>
      </c>
      <c r="D193">
        <f t="shared" ca="1" si="19"/>
        <v>-3.3000000000000002E-2</v>
      </c>
      <c r="E193">
        <f t="shared" ca="1" si="22"/>
        <v>0</v>
      </c>
      <c r="F193">
        <f t="shared" ca="1" si="23"/>
        <v>31</v>
      </c>
      <c r="G193">
        <f t="shared" ca="1" si="24"/>
        <v>32</v>
      </c>
      <c r="M193">
        <v>-263</v>
      </c>
      <c r="N193">
        <v>-7.7629999999999999</v>
      </c>
    </row>
    <row r="194" spans="1:14">
      <c r="A194" s="54">
        <f>formulas!O281</f>
        <v>0</v>
      </c>
      <c r="B194" s="33">
        <f t="shared" ca="1" si="20"/>
        <v>32</v>
      </c>
      <c r="C194">
        <f t="shared" si="21"/>
        <v>486</v>
      </c>
      <c r="D194">
        <f t="shared" ca="1" si="19"/>
        <v>-3.3000000000000002E-2</v>
      </c>
      <c r="E194">
        <f t="shared" ca="1" si="22"/>
        <v>0</v>
      </c>
      <c r="F194">
        <f t="shared" ca="1" si="23"/>
        <v>31</v>
      </c>
      <c r="G194">
        <f t="shared" ca="1" si="24"/>
        <v>32</v>
      </c>
      <c r="M194">
        <v>-262</v>
      </c>
      <c r="N194">
        <v>-7.7450000000000001</v>
      </c>
    </row>
    <row r="195" spans="1:14">
      <c r="A195" s="54">
        <f>formulas!O282</f>
        <v>0</v>
      </c>
      <c r="B195" s="33">
        <f t="shared" ca="1" si="20"/>
        <v>32</v>
      </c>
      <c r="C195">
        <f t="shared" si="21"/>
        <v>486</v>
      </c>
      <c r="D195">
        <f t="shared" ref="D195:D258" ca="1" si="25">INDIRECT(ADDRESS(C195+1,14))</f>
        <v>-3.3000000000000002E-2</v>
      </c>
      <c r="E195">
        <f t="shared" ca="1" si="22"/>
        <v>0</v>
      </c>
      <c r="F195">
        <f t="shared" ca="1" si="23"/>
        <v>31</v>
      </c>
      <c r="G195">
        <f t="shared" ca="1" si="24"/>
        <v>32</v>
      </c>
      <c r="M195">
        <v>-261</v>
      </c>
      <c r="N195">
        <v>-7.726</v>
      </c>
    </row>
    <row r="196" spans="1:14">
      <c r="A196" s="54">
        <f>formulas!O283</f>
        <v>0</v>
      </c>
      <c r="B196" s="33">
        <f t="shared" ca="1" si="20"/>
        <v>32</v>
      </c>
      <c r="C196">
        <f t="shared" si="21"/>
        <v>486</v>
      </c>
      <c r="D196">
        <f t="shared" ca="1" si="25"/>
        <v>-3.3000000000000002E-2</v>
      </c>
      <c r="E196">
        <f t="shared" ca="1" si="22"/>
        <v>0</v>
      </c>
      <c r="F196">
        <f t="shared" ca="1" si="23"/>
        <v>31</v>
      </c>
      <c r="G196">
        <f t="shared" ca="1" si="24"/>
        <v>32</v>
      </c>
      <c r="M196">
        <v>-260</v>
      </c>
      <c r="N196">
        <v>-7.7069999999999999</v>
      </c>
    </row>
    <row r="197" spans="1:14">
      <c r="A197" s="54">
        <f>formulas!O284</f>
        <v>0</v>
      </c>
      <c r="B197" s="33">
        <f t="shared" ca="1" si="20"/>
        <v>32</v>
      </c>
      <c r="C197">
        <f t="shared" si="21"/>
        <v>486</v>
      </c>
      <c r="D197">
        <f t="shared" ca="1" si="25"/>
        <v>-3.3000000000000002E-2</v>
      </c>
      <c r="E197">
        <f t="shared" ca="1" si="22"/>
        <v>0</v>
      </c>
      <c r="F197">
        <f t="shared" ca="1" si="23"/>
        <v>31</v>
      </c>
      <c r="G197">
        <f t="shared" ca="1" si="24"/>
        <v>32</v>
      </c>
      <c r="M197">
        <v>-259</v>
      </c>
      <c r="N197">
        <v>-7.6879999999999997</v>
      </c>
    </row>
    <row r="198" spans="1:14">
      <c r="A198" s="54">
        <f>formulas!O285</f>
        <v>0</v>
      </c>
      <c r="B198" s="33">
        <f t="shared" ca="1" si="20"/>
        <v>32</v>
      </c>
      <c r="C198">
        <f t="shared" si="21"/>
        <v>486</v>
      </c>
      <c r="D198">
        <f t="shared" ca="1" si="25"/>
        <v>-3.3000000000000002E-2</v>
      </c>
      <c r="E198">
        <f t="shared" ca="1" si="22"/>
        <v>0</v>
      </c>
      <c r="F198">
        <f t="shared" ca="1" si="23"/>
        <v>31</v>
      </c>
      <c r="G198">
        <f t="shared" ca="1" si="24"/>
        <v>32</v>
      </c>
      <c r="M198">
        <v>-258</v>
      </c>
      <c r="N198">
        <v>-7.67</v>
      </c>
    </row>
    <row r="199" spans="1:14">
      <c r="A199" s="54">
        <f>formulas!O286</f>
        <v>0</v>
      </c>
      <c r="B199" s="33">
        <f t="shared" ca="1" si="20"/>
        <v>32</v>
      </c>
      <c r="C199">
        <f t="shared" si="21"/>
        <v>486</v>
      </c>
      <c r="D199">
        <f t="shared" ca="1" si="25"/>
        <v>-3.3000000000000002E-2</v>
      </c>
      <c r="E199">
        <f t="shared" ca="1" si="22"/>
        <v>0</v>
      </c>
      <c r="F199">
        <f t="shared" ca="1" si="23"/>
        <v>31</v>
      </c>
      <c r="G199">
        <f t="shared" ca="1" si="24"/>
        <v>32</v>
      </c>
      <c r="M199">
        <v>-257</v>
      </c>
      <c r="N199">
        <v>-7.6509999999999998</v>
      </c>
    </row>
    <row r="200" spans="1:14">
      <c r="A200" s="54">
        <f>formulas!O287</f>
        <v>0</v>
      </c>
      <c r="B200" s="33">
        <f t="shared" ca="1" si="20"/>
        <v>32</v>
      </c>
      <c r="C200">
        <f t="shared" si="21"/>
        <v>486</v>
      </c>
      <c r="D200">
        <f t="shared" ca="1" si="25"/>
        <v>-3.3000000000000002E-2</v>
      </c>
      <c r="E200">
        <f t="shared" ca="1" si="22"/>
        <v>0</v>
      </c>
      <c r="F200">
        <f t="shared" ca="1" si="23"/>
        <v>31</v>
      </c>
      <c r="G200">
        <f t="shared" ca="1" si="24"/>
        <v>32</v>
      </c>
      <c r="M200">
        <v>-256</v>
      </c>
      <c r="N200">
        <v>-7.6319999999999997</v>
      </c>
    </row>
    <row r="201" spans="1:14">
      <c r="A201" s="54">
        <f>formulas!O288</f>
        <v>0</v>
      </c>
      <c r="B201" s="33">
        <f t="shared" ca="1" si="20"/>
        <v>32</v>
      </c>
      <c r="C201">
        <f t="shared" si="21"/>
        <v>486</v>
      </c>
      <c r="D201">
        <f t="shared" ca="1" si="25"/>
        <v>-3.3000000000000002E-2</v>
      </c>
      <c r="E201">
        <f t="shared" ca="1" si="22"/>
        <v>0</v>
      </c>
      <c r="F201">
        <f t="shared" ca="1" si="23"/>
        <v>31</v>
      </c>
      <c r="G201">
        <f t="shared" ca="1" si="24"/>
        <v>32</v>
      </c>
      <c r="M201">
        <v>-255</v>
      </c>
      <c r="N201">
        <v>-7.6130000000000004</v>
      </c>
    </row>
    <row r="202" spans="1:14">
      <c r="A202" s="54">
        <f>formulas!O289</f>
        <v>0</v>
      </c>
      <c r="B202" s="33">
        <f t="shared" ca="1" si="20"/>
        <v>32</v>
      </c>
      <c r="C202">
        <f t="shared" si="21"/>
        <v>486</v>
      </c>
      <c r="D202">
        <f t="shared" ca="1" si="25"/>
        <v>-3.3000000000000002E-2</v>
      </c>
      <c r="E202">
        <f t="shared" ca="1" si="22"/>
        <v>0</v>
      </c>
      <c r="F202">
        <f t="shared" ca="1" si="23"/>
        <v>31</v>
      </c>
      <c r="G202">
        <f t="shared" ca="1" si="24"/>
        <v>32</v>
      </c>
      <c r="M202">
        <v>-254</v>
      </c>
      <c r="N202">
        <v>-7.593</v>
      </c>
    </row>
    <row r="203" spans="1:14">
      <c r="A203" s="54">
        <f>formulas!O290</f>
        <v>0</v>
      </c>
      <c r="B203" s="33">
        <f t="shared" ca="1" si="20"/>
        <v>32</v>
      </c>
      <c r="C203">
        <f t="shared" si="21"/>
        <v>486</v>
      </c>
      <c r="D203">
        <f t="shared" ca="1" si="25"/>
        <v>-3.3000000000000002E-2</v>
      </c>
      <c r="E203">
        <f t="shared" ca="1" si="22"/>
        <v>0</v>
      </c>
      <c r="F203">
        <f t="shared" ca="1" si="23"/>
        <v>31</v>
      </c>
      <c r="G203">
        <f t="shared" ca="1" si="24"/>
        <v>32</v>
      </c>
      <c r="M203">
        <v>-253</v>
      </c>
      <c r="N203">
        <v>-7.5739999999999998</v>
      </c>
    </row>
    <row r="204" spans="1:14">
      <c r="A204" s="54">
        <f>formulas!O291</f>
        <v>0</v>
      </c>
      <c r="B204" s="33">
        <f t="shared" ca="1" si="20"/>
        <v>32</v>
      </c>
      <c r="C204">
        <f t="shared" si="21"/>
        <v>486</v>
      </c>
      <c r="D204">
        <f t="shared" ca="1" si="25"/>
        <v>-3.3000000000000002E-2</v>
      </c>
      <c r="E204">
        <f t="shared" ca="1" si="22"/>
        <v>0</v>
      </c>
      <c r="F204">
        <f t="shared" ca="1" si="23"/>
        <v>31</v>
      </c>
      <c r="G204">
        <f t="shared" ca="1" si="24"/>
        <v>32</v>
      </c>
      <c r="M204">
        <v>-252</v>
      </c>
      <c r="N204">
        <v>-7.5549999999999997</v>
      </c>
    </row>
    <row r="205" spans="1:14">
      <c r="A205" s="54">
        <f>formulas!O292</f>
        <v>0</v>
      </c>
      <c r="B205" s="33">
        <f t="shared" ca="1" si="20"/>
        <v>32</v>
      </c>
      <c r="C205">
        <f t="shared" si="21"/>
        <v>486</v>
      </c>
      <c r="D205">
        <f t="shared" ca="1" si="25"/>
        <v>-3.3000000000000002E-2</v>
      </c>
      <c r="E205">
        <f t="shared" ca="1" si="22"/>
        <v>0</v>
      </c>
      <c r="F205">
        <f t="shared" ca="1" si="23"/>
        <v>31</v>
      </c>
      <c r="G205">
        <f t="shared" ca="1" si="24"/>
        <v>32</v>
      </c>
      <c r="M205">
        <v>-251</v>
      </c>
      <c r="N205">
        <v>-7.5359999999999996</v>
      </c>
    </row>
    <row r="206" spans="1:14">
      <c r="A206" s="54">
        <f>formulas!O293</f>
        <v>0</v>
      </c>
      <c r="B206" s="33">
        <f t="shared" ca="1" si="20"/>
        <v>32</v>
      </c>
      <c r="C206">
        <f t="shared" si="21"/>
        <v>486</v>
      </c>
      <c r="D206">
        <f t="shared" ca="1" si="25"/>
        <v>-3.3000000000000002E-2</v>
      </c>
      <c r="E206">
        <f t="shared" ca="1" si="22"/>
        <v>0</v>
      </c>
      <c r="F206">
        <f t="shared" ca="1" si="23"/>
        <v>31</v>
      </c>
      <c r="G206">
        <f t="shared" ca="1" si="24"/>
        <v>32</v>
      </c>
      <c r="M206">
        <v>-250</v>
      </c>
      <c r="N206">
        <v>-7.516</v>
      </c>
    </row>
    <row r="207" spans="1:14">
      <c r="A207" s="54">
        <f>formulas!O294</f>
        <v>0</v>
      </c>
      <c r="B207" s="33">
        <f t="shared" ca="1" si="20"/>
        <v>32</v>
      </c>
      <c r="C207">
        <f t="shared" si="21"/>
        <v>486</v>
      </c>
      <c r="D207">
        <f t="shared" ca="1" si="25"/>
        <v>-3.3000000000000002E-2</v>
      </c>
      <c r="E207">
        <f t="shared" ca="1" si="22"/>
        <v>0</v>
      </c>
      <c r="F207">
        <f t="shared" ca="1" si="23"/>
        <v>31</v>
      </c>
      <c r="G207">
        <f t="shared" ca="1" si="24"/>
        <v>32</v>
      </c>
      <c r="M207">
        <v>-249</v>
      </c>
      <c r="N207">
        <v>-7.4969999999999999</v>
      </c>
    </row>
    <row r="208" spans="1:14">
      <c r="A208" s="54">
        <f>formulas!O295</f>
        <v>0</v>
      </c>
      <c r="B208" s="33">
        <f t="shared" ca="1" si="20"/>
        <v>32</v>
      </c>
      <c r="C208">
        <f t="shared" si="21"/>
        <v>486</v>
      </c>
      <c r="D208">
        <f t="shared" ca="1" si="25"/>
        <v>-3.3000000000000002E-2</v>
      </c>
      <c r="E208">
        <f t="shared" ca="1" si="22"/>
        <v>0</v>
      </c>
      <c r="F208">
        <f t="shared" ca="1" si="23"/>
        <v>31</v>
      </c>
      <c r="G208">
        <f t="shared" ca="1" si="24"/>
        <v>32</v>
      </c>
      <c r="M208">
        <v>-248</v>
      </c>
      <c r="N208">
        <v>-7.4779999999999998</v>
      </c>
    </row>
    <row r="209" spans="1:14">
      <c r="A209" s="54">
        <f>formulas!O296</f>
        <v>0</v>
      </c>
      <c r="B209" s="33">
        <f t="shared" ca="1" si="20"/>
        <v>32</v>
      </c>
      <c r="C209">
        <f t="shared" si="21"/>
        <v>486</v>
      </c>
      <c r="D209">
        <f t="shared" ca="1" si="25"/>
        <v>-3.3000000000000002E-2</v>
      </c>
      <c r="E209">
        <f t="shared" ca="1" si="22"/>
        <v>0</v>
      </c>
      <c r="F209">
        <f t="shared" ca="1" si="23"/>
        <v>31</v>
      </c>
      <c r="G209">
        <f t="shared" ca="1" si="24"/>
        <v>32</v>
      </c>
      <c r="M209">
        <v>-247</v>
      </c>
      <c r="N209">
        <v>-7.4580000000000002</v>
      </c>
    </row>
    <row r="210" spans="1:14">
      <c r="A210" s="54">
        <f>formulas!O297</f>
        <v>0</v>
      </c>
      <c r="B210" s="33">
        <f t="shared" ca="1" si="20"/>
        <v>32</v>
      </c>
      <c r="C210">
        <f t="shared" si="21"/>
        <v>486</v>
      </c>
      <c r="D210">
        <f t="shared" ca="1" si="25"/>
        <v>-3.3000000000000002E-2</v>
      </c>
      <c r="E210">
        <f t="shared" ca="1" si="22"/>
        <v>0</v>
      </c>
      <c r="F210">
        <f t="shared" ca="1" si="23"/>
        <v>31</v>
      </c>
      <c r="G210">
        <f t="shared" ca="1" si="24"/>
        <v>32</v>
      </c>
      <c r="M210">
        <v>-246</v>
      </c>
      <c r="N210">
        <v>-7.4379999999999997</v>
      </c>
    </row>
    <row r="211" spans="1:14">
      <c r="A211" s="54">
        <f>formulas!O298</f>
        <v>0</v>
      </c>
      <c r="B211" s="33">
        <f t="shared" ca="1" si="20"/>
        <v>32</v>
      </c>
      <c r="C211">
        <f t="shared" si="21"/>
        <v>486</v>
      </c>
      <c r="D211">
        <f t="shared" ca="1" si="25"/>
        <v>-3.3000000000000002E-2</v>
      </c>
      <c r="E211">
        <f t="shared" ca="1" si="22"/>
        <v>0</v>
      </c>
      <c r="F211">
        <f t="shared" ca="1" si="23"/>
        <v>31</v>
      </c>
      <c r="G211">
        <f t="shared" ca="1" si="24"/>
        <v>32</v>
      </c>
      <c r="M211">
        <v>-245</v>
      </c>
      <c r="N211">
        <v>-7.4189999999999996</v>
      </c>
    </row>
    <row r="212" spans="1:14">
      <c r="A212" s="54">
        <f>formulas!O299</f>
        <v>0</v>
      </c>
      <c r="B212" s="33">
        <f t="shared" ca="1" si="20"/>
        <v>32</v>
      </c>
      <c r="C212">
        <f t="shared" si="21"/>
        <v>486</v>
      </c>
      <c r="D212">
        <f t="shared" ca="1" si="25"/>
        <v>-3.3000000000000002E-2</v>
      </c>
      <c r="E212">
        <f t="shared" ca="1" si="22"/>
        <v>0</v>
      </c>
      <c r="F212">
        <f t="shared" ca="1" si="23"/>
        <v>31</v>
      </c>
      <c r="G212">
        <f t="shared" ca="1" si="24"/>
        <v>32</v>
      </c>
      <c r="M212">
        <v>-244</v>
      </c>
      <c r="N212">
        <v>-7.399</v>
      </c>
    </row>
    <row r="213" spans="1:14">
      <c r="A213" s="54">
        <f>formulas!O300</f>
        <v>0</v>
      </c>
      <c r="B213" s="33">
        <f t="shared" ca="1" si="20"/>
        <v>32</v>
      </c>
      <c r="C213">
        <f t="shared" si="21"/>
        <v>486</v>
      </c>
      <c r="D213">
        <f t="shared" ca="1" si="25"/>
        <v>-3.3000000000000002E-2</v>
      </c>
      <c r="E213">
        <f t="shared" ca="1" si="22"/>
        <v>0</v>
      </c>
      <c r="F213">
        <f t="shared" ca="1" si="23"/>
        <v>31</v>
      </c>
      <c r="G213">
        <f t="shared" ca="1" si="24"/>
        <v>32</v>
      </c>
      <c r="M213">
        <v>-243</v>
      </c>
      <c r="N213">
        <v>-7.3789999999999996</v>
      </c>
    </row>
    <row r="214" spans="1:14">
      <c r="A214" s="54">
        <f>formulas!O301</f>
        <v>0</v>
      </c>
      <c r="B214" s="33">
        <f t="shared" ca="1" si="20"/>
        <v>32</v>
      </c>
      <c r="C214">
        <f t="shared" si="21"/>
        <v>486</v>
      </c>
      <c r="D214">
        <f t="shared" ca="1" si="25"/>
        <v>-3.3000000000000002E-2</v>
      </c>
      <c r="E214">
        <f t="shared" ca="1" si="22"/>
        <v>0</v>
      </c>
      <c r="F214">
        <f t="shared" ca="1" si="23"/>
        <v>31</v>
      </c>
      <c r="G214">
        <f t="shared" ca="1" si="24"/>
        <v>32</v>
      </c>
      <c r="M214">
        <v>-242</v>
      </c>
      <c r="N214">
        <v>-7.359</v>
      </c>
    </row>
    <row r="215" spans="1:14">
      <c r="A215" s="54">
        <f>formulas!O302</f>
        <v>0</v>
      </c>
      <c r="B215" s="33">
        <f t="shared" ca="1" si="20"/>
        <v>32</v>
      </c>
      <c r="C215">
        <f t="shared" si="21"/>
        <v>486</v>
      </c>
      <c r="D215">
        <f t="shared" ca="1" si="25"/>
        <v>-3.3000000000000002E-2</v>
      </c>
      <c r="E215">
        <f t="shared" ca="1" si="22"/>
        <v>0</v>
      </c>
      <c r="F215">
        <f t="shared" ca="1" si="23"/>
        <v>31</v>
      </c>
      <c r="G215">
        <f t="shared" ca="1" si="24"/>
        <v>32</v>
      </c>
      <c r="M215">
        <v>-241</v>
      </c>
      <c r="N215">
        <v>-7.3390000000000004</v>
      </c>
    </row>
    <row r="216" spans="1:14">
      <c r="A216" s="54">
        <f>formulas!O303</f>
        <v>0</v>
      </c>
      <c r="B216" s="33">
        <f t="shared" ca="1" si="20"/>
        <v>32</v>
      </c>
      <c r="C216">
        <f t="shared" si="21"/>
        <v>486</v>
      </c>
      <c r="D216">
        <f t="shared" ca="1" si="25"/>
        <v>-3.3000000000000002E-2</v>
      </c>
      <c r="E216">
        <f t="shared" ca="1" si="22"/>
        <v>0</v>
      </c>
      <c r="F216">
        <f t="shared" ca="1" si="23"/>
        <v>31</v>
      </c>
      <c r="G216">
        <f t="shared" ca="1" si="24"/>
        <v>32</v>
      </c>
      <c r="M216">
        <v>-240</v>
      </c>
      <c r="N216">
        <v>-7.319</v>
      </c>
    </row>
    <row r="217" spans="1:14">
      <c r="A217" s="54">
        <f>formulas!O304</f>
        <v>0</v>
      </c>
      <c r="B217" s="33">
        <f t="shared" ca="1" si="20"/>
        <v>32</v>
      </c>
      <c r="C217">
        <f t="shared" si="21"/>
        <v>486</v>
      </c>
      <c r="D217">
        <f t="shared" ca="1" si="25"/>
        <v>-3.3000000000000002E-2</v>
      </c>
      <c r="E217">
        <f t="shared" ca="1" si="22"/>
        <v>0</v>
      </c>
      <c r="F217">
        <f t="shared" ca="1" si="23"/>
        <v>31</v>
      </c>
      <c r="G217">
        <f t="shared" ca="1" si="24"/>
        <v>32</v>
      </c>
      <c r="M217">
        <v>-239</v>
      </c>
      <c r="N217">
        <v>-7.2990000000000004</v>
      </c>
    </row>
    <row r="218" spans="1:14">
      <c r="A218" s="54">
        <f>formulas!O305</f>
        <v>0</v>
      </c>
      <c r="B218" s="33">
        <f t="shared" ca="1" si="20"/>
        <v>32</v>
      </c>
      <c r="C218">
        <f t="shared" si="21"/>
        <v>486</v>
      </c>
      <c r="D218">
        <f t="shared" ca="1" si="25"/>
        <v>-3.3000000000000002E-2</v>
      </c>
      <c r="E218">
        <f t="shared" ca="1" si="22"/>
        <v>0</v>
      </c>
      <c r="F218">
        <f t="shared" ca="1" si="23"/>
        <v>31</v>
      </c>
      <c r="G218">
        <f t="shared" ca="1" si="24"/>
        <v>32</v>
      </c>
      <c r="M218">
        <v>-238</v>
      </c>
      <c r="N218">
        <v>-7.2789999999999999</v>
      </c>
    </row>
    <row r="219" spans="1:14">
      <c r="A219" s="54">
        <f>formulas!O306</f>
        <v>0</v>
      </c>
      <c r="B219" s="33">
        <f t="shared" ca="1" si="20"/>
        <v>32</v>
      </c>
      <c r="C219">
        <f t="shared" si="21"/>
        <v>486</v>
      </c>
      <c r="D219">
        <f t="shared" ca="1" si="25"/>
        <v>-3.3000000000000002E-2</v>
      </c>
      <c r="E219">
        <f t="shared" ca="1" si="22"/>
        <v>0</v>
      </c>
      <c r="F219">
        <f t="shared" ca="1" si="23"/>
        <v>31</v>
      </c>
      <c r="G219">
        <f t="shared" ca="1" si="24"/>
        <v>32</v>
      </c>
      <c r="M219">
        <v>-237</v>
      </c>
      <c r="N219">
        <v>-7.2590000000000003</v>
      </c>
    </row>
    <row r="220" spans="1:14">
      <c r="A220" s="54">
        <f>formulas!O307</f>
        <v>0</v>
      </c>
      <c r="B220" s="33">
        <f t="shared" ca="1" si="20"/>
        <v>32</v>
      </c>
      <c r="C220">
        <f t="shared" si="21"/>
        <v>486</v>
      </c>
      <c r="D220">
        <f t="shared" ca="1" si="25"/>
        <v>-3.3000000000000002E-2</v>
      </c>
      <c r="E220">
        <f t="shared" ca="1" si="22"/>
        <v>0</v>
      </c>
      <c r="F220">
        <f t="shared" ca="1" si="23"/>
        <v>31</v>
      </c>
      <c r="G220">
        <f t="shared" ca="1" si="24"/>
        <v>32</v>
      </c>
      <c r="M220">
        <v>-236</v>
      </c>
      <c r="N220">
        <v>-7.2389999999999999</v>
      </c>
    </row>
    <row r="221" spans="1:14">
      <c r="A221" s="54">
        <f>formulas!O308</f>
        <v>0</v>
      </c>
      <c r="B221" s="33">
        <f t="shared" ca="1" si="20"/>
        <v>32</v>
      </c>
      <c r="C221">
        <f t="shared" si="21"/>
        <v>486</v>
      </c>
      <c r="D221">
        <f t="shared" ca="1" si="25"/>
        <v>-3.3000000000000002E-2</v>
      </c>
      <c r="E221">
        <f t="shared" ca="1" si="22"/>
        <v>0</v>
      </c>
      <c r="F221">
        <f t="shared" ca="1" si="23"/>
        <v>31</v>
      </c>
      <c r="G221">
        <f t="shared" ca="1" si="24"/>
        <v>32</v>
      </c>
      <c r="M221">
        <v>-235</v>
      </c>
      <c r="N221">
        <v>-7.2190000000000003</v>
      </c>
    </row>
    <row r="222" spans="1:14">
      <c r="A222" s="54">
        <f>formulas!O309</f>
        <v>0</v>
      </c>
      <c r="B222" s="33">
        <f t="shared" ca="1" si="20"/>
        <v>32</v>
      </c>
      <c r="C222">
        <f t="shared" si="21"/>
        <v>486</v>
      </c>
      <c r="D222">
        <f t="shared" ca="1" si="25"/>
        <v>-3.3000000000000002E-2</v>
      </c>
      <c r="E222">
        <f t="shared" ca="1" si="22"/>
        <v>0</v>
      </c>
      <c r="F222">
        <f t="shared" ca="1" si="23"/>
        <v>31</v>
      </c>
      <c r="G222">
        <f t="shared" ca="1" si="24"/>
        <v>32</v>
      </c>
      <c r="M222">
        <v>-234</v>
      </c>
      <c r="N222">
        <v>-7.1980000000000004</v>
      </c>
    </row>
    <row r="223" spans="1:14">
      <c r="A223" s="54">
        <f>formulas!O310</f>
        <v>0</v>
      </c>
      <c r="B223" s="33">
        <f t="shared" ca="1" si="20"/>
        <v>32</v>
      </c>
      <c r="C223">
        <f t="shared" si="21"/>
        <v>486</v>
      </c>
      <c r="D223">
        <f t="shared" ca="1" si="25"/>
        <v>-3.3000000000000002E-2</v>
      </c>
      <c r="E223">
        <f t="shared" ca="1" si="22"/>
        <v>0</v>
      </c>
      <c r="F223">
        <f t="shared" ca="1" si="23"/>
        <v>31</v>
      </c>
      <c r="G223">
        <f t="shared" ca="1" si="24"/>
        <v>32</v>
      </c>
      <c r="M223">
        <v>-233</v>
      </c>
      <c r="N223">
        <v>-7.1779999999999999</v>
      </c>
    </row>
    <row r="224" spans="1:14">
      <c r="A224" s="54">
        <f>formulas!O311</f>
        <v>0</v>
      </c>
      <c r="B224" s="33">
        <f t="shared" ca="1" si="20"/>
        <v>32</v>
      </c>
      <c r="C224">
        <f t="shared" si="21"/>
        <v>486</v>
      </c>
      <c r="D224">
        <f t="shared" ca="1" si="25"/>
        <v>-3.3000000000000002E-2</v>
      </c>
      <c r="E224">
        <f t="shared" ca="1" si="22"/>
        <v>0</v>
      </c>
      <c r="F224">
        <f t="shared" ca="1" si="23"/>
        <v>31</v>
      </c>
      <c r="G224">
        <f t="shared" ca="1" si="24"/>
        <v>32</v>
      </c>
      <c r="M224">
        <v>-232</v>
      </c>
      <c r="N224">
        <v>-7.157</v>
      </c>
    </row>
    <row r="225" spans="1:14">
      <c r="A225" s="54">
        <f>formulas!O312</f>
        <v>0</v>
      </c>
      <c r="B225" s="33">
        <f t="shared" ca="1" si="20"/>
        <v>32</v>
      </c>
      <c r="C225">
        <f t="shared" si="21"/>
        <v>486</v>
      </c>
      <c r="D225">
        <f t="shared" ca="1" si="25"/>
        <v>-3.3000000000000002E-2</v>
      </c>
      <c r="E225">
        <f t="shared" ca="1" si="22"/>
        <v>0</v>
      </c>
      <c r="F225">
        <f t="shared" ca="1" si="23"/>
        <v>31</v>
      </c>
      <c r="G225">
        <f t="shared" ca="1" si="24"/>
        <v>32</v>
      </c>
      <c r="M225">
        <v>-231</v>
      </c>
      <c r="N225">
        <v>-7.1369999999999996</v>
      </c>
    </row>
    <row r="226" spans="1:14">
      <c r="A226" s="54">
        <f>formulas!O313</f>
        <v>0</v>
      </c>
      <c r="B226" s="33">
        <f t="shared" ca="1" si="20"/>
        <v>32</v>
      </c>
      <c r="C226">
        <f t="shared" si="21"/>
        <v>486</v>
      </c>
      <c r="D226">
        <f t="shared" ca="1" si="25"/>
        <v>-3.3000000000000002E-2</v>
      </c>
      <c r="E226">
        <f t="shared" ca="1" si="22"/>
        <v>0</v>
      </c>
      <c r="F226">
        <f t="shared" ca="1" si="23"/>
        <v>31</v>
      </c>
      <c r="G226">
        <f t="shared" ca="1" si="24"/>
        <v>32</v>
      </c>
      <c r="M226">
        <v>-230</v>
      </c>
      <c r="N226">
        <v>-7.1159999999999997</v>
      </c>
    </row>
    <row r="227" spans="1:14">
      <c r="A227" s="54">
        <f>formulas!O314</f>
        <v>0</v>
      </c>
      <c r="B227" s="33">
        <f t="shared" ca="1" si="20"/>
        <v>32</v>
      </c>
      <c r="C227">
        <f t="shared" si="21"/>
        <v>486</v>
      </c>
      <c r="D227">
        <f t="shared" ca="1" si="25"/>
        <v>-3.3000000000000002E-2</v>
      </c>
      <c r="E227">
        <f t="shared" ca="1" si="22"/>
        <v>0</v>
      </c>
      <c r="F227">
        <f t="shared" ca="1" si="23"/>
        <v>31</v>
      </c>
      <c r="G227">
        <f t="shared" ca="1" si="24"/>
        <v>32</v>
      </c>
      <c r="M227">
        <v>-229</v>
      </c>
      <c r="N227">
        <v>-7.0960000000000001</v>
      </c>
    </row>
    <row r="228" spans="1:14">
      <c r="A228" s="54">
        <f>formulas!O315</f>
        <v>0</v>
      </c>
      <c r="B228" s="33">
        <f t="shared" ca="1" si="20"/>
        <v>32</v>
      </c>
      <c r="C228">
        <f t="shared" si="21"/>
        <v>486</v>
      </c>
      <c r="D228">
        <f t="shared" ca="1" si="25"/>
        <v>-3.3000000000000002E-2</v>
      </c>
      <c r="E228">
        <f t="shared" ca="1" si="22"/>
        <v>0</v>
      </c>
      <c r="F228">
        <f t="shared" ca="1" si="23"/>
        <v>31</v>
      </c>
      <c r="G228">
        <f t="shared" ca="1" si="24"/>
        <v>32</v>
      </c>
      <c r="M228">
        <v>-228</v>
      </c>
      <c r="N228">
        <v>-7.0750000000000002</v>
      </c>
    </row>
    <row r="229" spans="1:14">
      <c r="A229" s="54">
        <f>formulas!O316</f>
        <v>0</v>
      </c>
      <c r="B229" s="33">
        <f t="shared" ca="1" si="20"/>
        <v>32</v>
      </c>
      <c r="C229">
        <f t="shared" si="21"/>
        <v>486</v>
      </c>
      <c r="D229">
        <f t="shared" ca="1" si="25"/>
        <v>-3.3000000000000002E-2</v>
      </c>
      <c r="E229">
        <f t="shared" ca="1" si="22"/>
        <v>0</v>
      </c>
      <c r="F229">
        <f t="shared" ca="1" si="23"/>
        <v>31</v>
      </c>
      <c r="G229">
        <f t="shared" ca="1" si="24"/>
        <v>32</v>
      </c>
      <c r="M229">
        <v>-227</v>
      </c>
      <c r="N229">
        <v>-7.0540000000000003</v>
      </c>
    </row>
    <row r="230" spans="1:14">
      <c r="A230" s="54">
        <f>formulas!O317</f>
        <v>0</v>
      </c>
      <c r="B230" s="33">
        <f t="shared" ca="1" si="20"/>
        <v>32</v>
      </c>
      <c r="C230">
        <f t="shared" si="21"/>
        <v>486</v>
      </c>
      <c r="D230">
        <f t="shared" ca="1" si="25"/>
        <v>-3.3000000000000002E-2</v>
      </c>
      <c r="E230">
        <f t="shared" ca="1" si="22"/>
        <v>0</v>
      </c>
      <c r="F230">
        <f t="shared" ca="1" si="23"/>
        <v>31</v>
      </c>
      <c r="G230">
        <f t="shared" ca="1" si="24"/>
        <v>32</v>
      </c>
      <c r="M230">
        <v>-226</v>
      </c>
      <c r="N230">
        <v>-7.0330000000000004</v>
      </c>
    </row>
    <row r="231" spans="1:14">
      <c r="A231" s="54">
        <f>formulas!O318</f>
        <v>0</v>
      </c>
      <c r="B231" s="33">
        <f t="shared" ca="1" si="20"/>
        <v>32</v>
      </c>
      <c r="C231">
        <f t="shared" si="21"/>
        <v>486</v>
      </c>
      <c r="D231">
        <f t="shared" ca="1" si="25"/>
        <v>-3.3000000000000002E-2</v>
      </c>
      <c r="E231">
        <f t="shared" ca="1" si="22"/>
        <v>0</v>
      </c>
      <c r="F231">
        <f t="shared" ca="1" si="23"/>
        <v>31</v>
      </c>
      <c r="G231">
        <f t="shared" ca="1" si="24"/>
        <v>32</v>
      </c>
      <c r="M231">
        <v>-225</v>
      </c>
      <c r="N231">
        <v>-7.0129999999999999</v>
      </c>
    </row>
    <row r="232" spans="1:14">
      <c r="A232" s="54">
        <f>formulas!O319</f>
        <v>0</v>
      </c>
      <c r="B232" s="33">
        <f t="shared" ca="1" si="20"/>
        <v>32</v>
      </c>
      <c r="C232">
        <f t="shared" si="21"/>
        <v>486</v>
      </c>
      <c r="D232">
        <f t="shared" ca="1" si="25"/>
        <v>-3.3000000000000002E-2</v>
      </c>
      <c r="E232">
        <f t="shared" ca="1" si="22"/>
        <v>0</v>
      </c>
      <c r="F232">
        <f t="shared" ca="1" si="23"/>
        <v>31</v>
      </c>
      <c r="G232">
        <f t="shared" ca="1" si="24"/>
        <v>32</v>
      </c>
      <c r="M232">
        <v>-224</v>
      </c>
      <c r="N232">
        <v>-6.992</v>
      </c>
    </row>
    <row r="233" spans="1:14">
      <c r="A233" s="54">
        <f>formulas!O320</f>
        <v>0</v>
      </c>
      <c r="B233" s="33">
        <f t="shared" ca="1" si="20"/>
        <v>32</v>
      </c>
      <c r="C233">
        <f t="shared" si="21"/>
        <v>486</v>
      </c>
      <c r="D233">
        <f t="shared" ca="1" si="25"/>
        <v>-3.3000000000000002E-2</v>
      </c>
      <c r="E233">
        <f t="shared" ca="1" si="22"/>
        <v>0</v>
      </c>
      <c r="F233">
        <f t="shared" ca="1" si="23"/>
        <v>31</v>
      </c>
      <c r="G233">
        <f t="shared" ca="1" si="24"/>
        <v>32</v>
      </c>
      <c r="M233">
        <v>-223</v>
      </c>
      <c r="N233">
        <v>-6.9710000000000001</v>
      </c>
    </row>
    <row r="234" spans="1:14">
      <c r="A234" s="54">
        <f>formulas!O321</f>
        <v>0</v>
      </c>
      <c r="B234" s="33">
        <f t="shared" ca="1" si="20"/>
        <v>32</v>
      </c>
      <c r="C234">
        <f t="shared" si="21"/>
        <v>486</v>
      </c>
      <c r="D234">
        <f t="shared" ca="1" si="25"/>
        <v>-3.3000000000000002E-2</v>
      </c>
      <c r="E234">
        <f t="shared" ca="1" si="22"/>
        <v>0</v>
      </c>
      <c r="F234">
        <f t="shared" ca="1" si="23"/>
        <v>31</v>
      </c>
      <c r="G234">
        <f t="shared" ca="1" si="24"/>
        <v>32</v>
      </c>
      <c r="M234">
        <v>-222</v>
      </c>
      <c r="N234">
        <v>-6.95</v>
      </c>
    </row>
    <row r="235" spans="1:14">
      <c r="A235" s="54">
        <f>formulas!O322</f>
        <v>0</v>
      </c>
      <c r="B235" s="33">
        <f t="shared" ca="1" si="20"/>
        <v>32</v>
      </c>
      <c r="C235">
        <f t="shared" si="21"/>
        <v>486</v>
      </c>
      <c r="D235">
        <f t="shared" ca="1" si="25"/>
        <v>-3.3000000000000002E-2</v>
      </c>
      <c r="E235">
        <f t="shared" ca="1" si="22"/>
        <v>0</v>
      </c>
      <c r="F235">
        <f t="shared" ca="1" si="23"/>
        <v>31</v>
      </c>
      <c r="G235">
        <f t="shared" ca="1" si="24"/>
        <v>32</v>
      </c>
      <c r="M235">
        <v>-221</v>
      </c>
      <c r="N235">
        <v>-6.9279999999999999</v>
      </c>
    </row>
    <row r="236" spans="1:14">
      <c r="A236" s="54">
        <f>formulas!O323</f>
        <v>0</v>
      </c>
      <c r="B236" s="33">
        <f t="shared" ca="1" si="20"/>
        <v>32</v>
      </c>
      <c r="C236">
        <f t="shared" si="21"/>
        <v>486</v>
      </c>
      <c r="D236">
        <f t="shared" ca="1" si="25"/>
        <v>-3.3000000000000002E-2</v>
      </c>
      <c r="E236">
        <f t="shared" ca="1" si="22"/>
        <v>0</v>
      </c>
      <c r="F236">
        <f t="shared" ca="1" si="23"/>
        <v>31</v>
      </c>
      <c r="G236">
        <f t="shared" ca="1" si="24"/>
        <v>32</v>
      </c>
      <c r="M236">
        <v>-220</v>
      </c>
      <c r="N236">
        <v>-6.907</v>
      </c>
    </row>
    <row r="237" spans="1:14">
      <c r="A237" s="54">
        <f>formulas!O324</f>
        <v>0</v>
      </c>
      <c r="B237" s="33">
        <f t="shared" ca="1" si="20"/>
        <v>32</v>
      </c>
      <c r="C237">
        <f t="shared" si="21"/>
        <v>486</v>
      </c>
      <c r="D237">
        <f t="shared" ca="1" si="25"/>
        <v>-3.3000000000000002E-2</v>
      </c>
      <c r="E237">
        <f t="shared" ca="1" si="22"/>
        <v>0</v>
      </c>
      <c r="F237">
        <f t="shared" ca="1" si="23"/>
        <v>31</v>
      </c>
      <c r="G237">
        <f t="shared" ca="1" si="24"/>
        <v>32</v>
      </c>
      <c r="M237">
        <v>-219</v>
      </c>
      <c r="N237">
        <v>-6.8860000000000001</v>
      </c>
    </row>
    <row r="238" spans="1:14">
      <c r="A238" s="54">
        <f>formulas!O325</f>
        <v>0</v>
      </c>
      <c r="B238" s="33">
        <f t="shared" ca="1" si="20"/>
        <v>32</v>
      </c>
      <c r="C238">
        <f t="shared" si="21"/>
        <v>486</v>
      </c>
      <c r="D238">
        <f t="shared" ca="1" si="25"/>
        <v>-3.3000000000000002E-2</v>
      </c>
      <c r="E238">
        <f t="shared" ca="1" si="22"/>
        <v>0</v>
      </c>
      <c r="F238">
        <f t="shared" ca="1" si="23"/>
        <v>31</v>
      </c>
      <c r="G238">
        <f t="shared" ca="1" si="24"/>
        <v>32</v>
      </c>
      <c r="M238">
        <v>-218</v>
      </c>
      <c r="N238">
        <v>-6.8650000000000002</v>
      </c>
    </row>
    <row r="239" spans="1:14">
      <c r="A239" s="54">
        <f>formulas!O326</f>
        <v>0</v>
      </c>
      <c r="B239" s="33">
        <f t="shared" ca="1" si="20"/>
        <v>32</v>
      </c>
      <c r="C239">
        <f t="shared" si="21"/>
        <v>486</v>
      </c>
      <c r="D239">
        <f t="shared" ca="1" si="25"/>
        <v>-3.3000000000000002E-2</v>
      </c>
      <c r="E239">
        <f t="shared" ca="1" si="22"/>
        <v>0</v>
      </c>
      <c r="F239">
        <f t="shared" ca="1" si="23"/>
        <v>31</v>
      </c>
      <c r="G239">
        <f t="shared" ca="1" si="24"/>
        <v>32</v>
      </c>
      <c r="M239">
        <v>-217</v>
      </c>
      <c r="N239">
        <v>-6.843</v>
      </c>
    </row>
    <row r="240" spans="1:14">
      <c r="A240" s="54">
        <f>formulas!O327</f>
        <v>0</v>
      </c>
      <c r="B240" s="33">
        <f t="shared" ca="1" si="20"/>
        <v>32</v>
      </c>
      <c r="C240">
        <f t="shared" si="21"/>
        <v>486</v>
      </c>
      <c r="D240">
        <f t="shared" ca="1" si="25"/>
        <v>-3.3000000000000002E-2</v>
      </c>
      <c r="E240">
        <f t="shared" ca="1" si="22"/>
        <v>0</v>
      </c>
      <c r="F240">
        <f t="shared" ca="1" si="23"/>
        <v>31</v>
      </c>
      <c r="G240">
        <f t="shared" ca="1" si="24"/>
        <v>32</v>
      </c>
      <c r="M240">
        <v>-216</v>
      </c>
      <c r="N240">
        <v>-6.8220000000000001</v>
      </c>
    </row>
    <row r="241" spans="1:14">
      <c r="A241" s="54">
        <f>formulas!O328</f>
        <v>0</v>
      </c>
      <c r="B241" s="33">
        <f t="shared" ca="1" si="20"/>
        <v>32</v>
      </c>
      <c r="C241">
        <f t="shared" si="21"/>
        <v>486</v>
      </c>
      <c r="D241">
        <f t="shared" ca="1" si="25"/>
        <v>-3.3000000000000002E-2</v>
      </c>
      <c r="E241">
        <f t="shared" ca="1" si="22"/>
        <v>0</v>
      </c>
      <c r="F241">
        <f t="shared" ca="1" si="23"/>
        <v>31</v>
      </c>
      <c r="G241">
        <f t="shared" ca="1" si="24"/>
        <v>32</v>
      </c>
      <c r="M241">
        <v>-215</v>
      </c>
      <c r="N241">
        <v>-6.8010000000000002</v>
      </c>
    </row>
    <row r="242" spans="1:14">
      <c r="A242" s="54">
        <f>formulas!O329</f>
        <v>0</v>
      </c>
      <c r="B242" s="33">
        <f t="shared" ca="1" si="20"/>
        <v>32</v>
      </c>
      <c r="C242">
        <f t="shared" si="21"/>
        <v>486</v>
      </c>
      <c r="D242">
        <f t="shared" ca="1" si="25"/>
        <v>-3.3000000000000002E-2</v>
      </c>
      <c r="E242">
        <f t="shared" ca="1" si="22"/>
        <v>0</v>
      </c>
      <c r="F242">
        <f t="shared" ca="1" si="23"/>
        <v>31</v>
      </c>
      <c r="G242">
        <f t="shared" ca="1" si="24"/>
        <v>32</v>
      </c>
      <c r="M242">
        <v>-214</v>
      </c>
      <c r="N242">
        <v>-6.7789999999999999</v>
      </c>
    </row>
    <row r="243" spans="1:14">
      <c r="A243" s="54">
        <f>formulas!O330</f>
        <v>0</v>
      </c>
      <c r="B243" s="33">
        <f t="shared" ref="B243:B306" ca="1" si="26">(A243-D243)/(E243-D243)*(G243-F243)+F243</f>
        <v>32</v>
      </c>
      <c r="C243">
        <f t="shared" ref="C243:C306" si="27">COUNTIF($N$2:$N$25400,"&lt;"&amp;A243)</f>
        <v>486</v>
      </c>
      <c r="D243">
        <f t="shared" ca="1" si="25"/>
        <v>-3.3000000000000002E-2</v>
      </c>
      <c r="E243">
        <f t="shared" ref="E243:E306" ca="1" si="28">INDIRECT(ADDRESS(C243+2,14))</f>
        <v>0</v>
      </c>
      <c r="F243">
        <f t="shared" ref="F243:F306" ca="1" si="29">INDIRECT(ADDRESS(C243+1,13))</f>
        <v>31</v>
      </c>
      <c r="G243">
        <f t="shared" ref="G243:G306" ca="1" si="30">INDIRECT(ADDRESS(C243+2,13))</f>
        <v>32</v>
      </c>
      <c r="M243">
        <v>-213</v>
      </c>
      <c r="N243">
        <v>-6.7569999999999997</v>
      </c>
    </row>
    <row r="244" spans="1:14">
      <c r="A244" s="54">
        <f>formulas!O331</f>
        <v>0</v>
      </c>
      <c r="B244" s="33">
        <f t="shared" ca="1" si="26"/>
        <v>32</v>
      </c>
      <c r="C244">
        <f t="shared" si="27"/>
        <v>486</v>
      </c>
      <c r="D244">
        <f t="shared" ca="1" si="25"/>
        <v>-3.3000000000000002E-2</v>
      </c>
      <c r="E244">
        <f t="shared" ca="1" si="28"/>
        <v>0</v>
      </c>
      <c r="F244">
        <f t="shared" ca="1" si="29"/>
        <v>31</v>
      </c>
      <c r="G244">
        <f t="shared" ca="1" si="30"/>
        <v>32</v>
      </c>
      <c r="M244">
        <v>-212</v>
      </c>
      <c r="N244">
        <v>-6.7359999999999998</v>
      </c>
    </row>
    <row r="245" spans="1:14">
      <c r="A245" s="54">
        <f>formulas!O332</f>
        <v>0</v>
      </c>
      <c r="B245" s="33">
        <f t="shared" ca="1" si="26"/>
        <v>32</v>
      </c>
      <c r="C245">
        <f t="shared" si="27"/>
        <v>486</v>
      </c>
      <c r="D245">
        <f t="shared" ca="1" si="25"/>
        <v>-3.3000000000000002E-2</v>
      </c>
      <c r="E245">
        <f t="shared" ca="1" si="28"/>
        <v>0</v>
      </c>
      <c r="F245">
        <f t="shared" ca="1" si="29"/>
        <v>31</v>
      </c>
      <c r="G245">
        <f t="shared" ca="1" si="30"/>
        <v>32</v>
      </c>
      <c r="M245">
        <v>-211</v>
      </c>
      <c r="N245">
        <v>-6.7140000000000004</v>
      </c>
    </row>
    <row r="246" spans="1:14">
      <c r="A246" s="54">
        <f>formulas!O333</f>
        <v>0</v>
      </c>
      <c r="B246" s="33">
        <f t="shared" ca="1" si="26"/>
        <v>32</v>
      </c>
      <c r="C246">
        <f t="shared" si="27"/>
        <v>486</v>
      </c>
      <c r="D246">
        <f t="shared" ca="1" si="25"/>
        <v>-3.3000000000000002E-2</v>
      </c>
      <c r="E246">
        <f t="shared" ca="1" si="28"/>
        <v>0</v>
      </c>
      <c r="F246">
        <f t="shared" ca="1" si="29"/>
        <v>31</v>
      </c>
      <c r="G246">
        <f t="shared" ca="1" si="30"/>
        <v>32</v>
      </c>
      <c r="M246">
        <v>-210</v>
      </c>
      <c r="N246">
        <v>-6.6920000000000002</v>
      </c>
    </row>
    <row r="247" spans="1:14">
      <c r="A247" s="54">
        <f>formulas!O334</f>
        <v>0</v>
      </c>
      <c r="B247" s="33">
        <f t="shared" ca="1" si="26"/>
        <v>32</v>
      </c>
      <c r="C247">
        <f t="shared" si="27"/>
        <v>486</v>
      </c>
      <c r="D247">
        <f t="shared" ca="1" si="25"/>
        <v>-3.3000000000000002E-2</v>
      </c>
      <c r="E247">
        <f t="shared" ca="1" si="28"/>
        <v>0</v>
      </c>
      <c r="F247">
        <f t="shared" ca="1" si="29"/>
        <v>31</v>
      </c>
      <c r="G247">
        <f t="shared" ca="1" si="30"/>
        <v>32</v>
      </c>
      <c r="M247">
        <v>-209</v>
      </c>
      <c r="N247">
        <v>-6.6710000000000003</v>
      </c>
    </row>
    <row r="248" spans="1:14">
      <c r="A248" s="54">
        <f>formulas!O335</f>
        <v>0</v>
      </c>
      <c r="B248" s="33">
        <f t="shared" ca="1" si="26"/>
        <v>32</v>
      </c>
      <c r="C248">
        <f t="shared" si="27"/>
        <v>486</v>
      </c>
      <c r="D248">
        <f t="shared" ca="1" si="25"/>
        <v>-3.3000000000000002E-2</v>
      </c>
      <c r="E248">
        <f t="shared" ca="1" si="28"/>
        <v>0</v>
      </c>
      <c r="F248">
        <f t="shared" ca="1" si="29"/>
        <v>31</v>
      </c>
      <c r="G248">
        <f t="shared" ca="1" si="30"/>
        <v>32</v>
      </c>
      <c r="M248">
        <v>-208</v>
      </c>
      <c r="N248">
        <v>-6.649</v>
      </c>
    </row>
    <row r="249" spans="1:14">
      <c r="A249" s="54">
        <f>formulas!O336</f>
        <v>0</v>
      </c>
      <c r="B249" s="33">
        <f t="shared" ca="1" si="26"/>
        <v>32</v>
      </c>
      <c r="C249">
        <f t="shared" si="27"/>
        <v>486</v>
      </c>
      <c r="D249">
        <f t="shared" ca="1" si="25"/>
        <v>-3.3000000000000002E-2</v>
      </c>
      <c r="E249">
        <f t="shared" ca="1" si="28"/>
        <v>0</v>
      </c>
      <c r="F249">
        <f t="shared" ca="1" si="29"/>
        <v>31</v>
      </c>
      <c r="G249">
        <f t="shared" ca="1" si="30"/>
        <v>32</v>
      </c>
      <c r="M249">
        <v>-207</v>
      </c>
      <c r="N249">
        <v>-6.6269999999999998</v>
      </c>
    </row>
    <row r="250" spans="1:14">
      <c r="A250" s="54">
        <f>formulas!O337</f>
        <v>0</v>
      </c>
      <c r="B250" s="33">
        <f t="shared" ca="1" si="26"/>
        <v>32</v>
      </c>
      <c r="C250">
        <f t="shared" si="27"/>
        <v>486</v>
      </c>
      <c r="D250">
        <f t="shared" ca="1" si="25"/>
        <v>-3.3000000000000002E-2</v>
      </c>
      <c r="E250">
        <f t="shared" ca="1" si="28"/>
        <v>0</v>
      </c>
      <c r="F250">
        <f t="shared" ca="1" si="29"/>
        <v>31</v>
      </c>
      <c r="G250">
        <f t="shared" ca="1" si="30"/>
        <v>32</v>
      </c>
      <c r="M250">
        <v>-206</v>
      </c>
      <c r="N250">
        <v>-6.6050000000000004</v>
      </c>
    </row>
    <row r="251" spans="1:14">
      <c r="A251" s="54">
        <f>formulas!O338</f>
        <v>0</v>
      </c>
      <c r="B251" s="33">
        <f t="shared" ca="1" si="26"/>
        <v>32</v>
      </c>
      <c r="C251">
        <f t="shared" si="27"/>
        <v>486</v>
      </c>
      <c r="D251">
        <f t="shared" ca="1" si="25"/>
        <v>-3.3000000000000002E-2</v>
      </c>
      <c r="E251">
        <f t="shared" ca="1" si="28"/>
        <v>0</v>
      </c>
      <c r="F251">
        <f t="shared" ca="1" si="29"/>
        <v>31</v>
      </c>
      <c r="G251">
        <f t="shared" ca="1" si="30"/>
        <v>32</v>
      </c>
      <c r="M251">
        <v>-205</v>
      </c>
      <c r="N251">
        <v>-6.5830000000000002</v>
      </c>
    </row>
    <row r="252" spans="1:14">
      <c r="A252" s="54">
        <f>formulas!O339</f>
        <v>0</v>
      </c>
      <c r="B252" s="33">
        <f t="shared" ca="1" si="26"/>
        <v>32</v>
      </c>
      <c r="C252">
        <f t="shared" si="27"/>
        <v>486</v>
      </c>
      <c r="D252">
        <f t="shared" ca="1" si="25"/>
        <v>-3.3000000000000002E-2</v>
      </c>
      <c r="E252">
        <f t="shared" ca="1" si="28"/>
        <v>0</v>
      </c>
      <c r="F252">
        <f t="shared" ca="1" si="29"/>
        <v>31</v>
      </c>
      <c r="G252">
        <f t="shared" ca="1" si="30"/>
        <v>32</v>
      </c>
      <c r="M252">
        <v>-204</v>
      </c>
      <c r="N252">
        <v>-6.5609999999999999</v>
      </c>
    </row>
    <row r="253" spans="1:14">
      <c r="A253" s="54">
        <f>formulas!O340</f>
        <v>0</v>
      </c>
      <c r="B253" s="33">
        <f t="shared" ca="1" si="26"/>
        <v>32</v>
      </c>
      <c r="C253">
        <f t="shared" si="27"/>
        <v>486</v>
      </c>
      <c r="D253">
        <f t="shared" ca="1" si="25"/>
        <v>-3.3000000000000002E-2</v>
      </c>
      <c r="E253">
        <f t="shared" ca="1" si="28"/>
        <v>0</v>
      </c>
      <c r="F253">
        <f t="shared" ca="1" si="29"/>
        <v>31</v>
      </c>
      <c r="G253">
        <f t="shared" ca="1" si="30"/>
        <v>32</v>
      </c>
      <c r="M253">
        <v>-203</v>
      </c>
      <c r="N253">
        <v>-6.5389999999999997</v>
      </c>
    </row>
    <row r="254" spans="1:14">
      <c r="A254" s="54">
        <f>formulas!O341</f>
        <v>0</v>
      </c>
      <c r="B254" s="33">
        <f t="shared" ca="1" si="26"/>
        <v>32</v>
      </c>
      <c r="C254">
        <f t="shared" si="27"/>
        <v>486</v>
      </c>
      <c r="D254">
        <f t="shared" ca="1" si="25"/>
        <v>-3.3000000000000002E-2</v>
      </c>
      <c r="E254">
        <f t="shared" ca="1" si="28"/>
        <v>0</v>
      </c>
      <c r="F254">
        <f t="shared" ca="1" si="29"/>
        <v>31</v>
      </c>
      <c r="G254">
        <f t="shared" ca="1" si="30"/>
        <v>32</v>
      </c>
      <c r="M254">
        <v>-202</v>
      </c>
      <c r="N254">
        <v>-6.516</v>
      </c>
    </row>
    <row r="255" spans="1:14">
      <c r="A255" s="54">
        <f>formulas!O342</f>
        <v>0</v>
      </c>
      <c r="B255" s="33">
        <f t="shared" ca="1" si="26"/>
        <v>32</v>
      </c>
      <c r="C255">
        <f t="shared" si="27"/>
        <v>486</v>
      </c>
      <c r="D255">
        <f t="shared" ca="1" si="25"/>
        <v>-3.3000000000000002E-2</v>
      </c>
      <c r="E255">
        <f t="shared" ca="1" si="28"/>
        <v>0</v>
      </c>
      <c r="F255">
        <f t="shared" ca="1" si="29"/>
        <v>31</v>
      </c>
      <c r="G255">
        <f t="shared" ca="1" si="30"/>
        <v>32</v>
      </c>
      <c r="M255">
        <v>-201</v>
      </c>
      <c r="N255">
        <v>-6.4939999999999998</v>
      </c>
    </row>
    <row r="256" spans="1:14">
      <c r="A256" s="54">
        <f>formulas!O343</f>
        <v>0</v>
      </c>
      <c r="B256" s="33">
        <f t="shared" ca="1" si="26"/>
        <v>32</v>
      </c>
      <c r="C256">
        <f t="shared" si="27"/>
        <v>486</v>
      </c>
      <c r="D256">
        <f t="shared" ca="1" si="25"/>
        <v>-3.3000000000000002E-2</v>
      </c>
      <c r="E256">
        <f t="shared" ca="1" si="28"/>
        <v>0</v>
      </c>
      <c r="F256">
        <f t="shared" ca="1" si="29"/>
        <v>31</v>
      </c>
      <c r="G256">
        <f t="shared" ca="1" si="30"/>
        <v>32</v>
      </c>
      <c r="M256">
        <v>-200</v>
      </c>
      <c r="N256">
        <v>-6.4720000000000004</v>
      </c>
    </row>
    <row r="257" spans="1:14">
      <c r="A257" s="54">
        <f>formulas!O344</f>
        <v>0</v>
      </c>
      <c r="B257" s="33">
        <f t="shared" ca="1" si="26"/>
        <v>32</v>
      </c>
      <c r="C257">
        <f t="shared" si="27"/>
        <v>486</v>
      </c>
      <c r="D257">
        <f t="shared" ca="1" si="25"/>
        <v>-3.3000000000000002E-2</v>
      </c>
      <c r="E257">
        <f t="shared" ca="1" si="28"/>
        <v>0</v>
      </c>
      <c r="F257">
        <f t="shared" ca="1" si="29"/>
        <v>31</v>
      </c>
      <c r="G257">
        <f t="shared" ca="1" si="30"/>
        <v>32</v>
      </c>
      <c r="M257">
        <v>-199</v>
      </c>
      <c r="N257">
        <v>-6.4489999999999998</v>
      </c>
    </row>
    <row r="258" spans="1:14">
      <c r="A258" s="54">
        <f>formulas!O345</f>
        <v>0</v>
      </c>
      <c r="B258" s="33">
        <f t="shared" ca="1" si="26"/>
        <v>32</v>
      </c>
      <c r="C258">
        <f t="shared" si="27"/>
        <v>486</v>
      </c>
      <c r="D258">
        <f t="shared" ca="1" si="25"/>
        <v>-3.3000000000000002E-2</v>
      </c>
      <c r="E258">
        <f t="shared" ca="1" si="28"/>
        <v>0</v>
      </c>
      <c r="F258">
        <f t="shared" ca="1" si="29"/>
        <v>31</v>
      </c>
      <c r="G258">
        <f t="shared" ca="1" si="30"/>
        <v>32</v>
      </c>
      <c r="M258">
        <v>-198</v>
      </c>
      <c r="N258">
        <v>-6.4269999999999996</v>
      </c>
    </row>
    <row r="259" spans="1:14">
      <c r="A259" s="54">
        <f>formulas!O346</f>
        <v>0</v>
      </c>
      <c r="B259" s="33">
        <f t="shared" ca="1" si="26"/>
        <v>32</v>
      </c>
      <c r="C259">
        <f t="shared" si="27"/>
        <v>486</v>
      </c>
      <c r="D259">
        <f t="shared" ref="D259:D322" ca="1" si="31">INDIRECT(ADDRESS(C259+1,14))</f>
        <v>-3.3000000000000002E-2</v>
      </c>
      <c r="E259">
        <f t="shared" ca="1" si="28"/>
        <v>0</v>
      </c>
      <c r="F259">
        <f t="shared" ca="1" si="29"/>
        <v>31</v>
      </c>
      <c r="G259">
        <f t="shared" ca="1" si="30"/>
        <v>32</v>
      </c>
      <c r="M259">
        <v>-197</v>
      </c>
      <c r="N259">
        <v>-6.4050000000000002</v>
      </c>
    </row>
    <row r="260" spans="1:14">
      <c r="A260" s="54">
        <f>formulas!O347</f>
        <v>0</v>
      </c>
      <c r="B260" s="33">
        <f t="shared" ca="1" si="26"/>
        <v>32</v>
      </c>
      <c r="C260">
        <f t="shared" si="27"/>
        <v>486</v>
      </c>
      <c r="D260">
        <f t="shared" ca="1" si="31"/>
        <v>-3.3000000000000002E-2</v>
      </c>
      <c r="E260">
        <f t="shared" ca="1" si="28"/>
        <v>0</v>
      </c>
      <c r="F260">
        <f t="shared" ca="1" si="29"/>
        <v>31</v>
      </c>
      <c r="G260">
        <f t="shared" ca="1" si="30"/>
        <v>32</v>
      </c>
      <c r="M260">
        <v>-196</v>
      </c>
      <c r="N260">
        <v>-6.3819999999999997</v>
      </c>
    </row>
    <row r="261" spans="1:14">
      <c r="A261" s="54">
        <f>formulas!O348</f>
        <v>0</v>
      </c>
      <c r="B261" s="33">
        <f t="shared" ca="1" si="26"/>
        <v>32</v>
      </c>
      <c r="C261">
        <f t="shared" si="27"/>
        <v>486</v>
      </c>
      <c r="D261">
        <f t="shared" ca="1" si="31"/>
        <v>-3.3000000000000002E-2</v>
      </c>
      <c r="E261">
        <f t="shared" ca="1" si="28"/>
        <v>0</v>
      </c>
      <c r="F261">
        <f t="shared" ca="1" si="29"/>
        <v>31</v>
      </c>
      <c r="G261">
        <f t="shared" ca="1" si="30"/>
        <v>32</v>
      </c>
      <c r="M261">
        <v>-195</v>
      </c>
      <c r="N261">
        <v>-6.359</v>
      </c>
    </row>
    <row r="262" spans="1:14">
      <c r="A262" s="54">
        <f>formulas!O349</f>
        <v>0</v>
      </c>
      <c r="B262" s="33">
        <f t="shared" ca="1" si="26"/>
        <v>32</v>
      </c>
      <c r="C262">
        <f t="shared" si="27"/>
        <v>486</v>
      </c>
      <c r="D262">
        <f t="shared" ca="1" si="31"/>
        <v>-3.3000000000000002E-2</v>
      </c>
      <c r="E262">
        <f t="shared" ca="1" si="28"/>
        <v>0</v>
      </c>
      <c r="F262">
        <f t="shared" ca="1" si="29"/>
        <v>31</v>
      </c>
      <c r="G262">
        <f t="shared" ca="1" si="30"/>
        <v>32</v>
      </c>
      <c r="M262">
        <v>-194</v>
      </c>
      <c r="N262">
        <v>-6.3369999999999997</v>
      </c>
    </row>
    <row r="263" spans="1:14">
      <c r="A263" s="54">
        <f>formulas!O350</f>
        <v>0</v>
      </c>
      <c r="B263" s="33">
        <f t="shared" ca="1" si="26"/>
        <v>32</v>
      </c>
      <c r="C263">
        <f t="shared" si="27"/>
        <v>486</v>
      </c>
      <c r="D263">
        <f t="shared" ca="1" si="31"/>
        <v>-3.3000000000000002E-2</v>
      </c>
      <c r="E263">
        <f t="shared" ca="1" si="28"/>
        <v>0</v>
      </c>
      <c r="F263">
        <f t="shared" ca="1" si="29"/>
        <v>31</v>
      </c>
      <c r="G263">
        <f t="shared" ca="1" si="30"/>
        <v>32</v>
      </c>
      <c r="M263">
        <v>-193</v>
      </c>
      <c r="N263">
        <v>-6.3140000000000001</v>
      </c>
    </row>
    <row r="264" spans="1:14">
      <c r="A264" s="54">
        <f>formulas!O351</f>
        <v>0</v>
      </c>
      <c r="B264" s="33">
        <f t="shared" ca="1" si="26"/>
        <v>32</v>
      </c>
      <c r="C264">
        <f t="shared" si="27"/>
        <v>486</v>
      </c>
      <c r="D264">
        <f t="shared" ca="1" si="31"/>
        <v>-3.3000000000000002E-2</v>
      </c>
      <c r="E264">
        <f t="shared" ca="1" si="28"/>
        <v>0</v>
      </c>
      <c r="F264">
        <f t="shared" ca="1" si="29"/>
        <v>31</v>
      </c>
      <c r="G264">
        <f t="shared" ca="1" si="30"/>
        <v>32</v>
      </c>
      <c r="M264">
        <v>-192</v>
      </c>
      <c r="N264">
        <v>-6.2910000000000004</v>
      </c>
    </row>
    <row r="265" spans="1:14">
      <c r="A265" s="54">
        <f>formulas!O352</f>
        <v>0</v>
      </c>
      <c r="B265" s="33">
        <f t="shared" ca="1" si="26"/>
        <v>32</v>
      </c>
      <c r="C265">
        <f t="shared" si="27"/>
        <v>486</v>
      </c>
      <c r="D265">
        <f t="shared" ca="1" si="31"/>
        <v>-3.3000000000000002E-2</v>
      </c>
      <c r="E265">
        <f t="shared" ca="1" si="28"/>
        <v>0</v>
      </c>
      <c r="F265">
        <f t="shared" ca="1" si="29"/>
        <v>31</v>
      </c>
      <c r="G265">
        <f t="shared" ca="1" si="30"/>
        <v>32</v>
      </c>
      <c r="M265">
        <v>-191</v>
      </c>
      <c r="N265">
        <v>-6.2690000000000001</v>
      </c>
    </row>
    <row r="266" spans="1:14">
      <c r="A266" s="54">
        <f>formulas!O353</f>
        <v>0</v>
      </c>
      <c r="B266" s="33">
        <f t="shared" ca="1" si="26"/>
        <v>32</v>
      </c>
      <c r="C266">
        <f t="shared" si="27"/>
        <v>486</v>
      </c>
      <c r="D266">
        <f t="shared" ca="1" si="31"/>
        <v>-3.3000000000000002E-2</v>
      </c>
      <c r="E266">
        <f t="shared" ca="1" si="28"/>
        <v>0</v>
      </c>
      <c r="F266">
        <f t="shared" ca="1" si="29"/>
        <v>31</v>
      </c>
      <c r="G266">
        <f t="shared" ca="1" si="30"/>
        <v>32</v>
      </c>
      <c r="M266">
        <v>-190</v>
      </c>
      <c r="N266">
        <v>-6.2460000000000004</v>
      </c>
    </row>
    <row r="267" spans="1:14">
      <c r="A267" s="54">
        <f>formulas!O354</f>
        <v>0</v>
      </c>
      <c r="B267" s="33">
        <f t="shared" ca="1" si="26"/>
        <v>32</v>
      </c>
      <c r="C267">
        <f t="shared" si="27"/>
        <v>486</v>
      </c>
      <c r="D267">
        <f t="shared" ca="1" si="31"/>
        <v>-3.3000000000000002E-2</v>
      </c>
      <c r="E267">
        <f t="shared" ca="1" si="28"/>
        <v>0</v>
      </c>
      <c r="F267">
        <f t="shared" ca="1" si="29"/>
        <v>31</v>
      </c>
      <c r="G267">
        <f t="shared" ca="1" si="30"/>
        <v>32</v>
      </c>
      <c r="M267">
        <v>-189</v>
      </c>
      <c r="N267">
        <v>-6.2229999999999999</v>
      </c>
    </row>
    <row r="268" spans="1:14">
      <c r="A268" s="54">
        <f>formulas!O355</f>
        <v>0</v>
      </c>
      <c r="B268" s="33">
        <f t="shared" ca="1" si="26"/>
        <v>32</v>
      </c>
      <c r="C268">
        <f t="shared" si="27"/>
        <v>486</v>
      </c>
      <c r="D268">
        <f t="shared" ca="1" si="31"/>
        <v>-3.3000000000000002E-2</v>
      </c>
      <c r="E268">
        <f t="shared" ca="1" si="28"/>
        <v>0</v>
      </c>
      <c r="F268">
        <f t="shared" ca="1" si="29"/>
        <v>31</v>
      </c>
      <c r="G268">
        <f t="shared" ca="1" si="30"/>
        <v>32</v>
      </c>
      <c r="M268">
        <v>-188</v>
      </c>
      <c r="N268">
        <v>-6.2</v>
      </c>
    </row>
    <row r="269" spans="1:14">
      <c r="A269" s="54">
        <f>formulas!O356</f>
        <v>0</v>
      </c>
      <c r="B269" s="33">
        <f t="shared" ca="1" si="26"/>
        <v>32</v>
      </c>
      <c r="C269">
        <f t="shared" si="27"/>
        <v>486</v>
      </c>
      <c r="D269">
        <f t="shared" ca="1" si="31"/>
        <v>-3.3000000000000002E-2</v>
      </c>
      <c r="E269">
        <f t="shared" ca="1" si="28"/>
        <v>0</v>
      </c>
      <c r="F269">
        <f t="shared" ca="1" si="29"/>
        <v>31</v>
      </c>
      <c r="G269">
        <f t="shared" ca="1" si="30"/>
        <v>32</v>
      </c>
      <c r="M269">
        <v>-187</v>
      </c>
      <c r="N269">
        <v>-6.1769999999999996</v>
      </c>
    </row>
    <row r="270" spans="1:14">
      <c r="A270" s="54">
        <f>formulas!O357</f>
        <v>0</v>
      </c>
      <c r="B270" s="33">
        <f t="shared" ca="1" si="26"/>
        <v>32</v>
      </c>
      <c r="C270">
        <f t="shared" si="27"/>
        <v>486</v>
      </c>
      <c r="D270">
        <f t="shared" ca="1" si="31"/>
        <v>-3.3000000000000002E-2</v>
      </c>
      <c r="E270">
        <f t="shared" ca="1" si="28"/>
        <v>0</v>
      </c>
      <c r="F270">
        <f t="shared" ca="1" si="29"/>
        <v>31</v>
      </c>
      <c r="G270">
        <f t="shared" ca="1" si="30"/>
        <v>32</v>
      </c>
      <c r="M270">
        <v>-186</v>
      </c>
      <c r="N270">
        <v>-6.1539999999999999</v>
      </c>
    </row>
    <row r="271" spans="1:14">
      <c r="A271" s="54">
        <f>formulas!O358</f>
        <v>0</v>
      </c>
      <c r="B271" s="33">
        <f t="shared" ca="1" si="26"/>
        <v>32</v>
      </c>
      <c r="C271">
        <f t="shared" si="27"/>
        <v>486</v>
      </c>
      <c r="D271">
        <f t="shared" ca="1" si="31"/>
        <v>-3.3000000000000002E-2</v>
      </c>
      <c r="E271">
        <f t="shared" ca="1" si="28"/>
        <v>0</v>
      </c>
      <c r="F271">
        <f t="shared" ca="1" si="29"/>
        <v>31</v>
      </c>
      <c r="G271">
        <f t="shared" ca="1" si="30"/>
        <v>32</v>
      </c>
      <c r="M271">
        <v>-185</v>
      </c>
      <c r="N271">
        <v>-6.13</v>
      </c>
    </row>
    <row r="272" spans="1:14">
      <c r="A272" s="54">
        <f>formulas!O359</f>
        <v>0</v>
      </c>
      <c r="B272" s="33">
        <f t="shared" ca="1" si="26"/>
        <v>32</v>
      </c>
      <c r="C272">
        <f t="shared" si="27"/>
        <v>486</v>
      </c>
      <c r="D272">
        <f t="shared" ca="1" si="31"/>
        <v>-3.3000000000000002E-2</v>
      </c>
      <c r="E272">
        <f t="shared" ca="1" si="28"/>
        <v>0</v>
      </c>
      <c r="F272">
        <f t="shared" ca="1" si="29"/>
        <v>31</v>
      </c>
      <c r="G272">
        <f t="shared" ca="1" si="30"/>
        <v>32</v>
      </c>
      <c r="M272">
        <v>-184</v>
      </c>
      <c r="N272">
        <v>-6.1070000000000002</v>
      </c>
    </row>
    <row r="273" spans="1:14">
      <c r="A273" s="54">
        <f>formulas!O360</f>
        <v>0</v>
      </c>
      <c r="B273" s="33">
        <f t="shared" ca="1" si="26"/>
        <v>32</v>
      </c>
      <c r="C273">
        <f t="shared" si="27"/>
        <v>486</v>
      </c>
      <c r="D273">
        <f t="shared" ca="1" si="31"/>
        <v>-3.3000000000000002E-2</v>
      </c>
      <c r="E273">
        <f t="shared" ca="1" si="28"/>
        <v>0</v>
      </c>
      <c r="F273">
        <f t="shared" ca="1" si="29"/>
        <v>31</v>
      </c>
      <c r="G273">
        <f t="shared" ca="1" si="30"/>
        <v>32</v>
      </c>
      <c r="M273">
        <v>-183</v>
      </c>
      <c r="N273">
        <v>-6.0839999999999996</v>
      </c>
    </row>
    <row r="274" spans="1:14">
      <c r="A274" s="54">
        <f>formulas!O361</f>
        <v>0</v>
      </c>
      <c r="B274" s="33">
        <f t="shared" ca="1" si="26"/>
        <v>32</v>
      </c>
      <c r="C274">
        <f t="shared" si="27"/>
        <v>486</v>
      </c>
      <c r="D274">
        <f t="shared" ca="1" si="31"/>
        <v>-3.3000000000000002E-2</v>
      </c>
      <c r="E274">
        <f t="shared" ca="1" si="28"/>
        <v>0</v>
      </c>
      <c r="F274">
        <f t="shared" ca="1" si="29"/>
        <v>31</v>
      </c>
      <c r="G274">
        <f t="shared" ca="1" si="30"/>
        <v>32</v>
      </c>
      <c r="M274">
        <v>-182</v>
      </c>
      <c r="N274">
        <v>-6.0609999999999999</v>
      </c>
    </row>
    <row r="275" spans="1:14">
      <c r="A275" s="54">
        <f>formulas!O362</f>
        <v>0</v>
      </c>
      <c r="B275" s="33">
        <f t="shared" ca="1" si="26"/>
        <v>32</v>
      </c>
      <c r="C275">
        <f t="shared" si="27"/>
        <v>486</v>
      </c>
      <c r="D275">
        <f t="shared" ca="1" si="31"/>
        <v>-3.3000000000000002E-2</v>
      </c>
      <c r="E275">
        <f t="shared" ca="1" si="28"/>
        <v>0</v>
      </c>
      <c r="F275">
        <f t="shared" ca="1" si="29"/>
        <v>31</v>
      </c>
      <c r="G275">
        <f t="shared" ca="1" si="30"/>
        <v>32</v>
      </c>
      <c r="M275">
        <v>-181</v>
      </c>
      <c r="N275">
        <v>-6.0369999999999999</v>
      </c>
    </row>
    <row r="276" spans="1:14">
      <c r="A276" s="54">
        <f>formulas!O363</f>
        <v>0</v>
      </c>
      <c r="B276" s="33">
        <f t="shared" ca="1" si="26"/>
        <v>32</v>
      </c>
      <c r="C276">
        <f t="shared" si="27"/>
        <v>486</v>
      </c>
      <c r="D276">
        <f t="shared" ca="1" si="31"/>
        <v>-3.3000000000000002E-2</v>
      </c>
      <c r="E276">
        <f t="shared" ca="1" si="28"/>
        <v>0</v>
      </c>
      <c r="F276">
        <f t="shared" ca="1" si="29"/>
        <v>31</v>
      </c>
      <c r="G276">
        <f t="shared" ca="1" si="30"/>
        <v>32</v>
      </c>
      <c r="M276">
        <v>-180</v>
      </c>
      <c r="N276">
        <v>-6.0140000000000002</v>
      </c>
    </row>
    <row r="277" spans="1:14">
      <c r="A277" s="54">
        <f>formulas!O364</f>
        <v>0</v>
      </c>
      <c r="B277" s="33">
        <f t="shared" ca="1" si="26"/>
        <v>32</v>
      </c>
      <c r="C277">
        <f t="shared" si="27"/>
        <v>486</v>
      </c>
      <c r="D277">
        <f t="shared" ca="1" si="31"/>
        <v>-3.3000000000000002E-2</v>
      </c>
      <c r="E277">
        <f t="shared" ca="1" si="28"/>
        <v>0</v>
      </c>
      <c r="F277">
        <f t="shared" ca="1" si="29"/>
        <v>31</v>
      </c>
      <c r="G277">
        <f t="shared" ca="1" si="30"/>
        <v>32</v>
      </c>
      <c r="M277">
        <v>-179</v>
      </c>
      <c r="N277">
        <v>-5.9909999999999997</v>
      </c>
    </row>
    <row r="278" spans="1:14">
      <c r="A278" s="54">
        <f>formulas!O365</f>
        <v>0</v>
      </c>
      <c r="B278" s="33">
        <f t="shared" ca="1" si="26"/>
        <v>32</v>
      </c>
      <c r="C278">
        <f t="shared" si="27"/>
        <v>486</v>
      </c>
      <c r="D278">
        <f t="shared" ca="1" si="31"/>
        <v>-3.3000000000000002E-2</v>
      </c>
      <c r="E278">
        <f t="shared" ca="1" si="28"/>
        <v>0</v>
      </c>
      <c r="F278">
        <f t="shared" ca="1" si="29"/>
        <v>31</v>
      </c>
      <c r="G278">
        <f t="shared" ca="1" si="30"/>
        <v>32</v>
      </c>
      <c r="M278">
        <v>-178</v>
      </c>
      <c r="N278">
        <v>-5.9669999999999996</v>
      </c>
    </row>
    <row r="279" spans="1:14">
      <c r="A279" s="54">
        <f>formulas!O366</f>
        <v>0</v>
      </c>
      <c r="B279" s="33">
        <f t="shared" ca="1" si="26"/>
        <v>32</v>
      </c>
      <c r="C279">
        <f t="shared" si="27"/>
        <v>486</v>
      </c>
      <c r="D279">
        <f t="shared" ca="1" si="31"/>
        <v>-3.3000000000000002E-2</v>
      </c>
      <c r="E279">
        <f t="shared" ca="1" si="28"/>
        <v>0</v>
      </c>
      <c r="F279">
        <f t="shared" ca="1" si="29"/>
        <v>31</v>
      </c>
      <c r="G279">
        <f t="shared" ca="1" si="30"/>
        <v>32</v>
      </c>
      <c r="M279">
        <v>-177</v>
      </c>
      <c r="N279">
        <v>-5.9429999999999996</v>
      </c>
    </row>
    <row r="280" spans="1:14">
      <c r="A280" s="54">
        <f>formulas!O367</f>
        <v>0</v>
      </c>
      <c r="B280" s="33">
        <f t="shared" ca="1" si="26"/>
        <v>32</v>
      </c>
      <c r="C280">
        <f t="shared" si="27"/>
        <v>486</v>
      </c>
      <c r="D280">
        <f t="shared" ca="1" si="31"/>
        <v>-3.3000000000000002E-2</v>
      </c>
      <c r="E280">
        <f t="shared" ca="1" si="28"/>
        <v>0</v>
      </c>
      <c r="F280">
        <f t="shared" ca="1" si="29"/>
        <v>31</v>
      </c>
      <c r="G280">
        <f t="shared" ca="1" si="30"/>
        <v>32</v>
      </c>
      <c r="M280">
        <v>-176</v>
      </c>
      <c r="N280">
        <v>-5.92</v>
      </c>
    </row>
    <row r="281" spans="1:14">
      <c r="A281" s="54">
        <f>formulas!O368</f>
        <v>0</v>
      </c>
      <c r="B281" s="33">
        <f t="shared" ca="1" si="26"/>
        <v>32</v>
      </c>
      <c r="C281">
        <f t="shared" si="27"/>
        <v>486</v>
      </c>
      <c r="D281">
        <f t="shared" ca="1" si="31"/>
        <v>-3.3000000000000002E-2</v>
      </c>
      <c r="E281">
        <f t="shared" ca="1" si="28"/>
        <v>0</v>
      </c>
      <c r="F281">
        <f t="shared" ca="1" si="29"/>
        <v>31</v>
      </c>
      <c r="G281">
        <f t="shared" ca="1" si="30"/>
        <v>32</v>
      </c>
      <c r="M281">
        <v>-175</v>
      </c>
      <c r="N281">
        <v>-5.8959999999999999</v>
      </c>
    </row>
    <row r="282" spans="1:14">
      <c r="A282" s="54">
        <f>formulas!O369</f>
        <v>0</v>
      </c>
      <c r="B282" s="33">
        <f t="shared" ca="1" si="26"/>
        <v>32</v>
      </c>
      <c r="C282">
        <f t="shared" si="27"/>
        <v>486</v>
      </c>
      <c r="D282">
        <f t="shared" ca="1" si="31"/>
        <v>-3.3000000000000002E-2</v>
      </c>
      <c r="E282">
        <f t="shared" ca="1" si="28"/>
        <v>0</v>
      </c>
      <c r="F282">
        <f t="shared" ca="1" si="29"/>
        <v>31</v>
      </c>
      <c r="G282">
        <f t="shared" ca="1" si="30"/>
        <v>32</v>
      </c>
      <c r="M282">
        <v>-174</v>
      </c>
      <c r="N282">
        <v>-5.8719999999999999</v>
      </c>
    </row>
    <row r="283" spans="1:14">
      <c r="A283" s="54">
        <f>formulas!O370</f>
        <v>0</v>
      </c>
      <c r="B283" s="33">
        <f t="shared" ca="1" si="26"/>
        <v>32</v>
      </c>
      <c r="C283">
        <f t="shared" si="27"/>
        <v>486</v>
      </c>
      <c r="D283">
        <f t="shared" ca="1" si="31"/>
        <v>-3.3000000000000002E-2</v>
      </c>
      <c r="E283">
        <f t="shared" ca="1" si="28"/>
        <v>0</v>
      </c>
      <c r="F283">
        <f t="shared" ca="1" si="29"/>
        <v>31</v>
      </c>
      <c r="G283">
        <f t="shared" ca="1" si="30"/>
        <v>32</v>
      </c>
      <c r="M283">
        <v>-173</v>
      </c>
      <c r="N283">
        <v>-5.8490000000000002</v>
      </c>
    </row>
    <row r="284" spans="1:14">
      <c r="A284" s="54">
        <f>formulas!O371</f>
        <v>0</v>
      </c>
      <c r="B284" s="33">
        <f t="shared" ca="1" si="26"/>
        <v>32</v>
      </c>
      <c r="C284">
        <f t="shared" si="27"/>
        <v>486</v>
      </c>
      <c r="D284">
        <f t="shared" ca="1" si="31"/>
        <v>-3.3000000000000002E-2</v>
      </c>
      <c r="E284">
        <f t="shared" ca="1" si="28"/>
        <v>0</v>
      </c>
      <c r="F284">
        <f t="shared" ca="1" si="29"/>
        <v>31</v>
      </c>
      <c r="G284">
        <f t="shared" ca="1" si="30"/>
        <v>32</v>
      </c>
      <c r="M284">
        <v>-172</v>
      </c>
      <c r="N284">
        <v>-5.8250000000000002</v>
      </c>
    </row>
    <row r="285" spans="1:14">
      <c r="A285" s="54">
        <f>formulas!O372</f>
        <v>0</v>
      </c>
      <c r="B285" s="33">
        <f t="shared" ca="1" si="26"/>
        <v>32</v>
      </c>
      <c r="C285">
        <f t="shared" si="27"/>
        <v>486</v>
      </c>
      <c r="D285">
        <f t="shared" ca="1" si="31"/>
        <v>-3.3000000000000002E-2</v>
      </c>
      <c r="E285">
        <f t="shared" ca="1" si="28"/>
        <v>0</v>
      </c>
      <c r="F285">
        <f t="shared" ca="1" si="29"/>
        <v>31</v>
      </c>
      <c r="G285">
        <f t="shared" ca="1" si="30"/>
        <v>32</v>
      </c>
      <c r="M285">
        <v>-171</v>
      </c>
      <c r="N285">
        <v>-5.8010000000000002</v>
      </c>
    </row>
    <row r="286" spans="1:14">
      <c r="A286" s="54">
        <f>formulas!O373</f>
        <v>0</v>
      </c>
      <c r="B286" s="33">
        <f t="shared" ca="1" si="26"/>
        <v>32</v>
      </c>
      <c r="C286">
        <f t="shared" si="27"/>
        <v>486</v>
      </c>
      <c r="D286">
        <f t="shared" ca="1" si="31"/>
        <v>-3.3000000000000002E-2</v>
      </c>
      <c r="E286">
        <f t="shared" ca="1" si="28"/>
        <v>0</v>
      </c>
      <c r="F286">
        <f t="shared" ca="1" si="29"/>
        <v>31</v>
      </c>
      <c r="G286">
        <f t="shared" ca="1" si="30"/>
        <v>32</v>
      </c>
      <c r="M286">
        <v>-170</v>
      </c>
      <c r="N286">
        <v>-5.7770000000000001</v>
      </c>
    </row>
    <row r="287" spans="1:14">
      <c r="A287" s="54">
        <f>formulas!O374</f>
        <v>0</v>
      </c>
      <c r="B287" s="33">
        <f t="shared" ca="1" si="26"/>
        <v>32</v>
      </c>
      <c r="C287">
        <f t="shared" si="27"/>
        <v>486</v>
      </c>
      <c r="D287">
        <f t="shared" ca="1" si="31"/>
        <v>-3.3000000000000002E-2</v>
      </c>
      <c r="E287">
        <f t="shared" ca="1" si="28"/>
        <v>0</v>
      </c>
      <c r="F287">
        <f t="shared" ca="1" si="29"/>
        <v>31</v>
      </c>
      <c r="G287">
        <f t="shared" ca="1" si="30"/>
        <v>32</v>
      </c>
      <c r="M287">
        <v>-169</v>
      </c>
      <c r="N287">
        <v>-5.7530000000000001</v>
      </c>
    </row>
    <row r="288" spans="1:14">
      <c r="A288" s="54">
        <f>formulas!O375</f>
        <v>0</v>
      </c>
      <c r="B288" s="33">
        <f t="shared" ca="1" si="26"/>
        <v>32</v>
      </c>
      <c r="C288">
        <f t="shared" si="27"/>
        <v>486</v>
      </c>
      <c r="D288">
        <f t="shared" ca="1" si="31"/>
        <v>-3.3000000000000002E-2</v>
      </c>
      <c r="E288">
        <f t="shared" ca="1" si="28"/>
        <v>0</v>
      </c>
      <c r="F288">
        <f t="shared" ca="1" si="29"/>
        <v>31</v>
      </c>
      <c r="G288">
        <f t="shared" ca="1" si="30"/>
        <v>32</v>
      </c>
      <c r="M288">
        <v>-168</v>
      </c>
      <c r="N288">
        <v>-5.7290000000000001</v>
      </c>
    </row>
    <row r="289" spans="1:14">
      <c r="A289" s="54">
        <f>formulas!O376</f>
        <v>0</v>
      </c>
      <c r="B289" s="33">
        <f t="shared" ca="1" si="26"/>
        <v>32</v>
      </c>
      <c r="C289">
        <f t="shared" si="27"/>
        <v>486</v>
      </c>
      <c r="D289">
        <f t="shared" ca="1" si="31"/>
        <v>-3.3000000000000002E-2</v>
      </c>
      <c r="E289">
        <f t="shared" ca="1" si="28"/>
        <v>0</v>
      </c>
      <c r="F289">
        <f t="shared" ca="1" si="29"/>
        <v>31</v>
      </c>
      <c r="G289">
        <f t="shared" ca="1" si="30"/>
        <v>32</v>
      </c>
      <c r="M289">
        <v>-167</v>
      </c>
      <c r="N289">
        <v>-5.7050000000000001</v>
      </c>
    </row>
    <row r="290" spans="1:14">
      <c r="A290" s="54">
        <f>formulas!O377</f>
        <v>0</v>
      </c>
      <c r="B290" s="33">
        <f t="shared" ca="1" si="26"/>
        <v>32</v>
      </c>
      <c r="C290">
        <f t="shared" si="27"/>
        <v>486</v>
      </c>
      <c r="D290">
        <f t="shared" ca="1" si="31"/>
        <v>-3.3000000000000002E-2</v>
      </c>
      <c r="E290">
        <f t="shared" ca="1" si="28"/>
        <v>0</v>
      </c>
      <c r="F290">
        <f t="shared" ca="1" si="29"/>
        <v>31</v>
      </c>
      <c r="G290">
        <f t="shared" ca="1" si="30"/>
        <v>32</v>
      </c>
      <c r="M290">
        <v>-166</v>
      </c>
      <c r="N290">
        <v>-5.681</v>
      </c>
    </row>
    <row r="291" spans="1:14">
      <c r="A291" s="54">
        <f>formulas!O378</f>
        <v>0</v>
      </c>
      <c r="B291" s="33">
        <f t="shared" ca="1" si="26"/>
        <v>32</v>
      </c>
      <c r="C291">
        <f t="shared" si="27"/>
        <v>486</v>
      </c>
      <c r="D291">
        <f t="shared" ca="1" si="31"/>
        <v>-3.3000000000000002E-2</v>
      </c>
      <c r="E291">
        <f t="shared" ca="1" si="28"/>
        <v>0</v>
      </c>
      <c r="F291">
        <f t="shared" ca="1" si="29"/>
        <v>31</v>
      </c>
      <c r="G291">
        <f t="shared" ca="1" si="30"/>
        <v>32</v>
      </c>
      <c r="M291">
        <v>-165</v>
      </c>
      <c r="N291">
        <v>-5.6559999999999997</v>
      </c>
    </row>
    <row r="292" spans="1:14">
      <c r="A292" s="54">
        <f>formulas!O379</f>
        <v>0</v>
      </c>
      <c r="B292" s="33">
        <f t="shared" ca="1" si="26"/>
        <v>32</v>
      </c>
      <c r="C292">
        <f t="shared" si="27"/>
        <v>486</v>
      </c>
      <c r="D292">
        <f t="shared" ca="1" si="31"/>
        <v>-3.3000000000000002E-2</v>
      </c>
      <c r="E292">
        <f t="shared" ca="1" si="28"/>
        <v>0</v>
      </c>
      <c r="F292">
        <f t="shared" ca="1" si="29"/>
        <v>31</v>
      </c>
      <c r="G292">
        <f t="shared" ca="1" si="30"/>
        <v>32</v>
      </c>
      <c r="M292">
        <v>-164</v>
      </c>
      <c r="N292">
        <v>-5.6319999999999997</v>
      </c>
    </row>
    <row r="293" spans="1:14">
      <c r="A293" s="54">
        <f>formulas!O380</f>
        <v>0</v>
      </c>
      <c r="B293" s="33">
        <f t="shared" ca="1" si="26"/>
        <v>32</v>
      </c>
      <c r="C293">
        <f t="shared" si="27"/>
        <v>486</v>
      </c>
      <c r="D293">
        <f t="shared" ca="1" si="31"/>
        <v>-3.3000000000000002E-2</v>
      </c>
      <c r="E293">
        <f t="shared" ca="1" si="28"/>
        <v>0</v>
      </c>
      <c r="F293">
        <f t="shared" ca="1" si="29"/>
        <v>31</v>
      </c>
      <c r="G293">
        <f t="shared" ca="1" si="30"/>
        <v>32</v>
      </c>
      <c r="M293">
        <v>-163</v>
      </c>
      <c r="N293">
        <v>-5.6079999999999997</v>
      </c>
    </row>
    <row r="294" spans="1:14">
      <c r="A294" s="54">
        <f>formulas!O381</f>
        <v>0</v>
      </c>
      <c r="B294" s="33">
        <f t="shared" ca="1" si="26"/>
        <v>32</v>
      </c>
      <c r="C294">
        <f t="shared" si="27"/>
        <v>486</v>
      </c>
      <c r="D294">
        <f t="shared" ca="1" si="31"/>
        <v>-3.3000000000000002E-2</v>
      </c>
      <c r="E294">
        <f t="shared" ca="1" si="28"/>
        <v>0</v>
      </c>
      <c r="F294">
        <f t="shared" ca="1" si="29"/>
        <v>31</v>
      </c>
      <c r="G294">
        <f t="shared" ca="1" si="30"/>
        <v>32</v>
      </c>
      <c r="M294">
        <v>-162</v>
      </c>
      <c r="N294">
        <v>-5.5839999999999996</v>
      </c>
    </row>
    <row r="295" spans="1:14">
      <c r="A295" s="54">
        <f>formulas!O382</f>
        <v>0</v>
      </c>
      <c r="B295" s="33">
        <f t="shared" ca="1" si="26"/>
        <v>32</v>
      </c>
      <c r="C295">
        <f t="shared" si="27"/>
        <v>486</v>
      </c>
      <c r="D295">
        <f t="shared" ca="1" si="31"/>
        <v>-3.3000000000000002E-2</v>
      </c>
      <c r="E295">
        <f t="shared" ca="1" si="28"/>
        <v>0</v>
      </c>
      <c r="F295">
        <f t="shared" ca="1" si="29"/>
        <v>31</v>
      </c>
      <c r="G295">
        <f t="shared" ca="1" si="30"/>
        <v>32</v>
      </c>
      <c r="M295">
        <v>-161</v>
      </c>
      <c r="N295">
        <v>-5.5590000000000002</v>
      </c>
    </row>
    <row r="296" spans="1:14">
      <c r="A296" s="54">
        <f>formulas!O383</f>
        <v>0</v>
      </c>
      <c r="B296" s="33">
        <f t="shared" ca="1" si="26"/>
        <v>32</v>
      </c>
      <c r="C296">
        <f t="shared" si="27"/>
        <v>486</v>
      </c>
      <c r="D296">
        <f t="shared" ca="1" si="31"/>
        <v>-3.3000000000000002E-2</v>
      </c>
      <c r="E296">
        <f t="shared" ca="1" si="28"/>
        <v>0</v>
      </c>
      <c r="F296">
        <f t="shared" ca="1" si="29"/>
        <v>31</v>
      </c>
      <c r="G296">
        <f t="shared" ca="1" si="30"/>
        <v>32</v>
      </c>
      <c r="M296">
        <v>-160</v>
      </c>
      <c r="N296">
        <v>-5.5350000000000001</v>
      </c>
    </row>
    <row r="297" spans="1:14">
      <c r="A297" s="54">
        <f>formulas!O384</f>
        <v>0</v>
      </c>
      <c r="B297" s="33">
        <f t="shared" ca="1" si="26"/>
        <v>32</v>
      </c>
      <c r="C297">
        <f t="shared" si="27"/>
        <v>486</v>
      </c>
      <c r="D297">
        <f t="shared" ca="1" si="31"/>
        <v>-3.3000000000000002E-2</v>
      </c>
      <c r="E297">
        <f t="shared" ca="1" si="28"/>
        <v>0</v>
      </c>
      <c r="F297">
        <f t="shared" ca="1" si="29"/>
        <v>31</v>
      </c>
      <c r="G297">
        <f t="shared" ca="1" si="30"/>
        <v>32</v>
      </c>
      <c r="M297">
        <v>-159</v>
      </c>
      <c r="N297">
        <v>-5.51</v>
      </c>
    </row>
    <row r="298" spans="1:14">
      <c r="A298" s="54">
        <f>formulas!O385</f>
        <v>0</v>
      </c>
      <c r="B298" s="33">
        <f t="shared" ca="1" si="26"/>
        <v>32</v>
      </c>
      <c r="C298">
        <f t="shared" si="27"/>
        <v>486</v>
      </c>
      <c r="D298">
        <f t="shared" ca="1" si="31"/>
        <v>-3.3000000000000002E-2</v>
      </c>
      <c r="E298">
        <f t="shared" ca="1" si="28"/>
        <v>0</v>
      </c>
      <c r="F298">
        <f t="shared" ca="1" si="29"/>
        <v>31</v>
      </c>
      <c r="G298">
        <f t="shared" ca="1" si="30"/>
        <v>32</v>
      </c>
      <c r="M298">
        <v>-158</v>
      </c>
      <c r="N298">
        <v>-5.4859999999999998</v>
      </c>
    </row>
    <row r="299" spans="1:14">
      <c r="A299" s="54">
        <f>formulas!O386</f>
        <v>0</v>
      </c>
      <c r="B299" s="33">
        <f t="shared" ca="1" si="26"/>
        <v>32</v>
      </c>
      <c r="C299">
        <f t="shared" si="27"/>
        <v>486</v>
      </c>
      <c r="D299">
        <f t="shared" ca="1" si="31"/>
        <v>-3.3000000000000002E-2</v>
      </c>
      <c r="E299">
        <f t="shared" ca="1" si="28"/>
        <v>0</v>
      </c>
      <c r="F299">
        <f t="shared" ca="1" si="29"/>
        <v>31</v>
      </c>
      <c r="G299">
        <f t="shared" ca="1" si="30"/>
        <v>32</v>
      </c>
      <c r="M299">
        <v>-157</v>
      </c>
      <c r="N299">
        <v>-5.4610000000000003</v>
      </c>
    </row>
    <row r="300" spans="1:14">
      <c r="A300" s="54">
        <f>formulas!O387</f>
        <v>0</v>
      </c>
      <c r="B300" s="33">
        <f t="shared" ca="1" si="26"/>
        <v>32</v>
      </c>
      <c r="C300">
        <f t="shared" si="27"/>
        <v>486</v>
      </c>
      <c r="D300">
        <f t="shared" ca="1" si="31"/>
        <v>-3.3000000000000002E-2</v>
      </c>
      <c r="E300">
        <f t="shared" ca="1" si="28"/>
        <v>0</v>
      </c>
      <c r="F300">
        <f t="shared" ca="1" si="29"/>
        <v>31</v>
      </c>
      <c r="G300">
        <f t="shared" ca="1" si="30"/>
        <v>32</v>
      </c>
      <c r="M300">
        <v>-156</v>
      </c>
      <c r="N300">
        <v>-5.4359999999999999</v>
      </c>
    </row>
    <row r="301" spans="1:14">
      <c r="A301" s="54">
        <f>formulas!O388</f>
        <v>0</v>
      </c>
      <c r="B301" s="33">
        <f t="shared" ca="1" si="26"/>
        <v>32</v>
      </c>
      <c r="C301">
        <f t="shared" si="27"/>
        <v>486</v>
      </c>
      <c r="D301">
        <f t="shared" ca="1" si="31"/>
        <v>-3.3000000000000002E-2</v>
      </c>
      <c r="E301">
        <f t="shared" ca="1" si="28"/>
        <v>0</v>
      </c>
      <c r="F301">
        <f t="shared" ca="1" si="29"/>
        <v>31</v>
      </c>
      <c r="G301">
        <f t="shared" ca="1" si="30"/>
        <v>32</v>
      </c>
      <c r="M301">
        <v>-155</v>
      </c>
      <c r="N301">
        <v>-5.4119999999999999</v>
      </c>
    </row>
    <row r="302" spans="1:14">
      <c r="A302" s="54">
        <f>formulas!O389</f>
        <v>0</v>
      </c>
      <c r="B302" s="33">
        <f t="shared" ca="1" si="26"/>
        <v>32</v>
      </c>
      <c r="C302">
        <f t="shared" si="27"/>
        <v>486</v>
      </c>
      <c r="D302">
        <f t="shared" ca="1" si="31"/>
        <v>-3.3000000000000002E-2</v>
      </c>
      <c r="E302">
        <f t="shared" ca="1" si="28"/>
        <v>0</v>
      </c>
      <c r="F302">
        <f t="shared" ca="1" si="29"/>
        <v>31</v>
      </c>
      <c r="G302">
        <f t="shared" ca="1" si="30"/>
        <v>32</v>
      </c>
      <c r="M302">
        <v>-154</v>
      </c>
      <c r="N302">
        <v>-5.3869999999999996</v>
      </c>
    </row>
    <row r="303" spans="1:14">
      <c r="A303" s="54">
        <f>formulas!O390</f>
        <v>0</v>
      </c>
      <c r="B303" s="33">
        <f t="shared" ca="1" si="26"/>
        <v>32</v>
      </c>
      <c r="C303">
        <f t="shared" si="27"/>
        <v>486</v>
      </c>
      <c r="D303">
        <f t="shared" ca="1" si="31"/>
        <v>-3.3000000000000002E-2</v>
      </c>
      <c r="E303">
        <f t="shared" ca="1" si="28"/>
        <v>0</v>
      </c>
      <c r="F303">
        <f t="shared" ca="1" si="29"/>
        <v>31</v>
      </c>
      <c r="G303">
        <f t="shared" ca="1" si="30"/>
        <v>32</v>
      </c>
      <c r="M303">
        <v>-153</v>
      </c>
      <c r="N303">
        <v>-5.3620000000000001</v>
      </c>
    </row>
    <row r="304" spans="1:14">
      <c r="A304" s="54">
        <f>formulas!O391</f>
        <v>0</v>
      </c>
      <c r="B304" s="33">
        <f t="shared" ca="1" si="26"/>
        <v>32</v>
      </c>
      <c r="C304">
        <f t="shared" si="27"/>
        <v>486</v>
      </c>
      <c r="D304">
        <f t="shared" ca="1" si="31"/>
        <v>-3.3000000000000002E-2</v>
      </c>
      <c r="E304">
        <f t="shared" ca="1" si="28"/>
        <v>0</v>
      </c>
      <c r="F304">
        <f t="shared" ca="1" si="29"/>
        <v>31</v>
      </c>
      <c r="G304">
        <f t="shared" ca="1" si="30"/>
        <v>32</v>
      </c>
      <c r="M304">
        <v>-152</v>
      </c>
      <c r="N304">
        <v>-5.3369999999999997</v>
      </c>
    </row>
    <row r="305" spans="1:14">
      <c r="A305" s="54">
        <f>formulas!O392</f>
        <v>0</v>
      </c>
      <c r="B305" s="33">
        <f t="shared" ca="1" si="26"/>
        <v>32</v>
      </c>
      <c r="C305">
        <f t="shared" si="27"/>
        <v>486</v>
      </c>
      <c r="D305">
        <f t="shared" ca="1" si="31"/>
        <v>-3.3000000000000002E-2</v>
      </c>
      <c r="E305">
        <f t="shared" ca="1" si="28"/>
        <v>0</v>
      </c>
      <c r="F305">
        <f t="shared" ca="1" si="29"/>
        <v>31</v>
      </c>
      <c r="G305">
        <f t="shared" ca="1" si="30"/>
        <v>32</v>
      </c>
      <c r="M305">
        <v>-151</v>
      </c>
      <c r="N305">
        <v>-5.3120000000000003</v>
      </c>
    </row>
    <row r="306" spans="1:14">
      <c r="A306" s="54">
        <f>formulas!O393</f>
        <v>0</v>
      </c>
      <c r="B306" s="33">
        <f t="shared" ca="1" si="26"/>
        <v>32</v>
      </c>
      <c r="C306">
        <f t="shared" si="27"/>
        <v>486</v>
      </c>
      <c r="D306">
        <f t="shared" ca="1" si="31"/>
        <v>-3.3000000000000002E-2</v>
      </c>
      <c r="E306">
        <f t="shared" ca="1" si="28"/>
        <v>0</v>
      </c>
      <c r="F306">
        <f t="shared" ca="1" si="29"/>
        <v>31</v>
      </c>
      <c r="G306">
        <f t="shared" ca="1" si="30"/>
        <v>32</v>
      </c>
      <c r="M306">
        <v>-150</v>
      </c>
      <c r="N306">
        <v>-5.2869999999999999</v>
      </c>
    </row>
    <row r="307" spans="1:14">
      <c r="A307" s="54">
        <f>formulas!O394</f>
        <v>0</v>
      </c>
      <c r="B307" s="33">
        <f t="shared" ref="B307:B370" ca="1" si="32">(A307-D307)/(E307-D307)*(G307-F307)+F307</f>
        <v>32</v>
      </c>
      <c r="C307">
        <f t="shared" ref="C307:C370" si="33">COUNTIF($N$2:$N$25400,"&lt;"&amp;A307)</f>
        <v>486</v>
      </c>
      <c r="D307">
        <f t="shared" ca="1" si="31"/>
        <v>-3.3000000000000002E-2</v>
      </c>
      <c r="E307">
        <f t="shared" ref="E307:E370" ca="1" si="34">INDIRECT(ADDRESS(C307+2,14))</f>
        <v>0</v>
      </c>
      <c r="F307">
        <f t="shared" ref="F307:F370" ca="1" si="35">INDIRECT(ADDRESS(C307+1,13))</f>
        <v>31</v>
      </c>
      <c r="G307">
        <f t="shared" ref="G307:G370" ca="1" si="36">INDIRECT(ADDRESS(C307+2,13))</f>
        <v>32</v>
      </c>
      <c r="M307">
        <v>-149</v>
      </c>
      <c r="N307">
        <v>-5.2619999999999996</v>
      </c>
    </row>
    <row r="308" spans="1:14">
      <c r="A308" s="54">
        <f>formulas!O395</f>
        <v>0</v>
      </c>
      <c r="B308" s="33">
        <f t="shared" ca="1" si="32"/>
        <v>32</v>
      </c>
      <c r="C308">
        <f t="shared" si="33"/>
        <v>486</v>
      </c>
      <c r="D308">
        <f t="shared" ca="1" si="31"/>
        <v>-3.3000000000000002E-2</v>
      </c>
      <c r="E308">
        <f t="shared" ca="1" si="34"/>
        <v>0</v>
      </c>
      <c r="F308">
        <f t="shared" ca="1" si="35"/>
        <v>31</v>
      </c>
      <c r="G308">
        <f t="shared" ca="1" si="36"/>
        <v>32</v>
      </c>
      <c r="M308">
        <v>-148</v>
      </c>
      <c r="N308">
        <v>-5.2370000000000001</v>
      </c>
    </row>
    <row r="309" spans="1:14">
      <c r="A309" s="54">
        <f>formulas!O396</f>
        <v>0</v>
      </c>
      <c r="B309" s="33">
        <f t="shared" ca="1" si="32"/>
        <v>32</v>
      </c>
      <c r="C309">
        <f t="shared" si="33"/>
        <v>486</v>
      </c>
      <c r="D309">
        <f t="shared" ca="1" si="31"/>
        <v>-3.3000000000000002E-2</v>
      </c>
      <c r="E309">
        <f t="shared" ca="1" si="34"/>
        <v>0</v>
      </c>
      <c r="F309">
        <f t="shared" ca="1" si="35"/>
        <v>31</v>
      </c>
      <c r="G309">
        <f t="shared" ca="1" si="36"/>
        <v>32</v>
      </c>
      <c r="M309">
        <v>-147</v>
      </c>
      <c r="N309">
        <v>-5.2119999999999997</v>
      </c>
    </row>
    <row r="310" spans="1:14">
      <c r="A310" s="54">
        <f>formulas!O397</f>
        <v>0</v>
      </c>
      <c r="B310" s="33">
        <f t="shared" ca="1" si="32"/>
        <v>32</v>
      </c>
      <c r="C310">
        <f t="shared" si="33"/>
        <v>486</v>
      </c>
      <c r="D310">
        <f t="shared" ca="1" si="31"/>
        <v>-3.3000000000000002E-2</v>
      </c>
      <c r="E310">
        <f t="shared" ca="1" si="34"/>
        <v>0</v>
      </c>
      <c r="F310">
        <f t="shared" ca="1" si="35"/>
        <v>31</v>
      </c>
      <c r="G310">
        <f t="shared" ca="1" si="36"/>
        <v>32</v>
      </c>
      <c r="M310">
        <v>-146</v>
      </c>
      <c r="N310">
        <v>-5.1870000000000003</v>
      </c>
    </row>
    <row r="311" spans="1:14">
      <c r="A311" s="54">
        <f>formulas!O398</f>
        <v>0</v>
      </c>
      <c r="B311" s="33">
        <f t="shared" ca="1" si="32"/>
        <v>32</v>
      </c>
      <c r="C311">
        <f t="shared" si="33"/>
        <v>486</v>
      </c>
      <c r="D311">
        <f t="shared" ca="1" si="31"/>
        <v>-3.3000000000000002E-2</v>
      </c>
      <c r="E311">
        <f t="shared" ca="1" si="34"/>
        <v>0</v>
      </c>
      <c r="F311">
        <f t="shared" ca="1" si="35"/>
        <v>31</v>
      </c>
      <c r="G311">
        <f t="shared" ca="1" si="36"/>
        <v>32</v>
      </c>
      <c r="M311">
        <v>-145</v>
      </c>
      <c r="N311">
        <v>-5.1619999999999999</v>
      </c>
    </row>
    <row r="312" spans="1:14">
      <c r="A312" s="54">
        <f>formulas!O399</f>
        <v>0</v>
      </c>
      <c r="B312" s="33">
        <f t="shared" ca="1" si="32"/>
        <v>32</v>
      </c>
      <c r="C312">
        <f t="shared" si="33"/>
        <v>486</v>
      </c>
      <c r="D312">
        <f t="shared" ca="1" si="31"/>
        <v>-3.3000000000000002E-2</v>
      </c>
      <c r="E312">
        <f t="shared" ca="1" si="34"/>
        <v>0</v>
      </c>
      <c r="F312">
        <f t="shared" ca="1" si="35"/>
        <v>31</v>
      </c>
      <c r="G312">
        <f t="shared" ca="1" si="36"/>
        <v>32</v>
      </c>
      <c r="M312">
        <v>-144</v>
      </c>
      <c r="N312">
        <v>-5.1360000000000001</v>
      </c>
    </row>
    <row r="313" spans="1:14">
      <c r="A313" s="54">
        <f>formulas!O400</f>
        <v>0</v>
      </c>
      <c r="B313" s="33">
        <f t="shared" ca="1" si="32"/>
        <v>32</v>
      </c>
      <c r="C313">
        <f t="shared" si="33"/>
        <v>486</v>
      </c>
      <c r="D313">
        <f t="shared" ca="1" si="31"/>
        <v>-3.3000000000000002E-2</v>
      </c>
      <c r="E313">
        <f t="shared" ca="1" si="34"/>
        <v>0</v>
      </c>
      <c r="F313">
        <f t="shared" ca="1" si="35"/>
        <v>31</v>
      </c>
      <c r="G313">
        <f t="shared" ca="1" si="36"/>
        <v>32</v>
      </c>
      <c r="M313">
        <v>-143</v>
      </c>
      <c r="N313">
        <v>-5.1109999999999998</v>
      </c>
    </row>
    <row r="314" spans="1:14">
      <c r="A314" s="54">
        <f>formulas!O401</f>
        <v>0</v>
      </c>
      <c r="B314" s="33">
        <f t="shared" ca="1" si="32"/>
        <v>32</v>
      </c>
      <c r="C314">
        <f t="shared" si="33"/>
        <v>486</v>
      </c>
      <c r="D314">
        <f t="shared" ca="1" si="31"/>
        <v>-3.3000000000000002E-2</v>
      </c>
      <c r="E314">
        <f t="shared" ca="1" si="34"/>
        <v>0</v>
      </c>
      <c r="F314">
        <f t="shared" ca="1" si="35"/>
        <v>31</v>
      </c>
      <c r="G314">
        <f t="shared" ca="1" si="36"/>
        <v>32</v>
      </c>
      <c r="M314">
        <v>-142</v>
      </c>
      <c r="N314">
        <v>-5.0860000000000003</v>
      </c>
    </row>
    <row r="315" spans="1:14">
      <c r="A315" s="54">
        <f>formulas!O402</f>
        <v>0</v>
      </c>
      <c r="B315" s="33">
        <f t="shared" ca="1" si="32"/>
        <v>32</v>
      </c>
      <c r="C315">
        <f t="shared" si="33"/>
        <v>486</v>
      </c>
      <c r="D315">
        <f t="shared" ca="1" si="31"/>
        <v>-3.3000000000000002E-2</v>
      </c>
      <c r="E315">
        <f t="shared" ca="1" si="34"/>
        <v>0</v>
      </c>
      <c r="F315">
        <f t="shared" ca="1" si="35"/>
        <v>31</v>
      </c>
      <c r="G315">
        <f t="shared" ca="1" si="36"/>
        <v>32</v>
      </c>
      <c r="M315">
        <v>-141</v>
      </c>
      <c r="N315">
        <v>-5.0599999999999996</v>
      </c>
    </row>
    <row r="316" spans="1:14">
      <c r="A316" s="54">
        <f>formulas!O403</f>
        <v>0</v>
      </c>
      <c r="B316" s="33">
        <f t="shared" ca="1" si="32"/>
        <v>32</v>
      </c>
      <c r="C316">
        <f t="shared" si="33"/>
        <v>486</v>
      </c>
      <c r="D316">
        <f t="shared" ca="1" si="31"/>
        <v>-3.3000000000000002E-2</v>
      </c>
      <c r="E316">
        <f t="shared" ca="1" si="34"/>
        <v>0</v>
      </c>
      <c r="F316">
        <f t="shared" ca="1" si="35"/>
        <v>31</v>
      </c>
      <c r="G316">
        <f t="shared" ca="1" si="36"/>
        <v>32</v>
      </c>
      <c r="M316">
        <v>-140</v>
      </c>
      <c r="N316">
        <v>-5.0350000000000001</v>
      </c>
    </row>
    <row r="317" spans="1:14">
      <c r="A317" s="54">
        <f>formulas!O404</f>
        <v>0</v>
      </c>
      <c r="B317" s="33">
        <f t="shared" ca="1" si="32"/>
        <v>32</v>
      </c>
      <c r="C317">
        <f t="shared" si="33"/>
        <v>486</v>
      </c>
      <c r="D317">
        <f t="shared" ca="1" si="31"/>
        <v>-3.3000000000000002E-2</v>
      </c>
      <c r="E317">
        <f t="shared" ca="1" si="34"/>
        <v>0</v>
      </c>
      <c r="F317">
        <f t="shared" ca="1" si="35"/>
        <v>31</v>
      </c>
      <c r="G317">
        <f t="shared" ca="1" si="36"/>
        <v>32</v>
      </c>
      <c r="M317">
        <v>-139</v>
      </c>
      <c r="N317">
        <v>-5.0090000000000003</v>
      </c>
    </row>
    <row r="318" spans="1:14">
      <c r="A318" s="54">
        <f>formulas!O405</f>
        <v>0</v>
      </c>
      <c r="B318" s="33">
        <f t="shared" ca="1" si="32"/>
        <v>32</v>
      </c>
      <c r="C318">
        <f t="shared" si="33"/>
        <v>486</v>
      </c>
      <c r="D318">
        <f t="shared" ca="1" si="31"/>
        <v>-3.3000000000000002E-2</v>
      </c>
      <c r="E318">
        <f t="shared" ca="1" si="34"/>
        <v>0</v>
      </c>
      <c r="F318">
        <f t="shared" ca="1" si="35"/>
        <v>31</v>
      </c>
      <c r="G318">
        <f t="shared" ca="1" si="36"/>
        <v>32</v>
      </c>
      <c r="M318">
        <v>-138</v>
      </c>
      <c r="N318">
        <v>-4.984</v>
      </c>
    </row>
    <row r="319" spans="1:14">
      <c r="A319" s="54">
        <f>formulas!O406</f>
        <v>0</v>
      </c>
      <c r="B319" s="33">
        <f t="shared" ca="1" si="32"/>
        <v>32</v>
      </c>
      <c r="C319">
        <f t="shared" si="33"/>
        <v>486</v>
      </c>
      <c r="D319">
        <f t="shared" ca="1" si="31"/>
        <v>-3.3000000000000002E-2</v>
      </c>
      <c r="E319">
        <f t="shared" ca="1" si="34"/>
        <v>0</v>
      </c>
      <c r="F319">
        <f t="shared" ca="1" si="35"/>
        <v>31</v>
      </c>
      <c r="G319">
        <f t="shared" ca="1" si="36"/>
        <v>32</v>
      </c>
      <c r="M319">
        <v>-137</v>
      </c>
      <c r="N319">
        <v>-4.9580000000000002</v>
      </c>
    </row>
    <row r="320" spans="1:14">
      <c r="A320" s="54">
        <f>formulas!O407</f>
        <v>0</v>
      </c>
      <c r="B320" s="33">
        <f t="shared" ca="1" si="32"/>
        <v>32</v>
      </c>
      <c r="C320">
        <f t="shared" si="33"/>
        <v>486</v>
      </c>
      <c r="D320">
        <f t="shared" ca="1" si="31"/>
        <v>-3.3000000000000002E-2</v>
      </c>
      <c r="E320">
        <f t="shared" ca="1" si="34"/>
        <v>0</v>
      </c>
      <c r="F320">
        <f t="shared" ca="1" si="35"/>
        <v>31</v>
      </c>
      <c r="G320">
        <f t="shared" ca="1" si="36"/>
        <v>32</v>
      </c>
      <c r="M320">
        <v>-136</v>
      </c>
      <c r="N320">
        <v>-4.9320000000000004</v>
      </c>
    </row>
    <row r="321" spans="1:14">
      <c r="A321" s="54">
        <f>formulas!O408</f>
        <v>0</v>
      </c>
      <c r="B321" s="33">
        <f t="shared" ca="1" si="32"/>
        <v>32</v>
      </c>
      <c r="C321">
        <f t="shared" si="33"/>
        <v>486</v>
      </c>
      <c r="D321">
        <f t="shared" ca="1" si="31"/>
        <v>-3.3000000000000002E-2</v>
      </c>
      <c r="E321">
        <f t="shared" ca="1" si="34"/>
        <v>0</v>
      </c>
      <c r="F321">
        <f t="shared" ca="1" si="35"/>
        <v>31</v>
      </c>
      <c r="G321">
        <f t="shared" ca="1" si="36"/>
        <v>32</v>
      </c>
      <c r="M321">
        <v>-135</v>
      </c>
      <c r="N321">
        <v>-4.907</v>
      </c>
    </row>
    <row r="322" spans="1:14">
      <c r="A322" s="54">
        <f>formulas!O409</f>
        <v>0</v>
      </c>
      <c r="B322" s="33">
        <f t="shared" ca="1" si="32"/>
        <v>32</v>
      </c>
      <c r="C322">
        <f t="shared" si="33"/>
        <v>486</v>
      </c>
      <c r="D322">
        <f t="shared" ca="1" si="31"/>
        <v>-3.3000000000000002E-2</v>
      </c>
      <c r="E322">
        <f t="shared" ca="1" si="34"/>
        <v>0</v>
      </c>
      <c r="F322">
        <f t="shared" ca="1" si="35"/>
        <v>31</v>
      </c>
      <c r="G322">
        <f t="shared" ca="1" si="36"/>
        <v>32</v>
      </c>
      <c r="M322">
        <v>-134</v>
      </c>
      <c r="N322">
        <v>-4.8810000000000002</v>
      </c>
    </row>
    <row r="323" spans="1:14">
      <c r="A323" s="54">
        <f>formulas!O410</f>
        <v>0</v>
      </c>
      <c r="B323" s="33">
        <f t="shared" ca="1" si="32"/>
        <v>32</v>
      </c>
      <c r="C323">
        <f t="shared" si="33"/>
        <v>486</v>
      </c>
      <c r="D323">
        <f t="shared" ref="D323:D386" ca="1" si="37">INDIRECT(ADDRESS(C323+1,14))</f>
        <v>-3.3000000000000002E-2</v>
      </c>
      <c r="E323">
        <f t="shared" ca="1" si="34"/>
        <v>0</v>
      </c>
      <c r="F323">
        <f t="shared" ca="1" si="35"/>
        <v>31</v>
      </c>
      <c r="G323">
        <f t="shared" ca="1" si="36"/>
        <v>32</v>
      </c>
      <c r="M323">
        <v>-133</v>
      </c>
      <c r="N323">
        <v>-4.8550000000000004</v>
      </c>
    </row>
    <row r="324" spans="1:14">
      <c r="A324" s="54">
        <f>formulas!O411</f>
        <v>0</v>
      </c>
      <c r="B324" s="33">
        <f t="shared" ca="1" si="32"/>
        <v>32</v>
      </c>
      <c r="C324">
        <f t="shared" si="33"/>
        <v>486</v>
      </c>
      <c r="D324">
        <f t="shared" ca="1" si="37"/>
        <v>-3.3000000000000002E-2</v>
      </c>
      <c r="E324">
        <f t="shared" ca="1" si="34"/>
        <v>0</v>
      </c>
      <c r="F324">
        <f t="shared" ca="1" si="35"/>
        <v>31</v>
      </c>
      <c r="G324">
        <f t="shared" ca="1" si="36"/>
        <v>32</v>
      </c>
      <c r="M324">
        <v>-132</v>
      </c>
      <c r="N324">
        <v>-4.8289999999999997</v>
      </c>
    </row>
    <row r="325" spans="1:14">
      <c r="A325" s="54">
        <f>formulas!O412</f>
        <v>0</v>
      </c>
      <c r="B325" s="33">
        <f t="shared" ca="1" si="32"/>
        <v>32</v>
      </c>
      <c r="C325">
        <f t="shared" si="33"/>
        <v>486</v>
      </c>
      <c r="D325">
        <f t="shared" ca="1" si="37"/>
        <v>-3.3000000000000002E-2</v>
      </c>
      <c r="E325">
        <f t="shared" ca="1" si="34"/>
        <v>0</v>
      </c>
      <c r="F325">
        <f t="shared" ca="1" si="35"/>
        <v>31</v>
      </c>
      <c r="G325">
        <f t="shared" ca="1" si="36"/>
        <v>32</v>
      </c>
      <c r="M325">
        <v>-131</v>
      </c>
      <c r="N325">
        <v>-4.8029999999999999</v>
      </c>
    </row>
    <row r="326" spans="1:14">
      <c r="A326" s="54">
        <f>formulas!O413</f>
        <v>0</v>
      </c>
      <c r="B326" s="33">
        <f t="shared" ca="1" si="32"/>
        <v>32</v>
      </c>
      <c r="C326">
        <f t="shared" si="33"/>
        <v>486</v>
      </c>
      <c r="D326">
        <f t="shared" ca="1" si="37"/>
        <v>-3.3000000000000002E-2</v>
      </c>
      <c r="E326">
        <f t="shared" ca="1" si="34"/>
        <v>0</v>
      </c>
      <c r="F326">
        <f t="shared" ca="1" si="35"/>
        <v>31</v>
      </c>
      <c r="G326">
        <f t="shared" ca="1" si="36"/>
        <v>32</v>
      </c>
      <c r="M326">
        <v>-130</v>
      </c>
      <c r="N326">
        <v>-4.7770000000000001</v>
      </c>
    </row>
    <row r="327" spans="1:14">
      <c r="A327" s="54">
        <f>formulas!O414</f>
        <v>0</v>
      </c>
      <c r="B327" s="33">
        <f t="shared" ca="1" si="32"/>
        <v>32</v>
      </c>
      <c r="C327">
        <f t="shared" si="33"/>
        <v>486</v>
      </c>
      <c r="D327">
        <f t="shared" ca="1" si="37"/>
        <v>-3.3000000000000002E-2</v>
      </c>
      <c r="E327">
        <f t="shared" ca="1" si="34"/>
        <v>0</v>
      </c>
      <c r="F327">
        <f t="shared" ca="1" si="35"/>
        <v>31</v>
      </c>
      <c r="G327">
        <f t="shared" ca="1" si="36"/>
        <v>32</v>
      </c>
      <c r="M327">
        <v>-129</v>
      </c>
      <c r="N327">
        <v>-4.7510000000000003</v>
      </c>
    </row>
    <row r="328" spans="1:14">
      <c r="A328" s="54">
        <f>formulas!O415</f>
        <v>0</v>
      </c>
      <c r="B328" s="33">
        <f t="shared" ca="1" si="32"/>
        <v>32</v>
      </c>
      <c r="C328">
        <f t="shared" si="33"/>
        <v>486</v>
      </c>
      <c r="D328">
        <f t="shared" ca="1" si="37"/>
        <v>-3.3000000000000002E-2</v>
      </c>
      <c r="E328">
        <f t="shared" ca="1" si="34"/>
        <v>0</v>
      </c>
      <c r="F328">
        <f t="shared" ca="1" si="35"/>
        <v>31</v>
      </c>
      <c r="G328">
        <f t="shared" ca="1" si="36"/>
        <v>32</v>
      </c>
      <c r="M328">
        <v>-128</v>
      </c>
      <c r="N328">
        <v>-4.7249999999999996</v>
      </c>
    </row>
    <row r="329" spans="1:14">
      <c r="A329" s="54">
        <f>formulas!O416</f>
        <v>0</v>
      </c>
      <c r="B329" s="33">
        <f t="shared" ca="1" si="32"/>
        <v>32</v>
      </c>
      <c r="C329">
        <f t="shared" si="33"/>
        <v>486</v>
      </c>
      <c r="D329">
        <f t="shared" ca="1" si="37"/>
        <v>-3.3000000000000002E-2</v>
      </c>
      <c r="E329">
        <f t="shared" ca="1" si="34"/>
        <v>0</v>
      </c>
      <c r="F329">
        <f t="shared" ca="1" si="35"/>
        <v>31</v>
      </c>
      <c r="G329">
        <f t="shared" ca="1" si="36"/>
        <v>32</v>
      </c>
      <c r="M329">
        <v>-127</v>
      </c>
      <c r="N329">
        <v>-4.6989999999999998</v>
      </c>
    </row>
    <row r="330" spans="1:14">
      <c r="A330" s="54">
        <f>formulas!O417</f>
        <v>0</v>
      </c>
      <c r="B330" s="33">
        <f t="shared" ca="1" si="32"/>
        <v>32</v>
      </c>
      <c r="C330">
        <f t="shared" si="33"/>
        <v>486</v>
      </c>
      <c r="D330">
        <f t="shared" ca="1" si="37"/>
        <v>-3.3000000000000002E-2</v>
      </c>
      <c r="E330">
        <f t="shared" ca="1" si="34"/>
        <v>0</v>
      </c>
      <c r="F330">
        <f t="shared" ca="1" si="35"/>
        <v>31</v>
      </c>
      <c r="G330">
        <f t="shared" ca="1" si="36"/>
        <v>32</v>
      </c>
      <c r="M330">
        <v>-126</v>
      </c>
      <c r="N330">
        <v>-4.673</v>
      </c>
    </row>
    <row r="331" spans="1:14">
      <c r="A331" s="54">
        <f>formulas!O418</f>
        <v>0</v>
      </c>
      <c r="B331" s="33">
        <f t="shared" ca="1" si="32"/>
        <v>32</v>
      </c>
      <c r="C331">
        <f t="shared" si="33"/>
        <v>486</v>
      </c>
      <c r="D331">
        <f t="shared" ca="1" si="37"/>
        <v>-3.3000000000000002E-2</v>
      </c>
      <c r="E331">
        <f t="shared" ca="1" si="34"/>
        <v>0</v>
      </c>
      <c r="F331">
        <f t="shared" ca="1" si="35"/>
        <v>31</v>
      </c>
      <c r="G331">
        <f t="shared" ca="1" si="36"/>
        <v>32</v>
      </c>
      <c r="M331">
        <v>-125</v>
      </c>
      <c r="N331">
        <v>-4.6470000000000002</v>
      </c>
    </row>
    <row r="332" spans="1:14">
      <c r="A332" s="54">
        <f>formulas!O419</f>
        <v>0</v>
      </c>
      <c r="B332" s="33">
        <f t="shared" ca="1" si="32"/>
        <v>32</v>
      </c>
      <c r="C332">
        <f t="shared" si="33"/>
        <v>486</v>
      </c>
      <c r="D332">
        <f t="shared" ca="1" si="37"/>
        <v>-3.3000000000000002E-2</v>
      </c>
      <c r="E332">
        <f t="shared" ca="1" si="34"/>
        <v>0</v>
      </c>
      <c r="F332">
        <f t="shared" ca="1" si="35"/>
        <v>31</v>
      </c>
      <c r="G332">
        <f t="shared" ca="1" si="36"/>
        <v>32</v>
      </c>
      <c r="M332">
        <v>-124</v>
      </c>
      <c r="N332">
        <v>-4.6210000000000004</v>
      </c>
    </row>
    <row r="333" spans="1:14">
      <c r="A333" s="54">
        <f>formulas!O420</f>
        <v>0</v>
      </c>
      <c r="B333" s="33">
        <f t="shared" ca="1" si="32"/>
        <v>32</v>
      </c>
      <c r="C333">
        <f t="shared" si="33"/>
        <v>486</v>
      </c>
      <c r="D333">
        <f t="shared" ca="1" si="37"/>
        <v>-3.3000000000000002E-2</v>
      </c>
      <c r="E333">
        <f t="shared" ca="1" si="34"/>
        <v>0</v>
      </c>
      <c r="F333">
        <f t="shared" ca="1" si="35"/>
        <v>31</v>
      </c>
      <c r="G333">
        <f t="shared" ca="1" si="36"/>
        <v>32</v>
      </c>
      <c r="M333">
        <v>-123</v>
      </c>
      <c r="N333">
        <v>-4.5940000000000003</v>
      </c>
    </row>
    <row r="334" spans="1:14">
      <c r="A334" s="54">
        <f>formulas!O421</f>
        <v>0</v>
      </c>
      <c r="B334" s="33">
        <f t="shared" ca="1" si="32"/>
        <v>32</v>
      </c>
      <c r="C334">
        <f t="shared" si="33"/>
        <v>486</v>
      </c>
      <c r="D334">
        <f t="shared" ca="1" si="37"/>
        <v>-3.3000000000000002E-2</v>
      </c>
      <c r="E334">
        <f t="shared" ca="1" si="34"/>
        <v>0</v>
      </c>
      <c r="F334">
        <f t="shared" ca="1" si="35"/>
        <v>31</v>
      </c>
      <c r="G334">
        <f t="shared" ca="1" si="36"/>
        <v>32</v>
      </c>
      <c r="M334">
        <v>-122</v>
      </c>
      <c r="N334">
        <v>-4.5679999999999996</v>
      </c>
    </row>
    <row r="335" spans="1:14">
      <c r="A335" s="54">
        <f>formulas!O422</f>
        <v>0</v>
      </c>
      <c r="B335" s="33">
        <f t="shared" ca="1" si="32"/>
        <v>32</v>
      </c>
      <c r="C335">
        <f t="shared" si="33"/>
        <v>486</v>
      </c>
      <c r="D335">
        <f t="shared" ca="1" si="37"/>
        <v>-3.3000000000000002E-2</v>
      </c>
      <c r="E335">
        <f t="shared" ca="1" si="34"/>
        <v>0</v>
      </c>
      <c r="F335">
        <f t="shared" ca="1" si="35"/>
        <v>31</v>
      </c>
      <c r="G335">
        <f t="shared" ca="1" si="36"/>
        <v>32</v>
      </c>
      <c r="M335">
        <v>-121</v>
      </c>
      <c r="N335">
        <v>-4.5419999999999998</v>
      </c>
    </row>
    <row r="336" spans="1:14">
      <c r="A336" s="54">
        <f>formulas!O423</f>
        <v>0</v>
      </c>
      <c r="B336" s="33">
        <f t="shared" ca="1" si="32"/>
        <v>32</v>
      </c>
      <c r="C336">
        <f t="shared" si="33"/>
        <v>486</v>
      </c>
      <c r="D336">
        <f t="shared" ca="1" si="37"/>
        <v>-3.3000000000000002E-2</v>
      </c>
      <c r="E336">
        <f t="shared" ca="1" si="34"/>
        <v>0</v>
      </c>
      <c r="F336">
        <f t="shared" ca="1" si="35"/>
        <v>31</v>
      </c>
      <c r="G336">
        <f t="shared" ca="1" si="36"/>
        <v>32</v>
      </c>
      <c r="M336">
        <v>-120</v>
      </c>
      <c r="N336">
        <v>-4.5149999999999997</v>
      </c>
    </row>
    <row r="337" spans="1:14">
      <c r="A337" s="54">
        <f>formulas!O424</f>
        <v>0</v>
      </c>
      <c r="B337" s="33">
        <f t="shared" ca="1" si="32"/>
        <v>32</v>
      </c>
      <c r="C337">
        <f t="shared" si="33"/>
        <v>486</v>
      </c>
      <c r="D337">
        <f t="shared" ca="1" si="37"/>
        <v>-3.3000000000000002E-2</v>
      </c>
      <c r="E337">
        <f t="shared" ca="1" si="34"/>
        <v>0</v>
      </c>
      <c r="F337">
        <f t="shared" ca="1" si="35"/>
        <v>31</v>
      </c>
      <c r="G337">
        <f t="shared" ca="1" si="36"/>
        <v>32</v>
      </c>
      <c r="M337">
        <v>-119</v>
      </c>
      <c r="N337">
        <v>-4.4889999999999999</v>
      </c>
    </row>
    <row r="338" spans="1:14">
      <c r="A338" s="54">
        <f>formulas!O425</f>
        <v>0</v>
      </c>
      <c r="B338" s="33">
        <f t="shared" ca="1" si="32"/>
        <v>32</v>
      </c>
      <c r="C338">
        <f t="shared" si="33"/>
        <v>486</v>
      </c>
      <c r="D338">
        <f t="shared" ca="1" si="37"/>
        <v>-3.3000000000000002E-2</v>
      </c>
      <c r="E338">
        <f t="shared" ca="1" si="34"/>
        <v>0</v>
      </c>
      <c r="F338">
        <f t="shared" ca="1" si="35"/>
        <v>31</v>
      </c>
      <c r="G338">
        <f t="shared" ca="1" si="36"/>
        <v>32</v>
      </c>
      <c r="M338">
        <v>-118</v>
      </c>
      <c r="N338">
        <v>-4.4619999999999997</v>
      </c>
    </row>
    <row r="339" spans="1:14">
      <c r="A339" s="54">
        <f>formulas!O426</f>
        <v>0</v>
      </c>
      <c r="B339" s="33">
        <f t="shared" ca="1" si="32"/>
        <v>32</v>
      </c>
      <c r="C339">
        <f t="shared" si="33"/>
        <v>486</v>
      </c>
      <c r="D339">
        <f t="shared" ca="1" si="37"/>
        <v>-3.3000000000000002E-2</v>
      </c>
      <c r="E339">
        <f t="shared" ca="1" si="34"/>
        <v>0</v>
      </c>
      <c r="F339">
        <f t="shared" ca="1" si="35"/>
        <v>31</v>
      </c>
      <c r="G339">
        <f t="shared" ca="1" si="36"/>
        <v>32</v>
      </c>
      <c r="M339">
        <v>-117</v>
      </c>
      <c r="N339">
        <v>-4.4359999999999999</v>
      </c>
    </row>
    <row r="340" spans="1:14">
      <c r="A340" s="54">
        <f>formulas!O427</f>
        <v>0</v>
      </c>
      <c r="B340" s="33">
        <f t="shared" ca="1" si="32"/>
        <v>32</v>
      </c>
      <c r="C340">
        <f t="shared" si="33"/>
        <v>486</v>
      </c>
      <c r="D340">
        <f t="shared" ca="1" si="37"/>
        <v>-3.3000000000000002E-2</v>
      </c>
      <c r="E340">
        <f t="shared" ca="1" si="34"/>
        <v>0</v>
      </c>
      <c r="F340">
        <f t="shared" ca="1" si="35"/>
        <v>31</v>
      </c>
      <c r="G340">
        <f t="shared" ca="1" si="36"/>
        <v>32</v>
      </c>
      <c r="M340">
        <v>-116</v>
      </c>
      <c r="N340">
        <v>-4.4089999999999998</v>
      </c>
    </row>
    <row r="341" spans="1:14">
      <c r="A341" s="54">
        <f>formulas!O428</f>
        <v>0</v>
      </c>
      <c r="B341" s="33">
        <f t="shared" ca="1" si="32"/>
        <v>32</v>
      </c>
      <c r="C341">
        <f t="shared" si="33"/>
        <v>486</v>
      </c>
      <c r="D341">
        <f t="shared" ca="1" si="37"/>
        <v>-3.3000000000000002E-2</v>
      </c>
      <c r="E341">
        <f t="shared" ca="1" si="34"/>
        <v>0</v>
      </c>
      <c r="F341">
        <f t="shared" ca="1" si="35"/>
        <v>31</v>
      </c>
      <c r="G341">
        <f t="shared" ca="1" si="36"/>
        <v>32</v>
      </c>
      <c r="M341">
        <v>-115</v>
      </c>
      <c r="N341">
        <v>-4.3819999999999997</v>
      </c>
    </row>
    <row r="342" spans="1:14">
      <c r="A342" s="54">
        <f>formulas!O429</f>
        <v>0</v>
      </c>
      <c r="B342" s="33">
        <f t="shared" ca="1" si="32"/>
        <v>32</v>
      </c>
      <c r="C342">
        <f t="shared" si="33"/>
        <v>486</v>
      </c>
      <c r="D342">
        <f t="shared" ca="1" si="37"/>
        <v>-3.3000000000000002E-2</v>
      </c>
      <c r="E342">
        <f t="shared" ca="1" si="34"/>
        <v>0</v>
      </c>
      <c r="F342">
        <f t="shared" ca="1" si="35"/>
        <v>31</v>
      </c>
      <c r="G342">
        <f t="shared" ca="1" si="36"/>
        <v>32</v>
      </c>
      <c r="M342">
        <v>-114</v>
      </c>
      <c r="N342">
        <v>-4.3550000000000004</v>
      </c>
    </row>
    <row r="343" spans="1:14">
      <c r="A343" s="54">
        <f>formulas!O430</f>
        <v>0</v>
      </c>
      <c r="B343" s="33">
        <f t="shared" ca="1" si="32"/>
        <v>32</v>
      </c>
      <c r="C343">
        <f t="shared" si="33"/>
        <v>486</v>
      </c>
      <c r="D343">
        <f t="shared" ca="1" si="37"/>
        <v>-3.3000000000000002E-2</v>
      </c>
      <c r="E343">
        <f t="shared" ca="1" si="34"/>
        <v>0</v>
      </c>
      <c r="F343">
        <f t="shared" ca="1" si="35"/>
        <v>31</v>
      </c>
      <c r="G343">
        <f t="shared" ca="1" si="36"/>
        <v>32</v>
      </c>
      <c r="M343">
        <v>-113</v>
      </c>
      <c r="N343">
        <v>-4.3289999999999997</v>
      </c>
    </row>
    <row r="344" spans="1:14">
      <c r="A344" s="54">
        <f>formulas!O431</f>
        <v>0</v>
      </c>
      <c r="B344" s="33">
        <f t="shared" ca="1" si="32"/>
        <v>32</v>
      </c>
      <c r="C344">
        <f t="shared" si="33"/>
        <v>486</v>
      </c>
      <c r="D344">
        <f t="shared" ca="1" si="37"/>
        <v>-3.3000000000000002E-2</v>
      </c>
      <c r="E344">
        <f t="shared" ca="1" si="34"/>
        <v>0</v>
      </c>
      <c r="F344">
        <f t="shared" ca="1" si="35"/>
        <v>31</v>
      </c>
      <c r="G344">
        <f t="shared" ca="1" si="36"/>
        <v>32</v>
      </c>
      <c r="M344">
        <v>-112</v>
      </c>
      <c r="N344">
        <v>-4.3019999999999996</v>
      </c>
    </row>
    <row r="345" spans="1:14">
      <c r="A345" s="54">
        <f>formulas!O432</f>
        <v>0</v>
      </c>
      <c r="B345" s="33">
        <f t="shared" ca="1" si="32"/>
        <v>32</v>
      </c>
      <c r="C345">
        <f t="shared" si="33"/>
        <v>486</v>
      </c>
      <c r="D345">
        <f t="shared" ca="1" si="37"/>
        <v>-3.3000000000000002E-2</v>
      </c>
      <c r="E345">
        <f t="shared" ca="1" si="34"/>
        <v>0</v>
      </c>
      <c r="F345">
        <f t="shared" ca="1" si="35"/>
        <v>31</v>
      </c>
      <c r="G345">
        <f t="shared" ca="1" si="36"/>
        <v>32</v>
      </c>
      <c r="M345">
        <v>-111</v>
      </c>
      <c r="N345">
        <v>-4.2750000000000004</v>
      </c>
    </row>
    <row r="346" spans="1:14">
      <c r="A346" s="54">
        <f>formulas!O433</f>
        <v>0</v>
      </c>
      <c r="B346" s="33">
        <f t="shared" ca="1" si="32"/>
        <v>32</v>
      </c>
      <c r="C346">
        <f t="shared" si="33"/>
        <v>486</v>
      </c>
      <c r="D346">
        <f t="shared" ca="1" si="37"/>
        <v>-3.3000000000000002E-2</v>
      </c>
      <c r="E346">
        <f t="shared" ca="1" si="34"/>
        <v>0</v>
      </c>
      <c r="F346">
        <f t="shared" ca="1" si="35"/>
        <v>31</v>
      </c>
      <c r="G346">
        <f t="shared" ca="1" si="36"/>
        <v>32</v>
      </c>
      <c r="M346">
        <v>-110</v>
      </c>
      <c r="N346">
        <v>-4.2480000000000002</v>
      </c>
    </row>
    <row r="347" spans="1:14">
      <c r="A347" s="54">
        <f>formulas!O434</f>
        <v>0</v>
      </c>
      <c r="B347" s="33">
        <f t="shared" ca="1" si="32"/>
        <v>32</v>
      </c>
      <c r="C347">
        <f t="shared" si="33"/>
        <v>486</v>
      </c>
      <c r="D347">
        <f t="shared" ca="1" si="37"/>
        <v>-3.3000000000000002E-2</v>
      </c>
      <c r="E347">
        <f t="shared" ca="1" si="34"/>
        <v>0</v>
      </c>
      <c r="F347">
        <f t="shared" ca="1" si="35"/>
        <v>31</v>
      </c>
      <c r="G347">
        <f t="shared" ca="1" si="36"/>
        <v>32</v>
      </c>
      <c r="M347">
        <v>-109</v>
      </c>
      <c r="N347">
        <v>-4.2210000000000001</v>
      </c>
    </row>
    <row r="348" spans="1:14">
      <c r="A348" s="54">
        <f>formulas!O435</f>
        <v>0</v>
      </c>
      <c r="B348" s="33">
        <f t="shared" ca="1" si="32"/>
        <v>32</v>
      </c>
      <c r="C348">
        <f t="shared" si="33"/>
        <v>486</v>
      </c>
      <c r="D348">
        <f t="shared" ca="1" si="37"/>
        <v>-3.3000000000000002E-2</v>
      </c>
      <c r="E348">
        <f t="shared" ca="1" si="34"/>
        <v>0</v>
      </c>
      <c r="F348">
        <f t="shared" ca="1" si="35"/>
        <v>31</v>
      </c>
      <c r="G348">
        <f t="shared" ca="1" si="36"/>
        <v>32</v>
      </c>
      <c r="M348">
        <v>-108</v>
      </c>
      <c r="N348">
        <v>-4.194</v>
      </c>
    </row>
    <row r="349" spans="1:14">
      <c r="A349" s="54">
        <f>formulas!O436</f>
        <v>0</v>
      </c>
      <c r="B349" s="33">
        <f t="shared" ca="1" si="32"/>
        <v>32</v>
      </c>
      <c r="C349">
        <f t="shared" si="33"/>
        <v>486</v>
      </c>
      <c r="D349">
        <f t="shared" ca="1" si="37"/>
        <v>-3.3000000000000002E-2</v>
      </c>
      <c r="E349">
        <f t="shared" ca="1" si="34"/>
        <v>0</v>
      </c>
      <c r="F349">
        <f t="shared" ca="1" si="35"/>
        <v>31</v>
      </c>
      <c r="G349">
        <f t="shared" ca="1" si="36"/>
        <v>32</v>
      </c>
      <c r="M349">
        <v>-107</v>
      </c>
      <c r="N349">
        <v>-4.1669999999999998</v>
      </c>
    </row>
    <row r="350" spans="1:14">
      <c r="A350" s="54">
        <f>formulas!O437</f>
        <v>0</v>
      </c>
      <c r="B350" s="33">
        <f t="shared" ca="1" si="32"/>
        <v>32</v>
      </c>
      <c r="C350">
        <f t="shared" si="33"/>
        <v>486</v>
      </c>
      <c r="D350">
        <f t="shared" ca="1" si="37"/>
        <v>-3.3000000000000002E-2</v>
      </c>
      <c r="E350">
        <f t="shared" ca="1" si="34"/>
        <v>0</v>
      </c>
      <c r="F350">
        <f t="shared" ca="1" si="35"/>
        <v>31</v>
      </c>
      <c r="G350">
        <f t="shared" ca="1" si="36"/>
        <v>32</v>
      </c>
      <c r="M350">
        <v>-106</v>
      </c>
      <c r="N350">
        <v>-4.1399999999999997</v>
      </c>
    </row>
    <row r="351" spans="1:14">
      <c r="A351" s="54">
        <f>formulas!O438</f>
        <v>0</v>
      </c>
      <c r="B351" s="33">
        <f t="shared" ca="1" si="32"/>
        <v>32</v>
      </c>
      <c r="C351">
        <f t="shared" si="33"/>
        <v>486</v>
      </c>
      <c r="D351">
        <f t="shared" ca="1" si="37"/>
        <v>-3.3000000000000002E-2</v>
      </c>
      <c r="E351">
        <f t="shared" ca="1" si="34"/>
        <v>0</v>
      </c>
      <c r="F351">
        <f t="shared" ca="1" si="35"/>
        <v>31</v>
      </c>
      <c r="G351">
        <f t="shared" ca="1" si="36"/>
        <v>32</v>
      </c>
      <c r="M351">
        <v>-105</v>
      </c>
      <c r="N351">
        <v>-4.1130000000000004</v>
      </c>
    </row>
    <row r="352" spans="1:14">
      <c r="A352" s="54">
        <f>formulas!O439</f>
        <v>0</v>
      </c>
      <c r="B352" s="33">
        <f t="shared" ca="1" si="32"/>
        <v>32</v>
      </c>
      <c r="C352">
        <f t="shared" si="33"/>
        <v>486</v>
      </c>
      <c r="D352">
        <f t="shared" ca="1" si="37"/>
        <v>-3.3000000000000002E-2</v>
      </c>
      <c r="E352">
        <f t="shared" ca="1" si="34"/>
        <v>0</v>
      </c>
      <c r="F352">
        <f t="shared" ca="1" si="35"/>
        <v>31</v>
      </c>
      <c r="G352">
        <f t="shared" ca="1" si="36"/>
        <v>32</v>
      </c>
      <c r="M352">
        <v>-104</v>
      </c>
      <c r="N352">
        <v>-4.0860000000000003</v>
      </c>
    </row>
    <row r="353" spans="1:14">
      <c r="A353" s="54">
        <f>formulas!O440</f>
        <v>0</v>
      </c>
      <c r="B353" s="33">
        <f t="shared" ca="1" si="32"/>
        <v>32</v>
      </c>
      <c r="C353">
        <f t="shared" si="33"/>
        <v>486</v>
      </c>
      <c r="D353">
        <f t="shared" ca="1" si="37"/>
        <v>-3.3000000000000002E-2</v>
      </c>
      <c r="E353">
        <f t="shared" ca="1" si="34"/>
        <v>0</v>
      </c>
      <c r="F353">
        <f t="shared" ca="1" si="35"/>
        <v>31</v>
      </c>
      <c r="G353">
        <f t="shared" ca="1" si="36"/>
        <v>32</v>
      </c>
      <c r="M353">
        <v>-103</v>
      </c>
      <c r="N353">
        <v>-4.0579999999999998</v>
      </c>
    </row>
    <row r="354" spans="1:14">
      <c r="A354" s="54">
        <f>formulas!O441</f>
        <v>0</v>
      </c>
      <c r="B354" s="33">
        <f t="shared" ca="1" si="32"/>
        <v>32</v>
      </c>
      <c r="C354">
        <f t="shared" si="33"/>
        <v>486</v>
      </c>
      <c r="D354">
        <f t="shared" ca="1" si="37"/>
        <v>-3.3000000000000002E-2</v>
      </c>
      <c r="E354">
        <f t="shared" ca="1" si="34"/>
        <v>0</v>
      </c>
      <c r="F354">
        <f t="shared" ca="1" si="35"/>
        <v>31</v>
      </c>
      <c r="G354">
        <f t="shared" ca="1" si="36"/>
        <v>32</v>
      </c>
      <c r="M354">
        <v>-102</v>
      </c>
      <c r="N354">
        <v>-4.0309999999999997</v>
      </c>
    </row>
    <row r="355" spans="1:14">
      <c r="A355" s="54">
        <f>formulas!O442</f>
        <v>0</v>
      </c>
      <c r="B355" s="33">
        <f t="shared" ca="1" si="32"/>
        <v>32</v>
      </c>
      <c r="C355">
        <f t="shared" si="33"/>
        <v>486</v>
      </c>
      <c r="D355">
        <f t="shared" ca="1" si="37"/>
        <v>-3.3000000000000002E-2</v>
      </c>
      <c r="E355">
        <f t="shared" ca="1" si="34"/>
        <v>0</v>
      </c>
      <c r="F355">
        <f t="shared" ca="1" si="35"/>
        <v>31</v>
      </c>
      <c r="G355">
        <f t="shared" ca="1" si="36"/>
        <v>32</v>
      </c>
      <c r="M355">
        <v>-101</v>
      </c>
      <c r="N355">
        <v>-4.0039999999999996</v>
      </c>
    </row>
    <row r="356" spans="1:14">
      <c r="A356" s="54">
        <f>formulas!O443</f>
        <v>0</v>
      </c>
      <c r="B356" s="33">
        <f t="shared" ca="1" si="32"/>
        <v>32</v>
      </c>
      <c r="C356">
        <f t="shared" si="33"/>
        <v>486</v>
      </c>
      <c r="D356">
        <f t="shared" ca="1" si="37"/>
        <v>-3.3000000000000002E-2</v>
      </c>
      <c r="E356">
        <f t="shared" ca="1" si="34"/>
        <v>0</v>
      </c>
      <c r="F356">
        <f t="shared" ca="1" si="35"/>
        <v>31</v>
      </c>
      <c r="G356">
        <f t="shared" ca="1" si="36"/>
        <v>32</v>
      </c>
      <c r="M356">
        <v>-100</v>
      </c>
      <c r="N356">
        <v>-3.976</v>
      </c>
    </row>
    <row r="357" spans="1:14">
      <c r="A357" s="54">
        <f>formulas!O444</f>
        <v>0</v>
      </c>
      <c r="B357" s="33">
        <f t="shared" ca="1" si="32"/>
        <v>32</v>
      </c>
      <c r="C357">
        <f t="shared" si="33"/>
        <v>486</v>
      </c>
      <c r="D357">
        <f t="shared" ca="1" si="37"/>
        <v>-3.3000000000000002E-2</v>
      </c>
      <c r="E357">
        <f t="shared" ca="1" si="34"/>
        <v>0</v>
      </c>
      <c r="F357">
        <f t="shared" ca="1" si="35"/>
        <v>31</v>
      </c>
      <c r="G357">
        <f t="shared" ca="1" si="36"/>
        <v>32</v>
      </c>
      <c r="M357">
        <v>-99</v>
      </c>
      <c r="N357">
        <v>-3.9489999999999998</v>
      </c>
    </row>
    <row r="358" spans="1:14">
      <c r="A358" s="54">
        <f>formulas!O445</f>
        <v>0</v>
      </c>
      <c r="B358" s="33">
        <f t="shared" ca="1" si="32"/>
        <v>32</v>
      </c>
      <c r="C358">
        <f t="shared" si="33"/>
        <v>486</v>
      </c>
      <c r="D358">
        <f t="shared" ca="1" si="37"/>
        <v>-3.3000000000000002E-2</v>
      </c>
      <c r="E358">
        <f t="shared" ca="1" si="34"/>
        <v>0</v>
      </c>
      <c r="F358">
        <f t="shared" ca="1" si="35"/>
        <v>31</v>
      </c>
      <c r="G358">
        <f t="shared" ca="1" si="36"/>
        <v>32</v>
      </c>
      <c r="M358">
        <v>-98</v>
      </c>
      <c r="N358">
        <v>-3.9220000000000002</v>
      </c>
    </row>
    <row r="359" spans="1:14">
      <c r="A359" s="54">
        <f>formulas!O446</f>
        <v>0</v>
      </c>
      <c r="B359" s="33">
        <f t="shared" ca="1" si="32"/>
        <v>32</v>
      </c>
      <c r="C359">
        <f t="shared" si="33"/>
        <v>486</v>
      </c>
      <c r="D359">
        <f t="shared" ca="1" si="37"/>
        <v>-3.3000000000000002E-2</v>
      </c>
      <c r="E359">
        <f t="shared" ca="1" si="34"/>
        <v>0</v>
      </c>
      <c r="F359">
        <f t="shared" ca="1" si="35"/>
        <v>31</v>
      </c>
      <c r="G359">
        <f t="shared" ca="1" si="36"/>
        <v>32</v>
      </c>
      <c r="M359">
        <v>-97</v>
      </c>
      <c r="N359">
        <v>-3.8940000000000001</v>
      </c>
    </row>
    <row r="360" spans="1:14">
      <c r="A360" s="54">
        <f>formulas!O447</f>
        <v>0</v>
      </c>
      <c r="B360" s="33">
        <f t="shared" ca="1" si="32"/>
        <v>32</v>
      </c>
      <c r="C360">
        <f t="shared" si="33"/>
        <v>486</v>
      </c>
      <c r="D360">
        <f t="shared" ca="1" si="37"/>
        <v>-3.3000000000000002E-2</v>
      </c>
      <c r="E360">
        <f t="shared" ca="1" si="34"/>
        <v>0</v>
      </c>
      <c r="F360">
        <f t="shared" ca="1" si="35"/>
        <v>31</v>
      </c>
      <c r="G360">
        <f t="shared" ca="1" si="36"/>
        <v>32</v>
      </c>
      <c r="M360">
        <v>-96</v>
      </c>
      <c r="N360">
        <v>-3.867</v>
      </c>
    </row>
    <row r="361" spans="1:14">
      <c r="A361" s="54">
        <f>formulas!O448</f>
        <v>0</v>
      </c>
      <c r="B361" s="33">
        <f t="shared" ca="1" si="32"/>
        <v>32</v>
      </c>
      <c r="C361">
        <f t="shared" si="33"/>
        <v>486</v>
      </c>
      <c r="D361">
        <f t="shared" ca="1" si="37"/>
        <v>-3.3000000000000002E-2</v>
      </c>
      <c r="E361">
        <f t="shared" ca="1" si="34"/>
        <v>0</v>
      </c>
      <c r="F361">
        <f t="shared" ca="1" si="35"/>
        <v>31</v>
      </c>
      <c r="G361">
        <f t="shared" ca="1" si="36"/>
        <v>32</v>
      </c>
      <c r="M361">
        <v>-95</v>
      </c>
      <c r="N361">
        <v>-3.839</v>
      </c>
    </row>
    <row r="362" spans="1:14">
      <c r="A362" s="54">
        <f>formulas!O449</f>
        <v>0</v>
      </c>
      <c r="B362" s="33">
        <f t="shared" ca="1" si="32"/>
        <v>32</v>
      </c>
      <c r="C362">
        <f t="shared" si="33"/>
        <v>486</v>
      </c>
      <c r="D362">
        <f t="shared" ca="1" si="37"/>
        <v>-3.3000000000000002E-2</v>
      </c>
      <c r="E362">
        <f t="shared" ca="1" si="34"/>
        <v>0</v>
      </c>
      <c r="F362">
        <f t="shared" ca="1" si="35"/>
        <v>31</v>
      </c>
      <c r="G362">
        <f t="shared" ca="1" si="36"/>
        <v>32</v>
      </c>
      <c r="M362">
        <v>-94</v>
      </c>
      <c r="N362">
        <v>-3.8109999999999999</v>
      </c>
    </row>
    <row r="363" spans="1:14">
      <c r="A363" s="54">
        <f>formulas!O450</f>
        <v>0</v>
      </c>
      <c r="B363" s="33">
        <f t="shared" ca="1" si="32"/>
        <v>32</v>
      </c>
      <c r="C363">
        <f t="shared" si="33"/>
        <v>486</v>
      </c>
      <c r="D363">
        <f t="shared" ca="1" si="37"/>
        <v>-3.3000000000000002E-2</v>
      </c>
      <c r="E363">
        <f t="shared" ca="1" si="34"/>
        <v>0</v>
      </c>
      <c r="F363">
        <f t="shared" ca="1" si="35"/>
        <v>31</v>
      </c>
      <c r="G363">
        <f t="shared" ca="1" si="36"/>
        <v>32</v>
      </c>
      <c r="M363">
        <v>-93</v>
      </c>
      <c r="N363">
        <v>-3.7839999999999998</v>
      </c>
    </row>
    <row r="364" spans="1:14">
      <c r="A364" s="54">
        <f>formulas!O451</f>
        <v>0</v>
      </c>
      <c r="B364" s="33">
        <f t="shared" ca="1" si="32"/>
        <v>32</v>
      </c>
      <c r="C364">
        <f t="shared" si="33"/>
        <v>486</v>
      </c>
      <c r="D364">
        <f t="shared" ca="1" si="37"/>
        <v>-3.3000000000000002E-2</v>
      </c>
      <c r="E364">
        <f t="shared" ca="1" si="34"/>
        <v>0</v>
      </c>
      <c r="F364">
        <f t="shared" ca="1" si="35"/>
        <v>31</v>
      </c>
      <c r="G364">
        <f t="shared" ca="1" si="36"/>
        <v>32</v>
      </c>
      <c r="M364">
        <v>-92</v>
      </c>
      <c r="N364">
        <v>-3.7559999999999998</v>
      </c>
    </row>
    <row r="365" spans="1:14">
      <c r="A365" s="54">
        <f>formulas!O452</f>
        <v>0</v>
      </c>
      <c r="B365" s="33">
        <f t="shared" ca="1" si="32"/>
        <v>32</v>
      </c>
      <c r="C365">
        <f t="shared" si="33"/>
        <v>486</v>
      </c>
      <c r="D365">
        <f t="shared" ca="1" si="37"/>
        <v>-3.3000000000000002E-2</v>
      </c>
      <c r="E365">
        <f t="shared" ca="1" si="34"/>
        <v>0</v>
      </c>
      <c r="F365">
        <f t="shared" ca="1" si="35"/>
        <v>31</v>
      </c>
      <c r="G365">
        <f t="shared" ca="1" si="36"/>
        <v>32</v>
      </c>
      <c r="M365">
        <v>-91</v>
      </c>
      <c r="N365">
        <v>-3.7280000000000002</v>
      </c>
    </row>
    <row r="366" spans="1:14">
      <c r="A366" s="54">
        <f>formulas!O453</f>
        <v>0</v>
      </c>
      <c r="B366" s="33">
        <f t="shared" ca="1" si="32"/>
        <v>32</v>
      </c>
      <c r="C366">
        <f t="shared" si="33"/>
        <v>486</v>
      </c>
      <c r="D366">
        <f t="shared" ca="1" si="37"/>
        <v>-3.3000000000000002E-2</v>
      </c>
      <c r="E366">
        <f t="shared" ca="1" si="34"/>
        <v>0</v>
      </c>
      <c r="F366">
        <f t="shared" ca="1" si="35"/>
        <v>31</v>
      </c>
      <c r="G366">
        <f t="shared" ca="1" si="36"/>
        <v>32</v>
      </c>
      <c r="M366">
        <v>-90</v>
      </c>
      <c r="N366">
        <v>-3.7</v>
      </c>
    </row>
    <row r="367" spans="1:14">
      <c r="A367" s="54">
        <f>formulas!O454</f>
        <v>0</v>
      </c>
      <c r="B367" s="33">
        <f t="shared" ca="1" si="32"/>
        <v>32</v>
      </c>
      <c r="C367">
        <f t="shared" si="33"/>
        <v>486</v>
      </c>
      <c r="D367">
        <f t="shared" ca="1" si="37"/>
        <v>-3.3000000000000002E-2</v>
      </c>
      <c r="E367">
        <f t="shared" ca="1" si="34"/>
        <v>0</v>
      </c>
      <c r="F367">
        <f t="shared" ca="1" si="35"/>
        <v>31</v>
      </c>
      <c r="G367">
        <f t="shared" ca="1" si="36"/>
        <v>32</v>
      </c>
      <c r="M367">
        <v>-89</v>
      </c>
      <c r="N367">
        <v>-3.6720000000000002</v>
      </c>
    </row>
    <row r="368" spans="1:14">
      <c r="A368" s="54">
        <f>formulas!O455</f>
        <v>0</v>
      </c>
      <c r="B368" s="33">
        <f t="shared" ca="1" si="32"/>
        <v>32</v>
      </c>
      <c r="C368">
        <f t="shared" si="33"/>
        <v>486</v>
      </c>
      <c r="D368">
        <f t="shared" ca="1" si="37"/>
        <v>-3.3000000000000002E-2</v>
      </c>
      <c r="E368">
        <f t="shared" ca="1" si="34"/>
        <v>0</v>
      </c>
      <c r="F368">
        <f t="shared" ca="1" si="35"/>
        <v>31</v>
      </c>
      <c r="G368">
        <f t="shared" ca="1" si="36"/>
        <v>32</v>
      </c>
      <c r="M368">
        <v>-88</v>
      </c>
      <c r="N368">
        <v>-3.645</v>
      </c>
    </row>
    <row r="369" spans="1:14">
      <c r="A369" s="54">
        <f>formulas!O456</f>
        <v>0</v>
      </c>
      <c r="B369" s="33">
        <f t="shared" ca="1" si="32"/>
        <v>32</v>
      </c>
      <c r="C369">
        <f t="shared" si="33"/>
        <v>486</v>
      </c>
      <c r="D369">
        <f t="shared" ca="1" si="37"/>
        <v>-3.3000000000000002E-2</v>
      </c>
      <c r="E369">
        <f t="shared" ca="1" si="34"/>
        <v>0</v>
      </c>
      <c r="F369">
        <f t="shared" ca="1" si="35"/>
        <v>31</v>
      </c>
      <c r="G369">
        <f t="shared" ca="1" si="36"/>
        <v>32</v>
      </c>
      <c r="M369">
        <v>-87</v>
      </c>
      <c r="N369">
        <v>-3.617</v>
      </c>
    </row>
    <row r="370" spans="1:14">
      <c r="A370" s="54">
        <f>formulas!O457</f>
        <v>0</v>
      </c>
      <c r="B370" s="33">
        <f t="shared" ca="1" si="32"/>
        <v>32</v>
      </c>
      <c r="C370">
        <f t="shared" si="33"/>
        <v>486</v>
      </c>
      <c r="D370">
        <f t="shared" ca="1" si="37"/>
        <v>-3.3000000000000002E-2</v>
      </c>
      <c r="E370">
        <f t="shared" ca="1" si="34"/>
        <v>0</v>
      </c>
      <c r="F370">
        <f t="shared" ca="1" si="35"/>
        <v>31</v>
      </c>
      <c r="G370">
        <f t="shared" ca="1" si="36"/>
        <v>32</v>
      </c>
      <c r="M370">
        <v>-86</v>
      </c>
      <c r="N370">
        <v>-3.589</v>
      </c>
    </row>
    <row r="371" spans="1:14">
      <c r="A371" s="54">
        <f>formulas!O458</f>
        <v>0</v>
      </c>
      <c r="B371" s="33">
        <f t="shared" ref="B371:B434" ca="1" si="38">(A371-D371)/(E371-D371)*(G371-F371)+F371</f>
        <v>32</v>
      </c>
      <c r="C371">
        <f t="shared" ref="C371:C434" si="39">COUNTIF($N$2:$N$25400,"&lt;"&amp;A371)</f>
        <v>486</v>
      </c>
      <c r="D371">
        <f t="shared" ca="1" si="37"/>
        <v>-3.3000000000000002E-2</v>
      </c>
      <c r="E371">
        <f t="shared" ref="E371:E434" ca="1" si="40">INDIRECT(ADDRESS(C371+2,14))</f>
        <v>0</v>
      </c>
      <c r="F371">
        <f t="shared" ref="F371:F434" ca="1" si="41">INDIRECT(ADDRESS(C371+1,13))</f>
        <v>31</v>
      </c>
      <c r="G371">
        <f t="shared" ref="G371:G434" ca="1" si="42">INDIRECT(ADDRESS(C371+2,13))</f>
        <v>32</v>
      </c>
      <c r="M371">
        <v>-85</v>
      </c>
      <c r="N371">
        <v>-3.5609999999999999</v>
      </c>
    </row>
    <row r="372" spans="1:14">
      <c r="A372" s="54">
        <f>formulas!O459</f>
        <v>0</v>
      </c>
      <c r="B372" s="33">
        <f t="shared" ca="1" si="38"/>
        <v>32</v>
      </c>
      <c r="C372">
        <f t="shared" si="39"/>
        <v>486</v>
      </c>
      <c r="D372">
        <f t="shared" ca="1" si="37"/>
        <v>-3.3000000000000002E-2</v>
      </c>
      <c r="E372">
        <f t="shared" ca="1" si="40"/>
        <v>0</v>
      </c>
      <c r="F372">
        <f t="shared" ca="1" si="41"/>
        <v>31</v>
      </c>
      <c r="G372">
        <f t="shared" ca="1" si="42"/>
        <v>32</v>
      </c>
      <c r="M372">
        <v>-84</v>
      </c>
      <c r="N372">
        <v>-3.532</v>
      </c>
    </row>
    <row r="373" spans="1:14">
      <c r="A373" s="54">
        <f>formulas!O460</f>
        <v>0</v>
      </c>
      <c r="B373" s="33">
        <f t="shared" ca="1" si="38"/>
        <v>32</v>
      </c>
      <c r="C373">
        <f t="shared" si="39"/>
        <v>486</v>
      </c>
      <c r="D373">
        <f t="shared" ca="1" si="37"/>
        <v>-3.3000000000000002E-2</v>
      </c>
      <c r="E373">
        <f t="shared" ca="1" si="40"/>
        <v>0</v>
      </c>
      <c r="F373">
        <f t="shared" ca="1" si="41"/>
        <v>31</v>
      </c>
      <c r="G373">
        <f t="shared" ca="1" si="42"/>
        <v>32</v>
      </c>
      <c r="M373">
        <v>-83</v>
      </c>
      <c r="N373">
        <v>-3.504</v>
      </c>
    </row>
    <row r="374" spans="1:14">
      <c r="A374" s="54">
        <f>formulas!O461</f>
        <v>0</v>
      </c>
      <c r="B374" s="33">
        <f t="shared" ca="1" si="38"/>
        <v>32</v>
      </c>
      <c r="C374">
        <f t="shared" si="39"/>
        <v>486</v>
      </c>
      <c r="D374">
        <f t="shared" ca="1" si="37"/>
        <v>-3.3000000000000002E-2</v>
      </c>
      <c r="E374">
        <f t="shared" ca="1" si="40"/>
        <v>0</v>
      </c>
      <c r="F374">
        <f t="shared" ca="1" si="41"/>
        <v>31</v>
      </c>
      <c r="G374">
        <f t="shared" ca="1" si="42"/>
        <v>32</v>
      </c>
      <c r="M374">
        <v>-82</v>
      </c>
      <c r="N374">
        <v>-3.476</v>
      </c>
    </row>
    <row r="375" spans="1:14">
      <c r="A375" s="54">
        <f>formulas!O462</f>
        <v>0</v>
      </c>
      <c r="B375" s="33">
        <f t="shared" ca="1" si="38"/>
        <v>32</v>
      </c>
      <c r="C375">
        <f t="shared" si="39"/>
        <v>486</v>
      </c>
      <c r="D375">
        <f t="shared" ca="1" si="37"/>
        <v>-3.3000000000000002E-2</v>
      </c>
      <c r="E375">
        <f t="shared" ca="1" si="40"/>
        <v>0</v>
      </c>
      <c r="F375">
        <f t="shared" ca="1" si="41"/>
        <v>31</v>
      </c>
      <c r="G375">
        <f t="shared" ca="1" si="42"/>
        <v>32</v>
      </c>
      <c r="M375">
        <v>-81</v>
      </c>
      <c r="N375">
        <v>-3.448</v>
      </c>
    </row>
    <row r="376" spans="1:14">
      <c r="A376" s="54">
        <f>formulas!O463</f>
        <v>0</v>
      </c>
      <c r="B376" s="33">
        <f t="shared" ca="1" si="38"/>
        <v>32</v>
      </c>
      <c r="C376">
        <f t="shared" si="39"/>
        <v>486</v>
      </c>
      <c r="D376">
        <f t="shared" ca="1" si="37"/>
        <v>-3.3000000000000002E-2</v>
      </c>
      <c r="E376">
        <f t="shared" ca="1" si="40"/>
        <v>0</v>
      </c>
      <c r="F376">
        <f t="shared" ca="1" si="41"/>
        <v>31</v>
      </c>
      <c r="G376">
        <f t="shared" ca="1" si="42"/>
        <v>32</v>
      </c>
      <c r="M376">
        <v>-80</v>
      </c>
      <c r="N376">
        <v>-3.42</v>
      </c>
    </row>
    <row r="377" spans="1:14">
      <c r="A377" s="54">
        <f>formulas!O464</f>
        <v>0</v>
      </c>
      <c r="B377" s="33">
        <f t="shared" ca="1" si="38"/>
        <v>32</v>
      </c>
      <c r="C377">
        <f t="shared" si="39"/>
        <v>486</v>
      </c>
      <c r="D377">
        <f t="shared" ca="1" si="37"/>
        <v>-3.3000000000000002E-2</v>
      </c>
      <c r="E377">
        <f t="shared" ca="1" si="40"/>
        <v>0</v>
      </c>
      <c r="F377">
        <f t="shared" ca="1" si="41"/>
        <v>31</v>
      </c>
      <c r="G377">
        <f t="shared" ca="1" si="42"/>
        <v>32</v>
      </c>
      <c r="M377">
        <v>-79</v>
      </c>
      <c r="N377">
        <v>-3.391</v>
      </c>
    </row>
    <row r="378" spans="1:14">
      <c r="A378" s="54">
        <f>formulas!O465</f>
        <v>0</v>
      </c>
      <c r="B378" s="33">
        <f t="shared" ca="1" si="38"/>
        <v>32</v>
      </c>
      <c r="C378">
        <f t="shared" si="39"/>
        <v>486</v>
      </c>
      <c r="D378">
        <f t="shared" ca="1" si="37"/>
        <v>-3.3000000000000002E-2</v>
      </c>
      <c r="E378">
        <f t="shared" ca="1" si="40"/>
        <v>0</v>
      </c>
      <c r="F378">
        <f t="shared" ca="1" si="41"/>
        <v>31</v>
      </c>
      <c r="G378">
        <f t="shared" ca="1" si="42"/>
        <v>32</v>
      </c>
      <c r="M378">
        <v>-78</v>
      </c>
      <c r="N378">
        <v>-3.363</v>
      </c>
    </row>
    <row r="379" spans="1:14">
      <c r="A379" s="54">
        <f>formulas!O466</f>
        <v>0</v>
      </c>
      <c r="B379" s="33">
        <f t="shared" ca="1" si="38"/>
        <v>32</v>
      </c>
      <c r="C379">
        <f t="shared" si="39"/>
        <v>486</v>
      </c>
      <c r="D379">
        <f t="shared" ca="1" si="37"/>
        <v>-3.3000000000000002E-2</v>
      </c>
      <c r="E379">
        <f t="shared" ca="1" si="40"/>
        <v>0</v>
      </c>
      <c r="F379">
        <f t="shared" ca="1" si="41"/>
        <v>31</v>
      </c>
      <c r="G379">
        <f t="shared" ca="1" si="42"/>
        <v>32</v>
      </c>
      <c r="M379">
        <v>-77</v>
      </c>
      <c r="N379">
        <v>-3.335</v>
      </c>
    </row>
    <row r="380" spans="1:14">
      <c r="A380" s="54">
        <f>formulas!O467</f>
        <v>0</v>
      </c>
      <c r="B380" s="33">
        <f t="shared" ca="1" si="38"/>
        <v>32</v>
      </c>
      <c r="C380">
        <f t="shared" si="39"/>
        <v>486</v>
      </c>
      <c r="D380">
        <f t="shared" ca="1" si="37"/>
        <v>-3.3000000000000002E-2</v>
      </c>
      <c r="E380">
        <f t="shared" ca="1" si="40"/>
        <v>0</v>
      </c>
      <c r="F380">
        <f t="shared" ca="1" si="41"/>
        <v>31</v>
      </c>
      <c r="G380">
        <f t="shared" ca="1" si="42"/>
        <v>32</v>
      </c>
      <c r="M380">
        <v>-76</v>
      </c>
      <c r="N380">
        <v>-3.306</v>
      </c>
    </row>
    <row r="381" spans="1:14">
      <c r="A381" s="54">
        <f>formulas!O468</f>
        <v>0</v>
      </c>
      <c r="B381" s="33">
        <f t="shared" ca="1" si="38"/>
        <v>32</v>
      </c>
      <c r="C381">
        <f t="shared" si="39"/>
        <v>486</v>
      </c>
      <c r="D381">
        <f t="shared" ca="1" si="37"/>
        <v>-3.3000000000000002E-2</v>
      </c>
      <c r="E381">
        <f t="shared" ca="1" si="40"/>
        <v>0</v>
      </c>
      <c r="F381">
        <f t="shared" ca="1" si="41"/>
        <v>31</v>
      </c>
      <c r="G381">
        <f t="shared" ca="1" si="42"/>
        <v>32</v>
      </c>
      <c r="M381">
        <v>-75</v>
      </c>
      <c r="N381">
        <v>-3.278</v>
      </c>
    </row>
    <row r="382" spans="1:14">
      <c r="A382" s="54">
        <f>formulas!O469</f>
        <v>0</v>
      </c>
      <c r="B382" s="33">
        <f t="shared" ca="1" si="38"/>
        <v>32</v>
      </c>
      <c r="C382">
        <f t="shared" si="39"/>
        <v>486</v>
      </c>
      <c r="D382">
        <f t="shared" ca="1" si="37"/>
        <v>-3.3000000000000002E-2</v>
      </c>
      <c r="E382">
        <f t="shared" ca="1" si="40"/>
        <v>0</v>
      </c>
      <c r="F382">
        <f t="shared" ca="1" si="41"/>
        <v>31</v>
      </c>
      <c r="G382">
        <f t="shared" ca="1" si="42"/>
        <v>32</v>
      </c>
      <c r="M382">
        <v>-74</v>
      </c>
      <c r="N382">
        <v>-3.2490000000000001</v>
      </c>
    </row>
    <row r="383" spans="1:14">
      <c r="A383" s="54">
        <f>formulas!O470</f>
        <v>0</v>
      </c>
      <c r="B383" s="33">
        <f t="shared" ca="1" si="38"/>
        <v>32</v>
      </c>
      <c r="C383">
        <f t="shared" si="39"/>
        <v>486</v>
      </c>
      <c r="D383">
        <f t="shared" ca="1" si="37"/>
        <v>-3.3000000000000002E-2</v>
      </c>
      <c r="E383">
        <f t="shared" ca="1" si="40"/>
        <v>0</v>
      </c>
      <c r="F383">
        <f t="shared" ca="1" si="41"/>
        <v>31</v>
      </c>
      <c r="G383">
        <f t="shared" ca="1" si="42"/>
        <v>32</v>
      </c>
      <c r="M383">
        <v>-73</v>
      </c>
      <c r="N383">
        <v>-3.2210000000000001</v>
      </c>
    </row>
    <row r="384" spans="1:14">
      <c r="A384" s="54">
        <f>formulas!O471</f>
        <v>0</v>
      </c>
      <c r="B384" s="33">
        <f t="shared" ca="1" si="38"/>
        <v>32</v>
      </c>
      <c r="C384">
        <f t="shared" si="39"/>
        <v>486</v>
      </c>
      <c r="D384">
        <f t="shared" ca="1" si="37"/>
        <v>-3.3000000000000002E-2</v>
      </c>
      <c r="E384">
        <f t="shared" ca="1" si="40"/>
        <v>0</v>
      </c>
      <c r="F384">
        <f t="shared" ca="1" si="41"/>
        <v>31</v>
      </c>
      <c r="G384">
        <f t="shared" ca="1" si="42"/>
        <v>32</v>
      </c>
      <c r="M384">
        <v>-72</v>
      </c>
      <c r="N384">
        <v>-3.1920000000000002</v>
      </c>
    </row>
    <row r="385" spans="1:14">
      <c r="A385" s="54">
        <f>formulas!O472</f>
        <v>0</v>
      </c>
      <c r="B385" s="33">
        <f t="shared" ca="1" si="38"/>
        <v>32</v>
      </c>
      <c r="C385">
        <f t="shared" si="39"/>
        <v>486</v>
      </c>
      <c r="D385">
        <f t="shared" ca="1" si="37"/>
        <v>-3.3000000000000002E-2</v>
      </c>
      <c r="E385">
        <f t="shared" ca="1" si="40"/>
        <v>0</v>
      </c>
      <c r="F385">
        <f t="shared" ca="1" si="41"/>
        <v>31</v>
      </c>
      <c r="G385">
        <f t="shared" ca="1" si="42"/>
        <v>32</v>
      </c>
      <c r="M385">
        <v>-71</v>
      </c>
      <c r="N385">
        <v>-3.1629999999999998</v>
      </c>
    </row>
    <row r="386" spans="1:14">
      <c r="A386" s="54">
        <f>formulas!O473</f>
        <v>0</v>
      </c>
      <c r="B386" s="33">
        <f t="shared" ca="1" si="38"/>
        <v>32</v>
      </c>
      <c r="C386">
        <f t="shared" si="39"/>
        <v>486</v>
      </c>
      <c r="D386">
        <f t="shared" ca="1" si="37"/>
        <v>-3.3000000000000002E-2</v>
      </c>
      <c r="E386">
        <f t="shared" ca="1" si="40"/>
        <v>0</v>
      </c>
      <c r="F386">
        <f t="shared" ca="1" si="41"/>
        <v>31</v>
      </c>
      <c r="G386">
        <f t="shared" ca="1" si="42"/>
        <v>32</v>
      </c>
      <c r="M386">
        <v>-70</v>
      </c>
      <c r="N386">
        <v>-3.1349999999999998</v>
      </c>
    </row>
    <row r="387" spans="1:14">
      <c r="A387" s="54">
        <f>formulas!O474</f>
        <v>0</v>
      </c>
      <c r="B387" s="33">
        <f t="shared" ca="1" si="38"/>
        <v>32</v>
      </c>
      <c r="C387">
        <f t="shared" si="39"/>
        <v>486</v>
      </c>
      <c r="D387">
        <f t="shared" ref="D387:D450" ca="1" si="43">INDIRECT(ADDRESS(C387+1,14))</f>
        <v>-3.3000000000000002E-2</v>
      </c>
      <c r="E387">
        <f t="shared" ca="1" si="40"/>
        <v>0</v>
      </c>
      <c r="F387">
        <f t="shared" ca="1" si="41"/>
        <v>31</v>
      </c>
      <c r="G387">
        <f t="shared" ca="1" si="42"/>
        <v>32</v>
      </c>
      <c r="M387">
        <v>-69</v>
      </c>
      <c r="N387">
        <v>-3.1059999999999999</v>
      </c>
    </row>
    <row r="388" spans="1:14">
      <c r="A388" s="54">
        <f>formulas!O475</f>
        <v>0</v>
      </c>
      <c r="B388" s="33">
        <f t="shared" ca="1" si="38"/>
        <v>32</v>
      </c>
      <c r="C388">
        <f t="shared" si="39"/>
        <v>486</v>
      </c>
      <c r="D388">
        <f t="shared" ca="1" si="43"/>
        <v>-3.3000000000000002E-2</v>
      </c>
      <c r="E388">
        <f t="shared" ca="1" si="40"/>
        <v>0</v>
      </c>
      <c r="F388">
        <f t="shared" ca="1" si="41"/>
        <v>31</v>
      </c>
      <c r="G388">
        <f t="shared" ca="1" si="42"/>
        <v>32</v>
      </c>
      <c r="M388">
        <v>-68</v>
      </c>
      <c r="N388">
        <v>-3.077</v>
      </c>
    </row>
    <row r="389" spans="1:14">
      <c r="A389" s="54">
        <f>formulas!O476</f>
        <v>0</v>
      </c>
      <c r="B389" s="33">
        <f t="shared" ca="1" si="38"/>
        <v>32</v>
      </c>
      <c r="C389">
        <f t="shared" si="39"/>
        <v>486</v>
      </c>
      <c r="D389">
        <f t="shared" ca="1" si="43"/>
        <v>-3.3000000000000002E-2</v>
      </c>
      <c r="E389">
        <f t="shared" ca="1" si="40"/>
        <v>0</v>
      </c>
      <c r="F389">
        <f t="shared" ca="1" si="41"/>
        <v>31</v>
      </c>
      <c r="G389">
        <f t="shared" ca="1" si="42"/>
        <v>32</v>
      </c>
      <c r="M389">
        <v>-67</v>
      </c>
      <c r="N389">
        <v>-3.048</v>
      </c>
    </row>
    <row r="390" spans="1:14">
      <c r="A390" s="54">
        <f>formulas!O477</f>
        <v>0</v>
      </c>
      <c r="B390" s="33">
        <f t="shared" ca="1" si="38"/>
        <v>32</v>
      </c>
      <c r="C390">
        <f t="shared" si="39"/>
        <v>486</v>
      </c>
      <c r="D390">
        <f t="shared" ca="1" si="43"/>
        <v>-3.3000000000000002E-2</v>
      </c>
      <c r="E390">
        <f t="shared" ca="1" si="40"/>
        <v>0</v>
      </c>
      <c r="F390">
        <f t="shared" ca="1" si="41"/>
        <v>31</v>
      </c>
      <c r="G390">
        <f t="shared" ca="1" si="42"/>
        <v>32</v>
      </c>
      <c r="M390">
        <v>-66</v>
      </c>
      <c r="N390">
        <v>-3.02</v>
      </c>
    </row>
    <row r="391" spans="1:14">
      <c r="A391" s="54">
        <f>formulas!O478</f>
        <v>0</v>
      </c>
      <c r="B391" s="33">
        <f t="shared" ca="1" si="38"/>
        <v>32</v>
      </c>
      <c r="C391">
        <f t="shared" si="39"/>
        <v>486</v>
      </c>
      <c r="D391">
        <f t="shared" ca="1" si="43"/>
        <v>-3.3000000000000002E-2</v>
      </c>
      <c r="E391">
        <f t="shared" ca="1" si="40"/>
        <v>0</v>
      </c>
      <c r="F391">
        <f t="shared" ca="1" si="41"/>
        <v>31</v>
      </c>
      <c r="G391">
        <f t="shared" ca="1" si="42"/>
        <v>32</v>
      </c>
      <c r="M391">
        <v>-65</v>
      </c>
      <c r="N391">
        <v>-2.9910000000000001</v>
      </c>
    </row>
    <row r="392" spans="1:14">
      <c r="A392" s="54">
        <f>formulas!O479</f>
        <v>0</v>
      </c>
      <c r="B392" s="33">
        <f t="shared" ca="1" si="38"/>
        <v>32</v>
      </c>
      <c r="C392">
        <f t="shared" si="39"/>
        <v>486</v>
      </c>
      <c r="D392">
        <f t="shared" ca="1" si="43"/>
        <v>-3.3000000000000002E-2</v>
      </c>
      <c r="E392">
        <f t="shared" ca="1" si="40"/>
        <v>0</v>
      </c>
      <c r="F392">
        <f t="shared" ca="1" si="41"/>
        <v>31</v>
      </c>
      <c r="G392">
        <f t="shared" ca="1" si="42"/>
        <v>32</v>
      </c>
      <c r="M392">
        <v>-64</v>
      </c>
      <c r="N392">
        <v>-2.9620000000000002</v>
      </c>
    </row>
    <row r="393" spans="1:14">
      <c r="A393" s="54">
        <f>formulas!O480</f>
        <v>0</v>
      </c>
      <c r="B393" s="33">
        <f t="shared" ca="1" si="38"/>
        <v>32</v>
      </c>
      <c r="C393">
        <f t="shared" si="39"/>
        <v>486</v>
      </c>
      <c r="D393">
        <f t="shared" ca="1" si="43"/>
        <v>-3.3000000000000002E-2</v>
      </c>
      <c r="E393">
        <f t="shared" ca="1" si="40"/>
        <v>0</v>
      </c>
      <c r="F393">
        <f t="shared" ca="1" si="41"/>
        <v>31</v>
      </c>
      <c r="G393">
        <f t="shared" ca="1" si="42"/>
        <v>32</v>
      </c>
      <c r="M393">
        <v>-63</v>
      </c>
      <c r="N393">
        <v>-2.9329999999999998</v>
      </c>
    </row>
    <row r="394" spans="1:14">
      <c r="A394" s="54">
        <f>formulas!O481</f>
        <v>0</v>
      </c>
      <c r="B394" s="33">
        <f t="shared" ca="1" si="38"/>
        <v>32</v>
      </c>
      <c r="C394">
        <f t="shared" si="39"/>
        <v>486</v>
      </c>
      <c r="D394">
        <f t="shared" ca="1" si="43"/>
        <v>-3.3000000000000002E-2</v>
      </c>
      <c r="E394">
        <f t="shared" ca="1" si="40"/>
        <v>0</v>
      </c>
      <c r="F394">
        <f t="shared" ca="1" si="41"/>
        <v>31</v>
      </c>
      <c r="G394">
        <f t="shared" ca="1" si="42"/>
        <v>32</v>
      </c>
      <c r="M394">
        <v>-62</v>
      </c>
      <c r="N394">
        <v>-2.9039999999999999</v>
      </c>
    </row>
    <row r="395" spans="1:14">
      <c r="A395" s="54">
        <f>formulas!O482</f>
        <v>0</v>
      </c>
      <c r="B395" s="33">
        <f t="shared" ca="1" si="38"/>
        <v>32</v>
      </c>
      <c r="C395">
        <f t="shared" si="39"/>
        <v>486</v>
      </c>
      <c r="D395">
        <f t="shared" ca="1" si="43"/>
        <v>-3.3000000000000002E-2</v>
      </c>
      <c r="E395">
        <f t="shared" ca="1" si="40"/>
        <v>0</v>
      </c>
      <c r="F395">
        <f t="shared" ca="1" si="41"/>
        <v>31</v>
      </c>
      <c r="G395">
        <f t="shared" ca="1" si="42"/>
        <v>32</v>
      </c>
      <c r="M395">
        <v>-61</v>
      </c>
      <c r="N395">
        <v>-2.875</v>
      </c>
    </row>
    <row r="396" spans="1:14">
      <c r="A396" s="54">
        <f>formulas!O483</f>
        <v>0</v>
      </c>
      <c r="B396" s="33">
        <f t="shared" ca="1" si="38"/>
        <v>32</v>
      </c>
      <c r="C396">
        <f t="shared" si="39"/>
        <v>486</v>
      </c>
      <c r="D396">
        <f t="shared" ca="1" si="43"/>
        <v>-3.3000000000000002E-2</v>
      </c>
      <c r="E396">
        <f t="shared" ca="1" si="40"/>
        <v>0</v>
      </c>
      <c r="F396">
        <f t="shared" ca="1" si="41"/>
        <v>31</v>
      </c>
      <c r="G396">
        <f t="shared" ca="1" si="42"/>
        <v>32</v>
      </c>
      <c r="M396">
        <v>-60</v>
      </c>
      <c r="N396">
        <v>-2.8460000000000001</v>
      </c>
    </row>
    <row r="397" spans="1:14">
      <c r="A397" s="54">
        <f>formulas!O484</f>
        <v>0</v>
      </c>
      <c r="B397" s="33">
        <f t="shared" ca="1" si="38"/>
        <v>32</v>
      </c>
      <c r="C397">
        <f t="shared" si="39"/>
        <v>486</v>
      </c>
      <c r="D397">
        <f t="shared" ca="1" si="43"/>
        <v>-3.3000000000000002E-2</v>
      </c>
      <c r="E397">
        <f t="shared" ca="1" si="40"/>
        <v>0</v>
      </c>
      <c r="F397">
        <f t="shared" ca="1" si="41"/>
        <v>31</v>
      </c>
      <c r="G397">
        <f t="shared" ca="1" si="42"/>
        <v>32</v>
      </c>
      <c r="M397">
        <v>-59</v>
      </c>
      <c r="N397">
        <v>-2.8159999999999998</v>
      </c>
    </row>
    <row r="398" spans="1:14">
      <c r="A398" s="54">
        <f>formulas!O485</f>
        <v>0</v>
      </c>
      <c r="B398" s="33">
        <f t="shared" ca="1" si="38"/>
        <v>32</v>
      </c>
      <c r="C398">
        <f t="shared" si="39"/>
        <v>486</v>
      </c>
      <c r="D398">
        <f t="shared" ca="1" si="43"/>
        <v>-3.3000000000000002E-2</v>
      </c>
      <c r="E398">
        <f t="shared" ca="1" si="40"/>
        <v>0</v>
      </c>
      <c r="F398">
        <f t="shared" ca="1" si="41"/>
        <v>31</v>
      </c>
      <c r="G398">
        <f t="shared" ca="1" si="42"/>
        <v>32</v>
      </c>
      <c r="M398">
        <v>-58</v>
      </c>
      <c r="N398">
        <v>-2.7869999999999999</v>
      </c>
    </row>
    <row r="399" spans="1:14">
      <c r="A399" s="54">
        <f>formulas!O486</f>
        <v>0</v>
      </c>
      <c r="B399" s="33">
        <f t="shared" ca="1" si="38"/>
        <v>32</v>
      </c>
      <c r="C399">
        <f t="shared" si="39"/>
        <v>486</v>
      </c>
      <c r="D399">
        <f t="shared" ca="1" si="43"/>
        <v>-3.3000000000000002E-2</v>
      </c>
      <c r="E399">
        <f t="shared" ca="1" si="40"/>
        <v>0</v>
      </c>
      <c r="F399">
        <f t="shared" ca="1" si="41"/>
        <v>31</v>
      </c>
      <c r="G399">
        <f t="shared" ca="1" si="42"/>
        <v>32</v>
      </c>
      <c r="M399">
        <v>-57</v>
      </c>
      <c r="N399">
        <v>-2.758</v>
      </c>
    </row>
    <row r="400" spans="1:14">
      <c r="A400" s="54">
        <f>formulas!O487</f>
        <v>0</v>
      </c>
      <c r="B400" s="33">
        <f t="shared" ca="1" si="38"/>
        <v>32</v>
      </c>
      <c r="C400">
        <f t="shared" si="39"/>
        <v>486</v>
      </c>
      <c r="D400">
        <f t="shared" ca="1" si="43"/>
        <v>-3.3000000000000002E-2</v>
      </c>
      <c r="E400">
        <f t="shared" ca="1" si="40"/>
        <v>0</v>
      </c>
      <c r="F400">
        <f t="shared" ca="1" si="41"/>
        <v>31</v>
      </c>
      <c r="G400">
        <f t="shared" ca="1" si="42"/>
        <v>32</v>
      </c>
      <c r="M400">
        <v>-56</v>
      </c>
      <c r="N400">
        <v>-2.7290000000000001</v>
      </c>
    </row>
    <row r="401" spans="1:14">
      <c r="A401" s="54">
        <f>formulas!O488</f>
        <v>0</v>
      </c>
      <c r="B401" s="33">
        <f t="shared" ca="1" si="38"/>
        <v>32</v>
      </c>
      <c r="C401">
        <f t="shared" si="39"/>
        <v>486</v>
      </c>
      <c r="D401">
        <f t="shared" ca="1" si="43"/>
        <v>-3.3000000000000002E-2</v>
      </c>
      <c r="E401">
        <f t="shared" ca="1" si="40"/>
        <v>0</v>
      </c>
      <c r="F401">
        <f t="shared" ca="1" si="41"/>
        <v>31</v>
      </c>
      <c r="G401">
        <f t="shared" ca="1" si="42"/>
        <v>32</v>
      </c>
      <c r="M401">
        <v>-55</v>
      </c>
      <c r="N401">
        <v>-2.6989999999999998</v>
      </c>
    </row>
    <row r="402" spans="1:14">
      <c r="A402" s="54">
        <f>formulas!O489</f>
        <v>0</v>
      </c>
      <c r="B402" s="33">
        <f t="shared" ca="1" si="38"/>
        <v>32</v>
      </c>
      <c r="C402">
        <f t="shared" si="39"/>
        <v>486</v>
      </c>
      <c r="D402">
        <f t="shared" ca="1" si="43"/>
        <v>-3.3000000000000002E-2</v>
      </c>
      <c r="E402">
        <f t="shared" ca="1" si="40"/>
        <v>0</v>
      </c>
      <c r="F402">
        <f t="shared" ca="1" si="41"/>
        <v>31</v>
      </c>
      <c r="G402">
        <f t="shared" ca="1" si="42"/>
        <v>32</v>
      </c>
      <c r="M402">
        <v>-54</v>
      </c>
      <c r="N402">
        <v>-2.67</v>
      </c>
    </row>
    <row r="403" spans="1:14">
      <c r="A403" s="54">
        <f>formulas!O490</f>
        <v>0</v>
      </c>
      <c r="B403" s="33">
        <f t="shared" ca="1" si="38"/>
        <v>32</v>
      </c>
      <c r="C403">
        <f t="shared" si="39"/>
        <v>486</v>
      </c>
      <c r="D403">
        <f t="shared" ca="1" si="43"/>
        <v>-3.3000000000000002E-2</v>
      </c>
      <c r="E403">
        <f t="shared" ca="1" si="40"/>
        <v>0</v>
      </c>
      <c r="F403">
        <f t="shared" ca="1" si="41"/>
        <v>31</v>
      </c>
      <c r="G403">
        <f t="shared" ca="1" si="42"/>
        <v>32</v>
      </c>
      <c r="M403">
        <v>-53</v>
      </c>
      <c r="N403">
        <v>-2.641</v>
      </c>
    </row>
    <row r="404" spans="1:14">
      <c r="A404" s="54">
        <f>formulas!O491</f>
        <v>0</v>
      </c>
      <c r="B404" s="33">
        <f t="shared" ca="1" si="38"/>
        <v>32</v>
      </c>
      <c r="C404">
        <f t="shared" si="39"/>
        <v>486</v>
      </c>
      <c r="D404">
        <f t="shared" ca="1" si="43"/>
        <v>-3.3000000000000002E-2</v>
      </c>
      <c r="E404">
        <f t="shared" ca="1" si="40"/>
        <v>0</v>
      </c>
      <c r="F404">
        <f t="shared" ca="1" si="41"/>
        <v>31</v>
      </c>
      <c r="G404">
        <f t="shared" ca="1" si="42"/>
        <v>32</v>
      </c>
      <c r="M404">
        <v>-52</v>
      </c>
      <c r="N404">
        <v>-2.6110000000000002</v>
      </c>
    </row>
    <row r="405" spans="1:14">
      <c r="A405" s="54">
        <f>formulas!O492</f>
        <v>0</v>
      </c>
      <c r="B405" s="33">
        <f t="shared" ca="1" si="38"/>
        <v>32</v>
      </c>
      <c r="C405">
        <f t="shared" si="39"/>
        <v>486</v>
      </c>
      <c r="D405">
        <f t="shared" ca="1" si="43"/>
        <v>-3.3000000000000002E-2</v>
      </c>
      <c r="E405">
        <f t="shared" ca="1" si="40"/>
        <v>0</v>
      </c>
      <c r="F405">
        <f t="shared" ca="1" si="41"/>
        <v>31</v>
      </c>
      <c r="G405">
        <f t="shared" ca="1" si="42"/>
        <v>32</v>
      </c>
      <c r="M405">
        <v>-51</v>
      </c>
      <c r="N405">
        <v>-2.5819999999999999</v>
      </c>
    </row>
    <row r="406" spans="1:14">
      <c r="A406" s="54">
        <f>formulas!O493</f>
        <v>0</v>
      </c>
      <c r="B406" s="33">
        <f t="shared" ca="1" si="38"/>
        <v>32</v>
      </c>
      <c r="C406">
        <f t="shared" si="39"/>
        <v>486</v>
      </c>
      <c r="D406">
        <f t="shared" ca="1" si="43"/>
        <v>-3.3000000000000002E-2</v>
      </c>
      <c r="E406">
        <f t="shared" ca="1" si="40"/>
        <v>0</v>
      </c>
      <c r="F406">
        <f t="shared" ca="1" si="41"/>
        <v>31</v>
      </c>
      <c r="G406">
        <f t="shared" ca="1" si="42"/>
        <v>32</v>
      </c>
      <c r="M406">
        <v>-50</v>
      </c>
      <c r="N406">
        <v>-2.552</v>
      </c>
    </row>
    <row r="407" spans="1:14">
      <c r="A407" s="54">
        <f>formulas!O494</f>
        <v>0</v>
      </c>
      <c r="B407" s="33">
        <f t="shared" ca="1" si="38"/>
        <v>32</v>
      </c>
      <c r="C407">
        <f t="shared" si="39"/>
        <v>486</v>
      </c>
      <c r="D407">
        <f t="shared" ca="1" si="43"/>
        <v>-3.3000000000000002E-2</v>
      </c>
      <c r="E407">
        <f t="shared" ca="1" si="40"/>
        <v>0</v>
      </c>
      <c r="F407">
        <f t="shared" ca="1" si="41"/>
        <v>31</v>
      </c>
      <c r="G407">
        <f t="shared" ca="1" si="42"/>
        <v>32</v>
      </c>
      <c r="M407">
        <v>-49</v>
      </c>
      <c r="N407">
        <v>-2.5230000000000001</v>
      </c>
    </row>
    <row r="408" spans="1:14">
      <c r="A408" s="54">
        <f>formulas!O495</f>
        <v>0</v>
      </c>
      <c r="B408" s="33">
        <f t="shared" ca="1" si="38"/>
        <v>32</v>
      </c>
      <c r="C408">
        <f t="shared" si="39"/>
        <v>486</v>
      </c>
      <c r="D408">
        <f t="shared" ca="1" si="43"/>
        <v>-3.3000000000000002E-2</v>
      </c>
      <c r="E408">
        <f t="shared" ca="1" si="40"/>
        <v>0</v>
      </c>
      <c r="F408">
        <f t="shared" ca="1" si="41"/>
        <v>31</v>
      </c>
      <c r="G408">
        <f t="shared" ca="1" si="42"/>
        <v>32</v>
      </c>
      <c r="M408">
        <v>-48</v>
      </c>
      <c r="N408">
        <v>-2.4929999999999999</v>
      </c>
    </row>
    <row r="409" spans="1:14">
      <c r="A409" s="54">
        <f>formulas!O496</f>
        <v>0</v>
      </c>
      <c r="B409" s="33">
        <f t="shared" ca="1" si="38"/>
        <v>32</v>
      </c>
      <c r="C409">
        <f t="shared" si="39"/>
        <v>486</v>
      </c>
      <c r="D409">
        <f t="shared" ca="1" si="43"/>
        <v>-3.3000000000000002E-2</v>
      </c>
      <c r="E409">
        <f t="shared" ca="1" si="40"/>
        <v>0</v>
      </c>
      <c r="F409">
        <f t="shared" ca="1" si="41"/>
        <v>31</v>
      </c>
      <c r="G409">
        <f t="shared" ca="1" si="42"/>
        <v>32</v>
      </c>
      <c r="M409">
        <v>-47</v>
      </c>
      <c r="N409">
        <v>-2.4630000000000001</v>
      </c>
    </row>
    <row r="410" spans="1:14">
      <c r="A410" s="54">
        <f>formulas!O497</f>
        <v>0</v>
      </c>
      <c r="B410" s="33">
        <f t="shared" ca="1" si="38"/>
        <v>32</v>
      </c>
      <c r="C410">
        <f t="shared" si="39"/>
        <v>486</v>
      </c>
      <c r="D410">
        <f t="shared" ca="1" si="43"/>
        <v>-3.3000000000000002E-2</v>
      </c>
      <c r="E410">
        <f t="shared" ca="1" si="40"/>
        <v>0</v>
      </c>
      <c r="F410">
        <f t="shared" ca="1" si="41"/>
        <v>31</v>
      </c>
      <c r="G410">
        <f t="shared" ca="1" si="42"/>
        <v>32</v>
      </c>
      <c r="M410">
        <v>-46</v>
      </c>
      <c r="N410">
        <v>-2.4340000000000002</v>
      </c>
    </row>
    <row r="411" spans="1:14">
      <c r="A411" s="54">
        <f>formulas!O498</f>
        <v>0</v>
      </c>
      <c r="B411" s="33">
        <f t="shared" ca="1" si="38"/>
        <v>32</v>
      </c>
      <c r="C411">
        <f t="shared" si="39"/>
        <v>486</v>
      </c>
      <c r="D411">
        <f t="shared" ca="1" si="43"/>
        <v>-3.3000000000000002E-2</v>
      </c>
      <c r="E411">
        <f t="shared" ca="1" si="40"/>
        <v>0</v>
      </c>
      <c r="F411">
        <f t="shared" ca="1" si="41"/>
        <v>31</v>
      </c>
      <c r="G411">
        <f t="shared" ca="1" si="42"/>
        <v>32</v>
      </c>
      <c r="M411">
        <v>-45</v>
      </c>
      <c r="N411">
        <v>-2.4039999999999999</v>
      </c>
    </row>
    <row r="412" spans="1:14">
      <c r="A412" s="54">
        <f>formulas!O499</f>
        <v>0</v>
      </c>
      <c r="B412" s="33">
        <f t="shared" ca="1" si="38"/>
        <v>32</v>
      </c>
      <c r="C412">
        <f t="shared" si="39"/>
        <v>486</v>
      </c>
      <c r="D412">
        <f t="shared" ca="1" si="43"/>
        <v>-3.3000000000000002E-2</v>
      </c>
      <c r="E412">
        <f t="shared" ca="1" si="40"/>
        <v>0</v>
      </c>
      <c r="F412">
        <f t="shared" ca="1" si="41"/>
        <v>31</v>
      </c>
      <c r="G412">
        <f t="shared" ca="1" si="42"/>
        <v>32</v>
      </c>
      <c r="M412">
        <v>-44</v>
      </c>
      <c r="N412">
        <v>-2.3740000000000001</v>
      </c>
    </row>
    <row r="413" spans="1:14">
      <c r="A413" s="54">
        <f>formulas!O500</f>
        <v>0</v>
      </c>
      <c r="B413" s="33">
        <f t="shared" ca="1" si="38"/>
        <v>32</v>
      </c>
      <c r="C413">
        <f t="shared" si="39"/>
        <v>486</v>
      </c>
      <c r="D413">
        <f t="shared" ca="1" si="43"/>
        <v>-3.3000000000000002E-2</v>
      </c>
      <c r="E413">
        <f t="shared" ca="1" si="40"/>
        <v>0</v>
      </c>
      <c r="F413">
        <f t="shared" ca="1" si="41"/>
        <v>31</v>
      </c>
      <c r="G413">
        <f t="shared" ca="1" si="42"/>
        <v>32</v>
      </c>
      <c r="M413">
        <v>-43</v>
      </c>
      <c r="N413">
        <v>-2.3439999999999999</v>
      </c>
    </row>
    <row r="414" spans="1:14">
      <c r="A414" s="54">
        <f>formulas!O501</f>
        <v>0</v>
      </c>
      <c r="B414" s="33">
        <f t="shared" ca="1" si="38"/>
        <v>32</v>
      </c>
      <c r="C414">
        <f t="shared" si="39"/>
        <v>486</v>
      </c>
      <c r="D414">
        <f t="shared" ca="1" si="43"/>
        <v>-3.3000000000000002E-2</v>
      </c>
      <c r="E414">
        <f t="shared" ca="1" si="40"/>
        <v>0</v>
      </c>
      <c r="F414">
        <f t="shared" ca="1" si="41"/>
        <v>31</v>
      </c>
      <c r="G414">
        <f t="shared" ca="1" si="42"/>
        <v>32</v>
      </c>
      <c r="M414">
        <v>-42</v>
      </c>
      <c r="N414">
        <v>-2.3149999999999999</v>
      </c>
    </row>
    <row r="415" spans="1:14">
      <c r="A415" s="54">
        <f>formulas!O502</f>
        <v>0</v>
      </c>
      <c r="B415" s="33">
        <f t="shared" ca="1" si="38"/>
        <v>32</v>
      </c>
      <c r="C415">
        <f t="shared" si="39"/>
        <v>486</v>
      </c>
      <c r="D415">
        <f t="shared" ca="1" si="43"/>
        <v>-3.3000000000000002E-2</v>
      </c>
      <c r="E415">
        <f t="shared" ca="1" si="40"/>
        <v>0</v>
      </c>
      <c r="F415">
        <f t="shared" ca="1" si="41"/>
        <v>31</v>
      </c>
      <c r="G415">
        <f t="shared" ca="1" si="42"/>
        <v>32</v>
      </c>
      <c r="M415">
        <v>-41</v>
      </c>
      <c r="N415">
        <v>-2.2850000000000001</v>
      </c>
    </row>
    <row r="416" spans="1:14">
      <c r="A416" s="54">
        <f>formulas!O503</f>
        <v>0</v>
      </c>
      <c r="B416" s="33">
        <f t="shared" ca="1" si="38"/>
        <v>32</v>
      </c>
      <c r="C416">
        <f t="shared" si="39"/>
        <v>486</v>
      </c>
      <c r="D416">
        <f t="shared" ca="1" si="43"/>
        <v>-3.3000000000000002E-2</v>
      </c>
      <c r="E416">
        <f t="shared" ca="1" si="40"/>
        <v>0</v>
      </c>
      <c r="F416">
        <f t="shared" ca="1" si="41"/>
        <v>31</v>
      </c>
      <c r="G416">
        <f t="shared" ca="1" si="42"/>
        <v>32</v>
      </c>
      <c r="M416">
        <v>-40</v>
      </c>
      <c r="N416">
        <v>-2.2549999999999999</v>
      </c>
    </row>
    <row r="417" spans="1:14">
      <c r="A417" s="54">
        <f>formulas!O504</f>
        <v>0</v>
      </c>
      <c r="B417" s="33">
        <f t="shared" ca="1" si="38"/>
        <v>32</v>
      </c>
      <c r="C417">
        <f t="shared" si="39"/>
        <v>486</v>
      </c>
      <c r="D417">
        <f t="shared" ca="1" si="43"/>
        <v>-3.3000000000000002E-2</v>
      </c>
      <c r="E417">
        <f t="shared" ca="1" si="40"/>
        <v>0</v>
      </c>
      <c r="F417">
        <f t="shared" ca="1" si="41"/>
        <v>31</v>
      </c>
      <c r="G417">
        <f t="shared" ca="1" si="42"/>
        <v>32</v>
      </c>
      <c r="M417">
        <v>-39</v>
      </c>
      <c r="N417">
        <v>-2.2250000000000001</v>
      </c>
    </row>
    <row r="418" spans="1:14">
      <c r="A418" s="54">
        <f>formulas!O505</f>
        <v>0</v>
      </c>
      <c r="B418" s="33">
        <f t="shared" ca="1" si="38"/>
        <v>32</v>
      </c>
      <c r="C418">
        <f t="shared" si="39"/>
        <v>486</v>
      </c>
      <c r="D418">
        <f t="shared" ca="1" si="43"/>
        <v>-3.3000000000000002E-2</v>
      </c>
      <c r="E418">
        <f t="shared" ca="1" si="40"/>
        <v>0</v>
      </c>
      <c r="F418">
        <f t="shared" ca="1" si="41"/>
        <v>31</v>
      </c>
      <c r="G418">
        <f t="shared" ca="1" si="42"/>
        <v>32</v>
      </c>
      <c r="M418">
        <v>-38</v>
      </c>
      <c r="N418">
        <v>-2.1949999999999998</v>
      </c>
    </row>
    <row r="419" spans="1:14">
      <c r="A419" s="54">
        <f>formulas!O506</f>
        <v>0</v>
      </c>
      <c r="B419" s="33">
        <f t="shared" ca="1" si="38"/>
        <v>32</v>
      </c>
      <c r="C419">
        <f t="shared" si="39"/>
        <v>486</v>
      </c>
      <c r="D419">
        <f t="shared" ca="1" si="43"/>
        <v>-3.3000000000000002E-2</v>
      </c>
      <c r="E419">
        <f t="shared" ca="1" si="40"/>
        <v>0</v>
      </c>
      <c r="F419">
        <f t="shared" ca="1" si="41"/>
        <v>31</v>
      </c>
      <c r="G419">
        <f t="shared" ca="1" si="42"/>
        <v>32</v>
      </c>
      <c r="M419">
        <v>-37</v>
      </c>
      <c r="N419">
        <v>-2.165</v>
      </c>
    </row>
    <row r="420" spans="1:14">
      <c r="A420" s="54">
        <f>formulas!O507</f>
        <v>0</v>
      </c>
      <c r="B420" s="33">
        <f t="shared" ca="1" si="38"/>
        <v>32</v>
      </c>
      <c r="C420">
        <f t="shared" si="39"/>
        <v>486</v>
      </c>
      <c r="D420">
        <f t="shared" ca="1" si="43"/>
        <v>-3.3000000000000002E-2</v>
      </c>
      <c r="E420">
        <f t="shared" ca="1" si="40"/>
        <v>0</v>
      </c>
      <c r="F420">
        <f t="shared" ca="1" si="41"/>
        <v>31</v>
      </c>
      <c r="G420">
        <f t="shared" ca="1" si="42"/>
        <v>32</v>
      </c>
      <c r="M420">
        <v>-36</v>
      </c>
      <c r="N420">
        <v>-2.1349999999999998</v>
      </c>
    </row>
    <row r="421" spans="1:14">
      <c r="A421" s="54">
        <f>formulas!O508</f>
        <v>0</v>
      </c>
      <c r="B421" s="33">
        <f t="shared" ca="1" si="38"/>
        <v>32</v>
      </c>
      <c r="C421">
        <f t="shared" si="39"/>
        <v>486</v>
      </c>
      <c r="D421">
        <f t="shared" ca="1" si="43"/>
        <v>-3.3000000000000002E-2</v>
      </c>
      <c r="E421">
        <f t="shared" ca="1" si="40"/>
        <v>0</v>
      </c>
      <c r="F421">
        <f t="shared" ca="1" si="41"/>
        <v>31</v>
      </c>
      <c r="G421">
        <f t="shared" ca="1" si="42"/>
        <v>32</v>
      </c>
      <c r="M421">
        <v>-35</v>
      </c>
      <c r="N421">
        <v>-2.105</v>
      </c>
    </row>
    <row r="422" spans="1:14">
      <c r="A422" s="54">
        <f>formulas!O509</f>
        <v>0</v>
      </c>
      <c r="B422" s="33">
        <f t="shared" ca="1" si="38"/>
        <v>32</v>
      </c>
      <c r="C422">
        <f t="shared" si="39"/>
        <v>486</v>
      </c>
      <c r="D422">
        <f t="shared" ca="1" si="43"/>
        <v>-3.3000000000000002E-2</v>
      </c>
      <c r="E422">
        <f t="shared" ca="1" si="40"/>
        <v>0</v>
      </c>
      <c r="F422">
        <f t="shared" ca="1" si="41"/>
        <v>31</v>
      </c>
      <c r="G422">
        <f t="shared" ca="1" si="42"/>
        <v>32</v>
      </c>
      <c r="M422">
        <v>-34</v>
      </c>
      <c r="N422">
        <v>-2.0739999999999998</v>
      </c>
    </row>
    <row r="423" spans="1:14">
      <c r="A423" s="54">
        <f>formulas!O510</f>
        <v>0</v>
      </c>
      <c r="B423" s="33">
        <f t="shared" ca="1" si="38"/>
        <v>32</v>
      </c>
      <c r="C423">
        <f t="shared" si="39"/>
        <v>486</v>
      </c>
      <c r="D423">
        <f t="shared" ca="1" si="43"/>
        <v>-3.3000000000000002E-2</v>
      </c>
      <c r="E423">
        <f t="shared" ca="1" si="40"/>
        <v>0</v>
      </c>
      <c r="F423">
        <f t="shared" ca="1" si="41"/>
        <v>31</v>
      </c>
      <c r="G423">
        <f t="shared" ca="1" si="42"/>
        <v>32</v>
      </c>
      <c r="M423">
        <v>-33</v>
      </c>
      <c r="N423">
        <v>-2.044</v>
      </c>
    </row>
    <row r="424" spans="1:14">
      <c r="A424" s="54">
        <f>formulas!O511</f>
        <v>0</v>
      </c>
      <c r="B424" s="33">
        <f t="shared" ca="1" si="38"/>
        <v>32</v>
      </c>
      <c r="C424">
        <f t="shared" si="39"/>
        <v>486</v>
      </c>
      <c r="D424">
        <f t="shared" ca="1" si="43"/>
        <v>-3.3000000000000002E-2</v>
      </c>
      <c r="E424">
        <f t="shared" ca="1" si="40"/>
        <v>0</v>
      </c>
      <c r="F424">
        <f t="shared" ca="1" si="41"/>
        <v>31</v>
      </c>
      <c r="G424">
        <f t="shared" ca="1" si="42"/>
        <v>32</v>
      </c>
      <c r="M424">
        <v>-32</v>
      </c>
      <c r="N424">
        <v>-2.0139999999999998</v>
      </c>
    </row>
    <row r="425" spans="1:14">
      <c r="A425" s="54">
        <f>formulas!O512</f>
        <v>0</v>
      </c>
      <c r="B425" s="33">
        <f t="shared" ca="1" si="38"/>
        <v>32</v>
      </c>
      <c r="C425">
        <f t="shared" si="39"/>
        <v>486</v>
      </c>
      <c r="D425">
        <f t="shared" ca="1" si="43"/>
        <v>-3.3000000000000002E-2</v>
      </c>
      <c r="E425">
        <f t="shared" ca="1" si="40"/>
        <v>0</v>
      </c>
      <c r="F425">
        <f t="shared" ca="1" si="41"/>
        <v>31</v>
      </c>
      <c r="G425">
        <f t="shared" ca="1" si="42"/>
        <v>32</v>
      </c>
      <c r="M425">
        <v>-31</v>
      </c>
      <c r="N425">
        <v>-1.984</v>
      </c>
    </row>
    <row r="426" spans="1:14">
      <c r="A426" s="54">
        <f>formulas!O513</f>
        <v>0</v>
      </c>
      <c r="B426" s="33">
        <f t="shared" ca="1" si="38"/>
        <v>32</v>
      </c>
      <c r="C426">
        <f t="shared" si="39"/>
        <v>486</v>
      </c>
      <c r="D426">
        <f t="shared" ca="1" si="43"/>
        <v>-3.3000000000000002E-2</v>
      </c>
      <c r="E426">
        <f t="shared" ca="1" si="40"/>
        <v>0</v>
      </c>
      <c r="F426">
        <f t="shared" ca="1" si="41"/>
        <v>31</v>
      </c>
      <c r="G426">
        <f t="shared" ca="1" si="42"/>
        <v>32</v>
      </c>
      <c r="M426">
        <v>-30</v>
      </c>
      <c r="N426">
        <v>-1.9530000000000001</v>
      </c>
    </row>
    <row r="427" spans="1:14">
      <c r="A427" s="54">
        <f>formulas!O514</f>
        <v>0</v>
      </c>
      <c r="B427" s="33">
        <f t="shared" ca="1" si="38"/>
        <v>32</v>
      </c>
      <c r="C427">
        <f t="shared" si="39"/>
        <v>486</v>
      </c>
      <c r="D427">
        <f t="shared" ca="1" si="43"/>
        <v>-3.3000000000000002E-2</v>
      </c>
      <c r="E427">
        <f t="shared" ca="1" si="40"/>
        <v>0</v>
      </c>
      <c r="F427">
        <f t="shared" ca="1" si="41"/>
        <v>31</v>
      </c>
      <c r="G427">
        <f t="shared" ca="1" si="42"/>
        <v>32</v>
      </c>
      <c r="M427">
        <v>-29</v>
      </c>
      <c r="N427">
        <v>-1.923</v>
      </c>
    </row>
    <row r="428" spans="1:14">
      <c r="A428" s="54">
        <f>formulas!O515</f>
        <v>0</v>
      </c>
      <c r="B428" s="33">
        <f t="shared" ca="1" si="38"/>
        <v>32</v>
      </c>
      <c r="C428">
        <f t="shared" si="39"/>
        <v>486</v>
      </c>
      <c r="D428">
        <f t="shared" ca="1" si="43"/>
        <v>-3.3000000000000002E-2</v>
      </c>
      <c r="E428">
        <f t="shared" ca="1" si="40"/>
        <v>0</v>
      </c>
      <c r="F428">
        <f t="shared" ca="1" si="41"/>
        <v>31</v>
      </c>
      <c r="G428">
        <f t="shared" ca="1" si="42"/>
        <v>32</v>
      </c>
      <c r="M428">
        <v>-28</v>
      </c>
      <c r="N428">
        <v>-1.893</v>
      </c>
    </row>
    <row r="429" spans="1:14">
      <c r="A429" s="54">
        <f>formulas!O516</f>
        <v>0</v>
      </c>
      <c r="B429" s="33">
        <f t="shared" ca="1" si="38"/>
        <v>32</v>
      </c>
      <c r="C429">
        <f t="shared" si="39"/>
        <v>486</v>
      </c>
      <c r="D429">
        <f t="shared" ca="1" si="43"/>
        <v>-3.3000000000000002E-2</v>
      </c>
      <c r="E429">
        <f t="shared" ca="1" si="40"/>
        <v>0</v>
      </c>
      <c r="F429">
        <f t="shared" ca="1" si="41"/>
        <v>31</v>
      </c>
      <c r="G429">
        <f t="shared" ca="1" si="42"/>
        <v>32</v>
      </c>
      <c r="M429">
        <v>-27</v>
      </c>
      <c r="N429">
        <v>-1.8620000000000001</v>
      </c>
    </row>
    <row r="430" spans="1:14">
      <c r="A430" s="54">
        <f>formulas!O517</f>
        <v>0</v>
      </c>
      <c r="B430" s="33">
        <f t="shared" ca="1" si="38"/>
        <v>32</v>
      </c>
      <c r="C430">
        <f t="shared" si="39"/>
        <v>486</v>
      </c>
      <c r="D430">
        <f t="shared" ca="1" si="43"/>
        <v>-3.3000000000000002E-2</v>
      </c>
      <c r="E430">
        <f t="shared" ca="1" si="40"/>
        <v>0</v>
      </c>
      <c r="F430">
        <f t="shared" ca="1" si="41"/>
        <v>31</v>
      </c>
      <c r="G430">
        <f t="shared" ca="1" si="42"/>
        <v>32</v>
      </c>
      <c r="M430">
        <v>-26</v>
      </c>
      <c r="N430">
        <v>-1.8320000000000001</v>
      </c>
    </row>
    <row r="431" spans="1:14">
      <c r="A431" s="54">
        <f>formulas!O518</f>
        <v>0</v>
      </c>
      <c r="B431" s="33">
        <f t="shared" ca="1" si="38"/>
        <v>32</v>
      </c>
      <c r="C431">
        <f t="shared" si="39"/>
        <v>486</v>
      </c>
      <c r="D431">
        <f t="shared" ca="1" si="43"/>
        <v>-3.3000000000000002E-2</v>
      </c>
      <c r="E431">
        <f t="shared" ca="1" si="40"/>
        <v>0</v>
      </c>
      <c r="F431">
        <f t="shared" ca="1" si="41"/>
        <v>31</v>
      </c>
      <c r="G431">
        <f t="shared" ca="1" si="42"/>
        <v>32</v>
      </c>
      <c r="M431">
        <v>-25</v>
      </c>
      <c r="N431">
        <v>-1.8009999999999999</v>
      </c>
    </row>
    <row r="432" spans="1:14">
      <c r="A432" s="54">
        <f>formulas!O519</f>
        <v>0</v>
      </c>
      <c r="B432" s="33">
        <f t="shared" ca="1" si="38"/>
        <v>32</v>
      </c>
      <c r="C432">
        <f t="shared" si="39"/>
        <v>486</v>
      </c>
      <c r="D432">
        <f t="shared" ca="1" si="43"/>
        <v>-3.3000000000000002E-2</v>
      </c>
      <c r="E432">
        <f t="shared" ca="1" si="40"/>
        <v>0</v>
      </c>
      <c r="F432">
        <f t="shared" ca="1" si="41"/>
        <v>31</v>
      </c>
      <c r="G432">
        <f t="shared" ca="1" si="42"/>
        <v>32</v>
      </c>
      <c r="M432">
        <v>-24</v>
      </c>
      <c r="N432">
        <v>-1.7709999999999999</v>
      </c>
    </row>
    <row r="433" spans="1:14">
      <c r="A433" s="54">
        <f>formulas!O520</f>
        <v>0</v>
      </c>
      <c r="B433" s="33">
        <f t="shared" ca="1" si="38"/>
        <v>32</v>
      </c>
      <c r="C433">
        <f t="shared" si="39"/>
        <v>486</v>
      </c>
      <c r="D433">
        <f t="shared" ca="1" si="43"/>
        <v>-3.3000000000000002E-2</v>
      </c>
      <c r="E433">
        <f t="shared" ca="1" si="40"/>
        <v>0</v>
      </c>
      <c r="F433">
        <f t="shared" ca="1" si="41"/>
        <v>31</v>
      </c>
      <c r="G433">
        <f t="shared" ca="1" si="42"/>
        <v>32</v>
      </c>
      <c r="M433">
        <v>-23</v>
      </c>
      <c r="N433">
        <v>-1.74</v>
      </c>
    </row>
    <row r="434" spans="1:14">
      <c r="A434" s="54">
        <f>formulas!O521</f>
        <v>0</v>
      </c>
      <c r="B434" s="33">
        <f t="shared" ca="1" si="38"/>
        <v>32</v>
      </c>
      <c r="C434">
        <f t="shared" si="39"/>
        <v>486</v>
      </c>
      <c r="D434">
        <f t="shared" ca="1" si="43"/>
        <v>-3.3000000000000002E-2</v>
      </c>
      <c r="E434">
        <f t="shared" ca="1" si="40"/>
        <v>0</v>
      </c>
      <c r="F434">
        <f t="shared" ca="1" si="41"/>
        <v>31</v>
      </c>
      <c r="G434">
        <f t="shared" ca="1" si="42"/>
        <v>32</v>
      </c>
      <c r="M434">
        <v>-22</v>
      </c>
      <c r="N434">
        <v>-1.7090000000000001</v>
      </c>
    </row>
    <row r="435" spans="1:14">
      <c r="A435" s="54">
        <f>formulas!O522</f>
        <v>0</v>
      </c>
      <c r="B435" s="33">
        <f t="shared" ref="B435:B498" ca="1" si="44">(A435-D435)/(E435-D435)*(G435-F435)+F435</f>
        <v>32</v>
      </c>
      <c r="C435">
        <f t="shared" ref="C435:C498" si="45">COUNTIF($N$2:$N$25400,"&lt;"&amp;A435)</f>
        <v>486</v>
      </c>
      <c r="D435">
        <f t="shared" ca="1" si="43"/>
        <v>-3.3000000000000002E-2</v>
      </c>
      <c r="E435">
        <f t="shared" ref="E435:E498" ca="1" si="46">INDIRECT(ADDRESS(C435+2,14))</f>
        <v>0</v>
      </c>
      <c r="F435">
        <f t="shared" ref="F435:F498" ca="1" si="47">INDIRECT(ADDRESS(C435+1,13))</f>
        <v>31</v>
      </c>
      <c r="G435">
        <f t="shared" ref="G435:G498" ca="1" si="48">INDIRECT(ADDRESS(C435+2,13))</f>
        <v>32</v>
      </c>
      <c r="M435">
        <v>-21</v>
      </c>
      <c r="N435">
        <v>-1.679</v>
      </c>
    </row>
    <row r="436" spans="1:14">
      <c r="A436" s="54">
        <f>formulas!O523</f>
        <v>0</v>
      </c>
      <c r="B436" s="33">
        <f t="shared" ca="1" si="44"/>
        <v>32</v>
      </c>
      <c r="C436">
        <f t="shared" si="45"/>
        <v>486</v>
      </c>
      <c r="D436">
        <f t="shared" ca="1" si="43"/>
        <v>-3.3000000000000002E-2</v>
      </c>
      <c r="E436">
        <f t="shared" ca="1" si="46"/>
        <v>0</v>
      </c>
      <c r="F436">
        <f t="shared" ca="1" si="47"/>
        <v>31</v>
      </c>
      <c r="G436">
        <f t="shared" ca="1" si="48"/>
        <v>32</v>
      </c>
      <c r="M436">
        <v>-20</v>
      </c>
      <c r="N436">
        <v>-1.6479999999999999</v>
      </c>
    </row>
    <row r="437" spans="1:14">
      <c r="A437" s="54">
        <f>formulas!O524</f>
        <v>0</v>
      </c>
      <c r="B437" s="33">
        <f t="shared" ca="1" si="44"/>
        <v>32</v>
      </c>
      <c r="C437">
        <f t="shared" si="45"/>
        <v>486</v>
      </c>
      <c r="D437">
        <f t="shared" ca="1" si="43"/>
        <v>-3.3000000000000002E-2</v>
      </c>
      <c r="E437">
        <f t="shared" ca="1" si="46"/>
        <v>0</v>
      </c>
      <c r="F437">
        <f t="shared" ca="1" si="47"/>
        <v>31</v>
      </c>
      <c r="G437">
        <f t="shared" ca="1" si="48"/>
        <v>32</v>
      </c>
      <c r="M437">
        <v>-19</v>
      </c>
      <c r="N437">
        <v>-1.617</v>
      </c>
    </row>
    <row r="438" spans="1:14">
      <c r="A438" s="54">
        <f>formulas!O525</f>
        <v>0</v>
      </c>
      <c r="B438" s="33">
        <f t="shared" ca="1" si="44"/>
        <v>32</v>
      </c>
      <c r="C438">
        <f t="shared" si="45"/>
        <v>486</v>
      </c>
      <c r="D438">
        <f t="shared" ca="1" si="43"/>
        <v>-3.3000000000000002E-2</v>
      </c>
      <c r="E438">
        <f t="shared" ca="1" si="46"/>
        <v>0</v>
      </c>
      <c r="F438">
        <f t="shared" ca="1" si="47"/>
        <v>31</v>
      </c>
      <c r="G438">
        <f t="shared" ca="1" si="48"/>
        <v>32</v>
      </c>
      <c r="M438">
        <v>-18</v>
      </c>
      <c r="N438">
        <v>-1.587</v>
      </c>
    </row>
    <row r="439" spans="1:14">
      <c r="A439" s="54">
        <f>formulas!O526</f>
        <v>0</v>
      </c>
      <c r="B439" s="33">
        <f t="shared" ca="1" si="44"/>
        <v>32</v>
      </c>
      <c r="C439">
        <f t="shared" si="45"/>
        <v>486</v>
      </c>
      <c r="D439">
        <f t="shared" ca="1" si="43"/>
        <v>-3.3000000000000002E-2</v>
      </c>
      <c r="E439">
        <f t="shared" ca="1" si="46"/>
        <v>0</v>
      </c>
      <c r="F439">
        <f t="shared" ca="1" si="47"/>
        <v>31</v>
      </c>
      <c r="G439">
        <f t="shared" ca="1" si="48"/>
        <v>32</v>
      </c>
      <c r="M439">
        <v>-17</v>
      </c>
      <c r="N439">
        <v>-1.556</v>
      </c>
    </row>
    <row r="440" spans="1:14">
      <c r="A440" s="54">
        <f>formulas!O527</f>
        <v>0</v>
      </c>
      <c r="B440" s="33">
        <f t="shared" ca="1" si="44"/>
        <v>32</v>
      </c>
      <c r="C440">
        <f t="shared" si="45"/>
        <v>486</v>
      </c>
      <c r="D440">
        <f t="shared" ca="1" si="43"/>
        <v>-3.3000000000000002E-2</v>
      </c>
      <c r="E440">
        <f t="shared" ca="1" si="46"/>
        <v>0</v>
      </c>
      <c r="F440">
        <f t="shared" ca="1" si="47"/>
        <v>31</v>
      </c>
      <c r="G440">
        <f t="shared" ca="1" si="48"/>
        <v>32</v>
      </c>
      <c r="M440">
        <v>-16</v>
      </c>
      <c r="N440">
        <v>-1.5249999999999999</v>
      </c>
    </row>
    <row r="441" spans="1:14">
      <c r="A441" s="54">
        <f>formulas!O528</f>
        <v>0</v>
      </c>
      <c r="B441" s="33">
        <f t="shared" ca="1" si="44"/>
        <v>32</v>
      </c>
      <c r="C441">
        <f t="shared" si="45"/>
        <v>486</v>
      </c>
      <c r="D441">
        <f t="shared" ca="1" si="43"/>
        <v>-3.3000000000000002E-2</v>
      </c>
      <c r="E441">
        <f t="shared" ca="1" si="46"/>
        <v>0</v>
      </c>
      <c r="F441">
        <f t="shared" ca="1" si="47"/>
        <v>31</v>
      </c>
      <c r="G441">
        <f t="shared" ca="1" si="48"/>
        <v>32</v>
      </c>
      <c r="M441">
        <v>-15</v>
      </c>
      <c r="N441">
        <v>-1.494</v>
      </c>
    </row>
    <row r="442" spans="1:14">
      <c r="A442" s="54">
        <f>formulas!O529</f>
        <v>0</v>
      </c>
      <c r="B442" s="33">
        <f t="shared" ca="1" si="44"/>
        <v>32</v>
      </c>
      <c r="C442">
        <f t="shared" si="45"/>
        <v>486</v>
      </c>
      <c r="D442">
        <f t="shared" ca="1" si="43"/>
        <v>-3.3000000000000002E-2</v>
      </c>
      <c r="E442">
        <f t="shared" ca="1" si="46"/>
        <v>0</v>
      </c>
      <c r="F442">
        <f t="shared" ca="1" si="47"/>
        <v>31</v>
      </c>
      <c r="G442">
        <f t="shared" ca="1" si="48"/>
        <v>32</v>
      </c>
      <c r="M442">
        <v>-14</v>
      </c>
      <c r="N442">
        <v>-1.4630000000000001</v>
      </c>
    </row>
    <row r="443" spans="1:14">
      <c r="A443" s="54">
        <f>formulas!O530</f>
        <v>0</v>
      </c>
      <c r="B443" s="33">
        <f t="shared" ca="1" si="44"/>
        <v>32</v>
      </c>
      <c r="C443">
        <f t="shared" si="45"/>
        <v>486</v>
      </c>
      <c r="D443">
        <f t="shared" ca="1" si="43"/>
        <v>-3.3000000000000002E-2</v>
      </c>
      <c r="E443">
        <f t="shared" ca="1" si="46"/>
        <v>0</v>
      </c>
      <c r="F443">
        <f t="shared" ca="1" si="47"/>
        <v>31</v>
      </c>
      <c r="G443">
        <f t="shared" ca="1" si="48"/>
        <v>32</v>
      </c>
      <c r="M443">
        <v>-13</v>
      </c>
      <c r="N443">
        <v>-1.4319999999999999</v>
      </c>
    </row>
    <row r="444" spans="1:14">
      <c r="A444" s="54">
        <f>formulas!O531</f>
        <v>0</v>
      </c>
      <c r="B444" s="33">
        <f t="shared" ca="1" si="44"/>
        <v>32</v>
      </c>
      <c r="C444">
        <f t="shared" si="45"/>
        <v>486</v>
      </c>
      <c r="D444">
        <f t="shared" ca="1" si="43"/>
        <v>-3.3000000000000002E-2</v>
      </c>
      <c r="E444">
        <f t="shared" ca="1" si="46"/>
        <v>0</v>
      </c>
      <c r="F444">
        <f t="shared" ca="1" si="47"/>
        <v>31</v>
      </c>
      <c r="G444">
        <f t="shared" ca="1" si="48"/>
        <v>32</v>
      </c>
      <c r="M444">
        <v>-12</v>
      </c>
      <c r="N444">
        <v>-1.401</v>
      </c>
    </row>
    <row r="445" spans="1:14">
      <c r="A445" s="54">
        <f>formulas!O532</f>
        <v>0</v>
      </c>
      <c r="B445" s="33">
        <f t="shared" ca="1" si="44"/>
        <v>32</v>
      </c>
      <c r="C445">
        <f t="shared" si="45"/>
        <v>486</v>
      </c>
      <c r="D445">
        <f t="shared" ca="1" si="43"/>
        <v>-3.3000000000000002E-2</v>
      </c>
      <c r="E445">
        <f t="shared" ca="1" si="46"/>
        <v>0</v>
      </c>
      <c r="F445">
        <f t="shared" ca="1" si="47"/>
        <v>31</v>
      </c>
      <c r="G445">
        <f t="shared" ca="1" si="48"/>
        <v>32</v>
      </c>
      <c r="M445">
        <v>-11</v>
      </c>
      <c r="N445">
        <v>-1.37</v>
      </c>
    </row>
    <row r="446" spans="1:14">
      <c r="A446" s="54">
        <f>formulas!O533</f>
        <v>0</v>
      </c>
      <c r="B446" s="33">
        <f t="shared" ca="1" si="44"/>
        <v>32</v>
      </c>
      <c r="C446">
        <f t="shared" si="45"/>
        <v>486</v>
      </c>
      <c r="D446">
        <f t="shared" ca="1" si="43"/>
        <v>-3.3000000000000002E-2</v>
      </c>
      <c r="E446">
        <f t="shared" ca="1" si="46"/>
        <v>0</v>
      </c>
      <c r="F446">
        <f t="shared" ca="1" si="47"/>
        <v>31</v>
      </c>
      <c r="G446">
        <f t="shared" ca="1" si="48"/>
        <v>32</v>
      </c>
      <c r="M446">
        <v>-10</v>
      </c>
      <c r="N446">
        <v>-1.339</v>
      </c>
    </row>
    <row r="447" spans="1:14">
      <c r="A447" s="54">
        <f>formulas!O534</f>
        <v>0</v>
      </c>
      <c r="B447" s="33">
        <f t="shared" ca="1" si="44"/>
        <v>32</v>
      </c>
      <c r="C447">
        <f t="shared" si="45"/>
        <v>486</v>
      </c>
      <c r="D447">
        <f t="shared" ca="1" si="43"/>
        <v>-3.3000000000000002E-2</v>
      </c>
      <c r="E447">
        <f t="shared" ca="1" si="46"/>
        <v>0</v>
      </c>
      <c r="F447">
        <f t="shared" ca="1" si="47"/>
        <v>31</v>
      </c>
      <c r="G447">
        <f t="shared" ca="1" si="48"/>
        <v>32</v>
      </c>
      <c r="M447">
        <v>-9</v>
      </c>
      <c r="N447">
        <v>-1.3080000000000001</v>
      </c>
    </row>
    <row r="448" spans="1:14">
      <c r="A448" s="54">
        <f>formulas!O535</f>
        <v>0</v>
      </c>
      <c r="B448" s="33">
        <f t="shared" ca="1" si="44"/>
        <v>32</v>
      </c>
      <c r="C448">
        <f t="shared" si="45"/>
        <v>486</v>
      </c>
      <c r="D448">
        <f t="shared" ca="1" si="43"/>
        <v>-3.3000000000000002E-2</v>
      </c>
      <c r="E448">
        <f t="shared" ca="1" si="46"/>
        <v>0</v>
      </c>
      <c r="F448">
        <f t="shared" ca="1" si="47"/>
        <v>31</v>
      </c>
      <c r="G448">
        <f t="shared" ca="1" si="48"/>
        <v>32</v>
      </c>
      <c r="M448">
        <v>-8</v>
      </c>
      <c r="N448">
        <v>-1.2769999999999999</v>
      </c>
    </row>
    <row r="449" spans="1:14">
      <c r="A449" s="54">
        <f>formulas!O536</f>
        <v>0</v>
      </c>
      <c r="B449" s="33">
        <f t="shared" ca="1" si="44"/>
        <v>32</v>
      </c>
      <c r="C449">
        <f t="shared" si="45"/>
        <v>486</v>
      </c>
      <c r="D449">
        <f t="shared" ca="1" si="43"/>
        <v>-3.3000000000000002E-2</v>
      </c>
      <c r="E449">
        <f t="shared" ca="1" si="46"/>
        <v>0</v>
      </c>
      <c r="F449">
        <f t="shared" ca="1" si="47"/>
        <v>31</v>
      </c>
      <c r="G449">
        <f t="shared" ca="1" si="48"/>
        <v>32</v>
      </c>
      <c r="M449">
        <v>-7</v>
      </c>
      <c r="N449">
        <v>-1.2450000000000001</v>
      </c>
    </row>
    <row r="450" spans="1:14">
      <c r="A450" s="54">
        <f>formulas!O537</f>
        <v>0</v>
      </c>
      <c r="B450" s="33">
        <f t="shared" ca="1" si="44"/>
        <v>32</v>
      </c>
      <c r="C450">
        <f t="shared" si="45"/>
        <v>486</v>
      </c>
      <c r="D450">
        <f t="shared" ca="1" si="43"/>
        <v>-3.3000000000000002E-2</v>
      </c>
      <c r="E450">
        <f t="shared" ca="1" si="46"/>
        <v>0</v>
      </c>
      <c r="F450">
        <f t="shared" ca="1" si="47"/>
        <v>31</v>
      </c>
      <c r="G450">
        <f t="shared" ca="1" si="48"/>
        <v>32</v>
      </c>
      <c r="M450">
        <v>-6</v>
      </c>
      <c r="N450">
        <v>-1.214</v>
      </c>
    </row>
    <row r="451" spans="1:14">
      <c r="A451" s="54">
        <f>formulas!O538</f>
        <v>0</v>
      </c>
      <c r="B451" s="33">
        <f t="shared" ca="1" si="44"/>
        <v>32</v>
      </c>
      <c r="C451">
        <f t="shared" si="45"/>
        <v>486</v>
      </c>
      <c r="D451">
        <f t="shared" ref="D451:D514" ca="1" si="49">INDIRECT(ADDRESS(C451+1,14))</f>
        <v>-3.3000000000000002E-2</v>
      </c>
      <c r="E451">
        <f t="shared" ca="1" si="46"/>
        <v>0</v>
      </c>
      <c r="F451">
        <f t="shared" ca="1" si="47"/>
        <v>31</v>
      </c>
      <c r="G451">
        <f t="shared" ca="1" si="48"/>
        <v>32</v>
      </c>
      <c r="M451">
        <v>-5</v>
      </c>
      <c r="N451">
        <v>-1.1830000000000001</v>
      </c>
    </row>
    <row r="452" spans="1:14">
      <c r="A452" s="54">
        <f>formulas!O539</f>
        <v>0</v>
      </c>
      <c r="B452" s="33">
        <f t="shared" ca="1" si="44"/>
        <v>32</v>
      </c>
      <c r="C452">
        <f t="shared" si="45"/>
        <v>486</v>
      </c>
      <c r="D452">
        <f t="shared" ca="1" si="49"/>
        <v>-3.3000000000000002E-2</v>
      </c>
      <c r="E452">
        <f t="shared" ca="1" si="46"/>
        <v>0</v>
      </c>
      <c r="F452">
        <f t="shared" ca="1" si="47"/>
        <v>31</v>
      </c>
      <c r="G452">
        <f t="shared" ca="1" si="48"/>
        <v>32</v>
      </c>
      <c r="M452">
        <v>-4</v>
      </c>
      <c r="N452">
        <v>-1.1519999999999999</v>
      </c>
    </row>
    <row r="453" spans="1:14">
      <c r="A453" s="54">
        <f>formulas!O540</f>
        <v>0</v>
      </c>
      <c r="B453" s="33">
        <f t="shared" ca="1" si="44"/>
        <v>32</v>
      </c>
      <c r="C453">
        <f t="shared" si="45"/>
        <v>486</v>
      </c>
      <c r="D453">
        <f t="shared" ca="1" si="49"/>
        <v>-3.3000000000000002E-2</v>
      </c>
      <c r="E453">
        <f t="shared" ca="1" si="46"/>
        <v>0</v>
      </c>
      <c r="F453">
        <f t="shared" ca="1" si="47"/>
        <v>31</v>
      </c>
      <c r="G453">
        <f t="shared" ca="1" si="48"/>
        <v>32</v>
      </c>
      <c r="M453">
        <v>-3</v>
      </c>
      <c r="N453">
        <v>-1.1200000000000001</v>
      </c>
    </row>
    <row r="454" spans="1:14">
      <c r="A454" s="54">
        <f>formulas!O541</f>
        <v>0</v>
      </c>
      <c r="B454" s="33">
        <f t="shared" ca="1" si="44"/>
        <v>32</v>
      </c>
      <c r="C454">
        <f t="shared" si="45"/>
        <v>486</v>
      </c>
      <c r="D454">
        <f t="shared" ca="1" si="49"/>
        <v>-3.3000000000000002E-2</v>
      </c>
      <c r="E454">
        <f t="shared" ca="1" si="46"/>
        <v>0</v>
      </c>
      <c r="F454">
        <f t="shared" ca="1" si="47"/>
        <v>31</v>
      </c>
      <c r="G454">
        <f t="shared" ca="1" si="48"/>
        <v>32</v>
      </c>
      <c r="M454">
        <v>-2</v>
      </c>
      <c r="N454">
        <v>-1.089</v>
      </c>
    </row>
    <row r="455" spans="1:14">
      <c r="A455" s="54">
        <f>formulas!O542</f>
        <v>0</v>
      </c>
      <c r="B455" s="33">
        <f t="shared" ca="1" si="44"/>
        <v>32</v>
      </c>
      <c r="C455">
        <f t="shared" si="45"/>
        <v>486</v>
      </c>
      <c r="D455">
        <f t="shared" ca="1" si="49"/>
        <v>-3.3000000000000002E-2</v>
      </c>
      <c r="E455">
        <f t="shared" ca="1" si="46"/>
        <v>0</v>
      </c>
      <c r="F455">
        <f t="shared" ca="1" si="47"/>
        <v>31</v>
      </c>
      <c r="G455">
        <f t="shared" ca="1" si="48"/>
        <v>32</v>
      </c>
      <c r="M455">
        <v>-1</v>
      </c>
      <c r="N455">
        <v>-1.0569999999999999</v>
      </c>
    </row>
    <row r="456" spans="1:14">
      <c r="A456" s="54">
        <f>formulas!O543</f>
        <v>0</v>
      </c>
      <c r="B456" s="33">
        <f t="shared" ca="1" si="44"/>
        <v>32</v>
      </c>
      <c r="C456">
        <f t="shared" si="45"/>
        <v>486</v>
      </c>
      <c r="D456">
        <f t="shared" ca="1" si="49"/>
        <v>-3.3000000000000002E-2</v>
      </c>
      <c r="E456">
        <f t="shared" ca="1" si="46"/>
        <v>0</v>
      </c>
      <c r="F456">
        <f t="shared" ca="1" si="47"/>
        <v>31</v>
      </c>
      <c r="G456">
        <f t="shared" ca="1" si="48"/>
        <v>32</v>
      </c>
      <c r="M456">
        <v>0</v>
      </c>
      <c r="N456">
        <v>-1.026</v>
      </c>
    </row>
    <row r="457" spans="1:14">
      <c r="A457" s="54">
        <f>formulas!O544</f>
        <v>0</v>
      </c>
      <c r="B457" s="33">
        <f t="shared" ca="1" si="44"/>
        <v>32</v>
      </c>
      <c r="C457">
        <f t="shared" si="45"/>
        <v>486</v>
      </c>
      <c r="D457">
        <f t="shared" ca="1" si="49"/>
        <v>-3.3000000000000002E-2</v>
      </c>
      <c r="E457">
        <f t="shared" ca="1" si="46"/>
        <v>0</v>
      </c>
      <c r="F457">
        <f t="shared" ca="1" si="47"/>
        <v>31</v>
      </c>
      <c r="G457">
        <f t="shared" ca="1" si="48"/>
        <v>32</v>
      </c>
      <c r="M457">
        <v>1</v>
      </c>
      <c r="N457">
        <v>-0.99399999999999999</v>
      </c>
    </row>
    <row r="458" spans="1:14">
      <c r="A458" s="54">
        <f>formulas!O545</f>
        <v>0</v>
      </c>
      <c r="B458" s="33">
        <f t="shared" ca="1" si="44"/>
        <v>32</v>
      </c>
      <c r="C458">
        <f t="shared" si="45"/>
        <v>486</v>
      </c>
      <c r="D458">
        <f t="shared" ca="1" si="49"/>
        <v>-3.3000000000000002E-2</v>
      </c>
      <c r="E458">
        <f t="shared" ca="1" si="46"/>
        <v>0</v>
      </c>
      <c r="F458">
        <f t="shared" ca="1" si="47"/>
        <v>31</v>
      </c>
      <c r="G458">
        <f t="shared" ca="1" si="48"/>
        <v>32</v>
      </c>
      <c r="M458">
        <v>2</v>
      </c>
      <c r="N458">
        <v>-0.96299999999999997</v>
      </c>
    </row>
    <row r="459" spans="1:14">
      <c r="A459" s="54">
        <f>formulas!O546</f>
        <v>0</v>
      </c>
      <c r="B459" s="33">
        <f t="shared" ca="1" si="44"/>
        <v>32</v>
      </c>
      <c r="C459">
        <f t="shared" si="45"/>
        <v>486</v>
      </c>
      <c r="D459">
        <f t="shared" ca="1" si="49"/>
        <v>-3.3000000000000002E-2</v>
      </c>
      <c r="E459">
        <f t="shared" ca="1" si="46"/>
        <v>0</v>
      </c>
      <c r="F459">
        <f t="shared" ca="1" si="47"/>
        <v>31</v>
      </c>
      <c r="G459">
        <f t="shared" ca="1" si="48"/>
        <v>32</v>
      </c>
      <c r="M459">
        <v>3</v>
      </c>
      <c r="N459">
        <v>-0.93100000000000005</v>
      </c>
    </row>
    <row r="460" spans="1:14">
      <c r="A460" s="54">
        <f>formulas!O547</f>
        <v>0</v>
      </c>
      <c r="B460" s="33">
        <f t="shared" ca="1" si="44"/>
        <v>32</v>
      </c>
      <c r="C460">
        <f t="shared" si="45"/>
        <v>486</v>
      </c>
      <c r="D460">
        <f t="shared" ca="1" si="49"/>
        <v>-3.3000000000000002E-2</v>
      </c>
      <c r="E460">
        <f t="shared" ca="1" si="46"/>
        <v>0</v>
      </c>
      <c r="F460">
        <f t="shared" ca="1" si="47"/>
        <v>31</v>
      </c>
      <c r="G460">
        <f t="shared" ca="1" si="48"/>
        <v>32</v>
      </c>
      <c r="M460">
        <v>4</v>
      </c>
      <c r="N460">
        <v>-0.9</v>
      </c>
    </row>
    <row r="461" spans="1:14">
      <c r="A461" s="54">
        <f>formulas!O548</f>
        <v>0</v>
      </c>
      <c r="B461" s="33">
        <f t="shared" ca="1" si="44"/>
        <v>32</v>
      </c>
      <c r="C461">
        <f t="shared" si="45"/>
        <v>486</v>
      </c>
      <c r="D461">
        <f t="shared" ca="1" si="49"/>
        <v>-3.3000000000000002E-2</v>
      </c>
      <c r="E461">
        <f t="shared" ca="1" si="46"/>
        <v>0</v>
      </c>
      <c r="F461">
        <f t="shared" ca="1" si="47"/>
        <v>31</v>
      </c>
      <c r="G461">
        <f t="shared" ca="1" si="48"/>
        <v>32</v>
      </c>
      <c r="M461">
        <v>5</v>
      </c>
      <c r="N461">
        <v>-0.86799999999999999</v>
      </c>
    </row>
    <row r="462" spans="1:14">
      <c r="A462" s="54">
        <f>formulas!O549</f>
        <v>0</v>
      </c>
      <c r="B462" s="33">
        <f t="shared" ca="1" si="44"/>
        <v>32</v>
      </c>
      <c r="C462">
        <f t="shared" si="45"/>
        <v>486</v>
      </c>
      <c r="D462">
        <f t="shared" ca="1" si="49"/>
        <v>-3.3000000000000002E-2</v>
      </c>
      <c r="E462">
        <f t="shared" ca="1" si="46"/>
        <v>0</v>
      </c>
      <c r="F462">
        <f t="shared" ca="1" si="47"/>
        <v>31</v>
      </c>
      <c r="G462">
        <f t="shared" ca="1" si="48"/>
        <v>32</v>
      </c>
      <c r="M462">
        <v>6</v>
      </c>
      <c r="N462">
        <v>-0.83599999999999997</v>
      </c>
    </row>
    <row r="463" spans="1:14">
      <c r="A463" s="54">
        <f>formulas!O550</f>
        <v>0</v>
      </c>
      <c r="B463" s="33">
        <f t="shared" ca="1" si="44"/>
        <v>32</v>
      </c>
      <c r="C463">
        <f t="shared" si="45"/>
        <v>486</v>
      </c>
      <c r="D463">
        <f t="shared" ca="1" si="49"/>
        <v>-3.3000000000000002E-2</v>
      </c>
      <c r="E463">
        <f t="shared" ca="1" si="46"/>
        <v>0</v>
      </c>
      <c r="F463">
        <f t="shared" ca="1" si="47"/>
        <v>31</v>
      </c>
      <c r="G463">
        <f t="shared" ca="1" si="48"/>
        <v>32</v>
      </c>
      <c r="M463">
        <v>7</v>
      </c>
      <c r="N463">
        <v>-0.80500000000000005</v>
      </c>
    </row>
    <row r="464" spans="1:14">
      <c r="A464" s="54">
        <f>formulas!O551</f>
        <v>0</v>
      </c>
      <c r="B464" s="33">
        <f t="shared" ca="1" si="44"/>
        <v>32</v>
      </c>
      <c r="C464">
        <f t="shared" si="45"/>
        <v>486</v>
      </c>
      <c r="D464">
        <f t="shared" ca="1" si="49"/>
        <v>-3.3000000000000002E-2</v>
      </c>
      <c r="E464">
        <f t="shared" ca="1" si="46"/>
        <v>0</v>
      </c>
      <c r="F464">
        <f t="shared" ca="1" si="47"/>
        <v>31</v>
      </c>
      <c r="G464">
        <f t="shared" ca="1" si="48"/>
        <v>32</v>
      </c>
      <c r="M464">
        <v>8</v>
      </c>
      <c r="N464">
        <v>-0.77300000000000002</v>
      </c>
    </row>
    <row r="465" spans="1:14">
      <c r="A465" s="54">
        <f>formulas!O552</f>
        <v>0</v>
      </c>
      <c r="B465" s="33">
        <f t="shared" ca="1" si="44"/>
        <v>32</v>
      </c>
      <c r="C465">
        <f t="shared" si="45"/>
        <v>486</v>
      </c>
      <c r="D465">
        <f t="shared" ca="1" si="49"/>
        <v>-3.3000000000000002E-2</v>
      </c>
      <c r="E465">
        <f t="shared" ca="1" si="46"/>
        <v>0</v>
      </c>
      <c r="F465">
        <f t="shared" ca="1" si="47"/>
        <v>31</v>
      </c>
      <c r="G465">
        <f t="shared" ca="1" si="48"/>
        <v>32</v>
      </c>
      <c r="M465">
        <v>9</v>
      </c>
      <c r="N465">
        <v>-0.74099999999999999</v>
      </c>
    </row>
    <row r="466" spans="1:14">
      <c r="A466" s="54">
        <f>formulas!O553</f>
        <v>0</v>
      </c>
      <c r="B466" s="33">
        <f t="shared" ca="1" si="44"/>
        <v>32</v>
      </c>
      <c r="C466">
        <f t="shared" si="45"/>
        <v>486</v>
      </c>
      <c r="D466">
        <f t="shared" ca="1" si="49"/>
        <v>-3.3000000000000002E-2</v>
      </c>
      <c r="E466">
        <f t="shared" ca="1" si="46"/>
        <v>0</v>
      </c>
      <c r="F466">
        <f t="shared" ca="1" si="47"/>
        <v>31</v>
      </c>
      <c r="G466">
        <f t="shared" ca="1" si="48"/>
        <v>32</v>
      </c>
      <c r="M466">
        <v>10</v>
      </c>
      <c r="N466">
        <v>-0.70899999999999996</v>
      </c>
    </row>
    <row r="467" spans="1:14">
      <c r="A467" s="54">
        <f>formulas!O554</f>
        <v>0</v>
      </c>
      <c r="B467" s="33">
        <f t="shared" ca="1" si="44"/>
        <v>32</v>
      </c>
      <c r="C467">
        <f t="shared" si="45"/>
        <v>486</v>
      </c>
      <c r="D467">
        <f t="shared" ca="1" si="49"/>
        <v>-3.3000000000000002E-2</v>
      </c>
      <c r="E467">
        <f t="shared" ca="1" si="46"/>
        <v>0</v>
      </c>
      <c r="F467">
        <f t="shared" ca="1" si="47"/>
        <v>31</v>
      </c>
      <c r="G467">
        <f t="shared" ca="1" si="48"/>
        <v>32</v>
      </c>
      <c r="M467">
        <v>11</v>
      </c>
      <c r="N467">
        <v>-0.67700000000000005</v>
      </c>
    </row>
    <row r="468" spans="1:14">
      <c r="A468" s="54">
        <f>formulas!O555</f>
        <v>0</v>
      </c>
      <c r="B468" s="33">
        <f t="shared" ca="1" si="44"/>
        <v>32</v>
      </c>
      <c r="C468">
        <f t="shared" si="45"/>
        <v>486</v>
      </c>
      <c r="D468">
        <f t="shared" ca="1" si="49"/>
        <v>-3.3000000000000002E-2</v>
      </c>
      <c r="E468">
        <f t="shared" ca="1" si="46"/>
        <v>0</v>
      </c>
      <c r="F468">
        <f t="shared" ca="1" si="47"/>
        <v>31</v>
      </c>
      <c r="G468">
        <f t="shared" ca="1" si="48"/>
        <v>32</v>
      </c>
      <c r="M468">
        <v>12</v>
      </c>
      <c r="N468">
        <v>-0.64500000000000002</v>
      </c>
    </row>
    <row r="469" spans="1:14">
      <c r="A469" s="54">
        <f>formulas!O556</f>
        <v>0</v>
      </c>
      <c r="B469" s="33">
        <f t="shared" ca="1" si="44"/>
        <v>32</v>
      </c>
      <c r="C469">
        <f t="shared" si="45"/>
        <v>486</v>
      </c>
      <c r="D469">
        <f t="shared" ca="1" si="49"/>
        <v>-3.3000000000000002E-2</v>
      </c>
      <c r="E469">
        <f t="shared" ca="1" si="46"/>
        <v>0</v>
      </c>
      <c r="F469">
        <f t="shared" ca="1" si="47"/>
        <v>31</v>
      </c>
      <c r="G469">
        <f t="shared" ca="1" si="48"/>
        <v>32</v>
      </c>
      <c r="M469">
        <v>13</v>
      </c>
      <c r="N469">
        <v>-0.61399999999999999</v>
      </c>
    </row>
    <row r="470" spans="1:14">
      <c r="A470" s="54">
        <f>formulas!O557</f>
        <v>0</v>
      </c>
      <c r="B470" s="33">
        <f t="shared" ca="1" si="44"/>
        <v>32</v>
      </c>
      <c r="C470">
        <f t="shared" si="45"/>
        <v>486</v>
      </c>
      <c r="D470">
        <f t="shared" ca="1" si="49"/>
        <v>-3.3000000000000002E-2</v>
      </c>
      <c r="E470">
        <f t="shared" ca="1" si="46"/>
        <v>0</v>
      </c>
      <c r="F470">
        <f t="shared" ca="1" si="47"/>
        <v>31</v>
      </c>
      <c r="G470">
        <f t="shared" ca="1" si="48"/>
        <v>32</v>
      </c>
      <c r="M470">
        <v>14</v>
      </c>
      <c r="N470">
        <v>-0.58199999999999996</v>
      </c>
    </row>
    <row r="471" spans="1:14">
      <c r="A471" s="54">
        <f>formulas!O558</f>
        <v>0</v>
      </c>
      <c r="B471" s="33">
        <f t="shared" ca="1" si="44"/>
        <v>32</v>
      </c>
      <c r="C471">
        <f t="shared" si="45"/>
        <v>486</v>
      </c>
      <c r="D471">
        <f t="shared" ca="1" si="49"/>
        <v>-3.3000000000000002E-2</v>
      </c>
      <c r="E471">
        <f t="shared" ca="1" si="46"/>
        <v>0</v>
      </c>
      <c r="F471">
        <f t="shared" ca="1" si="47"/>
        <v>31</v>
      </c>
      <c r="G471">
        <f t="shared" ca="1" si="48"/>
        <v>32</v>
      </c>
      <c r="M471">
        <v>15</v>
      </c>
      <c r="N471">
        <v>-0.55000000000000004</v>
      </c>
    </row>
    <row r="472" spans="1:14">
      <c r="A472" s="54">
        <f>formulas!O559</f>
        <v>0</v>
      </c>
      <c r="B472" s="33">
        <f t="shared" ca="1" si="44"/>
        <v>32</v>
      </c>
      <c r="C472">
        <f t="shared" si="45"/>
        <v>486</v>
      </c>
      <c r="D472">
        <f t="shared" ca="1" si="49"/>
        <v>-3.3000000000000002E-2</v>
      </c>
      <c r="E472">
        <f t="shared" ca="1" si="46"/>
        <v>0</v>
      </c>
      <c r="F472">
        <f t="shared" ca="1" si="47"/>
        <v>31</v>
      </c>
      <c r="G472">
        <f t="shared" ca="1" si="48"/>
        <v>32</v>
      </c>
      <c r="M472">
        <v>16</v>
      </c>
      <c r="N472">
        <v>-0.51700000000000002</v>
      </c>
    </row>
    <row r="473" spans="1:14">
      <c r="A473" s="54">
        <f>formulas!O560</f>
        <v>0</v>
      </c>
      <c r="B473" s="33">
        <f t="shared" ca="1" si="44"/>
        <v>32</v>
      </c>
      <c r="C473">
        <f t="shared" si="45"/>
        <v>486</v>
      </c>
      <c r="D473">
        <f t="shared" ca="1" si="49"/>
        <v>-3.3000000000000002E-2</v>
      </c>
      <c r="E473">
        <f t="shared" ca="1" si="46"/>
        <v>0</v>
      </c>
      <c r="F473">
        <f t="shared" ca="1" si="47"/>
        <v>31</v>
      </c>
      <c r="G473">
        <f t="shared" ca="1" si="48"/>
        <v>32</v>
      </c>
      <c r="M473">
        <v>17</v>
      </c>
      <c r="N473">
        <v>-0.48499999999999999</v>
      </c>
    </row>
    <row r="474" spans="1:14">
      <c r="A474" s="54">
        <f>formulas!O561</f>
        <v>0</v>
      </c>
      <c r="B474" s="33">
        <f t="shared" ca="1" si="44"/>
        <v>32</v>
      </c>
      <c r="C474">
        <f t="shared" si="45"/>
        <v>486</v>
      </c>
      <c r="D474">
        <f t="shared" ca="1" si="49"/>
        <v>-3.3000000000000002E-2</v>
      </c>
      <c r="E474">
        <f t="shared" ca="1" si="46"/>
        <v>0</v>
      </c>
      <c r="F474">
        <f t="shared" ca="1" si="47"/>
        <v>31</v>
      </c>
      <c r="G474">
        <f t="shared" ca="1" si="48"/>
        <v>32</v>
      </c>
      <c r="M474">
        <v>18</v>
      </c>
      <c r="N474">
        <v>-0.45300000000000001</v>
      </c>
    </row>
    <row r="475" spans="1:14">
      <c r="A475" s="54">
        <f>formulas!O562</f>
        <v>0</v>
      </c>
      <c r="B475" s="33">
        <f t="shared" ca="1" si="44"/>
        <v>32</v>
      </c>
      <c r="C475">
        <f t="shared" si="45"/>
        <v>486</v>
      </c>
      <c r="D475">
        <f t="shared" ca="1" si="49"/>
        <v>-3.3000000000000002E-2</v>
      </c>
      <c r="E475">
        <f t="shared" ca="1" si="46"/>
        <v>0</v>
      </c>
      <c r="F475">
        <f t="shared" ca="1" si="47"/>
        <v>31</v>
      </c>
      <c r="G475">
        <f t="shared" ca="1" si="48"/>
        <v>32</v>
      </c>
      <c r="M475">
        <v>19</v>
      </c>
      <c r="N475">
        <v>-0.42099999999999999</v>
      </c>
    </row>
    <row r="476" spans="1:14">
      <c r="A476" s="54">
        <f>formulas!O563</f>
        <v>0</v>
      </c>
      <c r="B476" s="33">
        <f t="shared" ca="1" si="44"/>
        <v>32</v>
      </c>
      <c r="C476">
        <f t="shared" si="45"/>
        <v>486</v>
      </c>
      <c r="D476">
        <f t="shared" ca="1" si="49"/>
        <v>-3.3000000000000002E-2</v>
      </c>
      <c r="E476">
        <f t="shared" ca="1" si="46"/>
        <v>0</v>
      </c>
      <c r="F476">
        <f t="shared" ca="1" si="47"/>
        <v>31</v>
      </c>
      <c r="G476">
        <f t="shared" ca="1" si="48"/>
        <v>32</v>
      </c>
      <c r="M476">
        <v>20</v>
      </c>
      <c r="N476">
        <v>-0.38900000000000001</v>
      </c>
    </row>
    <row r="477" spans="1:14">
      <c r="A477" s="54">
        <f>formulas!O564</f>
        <v>0</v>
      </c>
      <c r="B477" s="33">
        <f t="shared" ca="1" si="44"/>
        <v>32</v>
      </c>
      <c r="C477">
        <f t="shared" si="45"/>
        <v>486</v>
      </c>
      <c r="D477">
        <f t="shared" ca="1" si="49"/>
        <v>-3.3000000000000002E-2</v>
      </c>
      <c r="E477">
        <f t="shared" ca="1" si="46"/>
        <v>0</v>
      </c>
      <c r="F477">
        <f t="shared" ca="1" si="47"/>
        <v>31</v>
      </c>
      <c r="G477">
        <f t="shared" ca="1" si="48"/>
        <v>32</v>
      </c>
      <c r="M477">
        <v>21</v>
      </c>
      <c r="N477">
        <v>-0.35699999999999998</v>
      </c>
    </row>
    <row r="478" spans="1:14">
      <c r="A478" s="54">
        <f>formulas!O565</f>
        <v>0</v>
      </c>
      <c r="B478" s="33">
        <f t="shared" ca="1" si="44"/>
        <v>32</v>
      </c>
      <c r="C478">
        <f t="shared" si="45"/>
        <v>486</v>
      </c>
      <c r="D478">
        <f t="shared" ca="1" si="49"/>
        <v>-3.3000000000000002E-2</v>
      </c>
      <c r="E478">
        <f t="shared" ca="1" si="46"/>
        <v>0</v>
      </c>
      <c r="F478">
        <f t="shared" ca="1" si="47"/>
        <v>31</v>
      </c>
      <c r="G478">
        <f t="shared" ca="1" si="48"/>
        <v>32</v>
      </c>
      <c r="M478">
        <v>22</v>
      </c>
      <c r="N478">
        <v>-0.32400000000000001</v>
      </c>
    </row>
    <row r="479" spans="1:14">
      <c r="A479" s="54">
        <f>formulas!O566</f>
        <v>0</v>
      </c>
      <c r="B479" s="33">
        <f t="shared" ca="1" si="44"/>
        <v>32</v>
      </c>
      <c r="C479">
        <f t="shared" si="45"/>
        <v>486</v>
      </c>
      <c r="D479">
        <f t="shared" ca="1" si="49"/>
        <v>-3.3000000000000002E-2</v>
      </c>
      <c r="E479">
        <f t="shared" ca="1" si="46"/>
        <v>0</v>
      </c>
      <c r="F479">
        <f t="shared" ca="1" si="47"/>
        <v>31</v>
      </c>
      <c r="G479">
        <f t="shared" ca="1" si="48"/>
        <v>32</v>
      </c>
      <c r="M479">
        <v>23</v>
      </c>
      <c r="N479">
        <v>-0.29199999999999998</v>
      </c>
    </row>
    <row r="480" spans="1:14">
      <c r="A480" s="54">
        <f>formulas!O567</f>
        <v>0</v>
      </c>
      <c r="B480" s="33">
        <f t="shared" ca="1" si="44"/>
        <v>32</v>
      </c>
      <c r="C480">
        <f t="shared" si="45"/>
        <v>486</v>
      </c>
      <c r="D480">
        <f t="shared" ca="1" si="49"/>
        <v>-3.3000000000000002E-2</v>
      </c>
      <c r="E480">
        <f t="shared" ca="1" si="46"/>
        <v>0</v>
      </c>
      <c r="F480">
        <f t="shared" ca="1" si="47"/>
        <v>31</v>
      </c>
      <c r="G480">
        <f t="shared" ca="1" si="48"/>
        <v>32</v>
      </c>
      <c r="M480">
        <v>24</v>
      </c>
      <c r="N480">
        <v>-0.26</v>
      </c>
    </row>
    <row r="481" spans="1:14">
      <c r="A481" s="54">
        <f>formulas!O568</f>
        <v>0</v>
      </c>
      <c r="B481" s="33">
        <f t="shared" ca="1" si="44"/>
        <v>32</v>
      </c>
      <c r="C481">
        <f t="shared" si="45"/>
        <v>486</v>
      </c>
      <c r="D481">
        <f t="shared" ca="1" si="49"/>
        <v>-3.3000000000000002E-2</v>
      </c>
      <c r="E481">
        <f t="shared" ca="1" si="46"/>
        <v>0</v>
      </c>
      <c r="F481">
        <f t="shared" ca="1" si="47"/>
        <v>31</v>
      </c>
      <c r="G481">
        <f t="shared" ca="1" si="48"/>
        <v>32</v>
      </c>
      <c r="M481">
        <v>25</v>
      </c>
      <c r="N481">
        <v>-0.22700000000000001</v>
      </c>
    </row>
    <row r="482" spans="1:14">
      <c r="A482" s="54">
        <f>formulas!O569</f>
        <v>0</v>
      </c>
      <c r="B482" s="33">
        <f t="shared" ca="1" si="44"/>
        <v>32</v>
      </c>
      <c r="C482">
        <f t="shared" si="45"/>
        <v>486</v>
      </c>
      <c r="D482">
        <f t="shared" ca="1" si="49"/>
        <v>-3.3000000000000002E-2</v>
      </c>
      <c r="E482">
        <f t="shared" ca="1" si="46"/>
        <v>0</v>
      </c>
      <c r="F482">
        <f t="shared" ca="1" si="47"/>
        <v>31</v>
      </c>
      <c r="G482">
        <f t="shared" ca="1" si="48"/>
        <v>32</v>
      </c>
      <c r="M482">
        <v>26</v>
      </c>
      <c r="N482">
        <v>-0.19500000000000001</v>
      </c>
    </row>
    <row r="483" spans="1:14">
      <c r="A483" s="54">
        <f>formulas!O570</f>
        <v>0</v>
      </c>
      <c r="B483" s="33">
        <f t="shared" ca="1" si="44"/>
        <v>32</v>
      </c>
      <c r="C483">
        <f t="shared" si="45"/>
        <v>486</v>
      </c>
      <c r="D483">
        <f t="shared" ca="1" si="49"/>
        <v>-3.3000000000000002E-2</v>
      </c>
      <c r="E483">
        <f t="shared" ca="1" si="46"/>
        <v>0</v>
      </c>
      <c r="F483">
        <f t="shared" ca="1" si="47"/>
        <v>31</v>
      </c>
      <c r="G483">
        <f t="shared" ca="1" si="48"/>
        <v>32</v>
      </c>
      <c r="M483">
        <v>27</v>
      </c>
      <c r="N483">
        <v>-0.16300000000000001</v>
      </c>
    </row>
    <row r="484" spans="1:14">
      <c r="A484" s="54">
        <f>formulas!O571</f>
        <v>0</v>
      </c>
      <c r="B484" s="33">
        <f t="shared" ca="1" si="44"/>
        <v>32</v>
      </c>
      <c r="C484">
        <f t="shared" si="45"/>
        <v>486</v>
      </c>
      <c r="D484">
        <f t="shared" ca="1" si="49"/>
        <v>-3.3000000000000002E-2</v>
      </c>
      <c r="E484">
        <f t="shared" ca="1" si="46"/>
        <v>0</v>
      </c>
      <c r="F484">
        <f t="shared" ca="1" si="47"/>
        <v>31</v>
      </c>
      <c r="G484">
        <f t="shared" ca="1" si="48"/>
        <v>32</v>
      </c>
      <c r="M484">
        <v>28</v>
      </c>
      <c r="N484">
        <v>-0.13</v>
      </c>
    </row>
    <row r="485" spans="1:14">
      <c r="A485" s="54">
        <f>formulas!O572</f>
        <v>0</v>
      </c>
      <c r="B485" s="33">
        <f t="shared" ca="1" si="44"/>
        <v>32</v>
      </c>
      <c r="C485">
        <f t="shared" si="45"/>
        <v>486</v>
      </c>
      <c r="D485">
        <f t="shared" ca="1" si="49"/>
        <v>-3.3000000000000002E-2</v>
      </c>
      <c r="E485">
        <f t="shared" ca="1" si="46"/>
        <v>0</v>
      </c>
      <c r="F485">
        <f t="shared" ca="1" si="47"/>
        <v>31</v>
      </c>
      <c r="G485">
        <f t="shared" ca="1" si="48"/>
        <v>32</v>
      </c>
      <c r="M485">
        <v>29</v>
      </c>
      <c r="N485">
        <v>-9.8000000000000004E-2</v>
      </c>
    </row>
    <row r="486" spans="1:14">
      <c r="A486" s="54">
        <f>formulas!O573</f>
        <v>0</v>
      </c>
      <c r="B486" s="33">
        <f t="shared" ca="1" si="44"/>
        <v>32</v>
      </c>
      <c r="C486">
        <f t="shared" si="45"/>
        <v>486</v>
      </c>
      <c r="D486">
        <f t="shared" ca="1" si="49"/>
        <v>-3.3000000000000002E-2</v>
      </c>
      <c r="E486">
        <f t="shared" ca="1" si="46"/>
        <v>0</v>
      </c>
      <c r="F486">
        <f t="shared" ca="1" si="47"/>
        <v>31</v>
      </c>
      <c r="G486">
        <f t="shared" ca="1" si="48"/>
        <v>32</v>
      </c>
      <c r="M486">
        <v>30</v>
      </c>
      <c r="N486">
        <v>-6.5000000000000002E-2</v>
      </c>
    </row>
    <row r="487" spans="1:14">
      <c r="A487" s="54">
        <f>formulas!O574</f>
        <v>0</v>
      </c>
      <c r="B487" s="33">
        <f t="shared" ca="1" si="44"/>
        <v>32</v>
      </c>
      <c r="C487">
        <f t="shared" si="45"/>
        <v>486</v>
      </c>
      <c r="D487">
        <f t="shared" ca="1" si="49"/>
        <v>-3.3000000000000002E-2</v>
      </c>
      <c r="E487">
        <f t="shared" ca="1" si="46"/>
        <v>0</v>
      </c>
      <c r="F487">
        <f t="shared" ca="1" si="47"/>
        <v>31</v>
      </c>
      <c r="G487">
        <f t="shared" ca="1" si="48"/>
        <v>32</v>
      </c>
      <c r="M487">
        <v>31</v>
      </c>
      <c r="N487">
        <v>-3.3000000000000002E-2</v>
      </c>
    </row>
    <row r="488" spans="1:14">
      <c r="A488" s="54">
        <f>formulas!O575</f>
        <v>0</v>
      </c>
      <c r="B488" s="33">
        <f t="shared" ca="1" si="44"/>
        <v>32</v>
      </c>
      <c r="C488">
        <f t="shared" si="45"/>
        <v>486</v>
      </c>
      <c r="D488">
        <f t="shared" ca="1" si="49"/>
        <v>-3.3000000000000002E-2</v>
      </c>
      <c r="E488">
        <f t="shared" ca="1" si="46"/>
        <v>0</v>
      </c>
      <c r="F488">
        <f t="shared" ca="1" si="47"/>
        <v>31</v>
      </c>
      <c r="G488">
        <f t="shared" ca="1" si="48"/>
        <v>32</v>
      </c>
      <c r="M488">
        <v>32</v>
      </c>
      <c r="N488">
        <v>0</v>
      </c>
    </row>
    <row r="489" spans="1:14">
      <c r="A489" s="54">
        <f>formulas!O576</f>
        <v>0</v>
      </c>
      <c r="B489" s="33">
        <f t="shared" ca="1" si="44"/>
        <v>32</v>
      </c>
      <c r="C489">
        <f t="shared" si="45"/>
        <v>486</v>
      </c>
      <c r="D489">
        <f t="shared" ca="1" si="49"/>
        <v>-3.3000000000000002E-2</v>
      </c>
      <c r="E489">
        <f t="shared" ca="1" si="46"/>
        <v>0</v>
      </c>
      <c r="F489">
        <f t="shared" ca="1" si="47"/>
        <v>31</v>
      </c>
      <c r="G489">
        <f t="shared" ca="1" si="48"/>
        <v>32</v>
      </c>
      <c r="M489">
        <v>33</v>
      </c>
      <c r="N489">
        <v>3.3000000000000002E-2</v>
      </c>
    </row>
    <row r="490" spans="1:14">
      <c r="A490" s="54">
        <f>formulas!O577</f>
        <v>0</v>
      </c>
      <c r="B490" s="33">
        <f t="shared" ca="1" si="44"/>
        <v>32</v>
      </c>
      <c r="C490">
        <f t="shared" si="45"/>
        <v>486</v>
      </c>
      <c r="D490">
        <f t="shared" ca="1" si="49"/>
        <v>-3.3000000000000002E-2</v>
      </c>
      <c r="E490">
        <f t="shared" ca="1" si="46"/>
        <v>0</v>
      </c>
      <c r="F490">
        <f t="shared" ca="1" si="47"/>
        <v>31</v>
      </c>
      <c r="G490">
        <f t="shared" ca="1" si="48"/>
        <v>32</v>
      </c>
      <c r="M490">
        <v>34</v>
      </c>
      <c r="N490">
        <v>6.5000000000000002E-2</v>
      </c>
    </row>
    <row r="491" spans="1:14">
      <c r="A491" s="54">
        <f>formulas!O578</f>
        <v>0</v>
      </c>
      <c r="B491" s="33">
        <f t="shared" ca="1" si="44"/>
        <v>32</v>
      </c>
      <c r="C491">
        <f t="shared" si="45"/>
        <v>486</v>
      </c>
      <c r="D491">
        <f t="shared" ca="1" si="49"/>
        <v>-3.3000000000000002E-2</v>
      </c>
      <c r="E491">
        <f t="shared" ca="1" si="46"/>
        <v>0</v>
      </c>
      <c r="F491">
        <f t="shared" ca="1" si="47"/>
        <v>31</v>
      </c>
      <c r="G491">
        <f t="shared" ca="1" si="48"/>
        <v>32</v>
      </c>
      <c r="M491">
        <v>35</v>
      </c>
      <c r="N491">
        <v>9.8000000000000004E-2</v>
      </c>
    </row>
    <row r="492" spans="1:14">
      <c r="A492" s="54">
        <f>formulas!O579</f>
        <v>0</v>
      </c>
      <c r="B492" s="33">
        <f t="shared" ca="1" si="44"/>
        <v>32</v>
      </c>
      <c r="C492">
        <f t="shared" si="45"/>
        <v>486</v>
      </c>
      <c r="D492">
        <f t="shared" ca="1" si="49"/>
        <v>-3.3000000000000002E-2</v>
      </c>
      <c r="E492">
        <f t="shared" ca="1" si="46"/>
        <v>0</v>
      </c>
      <c r="F492">
        <f t="shared" ca="1" si="47"/>
        <v>31</v>
      </c>
      <c r="G492">
        <f t="shared" ca="1" si="48"/>
        <v>32</v>
      </c>
      <c r="M492">
        <v>36</v>
      </c>
      <c r="N492">
        <v>0.13100000000000001</v>
      </c>
    </row>
    <row r="493" spans="1:14">
      <c r="A493" s="54">
        <f>formulas!O580</f>
        <v>0</v>
      </c>
      <c r="B493" s="33">
        <f t="shared" ca="1" si="44"/>
        <v>32</v>
      </c>
      <c r="C493">
        <f t="shared" si="45"/>
        <v>486</v>
      </c>
      <c r="D493">
        <f t="shared" ca="1" si="49"/>
        <v>-3.3000000000000002E-2</v>
      </c>
      <c r="E493">
        <f t="shared" ca="1" si="46"/>
        <v>0</v>
      </c>
      <c r="F493">
        <f t="shared" ca="1" si="47"/>
        <v>31</v>
      </c>
      <c r="G493">
        <f t="shared" ca="1" si="48"/>
        <v>32</v>
      </c>
      <c r="M493">
        <v>37</v>
      </c>
      <c r="N493">
        <v>0.16300000000000001</v>
      </c>
    </row>
    <row r="494" spans="1:14">
      <c r="A494" s="54">
        <f>formulas!O581</f>
        <v>0</v>
      </c>
      <c r="B494" s="33">
        <f t="shared" ca="1" si="44"/>
        <v>32</v>
      </c>
      <c r="C494">
        <f t="shared" si="45"/>
        <v>486</v>
      </c>
      <c r="D494">
        <f t="shared" ca="1" si="49"/>
        <v>-3.3000000000000002E-2</v>
      </c>
      <c r="E494">
        <f t="shared" ca="1" si="46"/>
        <v>0</v>
      </c>
      <c r="F494">
        <f t="shared" ca="1" si="47"/>
        <v>31</v>
      </c>
      <c r="G494">
        <f t="shared" ca="1" si="48"/>
        <v>32</v>
      </c>
      <c r="M494">
        <v>38</v>
      </c>
      <c r="N494">
        <v>0.19600000000000001</v>
      </c>
    </row>
    <row r="495" spans="1:14">
      <c r="A495" s="54">
        <f>formulas!O582</f>
        <v>0</v>
      </c>
      <c r="B495" s="33">
        <f t="shared" ca="1" si="44"/>
        <v>32</v>
      </c>
      <c r="C495">
        <f t="shared" si="45"/>
        <v>486</v>
      </c>
      <c r="D495">
        <f t="shared" ca="1" si="49"/>
        <v>-3.3000000000000002E-2</v>
      </c>
      <c r="E495">
        <f t="shared" ca="1" si="46"/>
        <v>0</v>
      </c>
      <c r="F495">
        <f t="shared" ca="1" si="47"/>
        <v>31</v>
      </c>
      <c r="G495">
        <f t="shared" ca="1" si="48"/>
        <v>32</v>
      </c>
      <c r="M495">
        <v>39</v>
      </c>
      <c r="N495">
        <v>0.22900000000000001</v>
      </c>
    </row>
    <row r="496" spans="1:14">
      <c r="A496" s="54">
        <f>formulas!O583</f>
        <v>0</v>
      </c>
      <c r="B496" s="33">
        <f t="shared" ca="1" si="44"/>
        <v>32</v>
      </c>
      <c r="C496">
        <f t="shared" si="45"/>
        <v>486</v>
      </c>
      <c r="D496">
        <f t="shared" ca="1" si="49"/>
        <v>-3.3000000000000002E-2</v>
      </c>
      <c r="E496">
        <f t="shared" ca="1" si="46"/>
        <v>0</v>
      </c>
      <c r="F496">
        <f t="shared" ca="1" si="47"/>
        <v>31</v>
      </c>
      <c r="G496">
        <f t="shared" ca="1" si="48"/>
        <v>32</v>
      </c>
      <c r="M496">
        <v>40</v>
      </c>
      <c r="N496">
        <v>0.26200000000000001</v>
      </c>
    </row>
    <row r="497" spans="1:14">
      <c r="A497" s="54">
        <f>formulas!O584</f>
        <v>0</v>
      </c>
      <c r="B497" s="33">
        <f t="shared" ca="1" si="44"/>
        <v>32</v>
      </c>
      <c r="C497">
        <f t="shared" si="45"/>
        <v>486</v>
      </c>
      <c r="D497">
        <f t="shared" ca="1" si="49"/>
        <v>-3.3000000000000002E-2</v>
      </c>
      <c r="E497">
        <f t="shared" ca="1" si="46"/>
        <v>0</v>
      </c>
      <c r="F497">
        <f t="shared" ca="1" si="47"/>
        <v>31</v>
      </c>
      <c r="G497">
        <f t="shared" ca="1" si="48"/>
        <v>32</v>
      </c>
      <c r="M497">
        <v>41</v>
      </c>
      <c r="N497">
        <v>0.29399999999999998</v>
      </c>
    </row>
    <row r="498" spans="1:14">
      <c r="A498" s="54">
        <f>formulas!O585</f>
        <v>0</v>
      </c>
      <c r="B498" s="33">
        <f t="shared" ca="1" si="44"/>
        <v>32</v>
      </c>
      <c r="C498">
        <f t="shared" si="45"/>
        <v>486</v>
      </c>
      <c r="D498">
        <f t="shared" ca="1" si="49"/>
        <v>-3.3000000000000002E-2</v>
      </c>
      <c r="E498">
        <f t="shared" ca="1" si="46"/>
        <v>0</v>
      </c>
      <c r="F498">
        <f t="shared" ca="1" si="47"/>
        <v>31</v>
      </c>
      <c r="G498">
        <f t="shared" ca="1" si="48"/>
        <v>32</v>
      </c>
      <c r="M498">
        <v>42</v>
      </c>
      <c r="N498">
        <v>0.32700000000000001</v>
      </c>
    </row>
    <row r="499" spans="1:14">
      <c r="A499" s="54">
        <f>formulas!O586</f>
        <v>0</v>
      </c>
      <c r="B499" s="33">
        <f t="shared" ref="B499:B562" ca="1" si="50">(A499-D499)/(E499-D499)*(G499-F499)+F499</f>
        <v>32</v>
      </c>
      <c r="C499">
        <f t="shared" ref="C499:C562" si="51">COUNTIF($N$2:$N$25400,"&lt;"&amp;A499)</f>
        <v>486</v>
      </c>
      <c r="D499">
        <f t="shared" ca="1" si="49"/>
        <v>-3.3000000000000002E-2</v>
      </c>
      <c r="E499">
        <f t="shared" ref="E499:E562" ca="1" si="52">INDIRECT(ADDRESS(C499+2,14))</f>
        <v>0</v>
      </c>
      <c r="F499">
        <f t="shared" ref="F499:F562" ca="1" si="53">INDIRECT(ADDRESS(C499+1,13))</f>
        <v>31</v>
      </c>
      <c r="G499">
        <f t="shared" ref="G499:G562" ca="1" si="54">INDIRECT(ADDRESS(C499+2,13))</f>
        <v>32</v>
      </c>
      <c r="M499">
        <v>43</v>
      </c>
      <c r="N499">
        <v>0.36</v>
      </c>
    </row>
    <row r="500" spans="1:14">
      <c r="A500" s="54">
        <f>formulas!O587</f>
        <v>0</v>
      </c>
      <c r="B500" s="33">
        <f t="shared" ca="1" si="50"/>
        <v>32</v>
      </c>
      <c r="C500">
        <f t="shared" si="51"/>
        <v>486</v>
      </c>
      <c r="D500">
        <f t="shared" ca="1" si="49"/>
        <v>-3.3000000000000002E-2</v>
      </c>
      <c r="E500">
        <f t="shared" ca="1" si="52"/>
        <v>0</v>
      </c>
      <c r="F500">
        <f t="shared" ca="1" si="53"/>
        <v>31</v>
      </c>
      <c r="G500">
        <f t="shared" ca="1" si="54"/>
        <v>32</v>
      </c>
      <c r="M500">
        <v>44</v>
      </c>
      <c r="N500">
        <v>0.39300000000000002</v>
      </c>
    </row>
    <row r="501" spans="1:14">
      <c r="A501" s="54">
        <f>formulas!O588</f>
        <v>0</v>
      </c>
      <c r="B501" s="33">
        <f t="shared" ca="1" si="50"/>
        <v>32</v>
      </c>
      <c r="C501">
        <f t="shared" si="51"/>
        <v>486</v>
      </c>
      <c r="D501">
        <f t="shared" ca="1" si="49"/>
        <v>-3.3000000000000002E-2</v>
      </c>
      <c r="E501">
        <f t="shared" ca="1" si="52"/>
        <v>0</v>
      </c>
      <c r="F501">
        <f t="shared" ca="1" si="53"/>
        <v>31</v>
      </c>
      <c r="G501">
        <f t="shared" ca="1" si="54"/>
        <v>32</v>
      </c>
      <c r="M501">
        <v>45</v>
      </c>
      <c r="N501">
        <v>0.42599999999999999</v>
      </c>
    </row>
    <row r="502" spans="1:14">
      <c r="A502" s="54">
        <f>formulas!O589</f>
        <v>0</v>
      </c>
      <c r="B502" s="33">
        <f t="shared" ca="1" si="50"/>
        <v>32</v>
      </c>
      <c r="C502">
        <f t="shared" si="51"/>
        <v>486</v>
      </c>
      <c r="D502">
        <f t="shared" ca="1" si="49"/>
        <v>-3.3000000000000002E-2</v>
      </c>
      <c r="E502">
        <f t="shared" ca="1" si="52"/>
        <v>0</v>
      </c>
      <c r="F502">
        <f t="shared" ca="1" si="53"/>
        <v>31</v>
      </c>
      <c r="G502">
        <f t="shared" ca="1" si="54"/>
        <v>32</v>
      </c>
      <c r="M502">
        <v>46</v>
      </c>
      <c r="N502">
        <v>0.45900000000000002</v>
      </c>
    </row>
    <row r="503" spans="1:14">
      <c r="A503" s="54">
        <f>formulas!O590</f>
        <v>0</v>
      </c>
      <c r="B503" s="33">
        <f t="shared" ca="1" si="50"/>
        <v>32</v>
      </c>
      <c r="C503">
        <f t="shared" si="51"/>
        <v>486</v>
      </c>
      <c r="D503">
        <f t="shared" ca="1" si="49"/>
        <v>-3.3000000000000002E-2</v>
      </c>
      <c r="E503">
        <f t="shared" ca="1" si="52"/>
        <v>0</v>
      </c>
      <c r="F503">
        <f t="shared" ca="1" si="53"/>
        <v>31</v>
      </c>
      <c r="G503">
        <f t="shared" ca="1" si="54"/>
        <v>32</v>
      </c>
      <c r="M503">
        <v>47</v>
      </c>
      <c r="N503">
        <v>0.49199999999999999</v>
      </c>
    </row>
    <row r="504" spans="1:14">
      <c r="A504" s="54">
        <f>formulas!O591</f>
        <v>0</v>
      </c>
      <c r="B504" s="33">
        <f t="shared" ca="1" si="50"/>
        <v>32</v>
      </c>
      <c r="C504">
        <f t="shared" si="51"/>
        <v>486</v>
      </c>
      <c r="D504">
        <f t="shared" ca="1" si="49"/>
        <v>-3.3000000000000002E-2</v>
      </c>
      <c r="E504">
        <f t="shared" ca="1" si="52"/>
        <v>0</v>
      </c>
      <c r="F504">
        <f t="shared" ca="1" si="53"/>
        <v>31</v>
      </c>
      <c r="G504">
        <f t="shared" ca="1" si="54"/>
        <v>32</v>
      </c>
      <c r="M504">
        <v>48</v>
      </c>
      <c r="N504">
        <v>0.52500000000000002</v>
      </c>
    </row>
    <row r="505" spans="1:14">
      <c r="A505" s="54">
        <f>formulas!O592</f>
        <v>0</v>
      </c>
      <c r="B505" s="33">
        <f t="shared" ca="1" si="50"/>
        <v>32</v>
      </c>
      <c r="C505">
        <f t="shared" si="51"/>
        <v>486</v>
      </c>
      <c r="D505">
        <f t="shared" ca="1" si="49"/>
        <v>-3.3000000000000002E-2</v>
      </c>
      <c r="E505">
        <f t="shared" ca="1" si="52"/>
        <v>0</v>
      </c>
      <c r="F505">
        <f t="shared" ca="1" si="53"/>
        <v>31</v>
      </c>
      <c r="G505">
        <f t="shared" ca="1" si="54"/>
        <v>32</v>
      </c>
      <c r="M505">
        <v>49</v>
      </c>
      <c r="N505">
        <v>0.55800000000000005</v>
      </c>
    </row>
    <row r="506" spans="1:14">
      <c r="A506" s="54">
        <f>formulas!O593</f>
        <v>0</v>
      </c>
      <c r="B506" s="33">
        <f t="shared" ca="1" si="50"/>
        <v>32</v>
      </c>
      <c r="C506">
        <f t="shared" si="51"/>
        <v>486</v>
      </c>
      <c r="D506">
        <f t="shared" ca="1" si="49"/>
        <v>-3.3000000000000002E-2</v>
      </c>
      <c r="E506">
        <f t="shared" ca="1" si="52"/>
        <v>0</v>
      </c>
      <c r="F506">
        <f t="shared" ca="1" si="53"/>
        <v>31</v>
      </c>
      <c r="G506">
        <f t="shared" ca="1" si="54"/>
        <v>32</v>
      </c>
      <c r="M506">
        <v>50</v>
      </c>
      <c r="N506">
        <v>0.59099999999999997</v>
      </c>
    </row>
    <row r="507" spans="1:14">
      <c r="A507" s="54">
        <f>formulas!O594</f>
        <v>0</v>
      </c>
      <c r="B507" s="33">
        <f t="shared" ca="1" si="50"/>
        <v>32</v>
      </c>
      <c r="C507">
        <f t="shared" si="51"/>
        <v>486</v>
      </c>
      <c r="D507">
        <f t="shared" ca="1" si="49"/>
        <v>-3.3000000000000002E-2</v>
      </c>
      <c r="E507">
        <f t="shared" ca="1" si="52"/>
        <v>0</v>
      </c>
      <c r="F507">
        <f t="shared" ca="1" si="53"/>
        <v>31</v>
      </c>
      <c r="G507">
        <f t="shared" ca="1" si="54"/>
        <v>32</v>
      </c>
      <c r="M507">
        <v>51</v>
      </c>
      <c r="N507">
        <v>0.624</v>
      </c>
    </row>
    <row r="508" spans="1:14">
      <c r="A508" s="54">
        <f>formulas!O595</f>
        <v>0</v>
      </c>
      <c r="B508" s="33">
        <f t="shared" ca="1" si="50"/>
        <v>32</v>
      </c>
      <c r="C508">
        <f t="shared" si="51"/>
        <v>486</v>
      </c>
      <c r="D508">
        <f t="shared" ca="1" si="49"/>
        <v>-3.3000000000000002E-2</v>
      </c>
      <c r="E508">
        <f t="shared" ca="1" si="52"/>
        <v>0</v>
      </c>
      <c r="F508">
        <f t="shared" ca="1" si="53"/>
        <v>31</v>
      </c>
      <c r="G508">
        <f t="shared" ca="1" si="54"/>
        <v>32</v>
      </c>
      <c r="M508">
        <v>52</v>
      </c>
      <c r="N508">
        <v>0.65700000000000003</v>
      </c>
    </row>
    <row r="509" spans="1:14">
      <c r="A509" s="54">
        <f>formulas!O596</f>
        <v>0</v>
      </c>
      <c r="B509" s="33">
        <f t="shared" ca="1" si="50"/>
        <v>32</v>
      </c>
      <c r="C509">
        <f t="shared" si="51"/>
        <v>486</v>
      </c>
      <c r="D509">
        <f t="shared" ca="1" si="49"/>
        <v>-3.3000000000000002E-2</v>
      </c>
      <c r="E509">
        <f t="shared" ca="1" si="52"/>
        <v>0</v>
      </c>
      <c r="F509">
        <f t="shared" ca="1" si="53"/>
        <v>31</v>
      </c>
      <c r="G509">
        <f t="shared" ca="1" si="54"/>
        <v>32</v>
      </c>
      <c r="M509">
        <v>53</v>
      </c>
      <c r="N509">
        <v>0.69099999999999995</v>
      </c>
    </row>
    <row r="510" spans="1:14">
      <c r="A510" s="54">
        <f>formulas!O597</f>
        <v>0</v>
      </c>
      <c r="B510" s="33">
        <f t="shared" ca="1" si="50"/>
        <v>32</v>
      </c>
      <c r="C510">
        <f t="shared" si="51"/>
        <v>486</v>
      </c>
      <c r="D510">
        <f t="shared" ca="1" si="49"/>
        <v>-3.3000000000000002E-2</v>
      </c>
      <c r="E510">
        <f t="shared" ca="1" si="52"/>
        <v>0</v>
      </c>
      <c r="F510">
        <f t="shared" ca="1" si="53"/>
        <v>31</v>
      </c>
      <c r="G510">
        <f t="shared" ca="1" si="54"/>
        <v>32</v>
      </c>
      <c r="M510">
        <v>54</v>
      </c>
      <c r="N510">
        <v>0.72399999999999998</v>
      </c>
    </row>
    <row r="511" spans="1:14">
      <c r="A511" s="54">
        <f>formulas!O598</f>
        <v>0</v>
      </c>
      <c r="B511" s="33">
        <f t="shared" ca="1" si="50"/>
        <v>32</v>
      </c>
      <c r="C511">
        <f t="shared" si="51"/>
        <v>486</v>
      </c>
      <c r="D511">
        <f t="shared" ca="1" si="49"/>
        <v>-3.3000000000000002E-2</v>
      </c>
      <c r="E511">
        <f t="shared" ca="1" si="52"/>
        <v>0</v>
      </c>
      <c r="F511">
        <f t="shared" ca="1" si="53"/>
        <v>31</v>
      </c>
      <c r="G511">
        <f t="shared" ca="1" si="54"/>
        <v>32</v>
      </c>
      <c r="M511">
        <v>55</v>
      </c>
      <c r="N511">
        <v>0.75700000000000001</v>
      </c>
    </row>
    <row r="512" spans="1:14">
      <c r="A512" s="54">
        <f>formulas!O599</f>
        <v>0</v>
      </c>
      <c r="B512" s="33">
        <f t="shared" ca="1" si="50"/>
        <v>32</v>
      </c>
      <c r="C512">
        <f t="shared" si="51"/>
        <v>486</v>
      </c>
      <c r="D512">
        <f t="shared" ca="1" si="49"/>
        <v>-3.3000000000000002E-2</v>
      </c>
      <c r="E512">
        <f t="shared" ca="1" si="52"/>
        <v>0</v>
      </c>
      <c r="F512">
        <f t="shared" ca="1" si="53"/>
        <v>31</v>
      </c>
      <c r="G512">
        <f t="shared" ca="1" si="54"/>
        <v>32</v>
      </c>
      <c r="M512">
        <v>56</v>
      </c>
      <c r="N512">
        <v>0.79</v>
      </c>
    </row>
    <row r="513" spans="1:14">
      <c r="A513" s="54">
        <f>formulas!O600</f>
        <v>0</v>
      </c>
      <c r="B513" s="33">
        <f t="shared" ca="1" si="50"/>
        <v>32</v>
      </c>
      <c r="C513">
        <f t="shared" si="51"/>
        <v>486</v>
      </c>
      <c r="D513">
        <f t="shared" ca="1" si="49"/>
        <v>-3.3000000000000002E-2</v>
      </c>
      <c r="E513">
        <f t="shared" ca="1" si="52"/>
        <v>0</v>
      </c>
      <c r="F513">
        <f t="shared" ca="1" si="53"/>
        <v>31</v>
      </c>
      <c r="G513">
        <f t="shared" ca="1" si="54"/>
        <v>32</v>
      </c>
      <c r="M513">
        <v>57</v>
      </c>
      <c r="N513">
        <v>0.82399999999999995</v>
      </c>
    </row>
    <row r="514" spans="1:14">
      <c r="A514" s="54">
        <f>formulas!O601</f>
        <v>0</v>
      </c>
      <c r="B514" s="33">
        <f t="shared" ca="1" si="50"/>
        <v>32</v>
      </c>
      <c r="C514">
        <f t="shared" si="51"/>
        <v>486</v>
      </c>
      <c r="D514">
        <f t="shared" ca="1" si="49"/>
        <v>-3.3000000000000002E-2</v>
      </c>
      <c r="E514">
        <f t="shared" ca="1" si="52"/>
        <v>0</v>
      </c>
      <c r="F514">
        <f t="shared" ca="1" si="53"/>
        <v>31</v>
      </c>
      <c r="G514">
        <f t="shared" ca="1" si="54"/>
        <v>32</v>
      </c>
      <c r="M514">
        <v>58</v>
      </c>
      <c r="N514">
        <v>0.85699999999999998</v>
      </c>
    </row>
    <row r="515" spans="1:14">
      <c r="A515" s="54">
        <f>formulas!O602</f>
        <v>0</v>
      </c>
      <c r="B515" s="33">
        <f t="shared" ca="1" si="50"/>
        <v>32</v>
      </c>
      <c r="C515">
        <f t="shared" si="51"/>
        <v>486</v>
      </c>
      <c r="D515">
        <f t="shared" ref="D515:D578" ca="1" si="55">INDIRECT(ADDRESS(C515+1,14))</f>
        <v>-3.3000000000000002E-2</v>
      </c>
      <c r="E515">
        <f t="shared" ca="1" si="52"/>
        <v>0</v>
      </c>
      <c r="F515">
        <f t="shared" ca="1" si="53"/>
        <v>31</v>
      </c>
      <c r="G515">
        <f t="shared" ca="1" si="54"/>
        <v>32</v>
      </c>
      <c r="M515">
        <v>59</v>
      </c>
      <c r="N515">
        <v>0.89</v>
      </c>
    </row>
    <row r="516" spans="1:14">
      <c r="A516" s="54">
        <f>formulas!O603</f>
        <v>0</v>
      </c>
      <c r="B516" s="33">
        <f t="shared" ca="1" si="50"/>
        <v>32</v>
      </c>
      <c r="C516">
        <f t="shared" si="51"/>
        <v>486</v>
      </c>
      <c r="D516">
        <f t="shared" ca="1" si="55"/>
        <v>-3.3000000000000002E-2</v>
      </c>
      <c r="E516">
        <f t="shared" ca="1" si="52"/>
        <v>0</v>
      </c>
      <c r="F516">
        <f t="shared" ca="1" si="53"/>
        <v>31</v>
      </c>
      <c r="G516">
        <f t="shared" ca="1" si="54"/>
        <v>32</v>
      </c>
      <c r="M516">
        <v>60</v>
      </c>
      <c r="N516">
        <v>0.92400000000000004</v>
      </c>
    </row>
    <row r="517" spans="1:14">
      <c r="A517" s="54">
        <f>formulas!O604</f>
        <v>0</v>
      </c>
      <c r="B517" s="33">
        <f t="shared" ca="1" si="50"/>
        <v>32</v>
      </c>
      <c r="C517">
        <f t="shared" si="51"/>
        <v>486</v>
      </c>
      <c r="D517">
        <f t="shared" ca="1" si="55"/>
        <v>-3.3000000000000002E-2</v>
      </c>
      <c r="E517">
        <f t="shared" ca="1" si="52"/>
        <v>0</v>
      </c>
      <c r="F517">
        <f t="shared" ca="1" si="53"/>
        <v>31</v>
      </c>
      <c r="G517">
        <f t="shared" ca="1" si="54"/>
        <v>32</v>
      </c>
      <c r="M517">
        <v>61</v>
      </c>
      <c r="N517">
        <v>0.95699999999999996</v>
      </c>
    </row>
    <row r="518" spans="1:14">
      <c r="A518" s="54">
        <f>formulas!O605</f>
        <v>0</v>
      </c>
      <c r="B518" s="33">
        <f t="shared" ca="1" si="50"/>
        <v>32</v>
      </c>
      <c r="C518">
        <f t="shared" si="51"/>
        <v>486</v>
      </c>
      <c r="D518">
        <f t="shared" ca="1" si="55"/>
        <v>-3.3000000000000002E-2</v>
      </c>
      <c r="E518">
        <f t="shared" ca="1" si="52"/>
        <v>0</v>
      </c>
      <c r="F518">
        <f t="shared" ca="1" si="53"/>
        <v>31</v>
      </c>
      <c r="G518">
        <f t="shared" ca="1" si="54"/>
        <v>32</v>
      </c>
      <c r="M518">
        <v>62</v>
      </c>
      <c r="N518">
        <v>0.99</v>
      </c>
    </row>
    <row r="519" spans="1:14">
      <c r="A519" s="54">
        <f>formulas!O606</f>
        <v>0</v>
      </c>
      <c r="B519" s="33">
        <f t="shared" ca="1" si="50"/>
        <v>32</v>
      </c>
      <c r="C519">
        <f t="shared" si="51"/>
        <v>486</v>
      </c>
      <c r="D519">
        <f t="shared" ca="1" si="55"/>
        <v>-3.3000000000000002E-2</v>
      </c>
      <c r="E519">
        <f t="shared" ca="1" si="52"/>
        <v>0</v>
      </c>
      <c r="F519">
        <f t="shared" ca="1" si="53"/>
        <v>31</v>
      </c>
      <c r="G519">
        <f t="shared" ca="1" si="54"/>
        <v>32</v>
      </c>
      <c r="M519">
        <v>63</v>
      </c>
      <c r="N519">
        <v>1.024</v>
      </c>
    </row>
    <row r="520" spans="1:14">
      <c r="A520" s="54">
        <f>formulas!O607</f>
        <v>0</v>
      </c>
      <c r="B520" s="33">
        <f t="shared" ca="1" si="50"/>
        <v>32</v>
      </c>
      <c r="C520">
        <f t="shared" si="51"/>
        <v>486</v>
      </c>
      <c r="D520">
        <f t="shared" ca="1" si="55"/>
        <v>-3.3000000000000002E-2</v>
      </c>
      <c r="E520">
        <f t="shared" ca="1" si="52"/>
        <v>0</v>
      </c>
      <c r="F520">
        <f t="shared" ca="1" si="53"/>
        <v>31</v>
      </c>
      <c r="G520">
        <f t="shared" ca="1" si="54"/>
        <v>32</v>
      </c>
      <c r="M520">
        <v>64</v>
      </c>
      <c r="N520">
        <v>1.0569999999999999</v>
      </c>
    </row>
    <row r="521" spans="1:14">
      <c r="A521" s="54">
        <f>formulas!O608</f>
        <v>0</v>
      </c>
      <c r="B521" s="33">
        <f t="shared" ca="1" si="50"/>
        <v>32</v>
      </c>
      <c r="C521">
        <f t="shared" si="51"/>
        <v>486</v>
      </c>
      <c r="D521">
        <f t="shared" ca="1" si="55"/>
        <v>-3.3000000000000002E-2</v>
      </c>
      <c r="E521">
        <f t="shared" ca="1" si="52"/>
        <v>0</v>
      </c>
      <c r="F521">
        <f t="shared" ca="1" si="53"/>
        <v>31</v>
      </c>
      <c r="G521">
        <f t="shared" ca="1" si="54"/>
        <v>32</v>
      </c>
      <c r="M521">
        <v>65</v>
      </c>
      <c r="N521">
        <v>1.091</v>
      </c>
    </row>
    <row r="522" spans="1:14">
      <c r="A522" s="54">
        <f>formulas!O609</f>
        <v>0</v>
      </c>
      <c r="B522" s="33">
        <f t="shared" ca="1" si="50"/>
        <v>32</v>
      </c>
      <c r="C522">
        <f t="shared" si="51"/>
        <v>486</v>
      </c>
      <c r="D522">
        <f t="shared" ca="1" si="55"/>
        <v>-3.3000000000000002E-2</v>
      </c>
      <c r="E522">
        <f t="shared" ca="1" si="52"/>
        <v>0</v>
      </c>
      <c r="F522">
        <f t="shared" ca="1" si="53"/>
        <v>31</v>
      </c>
      <c r="G522">
        <f t="shared" ca="1" si="54"/>
        <v>32</v>
      </c>
      <c r="M522">
        <v>66</v>
      </c>
      <c r="N522">
        <v>1.1240000000000001</v>
      </c>
    </row>
    <row r="523" spans="1:14">
      <c r="A523" s="54">
        <f>formulas!O610</f>
        <v>0</v>
      </c>
      <c r="B523" s="33">
        <f t="shared" ca="1" si="50"/>
        <v>32</v>
      </c>
      <c r="C523">
        <f t="shared" si="51"/>
        <v>486</v>
      </c>
      <c r="D523">
        <f t="shared" ca="1" si="55"/>
        <v>-3.3000000000000002E-2</v>
      </c>
      <c r="E523">
        <f t="shared" ca="1" si="52"/>
        <v>0</v>
      </c>
      <c r="F523">
        <f t="shared" ca="1" si="53"/>
        <v>31</v>
      </c>
      <c r="G523">
        <f t="shared" ca="1" si="54"/>
        <v>32</v>
      </c>
      <c r="M523">
        <v>67</v>
      </c>
      <c r="N523">
        <v>1.1579999999999999</v>
      </c>
    </row>
    <row r="524" spans="1:14">
      <c r="A524" s="54">
        <f>formulas!O611</f>
        <v>0</v>
      </c>
      <c r="B524" s="33">
        <f t="shared" ca="1" si="50"/>
        <v>32</v>
      </c>
      <c r="C524">
        <f t="shared" si="51"/>
        <v>486</v>
      </c>
      <c r="D524">
        <f t="shared" ca="1" si="55"/>
        <v>-3.3000000000000002E-2</v>
      </c>
      <c r="E524">
        <f t="shared" ca="1" si="52"/>
        <v>0</v>
      </c>
      <c r="F524">
        <f t="shared" ca="1" si="53"/>
        <v>31</v>
      </c>
      <c r="G524">
        <f t="shared" ca="1" si="54"/>
        <v>32</v>
      </c>
      <c r="M524">
        <v>68</v>
      </c>
      <c r="N524">
        <v>1.1919999999999999</v>
      </c>
    </row>
    <row r="525" spans="1:14">
      <c r="A525" s="54">
        <f>formulas!O612</f>
        <v>0</v>
      </c>
      <c r="B525" s="33">
        <f t="shared" ca="1" si="50"/>
        <v>32</v>
      </c>
      <c r="C525">
        <f t="shared" si="51"/>
        <v>486</v>
      </c>
      <c r="D525">
        <f t="shared" ca="1" si="55"/>
        <v>-3.3000000000000002E-2</v>
      </c>
      <c r="E525">
        <f t="shared" ca="1" si="52"/>
        <v>0</v>
      </c>
      <c r="F525">
        <f t="shared" ca="1" si="53"/>
        <v>31</v>
      </c>
      <c r="G525">
        <f t="shared" ca="1" si="54"/>
        <v>32</v>
      </c>
      <c r="M525">
        <v>69</v>
      </c>
      <c r="N525">
        <v>1.2250000000000001</v>
      </c>
    </row>
    <row r="526" spans="1:14">
      <c r="A526" s="54">
        <f>formulas!O613</f>
        <v>0</v>
      </c>
      <c r="B526" s="33">
        <f t="shared" ca="1" si="50"/>
        <v>32</v>
      </c>
      <c r="C526">
        <f t="shared" si="51"/>
        <v>486</v>
      </c>
      <c r="D526">
        <f t="shared" ca="1" si="55"/>
        <v>-3.3000000000000002E-2</v>
      </c>
      <c r="E526">
        <f t="shared" ca="1" si="52"/>
        <v>0</v>
      </c>
      <c r="F526">
        <f t="shared" ca="1" si="53"/>
        <v>31</v>
      </c>
      <c r="G526">
        <f t="shared" ca="1" si="54"/>
        <v>32</v>
      </c>
      <c r="M526">
        <v>70</v>
      </c>
      <c r="N526">
        <v>1.2589999999999999</v>
      </c>
    </row>
    <row r="527" spans="1:14">
      <c r="A527" s="54">
        <f>formulas!O614</f>
        <v>0</v>
      </c>
      <c r="B527" s="33">
        <f t="shared" ca="1" si="50"/>
        <v>32</v>
      </c>
      <c r="C527">
        <f t="shared" si="51"/>
        <v>486</v>
      </c>
      <c r="D527">
        <f t="shared" ca="1" si="55"/>
        <v>-3.3000000000000002E-2</v>
      </c>
      <c r="E527">
        <f t="shared" ca="1" si="52"/>
        <v>0</v>
      </c>
      <c r="F527">
        <f t="shared" ca="1" si="53"/>
        <v>31</v>
      </c>
      <c r="G527">
        <f t="shared" ca="1" si="54"/>
        <v>32</v>
      </c>
      <c r="M527">
        <v>71</v>
      </c>
      <c r="N527">
        <v>1.292</v>
      </c>
    </row>
    <row r="528" spans="1:14">
      <c r="A528" s="54">
        <f>formulas!O615</f>
        <v>0</v>
      </c>
      <c r="B528" s="33">
        <f t="shared" ca="1" si="50"/>
        <v>32</v>
      </c>
      <c r="C528">
        <f t="shared" si="51"/>
        <v>486</v>
      </c>
      <c r="D528">
        <f t="shared" ca="1" si="55"/>
        <v>-3.3000000000000002E-2</v>
      </c>
      <c r="E528">
        <f t="shared" ca="1" si="52"/>
        <v>0</v>
      </c>
      <c r="F528">
        <f t="shared" ca="1" si="53"/>
        <v>31</v>
      </c>
      <c r="G528">
        <f t="shared" ca="1" si="54"/>
        <v>32</v>
      </c>
      <c r="M528">
        <v>72</v>
      </c>
      <c r="N528">
        <v>1.3260000000000001</v>
      </c>
    </row>
    <row r="529" spans="1:14">
      <c r="A529" s="54">
        <f>formulas!O616</f>
        <v>0</v>
      </c>
      <c r="B529" s="33">
        <f t="shared" ca="1" si="50"/>
        <v>32</v>
      </c>
      <c r="C529">
        <f t="shared" si="51"/>
        <v>486</v>
      </c>
      <c r="D529">
        <f t="shared" ca="1" si="55"/>
        <v>-3.3000000000000002E-2</v>
      </c>
      <c r="E529">
        <f t="shared" ca="1" si="52"/>
        <v>0</v>
      </c>
      <c r="F529">
        <f t="shared" ca="1" si="53"/>
        <v>31</v>
      </c>
      <c r="G529">
        <f t="shared" ca="1" si="54"/>
        <v>32</v>
      </c>
      <c r="M529">
        <v>73</v>
      </c>
      <c r="N529">
        <v>1.36</v>
      </c>
    </row>
    <row r="530" spans="1:14">
      <c r="A530" s="54">
        <f>formulas!O617</f>
        <v>0</v>
      </c>
      <c r="B530" s="33">
        <f t="shared" ca="1" si="50"/>
        <v>32</v>
      </c>
      <c r="C530">
        <f t="shared" si="51"/>
        <v>486</v>
      </c>
      <c r="D530">
        <f t="shared" ca="1" si="55"/>
        <v>-3.3000000000000002E-2</v>
      </c>
      <c r="E530">
        <f t="shared" ca="1" si="52"/>
        <v>0</v>
      </c>
      <c r="F530">
        <f t="shared" ca="1" si="53"/>
        <v>31</v>
      </c>
      <c r="G530">
        <f t="shared" ca="1" si="54"/>
        <v>32</v>
      </c>
      <c r="M530">
        <v>74</v>
      </c>
      <c r="N530">
        <v>1.3939999999999999</v>
      </c>
    </row>
    <row r="531" spans="1:14">
      <c r="A531" s="54">
        <f>formulas!O618</f>
        <v>0</v>
      </c>
      <c r="B531" s="33">
        <f t="shared" ca="1" si="50"/>
        <v>32</v>
      </c>
      <c r="C531">
        <f t="shared" si="51"/>
        <v>486</v>
      </c>
      <c r="D531">
        <f t="shared" ca="1" si="55"/>
        <v>-3.3000000000000002E-2</v>
      </c>
      <c r="E531">
        <f t="shared" ca="1" si="52"/>
        <v>0</v>
      </c>
      <c r="F531">
        <f t="shared" ca="1" si="53"/>
        <v>31</v>
      </c>
      <c r="G531">
        <f t="shared" ca="1" si="54"/>
        <v>32</v>
      </c>
      <c r="M531">
        <v>75</v>
      </c>
      <c r="N531">
        <v>1.427</v>
      </c>
    </row>
    <row r="532" spans="1:14">
      <c r="A532" s="54">
        <f>formulas!O619</f>
        <v>0</v>
      </c>
      <c r="B532" s="33">
        <f t="shared" ca="1" si="50"/>
        <v>32</v>
      </c>
      <c r="C532">
        <f t="shared" si="51"/>
        <v>486</v>
      </c>
      <c r="D532">
        <f t="shared" ca="1" si="55"/>
        <v>-3.3000000000000002E-2</v>
      </c>
      <c r="E532">
        <f t="shared" ca="1" si="52"/>
        <v>0</v>
      </c>
      <c r="F532">
        <f t="shared" ca="1" si="53"/>
        <v>31</v>
      </c>
      <c r="G532">
        <f t="shared" ca="1" si="54"/>
        <v>32</v>
      </c>
      <c r="M532">
        <v>76</v>
      </c>
      <c r="N532">
        <v>1.4610000000000001</v>
      </c>
    </row>
    <row r="533" spans="1:14">
      <c r="A533" s="54">
        <f>formulas!O620</f>
        <v>0</v>
      </c>
      <c r="B533" s="33">
        <f t="shared" ca="1" si="50"/>
        <v>32</v>
      </c>
      <c r="C533">
        <f t="shared" si="51"/>
        <v>486</v>
      </c>
      <c r="D533">
        <f t="shared" ca="1" si="55"/>
        <v>-3.3000000000000002E-2</v>
      </c>
      <c r="E533">
        <f t="shared" ca="1" si="52"/>
        <v>0</v>
      </c>
      <c r="F533">
        <f t="shared" ca="1" si="53"/>
        <v>31</v>
      </c>
      <c r="G533">
        <f t="shared" ca="1" si="54"/>
        <v>32</v>
      </c>
      <c r="M533">
        <v>77</v>
      </c>
      <c r="N533">
        <v>1.4950000000000001</v>
      </c>
    </row>
    <row r="534" spans="1:14">
      <c r="A534" s="54">
        <f>formulas!O621</f>
        <v>0</v>
      </c>
      <c r="B534" s="33">
        <f t="shared" ca="1" si="50"/>
        <v>32</v>
      </c>
      <c r="C534">
        <f t="shared" si="51"/>
        <v>486</v>
      </c>
      <c r="D534">
        <f t="shared" ca="1" si="55"/>
        <v>-3.3000000000000002E-2</v>
      </c>
      <c r="E534">
        <f t="shared" ca="1" si="52"/>
        <v>0</v>
      </c>
      <c r="F534">
        <f t="shared" ca="1" si="53"/>
        <v>31</v>
      </c>
      <c r="G534">
        <f t="shared" ca="1" si="54"/>
        <v>32</v>
      </c>
      <c r="M534">
        <v>78</v>
      </c>
      <c r="N534">
        <v>1.5289999999999999</v>
      </c>
    </row>
    <row r="535" spans="1:14">
      <c r="A535" s="54">
        <f>formulas!O622</f>
        <v>0</v>
      </c>
      <c r="B535" s="33">
        <f t="shared" ca="1" si="50"/>
        <v>32</v>
      </c>
      <c r="C535">
        <f t="shared" si="51"/>
        <v>486</v>
      </c>
      <c r="D535">
        <f t="shared" ca="1" si="55"/>
        <v>-3.3000000000000002E-2</v>
      </c>
      <c r="E535">
        <f t="shared" ca="1" si="52"/>
        <v>0</v>
      </c>
      <c r="F535">
        <f t="shared" ca="1" si="53"/>
        <v>31</v>
      </c>
      <c r="G535">
        <f t="shared" ca="1" si="54"/>
        <v>32</v>
      </c>
      <c r="M535">
        <v>79</v>
      </c>
      <c r="N535">
        <v>1.5629999999999999</v>
      </c>
    </row>
    <row r="536" spans="1:14">
      <c r="A536" s="54">
        <f>formulas!O623</f>
        <v>0</v>
      </c>
      <c r="B536" s="33">
        <f t="shared" ca="1" si="50"/>
        <v>32</v>
      </c>
      <c r="C536">
        <f t="shared" si="51"/>
        <v>486</v>
      </c>
      <c r="D536">
        <f t="shared" ca="1" si="55"/>
        <v>-3.3000000000000002E-2</v>
      </c>
      <c r="E536">
        <f t="shared" ca="1" si="52"/>
        <v>0</v>
      </c>
      <c r="F536">
        <f t="shared" ca="1" si="53"/>
        <v>31</v>
      </c>
      <c r="G536">
        <f t="shared" ca="1" si="54"/>
        <v>32</v>
      </c>
      <c r="M536">
        <v>80</v>
      </c>
      <c r="N536">
        <v>1.597</v>
      </c>
    </row>
    <row r="537" spans="1:14">
      <c r="A537" s="54">
        <f>formulas!O624</f>
        <v>0</v>
      </c>
      <c r="B537" s="33">
        <f t="shared" ca="1" si="50"/>
        <v>32</v>
      </c>
      <c r="C537">
        <f t="shared" si="51"/>
        <v>486</v>
      </c>
      <c r="D537">
        <f t="shared" ca="1" si="55"/>
        <v>-3.3000000000000002E-2</v>
      </c>
      <c r="E537">
        <f t="shared" ca="1" si="52"/>
        <v>0</v>
      </c>
      <c r="F537">
        <f t="shared" ca="1" si="53"/>
        <v>31</v>
      </c>
      <c r="G537">
        <f t="shared" ca="1" si="54"/>
        <v>32</v>
      </c>
      <c r="M537">
        <v>81</v>
      </c>
      <c r="N537">
        <v>1.631</v>
      </c>
    </row>
    <row r="538" spans="1:14">
      <c r="A538" s="54">
        <f>formulas!O625</f>
        <v>0</v>
      </c>
      <c r="B538" s="33">
        <f t="shared" ca="1" si="50"/>
        <v>32</v>
      </c>
      <c r="C538">
        <f t="shared" si="51"/>
        <v>486</v>
      </c>
      <c r="D538">
        <f t="shared" ca="1" si="55"/>
        <v>-3.3000000000000002E-2</v>
      </c>
      <c r="E538">
        <f t="shared" ca="1" si="52"/>
        <v>0</v>
      </c>
      <c r="F538">
        <f t="shared" ca="1" si="53"/>
        <v>31</v>
      </c>
      <c r="G538">
        <f t="shared" ca="1" si="54"/>
        <v>32</v>
      </c>
      <c r="M538">
        <v>82</v>
      </c>
      <c r="N538">
        <v>1.665</v>
      </c>
    </row>
    <row r="539" spans="1:14">
      <c r="A539" s="54">
        <f>formulas!O626</f>
        <v>0</v>
      </c>
      <c r="B539" s="33">
        <f t="shared" ca="1" si="50"/>
        <v>32</v>
      </c>
      <c r="C539">
        <f t="shared" si="51"/>
        <v>486</v>
      </c>
      <c r="D539">
        <f t="shared" ca="1" si="55"/>
        <v>-3.3000000000000002E-2</v>
      </c>
      <c r="E539">
        <f t="shared" ca="1" si="52"/>
        <v>0</v>
      </c>
      <c r="F539">
        <f t="shared" ca="1" si="53"/>
        <v>31</v>
      </c>
      <c r="G539">
        <f t="shared" ca="1" si="54"/>
        <v>32</v>
      </c>
      <c r="M539">
        <v>83</v>
      </c>
      <c r="N539">
        <v>1.6990000000000001</v>
      </c>
    </row>
    <row r="540" spans="1:14">
      <c r="A540" s="54">
        <f>formulas!O627</f>
        <v>0</v>
      </c>
      <c r="B540" s="33">
        <f t="shared" ca="1" si="50"/>
        <v>32</v>
      </c>
      <c r="C540">
        <f t="shared" si="51"/>
        <v>486</v>
      </c>
      <c r="D540">
        <f t="shared" ca="1" si="55"/>
        <v>-3.3000000000000002E-2</v>
      </c>
      <c r="E540">
        <f t="shared" ca="1" si="52"/>
        <v>0</v>
      </c>
      <c r="F540">
        <f t="shared" ca="1" si="53"/>
        <v>31</v>
      </c>
      <c r="G540">
        <f t="shared" ca="1" si="54"/>
        <v>32</v>
      </c>
      <c r="M540">
        <v>84</v>
      </c>
      <c r="N540">
        <v>1.7330000000000001</v>
      </c>
    </row>
    <row r="541" spans="1:14">
      <c r="A541" s="54">
        <f>formulas!O628</f>
        <v>0</v>
      </c>
      <c r="B541" s="33">
        <f t="shared" ca="1" si="50"/>
        <v>32</v>
      </c>
      <c r="C541">
        <f t="shared" si="51"/>
        <v>486</v>
      </c>
      <c r="D541">
        <f t="shared" ca="1" si="55"/>
        <v>-3.3000000000000002E-2</v>
      </c>
      <c r="E541">
        <f t="shared" ca="1" si="52"/>
        <v>0</v>
      </c>
      <c r="F541">
        <f t="shared" ca="1" si="53"/>
        <v>31</v>
      </c>
      <c r="G541">
        <f t="shared" ca="1" si="54"/>
        <v>32</v>
      </c>
      <c r="M541">
        <v>85</v>
      </c>
      <c r="N541">
        <v>1.7669999999999999</v>
      </c>
    </row>
    <row r="542" spans="1:14">
      <c r="A542" s="54">
        <f>formulas!O629</f>
        <v>0</v>
      </c>
      <c r="B542" s="33">
        <f t="shared" ca="1" si="50"/>
        <v>32</v>
      </c>
      <c r="C542">
        <f t="shared" si="51"/>
        <v>486</v>
      </c>
      <c r="D542">
        <f t="shared" ca="1" si="55"/>
        <v>-3.3000000000000002E-2</v>
      </c>
      <c r="E542">
        <f t="shared" ca="1" si="52"/>
        <v>0</v>
      </c>
      <c r="F542">
        <f t="shared" ca="1" si="53"/>
        <v>31</v>
      </c>
      <c r="G542">
        <f t="shared" ca="1" si="54"/>
        <v>32</v>
      </c>
      <c r="M542">
        <v>86</v>
      </c>
      <c r="N542">
        <v>1.8009999999999999</v>
      </c>
    </row>
    <row r="543" spans="1:14">
      <c r="A543" s="54">
        <f>formulas!O630</f>
        <v>0</v>
      </c>
      <c r="B543" s="33">
        <f t="shared" ca="1" si="50"/>
        <v>32</v>
      </c>
      <c r="C543">
        <f t="shared" si="51"/>
        <v>486</v>
      </c>
      <c r="D543">
        <f t="shared" ca="1" si="55"/>
        <v>-3.3000000000000002E-2</v>
      </c>
      <c r="E543">
        <f t="shared" ca="1" si="52"/>
        <v>0</v>
      </c>
      <c r="F543">
        <f t="shared" ca="1" si="53"/>
        <v>31</v>
      </c>
      <c r="G543">
        <f t="shared" ca="1" si="54"/>
        <v>32</v>
      </c>
      <c r="M543">
        <v>87</v>
      </c>
      <c r="N543">
        <v>1.835</v>
      </c>
    </row>
    <row r="544" spans="1:14">
      <c r="A544" s="54">
        <f>formulas!O631</f>
        <v>0</v>
      </c>
      <c r="B544" s="33">
        <f t="shared" ca="1" si="50"/>
        <v>32</v>
      </c>
      <c r="C544">
        <f t="shared" si="51"/>
        <v>486</v>
      </c>
      <c r="D544">
        <f t="shared" ca="1" si="55"/>
        <v>-3.3000000000000002E-2</v>
      </c>
      <c r="E544">
        <f t="shared" ca="1" si="52"/>
        <v>0</v>
      </c>
      <c r="F544">
        <f t="shared" ca="1" si="53"/>
        <v>31</v>
      </c>
      <c r="G544">
        <f t="shared" ca="1" si="54"/>
        <v>32</v>
      </c>
      <c r="M544">
        <v>88</v>
      </c>
      <c r="N544">
        <v>1.869</v>
      </c>
    </row>
    <row r="545" spans="1:14">
      <c r="A545" s="54">
        <f>formulas!O632</f>
        <v>0</v>
      </c>
      <c r="B545" s="33">
        <f t="shared" ca="1" si="50"/>
        <v>32</v>
      </c>
      <c r="C545">
        <f t="shared" si="51"/>
        <v>486</v>
      </c>
      <c r="D545">
        <f t="shared" ca="1" si="55"/>
        <v>-3.3000000000000002E-2</v>
      </c>
      <c r="E545">
        <f t="shared" ca="1" si="52"/>
        <v>0</v>
      </c>
      <c r="F545">
        <f t="shared" ca="1" si="53"/>
        <v>31</v>
      </c>
      <c r="G545">
        <f t="shared" ca="1" si="54"/>
        <v>32</v>
      </c>
      <c r="M545">
        <v>89</v>
      </c>
      <c r="N545">
        <v>1.9039999999999999</v>
      </c>
    </row>
    <row r="546" spans="1:14">
      <c r="A546" s="54">
        <f>formulas!O633</f>
        <v>0</v>
      </c>
      <c r="B546" s="33">
        <f t="shared" ca="1" si="50"/>
        <v>32</v>
      </c>
      <c r="C546">
        <f t="shared" si="51"/>
        <v>486</v>
      </c>
      <c r="D546">
        <f t="shared" ca="1" si="55"/>
        <v>-3.3000000000000002E-2</v>
      </c>
      <c r="E546">
        <f t="shared" ca="1" si="52"/>
        <v>0</v>
      </c>
      <c r="F546">
        <f t="shared" ca="1" si="53"/>
        <v>31</v>
      </c>
      <c r="G546">
        <f t="shared" ca="1" si="54"/>
        <v>32</v>
      </c>
      <c r="M546">
        <v>90</v>
      </c>
      <c r="N546">
        <v>1.9379999999999999</v>
      </c>
    </row>
    <row r="547" spans="1:14">
      <c r="A547" s="54">
        <f>formulas!O634</f>
        <v>0</v>
      </c>
      <c r="B547" s="33">
        <f t="shared" ca="1" si="50"/>
        <v>32</v>
      </c>
      <c r="C547">
        <f t="shared" si="51"/>
        <v>486</v>
      </c>
      <c r="D547">
        <f t="shared" ca="1" si="55"/>
        <v>-3.3000000000000002E-2</v>
      </c>
      <c r="E547">
        <f t="shared" ca="1" si="52"/>
        <v>0</v>
      </c>
      <c r="F547">
        <f t="shared" ca="1" si="53"/>
        <v>31</v>
      </c>
      <c r="G547">
        <f t="shared" ca="1" si="54"/>
        <v>32</v>
      </c>
      <c r="M547">
        <v>91</v>
      </c>
      <c r="N547">
        <v>1.972</v>
      </c>
    </row>
    <row r="548" spans="1:14">
      <c r="A548" s="54">
        <f>formulas!O635</f>
        <v>0</v>
      </c>
      <c r="B548" s="33">
        <f t="shared" ca="1" si="50"/>
        <v>32</v>
      </c>
      <c r="C548">
        <f t="shared" si="51"/>
        <v>486</v>
      </c>
      <c r="D548">
        <f t="shared" ca="1" si="55"/>
        <v>-3.3000000000000002E-2</v>
      </c>
      <c r="E548">
        <f t="shared" ca="1" si="52"/>
        <v>0</v>
      </c>
      <c r="F548">
        <f t="shared" ca="1" si="53"/>
        <v>31</v>
      </c>
      <c r="G548">
        <f t="shared" ca="1" si="54"/>
        <v>32</v>
      </c>
      <c r="M548">
        <v>92</v>
      </c>
      <c r="N548">
        <v>2.0059999999999998</v>
      </c>
    </row>
    <row r="549" spans="1:14">
      <c r="A549" s="54">
        <f>formulas!O636</f>
        <v>0</v>
      </c>
      <c r="B549" s="33">
        <f t="shared" ca="1" si="50"/>
        <v>32</v>
      </c>
      <c r="C549">
        <f t="shared" si="51"/>
        <v>486</v>
      </c>
      <c r="D549">
        <f t="shared" ca="1" si="55"/>
        <v>-3.3000000000000002E-2</v>
      </c>
      <c r="E549">
        <f t="shared" ca="1" si="52"/>
        <v>0</v>
      </c>
      <c r="F549">
        <f t="shared" ca="1" si="53"/>
        <v>31</v>
      </c>
      <c r="G549">
        <f t="shared" ca="1" si="54"/>
        <v>32</v>
      </c>
      <c r="M549">
        <v>93</v>
      </c>
      <c r="N549">
        <v>2.0409999999999999</v>
      </c>
    </row>
    <row r="550" spans="1:14">
      <c r="A550" s="54">
        <f>formulas!O637</f>
        <v>0</v>
      </c>
      <c r="B550" s="33">
        <f t="shared" ca="1" si="50"/>
        <v>32</v>
      </c>
      <c r="C550">
        <f t="shared" si="51"/>
        <v>486</v>
      </c>
      <c r="D550">
        <f t="shared" ca="1" si="55"/>
        <v>-3.3000000000000002E-2</v>
      </c>
      <c r="E550">
        <f t="shared" ca="1" si="52"/>
        <v>0</v>
      </c>
      <c r="F550">
        <f t="shared" ca="1" si="53"/>
        <v>31</v>
      </c>
      <c r="G550">
        <f t="shared" ca="1" si="54"/>
        <v>32</v>
      </c>
      <c r="M550">
        <v>94</v>
      </c>
      <c r="N550">
        <v>2.0750000000000002</v>
      </c>
    </row>
    <row r="551" spans="1:14">
      <c r="A551" s="54">
        <f>formulas!O638</f>
        <v>0</v>
      </c>
      <c r="B551" s="33">
        <f t="shared" ca="1" si="50"/>
        <v>32</v>
      </c>
      <c r="C551">
        <f t="shared" si="51"/>
        <v>486</v>
      </c>
      <c r="D551">
        <f t="shared" ca="1" si="55"/>
        <v>-3.3000000000000002E-2</v>
      </c>
      <c r="E551">
        <f t="shared" ca="1" si="52"/>
        <v>0</v>
      </c>
      <c r="F551">
        <f t="shared" ca="1" si="53"/>
        <v>31</v>
      </c>
      <c r="G551">
        <f t="shared" ca="1" si="54"/>
        <v>32</v>
      </c>
      <c r="M551">
        <v>95</v>
      </c>
      <c r="N551">
        <v>2.109</v>
      </c>
    </row>
    <row r="552" spans="1:14">
      <c r="A552" s="54">
        <f>formulas!O639</f>
        <v>0</v>
      </c>
      <c r="B552" s="33">
        <f t="shared" ca="1" si="50"/>
        <v>32</v>
      </c>
      <c r="C552">
        <f t="shared" si="51"/>
        <v>486</v>
      </c>
      <c r="D552">
        <f t="shared" ca="1" si="55"/>
        <v>-3.3000000000000002E-2</v>
      </c>
      <c r="E552">
        <f t="shared" ca="1" si="52"/>
        <v>0</v>
      </c>
      <c r="F552">
        <f t="shared" ca="1" si="53"/>
        <v>31</v>
      </c>
      <c r="G552">
        <f t="shared" ca="1" si="54"/>
        <v>32</v>
      </c>
      <c r="M552">
        <v>96</v>
      </c>
      <c r="N552">
        <v>2.1440000000000001</v>
      </c>
    </row>
    <row r="553" spans="1:14">
      <c r="A553" s="54">
        <f>formulas!O640</f>
        <v>0</v>
      </c>
      <c r="B553" s="33">
        <f t="shared" ca="1" si="50"/>
        <v>32</v>
      </c>
      <c r="C553">
        <f t="shared" si="51"/>
        <v>486</v>
      </c>
      <c r="D553">
        <f t="shared" ca="1" si="55"/>
        <v>-3.3000000000000002E-2</v>
      </c>
      <c r="E553">
        <f t="shared" ca="1" si="52"/>
        <v>0</v>
      </c>
      <c r="F553">
        <f t="shared" ca="1" si="53"/>
        <v>31</v>
      </c>
      <c r="G553">
        <f t="shared" ca="1" si="54"/>
        <v>32</v>
      </c>
      <c r="M553">
        <v>97</v>
      </c>
      <c r="N553">
        <v>2.1779999999999999</v>
      </c>
    </row>
    <row r="554" spans="1:14">
      <c r="A554" s="54">
        <f>formulas!O641</f>
        <v>0</v>
      </c>
      <c r="B554" s="33">
        <f t="shared" ca="1" si="50"/>
        <v>32</v>
      </c>
      <c r="C554">
        <f t="shared" si="51"/>
        <v>486</v>
      </c>
      <c r="D554">
        <f t="shared" ca="1" si="55"/>
        <v>-3.3000000000000002E-2</v>
      </c>
      <c r="E554">
        <f t="shared" ca="1" si="52"/>
        <v>0</v>
      </c>
      <c r="F554">
        <f t="shared" ca="1" si="53"/>
        <v>31</v>
      </c>
      <c r="G554">
        <f t="shared" ca="1" si="54"/>
        <v>32</v>
      </c>
      <c r="M554">
        <v>98</v>
      </c>
      <c r="N554">
        <v>2.2120000000000002</v>
      </c>
    </row>
    <row r="555" spans="1:14">
      <c r="A555" s="54">
        <f>formulas!O642</f>
        <v>0</v>
      </c>
      <c r="B555" s="33">
        <f t="shared" ca="1" si="50"/>
        <v>32</v>
      </c>
      <c r="C555">
        <f t="shared" si="51"/>
        <v>486</v>
      </c>
      <c r="D555">
        <f t="shared" ca="1" si="55"/>
        <v>-3.3000000000000002E-2</v>
      </c>
      <c r="E555">
        <f t="shared" ca="1" si="52"/>
        <v>0</v>
      </c>
      <c r="F555">
        <f t="shared" ca="1" si="53"/>
        <v>31</v>
      </c>
      <c r="G555">
        <f t="shared" ca="1" si="54"/>
        <v>32</v>
      </c>
      <c r="M555">
        <v>99</v>
      </c>
      <c r="N555">
        <v>2.2469999999999999</v>
      </c>
    </row>
    <row r="556" spans="1:14">
      <c r="A556" s="54">
        <f>formulas!O643</f>
        <v>0</v>
      </c>
      <c r="B556" s="33">
        <f t="shared" ca="1" si="50"/>
        <v>32</v>
      </c>
      <c r="C556">
        <f t="shared" si="51"/>
        <v>486</v>
      </c>
      <c r="D556">
        <f t="shared" ca="1" si="55"/>
        <v>-3.3000000000000002E-2</v>
      </c>
      <c r="E556">
        <f t="shared" ca="1" si="52"/>
        <v>0</v>
      </c>
      <c r="F556">
        <f t="shared" ca="1" si="53"/>
        <v>31</v>
      </c>
      <c r="G556">
        <f t="shared" ca="1" si="54"/>
        <v>32</v>
      </c>
      <c r="M556">
        <v>100</v>
      </c>
      <c r="N556">
        <v>2.2810000000000001</v>
      </c>
    </row>
    <row r="557" spans="1:14">
      <c r="A557" s="54">
        <f>formulas!O644</f>
        <v>0</v>
      </c>
      <c r="B557" s="33">
        <f t="shared" ca="1" si="50"/>
        <v>32</v>
      </c>
      <c r="C557">
        <f t="shared" si="51"/>
        <v>486</v>
      </c>
      <c r="D557">
        <f t="shared" ca="1" si="55"/>
        <v>-3.3000000000000002E-2</v>
      </c>
      <c r="E557">
        <f t="shared" ca="1" si="52"/>
        <v>0</v>
      </c>
      <c r="F557">
        <f t="shared" ca="1" si="53"/>
        <v>31</v>
      </c>
      <c r="G557">
        <f t="shared" ca="1" si="54"/>
        <v>32</v>
      </c>
      <c r="M557">
        <v>101</v>
      </c>
      <c r="N557">
        <v>2.3159999999999998</v>
      </c>
    </row>
    <row r="558" spans="1:14">
      <c r="A558" s="54">
        <f>formulas!O645</f>
        <v>0</v>
      </c>
      <c r="B558" s="33">
        <f t="shared" ca="1" si="50"/>
        <v>32</v>
      </c>
      <c r="C558">
        <f t="shared" si="51"/>
        <v>486</v>
      </c>
      <c r="D558">
        <f t="shared" ca="1" si="55"/>
        <v>-3.3000000000000002E-2</v>
      </c>
      <c r="E558">
        <f t="shared" ca="1" si="52"/>
        <v>0</v>
      </c>
      <c r="F558">
        <f t="shared" ca="1" si="53"/>
        <v>31</v>
      </c>
      <c r="G558">
        <f t="shared" ca="1" si="54"/>
        <v>32</v>
      </c>
      <c r="M558">
        <v>102</v>
      </c>
      <c r="N558">
        <v>2.351</v>
      </c>
    </row>
    <row r="559" spans="1:14">
      <c r="A559" s="54">
        <f>formulas!O646</f>
        <v>0</v>
      </c>
      <c r="B559" s="33">
        <f t="shared" ca="1" si="50"/>
        <v>32</v>
      </c>
      <c r="C559">
        <f t="shared" si="51"/>
        <v>486</v>
      </c>
      <c r="D559">
        <f t="shared" ca="1" si="55"/>
        <v>-3.3000000000000002E-2</v>
      </c>
      <c r="E559">
        <f t="shared" ca="1" si="52"/>
        <v>0</v>
      </c>
      <c r="F559">
        <f t="shared" ca="1" si="53"/>
        <v>31</v>
      </c>
      <c r="G559">
        <f t="shared" ca="1" si="54"/>
        <v>32</v>
      </c>
      <c r="M559">
        <v>103</v>
      </c>
      <c r="N559">
        <v>2.3849999999999998</v>
      </c>
    </row>
    <row r="560" spans="1:14">
      <c r="A560" s="54">
        <f>formulas!O647</f>
        <v>0</v>
      </c>
      <c r="B560" s="33">
        <f t="shared" ca="1" si="50"/>
        <v>32</v>
      </c>
      <c r="C560">
        <f t="shared" si="51"/>
        <v>486</v>
      </c>
      <c r="D560">
        <f t="shared" ca="1" si="55"/>
        <v>-3.3000000000000002E-2</v>
      </c>
      <c r="E560">
        <f t="shared" ca="1" si="52"/>
        <v>0</v>
      </c>
      <c r="F560">
        <f t="shared" ca="1" si="53"/>
        <v>31</v>
      </c>
      <c r="G560">
        <f t="shared" ca="1" si="54"/>
        <v>32</v>
      </c>
      <c r="M560">
        <v>104</v>
      </c>
      <c r="N560">
        <v>2.42</v>
      </c>
    </row>
    <row r="561" spans="1:14">
      <c r="A561" s="54">
        <f>formulas!O648</f>
        <v>0</v>
      </c>
      <c r="B561" s="33">
        <f t="shared" ca="1" si="50"/>
        <v>32</v>
      </c>
      <c r="C561">
        <f t="shared" si="51"/>
        <v>486</v>
      </c>
      <c r="D561">
        <f t="shared" ca="1" si="55"/>
        <v>-3.3000000000000002E-2</v>
      </c>
      <c r="E561">
        <f t="shared" ca="1" si="52"/>
        <v>0</v>
      </c>
      <c r="F561">
        <f t="shared" ca="1" si="53"/>
        <v>31</v>
      </c>
      <c r="G561">
        <f t="shared" ca="1" si="54"/>
        <v>32</v>
      </c>
      <c r="M561">
        <v>105</v>
      </c>
      <c r="N561">
        <v>2.4540000000000002</v>
      </c>
    </row>
    <row r="562" spans="1:14">
      <c r="A562" s="54">
        <f>formulas!O649</f>
        <v>0</v>
      </c>
      <c r="B562" s="33">
        <f t="shared" ca="1" si="50"/>
        <v>32</v>
      </c>
      <c r="C562">
        <f t="shared" si="51"/>
        <v>486</v>
      </c>
      <c r="D562">
        <f t="shared" ca="1" si="55"/>
        <v>-3.3000000000000002E-2</v>
      </c>
      <c r="E562">
        <f t="shared" ca="1" si="52"/>
        <v>0</v>
      </c>
      <c r="F562">
        <f t="shared" ca="1" si="53"/>
        <v>31</v>
      </c>
      <c r="G562">
        <f t="shared" ca="1" si="54"/>
        <v>32</v>
      </c>
      <c r="M562">
        <v>106</v>
      </c>
      <c r="N562">
        <v>2.4889999999999999</v>
      </c>
    </row>
    <row r="563" spans="1:14">
      <c r="A563" s="54">
        <f>formulas!O650</f>
        <v>0</v>
      </c>
      <c r="B563" s="33">
        <f t="shared" ref="B563:B626" ca="1" si="56">(A563-D563)/(E563-D563)*(G563-F563)+F563</f>
        <v>32</v>
      </c>
      <c r="C563">
        <f t="shared" ref="C563:C626" si="57">COUNTIF($N$2:$N$25400,"&lt;"&amp;A563)</f>
        <v>486</v>
      </c>
      <c r="D563">
        <f t="shared" ca="1" si="55"/>
        <v>-3.3000000000000002E-2</v>
      </c>
      <c r="E563">
        <f t="shared" ref="E563:E626" ca="1" si="58">INDIRECT(ADDRESS(C563+2,14))</f>
        <v>0</v>
      </c>
      <c r="F563">
        <f t="shared" ref="F563:F626" ca="1" si="59">INDIRECT(ADDRESS(C563+1,13))</f>
        <v>31</v>
      </c>
      <c r="G563">
        <f t="shared" ref="G563:G626" ca="1" si="60">INDIRECT(ADDRESS(C563+2,13))</f>
        <v>32</v>
      </c>
      <c r="M563">
        <v>107</v>
      </c>
      <c r="N563">
        <v>2.524</v>
      </c>
    </row>
    <row r="564" spans="1:14">
      <c r="A564" s="54">
        <f>formulas!O651</f>
        <v>0</v>
      </c>
      <c r="B564" s="33">
        <f t="shared" ca="1" si="56"/>
        <v>32</v>
      </c>
      <c r="C564">
        <f t="shared" si="57"/>
        <v>486</v>
      </c>
      <c r="D564">
        <f t="shared" ca="1" si="55"/>
        <v>-3.3000000000000002E-2</v>
      </c>
      <c r="E564">
        <f t="shared" ca="1" si="58"/>
        <v>0</v>
      </c>
      <c r="F564">
        <f t="shared" ca="1" si="59"/>
        <v>31</v>
      </c>
      <c r="G564">
        <f t="shared" ca="1" si="60"/>
        <v>32</v>
      </c>
      <c r="M564">
        <v>108</v>
      </c>
      <c r="N564">
        <v>2.5579999999999998</v>
      </c>
    </row>
    <row r="565" spans="1:14">
      <c r="A565" s="54">
        <f>formulas!O652</f>
        <v>0</v>
      </c>
      <c r="B565" s="33">
        <f t="shared" ca="1" si="56"/>
        <v>32</v>
      </c>
      <c r="C565">
        <f t="shared" si="57"/>
        <v>486</v>
      </c>
      <c r="D565">
        <f t="shared" ca="1" si="55"/>
        <v>-3.3000000000000002E-2</v>
      </c>
      <c r="E565">
        <f t="shared" ca="1" si="58"/>
        <v>0</v>
      </c>
      <c r="F565">
        <f t="shared" ca="1" si="59"/>
        <v>31</v>
      </c>
      <c r="G565">
        <f t="shared" ca="1" si="60"/>
        <v>32</v>
      </c>
      <c r="M565">
        <v>109</v>
      </c>
      <c r="N565">
        <v>2.593</v>
      </c>
    </row>
    <row r="566" spans="1:14">
      <c r="A566" s="54">
        <f>formulas!O653</f>
        <v>0</v>
      </c>
      <c r="B566" s="33">
        <f t="shared" ca="1" si="56"/>
        <v>32</v>
      </c>
      <c r="C566">
        <f t="shared" si="57"/>
        <v>486</v>
      </c>
      <c r="D566">
        <f t="shared" ca="1" si="55"/>
        <v>-3.3000000000000002E-2</v>
      </c>
      <c r="E566">
        <f t="shared" ca="1" si="58"/>
        <v>0</v>
      </c>
      <c r="F566">
        <f t="shared" ca="1" si="59"/>
        <v>31</v>
      </c>
      <c r="G566">
        <f t="shared" ca="1" si="60"/>
        <v>32</v>
      </c>
      <c r="M566">
        <v>110</v>
      </c>
      <c r="N566">
        <v>2.6280000000000001</v>
      </c>
    </row>
    <row r="567" spans="1:14">
      <c r="A567" s="54">
        <f>formulas!O654</f>
        <v>0</v>
      </c>
      <c r="B567" s="33">
        <f t="shared" ca="1" si="56"/>
        <v>32</v>
      </c>
      <c r="C567">
        <f t="shared" si="57"/>
        <v>486</v>
      </c>
      <c r="D567">
        <f t="shared" ca="1" si="55"/>
        <v>-3.3000000000000002E-2</v>
      </c>
      <c r="E567">
        <f t="shared" ca="1" si="58"/>
        <v>0</v>
      </c>
      <c r="F567">
        <f t="shared" ca="1" si="59"/>
        <v>31</v>
      </c>
      <c r="G567">
        <f t="shared" ca="1" si="60"/>
        <v>32</v>
      </c>
      <c r="M567">
        <v>111</v>
      </c>
      <c r="N567">
        <v>2.6629999999999998</v>
      </c>
    </row>
    <row r="568" spans="1:14">
      <c r="A568" s="54">
        <f>formulas!O655</f>
        <v>0</v>
      </c>
      <c r="B568" s="33">
        <f t="shared" ca="1" si="56"/>
        <v>32</v>
      </c>
      <c r="C568">
        <f t="shared" si="57"/>
        <v>486</v>
      </c>
      <c r="D568">
        <f t="shared" ca="1" si="55"/>
        <v>-3.3000000000000002E-2</v>
      </c>
      <c r="E568">
        <f t="shared" ca="1" si="58"/>
        <v>0</v>
      </c>
      <c r="F568">
        <f t="shared" ca="1" si="59"/>
        <v>31</v>
      </c>
      <c r="G568">
        <f t="shared" ca="1" si="60"/>
        <v>32</v>
      </c>
      <c r="M568">
        <v>112</v>
      </c>
      <c r="N568">
        <v>2.698</v>
      </c>
    </row>
    <row r="569" spans="1:14">
      <c r="A569" s="54">
        <f>formulas!O656</f>
        <v>0</v>
      </c>
      <c r="B569" s="33">
        <f t="shared" ca="1" si="56"/>
        <v>32</v>
      </c>
      <c r="C569">
        <f t="shared" si="57"/>
        <v>486</v>
      </c>
      <c r="D569">
        <f t="shared" ca="1" si="55"/>
        <v>-3.3000000000000002E-2</v>
      </c>
      <c r="E569">
        <f t="shared" ca="1" si="58"/>
        <v>0</v>
      </c>
      <c r="F569">
        <f t="shared" ca="1" si="59"/>
        <v>31</v>
      </c>
      <c r="G569">
        <f t="shared" ca="1" si="60"/>
        <v>32</v>
      </c>
      <c r="M569">
        <v>113</v>
      </c>
      <c r="N569">
        <v>2.7330000000000001</v>
      </c>
    </row>
    <row r="570" spans="1:14">
      <c r="A570" s="54">
        <f>formulas!O657</f>
        <v>0</v>
      </c>
      <c r="B570" s="33">
        <f t="shared" ca="1" si="56"/>
        <v>32</v>
      </c>
      <c r="C570">
        <f t="shared" si="57"/>
        <v>486</v>
      </c>
      <c r="D570">
        <f t="shared" ca="1" si="55"/>
        <v>-3.3000000000000002E-2</v>
      </c>
      <c r="E570">
        <f t="shared" ca="1" si="58"/>
        <v>0</v>
      </c>
      <c r="F570">
        <f t="shared" ca="1" si="59"/>
        <v>31</v>
      </c>
      <c r="G570">
        <f t="shared" ca="1" si="60"/>
        <v>32</v>
      </c>
      <c r="M570">
        <v>114</v>
      </c>
      <c r="N570">
        <v>2.7669999999999999</v>
      </c>
    </row>
    <row r="571" spans="1:14">
      <c r="A571" s="54">
        <f>formulas!O658</f>
        <v>0</v>
      </c>
      <c r="B571" s="33">
        <f t="shared" ca="1" si="56"/>
        <v>32</v>
      </c>
      <c r="C571">
        <f t="shared" si="57"/>
        <v>486</v>
      </c>
      <c r="D571">
        <f t="shared" ca="1" si="55"/>
        <v>-3.3000000000000002E-2</v>
      </c>
      <c r="E571">
        <f t="shared" ca="1" si="58"/>
        <v>0</v>
      </c>
      <c r="F571">
        <f t="shared" ca="1" si="59"/>
        <v>31</v>
      </c>
      <c r="G571">
        <f t="shared" ca="1" si="60"/>
        <v>32</v>
      </c>
      <c r="M571">
        <v>115</v>
      </c>
      <c r="N571">
        <v>2.802</v>
      </c>
    </row>
    <row r="572" spans="1:14">
      <c r="A572" s="54">
        <f>formulas!O659</f>
        <v>0</v>
      </c>
      <c r="B572" s="33">
        <f t="shared" ca="1" si="56"/>
        <v>32</v>
      </c>
      <c r="C572">
        <f t="shared" si="57"/>
        <v>486</v>
      </c>
      <c r="D572">
        <f t="shared" ca="1" si="55"/>
        <v>-3.3000000000000002E-2</v>
      </c>
      <c r="E572">
        <f t="shared" ca="1" si="58"/>
        <v>0</v>
      </c>
      <c r="F572">
        <f t="shared" ca="1" si="59"/>
        <v>31</v>
      </c>
      <c r="G572">
        <f t="shared" ca="1" si="60"/>
        <v>32</v>
      </c>
      <c r="M572">
        <v>116</v>
      </c>
      <c r="N572">
        <v>2.8370000000000002</v>
      </c>
    </row>
    <row r="573" spans="1:14">
      <c r="A573" s="54">
        <f>formulas!O660</f>
        <v>0</v>
      </c>
      <c r="B573" s="33">
        <f t="shared" ca="1" si="56"/>
        <v>32</v>
      </c>
      <c r="C573">
        <f t="shared" si="57"/>
        <v>486</v>
      </c>
      <c r="D573">
        <f t="shared" ca="1" si="55"/>
        <v>-3.3000000000000002E-2</v>
      </c>
      <c r="E573">
        <f t="shared" ca="1" si="58"/>
        <v>0</v>
      </c>
      <c r="F573">
        <f t="shared" ca="1" si="59"/>
        <v>31</v>
      </c>
      <c r="G573">
        <f t="shared" ca="1" si="60"/>
        <v>32</v>
      </c>
      <c r="M573">
        <v>117</v>
      </c>
      <c r="N573">
        <v>2.8719999999999999</v>
      </c>
    </row>
    <row r="574" spans="1:14">
      <c r="A574" s="54">
        <f>formulas!O661</f>
        <v>0</v>
      </c>
      <c r="B574" s="33">
        <f t="shared" ca="1" si="56"/>
        <v>32</v>
      </c>
      <c r="C574">
        <f t="shared" si="57"/>
        <v>486</v>
      </c>
      <c r="D574">
        <f t="shared" ca="1" si="55"/>
        <v>-3.3000000000000002E-2</v>
      </c>
      <c r="E574">
        <f t="shared" ca="1" si="58"/>
        <v>0</v>
      </c>
      <c r="F574">
        <f t="shared" ca="1" si="59"/>
        <v>31</v>
      </c>
      <c r="G574">
        <f t="shared" ca="1" si="60"/>
        <v>32</v>
      </c>
      <c r="M574">
        <v>118</v>
      </c>
      <c r="N574">
        <v>2.907</v>
      </c>
    </row>
    <row r="575" spans="1:14">
      <c r="A575" s="54">
        <f>formulas!O662</f>
        <v>0</v>
      </c>
      <c r="B575" s="33">
        <f t="shared" ca="1" si="56"/>
        <v>32</v>
      </c>
      <c r="C575">
        <f t="shared" si="57"/>
        <v>486</v>
      </c>
      <c r="D575">
        <f t="shared" ca="1" si="55"/>
        <v>-3.3000000000000002E-2</v>
      </c>
      <c r="E575">
        <f t="shared" ca="1" si="58"/>
        <v>0</v>
      </c>
      <c r="F575">
        <f t="shared" ca="1" si="59"/>
        <v>31</v>
      </c>
      <c r="G575">
        <f t="shared" ca="1" si="60"/>
        <v>32</v>
      </c>
      <c r="M575">
        <v>119</v>
      </c>
      <c r="N575">
        <v>2.9420000000000002</v>
      </c>
    </row>
    <row r="576" spans="1:14">
      <c r="A576" s="54">
        <f>formulas!O663</f>
        <v>0</v>
      </c>
      <c r="B576" s="33">
        <f t="shared" ca="1" si="56"/>
        <v>32</v>
      </c>
      <c r="C576">
        <f t="shared" si="57"/>
        <v>486</v>
      </c>
      <c r="D576">
        <f t="shared" ca="1" si="55"/>
        <v>-3.3000000000000002E-2</v>
      </c>
      <c r="E576">
        <f t="shared" ca="1" si="58"/>
        <v>0</v>
      </c>
      <c r="F576">
        <f t="shared" ca="1" si="59"/>
        <v>31</v>
      </c>
      <c r="G576">
        <f t="shared" ca="1" si="60"/>
        <v>32</v>
      </c>
      <c r="M576">
        <v>120</v>
      </c>
      <c r="N576">
        <v>2.9769999999999999</v>
      </c>
    </row>
    <row r="577" spans="1:14">
      <c r="A577" s="54">
        <f>formulas!O664</f>
        <v>0</v>
      </c>
      <c r="B577" s="33">
        <f t="shared" ca="1" si="56"/>
        <v>32</v>
      </c>
      <c r="C577">
        <f t="shared" si="57"/>
        <v>486</v>
      </c>
      <c r="D577">
        <f t="shared" ca="1" si="55"/>
        <v>-3.3000000000000002E-2</v>
      </c>
      <c r="E577">
        <f t="shared" ca="1" si="58"/>
        <v>0</v>
      </c>
      <c r="F577">
        <f t="shared" ca="1" si="59"/>
        <v>31</v>
      </c>
      <c r="G577">
        <f t="shared" ca="1" si="60"/>
        <v>32</v>
      </c>
      <c r="M577">
        <v>121</v>
      </c>
      <c r="N577">
        <v>3.012</v>
      </c>
    </row>
    <row r="578" spans="1:14">
      <c r="A578" s="54">
        <f>formulas!O665</f>
        <v>0</v>
      </c>
      <c r="B578" s="33">
        <f t="shared" ca="1" si="56"/>
        <v>32</v>
      </c>
      <c r="C578">
        <f t="shared" si="57"/>
        <v>486</v>
      </c>
      <c r="D578">
        <f t="shared" ca="1" si="55"/>
        <v>-3.3000000000000002E-2</v>
      </c>
      <c r="E578">
        <f t="shared" ca="1" si="58"/>
        <v>0</v>
      </c>
      <c r="F578">
        <f t="shared" ca="1" si="59"/>
        <v>31</v>
      </c>
      <c r="G578">
        <f t="shared" ca="1" si="60"/>
        <v>32</v>
      </c>
      <c r="M578">
        <v>122</v>
      </c>
      <c r="N578">
        <v>3.048</v>
      </c>
    </row>
    <row r="579" spans="1:14">
      <c r="A579" s="54">
        <f>formulas!O666</f>
        <v>0</v>
      </c>
      <c r="B579" s="33">
        <f t="shared" ca="1" si="56"/>
        <v>32</v>
      </c>
      <c r="C579">
        <f t="shared" si="57"/>
        <v>486</v>
      </c>
      <c r="D579">
        <f t="shared" ref="D579:D642" ca="1" si="61">INDIRECT(ADDRESS(C579+1,14))</f>
        <v>-3.3000000000000002E-2</v>
      </c>
      <c r="E579">
        <f t="shared" ca="1" si="58"/>
        <v>0</v>
      </c>
      <c r="F579">
        <f t="shared" ca="1" si="59"/>
        <v>31</v>
      </c>
      <c r="G579">
        <f t="shared" ca="1" si="60"/>
        <v>32</v>
      </c>
      <c r="M579">
        <v>123</v>
      </c>
      <c r="N579">
        <v>3.0830000000000002</v>
      </c>
    </row>
    <row r="580" spans="1:14">
      <c r="A580" s="54">
        <f>formulas!O667</f>
        <v>0</v>
      </c>
      <c r="B580" s="33">
        <f t="shared" ca="1" si="56"/>
        <v>32</v>
      </c>
      <c r="C580">
        <f t="shared" si="57"/>
        <v>486</v>
      </c>
      <c r="D580">
        <f t="shared" ca="1" si="61"/>
        <v>-3.3000000000000002E-2</v>
      </c>
      <c r="E580">
        <f t="shared" ca="1" si="58"/>
        <v>0</v>
      </c>
      <c r="F580">
        <f t="shared" ca="1" si="59"/>
        <v>31</v>
      </c>
      <c r="G580">
        <f t="shared" ca="1" si="60"/>
        <v>32</v>
      </c>
      <c r="M580">
        <v>124</v>
      </c>
      <c r="N580">
        <v>3.1179999999999999</v>
      </c>
    </row>
    <row r="581" spans="1:14">
      <c r="A581" s="54">
        <f>formulas!O668</f>
        <v>0</v>
      </c>
      <c r="B581" s="33">
        <f t="shared" ca="1" si="56"/>
        <v>32</v>
      </c>
      <c r="C581">
        <f t="shared" si="57"/>
        <v>486</v>
      </c>
      <c r="D581">
        <f t="shared" ca="1" si="61"/>
        <v>-3.3000000000000002E-2</v>
      </c>
      <c r="E581">
        <f t="shared" ca="1" si="58"/>
        <v>0</v>
      </c>
      <c r="F581">
        <f t="shared" ca="1" si="59"/>
        <v>31</v>
      </c>
      <c r="G581">
        <f t="shared" ca="1" si="60"/>
        <v>32</v>
      </c>
      <c r="M581">
        <v>125</v>
      </c>
      <c r="N581">
        <v>3.153</v>
      </c>
    </row>
    <row r="582" spans="1:14">
      <c r="A582" s="54">
        <f>formulas!O669</f>
        <v>0</v>
      </c>
      <c r="B582" s="33">
        <f t="shared" ca="1" si="56"/>
        <v>32</v>
      </c>
      <c r="C582">
        <f t="shared" si="57"/>
        <v>486</v>
      </c>
      <c r="D582">
        <f t="shared" ca="1" si="61"/>
        <v>-3.3000000000000002E-2</v>
      </c>
      <c r="E582">
        <f t="shared" ca="1" si="58"/>
        <v>0</v>
      </c>
      <c r="F582">
        <f t="shared" ca="1" si="59"/>
        <v>31</v>
      </c>
      <c r="G582">
        <f t="shared" ca="1" si="60"/>
        <v>32</v>
      </c>
      <c r="M582">
        <v>126</v>
      </c>
      <c r="N582">
        <v>3.1880000000000002</v>
      </c>
    </row>
    <row r="583" spans="1:14">
      <c r="A583" s="54">
        <f>formulas!O670</f>
        <v>0</v>
      </c>
      <c r="B583" s="33">
        <f t="shared" ca="1" si="56"/>
        <v>32</v>
      </c>
      <c r="C583">
        <f t="shared" si="57"/>
        <v>486</v>
      </c>
      <c r="D583">
        <f t="shared" ca="1" si="61"/>
        <v>-3.3000000000000002E-2</v>
      </c>
      <c r="E583">
        <f t="shared" ca="1" si="58"/>
        <v>0</v>
      </c>
      <c r="F583">
        <f t="shared" ca="1" si="59"/>
        <v>31</v>
      </c>
      <c r="G583">
        <f t="shared" ca="1" si="60"/>
        <v>32</v>
      </c>
      <c r="M583">
        <v>127</v>
      </c>
      <c r="N583">
        <v>3.2240000000000002</v>
      </c>
    </row>
    <row r="584" spans="1:14">
      <c r="A584" s="54">
        <f>formulas!O671</f>
        <v>0</v>
      </c>
      <c r="B584" s="33">
        <f t="shared" ca="1" si="56"/>
        <v>32</v>
      </c>
      <c r="C584">
        <f t="shared" si="57"/>
        <v>486</v>
      </c>
      <c r="D584">
        <f t="shared" ca="1" si="61"/>
        <v>-3.3000000000000002E-2</v>
      </c>
      <c r="E584">
        <f t="shared" ca="1" si="58"/>
        <v>0</v>
      </c>
      <c r="F584">
        <f t="shared" ca="1" si="59"/>
        <v>31</v>
      </c>
      <c r="G584">
        <f t="shared" ca="1" si="60"/>
        <v>32</v>
      </c>
      <c r="M584">
        <v>128</v>
      </c>
      <c r="N584">
        <v>3.2589999999999999</v>
      </c>
    </row>
    <row r="585" spans="1:14">
      <c r="A585" s="54">
        <f>formulas!O672</f>
        <v>0</v>
      </c>
      <c r="B585" s="33">
        <f t="shared" ca="1" si="56"/>
        <v>32</v>
      </c>
      <c r="C585">
        <f t="shared" si="57"/>
        <v>486</v>
      </c>
      <c r="D585">
        <f t="shared" ca="1" si="61"/>
        <v>-3.3000000000000002E-2</v>
      </c>
      <c r="E585">
        <f t="shared" ca="1" si="58"/>
        <v>0</v>
      </c>
      <c r="F585">
        <f t="shared" ca="1" si="59"/>
        <v>31</v>
      </c>
      <c r="G585">
        <f t="shared" ca="1" si="60"/>
        <v>32</v>
      </c>
      <c r="M585">
        <v>129</v>
      </c>
      <c r="N585">
        <v>3.294</v>
      </c>
    </row>
    <row r="586" spans="1:14">
      <c r="A586" s="54">
        <f>formulas!O673</f>
        <v>0</v>
      </c>
      <c r="B586" s="33">
        <f t="shared" ca="1" si="56"/>
        <v>32</v>
      </c>
      <c r="C586">
        <f t="shared" si="57"/>
        <v>486</v>
      </c>
      <c r="D586">
        <f t="shared" ca="1" si="61"/>
        <v>-3.3000000000000002E-2</v>
      </c>
      <c r="E586">
        <f t="shared" ca="1" si="58"/>
        <v>0</v>
      </c>
      <c r="F586">
        <f t="shared" ca="1" si="59"/>
        <v>31</v>
      </c>
      <c r="G586">
        <f t="shared" ca="1" si="60"/>
        <v>32</v>
      </c>
      <c r="M586">
        <v>130</v>
      </c>
      <c r="N586">
        <v>3.33</v>
      </c>
    </row>
    <row r="587" spans="1:14">
      <c r="A587" s="54">
        <f>formulas!O674</f>
        <v>0</v>
      </c>
      <c r="B587" s="33">
        <f t="shared" ca="1" si="56"/>
        <v>32</v>
      </c>
      <c r="C587">
        <f t="shared" si="57"/>
        <v>486</v>
      </c>
      <c r="D587">
        <f t="shared" ca="1" si="61"/>
        <v>-3.3000000000000002E-2</v>
      </c>
      <c r="E587">
        <f t="shared" ca="1" si="58"/>
        <v>0</v>
      </c>
      <c r="F587">
        <f t="shared" ca="1" si="59"/>
        <v>31</v>
      </c>
      <c r="G587">
        <f t="shared" ca="1" si="60"/>
        <v>32</v>
      </c>
      <c r="M587">
        <v>131</v>
      </c>
      <c r="N587">
        <v>3.3650000000000002</v>
      </c>
    </row>
    <row r="588" spans="1:14">
      <c r="A588" s="54">
        <f>formulas!O675</f>
        <v>0</v>
      </c>
      <c r="B588" s="33">
        <f t="shared" ca="1" si="56"/>
        <v>32</v>
      </c>
      <c r="C588">
        <f t="shared" si="57"/>
        <v>486</v>
      </c>
      <c r="D588">
        <f t="shared" ca="1" si="61"/>
        <v>-3.3000000000000002E-2</v>
      </c>
      <c r="E588">
        <f t="shared" ca="1" si="58"/>
        <v>0</v>
      </c>
      <c r="F588">
        <f t="shared" ca="1" si="59"/>
        <v>31</v>
      </c>
      <c r="G588">
        <f t="shared" ca="1" si="60"/>
        <v>32</v>
      </c>
      <c r="M588">
        <v>132</v>
      </c>
      <c r="N588">
        <v>3.4</v>
      </c>
    </row>
    <row r="589" spans="1:14">
      <c r="A589" s="54">
        <f>formulas!O676</f>
        <v>0</v>
      </c>
      <c r="B589" s="33">
        <f t="shared" ca="1" si="56"/>
        <v>32</v>
      </c>
      <c r="C589">
        <f t="shared" si="57"/>
        <v>486</v>
      </c>
      <c r="D589">
        <f t="shared" ca="1" si="61"/>
        <v>-3.3000000000000002E-2</v>
      </c>
      <c r="E589">
        <f t="shared" ca="1" si="58"/>
        <v>0</v>
      </c>
      <c r="F589">
        <f t="shared" ca="1" si="59"/>
        <v>31</v>
      </c>
      <c r="G589">
        <f t="shared" ca="1" si="60"/>
        <v>32</v>
      </c>
      <c r="M589">
        <v>133</v>
      </c>
      <c r="N589">
        <v>3.4359999999999999</v>
      </c>
    </row>
    <row r="590" spans="1:14">
      <c r="A590" s="54">
        <f>formulas!O677</f>
        <v>0</v>
      </c>
      <c r="B590" s="33">
        <f t="shared" ca="1" si="56"/>
        <v>32</v>
      </c>
      <c r="C590">
        <f t="shared" si="57"/>
        <v>486</v>
      </c>
      <c r="D590">
        <f t="shared" ca="1" si="61"/>
        <v>-3.3000000000000002E-2</v>
      </c>
      <c r="E590">
        <f t="shared" ca="1" si="58"/>
        <v>0</v>
      </c>
      <c r="F590">
        <f t="shared" ca="1" si="59"/>
        <v>31</v>
      </c>
      <c r="G590">
        <f t="shared" ca="1" si="60"/>
        <v>32</v>
      </c>
      <c r="M590">
        <v>134</v>
      </c>
      <c r="N590">
        <v>3.4710000000000001</v>
      </c>
    </row>
    <row r="591" spans="1:14">
      <c r="A591" s="54">
        <f>formulas!O678</f>
        <v>0</v>
      </c>
      <c r="B591" s="33">
        <f t="shared" ca="1" si="56"/>
        <v>32</v>
      </c>
      <c r="C591">
        <f t="shared" si="57"/>
        <v>486</v>
      </c>
      <c r="D591">
        <f t="shared" ca="1" si="61"/>
        <v>-3.3000000000000002E-2</v>
      </c>
      <c r="E591">
        <f t="shared" ca="1" si="58"/>
        <v>0</v>
      </c>
      <c r="F591">
        <f t="shared" ca="1" si="59"/>
        <v>31</v>
      </c>
      <c r="G591">
        <f t="shared" ca="1" si="60"/>
        <v>32</v>
      </c>
      <c r="M591">
        <v>135</v>
      </c>
      <c r="N591">
        <v>3.5070000000000001</v>
      </c>
    </row>
    <row r="592" spans="1:14">
      <c r="A592" s="54">
        <f>formulas!O679</f>
        <v>0</v>
      </c>
      <c r="B592" s="33">
        <f t="shared" ca="1" si="56"/>
        <v>32</v>
      </c>
      <c r="C592">
        <f t="shared" si="57"/>
        <v>486</v>
      </c>
      <c r="D592">
        <f t="shared" ca="1" si="61"/>
        <v>-3.3000000000000002E-2</v>
      </c>
      <c r="E592">
        <f t="shared" ca="1" si="58"/>
        <v>0</v>
      </c>
      <c r="F592">
        <f t="shared" ca="1" si="59"/>
        <v>31</v>
      </c>
      <c r="G592">
        <f t="shared" ca="1" si="60"/>
        <v>32</v>
      </c>
      <c r="M592">
        <v>136</v>
      </c>
      <c r="N592">
        <v>3.5419999999999998</v>
      </c>
    </row>
    <row r="593" spans="1:14">
      <c r="A593" s="54">
        <f>formulas!O680</f>
        <v>0</v>
      </c>
      <c r="B593" s="33">
        <f t="shared" ca="1" si="56"/>
        <v>32</v>
      </c>
      <c r="C593">
        <f t="shared" si="57"/>
        <v>486</v>
      </c>
      <c r="D593">
        <f t="shared" ca="1" si="61"/>
        <v>-3.3000000000000002E-2</v>
      </c>
      <c r="E593">
        <f t="shared" ca="1" si="58"/>
        <v>0</v>
      </c>
      <c r="F593">
        <f t="shared" ca="1" si="59"/>
        <v>31</v>
      </c>
      <c r="G593">
        <f t="shared" ca="1" si="60"/>
        <v>32</v>
      </c>
      <c r="M593">
        <v>137</v>
      </c>
      <c r="N593">
        <v>3.5779999999999998</v>
      </c>
    </row>
    <row r="594" spans="1:14">
      <c r="A594" s="54">
        <f>formulas!O681</f>
        <v>0</v>
      </c>
      <c r="B594" s="33">
        <f t="shared" ca="1" si="56"/>
        <v>32</v>
      </c>
      <c r="C594">
        <f t="shared" si="57"/>
        <v>486</v>
      </c>
      <c r="D594">
        <f t="shared" ca="1" si="61"/>
        <v>-3.3000000000000002E-2</v>
      </c>
      <c r="E594">
        <f t="shared" ca="1" si="58"/>
        <v>0</v>
      </c>
      <c r="F594">
        <f t="shared" ca="1" si="59"/>
        <v>31</v>
      </c>
      <c r="G594">
        <f t="shared" ca="1" si="60"/>
        <v>32</v>
      </c>
      <c r="M594">
        <v>138</v>
      </c>
      <c r="N594">
        <v>3.613</v>
      </c>
    </row>
    <row r="595" spans="1:14">
      <c r="A595" s="54">
        <f>formulas!O682</f>
        <v>0</v>
      </c>
      <c r="B595" s="33">
        <f t="shared" ca="1" si="56"/>
        <v>32</v>
      </c>
      <c r="C595">
        <f t="shared" si="57"/>
        <v>486</v>
      </c>
      <c r="D595">
        <f t="shared" ca="1" si="61"/>
        <v>-3.3000000000000002E-2</v>
      </c>
      <c r="E595">
        <f t="shared" ca="1" si="58"/>
        <v>0</v>
      </c>
      <c r="F595">
        <f t="shared" ca="1" si="59"/>
        <v>31</v>
      </c>
      <c r="G595">
        <f t="shared" ca="1" si="60"/>
        <v>32</v>
      </c>
      <c r="M595">
        <v>139</v>
      </c>
      <c r="N595">
        <v>3.649</v>
      </c>
    </row>
    <row r="596" spans="1:14">
      <c r="A596" s="54">
        <f>formulas!O683</f>
        <v>0</v>
      </c>
      <c r="B596" s="33">
        <f t="shared" ca="1" si="56"/>
        <v>32</v>
      </c>
      <c r="C596">
        <f t="shared" si="57"/>
        <v>486</v>
      </c>
      <c r="D596">
        <f t="shared" ca="1" si="61"/>
        <v>-3.3000000000000002E-2</v>
      </c>
      <c r="E596">
        <f t="shared" ca="1" si="58"/>
        <v>0</v>
      </c>
      <c r="F596">
        <f t="shared" ca="1" si="59"/>
        <v>31</v>
      </c>
      <c r="G596">
        <f t="shared" ca="1" si="60"/>
        <v>32</v>
      </c>
      <c r="M596">
        <v>140</v>
      </c>
      <c r="N596">
        <v>3.6850000000000001</v>
      </c>
    </row>
    <row r="597" spans="1:14">
      <c r="A597" s="54">
        <f>formulas!O684</f>
        <v>0</v>
      </c>
      <c r="B597" s="33">
        <f t="shared" ca="1" si="56"/>
        <v>32</v>
      </c>
      <c r="C597">
        <f t="shared" si="57"/>
        <v>486</v>
      </c>
      <c r="D597">
        <f t="shared" ca="1" si="61"/>
        <v>-3.3000000000000002E-2</v>
      </c>
      <c r="E597">
        <f t="shared" ca="1" si="58"/>
        <v>0</v>
      </c>
      <c r="F597">
        <f t="shared" ca="1" si="59"/>
        <v>31</v>
      </c>
      <c r="G597">
        <f t="shared" ca="1" si="60"/>
        <v>32</v>
      </c>
      <c r="M597">
        <v>141</v>
      </c>
      <c r="N597">
        <v>3.72</v>
      </c>
    </row>
    <row r="598" spans="1:14">
      <c r="A598" s="54">
        <f>formulas!O685</f>
        <v>0</v>
      </c>
      <c r="B598" s="33">
        <f t="shared" ca="1" si="56"/>
        <v>32</v>
      </c>
      <c r="C598">
        <f t="shared" si="57"/>
        <v>486</v>
      </c>
      <c r="D598">
        <f t="shared" ca="1" si="61"/>
        <v>-3.3000000000000002E-2</v>
      </c>
      <c r="E598">
        <f t="shared" ca="1" si="58"/>
        <v>0</v>
      </c>
      <c r="F598">
        <f t="shared" ca="1" si="59"/>
        <v>31</v>
      </c>
      <c r="G598">
        <f t="shared" ca="1" si="60"/>
        <v>32</v>
      </c>
      <c r="M598">
        <v>142</v>
      </c>
      <c r="N598">
        <v>3.7559999999999998</v>
      </c>
    </row>
    <row r="599" spans="1:14">
      <c r="A599" s="54">
        <f>formulas!O686</f>
        <v>0</v>
      </c>
      <c r="B599" s="33">
        <f t="shared" ca="1" si="56"/>
        <v>32</v>
      </c>
      <c r="C599">
        <f t="shared" si="57"/>
        <v>486</v>
      </c>
      <c r="D599">
        <f t="shared" ca="1" si="61"/>
        <v>-3.3000000000000002E-2</v>
      </c>
      <c r="E599">
        <f t="shared" ca="1" si="58"/>
        <v>0</v>
      </c>
      <c r="F599">
        <f t="shared" ca="1" si="59"/>
        <v>31</v>
      </c>
      <c r="G599">
        <f t="shared" ca="1" si="60"/>
        <v>32</v>
      </c>
      <c r="M599">
        <v>143</v>
      </c>
      <c r="N599">
        <v>3.7919999999999998</v>
      </c>
    </row>
    <row r="600" spans="1:14">
      <c r="A600" s="54">
        <f>formulas!O687</f>
        <v>0</v>
      </c>
      <c r="B600" s="33">
        <f t="shared" ca="1" si="56"/>
        <v>32</v>
      </c>
      <c r="C600">
        <f t="shared" si="57"/>
        <v>486</v>
      </c>
      <c r="D600">
        <f t="shared" ca="1" si="61"/>
        <v>-3.3000000000000002E-2</v>
      </c>
      <c r="E600">
        <f t="shared" ca="1" si="58"/>
        <v>0</v>
      </c>
      <c r="F600">
        <f t="shared" ca="1" si="59"/>
        <v>31</v>
      </c>
      <c r="G600">
        <f t="shared" ca="1" si="60"/>
        <v>32</v>
      </c>
      <c r="M600">
        <v>144</v>
      </c>
      <c r="N600">
        <v>3.827</v>
      </c>
    </row>
    <row r="601" spans="1:14">
      <c r="A601" s="54">
        <f>formulas!O688</f>
        <v>0</v>
      </c>
      <c r="B601" s="33">
        <f t="shared" ca="1" si="56"/>
        <v>32</v>
      </c>
      <c r="C601">
        <f t="shared" si="57"/>
        <v>486</v>
      </c>
      <c r="D601">
        <f t="shared" ca="1" si="61"/>
        <v>-3.3000000000000002E-2</v>
      </c>
      <c r="E601">
        <f t="shared" ca="1" si="58"/>
        <v>0</v>
      </c>
      <c r="F601">
        <f t="shared" ca="1" si="59"/>
        <v>31</v>
      </c>
      <c r="G601">
        <f t="shared" ca="1" si="60"/>
        <v>32</v>
      </c>
      <c r="M601">
        <v>145</v>
      </c>
      <c r="N601">
        <v>3.863</v>
      </c>
    </row>
    <row r="602" spans="1:14">
      <c r="A602" s="54">
        <f>formulas!O689</f>
        <v>0</v>
      </c>
      <c r="B602" s="33">
        <f t="shared" ca="1" si="56"/>
        <v>32</v>
      </c>
      <c r="C602">
        <f t="shared" si="57"/>
        <v>486</v>
      </c>
      <c r="D602">
        <f t="shared" ca="1" si="61"/>
        <v>-3.3000000000000002E-2</v>
      </c>
      <c r="E602">
        <f t="shared" ca="1" si="58"/>
        <v>0</v>
      </c>
      <c r="F602">
        <f t="shared" ca="1" si="59"/>
        <v>31</v>
      </c>
      <c r="G602">
        <f t="shared" ca="1" si="60"/>
        <v>32</v>
      </c>
      <c r="M602">
        <v>146</v>
      </c>
      <c r="N602">
        <v>3.899</v>
      </c>
    </row>
    <row r="603" spans="1:14">
      <c r="A603" s="54">
        <f>formulas!O690</f>
        <v>0</v>
      </c>
      <c r="B603" s="33">
        <f t="shared" ca="1" si="56"/>
        <v>32</v>
      </c>
      <c r="C603">
        <f t="shared" si="57"/>
        <v>486</v>
      </c>
      <c r="D603">
        <f t="shared" ca="1" si="61"/>
        <v>-3.3000000000000002E-2</v>
      </c>
      <c r="E603">
        <f t="shared" ca="1" si="58"/>
        <v>0</v>
      </c>
      <c r="F603">
        <f t="shared" ca="1" si="59"/>
        <v>31</v>
      </c>
      <c r="G603">
        <f t="shared" ca="1" si="60"/>
        <v>32</v>
      </c>
      <c r="M603">
        <v>147</v>
      </c>
      <c r="N603">
        <v>3.9350000000000001</v>
      </c>
    </row>
    <row r="604" spans="1:14">
      <c r="A604" s="54">
        <f>formulas!O691</f>
        <v>0</v>
      </c>
      <c r="B604" s="33">
        <f t="shared" ca="1" si="56"/>
        <v>32</v>
      </c>
      <c r="C604">
        <f t="shared" si="57"/>
        <v>486</v>
      </c>
      <c r="D604">
        <f t="shared" ca="1" si="61"/>
        <v>-3.3000000000000002E-2</v>
      </c>
      <c r="E604">
        <f t="shared" ca="1" si="58"/>
        <v>0</v>
      </c>
      <c r="F604">
        <f t="shared" ca="1" si="59"/>
        <v>31</v>
      </c>
      <c r="G604">
        <f t="shared" ca="1" si="60"/>
        <v>32</v>
      </c>
      <c r="M604">
        <v>148</v>
      </c>
      <c r="N604">
        <v>3.97</v>
      </c>
    </row>
    <row r="605" spans="1:14">
      <c r="A605" s="54">
        <f>formulas!O692</f>
        <v>0</v>
      </c>
      <c r="B605" s="33">
        <f t="shared" ca="1" si="56"/>
        <v>32</v>
      </c>
      <c r="C605">
        <f t="shared" si="57"/>
        <v>486</v>
      </c>
      <c r="D605">
        <f t="shared" ca="1" si="61"/>
        <v>-3.3000000000000002E-2</v>
      </c>
      <c r="E605">
        <f t="shared" ca="1" si="58"/>
        <v>0</v>
      </c>
      <c r="F605">
        <f t="shared" ca="1" si="59"/>
        <v>31</v>
      </c>
      <c r="G605">
        <f t="shared" ca="1" si="60"/>
        <v>32</v>
      </c>
      <c r="M605">
        <v>149</v>
      </c>
      <c r="N605">
        <v>4.0060000000000002</v>
      </c>
    </row>
    <row r="606" spans="1:14">
      <c r="A606" s="54">
        <f>formulas!O693</f>
        <v>0</v>
      </c>
      <c r="B606" s="33">
        <f t="shared" ca="1" si="56"/>
        <v>32</v>
      </c>
      <c r="C606">
        <f t="shared" si="57"/>
        <v>486</v>
      </c>
      <c r="D606">
        <f t="shared" ca="1" si="61"/>
        <v>-3.3000000000000002E-2</v>
      </c>
      <c r="E606">
        <f t="shared" ca="1" si="58"/>
        <v>0</v>
      </c>
      <c r="F606">
        <f t="shared" ca="1" si="59"/>
        <v>31</v>
      </c>
      <c r="G606">
        <f t="shared" ca="1" si="60"/>
        <v>32</v>
      </c>
      <c r="M606">
        <v>150</v>
      </c>
      <c r="N606">
        <v>4.0419999999999998</v>
      </c>
    </row>
    <row r="607" spans="1:14">
      <c r="A607" s="54">
        <f>formulas!O694</f>
        <v>0</v>
      </c>
      <c r="B607" s="33">
        <f t="shared" ca="1" si="56"/>
        <v>32</v>
      </c>
      <c r="C607">
        <f t="shared" si="57"/>
        <v>486</v>
      </c>
      <c r="D607">
        <f t="shared" ca="1" si="61"/>
        <v>-3.3000000000000002E-2</v>
      </c>
      <c r="E607">
        <f t="shared" ca="1" si="58"/>
        <v>0</v>
      </c>
      <c r="F607">
        <f t="shared" ca="1" si="59"/>
        <v>31</v>
      </c>
      <c r="G607">
        <f t="shared" ca="1" si="60"/>
        <v>32</v>
      </c>
      <c r="M607">
        <v>151</v>
      </c>
      <c r="N607">
        <v>4.0780000000000003</v>
      </c>
    </row>
    <row r="608" spans="1:14">
      <c r="A608" s="54">
        <f>formulas!O695</f>
        <v>0</v>
      </c>
      <c r="B608" s="33">
        <f t="shared" ca="1" si="56"/>
        <v>32</v>
      </c>
      <c r="C608">
        <f t="shared" si="57"/>
        <v>486</v>
      </c>
      <c r="D608">
        <f t="shared" ca="1" si="61"/>
        <v>-3.3000000000000002E-2</v>
      </c>
      <c r="E608">
        <f t="shared" ca="1" si="58"/>
        <v>0</v>
      </c>
      <c r="F608">
        <f t="shared" ca="1" si="59"/>
        <v>31</v>
      </c>
      <c r="G608">
        <f t="shared" ca="1" si="60"/>
        <v>32</v>
      </c>
      <c r="M608">
        <v>152</v>
      </c>
      <c r="N608">
        <v>4.1139999999999999</v>
      </c>
    </row>
    <row r="609" spans="1:14">
      <c r="A609" s="54">
        <f>formulas!O696</f>
        <v>0</v>
      </c>
      <c r="B609" s="33">
        <f t="shared" ca="1" si="56"/>
        <v>32</v>
      </c>
      <c r="C609">
        <f t="shared" si="57"/>
        <v>486</v>
      </c>
      <c r="D609">
        <f t="shared" ca="1" si="61"/>
        <v>-3.3000000000000002E-2</v>
      </c>
      <c r="E609">
        <f t="shared" ca="1" si="58"/>
        <v>0</v>
      </c>
      <c r="F609">
        <f t="shared" ca="1" si="59"/>
        <v>31</v>
      </c>
      <c r="G609">
        <f t="shared" ca="1" si="60"/>
        <v>32</v>
      </c>
      <c r="M609">
        <v>153</v>
      </c>
      <c r="N609">
        <v>4.1500000000000004</v>
      </c>
    </row>
    <row r="610" spans="1:14">
      <c r="A610" s="54">
        <f>formulas!O697</f>
        <v>0</v>
      </c>
      <c r="B610" s="33">
        <f t="shared" ca="1" si="56"/>
        <v>32</v>
      </c>
      <c r="C610">
        <f t="shared" si="57"/>
        <v>486</v>
      </c>
      <c r="D610">
        <f t="shared" ca="1" si="61"/>
        <v>-3.3000000000000002E-2</v>
      </c>
      <c r="E610">
        <f t="shared" ca="1" si="58"/>
        <v>0</v>
      </c>
      <c r="F610">
        <f t="shared" ca="1" si="59"/>
        <v>31</v>
      </c>
      <c r="G610">
        <f t="shared" ca="1" si="60"/>
        <v>32</v>
      </c>
      <c r="M610">
        <v>154</v>
      </c>
      <c r="N610">
        <v>4.1859999999999999</v>
      </c>
    </row>
    <row r="611" spans="1:14">
      <c r="A611" s="54">
        <f>formulas!O698</f>
        <v>0</v>
      </c>
      <c r="B611" s="33">
        <f t="shared" ca="1" si="56"/>
        <v>32</v>
      </c>
      <c r="C611">
        <f t="shared" si="57"/>
        <v>486</v>
      </c>
      <c r="D611">
        <f t="shared" ca="1" si="61"/>
        <v>-3.3000000000000002E-2</v>
      </c>
      <c r="E611">
        <f t="shared" ca="1" si="58"/>
        <v>0</v>
      </c>
      <c r="F611">
        <f t="shared" ca="1" si="59"/>
        <v>31</v>
      </c>
      <c r="G611">
        <f t="shared" ca="1" si="60"/>
        <v>32</v>
      </c>
      <c r="M611">
        <v>155</v>
      </c>
      <c r="N611">
        <v>4.2220000000000004</v>
      </c>
    </row>
    <row r="612" spans="1:14">
      <c r="A612" s="54">
        <f>formulas!O699</f>
        <v>0</v>
      </c>
      <c r="B612" s="33">
        <f t="shared" ca="1" si="56"/>
        <v>32</v>
      </c>
      <c r="C612">
        <f t="shared" si="57"/>
        <v>486</v>
      </c>
      <c r="D612">
        <f t="shared" ca="1" si="61"/>
        <v>-3.3000000000000002E-2</v>
      </c>
      <c r="E612">
        <f t="shared" ca="1" si="58"/>
        <v>0</v>
      </c>
      <c r="F612">
        <f t="shared" ca="1" si="59"/>
        <v>31</v>
      </c>
      <c r="G612">
        <f t="shared" ca="1" si="60"/>
        <v>32</v>
      </c>
      <c r="M612">
        <v>156</v>
      </c>
      <c r="N612">
        <v>4.258</v>
      </c>
    </row>
    <row r="613" spans="1:14">
      <c r="A613" s="54">
        <f>formulas!O700</f>
        <v>0</v>
      </c>
      <c r="B613" s="33">
        <f t="shared" ca="1" si="56"/>
        <v>32</v>
      </c>
      <c r="C613">
        <f t="shared" si="57"/>
        <v>486</v>
      </c>
      <c r="D613">
        <f t="shared" ca="1" si="61"/>
        <v>-3.3000000000000002E-2</v>
      </c>
      <c r="E613">
        <f t="shared" ca="1" si="58"/>
        <v>0</v>
      </c>
      <c r="F613">
        <f t="shared" ca="1" si="59"/>
        <v>31</v>
      </c>
      <c r="G613">
        <f t="shared" ca="1" si="60"/>
        <v>32</v>
      </c>
      <c r="M613">
        <v>157</v>
      </c>
      <c r="N613">
        <v>4.2939999999999996</v>
      </c>
    </row>
    <row r="614" spans="1:14">
      <c r="A614" s="54">
        <f>formulas!O701</f>
        <v>0</v>
      </c>
      <c r="B614" s="33">
        <f t="shared" ca="1" si="56"/>
        <v>32</v>
      </c>
      <c r="C614">
        <f t="shared" si="57"/>
        <v>486</v>
      </c>
      <c r="D614">
        <f t="shared" ca="1" si="61"/>
        <v>-3.3000000000000002E-2</v>
      </c>
      <c r="E614">
        <f t="shared" ca="1" si="58"/>
        <v>0</v>
      </c>
      <c r="F614">
        <f t="shared" ca="1" si="59"/>
        <v>31</v>
      </c>
      <c r="G614">
        <f t="shared" ca="1" si="60"/>
        <v>32</v>
      </c>
      <c r="M614">
        <v>158</v>
      </c>
      <c r="N614">
        <v>4.33</v>
      </c>
    </row>
    <row r="615" spans="1:14">
      <c r="A615" s="54">
        <f>formulas!O702</f>
        <v>0</v>
      </c>
      <c r="B615" s="33">
        <f t="shared" ca="1" si="56"/>
        <v>32</v>
      </c>
      <c r="C615">
        <f t="shared" si="57"/>
        <v>486</v>
      </c>
      <c r="D615">
        <f t="shared" ca="1" si="61"/>
        <v>-3.3000000000000002E-2</v>
      </c>
      <c r="E615">
        <f t="shared" ca="1" si="58"/>
        <v>0</v>
      </c>
      <c r="F615">
        <f t="shared" ca="1" si="59"/>
        <v>31</v>
      </c>
      <c r="G615">
        <f t="shared" ca="1" si="60"/>
        <v>32</v>
      </c>
      <c r="M615">
        <v>159</v>
      </c>
      <c r="N615">
        <v>4.3659999999999997</v>
      </c>
    </row>
    <row r="616" spans="1:14">
      <c r="A616" s="54">
        <f>formulas!O703</f>
        <v>0</v>
      </c>
      <c r="B616" s="33">
        <f t="shared" ca="1" si="56"/>
        <v>32</v>
      </c>
      <c r="C616">
        <f t="shared" si="57"/>
        <v>486</v>
      </c>
      <c r="D616">
        <f t="shared" ca="1" si="61"/>
        <v>-3.3000000000000002E-2</v>
      </c>
      <c r="E616">
        <f t="shared" ca="1" si="58"/>
        <v>0</v>
      </c>
      <c r="F616">
        <f t="shared" ca="1" si="59"/>
        <v>31</v>
      </c>
      <c r="G616">
        <f t="shared" ca="1" si="60"/>
        <v>32</v>
      </c>
      <c r="M616">
        <v>160</v>
      </c>
      <c r="N616">
        <v>4.4029999999999996</v>
      </c>
    </row>
    <row r="617" spans="1:14">
      <c r="A617" s="54">
        <f>formulas!O704</f>
        <v>0</v>
      </c>
      <c r="B617" s="33">
        <f t="shared" ca="1" si="56"/>
        <v>32</v>
      </c>
      <c r="C617">
        <f t="shared" si="57"/>
        <v>486</v>
      </c>
      <c r="D617">
        <f t="shared" ca="1" si="61"/>
        <v>-3.3000000000000002E-2</v>
      </c>
      <c r="E617">
        <f t="shared" ca="1" si="58"/>
        <v>0</v>
      </c>
      <c r="F617">
        <f t="shared" ca="1" si="59"/>
        <v>31</v>
      </c>
      <c r="G617">
        <f t="shared" ca="1" si="60"/>
        <v>32</v>
      </c>
      <c r="M617">
        <v>161</v>
      </c>
      <c r="N617">
        <v>4.4390000000000001</v>
      </c>
    </row>
    <row r="618" spans="1:14">
      <c r="A618" s="54">
        <f>formulas!O705</f>
        <v>0</v>
      </c>
      <c r="B618" s="33">
        <f t="shared" ca="1" si="56"/>
        <v>32</v>
      </c>
      <c r="C618">
        <f t="shared" si="57"/>
        <v>486</v>
      </c>
      <c r="D618">
        <f t="shared" ca="1" si="61"/>
        <v>-3.3000000000000002E-2</v>
      </c>
      <c r="E618">
        <f t="shared" ca="1" si="58"/>
        <v>0</v>
      </c>
      <c r="F618">
        <f t="shared" ca="1" si="59"/>
        <v>31</v>
      </c>
      <c r="G618">
        <f t="shared" ca="1" si="60"/>
        <v>32</v>
      </c>
      <c r="M618">
        <v>162</v>
      </c>
      <c r="N618">
        <v>4.4749999999999996</v>
      </c>
    </row>
    <row r="619" spans="1:14">
      <c r="A619" s="54">
        <f>formulas!O706</f>
        <v>0</v>
      </c>
      <c r="B619" s="33">
        <f t="shared" ca="1" si="56"/>
        <v>32</v>
      </c>
      <c r="C619">
        <f t="shared" si="57"/>
        <v>486</v>
      </c>
      <c r="D619">
        <f t="shared" ca="1" si="61"/>
        <v>-3.3000000000000002E-2</v>
      </c>
      <c r="E619">
        <f t="shared" ca="1" si="58"/>
        <v>0</v>
      </c>
      <c r="F619">
        <f t="shared" ca="1" si="59"/>
        <v>31</v>
      </c>
      <c r="G619">
        <f t="shared" ca="1" si="60"/>
        <v>32</v>
      </c>
      <c r="M619">
        <v>163</v>
      </c>
      <c r="N619">
        <v>4.5110000000000001</v>
      </c>
    </row>
    <row r="620" spans="1:14">
      <c r="A620" s="54">
        <f>formulas!O707</f>
        <v>0</v>
      </c>
      <c r="B620" s="33">
        <f t="shared" ca="1" si="56"/>
        <v>32</v>
      </c>
      <c r="C620">
        <f t="shared" si="57"/>
        <v>486</v>
      </c>
      <c r="D620">
        <f t="shared" ca="1" si="61"/>
        <v>-3.3000000000000002E-2</v>
      </c>
      <c r="E620">
        <f t="shared" ca="1" si="58"/>
        <v>0</v>
      </c>
      <c r="F620">
        <f t="shared" ca="1" si="59"/>
        <v>31</v>
      </c>
      <c r="G620">
        <f t="shared" ca="1" si="60"/>
        <v>32</v>
      </c>
      <c r="M620">
        <v>164</v>
      </c>
      <c r="N620">
        <v>4.5469999999999997</v>
      </c>
    </row>
    <row r="621" spans="1:14">
      <c r="A621" s="54">
        <f>formulas!O708</f>
        <v>0</v>
      </c>
      <c r="B621" s="33">
        <f t="shared" ca="1" si="56"/>
        <v>32</v>
      </c>
      <c r="C621">
        <f t="shared" si="57"/>
        <v>486</v>
      </c>
      <c r="D621">
        <f t="shared" ca="1" si="61"/>
        <v>-3.3000000000000002E-2</v>
      </c>
      <c r="E621">
        <f t="shared" ca="1" si="58"/>
        <v>0</v>
      </c>
      <c r="F621">
        <f t="shared" ca="1" si="59"/>
        <v>31</v>
      </c>
      <c r="G621">
        <f t="shared" ca="1" si="60"/>
        <v>32</v>
      </c>
      <c r="M621">
        <v>165</v>
      </c>
      <c r="N621">
        <v>4.5839999999999996</v>
      </c>
    </row>
    <row r="622" spans="1:14">
      <c r="A622" s="54">
        <f>formulas!O709</f>
        <v>0</v>
      </c>
      <c r="B622" s="33">
        <f t="shared" ca="1" si="56"/>
        <v>32</v>
      </c>
      <c r="C622">
        <f t="shared" si="57"/>
        <v>486</v>
      </c>
      <c r="D622">
        <f t="shared" ca="1" si="61"/>
        <v>-3.3000000000000002E-2</v>
      </c>
      <c r="E622">
        <f t="shared" ca="1" si="58"/>
        <v>0</v>
      </c>
      <c r="F622">
        <f t="shared" ca="1" si="59"/>
        <v>31</v>
      </c>
      <c r="G622">
        <f t="shared" ca="1" si="60"/>
        <v>32</v>
      </c>
      <c r="M622">
        <v>166</v>
      </c>
      <c r="N622">
        <v>4.62</v>
      </c>
    </row>
    <row r="623" spans="1:14">
      <c r="A623" s="54">
        <f>formulas!O710</f>
        <v>0</v>
      </c>
      <c r="B623" s="33">
        <f t="shared" ca="1" si="56"/>
        <v>32</v>
      </c>
      <c r="C623">
        <f t="shared" si="57"/>
        <v>486</v>
      </c>
      <c r="D623">
        <f t="shared" ca="1" si="61"/>
        <v>-3.3000000000000002E-2</v>
      </c>
      <c r="E623">
        <f t="shared" ca="1" si="58"/>
        <v>0</v>
      </c>
      <c r="F623">
        <f t="shared" ca="1" si="59"/>
        <v>31</v>
      </c>
      <c r="G623">
        <f t="shared" ca="1" si="60"/>
        <v>32</v>
      </c>
      <c r="M623">
        <v>167</v>
      </c>
      <c r="N623">
        <v>4.6559999999999997</v>
      </c>
    </row>
    <row r="624" spans="1:14">
      <c r="A624" s="54">
        <f>formulas!O711</f>
        <v>0</v>
      </c>
      <c r="B624" s="33">
        <f t="shared" ca="1" si="56"/>
        <v>32</v>
      </c>
      <c r="C624">
        <f t="shared" si="57"/>
        <v>486</v>
      </c>
      <c r="D624">
        <f t="shared" ca="1" si="61"/>
        <v>-3.3000000000000002E-2</v>
      </c>
      <c r="E624">
        <f t="shared" ca="1" si="58"/>
        <v>0</v>
      </c>
      <c r="F624">
        <f t="shared" ca="1" si="59"/>
        <v>31</v>
      </c>
      <c r="G624">
        <f t="shared" ca="1" si="60"/>
        <v>32</v>
      </c>
      <c r="M624">
        <v>168</v>
      </c>
      <c r="N624">
        <v>4.6929999999999996</v>
      </c>
    </row>
    <row r="625" spans="1:14">
      <c r="A625" s="54">
        <f>formulas!O712</f>
        <v>0</v>
      </c>
      <c r="B625" s="33">
        <f t="shared" ca="1" si="56"/>
        <v>32</v>
      </c>
      <c r="C625">
        <f t="shared" si="57"/>
        <v>486</v>
      </c>
      <c r="D625">
        <f t="shared" ca="1" si="61"/>
        <v>-3.3000000000000002E-2</v>
      </c>
      <c r="E625">
        <f t="shared" ca="1" si="58"/>
        <v>0</v>
      </c>
      <c r="F625">
        <f t="shared" ca="1" si="59"/>
        <v>31</v>
      </c>
      <c r="G625">
        <f t="shared" ca="1" si="60"/>
        <v>32</v>
      </c>
      <c r="M625">
        <v>169</v>
      </c>
      <c r="N625">
        <v>4.7290000000000001</v>
      </c>
    </row>
    <row r="626" spans="1:14">
      <c r="A626" s="54">
        <f>formulas!O713</f>
        <v>0</v>
      </c>
      <c r="B626" s="33">
        <f t="shared" ca="1" si="56"/>
        <v>32</v>
      </c>
      <c r="C626">
        <f t="shared" si="57"/>
        <v>486</v>
      </c>
      <c r="D626">
        <f t="shared" ca="1" si="61"/>
        <v>-3.3000000000000002E-2</v>
      </c>
      <c r="E626">
        <f t="shared" ca="1" si="58"/>
        <v>0</v>
      </c>
      <c r="F626">
        <f t="shared" ca="1" si="59"/>
        <v>31</v>
      </c>
      <c r="G626">
        <f t="shared" ca="1" si="60"/>
        <v>32</v>
      </c>
      <c r="M626">
        <v>170</v>
      </c>
      <c r="N626">
        <v>4.766</v>
      </c>
    </row>
    <row r="627" spans="1:14">
      <c r="A627" s="54">
        <f>formulas!O714</f>
        <v>0</v>
      </c>
      <c r="B627" s="33">
        <f t="shared" ref="B627:B690" ca="1" si="62">(A627-D627)/(E627-D627)*(G627-F627)+F627</f>
        <v>32</v>
      </c>
      <c r="C627">
        <f t="shared" ref="C627:C690" si="63">COUNTIF($N$2:$N$25400,"&lt;"&amp;A627)</f>
        <v>486</v>
      </c>
      <c r="D627">
        <f t="shared" ca="1" si="61"/>
        <v>-3.3000000000000002E-2</v>
      </c>
      <c r="E627">
        <f t="shared" ref="E627:E690" ca="1" si="64">INDIRECT(ADDRESS(C627+2,14))</f>
        <v>0</v>
      </c>
      <c r="F627">
        <f t="shared" ref="F627:F690" ca="1" si="65">INDIRECT(ADDRESS(C627+1,13))</f>
        <v>31</v>
      </c>
      <c r="G627">
        <f t="shared" ref="G627:G690" ca="1" si="66">INDIRECT(ADDRESS(C627+2,13))</f>
        <v>32</v>
      </c>
      <c r="M627">
        <v>171</v>
      </c>
      <c r="N627">
        <v>4.8019999999999996</v>
      </c>
    </row>
    <row r="628" spans="1:14">
      <c r="A628" s="54">
        <f>formulas!O715</f>
        <v>0</v>
      </c>
      <c r="B628" s="33">
        <f t="shared" ca="1" si="62"/>
        <v>32</v>
      </c>
      <c r="C628">
        <f t="shared" si="63"/>
        <v>486</v>
      </c>
      <c r="D628">
        <f t="shared" ca="1" si="61"/>
        <v>-3.3000000000000002E-2</v>
      </c>
      <c r="E628">
        <f t="shared" ca="1" si="64"/>
        <v>0</v>
      </c>
      <c r="F628">
        <f t="shared" ca="1" si="65"/>
        <v>31</v>
      </c>
      <c r="G628">
        <f t="shared" ca="1" si="66"/>
        <v>32</v>
      </c>
      <c r="M628">
        <v>172</v>
      </c>
      <c r="N628">
        <v>4.8390000000000004</v>
      </c>
    </row>
    <row r="629" spans="1:14">
      <c r="A629" s="54">
        <f>formulas!O716</f>
        <v>0</v>
      </c>
      <c r="B629" s="33">
        <f t="shared" ca="1" si="62"/>
        <v>32</v>
      </c>
      <c r="C629">
        <f t="shared" si="63"/>
        <v>486</v>
      </c>
      <c r="D629">
        <f t="shared" ca="1" si="61"/>
        <v>-3.3000000000000002E-2</v>
      </c>
      <c r="E629">
        <f t="shared" ca="1" si="64"/>
        <v>0</v>
      </c>
      <c r="F629">
        <f t="shared" ca="1" si="65"/>
        <v>31</v>
      </c>
      <c r="G629">
        <f t="shared" ca="1" si="66"/>
        <v>32</v>
      </c>
      <c r="M629">
        <v>173</v>
      </c>
      <c r="N629">
        <v>4.875</v>
      </c>
    </row>
    <row r="630" spans="1:14">
      <c r="A630" s="54">
        <f>formulas!O717</f>
        <v>0</v>
      </c>
      <c r="B630" s="33">
        <f t="shared" ca="1" si="62"/>
        <v>32</v>
      </c>
      <c r="C630">
        <f t="shared" si="63"/>
        <v>486</v>
      </c>
      <c r="D630">
        <f t="shared" ca="1" si="61"/>
        <v>-3.3000000000000002E-2</v>
      </c>
      <c r="E630">
        <f t="shared" ca="1" si="64"/>
        <v>0</v>
      </c>
      <c r="F630">
        <f t="shared" ca="1" si="65"/>
        <v>31</v>
      </c>
      <c r="G630">
        <f t="shared" ca="1" si="66"/>
        <v>32</v>
      </c>
      <c r="M630">
        <v>174</v>
      </c>
      <c r="N630">
        <v>4.9119999999999999</v>
      </c>
    </row>
    <row r="631" spans="1:14">
      <c r="A631" s="54">
        <f>formulas!O718</f>
        <v>0</v>
      </c>
      <c r="B631" s="33">
        <f t="shared" ca="1" si="62"/>
        <v>32</v>
      </c>
      <c r="C631">
        <f t="shared" si="63"/>
        <v>486</v>
      </c>
      <c r="D631">
        <f t="shared" ca="1" si="61"/>
        <v>-3.3000000000000002E-2</v>
      </c>
      <c r="E631">
        <f t="shared" ca="1" si="64"/>
        <v>0</v>
      </c>
      <c r="F631">
        <f t="shared" ca="1" si="65"/>
        <v>31</v>
      </c>
      <c r="G631">
        <f t="shared" ca="1" si="66"/>
        <v>32</v>
      </c>
      <c r="M631">
        <v>175</v>
      </c>
      <c r="N631">
        <v>4.9480000000000004</v>
      </c>
    </row>
    <row r="632" spans="1:14">
      <c r="A632" s="54">
        <f>formulas!O719</f>
        <v>0</v>
      </c>
      <c r="B632" s="33">
        <f t="shared" ca="1" si="62"/>
        <v>32</v>
      </c>
      <c r="C632">
        <f t="shared" si="63"/>
        <v>486</v>
      </c>
      <c r="D632">
        <f t="shared" ca="1" si="61"/>
        <v>-3.3000000000000002E-2</v>
      </c>
      <c r="E632">
        <f t="shared" ca="1" si="64"/>
        <v>0</v>
      </c>
      <c r="F632">
        <f t="shared" ca="1" si="65"/>
        <v>31</v>
      </c>
      <c r="G632">
        <f t="shared" ca="1" si="66"/>
        <v>32</v>
      </c>
      <c r="M632">
        <v>176</v>
      </c>
      <c r="N632">
        <v>4.9850000000000003</v>
      </c>
    </row>
    <row r="633" spans="1:14">
      <c r="A633" s="54">
        <f>formulas!O720</f>
        <v>0</v>
      </c>
      <c r="B633" s="33">
        <f t="shared" ca="1" si="62"/>
        <v>32</v>
      </c>
      <c r="C633">
        <f t="shared" si="63"/>
        <v>486</v>
      </c>
      <c r="D633">
        <f t="shared" ca="1" si="61"/>
        <v>-3.3000000000000002E-2</v>
      </c>
      <c r="E633">
        <f t="shared" ca="1" si="64"/>
        <v>0</v>
      </c>
      <c r="F633">
        <f t="shared" ca="1" si="65"/>
        <v>31</v>
      </c>
      <c r="G633">
        <f t="shared" ca="1" si="66"/>
        <v>32</v>
      </c>
      <c r="M633">
        <v>177</v>
      </c>
      <c r="N633">
        <v>5.0209999999999999</v>
      </c>
    </row>
    <row r="634" spans="1:14">
      <c r="A634" s="54">
        <f>formulas!O721</f>
        <v>0</v>
      </c>
      <c r="B634" s="33">
        <f t="shared" ca="1" si="62"/>
        <v>32</v>
      </c>
      <c r="C634">
        <f t="shared" si="63"/>
        <v>486</v>
      </c>
      <c r="D634">
        <f t="shared" ca="1" si="61"/>
        <v>-3.3000000000000002E-2</v>
      </c>
      <c r="E634">
        <f t="shared" ca="1" si="64"/>
        <v>0</v>
      </c>
      <c r="F634">
        <f t="shared" ca="1" si="65"/>
        <v>31</v>
      </c>
      <c r="G634">
        <f t="shared" ca="1" si="66"/>
        <v>32</v>
      </c>
      <c r="M634">
        <v>178</v>
      </c>
      <c r="N634">
        <v>5.0579999999999998</v>
      </c>
    </row>
    <row r="635" spans="1:14">
      <c r="A635" s="54">
        <f>formulas!O722</f>
        <v>0</v>
      </c>
      <c r="B635" s="33">
        <f t="shared" ca="1" si="62"/>
        <v>32</v>
      </c>
      <c r="C635">
        <f t="shared" si="63"/>
        <v>486</v>
      </c>
      <c r="D635">
        <f t="shared" ca="1" si="61"/>
        <v>-3.3000000000000002E-2</v>
      </c>
      <c r="E635">
        <f t="shared" ca="1" si="64"/>
        <v>0</v>
      </c>
      <c r="F635">
        <f t="shared" ca="1" si="65"/>
        <v>31</v>
      </c>
      <c r="G635">
        <f t="shared" ca="1" si="66"/>
        <v>32</v>
      </c>
      <c r="M635">
        <v>179</v>
      </c>
      <c r="N635">
        <v>5.0949999999999998</v>
      </c>
    </row>
    <row r="636" spans="1:14">
      <c r="A636" s="54">
        <f>formulas!O723</f>
        <v>0</v>
      </c>
      <c r="B636" s="33">
        <f t="shared" ca="1" si="62"/>
        <v>32</v>
      </c>
      <c r="C636">
        <f t="shared" si="63"/>
        <v>486</v>
      </c>
      <c r="D636">
        <f t="shared" ca="1" si="61"/>
        <v>-3.3000000000000002E-2</v>
      </c>
      <c r="E636">
        <f t="shared" ca="1" si="64"/>
        <v>0</v>
      </c>
      <c r="F636">
        <f t="shared" ca="1" si="65"/>
        <v>31</v>
      </c>
      <c r="G636">
        <f t="shared" ca="1" si="66"/>
        <v>32</v>
      </c>
      <c r="M636">
        <v>180</v>
      </c>
      <c r="N636">
        <v>5.1310000000000002</v>
      </c>
    </row>
    <row r="637" spans="1:14">
      <c r="A637" s="54">
        <f>formulas!O724</f>
        <v>0</v>
      </c>
      <c r="B637" s="33">
        <f t="shared" ca="1" si="62"/>
        <v>32</v>
      </c>
      <c r="C637">
        <f t="shared" si="63"/>
        <v>486</v>
      </c>
      <c r="D637">
        <f t="shared" ca="1" si="61"/>
        <v>-3.3000000000000002E-2</v>
      </c>
      <c r="E637">
        <f t="shared" ca="1" si="64"/>
        <v>0</v>
      </c>
      <c r="F637">
        <f t="shared" ca="1" si="65"/>
        <v>31</v>
      </c>
      <c r="G637">
        <f t="shared" ca="1" si="66"/>
        <v>32</v>
      </c>
      <c r="M637">
        <v>181</v>
      </c>
      <c r="N637">
        <v>5.1680000000000001</v>
      </c>
    </row>
    <row r="638" spans="1:14">
      <c r="A638" s="54">
        <f>formulas!O725</f>
        <v>0</v>
      </c>
      <c r="B638" s="33">
        <f t="shared" ca="1" si="62"/>
        <v>32</v>
      </c>
      <c r="C638">
        <f t="shared" si="63"/>
        <v>486</v>
      </c>
      <c r="D638">
        <f t="shared" ca="1" si="61"/>
        <v>-3.3000000000000002E-2</v>
      </c>
      <c r="E638">
        <f t="shared" ca="1" si="64"/>
        <v>0</v>
      </c>
      <c r="F638">
        <f t="shared" ca="1" si="65"/>
        <v>31</v>
      </c>
      <c r="G638">
        <f t="shared" ca="1" si="66"/>
        <v>32</v>
      </c>
      <c r="M638">
        <v>182</v>
      </c>
      <c r="N638">
        <v>5.2050000000000001</v>
      </c>
    </row>
    <row r="639" spans="1:14">
      <c r="A639" s="54">
        <f>formulas!O726</f>
        <v>0</v>
      </c>
      <c r="B639" s="33">
        <f t="shared" ca="1" si="62"/>
        <v>32</v>
      </c>
      <c r="C639">
        <f t="shared" si="63"/>
        <v>486</v>
      </c>
      <c r="D639">
        <f t="shared" ca="1" si="61"/>
        <v>-3.3000000000000002E-2</v>
      </c>
      <c r="E639">
        <f t="shared" ca="1" si="64"/>
        <v>0</v>
      </c>
      <c r="F639">
        <f t="shared" ca="1" si="65"/>
        <v>31</v>
      </c>
      <c r="G639">
        <f t="shared" ca="1" si="66"/>
        <v>32</v>
      </c>
      <c r="M639">
        <v>183</v>
      </c>
      <c r="N639">
        <v>5.242</v>
      </c>
    </row>
    <row r="640" spans="1:14">
      <c r="A640" s="54">
        <f>formulas!O727</f>
        <v>0</v>
      </c>
      <c r="B640" s="33">
        <f t="shared" ca="1" si="62"/>
        <v>32</v>
      </c>
      <c r="C640">
        <f t="shared" si="63"/>
        <v>486</v>
      </c>
      <c r="D640">
        <f t="shared" ca="1" si="61"/>
        <v>-3.3000000000000002E-2</v>
      </c>
      <c r="E640">
        <f t="shared" ca="1" si="64"/>
        <v>0</v>
      </c>
      <c r="F640">
        <f t="shared" ca="1" si="65"/>
        <v>31</v>
      </c>
      <c r="G640">
        <f t="shared" ca="1" si="66"/>
        <v>32</v>
      </c>
      <c r="M640">
        <v>184</v>
      </c>
      <c r="N640">
        <v>5.2779999999999996</v>
      </c>
    </row>
    <row r="641" spans="1:14">
      <c r="A641" s="54">
        <f>formulas!O728</f>
        <v>0</v>
      </c>
      <c r="B641" s="33">
        <f t="shared" ca="1" si="62"/>
        <v>32</v>
      </c>
      <c r="C641">
        <f t="shared" si="63"/>
        <v>486</v>
      </c>
      <c r="D641">
        <f t="shared" ca="1" si="61"/>
        <v>-3.3000000000000002E-2</v>
      </c>
      <c r="E641">
        <f t="shared" ca="1" si="64"/>
        <v>0</v>
      </c>
      <c r="F641">
        <f t="shared" ca="1" si="65"/>
        <v>31</v>
      </c>
      <c r="G641">
        <f t="shared" ca="1" si="66"/>
        <v>32</v>
      </c>
      <c r="M641">
        <v>185</v>
      </c>
      <c r="N641">
        <v>5.3150000000000004</v>
      </c>
    </row>
    <row r="642" spans="1:14">
      <c r="A642" s="54">
        <f>formulas!O729</f>
        <v>0</v>
      </c>
      <c r="B642" s="33">
        <f t="shared" ca="1" si="62"/>
        <v>32</v>
      </c>
      <c r="C642">
        <f t="shared" si="63"/>
        <v>486</v>
      </c>
      <c r="D642">
        <f t="shared" ca="1" si="61"/>
        <v>-3.3000000000000002E-2</v>
      </c>
      <c r="E642">
        <f t="shared" ca="1" si="64"/>
        <v>0</v>
      </c>
      <c r="F642">
        <f t="shared" ca="1" si="65"/>
        <v>31</v>
      </c>
      <c r="G642">
        <f t="shared" ca="1" si="66"/>
        <v>32</v>
      </c>
      <c r="M642">
        <v>186</v>
      </c>
      <c r="N642">
        <v>5.3520000000000003</v>
      </c>
    </row>
    <row r="643" spans="1:14">
      <c r="A643" s="54">
        <f>formulas!O730</f>
        <v>0</v>
      </c>
      <c r="B643" s="33">
        <f t="shared" ca="1" si="62"/>
        <v>32</v>
      </c>
      <c r="C643">
        <f t="shared" si="63"/>
        <v>486</v>
      </c>
      <c r="D643">
        <f t="shared" ref="D643:D706" ca="1" si="67">INDIRECT(ADDRESS(C643+1,14))</f>
        <v>-3.3000000000000002E-2</v>
      </c>
      <c r="E643">
        <f t="shared" ca="1" si="64"/>
        <v>0</v>
      </c>
      <c r="F643">
        <f t="shared" ca="1" si="65"/>
        <v>31</v>
      </c>
      <c r="G643">
        <f t="shared" ca="1" si="66"/>
        <v>32</v>
      </c>
      <c r="M643">
        <v>187</v>
      </c>
      <c r="N643">
        <v>5.3890000000000002</v>
      </c>
    </row>
    <row r="644" spans="1:14">
      <c r="A644" s="54">
        <f>formulas!O731</f>
        <v>0</v>
      </c>
      <c r="B644" s="33">
        <f t="shared" ca="1" si="62"/>
        <v>32</v>
      </c>
      <c r="C644">
        <f t="shared" si="63"/>
        <v>486</v>
      </c>
      <c r="D644">
        <f t="shared" ca="1" si="67"/>
        <v>-3.3000000000000002E-2</v>
      </c>
      <c r="E644">
        <f t="shared" ca="1" si="64"/>
        <v>0</v>
      </c>
      <c r="F644">
        <f t="shared" ca="1" si="65"/>
        <v>31</v>
      </c>
      <c r="G644">
        <f t="shared" ca="1" si="66"/>
        <v>32</v>
      </c>
      <c r="M644">
        <v>188</v>
      </c>
      <c r="N644">
        <v>5.4260000000000002</v>
      </c>
    </row>
    <row r="645" spans="1:14">
      <c r="A645" s="54">
        <f>formulas!O732</f>
        <v>0</v>
      </c>
      <c r="B645" s="33">
        <f t="shared" ca="1" si="62"/>
        <v>32</v>
      </c>
      <c r="C645">
        <f t="shared" si="63"/>
        <v>486</v>
      </c>
      <c r="D645">
        <f t="shared" ca="1" si="67"/>
        <v>-3.3000000000000002E-2</v>
      </c>
      <c r="E645">
        <f t="shared" ca="1" si="64"/>
        <v>0</v>
      </c>
      <c r="F645">
        <f t="shared" ca="1" si="65"/>
        <v>31</v>
      </c>
      <c r="G645">
        <f t="shared" ca="1" si="66"/>
        <v>32</v>
      </c>
      <c r="M645">
        <v>189</v>
      </c>
      <c r="N645">
        <v>5.4630000000000001</v>
      </c>
    </row>
    <row r="646" spans="1:14">
      <c r="A646" s="54">
        <f>formulas!O733</f>
        <v>0</v>
      </c>
      <c r="B646" s="33">
        <f t="shared" ca="1" si="62"/>
        <v>32</v>
      </c>
      <c r="C646">
        <f t="shared" si="63"/>
        <v>486</v>
      </c>
      <c r="D646">
        <f t="shared" ca="1" si="67"/>
        <v>-3.3000000000000002E-2</v>
      </c>
      <c r="E646">
        <f t="shared" ca="1" si="64"/>
        <v>0</v>
      </c>
      <c r="F646">
        <f t="shared" ca="1" si="65"/>
        <v>31</v>
      </c>
      <c r="G646">
        <f t="shared" ca="1" si="66"/>
        <v>32</v>
      </c>
      <c r="M646">
        <v>190</v>
      </c>
      <c r="N646">
        <v>5.5</v>
      </c>
    </row>
    <row r="647" spans="1:14">
      <c r="A647" s="54">
        <f>formulas!O734</f>
        <v>0</v>
      </c>
      <c r="B647" s="33">
        <f t="shared" ca="1" si="62"/>
        <v>32</v>
      </c>
      <c r="C647">
        <f t="shared" si="63"/>
        <v>486</v>
      </c>
      <c r="D647">
        <f t="shared" ca="1" si="67"/>
        <v>-3.3000000000000002E-2</v>
      </c>
      <c r="E647">
        <f t="shared" ca="1" si="64"/>
        <v>0</v>
      </c>
      <c r="F647">
        <f t="shared" ca="1" si="65"/>
        <v>31</v>
      </c>
      <c r="G647">
        <f t="shared" ca="1" si="66"/>
        <v>32</v>
      </c>
      <c r="M647">
        <v>191</v>
      </c>
      <c r="N647">
        <v>5.5369999999999999</v>
      </c>
    </row>
    <row r="648" spans="1:14">
      <c r="A648" s="54">
        <f>formulas!O735</f>
        <v>0</v>
      </c>
      <c r="B648" s="33">
        <f t="shared" ca="1" si="62"/>
        <v>32</v>
      </c>
      <c r="C648">
        <f t="shared" si="63"/>
        <v>486</v>
      </c>
      <c r="D648">
        <f t="shared" ca="1" si="67"/>
        <v>-3.3000000000000002E-2</v>
      </c>
      <c r="E648">
        <f t="shared" ca="1" si="64"/>
        <v>0</v>
      </c>
      <c r="F648">
        <f t="shared" ca="1" si="65"/>
        <v>31</v>
      </c>
      <c r="G648">
        <f t="shared" ca="1" si="66"/>
        <v>32</v>
      </c>
      <c r="M648">
        <v>192</v>
      </c>
      <c r="N648">
        <v>5.5739999999999998</v>
      </c>
    </row>
    <row r="649" spans="1:14">
      <c r="A649" s="54">
        <f>formulas!O736</f>
        <v>0</v>
      </c>
      <c r="B649" s="33">
        <f t="shared" ca="1" si="62"/>
        <v>32</v>
      </c>
      <c r="C649">
        <f t="shared" si="63"/>
        <v>486</v>
      </c>
      <c r="D649">
        <f t="shared" ca="1" si="67"/>
        <v>-3.3000000000000002E-2</v>
      </c>
      <c r="E649">
        <f t="shared" ca="1" si="64"/>
        <v>0</v>
      </c>
      <c r="F649">
        <f t="shared" ca="1" si="65"/>
        <v>31</v>
      </c>
      <c r="G649">
        <f t="shared" ca="1" si="66"/>
        <v>32</v>
      </c>
      <c r="M649">
        <v>193</v>
      </c>
      <c r="N649">
        <v>5.6109999999999998</v>
      </c>
    </row>
    <row r="650" spans="1:14">
      <c r="A650" s="54">
        <f>formulas!O737</f>
        <v>0</v>
      </c>
      <c r="B650" s="33">
        <f t="shared" ca="1" si="62"/>
        <v>32</v>
      </c>
      <c r="C650">
        <f t="shared" si="63"/>
        <v>486</v>
      </c>
      <c r="D650">
        <f t="shared" ca="1" si="67"/>
        <v>-3.3000000000000002E-2</v>
      </c>
      <c r="E650">
        <f t="shared" ca="1" si="64"/>
        <v>0</v>
      </c>
      <c r="F650">
        <f t="shared" ca="1" si="65"/>
        <v>31</v>
      </c>
      <c r="G650">
        <f t="shared" ca="1" si="66"/>
        <v>32</v>
      </c>
      <c r="M650">
        <v>194</v>
      </c>
      <c r="N650">
        <v>5.6479999999999997</v>
      </c>
    </row>
    <row r="651" spans="1:14">
      <c r="A651" s="54">
        <f>formulas!O738</f>
        <v>0</v>
      </c>
      <c r="B651" s="33">
        <f t="shared" ca="1" si="62"/>
        <v>32</v>
      </c>
      <c r="C651">
        <f t="shared" si="63"/>
        <v>486</v>
      </c>
      <c r="D651">
        <f t="shared" ca="1" si="67"/>
        <v>-3.3000000000000002E-2</v>
      </c>
      <c r="E651">
        <f t="shared" ca="1" si="64"/>
        <v>0</v>
      </c>
      <c r="F651">
        <f t="shared" ca="1" si="65"/>
        <v>31</v>
      </c>
      <c r="G651">
        <f t="shared" ca="1" si="66"/>
        <v>32</v>
      </c>
      <c r="M651">
        <v>195</v>
      </c>
      <c r="N651">
        <v>5.6849999999999996</v>
      </c>
    </row>
    <row r="652" spans="1:14">
      <c r="A652" s="54">
        <f>formulas!O739</f>
        <v>0</v>
      </c>
      <c r="B652" s="33">
        <f t="shared" ca="1" si="62"/>
        <v>32</v>
      </c>
      <c r="C652">
        <f t="shared" si="63"/>
        <v>486</v>
      </c>
      <c r="D652">
        <f t="shared" ca="1" si="67"/>
        <v>-3.3000000000000002E-2</v>
      </c>
      <c r="E652">
        <f t="shared" ca="1" si="64"/>
        <v>0</v>
      </c>
      <c r="F652">
        <f t="shared" ca="1" si="65"/>
        <v>31</v>
      </c>
      <c r="G652">
        <f t="shared" ca="1" si="66"/>
        <v>32</v>
      </c>
      <c r="M652">
        <v>196</v>
      </c>
      <c r="N652">
        <v>5.7220000000000004</v>
      </c>
    </row>
    <row r="653" spans="1:14">
      <c r="A653" s="54">
        <f>formulas!O740</f>
        <v>0</v>
      </c>
      <c r="B653" s="33">
        <f t="shared" ca="1" si="62"/>
        <v>32</v>
      </c>
      <c r="C653">
        <f t="shared" si="63"/>
        <v>486</v>
      </c>
      <c r="D653">
        <f t="shared" ca="1" si="67"/>
        <v>-3.3000000000000002E-2</v>
      </c>
      <c r="E653">
        <f t="shared" ca="1" si="64"/>
        <v>0</v>
      </c>
      <c r="F653">
        <f t="shared" ca="1" si="65"/>
        <v>31</v>
      </c>
      <c r="G653">
        <f t="shared" ca="1" si="66"/>
        <v>32</v>
      </c>
      <c r="M653">
        <v>197</v>
      </c>
      <c r="N653">
        <v>5.7590000000000003</v>
      </c>
    </row>
    <row r="654" spans="1:14">
      <c r="A654" s="54">
        <f>formulas!O741</f>
        <v>0</v>
      </c>
      <c r="B654" s="33">
        <f t="shared" ca="1" si="62"/>
        <v>32</v>
      </c>
      <c r="C654">
        <f t="shared" si="63"/>
        <v>486</v>
      </c>
      <c r="D654">
        <f t="shared" ca="1" si="67"/>
        <v>-3.3000000000000002E-2</v>
      </c>
      <c r="E654">
        <f t="shared" ca="1" si="64"/>
        <v>0</v>
      </c>
      <c r="F654">
        <f t="shared" ca="1" si="65"/>
        <v>31</v>
      </c>
      <c r="G654">
        <f t="shared" ca="1" si="66"/>
        <v>32</v>
      </c>
      <c r="M654">
        <v>198</v>
      </c>
      <c r="N654">
        <v>5.7960000000000003</v>
      </c>
    </row>
    <row r="655" spans="1:14">
      <c r="A655" s="54">
        <f>formulas!O742</f>
        <v>0</v>
      </c>
      <c r="B655" s="33">
        <f t="shared" ca="1" si="62"/>
        <v>32</v>
      </c>
      <c r="C655">
        <f t="shared" si="63"/>
        <v>486</v>
      </c>
      <c r="D655">
        <f t="shared" ca="1" si="67"/>
        <v>-3.3000000000000002E-2</v>
      </c>
      <c r="E655">
        <f t="shared" ca="1" si="64"/>
        <v>0</v>
      </c>
      <c r="F655">
        <f t="shared" ca="1" si="65"/>
        <v>31</v>
      </c>
      <c r="G655">
        <f t="shared" ca="1" si="66"/>
        <v>32</v>
      </c>
      <c r="M655">
        <v>199</v>
      </c>
      <c r="N655">
        <v>5.8330000000000002</v>
      </c>
    </row>
    <row r="656" spans="1:14">
      <c r="A656" s="54">
        <f>formulas!O743</f>
        <v>0</v>
      </c>
      <c r="B656" s="33">
        <f t="shared" ca="1" si="62"/>
        <v>32</v>
      </c>
      <c r="C656">
        <f t="shared" si="63"/>
        <v>486</v>
      </c>
      <c r="D656">
        <f t="shared" ca="1" si="67"/>
        <v>-3.3000000000000002E-2</v>
      </c>
      <c r="E656">
        <f t="shared" ca="1" si="64"/>
        <v>0</v>
      </c>
      <c r="F656">
        <f t="shared" ca="1" si="65"/>
        <v>31</v>
      </c>
      <c r="G656">
        <f t="shared" ca="1" si="66"/>
        <v>32</v>
      </c>
      <c r="M656">
        <v>200</v>
      </c>
      <c r="N656">
        <v>5.8710000000000004</v>
      </c>
    </row>
    <row r="657" spans="1:14">
      <c r="A657" s="54">
        <f>formulas!O744</f>
        <v>0</v>
      </c>
      <c r="B657" s="33">
        <f t="shared" ca="1" si="62"/>
        <v>32</v>
      </c>
      <c r="C657">
        <f t="shared" si="63"/>
        <v>486</v>
      </c>
      <c r="D657">
        <f t="shared" ca="1" si="67"/>
        <v>-3.3000000000000002E-2</v>
      </c>
      <c r="E657">
        <f t="shared" ca="1" si="64"/>
        <v>0</v>
      </c>
      <c r="F657">
        <f t="shared" ca="1" si="65"/>
        <v>31</v>
      </c>
      <c r="G657">
        <f t="shared" ca="1" si="66"/>
        <v>32</v>
      </c>
      <c r="M657">
        <v>201</v>
      </c>
      <c r="N657">
        <v>5.9080000000000004</v>
      </c>
    </row>
    <row r="658" spans="1:14">
      <c r="A658" s="54">
        <f>formulas!O745</f>
        <v>0</v>
      </c>
      <c r="B658" s="33">
        <f t="shared" ca="1" si="62"/>
        <v>32</v>
      </c>
      <c r="C658">
        <f t="shared" si="63"/>
        <v>486</v>
      </c>
      <c r="D658">
        <f t="shared" ca="1" si="67"/>
        <v>-3.3000000000000002E-2</v>
      </c>
      <c r="E658">
        <f t="shared" ca="1" si="64"/>
        <v>0</v>
      </c>
      <c r="F658">
        <f t="shared" ca="1" si="65"/>
        <v>31</v>
      </c>
      <c r="G658">
        <f t="shared" ca="1" si="66"/>
        <v>32</v>
      </c>
      <c r="M658">
        <v>202</v>
      </c>
      <c r="N658">
        <v>5.9450000000000003</v>
      </c>
    </row>
    <row r="659" spans="1:14">
      <c r="A659" s="54">
        <f>formulas!O746</f>
        <v>0</v>
      </c>
      <c r="B659" s="33">
        <f t="shared" ca="1" si="62"/>
        <v>32</v>
      </c>
      <c r="C659">
        <f t="shared" si="63"/>
        <v>486</v>
      </c>
      <c r="D659">
        <f t="shared" ca="1" si="67"/>
        <v>-3.3000000000000002E-2</v>
      </c>
      <c r="E659">
        <f t="shared" ca="1" si="64"/>
        <v>0</v>
      </c>
      <c r="F659">
        <f t="shared" ca="1" si="65"/>
        <v>31</v>
      </c>
      <c r="G659">
        <f t="shared" ca="1" si="66"/>
        <v>32</v>
      </c>
      <c r="M659">
        <v>203</v>
      </c>
      <c r="N659">
        <v>5.9820000000000002</v>
      </c>
    </row>
    <row r="660" spans="1:14">
      <c r="A660" s="54">
        <f>formulas!O747</f>
        <v>0</v>
      </c>
      <c r="B660" s="33">
        <f t="shared" ca="1" si="62"/>
        <v>32</v>
      </c>
      <c r="C660">
        <f t="shared" si="63"/>
        <v>486</v>
      </c>
      <c r="D660">
        <f t="shared" ca="1" si="67"/>
        <v>-3.3000000000000002E-2</v>
      </c>
      <c r="E660">
        <f t="shared" ca="1" si="64"/>
        <v>0</v>
      </c>
      <c r="F660">
        <f t="shared" ca="1" si="65"/>
        <v>31</v>
      </c>
      <c r="G660">
        <f t="shared" ca="1" si="66"/>
        <v>32</v>
      </c>
      <c r="M660">
        <v>204</v>
      </c>
      <c r="N660">
        <v>6.02</v>
      </c>
    </row>
    <row r="661" spans="1:14">
      <c r="A661" s="54">
        <f>formulas!O748</f>
        <v>0</v>
      </c>
      <c r="B661" s="33">
        <f t="shared" ca="1" si="62"/>
        <v>32</v>
      </c>
      <c r="C661">
        <f t="shared" si="63"/>
        <v>486</v>
      </c>
      <c r="D661">
        <f t="shared" ca="1" si="67"/>
        <v>-3.3000000000000002E-2</v>
      </c>
      <c r="E661">
        <f t="shared" ca="1" si="64"/>
        <v>0</v>
      </c>
      <c r="F661">
        <f t="shared" ca="1" si="65"/>
        <v>31</v>
      </c>
      <c r="G661">
        <f t="shared" ca="1" si="66"/>
        <v>32</v>
      </c>
      <c r="M661">
        <v>205</v>
      </c>
      <c r="N661">
        <v>6.0570000000000004</v>
      </c>
    </row>
    <row r="662" spans="1:14">
      <c r="A662" s="54">
        <f>formulas!O749</f>
        <v>0</v>
      </c>
      <c r="B662" s="33">
        <f t="shared" ca="1" si="62"/>
        <v>32</v>
      </c>
      <c r="C662">
        <f t="shared" si="63"/>
        <v>486</v>
      </c>
      <c r="D662">
        <f t="shared" ca="1" si="67"/>
        <v>-3.3000000000000002E-2</v>
      </c>
      <c r="E662">
        <f t="shared" ca="1" si="64"/>
        <v>0</v>
      </c>
      <c r="F662">
        <f t="shared" ca="1" si="65"/>
        <v>31</v>
      </c>
      <c r="G662">
        <f t="shared" ca="1" si="66"/>
        <v>32</v>
      </c>
      <c r="M662">
        <v>206</v>
      </c>
      <c r="N662">
        <v>6.0940000000000003</v>
      </c>
    </row>
    <row r="663" spans="1:14">
      <c r="A663" s="54">
        <f>formulas!O750</f>
        <v>0</v>
      </c>
      <c r="B663" s="33">
        <f t="shared" ca="1" si="62"/>
        <v>32</v>
      </c>
      <c r="C663">
        <f t="shared" si="63"/>
        <v>486</v>
      </c>
      <c r="D663">
        <f t="shared" ca="1" si="67"/>
        <v>-3.3000000000000002E-2</v>
      </c>
      <c r="E663">
        <f t="shared" ca="1" si="64"/>
        <v>0</v>
      </c>
      <c r="F663">
        <f t="shared" ca="1" si="65"/>
        <v>31</v>
      </c>
      <c r="G663">
        <f t="shared" ca="1" si="66"/>
        <v>32</v>
      </c>
      <c r="M663">
        <v>207</v>
      </c>
      <c r="N663">
        <v>6.1319999999999997</v>
      </c>
    </row>
    <row r="664" spans="1:14">
      <c r="A664" s="54">
        <f>formulas!O751</f>
        <v>0</v>
      </c>
      <c r="B664" s="33">
        <f t="shared" ca="1" si="62"/>
        <v>32</v>
      </c>
      <c r="C664">
        <f t="shared" si="63"/>
        <v>486</v>
      </c>
      <c r="D664">
        <f t="shared" ca="1" si="67"/>
        <v>-3.3000000000000002E-2</v>
      </c>
      <c r="E664">
        <f t="shared" ca="1" si="64"/>
        <v>0</v>
      </c>
      <c r="F664">
        <f t="shared" ca="1" si="65"/>
        <v>31</v>
      </c>
      <c r="G664">
        <f t="shared" ca="1" si="66"/>
        <v>32</v>
      </c>
      <c r="M664">
        <v>208</v>
      </c>
      <c r="N664">
        <v>6.1689999999999996</v>
      </c>
    </row>
    <row r="665" spans="1:14">
      <c r="A665" s="54">
        <f>formulas!O752</f>
        <v>0</v>
      </c>
      <c r="B665" s="33">
        <f t="shared" ca="1" si="62"/>
        <v>32</v>
      </c>
      <c r="C665">
        <f t="shared" si="63"/>
        <v>486</v>
      </c>
      <c r="D665">
        <f t="shared" ca="1" si="67"/>
        <v>-3.3000000000000002E-2</v>
      </c>
      <c r="E665">
        <f t="shared" ca="1" si="64"/>
        <v>0</v>
      </c>
      <c r="F665">
        <f t="shared" ca="1" si="65"/>
        <v>31</v>
      </c>
      <c r="G665">
        <f t="shared" ca="1" si="66"/>
        <v>32</v>
      </c>
      <c r="M665">
        <v>209</v>
      </c>
      <c r="N665">
        <v>6.2069999999999999</v>
      </c>
    </row>
    <row r="666" spans="1:14">
      <c r="A666" s="54">
        <f>formulas!O753</f>
        <v>0</v>
      </c>
      <c r="B666" s="33">
        <f t="shared" ca="1" si="62"/>
        <v>32</v>
      </c>
      <c r="C666">
        <f t="shared" si="63"/>
        <v>486</v>
      </c>
      <c r="D666">
        <f t="shared" ca="1" si="67"/>
        <v>-3.3000000000000002E-2</v>
      </c>
      <c r="E666">
        <f t="shared" ca="1" si="64"/>
        <v>0</v>
      </c>
      <c r="F666">
        <f t="shared" ca="1" si="65"/>
        <v>31</v>
      </c>
      <c r="G666">
        <f t="shared" ca="1" si="66"/>
        <v>32</v>
      </c>
      <c r="M666">
        <v>210</v>
      </c>
      <c r="N666">
        <v>6.2439999999999998</v>
      </c>
    </row>
    <row r="667" spans="1:14">
      <c r="A667" s="54">
        <f>formulas!O754</f>
        <v>0</v>
      </c>
      <c r="B667" s="33">
        <f t="shared" ca="1" si="62"/>
        <v>32</v>
      </c>
      <c r="C667">
        <f t="shared" si="63"/>
        <v>486</v>
      </c>
      <c r="D667">
        <f t="shared" ca="1" si="67"/>
        <v>-3.3000000000000002E-2</v>
      </c>
      <c r="E667">
        <f t="shared" ca="1" si="64"/>
        <v>0</v>
      </c>
      <c r="F667">
        <f t="shared" ca="1" si="65"/>
        <v>31</v>
      </c>
      <c r="G667">
        <f t="shared" ca="1" si="66"/>
        <v>32</v>
      </c>
      <c r="M667">
        <v>211</v>
      </c>
      <c r="N667">
        <v>6.2809999999999997</v>
      </c>
    </row>
    <row r="668" spans="1:14">
      <c r="A668" s="54">
        <f>formulas!O755</f>
        <v>0</v>
      </c>
      <c r="B668" s="33">
        <f t="shared" ca="1" si="62"/>
        <v>32</v>
      </c>
      <c r="C668">
        <f t="shared" si="63"/>
        <v>486</v>
      </c>
      <c r="D668">
        <f t="shared" ca="1" si="67"/>
        <v>-3.3000000000000002E-2</v>
      </c>
      <c r="E668">
        <f t="shared" ca="1" si="64"/>
        <v>0</v>
      </c>
      <c r="F668">
        <f t="shared" ca="1" si="65"/>
        <v>31</v>
      </c>
      <c r="G668">
        <f t="shared" ca="1" si="66"/>
        <v>32</v>
      </c>
      <c r="M668">
        <v>212</v>
      </c>
      <c r="N668">
        <v>6.319</v>
      </c>
    </row>
    <row r="669" spans="1:14">
      <c r="A669" s="54">
        <f>formulas!O756</f>
        <v>0</v>
      </c>
      <c r="B669" s="33">
        <f t="shared" ca="1" si="62"/>
        <v>32</v>
      </c>
      <c r="C669">
        <f t="shared" si="63"/>
        <v>486</v>
      </c>
      <c r="D669">
        <f t="shared" ca="1" si="67"/>
        <v>-3.3000000000000002E-2</v>
      </c>
      <c r="E669">
        <f t="shared" ca="1" si="64"/>
        <v>0</v>
      </c>
      <c r="F669">
        <f t="shared" ca="1" si="65"/>
        <v>31</v>
      </c>
      <c r="G669">
        <f t="shared" ca="1" si="66"/>
        <v>32</v>
      </c>
      <c r="M669">
        <v>213</v>
      </c>
      <c r="N669">
        <v>6.3559999999999999</v>
      </c>
    </row>
    <row r="670" spans="1:14">
      <c r="A670" s="54">
        <f>formulas!O757</f>
        <v>0</v>
      </c>
      <c r="B670" s="33">
        <f t="shared" ca="1" si="62"/>
        <v>32</v>
      </c>
      <c r="C670">
        <f t="shared" si="63"/>
        <v>486</v>
      </c>
      <c r="D670">
        <f t="shared" ca="1" si="67"/>
        <v>-3.3000000000000002E-2</v>
      </c>
      <c r="E670">
        <f t="shared" ca="1" si="64"/>
        <v>0</v>
      </c>
      <c r="F670">
        <f t="shared" ca="1" si="65"/>
        <v>31</v>
      </c>
      <c r="G670">
        <f t="shared" ca="1" si="66"/>
        <v>32</v>
      </c>
      <c r="M670">
        <v>214</v>
      </c>
      <c r="N670">
        <v>6.3940000000000001</v>
      </c>
    </row>
    <row r="671" spans="1:14">
      <c r="A671" s="54">
        <f>formulas!O758</f>
        <v>0</v>
      </c>
      <c r="B671" s="33">
        <f t="shared" ca="1" si="62"/>
        <v>32</v>
      </c>
      <c r="C671">
        <f t="shared" si="63"/>
        <v>486</v>
      </c>
      <c r="D671">
        <f t="shared" ca="1" si="67"/>
        <v>-3.3000000000000002E-2</v>
      </c>
      <c r="E671">
        <f t="shared" ca="1" si="64"/>
        <v>0</v>
      </c>
      <c r="F671">
        <f t="shared" ca="1" si="65"/>
        <v>31</v>
      </c>
      <c r="G671">
        <f t="shared" ca="1" si="66"/>
        <v>32</v>
      </c>
      <c r="M671">
        <v>215</v>
      </c>
      <c r="N671">
        <v>6.4320000000000004</v>
      </c>
    </row>
    <row r="672" spans="1:14">
      <c r="A672" s="54">
        <f>formulas!O759</f>
        <v>0</v>
      </c>
      <c r="B672" s="33">
        <f t="shared" ca="1" si="62"/>
        <v>32</v>
      </c>
      <c r="C672">
        <f t="shared" si="63"/>
        <v>486</v>
      </c>
      <c r="D672">
        <f t="shared" ca="1" si="67"/>
        <v>-3.3000000000000002E-2</v>
      </c>
      <c r="E672">
        <f t="shared" ca="1" si="64"/>
        <v>0</v>
      </c>
      <c r="F672">
        <f t="shared" ca="1" si="65"/>
        <v>31</v>
      </c>
      <c r="G672">
        <f t="shared" ca="1" si="66"/>
        <v>32</v>
      </c>
      <c r="M672">
        <v>216</v>
      </c>
      <c r="N672">
        <v>6.4690000000000003</v>
      </c>
    </row>
    <row r="673" spans="1:14">
      <c r="A673" s="54">
        <f>formulas!O760</f>
        <v>0</v>
      </c>
      <c r="B673" s="33">
        <f t="shared" ca="1" si="62"/>
        <v>32</v>
      </c>
      <c r="C673">
        <f t="shared" si="63"/>
        <v>486</v>
      </c>
      <c r="D673">
        <f t="shared" ca="1" si="67"/>
        <v>-3.3000000000000002E-2</v>
      </c>
      <c r="E673">
        <f t="shared" ca="1" si="64"/>
        <v>0</v>
      </c>
      <c r="F673">
        <f t="shared" ca="1" si="65"/>
        <v>31</v>
      </c>
      <c r="G673">
        <f t="shared" ca="1" si="66"/>
        <v>32</v>
      </c>
      <c r="M673">
        <v>217</v>
      </c>
      <c r="N673">
        <v>6.5069999999999997</v>
      </c>
    </row>
    <row r="674" spans="1:14">
      <c r="A674" s="54">
        <f>formulas!O761</f>
        <v>0</v>
      </c>
      <c r="B674" s="33">
        <f t="shared" ca="1" si="62"/>
        <v>32</v>
      </c>
      <c r="C674">
        <f t="shared" si="63"/>
        <v>486</v>
      </c>
      <c r="D674">
        <f t="shared" ca="1" si="67"/>
        <v>-3.3000000000000002E-2</v>
      </c>
      <c r="E674">
        <f t="shared" ca="1" si="64"/>
        <v>0</v>
      </c>
      <c r="F674">
        <f t="shared" ca="1" si="65"/>
        <v>31</v>
      </c>
      <c r="G674">
        <f t="shared" ca="1" si="66"/>
        <v>32</v>
      </c>
      <c r="M674">
        <v>218</v>
      </c>
      <c r="N674">
        <v>6.5439999999999996</v>
      </c>
    </row>
    <row r="675" spans="1:14">
      <c r="A675" s="54">
        <f>formulas!O762</f>
        <v>0</v>
      </c>
      <c r="B675" s="33">
        <f t="shared" ca="1" si="62"/>
        <v>32</v>
      </c>
      <c r="C675">
        <f t="shared" si="63"/>
        <v>486</v>
      </c>
      <c r="D675">
        <f t="shared" ca="1" si="67"/>
        <v>-3.3000000000000002E-2</v>
      </c>
      <c r="E675">
        <f t="shared" ca="1" si="64"/>
        <v>0</v>
      </c>
      <c r="F675">
        <f t="shared" ca="1" si="65"/>
        <v>31</v>
      </c>
      <c r="G675">
        <f t="shared" ca="1" si="66"/>
        <v>32</v>
      </c>
      <c r="M675">
        <v>219</v>
      </c>
      <c r="N675">
        <v>6.5819999999999999</v>
      </c>
    </row>
    <row r="676" spans="1:14">
      <c r="A676" s="54">
        <f>formulas!O763</f>
        <v>0</v>
      </c>
      <c r="B676" s="33">
        <f t="shared" ca="1" si="62"/>
        <v>32</v>
      </c>
      <c r="C676">
        <f t="shared" si="63"/>
        <v>486</v>
      </c>
      <c r="D676">
        <f t="shared" ca="1" si="67"/>
        <v>-3.3000000000000002E-2</v>
      </c>
      <c r="E676">
        <f t="shared" ca="1" si="64"/>
        <v>0</v>
      </c>
      <c r="F676">
        <f t="shared" ca="1" si="65"/>
        <v>31</v>
      </c>
      <c r="G676">
        <f t="shared" ca="1" si="66"/>
        <v>32</v>
      </c>
      <c r="M676">
        <v>220</v>
      </c>
      <c r="N676">
        <v>6.62</v>
      </c>
    </row>
    <row r="677" spans="1:14">
      <c r="A677" s="54">
        <f>formulas!O764</f>
        <v>0</v>
      </c>
      <c r="B677" s="33">
        <f t="shared" ca="1" si="62"/>
        <v>32</v>
      </c>
      <c r="C677">
        <f t="shared" si="63"/>
        <v>486</v>
      </c>
      <c r="D677">
        <f t="shared" ca="1" si="67"/>
        <v>-3.3000000000000002E-2</v>
      </c>
      <c r="E677">
        <f t="shared" ca="1" si="64"/>
        <v>0</v>
      </c>
      <c r="F677">
        <f t="shared" ca="1" si="65"/>
        <v>31</v>
      </c>
      <c r="G677">
        <f t="shared" ca="1" si="66"/>
        <v>32</v>
      </c>
      <c r="M677">
        <v>221</v>
      </c>
      <c r="N677">
        <v>6.6580000000000004</v>
      </c>
    </row>
    <row r="678" spans="1:14">
      <c r="A678" s="54">
        <f>formulas!O765</f>
        <v>0</v>
      </c>
      <c r="B678" s="33">
        <f t="shared" ca="1" si="62"/>
        <v>32</v>
      </c>
      <c r="C678">
        <f t="shared" si="63"/>
        <v>486</v>
      </c>
      <c r="D678">
        <f t="shared" ca="1" si="67"/>
        <v>-3.3000000000000002E-2</v>
      </c>
      <c r="E678">
        <f t="shared" ca="1" si="64"/>
        <v>0</v>
      </c>
      <c r="F678">
        <f t="shared" ca="1" si="65"/>
        <v>31</v>
      </c>
      <c r="G678">
        <f t="shared" ca="1" si="66"/>
        <v>32</v>
      </c>
      <c r="M678">
        <v>222</v>
      </c>
      <c r="N678">
        <v>6.6950000000000003</v>
      </c>
    </row>
    <row r="679" spans="1:14">
      <c r="A679" s="54">
        <f>formulas!O766</f>
        <v>0</v>
      </c>
      <c r="B679" s="33">
        <f t="shared" ca="1" si="62"/>
        <v>32</v>
      </c>
      <c r="C679">
        <f t="shared" si="63"/>
        <v>486</v>
      </c>
      <c r="D679">
        <f t="shared" ca="1" si="67"/>
        <v>-3.3000000000000002E-2</v>
      </c>
      <c r="E679">
        <f t="shared" ca="1" si="64"/>
        <v>0</v>
      </c>
      <c r="F679">
        <f t="shared" ca="1" si="65"/>
        <v>31</v>
      </c>
      <c r="G679">
        <f t="shared" ca="1" si="66"/>
        <v>32</v>
      </c>
      <c r="M679">
        <v>223</v>
      </c>
      <c r="N679">
        <v>6.7329999999999997</v>
      </c>
    </row>
    <row r="680" spans="1:14">
      <c r="A680" s="54">
        <f>formulas!O767</f>
        <v>0</v>
      </c>
      <c r="B680" s="33">
        <f t="shared" ca="1" si="62"/>
        <v>32</v>
      </c>
      <c r="C680">
        <f t="shared" si="63"/>
        <v>486</v>
      </c>
      <c r="D680">
        <f t="shared" ca="1" si="67"/>
        <v>-3.3000000000000002E-2</v>
      </c>
      <c r="E680">
        <f t="shared" ca="1" si="64"/>
        <v>0</v>
      </c>
      <c r="F680">
        <f t="shared" ca="1" si="65"/>
        <v>31</v>
      </c>
      <c r="G680">
        <f t="shared" ca="1" si="66"/>
        <v>32</v>
      </c>
      <c r="M680">
        <v>224</v>
      </c>
      <c r="N680">
        <v>6.7709999999999999</v>
      </c>
    </row>
    <row r="681" spans="1:14">
      <c r="A681" s="54">
        <f>formulas!O768</f>
        <v>0</v>
      </c>
      <c r="B681" s="33">
        <f t="shared" ca="1" si="62"/>
        <v>32</v>
      </c>
      <c r="C681">
        <f t="shared" si="63"/>
        <v>486</v>
      </c>
      <c r="D681">
        <f t="shared" ca="1" si="67"/>
        <v>-3.3000000000000002E-2</v>
      </c>
      <c r="E681">
        <f t="shared" ca="1" si="64"/>
        <v>0</v>
      </c>
      <c r="F681">
        <f t="shared" ca="1" si="65"/>
        <v>31</v>
      </c>
      <c r="G681">
        <f t="shared" ca="1" si="66"/>
        <v>32</v>
      </c>
      <c r="M681">
        <v>225</v>
      </c>
      <c r="N681">
        <v>6.8090000000000002</v>
      </c>
    </row>
    <row r="682" spans="1:14">
      <c r="A682" s="54">
        <f>formulas!O769</f>
        <v>0</v>
      </c>
      <c r="B682" s="33">
        <f t="shared" ca="1" si="62"/>
        <v>32</v>
      </c>
      <c r="C682">
        <f t="shared" si="63"/>
        <v>486</v>
      </c>
      <c r="D682">
        <f t="shared" ca="1" si="67"/>
        <v>-3.3000000000000002E-2</v>
      </c>
      <c r="E682">
        <f t="shared" ca="1" si="64"/>
        <v>0</v>
      </c>
      <c r="F682">
        <f t="shared" ca="1" si="65"/>
        <v>31</v>
      </c>
      <c r="G682">
        <f t="shared" ca="1" si="66"/>
        <v>32</v>
      </c>
      <c r="M682">
        <v>226</v>
      </c>
      <c r="N682">
        <v>6.8470000000000004</v>
      </c>
    </row>
    <row r="683" spans="1:14">
      <c r="A683" s="54">
        <f>formulas!O770</f>
        <v>0</v>
      </c>
      <c r="B683" s="33">
        <f t="shared" ca="1" si="62"/>
        <v>32</v>
      </c>
      <c r="C683">
        <f t="shared" si="63"/>
        <v>486</v>
      </c>
      <c r="D683">
        <f t="shared" ca="1" si="67"/>
        <v>-3.3000000000000002E-2</v>
      </c>
      <c r="E683">
        <f t="shared" ca="1" si="64"/>
        <v>0</v>
      </c>
      <c r="F683">
        <f t="shared" ca="1" si="65"/>
        <v>31</v>
      </c>
      <c r="G683">
        <f t="shared" ca="1" si="66"/>
        <v>32</v>
      </c>
      <c r="M683">
        <v>227</v>
      </c>
      <c r="N683">
        <v>6.8840000000000003</v>
      </c>
    </row>
    <row r="684" spans="1:14">
      <c r="A684" s="54">
        <f>formulas!O771</f>
        <v>0</v>
      </c>
      <c r="B684" s="33">
        <f t="shared" ca="1" si="62"/>
        <v>32</v>
      </c>
      <c r="C684">
        <f t="shared" si="63"/>
        <v>486</v>
      </c>
      <c r="D684">
        <f t="shared" ca="1" si="67"/>
        <v>-3.3000000000000002E-2</v>
      </c>
      <c r="E684">
        <f t="shared" ca="1" si="64"/>
        <v>0</v>
      </c>
      <c r="F684">
        <f t="shared" ca="1" si="65"/>
        <v>31</v>
      </c>
      <c r="G684">
        <f t="shared" ca="1" si="66"/>
        <v>32</v>
      </c>
      <c r="M684">
        <v>228</v>
      </c>
      <c r="N684">
        <v>6.9219999999999997</v>
      </c>
    </row>
    <row r="685" spans="1:14">
      <c r="A685" s="54">
        <f>formulas!O772</f>
        <v>0</v>
      </c>
      <c r="B685" s="33">
        <f t="shared" ca="1" si="62"/>
        <v>32</v>
      </c>
      <c r="C685">
        <f t="shared" si="63"/>
        <v>486</v>
      </c>
      <c r="D685">
        <f t="shared" ca="1" si="67"/>
        <v>-3.3000000000000002E-2</v>
      </c>
      <c r="E685">
        <f t="shared" ca="1" si="64"/>
        <v>0</v>
      </c>
      <c r="F685">
        <f t="shared" ca="1" si="65"/>
        <v>31</v>
      </c>
      <c r="G685">
        <f t="shared" ca="1" si="66"/>
        <v>32</v>
      </c>
      <c r="M685">
        <v>229</v>
      </c>
      <c r="N685">
        <v>6.96</v>
      </c>
    </row>
    <row r="686" spans="1:14">
      <c r="A686" s="54">
        <f>formulas!O773</f>
        <v>0</v>
      </c>
      <c r="B686" s="33">
        <f t="shared" ca="1" si="62"/>
        <v>32</v>
      </c>
      <c r="C686">
        <f t="shared" si="63"/>
        <v>486</v>
      </c>
      <c r="D686">
        <f t="shared" ca="1" si="67"/>
        <v>-3.3000000000000002E-2</v>
      </c>
      <c r="E686">
        <f t="shared" ca="1" si="64"/>
        <v>0</v>
      </c>
      <c r="F686">
        <f t="shared" ca="1" si="65"/>
        <v>31</v>
      </c>
      <c r="G686">
        <f t="shared" ca="1" si="66"/>
        <v>32</v>
      </c>
      <c r="M686">
        <v>230</v>
      </c>
      <c r="N686">
        <v>6.9980000000000002</v>
      </c>
    </row>
    <row r="687" spans="1:14">
      <c r="A687" s="54">
        <f>formulas!O774</f>
        <v>0</v>
      </c>
      <c r="B687" s="33">
        <f t="shared" ca="1" si="62"/>
        <v>32</v>
      </c>
      <c r="C687">
        <f t="shared" si="63"/>
        <v>486</v>
      </c>
      <c r="D687">
        <f t="shared" ca="1" si="67"/>
        <v>-3.3000000000000002E-2</v>
      </c>
      <c r="E687">
        <f t="shared" ca="1" si="64"/>
        <v>0</v>
      </c>
      <c r="F687">
        <f t="shared" ca="1" si="65"/>
        <v>31</v>
      </c>
      <c r="G687">
        <f t="shared" ca="1" si="66"/>
        <v>32</v>
      </c>
      <c r="M687">
        <v>231</v>
      </c>
      <c r="N687">
        <v>7.0359999999999996</v>
      </c>
    </row>
    <row r="688" spans="1:14">
      <c r="A688" s="54">
        <f>formulas!O775</f>
        <v>0</v>
      </c>
      <c r="B688" s="33">
        <f t="shared" ca="1" si="62"/>
        <v>32</v>
      </c>
      <c r="C688">
        <f t="shared" si="63"/>
        <v>486</v>
      </c>
      <c r="D688">
        <f t="shared" ca="1" si="67"/>
        <v>-3.3000000000000002E-2</v>
      </c>
      <c r="E688">
        <f t="shared" ca="1" si="64"/>
        <v>0</v>
      </c>
      <c r="F688">
        <f t="shared" ca="1" si="65"/>
        <v>31</v>
      </c>
      <c r="G688">
        <f t="shared" ca="1" si="66"/>
        <v>32</v>
      </c>
      <c r="M688">
        <v>232</v>
      </c>
      <c r="N688">
        <v>7.0739999999999998</v>
      </c>
    </row>
    <row r="689" spans="1:14">
      <c r="A689" s="54">
        <f>formulas!O776</f>
        <v>0</v>
      </c>
      <c r="B689" s="33">
        <f t="shared" ca="1" si="62"/>
        <v>32</v>
      </c>
      <c r="C689">
        <f t="shared" si="63"/>
        <v>486</v>
      </c>
      <c r="D689">
        <f t="shared" ca="1" si="67"/>
        <v>-3.3000000000000002E-2</v>
      </c>
      <c r="E689">
        <f t="shared" ca="1" si="64"/>
        <v>0</v>
      </c>
      <c r="F689">
        <f t="shared" ca="1" si="65"/>
        <v>31</v>
      </c>
      <c r="G689">
        <f t="shared" ca="1" si="66"/>
        <v>32</v>
      </c>
      <c r="M689">
        <v>233</v>
      </c>
      <c r="N689">
        <v>7.1120000000000001</v>
      </c>
    </row>
    <row r="690" spans="1:14">
      <c r="A690" s="54">
        <f>formulas!O777</f>
        <v>0</v>
      </c>
      <c r="B690" s="33">
        <f t="shared" ca="1" si="62"/>
        <v>32</v>
      </c>
      <c r="C690">
        <f t="shared" si="63"/>
        <v>486</v>
      </c>
      <c r="D690">
        <f t="shared" ca="1" si="67"/>
        <v>-3.3000000000000002E-2</v>
      </c>
      <c r="E690">
        <f t="shared" ca="1" si="64"/>
        <v>0</v>
      </c>
      <c r="F690">
        <f t="shared" ca="1" si="65"/>
        <v>31</v>
      </c>
      <c r="G690">
        <f t="shared" ca="1" si="66"/>
        <v>32</v>
      </c>
      <c r="M690">
        <v>234</v>
      </c>
      <c r="N690">
        <v>7.15</v>
      </c>
    </row>
    <row r="691" spans="1:14">
      <c r="A691" s="54">
        <f>formulas!O778</f>
        <v>0</v>
      </c>
      <c r="B691" s="33">
        <f t="shared" ref="B691:B754" ca="1" si="68">(A691-D691)/(E691-D691)*(G691-F691)+F691</f>
        <v>32</v>
      </c>
      <c r="C691">
        <f t="shared" ref="C691:C754" si="69">COUNTIF($N$2:$N$25400,"&lt;"&amp;A691)</f>
        <v>486</v>
      </c>
      <c r="D691">
        <f t="shared" ca="1" si="67"/>
        <v>-3.3000000000000002E-2</v>
      </c>
      <c r="E691">
        <f t="shared" ref="E691:E754" ca="1" si="70">INDIRECT(ADDRESS(C691+2,14))</f>
        <v>0</v>
      </c>
      <c r="F691">
        <f t="shared" ref="F691:F754" ca="1" si="71">INDIRECT(ADDRESS(C691+1,13))</f>
        <v>31</v>
      </c>
      <c r="G691">
        <f t="shared" ref="G691:G754" ca="1" si="72">INDIRECT(ADDRESS(C691+2,13))</f>
        <v>32</v>
      </c>
      <c r="M691">
        <v>235</v>
      </c>
      <c r="N691">
        <v>7.1879999999999997</v>
      </c>
    </row>
    <row r="692" spans="1:14">
      <c r="A692" s="54">
        <f>formulas!O779</f>
        <v>0</v>
      </c>
      <c r="B692" s="33">
        <f t="shared" ca="1" si="68"/>
        <v>32</v>
      </c>
      <c r="C692">
        <f t="shared" si="69"/>
        <v>486</v>
      </c>
      <c r="D692">
        <f t="shared" ca="1" si="67"/>
        <v>-3.3000000000000002E-2</v>
      </c>
      <c r="E692">
        <f t="shared" ca="1" si="70"/>
        <v>0</v>
      </c>
      <c r="F692">
        <f t="shared" ca="1" si="71"/>
        <v>31</v>
      </c>
      <c r="G692">
        <f t="shared" ca="1" si="72"/>
        <v>32</v>
      </c>
      <c r="M692">
        <v>236</v>
      </c>
      <c r="N692">
        <v>7.226</v>
      </c>
    </row>
    <row r="693" spans="1:14">
      <c r="A693" s="54">
        <f>formulas!O780</f>
        <v>0</v>
      </c>
      <c r="B693" s="33">
        <f t="shared" ca="1" si="68"/>
        <v>32</v>
      </c>
      <c r="C693">
        <f t="shared" si="69"/>
        <v>486</v>
      </c>
      <c r="D693">
        <f t="shared" ca="1" si="67"/>
        <v>-3.3000000000000002E-2</v>
      </c>
      <c r="E693">
        <f t="shared" ca="1" si="70"/>
        <v>0</v>
      </c>
      <c r="F693">
        <f t="shared" ca="1" si="71"/>
        <v>31</v>
      </c>
      <c r="G693">
        <f t="shared" ca="1" si="72"/>
        <v>32</v>
      </c>
      <c r="M693">
        <v>237</v>
      </c>
      <c r="N693">
        <v>7.2640000000000002</v>
      </c>
    </row>
    <row r="694" spans="1:14">
      <c r="A694" s="54">
        <f>formulas!O781</f>
        <v>0</v>
      </c>
      <c r="B694" s="33">
        <f t="shared" ca="1" si="68"/>
        <v>32</v>
      </c>
      <c r="C694">
        <f t="shared" si="69"/>
        <v>486</v>
      </c>
      <c r="D694">
        <f t="shared" ca="1" si="67"/>
        <v>-3.3000000000000002E-2</v>
      </c>
      <c r="E694">
        <f t="shared" ca="1" si="70"/>
        <v>0</v>
      </c>
      <c r="F694">
        <f t="shared" ca="1" si="71"/>
        <v>31</v>
      </c>
      <c r="G694">
        <f t="shared" ca="1" si="72"/>
        <v>32</v>
      </c>
      <c r="M694">
        <v>238</v>
      </c>
      <c r="N694">
        <v>7.3019999999999996</v>
      </c>
    </row>
    <row r="695" spans="1:14">
      <c r="A695" s="54">
        <f>formulas!O782</f>
        <v>0</v>
      </c>
      <c r="B695" s="33">
        <f t="shared" ca="1" si="68"/>
        <v>32</v>
      </c>
      <c r="C695">
        <f t="shared" si="69"/>
        <v>486</v>
      </c>
      <c r="D695">
        <f t="shared" ca="1" si="67"/>
        <v>-3.3000000000000002E-2</v>
      </c>
      <c r="E695">
        <f t="shared" ca="1" si="70"/>
        <v>0</v>
      </c>
      <c r="F695">
        <f t="shared" ca="1" si="71"/>
        <v>31</v>
      </c>
      <c r="G695">
        <f t="shared" ca="1" si="72"/>
        <v>32</v>
      </c>
      <c r="M695">
        <v>239</v>
      </c>
      <c r="N695">
        <v>7.3410000000000002</v>
      </c>
    </row>
    <row r="696" spans="1:14">
      <c r="A696" s="54">
        <f>formulas!O783</f>
        <v>0</v>
      </c>
      <c r="B696" s="33">
        <f t="shared" ca="1" si="68"/>
        <v>32</v>
      </c>
      <c r="C696">
        <f t="shared" si="69"/>
        <v>486</v>
      </c>
      <c r="D696">
        <f t="shared" ca="1" si="67"/>
        <v>-3.3000000000000002E-2</v>
      </c>
      <c r="E696">
        <f t="shared" ca="1" si="70"/>
        <v>0</v>
      </c>
      <c r="F696">
        <f t="shared" ca="1" si="71"/>
        <v>31</v>
      </c>
      <c r="G696">
        <f t="shared" ca="1" si="72"/>
        <v>32</v>
      </c>
      <c r="M696">
        <v>240</v>
      </c>
      <c r="N696">
        <v>7.3789999999999996</v>
      </c>
    </row>
    <row r="697" spans="1:14">
      <c r="A697" s="54">
        <f>formulas!O784</f>
        <v>0</v>
      </c>
      <c r="B697" s="33">
        <f t="shared" ca="1" si="68"/>
        <v>32</v>
      </c>
      <c r="C697">
        <f t="shared" si="69"/>
        <v>486</v>
      </c>
      <c r="D697">
        <f t="shared" ca="1" si="67"/>
        <v>-3.3000000000000002E-2</v>
      </c>
      <c r="E697">
        <f t="shared" ca="1" si="70"/>
        <v>0</v>
      </c>
      <c r="F697">
        <f t="shared" ca="1" si="71"/>
        <v>31</v>
      </c>
      <c r="G697">
        <f t="shared" ca="1" si="72"/>
        <v>32</v>
      </c>
      <c r="M697">
        <v>241</v>
      </c>
      <c r="N697">
        <v>7.4169999999999998</v>
      </c>
    </row>
    <row r="698" spans="1:14">
      <c r="A698" s="54">
        <f>formulas!O785</f>
        <v>0</v>
      </c>
      <c r="B698" s="33">
        <f t="shared" ca="1" si="68"/>
        <v>32</v>
      </c>
      <c r="C698">
        <f t="shared" si="69"/>
        <v>486</v>
      </c>
      <c r="D698">
        <f t="shared" ca="1" si="67"/>
        <v>-3.3000000000000002E-2</v>
      </c>
      <c r="E698">
        <f t="shared" ca="1" si="70"/>
        <v>0</v>
      </c>
      <c r="F698">
        <f t="shared" ca="1" si="71"/>
        <v>31</v>
      </c>
      <c r="G698">
        <f t="shared" ca="1" si="72"/>
        <v>32</v>
      </c>
      <c r="M698">
        <v>242</v>
      </c>
      <c r="N698">
        <v>7.4550000000000001</v>
      </c>
    </row>
    <row r="699" spans="1:14">
      <c r="A699" s="54">
        <f>formulas!O786</f>
        <v>0</v>
      </c>
      <c r="B699" s="33">
        <f t="shared" ca="1" si="68"/>
        <v>32</v>
      </c>
      <c r="C699">
        <f t="shared" si="69"/>
        <v>486</v>
      </c>
      <c r="D699">
        <f t="shared" ca="1" si="67"/>
        <v>-3.3000000000000002E-2</v>
      </c>
      <c r="E699">
        <f t="shared" ca="1" si="70"/>
        <v>0</v>
      </c>
      <c r="F699">
        <f t="shared" ca="1" si="71"/>
        <v>31</v>
      </c>
      <c r="G699">
        <f t="shared" ca="1" si="72"/>
        <v>32</v>
      </c>
      <c r="M699">
        <v>243</v>
      </c>
      <c r="N699">
        <v>7.4930000000000003</v>
      </c>
    </row>
    <row r="700" spans="1:14">
      <c r="A700" s="54">
        <f>formulas!O787</f>
        <v>0</v>
      </c>
      <c r="B700" s="33">
        <f t="shared" ca="1" si="68"/>
        <v>32</v>
      </c>
      <c r="C700">
        <f t="shared" si="69"/>
        <v>486</v>
      </c>
      <c r="D700">
        <f t="shared" ca="1" si="67"/>
        <v>-3.3000000000000002E-2</v>
      </c>
      <c r="E700">
        <f t="shared" ca="1" si="70"/>
        <v>0</v>
      </c>
      <c r="F700">
        <f t="shared" ca="1" si="71"/>
        <v>31</v>
      </c>
      <c r="G700">
        <f t="shared" ca="1" si="72"/>
        <v>32</v>
      </c>
      <c r="M700">
        <v>244</v>
      </c>
      <c r="N700">
        <v>7.532</v>
      </c>
    </row>
    <row r="701" spans="1:14">
      <c r="A701" s="54">
        <f>formulas!O788</f>
        <v>0</v>
      </c>
      <c r="B701" s="33">
        <f t="shared" ca="1" si="68"/>
        <v>32</v>
      </c>
      <c r="C701">
        <f t="shared" si="69"/>
        <v>486</v>
      </c>
      <c r="D701">
        <f t="shared" ca="1" si="67"/>
        <v>-3.3000000000000002E-2</v>
      </c>
      <c r="E701">
        <f t="shared" ca="1" si="70"/>
        <v>0</v>
      </c>
      <c r="F701">
        <f t="shared" ca="1" si="71"/>
        <v>31</v>
      </c>
      <c r="G701">
        <f t="shared" ca="1" si="72"/>
        <v>32</v>
      </c>
      <c r="M701">
        <v>245</v>
      </c>
      <c r="N701">
        <v>7.57</v>
      </c>
    </row>
    <row r="702" spans="1:14">
      <c r="A702" s="54">
        <f>formulas!O789</f>
        <v>0</v>
      </c>
      <c r="B702" s="33">
        <f t="shared" ca="1" si="68"/>
        <v>32</v>
      </c>
      <c r="C702">
        <f t="shared" si="69"/>
        <v>486</v>
      </c>
      <c r="D702">
        <f t="shared" ca="1" si="67"/>
        <v>-3.3000000000000002E-2</v>
      </c>
      <c r="E702">
        <f t="shared" ca="1" si="70"/>
        <v>0</v>
      </c>
      <c r="F702">
        <f t="shared" ca="1" si="71"/>
        <v>31</v>
      </c>
      <c r="G702">
        <f t="shared" ca="1" si="72"/>
        <v>32</v>
      </c>
      <c r="M702">
        <v>246</v>
      </c>
      <c r="N702">
        <v>7.6079999999999997</v>
      </c>
    </row>
    <row r="703" spans="1:14">
      <c r="A703" s="54">
        <f>formulas!O790</f>
        <v>0</v>
      </c>
      <c r="B703" s="33">
        <f t="shared" ca="1" si="68"/>
        <v>32</v>
      </c>
      <c r="C703">
        <f t="shared" si="69"/>
        <v>486</v>
      </c>
      <c r="D703">
        <f t="shared" ca="1" si="67"/>
        <v>-3.3000000000000002E-2</v>
      </c>
      <c r="E703">
        <f t="shared" ca="1" si="70"/>
        <v>0</v>
      </c>
      <c r="F703">
        <f t="shared" ca="1" si="71"/>
        <v>31</v>
      </c>
      <c r="G703">
        <f t="shared" ca="1" si="72"/>
        <v>32</v>
      </c>
      <c r="M703">
        <v>247</v>
      </c>
      <c r="N703">
        <v>7.6470000000000002</v>
      </c>
    </row>
    <row r="704" spans="1:14">
      <c r="A704" s="54">
        <f>formulas!O791</f>
        <v>0</v>
      </c>
      <c r="B704" s="33">
        <f t="shared" ca="1" si="68"/>
        <v>32</v>
      </c>
      <c r="C704">
        <f t="shared" si="69"/>
        <v>486</v>
      </c>
      <c r="D704">
        <f t="shared" ca="1" si="67"/>
        <v>-3.3000000000000002E-2</v>
      </c>
      <c r="E704">
        <f t="shared" ca="1" si="70"/>
        <v>0</v>
      </c>
      <c r="F704">
        <f t="shared" ca="1" si="71"/>
        <v>31</v>
      </c>
      <c r="G704">
        <f t="shared" ca="1" si="72"/>
        <v>32</v>
      </c>
      <c r="M704">
        <v>248</v>
      </c>
      <c r="N704">
        <v>7.6849999999999996</v>
      </c>
    </row>
    <row r="705" spans="1:14">
      <c r="A705" s="54">
        <f>formulas!O792</f>
        <v>0</v>
      </c>
      <c r="B705" s="33">
        <f t="shared" ca="1" si="68"/>
        <v>32</v>
      </c>
      <c r="C705">
        <f t="shared" si="69"/>
        <v>486</v>
      </c>
      <c r="D705">
        <f t="shared" ca="1" si="67"/>
        <v>-3.3000000000000002E-2</v>
      </c>
      <c r="E705">
        <f t="shared" ca="1" si="70"/>
        <v>0</v>
      </c>
      <c r="F705">
        <f t="shared" ca="1" si="71"/>
        <v>31</v>
      </c>
      <c r="G705">
        <f t="shared" ca="1" si="72"/>
        <v>32</v>
      </c>
      <c r="M705">
        <v>249</v>
      </c>
      <c r="N705">
        <v>7.7229999999999999</v>
      </c>
    </row>
    <row r="706" spans="1:14">
      <c r="A706" s="54">
        <f>formulas!O793</f>
        <v>0</v>
      </c>
      <c r="B706" s="33">
        <f t="shared" ca="1" si="68"/>
        <v>32</v>
      </c>
      <c r="C706">
        <f t="shared" si="69"/>
        <v>486</v>
      </c>
      <c r="D706">
        <f t="shared" ca="1" si="67"/>
        <v>-3.3000000000000002E-2</v>
      </c>
      <c r="E706">
        <f t="shared" ca="1" si="70"/>
        <v>0</v>
      </c>
      <c r="F706">
        <f t="shared" ca="1" si="71"/>
        <v>31</v>
      </c>
      <c r="G706">
        <f t="shared" ca="1" si="72"/>
        <v>32</v>
      </c>
      <c r="M706">
        <v>250</v>
      </c>
      <c r="N706">
        <v>7.7619999999999996</v>
      </c>
    </row>
    <row r="707" spans="1:14">
      <c r="A707" s="54">
        <f>formulas!O794</f>
        <v>0</v>
      </c>
      <c r="B707" s="33">
        <f t="shared" ca="1" si="68"/>
        <v>32</v>
      </c>
      <c r="C707">
        <f t="shared" si="69"/>
        <v>486</v>
      </c>
      <c r="D707">
        <f t="shared" ref="D707:D770" ca="1" si="73">INDIRECT(ADDRESS(C707+1,14))</f>
        <v>-3.3000000000000002E-2</v>
      </c>
      <c r="E707">
        <f t="shared" ca="1" si="70"/>
        <v>0</v>
      </c>
      <c r="F707">
        <f t="shared" ca="1" si="71"/>
        <v>31</v>
      </c>
      <c r="G707">
        <f t="shared" ca="1" si="72"/>
        <v>32</v>
      </c>
      <c r="M707">
        <v>251</v>
      </c>
      <c r="N707">
        <v>7.8</v>
      </c>
    </row>
    <row r="708" spans="1:14">
      <c r="A708" s="54">
        <f>formulas!O795</f>
        <v>0</v>
      </c>
      <c r="B708" s="33">
        <f t="shared" ca="1" si="68"/>
        <v>32</v>
      </c>
      <c r="C708">
        <f t="shared" si="69"/>
        <v>486</v>
      </c>
      <c r="D708">
        <f t="shared" ca="1" si="73"/>
        <v>-3.3000000000000002E-2</v>
      </c>
      <c r="E708">
        <f t="shared" ca="1" si="70"/>
        <v>0</v>
      </c>
      <c r="F708">
        <f t="shared" ca="1" si="71"/>
        <v>31</v>
      </c>
      <c r="G708">
        <f t="shared" ca="1" si="72"/>
        <v>32</v>
      </c>
      <c r="M708">
        <v>252</v>
      </c>
      <c r="N708">
        <v>7.8390000000000004</v>
      </c>
    </row>
    <row r="709" spans="1:14">
      <c r="A709" s="54">
        <f>formulas!O796</f>
        <v>0</v>
      </c>
      <c r="B709" s="33">
        <f t="shared" ca="1" si="68"/>
        <v>32</v>
      </c>
      <c r="C709">
        <f t="shared" si="69"/>
        <v>486</v>
      </c>
      <c r="D709">
        <f t="shared" ca="1" si="73"/>
        <v>-3.3000000000000002E-2</v>
      </c>
      <c r="E709">
        <f t="shared" ca="1" si="70"/>
        <v>0</v>
      </c>
      <c r="F709">
        <f t="shared" ca="1" si="71"/>
        <v>31</v>
      </c>
      <c r="G709">
        <f t="shared" ca="1" si="72"/>
        <v>32</v>
      </c>
      <c r="M709">
        <v>253</v>
      </c>
      <c r="N709">
        <v>7.8769999999999998</v>
      </c>
    </row>
    <row r="710" spans="1:14">
      <c r="A710" s="54">
        <f>formulas!O797</f>
        <v>0</v>
      </c>
      <c r="B710" s="33">
        <f t="shared" ca="1" si="68"/>
        <v>32</v>
      </c>
      <c r="C710">
        <f t="shared" si="69"/>
        <v>486</v>
      </c>
      <c r="D710">
        <f t="shared" ca="1" si="73"/>
        <v>-3.3000000000000002E-2</v>
      </c>
      <c r="E710">
        <f t="shared" ca="1" si="70"/>
        <v>0</v>
      </c>
      <c r="F710">
        <f t="shared" ca="1" si="71"/>
        <v>31</v>
      </c>
      <c r="G710">
        <f t="shared" ca="1" si="72"/>
        <v>32</v>
      </c>
      <c r="M710">
        <v>254</v>
      </c>
      <c r="N710">
        <v>7.9160000000000004</v>
      </c>
    </row>
    <row r="711" spans="1:14">
      <c r="A711" s="54">
        <f>formulas!O798</f>
        <v>0</v>
      </c>
      <c r="B711" s="33">
        <f t="shared" ca="1" si="68"/>
        <v>32</v>
      </c>
      <c r="C711">
        <f t="shared" si="69"/>
        <v>486</v>
      </c>
      <c r="D711">
        <f t="shared" ca="1" si="73"/>
        <v>-3.3000000000000002E-2</v>
      </c>
      <c r="E711">
        <f t="shared" ca="1" si="70"/>
        <v>0</v>
      </c>
      <c r="F711">
        <f t="shared" ca="1" si="71"/>
        <v>31</v>
      </c>
      <c r="G711">
        <f t="shared" ca="1" si="72"/>
        <v>32</v>
      </c>
      <c r="M711">
        <v>255</v>
      </c>
      <c r="N711">
        <v>7.9539999999999997</v>
      </c>
    </row>
    <row r="712" spans="1:14">
      <c r="A712" s="54">
        <f>formulas!O799</f>
        <v>0</v>
      </c>
      <c r="B712" s="33">
        <f t="shared" ca="1" si="68"/>
        <v>32</v>
      </c>
      <c r="C712">
        <f t="shared" si="69"/>
        <v>486</v>
      </c>
      <c r="D712">
        <f t="shared" ca="1" si="73"/>
        <v>-3.3000000000000002E-2</v>
      </c>
      <c r="E712">
        <f t="shared" ca="1" si="70"/>
        <v>0</v>
      </c>
      <c r="F712">
        <f t="shared" ca="1" si="71"/>
        <v>31</v>
      </c>
      <c r="G712">
        <f t="shared" ca="1" si="72"/>
        <v>32</v>
      </c>
      <c r="M712">
        <v>256</v>
      </c>
      <c r="N712">
        <v>7.9930000000000003</v>
      </c>
    </row>
    <row r="713" spans="1:14">
      <c r="A713" s="54">
        <f>formulas!O800</f>
        <v>0</v>
      </c>
      <c r="B713" s="33">
        <f t="shared" ca="1" si="68"/>
        <v>32</v>
      </c>
      <c r="C713">
        <f t="shared" si="69"/>
        <v>486</v>
      </c>
      <c r="D713">
        <f t="shared" ca="1" si="73"/>
        <v>-3.3000000000000002E-2</v>
      </c>
      <c r="E713">
        <f t="shared" ca="1" si="70"/>
        <v>0</v>
      </c>
      <c r="F713">
        <f t="shared" ca="1" si="71"/>
        <v>31</v>
      </c>
      <c r="G713">
        <f t="shared" ca="1" si="72"/>
        <v>32</v>
      </c>
      <c r="M713">
        <v>257</v>
      </c>
      <c r="N713">
        <v>8.0310000000000006</v>
      </c>
    </row>
    <row r="714" spans="1:14">
      <c r="A714" s="54">
        <f>formulas!O801</f>
        <v>0</v>
      </c>
      <c r="B714" s="33">
        <f t="shared" ca="1" si="68"/>
        <v>32</v>
      </c>
      <c r="C714">
        <f t="shared" si="69"/>
        <v>486</v>
      </c>
      <c r="D714">
        <f t="shared" ca="1" si="73"/>
        <v>-3.3000000000000002E-2</v>
      </c>
      <c r="E714">
        <f t="shared" ca="1" si="70"/>
        <v>0</v>
      </c>
      <c r="F714">
        <f t="shared" ca="1" si="71"/>
        <v>31</v>
      </c>
      <c r="G714">
        <f t="shared" ca="1" si="72"/>
        <v>32</v>
      </c>
      <c r="M714">
        <v>258</v>
      </c>
      <c r="N714">
        <v>8.07</v>
      </c>
    </row>
    <row r="715" spans="1:14">
      <c r="A715" s="54">
        <f>formulas!O802</f>
        <v>0</v>
      </c>
      <c r="B715" s="33">
        <f t="shared" ca="1" si="68"/>
        <v>32</v>
      </c>
      <c r="C715">
        <f t="shared" si="69"/>
        <v>486</v>
      </c>
      <c r="D715">
        <f t="shared" ca="1" si="73"/>
        <v>-3.3000000000000002E-2</v>
      </c>
      <c r="E715">
        <f t="shared" ca="1" si="70"/>
        <v>0</v>
      </c>
      <c r="F715">
        <f t="shared" ca="1" si="71"/>
        <v>31</v>
      </c>
      <c r="G715">
        <f t="shared" ca="1" si="72"/>
        <v>32</v>
      </c>
      <c r="M715">
        <v>259</v>
      </c>
      <c r="N715">
        <v>8.1080000000000005</v>
      </c>
    </row>
    <row r="716" spans="1:14">
      <c r="A716" s="54">
        <f>formulas!O803</f>
        <v>0</v>
      </c>
      <c r="B716" s="33">
        <f t="shared" ca="1" si="68"/>
        <v>32</v>
      </c>
      <c r="C716">
        <f t="shared" si="69"/>
        <v>486</v>
      </c>
      <c r="D716">
        <f t="shared" ca="1" si="73"/>
        <v>-3.3000000000000002E-2</v>
      </c>
      <c r="E716">
        <f t="shared" ca="1" si="70"/>
        <v>0</v>
      </c>
      <c r="F716">
        <f t="shared" ca="1" si="71"/>
        <v>31</v>
      </c>
      <c r="G716">
        <f t="shared" ca="1" si="72"/>
        <v>32</v>
      </c>
      <c r="M716">
        <v>260</v>
      </c>
      <c r="N716">
        <v>8.1470000000000002</v>
      </c>
    </row>
    <row r="717" spans="1:14">
      <c r="A717" s="54">
        <f>formulas!O804</f>
        <v>0</v>
      </c>
      <c r="B717" s="33">
        <f t="shared" ca="1" si="68"/>
        <v>32</v>
      </c>
      <c r="C717">
        <f t="shared" si="69"/>
        <v>486</v>
      </c>
      <c r="D717">
        <f t="shared" ca="1" si="73"/>
        <v>-3.3000000000000002E-2</v>
      </c>
      <c r="E717">
        <f t="shared" ca="1" si="70"/>
        <v>0</v>
      </c>
      <c r="F717">
        <f t="shared" ca="1" si="71"/>
        <v>31</v>
      </c>
      <c r="G717">
        <f t="shared" ca="1" si="72"/>
        <v>32</v>
      </c>
      <c r="M717">
        <v>261</v>
      </c>
      <c r="N717">
        <v>8.1859999999999999</v>
      </c>
    </row>
    <row r="718" spans="1:14">
      <c r="A718" s="54">
        <f>formulas!O805</f>
        <v>0</v>
      </c>
      <c r="B718" s="33">
        <f t="shared" ca="1" si="68"/>
        <v>32</v>
      </c>
      <c r="C718">
        <f t="shared" si="69"/>
        <v>486</v>
      </c>
      <c r="D718">
        <f t="shared" ca="1" si="73"/>
        <v>-3.3000000000000002E-2</v>
      </c>
      <c r="E718">
        <f t="shared" ca="1" si="70"/>
        <v>0</v>
      </c>
      <c r="F718">
        <f t="shared" ca="1" si="71"/>
        <v>31</v>
      </c>
      <c r="G718">
        <f t="shared" ca="1" si="72"/>
        <v>32</v>
      </c>
      <c r="M718">
        <v>262</v>
      </c>
      <c r="N718">
        <v>8.2240000000000002</v>
      </c>
    </row>
    <row r="719" spans="1:14">
      <c r="A719" s="54">
        <f>formulas!O806</f>
        <v>0</v>
      </c>
      <c r="B719" s="33">
        <f t="shared" ca="1" si="68"/>
        <v>32</v>
      </c>
      <c r="C719">
        <f t="shared" si="69"/>
        <v>486</v>
      </c>
      <c r="D719">
        <f t="shared" ca="1" si="73"/>
        <v>-3.3000000000000002E-2</v>
      </c>
      <c r="E719">
        <f t="shared" ca="1" si="70"/>
        <v>0</v>
      </c>
      <c r="F719">
        <f t="shared" ca="1" si="71"/>
        <v>31</v>
      </c>
      <c r="G719">
        <f t="shared" ca="1" si="72"/>
        <v>32</v>
      </c>
      <c r="M719">
        <v>263</v>
      </c>
      <c r="N719">
        <v>8.2629999999999999</v>
      </c>
    </row>
    <row r="720" spans="1:14">
      <c r="A720" s="54">
        <f>formulas!O807</f>
        <v>0</v>
      </c>
      <c r="B720" s="33">
        <f t="shared" ca="1" si="68"/>
        <v>32</v>
      </c>
      <c r="C720">
        <f t="shared" si="69"/>
        <v>486</v>
      </c>
      <c r="D720">
        <f t="shared" ca="1" si="73"/>
        <v>-3.3000000000000002E-2</v>
      </c>
      <c r="E720">
        <f t="shared" ca="1" si="70"/>
        <v>0</v>
      </c>
      <c r="F720">
        <f t="shared" ca="1" si="71"/>
        <v>31</v>
      </c>
      <c r="G720">
        <f t="shared" ca="1" si="72"/>
        <v>32</v>
      </c>
      <c r="M720">
        <v>264</v>
      </c>
      <c r="N720">
        <v>8.3019999999999996</v>
      </c>
    </row>
    <row r="721" spans="1:14">
      <c r="A721" s="54">
        <f>formulas!O808</f>
        <v>0</v>
      </c>
      <c r="B721" s="33">
        <f t="shared" ca="1" si="68"/>
        <v>32</v>
      </c>
      <c r="C721">
        <f t="shared" si="69"/>
        <v>486</v>
      </c>
      <c r="D721">
        <f t="shared" ca="1" si="73"/>
        <v>-3.3000000000000002E-2</v>
      </c>
      <c r="E721">
        <f t="shared" ca="1" si="70"/>
        <v>0</v>
      </c>
      <c r="F721">
        <f t="shared" ca="1" si="71"/>
        <v>31</v>
      </c>
      <c r="G721">
        <f t="shared" ca="1" si="72"/>
        <v>32</v>
      </c>
      <c r="M721">
        <v>265</v>
      </c>
      <c r="N721">
        <v>8.34</v>
      </c>
    </row>
    <row r="722" spans="1:14">
      <c r="A722" s="54">
        <f>formulas!O809</f>
        <v>0</v>
      </c>
      <c r="B722" s="33">
        <f t="shared" ca="1" si="68"/>
        <v>32</v>
      </c>
      <c r="C722">
        <f t="shared" si="69"/>
        <v>486</v>
      </c>
      <c r="D722">
        <f t="shared" ca="1" si="73"/>
        <v>-3.3000000000000002E-2</v>
      </c>
      <c r="E722">
        <f t="shared" ca="1" si="70"/>
        <v>0</v>
      </c>
      <c r="F722">
        <f t="shared" ca="1" si="71"/>
        <v>31</v>
      </c>
      <c r="G722">
        <f t="shared" ca="1" si="72"/>
        <v>32</v>
      </c>
      <c r="M722">
        <v>266</v>
      </c>
      <c r="N722">
        <v>8.3789999999999996</v>
      </c>
    </row>
    <row r="723" spans="1:14">
      <c r="A723" s="54">
        <f>formulas!O810</f>
        <v>0</v>
      </c>
      <c r="B723" s="33">
        <f t="shared" ca="1" si="68"/>
        <v>32</v>
      </c>
      <c r="C723">
        <f t="shared" si="69"/>
        <v>486</v>
      </c>
      <c r="D723">
        <f t="shared" ca="1" si="73"/>
        <v>-3.3000000000000002E-2</v>
      </c>
      <c r="E723">
        <f t="shared" ca="1" si="70"/>
        <v>0</v>
      </c>
      <c r="F723">
        <f t="shared" ca="1" si="71"/>
        <v>31</v>
      </c>
      <c r="G723">
        <f t="shared" ca="1" si="72"/>
        <v>32</v>
      </c>
      <c r="M723">
        <v>267</v>
      </c>
      <c r="N723">
        <v>8.4179999999999993</v>
      </c>
    </row>
    <row r="724" spans="1:14">
      <c r="A724" s="54">
        <f>formulas!O811</f>
        <v>0</v>
      </c>
      <c r="B724" s="33">
        <f t="shared" ca="1" si="68"/>
        <v>32</v>
      </c>
      <c r="C724">
        <f t="shared" si="69"/>
        <v>486</v>
      </c>
      <c r="D724">
        <f t="shared" ca="1" si="73"/>
        <v>-3.3000000000000002E-2</v>
      </c>
      <c r="E724">
        <f t="shared" ca="1" si="70"/>
        <v>0</v>
      </c>
      <c r="F724">
        <f t="shared" ca="1" si="71"/>
        <v>31</v>
      </c>
      <c r="G724">
        <f t="shared" ca="1" si="72"/>
        <v>32</v>
      </c>
      <c r="M724">
        <v>268</v>
      </c>
      <c r="N724">
        <v>8.4570000000000007</v>
      </c>
    </row>
    <row r="725" spans="1:14">
      <c r="A725" s="54">
        <f>formulas!O812</f>
        <v>0</v>
      </c>
      <c r="B725" s="33">
        <f t="shared" ca="1" si="68"/>
        <v>32</v>
      </c>
      <c r="C725">
        <f t="shared" si="69"/>
        <v>486</v>
      </c>
      <c r="D725">
        <f t="shared" ca="1" si="73"/>
        <v>-3.3000000000000002E-2</v>
      </c>
      <c r="E725">
        <f t="shared" ca="1" si="70"/>
        <v>0</v>
      </c>
      <c r="F725">
        <f t="shared" ca="1" si="71"/>
        <v>31</v>
      </c>
      <c r="G725">
        <f t="shared" ca="1" si="72"/>
        <v>32</v>
      </c>
      <c r="M725">
        <v>269</v>
      </c>
      <c r="N725">
        <v>8.4960000000000004</v>
      </c>
    </row>
    <row r="726" spans="1:14">
      <c r="A726" s="54">
        <f>formulas!O813</f>
        <v>0</v>
      </c>
      <c r="B726" s="33">
        <f t="shared" ca="1" si="68"/>
        <v>32</v>
      </c>
      <c r="C726">
        <f t="shared" si="69"/>
        <v>486</v>
      </c>
      <c r="D726">
        <f t="shared" ca="1" si="73"/>
        <v>-3.3000000000000002E-2</v>
      </c>
      <c r="E726">
        <f t="shared" ca="1" si="70"/>
        <v>0</v>
      </c>
      <c r="F726">
        <f t="shared" ca="1" si="71"/>
        <v>31</v>
      </c>
      <c r="G726">
        <f t="shared" ca="1" si="72"/>
        <v>32</v>
      </c>
      <c r="M726">
        <v>270</v>
      </c>
      <c r="N726">
        <v>8.5350000000000001</v>
      </c>
    </row>
    <row r="727" spans="1:14">
      <c r="A727" s="54">
        <f>formulas!O814</f>
        <v>0</v>
      </c>
      <c r="B727" s="33">
        <f t="shared" ca="1" si="68"/>
        <v>32</v>
      </c>
      <c r="C727">
        <f t="shared" si="69"/>
        <v>486</v>
      </c>
      <c r="D727">
        <f t="shared" ca="1" si="73"/>
        <v>-3.3000000000000002E-2</v>
      </c>
      <c r="E727">
        <f t="shared" ca="1" si="70"/>
        <v>0</v>
      </c>
      <c r="F727">
        <f t="shared" ca="1" si="71"/>
        <v>31</v>
      </c>
      <c r="G727">
        <f t="shared" ca="1" si="72"/>
        <v>32</v>
      </c>
      <c r="M727">
        <v>271</v>
      </c>
      <c r="N727">
        <v>8.5730000000000004</v>
      </c>
    </row>
    <row r="728" spans="1:14">
      <c r="A728" s="54">
        <f>formulas!O815</f>
        <v>0</v>
      </c>
      <c r="B728" s="33">
        <f t="shared" ca="1" si="68"/>
        <v>32</v>
      </c>
      <c r="C728">
        <f t="shared" si="69"/>
        <v>486</v>
      </c>
      <c r="D728">
        <f t="shared" ca="1" si="73"/>
        <v>-3.3000000000000002E-2</v>
      </c>
      <c r="E728">
        <f t="shared" ca="1" si="70"/>
        <v>0</v>
      </c>
      <c r="F728">
        <f t="shared" ca="1" si="71"/>
        <v>31</v>
      </c>
      <c r="G728">
        <f t="shared" ca="1" si="72"/>
        <v>32</v>
      </c>
      <c r="M728">
        <v>272</v>
      </c>
      <c r="N728">
        <v>8.6120000000000001</v>
      </c>
    </row>
    <row r="729" spans="1:14">
      <c r="A729" s="54">
        <f>formulas!O816</f>
        <v>0</v>
      </c>
      <c r="B729" s="33">
        <f t="shared" ca="1" si="68"/>
        <v>32</v>
      </c>
      <c r="C729">
        <f t="shared" si="69"/>
        <v>486</v>
      </c>
      <c r="D729">
        <f t="shared" ca="1" si="73"/>
        <v>-3.3000000000000002E-2</v>
      </c>
      <c r="E729">
        <f t="shared" ca="1" si="70"/>
        <v>0</v>
      </c>
      <c r="F729">
        <f t="shared" ca="1" si="71"/>
        <v>31</v>
      </c>
      <c r="G729">
        <f t="shared" ca="1" si="72"/>
        <v>32</v>
      </c>
      <c r="M729">
        <v>273</v>
      </c>
      <c r="N729">
        <v>8.6509999999999998</v>
      </c>
    </row>
    <row r="730" spans="1:14">
      <c r="A730" s="54">
        <f>formulas!O817</f>
        <v>0</v>
      </c>
      <c r="B730" s="33">
        <f t="shared" ca="1" si="68"/>
        <v>32</v>
      </c>
      <c r="C730">
        <f t="shared" si="69"/>
        <v>486</v>
      </c>
      <c r="D730">
        <f t="shared" ca="1" si="73"/>
        <v>-3.3000000000000002E-2</v>
      </c>
      <c r="E730">
        <f t="shared" ca="1" si="70"/>
        <v>0</v>
      </c>
      <c r="F730">
        <f t="shared" ca="1" si="71"/>
        <v>31</v>
      </c>
      <c r="G730">
        <f t="shared" ca="1" si="72"/>
        <v>32</v>
      </c>
      <c r="M730">
        <v>274</v>
      </c>
      <c r="N730">
        <v>8.69</v>
      </c>
    </row>
    <row r="731" spans="1:14">
      <c r="A731" s="54">
        <f>formulas!O818</f>
        <v>0</v>
      </c>
      <c r="B731" s="33">
        <f t="shared" ca="1" si="68"/>
        <v>32</v>
      </c>
      <c r="C731">
        <f t="shared" si="69"/>
        <v>486</v>
      </c>
      <c r="D731">
        <f t="shared" ca="1" si="73"/>
        <v>-3.3000000000000002E-2</v>
      </c>
      <c r="E731">
        <f t="shared" ca="1" si="70"/>
        <v>0</v>
      </c>
      <c r="F731">
        <f t="shared" ca="1" si="71"/>
        <v>31</v>
      </c>
      <c r="G731">
        <f t="shared" ca="1" si="72"/>
        <v>32</v>
      </c>
      <c r="M731">
        <v>275</v>
      </c>
      <c r="N731">
        <v>8.7289999999999992</v>
      </c>
    </row>
    <row r="732" spans="1:14">
      <c r="A732" s="54">
        <f>formulas!O819</f>
        <v>0</v>
      </c>
      <c r="B732" s="33">
        <f t="shared" ca="1" si="68"/>
        <v>32</v>
      </c>
      <c r="C732">
        <f t="shared" si="69"/>
        <v>486</v>
      </c>
      <c r="D732">
        <f t="shared" ca="1" si="73"/>
        <v>-3.3000000000000002E-2</v>
      </c>
      <c r="E732">
        <f t="shared" ca="1" si="70"/>
        <v>0</v>
      </c>
      <c r="F732">
        <f t="shared" ca="1" si="71"/>
        <v>31</v>
      </c>
      <c r="G732">
        <f t="shared" ca="1" si="72"/>
        <v>32</v>
      </c>
      <c r="M732">
        <v>276</v>
      </c>
      <c r="N732">
        <v>8.7680000000000007</v>
      </c>
    </row>
    <row r="733" spans="1:14">
      <c r="A733" s="54">
        <f>formulas!O820</f>
        <v>0</v>
      </c>
      <c r="B733" s="33">
        <f t="shared" ca="1" si="68"/>
        <v>32</v>
      </c>
      <c r="C733">
        <f t="shared" si="69"/>
        <v>486</v>
      </c>
      <c r="D733">
        <f t="shared" ca="1" si="73"/>
        <v>-3.3000000000000002E-2</v>
      </c>
      <c r="E733">
        <f t="shared" ca="1" si="70"/>
        <v>0</v>
      </c>
      <c r="F733">
        <f t="shared" ca="1" si="71"/>
        <v>31</v>
      </c>
      <c r="G733">
        <f t="shared" ca="1" si="72"/>
        <v>32</v>
      </c>
      <c r="M733">
        <v>277</v>
      </c>
      <c r="N733">
        <v>8.8070000000000004</v>
      </c>
    </row>
    <row r="734" spans="1:14">
      <c r="A734" s="54">
        <f>formulas!O821</f>
        <v>0</v>
      </c>
      <c r="B734" s="33">
        <f t="shared" ca="1" si="68"/>
        <v>32</v>
      </c>
      <c r="C734">
        <f t="shared" si="69"/>
        <v>486</v>
      </c>
      <c r="D734">
        <f t="shared" ca="1" si="73"/>
        <v>-3.3000000000000002E-2</v>
      </c>
      <c r="E734">
        <f t="shared" ca="1" si="70"/>
        <v>0</v>
      </c>
      <c r="F734">
        <f t="shared" ca="1" si="71"/>
        <v>31</v>
      </c>
      <c r="G734">
        <f t="shared" ca="1" si="72"/>
        <v>32</v>
      </c>
      <c r="M734">
        <v>278</v>
      </c>
      <c r="N734">
        <v>8.8460000000000001</v>
      </c>
    </row>
    <row r="735" spans="1:14">
      <c r="A735" s="54">
        <f>formulas!O822</f>
        <v>0</v>
      </c>
      <c r="B735" s="33">
        <f t="shared" ca="1" si="68"/>
        <v>32</v>
      </c>
      <c r="C735">
        <f t="shared" si="69"/>
        <v>486</v>
      </c>
      <c r="D735">
        <f t="shared" ca="1" si="73"/>
        <v>-3.3000000000000002E-2</v>
      </c>
      <c r="E735">
        <f t="shared" ca="1" si="70"/>
        <v>0</v>
      </c>
      <c r="F735">
        <f t="shared" ca="1" si="71"/>
        <v>31</v>
      </c>
      <c r="G735">
        <f t="shared" ca="1" si="72"/>
        <v>32</v>
      </c>
      <c r="M735">
        <v>279</v>
      </c>
      <c r="N735">
        <v>8.8849999999999998</v>
      </c>
    </row>
    <row r="736" spans="1:14">
      <c r="A736" s="54">
        <f>formulas!O823</f>
        <v>0</v>
      </c>
      <c r="B736" s="33">
        <f t="shared" ca="1" si="68"/>
        <v>32</v>
      </c>
      <c r="C736">
        <f t="shared" si="69"/>
        <v>486</v>
      </c>
      <c r="D736">
        <f t="shared" ca="1" si="73"/>
        <v>-3.3000000000000002E-2</v>
      </c>
      <c r="E736">
        <f t="shared" ca="1" si="70"/>
        <v>0</v>
      </c>
      <c r="F736">
        <f t="shared" ca="1" si="71"/>
        <v>31</v>
      </c>
      <c r="G736">
        <f t="shared" ca="1" si="72"/>
        <v>32</v>
      </c>
      <c r="M736">
        <v>280</v>
      </c>
      <c r="N736">
        <v>8.9239999999999995</v>
      </c>
    </row>
    <row r="737" spans="1:14">
      <c r="A737" s="54">
        <f>formulas!O824</f>
        <v>0</v>
      </c>
      <c r="B737" s="33">
        <f t="shared" ca="1" si="68"/>
        <v>32</v>
      </c>
      <c r="C737">
        <f t="shared" si="69"/>
        <v>486</v>
      </c>
      <c r="D737">
        <f t="shared" ca="1" si="73"/>
        <v>-3.3000000000000002E-2</v>
      </c>
      <c r="E737">
        <f t="shared" ca="1" si="70"/>
        <v>0</v>
      </c>
      <c r="F737">
        <f t="shared" ca="1" si="71"/>
        <v>31</v>
      </c>
      <c r="G737">
        <f t="shared" ca="1" si="72"/>
        <v>32</v>
      </c>
      <c r="M737">
        <v>281</v>
      </c>
      <c r="N737">
        <v>8.9629999999999992</v>
      </c>
    </row>
    <row r="738" spans="1:14">
      <c r="A738" s="54">
        <f>formulas!O825</f>
        <v>0</v>
      </c>
      <c r="B738" s="33">
        <f t="shared" ca="1" si="68"/>
        <v>32</v>
      </c>
      <c r="C738">
        <f t="shared" si="69"/>
        <v>486</v>
      </c>
      <c r="D738">
        <f t="shared" ca="1" si="73"/>
        <v>-3.3000000000000002E-2</v>
      </c>
      <c r="E738">
        <f t="shared" ca="1" si="70"/>
        <v>0</v>
      </c>
      <c r="F738">
        <f t="shared" ca="1" si="71"/>
        <v>31</v>
      </c>
      <c r="G738">
        <f t="shared" ca="1" si="72"/>
        <v>32</v>
      </c>
      <c r="M738">
        <v>282</v>
      </c>
      <c r="N738">
        <v>9.0020000000000007</v>
      </c>
    </row>
    <row r="739" spans="1:14">
      <c r="A739" s="54">
        <f>formulas!O826</f>
        <v>0</v>
      </c>
      <c r="B739" s="33">
        <f t="shared" ca="1" si="68"/>
        <v>32</v>
      </c>
      <c r="C739">
        <f t="shared" si="69"/>
        <v>486</v>
      </c>
      <c r="D739">
        <f t="shared" ca="1" si="73"/>
        <v>-3.3000000000000002E-2</v>
      </c>
      <c r="E739">
        <f t="shared" ca="1" si="70"/>
        <v>0</v>
      </c>
      <c r="F739">
        <f t="shared" ca="1" si="71"/>
        <v>31</v>
      </c>
      <c r="G739">
        <f t="shared" ca="1" si="72"/>
        <v>32</v>
      </c>
      <c r="M739">
        <v>283</v>
      </c>
      <c r="N739">
        <v>9.0410000000000004</v>
      </c>
    </row>
    <row r="740" spans="1:14">
      <c r="A740" s="54">
        <f>formulas!O827</f>
        <v>0</v>
      </c>
      <c r="B740" s="33">
        <f t="shared" ca="1" si="68"/>
        <v>32</v>
      </c>
      <c r="C740">
        <f t="shared" si="69"/>
        <v>486</v>
      </c>
      <c r="D740">
        <f t="shared" ca="1" si="73"/>
        <v>-3.3000000000000002E-2</v>
      </c>
      <c r="E740">
        <f t="shared" ca="1" si="70"/>
        <v>0</v>
      </c>
      <c r="F740">
        <f t="shared" ca="1" si="71"/>
        <v>31</v>
      </c>
      <c r="G740">
        <f t="shared" ca="1" si="72"/>
        <v>32</v>
      </c>
      <c r="M740">
        <v>284</v>
      </c>
      <c r="N740">
        <v>9.0809999999999995</v>
      </c>
    </row>
    <row r="741" spans="1:14">
      <c r="A741" s="54">
        <f>formulas!O828</f>
        <v>0</v>
      </c>
      <c r="B741" s="33">
        <f t="shared" ca="1" si="68"/>
        <v>32</v>
      </c>
      <c r="C741">
        <f t="shared" si="69"/>
        <v>486</v>
      </c>
      <c r="D741">
        <f t="shared" ca="1" si="73"/>
        <v>-3.3000000000000002E-2</v>
      </c>
      <c r="E741">
        <f t="shared" ca="1" si="70"/>
        <v>0</v>
      </c>
      <c r="F741">
        <f t="shared" ca="1" si="71"/>
        <v>31</v>
      </c>
      <c r="G741">
        <f t="shared" ca="1" si="72"/>
        <v>32</v>
      </c>
      <c r="M741">
        <v>285</v>
      </c>
      <c r="N741">
        <v>9.1199999999999992</v>
      </c>
    </row>
    <row r="742" spans="1:14">
      <c r="A742" s="54">
        <f>formulas!O829</f>
        <v>0</v>
      </c>
      <c r="B742" s="33">
        <f t="shared" ca="1" si="68"/>
        <v>32</v>
      </c>
      <c r="C742">
        <f t="shared" si="69"/>
        <v>486</v>
      </c>
      <c r="D742">
        <f t="shared" ca="1" si="73"/>
        <v>-3.3000000000000002E-2</v>
      </c>
      <c r="E742">
        <f t="shared" ca="1" si="70"/>
        <v>0</v>
      </c>
      <c r="F742">
        <f t="shared" ca="1" si="71"/>
        <v>31</v>
      </c>
      <c r="G742">
        <f t="shared" ca="1" si="72"/>
        <v>32</v>
      </c>
      <c r="M742">
        <v>286</v>
      </c>
      <c r="N742">
        <v>9.1590000000000007</v>
      </c>
    </row>
    <row r="743" spans="1:14">
      <c r="A743" s="54">
        <f>formulas!O830</f>
        <v>0</v>
      </c>
      <c r="B743" s="33">
        <f t="shared" ca="1" si="68"/>
        <v>32</v>
      </c>
      <c r="C743">
        <f t="shared" si="69"/>
        <v>486</v>
      </c>
      <c r="D743">
        <f t="shared" ca="1" si="73"/>
        <v>-3.3000000000000002E-2</v>
      </c>
      <c r="E743">
        <f t="shared" ca="1" si="70"/>
        <v>0</v>
      </c>
      <c r="F743">
        <f t="shared" ca="1" si="71"/>
        <v>31</v>
      </c>
      <c r="G743">
        <f t="shared" ca="1" si="72"/>
        <v>32</v>
      </c>
      <c r="M743">
        <v>287</v>
      </c>
      <c r="N743">
        <v>9.1980000000000004</v>
      </c>
    </row>
    <row r="744" spans="1:14">
      <c r="A744" s="54">
        <f>formulas!O831</f>
        <v>0</v>
      </c>
      <c r="B744" s="33">
        <f t="shared" ca="1" si="68"/>
        <v>32</v>
      </c>
      <c r="C744">
        <f t="shared" si="69"/>
        <v>486</v>
      </c>
      <c r="D744">
        <f t="shared" ca="1" si="73"/>
        <v>-3.3000000000000002E-2</v>
      </c>
      <c r="E744">
        <f t="shared" ca="1" si="70"/>
        <v>0</v>
      </c>
      <c r="F744">
        <f t="shared" ca="1" si="71"/>
        <v>31</v>
      </c>
      <c r="G744">
        <f t="shared" ca="1" si="72"/>
        <v>32</v>
      </c>
      <c r="M744">
        <v>288</v>
      </c>
      <c r="N744">
        <v>9.2370000000000001</v>
      </c>
    </row>
    <row r="745" spans="1:14">
      <c r="A745" s="54">
        <f>formulas!O832</f>
        <v>0</v>
      </c>
      <c r="B745" s="33">
        <f t="shared" ca="1" si="68"/>
        <v>32</v>
      </c>
      <c r="C745">
        <f t="shared" si="69"/>
        <v>486</v>
      </c>
      <c r="D745">
        <f t="shared" ca="1" si="73"/>
        <v>-3.3000000000000002E-2</v>
      </c>
      <c r="E745">
        <f t="shared" ca="1" si="70"/>
        <v>0</v>
      </c>
      <c r="F745">
        <f t="shared" ca="1" si="71"/>
        <v>31</v>
      </c>
      <c r="G745">
        <f t="shared" ca="1" si="72"/>
        <v>32</v>
      </c>
      <c r="M745">
        <v>289</v>
      </c>
      <c r="N745">
        <v>9.2769999999999992</v>
      </c>
    </row>
    <row r="746" spans="1:14">
      <c r="A746" s="54">
        <f>formulas!O833</f>
        <v>0</v>
      </c>
      <c r="B746" s="33">
        <f t="shared" ca="1" si="68"/>
        <v>32</v>
      </c>
      <c r="C746">
        <f t="shared" si="69"/>
        <v>486</v>
      </c>
      <c r="D746">
        <f t="shared" ca="1" si="73"/>
        <v>-3.3000000000000002E-2</v>
      </c>
      <c r="E746">
        <f t="shared" ca="1" si="70"/>
        <v>0</v>
      </c>
      <c r="F746">
        <f t="shared" ca="1" si="71"/>
        <v>31</v>
      </c>
      <c r="G746">
        <f t="shared" ca="1" si="72"/>
        <v>32</v>
      </c>
      <c r="M746">
        <v>290</v>
      </c>
      <c r="N746">
        <v>9.3160000000000007</v>
      </c>
    </row>
    <row r="747" spans="1:14">
      <c r="A747" s="54">
        <f>formulas!O834</f>
        <v>0</v>
      </c>
      <c r="B747" s="33">
        <f t="shared" ca="1" si="68"/>
        <v>32</v>
      </c>
      <c r="C747">
        <f t="shared" si="69"/>
        <v>486</v>
      </c>
      <c r="D747">
        <f t="shared" ca="1" si="73"/>
        <v>-3.3000000000000002E-2</v>
      </c>
      <c r="E747">
        <f t="shared" ca="1" si="70"/>
        <v>0</v>
      </c>
      <c r="F747">
        <f t="shared" ca="1" si="71"/>
        <v>31</v>
      </c>
      <c r="G747">
        <f t="shared" ca="1" si="72"/>
        <v>32</v>
      </c>
      <c r="M747">
        <v>291</v>
      </c>
      <c r="N747">
        <v>9.3550000000000004</v>
      </c>
    </row>
    <row r="748" spans="1:14">
      <c r="A748" s="54">
        <f>formulas!O835</f>
        <v>0</v>
      </c>
      <c r="B748" s="33">
        <f t="shared" ca="1" si="68"/>
        <v>32</v>
      </c>
      <c r="C748">
        <f t="shared" si="69"/>
        <v>486</v>
      </c>
      <c r="D748">
        <f t="shared" ca="1" si="73"/>
        <v>-3.3000000000000002E-2</v>
      </c>
      <c r="E748">
        <f t="shared" ca="1" si="70"/>
        <v>0</v>
      </c>
      <c r="F748">
        <f t="shared" ca="1" si="71"/>
        <v>31</v>
      </c>
      <c r="G748">
        <f t="shared" ca="1" si="72"/>
        <v>32</v>
      </c>
      <c r="M748">
        <v>292</v>
      </c>
      <c r="N748">
        <v>9.3949999999999996</v>
      </c>
    </row>
    <row r="749" spans="1:14">
      <c r="A749" s="54">
        <f>formulas!O836</f>
        <v>0</v>
      </c>
      <c r="B749" s="33">
        <f t="shared" ca="1" si="68"/>
        <v>32</v>
      </c>
      <c r="C749">
        <f t="shared" si="69"/>
        <v>486</v>
      </c>
      <c r="D749">
        <f t="shared" ca="1" si="73"/>
        <v>-3.3000000000000002E-2</v>
      </c>
      <c r="E749">
        <f t="shared" ca="1" si="70"/>
        <v>0</v>
      </c>
      <c r="F749">
        <f t="shared" ca="1" si="71"/>
        <v>31</v>
      </c>
      <c r="G749">
        <f t="shared" ca="1" si="72"/>
        <v>32</v>
      </c>
      <c r="M749">
        <v>293</v>
      </c>
      <c r="N749">
        <v>9.4339999999999993</v>
      </c>
    </row>
    <row r="750" spans="1:14">
      <c r="A750" s="54">
        <f>formulas!O837</f>
        <v>0</v>
      </c>
      <c r="B750" s="33">
        <f t="shared" ca="1" si="68"/>
        <v>32</v>
      </c>
      <c r="C750">
        <f t="shared" si="69"/>
        <v>486</v>
      </c>
      <c r="D750">
        <f t="shared" ca="1" si="73"/>
        <v>-3.3000000000000002E-2</v>
      </c>
      <c r="E750">
        <f t="shared" ca="1" si="70"/>
        <v>0</v>
      </c>
      <c r="F750">
        <f t="shared" ca="1" si="71"/>
        <v>31</v>
      </c>
      <c r="G750">
        <f t="shared" ca="1" si="72"/>
        <v>32</v>
      </c>
      <c r="M750">
        <v>294</v>
      </c>
      <c r="N750">
        <v>9.4730000000000008</v>
      </c>
    </row>
    <row r="751" spans="1:14">
      <c r="A751" s="54">
        <f>formulas!O838</f>
        <v>0</v>
      </c>
      <c r="B751" s="33">
        <f t="shared" ca="1" si="68"/>
        <v>32</v>
      </c>
      <c r="C751">
        <f t="shared" si="69"/>
        <v>486</v>
      </c>
      <c r="D751">
        <f t="shared" ca="1" si="73"/>
        <v>-3.3000000000000002E-2</v>
      </c>
      <c r="E751">
        <f t="shared" ca="1" si="70"/>
        <v>0</v>
      </c>
      <c r="F751">
        <f t="shared" ca="1" si="71"/>
        <v>31</v>
      </c>
      <c r="G751">
        <f t="shared" ca="1" si="72"/>
        <v>32</v>
      </c>
      <c r="M751">
        <v>295</v>
      </c>
      <c r="N751">
        <v>9.5129999999999999</v>
      </c>
    </row>
    <row r="752" spans="1:14">
      <c r="A752" s="54">
        <f>formulas!O839</f>
        <v>0</v>
      </c>
      <c r="B752" s="33">
        <f t="shared" ca="1" si="68"/>
        <v>32</v>
      </c>
      <c r="C752">
        <f t="shared" si="69"/>
        <v>486</v>
      </c>
      <c r="D752">
        <f t="shared" ca="1" si="73"/>
        <v>-3.3000000000000002E-2</v>
      </c>
      <c r="E752">
        <f t="shared" ca="1" si="70"/>
        <v>0</v>
      </c>
      <c r="F752">
        <f t="shared" ca="1" si="71"/>
        <v>31</v>
      </c>
      <c r="G752">
        <f t="shared" ca="1" si="72"/>
        <v>32</v>
      </c>
      <c r="M752">
        <v>296</v>
      </c>
      <c r="N752">
        <v>9.5519999999999996</v>
      </c>
    </row>
    <row r="753" spans="1:14">
      <c r="A753" s="54">
        <f>formulas!O840</f>
        <v>0</v>
      </c>
      <c r="B753" s="33">
        <f t="shared" ca="1" si="68"/>
        <v>32</v>
      </c>
      <c r="C753">
        <f t="shared" si="69"/>
        <v>486</v>
      </c>
      <c r="D753">
        <f t="shared" ca="1" si="73"/>
        <v>-3.3000000000000002E-2</v>
      </c>
      <c r="E753">
        <f t="shared" ca="1" si="70"/>
        <v>0</v>
      </c>
      <c r="F753">
        <f t="shared" ca="1" si="71"/>
        <v>31</v>
      </c>
      <c r="G753">
        <f t="shared" ca="1" si="72"/>
        <v>32</v>
      </c>
      <c r="M753">
        <v>297</v>
      </c>
      <c r="N753">
        <v>9.5909999999999993</v>
      </c>
    </row>
    <row r="754" spans="1:14">
      <c r="A754" s="54">
        <f>formulas!O841</f>
        <v>0</v>
      </c>
      <c r="B754" s="33">
        <f t="shared" ca="1" si="68"/>
        <v>32</v>
      </c>
      <c r="C754">
        <f t="shared" si="69"/>
        <v>486</v>
      </c>
      <c r="D754">
        <f t="shared" ca="1" si="73"/>
        <v>-3.3000000000000002E-2</v>
      </c>
      <c r="E754">
        <f t="shared" ca="1" si="70"/>
        <v>0</v>
      </c>
      <c r="F754">
        <f t="shared" ca="1" si="71"/>
        <v>31</v>
      </c>
      <c r="G754">
        <f t="shared" ca="1" si="72"/>
        <v>32</v>
      </c>
      <c r="M754">
        <v>298</v>
      </c>
      <c r="N754">
        <v>9.6310000000000002</v>
      </c>
    </row>
    <row r="755" spans="1:14">
      <c r="A755" s="54">
        <f>formulas!O842</f>
        <v>0</v>
      </c>
      <c r="B755" s="33">
        <f t="shared" ref="B755:B818" ca="1" si="74">(A755-D755)/(E755-D755)*(G755-F755)+F755</f>
        <v>32</v>
      </c>
      <c r="C755">
        <f t="shared" ref="C755:C818" si="75">COUNTIF($N$2:$N$25400,"&lt;"&amp;A755)</f>
        <v>486</v>
      </c>
      <c r="D755">
        <f t="shared" ca="1" si="73"/>
        <v>-3.3000000000000002E-2</v>
      </c>
      <c r="E755">
        <f t="shared" ref="E755:E818" ca="1" si="76">INDIRECT(ADDRESS(C755+2,14))</f>
        <v>0</v>
      </c>
      <c r="F755">
        <f t="shared" ref="F755:F818" ca="1" si="77">INDIRECT(ADDRESS(C755+1,13))</f>
        <v>31</v>
      </c>
      <c r="G755">
        <f t="shared" ref="G755:G818" ca="1" si="78">INDIRECT(ADDRESS(C755+2,13))</f>
        <v>32</v>
      </c>
      <c r="M755">
        <v>299</v>
      </c>
      <c r="N755">
        <v>9.67</v>
      </c>
    </row>
    <row r="756" spans="1:14">
      <c r="A756" s="54">
        <f>formulas!O843</f>
        <v>0</v>
      </c>
      <c r="B756" s="33">
        <f t="shared" ca="1" si="74"/>
        <v>32</v>
      </c>
      <c r="C756">
        <f t="shared" si="75"/>
        <v>486</v>
      </c>
      <c r="D756">
        <f t="shared" ca="1" si="73"/>
        <v>-3.3000000000000002E-2</v>
      </c>
      <c r="E756">
        <f t="shared" ca="1" si="76"/>
        <v>0</v>
      </c>
      <c r="F756">
        <f t="shared" ca="1" si="77"/>
        <v>31</v>
      </c>
      <c r="G756">
        <f t="shared" ca="1" si="78"/>
        <v>32</v>
      </c>
      <c r="M756">
        <v>300</v>
      </c>
      <c r="N756">
        <v>9.7100000000000009</v>
      </c>
    </row>
    <row r="757" spans="1:14">
      <c r="A757" s="54">
        <f>formulas!O844</f>
        <v>0</v>
      </c>
      <c r="B757" s="33">
        <f t="shared" ca="1" si="74"/>
        <v>32</v>
      </c>
      <c r="C757">
        <f t="shared" si="75"/>
        <v>486</v>
      </c>
      <c r="D757">
        <f t="shared" ca="1" si="73"/>
        <v>-3.3000000000000002E-2</v>
      </c>
      <c r="E757">
        <f t="shared" ca="1" si="76"/>
        <v>0</v>
      </c>
      <c r="F757">
        <f t="shared" ca="1" si="77"/>
        <v>31</v>
      </c>
      <c r="G757">
        <f t="shared" ca="1" si="78"/>
        <v>32</v>
      </c>
      <c r="M757">
        <v>301</v>
      </c>
      <c r="N757">
        <v>9.7490000000000006</v>
      </c>
    </row>
    <row r="758" spans="1:14">
      <c r="A758" s="54">
        <f>formulas!O845</f>
        <v>0</v>
      </c>
      <c r="B758" s="33">
        <f t="shared" ca="1" si="74"/>
        <v>32</v>
      </c>
      <c r="C758">
        <f t="shared" si="75"/>
        <v>486</v>
      </c>
      <c r="D758">
        <f t="shared" ca="1" si="73"/>
        <v>-3.3000000000000002E-2</v>
      </c>
      <c r="E758">
        <f t="shared" ca="1" si="76"/>
        <v>0</v>
      </c>
      <c r="F758">
        <f t="shared" ca="1" si="77"/>
        <v>31</v>
      </c>
      <c r="G758">
        <f t="shared" ca="1" si="78"/>
        <v>32</v>
      </c>
      <c r="M758">
        <v>302</v>
      </c>
      <c r="N758">
        <v>9.7889999999999997</v>
      </c>
    </row>
    <row r="759" spans="1:14">
      <c r="A759" s="54">
        <f>formulas!O846</f>
        <v>0</v>
      </c>
      <c r="B759" s="33">
        <f t="shared" ca="1" si="74"/>
        <v>32</v>
      </c>
      <c r="C759">
        <f t="shared" si="75"/>
        <v>486</v>
      </c>
      <c r="D759">
        <f t="shared" ca="1" si="73"/>
        <v>-3.3000000000000002E-2</v>
      </c>
      <c r="E759">
        <f t="shared" ca="1" si="76"/>
        <v>0</v>
      </c>
      <c r="F759">
        <f t="shared" ca="1" si="77"/>
        <v>31</v>
      </c>
      <c r="G759">
        <f t="shared" ca="1" si="78"/>
        <v>32</v>
      </c>
      <c r="M759">
        <v>303</v>
      </c>
      <c r="N759">
        <v>9.8279999999999994</v>
      </c>
    </row>
    <row r="760" spans="1:14">
      <c r="A760" s="54">
        <f>formulas!O847</f>
        <v>0</v>
      </c>
      <c r="B760" s="33">
        <f t="shared" ca="1" si="74"/>
        <v>32</v>
      </c>
      <c r="C760">
        <f t="shared" si="75"/>
        <v>486</v>
      </c>
      <c r="D760">
        <f t="shared" ca="1" si="73"/>
        <v>-3.3000000000000002E-2</v>
      </c>
      <c r="E760">
        <f t="shared" ca="1" si="76"/>
        <v>0</v>
      </c>
      <c r="F760">
        <f t="shared" ca="1" si="77"/>
        <v>31</v>
      </c>
      <c r="G760">
        <f t="shared" ca="1" si="78"/>
        <v>32</v>
      </c>
      <c r="M760">
        <v>304</v>
      </c>
      <c r="N760">
        <v>9.8680000000000003</v>
      </c>
    </row>
    <row r="761" spans="1:14">
      <c r="A761" s="54">
        <f>formulas!O848</f>
        <v>0</v>
      </c>
      <c r="B761" s="33">
        <f t="shared" ca="1" si="74"/>
        <v>32</v>
      </c>
      <c r="C761">
        <f t="shared" si="75"/>
        <v>486</v>
      </c>
      <c r="D761">
        <f t="shared" ca="1" si="73"/>
        <v>-3.3000000000000002E-2</v>
      </c>
      <c r="E761">
        <f t="shared" ca="1" si="76"/>
        <v>0</v>
      </c>
      <c r="F761">
        <f t="shared" ca="1" si="77"/>
        <v>31</v>
      </c>
      <c r="G761">
        <f t="shared" ca="1" si="78"/>
        <v>32</v>
      </c>
      <c r="M761">
        <v>305</v>
      </c>
      <c r="N761">
        <v>9.907</v>
      </c>
    </row>
    <row r="762" spans="1:14">
      <c r="A762" s="54">
        <f>formulas!O849</f>
        <v>0</v>
      </c>
      <c r="B762" s="33">
        <f t="shared" ca="1" si="74"/>
        <v>32</v>
      </c>
      <c r="C762">
        <f t="shared" si="75"/>
        <v>486</v>
      </c>
      <c r="D762">
        <f t="shared" ca="1" si="73"/>
        <v>-3.3000000000000002E-2</v>
      </c>
      <c r="E762">
        <f t="shared" ca="1" si="76"/>
        <v>0</v>
      </c>
      <c r="F762">
        <f t="shared" ca="1" si="77"/>
        <v>31</v>
      </c>
      <c r="G762">
        <f t="shared" ca="1" si="78"/>
        <v>32</v>
      </c>
      <c r="M762">
        <v>306</v>
      </c>
      <c r="N762">
        <v>9.9469999999999992</v>
      </c>
    </row>
    <row r="763" spans="1:14">
      <c r="A763" s="54">
        <f>formulas!O850</f>
        <v>0</v>
      </c>
      <c r="B763" s="33">
        <f t="shared" ca="1" si="74"/>
        <v>32</v>
      </c>
      <c r="C763">
        <f t="shared" si="75"/>
        <v>486</v>
      </c>
      <c r="D763">
        <f t="shared" ca="1" si="73"/>
        <v>-3.3000000000000002E-2</v>
      </c>
      <c r="E763">
        <f t="shared" ca="1" si="76"/>
        <v>0</v>
      </c>
      <c r="F763">
        <f t="shared" ca="1" si="77"/>
        <v>31</v>
      </c>
      <c r="G763">
        <f t="shared" ca="1" si="78"/>
        <v>32</v>
      </c>
      <c r="M763">
        <v>307</v>
      </c>
      <c r="N763">
        <v>9.9870000000000001</v>
      </c>
    </row>
    <row r="764" spans="1:14">
      <c r="A764" s="54">
        <f>formulas!O851</f>
        <v>0</v>
      </c>
      <c r="B764" s="33">
        <f t="shared" ca="1" si="74"/>
        <v>32</v>
      </c>
      <c r="C764">
        <f t="shared" si="75"/>
        <v>486</v>
      </c>
      <c r="D764">
        <f t="shared" ca="1" si="73"/>
        <v>-3.3000000000000002E-2</v>
      </c>
      <c r="E764">
        <f t="shared" ca="1" si="76"/>
        <v>0</v>
      </c>
      <c r="F764">
        <f t="shared" ca="1" si="77"/>
        <v>31</v>
      </c>
      <c r="G764">
        <f t="shared" ca="1" si="78"/>
        <v>32</v>
      </c>
      <c r="M764">
        <v>308</v>
      </c>
      <c r="N764">
        <v>10.026</v>
      </c>
    </row>
    <row r="765" spans="1:14">
      <c r="A765" s="54">
        <f>formulas!O852</f>
        <v>0</v>
      </c>
      <c r="B765" s="33">
        <f t="shared" ca="1" si="74"/>
        <v>32</v>
      </c>
      <c r="C765">
        <f t="shared" si="75"/>
        <v>486</v>
      </c>
      <c r="D765">
        <f t="shared" ca="1" si="73"/>
        <v>-3.3000000000000002E-2</v>
      </c>
      <c r="E765">
        <f t="shared" ca="1" si="76"/>
        <v>0</v>
      </c>
      <c r="F765">
        <f t="shared" ca="1" si="77"/>
        <v>31</v>
      </c>
      <c r="G765">
        <f t="shared" ca="1" si="78"/>
        <v>32</v>
      </c>
      <c r="M765">
        <v>309</v>
      </c>
      <c r="N765">
        <v>10.066000000000001</v>
      </c>
    </row>
    <row r="766" spans="1:14">
      <c r="A766" s="54">
        <f>formulas!O853</f>
        <v>0</v>
      </c>
      <c r="B766" s="33">
        <f t="shared" ca="1" si="74"/>
        <v>32</v>
      </c>
      <c r="C766">
        <f t="shared" si="75"/>
        <v>486</v>
      </c>
      <c r="D766">
        <f t="shared" ca="1" si="73"/>
        <v>-3.3000000000000002E-2</v>
      </c>
      <c r="E766">
        <f t="shared" ca="1" si="76"/>
        <v>0</v>
      </c>
      <c r="F766">
        <f t="shared" ca="1" si="77"/>
        <v>31</v>
      </c>
      <c r="G766">
        <f t="shared" ca="1" si="78"/>
        <v>32</v>
      </c>
      <c r="M766">
        <v>310</v>
      </c>
      <c r="N766">
        <v>10.106</v>
      </c>
    </row>
    <row r="767" spans="1:14">
      <c r="A767" s="54">
        <f>formulas!O854</f>
        <v>0</v>
      </c>
      <c r="B767" s="33">
        <f t="shared" ca="1" si="74"/>
        <v>32</v>
      </c>
      <c r="C767">
        <f t="shared" si="75"/>
        <v>486</v>
      </c>
      <c r="D767">
        <f t="shared" ca="1" si="73"/>
        <v>-3.3000000000000002E-2</v>
      </c>
      <c r="E767">
        <f t="shared" ca="1" si="76"/>
        <v>0</v>
      </c>
      <c r="F767">
        <f t="shared" ca="1" si="77"/>
        <v>31</v>
      </c>
      <c r="G767">
        <f t="shared" ca="1" si="78"/>
        <v>32</v>
      </c>
      <c r="M767">
        <v>311</v>
      </c>
      <c r="N767">
        <v>10.145</v>
      </c>
    </row>
    <row r="768" spans="1:14">
      <c r="A768" s="54">
        <f>formulas!O855</f>
        <v>0</v>
      </c>
      <c r="B768" s="33">
        <f t="shared" ca="1" si="74"/>
        <v>32</v>
      </c>
      <c r="C768">
        <f t="shared" si="75"/>
        <v>486</v>
      </c>
      <c r="D768">
        <f t="shared" ca="1" si="73"/>
        <v>-3.3000000000000002E-2</v>
      </c>
      <c r="E768">
        <f t="shared" ca="1" si="76"/>
        <v>0</v>
      </c>
      <c r="F768">
        <f t="shared" ca="1" si="77"/>
        <v>31</v>
      </c>
      <c r="G768">
        <f t="shared" ca="1" si="78"/>
        <v>32</v>
      </c>
      <c r="M768">
        <v>312</v>
      </c>
      <c r="N768">
        <v>10.185</v>
      </c>
    </row>
    <row r="769" spans="1:14">
      <c r="A769" s="54">
        <f>formulas!O856</f>
        <v>0</v>
      </c>
      <c r="B769" s="33">
        <f t="shared" ca="1" si="74"/>
        <v>32</v>
      </c>
      <c r="C769">
        <f t="shared" si="75"/>
        <v>486</v>
      </c>
      <c r="D769">
        <f t="shared" ca="1" si="73"/>
        <v>-3.3000000000000002E-2</v>
      </c>
      <c r="E769">
        <f t="shared" ca="1" si="76"/>
        <v>0</v>
      </c>
      <c r="F769">
        <f t="shared" ca="1" si="77"/>
        <v>31</v>
      </c>
      <c r="G769">
        <f t="shared" ca="1" si="78"/>
        <v>32</v>
      </c>
      <c r="M769">
        <v>313</v>
      </c>
      <c r="N769">
        <v>10.225</v>
      </c>
    </row>
    <row r="770" spans="1:14">
      <c r="A770" s="54">
        <f>formulas!O857</f>
        <v>0</v>
      </c>
      <c r="B770" s="33">
        <f t="shared" ca="1" si="74"/>
        <v>32</v>
      </c>
      <c r="C770">
        <f t="shared" si="75"/>
        <v>486</v>
      </c>
      <c r="D770">
        <f t="shared" ca="1" si="73"/>
        <v>-3.3000000000000002E-2</v>
      </c>
      <c r="E770">
        <f t="shared" ca="1" si="76"/>
        <v>0</v>
      </c>
      <c r="F770">
        <f t="shared" ca="1" si="77"/>
        <v>31</v>
      </c>
      <c r="G770">
        <f t="shared" ca="1" si="78"/>
        <v>32</v>
      </c>
      <c r="M770">
        <v>314</v>
      </c>
      <c r="N770">
        <v>10.265000000000001</v>
      </c>
    </row>
    <row r="771" spans="1:14">
      <c r="A771" s="54">
        <f>formulas!O858</f>
        <v>0</v>
      </c>
      <c r="B771" s="33">
        <f t="shared" ca="1" si="74"/>
        <v>32</v>
      </c>
      <c r="C771">
        <f t="shared" si="75"/>
        <v>486</v>
      </c>
      <c r="D771">
        <f t="shared" ref="D771:D834" ca="1" si="79">INDIRECT(ADDRESS(C771+1,14))</f>
        <v>-3.3000000000000002E-2</v>
      </c>
      <c r="E771">
        <f t="shared" ca="1" si="76"/>
        <v>0</v>
      </c>
      <c r="F771">
        <f t="shared" ca="1" si="77"/>
        <v>31</v>
      </c>
      <c r="G771">
        <f t="shared" ca="1" si="78"/>
        <v>32</v>
      </c>
      <c r="M771">
        <v>315</v>
      </c>
      <c r="N771">
        <v>10.304</v>
      </c>
    </row>
    <row r="772" spans="1:14">
      <c r="A772" s="54">
        <f>formulas!O859</f>
        <v>0</v>
      </c>
      <c r="B772" s="33">
        <f t="shared" ca="1" si="74"/>
        <v>32</v>
      </c>
      <c r="C772">
        <f t="shared" si="75"/>
        <v>486</v>
      </c>
      <c r="D772">
        <f t="shared" ca="1" si="79"/>
        <v>-3.3000000000000002E-2</v>
      </c>
      <c r="E772">
        <f t="shared" ca="1" si="76"/>
        <v>0</v>
      </c>
      <c r="F772">
        <f t="shared" ca="1" si="77"/>
        <v>31</v>
      </c>
      <c r="G772">
        <f t="shared" ca="1" si="78"/>
        <v>32</v>
      </c>
      <c r="M772">
        <v>316</v>
      </c>
      <c r="N772">
        <v>10.343999999999999</v>
      </c>
    </row>
    <row r="773" spans="1:14">
      <c r="A773" s="54">
        <f>formulas!O860</f>
        <v>0</v>
      </c>
      <c r="B773" s="33">
        <f t="shared" ca="1" si="74"/>
        <v>32</v>
      </c>
      <c r="C773">
        <f t="shared" si="75"/>
        <v>486</v>
      </c>
      <c r="D773">
        <f t="shared" ca="1" si="79"/>
        <v>-3.3000000000000002E-2</v>
      </c>
      <c r="E773">
        <f t="shared" ca="1" si="76"/>
        <v>0</v>
      </c>
      <c r="F773">
        <f t="shared" ca="1" si="77"/>
        <v>31</v>
      </c>
      <c r="G773">
        <f t="shared" ca="1" si="78"/>
        <v>32</v>
      </c>
      <c r="M773">
        <v>317</v>
      </c>
      <c r="N773">
        <v>10.384</v>
      </c>
    </row>
    <row r="774" spans="1:14">
      <c r="A774" s="54">
        <f>formulas!O861</f>
        <v>0</v>
      </c>
      <c r="B774" s="33">
        <f t="shared" ca="1" si="74"/>
        <v>32</v>
      </c>
      <c r="C774">
        <f t="shared" si="75"/>
        <v>486</v>
      </c>
      <c r="D774">
        <f t="shared" ca="1" si="79"/>
        <v>-3.3000000000000002E-2</v>
      </c>
      <c r="E774">
        <f t="shared" ca="1" si="76"/>
        <v>0</v>
      </c>
      <c r="F774">
        <f t="shared" ca="1" si="77"/>
        <v>31</v>
      </c>
      <c r="G774">
        <f t="shared" ca="1" si="78"/>
        <v>32</v>
      </c>
      <c r="M774">
        <v>318</v>
      </c>
      <c r="N774">
        <v>10.423999999999999</v>
      </c>
    </row>
    <row r="775" spans="1:14">
      <c r="A775" s="54">
        <f>formulas!O862</f>
        <v>0</v>
      </c>
      <c r="B775" s="33">
        <f t="shared" ca="1" si="74"/>
        <v>32</v>
      </c>
      <c r="C775">
        <f t="shared" si="75"/>
        <v>486</v>
      </c>
      <c r="D775">
        <f t="shared" ca="1" si="79"/>
        <v>-3.3000000000000002E-2</v>
      </c>
      <c r="E775">
        <f t="shared" ca="1" si="76"/>
        <v>0</v>
      </c>
      <c r="F775">
        <f t="shared" ca="1" si="77"/>
        <v>31</v>
      </c>
      <c r="G775">
        <f t="shared" ca="1" si="78"/>
        <v>32</v>
      </c>
      <c r="M775">
        <v>319</v>
      </c>
      <c r="N775">
        <v>10.464</v>
      </c>
    </row>
    <row r="776" spans="1:14">
      <c r="A776" s="54">
        <f>formulas!O863</f>
        <v>0</v>
      </c>
      <c r="B776" s="33">
        <f t="shared" ca="1" si="74"/>
        <v>32</v>
      </c>
      <c r="C776">
        <f t="shared" si="75"/>
        <v>486</v>
      </c>
      <c r="D776">
        <f t="shared" ca="1" si="79"/>
        <v>-3.3000000000000002E-2</v>
      </c>
      <c r="E776">
        <f t="shared" ca="1" si="76"/>
        <v>0</v>
      </c>
      <c r="F776">
        <f t="shared" ca="1" si="77"/>
        <v>31</v>
      </c>
      <c r="G776">
        <f t="shared" ca="1" si="78"/>
        <v>32</v>
      </c>
      <c r="M776">
        <v>320</v>
      </c>
      <c r="N776">
        <v>10.503</v>
      </c>
    </row>
    <row r="777" spans="1:14">
      <c r="A777" s="54">
        <f>formulas!O864</f>
        <v>0</v>
      </c>
      <c r="B777" s="33">
        <f t="shared" ca="1" si="74"/>
        <v>32</v>
      </c>
      <c r="C777">
        <f t="shared" si="75"/>
        <v>486</v>
      </c>
      <c r="D777">
        <f t="shared" ca="1" si="79"/>
        <v>-3.3000000000000002E-2</v>
      </c>
      <c r="E777">
        <f t="shared" ca="1" si="76"/>
        <v>0</v>
      </c>
      <c r="F777">
        <f t="shared" ca="1" si="77"/>
        <v>31</v>
      </c>
      <c r="G777">
        <f t="shared" ca="1" si="78"/>
        <v>32</v>
      </c>
      <c r="M777">
        <v>321</v>
      </c>
      <c r="N777">
        <v>10.542999999999999</v>
      </c>
    </row>
    <row r="778" spans="1:14">
      <c r="A778" s="54">
        <f>formulas!O865</f>
        <v>0</v>
      </c>
      <c r="B778" s="33">
        <f t="shared" ca="1" si="74"/>
        <v>32</v>
      </c>
      <c r="C778">
        <f t="shared" si="75"/>
        <v>486</v>
      </c>
      <c r="D778">
        <f t="shared" ca="1" si="79"/>
        <v>-3.3000000000000002E-2</v>
      </c>
      <c r="E778">
        <f t="shared" ca="1" si="76"/>
        <v>0</v>
      </c>
      <c r="F778">
        <f t="shared" ca="1" si="77"/>
        <v>31</v>
      </c>
      <c r="G778">
        <f t="shared" ca="1" si="78"/>
        <v>32</v>
      </c>
      <c r="M778">
        <v>322</v>
      </c>
      <c r="N778">
        <v>10.583</v>
      </c>
    </row>
    <row r="779" spans="1:14">
      <c r="A779" s="54">
        <f>formulas!O866</f>
        <v>0</v>
      </c>
      <c r="B779" s="33">
        <f t="shared" ca="1" si="74"/>
        <v>32</v>
      </c>
      <c r="C779">
        <f t="shared" si="75"/>
        <v>486</v>
      </c>
      <c r="D779">
        <f t="shared" ca="1" si="79"/>
        <v>-3.3000000000000002E-2</v>
      </c>
      <c r="E779">
        <f t="shared" ca="1" si="76"/>
        <v>0</v>
      </c>
      <c r="F779">
        <f t="shared" ca="1" si="77"/>
        <v>31</v>
      </c>
      <c r="G779">
        <f t="shared" ca="1" si="78"/>
        <v>32</v>
      </c>
      <c r="M779">
        <v>323</v>
      </c>
      <c r="N779">
        <v>10.622999999999999</v>
      </c>
    </row>
    <row r="780" spans="1:14">
      <c r="A780" s="54">
        <f>formulas!O867</f>
        <v>0</v>
      </c>
      <c r="B780" s="33">
        <f t="shared" ca="1" si="74"/>
        <v>32</v>
      </c>
      <c r="C780">
        <f t="shared" si="75"/>
        <v>486</v>
      </c>
      <c r="D780">
        <f t="shared" ca="1" si="79"/>
        <v>-3.3000000000000002E-2</v>
      </c>
      <c r="E780">
        <f t="shared" ca="1" si="76"/>
        <v>0</v>
      </c>
      <c r="F780">
        <f t="shared" ca="1" si="77"/>
        <v>31</v>
      </c>
      <c r="G780">
        <f t="shared" ca="1" si="78"/>
        <v>32</v>
      </c>
      <c r="M780">
        <v>324</v>
      </c>
      <c r="N780">
        <v>10.663</v>
      </c>
    </row>
    <row r="781" spans="1:14">
      <c r="A781" s="54">
        <f>formulas!O868</f>
        <v>0</v>
      </c>
      <c r="B781" s="33">
        <f t="shared" ca="1" si="74"/>
        <v>32</v>
      </c>
      <c r="C781">
        <f t="shared" si="75"/>
        <v>486</v>
      </c>
      <c r="D781">
        <f t="shared" ca="1" si="79"/>
        <v>-3.3000000000000002E-2</v>
      </c>
      <c r="E781">
        <f t="shared" ca="1" si="76"/>
        <v>0</v>
      </c>
      <c r="F781">
        <f t="shared" ca="1" si="77"/>
        <v>31</v>
      </c>
      <c r="G781">
        <f t="shared" ca="1" si="78"/>
        <v>32</v>
      </c>
      <c r="M781">
        <v>325</v>
      </c>
      <c r="N781">
        <v>10.702999999999999</v>
      </c>
    </row>
    <row r="782" spans="1:14">
      <c r="A782" s="54">
        <f>formulas!O869</f>
        <v>0</v>
      </c>
      <c r="B782" s="33">
        <f t="shared" ca="1" si="74"/>
        <v>32</v>
      </c>
      <c r="C782">
        <f t="shared" si="75"/>
        <v>486</v>
      </c>
      <c r="D782">
        <f t="shared" ca="1" si="79"/>
        <v>-3.3000000000000002E-2</v>
      </c>
      <c r="E782">
        <f t="shared" ca="1" si="76"/>
        <v>0</v>
      </c>
      <c r="F782">
        <f t="shared" ca="1" si="77"/>
        <v>31</v>
      </c>
      <c r="G782">
        <f t="shared" ca="1" si="78"/>
        <v>32</v>
      </c>
      <c r="M782">
        <v>326</v>
      </c>
      <c r="N782">
        <v>10.743</v>
      </c>
    </row>
    <row r="783" spans="1:14">
      <c r="A783" s="54">
        <f>formulas!O870</f>
        <v>0</v>
      </c>
      <c r="B783" s="33">
        <f t="shared" ca="1" si="74"/>
        <v>32</v>
      </c>
      <c r="C783">
        <f t="shared" si="75"/>
        <v>486</v>
      </c>
      <c r="D783">
        <f t="shared" ca="1" si="79"/>
        <v>-3.3000000000000002E-2</v>
      </c>
      <c r="E783">
        <f t="shared" ca="1" si="76"/>
        <v>0</v>
      </c>
      <c r="F783">
        <f t="shared" ca="1" si="77"/>
        <v>31</v>
      </c>
      <c r="G783">
        <f t="shared" ca="1" si="78"/>
        <v>32</v>
      </c>
      <c r="M783">
        <v>327</v>
      </c>
      <c r="N783">
        <v>10.782999999999999</v>
      </c>
    </row>
    <row r="784" spans="1:14">
      <c r="A784" s="54">
        <f>formulas!O871</f>
        <v>0</v>
      </c>
      <c r="B784" s="33">
        <f t="shared" ca="1" si="74"/>
        <v>32</v>
      </c>
      <c r="C784">
        <f t="shared" si="75"/>
        <v>486</v>
      </c>
      <c r="D784">
        <f t="shared" ca="1" si="79"/>
        <v>-3.3000000000000002E-2</v>
      </c>
      <c r="E784">
        <f t="shared" ca="1" si="76"/>
        <v>0</v>
      </c>
      <c r="F784">
        <f t="shared" ca="1" si="77"/>
        <v>31</v>
      </c>
      <c r="G784">
        <f t="shared" ca="1" si="78"/>
        <v>32</v>
      </c>
      <c r="M784">
        <v>328</v>
      </c>
      <c r="N784">
        <v>10.823</v>
      </c>
    </row>
    <row r="785" spans="1:14">
      <c r="A785" s="54">
        <f>formulas!O872</f>
        <v>0</v>
      </c>
      <c r="B785" s="33">
        <f t="shared" ca="1" si="74"/>
        <v>32</v>
      </c>
      <c r="C785">
        <f t="shared" si="75"/>
        <v>486</v>
      </c>
      <c r="D785">
        <f t="shared" ca="1" si="79"/>
        <v>-3.3000000000000002E-2</v>
      </c>
      <c r="E785">
        <f t="shared" ca="1" si="76"/>
        <v>0</v>
      </c>
      <c r="F785">
        <f t="shared" ca="1" si="77"/>
        <v>31</v>
      </c>
      <c r="G785">
        <f t="shared" ca="1" si="78"/>
        <v>32</v>
      </c>
      <c r="M785">
        <v>329</v>
      </c>
      <c r="N785">
        <v>10.863</v>
      </c>
    </row>
    <row r="786" spans="1:14">
      <c r="A786" s="54">
        <f>formulas!O873</f>
        <v>0</v>
      </c>
      <c r="B786" s="33">
        <f t="shared" ca="1" si="74"/>
        <v>32</v>
      </c>
      <c r="C786">
        <f t="shared" si="75"/>
        <v>486</v>
      </c>
      <c r="D786">
        <f t="shared" ca="1" si="79"/>
        <v>-3.3000000000000002E-2</v>
      </c>
      <c r="E786">
        <f t="shared" ca="1" si="76"/>
        <v>0</v>
      </c>
      <c r="F786">
        <f t="shared" ca="1" si="77"/>
        <v>31</v>
      </c>
      <c r="G786">
        <f t="shared" ca="1" si="78"/>
        <v>32</v>
      </c>
      <c r="M786">
        <v>330</v>
      </c>
      <c r="N786">
        <v>10.903</v>
      </c>
    </row>
    <row r="787" spans="1:14">
      <c r="A787" s="54">
        <f>formulas!O874</f>
        <v>0</v>
      </c>
      <c r="B787" s="33">
        <f t="shared" ca="1" si="74"/>
        <v>32</v>
      </c>
      <c r="C787">
        <f t="shared" si="75"/>
        <v>486</v>
      </c>
      <c r="D787">
        <f t="shared" ca="1" si="79"/>
        <v>-3.3000000000000002E-2</v>
      </c>
      <c r="E787">
        <f t="shared" ca="1" si="76"/>
        <v>0</v>
      </c>
      <c r="F787">
        <f t="shared" ca="1" si="77"/>
        <v>31</v>
      </c>
      <c r="G787">
        <f t="shared" ca="1" si="78"/>
        <v>32</v>
      </c>
      <c r="M787">
        <v>331</v>
      </c>
      <c r="N787">
        <v>10.943</v>
      </c>
    </row>
    <row r="788" spans="1:14">
      <c r="A788" s="54">
        <f>formulas!O875</f>
        <v>0</v>
      </c>
      <c r="B788" s="33">
        <f t="shared" ca="1" si="74"/>
        <v>32</v>
      </c>
      <c r="C788">
        <f t="shared" si="75"/>
        <v>486</v>
      </c>
      <c r="D788">
        <f t="shared" ca="1" si="79"/>
        <v>-3.3000000000000002E-2</v>
      </c>
      <c r="E788">
        <f t="shared" ca="1" si="76"/>
        <v>0</v>
      </c>
      <c r="F788">
        <f t="shared" ca="1" si="77"/>
        <v>31</v>
      </c>
      <c r="G788">
        <f t="shared" ca="1" si="78"/>
        <v>32</v>
      </c>
      <c r="M788">
        <v>332</v>
      </c>
      <c r="N788">
        <v>10.983000000000001</v>
      </c>
    </row>
    <row r="789" spans="1:14">
      <c r="A789" s="54">
        <f>formulas!O876</f>
        <v>0</v>
      </c>
      <c r="B789" s="33">
        <f t="shared" ca="1" si="74"/>
        <v>32</v>
      </c>
      <c r="C789">
        <f t="shared" si="75"/>
        <v>486</v>
      </c>
      <c r="D789">
        <f t="shared" ca="1" si="79"/>
        <v>-3.3000000000000002E-2</v>
      </c>
      <c r="E789">
        <f t="shared" ca="1" si="76"/>
        <v>0</v>
      </c>
      <c r="F789">
        <f t="shared" ca="1" si="77"/>
        <v>31</v>
      </c>
      <c r="G789">
        <f t="shared" ca="1" si="78"/>
        <v>32</v>
      </c>
      <c r="M789">
        <v>333</v>
      </c>
      <c r="N789">
        <v>11.023999999999999</v>
      </c>
    </row>
    <row r="790" spans="1:14">
      <c r="A790" s="54">
        <f>formulas!O877</f>
        <v>0</v>
      </c>
      <c r="B790" s="33">
        <f t="shared" ca="1" si="74"/>
        <v>32</v>
      </c>
      <c r="C790">
        <f t="shared" si="75"/>
        <v>486</v>
      </c>
      <c r="D790">
        <f t="shared" ca="1" si="79"/>
        <v>-3.3000000000000002E-2</v>
      </c>
      <c r="E790">
        <f t="shared" ca="1" si="76"/>
        <v>0</v>
      </c>
      <c r="F790">
        <f t="shared" ca="1" si="77"/>
        <v>31</v>
      </c>
      <c r="G790">
        <f t="shared" ca="1" si="78"/>
        <v>32</v>
      </c>
      <c r="M790">
        <v>334</v>
      </c>
      <c r="N790">
        <v>11.064</v>
      </c>
    </row>
    <row r="791" spans="1:14">
      <c r="A791" s="54">
        <f>formulas!O878</f>
        <v>0</v>
      </c>
      <c r="B791" s="33">
        <f t="shared" ca="1" si="74"/>
        <v>32</v>
      </c>
      <c r="C791">
        <f t="shared" si="75"/>
        <v>486</v>
      </c>
      <c r="D791">
        <f t="shared" ca="1" si="79"/>
        <v>-3.3000000000000002E-2</v>
      </c>
      <c r="E791">
        <f t="shared" ca="1" si="76"/>
        <v>0</v>
      </c>
      <c r="F791">
        <f t="shared" ca="1" si="77"/>
        <v>31</v>
      </c>
      <c r="G791">
        <f t="shared" ca="1" si="78"/>
        <v>32</v>
      </c>
      <c r="M791">
        <v>335</v>
      </c>
      <c r="N791">
        <v>11.103999999999999</v>
      </c>
    </row>
    <row r="792" spans="1:14">
      <c r="A792" s="54">
        <f>formulas!O879</f>
        <v>0</v>
      </c>
      <c r="B792" s="33">
        <f t="shared" ca="1" si="74"/>
        <v>32</v>
      </c>
      <c r="C792">
        <f t="shared" si="75"/>
        <v>486</v>
      </c>
      <c r="D792">
        <f t="shared" ca="1" si="79"/>
        <v>-3.3000000000000002E-2</v>
      </c>
      <c r="E792">
        <f t="shared" ca="1" si="76"/>
        <v>0</v>
      </c>
      <c r="F792">
        <f t="shared" ca="1" si="77"/>
        <v>31</v>
      </c>
      <c r="G792">
        <f t="shared" ca="1" si="78"/>
        <v>32</v>
      </c>
      <c r="M792">
        <v>336</v>
      </c>
      <c r="N792">
        <v>11.144</v>
      </c>
    </row>
    <row r="793" spans="1:14">
      <c r="A793" s="54">
        <f>formulas!O880</f>
        <v>0</v>
      </c>
      <c r="B793" s="33">
        <f t="shared" ca="1" si="74"/>
        <v>32</v>
      </c>
      <c r="C793">
        <f t="shared" si="75"/>
        <v>486</v>
      </c>
      <c r="D793">
        <f t="shared" ca="1" si="79"/>
        <v>-3.3000000000000002E-2</v>
      </c>
      <c r="E793">
        <f t="shared" ca="1" si="76"/>
        <v>0</v>
      </c>
      <c r="F793">
        <f t="shared" ca="1" si="77"/>
        <v>31</v>
      </c>
      <c r="G793">
        <f t="shared" ca="1" si="78"/>
        <v>32</v>
      </c>
      <c r="M793">
        <v>337</v>
      </c>
      <c r="N793">
        <v>11.183999999999999</v>
      </c>
    </row>
    <row r="794" spans="1:14">
      <c r="A794" s="54">
        <f>formulas!O881</f>
        <v>0</v>
      </c>
      <c r="B794" s="33">
        <f t="shared" ca="1" si="74"/>
        <v>32</v>
      </c>
      <c r="C794">
        <f t="shared" si="75"/>
        <v>486</v>
      </c>
      <c r="D794">
        <f t="shared" ca="1" si="79"/>
        <v>-3.3000000000000002E-2</v>
      </c>
      <c r="E794">
        <f t="shared" ca="1" si="76"/>
        <v>0</v>
      </c>
      <c r="F794">
        <f t="shared" ca="1" si="77"/>
        <v>31</v>
      </c>
      <c r="G794">
        <f t="shared" ca="1" si="78"/>
        <v>32</v>
      </c>
      <c r="M794">
        <v>338</v>
      </c>
      <c r="N794">
        <v>11.224</v>
      </c>
    </row>
    <row r="795" spans="1:14">
      <c r="A795" s="54">
        <f>formulas!O882</f>
        <v>0</v>
      </c>
      <c r="B795" s="33">
        <f t="shared" ca="1" si="74"/>
        <v>32</v>
      </c>
      <c r="C795">
        <f t="shared" si="75"/>
        <v>486</v>
      </c>
      <c r="D795">
        <f t="shared" ca="1" si="79"/>
        <v>-3.3000000000000002E-2</v>
      </c>
      <c r="E795">
        <f t="shared" ca="1" si="76"/>
        <v>0</v>
      </c>
      <c r="F795">
        <f t="shared" ca="1" si="77"/>
        <v>31</v>
      </c>
      <c r="G795">
        <f t="shared" ca="1" si="78"/>
        <v>32</v>
      </c>
      <c r="M795">
        <v>339</v>
      </c>
      <c r="N795">
        <v>11.265000000000001</v>
      </c>
    </row>
    <row r="796" spans="1:14">
      <c r="A796" s="54">
        <f>formulas!O883</f>
        <v>0</v>
      </c>
      <c r="B796" s="33">
        <f t="shared" ca="1" si="74"/>
        <v>32</v>
      </c>
      <c r="C796">
        <f t="shared" si="75"/>
        <v>486</v>
      </c>
      <c r="D796">
        <f t="shared" ca="1" si="79"/>
        <v>-3.3000000000000002E-2</v>
      </c>
      <c r="E796">
        <f t="shared" ca="1" si="76"/>
        <v>0</v>
      </c>
      <c r="F796">
        <f t="shared" ca="1" si="77"/>
        <v>31</v>
      </c>
      <c r="G796">
        <f t="shared" ca="1" si="78"/>
        <v>32</v>
      </c>
      <c r="M796">
        <v>340</v>
      </c>
      <c r="N796">
        <v>11.305</v>
      </c>
    </row>
    <row r="797" spans="1:14">
      <c r="A797" s="54">
        <f>formulas!O884</f>
        <v>0</v>
      </c>
      <c r="B797" s="33">
        <f t="shared" ca="1" si="74"/>
        <v>32</v>
      </c>
      <c r="C797">
        <f t="shared" si="75"/>
        <v>486</v>
      </c>
      <c r="D797">
        <f t="shared" ca="1" si="79"/>
        <v>-3.3000000000000002E-2</v>
      </c>
      <c r="E797">
        <f t="shared" ca="1" si="76"/>
        <v>0</v>
      </c>
      <c r="F797">
        <f t="shared" ca="1" si="77"/>
        <v>31</v>
      </c>
      <c r="G797">
        <f t="shared" ca="1" si="78"/>
        <v>32</v>
      </c>
      <c r="M797">
        <v>341</v>
      </c>
      <c r="N797">
        <v>11.345000000000001</v>
      </c>
    </row>
    <row r="798" spans="1:14">
      <c r="A798" s="54">
        <f>formulas!O885</f>
        <v>0</v>
      </c>
      <c r="B798" s="33">
        <f t="shared" ca="1" si="74"/>
        <v>32</v>
      </c>
      <c r="C798">
        <f t="shared" si="75"/>
        <v>486</v>
      </c>
      <c r="D798">
        <f t="shared" ca="1" si="79"/>
        <v>-3.3000000000000002E-2</v>
      </c>
      <c r="E798">
        <f t="shared" ca="1" si="76"/>
        <v>0</v>
      </c>
      <c r="F798">
        <f t="shared" ca="1" si="77"/>
        <v>31</v>
      </c>
      <c r="G798">
        <f t="shared" ca="1" si="78"/>
        <v>32</v>
      </c>
      <c r="M798">
        <v>342</v>
      </c>
      <c r="N798">
        <v>11.385</v>
      </c>
    </row>
    <row r="799" spans="1:14">
      <c r="A799" s="54">
        <f>formulas!O886</f>
        <v>0</v>
      </c>
      <c r="B799" s="33">
        <f t="shared" ca="1" si="74"/>
        <v>32</v>
      </c>
      <c r="C799">
        <f t="shared" si="75"/>
        <v>486</v>
      </c>
      <c r="D799">
        <f t="shared" ca="1" si="79"/>
        <v>-3.3000000000000002E-2</v>
      </c>
      <c r="E799">
        <f t="shared" ca="1" si="76"/>
        <v>0</v>
      </c>
      <c r="F799">
        <f t="shared" ca="1" si="77"/>
        <v>31</v>
      </c>
      <c r="G799">
        <f t="shared" ca="1" si="78"/>
        <v>32</v>
      </c>
      <c r="M799">
        <v>343</v>
      </c>
      <c r="N799">
        <v>11.426</v>
      </c>
    </row>
    <row r="800" spans="1:14">
      <c r="A800" s="54">
        <f>formulas!O887</f>
        <v>0</v>
      </c>
      <c r="B800" s="33">
        <f t="shared" ca="1" si="74"/>
        <v>32</v>
      </c>
      <c r="C800">
        <f t="shared" si="75"/>
        <v>486</v>
      </c>
      <c r="D800">
        <f t="shared" ca="1" si="79"/>
        <v>-3.3000000000000002E-2</v>
      </c>
      <c r="E800">
        <f t="shared" ca="1" si="76"/>
        <v>0</v>
      </c>
      <c r="F800">
        <f t="shared" ca="1" si="77"/>
        <v>31</v>
      </c>
      <c r="G800">
        <f t="shared" ca="1" si="78"/>
        <v>32</v>
      </c>
      <c r="M800">
        <v>344</v>
      </c>
      <c r="N800">
        <v>11.465999999999999</v>
      </c>
    </row>
    <row r="801" spans="1:14">
      <c r="A801" s="54">
        <f>formulas!O888</f>
        <v>0</v>
      </c>
      <c r="B801" s="33">
        <f t="shared" ca="1" si="74"/>
        <v>32</v>
      </c>
      <c r="C801">
        <f t="shared" si="75"/>
        <v>486</v>
      </c>
      <c r="D801">
        <f t="shared" ca="1" si="79"/>
        <v>-3.3000000000000002E-2</v>
      </c>
      <c r="E801">
        <f t="shared" ca="1" si="76"/>
        <v>0</v>
      </c>
      <c r="F801">
        <f t="shared" ca="1" si="77"/>
        <v>31</v>
      </c>
      <c r="G801">
        <f t="shared" ca="1" si="78"/>
        <v>32</v>
      </c>
      <c r="M801">
        <v>345</v>
      </c>
      <c r="N801">
        <v>11.506</v>
      </c>
    </row>
    <row r="802" spans="1:14">
      <c r="A802" s="54">
        <f>formulas!O889</f>
        <v>0</v>
      </c>
      <c r="B802" s="33">
        <f t="shared" ca="1" si="74"/>
        <v>32</v>
      </c>
      <c r="C802">
        <f t="shared" si="75"/>
        <v>486</v>
      </c>
      <c r="D802">
        <f t="shared" ca="1" si="79"/>
        <v>-3.3000000000000002E-2</v>
      </c>
      <c r="E802">
        <f t="shared" ca="1" si="76"/>
        <v>0</v>
      </c>
      <c r="F802">
        <f t="shared" ca="1" si="77"/>
        <v>31</v>
      </c>
      <c r="G802">
        <f t="shared" ca="1" si="78"/>
        <v>32</v>
      </c>
      <c r="M802">
        <v>346</v>
      </c>
      <c r="N802">
        <v>11.547000000000001</v>
      </c>
    </row>
    <row r="803" spans="1:14">
      <c r="A803" s="54">
        <f>formulas!O890</f>
        <v>0</v>
      </c>
      <c r="B803" s="33">
        <f t="shared" ca="1" si="74"/>
        <v>32</v>
      </c>
      <c r="C803">
        <f t="shared" si="75"/>
        <v>486</v>
      </c>
      <c r="D803">
        <f t="shared" ca="1" si="79"/>
        <v>-3.3000000000000002E-2</v>
      </c>
      <c r="E803">
        <f t="shared" ca="1" si="76"/>
        <v>0</v>
      </c>
      <c r="F803">
        <f t="shared" ca="1" si="77"/>
        <v>31</v>
      </c>
      <c r="G803">
        <f t="shared" ca="1" si="78"/>
        <v>32</v>
      </c>
      <c r="M803">
        <v>347</v>
      </c>
      <c r="N803">
        <v>11.587</v>
      </c>
    </row>
    <row r="804" spans="1:14">
      <c r="A804" s="54">
        <f>formulas!O891</f>
        <v>0</v>
      </c>
      <c r="B804" s="33">
        <f t="shared" ca="1" si="74"/>
        <v>32</v>
      </c>
      <c r="C804">
        <f t="shared" si="75"/>
        <v>486</v>
      </c>
      <c r="D804">
        <f t="shared" ca="1" si="79"/>
        <v>-3.3000000000000002E-2</v>
      </c>
      <c r="E804">
        <f t="shared" ca="1" si="76"/>
        <v>0</v>
      </c>
      <c r="F804">
        <f t="shared" ca="1" si="77"/>
        <v>31</v>
      </c>
      <c r="G804">
        <f t="shared" ca="1" si="78"/>
        <v>32</v>
      </c>
      <c r="M804">
        <v>348</v>
      </c>
      <c r="N804">
        <v>11.627000000000001</v>
      </c>
    </row>
    <row r="805" spans="1:14">
      <c r="A805" s="54">
        <f>formulas!O892</f>
        <v>0</v>
      </c>
      <c r="B805" s="33">
        <f t="shared" ca="1" si="74"/>
        <v>32</v>
      </c>
      <c r="C805">
        <f t="shared" si="75"/>
        <v>486</v>
      </c>
      <c r="D805">
        <f t="shared" ca="1" si="79"/>
        <v>-3.3000000000000002E-2</v>
      </c>
      <c r="E805">
        <f t="shared" ca="1" si="76"/>
        <v>0</v>
      </c>
      <c r="F805">
        <f t="shared" ca="1" si="77"/>
        <v>31</v>
      </c>
      <c r="G805">
        <f t="shared" ca="1" si="78"/>
        <v>32</v>
      </c>
      <c r="M805">
        <v>349</v>
      </c>
      <c r="N805">
        <v>11.667999999999999</v>
      </c>
    </row>
    <row r="806" spans="1:14">
      <c r="A806" s="54">
        <f>formulas!O893</f>
        <v>0</v>
      </c>
      <c r="B806" s="33">
        <f t="shared" ca="1" si="74"/>
        <v>32</v>
      </c>
      <c r="C806">
        <f t="shared" si="75"/>
        <v>486</v>
      </c>
      <c r="D806">
        <f t="shared" ca="1" si="79"/>
        <v>-3.3000000000000002E-2</v>
      </c>
      <c r="E806">
        <f t="shared" ca="1" si="76"/>
        <v>0</v>
      </c>
      <c r="F806">
        <f t="shared" ca="1" si="77"/>
        <v>31</v>
      </c>
      <c r="G806">
        <f t="shared" ca="1" si="78"/>
        <v>32</v>
      </c>
      <c r="M806">
        <v>350</v>
      </c>
      <c r="N806">
        <v>11.708</v>
      </c>
    </row>
    <row r="807" spans="1:14">
      <c r="A807" s="54">
        <f>formulas!O894</f>
        <v>0</v>
      </c>
      <c r="B807" s="33">
        <f t="shared" ca="1" si="74"/>
        <v>32</v>
      </c>
      <c r="C807">
        <f t="shared" si="75"/>
        <v>486</v>
      </c>
      <c r="D807">
        <f t="shared" ca="1" si="79"/>
        <v>-3.3000000000000002E-2</v>
      </c>
      <c r="E807">
        <f t="shared" ca="1" si="76"/>
        <v>0</v>
      </c>
      <c r="F807">
        <f t="shared" ca="1" si="77"/>
        <v>31</v>
      </c>
      <c r="G807">
        <f t="shared" ca="1" si="78"/>
        <v>32</v>
      </c>
      <c r="M807">
        <v>351</v>
      </c>
      <c r="N807">
        <v>11.749000000000001</v>
      </c>
    </row>
    <row r="808" spans="1:14">
      <c r="A808" s="54">
        <f>formulas!O895</f>
        <v>0</v>
      </c>
      <c r="B808" s="33">
        <f t="shared" ca="1" si="74"/>
        <v>32</v>
      </c>
      <c r="C808">
        <f t="shared" si="75"/>
        <v>486</v>
      </c>
      <c r="D808">
        <f t="shared" ca="1" si="79"/>
        <v>-3.3000000000000002E-2</v>
      </c>
      <c r="E808">
        <f t="shared" ca="1" si="76"/>
        <v>0</v>
      </c>
      <c r="F808">
        <f t="shared" ca="1" si="77"/>
        <v>31</v>
      </c>
      <c r="G808">
        <f t="shared" ca="1" si="78"/>
        <v>32</v>
      </c>
      <c r="M808">
        <v>352</v>
      </c>
      <c r="N808">
        <v>11.789</v>
      </c>
    </row>
    <row r="809" spans="1:14">
      <c r="A809" s="54">
        <f>formulas!O896</f>
        <v>0</v>
      </c>
      <c r="B809" s="33">
        <f t="shared" ca="1" si="74"/>
        <v>32</v>
      </c>
      <c r="C809">
        <f t="shared" si="75"/>
        <v>486</v>
      </c>
      <c r="D809">
        <f t="shared" ca="1" si="79"/>
        <v>-3.3000000000000002E-2</v>
      </c>
      <c r="E809">
        <f t="shared" ca="1" si="76"/>
        <v>0</v>
      </c>
      <c r="F809">
        <f t="shared" ca="1" si="77"/>
        <v>31</v>
      </c>
      <c r="G809">
        <f t="shared" ca="1" si="78"/>
        <v>32</v>
      </c>
      <c r="M809">
        <v>353</v>
      </c>
      <c r="N809">
        <v>11.83</v>
      </c>
    </row>
    <row r="810" spans="1:14">
      <c r="A810" s="54">
        <f>formulas!O897</f>
        <v>0</v>
      </c>
      <c r="B810" s="33">
        <f t="shared" ca="1" si="74"/>
        <v>32</v>
      </c>
      <c r="C810">
        <f t="shared" si="75"/>
        <v>486</v>
      </c>
      <c r="D810">
        <f t="shared" ca="1" si="79"/>
        <v>-3.3000000000000002E-2</v>
      </c>
      <c r="E810">
        <f t="shared" ca="1" si="76"/>
        <v>0</v>
      </c>
      <c r="F810">
        <f t="shared" ca="1" si="77"/>
        <v>31</v>
      </c>
      <c r="G810">
        <f t="shared" ca="1" si="78"/>
        <v>32</v>
      </c>
      <c r="M810">
        <v>354</v>
      </c>
      <c r="N810">
        <v>11.87</v>
      </c>
    </row>
    <row r="811" spans="1:14">
      <c r="A811" s="54">
        <f>formulas!O898</f>
        <v>0</v>
      </c>
      <c r="B811" s="33">
        <f t="shared" ca="1" si="74"/>
        <v>32</v>
      </c>
      <c r="C811">
        <f t="shared" si="75"/>
        <v>486</v>
      </c>
      <c r="D811">
        <f t="shared" ca="1" si="79"/>
        <v>-3.3000000000000002E-2</v>
      </c>
      <c r="E811">
        <f t="shared" ca="1" si="76"/>
        <v>0</v>
      </c>
      <c r="F811">
        <f t="shared" ca="1" si="77"/>
        <v>31</v>
      </c>
      <c r="G811">
        <f t="shared" ca="1" si="78"/>
        <v>32</v>
      </c>
      <c r="M811">
        <v>355</v>
      </c>
      <c r="N811">
        <v>11.911</v>
      </c>
    </row>
    <row r="812" spans="1:14">
      <c r="A812" s="54">
        <f>formulas!O899</f>
        <v>0</v>
      </c>
      <c r="B812" s="33">
        <f t="shared" ca="1" si="74"/>
        <v>32</v>
      </c>
      <c r="C812">
        <f t="shared" si="75"/>
        <v>486</v>
      </c>
      <c r="D812">
        <f t="shared" ca="1" si="79"/>
        <v>-3.3000000000000002E-2</v>
      </c>
      <c r="E812">
        <f t="shared" ca="1" si="76"/>
        <v>0</v>
      </c>
      <c r="F812">
        <f t="shared" ca="1" si="77"/>
        <v>31</v>
      </c>
      <c r="G812">
        <f t="shared" ca="1" si="78"/>
        <v>32</v>
      </c>
      <c r="M812">
        <v>356</v>
      </c>
      <c r="N812">
        <v>11.951000000000001</v>
      </c>
    </row>
    <row r="813" spans="1:14">
      <c r="A813" s="54">
        <f>formulas!O900</f>
        <v>0</v>
      </c>
      <c r="B813" s="33">
        <f t="shared" ca="1" si="74"/>
        <v>32</v>
      </c>
      <c r="C813">
        <f t="shared" si="75"/>
        <v>486</v>
      </c>
      <c r="D813">
        <f t="shared" ca="1" si="79"/>
        <v>-3.3000000000000002E-2</v>
      </c>
      <c r="E813">
        <f t="shared" ca="1" si="76"/>
        <v>0</v>
      </c>
      <c r="F813">
        <f t="shared" ca="1" si="77"/>
        <v>31</v>
      </c>
      <c r="G813">
        <f t="shared" ca="1" si="78"/>
        <v>32</v>
      </c>
      <c r="M813">
        <v>357</v>
      </c>
      <c r="N813">
        <v>11.992000000000001</v>
      </c>
    </row>
    <row r="814" spans="1:14">
      <c r="A814" s="54">
        <f>formulas!O901</f>
        <v>0</v>
      </c>
      <c r="B814" s="33">
        <f t="shared" ca="1" si="74"/>
        <v>32</v>
      </c>
      <c r="C814">
        <f t="shared" si="75"/>
        <v>486</v>
      </c>
      <c r="D814">
        <f t="shared" ca="1" si="79"/>
        <v>-3.3000000000000002E-2</v>
      </c>
      <c r="E814">
        <f t="shared" ca="1" si="76"/>
        <v>0</v>
      </c>
      <c r="F814">
        <f t="shared" ca="1" si="77"/>
        <v>31</v>
      </c>
      <c r="G814">
        <f t="shared" ca="1" si="78"/>
        <v>32</v>
      </c>
      <c r="M814">
        <v>358</v>
      </c>
      <c r="N814">
        <v>12.032</v>
      </c>
    </row>
    <row r="815" spans="1:14">
      <c r="A815" s="54">
        <f>formulas!O902</f>
        <v>0</v>
      </c>
      <c r="B815" s="33">
        <f t="shared" ca="1" si="74"/>
        <v>32</v>
      </c>
      <c r="C815">
        <f t="shared" si="75"/>
        <v>486</v>
      </c>
      <c r="D815">
        <f t="shared" ca="1" si="79"/>
        <v>-3.3000000000000002E-2</v>
      </c>
      <c r="E815">
        <f t="shared" ca="1" si="76"/>
        <v>0</v>
      </c>
      <c r="F815">
        <f t="shared" ca="1" si="77"/>
        <v>31</v>
      </c>
      <c r="G815">
        <f t="shared" ca="1" si="78"/>
        <v>32</v>
      </c>
      <c r="M815">
        <v>359</v>
      </c>
      <c r="N815">
        <v>12.073</v>
      </c>
    </row>
    <row r="816" spans="1:14">
      <c r="A816" s="54">
        <f>formulas!O903</f>
        <v>0</v>
      </c>
      <c r="B816" s="33">
        <f t="shared" ca="1" si="74"/>
        <v>32</v>
      </c>
      <c r="C816">
        <f t="shared" si="75"/>
        <v>486</v>
      </c>
      <c r="D816">
        <f t="shared" ca="1" si="79"/>
        <v>-3.3000000000000002E-2</v>
      </c>
      <c r="E816">
        <f t="shared" ca="1" si="76"/>
        <v>0</v>
      </c>
      <c r="F816">
        <f t="shared" ca="1" si="77"/>
        <v>31</v>
      </c>
      <c r="G816">
        <f t="shared" ca="1" si="78"/>
        <v>32</v>
      </c>
      <c r="M816">
        <v>360</v>
      </c>
      <c r="N816">
        <v>12.113</v>
      </c>
    </row>
    <row r="817" spans="1:14">
      <c r="A817" s="54">
        <f>formulas!O904</f>
        <v>0</v>
      </c>
      <c r="B817" s="33">
        <f t="shared" ca="1" si="74"/>
        <v>32</v>
      </c>
      <c r="C817">
        <f t="shared" si="75"/>
        <v>486</v>
      </c>
      <c r="D817">
        <f t="shared" ca="1" si="79"/>
        <v>-3.3000000000000002E-2</v>
      </c>
      <c r="E817">
        <f t="shared" ca="1" si="76"/>
        <v>0</v>
      </c>
      <c r="F817">
        <f t="shared" ca="1" si="77"/>
        <v>31</v>
      </c>
      <c r="G817">
        <f t="shared" ca="1" si="78"/>
        <v>32</v>
      </c>
      <c r="M817">
        <v>361</v>
      </c>
      <c r="N817">
        <v>12.154</v>
      </c>
    </row>
    <row r="818" spans="1:14">
      <c r="A818" s="54">
        <f>formulas!O905</f>
        <v>0</v>
      </c>
      <c r="B818" s="33">
        <f t="shared" ca="1" si="74"/>
        <v>32</v>
      </c>
      <c r="C818">
        <f t="shared" si="75"/>
        <v>486</v>
      </c>
      <c r="D818">
        <f t="shared" ca="1" si="79"/>
        <v>-3.3000000000000002E-2</v>
      </c>
      <c r="E818">
        <f t="shared" ca="1" si="76"/>
        <v>0</v>
      </c>
      <c r="F818">
        <f t="shared" ca="1" si="77"/>
        <v>31</v>
      </c>
      <c r="G818">
        <f t="shared" ca="1" si="78"/>
        <v>32</v>
      </c>
      <c r="M818">
        <v>362</v>
      </c>
      <c r="N818">
        <v>12.195</v>
      </c>
    </row>
    <row r="819" spans="1:14">
      <c r="A819" s="54">
        <f>formulas!O906</f>
        <v>0</v>
      </c>
      <c r="B819" s="33">
        <f t="shared" ref="B819:B882" ca="1" si="80">(A819-D819)/(E819-D819)*(G819-F819)+F819</f>
        <v>32</v>
      </c>
      <c r="C819">
        <f t="shared" ref="C819:C882" si="81">COUNTIF($N$2:$N$25400,"&lt;"&amp;A819)</f>
        <v>486</v>
      </c>
      <c r="D819">
        <f t="shared" ca="1" si="79"/>
        <v>-3.3000000000000002E-2</v>
      </c>
      <c r="E819">
        <f t="shared" ref="E819:E882" ca="1" si="82">INDIRECT(ADDRESS(C819+2,14))</f>
        <v>0</v>
      </c>
      <c r="F819">
        <f t="shared" ref="F819:F882" ca="1" si="83">INDIRECT(ADDRESS(C819+1,13))</f>
        <v>31</v>
      </c>
      <c r="G819">
        <f t="shared" ref="G819:G882" ca="1" si="84">INDIRECT(ADDRESS(C819+2,13))</f>
        <v>32</v>
      </c>
      <c r="M819">
        <v>363</v>
      </c>
      <c r="N819">
        <v>12.234999999999999</v>
      </c>
    </row>
    <row r="820" spans="1:14">
      <c r="A820" s="54">
        <f>formulas!O907</f>
        <v>0</v>
      </c>
      <c r="B820" s="33">
        <f t="shared" ca="1" si="80"/>
        <v>32</v>
      </c>
      <c r="C820">
        <f t="shared" si="81"/>
        <v>486</v>
      </c>
      <c r="D820">
        <f t="shared" ca="1" si="79"/>
        <v>-3.3000000000000002E-2</v>
      </c>
      <c r="E820">
        <f t="shared" ca="1" si="82"/>
        <v>0</v>
      </c>
      <c r="F820">
        <f t="shared" ca="1" si="83"/>
        <v>31</v>
      </c>
      <c r="G820">
        <f t="shared" ca="1" si="84"/>
        <v>32</v>
      </c>
      <c r="M820">
        <v>364</v>
      </c>
      <c r="N820">
        <v>12.276</v>
      </c>
    </row>
    <row r="821" spans="1:14">
      <c r="A821" s="54">
        <f>formulas!O908</f>
        <v>0</v>
      </c>
      <c r="B821" s="33">
        <f t="shared" ca="1" si="80"/>
        <v>32</v>
      </c>
      <c r="C821">
        <f t="shared" si="81"/>
        <v>486</v>
      </c>
      <c r="D821">
        <f t="shared" ca="1" si="79"/>
        <v>-3.3000000000000002E-2</v>
      </c>
      <c r="E821">
        <f t="shared" ca="1" si="82"/>
        <v>0</v>
      </c>
      <c r="F821">
        <f t="shared" ca="1" si="83"/>
        <v>31</v>
      </c>
      <c r="G821">
        <f t="shared" ca="1" si="84"/>
        <v>32</v>
      </c>
      <c r="M821">
        <v>365</v>
      </c>
      <c r="N821">
        <v>12.317</v>
      </c>
    </row>
    <row r="822" spans="1:14">
      <c r="A822" s="54">
        <f>formulas!O909</f>
        <v>0</v>
      </c>
      <c r="B822" s="33">
        <f t="shared" ca="1" si="80"/>
        <v>32</v>
      </c>
      <c r="C822">
        <f t="shared" si="81"/>
        <v>486</v>
      </c>
      <c r="D822">
        <f t="shared" ca="1" si="79"/>
        <v>-3.3000000000000002E-2</v>
      </c>
      <c r="E822">
        <f t="shared" ca="1" si="82"/>
        <v>0</v>
      </c>
      <c r="F822">
        <f t="shared" ca="1" si="83"/>
        <v>31</v>
      </c>
      <c r="G822">
        <f t="shared" ca="1" si="84"/>
        <v>32</v>
      </c>
      <c r="M822">
        <v>366</v>
      </c>
      <c r="N822">
        <v>12.356999999999999</v>
      </c>
    </row>
    <row r="823" spans="1:14">
      <c r="A823" s="54">
        <f>formulas!O910</f>
        <v>0</v>
      </c>
      <c r="B823" s="33">
        <f t="shared" ca="1" si="80"/>
        <v>32</v>
      </c>
      <c r="C823">
        <f t="shared" si="81"/>
        <v>486</v>
      </c>
      <c r="D823">
        <f t="shared" ca="1" si="79"/>
        <v>-3.3000000000000002E-2</v>
      </c>
      <c r="E823">
        <f t="shared" ca="1" si="82"/>
        <v>0</v>
      </c>
      <c r="F823">
        <f t="shared" ca="1" si="83"/>
        <v>31</v>
      </c>
      <c r="G823">
        <f t="shared" ca="1" si="84"/>
        <v>32</v>
      </c>
      <c r="M823">
        <v>367</v>
      </c>
      <c r="N823">
        <v>12.398</v>
      </c>
    </row>
    <row r="824" spans="1:14">
      <c r="A824" s="54">
        <f>formulas!O911</f>
        <v>0</v>
      </c>
      <c r="B824" s="33">
        <f t="shared" ca="1" si="80"/>
        <v>32</v>
      </c>
      <c r="C824">
        <f t="shared" si="81"/>
        <v>486</v>
      </c>
      <c r="D824">
        <f t="shared" ca="1" si="79"/>
        <v>-3.3000000000000002E-2</v>
      </c>
      <c r="E824">
        <f t="shared" ca="1" si="82"/>
        <v>0</v>
      </c>
      <c r="F824">
        <f t="shared" ca="1" si="83"/>
        <v>31</v>
      </c>
      <c r="G824">
        <f t="shared" ca="1" si="84"/>
        <v>32</v>
      </c>
      <c r="M824">
        <v>368</v>
      </c>
      <c r="N824">
        <v>12.439</v>
      </c>
    </row>
    <row r="825" spans="1:14">
      <c r="A825" s="54">
        <f>formulas!O912</f>
        <v>0</v>
      </c>
      <c r="B825" s="33">
        <f t="shared" ca="1" si="80"/>
        <v>32</v>
      </c>
      <c r="C825">
        <f t="shared" si="81"/>
        <v>486</v>
      </c>
      <c r="D825">
        <f t="shared" ca="1" si="79"/>
        <v>-3.3000000000000002E-2</v>
      </c>
      <c r="E825">
        <f t="shared" ca="1" si="82"/>
        <v>0</v>
      </c>
      <c r="F825">
        <f t="shared" ca="1" si="83"/>
        <v>31</v>
      </c>
      <c r="G825">
        <f t="shared" ca="1" si="84"/>
        <v>32</v>
      </c>
      <c r="M825">
        <v>369</v>
      </c>
      <c r="N825">
        <v>12.48</v>
      </c>
    </row>
    <row r="826" spans="1:14">
      <c r="A826" s="54">
        <f>formulas!O913</f>
        <v>0</v>
      </c>
      <c r="B826" s="33">
        <f t="shared" ca="1" si="80"/>
        <v>32</v>
      </c>
      <c r="C826">
        <f t="shared" si="81"/>
        <v>486</v>
      </c>
      <c r="D826">
        <f t="shared" ca="1" si="79"/>
        <v>-3.3000000000000002E-2</v>
      </c>
      <c r="E826">
        <f t="shared" ca="1" si="82"/>
        <v>0</v>
      </c>
      <c r="F826">
        <f t="shared" ca="1" si="83"/>
        <v>31</v>
      </c>
      <c r="G826">
        <f t="shared" ca="1" si="84"/>
        <v>32</v>
      </c>
      <c r="M826">
        <v>370</v>
      </c>
      <c r="N826">
        <v>12.52</v>
      </c>
    </row>
    <row r="827" spans="1:14">
      <c r="A827" s="54">
        <f>formulas!O914</f>
        <v>0</v>
      </c>
      <c r="B827" s="33">
        <f t="shared" ca="1" si="80"/>
        <v>32</v>
      </c>
      <c r="C827">
        <f t="shared" si="81"/>
        <v>486</v>
      </c>
      <c r="D827">
        <f t="shared" ca="1" si="79"/>
        <v>-3.3000000000000002E-2</v>
      </c>
      <c r="E827">
        <f t="shared" ca="1" si="82"/>
        <v>0</v>
      </c>
      <c r="F827">
        <f t="shared" ca="1" si="83"/>
        <v>31</v>
      </c>
      <c r="G827">
        <f t="shared" ca="1" si="84"/>
        <v>32</v>
      </c>
      <c r="M827">
        <v>371</v>
      </c>
      <c r="N827">
        <v>12.561</v>
      </c>
    </row>
    <row r="828" spans="1:14">
      <c r="A828" s="54">
        <f>formulas!O915</f>
        <v>0</v>
      </c>
      <c r="B828" s="33">
        <f t="shared" ca="1" si="80"/>
        <v>32</v>
      </c>
      <c r="C828">
        <f t="shared" si="81"/>
        <v>486</v>
      </c>
      <c r="D828">
        <f t="shared" ca="1" si="79"/>
        <v>-3.3000000000000002E-2</v>
      </c>
      <c r="E828">
        <f t="shared" ca="1" si="82"/>
        <v>0</v>
      </c>
      <c r="F828">
        <f t="shared" ca="1" si="83"/>
        <v>31</v>
      </c>
      <c r="G828">
        <f t="shared" ca="1" si="84"/>
        <v>32</v>
      </c>
      <c r="M828">
        <v>372</v>
      </c>
      <c r="N828">
        <v>12.602</v>
      </c>
    </row>
    <row r="829" spans="1:14">
      <c r="A829" s="54">
        <f>formulas!O916</f>
        <v>0</v>
      </c>
      <c r="B829" s="33">
        <f t="shared" ca="1" si="80"/>
        <v>32</v>
      </c>
      <c r="C829">
        <f t="shared" si="81"/>
        <v>486</v>
      </c>
      <c r="D829">
        <f t="shared" ca="1" si="79"/>
        <v>-3.3000000000000002E-2</v>
      </c>
      <c r="E829">
        <f t="shared" ca="1" si="82"/>
        <v>0</v>
      </c>
      <c r="F829">
        <f t="shared" ca="1" si="83"/>
        <v>31</v>
      </c>
      <c r="G829">
        <f t="shared" ca="1" si="84"/>
        <v>32</v>
      </c>
      <c r="M829">
        <v>373</v>
      </c>
      <c r="N829">
        <v>12.643000000000001</v>
      </c>
    </row>
    <row r="830" spans="1:14">
      <c r="A830" s="54">
        <f>formulas!O917</f>
        <v>0</v>
      </c>
      <c r="B830" s="33">
        <f t="shared" ca="1" si="80"/>
        <v>32</v>
      </c>
      <c r="C830">
        <f t="shared" si="81"/>
        <v>486</v>
      </c>
      <c r="D830">
        <f t="shared" ca="1" si="79"/>
        <v>-3.3000000000000002E-2</v>
      </c>
      <c r="E830">
        <f t="shared" ca="1" si="82"/>
        <v>0</v>
      </c>
      <c r="F830">
        <f t="shared" ca="1" si="83"/>
        <v>31</v>
      </c>
      <c r="G830">
        <f t="shared" ca="1" si="84"/>
        <v>32</v>
      </c>
      <c r="M830">
        <v>374</v>
      </c>
      <c r="N830">
        <v>12.683999999999999</v>
      </c>
    </row>
    <row r="831" spans="1:14">
      <c r="A831" s="54">
        <f>formulas!O918</f>
        <v>0</v>
      </c>
      <c r="B831" s="33">
        <f t="shared" ca="1" si="80"/>
        <v>32</v>
      </c>
      <c r="C831">
        <f t="shared" si="81"/>
        <v>486</v>
      </c>
      <c r="D831">
        <f t="shared" ca="1" si="79"/>
        <v>-3.3000000000000002E-2</v>
      </c>
      <c r="E831">
        <f t="shared" ca="1" si="82"/>
        <v>0</v>
      </c>
      <c r="F831">
        <f t="shared" ca="1" si="83"/>
        <v>31</v>
      </c>
      <c r="G831">
        <f t="shared" ca="1" si="84"/>
        <v>32</v>
      </c>
      <c r="M831">
        <v>375</v>
      </c>
      <c r="N831">
        <v>12.724</v>
      </c>
    </row>
    <row r="832" spans="1:14">
      <c r="A832" s="54">
        <f>formulas!O919</f>
        <v>0</v>
      </c>
      <c r="B832" s="33">
        <f t="shared" ca="1" si="80"/>
        <v>32</v>
      </c>
      <c r="C832">
        <f t="shared" si="81"/>
        <v>486</v>
      </c>
      <c r="D832">
        <f t="shared" ca="1" si="79"/>
        <v>-3.3000000000000002E-2</v>
      </c>
      <c r="E832">
        <f t="shared" ca="1" si="82"/>
        <v>0</v>
      </c>
      <c r="F832">
        <f t="shared" ca="1" si="83"/>
        <v>31</v>
      </c>
      <c r="G832">
        <f t="shared" ca="1" si="84"/>
        <v>32</v>
      </c>
      <c r="M832">
        <v>376</v>
      </c>
      <c r="N832">
        <v>12.765000000000001</v>
      </c>
    </row>
    <row r="833" spans="1:14">
      <c r="A833" s="54">
        <f>formulas!O920</f>
        <v>0</v>
      </c>
      <c r="B833" s="33">
        <f t="shared" ca="1" si="80"/>
        <v>32</v>
      </c>
      <c r="C833">
        <f t="shared" si="81"/>
        <v>486</v>
      </c>
      <c r="D833">
        <f t="shared" ca="1" si="79"/>
        <v>-3.3000000000000002E-2</v>
      </c>
      <c r="E833">
        <f t="shared" ca="1" si="82"/>
        <v>0</v>
      </c>
      <c r="F833">
        <f t="shared" ca="1" si="83"/>
        <v>31</v>
      </c>
      <c r="G833">
        <f t="shared" ca="1" si="84"/>
        <v>32</v>
      </c>
      <c r="M833">
        <v>377</v>
      </c>
      <c r="N833">
        <v>12.805999999999999</v>
      </c>
    </row>
    <row r="834" spans="1:14">
      <c r="A834" s="54">
        <f>formulas!O921</f>
        <v>0</v>
      </c>
      <c r="B834" s="33">
        <f t="shared" ca="1" si="80"/>
        <v>32</v>
      </c>
      <c r="C834">
        <f t="shared" si="81"/>
        <v>486</v>
      </c>
      <c r="D834">
        <f t="shared" ca="1" si="79"/>
        <v>-3.3000000000000002E-2</v>
      </c>
      <c r="E834">
        <f t="shared" ca="1" si="82"/>
        <v>0</v>
      </c>
      <c r="F834">
        <f t="shared" ca="1" si="83"/>
        <v>31</v>
      </c>
      <c r="G834">
        <f t="shared" ca="1" si="84"/>
        <v>32</v>
      </c>
      <c r="M834">
        <v>378</v>
      </c>
      <c r="N834">
        <v>12.847</v>
      </c>
    </row>
    <row r="835" spans="1:14">
      <c r="A835" s="54">
        <f>formulas!O922</f>
        <v>0</v>
      </c>
      <c r="B835" s="33">
        <f t="shared" ca="1" si="80"/>
        <v>32</v>
      </c>
      <c r="C835">
        <f t="shared" si="81"/>
        <v>486</v>
      </c>
      <c r="D835">
        <f t="shared" ref="D835:D898" ca="1" si="85">INDIRECT(ADDRESS(C835+1,14))</f>
        <v>-3.3000000000000002E-2</v>
      </c>
      <c r="E835">
        <f t="shared" ca="1" si="82"/>
        <v>0</v>
      </c>
      <c r="F835">
        <f t="shared" ca="1" si="83"/>
        <v>31</v>
      </c>
      <c r="G835">
        <f t="shared" ca="1" si="84"/>
        <v>32</v>
      </c>
      <c r="M835">
        <v>379</v>
      </c>
      <c r="N835">
        <v>12.888</v>
      </c>
    </row>
    <row r="836" spans="1:14">
      <c r="A836" s="54">
        <f>formulas!O923</f>
        <v>0</v>
      </c>
      <c r="B836" s="33">
        <f t="shared" ca="1" si="80"/>
        <v>32</v>
      </c>
      <c r="C836">
        <f t="shared" si="81"/>
        <v>486</v>
      </c>
      <c r="D836">
        <f t="shared" ca="1" si="85"/>
        <v>-3.3000000000000002E-2</v>
      </c>
      <c r="E836">
        <f t="shared" ca="1" si="82"/>
        <v>0</v>
      </c>
      <c r="F836">
        <f t="shared" ca="1" si="83"/>
        <v>31</v>
      </c>
      <c r="G836">
        <f t="shared" ca="1" si="84"/>
        <v>32</v>
      </c>
      <c r="M836">
        <v>380</v>
      </c>
      <c r="N836">
        <v>12.929</v>
      </c>
    </row>
    <row r="837" spans="1:14">
      <c r="A837" s="54">
        <f>formulas!O924</f>
        <v>0</v>
      </c>
      <c r="B837" s="33">
        <f t="shared" ca="1" si="80"/>
        <v>32</v>
      </c>
      <c r="C837">
        <f t="shared" si="81"/>
        <v>486</v>
      </c>
      <c r="D837">
        <f t="shared" ca="1" si="85"/>
        <v>-3.3000000000000002E-2</v>
      </c>
      <c r="E837">
        <f t="shared" ca="1" si="82"/>
        <v>0</v>
      </c>
      <c r="F837">
        <f t="shared" ca="1" si="83"/>
        <v>31</v>
      </c>
      <c r="G837">
        <f t="shared" ca="1" si="84"/>
        <v>32</v>
      </c>
      <c r="M837">
        <v>381</v>
      </c>
      <c r="N837">
        <v>12.97</v>
      </c>
    </row>
    <row r="838" spans="1:14">
      <c r="A838" s="54">
        <f>formulas!O925</f>
        <v>0</v>
      </c>
      <c r="B838" s="33">
        <f t="shared" ca="1" si="80"/>
        <v>32</v>
      </c>
      <c r="C838">
        <f t="shared" si="81"/>
        <v>486</v>
      </c>
      <c r="D838">
        <f t="shared" ca="1" si="85"/>
        <v>-3.3000000000000002E-2</v>
      </c>
      <c r="E838">
        <f t="shared" ca="1" si="82"/>
        <v>0</v>
      </c>
      <c r="F838">
        <f t="shared" ca="1" si="83"/>
        <v>31</v>
      </c>
      <c r="G838">
        <f t="shared" ca="1" si="84"/>
        <v>32</v>
      </c>
      <c r="M838">
        <v>382</v>
      </c>
      <c r="N838">
        <v>13.010999999999999</v>
      </c>
    </row>
    <row r="839" spans="1:14">
      <c r="A839" s="54">
        <f>formulas!O926</f>
        <v>0</v>
      </c>
      <c r="B839" s="33">
        <f t="shared" ca="1" si="80"/>
        <v>32</v>
      </c>
      <c r="C839">
        <f t="shared" si="81"/>
        <v>486</v>
      </c>
      <c r="D839">
        <f t="shared" ca="1" si="85"/>
        <v>-3.3000000000000002E-2</v>
      </c>
      <c r="E839">
        <f t="shared" ca="1" si="82"/>
        <v>0</v>
      </c>
      <c r="F839">
        <f t="shared" ca="1" si="83"/>
        <v>31</v>
      </c>
      <c r="G839">
        <f t="shared" ca="1" si="84"/>
        <v>32</v>
      </c>
      <c r="M839">
        <v>383</v>
      </c>
      <c r="N839">
        <v>13.052</v>
      </c>
    </row>
    <row r="840" spans="1:14">
      <c r="A840" s="54">
        <f>formulas!O927</f>
        <v>0</v>
      </c>
      <c r="B840" s="33">
        <f t="shared" ca="1" si="80"/>
        <v>32</v>
      </c>
      <c r="C840">
        <f t="shared" si="81"/>
        <v>486</v>
      </c>
      <c r="D840">
        <f t="shared" ca="1" si="85"/>
        <v>-3.3000000000000002E-2</v>
      </c>
      <c r="E840">
        <f t="shared" ca="1" si="82"/>
        <v>0</v>
      </c>
      <c r="F840">
        <f t="shared" ca="1" si="83"/>
        <v>31</v>
      </c>
      <c r="G840">
        <f t="shared" ca="1" si="84"/>
        <v>32</v>
      </c>
      <c r="M840">
        <v>384</v>
      </c>
      <c r="N840">
        <v>13.093</v>
      </c>
    </row>
    <row r="841" spans="1:14">
      <c r="A841" s="54">
        <f>formulas!O928</f>
        <v>0</v>
      </c>
      <c r="B841" s="33">
        <f t="shared" ca="1" si="80"/>
        <v>32</v>
      </c>
      <c r="C841">
        <f t="shared" si="81"/>
        <v>486</v>
      </c>
      <c r="D841">
        <f t="shared" ca="1" si="85"/>
        <v>-3.3000000000000002E-2</v>
      </c>
      <c r="E841">
        <f t="shared" ca="1" si="82"/>
        <v>0</v>
      </c>
      <c r="F841">
        <f t="shared" ca="1" si="83"/>
        <v>31</v>
      </c>
      <c r="G841">
        <f t="shared" ca="1" si="84"/>
        <v>32</v>
      </c>
      <c r="M841">
        <v>385</v>
      </c>
      <c r="N841">
        <v>13.134</v>
      </c>
    </row>
    <row r="842" spans="1:14">
      <c r="A842" s="54">
        <f>formulas!O929</f>
        <v>0</v>
      </c>
      <c r="B842" s="33">
        <f t="shared" ca="1" si="80"/>
        <v>32</v>
      </c>
      <c r="C842">
        <f t="shared" si="81"/>
        <v>486</v>
      </c>
      <c r="D842">
        <f t="shared" ca="1" si="85"/>
        <v>-3.3000000000000002E-2</v>
      </c>
      <c r="E842">
        <f t="shared" ca="1" si="82"/>
        <v>0</v>
      </c>
      <c r="F842">
        <f t="shared" ca="1" si="83"/>
        <v>31</v>
      </c>
      <c r="G842">
        <f t="shared" ca="1" si="84"/>
        <v>32</v>
      </c>
      <c r="M842">
        <v>386</v>
      </c>
      <c r="N842">
        <v>13.175000000000001</v>
      </c>
    </row>
    <row r="843" spans="1:14">
      <c r="A843" s="54">
        <f>formulas!O930</f>
        <v>0</v>
      </c>
      <c r="B843" s="33">
        <f t="shared" ca="1" si="80"/>
        <v>32</v>
      </c>
      <c r="C843">
        <f t="shared" si="81"/>
        <v>486</v>
      </c>
      <c r="D843">
        <f t="shared" ca="1" si="85"/>
        <v>-3.3000000000000002E-2</v>
      </c>
      <c r="E843">
        <f t="shared" ca="1" si="82"/>
        <v>0</v>
      </c>
      <c r="F843">
        <f t="shared" ca="1" si="83"/>
        <v>31</v>
      </c>
      <c r="G843">
        <f t="shared" ca="1" si="84"/>
        <v>32</v>
      </c>
      <c r="M843">
        <v>387</v>
      </c>
      <c r="N843">
        <v>13.215999999999999</v>
      </c>
    </row>
    <row r="844" spans="1:14">
      <c r="A844" s="54">
        <f>formulas!O931</f>
        <v>0</v>
      </c>
      <c r="B844" s="33">
        <f t="shared" ca="1" si="80"/>
        <v>32</v>
      </c>
      <c r="C844">
        <f t="shared" si="81"/>
        <v>486</v>
      </c>
      <c r="D844">
        <f t="shared" ca="1" si="85"/>
        <v>-3.3000000000000002E-2</v>
      </c>
      <c r="E844">
        <f t="shared" ca="1" si="82"/>
        <v>0</v>
      </c>
      <c r="F844">
        <f t="shared" ca="1" si="83"/>
        <v>31</v>
      </c>
      <c r="G844">
        <f t="shared" ca="1" si="84"/>
        <v>32</v>
      </c>
      <c r="M844">
        <v>388</v>
      </c>
      <c r="N844">
        <v>13.257</v>
      </c>
    </row>
    <row r="845" spans="1:14">
      <c r="A845" s="54">
        <f>formulas!O932</f>
        <v>0</v>
      </c>
      <c r="B845" s="33">
        <f t="shared" ca="1" si="80"/>
        <v>32</v>
      </c>
      <c r="C845">
        <f t="shared" si="81"/>
        <v>486</v>
      </c>
      <c r="D845">
        <f t="shared" ca="1" si="85"/>
        <v>-3.3000000000000002E-2</v>
      </c>
      <c r="E845">
        <f t="shared" ca="1" si="82"/>
        <v>0</v>
      </c>
      <c r="F845">
        <f t="shared" ca="1" si="83"/>
        <v>31</v>
      </c>
      <c r="G845">
        <f t="shared" ca="1" si="84"/>
        <v>32</v>
      </c>
      <c r="M845">
        <v>389</v>
      </c>
      <c r="N845">
        <v>13.298</v>
      </c>
    </row>
    <row r="846" spans="1:14">
      <c r="A846" s="54">
        <f>formulas!O933</f>
        <v>0</v>
      </c>
      <c r="B846" s="33">
        <f t="shared" ca="1" si="80"/>
        <v>32</v>
      </c>
      <c r="C846">
        <f t="shared" si="81"/>
        <v>486</v>
      </c>
      <c r="D846">
        <f t="shared" ca="1" si="85"/>
        <v>-3.3000000000000002E-2</v>
      </c>
      <c r="E846">
        <f t="shared" ca="1" si="82"/>
        <v>0</v>
      </c>
      <c r="F846">
        <f t="shared" ca="1" si="83"/>
        <v>31</v>
      </c>
      <c r="G846">
        <f t="shared" ca="1" si="84"/>
        <v>32</v>
      </c>
      <c r="M846">
        <v>390</v>
      </c>
      <c r="N846">
        <v>13.339</v>
      </c>
    </row>
    <row r="847" spans="1:14">
      <c r="A847" s="54">
        <f>formulas!O934</f>
        <v>0</v>
      </c>
      <c r="B847" s="33">
        <f t="shared" ca="1" si="80"/>
        <v>32</v>
      </c>
      <c r="C847">
        <f t="shared" si="81"/>
        <v>486</v>
      </c>
      <c r="D847">
        <f t="shared" ca="1" si="85"/>
        <v>-3.3000000000000002E-2</v>
      </c>
      <c r="E847">
        <f t="shared" ca="1" si="82"/>
        <v>0</v>
      </c>
      <c r="F847">
        <f t="shared" ca="1" si="83"/>
        <v>31</v>
      </c>
      <c r="G847">
        <f t="shared" ca="1" si="84"/>
        <v>32</v>
      </c>
      <c r="M847">
        <v>391</v>
      </c>
      <c r="N847">
        <v>13.38</v>
      </c>
    </row>
    <row r="848" spans="1:14">
      <c r="A848" s="54">
        <f>formulas!O935</f>
        <v>0</v>
      </c>
      <c r="B848" s="33">
        <f t="shared" ca="1" si="80"/>
        <v>32</v>
      </c>
      <c r="C848">
        <f t="shared" si="81"/>
        <v>486</v>
      </c>
      <c r="D848">
        <f t="shared" ca="1" si="85"/>
        <v>-3.3000000000000002E-2</v>
      </c>
      <c r="E848">
        <f t="shared" ca="1" si="82"/>
        <v>0</v>
      </c>
      <c r="F848">
        <f t="shared" ca="1" si="83"/>
        <v>31</v>
      </c>
      <c r="G848">
        <f t="shared" ca="1" si="84"/>
        <v>32</v>
      </c>
      <c r="M848">
        <v>392</v>
      </c>
      <c r="N848">
        <v>13.420999999999999</v>
      </c>
    </row>
    <row r="849" spans="1:14">
      <c r="A849" s="54">
        <f>formulas!O936</f>
        <v>0</v>
      </c>
      <c r="B849" s="33">
        <f t="shared" ca="1" si="80"/>
        <v>32</v>
      </c>
      <c r="C849">
        <f t="shared" si="81"/>
        <v>486</v>
      </c>
      <c r="D849">
        <f t="shared" ca="1" si="85"/>
        <v>-3.3000000000000002E-2</v>
      </c>
      <c r="E849">
        <f t="shared" ca="1" si="82"/>
        <v>0</v>
      </c>
      <c r="F849">
        <f t="shared" ca="1" si="83"/>
        <v>31</v>
      </c>
      <c r="G849">
        <f t="shared" ca="1" si="84"/>
        <v>32</v>
      </c>
      <c r="M849">
        <v>393</v>
      </c>
      <c r="N849">
        <v>13.462</v>
      </c>
    </row>
    <row r="850" spans="1:14">
      <c r="A850" s="54">
        <f>formulas!O937</f>
        <v>0</v>
      </c>
      <c r="B850" s="33">
        <f t="shared" ca="1" si="80"/>
        <v>32</v>
      </c>
      <c r="C850">
        <f t="shared" si="81"/>
        <v>486</v>
      </c>
      <c r="D850">
        <f t="shared" ca="1" si="85"/>
        <v>-3.3000000000000002E-2</v>
      </c>
      <c r="E850">
        <f t="shared" ca="1" si="82"/>
        <v>0</v>
      </c>
      <c r="F850">
        <f t="shared" ca="1" si="83"/>
        <v>31</v>
      </c>
      <c r="G850">
        <f t="shared" ca="1" si="84"/>
        <v>32</v>
      </c>
      <c r="M850">
        <v>394</v>
      </c>
      <c r="N850">
        <v>13.504</v>
      </c>
    </row>
    <row r="851" spans="1:14">
      <c r="A851" s="54">
        <f>formulas!O938</f>
        <v>0</v>
      </c>
      <c r="B851" s="33">
        <f t="shared" ca="1" si="80"/>
        <v>32</v>
      </c>
      <c r="C851">
        <f t="shared" si="81"/>
        <v>486</v>
      </c>
      <c r="D851">
        <f t="shared" ca="1" si="85"/>
        <v>-3.3000000000000002E-2</v>
      </c>
      <c r="E851">
        <f t="shared" ca="1" si="82"/>
        <v>0</v>
      </c>
      <c r="F851">
        <f t="shared" ca="1" si="83"/>
        <v>31</v>
      </c>
      <c r="G851">
        <f t="shared" ca="1" si="84"/>
        <v>32</v>
      </c>
      <c r="M851">
        <v>395</v>
      </c>
      <c r="N851">
        <v>13.545</v>
      </c>
    </row>
    <row r="852" spans="1:14">
      <c r="A852" s="54">
        <f>formulas!O939</f>
        <v>0</v>
      </c>
      <c r="B852" s="33">
        <f t="shared" ca="1" si="80"/>
        <v>32</v>
      </c>
      <c r="C852">
        <f t="shared" si="81"/>
        <v>486</v>
      </c>
      <c r="D852">
        <f t="shared" ca="1" si="85"/>
        <v>-3.3000000000000002E-2</v>
      </c>
      <c r="E852">
        <f t="shared" ca="1" si="82"/>
        <v>0</v>
      </c>
      <c r="F852">
        <f t="shared" ca="1" si="83"/>
        <v>31</v>
      </c>
      <c r="G852">
        <f t="shared" ca="1" si="84"/>
        <v>32</v>
      </c>
      <c r="M852">
        <v>396</v>
      </c>
      <c r="N852">
        <v>13.586</v>
      </c>
    </row>
    <row r="853" spans="1:14">
      <c r="A853" s="54">
        <f>formulas!O940</f>
        <v>0</v>
      </c>
      <c r="B853" s="33">
        <f t="shared" ca="1" si="80"/>
        <v>32</v>
      </c>
      <c r="C853">
        <f t="shared" si="81"/>
        <v>486</v>
      </c>
      <c r="D853">
        <f t="shared" ca="1" si="85"/>
        <v>-3.3000000000000002E-2</v>
      </c>
      <c r="E853">
        <f t="shared" ca="1" si="82"/>
        <v>0</v>
      </c>
      <c r="F853">
        <f t="shared" ca="1" si="83"/>
        <v>31</v>
      </c>
      <c r="G853">
        <f t="shared" ca="1" si="84"/>
        <v>32</v>
      </c>
      <c r="M853">
        <v>397</v>
      </c>
      <c r="N853">
        <v>13.627000000000001</v>
      </c>
    </row>
    <row r="854" spans="1:14">
      <c r="A854" s="54">
        <f>formulas!O941</f>
        <v>0</v>
      </c>
      <c r="B854" s="33">
        <f t="shared" ca="1" si="80"/>
        <v>32</v>
      </c>
      <c r="C854">
        <f t="shared" si="81"/>
        <v>486</v>
      </c>
      <c r="D854">
        <f t="shared" ca="1" si="85"/>
        <v>-3.3000000000000002E-2</v>
      </c>
      <c r="E854">
        <f t="shared" ca="1" si="82"/>
        <v>0</v>
      </c>
      <c r="F854">
        <f t="shared" ca="1" si="83"/>
        <v>31</v>
      </c>
      <c r="G854">
        <f t="shared" ca="1" si="84"/>
        <v>32</v>
      </c>
      <c r="M854">
        <v>398</v>
      </c>
      <c r="N854">
        <v>13.667999999999999</v>
      </c>
    </row>
    <row r="855" spans="1:14">
      <c r="A855" s="54">
        <f>formulas!O942</f>
        <v>0</v>
      </c>
      <c r="B855" s="33">
        <f t="shared" ca="1" si="80"/>
        <v>32</v>
      </c>
      <c r="C855">
        <f t="shared" si="81"/>
        <v>486</v>
      </c>
      <c r="D855">
        <f t="shared" ca="1" si="85"/>
        <v>-3.3000000000000002E-2</v>
      </c>
      <c r="E855">
        <f t="shared" ca="1" si="82"/>
        <v>0</v>
      </c>
      <c r="F855">
        <f t="shared" ca="1" si="83"/>
        <v>31</v>
      </c>
      <c r="G855">
        <f t="shared" ca="1" si="84"/>
        <v>32</v>
      </c>
      <c r="M855">
        <v>399</v>
      </c>
      <c r="N855">
        <v>13.71</v>
      </c>
    </row>
    <row r="856" spans="1:14">
      <c r="A856" s="54">
        <f>formulas!O943</f>
        <v>0</v>
      </c>
      <c r="B856" s="33">
        <f t="shared" ca="1" si="80"/>
        <v>32</v>
      </c>
      <c r="C856">
        <f t="shared" si="81"/>
        <v>486</v>
      </c>
      <c r="D856">
        <f t="shared" ca="1" si="85"/>
        <v>-3.3000000000000002E-2</v>
      </c>
      <c r="E856">
        <f t="shared" ca="1" si="82"/>
        <v>0</v>
      </c>
      <c r="F856">
        <f t="shared" ca="1" si="83"/>
        <v>31</v>
      </c>
      <c r="G856">
        <f t="shared" ca="1" si="84"/>
        <v>32</v>
      </c>
      <c r="M856">
        <v>400</v>
      </c>
      <c r="N856">
        <v>13.750999999999999</v>
      </c>
    </row>
    <row r="857" spans="1:14">
      <c r="A857" s="54">
        <f>formulas!O944</f>
        <v>0</v>
      </c>
      <c r="B857" s="33">
        <f t="shared" ca="1" si="80"/>
        <v>32</v>
      </c>
      <c r="C857">
        <f t="shared" si="81"/>
        <v>486</v>
      </c>
      <c r="D857">
        <f t="shared" ca="1" si="85"/>
        <v>-3.3000000000000002E-2</v>
      </c>
      <c r="E857">
        <f t="shared" ca="1" si="82"/>
        <v>0</v>
      </c>
      <c r="F857">
        <f t="shared" ca="1" si="83"/>
        <v>31</v>
      </c>
      <c r="G857">
        <f t="shared" ca="1" si="84"/>
        <v>32</v>
      </c>
      <c r="M857">
        <v>401</v>
      </c>
      <c r="N857">
        <v>13.792</v>
      </c>
    </row>
    <row r="858" spans="1:14">
      <c r="A858" s="54">
        <f>formulas!O945</f>
        <v>0</v>
      </c>
      <c r="B858" s="33">
        <f t="shared" ca="1" si="80"/>
        <v>32</v>
      </c>
      <c r="C858">
        <f t="shared" si="81"/>
        <v>486</v>
      </c>
      <c r="D858">
        <f t="shared" ca="1" si="85"/>
        <v>-3.3000000000000002E-2</v>
      </c>
      <c r="E858">
        <f t="shared" ca="1" si="82"/>
        <v>0</v>
      </c>
      <c r="F858">
        <f t="shared" ca="1" si="83"/>
        <v>31</v>
      </c>
      <c r="G858">
        <f t="shared" ca="1" si="84"/>
        <v>32</v>
      </c>
      <c r="M858">
        <v>402</v>
      </c>
      <c r="N858">
        <v>13.833</v>
      </c>
    </row>
    <row r="859" spans="1:14">
      <c r="A859" s="54">
        <f>formulas!O946</f>
        <v>0</v>
      </c>
      <c r="B859" s="33">
        <f t="shared" ca="1" si="80"/>
        <v>32</v>
      </c>
      <c r="C859">
        <f t="shared" si="81"/>
        <v>486</v>
      </c>
      <c r="D859">
        <f t="shared" ca="1" si="85"/>
        <v>-3.3000000000000002E-2</v>
      </c>
      <c r="E859">
        <f t="shared" ca="1" si="82"/>
        <v>0</v>
      </c>
      <c r="F859">
        <f t="shared" ca="1" si="83"/>
        <v>31</v>
      </c>
      <c r="G859">
        <f t="shared" ca="1" si="84"/>
        <v>32</v>
      </c>
      <c r="M859">
        <v>403</v>
      </c>
      <c r="N859">
        <v>13.875</v>
      </c>
    </row>
    <row r="860" spans="1:14">
      <c r="A860" s="54">
        <f>formulas!O947</f>
        <v>0</v>
      </c>
      <c r="B860" s="33">
        <f t="shared" ca="1" si="80"/>
        <v>32</v>
      </c>
      <c r="C860">
        <f t="shared" si="81"/>
        <v>486</v>
      </c>
      <c r="D860">
        <f t="shared" ca="1" si="85"/>
        <v>-3.3000000000000002E-2</v>
      </c>
      <c r="E860">
        <f t="shared" ca="1" si="82"/>
        <v>0</v>
      </c>
      <c r="F860">
        <f t="shared" ca="1" si="83"/>
        <v>31</v>
      </c>
      <c r="G860">
        <f t="shared" ca="1" si="84"/>
        <v>32</v>
      </c>
      <c r="M860">
        <v>404</v>
      </c>
      <c r="N860">
        <v>13.916</v>
      </c>
    </row>
    <row r="861" spans="1:14">
      <c r="A861" s="54">
        <f>formulas!O948</f>
        <v>0</v>
      </c>
      <c r="B861" s="33">
        <f t="shared" ca="1" si="80"/>
        <v>32</v>
      </c>
      <c r="C861">
        <f t="shared" si="81"/>
        <v>486</v>
      </c>
      <c r="D861">
        <f t="shared" ca="1" si="85"/>
        <v>-3.3000000000000002E-2</v>
      </c>
      <c r="E861">
        <f t="shared" ca="1" si="82"/>
        <v>0</v>
      </c>
      <c r="F861">
        <f t="shared" ca="1" si="83"/>
        <v>31</v>
      </c>
      <c r="G861">
        <f t="shared" ca="1" si="84"/>
        <v>32</v>
      </c>
      <c r="M861">
        <v>405</v>
      </c>
      <c r="N861">
        <v>13.957000000000001</v>
      </c>
    </row>
    <row r="862" spans="1:14">
      <c r="A862" s="54">
        <f>formulas!O949</f>
        <v>0</v>
      </c>
      <c r="B862" s="33">
        <f t="shared" ca="1" si="80"/>
        <v>32</v>
      </c>
      <c r="C862">
        <f t="shared" si="81"/>
        <v>486</v>
      </c>
      <c r="D862">
        <f t="shared" ca="1" si="85"/>
        <v>-3.3000000000000002E-2</v>
      </c>
      <c r="E862">
        <f t="shared" ca="1" si="82"/>
        <v>0</v>
      </c>
      <c r="F862">
        <f t="shared" ca="1" si="83"/>
        <v>31</v>
      </c>
      <c r="G862">
        <f t="shared" ca="1" si="84"/>
        <v>32</v>
      </c>
      <c r="M862">
        <v>406</v>
      </c>
      <c r="N862">
        <v>13.999000000000001</v>
      </c>
    </row>
    <row r="863" spans="1:14">
      <c r="A863" s="54">
        <f>formulas!O950</f>
        <v>0</v>
      </c>
      <c r="B863" s="33">
        <f t="shared" ca="1" si="80"/>
        <v>32</v>
      </c>
      <c r="C863">
        <f t="shared" si="81"/>
        <v>486</v>
      </c>
      <c r="D863">
        <f t="shared" ca="1" si="85"/>
        <v>-3.3000000000000002E-2</v>
      </c>
      <c r="E863">
        <f t="shared" ca="1" si="82"/>
        <v>0</v>
      </c>
      <c r="F863">
        <f t="shared" ca="1" si="83"/>
        <v>31</v>
      </c>
      <c r="G863">
        <f t="shared" ca="1" si="84"/>
        <v>32</v>
      </c>
      <c r="M863">
        <v>407</v>
      </c>
      <c r="N863">
        <v>14.04</v>
      </c>
    </row>
    <row r="864" spans="1:14">
      <c r="A864" s="54">
        <f>formulas!O951</f>
        <v>0</v>
      </c>
      <c r="B864" s="33">
        <f t="shared" ca="1" si="80"/>
        <v>32</v>
      </c>
      <c r="C864">
        <f t="shared" si="81"/>
        <v>486</v>
      </c>
      <c r="D864">
        <f t="shared" ca="1" si="85"/>
        <v>-3.3000000000000002E-2</v>
      </c>
      <c r="E864">
        <f t="shared" ca="1" si="82"/>
        <v>0</v>
      </c>
      <c r="F864">
        <f t="shared" ca="1" si="83"/>
        <v>31</v>
      </c>
      <c r="G864">
        <f t="shared" ca="1" si="84"/>
        <v>32</v>
      </c>
      <c r="M864">
        <v>408</v>
      </c>
      <c r="N864">
        <v>14.081</v>
      </c>
    </row>
    <row r="865" spans="1:14">
      <c r="A865" s="54">
        <f>formulas!O952</f>
        <v>0</v>
      </c>
      <c r="B865" s="33">
        <f t="shared" ca="1" si="80"/>
        <v>32</v>
      </c>
      <c r="C865">
        <f t="shared" si="81"/>
        <v>486</v>
      </c>
      <c r="D865">
        <f t="shared" ca="1" si="85"/>
        <v>-3.3000000000000002E-2</v>
      </c>
      <c r="E865">
        <f t="shared" ca="1" si="82"/>
        <v>0</v>
      </c>
      <c r="F865">
        <f t="shared" ca="1" si="83"/>
        <v>31</v>
      </c>
      <c r="G865">
        <f t="shared" ca="1" si="84"/>
        <v>32</v>
      </c>
      <c r="M865">
        <v>409</v>
      </c>
      <c r="N865">
        <v>14.122999999999999</v>
      </c>
    </row>
    <row r="866" spans="1:14">
      <c r="A866" s="54">
        <f>formulas!O953</f>
        <v>0</v>
      </c>
      <c r="B866" s="33">
        <f t="shared" ca="1" si="80"/>
        <v>32</v>
      </c>
      <c r="C866">
        <f t="shared" si="81"/>
        <v>486</v>
      </c>
      <c r="D866">
        <f t="shared" ca="1" si="85"/>
        <v>-3.3000000000000002E-2</v>
      </c>
      <c r="E866">
        <f t="shared" ca="1" si="82"/>
        <v>0</v>
      </c>
      <c r="F866">
        <f t="shared" ca="1" si="83"/>
        <v>31</v>
      </c>
      <c r="G866">
        <f t="shared" ca="1" si="84"/>
        <v>32</v>
      </c>
      <c r="M866">
        <v>410</v>
      </c>
      <c r="N866">
        <v>14.164</v>
      </c>
    </row>
    <row r="867" spans="1:14">
      <c r="A867" s="54">
        <f>formulas!O954</f>
        <v>0</v>
      </c>
      <c r="B867" s="33">
        <f t="shared" ca="1" si="80"/>
        <v>32</v>
      </c>
      <c r="C867">
        <f t="shared" si="81"/>
        <v>486</v>
      </c>
      <c r="D867">
        <f t="shared" ca="1" si="85"/>
        <v>-3.3000000000000002E-2</v>
      </c>
      <c r="E867">
        <f t="shared" ca="1" si="82"/>
        <v>0</v>
      </c>
      <c r="F867">
        <f t="shared" ca="1" si="83"/>
        <v>31</v>
      </c>
      <c r="G867">
        <f t="shared" ca="1" si="84"/>
        <v>32</v>
      </c>
      <c r="M867">
        <v>411</v>
      </c>
      <c r="N867">
        <v>14.205</v>
      </c>
    </row>
    <row r="868" spans="1:14">
      <c r="A868" s="54">
        <f>formulas!O955</f>
        <v>0</v>
      </c>
      <c r="B868" s="33">
        <f t="shared" ca="1" si="80"/>
        <v>32</v>
      </c>
      <c r="C868">
        <f t="shared" si="81"/>
        <v>486</v>
      </c>
      <c r="D868">
        <f t="shared" ca="1" si="85"/>
        <v>-3.3000000000000002E-2</v>
      </c>
      <c r="E868">
        <f t="shared" ca="1" si="82"/>
        <v>0</v>
      </c>
      <c r="F868">
        <f t="shared" ca="1" si="83"/>
        <v>31</v>
      </c>
      <c r="G868">
        <f t="shared" ca="1" si="84"/>
        <v>32</v>
      </c>
      <c r="M868">
        <v>412</v>
      </c>
      <c r="N868">
        <v>14.247</v>
      </c>
    </row>
    <row r="869" spans="1:14">
      <c r="A869" s="54">
        <f>formulas!O956</f>
        <v>0</v>
      </c>
      <c r="B869" s="33">
        <f t="shared" ca="1" si="80"/>
        <v>32</v>
      </c>
      <c r="C869">
        <f t="shared" si="81"/>
        <v>486</v>
      </c>
      <c r="D869">
        <f t="shared" ca="1" si="85"/>
        <v>-3.3000000000000002E-2</v>
      </c>
      <c r="E869">
        <f t="shared" ca="1" si="82"/>
        <v>0</v>
      </c>
      <c r="F869">
        <f t="shared" ca="1" si="83"/>
        <v>31</v>
      </c>
      <c r="G869">
        <f t="shared" ca="1" si="84"/>
        <v>32</v>
      </c>
      <c r="M869">
        <v>413</v>
      </c>
      <c r="N869">
        <v>14.288</v>
      </c>
    </row>
    <row r="870" spans="1:14">
      <c r="A870" s="54">
        <f>formulas!O957</f>
        <v>0</v>
      </c>
      <c r="B870" s="33">
        <f t="shared" ca="1" si="80"/>
        <v>32</v>
      </c>
      <c r="C870">
        <f t="shared" si="81"/>
        <v>486</v>
      </c>
      <c r="D870">
        <f t="shared" ca="1" si="85"/>
        <v>-3.3000000000000002E-2</v>
      </c>
      <c r="E870">
        <f t="shared" ca="1" si="82"/>
        <v>0</v>
      </c>
      <c r="F870">
        <f t="shared" ca="1" si="83"/>
        <v>31</v>
      </c>
      <c r="G870">
        <f t="shared" ca="1" si="84"/>
        <v>32</v>
      </c>
      <c r="M870">
        <v>414</v>
      </c>
      <c r="N870">
        <v>14.33</v>
      </c>
    </row>
    <row r="871" spans="1:14">
      <c r="A871" s="54">
        <f>formulas!O958</f>
        <v>0</v>
      </c>
      <c r="B871" s="33">
        <f t="shared" ca="1" si="80"/>
        <v>32</v>
      </c>
      <c r="C871">
        <f t="shared" si="81"/>
        <v>486</v>
      </c>
      <c r="D871">
        <f t="shared" ca="1" si="85"/>
        <v>-3.3000000000000002E-2</v>
      </c>
      <c r="E871">
        <f t="shared" ca="1" si="82"/>
        <v>0</v>
      </c>
      <c r="F871">
        <f t="shared" ca="1" si="83"/>
        <v>31</v>
      </c>
      <c r="G871">
        <f t="shared" ca="1" si="84"/>
        <v>32</v>
      </c>
      <c r="M871">
        <v>415</v>
      </c>
      <c r="N871">
        <v>14.371</v>
      </c>
    </row>
    <row r="872" spans="1:14">
      <c r="A872" s="54">
        <f>formulas!O959</f>
        <v>0</v>
      </c>
      <c r="B872" s="33">
        <f t="shared" ca="1" si="80"/>
        <v>32</v>
      </c>
      <c r="C872">
        <f t="shared" si="81"/>
        <v>486</v>
      </c>
      <c r="D872">
        <f t="shared" ca="1" si="85"/>
        <v>-3.3000000000000002E-2</v>
      </c>
      <c r="E872">
        <f t="shared" ca="1" si="82"/>
        <v>0</v>
      </c>
      <c r="F872">
        <f t="shared" ca="1" si="83"/>
        <v>31</v>
      </c>
      <c r="G872">
        <f t="shared" ca="1" si="84"/>
        <v>32</v>
      </c>
      <c r="M872">
        <v>416</v>
      </c>
      <c r="N872">
        <v>14.413</v>
      </c>
    </row>
    <row r="873" spans="1:14">
      <c r="A873" s="54">
        <f>formulas!O960</f>
        <v>0</v>
      </c>
      <c r="B873" s="33">
        <f t="shared" ca="1" si="80"/>
        <v>32</v>
      </c>
      <c r="C873">
        <f t="shared" si="81"/>
        <v>486</v>
      </c>
      <c r="D873">
        <f t="shared" ca="1" si="85"/>
        <v>-3.3000000000000002E-2</v>
      </c>
      <c r="E873">
        <f t="shared" ca="1" si="82"/>
        <v>0</v>
      </c>
      <c r="F873">
        <f t="shared" ca="1" si="83"/>
        <v>31</v>
      </c>
      <c r="G873">
        <f t="shared" ca="1" si="84"/>
        <v>32</v>
      </c>
      <c r="M873">
        <v>417</v>
      </c>
      <c r="N873">
        <v>14.454000000000001</v>
      </c>
    </row>
    <row r="874" spans="1:14">
      <c r="A874" s="54">
        <f>formulas!O961</f>
        <v>0</v>
      </c>
      <c r="B874" s="33">
        <f t="shared" ca="1" si="80"/>
        <v>32</v>
      </c>
      <c r="C874">
        <f t="shared" si="81"/>
        <v>486</v>
      </c>
      <c r="D874">
        <f t="shared" ca="1" si="85"/>
        <v>-3.3000000000000002E-2</v>
      </c>
      <c r="E874">
        <f t="shared" ca="1" si="82"/>
        <v>0</v>
      </c>
      <c r="F874">
        <f t="shared" ca="1" si="83"/>
        <v>31</v>
      </c>
      <c r="G874">
        <f t="shared" ca="1" si="84"/>
        <v>32</v>
      </c>
      <c r="M874">
        <v>418</v>
      </c>
      <c r="N874">
        <v>14.496</v>
      </c>
    </row>
    <row r="875" spans="1:14">
      <c r="A875" s="54">
        <f>formulas!O962</f>
        <v>0</v>
      </c>
      <c r="B875" s="33">
        <f t="shared" ca="1" si="80"/>
        <v>32</v>
      </c>
      <c r="C875">
        <f t="shared" si="81"/>
        <v>486</v>
      </c>
      <c r="D875">
        <f t="shared" ca="1" si="85"/>
        <v>-3.3000000000000002E-2</v>
      </c>
      <c r="E875">
        <f t="shared" ca="1" si="82"/>
        <v>0</v>
      </c>
      <c r="F875">
        <f t="shared" ca="1" si="83"/>
        <v>31</v>
      </c>
      <c r="G875">
        <f t="shared" ca="1" si="84"/>
        <v>32</v>
      </c>
      <c r="M875">
        <v>419</v>
      </c>
      <c r="N875">
        <v>14.537000000000001</v>
      </c>
    </row>
    <row r="876" spans="1:14">
      <c r="A876" s="54">
        <f>formulas!O963</f>
        <v>0</v>
      </c>
      <c r="B876" s="33">
        <f t="shared" ca="1" si="80"/>
        <v>32</v>
      </c>
      <c r="C876">
        <f t="shared" si="81"/>
        <v>486</v>
      </c>
      <c r="D876">
        <f t="shared" ca="1" si="85"/>
        <v>-3.3000000000000002E-2</v>
      </c>
      <c r="E876">
        <f t="shared" ca="1" si="82"/>
        <v>0</v>
      </c>
      <c r="F876">
        <f t="shared" ca="1" si="83"/>
        <v>31</v>
      </c>
      <c r="G876">
        <f t="shared" ca="1" si="84"/>
        <v>32</v>
      </c>
      <c r="M876">
        <v>420</v>
      </c>
      <c r="N876">
        <v>14.579000000000001</v>
      </c>
    </row>
    <row r="877" spans="1:14">
      <c r="A877" s="54">
        <f>formulas!O964</f>
        <v>0</v>
      </c>
      <c r="B877" s="33">
        <f t="shared" ca="1" si="80"/>
        <v>32</v>
      </c>
      <c r="C877">
        <f t="shared" si="81"/>
        <v>486</v>
      </c>
      <c r="D877">
        <f t="shared" ca="1" si="85"/>
        <v>-3.3000000000000002E-2</v>
      </c>
      <c r="E877">
        <f t="shared" ca="1" si="82"/>
        <v>0</v>
      </c>
      <c r="F877">
        <f t="shared" ca="1" si="83"/>
        <v>31</v>
      </c>
      <c r="G877">
        <f t="shared" ca="1" si="84"/>
        <v>32</v>
      </c>
      <c r="M877">
        <v>421</v>
      </c>
      <c r="N877">
        <v>14.62</v>
      </c>
    </row>
    <row r="878" spans="1:14">
      <c r="A878" s="54">
        <f>formulas!O965</f>
        <v>0</v>
      </c>
      <c r="B878" s="33">
        <f t="shared" ca="1" si="80"/>
        <v>32</v>
      </c>
      <c r="C878">
        <f t="shared" si="81"/>
        <v>486</v>
      </c>
      <c r="D878">
        <f t="shared" ca="1" si="85"/>
        <v>-3.3000000000000002E-2</v>
      </c>
      <c r="E878">
        <f t="shared" ca="1" si="82"/>
        <v>0</v>
      </c>
      <c r="F878">
        <f t="shared" ca="1" si="83"/>
        <v>31</v>
      </c>
      <c r="G878">
        <f t="shared" ca="1" si="84"/>
        <v>32</v>
      </c>
      <c r="M878">
        <v>422</v>
      </c>
      <c r="N878">
        <v>14.662000000000001</v>
      </c>
    </row>
    <row r="879" spans="1:14">
      <c r="A879" s="54">
        <f>formulas!O966</f>
        <v>0</v>
      </c>
      <c r="B879" s="33">
        <f t="shared" ca="1" si="80"/>
        <v>32</v>
      </c>
      <c r="C879">
        <f t="shared" si="81"/>
        <v>486</v>
      </c>
      <c r="D879">
        <f t="shared" ca="1" si="85"/>
        <v>-3.3000000000000002E-2</v>
      </c>
      <c r="E879">
        <f t="shared" ca="1" si="82"/>
        <v>0</v>
      </c>
      <c r="F879">
        <f t="shared" ca="1" si="83"/>
        <v>31</v>
      </c>
      <c r="G879">
        <f t="shared" ca="1" si="84"/>
        <v>32</v>
      </c>
      <c r="M879">
        <v>423</v>
      </c>
      <c r="N879">
        <v>14.704000000000001</v>
      </c>
    </row>
    <row r="880" spans="1:14">
      <c r="A880" s="54">
        <f>formulas!O967</f>
        <v>0</v>
      </c>
      <c r="B880" s="33">
        <f t="shared" ca="1" si="80"/>
        <v>32</v>
      </c>
      <c r="C880">
        <f t="shared" si="81"/>
        <v>486</v>
      </c>
      <c r="D880">
        <f t="shared" ca="1" si="85"/>
        <v>-3.3000000000000002E-2</v>
      </c>
      <c r="E880">
        <f t="shared" ca="1" si="82"/>
        <v>0</v>
      </c>
      <c r="F880">
        <f t="shared" ca="1" si="83"/>
        <v>31</v>
      </c>
      <c r="G880">
        <f t="shared" ca="1" si="84"/>
        <v>32</v>
      </c>
      <c r="M880">
        <v>424</v>
      </c>
      <c r="N880">
        <v>14.744999999999999</v>
      </c>
    </row>
    <row r="881" spans="1:14">
      <c r="A881" s="54">
        <f>formulas!O968</f>
        <v>0</v>
      </c>
      <c r="B881" s="33">
        <f t="shared" ca="1" si="80"/>
        <v>32</v>
      </c>
      <c r="C881">
        <f t="shared" si="81"/>
        <v>486</v>
      </c>
      <c r="D881">
        <f t="shared" ca="1" si="85"/>
        <v>-3.3000000000000002E-2</v>
      </c>
      <c r="E881">
        <f t="shared" ca="1" si="82"/>
        <v>0</v>
      </c>
      <c r="F881">
        <f t="shared" ca="1" si="83"/>
        <v>31</v>
      </c>
      <c r="G881">
        <f t="shared" ca="1" si="84"/>
        <v>32</v>
      </c>
      <c r="M881">
        <v>425</v>
      </c>
      <c r="N881">
        <v>14.787000000000001</v>
      </c>
    </row>
    <row r="882" spans="1:14">
      <c r="A882" s="54">
        <f>formulas!O969</f>
        <v>0</v>
      </c>
      <c r="B882" s="33">
        <f t="shared" ca="1" si="80"/>
        <v>32</v>
      </c>
      <c r="C882">
        <f t="shared" si="81"/>
        <v>486</v>
      </c>
      <c r="D882">
        <f t="shared" ca="1" si="85"/>
        <v>-3.3000000000000002E-2</v>
      </c>
      <c r="E882">
        <f t="shared" ca="1" si="82"/>
        <v>0</v>
      </c>
      <c r="F882">
        <f t="shared" ca="1" si="83"/>
        <v>31</v>
      </c>
      <c r="G882">
        <f t="shared" ca="1" si="84"/>
        <v>32</v>
      </c>
      <c r="M882">
        <v>426</v>
      </c>
      <c r="N882">
        <v>14.827999999999999</v>
      </c>
    </row>
    <row r="883" spans="1:14">
      <c r="A883" s="54">
        <f>formulas!O970</f>
        <v>0</v>
      </c>
      <c r="B883" s="33">
        <f t="shared" ref="B883:B946" ca="1" si="86">(A883-D883)/(E883-D883)*(G883-F883)+F883</f>
        <v>32</v>
      </c>
      <c r="C883">
        <f t="shared" ref="C883:C946" si="87">COUNTIF($N$2:$N$25400,"&lt;"&amp;A883)</f>
        <v>486</v>
      </c>
      <c r="D883">
        <f t="shared" ca="1" si="85"/>
        <v>-3.3000000000000002E-2</v>
      </c>
      <c r="E883">
        <f t="shared" ref="E883:E946" ca="1" si="88">INDIRECT(ADDRESS(C883+2,14))</f>
        <v>0</v>
      </c>
      <c r="F883">
        <f t="shared" ref="F883:F946" ca="1" si="89">INDIRECT(ADDRESS(C883+1,13))</f>
        <v>31</v>
      </c>
      <c r="G883">
        <f t="shared" ref="G883:G946" ca="1" si="90">INDIRECT(ADDRESS(C883+2,13))</f>
        <v>32</v>
      </c>
      <c r="M883">
        <v>427</v>
      </c>
      <c r="N883">
        <v>14.87</v>
      </c>
    </row>
    <row r="884" spans="1:14">
      <c r="A884" s="54">
        <f>formulas!O971</f>
        <v>0</v>
      </c>
      <c r="B884" s="33">
        <f t="shared" ca="1" si="86"/>
        <v>32</v>
      </c>
      <c r="C884">
        <f t="shared" si="87"/>
        <v>486</v>
      </c>
      <c r="D884">
        <f t="shared" ca="1" si="85"/>
        <v>-3.3000000000000002E-2</v>
      </c>
      <c r="E884">
        <f t="shared" ca="1" si="88"/>
        <v>0</v>
      </c>
      <c r="F884">
        <f t="shared" ca="1" si="89"/>
        <v>31</v>
      </c>
      <c r="G884">
        <f t="shared" ca="1" si="90"/>
        <v>32</v>
      </c>
      <c r="M884">
        <v>428</v>
      </c>
      <c r="N884">
        <v>14.912000000000001</v>
      </c>
    </row>
    <row r="885" spans="1:14">
      <c r="A885" s="54">
        <f>formulas!O972</f>
        <v>0</v>
      </c>
      <c r="B885" s="33">
        <f t="shared" ca="1" si="86"/>
        <v>32</v>
      </c>
      <c r="C885">
        <f t="shared" si="87"/>
        <v>486</v>
      </c>
      <c r="D885">
        <f t="shared" ca="1" si="85"/>
        <v>-3.3000000000000002E-2</v>
      </c>
      <c r="E885">
        <f t="shared" ca="1" si="88"/>
        <v>0</v>
      </c>
      <c r="F885">
        <f t="shared" ca="1" si="89"/>
        <v>31</v>
      </c>
      <c r="G885">
        <f t="shared" ca="1" si="90"/>
        <v>32</v>
      </c>
      <c r="M885">
        <v>429</v>
      </c>
      <c r="N885">
        <v>14.952999999999999</v>
      </c>
    </row>
    <row r="886" spans="1:14">
      <c r="A886" s="54">
        <f>formulas!O973</f>
        <v>0</v>
      </c>
      <c r="B886" s="33">
        <f t="shared" ca="1" si="86"/>
        <v>32</v>
      </c>
      <c r="C886">
        <f t="shared" si="87"/>
        <v>486</v>
      </c>
      <c r="D886">
        <f t="shared" ca="1" si="85"/>
        <v>-3.3000000000000002E-2</v>
      </c>
      <c r="E886">
        <f t="shared" ca="1" si="88"/>
        <v>0</v>
      </c>
      <c r="F886">
        <f t="shared" ca="1" si="89"/>
        <v>31</v>
      </c>
      <c r="G886">
        <f t="shared" ca="1" si="90"/>
        <v>32</v>
      </c>
      <c r="M886">
        <v>430</v>
      </c>
      <c r="N886">
        <v>14.994999999999999</v>
      </c>
    </row>
    <row r="887" spans="1:14">
      <c r="A887" s="54">
        <f>formulas!O974</f>
        <v>0</v>
      </c>
      <c r="B887" s="33">
        <f t="shared" ca="1" si="86"/>
        <v>32</v>
      </c>
      <c r="C887">
        <f t="shared" si="87"/>
        <v>486</v>
      </c>
      <c r="D887">
        <f t="shared" ca="1" si="85"/>
        <v>-3.3000000000000002E-2</v>
      </c>
      <c r="E887">
        <f t="shared" ca="1" si="88"/>
        <v>0</v>
      </c>
      <c r="F887">
        <f t="shared" ca="1" si="89"/>
        <v>31</v>
      </c>
      <c r="G887">
        <f t="shared" ca="1" si="90"/>
        <v>32</v>
      </c>
      <c r="M887">
        <v>431</v>
      </c>
      <c r="N887">
        <v>15.037000000000001</v>
      </c>
    </row>
    <row r="888" spans="1:14">
      <c r="A888" s="54">
        <f>formulas!O975</f>
        <v>0</v>
      </c>
      <c r="B888" s="33">
        <f t="shared" ca="1" si="86"/>
        <v>32</v>
      </c>
      <c r="C888">
        <f t="shared" si="87"/>
        <v>486</v>
      </c>
      <c r="D888">
        <f t="shared" ca="1" si="85"/>
        <v>-3.3000000000000002E-2</v>
      </c>
      <c r="E888">
        <f t="shared" ca="1" si="88"/>
        <v>0</v>
      </c>
      <c r="F888">
        <f t="shared" ca="1" si="89"/>
        <v>31</v>
      </c>
      <c r="G888">
        <f t="shared" ca="1" si="90"/>
        <v>32</v>
      </c>
      <c r="M888">
        <v>432</v>
      </c>
      <c r="N888">
        <v>15.077999999999999</v>
      </c>
    </row>
    <row r="889" spans="1:14">
      <c r="A889" s="54">
        <f>formulas!O976</f>
        <v>0</v>
      </c>
      <c r="B889" s="33">
        <f t="shared" ca="1" si="86"/>
        <v>32</v>
      </c>
      <c r="C889">
        <f t="shared" si="87"/>
        <v>486</v>
      </c>
      <c r="D889">
        <f t="shared" ca="1" si="85"/>
        <v>-3.3000000000000002E-2</v>
      </c>
      <c r="E889">
        <f t="shared" ca="1" si="88"/>
        <v>0</v>
      </c>
      <c r="F889">
        <f t="shared" ca="1" si="89"/>
        <v>31</v>
      </c>
      <c r="G889">
        <f t="shared" ca="1" si="90"/>
        <v>32</v>
      </c>
      <c r="M889">
        <v>433</v>
      </c>
      <c r="N889">
        <v>15.12</v>
      </c>
    </row>
    <row r="890" spans="1:14">
      <c r="A890" s="54">
        <f>formulas!O977</f>
        <v>0</v>
      </c>
      <c r="B890" s="33">
        <f t="shared" ca="1" si="86"/>
        <v>32</v>
      </c>
      <c r="C890">
        <f t="shared" si="87"/>
        <v>486</v>
      </c>
      <c r="D890">
        <f t="shared" ca="1" si="85"/>
        <v>-3.3000000000000002E-2</v>
      </c>
      <c r="E890">
        <f t="shared" ca="1" si="88"/>
        <v>0</v>
      </c>
      <c r="F890">
        <f t="shared" ca="1" si="89"/>
        <v>31</v>
      </c>
      <c r="G890">
        <f t="shared" ca="1" si="90"/>
        <v>32</v>
      </c>
      <c r="M890">
        <v>434</v>
      </c>
      <c r="N890">
        <v>15.162000000000001</v>
      </c>
    </row>
    <row r="891" spans="1:14">
      <c r="A891" s="54">
        <f>formulas!O978</f>
        <v>0</v>
      </c>
      <c r="B891" s="33">
        <f t="shared" ca="1" si="86"/>
        <v>32</v>
      </c>
      <c r="C891">
        <f t="shared" si="87"/>
        <v>486</v>
      </c>
      <c r="D891">
        <f t="shared" ca="1" si="85"/>
        <v>-3.3000000000000002E-2</v>
      </c>
      <c r="E891">
        <f t="shared" ca="1" si="88"/>
        <v>0</v>
      </c>
      <c r="F891">
        <f t="shared" ca="1" si="89"/>
        <v>31</v>
      </c>
      <c r="G891">
        <f t="shared" ca="1" si="90"/>
        <v>32</v>
      </c>
      <c r="M891">
        <v>435</v>
      </c>
      <c r="N891">
        <v>15.204000000000001</v>
      </c>
    </row>
    <row r="892" spans="1:14">
      <c r="A892" s="54">
        <f>formulas!O979</f>
        <v>0</v>
      </c>
      <c r="B892" s="33">
        <f t="shared" ca="1" si="86"/>
        <v>32</v>
      </c>
      <c r="C892">
        <f t="shared" si="87"/>
        <v>486</v>
      </c>
      <c r="D892">
        <f t="shared" ca="1" si="85"/>
        <v>-3.3000000000000002E-2</v>
      </c>
      <c r="E892">
        <f t="shared" ca="1" si="88"/>
        <v>0</v>
      </c>
      <c r="F892">
        <f t="shared" ca="1" si="89"/>
        <v>31</v>
      </c>
      <c r="G892">
        <f t="shared" ca="1" si="90"/>
        <v>32</v>
      </c>
      <c r="M892">
        <v>436</v>
      </c>
      <c r="N892">
        <v>15.244999999999999</v>
      </c>
    </row>
    <row r="893" spans="1:14">
      <c r="A893" s="54">
        <f>formulas!O980</f>
        <v>0</v>
      </c>
      <c r="B893" s="33">
        <f t="shared" ca="1" si="86"/>
        <v>32</v>
      </c>
      <c r="C893">
        <f t="shared" si="87"/>
        <v>486</v>
      </c>
      <c r="D893">
        <f t="shared" ca="1" si="85"/>
        <v>-3.3000000000000002E-2</v>
      </c>
      <c r="E893">
        <f t="shared" ca="1" si="88"/>
        <v>0</v>
      </c>
      <c r="F893">
        <f t="shared" ca="1" si="89"/>
        <v>31</v>
      </c>
      <c r="G893">
        <f t="shared" ca="1" si="90"/>
        <v>32</v>
      </c>
      <c r="M893">
        <v>437</v>
      </c>
      <c r="N893">
        <v>15.287000000000001</v>
      </c>
    </row>
    <row r="894" spans="1:14">
      <c r="A894" s="54">
        <f>formulas!O981</f>
        <v>0</v>
      </c>
      <c r="B894" s="33">
        <f t="shared" ca="1" si="86"/>
        <v>32</v>
      </c>
      <c r="C894">
        <f t="shared" si="87"/>
        <v>486</v>
      </c>
      <c r="D894">
        <f t="shared" ca="1" si="85"/>
        <v>-3.3000000000000002E-2</v>
      </c>
      <c r="E894">
        <f t="shared" ca="1" si="88"/>
        <v>0</v>
      </c>
      <c r="F894">
        <f t="shared" ca="1" si="89"/>
        <v>31</v>
      </c>
      <c r="G894">
        <f t="shared" ca="1" si="90"/>
        <v>32</v>
      </c>
      <c r="M894">
        <v>438</v>
      </c>
      <c r="N894">
        <v>15.329000000000001</v>
      </c>
    </row>
    <row r="895" spans="1:14">
      <c r="A895" s="54">
        <f>formulas!O982</f>
        <v>0</v>
      </c>
      <c r="B895" s="33">
        <f t="shared" ca="1" si="86"/>
        <v>32</v>
      </c>
      <c r="C895">
        <f t="shared" si="87"/>
        <v>486</v>
      </c>
      <c r="D895">
        <f t="shared" ca="1" si="85"/>
        <v>-3.3000000000000002E-2</v>
      </c>
      <c r="E895">
        <f t="shared" ca="1" si="88"/>
        <v>0</v>
      </c>
      <c r="F895">
        <f t="shared" ca="1" si="89"/>
        <v>31</v>
      </c>
      <c r="G895">
        <f t="shared" ca="1" si="90"/>
        <v>32</v>
      </c>
      <c r="M895">
        <v>439</v>
      </c>
      <c r="N895">
        <v>15.371</v>
      </c>
    </row>
    <row r="896" spans="1:14">
      <c r="A896" s="54">
        <f>formulas!O983</f>
        <v>0</v>
      </c>
      <c r="B896" s="33">
        <f t="shared" ca="1" si="86"/>
        <v>32</v>
      </c>
      <c r="C896">
        <f t="shared" si="87"/>
        <v>486</v>
      </c>
      <c r="D896">
        <f t="shared" ca="1" si="85"/>
        <v>-3.3000000000000002E-2</v>
      </c>
      <c r="E896">
        <f t="shared" ca="1" si="88"/>
        <v>0</v>
      </c>
      <c r="F896">
        <f t="shared" ca="1" si="89"/>
        <v>31</v>
      </c>
      <c r="G896">
        <f t="shared" ca="1" si="90"/>
        <v>32</v>
      </c>
      <c r="M896">
        <v>440</v>
      </c>
      <c r="N896">
        <v>15.413</v>
      </c>
    </row>
    <row r="897" spans="1:14">
      <c r="A897" s="54">
        <f>formulas!O984</f>
        <v>0</v>
      </c>
      <c r="B897" s="33">
        <f t="shared" ca="1" si="86"/>
        <v>32</v>
      </c>
      <c r="C897">
        <f t="shared" si="87"/>
        <v>486</v>
      </c>
      <c r="D897">
        <f t="shared" ca="1" si="85"/>
        <v>-3.3000000000000002E-2</v>
      </c>
      <c r="E897">
        <f t="shared" ca="1" si="88"/>
        <v>0</v>
      </c>
      <c r="F897">
        <f t="shared" ca="1" si="89"/>
        <v>31</v>
      </c>
      <c r="G897">
        <f t="shared" ca="1" si="90"/>
        <v>32</v>
      </c>
      <c r="M897">
        <v>441</v>
      </c>
      <c r="N897">
        <v>15.454000000000001</v>
      </c>
    </row>
    <row r="898" spans="1:14">
      <c r="A898" s="54">
        <f>formulas!O985</f>
        <v>0</v>
      </c>
      <c r="B898" s="33">
        <f t="shared" ca="1" si="86"/>
        <v>32</v>
      </c>
      <c r="C898">
        <f t="shared" si="87"/>
        <v>486</v>
      </c>
      <c r="D898">
        <f t="shared" ca="1" si="85"/>
        <v>-3.3000000000000002E-2</v>
      </c>
      <c r="E898">
        <f t="shared" ca="1" si="88"/>
        <v>0</v>
      </c>
      <c r="F898">
        <f t="shared" ca="1" si="89"/>
        <v>31</v>
      </c>
      <c r="G898">
        <f t="shared" ca="1" si="90"/>
        <v>32</v>
      </c>
      <c r="M898">
        <v>442</v>
      </c>
      <c r="N898">
        <v>15.496</v>
      </c>
    </row>
    <row r="899" spans="1:14">
      <c r="A899" s="54">
        <f>formulas!O986</f>
        <v>0</v>
      </c>
      <c r="B899" s="33">
        <f t="shared" ca="1" si="86"/>
        <v>32</v>
      </c>
      <c r="C899">
        <f t="shared" si="87"/>
        <v>486</v>
      </c>
      <c r="D899">
        <f t="shared" ref="D899:D962" ca="1" si="91">INDIRECT(ADDRESS(C899+1,14))</f>
        <v>-3.3000000000000002E-2</v>
      </c>
      <c r="E899">
        <f t="shared" ca="1" si="88"/>
        <v>0</v>
      </c>
      <c r="F899">
        <f t="shared" ca="1" si="89"/>
        <v>31</v>
      </c>
      <c r="G899">
        <f t="shared" ca="1" si="90"/>
        <v>32</v>
      </c>
      <c r="M899">
        <v>443</v>
      </c>
      <c r="N899">
        <v>15.538</v>
      </c>
    </row>
    <row r="900" spans="1:14">
      <c r="A900" s="54">
        <f>formulas!O987</f>
        <v>0</v>
      </c>
      <c r="B900" s="33">
        <f t="shared" ca="1" si="86"/>
        <v>32</v>
      </c>
      <c r="C900">
        <f t="shared" si="87"/>
        <v>486</v>
      </c>
      <c r="D900">
        <f t="shared" ca="1" si="91"/>
        <v>-3.3000000000000002E-2</v>
      </c>
      <c r="E900">
        <f t="shared" ca="1" si="88"/>
        <v>0</v>
      </c>
      <c r="F900">
        <f t="shared" ca="1" si="89"/>
        <v>31</v>
      </c>
      <c r="G900">
        <f t="shared" ca="1" si="90"/>
        <v>32</v>
      </c>
      <c r="M900">
        <v>444</v>
      </c>
      <c r="N900">
        <v>15.58</v>
      </c>
    </row>
    <row r="901" spans="1:14">
      <c r="A901" s="54">
        <f>formulas!O988</f>
        <v>0</v>
      </c>
      <c r="B901" s="33">
        <f t="shared" ca="1" si="86"/>
        <v>32</v>
      </c>
      <c r="C901">
        <f t="shared" si="87"/>
        <v>486</v>
      </c>
      <c r="D901">
        <f t="shared" ca="1" si="91"/>
        <v>-3.3000000000000002E-2</v>
      </c>
      <c r="E901">
        <f t="shared" ca="1" si="88"/>
        <v>0</v>
      </c>
      <c r="F901">
        <f t="shared" ca="1" si="89"/>
        <v>31</v>
      </c>
      <c r="G901">
        <f t="shared" ca="1" si="90"/>
        <v>32</v>
      </c>
      <c r="M901">
        <v>445</v>
      </c>
      <c r="N901">
        <v>15.622</v>
      </c>
    </row>
    <row r="902" spans="1:14">
      <c r="A902" s="54">
        <f>formulas!O989</f>
        <v>0</v>
      </c>
      <c r="B902" s="33">
        <f t="shared" ca="1" si="86"/>
        <v>32</v>
      </c>
      <c r="C902">
        <f t="shared" si="87"/>
        <v>486</v>
      </c>
      <c r="D902">
        <f t="shared" ca="1" si="91"/>
        <v>-3.3000000000000002E-2</v>
      </c>
      <c r="E902">
        <f t="shared" ca="1" si="88"/>
        <v>0</v>
      </c>
      <c r="F902">
        <f t="shared" ca="1" si="89"/>
        <v>31</v>
      </c>
      <c r="G902">
        <f t="shared" ca="1" si="90"/>
        <v>32</v>
      </c>
      <c r="M902">
        <v>446</v>
      </c>
      <c r="N902">
        <v>15.664</v>
      </c>
    </row>
    <row r="903" spans="1:14">
      <c r="A903" s="54">
        <f>formulas!O990</f>
        <v>0</v>
      </c>
      <c r="B903" s="33">
        <f t="shared" ca="1" si="86"/>
        <v>32</v>
      </c>
      <c r="C903">
        <f t="shared" si="87"/>
        <v>486</v>
      </c>
      <c r="D903">
        <f t="shared" ca="1" si="91"/>
        <v>-3.3000000000000002E-2</v>
      </c>
      <c r="E903">
        <f t="shared" ca="1" si="88"/>
        <v>0</v>
      </c>
      <c r="F903">
        <f t="shared" ca="1" si="89"/>
        <v>31</v>
      </c>
      <c r="G903">
        <f t="shared" ca="1" si="90"/>
        <v>32</v>
      </c>
      <c r="M903">
        <v>447</v>
      </c>
      <c r="N903">
        <v>15.706</v>
      </c>
    </row>
    <row r="904" spans="1:14">
      <c r="A904" s="54">
        <f>formulas!O991</f>
        <v>0</v>
      </c>
      <c r="B904" s="33">
        <f t="shared" ca="1" si="86"/>
        <v>32</v>
      </c>
      <c r="C904">
        <f t="shared" si="87"/>
        <v>486</v>
      </c>
      <c r="D904">
        <f t="shared" ca="1" si="91"/>
        <v>-3.3000000000000002E-2</v>
      </c>
      <c r="E904">
        <f t="shared" ca="1" si="88"/>
        <v>0</v>
      </c>
      <c r="F904">
        <f t="shared" ca="1" si="89"/>
        <v>31</v>
      </c>
      <c r="G904">
        <f t="shared" ca="1" si="90"/>
        <v>32</v>
      </c>
      <c r="M904">
        <v>448</v>
      </c>
      <c r="N904">
        <v>15.747999999999999</v>
      </c>
    </row>
    <row r="905" spans="1:14">
      <c r="A905" s="54">
        <f>formulas!O992</f>
        <v>0</v>
      </c>
      <c r="B905" s="33">
        <f t="shared" ca="1" si="86"/>
        <v>32</v>
      </c>
      <c r="C905">
        <f t="shared" si="87"/>
        <v>486</v>
      </c>
      <c r="D905">
        <f t="shared" ca="1" si="91"/>
        <v>-3.3000000000000002E-2</v>
      </c>
      <c r="E905">
        <f t="shared" ca="1" si="88"/>
        <v>0</v>
      </c>
      <c r="F905">
        <f t="shared" ca="1" si="89"/>
        <v>31</v>
      </c>
      <c r="G905">
        <f t="shared" ca="1" si="90"/>
        <v>32</v>
      </c>
      <c r="M905">
        <v>449</v>
      </c>
      <c r="N905">
        <v>15.79</v>
      </c>
    </row>
    <row r="906" spans="1:14">
      <c r="A906" s="54">
        <f>formulas!O993</f>
        <v>0</v>
      </c>
      <c r="B906" s="33">
        <f t="shared" ca="1" si="86"/>
        <v>32</v>
      </c>
      <c r="C906">
        <f t="shared" si="87"/>
        <v>486</v>
      </c>
      <c r="D906">
        <f t="shared" ca="1" si="91"/>
        <v>-3.3000000000000002E-2</v>
      </c>
      <c r="E906">
        <f t="shared" ca="1" si="88"/>
        <v>0</v>
      </c>
      <c r="F906">
        <f t="shared" ca="1" si="89"/>
        <v>31</v>
      </c>
      <c r="G906">
        <f t="shared" ca="1" si="90"/>
        <v>32</v>
      </c>
      <c r="M906">
        <v>450</v>
      </c>
      <c r="N906">
        <v>15.831</v>
      </c>
    </row>
    <row r="907" spans="1:14">
      <c r="A907" s="54">
        <f>formulas!O994</f>
        <v>0</v>
      </c>
      <c r="B907" s="33">
        <f t="shared" ca="1" si="86"/>
        <v>32</v>
      </c>
      <c r="C907">
        <f t="shared" si="87"/>
        <v>486</v>
      </c>
      <c r="D907">
        <f t="shared" ca="1" si="91"/>
        <v>-3.3000000000000002E-2</v>
      </c>
      <c r="E907">
        <f t="shared" ca="1" si="88"/>
        <v>0</v>
      </c>
      <c r="F907">
        <f t="shared" ca="1" si="89"/>
        <v>31</v>
      </c>
      <c r="G907">
        <f t="shared" ca="1" si="90"/>
        <v>32</v>
      </c>
      <c r="M907">
        <v>451</v>
      </c>
      <c r="N907">
        <v>15.872999999999999</v>
      </c>
    </row>
    <row r="908" spans="1:14">
      <c r="A908" s="54">
        <f>formulas!O995</f>
        <v>0</v>
      </c>
      <c r="B908" s="33">
        <f t="shared" ca="1" si="86"/>
        <v>32</v>
      </c>
      <c r="C908">
        <f t="shared" si="87"/>
        <v>486</v>
      </c>
      <c r="D908">
        <f t="shared" ca="1" si="91"/>
        <v>-3.3000000000000002E-2</v>
      </c>
      <c r="E908">
        <f t="shared" ca="1" si="88"/>
        <v>0</v>
      </c>
      <c r="F908">
        <f t="shared" ca="1" si="89"/>
        <v>31</v>
      </c>
      <c r="G908">
        <f t="shared" ca="1" si="90"/>
        <v>32</v>
      </c>
      <c r="M908">
        <v>452</v>
      </c>
      <c r="N908">
        <v>15.914999999999999</v>
      </c>
    </row>
    <row r="909" spans="1:14">
      <c r="A909" s="54">
        <f>formulas!O996</f>
        <v>0</v>
      </c>
      <c r="B909" s="33">
        <f t="shared" ca="1" si="86"/>
        <v>32</v>
      </c>
      <c r="C909">
        <f t="shared" si="87"/>
        <v>486</v>
      </c>
      <c r="D909">
        <f t="shared" ca="1" si="91"/>
        <v>-3.3000000000000002E-2</v>
      </c>
      <c r="E909">
        <f t="shared" ca="1" si="88"/>
        <v>0</v>
      </c>
      <c r="F909">
        <f t="shared" ca="1" si="89"/>
        <v>31</v>
      </c>
      <c r="G909">
        <f t="shared" ca="1" si="90"/>
        <v>32</v>
      </c>
      <c r="M909">
        <v>453</v>
      </c>
      <c r="N909">
        <v>15.957000000000001</v>
      </c>
    </row>
    <row r="910" spans="1:14">
      <c r="A910" s="54">
        <f>formulas!O997</f>
        <v>0</v>
      </c>
      <c r="B910" s="33">
        <f t="shared" ca="1" si="86"/>
        <v>32</v>
      </c>
      <c r="C910">
        <f t="shared" si="87"/>
        <v>486</v>
      </c>
      <c r="D910">
        <f t="shared" ca="1" si="91"/>
        <v>-3.3000000000000002E-2</v>
      </c>
      <c r="E910">
        <f t="shared" ca="1" si="88"/>
        <v>0</v>
      </c>
      <c r="F910">
        <f t="shared" ca="1" si="89"/>
        <v>31</v>
      </c>
      <c r="G910">
        <f t="shared" ca="1" si="90"/>
        <v>32</v>
      </c>
      <c r="M910">
        <v>454</v>
      </c>
      <c r="N910">
        <v>15.999000000000001</v>
      </c>
    </row>
    <row r="911" spans="1:14">
      <c r="A911" s="54">
        <f>formulas!O998</f>
        <v>0</v>
      </c>
      <c r="B911" s="33">
        <f t="shared" ca="1" si="86"/>
        <v>32</v>
      </c>
      <c r="C911">
        <f t="shared" si="87"/>
        <v>486</v>
      </c>
      <c r="D911">
        <f t="shared" ca="1" si="91"/>
        <v>-3.3000000000000002E-2</v>
      </c>
      <c r="E911">
        <f t="shared" ca="1" si="88"/>
        <v>0</v>
      </c>
      <c r="F911">
        <f t="shared" ca="1" si="89"/>
        <v>31</v>
      </c>
      <c r="G911">
        <f t="shared" ca="1" si="90"/>
        <v>32</v>
      </c>
      <c r="M911">
        <v>455</v>
      </c>
      <c r="N911">
        <v>16.041</v>
      </c>
    </row>
    <row r="912" spans="1:14">
      <c r="A912" s="54">
        <f>formulas!O999</f>
        <v>0</v>
      </c>
      <c r="B912" s="33">
        <f t="shared" ca="1" si="86"/>
        <v>32</v>
      </c>
      <c r="C912">
        <f t="shared" si="87"/>
        <v>486</v>
      </c>
      <c r="D912">
        <f t="shared" ca="1" si="91"/>
        <v>-3.3000000000000002E-2</v>
      </c>
      <c r="E912">
        <f t="shared" ca="1" si="88"/>
        <v>0</v>
      </c>
      <c r="F912">
        <f t="shared" ca="1" si="89"/>
        <v>31</v>
      </c>
      <c r="G912">
        <f t="shared" ca="1" si="90"/>
        <v>32</v>
      </c>
      <c r="M912">
        <v>456</v>
      </c>
      <c r="N912">
        <v>16.082999999999998</v>
      </c>
    </row>
    <row r="913" spans="1:14">
      <c r="A913" s="54">
        <f>formulas!O1000</f>
        <v>0</v>
      </c>
      <c r="B913" s="33">
        <f t="shared" ca="1" si="86"/>
        <v>32</v>
      </c>
      <c r="C913">
        <f t="shared" si="87"/>
        <v>486</v>
      </c>
      <c r="D913">
        <f t="shared" ca="1" si="91"/>
        <v>-3.3000000000000002E-2</v>
      </c>
      <c r="E913">
        <f t="shared" ca="1" si="88"/>
        <v>0</v>
      </c>
      <c r="F913">
        <f t="shared" ca="1" si="89"/>
        <v>31</v>
      </c>
      <c r="G913">
        <f t="shared" ca="1" si="90"/>
        <v>32</v>
      </c>
      <c r="M913">
        <v>457</v>
      </c>
      <c r="N913">
        <v>16.125</v>
      </c>
    </row>
    <row r="914" spans="1:14">
      <c r="A914" s="54">
        <f>formulas!O1001</f>
        <v>0</v>
      </c>
      <c r="B914" s="33">
        <f t="shared" ca="1" si="86"/>
        <v>32</v>
      </c>
      <c r="C914">
        <f t="shared" si="87"/>
        <v>486</v>
      </c>
      <c r="D914">
        <f t="shared" ca="1" si="91"/>
        <v>-3.3000000000000002E-2</v>
      </c>
      <c r="E914">
        <f t="shared" ca="1" si="88"/>
        <v>0</v>
      </c>
      <c r="F914">
        <f t="shared" ca="1" si="89"/>
        <v>31</v>
      </c>
      <c r="G914">
        <f t="shared" ca="1" si="90"/>
        <v>32</v>
      </c>
      <c r="M914">
        <v>458</v>
      </c>
      <c r="N914">
        <v>16.167999999999999</v>
      </c>
    </row>
    <row r="915" spans="1:14">
      <c r="A915" s="54">
        <f>formulas!O1002</f>
        <v>0</v>
      </c>
      <c r="B915" s="33">
        <f t="shared" ca="1" si="86"/>
        <v>32</v>
      </c>
      <c r="C915">
        <f t="shared" si="87"/>
        <v>486</v>
      </c>
      <c r="D915">
        <f t="shared" ca="1" si="91"/>
        <v>-3.3000000000000002E-2</v>
      </c>
      <c r="E915">
        <f t="shared" ca="1" si="88"/>
        <v>0</v>
      </c>
      <c r="F915">
        <f t="shared" ca="1" si="89"/>
        <v>31</v>
      </c>
      <c r="G915">
        <f t="shared" ca="1" si="90"/>
        <v>32</v>
      </c>
      <c r="M915">
        <v>459</v>
      </c>
      <c r="N915">
        <v>16.21</v>
      </c>
    </row>
    <row r="916" spans="1:14">
      <c r="A916" s="54">
        <f>formulas!O1003</f>
        <v>0</v>
      </c>
      <c r="B916" s="33">
        <f t="shared" ca="1" si="86"/>
        <v>32</v>
      </c>
      <c r="C916">
        <f t="shared" si="87"/>
        <v>486</v>
      </c>
      <c r="D916">
        <f t="shared" ca="1" si="91"/>
        <v>-3.3000000000000002E-2</v>
      </c>
      <c r="E916">
        <f t="shared" ca="1" si="88"/>
        <v>0</v>
      </c>
      <c r="F916">
        <f t="shared" ca="1" si="89"/>
        <v>31</v>
      </c>
      <c r="G916">
        <f t="shared" ca="1" si="90"/>
        <v>32</v>
      </c>
      <c r="M916">
        <v>460</v>
      </c>
      <c r="N916">
        <v>16.251999999999999</v>
      </c>
    </row>
    <row r="917" spans="1:14">
      <c r="A917" s="54">
        <f>formulas!O1004</f>
        <v>0</v>
      </c>
      <c r="B917" s="33">
        <f t="shared" ca="1" si="86"/>
        <v>32</v>
      </c>
      <c r="C917">
        <f t="shared" si="87"/>
        <v>486</v>
      </c>
      <c r="D917">
        <f t="shared" ca="1" si="91"/>
        <v>-3.3000000000000002E-2</v>
      </c>
      <c r="E917">
        <f t="shared" ca="1" si="88"/>
        <v>0</v>
      </c>
      <c r="F917">
        <f t="shared" ca="1" si="89"/>
        <v>31</v>
      </c>
      <c r="G917">
        <f t="shared" ca="1" si="90"/>
        <v>32</v>
      </c>
      <c r="M917">
        <v>461</v>
      </c>
      <c r="N917">
        <v>16.294</v>
      </c>
    </row>
    <row r="918" spans="1:14">
      <c r="A918" s="54">
        <f>formulas!O1005</f>
        <v>0</v>
      </c>
      <c r="B918" s="33">
        <f t="shared" ca="1" si="86"/>
        <v>32</v>
      </c>
      <c r="C918">
        <f t="shared" si="87"/>
        <v>486</v>
      </c>
      <c r="D918">
        <f t="shared" ca="1" si="91"/>
        <v>-3.3000000000000002E-2</v>
      </c>
      <c r="E918">
        <f t="shared" ca="1" si="88"/>
        <v>0</v>
      </c>
      <c r="F918">
        <f t="shared" ca="1" si="89"/>
        <v>31</v>
      </c>
      <c r="G918">
        <f t="shared" ca="1" si="90"/>
        <v>32</v>
      </c>
      <c r="M918">
        <v>462</v>
      </c>
      <c r="N918">
        <v>16.335999999999999</v>
      </c>
    </row>
    <row r="919" spans="1:14">
      <c r="A919" s="54">
        <f>formulas!O1006</f>
        <v>0</v>
      </c>
      <c r="B919" s="33">
        <f t="shared" ca="1" si="86"/>
        <v>32</v>
      </c>
      <c r="C919">
        <f t="shared" si="87"/>
        <v>486</v>
      </c>
      <c r="D919">
        <f t="shared" ca="1" si="91"/>
        <v>-3.3000000000000002E-2</v>
      </c>
      <c r="E919">
        <f t="shared" ca="1" si="88"/>
        <v>0</v>
      </c>
      <c r="F919">
        <f t="shared" ca="1" si="89"/>
        <v>31</v>
      </c>
      <c r="G919">
        <f t="shared" ca="1" si="90"/>
        <v>32</v>
      </c>
      <c r="M919">
        <v>463</v>
      </c>
      <c r="N919">
        <v>16.378</v>
      </c>
    </row>
    <row r="920" spans="1:14">
      <c r="A920" s="54">
        <f>formulas!O1007</f>
        <v>0</v>
      </c>
      <c r="B920" s="33">
        <f t="shared" ca="1" si="86"/>
        <v>32</v>
      </c>
      <c r="C920">
        <f t="shared" si="87"/>
        <v>486</v>
      </c>
      <c r="D920">
        <f t="shared" ca="1" si="91"/>
        <v>-3.3000000000000002E-2</v>
      </c>
      <c r="E920">
        <f t="shared" ca="1" si="88"/>
        <v>0</v>
      </c>
      <c r="F920">
        <f t="shared" ca="1" si="89"/>
        <v>31</v>
      </c>
      <c r="G920">
        <f t="shared" ca="1" si="90"/>
        <v>32</v>
      </c>
      <c r="M920">
        <v>464</v>
      </c>
      <c r="N920">
        <v>16.420000000000002</v>
      </c>
    </row>
    <row r="921" spans="1:14">
      <c r="A921" s="54">
        <f>formulas!O1008</f>
        <v>0</v>
      </c>
      <c r="B921" s="33">
        <f t="shared" ca="1" si="86"/>
        <v>32</v>
      </c>
      <c r="C921">
        <f t="shared" si="87"/>
        <v>486</v>
      </c>
      <c r="D921">
        <f t="shared" ca="1" si="91"/>
        <v>-3.3000000000000002E-2</v>
      </c>
      <c r="E921">
        <f t="shared" ca="1" si="88"/>
        <v>0</v>
      </c>
      <c r="F921">
        <f t="shared" ca="1" si="89"/>
        <v>31</v>
      </c>
      <c r="G921">
        <f t="shared" ca="1" si="90"/>
        <v>32</v>
      </c>
      <c r="M921">
        <v>465</v>
      </c>
      <c r="N921">
        <v>16.462</v>
      </c>
    </row>
    <row r="922" spans="1:14">
      <c r="A922" s="54">
        <f>formulas!O1009</f>
        <v>0</v>
      </c>
      <c r="B922" s="33">
        <f t="shared" ca="1" si="86"/>
        <v>32</v>
      </c>
      <c r="C922">
        <f t="shared" si="87"/>
        <v>486</v>
      </c>
      <c r="D922">
        <f t="shared" ca="1" si="91"/>
        <v>-3.3000000000000002E-2</v>
      </c>
      <c r="E922">
        <f t="shared" ca="1" si="88"/>
        <v>0</v>
      </c>
      <c r="F922">
        <f t="shared" ca="1" si="89"/>
        <v>31</v>
      </c>
      <c r="G922">
        <f t="shared" ca="1" si="90"/>
        <v>32</v>
      </c>
      <c r="M922">
        <v>466</v>
      </c>
      <c r="N922">
        <v>16.504000000000001</v>
      </c>
    </row>
    <row r="923" spans="1:14">
      <c r="A923" s="54">
        <f>formulas!O1010</f>
        <v>0</v>
      </c>
      <c r="B923" s="33">
        <f t="shared" ca="1" si="86"/>
        <v>32</v>
      </c>
      <c r="C923">
        <f t="shared" si="87"/>
        <v>486</v>
      </c>
      <c r="D923">
        <f t="shared" ca="1" si="91"/>
        <v>-3.3000000000000002E-2</v>
      </c>
      <c r="E923">
        <f t="shared" ca="1" si="88"/>
        <v>0</v>
      </c>
      <c r="F923">
        <f t="shared" ca="1" si="89"/>
        <v>31</v>
      </c>
      <c r="G923">
        <f t="shared" ca="1" si="90"/>
        <v>32</v>
      </c>
      <c r="M923">
        <v>467</v>
      </c>
      <c r="N923">
        <v>16.547000000000001</v>
      </c>
    </row>
    <row r="924" spans="1:14">
      <c r="A924" s="54">
        <f>formulas!O1011</f>
        <v>0</v>
      </c>
      <c r="B924" s="33">
        <f t="shared" ca="1" si="86"/>
        <v>32</v>
      </c>
      <c r="C924">
        <f t="shared" si="87"/>
        <v>486</v>
      </c>
      <c r="D924">
        <f t="shared" ca="1" si="91"/>
        <v>-3.3000000000000002E-2</v>
      </c>
      <c r="E924">
        <f t="shared" ca="1" si="88"/>
        <v>0</v>
      </c>
      <c r="F924">
        <f t="shared" ca="1" si="89"/>
        <v>31</v>
      </c>
      <c r="G924">
        <f t="shared" ca="1" si="90"/>
        <v>32</v>
      </c>
      <c r="M924">
        <v>468</v>
      </c>
      <c r="N924">
        <v>16.588999999999999</v>
      </c>
    </row>
    <row r="925" spans="1:14">
      <c r="A925" s="54">
        <f>formulas!O1012</f>
        <v>0</v>
      </c>
      <c r="B925" s="33">
        <f t="shared" ca="1" si="86"/>
        <v>32</v>
      </c>
      <c r="C925">
        <f t="shared" si="87"/>
        <v>486</v>
      </c>
      <c r="D925">
        <f t="shared" ca="1" si="91"/>
        <v>-3.3000000000000002E-2</v>
      </c>
      <c r="E925">
        <f t="shared" ca="1" si="88"/>
        <v>0</v>
      </c>
      <c r="F925">
        <f t="shared" ca="1" si="89"/>
        <v>31</v>
      </c>
      <c r="G925">
        <f t="shared" ca="1" si="90"/>
        <v>32</v>
      </c>
      <c r="M925">
        <v>469</v>
      </c>
      <c r="N925">
        <v>16.631</v>
      </c>
    </row>
    <row r="926" spans="1:14">
      <c r="A926" s="54">
        <f>formulas!O1013</f>
        <v>0</v>
      </c>
      <c r="B926" s="33">
        <f t="shared" ca="1" si="86"/>
        <v>32</v>
      </c>
      <c r="C926">
        <f t="shared" si="87"/>
        <v>486</v>
      </c>
      <c r="D926">
        <f t="shared" ca="1" si="91"/>
        <v>-3.3000000000000002E-2</v>
      </c>
      <c r="E926">
        <f t="shared" ca="1" si="88"/>
        <v>0</v>
      </c>
      <c r="F926">
        <f t="shared" ca="1" si="89"/>
        <v>31</v>
      </c>
      <c r="G926">
        <f t="shared" ca="1" si="90"/>
        <v>32</v>
      </c>
      <c r="M926">
        <v>470</v>
      </c>
      <c r="N926">
        <v>16.672999999999998</v>
      </c>
    </row>
    <row r="927" spans="1:14">
      <c r="A927" s="54">
        <f>formulas!O1014</f>
        <v>0</v>
      </c>
      <c r="B927" s="33">
        <f t="shared" ca="1" si="86"/>
        <v>32</v>
      </c>
      <c r="C927">
        <f t="shared" si="87"/>
        <v>486</v>
      </c>
      <c r="D927">
        <f t="shared" ca="1" si="91"/>
        <v>-3.3000000000000002E-2</v>
      </c>
      <c r="E927">
        <f t="shared" ca="1" si="88"/>
        <v>0</v>
      </c>
      <c r="F927">
        <f t="shared" ca="1" si="89"/>
        <v>31</v>
      </c>
      <c r="G927">
        <f t="shared" ca="1" si="90"/>
        <v>32</v>
      </c>
      <c r="M927">
        <v>471</v>
      </c>
      <c r="N927">
        <v>16.715</v>
      </c>
    </row>
    <row r="928" spans="1:14">
      <c r="A928" s="54">
        <f>formulas!O1015</f>
        <v>0</v>
      </c>
      <c r="B928" s="33">
        <f t="shared" ca="1" si="86"/>
        <v>32</v>
      </c>
      <c r="C928">
        <f t="shared" si="87"/>
        <v>486</v>
      </c>
      <c r="D928">
        <f t="shared" ca="1" si="91"/>
        <v>-3.3000000000000002E-2</v>
      </c>
      <c r="E928">
        <f t="shared" ca="1" si="88"/>
        <v>0</v>
      </c>
      <c r="F928">
        <f t="shared" ca="1" si="89"/>
        <v>31</v>
      </c>
      <c r="G928">
        <f t="shared" ca="1" si="90"/>
        <v>32</v>
      </c>
      <c r="M928">
        <v>472</v>
      </c>
      <c r="N928">
        <v>16.757999999999999</v>
      </c>
    </row>
    <row r="929" spans="1:14">
      <c r="A929" s="54">
        <f>formulas!O1016</f>
        <v>0</v>
      </c>
      <c r="B929" s="33">
        <f t="shared" ca="1" si="86"/>
        <v>32</v>
      </c>
      <c r="C929">
        <f t="shared" si="87"/>
        <v>486</v>
      </c>
      <c r="D929">
        <f t="shared" ca="1" si="91"/>
        <v>-3.3000000000000002E-2</v>
      </c>
      <c r="E929">
        <f t="shared" ca="1" si="88"/>
        <v>0</v>
      </c>
      <c r="F929">
        <f t="shared" ca="1" si="89"/>
        <v>31</v>
      </c>
      <c r="G929">
        <f t="shared" ca="1" si="90"/>
        <v>32</v>
      </c>
      <c r="M929">
        <v>473</v>
      </c>
      <c r="N929">
        <v>16.8</v>
      </c>
    </row>
    <row r="930" spans="1:14">
      <c r="A930" s="54">
        <f>formulas!O1017</f>
        <v>0</v>
      </c>
      <c r="B930" s="33">
        <f t="shared" ca="1" si="86"/>
        <v>32</v>
      </c>
      <c r="C930">
        <f t="shared" si="87"/>
        <v>486</v>
      </c>
      <c r="D930">
        <f t="shared" ca="1" si="91"/>
        <v>-3.3000000000000002E-2</v>
      </c>
      <c r="E930">
        <f t="shared" ca="1" si="88"/>
        <v>0</v>
      </c>
      <c r="F930">
        <f t="shared" ca="1" si="89"/>
        <v>31</v>
      </c>
      <c r="G930">
        <f t="shared" ca="1" si="90"/>
        <v>32</v>
      </c>
      <c r="M930">
        <v>474</v>
      </c>
      <c r="N930">
        <v>16.841999999999999</v>
      </c>
    </row>
    <row r="931" spans="1:14">
      <c r="A931" s="54">
        <f>formulas!O1018</f>
        <v>0</v>
      </c>
      <c r="B931" s="33">
        <f t="shared" ca="1" si="86"/>
        <v>32</v>
      </c>
      <c r="C931">
        <f t="shared" si="87"/>
        <v>486</v>
      </c>
      <c r="D931">
        <f t="shared" ca="1" si="91"/>
        <v>-3.3000000000000002E-2</v>
      </c>
      <c r="E931">
        <f t="shared" ca="1" si="88"/>
        <v>0</v>
      </c>
      <c r="F931">
        <f t="shared" ca="1" si="89"/>
        <v>31</v>
      </c>
      <c r="G931">
        <f t="shared" ca="1" si="90"/>
        <v>32</v>
      </c>
      <c r="M931">
        <v>475</v>
      </c>
      <c r="N931">
        <v>16.884</v>
      </c>
    </row>
    <row r="932" spans="1:14">
      <c r="A932" s="54">
        <f>formulas!O1019</f>
        <v>0</v>
      </c>
      <c r="B932" s="33">
        <f t="shared" ca="1" si="86"/>
        <v>32</v>
      </c>
      <c r="C932">
        <f t="shared" si="87"/>
        <v>486</v>
      </c>
      <c r="D932">
        <f t="shared" ca="1" si="91"/>
        <v>-3.3000000000000002E-2</v>
      </c>
      <c r="E932">
        <f t="shared" ca="1" si="88"/>
        <v>0</v>
      </c>
      <c r="F932">
        <f t="shared" ca="1" si="89"/>
        <v>31</v>
      </c>
      <c r="G932">
        <f t="shared" ca="1" si="90"/>
        <v>32</v>
      </c>
      <c r="M932">
        <v>476</v>
      </c>
      <c r="N932">
        <v>16.927</v>
      </c>
    </row>
    <row r="933" spans="1:14">
      <c r="A933" s="54">
        <f>formulas!O1020</f>
        <v>0</v>
      </c>
      <c r="B933" s="33">
        <f t="shared" ca="1" si="86"/>
        <v>32</v>
      </c>
      <c r="C933">
        <f t="shared" si="87"/>
        <v>486</v>
      </c>
      <c r="D933">
        <f t="shared" ca="1" si="91"/>
        <v>-3.3000000000000002E-2</v>
      </c>
      <c r="E933">
        <f t="shared" ca="1" si="88"/>
        <v>0</v>
      </c>
      <c r="F933">
        <f t="shared" ca="1" si="89"/>
        <v>31</v>
      </c>
      <c r="G933">
        <f t="shared" ca="1" si="90"/>
        <v>32</v>
      </c>
      <c r="M933">
        <v>477</v>
      </c>
      <c r="N933">
        <v>16.969000000000001</v>
      </c>
    </row>
    <row r="934" spans="1:14">
      <c r="A934" s="54">
        <f>formulas!O1021</f>
        <v>0</v>
      </c>
      <c r="B934" s="33">
        <f t="shared" ca="1" si="86"/>
        <v>32</v>
      </c>
      <c r="C934">
        <f t="shared" si="87"/>
        <v>486</v>
      </c>
      <c r="D934">
        <f t="shared" ca="1" si="91"/>
        <v>-3.3000000000000002E-2</v>
      </c>
      <c r="E934">
        <f t="shared" ca="1" si="88"/>
        <v>0</v>
      </c>
      <c r="F934">
        <f t="shared" ca="1" si="89"/>
        <v>31</v>
      </c>
      <c r="G934">
        <f t="shared" ca="1" si="90"/>
        <v>32</v>
      </c>
      <c r="M934">
        <v>478</v>
      </c>
      <c r="N934">
        <v>17.010999999999999</v>
      </c>
    </row>
    <row r="935" spans="1:14">
      <c r="A935" s="54">
        <f>formulas!O1022</f>
        <v>0</v>
      </c>
      <c r="B935" s="33">
        <f t="shared" ca="1" si="86"/>
        <v>32</v>
      </c>
      <c r="C935">
        <f t="shared" si="87"/>
        <v>486</v>
      </c>
      <c r="D935">
        <f t="shared" ca="1" si="91"/>
        <v>-3.3000000000000002E-2</v>
      </c>
      <c r="E935">
        <f t="shared" ca="1" si="88"/>
        <v>0</v>
      </c>
      <c r="F935">
        <f t="shared" ca="1" si="89"/>
        <v>31</v>
      </c>
      <c r="G935">
        <f t="shared" ca="1" si="90"/>
        <v>32</v>
      </c>
      <c r="M935">
        <v>479</v>
      </c>
      <c r="N935">
        <v>17.053999999999998</v>
      </c>
    </row>
    <row r="936" spans="1:14">
      <c r="A936" s="54">
        <f>formulas!O1023</f>
        <v>0</v>
      </c>
      <c r="B936" s="33">
        <f t="shared" ca="1" si="86"/>
        <v>32</v>
      </c>
      <c r="C936">
        <f t="shared" si="87"/>
        <v>486</v>
      </c>
      <c r="D936">
        <f t="shared" ca="1" si="91"/>
        <v>-3.3000000000000002E-2</v>
      </c>
      <c r="E936">
        <f t="shared" ca="1" si="88"/>
        <v>0</v>
      </c>
      <c r="F936">
        <f t="shared" ca="1" si="89"/>
        <v>31</v>
      </c>
      <c r="G936">
        <f t="shared" ca="1" si="90"/>
        <v>32</v>
      </c>
      <c r="M936">
        <v>480</v>
      </c>
      <c r="N936">
        <v>17.096</v>
      </c>
    </row>
    <row r="937" spans="1:14">
      <c r="A937" s="54">
        <f>formulas!O1024</f>
        <v>0</v>
      </c>
      <c r="B937" s="33">
        <f t="shared" ca="1" si="86"/>
        <v>32</v>
      </c>
      <c r="C937">
        <f t="shared" si="87"/>
        <v>486</v>
      </c>
      <c r="D937">
        <f t="shared" ca="1" si="91"/>
        <v>-3.3000000000000002E-2</v>
      </c>
      <c r="E937">
        <f t="shared" ca="1" si="88"/>
        <v>0</v>
      </c>
      <c r="F937">
        <f t="shared" ca="1" si="89"/>
        <v>31</v>
      </c>
      <c r="G937">
        <f t="shared" ca="1" si="90"/>
        <v>32</v>
      </c>
      <c r="M937">
        <v>481</v>
      </c>
      <c r="N937">
        <v>17.138000000000002</v>
      </c>
    </row>
    <row r="938" spans="1:14">
      <c r="A938" s="54">
        <f>formulas!O1025</f>
        <v>0</v>
      </c>
      <c r="B938" s="33">
        <f t="shared" ca="1" si="86"/>
        <v>32</v>
      </c>
      <c r="C938">
        <f t="shared" si="87"/>
        <v>486</v>
      </c>
      <c r="D938">
        <f t="shared" ca="1" si="91"/>
        <v>-3.3000000000000002E-2</v>
      </c>
      <c r="E938">
        <f t="shared" ca="1" si="88"/>
        <v>0</v>
      </c>
      <c r="F938">
        <f t="shared" ca="1" si="89"/>
        <v>31</v>
      </c>
      <c r="G938">
        <f t="shared" ca="1" si="90"/>
        <v>32</v>
      </c>
      <c r="M938">
        <v>482</v>
      </c>
      <c r="N938">
        <v>17.181000000000001</v>
      </c>
    </row>
    <row r="939" spans="1:14">
      <c r="A939" s="54">
        <f>formulas!O1026</f>
        <v>0</v>
      </c>
      <c r="B939" s="33">
        <f t="shared" ca="1" si="86"/>
        <v>32</v>
      </c>
      <c r="C939">
        <f t="shared" si="87"/>
        <v>486</v>
      </c>
      <c r="D939">
        <f t="shared" ca="1" si="91"/>
        <v>-3.3000000000000002E-2</v>
      </c>
      <c r="E939">
        <f t="shared" ca="1" si="88"/>
        <v>0</v>
      </c>
      <c r="F939">
        <f t="shared" ca="1" si="89"/>
        <v>31</v>
      </c>
      <c r="G939">
        <f t="shared" ca="1" si="90"/>
        <v>32</v>
      </c>
      <c r="M939">
        <v>483</v>
      </c>
      <c r="N939">
        <v>17.222999999999999</v>
      </c>
    </row>
    <row r="940" spans="1:14">
      <c r="A940" s="54">
        <f>formulas!O1027</f>
        <v>0</v>
      </c>
      <c r="B940" s="33">
        <f t="shared" ca="1" si="86"/>
        <v>32</v>
      </c>
      <c r="C940">
        <f t="shared" si="87"/>
        <v>486</v>
      </c>
      <c r="D940">
        <f t="shared" ca="1" si="91"/>
        <v>-3.3000000000000002E-2</v>
      </c>
      <c r="E940">
        <f t="shared" ca="1" si="88"/>
        <v>0</v>
      </c>
      <c r="F940">
        <f t="shared" ca="1" si="89"/>
        <v>31</v>
      </c>
      <c r="G940">
        <f t="shared" ca="1" si="90"/>
        <v>32</v>
      </c>
      <c r="M940">
        <v>484</v>
      </c>
      <c r="N940">
        <v>17.265000000000001</v>
      </c>
    </row>
    <row r="941" spans="1:14">
      <c r="A941" s="54">
        <f>formulas!O1028</f>
        <v>0</v>
      </c>
      <c r="B941" s="33">
        <f t="shared" ca="1" si="86"/>
        <v>32</v>
      </c>
      <c r="C941">
        <f t="shared" si="87"/>
        <v>486</v>
      </c>
      <c r="D941">
        <f t="shared" ca="1" si="91"/>
        <v>-3.3000000000000002E-2</v>
      </c>
      <c r="E941">
        <f t="shared" ca="1" si="88"/>
        <v>0</v>
      </c>
      <c r="F941">
        <f t="shared" ca="1" si="89"/>
        <v>31</v>
      </c>
      <c r="G941">
        <f t="shared" ca="1" si="90"/>
        <v>32</v>
      </c>
      <c r="M941">
        <v>485</v>
      </c>
      <c r="N941">
        <v>17.308</v>
      </c>
    </row>
    <row r="942" spans="1:14">
      <c r="A942" s="54">
        <f>formulas!O1029</f>
        <v>0</v>
      </c>
      <c r="B942" s="33">
        <f t="shared" ca="1" si="86"/>
        <v>32</v>
      </c>
      <c r="C942">
        <f t="shared" si="87"/>
        <v>486</v>
      </c>
      <c r="D942">
        <f t="shared" ca="1" si="91"/>
        <v>-3.3000000000000002E-2</v>
      </c>
      <c r="E942">
        <f t="shared" ca="1" si="88"/>
        <v>0</v>
      </c>
      <c r="F942">
        <f t="shared" ca="1" si="89"/>
        <v>31</v>
      </c>
      <c r="G942">
        <f t="shared" ca="1" si="90"/>
        <v>32</v>
      </c>
      <c r="M942">
        <v>486</v>
      </c>
      <c r="N942">
        <v>17.350000000000001</v>
      </c>
    </row>
    <row r="943" spans="1:14">
      <c r="A943" s="54">
        <f>formulas!O1030</f>
        <v>0</v>
      </c>
      <c r="B943" s="33">
        <f t="shared" ca="1" si="86"/>
        <v>32</v>
      </c>
      <c r="C943">
        <f t="shared" si="87"/>
        <v>486</v>
      </c>
      <c r="D943">
        <f t="shared" ca="1" si="91"/>
        <v>-3.3000000000000002E-2</v>
      </c>
      <c r="E943">
        <f t="shared" ca="1" si="88"/>
        <v>0</v>
      </c>
      <c r="F943">
        <f t="shared" ca="1" si="89"/>
        <v>31</v>
      </c>
      <c r="G943">
        <f t="shared" ca="1" si="90"/>
        <v>32</v>
      </c>
      <c r="M943">
        <v>487</v>
      </c>
      <c r="N943">
        <v>17.391999999999999</v>
      </c>
    </row>
    <row r="944" spans="1:14">
      <c r="A944" s="54">
        <f>formulas!O1031</f>
        <v>0</v>
      </c>
      <c r="B944" s="33">
        <f t="shared" ca="1" si="86"/>
        <v>32</v>
      </c>
      <c r="C944">
        <f t="shared" si="87"/>
        <v>486</v>
      </c>
      <c r="D944">
        <f t="shared" ca="1" si="91"/>
        <v>-3.3000000000000002E-2</v>
      </c>
      <c r="E944">
        <f t="shared" ca="1" si="88"/>
        <v>0</v>
      </c>
      <c r="F944">
        <f t="shared" ca="1" si="89"/>
        <v>31</v>
      </c>
      <c r="G944">
        <f t="shared" ca="1" si="90"/>
        <v>32</v>
      </c>
      <c r="M944">
        <v>488</v>
      </c>
      <c r="N944">
        <v>17.434999999999999</v>
      </c>
    </row>
    <row r="945" spans="1:14">
      <c r="A945" s="54">
        <f>formulas!O1032</f>
        <v>0</v>
      </c>
      <c r="B945" s="33">
        <f t="shared" ca="1" si="86"/>
        <v>32</v>
      </c>
      <c r="C945">
        <f t="shared" si="87"/>
        <v>486</v>
      </c>
      <c r="D945">
        <f t="shared" ca="1" si="91"/>
        <v>-3.3000000000000002E-2</v>
      </c>
      <c r="E945">
        <f t="shared" ca="1" si="88"/>
        <v>0</v>
      </c>
      <c r="F945">
        <f t="shared" ca="1" si="89"/>
        <v>31</v>
      </c>
      <c r="G945">
        <f t="shared" ca="1" si="90"/>
        <v>32</v>
      </c>
      <c r="M945">
        <v>489</v>
      </c>
      <c r="N945">
        <v>17.477</v>
      </c>
    </row>
    <row r="946" spans="1:14">
      <c r="A946" s="54">
        <f>formulas!O1033</f>
        <v>0</v>
      </c>
      <c r="B946" s="33">
        <f t="shared" ca="1" si="86"/>
        <v>32</v>
      </c>
      <c r="C946">
        <f t="shared" si="87"/>
        <v>486</v>
      </c>
      <c r="D946">
        <f t="shared" ca="1" si="91"/>
        <v>-3.3000000000000002E-2</v>
      </c>
      <c r="E946">
        <f t="shared" ca="1" si="88"/>
        <v>0</v>
      </c>
      <c r="F946">
        <f t="shared" ca="1" si="89"/>
        <v>31</v>
      </c>
      <c r="G946">
        <f t="shared" ca="1" si="90"/>
        <v>32</v>
      </c>
      <c r="M946">
        <v>490</v>
      </c>
      <c r="N946">
        <v>17.52</v>
      </c>
    </row>
    <row r="947" spans="1:14">
      <c r="A947" s="54">
        <f>formulas!O1034</f>
        <v>0</v>
      </c>
      <c r="B947" s="33">
        <f t="shared" ref="B947:B1010" ca="1" si="92">(A947-D947)/(E947-D947)*(G947-F947)+F947</f>
        <v>32</v>
      </c>
      <c r="C947">
        <f t="shared" ref="C947:C1010" si="93">COUNTIF($N$2:$N$25400,"&lt;"&amp;A947)</f>
        <v>486</v>
      </c>
      <c r="D947">
        <f t="shared" ca="1" si="91"/>
        <v>-3.3000000000000002E-2</v>
      </c>
      <c r="E947">
        <f t="shared" ref="E947:E1010" ca="1" si="94">INDIRECT(ADDRESS(C947+2,14))</f>
        <v>0</v>
      </c>
      <c r="F947">
        <f t="shared" ref="F947:F1010" ca="1" si="95">INDIRECT(ADDRESS(C947+1,13))</f>
        <v>31</v>
      </c>
      <c r="G947">
        <f t="shared" ref="G947:G1010" ca="1" si="96">INDIRECT(ADDRESS(C947+2,13))</f>
        <v>32</v>
      </c>
      <c r="M947">
        <v>491</v>
      </c>
      <c r="N947">
        <v>17.562000000000001</v>
      </c>
    </row>
    <row r="948" spans="1:14">
      <c r="A948" s="54">
        <f>formulas!O1035</f>
        <v>0</v>
      </c>
      <c r="B948" s="33">
        <f t="shared" ca="1" si="92"/>
        <v>32</v>
      </c>
      <c r="C948">
        <f t="shared" si="93"/>
        <v>486</v>
      </c>
      <c r="D948">
        <f t="shared" ca="1" si="91"/>
        <v>-3.3000000000000002E-2</v>
      </c>
      <c r="E948">
        <f t="shared" ca="1" si="94"/>
        <v>0</v>
      </c>
      <c r="F948">
        <f t="shared" ca="1" si="95"/>
        <v>31</v>
      </c>
      <c r="G948">
        <f t="shared" ca="1" si="96"/>
        <v>32</v>
      </c>
      <c r="M948">
        <v>492</v>
      </c>
      <c r="N948">
        <v>17.605</v>
      </c>
    </row>
    <row r="949" spans="1:14">
      <c r="A949" s="54">
        <f>formulas!O1036</f>
        <v>0</v>
      </c>
      <c r="B949" s="33">
        <f t="shared" ca="1" si="92"/>
        <v>32</v>
      </c>
      <c r="C949">
        <f t="shared" si="93"/>
        <v>486</v>
      </c>
      <c r="D949">
        <f t="shared" ca="1" si="91"/>
        <v>-3.3000000000000002E-2</v>
      </c>
      <c r="E949">
        <f t="shared" ca="1" si="94"/>
        <v>0</v>
      </c>
      <c r="F949">
        <f t="shared" ca="1" si="95"/>
        <v>31</v>
      </c>
      <c r="G949">
        <f t="shared" ca="1" si="96"/>
        <v>32</v>
      </c>
      <c r="M949">
        <v>493</v>
      </c>
      <c r="N949">
        <v>17.646999999999998</v>
      </c>
    </row>
    <row r="950" spans="1:14">
      <c r="A950" s="54">
        <f>formulas!O1037</f>
        <v>0</v>
      </c>
      <c r="B950" s="33">
        <f t="shared" ca="1" si="92"/>
        <v>32</v>
      </c>
      <c r="C950">
        <f t="shared" si="93"/>
        <v>486</v>
      </c>
      <c r="D950">
        <f t="shared" ca="1" si="91"/>
        <v>-3.3000000000000002E-2</v>
      </c>
      <c r="E950">
        <f t="shared" ca="1" si="94"/>
        <v>0</v>
      </c>
      <c r="F950">
        <f t="shared" ca="1" si="95"/>
        <v>31</v>
      </c>
      <c r="G950">
        <f t="shared" ca="1" si="96"/>
        <v>32</v>
      </c>
      <c r="M950">
        <v>494</v>
      </c>
      <c r="N950">
        <v>17.690000000000001</v>
      </c>
    </row>
    <row r="951" spans="1:14">
      <c r="A951" s="54">
        <f>formulas!O1038</f>
        <v>0</v>
      </c>
      <c r="B951" s="33">
        <f t="shared" ca="1" si="92"/>
        <v>32</v>
      </c>
      <c r="C951">
        <f t="shared" si="93"/>
        <v>486</v>
      </c>
      <c r="D951">
        <f t="shared" ca="1" si="91"/>
        <v>-3.3000000000000002E-2</v>
      </c>
      <c r="E951">
        <f t="shared" ca="1" si="94"/>
        <v>0</v>
      </c>
      <c r="F951">
        <f t="shared" ca="1" si="95"/>
        <v>31</v>
      </c>
      <c r="G951">
        <f t="shared" ca="1" si="96"/>
        <v>32</v>
      </c>
      <c r="M951">
        <v>495</v>
      </c>
      <c r="N951">
        <v>17.731999999999999</v>
      </c>
    </row>
    <row r="952" spans="1:14">
      <c r="A952" s="54">
        <f>formulas!O1039</f>
        <v>0</v>
      </c>
      <c r="B952" s="33">
        <f t="shared" ca="1" si="92"/>
        <v>32</v>
      </c>
      <c r="C952">
        <f t="shared" si="93"/>
        <v>486</v>
      </c>
      <c r="D952">
        <f t="shared" ca="1" si="91"/>
        <v>-3.3000000000000002E-2</v>
      </c>
      <c r="E952">
        <f t="shared" ca="1" si="94"/>
        <v>0</v>
      </c>
      <c r="F952">
        <f t="shared" ca="1" si="95"/>
        <v>31</v>
      </c>
      <c r="G952">
        <f t="shared" ca="1" si="96"/>
        <v>32</v>
      </c>
      <c r="M952">
        <v>496</v>
      </c>
      <c r="N952">
        <v>17.774999999999999</v>
      </c>
    </row>
    <row r="953" spans="1:14">
      <c r="A953" s="54">
        <f>formulas!O1040</f>
        <v>0</v>
      </c>
      <c r="B953" s="33">
        <f t="shared" ca="1" si="92"/>
        <v>32</v>
      </c>
      <c r="C953">
        <f t="shared" si="93"/>
        <v>486</v>
      </c>
      <c r="D953">
        <f t="shared" ca="1" si="91"/>
        <v>-3.3000000000000002E-2</v>
      </c>
      <c r="E953">
        <f t="shared" ca="1" si="94"/>
        <v>0</v>
      </c>
      <c r="F953">
        <f t="shared" ca="1" si="95"/>
        <v>31</v>
      </c>
      <c r="G953">
        <f t="shared" ca="1" si="96"/>
        <v>32</v>
      </c>
      <c r="M953">
        <v>497</v>
      </c>
      <c r="N953">
        <v>17.817</v>
      </c>
    </row>
    <row r="954" spans="1:14">
      <c r="A954" s="54">
        <f>formulas!O1041</f>
        <v>0</v>
      </c>
      <c r="B954" s="33">
        <f t="shared" ca="1" si="92"/>
        <v>32</v>
      </c>
      <c r="C954">
        <f t="shared" si="93"/>
        <v>486</v>
      </c>
      <c r="D954">
        <f t="shared" ca="1" si="91"/>
        <v>-3.3000000000000002E-2</v>
      </c>
      <c r="E954">
        <f t="shared" ca="1" si="94"/>
        <v>0</v>
      </c>
      <c r="F954">
        <f t="shared" ca="1" si="95"/>
        <v>31</v>
      </c>
      <c r="G954">
        <f t="shared" ca="1" si="96"/>
        <v>32</v>
      </c>
      <c r="M954">
        <v>498</v>
      </c>
      <c r="N954">
        <v>17.86</v>
      </c>
    </row>
    <row r="955" spans="1:14">
      <c r="A955" s="54">
        <f>formulas!O1042</f>
        <v>0</v>
      </c>
      <c r="B955" s="33">
        <f t="shared" ca="1" si="92"/>
        <v>32</v>
      </c>
      <c r="C955">
        <f t="shared" si="93"/>
        <v>486</v>
      </c>
      <c r="D955">
        <f t="shared" ca="1" si="91"/>
        <v>-3.3000000000000002E-2</v>
      </c>
      <c r="E955">
        <f t="shared" ca="1" si="94"/>
        <v>0</v>
      </c>
      <c r="F955">
        <f t="shared" ca="1" si="95"/>
        <v>31</v>
      </c>
      <c r="G955">
        <f t="shared" ca="1" si="96"/>
        <v>32</v>
      </c>
      <c r="M955">
        <v>499</v>
      </c>
      <c r="N955">
        <v>17.902000000000001</v>
      </c>
    </row>
    <row r="956" spans="1:14">
      <c r="A956" s="54">
        <f>formulas!O1043</f>
        <v>0</v>
      </c>
      <c r="B956" s="33">
        <f t="shared" ca="1" si="92"/>
        <v>32</v>
      </c>
      <c r="C956">
        <f t="shared" si="93"/>
        <v>486</v>
      </c>
      <c r="D956">
        <f t="shared" ca="1" si="91"/>
        <v>-3.3000000000000002E-2</v>
      </c>
      <c r="E956">
        <f t="shared" ca="1" si="94"/>
        <v>0</v>
      </c>
      <c r="F956">
        <f t="shared" ca="1" si="95"/>
        <v>31</v>
      </c>
      <c r="G956">
        <f t="shared" ca="1" si="96"/>
        <v>32</v>
      </c>
      <c r="M956">
        <v>500</v>
      </c>
      <c r="N956">
        <v>17.945</v>
      </c>
    </row>
    <row r="957" spans="1:14">
      <c r="A957" s="54">
        <f>formulas!O1044</f>
        <v>0</v>
      </c>
      <c r="B957" s="33">
        <f t="shared" ca="1" si="92"/>
        <v>32</v>
      </c>
      <c r="C957">
        <f t="shared" si="93"/>
        <v>486</v>
      </c>
      <c r="D957">
        <f t="shared" ca="1" si="91"/>
        <v>-3.3000000000000002E-2</v>
      </c>
      <c r="E957">
        <f t="shared" ca="1" si="94"/>
        <v>0</v>
      </c>
      <c r="F957">
        <f t="shared" ca="1" si="95"/>
        <v>31</v>
      </c>
      <c r="G957">
        <f t="shared" ca="1" si="96"/>
        <v>32</v>
      </c>
      <c r="M957">
        <v>501</v>
      </c>
      <c r="N957">
        <v>17.986999999999998</v>
      </c>
    </row>
    <row r="958" spans="1:14">
      <c r="A958" s="54">
        <f>formulas!O1045</f>
        <v>0</v>
      </c>
      <c r="B958" s="33">
        <f t="shared" ca="1" si="92"/>
        <v>32</v>
      </c>
      <c r="C958">
        <f t="shared" si="93"/>
        <v>486</v>
      </c>
      <c r="D958">
        <f t="shared" ca="1" si="91"/>
        <v>-3.3000000000000002E-2</v>
      </c>
      <c r="E958">
        <f t="shared" ca="1" si="94"/>
        <v>0</v>
      </c>
      <c r="F958">
        <f t="shared" ca="1" si="95"/>
        <v>31</v>
      </c>
      <c r="G958">
        <f t="shared" ca="1" si="96"/>
        <v>32</v>
      </c>
      <c r="M958">
        <v>502</v>
      </c>
      <c r="N958">
        <v>18.03</v>
      </c>
    </row>
    <row r="959" spans="1:14">
      <c r="A959" s="54">
        <f>formulas!O1046</f>
        <v>0</v>
      </c>
      <c r="B959" s="33">
        <f t="shared" ca="1" si="92"/>
        <v>32</v>
      </c>
      <c r="C959">
        <f t="shared" si="93"/>
        <v>486</v>
      </c>
      <c r="D959">
        <f t="shared" ca="1" si="91"/>
        <v>-3.3000000000000002E-2</v>
      </c>
      <c r="E959">
        <f t="shared" ca="1" si="94"/>
        <v>0</v>
      </c>
      <c r="F959">
        <f t="shared" ca="1" si="95"/>
        <v>31</v>
      </c>
      <c r="G959">
        <f t="shared" ca="1" si="96"/>
        <v>32</v>
      </c>
      <c r="M959">
        <v>503</v>
      </c>
      <c r="N959">
        <v>18.073</v>
      </c>
    </row>
    <row r="960" spans="1:14">
      <c r="A960" s="54">
        <f>formulas!O1047</f>
        <v>0</v>
      </c>
      <c r="B960" s="33">
        <f t="shared" ca="1" si="92"/>
        <v>32</v>
      </c>
      <c r="C960">
        <f t="shared" si="93"/>
        <v>486</v>
      </c>
      <c r="D960">
        <f t="shared" ca="1" si="91"/>
        <v>-3.3000000000000002E-2</v>
      </c>
      <c r="E960">
        <f t="shared" ca="1" si="94"/>
        <v>0</v>
      </c>
      <c r="F960">
        <f t="shared" ca="1" si="95"/>
        <v>31</v>
      </c>
      <c r="G960">
        <f t="shared" ca="1" si="96"/>
        <v>32</v>
      </c>
      <c r="M960">
        <v>504</v>
      </c>
      <c r="N960">
        <v>18.114999999999998</v>
      </c>
    </row>
    <row r="961" spans="1:14">
      <c r="A961" s="54">
        <f>formulas!O1048</f>
        <v>0</v>
      </c>
      <c r="B961" s="33">
        <f t="shared" ca="1" si="92"/>
        <v>32</v>
      </c>
      <c r="C961">
        <f t="shared" si="93"/>
        <v>486</v>
      </c>
      <c r="D961">
        <f t="shared" ca="1" si="91"/>
        <v>-3.3000000000000002E-2</v>
      </c>
      <c r="E961">
        <f t="shared" ca="1" si="94"/>
        <v>0</v>
      </c>
      <c r="F961">
        <f t="shared" ca="1" si="95"/>
        <v>31</v>
      </c>
      <c r="G961">
        <f t="shared" ca="1" si="96"/>
        <v>32</v>
      </c>
      <c r="M961">
        <v>505</v>
      </c>
      <c r="N961">
        <v>18.158000000000001</v>
      </c>
    </row>
    <row r="962" spans="1:14">
      <c r="A962" s="54">
        <f>formulas!O1049</f>
        <v>0</v>
      </c>
      <c r="B962" s="33">
        <f t="shared" ca="1" si="92"/>
        <v>32</v>
      </c>
      <c r="C962">
        <f t="shared" si="93"/>
        <v>486</v>
      </c>
      <c r="D962">
        <f t="shared" ca="1" si="91"/>
        <v>-3.3000000000000002E-2</v>
      </c>
      <c r="E962">
        <f t="shared" ca="1" si="94"/>
        <v>0</v>
      </c>
      <c r="F962">
        <f t="shared" ca="1" si="95"/>
        <v>31</v>
      </c>
      <c r="G962">
        <f t="shared" ca="1" si="96"/>
        <v>32</v>
      </c>
      <c r="M962">
        <v>506</v>
      </c>
      <c r="N962">
        <v>18.2</v>
      </c>
    </row>
    <row r="963" spans="1:14">
      <c r="A963" s="54">
        <f>formulas!O1050</f>
        <v>0</v>
      </c>
      <c r="B963" s="33">
        <f t="shared" ca="1" si="92"/>
        <v>32</v>
      </c>
      <c r="C963">
        <f t="shared" si="93"/>
        <v>486</v>
      </c>
      <c r="D963">
        <f t="shared" ref="D963:D1026" ca="1" si="97">INDIRECT(ADDRESS(C963+1,14))</f>
        <v>-3.3000000000000002E-2</v>
      </c>
      <c r="E963">
        <f t="shared" ca="1" si="94"/>
        <v>0</v>
      </c>
      <c r="F963">
        <f t="shared" ca="1" si="95"/>
        <v>31</v>
      </c>
      <c r="G963">
        <f t="shared" ca="1" si="96"/>
        <v>32</v>
      </c>
      <c r="M963">
        <v>507</v>
      </c>
      <c r="N963">
        <v>18.242999999999999</v>
      </c>
    </row>
    <row r="964" spans="1:14">
      <c r="A964" s="54">
        <f>formulas!O1051</f>
        <v>0</v>
      </c>
      <c r="B964" s="33">
        <f t="shared" ca="1" si="92"/>
        <v>32</v>
      </c>
      <c r="C964">
        <f t="shared" si="93"/>
        <v>486</v>
      </c>
      <c r="D964">
        <f t="shared" ca="1" si="97"/>
        <v>-3.3000000000000002E-2</v>
      </c>
      <c r="E964">
        <f t="shared" ca="1" si="94"/>
        <v>0</v>
      </c>
      <c r="F964">
        <f t="shared" ca="1" si="95"/>
        <v>31</v>
      </c>
      <c r="G964">
        <f t="shared" ca="1" si="96"/>
        <v>32</v>
      </c>
      <c r="M964">
        <v>508</v>
      </c>
      <c r="N964">
        <v>18.286000000000001</v>
      </c>
    </row>
    <row r="965" spans="1:14">
      <c r="A965" s="54">
        <f>formulas!O1052</f>
        <v>0</v>
      </c>
      <c r="B965" s="33">
        <f t="shared" ca="1" si="92"/>
        <v>32</v>
      </c>
      <c r="C965">
        <f t="shared" si="93"/>
        <v>486</v>
      </c>
      <c r="D965">
        <f t="shared" ca="1" si="97"/>
        <v>-3.3000000000000002E-2</v>
      </c>
      <c r="E965">
        <f t="shared" ca="1" si="94"/>
        <v>0</v>
      </c>
      <c r="F965">
        <f t="shared" ca="1" si="95"/>
        <v>31</v>
      </c>
      <c r="G965">
        <f t="shared" ca="1" si="96"/>
        <v>32</v>
      </c>
      <c r="M965">
        <v>509</v>
      </c>
      <c r="N965">
        <v>18.327999999999999</v>
      </c>
    </row>
    <row r="966" spans="1:14">
      <c r="A966" s="54">
        <f>formulas!O1053</f>
        <v>0</v>
      </c>
      <c r="B966" s="33">
        <f t="shared" ca="1" si="92"/>
        <v>32</v>
      </c>
      <c r="C966">
        <f t="shared" si="93"/>
        <v>486</v>
      </c>
      <c r="D966">
        <f t="shared" ca="1" si="97"/>
        <v>-3.3000000000000002E-2</v>
      </c>
      <c r="E966">
        <f t="shared" ca="1" si="94"/>
        <v>0</v>
      </c>
      <c r="F966">
        <f t="shared" ca="1" si="95"/>
        <v>31</v>
      </c>
      <c r="G966">
        <f t="shared" ca="1" si="96"/>
        <v>32</v>
      </c>
      <c r="M966">
        <v>510</v>
      </c>
      <c r="N966">
        <v>18.370999999999999</v>
      </c>
    </row>
    <row r="967" spans="1:14">
      <c r="A967" s="54">
        <f>formulas!O1054</f>
        <v>0</v>
      </c>
      <c r="B967" s="33">
        <f t="shared" ca="1" si="92"/>
        <v>32</v>
      </c>
      <c r="C967">
        <f t="shared" si="93"/>
        <v>486</v>
      </c>
      <c r="D967">
        <f t="shared" ca="1" si="97"/>
        <v>-3.3000000000000002E-2</v>
      </c>
      <c r="E967">
        <f t="shared" ca="1" si="94"/>
        <v>0</v>
      </c>
      <c r="F967">
        <f t="shared" ca="1" si="95"/>
        <v>31</v>
      </c>
      <c r="G967">
        <f t="shared" ca="1" si="96"/>
        <v>32</v>
      </c>
      <c r="M967">
        <v>511</v>
      </c>
      <c r="N967">
        <v>18.414000000000001</v>
      </c>
    </row>
    <row r="968" spans="1:14">
      <c r="A968" s="54">
        <f>formulas!O1055</f>
        <v>0</v>
      </c>
      <c r="B968" s="33">
        <f t="shared" ca="1" si="92"/>
        <v>32</v>
      </c>
      <c r="C968">
        <f t="shared" si="93"/>
        <v>486</v>
      </c>
      <c r="D968">
        <f t="shared" ca="1" si="97"/>
        <v>-3.3000000000000002E-2</v>
      </c>
      <c r="E968">
        <f t="shared" ca="1" si="94"/>
        <v>0</v>
      </c>
      <c r="F968">
        <f t="shared" ca="1" si="95"/>
        <v>31</v>
      </c>
      <c r="G968">
        <f t="shared" ca="1" si="96"/>
        <v>32</v>
      </c>
      <c r="M968">
        <v>512</v>
      </c>
      <c r="N968">
        <v>18.456</v>
      </c>
    </row>
    <row r="969" spans="1:14">
      <c r="A969" s="54">
        <f>formulas!O1056</f>
        <v>0</v>
      </c>
      <c r="B969" s="33">
        <f t="shared" ca="1" si="92"/>
        <v>32</v>
      </c>
      <c r="C969">
        <f t="shared" si="93"/>
        <v>486</v>
      </c>
      <c r="D969">
        <f t="shared" ca="1" si="97"/>
        <v>-3.3000000000000002E-2</v>
      </c>
      <c r="E969">
        <f t="shared" ca="1" si="94"/>
        <v>0</v>
      </c>
      <c r="F969">
        <f t="shared" ca="1" si="95"/>
        <v>31</v>
      </c>
      <c r="G969">
        <f t="shared" ca="1" si="96"/>
        <v>32</v>
      </c>
      <c r="M969">
        <v>513</v>
      </c>
      <c r="N969">
        <v>18.498999999999999</v>
      </c>
    </row>
    <row r="970" spans="1:14">
      <c r="A970" s="54">
        <f>formulas!O1057</f>
        <v>0</v>
      </c>
      <c r="B970" s="33">
        <f t="shared" ca="1" si="92"/>
        <v>32</v>
      </c>
      <c r="C970">
        <f t="shared" si="93"/>
        <v>486</v>
      </c>
      <c r="D970">
        <f t="shared" ca="1" si="97"/>
        <v>-3.3000000000000002E-2</v>
      </c>
      <c r="E970">
        <f t="shared" ca="1" si="94"/>
        <v>0</v>
      </c>
      <c r="F970">
        <f t="shared" ca="1" si="95"/>
        <v>31</v>
      </c>
      <c r="G970">
        <f t="shared" ca="1" si="96"/>
        <v>32</v>
      </c>
      <c r="M970">
        <v>514</v>
      </c>
      <c r="N970">
        <v>18.542000000000002</v>
      </c>
    </row>
    <row r="971" spans="1:14">
      <c r="A971" s="54">
        <f>formulas!O1058</f>
        <v>0</v>
      </c>
      <c r="B971" s="33">
        <f t="shared" ca="1" si="92"/>
        <v>32</v>
      </c>
      <c r="C971">
        <f t="shared" si="93"/>
        <v>486</v>
      </c>
      <c r="D971">
        <f t="shared" ca="1" si="97"/>
        <v>-3.3000000000000002E-2</v>
      </c>
      <c r="E971">
        <f t="shared" ca="1" si="94"/>
        <v>0</v>
      </c>
      <c r="F971">
        <f t="shared" ca="1" si="95"/>
        <v>31</v>
      </c>
      <c r="G971">
        <f t="shared" ca="1" si="96"/>
        <v>32</v>
      </c>
      <c r="M971">
        <v>515</v>
      </c>
      <c r="N971">
        <v>18.585000000000001</v>
      </c>
    </row>
    <row r="972" spans="1:14">
      <c r="A972" s="54">
        <f>formulas!O1059</f>
        <v>0</v>
      </c>
      <c r="B972" s="33">
        <f t="shared" ca="1" si="92"/>
        <v>32</v>
      </c>
      <c r="C972">
        <f t="shared" si="93"/>
        <v>486</v>
      </c>
      <c r="D972">
        <f t="shared" ca="1" si="97"/>
        <v>-3.3000000000000002E-2</v>
      </c>
      <c r="E972">
        <f t="shared" ca="1" si="94"/>
        <v>0</v>
      </c>
      <c r="F972">
        <f t="shared" ca="1" si="95"/>
        <v>31</v>
      </c>
      <c r="G972">
        <f t="shared" ca="1" si="96"/>
        <v>32</v>
      </c>
      <c r="M972">
        <v>516</v>
      </c>
      <c r="N972">
        <v>18.626999999999999</v>
      </c>
    </row>
    <row r="973" spans="1:14">
      <c r="A973" s="54">
        <f>formulas!O1060</f>
        <v>0</v>
      </c>
      <c r="B973" s="33">
        <f t="shared" ca="1" si="92"/>
        <v>32</v>
      </c>
      <c r="C973">
        <f t="shared" si="93"/>
        <v>486</v>
      </c>
      <c r="D973">
        <f t="shared" ca="1" si="97"/>
        <v>-3.3000000000000002E-2</v>
      </c>
      <c r="E973">
        <f t="shared" ca="1" si="94"/>
        <v>0</v>
      </c>
      <c r="F973">
        <f t="shared" ca="1" si="95"/>
        <v>31</v>
      </c>
      <c r="G973">
        <f t="shared" ca="1" si="96"/>
        <v>32</v>
      </c>
      <c r="M973">
        <v>517</v>
      </c>
      <c r="N973">
        <v>18.670000000000002</v>
      </c>
    </row>
    <row r="974" spans="1:14">
      <c r="A974" s="54">
        <f>formulas!O1061</f>
        <v>0</v>
      </c>
      <c r="B974" s="33">
        <f t="shared" ca="1" si="92"/>
        <v>32</v>
      </c>
      <c r="C974">
        <f t="shared" si="93"/>
        <v>486</v>
      </c>
      <c r="D974">
        <f t="shared" ca="1" si="97"/>
        <v>-3.3000000000000002E-2</v>
      </c>
      <c r="E974">
        <f t="shared" ca="1" si="94"/>
        <v>0</v>
      </c>
      <c r="F974">
        <f t="shared" ca="1" si="95"/>
        <v>31</v>
      </c>
      <c r="G974">
        <f t="shared" ca="1" si="96"/>
        <v>32</v>
      </c>
      <c r="M974">
        <v>518</v>
      </c>
      <c r="N974">
        <v>18.713000000000001</v>
      </c>
    </row>
    <row r="975" spans="1:14">
      <c r="A975" s="54">
        <f>formulas!O1062</f>
        <v>0</v>
      </c>
      <c r="B975" s="33">
        <f t="shared" ca="1" si="92"/>
        <v>32</v>
      </c>
      <c r="C975">
        <f t="shared" si="93"/>
        <v>486</v>
      </c>
      <c r="D975">
        <f t="shared" ca="1" si="97"/>
        <v>-3.3000000000000002E-2</v>
      </c>
      <c r="E975">
        <f t="shared" ca="1" si="94"/>
        <v>0</v>
      </c>
      <c r="F975">
        <f t="shared" ca="1" si="95"/>
        <v>31</v>
      </c>
      <c r="G975">
        <f t="shared" ca="1" si="96"/>
        <v>32</v>
      </c>
      <c r="M975">
        <v>519</v>
      </c>
      <c r="N975">
        <v>18.756</v>
      </c>
    </row>
    <row r="976" spans="1:14">
      <c r="A976" s="54">
        <f>formulas!O1063</f>
        <v>0</v>
      </c>
      <c r="B976" s="33">
        <f t="shared" ca="1" si="92"/>
        <v>32</v>
      </c>
      <c r="C976">
        <f t="shared" si="93"/>
        <v>486</v>
      </c>
      <c r="D976">
        <f t="shared" ca="1" si="97"/>
        <v>-3.3000000000000002E-2</v>
      </c>
      <c r="E976">
        <f t="shared" ca="1" si="94"/>
        <v>0</v>
      </c>
      <c r="F976">
        <f t="shared" ca="1" si="95"/>
        <v>31</v>
      </c>
      <c r="G976">
        <f t="shared" ca="1" si="96"/>
        <v>32</v>
      </c>
      <c r="M976">
        <v>520</v>
      </c>
      <c r="N976">
        <v>18.797999999999998</v>
      </c>
    </row>
    <row r="977" spans="1:14">
      <c r="A977" s="54">
        <f>formulas!O1064</f>
        <v>0</v>
      </c>
      <c r="B977" s="33">
        <f t="shared" ca="1" si="92"/>
        <v>32</v>
      </c>
      <c r="C977">
        <f t="shared" si="93"/>
        <v>486</v>
      </c>
      <c r="D977">
        <f t="shared" ca="1" si="97"/>
        <v>-3.3000000000000002E-2</v>
      </c>
      <c r="E977">
        <f t="shared" ca="1" si="94"/>
        <v>0</v>
      </c>
      <c r="F977">
        <f t="shared" ca="1" si="95"/>
        <v>31</v>
      </c>
      <c r="G977">
        <f t="shared" ca="1" si="96"/>
        <v>32</v>
      </c>
      <c r="M977">
        <v>521</v>
      </c>
      <c r="N977">
        <v>18.841000000000001</v>
      </c>
    </row>
    <row r="978" spans="1:14">
      <c r="A978" s="54">
        <f>formulas!O1065</f>
        <v>0</v>
      </c>
      <c r="B978" s="33">
        <f t="shared" ca="1" si="92"/>
        <v>32</v>
      </c>
      <c r="C978">
        <f t="shared" si="93"/>
        <v>486</v>
      </c>
      <c r="D978">
        <f t="shared" ca="1" si="97"/>
        <v>-3.3000000000000002E-2</v>
      </c>
      <c r="E978">
        <f t="shared" ca="1" si="94"/>
        <v>0</v>
      </c>
      <c r="F978">
        <f t="shared" ca="1" si="95"/>
        <v>31</v>
      </c>
      <c r="G978">
        <f t="shared" ca="1" si="96"/>
        <v>32</v>
      </c>
      <c r="M978">
        <v>522</v>
      </c>
      <c r="N978">
        <v>18.884</v>
      </c>
    </row>
    <row r="979" spans="1:14">
      <c r="A979" s="54">
        <f>formulas!O1066</f>
        <v>0</v>
      </c>
      <c r="B979" s="33">
        <f t="shared" ca="1" si="92"/>
        <v>32</v>
      </c>
      <c r="C979">
        <f t="shared" si="93"/>
        <v>486</v>
      </c>
      <c r="D979">
        <f t="shared" ca="1" si="97"/>
        <v>-3.3000000000000002E-2</v>
      </c>
      <c r="E979">
        <f t="shared" ca="1" si="94"/>
        <v>0</v>
      </c>
      <c r="F979">
        <f t="shared" ca="1" si="95"/>
        <v>31</v>
      </c>
      <c r="G979">
        <f t="shared" ca="1" si="96"/>
        <v>32</v>
      </c>
      <c r="M979">
        <v>523</v>
      </c>
      <c r="N979">
        <v>18.927</v>
      </c>
    </row>
    <row r="980" spans="1:14">
      <c r="A980" s="54">
        <f>formulas!O1067</f>
        <v>0</v>
      </c>
      <c r="B980" s="33">
        <f t="shared" ca="1" si="92"/>
        <v>32</v>
      </c>
      <c r="C980">
        <f t="shared" si="93"/>
        <v>486</v>
      </c>
      <c r="D980">
        <f t="shared" ca="1" si="97"/>
        <v>-3.3000000000000002E-2</v>
      </c>
      <c r="E980">
        <f t="shared" ca="1" si="94"/>
        <v>0</v>
      </c>
      <c r="F980">
        <f t="shared" ca="1" si="95"/>
        <v>31</v>
      </c>
      <c r="G980">
        <f t="shared" ca="1" si="96"/>
        <v>32</v>
      </c>
      <c r="M980">
        <v>524</v>
      </c>
      <c r="N980">
        <v>18.969000000000001</v>
      </c>
    </row>
    <row r="981" spans="1:14">
      <c r="A981" s="54">
        <f>formulas!O1068</f>
        <v>0</v>
      </c>
      <c r="B981" s="33">
        <f t="shared" ca="1" si="92"/>
        <v>32</v>
      </c>
      <c r="C981">
        <f t="shared" si="93"/>
        <v>486</v>
      </c>
      <c r="D981">
        <f t="shared" ca="1" si="97"/>
        <v>-3.3000000000000002E-2</v>
      </c>
      <c r="E981">
        <f t="shared" ca="1" si="94"/>
        <v>0</v>
      </c>
      <c r="F981">
        <f t="shared" ca="1" si="95"/>
        <v>31</v>
      </c>
      <c r="G981">
        <f t="shared" ca="1" si="96"/>
        <v>32</v>
      </c>
      <c r="M981">
        <v>525</v>
      </c>
      <c r="N981">
        <v>19.012</v>
      </c>
    </row>
    <row r="982" spans="1:14">
      <c r="A982" s="54">
        <f>formulas!O1069</f>
        <v>0</v>
      </c>
      <c r="B982" s="33">
        <f t="shared" ca="1" si="92"/>
        <v>32</v>
      </c>
      <c r="C982">
        <f t="shared" si="93"/>
        <v>486</v>
      </c>
      <c r="D982">
        <f t="shared" ca="1" si="97"/>
        <v>-3.3000000000000002E-2</v>
      </c>
      <c r="E982">
        <f t="shared" ca="1" si="94"/>
        <v>0</v>
      </c>
      <c r="F982">
        <f t="shared" ca="1" si="95"/>
        <v>31</v>
      </c>
      <c r="G982">
        <f t="shared" ca="1" si="96"/>
        <v>32</v>
      </c>
      <c r="M982">
        <v>526</v>
      </c>
      <c r="N982">
        <v>19.055</v>
      </c>
    </row>
    <row r="983" spans="1:14">
      <c r="A983" s="54">
        <f>formulas!O1070</f>
        <v>0</v>
      </c>
      <c r="B983" s="33">
        <f t="shared" ca="1" si="92"/>
        <v>32</v>
      </c>
      <c r="C983">
        <f t="shared" si="93"/>
        <v>486</v>
      </c>
      <c r="D983">
        <f t="shared" ca="1" si="97"/>
        <v>-3.3000000000000002E-2</v>
      </c>
      <c r="E983">
        <f t="shared" ca="1" si="94"/>
        <v>0</v>
      </c>
      <c r="F983">
        <f t="shared" ca="1" si="95"/>
        <v>31</v>
      </c>
      <c r="G983">
        <f t="shared" ca="1" si="96"/>
        <v>32</v>
      </c>
      <c r="M983">
        <v>527</v>
      </c>
      <c r="N983">
        <v>19.097999999999999</v>
      </c>
    </row>
    <row r="984" spans="1:14">
      <c r="A984" s="54">
        <f>formulas!O1071</f>
        <v>0</v>
      </c>
      <c r="B984" s="33">
        <f t="shared" ca="1" si="92"/>
        <v>32</v>
      </c>
      <c r="C984">
        <f t="shared" si="93"/>
        <v>486</v>
      </c>
      <c r="D984">
        <f t="shared" ca="1" si="97"/>
        <v>-3.3000000000000002E-2</v>
      </c>
      <c r="E984">
        <f t="shared" ca="1" si="94"/>
        <v>0</v>
      </c>
      <c r="F984">
        <f t="shared" ca="1" si="95"/>
        <v>31</v>
      </c>
      <c r="G984">
        <f t="shared" ca="1" si="96"/>
        <v>32</v>
      </c>
      <c r="M984">
        <v>528</v>
      </c>
      <c r="N984">
        <v>19.140999999999998</v>
      </c>
    </row>
    <row r="985" spans="1:14">
      <c r="A985" s="54">
        <f>formulas!O1072</f>
        <v>0</v>
      </c>
      <c r="B985" s="33">
        <f t="shared" ca="1" si="92"/>
        <v>32</v>
      </c>
      <c r="C985">
        <f t="shared" si="93"/>
        <v>486</v>
      </c>
      <c r="D985">
        <f t="shared" ca="1" si="97"/>
        <v>-3.3000000000000002E-2</v>
      </c>
      <c r="E985">
        <f t="shared" ca="1" si="94"/>
        <v>0</v>
      </c>
      <c r="F985">
        <f t="shared" ca="1" si="95"/>
        <v>31</v>
      </c>
      <c r="G985">
        <f t="shared" ca="1" si="96"/>
        <v>32</v>
      </c>
      <c r="M985">
        <v>529</v>
      </c>
      <c r="N985">
        <v>19.184000000000001</v>
      </c>
    </row>
    <row r="986" spans="1:14">
      <c r="A986" s="54">
        <f>formulas!O1073</f>
        <v>0</v>
      </c>
      <c r="B986" s="33">
        <f t="shared" ca="1" si="92"/>
        <v>32</v>
      </c>
      <c r="C986">
        <f t="shared" si="93"/>
        <v>486</v>
      </c>
      <c r="D986">
        <f t="shared" ca="1" si="97"/>
        <v>-3.3000000000000002E-2</v>
      </c>
      <c r="E986">
        <f t="shared" ca="1" si="94"/>
        <v>0</v>
      </c>
      <c r="F986">
        <f t="shared" ca="1" si="95"/>
        <v>31</v>
      </c>
      <c r="G986">
        <f t="shared" ca="1" si="96"/>
        <v>32</v>
      </c>
      <c r="M986">
        <v>530</v>
      </c>
      <c r="N986">
        <v>19.227</v>
      </c>
    </row>
    <row r="987" spans="1:14">
      <c r="A987" s="54">
        <f>formulas!O1074</f>
        <v>0</v>
      </c>
      <c r="B987" s="33">
        <f t="shared" ca="1" si="92"/>
        <v>32</v>
      </c>
      <c r="C987">
        <f t="shared" si="93"/>
        <v>486</v>
      </c>
      <c r="D987">
        <f t="shared" ca="1" si="97"/>
        <v>-3.3000000000000002E-2</v>
      </c>
      <c r="E987">
        <f t="shared" ca="1" si="94"/>
        <v>0</v>
      </c>
      <c r="F987">
        <f t="shared" ca="1" si="95"/>
        <v>31</v>
      </c>
      <c r="G987">
        <f t="shared" ca="1" si="96"/>
        <v>32</v>
      </c>
      <c r="M987">
        <v>531</v>
      </c>
      <c r="N987">
        <v>19.268999999999998</v>
      </c>
    </row>
    <row r="988" spans="1:14">
      <c r="A988" s="54">
        <f>formulas!O1075</f>
        <v>0</v>
      </c>
      <c r="B988" s="33">
        <f t="shared" ca="1" si="92"/>
        <v>32</v>
      </c>
      <c r="C988">
        <f t="shared" si="93"/>
        <v>486</v>
      </c>
      <c r="D988">
        <f t="shared" ca="1" si="97"/>
        <v>-3.3000000000000002E-2</v>
      </c>
      <c r="E988">
        <f t="shared" ca="1" si="94"/>
        <v>0</v>
      </c>
      <c r="F988">
        <f t="shared" ca="1" si="95"/>
        <v>31</v>
      </c>
      <c r="G988">
        <f t="shared" ca="1" si="96"/>
        <v>32</v>
      </c>
      <c r="M988">
        <v>532</v>
      </c>
      <c r="N988">
        <v>19.312000000000001</v>
      </c>
    </row>
    <row r="989" spans="1:14">
      <c r="A989" s="54">
        <f>formulas!O1076</f>
        <v>0</v>
      </c>
      <c r="B989" s="33">
        <f t="shared" ca="1" si="92"/>
        <v>32</v>
      </c>
      <c r="C989">
        <f t="shared" si="93"/>
        <v>486</v>
      </c>
      <c r="D989">
        <f t="shared" ca="1" si="97"/>
        <v>-3.3000000000000002E-2</v>
      </c>
      <c r="E989">
        <f t="shared" ca="1" si="94"/>
        <v>0</v>
      </c>
      <c r="F989">
        <f t="shared" ca="1" si="95"/>
        <v>31</v>
      </c>
      <c r="G989">
        <f t="shared" ca="1" si="96"/>
        <v>32</v>
      </c>
      <c r="M989">
        <v>533</v>
      </c>
      <c r="N989">
        <v>19.355</v>
      </c>
    </row>
    <row r="990" spans="1:14">
      <c r="A990" s="54">
        <f>formulas!O1077</f>
        <v>0</v>
      </c>
      <c r="B990" s="33">
        <f t="shared" ca="1" si="92"/>
        <v>32</v>
      </c>
      <c r="C990">
        <f t="shared" si="93"/>
        <v>486</v>
      </c>
      <c r="D990">
        <f t="shared" ca="1" si="97"/>
        <v>-3.3000000000000002E-2</v>
      </c>
      <c r="E990">
        <f t="shared" ca="1" si="94"/>
        <v>0</v>
      </c>
      <c r="F990">
        <f t="shared" ca="1" si="95"/>
        <v>31</v>
      </c>
      <c r="G990">
        <f t="shared" ca="1" si="96"/>
        <v>32</v>
      </c>
      <c r="M990">
        <v>534</v>
      </c>
      <c r="N990">
        <v>19.398</v>
      </c>
    </row>
    <row r="991" spans="1:14">
      <c r="A991" s="54">
        <f>formulas!O1078</f>
        <v>0</v>
      </c>
      <c r="B991" s="33">
        <f t="shared" ca="1" si="92"/>
        <v>32</v>
      </c>
      <c r="C991">
        <f t="shared" si="93"/>
        <v>486</v>
      </c>
      <c r="D991">
        <f t="shared" ca="1" si="97"/>
        <v>-3.3000000000000002E-2</v>
      </c>
      <c r="E991">
        <f t="shared" ca="1" si="94"/>
        <v>0</v>
      </c>
      <c r="F991">
        <f t="shared" ca="1" si="95"/>
        <v>31</v>
      </c>
      <c r="G991">
        <f t="shared" ca="1" si="96"/>
        <v>32</v>
      </c>
      <c r="M991">
        <v>535</v>
      </c>
      <c r="N991">
        <v>19.440999999999999</v>
      </c>
    </row>
    <row r="992" spans="1:14">
      <c r="A992" s="54">
        <f>formulas!O1079</f>
        <v>0</v>
      </c>
      <c r="B992" s="33">
        <f t="shared" ca="1" si="92"/>
        <v>32</v>
      </c>
      <c r="C992">
        <f t="shared" si="93"/>
        <v>486</v>
      </c>
      <c r="D992">
        <f t="shared" ca="1" si="97"/>
        <v>-3.3000000000000002E-2</v>
      </c>
      <c r="E992">
        <f t="shared" ca="1" si="94"/>
        <v>0</v>
      </c>
      <c r="F992">
        <f t="shared" ca="1" si="95"/>
        <v>31</v>
      </c>
      <c r="G992">
        <f t="shared" ca="1" si="96"/>
        <v>32</v>
      </c>
      <c r="M992">
        <v>536</v>
      </c>
      <c r="N992">
        <v>19.484000000000002</v>
      </c>
    </row>
    <row r="993" spans="1:14">
      <c r="A993" s="54">
        <f>formulas!O1080</f>
        <v>0</v>
      </c>
      <c r="B993" s="33">
        <f t="shared" ca="1" si="92"/>
        <v>32</v>
      </c>
      <c r="C993">
        <f t="shared" si="93"/>
        <v>486</v>
      </c>
      <c r="D993">
        <f t="shared" ca="1" si="97"/>
        <v>-3.3000000000000002E-2</v>
      </c>
      <c r="E993">
        <f t="shared" ca="1" si="94"/>
        <v>0</v>
      </c>
      <c r="F993">
        <f t="shared" ca="1" si="95"/>
        <v>31</v>
      </c>
      <c r="G993">
        <f t="shared" ca="1" si="96"/>
        <v>32</v>
      </c>
      <c r="M993">
        <v>537</v>
      </c>
      <c r="N993">
        <v>19.527000000000001</v>
      </c>
    </row>
    <row r="994" spans="1:14">
      <c r="A994" s="54">
        <f>formulas!O1081</f>
        <v>0</v>
      </c>
      <c r="B994" s="33">
        <f t="shared" ca="1" si="92"/>
        <v>32</v>
      </c>
      <c r="C994">
        <f t="shared" si="93"/>
        <v>486</v>
      </c>
      <c r="D994">
        <f t="shared" ca="1" si="97"/>
        <v>-3.3000000000000002E-2</v>
      </c>
      <c r="E994">
        <f t="shared" ca="1" si="94"/>
        <v>0</v>
      </c>
      <c r="F994">
        <f t="shared" ca="1" si="95"/>
        <v>31</v>
      </c>
      <c r="G994">
        <f t="shared" ca="1" si="96"/>
        <v>32</v>
      </c>
      <c r="M994">
        <v>538</v>
      </c>
      <c r="N994">
        <v>19.57</v>
      </c>
    </row>
    <row r="995" spans="1:14">
      <c r="A995" s="54">
        <f>formulas!O1082</f>
        <v>0</v>
      </c>
      <c r="B995" s="33">
        <f t="shared" ca="1" si="92"/>
        <v>32</v>
      </c>
      <c r="C995">
        <f t="shared" si="93"/>
        <v>486</v>
      </c>
      <c r="D995">
        <f t="shared" ca="1" si="97"/>
        <v>-3.3000000000000002E-2</v>
      </c>
      <c r="E995">
        <f t="shared" ca="1" si="94"/>
        <v>0</v>
      </c>
      <c r="F995">
        <f t="shared" ca="1" si="95"/>
        <v>31</v>
      </c>
      <c r="G995">
        <f t="shared" ca="1" si="96"/>
        <v>32</v>
      </c>
      <c r="M995">
        <v>539</v>
      </c>
      <c r="N995">
        <v>19.613</v>
      </c>
    </row>
    <row r="996" spans="1:14">
      <c r="A996" s="54">
        <f>formulas!O1083</f>
        <v>0</v>
      </c>
      <c r="B996" s="33">
        <f t="shared" ca="1" si="92"/>
        <v>32</v>
      </c>
      <c r="C996">
        <f t="shared" si="93"/>
        <v>486</v>
      </c>
      <c r="D996">
        <f t="shared" ca="1" si="97"/>
        <v>-3.3000000000000002E-2</v>
      </c>
      <c r="E996">
        <f t="shared" ca="1" si="94"/>
        <v>0</v>
      </c>
      <c r="F996">
        <f t="shared" ca="1" si="95"/>
        <v>31</v>
      </c>
      <c r="G996">
        <f t="shared" ca="1" si="96"/>
        <v>32</v>
      </c>
      <c r="M996">
        <v>540</v>
      </c>
      <c r="N996">
        <v>19.655999999999999</v>
      </c>
    </row>
    <row r="997" spans="1:14">
      <c r="A997" s="54">
        <f>formulas!O1084</f>
        <v>0</v>
      </c>
      <c r="B997" s="33">
        <f t="shared" ca="1" si="92"/>
        <v>32</v>
      </c>
      <c r="C997">
        <f t="shared" si="93"/>
        <v>486</v>
      </c>
      <c r="D997">
        <f t="shared" ca="1" si="97"/>
        <v>-3.3000000000000002E-2</v>
      </c>
      <c r="E997">
        <f t="shared" ca="1" si="94"/>
        <v>0</v>
      </c>
      <c r="F997">
        <f t="shared" ca="1" si="95"/>
        <v>31</v>
      </c>
      <c r="G997">
        <f t="shared" ca="1" si="96"/>
        <v>32</v>
      </c>
      <c r="M997">
        <v>541</v>
      </c>
      <c r="N997">
        <v>19.699000000000002</v>
      </c>
    </row>
    <row r="998" spans="1:14">
      <c r="A998" s="54">
        <f>formulas!O1085</f>
        <v>0</v>
      </c>
      <c r="B998" s="33">
        <f t="shared" ca="1" si="92"/>
        <v>32</v>
      </c>
      <c r="C998">
        <f t="shared" si="93"/>
        <v>486</v>
      </c>
      <c r="D998">
        <f t="shared" ca="1" si="97"/>
        <v>-3.3000000000000002E-2</v>
      </c>
      <c r="E998">
        <f t="shared" ca="1" si="94"/>
        <v>0</v>
      </c>
      <c r="F998">
        <f t="shared" ca="1" si="95"/>
        <v>31</v>
      </c>
      <c r="G998">
        <f t="shared" ca="1" si="96"/>
        <v>32</v>
      </c>
      <c r="M998">
        <v>542</v>
      </c>
      <c r="N998">
        <v>19.742000000000001</v>
      </c>
    </row>
    <row r="999" spans="1:14">
      <c r="A999" s="54">
        <f>formulas!O1086</f>
        <v>0</v>
      </c>
      <c r="B999" s="33">
        <f t="shared" ca="1" si="92"/>
        <v>32</v>
      </c>
      <c r="C999">
        <f t="shared" si="93"/>
        <v>486</v>
      </c>
      <c r="D999">
        <f t="shared" ca="1" si="97"/>
        <v>-3.3000000000000002E-2</v>
      </c>
      <c r="E999">
        <f t="shared" ca="1" si="94"/>
        <v>0</v>
      </c>
      <c r="F999">
        <f t="shared" ca="1" si="95"/>
        <v>31</v>
      </c>
      <c r="G999">
        <f t="shared" ca="1" si="96"/>
        <v>32</v>
      </c>
      <c r="M999">
        <v>543</v>
      </c>
      <c r="N999">
        <v>19.785</v>
      </c>
    </row>
    <row r="1000" spans="1:14">
      <c r="A1000" s="54">
        <f>formulas!O1087</f>
        <v>0</v>
      </c>
      <c r="B1000" s="33">
        <f t="shared" ca="1" si="92"/>
        <v>32</v>
      </c>
      <c r="C1000">
        <f t="shared" si="93"/>
        <v>486</v>
      </c>
      <c r="D1000">
        <f t="shared" ca="1" si="97"/>
        <v>-3.3000000000000002E-2</v>
      </c>
      <c r="E1000">
        <f t="shared" ca="1" si="94"/>
        <v>0</v>
      </c>
      <c r="F1000">
        <f t="shared" ca="1" si="95"/>
        <v>31</v>
      </c>
      <c r="G1000">
        <f t="shared" ca="1" si="96"/>
        <v>32</v>
      </c>
      <c r="M1000">
        <v>544</v>
      </c>
      <c r="N1000">
        <v>19.827999999999999</v>
      </c>
    </row>
    <row r="1001" spans="1:14">
      <c r="A1001" s="54">
        <f>formulas!O1088</f>
        <v>0</v>
      </c>
      <c r="B1001" s="33">
        <f t="shared" ca="1" si="92"/>
        <v>32</v>
      </c>
      <c r="C1001">
        <f t="shared" si="93"/>
        <v>486</v>
      </c>
      <c r="D1001">
        <f t="shared" ca="1" si="97"/>
        <v>-3.3000000000000002E-2</v>
      </c>
      <c r="E1001">
        <f t="shared" ca="1" si="94"/>
        <v>0</v>
      </c>
      <c r="F1001">
        <f t="shared" ca="1" si="95"/>
        <v>31</v>
      </c>
      <c r="G1001">
        <f t="shared" ca="1" si="96"/>
        <v>32</v>
      </c>
      <c r="M1001">
        <v>545</v>
      </c>
      <c r="N1001">
        <v>19.870999999999999</v>
      </c>
    </row>
    <row r="1002" spans="1:14">
      <c r="A1002" s="54">
        <f>formulas!O1089</f>
        <v>0</v>
      </c>
      <c r="B1002" s="33">
        <f t="shared" ca="1" si="92"/>
        <v>32</v>
      </c>
      <c r="C1002">
        <f t="shared" si="93"/>
        <v>486</v>
      </c>
      <c r="D1002">
        <f t="shared" ca="1" si="97"/>
        <v>-3.3000000000000002E-2</v>
      </c>
      <c r="E1002">
        <f t="shared" ca="1" si="94"/>
        <v>0</v>
      </c>
      <c r="F1002">
        <f t="shared" ca="1" si="95"/>
        <v>31</v>
      </c>
      <c r="G1002">
        <f t="shared" ca="1" si="96"/>
        <v>32</v>
      </c>
      <c r="M1002">
        <v>546</v>
      </c>
      <c r="N1002">
        <v>19.914000000000001</v>
      </c>
    </row>
    <row r="1003" spans="1:14">
      <c r="A1003" s="54">
        <f>formulas!O1090</f>
        <v>0</v>
      </c>
      <c r="B1003" s="33">
        <f t="shared" ca="1" si="92"/>
        <v>32</v>
      </c>
      <c r="C1003">
        <f t="shared" si="93"/>
        <v>486</v>
      </c>
      <c r="D1003">
        <f t="shared" ca="1" si="97"/>
        <v>-3.3000000000000002E-2</v>
      </c>
      <c r="E1003">
        <f t="shared" ca="1" si="94"/>
        <v>0</v>
      </c>
      <c r="F1003">
        <f t="shared" ca="1" si="95"/>
        <v>31</v>
      </c>
      <c r="G1003">
        <f t="shared" ca="1" si="96"/>
        <v>32</v>
      </c>
      <c r="M1003">
        <v>547</v>
      </c>
      <c r="N1003">
        <v>19.957000000000001</v>
      </c>
    </row>
    <row r="1004" spans="1:14">
      <c r="A1004" s="54">
        <f>formulas!O1091</f>
        <v>0</v>
      </c>
      <c r="B1004" s="33">
        <f t="shared" ca="1" si="92"/>
        <v>32</v>
      </c>
      <c r="C1004">
        <f t="shared" si="93"/>
        <v>486</v>
      </c>
      <c r="D1004">
        <f t="shared" ca="1" si="97"/>
        <v>-3.3000000000000002E-2</v>
      </c>
      <c r="E1004">
        <f t="shared" ca="1" si="94"/>
        <v>0</v>
      </c>
      <c r="F1004">
        <f t="shared" ca="1" si="95"/>
        <v>31</v>
      </c>
      <c r="G1004">
        <f t="shared" ca="1" si="96"/>
        <v>32</v>
      </c>
      <c r="M1004">
        <v>548</v>
      </c>
      <c r="N1004">
        <v>20</v>
      </c>
    </row>
    <row r="1005" spans="1:14">
      <c r="A1005" s="54">
        <f>formulas!O1092</f>
        <v>0</v>
      </c>
      <c r="B1005" s="33">
        <f t="shared" ca="1" si="92"/>
        <v>32</v>
      </c>
      <c r="C1005">
        <f t="shared" si="93"/>
        <v>486</v>
      </c>
      <c r="D1005">
        <f t="shared" ca="1" si="97"/>
        <v>-3.3000000000000002E-2</v>
      </c>
      <c r="E1005">
        <f t="shared" ca="1" si="94"/>
        <v>0</v>
      </c>
      <c r="F1005">
        <f t="shared" ca="1" si="95"/>
        <v>31</v>
      </c>
      <c r="G1005">
        <f t="shared" ca="1" si="96"/>
        <v>32</v>
      </c>
      <c r="M1005">
        <v>549</v>
      </c>
      <c r="N1005">
        <v>20.042999999999999</v>
      </c>
    </row>
    <row r="1006" spans="1:14">
      <c r="A1006" s="54">
        <f>formulas!O1093</f>
        <v>0</v>
      </c>
      <c r="B1006" s="33">
        <f t="shared" ca="1" si="92"/>
        <v>32</v>
      </c>
      <c r="C1006">
        <f t="shared" si="93"/>
        <v>486</v>
      </c>
      <c r="D1006">
        <f t="shared" ca="1" si="97"/>
        <v>-3.3000000000000002E-2</v>
      </c>
      <c r="E1006">
        <f t="shared" ca="1" si="94"/>
        <v>0</v>
      </c>
      <c r="F1006">
        <f t="shared" ca="1" si="95"/>
        <v>31</v>
      </c>
      <c r="G1006">
        <f t="shared" ca="1" si="96"/>
        <v>32</v>
      </c>
      <c r="M1006">
        <v>550</v>
      </c>
      <c r="N1006">
        <v>20.085999999999999</v>
      </c>
    </row>
    <row r="1007" spans="1:14">
      <c r="A1007" s="54">
        <f>formulas!O1094</f>
        <v>0</v>
      </c>
      <c r="B1007" s="33">
        <f t="shared" ca="1" si="92"/>
        <v>32</v>
      </c>
      <c r="C1007">
        <f t="shared" si="93"/>
        <v>486</v>
      </c>
      <c r="D1007">
        <f t="shared" ca="1" si="97"/>
        <v>-3.3000000000000002E-2</v>
      </c>
      <c r="E1007">
        <f t="shared" ca="1" si="94"/>
        <v>0</v>
      </c>
      <c r="F1007">
        <f t="shared" ca="1" si="95"/>
        <v>31</v>
      </c>
      <c r="G1007">
        <f t="shared" ca="1" si="96"/>
        <v>32</v>
      </c>
      <c r="M1007">
        <v>551</v>
      </c>
      <c r="N1007">
        <v>20.129000000000001</v>
      </c>
    </row>
    <row r="1008" spans="1:14">
      <c r="A1008" s="54">
        <f>formulas!O1095</f>
        <v>0</v>
      </c>
      <c r="B1008" s="33">
        <f t="shared" ca="1" si="92"/>
        <v>32</v>
      </c>
      <c r="C1008">
        <f t="shared" si="93"/>
        <v>486</v>
      </c>
      <c r="D1008">
        <f t="shared" ca="1" si="97"/>
        <v>-3.3000000000000002E-2</v>
      </c>
      <c r="E1008">
        <f t="shared" ca="1" si="94"/>
        <v>0</v>
      </c>
      <c r="F1008">
        <f t="shared" ca="1" si="95"/>
        <v>31</v>
      </c>
      <c r="G1008">
        <f t="shared" ca="1" si="96"/>
        <v>32</v>
      </c>
      <c r="M1008">
        <v>552</v>
      </c>
      <c r="N1008">
        <v>20.172000000000001</v>
      </c>
    </row>
    <row r="1009" spans="1:14">
      <c r="A1009" s="54">
        <f>formulas!O1096</f>
        <v>0</v>
      </c>
      <c r="B1009" s="33">
        <f t="shared" ca="1" si="92"/>
        <v>32</v>
      </c>
      <c r="C1009">
        <f t="shared" si="93"/>
        <v>486</v>
      </c>
      <c r="D1009">
        <f t="shared" ca="1" si="97"/>
        <v>-3.3000000000000002E-2</v>
      </c>
      <c r="E1009">
        <f t="shared" ca="1" si="94"/>
        <v>0</v>
      </c>
      <c r="F1009">
        <f t="shared" ca="1" si="95"/>
        <v>31</v>
      </c>
      <c r="G1009">
        <f t="shared" ca="1" si="96"/>
        <v>32</v>
      </c>
      <c r="M1009">
        <v>553</v>
      </c>
      <c r="N1009">
        <v>20.216000000000001</v>
      </c>
    </row>
    <row r="1010" spans="1:14">
      <c r="A1010" s="54">
        <f>formulas!O1097</f>
        <v>0</v>
      </c>
      <c r="B1010" s="33">
        <f t="shared" ca="1" si="92"/>
        <v>32</v>
      </c>
      <c r="C1010">
        <f t="shared" si="93"/>
        <v>486</v>
      </c>
      <c r="D1010">
        <f t="shared" ca="1" si="97"/>
        <v>-3.3000000000000002E-2</v>
      </c>
      <c r="E1010">
        <f t="shared" ca="1" si="94"/>
        <v>0</v>
      </c>
      <c r="F1010">
        <f t="shared" ca="1" si="95"/>
        <v>31</v>
      </c>
      <c r="G1010">
        <f t="shared" ca="1" si="96"/>
        <v>32</v>
      </c>
      <c r="M1010">
        <v>554</v>
      </c>
      <c r="N1010">
        <v>20.259</v>
      </c>
    </row>
    <row r="1011" spans="1:14">
      <c r="A1011" s="54">
        <f>formulas!O1098</f>
        <v>0</v>
      </c>
      <c r="B1011" s="33">
        <f t="shared" ref="B1011:B1074" ca="1" si="98">(A1011-D1011)/(E1011-D1011)*(G1011-F1011)+F1011</f>
        <v>32</v>
      </c>
      <c r="C1011">
        <f t="shared" ref="C1011:C1074" si="99">COUNTIF($N$2:$N$25400,"&lt;"&amp;A1011)</f>
        <v>486</v>
      </c>
      <c r="D1011">
        <f t="shared" ca="1" si="97"/>
        <v>-3.3000000000000002E-2</v>
      </c>
      <c r="E1011">
        <f t="shared" ref="E1011:E1074" ca="1" si="100">INDIRECT(ADDRESS(C1011+2,14))</f>
        <v>0</v>
      </c>
      <c r="F1011">
        <f t="shared" ref="F1011:F1074" ca="1" si="101">INDIRECT(ADDRESS(C1011+1,13))</f>
        <v>31</v>
      </c>
      <c r="G1011">
        <f t="shared" ref="G1011:G1074" ca="1" si="102">INDIRECT(ADDRESS(C1011+2,13))</f>
        <v>32</v>
      </c>
      <c r="M1011">
        <v>555</v>
      </c>
      <c r="N1011">
        <v>20.302</v>
      </c>
    </row>
    <row r="1012" spans="1:14">
      <c r="A1012" s="54">
        <f>formulas!O1099</f>
        <v>0</v>
      </c>
      <c r="B1012" s="33">
        <f t="shared" ca="1" si="98"/>
        <v>32</v>
      </c>
      <c r="C1012">
        <f t="shared" si="99"/>
        <v>486</v>
      </c>
      <c r="D1012">
        <f t="shared" ca="1" si="97"/>
        <v>-3.3000000000000002E-2</v>
      </c>
      <c r="E1012">
        <f t="shared" ca="1" si="100"/>
        <v>0</v>
      </c>
      <c r="F1012">
        <f t="shared" ca="1" si="101"/>
        <v>31</v>
      </c>
      <c r="G1012">
        <f t="shared" ca="1" si="102"/>
        <v>32</v>
      </c>
      <c r="M1012">
        <v>556</v>
      </c>
      <c r="N1012">
        <v>20.344999999999999</v>
      </c>
    </row>
    <row r="1013" spans="1:14">
      <c r="A1013" s="54">
        <f>formulas!O1100</f>
        <v>0</v>
      </c>
      <c r="B1013" s="33">
        <f t="shared" ca="1" si="98"/>
        <v>32</v>
      </c>
      <c r="C1013">
        <f t="shared" si="99"/>
        <v>486</v>
      </c>
      <c r="D1013">
        <f t="shared" ca="1" si="97"/>
        <v>-3.3000000000000002E-2</v>
      </c>
      <c r="E1013">
        <f t="shared" ca="1" si="100"/>
        <v>0</v>
      </c>
      <c r="F1013">
        <f t="shared" ca="1" si="101"/>
        <v>31</v>
      </c>
      <c r="G1013">
        <f t="shared" ca="1" si="102"/>
        <v>32</v>
      </c>
      <c r="M1013">
        <v>557</v>
      </c>
      <c r="N1013">
        <v>20.388000000000002</v>
      </c>
    </row>
    <row r="1014" spans="1:14">
      <c r="A1014" s="54">
        <f>formulas!O1101</f>
        <v>0</v>
      </c>
      <c r="B1014" s="33">
        <f t="shared" ca="1" si="98"/>
        <v>32</v>
      </c>
      <c r="C1014">
        <f t="shared" si="99"/>
        <v>486</v>
      </c>
      <c r="D1014">
        <f t="shared" ca="1" si="97"/>
        <v>-3.3000000000000002E-2</v>
      </c>
      <c r="E1014">
        <f t="shared" ca="1" si="100"/>
        <v>0</v>
      </c>
      <c r="F1014">
        <f t="shared" ca="1" si="101"/>
        <v>31</v>
      </c>
      <c r="G1014">
        <f t="shared" ca="1" si="102"/>
        <v>32</v>
      </c>
      <c r="M1014">
        <v>558</v>
      </c>
      <c r="N1014">
        <v>20.431000000000001</v>
      </c>
    </row>
    <row r="1015" spans="1:14">
      <c r="A1015" s="54">
        <f>formulas!O1102</f>
        <v>0</v>
      </c>
      <c r="B1015" s="33">
        <f t="shared" ca="1" si="98"/>
        <v>32</v>
      </c>
      <c r="C1015">
        <f t="shared" si="99"/>
        <v>486</v>
      </c>
      <c r="D1015">
        <f t="shared" ca="1" si="97"/>
        <v>-3.3000000000000002E-2</v>
      </c>
      <c r="E1015">
        <f t="shared" ca="1" si="100"/>
        <v>0</v>
      </c>
      <c r="F1015">
        <f t="shared" ca="1" si="101"/>
        <v>31</v>
      </c>
      <c r="G1015">
        <f t="shared" ca="1" si="102"/>
        <v>32</v>
      </c>
      <c r="M1015">
        <v>559</v>
      </c>
      <c r="N1015">
        <v>20.474</v>
      </c>
    </row>
    <row r="1016" spans="1:14">
      <c r="A1016" s="54">
        <f>formulas!O1103</f>
        <v>0</v>
      </c>
      <c r="B1016" s="33">
        <f t="shared" ca="1" si="98"/>
        <v>32</v>
      </c>
      <c r="C1016">
        <f t="shared" si="99"/>
        <v>486</v>
      </c>
      <c r="D1016">
        <f t="shared" ca="1" si="97"/>
        <v>-3.3000000000000002E-2</v>
      </c>
      <c r="E1016">
        <f t="shared" ca="1" si="100"/>
        <v>0</v>
      </c>
      <c r="F1016">
        <f t="shared" ca="1" si="101"/>
        <v>31</v>
      </c>
      <c r="G1016">
        <f t="shared" ca="1" si="102"/>
        <v>32</v>
      </c>
      <c r="M1016">
        <v>560</v>
      </c>
      <c r="N1016">
        <v>20.516999999999999</v>
      </c>
    </row>
    <row r="1017" spans="1:14">
      <c r="A1017" s="54">
        <f>formulas!O1104</f>
        <v>0</v>
      </c>
      <c r="B1017" s="33">
        <f t="shared" ca="1" si="98"/>
        <v>32</v>
      </c>
      <c r="C1017">
        <f t="shared" si="99"/>
        <v>486</v>
      </c>
      <c r="D1017">
        <f t="shared" ca="1" si="97"/>
        <v>-3.3000000000000002E-2</v>
      </c>
      <c r="E1017">
        <f t="shared" ca="1" si="100"/>
        <v>0</v>
      </c>
      <c r="F1017">
        <f t="shared" ca="1" si="101"/>
        <v>31</v>
      </c>
      <c r="G1017">
        <f t="shared" ca="1" si="102"/>
        <v>32</v>
      </c>
      <c r="M1017">
        <v>561</v>
      </c>
      <c r="N1017">
        <v>20.561</v>
      </c>
    </row>
    <row r="1018" spans="1:14">
      <c r="A1018" s="54">
        <f>formulas!O1105</f>
        <v>0</v>
      </c>
      <c r="B1018" s="33">
        <f t="shared" ca="1" si="98"/>
        <v>32</v>
      </c>
      <c r="C1018">
        <f t="shared" si="99"/>
        <v>486</v>
      </c>
      <c r="D1018">
        <f t="shared" ca="1" si="97"/>
        <v>-3.3000000000000002E-2</v>
      </c>
      <c r="E1018">
        <f t="shared" ca="1" si="100"/>
        <v>0</v>
      </c>
      <c r="F1018">
        <f t="shared" ca="1" si="101"/>
        <v>31</v>
      </c>
      <c r="G1018">
        <f t="shared" ca="1" si="102"/>
        <v>32</v>
      </c>
      <c r="M1018">
        <v>562</v>
      </c>
      <c r="N1018">
        <v>20.603999999999999</v>
      </c>
    </row>
    <row r="1019" spans="1:14">
      <c r="A1019" s="54">
        <f>formulas!O1106</f>
        <v>0</v>
      </c>
      <c r="B1019" s="33">
        <f t="shared" ca="1" si="98"/>
        <v>32</v>
      </c>
      <c r="C1019">
        <f t="shared" si="99"/>
        <v>486</v>
      </c>
      <c r="D1019">
        <f t="shared" ca="1" si="97"/>
        <v>-3.3000000000000002E-2</v>
      </c>
      <c r="E1019">
        <f t="shared" ca="1" si="100"/>
        <v>0</v>
      </c>
      <c r="F1019">
        <f t="shared" ca="1" si="101"/>
        <v>31</v>
      </c>
      <c r="G1019">
        <f t="shared" ca="1" si="102"/>
        <v>32</v>
      </c>
      <c r="M1019">
        <v>563</v>
      </c>
      <c r="N1019">
        <v>20.646999999999998</v>
      </c>
    </row>
    <row r="1020" spans="1:14">
      <c r="A1020" s="54">
        <f>formulas!O1107</f>
        <v>0</v>
      </c>
      <c r="B1020" s="33">
        <f t="shared" ca="1" si="98"/>
        <v>32</v>
      </c>
      <c r="C1020">
        <f t="shared" si="99"/>
        <v>486</v>
      </c>
      <c r="D1020">
        <f t="shared" ca="1" si="97"/>
        <v>-3.3000000000000002E-2</v>
      </c>
      <c r="E1020">
        <f t="shared" ca="1" si="100"/>
        <v>0</v>
      </c>
      <c r="F1020">
        <f t="shared" ca="1" si="101"/>
        <v>31</v>
      </c>
      <c r="G1020">
        <f t="shared" ca="1" si="102"/>
        <v>32</v>
      </c>
      <c r="M1020">
        <v>564</v>
      </c>
      <c r="N1020">
        <v>20.69</v>
      </c>
    </row>
    <row r="1021" spans="1:14">
      <c r="A1021" s="54">
        <f>formulas!O1108</f>
        <v>0</v>
      </c>
      <c r="B1021" s="33">
        <f t="shared" ca="1" si="98"/>
        <v>32</v>
      </c>
      <c r="C1021">
        <f t="shared" si="99"/>
        <v>486</v>
      </c>
      <c r="D1021">
        <f t="shared" ca="1" si="97"/>
        <v>-3.3000000000000002E-2</v>
      </c>
      <c r="E1021">
        <f t="shared" ca="1" si="100"/>
        <v>0</v>
      </c>
      <c r="F1021">
        <f t="shared" ca="1" si="101"/>
        <v>31</v>
      </c>
      <c r="G1021">
        <f t="shared" ca="1" si="102"/>
        <v>32</v>
      </c>
      <c r="M1021">
        <v>565</v>
      </c>
      <c r="N1021">
        <v>20.733000000000001</v>
      </c>
    </row>
    <row r="1022" spans="1:14">
      <c r="A1022" s="54">
        <f>formulas!O1109</f>
        <v>0</v>
      </c>
      <c r="B1022" s="33">
        <f t="shared" ca="1" si="98"/>
        <v>32</v>
      </c>
      <c r="C1022">
        <f t="shared" si="99"/>
        <v>486</v>
      </c>
      <c r="D1022">
        <f t="shared" ca="1" si="97"/>
        <v>-3.3000000000000002E-2</v>
      </c>
      <c r="E1022">
        <f t="shared" ca="1" si="100"/>
        <v>0</v>
      </c>
      <c r="F1022">
        <f t="shared" ca="1" si="101"/>
        <v>31</v>
      </c>
      <c r="G1022">
        <f t="shared" ca="1" si="102"/>
        <v>32</v>
      </c>
      <c r="M1022">
        <v>566</v>
      </c>
      <c r="N1022">
        <v>20.777000000000001</v>
      </c>
    </row>
    <row r="1023" spans="1:14">
      <c r="A1023" s="54">
        <f>formulas!O1110</f>
        <v>0</v>
      </c>
      <c r="B1023" s="33">
        <f t="shared" ca="1" si="98"/>
        <v>32</v>
      </c>
      <c r="C1023">
        <f t="shared" si="99"/>
        <v>486</v>
      </c>
      <c r="D1023">
        <f t="shared" ca="1" si="97"/>
        <v>-3.3000000000000002E-2</v>
      </c>
      <c r="E1023">
        <f t="shared" ca="1" si="100"/>
        <v>0</v>
      </c>
      <c r="F1023">
        <f t="shared" ca="1" si="101"/>
        <v>31</v>
      </c>
      <c r="G1023">
        <f t="shared" ca="1" si="102"/>
        <v>32</v>
      </c>
      <c r="M1023">
        <v>567</v>
      </c>
      <c r="N1023">
        <v>20.82</v>
      </c>
    </row>
    <row r="1024" spans="1:14">
      <c r="A1024" s="54">
        <f>formulas!O1111</f>
        <v>0</v>
      </c>
      <c r="B1024" s="33">
        <f t="shared" ca="1" si="98"/>
        <v>32</v>
      </c>
      <c r="C1024">
        <f t="shared" si="99"/>
        <v>486</v>
      </c>
      <c r="D1024">
        <f t="shared" ca="1" si="97"/>
        <v>-3.3000000000000002E-2</v>
      </c>
      <c r="E1024">
        <f t="shared" ca="1" si="100"/>
        <v>0</v>
      </c>
      <c r="F1024">
        <f t="shared" ca="1" si="101"/>
        <v>31</v>
      </c>
      <c r="G1024">
        <f t="shared" ca="1" si="102"/>
        <v>32</v>
      </c>
      <c r="M1024">
        <v>568</v>
      </c>
      <c r="N1024">
        <v>20.863</v>
      </c>
    </row>
    <row r="1025" spans="1:14">
      <c r="A1025" s="54">
        <f>formulas!O1112</f>
        <v>0</v>
      </c>
      <c r="B1025" s="33">
        <f t="shared" ca="1" si="98"/>
        <v>32</v>
      </c>
      <c r="C1025">
        <f t="shared" si="99"/>
        <v>486</v>
      </c>
      <c r="D1025">
        <f t="shared" ca="1" si="97"/>
        <v>-3.3000000000000002E-2</v>
      </c>
      <c r="E1025">
        <f t="shared" ca="1" si="100"/>
        <v>0</v>
      </c>
      <c r="F1025">
        <f t="shared" ca="1" si="101"/>
        <v>31</v>
      </c>
      <c r="G1025">
        <f t="shared" ca="1" si="102"/>
        <v>32</v>
      </c>
      <c r="M1025">
        <v>569</v>
      </c>
      <c r="N1025">
        <v>20.905999999999999</v>
      </c>
    </row>
    <row r="1026" spans="1:14">
      <c r="A1026" s="54">
        <f>formulas!O1113</f>
        <v>0</v>
      </c>
      <c r="B1026" s="33">
        <f t="shared" ca="1" si="98"/>
        <v>32</v>
      </c>
      <c r="C1026">
        <f t="shared" si="99"/>
        <v>486</v>
      </c>
      <c r="D1026">
        <f t="shared" ca="1" si="97"/>
        <v>-3.3000000000000002E-2</v>
      </c>
      <c r="E1026">
        <f t="shared" ca="1" si="100"/>
        <v>0</v>
      </c>
      <c r="F1026">
        <f t="shared" ca="1" si="101"/>
        <v>31</v>
      </c>
      <c r="G1026">
        <f t="shared" ca="1" si="102"/>
        <v>32</v>
      </c>
      <c r="M1026">
        <v>570</v>
      </c>
      <c r="N1026">
        <v>20.95</v>
      </c>
    </row>
    <row r="1027" spans="1:14">
      <c r="A1027" s="54">
        <f>formulas!O1114</f>
        <v>0</v>
      </c>
      <c r="B1027" s="33">
        <f t="shared" ca="1" si="98"/>
        <v>32</v>
      </c>
      <c r="C1027">
        <f t="shared" si="99"/>
        <v>486</v>
      </c>
      <c r="D1027">
        <f t="shared" ref="D1027:D1090" ca="1" si="103">INDIRECT(ADDRESS(C1027+1,14))</f>
        <v>-3.3000000000000002E-2</v>
      </c>
      <c r="E1027">
        <f t="shared" ca="1" si="100"/>
        <v>0</v>
      </c>
      <c r="F1027">
        <f t="shared" ca="1" si="101"/>
        <v>31</v>
      </c>
      <c r="G1027">
        <f t="shared" ca="1" si="102"/>
        <v>32</v>
      </c>
      <c r="M1027">
        <v>571</v>
      </c>
      <c r="N1027">
        <v>20.992999999999999</v>
      </c>
    </row>
    <row r="1028" spans="1:14">
      <c r="A1028" s="54">
        <f>formulas!O1115</f>
        <v>0</v>
      </c>
      <c r="B1028" s="33">
        <f t="shared" ca="1" si="98"/>
        <v>32</v>
      </c>
      <c r="C1028">
        <f t="shared" si="99"/>
        <v>486</v>
      </c>
      <c r="D1028">
        <f t="shared" ca="1" si="103"/>
        <v>-3.3000000000000002E-2</v>
      </c>
      <c r="E1028">
        <f t="shared" ca="1" si="100"/>
        <v>0</v>
      </c>
      <c r="F1028">
        <f t="shared" ca="1" si="101"/>
        <v>31</v>
      </c>
      <c r="G1028">
        <f t="shared" ca="1" si="102"/>
        <v>32</v>
      </c>
      <c r="M1028">
        <v>572</v>
      </c>
      <c r="N1028">
        <v>21.036000000000001</v>
      </c>
    </row>
    <row r="1029" spans="1:14">
      <c r="A1029" s="54">
        <f>formulas!O1116</f>
        <v>0</v>
      </c>
      <c r="B1029" s="33">
        <f t="shared" ca="1" si="98"/>
        <v>32</v>
      </c>
      <c r="C1029">
        <f t="shared" si="99"/>
        <v>486</v>
      </c>
      <c r="D1029">
        <f t="shared" ca="1" si="103"/>
        <v>-3.3000000000000002E-2</v>
      </c>
      <c r="E1029">
        <f t="shared" ca="1" si="100"/>
        <v>0</v>
      </c>
      <c r="F1029">
        <f t="shared" ca="1" si="101"/>
        <v>31</v>
      </c>
      <c r="G1029">
        <f t="shared" ca="1" si="102"/>
        <v>32</v>
      </c>
      <c r="M1029">
        <v>573</v>
      </c>
      <c r="N1029">
        <v>21.08</v>
      </c>
    </row>
    <row r="1030" spans="1:14">
      <c r="A1030" s="54">
        <f>formulas!O1117</f>
        <v>0</v>
      </c>
      <c r="B1030" s="33">
        <f t="shared" ca="1" si="98"/>
        <v>32</v>
      </c>
      <c r="C1030">
        <f t="shared" si="99"/>
        <v>486</v>
      </c>
      <c r="D1030">
        <f t="shared" ca="1" si="103"/>
        <v>-3.3000000000000002E-2</v>
      </c>
      <c r="E1030">
        <f t="shared" ca="1" si="100"/>
        <v>0</v>
      </c>
      <c r="F1030">
        <f t="shared" ca="1" si="101"/>
        <v>31</v>
      </c>
      <c r="G1030">
        <f t="shared" ca="1" si="102"/>
        <v>32</v>
      </c>
      <c r="M1030">
        <v>574</v>
      </c>
      <c r="N1030">
        <v>21.123000000000001</v>
      </c>
    </row>
    <row r="1031" spans="1:14">
      <c r="A1031" s="54">
        <f>formulas!O1118</f>
        <v>0</v>
      </c>
      <c r="B1031" s="33">
        <f t="shared" ca="1" si="98"/>
        <v>32</v>
      </c>
      <c r="C1031">
        <f t="shared" si="99"/>
        <v>486</v>
      </c>
      <c r="D1031">
        <f t="shared" ca="1" si="103"/>
        <v>-3.3000000000000002E-2</v>
      </c>
      <c r="E1031">
        <f t="shared" ca="1" si="100"/>
        <v>0</v>
      </c>
      <c r="F1031">
        <f t="shared" ca="1" si="101"/>
        <v>31</v>
      </c>
      <c r="G1031">
        <f t="shared" ca="1" si="102"/>
        <v>32</v>
      </c>
      <c r="M1031">
        <v>575</v>
      </c>
      <c r="N1031">
        <v>21.166</v>
      </c>
    </row>
    <row r="1032" spans="1:14">
      <c r="A1032" s="54">
        <f>formulas!O1119</f>
        <v>0</v>
      </c>
      <c r="B1032" s="33">
        <f t="shared" ca="1" si="98"/>
        <v>32</v>
      </c>
      <c r="C1032">
        <f t="shared" si="99"/>
        <v>486</v>
      </c>
      <c r="D1032">
        <f t="shared" ca="1" si="103"/>
        <v>-3.3000000000000002E-2</v>
      </c>
      <c r="E1032">
        <f t="shared" ca="1" si="100"/>
        <v>0</v>
      </c>
      <c r="F1032">
        <f t="shared" ca="1" si="101"/>
        <v>31</v>
      </c>
      <c r="G1032">
        <f t="shared" ca="1" si="102"/>
        <v>32</v>
      </c>
      <c r="M1032">
        <v>576</v>
      </c>
      <c r="N1032">
        <v>21.209</v>
      </c>
    </row>
    <row r="1033" spans="1:14">
      <c r="A1033" s="54">
        <f>formulas!O1120</f>
        <v>0</v>
      </c>
      <c r="B1033" s="33">
        <f t="shared" ca="1" si="98"/>
        <v>32</v>
      </c>
      <c r="C1033">
        <f t="shared" si="99"/>
        <v>486</v>
      </c>
      <c r="D1033">
        <f t="shared" ca="1" si="103"/>
        <v>-3.3000000000000002E-2</v>
      </c>
      <c r="E1033">
        <f t="shared" ca="1" si="100"/>
        <v>0</v>
      </c>
      <c r="F1033">
        <f t="shared" ca="1" si="101"/>
        <v>31</v>
      </c>
      <c r="G1033">
        <f t="shared" ca="1" si="102"/>
        <v>32</v>
      </c>
      <c r="M1033">
        <v>577</v>
      </c>
      <c r="N1033">
        <v>21.253</v>
      </c>
    </row>
    <row r="1034" spans="1:14">
      <c r="A1034" s="54">
        <f>formulas!O1121</f>
        <v>0</v>
      </c>
      <c r="B1034" s="33">
        <f t="shared" ca="1" si="98"/>
        <v>32</v>
      </c>
      <c r="C1034">
        <f t="shared" si="99"/>
        <v>486</v>
      </c>
      <c r="D1034">
        <f t="shared" ca="1" si="103"/>
        <v>-3.3000000000000002E-2</v>
      </c>
      <c r="E1034">
        <f t="shared" ca="1" si="100"/>
        <v>0</v>
      </c>
      <c r="F1034">
        <f t="shared" ca="1" si="101"/>
        <v>31</v>
      </c>
      <c r="G1034">
        <f t="shared" ca="1" si="102"/>
        <v>32</v>
      </c>
      <c r="M1034">
        <v>578</v>
      </c>
      <c r="N1034">
        <v>21.295999999999999</v>
      </c>
    </row>
    <row r="1035" spans="1:14">
      <c r="A1035" s="54">
        <f>formulas!O1122</f>
        <v>0</v>
      </c>
      <c r="B1035" s="33">
        <f t="shared" ca="1" si="98"/>
        <v>32</v>
      </c>
      <c r="C1035">
        <f t="shared" si="99"/>
        <v>486</v>
      </c>
      <c r="D1035">
        <f t="shared" ca="1" si="103"/>
        <v>-3.3000000000000002E-2</v>
      </c>
      <c r="E1035">
        <f t="shared" ca="1" si="100"/>
        <v>0</v>
      </c>
      <c r="F1035">
        <f t="shared" ca="1" si="101"/>
        <v>31</v>
      </c>
      <c r="G1035">
        <f t="shared" ca="1" si="102"/>
        <v>32</v>
      </c>
      <c r="M1035">
        <v>579</v>
      </c>
      <c r="N1035">
        <v>21.338999999999999</v>
      </c>
    </row>
    <row r="1036" spans="1:14">
      <c r="A1036" s="54">
        <f>formulas!O1123</f>
        <v>0</v>
      </c>
      <c r="B1036" s="33">
        <f t="shared" ca="1" si="98"/>
        <v>32</v>
      </c>
      <c r="C1036">
        <f t="shared" si="99"/>
        <v>486</v>
      </c>
      <c r="D1036">
        <f t="shared" ca="1" si="103"/>
        <v>-3.3000000000000002E-2</v>
      </c>
      <c r="E1036">
        <f t="shared" ca="1" si="100"/>
        <v>0</v>
      </c>
      <c r="F1036">
        <f t="shared" ca="1" si="101"/>
        <v>31</v>
      </c>
      <c r="G1036">
        <f t="shared" ca="1" si="102"/>
        <v>32</v>
      </c>
      <c r="M1036">
        <v>580</v>
      </c>
      <c r="N1036">
        <v>21.382999999999999</v>
      </c>
    </row>
    <row r="1037" spans="1:14">
      <c r="A1037" s="54">
        <f>formulas!O1124</f>
        <v>0</v>
      </c>
      <c r="B1037" s="33">
        <f t="shared" ca="1" si="98"/>
        <v>32</v>
      </c>
      <c r="C1037">
        <f t="shared" si="99"/>
        <v>486</v>
      </c>
      <c r="D1037">
        <f t="shared" ca="1" si="103"/>
        <v>-3.3000000000000002E-2</v>
      </c>
      <c r="E1037">
        <f t="shared" ca="1" si="100"/>
        <v>0</v>
      </c>
      <c r="F1037">
        <f t="shared" ca="1" si="101"/>
        <v>31</v>
      </c>
      <c r="G1037">
        <f t="shared" ca="1" si="102"/>
        <v>32</v>
      </c>
      <c r="M1037">
        <v>581</v>
      </c>
      <c r="N1037">
        <v>21.425999999999998</v>
      </c>
    </row>
    <row r="1038" spans="1:14">
      <c r="A1038" s="54">
        <f>formulas!O1125</f>
        <v>0</v>
      </c>
      <c r="B1038" s="33">
        <f t="shared" ca="1" si="98"/>
        <v>32</v>
      </c>
      <c r="C1038">
        <f t="shared" si="99"/>
        <v>486</v>
      </c>
      <c r="D1038">
        <f t="shared" ca="1" si="103"/>
        <v>-3.3000000000000002E-2</v>
      </c>
      <c r="E1038">
        <f t="shared" ca="1" si="100"/>
        <v>0</v>
      </c>
      <c r="F1038">
        <f t="shared" ca="1" si="101"/>
        <v>31</v>
      </c>
      <c r="G1038">
        <f t="shared" ca="1" si="102"/>
        <v>32</v>
      </c>
      <c r="M1038">
        <v>582</v>
      </c>
      <c r="N1038">
        <v>21.47</v>
      </c>
    </row>
    <row r="1039" spans="1:14">
      <c r="A1039" s="54">
        <f>formulas!O1126</f>
        <v>0</v>
      </c>
      <c r="B1039" s="33">
        <f t="shared" ca="1" si="98"/>
        <v>32</v>
      </c>
      <c r="C1039">
        <f t="shared" si="99"/>
        <v>486</v>
      </c>
      <c r="D1039">
        <f t="shared" ca="1" si="103"/>
        <v>-3.3000000000000002E-2</v>
      </c>
      <c r="E1039">
        <f t="shared" ca="1" si="100"/>
        <v>0</v>
      </c>
      <c r="F1039">
        <f t="shared" ca="1" si="101"/>
        <v>31</v>
      </c>
      <c r="G1039">
        <f t="shared" ca="1" si="102"/>
        <v>32</v>
      </c>
      <c r="M1039">
        <v>583</v>
      </c>
      <c r="N1039">
        <v>21.513000000000002</v>
      </c>
    </row>
    <row r="1040" spans="1:14">
      <c r="A1040" s="54">
        <f>formulas!O1127</f>
        <v>0</v>
      </c>
      <c r="B1040" s="33">
        <f t="shared" ca="1" si="98"/>
        <v>32</v>
      </c>
      <c r="C1040">
        <f t="shared" si="99"/>
        <v>486</v>
      </c>
      <c r="D1040">
        <f t="shared" ca="1" si="103"/>
        <v>-3.3000000000000002E-2</v>
      </c>
      <c r="E1040">
        <f t="shared" ca="1" si="100"/>
        <v>0</v>
      </c>
      <c r="F1040">
        <f t="shared" ca="1" si="101"/>
        <v>31</v>
      </c>
      <c r="G1040">
        <f t="shared" ca="1" si="102"/>
        <v>32</v>
      </c>
      <c r="M1040">
        <v>584</v>
      </c>
      <c r="N1040">
        <v>21.556000000000001</v>
      </c>
    </row>
    <row r="1041" spans="1:14">
      <c r="A1041" s="54">
        <f>formulas!O1128</f>
        <v>0</v>
      </c>
      <c r="B1041" s="33">
        <f t="shared" ca="1" si="98"/>
        <v>32</v>
      </c>
      <c r="C1041">
        <f t="shared" si="99"/>
        <v>486</v>
      </c>
      <c r="D1041">
        <f t="shared" ca="1" si="103"/>
        <v>-3.3000000000000002E-2</v>
      </c>
      <c r="E1041">
        <f t="shared" ca="1" si="100"/>
        <v>0</v>
      </c>
      <c r="F1041">
        <f t="shared" ca="1" si="101"/>
        <v>31</v>
      </c>
      <c r="G1041">
        <f t="shared" ca="1" si="102"/>
        <v>32</v>
      </c>
      <c r="M1041">
        <v>585</v>
      </c>
      <c r="N1041">
        <v>21.6</v>
      </c>
    </row>
    <row r="1042" spans="1:14">
      <c r="A1042" s="54">
        <f>formulas!O1129</f>
        <v>0</v>
      </c>
      <c r="B1042" s="33">
        <f t="shared" ca="1" si="98"/>
        <v>32</v>
      </c>
      <c r="C1042">
        <f t="shared" si="99"/>
        <v>486</v>
      </c>
      <c r="D1042">
        <f t="shared" ca="1" si="103"/>
        <v>-3.3000000000000002E-2</v>
      </c>
      <c r="E1042">
        <f t="shared" ca="1" si="100"/>
        <v>0</v>
      </c>
      <c r="F1042">
        <f t="shared" ca="1" si="101"/>
        <v>31</v>
      </c>
      <c r="G1042">
        <f t="shared" ca="1" si="102"/>
        <v>32</v>
      </c>
      <c r="M1042">
        <v>586</v>
      </c>
      <c r="N1042">
        <v>21.643000000000001</v>
      </c>
    </row>
    <row r="1043" spans="1:14">
      <c r="A1043" s="54">
        <f>formulas!O1130</f>
        <v>0</v>
      </c>
      <c r="B1043" s="33">
        <f t="shared" ca="1" si="98"/>
        <v>32</v>
      </c>
      <c r="C1043">
        <f t="shared" si="99"/>
        <v>486</v>
      </c>
      <c r="D1043">
        <f t="shared" ca="1" si="103"/>
        <v>-3.3000000000000002E-2</v>
      </c>
      <c r="E1043">
        <f t="shared" ca="1" si="100"/>
        <v>0</v>
      </c>
      <c r="F1043">
        <f t="shared" ca="1" si="101"/>
        <v>31</v>
      </c>
      <c r="G1043">
        <f t="shared" ca="1" si="102"/>
        <v>32</v>
      </c>
      <c r="M1043">
        <v>587</v>
      </c>
      <c r="N1043">
        <v>21.686</v>
      </c>
    </row>
    <row r="1044" spans="1:14">
      <c r="A1044" s="54">
        <f>formulas!O1131</f>
        <v>0</v>
      </c>
      <c r="B1044" s="33">
        <f t="shared" ca="1" si="98"/>
        <v>32</v>
      </c>
      <c r="C1044">
        <f t="shared" si="99"/>
        <v>486</v>
      </c>
      <c r="D1044">
        <f t="shared" ca="1" si="103"/>
        <v>-3.3000000000000002E-2</v>
      </c>
      <c r="E1044">
        <f t="shared" ca="1" si="100"/>
        <v>0</v>
      </c>
      <c r="F1044">
        <f t="shared" ca="1" si="101"/>
        <v>31</v>
      </c>
      <c r="G1044">
        <f t="shared" ca="1" si="102"/>
        <v>32</v>
      </c>
      <c r="M1044">
        <v>588</v>
      </c>
      <c r="N1044">
        <v>21.73</v>
      </c>
    </row>
    <row r="1045" spans="1:14">
      <c r="A1045" s="54">
        <f>formulas!O1132</f>
        <v>0</v>
      </c>
      <c r="B1045" s="33">
        <f t="shared" ca="1" si="98"/>
        <v>32</v>
      </c>
      <c r="C1045">
        <f t="shared" si="99"/>
        <v>486</v>
      </c>
      <c r="D1045">
        <f t="shared" ca="1" si="103"/>
        <v>-3.3000000000000002E-2</v>
      </c>
      <c r="E1045">
        <f t="shared" ca="1" si="100"/>
        <v>0</v>
      </c>
      <c r="F1045">
        <f t="shared" ca="1" si="101"/>
        <v>31</v>
      </c>
      <c r="G1045">
        <f t="shared" ca="1" si="102"/>
        <v>32</v>
      </c>
      <c r="M1045">
        <v>589</v>
      </c>
      <c r="N1045">
        <v>21.773</v>
      </c>
    </row>
    <row r="1046" spans="1:14">
      <c r="A1046" s="54">
        <f>formulas!O1133</f>
        <v>0</v>
      </c>
      <c r="B1046" s="33">
        <f t="shared" ca="1" si="98"/>
        <v>32</v>
      </c>
      <c r="C1046">
        <f t="shared" si="99"/>
        <v>486</v>
      </c>
      <c r="D1046">
        <f t="shared" ca="1" si="103"/>
        <v>-3.3000000000000002E-2</v>
      </c>
      <c r="E1046">
        <f t="shared" ca="1" si="100"/>
        <v>0</v>
      </c>
      <c r="F1046">
        <f t="shared" ca="1" si="101"/>
        <v>31</v>
      </c>
      <c r="G1046">
        <f t="shared" ca="1" si="102"/>
        <v>32</v>
      </c>
      <c r="M1046">
        <v>590</v>
      </c>
      <c r="N1046">
        <v>21.817</v>
      </c>
    </row>
    <row r="1047" spans="1:14">
      <c r="A1047" s="54">
        <f>formulas!O1134</f>
        <v>0</v>
      </c>
      <c r="B1047" s="33">
        <f t="shared" ca="1" si="98"/>
        <v>32</v>
      </c>
      <c r="C1047">
        <f t="shared" si="99"/>
        <v>486</v>
      </c>
      <c r="D1047">
        <f t="shared" ca="1" si="103"/>
        <v>-3.3000000000000002E-2</v>
      </c>
      <c r="E1047">
        <f t="shared" ca="1" si="100"/>
        <v>0</v>
      </c>
      <c r="F1047">
        <f t="shared" ca="1" si="101"/>
        <v>31</v>
      </c>
      <c r="G1047">
        <f t="shared" ca="1" si="102"/>
        <v>32</v>
      </c>
      <c r="M1047">
        <v>591</v>
      </c>
      <c r="N1047">
        <v>21.86</v>
      </c>
    </row>
    <row r="1048" spans="1:14">
      <c r="A1048" s="54">
        <f>formulas!O1135</f>
        <v>0</v>
      </c>
      <c r="B1048" s="33">
        <f t="shared" ca="1" si="98"/>
        <v>32</v>
      </c>
      <c r="C1048">
        <f t="shared" si="99"/>
        <v>486</v>
      </c>
      <c r="D1048">
        <f t="shared" ca="1" si="103"/>
        <v>-3.3000000000000002E-2</v>
      </c>
      <c r="E1048">
        <f t="shared" ca="1" si="100"/>
        <v>0</v>
      </c>
      <c r="F1048">
        <f t="shared" ca="1" si="101"/>
        <v>31</v>
      </c>
      <c r="G1048">
        <f t="shared" ca="1" si="102"/>
        <v>32</v>
      </c>
      <c r="M1048">
        <v>592</v>
      </c>
      <c r="N1048">
        <v>21.904</v>
      </c>
    </row>
    <row r="1049" spans="1:14">
      <c r="A1049" s="54">
        <f>formulas!O1136</f>
        <v>0</v>
      </c>
      <c r="B1049" s="33">
        <f t="shared" ca="1" si="98"/>
        <v>32</v>
      </c>
      <c r="C1049">
        <f t="shared" si="99"/>
        <v>486</v>
      </c>
      <c r="D1049">
        <f t="shared" ca="1" si="103"/>
        <v>-3.3000000000000002E-2</v>
      </c>
      <c r="E1049">
        <f t="shared" ca="1" si="100"/>
        <v>0</v>
      </c>
      <c r="F1049">
        <f t="shared" ca="1" si="101"/>
        <v>31</v>
      </c>
      <c r="G1049">
        <f t="shared" ca="1" si="102"/>
        <v>32</v>
      </c>
      <c r="M1049">
        <v>593</v>
      </c>
      <c r="N1049">
        <v>21.946999999999999</v>
      </c>
    </row>
    <row r="1050" spans="1:14">
      <c r="A1050" s="54">
        <f>formulas!O1137</f>
        <v>0</v>
      </c>
      <c r="B1050" s="33">
        <f t="shared" ca="1" si="98"/>
        <v>32</v>
      </c>
      <c r="C1050">
        <f t="shared" si="99"/>
        <v>486</v>
      </c>
      <c r="D1050">
        <f t="shared" ca="1" si="103"/>
        <v>-3.3000000000000002E-2</v>
      </c>
      <c r="E1050">
        <f t="shared" ca="1" si="100"/>
        <v>0</v>
      </c>
      <c r="F1050">
        <f t="shared" ca="1" si="101"/>
        <v>31</v>
      </c>
      <c r="G1050">
        <f t="shared" ca="1" si="102"/>
        <v>32</v>
      </c>
      <c r="M1050">
        <v>594</v>
      </c>
      <c r="N1050">
        <v>21.991</v>
      </c>
    </row>
    <row r="1051" spans="1:14">
      <c r="A1051" s="54">
        <f>formulas!O1138</f>
        <v>0</v>
      </c>
      <c r="B1051" s="33">
        <f t="shared" ca="1" si="98"/>
        <v>32</v>
      </c>
      <c r="C1051">
        <f t="shared" si="99"/>
        <v>486</v>
      </c>
      <c r="D1051">
        <f t="shared" ca="1" si="103"/>
        <v>-3.3000000000000002E-2</v>
      </c>
      <c r="E1051">
        <f t="shared" ca="1" si="100"/>
        <v>0</v>
      </c>
      <c r="F1051">
        <f t="shared" ca="1" si="101"/>
        <v>31</v>
      </c>
      <c r="G1051">
        <f t="shared" ca="1" si="102"/>
        <v>32</v>
      </c>
      <c r="M1051">
        <v>595</v>
      </c>
      <c r="N1051">
        <v>22.033999999999999</v>
      </c>
    </row>
    <row r="1052" spans="1:14">
      <c r="A1052" s="54">
        <f>formulas!O1139</f>
        <v>0</v>
      </c>
      <c r="B1052" s="33">
        <f t="shared" ca="1" si="98"/>
        <v>32</v>
      </c>
      <c r="C1052">
        <f t="shared" si="99"/>
        <v>486</v>
      </c>
      <c r="D1052">
        <f t="shared" ca="1" si="103"/>
        <v>-3.3000000000000002E-2</v>
      </c>
      <c r="E1052">
        <f t="shared" ca="1" si="100"/>
        <v>0</v>
      </c>
      <c r="F1052">
        <f t="shared" ca="1" si="101"/>
        <v>31</v>
      </c>
      <c r="G1052">
        <f t="shared" ca="1" si="102"/>
        <v>32</v>
      </c>
      <c r="M1052">
        <v>596</v>
      </c>
      <c r="N1052">
        <v>22.077999999999999</v>
      </c>
    </row>
    <row r="1053" spans="1:14">
      <c r="A1053" s="54">
        <f>formulas!O1140</f>
        <v>0</v>
      </c>
      <c r="B1053" s="33">
        <f t="shared" ca="1" si="98"/>
        <v>32</v>
      </c>
      <c r="C1053">
        <f t="shared" si="99"/>
        <v>486</v>
      </c>
      <c r="D1053">
        <f t="shared" ca="1" si="103"/>
        <v>-3.3000000000000002E-2</v>
      </c>
      <c r="E1053">
        <f t="shared" ca="1" si="100"/>
        <v>0</v>
      </c>
      <c r="F1053">
        <f t="shared" ca="1" si="101"/>
        <v>31</v>
      </c>
      <c r="G1053">
        <f t="shared" ca="1" si="102"/>
        <v>32</v>
      </c>
      <c r="M1053">
        <v>597</v>
      </c>
      <c r="N1053">
        <v>22.120999999999999</v>
      </c>
    </row>
    <row r="1054" spans="1:14">
      <c r="A1054" s="54">
        <f>formulas!O1141</f>
        <v>0</v>
      </c>
      <c r="B1054" s="33">
        <f t="shared" ca="1" si="98"/>
        <v>32</v>
      </c>
      <c r="C1054">
        <f t="shared" si="99"/>
        <v>486</v>
      </c>
      <c r="D1054">
        <f t="shared" ca="1" si="103"/>
        <v>-3.3000000000000002E-2</v>
      </c>
      <c r="E1054">
        <f t="shared" ca="1" si="100"/>
        <v>0</v>
      </c>
      <c r="F1054">
        <f t="shared" ca="1" si="101"/>
        <v>31</v>
      </c>
      <c r="G1054">
        <f t="shared" ca="1" si="102"/>
        <v>32</v>
      </c>
      <c r="M1054">
        <v>598</v>
      </c>
      <c r="N1054">
        <v>22.164999999999999</v>
      </c>
    </row>
    <row r="1055" spans="1:14">
      <c r="A1055" s="54">
        <f>formulas!O1142</f>
        <v>0</v>
      </c>
      <c r="B1055" s="33">
        <f t="shared" ca="1" si="98"/>
        <v>32</v>
      </c>
      <c r="C1055">
        <f t="shared" si="99"/>
        <v>486</v>
      </c>
      <c r="D1055">
        <f t="shared" ca="1" si="103"/>
        <v>-3.3000000000000002E-2</v>
      </c>
      <c r="E1055">
        <f t="shared" ca="1" si="100"/>
        <v>0</v>
      </c>
      <c r="F1055">
        <f t="shared" ca="1" si="101"/>
        <v>31</v>
      </c>
      <c r="G1055">
        <f t="shared" ca="1" si="102"/>
        <v>32</v>
      </c>
      <c r="M1055">
        <v>599</v>
      </c>
      <c r="N1055">
        <v>22.207999999999998</v>
      </c>
    </row>
    <row r="1056" spans="1:14">
      <c r="A1056" s="54">
        <f>formulas!O1143</f>
        <v>0</v>
      </c>
      <c r="B1056" s="33">
        <f t="shared" ca="1" si="98"/>
        <v>32</v>
      </c>
      <c r="C1056">
        <f t="shared" si="99"/>
        <v>486</v>
      </c>
      <c r="D1056">
        <f t="shared" ca="1" si="103"/>
        <v>-3.3000000000000002E-2</v>
      </c>
      <c r="E1056">
        <f t="shared" ca="1" si="100"/>
        <v>0</v>
      </c>
      <c r="F1056">
        <f t="shared" ca="1" si="101"/>
        <v>31</v>
      </c>
      <c r="G1056">
        <f t="shared" ca="1" si="102"/>
        <v>32</v>
      </c>
      <c r="M1056">
        <v>600</v>
      </c>
      <c r="N1056">
        <v>22.251999999999999</v>
      </c>
    </row>
    <row r="1057" spans="1:14">
      <c r="A1057" s="54">
        <f>formulas!O1144</f>
        <v>0</v>
      </c>
      <c r="B1057" s="33">
        <f t="shared" ca="1" si="98"/>
        <v>32</v>
      </c>
      <c r="C1057">
        <f t="shared" si="99"/>
        <v>486</v>
      </c>
      <c r="D1057">
        <f t="shared" ca="1" si="103"/>
        <v>-3.3000000000000002E-2</v>
      </c>
      <c r="E1057">
        <f t="shared" ca="1" si="100"/>
        <v>0</v>
      </c>
      <c r="F1057">
        <f t="shared" ca="1" si="101"/>
        <v>31</v>
      </c>
      <c r="G1057">
        <f t="shared" ca="1" si="102"/>
        <v>32</v>
      </c>
      <c r="M1057">
        <v>601</v>
      </c>
      <c r="N1057">
        <v>22.295000000000002</v>
      </c>
    </row>
    <row r="1058" spans="1:14">
      <c r="A1058" s="54">
        <f>formulas!O1145</f>
        <v>0</v>
      </c>
      <c r="B1058" s="33">
        <f t="shared" ca="1" si="98"/>
        <v>32</v>
      </c>
      <c r="C1058">
        <f t="shared" si="99"/>
        <v>486</v>
      </c>
      <c r="D1058">
        <f t="shared" ca="1" si="103"/>
        <v>-3.3000000000000002E-2</v>
      </c>
      <c r="E1058">
        <f t="shared" ca="1" si="100"/>
        <v>0</v>
      </c>
      <c r="F1058">
        <f t="shared" ca="1" si="101"/>
        <v>31</v>
      </c>
      <c r="G1058">
        <f t="shared" ca="1" si="102"/>
        <v>32</v>
      </c>
      <c r="M1058">
        <v>602</v>
      </c>
      <c r="N1058">
        <v>22.338999999999999</v>
      </c>
    </row>
    <row r="1059" spans="1:14">
      <c r="A1059" s="54">
        <f>formulas!O1146</f>
        <v>0</v>
      </c>
      <c r="B1059" s="33">
        <f t="shared" ca="1" si="98"/>
        <v>32</v>
      </c>
      <c r="C1059">
        <f t="shared" si="99"/>
        <v>486</v>
      </c>
      <c r="D1059">
        <f t="shared" ca="1" si="103"/>
        <v>-3.3000000000000002E-2</v>
      </c>
      <c r="E1059">
        <f t="shared" ca="1" si="100"/>
        <v>0</v>
      </c>
      <c r="F1059">
        <f t="shared" ca="1" si="101"/>
        <v>31</v>
      </c>
      <c r="G1059">
        <f t="shared" ca="1" si="102"/>
        <v>32</v>
      </c>
      <c r="M1059">
        <v>603</v>
      </c>
      <c r="N1059">
        <v>22.382000000000001</v>
      </c>
    </row>
    <row r="1060" spans="1:14">
      <c r="A1060" s="54">
        <f>formulas!O1147</f>
        <v>0</v>
      </c>
      <c r="B1060" s="33">
        <f t="shared" ca="1" si="98"/>
        <v>32</v>
      </c>
      <c r="C1060">
        <f t="shared" si="99"/>
        <v>486</v>
      </c>
      <c r="D1060">
        <f t="shared" ca="1" si="103"/>
        <v>-3.3000000000000002E-2</v>
      </c>
      <c r="E1060">
        <f t="shared" ca="1" si="100"/>
        <v>0</v>
      </c>
      <c r="F1060">
        <f t="shared" ca="1" si="101"/>
        <v>31</v>
      </c>
      <c r="G1060">
        <f t="shared" ca="1" si="102"/>
        <v>32</v>
      </c>
      <c r="M1060">
        <v>604</v>
      </c>
      <c r="N1060">
        <v>22.425999999999998</v>
      </c>
    </row>
    <row r="1061" spans="1:14">
      <c r="A1061" s="54">
        <f>formulas!O1148</f>
        <v>0</v>
      </c>
      <c r="B1061" s="33">
        <f t="shared" ca="1" si="98"/>
        <v>32</v>
      </c>
      <c r="C1061">
        <f t="shared" si="99"/>
        <v>486</v>
      </c>
      <c r="D1061">
        <f t="shared" ca="1" si="103"/>
        <v>-3.3000000000000002E-2</v>
      </c>
      <c r="E1061">
        <f t="shared" ca="1" si="100"/>
        <v>0</v>
      </c>
      <c r="F1061">
        <f t="shared" ca="1" si="101"/>
        <v>31</v>
      </c>
      <c r="G1061">
        <f t="shared" ca="1" si="102"/>
        <v>32</v>
      </c>
      <c r="M1061">
        <v>605</v>
      </c>
      <c r="N1061">
        <v>22.469000000000001</v>
      </c>
    </row>
    <row r="1062" spans="1:14">
      <c r="A1062" s="54">
        <f>formulas!O1149</f>
        <v>0</v>
      </c>
      <c r="B1062" s="33">
        <f t="shared" ca="1" si="98"/>
        <v>32</v>
      </c>
      <c r="C1062">
        <f t="shared" si="99"/>
        <v>486</v>
      </c>
      <c r="D1062">
        <f t="shared" ca="1" si="103"/>
        <v>-3.3000000000000002E-2</v>
      </c>
      <c r="E1062">
        <f t="shared" ca="1" si="100"/>
        <v>0</v>
      </c>
      <c r="F1062">
        <f t="shared" ca="1" si="101"/>
        <v>31</v>
      </c>
      <c r="G1062">
        <f t="shared" ca="1" si="102"/>
        <v>32</v>
      </c>
      <c r="M1062">
        <v>606</v>
      </c>
      <c r="N1062">
        <v>22.513000000000002</v>
      </c>
    </row>
    <row r="1063" spans="1:14">
      <c r="A1063" s="54">
        <f>formulas!O1150</f>
        <v>0</v>
      </c>
      <c r="B1063" s="33">
        <f t="shared" ca="1" si="98"/>
        <v>32</v>
      </c>
      <c r="C1063">
        <f t="shared" si="99"/>
        <v>486</v>
      </c>
      <c r="D1063">
        <f t="shared" ca="1" si="103"/>
        <v>-3.3000000000000002E-2</v>
      </c>
      <c r="E1063">
        <f t="shared" ca="1" si="100"/>
        <v>0</v>
      </c>
      <c r="F1063">
        <f t="shared" ca="1" si="101"/>
        <v>31</v>
      </c>
      <c r="G1063">
        <f t="shared" ca="1" si="102"/>
        <v>32</v>
      </c>
      <c r="M1063">
        <v>607</v>
      </c>
      <c r="N1063">
        <v>22.556000000000001</v>
      </c>
    </row>
    <row r="1064" spans="1:14">
      <c r="A1064" s="54">
        <f>formulas!O1151</f>
        <v>0</v>
      </c>
      <c r="B1064" s="33">
        <f t="shared" ca="1" si="98"/>
        <v>32</v>
      </c>
      <c r="C1064">
        <f t="shared" si="99"/>
        <v>486</v>
      </c>
      <c r="D1064">
        <f t="shared" ca="1" si="103"/>
        <v>-3.3000000000000002E-2</v>
      </c>
      <c r="E1064">
        <f t="shared" ca="1" si="100"/>
        <v>0</v>
      </c>
      <c r="F1064">
        <f t="shared" ca="1" si="101"/>
        <v>31</v>
      </c>
      <c r="G1064">
        <f t="shared" ca="1" si="102"/>
        <v>32</v>
      </c>
      <c r="M1064">
        <v>608</v>
      </c>
      <c r="N1064">
        <v>22.6</v>
      </c>
    </row>
    <row r="1065" spans="1:14">
      <c r="A1065" s="54">
        <f>formulas!O1152</f>
        <v>0</v>
      </c>
      <c r="B1065" s="33">
        <f t="shared" ca="1" si="98"/>
        <v>32</v>
      </c>
      <c r="C1065">
        <f t="shared" si="99"/>
        <v>486</v>
      </c>
      <c r="D1065">
        <f t="shared" ca="1" si="103"/>
        <v>-3.3000000000000002E-2</v>
      </c>
      <c r="E1065">
        <f t="shared" ca="1" si="100"/>
        <v>0</v>
      </c>
      <c r="F1065">
        <f t="shared" ca="1" si="101"/>
        <v>31</v>
      </c>
      <c r="G1065">
        <f t="shared" ca="1" si="102"/>
        <v>32</v>
      </c>
      <c r="M1065">
        <v>609</v>
      </c>
      <c r="N1065">
        <v>22.643999999999998</v>
      </c>
    </row>
    <row r="1066" spans="1:14">
      <c r="A1066" s="54">
        <f>formulas!O1153</f>
        <v>0</v>
      </c>
      <c r="B1066" s="33">
        <f t="shared" ca="1" si="98"/>
        <v>32</v>
      </c>
      <c r="C1066">
        <f t="shared" si="99"/>
        <v>486</v>
      </c>
      <c r="D1066">
        <f t="shared" ca="1" si="103"/>
        <v>-3.3000000000000002E-2</v>
      </c>
      <c r="E1066">
        <f t="shared" ca="1" si="100"/>
        <v>0</v>
      </c>
      <c r="F1066">
        <f t="shared" ca="1" si="101"/>
        <v>31</v>
      </c>
      <c r="G1066">
        <f t="shared" ca="1" si="102"/>
        <v>32</v>
      </c>
      <c r="M1066">
        <v>610</v>
      </c>
      <c r="N1066">
        <v>22.687000000000001</v>
      </c>
    </row>
    <row r="1067" spans="1:14">
      <c r="A1067" s="54">
        <f>formulas!O1154</f>
        <v>0</v>
      </c>
      <c r="B1067" s="33">
        <f t="shared" ca="1" si="98"/>
        <v>32</v>
      </c>
      <c r="C1067">
        <f t="shared" si="99"/>
        <v>486</v>
      </c>
      <c r="D1067">
        <f t="shared" ca="1" si="103"/>
        <v>-3.3000000000000002E-2</v>
      </c>
      <c r="E1067">
        <f t="shared" ca="1" si="100"/>
        <v>0</v>
      </c>
      <c r="F1067">
        <f t="shared" ca="1" si="101"/>
        <v>31</v>
      </c>
      <c r="G1067">
        <f t="shared" ca="1" si="102"/>
        <v>32</v>
      </c>
      <c r="M1067">
        <v>611</v>
      </c>
      <c r="N1067">
        <v>22.731000000000002</v>
      </c>
    </row>
    <row r="1068" spans="1:14">
      <c r="A1068" s="54">
        <f>formulas!O1155</f>
        <v>0</v>
      </c>
      <c r="B1068" s="33">
        <f t="shared" ca="1" si="98"/>
        <v>32</v>
      </c>
      <c r="C1068">
        <f t="shared" si="99"/>
        <v>486</v>
      </c>
      <c r="D1068">
        <f t="shared" ca="1" si="103"/>
        <v>-3.3000000000000002E-2</v>
      </c>
      <c r="E1068">
        <f t="shared" ca="1" si="100"/>
        <v>0</v>
      </c>
      <c r="F1068">
        <f t="shared" ca="1" si="101"/>
        <v>31</v>
      </c>
      <c r="G1068">
        <f t="shared" ca="1" si="102"/>
        <v>32</v>
      </c>
      <c r="M1068">
        <v>612</v>
      </c>
      <c r="N1068">
        <v>22.774000000000001</v>
      </c>
    </row>
    <row r="1069" spans="1:14">
      <c r="A1069" s="54">
        <f>formulas!O1156</f>
        <v>0</v>
      </c>
      <c r="B1069" s="33">
        <f t="shared" ca="1" si="98"/>
        <v>32</v>
      </c>
      <c r="C1069">
        <f t="shared" si="99"/>
        <v>486</v>
      </c>
      <c r="D1069">
        <f t="shared" ca="1" si="103"/>
        <v>-3.3000000000000002E-2</v>
      </c>
      <c r="E1069">
        <f t="shared" ca="1" si="100"/>
        <v>0</v>
      </c>
      <c r="F1069">
        <f t="shared" ca="1" si="101"/>
        <v>31</v>
      </c>
      <c r="G1069">
        <f t="shared" ca="1" si="102"/>
        <v>32</v>
      </c>
      <c r="M1069">
        <v>613</v>
      </c>
      <c r="N1069">
        <v>22.818000000000001</v>
      </c>
    </row>
    <row r="1070" spans="1:14">
      <c r="A1070" s="54">
        <f>formulas!O1157</f>
        <v>0</v>
      </c>
      <c r="B1070" s="33">
        <f t="shared" ca="1" si="98"/>
        <v>32</v>
      </c>
      <c r="C1070">
        <f t="shared" si="99"/>
        <v>486</v>
      </c>
      <c r="D1070">
        <f t="shared" ca="1" si="103"/>
        <v>-3.3000000000000002E-2</v>
      </c>
      <c r="E1070">
        <f t="shared" ca="1" si="100"/>
        <v>0</v>
      </c>
      <c r="F1070">
        <f t="shared" ca="1" si="101"/>
        <v>31</v>
      </c>
      <c r="G1070">
        <f t="shared" ca="1" si="102"/>
        <v>32</v>
      </c>
      <c r="M1070">
        <v>614</v>
      </c>
      <c r="N1070">
        <v>22.861999999999998</v>
      </c>
    </row>
    <row r="1071" spans="1:14">
      <c r="A1071" s="54">
        <f>formulas!O1158</f>
        <v>0</v>
      </c>
      <c r="B1071" s="33">
        <f t="shared" ca="1" si="98"/>
        <v>32</v>
      </c>
      <c r="C1071">
        <f t="shared" si="99"/>
        <v>486</v>
      </c>
      <c r="D1071">
        <f t="shared" ca="1" si="103"/>
        <v>-3.3000000000000002E-2</v>
      </c>
      <c r="E1071">
        <f t="shared" ca="1" si="100"/>
        <v>0</v>
      </c>
      <c r="F1071">
        <f t="shared" ca="1" si="101"/>
        <v>31</v>
      </c>
      <c r="G1071">
        <f t="shared" ca="1" si="102"/>
        <v>32</v>
      </c>
      <c r="M1071">
        <v>615</v>
      </c>
      <c r="N1071">
        <v>22.905000000000001</v>
      </c>
    </row>
    <row r="1072" spans="1:14">
      <c r="A1072" s="54">
        <f>formulas!O1159</f>
        <v>0</v>
      </c>
      <c r="B1072" s="33">
        <f t="shared" ca="1" si="98"/>
        <v>32</v>
      </c>
      <c r="C1072">
        <f t="shared" si="99"/>
        <v>486</v>
      </c>
      <c r="D1072">
        <f t="shared" ca="1" si="103"/>
        <v>-3.3000000000000002E-2</v>
      </c>
      <c r="E1072">
        <f t="shared" ca="1" si="100"/>
        <v>0</v>
      </c>
      <c r="F1072">
        <f t="shared" ca="1" si="101"/>
        <v>31</v>
      </c>
      <c r="G1072">
        <f t="shared" ca="1" si="102"/>
        <v>32</v>
      </c>
      <c r="M1072">
        <v>616</v>
      </c>
      <c r="N1072">
        <v>22.949000000000002</v>
      </c>
    </row>
    <row r="1073" spans="1:14">
      <c r="A1073" s="54">
        <f>formulas!O1160</f>
        <v>0</v>
      </c>
      <c r="B1073" s="33">
        <f t="shared" ca="1" si="98"/>
        <v>32</v>
      </c>
      <c r="C1073">
        <f t="shared" si="99"/>
        <v>486</v>
      </c>
      <c r="D1073">
        <f t="shared" ca="1" si="103"/>
        <v>-3.3000000000000002E-2</v>
      </c>
      <c r="E1073">
        <f t="shared" ca="1" si="100"/>
        <v>0</v>
      </c>
      <c r="F1073">
        <f t="shared" ca="1" si="101"/>
        <v>31</v>
      </c>
      <c r="G1073">
        <f t="shared" ca="1" si="102"/>
        <v>32</v>
      </c>
      <c r="M1073">
        <v>617</v>
      </c>
      <c r="N1073">
        <v>22.992999999999999</v>
      </c>
    </row>
    <row r="1074" spans="1:14">
      <c r="A1074" s="54">
        <f>formulas!O1161</f>
        <v>0</v>
      </c>
      <c r="B1074" s="33">
        <f t="shared" ca="1" si="98"/>
        <v>32</v>
      </c>
      <c r="C1074">
        <f t="shared" si="99"/>
        <v>486</v>
      </c>
      <c r="D1074">
        <f t="shared" ca="1" si="103"/>
        <v>-3.3000000000000002E-2</v>
      </c>
      <c r="E1074">
        <f t="shared" ca="1" si="100"/>
        <v>0</v>
      </c>
      <c r="F1074">
        <f t="shared" ca="1" si="101"/>
        <v>31</v>
      </c>
      <c r="G1074">
        <f t="shared" ca="1" si="102"/>
        <v>32</v>
      </c>
      <c r="M1074">
        <v>618</v>
      </c>
      <c r="N1074">
        <v>23.036000000000001</v>
      </c>
    </row>
    <row r="1075" spans="1:14">
      <c r="A1075" s="54">
        <f>formulas!O1162</f>
        <v>0</v>
      </c>
      <c r="B1075" s="33">
        <f t="shared" ref="B1075:B1138" ca="1" si="104">(A1075-D1075)/(E1075-D1075)*(G1075-F1075)+F1075</f>
        <v>32</v>
      </c>
      <c r="C1075">
        <f t="shared" ref="C1075:C1138" si="105">COUNTIF($N$2:$N$25400,"&lt;"&amp;A1075)</f>
        <v>486</v>
      </c>
      <c r="D1075">
        <f t="shared" ca="1" si="103"/>
        <v>-3.3000000000000002E-2</v>
      </c>
      <c r="E1075">
        <f t="shared" ref="E1075:E1138" ca="1" si="106">INDIRECT(ADDRESS(C1075+2,14))</f>
        <v>0</v>
      </c>
      <c r="F1075">
        <f t="shared" ref="F1075:F1138" ca="1" si="107">INDIRECT(ADDRESS(C1075+1,13))</f>
        <v>31</v>
      </c>
      <c r="G1075">
        <f t="shared" ref="G1075:G1138" ca="1" si="108">INDIRECT(ADDRESS(C1075+2,13))</f>
        <v>32</v>
      </c>
      <c r="M1075">
        <v>619</v>
      </c>
      <c r="N1075">
        <v>23.08</v>
      </c>
    </row>
    <row r="1076" spans="1:14">
      <c r="A1076" s="54">
        <f>formulas!O1163</f>
        <v>0</v>
      </c>
      <c r="B1076" s="33">
        <f t="shared" ca="1" si="104"/>
        <v>32</v>
      </c>
      <c r="C1076">
        <f t="shared" si="105"/>
        <v>486</v>
      </c>
      <c r="D1076">
        <f t="shared" ca="1" si="103"/>
        <v>-3.3000000000000002E-2</v>
      </c>
      <c r="E1076">
        <f t="shared" ca="1" si="106"/>
        <v>0</v>
      </c>
      <c r="F1076">
        <f t="shared" ca="1" si="107"/>
        <v>31</v>
      </c>
      <c r="G1076">
        <f t="shared" ca="1" si="108"/>
        <v>32</v>
      </c>
      <c r="M1076">
        <v>620</v>
      </c>
      <c r="N1076">
        <v>23.123999999999999</v>
      </c>
    </row>
    <row r="1077" spans="1:14">
      <c r="A1077" s="54">
        <f>formulas!O1164</f>
        <v>0</v>
      </c>
      <c r="B1077" s="33">
        <f t="shared" ca="1" si="104"/>
        <v>32</v>
      </c>
      <c r="C1077">
        <f t="shared" si="105"/>
        <v>486</v>
      </c>
      <c r="D1077">
        <f t="shared" ca="1" si="103"/>
        <v>-3.3000000000000002E-2</v>
      </c>
      <c r="E1077">
        <f t="shared" ca="1" si="106"/>
        <v>0</v>
      </c>
      <c r="F1077">
        <f t="shared" ca="1" si="107"/>
        <v>31</v>
      </c>
      <c r="G1077">
        <f t="shared" ca="1" si="108"/>
        <v>32</v>
      </c>
      <c r="M1077">
        <v>621</v>
      </c>
      <c r="N1077">
        <v>23.167000000000002</v>
      </c>
    </row>
    <row r="1078" spans="1:14">
      <c r="A1078" s="54">
        <f>formulas!O1165</f>
        <v>0</v>
      </c>
      <c r="B1078" s="33">
        <f t="shared" ca="1" si="104"/>
        <v>32</v>
      </c>
      <c r="C1078">
        <f t="shared" si="105"/>
        <v>486</v>
      </c>
      <c r="D1078">
        <f t="shared" ca="1" si="103"/>
        <v>-3.3000000000000002E-2</v>
      </c>
      <c r="E1078">
        <f t="shared" ca="1" si="106"/>
        <v>0</v>
      </c>
      <c r="F1078">
        <f t="shared" ca="1" si="107"/>
        <v>31</v>
      </c>
      <c r="G1078">
        <f t="shared" ca="1" si="108"/>
        <v>32</v>
      </c>
      <c r="M1078">
        <v>622</v>
      </c>
      <c r="N1078">
        <v>23.210999999999999</v>
      </c>
    </row>
    <row r="1079" spans="1:14">
      <c r="A1079" s="54">
        <f>formulas!O1166</f>
        <v>0</v>
      </c>
      <c r="B1079" s="33">
        <f t="shared" ca="1" si="104"/>
        <v>32</v>
      </c>
      <c r="C1079">
        <f t="shared" si="105"/>
        <v>486</v>
      </c>
      <c r="D1079">
        <f t="shared" ca="1" si="103"/>
        <v>-3.3000000000000002E-2</v>
      </c>
      <c r="E1079">
        <f t="shared" ca="1" si="106"/>
        <v>0</v>
      </c>
      <c r="F1079">
        <f t="shared" ca="1" si="107"/>
        <v>31</v>
      </c>
      <c r="G1079">
        <f t="shared" ca="1" si="108"/>
        <v>32</v>
      </c>
      <c r="M1079">
        <v>623</v>
      </c>
      <c r="N1079">
        <v>23.254999999999999</v>
      </c>
    </row>
    <row r="1080" spans="1:14">
      <c r="A1080" s="54">
        <f>formulas!O1167</f>
        <v>0</v>
      </c>
      <c r="B1080" s="33">
        <f t="shared" ca="1" si="104"/>
        <v>32</v>
      </c>
      <c r="C1080">
        <f t="shared" si="105"/>
        <v>486</v>
      </c>
      <c r="D1080">
        <f t="shared" ca="1" si="103"/>
        <v>-3.3000000000000002E-2</v>
      </c>
      <c r="E1080">
        <f t="shared" ca="1" si="106"/>
        <v>0</v>
      </c>
      <c r="F1080">
        <f t="shared" ca="1" si="107"/>
        <v>31</v>
      </c>
      <c r="G1080">
        <f t="shared" ca="1" si="108"/>
        <v>32</v>
      </c>
      <c r="M1080">
        <v>624</v>
      </c>
      <c r="N1080">
        <v>23.297999999999998</v>
      </c>
    </row>
    <row r="1081" spans="1:14">
      <c r="A1081" s="54">
        <f>formulas!O1168</f>
        <v>0</v>
      </c>
      <c r="B1081" s="33">
        <f t="shared" ca="1" si="104"/>
        <v>32</v>
      </c>
      <c r="C1081">
        <f t="shared" si="105"/>
        <v>486</v>
      </c>
      <c r="D1081">
        <f t="shared" ca="1" si="103"/>
        <v>-3.3000000000000002E-2</v>
      </c>
      <c r="E1081">
        <f t="shared" ca="1" si="106"/>
        <v>0</v>
      </c>
      <c r="F1081">
        <f t="shared" ca="1" si="107"/>
        <v>31</v>
      </c>
      <c r="G1081">
        <f t="shared" ca="1" si="108"/>
        <v>32</v>
      </c>
      <c r="M1081">
        <v>625</v>
      </c>
      <c r="N1081">
        <v>23.341999999999999</v>
      </c>
    </row>
    <row r="1082" spans="1:14">
      <c r="A1082" s="54">
        <f>formulas!O1169</f>
        <v>0</v>
      </c>
      <c r="B1082" s="33">
        <f t="shared" ca="1" si="104"/>
        <v>32</v>
      </c>
      <c r="C1082">
        <f t="shared" si="105"/>
        <v>486</v>
      </c>
      <c r="D1082">
        <f t="shared" ca="1" si="103"/>
        <v>-3.3000000000000002E-2</v>
      </c>
      <c r="E1082">
        <f t="shared" ca="1" si="106"/>
        <v>0</v>
      </c>
      <c r="F1082">
        <f t="shared" ca="1" si="107"/>
        <v>31</v>
      </c>
      <c r="G1082">
        <f t="shared" ca="1" si="108"/>
        <v>32</v>
      </c>
      <c r="M1082">
        <v>626</v>
      </c>
      <c r="N1082">
        <v>23.385999999999999</v>
      </c>
    </row>
    <row r="1083" spans="1:14">
      <c r="A1083" s="54">
        <f>formulas!O1170</f>
        <v>0</v>
      </c>
      <c r="B1083" s="33">
        <f t="shared" ca="1" si="104"/>
        <v>32</v>
      </c>
      <c r="C1083">
        <f t="shared" si="105"/>
        <v>486</v>
      </c>
      <c r="D1083">
        <f t="shared" ca="1" si="103"/>
        <v>-3.3000000000000002E-2</v>
      </c>
      <c r="E1083">
        <f t="shared" ca="1" si="106"/>
        <v>0</v>
      </c>
      <c r="F1083">
        <f t="shared" ca="1" si="107"/>
        <v>31</v>
      </c>
      <c r="G1083">
        <f t="shared" ca="1" si="108"/>
        <v>32</v>
      </c>
      <c r="M1083">
        <v>627</v>
      </c>
      <c r="N1083">
        <v>23.428999999999998</v>
      </c>
    </row>
    <row r="1084" spans="1:14">
      <c r="A1084" s="54">
        <f>formulas!O1171</f>
        <v>0</v>
      </c>
      <c r="B1084" s="33">
        <f t="shared" ca="1" si="104"/>
        <v>32</v>
      </c>
      <c r="C1084">
        <f t="shared" si="105"/>
        <v>486</v>
      </c>
      <c r="D1084">
        <f t="shared" ca="1" si="103"/>
        <v>-3.3000000000000002E-2</v>
      </c>
      <c r="E1084">
        <f t="shared" ca="1" si="106"/>
        <v>0</v>
      </c>
      <c r="F1084">
        <f t="shared" ca="1" si="107"/>
        <v>31</v>
      </c>
      <c r="G1084">
        <f t="shared" ca="1" si="108"/>
        <v>32</v>
      </c>
      <c r="M1084">
        <v>628</v>
      </c>
      <c r="N1084">
        <v>23.472999999999999</v>
      </c>
    </row>
    <row r="1085" spans="1:14">
      <c r="A1085" s="54">
        <f>formulas!O1172</f>
        <v>0</v>
      </c>
      <c r="B1085" s="33">
        <f t="shared" ca="1" si="104"/>
        <v>32</v>
      </c>
      <c r="C1085">
        <f t="shared" si="105"/>
        <v>486</v>
      </c>
      <c r="D1085">
        <f t="shared" ca="1" si="103"/>
        <v>-3.3000000000000002E-2</v>
      </c>
      <c r="E1085">
        <f t="shared" ca="1" si="106"/>
        <v>0</v>
      </c>
      <c r="F1085">
        <f t="shared" ca="1" si="107"/>
        <v>31</v>
      </c>
      <c r="G1085">
        <f t="shared" ca="1" si="108"/>
        <v>32</v>
      </c>
      <c r="M1085">
        <v>629</v>
      </c>
      <c r="N1085">
        <v>23.516999999999999</v>
      </c>
    </row>
    <row r="1086" spans="1:14">
      <c r="A1086" s="54">
        <f>formulas!O1173</f>
        <v>0</v>
      </c>
      <c r="B1086" s="33">
        <f t="shared" ca="1" si="104"/>
        <v>32</v>
      </c>
      <c r="C1086">
        <f t="shared" si="105"/>
        <v>486</v>
      </c>
      <c r="D1086">
        <f t="shared" ca="1" si="103"/>
        <v>-3.3000000000000002E-2</v>
      </c>
      <c r="E1086">
        <f t="shared" ca="1" si="106"/>
        <v>0</v>
      </c>
      <c r="F1086">
        <f t="shared" ca="1" si="107"/>
        <v>31</v>
      </c>
      <c r="G1086">
        <f t="shared" ca="1" si="108"/>
        <v>32</v>
      </c>
      <c r="M1086">
        <v>630</v>
      </c>
      <c r="N1086">
        <v>23.561</v>
      </c>
    </row>
    <row r="1087" spans="1:14">
      <c r="A1087" s="54">
        <f>formulas!O1174</f>
        <v>0</v>
      </c>
      <c r="B1087" s="33">
        <f t="shared" ca="1" si="104"/>
        <v>32</v>
      </c>
      <c r="C1087">
        <f t="shared" si="105"/>
        <v>486</v>
      </c>
      <c r="D1087">
        <f t="shared" ca="1" si="103"/>
        <v>-3.3000000000000002E-2</v>
      </c>
      <c r="E1087">
        <f t="shared" ca="1" si="106"/>
        <v>0</v>
      </c>
      <c r="F1087">
        <f t="shared" ca="1" si="107"/>
        <v>31</v>
      </c>
      <c r="G1087">
        <f t="shared" ca="1" si="108"/>
        <v>32</v>
      </c>
      <c r="M1087">
        <v>631</v>
      </c>
      <c r="N1087">
        <v>23.603999999999999</v>
      </c>
    </row>
    <row r="1088" spans="1:14">
      <c r="A1088" s="54">
        <f>formulas!O1175</f>
        <v>0</v>
      </c>
      <c r="B1088" s="33">
        <f t="shared" ca="1" si="104"/>
        <v>32</v>
      </c>
      <c r="C1088">
        <f t="shared" si="105"/>
        <v>486</v>
      </c>
      <c r="D1088">
        <f t="shared" ca="1" si="103"/>
        <v>-3.3000000000000002E-2</v>
      </c>
      <c r="E1088">
        <f t="shared" ca="1" si="106"/>
        <v>0</v>
      </c>
      <c r="F1088">
        <f t="shared" ca="1" si="107"/>
        <v>31</v>
      </c>
      <c r="G1088">
        <f t="shared" ca="1" si="108"/>
        <v>32</v>
      </c>
      <c r="M1088">
        <v>632</v>
      </c>
      <c r="N1088">
        <v>23.648</v>
      </c>
    </row>
    <row r="1089" spans="1:14">
      <c r="A1089" s="54">
        <f>formulas!O1176</f>
        <v>0</v>
      </c>
      <c r="B1089" s="33">
        <f t="shared" ca="1" si="104"/>
        <v>32</v>
      </c>
      <c r="C1089">
        <f t="shared" si="105"/>
        <v>486</v>
      </c>
      <c r="D1089">
        <f t="shared" ca="1" si="103"/>
        <v>-3.3000000000000002E-2</v>
      </c>
      <c r="E1089">
        <f t="shared" ca="1" si="106"/>
        <v>0</v>
      </c>
      <c r="F1089">
        <f t="shared" ca="1" si="107"/>
        <v>31</v>
      </c>
      <c r="G1089">
        <f t="shared" ca="1" si="108"/>
        <v>32</v>
      </c>
      <c r="M1089">
        <v>633</v>
      </c>
      <c r="N1089">
        <v>23.692</v>
      </c>
    </row>
    <row r="1090" spans="1:14">
      <c r="A1090" s="54">
        <f>formulas!O1177</f>
        <v>0</v>
      </c>
      <c r="B1090" s="33">
        <f t="shared" ca="1" si="104"/>
        <v>32</v>
      </c>
      <c r="C1090">
        <f t="shared" si="105"/>
        <v>486</v>
      </c>
      <c r="D1090">
        <f t="shared" ca="1" si="103"/>
        <v>-3.3000000000000002E-2</v>
      </c>
      <c r="E1090">
        <f t="shared" ca="1" si="106"/>
        <v>0</v>
      </c>
      <c r="F1090">
        <f t="shared" ca="1" si="107"/>
        <v>31</v>
      </c>
      <c r="G1090">
        <f t="shared" ca="1" si="108"/>
        <v>32</v>
      </c>
      <c r="M1090">
        <v>634</v>
      </c>
      <c r="N1090">
        <v>23.736000000000001</v>
      </c>
    </row>
    <row r="1091" spans="1:14">
      <c r="A1091" s="54">
        <f>formulas!O1178</f>
        <v>0</v>
      </c>
      <c r="B1091" s="33">
        <f t="shared" ca="1" si="104"/>
        <v>32</v>
      </c>
      <c r="C1091">
        <f t="shared" si="105"/>
        <v>486</v>
      </c>
      <c r="D1091">
        <f t="shared" ref="D1091:D1154" ca="1" si="109">INDIRECT(ADDRESS(C1091+1,14))</f>
        <v>-3.3000000000000002E-2</v>
      </c>
      <c r="E1091">
        <f t="shared" ca="1" si="106"/>
        <v>0</v>
      </c>
      <c r="F1091">
        <f t="shared" ca="1" si="107"/>
        <v>31</v>
      </c>
      <c r="G1091">
        <f t="shared" ca="1" si="108"/>
        <v>32</v>
      </c>
      <c r="M1091">
        <v>635</v>
      </c>
      <c r="N1091">
        <v>23.78</v>
      </c>
    </row>
    <row r="1092" spans="1:14">
      <c r="A1092" s="54">
        <f>formulas!O1179</f>
        <v>0</v>
      </c>
      <c r="B1092" s="33">
        <f t="shared" ca="1" si="104"/>
        <v>32</v>
      </c>
      <c r="C1092">
        <f t="shared" si="105"/>
        <v>486</v>
      </c>
      <c r="D1092">
        <f t="shared" ca="1" si="109"/>
        <v>-3.3000000000000002E-2</v>
      </c>
      <c r="E1092">
        <f t="shared" ca="1" si="106"/>
        <v>0</v>
      </c>
      <c r="F1092">
        <f t="shared" ca="1" si="107"/>
        <v>31</v>
      </c>
      <c r="G1092">
        <f t="shared" ca="1" si="108"/>
        <v>32</v>
      </c>
      <c r="M1092">
        <v>636</v>
      </c>
      <c r="N1092">
        <v>23.823</v>
      </c>
    </row>
    <row r="1093" spans="1:14">
      <c r="A1093" s="54">
        <f>formulas!O1180</f>
        <v>0</v>
      </c>
      <c r="B1093" s="33">
        <f t="shared" ca="1" si="104"/>
        <v>32</v>
      </c>
      <c r="C1093">
        <f t="shared" si="105"/>
        <v>486</v>
      </c>
      <c r="D1093">
        <f t="shared" ca="1" si="109"/>
        <v>-3.3000000000000002E-2</v>
      </c>
      <c r="E1093">
        <f t="shared" ca="1" si="106"/>
        <v>0</v>
      </c>
      <c r="F1093">
        <f t="shared" ca="1" si="107"/>
        <v>31</v>
      </c>
      <c r="G1093">
        <f t="shared" ca="1" si="108"/>
        <v>32</v>
      </c>
      <c r="M1093">
        <v>637</v>
      </c>
      <c r="N1093">
        <v>23.867000000000001</v>
      </c>
    </row>
    <row r="1094" spans="1:14">
      <c r="A1094" s="54">
        <f>formulas!O1181</f>
        <v>0</v>
      </c>
      <c r="B1094" s="33">
        <f t="shared" ca="1" si="104"/>
        <v>32</v>
      </c>
      <c r="C1094">
        <f t="shared" si="105"/>
        <v>486</v>
      </c>
      <c r="D1094">
        <f t="shared" ca="1" si="109"/>
        <v>-3.3000000000000002E-2</v>
      </c>
      <c r="E1094">
        <f t="shared" ca="1" si="106"/>
        <v>0</v>
      </c>
      <c r="F1094">
        <f t="shared" ca="1" si="107"/>
        <v>31</v>
      </c>
      <c r="G1094">
        <f t="shared" ca="1" si="108"/>
        <v>32</v>
      </c>
      <c r="M1094">
        <v>638</v>
      </c>
      <c r="N1094">
        <v>23.911000000000001</v>
      </c>
    </row>
    <row r="1095" spans="1:14">
      <c r="A1095" s="54">
        <f>formulas!O1182</f>
        <v>0</v>
      </c>
      <c r="B1095" s="33">
        <f t="shared" ca="1" si="104"/>
        <v>32</v>
      </c>
      <c r="C1095">
        <f t="shared" si="105"/>
        <v>486</v>
      </c>
      <c r="D1095">
        <f t="shared" ca="1" si="109"/>
        <v>-3.3000000000000002E-2</v>
      </c>
      <c r="E1095">
        <f t="shared" ca="1" si="106"/>
        <v>0</v>
      </c>
      <c r="F1095">
        <f t="shared" ca="1" si="107"/>
        <v>31</v>
      </c>
      <c r="G1095">
        <f t="shared" ca="1" si="108"/>
        <v>32</v>
      </c>
      <c r="M1095">
        <v>639</v>
      </c>
      <c r="N1095">
        <v>23.954999999999998</v>
      </c>
    </row>
    <row r="1096" spans="1:14">
      <c r="A1096" s="54">
        <f>formulas!O1183</f>
        <v>0</v>
      </c>
      <c r="B1096" s="33">
        <f t="shared" ca="1" si="104"/>
        <v>32</v>
      </c>
      <c r="C1096">
        <f t="shared" si="105"/>
        <v>486</v>
      </c>
      <c r="D1096">
        <f t="shared" ca="1" si="109"/>
        <v>-3.3000000000000002E-2</v>
      </c>
      <c r="E1096">
        <f t="shared" ca="1" si="106"/>
        <v>0</v>
      </c>
      <c r="F1096">
        <f t="shared" ca="1" si="107"/>
        <v>31</v>
      </c>
      <c r="G1096">
        <f t="shared" ca="1" si="108"/>
        <v>32</v>
      </c>
      <c r="M1096">
        <v>640</v>
      </c>
      <c r="N1096">
        <v>23.998999999999999</v>
      </c>
    </row>
    <row r="1097" spans="1:14">
      <c r="A1097" s="54">
        <f>formulas!O1184</f>
        <v>0</v>
      </c>
      <c r="B1097" s="33">
        <f t="shared" ca="1" si="104"/>
        <v>32</v>
      </c>
      <c r="C1097">
        <f t="shared" si="105"/>
        <v>486</v>
      </c>
      <c r="D1097">
        <f t="shared" ca="1" si="109"/>
        <v>-3.3000000000000002E-2</v>
      </c>
      <c r="E1097">
        <f t="shared" ca="1" si="106"/>
        <v>0</v>
      </c>
      <c r="F1097">
        <f t="shared" ca="1" si="107"/>
        <v>31</v>
      </c>
      <c r="G1097">
        <f t="shared" ca="1" si="108"/>
        <v>32</v>
      </c>
      <c r="M1097">
        <v>641</v>
      </c>
      <c r="N1097">
        <v>24.042000000000002</v>
      </c>
    </row>
    <row r="1098" spans="1:14">
      <c r="A1098" s="54">
        <f>formulas!O1185</f>
        <v>0</v>
      </c>
      <c r="B1098" s="33">
        <f t="shared" ca="1" si="104"/>
        <v>32</v>
      </c>
      <c r="C1098">
        <f t="shared" si="105"/>
        <v>486</v>
      </c>
      <c r="D1098">
        <f t="shared" ca="1" si="109"/>
        <v>-3.3000000000000002E-2</v>
      </c>
      <c r="E1098">
        <f t="shared" ca="1" si="106"/>
        <v>0</v>
      </c>
      <c r="F1098">
        <f t="shared" ca="1" si="107"/>
        <v>31</v>
      </c>
      <c r="G1098">
        <f t="shared" ca="1" si="108"/>
        <v>32</v>
      </c>
      <c r="M1098">
        <v>642</v>
      </c>
      <c r="N1098">
        <v>24.085999999999999</v>
      </c>
    </row>
    <row r="1099" spans="1:14">
      <c r="A1099" s="54">
        <f>formulas!O1186</f>
        <v>0</v>
      </c>
      <c r="B1099" s="33">
        <f t="shared" ca="1" si="104"/>
        <v>32</v>
      </c>
      <c r="C1099">
        <f t="shared" si="105"/>
        <v>486</v>
      </c>
      <c r="D1099">
        <f t="shared" ca="1" si="109"/>
        <v>-3.3000000000000002E-2</v>
      </c>
      <c r="E1099">
        <f t="shared" ca="1" si="106"/>
        <v>0</v>
      </c>
      <c r="F1099">
        <f t="shared" ca="1" si="107"/>
        <v>31</v>
      </c>
      <c r="G1099">
        <f t="shared" ca="1" si="108"/>
        <v>32</v>
      </c>
      <c r="M1099">
        <v>643</v>
      </c>
      <c r="N1099">
        <v>24.13</v>
      </c>
    </row>
    <row r="1100" spans="1:14">
      <c r="A1100" s="54">
        <f>formulas!O1187</f>
        <v>0</v>
      </c>
      <c r="B1100" s="33">
        <f t="shared" ca="1" si="104"/>
        <v>32</v>
      </c>
      <c r="C1100">
        <f t="shared" si="105"/>
        <v>486</v>
      </c>
      <c r="D1100">
        <f t="shared" ca="1" si="109"/>
        <v>-3.3000000000000002E-2</v>
      </c>
      <c r="E1100">
        <f t="shared" ca="1" si="106"/>
        <v>0</v>
      </c>
      <c r="F1100">
        <f t="shared" ca="1" si="107"/>
        <v>31</v>
      </c>
      <c r="G1100">
        <f t="shared" ca="1" si="108"/>
        <v>32</v>
      </c>
      <c r="M1100">
        <v>644</v>
      </c>
      <c r="N1100">
        <v>24.173999999999999</v>
      </c>
    </row>
    <row r="1101" spans="1:14">
      <c r="A1101" s="54">
        <f>formulas!O1188</f>
        <v>0</v>
      </c>
      <c r="B1101" s="33">
        <f t="shared" ca="1" si="104"/>
        <v>32</v>
      </c>
      <c r="C1101">
        <f t="shared" si="105"/>
        <v>486</v>
      </c>
      <c r="D1101">
        <f t="shared" ca="1" si="109"/>
        <v>-3.3000000000000002E-2</v>
      </c>
      <c r="E1101">
        <f t="shared" ca="1" si="106"/>
        <v>0</v>
      </c>
      <c r="F1101">
        <f t="shared" ca="1" si="107"/>
        <v>31</v>
      </c>
      <c r="G1101">
        <f t="shared" ca="1" si="108"/>
        <v>32</v>
      </c>
      <c r="M1101">
        <v>645</v>
      </c>
      <c r="N1101">
        <v>24.218</v>
      </c>
    </row>
    <row r="1102" spans="1:14">
      <c r="A1102" s="54">
        <f>formulas!O1189</f>
        <v>0</v>
      </c>
      <c r="B1102" s="33">
        <f t="shared" ca="1" si="104"/>
        <v>32</v>
      </c>
      <c r="C1102">
        <f t="shared" si="105"/>
        <v>486</v>
      </c>
      <c r="D1102">
        <f t="shared" ca="1" si="109"/>
        <v>-3.3000000000000002E-2</v>
      </c>
      <c r="E1102">
        <f t="shared" ca="1" si="106"/>
        <v>0</v>
      </c>
      <c r="F1102">
        <f t="shared" ca="1" si="107"/>
        <v>31</v>
      </c>
      <c r="G1102">
        <f t="shared" ca="1" si="108"/>
        <v>32</v>
      </c>
      <c r="M1102">
        <v>646</v>
      </c>
      <c r="N1102">
        <v>24.262</v>
      </c>
    </row>
    <row r="1103" spans="1:14">
      <c r="A1103" s="54">
        <f>formulas!O1190</f>
        <v>0</v>
      </c>
      <c r="B1103" s="33">
        <f t="shared" ca="1" si="104"/>
        <v>32</v>
      </c>
      <c r="C1103">
        <f t="shared" si="105"/>
        <v>486</v>
      </c>
      <c r="D1103">
        <f t="shared" ca="1" si="109"/>
        <v>-3.3000000000000002E-2</v>
      </c>
      <c r="E1103">
        <f t="shared" ca="1" si="106"/>
        <v>0</v>
      </c>
      <c r="F1103">
        <f t="shared" ca="1" si="107"/>
        <v>31</v>
      </c>
      <c r="G1103">
        <f t="shared" ca="1" si="108"/>
        <v>32</v>
      </c>
      <c r="M1103">
        <v>647</v>
      </c>
      <c r="N1103">
        <v>24.305</v>
      </c>
    </row>
    <row r="1104" spans="1:14">
      <c r="A1104" s="54">
        <f>formulas!O1191</f>
        <v>0</v>
      </c>
      <c r="B1104" s="33">
        <f t="shared" ca="1" si="104"/>
        <v>32</v>
      </c>
      <c r="C1104">
        <f t="shared" si="105"/>
        <v>486</v>
      </c>
      <c r="D1104">
        <f t="shared" ca="1" si="109"/>
        <v>-3.3000000000000002E-2</v>
      </c>
      <c r="E1104">
        <f t="shared" ca="1" si="106"/>
        <v>0</v>
      </c>
      <c r="F1104">
        <f t="shared" ca="1" si="107"/>
        <v>31</v>
      </c>
      <c r="G1104">
        <f t="shared" ca="1" si="108"/>
        <v>32</v>
      </c>
      <c r="M1104">
        <v>648</v>
      </c>
      <c r="N1104">
        <v>24.349</v>
      </c>
    </row>
    <row r="1105" spans="1:14">
      <c r="A1105" s="54">
        <f>formulas!O1192</f>
        <v>0</v>
      </c>
      <c r="B1105" s="33">
        <f t="shared" ca="1" si="104"/>
        <v>32</v>
      </c>
      <c r="C1105">
        <f t="shared" si="105"/>
        <v>486</v>
      </c>
      <c r="D1105">
        <f t="shared" ca="1" si="109"/>
        <v>-3.3000000000000002E-2</v>
      </c>
      <c r="E1105">
        <f t="shared" ca="1" si="106"/>
        <v>0</v>
      </c>
      <c r="F1105">
        <f t="shared" ca="1" si="107"/>
        <v>31</v>
      </c>
      <c r="G1105">
        <f t="shared" ca="1" si="108"/>
        <v>32</v>
      </c>
      <c r="M1105">
        <v>649</v>
      </c>
      <c r="N1105">
        <v>24.393000000000001</v>
      </c>
    </row>
    <row r="1106" spans="1:14">
      <c r="A1106" s="54">
        <f>formulas!O1193</f>
        <v>0</v>
      </c>
      <c r="B1106" s="33">
        <f t="shared" ca="1" si="104"/>
        <v>32</v>
      </c>
      <c r="C1106">
        <f t="shared" si="105"/>
        <v>486</v>
      </c>
      <c r="D1106">
        <f t="shared" ca="1" si="109"/>
        <v>-3.3000000000000002E-2</v>
      </c>
      <c r="E1106">
        <f t="shared" ca="1" si="106"/>
        <v>0</v>
      </c>
      <c r="F1106">
        <f t="shared" ca="1" si="107"/>
        <v>31</v>
      </c>
      <c r="G1106">
        <f t="shared" ca="1" si="108"/>
        <v>32</v>
      </c>
      <c r="M1106">
        <v>650</v>
      </c>
      <c r="N1106">
        <v>24.437000000000001</v>
      </c>
    </row>
    <row r="1107" spans="1:14">
      <c r="A1107" s="54">
        <f>formulas!O1194</f>
        <v>0</v>
      </c>
      <c r="B1107" s="33">
        <f t="shared" ca="1" si="104"/>
        <v>32</v>
      </c>
      <c r="C1107">
        <f t="shared" si="105"/>
        <v>486</v>
      </c>
      <c r="D1107">
        <f t="shared" ca="1" si="109"/>
        <v>-3.3000000000000002E-2</v>
      </c>
      <c r="E1107">
        <f t="shared" ca="1" si="106"/>
        <v>0</v>
      </c>
      <c r="F1107">
        <f t="shared" ca="1" si="107"/>
        <v>31</v>
      </c>
      <c r="G1107">
        <f t="shared" ca="1" si="108"/>
        <v>32</v>
      </c>
      <c r="M1107">
        <v>651</v>
      </c>
      <c r="N1107">
        <v>24.481000000000002</v>
      </c>
    </row>
    <row r="1108" spans="1:14">
      <c r="A1108" s="54">
        <f>formulas!O1195</f>
        <v>0</v>
      </c>
      <c r="B1108" s="33">
        <f t="shared" ca="1" si="104"/>
        <v>32</v>
      </c>
      <c r="C1108">
        <f t="shared" si="105"/>
        <v>486</v>
      </c>
      <c r="D1108">
        <f t="shared" ca="1" si="109"/>
        <v>-3.3000000000000002E-2</v>
      </c>
      <c r="E1108">
        <f t="shared" ca="1" si="106"/>
        <v>0</v>
      </c>
      <c r="F1108">
        <f t="shared" ca="1" si="107"/>
        <v>31</v>
      </c>
      <c r="G1108">
        <f t="shared" ca="1" si="108"/>
        <v>32</v>
      </c>
      <c r="M1108">
        <v>652</v>
      </c>
      <c r="N1108">
        <v>24.524999999999999</v>
      </c>
    </row>
    <row r="1109" spans="1:14">
      <c r="A1109" s="54">
        <f>formulas!O1196</f>
        <v>0</v>
      </c>
      <c r="B1109" s="33">
        <f t="shared" ca="1" si="104"/>
        <v>32</v>
      </c>
      <c r="C1109">
        <f t="shared" si="105"/>
        <v>486</v>
      </c>
      <c r="D1109">
        <f t="shared" ca="1" si="109"/>
        <v>-3.3000000000000002E-2</v>
      </c>
      <c r="E1109">
        <f t="shared" ca="1" si="106"/>
        <v>0</v>
      </c>
      <c r="F1109">
        <f t="shared" ca="1" si="107"/>
        <v>31</v>
      </c>
      <c r="G1109">
        <f t="shared" ca="1" si="108"/>
        <v>32</v>
      </c>
      <c r="M1109">
        <v>653</v>
      </c>
      <c r="N1109">
        <v>24.568999999999999</v>
      </c>
    </row>
    <row r="1110" spans="1:14">
      <c r="A1110" s="54">
        <f>formulas!O1197</f>
        <v>0</v>
      </c>
      <c r="B1110" s="33">
        <f t="shared" ca="1" si="104"/>
        <v>32</v>
      </c>
      <c r="C1110">
        <f t="shared" si="105"/>
        <v>486</v>
      </c>
      <c r="D1110">
        <f t="shared" ca="1" si="109"/>
        <v>-3.3000000000000002E-2</v>
      </c>
      <c r="E1110">
        <f t="shared" ca="1" si="106"/>
        <v>0</v>
      </c>
      <c r="F1110">
        <f t="shared" ca="1" si="107"/>
        <v>31</v>
      </c>
      <c r="G1110">
        <f t="shared" ca="1" si="108"/>
        <v>32</v>
      </c>
      <c r="M1110">
        <v>654</v>
      </c>
      <c r="N1110">
        <v>24.613</v>
      </c>
    </row>
    <row r="1111" spans="1:14">
      <c r="A1111" s="54">
        <f>formulas!O1198</f>
        <v>0</v>
      </c>
      <c r="B1111" s="33">
        <f t="shared" ca="1" si="104"/>
        <v>32</v>
      </c>
      <c r="C1111">
        <f t="shared" si="105"/>
        <v>486</v>
      </c>
      <c r="D1111">
        <f t="shared" ca="1" si="109"/>
        <v>-3.3000000000000002E-2</v>
      </c>
      <c r="E1111">
        <f t="shared" ca="1" si="106"/>
        <v>0</v>
      </c>
      <c r="F1111">
        <f t="shared" ca="1" si="107"/>
        <v>31</v>
      </c>
      <c r="G1111">
        <f t="shared" ca="1" si="108"/>
        <v>32</v>
      </c>
      <c r="M1111">
        <v>655</v>
      </c>
      <c r="N1111">
        <v>24.657</v>
      </c>
    </row>
    <row r="1112" spans="1:14">
      <c r="A1112" s="54">
        <f>formulas!O1199</f>
        <v>0</v>
      </c>
      <c r="B1112" s="33">
        <f t="shared" ca="1" si="104"/>
        <v>32</v>
      </c>
      <c r="C1112">
        <f t="shared" si="105"/>
        <v>486</v>
      </c>
      <c r="D1112">
        <f t="shared" ca="1" si="109"/>
        <v>-3.3000000000000002E-2</v>
      </c>
      <c r="E1112">
        <f t="shared" ca="1" si="106"/>
        <v>0</v>
      </c>
      <c r="F1112">
        <f t="shared" ca="1" si="107"/>
        <v>31</v>
      </c>
      <c r="G1112">
        <f t="shared" ca="1" si="108"/>
        <v>32</v>
      </c>
      <c r="M1112">
        <v>656</v>
      </c>
      <c r="N1112">
        <v>24.701000000000001</v>
      </c>
    </row>
    <row r="1113" spans="1:14">
      <c r="A1113" s="54">
        <f>formulas!O1200</f>
        <v>0</v>
      </c>
      <c r="B1113" s="33">
        <f t="shared" ca="1" si="104"/>
        <v>32</v>
      </c>
      <c r="C1113">
        <f t="shared" si="105"/>
        <v>486</v>
      </c>
      <c r="D1113">
        <f t="shared" ca="1" si="109"/>
        <v>-3.3000000000000002E-2</v>
      </c>
      <c r="E1113">
        <f t="shared" ca="1" si="106"/>
        <v>0</v>
      </c>
      <c r="F1113">
        <f t="shared" ca="1" si="107"/>
        <v>31</v>
      </c>
      <c r="G1113">
        <f t="shared" ca="1" si="108"/>
        <v>32</v>
      </c>
      <c r="M1113">
        <v>657</v>
      </c>
      <c r="N1113">
        <v>24.745000000000001</v>
      </c>
    </row>
    <row r="1114" spans="1:14">
      <c r="A1114" s="54">
        <f>formulas!O1201</f>
        <v>0</v>
      </c>
      <c r="B1114" s="33">
        <f t="shared" ca="1" si="104"/>
        <v>32</v>
      </c>
      <c r="C1114">
        <f t="shared" si="105"/>
        <v>486</v>
      </c>
      <c r="D1114">
        <f t="shared" ca="1" si="109"/>
        <v>-3.3000000000000002E-2</v>
      </c>
      <c r="E1114">
        <f t="shared" ca="1" si="106"/>
        <v>0</v>
      </c>
      <c r="F1114">
        <f t="shared" ca="1" si="107"/>
        <v>31</v>
      </c>
      <c r="G1114">
        <f t="shared" ca="1" si="108"/>
        <v>32</v>
      </c>
      <c r="M1114">
        <v>658</v>
      </c>
      <c r="N1114">
        <v>24.789000000000001</v>
      </c>
    </row>
    <row r="1115" spans="1:14">
      <c r="A1115" s="54">
        <f>formulas!O1202</f>
        <v>0</v>
      </c>
      <c r="B1115" s="33">
        <f t="shared" ca="1" si="104"/>
        <v>32</v>
      </c>
      <c r="C1115">
        <f t="shared" si="105"/>
        <v>486</v>
      </c>
      <c r="D1115">
        <f t="shared" ca="1" si="109"/>
        <v>-3.3000000000000002E-2</v>
      </c>
      <c r="E1115">
        <f t="shared" ca="1" si="106"/>
        <v>0</v>
      </c>
      <c r="F1115">
        <f t="shared" ca="1" si="107"/>
        <v>31</v>
      </c>
      <c r="G1115">
        <f t="shared" ca="1" si="108"/>
        <v>32</v>
      </c>
      <c r="M1115">
        <v>659</v>
      </c>
      <c r="N1115">
        <v>24.832000000000001</v>
      </c>
    </row>
    <row r="1116" spans="1:14">
      <c r="A1116" s="54">
        <f>formulas!O1203</f>
        <v>0</v>
      </c>
      <c r="B1116" s="33">
        <f t="shared" ca="1" si="104"/>
        <v>32</v>
      </c>
      <c r="C1116">
        <f t="shared" si="105"/>
        <v>486</v>
      </c>
      <c r="D1116">
        <f t="shared" ca="1" si="109"/>
        <v>-3.3000000000000002E-2</v>
      </c>
      <c r="E1116">
        <f t="shared" ca="1" si="106"/>
        <v>0</v>
      </c>
      <c r="F1116">
        <f t="shared" ca="1" si="107"/>
        <v>31</v>
      </c>
      <c r="G1116">
        <f t="shared" ca="1" si="108"/>
        <v>32</v>
      </c>
      <c r="M1116">
        <v>660</v>
      </c>
      <c r="N1116">
        <v>24.876000000000001</v>
      </c>
    </row>
    <row r="1117" spans="1:14">
      <c r="A1117" s="54">
        <f>formulas!O1204</f>
        <v>0</v>
      </c>
      <c r="B1117" s="33">
        <f t="shared" ca="1" si="104"/>
        <v>32</v>
      </c>
      <c r="C1117">
        <f t="shared" si="105"/>
        <v>486</v>
      </c>
      <c r="D1117">
        <f t="shared" ca="1" si="109"/>
        <v>-3.3000000000000002E-2</v>
      </c>
      <c r="E1117">
        <f t="shared" ca="1" si="106"/>
        <v>0</v>
      </c>
      <c r="F1117">
        <f t="shared" ca="1" si="107"/>
        <v>31</v>
      </c>
      <c r="G1117">
        <f t="shared" ca="1" si="108"/>
        <v>32</v>
      </c>
      <c r="M1117">
        <v>661</v>
      </c>
      <c r="N1117">
        <v>24.92</v>
      </c>
    </row>
    <row r="1118" spans="1:14">
      <c r="A1118" s="54">
        <f>formulas!O1205</f>
        <v>0</v>
      </c>
      <c r="B1118" s="33">
        <f t="shared" ca="1" si="104"/>
        <v>32</v>
      </c>
      <c r="C1118">
        <f t="shared" si="105"/>
        <v>486</v>
      </c>
      <c r="D1118">
        <f t="shared" ca="1" si="109"/>
        <v>-3.3000000000000002E-2</v>
      </c>
      <c r="E1118">
        <f t="shared" ca="1" si="106"/>
        <v>0</v>
      </c>
      <c r="F1118">
        <f t="shared" ca="1" si="107"/>
        <v>31</v>
      </c>
      <c r="G1118">
        <f t="shared" ca="1" si="108"/>
        <v>32</v>
      </c>
      <c r="M1118">
        <v>662</v>
      </c>
      <c r="N1118">
        <v>24.963999999999999</v>
      </c>
    </row>
    <row r="1119" spans="1:14">
      <c r="A1119" s="54">
        <f>formulas!O1206</f>
        <v>0</v>
      </c>
      <c r="B1119" s="33">
        <f t="shared" ca="1" si="104"/>
        <v>32</v>
      </c>
      <c r="C1119">
        <f t="shared" si="105"/>
        <v>486</v>
      </c>
      <c r="D1119">
        <f t="shared" ca="1" si="109"/>
        <v>-3.3000000000000002E-2</v>
      </c>
      <c r="E1119">
        <f t="shared" ca="1" si="106"/>
        <v>0</v>
      </c>
      <c r="F1119">
        <f t="shared" ca="1" si="107"/>
        <v>31</v>
      </c>
      <c r="G1119">
        <f t="shared" ca="1" si="108"/>
        <v>32</v>
      </c>
      <c r="M1119">
        <v>663</v>
      </c>
      <c r="N1119">
        <v>25.007999999999999</v>
      </c>
    </row>
    <row r="1120" spans="1:14">
      <c r="A1120" s="54">
        <f>formulas!O1207</f>
        <v>0</v>
      </c>
      <c r="B1120" s="33">
        <f t="shared" ca="1" si="104"/>
        <v>32</v>
      </c>
      <c r="C1120">
        <f t="shared" si="105"/>
        <v>486</v>
      </c>
      <c r="D1120">
        <f t="shared" ca="1" si="109"/>
        <v>-3.3000000000000002E-2</v>
      </c>
      <c r="E1120">
        <f t="shared" ca="1" si="106"/>
        <v>0</v>
      </c>
      <c r="F1120">
        <f t="shared" ca="1" si="107"/>
        <v>31</v>
      </c>
      <c r="G1120">
        <f t="shared" ca="1" si="108"/>
        <v>32</v>
      </c>
      <c r="M1120">
        <v>664</v>
      </c>
      <c r="N1120">
        <v>25.052</v>
      </c>
    </row>
    <row r="1121" spans="1:14">
      <c r="A1121" s="54">
        <f>formulas!O1208</f>
        <v>0</v>
      </c>
      <c r="B1121" s="33">
        <f t="shared" ca="1" si="104"/>
        <v>32</v>
      </c>
      <c r="C1121">
        <f t="shared" si="105"/>
        <v>486</v>
      </c>
      <c r="D1121">
        <f t="shared" ca="1" si="109"/>
        <v>-3.3000000000000002E-2</v>
      </c>
      <c r="E1121">
        <f t="shared" ca="1" si="106"/>
        <v>0</v>
      </c>
      <c r="F1121">
        <f t="shared" ca="1" si="107"/>
        <v>31</v>
      </c>
      <c r="G1121">
        <f t="shared" ca="1" si="108"/>
        <v>32</v>
      </c>
      <c r="M1121">
        <v>665</v>
      </c>
      <c r="N1121">
        <v>25.096</v>
      </c>
    </row>
    <row r="1122" spans="1:14">
      <c r="A1122" s="54">
        <f>formulas!O1209</f>
        <v>0</v>
      </c>
      <c r="B1122" s="33">
        <f t="shared" ca="1" si="104"/>
        <v>32</v>
      </c>
      <c r="C1122">
        <f t="shared" si="105"/>
        <v>486</v>
      </c>
      <c r="D1122">
        <f t="shared" ca="1" si="109"/>
        <v>-3.3000000000000002E-2</v>
      </c>
      <c r="E1122">
        <f t="shared" ca="1" si="106"/>
        <v>0</v>
      </c>
      <c r="F1122">
        <f t="shared" ca="1" si="107"/>
        <v>31</v>
      </c>
      <c r="G1122">
        <f t="shared" ca="1" si="108"/>
        <v>32</v>
      </c>
      <c r="M1122">
        <v>666</v>
      </c>
      <c r="N1122">
        <v>25.14</v>
      </c>
    </row>
    <row r="1123" spans="1:14">
      <c r="A1123" s="54">
        <f>formulas!O1210</f>
        <v>0</v>
      </c>
      <c r="B1123" s="33">
        <f t="shared" ca="1" si="104"/>
        <v>32</v>
      </c>
      <c r="C1123">
        <f t="shared" si="105"/>
        <v>486</v>
      </c>
      <c r="D1123">
        <f t="shared" ca="1" si="109"/>
        <v>-3.3000000000000002E-2</v>
      </c>
      <c r="E1123">
        <f t="shared" ca="1" si="106"/>
        <v>0</v>
      </c>
      <c r="F1123">
        <f t="shared" ca="1" si="107"/>
        <v>31</v>
      </c>
      <c r="G1123">
        <f t="shared" ca="1" si="108"/>
        <v>32</v>
      </c>
      <c r="M1123">
        <v>667</v>
      </c>
      <c r="N1123">
        <v>25.184000000000001</v>
      </c>
    </row>
    <row r="1124" spans="1:14">
      <c r="A1124" s="54">
        <f>formulas!O1211</f>
        <v>0</v>
      </c>
      <c r="B1124" s="33">
        <f t="shared" ca="1" si="104"/>
        <v>32</v>
      </c>
      <c r="C1124">
        <f t="shared" si="105"/>
        <v>486</v>
      </c>
      <c r="D1124">
        <f t="shared" ca="1" si="109"/>
        <v>-3.3000000000000002E-2</v>
      </c>
      <c r="E1124">
        <f t="shared" ca="1" si="106"/>
        <v>0</v>
      </c>
      <c r="F1124">
        <f t="shared" ca="1" si="107"/>
        <v>31</v>
      </c>
      <c r="G1124">
        <f t="shared" ca="1" si="108"/>
        <v>32</v>
      </c>
      <c r="M1124">
        <v>668</v>
      </c>
      <c r="N1124">
        <v>25.228000000000002</v>
      </c>
    </row>
    <row r="1125" spans="1:14">
      <c r="A1125" s="54">
        <f>formulas!O1212</f>
        <v>0</v>
      </c>
      <c r="B1125" s="33">
        <f t="shared" ca="1" si="104"/>
        <v>32</v>
      </c>
      <c r="C1125">
        <f t="shared" si="105"/>
        <v>486</v>
      </c>
      <c r="D1125">
        <f t="shared" ca="1" si="109"/>
        <v>-3.3000000000000002E-2</v>
      </c>
      <c r="E1125">
        <f t="shared" ca="1" si="106"/>
        <v>0</v>
      </c>
      <c r="F1125">
        <f t="shared" ca="1" si="107"/>
        <v>31</v>
      </c>
      <c r="G1125">
        <f t="shared" ca="1" si="108"/>
        <v>32</v>
      </c>
      <c r="M1125">
        <v>669</v>
      </c>
      <c r="N1125">
        <v>25.271999999999998</v>
      </c>
    </row>
    <row r="1126" spans="1:14">
      <c r="A1126" s="54">
        <f>formulas!O1213</f>
        <v>0</v>
      </c>
      <c r="B1126" s="33">
        <f t="shared" ca="1" si="104"/>
        <v>32</v>
      </c>
      <c r="C1126">
        <f t="shared" si="105"/>
        <v>486</v>
      </c>
      <c r="D1126">
        <f t="shared" ca="1" si="109"/>
        <v>-3.3000000000000002E-2</v>
      </c>
      <c r="E1126">
        <f t="shared" ca="1" si="106"/>
        <v>0</v>
      </c>
      <c r="F1126">
        <f t="shared" ca="1" si="107"/>
        <v>31</v>
      </c>
      <c r="G1126">
        <f t="shared" ca="1" si="108"/>
        <v>32</v>
      </c>
      <c r="M1126">
        <v>670</v>
      </c>
      <c r="N1126">
        <v>25.315999999999999</v>
      </c>
    </row>
    <row r="1127" spans="1:14">
      <c r="A1127" s="54">
        <f>formulas!O1214</f>
        <v>0</v>
      </c>
      <c r="B1127" s="33">
        <f t="shared" ca="1" si="104"/>
        <v>32</v>
      </c>
      <c r="C1127">
        <f t="shared" si="105"/>
        <v>486</v>
      </c>
      <c r="D1127">
        <f t="shared" ca="1" si="109"/>
        <v>-3.3000000000000002E-2</v>
      </c>
      <c r="E1127">
        <f t="shared" ca="1" si="106"/>
        <v>0</v>
      </c>
      <c r="F1127">
        <f t="shared" ca="1" si="107"/>
        <v>31</v>
      </c>
      <c r="G1127">
        <f t="shared" ca="1" si="108"/>
        <v>32</v>
      </c>
      <c r="M1127">
        <v>671</v>
      </c>
      <c r="N1127">
        <v>25.36</v>
      </c>
    </row>
    <row r="1128" spans="1:14">
      <c r="A1128" s="54">
        <f>formulas!O1215</f>
        <v>0</v>
      </c>
      <c r="B1128" s="33">
        <f t="shared" ca="1" si="104"/>
        <v>32</v>
      </c>
      <c r="C1128">
        <f t="shared" si="105"/>
        <v>486</v>
      </c>
      <c r="D1128">
        <f t="shared" ca="1" si="109"/>
        <v>-3.3000000000000002E-2</v>
      </c>
      <c r="E1128">
        <f t="shared" ca="1" si="106"/>
        <v>0</v>
      </c>
      <c r="F1128">
        <f t="shared" ca="1" si="107"/>
        <v>31</v>
      </c>
      <c r="G1128">
        <f t="shared" ca="1" si="108"/>
        <v>32</v>
      </c>
      <c r="M1128">
        <v>672</v>
      </c>
      <c r="N1128">
        <v>25.404</v>
      </c>
    </row>
    <row r="1129" spans="1:14">
      <c r="A1129" s="54">
        <f>formulas!O1216</f>
        <v>0</v>
      </c>
      <c r="B1129" s="33">
        <f t="shared" ca="1" si="104"/>
        <v>32</v>
      </c>
      <c r="C1129">
        <f t="shared" si="105"/>
        <v>486</v>
      </c>
      <c r="D1129">
        <f t="shared" ca="1" si="109"/>
        <v>-3.3000000000000002E-2</v>
      </c>
      <c r="E1129">
        <f t="shared" ca="1" si="106"/>
        <v>0</v>
      </c>
      <c r="F1129">
        <f t="shared" ca="1" si="107"/>
        <v>31</v>
      </c>
      <c r="G1129">
        <f t="shared" ca="1" si="108"/>
        <v>32</v>
      </c>
      <c r="M1129">
        <v>673</v>
      </c>
      <c r="N1129">
        <v>25.448</v>
      </c>
    </row>
    <row r="1130" spans="1:14">
      <c r="A1130" s="54">
        <f>formulas!O1217</f>
        <v>0</v>
      </c>
      <c r="B1130" s="33">
        <f t="shared" ca="1" si="104"/>
        <v>32</v>
      </c>
      <c r="C1130">
        <f t="shared" si="105"/>
        <v>486</v>
      </c>
      <c r="D1130">
        <f t="shared" ca="1" si="109"/>
        <v>-3.3000000000000002E-2</v>
      </c>
      <c r="E1130">
        <f t="shared" ca="1" si="106"/>
        <v>0</v>
      </c>
      <c r="F1130">
        <f t="shared" ca="1" si="107"/>
        <v>31</v>
      </c>
      <c r="G1130">
        <f t="shared" ca="1" si="108"/>
        <v>32</v>
      </c>
      <c r="M1130">
        <v>674</v>
      </c>
      <c r="N1130">
        <v>25.492999999999999</v>
      </c>
    </row>
    <row r="1131" spans="1:14">
      <c r="A1131" s="54">
        <f>formulas!O1218</f>
        <v>0</v>
      </c>
      <c r="B1131" s="33">
        <f t="shared" ca="1" si="104"/>
        <v>32</v>
      </c>
      <c r="C1131">
        <f t="shared" si="105"/>
        <v>486</v>
      </c>
      <c r="D1131">
        <f t="shared" ca="1" si="109"/>
        <v>-3.3000000000000002E-2</v>
      </c>
      <c r="E1131">
        <f t="shared" ca="1" si="106"/>
        <v>0</v>
      </c>
      <c r="F1131">
        <f t="shared" ca="1" si="107"/>
        <v>31</v>
      </c>
      <c r="G1131">
        <f t="shared" ca="1" si="108"/>
        <v>32</v>
      </c>
      <c r="M1131">
        <v>675</v>
      </c>
      <c r="N1131">
        <v>25.536999999999999</v>
      </c>
    </row>
    <row r="1132" spans="1:14">
      <c r="A1132" s="54">
        <f>formulas!O1219</f>
        <v>0</v>
      </c>
      <c r="B1132" s="33">
        <f t="shared" ca="1" si="104"/>
        <v>32</v>
      </c>
      <c r="C1132">
        <f t="shared" si="105"/>
        <v>486</v>
      </c>
      <c r="D1132">
        <f t="shared" ca="1" si="109"/>
        <v>-3.3000000000000002E-2</v>
      </c>
      <c r="E1132">
        <f t="shared" ca="1" si="106"/>
        <v>0</v>
      </c>
      <c r="F1132">
        <f t="shared" ca="1" si="107"/>
        <v>31</v>
      </c>
      <c r="G1132">
        <f t="shared" ca="1" si="108"/>
        <v>32</v>
      </c>
      <c r="M1132">
        <v>676</v>
      </c>
      <c r="N1132">
        <v>25.581</v>
      </c>
    </row>
    <row r="1133" spans="1:14">
      <c r="A1133" s="54">
        <f>formulas!O1220</f>
        <v>0</v>
      </c>
      <c r="B1133" s="33">
        <f t="shared" ca="1" si="104"/>
        <v>32</v>
      </c>
      <c r="C1133">
        <f t="shared" si="105"/>
        <v>486</v>
      </c>
      <c r="D1133">
        <f t="shared" ca="1" si="109"/>
        <v>-3.3000000000000002E-2</v>
      </c>
      <c r="E1133">
        <f t="shared" ca="1" si="106"/>
        <v>0</v>
      </c>
      <c r="F1133">
        <f t="shared" ca="1" si="107"/>
        <v>31</v>
      </c>
      <c r="G1133">
        <f t="shared" ca="1" si="108"/>
        <v>32</v>
      </c>
      <c r="M1133">
        <v>677</v>
      </c>
      <c r="N1133">
        <v>25.625</v>
      </c>
    </row>
    <row r="1134" spans="1:14">
      <c r="A1134" s="54">
        <f>formulas!O1221</f>
        <v>0</v>
      </c>
      <c r="B1134" s="33">
        <f t="shared" ca="1" si="104"/>
        <v>32</v>
      </c>
      <c r="C1134">
        <f t="shared" si="105"/>
        <v>486</v>
      </c>
      <c r="D1134">
        <f t="shared" ca="1" si="109"/>
        <v>-3.3000000000000002E-2</v>
      </c>
      <c r="E1134">
        <f t="shared" ca="1" si="106"/>
        <v>0</v>
      </c>
      <c r="F1134">
        <f t="shared" ca="1" si="107"/>
        <v>31</v>
      </c>
      <c r="G1134">
        <f t="shared" ca="1" si="108"/>
        <v>32</v>
      </c>
      <c r="M1134">
        <v>678</v>
      </c>
      <c r="N1134">
        <v>25.669</v>
      </c>
    </row>
    <row r="1135" spans="1:14">
      <c r="A1135" s="54">
        <f>formulas!O1222</f>
        <v>0</v>
      </c>
      <c r="B1135" s="33">
        <f t="shared" ca="1" si="104"/>
        <v>32</v>
      </c>
      <c r="C1135">
        <f t="shared" si="105"/>
        <v>486</v>
      </c>
      <c r="D1135">
        <f t="shared" ca="1" si="109"/>
        <v>-3.3000000000000002E-2</v>
      </c>
      <c r="E1135">
        <f t="shared" ca="1" si="106"/>
        <v>0</v>
      </c>
      <c r="F1135">
        <f t="shared" ca="1" si="107"/>
        <v>31</v>
      </c>
      <c r="G1135">
        <f t="shared" ca="1" si="108"/>
        <v>32</v>
      </c>
      <c r="M1135">
        <v>679</v>
      </c>
      <c r="N1135">
        <v>25.713000000000001</v>
      </c>
    </row>
    <row r="1136" spans="1:14">
      <c r="A1136" s="54">
        <f>formulas!O1223</f>
        <v>0</v>
      </c>
      <c r="B1136" s="33">
        <f t="shared" ca="1" si="104"/>
        <v>32</v>
      </c>
      <c r="C1136">
        <f t="shared" si="105"/>
        <v>486</v>
      </c>
      <c r="D1136">
        <f t="shared" ca="1" si="109"/>
        <v>-3.3000000000000002E-2</v>
      </c>
      <c r="E1136">
        <f t="shared" ca="1" si="106"/>
        <v>0</v>
      </c>
      <c r="F1136">
        <f t="shared" ca="1" si="107"/>
        <v>31</v>
      </c>
      <c r="G1136">
        <f t="shared" ca="1" si="108"/>
        <v>32</v>
      </c>
      <c r="M1136">
        <v>680</v>
      </c>
      <c r="N1136">
        <v>25.757000000000001</v>
      </c>
    </row>
    <row r="1137" spans="1:14">
      <c r="A1137" s="54">
        <f>formulas!O1224</f>
        <v>0</v>
      </c>
      <c r="B1137" s="33">
        <f t="shared" ca="1" si="104"/>
        <v>32</v>
      </c>
      <c r="C1137">
        <f t="shared" si="105"/>
        <v>486</v>
      </c>
      <c r="D1137">
        <f t="shared" ca="1" si="109"/>
        <v>-3.3000000000000002E-2</v>
      </c>
      <c r="E1137">
        <f t="shared" ca="1" si="106"/>
        <v>0</v>
      </c>
      <c r="F1137">
        <f t="shared" ca="1" si="107"/>
        <v>31</v>
      </c>
      <c r="G1137">
        <f t="shared" ca="1" si="108"/>
        <v>32</v>
      </c>
      <c r="M1137">
        <v>681</v>
      </c>
      <c r="N1137">
        <v>25.800999999999998</v>
      </c>
    </row>
    <row r="1138" spans="1:14">
      <c r="A1138" s="54">
        <f>formulas!O1225</f>
        <v>0</v>
      </c>
      <c r="B1138" s="33">
        <f t="shared" ca="1" si="104"/>
        <v>32</v>
      </c>
      <c r="C1138">
        <f t="shared" si="105"/>
        <v>486</v>
      </c>
      <c r="D1138">
        <f t="shared" ca="1" si="109"/>
        <v>-3.3000000000000002E-2</v>
      </c>
      <c r="E1138">
        <f t="shared" ca="1" si="106"/>
        <v>0</v>
      </c>
      <c r="F1138">
        <f t="shared" ca="1" si="107"/>
        <v>31</v>
      </c>
      <c r="G1138">
        <f t="shared" ca="1" si="108"/>
        <v>32</v>
      </c>
      <c r="M1138">
        <v>682</v>
      </c>
      <c r="N1138">
        <v>25.844999999999999</v>
      </c>
    </row>
    <row r="1139" spans="1:14">
      <c r="A1139" s="54">
        <f>formulas!O1226</f>
        <v>0</v>
      </c>
      <c r="B1139" s="33">
        <f t="shared" ref="B1139:B1169" ca="1" si="110">(A1139-D1139)/(E1139-D1139)*(G1139-F1139)+F1139</f>
        <v>32</v>
      </c>
      <c r="C1139">
        <f t="shared" ref="C1139:C1169" si="111">COUNTIF($N$2:$N$25400,"&lt;"&amp;A1139)</f>
        <v>486</v>
      </c>
      <c r="D1139">
        <f t="shared" ca="1" si="109"/>
        <v>-3.3000000000000002E-2</v>
      </c>
      <c r="E1139">
        <f t="shared" ref="E1139:E1169" ca="1" si="112">INDIRECT(ADDRESS(C1139+2,14))</f>
        <v>0</v>
      </c>
      <c r="F1139">
        <f t="shared" ref="F1139:F1169" ca="1" si="113">INDIRECT(ADDRESS(C1139+1,13))</f>
        <v>31</v>
      </c>
      <c r="G1139">
        <f t="shared" ref="G1139:G1169" ca="1" si="114">INDIRECT(ADDRESS(C1139+2,13))</f>
        <v>32</v>
      </c>
      <c r="M1139">
        <v>683</v>
      </c>
      <c r="N1139">
        <v>25.888999999999999</v>
      </c>
    </row>
    <row r="1140" spans="1:14">
      <c r="A1140" s="54">
        <f>formulas!O1227</f>
        <v>0</v>
      </c>
      <c r="B1140" s="33">
        <f t="shared" ca="1" si="110"/>
        <v>32</v>
      </c>
      <c r="C1140">
        <f t="shared" si="111"/>
        <v>486</v>
      </c>
      <c r="D1140">
        <f t="shared" ca="1" si="109"/>
        <v>-3.3000000000000002E-2</v>
      </c>
      <c r="E1140">
        <f t="shared" ca="1" si="112"/>
        <v>0</v>
      </c>
      <c r="F1140">
        <f t="shared" ca="1" si="113"/>
        <v>31</v>
      </c>
      <c r="G1140">
        <f t="shared" ca="1" si="114"/>
        <v>32</v>
      </c>
      <c r="M1140">
        <v>684</v>
      </c>
      <c r="N1140">
        <v>25.933</v>
      </c>
    </row>
    <row r="1141" spans="1:14">
      <c r="A1141" s="54">
        <f>formulas!O1228</f>
        <v>0</v>
      </c>
      <c r="B1141" s="33">
        <f t="shared" ca="1" si="110"/>
        <v>32</v>
      </c>
      <c r="C1141">
        <f t="shared" si="111"/>
        <v>486</v>
      </c>
      <c r="D1141">
        <f t="shared" ca="1" si="109"/>
        <v>-3.3000000000000002E-2</v>
      </c>
      <c r="E1141">
        <f t="shared" ca="1" si="112"/>
        <v>0</v>
      </c>
      <c r="F1141">
        <f t="shared" ca="1" si="113"/>
        <v>31</v>
      </c>
      <c r="G1141">
        <f t="shared" ca="1" si="114"/>
        <v>32</v>
      </c>
      <c r="M1141">
        <v>685</v>
      </c>
      <c r="N1141">
        <v>25.977</v>
      </c>
    </row>
    <row r="1142" spans="1:14">
      <c r="A1142" s="54">
        <f>formulas!O1229</f>
        <v>0</v>
      </c>
      <c r="B1142" s="33">
        <f t="shared" ca="1" si="110"/>
        <v>32</v>
      </c>
      <c r="C1142">
        <f t="shared" si="111"/>
        <v>486</v>
      </c>
      <c r="D1142">
        <f t="shared" ca="1" si="109"/>
        <v>-3.3000000000000002E-2</v>
      </c>
      <c r="E1142">
        <f t="shared" ca="1" si="112"/>
        <v>0</v>
      </c>
      <c r="F1142">
        <f t="shared" ca="1" si="113"/>
        <v>31</v>
      </c>
      <c r="G1142">
        <f t="shared" ca="1" si="114"/>
        <v>32</v>
      </c>
      <c r="M1142">
        <v>686</v>
      </c>
      <c r="N1142">
        <v>26.021999999999998</v>
      </c>
    </row>
    <row r="1143" spans="1:14">
      <c r="A1143" s="54">
        <f>formulas!O1230</f>
        <v>0</v>
      </c>
      <c r="B1143" s="33">
        <f t="shared" ca="1" si="110"/>
        <v>32</v>
      </c>
      <c r="C1143">
        <f t="shared" si="111"/>
        <v>486</v>
      </c>
      <c r="D1143">
        <f t="shared" ca="1" si="109"/>
        <v>-3.3000000000000002E-2</v>
      </c>
      <c r="E1143">
        <f t="shared" ca="1" si="112"/>
        <v>0</v>
      </c>
      <c r="F1143">
        <f t="shared" ca="1" si="113"/>
        <v>31</v>
      </c>
      <c r="G1143">
        <f t="shared" ca="1" si="114"/>
        <v>32</v>
      </c>
      <c r="M1143">
        <v>687</v>
      </c>
      <c r="N1143">
        <v>26.065999999999999</v>
      </c>
    </row>
    <row r="1144" spans="1:14">
      <c r="A1144" s="54">
        <f>formulas!O1231</f>
        <v>0</v>
      </c>
      <c r="B1144" s="33">
        <f t="shared" ca="1" si="110"/>
        <v>32</v>
      </c>
      <c r="C1144">
        <f t="shared" si="111"/>
        <v>486</v>
      </c>
      <c r="D1144">
        <f t="shared" ca="1" si="109"/>
        <v>-3.3000000000000002E-2</v>
      </c>
      <c r="E1144">
        <f t="shared" ca="1" si="112"/>
        <v>0</v>
      </c>
      <c r="F1144">
        <f t="shared" ca="1" si="113"/>
        <v>31</v>
      </c>
      <c r="G1144">
        <f t="shared" ca="1" si="114"/>
        <v>32</v>
      </c>
      <c r="M1144">
        <v>688</v>
      </c>
      <c r="N1144">
        <v>26.11</v>
      </c>
    </row>
    <row r="1145" spans="1:14">
      <c r="A1145" s="54">
        <f>formulas!O1232</f>
        <v>0</v>
      </c>
      <c r="B1145" s="33">
        <f t="shared" ca="1" si="110"/>
        <v>32</v>
      </c>
      <c r="C1145">
        <f t="shared" si="111"/>
        <v>486</v>
      </c>
      <c r="D1145">
        <f t="shared" ca="1" si="109"/>
        <v>-3.3000000000000002E-2</v>
      </c>
      <c r="E1145">
        <f t="shared" ca="1" si="112"/>
        <v>0</v>
      </c>
      <c r="F1145">
        <f t="shared" ca="1" si="113"/>
        <v>31</v>
      </c>
      <c r="G1145">
        <f t="shared" ca="1" si="114"/>
        <v>32</v>
      </c>
      <c r="M1145">
        <v>689</v>
      </c>
      <c r="N1145">
        <v>26.154</v>
      </c>
    </row>
    <row r="1146" spans="1:14">
      <c r="A1146" s="54">
        <f>formulas!O1233</f>
        <v>0</v>
      </c>
      <c r="B1146" s="33">
        <f t="shared" ca="1" si="110"/>
        <v>32</v>
      </c>
      <c r="C1146">
        <f t="shared" si="111"/>
        <v>486</v>
      </c>
      <c r="D1146">
        <f t="shared" ca="1" si="109"/>
        <v>-3.3000000000000002E-2</v>
      </c>
      <c r="E1146">
        <f t="shared" ca="1" si="112"/>
        <v>0</v>
      </c>
      <c r="F1146">
        <f t="shared" ca="1" si="113"/>
        <v>31</v>
      </c>
      <c r="G1146">
        <f t="shared" ca="1" si="114"/>
        <v>32</v>
      </c>
      <c r="M1146">
        <v>690</v>
      </c>
      <c r="N1146">
        <v>26.198</v>
      </c>
    </row>
    <row r="1147" spans="1:14">
      <c r="A1147" s="54">
        <f>formulas!O1234</f>
        <v>0</v>
      </c>
      <c r="B1147" s="33">
        <f t="shared" ca="1" si="110"/>
        <v>32</v>
      </c>
      <c r="C1147">
        <f t="shared" si="111"/>
        <v>486</v>
      </c>
      <c r="D1147">
        <f t="shared" ca="1" si="109"/>
        <v>-3.3000000000000002E-2</v>
      </c>
      <c r="E1147">
        <f t="shared" ca="1" si="112"/>
        <v>0</v>
      </c>
      <c r="F1147">
        <f t="shared" ca="1" si="113"/>
        <v>31</v>
      </c>
      <c r="G1147">
        <f t="shared" ca="1" si="114"/>
        <v>32</v>
      </c>
      <c r="M1147">
        <v>691</v>
      </c>
      <c r="N1147">
        <v>26.242000000000001</v>
      </c>
    </row>
    <row r="1148" spans="1:14">
      <c r="A1148" s="54">
        <f>formulas!O1235</f>
        <v>0</v>
      </c>
      <c r="B1148" s="33">
        <f t="shared" ca="1" si="110"/>
        <v>32</v>
      </c>
      <c r="C1148">
        <f t="shared" si="111"/>
        <v>486</v>
      </c>
      <c r="D1148">
        <f t="shared" ca="1" si="109"/>
        <v>-3.3000000000000002E-2</v>
      </c>
      <c r="E1148">
        <f t="shared" ca="1" si="112"/>
        <v>0</v>
      </c>
      <c r="F1148">
        <f t="shared" ca="1" si="113"/>
        <v>31</v>
      </c>
      <c r="G1148">
        <f t="shared" ca="1" si="114"/>
        <v>32</v>
      </c>
      <c r="M1148">
        <v>692</v>
      </c>
      <c r="N1148">
        <v>26.286000000000001</v>
      </c>
    </row>
    <row r="1149" spans="1:14">
      <c r="A1149" s="54">
        <f>formulas!O1236</f>
        <v>0</v>
      </c>
      <c r="B1149" s="33">
        <f t="shared" ca="1" si="110"/>
        <v>32</v>
      </c>
      <c r="C1149">
        <f t="shared" si="111"/>
        <v>486</v>
      </c>
      <c r="D1149">
        <f t="shared" ca="1" si="109"/>
        <v>-3.3000000000000002E-2</v>
      </c>
      <c r="E1149">
        <f t="shared" ca="1" si="112"/>
        <v>0</v>
      </c>
      <c r="F1149">
        <f t="shared" ca="1" si="113"/>
        <v>31</v>
      </c>
      <c r="G1149">
        <f t="shared" ca="1" si="114"/>
        <v>32</v>
      </c>
      <c r="M1149">
        <v>693</v>
      </c>
      <c r="N1149">
        <v>26.331</v>
      </c>
    </row>
    <row r="1150" spans="1:14">
      <c r="A1150" s="54">
        <f>formulas!O1237</f>
        <v>0</v>
      </c>
      <c r="B1150" s="33">
        <f t="shared" ca="1" si="110"/>
        <v>32</v>
      </c>
      <c r="C1150">
        <f t="shared" si="111"/>
        <v>486</v>
      </c>
      <c r="D1150">
        <f t="shared" ca="1" si="109"/>
        <v>-3.3000000000000002E-2</v>
      </c>
      <c r="E1150">
        <f t="shared" ca="1" si="112"/>
        <v>0</v>
      </c>
      <c r="F1150">
        <f t="shared" ca="1" si="113"/>
        <v>31</v>
      </c>
      <c r="G1150">
        <f t="shared" ca="1" si="114"/>
        <v>32</v>
      </c>
      <c r="M1150">
        <v>694</v>
      </c>
      <c r="N1150">
        <v>26.375</v>
      </c>
    </row>
    <row r="1151" spans="1:14">
      <c r="A1151" s="54">
        <f>formulas!O1238</f>
        <v>0</v>
      </c>
      <c r="B1151" s="33">
        <f t="shared" ca="1" si="110"/>
        <v>32</v>
      </c>
      <c r="C1151">
        <f t="shared" si="111"/>
        <v>486</v>
      </c>
      <c r="D1151">
        <f t="shared" ca="1" si="109"/>
        <v>-3.3000000000000002E-2</v>
      </c>
      <c r="E1151">
        <f t="shared" ca="1" si="112"/>
        <v>0</v>
      </c>
      <c r="F1151">
        <f t="shared" ca="1" si="113"/>
        <v>31</v>
      </c>
      <c r="G1151">
        <f t="shared" ca="1" si="114"/>
        <v>32</v>
      </c>
      <c r="M1151">
        <v>695</v>
      </c>
      <c r="N1151">
        <v>26.419</v>
      </c>
    </row>
    <row r="1152" spans="1:14">
      <c r="A1152" s="54">
        <f>formulas!O1239</f>
        <v>0</v>
      </c>
      <c r="B1152" s="33">
        <f t="shared" ca="1" si="110"/>
        <v>32</v>
      </c>
      <c r="C1152">
        <f t="shared" si="111"/>
        <v>486</v>
      </c>
      <c r="D1152">
        <f t="shared" ca="1" si="109"/>
        <v>-3.3000000000000002E-2</v>
      </c>
      <c r="E1152">
        <f t="shared" ca="1" si="112"/>
        <v>0</v>
      </c>
      <c r="F1152">
        <f t="shared" ca="1" si="113"/>
        <v>31</v>
      </c>
      <c r="G1152">
        <f t="shared" ca="1" si="114"/>
        <v>32</v>
      </c>
      <c r="M1152">
        <v>696</v>
      </c>
      <c r="N1152">
        <v>26.463000000000001</v>
      </c>
    </row>
    <row r="1153" spans="1:14">
      <c r="A1153" s="54">
        <f>formulas!O1240</f>
        <v>0</v>
      </c>
      <c r="B1153" s="33">
        <f t="shared" ca="1" si="110"/>
        <v>32</v>
      </c>
      <c r="C1153">
        <f t="shared" si="111"/>
        <v>486</v>
      </c>
      <c r="D1153">
        <f t="shared" ca="1" si="109"/>
        <v>-3.3000000000000002E-2</v>
      </c>
      <c r="E1153">
        <f t="shared" ca="1" si="112"/>
        <v>0</v>
      </c>
      <c r="F1153">
        <f t="shared" ca="1" si="113"/>
        <v>31</v>
      </c>
      <c r="G1153">
        <f t="shared" ca="1" si="114"/>
        <v>32</v>
      </c>
      <c r="M1153">
        <v>697</v>
      </c>
      <c r="N1153">
        <v>26.507000000000001</v>
      </c>
    </row>
    <row r="1154" spans="1:14">
      <c r="A1154" s="54">
        <f>formulas!O1241</f>
        <v>0</v>
      </c>
      <c r="B1154" s="33">
        <f t="shared" ca="1" si="110"/>
        <v>32</v>
      </c>
      <c r="C1154">
        <f t="shared" si="111"/>
        <v>486</v>
      </c>
      <c r="D1154">
        <f t="shared" ca="1" si="109"/>
        <v>-3.3000000000000002E-2</v>
      </c>
      <c r="E1154">
        <f t="shared" ca="1" si="112"/>
        <v>0</v>
      </c>
      <c r="F1154">
        <f t="shared" ca="1" si="113"/>
        <v>31</v>
      </c>
      <c r="G1154">
        <f t="shared" ca="1" si="114"/>
        <v>32</v>
      </c>
      <c r="M1154">
        <v>698</v>
      </c>
      <c r="N1154">
        <v>26.552</v>
      </c>
    </row>
    <row r="1155" spans="1:14">
      <c r="A1155" s="54">
        <f>formulas!O1242</f>
        <v>0</v>
      </c>
      <c r="B1155" s="33">
        <f t="shared" ca="1" si="110"/>
        <v>32</v>
      </c>
      <c r="C1155">
        <f t="shared" si="111"/>
        <v>486</v>
      </c>
      <c r="D1155">
        <f t="shared" ref="D1155:D1218" ca="1" si="115">INDIRECT(ADDRESS(C1155+1,14))</f>
        <v>-3.3000000000000002E-2</v>
      </c>
      <c r="E1155">
        <f t="shared" ca="1" si="112"/>
        <v>0</v>
      </c>
      <c r="F1155">
        <f t="shared" ca="1" si="113"/>
        <v>31</v>
      </c>
      <c r="G1155">
        <f t="shared" ca="1" si="114"/>
        <v>32</v>
      </c>
      <c r="M1155">
        <v>699</v>
      </c>
      <c r="N1155">
        <v>26.596</v>
      </c>
    </row>
    <row r="1156" spans="1:14">
      <c r="A1156" s="54">
        <f>formulas!O1243</f>
        <v>0</v>
      </c>
      <c r="B1156" s="33">
        <f t="shared" ca="1" si="110"/>
        <v>32</v>
      </c>
      <c r="C1156">
        <f t="shared" si="111"/>
        <v>486</v>
      </c>
      <c r="D1156">
        <f t="shared" ca="1" si="115"/>
        <v>-3.3000000000000002E-2</v>
      </c>
      <c r="E1156">
        <f t="shared" ca="1" si="112"/>
        <v>0</v>
      </c>
      <c r="F1156">
        <f t="shared" ca="1" si="113"/>
        <v>31</v>
      </c>
      <c r="G1156">
        <f t="shared" ca="1" si="114"/>
        <v>32</v>
      </c>
      <c r="M1156">
        <v>700</v>
      </c>
      <c r="N1156">
        <v>26.64</v>
      </c>
    </row>
    <row r="1157" spans="1:14">
      <c r="A1157" s="54">
        <f>formulas!O1244</f>
        <v>0</v>
      </c>
      <c r="B1157" s="33">
        <f t="shared" ca="1" si="110"/>
        <v>32</v>
      </c>
      <c r="C1157">
        <f t="shared" si="111"/>
        <v>486</v>
      </c>
      <c r="D1157">
        <f t="shared" ca="1" si="115"/>
        <v>-3.3000000000000002E-2</v>
      </c>
      <c r="E1157">
        <f t="shared" ca="1" si="112"/>
        <v>0</v>
      </c>
      <c r="F1157">
        <f t="shared" ca="1" si="113"/>
        <v>31</v>
      </c>
      <c r="G1157">
        <f t="shared" ca="1" si="114"/>
        <v>32</v>
      </c>
      <c r="M1157">
        <v>701</v>
      </c>
      <c r="N1157">
        <v>26.684000000000001</v>
      </c>
    </row>
    <row r="1158" spans="1:14">
      <c r="A1158" s="54">
        <f>formulas!O1245</f>
        <v>0</v>
      </c>
      <c r="B1158" s="33">
        <f t="shared" ca="1" si="110"/>
        <v>32</v>
      </c>
      <c r="C1158">
        <f t="shared" si="111"/>
        <v>486</v>
      </c>
      <c r="D1158">
        <f t="shared" ca="1" si="115"/>
        <v>-3.3000000000000002E-2</v>
      </c>
      <c r="E1158">
        <f t="shared" ca="1" si="112"/>
        <v>0</v>
      </c>
      <c r="F1158">
        <f t="shared" ca="1" si="113"/>
        <v>31</v>
      </c>
      <c r="G1158">
        <f t="shared" ca="1" si="114"/>
        <v>32</v>
      </c>
      <c r="M1158">
        <v>702</v>
      </c>
      <c r="N1158">
        <v>26.728000000000002</v>
      </c>
    </row>
    <row r="1159" spans="1:14">
      <c r="A1159" s="54">
        <f>formulas!O1246</f>
        <v>0</v>
      </c>
      <c r="B1159" s="33">
        <f t="shared" ca="1" si="110"/>
        <v>32</v>
      </c>
      <c r="C1159">
        <f t="shared" si="111"/>
        <v>486</v>
      </c>
      <c r="D1159">
        <f t="shared" ca="1" si="115"/>
        <v>-3.3000000000000002E-2</v>
      </c>
      <c r="E1159">
        <f t="shared" ca="1" si="112"/>
        <v>0</v>
      </c>
      <c r="F1159">
        <f t="shared" ca="1" si="113"/>
        <v>31</v>
      </c>
      <c r="G1159">
        <f t="shared" ca="1" si="114"/>
        <v>32</v>
      </c>
      <c r="M1159">
        <v>703</v>
      </c>
      <c r="N1159">
        <v>26.773</v>
      </c>
    </row>
    <row r="1160" spans="1:14">
      <c r="A1160" s="54">
        <f>formulas!O1247</f>
        <v>0</v>
      </c>
      <c r="B1160" s="33">
        <f t="shared" ca="1" si="110"/>
        <v>32</v>
      </c>
      <c r="C1160">
        <f t="shared" si="111"/>
        <v>486</v>
      </c>
      <c r="D1160">
        <f t="shared" ca="1" si="115"/>
        <v>-3.3000000000000002E-2</v>
      </c>
      <c r="E1160">
        <f t="shared" ca="1" si="112"/>
        <v>0</v>
      </c>
      <c r="F1160">
        <f t="shared" ca="1" si="113"/>
        <v>31</v>
      </c>
      <c r="G1160">
        <f t="shared" ca="1" si="114"/>
        <v>32</v>
      </c>
      <c r="M1160">
        <v>704</v>
      </c>
      <c r="N1160">
        <v>26.817</v>
      </c>
    </row>
    <row r="1161" spans="1:14">
      <c r="A1161" s="54">
        <f>formulas!O1248</f>
        <v>0</v>
      </c>
      <c r="B1161" s="33">
        <f t="shared" ca="1" si="110"/>
        <v>32</v>
      </c>
      <c r="C1161">
        <f t="shared" si="111"/>
        <v>486</v>
      </c>
      <c r="D1161">
        <f t="shared" ca="1" si="115"/>
        <v>-3.3000000000000002E-2</v>
      </c>
      <c r="E1161">
        <f t="shared" ca="1" si="112"/>
        <v>0</v>
      </c>
      <c r="F1161">
        <f t="shared" ca="1" si="113"/>
        <v>31</v>
      </c>
      <c r="G1161">
        <f t="shared" ca="1" si="114"/>
        <v>32</v>
      </c>
      <c r="M1161">
        <v>705</v>
      </c>
      <c r="N1161">
        <v>26.861000000000001</v>
      </c>
    </row>
    <row r="1162" spans="1:14">
      <c r="A1162" s="54">
        <f>formulas!O1249</f>
        <v>0</v>
      </c>
      <c r="B1162" s="33">
        <f t="shared" ca="1" si="110"/>
        <v>32</v>
      </c>
      <c r="C1162">
        <f t="shared" si="111"/>
        <v>486</v>
      </c>
      <c r="D1162">
        <f t="shared" ca="1" si="115"/>
        <v>-3.3000000000000002E-2</v>
      </c>
      <c r="E1162">
        <f t="shared" ca="1" si="112"/>
        <v>0</v>
      </c>
      <c r="F1162">
        <f t="shared" ca="1" si="113"/>
        <v>31</v>
      </c>
      <c r="G1162">
        <f t="shared" ca="1" si="114"/>
        <v>32</v>
      </c>
      <c r="M1162">
        <v>706</v>
      </c>
      <c r="N1162">
        <v>26.905000000000001</v>
      </c>
    </row>
    <row r="1163" spans="1:14">
      <c r="A1163" s="54">
        <f>formulas!O1250</f>
        <v>0</v>
      </c>
      <c r="B1163" s="33">
        <f t="shared" ca="1" si="110"/>
        <v>32</v>
      </c>
      <c r="C1163">
        <f t="shared" si="111"/>
        <v>486</v>
      </c>
      <c r="D1163">
        <f t="shared" ca="1" si="115"/>
        <v>-3.3000000000000002E-2</v>
      </c>
      <c r="E1163">
        <f t="shared" ca="1" si="112"/>
        <v>0</v>
      </c>
      <c r="F1163">
        <f t="shared" ca="1" si="113"/>
        <v>31</v>
      </c>
      <c r="G1163">
        <f t="shared" ca="1" si="114"/>
        <v>32</v>
      </c>
      <c r="M1163">
        <v>707</v>
      </c>
      <c r="N1163">
        <v>26.95</v>
      </c>
    </row>
    <row r="1164" spans="1:14">
      <c r="A1164" s="54">
        <f>formulas!O1251</f>
        <v>0</v>
      </c>
      <c r="B1164" s="33">
        <f t="shared" ca="1" si="110"/>
        <v>32</v>
      </c>
      <c r="C1164">
        <f t="shared" si="111"/>
        <v>486</v>
      </c>
      <c r="D1164">
        <f t="shared" ca="1" si="115"/>
        <v>-3.3000000000000002E-2</v>
      </c>
      <c r="E1164">
        <f t="shared" ca="1" si="112"/>
        <v>0</v>
      </c>
      <c r="F1164">
        <f t="shared" ca="1" si="113"/>
        <v>31</v>
      </c>
      <c r="G1164">
        <f t="shared" ca="1" si="114"/>
        <v>32</v>
      </c>
      <c r="M1164">
        <v>708</v>
      </c>
      <c r="N1164">
        <v>26.994</v>
      </c>
    </row>
    <row r="1165" spans="1:14">
      <c r="A1165" s="54">
        <f>formulas!O1252</f>
        <v>0</v>
      </c>
      <c r="B1165" s="33">
        <f t="shared" ca="1" si="110"/>
        <v>32</v>
      </c>
      <c r="C1165">
        <f t="shared" si="111"/>
        <v>486</v>
      </c>
      <c r="D1165">
        <f t="shared" ca="1" si="115"/>
        <v>-3.3000000000000002E-2</v>
      </c>
      <c r="E1165">
        <f t="shared" ca="1" si="112"/>
        <v>0</v>
      </c>
      <c r="F1165">
        <f t="shared" ca="1" si="113"/>
        <v>31</v>
      </c>
      <c r="G1165">
        <f t="shared" ca="1" si="114"/>
        <v>32</v>
      </c>
      <c r="M1165">
        <v>709</v>
      </c>
      <c r="N1165">
        <v>27.038</v>
      </c>
    </row>
    <row r="1166" spans="1:14">
      <c r="A1166" s="54">
        <f>formulas!O1253</f>
        <v>0</v>
      </c>
      <c r="B1166" s="33">
        <f t="shared" ca="1" si="110"/>
        <v>32</v>
      </c>
      <c r="C1166">
        <f t="shared" si="111"/>
        <v>486</v>
      </c>
      <c r="D1166">
        <f t="shared" ca="1" si="115"/>
        <v>-3.3000000000000002E-2</v>
      </c>
      <c r="E1166">
        <f t="shared" ca="1" si="112"/>
        <v>0</v>
      </c>
      <c r="F1166">
        <f t="shared" ca="1" si="113"/>
        <v>31</v>
      </c>
      <c r="G1166">
        <f t="shared" ca="1" si="114"/>
        <v>32</v>
      </c>
      <c r="M1166">
        <v>710</v>
      </c>
      <c r="N1166">
        <v>27.082000000000001</v>
      </c>
    </row>
    <row r="1167" spans="1:14">
      <c r="A1167" s="54">
        <f>formulas!O1254</f>
        <v>0</v>
      </c>
      <c r="B1167" s="33">
        <f t="shared" ca="1" si="110"/>
        <v>32</v>
      </c>
      <c r="C1167">
        <f t="shared" si="111"/>
        <v>486</v>
      </c>
      <c r="D1167">
        <f t="shared" ca="1" si="115"/>
        <v>-3.3000000000000002E-2</v>
      </c>
      <c r="E1167">
        <f t="shared" ca="1" si="112"/>
        <v>0</v>
      </c>
      <c r="F1167">
        <f t="shared" ca="1" si="113"/>
        <v>31</v>
      </c>
      <c r="G1167">
        <f t="shared" ca="1" si="114"/>
        <v>32</v>
      </c>
      <c r="M1167">
        <v>711</v>
      </c>
      <c r="N1167">
        <v>27.126999999999999</v>
      </c>
    </row>
    <row r="1168" spans="1:14">
      <c r="A1168" s="54">
        <f>formulas!O1255</f>
        <v>0</v>
      </c>
      <c r="B1168" s="33">
        <f t="shared" ca="1" si="110"/>
        <v>32</v>
      </c>
      <c r="C1168">
        <f t="shared" si="111"/>
        <v>486</v>
      </c>
      <c r="D1168">
        <f t="shared" ca="1" si="115"/>
        <v>-3.3000000000000002E-2</v>
      </c>
      <c r="E1168">
        <f t="shared" ca="1" si="112"/>
        <v>0</v>
      </c>
      <c r="F1168">
        <f t="shared" ca="1" si="113"/>
        <v>31</v>
      </c>
      <c r="G1168">
        <f t="shared" ca="1" si="114"/>
        <v>32</v>
      </c>
      <c r="M1168">
        <v>712</v>
      </c>
      <c r="N1168">
        <v>27.170999999999999</v>
      </c>
    </row>
    <row r="1169" spans="1:14">
      <c r="A1169" s="54">
        <f>formulas!O1256</f>
        <v>0</v>
      </c>
      <c r="B1169" s="33">
        <f t="shared" ca="1" si="110"/>
        <v>32</v>
      </c>
      <c r="C1169">
        <f t="shared" si="111"/>
        <v>486</v>
      </c>
      <c r="D1169">
        <f t="shared" ca="1" si="115"/>
        <v>-3.3000000000000002E-2</v>
      </c>
      <c r="E1169">
        <f t="shared" ca="1" si="112"/>
        <v>0</v>
      </c>
      <c r="F1169">
        <f t="shared" ca="1" si="113"/>
        <v>31</v>
      </c>
      <c r="G1169">
        <f t="shared" ca="1" si="114"/>
        <v>32</v>
      </c>
      <c r="M1169">
        <v>713</v>
      </c>
      <c r="N1169">
        <v>27.215</v>
      </c>
    </row>
    <row r="1170" spans="1:14">
      <c r="A1170" s="54">
        <f>formulas!O1257</f>
        <v>0</v>
      </c>
      <c r="B1170" s="33">
        <f t="shared" ref="B1170:B1233" ca="1" si="116">(A1170-D1170)/(E1170-D1170)*(G1170-F1170)+F1170</f>
        <v>32</v>
      </c>
      <c r="C1170">
        <f t="shared" ref="C1170:C1233" si="117">COUNTIF($N$2:$N$25400,"&lt;"&amp;A1170)</f>
        <v>486</v>
      </c>
      <c r="D1170">
        <f t="shared" ca="1" si="115"/>
        <v>-3.3000000000000002E-2</v>
      </c>
      <c r="E1170">
        <f t="shared" ref="E1170:E1233" ca="1" si="118">INDIRECT(ADDRESS(C1170+2,14))</f>
        <v>0</v>
      </c>
      <c r="F1170">
        <f t="shared" ref="F1170:F1233" ca="1" si="119">INDIRECT(ADDRESS(C1170+1,13))</f>
        <v>31</v>
      </c>
      <c r="G1170">
        <f t="shared" ref="G1170:G1233" ca="1" si="120">INDIRECT(ADDRESS(C1170+2,13))</f>
        <v>32</v>
      </c>
      <c r="M1170">
        <v>714</v>
      </c>
      <c r="N1170">
        <v>27.259</v>
      </c>
    </row>
    <row r="1171" spans="1:14">
      <c r="A1171" s="54">
        <f>formulas!O1258</f>
        <v>0</v>
      </c>
      <c r="B1171" s="33">
        <f t="shared" ca="1" si="116"/>
        <v>32</v>
      </c>
      <c r="C1171">
        <f t="shared" si="117"/>
        <v>486</v>
      </c>
      <c r="D1171">
        <f t="shared" ca="1" si="115"/>
        <v>-3.3000000000000002E-2</v>
      </c>
      <c r="E1171">
        <f t="shared" ca="1" si="118"/>
        <v>0</v>
      </c>
      <c r="F1171">
        <f t="shared" ca="1" si="119"/>
        <v>31</v>
      </c>
      <c r="G1171">
        <f t="shared" ca="1" si="120"/>
        <v>32</v>
      </c>
      <c r="M1171">
        <v>715</v>
      </c>
      <c r="N1171">
        <v>27.303999999999998</v>
      </c>
    </row>
    <row r="1172" spans="1:14">
      <c r="A1172" s="54">
        <f>formulas!O1259</f>
        <v>0</v>
      </c>
      <c r="B1172" s="33">
        <f t="shared" ca="1" si="116"/>
        <v>32</v>
      </c>
      <c r="C1172">
        <f t="shared" si="117"/>
        <v>486</v>
      </c>
      <c r="D1172">
        <f t="shared" ca="1" si="115"/>
        <v>-3.3000000000000002E-2</v>
      </c>
      <c r="E1172">
        <f t="shared" ca="1" si="118"/>
        <v>0</v>
      </c>
      <c r="F1172">
        <f t="shared" ca="1" si="119"/>
        <v>31</v>
      </c>
      <c r="G1172">
        <f t="shared" ca="1" si="120"/>
        <v>32</v>
      </c>
      <c r="M1172">
        <v>716</v>
      </c>
      <c r="N1172">
        <v>27.347999999999999</v>
      </c>
    </row>
    <row r="1173" spans="1:14">
      <c r="A1173" s="54">
        <f>formulas!O1260</f>
        <v>0</v>
      </c>
      <c r="B1173" s="33">
        <f t="shared" ca="1" si="116"/>
        <v>32</v>
      </c>
      <c r="C1173">
        <f t="shared" si="117"/>
        <v>486</v>
      </c>
      <c r="D1173">
        <f t="shared" ca="1" si="115"/>
        <v>-3.3000000000000002E-2</v>
      </c>
      <c r="E1173">
        <f t="shared" ca="1" si="118"/>
        <v>0</v>
      </c>
      <c r="F1173">
        <f t="shared" ca="1" si="119"/>
        <v>31</v>
      </c>
      <c r="G1173">
        <f t="shared" ca="1" si="120"/>
        <v>32</v>
      </c>
      <c r="M1173">
        <v>717</v>
      </c>
      <c r="N1173">
        <v>27.391999999999999</v>
      </c>
    </row>
    <row r="1174" spans="1:14">
      <c r="A1174" s="54">
        <f>formulas!O1261</f>
        <v>0</v>
      </c>
      <c r="B1174" s="33">
        <f t="shared" ca="1" si="116"/>
        <v>32</v>
      </c>
      <c r="C1174">
        <f t="shared" si="117"/>
        <v>486</v>
      </c>
      <c r="D1174">
        <f t="shared" ca="1" si="115"/>
        <v>-3.3000000000000002E-2</v>
      </c>
      <c r="E1174">
        <f t="shared" ca="1" si="118"/>
        <v>0</v>
      </c>
      <c r="F1174">
        <f t="shared" ca="1" si="119"/>
        <v>31</v>
      </c>
      <c r="G1174">
        <f t="shared" ca="1" si="120"/>
        <v>32</v>
      </c>
      <c r="M1174">
        <v>718</v>
      </c>
      <c r="N1174">
        <v>27.437000000000001</v>
      </c>
    </row>
    <row r="1175" spans="1:14">
      <c r="A1175" s="54">
        <f>formulas!O1262</f>
        <v>0</v>
      </c>
      <c r="B1175" s="33">
        <f t="shared" ca="1" si="116"/>
        <v>32</v>
      </c>
      <c r="C1175">
        <f t="shared" si="117"/>
        <v>486</v>
      </c>
      <c r="D1175">
        <f t="shared" ca="1" si="115"/>
        <v>-3.3000000000000002E-2</v>
      </c>
      <c r="E1175">
        <f t="shared" ca="1" si="118"/>
        <v>0</v>
      </c>
      <c r="F1175">
        <f t="shared" ca="1" si="119"/>
        <v>31</v>
      </c>
      <c r="G1175">
        <f t="shared" ca="1" si="120"/>
        <v>32</v>
      </c>
      <c r="M1175">
        <v>719</v>
      </c>
      <c r="N1175">
        <v>27.481000000000002</v>
      </c>
    </row>
    <row r="1176" spans="1:14">
      <c r="A1176" s="54">
        <f>formulas!O1263</f>
        <v>0</v>
      </c>
      <c r="B1176" s="33">
        <f t="shared" ca="1" si="116"/>
        <v>32</v>
      </c>
      <c r="C1176">
        <f t="shared" si="117"/>
        <v>486</v>
      </c>
      <c r="D1176">
        <f t="shared" ca="1" si="115"/>
        <v>-3.3000000000000002E-2</v>
      </c>
      <c r="E1176">
        <f t="shared" ca="1" si="118"/>
        <v>0</v>
      </c>
      <c r="F1176">
        <f t="shared" ca="1" si="119"/>
        <v>31</v>
      </c>
      <c r="G1176">
        <f t="shared" ca="1" si="120"/>
        <v>32</v>
      </c>
      <c r="M1176">
        <v>720</v>
      </c>
      <c r="N1176">
        <v>27.524999999999999</v>
      </c>
    </row>
    <row r="1177" spans="1:14">
      <c r="A1177" s="54">
        <f>formulas!O1264</f>
        <v>0</v>
      </c>
      <c r="B1177" s="33">
        <f t="shared" ca="1" si="116"/>
        <v>32</v>
      </c>
      <c r="C1177">
        <f t="shared" si="117"/>
        <v>486</v>
      </c>
      <c r="D1177">
        <f t="shared" ca="1" si="115"/>
        <v>-3.3000000000000002E-2</v>
      </c>
      <c r="E1177">
        <f t="shared" ca="1" si="118"/>
        <v>0</v>
      </c>
      <c r="F1177">
        <f t="shared" ca="1" si="119"/>
        <v>31</v>
      </c>
      <c r="G1177">
        <f t="shared" ca="1" si="120"/>
        <v>32</v>
      </c>
      <c r="M1177">
        <v>721</v>
      </c>
      <c r="N1177">
        <v>27.57</v>
      </c>
    </row>
    <row r="1178" spans="1:14">
      <c r="A1178" s="54">
        <f>formulas!O1265</f>
        <v>0</v>
      </c>
      <c r="B1178" s="33">
        <f t="shared" ca="1" si="116"/>
        <v>32</v>
      </c>
      <c r="C1178">
        <f t="shared" si="117"/>
        <v>486</v>
      </c>
      <c r="D1178">
        <f t="shared" ca="1" si="115"/>
        <v>-3.3000000000000002E-2</v>
      </c>
      <c r="E1178">
        <f t="shared" ca="1" si="118"/>
        <v>0</v>
      </c>
      <c r="F1178">
        <f t="shared" ca="1" si="119"/>
        <v>31</v>
      </c>
      <c r="G1178">
        <f t="shared" ca="1" si="120"/>
        <v>32</v>
      </c>
      <c r="M1178">
        <v>722</v>
      </c>
      <c r="N1178">
        <v>27.614000000000001</v>
      </c>
    </row>
    <row r="1179" spans="1:14">
      <c r="A1179" s="54">
        <f>formulas!O1266</f>
        <v>0</v>
      </c>
      <c r="B1179" s="33">
        <f t="shared" ca="1" si="116"/>
        <v>32</v>
      </c>
      <c r="C1179">
        <f t="shared" si="117"/>
        <v>486</v>
      </c>
      <c r="D1179">
        <f t="shared" ca="1" si="115"/>
        <v>-3.3000000000000002E-2</v>
      </c>
      <c r="E1179">
        <f t="shared" ca="1" si="118"/>
        <v>0</v>
      </c>
      <c r="F1179">
        <f t="shared" ca="1" si="119"/>
        <v>31</v>
      </c>
      <c r="G1179">
        <f t="shared" ca="1" si="120"/>
        <v>32</v>
      </c>
      <c r="M1179">
        <v>723</v>
      </c>
      <c r="N1179">
        <v>27.658000000000001</v>
      </c>
    </row>
    <row r="1180" spans="1:14">
      <c r="A1180" s="54">
        <f>formulas!O1267</f>
        <v>0</v>
      </c>
      <c r="B1180" s="33">
        <f t="shared" ca="1" si="116"/>
        <v>32</v>
      </c>
      <c r="C1180">
        <f t="shared" si="117"/>
        <v>486</v>
      </c>
      <c r="D1180">
        <f t="shared" ca="1" si="115"/>
        <v>-3.3000000000000002E-2</v>
      </c>
      <c r="E1180">
        <f t="shared" ca="1" si="118"/>
        <v>0</v>
      </c>
      <c r="F1180">
        <f t="shared" ca="1" si="119"/>
        <v>31</v>
      </c>
      <c r="G1180">
        <f t="shared" ca="1" si="120"/>
        <v>32</v>
      </c>
      <c r="M1180">
        <v>724</v>
      </c>
      <c r="N1180">
        <v>27.702999999999999</v>
      </c>
    </row>
    <row r="1181" spans="1:14">
      <c r="A1181" s="54">
        <f>formulas!O1268</f>
        <v>0</v>
      </c>
      <c r="B1181" s="33">
        <f t="shared" ca="1" si="116"/>
        <v>32</v>
      </c>
      <c r="C1181">
        <f t="shared" si="117"/>
        <v>486</v>
      </c>
      <c r="D1181">
        <f t="shared" ca="1" si="115"/>
        <v>-3.3000000000000002E-2</v>
      </c>
      <c r="E1181">
        <f t="shared" ca="1" si="118"/>
        <v>0</v>
      </c>
      <c r="F1181">
        <f t="shared" ca="1" si="119"/>
        <v>31</v>
      </c>
      <c r="G1181">
        <f t="shared" ca="1" si="120"/>
        <v>32</v>
      </c>
      <c r="M1181">
        <v>725</v>
      </c>
      <c r="N1181">
        <v>27.747</v>
      </c>
    </row>
    <row r="1182" spans="1:14">
      <c r="A1182" s="54">
        <f>formulas!O1269</f>
        <v>0</v>
      </c>
      <c r="B1182" s="33">
        <f t="shared" ca="1" si="116"/>
        <v>32</v>
      </c>
      <c r="C1182">
        <f t="shared" si="117"/>
        <v>486</v>
      </c>
      <c r="D1182">
        <f t="shared" ca="1" si="115"/>
        <v>-3.3000000000000002E-2</v>
      </c>
      <c r="E1182">
        <f t="shared" ca="1" si="118"/>
        <v>0</v>
      </c>
      <c r="F1182">
        <f t="shared" ca="1" si="119"/>
        <v>31</v>
      </c>
      <c r="G1182">
        <f t="shared" ca="1" si="120"/>
        <v>32</v>
      </c>
      <c r="M1182">
        <v>726</v>
      </c>
      <c r="N1182">
        <v>27.791</v>
      </c>
    </row>
    <row r="1183" spans="1:14">
      <c r="A1183" s="54">
        <f>formulas!O1270</f>
        <v>0</v>
      </c>
      <c r="B1183" s="33">
        <f t="shared" ca="1" si="116"/>
        <v>32</v>
      </c>
      <c r="C1183">
        <f t="shared" si="117"/>
        <v>486</v>
      </c>
      <c r="D1183">
        <f t="shared" ca="1" si="115"/>
        <v>-3.3000000000000002E-2</v>
      </c>
      <c r="E1183">
        <f t="shared" ca="1" si="118"/>
        <v>0</v>
      </c>
      <c r="F1183">
        <f t="shared" ca="1" si="119"/>
        <v>31</v>
      </c>
      <c r="G1183">
        <f t="shared" ca="1" si="120"/>
        <v>32</v>
      </c>
      <c r="M1183">
        <v>727</v>
      </c>
      <c r="N1183">
        <v>27.835999999999999</v>
      </c>
    </row>
    <row r="1184" spans="1:14">
      <c r="A1184" s="54">
        <f>formulas!O1271</f>
        <v>0</v>
      </c>
      <c r="B1184" s="33">
        <f t="shared" ca="1" si="116"/>
        <v>32</v>
      </c>
      <c r="C1184">
        <f t="shared" si="117"/>
        <v>486</v>
      </c>
      <c r="D1184">
        <f t="shared" ca="1" si="115"/>
        <v>-3.3000000000000002E-2</v>
      </c>
      <c r="E1184">
        <f t="shared" ca="1" si="118"/>
        <v>0</v>
      </c>
      <c r="F1184">
        <f t="shared" ca="1" si="119"/>
        <v>31</v>
      </c>
      <c r="G1184">
        <f t="shared" ca="1" si="120"/>
        <v>32</v>
      </c>
      <c r="M1184">
        <v>728</v>
      </c>
      <c r="N1184">
        <v>27.88</v>
      </c>
    </row>
    <row r="1185" spans="1:14">
      <c r="A1185" s="54">
        <f>formulas!O1272</f>
        <v>0</v>
      </c>
      <c r="B1185" s="33">
        <f t="shared" ca="1" si="116"/>
        <v>32</v>
      </c>
      <c r="C1185">
        <f t="shared" si="117"/>
        <v>486</v>
      </c>
      <c r="D1185">
        <f t="shared" ca="1" si="115"/>
        <v>-3.3000000000000002E-2</v>
      </c>
      <c r="E1185">
        <f t="shared" ca="1" si="118"/>
        <v>0</v>
      </c>
      <c r="F1185">
        <f t="shared" ca="1" si="119"/>
        <v>31</v>
      </c>
      <c r="G1185">
        <f t="shared" ca="1" si="120"/>
        <v>32</v>
      </c>
      <c r="M1185">
        <v>729</v>
      </c>
      <c r="N1185">
        <v>27.923999999999999</v>
      </c>
    </row>
    <row r="1186" spans="1:14">
      <c r="A1186" s="54">
        <f>formulas!O1273</f>
        <v>0</v>
      </c>
      <c r="B1186" s="33">
        <f t="shared" ca="1" si="116"/>
        <v>32</v>
      </c>
      <c r="C1186">
        <f t="shared" si="117"/>
        <v>486</v>
      </c>
      <c r="D1186">
        <f t="shared" ca="1" si="115"/>
        <v>-3.3000000000000002E-2</v>
      </c>
      <c r="E1186">
        <f t="shared" ca="1" si="118"/>
        <v>0</v>
      </c>
      <c r="F1186">
        <f t="shared" ca="1" si="119"/>
        <v>31</v>
      </c>
      <c r="G1186">
        <f t="shared" ca="1" si="120"/>
        <v>32</v>
      </c>
      <c r="M1186">
        <v>730</v>
      </c>
      <c r="N1186">
        <v>27.969000000000001</v>
      </c>
    </row>
    <row r="1187" spans="1:14">
      <c r="A1187" s="54">
        <f>formulas!O1274</f>
        <v>0</v>
      </c>
      <c r="B1187" s="33">
        <f t="shared" ca="1" si="116"/>
        <v>32</v>
      </c>
      <c r="C1187">
        <f t="shared" si="117"/>
        <v>486</v>
      </c>
      <c r="D1187">
        <f t="shared" ca="1" si="115"/>
        <v>-3.3000000000000002E-2</v>
      </c>
      <c r="E1187">
        <f t="shared" ca="1" si="118"/>
        <v>0</v>
      </c>
      <c r="F1187">
        <f t="shared" ca="1" si="119"/>
        <v>31</v>
      </c>
      <c r="G1187">
        <f t="shared" ca="1" si="120"/>
        <v>32</v>
      </c>
      <c r="M1187">
        <v>731</v>
      </c>
      <c r="N1187">
        <v>28.013000000000002</v>
      </c>
    </row>
    <row r="1188" spans="1:14">
      <c r="A1188" s="54">
        <f>formulas!O1275</f>
        <v>0</v>
      </c>
      <c r="B1188" s="33">
        <f t="shared" ca="1" si="116"/>
        <v>32</v>
      </c>
      <c r="C1188">
        <f t="shared" si="117"/>
        <v>486</v>
      </c>
      <c r="D1188">
        <f t="shared" ca="1" si="115"/>
        <v>-3.3000000000000002E-2</v>
      </c>
      <c r="E1188">
        <f t="shared" ca="1" si="118"/>
        <v>0</v>
      </c>
      <c r="F1188">
        <f t="shared" ca="1" si="119"/>
        <v>31</v>
      </c>
      <c r="G1188">
        <f t="shared" ca="1" si="120"/>
        <v>32</v>
      </c>
      <c r="M1188">
        <v>732</v>
      </c>
      <c r="N1188">
        <v>28.056999999999999</v>
      </c>
    </row>
    <row r="1189" spans="1:14">
      <c r="A1189" s="54">
        <f>formulas!O1276</f>
        <v>0</v>
      </c>
      <c r="B1189" s="33">
        <f t="shared" ca="1" si="116"/>
        <v>32</v>
      </c>
      <c r="C1189">
        <f t="shared" si="117"/>
        <v>486</v>
      </c>
      <c r="D1189">
        <f t="shared" ca="1" si="115"/>
        <v>-3.3000000000000002E-2</v>
      </c>
      <c r="E1189">
        <f t="shared" ca="1" si="118"/>
        <v>0</v>
      </c>
      <c r="F1189">
        <f t="shared" ca="1" si="119"/>
        <v>31</v>
      </c>
      <c r="G1189">
        <f t="shared" ca="1" si="120"/>
        <v>32</v>
      </c>
      <c r="M1189">
        <v>733</v>
      </c>
      <c r="N1189">
        <v>28.102</v>
      </c>
    </row>
    <row r="1190" spans="1:14">
      <c r="A1190" s="54">
        <f>formulas!O1277</f>
        <v>0</v>
      </c>
      <c r="B1190" s="33">
        <f t="shared" ca="1" si="116"/>
        <v>32</v>
      </c>
      <c r="C1190">
        <f t="shared" si="117"/>
        <v>486</v>
      </c>
      <c r="D1190">
        <f t="shared" ca="1" si="115"/>
        <v>-3.3000000000000002E-2</v>
      </c>
      <c r="E1190">
        <f t="shared" ca="1" si="118"/>
        <v>0</v>
      </c>
      <c r="F1190">
        <f t="shared" ca="1" si="119"/>
        <v>31</v>
      </c>
      <c r="G1190">
        <f t="shared" ca="1" si="120"/>
        <v>32</v>
      </c>
      <c r="M1190">
        <v>734</v>
      </c>
      <c r="N1190">
        <v>28.146000000000001</v>
      </c>
    </row>
    <row r="1191" spans="1:14">
      <c r="A1191" s="54">
        <f>formulas!O1278</f>
        <v>0</v>
      </c>
      <c r="B1191" s="33">
        <f t="shared" ca="1" si="116"/>
        <v>32</v>
      </c>
      <c r="C1191">
        <f t="shared" si="117"/>
        <v>486</v>
      </c>
      <c r="D1191">
        <f t="shared" ca="1" si="115"/>
        <v>-3.3000000000000002E-2</v>
      </c>
      <c r="E1191">
        <f t="shared" ca="1" si="118"/>
        <v>0</v>
      </c>
      <c r="F1191">
        <f t="shared" ca="1" si="119"/>
        <v>31</v>
      </c>
      <c r="G1191">
        <f t="shared" ca="1" si="120"/>
        <v>32</v>
      </c>
      <c r="M1191">
        <v>735</v>
      </c>
      <c r="N1191">
        <v>28.190999999999999</v>
      </c>
    </row>
    <row r="1192" spans="1:14">
      <c r="A1192" s="54">
        <f>formulas!O1279</f>
        <v>0</v>
      </c>
      <c r="B1192" s="33">
        <f t="shared" ca="1" si="116"/>
        <v>32</v>
      </c>
      <c r="C1192">
        <f t="shared" si="117"/>
        <v>486</v>
      </c>
      <c r="D1192">
        <f t="shared" ca="1" si="115"/>
        <v>-3.3000000000000002E-2</v>
      </c>
      <c r="E1192">
        <f t="shared" ca="1" si="118"/>
        <v>0</v>
      </c>
      <c r="F1192">
        <f t="shared" ca="1" si="119"/>
        <v>31</v>
      </c>
      <c r="G1192">
        <f t="shared" ca="1" si="120"/>
        <v>32</v>
      </c>
      <c r="M1192">
        <v>736</v>
      </c>
      <c r="N1192">
        <v>28.234999999999999</v>
      </c>
    </row>
    <row r="1193" spans="1:14">
      <c r="A1193" s="54">
        <f>formulas!O1280</f>
        <v>0</v>
      </c>
      <c r="B1193" s="33">
        <f t="shared" ca="1" si="116"/>
        <v>32</v>
      </c>
      <c r="C1193">
        <f t="shared" si="117"/>
        <v>486</v>
      </c>
      <c r="D1193">
        <f t="shared" ca="1" si="115"/>
        <v>-3.3000000000000002E-2</v>
      </c>
      <c r="E1193">
        <f t="shared" ca="1" si="118"/>
        <v>0</v>
      </c>
      <c r="F1193">
        <f t="shared" ca="1" si="119"/>
        <v>31</v>
      </c>
      <c r="G1193">
        <f t="shared" ca="1" si="120"/>
        <v>32</v>
      </c>
      <c r="M1193">
        <v>737</v>
      </c>
      <c r="N1193">
        <v>28.279</v>
      </c>
    </row>
    <row r="1194" spans="1:14">
      <c r="A1194" s="54">
        <f>formulas!O1281</f>
        <v>0</v>
      </c>
      <c r="B1194" s="33">
        <f t="shared" ca="1" si="116"/>
        <v>32</v>
      </c>
      <c r="C1194">
        <f t="shared" si="117"/>
        <v>486</v>
      </c>
      <c r="D1194">
        <f t="shared" ca="1" si="115"/>
        <v>-3.3000000000000002E-2</v>
      </c>
      <c r="E1194">
        <f t="shared" ca="1" si="118"/>
        <v>0</v>
      </c>
      <c r="F1194">
        <f t="shared" ca="1" si="119"/>
        <v>31</v>
      </c>
      <c r="G1194">
        <f t="shared" ca="1" si="120"/>
        <v>32</v>
      </c>
      <c r="M1194">
        <v>738</v>
      </c>
      <c r="N1194">
        <v>28.324000000000002</v>
      </c>
    </row>
    <row r="1195" spans="1:14">
      <c r="A1195" s="54">
        <f>formulas!O1282</f>
        <v>0</v>
      </c>
      <c r="B1195" s="33">
        <f t="shared" ca="1" si="116"/>
        <v>32</v>
      </c>
      <c r="C1195">
        <f t="shared" si="117"/>
        <v>486</v>
      </c>
      <c r="D1195">
        <f t="shared" ca="1" si="115"/>
        <v>-3.3000000000000002E-2</v>
      </c>
      <c r="E1195">
        <f t="shared" ca="1" si="118"/>
        <v>0</v>
      </c>
      <c r="F1195">
        <f t="shared" ca="1" si="119"/>
        <v>31</v>
      </c>
      <c r="G1195">
        <f t="shared" ca="1" si="120"/>
        <v>32</v>
      </c>
      <c r="M1195">
        <v>739</v>
      </c>
      <c r="N1195">
        <v>28.367999999999999</v>
      </c>
    </row>
    <row r="1196" spans="1:14">
      <c r="A1196" s="54">
        <f>formulas!O1283</f>
        <v>0</v>
      </c>
      <c r="B1196" s="33">
        <f t="shared" ca="1" si="116"/>
        <v>32</v>
      </c>
      <c r="C1196">
        <f t="shared" si="117"/>
        <v>486</v>
      </c>
      <c r="D1196">
        <f t="shared" ca="1" si="115"/>
        <v>-3.3000000000000002E-2</v>
      </c>
      <c r="E1196">
        <f t="shared" ca="1" si="118"/>
        <v>0</v>
      </c>
      <c r="F1196">
        <f t="shared" ca="1" si="119"/>
        <v>31</v>
      </c>
      <c r="G1196">
        <f t="shared" ca="1" si="120"/>
        <v>32</v>
      </c>
      <c r="M1196">
        <v>740</v>
      </c>
      <c r="N1196">
        <v>28.413</v>
      </c>
    </row>
    <row r="1197" spans="1:14">
      <c r="A1197" s="54">
        <f>formulas!O1284</f>
        <v>0</v>
      </c>
      <c r="B1197" s="33">
        <f t="shared" ca="1" si="116"/>
        <v>32</v>
      </c>
      <c r="C1197">
        <f t="shared" si="117"/>
        <v>486</v>
      </c>
      <c r="D1197">
        <f t="shared" ca="1" si="115"/>
        <v>-3.3000000000000002E-2</v>
      </c>
      <c r="E1197">
        <f t="shared" ca="1" si="118"/>
        <v>0</v>
      </c>
      <c r="F1197">
        <f t="shared" ca="1" si="119"/>
        <v>31</v>
      </c>
      <c r="G1197">
        <f t="shared" ca="1" si="120"/>
        <v>32</v>
      </c>
      <c r="M1197">
        <v>741</v>
      </c>
      <c r="N1197">
        <v>28.457000000000001</v>
      </c>
    </row>
    <row r="1198" spans="1:14">
      <c r="A1198" s="54">
        <f>formulas!O1285</f>
        <v>0</v>
      </c>
      <c r="B1198" s="33">
        <f t="shared" ca="1" si="116"/>
        <v>32</v>
      </c>
      <c r="C1198">
        <f t="shared" si="117"/>
        <v>486</v>
      </c>
      <c r="D1198">
        <f t="shared" ca="1" si="115"/>
        <v>-3.3000000000000002E-2</v>
      </c>
      <c r="E1198">
        <f t="shared" ca="1" si="118"/>
        <v>0</v>
      </c>
      <c r="F1198">
        <f t="shared" ca="1" si="119"/>
        <v>31</v>
      </c>
      <c r="G1198">
        <f t="shared" ca="1" si="120"/>
        <v>32</v>
      </c>
      <c r="M1198">
        <v>742</v>
      </c>
      <c r="N1198">
        <v>28.501000000000001</v>
      </c>
    </row>
    <row r="1199" spans="1:14">
      <c r="A1199" s="54">
        <f>formulas!O1286</f>
        <v>0</v>
      </c>
      <c r="B1199" s="33">
        <f t="shared" ca="1" si="116"/>
        <v>32</v>
      </c>
      <c r="C1199">
        <f t="shared" si="117"/>
        <v>486</v>
      </c>
      <c r="D1199">
        <f t="shared" ca="1" si="115"/>
        <v>-3.3000000000000002E-2</v>
      </c>
      <c r="E1199">
        <f t="shared" ca="1" si="118"/>
        <v>0</v>
      </c>
      <c r="F1199">
        <f t="shared" ca="1" si="119"/>
        <v>31</v>
      </c>
      <c r="G1199">
        <f t="shared" ca="1" si="120"/>
        <v>32</v>
      </c>
      <c r="M1199">
        <v>743</v>
      </c>
      <c r="N1199">
        <v>28.545999999999999</v>
      </c>
    </row>
    <row r="1200" spans="1:14">
      <c r="A1200" s="54">
        <f>formulas!O1287</f>
        <v>0</v>
      </c>
      <c r="B1200" s="33">
        <f t="shared" ca="1" si="116"/>
        <v>32</v>
      </c>
      <c r="C1200">
        <f t="shared" si="117"/>
        <v>486</v>
      </c>
      <c r="D1200">
        <f t="shared" ca="1" si="115"/>
        <v>-3.3000000000000002E-2</v>
      </c>
      <c r="E1200">
        <f t="shared" ca="1" si="118"/>
        <v>0</v>
      </c>
      <c r="F1200">
        <f t="shared" ca="1" si="119"/>
        <v>31</v>
      </c>
      <c r="G1200">
        <f t="shared" ca="1" si="120"/>
        <v>32</v>
      </c>
      <c r="M1200">
        <v>744</v>
      </c>
      <c r="N1200">
        <v>28.59</v>
      </c>
    </row>
    <row r="1201" spans="1:14">
      <c r="A1201" s="54">
        <f>formulas!O1288</f>
        <v>0</v>
      </c>
      <c r="B1201" s="33">
        <f t="shared" ca="1" si="116"/>
        <v>32</v>
      </c>
      <c r="C1201">
        <f t="shared" si="117"/>
        <v>486</v>
      </c>
      <c r="D1201">
        <f t="shared" ca="1" si="115"/>
        <v>-3.3000000000000002E-2</v>
      </c>
      <c r="E1201">
        <f t="shared" ca="1" si="118"/>
        <v>0</v>
      </c>
      <c r="F1201">
        <f t="shared" ca="1" si="119"/>
        <v>31</v>
      </c>
      <c r="G1201">
        <f t="shared" ca="1" si="120"/>
        <v>32</v>
      </c>
      <c r="M1201">
        <v>745</v>
      </c>
      <c r="N1201">
        <v>28.635000000000002</v>
      </c>
    </row>
    <row r="1202" spans="1:14">
      <c r="A1202" s="54">
        <f>formulas!O1289</f>
        <v>0</v>
      </c>
      <c r="B1202" s="33">
        <f t="shared" ca="1" si="116"/>
        <v>32</v>
      </c>
      <c r="C1202">
        <f t="shared" si="117"/>
        <v>486</v>
      </c>
      <c r="D1202">
        <f t="shared" ca="1" si="115"/>
        <v>-3.3000000000000002E-2</v>
      </c>
      <c r="E1202">
        <f t="shared" ca="1" si="118"/>
        <v>0</v>
      </c>
      <c r="F1202">
        <f t="shared" ca="1" si="119"/>
        <v>31</v>
      </c>
      <c r="G1202">
        <f t="shared" ca="1" si="120"/>
        <v>32</v>
      </c>
      <c r="M1202">
        <v>746</v>
      </c>
      <c r="N1202">
        <v>28.678999999999998</v>
      </c>
    </row>
    <row r="1203" spans="1:14">
      <c r="A1203" s="54">
        <f>formulas!O1290</f>
        <v>0</v>
      </c>
      <c r="B1203" s="33">
        <f t="shared" ca="1" si="116"/>
        <v>32</v>
      </c>
      <c r="C1203">
        <f t="shared" si="117"/>
        <v>486</v>
      </c>
      <c r="D1203">
        <f t="shared" ca="1" si="115"/>
        <v>-3.3000000000000002E-2</v>
      </c>
      <c r="E1203">
        <f t="shared" ca="1" si="118"/>
        <v>0</v>
      </c>
      <c r="F1203">
        <f t="shared" ca="1" si="119"/>
        <v>31</v>
      </c>
      <c r="G1203">
        <f t="shared" ca="1" si="120"/>
        <v>32</v>
      </c>
      <c r="M1203">
        <v>747</v>
      </c>
      <c r="N1203">
        <v>28.724</v>
      </c>
    </row>
    <row r="1204" spans="1:14">
      <c r="A1204" s="54">
        <f>formulas!O1291</f>
        <v>0</v>
      </c>
      <c r="B1204" s="33">
        <f t="shared" ca="1" si="116"/>
        <v>32</v>
      </c>
      <c r="C1204">
        <f t="shared" si="117"/>
        <v>486</v>
      </c>
      <c r="D1204">
        <f t="shared" ca="1" si="115"/>
        <v>-3.3000000000000002E-2</v>
      </c>
      <c r="E1204">
        <f t="shared" ca="1" si="118"/>
        <v>0</v>
      </c>
      <c r="F1204">
        <f t="shared" ca="1" si="119"/>
        <v>31</v>
      </c>
      <c r="G1204">
        <f t="shared" ca="1" si="120"/>
        <v>32</v>
      </c>
      <c r="M1204">
        <v>748</v>
      </c>
      <c r="N1204">
        <v>28.768000000000001</v>
      </c>
    </row>
    <row r="1205" spans="1:14">
      <c r="A1205" s="54">
        <f>formulas!O1292</f>
        <v>0</v>
      </c>
      <c r="B1205" s="33">
        <f t="shared" ca="1" si="116"/>
        <v>32</v>
      </c>
      <c r="C1205">
        <f t="shared" si="117"/>
        <v>486</v>
      </c>
      <c r="D1205">
        <f t="shared" ca="1" si="115"/>
        <v>-3.3000000000000002E-2</v>
      </c>
      <c r="E1205">
        <f t="shared" ca="1" si="118"/>
        <v>0</v>
      </c>
      <c r="F1205">
        <f t="shared" ca="1" si="119"/>
        <v>31</v>
      </c>
      <c r="G1205">
        <f t="shared" ca="1" si="120"/>
        <v>32</v>
      </c>
      <c r="M1205">
        <v>749</v>
      </c>
      <c r="N1205">
        <v>28.812999999999999</v>
      </c>
    </row>
    <row r="1206" spans="1:14">
      <c r="A1206" s="54">
        <f>formulas!O1293</f>
        <v>0</v>
      </c>
      <c r="B1206" s="33">
        <f t="shared" ca="1" si="116"/>
        <v>32</v>
      </c>
      <c r="C1206">
        <f t="shared" si="117"/>
        <v>486</v>
      </c>
      <c r="D1206">
        <f t="shared" ca="1" si="115"/>
        <v>-3.3000000000000002E-2</v>
      </c>
      <c r="E1206">
        <f t="shared" ca="1" si="118"/>
        <v>0</v>
      </c>
      <c r="F1206">
        <f t="shared" ca="1" si="119"/>
        <v>31</v>
      </c>
      <c r="G1206">
        <f t="shared" ca="1" si="120"/>
        <v>32</v>
      </c>
      <c r="M1206">
        <v>750</v>
      </c>
      <c r="N1206">
        <v>28.856999999999999</v>
      </c>
    </row>
    <row r="1207" spans="1:14">
      <c r="A1207" s="54">
        <f>formulas!O1294</f>
        <v>0</v>
      </c>
      <c r="B1207" s="33">
        <f t="shared" ca="1" si="116"/>
        <v>32</v>
      </c>
      <c r="C1207">
        <f t="shared" si="117"/>
        <v>486</v>
      </c>
      <c r="D1207">
        <f t="shared" ca="1" si="115"/>
        <v>-3.3000000000000002E-2</v>
      </c>
      <c r="E1207">
        <f t="shared" ca="1" si="118"/>
        <v>0</v>
      </c>
      <c r="F1207">
        <f t="shared" ca="1" si="119"/>
        <v>31</v>
      </c>
      <c r="G1207">
        <f t="shared" ca="1" si="120"/>
        <v>32</v>
      </c>
      <c r="M1207">
        <v>751</v>
      </c>
      <c r="N1207">
        <v>28.901</v>
      </c>
    </row>
    <row r="1208" spans="1:14">
      <c r="A1208" s="54">
        <f>formulas!O1295</f>
        <v>0</v>
      </c>
      <c r="B1208" s="33">
        <f t="shared" ca="1" si="116"/>
        <v>32</v>
      </c>
      <c r="C1208">
        <f t="shared" si="117"/>
        <v>486</v>
      </c>
      <c r="D1208">
        <f t="shared" ca="1" si="115"/>
        <v>-3.3000000000000002E-2</v>
      </c>
      <c r="E1208">
        <f t="shared" ca="1" si="118"/>
        <v>0</v>
      </c>
      <c r="F1208">
        <f t="shared" ca="1" si="119"/>
        <v>31</v>
      </c>
      <c r="G1208">
        <f t="shared" ca="1" si="120"/>
        <v>32</v>
      </c>
      <c r="M1208">
        <v>752</v>
      </c>
      <c r="N1208">
        <v>28.946000000000002</v>
      </c>
    </row>
    <row r="1209" spans="1:14">
      <c r="A1209" s="54">
        <f>formulas!O1296</f>
        <v>0</v>
      </c>
      <c r="B1209" s="33">
        <f t="shared" ca="1" si="116"/>
        <v>32</v>
      </c>
      <c r="C1209">
        <f t="shared" si="117"/>
        <v>486</v>
      </c>
      <c r="D1209">
        <f t="shared" ca="1" si="115"/>
        <v>-3.3000000000000002E-2</v>
      </c>
      <c r="E1209">
        <f t="shared" ca="1" si="118"/>
        <v>0</v>
      </c>
      <c r="F1209">
        <f t="shared" ca="1" si="119"/>
        <v>31</v>
      </c>
      <c r="G1209">
        <f t="shared" ca="1" si="120"/>
        <v>32</v>
      </c>
      <c r="M1209">
        <v>753</v>
      </c>
      <c r="N1209">
        <v>28.99</v>
      </c>
    </row>
    <row r="1210" spans="1:14">
      <c r="A1210" s="54">
        <f>formulas!O1297</f>
        <v>0</v>
      </c>
      <c r="B1210" s="33">
        <f t="shared" ca="1" si="116"/>
        <v>32</v>
      </c>
      <c r="C1210">
        <f t="shared" si="117"/>
        <v>486</v>
      </c>
      <c r="D1210">
        <f t="shared" ca="1" si="115"/>
        <v>-3.3000000000000002E-2</v>
      </c>
      <c r="E1210">
        <f t="shared" ca="1" si="118"/>
        <v>0</v>
      </c>
      <c r="F1210">
        <f t="shared" ca="1" si="119"/>
        <v>31</v>
      </c>
      <c r="G1210">
        <f t="shared" ca="1" si="120"/>
        <v>32</v>
      </c>
      <c r="M1210">
        <v>754</v>
      </c>
      <c r="N1210">
        <v>29.035</v>
      </c>
    </row>
    <row r="1211" spans="1:14">
      <c r="A1211" s="54">
        <f>formulas!O1298</f>
        <v>0</v>
      </c>
      <c r="B1211" s="33">
        <f t="shared" ca="1" si="116"/>
        <v>32</v>
      </c>
      <c r="C1211">
        <f t="shared" si="117"/>
        <v>486</v>
      </c>
      <c r="D1211">
        <f t="shared" ca="1" si="115"/>
        <v>-3.3000000000000002E-2</v>
      </c>
      <c r="E1211">
        <f t="shared" ca="1" si="118"/>
        <v>0</v>
      </c>
      <c r="F1211">
        <f t="shared" ca="1" si="119"/>
        <v>31</v>
      </c>
      <c r="G1211">
        <f t="shared" ca="1" si="120"/>
        <v>32</v>
      </c>
      <c r="M1211">
        <v>755</v>
      </c>
      <c r="N1211">
        <v>29.079000000000001</v>
      </c>
    </row>
    <row r="1212" spans="1:14">
      <c r="A1212" s="54">
        <f>formulas!O1299</f>
        <v>0</v>
      </c>
      <c r="B1212" s="33">
        <f t="shared" ca="1" si="116"/>
        <v>32</v>
      </c>
      <c r="C1212">
        <f t="shared" si="117"/>
        <v>486</v>
      </c>
      <c r="D1212">
        <f t="shared" ca="1" si="115"/>
        <v>-3.3000000000000002E-2</v>
      </c>
      <c r="E1212">
        <f t="shared" ca="1" si="118"/>
        <v>0</v>
      </c>
      <c r="F1212">
        <f t="shared" ca="1" si="119"/>
        <v>31</v>
      </c>
      <c r="G1212">
        <f t="shared" ca="1" si="120"/>
        <v>32</v>
      </c>
      <c r="M1212">
        <v>756</v>
      </c>
      <c r="N1212">
        <v>29.123999999999999</v>
      </c>
    </row>
    <row r="1213" spans="1:14">
      <c r="A1213" s="54">
        <f>formulas!O1300</f>
        <v>0</v>
      </c>
      <c r="B1213" s="33">
        <f t="shared" ca="1" si="116"/>
        <v>32</v>
      </c>
      <c r="C1213">
        <f t="shared" si="117"/>
        <v>486</v>
      </c>
      <c r="D1213">
        <f t="shared" ca="1" si="115"/>
        <v>-3.3000000000000002E-2</v>
      </c>
      <c r="E1213">
        <f t="shared" ca="1" si="118"/>
        <v>0</v>
      </c>
      <c r="F1213">
        <f t="shared" ca="1" si="119"/>
        <v>31</v>
      </c>
      <c r="G1213">
        <f t="shared" ca="1" si="120"/>
        <v>32</v>
      </c>
      <c r="M1213">
        <v>757</v>
      </c>
      <c r="N1213">
        <v>29.167999999999999</v>
      </c>
    </row>
    <row r="1214" spans="1:14">
      <c r="A1214" s="54">
        <f>formulas!O1301</f>
        <v>0</v>
      </c>
      <c r="B1214" s="33">
        <f t="shared" ca="1" si="116"/>
        <v>32</v>
      </c>
      <c r="C1214">
        <f t="shared" si="117"/>
        <v>486</v>
      </c>
      <c r="D1214">
        <f t="shared" ca="1" si="115"/>
        <v>-3.3000000000000002E-2</v>
      </c>
      <c r="E1214">
        <f t="shared" ca="1" si="118"/>
        <v>0</v>
      </c>
      <c r="F1214">
        <f t="shared" ca="1" si="119"/>
        <v>31</v>
      </c>
      <c r="G1214">
        <f t="shared" ca="1" si="120"/>
        <v>32</v>
      </c>
      <c r="M1214">
        <v>758</v>
      </c>
      <c r="N1214">
        <v>29.213000000000001</v>
      </c>
    </row>
    <row r="1215" spans="1:14">
      <c r="A1215" s="54">
        <f>formulas!O1302</f>
        <v>0</v>
      </c>
      <c r="B1215" s="33">
        <f t="shared" ca="1" si="116"/>
        <v>32</v>
      </c>
      <c r="C1215">
        <f t="shared" si="117"/>
        <v>486</v>
      </c>
      <c r="D1215">
        <f t="shared" ca="1" si="115"/>
        <v>-3.3000000000000002E-2</v>
      </c>
      <c r="E1215">
        <f t="shared" ca="1" si="118"/>
        <v>0</v>
      </c>
      <c r="F1215">
        <f t="shared" ca="1" si="119"/>
        <v>31</v>
      </c>
      <c r="G1215">
        <f t="shared" ca="1" si="120"/>
        <v>32</v>
      </c>
      <c r="M1215">
        <v>759</v>
      </c>
      <c r="N1215">
        <v>29.257000000000001</v>
      </c>
    </row>
    <row r="1216" spans="1:14">
      <c r="A1216" s="54">
        <f>formulas!O1303</f>
        <v>0</v>
      </c>
      <c r="B1216" s="33">
        <f t="shared" ca="1" si="116"/>
        <v>32</v>
      </c>
      <c r="C1216">
        <f t="shared" si="117"/>
        <v>486</v>
      </c>
      <c r="D1216">
        <f t="shared" ca="1" si="115"/>
        <v>-3.3000000000000002E-2</v>
      </c>
      <c r="E1216">
        <f t="shared" ca="1" si="118"/>
        <v>0</v>
      </c>
      <c r="F1216">
        <f t="shared" ca="1" si="119"/>
        <v>31</v>
      </c>
      <c r="G1216">
        <f t="shared" ca="1" si="120"/>
        <v>32</v>
      </c>
      <c r="M1216">
        <v>760</v>
      </c>
      <c r="N1216">
        <v>29.302</v>
      </c>
    </row>
    <row r="1217" spans="1:14">
      <c r="A1217" s="54">
        <f>formulas!O1304</f>
        <v>0</v>
      </c>
      <c r="B1217" s="33">
        <f t="shared" ca="1" si="116"/>
        <v>32</v>
      </c>
      <c r="C1217">
        <f t="shared" si="117"/>
        <v>486</v>
      </c>
      <c r="D1217">
        <f t="shared" ca="1" si="115"/>
        <v>-3.3000000000000002E-2</v>
      </c>
      <c r="E1217">
        <f t="shared" ca="1" si="118"/>
        <v>0</v>
      </c>
      <c r="F1217">
        <f t="shared" ca="1" si="119"/>
        <v>31</v>
      </c>
      <c r="G1217">
        <f t="shared" ca="1" si="120"/>
        <v>32</v>
      </c>
      <c r="M1217">
        <v>761</v>
      </c>
      <c r="N1217">
        <v>29.346</v>
      </c>
    </row>
    <row r="1218" spans="1:14">
      <c r="A1218" s="54">
        <f>formulas!O1305</f>
        <v>0</v>
      </c>
      <c r="B1218" s="33">
        <f t="shared" ca="1" si="116"/>
        <v>32</v>
      </c>
      <c r="C1218">
        <f t="shared" si="117"/>
        <v>486</v>
      </c>
      <c r="D1218">
        <f t="shared" ca="1" si="115"/>
        <v>-3.3000000000000002E-2</v>
      </c>
      <c r="E1218">
        <f t="shared" ca="1" si="118"/>
        <v>0</v>
      </c>
      <c r="F1218">
        <f t="shared" ca="1" si="119"/>
        <v>31</v>
      </c>
      <c r="G1218">
        <f t="shared" ca="1" si="120"/>
        <v>32</v>
      </c>
      <c r="M1218">
        <v>762</v>
      </c>
      <c r="N1218">
        <v>29.390999999999998</v>
      </c>
    </row>
    <row r="1219" spans="1:14">
      <c r="A1219" s="54">
        <f>formulas!O1306</f>
        <v>0</v>
      </c>
      <c r="B1219" s="33">
        <f t="shared" ca="1" si="116"/>
        <v>32</v>
      </c>
      <c r="C1219">
        <f t="shared" si="117"/>
        <v>486</v>
      </c>
      <c r="D1219">
        <f t="shared" ref="D1219:D1282" ca="1" si="121">INDIRECT(ADDRESS(C1219+1,14))</f>
        <v>-3.3000000000000002E-2</v>
      </c>
      <c r="E1219">
        <f t="shared" ca="1" si="118"/>
        <v>0</v>
      </c>
      <c r="F1219">
        <f t="shared" ca="1" si="119"/>
        <v>31</v>
      </c>
      <c r="G1219">
        <f t="shared" ca="1" si="120"/>
        <v>32</v>
      </c>
      <c r="M1219">
        <v>763</v>
      </c>
      <c r="N1219">
        <v>29.434999999999999</v>
      </c>
    </row>
    <row r="1220" spans="1:14">
      <c r="A1220" s="54">
        <f>formulas!O1307</f>
        <v>0</v>
      </c>
      <c r="B1220" s="33">
        <f t="shared" ca="1" si="116"/>
        <v>32</v>
      </c>
      <c r="C1220">
        <f t="shared" si="117"/>
        <v>486</v>
      </c>
      <c r="D1220">
        <f t="shared" ca="1" si="121"/>
        <v>-3.3000000000000002E-2</v>
      </c>
      <c r="E1220">
        <f t="shared" ca="1" si="118"/>
        <v>0</v>
      </c>
      <c r="F1220">
        <f t="shared" ca="1" si="119"/>
        <v>31</v>
      </c>
      <c r="G1220">
        <f t="shared" ca="1" si="120"/>
        <v>32</v>
      </c>
      <c r="M1220">
        <v>764</v>
      </c>
      <c r="N1220">
        <v>29.48</v>
      </c>
    </row>
    <row r="1221" spans="1:14">
      <c r="A1221" s="54">
        <f>formulas!O1308</f>
        <v>0</v>
      </c>
      <c r="B1221" s="33">
        <f t="shared" ca="1" si="116"/>
        <v>32</v>
      </c>
      <c r="C1221">
        <f t="shared" si="117"/>
        <v>486</v>
      </c>
      <c r="D1221">
        <f t="shared" ca="1" si="121"/>
        <v>-3.3000000000000002E-2</v>
      </c>
      <c r="E1221">
        <f t="shared" ca="1" si="118"/>
        <v>0</v>
      </c>
      <c r="F1221">
        <f t="shared" ca="1" si="119"/>
        <v>31</v>
      </c>
      <c r="G1221">
        <f t="shared" ca="1" si="120"/>
        <v>32</v>
      </c>
      <c r="M1221">
        <v>765</v>
      </c>
      <c r="N1221">
        <v>29.524999999999999</v>
      </c>
    </row>
    <row r="1222" spans="1:14">
      <c r="A1222" s="54">
        <f>formulas!O1309</f>
        <v>0</v>
      </c>
      <c r="B1222" s="33">
        <f t="shared" ca="1" si="116"/>
        <v>32</v>
      </c>
      <c r="C1222">
        <f t="shared" si="117"/>
        <v>486</v>
      </c>
      <c r="D1222">
        <f t="shared" ca="1" si="121"/>
        <v>-3.3000000000000002E-2</v>
      </c>
      <c r="E1222">
        <f t="shared" ca="1" si="118"/>
        <v>0</v>
      </c>
      <c r="F1222">
        <f t="shared" ca="1" si="119"/>
        <v>31</v>
      </c>
      <c r="G1222">
        <f t="shared" ca="1" si="120"/>
        <v>32</v>
      </c>
      <c r="M1222">
        <v>766</v>
      </c>
      <c r="N1222">
        <v>29.568999999999999</v>
      </c>
    </row>
    <row r="1223" spans="1:14">
      <c r="A1223" s="54">
        <f>formulas!O1310</f>
        <v>0</v>
      </c>
      <c r="B1223" s="33">
        <f t="shared" ca="1" si="116"/>
        <v>32</v>
      </c>
      <c r="C1223">
        <f t="shared" si="117"/>
        <v>486</v>
      </c>
      <c r="D1223">
        <f t="shared" ca="1" si="121"/>
        <v>-3.3000000000000002E-2</v>
      </c>
      <c r="E1223">
        <f t="shared" ca="1" si="118"/>
        <v>0</v>
      </c>
      <c r="F1223">
        <f t="shared" ca="1" si="119"/>
        <v>31</v>
      </c>
      <c r="G1223">
        <f t="shared" ca="1" si="120"/>
        <v>32</v>
      </c>
      <c r="M1223">
        <v>767</v>
      </c>
      <c r="N1223">
        <v>29.614000000000001</v>
      </c>
    </row>
    <row r="1224" spans="1:14">
      <c r="A1224" s="54">
        <f>formulas!O1311</f>
        <v>0</v>
      </c>
      <c r="B1224" s="33">
        <f t="shared" ca="1" si="116"/>
        <v>32</v>
      </c>
      <c r="C1224">
        <f t="shared" si="117"/>
        <v>486</v>
      </c>
      <c r="D1224">
        <f t="shared" ca="1" si="121"/>
        <v>-3.3000000000000002E-2</v>
      </c>
      <c r="E1224">
        <f t="shared" ca="1" si="118"/>
        <v>0</v>
      </c>
      <c r="F1224">
        <f t="shared" ca="1" si="119"/>
        <v>31</v>
      </c>
      <c r="G1224">
        <f t="shared" ca="1" si="120"/>
        <v>32</v>
      </c>
      <c r="M1224">
        <v>768</v>
      </c>
      <c r="N1224">
        <v>29.658000000000001</v>
      </c>
    </row>
    <row r="1225" spans="1:14">
      <c r="A1225" s="54">
        <f>formulas!O1312</f>
        <v>0</v>
      </c>
      <c r="B1225" s="33">
        <f t="shared" ca="1" si="116"/>
        <v>32</v>
      </c>
      <c r="C1225">
        <f t="shared" si="117"/>
        <v>486</v>
      </c>
      <c r="D1225">
        <f t="shared" ca="1" si="121"/>
        <v>-3.3000000000000002E-2</v>
      </c>
      <c r="E1225">
        <f t="shared" ca="1" si="118"/>
        <v>0</v>
      </c>
      <c r="F1225">
        <f t="shared" ca="1" si="119"/>
        <v>31</v>
      </c>
      <c r="G1225">
        <f t="shared" ca="1" si="120"/>
        <v>32</v>
      </c>
      <c r="M1225">
        <v>769</v>
      </c>
      <c r="N1225">
        <v>29.702999999999999</v>
      </c>
    </row>
    <row r="1226" spans="1:14">
      <c r="A1226" s="54">
        <f>formulas!O1313</f>
        <v>0</v>
      </c>
      <c r="B1226" s="33">
        <f t="shared" ca="1" si="116"/>
        <v>32</v>
      </c>
      <c r="C1226">
        <f t="shared" si="117"/>
        <v>486</v>
      </c>
      <c r="D1226">
        <f t="shared" ca="1" si="121"/>
        <v>-3.3000000000000002E-2</v>
      </c>
      <c r="E1226">
        <f t="shared" ca="1" si="118"/>
        <v>0</v>
      </c>
      <c r="F1226">
        <f t="shared" ca="1" si="119"/>
        <v>31</v>
      </c>
      <c r="G1226">
        <f t="shared" ca="1" si="120"/>
        <v>32</v>
      </c>
      <c r="M1226">
        <v>770</v>
      </c>
      <c r="N1226">
        <v>29.747</v>
      </c>
    </row>
    <row r="1227" spans="1:14">
      <c r="A1227" s="54">
        <f>formulas!O1314</f>
        <v>0</v>
      </c>
      <c r="B1227" s="33">
        <f t="shared" ca="1" si="116"/>
        <v>32</v>
      </c>
      <c r="C1227">
        <f t="shared" si="117"/>
        <v>486</v>
      </c>
      <c r="D1227">
        <f t="shared" ca="1" si="121"/>
        <v>-3.3000000000000002E-2</v>
      </c>
      <c r="E1227">
        <f t="shared" ca="1" si="118"/>
        <v>0</v>
      </c>
      <c r="F1227">
        <f t="shared" ca="1" si="119"/>
        <v>31</v>
      </c>
      <c r="G1227">
        <f t="shared" ca="1" si="120"/>
        <v>32</v>
      </c>
      <c r="M1227">
        <v>771</v>
      </c>
      <c r="N1227">
        <v>29.792000000000002</v>
      </c>
    </row>
    <row r="1228" spans="1:14">
      <c r="A1228" s="54">
        <f>formulas!O1315</f>
        <v>0</v>
      </c>
      <c r="B1228" s="33">
        <f t="shared" ca="1" si="116"/>
        <v>32</v>
      </c>
      <c r="C1228">
        <f t="shared" si="117"/>
        <v>486</v>
      </c>
      <c r="D1228">
        <f t="shared" ca="1" si="121"/>
        <v>-3.3000000000000002E-2</v>
      </c>
      <c r="E1228">
        <f t="shared" ca="1" si="118"/>
        <v>0</v>
      </c>
      <c r="F1228">
        <f t="shared" ca="1" si="119"/>
        <v>31</v>
      </c>
      <c r="G1228">
        <f t="shared" ca="1" si="120"/>
        <v>32</v>
      </c>
      <c r="M1228">
        <v>772</v>
      </c>
      <c r="N1228">
        <v>29.835999999999999</v>
      </c>
    </row>
    <row r="1229" spans="1:14">
      <c r="A1229" s="54">
        <f>formulas!O1316</f>
        <v>0</v>
      </c>
      <c r="B1229" s="33">
        <f t="shared" ca="1" si="116"/>
        <v>32</v>
      </c>
      <c r="C1229">
        <f t="shared" si="117"/>
        <v>486</v>
      </c>
      <c r="D1229">
        <f t="shared" ca="1" si="121"/>
        <v>-3.3000000000000002E-2</v>
      </c>
      <c r="E1229">
        <f t="shared" ca="1" si="118"/>
        <v>0</v>
      </c>
      <c r="F1229">
        <f t="shared" ca="1" si="119"/>
        <v>31</v>
      </c>
      <c r="G1229">
        <f t="shared" ca="1" si="120"/>
        <v>32</v>
      </c>
      <c r="M1229">
        <v>773</v>
      </c>
      <c r="N1229">
        <v>29.881</v>
      </c>
    </row>
    <row r="1230" spans="1:14">
      <c r="A1230" s="54">
        <f>formulas!O1317</f>
        <v>0</v>
      </c>
      <c r="B1230" s="33">
        <f t="shared" ca="1" si="116"/>
        <v>32</v>
      </c>
      <c r="C1230">
        <f t="shared" si="117"/>
        <v>486</v>
      </c>
      <c r="D1230">
        <f t="shared" ca="1" si="121"/>
        <v>-3.3000000000000002E-2</v>
      </c>
      <c r="E1230">
        <f t="shared" ca="1" si="118"/>
        <v>0</v>
      </c>
      <c r="F1230">
        <f t="shared" ca="1" si="119"/>
        <v>31</v>
      </c>
      <c r="G1230">
        <f t="shared" ca="1" si="120"/>
        <v>32</v>
      </c>
      <c r="M1230">
        <v>774</v>
      </c>
      <c r="N1230">
        <v>29.925000000000001</v>
      </c>
    </row>
    <row r="1231" spans="1:14">
      <c r="A1231" s="54">
        <f>formulas!O1318</f>
        <v>0</v>
      </c>
      <c r="B1231" s="33">
        <f t="shared" ca="1" si="116"/>
        <v>32</v>
      </c>
      <c r="C1231">
        <f t="shared" si="117"/>
        <v>486</v>
      </c>
      <c r="D1231">
        <f t="shared" ca="1" si="121"/>
        <v>-3.3000000000000002E-2</v>
      </c>
      <c r="E1231">
        <f t="shared" ca="1" si="118"/>
        <v>0</v>
      </c>
      <c r="F1231">
        <f t="shared" ca="1" si="119"/>
        <v>31</v>
      </c>
      <c r="G1231">
        <f t="shared" ca="1" si="120"/>
        <v>32</v>
      </c>
      <c r="M1231">
        <v>775</v>
      </c>
      <c r="N1231">
        <v>29.97</v>
      </c>
    </row>
    <row r="1232" spans="1:14">
      <c r="A1232" s="54">
        <f>formulas!O1319</f>
        <v>0</v>
      </c>
      <c r="B1232" s="33">
        <f t="shared" ca="1" si="116"/>
        <v>32</v>
      </c>
      <c r="C1232">
        <f t="shared" si="117"/>
        <v>486</v>
      </c>
      <c r="D1232">
        <f t="shared" ca="1" si="121"/>
        <v>-3.3000000000000002E-2</v>
      </c>
      <c r="E1232">
        <f t="shared" ca="1" si="118"/>
        <v>0</v>
      </c>
      <c r="F1232">
        <f t="shared" ca="1" si="119"/>
        <v>31</v>
      </c>
      <c r="G1232">
        <f t="shared" ca="1" si="120"/>
        <v>32</v>
      </c>
      <c r="M1232">
        <v>776</v>
      </c>
      <c r="N1232">
        <v>30.015000000000001</v>
      </c>
    </row>
    <row r="1233" spans="1:14">
      <c r="A1233" s="54">
        <f>formulas!O1320</f>
        <v>0</v>
      </c>
      <c r="B1233" s="33">
        <f t="shared" ca="1" si="116"/>
        <v>32</v>
      </c>
      <c r="C1233">
        <f t="shared" si="117"/>
        <v>486</v>
      </c>
      <c r="D1233">
        <f t="shared" ca="1" si="121"/>
        <v>-3.3000000000000002E-2</v>
      </c>
      <c r="E1233">
        <f t="shared" ca="1" si="118"/>
        <v>0</v>
      </c>
      <c r="F1233">
        <f t="shared" ca="1" si="119"/>
        <v>31</v>
      </c>
      <c r="G1233">
        <f t="shared" ca="1" si="120"/>
        <v>32</v>
      </c>
      <c r="M1233">
        <v>777</v>
      </c>
      <c r="N1233">
        <v>30.059000000000001</v>
      </c>
    </row>
    <row r="1234" spans="1:14">
      <c r="A1234" s="54">
        <f>formulas!O1321</f>
        <v>0</v>
      </c>
      <c r="B1234" s="33">
        <f t="shared" ref="B1234:B1297" ca="1" si="122">(A1234-D1234)/(E1234-D1234)*(G1234-F1234)+F1234</f>
        <v>32</v>
      </c>
      <c r="C1234">
        <f t="shared" ref="C1234:C1297" si="123">COUNTIF($N$2:$N$25400,"&lt;"&amp;A1234)</f>
        <v>486</v>
      </c>
      <c r="D1234">
        <f t="shared" ca="1" si="121"/>
        <v>-3.3000000000000002E-2</v>
      </c>
      <c r="E1234">
        <f t="shared" ref="E1234:E1297" ca="1" si="124">INDIRECT(ADDRESS(C1234+2,14))</f>
        <v>0</v>
      </c>
      <c r="F1234">
        <f t="shared" ref="F1234:F1297" ca="1" si="125">INDIRECT(ADDRESS(C1234+1,13))</f>
        <v>31</v>
      </c>
      <c r="G1234">
        <f t="shared" ref="G1234:G1297" ca="1" si="126">INDIRECT(ADDRESS(C1234+2,13))</f>
        <v>32</v>
      </c>
      <c r="M1234">
        <v>778</v>
      </c>
      <c r="N1234">
        <v>30.103999999999999</v>
      </c>
    </row>
    <row r="1235" spans="1:14">
      <c r="A1235" s="54">
        <f>formulas!O1322</f>
        <v>0</v>
      </c>
      <c r="B1235" s="33">
        <f t="shared" ca="1" si="122"/>
        <v>32</v>
      </c>
      <c r="C1235">
        <f t="shared" si="123"/>
        <v>486</v>
      </c>
      <c r="D1235">
        <f t="shared" ca="1" si="121"/>
        <v>-3.3000000000000002E-2</v>
      </c>
      <c r="E1235">
        <f t="shared" ca="1" si="124"/>
        <v>0</v>
      </c>
      <c r="F1235">
        <f t="shared" ca="1" si="125"/>
        <v>31</v>
      </c>
      <c r="G1235">
        <f t="shared" ca="1" si="126"/>
        <v>32</v>
      </c>
      <c r="M1235">
        <v>779</v>
      </c>
      <c r="N1235">
        <v>30.148</v>
      </c>
    </row>
    <row r="1236" spans="1:14">
      <c r="A1236" s="54">
        <f>formulas!O1323</f>
        <v>0</v>
      </c>
      <c r="B1236" s="33">
        <f t="shared" ca="1" si="122"/>
        <v>32</v>
      </c>
      <c r="C1236">
        <f t="shared" si="123"/>
        <v>486</v>
      </c>
      <c r="D1236">
        <f t="shared" ca="1" si="121"/>
        <v>-3.3000000000000002E-2</v>
      </c>
      <c r="E1236">
        <f t="shared" ca="1" si="124"/>
        <v>0</v>
      </c>
      <c r="F1236">
        <f t="shared" ca="1" si="125"/>
        <v>31</v>
      </c>
      <c r="G1236">
        <f t="shared" ca="1" si="126"/>
        <v>32</v>
      </c>
      <c r="M1236">
        <v>780</v>
      </c>
      <c r="N1236">
        <v>30.193000000000001</v>
      </c>
    </row>
    <row r="1237" spans="1:14">
      <c r="A1237" s="54">
        <f>formulas!O1324</f>
        <v>0</v>
      </c>
      <c r="B1237" s="33">
        <f t="shared" ca="1" si="122"/>
        <v>32</v>
      </c>
      <c r="C1237">
        <f t="shared" si="123"/>
        <v>486</v>
      </c>
      <c r="D1237">
        <f t="shared" ca="1" si="121"/>
        <v>-3.3000000000000002E-2</v>
      </c>
      <c r="E1237">
        <f t="shared" ca="1" si="124"/>
        <v>0</v>
      </c>
      <c r="F1237">
        <f t="shared" ca="1" si="125"/>
        <v>31</v>
      </c>
      <c r="G1237">
        <f t="shared" ca="1" si="126"/>
        <v>32</v>
      </c>
      <c r="M1237">
        <v>781</v>
      </c>
      <c r="N1237">
        <v>30.238</v>
      </c>
    </row>
    <row r="1238" spans="1:14">
      <c r="A1238" s="54">
        <f>formulas!O1325</f>
        <v>0</v>
      </c>
      <c r="B1238" s="33">
        <f t="shared" ca="1" si="122"/>
        <v>32</v>
      </c>
      <c r="C1238">
        <f t="shared" si="123"/>
        <v>486</v>
      </c>
      <c r="D1238">
        <f t="shared" ca="1" si="121"/>
        <v>-3.3000000000000002E-2</v>
      </c>
      <c r="E1238">
        <f t="shared" ca="1" si="124"/>
        <v>0</v>
      </c>
      <c r="F1238">
        <f t="shared" ca="1" si="125"/>
        <v>31</v>
      </c>
      <c r="G1238">
        <f t="shared" ca="1" si="126"/>
        <v>32</v>
      </c>
      <c r="M1238">
        <v>782</v>
      </c>
      <c r="N1238">
        <v>30.282</v>
      </c>
    </row>
    <row r="1239" spans="1:14">
      <c r="A1239" s="54">
        <f>formulas!O1326</f>
        <v>0</v>
      </c>
      <c r="B1239" s="33">
        <f t="shared" ca="1" si="122"/>
        <v>32</v>
      </c>
      <c r="C1239">
        <f t="shared" si="123"/>
        <v>486</v>
      </c>
      <c r="D1239">
        <f t="shared" ca="1" si="121"/>
        <v>-3.3000000000000002E-2</v>
      </c>
      <c r="E1239">
        <f t="shared" ca="1" si="124"/>
        <v>0</v>
      </c>
      <c r="F1239">
        <f t="shared" ca="1" si="125"/>
        <v>31</v>
      </c>
      <c r="G1239">
        <f t="shared" ca="1" si="126"/>
        <v>32</v>
      </c>
      <c r="M1239">
        <v>783</v>
      </c>
      <c r="N1239">
        <v>30.327000000000002</v>
      </c>
    </row>
    <row r="1240" spans="1:14">
      <c r="A1240" s="54">
        <f>formulas!O1327</f>
        <v>0</v>
      </c>
      <c r="B1240" s="33">
        <f t="shared" ca="1" si="122"/>
        <v>32</v>
      </c>
      <c r="C1240">
        <f t="shared" si="123"/>
        <v>486</v>
      </c>
      <c r="D1240">
        <f t="shared" ca="1" si="121"/>
        <v>-3.3000000000000002E-2</v>
      </c>
      <c r="E1240">
        <f t="shared" ca="1" si="124"/>
        <v>0</v>
      </c>
      <c r="F1240">
        <f t="shared" ca="1" si="125"/>
        <v>31</v>
      </c>
      <c r="G1240">
        <f t="shared" ca="1" si="126"/>
        <v>32</v>
      </c>
      <c r="M1240">
        <v>784</v>
      </c>
      <c r="N1240">
        <v>30.370999999999999</v>
      </c>
    </row>
    <row r="1241" spans="1:14">
      <c r="A1241" s="54">
        <f>formulas!O1328</f>
        <v>0</v>
      </c>
      <c r="B1241" s="33">
        <f t="shared" ca="1" si="122"/>
        <v>32</v>
      </c>
      <c r="C1241">
        <f t="shared" si="123"/>
        <v>486</v>
      </c>
      <c r="D1241">
        <f t="shared" ca="1" si="121"/>
        <v>-3.3000000000000002E-2</v>
      </c>
      <c r="E1241">
        <f t="shared" ca="1" si="124"/>
        <v>0</v>
      </c>
      <c r="F1241">
        <f t="shared" ca="1" si="125"/>
        <v>31</v>
      </c>
      <c r="G1241">
        <f t="shared" ca="1" si="126"/>
        <v>32</v>
      </c>
      <c r="M1241">
        <v>785</v>
      </c>
      <c r="N1241">
        <v>30.416</v>
      </c>
    </row>
    <row r="1242" spans="1:14">
      <c r="A1242" s="54">
        <f>formulas!O1329</f>
        <v>0</v>
      </c>
      <c r="B1242" s="33">
        <f t="shared" ca="1" si="122"/>
        <v>32</v>
      </c>
      <c r="C1242">
        <f t="shared" si="123"/>
        <v>486</v>
      </c>
      <c r="D1242">
        <f t="shared" ca="1" si="121"/>
        <v>-3.3000000000000002E-2</v>
      </c>
      <c r="E1242">
        <f t="shared" ca="1" si="124"/>
        <v>0</v>
      </c>
      <c r="F1242">
        <f t="shared" ca="1" si="125"/>
        <v>31</v>
      </c>
      <c r="G1242">
        <f t="shared" ca="1" si="126"/>
        <v>32</v>
      </c>
      <c r="M1242">
        <v>786</v>
      </c>
      <c r="N1242">
        <v>30.460999999999999</v>
      </c>
    </row>
    <row r="1243" spans="1:14">
      <c r="A1243" s="54">
        <f>formulas!O1330</f>
        <v>0</v>
      </c>
      <c r="B1243" s="33">
        <f t="shared" ca="1" si="122"/>
        <v>32</v>
      </c>
      <c r="C1243">
        <f t="shared" si="123"/>
        <v>486</v>
      </c>
      <c r="D1243">
        <f t="shared" ca="1" si="121"/>
        <v>-3.3000000000000002E-2</v>
      </c>
      <c r="E1243">
        <f t="shared" ca="1" si="124"/>
        <v>0</v>
      </c>
      <c r="F1243">
        <f t="shared" ca="1" si="125"/>
        <v>31</v>
      </c>
      <c r="G1243">
        <f t="shared" ca="1" si="126"/>
        <v>32</v>
      </c>
      <c r="M1243">
        <v>787</v>
      </c>
      <c r="N1243">
        <v>30.504999999999999</v>
      </c>
    </row>
    <row r="1244" spans="1:14">
      <c r="A1244" s="54">
        <f>formulas!O1331</f>
        <v>0</v>
      </c>
      <c r="B1244" s="33">
        <f t="shared" ca="1" si="122"/>
        <v>32</v>
      </c>
      <c r="C1244">
        <f t="shared" si="123"/>
        <v>486</v>
      </c>
      <c r="D1244">
        <f t="shared" ca="1" si="121"/>
        <v>-3.3000000000000002E-2</v>
      </c>
      <c r="E1244">
        <f t="shared" ca="1" si="124"/>
        <v>0</v>
      </c>
      <c r="F1244">
        <f t="shared" ca="1" si="125"/>
        <v>31</v>
      </c>
      <c r="G1244">
        <f t="shared" ca="1" si="126"/>
        <v>32</v>
      </c>
      <c r="M1244">
        <v>788</v>
      </c>
      <c r="N1244">
        <v>30.55</v>
      </c>
    </row>
    <row r="1245" spans="1:14">
      <c r="A1245" s="54">
        <f>formulas!O1332</f>
        <v>0</v>
      </c>
      <c r="B1245" s="33">
        <f t="shared" ca="1" si="122"/>
        <v>32</v>
      </c>
      <c r="C1245">
        <f t="shared" si="123"/>
        <v>486</v>
      </c>
      <c r="D1245">
        <f t="shared" ca="1" si="121"/>
        <v>-3.3000000000000002E-2</v>
      </c>
      <c r="E1245">
        <f t="shared" ca="1" si="124"/>
        <v>0</v>
      </c>
      <c r="F1245">
        <f t="shared" ca="1" si="125"/>
        <v>31</v>
      </c>
      <c r="G1245">
        <f t="shared" ca="1" si="126"/>
        <v>32</v>
      </c>
      <c r="M1245">
        <v>789</v>
      </c>
      <c r="N1245">
        <v>30.594999999999999</v>
      </c>
    </row>
    <row r="1246" spans="1:14">
      <c r="A1246" s="54">
        <f>formulas!O1333</f>
        <v>0</v>
      </c>
      <c r="B1246" s="33">
        <f t="shared" ca="1" si="122"/>
        <v>32</v>
      </c>
      <c r="C1246">
        <f t="shared" si="123"/>
        <v>486</v>
      </c>
      <c r="D1246">
        <f t="shared" ca="1" si="121"/>
        <v>-3.3000000000000002E-2</v>
      </c>
      <c r="E1246">
        <f t="shared" ca="1" si="124"/>
        <v>0</v>
      </c>
      <c r="F1246">
        <f t="shared" ca="1" si="125"/>
        <v>31</v>
      </c>
      <c r="G1246">
        <f t="shared" ca="1" si="126"/>
        <v>32</v>
      </c>
      <c r="M1246">
        <v>790</v>
      </c>
      <c r="N1246">
        <v>30.638999999999999</v>
      </c>
    </row>
    <row r="1247" spans="1:14">
      <c r="A1247" s="54">
        <f>formulas!O1334</f>
        <v>0</v>
      </c>
      <c r="B1247" s="33">
        <f t="shared" ca="1" si="122"/>
        <v>32</v>
      </c>
      <c r="C1247">
        <f t="shared" si="123"/>
        <v>486</v>
      </c>
      <c r="D1247">
        <f t="shared" ca="1" si="121"/>
        <v>-3.3000000000000002E-2</v>
      </c>
      <c r="E1247">
        <f t="shared" ca="1" si="124"/>
        <v>0</v>
      </c>
      <c r="F1247">
        <f t="shared" ca="1" si="125"/>
        <v>31</v>
      </c>
      <c r="G1247">
        <f t="shared" ca="1" si="126"/>
        <v>32</v>
      </c>
      <c r="M1247">
        <v>791</v>
      </c>
      <c r="N1247">
        <v>30.684000000000001</v>
      </c>
    </row>
    <row r="1248" spans="1:14">
      <c r="A1248" s="54">
        <f>formulas!O1335</f>
        <v>0</v>
      </c>
      <c r="B1248" s="33">
        <f t="shared" ca="1" si="122"/>
        <v>32</v>
      </c>
      <c r="C1248">
        <f t="shared" si="123"/>
        <v>486</v>
      </c>
      <c r="D1248">
        <f t="shared" ca="1" si="121"/>
        <v>-3.3000000000000002E-2</v>
      </c>
      <c r="E1248">
        <f t="shared" ca="1" si="124"/>
        <v>0</v>
      </c>
      <c r="F1248">
        <f t="shared" ca="1" si="125"/>
        <v>31</v>
      </c>
      <c r="G1248">
        <f t="shared" ca="1" si="126"/>
        <v>32</v>
      </c>
      <c r="M1248">
        <v>792</v>
      </c>
      <c r="N1248">
        <v>30.728000000000002</v>
      </c>
    </row>
    <row r="1249" spans="1:14">
      <c r="A1249" s="54">
        <f>formulas!O1336</f>
        <v>0</v>
      </c>
      <c r="B1249" s="33">
        <f t="shared" ca="1" si="122"/>
        <v>32</v>
      </c>
      <c r="C1249">
        <f t="shared" si="123"/>
        <v>486</v>
      </c>
      <c r="D1249">
        <f t="shared" ca="1" si="121"/>
        <v>-3.3000000000000002E-2</v>
      </c>
      <c r="E1249">
        <f t="shared" ca="1" si="124"/>
        <v>0</v>
      </c>
      <c r="F1249">
        <f t="shared" ca="1" si="125"/>
        <v>31</v>
      </c>
      <c r="G1249">
        <f t="shared" ca="1" si="126"/>
        <v>32</v>
      </c>
      <c r="M1249">
        <v>793</v>
      </c>
      <c r="N1249">
        <v>30.773</v>
      </c>
    </row>
    <row r="1250" spans="1:14">
      <c r="A1250" s="54">
        <f>formulas!O1337</f>
        <v>0</v>
      </c>
      <c r="B1250" s="33">
        <f t="shared" ca="1" si="122"/>
        <v>32</v>
      </c>
      <c r="C1250">
        <f t="shared" si="123"/>
        <v>486</v>
      </c>
      <c r="D1250">
        <f t="shared" ca="1" si="121"/>
        <v>-3.3000000000000002E-2</v>
      </c>
      <c r="E1250">
        <f t="shared" ca="1" si="124"/>
        <v>0</v>
      </c>
      <c r="F1250">
        <f t="shared" ca="1" si="125"/>
        <v>31</v>
      </c>
      <c r="G1250">
        <f t="shared" ca="1" si="126"/>
        <v>32</v>
      </c>
      <c r="M1250">
        <v>794</v>
      </c>
      <c r="N1250">
        <v>30.818000000000001</v>
      </c>
    </row>
    <row r="1251" spans="1:14">
      <c r="A1251" s="54">
        <f>formulas!O1338</f>
        <v>0</v>
      </c>
      <c r="B1251" s="33">
        <f t="shared" ca="1" si="122"/>
        <v>32</v>
      </c>
      <c r="C1251">
        <f t="shared" si="123"/>
        <v>486</v>
      </c>
      <c r="D1251">
        <f t="shared" ca="1" si="121"/>
        <v>-3.3000000000000002E-2</v>
      </c>
      <c r="E1251">
        <f t="shared" ca="1" si="124"/>
        <v>0</v>
      </c>
      <c r="F1251">
        <f t="shared" ca="1" si="125"/>
        <v>31</v>
      </c>
      <c r="G1251">
        <f t="shared" ca="1" si="126"/>
        <v>32</v>
      </c>
      <c r="M1251">
        <v>795</v>
      </c>
      <c r="N1251">
        <v>30.861999999999998</v>
      </c>
    </row>
    <row r="1252" spans="1:14">
      <c r="A1252" s="54">
        <f>formulas!O1339</f>
        <v>0</v>
      </c>
      <c r="B1252" s="33">
        <f t="shared" ca="1" si="122"/>
        <v>32</v>
      </c>
      <c r="C1252">
        <f t="shared" si="123"/>
        <v>486</v>
      </c>
      <c r="D1252">
        <f t="shared" ca="1" si="121"/>
        <v>-3.3000000000000002E-2</v>
      </c>
      <c r="E1252">
        <f t="shared" ca="1" si="124"/>
        <v>0</v>
      </c>
      <c r="F1252">
        <f t="shared" ca="1" si="125"/>
        <v>31</v>
      </c>
      <c r="G1252">
        <f t="shared" ca="1" si="126"/>
        <v>32</v>
      </c>
      <c r="M1252">
        <v>796</v>
      </c>
      <c r="N1252">
        <v>30.907</v>
      </c>
    </row>
    <row r="1253" spans="1:14">
      <c r="A1253" s="54">
        <f>formulas!O1340</f>
        <v>0</v>
      </c>
      <c r="B1253" s="33">
        <f t="shared" ca="1" si="122"/>
        <v>32</v>
      </c>
      <c r="C1253">
        <f t="shared" si="123"/>
        <v>486</v>
      </c>
      <c r="D1253">
        <f t="shared" ca="1" si="121"/>
        <v>-3.3000000000000002E-2</v>
      </c>
      <c r="E1253">
        <f t="shared" ca="1" si="124"/>
        <v>0</v>
      </c>
      <c r="F1253">
        <f t="shared" ca="1" si="125"/>
        <v>31</v>
      </c>
      <c r="G1253">
        <f t="shared" ca="1" si="126"/>
        <v>32</v>
      </c>
      <c r="M1253">
        <v>797</v>
      </c>
      <c r="N1253">
        <v>30.952000000000002</v>
      </c>
    </row>
    <row r="1254" spans="1:14">
      <c r="A1254" s="54">
        <f>formulas!O1341</f>
        <v>0</v>
      </c>
      <c r="B1254" s="33">
        <f t="shared" ca="1" si="122"/>
        <v>32</v>
      </c>
      <c r="C1254">
        <f t="shared" si="123"/>
        <v>486</v>
      </c>
      <c r="D1254">
        <f t="shared" ca="1" si="121"/>
        <v>-3.3000000000000002E-2</v>
      </c>
      <c r="E1254">
        <f t="shared" ca="1" si="124"/>
        <v>0</v>
      </c>
      <c r="F1254">
        <f t="shared" ca="1" si="125"/>
        <v>31</v>
      </c>
      <c r="G1254">
        <f t="shared" ca="1" si="126"/>
        <v>32</v>
      </c>
      <c r="M1254">
        <v>798</v>
      </c>
      <c r="N1254">
        <v>30.995999999999999</v>
      </c>
    </row>
    <row r="1255" spans="1:14">
      <c r="A1255" s="54">
        <f>formulas!O1342</f>
        <v>0</v>
      </c>
      <c r="B1255" s="33">
        <f t="shared" ca="1" si="122"/>
        <v>32</v>
      </c>
      <c r="C1255">
        <f t="shared" si="123"/>
        <v>486</v>
      </c>
      <c r="D1255">
        <f t="shared" ca="1" si="121"/>
        <v>-3.3000000000000002E-2</v>
      </c>
      <c r="E1255">
        <f t="shared" ca="1" si="124"/>
        <v>0</v>
      </c>
      <c r="F1255">
        <f t="shared" ca="1" si="125"/>
        <v>31</v>
      </c>
      <c r="G1255">
        <f t="shared" ca="1" si="126"/>
        <v>32</v>
      </c>
      <c r="M1255">
        <v>799</v>
      </c>
      <c r="N1255">
        <v>31.041</v>
      </c>
    </row>
    <row r="1256" spans="1:14">
      <c r="A1256" s="54">
        <f>formulas!O1343</f>
        <v>0</v>
      </c>
      <c r="B1256" s="33">
        <f t="shared" ca="1" si="122"/>
        <v>32</v>
      </c>
      <c r="C1256">
        <f t="shared" si="123"/>
        <v>486</v>
      </c>
      <c r="D1256">
        <f t="shared" ca="1" si="121"/>
        <v>-3.3000000000000002E-2</v>
      </c>
      <c r="E1256">
        <f t="shared" ca="1" si="124"/>
        <v>0</v>
      </c>
      <c r="F1256">
        <f t="shared" ca="1" si="125"/>
        <v>31</v>
      </c>
      <c r="G1256">
        <f t="shared" ca="1" si="126"/>
        <v>32</v>
      </c>
      <c r="M1256">
        <v>800</v>
      </c>
      <c r="N1256">
        <v>31.085999999999999</v>
      </c>
    </row>
    <row r="1257" spans="1:14">
      <c r="A1257" s="54">
        <f>formulas!O1344</f>
        <v>0</v>
      </c>
      <c r="B1257" s="33">
        <f t="shared" ca="1" si="122"/>
        <v>32</v>
      </c>
      <c r="C1257">
        <f t="shared" si="123"/>
        <v>486</v>
      </c>
      <c r="D1257">
        <f t="shared" ca="1" si="121"/>
        <v>-3.3000000000000002E-2</v>
      </c>
      <c r="E1257">
        <f t="shared" ca="1" si="124"/>
        <v>0</v>
      </c>
      <c r="F1257">
        <f t="shared" ca="1" si="125"/>
        <v>31</v>
      </c>
      <c r="G1257">
        <f t="shared" ca="1" si="126"/>
        <v>32</v>
      </c>
      <c r="M1257">
        <v>801</v>
      </c>
      <c r="N1257">
        <v>31.13</v>
      </c>
    </row>
    <row r="1258" spans="1:14">
      <c r="A1258" s="54">
        <f>formulas!O1345</f>
        <v>0</v>
      </c>
      <c r="B1258" s="33">
        <f t="shared" ca="1" si="122"/>
        <v>32</v>
      </c>
      <c r="C1258">
        <f t="shared" si="123"/>
        <v>486</v>
      </c>
      <c r="D1258">
        <f t="shared" ca="1" si="121"/>
        <v>-3.3000000000000002E-2</v>
      </c>
      <c r="E1258">
        <f t="shared" ca="1" si="124"/>
        <v>0</v>
      </c>
      <c r="F1258">
        <f t="shared" ca="1" si="125"/>
        <v>31</v>
      </c>
      <c r="G1258">
        <f t="shared" ca="1" si="126"/>
        <v>32</v>
      </c>
      <c r="M1258">
        <v>802</v>
      </c>
      <c r="N1258">
        <v>31.175000000000001</v>
      </c>
    </row>
    <row r="1259" spans="1:14">
      <c r="A1259" s="54">
        <f>formulas!O1346</f>
        <v>0</v>
      </c>
      <c r="B1259" s="33">
        <f t="shared" ca="1" si="122"/>
        <v>32</v>
      </c>
      <c r="C1259">
        <f t="shared" si="123"/>
        <v>486</v>
      </c>
      <c r="D1259">
        <f t="shared" ca="1" si="121"/>
        <v>-3.3000000000000002E-2</v>
      </c>
      <c r="E1259">
        <f t="shared" ca="1" si="124"/>
        <v>0</v>
      </c>
      <c r="F1259">
        <f t="shared" ca="1" si="125"/>
        <v>31</v>
      </c>
      <c r="G1259">
        <f t="shared" ca="1" si="126"/>
        <v>32</v>
      </c>
      <c r="M1259">
        <v>803</v>
      </c>
      <c r="N1259">
        <v>31.22</v>
      </c>
    </row>
    <row r="1260" spans="1:14">
      <c r="A1260" s="54">
        <f>formulas!O1347</f>
        <v>0</v>
      </c>
      <c r="B1260" s="33">
        <f t="shared" ca="1" si="122"/>
        <v>32</v>
      </c>
      <c r="C1260">
        <f t="shared" si="123"/>
        <v>486</v>
      </c>
      <c r="D1260">
        <f t="shared" ca="1" si="121"/>
        <v>-3.3000000000000002E-2</v>
      </c>
      <c r="E1260">
        <f t="shared" ca="1" si="124"/>
        <v>0</v>
      </c>
      <c r="F1260">
        <f t="shared" ca="1" si="125"/>
        <v>31</v>
      </c>
      <c r="G1260">
        <f t="shared" ca="1" si="126"/>
        <v>32</v>
      </c>
      <c r="M1260">
        <v>804</v>
      </c>
      <c r="N1260">
        <v>31.263999999999999</v>
      </c>
    </row>
    <row r="1261" spans="1:14">
      <c r="A1261" s="54">
        <f>formulas!O1348</f>
        <v>0</v>
      </c>
      <c r="B1261" s="33">
        <f t="shared" ca="1" si="122"/>
        <v>32</v>
      </c>
      <c r="C1261">
        <f t="shared" si="123"/>
        <v>486</v>
      </c>
      <c r="D1261">
        <f t="shared" ca="1" si="121"/>
        <v>-3.3000000000000002E-2</v>
      </c>
      <c r="E1261">
        <f t="shared" ca="1" si="124"/>
        <v>0</v>
      </c>
      <c r="F1261">
        <f t="shared" ca="1" si="125"/>
        <v>31</v>
      </c>
      <c r="G1261">
        <f t="shared" ca="1" si="126"/>
        <v>32</v>
      </c>
      <c r="M1261">
        <v>805</v>
      </c>
      <c r="N1261">
        <v>31.309000000000001</v>
      </c>
    </row>
    <row r="1262" spans="1:14">
      <c r="A1262" s="54">
        <f>formulas!O1349</f>
        <v>0</v>
      </c>
      <c r="B1262" s="33">
        <f t="shared" ca="1" si="122"/>
        <v>32</v>
      </c>
      <c r="C1262">
        <f t="shared" si="123"/>
        <v>486</v>
      </c>
      <c r="D1262">
        <f t="shared" ca="1" si="121"/>
        <v>-3.3000000000000002E-2</v>
      </c>
      <c r="E1262">
        <f t="shared" ca="1" si="124"/>
        <v>0</v>
      </c>
      <c r="F1262">
        <f t="shared" ca="1" si="125"/>
        <v>31</v>
      </c>
      <c r="G1262">
        <f t="shared" ca="1" si="126"/>
        <v>32</v>
      </c>
      <c r="M1262">
        <v>806</v>
      </c>
      <c r="N1262">
        <v>31.353999999999999</v>
      </c>
    </row>
    <row r="1263" spans="1:14">
      <c r="A1263" s="54">
        <f>formulas!O1350</f>
        <v>0</v>
      </c>
      <c r="B1263" s="33">
        <f t="shared" ca="1" si="122"/>
        <v>32</v>
      </c>
      <c r="C1263">
        <f t="shared" si="123"/>
        <v>486</v>
      </c>
      <c r="D1263">
        <f t="shared" ca="1" si="121"/>
        <v>-3.3000000000000002E-2</v>
      </c>
      <c r="E1263">
        <f t="shared" ca="1" si="124"/>
        <v>0</v>
      </c>
      <c r="F1263">
        <f t="shared" ca="1" si="125"/>
        <v>31</v>
      </c>
      <c r="G1263">
        <f t="shared" ca="1" si="126"/>
        <v>32</v>
      </c>
      <c r="M1263">
        <v>807</v>
      </c>
      <c r="N1263">
        <v>31.398</v>
      </c>
    </row>
    <row r="1264" spans="1:14">
      <c r="A1264" s="54">
        <f>formulas!O1351</f>
        <v>0</v>
      </c>
      <c r="B1264" s="33">
        <f t="shared" ca="1" si="122"/>
        <v>32</v>
      </c>
      <c r="C1264">
        <f t="shared" si="123"/>
        <v>486</v>
      </c>
      <c r="D1264">
        <f t="shared" ca="1" si="121"/>
        <v>-3.3000000000000002E-2</v>
      </c>
      <c r="E1264">
        <f t="shared" ca="1" si="124"/>
        <v>0</v>
      </c>
      <c r="F1264">
        <f t="shared" ca="1" si="125"/>
        <v>31</v>
      </c>
      <c r="G1264">
        <f t="shared" ca="1" si="126"/>
        <v>32</v>
      </c>
      <c r="M1264">
        <v>808</v>
      </c>
      <c r="N1264">
        <v>31.443000000000001</v>
      </c>
    </row>
    <row r="1265" spans="1:14">
      <c r="A1265" s="54">
        <f>formulas!O1352</f>
        <v>0</v>
      </c>
      <c r="B1265" s="33">
        <f t="shared" ca="1" si="122"/>
        <v>32</v>
      </c>
      <c r="C1265">
        <f t="shared" si="123"/>
        <v>486</v>
      </c>
      <c r="D1265">
        <f t="shared" ca="1" si="121"/>
        <v>-3.3000000000000002E-2</v>
      </c>
      <c r="E1265">
        <f t="shared" ca="1" si="124"/>
        <v>0</v>
      </c>
      <c r="F1265">
        <f t="shared" ca="1" si="125"/>
        <v>31</v>
      </c>
      <c r="G1265">
        <f t="shared" ca="1" si="126"/>
        <v>32</v>
      </c>
      <c r="M1265">
        <v>809</v>
      </c>
      <c r="N1265">
        <v>31.488</v>
      </c>
    </row>
    <row r="1266" spans="1:14">
      <c r="A1266" s="54">
        <f>formulas!O1353</f>
        <v>0</v>
      </c>
      <c r="B1266" s="33">
        <f t="shared" ca="1" si="122"/>
        <v>32</v>
      </c>
      <c r="C1266">
        <f t="shared" si="123"/>
        <v>486</v>
      </c>
      <c r="D1266">
        <f t="shared" ca="1" si="121"/>
        <v>-3.3000000000000002E-2</v>
      </c>
      <c r="E1266">
        <f t="shared" ca="1" si="124"/>
        <v>0</v>
      </c>
      <c r="F1266">
        <f t="shared" ca="1" si="125"/>
        <v>31</v>
      </c>
      <c r="G1266">
        <f t="shared" ca="1" si="126"/>
        <v>32</v>
      </c>
      <c r="M1266">
        <v>810</v>
      </c>
      <c r="N1266">
        <v>31.533000000000001</v>
      </c>
    </row>
    <row r="1267" spans="1:14">
      <c r="A1267" s="54">
        <f>formulas!O1354</f>
        <v>0</v>
      </c>
      <c r="B1267" s="33">
        <f t="shared" ca="1" si="122"/>
        <v>32</v>
      </c>
      <c r="C1267">
        <f t="shared" si="123"/>
        <v>486</v>
      </c>
      <c r="D1267">
        <f t="shared" ca="1" si="121"/>
        <v>-3.3000000000000002E-2</v>
      </c>
      <c r="E1267">
        <f t="shared" ca="1" si="124"/>
        <v>0</v>
      </c>
      <c r="F1267">
        <f t="shared" ca="1" si="125"/>
        <v>31</v>
      </c>
      <c r="G1267">
        <f t="shared" ca="1" si="126"/>
        <v>32</v>
      </c>
      <c r="M1267">
        <v>811</v>
      </c>
      <c r="N1267">
        <v>31.577000000000002</v>
      </c>
    </row>
    <row r="1268" spans="1:14">
      <c r="A1268" s="54">
        <f>formulas!O1355</f>
        <v>0</v>
      </c>
      <c r="B1268" s="33">
        <f t="shared" ca="1" si="122"/>
        <v>32</v>
      </c>
      <c r="C1268">
        <f t="shared" si="123"/>
        <v>486</v>
      </c>
      <c r="D1268">
        <f t="shared" ca="1" si="121"/>
        <v>-3.3000000000000002E-2</v>
      </c>
      <c r="E1268">
        <f t="shared" ca="1" si="124"/>
        <v>0</v>
      </c>
      <c r="F1268">
        <f t="shared" ca="1" si="125"/>
        <v>31</v>
      </c>
      <c r="G1268">
        <f t="shared" ca="1" si="126"/>
        <v>32</v>
      </c>
      <c r="M1268">
        <v>812</v>
      </c>
      <c r="N1268">
        <v>31.622</v>
      </c>
    </row>
    <row r="1269" spans="1:14">
      <c r="A1269" s="54">
        <f>formulas!O1356</f>
        <v>0</v>
      </c>
      <c r="B1269" s="33">
        <f t="shared" ca="1" si="122"/>
        <v>32</v>
      </c>
      <c r="C1269">
        <f t="shared" si="123"/>
        <v>486</v>
      </c>
      <c r="D1269">
        <f t="shared" ca="1" si="121"/>
        <v>-3.3000000000000002E-2</v>
      </c>
      <c r="E1269">
        <f t="shared" ca="1" si="124"/>
        <v>0</v>
      </c>
      <c r="F1269">
        <f t="shared" ca="1" si="125"/>
        <v>31</v>
      </c>
      <c r="G1269">
        <f t="shared" ca="1" si="126"/>
        <v>32</v>
      </c>
      <c r="M1269">
        <v>813</v>
      </c>
      <c r="N1269">
        <v>31.667000000000002</v>
      </c>
    </row>
    <row r="1270" spans="1:14">
      <c r="A1270" s="54">
        <f>formulas!O1357</f>
        <v>0</v>
      </c>
      <c r="B1270" s="33">
        <f t="shared" ca="1" si="122"/>
        <v>32</v>
      </c>
      <c r="C1270">
        <f t="shared" si="123"/>
        <v>486</v>
      </c>
      <c r="D1270">
        <f t="shared" ca="1" si="121"/>
        <v>-3.3000000000000002E-2</v>
      </c>
      <c r="E1270">
        <f t="shared" ca="1" si="124"/>
        <v>0</v>
      </c>
      <c r="F1270">
        <f t="shared" ca="1" si="125"/>
        <v>31</v>
      </c>
      <c r="G1270">
        <f t="shared" ca="1" si="126"/>
        <v>32</v>
      </c>
      <c r="M1270">
        <v>814</v>
      </c>
      <c r="N1270">
        <v>31.710999999999999</v>
      </c>
    </row>
    <row r="1271" spans="1:14">
      <c r="A1271" s="54">
        <f>formulas!O1358</f>
        <v>0</v>
      </c>
      <c r="B1271" s="33">
        <f t="shared" ca="1" si="122"/>
        <v>32</v>
      </c>
      <c r="C1271">
        <f t="shared" si="123"/>
        <v>486</v>
      </c>
      <c r="D1271">
        <f t="shared" ca="1" si="121"/>
        <v>-3.3000000000000002E-2</v>
      </c>
      <c r="E1271">
        <f t="shared" ca="1" si="124"/>
        <v>0</v>
      </c>
      <c r="F1271">
        <f t="shared" ca="1" si="125"/>
        <v>31</v>
      </c>
      <c r="G1271">
        <f t="shared" ca="1" si="126"/>
        <v>32</v>
      </c>
      <c r="M1271">
        <v>815</v>
      </c>
      <c r="N1271">
        <v>31.756</v>
      </c>
    </row>
    <row r="1272" spans="1:14">
      <c r="A1272" s="54">
        <f>formulas!O1359</f>
        <v>0</v>
      </c>
      <c r="B1272" s="33">
        <f t="shared" ca="1" si="122"/>
        <v>32</v>
      </c>
      <c r="C1272">
        <f t="shared" si="123"/>
        <v>486</v>
      </c>
      <c r="D1272">
        <f t="shared" ca="1" si="121"/>
        <v>-3.3000000000000002E-2</v>
      </c>
      <c r="E1272">
        <f t="shared" ca="1" si="124"/>
        <v>0</v>
      </c>
      <c r="F1272">
        <f t="shared" ca="1" si="125"/>
        <v>31</v>
      </c>
      <c r="G1272">
        <f t="shared" ca="1" si="126"/>
        <v>32</v>
      </c>
      <c r="M1272">
        <v>816</v>
      </c>
      <c r="N1272">
        <v>31.800999999999998</v>
      </c>
    </row>
    <row r="1273" spans="1:14">
      <c r="A1273" s="54">
        <f>formulas!O1360</f>
        <v>0</v>
      </c>
      <c r="B1273" s="33">
        <f t="shared" ca="1" si="122"/>
        <v>32</v>
      </c>
      <c r="C1273">
        <f t="shared" si="123"/>
        <v>486</v>
      </c>
      <c r="D1273">
        <f t="shared" ca="1" si="121"/>
        <v>-3.3000000000000002E-2</v>
      </c>
      <c r="E1273">
        <f t="shared" ca="1" si="124"/>
        <v>0</v>
      </c>
      <c r="F1273">
        <f t="shared" ca="1" si="125"/>
        <v>31</v>
      </c>
      <c r="G1273">
        <f t="shared" ca="1" si="126"/>
        <v>32</v>
      </c>
      <c r="M1273">
        <v>817</v>
      </c>
      <c r="N1273">
        <v>31.846</v>
      </c>
    </row>
    <row r="1274" spans="1:14">
      <c r="A1274" s="54">
        <f>formulas!O1361</f>
        <v>0</v>
      </c>
      <c r="B1274" s="33">
        <f t="shared" ca="1" si="122"/>
        <v>32</v>
      </c>
      <c r="C1274">
        <f t="shared" si="123"/>
        <v>486</v>
      </c>
      <c r="D1274">
        <f t="shared" ca="1" si="121"/>
        <v>-3.3000000000000002E-2</v>
      </c>
      <c r="E1274">
        <f t="shared" ca="1" si="124"/>
        <v>0</v>
      </c>
      <c r="F1274">
        <f t="shared" ca="1" si="125"/>
        <v>31</v>
      </c>
      <c r="G1274">
        <f t="shared" ca="1" si="126"/>
        <v>32</v>
      </c>
      <c r="M1274">
        <v>818</v>
      </c>
      <c r="N1274">
        <v>31.89</v>
      </c>
    </row>
    <row r="1275" spans="1:14">
      <c r="A1275" s="54">
        <f>formulas!O1362</f>
        <v>0</v>
      </c>
      <c r="B1275" s="33">
        <f t="shared" ca="1" si="122"/>
        <v>32</v>
      </c>
      <c r="C1275">
        <f t="shared" si="123"/>
        <v>486</v>
      </c>
      <c r="D1275">
        <f t="shared" ca="1" si="121"/>
        <v>-3.3000000000000002E-2</v>
      </c>
      <c r="E1275">
        <f t="shared" ca="1" si="124"/>
        <v>0</v>
      </c>
      <c r="F1275">
        <f t="shared" ca="1" si="125"/>
        <v>31</v>
      </c>
      <c r="G1275">
        <f t="shared" ca="1" si="126"/>
        <v>32</v>
      </c>
      <c r="M1275">
        <v>819</v>
      </c>
      <c r="N1275">
        <v>31.934999999999999</v>
      </c>
    </row>
    <row r="1276" spans="1:14">
      <c r="A1276" s="54">
        <f>formulas!O1363</f>
        <v>0</v>
      </c>
      <c r="B1276" s="33">
        <f t="shared" ca="1" si="122"/>
        <v>32</v>
      </c>
      <c r="C1276">
        <f t="shared" si="123"/>
        <v>486</v>
      </c>
      <c r="D1276">
        <f t="shared" ca="1" si="121"/>
        <v>-3.3000000000000002E-2</v>
      </c>
      <c r="E1276">
        <f t="shared" ca="1" si="124"/>
        <v>0</v>
      </c>
      <c r="F1276">
        <f t="shared" ca="1" si="125"/>
        <v>31</v>
      </c>
      <c r="G1276">
        <f t="shared" ca="1" si="126"/>
        <v>32</v>
      </c>
      <c r="M1276">
        <v>820</v>
      </c>
      <c r="N1276">
        <v>31.98</v>
      </c>
    </row>
    <row r="1277" spans="1:14">
      <c r="A1277" s="54">
        <f>formulas!O1364</f>
        <v>0</v>
      </c>
      <c r="B1277" s="33">
        <f t="shared" ca="1" si="122"/>
        <v>32</v>
      </c>
      <c r="C1277">
        <f t="shared" si="123"/>
        <v>486</v>
      </c>
      <c r="D1277">
        <f t="shared" ca="1" si="121"/>
        <v>-3.3000000000000002E-2</v>
      </c>
      <c r="E1277">
        <f t="shared" ca="1" si="124"/>
        <v>0</v>
      </c>
      <c r="F1277">
        <f t="shared" ca="1" si="125"/>
        <v>31</v>
      </c>
      <c r="G1277">
        <f t="shared" ca="1" si="126"/>
        <v>32</v>
      </c>
      <c r="M1277">
        <v>821</v>
      </c>
      <c r="N1277">
        <v>32.024999999999999</v>
      </c>
    </row>
    <row r="1278" spans="1:14">
      <c r="A1278" s="54">
        <f>formulas!O1365</f>
        <v>0</v>
      </c>
      <c r="B1278" s="33">
        <f t="shared" ca="1" si="122"/>
        <v>32</v>
      </c>
      <c r="C1278">
        <f t="shared" si="123"/>
        <v>486</v>
      </c>
      <c r="D1278">
        <f t="shared" ca="1" si="121"/>
        <v>-3.3000000000000002E-2</v>
      </c>
      <c r="E1278">
        <f t="shared" ca="1" si="124"/>
        <v>0</v>
      </c>
      <c r="F1278">
        <f t="shared" ca="1" si="125"/>
        <v>31</v>
      </c>
      <c r="G1278">
        <f t="shared" ca="1" si="126"/>
        <v>32</v>
      </c>
      <c r="M1278">
        <v>822</v>
      </c>
      <c r="N1278">
        <v>32.069000000000003</v>
      </c>
    </row>
    <row r="1279" spans="1:14">
      <c r="A1279" s="54">
        <f>formulas!O1366</f>
        <v>0</v>
      </c>
      <c r="B1279" s="33">
        <f t="shared" ca="1" si="122"/>
        <v>32</v>
      </c>
      <c r="C1279">
        <f t="shared" si="123"/>
        <v>486</v>
      </c>
      <c r="D1279">
        <f t="shared" ca="1" si="121"/>
        <v>-3.3000000000000002E-2</v>
      </c>
      <c r="E1279">
        <f t="shared" ca="1" si="124"/>
        <v>0</v>
      </c>
      <c r="F1279">
        <f t="shared" ca="1" si="125"/>
        <v>31</v>
      </c>
      <c r="G1279">
        <f t="shared" ca="1" si="126"/>
        <v>32</v>
      </c>
      <c r="M1279">
        <v>823</v>
      </c>
      <c r="N1279">
        <v>32.113999999999997</v>
      </c>
    </row>
    <row r="1280" spans="1:14">
      <c r="A1280" s="54">
        <f>formulas!O1367</f>
        <v>0</v>
      </c>
      <c r="B1280" s="33">
        <f t="shared" ca="1" si="122"/>
        <v>32</v>
      </c>
      <c r="C1280">
        <f t="shared" si="123"/>
        <v>486</v>
      </c>
      <c r="D1280">
        <f t="shared" ca="1" si="121"/>
        <v>-3.3000000000000002E-2</v>
      </c>
      <c r="E1280">
        <f t="shared" ca="1" si="124"/>
        <v>0</v>
      </c>
      <c r="F1280">
        <f t="shared" ca="1" si="125"/>
        <v>31</v>
      </c>
      <c r="G1280">
        <f t="shared" ca="1" si="126"/>
        <v>32</v>
      </c>
      <c r="M1280">
        <v>824</v>
      </c>
      <c r="N1280">
        <v>32.158999999999999</v>
      </c>
    </row>
    <row r="1281" spans="1:14">
      <c r="A1281" s="54">
        <f>formulas!O1368</f>
        <v>0</v>
      </c>
      <c r="B1281" s="33">
        <f t="shared" ca="1" si="122"/>
        <v>32</v>
      </c>
      <c r="C1281">
        <f t="shared" si="123"/>
        <v>486</v>
      </c>
      <c r="D1281">
        <f t="shared" ca="1" si="121"/>
        <v>-3.3000000000000002E-2</v>
      </c>
      <c r="E1281">
        <f t="shared" ca="1" si="124"/>
        <v>0</v>
      </c>
      <c r="F1281">
        <f t="shared" ca="1" si="125"/>
        <v>31</v>
      </c>
      <c r="G1281">
        <f t="shared" ca="1" si="126"/>
        <v>32</v>
      </c>
      <c r="M1281">
        <v>825</v>
      </c>
      <c r="N1281">
        <v>32.204000000000001</v>
      </c>
    </row>
    <row r="1282" spans="1:14">
      <c r="A1282" s="54">
        <f>formulas!O1369</f>
        <v>0</v>
      </c>
      <c r="B1282" s="33">
        <f t="shared" ca="1" si="122"/>
        <v>32</v>
      </c>
      <c r="C1282">
        <f t="shared" si="123"/>
        <v>486</v>
      </c>
      <c r="D1282">
        <f t="shared" ca="1" si="121"/>
        <v>-3.3000000000000002E-2</v>
      </c>
      <c r="E1282">
        <f t="shared" ca="1" si="124"/>
        <v>0</v>
      </c>
      <c r="F1282">
        <f t="shared" ca="1" si="125"/>
        <v>31</v>
      </c>
      <c r="G1282">
        <f t="shared" ca="1" si="126"/>
        <v>32</v>
      </c>
      <c r="M1282">
        <v>826</v>
      </c>
      <c r="N1282">
        <v>32.247999999999998</v>
      </c>
    </row>
    <row r="1283" spans="1:14">
      <c r="A1283" s="54">
        <f>formulas!O1370</f>
        <v>0</v>
      </c>
      <c r="B1283" s="33">
        <f t="shared" ca="1" si="122"/>
        <v>32</v>
      </c>
      <c r="C1283">
        <f t="shared" si="123"/>
        <v>486</v>
      </c>
      <c r="D1283">
        <f t="shared" ref="D1283:D1346" ca="1" si="127">INDIRECT(ADDRESS(C1283+1,14))</f>
        <v>-3.3000000000000002E-2</v>
      </c>
      <c r="E1283">
        <f t="shared" ca="1" si="124"/>
        <v>0</v>
      </c>
      <c r="F1283">
        <f t="shared" ca="1" si="125"/>
        <v>31</v>
      </c>
      <c r="G1283">
        <f t="shared" ca="1" si="126"/>
        <v>32</v>
      </c>
      <c r="M1283">
        <v>827</v>
      </c>
      <c r="N1283">
        <v>32.292999999999999</v>
      </c>
    </row>
    <row r="1284" spans="1:14">
      <c r="A1284" s="54">
        <f>formulas!O1371</f>
        <v>0</v>
      </c>
      <c r="B1284" s="33">
        <f t="shared" ca="1" si="122"/>
        <v>32</v>
      </c>
      <c r="C1284">
        <f t="shared" si="123"/>
        <v>486</v>
      </c>
      <c r="D1284">
        <f t="shared" ca="1" si="127"/>
        <v>-3.3000000000000002E-2</v>
      </c>
      <c r="E1284">
        <f t="shared" ca="1" si="124"/>
        <v>0</v>
      </c>
      <c r="F1284">
        <f t="shared" ca="1" si="125"/>
        <v>31</v>
      </c>
      <c r="G1284">
        <f t="shared" ca="1" si="126"/>
        <v>32</v>
      </c>
      <c r="M1284">
        <v>828</v>
      </c>
      <c r="N1284">
        <v>32.338000000000001</v>
      </c>
    </row>
    <row r="1285" spans="1:14">
      <c r="A1285" s="54">
        <f>formulas!O1372</f>
        <v>0</v>
      </c>
      <c r="B1285" s="33">
        <f t="shared" ca="1" si="122"/>
        <v>32</v>
      </c>
      <c r="C1285">
        <f t="shared" si="123"/>
        <v>486</v>
      </c>
      <c r="D1285">
        <f t="shared" ca="1" si="127"/>
        <v>-3.3000000000000002E-2</v>
      </c>
      <c r="E1285">
        <f t="shared" ca="1" si="124"/>
        <v>0</v>
      </c>
      <c r="F1285">
        <f t="shared" ca="1" si="125"/>
        <v>31</v>
      </c>
      <c r="G1285">
        <f t="shared" ca="1" si="126"/>
        <v>32</v>
      </c>
      <c r="M1285">
        <v>829</v>
      </c>
      <c r="N1285">
        <v>32.383000000000003</v>
      </c>
    </row>
    <row r="1286" spans="1:14">
      <c r="A1286" s="54">
        <f>formulas!O1373</f>
        <v>0</v>
      </c>
      <c r="B1286" s="33">
        <f t="shared" ca="1" si="122"/>
        <v>32</v>
      </c>
      <c r="C1286">
        <f t="shared" si="123"/>
        <v>486</v>
      </c>
      <c r="D1286">
        <f t="shared" ca="1" si="127"/>
        <v>-3.3000000000000002E-2</v>
      </c>
      <c r="E1286">
        <f t="shared" ca="1" si="124"/>
        <v>0</v>
      </c>
      <c r="F1286">
        <f t="shared" ca="1" si="125"/>
        <v>31</v>
      </c>
      <c r="G1286">
        <f t="shared" ca="1" si="126"/>
        <v>32</v>
      </c>
      <c r="M1286">
        <v>830</v>
      </c>
      <c r="N1286">
        <v>32.427</v>
      </c>
    </row>
    <row r="1287" spans="1:14">
      <c r="A1287" s="54">
        <f>formulas!O1374</f>
        <v>0</v>
      </c>
      <c r="B1287" s="33">
        <f t="shared" ca="1" si="122"/>
        <v>32</v>
      </c>
      <c r="C1287">
        <f t="shared" si="123"/>
        <v>486</v>
      </c>
      <c r="D1287">
        <f t="shared" ca="1" si="127"/>
        <v>-3.3000000000000002E-2</v>
      </c>
      <c r="E1287">
        <f t="shared" ca="1" si="124"/>
        <v>0</v>
      </c>
      <c r="F1287">
        <f t="shared" ca="1" si="125"/>
        <v>31</v>
      </c>
      <c r="G1287">
        <f t="shared" ca="1" si="126"/>
        <v>32</v>
      </c>
      <c r="M1287">
        <v>831</v>
      </c>
      <c r="N1287">
        <v>32.472000000000001</v>
      </c>
    </row>
    <row r="1288" spans="1:14">
      <c r="A1288" s="54">
        <f>formulas!O1375</f>
        <v>0</v>
      </c>
      <c r="B1288" s="33">
        <f t="shared" ca="1" si="122"/>
        <v>32</v>
      </c>
      <c r="C1288">
        <f t="shared" si="123"/>
        <v>486</v>
      </c>
      <c r="D1288">
        <f t="shared" ca="1" si="127"/>
        <v>-3.3000000000000002E-2</v>
      </c>
      <c r="E1288">
        <f t="shared" ca="1" si="124"/>
        <v>0</v>
      </c>
      <c r="F1288">
        <f t="shared" ca="1" si="125"/>
        <v>31</v>
      </c>
      <c r="G1288">
        <f t="shared" ca="1" si="126"/>
        <v>32</v>
      </c>
      <c r="M1288">
        <v>832</v>
      </c>
      <c r="N1288">
        <v>32.517000000000003</v>
      </c>
    </row>
    <row r="1289" spans="1:14">
      <c r="A1289" s="54">
        <f>formulas!O1376</f>
        <v>0</v>
      </c>
      <c r="B1289" s="33">
        <f t="shared" ca="1" si="122"/>
        <v>32</v>
      </c>
      <c r="C1289">
        <f t="shared" si="123"/>
        <v>486</v>
      </c>
      <c r="D1289">
        <f t="shared" ca="1" si="127"/>
        <v>-3.3000000000000002E-2</v>
      </c>
      <c r="E1289">
        <f t="shared" ca="1" si="124"/>
        <v>0</v>
      </c>
      <c r="F1289">
        <f t="shared" ca="1" si="125"/>
        <v>31</v>
      </c>
      <c r="G1289">
        <f t="shared" ca="1" si="126"/>
        <v>32</v>
      </c>
      <c r="M1289">
        <v>833</v>
      </c>
      <c r="N1289">
        <v>32.561999999999998</v>
      </c>
    </row>
    <row r="1290" spans="1:14">
      <c r="A1290" s="54">
        <f>formulas!O1377</f>
        <v>0</v>
      </c>
      <c r="B1290" s="33">
        <f t="shared" ca="1" si="122"/>
        <v>32</v>
      </c>
      <c r="C1290">
        <f t="shared" si="123"/>
        <v>486</v>
      </c>
      <c r="D1290">
        <f t="shared" ca="1" si="127"/>
        <v>-3.3000000000000002E-2</v>
      </c>
      <c r="E1290">
        <f t="shared" ca="1" si="124"/>
        <v>0</v>
      </c>
      <c r="F1290">
        <f t="shared" ca="1" si="125"/>
        <v>31</v>
      </c>
      <c r="G1290">
        <f t="shared" ca="1" si="126"/>
        <v>32</v>
      </c>
      <c r="M1290">
        <v>834</v>
      </c>
      <c r="N1290">
        <v>32.606000000000002</v>
      </c>
    </row>
    <row r="1291" spans="1:14">
      <c r="A1291" s="54">
        <f>formulas!O1378</f>
        <v>0</v>
      </c>
      <c r="B1291" s="33">
        <f t="shared" ca="1" si="122"/>
        <v>32</v>
      </c>
      <c r="C1291">
        <f t="shared" si="123"/>
        <v>486</v>
      </c>
      <c r="D1291">
        <f t="shared" ca="1" si="127"/>
        <v>-3.3000000000000002E-2</v>
      </c>
      <c r="E1291">
        <f t="shared" ca="1" si="124"/>
        <v>0</v>
      </c>
      <c r="F1291">
        <f t="shared" ca="1" si="125"/>
        <v>31</v>
      </c>
      <c r="G1291">
        <f t="shared" ca="1" si="126"/>
        <v>32</v>
      </c>
      <c r="M1291">
        <v>835</v>
      </c>
      <c r="N1291">
        <v>32.651000000000003</v>
      </c>
    </row>
    <row r="1292" spans="1:14">
      <c r="A1292" s="54">
        <f>formulas!O1379</f>
        <v>0</v>
      </c>
      <c r="B1292" s="33">
        <f t="shared" ca="1" si="122"/>
        <v>32</v>
      </c>
      <c r="C1292">
        <f t="shared" si="123"/>
        <v>486</v>
      </c>
      <c r="D1292">
        <f t="shared" ca="1" si="127"/>
        <v>-3.3000000000000002E-2</v>
      </c>
      <c r="E1292">
        <f t="shared" ca="1" si="124"/>
        <v>0</v>
      </c>
      <c r="F1292">
        <f t="shared" ca="1" si="125"/>
        <v>31</v>
      </c>
      <c r="G1292">
        <f t="shared" ca="1" si="126"/>
        <v>32</v>
      </c>
      <c r="M1292">
        <v>836</v>
      </c>
      <c r="N1292">
        <v>32.695999999999998</v>
      </c>
    </row>
    <row r="1293" spans="1:14">
      <c r="A1293" s="54">
        <f>formulas!O1380</f>
        <v>0</v>
      </c>
      <c r="B1293" s="33">
        <f t="shared" ca="1" si="122"/>
        <v>32</v>
      </c>
      <c r="C1293">
        <f t="shared" si="123"/>
        <v>486</v>
      </c>
      <c r="D1293">
        <f t="shared" ca="1" si="127"/>
        <v>-3.3000000000000002E-2</v>
      </c>
      <c r="E1293">
        <f t="shared" ca="1" si="124"/>
        <v>0</v>
      </c>
      <c r="F1293">
        <f t="shared" ca="1" si="125"/>
        <v>31</v>
      </c>
      <c r="G1293">
        <f t="shared" ca="1" si="126"/>
        <v>32</v>
      </c>
      <c r="M1293">
        <v>837</v>
      </c>
      <c r="N1293">
        <v>32.741</v>
      </c>
    </row>
    <row r="1294" spans="1:14">
      <c r="A1294" s="54">
        <f>formulas!O1381</f>
        <v>0</v>
      </c>
      <c r="B1294" s="33">
        <f t="shared" ca="1" si="122"/>
        <v>32</v>
      </c>
      <c r="C1294">
        <f t="shared" si="123"/>
        <v>486</v>
      </c>
      <c r="D1294">
        <f t="shared" ca="1" si="127"/>
        <v>-3.3000000000000002E-2</v>
      </c>
      <c r="E1294">
        <f t="shared" ca="1" si="124"/>
        <v>0</v>
      </c>
      <c r="F1294">
        <f t="shared" ca="1" si="125"/>
        <v>31</v>
      </c>
      <c r="G1294">
        <f t="shared" ca="1" si="126"/>
        <v>32</v>
      </c>
      <c r="M1294">
        <v>838</v>
      </c>
      <c r="N1294">
        <v>32.786000000000001</v>
      </c>
    </row>
    <row r="1295" spans="1:14">
      <c r="A1295" s="54">
        <f>formulas!O1382</f>
        <v>0</v>
      </c>
      <c r="B1295" s="33">
        <f t="shared" ca="1" si="122"/>
        <v>32</v>
      </c>
      <c r="C1295">
        <f t="shared" si="123"/>
        <v>486</v>
      </c>
      <c r="D1295">
        <f t="shared" ca="1" si="127"/>
        <v>-3.3000000000000002E-2</v>
      </c>
      <c r="E1295">
        <f t="shared" ca="1" si="124"/>
        <v>0</v>
      </c>
      <c r="F1295">
        <f t="shared" ca="1" si="125"/>
        <v>31</v>
      </c>
      <c r="G1295">
        <f t="shared" ca="1" si="126"/>
        <v>32</v>
      </c>
      <c r="M1295">
        <v>839</v>
      </c>
      <c r="N1295">
        <v>32.83</v>
      </c>
    </row>
    <row r="1296" spans="1:14">
      <c r="A1296" s="54">
        <f>formulas!O1383</f>
        <v>0</v>
      </c>
      <c r="B1296" s="33">
        <f t="shared" ca="1" si="122"/>
        <v>32</v>
      </c>
      <c r="C1296">
        <f t="shared" si="123"/>
        <v>486</v>
      </c>
      <c r="D1296">
        <f t="shared" ca="1" si="127"/>
        <v>-3.3000000000000002E-2</v>
      </c>
      <c r="E1296">
        <f t="shared" ca="1" si="124"/>
        <v>0</v>
      </c>
      <c r="F1296">
        <f t="shared" ca="1" si="125"/>
        <v>31</v>
      </c>
      <c r="G1296">
        <f t="shared" ca="1" si="126"/>
        <v>32</v>
      </c>
      <c r="M1296">
        <v>840</v>
      </c>
      <c r="N1296">
        <v>32.875</v>
      </c>
    </row>
    <row r="1297" spans="1:14">
      <c r="A1297" s="54">
        <f>formulas!O1384</f>
        <v>0</v>
      </c>
      <c r="B1297" s="33">
        <f t="shared" ca="1" si="122"/>
        <v>32</v>
      </c>
      <c r="C1297">
        <f t="shared" si="123"/>
        <v>486</v>
      </c>
      <c r="D1297">
        <f t="shared" ca="1" si="127"/>
        <v>-3.3000000000000002E-2</v>
      </c>
      <c r="E1297">
        <f t="shared" ca="1" si="124"/>
        <v>0</v>
      </c>
      <c r="F1297">
        <f t="shared" ca="1" si="125"/>
        <v>31</v>
      </c>
      <c r="G1297">
        <f t="shared" ca="1" si="126"/>
        <v>32</v>
      </c>
      <c r="M1297">
        <v>841</v>
      </c>
      <c r="N1297">
        <v>32.92</v>
      </c>
    </row>
    <row r="1298" spans="1:14">
      <c r="A1298" s="54">
        <f>formulas!O1385</f>
        <v>0</v>
      </c>
      <c r="B1298" s="33">
        <f t="shared" ref="B1298:B1361" ca="1" si="128">(A1298-D1298)/(E1298-D1298)*(G1298-F1298)+F1298</f>
        <v>32</v>
      </c>
      <c r="C1298">
        <f t="shared" ref="C1298:C1361" si="129">COUNTIF($N$2:$N$25400,"&lt;"&amp;A1298)</f>
        <v>486</v>
      </c>
      <c r="D1298">
        <f t="shared" ca="1" si="127"/>
        <v>-3.3000000000000002E-2</v>
      </c>
      <c r="E1298">
        <f t="shared" ref="E1298:E1361" ca="1" si="130">INDIRECT(ADDRESS(C1298+2,14))</f>
        <v>0</v>
      </c>
      <c r="F1298">
        <f t="shared" ref="F1298:F1361" ca="1" si="131">INDIRECT(ADDRESS(C1298+1,13))</f>
        <v>31</v>
      </c>
      <c r="G1298">
        <f t="shared" ref="G1298:G1361" ca="1" si="132">INDIRECT(ADDRESS(C1298+2,13))</f>
        <v>32</v>
      </c>
      <c r="M1298">
        <v>842</v>
      </c>
      <c r="N1298">
        <v>32.965000000000003</v>
      </c>
    </row>
    <row r="1299" spans="1:14">
      <c r="A1299" s="54">
        <f>formulas!O1386</f>
        <v>0</v>
      </c>
      <c r="B1299" s="33">
        <f t="shared" ca="1" si="128"/>
        <v>32</v>
      </c>
      <c r="C1299">
        <f t="shared" si="129"/>
        <v>486</v>
      </c>
      <c r="D1299">
        <f t="shared" ca="1" si="127"/>
        <v>-3.3000000000000002E-2</v>
      </c>
      <c r="E1299">
        <f t="shared" ca="1" si="130"/>
        <v>0</v>
      </c>
      <c r="F1299">
        <f t="shared" ca="1" si="131"/>
        <v>31</v>
      </c>
      <c r="G1299">
        <f t="shared" ca="1" si="132"/>
        <v>32</v>
      </c>
      <c r="M1299">
        <v>843</v>
      </c>
      <c r="N1299">
        <v>33.01</v>
      </c>
    </row>
    <row r="1300" spans="1:14">
      <c r="A1300" s="54">
        <f>formulas!O1387</f>
        <v>0</v>
      </c>
      <c r="B1300" s="33">
        <f t="shared" ca="1" si="128"/>
        <v>32</v>
      </c>
      <c r="C1300">
        <f t="shared" si="129"/>
        <v>486</v>
      </c>
      <c r="D1300">
        <f t="shared" ca="1" si="127"/>
        <v>-3.3000000000000002E-2</v>
      </c>
      <c r="E1300">
        <f t="shared" ca="1" si="130"/>
        <v>0</v>
      </c>
      <c r="F1300">
        <f t="shared" ca="1" si="131"/>
        <v>31</v>
      </c>
      <c r="G1300">
        <f t="shared" ca="1" si="132"/>
        <v>32</v>
      </c>
      <c r="M1300">
        <v>844</v>
      </c>
      <c r="N1300">
        <v>33.054000000000002</v>
      </c>
    </row>
    <row r="1301" spans="1:14">
      <c r="A1301" s="54">
        <f>formulas!O1388</f>
        <v>0</v>
      </c>
      <c r="B1301" s="33">
        <f t="shared" ca="1" si="128"/>
        <v>32</v>
      </c>
      <c r="C1301">
        <f t="shared" si="129"/>
        <v>486</v>
      </c>
      <c r="D1301">
        <f t="shared" ca="1" si="127"/>
        <v>-3.3000000000000002E-2</v>
      </c>
      <c r="E1301">
        <f t="shared" ca="1" si="130"/>
        <v>0</v>
      </c>
      <c r="F1301">
        <f t="shared" ca="1" si="131"/>
        <v>31</v>
      </c>
      <c r="G1301">
        <f t="shared" ca="1" si="132"/>
        <v>32</v>
      </c>
      <c r="M1301">
        <v>845</v>
      </c>
      <c r="N1301">
        <v>33.098999999999997</v>
      </c>
    </row>
    <row r="1302" spans="1:14">
      <c r="A1302" s="54">
        <f>formulas!O1389</f>
        <v>0</v>
      </c>
      <c r="B1302" s="33">
        <f t="shared" ca="1" si="128"/>
        <v>32</v>
      </c>
      <c r="C1302">
        <f t="shared" si="129"/>
        <v>486</v>
      </c>
      <c r="D1302">
        <f t="shared" ca="1" si="127"/>
        <v>-3.3000000000000002E-2</v>
      </c>
      <c r="E1302">
        <f t="shared" ca="1" si="130"/>
        <v>0</v>
      </c>
      <c r="F1302">
        <f t="shared" ca="1" si="131"/>
        <v>31</v>
      </c>
      <c r="G1302">
        <f t="shared" ca="1" si="132"/>
        <v>32</v>
      </c>
      <c r="M1302">
        <v>846</v>
      </c>
      <c r="N1302">
        <v>33.143999999999998</v>
      </c>
    </row>
    <row r="1303" spans="1:14">
      <c r="A1303" s="54">
        <f>formulas!O1390</f>
        <v>0</v>
      </c>
      <c r="B1303" s="33">
        <f t="shared" ca="1" si="128"/>
        <v>32</v>
      </c>
      <c r="C1303">
        <f t="shared" si="129"/>
        <v>486</v>
      </c>
      <c r="D1303">
        <f t="shared" ca="1" si="127"/>
        <v>-3.3000000000000002E-2</v>
      </c>
      <c r="E1303">
        <f t="shared" ca="1" si="130"/>
        <v>0</v>
      </c>
      <c r="F1303">
        <f t="shared" ca="1" si="131"/>
        <v>31</v>
      </c>
      <c r="G1303">
        <f t="shared" ca="1" si="132"/>
        <v>32</v>
      </c>
      <c r="M1303">
        <v>847</v>
      </c>
      <c r="N1303">
        <v>33.189</v>
      </c>
    </row>
    <row r="1304" spans="1:14">
      <c r="A1304" s="54">
        <f>formulas!O1391</f>
        <v>0</v>
      </c>
      <c r="B1304" s="33">
        <f t="shared" ca="1" si="128"/>
        <v>32</v>
      </c>
      <c r="C1304">
        <f t="shared" si="129"/>
        <v>486</v>
      </c>
      <c r="D1304">
        <f t="shared" ca="1" si="127"/>
        <v>-3.3000000000000002E-2</v>
      </c>
      <c r="E1304">
        <f t="shared" ca="1" si="130"/>
        <v>0</v>
      </c>
      <c r="F1304">
        <f t="shared" ca="1" si="131"/>
        <v>31</v>
      </c>
      <c r="G1304">
        <f t="shared" ca="1" si="132"/>
        <v>32</v>
      </c>
      <c r="M1304">
        <v>848</v>
      </c>
      <c r="N1304">
        <v>33.234000000000002</v>
      </c>
    </row>
    <row r="1305" spans="1:14">
      <c r="A1305" s="54">
        <f>formulas!O1392</f>
        <v>0</v>
      </c>
      <c r="B1305" s="33">
        <f t="shared" ca="1" si="128"/>
        <v>32</v>
      </c>
      <c r="C1305">
        <f t="shared" si="129"/>
        <v>486</v>
      </c>
      <c r="D1305">
        <f t="shared" ca="1" si="127"/>
        <v>-3.3000000000000002E-2</v>
      </c>
      <c r="E1305">
        <f t="shared" ca="1" si="130"/>
        <v>0</v>
      </c>
      <c r="F1305">
        <f t="shared" ca="1" si="131"/>
        <v>31</v>
      </c>
      <c r="G1305">
        <f t="shared" ca="1" si="132"/>
        <v>32</v>
      </c>
      <c r="M1305">
        <v>849</v>
      </c>
      <c r="N1305">
        <v>33.277999999999999</v>
      </c>
    </row>
    <row r="1306" spans="1:14">
      <c r="A1306" s="54">
        <f>formulas!O1393</f>
        <v>0</v>
      </c>
      <c r="B1306" s="33">
        <f t="shared" ca="1" si="128"/>
        <v>32</v>
      </c>
      <c r="C1306">
        <f t="shared" si="129"/>
        <v>486</v>
      </c>
      <c r="D1306">
        <f t="shared" ca="1" si="127"/>
        <v>-3.3000000000000002E-2</v>
      </c>
      <c r="E1306">
        <f t="shared" ca="1" si="130"/>
        <v>0</v>
      </c>
      <c r="F1306">
        <f t="shared" ca="1" si="131"/>
        <v>31</v>
      </c>
      <c r="G1306">
        <f t="shared" ca="1" si="132"/>
        <v>32</v>
      </c>
      <c r="M1306">
        <v>850</v>
      </c>
      <c r="N1306">
        <v>33.323</v>
      </c>
    </row>
    <row r="1307" spans="1:14">
      <c r="A1307" s="54">
        <f>formulas!O1394</f>
        <v>0</v>
      </c>
      <c r="B1307" s="33">
        <f t="shared" ca="1" si="128"/>
        <v>32</v>
      </c>
      <c r="C1307">
        <f t="shared" si="129"/>
        <v>486</v>
      </c>
      <c r="D1307">
        <f t="shared" ca="1" si="127"/>
        <v>-3.3000000000000002E-2</v>
      </c>
      <c r="E1307">
        <f t="shared" ca="1" si="130"/>
        <v>0</v>
      </c>
      <c r="F1307">
        <f t="shared" ca="1" si="131"/>
        <v>31</v>
      </c>
      <c r="G1307">
        <f t="shared" ca="1" si="132"/>
        <v>32</v>
      </c>
      <c r="M1307">
        <v>851</v>
      </c>
      <c r="N1307">
        <v>33.368000000000002</v>
      </c>
    </row>
    <row r="1308" spans="1:14">
      <c r="A1308" s="54">
        <f>formulas!O1395</f>
        <v>0</v>
      </c>
      <c r="B1308" s="33">
        <f t="shared" ca="1" si="128"/>
        <v>32</v>
      </c>
      <c r="C1308">
        <f t="shared" si="129"/>
        <v>486</v>
      </c>
      <c r="D1308">
        <f t="shared" ca="1" si="127"/>
        <v>-3.3000000000000002E-2</v>
      </c>
      <c r="E1308">
        <f t="shared" ca="1" si="130"/>
        <v>0</v>
      </c>
      <c r="F1308">
        <f t="shared" ca="1" si="131"/>
        <v>31</v>
      </c>
      <c r="G1308">
        <f t="shared" ca="1" si="132"/>
        <v>32</v>
      </c>
      <c r="M1308">
        <v>852</v>
      </c>
      <c r="N1308">
        <v>33.412999999999997</v>
      </c>
    </row>
    <row r="1309" spans="1:14">
      <c r="A1309" s="54">
        <f>formulas!O1396</f>
        <v>0</v>
      </c>
      <c r="B1309" s="33">
        <f t="shared" ca="1" si="128"/>
        <v>32</v>
      </c>
      <c r="C1309">
        <f t="shared" si="129"/>
        <v>486</v>
      </c>
      <c r="D1309">
        <f t="shared" ca="1" si="127"/>
        <v>-3.3000000000000002E-2</v>
      </c>
      <c r="E1309">
        <f t="shared" ca="1" si="130"/>
        <v>0</v>
      </c>
      <c r="F1309">
        <f t="shared" ca="1" si="131"/>
        <v>31</v>
      </c>
      <c r="G1309">
        <f t="shared" ca="1" si="132"/>
        <v>32</v>
      </c>
      <c r="M1309">
        <v>853</v>
      </c>
      <c r="N1309">
        <v>33.457999999999998</v>
      </c>
    </row>
    <row r="1310" spans="1:14">
      <c r="A1310" s="54">
        <f>formulas!O1397</f>
        <v>0</v>
      </c>
      <c r="B1310" s="33">
        <f t="shared" ca="1" si="128"/>
        <v>32</v>
      </c>
      <c r="C1310">
        <f t="shared" si="129"/>
        <v>486</v>
      </c>
      <c r="D1310">
        <f t="shared" ca="1" si="127"/>
        <v>-3.3000000000000002E-2</v>
      </c>
      <c r="E1310">
        <f t="shared" ca="1" si="130"/>
        <v>0</v>
      </c>
      <c r="F1310">
        <f t="shared" ca="1" si="131"/>
        <v>31</v>
      </c>
      <c r="G1310">
        <f t="shared" ca="1" si="132"/>
        <v>32</v>
      </c>
      <c r="M1310">
        <v>854</v>
      </c>
      <c r="N1310">
        <v>33.503</v>
      </c>
    </row>
    <row r="1311" spans="1:14">
      <c r="A1311" s="54">
        <f>formulas!O1398</f>
        <v>0</v>
      </c>
      <c r="B1311" s="33">
        <f t="shared" ca="1" si="128"/>
        <v>32</v>
      </c>
      <c r="C1311">
        <f t="shared" si="129"/>
        <v>486</v>
      </c>
      <c r="D1311">
        <f t="shared" ca="1" si="127"/>
        <v>-3.3000000000000002E-2</v>
      </c>
      <c r="E1311">
        <f t="shared" ca="1" si="130"/>
        <v>0</v>
      </c>
      <c r="F1311">
        <f t="shared" ca="1" si="131"/>
        <v>31</v>
      </c>
      <c r="G1311">
        <f t="shared" ca="1" si="132"/>
        <v>32</v>
      </c>
      <c r="M1311">
        <v>855</v>
      </c>
      <c r="N1311">
        <v>33.546999999999997</v>
      </c>
    </row>
    <row r="1312" spans="1:14">
      <c r="A1312" s="54">
        <f>formulas!O1399</f>
        <v>0</v>
      </c>
      <c r="B1312" s="33">
        <f t="shared" ca="1" si="128"/>
        <v>32</v>
      </c>
      <c r="C1312">
        <f t="shared" si="129"/>
        <v>486</v>
      </c>
      <c r="D1312">
        <f t="shared" ca="1" si="127"/>
        <v>-3.3000000000000002E-2</v>
      </c>
      <c r="E1312">
        <f t="shared" ca="1" si="130"/>
        <v>0</v>
      </c>
      <c r="F1312">
        <f t="shared" ca="1" si="131"/>
        <v>31</v>
      </c>
      <c r="G1312">
        <f t="shared" ca="1" si="132"/>
        <v>32</v>
      </c>
      <c r="M1312">
        <v>856</v>
      </c>
      <c r="N1312">
        <v>33.591999999999999</v>
      </c>
    </row>
    <row r="1313" spans="1:14">
      <c r="A1313" s="54">
        <f>formulas!O1400</f>
        <v>0</v>
      </c>
      <c r="B1313" s="33">
        <f t="shared" ca="1" si="128"/>
        <v>32</v>
      </c>
      <c r="C1313">
        <f t="shared" si="129"/>
        <v>486</v>
      </c>
      <c r="D1313">
        <f t="shared" ca="1" si="127"/>
        <v>-3.3000000000000002E-2</v>
      </c>
      <c r="E1313">
        <f t="shared" ca="1" si="130"/>
        <v>0</v>
      </c>
      <c r="F1313">
        <f t="shared" ca="1" si="131"/>
        <v>31</v>
      </c>
      <c r="G1313">
        <f t="shared" ca="1" si="132"/>
        <v>32</v>
      </c>
      <c r="M1313">
        <v>857</v>
      </c>
      <c r="N1313">
        <v>33.637</v>
      </c>
    </row>
    <row r="1314" spans="1:14">
      <c r="A1314" s="54">
        <f>formulas!O1401</f>
        <v>0</v>
      </c>
      <c r="B1314" s="33">
        <f t="shared" ca="1" si="128"/>
        <v>32</v>
      </c>
      <c r="C1314">
        <f t="shared" si="129"/>
        <v>486</v>
      </c>
      <c r="D1314">
        <f t="shared" ca="1" si="127"/>
        <v>-3.3000000000000002E-2</v>
      </c>
      <c r="E1314">
        <f t="shared" ca="1" si="130"/>
        <v>0</v>
      </c>
      <c r="F1314">
        <f t="shared" ca="1" si="131"/>
        <v>31</v>
      </c>
      <c r="G1314">
        <f t="shared" ca="1" si="132"/>
        <v>32</v>
      </c>
      <c r="M1314">
        <v>858</v>
      </c>
      <c r="N1314">
        <v>33.682000000000002</v>
      </c>
    </row>
    <row r="1315" spans="1:14">
      <c r="A1315" s="54">
        <f>formulas!O1402</f>
        <v>0</v>
      </c>
      <c r="B1315" s="33">
        <f t="shared" ca="1" si="128"/>
        <v>32</v>
      </c>
      <c r="C1315">
        <f t="shared" si="129"/>
        <v>486</v>
      </c>
      <c r="D1315">
        <f t="shared" ca="1" si="127"/>
        <v>-3.3000000000000002E-2</v>
      </c>
      <c r="E1315">
        <f t="shared" ca="1" si="130"/>
        <v>0</v>
      </c>
      <c r="F1315">
        <f t="shared" ca="1" si="131"/>
        <v>31</v>
      </c>
      <c r="G1315">
        <f t="shared" ca="1" si="132"/>
        <v>32</v>
      </c>
      <c r="M1315">
        <v>859</v>
      </c>
      <c r="N1315">
        <v>33.726999999999997</v>
      </c>
    </row>
    <row r="1316" spans="1:14">
      <c r="A1316" s="54">
        <f>formulas!O1403</f>
        <v>0</v>
      </c>
      <c r="B1316" s="33">
        <f t="shared" ca="1" si="128"/>
        <v>32</v>
      </c>
      <c r="C1316">
        <f t="shared" si="129"/>
        <v>486</v>
      </c>
      <c r="D1316">
        <f t="shared" ca="1" si="127"/>
        <v>-3.3000000000000002E-2</v>
      </c>
      <c r="E1316">
        <f t="shared" ca="1" si="130"/>
        <v>0</v>
      </c>
      <c r="F1316">
        <f t="shared" ca="1" si="131"/>
        <v>31</v>
      </c>
      <c r="G1316">
        <f t="shared" ca="1" si="132"/>
        <v>32</v>
      </c>
      <c r="M1316">
        <v>860</v>
      </c>
      <c r="N1316">
        <v>33.771999999999998</v>
      </c>
    </row>
    <row r="1317" spans="1:14">
      <c r="A1317" s="54">
        <f>formulas!O1404</f>
        <v>0</v>
      </c>
      <c r="B1317" s="33">
        <f t="shared" ca="1" si="128"/>
        <v>32</v>
      </c>
      <c r="C1317">
        <f t="shared" si="129"/>
        <v>486</v>
      </c>
      <c r="D1317">
        <f t="shared" ca="1" si="127"/>
        <v>-3.3000000000000002E-2</v>
      </c>
      <c r="E1317">
        <f t="shared" ca="1" si="130"/>
        <v>0</v>
      </c>
      <c r="F1317">
        <f t="shared" ca="1" si="131"/>
        <v>31</v>
      </c>
      <c r="G1317">
        <f t="shared" ca="1" si="132"/>
        <v>32</v>
      </c>
      <c r="M1317">
        <v>861</v>
      </c>
      <c r="N1317">
        <v>33.816000000000003</v>
      </c>
    </row>
    <row r="1318" spans="1:14">
      <c r="A1318" s="54">
        <f>formulas!O1405</f>
        <v>0</v>
      </c>
      <c r="B1318" s="33">
        <f t="shared" ca="1" si="128"/>
        <v>32</v>
      </c>
      <c r="C1318">
        <f t="shared" si="129"/>
        <v>486</v>
      </c>
      <c r="D1318">
        <f t="shared" ca="1" si="127"/>
        <v>-3.3000000000000002E-2</v>
      </c>
      <c r="E1318">
        <f t="shared" ca="1" si="130"/>
        <v>0</v>
      </c>
      <c r="F1318">
        <f t="shared" ca="1" si="131"/>
        <v>31</v>
      </c>
      <c r="G1318">
        <f t="shared" ca="1" si="132"/>
        <v>32</v>
      </c>
      <c r="M1318">
        <v>862</v>
      </c>
      <c r="N1318">
        <v>33.860999999999997</v>
      </c>
    </row>
    <row r="1319" spans="1:14">
      <c r="A1319" s="54">
        <f>formulas!O1406</f>
        <v>0</v>
      </c>
      <c r="B1319" s="33">
        <f t="shared" ca="1" si="128"/>
        <v>32</v>
      </c>
      <c r="C1319">
        <f t="shared" si="129"/>
        <v>486</v>
      </c>
      <c r="D1319">
        <f t="shared" ca="1" si="127"/>
        <v>-3.3000000000000002E-2</v>
      </c>
      <c r="E1319">
        <f t="shared" ca="1" si="130"/>
        <v>0</v>
      </c>
      <c r="F1319">
        <f t="shared" ca="1" si="131"/>
        <v>31</v>
      </c>
      <c r="G1319">
        <f t="shared" ca="1" si="132"/>
        <v>32</v>
      </c>
      <c r="M1319">
        <v>863</v>
      </c>
      <c r="N1319">
        <v>33.905999999999999</v>
      </c>
    </row>
    <row r="1320" spans="1:14">
      <c r="A1320" s="54">
        <f>formulas!O1407</f>
        <v>0</v>
      </c>
      <c r="B1320" s="33">
        <f t="shared" ca="1" si="128"/>
        <v>32</v>
      </c>
      <c r="C1320">
        <f t="shared" si="129"/>
        <v>486</v>
      </c>
      <c r="D1320">
        <f t="shared" ca="1" si="127"/>
        <v>-3.3000000000000002E-2</v>
      </c>
      <c r="E1320">
        <f t="shared" ca="1" si="130"/>
        <v>0</v>
      </c>
      <c r="F1320">
        <f t="shared" ca="1" si="131"/>
        <v>31</v>
      </c>
      <c r="G1320">
        <f t="shared" ca="1" si="132"/>
        <v>32</v>
      </c>
      <c r="M1320">
        <v>864</v>
      </c>
      <c r="N1320">
        <v>33.951000000000001</v>
      </c>
    </row>
    <row r="1321" spans="1:14">
      <c r="A1321" s="54">
        <f>formulas!O1408</f>
        <v>0</v>
      </c>
      <c r="B1321" s="33">
        <f t="shared" ca="1" si="128"/>
        <v>32</v>
      </c>
      <c r="C1321">
        <f t="shared" si="129"/>
        <v>486</v>
      </c>
      <c r="D1321">
        <f t="shared" ca="1" si="127"/>
        <v>-3.3000000000000002E-2</v>
      </c>
      <c r="E1321">
        <f t="shared" ca="1" si="130"/>
        <v>0</v>
      </c>
      <c r="F1321">
        <f t="shared" ca="1" si="131"/>
        <v>31</v>
      </c>
      <c r="G1321">
        <f t="shared" ca="1" si="132"/>
        <v>32</v>
      </c>
      <c r="M1321">
        <v>865</v>
      </c>
      <c r="N1321">
        <v>33.996000000000002</v>
      </c>
    </row>
    <row r="1322" spans="1:14">
      <c r="A1322" s="54">
        <f>formulas!O1409</f>
        <v>0</v>
      </c>
      <c r="B1322" s="33">
        <f t="shared" ca="1" si="128"/>
        <v>32</v>
      </c>
      <c r="C1322">
        <f t="shared" si="129"/>
        <v>486</v>
      </c>
      <c r="D1322">
        <f t="shared" ca="1" si="127"/>
        <v>-3.3000000000000002E-2</v>
      </c>
      <c r="E1322">
        <f t="shared" ca="1" si="130"/>
        <v>0</v>
      </c>
      <c r="F1322">
        <f t="shared" ca="1" si="131"/>
        <v>31</v>
      </c>
      <c r="G1322">
        <f t="shared" ca="1" si="132"/>
        <v>32</v>
      </c>
      <c r="M1322">
        <v>866</v>
      </c>
      <c r="N1322">
        <v>34.040999999999997</v>
      </c>
    </row>
    <row r="1323" spans="1:14">
      <c r="A1323" s="54">
        <f>formulas!O1410</f>
        <v>0</v>
      </c>
      <c r="B1323" s="33">
        <f t="shared" ca="1" si="128"/>
        <v>32</v>
      </c>
      <c r="C1323">
        <f t="shared" si="129"/>
        <v>486</v>
      </c>
      <c r="D1323">
        <f t="shared" ca="1" si="127"/>
        <v>-3.3000000000000002E-2</v>
      </c>
      <c r="E1323">
        <f t="shared" ca="1" si="130"/>
        <v>0</v>
      </c>
      <c r="F1323">
        <f t="shared" ca="1" si="131"/>
        <v>31</v>
      </c>
      <c r="G1323">
        <f t="shared" ca="1" si="132"/>
        <v>32</v>
      </c>
      <c r="M1323">
        <v>867</v>
      </c>
      <c r="N1323">
        <v>34.085999999999999</v>
      </c>
    </row>
    <row r="1324" spans="1:14">
      <c r="A1324" s="54">
        <f>formulas!O1411</f>
        <v>0</v>
      </c>
      <c r="B1324" s="33">
        <f t="shared" ca="1" si="128"/>
        <v>32</v>
      </c>
      <c r="C1324">
        <f t="shared" si="129"/>
        <v>486</v>
      </c>
      <c r="D1324">
        <f t="shared" ca="1" si="127"/>
        <v>-3.3000000000000002E-2</v>
      </c>
      <c r="E1324">
        <f t="shared" ca="1" si="130"/>
        <v>0</v>
      </c>
      <c r="F1324">
        <f t="shared" ca="1" si="131"/>
        <v>31</v>
      </c>
      <c r="G1324">
        <f t="shared" ca="1" si="132"/>
        <v>32</v>
      </c>
      <c r="M1324">
        <v>868</v>
      </c>
      <c r="N1324">
        <v>34.130000000000003</v>
      </c>
    </row>
    <row r="1325" spans="1:14">
      <c r="A1325" s="54">
        <f>formulas!O1412</f>
        <v>0</v>
      </c>
      <c r="B1325" s="33">
        <f t="shared" ca="1" si="128"/>
        <v>32</v>
      </c>
      <c r="C1325">
        <f t="shared" si="129"/>
        <v>486</v>
      </c>
      <c r="D1325">
        <f t="shared" ca="1" si="127"/>
        <v>-3.3000000000000002E-2</v>
      </c>
      <c r="E1325">
        <f t="shared" ca="1" si="130"/>
        <v>0</v>
      </c>
      <c r="F1325">
        <f t="shared" ca="1" si="131"/>
        <v>31</v>
      </c>
      <c r="G1325">
        <f t="shared" ca="1" si="132"/>
        <v>32</v>
      </c>
      <c r="M1325">
        <v>869</v>
      </c>
      <c r="N1325">
        <v>34.174999999999997</v>
      </c>
    </row>
    <row r="1326" spans="1:14">
      <c r="A1326" s="54">
        <f>formulas!O1413</f>
        <v>0</v>
      </c>
      <c r="B1326" s="33">
        <f t="shared" ca="1" si="128"/>
        <v>32</v>
      </c>
      <c r="C1326">
        <f t="shared" si="129"/>
        <v>486</v>
      </c>
      <c r="D1326">
        <f t="shared" ca="1" si="127"/>
        <v>-3.3000000000000002E-2</v>
      </c>
      <c r="E1326">
        <f t="shared" ca="1" si="130"/>
        <v>0</v>
      </c>
      <c r="F1326">
        <f t="shared" ca="1" si="131"/>
        <v>31</v>
      </c>
      <c r="G1326">
        <f t="shared" ca="1" si="132"/>
        <v>32</v>
      </c>
      <c r="M1326">
        <v>870</v>
      </c>
      <c r="N1326">
        <v>34.22</v>
      </c>
    </row>
    <row r="1327" spans="1:14">
      <c r="A1327" s="54">
        <f>formulas!O1414</f>
        <v>0</v>
      </c>
      <c r="B1327" s="33">
        <f t="shared" ca="1" si="128"/>
        <v>32</v>
      </c>
      <c r="C1327">
        <f t="shared" si="129"/>
        <v>486</v>
      </c>
      <c r="D1327">
        <f t="shared" ca="1" si="127"/>
        <v>-3.3000000000000002E-2</v>
      </c>
      <c r="E1327">
        <f t="shared" ca="1" si="130"/>
        <v>0</v>
      </c>
      <c r="F1327">
        <f t="shared" ca="1" si="131"/>
        <v>31</v>
      </c>
      <c r="G1327">
        <f t="shared" ca="1" si="132"/>
        <v>32</v>
      </c>
      <c r="M1327">
        <v>871</v>
      </c>
      <c r="N1327">
        <v>34.265000000000001</v>
      </c>
    </row>
    <row r="1328" spans="1:14">
      <c r="A1328" s="54">
        <f>formulas!O1415</f>
        <v>0</v>
      </c>
      <c r="B1328" s="33">
        <f t="shared" ca="1" si="128"/>
        <v>32</v>
      </c>
      <c r="C1328">
        <f t="shared" si="129"/>
        <v>486</v>
      </c>
      <c r="D1328">
        <f t="shared" ca="1" si="127"/>
        <v>-3.3000000000000002E-2</v>
      </c>
      <c r="E1328">
        <f t="shared" ca="1" si="130"/>
        <v>0</v>
      </c>
      <c r="F1328">
        <f t="shared" ca="1" si="131"/>
        <v>31</v>
      </c>
      <c r="G1328">
        <f t="shared" ca="1" si="132"/>
        <v>32</v>
      </c>
      <c r="M1328">
        <v>872</v>
      </c>
      <c r="N1328">
        <v>34.31</v>
      </c>
    </row>
    <row r="1329" spans="1:14">
      <c r="A1329" s="54">
        <f>formulas!O1416</f>
        <v>0</v>
      </c>
      <c r="B1329" s="33">
        <f t="shared" ca="1" si="128"/>
        <v>32</v>
      </c>
      <c r="C1329">
        <f t="shared" si="129"/>
        <v>486</v>
      </c>
      <c r="D1329">
        <f t="shared" ca="1" si="127"/>
        <v>-3.3000000000000002E-2</v>
      </c>
      <c r="E1329">
        <f t="shared" ca="1" si="130"/>
        <v>0</v>
      </c>
      <c r="F1329">
        <f t="shared" ca="1" si="131"/>
        <v>31</v>
      </c>
      <c r="G1329">
        <f t="shared" ca="1" si="132"/>
        <v>32</v>
      </c>
      <c r="M1329">
        <v>873</v>
      </c>
      <c r="N1329">
        <v>34.354999999999997</v>
      </c>
    </row>
    <row r="1330" spans="1:14">
      <c r="A1330" s="54">
        <f>formulas!O1417</f>
        <v>0</v>
      </c>
      <c r="B1330" s="33">
        <f t="shared" ca="1" si="128"/>
        <v>32</v>
      </c>
      <c r="C1330">
        <f t="shared" si="129"/>
        <v>486</v>
      </c>
      <c r="D1330">
        <f t="shared" ca="1" si="127"/>
        <v>-3.3000000000000002E-2</v>
      </c>
      <c r="E1330">
        <f t="shared" ca="1" si="130"/>
        <v>0</v>
      </c>
      <c r="F1330">
        <f t="shared" ca="1" si="131"/>
        <v>31</v>
      </c>
      <c r="G1330">
        <f t="shared" ca="1" si="132"/>
        <v>32</v>
      </c>
      <c r="M1330">
        <v>874</v>
      </c>
      <c r="N1330">
        <v>34.4</v>
      </c>
    </row>
    <row r="1331" spans="1:14">
      <c r="A1331" s="54">
        <f>formulas!O1418</f>
        <v>0</v>
      </c>
      <c r="B1331" s="33">
        <f t="shared" ca="1" si="128"/>
        <v>32</v>
      </c>
      <c r="C1331">
        <f t="shared" si="129"/>
        <v>486</v>
      </c>
      <c r="D1331">
        <f t="shared" ca="1" si="127"/>
        <v>-3.3000000000000002E-2</v>
      </c>
      <c r="E1331">
        <f t="shared" ca="1" si="130"/>
        <v>0</v>
      </c>
      <c r="F1331">
        <f t="shared" ca="1" si="131"/>
        <v>31</v>
      </c>
      <c r="G1331">
        <f t="shared" ca="1" si="132"/>
        <v>32</v>
      </c>
      <c r="M1331">
        <v>875</v>
      </c>
      <c r="N1331">
        <v>34.445</v>
      </c>
    </row>
    <row r="1332" spans="1:14">
      <c r="A1332" s="54">
        <f>formulas!O1419</f>
        <v>0</v>
      </c>
      <c r="B1332" s="33">
        <f t="shared" ca="1" si="128"/>
        <v>32</v>
      </c>
      <c r="C1332">
        <f t="shared" si="129"/>
        <v>486</v>
      </c>
      <c r="D1332">
        <f t="shared" ca="1" si="127"/>
        <v>-3.3000000000000002E-2</v>
      </c>
      <c r="E1332">
        <f t="shared" ca="1" si="130"/>
        <v>0</v>
      </c>
      <c r="F1332">
        <f t="shared" ca="1" si="131"/>
        <v>31</v>
      </c>
      <c r="G1332">
        <f t="shared" ca="1" si="132"/>
        <v>32</v>
      </c>
      <c r="M1332">
        <v>876</v>
      </c>
      <c r="N1332">
        <v>34.488999999999997</v>
      </c>
    </row>
    <row r="1333" spans="1:14">
      <c r="A1333" s="54">
        <f>formulas!O1420</f>
        <v>0</v>
      </c>
      <c r="B1333" s="33">
        <f t="shared" ca="1" si="128"/>
        <v>32</v>
      </c>
      <c r="C1333">
        <f t="shared" si="129"/>
        <v>486</v>
      </c>
      <c r="D1333">
        <f t="shared" ca="1" si="127"/>
        <v>-3.3000000000000002E-2</v>
      </c>
      <c r="E1333">
        <f t="shared" ca="1" si="130"/>
        <v>0</v>
      </c>
      <c r="F1333">
        <f t="shared" ca="1" si="131"/>
        <v>31</v>
      </c>
      <c r="G1333">
        <f t="shared" ca="1" si="132"/>
        <v>32</v>
      </c>
      <c r="M1333">
        <v>877</v>
      </c>
      <c r="N1333">
        <v>34.533999999999999</v>
      </c>
    </row>
    <row r="1334" spans="1:14">
      <c r="A1334" s="54">
        <f>formulas!O1421</f>
        <v>0</v>
      </c>
      <c r="B1334" s="33">
        <f t="shared" ca="1" si="128"/>
        <v>32</v>
      </c>
      <c r="C1334">
        <f t="shared" si="129"/>
        <v>486</v>
      </c>
      <c r="D1334">
        <f t="shared" ca="1" si="127"/>
        <v>-3.3000000000000002E-2</v>
      </c>
      <c r="E1334">
        <f t="shared" ca="1" si="130"/>
        <v>0</v>
      </c>
      <c r="F1334">
        <f t="shared" ca="1" si="131"/>
        <v>31</v>
      </c>
      <c r="G1334">
        <f t="shared" ca="1" si="132"/>
        <v>32</v>
      </c>
      <c r="M1334">
        <v>878</v>
      </c>
      <c r="N1334">
        <v>34.579000000000001</v>
      </c>
    </row>
    <row r="1335" spans="1:14">
      <c r="A1335" s="54">
        <f>formulas!O1422</f>
        <v>0</v>
      </c>
      <c r="B1335" s="33">
        <f t="shared" ca="1" si="128"/>
        <v>32</v>
      </c>
      <c r="C1335">
        <f t="shared" si="129"/>
        <v>486</v>
      </c>
      <c r="D1335">
        <f t="shared" ca="1" si="127"/>
        <v>-3.3000000000000002E-2</v>
      </c>
      <c r="E1335">
        <f t="shared" ca="1" si="130"/>
        <v>0</v>
      </c>
      <c r="F1335">
        <f t="shared" ca="1" si="131"/>
        <v>31</v>
      </c>
      <c r="G1335">
        <f t="shared" ca="1" si="132"/>
        <v>32</v>
      </c>
      <c r="M1335">
        <v>879</v>
      </c>
      <c r="N1335">
        <v>34.624000000000002</v>
      </c>
    </row>
    <row r="1336" spans="1:14">
      <c r="A1336" s="54">
        <f>formulas!O1423</f>
        <v>0</v>
      </c>
      <c r="B1336" s="33">
        <f t="shared" ca="1" si="128"/>
        <v>32</v>
      </c>
      <c r="C1336">
        <f t="shared" si="129"/>
        <v>486</v>
      </c>
      <c r="D1336">
        <f t="shared" ca="1" si="127"/>
        <v>-3.3000000000000002E-2</v>
      </c>
      <c r="E1336">
        <f t="shared" ca="1" si="130"/>
        <v>0</v>
      </c>
      <c r="F1336">
        <f t="shared" ca="1" si="131"/>
        <v>31</v>
      </c>
      <c r="G1336">
        <f t="shared" ca="1" si="132"/>
        <v>32</v>
      </c>
      <c r="M1336">
        <v>880</v>
      </c>
      <c r="N1336">
        <v>34.668999999999997</v>
      </c>
    </row>
    <row r="1337" spans="1:14">
      <c r="A1337" s="54">
        <f>formulas!O1424</f>
        <v>0</v>
      </c>
      <c r="B1337" s="33">
        <f t="shared" ca="1" si="128"/>
        <v>32</v>
      </c>
      <c r="C1337">
        <f t="shared" si="129"/>
        <v>486</v>
      </c>
      <c r="D1337">
        <f t="shared" ca="1" si="127"/>
        <v>-3.3000000000000002E-2</v>
      </c>
      <c r="E1337">
        <f t="shared" ca="1" si="130"/>
        <v>0</v>
      </c>
      <c r="F1337">
        <f t="shared" ca="1" si="131"/>
        <v>31</v>
      </c>
      <c r="G1337">
        <f t="shared" ca="1" si="132"/>
        <v>32</v>
      </c>
      <c r="M1337">
        <v>881</v>
      </c>
      <c r="N1337">
        <v>34.713999999999999</v>
      </c>
    </row>
    <row r="1338" spans="1:14">
      <c r="A1338" s="54">
        <f>formulas!O1425</f>
        <v>0</v>
      </c>
      <c r="B1338" s="33">
        <f t="shared" ca="1" si="128"/>
        <v>32</v>
      </c>
      <c r="C1338">
        <f t="shared" si="129"/>
        <v>486</v>
      </c>
      <c r="D1338">
        <f t="shared" ca="1" si="127"/>
        <v>-3.3000000000000002E-2</v>
      </c>
      <c r="E1338">
        <f t="shared" ca="1" si="130"/>
        <v>0</v>
      </c>
      <c r="F1338">
        <f t="shared" ca="1" si="131"/>
        <v>31</v>
      </c>
      <c r="G1338">
        <f t="shared" ca="1" si="132"/>
        <v>32</v>
      </c>
      <c r="M1338">
        <v>882</v>
      </c>
      <c r="N1338">
        <v>34.759</v>
      </c>
    </row>
    <row r="1339" spans="1:14">
      <c r="A1339" s="54">
        <f>formulas!O1426</f>
        <v>0</v>
      </c>
      <c r="B1339" s="33">
        <f t="shared" ca="1" si="128"/>
        <v>32</v>
      </c>
      <c r="C1339">
        <f t="shared" si="129"/>
        <v>486</v>
      </c>
      <c r="D1339">
        <f t="shared" ca="1" si="127"/>
        <v>-3.3000000000000002E-2</v>
      </c>
      <c r="E1339">
        <f t="shared" ca="1" si="130"/>
        <v>0</v>
      </c>
      <c r="F1339">
        <f t="shared" ca="1" si="131"/>
        <v>31</v>
      </c>
      <c r="G1339">
        <f t="shared" ca="1" si="132"/>
        <v>32</v>
      </c>
      <c r="M1339">
        <v>883</v>
      </c>
      <c r="N1339">
        <v>34.804000000000002</v>
      </c>
    </row>
    <row r="1340" spans="1:14">
      <c r="A1340" s="54">
        <f>formulas!O1427</f>
        <v>0</v>
      </c>
      <c r="B1340" s="33">
        <f t="shared" ca="1" si="128"/>
        <v>32</v>
      </c>
      <c r="C1340">
        <f t="shared" si="129"/>
        <v>486</v>
      </c>
      <c r="D1340">
        <f t="shared" ca="1" si="127"/>
        <v>-3.3000000000000002E-2</v>
      </c>
      <c r="E1340">
        <f t="shared" ca="1" si="130"/>
        <v>0</v>
      </c>
      <c r="F1340">
        <f t="shared" ca="1" si="131"/>
        <v>31</v>
      </c>
      <c r="G1340">
        <f t="shared" ca="1" si="132"/>
        <v>32</v>
      </c>
      <c r="M1340">
        <v>884</v>
      </c>
      <c r="N1340">
        <v>34.848999999999997</v>
      </c>
    </row>
    <row r="1341" spans="1:14">
      <c r="A1341" s="54">
        <f>formulas!O1428</f>
        <v>0</v>
      </c>
      <c r="B1341" s="33">
        <f t="shared" ca="1" si="128"/>
        <v>32</v>
      </c>
      <c r="C1341">
        <f t="shared" si="129"/>
        <v>486</v>
      </c>
      <c r="D1341">
        <f t="shared" ca="1" si="127"/>
        <v>-3.3000000000000002E-2</v>
      </c>
      <c r="E1341">
        <f t="shared" ca="1" si="130"/>
        <v>0</v>
      </c>
      <c r="F1341">
        <f t="shared" ca="1" si="131"/>
        <v>31</v>
      </c>
      <c r="G1341">
        <f t="shared" ca="1" si="132"/>
        <v>32</v>
      </c>
      <c r="M1341">
        <v>885</v>
      </c>
      <c r="N1341">
        <v>34.893000000000001</v>
      </c>
    </row>
    <row r="1342" spans="1:14">
      <c r="A1342" s="54">
        <f>formulas!O1429</f>
        <v>0</v>
      </c>
      <c r="B1342" s="33">
        <f t="shared" ca="1" si="128"/>
        <v>32</v>
      </c>
      <c r="C1342">
        <f t="shared" si="129"/>
        <v>486</v>
      </c>
      <c r="D1342">
        <f t="shared" ca="1" si="127"/>
        <v>-3.3000000000000002E-2</v>
      </c>
      <c r="E1342">
        <f t="shared" ca="1" si="130"/>
        <v>0</v>
      </c>
      <c r="F1342">
        <f t="shared" ca="1" si="131"/>
        <v>31</v>
      </c>
      <c r="G1342">
        <f t="shared" ca="1" si="132"/>
        <v>32</v>
      </c>
      <c r="M1342">
        <v>886</v>
      </c>
      <c r="N1342">
        <v>34.938000000000002</v>
      </c>
    </row>
    <row r="1343" spans="1:14">
      <c r="A1343" s="54">
        <f>formulas!O1430</f>
        <v>0</v>
      </c>
      <c r="B1343" s="33">
        <f t="shared" ca="1" si="128"/>
        <v>32</v>
      </c>
      <c r="C1343">
        <f t="shared" si="129"/>
        <v>486</v>
      </c>
      <c r="D1343">
        <f t="shared" ca="1" si="127"/>
        <v>-3.3000000000000002E-2</v>
      </c>
      <c r="E1343">
        <f t="shared" ca="1" si="130"/>
        <v>0</v>
      </c>
      <c r="F1343">
        <f t="shared" ca="1" si="131"/>
        <v>31</v>
      </c>
      <c r="G1343">
        <f t="shared" ca="1" si="132"/>
        <v>32</v>
      </c>
      <c r="M1343">
        <v>887</v>
      </c>
      <c r="N1343">
        <v>34.982999999999997</v>
      </c>
    </row>
    <row r="1344" spans="1:14">
      <c r="A1344" s="54">
        <f>formulas!O1431</f>
        <v>0</v>
      </c>
      <c r="B1344" s="33">
        <f t="shared" ca="1" si="128"/>
        <v>32</v>
      </c>
      <c r="C1344">
        <f t="shared" si="129"/>
        <v>486</v>
      </c>
      <c r="D1344">
        <f t="shared" ca="1" si="127"/>
        <v>-3.3000000000000002E-2</v>
      </c>
      <c r="E1344">
        <f t="shared" ca="1" si="130"/>
        <v>0</v>
      </c>
      <c r="F1344">
        <f t="shared" ca="1" si="131"/>
        <v>31</v>
      </c>
      <c r="G1344">
        <f t="shared" ca="1" si="132"/>
        <v>32</v>
      </c>
      <c r="M1344">
        <v>888</v>
      </c>
      <c r="N1344">
        <v>35.027999999999999</v>
      </c>
    </row>
    <row r="1345" spans="1:14">
      <c r="A1345" s="54">
        <f>formulas!O1432</f>
        <v>0</v>
      </c>
      <c r="B1345" s="33">
        <f t="shared" ca="1" si="128"/>
        <v>32</v>
      </c>
      <c r="C1345">
        <f t="shared" si="129"/>
        <v>486</v>
      </c>
      <c r="D1345">
        <f t="shared" ca="1" si="127"/>
        <v>-3.3000000000000002E-2</v>
      </c>
      <c r="E1345">
        <f t="shared" ca="1" si="130"/>
        <v>0</v>
      </c>
      <c r="F1345">
        <f t="shared" ca="1" si="131"/>
        <v>31</v>
      </c>
      <c r="G1345">
        <f t="shared" ca="1" si="132"/>
        <v>32</v>
      </c>
      <c r="M1345">
        <v>889</v>
      </c>
      <c r="N1345">
        <v>35.073</v>
      </c>
    </row>
    <row r="1346" spans="1:14">
      <c r="A1346" s="54">
        <f>formulas!O1433</f>
        <v>0</v>
      </c>
      <c r="B1346" s="33">
        <f t="shared" ca="1" si="128"/>
        <v>32</v>
      </c>
      <c r="C1346">
        <f t="shared" si="129"/>
        <v>486</v>
      </c>
      <c r="D1346">
        <f t="shared" ca="1" si="127"/>
        <v>-3.3000000000000002E-2</v>
      </c>
      <c r="E1346">
        <f t="shared" ca="1" si="130"/>
        <v>0</v>
      </c>
      <c r="F1346">
        <f t="shared" ca="1" si="131"/>
        <v>31</v>
      </c>
      <c r="G1346">
        <f t="shared" ca="1" si="132"/>
        <v>32</v>
      </c>
      <c r="M1346">
        <v>890</v>
      </c>
      <c r="N1346">
        <v>35.118000000000002</v>
      </c>
    </row>
    <row r="1347" spans="1:14">
      <c r="A1347" s="54">
        <f>formulas!O1434</f>
        <v>0</v>
      </c>
      <c r="B1347" s="33">
        <f t="shared" ca="1" si="128"/>
        <v>32</v>
      </c>
      <c r="C1347">
        <f t="shared" si="129"/>
        <v>486</v>
      </c>
      <c r="D1347">
        <f t="shared" ref="D1347:D1410" ca="1" si="133">INDIRECT(ADDRESS(C1347+1,14))</f>
        <v>-3.3000000000000002E-2</v>
      </c>
      <c r="E1347">
        <f t="shared" ca="1" si="130"/>
        <v>0</v>
      </c>
      <c r="F1347">
        <f t="shared" ca="1" si="131"/>
        <v>31</v>
      </c>
      <c r="G1347">
        <f t="shared" ca="1" si="132"/>
        <v>32</v>
      </c>
      <c r="M1347">
        <v>891</v>
      </c>
      <c r="N1347">
        <v>35.162999999999997</v>
      </c>
    </row>
    <row r="1348" spans="1:14">
      <c r="A1348" s="54">
        <f>formulas!O1435</f>
        <v>0</v>
      </c>
      <c r="B1348" s="33">
        <f t="shared" ca="1" si="128"/>
        <v>32</v>
      </c>
      <c r="C1348">
        <f t="shared" si="129"/>
        <v>486</v>
      </c>
      <c r="D1348">
        <f t="shared" ca="1" si="133"/>
        <v>-3.3000000000000002E-2</v>
      </c>
      <c r="E1348">
        <f t="shared" ca="1" si="130"/>
        <v>0</v>
      </c>
      <c r="F1348">
        <f t="shared" ca="1" si="131"/>
        <v>31</v>
      </c>
      <c r="G1348">
        <f t="shared" ca="1" si="132"/>
        <v>32</v>
      </c>
      <c r="M1348">
        <v>892</v>
      </c>
      <c r="N1348">
        <v>35.207999999999998</v>
      </c>
    </row>
    <row r="1349" spans="1:14">
      <c r="A1349" s="54">
        <f>formulas!O1436</f>
        <v>0</v>
      </c>
      <c r="B1349" s="33">
        <f t="shared" ca="1" si="128"/>
        <v>32</v>
      </c>
      <c r="C1349">
        <f t="shared" si="129"/>
        <v>486</v>
      </c>
      <c r="D1349">
        <f t="shared" ca="1" si="133"/>
        <v>-3.3000000000000002E-2</v>
      </c>
      <c r="E1349">
        <f t="shared" ca="1" si="130"/>
        <v>0</v>
      </c>
      <c r="F1349">
        <f t="shared" ca="1" si="131"/>
        <v>31</v>
      </c>
      <c r="G1349">
        <f t="shared" ca="1" si="132"/>
        <v>32</v>
      </c>
      <c r="M1349">
        <v>893</v>
      </c>
      <c r="N1349">
        <v>35.253</v>
      </c>
    </row>
    <row r="1350" spans="1:14">
      <c r="A1350" s="54">
        <f>formulas!O1437</f>
        <v>0</v>
      </c>
      <c r="B1350" s="33">
        <f t="shared" ca="1" si="128"/>
        <v>32</v>
      </c>
      <c r="C1350">
        <f t="shared" si="129"/>
        <v>486</v>
      </c>
      <c r="D1350">
        <f t="shared" ca="1" si="133"/>
        <v>-3.3000000000000002E-2</v>
      </c>
      <c r="E1350">
        <f t="shared" ca="1" si="130"/>
        <v>0</v>
      </c>
      <c r="F1350">
        <f t="shared" ca="1" si="131"/>
        <v>31</v>
      </c>
      <c r="G1350">
        <f t="shared" ca="1" si="132"/>
        <v>32</v>
      </c>
      <c r="M1350">
        <v>894</v>
      </c>
      <c r="N1350">
        <v>35.298000000000002</v>
      </c>
    </row>
    <row r="1351" spans="1:14">
      <c r="A1351" s="54">
        <f>formulas!O1438</f>
        <v>0</v>
      </c>
      <c r="B1351" s="33">
        <f t="shared" ca="1" si="128"/>
        <v>32</v>
      </c>
      <c r="C1351">
        <f t="shared" si="129"/>
        <v>486</v>
      </c>
      <c r="D1351">
        <f t="shared" ca="1" si="133"/>
        <v>-3.3000000000000002E-2</v>
      </c>
      <c r="E1351">
        <f t="shared" ca="1" si="130"/>
        <v>0</v>
      </c>
      <c r="F1351">
        <f t="shared" ca="1" si="131"/>
        <v>31</v>
      </c>
      <c r="G1351">
        <f t="shared" ca="1" si="132"/>
        <v>32</v>
      </c>
      <c r="M1351">
        <v>895</v>
      </c>
      <c r="N1351">
        <v>35.343000000000004</v>
      </c>
    </row>
    <row r="1352" spans="1:14">
      <c r="A1352" s="54">
        <f>formulas!O1439</f>
        <v>0</v>
      </c>
      <c r="B1352" s="33">
        <f t="shared" ca="1" si="128"/>
        <v>32</v>
      </c>
      <c r="C1352">
        <f t="shared" si="129"/>
        <v>486</v>
      </c>
      <c r="D1352">
        <f t="shared" ca="1" si="133"/>
        <v>-3.3000000000000002E-2</v>
      </c>
      <c r="E1352">
        <f t="shared" ca="1" si="130"/>
        <v>0</v>
      </c>
      <c r="F1352">
        <f t="shared" ca="1" si="131"/>
        <v>31</v>
      </c>
      <c r="G1352">
        <f t="shared" ca="1" si="132"/>
        <v>32</v>
      </c>
      <c r="M1352">
        <v>896</v>
      </c>
      <c r="N1352">
        <v>35.387</v>
      </c>
    </row>
    <row r="1353" spans="1:14">
      <c r="A1353" s="54">
        <f>formulas!O1440</f>
        <v>0</v>
      </c>
      <c r="B1353" s="33">
        <f t="shared" ca="1" si="128"/>
        <v>32</v>
      </c>
      <c r="C1353">
        <f t="shared" si="129"/>
        <v>486</v>
      </c>
      <c r="D1353">
        <f t="shared" ca="1" si="133"/>
        <v>-3.3000000000000002E-2</v>
      </c>
      <c r="E1353">
        <f t="shared" ca="1" si="130"/>
        <v>0</v>
      </c>
      <c r="F1353">
        <f t="shared" ca="1" si="131"/>
        <v>31</v>
      </c>
      <c r="G1353">
        <f t="shared" ca="1" si="132"/>
        <v>32</v>
      </c>
      <c r="M1353">
        <v>897</v>
      </c>
      <c r="N1353">
        <v>35.432000000000002</v>
      </c>
    </row>
    <row r="1354" spans="1:14">
      <c r="A1354" s="54">
        <f>formulas!O1441</f>
        <v>0</v>
      </c>
      <c r="B1354" s="33">
        <f t="shared" ca="1" si="128"/>
        <v>32</v>
      </c>
      <c r="C1354">
        <f t="shared" si="129"/>
        <v>486</v>
      </c>
      <c r="D1354">
        <f t="shared" ca="1" si="133"/>
        <v>-3.3000000000000002E-2</v>
      </c>
      <c r="E1354">
        <f t="shared" ca="1" si="130"/>
        <v>0</v>
      </c>
      <c r="F1354">
        <f t="shared" ca="1" si="131"/>
        <v>31</v>
      </c>
      <c r="G1354">
        <f t="shared" ca="1" si="132"/>
        <v>32</v>
      </c>
      <c r="M1354">
        <v>898</v>
      </c>
      <c r="N1354">
        <v>35.476999999999997</v>
      </c>
    </row>
    <row r="1355" spans="1:14">
      <c r="A1355" s="54">
        <f>formulas!O1442</f>
        <v>0</v>
      </c>
      <c r="B1355" s="33">
        <f t="shared" ca="1" si="128"/>
        <v>32</v>
      </c>
      <c r="C1355">
        <f t="shared" si="129"/>
        <v>486</v>
      </c>
      <c r="D1355">
        <f t="shared" ca="1" si="133"/>
        <v>-3.3000000000000002E-2</v>
      </c>
      <c r="E1355">
        <f t="shared" ca="1" si="130"/>
        <v>0</v>
      </c>
      <c r="F1355">
        <f t="shared" ca="1" si="131"/>
        <v>31</v>
      </c>
      <c r="G1355">
        <f t="shared" ca="1" si="132"/>
        <v>32</v>
      </c>
      <c r="M1355">
        <v>899</v>
      </c>
      <c r="N1355">
        <v>35.521999999999998</v>
      </c>
    </row>
    <row r="1356" spans="1:14">
      <c r="A1356" s="54">
        <f>formulas!O1443</f>
        <v>0</v>
      </c>
      <c r="B1356" s="33">
        <f t="shared" ca="1" si="128"/>
        <v>32</v>
      </c>
      <c r="C1356">
        <f t="shared" si="129"/>
        <v>486</v>
      </c>
      <c r="D1356">
        <f t="shared" ca="1" si="133"/>
        <v>-3.3000000000000002E-2</v>
      </c>
      <c r="E1356">
        <f t="shared" ca="1" si="130"/>
        <v>0</v>
      </c>
      <c r="F1356">
        <f t="shared" ca="1" si="131"/>
        <v>31</v>
      </c>
      <c r="G1356">
        <f t="shared" ca="1" si="132"/>
        <v>32</v>
      </c>
      <c r="M1356">
        <v>900</v>
      </c>
      <c r="N1356">
        <v>35.567</v>
      </c>
    </row>
    <row r="1357" spans="1:14">
      <c r="A1357" s="54">
        <f>formulas!O1444</f>
        <v>0</v>
      </c>
      <c r="B1357" s="33">
        <f t="shared" ca="1" si="128"/>
        <v>32</v>
      </c>
      <c r="C1357">
        <f t="shared" si="129"/>
        <v>486</v>
      </c>
      <c r="D1357">
        <f t="shared" ca="1" si="133"/>
        <v>-3.3000000000000002E-2</v>
      </c>
      <c r="E1357">
        <f t="shared" ca="1" si="130"/>
        <v>0</v>
      </c>
      <c r="F1357">
        <f t="shared" ca="1" si="131"/>
        <v>31</v>
      </c>
      <c r="G1357">
        <f t="shared" ca="1" si="132"/>
        <v>32</v>
      </c>
      <c r="M1357">
        <v>901</v>
      </c>
      <c r="N1357">
        <v>35.612000000000002</v>
      </c>
    </row>
    <row r="1358" spans="1:14">
      <c r="A1358" s="54">
        <f>formulas!O1445</f>
        <v>0</v>
      </c>
      <c r="B1358" s="33">
        <f t="shared" ca="1" si="128"/>
        <v>32</v>
      </c>
      <c r="C1358">
        <f t="shared" si="129"/>
        <v>486</v>
      </c>
      <c r="D1358">
        <f t="shared" ca="1" si="133"/>
        <v>-3.3000000000000002E-2</v>
      </c>
      <c r="E1358">
        <f t="shared" ca="1" si="130"/>
        <v>0</v>
      </c>
      <c r="F1358">
        <f t="shared" ca="1" si="131"/>
        <v>31</v>
      </c>
      <c r="G1358">
        <f t="shared" ca="1" si="132"/>
        <v>32</v>
      </c>
      <c r="M1358">
        <v>902</v>
      </c>
      <c r="N1358">
        <v>35.656999999999996</v>
      </c>
    </row>
    <row r="1359" spans="1:14">
      <c r="A1359" s="54">
        <f>formulas!O1446</f>
        <v>0</v>
      </c>
      <c r="B1359" s="33">
        <f t="shared" ca="1" si="128"/>
        <v>32</v>
      </c>
      <c r="C1359">
        <f t="shared" si="129"/>
        <v>486</v>
      </c>
      <c r="D1359">
        <f t="shared" ca="1" si="133"/>
        <v>-3.3000000000000002E-2</v>
      </c>
      <c r="E1359">
        <f t="shared" ca="1" si="130"/>
        <v>0</v>
      </c>
      <c r="F1359">
        <f t="shared" ca="1" si="131"/>
        <v>31</v>
      </c>
      <c r="G1359">
        <f t="shared" ca="1" si="132"/>
        <v>32</v>
      </c>
      <c r="M1359">
        <v>903</v>
      </c>
      <c r="N1359">
        <v>35.701999999999998</v>
      </c>
    </row>
    <row r="1360" spans="1:14">
      <c r="A1360" s="54">
        <f>formulas!O1447</f>
        <v>0</v>
      </c>
      <c r="B1360" s="33">
        <f t="shared" ca="1" si="128"/>
        <v>32</v>
      </c>
      <c r="C1360">
        <f t="shared" si="129"/>
        <v>486</v>
      </c>
      <c r="D1360">
        <f t="shared" ca="1" si="133"/>
        <v>-3.3000000000000002E-2</v>
      </c>
      <c r="E1360">
        <f t="shared" ca="1" si="130"/>
        <v>0</v>
      </c>
      <c r="F1360">
        <f t="shared" ca="1" si="131"/>
        <v>31</v>
      </c>
      <c r="G1360">
        <f t="shared" ca="1" si="132"/>
        <v>32</v>
      </c>
      <c r="M1360">
        <v>904</v>
      </c>
      <c r="N1360">
        <v>35.747</v>
      </c>
    </row>
    <row r="1361" spans="1:14">
      <c r="A1361" s="54">
        <f>formulas!O1448</f>
        <v>0</v>
      </c>
      <c r="B1361" s="33">
        <f t="shared" ca="1" si="128"/>
        <v>32</v>
      </c>
      <c r="C1361">
        <f t="shared" si="129"/>
        <v>486</v>
      </c>
      <c r="D1361">
        <f t="shared" ca="1" si="133"/>
        <v>-3.3000000000000002E-2</v>
      </c>
      <c r="E1361">
        <f t="shared" ca="1" si="130"/>
        <v>0</v>
      </c>
      <c r="F1361">
        <f t="shared" ca="1" si="131"/>
        <v>31</v>
      </c>
      <c r="G1361">
        <f t="shared" ca="1" si="132"/>
        <v>32</v>
      </c>
      <c r="M1361">
        <v>905</v>
      </c>
      <c r="N1361">
        <v>35.792000000000002</v>
      </c>
    </row>
    <row r="1362" spans="1:14">
      <c r="A1362" s="54">
        <f>formulas!O1449</f>
        <v>0</v>
      </c>
      <c r="B1362" s="33">
        <f t="shared" ref="B1362:B1425" ca="1" si="134">(A1362-D1362)/(E1362-D1362)*(G1362-F1362)+F1362</f>
        <v>32</v>
      </c>
      <c r="C1362">
        <f t="shared" ref="C1362:C1425" si="135">COUNTIF($N$2:$N$25400,"&lt;"&amp;A1362)</f>
        <v>486</v>
      </c>
      <c r="D1362">
        <f t="shared" ca="1" si="133"/>
        <v>-3.3000000000000002E-2</v>
      </c>
      <c r="E1362">
        <f t="shared" ref="E1362:E1425" ca="1" si="136">INDIRECT(ADDRESS(C1362+2,14))</f>
        <v>0</v>
      </c>
      <c r="F1362">
        <f t="shared" ref="F1362:F1425" ca="1" si="137">INDIRECT(ADDRESS(C1362+1,13))</f>
        <v>31</v>
      </c>
      <c r="G1362">
        <f t="shared" ref="G1362:G1425" ca="1" si="138">INDIRECT(ADDRESS(C1362+2,13))</f>
        <v>32</v>
      </c>
      <c r="M1362">
        <v>906</v>
      </c>
      <c r="N1362">
        <v>35.837000000000003</v>
      </c>
    </row>
    <row r="1363" spans="1:14">
      <c r="A1363" s="54">
        <f>formulas!O1450</f>
        <v>0</v>
      </c>
      <c r="B1363" s="33">
        <f t="shared" ca="1" si="134"/>
        <v>32</v>
      </c>
      <c r="C1363">
        <f t="shared" si="135"/>
        <v>486</v>
      </c>
      <c r="D1363">
        <f t="shared" ca="1" si="133"/>
        <v>-3.3000000000000002E-2</v>
      </c>
      <c r="E1363">
        <f t="shared" ca="1" si="136"/>
        <v>0</v>
      </c>
      <c r="F1363">
        <f t="shared" ca="1" si="137"/>
        <v>31</v>
      </c>
      <c r="G1363">
        <f t="shared" ca="1" si="138"/>
        <v>32</v>
      </c>
      <c r="M1363">
        <v>907</v>
      </c>
      <c r="N1363">
        <v>35.881999999999998</v>
      </c>
    </row>
    <row r="1364" spans="1:14">
      <c r="A1364" s="54">
        <f>formulas!O1451</f>
        <v>0</v>
      </c>
      <c r="B1364" s="33">
        <f t="shared" ca="1" si="134"/>
        <v>32</v>
      </c>
      <c r="C1364">
        <f t="shared" si="135"/>
        <v>486</v>
      </c>
      <c r="D1364">
        <f t="shared" ca="1" si="133"/>
        <v>-3.3000000000000002E-2</v>
      </c>
      <c r="E1364">
        <f t="shared" ca="1" si="136"/>
        <v>0</v>
      </c>
      <c r="F1364">
        <f t="shared" ca="1" si="137"/>
        <v>31</v>
      </c>
      <c r="G1364">
        <f t="shared" ca="1" si="138"/>
        <v>32</v>
      </c>
      <c r="M1364">
        <v>908</v>
      </c>
      <c r="N1364">
        <v>35.927</v>
      </c>
    </row>
    <row r="1365" spans="1:14">
      <c r="A1365" s="54">
        <f>formulas!O1452</f>
        <v>0</v>
      </c>
      <c r="B1365" s="33">
        <f t="shared" ca="1" si="134"/>
        <v>32</v>
      </c>
      <c r="C1365">
        <f t="shared" si="135"/>
        <v>486</v>
      </c>
      <c r="D1365">
        <f t="shared" ca="1" si="133"/>
        <v>-3.3000000000000002E-2</v>
      </c>
      <c r="E1365">
        <f t="shared" ca="1" si="136"/>
        <v>0</v>
      </c>
      <c r="F1365">
        <f t="shared" ca="1" si="137"/>
        <v>31</v>
      </c>
      <c r="G1365">
        <f t="shared" ca="1" si="138"/>
        <v>32</v>
      </c>
      <c r="M1365">
        <v>909</v>
      </c>
      <c r="N1365">
        <v>35.972000000000001</v>
      </c>
    </row>
    <row r="1366" spans="1:14">
      <c r="A1366" s="54">
        <f>formulas!O1453</f>
        <v>0</v>
      </c>
      <c r="B1366" s="33">
        <f t="shared" ca="1" si="134"/>
        <v>32</v>
      </c>
      <c r="C1366">
        <f t="shared" si="135"/>
        <v>486</v>
      </c>
      <c r="D1366">
        <f t="shared" ca="1" si="133"/>
        <v>-3.3000000000000002E-2</v>
      </c>
      <c r="E1366">
        <f t="shared" ca="1" si="136"/>
        <v>0</v>
      </c>
      <c r="F1366">
        <f t="shared" ca="1" si="137"/>
        <v>31</v>
      </c>
      <c r="G1366">
        <f t="shared" ca="1" si="138"/>
        <v>32</v>
      </c>
      <c r="M1366">
        <v>910</v>
      </c>
      <c r="N1366">
        <v>36.015999999999998</v>
      </c>
    </row>
    <row r="1367" spans="1:14">
      <c r="A1367" s="54">
        <f>formulas!O1454</f>
        <v>0</v>
      </c>
      <c r="B1367" s="33">
        <f t="shared" ca="1" si="134"/>
        <v>32</v>
      </c>
      <c r="C1367">
        <f t="shared" si="135"/>
        <v>486</v>
      </c>
      <c r="D1367">
        <f t="shared" ca="1" si="133"/>
        <v>-3.3000000000000002E-2</v>
      </c>
      <c r="E1367">
        <f t="shared" ca="1" si="136"/>
        <v>0</v>
      </c>
      <c r="F1367">
        <f t="shared" ca="1" si="137"/>
        <v>31</v>
      </c>
      <c r="G1367">
        <f t="shared" ca="1" si="138"/>
        <v>32</v>
      </c>
      <c r="M1367">
        <v>911</v>
      </c>
      <c r="N1367">
        <v>36.061</v>
      </c>
    </row>
    <row r="1368" spans="1:14">
      <c r="A1368" s="54">
        <f>formulas!O1455</f>
        <v>0</v>
      </c>
      <c r="B1368" s="33">
        <f t="shared" ca="1" si="134"/>
        <v>32</v>
      </c>
      <c r="C1368">
        <f t="shared" si="135"/>
        <v>486</v>
      </c>
      <c r="D1368">
        <f t="shared" ca="1" si="133"/>
        <v>-3.3000000000000002E-2</v>
      </c>
      <c r="E1368">
        <f t="shared" ca="1" si="136"/>
        <v>0</v>
      </c>
      <c r="F1368">
        <f t="shared" ca="1" si="137"/>
        <v>31</v>
      </c>
      <c r="G1368">
        <f t="shared" ca="1" si="138"/>
        <v>32</v>
      </c>
      <c r="M1368">
        <v>912</v>
      </c>
      <c r="N1368">
        <v>36.106000000000002</v>
      </c>
    </row>
    <row r="1369" spans="1:14">
      <c r="A1369" s="54">
        <f>formulas!O1456</f>
        <v>0</v>
      </c>
      <c r="B1369" s="33">
        <f t="shared" ca="1" si="134"/>
        <v>32</v>
      </c>
      <c r="C1369">
        <f t="shared" si="135"/>
        <v>486</v>
      </c>
      <c r="D1369">
        <f t="shared" ca="1" si="133"/>
        <v>-3.3000000000000002E-2</v>
      </c>
      <c r="E1369">
        <f t="shared" ca="1" si="136"/>
        <v>0</v>
      </c>
      <c r="F1369">
        <f t="shared" ca="1" si="137"/>
        <v>31</v>
      </c>
      <c r="G1369">
        <f t="shared" ca="1" si="138"/>
        <v>32</v>
      </c>
      <c r="M1369">
        <v>913</v>
      </c>
      <c r="N1369">
        <v>36.151000000000003</v>
      </c>
    </row>
    <row r="1370" spans="1:14">
      <c r="A1370" s="54">
        <f>formulas!O1457</f>
        <v>0</v>
      </c>
      <c r="B1370" s="33">
        <f t="shared" ca="1" si="134"/>
        <v>32</v>
      </c>
      <c r="C1370">
        <f t="shared" si="135"/>
        <v>486</v>
      </c>
      <c r="D1370">
        <f t="shared" ca="1" si="133"/>
        <v>-3.3000000000000002E-2</v>
      </c>
      <c r="E1370">
        <f t="shared" ca="1" si="136"/>
        <v>0</v>
      </c>
      <c r="F1370">
        <f t="shared" ca="1" si="137"/>
        <v>31</v>
      </c>
      <c r="G1370">
        <f t="shared" ca="1" si="138"/>
        <v>32</v>
      </c>
      <c r="M1370">
        <v>914</v>
      </c>
      <c r="N1370">
        <v>36.195999999999998</v>
      </c>
    </row>
    <row r="1371" spans="1:14">
      <c r="A1371" s="54">
        <f>formulas!O1458</f>
        <v>0</v>
      </c>
      <c r="B1371" s="33">
        <f t="shared" ca="1" si="134"/>
        <v>32</v>
      </c>
      <c r="C1371">
        <f t="shared" si="135"/>
        <v>486</v>
      </c>
      <c r="D1371">
        <f t="shared" ca="1" si="133"/>
        <v>-3.3000000000000002E-2</v>
      </c>
      <c r="E1371">
        <f t="shared" ca="1" si="136"/>
        <v>0</v>
      </c>
      <c r="F1371">
        <f t="shared" ca="1" si="137"/>
        <v>31</v>
      </c>
      <c r="G1371">
        <f t="shared" ca="1" si="138"/>
        <v>32</v>
      </c>
      <c r="M1371">
        <v>915</v>
      </c>
      <c r="N1371">
        <v>36.241</v>
      </c>
    </row>
    <row r="1372" spans="1:14">
      <c r="A1372" s="54">
        <f>formulas!O1459</f>
        <v>0</v>
      </c>
      <c r="B1372" s="33">
        <f t="shared" ca="1" si="134"/>
        <v>32</v>
      </c>
      <c r="C1372">
        <f t="shared" si="135"/>
        <v>486</v>
      </c>
      <c r="D1372">
        <f t="shared" ca="1" si="133"/>
        <v>-3.3000000000000002E-2</v>
      </c>
      <c r="E1372">
        <f t="shared" ca="1" si="136"/>
        <v>0</v>
      </c>
      <c r="F1372">
        <f t="shared" ca="1" si="137"/>
        <v>31</v>
      </c>
      <c r="G1372">
        <f t="shared" ca="1" si="138"/>
        <v>32</v>
      </c>
      <c r="M1372">
        <v>916</v>
      </c>
      <c r="N1372">
        <v>36.286000000000001</v>
      </c>
    </row>
    <row r="1373" spans="1:14">
      <c r="A1373" s="54">
        <f>formulas!O1460</f>
        <v>0</v>
      </c>
      <c r="B1373" s="33">
        <f t="shared" ca="1" si="134"/>
        <v>32</v>
      </c>
      <c r="C1373">
        <f t="shared" si="135"/>
        <v>486</v>
      </c>
      <c r="D1373">
        <f t="shared" ca="1" si="133"/>
        <v>-3.3000000000000002E-2</v>
      </c>
      <c r="E1373">
        <f t="shared" ca="1" si="136"/>
        <v>0</v>
      </c>
      <c r="F1373">
        <f t="shared" ca="1" si="137"/>
        <v>31</v>
      </c>
      <c r="G1373">
        <f t="shared" ca="1" si="138"/>
        <v>32</v>
      </c>
      <c r="M1373">
        <v>917</v>
      </c>
      <c r="N1373">
        <v>36.331000000000003</v>
      </c>
    </row>
    <row r="1374" spans="1:14">
      <c r="A1374" s="54">
        <f>formulas!O1461</f>
        <v>0</v>
      </c>
      <c r="B1374" s="33">
        <f t="shared" ca="1" si="134"/>
        <v>32</v>
      </c>
      <c r="C1374">
        <f t="shared" si="135"/>
        <v>486</v>
      </c>
      <c r="D1374">
        <f t="shared" ca="1" si="133"/>
        <v>-3.3000000000000002E-2</v>
      </c>
      <c r="E1374">
        <f t="shared" ca="1" si="136"/>
        <v>0</v>
      </c>
      <c r="F1374">
        <f t="shared" ca="1" si="137"/>
        <v>31</v>
      </c>
      <c r="G1374">
        <f t="shared" ca="1" si="138"/>
        <v>32</v>
      </c>
      <c r="M1374">
        <v>918</v>
      </c>
      <c r="N1374">
        <v>36.375999999999998</v>
      </c>
    </row>
    <row r="1375" spans="1:14">
      <c r="A1375" s="54">
        <f>formulas!O1462</f>
        <v>0</v>
      </c>
      <c r="B1375" s="33">
        <f t="shared" ca="1" si="134"/>
        <v>32</v>
      </c>
      <c r="C1375">
        <f t="shared" si="135"/>
        <v>486</v>
      </c>
      <c r="D1375">
        <f t="shared" ca="1" si="133"/>
        <v>-3.3000000000000002E-2</v>
      </c>
      <c r="E1375">
        <f t="shared" ca="1" si="136"/>
        <v>0</v>
      </c>
      <c r="F1375">
        <f t="shared" ca="1" si="137"/>
        <v>31</v>
      </c>
      <c r="G1375">
        <f t="shared" ca="1" si="138"/>
        <v>32</v>
      </c>
      <c r="M1375">
        <v>919</v>
      </c>
      <c r="N1375">
        <v>36.420999999999999</v>
      </c>
    </row>
    <row r="1376" spans="1:14">
      <c r="A1376" s="54">
        <f>formulas!O1463</f>
        <v>0</v>
      </c>
      <c r="B1376" s="33">
        <f t="shared" ca="1" si="134"/>
        <v>32</v>
      </c>
      <c r="C1376">
        <f t="shared" si="135"/>
        <v>486</v>
      </c>
      <c r="D1376">
        <f t="shared" ca="1" si="133"/>
        <v>-3.3000000000000002E-2</v>
      </c>
      <c r="E1376">
        <f t="shared" ca="1" si="136"/>
        <v>0</v>
      </c>
      <c r="F1376">
        <f t="shared" ca="1" si="137"/>
        <v>31</v>
      </c>
      <c r="G1376">
        <f t="shared" ca="1" si="138"/>
        <v>32</v>
      </c>
      <c r="M1376">
        <v>920</v>
      </c>
      <c r="N1376">
        <v>36.466000000000001</v>
      </c>
    </row>
    <row r="1377" spans="1:14">
      <c r="A1377" s="54">
        <f>formulas!O1464</f>
        <v>0</v>
      </c>
      <c r="B1377" s="33">
        <f t="shared" ca="1" si="134"/>
        <v>32</v>
      </c>
      <c r="C1377">
        <f t="shared" si="135"/>
        <v>486</v>
      </c>
      <c r="D1377">
        <f t="shared" ca="1" si="133"/>
        <v>-3.3000000000000002E-2</v>
      </c>
      <c r="E1377">
        <f t="shared" ca="1" si="136"/>
        <v>0</v>
      </c>
      <c r="F1377">
        <f t="shared" ca="1" si="137"/>
        <v>31</v>
      </c>
      <c r="G1377">
        <f t="shared" ca="1" si="138"/>
        <v>32</v>
      </c>
      <c r="M1377">
        <v>921</v>
      </c>
      <c r="N1377">
        <v>36.511000000000003</v>
      </c>
    </row>
    <row r="1378" spans="1:14">
      <c r="A1378" s="54">
        <f>formulas!O1465</f>
        <v>0</v>
      </c>
      <c r="B1378" s="33">
        <f t="shared" ca="1" si="134"/>
        <v>32</v>
      </c>
      <c r="C1378">
        <f t="shared" si="135"/>
        <v>486</v>
      </c>
      <c r="D1378">
        <f t="shared" ca="1" si="133"/>
        <v>-3.3000000000000002E-2</v>
      </c>
      <c r="E1378">
        <f t="shared" ca="1" si="136"/>
        <v>0</v>
      </c>
      <c r="F1378">
        <f t="shared" ca="1" si="137"/>
        <v>31</v>
      </c>
      <c r="G1378">
        <f t="shared" ca="1" si="138"/>
        <v>32</v>
      </c>
      <c r="M1378">
        <v>922</v>
      </c>
      <c r="N1378">
        <v>36.555999999999997</v>
      </c>
    </row>
    <row r="1379" spans="1:14">
      <c r="A1379" s="54">
        <f>formulas!O1466</f>
        <v>0</v>
      </c>
      <c r="B1379" s="33">
        <f t="shared" ca="1" si="134"/>
        <v>32</v>
      </c>
      <c r="C1379">
        <f t="shared" si="135"/>
        <v>486</v>
      </c>
      <c r="D1379">
        <f t="shared" ca="1" si="133"/>
        <v>-3.3000000000000002E-2</v>
      </c>
      <c r="E1379">
        <f t="shared" ca="1" si="136"/>
        <v>0</v>
      </c>
      <c r="F1379">
        <f t="shared" ca="1" si="137"/>
        <v>31</v>
      </c>
      <c r="G1379">
        <f t="shared" ca="1" si="138"/>
        <v>32</v>
      </c>
      <c r="M1379">
        <v>923</v>
      </c>
      <c r="N1379">
        <v>36.600999999999999</v>
      </c>
    </row>
    <row r="1380" spans="1:14">
      <c r="A1380" s="54">
        <f>formulas!O1467</f>
        <v>0</v>
      </c>
      <c r="B1380" s="33">
        <f t="shared" ca="1" si="134"/>
        <v>32</v>
      </c>
      <c r="C1380">
        <f t="shared" si="135"/>
        <v>486</v>
      </c>
      <c r="D1380">
        <f t="shared" ca="1" si="133"/>
        <v>-3.3000000000000002E-2</v>
      </c>
      <c r="E1380">
        <f t="shared" ca="1" si="136"/>
        <v>0</v>
      </c>
      <c r="F1380">
        <f t="shared" ca="1" si="137"/>
        <v>31</v>
      </c>
      <c r="G1380">
        <f t="shared" ca="1" si="138"/>
        <v>32</v>
      </c>
      <c r="M1380">
        <v>924</v>
      </c>
      <c r="N1380">
        <v>36.646000000000001</v>
      </c>
    </row>
    <row r="1381" spans="1:14">
      <c r="A1381" s="54">
        <f>formulas!O1468</f>
        <v>0</v>
      </c>
      <c r="B1381" s="33">
        <f t="shared" ca="1" si="134"/>
        <v>32</v>
      </c>
      <c r="C1381">
        <f t="shared" si="135"/>
        <v>486</v>
      </c>
      <c r="D1381">
        <f t="shared" ca="1" si="133"/>
        <v>-3.3000000000000002E-2</v>
      </c>
      <c r="E1381">
        <f t="shared" ca="1" si="136"/>
        <v>0</v>
      </c>
      <c r="F1381">
        <f t="shared" ca="1" si="137"/>
        <v>31</v>
      </c>
      <c r="G1381">
        <f t="shared" ca="1" si="138"/>
        <v>32</v>
      </c>
      <c r="M1381">
        <v>925</v>
      </c>
      <c r="N1381">
        <v>36.691000000000003</v>
      </c>
    </row>
    <row r="1382" spans="1:14">
      <c r="A1382" s="54">
        <f>formulas!O1469</f>
        <v>0</v>
      </c>
      <c r="B1382" s="33">
        <f t="shared" ca="1" si="134"/>
        <v>32</v>
      </c>
      <c r="C1382">
        <f t="shared" si="135"/>
        <v>486</v>
      </c>
      <c r="D1382">
        <f t="shared" ca="1" si="133"/>
        <v>-3.3000000000000002E-2</v>
      </c>
      <c r="E1382">
        <f t="shared" ca="1" si="136"/>
        <v>0</v>
      </c>
      <c r="F1382">
        <f t="shared" ca="1" si="137"/>
        <v>31</v>
      </c>
      <c r="G1382">
        <f t="shared" ca="1" si="138"/>
        <v>32</v>
      </c>
      <c r="M1382">
        <v>926</v>
      </c>
      <c r="N1382">
        <v>36.735999999999997</v>
      </c>
    </row>
    <row r="1383" spans="1:14">
      <c r="A1383" s="54">
        <f>formulas!O1470</f>
        <v>0</v>
      </c>
      <c r="B1383" s="33">
        <f t="shared" ca="1" si="134"/>
        <v>32</v>
      </c>
      <c r="C1383">
        <f t="shared" si="135"/>
        <v>486</v>
      </c>
      <c r="D1383">
        <f t="shared" ca="1" si="133"/>
        <v>-3.3000000000000002E-2</v>
      </c>
      <c r="E1383">
        <f t="shared" ca="1" si="136"/>
        <v>0</v>
      </c>
      <c r="F1383">
        <f t="shared" ca="1" si="137"/>
        <v>31</v>
      </c>
      <c r="G1383">
        <f t="shared" ca="1" si="138"/>
        <v>32</v>
      </c>
      <c r="M1383">
        <v>927</v>
      </c>
      <c r="N1383">
        <v>36.780999999999999</v>
      </c>
    </row>
    <row r="1384" spans="1:14">
      <c r="A1384" s="54">
        <f>formulas!O1471</f>
        <v>0</v>
      </c>
      <c r="B1384" s="33">
        <f t="shared" ca="1" si="134"/>
        <v>32</v>
      </c>
      <c r="C1384">
        <f t="shared" si="135"/>
        <v>486</v>
      </c>
      <c r="D1384">
        <f t="shared" ca="1" si="133"/>
        <v>-3.3000000000000002E-2</v>
      </c>
      <c r="E1384">
        <f t="shared" ca="1" si="136"/>
        <v>0</v>
      </c>
      <c r="F1384">
        <f t="shared" ca="1" si="137"/>
        <v>31</v>
      </c>
      <c r="G1384">
        <f t="shared" ca="1" si="138"/>
        <v>32</v>
      </c>
      <c r="M1384">
        <v>928</v>
      </c>
      <c r="N1384">
        <v>36.826000000000001</v>
      </c>
    </row>
    <row r="1385" spans="1:14">
      <c r="A1385" s="54">
        <f>formulas!O1472</f>
        <v>0</v>
      </c>
      <c r="B1385" s="33">
        <f t="shared" ca="1" si="134"/>
        <v>32</v>
      </c>
      <c r="C1385">
        <f t="shared" si="135"/>
        <v>486</v>
      </c>
      <c r="D1385">
        <f t="shared" ca="1" si="133"/>
        <v>-3.3000000000000002E-2</v>
      </c>
      <c r="E1385">
        <f t="shared" ca="1" si="136"/>
        <v>0</v>
      </c>
      <c r="F1385">
        <f t="shared" ca="1" si="137"/>
        <v>31</v>
      </c>
      <c r="G1385">
        <f t="shared" ca="1" si="138"/>
        <v>32</v>
      </c>
      <c r="M1385">
        <v>929</v>
      </c>
      <c r="N1385">
        <v>36.869999999999997</v>
      </c>
    </row>
    <row r="1386" spans="1:14">
      <c r="A1386" s="54">
        <f>formulas!O1473</f>
        <v>0</v>
      </c>
      <c r="B1386" s="33">
        <f t="shared" ca="1" si="134"/>
        <v>32</v>
      </c>
      <c r="C1386">
        <f t="shared" si="135"/>
        <v>486</v>
      </c>
      <c r="D1386">
        <f t="shared" ca="1" si="133"/>
        <v>-3.3000000000000002E-2</v>
      </c>
      <c r="E1386">
        <f t="shared" ca="1" si="136"/>
        <v>0</v>
      </c>
      <c r="F1386">
        <f t="shared" ca="1" si="137"/>
        <v>31</v>
      </c>
      <c r="G1386">
        <f t="shared" ca="1" si="138"/>
        <v>32</v>
      </c>
      <c r="M1386">
        <v>930</v>
      </c>
      <c r="N1386">
        <v>36.914999999999999</v>
      </c>
    </row>
    <row r="1387" spans="1:14">
      <c r="A1387" s="54">
        <f>formulas!O1474</f>
        <v>0</v>
      </c>
      <c r="B1387" s="33">
        <f t="shared" ca="1" si="134"/>
        <v>32</v>
      </c>
      <c r="C1387">
        <f t="shared" si="135"/>
        <v>486</v>
      </c>
      <c r="D1387">
        <f t="shared" ca="1" si="133"/>
        <v>-3.3000000000000002E-2</v>
      </c>
      <c r="E1387">
        <f t="shared" ca="1" si="136"/>
        <v>0</v>
      </c>
      <c r="F1387">
        <f t="shared" ca="1" si="137"/>
        <v>31</v>
      </c>
      <c r="G1387">
        <f t="shared" ca="1" si="138"/>
        <v>32</v>
      </c>
      <c r="M1387">
        <v>931</v>
      </c>
      <c r="N1387">
        <v>36.96</v>
      </c>
    </row>
    <row r="1388" spans="1:14">
      <c r="A1388" s="54">
        <f>formulas!O1475</f>
        <v>0</v>
      </c>
      <c r="B1388" s="33">
        <f t="shared" ca="1" si="134"/>
        <v>32</v>
      </c>
      <c r="C1388">
        <f t="shared" si="135"/>
        <v>486</v>
      </c>
      <c r="D1388">
        <f t="shared" ca="1" si="133"/>
        <v>-3.3000000000000002E-2</v>
      </c>
      <c r="E1388">
        <f t="shared" ca="1" si="136"/>
        <v>0</v>
      </c>
      <c r="F1388">
        <f t="shared" ca="1" si="137"/>
        <v>31</v>
      </c>
      <c r="G1388">
        <f t="shared" ca="1" si="138"/>
        <v>32</v>
      </c>
      <c r="M1388">
        <v>932</v>
      </c>
      <c r="N1388">
        <v>37.005000000000003</v>
      </c>
    </row>
    <row r="1389" spans="1:14">
      <c r="A1389" s="54">
        <f>formulas!O1476</f>
        <v>0</v>
      </c>
      <c r="B1389" s="33">
        <f t="shared" ca="1" si="134"/>
        <v>32</v>
      </c>
      <c r="C1389">
        <f t="shared" si="135"/>
        <v>486</v>
      </c>
      <c r="D1389">
        <f t="shared" ca="1" si="133"/>
        <v>-3.3000000000000002E-2</v>
      </c>
      <c r="E1389">
        <f t="shared" ca="1" si="136"/>
        <v>0</v>
      </c>
      <c r="F1389">
        <f t="shared" ca="1" si="137"/>
        <v>31</v>
      </c>
      <c r="G1389">
        <f t="shared" ca="1" si="138"/>
        <v>32</v>
      </c>
      <c r="M1389">
        <v>933</v>
      </c>
      <c r="N1389">
        <v>37.049999999999997</v>
      </c>
    </row>
    <row r="1390" spans="1:14">
      <c r="A1390" s="54">
        <f>formulas!O1477</f>
        <v>0</v>
      </c>
      <c r="B1390" s="33">
        <f t="shared" ca="1" si="134"/>
        <v>32</v>
      </c>
      <c r="C1390">
        <f t="shared" si="135"/>
        <v>486</v>
      </c>
      <c r="D1390">
        <f t="shared" ca="1" si="133"/>
        <v>-3.3000000000000002E-2</v>
      </c>
      <c r="E1390">
        <f t="shared" ca="1" si="136"/>
        <v>0</v>
      </c>
      <c r="F1390">
        <f t="shared" ca="1" si="137"/>
        <v>31</v>
      </c>
      <c r="G1390">
        <f t="shared" ca="1" si="138"/>
        <v>32</v>
      </c>
      <c r="M1390">
        <v>934</v>
      </c>
      <c r="N1390">
        <v>37.094999999999999</v>
      </c>
    </row>
    <row r="1391" spans="1:14">
      <c r="A1391" s="54">
        <f>formulas!O1478</f>
        <v>0</v>
      </c>
      <c r="B1391" s="33">
        <f t="shared" ca="1" si="134"/>
        <v>32</v>
      </c>
      <c r="C1391">
        <f t="shared" si="135"/>
        <v>486</v>
      </c>
      <c r="D1391">
        <f t="shared" ca="1" si="133"/>
        <v>-3.3000000000000002E-2</v>
      </c>
      <c r="E1391">
        <f t="shared" ca="1" si="136"/>
        <v>0</v>
      </c>
      <c r="F1391">
        <f t="shared" ca="1" si="137"/>
        <v>31</v>
      </c>
      <c r="G1391">
        <f t="shared" ca="1" si="138"/>
        <v>32</v>
      </c>
      <c r="M1391">
        <v>935</v>
      </c>
      <c r="N1391">
        <v>37.14</v>
      </c>
    </row>
    <row r="1392" spans="1:14">
      <c r="A1392" s="54">
        <f>formulas!O1479</f>
        <v>0</v>
      </c>
      <c r="B1392" s="33">
        <f t="shared" ca="1" si="134"/>
        <v>32</v>
      </c>
      <c r="C1392">
        <f t="shared" si="135"/>
        <v>486</v>
      </c>
      <c r="D1392">
        <f t="shared" ca="1" si="133"/>
        <v>-3.3000000000000002E-2</v>
      </c>
      <c r="E1392">
        <f t="shared" ca="1" si="136"/>
        <v>0</v>
      </c>
      <c r="F1392">
        <f t="shared" ca="1" si="137"/>
        <v>31</v>
      </c>
      <c r="G1392">
        <f t="shared" ca="1" si="138"/>
        <v>32</v>
      </c>
      <c r="M1392">
        <v>936</v>
      </c>
      <c r="N1392">
        <v>37.185000000000002</v>
      </c>
    </row>
    <row r="1393" spans="1:14">
      <c r="A1393" s="54">
        <f>formulas!O1480</f>
        <v>0</v>
      </c>
      <c r="B1393" s="33">
        <f t="shared" ca="1" si="134"/>
        <v>32</v>
      </c>
      <c r="C1393">
        <f t="shared" si="135"/>
        <v>486</v>
      </c>
      <c r="D1393">
        <f t="shared" ca="1" si="133"/>
        <v>-3.3000000000000002E-2</v>
      </c>
      <c r="E1393">
        <f t="shared" ca="1" si="136"/>
        <v>0</v>
      </c>
      <c r="F1393">
        <f t="shared" ca="1" si="137"/>
        <v>31</v>
      </c>
      <c r="G1393">
        <f t="shared" ca="1" si="138"/>
        <v>32</v>
      </c>
      <c r="M1393">
        <v>937</v>
      </c>
      <c r="N1393">
        <v>37.229999999999997</v>
      </c>
    </row>
    <row r="1394" spans="1:14">
      <c r="A1394" s="54">
        <f>formulas!O1481</f>
        <v>0</v>
      </c>
      <c r="B1394" s="33">
        <f t="shared" ca="1" si="134"/>
        <v>32</v>
      </c>
      <c r="C1394">
        <f t="shared" si="135"/>
        <v>486</v>
      </c>
      <c r="D1394">
        <f t="shared" ca="1" si="133"/>
        <v>-3.3000000000000002E-2</v>
      </c>
      <c r="E1394">
        <f t="shared" ca="1" si="136"/>
        <v>0</v>
      </c>
      <c r="F1394">
        <f t="shared" ca="1" si="137"/>
        <v>31</v>
      </c>
      <c r="G1394">
        <f t="shared" ca="1" si="138"/>
        <v>32</v>
      </c>
      <c r="M1394">
        <v>938</v>
      </c>
      <c r="N1394">
        <v>37.274999999999999</v>
      </c>
    </row>
    <row r="1395" spans="1:14">
      <c r="A1395" s="54">
        <f>formulas!O1482</f>
        <v>0</v>
      </c>
      <c r="B1395" s="33">
        <f t="shared" ca="1" si="134"/>
        <v>32</v>
      </c>
      <c r="C1395">
        <f t="shared" si="135"/>
        <v>486</v>
      </c>
      <c r="D1395">
        <f t="shared" ca="1" si="133"/>
        <v>-3.3000000000000002E-2</v>
      </c>
      <c r="E1395">
        <f t="shared" ca="1" si="136"/>
        <v>0</v>
      </c>
      <c r="F1395">
        <f t="shared" ca="1" si="137"/>
        <v>31</v>
      </c>
      <c r="G1395">
        <f t="shared" ca="1" si="138"/>
        <v>32</v>
      </c>
      <c r="M1395">
        <v>939</v>
      </c>
      <c r="N1395">
        <v>37.32</v>
      </c>
    </row>
    <row r="1396" spans="1:14">
      <c r="A1396" s="54">
        <f>formulas!O1483</f>
        <v>0</v>
      </c>
      <c r="B1396" s="33">
        <f t="shared" ca="1" si="134"/>
        <v>32</v>
      </c>
      <c r="C1396">
        <f t="shared" si="135"/>
        <v>486</v>
      </c>
      <c r="D1396">
        <f t="shared" ca="1" si="133"/>
        <v>-3.3000000000000002E-2</v>
      </c>
      <c r="E1396">
        <f t="shared" ca="1" si="136"/>
        <v>0</v>
      </c>
      <c r="F1396">
        <f t="shared" ca="1" si="137"/>
        <v>31</v>
      </c>
      <c r="G1396">
        <f t="shared" ca="1" si="138"/>
        <v>32</v>
      </c>
      <c r="M1396">
        <v>940</v>
      </c>
      <c r="N1396">
        <v>37.365000000000002</v>
      </c>
    </row>
    <row r="1397" spans="1:14">
      <c r="A1397" s="54">
        <f>formulas!O1484</f>
        <v>0</v>
      </c>
      <c r="B1397" s="33">
        <f t="shared" ca="1" si="134"/>
        <v>32</v>
      </c>
      <c r="C1397">
        <f t="shared" si="135"/>
        <v>486</v>
      </c>
      <c r="D1397">
        <f t="shared" ca="1" si="133"/>
        <v>-3.3000000000000002E-2</v>
      </c>
      <c r="E1397">
        <f t="shared" ca="1" si="136"/>
        <v>0</v>
      </c>
      <c r="F1397">
        <f t="shared" ca="1" si="137"/>
        <v>31</v>
      </c>
      <c r="G1397">
        <f t="shared" ca="1" si="138"/>
        <v>32</v>
      </c>
      <c r="M1397">
        <v>941</v>
      </c>
      <c r="N1397">
        <v>37.409999999999997</v>
      </c>
    </row>
    <row r="1398" spans="1:14">
      <c r="A1398" s="54">
        <f>formulas!O1485</f>
        <v>0</v>
      </c>
      <c r="B1398" s="33">
        <f t="shared" ca="1" si="134"/>
        <v>32</v>
      </c>
      <c r="C1398">
        <f t="shared" si="135"/>
        <v>486</v>
      </c>
      <c r="D1398">
        <f t="shared" ca="1" si="133"/>
        <v>-3.3000000000000002E-2</v>
      </c>
      <c r="E1398">
        <f t="shared" ca="1" si="136"/>
        <v>0</v>
      </c>
      <c r="F1398">
        <f t="shared" ca="1" si="137"/>
        <v>31</v>
      </c>
      <c r="G1398">
        <f t="shared" ca="1" si="138"/>
        <v>32</v>
      </c>
      <c r="M1398">
        <v>942</v>
      </c>
      <c r="N1398">
        <v>37.454999999999998</v>
      </c>
    </row>
    <row r="1399" spans="1:14">
      <c r="A1399" s="54">
        <f>formulas!O1486</f>
        <v>0</v>
      </c>
      <c r="B1399" s="33">
        <f t="shared" ca="1" si="134"/>
        <v>32</v>
      </c>
      <c r="C1399">
        <f t="shared" si="135"/>
        <v>486</v>
      </c>
      <c r="D1399">
        <f t="shared" ca="1" si="133"/>
        <v>-3.3000000000000002E-2</v>
      </c>
      <c r="E1399">
        <f t="shared" ca="1" si="136"/>
        <v>0</v>
      </c>
      <c r="F1399">
        <f t="shared" ca="1" si="137"/>
        <v>31</v>
      </c>
      <c r="G1399">
        <f t="shared" ca="1" si="138"/>
        <v>32</v>
      </c>
      <c r="M1399">
        <v>943</v>
      </c>
      <c r="N1399">
        <v>37.5</v>
      </c>
    </row>
    <row r="1400" spans="1:14">
      <c r="A1400" s="54">
        <f>formulas!O1487</f>
        <v>0</v>
      </c>
      <c r="B1400" s="33">
        <f t="shared" ca="1" si="134"/>
        <v>32</v>
      </c>
      <c r="C1400">
        <f t="shared" si="135"/>
        <v>486</v>
      </c>
      <c r="D1400">
        <f t="shared" ca="1" si="133"/>
        <v>-3.3000000000000002E-2</v>
      </c>
      <c r="E1400">
        <f t="shared" ca="1" si="136"/>
        <v>0</v>
      </c>
      <c r="F1400">
        <f t="shared" ca="1" si="137"/>
        <v>31</v>
      </c>
      <c r="G1400">
        <f t="shared" ca="1" si="138"/>
        <v>32</v>
      </c>
      <c r="M1400">
        <v>944</v>
      </c>
      <c r="N1400">
        <v>37.545000000000002</v>
      </c>
    </row>
    <row r="1401" spans="1:14">
      <c r="A1401" s="54">
        <f>formulas!O1488</f>
        <v>0</v>
      </c>
      <c r="B1401" s="33">
        <f t="shared" ca="1" si="134"/>
        <v>32</v>
      </c>
      <c r="C1401">
        <f t="shared" si="135"/>
        <v>486</v>
      </c>
      <c r="D1401">
        <f t="shared" ca="1" si="133"/>
        <v>-3.3000000000000002E-2</v>
      </c>
      <c r="E1401">
        <f t="shared" ca="1" si="136"/>
        <v>0</v>
      </c>
      <c r="F1401">
        <f t="shared" ca="1" si="137"/>
        <v>31</v>
      </c>
      <c r="G1401">
        <f t="shared" ca="1" si="138"/>
        <v>32</v>
      </c>
      <c r="M1401">
        <v>945</v>
      </c>
      <c r="N1401">
        <v>37.590000000000003</v>
      </c>
    </row>
    <row r="1402" spans="1:14">
      <c r="A1402" s="54">
        <f>formulas!O1489</f>
        <v>0</v>
      </c>
      <c r="B1402" s="33">
        <f t="shared" ca="1" si="134"/>
        <v>32</v>
      </c>
      <c r="C1402">
        <f t="shared" si="135"/>
        <v>486</v>
      </c>
      <c r="D1402">
        <f t="shared" ca="1" si="133"/>
        <v>-3.3000000000000002E-2</v>
      </c>
      <c r="E1402">
        <f t="shared" ca="1" si="136"/>
        <v>0</v>
      </c>
      <c r="F1402">
        <f t="shared" ca="1" si="137"/>
        <v>31</v>
      </c>
      <c r="G1402">
        <f t="shared" ca="1" si="138"/>
        <v>32</v>
      </c>
      <c r="M1402">
        <v>946</v>
      </c>
      <c r="N1402">
        <v>37.634999999999998</v>
      </c>
    </row>
    <row r="1403" spans="1:14">
      <c r="A1403" s="54">
        <f>formulas!O1490</f>
        <v>0</v>
      </c>
      <c r="B1403" s="33">
        <f t="shared" ca="1" si="134"/>
        <v>32</v>
      </c>
      <c r="C1403">
        <f t="shared" si="135"/>
        <v>486</v>
      </c>
      <c r="D1403">
        <f t="shared" ca="1" si="133"/>
        <v>-3.3000000000000002E-2</v>
      </c>
      <c r="E1403">
        <f t="shared" ca="1" si="136"/>
        <v>0</v>
      </c>
      <c r="F1403">
        <f t="shared" ca="1" si="137"/>
        <v>31</v>
      </c>
      <c r="G1403">
        <f t="shared" ca="1" si="138"/>
        <v>32</v>
      </c>
      <c r="M1403">
        <v>947</v>
      </c>
      <c r="N1403">
        <v>37.68</v>
      </c>
    </row>
    <row r="1404" spans="1:14">
      <c r="A1404" s="54">
        <f>formulas!O1491</f>
        <v>0</v>
      </c>
      <c r="B1404" s="33">
        <f t="shared" ca="1" si="134"/>
        <v>32</v>
      </c>
      <c r="C1404">
        <f t="shared" si="135"/>
        <v>486</v>
      </c>
      <c r="D1404">
        <f t="shared" ca="1" si="133"/>
        <v>-3.3000000000000002E-2</v>
      </c>
      <c r="E1404">
        <f t="shared" ca="1" si="136"/>
        <v>0</v>
      </c>
      <c r="F1404">
        <f t="shared" ca="1" si="137"/>
        <v>31</v>
      </c>
      <c r="G1404">
        <f t="shared" ca="1" si="138"/>
        <v>32</v>
      </c>
      <c r="M1404">
        <v>948</v>
      </c>
      <c r="N1404">
        <v>37.725000000000001</v>
      </c>
    </row>
    <row r="1405" spans="1:14">
      <c r="A1405" s="54">
        <f>formulas!O1492</f>
        <v>0</v>
      </c>
      <c r="B1405" s="33">
        <f t="shared" ca="1" si="134"/>
        <v>32</v>
      </c>
      <c r="C1405">
        <f t="shared" si="135"/>
        <v>486</v>
      </c>
      <c r="D1405">
        <f t="shared" ca="1" si="133"/>
        <v>-3.3000000000000002E-2</v>
      </c>
      <c r="E1405">
        <f t="shared" ca="1" si="136"/>
        <v>0</v>
      </c>
      <c r="F1405">
        <f t="shared" ca="1" si="137"/>
        <v>31</v>
      </c>
      <c r="G1405">
        <f t="shared" ca="1" si="138"/>
        <v>32</v>
      </c>
      <c r="M1405">
        <v>949</v>
      </c>
      <c r="N1405">
        <v>37.770000000000003</v>
      </c>
    </row>
    <row r="1406" spans="1:14">
      <c r="A1406" s="54">
        <f>formulas!O1493</f>
        <v>0</v>
      </c>
      <c r="B1406" s="33">
        <f t="shared" ca="1" si="134"/>
        <v>32</v>
      </c>
      <c r="C1406">
        <f t="shared" si="135"/>
        <v>486</v>
      </c>
      <c r="D1406">
        <f t="shared" ca="1" si="133"/>
        <v>-3.3000000000000002E-2</v>
      </c>
      <c r="E1406">
        <f t="shared" ca="1" si="136"/>
        <v>0</v>
      </c>
      <c r="F1406">
        <f t="shared" ca="1" si="137"/>
        <v>31</v>
      </c>
      <c r="G1406">
        <f t="shared" ca="1" si="138"/>
        <v>32</v>
      </c>
      <c r="M1406">
        <v>950</v>
      </c>
      <c r="N1406">
        <v>37.814999999999998</v>
      </c>
    </row>
    <row r="1407" spans="1:14">
      <c r="A1407" s="54">
        <f>formulas!O1494</f>
        <v>0</v>
      </c>
      <c r="B1407" s="33">
        <f t="shared" ca="1" si="134"/>
        <v>32</v>
      </c>
      <c r="C1407">
        <f t="shared" si="135"/>
        <v>486</v>
      </c>
      <c r="D1407">
        <f t="shared" ca="1" si="133"/>
        <v>-3.3000000000000002E-2</v>
      </c>
      <c r="E1407">
        <f t="shared" ca="1" si="136"/>
        <v>0</v>
      </c>
      <c r="F1407">
        <f t="shared" ca="1" si="137"/>
        <v>31</v>
      </c>
      <c r="G1407">
        <f t="shared" ca="1" si="138"/>
        <v>32</v>
      </c>
      <c r="M1407">
        <v>951</v>
      </c>
      <c r="N1407">
        <v>37.86</v>
      </c>
    </row>
    <row r="1408" spans="1:14">
      <c r="A1408" s="54">
        <f>formulas!O1495</f>
        <v>0</v>
      </c>
      <c r="B1408" s="33">
        <f t="shared" ca="1" si="134"/>
        <v>32</v>
      </c>
      <c r="C1408">
        <f t="shared" si="135"/>
        <v>486</v>
      </c>
      <c r="D1408">
        <f t="shared" ca="1" si="133"/>
        <v>-3.3000000000000002E-2</v>
      </c>
      <c r="E1408">
        <f t="shared" ca="1" si="136"/>
        <v>0</v>
      </c>
      <c r="F1408">
        <f t="shared" ca="1" si="137"/>
        <v>31</v>
      </c>
      <c r="G1408">
        <f t="shared" ca="1" si="138"/>
        <v>32</v>
      </c>
      <c r="M1408">
        <v>952</v>
      </c>
      <c r="N1408">
        <v>37.905000000000001</v>
      </c>
    </row>
    <row r="1409" spans="1:14">
      <c r="A1409" s="54">
        <f>formulas!O1496</f>
        <v>0</v>
      </c>
      <c r="B1409" s="33">
        <f t="shared" ca="1" si="134"/>
        <v>32</v>
      </c>
      <c r="C1409">
        <f t="shared" si="135"/>
        <v>486</v>
      </c>
      <c r="D1409">
        <f t="shared" ca="1" si="133"/>
        <v>-3.3000000000000002E-2</v>
      </c>
      <c r="E1409">
        <f t="shared" ca="1" si="136"/>
        <v>0</v>
      </c>
      <c r="F1409">
        <f t="shared" ca="1" si="137"/>
        <v>31</v>
      </c>
      <c r="G1409">
        <f t="shared" ca="1" si="138"/>
        <v>32</v>
      </c>
      <c r="M1409">
        <v>953</v>
      </c>
      <c r="N1409">
        <v>37.950000000000003</v>
      </c>
    </row>
    <row r="1410" spans="1:14">
      <c r="A1410" s="54">
        <f>formulas!O1497</f>
        <v>0</v>
      </c>
      <c r="B1410" s="33">
        <f t="shared" ca="1" si="134"/>
        <v>32</v>
      </c>
      <c r="C1410">
        <f t="shared" si="135"/>
        <v>486</v>
      </c>
      <c r="D1410">
        <f t="shared" ca="1" si="133"/>
        <v>-3.3000000000000002E-2</v>
      </c>
      <c r="E1410">
        <f t="shared" ca="1" si="136"/>
        <v>0</v>
      </c>
      <c r="F1410">
        <f t="shared" ca="1" si="137"/>
        <v>31</v>
      </c>
      <c r="G1410">
        <f t="shared" ca="1" si="138"/>
        <v>32</v>
      </c>
      <c r="M1410">
        <v>954</v>
      </c>
      <c r="N1410">
        <v>37.994999999999997</v>
      </c>
    </row>
    <row r="1411" spans="1:14">
      <c r="A1411" s="54">
        <f>formulas!O1498</f>
        <v>0</v>
      </c>
      <c r="B1411" s="33">
        <f t="shared" ca="1" si="134"/>
        <v>32</v>
      </c>
      <c r="C1411">
        <f t="shared" si="135"/>
        <v>486</v>
      </c>
      <c r="D1411">
        <f t="shared" ref="D1411:D1474" ca="1" si="139">INDIRECT(ADDRESS(C1411+1,14))</f>
        <v>-3.3000000000000002E-2</v>
      </c>
      <c r="E1411">
        <f t="shared" ca="1" si="136"/>
        <v>0</v>
      </c>
      <c r="F1411">
        <f t="shared" ca="1" si="137"/>
        <v>31</v>
      </c>
      <c r="G1411">
        <f t="shared" ca="1" si="138"/>
        <v>32</v>
      </c>
      <c r="M1411">
        <v>955</v>
      </c>
      <c r="N1411">
        <v>38.04</v>
      </c>
    </row>
    <row r="1412" spans="1:14">
      <c r="A1412" s="54">
        <f>formulas!O1499</f>
        <v>0</v>
      </c>
      <c r="B1412" s="33">
        <f t="shared" ca="1" si="134"/>
        <v>32</v>
      </c>
      <c r="C1412">
        <f t="shared" si="135"/>
        <v>486</v>
      </c>
      <c r="D1412">
        <f t="shared" ca="1" si="139"/>
        <v>-3.3000000000000002E-2</v>
      </c>
      <c r="E1412">
        <f t="shared" ca="1" si="136"/>
        <v>0</v>
      </c>
      <c r="F1412">
        <f t="shared" ca="1" si="137"/>
        <v>31</v>
      </c>
      <c r="G1412">
        <f t="shared" ca="1" si="138"/>
        <v>32</v>
      </c>
      <c r="M1412">
        <v>956</v>
      </c>
      <c r="N1412">
        <v>38.085000000000001</v>
      </c>
    </row>
    <row r="1413" spans="1:14">
      <c r="A1413" s="54">
        <f>formulas!O1500</f>
        <v>0</v>
      </c>
      <c r="B1413" s="33">
        <f t="shared" ca="1" si="134"/>
        <v>32</v>
      </c>
      <c r="C1413">
        <f t="shared" si="135"/>
        <v>486</v>
      </c>
      <c r="D1413">
        <f t="shared" ca="1" si="139"/>
        <v>-3.3000000000000002E-2</v>
      </c>
      <c r="E1413">
        <f t="shared" ca="1" si="136"/>
        <v>0</v>
      </c>
      <c r="F1413">
        <f t="shared" ca="1" si="137"/>
        <v>31</v>
      </c>
      <c r="G1413">
        <f t="shared" ca="1" si="138"/>
        <v>32</v>
      </c>
      <c r="M1413">
        <v>957</v>
      </c>
      <c r="N1413">
        <v>38.130000000000003</v>
      </c>
    </row>
    <row r="1414" spans="1:14">
      <c r="A1414" s="54">
        <f>formulas!O1501</f>
        <v>0</v>
      </c>
      <c r="B1414" s="33">
        <f t="shared" ca="1" si="134"/>
        <v>32</v>
      </c>
      <c r="C1414">
        <f t="shared" si="135"/>
        <v>486</v>
      </c>
      <c r="D1414">
        <f t="shared" ca="1" si="139"/>
        <v>-3.3000000000000002E-2</v>
      </c>
      <c r="E1414">
        <f t="shared" ca="1" si="136"/>
        <v>0</v>
      </c>
      <c r="F1414">
        <f t="shared" ca="1" si="137"/>
        <v>31</v>
      </c>
      <c r="G1414">
        <f t="shared" ca="1" si="138"/>
        <v>32</v>
      </c>
      <c r="M1414">
        <v>958</v>
      </c>
      <c r="N1414">
        <v>38.174999999999997</v>
      </c>
    </row>
    <row r="1415" spans="1:14">
      <c r="A1415" s="54">
        <f>formulas!O1502</f>
        <v>0</v>
      </c>
      <c r="B1415" s="33">
        <f t="shared" ca="1" si="134"/>
        <v>32</v>
      </c>
      <c r="C1415">
        <f t="shared" si="135"/>
        <v>486</v>
      </c>
      <c r="D1415">
        <f t="shared" ca="1" si="139"/>
        <v>-3.3000000000000002E-2</v>
      </c>
      <c r="E1415">
        <f t="shared" ca="1" si="136"/>
        <v>0</v>
      </c>
      <c r="F1415">
        <f t="shared" ca="1" si="137"/>
        <v>31</v>
      </c>
      <c r="G1415">
        <f t="shared" ca="1" si="138"/>
        <v>32</v>
      </c>
      <c r="M1415">
        <v>959</v>
      </c>
      <c r="N1415">
        <v>38.22</v>
      </c>
    </row>
    <row r="1416" spans="1:14">
      <c r="A1416" s="54">
        <f>formulas!O1503</f>
        <v>0</v>
      </c>
      <c r="B1416" s="33">
        <f t="shared" ca="1" si="134"/>
        <v>32</v>
      </c>
      <c r="C1416">
        <f t="shared" si="135"/>
        <v>486</v>
      </c>
      <c r="D1416">
        <f t="shared" ca="1" si="139"/>
        <v>-3.3000000000000002E-2</v>
      </c>
      <c r="E1416">
        <f t="shared" ca="1" si="136"/>
        <v>0</v>
      </c>
      <c r="F1416">
        <f t="shared" ca="1" si="137"/>
        <v>31</v>
      </c>
      <c r="G1416">
        <f t="shared" ca="1" si="138"/>
        <v>32</v>
      </c>
      <c r="M1416">
        <v>960</v>
      </c>
      <c r="N1416">
        <v>38.265000000000001</v>
      </c>
    </row>
    <row r="1417" spans="1:14">
      <c r="A1417" s="54">
        <f>formulas!O1504</f>
        <v>0</v>
      </c>
      <c r="B1417" s="33">
        <f t="shared" ca="1" si="134"/>
        <v>32</v>
      </c>
      <c r="C1417">
        <f t="shared" si="135"/>
        <v>486</v>
      </c>
      <c r="D1417">
        <f t="shared" ca="1" si="139"/>
        <v>-3.3000000000000002E-2</v>
      </c>
      <c r="E1417">
        <f t="shared" ca="1" si="136"/>
        <v>0</v>
      </c>
      <c r="F1417">
        <f t="shared" ca="1" si="137"/>
        <v>31</v>
      </c>
      <c r="G1417">
        <f t="shared" ca="1" si="138"/>
        <v>32</v>
      </c>
      <c r="M1417">
        <v>961</v>
      </c>
      <c r="N1417">
        <v>38.308999999999997</v>
      </c>
    </row>
    <row r="1418" spans="1:14">
      <c r="A1418" s="54">
        <f>formulas!O1505</f>
        <v>0</v>
      </c>
      <c r="B1418" s="33">
        <f t="shared" ca="1" si="134"/>
        <v>32</v>
      </c>
      <c r="C1418">
        <f t="shared" si="135"/>
        <v>486</v>
      </c>
      <c r="D1418">
        <f t="shared" ca="1" si="139"/>
        <v>-3.3000000000000002E-2</v>
      </c>
      <c r="E1418">
        <f t="shared" ca="1" si="136"/>
        <v>0</v>
      </c>
      <c r="F1418">
        <f t="shared" ca="1" si="137"/>
        <v>31</v>
      </c>
      <c r="G1418">
        <f t="shared" ca="1" si="138"/>
        <v>32</v>
      </c>
      <c r="M1418">
        <v>962</v>
      </c>
      <c r="N1418">
        <v>38.353999999999999</v>
      </c>
    </row>
    <row r="1419" spans="1:14">
      <c r="A1419" s="54">
        <f>formulas!O1506</f>
        <v>0</v>
      </c>
      <c r="B1419" s="33">
        <f t="shared" ca="1" si="134"/>
        <v>32</v>
      </c>
      <c r="C1419">
        <f t="shared" si="135"/>
        <v>486</v>
      </c>
      <c r="D1419">
        <f t="shared" ca="1" si="139"/>
        <v>-3.3000000000000002E-2</v>
      </c>
      <c r="E1419">
        <f t="shared" ca="1" si="136"/>
        <v>0</v>
      </c>
      <c r="F1419">
        <f t="shared" ca="1" si="137"/>
        <v>31</v>
      </c>
      <c r="G1419">
        <f t="shared" ca="1" si="138"/>
        <v>32</v>
      </c>
      <c r="M1419">
        <v>963</v>
      </c>
      <c r="N1419">
        <v>38.399000000000001</v>
      </c>
    </row>
    <row r="1420" spans="1:14">
      <c r="A1420" s="54">
        <f>formulas!O1507</f>
        <v>0</v>
      </c>
      <c r="B1420" s="33">
        <f t="shared" ca="1" si="134"/>
        <v>32</v>
      </c>
      <c r="C1420">
        <f t="shared" si="135"/>
        <v>486</v>
      </c>
      <c r="D1420">
        <f t="shared" ca="1" si="139"/>
        <v>-3.3000000000000002E-2</v>
      </c>
      <c r="E1420">
        <f t="shared" ca="1" si="136"/>
        <v>0</v>
      </c>
      <c r="F1420">
        <f t="shared" ca="1" si="137"/>
        <v>31</v>
      </c>
      <c r="G1420">
        <f t="shared" ca="1" si="138"/>
        <v>32</v>
      </c>
      <c r="M1420">
        <v>964</v>
      </c>
      <c r="N1420">
        <v>38.444000000000003</v>
      </c>
    </row>
    <row r="1421" spans="1:14">
      <c r="A1421" s="54">
        <f>formulas!O1508</f>
        <v>0</v>
      </c>
      <c r="B1421" s="33">
        <f t="shared" ca="1" si="134"/>
        <v>32</v>
      </c>
      <c r="C1421">
        <f t="shared" si="135"/>
        <v>486</v>
      </c>
      <c r="D1421">
        <f t="shared" ca="1" si="139"/>
        <v>-3.3000000000000002E-2</v>
      </c>
      <c r="E1421">
        <f t="shared" ca="1" si="136"/>
        <v>0</v>
      </c>
      <c r="F1421">
        <f t="shared" ca="1" si="137"/>
        <v>31</v>
      </c>
      <c r="G1421">
        <f t="shared" ca="1" si="138"/>
        <v>32</v>
      </c>
      <c r="M1421">
        <v>965</v>
      </c>
      <c r="N1421">
        <v>38.488999999999997</v>
      </c>
    </row>
    <row r="1422" spans="1:14">
      <c r="A1422" s="54">
        <f>formulas!O1509</f>
        <v>0</v>
      </c>
      <c r="B1422" s="33">
        <f t="shared" ca="1" si="134"/>
        <v>32</v>
      </c>
      <c r="C1422">
        <f t="shared" si="135"/>
        <v>486</v>
      </c>
      <c r="D1422">
        <f t="shared" ca="1" si="139"/>
        <v>-3.3000000000000002E-2</v>
      </c>
      <c r="E1422">
        <f t="shared" ca="1" si="136"/>
        <v>0</v>
      </c>
      <c r="F1422">
        <f t="shared" ca="1" si="137"/>
        <v>31</v>
      </c>
      <c r="G1422">
        <f t="shared" ca="1" si="138"/>
        <v>32</v>
      </c>
      <c r="M1422">
        <v>966</v>
      </c>
      <c r="N1422">
        <v>38.533999999999999</v>
      </c>
    </row>
    <row r="1423" spans="1:14">
      <c r="A1423" s="54">
        <f>formulas!O1510</f>
        <v>0</v>
      </c>
      <c r="B1423" s="33">
        <f t="shared" ca="1" si="134"/>
        <v>32</v>
      </c>
      <c r="C1423">
        <f t="shared" si="135"/>
        <v>486</v>
      </c>
      <c r="D1423">
        <f t="shared" ca="1" si="139"/>
        <v>-3.3000000000000002E-2</v>
      </c>
      <c r="E1423">
        <f t="shared" ca="1" si="136"/>
        <v>0</v>
      </c>
      <c r="F1423">
        <f t="shared" ca="1" si="137"/>
        <v>31</v>
      </c>
      <c r="G1423">
        <f t="shared" ca="1" si="138"/>
        <v>32</v>
      </c>
      <c r="M1423">
        <v>967</v>
      </c>
      <c r="N1423">
        <v>38.579000000000001</v>
      </c>
    </row>
    <row r="1424" spans="1:14">
      <c r="A1424" s="54">
        <f>formulas!O1511</f>
        <v>0</v>
      </c>
      <c r="B1424" s="33">
        <f t="shared" ca="1" si="134"/>
        <v>32</v>
      </c>
      <c r="C1424">
        <f t="shared" si="135"/>
        <v>486</v>
      </c>
      <c r="D1424">
        <f t="shared" ca="1" si="139"/>
        <v>-3.3000000000000002E-2</v>
      </c>
      <c r="E1424">
        <f t="shared" ca="1" si="136"/>
        <v>0</v>
      </c>
      <c r="F1424">
        <f t="shared" ca="1" si="137"/>
        <v>31</v>
      </c>
      <c r="G1424">
        <f t="shared" ca="1" si="138"/>
        <v>32</v>
      </c>
      <c r="M1424">
        <v>968</v>
      </c>
      <c r="N1424">
        <v>38.624000000000002</v>
      </c>
    </row>
    <row r="1425" spans="1:14">
      <c r="A1425" s="54">
        <f>formulas!O1512</f>
        <v>0</v>
      </c>
      <c r="B1425" s="33">
        <f t="shared" ca="1" si="134"/>
        <v>32</v>
      </c>
      <c r="C1425">
        <f t="shared" si="135"/>
        <v>486</v>
      </c>
      <c r="D1425">
        <f t="shared" ca="1" si="139"/>
        <v>-3.3000000000000002E-2</v>
      </c>
      <c r="E1425">
        <f t="shared" ca="1" si="136"/>
        <v>0</v>
      </c>
      <c r="F1425">
        <f t="shared" ca="1" si="137"/>
        <v>31</v>
      </c>
      <c r="G1425">
        <f t="shared" ca="1" si="138"/>
        <v>32</v>
      </c>
      <c r="M1425">
        <v>969</v>
      </c>
      <c r="N1425">
        <v>38.668999999999997</v>
      </c>
    </row>
    <row r="1426" spans="1:14">
      <c r="A1426" s="54">
        <f>formulas!O1513</f>
        <v>0</v>
      </c>
      <c r="B1426" s="33">
        <f t="shared" ref="B1426:B1489" ca="1" si="140">(A1426-D1426)/(E1426-D1426)*(G1426-F1426)+F1426</f>
        <v>32</v>
      </c>
      <c r="C1426">
        <f t="shared" ref="C1426:C1489" si="141">COUNTIF($N$2:$N$25400,"&lt;"&amp;A1426)</f>
        <v>486</v>
      </c>
      <c r="D1426">
        <f t="shared" ca="1" si="139"/>
        <v>-3.3000000000000002E-2</v>
      </c>
      <c r="E1426">
        <f t="shared" ref="E1426:E1489" ca="1" si="142">INDIRECT(ADDRESS(C1426+2,14))</f>
        <v>0</v>
      </c>
      <c r="F1426">
        <f t="shared" ref="F1426:F1489" ca="1" si="143">INDIRECT(ADDRESS(C1426+1,13))</f>
        <v>31</v>
      </c>
      <c r="G1426">
        <f t="shared" ref="G1426:G1489" ca="1" si="144">INDIRECT(ADDRESS(C1426+2,13))</f>
        <v>32</v>
      </c>
      <c r="M1426">
        <v>970</v>
      </c>
      <c r="N1426">
        <v>38.713999999999999</v>
      </c>
    </row>
    <row r="1427" spans="1:14">
      <c r="A1427" s="54">
        <f>formulas!O1514</f>
        <v>0</v>
      </c>
      <c r="B1427" s="33">
        <f t="shared" ca="1" si="140"/>
        <v>32</v>
      </c>
      <c r="C1427">
        <f t="shared" si="141"/>
        <v>486</v>
      </c>
      <c r="D1427">
        <f t="shared" ca="1" si="139"/>
        <v>-3.3000000000000002E-2</v>
      </c>
      <c r="E1427">
        <f t="shared" ca="1" si="142"/>
        <v>0</v>
      </c>
      <c r="F1427">
        <f t="shared" ca="1" si="143"/>
        <v>31</v>
      </c>
      <c r="G1427">
        <f t="shared" ca="1" si="144"/>
        <v>32</v>
      </c>
      <c r="M1427">
        <v>971</v>
      </c>
      <c r="N1427">
        <v>38.759</v>
      </c>
    </row>
    <row r="1428" spans="1:14">
      <c r="A1428" s="54">
        <f>formulas!O1515</f>
        <v>0</v>
      </c>
      <c r="B1428" s="33">
        <f t="shared" ca="1" si="140"/>
        <v>32</v>
      </c>
      <c r="C1428">
        <f t="shared" si="141"/>
        <v>486</v>
      </c>
      <c r="D1428">
        <f t="shared" ca="1" si="139"/>
        <v>-3.3000000000000002E-2</v>
      </c>
      <c r="E1428">
        <f t="shared" ca="1" si="142"/>
        <v>0</v>
      </c>
      <c r="F1428">
        <f t="shared" ca="1" si="143"/>
        <v>31</v>
      </c>
      <c r="G1428">
        <f t="shared" ca="1" si="144"/>
        <v>32</v>
      </c>
      <c r="M1428">
        <v>972</v>
      </c>
      <c r="N1428">
        <v>38.804000000000002</v>
      </c>
    </row>
    <row r="1429" spans="1:14">
      <c r="A1429" s="54">
        <f>formulas!O1516</f>
        <v>0</v>
      </c>
      <c r="B1429" s="33">
        <f t="shared" ca="1" si="140"/>
        <v>32</v>
      </c>
      <c r="C1429">
        <f t="shared" si="141"/>
        <v>486</v>
      </c>
      <c r="D1429">
        <f t="shared" ca="1" si="139"/>
        <v>-3.3000000000000002E-2</v>
      </c>
      <c r="E1429">
        <f t="shared" ca="1" si="142"/>
        <v>0</v>
      </c>
      <c r="F1429">
        <f t="shared" ca="1" si="143"/>
        <v>31</v>
      </c>
      <c r="G1429">
        <f t="shared" ca="1" si="144"/>
        <v>32</v>
      </c>
      <c r="M1429">
        <v>973</v>
      </c>
      <c r="N1429">
        <v>38.848999999999997</v>
      </c>
    </row>
    <row r="1430" spans="1:14">
      <c r="A1430" s="54">
        <f>formulas!O1517</f>
        <v>0</v>
      </c>
      <c r="B1430" s="33">
        <f t="shared" ca="1" si="140"/>
        <v>32</v>
      </c>
      <c r="C1430">
        <f t="shared" si="141"/>
        <v>486</v>
      </c>
      <c r="D1430">
        <f t="shared" ca="1" si="139"/>
        <v>-3.3000000000000002E-2</v>
      </c>
      <c r="E1430">
        <f t="shared" ca="1" si="142"/>
        <v>0</v>
      </c>
      <c r="F1430">
        <f t="shared" ca="1" si="143"/>
        <v>31</v>
      </c>
      <c r="G1430">
        <f t="shared" ca="1" si="144"/>
        <v>32</v>
      </c>
      <c r="M1430">
        <v>974</v>
      </c>
      <c r="N1430">
        <v>38.893999999999998</v>
      </c>
    </row>
    <row r="1431" spans="1:14">
      <c r="A1431" s="54">
        <f>formulas!O1518</f>
        <v>0</v>
      </c>
      <c r="B1431" s="33">
        <f t="shared" ca="1" si="140"/>
        <v>32</v>
      </c>
      <c r="C1431">
        <f t="shared" si="141"/>
        <v>486</v>
      </c>
      <c r="D1431">
        <f t="shared" ca="1" si="139"/>
        <v>-3.3000000000000002E-2</v>
      </c>
      <c r="E1431">
        <f t="shared" ca="1" si="142"/>
        <v>0</v>
      </c>
      <c r="F1431">
        <f t="shared" ca="1" si="143"/>
        <v>31</v>
      </c>
      <c r="G1431">
        <f t="shared" ca="1" si="144"/>
        <v>32</v>
      </c>
      <c r="M1431">
        <v>975</v>
      </c>
      <c r="N1431">
        <v>38.939</v>
      </c>
    </row>
    <row r="1432" spans="1:14">
      <c r="A1432" s="54">
        <f>formulas!O1519</f>
        <v>0</v>
      </c>
      <c r="B1432" s="33">
        <f t="shared" ca="1" si="140"/>
        <v>32</v>
      </c>
      <c r="C1432">
        <f t="shared" si="141"/>
        <v>486</v>
      </c>
      <c r="D1432">
        <f t="shared" ca="1" si="139"/>
        <v>-3.3000000000000002E-2</v>
      </c>
      <c r="E1432">
        <f t="shared" ca="1" si="142"/>
        <v>0</v>
      </c>
      <c r="F1432">
        <f t="shared" ca="1" si="143"/>
        <v>31</v>
      </c>
      <c r="G1432">
        <f t="shared" ca="1" si="144"/>
        <v>32</v>
      </c>
      <c r="M1432">
        <v>976</v>
      </c>
      <c r="N1432">
        <v>38.984000000000002</v>
      </c>
    </row>
    <row r="1433" spans="1:14">
      <c r="A1433" s="54">
        <f>formulas!O1520</f>
        <v>0</v>
      </c>
      <c r="B1433" s="33">
        <f t="shared" ca="1" si="140"/>
        <v>32</v>
      </c>
      <c r="C1433">
        <f t="shared" si="141"/>
        <v>486</v>
      </c>
      <c r="D1433">
        <f t="shared" ca="1" si="139"/>
        <v>-3.3000000000000002E-2</v>
      </c>
      <c r="E1433">
        <f t="shared" ca="1" si="142"/>
        <v>0</v>
      </c>
      <c r="F1433">
        <f t="shared" ca="1" si="143"/>
        <v>31</v>
      </c>
      <c r="G1433">
        <f t="shared" ca="1" si="144"/>
        <v>32</v>
      </c>
      <c r="M1433">
        <v>977</v>
      </c>
      <c r="N1433">
        <v>39.029000000000003</v>
      </c>
    </row>
    <row r="1434" spans="1:14">
      <c r="A1434" s="54">
        <f>formulas!O1521</f>
        <v>0</v>
      </c>
      <c r="B1434" s="33">
        <f t="shared" ca="1" si="140"/>
        <v>32</v>
      </c>
      <c r="C1434">
        <f t="shared" si="141"/>
        <v>486</v>
      </c>
      <c r="D1434">
        <f t="shared" ca="1" si="139"/>
        <v>-3.3000000000000002E-2</v>
      </c>
      <c r="E1434">
        <f t="shared" ca="1" si="142"/>
        <v>0</v>
      </c>
      <c r="F1434">
        <f t="shared" ca="1" si="143"/>
        <v>31</v>
      </c>
      <c r="G1434">
        <f t="shared" ca="1" si="144"/>
        <v>32</v>
      </c>
      <c r="M1434">
        <v>978</v>
      </c>
      <c r="N1434">
        <v>39.073999999999998</v>
      </c>
    </row>
    <row r="1435" spans="1:14">
      <c r="A1435" s="54">
        <f>formulas!O1522</f>
        <v>0</v>
      </c>
      <c r="B1435" s="33">
        <f t="shared" ca="1" si="140"/>
        <v>32</v>
      </c>
      <c r="C1435">
        <f t="shared" si="141"/>
        <v>486</v>
      </c>
      <c r="D1435">
        <f t="shared" ca="1" si="139"/>
        <v>-3.3000000000000002E-2</v>
      </c>
      <c r="E1435">
        <f t="shared" ca="1" si="142"/>
        <v>0</v>
      </c>
      <c r="F1435">
        <f t="shared" ca="1" si="143"/>
        <v>31</v>
      </c>
      <c r="G1435">
        <f t="shared" ca="1" si="144"/>
        <v>32</v>
      </c>
      <c r="M1435">
        <v>979</v>
      </c>
      <c r="N1435">
        <v>39.119</v>
      </c>
    </row>
    <row r="1436" spans="1:14">
      <c r="A1436" s="54">
        <f>formulas!O1523</f>
        <v>0</v>
      </c>
      <c r="B1436" s="33">
        <f t="shared" ca="1" si="140"/>
        <v>32</v>
      </c>
      <c r="C1436">
        <f t="shared" si="141"/>
        <v>486</v>
      </c>
      <c r="D1436">
        <f t="shared" ca="1" si="139"/>
        <v>-3.3000000000000002E-2</v>
      </c>
      <c r="E1436">
        <f t="shared" ca="1" si="142"/>
        <v>0</v>
      </c>
      <c r="F1436">
        <f t="shared" ca="1" si="143"/>
        <v>31</v>
      </c>
      <c r="G1436">
        <f t="shared" ca="1" si="144"/>
        <v>32</v>
      </c>
      <c r="M1436">
        <v>980</v>
      </c>
      <c r="N1436">
        <v>39.164000000000001</v>
      </c>
    </row>
    <row r="1437" spans="1:14">
      <c r="A1437" s="54">
        <f>formulas!O1524</f>
        <v>0</v>
      </c>
      <c r="B1437" s="33">
        <f t="shared" ca="1" si="140"/>
        <v>32</v>
      </c>
      <c r="C1437">
        <f t="shared" si="141"/>
        <v>486</v>
      </c>
      <c r="D1437">
        <f t="shared" ca="1" si="139"/>
        <v>-3.3000000000000002E-2</v>
      </c>
      <c r="E1437">
        <f t="shared" ca="1" si="142"/>
        <v>0</v>
      </c>
      <c r="F1437">
        <f t="shared" ca="1" si="143"/>
        <v>31</v>
      </c>
      <c r="G1437">
        <f t="shared" ca="1" si="144"/>
        <v>32</v>
      </c>
      <c r="M1437">
        <v>981</v>
      </c>
      <c r="N1437">
        <v>39.209000000000003</v>
      </c>
    </row>
    <row r="1438" spans="1:14">
      <c r="A1438" s="54">
        <f>formulas!O1525</f>
        <v>0</v>
      </c>
      <c r="B1438" s="33">
        <f t="shared" ca="1" si="140"/>
        <v>32</v>
      </c>
      <c r="C1438">
        <f t="shared" si="141"/>
        <v>486</v>
      </c>
      <c r="D1438">
        <f t="shared" ca="1" si="139"/>
        <v>-3.3000000000000002E-2</v>
      </c>
      <c r="E1438">
        <f t="shared" ca="1" si="142"/>
        <v>0</v>
      </c>
      <c r="F1438">
        <f t="shared" ca="1" si="143"/>
        <v>31</v>
      </c>
      <c r="G1438">
        <f t="shared" ca="1" si="144"/>
        <v>32</v>
      </c>
      <c r="M1438">
        <v>982</v>
      </c>
      <c r="N1438">
        <v>39.253999999999998</v>
      </c>
    </row>
    <row r="1439" spans="1:14">
      <c r="A1439" s="54">
        <f>formulas!O1526</f>
        <v>0</v>
      </c>
      <c r="B1439" s="33">
        <f t="shared" ca="1" si="140"/>
        <v>32</v>
      </c>
      <c r="C1439">
        <f t="shared" si="141"/>
        <v>486</v>
      </c>
      <c r="D1439">
        <f t="shared" ca="1" si="139"/>
        <v>-3.3000000000000002E-2</v>
      </c>
      <c r="E1439">
        <f t="shared" ca="1" si="142"/>
        <v>0</v>
      </c>
      <c r="F1439">
        <f t="shared" ca="1" si="143"/>
        <v>31</v>
      </c>
      <c r="G1439">
        <f t="shared" ca="1" si="144"/>
        <v>32</v>
      </c>
      <c r="M1439">
        <v>983</v>
      </c>
      <c r="N1439">
        <v>39.298999999999999</v>
      </c>
    </row>
    <row r="1440" spans="1:14">
      <c r="A1440" s="54">
        <f>formulas!O1527</f>
        <v>0</v>
      </c>
      <c r="B1440" s="33">
        <f t="shared" ca="1" si="140"/>
        <v>32</v>
      </c>
      <c r="C1440">
        <f t="shared" si="141"/>
        <v>486</v>
      </c>
      <c r="D1440">
        <f t="shared" ca="1" si="139"/>
        <v>-3.3000000000000002E-2</v>
      </c>
      <c r="E1440">
        <f t="shared" ca="1" si="142"/>
        <v>0</v>
      </c>
      <c r="F1440">
        <f t="shared" ca="1" si="143"/>
        <v>31</v>
      </c>
      <c r="G1440">
        <f t="shared" ca="1" si="144"/>
        <v>32</v>
      </c>
      <c r="M1440">
        <v>984</v>
      </c>
      <c r="N1440">
        <v>39.344000000000001</v>
      </c>
    </row>
    <row r="1441" spans="1:14">
      <c r="A1441" s="54">
        <f>formulas!O1528</f>
        <v>0</v>
      </c>
      <c r="B1441" s="33">
        <f t="shared" ca="1" si="140"/>
        <v>32</v>
      </c>
      <c r="C1441">
        <f t="shared" si="141"/>
        <v>486</v>
      </c>
      <c r="D1441">
        <f t="shared" ca="1" si="139"/>
        <v>-3.3000000000000002E-2</v>
      </c>
      <c r="E1441">
        <f t="shared" ca="1" si="142"/>
        <v>0</v>
      </c>
      <c r="F1441">
        <f t="shared" ca="1" si="143"/>
        <v>31</v>
      </c>
      <c r="G1441">
        <f t="shared" ca="1" si="144"/>
        <v>32</v>
      </c>
      <c r="M1441">
        <v>985</v>
      </c>
      <c r="N1441">
        <v>39.389000000000003</v>
      </c>
    </row>
    <row r="1442" spans="1:14">
      <c r="A1442" s="54">
        <f>formulas!O1529</f>
        <v>0</v>
      </c>
      <c r="B1442" s="33">
        <f t="shared" ca="1" si="140"/>
        <v>32</v>
      </c>
      <c r="C1442">
        <f t="shared" si="141"/>
        <v>486</v>
      </c>
      <c r="D1442">
        <f t="shared" ca="1" si="139"/>
        <v>-3.3000000000000002E-2</v>
      </c>
      <c r="E1442">
        <f t="shared" ca="1" si="142"/>
        <v>0</v>
      </c>
      <c r="F1442">
        <f t="shared" ca="1" si="143"/>
        <v>31</v>
      </c>
      <c r="G1442">
        <f t="shared" ca="1" si="144"/>
        <v>32</v>
      </c>
      <c r="M1442">
        <v>986</v>
      </c>
      <c r="N1442">
        <v>39.433999999999997</v>
      </c>
    </row>
    <row r="1443" spans="1:14">
      <c r="A1443" s="54">
        <f>formulas!O1530</f>
        <v>0</v>
      </c>
      <c r="B1443" s="33">
        <f t="shared" ca="1" si="140"/>
        <v>32</v>
      </c>
      <c r="C1443">
        <f t="shared" si="141"/>
        <v>486</v>
      </c>
      <c r="D1443">
        <f t="shared" ca="1" si="139"/>
        <v>-3.3000000000000002E-2</v>
      </c>
      <c r="E1443">
        <f t="shared" ca="1" si="142"/>
        <v>0</v>
      </c>
      <c r="F1443">
        <f t="shared" ca="1" si="143"/>
        <v>31</v>
      </c>
      <c r="G1443">
        <f t="shared" ca="1" si="144"/>
        <v>32</v>
      </c>
      <c r="M1443">
        <v>987</v>
      </c>
      <c r="N1443">
        <v>39.478999999999999</v>
      </c>
    </row>
    <row r="1444" spans="1:14">
      <c r="A1444" s="54">
        <f>formulas!O1531</f>
        <v>0</v>
      </c>
      <c r="B1444" s="33">
        <f t="shared" ca="1" si="140"/>
        <v>32</v>
      </c>
      <c r="C1444">
        <f t="shared" si="141"/>
        <v>486</v>
      </c>
      <c r="D1444">
        <f t="shared" ca="1" si="139"/>
        <v>-3.3000000000000002E-2</v>
      </c>
      <c r="E1444">
        <f t="shared" ca="1" si="142"/>
        <v>0</v>
      </c>
      <c r="F1444">
        <f t="shared" ca="1" si="143"/>
        <v>31</v>
      </c>
      <c r="G1444">
        <f t="shared" ca="1" si="144"/>
        <v>32</v>
      </c>
      <c r="M1444">
        <v>988</v>
      </c>
      <c r="N1444">
        <v>39.524000000000001</v>
      </c>
    </row>
    <row r="1445" spans="1:14">
      <c r="A1445" s="54">
        <f>formulas!O1532</f>
        <v>0</v>
      </c>
      <c r="B1445" s="33">
        <f t="shared" ca="1" si="140"/>
        <v>32</v>
      </c>
      <c r="C1445">
        <f t="shared" si="141"/>
        <v>486</v>
      </c>
      <c r="D1445">
        <f t="shared" ca="1" si="139"/>
        <v>-3.3000000000000002E-2</v>
      </c>
      <c r="E1445">
        <f t="shared" ca="1" si="142"/>
        <v>0</v>
      </c>
      <c r="F1445">
        <f t="shared" ca="1" si="143"/>
        <v>31</v>
      </c>
      <c r="G1445">
        <f t="shared" ca="1" si="144"/>
        <v>32</v>
      </c>
      <c r="M1445">
        <v>989</v>
      </c>
      <c r="N1445">
        <v>39.569000000000003</v>
      </c>
    </row>
    <row r="1446" spans="1:14">
      <c r="A1446" s="54">
        <f>formulas!O1533</f>
        <v>0</v>
      </c>
      <c r="B1446" s="33">
        <f t="shared" ca="1" si="140"/>
        <v>32</v>
      </c>
      <c r="C1446">
        <f t="shared" si="141"/>
        <v>486</v>
      </c>
      <c r="D1446">
        <f t="shared" ca="1" si="139"/>
        <v>-3.3000000000000002E-2</v>
      </c>
      <c r="E1446">
        <f t="shared" ca="1" si="142"/>
        <v>0</v>
      </c>
      <c r="F1446">
        <f t="shared" ca="1" si="143"/>
        <v>31</v>
      </c>
      <c r="G1446">
        <f t="shared" ca="1" si="144"/>
        <v>32</v>
      </c>
      <c r="M1446">
        <v>990</v>
      </c>
      <c r="N1446">
        <v>39.613999999999997</v>
      </c>
    </row>
    <row r="1447" spans="1:14">
      <c r="A1447" s="54">
        <f>formulas!O1534</f>
        <v>0</v>
      </c>
      <c r="B1447" s="33">
        <f t="shared" ca="1" si="140"/>
        <v>32</v>
      </c>
      <c r="C1447">
        <f t="shared" si="141"/>
        <v>486</v>
      </c>
      <c r="D1447">
        <f t="shared" ca="1" si="139"/>
        <v>-3.3000000000000002E-2</v>
      </c>
      <c r="E1447">
        <f t="shared" ca="1" si="142"/>
        <v>0</v>
      </c>
      <c r="F1447">
        <f t="shared" ca="1" si="143"/>
        <v>31</v>
      </c>
      <c r="G1447">
        <f t="shared" ca="1" si="144"/>
        <v>32</v>
      </c>
      <c r="M1447">
        <v>991</v>
      </c>
      <c r="N1447">
        <v>39.658999999999999</v>
      </c>
    </row>
    <row r="1448" spans="1:14">
      <c r="A1448" s="54">
        <f>formulas!O1535</f>
        <v>0</v>
      </c>
      <c r="B1448" s="33">
        <f t="shared" ca="1" si="140"/>
        <v>32</v>
      </c>
      <c r="C1448">
        <f t="shared" si="141"/>
        <v>486</v>
      </c>
      <c r="D1448">
        <f t="shared" ca="1" si="139"/>
        <v>-3.3000000000000002E-2</v>
      </c>
      <c r="E1448">
        <f t="shared" ca="1" si="142"/>
        <v>0</v>
      </c>
      <c r="F1448">
        <f t="shared" ca="1" si="143"/>
        <v>31</v>
      </c>
      <c r="G1448">
        <f t="shared" ca="1" si="144"/>
        <v>32</v>
      </c>
      <c r="M1448">
        <v>992</v>
      </c>
      <c r="N1448">
        <v>39.704000000000001</v>
      </c>
    </row>
    <row r="1449" spans="1:14">
      <c r="A1449" s="54">
        <f>formulas!O1536</f>
        <v>0</v>
      </c>
      <c r="B1449" s="33">
        <f t="shared" ca="1" si="140"/>
        <v>32</v>
      </c>
      <c r="C1449">
        <f t="shared" si="141"/>
        <v>486</v>
      </c>
      <c r="D1449">
        <f t="shared" ca="1" si="139"/>
        <v>-3.3000000000000002E-2</v>
      </c>
      <c r="E1449">
        <f t="shared" ca="1" si="142"/>
        <v>0</v>
      </c>
      <c r="F1449">
        <f t="shared" ca="1" si="143"/>
        <v>31</v>
      </c>
      <c r="G1449">
        <f t="shared" ca="1" si="144"/>
        <v>32</v>
      </c>
      <c r="M1449">
        <v>993</v>
      </c>
      <c r="N1449">
        <v>39.749000000000002</v>
      </c>
    </row>
    <row r="1450" spans="1:14">
      <c r="A1450" s="54">
        <f>formulas!O1537</f>
        <v>0</v>
      </c>
      <c r="B1450" s="33">
        <f t="shared" ca="1" si="140"/>
        <v>32</v>
      </c>
      <c r="C1450">
        <f t="shared" si="141"/>
        <v>486</v>
      </c>
      <c r="D1450">
        <f t="shared" ca="1" si="139"/>
        <v>-3.3000000000000002E-2</v>
      </c>
      <c r="E1450">
        <f t="shared" ca="1" si="142"/>
        <v>0</v>
      </c>
      <c r="F1450">
        <f t="shared" ca="1" si="143"/>
        <v>31</v>
      </c>
      <c r="G1450">
        <f t="shared" ca="1" si="144"/>
        <v>32</v>
      </c>
      <c r="M1450">
        <v>994</v>
      </c>
      <c r="N1450">
        <v>39.793999999999997</v>
      </c>
    </row>
    <row r="1451" spans="1:14">
      <c r="A1451" s="54">
        <f>formulas!O1538</f>
        <v>0</v>
      </c>
      <c r="B1451" s="33">
        <f t="shared" ca="1" si="140"/>
        <v>32</v>
      </c>
      <c r="C1451">
        <f t="shared" si="141"/>
        <v>486</v>
      </c>
      <c r="D1451">
        <f t="shared" ca="1" si="139"/>
        <v>-3.3000000000000002E-2</v>
      </c>
      <c r="E1451">
        <f t="shared" ca="1" si="142"/>
        <v>0</v>
      </c>
      <c r="F1451">
        <f t="shared" ca="1" si="143"/>
        <v>31</v>
      </c>
      <c r="G1451">
        <f t="shared" ca="1" si="144"/>
        <v>32</v>
      </c>
      <c r="M1451">
        <v>995</v>
      </c>
      <c r="N1451">
        <v>39.838999999999999</v>
      </c>
    </row>
    <row r="1452" spans="1:14">
      <c r="A1452" s="54">
        <f>formulas!O1539</f>
        <v>0</v>
      </c>
      <c r="B1452" s="33">
        <f t="shared" ca="1" si="140"/>
        <v>32</v>
      </c>
      <c r="C1452">
        <f t="shared" si="141"/>
        <v>486</v>
      </c>
      <c r="D1452">
        <f t="shared" ca="1" si="139"/>
        <v>-3.3000000000000002E-2</v>
      </c>
      <c r="E1452">
        <f t="shared" ca="1" si="142"/>
        <v>0</v>
      </c>
      <c r="F1452">
        <f t="shared" ca="1" si="143"/>
        <v>31</v>
      </c>
      <c r="G1452">
        <f t="shared" ca="1" si="144"/>
        <v>32</v>
      </c>
      <c r="M1452">
        <v>996</v>
      </c>
      <c r="N1452">
        <v>39.884</v>
      </c>
    </row>
    <row r="1453" spans="1:14">
      <c r="A1453" s="54">
        <f>formulas!O1540</f>
        <v>0</v>
      </c>
      <c r="B1453" s="33">
        <f t="shared" ca="1" si="140"/>
        <v>32</v>
      </c>
      <c r="C1453">
        <f t="shared" si="141"/>
        <v>486</v>
      </c>
      <c r="D1453">
        <f t="shared" ca="1" si="139"/>
        <v>-3.3000000000000002E-2</v>
      </c>
      <c r="E1453">
        <f t="shared" ca="1" si="142"/>
        <v>0</v>
      </c>
      <c r="F1453">
        <f t="shared" ca="1" si="143"/>
        <v>31</v>
      </c>
      <c r="G1453">
        <f t="shared" ca="1" si="144"/>
        <v>32</v>
      </c>
      <c r="M1453">
        <v>997</v>
      </c>
      <c r="N1453">
        <v>39.929000000000002</v>
      </c>
    </row>
    <row r="1454" spans="1:14">
      <c r="A1454" s="54">
        <f>formulas!O1541</f>
        <v>0</v>
      </c>
      <c r="B1454" s="33">
        <f t="shared" ca="1" si="140"/>
        <v>32</v>
      </c>
      <c r="C1454">
        <f t="shared" si="141"/>
        <v>486</v>
      </c>
      <c r="D1454">
        <f t="shared" ca="1" si="139"/>
        <v>-3.3000000000000002E-2</v>
      </c>
      <c r="E1454">
        <f t="shared" ca="1" si="142"/>
        <v>0</v>
      </c>
      <c r="F1454">
        <f t="shared" ca="1" si="143"/>
        <v>31</v>
      </c>
      <c r="G1454">
        <f t="shared" ca="1" si="144"/>
        <v>32</v>
      </c>
      <c r="M1454">
        <v>998</v>
      </c>
      <c r="N1454">
        <v>39.973999999999997</v>
      </c>
    </row>
    <row r="1455" spans="1:14">
      <c r="A1455" s="54">
        <f>formulas!O1542</f>
        <v>0</v>
      </c>
      <c r="B1455" s="33">
        <f t="shared" ca="1" si="140"/>
        <v>32</v>
      </c>
      <c r="C1455">
        <f t="shared" si="141"/>
        <v>486</v>
      </c>
      <c r="D1455">
        <f t="shared" ca="1" si="139"/>
        <v>-3.3000000000000002E-2</v>
      </c>
      <c r="E1455">
        <f t="shared" ca="1" si="142"/>
        <v>0</v>
      </c>
      <c r="F1455">
        <f t="shared" ca="1" si="143"/>
        <v>31</v>
      </c>
      <c r="G1455">
        <f t="shared" ca="1" si="144"/>
        <v>32</v>
      </c>
      <c r="M1455">
        <v>999</v>
      </c>
      <c r="N1455">
        <v>40.018999999999998</v>
      </c>
    </row>
    <row r="1456" spans="1:14">
      <c r="A1456" s="54">
        <f>formulas!O1543</f>
        <v>0</v>
      </c>
      <c r="B1456" s="33">
        <f t="shared" ca="1" si="140"/>
        <v>32</v>
      </c>
      <c r="C1456">
        <f t="shared" si="141"/>
        <v>486</v>
      </c>
      <c r="D1456">
        <f t="shared" ca="1" si="139"/>
        <v>-3.3000000000000002E-2</v>
      </c>
      <c r="E1456">
        <f t="shared" ca="1" si="142"/>
        <v>0</v>
      </c>
      <c r="F1456">
        <f t="shared" ca="1" si="143"/>
        <v>31</v>
      </c>
      <c r="G1456">
        <f t="shared" ca="1" si="144"/>
        <v>32</v>
      </c>
      <c r="M1456">
        <v>1000</v>
      </c>
      <c r="N1456">
        <v>40.064</v>
      </c>
    </row>
    <row r="1457" spans="1:14">
      <c r="A1457" s="54">
        <f>formulas!O1544</f>
        <v>0</v>
      </c>
      <c r="B1457" s="33">
        <f t="shared" ca="1" si="140"/>
        <v>32</v>
      </c>
      <c r="C1457">
        <f t="shared" si="141"/>
        <v>486</v>
      </c>
      <c r="D1457">
        <f t="shared" ca="1" si="139"/>
        <v>-3.3000000000000002E-2</v>
      </c>
      <c r="E1457">
        <f t="shared" ca="1" si="142"/>
        <v>0</v>
      </c>
      <c r="F1457">
        <f t="shared" ca="1" si="143"/>
        <v>31</v>
      </c>
      <c r="G1457">
        <f t="shared" ca="1" si="144"/>
        <v>32</v>
      </c>
      <c r="M1457">
        <v>1001</v>
      </c>
      <c r="N1457">
        <v>40.109000000000002</v>
      </c>
    </row>
    <row r="1458" spans="1:14">
      <c r="A1458" s="54">
        <f>formulas!O1545</f>
        <v>0</v>
      </c>
      <c r="B1458" s="33">
        <f t="shared" ca="1" si="140"/>
        <v>32</v>
      </c>
      <c r="C1458">
        <f t="shared" si="141"/>
        <v>486</v>
      </c>
      <c r="D1458">
        <f t="shared" ca="1" si="139"/>
        <v>-3.3000000000000002E-2</v>
      </c>
      <c r="E1458">
        <f t="shared" ca="1" si="142"/>
        <v>0</v>
      </c>
      <c r="F1458">
        <f t="shared" ca="1" si="143"/>
        <v>31</v>
      </c>
      <c r="G1458">
        <f t="shared" ca="1" si="144"/>
        <v>32</v>
      </c>
      <c r="M1458">
        <v>1002</v>
      </c>
      <c r="N1458">
        <v>40.154000000000003</v>
      </c>
    </row>
    <row r="1459" spans="1:14">
      <c r="A1459" s="54">
        <f>formulas!O1546</f>
        <v>0</v>
      </c>
      <c r="B1459" s="33">
        <f t="shared" ca="1" si="140"/>
        <v>32</v>
      </c>
      <c r="C1459">
        <f t="shared" si="141"/>
        <v>486</v>
      </c>
      <c r="D1459">
        <f t="shared" ca="1" si="139"/>
        <v>-3.3000000000000002E-2</v>
      </c>
      <c r="E1459">
        <f t="shared" ca="1" si="142"/>
        <v>0</v>
      </c>
      <c r="F1459">
        <f t="shared" ca="1" si="143"/>
        <v>31</v>
      </c>
      <c r="G1459">
        <f t="shared" ca="1" si="144"/>
        <v>32</v>
      </c>
      <c r="M1459">
        <v>1003</v>
      </c>
      <c r="N1459">
        <v>40.198999999999998</v>
      </c>
    </row>
    <row r="1460" spans="1:14">
      <c r="A1460" s="54">
        <f>formulas!O1547</f>
        <v>0</v>
      </c>
      <c r="B1460" s="33">
        <f t="shared" ca="1" si="140"/>
        <v>32</v>
      </c>
      <c r="C1460">
        <f t="shared" si="141"/>
        <v>486</v>
      </c>
      <c r="D1460">
        <f t="shared" ca="1" si="139"/>
        <v>-3.3000000000000002E-2</v>
      </c>
      <c r="E1460">
        <f t="shared" ca="1" si="142"/>
        <v>0</v>
      </c>
      <c r="F1460">
        <f t="shared" ca="1" si="143"/>
        <v>31</v>
      </c>
      <c r="G1460">
        <f t="shared" ca="1" si="144"/>
        <v>32</v>
      </c>
      <c r="M1460">
        <v>1004</v>
      </c>
      <c r="N1460">
        <v>40.243000000000002</v>
      </c>
    </row>
    <row r="1461" spans="1:14">
      <c r="A1461" s="54">
        <f>formulas!O1548</f>
        <v>0</v>
      </c>
      <c r="B1461" s="33">
        <f t="shared" ca="1" si="140"/>
        <v>32</v>
      </c>
      <c r="C1461">
        <f t="shared" si="141"/>
        <v>486</v>
      </c>
      <c r="D1461">
        <f t="shared" ca="1" si="139"/>
        <v>-3.3000000000000002E-2</v>
      </c>
      <c r="E1461">
        <f t="shared" ca="1" si="142"/>
        <v>0</v>
      </c>
      <c r="F1461">
        <f t="shared" ca="1" si="143"/>
        <v>31</v>
      </c>
      <c r="G1461">
        <f t="shared" ca="1" si="144"/>
        <v>32</v>
      </c>
      <c r="M1461">
        <v>1005</v>
      </c>
      <c r="N1461">
        <v>40.287999999999997</v>
      </c>
    </row>
    <row r="1462" spans="1:14">
      <c r="A1462" s="54">
        <f>formulas!O1549</f>
        <v>0</v>
      </c>
      <c r="B1462" s="33">
        <f t="shared" ca="1" si="140"/>
        <v>32</v>
      </c>
      <c r="C1462">
        <f t="shared" si="141"/>
        <v>486</v>
      </c>
      <c r="D1462">
        <f t="shared" ca="1" si="139"/>
        <v>-3.3000000000000002E-2</v>
      </c>
      <c r="E1462">
        <f t="shared" ca="1" si="142"/>
        <v>0</v>
      </c>
      <c r="F1462">
        <f t="shared" ca="1" si="143"/>
        <v>31</v>
      </c>
      <c r="G1462">
        <f t="shared" ca="1" si="144"/>
        <v>32</v>
      </c>
      <c r="M1462">
        <v>1006</v>
      </c>
      <c r="N1462">
        <v>40.332999999999998</v>
      </c>
    </row>
    <row r="1463" spans="1:14">
      <c r="A1463" s="54">
        <f>formulas!O1550</f>
        <v>0</v>
      </c>
      <c r="B1463" s="33">
        <f t="shared" ca="1" si="140"/>
        <v>32</v>
      </c>
      <c r="C1463">
        <f t="shared" si="141"/>
        <v>486</v>
      </c>
      <c r="D1463">
        <f t="shared" ca="1" si="139"/>
        <v>-3.3000000000000002E-2</v>
      </c>
      <c r="E1463">
        <f t="shared" ca="1" si="142"/>
        <v>0</v>
      </c>
      <c r="F1463">
        <f t="shared" ca="1" si="143"/>
        <v>31</v>
      </c>
      <c r="G1463">
        <f t="shared" ca="1" si="144"/>
        <v>32</v>
      </c>
      <c r="M1463">
        <v>1007</v>
      </c>
      <c r="N1463">
        <v>40.378</v>
      </c>
    </row>
    <row r="1464" spans="1:14">
      <c r="A1464" s="54">
        <f>formulas!O1551</f>
        <v>0</v>
      </c>
      <c r="B1464" s="33">
        <f t="shared" ca="1" si="140"/>
        <v>32</v>
      </c>
      <c r="C1464">
        <f t="shared" si="141"/>
        <v>486</v>
      </c>
      <c r="D1464">
        <f t="shared" ca="1" si="139"/>
        <v>-3.3000000000000002E-2</v>
      </c>
      <c r="E1464">
        <f t="shared" ca="1" si="142"/>
        <v>0</v>
      </c>
      <c r="F1464">
        <f t="shared" ca="1" si="143"/>
        <v>31</v>
      </c>
      <c r="G1464">
        <f t="shared" ca="1" si="144"/>
        <v>32</v>
      </c>
      <c r="M1464">
        <v>1008</v>
      </c>
      <c r="N1464">
        <v>40.423000000000002</v>
      </c>
    </row>
    <row r="1465" spans="1:14">
      <c r="A1465" s="54">
        <f>formulas!O1552</f>
        <v>0</v>
      </c>
      <c r="B1465" s="33">
        <f t="shared" ca="1" si="140"/>
        <v>32</v>
      </c>
      <c r="C1465">
        <f t="shared" si="141"/>
        <v>486</v>
      </c>
      <c r="D1465">
        <f t="shared" ca="1" si="139"/>
        <v>-3.3000000000000002E-2</v>
      </c>
      <c r="E1465">
        <f t="shared" ca="1" si="142"/>
        <v>0</v>
      </c>
      <c r="F1465">
        <f t="shared" ca="1" si="143"/>
        <v>31</v>
      </c>
      <c r="G1465">
        <f t="shared" ca="1" si="144"/>
        <v>32</v>
      </c>
      <c r="M1465">
        <v>1009</v>
      </c>
      <c r="N1465">
        <v>40.468000000000004</v>
      </c>
    </row>
    <row r="1466" spans="1:14">
      <c r="A1466" s="54">
        <f>formulas!O1553</f>
        <v>0</v>
      </c>
      <c r="B1466" s="33">
        <f t="shared" ca="1" si="140"/>
        <v>32</v>
      </c>
      <c r="C1466">
        <f t="shared" si="141"/>
        <v>486</v>
      </c>
      <c r="D1466">
        <f t="shared" ca="1" si="139"/>
        <v>-3.3000000000000002E-2</v>
      </c>
      <c r="E1466">
        <f t="shared" ca="1" si="142"/>
        <v>0</v>
      </c>
      <c r="F1466">
        <f t="shared" ca="1" si="143"/>
        <v>31</v>
      </c>
      <c r="G1466">
        <f t="shared" ca="1" si="144"/>
        <v>32</v>
      </c>
      <c r="M1466">
        <v>1010</v>
      </c>
      <c r="N1466">
        <v>40.512999999999998</v>
      </c>
    </row>
    <row r="1467" spans="1:14">
      <c r="A1467" s="54">
        <f>formulas!O1554</f>
        <v>0</v>
      </c>
      <c r="B1467" s="33">
        <f t="shared" ca="1" si="140"/>
        <v>32</v>
      </c>
      <c r="C1467">
        <f t="shared" si="141"/>
        <v>486</v>
      </c>
      <c r="D1467">
        <f t="shared" ca="1" si="139"/>
        <v>-3.3000000000000002E-2</v>
      </c>
      <c r="E1467">
        <f t="shared" ca="1" si="142"/>
        <v>0</v>
      </c>
      <c r="F1467">
        <f t="shared" ca="1" si="143"/>
        <v>31</v>
      </c>
      <c r="G1467">
        <f t="shared" ca="1" si="144"/>
        <v>32</v>
      </c>
      <c r="M1467">
        <v>1011</v>
      </c>
      <c r="N1467">
        <v>40.558</v>
      </c>
    </row>
    <row r="1468" spans="1:14">
      <c r="A1468" s="54">
        <f>formulas!O1555</f>
        <v>0</v>
      </c>
      <c r="B1468" s="33">
        <f t="shared" ca="1" si="140"/>
        <v>32</v>
      </c>
      <c r="C1468">
        <f t="shared" si="141"/>
        <v>486</v>
      </c>
      <c r="D1468">
        <f t="shared" ca="1" si="139"/>
        <v>-3.3000000000000002E-2</v>
      </c>
      <c r="E1468">
        <f t="shared" ca="1" si="142"/>
        <v>0</v>
      </c>
      <c r="F1468">
        <f t="shared" ca="1" si="143"/>
        <v>31</v>
      </c>
      <c r="G1468">
        <f t="shared" ca="1" si="144"/>
        <v>32</v>
      </c>
      <c r="M1468">
        <v>1012</v>
      </c>
      <c r="N1468">
        <v>40.603000000000002</v>
      </c>
    </row>
    <row r="1469" spans="1:14">
      <c r="A1469" s="54">
        <f>formulas!O1556</f>
        <v>0</v>
      </c>
      <c r="B1469" s="33">
        <f t="shared" ca="1" si="140"/>
        <v>32</v>
      </c>
      <c r="C1469">
        <f t="shared" si="141"/>
        <v>486</v>
      </c>
      <c r="D1469">
        <f t="shared" ca="1" si="139"/>
        <v>-3.3000000000000002E-2</v>
      </c>
      <c r="E1469">
        <f t="shared" ca="1" si="142"/>
        <v>0</v>
      </c>
      <c r="F1469">
        <f t="shared" ca="1" si="143"/>
        <v>31</v>
      </c>
      <c r="G1469">
        <f t="shared" ca="1" si="144"/>
        <v>32</v>
      </c>
      <c r="M1469">
        <v>1013</v>
      </c>
      <c r="N1469">
        <v>40.648000000000003</v>
      </c>
    </row>
    <row r="1470" spans="1:14">
      <c r="A1470" s="54">
        <f>formulas!O1557</f>
        <v>0</v>
      </c>
      <c r="B1470" s="33">
        <f t="shared" ca="1" si="140"/>
        <v>32</v>
      </c>
      <c r="C1470">
        <f t="shared" si="141"/>
        <v>486</v>
      </c>
      <c r="D1470">
        <f t="shared" ca="1" si="139"/>
        <v>-3.3000000000000002E-2</v>
      </c>
      <c r="E1470">
        <f t="shared" ca="1" si="142"/>
        <v>0</v>
      </c>
      <c r="F1470">
        <f t="shared" ca="1" si="143"/>
        <v>31</v>
      </c>
      <c r="G1470">
        <f t="shared" ca="1" si="144"/>
        <v>32</v>
      </c>
      <c r="M1470">
        <v>1014</v>
      </c>
      <c r="N1470">
        <v>40.692999999999998</v>
      </c>
    </row>
    <row r="1471" spans="1:14">
      <c r="A1471" s="54">
        <f>formulas!O1558</f>
        <v>0</v>
      </c>
      <c r="B1471" s="33">
        <f t="shared" ca="1" si="140"/>
        <v>32</v>
      </c>
      <c r="C1471">
        <f t="shared" si="141"/>
        <v>486</v>
      </c>
      <c r="D1471">
        <f t="shared" ca="1" si="139"/>
        <v>-3.3000000000000002E-2</v>
      </c>
      <c r="E1471">
        <f t="shared" ca="1" si="142"/>
        <v>0</v>
      </c>
      <c r="F1471">
        <f t="shared" ca="1" si="143"/>
        <v>31</v>
      </c>
      <c r="G1471">
        <f t="shared" ca="1" si="144"/>
        <v>32</v>
      </c>
      <c r="M1471">
        <v>1015</v>
      </c>
      <c r="N1471">
        <v>40.738</v>
      </c>
    </row>
    <row r="1472" spans="1:14">
      <c r="A1472" s="54">
        <f>formulas!O1559</f>
        <v>0</v>
      </c>
      <c r="B1472" s="33">
        <f t="shared" ca="1" si="140"/>
        <v>32</v>
      </c>
      <c r="C1472">
        <f t="shared" si="141"/>
        <v>486</v>
      </c>
      <c r="D1472">
        <f t="shared" ca="1" si="139"/>
        <v>-3.3000000000000002E-2</v>
      </c>
      <c r="E1472">
        <f t="shared" ca="1" si="142"/>
        <v>0</v>
      </c>
      <c r="F1472">
        <f t="shared" ca="1" si="143"/>
        <v>31</v>
      </c>
      <c r="G1472">
        <f t="shared" ca="1" si="144"/>
        <v>32</v>
      </c>
      <c r="M1472">
        <v>1016</v>
      </c>
      <c r="N1472">
        <v>40.783000000000001</v>
      </c>
    </row>
    <row r="1473" spans="1:14">
      <c r="A1473" s="54">
        <f>formulas!O1560</f>
        <v>0</v>
      </c>
      <c r="B1473" s="33">
        <f t="shared" ca="1" si="140"/>
        <v>32</v>
      </c>
      <c r="C1473">
        <f t="shared" si="141"/>
        <v>486</v>
      </c>
      <c r="D1473">
        <f t="shared" ca="1" si="139"/>
        <v>-3.3000000000000002E-2</v>
      </c>
      <c r="E1473">
        <f t="shared" ca="1" si="142"/>
        <v>0</v>
      </c>
      <c r="F1473">
        <f t="shared" ca="1" si="143"/>
        <v>31</v>
      </c>
      <c r="G1473">
        <f t="shared" ca="1" si="144"/>
        <v>32</v>
      </c>
      <c r="M1473">
        <v>1017</v>
      </c>
      <c r="N1473">
        <v>40.828000000000003</v>
      </c>
    </row>
    <row r="1474" spans="1:14">
      <c r="A1474" s="54">
        <f>formulas!O1561</f>
        <v>0</v>
      </c>
      <c r="B1474" s="33">
        <f t="shared" ca="1" si="140"/>
        <v>32</v>
      </c>
      <c r="C1474">
        <f t="shared" si="141"/>
        <v>486</v>
      </c>
      <c r="D1474">
        <f t="shared" ca="1" si="139"/>
        <v>-3.3000000000000002E-2</v>
      </c>
      <c r="E1474">
        <f t="shared" ca="1" si="142"/>
        <v>0</v>
      </c>
      <c r="F1474">
        <f t="shared" ca="1" si="143"/>
        <v>31</v>
      </c>
      <c r="G1474">
        <f t="shared" ca="1" si="144"/>
        <v>32</v>
      </c>
      <c r="M1474">
        <v>1018</v>
      </c>
      <c r="N1474">
        <v>40.872999999999998</v>
      </c>
    </row>
    <row r="1475" spans="1:14">
      <c r="A1475" s="54">
        <f>formulas!O1562</f>
        <v>0</v>
      </c>
      <c r="B1475" s="33">
        <f t="shared" ca="1" si="140"/>
        <v>32</v>
      </c>
      <c r="C1475">
        <f t="shared" si="141"/>
        <v>486</v>
      </c>
      <c r="D1475">
        <f t="shared" ref="D1475:D1538" ca="1" si="145">INDIRECT(ADDRESS(C1475+1,14))</f>
        <v>-3.3000000000000002E-2</v>
      </c>
      <c r="E1475">
        <f t="shared" ca="1" si="142"/>
        <v>0</v>
      </c>
      <c r="F1475">
        <f t="shared" ca="1" si="143"/>
        <v>31</v>
      </c>
      <c r="G1475">
        <f t="shared" ca="1" si="144"/>
        <v>32</v>
      </c>
      <c r="M1475">
        <v>1019</v>
      </c>
      <c r="N1475">
        <v>40.917999999999999</v>
      </c>
    </row>
    <row r="1476" spans="1:14">
      <c r="A1476" s="54">
        <f>formulas!O1563</f>
        <v>0</v>
      </c>
      <c r="B1476" s="33">
        <f t="shared" ca="1" si="140"/>
        <v>32</v>
      </c>
      <c r="C1476">
        <f t="shared" si="141"/>
        <v>486</v>
      </c>
      <c r="D1476">
        <f t="shared" ca="1" si="145"/>
        <v>-3.3000000000000002E-2</v>
      </c>
      <c r="E1476">
        <f t="shared" ca="1" si="142"/>
        <v>0</v>
      </c>
      <c r="F1476">
        <f t="shared" ca="1" si="143"/>
        <v>31</v>
      </c>
      <c r="G1476">
        <f t="shared" ca="1" si="144"/>
        <v>32</v>
      </c>
      <c r="M1476">
        <v>1020</v>
      </c>
      <c r="N1476">
        <v>40.963000000000001</v>
      </c>
    </row>
    <row r="1477" spans="1:14">
      <c r="A1477" s="54">
        <f>formulas!O1564</f>
        <v>0</v>
      </c>
      <c r="B1477" s="33">
        <f t="shared" ca="1" si="140"/>
        <v>32</v>
      </c>
      <c r="C1477">
        <f t="shared" si="141"/>
        <v>486</v>
      </c>
      <c r="D1477">
        <f t="shared" ca="1" si="145"/>
        <v>-3.3000000000000002E-2</v>
      </c>
      <c r="E1477">
        <f t="shared" ca="1" si="142"/>
        <v>0</v>
      </c>
      <c r="F1477">
        <f t="shared" ca="1" si="143"/>
        <v>31</v>
      </c>
      <c r="G1477">
        <f t="shared" ca="1" si="144"/>
        <v>32</v>
      </c>
      <c r="M1477">
        <v>1021</v>
      </c>
      <c r="N1477">
        <v>41.008000000000003</v>
      </c>
    </row>
    <row r="1478" spans="1:14">
      <c r="A1478" s="54">
        <f>formulas!O1565</f>
        <v>0</v>
      </c>
      <c r="B1478" s="33">
        <f t="shared" ca="1" si="140"/>
        <v>32</v>
      </c>
      <c r="C1478">
        <f t="shared" si="141"/>
        <v>486</v>
      </c>
      <c r="D1478">
        <f t="shared" ca="1" si="145"/>
        <v>-3.3000000000000002E-2</v>
      </c>
      <c r="E1478">
        <f t="shared" ca="1" si="142"/>
        <v>0</v>
      </c>
      <c r="F1478">
        <f t="shared" ca="1" si="143"/>
        <v>31</v>
      </c>
      <c r="G1478">
        <f t="shared" ca="1" si="144"/>
        <v>32</v>
      </c>
      <c r="M1478">
        <v>1022</v>
      </c>
      <c r="N1478">
        <v>41.052999999999997</v>
      </c>
    </row>
    <row r="1479" spans="1:14">
      <c r="A1479" s="54">
        <f>formulas!O1566</f>
        <v>0</v>
      </c>
      <c r="B1479" s="33">
        <f t="shared" ca="1" si="140"/>
        <v>32</v>
      </c>
      <c r="C1479">
        <f t="shared" si="141"/>
        <v>486</v>
      </c>
      <c r="D1479">
        <f t="shared" ca="1" si="145"/>
        <v>-3.3000000000000002E-2</v>
      </c>
      <c r="E1479">
        <f t="shared" ca="1" si="142"/>
        <v>0</v>
      </c>
      <c r="F1479">
        <f t="shared" ca="1" si="143"/>
        <v>31</v>
      </c>
      <c r="G1479">
        <f t="shared" ca="1" si="144"/>
        <v>32</v>
      </c>
      <c r="M1479">
        <v>1023</v>
      </c>
      <c r="N1479">
        <v>41.097999999999999</v>
      </c>
    </row>
    <row r="1480" spans="1:14">
      <c r="A1480" s="54">
        <f>formulas!O1567</f>
        <v>0</v>
      </c>
      <c r="B1480" s="33">
        <f t="shared" ca="1" si="140"/>
        <v>32</v>
      </c>
      <c r="C1480">
        <f t="shared" si="141"/>
        <v>486</v>
      </c>
      <c r="D1480">
        <f t="shared" ca="1" si="145"/>
        <v>-3.3000000000000002E-2</v>
      </c>
      <c r="E1480">
        <f t="shared" ca="1" si="142"/>
        <v>0</v>
      </c>
      <c r="F1480">
        <f t="shared" ca="1" si="143"/>
        <v>31</v>
      </c>
      <c r="G1480">
        <f t="shared" ca="1" si="144"/>
        <v>32</v>
      </c>
      <c r="M1480">
        <v>1024</v>
      </c>
      <c r="N1480">
        <v>41.143000000000001</v>
      </c>
    </row>
    <row r="1481" spans="1:14">
      <c r="A1481" s="54">
        <f>formulas!O1568</f>
        <v>0</v>
      </c>
      <c r="B1481" s="33">
        <f t="shared" ca="1" si="140"/>
        <v>32</v>
      </c>
      <c r="C1481">
        <f t="shared" si="141"/>
        <v>486</v>
      </c>
      <c r="D1481">
        <f t="shared" ca="1" si="145"/>
        <v>-3.3000000000000002E-2</v>
      </c>
      <c r="E1481">
        <f t="shared" ca="1" si="142"/>
        <v>0</v>
      </c>
      <c r="F1481">
        <f t="shared" ca="1" si="143"/>
        <v>31</v>
      </c>
      <c r="G1481">
        <f t="shared" ca="1" si="144"/>
        <v>32</v>
      </c>
      <c r="M1481">
        <v>1025</v>
      </c>
      <c r="N1481">
        <v>41.188000000000002</v>
      </c>
    </row>
    <row r="1482" spans="1:14">
      <c r="A1482" s="54">
        <f>formulas!O1569</f>
        <v>0</v>
      </c>
      <c r="B1482" s="33">
        <f t="shared" ca="1" si="140"/>
        <v>32</v>
      </c>
      <c r="C1482">
        <f t="shared" si="141"/>
        <v>486</v>
      </c>
      <c r="D1482">
        <f t="shared" ca="1" si="145"/>
        <v>-3.3000000000000002E-2</v>
      </c>
      <c r="E1482">
        <f t="shared" ca="1" si="142"/>
        <v>0</v>
      </c>
      <c r="F1482">
        <f t="shared" ca="1" si="143"/>
        <v>31</v>
      </c>
      <c r="G1482">
        <f t="shared" ca="1" si="144"/>
        <v>32</v>
      </c>
      <c r="M1482">
        <v>1026</v>
      </c>
      <c r="N1482">
        <v>41.232999999999997</v>
      </c>
    </row>
    <row r="1483" spans="1:14">
      <c r="A1483" s="54">
        <f>formulas!O1570</f>
        <v>0</v>
      </c>
      <c r="B1483" s="33">
        <f t="shared" ca="1" si="140"/>
        <v>32</v>
      </c>
      <c r="C1483">
        <f t="shared" si="141"/>
        <v>486</v>
      </c>
      <c r="D1483">
        <f t="shared" ca="1" si="145"/>
        <v>-3.3000000000000002E-2</v>
      </c>
      <c r="E1483">
        <f t="shared" ca="1" si="142"/>
        <v>0</v>
      </c>
      <c r="F1483">
        <f t="shared" ca="1" si="143"/>
        <v>31</v>
      </c>
      <c r="G1483">
        <f t="shared" ca="1" si="144"/>
        <v>32</v>
      </c>
      <c r="M1483">
        <v>1027</v>
      </c>
      <c r="N1483">
        <v>41.277999999999999</v>
      </c>
    </row>
    <row r="1484" spans="1:14">
      <c r="A1484" s="54">
        <f>formulas!O1571</f>
        <v>0</v>
      </c>
      <c r="B1484" s="33">
        <f t="shared" ca="1" si="140"/>
        <v>32</v>
      </c>
      <c r="C1484">
        <f t="shared" si="141"/>
        <v>486</v>
      </c>
      <c r="D1484">
        <f t="shared" ca="1" si="145"/>
        <v>-3.3000000000000002E-2</v>
      </c>
      <c r="E1484">
        <f t="shared" ca="1" si="142"/>
        <v>0</v>
      </c>
      <c r="F1484">
        <f t="shared" ca="1" si="143"/>
        <v>31</v>
      </c>
      <c r="G1484">
        <f t="shared" ca="1" si="144"/>
        <v>32</v>
      </c>
      <c r="M1484">
        <v>1028</v>
      </c>
      <c r="N1484">
        <v>41.323</v>
      </c>
    </row>
    <row r="1485" spans="1:14">
      <c r="A1485" s="54">
        <f>formulas!O1572</f>
        <v>0</v>
      </c>
      <c r="B1485" s="33">
        <f t="shared" ca="1" si="140"/>
        <v>32</v>
      </c>
      <c r="C1485">
        <f t="shared" si="141"/>
        <v>486</v>
      </c>
      <c r="D1485">
        <f t="shared" ca="1" si="145"/>
        <v>-3.3000000000000002E-2</v>
      </c>
      <c r="E1485">
        <f t="shared" ca="1" si="142"/>
        <v>0</v>
      </c>
      <c r="F1485">
        <f t="shared" ca="1" si="143"/>
        <v>31</v>
      </c>
      <c r="G1485">
        <f t="shared" ca="1" si="144"/>
        <v>32</v>
      </c>
      <c r="M1485">
        <v>1029</v>
      </c>
      <c r="N1485">
        <v>41.368000000000002</v>
      </c>
    </row>
    <row r="1486" spans="1:14">
      <c r="A1486" s="54">
        <f>formulas!O1573</f>
        <v>0</v>
      </c>
      <c r="B1486" s="33">
        <f t="shared" ca="1" si="140"/>
        <v>32</v>
      </c>
      <c r="C1486">
        <f t="shared" si="141"/>
        <v>486</v>
      </c>
      <c r="D1486">
        <f t="shared" ca="1" si="145"/>
        <v>-3.3000000000000002E-2</v>
      </c>
      <c r="E1486">
        <f t="shared" ca="1" si="142"/>
        <v>0</v>
      </c>
      <c r="F1486">
        <f t="shared" ca="1" si="143"/>
        <v>31</v>
      </c>
      <c r="G1486">
        <f t="shared" ca="1" si="144"/>
        <v>32</v>
      </c>
      <c r="M1486">
        <v>1030</v>
      </c>
      <c r="N1486">
        <v>41.411999999999999</v>
      </c>
    </row>
    <row r="1487" spans="1:14">
      <c r="A1487" s="54">
        <f>formulas!O1574</f>
        <v>0</v>
      </c>
      <c r="B1487" s="33">
        <f t="shared" ca="1" si="140"/>
        <v>32</v>
      </c>
      <c r="C1487">
        <f t="shared" si="141"/>
        <v>486</v>
      </c>
      <c r="D1487">
        <f t="shared" ca="1" si="145"/>
        <v>-3.3000000000000002E-2</v>
      </c>
      <c r="E1487">
        <f t="shared" ca="1" si="142"/>
        <v>0</v>
      </c>
      <c r="F1487">
        <f t="shared" ca="1" si="143"/>
        <v>31</v>
      </c>
      <c r="G1487">
        <f t="shared" ca="1" si="144"/>
        <v>32</v>
      </c>
      <c r="M1487">
        <v>1031</v>
      </c>
      <c r="N1487">
        <v>41.457000000000001</v>
      </c>
    </row>
    <row r="1488" spans="1:14">
      <c r="A1488" s="54">
        <f>formulas!O1575</f>
        <v>0</v>
      </c>
      <c r="B1488" s="33">
        <f t="shared" ca="1" si="140"/>
        <v>32</v>
      </c>
      <c r="C1488">
        <f t="shared" si="141"/>
        <v>486</v>
      </c>
      <c r="D1488">
        <f t="shared" ca="1" si="145"/>
        <v>-3.3000000000000002E-2</v>
      </c>
      <c r="E1488">
        <f t="shared" ca="1" si="142"/>
        <v>0</v>
      </c>
      <c r="F1488">
        <f t="shared" ca="1" si="143"/>
        <v>31</v>
      </c>
      <c r="G1488">
        <f t="shared" ca="1" si="144"/>
        <v>32</v>
      </c>
      <c r="M1488">
        <v>1032</v>
      </c>
      <c r="N1488">
        <v>41.502000000000002</v>
      </c>
    </row>
    <row r="1489" spans="1:14">
      <c r="A1489" s="54">
        <f>formulas!O1576</f>
        <v>0</v>
      </c>
      <c r="B1489" s="33">
        <f t="shared" ca="1" si="140"/>
        <v>32</v>
      </c>
      <c r="C1489">
        <f t="shared" si="141"/>
        <v>486</v>
      </c>
      <c r="D1489">
        <f t="shared" ca="1" si="145"/>
        <v>-3.3000000000000002E-2</v>
      </c>
      <c r="E1489">
        <f t="shared" ca="1" si="142"/>
        <v>0</v>
      </c>
      <c r="F1489">
        <f t="shared" ca="1" si="143"/>
        <v>31</v>
      </c>
      <c r="G1489">
        <f t="shared" ca="1" si="144"/>
        <v>32</v>
      </c>
      <c r="M1489">
        <v>1033</v>
      </c>
      <c r="N1489">
        <v>41.546999999999997</v>
      </c>
    </row>
    <row r="1490" spans="1:14">
      <c r="A1490" s="54">
        <f>formulas!O1577</f>
        <v>0</v>
      </c>
      <c r="B1490" s="33">
        <f t="shared" ref="B1490:B1553" ca="1" si="146">(A1490-D1490)/(E1490-D1490)*(G1490-F1490)+F1490</f>
        <v>32</v>
      </c>
      <c r="C1490">
        <f t="shared" ref="C1490:C1553" si="147">COUNTIF($N$2:$N$25400,"&lt;"&amp;A1490)</f>
        <v>486</v>
      </c>
      <c r="D1490">
        <f t="shared" ca="1" si="145"/>
        <v>-3.3000000000000002E-2</v>
      </c>
      <c r="E1490">
        <f t="shared" ref="E1490:E1553" ca="1" si="148">INDIRECT(ADDRESS(C1490+2,14))</f>
        <v>0</v>
      </c>
      <c r="F1490">
        <f t="shared" ref="F1490:F1553" ca="1" si="149">INDIRECT(ADDRESS(C1490+1,13))</f>
        <v>31</v>
      </c>
      <c r="G1490">
        <f t="shared" ref="G1490:G1553" ca="1" si="150">INDIRECT(ADDRESS(C1490+2,13))</f>
        <v>32</v>
      </c>
      <c r="M1490">
        <v>1034</v>
      </c>
      <c r="N1490">
        <v>41.591999999999999</v>
      </c>
    </row>
    <row r="1491" spans="1:14">
      <c r="A1491" s="54">
        <f>formulas!O1578</f>
        <v>0</v>
      </c>
      <c r="B1491" s="33">
        <f t="shared" ca="1" si="146"/>
        <v>32</v>
      </c>
      <c r="C1491">
        <f t="shared" si="147"/>
        <v>486</v>
      </c>
      <c r="D1491">
        <f t="shared" ca="1" si="145"/>
        <v>-3.3000000000000002E-2</v>
      </c>
      <c r="E1491">
        <f t="shared" ca="1" si="148"/>
        <v>0</v>
      </c>
      <c r="F1491">
        <f t="shared" ca="1" si="149"/>
        <v>31</v>
      </c>
      <c r="G1491">
        <f t="shared" ca="1" si="150"/>
        <v>32</v>
      </c>
      <c r="M1491">
        <v>1035</v>
      </c>
      <c r="N1491">
        <v>41.637</v>
      </c>
    </row>
    <row r="1492" spans="1:14">
      <c r="A1492" s="54">
        <f>formulas!O1579</f>
        <v>0</v>
      </c>
      <c r="B1492" s="33">
        <f t="shared" ca="1" si="146"/>
        <v>32</v>
      </c>
      <c r="C1492">
        <f t="shared" si="147"/>
        <v>486</v>
      </c>
      <c r="D1492">
        <f t="shared" ca="1" si="145"/>
        <v>-3.3000000000000002E-2</v>
      </c>
      <c r="E1492">
        <f t="shared" ca="1" si="148"/>
        <v>0</v>
      </c>
      <c r="F1492">
        <f t="shared" ca="1" si="149"/>
        <v>31</v>
      </c>
      <c r="G1492">
        <f t="shared" ca="1" si="150"/>
        <v>32</v>
      </c>
      <c r="M1492">
        <v>1036</v>
      </c>
      <c r="N1492">
        <v>41.682000000000002</v>
      </c>
    </row>
    <row r="1493" spans="1:14">
      <c r="A1493" s="54">
        <f>formulas!O1580</f>
        <v>0</v>
      </c>
      <c r="B1493" s="33">
        <f t="shared" ca="1" si="146"/>
        <v>32</v>
      </c>
      <c r="C1493">
        <f t="shared" si="147"/>
        <v>486</v>
      </c>
      <c r="D1493">
        <f t="shared" ca="1" si="145"/>
        <v>-3.3000000000000002E-2</v>
      </c>
      <c r="E1493">
        <f t="shared" ca="1" si="148"/>
        <v>0</v>
      </c>
      <c r="F1493">
        <f t="shared" ca="1" si="149"/>
        <v>31</v>
      </c>
      <c r="G1493">
        <f t="shared" ca="1" si="150"/>
        <v>32</v>
      </c>
      <c r="M1493">
        <v>1037</v>
      </c>
      <c r="N1493">
        <v>41.726999999999997</v>
      </c>
    </row>
    <row r="1494" spans="1:14">
      <c r="A1494" s="54">
        <f>formulas!O1581</f>
        <v>0</v>
      </c>
      <c r="B1494" s="33">
        <f t="shared" ca="1" si="146"/>
        <v>32</v>
      </c>
      <c r="C1494">
        <f t="shared" si="147"/>
        <v>486</v>
      </c>
      <c r="D1494">
        <f t="shared" ca="1" si="145"/>
        <v>-3.3000000000000002E-2</v>
      </c>
      <c r="E1494">
        <f t="shared" ca="1" si="148"/>
        <v>0</v>
      </c>
      <c r="F1494">
        <f t="shared" ca="1" si="149"/>
        <v>31</v>
      </c>
      <c r="G1494">
        <f t="shared" ca="1" si="150"/>
        <v>32</v>
      </c>
      <c r="M1494">
        <v>1038</v>
      </c>
      <c r="N1494">
        <v>41.771999999999998</v>
      </c>
    </row>
    <row r="1495" spans="1:14">
      <c r="A1495" s="54">
        <f>formulas!O1582</f>
        <v>0</v>
      </c>
      <c r="B1495" s="33">
        <f t="shared" ca="1" si="146"/>
        <v>32</v>
      </c>
      <c r="C1495">
        <f t="shared" si="147"/>
        <v>486</v>
      </c>
      <c r="D1495">
        <f t="shared" ca="1" si="145"/>
        <v>-3.3000000000000002E-2</v>
      </c>
      <c r="E1495">
        <f t="shared" ca="1" si="148"/>
        <v>0</v>
      </c>
      <c r="F1495">
        <f t="shared" ca="1" si="149"/>
        <v>31</v>
      </c>
      <c r="G1495">
        <f t="shared" ca="1" si="150"/>
        <v>32</v>
      </c>
      <c r="M1495">
        <v>1039</v>
      </c>
      <c r="N1495">
        <v>41.817</v>
      </c>
    </row>
    <row r="1496" spans="1:14">
      <c r="A1496" s="54">
        <f>formulas!O1583</f>
        <v>0</v>
      </c>
      <c r="B1496" s="33">
        <f t="shared" ca="1" si="146"/>
        <v>32</v>
      </c>
      <c r="C1496">
        <f t="shared" si="147"/>
        <v>486</v>
      </c>
      <c r="D1496">
        <f t="shared" ca="1" si="145"/>
        <v>-3.3000000000000002E-2</v>
      </c>
      <c r="E1496">
        <f t="shared" ca="1" si="148"/>
        <v>0</v>
      </c>
      <c r="F1496">
        <f t="shared" ca="1" si="149"/>
        <v>31</v>
      </c>
      <c r="G1496">
        <f t="shared" ca="1" si="150"/>
        <v>32</v>
      </c>
      <c r="M1496">
        <v>1040</v>
      </c>
      <c r="N1496">
        <v>41.862000000000002</v>
      </c>
    </row>
    <row r="1497" spans="1:14">
      <c r="A1497" s="54">
        <f>formulas!O1584</f>
        <v>0</v>
      </c>
      <c r="B1497" s="33">
        <f t="shared" ca="1" si="146"/>
        <v>32</v>
      </c>
      <c r="C1497">
        <f t="shared" si="147"/>
        <v>486</v>
      </c>
      <c r="D1497">
        <f t="shared" ca="1" si="145"/>
        <v>-3.3000000000000002E-2</v>
      </c>
      <c r="E1497">
        <f t="shared" ca="1" si="148"/>
        <v>0</v>
      </c>
      <c r="F1497">
        <f t="shared" ca="1" si="149"/>
        <v>31</v>
      </c>
      <c r="G1497">
        <f t="shared" ca="1" si="150"/>
        <v>32</v>
      </c>
      <c r="M1497">
        <v>1041</v>
      </c>
      <c r="N1497">
        <v>41.906999999999996</v>
      </c>
    </row>
    <row r="1498" spans="1:14">
      <c r="A1498" s="54">
        <f>formulas!O1585</f>
        <v>0</v>
      </c>
      <c r="B1498" s="33">
        <f t="shared" ca="1" si="146"/>
        <v>32</v>
      </c>
      <c r="C1498">
        <f t="shared" si="147"/>
        <v>486</v>
      </c>
      <c r="D1498">
        <f t="shared" ca="1" si="145"/>
        <v>-3.3000000000000002E-2</v>
      </c>
      <c r="E1498">
        <f t="shared" ca="1" si="148"/>
        <v>0</v>
      </c>
      <c r="F1498">
        <f t="shared" ca="1" si="149"/>
        <v>31</v>
      </c>
      <c r="G1498">
        <f t="shared" ca="1" si="150"/>
        <v>32</v>
      </c>
      <c r="M1498">
        <v>1042</v>
      </c>
      <c r="N1498">
        <v>41.951999999999998</v>
      </c>
    </row>
    <row r="1499" spans="1:14">
      <c r="A1499" s="54">
        <f>formulas!O1586</f>
        <v>0</v>
      </c>
      <c r="B1499" s="33">
        <f t="shared" ca="1" si="146"/>
        <v>32</v>
      </c>
      <c r="C1499">
        <f t="shared" si="147"/>
        <v>486</v>
      </c>
      <c r="D1499">
        <f t="shared" ca="1" si="145"/>
        <v>-3.3000000000000002E-2</v>
      </c>
      <c r="E1499">
        <f t="shared" ca="1" si="148"/>
        <v>0</v>
      </c>
      <c r="F1499">
        <f t="shared" ca="1" si="149"/>
        <v>31</v>
      </c>
      <c r="G1499">
        <f t="shared" ca="1" si="150"/>
        <v>32</v>
      </c>
      <c r="M1499">
        <v>1043</v>
      </c>
      <c r="N1499">
        <v>41.997</v>
      </c>
    </row>
    <row r="1500" spans="1:14">
      <c r="A1500" s="54">
        <f>formulas!O1587</f>
        <v>0</v>
      </c>
      <c r="B1500" s="33">
        <f t="shared" ca="1" si="146"/>
        <v>32</v>
      </c>
      <c r="C1500">
        <f t="shared" si="147"/>
        <v>486</v>
      </c>
      <c r="D1500">
        <f t="shared" ca="1" si="145"/>
        <v>-3.3000000000000002E-2</v>
      </c>
      <c r="E1500">
        <f t="shared" ca="1" si="148"/>
        <v>0</v>
      </c>
      <c r="F1500">
        <f t="shared" ca="1" si="149"/>
        <v>31</v>
      </c>
      <c r="G1500">
        <f t="shared" ca="1" si="150"/>
        <v>32</v>
      </c>
      <c r="M1500">
        <v>1044</v>
      </c>
      <c r="N1500">
        <v>42.042000000000002</v>
      </c>
    </row>
    <row r="1501" spans="1:14">
      <c r="A1501" s="54">
        <f>formulas!O1588</f>
        <v>0</v>
      </c>
      <c r="B1501" s="33">
        <f t="shared" ca="1" si="146"/>
        <v>32</v>
      </c>
      <c r="C1501">
        <f t="shared" si="147"/>
        <v>486</v>
      </c>
      <c r="D1501">
        <f t="shared" ca="1" si="145"/>
        <v>-3.3000000000000002E-2</v>
      </c>
      <c r="E1501">
        <f t="shared" ca="1" si="148"/>
        <v>0</v>
      </c>
      <c r="F1501">
        <f t="shared" ca="1" si="149"/>
        <v>31</v>
      </c>
      <c r="G1501">
        <f t="shared" ca="1" si="150"/>
        <v>32</v>
      </c>
      <c r="M1501">
        <v>1045</v>
      </c>
      <c r="N1501">
        <v>42.087000000000003</v>
      </c>
    </row>
    <row r="1502" spans="1:14">
      <c r="A1502" s="54">
        <f>formulas!O1589</f>
        <v>0</v>
      </c>
      <c r="B1502" s="33">
        <f t="shared" ca="1" si="146"/>
        <v>32</v>
      </c>
      <c r="C1502">
        <f t="shared" si="147"/>
        <v>486</v>
      </c>
      <c r="D1502">
        <f t="shared" ca="1" si="145"/>
        <v>-3.3000000000000002E-2</v>
      </c>
      <c r="E1502">
        <f t="shared" ca="1" si="148"/>
        <v>0</v>
      </c>
      <c r="F1502">
        <f t="shared" ca="1" si="149"/>
        <v>31</v>
      </c>
      <c r="G1502">
        <f t="shared" ca="1" si="150"/>
        <v>32</v>
      </c>
      <c r="M1502">
        <v>1046</v>
      </c>
      <c r="N1502">
        <v>42.131999999999998</v>
      </c>
    </row>
    <row r="1503" spans="1:14">
      <c r="A1503" s="54">
        <f>formulas!O1590</f>
        <v>0</v>
      </c>
      <c r="B1503" s="33">
        <f t="shared" ca="1" si="146"/>
        <v>32</v>
      </c>
      <c r="C1503">
        <f t="shared" si="147"/>
        <v>486</v>
      </c>
      <c r="D1503">
        <f t="shared" ca="1" si="145"/>
        <v>-3.3000000000000002E-2</v>
      </c>
      <c r="E1503">
        <f t="shared" ca="1" si="148"/>
        <v>0</v>
      </c>
      <c r="F1503">
        <f t="shared" ca="1" si="149"/>
        <v>31</v>
      </c>
      <c r="G1503">
        <f t="shared" ca="1" si="150"/>
        <v>32</v>
      </c>
      <c r="M1503">
        <v>1047</v>
      </c>
      <c r="N1503">
        <v>42.176000000000002</v>
      </c>
    </row>
    <row r="1504" spans="1:14">
      <c r="A1504" s="54">
        <f>formulas!O1591</f>
        <v>0</v>
      </c>
      <c r="B1504" s="33">
        <f t="shared" ca="1" si="146"/>
        <v>32</v>
      </c>
      <c r="C1504">
        <f t="shared" si="147"/>
        <v>486</v>
      </c>
      <c r="D1504">
        <f t="shared" ca="1" si="145"/>
        <v>-3.3000000000000002E-2</v>
      </c>
      <c r="E1504">
        <f t="shared" ca="1" si="148"/>
        <v>0</v>
      </c>
      <c r="F1504">
        <f t="shared" ca="1" si="149"/>
        <v>31</v>
      </c>
      <c r="G1504">
        <f t="shared" ca="1" si="150"/>
        <v>32</v>
      </c>
      <c r="M1504">
        <v>1048</v>
      </c>
      <c r="N1504">
        <v>42.220999999999997</v>
      </c>
    </row>
    <row r="1505" spans="1:14">
      <c r="A1505" s="54">
        <f>formulas!O1592</f>
        <v>0</v>
      </c>
      <c r="B1505" s="33">
        <f t="shared" ca="1" si="146"/>
        <v>32</v>
      </c>
      <c r="C1505">
        <f t="shared" si="147"/>
        <v>486</v>
      </c>
      <c r="D1505">
        <f t="shared" ca="1" si="145"/>
        <v>-3.3000000000000002E-2</v>
      </c>
      <c r="E1505">
        <f t="shared" ca="1" si="148"/>
        <v>0</v>
      </c>
      <c r="F1505">
        <f t="shared" ca="1" si="149"/>
        <v>31</v>
      </c>
      <c r="G1505">
        <f t="shared" ca="1" si="150"/>
        <v>32</v>
      </c>
      <c r="M1505">
        <v>1049</v>
      </c>
      <c r="N1505">
        <v>42.265999999999998</v>
      </c>
    </row>
    <row r="1506" spans="1:14">
      <c r="A1506" s="54">
        <f>formulas!O1593</f>
        <v>0</v>
      </c>
      <c r="B1506" s="33">
        <f t="shared" ca="1" si="146"/>
        <v>32</v>
      </c>
      <c r="C1506">
        <f t="shared" si="147"/>
        <v>486</v>
      </c>
      <c r="D1506">
        <f t="shared" ca="1" si="145"/>
        <v>-3.3000000000000002E-2</v>
      </c>
      <c r="E1506">
        <f t="shared" ca="1" si="148"/>
        <v>0</v>
      </c>
      <c r="F1506">
        <f t="shared" ca="1" si="149"/>
        <v>31</v>
      </c>
      <c r="G1506">
        <f t="shared" ca="1" si="150"/>
        <v>32</v>
      </c>
      <c r="M1506">
        <v>1050</v>
      </c>
      <c r="N1506">
        <v>42.311</v>
      </c>
    </row>
    <row r="1507" spans="1:14">
      <c r="A1507" s="54">
        <f>formulas!O1594</f>
        <v>0</v>
      </c>
      <c r="B1507" s="33">
        <f t="shared" ca="1" si="146"/>
        <v>32</v>
      </c>
      <c r="C1507">
        <f t="shared" si="147"/>
        <v>486</v>
      </c>
      <c r="D1507">
        <f t="shared" ca="1" si="145"/>
        <v>-3.3000000000000002E-2</v>
      </c>
      <c r="E1507">
        <f t="shared" ca="1" si="148"/>
        <v>0</v>
      </c>
      <c r="F1507">
        <f t="shared" ca="1" si="149"/>
        <v>31</v>
      </c>
      <c r="G1507">
        <f t="shared" ca="1" si="150"/>
        <v>32</v>
      </c>
      <c r="M1507">
        <v>1051</v>
      </c>
      <c r="N1507">
        <v>42.356000000000002</v>
      </c>
    </row>
    <row r="1508" spans="1:14">
      <c r="A1508" s="54">
        <f>formulas!O1595</f>
        <v>0</v>
      </c>
      <c r="B1508" s="33">
        <f t="shared" ca="1" si="146"/>
        <v>32</v>
      </c>
      <c r="C1508">
        <f t="shared" si="147"/>
        <v>486</v>
      </c>
      <c r="D1508">
        <f t="shared" ca="1" si="145"/>
        <v>-3.3000000000000002E-2</v>
      </c>
      <c r="E1508">
        <f t="shared" ca="1" si="148"/>
        <v>0</v>
      </c>
      <c r="F1508">
        <f t="shared" ca="1" si="149"/>
        <v>31</v>
      </c>
      <c r="G1508">
        <f t="shared" ca="1" si="150"/>
        <v>32</v>
      </c>
      <c r="M1508">
        <v>1052</v>
      </c>
      <c r="N1508">
        <v>42.401000000000003</v>
      </c>
    </row>
    <row r="1509" spans="1:14">
      <c r="A1509" s="54">
        <f>formulas!O1596</f>
        <v>0</v>
      </c>
      <c r="B1509" s="33">
        <f t="shared" ca="1" si="146"/>
        <v>32</v>
      </c>
      <c r="C1509">
        <f t="shared" si="147"/>
        <v>486</v>
      </c>
      <c r="D1509">
        <f t="shared" ca="1" si="145"/>
        <v>-3.3000000000000002E-2</v>
      </c>
      <c r="E1509">
        <f t="shared" ca="1" si="148"/>
        <v>0</v>
      </c>
      <c r="F1509">
        <f t="shared" ca="1" si="149"/>
        <v>31</v>
      </c>
      <c r="G1509">
        <f t="shared" ca="1" si="150"/>
        <v>32</v>
      </c>
      <c r="M1509">
        <v>1053</v>
      </c>
      <c r="N1509">
        <v>42.445999999999998</v>
      </c>
    </row>
    <row r="1510" spans="1:14">
      <c r="A1510" s="54">
        <f>formulas!O1597</f>
        <v>0</v>
      </c>
      <c r="B1510" s="33">
        <f t="shared" ca="1" si="146"/>
        <v>32</v>
      </c>
      <c r="C1510">
        <f t="shared" si="147"/>
        <v>486</v>
      </c>
      <c r="D1510">
        <f t="shared" ca="1" si="145"/>
        <v>-3.3000000000000002E-2</v>
      </c>
      <c r="E1510">
        <f t="shared" ca="1" si="148"/>
        <v>0</v>
      </c>
      <c r="F1510">
        <f t="shared" ca="1" si="149"/>
        <v>31</v>
      </c>
      <c r="G1510">
        <f t="shared" ca="1" si="150"/>
        <v>32</v>
      </c>
      <c r="M1510">
        <v>1054</v>
      </c>
      <c r="N1510">
        <v>42.491</v>
      </c>
    </row>
    <row r="1511" spans="1:14">
      <c r="A1511" s="54">
        <f>formulas!O1598</f>
        <v>0</v>
      </c>
      <c r="B1511" s="33">
        <f t="shared" ca="1" si="146"/>
        <v>32</v>
      </c>
      <c r="C1511">
        <f t="shared" si="147"/>
        <v>486</v>
      </c>
      <c r="D1511">
        <f t="shared" ca="1" si="145"/>
        <v>-3.3000000000000002E-2</v>
      </c>
      <c r="E1511">
        <f t="shared" ca="1" si="148"/>
        <v>0</v>
      </c>
      <c r="F1511">
        <f t="shared" ca="1" si="149"/>
        <v>31</v>
      </c>
      <c r="G1511">
        <f t="shared" ca="1" si="150"/>
        <v>32</v>
      </c>
      <c r="M1511">
        <v>1055</v>
      </c>
      <c r="N1511">
        <v>42.536000000000001</v>
      </c>
    </row>
    <row r="1512" spans="1:14">
      <c r="A1512" s="54">
        <f>formulas!O1599</f>
        <v>0</v>
      </c>
      <c r="B1512" s="33">
        <f t="shared" ca="1" si="146"/>
        <v>32</v>
      </c>
      <c r="C1512">
        <f t="shared" si="147"/>
        <v>486</v>
      </c>
      <c r="D1512">
        <f t="shared" ca="1" si="145"/>
        <v>-3.3000000000000002E-2</v>
      </c>
      <c r="E1512">
        <f t="shared" ca="1" si="148"/>
        <v>0</v>
      </c>
      <c r="F1512">
        <f t="shared" ca="1" si="149"/>
        <v>31</v>
      </c>
      <c r="G1512">
        <f t="shared" ca="1" si="150"/>
        <v>32</v>
      </c>
      <c r="M1512">
        <v>1056</v>
      </c>
      <c r="N1512">
        <v>42.581000000000003</v>
      </c>
    </row>
    <row r="1513" spans="1:14">
      <c r="A1513" s="54">
        <f>formulas!O1600</f>
        <v>0</v>
      </c>
      <c r="B1513" s="33">
        <f t="shared" ca="1" si="146"/>
        <v>32</v>
      </c>
      <c r="C1513">
        <f t="shared" si="147"/>
        <v>486</v>
      </c>
      <c r="D1513">
        <f t="shared" ca="1" si="145"/>
        <v>-3.3000000000000002E-2</v>
      </c>
      <c r="E1513">
        <f t="shared" ca="1" si="148"/>
        <v>0</v>
      </c>
      <c r="F1513">
        <f t="shared" ca="1" si="149"/>
        <v>31</v>
      </c>
      <c r="G1513">
        <f t="shared" ca="1" si="150"/>
        <v>32</v>
      </c>
      <c r="M1513">
        <v>1057</v>
      </c>
      <c r="N1513">
        <v>42.625999999999998</v>
      </c>
    </row>
    <row r="1514" spans="1:14">
      <c r="A1514" s="54">
        <f>formulas!O1601</f>
        <v>0</v>
      </c>
      <c r="B1514" s="33">
        <f t="shared" ca="1" si="146"/>
        <v>32</v>
      </c>
      <c r="C1514">
        <f t="shared" si="147"/>
        <v>486</v>
      </c>
      <c r="D1514">
        <f t="shared" ca="1" si="145"/>
        <v>-3.3000000000000002E-2</v>
      </c>
      <c r="E1514">
        <f t="shared" ca="1" si="148"/>
        <v>0</v>
      </c>
      <c r="F1514">
        <f t="shared" ca="1" si="149"/>
        <v>31</v>
      </c>
      <c r="G1514">
        <f t="shared" ca="1" si="150"/>
        <v>32</v>
      </c>
      <c r="M1514">
        <v>1058</v>
      </c>
      <c r="N1514">
        <v>42.670999999999999</v>
      </c>
    </row>
    <row r="1515" spans="1:14">
      <c r="A1515" s="54">
        <f>formulas!O1602</f>
        <v>0</v>
      </c>
      <c r="B1515" s="33">
        <f t="shared" ca="1" si="146"/>
        <v>32</v>
      </c>
      <c r="C1515">
        <f t="shared" si="147"/>
        <v>486</v>
      </c>
      <c r="D1515">
        <f t="shared" ca="1" si="145"/>
        <v>-3.3000000000000002E-2</v>
      </c>
      <c r="E1515">
        <f t="shared" ca="1" si="148"/>
        <v>0</v>
      </c>
      <c r="F1515">
        <f t="shared" ca="1" si="149"/>
        <v>31</v>
      </c>
      <c r="G1515">
        <f t="shared" ca="1" si="150"/>
        <v>32</v>
      </c>
      <c r="M1515">
        <v>1059</v>
      </c>
      <c r="N1515">
        <v>42.715000000000003</v>
      </c>
    </row>
    <row r="1516" spans="1:14">
      <c r="A1516" s="54">
        <f>formulas!O1603</f>
        <v>0</v>
      </c>
      <c r="B1516" s="33">
        <f t="shared" ca="1" si="146"/>
        <v>32</v>
      </c>
      <c r="C1516">
        <f t="shared" si="147"/>
        <v>486</v>
      </c>
      <c r="D1516">
        <f t="shared" ca="1" si="145"/>
        <v>-3.3000000000000002E-2</v>
      </c>
      <c r="E1516">
        <f t="shared" ca="1" si="148"/>
        <v>0</v>
      </c>
      <c r="F1516">
        <f t="shared" ca="1" si="149"/>
        <v>31</v>
      </c>
      <c r="G1516">
        <f t="shared" ca="1" si="150"/>
        <v>32</v>
      </c>
      <c r="M1516">
        <v>1060</v>
      </c>
      <c r="N1516">
        <v>42.76</v>
      </c>
    </row>
    <row r="1517" spans="1:14">
      <c r="A1517" s="54">
        <f>formulas!O1604</f>
        <v>0</v>
      </c>
      <c r="B1517" s="33">
        <f t="shared" ca="1" si="146"/>
        <v>32</v>
      </c>
      <c r="C1517">
        <f t="shared" si="147"/>
        <v>486</v>
      </c>
      <c r="D1517">
        <f t="shared" ca="1" si="145"/>
        <v>-3.3000000000000002E-2</v>
      </c>
      <c r="E1517">
        <f t="shared" ca="1" si="148"/>
        <v>0</v>
      </c>
      <c r="F1517">
        <f t="shared" ca="1" si="149"/>
        <v>31</v>
      </c>
      <c r="G1517">
        <f t="shared" ca="1" si="150"/>
        <v>32</v>
      </c>
      <c r="M1517">
        <v>1061</v>
      </c>
      <c r="N1517">
        <v>42.805</v>
      </c>
    </row>
    <row r="1518" spans="1:14">
      <c r="A1518" s="54">
        <f>formulas!O1605</f>
        <v>0</v>
      </c>
      <c r="B1518" s="33">
        <f t="shared" ca="1" si="146"/>
        <v>32</v>
      </c>
      <c r="C1518">
        <f t="shared" si="147"/>
        <v>486</v>
      </c>
      <c r="D1518">
        <f t="shared" ca="1" si="145"/>
        <v>-3.3000000000000002E-2</v>
      </c>
      <c r="E1518">
        <f t="shared" ca="1" si="148"/>
        <v>0</v>
      </c>
      <c r="F1518">
        <f t="shared" ca="1" si="149"/>
        <v>31</v>
      </c>
      <c r="G1518">
        <f t="shared" ca="1" si="150"/>
        <v>32</v>
      </c>
      <c r="M1518">
        <v>1062</v>
      </c>
      <c r="N1518">
        <v>42.85</v>
      </c>
    </row>
    <row r="1519" spans="1:14">
      <c r="A1519" s="54">
        <f>formulas!O1606</f>
        <v>0</v>
      </c>
      <c r="B1519" s="33">
        <f t="shared" ca="1" si="146"/>
        <v>32</v>
      </c>
      <c r="C1519">
        <f t="shared" si="147"/>
        <v>486</v>
      </c>
      <c r="D1519">
        <f t="shared" ca="1" si="145"/>
        <v>-3.3000000000000002E-2</v>
      </c>
      <c r="E1519">
        <f t="shared" ca="1" si="148"/>
        <v>0</v>
      </c>
      <c r="F1519">
        <f t="shared" ca="1" si="149"/>
        <v>31</v>
      </c>
      <c r="G1519">
        <f t="shared" ca="1" si="150"/>
        <v>32</v>
      </c>
      <c r="M1519">
        <v>1063</v>
      </c>
      <c r="N1519">
        <v>42.895000000000003</v>
      </c>
    </row>
    <row r="1520" spans="1:14">
      <c r="A1520" s="54">
        <f>formulas!O1607</f>
        <v>0</v>
      </c>
      <c r="B1520" s="33">
        <f t="shared" ca="1" si="146"/>
        <v>32</v>
      </c>
      <c r="C1520">
        <f t="shared" si="147"/>
        <v>486</v>
      </c>
      <c r="D1520">
        <f t="shared" ca="1" si="145"/>
        <v>-3.3000000000000002E-2</v>
      </c>
      <c r="E1520">
        <f t="shared" ca="1" si="148"/>
        <v>0</v>
      </c>
      <c r="F1520">
        <f t="shared" ca="1" si="149"/>
        <v>31</v>
      </c>
      <c r="G1520">
        <f t="shared" ca="1" si="150"/>
        <v>32</v>
      </c>
      <c r="M1520">
        <v>1064</v>
      </c>
      <c r="N1520">
        <v>42.94</v>
      </c>
    </row>
    <row r="1521" spans="1:14">
      <c r="A1521" s="54">
        <f>formulas!O1608</f>
        <v>0</v>
      </c>
      <c r="B1521" s="33">
        <f t="shared" ca="1" si="146"/>
        <v>32</v>
      </c>
      <c r="C1521">
        <f t="shared" si="147"/>
        <v>486</v>
      </c>
      <c r="D1521">
        <f t="shared" ca="1" si="145"/>
        <v>-3.3000000000000002E-2</v>
      </c>
      <c r="E1521">
        <f t="shared" ca="1" si="148"/>
        <v>0</v>
      </c>
      <c r="F1521">
        <f t="shared" ca="1" si="149"/>
        <v>31</v>
      </c>
      <c r="G1521">
        <f t="shared" ca="1" si="150"/>
        <v>32</v>
      </c>
      <c r="M1521">
        <v>1065</v>
      </c>
      <c r="N1521">
        <v>42.984999999999999</v>
      </c>
    </row>
    <row r="1522" spans="1:14">
      <c r="A1522" s="54">
        <f>formulas!O1609</f>
        <v>0</v>
      </c>
      <c r="B1522" s="33">
        <f t="shared" ca="1" si="146"/>
        <v>32</v>
      </c>
      <c r="C1522">
        <f t="shared" si="147"/>
        <v>486</v>
      </c>
      <c r="D1522">
        <f t="shared" ca="1" si="145"/>
        <v>-3.3000000000000002E-2</v>
      </c>
      <c r="E1522">
        <f t="shared" ca="1" si="148"/>
        <v>0</v>
      </c>
      <c r="F1522">
        <f t="shared" ca="1" si="149"/>
        <v>31</v>
      </c>
      <c r="G1522">
        <f t="shared" ca="1" si="150"/>
        <v>32</v>
      </c>
      <c r="M1522">
        <v>1066</v>
      </c>
      <c r="N1522">
        <v>43.03</v>
      </c>
    </row>
    <row r="1523" spans="1:14">
      <c r="A1523" s="54">
        <f>formulas!O1610</f>
        <v>0</v>
      </c>
      <c r="B1523" s="33">
        <f t="shared" ca="1" si="146"/>
        <v>32</v>
      </c>
      <c r="C1523">
        <f t="shared" si="147"/>
        <v>486</v>
      </c>
      <c r="D1523">
        <f t="shared" ca="1" si="145"/>
        <v>-3.3000000000000002E-2</v>
      </c>
      <c r="E1523">
        <f t="shared" ca="1" si="148"/>
        <v>0</v>
      </c>
      <c r="F1523">
        <f t="shared" ca="1" si="149"/>
        <v>31</v>
      </c>
      <c r="G1523">
        <f t="shared" ca="1" si="150"/>
        <v>32</v>
      </c>
      <c r="M1523">
        <v>1067</v>
      </c>
      <c r="N1523">
        <v>43.075000000000003</v>
      </c>
    </row>
    <row r="1524" spans="1:14">
      <c r="A1524" s="54">
        <f>formulas!O1611</f>
        <v>0</v>
      </c>
      <c r="B1524" s="33">
        <f t="shared" ca="1" si="146"/>
        <v>32</v>
      </c>
      <c r="C1524">
        <f t="shared" si="147"/>
        <v>486</v>
      </c>
      <c r="D1524">
        <f t="shared" ca="1" si="145"/>
        <v>-3.3000000000000002E-2</v>
      </c>
      <c r="E1524">
        <f t="shared" ca="1" si="148"/>
        <v>0</v>
      </c>
      <c r="F1524">
        <f t="shared" ca="1" si="149"/>
        <v>31</v>
      </c>
      <c r="G1524">
        <f t="shared" ca="1" si="150"/>
        <v>32</v>
      </c>
      <c r="M1524">
        <v>1068</v>
      </c>
      <c r="N1524">
        <v>43.12</v>
      </c>
    </row>
    <row r="1525" spans="1:14">
      <c r="A1525" s="54">
        <f>formulas!O1612</f>
        <v>0</v>
      </c>
      <c r="B1525" s="33">
        <f t="shared" ca="1" si="146"/>
        <v>32</v>
      </c>
      <c r="C1525">
        <f t="shared" si="147"/>
        <v>486</v>
      </c>
      <c r="D1525">
        <f t="shared" ca="1" si="145"/>
        <v>-3.3000000000000002E-2</v>
      </c>
      <c r="E1525">
        <f t="shared" ca="1" si="148"/>
        <v>0</v>
      </c>
      <c r="F1525">
        <f t="shared" ca="1" si="149"/>
        <v>31</v>
      </c>
      <c r="G1525">
        <f t="shared" ca="1" si="150"/>
        <v>32</v>
      </c>
      <c r="M1525">
        <v>1069</v>
      </c>
      <c r="N1525">
        <v>43.164999999999999</v>
      </c>
    </row>
    <row r="1526" spans="1:14">
      <c r="A1526" s="54">
        <f>formulas!O1613</f>
        <v>0</v>
      </c>
      <c r="B1526" s="33">
        <f t="shared" ca="1" si="146"/>
        <v>32</v>
      </c>
      <c r="C1526">
        <f t="shared" si="147"/>
        <v>486</v>
      </c>
      <c r="D1526">
        <f t="shared" ca="1" si="145"/>
        <v>-3.3000000000000002E-2</v>
      </c>
      <c r="E1526">
        <f t="shared" ca="1" si="148"/>
        <v>0</v>
      </c>
      <c r="F1526">
        <f t="shared" ca="1" si="149"/>
        <v>31</v>
      </c>
      <c r="G1526">
        <f t="shared" ca="1" si="150"/>
        <v>32</v>
      </c>
      <c r="M1526">
        <v>1070</v>
      </c>
      <c r="N1526">
        <v>43.209000000000003</v>
      </c>
    </row>
    <row r="1527" spans="1:14">
      <c r="A1527" s="54">
        <f>formulas!O1614</f>
        <v>0</v>
      </c>
      <c r="B1527" s="33">
        <f t="shared" ca="1" si="146"/>
        <v>32</v>
      </c>
      <c r="C1527">
        <f t="shared" si="147"/>
        <v>486</v>
      </c>
      <c r="D1527">
        <f t="shared" ca="1" si="145"/>
        <v>-3.3000000000000002E-2</v>
      </c>
      <c r="E1527">
        <f t="shared" ca="1" si="148"/>
        <v>0</v>
      </c>
      <c r="F1527">
        <f t="shared" ca="1" si="149"/>
        <v>31</v>
      </c>
      <c r="G1527">
        <f t="shared" ca="1" si="150"/>
        <v>32</v>
      </c>
      <c r="M1527">
        <v>1071</v>
      </c>
      <c r="N1527">
        <v>43.253999999999998</v>
      </c>
    </row>
    <row r="1528" spans="1:14">
      <c r="A1528" s="54">
        <f>formulas!O1615</f>
        <v>0</v>
      </c>
      <c r="B1528" s="33">
        <f t="shared" ca="1" si="146"/>
        <v>32</v>
      </c>
      <c r="C1528">
        <f t="shared" si="147"/>
        <v>486</v>
      </c>
      <c r="D1528">
        <f t="shared" ca="1" si="145"/>
        <v>-3.3000000000000002E-2</v>
      </c>
      <c r="E1528">
        <f t="shared" ca="1" si="148"/>
        <v>0</v>
      </c>
      <c r="F1528">
        <f t="shared" ca="1" si="149"/>
        <v>31</v>
      </c>
      <c r="G1528">
        <f t="shared" ca="1" si="150"/>
        <v>32</v>
      </c>
      <c r="M1528">
        <v>1072</v>
      </c>
      <c r="N1528">
        <v>43.298999999999999</v>
      </c>
    </row>
    <row r="1529" spans="1:14">
      <c r="A1529" s="54">
        <f>formulas!O1616</f>
        <v>0</v>
      </c>
      <c r="B1529" s="33">
        <f t="shared" ca="1" si="146"/>
        <v>32</v>
      </c>
      <c r="C1529">
        <f t="shared" si="147"/>
        <v>486</v>
      </c>
      <c r="D1529">
        <f t="shared" ca="1" si="145"/>
        <v>-3.3000000000000002E-2</v>
      </c>
      <c r="E1529">
        <f t="shared" ca="1" si="148"/>
        <v>0</v>
      </c>
      <c r="F1529">
        <f t="shared" ca="1" si="149"/>
        <v>31</v>
      </c>
      <c r="G1529">
        <f t="shared" ca="1" si="150"/>
        <v>32</v>
      </c>
      <c r="M1529">
        <v>1073</v>
      </c>
      <c r="N1529">
        <v>43.344000000000001</v>
      </c>
    </row>
    <row r="1530" spans="1:14">
      <c r="A1530" s="54">
        <f>formulas!O1617</f>
        <v>0</v>
      </c>
      <c r="B1530" s="33">
        <f t="shared" ca="1" si="146"/>
        <v>32</v>
      </c>
      <c r="C1530">
        <f t="shared" si="147"/>
        <v>486</v>
      </c>
      <c r="D1530">
        <f t="shared" ca="1" si="145"/>
        <v>-3.3000000000000002E-2</v>
      </c>
      <c r="E1530">
        <f t="shared" ca="1" si="148"/>
        <v>0</v>
      </c>
      <c r="F1530">
        <f t="shared" ca="1" si="149"/>
        <v>31</v>
      </c>
      <c r="G1530">
        <f t="shared" ca="1" si="150"/>
        <v>32</v>
      </c>
      <c r="M1530">
        <v>1074</v>
      </c>
      <c r="N1530">
        <v>43.389000000000003</v>
      </c>
    </row>
    <row r="1531" spans="1:14">
      <c r="A1531" s="54">
        <f>formulas!O1618</f>
        <v>0</v>
      </c>
      <c r="B1531" s="33">
        <f t="shared" ca="1" si="146"/>
        <v>32</v>
      </c>
      <c r="C1531">
        <f t="shared" si="147"/>
        <v>486</v>
      </c>
      <c r="D1531">
        <f t="shared" ca="1" si="145"/>
        <v>-3.3000000000000002E-2</v>
      </c>
      <c r="E1531">
        <f t="shared" ca="1" si="148"/>
        <v>0</v>
      </c>
      <c r="F1531">
        <f t="shared" ca="1" si="149"/>
        <v>31</v>
      </c>
      <c r="G1531">
        <f t="shared" ca="1" si="150"/>
        <v>32</v>
      </c>
      <c r="M1531">
        <v>1075</v>
      </c>
      <c r="N1531">
        <v>43.433999999999997</v>
      </c>
    </row>
    <row r="1532" spans="1:14">
      <c r="A1532" s="54">
        <f>formulas!O1619</f>
        <v>0</v>
      </c>
      <c r="B1532" s="33">
        <f t="shared" ca="1" si="146"/>
        <v>32</v>
      </c>
      <c r="C1532">
        <f t="shared" si="147"/>
        <v>486</v>
      </c>
      <c r="D1532">
        <f t="shared" ca="1" si="145"/>
        <v>-3.3000000000000002E-2</v>
      </c>
      <c r="E1532">
        <f t="shared" ca="1" si="148"/>
        <v>0</v>
      </c>
      <c r="F1532">
        <f t="shared" ca="1" si="149"/>
        <v>31</v>
      </c>
      <c r="G1532">
        <f t="shared" ca="1" si="150"/>
        <v>32</v>
      </c>
      <c r="M1532">
        <v>1076</v>
      </c>
      <c r="N1532">
        <v>43.478999999999999</v>
      </c>
    </row>
    <row r="1533" spans="1:14">
      <c r="A1533" s="54">
        <f>formulas!O1620</f>
        <v>0</v>
      </c>
      <c r="B1533" s="33">
        <f t="shared" ca="1" si="146"/>
        <v>32</v>
      </c>
      <c r="C1533">
        <f t="shared" si="147"/>
        <v>486</v>
      </c>
      <c r="D1533">
        <f t="shared" ca="1" si="145"/>
        <v>-3.3000000000000002E-2</v>
      </c>
      <c r="E1533">
        <f t="shared" ca="1" si="148"/>
        <v>0</v>
      </c>
      <c r="F1533">
        <f t="shared" ca="1" si="149"/>
        <v>31</v>
      </c>
      <c r="G1533">
        <f t="shared" ca="1" si="150"/>
        <v>32</v>
      </c>
      <c r="M1533">
        <v>1077</v>
      </c>
      <c r="N1533">
        <v>43.524000000000001</v>
      </c>
    </row>
    <row r="1534" spans="1:14">
      <c r="A1534" s="54">
        <f>formulas!O1621</f>
        <v>0</v>
      </c>
      <c r="B1534" s="33">
        <f t="shared" ca="1" si="146"/>
        <v>32</v>
      </c>
      <c r="C1534">
        <f t="shared" si="147"/>
        <v>486</v>
      </c>
      <c r="D1534">
        <f t="shared" ca="1" si="145"/>
        <v>-3.3000000000000002E-2</v>
      </c>
      <c r="E1534">
        <f t="shared" ca="1" si="148"/>
        <v>0</v>
      </c>
      <c r="F1534">
        <f t="shared" ca="1" si="149"/>
        <v>31</v>
      </c>
      <c r="G1534">
        <f t="shared" ca="1" si="150"/>
        <v>32</v>
      </c>
      <c r="M1534">
        <v>1078</v>
      </c>
      <c r="N1534">
        <v>43.569000000000003</v>
      </c>
    </row>
    <row r="1535" spans="1:14">
      <c r="A1535" s="54">
        <f>formulas!O1622</f>
        <v>0</v>
      </c>
      <c r="B1535" s="33">
        <f t="shared" ca="1" si="146"/>
        <v>32</v>
      </c>
      <c r="C1535">
        <f t="shared" si="147"/>
        <v>486</v>
      </c>
      <c r="D1535">
        <f t="shared" ca="1" si="145"/>
        <v>-3.3000000000000002E-2</v>
      </c>
      <c r="E1535">
        <f t="shared" ca="1" si="148"/>
        <v>0</v>
      </c>
      <c r="F1535">
        <f t="shared" ca="1" si="149"/>
        <v>31</v>
      </c>
      <c r="G1535">
        <f t="shared" ca="1" si="150"/>
        <v>32</v>
      </c>
      <c r="M1535">
        <v>1079</v>
      </c>
      <c r="N1535">
        <v>43.613</v>
      </c>
    </row>
    <row r="1536" spans="1:14">
      <c r="A1536" s="54">
        <f>formulas!O1623</f>
        <v>0</v>
      </c>
      <c r="B1536" s="33">
        <f t="shared" ca="1" si="146"/>
        <v>32</v>
      </c>
      <c r="C1536">
        <f t="shared" si="147"/>
        <v>486</v>
      </c>
      <c r="D1536">
        <f t="shared" ca="1" si="145"/>
        <v>-3.3000000000000002E-2</v>
      </c>
      <c r="E1536">
        <f t="shared" ca="1" si="148"/>
        <v>0</v>
      </c>
      <c r="F1536">
        <f t="shared" ca="1" si="149"/>
        <v>31</v>
      </c>
      <c r="G1536">
        <f t="shared" ca="1" si="150"/>
        <v>32</v>
      </c>
      <c r="M1536">
        <v>1080</v>
      </c>
      <c r="N1536">
        <v>43.658000000000001</v>
      </c>
    </row>
    <row r="1537" spans="1:14">
      <c r="A1537" s="54">
        <f>formulas!O1624</f>
        <v>0</v>
      </c>
      <c r="B1537" s="33">
        <f t="shared" ca="1" si="146"/>
        <v>32</v>
      </c>
      <c r="C1537">
        <f t="shared" si="147"/>
        <v>486</v>
      </c>
      <c r="D1537">
        <f t="shared" ca="1" si="145"/>
        <v>-3.3000000000000002E-2</v>
      </c>
      <c r="E1537">
        <f t="shared" ca="1" si="148"/>
        <v>0</v>
      </c>
      <c r="F1537">
        <f t="shared" ca="1" si="149"/>
        <v>31</v>
      </c>
      <c r="G1537">
        <f t="shared" ca="1" si="150"/>
        <v>32</v>
      </c>
      <c r="M1537">
        <v>1081</v>
      </c>
      <c r="N1537">
        <v>43.703000000000003</v>
      </c>
    </row>
    <row r="1538" spans="1:14">
      <c r="A1538" s="54">
        <f>formulas!O1625</f>
        <v>0</v>
      </c>
      <c r="B1538" s="33">
        <f t="shared" ca="1" si="146"/>
        <v>32</v>
      </c>
      <c r="C1538">
        <f t="shared" si="147"/>
        <v>486</v>
      </c>
      <c r="D1538">
        <f t="shared" ca="1" si="145"/>
        <v>-3.3000000000000002E-2</v>
      </c>
      <c r="E1538">
        <f t="shared" ca="1" si="148"/>
        <v>0</v>
      </c>
      <c r="F1538">
        <f t="shared" ca="1" si="149"/>
        <v>31</v>
      </c>
      <c r="G1538">
        <f t="shared" ca="1" si="150"/>
        <v>32</v>
      </c>
      <c r="M1538">
        <v>1082</v>
      </c>
      <c r="N1538">
        <v>43.747999999999998</v>
      </c>
    </row>
    <row r="1539" spans="1:14">
      <c r="A1539" s="54">
        <f>formulas!O1626</f>
        <v>0</v>
      </c>
      <c r="B1539" s="33">
        <f t="shared" ca="1" si="146"/>
        <v>32</v>
      </c>
      <c r="C1539">
        <f t="shared" si="147"/>
        <v>486</v>
      </c>
      <c r="D1539">
        <f t="shared" ref="D1539:D1602" ca="1" si="151">INDIRECT(ADDRESS(C1539+1,14))</f>
        <v>-3.3000000000000002E-2</v>
      </c>
      <c r="E1539">
        <f t="shared" ca="1" si="148"/>
        <v>0</v>
      </c>
      <c r="F1539">
        <f t="shared" ca="1" si="149"/>
        <v>31</v>
      </c>
      <c r="G1539">
        <f t="shared" ca="1" si="150"/>
        <v>32</v>
      </c>
      <c r="M1539">
        <v>1083</v>
      </c>
      <c r="N1539">
        <v>43.792999999999999</v>
      </c>
    </row>
    <row r="1540" spans="1:14">
      <c r="A1540" s="54">
        <f>formulas!O1627</f>
        <v>0</v>
      </c>
      <c r="B1540" s="33">
        <f t="shared" ca="1" si="146"/>
        <v>32</v>
      </c>
      <c r="C1540">
        <f t="shared" si="147"/>
        <v>486</v>
      </c>
      <c r="D1540">
        <f t="shared" ca="1" si="151"/>
        <v>-3.3000000000000002E-2</v>
      </c>
      <c r="E1540">
        <f t="shared" ca="1" si="148"/>
        <v>0</v>
      </c>
      <c r="F1540">
        <f t="shared" ca="1" si="149"/>
        <v>31</v>
      </c>
      <c r="G1540">
        <f t="shared" ca="1" si="150"/>
        <v>32</v>
      </c>
      <c r="M1540">
        <v>1084</v>
      </c>
      <c r="N1540">
        <v>43.838000000000001</v>
      </c>
    </row>
    <row r="1541" spans="1:14">
      <c r="A1541" s="54">
        <f>formulas!O1628</f>
        <v>0</v>
      </c>
      <c r="B1541" s="33">
        <f t="shared" ca="1" si="146"/>
        <v>32</v>
      </c>
      <c r="C1541">
        <f t="shared" si="147"/>
        <v>486</v>
      </c>
      <c r="D1541">
        <f t="shared" ca="1" si="151"/>
        <v>-3.3000000000000002E-2</v>
      </c>
      <c r="E1541">
        <f t="shared" ca="1" si="148"/>
        <v>0</v>
      </c>
      <c r="F1541">
        <f t="shared" ca="1" si="149"/>
        <v>31</v>
      </c>
      <c r="G1541">
        <f t="shared" ca="1" si="150"/>
        <v>32</v>
      </c>
      <c r="M1541">
        <v>1085</v>
      </c>
      <c r="N1541">
        <v>43.883000000000003</v>
      </c>
    </row>
    <row r="1542" spans="1:14">
      <c r="A1542" s="54">
        <f>formulas!O1629</f>
        <v>0</v>
      </c>
      <c r="B1542" s="33">
        <f t="shared" ca="1" si="146"/>
        <v>32</v>
      </c>
      <c r="C1542">
        <f t="shared" si="147"/>
        <v>486</v>
      </c>
      <c r="D1542">
        <f t="shared" ca="1" si="151"/>
        <v>-3.3000000000000002E-2</v>
      </c>
      <c r="E1542">
        <f t="shared" ca="1" si="148"/>
        <v>0</v>
      </c>
      <c r="F1542">
        <f t="shared" ca="1" si="149"/>
        <v>31</v>
      </c>
      <c r="G1542">
        <f t="shared" ca="1" si="150"/>
        <v>32</v>
      </c>
      <c r="M1542">
        <v>1086</v>
      </c>
      <c r="N1542">
        <v>43.927999999999997</v>
      </c>
    </row>
    <row r="1543" spans="1:14">
      <c r="A1543" s="54">
        <f>formulas!O1630</f>
        <v>0</v>
      </c>
      <c r="B1543" s="33">
        <f t="shared" ca="1" si="146"/>
        <v>32</v>
      </c>
      <c r="C1543">
        <f t="shared" si="147"/>
        <v>486</v>
      </c>
      <c r="D1543">
        <f t="shared" ca="1" si="151"/>
        <v>-3.3000000000000002E-2</v>
      </c>
      <c r="E1543">
        <f t="shared" ca="1" si="148"/>
        <v>0</v>
      </c>
      <c r="F1543">
        <f t="shared" ca="1" si="149"/>
        <v>31</v>
      </c>
      <c r="G1543">
        <f t="shared" ca="1" si="150"/>
        <v>32</v>
      </c>
      <c r="M1543">
        <v>1087</v>
      </c>
      <c r="N1543">
        <v>43.972000000000001</v>
      </c>
    </row>
    <row r="1544" spans="1:14">
      <c r="A1544" s="54">
        <f>formulas!O1631</f>
        <v>0</v>
      </c>
      <c r="B1544" s="33">
        <f t="shared" ca="1" si="146"/>
        <v>32</v>
      </c>
      <c r="C1544">
        <f t="shared" si="147"/>
        <v>486</v>
      </c>
      <c r="D1544">
        <f t="shared" ca="1" si="151"/>
        <v>-3.3000000000000002E-2</v>
      </c>
      <c r="E1544">
        <f t="shared" ca="1" si="148"/>
        <v>0</v>
      </c>
      <c r="F1544">
        <f t="shared" ca="1" si="149"/>
        <v>31</v>
      </c>
      <c r="G1544">
        <f t="shared" ca="1" si="150"/>
        <v>32</v>
      </c>
      <c r="M1544">
        <v>1088</v>
      </c>
      <c r="N1544">
        <v>44.017000000000003</v>
      </c>
    </row>
    <row r="1545" spans="1:14">
      <c r="A1545" s="54">
        <f>formulas!O1632</f>
        <v>0</v>
      </c>
      <c r="B1545" s="33">
        <f t="shared" ca="1" si="146"/>
        <v>32</v>
      </c>
      <c r="C1545">
        <f t="shared" si="147"/>
        <v>486</v>
      </c>
      <c r="D1545">
        <f t="shared" ca="1" si="151"/>
        <v>-3.3000000000000002E-2</v>
      </c>
      <c r="E1545">
        <f t="shared" ca="1" si="148"/>
        <v>0</v>
      </c>
      <c r="F1545">
        <f t="shared" ca="1" si="149"/>
        <v>31</v>
      </c>
      <c r="G1545">
        <f t="shared" ca="1" si="150"/>
        <v>32</v>
      </c>
      <c r="M1545">
        <v>1089</v>
      </c>
      <c r="N1545">
        <v>44.061999999999998</v>
      </c>
    </row>
    <row r="1546" spans="1:14">
      <c r="A1546" s="54">
        <f>formulas!O1633</f>
        <v>0</v>
      </c>
      <c r="B1546" s="33">
        <f t="shared" ca="1" si="146"/>
        <v>32</v>
      </c>
      <c r="C1546">
        <f t="shared" si="147"/>
        <v>486</v>
      </c>
      <c r="D1546">
        <f t="shared" ca="1" si="151"/>
        <v>-3.3000000000000002E-2</v>
      </c>
      <c r="E1546">
        <f t="shared" ca="1" si="148"/>
        <v>0</v>
      </c>
      <c r="F1546">
        <f t="shared" ca="1" si="149"/>
        <v>31</v>
      </c>
      <c r="G1546">
        <f t="shared" ca="1" si="150"/>
        <v>32</v>
      </c>
      <c r="M1546">
        <v>1090</v>
      </c>
      <c r="N1546">
        <v>44.106999999999999</v>
      </c>
    </row>
    <row r="1547" spans="1:14">
      <c r="A1547" s="54">
        <f>formulas!O1634</f>
        <v>0</v>
      </c>
      <c r="B1547" s="33">
        <f t="shared" ca="1" si="146"/>
        <v>32</v>
      </c>
      <c r="C1547">
        <f t="shared" si="147"/>
        <v>486</v>
      </c>
      <c r="D1547">
        <f t="shared" ca="1" si="151"/>
        <v>-3.3000000000000002E-2</v>
      </c>
      <c r="E1547">
        <f t="shared" ca="1" si="148"/>
        <v>0</v>
      </c>
      <c r="F1547">
        <f t="shared" ca="1" si="149"/>
        <v>31</v>
      </c>
      <c r="G1547">
        <f t="shared" ca="1" si="150"/>
        <v>32</v>
      </c>
      <c r="M1547">
        <v>1091</v>
      </c>
      <c r="N1547">
        <v>44.152000000000001</v>
      </c>
    </row>
    <row r="1548" spans="1:14">
      <c r="A1548" s="54">
        <f>formulas!O1635</f>
        <v>0</v>
      </c>
      <c r="B1548" s="33">
        <f t="shared" ca="1" si="146"/>
        <v>32</v>
      </c>
      <c r="C1548">
        <f t="shared" si="147"/>
        <v>486</v>
      </c>
      <c r="D1548">
        <f t="shared" ca="1" si="151"/>
        <v>-3.3000000000000002E-2</v>
      </c>
      <c r="E1548">
        <f t="shared" ca="1" si="148"/>
        <v>0</v>
      </c>
      <c r="F1548">
        <f t="shared" ca="1" si="149"/>
        <v>31</v>
      </c>
      <c r="G1548">
        <f t="shared" ca="1" si="150"/>
        <v>32</v>
      </c>
      <c r="M1548">
        <v>1092</v>
      </c>
      <c r="N1548">
        <v>44.197000000000003</v>
      </c>
    </row>
    <row r="1549" spans="1:14">
      <c r="A1549" s="54">
        <f>formulas!O1636</f>
        <v>0</v>
      </c>
      <c r="B1549" s="33">
        <f t="shared" ca="1" si="146"/>
        <v>32</v>
      </c>
      <c r="C1549">
        <f t="shared" si="147"/>
        <v>486</v>
      </c>
      <c r="D1549">
        <f t="shared" ca="1" si="151"/>
        <v>-3.3000000000000002E-2</v>
      </c>
      <c r="E1549">
        <f t="shared" ca="1" si="148"/>
        <v>0</v>
      </c>
      <c r="F1549">
        <f t="shared" ca="1" si="149"/>
        <v>31</v>
      </c>
      <c r="G1549">
        <f t="shared" ca="1" si="150"/>
        <v>32</v>
      </c>
      <c r="M1549">
        <v>1093</v>
      </c>
      <c r="N1549">
        <v>44.241999999999997</v>
      </c>
    </row>
    <row r="1550" spans="1:14">
      <c r="A1550" s="54">
        <f>formulas!O1637</f>
        <v>0</v>
      </c>
      <c r="B1550" s="33">
        <f t="shared" ca="1" si="146"/>
        <v>32</v>
      </c>
      <c r="C1550">
        <f t="shared" si="147"/>
        <v>486</v>
      </c>
      <c r="D1550">
        <f t="shared" ca="1" si="151"/>
        <v>-3.3000000000000002E-2</v>
      </c>
      <c r="E1550">
        <f t="shared" ca="1" si="148"/>
        <v>0</v>
      </c>
      <c r="F1550">
        <f t="shared" ca="1" si="149"/>
        <v>31</v>
      </c>
      <c r="G1550">
        <f t="shared" ca="1" si="150"/>
        <v>32</v>
      </c>
      <c r="M1550">
        <v>1094</v>
      </c>
      <c r="N1550">
        <v>44.286000000000001</v>
      </c>
    </row>
    <row r="1551" spans="1:14">
      <c r="A1551" s="54">
        <f>formulas!O1638</f>
        <v>0</v>
      </c>
      <c r="B1551" s="33">
        <f t="shared" ca="1" si="146"/>
        <v>32</v>
      </c>
      <c r="C1551">
        <f t="shared" si="147"/>
        <v>486</v>
      </c>
      <c r="D1551">
        <f t="shared" ca="1" si="151"/>
        <v>-3.3000000000000002E-2</v>
      </c>
      <c r="E1551">
        <f t="shared" ca="1" si="148"/>
        <v>0</v>
      </c>
      <c r="F1551">
        <f t="shared" ca="1" si="149"/>
        <v>31</v>
      </c>
      <c r="G1551">
        <f t="shared" ca="1" si="150"/>
        <v>32</v>
      </c>
      <c r="M1551">
        <v>1095</v>
      </c>
      <c r="N1551">
        <v>44.331000000000003</v>
      </c>
    </row>
    <row r="1552" spans="1:14">
      <c r="A1552" s="54">
        <f>formulas!O1639</f>
        <v>0</v>
      </c>
      <c r="B1552" s="33">
        <f t="shared" ca="1" si="146"/>
        <v>32</v>
      </c>
      <c r="C1552">
        <f t="shared" si="147"/>
        <v>486</v>
      </c>
      <c r="D1552">
        <f t="shared" ca="1" si="151"/>
        <v>-3.3000000000000002E-2</v>
      </c>
      <c r="E1552">
        <f t="shared" ca="1" si="148"/>
        <v>0</v>
      </c>
      <c r="F1552">
        <f t="shared" ca="1" si="149"/>
        <v>31</v>
      </c>
      <c r="G1552">
        <f t="shared" ca="1" si="150"/>
        <v>32</v>
      </c>
      <c r="M1552">
        <v>1096</v>
      </c>
      <c r="N1552">
        <v>44.375999999999998</v>
      </c>
    </row>
    <row r="1553" spans="1:14">
      <c r="A1553" s="54">
        <f>formulas!O1640</f>
        <v>0</v>
      </c>
      <c r="B1553" s="33">
        <f t="shared" ca="1" si="146"/>
        <v>32</v>
      </c>
      <c r="C1553">
        <f t="shared" si="147"/>
        <v>486</v>
      </c>
      <c r="D1553">
        <f t="shared" ca="1" si="151"/>
        <v>-3.3000000000000002E-2</v>
      </c>
      <c r="E1553">
        <f t="shared" ca="1" si="148"/>
        <v>0</v>
      </c>
      <c r="F1553">
        <f t="shared" ca="1" si="149"/>
        <v>31</v>
      </c>
      <c r="G1553">
        <f t="shared" ca="1" si="150"/>
        <v>32</v>
      </c>
      <c r="M1553">
        <v>1097</v>
      </c>
      <c r="N1553">
        <v>44.420999999999999</v>
      </c>
    </row>
    <row r="1554" spans="1:14">
      <c r="A1554" s="54">
        <f>formulas!O1641</f>
        <v>0</v>
      </c>
      <c r="B1554" s="33">
        <f t="shared" ref="B1554:B1617" ca="1" si="152">(A1554-D1554)/(E1554-D1554)*(G1554-F1554)+F1554</f>
        <v>32</v>
      </c>
      <c r="C1554">
        <f t="shared" ref="C1554:C1617" si="153">COUNTIF($N$2:$N$25400,"&lt;"&amp;A1554)</f>
        <v>486</v>
      </c>
      <c r="D1554">
        <f t="shared" ca="1" si="151"/>
        <v>-3.3000000000000002E-2</v>
      </c>
      <c r="E1554">
        <f t="shared" ref="E1554:E1617" ca="1" si="154">INDIRECT(ADDRESS(C1554+2,14))</f>
        <v>0</v>
      </c>
      <c r="F1554">
        <f t="shared" ref="F1554:F1617" ca="1" si="155">INDIRECT(ADDRESS(C1554+1,13))</f>
        <v>31</v>
      </c>
      <c r="G1554">
        <f t="shared" ref="G1554:G1617" ca="1" si="156">INDIRECT(ADDRESS(C1554+2,13))</f>
        <v>32</v>
      </c>
      <c r="M1554">
        <v>1098</v>
      </c>
      <c r="N1554">
        <v>44.466000000000001</v>
      </c>
    </row>
    <row r="1555" spans="1:14">
      <c r="A1555" s="54">
        <f>formulas!O1642</f>
        <v>0</v>
      </c>
      <c r="B1555" s="33">
        <f t="shared" ca="1" si="152"/>
        <v>32</v>
      </c>
      <c r="C1555">
        <f t="shared" si="153"/>
        <v>486</v>
      </c>
      <c r="D1555">
        <f t="shared" ca="1" si="151"/>
        <v>-3.3000000000000002E-2</v>
      </c>
      <c r="E1555">
        <f t="shared" ca="1" si="154"/>
        <v>0</v>
      </c>
      <c r="F1555">
        <f t="shared" ca="1" si="155"/>
        <v>31</v>
      </c>
      <c r="G1555">
        <f t="shared" ca="1" si="156"/>
        <v>32</v>
      </c>
      <c r="M1555">
        <v>1099</v>
      </c>
      <c r="N1555">
        <v>44.511000000000003</v>
      </c>
    </row>
    <row r="1556" spans="1:14">
      <c r="A1556" s="54">
        <f>formulas!O1643</f>
        <v>0</v>
      </c>
      <c r="B1556" s="33">
        <f t="shared" ca="1" si="152"/>
        <v>32</v>
      </c>
      <c r="C1556">
        <f t="shared" si="153"/>
        <v>486</v>
      </c>
      <c r="D1556">
        <f t="shared" ca="1" si="151"/>
        <v>-3.3000000000000002E-2</v>
      </c>
      <c r="E1556">
        <f t="shared" ca="1" si="154"/>
        <v>0</v>
      </c>
      <c r="F1556">
        <f t="shared" ca="1" si="155"/>
        <v>31</v>
      </c>
      <c r="G1556">
        <f t="shared" ca="1" si="156"/>
        <v>32</v>
      </c>
      <c r="M1556">
        <v>1100</v>
      </c>
      <c r="N1556">
        <v>44.555</v>
      </c>
    </row>
    <row r="1557" spans="1:14">
      <c r="A1557" s="54">
        <f>formulas!O1644</f>
        <v>0</v>
      </c>
      <c r="B1557" s="33">
        <f t="shared" ca="1" si="152"/>
        <v>32</v>
      </c>
      <c r="C1557">
        <f t="shared" si="153"/>
        <v>486</v>
      </c>
      <c r="D1557">
        <f t="shared" ca="1" si="151"/>
        <v>-3.3000000000000002E-2</v>
      </c>
      <c r="E1557">
        <f t="shared" ca="1" si="154"/>
        <v>0</v>
      </c>
      <c r="F1557">
        <f t="shared" ca="1" si="155"/>
        <v>31</v>
      </c>
      <c r="G1557">
        <f t="shared" ca="1" si="156"/>
        <v>32</v>
      </c>
      <c r="M1557">
        <v>1101</v>
      </c>
      <c r="N1557">
        <v>44.6</v>
      </c>
    </row>
    <row r="1558" spans="1:14">
      <c r="A1558" s="54">
        <f>formulas!O1645</f>
        <v>0</v>
      </c>
      <c r="B1558" s="33">
        <f t="shared" ca="1" si="152"/>
        <v>32</v>
      </c>
      <c r="C1558">
        <f t="shared" si="153"/>
        <v>486</v>
      </c>
      <c r="D1558">
        <f t="shared" ca="1" si="151"/>
        <v>-3.3000000000000002E-2</v>
      </c>
      <c r="E1558">
        <f t="shared" ca="1" si="154"/>
        <v>0</v>
      </c>
      <c r="F1558">
        <f t="shared" ca="1" si="155"/>
        <v>31</v>
      </c>
      <c r="G1558">
        <f t="shared" ca="1" si="156"/>
        <v>32</v>
      </c>
      <c r="M1558">
        <v>1102</v>
      </c>
      <c r="N1558">
        <v>44.645000000000003</v>
      </c>
    </row>
    <row r="1559" spans="1:14">
      <c r="A1559" s="54">
        <f>formulas!O1646</f>
        <v>0</v>
      </c>
      <c r="B1559" s="33">
        <f t="shared" ca="1" si="152"/>
        <v>32</v>
      </c>
      <c r="C1559">
        <f t="shared" si="153"/>
        <v>486</v>
      </c>
      <c r="D1559">
        <f t="shared" ca="1" si="151"/>
        <v>-3.3000000000000002E-2</v>
      </c>
      <c r="E1559">
        <f t="shared" ca="1" si="154"/>
        <v>0</v>
      </c>
      <c r="F1559">
        <f t="shared" ca="1" si="155"/>
        <v>31</v>
      </c>
      <c r="G1559">
        <f t="shared" ca="1" si="156"/>
        <v>32</v>
      </c>
      <c r="M1559">
        <v>1103</v>
      </c>
      <c r="N1559">
        <v>44.69</v>
      </c>
    </row>
    <row r="1560" spans="1:14">
      <c r="A1560" s="54">
        <f>formulas!O1647</f>
        <v>0</v>
      </c>
      <c r="B1560" s="33">
        <f t="shared" ca="1" si="152"/>
        <v>32</v>
      </c>
      <c r="C1560">
        <f t="shared" si="153"/>
        <v>486</v>
      </c>
      <c r="D1560">
        <f t="shared" ca="1" si="151"/>
        <v>-3.3000000000000002E-2</v>
      </c>
      <c r="E1560">
        <f t="shared" ca="1" si="154"/>
        <v>0</v>
      </c>
      <c r="F1560">
        <f t="shared" ca="1" si="155"/>
        <v>31</v>
      </c>
      <c r="G1560">
        <f t="shared" ca="1" si="156"/>
        <v>32</v>
      </c>
      <c r="M1560">
        <v>1104</v>
      </c>
      <c r="N1560">
        <v>44.734999999999999</v>
      </c>
    </row>
    <row r="1561" spans="1:14">
      <c r="A1561" s="54">
        <f>formulas!O1648</f>
        <v>0</v>
      </c>
      <c r="B1561" s="33">
        <f t="shared" ca="1" si="152"/>
        <v>32</v>
      </c>
      <c r="C1561">
        <f t="shared" si="153"/>
        <v>486</v>
      </c>
      <c r="D1561">
        <f t="shared" ca="1" si="151"/>
        <v>-3.3000000000000002E-2</v>
      </c>
      <c r="E1561">
        <f t="shared" ca="1" si="154"/>
        <v>0</v>
      </c>
      <c r="F1561">
        <f t="shared" ca="1" si="155"/>
        <v>31</v>
      </c>
      <c r="G1561">
        <f t="shared" ca="1" si="156"/>
        <v>32</v>
      </c>
      <c r="M1561">
        <v>1105</v>
      </c>
      <c r="N1561">
        <v>44.78</v>
      </c>
    </row>
    <row r="1562" spans="1:14">
      <c r="A1562" s="54">
        <f>formulas!O1649</f>
        <v>0</v>
      </c>
      <c r="B1562" s="33">
        <f t="shared" ca="1" si="152"/>
        <v>32</v>
      </c>
      <c r="C1562">
        <f t="shared" si="153"/>
        <v>486</v>
      </c>
      <c r="D1562">
        <f t="shared" ca="1" si="151"/>
        <v>-3.3000000000000002E-2</v>
      </c>
      <c r="E1562">
        <f t="shared" ca="1" si="154"/>
        <v>0</v>
      </c>
      <c r="F1562">
        <f t="shared" ca="1" si="155"/>
        <v>31</v>
      </c>
      <c r="G1562">
        <f t="shared" ca="1" si="156"/>
        <v>32</v>
      </c>
      <c r="M1562">
        <v>1106</v>
      </c>
      <c r="N1562">
        <v>44.823999999999998</v>
      </c>
    </row>
    <row r="1563" spans="1:14">
      <c r="A1563" s="54">
        <f>formulas!O1650</f>
        <v>0</v>
      </c>
      <c r="B1563" s="33">
        <f t="shared" ca="1" si="152"/>
        <v>32</v>
      </c>
      <c r="C1563">
        <f t="shared" si="153"/>
        <v>486</v>
      </c>
      <c r="D1563">
        <f t="shared" ca="1" si="151"/>
        <v>-3.3000000000000002E-2</v>
      </c>
      <c r="E1563">
        <f t="shared" ca="1" si="154"/>
        <v>0</v>
      </c>
      <c r="F1563">
        <f t="shared" ca="1" si="155"/>
        <v>31</v>
      </c>
      <c r="G1563">
        <f t="shared" ca="1" si="156"/>
        <v>32</v>
      </c>
      <c r="M1563">
        <v>1107</v>
      </c>
      <c r="N1563">
        <v>44.869</v>
      </c>
    </row>
    <row r="1564" spans="1:14">
      <c r="A1564" s="54">
        <f>formulas!O1651</f>
        <v>0</v>
      </c>
      <c r="B1564" s="33">
        <f t="shared" ca="1" si="152"/>
        <v>32</v>
      </c>
      <c r="C1564">
        <f t="shared" si="153"/>
        <v>486</v>
      </c>
      <c r="D1564">
        <f t="shared" ca="1" si="151"/>
        <v>-3.3000000000000002E-2</v>
      </c>
      <c r="E1564">
        <f t="shared" ca="1" si="154"/>
        <v>0</v>
      </c>
      <c r="F1564">
        <f t="shared" ca="1" si="155"/>
        <v>31</v>
      </c>
      <c r="G1564">
        <f t="shared" ca="1" si="156"/>
        <v>32</v>
      </c>
      <c r="M1564">
        <v>1108</v>
      </c>
      <c r="N1564">
        <v>44.914000000000001</v>
      </c>
    </row>
    <row r="1565" spans="1:14">
      <c r="A1565" s="54">
        <f>formulas!O1652</f>
        <v>0</v>
      </c>
      <c r="B1565" s="33">
        <f t="shared" ca="1" si="152"/>
        <v>32</v>
      </c>
      <c r="C1565">
        <f t="shared" si="153"/>
        <v>486</v>
      </c>
      <c r="D1565">
        <f t="shared" ca="1" si="151"/>
        <v>-3.3000000000000002E-2</v>
      </c>
      <c r="E1565">
        <f t="shared" ca="1" si="154"/>
        <v>0</v>
      </c>
      <c r="F1565">
        <f t="shared" ca="1" si="155"/>
        <v>31</v>
      </c>
      <c r="G1565">
        <f t="shared" ca="1" si="156"/>
        <v>32</v>
      </c>
      <c r="M1565">
        <v>1109</v>
      </c>
      <c r="N1565">
        <v>44.959000000000003</v>
      </c>
    </row>
    <row r="1566" spans="1:14">
      <c r="A1566" s="54">
        <f>formulas!O1653</f>
        <v>0</v>
      </c>
      <c r="B1566" s="33">
        <f t="shared" ca="1" si="152"/>
        <v>32</v>
      </c>
      <c r="C1566">
        <f t="shared" si="153"/>
        <v>486</v>
      </c>
      <c r="D1566">
        <f t="shared" ca="1" si="151"/>
        <v>-3.3000000000000002E-2</v>
      </c>
      <c r="E1566">
        <f t="shared" ca="1" si="154"/>
        <v>0</v>
      </c>
      <c r="F1566">
        <f t="shared" ca="1" si="155"/>
        <v>31</v>
      </c>
      <c r="G1566">
        <f t="shared" ca="1" si="156"/>
        <v>32</v>
      </c>
      <c r="M1566">
        <v>1110</v>
      </c>
      <c r="N1566">
        <v>45.003999999999998</v>
      </c>
    </row>
    <row r="1567" spans="1:14">
      <c r="A1567" s="54">
        <f>formulas!O1654</f>
        <v>0</v>
      </c>
      <c r="B1567" s="33">
        <f t="shared" ca="1" si="152"/>
        <v>32</v>
      </c>
      <c r="C1567">
        <f t="shared" si="153"/>
        <v>486</v>
      </c>
      <c r="D1567">
        <f t="shared" ca="1" si="151"/>
        <v>-3.3000000000000002E-2</v>
      </c>
      <c r="E1567">
        <f t="shared" ca="1" si="154"/>
        <v>0</v>
      </c>
      <c r="F1567">
        <f t="shared" ca="1" si="155"/>
        <v>31</v>
      </c>
      <c r="G1567">
        <f t="shared" ca="1" si="156"/>
        <v>32</v>
      </c>
      <c r="M1567">
        <v>1111</v>
      </c>
      <c r="N1567">
        <v>45.048999999999999</v>
      </c>
    </row>
    <row r="1568" spans="1:14">
      <c r="A1568" s="54">
        <f>formulas!O1655</f>
        <v>0</v>
      </c>
      <c r="B1568" s="33">
        <f t="shared" ca="1" si="152"/>
        <v>32</v>
      </c>
      <c r="C1568">
        <f t="shared" si="153"/>
        <v>486</v>
      </c>
      <c r="D1568">
        <f t="shared" ca="1" si="151"/>
        <v>-3.3000000000000002E-2</v>
      </c>
      <c r="E1568">
        <f t="shared" ca="1" si="154"/>
        <v>0</v>
      </c>
      <c r="F1568">
        <f t="shared" ca="1" si="155"/>
        <v>31</v>
      </c>
      <c r="G1568">
        <f t="shared" ca="1" si="156"/>
        <v>32</v>
      </c>
      <c r="M1568">
        <v>1112</v>
      </c>
      <c r="N1568">
        <v>45.093000000000004</v>
      </c>
    </row>
    <row r="1569" spans="1:14">
      <c r="A1569" s="54">
        <f>formulas!O1656</f>
        <v>0</v>
      </c>
      <c r="B1569" s="33">
        <f t="shared" ca="1" si="152"/>
        <v>32</v>
      </c>
      <c r="C1569">
        <f t="shared" si="153"/>
        <v>486</v>
      </c>
      <c r="D1569">
        <f t="shared" ca="1" si="151"/>
        <v>-3.3000000000000002E-2</v>
      </c>
      <c r="E1569">
        <f t="shared" ca="1" si="154"/>
        <v>0</v>
      </c>
      <c r="F1569">
        <f t="shared" ca="1" si="155"/>
        <v>31</v>
      </c>
      <c r="G1569">
        <f t="shared" ca="1" si="156"/>
        <v>32</v>
      </c>
      <c r="M1569">
        <v>1113</v>
      </c>
      <c r="N1569">
        <v>45.137999999999998</v>
      </c>
    </row>
    <row r="1570" spans="1:14">
      <c r="A1570" s="54">
        <f>formulas!O1657</f>
        <v>0</v>
      </c>
      <c r="B1570" s="33">
        <f t="shared" ca="1" si="152"/>
        <v>32</v>
      </c>
      <c r="C1570">
        <f t="shared" si="153"/>
        <v>486</v>
      </c>
      <c r="D1570">
        <f t="shared" ca="1" si="151"/>
        <v>-3.3000000000000002E-2</v>
      </c>
      <c r="E1570">
        <f t="shared" ca="1" si="154"/>
        <v>0</v>
      </c>
      <c r="F1570">
        <f t="shared" ca="1" si="155"/>
        <v>31</v>
      </c>
      <c r="G1570">
        <f t="shared" ca="1" si="156"/>
        <v>32</v>
      </c>
      <c r="M1570">
        <v>1114</v>
      </c>
      <c r="N1570">
        <v>45.183</v>
      </c>
    </row>
    <row r="1571" spans="1:14">
      <c r="A1571" s="54">
        <f>formulas!O1658</f>
        <v>0</v>
      </c>
      <c r="B1571" s="33">
        <f t="shared" ca="1" si="152"/>
        <v>32</v>
      </c>
      <c r="C1571">
        <f t="shared" si="153"/>
        <v>486</v>
      </c>
      <c r="D1571">
        <f t="shared" ca="1" si="151"/>
        <v>-3.3000000000000002E-2</v>
      </c>
      <c r="E1571">
        <f t="shared" ca="1" si="154"/>
        <v>0</v>
      </c>
      <c r="F1571">
        <f t="shared" ca="1" si="155"/>
        <v>31</v>
      </c>
      <c r="G1571">
        <f t="shared" ca="1" si="156"/>
        <v>32</v>
      </c>
      <c r="M1571">
        <v>1115</v>
      </c>
      <c r="N1571">
        <v>45.228000000000002</v>
      </c>
    </row>
    <row r="1572" spans="1:14">
      <c r="A1572" s="54">
        <f>formulas!O1659</f>
        <v>0</v>
      </c>
      <c r="B1572" s="33">
        <f t="shared" ca="1" si="152"/>
        <v>32</v>
      </c>
      <c r="C1572">
        <f t="shared" si="153"/>
        <v>486</v>
      </c>
      <c r="D1572">
        <f t="shared" ca="1" si="151"/>
        <v>-3.3000000000000002E-2</v>
      </c>
      <c r="E1572">
        <f t="shared" ca="1" si="154"/>
        <v>0</v>
      </c>
      <c r="F1572">
        <f t="shared" ca="1" si="155"/>
        <v>31</v>
      </c>
      <c r="G1572">
        <f t="shared" ca="1" si="156"/>
        <v>32</v>
      </c>
      <c r="M1572">
        <v>1116</v>
      </c>
      <c r="N1572">
        <v>45.273000000000003</v>
      </c>
    </row>
    <row r="1573" spans="1:14">
      <c r="A1573" s="54">
        <f>formulas!O1660</f>
        <v>0</v>
      </c>
      <c r="B1573" s="33">
        <f t="shared" ca="1" si="152"/>
        <v>32</v>
      </c>
      <c r="C1573">
        <f t="shared" si="153"/>
        <v>486</v>
      </c>
      <c r="D1573">
        <f t="shared" ca="1" si="151"/>
        <v>-3.3000000000000002E-2</v>
      </c>
      <c r="E1573">
        <f t="shared" ca="1" si="154"/>
        <v>0</v>
      </c>
      <c r="F1573">
        <f t="shared" ca="1" si="155"/>
        <v>31</v>
      </c>
      <c r="G1573">
        <f t="shared" ca="1" si="156"/>
        <v>32</v>
      </c>
      <c r="M1573">
        <v>1117</v>
      </c>
      <c r="N1573">
        <v>45.317</v>
      </c>
    </row>
    <row r="1574" spans="1:14">
      <c r="A1574" s="54">
        <f>formulas!O1661</f>
        <v>0</v>
      </c>
      <c r="B1574" s="33">
        <f t="shared" ca="1" si="152"/>
        <v>32</v>
      </c>
      <c r="C1574">
        <f t="shared" si="153"/>
        <v>486</v>
      </c>
      <c r="D1574">
        <f t="shared" ca="1" si="151"/>
        <v>-3.3000000000000002E-2</v>
      </c>
      <c r="E1574">
        <f t="shared" ca="1" si="154"/>
        <v>0</v>
      </c>
      <c r="F1574">
        <f t="shared" ca="1" si="155"/>
        <v>31</v>
      </c>
      <c r="G1574">
        <f t="shared" ca="1" si="156"/>
        <v>32</v>
      </c>
      <c r="M1574">
        <v>1118</v>
      </c>
      <c r="N1574">
        <v>45.362000000000002</v>
      </c>
    </row>
    <row r="1575" spans="1:14">
      <c r="A1575" s="54">
        <f>formulas!O1662</f>
        <v>0</v>
      </c>
      <c r="B1575" s="33">
        <f t="shared" ca="1" si="152"/>
        <v>32</v>
      </c>
      <c r="C1575">
        <f t="shared" si="153"/>
        <v>486</v>
      </c>
      <c r="D1575">
        <f t="shared" ca="1" si="151"/>
        <v>-3.3000000000000002E-2</v>
      </c>
      <c r="E1575">
        <f t="shared" ca="1" si="154"/>
        <v>0</v>
      </c>
      <c r="F1575">
        <f t="shared" ca="1" si="155"/>
        <v>31</v>
      </c>
      <c r="G1575">
        <f t="shared" ca="1" si="156"/>
        <v>32</v>
      </c>
      <c r="M1575">
        <v>1119</v>
      </c>
      <c r="N1575">
        <v>45.406999999999996</v>
      </c>
    </row>
    <row r="1576" spans="1:14">
      <c r="A1576" s="54">
        <f>formulas!O1663</f>
        <v>0</v>
      </c>
      <c r="B1576" s="33">
        <f t="shared" ca="1" si="152"/>
        <v>32</v>
      </c>
      <c r="C1576">
        <f t="shared" si="153"/>
        <v>486</v>
      </c>
      <c r="D1576">
        <f t="shared" ca="1" si="151"/>
        <v>-3.3000000000000002E-2</v>
      </c>
      <c r="E1576">
        <f t="shared" ca="1" si="154"/>
        <v>0</v>
      </c>
      <c r="F1576">
        <f t="shared" ca="1" si="155"/>
        <v>31</v>
      </c>
      <c r="G1576">
        <f t="shared" ca="1" si="156"/>
        <v>32</v>
      </c>
      <c r="M1576">
        <v>1120</v>
      </c>
      <c r="N1576">
        <v>45.451999999999998</v>
      </c>
    </row>
    <row r="1577" spans="1:14">
      <c r="A1577" s="54">
        <f>formulas!O1664</f>
        <v>0</v>
      </c>
      <c r="B1577" s="33">
        <f t="shared" ca="1" si="152"/>
        <v>32</v>
      </c>
      <c r="C1577">
        <f t="shared" si="153"/>
        <v>486</v>
      </c>
      <c r="D1577">
        <f t="shared" ca="1" si="151"/>
        <v>-3.3000000000000002E-2</v>
      </c>
      <c r="E1577">
        <f t="shared" ca="1" si="154"/>
        <v>0</v>
      </c>
      <c r="F1577">
        <f t="shared" ca="1" si="155"/>
        <v>31</v>
      </c>
      <c r="G1577">
        <f t="shared" ca="1" si="156"/>
        <v>32</v>
      </c>
      <c r="M1577">
        <v>1121</v>
      </c>
      <c r="N1577">
        <v>45.497</v>
      </c>
    </row>
    <row r="1578" spans="1:14">
      <c r="A1578" s="54">
        <f>formulas!O1665</f>
        <v>0</v>
      </c>
      <c r="B1578" s="33">
        <f t="shared" ca="1" si="152"/>
        <v>32</v>
      </c>
      <c r="C1578">
        <f t="shared" si="153"/>
        <v>486</v>
      </c>
      <c r="D1578">
        <f t="shared" ca="1" si="151"/>
        <v>-3.3000000000000002E-2</v>
      </c>
      <c r="E1578">
        <f t="shared" ca="1" si="154"/>
        <v>0</v>
      </c>
      <c r="F1578">
        <f t="shared" ca="1" si="155"/>
        <v>31</v>
      </c>
      <c r="G1578">
        <f t="shared" ca="1" si="156"/>
        <v>32</v>
      </c>
      <c r="M1578">
        <v>1122</v>
      </c>
      <c r="N1578">
        <v>45.540999999999997</v>
      </c>
    </row>
    <row r="1579" spans="1:14">
      <c r="A1579" s="54">
        <f>formulas!O1666</f>
        <v>0</v>
      </c>
      <c r="B1579" s="33">
        <f t="shared" ca="1" si="152"/>
        <v>32</v>
      </c>
      <c r="C1579">
        <f t="shared" si="153"/>
        <v>486</v>
      </c>
      <c r="D1579">
        <f t="shared" ca="1" si="151"/>
        <v>-3.3000000000000002E-2</v>
      </c>
      <c r="E1579">
        <f t="shared" ca="1" si="154"/>
        <v>0</v>
      </c>
      <c r="F1579">
        <f t="shared" ca="1" si="155"/>
        <v>31</v>
      </c>
      <c r="G1579">
        <f t="shared" ca="1" si="156"/>
        <v>32</v>
      </c>
      <c r="M1579">
        <v>1123</v>
      </c>
      <c r="N1579">
        <v>45.585999999999999</v>
      </c>
    </row>
    <row r="1580" spans="1:14">
      <c r="A1580" s="54">
        <f>formulas!O1667</f>
        <v>0</v>
      </c>
      <c r="B1580" s="33">
        <f t="shared" ca="1" si="152"/>
        <v>32</v>
      </c>
      <c r="C1580">
        <f t="shared" si="153"/>
        <v>486</v>
      </c>
      <c r="D1580">
        <f t="shared" ca="1" si="151"/>
        <v>-3.3000000000000002E-2</v>
      </c>
      <c r="E1580">
        <f t="shared" ca="1" si="154"/>
        <v>0</v>
      </c>
      <c r="F1580">
        <f t="shared" ca="1" si="155"/>
        <v>31</v>
      </c>
      <c r="G1580">
        <f t="shared" ca="1" si="156"/>
        <v>32</v>
      </c>
      <c r="M1580">
        <v>1124</v>
      </c>
      <c r="N1580">
        <v>45.631</v>
      </c>
    </row>
    <row r="1581" spans="1:14">
      <c r="A1581" s="54">
        <f>formulas!O1668</f>
        <v>0</v>
      </c>
      <c r="B1581" s="33">
        <f t="shared" ca="1" si="152"/>
        <v>32</v>
      </c>
      <c r="C1581">
        <f t="shared" si="153"/>
        <v>486</v>
      </c>
      <c r="D1581">
        <f t="shared" ca="1" si="151"/>
        <v>-3.3000000000000002E-2</v>
      </c>
      <c r="E1581">
        <f t="shared" ca="1" si="154"/>
        <v>0</v>
      </c>
      <c r="F1581">
        <f t="shared" ca="1" si="155"/>
        <v>31</v>
      </c>
      <c r="G1581">
        <f t="shared" ca="1" si="156"/>
        <v>32</v>
      </c>
      <c r="M1581">
        <v>1125</v>
      </c>
      <c r="N1581">
        <v>45.676000000000002</v>
      </c>
    </row>
    <row r="1582" spans="1:14">
      <c r="A1582" s="54">
        <f>formulas!O1669</f>
        <v>0</v>
      </c>
      <c r="B1582" s="33">
        <f t="shared" ca="1" si="152"/>
        <v>32</v>
      </c>
      <c r="C1582">
        <f t="shared" si="153"/>
        <v>486</v>
      </c>
      <c r="D1582">
        <f t="shared" ca="1" si="151"/>
        <v>-3.3000000000000002E-2</v>
      </c>
      <c r="E1582">
        <f t="shared" ca="1" si="154"/>
        <v>0</v>
      </c>
      <c r="F1582">
        <f t="shared" ca="1" si="155"/>
        <v>31</v>
      </c>
      <c r="G1582">
        <f t="shared" ca="1" si="156"/>
        <v>32</v>
      </c>
      <c r="M1582">
        <v>1126</v>
      </c>
      <c r="N1582">
        <v>45.72</v>
      </c>
    </row>
    <row r="1583" spans="1:14">
      <c r="A1583" s="54">
        <f>formulas!O1670</f>
        <v>0</v>
      </c>
      <c r="B1583" s="33">
        <f t="shared" ca="1" si="152"/>
        <v>32</v>
      </c>
      <c r="C1583">
        <f t="shared" si="153"/>
        <v>486</v>
      </c>
      <c r="D1583">
        <f t="shared" ca="1" si="151"/>
        <v>-3.3000000000000002E-2</v>
      </c>
      <c r="E1583">
        <f t="shared" ca="1" si="154"/>
        <v>0</v>
      </c>
      <c r="F1583">
        <f t="shared" ca="1" si="155"/>
        <v>31</v>
      </c>
      <c r="G1583">
        <f t="shared" ca="1" si="156"/>
        <v>32</v>
      </c>
      <c r="M1583">
        <v>1127</v>
      </c>
      <c r="N1583">
        <v>45.765000000000001</v>
      </c>
    </row>
    <row r="1584" spans="1:14">
      <c r="A1584" s="54">
        <f>formulas!O1671</f>
        <v>0</v>
      </c>
      <c r="B1584" s="33">
        <f t="shared" ca="1" si="152"/>
        <v>32</v>
      </c>
      <c r="C1584">
        <f t="shared" si="153"/>
        <v>486</v>
      </c>
      <c r="D1584">
        <f t="shared" ca="1" si="151"/>
        <v>-3.3000000000000002E-2</v>
      </c>
      <c r="E1584">
        <f t="shared" ca="1" si="154"/>
        <v>0</v>
      </c>
      <c r="F1584">
        <f t="shared" ca="1" si="155"/>
        <v>31</v>
      </c>
      <c r="G1584">
        <f t="shared" ca="1" si="156"/>
        <v>32</v>
      </c>
      <c r="M1584">
        <v>1128</v>
      </c>
      <c r="N1584">
        <v>45.81</v>
      </c>
    </row>
    <row r="1585" spans="1:14">
      <c r="A1585" s="54">
        <f>formulas!O1672</f>
        <v>0</v>
      </c>
      <c r="B1585" s="33">
        <f t="shared" ca="1" si="152"/>
        <v>32</v>
      </c>
      <c r="C1585">
        <f t="shared" si="153"/>
        <v>486</v>
      </c>
      <c r="D1585">
        <f t="shared" ca="1" si="151"/>
        <v>-3.3000000000000002E-2</v>
      </c>
      <c r="E1585">
        <f t="shared" ca="1" si="154"/>
        <v>0</v>
      </c>
      <c r="F1585">
        <f t="shared" ca="1" si="155"/>
        <v>31</v>
      </c>
      <c r="G1585">
        <f t="shared" ca="1" si="156"/>
        <v>32</v>
      </c>
      <c r="M1585">
        <v>1129</v>
      </c>
      <c r="N1585">
        <v>45.854999999999997</v>
      </c>
    </row>
    <row r="1586" spans="1:14">
      <c r="A1586" s="54">
        <f>formulas!O1673</f>
        <v>0</v>
      </c>
      <c r="B1586" s="33">
        <f t="shared" ca="1" si="152"/>
        <v>32</v>
      </c>
      <c r="C1586">
        <f t="shared" si="153"/>
        <v>486</v>
      </c>
      <c r="D1586">
        <f t="shared" ca="1" si="151"/>
        <v>-3.3000000000000002E-2</v>
      </c>
      <c r="E1586">
        <f t="shared" ca="1" si="154"/>
        <v>0</v>
      </c>
      <c r="F1586">
        <f t="shared" ca="1" si="155"/>
        <v>31</v>
      </c>
      <c r="G1586">
        <f t="shared" ca="1" si="156"/>
        <v>32</v>
      </c>
      <c r="M1586">
        <v>1130</v>
      </c>
      <c r="N1586">
        <v>45.9</v>
      </c>
    </row>
    <row r="1587" spans="1:14">
      <c r="A1587" s="54">
        <f>formulas!O1674</f>
        <v>0</v>
      </c>
      <c r="B1587" s="33">
        <f t="shared" ca="1" si="152"/>
        <v>32</v>
      </c>
      <c r="C1587">
        <f t="shared" si="153"/>
        <v>486</v>
      </c>
      <c r="D1587">
        <f t="shared" ca="1" si="151"/>
        <v>-3.3000000000000002E-2</v>
      </c>
      <c r="E1587">
        <f t="shared" ca="1" si="154"/>
        <v>0</v>
      </c>
      <c r="F1587">
        <f t="shared" ca="1" si="155"/>
        <v>31</v>
      </c>
      <c r="G1587">
        <f t="shared" ca="1" si="156"/>
        <v>32</v>
      </c>
      <c r="M1587">
        <v>1131</v>
      </c>
      <c r="N1587">
        <v>45.944000000000003</v>
      </c>
    </row>
    <row r="1588" spans="1:14">
      <c r="A1588" s="54">
        <f>formulas!O1675</f>
        <v>0</v>
      </c>
      <c r="B1588" s="33">
        <f t="shared" ca="1" si="152"/>
        <v>32</v>
      </c>
      <c r="C1588">
        <f t="shared" si="153"/>
        <v>486</v>
      </c>
      <c r="D1588">
        <f t="shared" ca="1" si="151"/>
        <v>-3.3000000000000002E-2</v>
      </c>
      <c r="E1588">
        <f t="shared" ca="1" si="154"/>
        <v>0</v>
      </c>
      <c r="F1588">
        <f t="shared" ca="1" si="155"/>
        <v>31</v>
      </c>
      <c r="G1588">
        <f t="shared" ca="1" si="156"/>
        <v>32</v>
      </c>
      <c r="M1588">
        <v>1132</v>
      </c>
      <c r="N1588">
        <v>45.988999999999997</v>
      </c>
    </row>
    <row r="1589" spans="1:14">
      <c r="A1589" s="54">
        <f>formulas!O1676</f>
        <v>0</v>
      </c>
      <c r="B1589" s="33">
        <f t="shared" ca="1" si="152"/>
        <v>32</v>
      </c>
      <c r="C1589">
        <f t="shared" si="153"/>
        <v>486</v>
      </c>
      <c r="D1589">
        <f t="shared" ca="1" si="151"/>
        <v>-3.3000000000000002E-2</v>
      </c>
      <c r="E1589">
        <f t="shared" ca="1" si="154"/>
        <v>0</v>
      </c>
      <c r="F1589">
        <f t="shared" ca="1" si="155"/>
        <v>31</v>
      </c>
      <c r="G1589">
        <f t="shared" ca="1" si="156"/>
        <v>32</v>
      </c>
      <c r="M1589">
        <v>1133</v>
      </c>
      <c r="N1589">
        <v>46.033999999999999</v>
      </c>
    </row>
    <row r="1590" spans="1:14">
      <c r="A1590" s="54">
        <f>formulas!O1677</f>
        <v>0</v>
      </c>
      <c r="B1590" s="33">
        <f t="shared" ca="1" si="152"/>
        <v>32</v>
      </c>
      <c r="C1590">
        <f t="shared" si="153"/>
        <v>486</v>
      </c>
      <c r="D1590">
        <f t="shared" ca="1" si="151"/>
        <v>-3.3000000000000002E-2</v>
      </c>
      <c r="E1590">
        <f t="shared" ca="1" si="154"/>
        <v>0</v>
      </c>
      <c r="F1590">
        <f t="shared" ca="1" si="155"/>
        <v>31</v>
      </c>
      <c r="G1590">
        <f t="shared" ca="1" si="156"/>
        <v>32</v>
      </c>
      <c r="M1590">
        <v>1134</v>
      </c>
      <c r="N1590">
        <v>46.079000000000001</v>
      </c>
    </row>
    <row r="1591" spans="1:14">
      <c r="A1591" s="54">
        <f>formulas!O1678</f>
        <v>0</v>
      </c>
      <c r="B1591" s="33">
        <f t="shared" ca="1" si="152"/>
        <v>32</v>
      </c>
      <c r="C1591">
        <f t="shared" si="153"/>
        <v>486</v>
      </c>
      <c r="D1591">
        <f t="shared" ca="1" si="151"/>
        <v>-3.3000000000000002E-2</v>
      </c>
      <c r="E1591">
        <f t="shared" ca="1" si="154"/>
        <v>0</v>
      </c>
      <c r="F1591">
        <f t="shared" ca="1" si="155"/>
        <v>31</v>
      </c>
      <c r="G1591">
        <f t="shared" ca="1" si="156"/>
        <v>32</v>
      </c>
      <c r="M1591">
        <v>1135</v>
      </c>
      <c r="N1591">
        <v>46.122999999999998</v>
      </c>
    </row>
    <row r="1592" spans="1:14">
      <c r="A1592" s="54">
        <f>formulas!O1679</f>
        <v>0</v>
      </c>
      <c r="B1592" s="33">
        <f t="shared" ca="1" si="152"/>
        <v>32</v>
      </c>
      <c r="C1592">
        <f t="shared" si="153"/>
        <v>486</v>
      </c>
      <c r="D1592">
        <f t="shared" ca="1" si="151"/>
        <v>-3.3000000000000002E-2</v>
      </c>
      <c r="E1592">
        <f t="shared" ca="1" si="154"/>
        <v>0</v>
      </c>
      <c r="F1592">
        <f t="shared" ca="1" si="155"/>
        <v>31</v>
      </c>
      <c r="G1592">
        <f t="shared" ca="1" si="156"/>
        <v>32</v>
      </c>
      <c r="M1592">
        <v>1136</v>
      </c>
      <c r="N1592">
        <v>46.167999999999999</v>
      </c>
    </row>
    <row r="1593" spans="1:14">
      <c r="A1593" s="54">
        <f>formulas!O1680</f>
        <v>0</v>
      </c>
      <c r="B1593" s="33">
        <f t="shared" ca="1" si="152"/>
        <v>32</v>
      </c>
      <c r="C1593">
        <f t="shared" si="153"/>
        <v>486</v>
      </c>
      <c r="D1593">
        <f t="shared" ca="1" si="151"/>
        <v>-3.3000000000000002E-2</v>
      </c>
      <c r="E1593">
        <f t="shared" ca="1" si="154"/>
        <v>0</v>
      </c>
      <c r="F1593">
        <f t="shared" ca="1" si="155"/>
        <v>31</v>
      </c>
      <c r="G1593">
        <f t="shared" ca="1" si="156"/>
        <v>32</v>
      </c>
      <c r="M1593">
        <v>1137</v>
      </c>
      <c r="N1593">
        <v>46.213000000000001</v>
      </c>
    </row>
    <row r="1594" spans="1:14">
      <c r="A1594" s="54">
        <f>formulas!O1681</f>
        <v>0</v>
      </c>
      <c r="B1594" s="33">
        <f t="shared" ca="1" si="152"/>
        <v>32</v>
      </c>
      <c r="C1594">
        <f t="shared" si="153"/>
        <v>486</v>
      </c>
      <c r="D1594">
        <f t="shared" ca="1" si="151"/>
        <v>-3.3000000000000002E-2</v>
      </c>
      <c r="E1594">
        <f t="shared" ca="1" si="154"/>
        <v>0</v>
      </c>
      <c r="F1594">
        <f t="shared" ca="1" si="155"/>
        <v>31</v>
      </c>
      <c r="G1594">
        <f t="shared" ca="1" si="156"/>
        <v>32</v>
      </c>
      <c r="M1594">
        <v>1138</v>
      </c>
      <c r="N1594">
        <v>46.258000000000003</v>
      </c>
    </row>
    <row r="1595" spans="1:14">
      <c r="A1595" s="54">
        <f>formulas!O1682</f>
        <v>0</v>
      </c>
      <c r="B1595" s="33">
        <f t="shared" ca="1" si="152"/>
        <v>32</v>
      </c>
      <c r="C1595">
        <f t="shared" si="153"/>
        <v>486</v>
      </c>
      <c r="D1595">
        <f t="shared" ca="1" si="151"/>
        <v>-3.3000000000000002E-2</v>
      </c>
      <c r="E1595">
        <f t="shared" ca="1" si="154"/>
        <v>0</v>
      </c>
      <c r="F1595">
        <f t="shared" ca="1" si="155"/>
        <v>31</v>
      </c>
      <c r="G1595">
        <f t="shared" ca="1" si="156"/>
        <v>32</v>
      </c>
      <c r="M1595">
        <v>1139</v>
      </c>
      <c r="N1595">
        <v>46.302</v>
      </c>
    </row>
    <row r="1596" spans="1:14">
      <c r="A1596" s="54">
        <f>formulas!O1683</f>
        <v>0</v>
      </c>
      <c r="B1596" s="33">
        <f t="shared" ca="1" si="152"/>
        <v>32</v>
      </c>
      <c r="C1596">
        <f t="shared" si="153"/>
        <v>486</v>
      </c>
      <c r="D1596">
        <f t="shared" ca="1" si="151"/>
        <v>-3.3000000000000002E-2</v>
      </c>
      <c r="E1596">
        <f t="shared" ca="1" si="154"/>
        <v>0</v>
      </c>
      <c r="F1596">
        <f t="shared" ca="1" si="155"/>
        <v>31</v>
      </c>
      <c r="G1596">
        <f t="shared" ca="1" si="156"/>
        <v>32</v>
      </c>
      <c r="M1596">
        <v>1140</v>
      </c>
      <c r="N1596">
        <v>46.347000000000001</v>
      </c>
    </row>
    <row r="1597" spans="1:14">
      <c r="A1597" s="54">
        <f>formulas!O1684</f>
        <v>0</v>
      </c>
      <c r="B1597" s="33">
        <f t="shared" ca="1" si="152"/>
        <v>32</v>
      </c>
      <c r="C1597">
        <f t="shared" si="153"/>
        <v>486</v>
      </c>
      <c r="D1597">
        <f t="shared" ca="1" si="151"/>
        <v>-3.3000000000000002E-2</v>
      </c>
      <c r="E1597">
        <f t="shared" ca="1" si="154"/>
        <v>0</v>
      </c>
      <c r="F1597">
        <f t="shared" ca="1" si="155"/>
        <v>31</v>
      </c>
      <c r="G1597">
        <f t="shared" ca="1" si="156"/>
        <v>32</v>
      </c>
      <c r="M1597">
        <v>1141</v>
      </c>
      <c r="N1597">
        <v>46.392000000000003</v>
      </c>
    </row>
    <row r="1598" spans="1:14">
      <c r="A1598" s="54">
        <f>formulas!O1685</f>
        <v>0</v>
      </c>
      <c r="B1598" s="33">
        <f t="shared" ca="1" si="152"/>
        <v>32</v>
      </c>
      <c r="C1598">
        <f t="shared" si="153"/>
        <v>486</v>
      </c>
      <c r="D1598">
        <f t="shared" ca="1" si="151"/>
        <v>-3.3000000000000002E-2</v>
      </c>
      <c r="E1598">
        <f t="shared" ca="1" si="154"/>
        <v>0</v>
      </c>
      <c r="F1598">
        <f t="shared" ca="1" si="155"/>
        <v>31</v>
      </c>
      <c r="G1598">
        <f t="shared" ca="1" si="156"/>
        <v>32</v>
      </c>
      <c r="M1598">
        <v>1142</v>
      </c>
      <c r="N1598">
        <v>46.436999999999998</v>
      </c>
    </row>
    <row r="1599" spans="1:14">
      <c r="A1599" s="54">
        <f>formulas!O1686</f>
        <v>0</v>
      </c>
      <c r="B1599" s="33">
        <f t="shared" ca="1" si="152"/>
        <v>32</v>
      </c>
      <c r="C1599">
        <f t="shared" si="153"/>
        <v>486</v>
      </c>
      <c r="D1599">
        <f t="shared" ca="1" si="151"/>
        <v>-3.3000000000000002E-2</v>
      </c>
      <c r="E1599">
        <f t="shared" ca="1" si="154"/>
        <v>0</v>
      </c>
      <c r="F1599">
        <f t="shared" ca="1" si="155"/>
        <v>31</v>
      </c>
      <c r="G1599">
        <f t="shared" ca="1" si="156"/>
        <v>32</v>
      </c>
      <c r="M1599">
        <v>1143</v>
      </c>
      <c r="N1599">
        <v>46.481000000000002</v>
      </c>
    </row>
    <row r="1600" spans="1:14">
      <c r="A1600" s="54">
        <f>formulas!O1687</f>
        <v>0</v>
      </c>
      <c r="B1600" s="33">
        <f t="shared" ca="1" si="152"/>
        <v>32</v>
      </c>
      <c r="C1600">
        <f t="shared" si="153"/>
        <v>486</v>
      </c>
      <c r="D1600">
        <f t="shared" ca="1" si="151"/>
        <v>-3.3000000000000002E-2</v>
      </c>
      <c r="E1600">
        <f t="shared" ca="1" si="154"/>
        <v>0</v>
      </c>
      <c r="F1600">
        <f t="shared" ca="1" si="155"/>
        <v>31</v>
      </c>
      <c r="G1600">
        <f t="shared" ca="1" si="156"/>
        <v>32</v>
      </c>
      <c r="M1600">
        <v>1144</v>
      </c>
      <c r="N1600">
        <v>46.526000000000003</v>
      </c>
    </row>
    <row r="1601" spans="1:14">
      <c r="A1601" s="54">
        <f>formulas!O1688</f>
        <v>0</v>
      </c>
      <c r="B1601" s="33">
        <f t="shared" ca="1" si="152"/>
        <v>32</v>
      </c>
      <c r="C1601">
        <f t="shared" si="153"/>
        <v>486</v>
      </c>
      <c r="D1601">
        <f t="shared" ca="1" si="151"/>
        <v>-3.3000000000000002E-2</v>
      </c>
      <c r="E1601">
        <f t="shared" ca="1" si="154"/>
        <v>0</v>
      </c>
      <c r="F1601">
        <f t="shared" ca="1" si="155"/>
        <v>31</v>
      </c>
      <c r="G1601">
        <f t="shared" ca="1" si="156"/>
        <v>32</v>
      </c>
      <c r="M1601">
        <v>1145</v>
      </c>
      <c r="N1601">
        <v>46.570999999999998</v>
      </c>
    </row>
    <row r="1602" spans="1:14">
      <c r="A1602" s="54">
        <f>formulas!O1689</f>
        <v>0</v>
      </c>
      <c r="B1602" s="33">
        <f t="shared" ca="1" si="152"/>
        <v>32</v>
      </c>
      <c r="C1602">
        <f t="shared" si="153"/>
        <v>486</v>
      </c>
      <c r="D1602">
        <f t="shared" ca="1" si="151"/>
        <v>-3.3000000000000002E-2</v>
      </c>
      <c r="E1602">
        <f t="shared" ca="1" si="154"/>
        <v>0</v>
      </c>
      <c r="F1602">
        <f t="shared" ca="1" si="155"/>
        <v>31</v>
      </c>
      <c r="G1602">
        <f t="shared" ca="1" si="156"/>
        <v>32</v>
      </c>
      <c r="M1602">
        <v>1146</v>
      </c>
      <c r="N1602">
        <v>46.616</v>
      </c>
    </row>
    <row r="1603" spans="1:14">
      <c r="A1603" s="54">
        <f>formulas!O1690</f>
        <v>0</v>
      </c>
      <c r="B1603" s="33">
        <f t="shared" ca="1" si="152"/>
        <v>32</v>
      </c>
      <c r="C1603">
        <f t="shared" si="153"/>
        <v>486</v>
      </c>
      <c r="D1603">
        <f t="shared" ref="D1603:D1666" ca="1" si="157">INDIRECT(ADDRESS(C1603+1,14))</f>
        <v>-3.3000000000000002E-2</v>
      </c>
      <c r="E1603">
        <f t="shared" ca="1" si="154"/>
        <v>0</v>
      </c>
      <c r="F1603">
        <f t="shared" ca="1" si="155"/>
        <v>31</v>
      </c>
      <c r="G1603">
        <f t="shared" ca="1" si="156"/>
        <v>32</v>
      </c>
      <c r="M1603">
        <v>1147</v>
      </c>
      <c r="N1603">
        <v>46.66</v>
      </c>
    </row>
    <row r="1604" spans="1:14">
      <c r="A1604" s="54">
        <f>formulas!O1691</f>
        <v>0</v>
      </c>
      <c r="B1604" s="33">
        <f t="shared" ca="1" si="152"/>
        <v>32</v>
      </c>
      <c r="C1604">
        <f t="shared" si="153"/>
        <v>486</v>
      </c>
      <c r="D1604">
        <f t="shared" ca="1" si="157"/>
        <v>-3.3000000000000002E-2</v>
      </c>
      <c r="E1604">
        <f t="shared" ca="1" si="154"/>
        <v>0</v>
      </c>
      <c r="F1604">
        <f t="shared" ca="1" si="155"/>
        <v>31</v>
      </c>
      <c r="G1604">
        <f t="shared" ca="1" si="156"/>
        <v>32</v>
      </c>
      <c r="M1604">
        <v>1148</v>
      </c>
      <c r="N1604">
        <v>46.704999999999998</v>
      </c>
    </row>
    <row r="1605" spans="1:14">
      <c r="A1605" s="54">
        <f>formulas!O1692</f>
        <v>0</v>
      </c>
      <c r="B1605" s="33">
        <f t="shared" ca="1" si="152"/>
        <v>32</v>
      </c>
      <c r="C1605">
        <f t="shared" si="153"/>
        <v>486</v>
      </c>
      <c r="D1605">
        <f t="shared" ca="1" si="157"/>
        <v>-3.3000000000000002E-2</v>
      </c>
      <c r="E1605">
        <f t="shared" ca="1" si="154"/>
        <v>0</v>
      </c>
      <c r="F1605">
        <f t="shared" ca="1" si="155"/>
        <v>31</v>
      </c>
      <c r="G1605">
        <f t="shared" ca="1" si="156"/>
        <v>32</v>
      </c>
      <c r="M1605">
        <v>1149</v>
      </c>
      <c r="N1605">
        <v>46.75</v>
      </c>
    </row>
    <row r="1606" spans="1:14">
      <c r="A1606" s="54">
        <f>formulas!O1693</f>
        <v>0</v>
      </c>
      <c r="B1606" s="33">
        <f t="shared" ca="1" si="152"/>
        <v>32</v>
      </c>
      <c r="C1606">
        <f t="shared" si="153"/>
        <v>486</v>
      </c>
      <c r="D1606">
        <f t="shared" ca="1" si="157"/>
        <v>-3.3000000000000002E-2</v>
      </c>
      <c r="E1606">
        <f t="shared" ca="1" si="154"/>
        <v>0</v>
      </c>
      <c r="F1606">
        <f t="shared" ca="1" si="155"/>
        <v>31</v>
      </c>
      <c r="G1606">
        <f t="shared" ca="1" si="156"/>
        <v>32</v>
      </c>
      <c r="M1606">
        <v>1150</v>
      </c>
      <c r="N1606">
        <v>46.793999999999997</v>
      </c>
    </row>
    <row r="1607" spans="1:14">
      <c r="A1607" s="54">
        <f>formulas!O1694</f>
        <v>0</v>
      </c>
      <c r="B1607" s="33">
        <f t="shared" ca="1" si="152"/>
        <v>32</v>
      </c>
      <c r="C1607">
        <f t="shared" si="153"/>
        <v>486</v>
      </c>
      <c r="D1607">
        <f t="shared" ca="1" si="157"/>
        <v>-3.3000000000000002E-2</v>
      </c>
      <c r="E1607">
        <f t="shared" ca="1" si="154"/>
        <v>0</v>
      </c>
      <c r="F1607">
        <f t="shared" ca="1" si="155"/>
        <v>31</v>
      </c>
      <c r="G1607">
        <f t="shared" ca="1" si="156"/>
        <v>32</v>
      </c>
      <c r="M1607">
        <v>1151</v>
      </c>
      <c r="N1607">
        <v>46.838999999999999</v>
      </c>
    </row>
    <row r="1608" spans="1:14">
      <c r="A1608" s="54">
        <f>formulas!O1695</f>
        <v>0</v>
      </c>
      <c r="B1608" s="33">
        <f t="shared" ca="1" si="152"/>
        <v>32</v>
      </c>
      <c r="C1608">
        <f t="shared" si="153"/>
        <v>486</v>
      </c>
      <c r="D1608">
        <f t="shared" ca="1" si="157"/>
        <v>-3.3000000000000002E-2</v>
      </c>
      <c r="E1608">
        <f t="shared" ca="1" si="154"/>
        <v>0</v>
      </c>
      <c r="F1608">
        <f t="shared" ca="1" si="155"/>
        <v>31</v>
      </c>
      <c r="G1608">
        <f t="shared" ca="1" si="156"/>
        <v>32</v>
      </c>
      <c r="M1608">
        <v>1152</v>
      </c>
      <c r="N1608">
        <v>46.884</v>
      </c>
    </row>
    <row r="1609" spans="1:14">
      <c r="A1609" s="54">
        <f>formulas!O1696</f>
        <v>0</v>
      </c>
      <c r="B1609" s="33">
        <f t="shared" ca="1" si="152"/>
        <v>32</v>
      </c>
      <c r="C1609">
        <f t="shared" si="153"/>
        <v>486</v>
      </c>
      <c r="D1609">
        <f t="shared" ca="1" si="157"/>
        <v>-3.3000000000000002E-2</v>
      </c>
      <c r="E1609">
        <f t="shared" ca="1" si="154"/>
        <v>0</v>
      </c>
      <c r="F1609">
        <f t="shared" ca="1" si="155"/>
        <v>31</v>
      </c>
      <c r="G1609">
        <f t="shared" ca="1" si="156"/>
        <v>32</v>
      </c>
      <c r="M1609">
        <v>1153</v>
      </c>
      <c r="N1609">
        <v>46.929000000000002</v>
      </c>
    </row>
    <row r="1610" spans="1:14">
      <c r="A1610" s="54">
        <f>formulas!O1697</f>
        <v>0</v>
      </c>
      <c r="B1610" s="33">
        <f t="shared" ca="1" si="152"/>
        <v>32</v>
      </c>
      <c r="C1610">
        <f t="shared" si="153"/>
        <v>486</v>
      </c>
      <c r="D1610">
        <f t="shared" ca="1" si="157"/>
        <v>-3.3000000000000002E-2</v>
      </c>
      <c r="E1610">
        <f t="shared" ca="1" si="154"/>
        <v>0</v>
      </c>
      <c r="F1610">
        <f t="shared" ca="1" si="155"/>
        <v>31</v>
      </c>
      <c r="G1610">
        <f t="shared" ca="1" si="156"/>
        <v>32</v>
      </c>
      <c r="M1610">
        <v>1154</v>
      </c>
      <c r="N1610">
        <v>46.972999999999999</v>
      </c>
    </row>
    <row r="1611" spans="1:14">
      <c r="A1611" s="54">
        <f>formulas!O1698</f>
        <v>0</v>
      </c>
      <c r="B1611" s="33">
        <f t="shared" ca="1" si="152"/>
        <v>32</v>
      </c>
      <c r="C1611">
        <f t="shared" si="153"/>
        <v>486</v>
      </c>
      <c r="D1611">
        <f t="shared" ca="1" si="157"/>
        <v>-3.3000000000000002E-2</v>
      </c>
      <c r="E1611">
        <f t="shared" ca="1" si="154"/>
        <v>0</v>
      </c>
      <c r="F1611">
        <f t="shared" ca="1" si="155"/>
        <v>31</v>
      </c>
      <c r="G1611">
        <f t="shared" ca="1" si="156"/>
        <v>32</v>
      </c>
      <c r="M1611">
        <v>1155</v>
      </c>
      <c r="N1611">
        <v>47.018000000000001</v>
      </c>
    </row>
    <row r="1612" spans="1:14">
      <c r="A1612" s="54">
        <f>formulas!O1699</f>
        <v>0</v>
      </c>
      <c r="B1612" s="33">
        <f t="shared" ca="1" si="152"/>
        <v>32</v>
      </c>
      <c r="C1612">
        <f t="shared" si="153"/>
        <v>486</v>
      </c>
      <c r="D1612">
        <f t="shared" ca="1" si="157"/>
        <v>-3.3000000000000002E-2</v>
      </c>
      <c r="E1612">
        <f t="shared" ca="1" si="154"/>
        <v>0</v>
      </c>
      <c r="F1612">
        <f t="shared" ca="1" si="155"/>
        <v>31</v>
      </c>
      <c r="G1612">
        <f t="shared" ca="1" si="156"/>
        <v>32</v>
      </c>
      <c r="M1612">
        <v>1156</v>
      </c>
      <c r="N1612">
        <v>47.063000000000002</v>
      </c>
    </row>
    <row r="1613" spans="1:14">
      <c r="A1613" s="54">
        <f>formulas!O1700</f>
        <v>0</v>
      </c>
      <c r="B1613" s="33">
        <f t="shared" ca="1" si="152"/>
        <v>32</v>
      </c>
      <c r="C1613">
        <f t="shared" si="153"/>
        <v>486</v>
      </c>
      <c r="D1613">
        <f t="shared" ca="1" si="157"/>
        <v>-3.3000000000000002E-2</v>
      </c>
      <c r="E1613">
        <f t="shared" ca="1" si="154"/>
        <v>0</v>
      </c>
      <c r="F1613">
        <f t="shared" ca="1" si="155"/>
        <v>31</v>
      </c>
      <c r="G1613">
        <f t="shared" ca="1" si="156"/>
        <v>32</v>
      </c>
      <c r="M1613">
        <v>1157</v>
      </c>
      <c r="N1613">
        <v>47.106999999999999</v>
      </c>
    </row>
    <row r="1614" spans="1:14">
      <c r="A1614" s="54">
        <f>formulas!O1701</f>
        <v>0</v>
      </c>
      <c r="B1614" s="33">
        <f t="shared" ca="1" si="152"/>
        <v>32</v>
      </c>
      <c r="C1614">
        <f t="shared" si="153"/>
        <v>486</v>
      </c>
      <c r="D1614">
        <f t="shared" ca="1" si="157"/>
        <v>-3.3000000000000002E-2</v>
      </c>
      <c r="E1614">
        <f t="shared" ca="1" si="154"/>
        <v>0</v>
      </c>
      <c r="F1614">
        <f t="shared" ca="1" si="155"/>
        <v>31</v>
      </c>
      <c r="G1614">
        <f t="shared" ca="1" si="156"/>
        <v>32</v>
      </c>
      <c r="M1614">
        <v>1158</v>
      </c>
      <c r="N1614">
        <v>47.152000000000001</v>
      </c>
    </row>
    <row r="1615" spans="1:14">
      <c r="A1615" s="54">
        <f>formulas!O1702</f>
        <v>0</v>
      </c>
      <c r="B1615" s="33">
        <f t="shared" ca="1" si="152"/>
        <v>32</v>
      </c>
      <c r="C1615">
        <f t="shared" si="153"/>
        <v>486</v>
      </c>
      <c r="D1615">
        <f t="shared" ca="1" si="157"/>
        <v>-3.3000000000000002E-2</v>
      </c>
      <c r="E1615">
        <f t="shared" ca="1" si="154"/>
        <v>0</v>
      </c>
      <c r="F1615">
        <f t="shared" ca="1" si="155"/>
        <v>31</v>
      </c>
      <c r="G1615">
        <f t="shared" ca="1" si="156"/>
        <v>32</v>
      </c>
      <c r="M1615">
        <v>1159</v>
      </c>
      <c r="N1615">
        <v>47.197000000000003</v>
      </c>
    </row>
    <row r="1616" spans="1:14">
      <c r="A1616" s="54">
        <f>formulas!O1703</f>
        <v>0</v>
      </c>
      <c r="B1616" s="33">
        <f t="shared" ca="1" si="152"/>
        <v>32</v>
      </c>
      <c r="C1616">
        <f t="shared" si="153"/>
        <v>486</v>
      </c>
      <c r="D1616">
        <f t="shared" ca="1" si="157"/>
        <v>-3.3000000000000002E-2</v>
      </c>
      <c r="E1616">
        <f t="shared" ca="1" si="154"/>
        <v>0</v>
      </c>
      <c r="F1616">
        <f t="shared" ca="1" si="155"/>
        <v>31</v>
      </c>
      <c r="G1616">
        <f t="shared" ca="1" si="156"/>
        <v>32</v>
      </c>
      <c r="M1616">
        <v>1160</v>
      </c>
      <c r="N1616">
        <v>47.241</v>
      </c>
    </row>
    <row r="1617" spans="1:14">
      <c r="A1617" s="54">
        <f>formulas!O1704</f>
        <v>0</v>
      </c>
      <c r="B1617" s="33">
        <f t="shared" ca="1" si="152"/>
        <v>32</v>
      </c>
      <c r="C1617">
        <f t="shared" si="153"/>
        <v>486</v>
      </c>
      <c r="D1617">
        <f t="shared" ca="1" si="157"/>
        <v>-3.3000000000000002E-2</v>
      </c>
      <c r="E1617">
        <f t="shared" ca="1" si="154"/>
        <v>0</v>
      </c>
      <c r="F1617">
        <f t="shared" ca="1" si="155"/>
        <v>31</v>
      </c>
      <c r="G1617">
        <f t="shared" ca="1" si="156"/>
        <v>32</v>
      </c>
      <c r="M1617">
        <v>1161</v>
      </c>
      <c r="N1617">
        <v>47.286000000000001</v>
      </c>
    </row>
    <row r="1618" spans="1:14">
      <c r="A1618" s="54">
        <f>formulas!O1705</f>
        <v>0</v>
      </c>
      <c r="B1618" s="33">
        <f t="shared" ref="B1618:B1681" ca="1" si="158">(A1618-D1618)/(E1618-D1618)*(G1618-F1618)+F1618</f>
        <v>32</v>
      </c>
      <c r="C1618">
        <f t="shared" ref="C1618:C1681" si="159">COUNTIF($N$2:$N$25400,"&lt;"&amp;A1618)</f>
        <v>486</v>
      </c>
      <c r="D1618">
        <f t="shared" ca="1" si="157"/>
        <v>-3.3000000000000002E-2</v>
      </c>
      <c r="E1618">
        <f t="shared" ref="E1618:E1681" ca="1" si="160">INDIRECT(ADDRESS(C1618+2,14))</f>
        <v>0</v>
      </c>
      <c r="F1618">
        <f t="shared" ref="F1618:F1681" ca="1" si="161">INDIRECT(ADDRESS(C1618+1,13))</f>
        <v>31</v>
      </c>
      <c r="G1618">
        <f t="shared" ref="G1618:G1681" ca="1" si="162">INDIRECT(ADDRESS(C1618+2,13))</f>
        <v>32</v>
      </c>
      <c r="M1618">
        <v>1162</v>
      </c>
      <c r="N1618">
        <v>47.331000000000003</v>
      </c>
    </row>
    <row r="1619" spans="1:14">
      <c r="A1619" s="54">
        <f>formulas!O1706</f>
        <v>0</v>
      </c>
      <c r="B1619" s="33">
        <f t="shared" ca="1" si="158"/>
        <v>32</v>
      </c>
      <c r="C1619">
        <f t="shared" si="159"/>
        <v>486</v>
      </c>
      <c r="D1619">
        <f t="shared" ca="1" si="157"/>
        <v>-3.3000000000000002E-2</v>
      </c>
      <c r="E1619">
        <f t="shared" ca="1" si="160"/>
        <v>0</v>
      </c>
      <c r="F1619">
        <f t="shared" ca="1" si="161"/>
        <v>31</v>
      </c>
      <c r="G1619">
        <f t="shared" ca="1" si="162"/>
        <v>32</v>
      </c>
      <c r="M1619">
        <v>1163</v>
      </c>
      <c r="N1619">
        <v>47.375</v>
      </c>
    </row>
    <row r="1620" spans="1:14">
      <c r="A1620" s="54">
        <f>formulas!O1707</f>
        <v>0</v>
      </c>
      <c r="B1620" s="33">
        <f t="shared" ca="1" si="158"/>
        <v>32</v>
      </c>
      <c r="C1620">
        <f t="shared" si="159"/>
        <v>486</v>
      </c>
      <c r="D1620">
        <f t="shared" ca="1" si="157"/>
        <v>-3.3000000000000002E-2</v>
      </c>
      <c r="E1620">
        <f t="shared" ca="1" si="160"/>
        <v>0</v>
      </c>
      <c r="F1620">
        <f t="shared" ca="1" si="161"/>
        <v>31</v>
      </c>
      <c r="G1620">
        <f t="shared" ca="1" si="162"/>
        <v>32</v>
      </c>
      <c r="M1620">
        <v>1164</v>
      </c>
      <c r="N1620">
        <v>47.42</v>
      </c>
    </row>
    <row r="1621" spans="1:14">
      <c r="A1621" s="54">
        <f>formulas!O1708</f>
        <v>0</v>
      </c>
      <c r="B1621" s="33">
        <f t="shared" ca="1" si="158"/>
        <v>32</v>
      </c>
      <c r="C1621">
        <f t="shared" si="159"/>
        <v>486</v>
      </c>
      <c r="D1621">
        <f t="shared" ca="1" si="157"/>
        <v>-3.3000000000000002E-2</v>
      </c>
      <c r="E1621">
        <f t="shared" ca="1" si="160"/>
        <v>0</v>
      </c>
      <c r="F1621">
        <f t="shared" ca="1" si="161"/>
        <v>31</v>
      </c>
      <c r="G1621">
        <f t="shared" ca="1" si="162"/>
        <v>32</v>
      </c>
      <c r="M1621">
        <v>1165</v>
      </c>
      <c r="N1621">
        <v>47.465000000000003</v>
      </c>
    </row>
    <row r="1622" spans="1:14">
      <c r="A1622" s="54">
        <f>formulas!O1709</f>
        <v>0</v>
      </c>
      <c r="B1622" s="33">
        <f t="shared" ca="1" si="158"/>
        <v>32</v>
      </c>
      <c r="C1622">
        <f t="shared" si="159"/>
        <v>486</v>
      </c>
      <c r="D1622">
        <f t="shared" ca="1" si="157"/>
        <v>-3.3000000000000002E-2</v>
      </c>
      <c r="E1622">
        <f t="shared" ca="1" si="160"/>
        <v>0</v>
      </c>
      <c r="F1622">
        <f t="shared" ca="1" si="161"/>
        <v>31</v>
      </c>
      <c r="G1622">
        <f t="shared" ca="1" si="162"/>
        <v>32</v>
      </c>
      <c r="M1622">
        <v>1166</v>
      </c>
      <c r="N1622">
        <v>47.509</v>
      </c>
    </row>
    <row r="1623" spans="1:14">
      <c r="A1623" s="54">
        <f>formulas!O1710</f>
        <v>0</v>
      </c>
      <c r="B1623" s="33">
        <f t="shared" ca="1" si="158"/>
        <v>32</v>
      </c>
      <c r="C1623">
        <f t="shared" si="159"/>
        <v>486</v>
      </c>
      <c r="D1623">
        <f t="shared" ca="1" si="157"/>
        <v>-3.3000000000000002E-2</v>
      </c>
      <c r="E1623">
        <f t="shared" ca="1" si="160"/>
        <v>0</v>
      </c>
      <c r="F1623">
        <f t="shared" ca="1" si="161"/>
        <v>31</v>
      </c>
      <c r="G1623">
        <f t="shared" ca="1" si="162"/>
        <v>32</v>
      </c>
      <c r="M1623">
        <v>1167</v>
      </c>
      <c r="N1623">
        <v>47.554000000000002</v>
      </c>
    </row>
    <row r="1624" spans="1:14">
      <c r="A1624" s="54">
        <f>formulas!O1711</f>
        <v>0</v>
      </c>
      <c r="B1624" s="33">
        <f t="shared" ca="1" si="158"/>
        <v>32</v>
      </c>
      <c r="C1624">
        <f t="shared" si="159"/>
        <v>486</v>
      </c>
      <c r="D1624">
        <f t="shared" ca="1" si="157"/>
        <v>-3.3000000000000002E-2</v>
      </c>
      <c r="E1624">
        <f t="shared" ca="1" si="160"/>
        <v>0</v>
      </c>
      <c r="F1624">
        <f t="shared" ca="1" si="161"/>
        <v>31</v>
      </c>
      <c r="G1624">
        <f t="shared" ca="1" si="162"/>
        <v>32</v>
      </c>
      <c r="M1624">
        <v>1168</v>
      </c>
      <c r="N1624">
        <v>47.598999999999997</v>
      </c>
    </row>
    <row r="1625" spans="1:14">
      <c r="A1625" s="54">
        <f>formulas!O1712</f>
        <v>0</v>
      </c>
      <c r="B1625" s="33">
        <f t="shared" ca="1" si="158"/>
        <v>32</v>
      </c>
      <c r="C1625">
        <f t="shared" si="159"/>
        <v>486</v>
      </c>
      <c r="D1625">
        <f t="shared" ca="1" si="157"/>
        <v>-3.3000000000000002E-2</v>
      </c>
      <c r="E1625">
        <f t="shared" ca="1" si="160"/>
        <v>0</v>
      </c>
      <c r="F1625">
        <f t="shared" ca="1" si="161"/>
        <v>31</v>
      </c>
      <c r="G1625">
        <f t="shared" ca="1" si="162"/>
        <v>32</v>
      </c>
      <c r="M1625">
        <v>1169</v>
      </c>
      <c r="N1625">
        <v>47.643000000000001</v>
      </c>
    </row>
    <row r="1626" spans="1:14">
      <c r="A1626" s="54">
        <f>formulas!O1713</f>
        <v>0</v>
      </c>
      <c r="B1626" s="33">
        <f t="shared" ca="1" si="158"/>
        <v>32</v>
      </c>
      <c r="C1626">
        <f t="shared" si="159"/>
        <v>486</v>
      </c>
      <c r="D1626">
        <f t="shared" ca="1" si="157"/>
        <v>-3.3000000000000002E-2</v>
      </c>
      <c r="E1626">
        <f t="shared" ca="1" si="160"/>
        <v>0</v>
      </c>
      <c r="F1626">
        <f t="shared" ca="1" si="161"/>
        <v>31</v>
      </c>
      <c r="G1626">
        <f t="shared" ca="1" si="162"/>
        <v>32</v>
      </c>
      <c r="M1626">
        <v>1170</v>
      </c>
      <c r="N1626">
        <v>47.688000000000002</v>
      </c>
    </row>
    <row r="1627" spans="1:14">
      <c r="A1627" s="54">
        <f>formulas!O1714</f>
        <v>0</v>
      </c>
      <c r="B1627" s="33">
        <f t="shared" ca="1" si="158"/>
        <v>32</v>
      </c>
      <c r="C1627">
        <f t="shared" si="159"/>
        <v>486</v>
      </c>
      <c r="D1627">
        <f t="shared" ca="1" si="157"/>
        <v>-3.3000000000000002E-2</v>
      </c>
      <c r="E1627">
        <f t="shared" ca="1" si="160"/>
        <v>0</v>
      </c>
      <c r="F1627">
        <f t="shared" ca="1" si="161"/>
        <v>31</v>
      </c>
      <c r="G1627">
        <f t="shared" ca="1" si="162"/>
        <v>32</v>
      </c>
      <c r="M1627">
        <v>1171</v>
      </c>
      <c r="N1627">
        <v>47.732999999999997</v>
      </c>
    </row>
    <row r="1628" spans="1:14">
      <c r="A1628" s="54">
        <f>formulas!O1715</f>
        <v>0</v>
      </c>
      <c r="B1628" s="33">
        <f t="shared" ca="1" si="158"/>
        <v>32</v>
      </c>
      <c r="C1628">
        <f t="shared" si="159"/>
        <v>486</v>
      </c>
      <c r="D1628">
        <f t="shared" ca="1" si="157"/>
        <v>-3.3000000000000002E-2</v>
      </c>
      <c r="E1628">
        <f t="shared" ca="1" si="160"/>
        <v>0</v>
      </c>
      <c r="F1628">
        <f t="shared" ca="1" si="161"/>
        <v>31</v>
      </c>
      <c r="G1628">
        <f t="shared" ca="1" si="162"/>
        <v>32</v>
      </c>
      <c r="M1628">
        <v>1172</v>
      </c>
      <c r="N1628">
        <v>47.777000000000001</v>
      </c>
    </row>
    <row r="1629" spans="1:14">
      <c r="A1629" s="54">
        <f>formulas!O1716</f>
        <v>0</v>
      </c>
      <c r="B1629" s="33">
        <f t="shared" ca="1" si="158"/>
        <v>32</v>
      </c>
      <c r="C1629">
        <f t="shared" si="159"/>
        <v>486</v>
      </c>
      <c r="D1629">
        <f t="shared" ca="1" si="157"/>
        <v>-3.3000000000000002E-2</v>
      </c>
      <c r="E1629">
        <f t="shared" ca="1" si="160"/>
        <v>0</v>
      </c>
      <c r="F1629">
        <f t="shared" ca="1" si="161"/>
        <v>31</v>
      </c>
      <c r="G1629">
        <f t="shared" ca="1" si="162"/>
        <v>32</v>
      </c>
      <c r="M1629">
        <v>1173</v>
      </c>
      <c r="N1629">
        <v>47.822000000000003</v>
      </c>
    </row>
    <row r="1630" spans="1:14">
      <c r="A1630" s="54">
        <f>formulas!O1717</f>
        <v>0</v>
      </c>
      <c r="B1630" s="33">
        <f t="shared" ca="1" si="158"/>
        <v>32</v>
      </c>
      <c r="C1630">
        <f t="shared" si="159"/>
        <v>486</v>
      </c>
      <c r="D1630">
        <f t="shared" ca="1" si="157"/>
        <v>-3.3000000000000002E-2</v>
      </c>
      <c r="E1630">
        <f t="shared" ca="1" si="160"/>
        <v>0</v>
      </c>
      <c r="F1630">
        <f t="shared" ca="1" si="161"/>
        <v>31</v>
      </c>
      <c r="G1630">
        <f t="shared" ca="1" si="162"/>
        <v>32</v>
      </c>
      <c r="M1630">
        <v>1174</v>
      </c>
      <c r="N1630">
        <v>47.866999999999997</v>
      </c>
    </row>
    <row r="1631" spans="1:14">
      <c r="A1631" s="54">
        <f>formulas!O1718</f>
        <v>0</v>
      </c>
      <c r="B1631" s="33">
        <f t="shared" ca="1" si="158"/>
        <v>32</v>
      </c>
      <c r="C1631">
        <f t="shared" si="159"/>
        <v>486</v>
      </c>
      <c r="D1631">
        <f t="shared" ca="1" si="157"/>
        <v>-3.3000000000000002E-2</v>
      </c>
      <c r="E1631">
        <f t="shared" ca="1" si="160"/>
        <v>0</v>
      </c>
      <c r="F1631">
        <f t="shared" ca="1" si="161"/>
        <v>31</v>
      </c>
      <c r="G1631">
        <f t="shared" ca="1" si="162"/>
        <v>32</v>
      </c>
      <c r="M1631">
        <v>1175</v>
      </c>
      <c r="N1631">
        <v>47.911000000000001</v>
      </c>
    </row>
    <row r="1632" spans="1:14">
      <c r="A1632" s="54">
        <f>formulas!O1719</f>
        <v>0</v>
      </c>
      <c r="B1632" s="33">
        <f t="shared" ca="1" si="158"/>
        <v>32</v>
      </c>
      <c r="C1632">
        <f t="shared" si="159"/>
        <v>486</v>
      </c>
      <c r="D1632">
        <f t="shared" ca="1" si="157"/>
        <v>-3.3000000000000002E-2</v>
      </c>
      <c r="E1632">
        <f t="shared" ca="1" si="160"/>
        <v>0</v>
      </c>
      <c r="F1632">
        <f t="shared" ca="1" si="161"/>
        <v>31</v>
      </c>
      <c r="G1632">
        <f t="shared" ca="1" si="162"/>
        <v>32</v>
      </c>
      <c r="M1632">
        <v>1176</v>
      </c>
      <c r="N1632">
        <v>47.956000000000003</v>
      </c>
    </row>
    <row r="1633" spans="1:14">
      <c r="A1633" s="54">
        <f>formulas!O1720</f>
        <v>0</v>
      </c>
      <c r="B1633" s="33">
        <f t="shared" ca="1" si="158"/>
        <v>32</v>
      </c>
      <c r="C1633">
        <f t="shared" si="159"/>
        <v>486</v>
      </c>
      <c r="D1633">
        <f t="shared" ca="1" si="157"/>
        <v>-3.3000000000000002E-2</v>
      </c>
      <c r="E1633">
        <f t="shared" ca="1" si="160"/>
        <v>0</v>
      </c>
      <c r="F1633">
        <f t="shared" ca="1" si="161"/>
        <v>31</v>
      </c>
      <c r="G1633">
        <f t="shared" ca="1" si="162"/>
        <v>32</v>
      </c>
      <c r="M1633">
        <v>1177</v>
      </c>
      <c r="N1633">
        <v>48.000999999999998</v>
      </c>
    </row>
    <row r="1634" spans="1:14">
      <c r="A1634" s="54">
        <f>formulas!O1721</f>
        <v>0</v>
      </c>
      <c r="B1634" s="33">
        <f t="shared" ca="1" si="158"/>
        <v>32</v>
      </c>
      <c r="C1634">
        <f t="shared" si="159"/>
        <v>486</v>
      </c>
      <c r="D1634">
        <f t="shared" ca="1" si="157"/>
        <v>-3.3000000000000002E-2</v>
      </c>
      <c r="E1634">
        <f t="shared" ca="1" si="160"/>
        <v>0</v>
      </c>
      <c r="F1634">
        <f t="shared" ca="1" si="161"/>
        <v>31</v>
      </c>
      <c r="G1634">
        <f t="shared" ca="1" si="162"/>
        <v>32</v>
      </c>
      <c r="M1634">
        <v>1178</v>
      </c>
      <c r="N1634">
        <v>48.045000000000002</v>
      </c>
    </row>
    <row r="1635" spans="1:14">
      <c r="A1635" s="54">
        <f>formulas!O1722</f>
        <v>0</v>
      </c>
      <c r="B1635" s="33">
        <f t="shared" ca="1" si="158"/>
        <v>32</v>
      </c>
      <c r="C1635">
        <f t="shared" si="159"/>
        <v>486</v>
      </c>
      <c r="D1635">
        <f t="shared" ca="1" si="157"/>
        <v>-3.3000000000000002E-2</v>
      </c>
      <c r="E1635">
        <f t="shared" ca="1" si="160"/>
        <v>0</v>
      </c>
      <c r="F1635">
        <f t="shared" ca="1" si="161"/>
        <v>31</v>
      </c>
      <c r="G1635">
        <f t="shared" ca="1" si="162"/>
        <v>32</v>
      </c>
      <c r="M1635">
        <v>1179</v>
      </c>
      <c r="N1635">
        <v>48.09</v>
      </c>
    </row>
    <row r="1636" spans="1:14">
      <c r="A1636" s="54">
        <f>formulas!O1723</f>
        <v>0</v>
      </c>
      <c r="B1636" s="33">
        <f t="shared" ca="1" si="158"/>
        <v>32</v>
      </c>
      <c r="C1636">
        <f t="shared" si="159"/>
        <v>486</v>
      </c>
      <c r="D1636">
        <f t="shared" ca="1" si="157"/>
        <v>-3.3000000000000002E-2</v>
      </c>
      <c r="E1636">
        <f t="shared" ca="1" si="160"/>
        <v>0</v>
      </c>
      <c r="F1636">
        <f t="shared" ca="1" si="161"/>
        <v>31</v>
      </c>
      <c r="G1636">
        <f t="shared" ca="1" si="162"/>
        <v>32</v>
      </c>
      <c r="M1636">
        <v>1180</v>
      </c>
      <c r="N1636">
        <v>48.134999999999998</v>
      </c>
    </row>
    <row r="1637" spans="1:14">
      <c r="A1637" s="54">
        <f>formulas!O1724</f>
        <v>0</v>
      </c>
      <c r="B1637" s="33">
        <f t="shared" ca="1" si="158"/>
        <v>32</v>
      </c>
      <c r="C1637">
        <f t="shared" si="159"/>
        <v>486</v>
      </c>
      <c r="D1637">
        <f t="shared" ca="1" si="157"/>
        <v>-3.3000000000000002E-2</v>
      </c>
      <c r="E1637">
        <f t="shared" ca="1" si="160"/>
        <v>0</v>
      </c>
      <c r="F1637">
        <f t="shared" ca="1" si="161"/>
        <v>31</v>
      </c>
      <c r="G1637">
        <f t="shared" ca="1" si="162"/>
        <v>32</v>
      </c>
      <c r="M1637">
        <v>1181</v>
      </c>
      <c r="N1637">
        <v>48.179000000000002</v>
      </c>
    </row>
    <row r="1638" spans="1:14">
      <c r="A1638" s="54">
        <f>formulas!O1725</f>
        <v>0</v>
      </c>
      <c r="B1638" s="33">
        <f t="shared" ca="1" si="158"/>
        <v>32</v>
      </c>
      <c r="C1638">
        <f t="shared" si="159"/>
        <v>486</v>
      </c>
      <c r="D1638">
        <f t="shared" ca="1" si="157"/>
        <v>-3.3000000000000002E-2</v>
      </c>
      <c r="E1638">
        <f t="shared" ca="1" si="160"/>
        <v>0</v>
      </c>
      <c r="F1638">
        <f t="shared" ca="1" si="161"/>
        <v>31</v>
      </c>
      <c r="G1638">
        <f t="shared" ca="1" si="162"/>
        <v>32</v>
      </c>
      <c r="M1638">
        <v>1182</v>
      </c>
      <c r="N1638">
        <v>48.223999999999997</v>
      </c>
    </row>
    <row r="1639" spans="1:14">
      <c r="A1639" s="54">
        <f>formulas!O1726</f>
        <v>0</v>
      </c>
      <c r="B1639" s="33">
        <f t="shared" ca="1" si="158"/>
        <v>32</v>
      </c>
      <c r="C1639">
        <f t="shared" si="159"/>
        <v>486</v>
      </c>
      <c r="D1639">
        <f t="shared" ca="1" si="157"/>
        <v>-3.3000000000000002E-2</v>
      </c>
      <c r="E1639">
        <f t="shared" ca="1" si="160"/>
        <v>0</v>
      </c>
      <c r="F1639">
        <f t="shared" ca="1" si="161"/>
        <v>31</v>
      </c>
      <c r="G1639">
        <f t="shared" ca="1" si="162"/>
        <v>32</v>
      </c>
      <c r="M1639">
        <v>1183</v>
      </c>
      <c r="N1639">
        <v>48.268000000000001</v>
      </c>
    </row>
    <row r="1640" spans="1:14">
      <c r="A1640" s="54">
        <f>formulas!O1727</f>
        <v>0</v>
      </c>
      <c r="B1640" s="33">
        <f t="shared" ca="1" si="158"/>
        <v>32</v>
      </c>
      <c r="C1640">
        <f t="shared" si="159"/>
        <v>486</v>
      </c>
      <c r="D1640">
        <f t="shared" ca="1" si="157"/>
        <v>-3.3000000000000002E-2</v>
      </c>
      <c r="E1640">
        <f t="shared" ca="1" si="160"/>
        <v>0</v>
      </c>
      <c r="F1640">
        <f t="shared" ca="1" si="161"/>
        <v>31</v>
      </c>
      <c r="G1640">
        <f t="shared" ca="1" si="162"/>
        <v>32</v>
      </c>
      <c r="M1640">
        <v>1184</v>
      </c>
      <c r="N1640">
        <v>48.313000000000002</v>
      </c>
    </row>
    <row r="1641" spans="1:14">
      <c r="A1641" s="54">
        <f>formulas!O1728</f>
        <v>0</v>
      </c>
      <c r="B1641" s="33">
        <f t="shared" ca="1" si="158"/>
        <v>32</v>
      </c>
      <c r="C1641">
        <f t="shared" si="159"/>
        <v>486</v>
      </c>
      <c r="D1641">
        <f t="shared" ca="1" si="157"/>
        <v>-3.3000000000000002E-2</v>
      </c>
      <c r="E1641">
        <f t="shared" ca="1" si="160"/>
        <v>0</v>
      </c>
      <c r="F1641">
        <f t="shared" ca="1" si="161"/>
        <v>31</v>
      </c>
      <c r="G1641">
        <f t="shared" ca="1" si="162"/>
        <v>32</v>
      </c>
      <c r="M1641">
        <v>1185</v>
      </c>
      <c r="N1641">
        <v>48.357999999999997</v>
      </c>
    </row>
    <row r="1642" spans="1:14">
      <c r="A1642" s="54">
        <f>formulas!O1729</f>
        <v>0</v>
      </c>
      <c r="B1642" s="33">
        <f t="shared" ca="1" si="158"/>
        <v>32</v>
      </c>
      <c r="C1642">
        <f t="shared" si="159"/>
        <v>486</v>
      </c>
      <c r="D1642">
        <f t="shared" ca="1" si="157"/>
        <v>-3.3000000000000002E-2</v>
      </c>
      <c r="E1642">
        <f t="shared" ca="1" si="160"/>
        <v>0</v>
      </c>
      <c r="F1642">
        <f t="shared" ca="1" si="161"/>
        <v>31</v>
      </c>
      <c r="G1642">
        <f t="shared" ca="1" si="162"/>
        <v>32</v>
      </c>
      <c r="M1642">
        <v>1186</v>
      </c>
      <c r="N1642">
        <v>48.402000000000001</v>
      </c>
    </row>
    <row r="1643" spans="1:14">
      <c r="A1643" s="54">
        <f>formulas!O1730</f>
        <v>0</v>
      </c>
      <c r="B1643" s="33">
        <f t="shared" ca="1" si="158"/>
        <v>32</v>
      </c>
      <c r="C1643">
        <f t="shared" si="159"/>
        <v>486</v>
      </c>
      <c r="D1643">
        <f t="shared" ca="1" si="157"/>
        <v>-3.3000000000000002E-2</v>
      </c>
      <c r="E1643">
        <f t="shared" ca="1" si="160"/>
        <v>0</v>
      </c>
      <c r="F1643">
        <f t="shared" ca="1" si="161"/>
        <v>31</v>
      </c>
      <c r="G1643">
        <f t="shared" ca="1" si="162"/>
        <v>32</v>
      </c>
      <c r="M1643">
        <v>1187</v>
      </c>
      <c r="N1643">
        <v>48.447000000000003</v>
      </c>
    </row>
    <row r="1644" spans="1:14">
      <c r="A1644" s="54">
        <f>formulas!O1731</f>
        <v>0</v>
      </c>
      <c r="B1644" s="33">
        <f t="shared" ca="1" si="158"/>
        <v>32</v>
      </c>
      <c r="C1644">
        <f t="shared" si="159"/>
        <v>486</v>
      </c>
      <c r="D1644">
        <f t="shared" ca="1" si="157"/>
        <v>-3.3000000000000002E-2</v>
      </c>
      <c r="E1644">
        <f t="shared" ca="1" si="160"/>
        <v>0</v>
      </c>
      <c r="F1644">
        <f t="shared" ca="1" si="161"/>
        <v>31</v>
      </c>
      <c r="G1644">
        <f t="shared" ca="1" si="162"/>
        <v>32</v>
      </c>
      <c r="M1644">
        <v>1188</v>
      </c>
      <c r="N1644">
        <v>48.491999999999997</v>
      </c>
    </row>
    <row r="1645" spans="1:14">
      <c r="A1645" s="54">
        <f>formulas!O1732</f>
        <v>0</v>
      </c>
      <c r="B1645" s="33">
        <f t="shared" ca="1" si="158"/>
        <v>32</v>
      </c>
      <c r="C1645">
        <f t="shared" si="159"/>
        <v>486</v>
      </c>
      <c r="D1645">
        <f t="shared" ca="1" si="157"/>
        <v>-3.3000000000000002E-2</v>
      </c>
      <c r="E1645">
        <f t="shared" ca="1" si="160"/>
        <v>0</v>
      </c>
      <c r="F1645">
        <f t="shared" ca="1" si="161"/>
        <v>31</v>
      </c>
      <c r="G1645">
        <f t="shared" ca="1" si="162"/>
        <v>32</v>
      </c>
      <c r="M1645">
        <v>1189</v>
      </c>
      <c r="N1645">
        <v>48.536000000000001</v>
      </c>
    </row>
    <row r="1646" spans="1:14">
      <c r="A1646" s="54">
        <f>formulas!O1733</f>
        <v>0</v>
      </c>
      <c r="B1646" s="33">
        <f t="shared" ca="1" si="158"/>
        <v>32</v>
      </c>
      <c r="C1646">
        <f t="shared" si="159"/>
        <v>486</v>
      </c>
      <c r="D1646">
        <f t="shared" ca="1" si="157"/>
        <v>-3.3000000000000002E-2</v>
      </c>
      <c r="E1646">
        <f t="shared" ca="1" si="160"/>
        <v>0</v>
      </c>
      <c r="F1646">
        <f t="shared" ca="1" si="161"/>
        <v>31</v>
      </c>
      <c r="G1646">
        <f t="shared" ca="1" si="162"/>
        <v>32</v>
      </c>
      <c r="M1646">
        <v>1190</v>
      </c>
      <c r="N1646">
        <v>48.581000000000003</v>
      </c>
    </row>
    <row r="1647" spans="1:14">
      <c r="A1647" s="54">
        <f>formulas!O1734</f>
        <v>0</v>
      </c>
      <c r="B1647" s="33">
        <f t="shared" ca="1" si="158"/>
        <v>32</v>
      </c>
      <c r="C1647">
        <f t="shared" si="159"/>
        <v>486</v>
      </c>
      <c r="D1647">
        <f t="shared" ca="1" si="157"/>
        <v>-3.3000000000000002E-2</v>
      </c>
      <c r="E1647">
        <f t="shared" ca="1" si="160"/>
        <v>0</v>
      </c>
      <c r="F1647">
        <f t="shared" ca="1" si="161"/>
        <v>31</v>
      </c>
      <c r="G1647">
        <f t="shared" ca="1" si="162"/>
        <v>32</v>
      </c>
      <c r="M1647">
        <v>1191</v>
      </c>
      <c r="N1647">
        <v>48.625</v>
      </c>
    </row>
    <row r="1648" spans="1:14">
      <c r="A1648" s="54">
        <f>formulas!O1735</f>
        <v>0</v>
      </c>
      <c r="B1648" s="33">
        <f t="shared" ca="1" si="158"/>
        <v>32</v>
      </c>
      <c r="C1648">
        <f t="shared" si="159"/>
        <v>486</v>
      </c>
      <c r="D1648">
        <f t="shared" ca="1" si="157"/>
        <v>-3.3000000000000002E-2</v>
      </c>
      <c r="E1648">
        <f t="shared" ca="1" si="160"/>
        <v>0</v>
      </c>
      <c r="F1648">
        <f t="shared" ca="1" si="161"/>
        <v>31</v>
      </c>
      <c r="G1648">
        <f t="shared" ca="1" si="162"/>
        <v>32</v>
      </c>
      <c r="M1648">
        <v>1192</v>
      </c>
      <c r="N1648">
        <v>48.67</v>
      </c>
    </row>
    <row r="1649" spans="1:14">
      <c r="A1649" s="54">
        <f>formulas!O1736</f>
        <v>0</v>
      </c>
      <c r="B1649" s="33">
        <f t="shared" ca="1" si="158"/>
        <v>32</v>
      </c>
      <c r="C1649">
        <f t="shared" si="159"/>
        <v>486</v>
      </c>
      <c r="D1649">
        <f t="shared" ca="1" si="157"/>
        <v>-3.3000000000000002E-2</v>
      </c>
      <c r="E1649">
        <f t="shared" ca="1" si="160"/>
        <v>0</v>
      </c>
      <c r="F1649">
        <f t="shared" ca="1" si="161"/>
        <v>31</v>
      </c>
      <c r="G1649">
        <f t="shared" ca="1" si="162"/>
        <v>32</v>
      </c>
      <c r="M1649">
        <v>1193</v>
      </c>
      <c r="N1649">
        <v>48.715000000000003</v>
      </c>
    </row>
    <row r="1650" spans="1:14">
      <c r="A1650" s="54">
        <f>formulas!O1737</f>
        <v>0</v>
      </c>
      <c r="B1650" s="33">
        <f t="shared" ca="1" si="158"/>
        <v>32</v>
      </c>
      <c r="C1650">
        <f t="shared" si="159"/>
        <v>486</v>
      </c>
      <c r="D1650">
        <f t="shared" ca="1" si="157"/>
        <v>-3.3000000000000002E-2</v>
      </c>
      <c r="E1650">
        <f t="shared" ca="1" si="160"/>
        <v>0</v>
      </c>
      <c r="F1650">
        <f t="shared" ca="1" si="161"/>
        <v>31</v>
      </c>
      <c r="G1650">
        <f t="shared" ca="1" si="162"/>
        <v>32</v>
      </c>
      <c r="M1650">
        <v>1194</v>
      </c>
      <c r="N1650">
        <v>48.759</v>
      </c>
    </row>
    <row r="1651" spans="1:14">
      <c r="A1651" s="54">
        <f>formulas!O1738</f>
        <v>0</v>
      </c>
      <c r="B1651" s="33">
        <f t="shared" ca="1" si="158"/>
        <v>32</v>
      </c>
      <c r="C1651">
        <f t="shared" si="159"/>
        <v>486</v>
      </c>
      <c r="D1651">
        <f t="shared" ca="1" si="157"/>
        <v>-3.3000000000000002E-2</v>
      </c>
      <c r="E1651">
        <f t="shared" ca="1" si="160"/>
        <v>0</v>
      </c>
      <c r="F1651">
        <f t="shared" ca="1" si="161"/>
        <v>31</v>
      </c>
      <c r="G1651">
        <f t="shared" ca="1" si="162"/>
        <v>32</v>
      </c>
      <c r="M1651">
        <v>1195</v>
      </c>
      <c r="N1651">
        <v>48.804000000000002</v>
      </c>
    </row>
    <row r="1652" spans="1:14">
      <c r="A1652" s="54">
        <f>formulas!O1739</f>
        <v>0</v>
      </c>
      <c r="B1652" s="33">
        <f t="shared" ca="1" si="158"/>
        <v>32</v>
      </c>
      <c r="C1652">
        <f t="shared" si="159"/>
        <v>486</v>
      </c>
      <c r="D1652">
        <f t="shared" ca="1" si="157"/>
        <v>-3.3000000000000002E-2</v>
      </c>
      <c r="E1652">
        <f t="shared" ca="1" si="160"/>
        <v>0</v>
      </c>
      <c r="F1652">
        <f t="shared" ca="1" si="161"/>
        <v>31</v>
      </c>
      <c r="G1652">
        <f t="shared" ca="1" si="162"/>
        <v>32</v>
      </c>
      <c r="M1652">
        <v>1196</v>
      </c>
      <c r="N1652">
        <v>48.847999999999999</v>
      </c>
    </row>
    <row r="1653" spans="1:14">
      <c r="A1653" s="54">
        <f>formulas!O1740</f>
        <v>0</v>
      </c>
      <c r="B1653" s="33">
        <f t="shared" ca="1" si="158"/>
        <v>32</v>
      </c>
      <c r="C1653">
        <f t="shared" si="159"/>
        <v>486</v>
      </c>
      <c r="D1653">
        <f t="shared" ca="1" si="157"/>
        <v>-3.3000000000000002E-2</v>
      </c>
      <c r="E1653">
        <f t="shared" ca="1" si="160"/>
        <v>0</v>
      </c>
      <c r="F1653">
        <f t="shared" ca="1" si="161"/>
        <v>31</v>
      </c>
      <c r="G1653">
        <f t="shared" ca="1" si="162"/>
        <v>32</v>
      </c>
      <c r="M1653">
        <v>1197</v>
      </c>
      <c r="N1653">
        <v>48.893000000000001</v>
      </c>
    </row>
    <row r="1654" spans="1:14">
      <c r="A1654" s="54">
        <f>formulas!O1741</f>
        <v>0</v>
      </c>
      <c r="B1654" s="33">
        <f t="shared" ca="1" si="158"/>
        <v>32</v>
      </c>
      <c r="C1654">
        <f t="shared" si="159"/>
        <v>486</v>
      </c>
      <c r="D1654">
        <f t="shared" ca="1" si="157"/>
        <v>-3.3000000000000002E-2</v>
      </c>
      <c r="E1654">
        <f t="shared" ca="1" si="160"/>
        <v>0</v>
      </c>
      <c r="F1654">
        <f t="shared" ca="1" si="161"/>
        <v>31</v>
      </c>
      <c r="G1654">
        <f t="shared" ca="1" si="162"/>
        <v>32</v>
      </c>
      <c r="M1654">
        <v>1198</v>
      </c>
      <c r="N1654">
        <v>48.936999999999998</v>
      </c>
    </row>
    <row r="1655" spans="1:14">
      <c r="A1655" s="54">
        <f>formulas!O1742</f>
        <v>0</v>
      </c>
      <c r="B1655" s="33">
        <f t="shared" ca="1" si="158"/>
        <v>32</v>
      </c>
      <c r="C1655">
        <f t="shared" si="159"/>
        <v>486</v>
      </c>
      <c r="D1655">
        <f t="shared" ca="1" si="157"/>
        <v>-3.3000000000000002E-2</v>
      </c>
      <c r="E1655">
        <f t="shared" ca="1" si="160"/>
        <v>0</v>
      </c>
      <c r="F1655">
        <f t="shared" ca="1" si="161"/>
        <v>31</v>
      </c>
      <c r="G1655">
        <f t="shared" ca="1" si="162"/>
        <v>32</v>
      </c>
      <c r="M1655">
        <v>1199</v>
      </c>
      <c r="N1655">
        <v>48.981999999999999</v>
      </c>
    </row>
    <row r="1656" spans="1:14">
      <c r="A1656" s="54">
        <f>formulas!O1743</f>
        <v>0</v>
      </c>
      <c r="B1656" s="33">
        <f t="shared" ca="1" si="158"/>
        <v>32</v>
      </c>
      <c r="C1656">
        <f t="shared" si="159"/>
        <v>486</v>
      </c>
      <c r="D1656">
        <f t="shared" ca="1" si="157"/>
        <v>-3.3000000000000002E-2</v>
      </c>
      <c r="E1656">
        <f t="shared" ca="1" si="160"/>
        <v>0</v>
      </c>
      <c r="F1656">
        <f t="shared" ca="1" si="161"/>
        <v>31</v>
      </c>
      <c r="G1656">
        <f t="shared" ca="1" si="162"/>
        <v>32</v>
      </c>
      <c r="M1656">
        <v>1200</v>
      </c>
      <c r="N1656">
        <v>49.027000000000001</v>
      </c>
    </row>
    <row r="1657" spans="1:14">
      <c r="A1657" s="54">
        <f>formulas!O1744</f>
        <v>0</v>
      </c>
      <c r="B1657" s="33">
        <f t="shared" ca="1" si="158"/>
        <v>32</v>
      </c>
      <c r="C1657">
        <f t="shared" si="159"/>
        <v>486</v>
      </c>
      <c r="D1657">
        <f t="shared" ca="1" si="157"/>
        <v>-3.3000000000000002E-2</v>
      </c>
      <c r="E1657">
        <f t="shared" ca="1" si="160"/>
        <v>0</v>
      </c>
      <c r="F1657">
        <f t="shared" ca="1" si="161"/>
        <v>31</v>
      </c>
      <c r="G1657">
        <f t="shared" ca="1" si="162"/>
        <v>32</v>
      </c>
      <c r="M1657">
        <v>1201</v>
      </c>
      <c r="N1657">
        <v>49.070999999999998</v>
      </c>
    </row>
    <row r="1658" spans="1:14">
      <c r="A1658" s="54">
        <f>formulas!O1745</f>
        <v>0</v>
      </c>
      <c r="B1658" s="33">
        <f t="shared" ca="1" si="158"/>
        <v>32</v>
      </c>
      <c r="C1658">
        <f t="shared" si="159"/>
        <v>486</v>
      </c>
      <c r="D1658">
        <f t="shared" ca="1" si="157"/>
        <v>-3.3000000000000002E-2</v>
      </c>
      <c r="E1658">
        <f t="shared" ca="1" si="160"/>
        <v>0</v>
      </c>
      <c r="F1658">
        <f t="shared" ca="1" si="161"/>
        <v>31</v>
      </c>
      <c r="G1658">
        <f t="shared" ca="1" si="162"/>
        <v>32</v>
      </c>
      <c r="M1658">
        <v>1202</v>
      </c>
      <c r="N1658">
        <v>49.116</v>
      </c>
    </row>
    <row r="1659" spans="1:14">
      <c r="A1659" s="54">
        <f>formulas!O1746</f>
        <v>0</v>
      </c>
      <c r="B1659" s="33">
        <f t="shared" ca="1" si="158"/>
        <v>32</v>
      </c>
      <c r="C1659">
        <f t="shared" si="159"/>
        <v>486</v>
      </c>
      <c r="D1659">
        <f t="shared" ca="1" si="157"/>
        <v>-3.3000000000000002E-2</v>
      </c>
      <c r="E1659">
        <f t="shared" ca="1" si="160"/>
        <v>0</v>
      </c>
      <c r="F1659">
        <f t="shared" ca="1" si="161"/>
        <v>31</v>
      </c>
      <c r="G1659">
        <f t="shared" ca="1" si="162"/>
        <v>32</v>
      </c>
      <c r="M1659">
        <v>1203</v>
      </c>
      <c r="N1659">
        <v>49.16</v>
      </c>
    </row>
    <row r="1660" spans="1:14">
      <c r="A1660" s="54">
        <f>formulas!O1747</f>
        <v>0</v>
      </c>
      <c r="B1660" s="33">
        <f t="shared" ca="1" si="158"/>
        <v>32</v>
      </c>
      <c r="C1660">
        <f t="shared" si="159"/>
        <v>486</v>
      </c>
      <c r="D1660">
        <f t="shared" ca="1" si="157"/>
        <v>-3.3000000000000002E-2</v>
      </c>
      <c r="E1660">
        <f t="shared" ca="1" si="160"/>
        <v>0</v>
      </c>
      <c r="F1660">
        <f t="shared" ca="1" si="161"/>
        <v>31</v>
      </c>
      <c r="G1660">
        <f t="shared" ca="1" si="162"/>
        <v>32</v>
      </c>
      <c r="M1660">
        <v>1204</v>
      </c>
      <c r="N1660">
        <v>49.204999999999998</v>
      </c>
    </row>
    <row r="1661" spans="1:14">
      <c r="A1661" s="54">
        <f>formulas!O1748</f>
        <v>0</v>
      </c>
      <c r="B1661" s="33">
        <f t="shared" ca="1" si="158"/>
        <v>32</v>
      </c>
      <c r="C1661">
        <f t="shared" si="159"/>
        <v>486</v>
      </c>
      <c r="D1661">
        <f t="shared" ca="1" si="157"/>
        <v>-3.3000000000000002E-2</v>
      </c>
      <c r="E1661">
        <f t="shared" ca="1" si="160"/>
        <v>0</v>
      </c>
      <c r="F1661">
        <f t="shared" ca="1" si="161"/>
        <v>31</v>
      </c>
      <c r="G1661">
        <f t="shared" ca="1" si="162"/>
        <v>32</v>
      </c>
      <c r="M1661">
        <v>1205</v>
      </c>
      <c r="N1661">
        <v>49.249000000000002</v>
      </c>
    </row>
    <row r="1662" spans="1:14">
      <c r="A1662" s="54">
        <f>formulas!O1749</f>
        <v>0</v>
      </c>
      <c r="B1662" s="33">
        <f t="shared" ca="1" si="158"/>
        <v>32</v>
      </c>
      <c r="C1662">
        <f t="shared" si="159"/>
        <v>486</v>
      </c>
      <c r="D1662">
        <f t="shared" ca="1" si="157"/>
        <v>-3.3000000000000002E-2</v>
      </c>
      <c r="E1662">
        <f t="shared" ca="1" si="160"/>
        <v>0</v>
      </c>
      <c r="F1662">
        <f t="shared" ca="1" si="161"/>
        <v>31</v>
      </c>
      <c r="G1662">
        <f t="shared" ca="1" si="162"/>
        <v>32</v>
      </c>
      <c r="M1662">
        <v>1206</v>
      </c>
      <c r="N1662">
        <v>49.293999999999997</v>
      </c>
    </row>
    <row r="1663" spans="1:14">
      <c r="A1663" s="54">
        <f>formulas!O1750</f>
        <v>0</v>
      </c>
      <c r="B1663" s="33">
        <f t="shared" ca="1" si="158"/>
        <v>32</v>
      </c>
      <c r="C1663">
        <f t="shared" si="159"/>
        <v>486</v>
      </c>
      <c r="D1663">
        <f t="shared" ca="1" si="157"/>
        <v>-3.3000000000000002E-2</v>
      </c>
      <c r="E1663">
        <f t="shared" ca="1" si="160"/>
        <v>0</v>
      </c>
      <c r="F1663">
        <f t="shared" ca="1" si="161"/>
        <v>31</v>
      </c>
      <c r="G1663">
        <f t="shared" ca="1" si="162"/>
        <v>32</v>
      </c>
      <c r="M1663">
        <v>1207</v>
      </c>
      <c r="N1663">
        <v>49.338000000000001</v>
      </c>
    </row>
    <row r="1664" spans="1:14">
      <c r="A1664" s="54">
        <f>formulas!O1751</f>
        <v>0</v>
      </c>
      <c r="B1664" s="33">
        <f t="shared" ca="1" si="158"/>
        <v>32</v>
      </c>
      <c r="C1664">
        <f t="shared" si="159"/>
        <v>486</v>
      </c>
      <c r="D1664">
        <f t="shared" ca="1" si="157"/>
        <v>-3.3000000000000002E-2</v>
      </c>
      <c r="E1664">
        <f t="shared" ca="1" si="160"/>
        <v>0</v>
      </c>
      <c r="F1664">
        <f t="shared" ca="1" si="161"/>
        <v>31</v>
      </c>
      <c r="G1664">
        <f t="shared" ca="1" si="162"/>
        <v>32</v>
      </c>
      <c r="M1664">
        <v>1208</v>
      </c>
      <c r="N1664">
        <v>49.383000000000003</v>
      </c>
    </row>
    <row r="1665" spans="1:14">
      <c r="A1665" s="54">
        <f>formulas!O1752</f>
        <v>0</v>
      </c>
      <c r="B1665" s="33">
        <f t="shared" ca="1" si="158"/>
        <v>32</v>
      </c>
      <c r="C1665">
        <f t="shared" si="159"/>
        <v>486</v>
      </c>
      <c r="D1665">
        <f t="shared" ca="1" si="157"/>
        <v>-3.3000000000000002E-2</v>
      </c>
      <c r="E1665">
        <f t="shared" ca="1" si="160"/>
        <v>0</v>
      </c>
      <c r="F1665">
        <f t="shared" ca="1" si="161"/>
        <v>31</v>
      </c>
      <c r="G1665">
        <f t="shared" ca="1" si="162"/>
        <v>32</v>
      </c>
      <c r="M1665">
        <v>1209</v>
      </c>
      <c r="N1665">
        <v>49.427999999999997</v>
      </c>
    </row>
    <row r="1666" spans="1:14">
      <c r="A1666" s="54">
        <f>formulas!O1753</f>
        <v>0</v>
      </c>
      <c r="B1666" s="33">
        <f t="shared" ca="1" si="158"/>
        <v>32</v>
      </c>
      <c r="C1666">
        <f t="shared" si="159"/>
        <v>486</v>
      </c>
      <c r="D1666">
        <f t="shared" ca="1" si="157"/>
        <v>-3.3000000000000002E-2</v>
      </c>
      <c r="E1666">
        <f t="shared" ca="1" si="160"/>
        <v>0</v>
      </c>
      <c r="F1666">
        <f t="shared" ca="1" si="161"/>
        <v>31</v>
      </c>
      <c r="G1666">
        <f t="shared" ca="1" si="162"/>
        <v>32</v>
      </c>
      <c r="M1666">
        <v>1210</v>
      </c>
      <c r="N1666">
        <v>49.472000000000001</v>
      </c>
    </row>
    <row r="1667" spans="1:14">
      <c r="A1667" s="54">
        <f>formulas!O1754</f>
        <v>0</v>
      </c>
      <c r="B1667" s="33">
        <f t="shared" ca="1" si="158"/>
        <v>32</v>
      </c>
      <c r="C1667">
        <f t="shared" si="159"/>
        <v>486</v>
      </c>
      <c r="D1667">
        <f t="shared" ref="D1667:D1730" ca="1" si="163">INDIRECT(ADDRESS(C1667+1,14))</f>
        <v>-3.3000000000000002E-2</v>
      </c>
      <c r="E1667">
        <f t="shared" ca="1" si="160"/>
        <v>0</v>
      </c>
      <c r="F1667">
        <f t="shared" ca="1" si="161"/>
        <v>31</v>
      </c>
      <c r="G1667">
        <f t="shared" ca="1" si="162"/>
        <v>32</v>
      </c>
      <c r="M1667">
        <v>1211</v>
      </c>
      <c r="N1667">
        <v>49.517000000000003</v>
      </c>
    </row>
    <row r="1668" spans="1:14">
      <c r="A1668" s="54">
        <f>formulas!O1755</f>
        <v>0</v>
      </c>
      <c r="B1668" s="33">
        <f t="shared" ca="1" si="158"/>
        <v>32</v>
      </c>
      <c r="C1668">
        <f t="shared" si="159"/>
        <v>486</v>
      </c>
      <c r="D1668">
        <f t="shared" ca="1" si="163"/>
        <v>-3.3000000000000002E-2</v>
      </c>
      <c r="E1668">
        <f t="shared" ca="1" si="160"/>
        <v>0</v>
      </c>
      <c r="F1668">
        <f t="shared" ca="1" si="161"/>
        <v>31</v>
      </c>
      <c r="G1668">
        <f t="shared" ca="1" si="162"/>
        <v>32</v>
      </c>
      <c r="M1668">
        <v>1212</v>
      </c>
      <c r="N1668">
        <v>49.561</v>
      </c>
    </row>
    <row r="1669" spans="1:14">
      <c r="A1669" s="54">
        <f>formulas!O1756</f>
        <v>0</v>
      </c>
      <c r="B1669" s="33">
        <f t="shared" ca="1" si="158"/>
        <v>32</v>
      </c>
      <c r="C1669">
        <f t="shared" si="159"/>
        <v>486</v>
      </c>
      <c r="D1669">
        <f t="shared" ca="1" si="163"/>
        <v>-3.3000000000000002E-2</v>
      </c>
      <c r="E1669">
        <f t="shared" ca="1" si="160"/>
        <v>0</v>
      </c>
      <c r="F1669">
        <f t="shared" ca="1" si="161"/>
        <v>31</v>
      </c>
      <c r="G1669">
        <f t="shared" ca="1" si="162"/>
        <v>32</v>
      </c>
      <c r="M1669">
        <v>1213</v>
      </c>
      <c r="N1669">
        <v>49.606000000000002</v>
      </c>
    </row>
    <row r="1670" spans="1:14">
      <c r="A1670" s="54">
        <f>formulas!O1757</f>
        <v>0</v>
      </c>
      <c r="B1670" s="33">
        <f t="shared" ca="1" si="158"/>
        <v>32</v>
      </c>
      <c r="C1670">
        <f t="shared" si="159"/>
        <v>486</v>
      </c>
      <c r="D1670">
        <f t="shared" ca="1" si="163"/>
        <v>-3.3000000000000002E-2</v>
      </c>
      <c r="E1670">
        <f t="shared" ca="1" si="160"/>
        <v>0</v>
      </c>
      <c r="F1670">
        <f t="shared" ca="1" si="161"/>
        <v>31</v>
      </c>
      <c r="G1670">
        <f t="shared" ca="1" si="162"/>
        <v>32</v>
      </c>
      <c r="M1670">
        <v>1214</v>
      </c>
      <c r="N1670">
        <v>49.65</v>
      </c>
    </row>
    <row r="1671" spans="1:14">
      <c r="A1671" s="54">
        <f>formulas!O1758</f>
        <v>0</v>
      </c>
      <c r="B1671" s="33">
        <f t="shared" ca="1" si="158"/>
        <v>32</v>
      </c>
      <c r="C1671">
        <f t="shared" si="159"/>
        <v>486</v>
      </c>
      <c r="D1671">
        <f t="shared" ca="1" si="163"/>
        <v>-3.3000000000000002E-2</v>
      </c>
      <c r="E1671">
        <f t="shared" ca="1" si="160"/>
        <v>0</v>
      </c>
      <c r="F1671">
        <f t="shared" ca="1" si="161"/>
        <v>31</v>
      </c>
      <c r="G1671">
        <f t="shared" ca="1" si="162"/>
        <v>32</v>
      </c>
      <c r="M1671">
        <v>1215</v>
      </c>
      <c r="N1671">
        <v>49.695</v>
      </c>
    </row>
    <row r="1672" spans="1:14">
      <c r="A1672" s="54">
        <f>formulas!O1759</f>
        <v>0</v>
      </c>
      <c r="B1672" s="33">
        <f t="shared" ca="1" si="158"/>
        <v>32</v>
      </c>
      <c r="C1672">
        <f t="shared" si="159"/>
        <v>486</v>
      </c>
      <c r="D1672">
        <f t="shared" ca="1" si="163"/>
        <v>-3.3000000000000002E-2</v>
      </c>
      <c r="E1672">
        <f t="shared" ca="1" si="160"/>
        <v>0</v>
      </c>
      <c r="F1672">
        <f t="shared" ca="1" si="161"/>
        <v>31</v>
      </c>
      <c r="G1672">
        <f t="shared" ca="1" si="162"/>
        <v>32</v>
      </c>
      <c r="M1672">
        <v>1216</v>
      </c>
      <c r="N1672">
        <v>49.738999999999997</v>
      </c>
    </row>
    <row r="1673" spans="1:14">
      <c r="A1673" s="54">
        <f>formulas!O1760</f>
        <v>0</v>
      </c>
      <c r="B1673" s="33">
        <f t="shared" ca="1" si="158"/>
        <v>32</v>
      </c>
      <c r="C1673">
        <f t="shared" si="159"/>
        <v>486</v>
      </c>
      <c r="D1673">
        <f t="shared" ca="1" si="163"/>
        <v>-3.3000000000000002E-2</v>
      </c>
      <c r="E1673">
        <f t="shared" ca="1" si="160"/>
        <v>0</v>
      </c>
      <c r="F1673">
        <f t="shared" ca="1" si="161"/>
        <v>31</v>
      </c>
      <c r="G1673">
        <f t="shared" ca="1" si="162"/>
        <v>32</v>
      </c>
      <c r="M1673">
        <v>1217</v>
      </c>
      <c r="N1673">
        <v>49.783999999999999</v>
      </c>
    </row>
    <row r="1674" spans="1:14">
      <c r="A1674" s="54">
        <f>formulas!O1761</f>
        <v>0</v>
      </c>
      <c r="B1674" s="33">
        <f t="shared" ca="1" si="158"/>
        <v>32</v>
      </c>
      <c r="C1674">
        <f t="shared" si="159"/>
        <v>486</v>
      </c>
      <c r="D1674">
        <f t="shared" ca="1" si="163"/>
        <v>-3.3000000000000002E-2</v>
      </c>
      <c r="E1674">
        <f t="shared" ca="1" si="160"/>
        <v>0</v>
      </c>
      <c r="F1674">
        <f t="shared" ca="1" si="161"/>
        <v>31</v>
      </c>
      <c r="G1674">
        <f t="shared" ca="1" si="162"/>
        <v>32</v>
      </c>
      <c r="M1674">
        <v>1218</v>
      </c>
      <c r="N1674">
        <v>49.828000000000003</v>
      </c>
    </row>
    <row r="1675" spans="1:14">
      <c r="A1675" s="54">
        <f>formulas!O1762</f>
        <v>0</v>
      </c>
      <c r="B1675" s="33">
        <f t="shared" ca="1" si="158"/>
        <v>32</v>
      </c>
      <c r="C1675">
        <f t="shared" si="159"/>
        <v>486</v>
      </c>
      <c r="D1675">
        <f t="shared" ca="1" si="163"/>
        <v>-3.3000000000000002E-2</v>
      </c>
      <c r="E1675">
        <f t="shared" ca="1" si="160"/>
        <v>0</v>
      </c>
      <c r="F1675">
        <f t="shared" ca="1" si="161"/>
        <v>31</v>
      </c>
      <c r="G1675">
        <f t="shared" ca="1" si="162"/>
        <v>32</v>
      </c>
      <c r="M1675">
        <v>1219</v>
      </c>
      <c r="N1675">
        <v>49.872999999999998</v>
      </c>
    </row>
    <row r="1676" spans="1:14">
      <c r="A1676" s="54">
        <f>formulas!O1763</f>
        <v>0</v>
      </c>
      <c r="B1676" s="33">
        <f t="shared" ca="1" si="158"/>
        <v>32</v>
      </c>
      <c r="C1676">
        <f t="shared" si="159"/>
        <v>486</v>
      </c>
      <c r="D1676">
        <f t="shared" ca="1" si="163"/>
        <v>-3.3000000000000002E-2</v>
      </c>
      <c r="E1676">
        <f t="shared" ca="1" si="160"/>
        <v>0</v>
      </c>
      <c r="F1676">
        <f t="shared" ca="1" si="161"/>
        <v>31</v>
      </c>
      <c r="G1676">
        <f t="shared" ca="1" si="162"/>
        <v>32</v>
      </c>
      <c r="M1676">
        <v>1220</v>
      </c>
      <c r="N1676">
        <v>49.917000000000002</v>
      </c>
    </row>
    <row r="1677" spans="1:14">
      <c r="A1677" s="54">
        <f>formulas!O1764</f>
        <v>0</v>
      </c>
      <c r="B1677" s="33">
        <f t="shared" ca="1" si="158"/>
        <v>32</v>
      </c>
      <c r="C1677">
        <f t="shared" si="159"/>
        <v>486</v>
      </c>
      <c r="D1677">
        <f t="shared" ca="1" si="163"/>
        <v>-3.3000000000000002E-2</v>
      </c>
      <c r="E1677">
        <f t="shared" ca="1" si="160"/>
        <v>0</v>
      </c>
      <c r="F1677">
        <f t="shared" ca="1" si="161"/>
        <v>31</v>
      </c>
      <c r="G1677">
        <f t="shared" ca="1" si="162"/>
        <v>32</v>
      </c>
      <c r="M1677">
        <v>1221</v>
      </c>
      <c r="N1677">
        <v>49.962000000000003</v>
      </c>
    </row>
    <row r="1678" spans="1:14">
      <c r="A1678" s="54">
        <f>formulas!O1765</f>
        <v>0</v>
      </c>
      <c r="B1678" s="33">
        <f t="shared" ca="1" si="158"/>
        <v>32</v>
      </c>
      <c r="C1678">
        <f t="shared" si="159"/>
        <v>486</v>
      </c>
      <c r="D1678">
        <f t="shared" ca="1" si="163"/>
        <v>-3.3000000000000002E-2</v>
      </c>
      <c r="E1678">
        <f t="shared" ca="1" si="160"/>
        <v>0</v>
      </c>
      <c r="F1678">
        <f t="shared" ca="1" si="161"/>
        <v>31</v>
      </c>
      <c r="G1678">
        <f t="shared" ca="1" si="162"/>
        <v>32</v>
      </c>
      <c r="M1678">
        <v>1222</v>
      </c>
      <c r="N1678">
        <v>50.006</v>
      </c>
    </row>
    <row r="1679" spans="1:14">
      <c r="A1679" s="54">
        <f>formulas!O1766</f>
        <v>0</v>
      </c>
      <c r="B1679" s="33">
        <f t="shared" ca="1" si="158"/>
        <v>32</v>
      </c>
      <c r="C1679">
        <f t="shared" si="159"/>
        <v>486</v>
      </c>
      <c r="D1679">
        <f t="shared" ca="1" si="163"/>
        <v>-3.3000000000000002E-2</v>
      </c>
      <c r="E1679">
        <f t="shared" ca="1" si="160"/>
        <v>0</v>
      </c>
      <c r="F1679">
        <f t="shared" ca="1" si="161"/>
        <v>31</v>
      </c>
      <c r="G1679">
        <f t="shared" ca="1" si="162"/>
        <v>32</v>
      </c>
      <c r="M1679">
        <v>1223</v>
      </c>
      <c r="N1679">
        <v>50.051000000000002</v>
      </c>
    </row>
    <row r="1680" spans="1:14">
      <c r="A1680" s="54">
        <f>formulas!O1767</f>
        <v>0</v>
      </c>
      <c r="B1680" s="33">
        <f t="shared" ca="1" si="158"/>
        <v>32</v>
      </c>
      <c r="C1680">
        <f t="shared" si="159"/>
        <v>486</v>
      </c>
      <c r="D1680">
        <f t="shared" ca="1" si="163"/>
        <v>-3.3000000000000002E-2</v>
      </c>
      <c r="E1680">
        <f t="shared" ca="1" si="160"/>
        <v>0</v>
      </c>
      <c r="F1680">
        <f t="shared" ca="1" si="161"/>
        <v>31</v>
      </c>
      <c r="G1680">
        <f t="shared" ca="1" si="162"/>
        <v>32</v>
      </c>
      <c r="M1680">
        <v>1224</v>
      </c>
      <c r="N1680">
        <v>50.094999999999999</v>
      </c>
    </row>
    <row r="1681" spans="1:14">
      <c r="A1681" s="54">
        <f>formulas!O1768</f>
        <v>0</v>
      </c>
      <c r="B1681" s="33">
        <f t="shared" ca="1" si="158"/>
        <v>32</v>
      </c>
      <c r="C1681">
        <f t="shared" si="159"/>
        <v>486</v>
      </c>
      <c r="D1681">
        <f t="shared" ca="1" si="163"/>
        <v>-3.3000000000000002E-2</v>
      </c>
      <c r="E1681">
        <f t="shared" ca="1" si="160"/>
        <v>0</v>
      </c>
      <c r="F1681">
        <f t="shared" ca="1" si="161"/>
        <v>31</v>
      </c>
      <c r="G1681">
        <f t="shared" ca="1" si="162"/>
        <v>32</v>
      </c>
      <c r="M1681">
        <v>1225</v>
      </c>
      <c r="N1681">
        <v>50.14</v>
      </c>
    </row>
    <row r="1682" spans="1:14">
      <c r="A1682" s="54">
        <f>formulas!O1769</f>
        <v>0</v>
      </c>
      <c r="B1682" s="33">
        <f t="shared" ref="B1682:B1745" ca="1" si="164">(A1682-D1682)/(E1682-D1682)*(G1682-F1682)+F1682</f>
        <v>32</v>
      </c>
      <c r="C1682">
        <f t="shared" ref="C1682:C1745" si="165">COUNTIF($N$2:$N$25400,"&lt;"&amp;A1682)</f>
        <v>486</v>
      </c>
      <c r="D1682">
        <f t="shared" ca="1" si="163"/>
        <v>-3.3000000000000002E-2</v>
      </c>
      <c r="E1682">
        <f t="shared" ref="E1682:E1745" ca="1" si="166">INDIRECT(ADDRESS(C1682+2,14))</f>
        <v>0</v>
      </c>
      <c r="F1682">
        <f t="shared" ref="F1682:F1745" ca="1" si="167">INDIRECT(ADDRESS(C1682+1,13))</f>
        <v>31</v>
      </c>
      <c r="G1682">
        <f t="shared" ref="G1682:G1745" ca="1" si="168">INDIRECT(ADDRESS(C1682+2,13))</f>
        <v>32</v>
      </c>
      <c r="M1682">
        <v>1226</v>
      </c>
      <c r="N1682">
        <v>50.183999999999997</v>
      </c>
    </row>
    <row r="1683" spans="1:14">
      <c r="A1683" s="54">
        <f>formulas!O1770</f>
        <v>0</v>
      </c>
      <c r="B1683" s="33">
        <f t="shared" ca="1" si="164"/>
        <v>32</v>
      </c>
      <c r="C1683">
        <f t="shared" si="165"/>
        <v>486</v>
      </c>
      <c r="D1683">
        <f t="shared" ca="1" si="163"/>
        <v>-3.3000000000000002E-2</v>
      </c>
      <c r="E1683">
        <f t="shared" ca="1" si="166"/>
        <v>0</v>
      </c>
      <c r="F1683">
        <f t="shared" ca="1" si="167"/>
        <v>31</v>
      </c>
      <c r="G1683">
        <f t="shared" ca="1" si="168"/>
        <v>32</v>
      </c>
      <c r="M1683">
        <v>1227</v>
      </c>
      <c r="N1683">
        <v>50.228999999999999</v>
      </c>
    </row>
    <row r="1684" spans="1:14">
      <c r="A1684" s="54">
        <f>formulas!O1771</f>
        <v>0</v>
      </c>
      <c r="B1684" s="33">
        <f t="shared" ca="1" si="164"/>
        <v>32</v>
      </c>
      <c r="C1684">
        <f t="shared" si="165"/>
        <v>486</v>
      </c>
      <c r="D1684">
        <f t="shared" ca="1" si="163"/>
        <v>-3.3000000000000002E-2</v>
      </c>
      <c r="E1684">
        <f t="shared" ca="1" si="166"/>
        <v>0</v>
      </c>
      <c r="F1684">
        <f t="shared" ca="1" si="167"/>
        <v>31</v>
      </c>
      <c r="G1684">
        <f t="shared" ca="1" si="168"/>
        <v>32</v>
      </c>
      <c r="M1684">
        <v>1228</v>
      </c>
      <c r="N1684">
        <v>50.273000000000003</v>
      </c>
    </row>
    <row r="1685" spans="1:14">
      <c r="A1685" s="54">
        <f>formulas!O1772</f>
        <v>0</v>
      </c>
      <c r="B1685" s="33">
        <f t="shared" ca="1" si="164"/>
        <v>32</v>
      </c>
      <c r="C1685">
        <f t="shared" si="165"/>
        <v>486</v>
      </c>
      <c r="D1685">
        <f t="shared" ca="1" si="163"/>
        <v>-3.3000000000000002E-2</v>
      </c>
      <c r="E1685">
        <f t="shared" ca="1" si="166"/>
        <v>0</v>
      </c>
      <c r="F1685">
        <f t="shared" ca="1" si="167"/>
        <v>31</v>
      </c>
      <c r="G1685">
        <f t="shared" ca="1" si="168"/>
        <v>32</v>
      </c>
      <c r="M1685">
        <v>1229</v>
      </c>
      <c r="N1685">
        <v>50.317999999999998</v>
      </c>
    </row>
    <row r="1686" spans="1:14">
      <c r="A1686" s="54">
        <f>formulas!O1773</f>
        <v>0</v>
      </c>
      <c r="B1686" s="33">
        <f t="shared" ca="1" si="164"/>
        <v>32</v>
      </c>
      <c r="C1686">
        <f t="shared" si="165"/>
        <v>486</v>
      </c>
      <c r="D1686">
        <f t="shared" ca="1" si="163"/>
        <v>-3.3000000000000002E-2</v>
      </c>
      <c r="E1686">
        <f t="shared" ca="1" si="166"/>
        <v>0</v>
      </c>
      <c r="F1686">
        <f t="shared" ca="1" si="167"/>
        <v>31</v>
      </c>
      <c r="G1686">
        <f t="shared" ca="1" si="168"/>
        <v>32</v>
      </c>
      <c r="M1686">
        <v>1230</v>
      </c>
      <c r="N1686">
        <v>50.362000000000002</v>
      </c>
    </row>
    <row r="1687" spans="1:14">
      <c r="A1687" s="54">
        <f>formulas!O1774</f>
        <v>0</v>
      </c>
      <c r="B1687" s="33">
        <f t="shared" ca="1" si="164"/>
        <v>32</v>
      </c>
      <c r="C1687">
        <f t="shared" si="165"/>
        <v>486</v>
      </c>
      <c r="D1687">
        <f t="shared" ca="1" si="163"/>
        <v>-3.3000000000000002E-2</v>
      </c>
      <c r="E1687">
        <f t="shared" ca="1" si="166"/>
        <v>0</v>
      </c>
      <c r="F1687">
        <f t="shared" ca="1" si="167"/>
        <v>31</v>
      </c>
      <c r="G1687">
        <f t="shared" ca="1" si="168"/>
        <v>32</v>
      </c>
      <c r="M1687">
        <v>1231</v>
      </c>
      <c r="N1687">
        <v>50.406999999999996</v>
      </c>
    </row>
    <row r="1688" spans="1:14">
      <c r="A1688" s="54">
        <f>formulas!O1775</f>
        <v>0</v>
      </c>
      <c r="B1688" s="33">
        <f t="shared" ca="1" si="164"/>
        <v>32</v>
      </c>
      <c r="C1688">
        <f t="shared" si="165"/>
        <v>486</v>
      </c>
      <c r="D1688">
        <f t="shared" ca="1" si="163"/>
        <v>-3.3000000000000002E-2</v>
      </c>
      <c r="E1688">
        <f t="shared" ca="1" si="166"/>
        <v>0</v>
      </c>
      <c r="F1688">
        <f t="shared" ca="1" si="167"/>
        <v>31</v>
      </c>
      <c r="G1688">
        <f t="shared" ca="1" si="168"/>
        <v>32</v>
      </c>
      <c r="M1688">
        <v>1232</v>
      </c>
      <c r="N1688">
        <v>50.451000000000001</v>
      </c>
    </row>
    <row r="1689" spans="1:14">
      <c r="A1689" s="54">
        <f>formulas!O1776</f>
        <v>0</v>
      </c>
      <c r="B1689" s="33">
        <f t="shared" ca="1" si="164"/>
        <v>32</v>
      </c>
      <c r="C1689">
        <f t="shared" si="165"/>
        <v>486</v>
      </c>
      <c r="D1689">
        <f t="shared" ca="1" si="163"/>
        <v>-3.3000000000000002E-2</v>
      </c>
      <c r="E1689">
        <f t="shared" ca="1" si="166"/>
        <v>0</v>
      </c>
      <c r="F1689">
        <f t="shared" ca="1" si="167"/>
        <v>31</v>
      </c>
      <c r="G1689">
        <f t="shared" ca="1" si="168"/>
        <v>32</v>
      </c>
      <c r="M1689">
        <v>1233</v>
      </c>
      <c r="N1689">
        <v>50.494999999999997</v>
      </c>
    </row>
    <row r="1690" spans="1:14">
      <c r="A1690" s="54">
        <f>formulas!O1777</f>
        <v>0</v>
      </c>
      <c r="B1690" s="33">
        <f t="shared" ca="1" si="164"/>
        <v>32</v>
      </c>
      <c r="C1690">
        <f t="shared" si="165"/>
        <v>486</v>
      </c>
      <c r="D1690">
        <f t="shared" ca="1" si="163"/>
        <v>-3.3000000000000002E-2</v>
      </c>
      <c r="E1690">
        <f t="shared" ca="1" si="166"/>
        <v>0</v>
      </c>
      <c r="F1690">
        <f t="shared" ca="1" si="167"/>
        <v>31</v>
      </c>
      <c r="G1690">
        <f t="shared" ca="1" si="168"/>
        <v>32</v>
      </c>
      <c r="M1690">
        <v>1234</v>
      </c>
      <c r="N1690">
        <v>50.54</v>
      </c>
    </row>
    <row r="1691" spans="1:14">
      <c r="A1691" s="54">
        <f>formulas!O1778</f>
        <v>0</v>
      </c>
      <c r="B1691" s="33">
        <f t="shared" ca="1" si="164"/>
        <v>32</v>
      </c>
      <c r="C1691">
        <f t="shared" si="165"/>
        <v>486</v>
      </c>
      <c r="D1691">
        <f t="shared" ca="1" si="163"/>
        <v>-3.3000000000000002E-2</v>
      </c>
      <c r="E1691">
        <f t="shared" ca="1" si="166"/>
        <v>0</v>
      </c>
      <c r="F1691">
        <f t="shared" ca="1" si="167"/>
        <v>31</v>
      </c>
      <c r="G1691">
        <f t="shared" ca="1" si="168"/>
        <v>32</v>
      </c>
      <c r="M1691">
        <v>1235</v>
      </c>
      <c r="N1691">
        <v>50.584000000000003</v>
      </c>
    </row>
    <row r="1692" spans="1:14">
      <c r="A1692" s="54">
        <f>formulas!O1779</f>
        <v>0</v>
      </c>
      <c r="B1692" s="33">
        <f t="shared" ca="1" si="164"/>
        <v>32</v>
      </c>
      <c r="C1692">
        <f t="shared" si="165"/>
        <v>486</v>
      </c>
      <c r="D1692">
        <f t="shared" ca="1" si="163"/>
        <v>-3.3000000000000002E-2</v>
      </c>
      <c r="E1692">
        <f t="shared" ca="1" si="166"/>
        <v>0</v>
      </c>
      <c r="F1692">
        <f t="shared" ca="1" si="167"/>
        <v>31</v>
      </c>
      <c r="G1692">
        <f t="shared" ca="1" si="168"/>
        <v>32</v>
      </c>
      <c r="M1692">
        <v>1236</v>
      </c>
      <c r="N1692">
        <v>50.628999999999998</v>
      </c>
    </row>
    <row r="1693" spans="1:14">
      <c r="A1693" s="54">
        <f>formulas!O1780</f>
        <v>0</v>
      </c>
      <c r="B1693" s="33">
        <f t="shared" ca="1" si="164"/>
        <v>32</v>
      </c>
      <c r="C1693">
        <f t="shared" si="165"/>
        <v>486</v>
      </c>
      <c r="D1693">
        <f t="shared" ca="1" si="163"/>
        <v>-3.3000000000000002E-2</v>
      </c>
      <c r="E1693">
        <f t="shared" ca="1" si="166"/>
        <v>0</v>
      </c>
      <c r="F1693">
        <f t="shared" ca="1" si="167"/>
        <v>31</v>
      </c>
      <c r="G1693">
        <f t="shared" ca="1" si="168"/>
        <v>32</v>
      </c>
      <c r="M1693">
        <v>1237</v>
      </c>
      <c r="N1693">
        <v>50.673000000000002</v>
      </c>
    </row>
    <row r="1694" spans="1:14">
      <c r="A1694" s="54">
        <f>formulas!O1781</f>
        <v>0</v>
      </c>
      <c r="B1694" s="33">
        <f t="shared" ca="1" si="164"/>
        <v>32</v>
      </c>
      <c r="C1694">
        <f t="shared" si="165"/>
        <v>486</v>
      </c>
      <c r="D1694">
        <f t="shared" ca="1" si="163"/>
        <v>-3.3000000000000002E-2</v>
      </c>
      <c r="E1694">
        <f t="shared" ca="1" si="166"/>
        <v>0</v>
      </c>
      <c r="F1694">
        <f t="shared" ca="1" si="167"/>
        <v>31</v>
      </c>
      <c r="G1694">
        <f t="shared" ca="1" si="168"/>
        <v>32</v>
      </c>
      <c r="M1694">
        <v>1238</v>
      </c>
      <c r="N1694">
        <v>50.718000000000004</v>
      </c>
    </row>
    <row r="1695" spans="1:14">
      <c r="A1695" s="54">
        <f>formulas!O1782</f>
        <v>0</v>
      </c>
      <c r="B1695" s="33">
        <f t="shared" ca="1" si="164"/>
        <v>32</v>
      </c>
      <c r="C1695">
        <f t="shared" si="165"/>
        <v>486</v>
      </c>
      <c r="D1695">
        <f t="shared" ca="1" si="163"/>
        <v>-3.3000000000000002E-2</v>
      </c>
      <c r="E1695">
        <f t="shared" ca="1" si="166"/>
        <v>0</v>
      </c>
      <c r="F1695">
        <f t="shared" ca="1" si="167"/>
        <v>31</v>
      </c>
      <c r="G1695">
        <f t="shared" ca="1" si="168"/>
        <v>32</v>
      </c>
      <c r="M1695">
        <v>1239</v>
      </c>
      <c r="N1695">
        <v>50.762</v>
      </c>
    </row>
    <row r="1696" spans="1:14">
      <c r="A1696" s="54">
        <f>formulas!O1783</f>
        <v>0</v>
      </c>
      <c r="B1696" s="33">
        <f t="shared" ca="1" si="164"/>
        <v>32</v>
      </c>
      <c r="C1696">
        <f t="shared" si="165"/>
        <v>486</v>
      </c>
      <c r="D1696">
        <f t="shared" ca="1" si="163"/>
        <v>-3.3000000000000002E-2</v>
      </c>
      <c r="E1696">
        <f t="shared" ca="1" si="166"/>
        <v>0</v>
      </c>
      <c r="F1696">
        <f t="shared" ca="1" si="167"/>
        <v>31</v>
      </c>
      <c r="G1696">
        <f t="shared" ca="1" si="168"/>
        <v>32</v>
      </c>
      <c r="M1696">
        <v>1240</v>
      </c>
      <c r="N1696">
        <v>50.807000000000002</v>
      </c>
    </row>
    <row r="1697" spans="1:14">
      <c r="A1697" s="54">
        <f>formulas!O1784</f>
        <v>0</v>
      </c>
      <c r="B1697" s="33">
        <f t="shared" ca="1" si="164"/>
        <v>32</v>
      </c>
      <c r="C1697">
        <f t="shared" si="165"/>
        <v>486</v>
      </c>
      <c r="D1697">
        <f t="shared" ca="1" si="163"/>
        <v>-3.3000000000000002E-2</v>
      </c>
      <c r="E1697">
        <f t="shared" ca="1" si="166"/>
        <v>0</v>
      </c>
      <c r="F1697">
        <f t="shared" ca="1" si="167"/>
        <v>31</v>
      </c>
      <c r="G1697">
        <f t="shared" ca="1" si="168"/>
        <v>32</v>
      </c>
      <c r="M1697">
        <v>1241</v>
      </c>
      <c r="N1697">
        <v>50.850999999999999</v>
      </c>
    </row>
    <row r="1698" spans="1:14">
      <c r="A1698" s="54">
        <f>formulas!O1785</f>
        <v>0</v>
      </c>
      <c r="B1698" s="33">
        <f t="shared" ca="1" si="164"/>
        <v>32</v>
      </c>
      <c r="C1698">
        <f t="shared" si="165"/>
        <v>486</v>
      </c>
      <c r="D1698">
        <f t="shared" ca="1" si="163"/>
        <v>-3.3000000000000002E-2</v>
      </c>
      <c r="E1698">
        <f t="shared" ca="1" si="166"/>
        <v>0</v>
      </c>
      <c r="F1698">
        <f t="shared" ca="1" si="167"/>
        <v>31</v>
      </c>
      <c r="G1698">
        <f t="shared" ca="1" si="168"/>
        <v>32</v>
      </c>
      <c r="M1698">
        <v>1242</v>
      </c>
      <c r="N1698">
        <v>50.895000000000003</v>
      </c>
    </row>
    <row r="1699" spans="1:14">
      <c r="A1699" s="54">
        <f>formulas!O1786</f>
        <v>0</v>
      </c>
      <c r="B1699" s="33">
        <f t="shared" ca="1" si="164"/>
        <v>32</v>
      </c>
      <c r="C1699">
        <f t="shared" si="165"/>
        <v>486</v>
      </c>
      <c r="D1699">
        <f t="shared" ca="1" si="163"/>
        <v>-3.3000000000000002E-2</v>
      </c>
      <c r="E1699">
        <f t="shared" ca="1" si="166"/>
        <v>0</v>
      </c>
      <c r="F1699">
        <f t="shared" ca="1" si="167"/>
        <v>31</v>
      </c>
      <c r="G1699">
        <f t="shared" ca="1" si="168"/>
        <v>32</v>
      </c>
      <c r="M1699">
        <v>1243</v>
      </c>
      <c r="N1699">
        <v>50.94</v>
      </c>
    </row>
    <row r="1700" spans="1:14">
      <c r="A1700" s="54">
        <f>formulas!O1787</f>
        <v>0</v>
      </c>
      <c r="B1700" s="33">
        <f t="shared" ca="1" si="164"/>
        <v>32</v>
      </c>
      <c r="C1700">
        <f t="shared" si="165"/>
        <v>486</v>
      </c>
      <c r="D1700">
        <f t="shared" ca="1" si="163"/>
        <v>-3.3000000000000002E-2</v>
      </c>
      <c r="E1700">
        <f t="shared" ca="1" si="166"/>
        <v>0</v>
      </c>
      <c r="F1700">
        <f t="shared" ca="1" si="167"/>
        <v>31</v>
      </c>
      <c r="G1700">
        <f t="shared" ca="1" si="168"/>
        <v>32</v>
      </c>
      <c r="M1700">
        <v>1244</v>
      </c>
      <c r="N1700">
        <v>50.984000000000002</v>
      </c>
    </row>
    <row r="1701" spans="1:14">
      <c r="A1701" s="54">
        <f>formulas!O1788</f>
        <v>0</v>
      </c>
      <c r="B1701" s="33">
        <f t="shared" ca="1" si="164"/>
        <v>32</v>
      </c>
      <c r="C1701">
        <f t="shared" si="165"/>
        <v>486</v>
      </c>
      <c r="D1701">
        <f t="shared" ca="1" si="163"/>
        <v>-3.3000000000000002E-2</v>
      </c>
      <c r="E1701">
        <f t="shared" ca="1" si="166"/>
        <v>0</v>
      </c>
      <c r="F1701">
        <f t="shared" ca="1" si="167"/>
        <v>31</v>
      </c>
      <c r="G1701">
        <f t="shared" ca="1" si="168"/>
        <v>32</v>
      </c>
      <c r="M1701">
        <v>1245</v>
      </c>
      <c r="N1701">
        <v>51.029000000000003</v>
      </c>
    </row>
    <row r="1702" spans="1:14">
      <c r="A1702" s="54">
        <f>formulas!O1789</f>
        <v>0</v>
      </c>
      <c r="B1702" s="33">
        <f t="shared" ca="1" si="164"/>
        <v>32</v>
      </c>
      <c r="C1702">
        <f t="shared" si="165"/>
        <v>486</v>
      </c>
      <c r="D1702">
        <f t="shared" ca="1" si="163"/>
        <v>-3.3000000000000002E-2</v>
      </c>
      <c r="E1702">
        <f t="shared" ca="1" si="166"/>
        <v>0</v>
      </c>
      <c r="F1702">
        <f t="shared" ca="1" si="167"/>
        <v>31</v>
      </c>
      <c r="G1702">
        <f t="shared" ca="1" si="168"/>
        <v>32</v>
      </c>
      <c r="M1702">
        <v>1246</v>
      </c>
      <c r="N1702">
        <v>51.073</v>
      </c>
    </row>
    <row r="1703" spans="1:14">
      <c r="A1703" s="54">
        <f>formulas!O1790</f>
        <v>0</v>
      </c>
      <c r="B1703" s="33">
        <f t="shared" ca="1" si="164"/>
        <v>32</v>
      </c>
      <c r="C1703">
        <f t="shared" si="165"/>
        <v>486</v>
      </c>
      <c r="D1703">
        <f t="shared" ca="1" si="163"/>
        <v>-3.3000000000000002E-2</v>
      </c>
      <c r="E1703">
        <f t="shared" ca="1" si="166"/>
        <v>0</v>
      </c>
      <c r="F1703">
        <f t="shared" ca="1" si="167"/>
        <v>31</v>
      </c>
      <c r="G1703">
        <f t="shared" ca="1" si="168"/>
        <v>32</v>
      </c>
      <c r="M1703">
        <v>1247</v>
      </c>
      <c r="N1703">
        <v>51.118000000000002</v>
      </c>
    </row>
    <row r="1704" spans="1:14">
      <c r="A1704" s="54">
        <f>formulas!O1791</f>
        <v>0</v>
      </c>
      <c r="B1704" s="33">
        <f t="shared" ca="1" si="164"/>
        <v>32</v>
      </c>
      <c r="C1704">
        <f t="shared" si="165"/>
        <v>486</v>
      </c>
      <c r="D1704">
        <f t="shared" ca="1" si="163"/>
        <v>-3.3000000000000002E-2</v>
      </c>
      <c r="E1704">
        <f t="shared" ca="1" si="166"/>
        <v>0</v>
      </c>
      <c r="F1704">
        <f t="shared" ca="1" si="167"/>
        <v>31</v>
      </c>
      <c r="G1704">
        <f t="shared" ca="1" si="168"/>
        <v>32</v>
      </c>
      <c r="M1704">
        <v>1248</v>
      </c>
      <c r="N1704">
        <v>51.161999999999999</v>
      </c>
    </row>
    <row r="1705" spans="1:14">
      <c r="A1705" s="54">
        <f>formulas!O1792</f>
        <v>0</v>
      </c>
      <c r="B1705" s="33">
        <f t="shared" ca="1" si="164"/>
        <v>32</v>
      </c>
      <c r="C1705">
        <f t="shared" si="165"/>
        <v>486</v>
      </c>
      <c r="D1705">
        <f t="shared" ca="1" si="163"/>
        <v>-3.3000000000000002E-2</v>
      </c>
      <c r="E1705">
        <f t="shared" ca="1" si="166"/>
        <v>0</v>
      </c>
      <c r="F1705">
        <f t="shared" ca="1" si="167"/>
        <v>31</v>
      </c>
      <c r="G1705">
        <f t="shared" ca="1" si="168"/>
        <v>32</v>
      </c>
      <c r="M1705">
        <v>1249</v>
      </c>
      <c r="N1705">
        <v>51.206000000000003</v>
      </c>
    </row>
    <row r="1706" spans="1:14">
      <c r="A1706" s="54">
        <f>formulas!O1793</f>
        <v>0</v>
      </c>
      <c r="B1706" s="33">
        <f t="shared" ca="1" si="164"/>
        <v>32</v>
      </c>
      <c r="C1706">
        <f t="shared" si="165"/>
        <v>486</v>
      </c>
      <c r="D1706">
        <f t="shared" ca="1" si="163"/>
        <v>-3.3000000000000002E-2</v>
      </c>
      <c r="E1706">
        <f t="shared" ca="1" si="166"/>
        <v>0</v>
      </c>
      <c r="F1706">
        <f t="shared" ca="1" si="167"/>
        <v>31</v>
      </c>
      <c r="G1706">
        <f t="shared" ca="1" si="168"/>
        <v>32</v>
      </c>
      <c r="M1706">
        <v>1250</v>
      </c>
      <c r="N1706">
        <v>51.250999999999998</v>
      </c>
    </row>
    <row r="1707" spans="1:14">
      <c r="A1707" s="54">
        <f>formulas!O1794</f>
        <v>0</v>
      </c>
      <c r="B1707" s="33">
        <f t="shared" ca="1" si="164"/>
        <v>32</v>
      </c>
      <c r="C1707">
        <f t="shared" si="165"/>
        <v>486</v>
      </c>
      <c r="D1707">
        <f t="shared" ca="1" si="163"/>
        <v>-3.3000000000000002E-2</v>
      </c>
      <c r="E1707">
        <f t="shared" ca="1" si="166"/>
        <v>0</v>
      </c>
      <c r="F1707">
        <f t="shared" ca="1" si="167"/>
        <v>31</v>
      </c>
      <c r="G1707">
        <f t="shared" ca="1" si="168"/>
        <v>32</v>
      </c>
      <c r="M1707">
        <v>1251</v>
      </c>
      <c r="N1707">
        <v>51.295000000000002</v>
      </c>
    </row>
    <row r="1708" spans="1:14">
      <c r="A1708" s="54">
        <f>formulas!O1795</f>
        <v>0</v>
      </c>
      <c r="B1708" s="33">
        <f t="shared" ca="1" si="164"/>
        <v>32</v>
      </c>
      <c r="C1708">
        <f t="shared" si="165"/>
        <v>486</v>
      </c>
      <c r="D1708">
        <f t="shared" ca="1" si="163"/>
        <v>-3.3000000000000002E-2</v>
      </c>
      <c r="E1708">
        <f t="shared" ca="1" si="166"/>
        <v>0</v>
      </c>
      <c r="F1708">
        <f t="shared" ca="1" si="167"/>
        <v>31</v>
      </c>
      <c r="G1708">
        <f t="shared" ca="1" si="168"/>
        <v>32</v>
      </c>
      <c r="M1708">
        <v>1252</v>
      </c>
      <c r="N1708">
        <v>51.34</v>
      </c>
    </row>
    <row r="1709" spans="1:14">
      <c r="A1709" s="54">
        <f>formulas!O1796</f>
        <v>0</v>
      </c>
      <c r="B1709" s="33">
        <f t="shared" ca="1" si="164"/>
        <v>32</v>
      </c>
      <c r="C1709">
        <f t="shared" si="165"/>
        <v>486</v>
      </c>
      <c r="D1709">
        <f t="shared" ca="1" si="163"/>
        <v>-3.3000000000000002E-2</v>
      </c>
      <c r="E1709">
        <f t="shared" ca="1" si="166"/>
        <v>0</v>
      </c>
      <c r="F1709">
        <f t="shared" ca="1" si="167"/>
        <v>31</v>
      </c>
      <c r="G1709">
        <f t="shared" ca="1" si="168"/>
        <v>32</v>
      </c>
      <c r="M1709">
        <v>1253</v>
      </c>
      <c r="N1709">
        <v>51.384</v>
      </c>
    </row>
    <row r="1710" spans="1:14">
      <c r="A1710" s="54">
        <f>formulas!O1797</f>
        <v>0</v>
      </c>
      <c r="B1710" s="33">
        <f t="shared" ca="1" si="164"/>
        <v>32</v>
      </c>
      <c r="C1710">
        <f t="shared" si="165"/>
        <v>486</v>
      </c>
      <c r="D1710">
        <f t="shared" ca="1" si="163"/>
        <v>-3.3000000000000002E-2</v>
      </c>
      <c r="E1710">
        <f t="shared" ca="1" si="166"/>
        <v>0</v>
      </c>
      <c r="F1710">
        <f t="shared" ca="1" si="167"/>
        <v>31</v>
      </c>
      <c r="G1710">
        <f t="shared" ca="1" si="168"/>
        <v>32</v>
      </c>
      <c r="M1710">
        <v>1254</v>
      </c>
      <c r="N1710">
        <v>51.427999999999997</v>
      </c>
    </row>
    <row r="1711" spans="1:14">
      <c r="A1711" s="54">
        <f>formulas!O1798</f>
        <v>0</v>
      </c>
      <c r="B1711" s="33">
        <f t="shared" ca="1" si="164"/>
        <v>32</v>
      </c>
      <c r="C1711">
        <f t="shared" si="165"/>
        <v>486</v>
      </c>
      <c r="D1711">
        <f t="shared" ca="1" si="163"/>
        <v>-3.3000000000000002E-2</v>
      </c>
      <c r="E1711">
        <f t="shared" ca="1" si="166"/>
        <v>0</v>
      </c>
      <c r="F1711">
        <f t="shared" ca="1" si="167"/>
        <v>31</v>
      </c>
      <c r="G1711">
        <f t="shared" ca="1" si="168"/>
        <v>32</v>
      </c>
      <c r="M1711">
        <v>1255</v>
      </c>
      <c r="N1711">
        <v>51.472999999999999</v>
      </c>
    </row>
    <row r="1712" spans="1:14">
      <c r="A1712" s="54">
        <f>formulas!O1799</f>
        <v>0</v>
      </c>
      <c r="B1712" s="33">
        <f t="shared" ca="1" si="164"/>
        <v>32</v>
      </c>
      <c r="C1712">
        <f t="shared" si="165"/>
        <v>486</v>
      </c>
      <c r="D1712">
        <f t="shared" ca="1" si="163"/>
        <v>-3.3000000000000002E-2</v>
      </c>
      <c r="E1712">
        <f t="shared" ca="1" si="166"/>
        <v>0</v>
      </c>
      <c r="F1712">
        <f t="shared" ca="1" si="167"/>
        <v>31</v>
      </c>
      <c r="G1712">
        <f t="shared" ca="1" si="168"/>
        <v>32</v>
      </c>
      <c r="M1712">
        <v>1256</v>
      </c>
      <c r="N1712">
        <v>51.517000000000003</v>
      </c>
    </row>
    <row r="1713" spans="1:14">
      <c r="A1713" s="54">
        <f>formulas!O1800</f>
        <v>0</v>
      </c>
      <c r="B1713" s="33">
        <f t="shared" ca="1" si="164"/>
        <v>32</v>
      </c>
      <c r="C1713">
        <f t="shared" si="165"/>
        <v>486</v>
      </c>
      <c r="D1713">
        <f t="shared" ca="1" si="163"/>
        <v>-3.3000000000000002E-2</v>
      </c>
      <c r="E1713">
        <f t="shared" ca="1" si="166"/>
        <v>0</v>
      </c>
      <c r="F1713">
        <f t="shared" ca="1" si="167"/>
        <v>31</v>
      </c>
      <c r="G1713">
        <f t="shared" ca="1" si="168"/>
        <v>32</v>
      </c>
      <c r="M1713">
        <v>1257</v>
      </c>
      <c r="N1713">
        <v>51.561</v>
      </c>
    </row>
    <row r="1714" spans="1:14">
      <c r="A1714" s="54">
        <f>formulas!O1801</f>
        <v>0</v>
      </c>
      <c r="B1714" s="33">
        <f t="shared" ca="1" si="164"/>
        <v>32</v>
      </c>
      <c r="C1714">
        <f t="shared" si="165"/>
        <v>486</v>
      </c>
      <c r="D1714">
        <f t="shared" ca="1" si="163"/>
        <v>-3.3000000000000002E-2</v>
      </c>
      <c r="E1714">
        <f t="shared" ca="1" si="166"/>
        <v>0</v>
      </c>
      <c r="F1714">
        <f t="shared" ca="1" si="167"/>
        <v>31</v>
      </c>
      <c r="G1714">
        <f t="shared" ca="1" si="168"/>
        <v>32</v>
      </c>
      <c r="M1714">
        <v>1258</v>
      </c>
      <c r="N1714">
        <v>51.606000000000002</v>
      </c>
    </row>
    <row r="1715" spans="1:14">
      <c r="A1715" s="54">
        <f>formulas!O1802</f>
        <v>0</v>
      </c>
      <c r="B1715" s="33">
        <f t="shared" ca="1" si="164"/>
        <v>32</v>
      </c>
      <c r="C1715">
        <f t="shared" si="165"/>
        <v>486</v>
      </c>
      <c r="D1715">
        <f t="shared" ca="1" si="163"/>
        <v>-3.3000000000000002E-2</v>
      </c>
      <c r="E1715">
        <f t="shared" ca="1" si="166"/>
        <v>0</v>
      </c>
      <c r="F1715">
        <f t="shared" ca="1" si="167"/>
        <v>31</v>
      </c>
      <c r="G1715">
        <f t="shared" ca="1" si="168"/>
        <v>32</v>
      </c>
      <c r="M1715">
        <v>1259</v>
      </c>
      <c r="N1715">
        <v>51.65</v>
      </c>
    </row>
    <row r="1716" spans="1:14">
      <c r="A1716" s="54">
        <f>formulas!O1803</f>
        <v>0</v>
      </c>
      <c r="B1716" s="33">
        <f t="shared" ca="1" si="164"/>
        <v>32</v>
      </c>
      <c r="C1716">
        <f t="shared" si="165"/>
        <v>486</v>
      </c>
      <c r="D1716">
        <f t="shared" ca="1" si="163"/>
        <v>-3.3000000000000002E-2</v>
      </c>
      <c r="E1716">
        <f t="shared" ca="1" si="166"/>
        <v>0</v>
      </c>
      <c r="F1716">
        <f t="shared" ca="1" si="167"/>
        <v>31</v>
      </c>
      <c r="G1716">
        <f t="shared" ca="1" si="168"/>
        <v>32</v>
      </c>
      <c r="M1716">
        <v>1260</v>
      </c>
      <c r="N1716">
        <v>51.695</v>
      </c>
    </row>
    <row r="1717" spans="1:14">
      <c r="A1717" s="54">
        <f>formulas!O1804</f>
        <v>0</v>
      </c>
      <c r="B1717" s="33">
        <f t="shared" ca="1" si="164"/>
        <v>32</v>
      </c>
      <c r="C1717">
        <f t="shared" si="165"/>
        <v>486</v>
      </c>
      <c r="D1717">
        <f t="shared" ca="1" si="163"/>
        <v>-3.3000000000000002E-2</v>
      </c>
      <c r="E1717">
        <f t="shared" ca="1" si="166"/>
        <v>0</v>
      </c>
      <c r="F1717">
        <f t="shared" ca="1" si="167"/>
        <v>31</v>
      </c>
      <c r="G1717">
        <f t="shared" ca="1" si="168"/>
        <v>32</v>
      </c>
      <c r="M1717">
        <v>1261</v>
      </c>
      <c r="N1717">
        <v>51.738999999999997</v>
      </c>
    </row>
    <row r="1718" spans="1:14">
      <c r="A1718" s="54">
        <f>formulas!O1805</f>
        <v>0</v>
      </c>
      <c r="B1718" s="33">
        <f t="shared" ca="1" si="164"/>
        <v>32</v>
      </c>
      <c r="C1718">
        <f t="shared" si="165"/>
        <v>486</v>
      </c>
      <c r="D1718">
        <f t="shared" ca="1" si="163"/>
        <v>-3.3000000000000002E-2</v>
      </c>
      <c r="E1718">
        <f t="shared" ca="1" si="166"/>
        <v>0</v>
      </c>
      <c r="F1718">
        <f t="shared" ca="1" si="167"/>
        <v>31</v>
      </c>
      <c r="G1718">
        <f t="shared" ca="1" si="168"/>
        <v>32</v>
      </c>
      <c r="M1718">
        <v>1262</v>
      </c>
      <c r="N1718">
        <v>51.783000000000001</v>
      </c>
    </row>
    <row r="1719" spans="1:14">
      <c r="A1719" s="54">
        <f>formulas!O1806</f>
        <v>0</v>
      </c>
      <c r="B1719" s="33">
        <f t="shared" ca="1" si="164"/>
        <v>32</v>
      </c>
      <c r="C1719">
        <f t="shared" si="165"/>
        <v>486</v>
      </c>
      <c r="D1719">
        <f t="shared" ca="1" si="163"/>
        <v>-3.3000000000000002E-2</v>
      </c>
      <c r="E1719">
        <f t="shared" ca="1" si="166"/>
        <v>0</v>
      </c>
      <c r="F1719">
        <f t="shared" ca="1" si="167"/>
        <v>31</v>
      </c>
      <c r="G1719">
        <f t="shared" ca="1" si="168"/>
        <v>32</v>
      </c>
      <c r="M1719">
        <v>1263</v>
      </c>
      <c r="N1719">
        <v>51.828000000000003</v>
      </c>
    </row>
    <row r="1720" spans="1:14">
      <c r="A1720" s="54">
        <f>formulas!O1807</f>
        <v>0</v>
      </c>
      <c r="B1720" s="33">
        <f t="shared" ca="1" si="164"/>
        <v>32</v>
      </c>
      <c r="C1720">
        <f t="shared" si="165"/>
        <v>486</v>
      </c>
      <c r="D1720">
        <f t="shared" ca="1" si="163"/>
        <v>-3.3000000000000002E-2</v>
      </c>
      <c r="E1720">
        <f t="shared" ca="1" si="166"/>
        <v>0</v>
      </c>
      <c r="F1720">
        <f t="shared" ca="1" si="167"/>
        <v>31</v>
      </c>
      <c r="G1720">
        <f t="shared" ca="1" si="168"/>
        <v>32</v>
      </c>
      <c r="M1720">
        <v>1264</v>
      </c>
      <c r="N1720">
        <v>51.872</v>
      </c>
    </row>
    <row r="1721" spans="1:14">
      <c r="A1721" s="54">
        <f>formulas!O1808</f>
        <v>0</v>
      </c>
      <c r="B1721" s="33">
        <f t="shared" ca="1" si="164"/>
        <v>32</v>
      </c>
      <c r="C1721">
        <f t="shared" si="165"/>
        <v>486</v>
      </c>
      <c r="D1721">
        <f t="shared" ca="1" si="163"/>
        <v>-3.3000000000000002E-2</v>
      </c>
      <c r="E1721">
        <f t="shared" ca="1" si="166"/>
        <v>0</v>
      </c>
      <c r="F1721">
        <f t="shared" ca="1" si="167"/>
        <v>31</v>
      </c>
      <c r="G1721">
        <f t="shared" ca="1" si="168"/>
        <v>32</v>
      </c>
      <c r="M1721">
        <v>1265</v>
      </c>
      <c r="N1721">
        <v>51.915999999999997</v>
      </c>
    </row>
    <row r="1722" spans="1:14">
      <c r="A1722" s="54">
        <f>formulas!O1809</f>
        <v>0</v>
      </c>
      <c r="B1722" s="33">
        <f t="shared" ca="1" si="164"/>
        <v>32</v>
      </c>
      <c r="C1722">
        <f t="shared" si="165"/>
        <v>486</v>
      </c>
      <c r="D1722">
        <f t="shared" ca="1" si="163"/>
        <v>-3.3000000000000002E-2</v>
      </c>
      <c r="E1722">
        <f t="shared" ca="1" si="166"/>
        <v>0</v>
      </c>
      <c r="F1722">
        <f t="shared" ca="1" si="167"/>
        <v>31</v>
      </c>
      <c r="G1722">
        <f t="shared" ca="1" si="168"/>
        <v>32</v>
      </c>
      <c r="M1722">
        <v>1266</v>
      </c>
      <c r="N1722">
        <v>51.960999999999999</v>
      </c>
    </row>
    <row r="1723" spans="1:14">
      <c r="A1723" s="54">
        <f>formulas!O1810</f>
        <v>0</v>
      </c>
      <c r="B1723" s="33">
        <f t="shared" ca="1" si="164"/>
        <v>32</v>
      </c>
      <c r="C1723">
        <f t="shared" si="165"/>
        <v>486</v>
      </c>
      <c r="D1723">
        <f t="shared" ca="1" si="163"/>
        <v>-3.3000000000000002E-2</v>
      </c>
      <c r="E1723">
        <f t="shared" ca="1" si="166"/>
        <v>0</v>
      </c>
      <c r="F1723">
        <f t="shared" ca="1" si="167"/>
        <v>31</v>
      </c>
      <c r="G1723">
        <f t="shared" ca="1" si="168"/>
        <v>32</v>
      </c>
      <c r="M1723">
        <v>1267</v>
      </c>
      <c r="N1723">
        <v>52.005000000000003</v>
      </c>
    </row>
    <row r="1724" spans="1:14">
      <c r="A1724" s="54">
        <f>formulas!O1811</f>
        <v>0</v>
      </c>
      <c r="B1724" s="33">
        <f t="shared" ca="1" si="164"/>
        <v>32</v>
      </c>
      <c r="C1724">
        <f t="shared" si="165"/>
        <v>486</v>
      </c>
      <c r="D1724">
        <f t="shared" ca="1" si="163"/>
        <v>-3.3000000000000002E-2</v>
      </c>
      <c r="E1724">
        <f t="shared" ca="1" si="166"/>
        <v>0</v>
      </c>
      <c r="F1724">
        <f t="shared" ca="1" si="167"/>
        <v>31</v>
      </c>
      <c r="G1724">
        <f t="shared" ca="1" si="168"/>
        <v>32</v>
      </c>
      <c r="M1724">
        <v>1268</v>
      </c>
      <c r="N1724">
        <v>52.048999999999999</v>
      </c>
    </row>
    <row r="1725" spans="1:14">
      <c r="A1725" s="54">
        <f>formulas!O1812</f>
        <v>0</v>
      </c>
      <c r="B1725" s="33">
        <f t="shared" ca="1" si="164"/>
        <v>32</v>
      </c>
      <c r="C1725">
        <f t="shared" si="165"/>
        <v>486</v>
      </c>
      <c r="D1725">
        <f t="shared" ca="1" si="163"/>
        <v>-3.3000000000000002E-2</v>
      </c>
      <c r="E1725">
        <f t="shared" ca="1" si="166"/>
        <v>0</v>
      </c>
      <c r="F1725">
        <f t="shared" ca="1" si="167"/>
        <v>31</v>
      </c>
      <c r="G1725">
        <f t="shared" ca="1" si="168"/>
        <v>32</v>
      </c>
      <c r="M1725">
        <v>1269</v>
      </c>
      <c r="N1725">
        <v>52.094000000000001</v>
      </c>
    </row>
    <row r="1726" spans="1:14">
      <c r="A1726" s="54">
        <f>formulas!O1813</f>
        <v>0</v>
      </c>
      <c r="B1726" s="33">
        <f t="shared" ca="1" si="164"/>
        <v>32</v>
      </c>
      <c r="C1726">
        <f t="shared" si="165"/>
        <v>486</v>
      </c>
      <c r="D1726">
        <f t="shared" ca="1" si="163"/>
        <v>-3.3000000000000002E-2</v>
      </c>
      <c r="E1726">
        <f t="shared" ca="1" si="166"/>
        <v>0</v>
      </c>
      <c r="F1726">
        <f t="shared" ca="1" si="167"/>
        <v>31</v>
      </c>
      <c r="G1726">
        <f t="shared" ca="1" si="168"/>
        <v>32</v>
      </c>
      <c r="M1726">
        <v>1270</v>
      </c>
      <c r="N1726">
        <v>52.137999999999998</v>
      </c>
    </row>
    <row r="1727" spans="1:14">
      <c r="A1727" s="54">
        <f>formulas!O1814</f>
        <v>0</v>
      </c>
      <c r="B1727" s="33">
        <f t="shared" ca="1" si="164"/>
        <v>32</v>
      </c>
      <c r="C1727">
        <f t="shared" si="165"/>
        <v>486</v>
      </c>
      <c r="D1727">
        <f t="shared" ca="1" si="163"/>
        <v>-3.3000000000000002E-2</v>
      </c>
      <c r="E1727">
        <f t="shared" ca="1" si="166"/>
        <v>0</v>
      </c>
      <c r="F1727">
        <f t="shared" ca="1" si="167"/>
        <v>31</v>
      </c>
      <c r="G1727">
        <f t="shared" ca="1" si="168"/>
        <v>32</v>
      </c>
      <c r="M1727">
        <v>1271</v>
      </c>
      <c r="N1727">
        <v>52.182000000000002</v>
      </c>
    </row>
    <row r="1728" spans="1:14">
      <c r="A1728" s="54">
        <f>formulas!O1815</f>
        <v>0</v>
      </c>
      <c r="B1728" s="33">
        <f t="shared" ca="1" si="164"/>
        <v>32</v>
      </c>
      <c r="C1728">
        <f t="shared" si="165"/>
        <v>486</v>
      </c>
      <c r="D1728">
        <f t="shared" ca="1" si="163"/>
        <v>-3.3000000000000002E-2</v>
      </c>
      <c r="E1728">
        <f t="shared" ca="1" si="166"/>
        <v>0</v>
      </c>
      <c r="F1728">
        <f t="shared" ca="1" si="167"/>
        <v>31</v>
      </c>
      <c r="G1728">
        <f t="shared" ca="1" si="168"/>
        <v>32</v>
      </c>
      <c r="M1728">
        <v>1272</v>
      </c>
      <c r="N1728">
        <v>52.226999999999997</v>
      </c>
    </row>
    <row r="1729" spans="1:14">
      <c r="A1729" s="54">
        <f>formulas!O1816</f>
        <v>0</v>
      </c>
      <c r="B1729" s="33">
        <f t="shared" ca="1" si="164"/>
        <v>32</v>
      </c>
      <c r="C1729">
        <f t="shared" si="165"/>
        <v>486</v>
      </c>
      <c r="D1729">
        <f t="shared" ca="1" si="163"/>
        <v>-3.3000000000000002E-2</v>
      </c>
      <c r="E1729">
        <f t="shared" ca="1" si="166"/>
        <v>0</v>
      </c>
      <c r="F1729">
        <f t="shared" ca="1" si="167"/>
        <v>31</v>
      </c>
      <c r="G1729">
        <f t="shared" ca="1" si="168"/>
        <v>32</v>
      </c>
      <c r="M1729">
        <v>1273</v>
      </c>
      <c r="N1729">
        <v>52.271000000000001</v>
      </c>
    </row>
    <row r="1730" spans="1:14">
      <c r="A1730" s="54">
        <f>formulas!O1817</f>
        <v>0</v>
      </c>
      <c r="B1730" s="33">
        <f t="shared" ca="1" si="164"/>
        <v>32</v>
      </c>
      <c r="C1730">
        <f t="shared" si="165"/>
        <v>486</v>
      </c>
      <c r="D1730">
        <f t="shared" ca="1" si="163"/>
        <v>-3.3000000000000002E-2</v>
      </c>
      <c r="E1730">
        <f t="shared" ca="1" si="166"/>
        <v>0</v>
      </c>
      <c r="F1730">
        <f t="shared" ca="1" si="167"/>
        <v>31</v>
      </c>
      <c r="G1730">
        <f t="shared" ca="1" si="168"/>
        <v>32</v>
      </c>
      <c r="M1730">
        <v>1274</v>
      </c>
      <c r="N1730">
        <v>52.314999999999998</v>
      </c>
    </row>
    <row r="1731" spans="1:14">
      <c r="A1731" s="54">
        <f>formulas!O1818</f>
        <v>0</v>
      </c>
      <c r="B1731" s="33">
        <f t="shared" ca="1" si="164"/>
        <v>32</v>
      </c>
      <c r="C1731">
        <f t="shared" si="165"/>
        <v>486</v>
      </c>
      <c r="D1731">
        <f t="shared" ref="D1731:D1794" ca="1" si="169">INDIRECT(ADDRESS(C1731+1,14))</f>
        <v>-3.3000000000000002E-2</v>
      </c>
      <c r="E1731">
        <f t="shared" ca="1" si="166"/>
        <v>0</v>
      </c>
      <c r="F1731">
        <f t="shared" ca="1" si="167"/>
        <v>31</v>
      </c>
      <c r="G1731">
        <f t="shared" ca="1" si="168"/>
        <v>32</v>
      </c>
      <c r="M1731">
        <v>1275</v>
      </c>
      <c r="N1731">
        <v>52.36</v>
      </c>
    </row>
    <row r="1732" spans="1:14">
      <c r="A1732" s="54">
        <f>formulas!O1819</f>
        <v>0</v>
      </c>
      <c r="B1732" s="33">
        <f t="shared" ca="1" si="164"/>
        <v>32</v>
      </c>
      <c r="C1732">
        <f t="shared" si="165"/>
        <v>486</v>
      </c>
      <c r="D1732">
        <f t="shared" ca="1" si="169"/>
        <v>-3.3000000000000002E-2</v>
      </c>
      <c r="E1732">
        <f t="shared" ca="1" si="166"/>
        <v>0</v>
      </c>
      <c r="F1732">
        <f t="shared" ca="1" si="167"/>
        <v>31</v>
      </c>
      <c r="G1732">
        <f t="shared" ca="1" si="168"/>
        <v>32</v>
      </c>
      <c r="M1732">
        <v>1276</v>
      </c>
      <c r="N1732">
        <v>52.404000000000003</v>
      </c>
    </row>
    <row r="1733" spans="1:14">
      <c r="A1733" s="54">
        <f>formulas!O1820</f>
        <v>0</v>
      </c>
      <c r="B1733" s="33">
        <f t="shared" ca="1" si="164"/>
        <v>32</v>
      </c>
      <c r="C1733">
        <f t="shared" si="165"/>
        <v>486</v>
      </c>
      <c r="D1733">
        <f t="shared" ca="1" si="169"/>
        <v>-3.3000000000000002E-2</v>
      </c>
      <c r="E1733">
        <f t="shared" ca="1" si="166"/>
        <v>0</v>
      </c>
      <c r="F1733">
        <f t="shared" ca="1" si="167"/>
        <v>31</v>
      </c>
      <c r="G1733">
        <f t="shared" ca="1" si="168"/>
        <v>32</v>
      </c>
      <c r="M1733">
        <v>1277</v>
      </c>
      <c r="N1733">
        <v>52.448</v>
      </c>
    </row>
    <row r="1734" spans="1:14">
      <c r="A1734" s="54">
        <f>formulas!O1821</f>
        <v>0</v>
      </c>
      <c r="B1734" s="33">
        <f t="shared" ca="1" si="164"/>
        <v>32</v>
      </c>
      <c r="C1734">
        <f t="shared" si="165"/>
        <v>486</v>
      </c>
      <c r="D1734">
        <f t="shared" ca="1" si="169"/>
        <v>-3.3000000000000002E-2</v>
      </c>
      <c r="E1734">
        <f t="shared" ca="1" si="166"/>
        <v>0</v>
      </c>
      <c r="F1734">
        <f t="shared" ca="1" si="167"/>
        <v>31</v>
      </c>
      <c r="G1734">
        <f t="shared" ca="1" si="168"/>
        <v>32</v>
      </c>
      <c r="M1734">
        <v>1278</v>
      </c>
      <c r="N1734">
        <v>52.493000000000002</v>
      </c>
    </row>
    <row r="1735" spans="1:14">
      <c r="A1735" s="54">
        <f>formulas!O1822</f>
        <v>0</v>
      </c>
      <c r="B1735" s="33">
        <f t="shared" ca="1" si="164"/>
        <v>32</v>
      </c>
      <c r="C1735">
        <f t="shared" si="165"/>
        <v>486</v>
      </c>
      <c r="D1735">
        <f t="shared" ca="1" si="169"/>
        <v>-3.3000000000000002E-2</v>
      </c>
      <c r="E1735">
        <f t="shared" ca="1" si="166"/>
        <v>0</v>
      </c>
      <c r="F1735">
        <f t="shared" ca="1" si="167"/>
        <v>31</v>
      </c>
      <c r="G1735">
        <f t="shared" ca="1" si="168"/>
        <v>32</v>
      </c>
      <c r="M1735">
        <v>1279</v>
      </c>
      <c r="N1735">
        <v>52.536999999999999</v>
      </c>
    </row>
    <row r="1736" spans="1:14">
      <c r="A1736" s="54">
        <f>formulas!O1823</f>
        <v>0</v>
      </c>
      <c r="B1736" s="33">
        <f t="shared" ca="1" si="164"/>
        <v>32</v>
      </c>
      <c r="C1736">
        <f t="shared" si="165"/>
        <v>486</v>
      </c>
      <c r="D1736">
        <f t="shared" ca="1" si="169"/>
        <v>-3.3000000000000002E-2</v>
      </c>
      <c r="E1736">
        <f t="shared" ca="1" si="166"/>
        <v>0</v>
      </c>
      <c r="F1736">
        <f t="shared" ca="1" si="167"/>
        <v>31</v>
      </c>
      <c r="G1736">
        <f t="shared" ca="1" si="168"/>
        <v>32</v>
      </c>
      <c r="M1736">
        <v>1280</v>
      </c>
      <c r="N1736">
        <v>52.581000000000003</v>
      </c>
    </row>
    <row r="1737" spans="1:14">
      <c r="A1737" s="54">
        <f>formulas!O1824</f>
        <v>0</v>
      </c>
      <c r="B1737" s="33">
        <f t="shared" ca="1" si="164"/>
        <v>32</v>
      </c>
      <c r="C1737">
        <f t="shared" si="165"/>
        <v>486</v>
      </c>
      <c r="D1737">
        <f t="shared" ca="1" si="169"/>
        <v>-3.3000000000000002E-2</v>
      </c>
      <c r="E1737">
        <f t="shared" ca="1" si="166"/>
        <v>0</v>
      </c>
      <c r="F1737">
        <f t="shared" ca="1" si="167"/>
        <v>31</v>
      </c>
      <c r="G1737">
        <f t="shared" ca="1" si="168"/>
        <v>32</v>
      </c>
      <c r="M1737">
        <v>1281</v>
      </c>
      <c r="N1737">
        <v>52.625</v>
      </c>
    </row>
    <row r="1738" spans="1:14">
      <c r="A1738" s="54">
        <f>formulas!O1825</f>
        <v>0</v>
      </c>
      <c r="B1738" s="33">
        <f t="shared" ca="1" si="164"/>
        <v>32</v>
      </c>
      <c r="C1738">
        <f t="shared" si="165"/>
        <v>486</v>
      </c>
      <c r="D1738">
        <f t="shared" ca="1" si="169"/>
        <v>-3.3000000000000002E-2</v>
      </c>
      <c r="E1738">
        <f t="shared" ca="1" si="166"/>
        <v>0</v>
      </c>
      <c r="F1738">
        <f t="shared" ca="1" si="167"/>
        <v>31</v>
      </c>
      <c r="G1738">
        <f t="shared" ca="1" si="168"/>
        <v>32</v>
      </c>
      <c r="M1738">
        <v>1282</v>
      </c>
      <c r="N1738">
        <v>52.67</v>
      </c>
    </row>
    <row r="1739" spans="1:14">
      <c r="A1739" s="54">
        <f>formulas!O1826</f>
        <v>0</v>
      </c>
      <c r="B1739" s="33">
        <f t="shared" ca="1" si="164"/>
        <v>32</v>
      </c>
      <c r="C1739">
        <f t="shared" si="165"/>
        <v>486</v>
      </c>
      <c r="D1739">
        <f t="shared" ca="1" si="169"/>
        <v>-3.3000000000000002E-2</v>
      </c>
      <c r="E1739">
        <f t="shared" ca="1" si="166"/>
        <v>0</v>
      </c>
      <c r="F1739">
        <f t="shared" ca="1" si="167"/>
        <v>31</v>
      </c>
      <c r="G1739">
        <f t="shared" ca="1" si="168"/>
        <v>32</v>
      </c>
      <c r="M1739">
        <v>1283</v>
      </c>
      <c r="N1739">
        <v>52.713999999999999</v>
      </c>
    </row>
    <row r="1740" spans="1:14">
      <c r="A1740" s="54">
        <f>formulas!O1827</f>
        <v>0</v>
      </c>
      <c r="B1740" s="33">
        <f t="shared" ca="1" si="164"/>
        <v>32</v>
      </c>
      <c r="C1740">
        <f t="shared" si="165"/>
        <v>486</v>
      </c>
      <c r="D1740">
        <f t="shared" ca="1" si="169"/>
        <v>-3.3000000000000002E-2</v>
      </c>
      <c r="E1740">
        <f t="shared" ca="1" si="166"/>
        <v>0</v>
      </c>
      <c r="F1740">
        <f t="shared" ca="1" si="167"/>
        <v>31</v>
      </c>
      <c r="G1740">
        <f t="shared" ca="1" si="168"/>
        <v>32</v>
      </c>
      <c r="M1740">
        <v>1284</v>
      </c>
      <c r="N1740">
        <v>52.758000000000003</v>
      </c>
    </row>
    <row r="1741" spans="1:14">
      <c r="A1741" s="54">
        <f>formulas!O1828</f>
        <v>0</v>
      </c>
      <c r="B1741" s="33">
        <f t="shared" ca="1" si="164"/>
        <v>32</v>
      </c>
      <c r="C1741">
        <f t="shared" si="165"/>
        <v>486</v>
      </c>
      <c r="D1741">
        <f t="shared" ca="1" si="169"/>
        <v>-3.3000000000000002E-2</v>
      </c>
      <c r="E1741">
        <f t="shared" ca="1" si="166"/>
        <v>0</v>
      </c>
      <c r="F1741">
        <f t="shared" ca="1" si="167"/>
        <v>31</v>
      </c>
      <c r="G1741">
        <f t="shared" ca="1" si="168"/>
        <v>32</v>
      </c>
      <c r="M1741">
        <v>1285</v>
      </c>
      <c r="N1741">
        <v>52.802999999999997</v>
      </c>
    </row>
    <row r="1742" spans="1:14">
      <c r="A1742" s="54">
        <f>formulas!O1829</f>
        <v>0</v>
      </c>
      <c r="B1742" s="33">
        <f t="shared" ca="1" si="164"/>
        <v>32</v>
      </c>
      <c r="C1742">
        <f t="shared" si="165"/>
        <v>486</v>
      </c>
      <c r="D1742">
        <f t="shared" ca="1" si="169"/>
        <v>-3.3000000000000002E-2</v>
      </c>
      <c r="E1742">
        <f t="shared" ca="1" si="166"/>
        <v>0</v>
      </c>
      <c r="F1742">
        <f t="shared" ca="1" si="167"/>
        <v>31</v>
      </c>
      <c r="G1742">
        <f t="shared" ca="1" si="168"/>
        <v>32</v>
      </c>
      <c r="M1742">
        <v>1286</v>
      </c>
      <c r="N1742">
        <v>52.847000000000001</v>
      </c>
    </row>
    <row r="1743" spans="1:14">
      <c r="A1743" s="54">
        <f>formulas!O1830</f>
        <v>0</v>
      </c>
      <c r="B1743" s="33">
        <f t="shared" ca="1" si="164"/>
        <v>32</v>
      </c>
      <c r="C1743">
        <f t="shared" si="165"/>
        <v>486</v>
      </c>
      <c r="D1743">
        <f t="shared" ca="1" si="169"/>
        <v>-3.3000000000000002E-2</v>
      </c>
      <c r="E1743">
        <f t="shared" ca="1" si="166"/>
        <v>0</v>
      </c>
      <c r="F1743">
        <f t="shared" ca="1" si="167"/>
        <v>31</v>
      </c>
      <c r="G1743">
        <f t="shared" ca="1" si="168"/>
        <v>32</v>
      </c>
      <c r="M1743">
        <v>1287</v>
      </c>
      <c r="N1743">
        <v>52.890999999999998</v>
      </c>
    </row>
    <row r="1744" spans="1:14">
      <c r="A1744" s="54">
        <f>formulas!O1831</f>
        <v>0</v>
      </c>
      <c r="B1744" s="33">
        <f t="shared" ca="1" si="164"/>
        <v>32</v>
      </c>
      <c r="C1744">
        <f t="shared" si="165"/>
        <v>486</v>
      </c>
      <c r="D1744">
        <f t="shared" ca="1" si="169"/>
        <v>-3.3000000000000002E-2</v>
      </c>
      <c r="E1744">
        <f t="shared" ca="1" si="166"/>
        <v>0</v>
      </c>
      <c r="F1744">
        <f t="shared" ca="1" si="167"/>
        <v>31</v>
      </c>
      <c r="G1744">
        <f t="shared" ca="1" si="168"/>
        <v>32</v>
      </c>
      <c r="M1744">
        <v>1288</v>
      </c>
      <c r="N1744">
        <v>52.935000000000002</v>
      </c>
    </row>
    <row r="1745" spans="1:14">
      <c r="A1745" s="54">
        <f>formulas!O1832</f>
        <v>0</v>
      </c>
      <c r="B1745" s="33">
        <f t="shared" ca="1" si="164"/>
        <v>32</v>
      </c>
      <c r="C1745">
        <f t="shared" si="165"/>
        <v>486</v>
      </c>
      <c r="D1745">
        <f t="shared" ca="1" si="169"/>
        <v>-3.3000000000000002E-2</v>
      </c>
      <c r="E1745">
        <f t="shared" ca="1" si="166"/>
        <v>0</v>
      </c>
      <c r="F1745">
        <f t="shared" ca="1" si="167"/>
        <v>31</v>
      </c>
      <c r="G1745">
        <f t="shared" ca="1" si="168"/>
        <v>32</v>
      </c>
      <c r="M1745">
        <v>1289</v>
      </c>
      <c r="N1745">
        <v>52.98</v>
      </c>
    </row>
    <row r="1746" spans="1:14">
      <c r="A1746" s="54">
        <f>formulas!O1833</f>
        <v>0</v>
      </c>
      <c r="B1746" s="33">
        <f t="shared" ref="B1746:B1800" ca="1" si="170">(A1746-D1746)/(E1746-D1746)*(G1746-F1746)+F1746</f>
        <v>32</v>
      </c>
      <c r="C1746">
        <f t="shared" ref="C1746:C1800" si="171">COUNTIF($N$2:$N$25400,"&lt;"&amp;A1746)</f>
        <v>486</v>
      </c>
      <c r="D1746">
        <f t="shared" ca="1" si="169"/>
        <v>-3.3000000000000002E-2</v>
      </c>
      <c r="E1746">
        <f t="shared" ref="E1746:E1800" ca="1" si="172">INDIRECT(ADDRESS(C1746+2,14))</f>
        <v>0</v>
      </c>
      <c r="F1746">
        <f t="shared" ref="F1746:F1800" ca="1" si="173">INDIRECT(ADDRESS(C1746+1,13))</f>
        <v>31</v>
      </c>
      <c r="G1746">
        <f t="shared" ref="G1746:G1800" ca="1" si="174">INDIRECT(ADDRESS(C1746+2,13))</f>
        <v>32</v>
      </c>
      <c r="M1746">
        <v>1290</v>
      </c>
      <c r="N1746">
        <v>53.024000000000001</v>
      </c>
    </row>
    <row r="1747" spans="1:14">
      <c r="A1747" s="54">
        <f>formulas!O1834</f>
        <v>0</v>
      </c>
      <c r="B1747" s="33">
        <f t="shared" ca="1" si="170"/>
        <v>32</v>
      </c>
      <c r="C1747">
        <f t="shared" si="171"/>
        <v>486</v>
      </c>
      <c r="D1747">
        <f t="shared" ca="1" si="169"/>
        <v>-3.3000000000000002E-2</v>
      </c>
      <c r="E1747">
        <f t="shared" ca="1" si="172"/>
        <v>0</v>
      </c>
      <c r="F1747">
        <f t="shared" ca="1" si="173"/>
        <v>31</v>
      </c>
      <c r="G1747">
        <f t="shared" ca="1" si="174"/>
        <v>32</v>
      </c>
      <c r="M1747">
        <v>1291</v>
      </c>
      <c r="N1747">
        <v>53.067999999999998</v>
      </c>
    </row>
    <row r="1748" spans="1:14">
      <c r="A1748" s="54">
        <f>formulas!O1835</f>
        <v>0</v>
      </c>
      <c r="B1748" s="33">
        <f t="shared" ca="1" si="170"/>
        <v>32</v>
      </c>
      <c r="C1748">
        <f t="shared" si="171"/>
        <v>486</v>
      </c>
      <c r="D1748">
        <f t="shared" ca="1" si="169"/>
        <v>-3.3000000000000002E-2</v>
      </c>
      <c r="E1748">
        <f t="shared" ca="1" si="172"/>
        <v>0</v>
      </c>
      <c r="F1748">
        <f t="shared" ca="1" si="173"/>
        <v>31</v>
      </c>
      <c r="G1748">
        <f t="shared" ca="1" si="174"/>
        <v>32</v>
      </c>
      <c r="M1748">
        <v>1292</v>
      </c>
      <c r="N1748">
        <v>53.112000000000002</v>
      </c>
    </row>
    <row r="1749" spans="1:14">
      <c r="A1749" s="54">
        <f>formulas!O1836</f>
        <v>0</v>
      </c>
      <c r="B1749" s="33">
        <f t="shared" ca="1" si="170"/>
        <v>32</v>
      </c>
      <c r="C1749">
        <f t="shared" si="171"/>
        <v>486</v>
      </c>
      <c r="D1749">
        <f t="shared" ca="1" si="169"/>
        <v>-3.3000000000000002E-2</v>
      </c>
      <c r="E1749">
        <f t="shared" ca="1" si="172"/>
        <v>0</v>
      </c>
      <c r="F1749">
        <f t="shared" ca="1" si="173"/>
        <v>31</v>
      </c>
      <c r="G1749">
        <f t="shared" ca="1" si="174"/>
        <v>32</v>
      </c>
      <c r="M1749">
        <v>1293</v>
      </c>
      <c r="N1749">
        <v>53.156999999999996</v>
      </c>
    </row>
    <row r="1750" spans="1:14">
      <c r="A1750" s="54">
        <f>formulas!O1837</f>
        <v>0</v>
      </c>
      <c r="B1750" s="33">
        <f t="shared" ca="1" si="170"/>
        <v>32</v>
      </c>
      <c r="C1750">
        <f t="shared" si="171"/>
        <v>486</v>
      </c>
      <c r="D1750">
        <f t="shared" ca="1" si="169"/>
        <v>-3.3000000000000002E-2</v>
      </c>
      <c r="E1750">
        <f t="shared" ca="1" si="172"/>
        <v>0</v>
      </c>
      <c r="F1750">
        <f t="shared" ca="1" si="173"/>
        <v>31</v>
      </c>
      <c r="G1750">
        <f t="shared" ca="1" si="174"/>
        <v>32</v>
      </c>
      <c r="M1750">
        <v>1294</v>
      </c>
      <c r="N1750">
        <v>53.201000000000001</v>
      </c>
    </row>
    <row r="1751" spans="1:14">
      <c r="A1751" s="54">
        <f>formulas!O1838</f>
        <v>0</v>
      </c>
      <c r="B1751" s="33">
        <f t="shared" ca="1" si="170"/>
        <v>32</v>
      </c>
      <c r="C1751">
        <f t="shared" si="171"/>
        <v>486</v>
      </c>
      <c r="D1751">
        <f t="shared" ca="1" si="169"/>
        <v>-3.3000000000000002E-2</v>
      </c>
      <c r="E1751">
        <f t="shared" ca="1" si="172"/>
        <v>0</v>
      </c>
      <c r="F1751">
        <f t="shared" ca="1" si="173"/>
        <v>31</v>
      </c>
      <c r="G1751">
        <f t="shared" ca="1" si="174"/>
        <v>32</v>
      </c>
      <c r="M1751">
        <v>1295</v>
      </c>
      <c r="N1751">
        <v>53.244999999999997</v>
      </c>
    </row>
    <row r="1752" spans="1:14">
      <c r="A1752" s="54">
        <f>formulas!O1839</f>
        <v>0</v>
      </c>
      <c r="B1752" s="33">
        <f t="shared" ca="1" si="170"/>
        <v>32</v>
      </c>
      <c r="C1752">
        <f t="shared" si="171"/>
        <v>486</v>
      </c>
      <c r="D1752">
        <f t="shared" ca="1" si="169"/>
        <v>-3.3000000000000002E-2</v>
      </c>
      <c r="E1752">
        <f t="shared" ca="1" si="172"/>
        <v>0</v>
      </c>
      <c r="F1752">
        <f t="shared" ca="1" si="173"/>
        <v>31</v>
      </c>
      <c r="G1752">
        <f t="shared" ca="1" si="174"/>
        <v>32</v>
      </c>
      <c r="M1752">
        <v>1296</v>
      </c>
      <c r="N1752">
        <v>53.289000000000001</v>
      </c>
    </row>
    <row r="1753" spans="1:14">
      <c r="A1753" s="54">
        <f>formulas!O1840</f>
        <v>0</v>
      </c>
      <c r="B1753" s="33">
        <f t="shared" ca="1" si="170"/>
        <v>32</v>
      </c>
      <c r="C1753">
        <f t="shared" si="171"/>
        <v>486</v>
      </c>
      <c r="D1753">
        <f t="shared" ca="1" si="169"/>
        <v>-3.3000000000000002E-2</v>
      </c>
      <c r="E1753">
        <f t="shared" ca="1" si="172"/>
        <v>0</v>
      </c>
      <c r="F1753">
        <f t="shared" ca="1" si="173"/>
        <v>31</v>
      </c>
      <c r="G1753">
        <f t="shared" ca="1" si="174"/>
        <v>32</v>
      </c>
      <c r="M1753">
        <v>1297</v>
      </c>
      <c r="N1753">
        <v>53.334000000000003</v>
      </c>
    </row>
    <row r="1754" spans="1:14">
      <c r="A1754" s="54">
        <f>formulas!O1841</f>
        <v>0</v>
      </c>
      <c r="B1754" s="33">
        <f t="shared" ca="1" si="170"/>
        <v>32</v>
      </c>
      <c r="C1754">
        <f t="shared" si="171"/>
        <v>486</v>
      </c>
      <c r="D1754">
        <f t="shared" ca="1" si="169"/>
        <v>-3.3000000000000002E-2</v>
      </c>
      <c r="E1754">
        <f t="shared" ca="1" si="172"/>
        <v>0</v>
      </c>
      <c r="F1754">
        <f t="shared" ca="1" si="173"/>
        <v>31</v>
      </c>
      <c r="G1754">
        <f t="shared" ca="1" si="174"/>
        <v>32</v>
      </c>
      <c r="M1754">
        <v>1298</v>
      </c>
      <c r="N1754">
        <v>53.378</v>
      </c>
    </row>
    <row r="1755" spans="1:14">
      <c r="A1755" s="54">
        <f>formulas!O1842</f>
        <v>0</v>
      </c>
      <c r="B1755" s="33">
        <f t="shared" ca="1" si="170"/>
        <v>32</v>
      </c>
      <c r="C1755">
        <f t="shared" si="171"/>
        <v>486</v>
      </c>
      <c r="D1755">
        <f t="shared" ca="1" si="169"/>
        <v>-3.3000000000000002E-2</v>
      </c>
      <c r="E1755">
        <f t="shared" ca="1" si="172"/>
        <v>0</v>
      </c>
      <c r="F1755">
        <f t="shared" ca="1" si="173"/>
        <v>31</v>
      </c>
      <c r="G1755">
        <f t="shared" ca="1" si="174"/>
        <v>32</v>
      </c>
      <c r="M1755">
        <v>1299</v>
      </c>
      <c r="N1755">
        <v>53.421999999999997</v>
      </c>
    </row>
    <row r="1756" spans="1:14">
      <c r="A1756" s="54">
        <f>formulas!O1843</f>
        <v>0</v>
      </c>
      <c r="B1756" s="33">
        <f t="shared" ca="1" si="170"/>
        <v>32</v>
      </c>
      <c r="C1756">
        <f t="shared" si="171"/>
        <v>486</v>
      </c>
      <c r="D1756">
        <f t="shared" ca="1" si="169"/>
        <v>-3.3000000000000002E-2</v>
      </c>
      <c r="E1756">
        <f t="shared" ca="1" si="172"/>
        <v>0</v>
      </c>
      <c r="F1756">
        <f t="shared" ca="1" si="173"/>
        <v>31</v>
      </c>
      <c r="G1756">
        <f t="shared" ca="1" si="174"/>
        <v>32</v>
      </c>
      <c r="M1756">
        <v>1300</v>
      </c>
      <c r="N1756">
        <v>53.466000000000001</v>
      </c>
    </row>
    <row r="1757" spans="1:14">
      <c r="A1757" s="54">
        <f>formulas!O1844</f>
        <v>0</v>
      </c>
      <c r="B1757" s="33">
        <f t="shared" ca="1" si="170"/>
        <v>32</v>
      </c>
      <c r="C1757">
        <f t="shared" si="171"/>
        <v>486</v>
      </c>
      <c r="D1757">
        <f t="shared" ca="1" si="169"/>
        <v>-3.3000000000000002E-2</v>
      </c>
      <c r="E1757">
        <f t="shared" ca="1" si="172"/>
        <v>0</v>
      </c>
      <c r="F1757">
        <f t="shared" ca="1" si="173"/>
        <v>31</v>
      </c>
      <c r="G1757">
        <f t="shared" ca="1" si="174"/>
        <v>32</v>
      </c>
      <c r="M1757">
        <v>1301</v>
      </c>
      <c r="N1757">
        <v>53.51</v>
      </c>
    </row>
    <row r="1758" spans="1:14">
      <c r="A1758" s="54">
        <f>formulas!O1845</f>
        <v>0</v>
      </c>
      <c r="B1758" s="33">
        <f t="shared" ca="1" si="170"/>
        <v>32</v>
      </c>
      <c r="C1758">
        <f t="shared" si="171"/>
        <v>486</v>
      </c>
      <c r="D1758">
        <f t="shared" ca="1" si="169"/>
        <v>-3.3000000000000002E-2</v>
      </c>
      <c r="E1758">
        <f t="shared" ca="1" si="172"/>
        <v>0</v>
      </c>
      <c r="F1758">
        <f t="shared" ca="1" si="173"/>
        <v>31</v>
      </c>
      <c r="G1758">
        <f t="shared" ca="1" si="174"/>
        <v>32</v>
      </c>
      <c r="M1758">
        <v>1302</v>
      </c>
      <c r="N1758">
        <v>53.555</v>
      </c>
    </row>
    <row r="1759" spans="1:14">
      <c r="A1759" s="54">
        <f>formulas!O1846</f>
        <v>0</v>
      </c>
      <c r="B1759" s="33">
        <f t="shared" ca="1" si="170"/>
        <v>32</v>
      </c>
      <c r="C1759">
        <f t="shared" si="171"/>
        <v>486</v>
      </c>
      <c r="D1759">
        <f t="shared" ca="1" si="169"/>
        <v>-3.3000000000000002E-2</v>
      </c>
      <c r="E1759">
        <f t="shared" ca="1" si="172"/>
        <v>0</v>
      </c>
      <c r="F1759">
        <f t="shared" ca="1" si="173"/>
        <v>31</v>
      </c>
      <c r="G1759">
        <f t="shared" ca="1" si="174"/>
        <v>32</v>
      </c>
      <c r="M1759">
        <v>1303</v>
      </c>
      <c r="N1759">
        <v>53.598999999999997</v>
      </c>
    </row>
    <row r="1760" spans="1:14">
      <c r="A1760" s="54">
        <f>formulas!O1847</f>
        <v>0</v>
      </c>
      <c r="B1760" s="33">
        <f t="shared" ca="1" si="170"/>
        <v>32</v>
      </c>
      <c r="C1760">
        <f t="shared" si="171"/>
        <v>486</v>
      </c>
      <c r="D1760">
        <f t="shared" ca="1" si="169"/>
        <v>-3.3000000000000002E-2</v>
      </c>
      <c r="E1760">
        <f t="shared" ca="1" si="172"/>
        <v>0</v>
      </c>
      <c r="F1760">
        <f t="shared" ca="1" si="173"/>
        <v>31</v>
      </c>
      <c r="G1760">
        <f t="shared" ca="1" si="174"/>
        <v>32</v>
      </c>
      <c r="M1760">
        <v>1304</v>
      </c>
      <c r="N1760">
        <v>53.643000000000001</v>
      </c>
    </row>
    <row r="1761" spans="1:14">
      <c r="A1761" s="54">
        <f>formulas!O1848</f>
        <v>0</v>
      </c>
      <c r="B1761" s="33">
        <f t="shared" ca="1" si="170"/>
        <v>32</v>
      </c>
      <c r="C1761">
        <f t="shared" si="171"/>
        <v>486</v>
      </c>
      <c r="D1761">
        <f t="shared" ca="1" si="169"/>
        <v>-3.3000000000000002E-2</v>
      </c>
      <c r="E1761">
        <f t="shared" ca="1" si="172"/>
        <v>0</v>
      </c>
      <c r="F1761">
        <f t="shared" ca="1" si="173"/>
        <v>31</v>
      </c>
      <c r="G1761">
        <f t="shared" ca="1" si="174"/>
        <v>32</v>
      </c>
      <c r="M1761">
        <v>1305</v>
      </c>
      <c r="N1761">
        <v>53.686999999999998</v>
      </c>
    </row>
    <row r="1762" spans="1:14">
      <c r="A1762" s="54">
        <f>formulas!O1849</f>
        <v>0</v>
      </c>
      <c r="B1762" s="33">
        <f t="shared" ca="1" si="170"/>
        <v>32</v>
      </c>
      <c r="C1762">
        <f t="shared" si="171"/>
        <v>486</v>
      </c>
      <c r="D1762">
        <f t="shared" ca="1" si="169"/>
        <v>-3.3000000000000002E-2</v>
      </c>
      <c r="E1762">
        <f t="shared" ca="1" si="172"/>
        <v>0</v>
      </c>
      <c r="F1762">
        <f t="shared" ca="1" si="173"/>
        <v>31</v>
      </c>
      <c r="G1762">
        <f t="shared" ca="1" si="174"/>
        <v>32</v>
      </c>
      <c r="M1762">
        <v>1306</v>
      </c>
      <c r="N1762">
        <v>53.731999999999999</v>
      </c>
    </row>
    <row r="1763" spans="1:14">
      <c r="A1763" s="54">
        <f>formulas!O1850</f>
        <v>0</v>
      </c>
      <c r="B1763" s="33">
        <f t="shared" ca="1" si="170"/>
        <v>32</v>
      </c>
      <c r="C1763">
        <f t="shared" si="171"/>
        <v>486</v>
      </c>
      <c r="D1763">
        <f t="shared" ca="1" si="169"/>
        <v>-3.3000000000000002E-2</v>
      </c>
      <c r="E1763">
        <f t="shared" ca="1" si="172"/>
        <v>0</v>
      </c>
      <c r="F1763">
        <f t="shared" ca="1" si="173"/>
        <v>31</v>
      </c>
      <c r="G1763">
        <f t="shared" ca="1" si="174"/>
        <v>32</v>
      </c>
      <c r="M1763">
        <v>1307</v>
      </c>
      <c r="N1763">
        <v>53.776000000000003</v>
      </c>
    </row>
    <row r="1764" spans="1:14">
      <c r="A1764" s="54">
        <f>formulas!O1851</f>
        <v>0</v>
      </c>
      <c r="B1764" s="33">
        <f t="shared" ca="1" si="170"/>
        <v>32</v>
      </c>
      <c r="C1764">
        <f t="shared" si="171"/>
        <v>486</v>
      </c>
      <c r="D1764">
        <f t="shared" ca="1" si="169"/>
        <v>-3.3000000000000002E-2</v>
      </c>
      <c r="E1764">
        <f t="shared" ca="1" si="172"/>
        <v>0</v>
      </c>
      <c r="F1764">
        <f t="shared" ca="1" si="173"/>
        <v>31</v>
      </c>
      <c r="G1764">
        <f t="shared" ca="1" si="174"/>
        <v>32</v>
      </c>
      <c r="M1764">
        <v>1308</v>
      </c>
      <c r="N1764">
        <v>53.82</v>
      </c>
    </row>
    <row r="1765" spans="1:14">
      <c r="A1765" s="54">
        <f>formulas!O1852</f>
        <v>0</v>
      </c>
      <c r="B1765" s="33">
        <f t="shared" ca="1" si="170"/>
        <v>32</v>
      </c>
      <c r="C1765">
        <f t="shared" si="171"/>
        <v>486</v>
      </c>
      <c r="D1765">
        <f t="shared" ca="1" si="169"/>
        <v>-3.3000000000000002E-2</v>
      </c>
      <c r="E1765">
        <f t="shared" ca="1" si="172"/>
        <v>0</v>
      </c>
      <c r="F1765">
        <f t="shared" ca="1" si="173"/>
        <v>31</v>
      </c>
      <c r="G1765">
        <f t="shared" ca="1" si="174"/>
        <v>32</v>
      </c>
      <c r="M1765">
        <v>1309</v>
      </c>
      <c r="N1765">
        <v>53.863999999999997</v>
      </c>
    </row>
    <row r="1766" spans="1:14">
      <c r="A1766" s="54">
        <f>formulas!O1853</f>
        <v>0</v>
      </c>
      <c r="B1766" s="33">
        <f t="shared" ca="1" si="170"/>
        <v>32</v>
      </c>
      <c r="C1766">
        <f t="shared" si="171"/>
        <v>486</v>
      </c>
      <c r="D1766">
        <f t="shared" ca="1" si="169"/>
        <v>-3.3000000000000002E-2</v>
      </c>
      <c r="E1766">
        <f t="shared" ca="1" si="172"/>
        <v>0</v>
      </c>
      <c r="F1766">
        <f t="shared" ca="1" si="173"/>
        <v>31</v>
      </c>
      <c r="G1766">
        <f t="shared" ca="1" si="174"/>
        <v>32</v>
      </c>
      <c r="M1766">
        <v>1310</v>
      </c>
      <c r="N1766">
        <v>53.908000000000001</v>
      </c>
    </row>
    <row r="1767" spans="1:14">
      <c r="A1767" s="54">
        <f>formulas!O1854</f>
        <v>0</v>
      </c>
      <c r="B1767" s="33">
        <f t="shared" ca="1" si="170"/>
        <v>32</v>
      </c>
      <c r="C1767">
        <f t="shared" si="171"/>
        <v>486</v>
      </c>
      <c r="D1767">
        <f t="shared" ca="1" si="169"/>
        <v>-3.3000000000000002E-2</v>
      </c>
      <c r="E1767">
        <f t="shared" ca="1" si="172"/>
        <v>0</v>
      </c>
      <c r="F1767">
        <f t="shared" ca="1" si="173"/>
        <v>31</v>
      </c>
      <c r="G1767">
        <f t="shared" ca="1" si="174"/>
        <v>32</v>
      </c>
      <c r="M1767">
        <v>1311</v>
      </c>
      <c r="N1767">
        <v>53.951999999999998</v>
      </c>
    </row>
    <row r="1768" spans="1:14">
      <c r="A1768" s="54">
        <f>formulas!O1855</f>
        <v>0</v>
      </c>
      <c r="B1768" s="33">
        <f t="shared" ca="1" si="170"/>
        <v>32</v>
      </c>
      <c r="C1768">
        <f t="shared" si="171"/>
        <v>486</v>
      </c>
      <c r="D1768">
        <f t="shared" ca="1" si="169"/>
        <v>-3.3000000000000002E-2</v>
      </c>
      <c r="E1768">
        <f t="shared" ca="1" si="172"/>
        <v>0</v>
      </c>
      <c r="F1768">
        <f t="shared" ca="1" si="173"/>
        <v>31</v>
      </c>
      <c r="G1768">
        <f t="shared" ca="1" si="174"/>
        <v>32</v>
      </c>
      <c r="M1768">
        <v>1312</v>
      </c>
      <c r="N1768">
        <v>53.997</v>
      </c>
    </row>
    <row r="1769" spans="1:14">
      <c r="A1769" s="54">
        <f>formulas!O1856</f>
        <v>0</v>
      </c>
      <c r="B1769" s="33">
        <f t="shared" ca="1" si="170"/>
        <v>32</v>
      </c>
      <c r="C1769">
        <f t="shared" si="171"/>
        <v>486</v>
      </c>
      <c r="D1769">
        <f t="shared" ca="1" si="169"/>
        <v>-3.3000000000000002E-2</v>
      </c>
      <c r="E1769">
        <f t="shared" ca="1" si="172"/>
        <v>0</v>
      </c>
      <c r="F1769">
        <f t="shared" ca="1" si="173"/>
        <v>31</v>
      </c>
      <c r="G1769">
        <f t="shared" ca="1" si="174"/>
        <v>32</v>
      </c>
      <c r="M1769">
        <v>1313</v>
      </c>
      <c r="N1769">
        <v>54.040999999999997</v>
      </c>
    </row>
    <row r="1770" spans="1:14">
      <c r="A1770" s="54">
        <f>formulas!O1857</f>
        <v>0</v>
      </c>
      <c r="B1770" s="33">
        <f t="shared" ca="1" si="170"/>
        <v>32</v>
      </c>
      <c r="C1770">
        <f t="shared" si="171"/>
        <v>486</v>
      </c>
      <c r="D1770">
        <f t="shared" ca="1" si="169"/>
        <v>-3.3000000000000002E-2</v>
      </c>
      <c r="E1770">
        <f t="shared" ca="1" si="172"/>
        <v>0</v>
      </c>
      <c r="F1770">
        <f t="shared" ca="1" si="173"/>
        <v>31</v>
      </c>
      <c r="G1770">
        <f t="shared" ca="1" si="174"/>
        <v>32</v>
      </c>
      <c r="M1770">
        <v>1314</v>
      </c>
      <c r="N1770">
        <v>54.085000000000001</v>
      </c>
    </row>
    <row r="1771" spans="1:14">
      <c r="A1771" s="54">
        <f>formulas!O1858</f>
        <v>0</v>
      </c>
      <c r="B1771" s="33">
        <f t="shared" ca="1" si="170"/>
        <v>32</v>
      </c>
      <c r="C1771">
        <f t="shared" si="171"/>
        <v>486</v>
      </c>
      <c r="D1771">
        <f t="shared" ca="1" si="169"/>
        <v>-3.3000000000000002E-2</v>
      </c>
      <c r="E1771">
        <f t="shared" ca="1" si="172"/>
        <v>0</v>
      </c>
      <c r="F1771">
        <f t="shared" ca="1" si="173"/>
        <v>31</v>
      </c>
      <c r="G1771">
        <f t="shared" ca="1" si="174"/>
        <v>32</v>
      </c>
      <c r="M1771">
        <v>1315</v>
      </c>
      <c r="N1771">
        <v>54.128999999999998</v>
      </c>
    </row>
    <row r="1772" spans="1:14">
      <c r="A1772" s="54">
        <f>formulas!O1859</f>
        <v>0</v>
      </c>
      <c r="B1772" s="33">
        <f t="shared" ca="1" si="170"/>
        <v>32</v>
      </c>
      <c r="C1772">
        <f t="shared" si="171"/>
        <v>486</v>
      </c>
      <c r="D1772">
        <f t="shared" ca="1" si="169"/>
        <v>-3.3000000000000002E-2</v>
      </c>
      <c r="E1772">
        <f t="shared" ca="1" si="172"/>
        <v>0</v>
      </c>
      <c r="F1772">
        <f t="shared" ca="1" si="173"/>
        <v>31</v>
      </c>
      <c r="G1772">
        <f t="shared" ca="1" si="174"/>
        <v>32</v>
      </c>
      <c r="M1772">
        <v>1316</v>
      </c>
      <c r="N1772">
        <v>54.173000000000002</v>
      </c>
    </row>
    <row r="1773" spans="1:14">
      <c r="A1773" s="54">
        <f>formulas!O1860</f>
        <v>0</v>
      </c>
      <c r="B1773" s="33">
        <f t="shared" ca="1" si="170"/>
        <v>32</v>
      </c>
      <c r="C1773">
        <f t="shared" si="171"/>
        <v>486</v>
      </c>
      <c r="D1773">
        <f t="shared" ca="1" si="169"/>
        <v>-3.3000000000000002E-2</v>
      </c>
      <c r="E1773">
        <f t="shared" ca="1" si="172"/>
        <v>0</v>
      </c>
      <c r="F1773">
        <f t="shared" ca="1" si="173"/>
        <v>31</v>
      </c>
      <c r="G1773">
        <f t="shared" ca="1" si="174"/>
        <v>32</v>
      </c>
      <c r="M1773">
        <v>1317</v>
      </c>
      <c r="N1773">
        <v>54.218000000000004</v>
      </c>
    </row>
    <row r="1774" spans="1:14">
      <c r="A1774" s="54">
        <f>formulas!O1861</f>
        <v>0</v>
      </c>
      <c r="B1774" s="33">
        <f t="shared" ca="1" si="170"/>
        <v>32</v>
      </c>
      <c r="C1774">
        <f t="shared" si="171"/>
        <v>486</v>
      </c>
      <c r="D1774">
        <f t="shared" ca="1" si="169"/>
        <v>-3.3000000000000002E-2</v>
      </c>
      <c r="E1774">
        <f t="shared" ca="1" si="172"/>
        <v>0</v>
      </c>
      <c r="F1774">
        <f t="shared" ca="1" si="173"/>
        <v>31</v>
      </c>
      <c r="G1774">
        <f t="shared" ca="1" si="174"/>
        <v>32</v>
      </c>
      <c r="M1774">
        <v>1318</v>
      </c>
      <c r="N1774">
        <v>54.262</v>
      </c>
    </row>
    <row r="1775" spans="1:14">
      <c r="A1775" s="54">
        <f>formulas!O1862</f>
        <v>0</v>
      </c>
      <c r="B1775" s="33">
        <f t="shared" ca="1" si="170"/>
        <v>32</v>
      </c>
      <c r="C1775">
        <f t="shared" si="171"/>
        <v>486</v>
      </c>
      <c r="D1775">
        <f t="shared" ca="1" si="169"/>
        <v>-3.3000000000000002E-2</v>
      </c>
      <c r="E1775">
        <f t="shared" ca="1" si="172"/>
        <v>0</v>
      </c>
      <c r="F1775">
        <f t="shared" ca="1" si="173"/>
        <v>31</v>
      </c>
      <c r="G1775">
        <f t="shared" ca="1" si="174"/>
        <v>32</v>
      </c>
      <c r="M1775">
        <v>1319</v>
      </c>
      <c r="N1775">
        <v>54.305999999999997</v>
      </c>
    </row>
    <row r="1776" spans="1:14">
      <c r="A1776" s="54">
        <f>formulas!O1863</f>
        <v>0</v>
      </c>
      <c r="B1776" s="33">
        <f t="shared" ca="1" si="170"/>
        <v>32</v>
      </c>
      <c r="C1776">
        <f t="shared" si="171"/>
        <v>486</v>
      </c>
      <c r="D1776">
        <f t="shared" ca="1" si="169"/>
        <v>-3.3000000000000002E-2</v>
      </c>
      <c r="E1776">
        <f t="shared" ca="1" si="172"/>
        <v>0</v>
      </c>
      <c r="F1776">
        <f t="shared" ca="1" si="173"/>
        <v>31</v>
      </c>
      <c r="G1776">
        <f t="shared" ca="1" si="174"/>
        <v>32</v>
      </c>
      <c r="M1776">
        <v>1320</v>
      </c>
      <c r="N1776">
        <v>54.35</v>
      </c>
    </row>
    <row r="1777" spans="1:14">
      <c r="A1777" s="54">
        <f>formulas!O1864</f>
        <v>0</v>
      </c>
      <c r="B1777" s="33">
        <f t="shared" ca="1" si="170"/>
        <v>32</v>
      </c>
      <c r="C1777">
        <f t="shared" si="171"/>
        <v>486</v>
      </c>
      <c r="D1777">
        <f t="shared" ca="1" si="169"/>
        <v>-3.3000000000000002E-2</v>
      </c>
      <c r="E1777">
        <f t="shared" ca="1" si="172"/>
        <v>0</v>
      </c>
      <c r="F1777">
        <f t="shared" ca="1" si="173"/>
        <v>31</v>
      </c>
      <c r="G1777">
        <f t="shared" ca="1" si="174"/>
        <v>32</v>
      </c>
      <c r="M1777">
        <v>1321</v>
      </c>
      <c r="N1777">
        <v>54.393999999999998</v>
      </c>
    </row>
    <row r="1778" spans="1:14">
      <c r="A1778" s="54">
        <f>formulas!O1865</f>
        <v>0</v>
      </c>
      <c r="B1778" s="33">
        <f t="shared" ca="1" si="170"/>
        <v>32</v>
      </c>
      <c r="C1778">
        <f t="shared" si="171"/>
        <v>486</v>
      </c>
      <c r="D1778">
        <f t="shared" ca="1" si="169"/>
        <v>-3.3000000000000002E-2</v>
      </c>
      <c r="E1778">
        <f t="shared" ca="1" si="172"/>
        <v>0</v>
      </c>
      <c r="F1778">
        <f t="shared" ca="1" si="173"/>
        <v>31</v>
      </c>
      <c r="G1778">
        <f t="shared" ca="1" si="174"/>
        <v>32</v>
      </c>
      <c r="M1778">
        <v>1322</v>
      </c>
      <c r="N1778">
        <v>54.438000000000002</v>
      </c>
    </row>
    <row r="1779" spans="1:14">
      <c r="A1779" s="54">
        <f>formulas!O1866</f>
        <v>0</v>
      </c>
      <c r="B1779" s="33">
        <f t="shared" ca="1" si="170"/>
        <v>32</v>
      </c>
      <c r="C1779">
        <f t="shared" si="171"/>
        <v>486</v>
      </c>
      <c r="D1779">
        <f t="shared" ca="1" si="169"/>
        <v>-3.3000000000000002E-2</v>
      </c>
      <c r="E1779">
        <f t="shared" ca="1" si="172"/>
        <v>0</v>
      </c>
      <c r="F1779">
        <f t="shared" ca="1" si="173"/>
        <v>31</v>
      </c>
      <c r="G1779">
        <f t="shared" ca="1" si="174"/>
        <v>32</v>
      </c>
      <c r="M1779">
        <v>1323</v>
      </c>
      <c r="N1779">
        <v>54.481999999999999</v>
      </c>
    </row>
    <row r="1780" spans="1:14">
      <c r="A1780" s="54">
        <f>formulas!O1867</f>
        <v>0</v>
      </c>
      <c r="B1780" s="33">
        <f t="shared" ca="1" si="170"/>
        <v>32</v>
      </c>
      <c r="C1780">
        <f t="shared" si="171"/>
        <v>486</v>
      </c>
      <c r="D1780">
        <f t="shared" ca="1" si="169"/>
        <v>-3.3000000000000002E-2</v>
      </c>
      <c r="E1780">
        <f t="shared" ca="1" si="172"/>
        <v>0</v>
      </c>
      <c r="F1780">
        <f t="shared" ca="1" si="173"/>
        <v>31</v>
      </c>
      <c r="G1780">
        <f t="shared" ca="1" si="174"/>
        <v>32</v>
      </c>
      <c r="M1780">
        <v>1324</v>
      </c>
      <c r="N1780">
        <v>54.527000000000001</v>
      </c>
    </row>
    <row r="1781" spans="1:14">
      <c r="A1781" s="54">
        <f>formulas!O1868</f>
        <v>0</v>
      </c>
      <c r="B1781" s="33">
        <f t="shared" ca="1" si="170"/>
        <v>32</v>
      </c>
      <c r="C1781">
        <f t="shared" si="171"/>
        <v>486</v>
      </c>
      <c r="D1781">
        <f t="shared" ca="1" si="169"/>
        <v>-3.3000000000000002E-2</v>
      </c>
      <c r="E1781">
        <f t="shared" ca="1" si="172"/>
        <v>0</v>
      </c>
      <c r="F1781">
        <f t="shared" ca="1" si="173"/>
        <v>31</v>
      </c>
      <c r="G1781">
        <f t="shared" ca="1" si="174"/>
        <v>32</v>
      </c>
      <c r="M1781">
        <v>1325</v>
      </c>
      <c r="N1781">
        <v>54.570999999999998</v>
      </c>
    </row>
    <row r="1782" spans="1:14">
      <c r="A1782" s="54">
        <f>formulas!O1869</f>
        <v>0</v>
      </c>
      <c r="B1782" s="33">
        <f t="shared" ca="1" si="170"/>
        <v>32</v>
      </c>
      <c r="C1782">
        <f t="shared" si="171"/>
        <v>486</v>
      </c>
      <c r="D1782">
        <f t="shared" ca="1" si="169"/>
        <v>-3.3000000000000002E-2</v>
      </c>
      <c r="E1782">
        <f t="shared" ca="1" si="172"/>
        <v>0</v>
      </c>
      <c r="F1782">
        <f t="shared" ca="1" si="173"/>
        <v>31</v>
      </c>
      <c r="G1782">
        <f t="shared" ca="1" si="174"/>
        <v>32</v>
      </c>
      <c r="M1782">
        <v>1326</v>
      </c>
      <c r="N1782">
        <v>54.615000000000002</v>
      </c>
    </row>
    <row r="1783" spans="1:14">
      <c r="A1783" s="54">
        <f>formulas!O1870</f>
        <v>0</v>
      </c>
      <c r="B1783" s="33">
        <f t="shared" ca="1" si="170"/>
        <v>32</v>
      </c>
      <c r="C1783">
        <f t="shared" si="171"/>
        <v>486</v>
      </c>
      <c r="D1783">
        <f t="shared" ca="1" si="169"/>
        <v>-3.3000000000000002E-2</v>
      </c>
      <c r="E1783">
        <f t="shared" ca="1" si="172"/>
        <v>0</v>
      </c>
      <c r="F1783">
        <f t="shared" ca="1" si="173"/>
        <v>31</v>
      </c>
      <c r="G1783">
        <f t="shared" ca="1" si="174"/>
        <v>32</v>
      </c>
      <c r="M1783">
        <v>1327</v>
      </c>
      <c r="N1783">
        <v>54.658999999999999</v>
      </c>
    </row>
    <row r="1784" spans="1:14">
      <c r="A1784" s="54">
        <f>formulas!O1871</f>
        <v>0</v>
      </c>
      <c r="B1784" s="33">
        <f t="shared" ca="1" si="170"/>
        <v>32</v>
      </c>
      <c r="C1784">
        <f t="shared" si="171"/>
        <v>486</v>
      </c>
      <c r="D1784">
        <f t="shared" ca="1" si="169"/>
        <v>-3.3000000000000002E-2</v>
      </c>
      <c r="E1784">
        <f t="shared" ca="1" si="172"/>
        <v>0</v>
      </c>
      <c r="F1784">
        <f t="shared" ca="1" si="173"/>
        <v>31</v>
      </c>
      <c r="G1784">
        <f t="shared" ca="1" si="174"/>
        <v>32</v>
      </c>
      <c r="M1784">
        <v>1328</v>
      </c>
      <c r="N1784">
        <v>54.703000000000003</v>
      </c>
    </row>
    <row r="1785" spans="1:14">
      <c r="A1785" s="54">
        <f>formulas!O1872</f>
        <v>0</v>
      </c>
      <c r="B1785" s="33">
        <f t="shared" ca="1" si="170"/>
        <v>32</v>
      </c>
      <c r="C1785">
        <f t="shared" si="171"/>
        <v>486</v>
      </c>
      <c r="D1785">
        <f t="shared" ca="1" si="169"/>
        <v>-3.3000000000000002E-2</v>
      </c>
      <c r="E1785">
        <f t="shared" ca="1" si="172"/>
        <v>0</v>
      </c>
      <c r="F1785">
        <f t="shared" ca="1" si="173"/>
        <v>31</v>
      </c>
      <c r="G1785">
        <f t="shared" ca="1" si="174"/>
        <v>32</v>
      </c>
      <c r="M1785">
        <v>1329</v>
      </c>
      <c r="N1785">
        <v>54.747</v>
      </c>
    </row>
    <row r="1786" spans="1:14">
      <c r="A1786" s="54">
        <f>formulas!O1873</f>
        <v>0</v>
      </c>
      <c r="B1786" s="33">
        <f t="shared" ca="1" si="170"/>
        <v>32</v>
      </c>
      <c r="C1786">
        <f t="shared" si="171"/>
        <v>486</v>
      </c>
      <c r="D1786">
        <f t="shared" ca="1" si="169"/>
        <v>-3.3000000000000002E-2</v>
      </c>
      <c r="E1786">
        <f t="shared" ca="1" si="172"/>
        <v>0</v>
      </c>
      <c r="F1786">
        <f t="shared" ca="1" si="173"/>
        <v>31</v>
      </c>
      <c r="G1786">
        <f t="shared" ca="1" si="174"/>
        <v>32</v>
      </c>
      <c r="M1786">
        <v>1330</v>
      </c>
      <c r="N1786">
        <v>54.790999999999997</v>
      </c>
    </row>
    <row r="1787" spans="1:14">
      <c r="A1787" s="54">
        <f>formulas!O1874</f>
        <v>0</v>
      </c>
      <c r="B1787" s="33">
        <f t="shared" ca="1" si="170"/>
        <v>32</v>
      </c>
      <c r="C1787">
        <f t="shared" si="171"/>
        <v>486</v>
      </c>
      <c r="D1787">
        <f t="shared" ca="1" si="169"/>
        <v>-3.3000000000000002E-2</v>
      </c>
      <c r="E1787">
        <f t="shared" ca="1" si="172"/>
        <v>0</v>
      </c>
      <c r="F1787">
        <f t="shared" ca="1" si="173"/>
        <v>31</v>
      </c>
      <c r="G1787">
        <f t="shared" ca="1" si="174"/>
        <v>32</v>
      </c>
      <c r="M1787">
        <v>1331</v>
      </c>
      <c r="N1787">
        <v>54.835000000000001</v>
      </c>
    </row>
    <row r="1788" spans="1:14">
      <c r="A1788" s="54">
        <f>formulas!O1875</f>
        <v>0</v>
      </c>
      <c r="B1788" s="33">
        <f t="shared" ca="1" si="170"/>
        <v>32</v>
      </c>
      <c r="C1788">
        <f t="shared" si="171"/>
        <v>486</v>
      </c>
      <c r="D1788">
        <f t="shared" ca="1" si="169"/>
        <v>-3.3000000000000002E-2</v>
      </c>
      <c r="E1788">
        <f t="shared" ca="1" si="172"/>
        <v>0</v>
      </c>
      <c r="F1788">
        <f t="shared" ca="1" si="173"/>
        <v>31</v>
      </c>
      <c r="G1788">
        <f t="shared" ca="1" si="174"/>
        <v>32</v>
      </c>
      <c r="M1788">
        <v>1332</v>
      </c>
      <c r="N1788">
        <v>54.878999999999998</v>
      </c>
    </row>
    <row r="1789" spans="1:14">
      <c r="A1789" s="54">
        <f>formulas!O1876</f>
        <v>0</v>
      </c>
      <c r="B1789" s="33">
        <f t="shared" ca="1" si="170"/>
        <v>32</v>
      </c>
      <c r="C1789">
        <f t="shared" si="171"/>
        <v>486</v>
      </c>
      <c r="D1789">
        <f t="shared" ca="1" si="169"/>
        <v>-3.3000000000000002E-2</v>
      </c>
      <c r="E1789">
        <f t="shared" ca="1" si="172"/>
        <v>0</v>
      </c>
      <c r="F1789">
        <f t="shared" ca="1" si="173"/>
        <v>31</v>
      </c>
      <c r="G1789">
        <f t="shared" ca="1" si="174"/>
        <v>32</v>
      </c>
      <c r="M1789">
        <v>1333</v>
      </c>
      <c r="N1789">
        <v>54.923999999999999</v>
      </c>
    </row>
    <row r="1790" spans="1:14">
      <c r="A1790" s="54">
        <f>formulas!O1877</f>
        <v>0</v>
      </c>
      <c r="B1790" s="33">
        <f t="shared" ca="1" si="170"/>
        <v>32</v>
      </c>
      <c r="C1790">
        <f t="shared" si="171"/>
        <v>486</v>
      </c>
      <c r="D1790">
        <f t="shared" ca="1" si="169"/>
        <v>-3.3000000000000002E-2</v>
      </c>
      <c r="E1790">
        <f t="shared" ca="1" si="172"/>
        <v>0</v>
      </c>
      <c r="F1790">
        <f t="shared" ca="1" si="173"/>
        <v>31</v>
      </c>
      <c r="G1790">
        <f t="shared" ca="1" si="174"/>
        <v>32</v>
      </c>
      <c r="M1790">
        <v>1334</v>
      </c>
      <c r="N1790">
        <v>54.968000000000004</v>
      </c>
    </row>
    <row r="1791" spans="1:14">
      <c r="A1791" s="54">
        <f>formulas!O1878</f>
        <v>0</v>
      </c>
      <c r="B1791" s="33">
        <f t="shared" ca="1" si="170"/>
        <v>32</v>
      </c>
      <c r="C1791">
        <f t="shared" si="171"/>
        <v>486</v>
      </c>
      <c r="D1791">
        <f t="shared" ca="1" si="169"/>
        <v>-3.3000000000000002E-2</v>
      </c>
      <c r="E1791">
        <f t="shared" ca="1" si="172"/>
        <v>0</v>
      </c>
      <c r="F1791">
        <f t="shared" ca="1" si="173"/>
        <v>31</v>
      </c>
      <c r="G1791">
        <f t="shared" ca="1" si="174"/>
        <v>32</v>
      </c>
      <c r="M1791">
        <v>1335</v>
      </c>
      <c r="N1791">
        <v>55.012</v>
      </c>
    </row>
    <row r="1792" spans="1:14">
      <c r="A1792" s="54">
        <f>formulas!O1879</f>
        <v>0</v>
      </c>
      <c r="B1792" s="33">
        <f t="shared" ca="1" si="170"/>
        <v>32</v>
      </c>
      <c r="C1792">
        <f t="shared" si="171"/>
        <v>486</v>
      </c>
      <c r="D1792">
        <f t="shared" ca="1" si="169"/>
        <v>-3.3000000000000002E-2</v>
      </c>
      <c r="E1792">
        <f t="shared" ca="1" si="172"/>
        <v>0</v>
      </c>
      <c r="F1792">
        <f t="shared" ca="1" si="173"/>
        <v>31</v>
      </c>
      <c r="G1792">
        <f t="shared" ca="1" si="174"/>
        <v>32</v>
      </c>
      <c r="M1792">
        <v>1336</v>
      </c>
      <c r="N1792">
        <v>55.055999999999997</v>
      </c>
    </row>
    <row r="1793" spans="1:14">
      <c r="A1793" s="54">
        <f>formulas!O1880</f>
        <v>0</v>
      </c>
      <c r="B1793" s="33">
        <f t="shared" ca="1" si="170"/>
        <v>32</v>
      </c>
      <c r="C1793">
        <f t="shared" si="171"/>
        <v>486</v>
      </c>
      <c r="D1793">
        <f t="shared" ca="1" si="169"/>
        <v>-3.3000000000000002E-2</v>
      </c>
      <c r="E1793">
        <f t="shared" ca="1" si="172"/>
        <v>0</v>
      </c>
      <c r="F1793">
        <f t="shared" ca="1" si="173"/>
        <v>31</v>
      </c>
      <c r="G1793">
        <f t="shared" ca="1" si="174"/>
        <v>32</v>
      </c>
      <c r="M1793">
        <v>1337</v>
      </c>
      <c r="N1793">
        <v>55.1</v>
      </c>
    </row>
    <row r="1794" spans="1:14">
      <c r="A1794" s="54">
        <f>formulas!O1881</f>
        <v>0</v>
      </c>
      <c r="B1794" s="33">
        <f t="shared" ca="1" si="170"/>
        <v>32</v>
      </c>
      <c r="C1794">
        <f t="shared" si="171"/>
        <v>486</v>
      </c>
      <c r="D1794">
        <f t="shared" ca="1" si="169"/>
        <v>-3.3000000000000002E-2</v>
      </c>
      <c r="E1794">
        <f t="shared" ca="1" si="172"/>
        <v>0</v>
      </c>
      <c r="F1794">
        <f t="shared" ca="1" si="173"/>
        <v>31</v>
      </c>
      <c r="G1794">
        <f t="shared" ca="1" si="174"/>
        <v>32</v>
      </c>
      <c r="M1794">
        <v>1338</v>
      </c>
      <c r="N1794">
        <v>55.143999999999998</v>
      </c>
    </row>
    <row r="1795" spans="1:14">
      <c r="A1795" s="54">
        <f>formulas!O1882</f>
        <v>0</v>
      </c>
      <c r="B1795" s="33">
        <f t="shared" ca="1" si="170"/>
        <v>32</v>
      </c>
      <c r="C1795">
        <f t="shared" si="171"/>
        <v>486</v>
      </c>
      <c r="D1795">
        <f t="shared" ref="D1795:D1800" ca="1" si="175">INDIRECT(ADDRESS(C1795+1,14))</f>
        <v>-3.3000000000000002E-2</v>
      </c>
      <c r="E1795">
        <f t="shared" ca="1" si="172"/>
        <v>0</v>
      </c>
      <c r="F1795">
        <f t="shared" ca="1" si="173"/>
        <v>31</v>
      </c>
      <c r="G1795">
        <f t="shared" ca="1" si="174"/>
        <v>32</v>
      </c>
      <c r="M1795">
        <v>1339</v>
      </c>
      <c r="N1795">
        <v>55.188000000000002</v>
      </c>
    </row>
    <row r="1796" spans="1:14">
      <c r="A1796" s="54">
        <f>formulas!O1883</f>
        <v>0</v>
      </c>
      <c r="B1796" s="33">
        <f t="shared" ca="1" si="170"/>
        <v>32</v>
      </c>
      <c r="C1796">
        <f t="shared" si="171"/>
        <v>486</v>
      </c>
      <c r="D1796">
        <f t="shared" ca="1" si="175"/>
        <v>-3.3000000000000002E-2</v>
      </c>
      <c r="E1796">
        <f t="shared" ca="1" si="172"/>
        <v>0</v>
      </c>
      <c r="F1796">
        <f t="shared" ca="1" si="173"/>
        <v>31</v>
      </c>
      <c r="G1796">
        <f t="shared" ca="1" si="174"/>
        <v>32</v>
      </c>
      <c r="M1796">
        <v>1340</v>
      </c>
      <c r="N1796">
        <v>55.231999999999999</v>
      </c>
    </row>
    <row r="1797" spans="1:14">
      <c r="A1797" s="54">
        <f>formulas!O1884</f>
        <v>0</v>
      </c>
      <c r="B1797" s="33">
        <f t="shared" ca="1" si="170"/>
        <v>32</v>
      </c>
      <c r="C1797">
        <f t="shared" si="171"/>
        <v>486</v>
      </c>
      <c r="D1797">
        <f t="shared" ca="1" si="175"/>
        <v>-3.3000000000000002E-2</v>
      </c>
      <c r="E1797">
        <f t="shared" ca="1" si="172"/>
        <v>0</v>
      </c>
      <c r="F1797">
        <f t="shared" ca="1" si="173"/>
        <v>31</v>
      </c>
      <c r="G1797">
        <f t="shared" ca="1" si="174"/>
        <v>32</v>
      </c>
      <c r="M1797">
        <v>1341</v>
      </c>
      <c r="N1797">
        <v>55.276000000000003</v>
      </c>
    </row>
    <row r="1798" spans="1:14">
      <c r="A1798" s="54">
        <f>formulas!O1885</f>
        <v>0</v>
      </c>
      <c r="B1798" s="33">
        <f t="shared" ca="1" si="170"/>
        <v>32</v>
      </c>
      <c r="C1798">
        <f t="shared" si="171"/>
        <v>486</v>
      </c>
      <c r="D1798">
        <f t="shared" ca="1" si="175"/>
        <v>-3.3000000000000002E-2</v>
      </c>
      <c r="E1798">
        <f t="shared" ca="1" si="172"/>
        <v>0</v>
      </c>
      <c r="F1798">
        <f t="shared" ca="1" si="173"/>
        <v>31</v>
      </c>
      <c r="G1798">
        <f t="shared" ca="1" si="174"/>
        <v>32</v>
      </c>
      <c r="M1798">
        <v>1342</v>
      </c>
      <c r="N1798">
        <v>55.32</v>
      </c>
    </row>
    <row r="1799" spans="1:14">
      <c r="A1799" s="54">
        <f>formulas!O1886</f>
        <v>0</v>
      </c>
      <c r="B1799" s="33">
        <f t="shared" ca="1" si="170"/>
        <v>32</v>
      </c>
      <c r="C1799">
        <f t="shared" si="171"/>
        <v>486</v>
      </c>
      <c r="D1799">
        <f t="shared" ca="1" si="175"/>
        <v>-3.3000000000000002E-2</v>
      </c>
      <c r="E1799">
        <f t="shared" ca="1" si="172"/>
        <v>0</v>
      </c>
      <c r="F1799">
        <f t="shared" ca="1" si="173"/>
        <v>31</v>
      </c>
      <c r="G1799">
        <f t="shared" ca="1" si="174"/>
        <v>32</v>
      </c>
      <c r="M1799">
        <v>1343</v>
      </c>
      <c r="N1799">
        <v>55.363999999999997</v>
      </c>
    </row>
    <row r="1800" spans="1:14">
      <c r="A1800" s="54">
        <f>formulas!O1887</f>
        <v>0</v>
      </c>
      <c r="B1800" s="33">
        <f t="shared" ca="1" si="170"/>
        <v>32</v>
      </c>
      <c r="C1800">
        <f t="shared" si="171"/>
        <v>486</v>
      </c>
      <c r="D1800">
        <f t="shared" ca="1" si="175"/>
        <v>-3.3000000000000002E-2</v>
      </c>
      <c r="E1800">
        <f t="shared" ca="1" si="172"/>
        <v>0</v>
      </c>
      <c r="F1800">
        <f t="shared" ca="1" si="173"/>
        <v>31</v>
      </c>
      <c r="G1800">
        <f t="shared" ca="1" si="174"/>
        <v>32</v>
      </c>
      <c r="M1800">
        <v>1344</v>
      </c>
      <c r="N1800">
        <v>55.408000000000001</v>
      </c>
    </row>
    <row r="1801" spans="1:14">
      <c r="M1801">
        <v>1345</v>
      </c>
      <c r="N1801">
        <v>55.453000000000003</v>
      </c>
    </row>
    <row r="1802" spans="1:14">
      <c r="M1802">
        <v>1346</v>
      </c>
      <c r="N1802">
        <v>55.497</v>
      </c>
    </row>
    <row r="1803" spans="1:14">
      <c r="M1803">
        <v>1347</v>
      </c>
      <c r="N1803">
        <v>55.540999999999997</v>
      </c>
    </row>
    <row r="1804" spans="1:14">
      <c r="M1804">
        <v>1348</v>
      </c>
      <c r="N1804">
        <v>55.585000000000001</v>
      </c>
    </row>
    <row r="1805" spans="1:14">
      <c r="M1805">
        <v>1349</v>
      </c>
      <c r="N1805">
        <v>55.628999999999998</v>
      </c>
    </row>
    <row r="1806" spans="1:14">
      <c r="M1806">
        <v>1350</v>
      </c>
      <c r="N1806">
        <v>55.673000000000002</v>
      </c>
    </row>
    <row r="1807" spans="1:14">
      <c r="M1807">
        <v>1351</v>
      </c>
      <c r="N1807">
        <v>55.716999999999999</v>
      </c>
    </row>
    <row r="1808" spans="1:14">
      <c r="M1808">
        <v>1352</v>
      </c>
      <c r="N1808">
        <v>55.761000000000003</v>
      </c>
    </row>
    <row r="1809" spans="13:14">
      <c r="M1809">
        <v>1353</v>
      </c>
      <c r="N1809">
        <v>55.805</v>
      </c>
    </row>
    <row r="1810" spans="13:14">
      <c r="M1810">
        <v>1354</v>
      </c>
      <c r="N1810">
        <v>55.848999999999997</v>
      </c>
    </row>
    <row r="1811" spans="13:14">
      <c r="M1811">
        <v>1355</v>
      </c>
      <c r="N1811">
        <v>55.893000000000001</v>
      </c>
    </row>
    <row r="1812" spans="13:14">
      <c r="M1812">
        <v>1356</v>
      </c>
      <c r="N1812">
        <v>55.936999999999998</v>
      </c>
    </row>
    <row r="1813" spans="13:14">
      <c r="M1813">
        <v>1357</v>
      </c>
      <c r="N1813">
        <v>55.981000000000002</v>
      </c>
    </row>
    <row r="1814" spans="13:14">
      <c r="M1814">
        <v>1358</v>
      </c>
      <c r="N1814">
        <v>56.024999999999999</v>
      </c>
    </row>
    <row r="1815" spans="13:14">
      <c r="M1815">
        <v>1359</v>
      </c>
      <c r="N1815">
        <v>56.069000000000003</v>
      </c>
    </row>
    <row r="1816" spans="13:14">
      <c r="M1816">
        <v>1360</v>
      </c>
      <c r="N1816">
        <v>56.113</v>
      </c>
    </row>
    <row r="1817" spans="13:14">
      <c r="M1817">
        <v>1361</v>
      </c>
      <c r="N1817">
        <v>56.156999999999996</v>
      </c>
    </row>
    <row r="1818" spans="13:14">
      <c r="M1818">
        <v>1362</v>
      </c>
      <c r="N1818">
        <v>56.201000000000001</v>
      </c>
    </row>
    <row r="1819" spans="13:14">
      <c r="M1819">
        <v>1363</v>
      </c>
      <c r="N1819">
        <v>56.244999999999997</v>
      </c>
    </row>
    <row r="1820" spans="13:14">
      <c r="M1820">
        <v>1364</v>
      </c>
      <c r="N1820">
        <v>56.289000000000001</v>
      </c>
    </row>
    <row r="1821" spans="13:14">
      <c r="M1821">
        <v>1365</v>
      </c>
      <c r="N1821">
        <v>56.332999999999998</v>
      </c>
    </row>
    <row r="1822" spans="13:14">
      <c r="M1822">
        <v>1366</v>
      </c>
      <c r="N1822">
        <v>56.377000000000002</v>
      </c>
    </row>
    <row r="1823" spans="13:14">
      <c r="M1823">
        <v>1367</v>
      </c>
      <c r="N1823">
        <v>56.420999999999999</v>
      </c>
    </row>
    <row r="1824" spans="13:14">
      <c r="M1824">
        <v>1368</v>
      </c>
      <c r="N1824">
        <v>56.465000000000003</v>
      </c>
    </row>
    <row r="1825" spans="13:14">
      <c r="M1825">
        <v>1369</v>
      </c>
      <c r="N1825">
        <v>56.509</v>
      </c>
    </row>
    <row r="1826" spans="13:14">
      <c r="M1826">
        <v>1370</v>
      </c>
      <c r="N1826">
        <v>56.552999999999997</v>
      </c>
    </row>
    <row r="1827" spans="13:14">
      <c r="M1827">
        <v>1371</v>
      </c>
      <c r="N1827">
        <v>56.597000000000001</v>
      </c>
    </row>
    <row r="1828" spans="13:14">
      <c r="M1828">
        <v>1372</v>
      </c>
      <c r="N1828">
        <v>56.640999999999998</v>
      </c>
    </row>
    <row r="1829" spans="13:14">
      <c r="M1829">
        <v>1373</v>
      </c>
      <c r="N1829">
        <v>56.685000000000002</v>
      </c>
    </row>
    <row r="1830" spans="13:14">
      <c r="M1830">
        <v>1374</v>
      </c>
      <c r="N1830">
        <v>56.728999999999999</v>
      </c>
    </row>
    <row r="1831" spans="13:14">
      <c r="M1831">
        <v>1375</v>
      </c>
      <c r="N1831">
        <v>56.773000000000003</v>
      </c>
    </row>
    <row r="1832" spans="13:14">
      <c r="M1832">
        <v>1376</v>
      </c>
      <c r="N1832">
        <v>56.816000000000003</v>
      </c>
    </row>
    <row r="1833" spans="13:14">
      <c r="M1833">
        <v>1377</v>
      </c>
      <c r="N1833">
        <v>56.86</v>
      </c>
    </row>
    <row r="1834" spans="13:14">
      <c r="M1834">
        <v>1378</v>
      </c>
      <c r="N1834">
        <v>56.904000000000003</v>
      </c>
    </row>
    <row r="1835" spans="13:14">
      <c r="M1835">
        <v>1379</v>
      </c>
      <c r="N1835">
        <v>56.948</v>
      </c>
    </row>
    <row r="1836" spans="13:14">
      <c r="M1836">
        <v>1380</v>
      </c>
      <c r="N1836">
        <v>56.991999999999997</v>
      </c>
    </row>
    <row r="1837" spans="13:14">
      <c r="M1837">
        <v>1381</v>
      </c>
      <c r="N1837">
        <v>57.036000000000001</v>
      </c>
    </row>
    <row r="1838" spans="13:14">
      <c r="M1838">
        <v>1382</v>
      </c>
      <c r="N1838">
        <v>57.08</v>
      </c>
    </row>
    <row r="1839" spans="13:14">
      <c r="M1839">
        <v>1383</v>
      </c>
      <c r="N1839">
        <v>57.124000000000002</v>
      </c>
    </row>
    <row r="1840" spans="13:14">
      <c r="M1840">
        <v>1384</v>
      </c>
      <c r="N1840">
        <v>57.167999999999999</v>
      </c>
    </row>
    <row r="1841" spans="13:14">
      <c r="M1841">
        <v>1385</v>
      </c>
      <c r="N1841">
        <v>57.212000000000003</v>
      </c>
    </row>
    <row r="1842" spans="13:14">
      <c r="M1842">
        <v>1386</v>
      </c>
      <c r="N1842">
        <v>57.256</v>
      </c>
    </row>
    <row r="1843" spans="13:14">
      <c r="M1843">
        <v>1387</v>
      </c>
      <c r="N1843">
        <v>57.3</v>
      </c>
    </row>
    <row r="1844" spans="13:14">
      <c r="M1844">
        <v>1388</v>
      </c>
      <c r="N1844">
        <v>57.344000000000001</v>
      </c>
    </row>
    <row r="1845" spans="13:14">
      <c r="M1845">
        <v>1389</v>
      </c>
      <c r="N1845">
        <v>57.387</v>
      </c>
    </row>
    <row r="1846" spans="13:14">
      <c r="M1846">
        <v>1390</v>
      </c>
      <c r="N1846">
        <v>57.430999999999997</v>
      </c>
    </row>
    <row r="1847" spans="13:14">
      <c r="M1847">
        <v>1391</v>
      </c>
      <c r="N1847">
        <v>57.475000000000001</v>
      </c>
    </row>
    <row r="1848" spans="13:14">
      <c r="M1848">
        <v>1392</v>
      </c>
      <c r="N1848">
        <v>57.518999999999998</v>
      </c>
    </row>
    <row r="1849" spans="13:14">
      <c r="M1849">
        <v>1393</v>
      </c>
      <c r="N1849">
        <v>57.563000000000002</v>
      </c>
    </row>
    <row r="1850" spans="13:14">
      <c r="M1850">
        <v>1394</v>
      </c>
      <c r="N1850">
        <v>57.606999999999999</v>
      </c>
    </row>
    <row r="1851" spans="13:14">
      <c r="M1851">
        <v>1395</v>
      </c>
      <c r="N1851">
        <v>57.651000000000003</v>
      </c>
    </row>
    <row r="1852" spans="13:14">
      <c r="M1852">
        <v>1396</v>
      </c>
      <c r="N1852">
        <v>57.695</v>
      </c>
    </row>
    <row r="1853" spans="13:14">
      <c r="M1853">
        <v>1397</v>
      </c>
      <c r="N1853">
        <v>57.738</v>
      </c>
    </row>
    <row r="1854" spans="13:14">
      <c r="M1854">
        <v>1398</v>
      </c>
      <c r="N1854">
        <v>57.781999999999996</v>
      </c>
    </row>
    <row r="1855" spans="13:14">
      <c r="M1855">
        <v>1399</v>
      </c>
      <c r="N1855">
        <v>57.826000000000001</v>
      </c>
    </row>
    <row r="1856" spans="13:14">
      <c r="M1856">
        <v>1400</v>
      </c>
      <c r="N1856">
        <v>57.87</v>
      </c>
    </row>
    <row r="1857" spans="13:14">
      <c r="M1857">
        <v>1401</v>
      </c>
      <c r="N1857">
        <v>57.914000000000001</v>
      </c>
    </row>
    <row r="1858" spans="13:14">
      <c r="M1858">
        <v>1402</v>
      </c>
      <c r="N1858">
        <v>57.957999999999998</v>
      </c>
    </row>
    <row r="1859" spans="13:14">
      <c r="M1859">
        <v>1403</v>
      </c>
      <c r="N1859">
        <v>58.002000000000002</v>
      </c>
    </row>
    <row r="1860" spans="13:14">
      <c r="M1860">
        <v>1404</v>
      </c>
      <c r="N1860">
        <v>58.045000000000002</v>
      </c>
    </row>
    <row r="1861" spans="13:14">
      <c r="M1861">
        <v>1405</v>
      </c>
      <c r="N1861">
        <v>58.088999999999999</v>
      </c>
    </row>
    <row r="1862" spans="13:14">
      <c r="M1862">
        <v>1406</v>
      </c>
      <c r="N1862">
        <v>58.133000000000003</v>
      </c>
    </row>
    <row r="1863" spans="13:14">
      <c r="M1863">
        <v>1407</v>
      </c>
      <c r="N1863">
        <v>58.177</v>
      </c>
    </row>
    <row r="1864" spans="13:14">
      <c r="M1864">
        <v>1408</v>
      </c>
      <c r="N1864">
        <v>58.220999999999997</v>
      </c>
    </row>
    <row r="1865" spans="13:14">
      <c r="M1865">
        <v>1409</v>
      </c>
      <c r="N1865">
        <v>58.265000000000001</v>
      </c>
    </row>
    <row r="1866" spans="13:14">
      <c r="M1866">
        <v>1410</v>
      </c>
      <c r="N1866">
        <v>58.308</v>
      </c>
    </row>
    <row r="1867" spans="13:14">
      <c r="M1867">
        <v>1411</v>
      </c>
      <c r="N1867">
        <v>58.351999999999997</v>
      </c>
    </row>
    <row r="1868" spans="13:14">
      <c r="M1868">
        <v>1412</v>
      </c>
      <c r="N1868">
        <v>58.396000000000001</v>
      </c>
    </row>
    <row r="1869" spans="13:14">
      <c r="M1869">
        <v>1413</v>
      </c>
      <c r="N1869">
        <v>58.44</v>
      </c>
    </row>
    <row r="1870" spans="13:14">
      <c r="M1870">
        <v>1414</v>
      </c>
      <c r="N1870">
        <v>58.484000000000002</v>
      </c>
    </row>
    <row r="1871" spans="13:14">
      <c r="M1871">
        <v>1415</v>
      </c>
      <c r="N1871">
        <v>58.527000000000001</v>
      </c>
    </row>
    <row r="1872" spans="13:14">
      <c r="M1872">
        <v>1416</v>
      </c>
      <c r="N1872">
        <v>58.570999999999998</v>
      </c>
    </row>
    <row r="1873" spans="13:14">
      <c r="M1873">
        <v>1417</v>
      </c>
      <c r="N1873">
        <v>58.615000000000002</v>
      </c>
    </row>
    <row r="1874" spans="13:14">
      <c r="M1874">
        <v>1418</v>
      </c>
      <c r="N1874">
        <v>58.658999999999999</v>
      </c>
    </row>
    <row r="1875" spans="13:14">
      <c r="M1875">
        <v>1419</v>
      </c>
      <c r="N1875">
        <v>58.701999999999998</v>
      </c>
    </row>
    <row r="1876" spans="13:14">
      <c r="M1876">
        <v>1420</v>
      </c>
      <c r="N1876">
        <v>58.746000000000002</v>
      </c>
    </row>
    <row r="1877" spans="13:14">
      <c r="M1877">
        <v>1421</v>
      </c>
      <c r="N1877">
        <v>58.79</v>
      </c>
    </row>
    <row r="1878" spans="13:14">
      <c r="M1878">
        <v>1422</v>
      </c>
      <c r="N1878">
        <v>58.834000000000003</v>
      </c>
    </row>
    <row r="1879" spans="13:14">
      <c r="M1879">
        <v>1423</v>
      </c>
      <c r="N1879">
        <v>58.878</v>
      </c>
    </row>
    <row r="1880" spans="13:14">
      <c r="M1880">
        <v>1424</v>
      </c>
      <c r="N1880">
        <v>58.920999999999999</v>
      </c>
    </row>
    <row r="1881" spans="13:14">
      <c r="M1881">
        <v>1425</v>
      </c>
      <c r="N1881">
        <v>58.965000000000003</v>
      </c>
    </row>
    <row r="1882" spans="13:14">
      <c r="M1882">
        <v>1426</v>
      </c>
      <c r="N1882">
        <v>59.009</v>
      </c>
    </row>
    <row r="1883" spans="13:14">
      <c r="M1883">
        <v>1427</v>
      </c>
      <c r="N1883">
        <v>59.052999999999997</v>
      </c>
    </row>
    <row r="1884" spans="13:14">
      <c r="M1884">
        <v>1428</v>
      </c>
      <c r="N1884">
        <v>59.095999999999997</v>
      </c>
    </row>
    <row r="1885" spans="13:14">
      <c r="M1885">
        <v>1429</v>
      </c>
      <c r="N1885">
        <v>59.14</v>
      </c>
    </row>
    <row r="1886" spans="13:14">
      <c r="M1886">
        <v>1430</v>
      </c>
      <c r="N1886">
        <v>59.183999999999997</v>
      </c>
    </row>
    <row r="1887" spans="13:14">
      <c r="M1887">
        <v>1431</v>
      </c>
      <c r="N1887">
        <v>59.228000000000002</v>
      </c>
    </row>
    <row r="1888" spans="13:14">
      <c r="M1888">
        <v>1432</v>
      </c>
      <c r="N1888">
        <v>59.271000000000001</v>
      </c>
    </row>
    <row r="1889" spans="13:14">
      <c r="M1889">
        <v>1433</v>
      </c>
      <c r="N1889">
        <v>59.314999999999998</v>
      </c>
    </row>
    <row r="1890" spans="13:14">
      <c r="M1890">
        <v>1434</v>
      </c>
      <c r="N1890">
        <v>59.359000000000002</v>
      </c>
    </row>
    <row r="1891" spans="13:14">
      <c r="M1891">
        <v>1435</v>
      </c>
      <c r="N1891">
        <v>59.402000000000001</v>
      </c>
    </row>
    <row r="1892" spans="13:14">
      <c r="M1892">
        <v>1436</v>
      </c>
      <c r="N1892">
        <v>59.445999999999998</v>
      </c>
    </row>
    <row r="1893" spans="13:14">
      <c r="M1893">
        <v>1437</v>
      </c>
      <c r="N1893">
        <v>59.49</v>
      </c>
    </row>
    <row r="1894" spans="13:14">
      <c r="M1894">
        <v>1438</v>
      </c>
      <c r="N1894">
        <v>59.533999999999999</v>
      </c>
    </row>
    <row r="1895" spans="13:14">
      <c r="M1895">
        <v>1439</v>
      </c>
      <c r="N1895">
        <v>59.576999999999998</v>
      </c>
    </row>
    <row r="1896" spans="13:14">
      <c r="M1896">
        <v>1440</v>
      </c>
      <c r="N1896">
        <v>59.621000000000002</v>
      </c>
    </row>
    <row r="1897" spans="13:14">
      <c r="M1897">
        <v>1441</v>
      </c>
      <c r="N1897">
        <v>59.664999999999999</v>
      </c>
    </row>
    <row r="1898" spans="13:14">
      <c r="M1898">
        <v>1442</v>
      </c>
      <c r="N1898">
        <v>59.707999999999998</v>
      </c>
    </row>
    <row r="1899" spans="13:14">
      <c r="M1899">
        <v>1443</v>
      </c>
      <c r="N1899">
        <v>59.752000000000002</v>
      </c>
    </row>
    <row r="1900" spans="13:14">
      <c r="M1900">
        <v>1444</v>
      </c>
      <c r="N1900">
        <v>59.795999999999999</v>
      </c>
    </row>
    <row r="1901" spans="13:14">
      <c r="M1901">
        <v>1445</v>
      </c>
      <c r="N1901">
        <v>59.838999999999999</v>
      </c>
    </row>
    <row r="1902" spans="13:14">
      <c r="M1902">
        <v>1446</v>
      </c>
      <c r="N1902">
        <v>59.883000000000003</v>
      </c>
    </row>
    <row r="1903" spans="13:14">
      <c r="M1903">
        <v>1447</v>
      </c>
      <c r="N1903">
        <v>59.927</v>
      </c>
    </row>
    <row r="1904" spans="13:14">
      <c r="M1904">
        <v>1448</v>
      </c>
      <c r="N1904">
        <v>59.97</v>
      </c>
    </row>
    <row r="1905" spans="13:14">
      <c r="M1905">
        <v>1449</v>
      </c>
      <c r="N1905">
        <v>60.014000000000003</v>
      </c>
    </row>
    <row r="1906" spans="13:14">
      <c r="M1906">
        <v>1450</v>
      </c>
      <c r="N1906">
        <v>60.058</v>
      </c>
    </row>
    <row r="1907" spans="13:14">
      <c r="M1907">
        <v>1451</v>
      </c>
      <c r="N1907">
        <v>60.100999999999999</v>
      </c>
    </row>
    <row r="1908" spans="13:14">
      <c r="M1908">
        <v>1452</v>
      </c>
      <c r="N1908">
        <v>60.145000000000003</v>
      </c>
    </row>
    <row r="1909" spans="13:14">
      <c r="M1909">
        <v>1453</v>
      </c>
      <c r="N1909">
        <v>60.189</v>
      </c>
    </row>
    <row r="1910" spans="13:14">
      <c r="M1910">
        <v>1454</v>
      </c>
      <c r="N1910">
        <v>60.231999999999999</v>
      </c>
    </row>
    <row r="1911" spans="13:14">
      <c r="M1911">
        <v>1455</v>
      </c>
      <c r="N1911">
        <v>60.276000000000003</v>
      </c>
    </row>
    <row r="1912" spans="13:14">
      <c r="M1912">
        <v>1456</v>
      </c>
      <c r="N1912">
        <v>60.32</v>
      </c>
    </row>
    <row r="1913" spans="13:14">
      <c r="M1913">
        <v>1457</v>
      </c>
      <c r="N1913">
        <v>60.363</v>
      </c>
    </row>
    <row r="1914" spans="13:14">
      <c r="M1914">
        <v>1458</v>
      </c>
      <c r="N1914">
        <v>60.406999999999996</v>
      </c>
    </row>
    <row r="1915" spans="13:14">
      <c r="M1915">
        <v>1459</v>
      </c>
      <c r="N1915">
        <v>60.451000000000001</v>
      </c>
    </row>
    <row r="1916" spans="13:14">
      <c r="M1916">
        <v>1460</v>
      </c>
      <c r="N1916">
        <v>60.494</v>
      </c>
    </row>
    <row r="1917" spans="13:14">
      <c r="M1917">
        <v>1461</v>
      </c>
      <c r="N1917">
        <v>60.537999999999997</v>
      </c>
    </row>
    <row r="1918" spans="13:14">
      <c r="M1918">
        <v>1462</v>
      </c>
      <c r="N1918">
        <v>60.581000000000003</v>
      </c>
    </row>
    <row r="1919" spans="13:14">
      <c r="M1919">
        <v>1463</v>
      </c>
      <c r="N1919">
        <v>60.625</v>
      </c>
    </row>
    <row r="1920" spans="13:14">
      <c r="M1920">
        <v>1464</v>
      </c>
      <c r="N1920">
        <v>60.668999999999997</v>
      </c>
    </row>
    <row r="1921" spans="13:14">
      <c r="M1921">
        <v>1465</v>
      </c>
      <c r="N1921">
        <v>60.712000000000003</v>
      </c>
    </row>
    <row r="1922" spans="13:14">
      <c r="M1922">
        <v>1466</v>
      </c>
      <c r="N1922">
        <v>60.756</v>
      </c>
    </row>
    <row r="1923" spans="13:14">
      <c r="M1923">
        <v>1467</v>
      </c>
      <c r="N1923">
        <v>60.798999999999999</v>
      </c>
    </row>
    <row r="1924" spans="13:14">
      <c r="M1924">
        <v>1468</v>
      </c>
      <c r="N1924">
        <v>60.843000000000004</v>
      </c>
    </row>
    <row r="1925" spans="13:14">
      <c r="M1925">
        <v>1469</v>
      </c>
      <c r="N1925">
        <v>60.887</v>
      </c>
    </row>
    <row r="1926" spans="13:14">
      <c r="M1926">
        <v>1470</v>
      </c>
      <c r="N1926">
        <v>60.93</v>
      </c>
    </row>
    <row r="1927" spans="13:14">
      <c r="M1927">
        <v>1471</v>
      </c>
      <c r="N1927">
        <v>60.973999999999997</v>
      </c>
    </row>
    <row r="1928" spans="13:14">
      <c r="M1928">
        <v>1472</v>
      </c>
      <c r="N1928">
        <v>61.017000000000003</v>
      </c>
    </row>
    <row r="1929" spans="13:14">
      <c r="M1929">
        <v>1473</v>
      </c>
      <c r="N1929">
        <v>61.061</v>
      </c>
    </row>
    <row r="1930" spans="13:14">
      <c r="M1930">
        <v>1474</v>
      </c>
      <c r="N1930">
        <v>61.104999999999997</v>
      </c>
    </row>
    <row r="1931" spans="13:14">
      <c r="M1931">
        <v>1475</v>
      </c>
      <c r="N1931">
        <v>61.148000000000003</v>
      </c>
    </row>
    <row r="1932" spans="13:14">
      <c r="M1932">
        <v>1476</v>
      </c>
      <c r="N1932">
        <v>61.192</v>
      </c>
    </row>
    <row r="1933" spans="13:14">
      <c r="M1933">
        <v>1477</v>
      </c>
      <c r="N1933">
        <v>61.234999999999999</v>
      </c>
    </row>
    <row r="1934" spans="13:14">
      <c r="M1934">
        <v>1478</v>
      </c>
      <c r="N1934">
        <v>61.279000000000003</v>
      </c>
    </row>
    <row r="1935" spans="13:14">
      <c r="M1935">
        <v>1479</v>
      </c>
      <c r="N1935">
        <v>61.322000000000003</v>
      </c>
    </row>
    <row r="1936" spans="13:14">
      <c r="M1936">
        <v>1480</v>
      </c>
      <c r="N1936">
        <v>61.366</v>
      </c>
    </row>
    <row r="1937" spans="13:14">
      <c r="M1937">
        <v>1481</v>
      </c>
      <c r="N1937">
        <v>61.408999999999999</v>
      </c>
    </row>
    <row r="1938" spans="13:14">
      <c r="M1938">
        <v>1482</v>
      </c>
      <c r="N1938">
        <v>61.453000000000003</v>
      </c>
    </row>
    <row r="1939" spans="13:14">
      <c r="M1939">
        <v>1483</v>
      </c>
      <c r="N1939">
        <v>61.496000000000002</v>
      </c>
    </row>
    <row r="1940" spans="13:14">
      <c r="M1940">
        <v>1484</v>
      </c>
      <c r="N1940">
        <v>61.54</v>
      </c>
    </row>
    <row r="1941" spans="13:14">
      <c r="M1941">
        <v>1485</v>
      </c>
      <c r="N1941">
        <v>61.582999999999998</v>
      </c>
    </row>
    <row r="1942" spans="13:14">
      <c r="M1942">
        <v>1486</v>
      </c>
      <c r="N1942">
        <v>61.627000000000002</v>
      </c>
    </row>
    <row r="1943" spans="13:14">
      <c r="M1943">
        <v>1487</v>
      </c>
      <c r="N1943">
        <v>61.670999999999999</v>
      </c>
    </row>
    <row r="1944" spans="13:14">
      <c r="M1944">
        <v>1488</v>
      </c>
      <c r="N1944">
        <v>61.713999999999999</v>
      </c>
    </row>
    <row r="1945" spans="13:14">
      <c r="M1945">
        <v>1489</v>
      </c>
      <c r="N1945">
        <v>61.758000000000003</v>
      </c>
    </row>
    <row r="1946" spans="13:14">
      <c r="M1946">
        <v>1490</v>
      </c>
      <c r="N1946">
        <v>61.801000000000002</v>
      </c>
    </row>
    <row r="1947" spans="13:14">
      <c r="M1947">
        <v>1491</v>
      </c>
      <c r="N1947">
        <v>61.844999999999999</v>
      </c>
    </row>
    <row r="1948" spans="13:14">
      <c r="M1948">
        <v>1492</v>
      </c>
      <c r="N1948">
        <v>61.887999999999998</v>
      </c>
    </row>
    <row r="1949" spans="13:14">
      <c r="M1949">
        <v>1493</v>
      </c>
      <c r="N1949">
        <v>61.932000000000002</v>
      </c>
    </row>
    <row r="1950" spans="13:14">
      <c r="M1950">
        <v>1494</v>
      </c>
      <c r="N1950">
        <v>61.975000000000001</v>
      </c>
    </row>
    <row r="1951" spans="13:14">
      <c r="M1951">
        <v>1495</v>
      </c>
      <c r="N1951">
        <v>62.018000000000001</v>
      </c>
    </row>
    <row r="1952" spans="13:14">
      <c r="M1952">
        <v>1496</v>
      </c>
      <c r="N1952">
        <v>62.061999999999998</v>
      </c>
    </row>
    <row r="1953" spans="13:14">
      <c r="M1953">
        <v>1497</v>
      </c>
      <c r="N1953">
        <v>62.104999999999997</v>
      </c>
    </row>
    <row r="1954" spans="13:14">
      <c r="M1954">
        <v>1498</v>
      </c>
      <c r="N1954">
        <v>62.149000000000001</v>
      </c>
    </row>
    <row r="1955" spans="13:14">
      <c r="M1955">
        <v>1499</v>
      </c>
      <c r="N1955">
        <v>62.192</v>
      </c>
    </row>
    <row r="1956" spans="13:14">
      <c r="M1956">
        <v>1500</v>
      </c>
      <c r="N1956">
        <v>62.235999999999997</v>
      </c>
    </row>
    <row r="1957" spans="13:14">
      <c r="M1957">
        <v>1501</v>
      </c>
      <c r="N1957">
        <v>62.279000000000003</v>
      </c>
    </row>
    <row r="1958" spans="13:14">
      <c r="M1958">
        <v>1502</v>
      </c>
      <c r="N1958">
        <v>62.323</v>
      </c>
    </row>
    <row r="1959" spans="13:14">
      <c r="M1959">
        <v>1503</v>
      </c>
      <c r="N1959">
        <v>62.366</v>
      </c>
    </row>
    <row r="1960" spans="13:14">
      <c r="M1960">
        <v>1504</v>
      </c>
      <c r="N1960">
        <v>62.41</v>
      </c>
    </row>
    <row r="1961" spans="13:14">
      <c r="M1961">
        <v>1505</v>
      </c>
      <c r="N1961">
        <v>62.453000000000003</v>
      </c>
    </row>
    <row r="1962" spans="13:14">
      <c r="M1962">
        <v>1506</v>
      </c>
      <c r="N1962">
        <v>62.496000000000002</v>
      </c>
    </row>
    <row r="1963" spans="13:14">
      <c r="M1963">
        <v>1507</v>
      </c>
      <c r="N1963">
        <v>62.54</v>
      </c>
    </row>
    <row r="1964" spans="13:14">
      <c r="M1964">
        <v>1508</v>
      </c>
      <c r="N1964">
        <v>62.582999999999998</v>
      </c>
    </row>
    <row r="1965" spans="13:14">
      <c r="M1965">
        <v>1509</v>
      </c>
      <c r="N1965">
        <v>62.627000000000002</v>
      </c>
    </row>
    <row r="1966" spans="13:14">
      <c r="M1966">
        <v>1510</v>
      </c>
      <c r="N1966">
        <v>62.67</v>
      </c>
    </row>
    <row r="1967" spans="13:14">
      <c r="M1967">
        <v>1511</v>
      </c>
      <c r="N1967">
        <v>62.713999999999999</v>
      </c>
    </row>
    <row r="1968" spans="13:14">
      <c r="M1968">
        <v>1512</v>
      </c>
      <c r="N1968">
        <v>62.756999999999998</v>
      </c>
    </row>
    <row r="1969" spans="13:14">
      <c r="M1969">
        <v>1513</v>
      </c>
      <c r="N1969">
        <v>62.8</v>
      </c>
    </row>
    <row r="1970" spans="13:14">
      <c r="M1970">
        <v>1514</v>
      </c>
      <c r="N1970">
        <v>62.844000000000001</v>
      </c>
    </row>
    <row r="1971" spans="13:14">
      <c r="M1971">
        <v>1515</v>
      </c>
      <c r="N1971">
        <v>62.887</v>
      </c>
    </row>
    <row r="1972" spans="13:14">
      <c r="M1972">
        <v>1516</v>
      </c>
      <c r="N1972">
        <v>62.930999999999997</v>
      </c>
    </row>
    <row r="1973" spans="13:14">
      <c r="M1973">
        <v>1517</v>
      </c>
      <c r="N1973">
        <v>62.973999999999997</v>
      </c>
    </row>
    <row r="1974" spans="13:14">
      <c r="M1974">
        <v>1518</v>
      </c>
      <c r="N1974">
        <v>63.017000000000003</v>
      </c>
    </row>
    <row r="1975" spans="13:14">
      <c r="M1975">
        <v>1519</v>
      </c>
      <c r="N1975">
        <v>63.061</v>
      </c>
    </row>
    <row r="1976" spans="13:14">
      <c r="M1976">
        <v>1520</v>
      </c>
      <c r="N1976">
        <v>63.103999999999999</v>
      </c>
    </row>
    <row r="1977" spans="13:14">
      <c r="M1977">
        <v>1521</v>
      </c>
      <c r="N1977">
        <v>63.148000000000003</v>
      </c>
    </row>
    <row r="1978" spans="13:14">
      <c r="M1978">
        <v>1522</v>
      </c>
      <c r="N1978">
        <v>63.191000000000003</v>
      </c>
    </row>
    <row r="1979" spans="13:14">
      <c r="M1979">
        <v>1523</v>
      </c>
      <c r="N1979">
        <v>63.234000000000002</v>
      </c>
    </row>
    <row r="1980" spans="13:14">
      <c r="M1980">
        <v>1524</v>
      </c>
      <c r="N1980">
        <v>63.277999999999999</v>
      </c>
    </row>
    <row r="1981" spans="13:14">
      <c r="M1981">
        <v>1525</v>
      </c>
      <c r="N1981">
        <v>63.320999999999998</v>
      </c>
    </row>
    <row r="1982" spans="13:14">
      <c r="M1982">
        <v>1526</v>
      </c>
      <c r="N1982">
        <v>63.363999999999997</v>
      </c>
    </row>
    <row r="1983" spans="13:14">
      <c r="M1983">
        <v>1527</v>
      </c>
      <c r="N1983">
        <v>63.408000000000001</v>
      </c>
    </row>
    <row r="1984" spans="13:14">
      <c r="M1984">
        <v>1528</v>
      </c>
      <c r="N1984">
        <v>63.451000000000001</v>
      </c>
    </row>
    <row r="1985" spans="13:14">
      <c r="M1985">
        <v>1529</v>
      </c>
      <c r="N1985">
        <v>63.494</v>
      </c>
    </row>
    <row r="1986" spans="13:14">
      <c r="M1986">
        <v>1530</v>
      </c>
      <c r="N1986">
        <v>63.537999999999997</v>
      </c>
    </row>
    <row r="1987" spans="13:14">
      <c r="M1987">
        <v>1531</v>
      </c>
      <c r="N1987">
        <v>63.581000000000003</v>
      </c>
    </row>
    <row r="1988" spans="13:14">
      <c r="M1988">
        <v>1532</v>
      </c>
      <c r="N1988">
        <v>63.624000000000002</v>
      </c>
    </row>
    <row r="1989" spans="13:14">
      <c r="M1989">
        <v>1533</v>
      </c>
      <c r="N1989">
        <v>63.667999999999999</v>
      </c>
    </row>
    <row r="1990" spans="13:14">
      <c r="M1990">
        <v>1534</v>
      </c>
      <c r="N1990">
        <v>63.710999999999999</v>
      </c>
    </row>
    <row r="1991" spans="13:14">
      <c r="M1991">
        <v>1535</v>
      </c>
      <c r="N1991">
        <v>63.753999999999998</v>
      </c>
    </row>
    <row r="1992" spans="13:14">
      <c r="M1992">
        <v>1536</v>
      </c>
      <c r="N1992">
        <v>63.798000000000002</v>
      </c>
    </row>
    <row r="1993" spans="13:14">
      <c r="M1993">
        <v>1537</v>
      </c>
      <c r="N1993">
        <v>63.841000000000001</v>
      </c>
    </row>
    <row r="1994" spans="13:14">
      <c r="M1994">
        <v>1538</v>
      </c>
      <c r="N1994">
        <v>63.884</v>
      </c>
    </row>
    <row r="1995" spans="13:14">
      <c r="M1995">
        <v>1539</v>
      </c>
      <c r="N1995">
        <v>63.927</v>
      </c>
    </row>
    <row r="1996" spans="13:14">
      <c r="M1996">
        <v>1540</v>
      </c>
      <c r="N1996">
        <v>63.970999999999997</v>
      </c>
    </row>
    <row r="1997" spans="13:14">
      <c r="M1997">
        <v>1541</v>
      </c>
      <c r="N1997">
        <v>64.013999999999996</v>
      </c>
    </row>
    <row r="1998" spans="13:14">
      <c r="M1998">
        <v>1542</v>
      </c>
      <c r="N1998">
        <v>64.057000000000002</v>
      </c>
    </row>
    <row r="1999" spans="13:14">
      <c r="M1999">
        <v>1543</v>
      </c>
      <c r="N1999">
        <v>64.100999999999999</v>
      </c>
    </row>
    <row r="2000" spans="13:14">
      <c r="M2000">
        <v>1544</v>
      </c>
      <c r="N2000">
        <v>64.144000000000005</v>
      </c>
    </row>
    <row r="2001" spans="13:14">
      <c r="M2001">
        <v>1545</v>
      </c>
      <c r="N2001">
        <v>64.186999999999998</v>
      </c>
    </row>
    <row r="2002" spans="13:14">
      <c r="M2002">
        <v>1546</v>
      </c>
      <c r="N2002">
        <v>64.23</v>
      </c>
    </row>
    <row r="2003" spans="13:14">
      <c r="M2003">
        <v>1547</v>
      </c>
      <c r="N2003">
        <v>64.274000000000001</v>
      </c>
    </row>
    <row r="2004" spans="13:14">
      <c r="M2004">
        <v>1548</v>
      </c>
      <c r="N2004">
        <v>64.316999999999993</v>
      </c>
    </row>
    <row r="2005" spans="13:14">
      <c r="M2005">
        <v>1549</v>
      </c>
      <c r="N2005">
        <v>64.36</v>
      </c>
    </row>
    <row r="2006" spans="13:14">
      <c r="M2006">
        <v>1550</v>
      </c>
      <c r="N2006">
        <v>64.403000000000006</v>
      </c>
    </row>
    <row r="2007" spans="13:14">
      <c r="M2007">
        <v>1551</v>
      </c>
      <c r="N2007">
        <v>64.447000000000003</v>
      </c>
    </row>
    <row r="2008" spans="13:14">
      <c r="M2008">
        <v>1552</v>
      </c>
      <c r="N2008">
        <v>64.489999999999995</v>
      </c>
    </row>
    <row r="2009" spans="13:14">
      <c r="M2009">
        <v>1553</v>
      </c>
      <c r="N2009">
        <v>64.533000000000001</v>
      </c>
    </row>
    <row r="2010" spans="13:14">
      <c r="M2010">
        <v>1554</v>
      </c>
      <c r="N2010">
        <v>64.575999999999993</v>
      </c>
    </row>
    <row r="2011" spans="13:14">
      <c r="M2011">
        <v>1555</v>
      </c>
      <c r="N2011">
        <v>64.619</v>
      </c>
    </row>
    <row r="2012" spans="13:14">
      <c r="M2012">
        <v>1556</v>
      </c>
      <c r="N2012">
        <v>64.662999999999997</v>
      </c>
    </row>
    <row r="2013" spans="13:14">
      <c r="M2013">
        <v>1557</v>
      </c>
      <c r="N2013">
        <v>64.706000000000003</v>
      </c>
    </row>
    <row r="2014" spans="13:14">
      <c r="M2014">
        <v>1558</v>
      </c>
      <c r="N2014">
        <v>64.748999999999995</v>
      </c>
    </row>
    <row r="2015" spans="13:14">
      <c r="M2015">
        <v>1559</v>
      </c>
      <c r="N2015">
        <v>64.792000000000002</v>
      </c>
    </row>
    <row r="2016" spans="13:14">
      <c r="M2016">
        <v>1560</v>
      </c>
      <c r="N2016">
        <v>64.834999999999994</v>
      </c>
    </row>
    <row r="2017" spans="13:14">
      <c r="M2017">
        <v>1561</v>
      </c>
      <c r="N2017">
        <v>64.879000000000005</v>
      </c>
    </row>
    <row r="2018" spans="13:14">
      <c r="M2018">
        <v>1562</v>
      </c>
      <c r="N2018">
        <v>64.921999999999997</v>
      </c>
    </row>
    <row r="2019" spans="13:14">
      <c r="M2019">
        <v>1563</v>
      </c>
      <c r="N2019">
        <v>64.965000000000003</v>
      </c>
    </row>
    <row r="2020" spans="13:14">
      <c r="M2020">
        <v>1564</v>
      </c>
      <c r="N2020">
        <v>65.007999999999996</v>
      </c>
    </row>
    <row r="2021" spans="13:14">
      <c r="M2021">
        <v>1565</v>
      </c>
      <c r="N2021">
        <v>65.051000000000002</v>
      </c>
    </row>
    <row r="2022" spans="13:14">
      <c r="M2022">
        <v>1566</v>
      </c>
      <c r="N2022">
        <v>65.093999999999994</v>
      </c>
    </row>
    <row r="2023" spans="13:14">
      <c r="M2023">
        <v>1567</v>
      </c>
      <c r="N2023">
        <v>65.138000000000005</v>
      </c>
    </row>
    <row r="2024" spans="13:14">
      <c r="M2024">
        <v>1568</v>
      </c>
      <c r="N2024">
        <v>65.180999999999997</v>
      </c>
    </row>
    <row r="2025" spans="13:14">
      <c r="M2025">
        <v>1569</v>
      </c>
      <c r="N2025">
        <v>65.224000000000004</v>
      </c>
    </row>
    <row r="2026" spans="13:14">
      <c r="M2026">
        <v>1570</v>
      </c>
      <c r="N2026">
        <v>65.266999999999996</v>
      </c>
    </row>
    <row r="2027" spans="13:14">
      <c r="M2027">
        <v>1571</v>
      </c>
      <c r="N2027">
        <v>65.31</v>
      </c>
    </row>
    <row r="2028" spans="13:14">
      <c r="M2028">
        <v>1572</v>
      </c>
      <c r="N2028">
        <v>65.352999999999994</v>
      </c>
    </row>
    <row r="2029" spans="13:14">
      <c r="M2029">
        <v>1573</v>
      </c>
      <c r="N2029">
        <v>65.396000000000001</v>
      </c>
    </row>
    <row r="2030" spans="13:14">
      <c r="M2030">
        <v>1574</v>
      </c>
      <c r="N2030">
        <v>65.44</v>
      </c>
    </row>
    <row r="2031" spans="13:14">
      <c r="M2031">
        <v>1575</v>
      </c>
      <c r="N2031">
        <v>65.483000000000004</v>
      </c>
    </row>
    <row r="2032" spans="13:14">
      <c r="M2032">
        <v>1576</v>
      </c>
      <c r="N2032">
        <v>65.525999999999996</v>
      </c>
    </row>
    <row r="2033" spans="13:14">
      <c r="M2033">
        <v>1577</v>
      </c>
      <c r="N2033">
        <v>65.569000000000003</v>
      </c>
    </row>
    <row r="2034" spans="13:14">
      <c r="M2034">
        <v>1578</v>
      </c>
      <c r="N2034">
        <v>65.611999999999995</v>
      </c>
    </row>
    <row r="2035" spans="13:14">
      <c r="M2035">
        <v>1579</v>
      </c>
      <c r="N2035">
        <v>65.655000000000001</v>
      </c>
    </row>
    <row r="2036" spans="13:14">
      <c r="M2036">
        <v>1580</v>
      </c>
      <c r="N2036">
        <v>65.697999999999993</v>
      </c>
    </row>
    <row r="2037" spans="13:14">
      <c r="M2037">
        <v>1581</v>
      </c>
      <c r="N2037">
        <v>65.741</v>
      </c>
    </row>
    <row r="2038" spans="13:14">
      <c r="M2038">
        <v>1582</v>
      </c>
      <c r="N2038">
        <v>65.784000000000006</v>
      </c>
    </row>
    <row r="2039" spans="13:14">
      <c r="M2039">
        <v>1583</v>
      </c>
      <c r="N2039">
        <v>65.826999999999998</v>
      </c>
    </row>
    <row r="2040" spans="13:14">
      <c r="M2040">
        <v>1584</v>
      </c>
      <c r="N2040">
        <v>65.870999999999995</v>
      </c>
    </row>
    <row r="2041" spans="13:14">
      <c r="M2041">
        <v>1585</v>
      </c>
      <c r="N2041">
        <v>65.914000000000001</v>
      </c>
    </row>
    <row r="2042" spans="13:14">
      <c r="M2042">
        <v>1586</v>
      </c>
      <c r="N2042">
        <v>65.956999999999994</v>
      </c>
    </row>
    <row r="2043" spans="13:14">
      <c r="M2043">
        <v>1587</v>
      </c>
      <c r="N2043">
        <v>66</v>
      </c>
    </row>
    <row r="2044" spans="13:14">
      <c r="M2044">
        <v>1588</v>
      </c>
      <c r="N2044">
        <v>66.043000000000006</v>
      </c>
    </row>
    <row r="2045" spans="13:14">
      <c r="M2045">
        <v>1589</v>
      </c>
      <c r="N2045">
        <v>66.085999999999999</v>
      </c>
    </row>
    <row r="2046" spans="13:14">
      <c r="M2046">
        <v>1590</v>
      </c>
      <c r="N2046">
        <v>66.129000000000005</v>
      </c>
    </row>
    <row r="2047" spans="13:14">
      <c r="M2047">
        <v>1591</v>
      </c>
      <c r="N2047">
        <v>66.171999999999997</v>
      </c>
    </row>
    <row r="2048" spans="13:14">
      <c r="M2048">
        <v>1592</v>
      </c>
      <c r="N2048">
        <v>66.215000000000003</v>
      </c>
    </row>
    <row r="2049" spans="13:14">
      <c r="M2049">
        <v>1593</v>
      </c>
      <c r="N2049">
        <v>66.257999999999996</v>
      </c>
    </row>
    <row r="2050" spans="13:14">
      <c r="M2050">
        <v>1594</v>
      </c>
      <c r="N2050">
        <v>66.301000000000002</v>
      </c>
    </row>
    <row r="2051" spans="13:14">
      <c r="M2051">
        <v>1595</v>
      </c>
      <c r="N2051">
        <v>66.343999999999994</v>
      </c>
    </row>
    <row r="2052" spans="13:14">
      <c r="M2052">
        <v>1596</v>
      </c>
      <c r="N2052">
        <v>66.387</v>
      </c>
    </row>
    <row r="2053" spans="13:14">
      <c r="M2053">
        <v>1597</v>
      </c>
      <c r="N2053">
        <v>66.430000000000007</v>
      </c>
    </row>
    <row r="2054" spans="13:14">
      <c r="M2054">
        <v>1598</v>
      </c>
      <c r="N2054">
        <v>66.472999999999999</v>
      </c>
    </row>
    <row r="2055" spans="13:14">
      <c r="M2055">
        <v>1599</v>
      </c>
      <c r="N2055">
        <v>66.516000000000005</v>
      </c>
    </row>
    <row r="2056" spans="13:14">
      <c r="M2056">
        <v>1600</v>
      </c>
      <c r="N2056">
        <v>66.558999999999997</v>
      </c>
    </row>
    <row r="2057" spans="13:14">
      <c r="M2057">
        <v>1601</v>
      </c>
      <c r="N2057">
        <v>66.602000000000004</v>
      </c>
    </row>
    <row r="2058" spans="13:14">
      <c r="M2058">
        <v>1602</v>
      </c>
      <c r="N2058">
        <v>66.644999999999996</v>
      </c>
    </row>
    <row r="2059" spans="13:14">
      <c r="M2059">
        <v>1603</v>
      </c>
      <c r="N2059">
        <v>66.688000000000002</v>
      </c>
    </row>
    <row r="2060" spans="13:14">
      <c r="M2060">
        <v>1604</v>
      </c>
      <c r="N2060">
        <v>66.730999999999995</v>
      </c>
    </row>
    <row r="2061" spans="13:14">
      <c r="M2061">
        <v>1605</v>
      </c>
      <c r="N2061">
        <v>66.774000000000001</v>
      </c>
    </row>
    <row r="2062" spans="13:14">
      <c r="M2062">
        <v>1606</v>
      </c>
      <c r="N2062">
        <v>66.816999999999993</v>
      </c>
    </row>
    <row r="2063" spans="13:14">
      <c r="M2063">
        <v>1607</v>
      </c>
      <c r="N2063">
        <v>66.86</v>
      </c>
    </row>
    <row r="2064" spans="13:14">
      <c r="M2064">
        <v>1608</v>
      </c>
      <c r="N2064">
        <v>66.903000000000006</v>
      </c>
    </row>
    <row r="2065" spans="13:14">
      <c r="M2065">
        <v>1609</v>
      </c>
      <c r="N2065">
        <v>66.945999999999998</v>
      </c>
    </row>
    <row r="2066" spans="13:14">
      <c r="M2066">
        <v>1610</v>
      </c>
      <c r="N2066">
        <v>66.989000000000004</v>
      </c>
    </row>
    <row r="2067" spans="13:14">
      <c r="M2067">
        <v>1611</v>
      </c>
      <c r="N2067">
        <v>67.031000000000006</v>
      </c>
    </row>
    <row r="2068" spans="13:14">
      <c r="M2068">
        <v>1612</v>
      </c>
      <c r="N2068">
        <v>67.073999999999998</v>
      </c>
    </row>
    <row r="2069" spans="13:14">
      <c r="M2069">
        <v>1613</v>
      </c>
      <c r="N2069">
        <v>67.117000000000004</v>
      </c>
    </row>
    <row r="2070" spans="13:14">
      <c r="M2070">
        <v>1614</v>
      </c>
      <c r="N2070">
        <v>67.16</v>
      </c>
    </row>
    <row r="2071" spans="13:14">
      <c r="M2071">
        <v>1615</v>
      </c>
      <c r="N2071">
        <v>67.203000000000003</v>
      </c>
    </row>
    <row r="2072" spans="13:14">
      <c r="M2072">
        <v>1616</v>
      </c>
      <c r="N2072">
        <v>67.245999999999995</v>
      </c>
    </row>
    <row r="2073" spans="13:14">
      <c r="M2073">
        <v>1617</v>
      </c>
      <c r="N2073">
        <v>67.289000000000001</v>
      </c>
    </row>
    <row r="2074" spans="13:14">
      <c r="M2074">
        <v>1618</v>
      </c>
      <c r="N2074">
        <v>67.331999999999994</v>
      </c>
    </row>
    <row r="2075" spans="13:14">
      <c r="M2075">
        <v>1619</v>
      </c>
      <c r="N2075">
        <v>67.375</v>
      </c>
    </row>
    <row r="2076" spans="13:14">
      <c r="M2076">
        <v>1620</v>
      </c>
      <c r="N2076">
        <v>67.418000000000006</v>
      </c>
    </row>
    <row r="2077" spans="13:14">
      <c r="M2077">
        <v>1621</v>
      </c>
      <c r="N2077">
        <v>67.459999999999994</v>
      </c>
    </row>
    <row r="2078" spans="13:14">
      <c r="M2078">
        <v>1622</v>
      </c>
      <c r="N2078">
        <v>67.503</v>
      </c>
    </row>
    <row r="2079" spans="13:14">
      <c r="M2079">
        <v>1623</v>
      </c>
      <c r="N2079">
        <v>67.546000000000006</v>
      </c>
    </row>
    <row r="2080" spans="13:14">
      <c r="M2080">
        <v>1624</v>
      </c>
      <c r="N2080">
        <v>67.588999999999999</v>
      </c>
    </row>
    <row r="2081" spans="13:14">
      <c r="M2081">
        <v>1625</v>
      </c>
      <c r="N2081">
        <v>67.632000000000005</v>
      </c>
    </row>
    <row r="2082" spans="13:14">
      <c r="M2082">
        <v>1626</v>
      </c>
      <c r="N2082">
        <v>67.674999999999997</v>
      </c>
    </row>
    <row r="2083" spans="13:14">
      <c r="M2083">
        <v>1627</v>
      </c>
      <c r="N2083">
        <v>67.718000000000004</v>
      </c>
    </row>
    <row r="2084" spans="13:14">
      <c r="M2084">
        <v>1628</v>
      </c>
      <c r="N2084">
        <v>67.760000000000005</v>
      </c>
    </row>
    <row r="2085" spans="13:14">
      <c r="M2085">
        <v>1629</v>
      </c>
      <c r="N2085">
        <v>67.802999999999997</v>
      </c>
    </row>
    <row r="2086" spans="13:14">
      <c r="M2086">
        <v>1630</v>
      </c>
      <c r="N2086">
        <v>67.846000000000004</v>
      </c>
    </row>
    <row r="2087" spans="13:14">
      <c r="M2087">
        <v>1631</v>
      </c>
      <c r="N2087">
        <v>67.888999999999996</v>
      </c>
    </row>
    <row r="2088" spans="13:14">
      <c r="M2088">
        <v>1632</v>
      </c>
      <c r="N2088">
        <v>67.932000000000002</v>
      </c>
    </row>
    <row r="2089" spans="13:14">
      <c r="M2089">
        <v>1633</v>
      </c>
      <c r="N2089">
        <v>67.974000000000004</v>
      </c>
    </row>
    <row r="2090" spans="13:14">
      <c r="M2090">
        <v>1634</v>
      </c>
      <c r="N2090">
        <v>68.016999999999996</v>
      </c>
    </row>
    <row r="2091" spans="13:14">
      <c r="M2091">
        <v>1635</v>
      </c>
      <c r="N2091">
        <v>68.06</v>
      </c>
    </row>
    <row r="2092" spans="13:14">
      <c r="M2092">
        <v>1636</v>
      </c>
      <c r="N2092">
        <v>68.102999999999994</v>
      </c>
    </row>
    <row r="2093" spans="13:14">
      <c r="M2093">
        <v>1637</v>
      </c>
      <c r="N2093">
        <v>68.146000000000001</v>
      </c>
    </row>
    <row r="2094" spans="13:14">
      <c r="M2094">
        <v>1638</v>
      </c>
      <c r="N2094">
        <v>68.188000000000002</v>
      </c>
    </row>
    <row r="2095" spans="13:14">
      <c r="M2095">
        <v>1639</v>
      </c>
      <c r="N2095">
        <v>68.230999999999995</v>
      </c>
    </row>
    <row r="2096" spans="13:14">
      <c r="M2096">
        <v>1640</v>
      </c>
      <c r="N2096">
        <v>68.274000000000001</v>
      </c>
    </row>
    <row r="2097" spans="13:14">
      <c r="M2097">
        <v>1641</v>
      </c>
      <c r="N2097">
        <v>68.316999999999993</v>
      </c>
    </row>
    <row r="2098" spans="13:14">
      <c r="M2098">
        <v>1642</v>
      </c>
      <c r="N2098">
        <v>68.358999999999995</v>
      </c>
    </row>
    <row r="2099" spans="13:14">
      <c r="M2099">
        <v>1643</v>
      </c>
      <c r="N2099">
        <v>68.402000000000001</v>
      </c>
    </row>
    <row r="2100" spans="13:14">
      <c r="M2100">
        <v>1644</v>
      </c>
      <c r="N2100">
        <v>68.444999999999993</v>
      </c>
    </row>
    <row r="2101" spans="13:14">
      <c r="M2101">
        <v>1645</v>
      </c>
      <c r="N2101">
        <v>68.488</v>
      </c>
    </row>
    <row r="2102" spans="13:14">
      <c r="M2102">
        <v>1646</v>
      </c>
      <c r="N2102">
        <v>68.53</v>
      </c>
    </row>
    <row r="2103" spans="13:14">
      <c r="M2103">
        <v>1647</v>
      </c>
      <c r="N2103">
        <v>68.572999999999993</v>
      </c>
    </row>
    <row r="2104" spans="13:14">
      <c r="M2104">
        <v>1648</v>
      </c>
      <c r="N2104">
        <v>68.616</v>
      </c>
    </row>
    <row r="2105" spans="13:14">
      <c r="M2105">
        <v>1649</v>
      </c>
      <c r="N2105">
        <v>68.659000000000006</v>
      </c>
    </row>
    <row r="2106" spans="13:14">
      <c r="M2106">
        <v>1650</v>
      </c>
      <c r="N2106">
        <v>68.700999999999993</v>
      </c>
    </row>
    <row r="2107" spans="13:14">
      <c r="M2107">
        <v>1651</v>
      </c>
      <c r="N2107">
        <v>68.744</v>
      </c>
    </row>
    <row r="2108" spans="13:14">
      <c r="M2108">
        <v>1652</v>
      </c>
      <c r="N2108">
        <v>68.787000000000006</v>
      </c>
    </row>
    <row r="2109" spans="13:14">
      <c r="M2109">
        <v>1653</v>
      </c>
      <c r="N2109">
        <v>68.828999999999994</v>
      </c>
    </row>
    <row r="2110" spans="13:14">
      <c r="M2110">
        <v>1654</v>
      </c>
      <c r="N2110">
        <v>68.872</v>
      </c>
    </row>
    <row r="2111" spans="13:14">
      <c r="M2111">
        <v>1655</v>
      </c>
      <c r="N2111">
        <v>68.915000000000006</v>
      </c>
    </row>
    <row r="2112" spans="13:14">
      <c r="M2112">
        <v>1656</v>
      </c>
      <c r="N2112">
        <v>68.956999999999994</v>
      </c>
    </row>
    <row r="2113" spans="13:14">
      <c r="M2113">
        <v>1657</v>
      </c>
      <c r="N2113">
        <v>69</v>
      </c>
    </row>
    <row r="2114" spans="13:14">
      <c r="M2114">
        <v>1658</v>
      </c>
      <c r="N2114">
        <v>69.043000000000006</v>
      </c>
    </row>
    <row r="2115" spans="13:14">
      <c r="M2115">
        <v>1659</v>
      </c>
      <c r="N2115">
        <v>69.084999999999994</v>
      </c>
    </row>
    <row r="2116" spans="13:14">
      <c r="M2116">
        <v>1660</v>
      </c>
      <c r="N2116">
        <v>69.128</v>
      </c>
    </row>
    <row r="2117" spans="13:14">
      <c r="M2117">
        <v>1661</v>
      </c>
      <c r="N2117">
        <v>69.171000000000006</v>
      </c>
    </row>
    <row r="2118" spans="13:14">
      <c r="M2118">
        <v>1662</v>
      </c>
      <c r="N2118">
        <v>69.212999999999994</v>
      </c>
    </row>
    <row r="2119" spans="13:14">
      <c r="M2119">
        <v>1663</v>
      </c>
      <c r="N2119">
        <v>69.256</v>
      </c>
    </row>
    <row r="2120" spans="13:14">
      <c r="M2120">
        <v>1664</v>
      </c>
      <c r="N2120">
        <v>69.298000000000002</v>
      </c>
    </row>
    <row r="2121" spans="13:14">
      <c r="M2121">
        <v>1665</v>
      </c>
      <c r="N2121">
        <v>69.340999999999994</v>
      </c>
    </row>
    <row r="2122" spans="13:14">
      <c r="M2122">
        <v>1666</v>
      </c>
      <c r="N2122">
        <v>69.384</v>
      </c>
    </row>
    <row r="2123" spans="13:14">
      <c r="M2123">
        <v>1667</v>
      </c>
      <c r="N2123">
        <v>69.426000000000002</v>
      </c>
    </row>
    <row r="2124" spans="13:14">
      <c r="M2124">
        <v>1668</v>
      </c>
      <c r="N2124">
        <v>69.468999999999994</v>
      </c>
    </row>
    <row r="2125" spans="13:14">
      <c r="M2125">
        <v>1669</v>
      </c>
      <c r="N2125">
        <v>69.510999999999996</v>
      </c>
    </row>
    <row r="2126" spans="13:14">
      <c r="M2126">
        <v>1670</v>
      </c>
      <c r="N2126">
        <v>69.554000000000002</v>
      </c>
    </row>
    <row r="2127" spans="13:14">
      <c r="M2127">
        <v>1671</v>
      </c>
      <c r="N2127">
        <v>69.596999999999994</v>
      </c>
    </row>
    <row r="2128" spans="13:14">
      <c r="M2128">
        <v>1672</v>
      </c>
      <c r="N2128">
        <v>69.638999999999996</v>
      </c>
    </row>
    <row r="2129" spans="13:14">
      <c r="M2129">
        <v>1673</v>
      </c>
      <c r="N2129">
        <v>69.682000000000002</v>
      </c>
    </row>
    <row r="2130" spans="13:14">
      <c r="M2130">
        <v>1674</v>
      </c>
      <c r="N2130">
        <v>69.724000000000004</v>
      </c>
    </row>
    <row r="2131" spans="13:14">
      <c r="M2131">
        <v>1675</v>
      </c>
      <c r="N2131">
        <v>69.766999999999996</v>
      </c>
    </row>
    <row r="2132" spans="13:14">
      <c r="M2132">
        <v>1676</v>
      </c>
      <c r="N2132">
        <v>69.808999999999997</v>
      </c>
    </row>
    <row r="2133" spans="13:14">
      <c r="M2133">
        <v>1677</v>
      </c>
      <c r="N2133">
        <v>69.852000000000004</v>
      </c>
    </row>
    <row r="2134" spans="13:14">
      <c r="M2134">
        <v>1678</v>
      </c>
      <c r="N2134">
        <v>69.894000000000005</v>
      </c>
    </row>
    <row r="2135" spans="13:14">
      <c r="M2135">
        <v>1679</v>
      </c>
      <c r="N2135">
        <v>69.936999999999998</v>
      </c>
    </row>
    <row r="2136" spans="13:14">
      <c r="M2136">
        <v>1680</v>
      </c>
      <c r="N2136">
        <v>69.978999999999999</v>
      </c>
    </row>
    <row r="2137" spans="13:14">
      <c r="M2137">
        <v>1681</v>
      </c>
      <c r="N2137">
        <v>70.022000000000006</v>
      </c>
    </row>
    <row r="2138" spans="13:14">
      <c r="M2138">
        <v>1682</v>
      </c>
      <c r="N2138">
        <v>70.063999999999993</v>
      </c>
    </row>
    <row r="2139" spans="13:14">
      <c r="M2139">
        <v>1683</v>
      </c>
      <c r="N2139">
        <v>70.106999999999999</v>
      </c>
    </row>
    <row r="2140" spans="13:14">
      <c r="M2140">
        <v>1684</v>
      </c>
      <c r="N2140">
        <v>70.149000000000001</v>
      </c>
    </row>
    <row r="2141" spans="13:14">
      <c r="M2141">
        <v>1685</v>
      </c>
      <c r="N2141">
        <v>70.191999999999993</v>
      </c>
    </row>
    <row r="2142" spans="13:14">
      <c r="M2142">
        <v>1686</v>
      </c>
      <c r="N2142">
        <v>70.233999999999995</v>
      </c>
    </row>
    <row r="2143" spans="13:14">
      <c r="M2143">
        <v>1687</v>
      </c>
      <c r="N2143">
        <v>70.277000000000001</v>
      </c>
    </row>
    <row r="2144" spans="13:14">
      <c r="M2144">
        <v>1688</v>
      </c>
      <c r="N2144">
        <v>70.319000000000003</v>
      </c>
    </row>
    <row r="2145" spans="13:14">
      <c r="M2145">
        <v>1689</v>
      </c>
      <c r="N2145">
        <v>70.361999999999995</v>
      </c>
    </row>
    <row r="2146" spans="13:14">
      <c r="M2146">
        <v>1690</v>
      </c>
      <c r="N2146">
        <v>70.403999999999996</v>
      </c>
    </row>
    <row r="2147" spans="13:14">
      <c r="M2147">
        <v>1691</v>
      </c>
      <c r="N2147">
        <v>70.447000000000003</v>
      </c>
    </row>
    <row r="2148" spans="13:14">
      <c r="M2148">
        <v>1692</v>
      </c>
      <c r="N2148">
        <v>70.489000000000004</v>
      </c>
    </row>
    <row r="2149" spans="13:14">
      <c r="M2149">
        <v>1693</v>
      </c>
      <c r="N2149">
        <v>70.531000000000006</v>
      </c>
    </row>
    <row r="2150" spans="13:14">
      <c r="M2150">
        <v>1694</v>
      </c>
      <c r="N2150">
        <v>70.573999999999998</v>
      </c>
    </row>
    <row r="2151" spans="13:14">
      <c r="M2151">
        <v>1695</v>
      </c>
      <c r="N2151">
        <v>70.616</v>
      </c>
    </row>
    <row r="2152" spans="13:14">
      <c r="M2152">
        <v>1696</v>
      </c>
      <c r="N2152">
        <v>70.659000000000006</v>
      </c>
    </row>
    <row r="2153" spans="13:14">
      <c r="M2153">
        <v>1697</v>
      </c>
      <c r="N2153">
        <v>70.700999999999993</v>
      </c>
    </row>
    <row r="2154" spans="13:14">
      <c r="M2154">
        <v>1698</v>
      </c>
      <c r="N2154">
        <v>70.744</v>
      </c>
    </row>
    <row r="2155" spans="13:14">
      <c r="M2155">
        <v>1699</v>
      </c>
      <c r="N2155">
        <v>70.786000000000001</v>
      </c>
    </row>
    <row r="2156" spans="13:14">
      <c r="M2156">
        <v>1700</v>
      </c>
      <c r="N2156">
        <v>70.828000000000003</v>
      </c>
    </row>
    <row r="2157" spans="13:14">
      <c r="M2157">
        <v>1701</v>
      </c>
      <c r="N2157">
        <v>70.870999999999995</v>
      </c>
    </row>
    <row r="2158" spans="13:14">
      <c r="M2158">
        <v>1702</v>
      </c>
      <c r="N2158">
        <v>70.912999999999997</v>
      </c>
    </row>
    <row r="2159" spans="13:14">
      <c r="M2159">
        <v>1703</v>
      </c>
      <c r="N2159">
        <v>70.954999999999998</v>
      </c>
    </row>
    <row r="2160" spans="13:14">
      <c r="M2160">
        <v>1704</v>
      </c>
      <c r="N2160">
        <v>70.998000000000005</v>
      </c>
    </row>
    <row r="2161" spans="13:14">
      <c r="M2161">
        <v>1705</v>
      </c>
      <c r="N2161">
        <v>71.040000000000006</v>
      </c>
    </row>
    <row r="2162" spans="13:14">
      <c r="M2162">
        <v>1706</v>
      </c>
      <c r="N2162">
        <v>71.081999999999994</v>
      </c>
    </row>
    <row r="2163" spans="13:14">
      <c r="M2163">
        <v>1707</v>
      </c>
      <c r="N2163">
        <v>71.125</v>
      </c>
    </row>
    <row r="2164" spans="13:14">
      <c r="M2164">
        <v>1708</v>
      </c>
      <c r="N2164">
        <v>71.167000000000002</v>
      </c>
    </row>
    <row r="2165" spans="13:14">
      <c r="M2165">
        <v>1709</v>
      </c>
      <c r="N2165">
        <v>71.209000000000003</v>
      </c>
    </row>
    <row r="2166" spans="13:14">
      <c r="M2166">
        <v>1710</v>
      </c>
      <c r="N2166">
        <v>71.251999999999995</v>
      </c>
    </row>
    <row r="2167" spans="13:14">
      <c r="M2167">
        <v>1711</v>
      </c>
      <c r="N2167">
        <v>71.293999999999997</v>
      </c>
    </row>
    <row r="2168" spans="13:14">
      <c r="M2168">
        <v>1712</v>
      </c>
      <c r="N2168">
        <v>71.335999999999999</v>
      </c>
    </row>
    <row r="2169" spans="13:14">
      <c r="M2169">
        <v>1713</v>
      </c>
      <c r="N2169">
        <v>71.379000000000005</v>
      </c>
    </row>
    <row r="2170" spans="13:14">
      <c r="M2170">
        <v>1714</v>
      </c>
      <c r="N2170">
        <v>71.421000000000006</v>
      </c>
    </row>
    <row r="2171" spans="13:14">
      <c r="M2171">
        <v>1715</v>
      </c>
      <c r="N2171">
        <v>71.462999999999994</v>
      </c>
    </row>
    <row r="2172" spans="13:14">
      <c r="M2172">
        <v>1716</v>
      </c>
      <c r="N2172">
        <v>71.506</v>
      </c>
    </row>
    <row r="2173" spans="13:14">
      <c r="M2173">
        <v>1717</v>
      </c>
      <c r="N2173">
        <v>71.548000000000002</v>
      </c>
    </row>
    <row r="2174" spans="13:14">
      <c r="M2174">
        <v>1718</v>
      </c>
      <c r="N2174">
        <v>71.59</v>
      </c>
    </row>
    <row r="2175" spans="13:14">
      <c r="M2175">
        <v>1719</v>
      </c>
      <c r="N2175">
        <v>71.632000000000005</v>
      </c>
    </row>
    <row r="2176" spans="13:14">
      <c r="M2176">
        <v>1720</v>
      </c>
      <c r="N2176">
        <v>71.674999999999997</v>
      </c>
    </row>
    <row r="2177" spans="13:14">
      <c r="M2177">
        <v>1721</v>
      </c>
      <c r="N2177">
        <v>71.716999999999999</v>
      </c>
    </row>
    <row r="2178" spans="13:14">
      <c r="M2178">
        <v>1722</v>
      </c>
      <c r="N2178">
        <v>71.759</v>
      </c>
    </row>
    <row r="2179" spans="13:14">
      <c r="M2179">
        <v>1723</v>
      </c>
      <c r="N2179">
        <v>71.801000000000002</v>
      </c>
    </row>
    <row r="2180" spans="13:14">
      <c r="M2180">
        <v>1724</v>
      </c>
      <c r="N2180">
        <v>71.843999999999994</v>
      </c>
    </row>
    <row r="2181" spans="13:14">
      <c r="M2181">
        <v>1725</v>
      </c>
      <c r="N2181">
        <v>71.885999999999996</v>
      </c>
    </row>
    <row r="2182" spans="13:14">
      <c r="M2182">
        <v>1726</v>
      </c>
      <c r="N2182">
        <v>71.927999999999997</v>
      </c>
    </row>
    <row r="2183" spans="13:14">
      <c r="M2183">
        <v>1727</v>
      </c>
      <c r="N2183">
        <v>71.97</v>
      </c>
    </row>
    <row r="2184" spans="13:14">
      <c r="M2184">
        <v>1728</v>
      </c>
      <c r="N2184">
        <v>72.012</v>
      </c>
    </row>
    <row r="2185" spans="13:14">
      <c r="M2185">
        <v>1729</v>
      </c>
      <c r="N2185">
        <v>72.055000000000007</v>
      </c>
    </row>
    <row r="2186" spans="13:14">
      <c r="M2186">
        <v>1730</v>
      </c>
      <c r="N2186">
        <v>72.096999999999994</v>
      </c>
    </row>
    <row r="2187" spans="13:14">
      <c r="M2187">
        <v>1731</v>
      </c>
      <c r="N2187">
        <v>72.138999999999996</v>
      </c>
    </row>
    <row r="2188" spans="13:14">
      <c r="M2188">
        <v>1732</v>
      </c>
      <c r="N2188">
        <v>72.180999999999997</v>
      </c>
    </row>
    <row r="2189" spans="13:14">
      <c r="M2189">
        <v>1733</v>
      </c>
      <c r="N2189">
        <v>72.222999999999999</v>
      </c>
    </row>
    <row r="2190" spans="13:14">
      <c r="M2190">
        <v>1734</v>
      </c>
      <c r="N2190">
        <v>72.266000000000005</v>
      </c>
    </row>
    <row r="2191" spans="13:14">
      <c r="M2191">
        <v>1735</v>
      </c>
      <c r="N2191">
        <v>72.308000000000007</v>
      </c>
    </row>
    <row r="2192" spans="13:14">
      <c r="M2192">
        <v>1736</v>
      </c>
      <c r="N2192">
        <v>72.349999999999994</v>
      </c>
    </row>
    <row r="2193" spans="13:14">
      <c r="M2193">
        <v>1737</v>
      </c>
      <c r="N2193">
        <v>72.391999999999996</v>
      </c>
    </row>
    <row r="2194" spans="13:14">
      <c r="M2194">
        <v>1738</v>
      </c>
      <c r="N2194">
        <v>72.433999999999997</v>
      </c>
    </row>
    <row r="2195" spans="13:14">
      <c r="M2195">
        <v>1739</v>
      </c>
      <c r="N2195">
        <v>72.475999999999999</v>
      </c>
    </row>
    <row r="2196" spans="13:14">
      <c r="M2196">
        <v>1740</v>
      </c>
      <c r="N2196">
        <v>72.518000000000001</v>
      </c>
    </row>
    <row r="2197" spans="13:14">
      <c r="M2197">
        <v>1741</v>
      </c>
      <c r="N2197">
        <v>72.561000000000007</v>
      </c>
    </row>
    <row r="2198" spans="13:14">
      <c r="M2198">
        <v>1742</v>
      </c>
      <c r="N2198">
        <v>72.602999999999994</v>
      </c>
    </row>
    <row r="2199" spans="13:14">
      <c r="M2199">
        <v>1743</v>
      </c>
      <c r="N2199">
        <v>72.644999999999996</v>
      </c>
    </row>
    <row r="2200" spans="13:14">
      <c r="M2200">
        <v>1744</v>
      </c>
      <c r="N2200">
        <v>72.686999999999998</v>
      </c>
    </row>
    <row r="2201" spans="13:14">
      <c r="M2201">
        <v>1745</v>
      </c>
      <c r="N2201">
        <v>72.728999999999999</v>
      </c>
    </row>
    <row r="2202" spans="13:14">
      <c r="M2202">
        <v>1746</v>
      </c>
      <c r="N2202">
        <v>72.771000000000001</v>
      </c>
    </row>
    <row r="2203" spans="13:14">
      <c r="M2203">
        <v>1747</v>
      </c>
      <c r="N2203">
        <v>72.813000000000002</v>
      </c>
    </row>
    <row r="2204" spans="13:14">
      <c r="M2204">
        <v>1748</v>
      </c>
      <c r="N2204">
        <v>72.855000000000004</v>
      </c>
    </row>
    <row r="2205" spans="13:14">
      <c r="M2205">
        <v>1749</v>
      </c>
      <c r="N2205">
        <v>72.897000000000006</v>
      </c>
    </row>
    <row r="2206" spans="13:14">
      <c r="M2206">
        <v>1750</v>
      </c>
      <c r="N2206">
        <v>72.938999999999993</v>
      </c>
    </row>
    <row r="2207" spans="13:14">
      <c r="M2207">
        <v>1751</v>
      </c>
      <c r="N2207">
        <v>72.980999999999995</v>
      </c>
    </row>
    <row r="2208" spans="13:14">
      <c r="M2208">
        <v>1752</v>
      </c>
      <c r="N2208">
        <v>73.022999999999996</v>
      </c>
    </row>
    <row r="2209" spans="13:14">
      <c r="M2209">
        <v>1753</v>
      </c>
      <c r="N2209">
        <v>73.066000000000003</v>
      </c>
    </row>
    <row r="2210" spans="13:14">
      <c r="M2210">
        <v>1754</v>
      </c>
      <c r="N2210">
        <v>73.108000000000004</v>
      </c>
    </row>
    <row r="2211" spans="13:14">
      <c r="M2211">
        <v>1755</v>
      </c>
      <c r="N2211">
        <v>73.150000000000006</v>
      </c>
    </row>
    <row r="2212" spans="13:14">
      <c r="M2212">
        <v>1756</v>
      </c>
      <c r="N2212">
        <v>73.191999999999993</v>
      </c>
    </row>
    <row r="2213" spans="13:14">
      <c r="M2213">
        <v>1757</v>
      </c>
      <c r="N2213">
        <v>73.233999999999995</v>
      </c>
    </row>
    <row r="2214" spans="13:14">
      <c r="M2214">
        <v>1758</v>
      </c>
      <c r="N2214">
        <v>73.275999999999996</v>
      </c>
    </row>
    <row r="2215" spans="13:14">
      <c r="M2215">
        <v>1759</v>
      </c>
      <c r="N2215">
        <v>73.317999999999998</v>
      </c>
    </row>
    <row r="2216" spans="13:14">
      <c r="M2216">
        <v>1760</v>
      </c>
      <c r="N2216">
        <v>73.36</v>
      </c>
    </row>
    <row r="2217" spans="13:14">
      <c r="M2217">
        <v>1761</v>
      </c>
      <c r="N2217">
        <v>73.402000000000001</v>
      </c>
    </row>
    <row r="2218" spans="13:14">
      <c r="M2218">
        <v>1762</v>
      </c>
      <c r="N2218">
        <v>73.444000000000003</v>
      </c>
    </row>
    <row r="2219" spans="13:14">
      <c r="M2219">
        <v>1763</v>
      </c>
      <c r="N2219">
        <v>73.486000000000004</v>
      </c>
    </row>
    <row r="2220" spans="13:14">
      <c r="M2220">
        <v>1764</v>
      </c>
      <c r="N2220">
        <v>73.528000000000006</v>
      </c>
    </row>
    <row r="2221" spans="13:14">
      <c r="M2221">
        <v>1765</v>
      </c>
      <c r="N2221">
        <v>73.569999999999993</v>
      </c>
    </row>
    <row r="2222" spans="13:14">
      <c r="M2222">
        <v>1766</v>
      </c>
      <c r="N2222">
        <v>73.611999999999995</v>
      </c>
    </row>
    <row r="2223" spans="13:14">
      <c r="M2223">
        <v>1767</v>
      </c>
      <c r="N2223">
        <v>73.653999999999996</v>
      </c>
    </row>
    <row r="2224" spans="13:14">
      <c r="M2224">
        <v>1768</v>
      </c>
      <c r="N2224">
        <v>73.695999999999998</v>
      </c>
    </row>
    <row r="2225" spans="13:14">
      <c r="M2225">
        <v>1769</v>
      </c>
      <c r="N2225">
        <v>73.738</v>
      </c>
    </row>
    <row r="2226" spans="13:14">
      <c r="M2226">
        <v>1770</v>
      </c>
      <c r="N2226">
        <v>73.78</v>
      </c>
    </row>
    <row r="2227" spans="13:14">
      <c r="M2227">
        <v>1771</v>
      </c>
      <c r="N2227">
        <v>73.820999999999998</v>
      </c>
    </row>
    <row r="2228" spans="13:14">
      <c r="M2228">
        <v>1772</v>
      </c>
      <c r="N2228">
        <v>73.863</v>
      </c>
    </row>
    <row r="2229" spans="13:14">
      <c r="M2229">
        <v>1773</v>
      </c>
      <c r="N2229">
        <v>73.905000000000001</v>
      </c>
    </row>
    <row r="2230" spans="13:14">
      <c r="M2230">
        <v>1774</v>
      </c>
      <c r="N2230">
        <v>73.947000000000003</v>
      </c>
    </row>
    <row r="2231" spans="13:14">
      <c r="M2231">
        <v>1775</v>
      </c>
      <c r="N2231">
        <v>73.989000000000004</v>
      </c>
    </row>
    <row r="2232" spans="13:14">
      <c r="M2232">
        <v>1776</v>
      </c>
      <c r="N2232">
        <v>74.031000000000006</v>
      </c>
    </row>
    <row r="2233" spans="13:14">
      <c r="M2233">
        <v>1777</v>
      </c>
      <c r="N2233">
        <v>74.072999999999993</v>
      </c>
    </row>
    <row r="2234" spans="13:14">
      <c r="M2234">
        <v>1778</v>
      </c>
      <c r="N2234">
        <v>74.114999999999995</v>
      </c>
    </row>
    <row r="2235" spans="13:14">
      <c r="M2235">
        <v>1779</v>
      </c>
      <c r="N2235">
        <v>74.156999999999996</v>
      </c>
    </row>
    <row r="2236" spans="13:14">
      <c r="M2236">
        <v>1780</v>
      </c>
      <c r="N2236">
        <v>74.198999999999998</v>
      </c>
    </row>
    <row r="2237" spans="13:14">
      <c r="M2237">
        <v>1781</v>
      </c>
      <c r="N2237">
        <v>74.241</v>
      </c>
    </row>
    <row r="2238" spans="13:14">
      <c r="M2238">
        <v>1782</v>
      </c>
      <c r="N2238">
        <v>74.283000000000001</v>
      </c>
    </row>
    <row r="2239" spans="13:14">
      <c r="M2239">
        <v>1783</v>
      </c>
      <c r="N2239">
        <v>74.323999999999998</v>
      </c>
    </row>
    <row r="2240" spans="13:14">
      <c r="M2240">
        <v>1784</v>
      </c>
      <c r="N2240">
        <v>74.366</v>
      </c>
    </row>
    <row r="2241" spans="13:14">
      <c r="M2241">
        <v>1785</v>
      </c>
      <c r="N2241">
        <v>74.408000000000001</v>
      </c>
    </row>
    <row r="2242" spans="13:14">
      <c r="M2242">
        <v>1786</v>
      </c>
      <c r="N2242">
        <v>74.45</v>
      </c>
    </row>
    <row r="2243" spans="13:14">
      <c r="M2243">
        <v>1787</v>
      </c>
      <c r="N2243">
        <v>74.492000000000004</v>
      </c>
    </row>
    <row r="2244" spans="13:14">
      <c r="M2244">
        <v>1788</v>
      </c>
      <c r="N2244">
        <v>74.534000000000006</v>
      </c>
    </row>
    <row r="2245" spans="13:14">
      <c r="M2245">
        <v>1789</v>
      </c>
      <c r="N2245">
        <v>74.575999999999993</v>
      </c>
    </row>
    <row r="2246" spans="13:14">
      <c r="M2246">
        <v>1790</v>
      </c>
      <c r="N2246">
        <v>74.617999999999995</v>
      </c>
    </row>
    <row r="2247" spans="13:14">
      <c r="M2247">
        <v>1791</v>
      </c>
      <c r="N2247">
        <v>74.659000000000006</v>
      </c>
    </row>
    <row r="2248" spans="13:14">
      <c r="M2248">
        <v>1792</v>
      </c>
      <c r="N2248">
        <v>74.700999999999993</v>
      </c>
    </row>
    <row r="2249" spans="13:14">
      <c r="M2249">
        <v>1793</v>
      </c>
      <c r="N2249">
        <v>74.742999999999995</v>
      </c>
    </row>
    <row r="2250" spans="13:14">
      <c r="M2250">
        <v>1794</v>
      </c>
      <c r="N2250">
        <v>74.784999999999997</v>
      </c>
    </row>
    <row r="2251" spans="13:14">
      <c r="M2251">
        <v>1795</v>
      </c>
      <c r="N2251">
        <v>74.826999999999998</v>
      </c>
    </row>
    <row r="2252" spans="13:14">
      <c r="M2252">
        <v>1796</v>
      </c>
      <c r="N2252">
        <v>74.869</v>
      </c>
    </row>
    <row r="2253" spans="13:14">
      <c r="M2253">
        <v>1797</v>
      </c>
      <c r="N2253">
        <v>74.91</v>
      </c>
    </row>
    <row r="2254" spans="13:14">
      <c r="M2254">
        <v>1798</v>
      </c>
      <c r="N2254">
        <v>74.951999999999998</v>
      </c>
    </row>
    <row r="2255" spans="13:14">
      <c r="M2255">
        <v>1799</v>
      </c>
      <c r="N2255">
        <v>74.994</v>
      </c>
    </row>
    <row r="2256" spans="13:14">
      <c r="M2256">
        <v>1800</v>
      </c>
      <c r="N2256">
        <v>75.036000000000001</v>
      </c>
    </row>
    <row r="2257" spans="13:14">
      <c r="M2257">
        <v>1801</v>
      </c>
      <c r="N2257">
        <v>75.078000000000003</v>
      </c>
    </row>
    <row r="2258" spans="13:14">
      <c r="M2258">
        <v>1802</v>
      </c>
      <c r="N2258">
        <v>75.12</v>
      </c>
    </row>
    <row r="2259" spans="13:14">
      <c r="M2259">
        <v>1803</v>
      </c>
      <c r="N2259">
        <v>75.161000000000001</v>
      </c>
    </row>
    <row r="2260" spans="13:14">
      <c r="M2260">
        <v>1804</v>
      </c>
      <c r="N2260">
        <v>75.203000000000003</v>
      </c>
    </row>
    <row r="2261" spans="13:14">
      <c r="M2261">
        <v>1805</v>
      </c>
      <c r="N2261">
        <v>75.245000000000005</v>
      </c>
    </row>
    <row r="2262" spans="13:14">
      <c r="M2262">
        <v>1806</v>
      </c>
      <c r="N2262">
        <v>75.287000000000006</v>
      </c>
    </row>
    <row r="2263" spans="13:14">
      <c r="M2263">
        <v>1807</v>
      </c>
      <c r="N2263">
        <v>75.328999999999994</v>
      </c>
    </row>
    <row r="2264" spans="13:14">
      <c r="M2264">
        <v>1808</v>
      </c>
      <c r="N2264">
        <v>75.37</v>
      </c>
    </row>
    <row r="2265" spans="13:14">
      <c r="M2265">
        <v>1809</v>
      </c>
      <c r="N2265">
        <v>75.412000000000006</v>
      </c>
    </row>
    <row r="2266" spans="13:14">
      <c r="M2266">
        <v>1810</v>
      </c>
      <c r="N2266">
        <v>75.453999999999994</v>
      </c>
    </row>
    <row r="2267" spans="13:14">
      <c r="M2267">
        <v>1811</v>
      </c>
      <c r="N2267">
        <v>75.495999999999995</v>
      </c>
    </row>
    <row r="2268" spans="13:14">
      <c r="M2268">
        <v>1812</v>
      </c>
      <c r="N2268">
        <v>75.537999999999997</v>
      </c>
    </row>
    <row r="2269" spans="13:14">
      <c r="M2269">
        <v>1813</v>
      </c>
      <c r="N2269">
        <v>75.578999999999994</v>
      </c>
    </row>
    <row r="2270" spans="13:14">
      <c r="M2270">
        <v>1814</v>
      </c>
      <c r="N2270">
        <v>75.620999999999995</v>
      </c>
    </row>
    <row r="2271" spans="13:14">
      <c r="M2271">
        <v>1815</v>
      </c>
      <c r="N2271">
        <v>75.662999999999997</v>
      </c>
    </row>
    <row r="2272" spans="13:14">
      <c r="M2272">
        <v>1816</v>
      </c>
      <c r="N2272">
        <v>75.704999999999998</v>
      </c>
    </row>
    <row r="2273" spans="13:14">
      <c r="M2273">
        <v>1817</v>
      </c>
      <c r="N2273">
        <v>75.745999999999995</v>
      </c>
    </row>
    <row r="2274" spans="13:14">
      <c r="M2274">
        <v>1818</v>
      </c>
      <c r="N2274">
        <v>75.787999999999997</v>
      </c>
    </row>
    <row r="2275" spans="13:14">
      <c r="M2275">
        <v>1819</v>
      </c>
      <c r="N2275">
        <v>75.83</v>
      </c>
    </row>
    <row r="2276" spans="13:14">
      <c r="M2276">
        <v>1820</v>
      </c>
      <c r="N2276">
        <v>75.872</v>
      </c>
    </row>
    <row r="2277" spans="13:14">
      <c r="M2277">
        <v>1821</v>
      </c>
      <c r="N2277">
        <v>75.912999999999997</v>
      </c>
    </row>
    <row r="2278" spans="13:14">
      <c r="M2278">
        <v>1822</v>
      </c>
      <c r="N2278">
        <v>75.954999999999998</v>
      </c>
    </row>
    <row r="2279" spans="13:14">
      <c r="M2279">
        <v>1823</v>
      </c>
      <c r="N2279">
        <v>75.997</v>
      </c>
    </row>
    <row r="2280" spans="13:14">
      <c r="M2280">
        <v>1824</v>
      </c>
      <c r="N2280">
        <v>76.039000000000001</v>
      </c>
    </row>
    <row r="2281" spans="13:14">
      <c r="M2281">
        <v>1825</v>
      </c>
      <c r="N2281">
        <v>76.081000000000003</v>
      </c>
    </row>
    <row r="2282" spans="13:14">
      <c r="M2282">
        <v>1826</v>
      </c>
      <c r="N2282">
        <v>76.122</v>
      </c>
    </row>
    <row r="2283" spans="13:14">
      <c r="M2283">
        <v>1827</v>
      </c>
      <c r="N2283">
        <v>76.164000000000001</v>
      </c>
    </row>
    <row r="2284" spans="13:14">
      <c r="M2284">
        <v>1828</v>
      </c>
      <c r="N2284">
        <v>76.206000000000003</v>
      </c>
    </row>
    <row r="2285" spans="13:14">
      <c r="M2285">
        <v>1829</v>
      </c>
      <c r="N2285">
        <v>76.248000000000005</v>
      </c>
    </row>
    <row r="2286" spans="13:14">
      <c r="M2286">
        <v>1830</v>
      </c>
      <c r="N2286">
        <v>76.289000000000001</v>
      </c>
    </row>
    <row r="2287" spans="13:14">
      <c r="M2287">
        <v>1831</v>
      </c>
      <c r="N2287">
        <v>76.331000000000003</v>
      </c>
    </row>
    <row r="2288" spans="13:14">
      <c r="M2288">
        <v>1832</v>
      </c>
      <c r="N2288">
        <v>76.373000000000005</v>
      </c>
    </row>
    <row r="2289" spans="13:14">
      <c r="M2289">
        <v>1833</v>
      </c>
      <c r="N2289">
        <v>75.997</v>
      </c>
    </row>
    <row r="2290" spans="13:14">
      <c r="M2290">
        <v>1834</v>
      </c>
      <c r="N2290">
        <v>76.039000000000001</v>
      </c>
    </row>
    <row r="2291" spans="13:14">
      <c r="M2291">
        <v>1835</v>
      </c>
      <c r="N2291">
        <v>76.081000000000003</v>
      </c>
    </row>
    <row r="2292" spans="13:14">
      <c r="M2292">
        <v>1836</v>
      </c>
      <c r="N2292">
        <v>76.122</v>
      </c>
    </row>
    <row r="2293" spans="13:14">
      <c r="M2293">
        <v>1837</v>
      </c>
      <c r="N2293">
        <v>76.164000000000001</v>
      </c>
    </row>
    <row r="2294" spans="13:14">
      <c r="M2294">
        <v>1838</v>
      </c>
      <c r="N2294">
        <v>76.206000000000003</v>
      </c>
    </row>
    <row r="2295" spans="13:14">
      <c r="M2295">
        <v>1839</v>
      </c>
      <c r="N2295">
        <v>76.248000000000005</v>
      </c>
    </row>
    <row r="2296" spans="13:14">
      <c r="M2296">
        <v>1840</v>
      </c>
      <c r="N2296">
        <v>76.289000000000001</v>
      </c>
    </row>
    <row r="2297" spans="13:14">
      <c r="M2297">
        <v>1841</v>
      </c>
      <c r="N2297">
        <v>76.331000000000003</v>
      </c>
    </row>
    <row r="2298" spans="13:14">
      <c r="M2298">
        <v>1842</v>
      </c>
      <c r="N2298">
        <v>76.373000000000005</v>
      </c>
    </row>
  </sheetData>
  <sheetProtection password="CD88" sheet="1" objects="1" scenarios="1" selectLockedCells="1" selectUnlockedCells="1"/>
  <phoneticPr fontId="4" type="noConversion"/>
  <pageMargins left="0.75" right="0.75" top="1" bottom="1" header="0.5" footer="0.5"/>
  <headerFooter alignWithMargins="0"/>
  <customProperties>
    <customPr name="%locator_row%" r:id="rId1"/>
    <customPr name="%startcell%" r:id="rId2"/>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B61AA-838C-4321-8969-FAEB35F6E961}">
  <sheetPr codeName="Sheet11"/>
  <dimension ref="A1:N2540"/>
  <sheetViews>
    <sheetView workbookViewId="0">
      <selection activeCell="A14" sqref="A14"/>
    </sheetView>
  </sheetViews>
  <sheetFormatPr defaultRowHeight="12.75"/>
  <sheetData>
    <row r="1" spans="1:14">
      <c r="M1" t="s">
        <v>823</v>
      </c>
      <c r="N1" t="s">
        <v>824</v>
      </c>
    </row>
    <row r="2" spans="1:14">
      <c r="A2" t="s">
        <v>824</v>
      </c>
      <c r="B2" t="s">
        <v>823</v>
      </c>
      <c r="M2">
        <v>-346</v>
      </c>
      <c r="N2">
        <v>-8.0950000000000006</v>
      </c>
    </row>
    <row r="3" spans="1:14">
      <c r="A3" s="54">
        <f>formulas!O90</f>
        <v>0</v>
      </c>
      <c r="B3" s="33">
        <f t="shared" ref="B3:B34" ca="1" si="0">(A3-D3)/(E3-D3)*(G3-F3)+F3</f>
        <v>32</v>
      </c>
      <c r="C3">
        <f t="shared" ref="C3:C66" si="1">COUNTIF($N$1:$N$25398,"&lt;"&amp;A3)</f>
        <v>378</v>
      </c>
      <c r="D3">
        <f t="shared" ref="D3:D34" ca="1" si="2">INDIRECT(ADDRESS(C3+1,14))</f>
        <v>-2.8000000000000001E-2</v>
      </c>
      <c r="E3">
        <f t="shared" ref="E3:E34" ca="1" si="3">INDIRECT(ADDRESS(C3+2,14))</f>
        <v>0</v>
      </c>
      <c r="F3">
        <f t="shared" ref="F3:F34" ca="1" si="4">INDIRECT(ADDRESS(C3+1,13))</f>
        <v>31</v>
      </c>
      <c r="G3">
        <f t="shared" ref="G3:G34" ca="1" si="5">INDIRECT(ADDRESS(C3+2,13))</f>
        <v>32</v>
      </c>
      <c r="M3">
        <v>-345</v>
      </c>
      <c r="N3">
        <v>-8.0850000000000009</v>
      </c>
    </row>
    <row r="4" spans="1:14">
      <c r="A4" s="32">
        <v>23.32</v>
      </c>
      <c r="B4" s="33">
        <f ca="1">(A4-D4)/(E4-D4)*(G4-F4)+F4</f>
        <v>800</v>
      </c>
      <c r="C4">
        <f t="shared" si="1"/>
        <v>1146</v>
      </c>
      <c r="D4">
        <f t="shared" ca="1" si="2"/>
        <v>23.289000000000001</v>
      </c>
      <c r="E4">
        <f t="shared" ca="1" si="3"/>
        <v>23.32</v>
      </c>
      <c r="F4">
        <f t="shared" ca="1" si="4"/>
        <v>799</v>
      </c>
      <c r="G4">
        <f t="shared" ca="1" si="5"/>
        <v>800</v>
      </c>
      <c r="M4">
        <v>-344</v>
      </c>
      <c r="N4">
        <v>-8.0739999999999998</v>
      </c>
    </row>
    <row r="5" spans="1:14">
      <c r="A5" s="54">
        <f>formulas!O92</f>
        <v>0</v>
      </c>
      <c r="B5" s="33">
        <f t="shared" ca="1" si="0"/>
        <v>32</v>
      </c>
      <c r="C5">
        <f t="shared" si="1"/>
        <v>378</v>
      </c>
      <c r="D5">
        <f t="shared" ca="1" si="2"/>
        <v>-2.8000000000000001E-2</v>
      </c>
      <c r="E5">
        <f t="shared" ca="1" si="3"/>
        <v>0</v>
      </c>
      <c r="F5">
        <f t="shared" ca="1" si="4"/>
        <v>31</v>
      </c>
      <c r="G5">
        <f t="shared" ca="1" si="5"/>
        <v>32</v>
      </c>
      <c r="M5">
        <v>-343</v>
      </c>
      <c r="N5">
        <v>-8.0630000000000006</v>
      </c>
    </row>
    <row r="6" spans="1:14">
      <c r="A6" s="32">
        <v>0</v>
      </c>
      <c r="B6" s="33">
        <f t="shared" ca="1" si="0"/>
        <v>32</v>
      </c>
      <c r="C6">
        <f t="shared" si="1"/>
        <v>378</v>
      </c>
      <c r="D6">
        <f t="shared" ca="1" si="2"/>
        <v>-2.8000000000000001E-2</v>
      </c>
      <c r="E6">
        <f t="shared" ca="1" si="3"/>
        <v>0</v>
      </c>
      <c r="F6">
        <f t="shared" ca="1" si="4"/>
        <v>31</v>
      </c>
      <c r="G6">
        <f t="shared" ca="1" si="5"/>
        <v>32</v>
      </c>
      <c r="M6">
        <v>-342</v>
      </c>
      <c r="N6">
        <v>-8.0519999999999996</v>
      </c>
    </row>
    <row r="7" spans="1:14">
      <c r="A7" s="54">
        <f>formulas!O94</f>
        <v>0</v>
      </c>
      <c r="B7" s="33">
        <f t="shared" ca="1" si="0"/>
        <v>32</v>
      </c>
      <c r="C7">
        <f t="shared" si="1"/>
        <v>378</v>
      </c>
      <c r="D7">
        <f t="shared" ca="1" si="2"/>
        <v>-2.8000000000000001E-2</v>
      </c>
      <c r="E7">
        <f t="shared" ca="1" si="3"/>
        <v>0</v>
      </c>
      <c r="F7">
        <f t="shared" ca="1" si="4"/>
        <v>31</v>
      </c>
      <c r="G7">
        <f t="shared" ca="1" si="5"/>
        <v>32</v>
      </c>
      <c r="M7">
        <v>-341</v>
      </c>
      <c r="N7">
        <v>-8.0410000000000004</v>
      </c>
    </row>
    <row r="8" spans="1:14">
      <c r="A8" s="32">
        <v>0</v>
      </c>
      <c r="B8" s="33">
        <f t="shared" ca="1" si="0"/>
        <v>32</v>
      </c>
      <c r="C8">
        <f t="shared" si="1"/>
        <v>378</v>
      </c>
      <c r="D8">
        <f t="shared" ca="1" si="2"/>
        <v>-2.8000000000000001E-2</v>
      </c>
      <c r="E8">
        <f t="shared" ca="1" si="3"/>
        <v>0</v>
      </c>
      <c r="F8">
        <f t="shared" ca="1" si="4"/>
        <v>31</v>
      </c>
      <c r="G8">
        <f t="shared" ca="1" si="5"/>
        <v>32</v>
      </c>
      <c r="M8">
        <v>-340</v>
      </c>
      <c r="N8">
        <v>-8.0299999999999994</v>
      </c>
    </row>
    <row r="9" spans="1:14">
      <c r="A9" s="54">
        <f>formulas!O96</f>
        <v>0</v>
      </c>
      <c r="B9" s="33">
        <f t="shared" ca="1" si="0"/>
        <v>32</v>
      </c>
      <c r="C9">
        <f t="shared" si="1"/>
        <v>378</v>
      </c>
      <c r="D9">
        <f t="shared" ca="1" si="2"/>
        <v>-2.8000000000000001E-2</v>
      </c>
      <c r="E9">
        <f t="shared" ca="1" si="3"/>
        <v>0</v>
      </c>
      <c r="F9">
        <f t="shared" ca="1" si="4"/>
        <v>31</v>
      </c>
      <c r="G9">
        <f t="shared" ca="1" si="5"/>
        <v>32</v>
      </c>
      <c r="M9">
        <v>-339</v>
      </c>
      <c r="N9">
        <v>-8.0190000000000001</v>
      </c>
    </row>
    <row r="10" spans="1:14">
      <c r="A10" s="32">
        <v>0</v>
      </c>
      <c r="B10" s="33">
        <f t="shared" ca="1" si="0"/>
        <v>32</v>
      </c>
      <c r="C10">
        <f t="shared" si="1"/>
        <v>378</v>
      </c>
      <c r="D10">
        <f t="shared" ca="1" si="2"/>
        <v>-2.8000000000000001E-2</v>
      </c>
      <c r="E10">
        <f t="shared" ca="1" si="3"/>
        <v>0</v>
      </c>
      <c r="F10">
        <f t="shared" ca="1" si="4"/>
        <v>31</v>
      </c>
      <c r="G10">
        <f t="shared" ca="1" si="5"/>
        <v>32</v>
      </c>
      <c r="M10">
        <v>-338</v>
      </c>
      <c r="N10">
        <v>-8.0079999999999991</v>
      </c>
    </row>
    <row r="11" spans="1:14">
      <c r="A11" s="54">
        <f>formulas!O98</f>
        <v>0</v>
      </c>
      <c r="B11" s="33">
        <f t="shared" ca="1" si="0"/>
        <v>32</v>
      </c>
      <c r="C11">
        <f t="shared" si="1"/>
        <v>378</v>
      </c>
      <c r="D11">
        <f t="shared" ca="1" si="2"/>
        <v>-2.8000000000000001E-2</v>
      </c>
      <c r="E11">
        <f t="shared" ca="1" si="3"/>
        <v>0</v>
      </c>
      <c r="F11">
        <f t="shared" ca="1" si="4"/>
        <v>31</v>
      </c>
      <c r="G11">
        <f t="shared" ca="1" si="5"/>
        <v>32</v>
      </c>
      <c r="M11">
        <v>-337</v>
      </c>
      <c r="N11">
        <v>-7.9960000000000004</v>
      </c>
    </row>
    <row r="12" spans="1:14">
      <c r="A12" s="32">
        <v>0</v>
      </c>
      <c r="B12" s="33">
        <f t="shared" ca="1" si="0"/>
        <v>32</v>
      </c>
      <c r="C12">
        <f t="shared" si="1"/>
        <v>378</v>
      </c>
      <c r="D12">
        <f t="shared" ca="1" si="2"/>
        <v>-2.8000000000000001E-2</v>
      </c>
      <c r="E12">
        <f t="shared" ca="1" si="3"/>
        <v>0</v>
      </c>
      <c r="F12">
        <f t="shared" ca="1" si="4"/>
        <v>31</v>
      </c>
      <c r="G12">
        <f t="shared" ca="1" si="5"/>
        <v>32</v>
      </c>
      <c r="M12">
        <v>-336</v>
      </c>
      <c r="N12">
        <v>-7.9850000000000003</v>
      </c>
    </row>
    <row r="13" spans="1:14">
      <c r="A13" s="54">
        <f>formulas!O100</f>
        <v>0</v>
      </c>
      <c r="B13" s="33">
        <f t="shared" ca="1" si="0"/>
        <v>32</v>
      </c>
      <c r="C13">
        <f t="shared" si="1"/>
        <v>378</v>
      </c>
      <c r="D13">
        <f t="shared" ca="1" si="2"/>
        <v>-2.8000000000000001E-2</v>
      </c>
      <c r="E13">
        <f t="shared" ca="1" si="3"/>
        <v>0</v>
      </c>
      <c r="F13">
        <f t="shared" ca="1" si="4"/>
        <v>31</v>
      </c>
      <c r="G13">
        <f t="shared" ca="1" si="5"/>
        <v>32</v>
      </c>
      <c r="M13">
        <v>-335</v>
      </c>
      <c r="N13">
        <v>-7.9729999999999999</v>
      </c>
    </row>
    <row r="14" spans="1:14">
      <c r="A14" s="32">
        <v>0</v>
      </c>
      <c r="B14" s="33">
        <f t="shared" ca="1" si="0"/>
        <v>32</v>
      </c>
      <c r="C14">
        <f t="shared" si="1"/>
        <v>378</v>
      </c>
      <c r="D14">
        <f t="shared" ca="1" si="2"/>
        <v>-2.8000000000000001E-2</v>
      </c>
      <c r="E14">
        <f t="shared" ca="1" si="3"/>
        <v>0</v>
      </c>
      <c r="F14">
        <f t="shared" ca="1" si="4"/>
        <v>31</v>
      </c>
      <c r="G14">
        <f t="shared" ca="1" si="5"/>
        <v>32</v>
      </c>
      <c r="M14">
        <v>-334</v>
      </c>
      <c r="N14">
        <v>-7.9619999999999997</v>
      </c>
    </row>
    <row r="15" spans="1:14">
      <c r="A15" s="54">
        <f>formulas!O102</f>
        <v>0</v>
      </c>
      <c r="B15" s="33">
        <f t="shared" ca="1" si="0"/>
        <v>32</v>
      </c>
      <c r="C15">
        <f t="shared" si="1"/>
        <v>378</v>
      </c>
      <c r="D15">
        <f t="shared" ca="1" si="2"/>
        <v>-2.8000000000000001E-2</v>
      </c>
      <c r="E15">
        <f t="shared" ca="1" si="3"/>
        <v>0</v>
      </c>
      <c r="F15">
        <f t="shared" ca="1" si="4"/>
        <v>31</v>
      </c>
      <c r="G15">
        <f t="shared" ca="1" si="5"/>
        <v>32</v>
      </c>
      <c r="M15">
        <v>-333</v>
      </c>
      <c r="N15">
        <v>-7.95</v>
      </c>
    </row>
    <row r="16" spans="1:14">
      <c r="A16" s="32">
        <v>0</v>
      </c>
      <c r="B16" s="33">
        <f t="shared" ca="1" si="0"/>
        <v>32</v>
      </c>
      <c r="C16">
        <f t="shared" si="1"/>
        <v>378</v>
      </c>
      <c r="D16">
        <f t="shared" ca="1" si="2"/>
        <v>-2.8000000000000001E-2</v>
      </c>
      <c r="E16">
        <f t="shared" ca="1" si="3"/>
        <v>0</v>
      </c>
      <c r="F16">
        <f t="shared" ca="1" si="4"/>
        <v>31</v>
      </c>
      <c r="G16">
        <f t="shared" ca="1" si="5"/>
        <v>32</v>
      </c>
      <c r="M16">
        <v>-332</v>
      </c>
      <c r="N16">
        <v>-7.9379999999999997</v>
      </c>
    </row>
    <row r="17" spans="1:14">
      <c r="A17" s="54">
        <f>formulas!O104</f>
        <v>0</v>
      </c>
      <c r="B17" s="33">
        <f t="shared" ca="1" si="0"/>
        <v>32</v>
      </c>
      <c r="C17">
        <f t="shared" si="1"/>
        <v>378</v>
      </c>
      <c r="D17">
        <f t="shared" ca="1" si="2"/>
        <v>-2.8000000000000001E-2</v>
      </c>
      <c r="E17">
        <f t="shared" ca="1" si="3"/>
        <v>0</v>
      </c>
      <c r="F17">
        <f t="shared" ca="1" si="4"/>
        <v>31</v>
      </c>
      <c r="G17">
        <f t="shared" ca="1" si="5"/>
        <v>32</v>
      </c>
      <c r="M17">
        <v>-331</v>
      </c>
      <c r="N17">
        <v>-7.9269999999999996</v>
      </c>
    </row>
    <row r="18" spans="1:14">
      <c r="A18" s="32">
        <v>0</v>
      </c>
      <c r="B18" s="33">
        <f t="shared" ca="1" si="0"/>
        <v>32</v>
      </c>
      <c r="C18">
        <f t="shared" si="1"/>
        <v>378</v>
      </c>
      <c r="D18">
        <f t="shared" ca="1" si="2"/>
        <v>-2.8000000000000001E-2</v>
      </c>
      <c r="E18">
        <f t="shared" ca="1" si="3"/>
        <v>0</v>
      </c>
      <c r="F18">
        <f t="shared" ca="1" si="4"/>
        <v>31</v>
      </c>
      <c r="G18">
        <f t="shared" ca="1" si="5"/>
        <v>32</v>
      </c>
      <c r="M18">
        <v>-330</v>
      </c>
      <c r="N18">
        <v>-7.915</v>
      </c>
    </row>
    <row r="19" spans="1:14">
      <c r="A19" s="54">
        <f>formulas!O106</f>
        <v>0</v>
      </c>
      <c r="B19" s="33">
        <f t="shared" ca="1" si="0"/>
        <v>32</v>
      </c>
      <c r="C19">
        <f t="shared" si="1"/>
        <v>378</v>
      </c>
      <c r="D19">
        <f t="shared" ca="1" si="2"/>
        <v>-2.8000000000000001E-2</v>
      </c>
      <c r="E19">
        <f t="shared" ca="1" si="3"/>
        <v>0</v>
      </c>
      <c r="F19">
        <f t="shared" ca="1" si="4"/>
        <v>31</v>
      </c>
      <c r="G19">
        <f t="shared" ca="1" si="5"/>
        <v>32</v>
      </c>
      <c r="M19">
        <v>-329</v>
      </c>
      <c r="N19">
        <v>-7.9029999999999996</v>
      </c>
    </row>
    <row r="20" spans="1:14">
      <c r="A20" s="32">
        <v>0</v>
      </c>
      <c r="B20" s="33">
        <f t="shared" ca="1" si="0"/>
        <v>32</v>
      </c>
      <c r="C20">
        <f t="shared" si="1"/>
        <v>378</v>
      </c>
      <c r="D20">
        <f t="shared" ca="1" si="2"/>
        <v>-2.8000000000000001E-2</v>
      </c>
      <c r="E20">
        <f t="shared" ca="1" si="3"/>
        <v>0</v>
      </c>
      <c r="F20">
        <f t="shared" ca="1" si="4"/>
        <v>31</v>
      </c>
      <c r="G20">
        <f t="shared" ca="1" si="5"/>
        <v>32</v>
      </c>
      <c r="M20">
        <v>-328</v>
      </c>
      <c r="N20">
        <v>-7.89</v>
      </c>
    </row>
    <row r="21" spans="1:14">
      <c r="A21" s="54">
        <f>formulas!O108</f>
        <v>0</v>
      </c>
      <c r="B21" s="33">
        <f t="shared" ca="1" si="0"/>
        <v>32</v>
      </c>
      <c r="C21">
        <f t="shared" si="1"/>
        <v>378</v>
      </c>
      <c r="D21">
        <f t="shared" ca="1" si="2"/>
        <v>-2.8000000000000001E-2</v>
      </c>
      <c r="E21">
        <f t="shared" ca="1" si="3"/>
        <v>0</v>
      </c>
      <c r="F21">
        <f t="shared" ca="1" si="4"/>
        <v>31</v>
      </c>
      <c r="G21">
        <f t="shared" ca="1" si="5"/>
        <v>32</v>
      </c>
      <c r="M21">
        <v>-327</v>
      </c>
      <c r="N21">
        <v>-7.8780000000000001</v>
      </c>
    </row>
    <row r="22" spans="1:14">
      <c r="A22" s="32">
        <v>0</v>
      </c>
      <c r="B22" s="33">
        <f t="shared" ca="1" si="0"/>
        <v>32</v>
      </c>
      <c r="C22">
        <f t="shared" si="1"/>
        <v>378</v>
      </c>
      <c r="D22">
        <f t="shared" ca="1" si="2"/>
        <v>-2.8000000000000001E-2</v>
      </c>
      <c r="E22">
        <f t="shared" ca="1" si="3"/>
        <v>0</v>
      </c>
      <c r="F22">
        <f t="shared" ca="1" si="4"/>
        <v>31</v>
      </c>
      <c r="G22">
        <f t="shared" ca="1" si="5"/>
        <v>32</v>
      </c>
      <c r="M22">
        <v>-326</v>
      </c>
      <c r="N22">
        <v>-7.8659999999999997</v>
      </c>
    </row>
    <row r="23" spans="1:14">
      <c r="A23" s="54">
        <f>formulas!O110</f>
        <v>0</v>
      </c>
      <c r="B23" s="33">
        <f t="shared" ca="1" si="0"/>
        <v>32</v>
      </c>
      <c r="C23">
        <f t="shared" si="1"/>
        <v>378</v>
      </c>
      <c r="D23">
        <f t="shared" ca="1" si="2"/>
        <v>-2.8000000000000001E-2</v>
      </c>
      <c r="E23">
        <f t="shared" ca="1" si="3"/>
        <v>0</v>
      </c>
      <c r="F23">
        <f t="shared" ca="1" si="4"/>
        <v>31</v>
      </c>
      <c r="G23">
        <f t="shared" ca="1" si="5"/>
        <v>32</v>
      </c>
      <c r="M23">
        <v>-325</v>
      </c>
      <c r="N23">
        <v>-7.8540000000000001</v>
      </c>
    </row>
    <row r="24" spans="1:14">
      <c r="A24" s="32">
        <v>0</v>
      </c>
      <c r="B24" s="33">
        <f t="shared" ca="1" si="0"/>
        <v>32</v>
      </c>
      <c r="C24">
        <f t="shared" si="1"/>
        <v>378</v>
      </c>
      <c r="D24">
        <f t="shared" ca="1" si="2"/>
        <v>-2.8000000000000001E-2</v>
      </c>
      <c r="E24">
        <f t="shared" ca="1" si="3"/>
        <v>0</v>
      </c>
      <c r="F24">
        <f t="shared" ca="1" si="4"/>
        <v>31</v>
      </c>
      <c r="G24">
        <f t="shared" ca="1" si="5"/>
        <v>32</v>
      </c>
      <c r="M24">
        <v>-324</v>
      </c>
      <c r="N24">
        <v>-7.8410000000000002</v>
      </c>
    </row>
    <row r="25" spans="1:14">
      <c r="A25" s="54">
        <f>formulas!O112</f>
        <v>0</v>
      </c>
      <c r="B25" s="33">
        <f t="shared" ca="1" si="0"/>
        <v>32</v>
      </c>
      <c r="C25">
        <f t="shared" si="1"/>
        <v>378</v>
      </c>
      <c r="D25">
        <f t="shared" ca="1" si="2"/>
        <v>-2.8000000000000001E-2</v>
      </c>
      <c r="E25">
        <f t="shared" ca="1" si="3"/>
        <v>0</v>
      </c>
      <c r="F25">
        <f t="shared" ca="1" si="4"/>
        <v>31</v>
      </c>
      <c r="G25">
        <f t="shared" ca="1" si="5"/>
        <v>32</v>
      </c>
      <c r="M25">
        <v>-323</v>
      </c>
      <c r="N25">
        <v>-7.8289999999999997</v>
      </c>
    </row>
    <row r="26" spans="1:14">
      <c r="A26" s="32">
        <v>0</v>
      </c>
      <c r="B26" s="33">
        <f t="shared" ca="1" si="0"/>
        <v>32</v>
      </c>
      <c r="C26">
        <f t="shared" si="1"/>
        <v>378</v>
      </c>
      <c r="D26">
        <f t="shared" ca="1" si="2"/>
        <v>-2.8000000000000001E-2</v>
      </c>
      <c r="E26">
        <f t="shared" ca="1" si="3"/>
        <v>0</v>
      </c>
      <c r="F26">
        <f t="shared" ca="1" si="4"/>
        <v>31</v>
      </c>
      <c r="G26">
        <f t="shared" ca="1" si="5"/>
        <v>32</v>
      </c>
      <c r="M26">
        <v>-322</v>
      </c>
      <c r="N26">
        <v>-7.8159999999999998</v>
      </c>
    </row>
    <row r="27" spans="1:14">
      <c r="A27" s="54">
        <f>formulas!O114</f>
        <v>0</v>
      </c>
      <c r="B27" s="33">
        <f t="shared" ca="1" si="0"/>
        <v>32</v>
      </c>
      <c r="C27">
        <f t="shared" si="1"/>
        <v>378</v>
      </c>
      <c r="D27">
        <f t="shared" ca="1" si="2"/>
        <v>-2.8000000000000001E-2</v>
      </c>
      <c r="E27">
        <f t="shared" ca="1" si="3"/>
        <v>0</v>
      </c>
      <c r="F27">
        <f t="shared" ca="1" si="4"/>
        <v>31</v>
      </c>
      <c r="G27">
        <f t="shared" ca="1" si="5"/>
        <v>32</v>
      </c>
      <c r="M27">
        <v>-321</v>
      </c>
      <c r="N27">
        <v>-7.8040000000000003</v>
      </c>
    </row>
    <row r="28" spans="1:14">
      <c r="A28" s="32">
        <v>0</v>
      </c>
      <c r="B28" s="33">
        <f t="shared" ca="1" si="0"/>
        <v>32</v>
      </c>
      <c r="C28">
        <f t="shared" si="1"/>
        <v>378</v>
      </c>
      <c r="D28">
        <f t="shared" ca="1" si="2"/>
        <v>-2.8000000000000001E-2</v>
      </c>
      <c r="E28">
        <f t="shared" ca="1" si="3"/>
        <v>0</v>
      </c>
      <c r="F28">
        <f t="shared" ca="1" si="4"/>
        <v>31</v>
      </c>
      <c r="G28">
        <f t="shared" ca="1" si="5"/>
        <v>32</v>
      </c>
      <c r="M28">
        <v>-320</v>
      </c>
      <c r="N28">
        <v>-7.7910000000000004</v>
      </c>
    </row>
    <row r="29" spans="1:14">
      <c r="A29" s="54">
        <f>formulas!O116</f>
        <v>0</v>
      </c>
      <c r="B29" s="33">
        <f t="shared" ca="1" si="0"/>
        <v>32</v>
      </c>
      <c r="C29">
        <f t="shared" si="1"/>
        <v>378</v>
      </c>
      <c r="D29">
        <f t="shared" ca="1" si="2"/>
        <v>-2.8000000000000001E-2</v>
      </c>
      <c r="E29">
        <f t="shared" ca="1" si="3"/>
        <v>0</v>
      </c>
      <c r="F29">
        <f t="shared" ca="1" si="4"/>
        <v>31</v>
      </c>
      <c r="G29">
        <f t="shared" ca="1" si="5"/>
        <v>32</v>
      </c>
      <c r="M29">
        <v>-319</v>
      </c>
      <c r="N29">
        <v>-7.7779999999999996</v>
      </c>
    </row>
    <row r="30" spans="1:14">
      <c r="A30" s="32">
        <v>0</v>
      </c>
      <c r="B30" s="33">
        <f t="shared" ca="1" si="0"/>
        <v>32</v>
      </c>
      <c r="C30">
        <f t="shared" si="1"/>
        <v>378</v>
      </c>
      <c r="D30">
        <f t="shared" ca="1" si="2"/>
        <v>-2.8000000000000001E-2</v>
      </c>
      <c r="E30">
        <f t="shared" ca="1" si="3"/>
        <v>0</v>
      </c>
      <c r="F30">
        <f t="shared" ca="1" si="4"/>
        <v>31</v>
      </c>
      <c r="G30">
        <f t="shared" ca="1" si="5"/>
        <v>32</v>
      </c>
      <c r="M30">
        <v>-318</v>
      </c>
      <c r="N30">
        <v>-7.7649999999999997</v>
      </c>
    </row>
    <row r="31" spans="1:14">
      <c r="A31" s="54">
        <f>formulas!O118</f>
        <v>0</v>
      </c>
      <c r="B31" s="33">
        <f t="shared" ca="1" si="0"/>
        <v>32</v>
      </c>
      <c r="C31">
        <f t="shared" si="1"/>
        <v>378</v>
      </c>
      <c r="D31">
        <f t="shared" ca="1" si="2"/>
        <v>-2.8000000000000001E-2</v>
      </c>
      <c r="E31">
        <f t="shared" ca="1" si="3"/>
        <v>0</v>
      </c>
      <c r="F31">
        <f t="shared" ca="1" si="4"/>
        <v>31</v>
      </c>
      <c r="G31">
        <f t="shared" ca="1" si="5"/>
        <v>32</v>
      </c>
      <c r="M31">
        <v>-317</v>
      </c>
      <c r="N31">
        <v>-7.7519999999999998</v>
      </c>
    </row>
    <row r="32" spans="1:14">
      <c r="A32" s="32">
        <v>0</v>
      </c>
      <c r="B32" s="33">
        <f t="shared" ca="1" si="0"/>
        <v>32</v>
      </c>
      <c r="C32">
        <f t="shared" si="1"/>
        <v>378</v>
      </c>
      <c r="D32">
        <f t="shared" ca="1" si="2"/>
        <v>-2.8000000000000001E-2</v>
      </c>
      <c r="E32">
        <f t="shared" ca="1" si="3"/>
        <v>0</v>
      </c>
      <c r="F32">
        <f t="shared" ca="1" si="4"/>
        <v>31</v>
      </c>
      <c r="G32">
        <f t="shared" ca="1" si="5"/>
        <v>32</v>
      </c>
      <c r="M32">
        <v>-316</v>
      </c>
      <c r="N32">
        <v>-7.7389999999999999</v>
      </c>
    </row>
    <row r="33" spans="1:14">
      <c r="A33" s="54">
        <f>formulas!O120</f>
        <v>0</v>
      </c>
      <c r="B33" s="33">
        <f t="shared" ca="1" si="0"/>
        <v>32</v>
      </c>
      <c r="C33">
        <f t="shared" si="1"/>
        <v>378</v>
      </c>
      <c r="D33">
        <f t="shared" ca="1" si="2"/>
        <v>-2.8000000000000001E-2</v>
      </c>
      <c r="E33">
        <f t="shared" ca="1" si="3"/>
        <v>0</v>
      </c>
      <c r="F33">
        <f t="shared" ca="1" si="4"/>
        <v>31</v>
      </c>
      <c r="G33">
        <f t="shared" ca="1" si="5"/>
        <v>32</v>
      </c>
      <c r="M33">
        <v>-315</v>
      </c>
      <c r="N33">
        <v>-7.726</v>
      </c>
    </row>
    <row r="34" spans="1:14">
      <c r="A34" s="32">
        <v>0</v>
      </c>
      <c r="B34" s="33">
        <f t="shared" ca="1" si="0"/>
        <v>32</v>
      </c>
      <c r="C34">
        <f t="shared" si="1"/>
        <v>378</v>
      </c>
      <c r="D34">
        <f t="shared" ca="1" si="2"/>
        <v>-2.8000000000000001E-2</v>
      </c>
      <c r="E34">
        <f t="shared" ca="1" si="3"/>
        <v>0</v>
      </c>
      <c r="F34">
        <f t="shared" ca="1" si="4"/>
        <v>31</v>
      </c>
      <c r="G34">
        <f t="shared" ca="1" si="5"/>
        <v>32</v>
      </c>
      <c r="M34">
        <v>-314</v>
      </c>
      <c r="N34">
        <v>-7.7130000000000001</v>
      </c>
    </row>
    <row r="35" spans="1:14">
      <c r="A35" s="54">
        <f>formulas!O122</f>
        <v>0</v>
      </c>
      <c r="B35" s="33">
        <f t="shared" ref="B35:B66" ca="1" si="6">(A35-D35)/(E35-D35)*(G35-F35)+F35</f>
        <v>32</v>
      </c>
      <c r="C35">
        <f t="shared" si="1"/>
        <v>378</v>
      </c>
      <c r="D35">
        <f t="shared" ref="D35:D66" ca="1" si="7">INDIRECT(ADDRESS(C35+1,14))</f>
        <v>-2.8000000000000001E-2</v>
      </c>
      <c r="E35">
        <f t="shared" ref="E35:E66" ca="1" si="8">INDIRECT(ADDRESS(C35+2,14))</f>
        <v>0</v>
      </c>
      <c r="F35">
        <f t="shared" ref="F35:F66" ca="1" si="9">INDIRECT(ADDRESS(C35+1,13))</f>
        <v>31</v>
      </c>
      <c r="G35">
        <f t="shared" ref="G35:G66" ca="1" si="10">INDIRECT(ADDRESS(C35+2,13))</f>
        <v>32</v>
      </c>
      <c r="M35">
        <v>-313</v>
      </c>
      <c r="N35">
        <v>-7.6989999999999998</v>
      </c>
    </row>
    <row r="36" spans="1:14">
      <c r="A36" s="32">
        <v>0</v>
      </c>
      <c r="B36" s="33">
        <f t="shared" ca="1" si="6"/>
        <v>32</v>
      </c>
      <c r="C36">
        <f t="shared" si="1"/>
        <v>378</v>
      </c>
      <c r="D36">
        <f t="shared" ca="1" si="7"/>
        <v>-2.8000000000000001E-2</v>
      </c>
      <c r="E36">
        <f t="shared" ca="1" si="8"/>
        <v>0</v>
      </c>
      <c r="F36">
        <f t="shared" ca="1" si="9"/>
        <v>31</v>
      </c>
      <c r="G36">
        <f t="shared" ca="1" si="10"/>
        <v>32</v>
      </c>
      <c r="M36">
        <v>-312</v>
      </c>
      <c r="N36">
        <v>-7.6859999999999999</v>
      </c>
    </row>
    <row r="37" spans="1:14">
      <c r="A37" s="54">
        <f>formulas!O124</f>
        <v>0</v>
      </c>
      <c r="B37" s="33">
        <f t="shared" ca="1" si="6"/>
        <v>32</v>
      </c>
      <c r="C37">
        <f t="shared" si="1"/>
        <v>378</v>
      </c>
      <c r="D37">
        <f t="shared" ca="1" si="7"/>
        <v>-2.8000000000000001E-2</v>
      </c>
      <c r="E37">
        <f t="shared" ca="1" si="8"/>
        <v>0</v>
      </c>
      <c r="F37">
        <f t="shared" ca="1" si="9"/>
        <v>31</v>
      </c>
      <c r="G37">
        <f t="shared" ca="1" si="10"/>
        <v>32</v>
      </c>
      <c r="M37">
        <v>-311</v>
      </c>
      <c r="N37">
        <v>-7.6719999999999997</v>
      </c>
    </row>
    <row r="38" spans="1:14">
      <c r="A38" s="32">
        <v>0</v>
      </c>
      <c r="B38" s="33">
        <f t="shared" ca="1" si="6"/>
        <v>32</v>
      </c>
      <c r="C38">
        <f t="shared" si="1"/>
        <v>378</v>
      </c>
      <c r="D38">
        <f t="shared" ca="1" si="7"/>
        <v>-2.8000000000000001E-2</v>
      </c>
      <c r="E38">
        <f t="shared" ca="1" si="8"/>
        <v>0</v>
      </c>
      <c r="F38">
        <f t="shared" ca="1" si="9"/>
        <v>31</v>
      </c>
      <c r="G38">
        <f t="shared" ca="1" si="10"/>
        <v>32</v>
      </c>
      <c r="M38">
        <v>-310</v>
      </c>
      <c r="N38">
        <v>-7.6589999999999998</v>
      </c>
    </row>
    <row r="39" spans="1:14">
      <c r="A39" s="54">
        <f>formulas!O126</f>
        <v>0</v>
      </c>
      <c r="B39" s="33">
        <f t="shared" ca="1" si="6"/>
        <v>32</v>
      </c>
      <c r="C39">
        <f t="shared" si="1"/>
        <v>378</v>
      </c>
      <c r="D39">
        <f t="shared" ca="1" si="7"/>
        <v>-2.8000000000000001E-2</v>
      </c>
      <c r="E39">
        <f t="shared" ca="1" si="8"/>
        <v>0</v>
      </c>
      <c r="F39">
        <f t="shared" ca="1" si="9"/>
        <v>31</v>
      </c>
      <c r="G39">
        <f t="shared" ca="1" si="10"/>
        <v>32</v>
      </c>
      <c r="M39">
        <v>-309</v>
      </c>
      <c r="N39">
        <v>-7.6449999999999996</v>
      </c>
    </row>
    <row r="40" spans="1:14">
      <c r="A40" s="32">
        <v>0</v>
      </c>
      <c r="B40" s="33">
        <f t="shared" ca="1" si="6"/>
        <v>32</v>
      </c>
      <c r="C40">
        <f t="shared" si="1"/>
        <v>378</v>
      </c>
      <c r="D40">
        <f t="shared" ca="1" si="7"/>
        <v>-2.8000000000000001E-2</v>
      </c>
      <c r="E40">
        <f t="shared" ca="1" si="8"/>
        <v>0</v>
      </c>
      <c r="F40">
        <f t="shared" ca="1" si="9"/>
        <v>31</v>
      </c>
      <c r="G40">
        <f t="shared" ca="1" si="10"/>
        <v>32</v>
      </c>
      <c r="M40">
        <v>-308</v>
      </c>
      <c r="N40">
        <v>-7.6319999999999997</v>
      </c>
    </row>
    <row r="41" spans="1:14">
      <c r="A41" s="54">
        <f>formulas!O128</f>
        <v>0</v>
      </c>
      <c r="B41" s="33">
        <f t="shared" ca="1" si="6"/>
        <v>32</v>
      </c>
      <c r="C41">
        <f t="shared" si="1"/>
        <v>378</v>
      </c>
      <c r="D41">
        <f t="shared" ca="1" si="7"/>
        <v>-2.8000000000000001E-2</v>
      </c>
      <c r="E41">
        <f t="shared" ca="1" si="8"/>
        <v>0</v>
      </c>
      <c r="F41">
        <f t="shared" ca="1" si="9"/>
        <v>31</v>
      </c>
      <c r="G41">
        <f t="shared" ca="1" si="10"/>
        <v>32</v>
      </c>
      <c r="M41">
        <v>-307</v>
      </c>
      <c r="N41">
        <v>-7.6180000000000003</v>
      </c>
    </row>
    <row r="42" spans="1:14">
      <c r="A42" s="32">
        <v>0</v>
      </c>
      <c r="B42" s="33">
        <f t="shared" ca="1" si="6"/>
        <v>32</v>
      </c>
      <c r="C42">
        <f t="shared" si="1"/>
        <v>378</v>
      </c>
      <c r="D42">
        <f t="shared" ca="1" si="7"/>
        <v>-2.8000000000000001E-2</v>
      </c>
      <c r="E42">
        <f t="shared" ca="1" si="8"/>
        <v>0</v>
      </c>
      <c r="F42">
        <f t="shared" ca="1" si="9"/>
        <v>31</v>
      </c>
      <c r="G42">
        <f t="shared" ca="1" si="10"/>
        <v>32</v>
      </c>
      <c r="M42">
        <v>-306</v>
      </c>
      <c r="N42">
        <v>-7.6040000000000001</v>
      </c>
    </row>
    <row r="43" spans="1:14">
      <c r="A43" s="54">
        <f>formulas!O130</f>
        <v>0</v>
      </c>
      <c r="B43" s="33">
        <f t="shared" ca="1" si="6"/>
        <v>32</v>
      </c>
      <c r="C43">
        <f t="shared" si="1"/>
        <v>378</v>
      </c>
      <c r="D43">
        <f t="shared" ca="1" si="7"/>
        <v>-2.8000000000000001E-2</v>
      </c>
      <c r="E43">
        <f t="shared" ca="1" si="8"/>
        <v>0</v>
      </c>
      <c r="F43">
        <f t="shared" ca="1" si="9"/>
        <v>31</v>
      </c>
      <c r="G43">
        <f t="shared" ca="1" si="10"/>
        <v>32</v>
      </c>
      <c r="M43">
        <v>-305</v>
      </c>
      <c r="N43">
        <v>-7.59</v>
      </c>
    </row>
    <row r="44" spans="1:14">
      <c r="A44" s="54">
        <f>formulas!O131</f>
        <v>0</v>
      </c>
      <c r="B44" s="33">
        <f t="shared" ca="1" si="6"/>
        <v>32</v>
      </c>
      <c r="C44">
        <f t="shared" si="1"/>
        <v>378</v>
      </c>
      <c r="D44">
        <f t="shared" ca="1" si="7"/>
        <v>-2.8000000000000001E-2</v>
      </c>
      <c r="E44">
        <f t="shared" ca="1" si="8"/>
        <v>0</v>
      </c>
      <c r="F44">
        <f t="shared" ca="1" si="9"/>
        <v>31</v>
      </c>
      <c r="G44">
        <f t="shared" ca="1" si="10"/>
        <v>32</v>
      </c>
      <c r="M44">
        <v>-304</v>
      </c>
      <c r="N44">
        <v>-7.5759999999999996</v>
      </c>
    </row>
    <row r="45" spans="1:14">
      <c r="A45" s="54">
        <f>formulas!O132</f>
        <v>0</v>
      </c>
      <c r="B45" s="33">
        <f t="shared" ca="1" si="6"/>
        <v>32</v>
      </c>
      <c r="C45">
        <f t="shared" si="1"/>
        <v>378</v>
      </c>
      <c r="D45">
        <f t="shared" ca="1" si="7"/>
        <v>-2.8000000000000001E-2</v>
      </c>
      <c r="E45">
        <f t="shared" ca="1" si="8"/>
        <v>0</v>
      </c>
      <c r="F45">
        <f t="shared" ca="1" si="9"/>
        <v>31</v>
      </c>
      <c r="G45">
        <f t="shared" ca="1" si="10"/>
        <v>32</v>
      </c>
      <c r="M45">
        <v>-303</v>
      </c>
      <c r="N45">
        <v>-7.5620000000000003</v>
      </c>
    </row>
    <row r="46" spans="1:14">
      <c r="A46" s="54">
        <f>formulas!O133</f>
        <v>0</v>
      </c>
      <c r="B46" s="33">
        <f t="shared" ca="1" si="6"/>
        <v>32</v>
      </c>
      <c r="C46">
        <f t="shared" si="1"/>
        <v>378</v>
      </c>
      <c r="D46">
        <f t="shared" ca="1" si="7"/>
        <v>-2.8000000000000001E-2</v>
      </c>
      <c r="E46">
        <f t="shared" ca="1" si="8"/>
        <v>0</v>
      </c>
      <c r="F46">
        <f t="shared" ca="1" si="9"/>
        <v>31</v>
      </c>
      <c r="G46">
        <f t="shared" ca="1" si="10"/>
        <v>32</v>
      </c>
      <c r="M46">
        <v>-302</v>
      </c>
      <c r="N46">
        <v>-7.548</v>
      </c>
    </row>
    <row r="47" spans="1:14">
      <c r="A47" s="54">
        <f>formulas!O134</f>
        <v>0</v>
      </c>
      <c r="B47" s="33">
        <f t="shared" ca="1" si="6"/>
        <v>32</v>
      </c>
      <c r="C47">
        <f t="shared" si="1"/>
        <v>378</v>
      </c>
      <c r="D47">
        <f t="shared" ca="1" si="7"/>
        <v>-2.8000000000000001E-2</v>
      </c>
      <c r="E47">
        <f t="shared" ca="1" si="8"/>
        <v>0</v>
      </c>
      <c r="F47">
        <f t="shared" ca="1" si="9"/>
        <v>31</v>
      </c>
      <c r="G47">
        <f t="shared" ca="1" si="10"/>
        <v>32</v>
      </c>
      <c r="M47">
        <v>-301</v>
      </c>
      <c r="N47">
        <v>-7.5339999999999998</v>
      </c>
    </row>
    <row r="48" spans="1:14">
      <c r="A48" s="54">
        <f>formulas!O135</f>
        <v>0</v>
      </c>
      <c r="B48" s="33">
        <f t="shared" ca="1" si="6"/>
        <v>32</v>
      </c>
      <c r="C48">
        <f t="shared" si="1"/>
        <v>378</v>
      </c>
      <c r="D48">
        <f t="shared" ca="1" si="7"/>
        <v>-2.8000000000000001E-2</v>
      </c>
      <c r="E48">
        <f t="shared" ca="1" si="8"/>
        <v>0</v>
      </c>
      <c r="F48">
        <f t="shared" ca="1" si="9"/>
        <v>31</v>
      </c>
      <c r="G48">
        <f t="shared" ca="1" si="10"/>
        <v>32</v>
      </c>
      <c r="M48">
        <v>-300</v>
      </c>
      <c r="N48">
        <v>-7.5190000000000001</v>
      </c>
    </row>
    <row r="49" spans="1:14">
      <c r="A49" s="54">
        <f>formulas!O136</f>
        <v>0</v>
      </c>
      <c r="B49" s="33">
        <f t="shared" ca="1" si="6"/>
        <v>32</v>
      </c>
      <c r="C49">
        <f t="shared" si="1"/>
        <v>378</v>
      </c>
      <c r="D49">
        <f t="shared" ca="1" si="7"/>
        <v>-2.8000000000000001E-2</v>
      </c>
      <c r="E49">
        <f t="shared" ca="1" si="8"/>
        <v>0</v>
      </c>
      <c r="F49">
        <f t="shared" ca="1" si="9"/>
        <v>31</v>
      </c>
      <c r="G49">
        <f t="shared" ca="1" si="10"/>
        <v>32</v>
      </c>
      <c r="M49">
        <v>-299</v>
      </c>
      <c r="N49">
        <v>-7.5049999999999999</v>
      </c>
    </row>
    <row r="50" spans="1:14">
      <c r="A50" s="54">
        <f>formulas!O137</f>
        <v>0</v>
      </c>
      <c r="B50" s="33">
        <f t="shared" ca="1" si="6"/>
        <v>32</v>
      </c>
      <c r="C50">
        <f t="shared" si="1"/>
        <v>378</v>
      </c>
      <c r="D50">
        <f t="shared" ca="1" si="7"/>
        <v>-2.8000000000000001E-2</v>
      </c>
      <c r="E50">
        <f t="shared" ca="1" si="8"/>
        <v>0</v>
      </c>
      <c r="F50">
        <f t="shared" ca="1" si="9"/>
        <v>31</v>
      </c>
      <c r="G50">
        <f t="shared" ca="1" si="10"/>
        <v>32</v>
      </c>
      <c r="M50">
        <v>-298</v>
      </c>
      <c r="N50">
        <v>-7.4909999999999997</v>
      </c>
    </row>
    <row r="51" spans="1:14">
      <c r="A51" s="54">
        <f>formulas!O138</f>
        <v>0</v>
      </c>
      <c r="B51" s="33">
        <f t="shared" ca="1" si="6"/>
        <v>32</v>
      </c>
      <c r="C51">
        <f t="shared" si="1"/>
        <v>378</v>
      </c>
      <c r="D51">
        <f t="shared" ca="1" si="7"/>
        <v>-2.8000000000000001E-2</v>
      </c>
      <c r="E51">
        <f t="shared" ca="1" si="8"/>
        <v>0</v>
      </c>
      <c r="F51">
        <f t="shared" ca="1" si="9"/>
        <v>31</v>
      </c>
      <c r="G51">
        <f t="shared" ca="1" si="10"/>
        <v>32</v>
      </c>
      <c r="M51">
        <v>-297</v>
      </c>
      <c r="N51">
        <v>-7.476</v>
      </c>
    </row>
    <row r="52" spans="1:14">
      <c r="A52" s="54">
        <f>formulas!O139</f>
        <v>0</v>
      </c>
      <c r="B52" s="33">
        <f t="shared" ca="1" si="6"/>
        <v>32</v>
      </c>
      <c r="C52">
        <f t="shared" si="1"/>
        <v>378</v>
      </c>
      <c r="D52">
        <f t="shared" ca="1" si="7"/>
        <v>-2.8000000000000001E-2</v>
      </c>
      <c r="E52">
        <f t="shared" ca="1" si="8"/>
        <v>0</v>
      </c>
      <c r="F52">
        <f t="shared" ca="1" si="9"/>
        <v>31</v>
      </c>
      <c r="G52">
        <f t="shared" ca="1" si="10"/>
        <v>32</v>
      </c>
      <c r="M52">
        <v>-296</v>
      </c>
      <c r="N52">
        <v>-7.4619999999999997</v>
      </c>
    </row>
    <row r="53" spans="1:14">
      <c r="A53" s="54">
        <f>formulas!O140</f>
        <v>0</v>
      </c>
      <c r="B53" s="33">
        <f t="shared" ca="1" si="6"/>
        <v>32</v>
      </c>
      <c r="C53">
        <f t="shared" si="1"/>
        <v>378</v>
      </c>
      <c r="D53">
        <f t="shared" ca="1" si="7"/>
        <v>-2.8000000000000001E-2</v>
      </c>
      <c r="E53">
        <f t="shared" ca="1" si="8"/>
        <v>0</v>
      </c>
      <c r="F53">
        <f t="shared" ca="1" si="9"/>
        <v>31</v>
      </c>
      <c r="G53">
        <f t="shared" ca="1" si="10"/>
        <v>32</v>
      </c>
      <c r="M53">
        <v>-295</v>
      </c>
      <c r="N53">
        <v>-7.4470000000000001</v>
      </c>
    </row>
    <row r="54" spans="1:14">
      <c r="A54" s="54">
        <f>formulas!O141</f>
        <v>0</v>
      </c>
      <c r="B54" s="33">
        <f t="shared" ca="1" si="6"/>
        <v>32</v>
      </c>
      <c r="C54">
        <f t="shared" si="1"/>
        <v>378</v>
      </c>
      <c r="D54">
        <f t="shared" ca="1" si="7"/>
        <v>-2.8000000000000001E-2</v>
      </c>
      <c r="E54">
        <f t="shared" ca="1" si="8"/>
        <v>0</v>
      </c>
      <c r="F54">
        <f t="shared" ca="1" si="9"/>
        <v>31</v>
      </c>
      <c r="G54">
        <f t="shared" ca="1" si="10"/>
        <v>32</v>
      </c>
      <c r="M54">
        <v>-294</v>
      </c>
      <c r="N54">
        <v>-7.4320000000000004</v>
      </c>
    </row>
    <row r="55" spans="1:14">
      <c r="A55" s="54">
        <f>formulas!O142</f>
        <v>0</v>
      </c>
      <c r="B55" s="33">
        <f t="shared" ca="1" si="6"/>
        <v>32</v>
      </c>
      <c r="C55">
        <f t="shared" si="1"/>
        <v>378</v>
      </c>
      <c r="D55">
        <f t="shared" ca="1" si="7"/>
        <v>-2.8000000000000001E-2</v>
      </c>
      <c r="E55">
        <f t="shared" ca="1" si="8"/>
        <v>0</v>
      </c>
      <c r="F55">
        <f t="shared" ca="1" si="9"/>
        <v>31</v>
      </c>
      <c r="G55">
        <f t="shared" ca="1" si="10"/>
        <v>32</v>
      </c>
      <c r="M55">
        <v>-293</v>
      </c>
      <c r="N55">
        <v>-7.4169999999999998</v>
      </c>
    </row>
    <row r="56" spans="1:14">
      <c r="A56" s="54">
        <f>formulas!O143</f>
        <v>0</v>
      </c>
      <c r="B56" s="33">
        <f t="shared" ca="1" si="6"/>
        <v>32</v>
      </c>
      <c r="C56">
        <f t="shared" si="1"/>
        <v>378</v>
      </c>
      <c r="D56">
        <f t="shared" ca="1" si="7"/>
        <v>-2.8000000000000001E-2</v>
      </c>
      <c r="E56">
        <f t="shared" ca="1" si="8"/>
        <v>0</v>
      </c>
      <c r="F56">
        <f t="shared" ca="1" si="9"/>
        <v>31</v>
      </c>
      <c r="G56">
        <f t="shared" ca="1" si="10"/>
        <v>32</v>
      </c>
      <c r="M56">
        <v>-292</v>
      </c>
      <c r="N56">
        <v>-7.4029999999999996</v>
      </c>
    </row>
    <row r="57" spans="1:14">
      <c r="A57" s="54">
        <f>formulas!O144</f>
        <v>0</v>
      </c>
      <c r="B57" s="33">
        <f t="shared" ca="1" si="6"/>
        <v>32</v>
      </c>
      <c r="C57">
        <f t="shared" si="1"/>
        <v>378</v>
      </c>
      <c r="D57">
        <f t="shared" ca="1" si="7"/>
        <v>-2.8000000000000001E-2</v>
      </c>
      <c r="E57">
        <f t="shared" ca="1" si="8"/>
        <v>0</v>
      </c>
      <c r="F57">
        <f t="shared" ca="1" si="9"/>
        <v>31</v>
      </c>
      <c r="G57">
        <f t="shared" ca="1" si="10"/>
        <v>32</v>
      </c>
      <c r="M57">
        <v>-291</v>
      </c>
      <c r="N57">
        <v>-7.3879999999999999</v>
      </c>
    </row>
    <row r="58" spans="1:14">
      <c r="A58" s="54">
        <f>formulas!O145</f>
        <v>0</v>
      </c>
      <c r="B58" s="33">
        <f t="shared" ca="1" si="6"/>
        <v>32</v>
      </c>
      <c r="C58">
        <f t="shared" si="1"/>
        <v>378</v>
      </c>
      <c r="D58">
        <f t="shared" ca="1" si="7"/>
        <v>-2.8000000000000001E-2</v>
      </c>
      <c r="E58">
        <f t="shared" ca="1" si="8"/>
        <v>0</v>
      </c>
      <c r="F58">
        <f t="shared" ca="1" si="9"/>
        <v>31</v>
      </c>
      <c r="G58">
        <f t="shared" ca="1" si="10"/>
        <v>32</v>
      </c>
      <c r="M58">
        <v>-290</v>
      </c>
      <c r="N58">
        <v>-7.3730000000000002</v>
      </c>
    </row>
    <row r="59" spans="1:14">
      <c r="A59" s="54">
        <f>formulas!O146</f>
        <v>0</v>
      </c>
      <c r="B59" s="33">
        <f t="shared" ca="1" si="6"/>
        <v>32</v>
      </c>
      <c r="C59">
        <f t="shared" si="1"/>
        <v>378</v>
      </c>
      <c r="D59">
        <f t="shared" ca="1" si="7"/>
        <v>-2.8000000000000001E-2</v>
      </c>
      <c r="E59">
        <f t="shared" ca="1" si="8"/>
        <v>0</v>
      </c>
      <c r="F59">
        <f t="shared" ca="1" si="9"/>
        <v>31</v>
      </c>
      <c r="G59">
        <f t="shared" ca="1" si="10"/>
        <v>32</v>
      </c>
      <c r="M59">
        <v>-289</v>
      </c>
      <c r="N59">
        <v>-7.3570000000000002</v>
      </c>
    </row>
    <row r="60" spans="1:14">
      <c r="A60" s="54">
        <f>formulas!O147</f>
        <v>0</v>
      </c>
      <c r="B60" s="33">
        <f t="shared" ca="1" si="6"/>
        <v>32</v>
      </c>
      <c r="C60">
        <f t="shared" si="1"/>
        <v>378</v>
      </c>
      <c r="D60">
        <f t="shared" ca="1" si="7"/>
        <v>-2.8000000000000001E-2</v>
      </c>
      <c r="E60">
        <f t="shared" ca="1" si="8"/>
        <v>0</v>
      </c>
      <c r="F60">
        <f t="shared" ca="1" si="9"/>
        <v>31</v>
      </c>
      <c r="G60">
        <f t="shared" ca="1" si="10"/>
        <v>32</v>
      </c>
      <c r="M60">
        <v>-288</v>
      </c>
      <c r="N60">
        <v>-7.3419999999999996</v>
      </c>
    </row>
    <row r="61" spans="1:14">
      <c r="A61" s="54">
        <f>formulas!O148</f>
        <v>0</v>
      </c>
      <c r="B61" s="33">
        <f t="shared" ca="1" si="6"/>
        <v>32</v>
      </c>
      <c r="C61">
        <f t="shared" si="1"/>
        <v>378</v>
      </c>
      <c r="D61">
        <f t="shared" ca="1" si="7"/>
        <v>-2.8000000000000001E-2</v>
      </c>
      <c r="E61">
        <f t="shared" ca="1" si="8"/>
        <v>0</v>
      </c>
      <c r="F61">
        <f t="shared" ca="1" si="9"/>
        <v>31</v>
      </c>
      <c r="G61">
        <f t="shared" ca="1" si="10"/>
        <v>32</v>
      </c>
      <c r="M61">
        <v>-287</v>
      </c>
      <c r="N61">
        <v>-7.327</v>
      </c>
    </row>
    <row r="62" spans="1:14">
      <c r="A62" s="54">
        <f>formulas!O149</f>
        <v>0</v>
      </c>
      <c r="B62" s="33">
        <f t="shared" ca="1" si="6"/>
        <v>32</v>
      </c>
      <c r="C62">
        <f t="shared" si="1"/>
        <v>378</v>
      </c>
      <c r="D62">
        <f t="shared" ca="1" si="7"/>
        <v>-2.8000000000000001E-2</v>
      </c>
      <c r="E62">
        <f t="shared" ca="1" si="8"/>
        <v>0</v>
      </c>
      <c r="F62">
        <f t="shared" ca="1" si="9"/>
        <v>31</v>
      </c>
      <c r="G62">
        <f t="shared" ca="1" si="10"/>
        <v>32</v>
      </c>
      <c r="M62">
        <v>-286</v>
      </c>
      <c r="N62">
        <v>-7.3120000000000003</v>
      </c>
    </row>
    <row r="63" spans="1:14">
      <c r="A63" s="54">
        <f>formulas!O150</f>
        <v>0</v>
      </c>
      <c r="B63" s="33">
        <f t="shared" ca="1" si="6"/>
        <v>32</v>
      </c>
      <c r="C63">
        <f t="shared" si="1"/>
        <v>378</v>
      </c>
      <c r="D63">
        <f t="shared" ca="1" si="7"/>
        <v>-2.8000000000000001E-2</v>
      </c>
      <c r="E63">
        <f t="shared" ca="1" si="8"/>
        <v>0</v>
      </c>
      <c r="F63">
        <f t="shared" ca="1" si="9"/>
        <v>31</v>
      </c>
      <c r="G63">
        <f t="shared" ca="1" si="10"/>
        <v>32</v>
      </c>
      <c r="M63">
        <v>-285</v>
      </c>
      <c r="N63">
        <v>-7.2960000000000003</v>
      </c>
    </row>
    <row r="64" spans="1:14">
      <c r="A64" s="54">
        <f>formulas!O151</f>
        <v>0</v>
      </c>
      <c r="B64" s="33">
        <f t="shared" ca="1" si="6"/>
        <v>32</v>
      </c>
      <c r="C64">
        <f t="shared" si="1"/>
        <v>378</v>
      </c>
      <c r="D64">
        <f t="shared" ca="1" si="7"/>
        <v>-2.8000000000000001E-2</v>
      </c>
      <c r="E64">
        <f t="shared" ca="1" si="8"/>
        <v>0</v>
      </c>
      <c r="F64">
        <f t="shared" ca="1" si="9"/>
        <v>31</v>
      </c>
      <c r="G64">
        <f t="shared" ca="1" si="10"/>
        <v>32</v>
      </c>
      <c r="M64">
        <v>-284</v>
      </c>
      <c r="N64">
        <v>-7.2809999999999997</v>
      </c>
    </row>
    <row r="65" spans="1:14">
      <c r="A65" s="54">
        <f>formulas!O152</f>
        <v>0</v>
      </c>
      <c r="B65" s="33">
        <f t="shared" ca="1" si="6"/>
        <v>32</v>
      </c>
      <c r="C65">
        <f t="shared" si="1"/>
        <v>378</v>
      </c>
      <c r="D65">
        <f t="shared" ca="1" si="7"/>
        <v>-2.8000000000000001E-2</v>
      </c>
      <c r="E65">
        <f t="shared" ca="1" si="8"/>
        <v>0</v>
      </c>
      <c r="F65">
        <f t="shared" ca="1" si="9"/>
        <v>31</v>
      </c>
      <c r="G65">
        <f t="shared" ca="1" si="10"/>
        <v>32</v>
      </c>
      <c r="M65">
        <v>-283</v>
      </c>
      <c r="N65">
        <v>-7.2649999999999997</v>
      </c>
    </row>
    <row r="66" spans="1:14">
      <c r="A66" s="54">
        <f>formulas!O153</f>
        <v>0</v>
      </c>
      <c r="B66" s="33">
        <f t="shared" ca="1" si="6"/>
        <v>32</v>
      </c>
      <c r="C66">
        <f t="shared" si="1"/>
        <v>378</v>
      </c>
      <c r="D66">
        <f t="shared" ca="1" si="7"/>
        <v>-2.8000000000000001E-2</v>
      </c>
      <c r="E66">
        <f t="shared" ca="1" si="8"/>
        <v>0</v>
      </c>
      <c r="F66">
        <f t="shared" ca="1" si="9"/>
        <v>31</v>
      </c>
      <c r="G66">
        <f t="shared" ca="1" si="10"/>
        <v>32</v>
      </c>
      <c r="M66">
        <v>-282</v>
      </c>
      <c r="N66">
        <v>-7.25</v>
      </c>
    </row>
    <row r="67" spans="1:14">
      <c r="A67" s="54">
        <f>formulas!O154</f>
        <v>0</v>
      </c>
      <c r="B67" s="33">
        <f t="shared" ref="B67:B98" ca="1" si="11">(A67-D67)/(E67-D67)*(G67-F67)+F67</f>
        <v>32</v>
      </c>
      <c r="C67">
        <f t="shared" ref="C67:C130" si="12">COUNTIF($N$1:$N$25398,"&lt;"&amp;A67)</f>
        <v>378</v>
      </c>
      <c r="D67">
        <f t="shared" ref="D67:D130" ca="1" si="13">INDIRECT(ADDRESS(C67+1,14))</f>
        <v>-2.8000000000000001E-2</v>
      </c>
      <c r="E67">
        <f t="shared" ref="E67:E98" ca="1" si="14">INDIRECT(ADDRESS(C67+2,14))</f>
        <v>0</v>
      </c>
      <c r="F67">
        <f t="shared" ref="F67:F98" ca="1" si="15">INDIRECT(ADDRESS(C67+1,13))</f>
        <v>31</v>
      </c>
      <c r="G67">
        <f t="shared" ref="G67:G98" ca="1" si="16">INDIRECT(ADDRESS(C67+2,13))</f>
        <v>32</v>
      </c>
      <c r="M67">
        <v>-281</v>
      </c>
      <c r="N67">
        <v>-7.234</v>
      </c>
    </row>
    <row r="68" spans="1:14">
      <c r="A68" s="54">
        <f>formulas!O155</f>
        <v>0</v>
      </c>
      <c r="B68" s="33">
        <f t="shared" ca="1" si="11"/>
        <v>32</v>
      </c>
      <c r="C68">
        <f t="shared" si="12"/>
        <v>378</v>
      </c>
      <c r="D68">
        <f t="shared" ca="1" si="13"/>
        <v>-2.8000000000000001E-2</v>
      </c>
      <c r="E68">
        <f t="shared" ca="1" si="14"/>
        <v>0</v>
      </c>
      <c r="F68">
        <f t="shared" ca="1" si="15"/>
        <v>31</v>
      </c>
      <c r="G68">
        <f t="shared" ca="1" si="16"/>
        <v>32</v>
      </c>
      <c r="M68">
        <v>-280</v>
      </c>
      <c r="N68">
        <v>-7.2190000000000003</v>
      </c>
    </row>
    <row r="69" spans="1:14">
      <c r="A69" s="54">
        <f>formulas!O156</f>
        <v>0</v>
      </c>
      <c r="B69" s="33">
        <f t="shared" ca="1" si="11"/>
        <v>32</v>
      </c>
      <c r="C69">
        <f t="shared" si="12"/>
        <v>378</v>
      </c>
      <c r="D69">
        <f t="shared" ca="1" si="13"/>
        <v>-2.8000000000000001E-2</v>
      </c>
      <c r="E69">
        <f t="shared" ca="1" si="14"/>
        <v>0</v>
      </c>
      <c r="F69">
        <f t="shared" ca="1" si="15"/>
        <v>31</v>
      </c>
      <c r="G69">
        <f t="shared" ca="1" si="16"/>
        <v>32</v>
      </c>
      <c r="M69">
        <v>-279</v>
      </c>
      <c r="N69">
        <v>-7.2030000000000003</v>
      </c>
    </row>
    <row r="70" spans="1:14">
      <c r="A70" s="54">
        <f>formulas!O157</f>
        <v>0</v>
      </c>
      <c r="B70" s="33">
        <f t="shared" ca="1" si="11"/>
        <v>32</v>
      </c>
      <c r="C70">
        <f t="shared" si="12"/>
        <v>378</v>
      </c>
      <c r="D70">
        <f t="shared" ca="1" si="13"/>
        <v>-2.8000000000000001E-2</v>
      </c>
      <c r="E70">
        <f t="shared" ca="1" si="14"/>
        <v>0</v>
      </c>
      <c r="F70">
        <f t="shared" ca="1" si="15"/>
        <v>31</v>
      </c>
      <c r="G70">
        <f t="shared" ca="1" si="16"/>
        <v>32</v>
      </c>
      <c r="M70">
        <v>-278</v>
      </c>
      <c r="N70">
        <v>-7.1870000000000003</v>
      </c>
    </row>
    <row r="71" spans="1:14">
      <c r="A71" s="54">
        <f>formulas!O158</f>
        <v>0</v>
      </c>
      <c r="B71" s="33">
        <f t="shared" ca="1" si="11"/>
        <v>32</v>
      </c>
      <c r="C71">
        <f t="shared" si="12"/>
        <v>378</v>
      </c>
      <c r="D71">
        <f t="shared" ca="1" si="13"/>
        <v>-2.8000000000000001E-2</v>
      </c>
      <c r="E71">
        <f t="shared" ca="1" si="14"/>
        <v>0</v>
      </c>
      <c r="F71">
        <f t="shared" ca="1" si="15"/>
        <v>31</v>
      </c>
      <c r="G71">
        <f t="shared" ca="1" si="16"/>
        <v>32</v>
      </c>
      <c r="M71">
        <v>-277</v>
      </c>
      <c r="N71">
        <v>-7.1710000000000003</v>
      </c>
    </row>
    <row r="72" spans="1:14">
      <c r="A72" s="54">
        <f>formulas!O159</f>
        <v>0</v>
      </c>
      <c r="B72" s="33">
        <f t="shared" ca="1" si="11"/>
        <v>32</v>
      </c>
      <c r="C72">
        <f t="shared" si="12"/>
        <v>378</v>
      </c>
      <c r="D72">
        <f t="shared" ca="1" si="13"/>
        <v>-2.8000000000000001E-2</v>
      </c>
      <c r="E72">
        <f t="shared" ca="1" si="14"/>
        <v>0</v>
      </c>
      <c r="F72">
        <f t="shared" ca="1" si="15"/>
        <v>31</v>
      </c>
      <c r="G72">
        <f t="shared" ca="1" si="16"/>
        <v>32</v>
      </c>
      <c r="M72">
        <v>-276</v>
      </c>
      <c r="N72">
        <v>-7.1550000000000002</v>
      </c>
    </row>
    <row r="73" spans="1:14">
      <c r="A73" s="54">
        <f>formulas!O160</f>
        <v>0</v>
      </c>
      <c r="B73" s="33">
        <f t="shared" ca="1" si="11"/>
        <v>32</v>
      </c>
      <c r="C73">
        <f t="shared" si="12"/>
        <v>378</v>
      </c>
      <c r="D73">
        <f t="shared" ca="1" si="13"/>
        <v>-2.8000000000000001E-2</v>
      </c>
      <c r="E73">
        <f t="shared" ca="1" si="14"/>
        <v>0</v>
      </c>
      <c r="F73">
        <f t="shared" ca="1" si="15"/>
        <v>31</v>
      </c>
      <c r="G73">
        <f t="shared" ca="1" si="16"/>
        <v>32</v>
      </c>
      <c r="M73">
        <v>-275</v>
      </c>
      <c r="N73">
        <v>-7.1390000000000002</v>
      </c>
    </row>
    <row r="74" spans="1:14">
      <c r="A74" s="54">
        <f>formulas!O161</f>
        <v>0</v>
      </c>
      <c r="B74" s="33">
        <f t="shared" ca="1" si="11"/>
        <v>32</v>
      </c>
      <c r="C74">
        <f t="shared" si="12"/>
        <v>378</v>
      </c>
      <c r="D74">
        <f t="shared" ca="1" si="13"/>
        <v>-2.8000000000000001E-2</v>
      </c>
      <c r="E74">
        <f t="shared" ca="1" si="14"/>
        <v>0</v>
      </c>
      <c r="F74">
        <f t="shared" ca="1" si="15"/>
        <v>31</v>
      </c>
      <c r="G74">
        <f t="shared" ca="1" si="16"/>
        <v>32</v>
      </c>
      <c r="M74">
        <v>-274</v>
      </c>
      <c r="N74">
        <v>-7.1230000000000002</v>
      </c>
    </row>
    <row r="75" spans="1:14">
      <c r="A75" s="54">
        <f>formulas!O162</f>
        <v>0</v>
      </c>
      <c r="B75" s="33">
        <f t="shared" ca="1" si="11"/>
        <v>32</v>
      </c>
      <c r="C75">
        <f t="shared" si="12"/>
        <v>378</v>
      </c>
      <c r="D75">
        <f t="shared" ca="1" si="13"/>
        <v>-2.8000000000000001E-2</v>
      </c>
      <c r="E75">
        <f t="shared" ca="1" si="14"/>
        <v>0</v>
      </c>
      <c r="F75">
        <f t="shared" ca="1" si="15"/>
        <v>31</v>
      </c>
      <c r="G75">
        <f t="shared" ca="1" si="16"/>
        <v>32</v>
      </c>
      <c r="M75">
        <v>-273</v>
      </c>
      <c r="N75">
        <v>-7.1070000000000002</v>
      </c>
    </row>
    <row r="76" spans="1:14">
      <c r="A76" s="54">
        <f>formulas!O163</f>
        <v>0</v>
      </c>
      <c r="B76" s="33">
        <f t="shared" ca="1" si="11"/>
        <v>32</v>
      </c>
      <c r="C76">
        <f t="shared" si="12"/>
        <v>378</v>
      </c>
      <c r="D76">
        <f t="shared" ca="1" si="13"/>
        <v>-2.8000000000000001E-2</v>
      </c>
      <c r="E76">
        <f t="shared" ca="1" si="14"/>
        <v>0</v>
      </c>
      <c r="F76">
        <f t="shared" ca="1" si="15"/>
        <v>31</v>
      </c>
      <c r="G76">
        <f t="shared" ca="1" si="16"/>
        <v>32</v>
      </c>
      <c r="M76">
        <v>-272</v>
      </c>
      <c r="N76">
        <v>-7.09</v>
      </c>
    </row>
    <row r="77" spans="1:14">
      <c r="A77" s="54">
        <f>formulas!O164</f>
        <v>0</v>
      </c>
      <c r="B77" s="33">
        <f t="shared" ca="1" si="11"/>
        <v>32</v>
      </c>
      <c r="C77">
        <f t="shared" si="12"/>
        <v>378</v>
      </c>
      <c r="D77">
        <f t="shared" ca="1" si="13"/>
        <v>-2.8000000000000001E-2</v>
      </c>
      <c r="E77">
        <f t="shared" ca="1" si="14"/>
        <v>0</v>
      </c>
      <c r="F77">
        <f t="shared" ca="1" si="15"/>
        <v>31</v>
      </c>
      <c r="G77">
        <f t="shared" ca="1" si="16"/>
        <v>32</v>
      </c>
      <c r="M77">
        <v>-271</v>
      </c>
      <c r="N77">
        <v>-7.0739999999999998</v>
      </c>
    </row>
    <row r="78" spans="1:14">
      <c r="A78" s="54">
        <f>formulas!O165</f>
        <v>0</v>
      </c>
      <c r="B78" s="33">
        <f t="shared" ca="1" si="11"/>
        <v>32</v>
      </c>
      <c r="C78">
        <f t="shared" si="12"/>
        <v>378</v>
      </c>
      <c r="D78">
        <f t="shared" ca="1" si="13"/>
        <v>-2.8000000000000001E-2</v>
      </c>
      <c r="E78">
        <f t="shared" ca="1" si="14"/>
        <v>0</v>
      </c>
      <c r="F78">
        <f t="shared" ca="1" si="15"/>
        <v>31</v>
      </c>
      <c r="G78">
        <f t="shared" ca="1" si="16"/>
        <v>32</v>
      </c>
      <c r="M78">
        <v>-270</v>
      </c>
      <c r="N78">
        <v>-7.0579999999999998</v>
      </c>
    </row>
    <row r="79" spans="1:14">
      <c r="A79" s="54">
        <f>formulas!O166</f>
        <v>0</v>
      </c>
      <c r="B79" s="33">
        <f t="shared" ca="1" si="11"/>
        <v>32</v>
      </c>
      <c r="C79">
        <f t="shared" si="12"/>
        <v>378</v>
      </c>
      <c r="D79">
        <f t="shared" ca="1" si="13"/>
        <v>-2.8000000000000001E-2</v>
      </c>
      <c r="E79">
        <f t="shared" ca="1" si="14"/>
        <v>0</v>
      </c>
      <c r="F79">
        <f t="shared" ca="1" si="15"/>
        <v>31</v>
      </c>
      <c r="G79">
        <f t="shared" ca="1" si="16"/>
        <v>32</v>
      </c>
      <c r="M79">
        <v>-269</v>
      </c>
      <c r="N79">
        <v>-7.0410000000000004</v>
      </c>
    </row>
    <row r="80" spans="1:14">
      <c r="A80" s="54">
        <f>formulas!O167</f>
        <v>0</v>
      </c>
      <c r="B80" s="33">
        <f t="shared" ca="1" si="11"/>
        <v>32</v>
      </c>
      <c r="C80">
        <f t="shared" si="12"/>
        <v>378</v>
      </c>
      <c r="D80">
        <f t="shared" ca="1" si="13"/>
        <v>-2.8000000000000001E-2</v>
      </c>
      <c r="E80">
        <f t="shared" ca="1" si="14"/>
        <v>0</v>
      </c>
      <c r="F80">
        <f t="shared" ca="1" si="15"/>
        <v>31</v>
      </c>
      <c r="G80">
        <f t="shared" ca="1" si="16"/>
        <v>32</v>
      </c>
      <c r="M80">
        <v>-268</v>
      </c>
      <c r="N80">
        <v>-7.0250000000000004</v>
      </c>
    </row>
    <row r="81" spans="1:14">
      <c r="A81" s="54">
        <f>formulas!O168</f>
        <v>0</v>
      </c>
      <c r="B81" s="33">
        <f t="shared" ca="1" si="11"/>
        <v>32</v>
      </c>
      <c r="C81">
        <f t="shared" si="12"/>
        <v>378</v>
      </c>
      <c r="D81">
        <f t="shared" ca="1" si="13"/>
        <v>-2.8000000000000001E-2</v>
      </c>
      <c r="E81">
        <f t="shared" ca="1" si="14"/>
        <v>0</v>
      </c>
      <c r="F81">
        <f t="shared" ca="1" si="15"/>
        <v>31</v>
      </c>
      <c r="G81">
        <f t="shared" ca="1" si="16"/>
        <v>32</v>
      </c>
      <c r="M81">
        <v>-267</v>
      </c>
      <c r="N81">
        <v>-7.008</v>
      </c>
    </row>
    <row r="82" spans="1:14">
      <c r="A82" s="54">
        <f>formulas!O169</f>
        <v>0</v>
      </c>
      <c r="B82" s="33">
        <f t="shared" ca="1" si="11"/>
        <v>32</v>
      </c>
      <c r="C82">
        <f t="shared" si="12"/>
        <v>378</v>
      </c>
      <c r="D82">
        <f t="shared" ca="1" si="13"/>
        <v>-2.8000000000000001E-2</v>
      </c>
      <c r="E82">
        <f t="shared" ca="1" si="14"/>
        <v>0</v>
      </c>
      <c r="F82">
        <f t="shared" ca="1" si="15"/>
        <v>31</v>
      </c>
      <c r="G82">
        <f t="shared" ca="1" si="16"/>
        <v>32</v>
      </c>
      <c r="M82">
        <v>-266</v>
      </c>
      <c r="N82">
        <v>-6.9909999999999997</v>
      </c>
    </row>
    <row r="83" spans="1:14">
      <c r="A83" s="54">
        <f>formulas!O170</f>
        <v>0</v>
      </c>
      <c r="B83" s="33">
        <f t="shared" ca="1" si="11"/>
        <v>32</v>
      </c>
      <c r="C83">
        <f t="shared" si="12"/>
        <v>378</v>
      </c>
      <c r="D83">
        <f t="shared" ca="1" si="13"/>
        <v>-2.8000000000000001E-2</v>
      </c>
      <c r="E83">
        <f t="shared" ca="1" si="14"/>
        <v>0</v>
      </c>
      <c r="F83">
        <f t="shared" ca="1" si="15"/>
        <v>31</v>
      </c>
      <c r="G83">
        <f t="shared" ca="1" si="16"/>
        <v>32</v>
      </c>
      <c r="M83">
        <v>-265</v>
      </c>
      <c r="N83">
        <v>-6.9749999999999996</v>
      </c>
    </row>
    <row r="84" spans="1:14">
      <c r="A84" s="54">
        <f>formulas!O171</f>
        <v>0</v>
      </c>
      <c r="B84" s="33">
        <f t="shared" ca="1" si="11"/>
        <v>32</v>
      </c>
      <c r="C84">
        <f t="shared" si="12"/>
        <v>378</v>
      </c>
      <c r="D84">
        <f t="shared" ca="1" si="13"/>
        <v>-2.8000000000000001E-2</v>
      </c>
      <c r="E84">
        <f t="shared" ca="1" si="14"/>
        <v>0</v>
      </c>
      <c r="F84">
        <f t="shared" ca="1" si="15"/>
        <v>31</v>
      </c>
      <c r="G84">
        <f t="shared" ca="1" si="16"/>
        <v>32</v>
      </c>
      <c r="M84">
        <v>-264</v>
      </c>
      <c r="N84">
        <v>-6.9580000000000002</v>
      </c>
    </row>
    <row r="85" spans="1:14">
      <c r="A85" s="54">
        <f>formulas!O172</f>
        <v>0</v>
      </c>
      <c r="B85" s="33">
        <f t="shared" ca="1" si="11"/>
        <v>32</v>
      </c>
      <c r="C85">
        <f t="shared" si="12"/>
        <v>378</v>
      </c>
      <c r="D85">
        <f t="shared" ca="1" si="13"/>
        <v>-2.8000000000000001E-2</v>
      </c>
      <c r="E85">
        <f t="shared" ca="1" si="14"/>
        <v>0</v>
      </c>
      <c r="F85">
        <f t="shared" ca="1" si="15"/>
        <v>31</v>
      </c>
      <c r="G85">
        <f t="shared" ca="1" si="16"/>
        <v>32</v>
      </c>
      <c r="M85">
        <v>-263</v>
      </c>
      <c r="N85">
        <v>-6.9409999999999998</v>
      </c>
    </row>
    <row r="86" spans="1:14">
      <c r="A86" s="54">
        <f>formulas!O173</f>
        <v>0</v>
      </c>
      <c r="B86" s="33">
        <f t="shared" ca="1" si="11"/>
        <v>32</v>
      </c>
      <c r="C86">
        <f t="shared" si="12"/>
        <v>378</v>
      </c>
      <c r="D86">
        <f t="shared" ca="1" si="13"/>
        <v>-2.8000000000000001E-2</v>
      </c>
      <c r="E86">
        <f t="shared" ca="1" si="14"/>
        <v>0</v>
      </c>
      <c r="F86">
        <f t="shared" ca="1" si="15"/>
        <v>31</v>
      </c>
      <c r="G86">
        <f t="shared" ca="1" si="16"/>
        <v>32</v>
      </c>
      <c r="M86">
        <v>-262</v>
      </c>
      <c r="N86">
        <v>-6.9240000000000004</v>
      </c>
    </row>
    <row r="87" spans="1:14">
      <c r="A87" s="54">
        <f>formulas!O174</f>
        <v>0</v>
      </c>
      <c r="B87" s="33">
        <f t="shared" ca="1" si="11"/>
        <v>32</v>
      </c>
      <c r="C87">
        <f t="shared" si="12"/>
        <v>378</v>
      </c>
      <c r="D87">
        <f t="shared" ca="1" si="13"/>
        <v>-2.8000000000000001E-2</v>
      </c>
      <c r="E87">
        <f t="shared" ca="1" si="14"/>
        <v>0</v>
      </c>
      <c r="F87">
        <f t="shared" ca="1" si="15"/>
        <v>31</v>
      </c>
      <c r="G87">
        <f t="shared" ca="1" si="16"/>
        <v>32</v>
      </c>
      <c r="M87">
        <v>-261</v>
      </c>
      <c r="N87">
        <v>-6.907</v>
      </c>
    </row>
    <row r="88" spans="1:14">
      <c r="A88" s="54">
        <f>formulas!O175</f>
        <v>0</v>
      </c>
      <c r="B88" s="33">
        <f t="shared" ca="1" si="11"/>
        <v>32</v>
      </c>
      <c r="C88">
        <f t="shared" si="12"/>
        <v>378</v>
      </c>
      <c r="D88">
        <f t="shared" ca="1" si="13"/>
        <v>-2.8000000000000001E-2</v>
      </c>
      <c r="E88">
        <f t="shared" ca="1" si="14"/>
        <v>0</v>
      </c>
      <c r="F88">
        <f t="shared" ca="1" si="15"/>
        <v>31</v>
      </c>
      <c r="G88">
        <f t="shared" ca="1" si="16"/>
        <v>32</v>
      </c>
      <c r="M88">
        <v>-260</v>
      </c>
      <c r="N88">
        <v>-6.89</v>
      </c>
    </row>
    <row r="89" spans="1:14">
      <c r="A89" s="54">
        <f>formulas!O176</f>
        <v>0</v>
      </c>
      <c r="B89" s="33">
        <f t="shared" ca="1" si="11"/>
        <v>32</v>
      </c>
      <c r="C89">
        <f t="shared" si="12"/>
        <v>378</v>
      </c>
      <c r="D89">
        <f t="shared" ca="1" si="13"/>
        <v>-2.8000000000000001E-2</v>
      </c>
      <c r="E89">
        <f t="shared" ca="1" si="14"/>
        <v>0</v>
      </c>
      <c r="F89">
        <f t="shared" ca="1" si="15"/>
        <v>31</v>
      </c>
      <c r="G89">
        <f t="shared" ca="1" si="16"/>
        <v>32</v>
      </c>
      <c r="M89">
        <v>-259</v>
      </c>
      <c r="N89">
        <v>-6.8730000000000002</v>
      </c>
    </row>
    <row r="90" spans="1:14">
      <c r="A90" s="54">
        <f>formulas!O177</f>
        <v>0</v>
      </c>
      <c r="B90" s="33">
        <f t="shared" ca="1" si="11"/>
        <v>32</v>
      </c>
      <c r="C90">
        <f t="shared" si="12"/>
        <v>378</v>
      </c>
      <c r="D90">
        <f t="shared" ca="1" si="13"/>
        <v>-2.8000000000000001E-2</v>
      </c>
      <c r="E90">
        <f t="shared" ca="1" si="14"/>
        <v>0</v>
      </c>
      <c r="F90">
        <f t="shared" ca="1" si="15"/>
        <v>31</v>
      </c>
      <c r="G90">
        <f t="shared" ca="1" si="16"/>
        <v>32</v>
      </c>
      <c r="M90">
        <v>-258</v>
      </c>
      <c r="N90">
        <v>-6.8559999999999999</v>
      </c>
    </row>
    <row r="91" spans="1:14">
      <c r="A91" s="54">
        <f>formulas!O178</f>
        <v>0</v>
      </c>
      <c r="B91" s="33">
        <f t="shared" ca="1" si="11"/>
        <v>32</v>
      </c>
      <c r="C91">
        <f t="shared" si="12"/>
        <v>378</v>
      </c>
      <c r="D91">
        <f t="shared" ca="1" si="13"/>
        <v>-2.8000000000000001E-2</v>
      </c>
      <c r="E91">
        <f t="shared" ca="1" si="14"/>
        <v>0</v>
      </c>
      <c r="F91">
        <f t="shared" ca="1" si="15"/>
        <v>31</v>
      </c>
      <c r="G91">
        <f t="shared" ca="1" si="16"/>
        <v>32</v>
      </c>
      <c r="M91">
        <v>-257</v>
      </c>
      <c r="N91">
        <v>-6.8390000000000004</v>
      </c>
    </row>
    <row r="92" spans="1:14">
      <c r="A92" s="54">
        <f>formulas!O179</f>
        <v>0</v>
      </c>
      <c r="B92" s="33">
        <f t="shared" ca="1" si="11"/>
        <v>32</v>
      </c>
      <c r="C92">
        <f t="shared" si="12"/>
        <v>378</v>
      </c>
      <c r="D92">
        <f t="shared" ca="1" si="13"/>
        <v>-2.8000000000000001E-2</v>
      </c>
      <c r="E92">
        <f t="shared" ca="1" si="14"/>
        <v>0</v>
      </c>
      <c r="F92">
        <f t="shared" ca="1" si="15"/>
        <v>31</v>
      </c>
      <c r="G92">
        <f t="shared" ca="1" si="16"/>
        <v>32</v>
      </c>
      <c r="M92">
        <v>-256</v>
      </c>
      <c r="N92">
        <v>-6.8209999999999997</v>
      </c>
    </row>
    <row r="93" spans="1:14">
      <c r="A93" s="54">
        <f>formulas!O180</f>
        <v>0</v>
      </c>
      <c r="B93" s="33">
        <f t="shared" ca="1" si="11"/>
        <v>32</v>
      </c>
      <c r="C93">
        <f t="shared" si="12"/>
        <v>378</v>
      </c>
      <c r="D93">
        <f t="shared" ca="1" si="13"/>
        <v>-2.8000000000000001E-2</v>
      </c>
      <c r="E93">
        <f t="shared" ca="1" si="14"/>
        <v>0</v>
      </c>
      <c r="F93">
        <f t="shared" ca="1" si="15"/>
        <v>31</v>
      </c>
      <c r="G93">
        <f t="shared" ca="1" si="16"/>
        <v>32</v>
      </c>
      <c r="M93">
        <v>-255</v>
      </c>
      <c r="N93">
        <v>-6.8040000000000003</v>
      </c>
    </row>
    <row r="94" spans="1:14">
      <c r="A94" s="54">
        <f>formulas!O181</f>
        <v>0</v>
      </c>
      <c r="B94" s="33">
        <f t="shared" ca="1" si="11"/>
        <v>32</v>
      </c>
      <c r="C94">
        <f t="shared" si="12"/>
        <v>378</v>
      </c>
      <c r="D94">
        <f t="shared" ca="1" si="13"/>
        <v>-2.8000000000000001E-2</v>
      </c>
      <c r="E94">
        <f t="shared" ca="1" si="14"/>
        <v>0</v>
      </c>
      <c r="F94">
        <f t="shared" ca="1" si="15"/>
        <v>31</v>
      </c>
      <c r="G94">
        <f t="shared" ca="1" si="16"/>
        <v>32</v>
      </c>
      <c r="M94">
        <v>-254</v>
      </c>
      <c r="N94">
        <v>-6.7869999999999999</v>
      </c>
    </row>
    <row r="95" spans="1:14">
      <c r="A95" s="54">
        <f>formulas!O182</f>
        <v>0</v>
      </c>
      <c r="B95" s="33">
        <f t="shared" ca="1" si="11"/>
        <v>32</v>
      </c>
      <c r="C95">
        <f t="shared" si="12"/>
        <v>378</v>
      </c>
      <c r="D95">
        <f t="shared" ca="1" si="13"/>
        <v>-2.8000000000000001E-2</v>
      </c>
      <c r="E95">
        <f t="shared" ca="1" si="14"/>
        <v>0</v>
      </c>
      <c r="F95">
        <f t="shared" ca="1" si="15"/>
        <v>31</v>
      </c>
      <c r="G95">
        <f t="shared" ca="1" si="16"/>
        <v>32</v>
      </c>
      <c r="M95">
        <v>-253</v>
      </c>
      <c r="N95">
        <v>-6.7690000000000001</v>
      </c>
    </row>
    <row r="96" spans="1:14">
      <c r="A96" s="54">
        <f>formulas!O183</f>
        <v>0</v>
      </c>
      <c r="B96" s="33">
        <f t="shared" ca="1" si="11"/>
        <v>32</v>
      </c>
      <c r="C96">
        <f t="shared" si="12"/>
        <v>378</v>
      </c>
      <c r="D96">
        <f t="shared" ca="1" si="13"/>
        <v>-2.8000000000000001E-2</v>
      </c>
      <c r="E96">
        <f t="shared" ca="1" si="14"/>
        <v>0</v>
      </c>
      <c r="F96">
        <f t="shared" ca="1" si="15"/>
        <v>31</v>
      </c>
      <c r="G96">
        <f t="shared" ca="1" si="16"/>
        <v>32</v>
      </c>
      <c r="M96">
        <v>-252</v>
      </c>
      <c r="N96">
        <v>-6.7519999999999998</v>
      </c>
    </row>
    <row r="97" spans="1:14">
      <c r="A97" s="54">
        <f>formulas!O184</f>
        <v>0</v>
      </c>
      <c r="B97" s="33">
        <f t="shared" ca="1" si="11"/>
        <v>32</v>
      </c>
      <c r="C97">
        <f t="shared" si="12"/>
        <v>378</v>
      </c>
      <c r="D97">
        <f t="shared" ca="1" si="13"/>
        <v>-2.8000000000000001E-2</v>
      </c>
      <c r="E97">
        <f t="shared" ca="1" si="14"/>
        <v>0</v>
      </c>
      <c r="F97">
        <f t="shared" ca="1" si="15"/>
        <v>31</v>
      </c>
      <c r="G97">
        <f t="shared" ca="1" si="16"/>
        <v>32</v>
      </c>
      <c r="M97">
        <v>-251</v>
      </c>
      <c r="N97">
        <v>-6.734</v>
      </c>
    </row>
    <row r="98" spans="1:14">
      <c r="A98" s="54">
        <f>formulas!O185</f>
        <v>0</v>
      </c>
      <c r="B98" s="33">
        <f t="shared" ca="1" si="11"/>
        <v>32</v>
      </c>
      <c r="C98">
        <f t="shared" si="12"/>
        <v>378</v>
      </c>
      <c r="D98">
        <f t="shared" ca="1" si="13"/>
        <v>-2.8000000000000001E-2</v>
      </c>
      <c r="E98">
        <f t="shared" ca="1" si="14"/>
        <v>0</v>
      </c>
      <c r="F98">
        <f t="shared" ca="1" si="15"/>
        <v>31</v>
      </c>
      <c r="G98">
        <f t="shared" ca="1" si="16"/>
        <v>32</v>
      </c>
      <c r="M98">
        <v>-250</v>
      </c>
      <c r="N98">
        <v>-6.7160000000000002</v>
      </c>
    </row>
    <row r="99" spans="1:14">
      <c r="A99" s="54">
        <f>formulas!O186</f>
        <v>0</v>
      </c>
      <c r="B99" s="33">
        <f t="shared" ref="B99:B162" ca="1" si="17">(A99-D99)/(E99-D99)*(G99-F99)+F99</f>
        <v>32</v>
      </c>
      <c r="C99">
        <f t="shared" si="12"/>
        <v>378</v>
      </c>
      <c r="D99">
        <f t="shared" ca="1" si="13"/>
        <v>-2.8000000000000001E-2</v>
      </c>
      <c r="E99">
        <f t="shared" ref="E99:E162" ca="1" si="18">INDIRECT(ADDRESS(C99+2,14))</f>
        <v>0</v>
      </c>
      <c r="F99">
        <f t="shared" ref="F99:F162" ca="1" si="19">INDIRECT(ADDRESS(C99+1,13))</f>
        <v>31</v>
      </c>
      <c r="G99">
        <f t="shared" ref="G99:G162" ca="1" si="20">INDIRECT(ADDRESS(C99+2,13))</f>
        <v>32</v>
      </c>
      <c r="M99">
        <v>-249</v>
      </c>
      <c r="N99">
        <v>-6.6989999999999998</v>
      </c>
    </row>
    <row r="100" spans="1:14">
      <c r="A100" s="54">
        <f>formulas!O187</f>
        <v>0</v>
      </c>
      <c r="B100" s="33">
        <f t="shared" ca="1" si="17"/>
        <v>32</v>
      </c>
      <c r="C100">
        <f t="shared" si="12"/>
        <v>378</v>
      </c>
      <c r="D100">
        <f t="shared" ca="1" si="13"/>
        <v>-2.8000000000000001E-2</v>
      </c>
      <c r="E100">
        <f t="shared" ca="1" si="18"/>
        <v>0</v>
      </c>
      <c r="F100">
        <f t="shared" ca="1" si="19"/>
        <v>31</v>
      </c>
      <c r="G100">
        <f t="shared" ca="1" si="20"/>
        <v>32</v>
      </c>
      <c r="M100">
        <v>-248</v>
      </c>
      <c r="N100">
        <v>-6.681</v>
      </c>
    </row>
    <row r="101" spans="1:14">
      <c r="A101" s="54">
        <f>formulas!O188</f>
        <v>0</v>
      </c>
      <c r="B101" s="33">
        <f t="shared" ca="1" si="17"/>
        <v>32</v>
      </c>
      <c r="C101">
        <f t="shared" si="12"/>
        <v>378</v>
      </c>
      <c r="D101">
        <f t="shared" ca="1" si="13"/>
        <v>-2.8000000000000001E-2</v>
      </c>
      <c r="E101">
        <f t="shared" ca="1" si="18"/>
        <v>0</v>
      </c>
      <c r="F101">
        <f t="shared" ca="1" si="19"/>
        <v>31</v>
      </c>
      <c r="G101">
        <f t="shared" ca="1" si="20"/>
        <v>32</v>
      </c>
      <c r="M101">
        <v>-247</v>
      </c>
      <c r="N101">
        <v>-6.6630000000000003</v>
      </c>
    </row>
    <row r="102" spans="1:14">
      <c r="A102" s="54">
        <f>formulas!O189</f>
        <v>0</v>
      </c>
      <c r="B102" s="33">
        <f t="shared" ca="1" si="17"/>
        <v>32</v>
      </c>
      <c r="C102">
        <f t="shared" si="12"/>
        <v>378</v>
      </c>
      <c r="D102">
        <f t="shared" ca="1" si="13"/>
        <v>-2.8000000000000001E-2</v>
      </c>
      <c r="E102">
        <f t="shared" ca="1" si="18"/>
        <v>0</v>
      </c>
      <c r="F102">
        <f t="shared" ca="1" si="19"/>
        <v>31</v>
      </c>
      <c r="G102">
        <f t="shared" ca="1" si="20"/>
        <v>32</v>
      </c>
      <c r="M102">
        <v>-246</v>
      </c>
      <c r="N102">
        <v>-6.6449999999999996</v>
      </c>
    </row>
    <row r="103" spans="1:14">
      <c r="A103" s="54">
        <f>formulas!O190</f>
        <v>0</v>
      </c>
      <c r="B103" s="33">
        <f t="shared" ca="1" si="17"/>
        <v>32</v>
      </c>
      <c r="C103">
        <f t="shared" si="12"/>
        <v>378</v>
      </c>
      <c r="D103">
        <f t="shared" ca="1" si="13"/>
        <v>-2.8000000000000001E-2</v>
      </c>
      <c r="E103">
        <f t="shared" ca="1" si="18"/>
        <v>0</v>
      </c>
      <c r="F103">
        <f t="shared" ca="1" si="19"/>
        <v>31</v>
      </c>
      <c r="G103">
        <f t="shared" ca="1" si="20"/>
        <v>32</v>
      </c>
      <c r="M103">
        <v>-245</v>
      </c>
      <c r="N103">
        <v>-6.6269999999999998</v>
      </c>
    </row>
    <row r="104" spans="1:14">
      <c r="A104" s="54">
        <f>formulas!O191</f>
        <v>0</v>
      </c>
      <c r="B104" s="33">
        <f t="shared" ca="1" si="17"/>
        <v>32</v>
      </c>
      <c r="C104">
        <f t="shared" si="12"/>
        <v>378</v>
      </c>
      <c r="D104">
        <f t="shared" ca="1" si="13"/>
        <v>-2.8000000000000001E-2</v>
      </c>
      <c r="E104">
        <f t="shared" ca="1" si="18"/>
        <v>0</v>
      </c>
      <c r="F104">
        <f t="shared" ca="1" si="19"/>
        <v>31</v>
      </c>
      <c r="G104">
        <f t="shared" ca="1" si="20"/>
        <v>32</v>
      </c>
      <c r="M104">
        <v>-244</v>
      </c>
      <c r="N104">
        <v>-6.609</v>
      </c>
    </row>
    <row r="105" spans="1:14">
      <c r="A105" s="54">
        <f>formulas!O192</f>
        <v>0</v>
      </c>
      <c r="B105" s="33">
        <f t="shared" ca="1" si="17"/>
        <v>32</v>
      </c>
      <c r="C105">
        <f t="shared" si="12"/>
        <v>378</v>
      </c>
      <c r="D105">
        <f t="shared" ca="1" si="13"/>
        <v>-2.8000000000000001E-2</v>
      </c>
      <c r="E105">
        <f t="shared" ca="1" si="18"/>
        <v>0</v>
      </c>
      <c r="F105">
        <f t="shared" ca="1" si="19"/>
        <v>31</v>
      </c>
      <c r="G105">
        <f t="shared" ca="1" si="20"/>
        <v>32</v>
      </c>
      <c r="M105">
        <v>-243</v>
      </c>
      <c r="N105">
        <v>-6.5910000000000002</v>
      </c>
    </row>
    <row r="106" spans="1:14">
      <c r="A106" s="54">
        <f>formulas!O193</f>
        <v>0</v>
      </c>
      <c r="B106" s="33">
        <f t="shared" ca="1" si="17"/>
        <v>32</v>
      </c>
      <c r="C106">
        <f t="shared" si="12"/>
        <v>378</v>
      </c>
      <c r="D106">
        <f t="shared" ca="1" si="13"/>
        <v>-2.8000000000000001E-2</v>
      </c>
      <c r="E106">
        <f t="shared" ca="1" si="18"/>
        <v>0</v>
      </c>
      <c r="F106">
        <f t="shared" ca="1" si="19"/>
        <v>31</v>
      </c>
      <c r="G106">
        <f t="shared" ca="1" si="20"/>
        <v>32</v>
      </c>
      <c r="M106">
        <v>-242</v>
      </c>
      <c r="N106">
        <v>-6.5730000000000004</v>
      </c>
    </row>
    <row r="107" spans="1:14">
      <c r="A107" s="54">
        <f>formulas!O194</f>
        <v>0</v>
      </c>
      <c r="B107" s="33">
        <f t="shared" ca="1" si="17"/>
        <v>32</v>
      </c>
      <c r="C107">
        <f t="shared" si="12"/>
        <v>378</v>
      </c>
      <c r="D107">
        <f t="shared" ca="1" si="13"/>
        <v>-2.8000000000000001E-2</v>
      </c>
      <c r="E107">
        <f t="shared" ca="1" si="18"/>
        <v>0</v>
      </c>
      <c r="F107">
        <f t="shared" ca="1" si="19"/>
        <v>31</v>
      </c>
      <c r="G107">
        <f t="shared" ca="1" si="20"/>
        <v>32</v>
      </c>
      <c r="M107">
        <v>-241</v>
      </c>
      <c r="N107">
        <v>-6.5549999999999997</v>
      </c>
    </row>
    <row r="108" spans="1:14">
      <c r="A108" s="54">
        <f>formulas!O195</f>
        <v>0</v>
      </c>
      <c r="B108" s="33">
        <f t="shared" ca="1" si="17"/>
        <v>32</v>
      </c>
      <c r="C108">
        <f t="shared" si="12"/>
        <v>378</v>
      </c>
      <c r="D108">
        <f t="shared" ca="1" si="13"/>
        <v>-2.8000000000000001E-2</v>
      </c>
      <c r="E108">
        <f t="shared" ca="1" si="18"/>
        <v>0</v>
      </c>
      <c r="F108">
        <f t="shared" ca="1" si="19"/>
        <v>31</v>
      </c>
      <c r="G108">
        <f t="shared" ca="1" si="20"/>
        <v>32</v>
      </c>
      <c r="M108">
        <v>-240</v>
      </c>
      <c r="N108">
        <v>-6.5359999999999996</v>
      </c>
    </row>
    <row r="109" spans="1:14">
      <c r="A109" s="54">
        <f>formulas!O196</f>
        <v>0</v>
      </c>
      <c r="B109" s="33">
        <f t="shared" ca="1" si="17"/>
        <v>32</v>
      </c>
      <c r="C109">
        <f t="shared" si="12"/>
        <v>378</v>
      </c>
      <c r="D109">
        <f t="shared" ca="1" si="13"/>
        <v>-2.8000000000000001E-2</v>
      </c>
      <c r="E109">
        <f t="shared" ca="1" si="18"/>
        <v>0</v>
      </c>
      <c r="F109">
        <f t="shared" ca="1" si="19"/>
        <v>31</v>
      </c>
      <c r="G109">
        <f t="shared" ca="1" si="20"/>
        <v>32</v>
      </c>
      <c r="M109">
        <v>-239</v>
      </c>
      <c r="N109">
        <v>-6.5179999999999998</v>
      </c>
    </row>
    <row r="110" spans="1:14">
      <c r="A110" s="54">
        <f>formulas!O197</f>
        <v>0</v>
      </c>
      <c r="B110" s="33">
        <f t="shared" ca="1" si="17"/>
        <v>32</v>
      </c>
      <c r="C110">
        <f t="shared" si="12"/>
        <v>378</v>
      </c>
      <c r="D110">
        <f t="shared" ca="1" si="13"/>
        <v>-2.8000000000000001E-2</v>
      </c>
      <c r="E110">
        <f t="shared" ca="1" si="18"/>
        <v>0</v>
      </c>
      <c r="F110">
        <f t="shared" ca="1" si="19"/>
        <v>31</v>
      </c>
      <c r="G110">
        <f t="shared" ca="1" si="20"/>
        <v>32</v>
      </c>
      <c r="M110">
        <v>-238</v>
      </c>
      <c r="N110">
        <v>-6.5</v>
      </c>
    </row>
    <row r="111" spans="1:14">
      <c r="A111" s="54">
        <f>formulas!O198</f>
        <v>0</v>
      </c>
      <c r="B111" s="33">
        <f t="shared" ca="1" si="17"/>
        <v>32</v>
      </c>
      <c r="C111">
        <f t="shared" si="12"/>
        <v>378</v>
      </c>
      <c r="D111">
        <f t="shared" ca="1" si="13"/>
        <v>-2.8000000000000001E-2</v>
      </c>
      <c r="E111">
        <f t="shared" ca="1" si="18"/>
        <v>0</v>
      </c>
      <c r="F111">
        <f t="shared" ca="1" si="19"/>
        <v>31</v>
      </c>
      <c r="G111">
        <f t="shared" ca="1" si="20"/>
        <v>32</v>
      </c>
      <c r="M111">
        <v>-237</v>
      </c>
      <c r="N111">
        <v>-6.4809999999999999</v>
      </c>
    </row>
    <row r="112" spans="1:14">
      <c r="A112" s="54">
        <f>formulas!O199</f>
        <v>0</v>
      </c>
      <c r="B112" s="33">
        <f t="shared" ca="1" si="17"/>
        <v>32</v>
      </c>
      <c r="C112">
        <f t="shared" si="12"/>
        <v>378</v>
      </c>
      <c r="D112">
        <f t="shared" ca="1" si="13"/>
        <v>-2.8000000000000001E-2</v>
      </c>
      <c r="E112">
        <f t="shared" ca="1" si="18"/>
        <v>0</v>
      </c>
      <c r="F112">
        <f t="shared" ca="1" si="19"/>
        <v>31</v>
      </c>
      <c r="G112">
        <f t="shared" ca="1" si="20"/>
        <v>32</v>
      </c>
      <c r="M112">
        <v>-236</v>
      </c>
      <c r="N112">
        <v>-6.4630000000000001</v>
      </c>
    </row>
    <row r="113" spans="1:14">
      <c r="A113" s="54">
        <f>formulas!O200</f>
        <v>0</v>
      </c>
      <c r="B113" s="33">
        <f t="shared" ca="1" si="17"/>
        <v>32</v>
      </c>
      <c r="C113">
        <f t="shared" si="12"/>
        <v>378</v>
      </c>
      <c r="D113">
        <f t="shared" ca="1" si="13"/>
        <v>-2.8000000000000001E-2</v>
      </c>
      <c r="E113">
        <f t="shared" ca="1" si="18"/>
        <v>0</v>
      </c>
      <c r="F113">
        <f t="shared" ca="1" si="19"/>
        <v>31</v>
      </c>
      <c r="G113">
        <f t="shared" ca="1" si="20"/>
        <v>32</v>
      </c>
      <c r="M113">
        <v>-235</v>
      </c>
      <c r="N113">
        <v>-6.444</v>
      </c>
    </row>
    <row r="114" spans="1:14">
      <c r="A114" s="54">
        <f>formulas!O201</f>
        <v>0</v>
      </c>
      <c r="B114" s="33">
        <f t="shared" ca="1" si="17"/>
        <v>32</v>
      </c>
      <c r="C114">
        <f t="shared" si="12"/>
        <v>378</v>
      </c>
      <c r="D114">
        <f t="shared" ca="1" si="13"/>
        <v>-2.8000000000000001E-2</v>
      </c>
      <c r="E114">
        <f t="shared" ca="1" si="18"/>
        <v>0</v>
      </c>
      <c r="F114">
        <f t="shared" ca="1" si="19"/>
        <v>31</v>
      </c>
      <c r="G114">
        <f t="shared" ca="1" si="20"/>
        <v>32</v>
      </c>
      <c r="M114">
        <v>-234</v>
      </c>
      <c r="N114">
        <v>-6.4260000000000002</v>
      </c>
    </row>
    <row r="115" spans="1:14">
      <c r="A115" s="54">
        <f>formulas!O202</f>
        <v>0</v>
      </c>
      <c r="B115" s="33">
        <f t="shared" ca="1" si="17"/>
        <v>32</v>
      </c>
      <c r="C115">
        <f t="shared" si="12"/>
        <v>378</v>
      </c>
      <c r="D115">
        <f t="shared" ca="1" si="13"/>
        <v>-2.8000000000000001E-2</v>
      </c>
      <c r="E115">
        <f t="shared" ca="1" si="18"/>
        <v>0</v>
      </c>
      <c r="F115">
        <f t="shared" ca="1" si="19"/>
        <v>31</v>
      </c>
      <c r="G115">
        <f t="shared" ca="1" si="20"/>
        <v>32</v>
      </c>
      <c r="M115">
        <v>-233</v>
      </c>
      <c r="N115">
        <v>-6.407</v>
      </c>
    </row>
    <row r="116" spans="1:14">
      <c r="A116" s="54">
        <f>formulas!O203</f>
        <v>0</v>
      </c>
      <c r="B116" s="33">
        <f t="shared" ca="1" si="17"/>
        <v>32</v>
      </c>
      <c r="C116">
        <f t="shared" si="12"/>
        <v>378</v>
      </c>
      <c r="D116">
        <f t="shared" ca="1" si="13"/>
        <v>-2.8000000000000001E-2</v>
      </c>
      <c r="E116">
        <f t="shared" ca="1" si="18"/>
        <v>0</v>
      </c>
      <c r="F116">
        <f t="shared" ca="1" si="19"/>
        <v>31</v>
      </c>
      <c r="G116">
        <f t="shared" ca="1" si="20"/>
        <v>32</v>
      </c>
      <c r="M116">
        <v>-232</v>
      </c>
      <c r="N116">
        <v>-6.3879999999999999</v>
      </c>
    </row>
    <row r="117" spans="1:14">
      <c r="A117" s="54">
        <f>formulas!O204</f>
        <v>0</v>
      </c>
      <c r="B117" s="33">
        <f t="shared" ca="1" si="17"/>
        <v>32</v>
      </c>
      <c r="C117">
        <f t="shared" si="12"/>
        <v>378</v>
      </c>
      <c r="D117">
        <f t="shared" ca="1" si="13"/>
        <v>-2.8000000000000001E-2</v>
      </c>
      <c r="E117">
        <f t="shared" ca="1" si="18"/>
        <v>0</v>
      </c>
      <c r="F117">
        <f t="shared" ca="1" si="19"/>
        <v>31</v>
      </c>
      <c r="G117">
        <f t="shared" ca="1" si="20"/>
        <v>32</v>
      </c>
      <c r="M117">
        <v>-231</v>
      </c>
      <c r="N117">
        <v>-6.37</v>
      </c>
    </row>
    <row r="118" spans="1:14">
      <c r="A118" s="54">
        <f>formulas!O205</f>
        <v>0</v>
      </c>
      <c r="B118" s="33">
        <f t="shared" ca="1" si="17"/>
        <v>32</v>
      </c>
      <c r="C118">
        <f t="shared" si="12"/>
        <v>378</v>
      </c>
      <c r="D118">
        <f t="shared" ca="1" si="13"/>
        <v>-2.8000000000000001E-2</v>
      </c>
      <c r="E118">
        <f t="shared" ca="1" si="18"/>
        <v>0</v>
      </c>
      <c r="F118">
        <f t="shared" ca="1" si="19"/>
        <v>31</v>
      </c>
      <c r="G118">
        <f t="shared" ca="1" si="20"/>
        <v>32</v>
      </c>
      <c r="M118">
        <v>-230</v>
      </c>
      <c r="N118">
        <v>-6.351</v>
      </c>
    </row>
    <row r="119" spans="1:14">
      <c r="A119" s="54">
        <f>formulas!O206</f>
        <v>0</v>
      </c>
      <c r="B119" s="33">
        <f t="shared" ca="1" si="17"/>
        <v>32</v>
      </c>
      <c r="C119">
        <f t="shared" si="12"/>
        <v>378</v>
      </c>
      <c r="D119">
        <f t="shared" ca="1" si="13"/>
        <v>-2.8000000000000001E-2</v>
      </c>
      <c r="E119">
        <f t="shared" ca="1" si="18"/>
        <v>0</v>
      </c>
      <c r="F119">
        <f t="shared" ca="1" si="19"/>
        <v>31</v>
      </c>
      <c r="G119">
        <f t="shared" ca="1" si="20"/>
        <v>32</v>
      </c>
      <c r="M119">
        <v>-229</v>
      </c>
      <c r="N119">
        <v>-6.3319999999999999</v>
      </c>
    </row>
    <row r="120" spans="1:14">
      <c r="A120" s="54">
        <f>formulas!O207</f>
        <v>0</v>
      </c>
      <c r="B120" s="33">
        <f t="shared" ca="1" si="17"/>
        <v>32</v>
      </c>
      <c r="C120">
        <f t="shared" si="12"/>
        <v>378</v>
      </c>
      <c r="D120">
        <f t="shared" ca="1" si="13"/>
        <v>-2.8000000000000001E-2</v>
      </c>
      <c r="E120">
        <f t="shared" ca="1" si="18"/>
        <v>0</v>
      </c>
      <c r="F120">
        <f t="shared" ca="1" si="19"/>
        <v>31</v>
      </c>
      <c r="G120">
        <f t="shared" ca="1" si="20"/>
        <v>32</v>
      </c>
      <c r="M120">
        <v>-228</v>
      </c>
      <c r="N120">
        <v>-6.3129999999999997</v>
      </c>
    </row>
    <row r="121" spans="1:14">
      <c r="A121" s="54">
        <f>formulas!O208</f>
        <v>0</v>
      </c>
      <c r="B121" s="33">
        <f t="shared" ca="1" si="17"/>
        <v>32</v>
      </c>
      <c r="C121">
        <f t="shared" si="12"/>
        <v>378</v>
      </c>
      <c r="D121">
        <f t="shared" ca="1" si="13"/>
        <v>-2.8000000000000001E-2</v>
      </c>
      <c r="E121">
        <f t="shared" ca="1" si="18"/>
        <v>0</v>
      </c>
      <c r="F121">
        <f t="shared" ca="1" si="19"/>
        <v>31</v>
      </c>
      <c r="G121">
        <f t="shared" ca="1" si="20"/>
        <v>32</v>
      </c>
      <c r="M121">
        <v>-227</v>
      </c>
      <c r="N121">
        <v>-6.2939999999999996</v>
      </c>
    </row>
    <row r="122" spans="1:14">
      <c r="A122" s="54">
        <f>formulas!O209</f>
        <v>0</v>
      </c>
      <c r="B122" s="33">
        <f t="shared" ca="1" si="17"/>
        <v>32</v>
      </c>
      <c r="C122">
        <f t="shared" si="12"/>
        <v>378</v>
      </c>
      <c r="D122">
        <f t="shared" ca="1" si="13"/>
        <v>-2.8000000000000001E-2</v>
      </c>
      <c r="E122">
        <f t="shared" ca="1" si="18"/>
        <v>0</v>
      </c>
      <c r="F122">
        <f t="shared" ca="1" si="19"/>
        <v>31</v>
      </c>
      <c r="G122">
        <f t="shared" ca="1" si="20"/>
        <v>32</v>
      </c>
      <c r="M122">
        <v>-226</v>
      </c>
      <c r="N122">
        <v>-6.2750000000000004</v>
      </c>
    </row>
    <row r="123" spans="1:14">
      <c r="A123" s="54">
        <f>formulas!O210</f>
        <v>0</v>
      </c>
      <c r="B123" s="33">
        <f t="shared" ca="1" si="17"/>
        <v>32</v>
      </c>
      <c r="C123">
        <f t="shared" si="12"/>
        <v>378</v>
      </c>
      <c r="D123">
        <f t="shared" ca="1" si="13"/>
        <v>-2.8000000000000001E-2</v>
      </c>
      <c r="E123">
        <f t="shared" ca="1" si="18"/>
        <v>0</v>
      </c>
      <c r="F123">
        <f t="shared" ca="1" si="19"/>
        <v>31</v>
      </c>
      <c r="G123">
        <f t="shared" ca="1" si="20"/>
        <v>32</v>
      </c>
      <c r="M123">
        <v>-225</v>
      </c>
      <c r="N123">
        <v>-6.2560000000000002</v>
      </c>
    </row>
    <row r="124" spans="1:14">
      <c r="A124" s="54">
        <f>formulas!O211</f>
        <v>0</v>
      </c>
      <c r="B124" s="33">
        <f t="shared" ca="1" si="17"/>
        <v>32</v>
      </c>
      <c r="C124">
        <f t="shared" si="12"/>
        <v>378</v>
      </c>
      <c r="D124">
        <f t="shared" ca="1" si="13"/>
        <v>-2.8000000000000001E-2</v>
      </c>
      <c r="E124">
        <f t="shared" ca="1" si="18"/>
        <v>0</v>
      </c>
      <c r="F124">
        <f t="shared" ca="1" si="19"/>
        <v>31</v>
      </c>
      <c r="G124">
        <f t="shared" ca="1" si="20"/>
        <v>32</v>
      </c>
      <c r="M124">
        <v>-224</v>
      </c>
      <c r="N124">
        <v>-6.2359999999999998</v>
      </c>
    </row>
    <row r="125" spans="1:14">
      <c r="A125" s="54">
        <f>formulas!O212</f>
        <v>0</v>
      </c>
      <c r="B125" s="33">
        <f t="shared" ca="1" si="17"/>
        <v>32</v>
      </c>
      <c r="C125">
        <f t="shared" si="12"/>
        <v>378</v>
      </c>
      <c r="D125">
        <f t="shared" ca="1" si="13"/>
        <v>-2.8000000000000001E-2</v>
      </c>
      <c r="E125">
        <f t="shared" ca="1" si="18"/>
        <v>0</v>
      </c>
      <c r="F125">
        <f t="shared" ca="1" si="19"/>
        <v>31</v>
      </c>
      <c r="G125">
        <f t="shared" ca="1" si="20"/>
        <v>32</v>
      </c>
      <c r="M125">
        <v>-223</v>
      </c>
      <c r="N125">
        <v>-6.2169999999999996</v>
      </c>
    </row>
    <row r="126" spans="1:14">
      <c r="A126" s="54">
        <f>formulas!O213</f>
        <v>0</v>
      </c>
      <c r="B126" s="33">
        <f t="shared" ca="1" si="17"/>
        <v>32</v>
      </c>
      <c r="C126">
        <f t="shared" si="12"/>
        <v>378</v>
      </c>
      <c r="D126">
        <f t="shared" ca="1" si="13"/>
        <v>-2.8000000000000001E-2</v>
      </c>
      <c r="E126">
        <f t="shared" ca="1" si="18"/>
        <v>0</v>
      </c>
      <c r="F126">
        <f t="shared" ca="1" si="19"/>
        <v>31</v>
      </c>
      <c r="G126">
        <f t="shared" ca="1" si="20"/>
        <v>32</v>
      </c>
      <c r="M126">
        <v>-222</v>
      </c>
      <c r="N126">
        <v>-6.1980000000000004</v>
      </c>
    </row>
    <row r="127" spans="1:14">
      <c r="A127" s="54">
        <f>formulas!O214</f>
        <v>0</v>
      </c>
      <c r="B127" s="33">
        <f t="shared" ca="1" si="17"/>
        <v>32</v>
      </c>
      <c r="C127">
        <f t="shared" si="12"/>
        <v>378</v>
      </c>
      <c r="D127">
        <f t="shared" ca="1" si="13"/>
        <v>-2.8000000000000001E-2</v>
      </c>
      <c r="E127">
        <f t="shared" ca="1" si="18"/>
        <v>0</v>
      </c>
      <c r="F127">
        <f t="shared" ca="1" si="19"/>
        <v>31</v>
      </c>
      <c r="G127">
        <f t="shared" ca="1" si="20"/>
        <v>32</v>
      </c>
      <c r="M127">
        <v>-221</v>
      </c>
      <c r="N127">
        <v>-6.1790000000000003</v>
      </c>
    </row>
    <row r="128" spans="1:14">
      <c r="A128" s="54">
        <f>formulas!O215</f>
        <v>0</v>
      </c>
      <c r="B128" s="33">
        <f t="shared" ca="1" si="17"/>
        <v>32</v>
      </c>
      <c r="C128">
        <f t="shared" si="12"/>
        <v>378</v>
      </c>
      <c r="D128">
        <f t="shared" ca="1" si="13"/>
        <v>-2.8000000000000001E-2</v>
      </c>
      <c r="E128">
        <f t="shared" ca="1" si="18"/>
        <v>0</v>
      </c>
      <c r="F128">
        <f t="shared" ca="1" si="19"/>
        <v>31</v>
      </c>
      <c r="G128">
        <f t="shared" ca="1" si="20"/>
        <v>32</v>
      </c>
      <c r="M128">
        <v>-220</v>
      </c>
      <c r="N128">
        <v>-6.1589999999999998</v>
      </c>
    </row>
    <row r="129" spans="1:14">
      <c r="A129" s="54">
        <f>formulas!O216</f>
        <v>0</v>
      </c>
      <c r="B129" s="33">
        <f t="shared" ca="1" si="17"/>
        <v>32</v>
      </c>
      <c r="C129">
        <f t="shared" si="12"/>
        <v>378</v>
      </c>
      <c r="D129">
        <f t="shared" ca="1" si="13"/>
        <v>-2.8000000000000001E-2</v>
      </c>
      <c r="E129">
        <f t="shared" ca="1" si="18"/>
        <v>0</v>
      </c>
      <c r="F129">
        <f t="shared" ca="1" si="19"/>
        <v>31</v>
      </c>
      <c r="G129">
        <f t="shared" ca="1" si="20"/>
        <v>32</v>
      </c>
      <c r="M129">
        <v>-219</v>
      </c>
      <c r="N129">
        <v>-6.14</v>
      </c>
    </row>
    <row r="130" spans="1:14">
      <c r="A130" s="54">
        <f>formulas!O217</f>
        <v>0</v>
      </c>
      <c r="B130" s="33">
        <f t="shared" ca="1" si="17"/>
        <v>32</v>
      </c>
      <c r="C130">
        <f t="shared" si="12"/>
        <v>378</v>
      </c>
      <c r="D130">
        <f t="shared" ca="1" si="13"/>
        <v>-2.8000000000000001E-2</v>
      </c>
      <c r="E130">
        <f t="shared" ca="1" si="18"/>
        <v>0</v>
      </c>
      <c r="F130">
        <f t="shared" ca="1" si="19"/>
        <v>31</v>
      </c>
      <c r="G130">
        <f t="shared" ca="1" si="20"/>
        <v>32</v>
      </c>
      <c r="M130">
        <v>-218</v>
      </c>
      <c r="N130">
        <v>-6.12</v>
      </c>
    </row>
    <row r="131" spans="1:14">
      <c r="A131" s="54">
        <f>formulas!O218</f>
        <v>0</v>
      </c>
      <c r="B131" s="33">
        <f t="shared" ca="1" si="17"/>
        <v>32</v>
      </c>
      <c r="C131">
        <f t="shared" ref="C131:C194" si="21">COUNTIF($N$1:$N$25398,"&lt;"&amp;A131)</f>
        <v>378</v>
      </c>
      <c r="D131">
        <f t="shared" ref="D131:D194" ca="1" si="22">INDIRECT(ADDRESS(C131+1,14))</f>
        <v>-2.8000000000000001E-2</v>
      </c>
      <c r="E131">
        <f t="shared" ca="1" si="18"/>
        <v>0</v>
      </c>
      <c r="F131">
        <f t="shared" ca="1" si="19"/>
        <v>31</v>
      </c>
      <c r="G131">
        <f t="shared" ca="1" si="20"/>
        <v>32</v>
      </c>
      <c r="M131">
        <v>-217</v>
      </c>
      <c r="N131">
        <v>-6.101</v>
      </c>
    </row>
    <row r="132" spans="1:14">
      <c r="A132" s="54">
        <f>formulas!O219</f>
        <v>0</v>
      </c>
      <c r="B132" s="33">
        <f t="shared" ca="1" si="17"/>
        <v>32</v>
      </c>
      <c r="C132">
        <f t="shared" si="21"/>
        <v>378</v>
      </c>
      <c r="D132">
        <f t="shared" ca="1" si="22"/>
        <v>-2.8000000000000001E-2</v>
      </c>
      <c r="E132">
        <f t="shared" ca="1" si="18"/>
        <v>0</v>
      </c>
      <c r="F132">
        <f t="shared" ca="1" si="19"/>
        <v>31</v>
      </c>
      <c r="G132">
        <f t="shared" ca="1" si="20"/>
        <v>32</v>
      </c>
      <c r="M132">
        <v>-216</v>
      </c>
      <c r="N132">
        <v>-6.0810000000000004</v>
      </c>
    </row>
    <row r="133" spans="1:14">
      <c r="A133" s="54">
        <f>formulas!O220</f>
        <v>0</v>
      </c>
      <c r="B133" s="33">
        <f t="shared" ca="1" si="17"/>
        <v>32</v>
      </c>
      <c r="C133">
        <f t="shared" si="21"/>
        <v>378</v>
      </c>
      <c r="D133">
        <f t="shared" ca="1" si="22"/>
        <v>-2.8000000000000001E-2</v>
      </c>
      <c r="E133">
        <f t="shared" ca="1" si="18"/>
        <v>0</v>
      </c>
      <c r="F133">
        <f t="shared" ca="1" si="19"/>
        <v>31</v>
      </c>
      <c r="G133">
        <f t="shared" ca="1" si="20"/>
        <v>32</v>
      </c>
      <c r="M133">
        <v>-215</v>
      </c>
      <c r="N133">
        <v>-6.0609999999999999</v>
      </c>
    </row>
    <row r="134" spans="1:14">
      <c r="A134" s="54">
        <f>formulas!O221</f>
        <v>0</v>
      </c>
      <c r="B134" s="33">
        <f t="shared" ca="1" si="17"/>
        <v>32</v>
      </c>
      <c r="C134">
        <f t="shared" si="21"/>
        <v>378</v>
      </c>
      <c r="D134">
        <f t="shared" ca="1" si="22"/>
        <v>-2.8000000000000001E-2</v>
      </c>
      <c r="E134">
        <f t="shared" ca="1" si="18"/>
        <v>0</v>
      </c>
      <c r="F134">
        <f t="shared" ca="1" si="19"/>
        <v>31</v>
      </c>
      <c r="G134">
        <f t="shared" ca="1" si="20"/>
        <v>32</v>
      </c>
      <c r="M134">
        <v>-214</v>
      </c>
      <c r="N134">
        <v>-6.0419999999999998</v>
      </c>
    </row>
    <row r="135" spans="1:14">
      <c r="A135" s="54">
        <f>formulas!O222</f>
        <v>0</v>
      </c>
      <c r="B135" s="33">
        <f t="shared" ca="1" si="17"/>
        <v>32</v>
      </c>
      <c r="C135">
        <f t="shared" si="21"/>
        <v>378</v>
      </c>
      <c r="D135">
        <f t="shared" ca="1" si="22"/>
        <v>-2.8000000000000001E-2</v>
      </c>
      <c r="E135">
        <f t="shared" ca="1" si="18"/>
        <v>0</v>
      </c>
      <c r="F135">
        <f t="shared" ca="1" si="19"/>
        <v>31</v>
      </c>
      <c r="G135">
        <f t="shared" ca="1" si="20"/>
        <v>32</v>
      </c>
      <c r="M135">
        <v>-213</v>
      </c>
      <c r="N135">
        <v>-6.0220000000000002</v>
      </c>
    </row>
    <row r="136" spans="1:14">
      <c r="A136" s="54">
        <f>formulas!O223</f>
        <v>0</v>
      </c>
      <c r="B136" s="33">
        <f t="shared" ca="1" si="17"/>
        <v>32</v>
      </c>
      <c r="C136">
        <f t="shared" si="21"/>
        <v>378</v>
      </c>
      <c r="D136">
        <f t="shared" ca="1" si="22"/>
        <v>-2.8000000000000001E-2</v>
      </c>
      <c r="E136">
        <f t="shared" ca="1" si="18"/>
        <v>0</v>
      </c>
      <c r="F136">
        <f t="shared" ca="1" si="19"/>
        <v>31</v>
      </c>
      <c r="G136">
        <f t="shared" ca="1" si="20"/>
        <v>32</v>
      </c>
      <c r="M136">
        <v>-212</v>
      </c>
      <c r="N136">
        <v>-6.0019999999999998</v>
      </c>
    </row>
    <row r="137" spans="1:14">
      <c r="A137" s="54">
        <f>formulas!O224</f>
        <v>0</v>
      </c>
      <c r="B137" s="33">
        <f t="shared" ca="1" si="17"/>
        <v>32</v>
      </c>
      <c r="C137">
        <f t="shared" si="21"/>
        <v>378</v>
      </c>
      <c r="D137">
        <f t="shared" ca="1" si="22"/>
        <v>-2.8000000000000001E-2</v>
      </c>
      <c r="E137">
        <f t="shared" ca="1" si="18"/>
        <v>0</v>
      </c>
      <c r="F137">
        <f t="shared" ca="1" si="19"/>
        <v>31</v>
      </c>
      <c r="G137">
        <f t="shared" ca="1" si="20"/>
        <v>32</v>
      </c>
      <c r="M137">
        <v>-211</v>
      </c>
      <c r="N137">
        <v>-5.9820000000000002</v>
      </c>
    </row>
    <row r="138" spans="1:14">
      <c r="A138" s="54">
        <f>formulas!O225</f>
        <v>0</v>
      </c>
      <c r="B138" s="33">
        <f t="shared" ca="1" si="17"/>
        <v>32</v>
      </c>
      <c r="C138">
        <f t="shared" si="21"/>
        <v>378</v>
      </c>
      <c r="D138">
        <f t="shared" ca="1" si="22"/>
        <v>-2.8000000000000001E-2</v>
      </c>
      <c r="E138">
        <f t="shared" ca="1" si="18"/>
        <v>0</v>
      </c>
      <c r="F138">
        <f t="shared" ca="1" si="19"/>
        <v>31</v>
      </c>
      <c r="G138">
        <f t="shared" ca="1" si="20"/>
        <v>32</v>
      </c>
      <c r="M138">
        <v>-210</v>
      </c>
      <c r="N138">
        <v>-5.9619999999999997</v>
      </c>
    </row>
    <row r="139" spans="1:14">
      <c r="A139" s="54">
        <f>formulas!O226</f>
        <v>0</v>
      </c>
      <c r="B139" s="33">
        <f t="shared" ca="1" si="17"/>
        <v>32</v>
      </c>
      <c r="C139">
        <f t="shared" si="21"/>
        <v>378</v>
      </c>
      <c r="D139">
        <f t="shared" ca="1" si="22"/>
        <v>-2.8000000000000001E-2</v>
      </c>
      <c r="E139">
        <f t="shared" ca="1" si="18"/>
        <v>0</v>
      </c>
      <c r="F139">
        <f t="shared" ca="1" si="19"/>
        <v>31</v>
      </c>
      <c r="G139">
        <f t="shared" ca="1" si="20"/>
        <v>32</v>
      </c>
      <c r="M139">
        <v>-209</v>
      </c>
      <c r="N139">
        <v>-5.9420000000000002</v>
      </c>
    </row>
    <row r="140" spans="1:14">
      <c r="A140" s="54">
        <f>formulas!O227</f>
        <v>0</v>
      </c>
      <c r="B140" s="33">
        <f t="shared" ca="1" si="17"/>
        <v>32</v>
      </c>
      <c r="C140">
        <f t="shared" si="21"/>
        <v>378</v>
      </c>
      <c r="D140">
        <f t="shared" ca="1" si="22"/>
        <v>-2.8000000000000001E-2</v>
      </c>
      <c r="E140">
        <f t="shared" ca="1" si="18"/>
        <v>0</v>
      </c>
      <c r="F140">
        <f t="shared" ca="1" si="19"/>
        <v>31</v>
      </c>
      <c r="G140">
        <f t="shared" ca="1" si="20"/>
        <v>32</v>
      </c>
      <c r="M140">
        <v>-208</v>
      </c>
      <c r="N140">
        <v>-5.9219999999999997</v>
      </c>
    </row>
    <row r="141" spans="1:14">
      <c r="A141" s="54">
        <f>formulas!O228</f>
        <v>0</v>
      </c>
      <c r="B141" s="33">
        <f t="shared" ca="1" si="17"/>
        <v>32</v>
      </c>
      <c r="C141">
        <f t="shared" si="21"/>
        <v>378</v>
      </c>
      <c r="D141">
        <f t="shared" ca="1" si="22"/>
        <v>-2.8000000000000001E-2</v>
      </c>
      <c r="E141">
        <f t="shared" ca="1" si="18"/>
        <v>0</v>
      </c>
      <c r="F141">
        <f t="shared" ca="1" si="19"/>
        <v>31</v>
      </c>
      <c r="G141">
        <f t="shared" ca="1" si="20"/>
        <v>32</v>
      </c>
      <c r="M141">
        <v>-207</v>
      </c>
      <c r="N141">
        <v>-5.9020000000000001</v>
      </c>
    </row>
    <row r="142" spans="1:14">
      <c r="A142" s="54">
        <f>formulas!O229</f>
        <v>0</v>
      </c>
      <c r="B142" s="33">
        <f t="shared" ca="1" si="17"/>
        <v>32</v>
      </c>
      <c r="C142">
        <f t="shared" si="21"/>
        <v>378</v>
      </c>
      <c r="D142">
        <f t="shared" ca="1" si="22"/>
        <v>-2.8000000000000001E-2</v>
      </c>
      <c r="E142">
        <f t="shared" ca="1" si="18"/>
        <v>0</v>
      </c>
      <c r="F142">
        <f t="shared" ca="1" si="19"/>
        <v>31</v>
      </c>
      <c r="G142">
        <f t="shared" ca="1" si="20"/>
        <v>32</v>
      </c>
      <c r="M142">
        <v>-206</v>
      </c>
      <c r="N142">
        <v>-5.8819999999999997</v>
      </c>
    </row>
    <row r="143" spans="1:14">
      <c r="A143" s="54">
        <f>formulas!O230</f>
        <v>0</v>
      </c>
      <c r="B143" s="33">
        <f t="shared" ca="1" si="17"/>
        <v>32</v>
      </c>
      <c r="C143">
        <f t="shared" si="21"/>
        <v>378</v>
      </c>
      <c r="D143">
        <f t="shared" ca="1" si="22"/>
        <v>-2.8000000000000001E-2</v>
      </c>
      <c r="E143">
        <f t="shared" ca="1" si="18"/>
        <v>0</v>
      </c>
      <c r="F143">
        <f t="shared" ca="1" si="19"/>
        <v>31</v>
      </c>
      <c r="G143">
        <f t="shared" ca="1" si="20"/>
        <v>32</v>
      </c>
      <c r="M143">
        <v>-205</v>
      </c>
      <c r="N143">
        <v>-5.8620000000000001</v>
      </c>
    </row>
    <row r="144" spans="1:14">
      <c r="A144" s="54">
        <f>formulas!O231</f>
        <v>0</v>
      </c>
      <c r="B144" s="33">
        <f t="shared" ca="1" si="17"/>
        <v>32</v>
      </c>
      <c r="C144">
        <f t="shared" si="21"/>
        <v>378</v>
      </c>
      <c r="D144">
        <f t="shared" ca="1" si="22"/>
        <v>-2.8000000000000001E-2</v>
      </c>
      <c r="E144">
        <f t="shared" ca="1" si="18"/>
        <v>0</v>
      </c>
      <c r="F144">
        <f t="shared" ca="1" si="19"/>
        <v>31</v>
      </c>
      <c r="G144">
        <f t="shared" ca="1" si="20"/>
        <v>32</v>
      </c>
      <c r="M144">
        <v>-204</v>
      </c>
      <c r="N144">
        <v>-5.8419999999999996</v>
      </c>
    </row>
    <row r="145" spans="1:14">
      <c r="A145" s="54">
        <f>formulas!O232</f>
        <v>0</v>
      </c>
      <c r="B145" s="33">
        <f t="shared" ca="1" si="17"/>
        <v>32</v>
      </c>
      <c r="C145">
        <f t="shared" si="21"/>
        <v>378</v>
      </c>
      <c r="D145">
        <f t="shared" ca="1" si="22"/>
        <v>-2.8000000000000001E-2</v>
      </c>
      <c r="E145">
        <f t="shared" ca="1" si="18"/>
        <v>0</v>
      </c>
      <c r="F145">
        <f t="shared" ca="1" si="19"/>
        <v>31</v>
      </c>
      <c r="G145">
        <f t="shared" ca="1" si="20"/>
        <v>32</v>
      </c>
      <c r="M145">
        <v>-203</v>
      </c>
      <c r="N145">
        <v>-5.8209999999999997</v>
      </c>
    </row>
    <row r="146" spans="1:14">
      <c r="A146" s="54">
        <f>formulas!O233</f>
        <v>0</v>
      </c>
      <c r="B146" s="33">
        <f t="shared" ca="1" si="17"/>
        <v>32</v>
      </c>
      <c r="C146">
        <f t="shared" si="21"/>
        <v>378</v>
      </c>
      <c r="D146">
        <f t="shared" ca="1" si="22"/>
        <v>-2.8000000000000001E-2</v>
      </c>
      <c r="E146">
        <f t="shared" ca="1" si="18"/>
        <v>0</v>
      </c>
      <c r="F146">
        <f t="shared" ca="1" si="19"/>
        <v>31</v>
      </c>
      <c r="G146">
        <f t="shared" ca="1" si="20"/>
        <v>32</v>
      </c>
      <c r="M146">
        <v>-202</v>
      </c>
      <c r="N146">
        <v>-5.8010000000000002</v>
      </c>
    </row>
    <row r="147" spans="1:14">
      <c r="A147" s="54">
        <f>formulas!O234</f>
        <v>0</v>
      </c>
      <c r="B147" s="33">
        <f t="shared" ca="1" si="17"/>
        <v>32</v>
      </c>
      <c r="C147">
        <f t="shared" si="21"/>
        <v>378</v>
      </c>
      <c r="D147">
        <f t="shared" ca="1" si="22"/>
        <v>-2.8000000000000001E-2</v>
      </c>
      <c r="E147">
        <f t="shared" ca="1" si="18"/>
        <v>0</v>
      </c>
      <c r="F147">
        <f t="shared" ca="1" si="19"/>
        <v>31</v>
      </c>
      <c r="G147">
        <f t="shared" ca="1" si="20"/>
        <v>32</v>
      </c>
      <c r="M147">
        <v>-201</v>
      </c>
      <c r="N147">
        <v>-5.7809999999999997</v>
      </c>
    </row>
    <row r="148" spans="1:14">
      <c r="A148" s="54">
        <f>formulas!O235</f>
        <v>0</v>
      </c>
      <c r="B148" s="33">
        <f t="shared" ca="1" si="17"/>
        <v>32</v>
      </c>
      <c r="C148">
        <f t="shared" si="21"/>
        <v>378</v>
      </c>
      <c r="D148">
        <f t="shared" ca="1" si="22"/>
        <v>-2.8000000000000001E-2</v>
      </c>
      <c r="E148">
        <f t="shared" ca="1" si="18"/>
        <v>0</v>
      </c>
      <c r="F148">
        <f t="shared" ca="1" si="19"/>
        <v>31</v>
      </c>
      <c r="G148">
        <f t="shared" ca="1" si="20"/>
        <v>32</v>
      </c>
      <c r="M148">
        <v>-200</v>
      </c>
      <c r="N148">
        <v>-5.76</v>
      </c>
    </row>
    <row r="149" spans="1:14">
      <c r="A149" s="54">
        <f>formulas!O236</f>
        <v>0</v>
      </c>
      <c r="B149" s="33">
        <f t="shared" ca="1" si="17"/>
        <v>32</v>
      </c>
      <c r="C149">
        <f t="shared" si="21"/>
        <v>378</v>
      </c>
      <c r="D149">
        <f t="shared" ca="1" si="22"/>
        <v>-2.8000000000000001E-2</v>
      </c>
      <c r="E149">
        <f t="shared" ca="1" si="18"/>
        <v>0</v>
      </c>
      <c r="F149">
        <f t="shared" ca="1" si="19"/>
        <v>31</v>
      </c>
      <c r="G149">
        <f t="shared" ca="1" si="20"/>
        <v>32</v>
      </c>
      <c r="M149">
        <v>-199</v>
      </c>
      <c r="N149">
        <v>-5.74</v>
      </c>
    </row>
    <row r="150" spans="1:14">
      <c r="A150" s="54">
        <f>formulas!O237</f>
        <v>0</v>
      </c>
      <c r="B150" s="33">
        <f t="shared" ca="1" si="17"/>
        <v>32</v>
      </c>
      <c r="C150">
        <f t="shared" si="21"/>
        <v>378</v>
      </c>
      <c r="D150">
        <f t="shared" ca="1" si="22"/>
        <v>-2.8000000000000001E-2</v>
      </c>
      <c r="E150">
        <f t="shared" ca="1" si="18"/>
        <v>0</v>
      </c>
      <c r="F150">
        <f t="shared" ca="1" si="19"/>
        <v>31</v>
      </c>
      <c r="G150">
        <f t="shared" ca="1" si="20"/>
        <v>32</v>
      </c>
      <c r="M150">
        <v>-198</v>
      </c>
      <c r="N150">
        <v>-5.7190000000000003</v>
      </c>
    </row>
    <row r="151" spans="1:14">
      <c r="A151" s="54">
        <f>formulas!O238</f>
        <v>0</v>
      </c>
      <c r="B151" s="33">
        <f t="shared" ca="1" si="17"/>
        <v>32</v>
      </c>
      <c r="C151">
        <f t="shared" si="21"/>
        <v>378</v>
      </c>
      <c r="D151">
        <f t="shared" ca="1" si="22"/>
        <v>-2.8000000000000001E-2</v>
      </c>
      <c r="E151">
        <f t="shared" ca="1" si="18"/>
        <v>0</v>
      </c>
      <c r="F151">
        <f t="shared" ca="1" si="19"/>
        <v>31</v>
      </c>
      <c r="G151">
        <f t="shared" ca="1" si="20"/>
        <v>32</v>
      </c>
      <c r="M151">
        <v>-197</v>
      </c>
      <c r="N151">
        <v>-5.6989999999999998</v>
      </c>
    </row>
    <row r="152" spans="1:14">
      <c r="A152" s="54">
        <f>formulas!O239</f>
        <v>0</v>
      </c>
      <c r="B152" s="33">
        <f t="shared" ca="1" si="17"/>
        <v>32</v>
      </c>
      <c r="C152">
        <f t="shared" si="21"/>
        <v>378</v>
      </c>
      <c r="D152">
        <f t="shared" ca="1" si="22"/>
        <v>-2.8000000000000001E-2</v>
      </c>
      <c r="E152">
        <f t="shared" ca="1" si="18"/>
        <v>0</v>
      </c>
      <c r="F152">
        <f t="shared" ca="1" si="19"/>
        <v>31</v>
      </c>
      <c r="G152">
        <f t="shared" ca="1" si="20"/>
        <v>32</v>
      </c>
      <c r="M152">
        <v>-196</v>
      </c>
      <c r="N152">
        <v>-5.6779999999999999</v>
      </c>
    </row>
    <row r="153" spans="1:14">
      <c r="A153" s="54">
        <f>formulas!O240</f>
        <v>0</v>
      </c>
      <c r="B153" s="33">
        <f t="shared" ca="1" si="17"/>
        <v>32</v>
      </c>
      <c r="C153">
        <f t="shared" si="21"/>
        <v>378</v>
      </c>
      <c r="D153">
        <f t="shared" ca="1" si="22"/>
        <v>-2.8000000000000001E-2</v>
      </c>
      <c r="E153">
        <f t="shared" ca="1" si="18"/>
        <v>0</v>
      </c>
      <c r="F153">
        <f t="shared" ca="1" si="19"/>
        <v>31</v>
      </c>
      <c r="G153">
        <f t="shared" ca="1" si="20"/>
        <v>32</v>
      </c>
      <c r="M153">
        <v>-195</v>
      </c>
      <c r="N153">
        <v>-5.657</v>
      </c>
    </row>
    <row r="154" spans="1:14">
      <c r="A154" s="54">
        <f>formulas!O241</f>
        <v>0</v>
      </c>
      <c r="B154" s="33">
        <f t="shared" ca="1" si="17"/>
        <v>32</v>
      </c>
      <c r="C154">
        <f t="shared" si="21"/>
        <v>378</v>
      </c>
      <c r="D154">
        <f t="shared" ca="1" si="22"/>
        <v>-2.8000000000000001E-2</v>
      </c>
      <c r="E154">
        <f t="shared" ca="1" si="18"/>
        <v>0</v>
      </c>
      <c r="F154">
        <f t="shared" ca="1" si="19"/>
        <v>31</v>
      </c>
      <c r="G154">
        <f t="shared" ca="1" si="20"/>
        <v>32</v>
      </c>
      <c r="M154">
        <v>-194</v>
      </c>
      <c r="N154">
        <v>-5.6369999999999996</v>
      </c>
    </row>
    <row r="155" spans="1:14">
      <c r="A155" s="54">
        <f>formulas!O242</f>
        <v>0</v>
      </c>
      <c r="B155" s="33">
        <f t="shared" ca="1" si="17"/>
        <v>32</v>
      </c>
      <c r="C155">
        <f t="shared" si="21"/>
        <v>378</v>
      </c>
      <c r="D155">
        <f t="shared" ca="1" si="22"/>
        <v>-2.8000000000000001E-2</v>
      </c>
      <c r="E155">
        <f t="shared" ca="1" si="18"/>
        <v>0</v>
      </c>
      <c r="F155">
        <f t="shared" ca="1" si="19"/>
        <v>31</v>
      </c>
      <c r="G155">
        <f t="shared" ca="1" si="20"/>
        <v>32</v>
      </c>
      <c r="M155">
        <v>-193</v>
      </c>
      <c r="N155">
        <v>-5.6159999999999997</v>
      </c>
    </row>
    <row r="156" spans="1:14">
      <c r="A156" s="54">
        <f>formulas!O243</f>
        <v>0</v>
      </c>
      <c r="B156" s="33">
        <f t="shared" ca="1" si="17"/>
        <v>32</v>
      </c>
      <c r="C156">
        <f t="shared" si="21"/>
        <v>378</v>
      </c>
      <c r="D156">
        <f t="shared" ca="1" si="22"/>
        <v>-2.8000000000000001E-2</v>
      </c>
      <c r="E156">
        <f t="shared" ca="1" si="18"/>
        <v>0</v>
      </c>
      <c r="F156">
        <f t="shared" ca="1" si="19"/>
        <v>31</v>
      </c>
      <c r="G156">
        <f t="shared" ca="1" si="20"/>
        <v>32</v>
      </c>
      <c r="M156">
        <v>-192</v>
      </c>
      <c r="N156">
        <v>-5.5949999999999998</v>
      </c>
    </row>
    <row r="157" spans="1:14">
      <c r="A157" s="54">
        <f>formulas!O244</f>
        <v>0</v>
      </c>
      <c r="B157" s="33">
        <f t="shared" ca="1" si="17"/>
        <v>32</v>
      </c>
      <c r="C157">
        <f t="shared" si="21"/>
        <v>378</v>
      </c>
      <c r="D157">
        <f t="shared" ca="1" si="22"/>
        <v>-2.8000000000000001E-2</v>
      </c>
      <c r="E157">
        <f t="shared" ca="1" si="18"/>
        <v>0</v>
      </c>
      <c r="F157">
        <f t="shared" ca="1" si="19"/>
        <v>31</v>
      </c>
      <c r="G157">
        <f t="shared" ca="1" si="20"/>
        <v>32</v>
      </c>
      <c r="M157">
        <v>-191</v>
      </c>
      <c r="N157">
        <v>-5.5739999999999998</v>
      </c>
    </row>
    <row r="158" spans="1:14">
      <c r="A158" s="54">
        <f>formulas!O245</f>
        <v>0</v>
      </c>
      <c r="B158" s="33">
        <f t="shared" ca="1" si="17"/>
        <v>32</v>
      </c>
      <c r="C158">
        <f t="shared" si="21"/>
        <v>378</v>
      </c>
      <c r="D158">
        <f t="shared" ca="1" si="22"/>
        <v>-2.8000000000000001E-2</v>
      </c>
      <c r="E158">
        <f t="shared" ca="1" si="18"/>
        <v>0</v>
      </c>
      <c r="F158">
        <f t="shared" ca="1" si="19"/>
        <v>31</v>
      </c>
      <c r="G158">
        <f t="shared" ca="1" si="20"/>
        <v>32</v>
      </c>
      <c r="M158">
        <v>-190</v>
      </c>
      <c r="N158">
        <v>-5.5529999999999999</v>
      </c>
    </row>
    <row r="159" spans="1:14">
      <c r="A159" s="54">
        <f>formulas!O246</f>
        <v>0</v>
      </c>
      <c r="B159" s="33">
        <f t="shared" ca="1" si="17"/>
        <v>32</v>
      </c>
      <c r="C159">
        <f t="shared" si="21"/>
        <v>378</v>
      </c>
      <c r="D159">
        <f t="shared" ca="1" si="22"/>
        <v>-2.8000000000000001E-2</v>
      </c>
      <c r="E159">
        <f t="shared" ca="1" si="18"/>
        <v>0</v>
      </c>
      <c r="F159">
        <f t="shared" ca="1" si="19"/>
        <v>31</v>
      </c>
      <c r="G159">
        <f t="shared" ca="1" si="20"/>
        <v>32</v>
      </c>
      <c r="M159">
        <v>-189</v>
      </c>
      <c r="N159">
        <v>-5.532</v>
      </c>
    </row>
    <row r="160" spans="1:14">
      <c r="A160" s="54">
        <f>formulas!O247</f>
        <v>0</v>
      </c>
      <c r="B160" s="33">
        <f t="shared" ca="1" si="17"/>
        <v>32</v>
      </c>
      <c r="C160">
        <f t="shared" si="21"/>
        <v>378</v>
      </c>
      <c r="D160">
        <f t="shared" ca="1" si="22"/>
        <v>-2.8000000000000001E-2</v>
      </c>
      <c r="E160">
        <f t="shared" ca="1" si="18"/>
        <v>0</v>
      </c>
      <c r="F160">
        <f t="shared" ca="1" si="19"/>
        <v>31</v>
      </c>
      <c r="G160">
        <f t="shared" ca="1" si="20"/>
        <v>32</v>
      </c>
      <c r="M160">
        <v>-188</v>
      </c>
      <c r="N160">
        <v>-5.5110000000000001</v>
      </c>
    </row>
    <row r="161" spans="1:14">
      <c r="A161" s="54">
        <f>formulas!O248</f>
        <v>0</v>
      </c>
      <c r="B161" s="33">
        <f t="shared" ca="1" si="17"/>
        <v>32</v>
      </c>
      <c r="C161">
        <f t="shared" si="21"/>
        <v>378</v>
      </c>
      <c r="D161">
        <f t="shared" ca="1" si="22"/>
        <v>-2.8000000000000001E-2</v>
      </c>
      <c r="E161">
        <f t="shared" ca="1" si="18"/>
        <v>0</v>
      </c>
      <c r="F161">
        <f t="shared" ca="1" si="19"/>
        <v>31</v>
      </c>
      <c r="G161">
        <f t="shared" ca="1" si="20"/>
        <v>32</v>
      </c>
      <c r="M161">
        <v>-187</v>
      </c>
      <c r="N161">
        <v>-5.49</v>
      </c>
    </row>
    <row r="162" spans="1:14">
      <c r="A162" s="54">
        <f>formulas!O249</f>
        <v>0</v>
      </c>
      <c r="B162" s="33">
        <f t="shared" ca="1" si="17"/>
        <v>32</v>
      </c>
      <c r="C162">
        <f t="shared" si="21"/>
        <v>378</v>
      </c>
      <c r="D162">
        <f t="shared" ca="1" si="22"/>
        <v>-2.8000000000000001E-2</v>
      </c>
      <c r="E162">
        <f t="shared" ca="1" si="18"/>
        <v>0</v>
      </c>
      <c r="F162">
        <f t="shared" ca="1" si="19"/>
        <v>31</v>
      </c>
      <c r="G162">
        <f t="shared" ca="1" si="20"/>
        <v>32</v>
      </c>
      <c r="M162">
        <v>-186</v>
      </c>
      <c r="N162">
        <v>-5.4690000000000003</v>
      </c>
    </row>
    <row r="163" spans="1:14">
      <c r="A163" s="54">
        <f>formulas!O250</f>
        <v>0</v>
      </c>
      <c r="B163" s="33">
        <f t="shared" ref="B163:B226" ca="1" si="23">(A163-D163)/(E163-D163)*(G163-F163)+F163</f>
        <v>32</v>
      </c>
      <c r="C163">
        <f t="shared" si="21"/>
        <v>378</v>
      </c>
      <c r="D163">
        <f t="shared" ca="1" si="22"/>
        <v>-2.8000000000000001E-2</v>
      </c>
      <c r="E163">
        <f t="shared" ref="E163:E226" ca="1" si="24">INDIRECT(ADDRESS(C163+2,14))</f>
        <v>0</v>
      </c>
      <c r="F163">
        <f t="shared" ref="F163:F226" ca="1" si="25">INDIRECT(ADDRESS(C163+1,13))</f>
        <v>31</v>
      </c>
      <c r="G163">
        <f t="shared" ref="G163:G226" ca="1" si="26">INDIRECT(ADDRESS(C163+2,13))</f>
        <v>32</v>
      </c>
      <c r="M163">
        <v>-185</v>
      </c>
      <c r="N163">
        <v>-5.4480000000000004</v>
      </c>
    </row>
    <row r="164" spans="1:14">
      <c r="A164" s="54">
        <f>formulas!O251</f>
        <v>0</v>
      </c>
      <c r="B164" s="33">
        <f t="shared" ca="1" si="23"/>
        <v>32</v>
      </c>
      <c r="C164">
        <f t="shared" si="21"/>
        <v>378</v>
      </c>
      <c r="D164">
        <f t="shared" ca="1" si="22"/>
        <v>-2.8000000000000001E-2</v>
      </c>
      <c r="E164">
        <f t="shared" ca="1" si="24"/>
        <v>0</v>
      </c>
      <c r="F164">
        <f t="shared" ca="1" si="25"/>
        <v>31</v>
      </c>
      <c r="G164">
        <f t="shared" ca="1" si="26"/>
        <v>32</v>
      </c>
      <c r="M164">
        <v>-184</v>
      </c>
      <c r="N164">
        <v>-5.4260000000000002</v>
      </c>
    </row>
    <row r="165" spans="1:14">
      <c r="A165" s="54">
        <f>formulas!O252</f>
        <v>0</v>
      </c>
      <c r="B165" s="33">
        <f t="shared" ca="1" si="23"/>
        <v>32</v>
      </c>
      <c r="C165">
        <f t="shared" si="21"/>
        <v>378</v>
      </c>
      <c r="D165">
        <f t="shared" ca="1" si="22"/>
        <v>-2.8000000000000001E-2</v>
      </c>
      <c r="E165">
        <f t="shared" ca="1" si="24"/>
        <v>0</v>
      </c>
      <c r="F165">
        <f t="shared" ca="1" si="25"/>
        <v>31</v>
      </c>
      <c r="G165">
        <f t="shared" ca="1" si="26"/>
        <v>32</v>
      </c>
      <c r="M165">
        <v>-183</v>
      </c>
      <c r="N165">
        <v>-5.4050000000000002</v>
      </c>
    </row>
    <row r="166" spans="1:14">
      <c r="A166" s="54">
        <f>formulas!O253</f>
        <v>0</v>
      </c>
      <c r="B166" s="33">
        <f t="shared" ca="1" si="23"/>
        <v>32</v>
      </c>
      <c r="C166">
        <f t="shared" si="21"/>
        <v>378</v>
      </c>
      <c r="D166">
        <f t="shared" ca="1" si="22"/>
        <v>-2.8000000000000001E-2</v>
      </c>
      <c r="E166">
        <f t="shared" ca="1" si="24"/>
        <v>0</v>
      </c>
      <c r="F166">
        <f t="shared" ca="1" si="25"/>
        <v>31</v>
      </c>
      <c r="G166">
        <f t="shared" ca="1" si="26"/>
        <v>32</v>
      </c>
      <c r="M166">
        <v>-182</v>
      </c>
      <c r="N166">
        <v>-5.3840000000000003</v>
      </c>
    </row>
    <row r="167" spans="1:14">
      <c r="A167" s="54">
        <f>formulas!O254</f>
        <v>0</v>
      </c>
      <c r="B167" s="33">
        <f t="shared" ca="1" si="23"/>
        <v>32</v>
      </c>
      <c r="C167">
        <f t="shared" si="21"/>
        <v>378</v>
      </c>
      <c r="D167">
        <f t="shared" ca="1" si="22"/>
        <v>-2.8000000000000001E-2</v>
      </c>
      <c r="E167">
        <f t="shared" ca="1" si="24"/>
        <v>0</v>
      </c>
      <c r="F167">
        <f t="shared" ca="1" si="25"/>
        <v>31</v>
      </c>
      <c r="G167">
        <f t="shared" ca="1" si="26"/>
        <v>32</v>
      </c>
      <c r="M167">
        <v>-181</v>
      </c>
      <c r="N167">
        <v>-5.3630000000000004</v>
      </c>
    </row>
    <row r="168" spans="1:14">
      <c r="A168" s="54">
        <f>formulas!O255</f>
        <v>0</v>
      </c>
      <c r="B168" s="33">
        <f t="shared" ca="1" si="23"/>
        <v>32</v>
      </c>
      <c r="C168">
        <f t="shared" si="21"/>
        <v>378</v>
      </c>
      <c r="D168">
        <f t="shared" ca="1" si="22"/>
        <v>-2.8000000000000001E-2</v>
      </c>
      <c r="E168">
        <f t="shared" ca="1" si="24"/>
        <v>0</v>
      </c>
      <c r="F168">
        <f t="shared" ca="1" si="25"/>
        <v>31</v>
      </c>
      <c r="G168">
        <f t="shared" ca="1" si="26"/>
        <v>32</v>
      </c>
      <c r="M168">
        <v>-180</v>
      </c>
      <c r="N168">
        <v>-5.3410000000000002</v>
      </c>
    </row>
    <row r="169" spans="1:14">
      <c r="A169" s="54">
        <f>formulas!O256</f>
        <v>0</v>
      </c>
      <c r="B169" s="33">
        <f t="shared" ca="1" si="23"/>
        <v>32</v>
      </c>
      <c r="C169">
        <f t="shared" si="21"/>
        <v>378</v>
      </c>
      <c r="D169">
        <f t="shared" ca="1" si="22"/>
        <v>-2.8000000000000001E-2</v>
      </c>
      <c r="E169">
        <f t="shared" ca="1" si="24"/>
        <v>0</v>
      </c>
      <c r="F169">
        <f t="shared" ca="1" si="25"/>
        <v>31</v>
      </c>
      <c r="G169">
        <f t="shared" ca="1" si="26"/>
        <v>32</v>
      </c>
      <c r="M169">
        <v>-179</v>
      </c>
      <c r="N169">
        <v>-5.32</v>
      </c>
    </row>
    <row r="170" spans="1:14">
      <c r="A170" s="54">
        <f>formulas!O257</f>
        <v>0</v>
      </c>
      <c r="B170" s="33">
        <f t="shared" ca="1" si="23"/>
        <v>32</v>
      </c>
      <c r="C170">
        <f t="shared" si="21"/>
        <v>378</v>
      </c>
      <c r="D170">
        <f t="shared" ca="1" si="22"/>
        <v>-2.8000000000000001E-2</v>
      </c>
      <c r="E170">
        <f t="shared" ca="1" si="24"/>
        <v>0</v>
      </c>
      <c r="F170">
        <f t="shared" ca="1" si="25"/>
        <v>31</v>
      </c>
      <c r="G170">
        <f t="shared" ca="1" si="26"/>
        <v>32</v>
      </c>
      <c r="M170">
        <v>-178</v>
      </c>
      <c r="N170">
        <v>-5.298</v>
      </c>
    </row>
    <row r="171" spans="1:14">
      <c r="A171" s="54">
        <f>formulas!O258</f>
        <v>0</v>
      </c>
      <c r="B171" s="33">
        <f t="shared" ca="1" si="23"/>
        <v>32</v>
      </c>
      <c r="C171">
        <f t="shared" si="21"/>
        <v>378</v>
      </c>
      <c r="D171">
        <f t="shared" ca="1" si="22"/>
        <v>-2.8000000000000001E-2</v>
      </c>
      <c r="E171">
        <f t="shared" ca="1" si="24"/>
        <v>0</v>
      </c>
      <c r="F171">
        <f t="shared" ca="1" si="25"/>
        <v>31</v>
      </c>
      <c r="G171">
        <f t="shared" ca="1" si="26"/>
        <v>32</v>
      </c>
      <c r="M171">
        <v>-177</v>
      </c>
      <c r="N171">
        <v>-5.2770000000000001</v>
      </c>
    </row>
    <row r="172" spans="1:14">
      <c r="A172" s="54">
        <f>formulas!O259</f>
        <v>0</v>
      </c>
      <c r="B172" s="33">
        <f t="shared" ca="1" si="23"/>
        <v>32</v>
      </c>
      <c r="C172">
        <f t="shared" si="21"/>
        <v>378</v>
      </c>
      <c r="D172">
        <f t="shared" ca="1" si="22"/>
        <v>-2.8000000000000001E-2</v>
      </c>
      <c r="E172">
        <f t="shared" ca="1" si="24"/>
        <v>0</v>
      </c>
      <c r="F172">
        <f t="shared" ca="1" si="25"/>
        <v>31</v>
      </c>
      <c r="G172">
        <f t="shared" ca="1" si="26"/>
        <v>32</v>
      </c>
      <c r="M172">
        <v>-176</v>
      </c>
      <c r="N172">
        <v>-5.2549999999999999</v>
      </c>
    </row>
    <row r="173" spans="1:14">
      <c r="A173" s="54">
        <f>formulas!O260</f>
        <v>0</v>
      </c>
      <c r="B173" s="33">
        <f t="shared" ca="1" si="23"/>
        <v>32</v>
      </c>
      <c r="C173">
        <f t="shared" si="21"/>
        <v>378</v>
      </c>
      <c r="D173">
        <f t="shared" ca="1" si="22"/>
        <v>-2.8000000000000001E-2</v>
      </c>
      <c r="E173">
        <f t="shared" ca="1" si="24"/>
        <v>0</v>
      </c>
      <c r="F173">
        <f t="shared" ca="1" si="25"/>
        <v>31</v>
      </c>
      <c r="G173">
        <f t="shared" ca="1" si="26"/>
        <v>32</v>
      </c>
      <c r="M173">
        <v>-175</v>
      </c>
      <c r="N173">
        <v>-5.2329999999999997</v>
      </c>
    </row>
    <row r="174" spans="1:14">
      <c r="A174" s="54">
        <f>formulas!O261</f>
        <v>0</v>
      </c>
      <c r="B174" s="33">
        <f t="shared" ca="1" si="23"/>
        <v>32</v>
      </c>
      <c r="C174">
        <f t="shared" si="21"/>
        <v>378</v>
      </c>
      <c r="D174">
        <f t="shared" ca="1" si="22"/>
        <v>-2.8000000000000001E-2</v>
      </c>
      <c r="E174">
        <f t="shared" ca="1" si="24"/>
        <v>0</v>
      </c>
      <c r="F174">
        <f t="shared" ca="1" si="25"/>
        <v>31</v>
      </c>
      <c r="G174">
        <f t="shared" ca="1" si="26"/>
        <v>32</v>
      </c>
      <c r="M174">
        <v>-174</v>
      </c>
      <c r="N174">
        <v>-5.2119999999999997</v>
      </c>
    </row>
    <row r="175" spans="1:14">
      <c r="A175" s="54">
        <f>formulas!O262</f>
        <v>0</v>
      </c>
      <c r="B175" s="33">
        <f t="shared" ca="1" si="23"/>
        <v>32</v>
      </c>
      <c r="C175">
        <f t="shared" si="21"/>
        <v>378</v>
      </c>
      <c r="D175">
        <f t="shared" ca="1" si="22"/>
        <v>-2.8000000000000001E-2</v>
      </c>
      <c r="E175">
        <f t="shared" ca="1" si="24"/>
        <v>0</v>
      </c>
      <c r="F175">
        <f t="shared" ca="1" si="25"/>
        <v>31</v>
      </c>
      <c r="G175">
        <f t="shared" ca="1" si="26"/>
        <v>32</v>
      </c>
      <c r="M175">
        <v>-173</v>
      </c>
      <c r="N175">
        <v>-5.19</v>
      </c>
    </row>
    <row r="176" spans="1:14">
      <c r="A176" s="54">
        <f>formulas!O263</f>
        <v>0</v>
      </c>
      <c r="B176" s="33">
        <f t="shared" ca="1" si="23"/>
        <v>32</v>
      </c>
      <c r="C176">
        <f t="shared" si="21"/>
        <v>378</v>
      </c>
      <c r="D176">
        <f t="shared" ca="1" si="22"/>
        <v>-2.8000000000000001E-2</v>
      </c>
      <c r="E176">
        <f t="shared" ca="1" si="24"/>
        <v>0</v>
      </c>
      <c r="F176">
        <f t="shared" ca="1" si="25"/>
        <v>31</v>
      </c>
      <c r="G176">
        <f t="shared" ca="1" si="26"/>
        <v>32</v>
      </c>
      <c r="M176">
        <v>-172</v>
      </c>
      <c r="N176">
        <v>-5.1680000000000001</v>
      </c>
    </row>
    <row r="177" spans="1:14">
      <c r="A177" s="54">
        <f>formulas!O264</f>
        <v>0</v>
      </c>
      <c r="B177" s="33">
        <f t="shared" ca="1" si="23"/>
        <v>32</v>
      </c>
      <c r="C177">
        <f t="shared" si="21"/>
        <v>378</v>
      </c>
      <c r="D177">
        <f t="shared" ca="1" si="22"/>
        <v>-2.8000000000000001E-2</v>
      </c>
      <c r="E177">
        <f t="shared" ca="1" si="24"/>
        <v>0</v>
      </c>
      <c r="F177">
        <f t="shared" ca="1" si="25"/>
        <v>31</v>
      </c>
      <c r="G177">
        <f t="shared" ca="1" si="26"/>
        <v>32</v>
      </c>
      <c r="M177">
        <v>-171</v>
      </c>
      <c r="N177">
        <v>-5.1459999999999999</v>
      </c>
    </row>
    <row r="178" spans="1:14">
      <c r="A178" s="54">
        <f>formulas!O265</f>
        <v>0</v>
      </c>
      <c r="B178" s="33">
        <f t="shared" ca="1" si="23"/>
        <v>32</v>
      </c>
      <c r="C178">
        <f t="shared" si="21"/>
        <v>378</v>
      </c>
      <c r="D178">
        <f t="shared" ca="1" si="22"/>
        <v>-2.8000000000000001E-2</v>
      </c>
      <c r="E178">
        <f t="shared" ca="1" si="24"/>
        <v>0</v>
      </c>
      <c r="F178">
        <f t="shared" ca="1" si="25"/>
        <v>31</v>
      </c>
      <c r="G178">
        <f t="shared" ca="1" si="26"/>
        <v>32</v>
      </c>
      <c r="M178">
        <v>-170</v>
      </c>
      <c r="N178">
        <v>-5.125</v>
      </c>
    </row>
    <row r="179" spans="1:14">
      <c r="A179" s="54">
        <f>formulas!O266</f>
        <v>0</v>
      </c>
      <c r="B179" s="33">
        <f t="shared" ca="1" si="23"/>
        <v>32</v>
      </c>
      <c r="C179">
        <f t="shared" si="21"/>
        <v>378</v>
      </c>
      <c r="D179">
        <f t="shared" ca="1" si="22"/>
        <v>-2.8000000000000001E-2</v>
      </c>
      <c r="E179">
        <f t="shared" ca="1" si="24"/>
        <v>0</v>
      </c>
      <c r="F179">
        <f t="shared" ca="1" si="25"/>
        <v>31</v>
      </c>
      <c r="G179">
        <f t="shared" ca="1" si="26"/>
        <v>32</v>
      </c>
      <c r="M179">
        <v>-169</v>
      </c>
      <c r="N179">
        <v>-5.1029999999999998</v>
      </c>
    </row>
    <row r="180" spans="1:14">
      <c r="A180" s="54">
        <f>formulas!O267</f>
        <v>0</v>
      </c>
      <c r="B180" s="33">
        <f t="shared" ca="1" si="23"/>
        <v>32</v>
      </c>
      <c r="C180">
        <f t="shared" si="21"/>
        <v>378</v>
      </c>
      <c r="D180">
        <f t="shared" ca="1" si="22"/>
        <v>-2.8000000000000001E-2</v>
      </c>
      <c r="E180">
        <f t="shared" ca="1" si="24"/>
        <v>0</v>
      </c>
      <c r="F180">
        <f t="shared" ca="1" si="25"/>
        <v>31</v>
      </c>
      <c r="G180">
        <f t="shared" ca="1" si="26"/>
        <v>32</v>
      </c>
      <c r="M180">
        <v>-168</v>
      </c>
      <c r="N180">
        <v>-5.0810000000000004</v>
      </c>
    </row>
    <row r="181" spans="1:14">
      <c r="A181" s="54">
        <f>formulas!O268</f>
        <v>0</v>
      </c>
      <c r="B181" s="33">
        <f t="shared" ca="1" si="23"/>
        <v>32</v>
      </c>
      <c r="C181">
        <f t="shared" si="21"/>
        <v>378</v>
      </c>
      <c r="D181">
        <f t="shared" ca="1" si="22"/>
        <v>-2.8000000000000001E-2</v>
      </c>
      <c r="E181">
        <f t="shared" ca="1" si="24"/>
        <v>0</v>
      </c>
      <c r="F181">
        <f t="shared" ca="1" si="25"/>
        <v>31</v>
      </c>
      <c r="G181">
        <f t="shared" ca="1" si="26"/>
        <v>32</v>
      </c>
      <c r="M181">
        <v>-167</v>
      </c>
      <c r="N181">
        <v>-5.0590000000000002</v>
      </c>
    </row>
    <row r="182" spans="1:14">
      <c r="A182" s="54">
        <f>formulas!O269</f>
        <v>0</v>
      </c>
      <c r="B182" s="33">
        <f t="shared" ca="1" si="23"/>
        <v>32</v>
      </c>
      <c r="C182">
        <f t="shared" si="21"/>
        <v>378</v>
      </c>
      <c r="D182">
        <f t="shared" ca="1" si="22"/>
        <v>-2.8000000000000001E-2</v>
      </c>
      <c r="E182">
        <f t="shared" ca="1" si="24"/>
        <v>0</v>
      </c>
      <c r="F182">
        <f t="shared" ca="1" si="25"/>
        <v>31</v>
      </c>
      <c r="G182">
        <f t="shared" ca="1" si="26"/>
        <v>32</v>
      </c>
      <c r="M182">
        <v>-166</v>
      </c>
      <c r="N182">
        <v>-5.0369999999999999</v>
      </c>
    </row>
    <row r="183" spans="1:14">
      <c r="A183" s="54">
        <f>formulas!O270</f>
        <v>0</v>
      </c>
      <c r="B183" s="33">
        <f t="shared" ca="1" si="23"/>
        <v>32</v>
      </c>
      <c r="C183">
        <f t="shared" si="21"/>
        <v>378</v>
      </c>
      <c r="D183">
        <f t="shared" ca="1" si="22"/>
        <v>-2.8000000000000001E-2</v>
      </c>
      <c r="E183">
        <f t="shared" ca="1" si="24"/>
        <v>0</v>
      </c>
      <c r="F183">
        <f t="shared" ca="1" si="25"/>
        <v>31</v>
      </c>
      <c r="G183">
        <f t="shared" ca="1" si="26"/>
        <v>32</v>
      </c>
      <c r="M183">
        <v>-165</v>
      </c>
      <c r="N183">
        <v>-5.0149999999999997</v>
      </c>
    </row>
    <row r="184" spans="1:14">
      <c r="A184" s="54">
        <f>formulas!O271</f>
        <v>0</v>
      </c>
      <c r="B184" s="33">
        <f t="shared" ca="1" si="23"/>
        <v>32</v>
      </c>
      <c r="C184">
        <f t="shared" si="21"/>
        <v>378</v>
      </c>
      <c r="D184">
        <f t="shared" ca="1" si="22"/>
        <v>-2.8000000000000001E-2</v>
      </c>
      <c r="E184">
        <f t="shared" ca="1" si="24"/>
        <v>0</v>
      </c>
      <c r="F184">
        <f t="shared" ca="1" si="25"/>
        <v>31</v>
      </c>
      <c r="G184">
        <f t="shared" ca="1" si="26"/>
        <v>32</v>
      </c>
      <c r="M184">
        <v>-164</v>
      </c>
      <c r="N184">
        <v>-4.992</v>
      </c>
    </row>
    <row r="185" spans="1:14">
      <c r="A185" s="54">
        <f>formulas!O272</f>
        <v>0</v>
      </c>
      <c r="B185" s="33">
        <f t="shared" ca="1" si="23"/>
        <v>32</v>
      </c>
      <c r="C185">
        <f t="shared" si="21"/>
        <v>378</v>
      </c>
      <c r="D185">
        <f t="shared" ca="1" si="22"/>
        <v>-2.8000000000000001E-2</v>
      </c>
      <c r="E185">
        <f t="shared" ca="1" si="24"/>
        <v>0</v>
      </c>
      <c r="F185">
        <f t="shared" ca="1" si="25"/>
        <v>31</v>
      </c>
      <c r="G185">
        <f t="shared" ca="1" si="26"/>
        <v>32</v>
      </c>
      <c r="M185">
        <v>-163</v>
      </c>
      <c r="N185">
        <v>-4.97</v>
      </c>
    </row>
    <row r="186" spans="1:14">
      <c r="A186" s="54">
        <f>formulas!O273</f>
        <v>0</v>
      </c>
      <c r="B186" s="33">
        <f t="shared" ca="1" si="23"/>
        <v>32</v>
      </c>
      <c r="C186">
        <f t="shared" si="21"/>
        <v>378</v>
      </c>
      <c r="D186">
        <f t="shared" ca="1" si="22"/>
        <v>-2.8000000000000001E-2</v>
      </c>
      <c r="E186">
        <f t="shared" ca="1" si="24"/>
        <v>0</v>
      </c>
      <c r="F186">
        <f t="shared" ca="1" si="25"/>
        <v>31</v>
      </c>
      <c r="G186">
        <f t="shared" ca="1" si="26"/>
        <v>32</v>
      </c>
      <c r="M186">
        <v>-162</v>
      </c>
      <c r="N186">
        <v>-4.9480000000000004</v>
      </c>
    </row>
    <row r="187" spans="1:14">
      <c r="A187" s="54">
        <f>formulas!O274</f>
        <v>0</v>
      </c>
      <c r="B187" s="33">
        <f t="shared" ca="1" si="23"/>
        <v>32</v>
      </c>
      <c r="C187">
        <f t="shared" si="21"/>
        <v>378</v>
      </c>
      <c r="D187">
        <f t="shared" ca="1" si="22"/>
        <v>-2.8000000000000001E-2</v>
      </c>
      <c r="E187">
        <f t="shared" ca="1" si="24"/>
        <v>0</v>
      </c>
      <c r="F187">
        <f t="shared" ca="1" si="25"/>
        <v>31</v>
      </c>
      <c r="G187">
        <f t="shared" ca="1" si="26"/>
        <v>32</v>
      </c>
      <c r="M187">
        <v>-161</v>
      </c>
      <c r="N187">
        <v>-4.9260000000000002</v>
      </c>
    </row>
    <row r="188" spans="1:14">
      <c r="A188" s="54">
        <f>formulas!O275</f>
        <v>0</v>
      </c>
      <c r="B188" s="33">
        <f t="shared" ca="1" si="23"/>
        <v>32</v>
      </c>
      <c r="C188">
        <f t="shared" si="21"/>
        <v>378</v>
      </c>
      <c r="D188">
        <f t="shared" ca="1" si="22"/>
        <v>-2.8000000000000001E-2</v>
      </c>
      <c r="E188">
        <f t="shared" ca="1" si="24"/>
        <v>0</v>
      </c>
      <c r="F188">
        <f t="shared" ca="1" si="25"/>
        <v>31</v>
      </c>
      <c r="G188">
        <f t="shared" ca="1" si="26"/>
        <v>32</v>
      </c>
      <c r="M188">
        <v>-160</v>
      </c>
      <c r="N188">
        <v>-4.9029999999999996</v>
      </c>
    </row>
    <row r="189" spans="1:14">
      <c r="A189" s="54">
        <f>formulas!O276</f>
        <v>0</v>
      </c>
      <c r="B189" s="33">
        <f t="shared" ca="1" si="23"/>
        <v>32</v>
      </c>
      <c r="C189">
        <f t="shared" si="21"/>
        <v>378</v>
      </c>
      <c r="D189">
        <f t="shared" ca="1" si="22"/>
        <v>-2.8000000000000001E-2</v>
      </c>
      <c r="E189">
        <f t="shared" ca="1" si="24"/>
        <v>0</v>
      </c>
      <c r="F189">
        <f t="shared" ca="1" si="25"/>
        <v>31</v>
      </c>
      <c r="G189">
        <f t="shared" ca="1" si="26"/>
        <v>32</v>
      </c>
      <c r="M189">
        <v>-159</v>
      </c>
      <c r="N189">
        <v>-4.8810000000000002</v>
      </c>
    </row>
    <row r="190" spans="1:14">
      <c r="A190" s="54">
        <f>formulas!O277</f>
        <v>0</v>
      </c>
      <c r="B190" s="33">
        <f t="shared" ca="1" si="23"/>
        <v>32</v>
      </c>
      <c r="C190">
        <f t="shared" si="21"/>
        <v>378</v>
      </c>
      <c r="D190">
        <f t="shared" ca="1" si="22"/>
        <v>-2.8000000000000001E-2</v>
      </c>
      <c r="E190">
        <f t="shared" ca="1" si="24"/>
        <v>0</v>
      </c>
      <c r="F190">
        <f t="shared" ca="1" si="25"/>
        <v>31</v>
      </c>
      <c r="G190">
        <f t="shared" ca="1" si="26"/>
        <v>32</v>
      </c>
      <c r="M190">
        <v>-158</v>
      </c>
      <c r="N190">
        <v>-4.859</v>
      </c>
    </row>
    <row r="191" spans="1:14">
      <c r="A191" s="54">
        <f>formulas!O278</f>
        <v>0</v>
      </c>
      <c r="B191" s="33">
        <f t="shared" ca="1" si="23"/>
        <v>32</v>
      </c>
      <c r="C191">
        <f t="shared" si="21"/>
        <v>378</v>
      </c>
      <c r="D191">
        <f t="shared" ca="1" si="22"/>
        <v>-2.8000000000000001E-2</v>
      </c>
      <c r="E191">
        <f t="shared" ca="1" si="24"/>
        <v>0</v>
      </c>
      <c r="F191">
        <f t="shared" ca="1" si="25"/>
        <v>31</v>
      </c>
      <c r="G191">
        <f t="shared" ca="1" si="26"/>
        <v>32</v>
      </c>
      <c r="M191">
        <v>-157</v>
      </c>
      <c r="N191">
        <v>-4.8360000000000003</v>
      </c>
    </row>
    <row r="192" spans="1:14">
      <c r="A192" s="54">
        <f>formulas!O279</f>
        <v>0</v>
      </c>
      <c r="B192" s="33">
        <f t="shared" ca="1" si="23"/>
        <v>32</v>
      </c>
      <c r="C192">
        <f t="shared" si="21"/>
        <v>378</v>
      </c>
      <c r="D192">
        <f t="shared" ca="1" si="22"/>
        <v>-2.8000000000000001E-2</v>
      </c>
      <c r="E192">
        <f t="shared" ca="1" si="24"/>
        <v>0</v>
      </c>
      <c r="F192">
        <f t="shared" ca="1" si="25"/>
        <v>31</v>
      </c>
      <c r="G192">
        <f t="shared" ca="1" si="26"/>
        <v>32</v>
      </c>
      <c r="M192">
        <v>-156</v>
      </c>
      <c r="N192">
        <v>-4.8140000000000001</v>
      </c>
    </row>
    <row r="193" spans="1:14">
      <c r="A193" s="54">
        <f>formulas!O280</f>
        <v>0</v>
      </c>
      <c r="B193" s="33">
        <f t="shared" ca="1" si="23"/>
        <v>32</v>
      </c>
      <c r="C193">
        <f t="shared" si="21"/>
        <v>378</v>
      </c>
      <c r="D193">
        <f t="shared" ca="1" si="22"/>
        <v>-2.8000000000000001E-2</v>
      </c>
      <c r="E193">
        <f t="shared" ca="1" si="24"/>
        <v>0</v>
      </c>
      <c r="F193">
        <f t="shared" ca="1" si="25"/>
        <v>31</v>
      </c>
      <c r="G193">
        <f t="shared" ca="1" si="26"/>
        <v>32</v>
      </c>
      <c r="M193">
        <v>-155</v>
      </c>
      <c r="N193">
        <v>-4.7910000000000004</v>
      </c>
    </row>
    <row r="194" spans="1:14">
      <c r="A194" s="54">
        <f>formulas!O281</f>
        <v>0</v>
      </c>
      <c r="B194" s="33">
        <f t="shared" ca="1" si="23"/>
        <v>32</v>
      </c>
      <c r="C194">
        <f t="shared" si="21"/>
        <v>378</v>
      </c>
      <c r="D194">
        <f t="shared" ca="1" si="22"/>
        <v>-2.8000000000000001E-2</v>
      </c>
      <c r="E194">
        <f t="shared" ca="1" si="24"/>
        <v>0</v>
      </c>
      <c r="F194">
        <f t="shared" ca="1" si="25"/>
        <v>31</v>
      </c>
      <c r="G194">
        <f t="shared" ca="1" si="26"/>
        <v>32</v>
      </c>
      <c r="M194">
        <v>-154</v>
      </c>
      <c r="N194">
        <v>-4.7690000000000001</v>
      </c>
    </row>
    <row r="195" spans="1:14">
      <c r="A195" s="54">
        <f>formulas!O282</f>
        <v>0</v>
      </c>
      <c r="B195" s="33">
        <f t="shared" ca="1" si="23"/>
        <v>32</v>
      </c>
      <c r="C195">
        <f t="shared" ref="C195:C258" si="27">COUNTIF($N$1:$N$25398,"&lt;"&amp;A195)</f>
        <v>378</v>
      </c>
      <c r="D195">
        <f t="shared" ref="D195:D258" ca="1" si="28">INDIRECT(ADDRESS(C195+1,14))</f>
        <v>-2.8000000000000001E-2</v>
      </c>
      <c r="E195">
        <f t="shared" ca="1" si="24"/>
        <v>0</v>
      </c>
      <c r="F195">
        <f t="shared" ca="1" si="25"/>
        <v>31</v>
      </c>
      <c r="G195">
        <f t="shared" ca="1" si="26"/>
        <v>32</v>
      </c>
      <c r="M195">
        <v>-153</v>
      </c>
      <c r="N195">
        <v>-4.7460000000000004</v>
      </c>
    </row>
    <row r="196" spans="1:14">
      <c r="A196" s="54">
        <f>formulas!O283</f>
        <v>0</v>
      </c>
      <c r="B196" s="33">
        <f t="shared" ca="1" si="23"/>
        <v>32</v>
      </c>
      <c r="C196">
        <f t="shared" si="27"/>
        <v>378</v>
      </c>
      <c r="D196">
        <f t="shared" ca="1" si="28"/>
        <v>-2.8000000000000001E-2</v>
      </c>
      <c r="E196">
        <f t="shared" ca="1" si="24"/>
        <v>0</v>
      </c>
      <c r="F196">
        <f t="shared" ca="1" si="25"/>
        <v>31</v>
      </c>
      <c r="G196">
        <f t="shared" ca="1" si="26"/>
        <v>32</v>
      </c>
      <c r="M196">
        <v>-152</v>
      </c>
      <c r="N196">
        <v>-4.7240000000000002</v>
      </c>
    </row>
    <row r="197" spans="1:14">
      <c r="A197" s="54">
        <f>formulas!O284</f>
        <v>0</v>
      </c>
      <c r="B197" s="33">
        <f t="shared" ca="1" si="23"/>
        <v>32</v>
      </c>
      <c r="C197">
        <f t="shared" si="27"/>
        <v>378</v>
      </c>
      <c r="D197">
        <f t="shared" ca="1" si="28"/>
        <v>-2.8000000000000001E-2</v>
      </c>
      <c r="E197">
        <f t="shared" ca="1" si="24"/>
        <v>0</v>
      </c>
      <c r="F197">
        <f t="shared" ca="1" si="25"/>
        <v>31</v>
      </c>
      <c r="G197">
        <f t="shared" ca="1" si="26"/>
        <v>32</v>
      </c>
      <c r="M197">
        <v>-151</v>
      </c>
      <c r="N197">
        <v>-4.7009999999999996</v>
      </c>
    </row>
    <row r="198" spans="1:14">
      <c r="A198" s="54">
        <f>formulas!O285</f>
        <v>0</v>
      </c>
      <c r="B198" s="33">
        <f t="shared" ca="1" si="23"/>
        <v>32</v>
      </c>
      <c r="C198">
        <f t="shared" si="27"/>
        <v>378</v>
      </c>
      <c r="D198">
        <f t="shared" ca="1" si="28"/>
        <v>-2.8000000000000001E-2</v>
      </c>
      <c r="E198">
        <f t="shared" ca="1" si="24"/>
        <v>0</v>
      </c>
      <c r="F198">
        <f t="shared" ca="1" si="25"/>
        <v>31</v>
      </c>
      <c r="G198">
        <f t="shared" ca="1" si="26"/>
        <v>32</v>
      </c>
      <c r="M198">
        <v>-150</v>
      </c>
      <c r="N198">
        <v>-4.6779999999999999</v>
      </c>
    </row>
    <row r="199" spans="1:14">
      <c r="A199" s="54">
        <f>formulas!O286</f>
        <v>0</v>
      </c>
      <c r="B199" s="33">
        <f t="shared" ca="1" si="23"/>
        <v>32</v>
      </c>
      <c r="C199">
        <f t="shared" si="27"/>
        <v>378</v>
      </c>
      <c r="D199">
        <f t="shared" ca="1" si="28"/>
        <v>-2.8000000000000001E-2</v>
      </c>
      <c r="E199">
        <f t="shared" ca="1" si="24"/>
        <v>0</v>
      </c>
      <c r="F199">
        <f t="shared" ca="1" si="25"/>
        <v>31</v>
      </c>
      <c r="G199">
        <f t="shared" ca="1" si="26"/>
        <v>32</v>
      </c>
      <c r="M199">
        <v>-149</v>
      </c>
      <c r="N199">
        <v>-4.6550000000000002</v>
      </c>
    </row>
    <row r="200" spans="1:14">
      <c r="A200" s="54">
        <f>formulas!O287</f>
        <v>0</v>
      </c>
      <c r="B200" s="33">
        <f t="shared" ca="1" si="23"/>
        <v>32</v>
      </c>
      <c r="C200">
        <f t="shared" si="27"/>
        <v>378</v>
      </c>
      <c r="D200">
        <f t="shared" ca="1" si="28"/>
        <v>-2.8000000000000001E-2</v>
      </c>
      <c r="E200">
        <f t="shared" ca="1" si="24"/>
        <v>0</v>
      </c>
      <c r="F200">
        <f t="shared" ca="1" si="25"/>
        <v>31</v>
      </c>
      <c r="G200">
        <f t="shared" ca="1" si="26"/>
        <v>32</v>
      </c>
      <c r="M200">
        <v>-148</v>
      </c>
      <c r="N200">
        <v>-4.633</v>
      </c>
    </row>
    <row r="201" spans="1:14">
      <c r="A201" s="54">
        <f>formulas!O288</f>
        <v>0</v>
      </c>
      <c r="B201" s="33">
        <f t="shared" ca="1" si="23"/>
        <v>32</v>
      </c>
      <c r="C201">
        <f t="shared" si="27"/>
        <v>378</v>
      </c>
      <c r="D201">
        <f t="shared" ca="1" si="28"/>
        <v>-2.8000000000000001E-2</v>
      </c>
      <c r="E201">
        <f t="shared" ca="1" si="24"/>
        <v>0</v>
      </c>
      <c r="F201">
        <f t="shared" ca="1" si="25"/>
        <v>31</v>
      </c>
      <c r="G201">
        <f t="shared" ca="1" si="26"/>
        <v>32</v>
      </c>
      <c r="M201">
        <v>-147</v>
      </c>
      <c r="N201">
        <v>-4.6100000000000003</v>
      </c>
    </row>
    <row r="202" spans="1:14">
      <c r="A202" s="54">
        <f>formulas!O289</f>
        <v>0</v>
      </c>
      <c r="B202" s="33">
        <f t="shared" ca="1" si="23"/>
        <v>32</v>
      </c>
      <c r="C202">
        <f t="shared" si="27"/>
        <v>378</v>
      </c>
      <c r="D202">
        <f t="shared" ca="1" si="28"/>
        <v>-2.8000000000000001E-2</v>
      </c>
      <c r="E202">
        <f t="shared" ca="1" si="24"/>
        <v>0</v>
      </c>
      <c r="F202">
        <f t="shared" ca="1" si="25"/>
        <v>31</v>
      </c>
      <c r="G202">
        <f t="shared" ca="1" si="26"/>
        <v>32</v>
      </c>
      <c r="M202">
        <v>-146</v>
      </c>
      <c r="N202">
        <v>-4.5869999999999997</v>
      </c>
    </row>
    <row r="203" spans="1:14">
      <c r="A203" s="54">
        <f>formulas!O290</f>
        <v>0</v>
      </c>
      <c r="B203" s="33">
        <f t="shared" ca="1" si="23"/>
        <v>32</v>
      </c>
      <c r="C203">
        <f t="shared" si="27"/>
        <v>378</v>
      </c>
      <c r="D203">
        <f t="shared" ca="1" si="28"/>
        <v>-2.8000000000000001E-2</v>
      </c>
      <c r="E203">
        <f t="shared" ca="1" si="24"/>
        <v>0</v>
      </c>
      <c r="F203">
        <f t="shared" ca="1" si="25"/>
        <v>31</v>
      </c>
      <c r="G203">
        <f t="shared" ca="1" si="26"/>
        <v>32</v>
      </c>
      <c r="M203">
        <v>-145</v>
      </c>
      <c r="N203">
        <v>-4.5640000000000001</v>
      </c>
    </row>
    <row r="204" spans="1:14">
      <c r="A204" s="54">
        <f>formulas!O291</f>
        <v>0</v>
      </c>
      <c r="B204" s="33">
        <f t="shared" ca="1" si="23"/>
        <v>32</v>
      </c>
      <c r="C204">
        <f t="shared" si="27"/>
        <v>378</v>
      </c>
      <c r="D204">
        <f t="shared" ca="1" si="28"/>
        <v>-2.8000000000000001E-2</v>
      </c>
      <c r="E204">
        <f t="shared" ca="1" si="24"/>
        <v>0</v>
      </c>
      <c r="F204">
        <f t="shared" ca="1" si="25"/>
        <v>31</v>
      </c>
      <c r="G204">
        <f t="shared" ca="1" si="26"/>
        <v>32</v>
      </c>
      <c r="M204">
        <v>-144</v>
      </c>
      <c r="N204">
        <v>-4.5410000000000004</v>
      </c>
    </row>
    <row r="205" spans="1:14">
      <c r="A205" s="54">
        <f>formulas!O292</f>
        <v>0</v>
      </c>
      <c r="B205" s="33">
        <f t="shared" ca="1" si="23"/>
        <v>32</v>
      </c>
      <c r="C205">
        <f t="shared" si="27"/>
        <v>378</v>
      </c>
      <c r="D205">
        <f t="shared" ca="1" si="28"/>
        <v>-2.8000000000000001E-2</v>
      </c>
      <c r="E205">
        <f t="shared" ca="1" si="24"/>
        <v>0</v>
      </c>
      <c r="F205">
        <f t="shared" ca="1" si="25"/>
        <v>31</v>
      </c>
      <c r="G205">
        <f t="shared" ca="1" si="26"/>
        <v>32</v>
      </c>
      <c r="M205">
        <v>-143</v>
      </c>
      <c r="N205">
        <v>-4.5179999999999998</v>
      </c>
    </row>
    <row r="206" spans="1:14">
      <c r="A206" s="54">
        <f>formulas!O293</f>
        <v>0</v>
      </c>
      <c r="B206" s="33">
        <f t="shared" ca="1" si="23"/>
        <v>32</v>
      </c>
      <c r="C206">
        <f t="shared" si="27"/>
        <v>378</v>
      </c>
      <c r="D206">
        <f t="shared" ca="1" si="28"/>
        <v>-2.8000000000000001E-2</v>
      </c>
      <c r="E206">
        <f t="shared" ca="1" si="24"/>
        <v>0</v>
      </c>
      <c r="F206">
        <f t="shared" ca="1" si="25"/>
        <v>31</v>
      </c>
      <c r="G206">
        <f t="shared" ca="1" si="26"/>
        <v>32</v>
      </c>
      <c r="M206">
        <v>-142</v>
      </c>
      <c r="N206">
        <v>-4.4950000000000001</v>
      </c>
    </row>
    <row r="207" spans="1:14">
      <c r="A207" s="54">
        <f>formulas!O294</f>
        <v>0</v>
      </c>
      <c r="B207" s="33">
        <f t="shared" ca="1" si="23"/>
        <v>32</v>
      </c>
      <c r="C207">
        <f t="shared" si="27"/>
        <v>378</v>
      </c>
      <c r="D207">
        <f t="shared" ca="1" si="28"/>
        <v>-2.8000000000000001E-2</v>
      </c>
      <c r="E207">
        <f t="shared" ca="1" si="24"/>
        <v>0</v>
      </c>
      <c r="F207">
        <f t="shared" ca="1" si="25"/>
        <v>31</v>
      </c>
      <c r="G207">
        <f t="shared" ca="1" si="26"/>
        <v>32</v>
      </c>
      <c r="M207">
        <v>-141</v>
      </c>
      <c r="N207">
        <v>-4.4720000000000004</v>
      </c>
    </row>
    <row r="208" spans="1:14">
      <c r="A208" s="54">
        <f>formulas!O295</f>
        <v>0</v>
      </c>
      <c r="B208" s="33">
        <f t="shared" ca="1" si="23"/>
        <v>32</v>
      </c>
      <c r="C208">
        <f t="shared" si="27"/>
        <v>378</v>
      </c>
      <c r="D208">
        <f t="shared" ca="1" si="28"/>
        <v>-2.8000000000000001E-2</v>
      </c>
      <c r="E208">
        <f t="shared" ca="1" si="24"/>
        <v>0</v>
      </c>
      <c r="F208">
        <f t="shared" ca="1" si="25"/>
        <v>31</v>
      </c>
      <c r="G208">
        <f t="shared" ca="1" si="26"/>
        <v>32</v>
      </c>
      <c r="M208">
        <v>-140</v>
      </c>
      <c r="N208">
        <v>-4.4489999999999998</v>
      </c>
    </row>
    <row r="209" spans="1:14">
      <c r="A209" s="54">
        <f>formulas!O296</f>
        <v>0</v>
      </c>
      <c r="B209" s="33">
        <f t="shared" ca="1" si="23"/>
        <v>32</v>
      </c>
      <c r="C209">
        <f t="shared" si="27"/>
        <v>378</v>
      </c>
      <c r="D209">
        <f t="shared" ca="1" si="28"/>
        <v>-2.8000000000000001E-2</v>
      </c>
      <c r="E209">
        <f t="shared" ca="1" si="24"/>
        <v>0</v>
      </c>
      <c r="F209">
        <f t="shared" ca="1" si="25"/>
        <v>31</v>
      </c>
      <c r="G209">
        <f t="shared" ca="1" si="26"/>
        <v>32</v>
      </c>
      <c r="M209">
        <v>-139</v>
      </c>
      <c r="N209">
        <v>-4.4249999999999998</v>
      </c>
    </row>
    <row r="210" spans="1:14">
      <c r="A210" s="54">
        <f>formulas!O297</f>
        <v>0</v>
      </c>
      <c r="B210" s="33">
        <f t="shared" ca="1" si="23"/>
        <v>32</v>
      </c>
      <c r="C210">
        <f t="shared" si="27"/>
        <v>378</v>
      </c>
      <c r="D210">
        <f t="shared" ca="1" si="28"/>
        <v>-2.8000000000000001E-2</v>
      </c>
      <c r="E210">
        <f t="shared" ca="1" si="24"/>
        <v>0</v>
      </c>
      <c r="F210">
        <f t="shared" ca="1" si="25"/>
        <v>31</v>
      </c>
      <c r="G210">
        <f t="shared" ca="1" si="26"/>
        <v>32</v>
      </c>
      <c r="M210">
        <v>-138</v>
      </c>
      <c r="N210">
        <v>-4.4020000000000001</v>
      </c>
    </row>
    <row r="211" spans="1:14">
      <c r="A211" s="54">
        <f>formulas!O298</f>
        <v>0</v>
      </c>
      <c r="B211" s="33">
        <f t="shared" ca="1" si="23"/>
        <v>32</v>
      </c>
      <c r="C211">
        <f t="shared" si="27"/>
        <v>378</v>
      </c>
      <c r="D211">
        <f t="shared" ca="1" si="28"/>
        <v>-2.8000000000000001E-2</v>
      </c>
      <c r="E211">
        <f t="shared" ca="1" si="24"/>
        <v>0</v>
      </c>
      <c r="F211">
        <f t="shared" ca="1" si="25"/>
        <v>31</v>
      </c>
      <c r="G211">
        <f t="shared" ca="1" si="26"/>
        <v>32</v>
      </c>
      <c r="M211">
        <v>-137</v>
      </c>
      <c r="N211">
        <v>-4.3789999999999996</v>
      </c>
    </row>
    <row r="212" spans="1:14">
      <c r="A212" s="54">
        <f>formulas!O299</f>
        <v>0</v>
      </c>
      <c r="B212" s="33">
        <f t="shared" ca="1" si="23"/>
        <v>32</v>
      </c>
      <c r="C212">
        <f t="shared" si="27"/>
        <v>378</v>
      </c>
      <c r="D212">
        <f t="shared" ca="1" si="28"/>
        <v>-2.8000000000000001E-2</v>
      </c>
      <c r="E212">
        <f t="shared" ca="1" si="24"/>
        <v>0</v>
      </c>
      <c r="F212">
        <f t="shared" ca="1" si="25"/>
        <v>31</v>
      </c>
      <c r="G212">
        <f t="shared" ca="1" si="26"/>
        <v>32</v>
      </c>
      <c r="M212">
        <v>-136</v>
      </c>
      <c r="N212">
        <v>-4.3559999999999999</v>
      </c>
    </row>
    <row r="213" spans="1:14">
      <c r="A213" s="54">
        <f>formulas!O300</f>
        <v>0</v>
      </c>
      <c r="B213" s="33">
        <f t="shared" ca="1" si="23"/>
        <v>32</v>
      </c>
      <c r="C213">
        <f t="shared" si="27"/>
        <v>378</v>
      </c>
      <c r="D213">
        <f t="shared" ca="1" si="28"/>
        <v>-2.8000000000000001E-2</v>
      </c>
      <c r="E213">
        <f t="shared" ca="1" si="24"/>
        <v>0</v>
      </c>
      <c r="F213">
        <f t="shared" ca="1" si="25"/>
        <v>31</v>
      </c>
      <c r="G213">
        <f t="shared" ca="1" si="26"/>
        <v>32</v>
      </c>
      <c r="M213">
        <v>-135</v>
      </c>
      <c r="N213">
        <v>-4.3319999999999999</v>
      </c>
    </row>
    <row r="214" spans="1:14">
      <c r="A214" s="54">
        <f>formulas!O301</f>
        <v>0</v>
      </c>
      <c r="B214" s="33">
        <f t="shared" ca="1" si="23"/>
        <v>32</v>
      </c>
      <c r="C214">
        <f t="shared" si="27"/>
        <v>378</v>
      </c>
      <c r="D214">
        <f t="shared" ca="1" si="28"/>
        <v>-2.8000000000000001E-2</v>
      </c>
      <c r="E214">
        <f t="shared" ca="1" si="24"/>
        <v>0</v>
      </c>
      <c r="F214">
        <f t="shared" ca="1" si="25"/>
        <v>31</v>
      </c>
      <c r="G214">
        <f t="shared" ca="1" si="26"/>
        <v>32</v>
      </c>
      <c r="M214">
        <v>-134</v>
      </c>
      <c r="N214">
        <v>-4.3090000000000002</v>
      </c>
    </row>
    <row r="215" spans="1:14">
      <c r="A215" s="54">
        <f>formulas!O302</f>
        <v>0</v>
      </c>
      <c r="B215" s="33">
        <f t="shared" ca="1" si="23"/>
        <v>32</v>
      </c>
      <c r="C215">
        <f t="shared" si="27"/>
        <v>378</v>
      </c>
      <c r="D215">
        <f t="shared" ca="1" si="28"/>
        <v>-2.8000000000000001E-2</v>
      </c>
      <c r="E215">
        <f t="shared" ca="1" si="24"/>
        <v>0</v>
      </c>
      <c r="F215">
        <f t="shared" ca="1" si="25"/>
        <v>31</v>
      </c>
      <c r="G215">
        <f t="shared" ca="1" si="26"/>
        <v>32</v>
      </c>
      <c r="M215">
        <v>-133</v>
      </c>
      <c r="N215">
        <v>-4.2859999999999996</v>
      </c>
    </row>
    <row r="216" spans="1:14">
      <c r="A216" s="54">
        <f>formulas!O303</f>
        <v>0</v>
      </c>
      <c r="B216" s="33">
        <f t="shared" ca="1" si="23"/>
        <v>32</v>
      </c>
      <c r="C216">
        <f t="shared" si="27"/>
        <v>378</v>
      </c>
      <c r="D216">
        <f t="shared" ca="1" si="28"/>
        <v>-2.8000000000000001E-2</v>
      </c>
      <c r="E216">
        <f t="shared" ca="1" si="24"/>
        <v>0</v>
      </c>
      <c r="F216">
        <f t="shared" ca="1" si="25"/>
        <v>31</v>
      </c>
      <c r="G216">
        <f t="shared" ca="1" si="26"/>
        <v>32</v>
      </c>
      <c r="M216">
        <v>-132</v>
      </c>
      <c r="N216">
        <v>-4.2619999999999996</v>
      </c>
    </row>
    <row r="217" spans="1:14">
      <c r="A217" s="54">
        <f>formulas!O304</f>
        <v>0</v>
      </c>
      <c r="B217" s="33">
        <f t="shared" ca="1" si="23"/>
        <v>32</v>
      </c>
      <c r="C217">
        <f t="shared" si="27"/>
        <v>378</v>
      </c>
      <c r="D217">
        <f t="shared" ca="1" si="28"/>
        <v>-2.8000000000000001E-2</v>
      </c>
      <c r="E217">
        <f t="shared" ca="1" si="24"/>
        <v>0</v>
      </c>
      <c r="F217">
        <f t="shared" ca="1" si="25"/>
        <v>31</v>
      </c>
      <c r="G217">
        <f t="shared" ca="1" si="26"/>
        <v>32</v>
      </c>
      <c r="M217">
        <v>-131</v>
      </c>
      <c r="N217">
        <v>-4.2389999999999999</v>
      </c>
    </row>
    <row r="218" spans="1:14">
      <c r="A218" s="54">
        <f>formulas!O305</f>
        <v>0</v>
      </c>
      <c r="B218" s="33">
        <f t="shared" ca="1" si="23"/>
        <v>32</v>
      </c>
      <c r="C218">
        <f t="shared" si="27"/>
        <v>378</v>
      </c>
      <c r="D218">
        <f t="shared" ca="1" si="28"/>
        <v>-2.8000000000000001E-2</v>
      </c>
      <c r="E218">
        <f t="shared" ca="1" si="24"/>
        <v>0</v>
      </c>
      <c r="F218">
        <f t="shared" ca="1" si="25"/>
        <v>31</v>
      </c>
      <c r="G218">
        <f t="shared" ca="1" si="26"/>
        <v>32</v>
      </c>
      <c r="M218">
        <v>-130</v>
      </c>
      <c r="N218">
        <v>-4.2149999999999999</v>
      </c>
    </row>
    <row r="219" spans="1:14">
      <c r="A219" s="54">
        <f>formulas!O306</f>
        <v>0</v>
      </c>
      <c r="B219" s="33">
        <f t="shared" ca="1" si="23"/>
        <v>32</v>
      </c>
      <c r="C219">
        <f t="shared" si="27"/>
        <v>378</v>
      </c>
      <c r="D219">
        <f t="shared" ca="1" si="28"/>
        <v>-2.8000000000000001E-2</v>
      </c>
      <c r="E219">
        <f t="shared" ca="1" si="24"/>
        <v>0</v>
      </c>
      <c r="F219">
        <f t="shared" ca="1" si="25"/>
        <v>31</v>
      </c>
      <c r="G219">
        <f t="shared" ca="1" si="26"/>
        <v>32</v>
      </c>
      <c r="M219">
        <v>-129</v>
      </c>
      <c r="N219">
        <v>-4.1920000000000002</v>
      </c>
    </row>
    <row r="220" spans="1:14">
      <c r="A220" s="54">
        <f>formulas!O307</f>
        <v>0</v>
      </c>
      <c r="B220" s="33">
        <f t="shared" ca="1" si="23"/>
        <v>32</v>
      </c>
      <c r="C220">
        <f t="shared" si="27"/>
        <v>378</v>
      </c>
      <c r="D220">
        <f t="shared" ca="1" si="28"/>
        <v>-2.8000000000000001E-2</v>
      </c>
      <c r="E220">
        <f t="shared" ca="1" si="24"/>
        <v>0</v>
      </c>
      <c r="F220">
        <f t="shared" ca="1" si="25"/>
        <v>31</v>
      </c>
      <c r="G220">
        <f t="shared" ca="1" si="26"/>
        <v>32</v>
      </c>
      <c r="M220">
        <v>-128</v>
      </c>
      <c r="N220">
        <v>-4.1680000000000001</v>
      </c>
    </row>
    <row r="221" spans="1:14">
      <c r="A221" s="54">
        <f>formulas!O308</f>
        <v>0</v>
      </c>
      <c r="B221" s="33">
        <f t="shared" ca="1" si="23"/>
        <v>32</v>
      </c>
      <c r="C221">
        <f t="shared" si="27"/>
        <v>378</v>
      </c>
      <c r="D221">
        <f t="shared" ca="1" si="28"/>
        <v>-2.8000000000000001E-2</v>
      </c>
      <c r="E221">
        <f t="shared" ca="1" si="24"/>
        <v>0</v>
      </c>
      <c r="F221">
        <f t="shared" ca="1" si="25"/>
        <v>31</v>
      </c>
      <c r="G221">
        <f t="shared" ca="1" si="26"/>
        <v>32</v>
      </c>
      <c r="M221">
        <v>-127</v>
      </c>
      <c r="N221">
        <v>-4.1440000000000001</v>
      </c>
    </row>
    <row r="222" spans="1:14">
      <c r="A222" s="54">
        <f>formulas!O309</f>
        <v>0</v>
      </c>
      <c r="B222" s="33">
        <f t="shared" ca="1" si="23"/>
        <v>32</v>
      </c>
      <c r="C222">
        <f t="shared" si="27"/>
        <v>378</v>
      </c>
      <c r="D222">
        <f t="shared" ca="1" si="28"/>
        <v>-2.8000000000000001E-2</v>
      </c>
      <c r="E222">
        <f t="shared" ca="1" si="24"/>
        <v>0</v>
      </c>
      <c r="F222">
        <f t="shared" ca="1" si="25"/>
        <v>31</v>
      </c>
      <c r="G222">
        <f t="shared" ca="1" si="26"/>
        <v>32</v>
      </c>
      <c r="M222">
        <v>-126</v>
      </c>
      <c r="N222">
        <v>-4.1210000000000004</v>
      </c>
    </row>
    <row r="223" spans="1:14">
      <c r="A223" s="54">
        <f>formulas!O310</f>
        <v>0</v>
      </c>
      <c r="B223" s="33">
        <f t="shared" ca="1" si="23"/>
        <v>32</v>
      </c>
      <c r="C223">
        <f t="shared" si="27"/>
        <v>378</v>
      </c>
      <c r="D223">
        <f t="shared" ca="1" si="28"/>
        <v>-2.8000000000000001E-2</v>
      </c>
      <c r="E223">
        <f t="shared" ca="1" si="24"/>
        <v>0</v>
      </c>
      <c r="F223">
        <f t="shared" ca="1" si="25"/>
        <v>31</v>
      </c>
      <c r="G223">
        <f t="shared" ca="1" si="26"/>
        <v>32</v>
      </c>
      <c r="M223">
        <v>-125</v>
      </c>
      <c r="N223">
        <v>-4.0970000000000004</v>
      </c>
    </row>
    <row r="224" spans="1:14">
      <c r="A224" s="54">
        <f>formulas!O311</f>
        <v>0</v>
      </c>
      <c r="B224" s="33">
        <f t="shared" ca="1" si="23"/>
        <v>32</v>
      </c>
      <c r="C224">
        <f t="shared" si="27"/>
        <v>378</v>
      </c>
      <c r="D224">
        <f t="shared" ca="1" si="28"/>
        <v>-2.8000000000000001E-2</v>
      </c>
      <c r="E224">
        <f t="shared" ca="1" si="24"/>
        <v>0</v>
      </c>
      <c r="F224">
        <f t="shared" ca="1" si="25"/>
        <v>31</v>
      </c>
      <c r="G224">
        <f t="shared" ca="1" si="26"/>
        <v>32</v>
      </c>
      <c r="M224">
        <v>-124</v>
      </c>
      <c r="N224">
        <v>-4.0730000000000004</v>
      </c>
    </row>
    <row r="225" spans="1:14">
      <c r="A225" s="54">
        <f>formulas!O312</f>
        <v>0</v>
      </c>
      <c r="B225" s="33">
        <f t="shared" ca="1" si="23"/>
        <v>32</v>
      </c>
      <c r="C225">
        <f t="shared" si="27"/>
        <v>378</v>
      </c>
      <c r="D225">
        <f t="shared" ca="1" si="28"/>
        <v>-2.8000000000000001E-2</v>
      </c>
      <c r="E225">
        <f t="shared" ca="1" si="24"/>
        <v>0</v>
      </c>
      <c r="F225">
        <f t="shared" ca="1" si="25"/>
        <v>31</v>
      </c>
      <c r="G225">
        <f t="shared" ca="1" si="26"/>
        <v>32</v>
      </c>
      <c r="M225">
        <v>-123</v>
      </c>
      <c r="N225">
        <v>-4.05</v>
      </c>
    </row>
    <row r="226" spans="1:14">
      <c r="A226" s="54">
        <f>formulas!O313</f>
        <v>0</v>
      </c>
      <c r="B226" s="33">
        <f t="shared" ca="1" si="23"/>
        <v>32</v>
      </c>
      <c r="C226">
        <f t="shared" si="27"/>
        <v>378</v>
      </c>
      <c r="D226">
        <f t="shared" ca="1" si="28"/>
        <v>-2.8000000000000001E-2</v>
      </c>
      <c r="E226">
        <f t="shared" ca="1" si="24"/>
        <v>0</v>
      </c>
      <c r="F226">
        <f t="shared" ca="1" si="25"/>
        <v>31</v>
      </c>
      <c r="G226">
        <f t="shared" ca="1" si="26"/>
        <v>32</v>
      </c>
      <c r="M226">
        <v>-122</v>
      </c>
      <c r="N226">
        <v>-4.0259999999999998</v>
      </c>
    </row>
    <row r="227" spans="1:14">
      <c r="A227" s="54">
        <f>formulas!O314</f>
        <v>0</v>
      </c>
      <c r="B227" s="33">
        <f t="shared" ref="B227:B290" ca="1" si="29">(A227-D227)/(E227-D227)*(G227-F227)+F227</f>
        <v>32</v>
      </c>
      <c r="C227">
        <f t="shared" si="27"/>
        <v>378</v>
      </c>
      <c r="D227">
        <f t="shared" ca="1" si="28"/>
        <v>-2.8000000000000001E-2</v>
      </c>
      <c r="E227">
        <f t="shared" ref="E227:E290" ca="1" si="30">INDIRECT(ADDRESS(C227+2,14))</f>
        <v>0</v>
      </c>
      <c r="F227">
        <f t="shared" ref="F227:F290" ca="1" si="31">INDIRECT(ADDRESS(C227+1,13))</f>
        <v>31</v>
      </c>
      <c r="G227">
        <f t="shared" ref="G227:G290" ca="1" si="32">INDIRECT(ADDRESS(C227+2,13))</f>
        <v>32</v>
      </c>
      <c r="M227">
        <v>-121</v>
      </c>
      <c r="N227">
        <v>-4.0019999999999998</v>
      </c>
    </row>
    <row r="228" spans="1:14">
      <c r="A228" s="54">
        <f>formulas!O315</f>
        <v>0</v>
      </c>
      <c r="B228" s="33">
        <f t="shared" ca="1" si="29"/>
        <v>32</v>
      </c>
      <c r="C228">
        <f t="shared" si="27"/>
        <v>378</v>
      </c>
      <c r="D228">
        <f t="shared" ca="1" si="28"/>
        <v>-2.8000000000000001E-2</v>
      </c>
      <c r="E228">
        <f t="shared" ca="1" si="30"/>
        <v>0</v>
      </c>
      <c r="F228">
        <f t="shared" ca="1" si="31"/>
        <v>31</v>
      </c>
      <c r="G228">
        <f t="shared" ca="1" si="32"/>
        <v>32</v>
      </c>
      <c r="M228">
        <v>-120</v>
      </c>
      <c r="N228">
        <v>-3.9780000000000002</v>
      </c>
    </row>
    <row r="229" spans="1:14">
      <c r="A229" s="54">
        <f>formulas!O316</f>
        <v>0</v>
      </c>
      <c r="B229" s="33">
        <f t="shared" ca="1" si="29"/>
        <v>32</v>
      </c>
      <c r="C229">
        <f t="shared" si="27"/>
        <v>378</v>
      </c>
      <c r="D229">
        <f t="shared" ca="1" si="28"/>
        <v>-2.8000000000000001E-2</v>
      </c>
      <c r="E229">
        <f t="shared" ca="1" si="30"/>
        <v>0</v>
      </c>
      <c r="F229">
        <f t="shared" ca="1" si="31"/>
        <v>31</v>
      </c>
      <c r="G229">
        <f t="shared" ca="1" si="32"/>
        <v>32</v>
      </c>
      <c r="M229">
        <v>-119</v>
      </c>
      <c r="N229">
        <v>-3.9540000000000002</v>
      </c>
    </row>
    <row r="230" spans="1:14">
      <c r="A230" s="54">
        <f>formulas!O317</f>
        <v>0</v>
      </c>
      <c r="B230" s="33">
        <f t="shared" ca="1" si="29"/>
        <v>32</v>
      </c>
      <c r="C230">
        <f t="shared" si="27"/>
        <v>378</v>
      </c>
      <c r="D230">
        <f t="shared" ca="1" si="28"/>
        <v>-2.8000000000000001E-2</v>
      </c>
      <c r="E230">
        <f t="shared" ca="1" si="30"/>
        <v>0</v>
      </c>
      <c r="F230">
        <f t="shared" ca="1" si="31"/>
        <v>31</v>
      </c>
      <c r="G230">
        <f t="shared" ca="1" si="32"/>
        <v>32</v>
      </c>
      <c r="M230">
        <v>-118</v>
      </c>
      <c r="N230">
        <v>-3.93</v>
      </c>
    </row>
    <row r="231" spans="1:14">
      <c r="A231" s="54">
        <f>formulas!O318</f>
        <v>0</v>
      </c>
      <c r="B231" s="33">
        <f t="shared" ca="1" si="29"/>
        <v>32</v>
      </c>
      <c r="C231">
        <f t="shared" si="27"/>
        <v>378</v>
      </c>
      <c r="D231">
        <f t="shared" ca="1" si="28"/>
        <v>-2.8000000000000001E-2</v>
      </c>
      <c r="E231">
        <f t="shared" ca="1" si="30"/>
        <v>0</v>
      </c>
      <c r="F231">
        <f t="shared" ca="1" si="31"/>
        <v>31</v>
      </c>
      <c r="G231">
        <f t="shared" ca="1" si="32"/>
        <v>32</v>
      </c>
      <c r="M231">
        <v>-117</v>
      </c>
      <c r="N231">
        <v>-3.9060000000000001</v>
      </c>
    </row>
    <row r="232" spans="1:14">
      <c r="A232" s="54">
        <f>formulas!O319</f>
        <v>0</v>
      </c>
      <c r="B232" s="33">
        <f t="shared" ca="1" si="29"/>
        <v>32</v>
      </c>
      <c r="C232">
        <f t="shared" si="27"/>
        <v>378</v>
      </c>
      <c r="D232">
        <f t="shared" ca="1" si="28"/>
        <v>-2.8000000000000001E-2</v>
      </c>
      <c r="E232">
        <f t="shared" ca="1" si="30"/>
        <v>0</v>
      </c>
      <c r="F232">
        <f t="shared" ca="1" si="31"/>
        <v>31</v>
      </c>
      <c r="G232">
        <f t="shared" ca="1" si="32"/>
        <v>32</v>
      </c>
      <c r="M232">
        <v>-116</v>
      </c>
      <c r="N232">
        <v>-3.8820000000000001</v>
      </c>
    </row>
    <row r="233" spans="1:14">
      <c r="A233" s="54">
        <f>formulas!O320</f>
        <v>0</v>
      </c>
      <c r="B233" s="33">
        <f t="shared" ca="1" si="29"/>
        <v>32</v>
      </c>
      <c r="C233">
        <f t="shared" si="27"/>
        <v>378</v>
      </c>
      <c r="D233">
        <f t="shared" ca="1" si="28"/>
        <v>-2.8000000000000001E-2</v>
      </c>
      <c r="E233">
        <f t="shared" ca="1" si="30"/>
        <v>0</v>
      </c>
      <c r="F233">
        <f t="shared" ca="1" si="31"/>
        <v>31</v>
      </c>
      <c r="G233">
        <f t="shared" ca="1" si="32"/>
        <v>32</v>
      </c>
      <c r="M233">
        <v>-115</v>
      </c>
      <c r="N233">
        <v>-3.8580000000000001</v>
      </c>
    </row>
    <row r="234" spans="1:14">
      <c r="A234" s="54">
        <f>formulas!O321</f>
        <v>0</v>
      </c>
      <c r="B234" s="33">
        <f t="shared" ca="1" si="29"/>
        <v>32</v>
      </c>
      <c r="C234">
        <f t="shared" si="27"/>
        <v>378</v>
      </c>
      <c r="D234">
        <f t="shared" ca="1" si="28"/>
        <v>-2.8000000000000001E-2</v>
      </c>
      <c r="E234">
        <f t="shared" ca="1" si="30"/>
        <v>0</v>
      </c>
      <c r="F234">
        <f t="shared" ca="1" si="31"/>
        <v>31</v>
      </c>
      <c r="G234">
        <f t="shared" ca="1" si="32"/>
        <v>32</v>
      </c>
      <c r="M234">
        <v>-114</v>
      </c>
      <c r="N234">
        <v>-3.8340000000000001</v>
      </c>
    </row>
    <row r="235" spans="1:14">
      <c r="A235" s="54">
        <f>formulas!O322</f>
        <v>0</v>
      </c>
      <c r="B235" s="33">
        <f t="shared" ca="1" si="29"/>
        <v>32</v>
      </c>
      <c r="C235">
        <f t="shared" si="27"/>
        <v>378</v>
      </c>
      <c r="D235">
        <f t="shared" ca="1" si="28"/>
        <v>-2.8000000000000001E-2</v>
      </c>
      <c r="E235">
        <f t="shared" ca="1" si="30"/>
        <v>0</v>
      </c>
      <c r="F235">
        <f t="shared" ca="1" si="31"/>
        <v>31</v>
      </c>
      <c r="G235">
        <f t="shared" ca="1" si="32"/>
        <v>32</v>
      </c>
      <c r="M235">
        <v>-113</v>
      </c>
      <c r="N235">
        <v>-3.81</v>
      </c>
    </row>
    <row r="236" spans="1:14">
      <c r="A236" s="54">
        <f>formulas!O323</f>
        <v>0</v>
      </c>
      <c r="B236" s="33">
        <f t="shared" ca="1" si="29"/>
        <v>32</v>
      </c>
      <c r="C236">
        <f t="shared" si="27"/>
        <v>378</v>
      </c>
      <c r="D236">
        <f t="shared" ca="1" si="28"/>
        <v>-2.8000000000000001E-2</v>
      </c>
      <c r="E236">
        <f t="shared" ca="1" si="30"/>
        <v>0</v>
      </c>
      <c r="F236">
        <f t="shared" ca="1" si="31"/>
        <v>31</v>
      </c>
      <c r="G236">
        <f t="shared" ca="1" si="32"/>
        <v>32</v>
      </c>
      <c r="M236">
        <v>-112</v>
      </c>
      <c r="N236">
        <v>-3.786</v>
      </c>
    </row>
    <row r="237" spans="1:14">
      <c r="A237" s="54">
        <f>formulas!O324</f>
        <v>0</v>
      </c>
      <c r="B237" s="33">
        <f t="shared" ca="1" si="29"/>
        <v>32</v>
      </c>
      <c r="C237">
        <f t="shared" si="27"/>
        <v>378</v>
      </c>
      <c r="D237">
        <f t="shared" ca="1" si="28"/>
        <v>-2.8000000000000001E-2</v>
      </c>
      <c r="E237">
        <f t="shared" ca="1" si="30"/>
        <v>0</v>
      </c>
      <c r="F237">
        <f t="shared" ca="1" si="31"/>
        <v>31</v>
      </c>
      <c r="G237">
        <f t="shared" ca="1" si="32"/>
        <v>32</v>
      </c>
      <c r="M237">
        <v>-111</v>
      </c>
      <c r="N237">
        <v>-3.7610000000000001</v>
      </c>
    </row>
    <row r="238" spans="1:14">
      <c r="A238" s="54">
        <f>formulas!O325</f>
        <v>0</v>
      </c>
      <c r="B238" s="33">
        <f t="shared" ca="1" si="29"/>
        <v>32</v>
      </c>
      <c r="C238">
        <f t="shared" si="27"/>
        <v>378</v>
      </c>
      <c r="D238">
        <f t="shared" ca="1" si="28"/>
        <v>-2.8000000000000001E-2</v>
      </c>
      <c r="E238">
        <f t="shared" ca="1" si="30"/>
        <v>0</v>
      </c>
      <c r="F238">
        <f t="shared" ca="1" si="31"/>
        <v>31</v>
      </c>
      <c r="G238">
        <f t="shared" ca="1" si="32"/>
        <v>32</v>
      </c>
      <c r="M238">
        <v>-110</v>
      </c>
      <c r="N238">
        <v>-3.7370000000000001</v>
      </c>
    </row>
    <row r="239" spans="1:14">
      <c r="A239" s="54">
        <f>formulas!O326</f>
        <v>0</v>
      </c>
      <c r="B239" s="33">
        <f t="shared" ca="1" si="29"/>
        <v>32</v>
      </c>
      <c r="C239">
        <f t="shared" si="27"/>
        <v>378</v>
      </c>
      <c r="D239">
        <f t="shared" ca="1" si="28"/>
        <v>-2.8000000000000001E-2</v>
      </c>
      <c r="E239">
        <f t="shared" ca="1" si="30"/>
        <v>0</v>
      </c>
      <c r="F239">
        <f t="shared" ca="1" si="31"/>
        <v>31</v>
      </c>
      <c r="G239">
        <f t="shared" ca="1" si="32"/>
        <v>32</v>
      </c>
      <c r="M239">
        <v>-109</v>
      </c>
      <c r="N239">
        <v>-3.7130000000000001</v>
      </c>
    </row>
    <row r="240" spans="1:14">
      <c r="A240" s="54">
        <f>formulas!O327</f>
        <v>0</v>
      </c>
      <c r="B240" s="33">
        <f t="shared" ca="1" si="29"/>
        <v>32</v>
      </c>
      <c r="C240">
        <f t="shared" si="27"/>
        <v>378</v>
      </c>
      <c r="D240">
        <f t="shared" ca="1" si="28"/>
        <v>-2.8000000000000001E-2</v>
      </c>
      <c r="E240">
        <f t="shared" ca="1" si="30"/>
        <v>0</v>
      </c>
      <c r="F240">
        <f t="shared" ca="1" si="31"/>
        <v>31</v>
      </c>
      <c r="G240">
        <f t="shared" ca="1" si="32"/>
        <v>32</v>
      </c>
      <c r="M240">
        <v>-108</v>
      </c>
      <c r="N240">
        <v>-3.6880000000000002</v>
      </c>
    </row>
    <row r="241" spans="1:14">
      <c r="A241" s="54">
        <f>formulas!O328</f>
        <v>0</v>
      </c>
      <c r="B241" s="33">
        <f t="shared" ca="1" si="29"/>
        <v>32</v>
      </c>
      <c r="C241">
        <f t="shared" si="27"/>
        <v>378</v>
      </c>
      <c r="D241">
        <f t="shared" ca="1" si="28"/>
        <v>-2.8000000000000001E-2</v>
      </c>
      <c r="E241">
        <f t="shared" ca="1" si="30"/>
        <v>0</v>
      </c>
      <c r="F241">
        <f t="shared" ca="1" si="31"/>
        <v>31</v>
      </c>
      <c r="G241">
        <f t="shared" ca="1" si="32"/>
        <v>32</v>
      </c>
      <c r="M241">
        <v>-107</v>
      </c>
      <c r="N241">
        <v>-3.6640000000000001</v>
      </c>
    </row>
    <row r="242" spans="1:14">
      <c r="A242" s="54">
        <f>formulas!O329</f>
        <v>0</v>
      </c>
      <c r="B242" s="33">
        <f t="shared" ca="1" si="29"/>
        <v>32</v>
      </c>
      <c r="C242">
        <f t="shared" si="27"/>
        <v>378</v>
      </c>
      <c r="D242">
        <f t="shared" ca="1" si="28"/>
        <v>-2.8000000000000001E-2</v>
      </c>
      <c r="E242">
        <f t="shared" ca="1" si="30"/>
        <v>0</v>
      </c>
      <c r="F242">
        <f t="shared" ca="1" si="31"/>
        <v>31</v>
      </c>
      <c r="G242">
        <f t="shared" ca="1" si="32"/>
        <v>32</v>
      </c>
      <c r="M242">
        <v>-106</v>
      </c>
      <c r="N242">
        <v>-3.64</v>
      </c>
    </row>
    <row r="243" spans="1:14">
      <c r="A243" s="54">
        <f>formulas!O330</f>
        <v>0</v>
      </c>
      <c r="B243" s="33">
        <f t="shared" ca="1" si="29"/>
        <v>32</v>
      </c>
      <c r="C243">
        <f t="shared" si="27"/>
        <v>378</v>
      </c>
      <c r="D243">
        <f t="shared" ca="1" si="28"/>
        <v>-2.8000000000000001E-2</v>
      </c>
      <c r="E243">
        <f t="shared" ca="1" si="30"/>
        <v>0</v>
      </c>
      <c r="F243">
        <f t="shared" ca="1" si="31"/>
        <v>31</v>
      </c>
      <c r="G243">
        <f t="shared" ca="1" si="32"/>
        <v>32</v>
      </c>
      <c r="M243">
        <v>-105</v>
      </c>
      <c r="N243">
        <v>-3.6150000000000002</v>
      </c>
    </row>
    <row r="244" spans="1:14">
      <c r="A244" s="54">
        <f>formulas!O331</f>
        <v>0</v>
      </c>
      <c r="B244" s="33">
        <f t="shared" ca="1" si="29"/>
        <v>32</v>
      </c>
      <c r="C244">
        <f t="shared" si="27"/>
        <v>378</v>
      </c>
      <c r="D244">
        <f t="shared" ca="1" si="28"/>
        <v>-2.8000000000000001E-2</v>
      </c>
      <c r="E244">
        <f t="shared" ca="1" si="30"/>
        <v>0</v>
      </c>
      <c r="F244">
        <f t="shared" ca="1" si="31"/>
        <v>31</v>
      </c>
      <c r="G244">
        <f t="shared" ca="1" si="32"/>
        <v>32</v>
      </c>
      <c r="M244">
        <v>-104</v>
      </c>
      <c r="N244">
        <v>-3.5910000000000002</v>
      </c>
    </row>
    <row r="245" spans="1:14">
      <c r="A245" s="54">
        <f>formulas!O332</f>
        <v>0</v>
      </c>
      <c r="B245" s="33">
        <f t="shared" ca="1" si="29"/>
        <v>32</v>
      </c>
      <c r="C245">
        <f t="shared" si="27"/>
        <v>378</v>
      </c>
      <c r="D245">
        <f t="shared" ca="1" si="28"/>
        <v>-2.8000000000000001E-2</v>
      </c>
      <c r="E245">
        <f t="shared" ca="1" si="30"/>
        <v>0</v>
      </c>
      <c r="F245">
        <f t="shared" ca="1" si="31"/>
        <v>31</v>
      </c>
      <c r="G245">
        <f t="shared" ca="1" si="32"/>
        <v>32</v>
      </c>
      <c r="M245">
        <v>-103</v>
      </c>
      <c r="N245">
        <v>-3.5659999999999998</v>
      </c>
    </row>
    <row r="246" spans="1:14">
      <c r="A246" s="54">
        <f>formulas!O333</f>
        <v>0</v>
      </c>
      <c r="B246" s="33">
        <f t="shared" ca="1" si="29"/>
        <v>32</v>
      </c>
      <c r="C246">
        <f t="shared" si="27"/>
        <v>378</v>
      </c>
      <c r="D246">
        <f t="shared" ca="1" si="28"/>
        <v>-2.8000000000000001E-2</v>
      </c>
      <c r="E246">
        <f t="shared" ca="1" si="30"/>
        <v>0</v>
      </c>
      <c r="F246">
        <f t="shared" ca="1" si="31"/>
        <v>31</v>
      </c>
      <c r="G246">
        <f t="shared" ca="1" si="32"/>
        <v>32</v>
      </c>
      <c r="M246">
        <v>-102</v>
      </c>
      <c r="N246">
        <v>-3.5419999999999998</v>
      </c>
    </row>
    <row r="247" spans="1:14">
      <c r="A247" s="54">
        <f>formulas!O334</f>
        <v>0</v>
      </c>
      <c r="B247" s="33">
        <f t="shared" ca="1" si="29"/>
        <v>32</v>
      </c>
      <c r="C247">
        <f t="shared" si="27"/>
        <v>378</v>
      </c>
      <c r="D247">
        <f t="shared" ca="1" si="28"/>
        <v>-2.8000000000000001E-2</v>
      </c>
      <c r="E247">
        <f t="shared" ca="1" si="30"/>
        <v>0</v>
      </c>
      <c r="F247">
        <f t="shared" ca="1" si="31"/>
        <v>31</v>
      </c>
      <c r="G247">
        <f t="shared" ca="1" si="32"/>
        <v>32</v>
      </c>
      <c r="M247">
        <v>-101</v>
      </c>
      <c r="N247">
        <v>-3.5169999999999999</v>
      </c>
    </row>
    <row r="248" spans="1:14">
      <c r="A248" s="54">
        <f>formulas!O335</f>
        <v>0</v>
      </c>
      <c r="B248" s="33">
        <f t="shared" ca="1" si="29"/>
        <v>32</v>
      </c>
      <c r="C248">
        <f t="shared" si="27"/>
        <v>378</v>
      </c>
      <c r="D248">
        <f t="shared" ca="1" si="28"/>
        <v>-2.8000000000000001E-2</v>
      </c>
      <c r="E248">
        <f t="shared" ca="1" si="30"/>
        <v>0</v>
      </c>
      <c r="F248">
        <f t="shared" ca="1" si="31"/>
        <v>31</v>
      </c>
      <c r="G248">
        <f t="shared" ca="1" si="32"/>
        <v>32</v>
      </c>
      <c r="M248">
        <v>-100</v>
      </c>
      <c r="N248">
        <v>-3.4929999999999999</v>
      </c>
    </row>
    <row r="249" spans="1:14">
      <c r="A249" s="54">
        <f>formulas!O336</f>
        <v>0</v>
      </c>
      <c r="B249" s="33">
        <f t="shared" ca="1" si="29"/>
        <v>32</v>
      </c>
      <c r="C249">
        <f t="shared" si="27"/>
        <v>378</v>
      </c>
      <c r="D249">
        <f t="shared" ca="1" si="28"/>
        <v>-2.8000000000000001E-2</v>
      </c>
      <c r="E249">
        <f t="shared" ca="1" si="30"/>
        <v>0</v>
      </c>
      <c r="F249">
        <f t="shared" ca="1" si="31"/>
        <v>31</v>
      </c>
      <c r="G249">
        <f t="shared" ca="1" si="32"/>
        <v>32</v>
      </c>
      <c r="M249">
        <v>-99</v>
      </c>
      <c r="N249">
        <v>-3.468</v>
      </c>
    </row>
    <row r="250" spans="1:14">
      <c r="A250" s="54">
        <f>formulas!O337</f>
        <v>0</v>
      </c>
      <c r="B250" s="33">
        <f t="shared" ca="1" si="29"/>
        <v>32</v>
      </c>
      <c r="C250">
        <f t="shared" si="27"/>
        <v>378</v>
      </c>
      <c r="D250">
        <f t="shared" ca="1" si="28"/>
        <v>-2.8000000000000001E-2</v>
      </c>
      <c r="E250">
        <f t="shared" ca="1" si="30"/>
        <v>0</v>
      </c>
      <c r="F250">
        <f t="shared" ca="1" si="31"/>
        <v>31</v>
      </c>
      <c r="G250">
        <f t="shared" ca="1" si="32"/>
        <v>32</v>
      </c>
      <c r="M250">
        <v>-98</v>
      </c>
      <c r="N250">
        <v>-3.4430000000000001</v>
      </c>
    </row>
    <row r="251" spans="1:14">
      <c r="A251" s="54">
        <f>formulas!O338</f>
        <v>0</v>
      </c>
      <c r="B251" s="33">
        <f t="shared" ca="1" si="29"/>
        <v>32</v>
      </c>
      <c r="C251">
        <f t="shared" si="27"/>
        <v>378</v>
      </c>
      <c r="D251">
        <f t="shared" ca="1" si="28"/>
        <v>-2.8000000000000001E-2</v>
      </c>
      <c r="E251">
        <f t="shared" ca="1" si="30"/>
        <v>0</v>
      </c>
      <c r="F251">
        <f t="shared" ca="1" si="31"/>
        <v>31</v>
      </c>
      <c r="G251">
        <f t="shared" ca="1" si="32"/>
        <v>32</v>
      </c>
      <c r="M251">
        <v>-97</v>
      </c>
      <c r="N251">
        <v>-3.419</v>
      </c>
    </row>
    <row r="252" spans="1:14">
      <c r="A252" s="54">
        <f>formulas!O339</f>
        <v>0</v>
      </c>
      <c r="B252" s="33">
        <f t="shared" ca="1" si="29"/>
        <v>32</v>
      </c>
      <c r="C252">
        <f t="shared" si="27"/>
        <v>378</v>
      </c>
      <c r="D252">
        <f t="shared" ca="1" si="28"/>
        <v>-2.8000000000000001E-2</v>
      </c>
      <c r="E252">
        <f t="shared" ca="1" si="30"/>
        <v>0</v>
      </c>
      <c r="F252">
        <f t="shared" ca="1" si="31"/>
        <v>31</v>
      </c>
      <c r="G252">
        <f t="shared" ca="1" si="32"/>
        <v>32</v>
      </c>
      <c r="M252">
        <v>-96</v>
      </c>
      <c r="N252">
        <v>-3.3940000000000001</v>
      </c>
    </row>
    <row r="253" spans="1:14">
      <c r="A253" s="54">
        <f>formulas!O340</f>
        <v>0</v>
      </c>
      <c r="B253" s="33">
        <f t="shared" ca="1" si="29"/>
        <v>32</v>
      </c>
      <c r="C253">
        <f t="shared" si="27"/>
        <v>378</v>
      </c>
      <c r="D253">
        <f t="shared" ca="1" si="28"/>
        <v>-2.8000000000000001E-2</v>
      </c>
      <c r="E253">
        <f t="shared" ca="1" si="30"/>
        <v>0</v>
      </c>
      <c r="F253">
        <f t="shared" ca="1" si="31"/>
        <v>31</v>
      </c>
      <c r="G253">
        <f t="shared" ca="1" si="32"/>
        <v>32</v>
      </c>
      <c r="M253">
        <v>-95</v>
      </c>
      <c r="N253">
        <v>-3.3690000000000002</v>
      </c>
    </row>
    <row r="254" spans="1:14">
      <c r="A254" s="54">
        <f>formulas!O341</f>
        <v>0</v>
      </c>
      <c r="B254" s="33">
        <f t="shared" ca="1" si="29"/>
        <v>32</v>
      </c>
      <c r="C254">
        <f t="shared" si="27"/>
        <v>378</v>
      </c>
      <c r="D254">
        <f t="shared" ca="1" si="28"/>
        <v>-2.8000000000000001E-2</v>
      </c>
      <c r="E254">
        <f t="shared" ca="1" si="30"/>
        <v>0</v>
      </c>
      <c r="F254">
        <f t="shared" ca="1" si="31"/>
        <v>31</v>
      </c>
      <c r="G254">
        <f t="shared" ca="1" si="32"/>
        <v>32</v>
      </c>
      <c r="M254">
        <v>-94</v>
      </c>
      <c r="N254">
        <v>-3.3439999999999999</v>
      </c>
    </row>
    <row r="255" spans="1:14">
      <c r="A255" s="54">
        <f>formulas!O342</f>
        <v>0</v>
      </c>
      <c r="B255" s="33">
        <f t="shared" ca="1" si="29"/>
        <v>32</v>
      </c>
      <c r="C255">
        <f t="shared" si="27"/>
        <v>378</v>
      </c>
      <c r="D255">
        <f t="shared" ca="1" si="28"/>
        <v>-2.8000000000000001E-2</v>
      </c>
      <c r="E255">
        <f t="shared" ca="1" si="30"/>
        <v>0</v>
      </c>
      <c r="F255">
        <f t="shared" ca="1" si="31"/>
        <v>31</v>
      </c>
      <c r="G255">
        <f t="shared" ca="1" si="32"/>
        <v>32</v>
      </c>
      <c r="M255">
        <v>-93</v>
      </c>
      <c r="N255">
        <v>-3.32</v>
      </c>
    </row>
    <row r="256" spans="1:14">
      <c r="A256" s="54">
        <f>formulas!O343</f>
        <v>0</v>
      </c>
      <c r="B256" s="33">
        <f t="shared" ca="1" si="29"/>
        <v>32</v>
      </c>
      <c r="C256">
        <f t="shared" si="27"/>
        <v>378</v>
      </c>
      <c r="D256">
        <f t="shared" ca="1" si="28"/>
        <v>-2.8000000000000001E-2</v>
      </c>
      <c r="E256">
        <f t="shared" ca="1" si="30"/>
        <v>0</v>
      </c>
      <c r="F256">
        <f t="shared" ca="1" si="31"/>
        <v>31</v>
      </c>
      <c r="G256">
        <f t="shared" ca="1" si="32"/>
        <v>32</v>
      </c>
      <c r="M256">
        <v>-92</v>
      </c>
      <c r="N256">
        <v>-3.2949999999999999</v>
      </c>
    </row>
    <row r="257" spans="1:14">
      <c r="A257" s="54">
        <f>formulas!O344</f>
        <v>0</v>
      </c>
      <c r="B257" s="33">
        <f t="shared" ca="1" si="29"/>
        <v>32</v>
      </c>
      <c r="C257">
        <f t="shared" si="27"/>
        <v>378</v>
      </c>
      <c r="D257">
        <f t="shared" ca="1" si="28"/>
        <v>-2.8000000000000001E-2</v>
      </c>
      <c r="E257">
        <f t="shared" ca="1" si="30"/>
        <v>0</v>
      </c>
      <c r="F257">
        <f t="shared" ca="1" si="31"/>
        <v>31</v>
      </c>
      <c r="G257">
        <f t="shared" ca="1" si="32"/>
        <v>32</v>
      </c>
      <c r="M257">
        <v>-91</v>
      </c>
      <c r="N257">
        <v>-3.27</v>
      </c>
    </row>
    <row r="258" spans="1:14">
      <c r="A258" s="54">
        <f>formulas!O345</f>
        <v>0</v>
      </c>
      <c r="B258" s="33">
        <f t="shared" ca="1" si="29"/>
        <v>32</v>
      </c>
      <c r="C258">
        <f t="shared" si="27"/>
        <v>378</v>
      </c>
      <c r="D258">
        <f t="shared" ca="1" si="28"/>
        <v>-2.8000000000000001E-2</v>
      </c>
      <c r="E258">
        <f t="shared" ca="1" si="30"/>
        <v>0</v>
      </c>
      <c r="F258">
        <f t="shared" ca="1" si="31"/>
        <v>31</v>
      </c>
      <c r="G258">
        <f t="shared" ca="1" si="32"/>
        <v>32</v>
      </c>
      <c r="M258">
        <v>-90</v>
      </c>
      <c r="N258">
        <v>-3.2450000000000001</v>
      </c>
    </row>
    <row r="259" spans="1:14">
      <c r="A259" s="54">
        <f>formulas!O346</f>
        <v>0</v>
      </c>
      <c r="B259" s="33">
        <f t="shared" ca="1" si="29"/>
        <v>32</v>
      </c>
      <c r="C259">
        <f t="shared" ref="C259:C322" si="33">COUNTIF($N$1:$N$25398,"&lt;"&amp;A259)</f>
        <v>378</v>
      </c>
      <c r="D259">
        <f t="shared" ref="D259:D322" ca="1" si="34">INDIRECT(ADDRESS(C259+1,14))</f>
        <v>-2.8000000000000001E-2</v>
      </c>
      <c r="E259">
        <f t="shared" ca="1" si="30"/>
        <v>0</v>
      </c>
      <c r="F259">
        <f t="shared" ca="1" si="31"/>
        <v>31</v>
      </c>
      <c r="G259">
        <f t="shared" ca="1" si="32"/>
        <v>32</v>
      </c>
      <c r="M259">
        <v>-89</v>
      </c>
      <c r="N259">
        <v>-3.22</v>
      </c>
    </row>
    <row r="260" spans="1:14">
      <c r="A260" s="54">
        <f>formulas!O347</f>
        <v>0</v>
      </c>
      <c r="B260" s="33">
        <f t="shared" ca="1" si="29"/>
        <v>32</v>
      </c>
      <c r="C260">
        <f t="shared" si="33"/>
        <v>378</v>
      </c>
      <c r="D260">
        <f t="shared" ca="1" si="34"/>
        <v>-2.8000000000000001E-2</v>
      </c>
      <c r="E260">
        <f t="shared" ca="1" si="30"/>
        <v>0</v>
      </c>
      <c r="F260">
        <f t="shared" ca="1" si="31"/>
        <v>31</v>
      </c>
      <c r="G260">
        <f t="shared" ca="1" si="32"/>
        <v>32</v>
      </c>
      <c r="M260">
        <v>-88</v>
      </c>
      <c r="N260">
        <v>-3.1949999999999998</v>
      </c>
    </row>
    <row r="261" spans="1:14">
      <c r="A261" s="54">
        <f>formulas!O348</f>
        <v>0</v>
      </c>
      <c r="B261" s="33">
        <f t="shared" ca="1" si="29"/>
        <v>32</v>
      </c>
      <c r="C261">
        <f t="shared" si="33"/>
        <v>378</v>
      </c>
      <c r="D261">
        <f t="shared" ca="1" si="34"/>
        <v>-2.8000000000000001E-2</v>
      </c>
      <c r="E261">
        <f t="shared" ca="1" si="30"/>
        <v>0</v>
      </c>
      <c r="F261">
        <f t="shared" ca="1" si="31"/>
        <v>31</v>
      </c>
      <c r="G261">
        <f t="shared" ca="1" si="32"/>
        <v>32</v>
      </c>
      <c r="M261">
        <v>-87</v>
      </c>
      <c r="N261">
        <v>-3.17</v>
      </c>
    </row>
    <row r="262" spans="1:14">
      <c r="A262" s="54">
        <f>formulas!O349</f>
        <v>0</v>
      </c>
      <c r="B262" s="33">
        <f t="shared" ca="1" si="29"/>
        <v>32</v>
      </c>
      <c r="C262">
        <f t="shared" si="33"/>
        <v>378</v>
      </c>
      <c r="D262">
        <f t="shared" ca="1" si="34"/>
        <v>-2.8000000000000001E-2</v>
      </c>
      <c r="E262">
        <f t="shared" ca="1" si="30"/>
        <v>0</v>
      </c>
      <c r="F262">
        <f t="shared" ca="1" si="31"/>
        <v>31</v>
      </c>
      <c r="G262">
        <f t="shared" ca="1" si="32"/>
        <v>32</v>
      </c>
      <c r="M262">
        <v>-86</v>
      </c>
      <c r="N262">
        <v>-3.145</v>
      </c>
    </row>
    <row r="263" spans="1:14">
      <c r="A263" s="54">
        <f>formulas!O350</f>
        <v>0</v>
      </c>
      <c r="B263" s="33">
        <f t="shared" ca="1" si="29"/>
        <v>32</v>
      </c>
      <c r="C263">
        <f t="shared" si="33"/>
        <v>378</v>
      </c>
      <c r="D263">
        <f t="shared" ca="1" si="34"/>
        <v>-2.8000000000000001E-2</v>
      </c>
      <c r="E263">
        <f t="shared" ca="1" si="30"/>
        <v>0</v>
      </c>
      <c r="F263">
        <f t="shared" ca="1" si="31"/>
        <v>31</v>
      </c>
      <c r="G263">
        <f t="shared" ca="1" si="32"/>
        <v>32</v>
      </c>
      <c r="M263">
        <v>-85</v>
      </c>
      <c r="N263">
        <v>-3.12</v>
      </c>
    </row>
    <row r="264" spans="1:14">
      <c r="A264" s="54">
        <f>formulas!O351</f>
        <v>0</v>
      </c>
      <c r="B264" s="33">
        <f t="shared" ca="1" si="29"/>
        <v>32</v>
      </c>
      <c r="C264">
        <f t="shared" si="33"/>
        <v>378</v>
      </c>
      <c r="D264">
        <f t="shared" ca="1" si="34"/>
        <v>-2.8000000000000001E-2</v>
      </c>
      <c r="E264">
        <f t="shared" ca="1" si="30"/>
        <v>0</v>
      </c>
      <c r="F264">
        <f t="shared" ca="1" si="31"/>
        <v>31</v>
      </c>
      <c r="G264">
        <f t="shared" ca="1" si="32"/>
        <v>32</v>
      </c>
      <c r="M264">
        <v>-84</v>
      </c>
      <c r="N264">
        <v>-3.0950000000000002</v>
      </c>
    </row>
    <row r="265" spans="1:14">
      <c r="A265" s="54">
        <f>formulas!O352</f>
        <v>0</v>
      </c>
      <c r="B265" s="33">
        <f t="shared" ca="1" si="29"/>
        <v>32</v>
      </c>
      <c r="C265">
        <f t="shared" si="33"/>
        <v>378</v>
      </c>
      <c r="D265">
        <f t="shared" ca="1" si="34"/>
        <v>-2.8000000000000001E-2</v>
      </c>
      <c r="E265">
        <f t="shared" ca="1" si="30"/>
        <v>0</v>
      </c>
      <c r="F265">
        <f t="shared" ca="1" si="31"/>
        <v>31</v>
      </c>
      <c r="G265">
        <f t="shared" ca="1" si="32"/>
        <v>32</v>
      </c>
      <c r="M265">
        <v>-83</v>
      </c>
      <c r="N265">
        <v>-3.07</v>
      </c>
    </row>
    <row r="266" spans="1:14">
      <c r="A266" s="54">
        <f>formulas!O353</f>
        <v>0</v>
      </c>
      <c r="B266" s="33">
        <f t="shared" ca="1" si="29"/>
        <v>32</v>
      </c>
      <c r="C266">
        <f t="shared" si="33"/>
        <v>378</v>
      </c>
      <c r="D266">
        <f t="shared" ca="1" si="34"/>
        <v>-2.8000000000000001E-2</v>
      </c>
      <c r="E266">
        <f t="shared" ca="1" si="30"/>
        <v>0</v>
      </c>
      <c r="F266">
        <f t="shared" ca="1" si="31"/>
        <v>31</v>
      </c>
      <c r="G266">
        <f t="shared" ca="1" si="32"/>
        <v>32</v>
      </c>
      <c r="M266">
        <v>-82</v>
      </c>
      <c r="N266">
        <v>-3.044</v>
      </c>
    </row>
    <row r="267" spans="1:14">
      <c r="A267" s="54">
        <f>formulas!O354</f>
        <v>0</v>
      </c>
      <c r="B267" s="33">
        <f t="shared" ca="1" si="29"/>
        <v>32</v>
      </c>
      <c r="C267">
        <f t="shared" si="33"/>
        <v>378</v>
      </c>
      <c r="D267">
        <f t="shared" ca="1" si="34"/>
        <v>-2.8000000000000001E-2</v>
      </c>
      <c r="E267">
        <f t="shared" ca="1" si="30"/>
        <v>0</v>
      </c>
      <c r="F267">
        <f t="shared" ca="1" si="31"/>
        <v>31</v>
      </c>
      <c r="G267">
        <f t="shared" ca="1" si="32"/>
        <v>32</v>
      </c>
      <c r="M267">
        <v>-81</v>
      </c>
      <c r="N267">
        <v>-3.0190000000000001</v>
      </c>
    </row>
    <row r="268" spans="1:14">
      <c r="A268" s="54">
        <f>formulas!O355</f>
        <v>0</v>
      </c>
      <c r="B268" s="33">
        <f t="shared" ca="1" si="29"/>
        <v>32</v>
      </c>
      <c r="C268">
        <f t="shared" si="33"/>
        <v>378</v>
      </c>
      <c r="D268">
        <f t="shared" ca="1" si="34"/>
        <v>-2.8000000000000001E-2</v>
      </c>
      <c r="E268">
        <f t="shared" ca="1" si="30"/>
        <v>0</v>
      </c>
      <c r="F268">
        <f t="shared" ca="1" si="31"/>
        <v>31</v>
      </c>
      <c r="G268">
        <f t="shared" ca="1" si="32"/>
        <v>32</v>
      </c>
      <c r="M268">
        <v>-80</v>
      </c>
      <c r="N268">
        <v>-2.9940000000000002</v>
      </c>
    </row>
    <row r="269" spans="1:14">
      <c r="A269" s="54">
        <f>formulas!O356</f>
        <v>0</v>
      </c>
      <c r="B269" s="33">
        <f t="shared" ca="1" si="29"/>
        <v>32</v>
      </c>
      <c r="C269">
        <f t="shared" si="33"/>
        <v>378</v>
      </c>
      <c r="D269">
        <f t="shared" ca="1" si="34"/>
        <v>-2.8000000000000001E-2</v>
      </c>
      <c r="E269">
        <f t="shared" ca="1" si="30"/>
        <v>0</v>
      </c>
      <c r="F269">
        <f t="shared" ca="1" si="31"/>
        <v>31</v>
      </c>
      <c r="G269">
        <f t="shared" ca="1" si="32"/>
        <v>32</v>
      </c>
      <c r="M269">
        <v>-79</v>
      </c>
      <c r="N269">
        <v>-2.9689999999999999</v>
      </c>
    </row>
    <row r="270" spans="1:14">
      <c r="A270" s="54">
        <f>formulas!O357</f>
        <v>0</v>
      </c>
      <c r="B270" s="33">
        <f t="shared" ca="1" si="29"/>
        <v>32</v>
      </c>
      <c r="C270">
        <f t="shared" si="33"/>
        <v>378</v>
      </c>
      <c r="D270">
        <f t="shared" ca="1" si="34"/>
        <v>-2.8000000000000001E-2</v>
      </c>
      <c r="E270">
        <f t="shared" ca="1" si="30"/>
        <v>0</v>
      </c>
      <c r="F270">
        <f t="shared" ca="1" si="31"/>
        <v>31</v>
      </c>
      <c r="G270">
        <f t="shared" ca="1" si="32"/>
        <v>32</v>
      </c>
      <c r="M270">
        <v>-78</v>
      </c>
      <c r="N270">
        <v>-2.9430000000000001</v>
      </c>
    </row>
    <row r="271" spans="1:14">
      <c r="A271" s="54">
        <f>formulas!O358</f>
        <v>0</v>
      </c>
      <c r="B271" s="33">
        <f t="shared" ca="1" si="29"/>
        <v>32</v>
      </c>
      <c r="C271">
        <f t="shared" si="33"/>
        <v>378</v>
      </c>
      <c r="D271">
        <f t="shared" ca="1" si="34"/>
        <v>-2.8000000000000001E-2</v>
      </c>
      <c r="E271">
        <f t="shared" ca="1" si="30"/>
        <v>0</v>
      </c>
      <c r="F271">
        <f t="shared" ca="1" si="31"/>
        <v>31</v>
      </c>
      <c r="G271">
        <f t="shared" ca="1" si="32"/>
        <v>32</v>
      </c>
      <c r="M271">
        <v>-77</v>
      </c>
      <c r="N271">
        <v>-2.9180000000000001</v>
      </c>
    </row>
    <row r="272" spans="1:14">
      <c r="A272" s="54">
        <f>formulas!O359</f>
        <v>0</v>
      </c>
      <c r="B272" s="33">
        <f t="shared" ca="1" si="29"/>
        <v>32</v>
      </c>
      <c r="C272">
        <f t="shared" si="33"/>
        <v>378</v>
      </c>
      <c r="D272">
        <f t="shared" ca="1" si="34"/>
        <v>-2.8000000000000001E-2</v>
      </c>
      <c r="E272">
        <f t="shared" ca="1" si="30"/>
        <v>0</v>
      </c>
      <c r="F272">
        <f t="shared" ca="1" si="31"/>
        <v>31</v>
      </c>
      <c r="G272">
        <f t="shared" ca="1" si="32"/>
        <v>32</v>
      </c>
      <c r="M272">
        <v>-76</v>
      </c>
      <c r="N272">
        <v>-2.8929999999999998</v>
      </c>
    </row>
    <row r="273" spans="1:14">
      <c r="A273" s="54">
        <f>formulas!O360</f>
        <v>0</v>
      </c>
      <c r="B273" s="33">
        <f t="shared" ca="1" si="29"/>
        <v>32</v>
      </c>
      <c r="C273">
        <f t="shared" si="33"/>
        <v>378</v>
      </c>
      <c r="D273">
        <f t="shared" ca="1" si="34"/>
        <v>-2.8000000000000001E-2</v>
      </c>
      <c r="E273">
        <f t="shared" ca="1" si="30"/>
        <v>0</v>
      </c>
      <c r="F273">
        <f t="shared" ca="1" si="31"/>
        <v>31</v>
      </c>
      <c r="G273">
        <f t="shared" ca="1" si="32"/>
        <v>32</v>
      </c>
      <c r="M273">
        <v>-75</v>
      </c>
      <c r="N273">
        <v>-2.867</v>
      </c>
    </row>
    <row r="274" spans="1:14">
      <c r="A274" s="54">
        <f>formulas!O361</f>
        <v>0</v>
      </c>
      <c r="B274" s="33">
        <f t="shared" ca="1" si="29"/>
        <v>32</v>
      </c>
      <c r="C274">
        <f t="shared" si="33"/>
        <v>378</v>
      </c>
      <c r="D274">
        <f t="shared" ca="1" si="34"/>
        <v>-2.8000000000000001E-2</v>
      </c>
      <c r="E274">
        <f t="shared" ca="1" si="30"/>
        <v>0</v>
      </c>
      <c r="F274">
        <f t="shared" ca="1" si="31"/>
        <v>31</v>
      </c>
      <c r="G274">
        <f t="shared" ca="1" si="32"/>
        <v>32</v>
      </c>
      <c r="M274">
        <v>-74</v>
      </c>
      <c r="N274">
        <v>-2.8420000000000001</v>
      </c>
    </row>
    <row r="275" spans="1:14">
      <c r="A275" s="54">
        <f>formulas!O362</f>
        <v>0</v>
      </c>
      <c r="B275" s="33">
        <f t="shared" ca="1" si="29"/>
        <v>32</v>
      </c>
      <c r="C275">
        <f t="shared" si="33"/>
        <v>378</v>
      </c>
      <c r="D275">
        <f t="shared" ca="1" si="34"/>
        <v>-2.8000000000000001E-2</v>
      </c>
      <c r="E275">
        <f t="shared" ca="1" si="30"/>
        <v>0</v>
      </c>
      <c r="F275">
        <f t="shared" ca="1" si="31"/>
        <v>31</v>
      </c>
      <c r="G275">
        <f t="shared" ca="1" si="32"/>
        <v>32</v>
      </c>
      <c r="M275">
        <v>-73</v>
      </c>
      <c r="N275">
        <v>-2.8170000000000002</v>
      </c>
    </row>
    <row r="276" spans="1:14">
      <c r="A276" s="54">
        <f>formulas!O363</f>
        <v>0</v>
      </c>
      <c r="B276" s="33">
        <f t="shared" ca="1" si="29"/>
        <v>32</v>
      </c>
      <c r="C276">
        <f t="shared" si="33"/>
        <v>378</v>
      </c>
      <c r="D276">
        <f t="shared" ca="1" si="34"/>
        <v>-2.8000000000000001E-2</v>
      </c>
      <c r="E276">
        <f t="shared" ca="1" si="30"/>
        <v>0</v>
      </c>
      <c r="F276">
        <f t="shared" ca="1" si="31"/>
        <v>31</v>
      </c>
      <c r="G276">
        <f t="shared" ca="1" si="32"/>
        <v>32</v>
      </c>
      <c r="M276">
        <v>-72</v>
      </c>
      <c r="N276">
        <v>-2.7909999999999999</v>
      </c>
    </row>
    <row r="277" spans="1:14">
      <c r="A277" s="54">
        <f>formulas!O364</f>
        <v>0</v>
      </c>
      <c r="B277" s="33">
        <f t="shared" ca="1" si="29"/>
        <v>32</v>
      </c>
      <c r="C277">
        <f t="shared" si="33"/>
        <v>378</v>
      </c>
      <c r="D277">
        <f t="shared" ca="1" si="34"/>
        <v>-2.8000000000000001E-2</v>
      </c>
      <c r="E277">
        <f t="shared" ca="1" si="30"/>
        <v>0</v>
      </c>
      <c r="F277">
        <f t="shared" ca="1" si="31"/>
        <v>31</v>
      </c>
      <c r="G277">
        <f t="shared" ca="1" si="32"/>
        <v>32</v>
      </c>
      <c r="M277">
        <v>-71</v>
      </c>
      <c r="N277">
        <v>-2.766</v>
      </c>
    </row>
    <row r="278" spans="1:14">
      <c r="A278" s="54">
        <f>formulas!O365</f>
        <v>0</v>
      </c>
      <c r="B278" s="33">
        <f t="shared" ca="1" si="29"/>
        <v>32</v>
      </c>
      <c r="C278">
        <f t="shared" si="33"/>
        <v>378</v>
      </c>
      <c r="D278">
        <f t="shared" ca="1" si="34"/>
        <v>-2.8000000000000001E-2</v>
      </c>
      <c r="E278">
        <f t="shared" ca="1" si="30"/>
        <v>0</v>
      </c>
      <c r="F278">
        <f t="shared" ca="1" si="31"/>
        <v>31</v>
      </c>
      <c r="G278">
        <f t="shared" ca="1" si="32"/>
        <v>32</v>
      </c>
      <c r="M278">
        <v>-70</v>
      </c>
      <c r="N278">
        <v>-2.74</v>
      </c>
    </row>
    <row r="279" spans="1:14">
      <c r="A279" s="54">
        <f>formulas!O366</f>
        <v>0</v>
      </c>
      <c r="B279" s="33">
        <f t="shared" ca="1" si="29"/>
        <v>32</v>
      </c>
      <c r="C279">
        <f t="shared" si="33"/>
        <v>378</v>
      </c>
      <c r="D279">
        <f t="shared" ca="1" si="34"/>
        <v>-2.8000000000000001E-2</v>
      </c>
      <c r="E279">
        <f t="shared" ca="1" si="30"/>
        <v>0</v>
      </c>
      <c r="F279">
        <f t="shared" ca="1" si="31"/>
        <v>31</v>
      </c>
      <c r="G279">
        <f t="shared" ca="1" si="32"/>
        <v>32</v>
      </c>
      <c r="M279">
        <v>-69</v>
      </c>
      <c r="N279">
        <v>-2.714</v>
      </c>
    </row>
    <row r="280" spans="1:14">
      <c r="A280" s="54">
        <f>formulas!O367</f>
        <v>0</v>
      </c>
      <c r="B280" s="33">
        <f t="shared" ca="1" si="29"/>
        <v>32</v>
      </c>
      <c r="C280">
        <f t="shared" si="33"/>
        <v>378</v>
      </c>
      <c r="D280">
        <f t="shared" ca="1" si="34"/>
        <v>-2.8000000000000001E-2</v>
      </c>
      <c r="E280">
        <f t="shared" ca="1" si="30"/>
        <v>0</v>
      </c>
      <c r="F280">
        <f t="shared" ca="1" si="31"/>
        <v>31</v>
      </c>
      <c r="G280">
        <f t="shared" ca="1" si="32"/>
        <v>32</v>
      </c>
      <c r="M280">
        <v>-68</v>
      </c>
      <c r="N280">
        <v>-2.6890000000000001</v>
      </c>
    </row>
    <row r="281" spans="1:14">
      <c r="A281" s="54">
        <f>formulas!O368</f>
        <v>0</v>
      </c>
      <c r="B281" s="33">
        <f t="shared" ca="1" si="29"/>
        <v>32</v>
      </c>
      <c r="C281">
        <f t="shared" si="33"/>
        <v>378</v>
      </c>
      <c r="D281">
        <f t="shared" ca="1" si="34"/>
        <v>-2.8000000000000001E-2</v>
      </c>
      <c r="E281">
        <f t="shared" ca="1" si="30"/>
        <v>0</v>
      </c>
      <c r="F281">
        <f t="shared" ca="1" si="31"/>
        <v>31</v>
      </c>
      <c r="G281">
        <f t="shared" ca="1" si="32"/>
        <v>32</v>
      </c>
      <c r="M281">
        <v>-67</v>
      </c>
      <c r="N281">
        <v>-2.6629999999999998</v>
      </c>
    </row>
    <row r="282" spans="1:14">
      <c r="A282" s="54">
        <f>formulas!O369</f>
        <v>0</v>
      </c>
      <c r="B282" s="33">
        <f t="shared" ca="1" si="29"/>
        <v>32</v>
      </c>
      <c r="C282">
        <f t="shared" si="33"/>
        <v>378</v>
      </c>
      <c r="D282">
        <f t="shared" ca="1" si="34"/>
        <v>-2.8000000000000001E-2</v>
      </c>
      <c r="E282">
        <f t="shared" ca="1" si="30"/>
        <v>0</v>
      </c>
      <c r="F282">
        <f t="shared" ca="1" si="31"/>
        <v>31</v>
      </c>
      <c r="G282">
        <f t="shared" ca="1" si="32"/>
        <v>32</v>
      </c>
      <c r="M282">
        <v>-66</v>
      </c>
      <c r="N282">
        <v>-2.6379999999999999</v>
      </c>
    </row>
    <row r="283" spans="1:14">
      <c r="A283" s="54">
        <f>formulas!O370</f>
        <v>0</v>
      </c>
      <c r="B283" s="33">
        <f t="shared" ca="1" si="29"/>
        <v>32</v>
      </c>
      <c r="C283">
        <f t="shared" si="33"/>
        <v>378</v>
      </c>
      <c r="D283">
        <f t="shared" ca="1" si="34"/>
        <v>-2.8000000000000001E-2</v>
      </c>
      <c r="E283">
        <f t="shared" ca="1" si="30"/>
        <v>0</v>
      </c>
      <c r="F283">
        <f t="shared" ca="1" si="31"/>
        <v>31</v>
      </c>
      <c r="G283">
        <f t="shared" ca="1" si="32"/>
        <v>32</v>
      </c>
      <c r="M283">
        <v>-65</v>
      </c>
      <c r="N283">
        <v>-2.6120000000000001</v>
      </c>
    </row>
    <row r="284" spans="1:14">
      <c r="A284" s="54">
        <f>formulas!O371</f>
        <v>0</v>
      </c>
      <c r="B284" s="33">
        <f t="shared" ca="1" si="29"/>
        <v>32</v>
      </c>
      <c r="C284">
        <f t="shared" si="33"/>
        <v>378</v>
      </c>
      <c r="D284">
        <f t="shared" ca="1" si="34"/>
        <v>-2.8000000000000001E-2</v>
      </c>
      <c r="E284">
        <f t="shared" ca="1" si="30"/>
        <v>0</v>
      </c>
      <c r="F284">
        <f t="shared" ca="1" si="31"/>
        <v>31</v>
      </c>
      <c r="G284">
        <f t="shared" ca="1" si="32"/>
        <v>32</v>
      </c>
      <c r="M284">
        <v>-64</v>
      </c>
      <c r="N284">
        <v>-2.5859999999999999</v>
      </c>
    </row>
    <row r="285" spans="1:14">
      <c r="A285" s="54">
        <f>formulas!O372</f>
        <v>0</v>
      </c>
      <c r="B285" s="33">
        <f t="shared" ca="1" si="29"/>
        <v>32</v>
      </c>
      <c r="C285">
        <f t="shared" si="33"/>
        <v>378</v>
      </c>
      <c r="D285">
        <f t="shared" ca="1" si="34"/>
        <v>-2.8000000000000001E-2</v>
      </c>
      <c r="E285">
        <f t="shared" ca="1" si="30"/>
        <v>0</v>
      </c>
      <c r="F285">
        <f t="shared" ca="1" si="31"/>
        <v>31</v>
      </c>
      <c r="G285">
        <f t="shared" ca="1" si="32"/>
        <v>32</v>
      </c>
      <c r="M285">
        <v>-63</v>
      </c>
      <c r="N285">
        <v>-2.56</v>
      </c>
    </row>
    <row r="286" spans="1:14">
      <c r="A286" s="54">
        <f>formulas!O373</f>
        <v>0</v>
      </c>
      <c r="B286" s="33">
        <f t="shared" ca="1" si="29"/>
        <v>32</v>
      </c>
      <c r="C286">
        <f t="shared" si="33"/>
        <v>378</v>
      </c>
      <c r="D286">
        <f t="shared" ca="1" si="34"/>
        <v>-2.8000000000000001E-2</v>
      </c>
      <c r="E286">
        <f t="shared" ca="1" si="30"/>
        <v>0</v>
      </c>
      <c r="F286">
        <f t="shared" ca="1" si="31"/>
        <v>31</v>
      </c>
      <c r="G286">
        <f t="shared" ca="1" si="32"/>
        <v>32</v>
      </c>
      <c r="M286">
        <v>-62</v>
      </c>
      <c r="N286">
        <v>-2.5350000000000001</v>
      </c>
    </row>
    <row r="287" spans="1:14">
      <c r="A287" s="54">
        <f>formulas!O374</f>
        <v>0</v>
      </c>
      <c r="B287" s="33">
        <f t="shared" ca="1" si="29"/>
        <v>32</v>
      </c>
      <c r="C287">
        <f t="shared" si="33"/>
        <v>378</v>
      </c>
      <c r="D287">
        <f t="shared" ca="1" si="34"/>
        <v>-2.8000000000000001E-2</v>
      </c>
      <c r="E287">
        <f t="shared" ca="1" si="30"/>
        <v>0</v>
      </c>
      <c r="F287">
        <f t="shared" ca="1" si="31"/>
        <v>31</v>
      </c>
      <c r="G287">
        <f t="shared" ca="1" si="32"/>
        <v>32</v>
      </c>
      <c r="M287">
        <v>-61</v>
      </c>
      <c r="N287">
        <v>-2.5089999999999999</v>
      </c>
    </row>
    <row r="288" spans="1:14">
      <c r="A288" s="54">
        <f>formulas!O375</f>
        <v>0</v>
      </c>
      <c r="B288" s="33">
        <f t="shared" ca="1" si="29"/>
        <v>32</v>
      </c>
      <c r="C288">
        <f t="shared" si="33"/>
        <v>378</v>
      </c>
      <c r="D288">
        <f t="shared" ca="1" si="34"/>
        <v>-2.8000000000000001E-2</v>
      </c>
      <c r="E288">
        <f t="shared" ca="1" si="30"/>
        <v>0</v>
      </c>
      <c r="F288">
        <f t="shared" ca="1" si="31"/>
        <v>31</v>
      </c>
      <c r="G288">
        <f t="shared" ca="1" si="32"/>
        <v>32</v>
      </c>
      <c r="M288">
        <v>-60</v>
      </c>
      <c r="N288">
        <v>-2.4830000000000001</v>
      </c>
    </row>
    <row r="289" spans="1:14">
      <c r="A289" s="54">
        <f>formulas!O376</f>
        <v>0</v>
      </c>
      <c r="B289" s="33">
        <f t="shared" ca="1" si="29"/>
        <v>32</v>
      </c>
      <c r="C289">
        <f t="shared" si="33"/>
        <v>378</v>
      </c>
      <c r="D289">
        <f t="shared" ca="1" si="34"/>
        <v>-2.8000000000000001E-2</v>
      </c>
      <c r="E289">
        <f t="shared" ca="1" si="30"/>
        <v>0</v>
      </c>
      <c r="F289">
        <f t="shared" ca="1" si="31"/>
        <v>31</v>
      </c>
      <c r="G289">
        <f t="shared" ca="1" si="32"/>
        <v>32</v>
      </c>
      <c r="M289">
        <v>-59</v>
      </c>
      <c r="N289">
        <v>-2.4569999999999999</v>
      </c>
    </row>
    <row r="290" spans="1:14">
      <c r="A290" s="54">
        <f>formulas!O377</f>
        <v>0</v>
      </c>
      <c r="B290" s="33">
        <f t="shared" ca="1" si="29"/>
        <v>32</v>
      </c>
      <c r="C290">
        <f t="shared" si="33"/>
        <v>378</v>
      </c>
      <c r="D290">
        <f t="shared" ca="1" si="34"/>
        <v>-2.8000000000000001E-2</v>
      </c>
      <c r="E290">
        <f t="shared" ca="1" si="30"/>
        <v>0</v>
      </c>
      <c r="F290">
        <f t="shared" ca="1" si="31"/>
        <v>31</v>
      </c>
      <c r="G290">
        <f t="shared" ca="1" si="32"/>
        <v>32</v>
      </c>
      <c r="M290">
        <v>-58</v>
      </c>
      <c r="N290">
        <v>-2.431</v>
      </c>
    </row>
    <row r="291" spans="1:14">
      <c r="A291" s="54">
        <f>formulas!O378</f>
        <v>0</v>
      </c>
      <c r="B291" s="33">
        <f t="shared" ref="B291:B354" ca="1" si="35">(A291-D291)/(E291-D291)*(G291-F291)+F291</f>
        <v>32</v>
      </c>
      <c r="C291">
        <f t="shared" si="33"/>
        <v>378</v>
      </c>
      <c r="D291">
        <f t="shared" ca="1" si="34"/>
        <v>-2.8000000000000001E-2</v>
      </c>
      <c r="E291">
        <f t="shared" ref="E291:E354" ca="1" si="36">INDIRECT(ADDRESS(C291+2,14))</f>
        <v>0</v>
      </c>
      <c r="F291">
        <f t="shared" ref="F291:F354" ca="1" si="37">INDIRECT(ADDRESS(C291+1,13))</f>
        <v>31</v>
      </c>
      <c r="G291">
        <f t="shared" ref="G291:G354" ca="1" si="38">INDIRECT(ADDRESS(C291+2,13))</f>
        <v>32</v>
      </c>
      <c r="M291">
        <v>-57</v>
      </c>
      <c r="N291">
        <v>-2.4049999999999998</v>
      </c>
    </row>
    <row r="292" spans="1:14">
      <c r="A292" s="54">
        <f>formulas!O379</f>
        <v>0</v>
      </c>
      <c r="B292" s="33">
        <f t="shared" ca="1" si="35"/>
        <v>32</v>
      </c>
      <c r="C292">
        <f t="shared" si="33"/>
        <v>378</v>
      </c>
      <c r="D292">
        <f t="shared" ca="1" si="34"/>
        <v>-2.8000000000000001E-2</v>
      </c>
      <c r="E292">
        <f t="shared" ca="1" si="36"/>
        <v>0</v>
      </c>
      <c r="F292">
        <f t="shared" ca="1" si="37"/>
        <v>31</v>
      </c>
      <c r="G292">
        <f t="shared" ca="1" si="38"/>
        <v>32</v>
      </c>
      <c r="M292">
        <v>-56</v>
      </c>
      <c r="N292">
        <v>-2.379</v>
      </c>
    </row>
    <row r="293" spans="1:14">
      <c r="A293" s="54">
        <f>formulas!O380</f>
        <v>0</v>
      </c>
      <c r="B293" s="33">
        <f t="shared" ca="1" si="35"/>
        <v>32</v>
      </c>
      <c r="C293">
        <f t="shared" si="33"/>
        <v>378</v>
      </c>
      <c r="D293">
        <f t="shared" ca="1" si="34"/>
        <v>-2.8000000000000001E-2</v>
      </c>
      <c r="E293">
        <f t="shared" ca="1" si="36"/>
        <v>0</v>
      </c>
      <c r="F293">
        <f t="shared" ca="1" si="37"/>
        <v>31</v>
      </c>
      <c r="G293">
        <f t="shared" ca="1" si="38"/>
        <v>32</v>
      </c>
      <c r="M293">
        <v>-55</v>
      </c>
      <c r="N293">
        <v>-2.3530000000000002</v>
      </c>
    </row>
    <row r="294" spans="1:14">
      <c r="A294" s="54">
        <f>formulas!O381</f>
        <v>0</v>
      </c>
      <c r="B294" s="33">
        <f t="shared" ca="1" si="35"/>
        <v>32</v>
      </c>
      <c r="C294">
        <f t="shared" si="33"/>
        <v>378</v>
      </c>
      <c r="D294">
        <f t="shared" ca="1" si="34"/>
        <v>-2.8000000000000001E-2</v>
      </c>
      <c r="E294">
        <f t="shared" ca="1" si="36"/>
        <v>0</v>
      </c>
      <c r="F294">
        <f t="shared" ca="1" si="37"/>
        <v>31</v>
      </c>
      <c r="G294">
        <f t="shared" ca="1" si="38"/>
        <v>32</v>
      </c>
      <c r="M294">
        <v>-54</v>
      </c>
      <c r="N294">
        <v>-2.327</v>
      </c>
    </row>
    <row r="295" spans="1:14">
      <c r="A295" s="54">
        <f>formulas!O382</f>
        <v>0</v>
      </c>
      <c r="B295" s="33">
        <f t="shared" ca="1" si="35"/>
        <v>32</v>
      </c>
      <c r="C295">
        <f t="shared" si="33"/>
        <v>378</v>
      </c>
      <c r="D295">
        <f t="shared" ca="1" si="34"/>
        <v>-2.8000000000000001E-2</v>
      </c>
      <c r="E295">
        <f t="shared" ca="1" si="36"/>
        <v>0</v>
      </c>
      <c r="F295">
        <f t="shared" ca="1" si="37"/>
        <v>31</v>
      </c>
      <c r="G295">
        <f t="shared" ca="1" si="38"/>
        <v>32</v>
      </c>
      <c r="M295">
        <v>-53</v>
      </c>
      <c r="N295">
        <v>-2.3010000000000002</v>
      </c>
    </row>
    <row r="296" spans="1:14">
      <c r="A296" s="54">
        <f>formulas!O383</f>
        <v>0</v>
      </c>
      <c r="B296" s="33">
        <f t="shared" ca="1" si="35"/>
        <v>32</v>
      </c>
      <c r="C296">
        <f t="shared" si="33"/>
        <v>378</v>
      </c>
      <c r="D296">
        <f t="shared" ca="1" si="34"/>
        <v>-2.8000000000000001E-2</v>
      </c>
      <c r="E296">
        <f t="shared" ca="1" si="36"/>
        <v>0</v>
      </c>
      <c r="F296">
        <f t="shared" ca="1" si="37"/>
        <v>31</v>
      </c>
      <c r="G296">
        <f t="shared" ca="1" si="38"/>
        <v>32</v>
      </c>
      <c r="M296">
        <v>-52</v>
      </c>
      <c r="N296">
        <v>-2.2749999999999999</v>
      </c>
    </row>
    <row r="297" spans="1:14">
      <c r="A297" s="54">
        <f>formulas!O384</f>
        <v>0</v>
      </c>
      <c r="B297" s="33">
        <f t="shared" ca="1" si="35"/>
        <v>32</v>
      </c>
      <c r="C297">
        <f t="shared" si="33"/>
        <v>378</v>
      </c>
      <c r="D297">
        <f t="shared" ca="1" si="34"/>
        <v>-2.8000000000000001E-2</v>
      </c>
      <c r="E297">
        <f t="shared" ca="1" si="36"/>
        <v>0</v>
      </c>
      <c r="F297">
        <f t="shared" ca="1" si="37"/>
        <v>31</v>
      </c>
      <c r="G297">
        <f t="shared" ca="1" si="38"/>
        <v>32</v>
      </c>
      <c r="M297">
        <v>-51</v>
      </c>
      <c r="N297">
        <v>-2.2490000000000001</v>
      </c>
    </row>
    <row r="298" spans="1:14">
      <c r="A298" s="54">
        <f>formulas!O385</f>
        <v>0</v>
      </c>
      <c r="B298" s="33">
        <f t="shared" ca="1" si="35"/>
        <v>32</v>
      </c>
      <c r="C298">
        <f t="shared" si="33"/>
        <v>378</v>
      </c>
      <c r="D298">
        <f t="shared" ca="1" si="34"/>
        <v>-2.8000000000000001E-2</v>
      </c>
      <c r="E298">
        <f t="shared" ca="1" si="36"/>
        <v>0</v>
      </c>
      <c r="F298">
        <f t="shared" ca="1" si="37"/>
        <v>31</v>
      </c>
      <c r="G298">
        <f t="shared" ca="1" si="38"/>
        <v>32</v>
      </c>
      <c r="M298">
        <v>-50</v>
      </c>
      <c r="N298">
        <v>-2.2229999999999999</v>
      </c>
    </row>
    <row r="299" spans="1:14">
      <c r="A299" s="54">
        <f>formulas!O386</f>
        <v>0</v>
      </c>
      <c r="B299" s="33">
        <f t="shared" ca="1" si="35"/>
        <v>32</v>
      </c>
      <c r="C299">
        <f t="shared" si="33"/>
        <v>378</v>
      </c>
      <c r="D299">
        <f t="shared" ca="1" si="34"/>
        <v>-2.8000000000000001E-2</v>
      </c>
      <c r="E299">
        <f t="shared" ca="1" si="36"/>
        <v>0</v>
      </c>
      <c r="F299">
        <f t="shared" ca="1" si="37"/>
        <v>31</v>
      </c>
      <c r="G299">
        <f t="shared" ca="1" si="38"/>
        <v>32</v>
      </c>
      <c r="M299">
        <v>-49</v>
      </c>
      <c r="N299">
        <v>-2.1970000000000001</v>
      </c>
    </row>
    <row r="300" spans="1:14">
      <c r="A300" s="54">
        <f>formulas!O387</f>
        <v>0</v>
      </c>
      <c r="B300" s="33">
        <f t="shared" ca="1" si="35"/>
        <v>32</v>
      </c>
      <c r="C300">
        <f t="shared" si="33"/>
        <v>378</v>
      </c>
      <c r="D300">
        <f t="shared" ca="1" si="34"/>
        <v>-2.8000000000000001E-2</v>
      </c>
      <c r="E300">
        <f t="shared" ca="1" si="36"/>
        <v>0</v>
      </c>
      <c r="F300">
        <f t="shared" ca="1" si="37"/>
        <v>31</v>
      </c>
      <c r="G300">
        <f t="shared" ca="1" si="38"/>
        <v>32</v>
      </c>
      <c r="M300">
        <v>-48</v>
      </c>
      <c r="N300">
        <v>-2.1709999999999998</v>
      </c>
    </row>
    <row r="301" spans="1:14">
      <c r="A301" s="54">
        <f>formulas!O388</f>
        <v>0</v>
      </c>
      <c r="B301" s="33">
        <f t="shared" ca="1" si="35"/>
        <v>32</v>
      </c>
      <c r="C301">
        <f t="shared" si="33"/>
        <v>378</v>
      </c>
      <c r="D301">
        <f t="shared" ca="1" si="34"/>
        <v>-2.8000000000000001E-2</v>
      </c>
      <c r="E301">
        <f t="shared" ca="1" si="36"/>
        <v>0</v>
      </c>
      <c r="F301">
        <f t="shared" ca="1" si="37"/>
        <v>31</v>
      </c>
      <c r="G301">
        <f t="shared" ca="1" si="38"/>
        <v>32</v>
      </c>
      <c r="M301">
        <v>-47</v>
      </c>
      <c r="N301">
        <v>-2.145</v>
      </c>
    </row>
    <row r="302" spans="1:14">
      <c r="A302" s="54">
        <f>formulas!O389</f>
        <v>0</v>
      </c>
      <c r="B302" s="33">
        <f t="shared" ca="1" si="35"/>
        <v>32</v>
      </c>
      <c r="C302">
        <f t="shared" si="33"/>
        <v>378</v>
      </c>
      <c r="D302">
        <f t="shared" ca="1" si="34"/>
        <v>-2.8000000000000001E-2</v>
      </c>
      <c r="E302">
        <f t="shared" ca="1" si="36"/>
        <v>0</v>
      </c>
      <c r="F302">
        <f t="shared" ca="1" si="37"/>
        <v>31</v>
      </c>
      <c r="G302">
        <f t="shared" ca="1" si="38"/>
        <v>32</v>
      </c>
      <c r="M302">
        <v>-46</v>
      </c>
      <c r="N302">
        <v>-2.1179999999999999</v>
      </c>
    </row>
    <row r="303" spans="1:14">
      <c r="A303" s="54">
        <f>formulas!O390</f>
        <v>0</v>
      </c>
      <c r="B303" s="33">
        <f t="shared" ca="1" si="35"/>
        <v>32</v>
      </c>
      <c r="C303">
        <f t="shared" si="33"/>
        <v>378</v>
      </c>
      <c r="D303">
        <f t="shared" ca="1" si="34"/>
        <v>-2.8000000000000001E-2</v>
      </c>
      <c r="E303">
        <f t="shared" ca="1" si="36"/>
        <v>0</v>
      </c>
      <c r="F303">
        <f t="shared" ca="1" si="37"/>
        <v>31</v>
      </c>
      <c r="G303">
        <f t="shared" ca="1" si="38"/>
        <v>32</v>
      </c>
      <c r="M303">
        <v>-45</v>
      </c>
      <c r="N303">
        <v>-2.0920000000000001</v>
      </c>
    </row>
    <row r="304" spans="1:14">
      <c r="A304" s="54">
        <f>formulas!O391</f>
        <v>0</v>
      </c>
      <c r="B304" s="33">
        <f t="shared" ca="1" si="35"/>
        <v>32</v>
      </c>
      <c r="C304">
        <f t="shared" si="33"/>
        <v>378</v>
      </c>
      <c r="D304">
        <f t="shared" ca="1" si="34"/>
        <v>-2.8000000000000001E-2</v>
      </c>
      <c r="E304">
        <f t="shared" ca="1" si="36"/>
        <v>0</v>
      </c>
      <c r="F304">
        <f t="shared" ca="1" si="37"/>
        <v>31</v>
      </c>
      <c r="G304">
        <f t="shared" ca="1" si="38"/>
        <v>32</v>
      </c>
      <c r="M304">
        <v>-44</v>
      </c>
      <c r="N304">
        <v>-2.0659999999999998</v>
      </c>
    </row>
    <row r="305" spans="1:14">
      <c r="A305" s="54">
        <f>formulas!O392</f>
        <v>0</v>
      </c>
      <c r="B305" s="33">
        <f t="shared" ca="1" si="35"/>
        <v>32</v>
      </c>
      <c r="C305">
        <f t="shared" si="33"/>
        <v>378</v>
      </c>
      <c r="D305">
        <f t="shared" ca="1" si="34"/>
        <v>-2.8000000000000001E-2</v>
      </c>
      <c r="E305">
        <f t="shared" ca="1" si="36"/>
        <v>0</v>
      </c>
      <c r="F305">
        <f t="shared" ca="1" si="37"/>
        <v>31</v>
      </c>
      <c r="G305">
        <f t="shared" ca="1" si="38"/>
        <v>32</v>
      </c>
      <c r="M305">
        <v>-43</v>
      </c>
      <c r="N305">
        <v>-2.04</v>
      </c>
    </row>
    <row r="306" spans="1:14">
      <c r="A306" s="54">
        <f>formulas!O393</f>
        <v>0</v>
      </c>
      <c r="B306" s="33">
        <f t="shared" ca="1" si="35"/>
        <v>32</v>
      </c>
      <c r="C306">
        <f t="shared" si="33"/>
        <v>378</v>
      </c>
      <c r="D306">
        <f t="shared" ca="1" si="34"/>
        <v>-2.8000000000000001E-2</v>
      </c>
      <c r="E306">
        <f t="shared" ca="1" si="36"/>
        <v>0</v>
      </c>
      <c r="F306">
        <f t="shared" ca="1" si="37"/>
        <v>31</v>
      </c>
      <c r="G306">
        <f t="shared" ca="1" si="38"/>
        <v>32</v>
      </c>
      <c r="M306">
        <v>-42</v>
      </c>
      <c r="N306">
        <v>-2.0129999999999999</v>
      </c>
    </row>
    <row r="307" spans="1:14">
      <c r="A307" s="54">
        <f>formulas!O394</f>
        <v>0</v>
      </c>
      <c r="B307" s="33">
        <f t="shared" ca="1" si="35"/>
        <v>32</v>
      </c>
      <c r="C307">
        <f t="shared" si="33"/>
        <v>378</v>
      </c>
      <c r="D307">
        <f t="shared" ca="1" si="34"/>
        <v>-2.8000000000000001E-2</v>
      </c>
      <c r="E307">
        <f t="shared" ca="1" si="36"/>
        <v>0</v>
      </c>
      <c r="F307">
        <f t="shared" ca="1" si="37"/>
        <v>31</v>
      </c>
      <c r="G307">
        <f t="shared" ca="1" si="38"/>
        <v>32</v>
      </c>
      <c r="M307">
        <v>-41</v>
      </c>
      <c r="N307">
        <v>-1.9870000000000001</v>
      </c>
    </row>
    <row r="308" spans="1:14">
      <c r="A308" s="54">
        <f>formulas!O395</f>
        <v>0</v>
      </c>
      <c r="B308" s="33">
        <f t="shared" ca="1" si="35"/>
        <v>32</v>
      </c>
      <c r="C308">
        <f t="shared" si="33"/>
        <v>378</v>
      </c>
      <c r="D308">
        <f t="shared" ca="1" si="34"/>
        <v>-2.8000000000000001E-2</v>
      </c>
      <c r="E308">
        <f t="shared" ca="1" si="36"/>
        <v>0</v>
      </c>
      <c r="F308">
        <f t="shared" ca="1" si="37"/>
        <v>31</v>
      </c>
      <c r="G308">
        <f t="shared" ca="1" si="38"/>
        <v>32</v>
      </c>
      <c r="M308">
        <v>-40</v>
      </c>
      <c r="N308">
        <v>-1.9610000000000001</v>
      </c>
    </row>
    <row r="309" spans="1:14">
      <c r="A309" s="54">
        <f>formulas!O396</f>
        <v>0</v>
      </c>
      <c r="B309" s="33">
        <f t="shared" ca="1" si="35"/>
        <v>32</v>
      </c>
      <c r="C309">
        <f t="shared" si="33"/>
        <v>378</v>
      </c>
      <c r="D309">
        <f t="shared" ca="1" si="34"/>
        <v>-2.8000000000000001E-2</v>
      </c>
      <c r="E309">
        <f t="shared" ca="1" si="36"/>
        <v>0</v>
      </c>
      <c r="F309">
        <f t="shared" ca="1" si="37"/>
        <v>31</v>
      </c>
      <c r="G309">
        <f t="shared" ca="1" si="38"/>
        <v>32</v>
      </c>
      <c r="M309">
        <v>-39</v>
      </c>
      <c r="N309">
        <v>-1.9339999999999999</v>
      </c>
    </row>
    <row r="310" spans="1:14">
      <c r="A310" s="54">
        <f>formulas!O397</f>
        <v>0</v>
      </c>
      <c r="B310" s="33">
        <f t="shared" ca="1" si="35"/>
        <v>32</v>
      </c>
      <c r="C310">
        <f t="shared" si="33"/>
        <v>378</v>
      </c>
      <c r="D310">
        <f t="shared" ca="1" si="34"/>
        <v>-2.8000000000000001E-2</v>
      </c>
      <c r="E310">
        <f t="shared" ca="1" si="36"/>
        <v>0</v>
      </c>
      <c r="F310">
        <f t="shared" ca="1" si="37"/>
        <v>31</v>
      </c>
      <c r="G310">
        <f t="shared" ca="1" si="38"/>
        <v>32</v>
      </c>
      <c r="M310">
        <v>-38</v>
      </c>
      <c r="N310">
        <v>-1.9079999999999999</v>
      </c>
    </row>
    <row r="311" spans="1:14">
      <c r="A311" s="54">
        <f>formulas!O398</f>
        <v>0</v>
      </c>
      <c r="B311" s="33">
        <f t="shared" ca="1" si="35"/>
        <v>32</v>
      </c>
      <c r="C311">
        <f t="shared" si="33"/>
        <v>378</v>
      </c>
      <c r="D311">
        <f t="shared" ca="1" si="34"/>
        <v>-2.8000000000000001E-2</v>
      </c>
      <c r="E311">
        <f t="shared" ca="1" si="36"/>
        <v>0</v>
      </c>
      <c r="F311">
        <f t="shared" ca="1" si="37"/>
        <v>31</v>
      </c>
      <c r="G311">
        <f t="shared" ca="1" si="38"/>
        <v>32</v>
      </c>
      <c r="M311">
        <v>-37</v>
      </c>
      <c r="N311">
        <v>-1.881</v>
      </c>
    </row>
    <row r="312" spans="1:14">
      <c r="A312" s="54">
        <f>formulas!O399</f>
        <v>0</v>
      </c>
      <c r="B312" s="33">
        <f t="shared" ca="1" si="35"/>
        <v>32</v>
      </c>
      <c r="C312">
        <f t="shared" si="33"/>
        <v>378</v>
      </c>
      <c r="D312">
        <f t="shared" ca="1" si="34"/>
        <v>-2.8000000000000001E-2</v>
      </c>
      <c r="E312">
        <f t="shared" ca="1" si="36"/>
        <v>0</v>
      </c>
      <c r="F312">
        <f t="shared" ca="1" si="37"/>
        <v>31</v>
      </c>
      <c r="G312">
        <f t="shared" ca="1" si="38"/>
        <v>32</v>
      </c>
      <c r="M312">
        <v>-36</v>
      </c>
      <c r="N312">
        <v>-1.855</v>
      </c>
    </row>
    <row r="313" spans="1:14">
      <c r="A313" s="54">
        <f>formulas!O400</f>
        <v>0</v>
      </c>
      <c r="B313" s="33">
        <f t="shared" ca="1" si="35"/>
        <v>32</v>
      </c>
      <c r="C313">
        <f t="shared" si="33"/>
        <v>378</v>
      </c>
      <c r="D313">
        <f t="shared" ca="1" si="34"/>
        <v>-2.8000000000000001E-2</v>
      </c>
      <c r="E313">
        <f t="shared" ca="1" si="36"/>
        <v>0</v>
      </c>
      <c r="F313">
        <f t="shared" ca="1" si="37"/>
        <v>31</v>
      </c>
      <c r="G313">
        <f t="shared" ca="1" si="38"/>
        <v>32</v>
      </c>
      <c r="M313">
        <v>-35</v>
      </c>
      <c r="N313">
        <v>-1.8280000000000001</v>
      </c>
    </row>
    <row r="314" spans="1:14">
      <c r="A314" s="54">
        <f>formulas!O401</f>
        <v>0</v>
      </c>
      <c r="B314" s="33">
        <f t="shared" ca="1" si="35"/>
        <v>32</v>
      </c>
      <c r="C314">
        <f t="shared" si="33"/>
        <v>378</v>
      </c>
      <c r="D314">
        <f t="shared" ca="1" si="34"/>
        <v>-2.8000000000000001E-2</v>
      </c>
      <c r="E314">
        <f t="shared" ca="1" si="36"/>
        <v>0</v>
      </c>
      <c r="F314">
        <f t="shared" ca="1" si="37"/>
        <v>31</v>
      </c>
      <c r="G314">
        <f t="shared" ca="1" si="38"/>
        <v>32</v>
      </c>
      <c r="M314">
        <v>-34</v>
      </c>
      <c r="N314">
        <v>-1.802</v>
      </c>
    </row>
    <row r="315" spans="1:14">
      <c r="A315" s="54">
        <f>formulas!O402</f>
        <v>0</v>
      </c>
      <c r="B315" s="33">
        <f t="shared" ca="1" si="35"/>
        <v>32</v>
      </c>
      <c r="C315">
        <f t="shared" si="33"/>
        <v>378</v>
      </c>
      <c r="D315">
        <f t="shared" ca="1" si="34"/>
        <v>-2.8000000000000001E-2</v>
      </c>
      <c r="E315">
        <f t="shared" ca="1" si="36"/>
        <v>0</v>
      </c>
      <c r="F315">
        <f t="shared" ca="1" si="37"/>
        <v>31</v>
      </c>
      <c r="G315">
        <f t="shared" ca="1" si="38"/>
        <v>32</v>
      </c>
      <c r="M315">
        <v>-33</v>
      </c>
      <c r="N315">
        <v>-1.7749999999999999</v>
      </c>
    </row>
    <row r="316" spans="1:14">
      <c r="A316" s="54">
        <f>formulas!O403</f>
        <v>0</v>
      </c>
      <c r="B316" s="33">
        <f t="shared" ca="1" si="35"/>
        <v>32</v>
      </c>
      <c r="C316">
        <f t="shared" si="33"/>
        <v>378</v>
      </c>
      <c r="D316">
        <f t="shared" ca="1" si="34"/>
        <v>-2.8000000000000001E-2</v>
      </c>
      <c r="E316">
        <f t="shared" ca="1" si="36"/>
        <v>0</v>
      </c>
      <c r="F316">
        <f t="shared" ca="1" si="37"/>
        <v>31</v>
      </c>
      <c r="G316">
        <f t="shared" ca="1" si="38"/>
        <v>32</v>
      </c>
      <c r="M316">
        <v>-32</v>
      </c>
      <c r="N316">
        <v>-1.7490000000000001</v>
      </c>
    </row>
    <row r="317" spans="1:14">
      <c r="A317" s="54">
        <f>formulas!O404</f>
        <v>0</v>
      </c>
      <c r="B317" s="33">
        <f t="shared" ca="1" si="35"/>
        <v>32</v>
      </c>
      <c r="C317">
        <f t="shared" si="33"/>
        <v>378</v>
      </c>
      <c r="D317">
        <f t="shared" ca="1" si="34"/>
        <v>-2.8000000000000001E-2</v>
      </c>
      <c r="E317">
        <f t="shared" ca="1" si="36"/>
        <v>0</v>
      </c>
      <c r="F317">
        <f t="shared" ca="1" si="37"/>
        <v>31</v>
      </c>
      <c r="G317">
        <f t="shared" ca="1" si="38"/>
        <v>32</v>
      </c>
      <c r="M317">
        <v>-31</v>
      </c>
      <c r="N317">
        <v>-1.722</v>
      </c>
    </row>
    <row r="318" spans="1:14">
      <c r="A318" s="54">
        <f>formulas!O405</f>
        <v>0</v>
      </c>
      <c r="B318" s="33">
        <f t="shared" ca="1" si="35"/>
        <v>32</v>
      </c>
      <c r="C318">
        <f t="shared" si="33"/>
        <v>378</v>
      </c>
      <c r="D318">
        <f t="shared" ca="1" si="34"/>
        <v>-2.8000000000000001E-2</v>
      </c>
      <c r="E318">
        <f t="shared" ca="1" si="36"/>
        <v>0</v>
      </c>
      <c r="F318">
        <f t="shared" ca="1" si="37"/>
        <v>31</v>
      </c>
      <c r="G318">
        <f t="shared" ca="1" si="38"/>
        <v>32</v>
      </c>
      <c r="M318">
        <v>-30</v>
      </c>
      <c r="N318">
        <v>-1.6950000000000001</v>
      </c>
    </row>
    <row r="319" spans="1:14">
      <c r="A319" s="54">
        <f>formulas!O406</f>
        <v>0</v>
      </c>
      <c r="B319" s="33">
        <f t="shared" ca="1" si="35"/>
        <v>32</v>
      </c>
      <c r="C319">
        <f t="shared" si="33"/>
        <v>378</v>
      </c>
      <c r="D319">
        <f t="shared" ca="1" si="34"/>
        <v>-2.8000000000000001E-2</v>
      </c>
      <c r="E319">
        <f t="shared" ca="1" si="36"/>
        <v>0</v>
      </c>
      <c r="F319">
        <f t="shared" ca="1" si="37"/>
        <v>31</v>
      </c>
      <c r="G319">
        <f t="shared" ca="1" si="38"/>
        <v>32</v>
      </c>
      <c r="M319">
        <v>-29</v>
      </c>
      <c r="N319">
        <v>-1.669</v>
      </c>
    </row>
    <row r="320" spans="1:14">
      <c r="A320" s="54">
        <f>formulas!O407</f>
        <v>0</v>
      </c>
      <c r="B320" s="33">
        <f t="shared" ca="1" si="35"/>
        <v>32</v>
      </c>
      <c r="C320">
        <f t="shared" si="33"/>
        <v>378</v>
      </c>
      <c r="D320">
        <f t="shared" ca="1" si="34"/>
        <v>-2.8000000000000001E-2</v>
      </c>
      <c r="E320">
        <f t="shared" ca="1" si="36"/>
        <v>0</v>
      </c>
      <c r="F320">
        <f t="shared" ca="1" si="37"/>
        <v>31</v>
      </c>
      <c r="G320">
        <f t="shared" ca="1" si="38"/>
        <v>32</v>
      </c>
      <c r="M320">
        <v>-28</v>
      </c>
      <c r="N320">
        <v>-1.6419999999999999</v>
      </c>
    </row>
    <row r="321" spans="1:14">
      <c r="A321" s="54">
        <f>formulas!O408</f>
        <v>0</v>
      </c>
      <c r="B321" s="33">
        <f t="shared" ca="1" si="35"/>
        <v>32</v>
      </c>
      <c r="C321">
        <f t="shared" si="33"/>
        <v>378</v>
      </c>
      <c r="D321">
        <f t="shared" ca="1" si="34"/>
        <v>-2.8000000000000001E-2</v>
      </c>
      <c r="E321">
        <f t="shared" ca="1" si="36"/>
        <v>0</v>
      </c>
      <c r="F321">
        <f t="shared" ca="1" si="37"/>
        <v>31</v>
      </c>
      <c r="G321">
        <f t="shared" ca="1" si="38"/>
        <v>32</v>
      </c>
      <c r="M321">
        <v>-27</v>
      </c>
      <c r="N321">
        <v>-1.615</v>
      </c>
    </row>
    <row r="322" spans="1:14">
      <c r="A322" s="54">
        <f>formulas!O409</f>
        <v>0</v>
      </c>
      <c r="B322" s="33">
        <f t="shared" ca="1" si="35"/>
        <v>32</v>
      </c>
      <c r="C322">
        <f t="shared" si="33"/>
        <v>378</v>
      </c>
      <c r="D322">
        <f t="shared" ca="1" si="34"/>
        <v>-2.8000000000000001E-2</v>
      </c>
      <c r="E322">
        <f t="shared" ca="1" si="36"/>
        <v>0</v>
      </c>
      <c r="F322">
        <f t="shared" ca="1" si="37"/>
        <v>31</v>
      </c>
      <c r="G322">
        <f t="shared" ca="1" si="38"/>
        <v>32</v>
      </c>
      <c r="M322">
        <v>-26</v>
      </c>
      <c r="N322">
        <v>-1.589</v>
      </c>
    </row>
    <row r="323" spans="1:14">
      <c r="A323" s="54">
        <f>formulas!O410</f>
        <v>0</v>
      </c>
      <c r="B323" s="33">
        <f t="shared" ca="1" si="35"/>
        <v>32</v>
      </c>
      <c r="C323">
        <f t="shared" ref="C323:C386" si="39">COUNTIF($N$1:$N$25398,"&lt;"&amp;A323)</f>
        <v>378</v>
      </c>
      <c r="D323">
        <f t="shared" ref="D323:D386" ca="1" si="40">INDIRECT(ADDRESS(C323+1,14))</f>
        <v>-2.8000000000000001E-2</v>
      </c>
      <c r="E323">
        <f t="shared" ca="1" si="36"/>
        <v>0</v>
      </c>
      <c r="F323">
        <f t="shared" ca="1" si="37"/>
        <v>31</v>
      </c>
      <c r="G323">
        <f t="shared" ca="1" si="38"/>
        <v>32</v>
      </c>
      <c r="M323">
        <v>-25</v>
      </c>
      <c r="N323">
        <v>-1.5620000000000001</v>
      </c>
    </row>
    <row r="324" spans="1:14">
      <c r="A324" s="54">
        <f>formulas!O411</f>
        <v>0</v>
      </c>
      <c r="B324" s="33">
        <f t="shared" ca="1" si="35"/>
        <v>32</v>
      </c>
      <c r="C324">
        <f t="shared" si="39"/>
        <v>378</v>
      </c>
      <c r="D324">
        <f t="shared" ca="1" si="40"/>
        <v>-2.8000000000000001E-2</v>
      </c>
      <c r="E324">
        <f t="shared" ca="1" si="36"/>
        <v>0</v>
      </c>
      <c r="F324">
        <f t="shared" ca="1" si="37"/>
        <v>31</v>
      </c>
      <c r="G324">
        <f t="shared" ca="1" si="38"/>
        <v>32</v>
      </c>
      <c r="M324">
        <v>-24</v>
      </c>
      <c r="N324">
        <v>-1.5349999999999999</v>
      </c>
    </row>
    <row r="325" spans="1:14">
      <c r="A325" s="54">
        <f>formulas!O412</f>
        <v>0</v>
      </c>
      <c r="B325" s="33">
        <f t="shared" ca="1" si="35"/>
        <v>32</v>
      </c>
      <c r="C325">
        <f t="shared" si="39"/>
        <v>378</v>
      </c>
      <c r="D325">
        <f t="shared" ca="1" si="40"/>
        <v>-2.8000000000000001E-2</v>
      </c>
      <c r="E325">
        <f t="shared" ca="1" si="36"/>
        <v>0</v>
      </c>
      <c r="F325">
        <f t="shared" ca="1" si="37"/>
        <v>31</v>
      </c>
      <c r="G325">
        <f t="shared" ca="1" si="38"/>
        <v>32</v>
      </c>
      <c r="M325">
        <v>-23</v>
      </c>
      <c r="N325">
        <v>-1.508</v>
      </c>
    </row>
    <row r="326" spans="1:14">
      <c r="A326" s="54">
        <f>formulas!O413</f>
        <v>0</v>
      </c>
      <c r="B326" s="33">
        <f t="shared" ca="1" si="35"/>
        <v>32</v>
      </c>
      <c r="C326">
        <f t="shared" si="39"/>
        <v>378</v>
      </c>
      <c r="D326">
        <f t="shared" ca="1" si="40"/>
        <v>-2.8000000000000001E-2</v>
      </c>
      <c r="E326">
        <f t="shared" ca="1" si="36"/>
        <v>0</v>
      </c>
      <c r="F326">
        <f t="shared" ca="1" si="37"/>
        <v>31</v>
      </c>
      <c r="G326">
        <f t="shared" ca="1" si="38"/>
        <v>32</v>
      </c>
      <c r="M326">
        <v>-22</v>
      </c>
      <c r="N326">
        <v>-1.482</v>
      </c>
    </row>
    <row r="327" spans="1:14">
      <c r="A327" s="54">
        <f>formulas!O414</f>
        <v>0</v>
      </c>
      <c r="B327" s="33">
        <f t="shared" ca="1" si="35"/>
        <v>32</v>
      </c>
      <c r="C327">
        <f t="shared" si="39"/>
        <v>378</v>
      </c>
      <c r="D327">
        <f t="shared" ca="1" si="40"/>
        <v>-2.8000000000000001E-2</v>
      </c>
      <c r="E327">
        <f t="shared" ca="1" si="36"/>
        <v>0</v>
      </c>
      <c r="F327">
        <f t="shared" ca="1" si="37"/>
        <v>31</v>
      </c>
      <c r="G327">
        <f t="shared" ca="1" si="38"/>
        <v>32</v>
      </c>
      <c r="M327">
        <v>-21</v>
      </c>
      <c r="N327">
        <v>-1.4550000000000001</v>
      </c>
    </row>
    <row r="328" spans="1:14">
      <c r="A328" s="54">
        <f>formulas!O415</f>
        <v>0</v>
      </c>
      <c r="B328" s="33">
        <f t="shared" ca="1" si="35"/>
        <v>32</v>
      </c>
      <c r="C328">
        <f t="shared" si="39"/>
        <v>378</v>
      </c>
      <c r="D328">
        <f t="shared" ca="1" si="40"/>
        <v>-2.8000000000000001E-2</v>
      </c>
      <c r="E328">
        <f t="shared" ca="1" si="36"/>
        <v>0</v>
      </c>
      <c r="F328">
        <f t="shared" ca="1" si="37"/>
        <v>31</v>
      </c>
      <c r="G328">
        <f t="shared" ca="1" si="38"/>
        <v>32</v>
      </c>
      <c r="M328">
        <v>-20</v>
      </c>
      <c r="N328">
        <v>-1.4279999999999999</v>
      </c>
    </row>
    <row r="329" spans="1:14">
      <c r="A329" s="54">
        <f>formulas!O416</f>
        <v>0</v>
      </c>
      <c r="B329" s="33">
        <f t="shared" ca="1" si="35"/>
        <v>32</v>
      </c>
      <c r="C329">
        <f t="shared" si="39"/>
        <v>378</v>
      </c>
      <c r="D329">
        <f t="shared" ca="1" si="40"/>
        <v>-2.8000000000000001E-2</v>
      </c>
      <c r="E329">
        <f t="shared" ca="1" si="36"/>
        <v>0</v>
      </c>
      <c r="F329">
        <f t="shared" ca="1" si="37"/>
        <v>31</v>
      </c>
      <c r="G329">
        <f t="shared" ca="1" si="38"/>
        <v>32</v>
      </c>
      <c r="M329">
        <v>-19</v>
      </c>
      <c r="N329">
        <v>-1.401</v>
      </c>
    </row>
    <row r="330" spans="1:14">
      <c r="A330" s="54">
        <f>formulas!O417</f>
        <v>0</v>
      </c>
      <c r="B330" s="33">
        <f t="shared" ca="1" si="35"/>
        <v>32</v>
      </c>
      <c r="C330">
        <f t="shared" si="39"/>
        <v>378</v>
      </c>
      <c r="D330">
        <f t="shared" ca="1" si="40"/>
        <v>-2.8000000000000001E-2</v>
      </c>
      <c r="E330">
        <f t="shared" ca="1" si="36"/>
        <v>0</v>
      </c>
      <c r="F330">
        <f t="shared" ca="1" si="37"/>
        <v>31</v>
      </c>
      <c r="G330">
        <f t="shared" ca="1" si="38"/>
        <v>32</v>
      </c>
      <c r="M330">
        <v>-18</v>
      </c>
      <c r="N330">
        <v>-1.3740000000000001</v>
      </c>
    </row>
    <row r="331" spans="1:14">
      <c r="A331" s="54">
        <f>formulas!O418</f>
        <v>0</v>
      </c>
      <c r="B331" s="33">
        <f t="shared" ca="1" si="35"/>
        <v>32</v>
      </c>
      <c r="C331">
        <f t="shared" si="39"/>
        <v>378</v>
      </c>
      <c r="D331">
        <f t="shared" ca="1" si="40"/>
        <v>-2.8000000000000001E-2</v>
      </c>
      <c r="E331">
        <f t="shared" ca="1" si="36"/>
        <v>0</v>
      </c>
      <c r="F331">
        <f t="shared" ca="1" si="37"/>
        <v>31</v>
      </c>
      <c r="G331">
        <f t="shared" ca="1" si="38"/>
        <v>32</v>
      </c>
      <c r="M331">
        <v>-17</v>
      </c>
      <c r="N331">
        <v>-1.347</v>
      </c>
    </row>
    <row r="332" spans="1:14">
      <c r="A332" s="54">
        <f>formulas!O419</f>
        <v>0</v>
      </c>
      <c r="B332" s="33">
        <f t="shared" ca="1" si="35"/>
        <v>32</v>
      </c>
      <c r="C332">
        <f t="shared" si="39"/>
        <v>378</v>
      </c>
      <c r="D332">
        <f t="shared" ca="1" si="40"/>
        <v>-2.8000000000000001E-2</v>
      </c>
      <c r="E332">
        <f t="shared" ca="1" si="36"/>
        <v>0</v>
      </c>
      <c r="F332">
        <f t="shared" ca="1" si="37"/>
        <v>31</v>
      </c>
      <c r="G332">
        <f t="shared" ca="1" si="38"/>
        <v>32</v>
      </c>
      <c r="M332">
        <v>-16</v>
      </c>
      <c r="N332">
        <v>-1.32</v>
      </c>
    </row>
    <row r="333" spans="1:14">
      <c r="A333" s="54">
        <f>formulas!O420</f>
        <v>0</v>
      </c>
      <c r="B333" s="33">
        <f t="shared" ca="1" si="35"/>
        <v>32</v>
      </c>
      <c r="C333">
        <f t="shared" si="39"/>
        <v>378</v>
      </c>
      <c r="D333">
        <f t="shared" ca="1" si="40"/>
        <v>-2.8000000000000001E-2</v>
      </c>
      <c r="E333">
        <f t="shared" ca="1" si="36"/>
        <v>0</v>
      </c>
      <c r="F333">
        <f t="shared" ca="1" si="37"/>
        <v>31</v>
      </c>
      <c r="G333">
        <f t="shared" ca="1" si="38"/>
        <v>32</v>
      </c>
      <c r="M333">
        <v>-15</v>
      </c>
      <c r="N333">
        <v>-1.2929999999999999</v>
      </c>
    </row>
    <row r="334" spans="1:14">
      <c r="A334" s="54">
        <f>formulas!O421</f>
        <v>0</v>
      </c>
      <c r="B334" s="33">
        <f t="shared" ca="1" si="35"/>
        <v>32</v>
      </c>
      <c r="C334">
        <f t="shared" si="39"/>
        <v>378</v>
      </c>
      <c r="D334">
        <f t="shared" ca="1" si="40"/>
        <v>-2.8000000000000001E-2</v>
      </c>
      <c r="E334">
        <f t="shared" ca="1" si="36"/>
        <v>0</v>
      </c>
      <c r="F334">
        <f t="shared" ca="1" si="37"/>
        <v>31</v>
      </c>
      <c r="G334">
        <f t="shared" ca="1" si="38"/>
        <v>32</v>
      </c>
      <c r="M334">
        <v>-14</v>
      </c>
      <c r="N334">
        <v>-1.266</v>
      </c>
    </row>
    <row r="335" spans="1:14">
      <c r="A335" s="54">
        <f>formulas!O422</f>
        <v>0</v>
      </c>
      <c r="B335" s="33">
        <f t="shared" ca="1" si="35"/>
        <v>32</v>
      </c>
      <c r="C335">
        <f t="shared" si="39"/>
        <v>378</v>
      </c>
      <c r="D335">
        <f t="shared" ca="1" si="40"/>
        <v>-2.8000000000000001E-2</v>
      </c>
      <c r="E335">
        <f t="shared" ca="1" si="36"/>
        <v>0</v>
      </c>
      <c r="F335">
        <f t="shared" ca="1" si="37"/>
        <v>31</v>
      </c>
      <c r="G335">
        <f t="shared" ca="1" si="38"/>
        <v>32</v>
      </c>
      <c r="M335">
        <v>-13</v>
      </c>
      <c r="N335">
        <v>-1.2390000000000001</v>
      </c>
    </row>
    <row r="336" spans="1:14">
      <c r="A336" s="54">
        <f>formulas!O423</f>
        <v>0</v>
      </c>
      <c r="B336" s="33">
        <f t="shared" ca="1" si="35"/>
        <v>32</v>
      </c>
      <c r="C336">
        <f t="shared" si="39"/>
        <v>378</v>
      </c>
      <c r="D336">
        <f t="shared" ca="1" si="40"/>
        <v>-2.8000000000000001E-2</v>
      </c>
      <c r="E336">
        <f t="shared" ca="1" si="36"/>
        <v>0</v>
      </c>
      <c r="F336">
        <f t="shared" ca="1" si="37"/>
        <v>31</v>
      </c>
      <c r="G336">
        <f t="shared" ca="1" si="38"/>
        <v>32</v>
      </c>
      <c r="M336">
        <v>-12</v>
      </c>
      <c r="N336">
        <v>-1.212</v>
      </c>
    </row>
    <row r="337" spans="1:14">
      <c r="A337" s="54">
        <f>formulas!O424</f>
        <v>0</v>
      </c>
      <c r="B337" s="33">
        <f t="shared" ca="1" si="35"/>
        <v>32</v>
      </c>
      <c r="C337">
        <f t="shared" si="39"/>
        <v>378</v>
      </c>
      <c r="D337">
        <f t="shared" ca="1" si="40"/>
        <v>-2.8000000000000001E-2</v>
      </c>
      <c r="E337">
        <f t="shared" ca="1" si="36"/>
        <v>0</v>
      </c>
      <c r="F337">
        <f t="shared" ca="1" si="37"/>
        <v>31</v>
      </c>
      <c r="G337">
        <f t="shared" ca="1" si="38"/>
        <v>32</v>
      </c>
      <c r="M337">
        <v>-11</v>
      </c>
      <c r="N337">
        <v>-1.1850000000000001</v>
      </c>
    </row>
    <row r="338" spans="1:14">
      <c r="A338" s="54">
        <f>formulas!O425</f>
        <v>0</v>
      </c>
      <c r="B338" s="33">
        <f t="shared" ca="1" si="35"/>
        <v>32</v>
      </c>
      <c r="C338">
        <f t="shared" si="39"/>
        <v>378</v>
      </c>
      <c r="D338">
        <f t="shared" ca="1" si="40"/>
        <v>-2.8000000000000001E-2</v>
      </c>
      <c r="E338">
        <f t="shared" ca="1" si="36"/>
        <v>0</v>
      </c>
      <c r="F338">
        <f t="shared" ca="1" si="37"/>
        <v>31</v>
      </c>
      <c r="G338">
        <f t="shared" ca="1" si="38"/>
        <v>32</v>
      </c>
      <c r="M338">
        <v>-10</v>
      </c>
      <c r="N338">
        <v>-1.1579999999999999</v>
      </c>
    </row>
    <row r="339" spans="1:14">
      <c r="A339" s="54">
        <f>formulas!O426</f>
        <v>0</v>
      </c>
      <c r="B339" s="33">
        <f t="shared" ca="1" si="35"/>
        <v>32</v>
      </c>
      <c r="C339">
        <f t="shared" si="39"/>
        <v>378</v>
      </c>
      <c r="D339">
        <f t="shared" ca="1" si="40"/>
        <v>-2.8000000000000001E-2</v>
      </c>
      <c r="E339">
        <f t="shared" ca="1" si="36"/>
        <v>0</v>
      </c>
      <c r="F339">
        <f t="shared" ca="1" si="37"/>
        <v>31</v>
      </c>
      <c r="G339">
        <f t="shared" ca="1" si="38"/>
        <v>32</v>
      </c>
      <c r="M339">
        <v>-9</v>
      </c>
      <c r="N339">
        <v>-1.131</v>
      </c>
    </row>
    <row r="340" spans="1:14">
      <c r="A340" s="54">
        <f>formulas!O427</f>
        <v>0</v>
      </c>
      <c r="B340" s="33">
        <f t="shared" ca="1" si="35"/>
        <v>32</v>
      </c>
      <c r="C340">
        <f t="shared" si="39"/>
        <v>378</v>
      </c>
      <c r="D340">
        <f t="shared" ca="1" si="40"/>
        <v>-2.8000000000000001E-2</v>
      </c>
      <c r="E340">
        <f t="shared" ca="1" si="36"/>
        <v>0</v>
      </c>
      <c r="F340">
        <f t="shared" ca="1" si="37"/>
        <v>31</v>
      </c>
      <c r="G340">
        <f t="shared" ca="1" si="38"/>
        <v>32</v>
      </c>
      <c r="M340">
        <v>-8</v>
      </c>
      <c r="N340">
        <v>-1.1040000000000001</v>
      </c>
    </row>
    <row r="341" spans="1:14">
      <c r="A341" s="54">
        <f>formulas!O428</f>
        <v>0</v>
      </c>
      <c r="B341" s="33">
        <f t="shared" ca="1" si="35"/>
        <v>32</v>
      </c>
      <c r="C341">
        <f t="shared" si="39"/>
        <v>378</v>
      </c>
      <c r="D341">
        <f t="shared" ca="1" si="40"/>
        <v>-2.8000000000000001E-2</v>
      </c>
      <c r="E341">
        <f t="shared" ca="1" si="36"/>
        <v>0</v>
      </c>
      <c r="F341">
        <f t="shared" ca="1" si="37"/>
        <v>31</v>
      </c>
      <c r="G341">
        <f t="shared" ca="1" si="38"/>
        <v>32</v>
      </c>
      <c r="M341">
        <v>-7</v>
      </c>
      <c r="N341">
        <v>-1.0760000000000001</v>
      </c>
    </row>
    <row r="342" spans="1:14">
      <c r="A342" s="54">
        <f>formulas!O429</f>
        <v>0</v>
      </c>
      <c r="B342" s="33">
        <f t="shared" ca="1" si="35"/>
        <v>32</v>
      </c>
      <c r="C342">
        <f t="shared" si="39"/>
        <v>378</v>
      </c>
      <c r="D342">
        <f t="shared" ca="1" si="40"/>
        <v>-2.8000000000000001E-2</v>
      </c>
      <c r="E342">
        <f t="shared" ca="1" si="36"/>
        <v>0</v>
      </c>
      <c r="F342">
        <f t="shared" ca="1" si="37"/>
        <v>31</v>
      </c>
      <c r="G342">
        <f t="shared" ca="1" si="38"/>
        <v>32</v>
      </c>
      <c r="M342">
        <v>-6</v>
      </c>
      <c r="N342">
        <v>-1.0489999999999999</v>
      </c>
    </row>
    <row r="343" spans="1:14">
      <c r="A343" s="54">
        <f>formulas!O430</f>
        <v>0</v>
      </c>
      <c r="B343" s="33">
        <f t="shared" ca="1" si="35"/>
        <v>32</v>
      </c>
      <c r="C343">
        <f t="shared" si="39"/>
        <v>378</v>
      </c>
      <c r="D343">
        <f t="shared" ca="1" si="40"/>
        <v>-2.8000000000000001E-2</v>
      </c>
      <c r="E343">
        <f t="shared" ca="1" si="36"/>
        <v>0</v>
      </c>
      <c r="F343">
        <f t="shared" ca="1" si="37"/>
        <v>31</v>
      </c>
      <c r="G343">
        <f t="shared" ca="1" si="38"/>
        <v>32</v>
      </c>
      <c r="M343">
        <v>-5</v>
      </c>
      <c r="N343">
        <v>-1.022</v>
      </c>
    </row>
    <row r="344" spans="1:14">
      <c r="A344" s="54">
        <f>formulas!O431</f>
        <v>0</v>
      </c>
      <c r="B344" s="33">
        <f t="shared" ca="1" si="35"/>
        <v>32</v>
      </c>
      <c r="C344">
        <f t="shared" si="39"/>
        <v>378</v>
      </c>
      <c r="D344">
        <f t="shared" ca="1" si="40"/>
        <v>-2.8000000000000001E-2</v>
      </c>
      <c r="E344">
        <f t="shared" ca="1" si="36"/>
        <v>0</v>
      </c>
      <c r="F344">
        <f t="shared" ca="1" si="37"/>
        <v>31</v>
      </c>
      <c r="G344">
        <f t="shared" ca="1" si="38"/>
        <v>32</v>
      </c>
      <c r="M344">
        <v>-4</v>
      </c>
      <c r="N344">
        <v>-0.995</v>
      </c>
    </row>
    <row r="345" spans="1:14">
      <c r="A345" s="54">
        <f>formulas!O432</f>
        <v>0</v>
      </c>
      <c r="B345" s="33">
        <f t="shared" ca="1" si="35"/>
        <v>32</v>
      </c>
      <c r="C345">
        <f t="shared" si="39"/>
        <v>378</v>
      </c>
      <c r="D345">
        <f t="shared" ca="1" si="40"/>
        <v>-2.8000000000000001E-2</v>
      </c>
      <c r="E345">
        <f t="shared" ca="1" si="36"/>
        <v>0</v>
      </c>
      <c r="F345">
        <f t="shared" ca="1" si="37"/>
        <v>31</v>
      </c>
      <c r="G345">
        <f t="shared" ca="1" si="38"/>
        <v>32</v>
      </c>
      <c r="M345">
        <v>-3</v>
      </c>
      <c r="N345">
        <v>-0.96699999999999997</v>
      </c>
    </row>
    <row r="346" spans="1:14">
      <c r="A346" s="54">
        <f>formulas!O433</f>
        <v>0</v>
      </c>
      <c r="B346" s="33">
        <f t="shared" ca="1" si="35"/>
        <v>32</v>
      </c>
      <c r="C346">
        <f t="shared" si="39"/>
        <v>378</v>
      </c>
      <c r="D346">
        <f t="shared" ca="1" si="40"/>
        <v>-2.8000000000000001E-2</v>
      </c>
      <c r="E346">
        <f t="shared" ca="1" si="36"/>
        <v>0</v>
      </c>
      <c r="F346">
        <f t="shared" ca="1" si="37"/>
        <v>31</v>
      </c>
      <c r="G346">
        <f t="shared" ca="1" si="38"/>
        <v>32</v>
      </c>
      <c r="M346">
        <v>-2</v>
      </c>
      <c r="N346">
        <v>-0.94</v>
      </c>
    </row>
    <row r="347" spans="1:14">
      <c r="A347" s="54">
        <f>formulas!O434</f>
        <v>0</v>
      </c>
      <c r="B347" s="33">
        <f t="shared" ca="1" si="35"/>
        <v>32</v>
      </c>
      <c r="C347">
        <f t="shared" si="39"/>
        <v>378</v>
      </c>
      <c r="D347">
        <f t="shared" ca="1" si="40"/>
        <v>-2.8000000000000001E-2</v>
      </c>
      <c r="E347">
        <f t="shared" ca="1" si="36"/>
        <v>0</v>
      </c>
      <c r="F347">
        <f t="shared" ca="1" si="37"/>
        <v>31</v>
      </c>
      <c r="G347">
        <f t="shared" ca="1" si="38"/>
        <v>32</v>
      </c>
      <c r="M347">
        <v>-1</v>
      </c>
      <c r="N347">
        <v>-0.91300000000000003</v>
      </c>
    </row>
    <row r="348" spans="1:14">
      <c r="A348" s="54">
        <f>formulas!O435</f>
        <v>0</v>
      </c>
      <c r="B348" s="33">
        <f t="shared" ca="1" si="35"/>
        <v>32</v>
      </c>
      <c r="C348">
        <f t="shared" si="39"/>
        <v>378</v>
      </c>
      <c r="D348">
        <f t="shared" ca="1" si="40"/>
        <v>-2.8000000000000001E-2</v>
      </c>
      <c r="E348">
        <f t="shared" ca="1" si="36"/>
        <v>0</v>
      </c>
      <c r="F348">
        <f t="shared" ca="1" si="37"/>
        <v>31</v>
      </c>
      <c r="G348">
        <f t="shared" ca="1" si="38"/>
        <v>32</v>
      </c>
      <c r="M348">
        <v>0</v>
      </c>
      <c r="N348">
        <v>-0.88600000000000001</v>
      </c>
    </row>
    <row r="349" spans="1:14">
      <c r="A349" s="54">
        <f>formulas!O436</f>
        <v>0</v>
      </c>
      <c r="B349" s="33">
        <f t="shared" ca="1" si="35"/>
        <v>32</v>
      </c>
      <c r="C349">
        <f t="shared" si="39"/>
        <v>378</v>
      </c>
      <c r="D349">
        <f t="shared" ca="1" si="40"/>
        <v>-2.8000000000000001E-2</v>
      </c>
      <c r="E349">
        <f t="shared" ca="1" si="36"/>
        <v>0</v>
      </c>
      <c r="F349">
        <f t="shared" ca="1" si="37"/>
        <v>31</v>
      </c>
      <c r="G349">
        <f t="shared" ca="1" si="38"/>
        <v>32</v>
      </c>
      <c r="M349">
        <v>1</v>
      </c>
      <c r="N349">
        <v>-0.85799999999999998</v>
      </c>
    </row>
    <row r="350" spans="1:14">
      <c r="A350" s="54">
        <f>formulas!O437</f>
        <v>0</v>
      </c>
      <c r="B350" s="33">
        <f t="shared" ca="1" si="35"/>
        <v>32</v>
      </c>
      <c r="C350">
        <f t="shared" si="39"/>
        <v>378</v>
      </c>
      <c r="D350">
        <f t="shared" ca="1" si="40"/>
        <v>-2.8000000000000001E-2</v>
      </c>
      <c r="E350">
        <f t="shared" ca="1" si="36"/>
        <v>0</v>
      </c>
      <c r="F350">
        <f t="shared" ca="1" si="37"/>
        <v>31</v>
      </c>
      <c r="G350">
        <f t="shared" ca="1" si="38"/>
        <v>32</v>
      </c>
      <c r="M350">
        <v>2</v>
      </c>
      <c r="N350">
        <v>-0.83099999999999996</v>
      </c>
    </row>
    <row r="351" spans="1:14">
      <c r="A351" s="54">
        <f>formulas!O438</f>
        <v>0</v>
      </c>
      <c r="B351" s="33">
        <f t="shared" ca="1" si="35"/>
        <v>32</v>
      </c>
      <c r="C351">
        <f t="shared" si="39"/>
        <v>378</v>
      </c>
      <c r="D351">
        <f t="shared" ca="1" si="40"/>
        <v>-2.8000000000000001E-2</v>
      </c>
      <c r="E351">
        <f t="shared" ca="1" si="36"/>
        <v>0</v>
      </c>
      <c r="F351">
        <f t="shared" ca="1" si="37"/>
        <v>31</v>
      </c>
      <c r="G351">
        <f t="shared" ca="1" si="38"/>
        <v>32</v>
      </c>
      <c r="M351">
        <v>3</v>
      </c>
      <c r="N351">
        <v>-0.80300000000000005</v>
      </c>
    </row>
    <row r="352" spans="1:14">
      <c r="A352" s="54">
        <f>formulas!O439</f>
        <v>0</v>
      </c>
      <c r="B352" s="33">
        <f t="shared" ca="1" si="35"/>
        <v>32</v>
      </c>
      <c r="C352">
        <f t="shared" si="39"/>
        <v>378</v>
      </c>
      <c r="D352">
        <f t="shared" ca="1" si="40"/>
        <v>-2.8000000000000001E-2</v>
      </c>
      <c r="E352">
        <f t="shared" ca="1" si="36"/>
        <v>0</v>
      </c>
      <c r="F352">
        <f t="shared" ca="1" si="37"/>
        <v>31</v>
      </c>
      <c r="G352">
        <f t="shared" ca="1" si="38"/>
        <v>32</v>
      </c>
      <c r="M352">
        <v>4</v>
      </c>
      <c r="N352">
        <v>-0.77600000000000002</v>
      </c>
    </row>
    <row r="353" spans="1:14">
      <c r="A353" s="54">
        <f>formulas!O440</f>
        <v>0</v>
      </c>
      <c r="B353" s="33">
        <f t="shared" ca="1" si="35"/>
        <v>32</v>
      </c>
      <c r="C353">
        <f t="shared" si="39"/>
        <v>378</v>
      </c>
      <c r="D353">
        <f t="shared" ca="1" si="40"/>
        <v>-2.8000000000000001E-2</v>
      </c>
      <c r="E353">
        <f t="shared" ca="1" si="36"/>
        <v>0</v>
      </c>
      <c r="F353">
        <f t="shared" ca="1" si="37"/>
        <v>31</v>
      </c>
      <c r="G353">
        <f t="shared" ca="1" si="38"/>
        <v>32</v>
      </c>
      <c r="M353">
        <v>5</v>
      </c>
      <c r="N353">
        <v>-0.749</v>
      </c>
    </row>
    <row r="354" spans="1:14">
      <c r="A354" s="54">
        <f>formulas!O441</f>
        <v>0</v>
      </c>
      <c r="B354" s="33">
        <f t="shared" ca="1" si="35"/>
        <v>32</v>
      </c>
      <c r="C354">
        <f t="shared" si="39"/>
        <v>378</v>
      </c>
      <c r="D354">
        <f t="shared" ca="1" si="40"/>
        <v>-2.8000000000000001E-2</v>
      </c>
      <c r="E354">
        <f t="shared" ca="1" si="36"/>
        <v>0</v>
      </c>
      <c r="F354">
        <f t="shared" ca="1" si="37"/>
        <v>31</v>
      </c>
      <c r="G354">
        <f t="shared" ca="1" si="38"/>
        <v>32</v>
      </c>
      <c r="M354">
        <v>6</v>
      </c>
      <c r="N354">
        <v>-0.72099999999999997</v>
      </c>
    </row>
    <row r="355" spans="1:14">
      <c r="A355" s="54">
        <f>formulas!O442</f>
        <v>0</v>
      </c>
      <c r="B355" s="33">
        <f t="shared" ref="B355:B418" ca="1" si="41">(A355-D355)/(E355-D355)*(G355-F355)+F355</f>
        <v>32</v>
      </c>
      <c r="C355">
        <f t="shared" si="39"/>
        <v>378</v>
      </c>
      <c r="D355">
        <f t="shared" ca="1" si="40"/>
        <v>-2.8000000000000001E-2</v>
      </c>
      <c r="E355">
        <f t="shared" ref="E355:E418" ca="1" si="42">INDIRECT(ADDRESS(C355+2,14))</f>
        <v>0</v>
      </c>
      <c r="F355">
        <f t="shared" ref="F355:F418" ca="1" si="43">INDIRECT(ADDRESS(C355+1,13))</f>
        <v>31</v>
      </c>
      <c r="G355">
        <f t="shared" ref="G355:G418" ca="1" si="44">INDIRECT(ADDRESS(C355+2,13))</f>
        <v>32</v>
      </c>
      <c r="M355">
        <v>7</v>
      </c>
      <c r="N355">
        <v>-0.69399999999999995</v>
      </c>
    </row>
    <row r="356" spans="1:14">
      <c r="A356" s="54">
        <f>formulas!O443</f>
        <v>0</v>
      </c>
      <c r="B356" s="33">
        <f t="shared" ca="1" si="41"/>
        <v>32</v>
      </c>
      <c r="C356">
        <f t="shared" si="39"/>
        <v>378</v>
      </c>
      <c r="D356">
        <f t="shared" ca="1" si="40"/>
        <v>-2.8000000000000001E-2</v>
      </c>
      <c r="E356">
        <f t="shared" ca="1" si="42"/>
        <v>0</v>
      </c>
      <c r="F356">
        <f t="shared" ca="1" si="43"/>
        <v>31</v>
      </c>
      <c r="G356">
        <f t="shared" ca="1" si="44"/>
        <v>32</v>
      </c>
      <c r="M356">
        <v>8</v>
      </c>
      <c r="N356">
        <v>-0.66600000000000004</v>
      </c>
    </row>
    <row r="357" spans="1:14">
      <c r="A357" s="54">
        <f>formulas!O444</f>
        <v>0</v>
      </c>
      <c r="B357" s="33">
        <f t="shared" ca="1" si="41"/>
        <v>32</v>
      </c>
      <c r="C357">
        <f t="shared" si="39"/>
        <v>378</v>
      </c>
      <c r="D357">
        <f t="shared" ca="1" si="40"/>
        <v>-2.8000000000000001E-2</v>
      </c>
      <c r="E357">
        <f t="shared" ca="1" si="42"/>
        <v>0</v>
      </c>
      <c r="F357">
        <f t="shared" ca="1" si="43"/>
        <v>31</v>
      </c>
      <c r="G357">
        <f t="shared" ca="1" si="44"/>
        <v>32</v>
      </c>
      <c r="M357">
        <v>9</v>
      </c>
      <c r="N357">
        <v>-0.63900000000000001</v>
      </c>
    </row>
    <row r="358" spans="1:14">
      <c r="A358" s="54">
        <f>formulas!O445</f>
        <v>0</v>
      </c>
      <c r="B358" s="33">
        <f t="shared" ca="1" si="41"/>
        <v>32</v>
      </c>
      <c r="C358">
        <f t="shared" si="39"/>
        <v>378</v>
      </c>
      <c r="D358">
        <f t="shared" ca="1" si="40"/>
        <v>-2.8000000000000001E-2</v>
      </c>
      <c r="E358">
        <f t="shared" ca="1" si="42"/>
        <v>0</v>
      </c>
      <c r="F358">
        <f t="shared" ca="1" si="43"/>
        <v>31</v>
      </c>
      <c r="G358">
        <f t="shared" ca="1" si="44"/>
        <v>32</v>
      </c>
      <c r="M358">
        <v>10</v>
      </c>
      <c r="N358">
        <v>-0.61099999999999999</v>
      </c>
    </row>
    <row r="359" spans="1:14">
      <c r="A359" s="54">
        <f>formulas!O446</f>
        <v>0</v>
      </c>
      <c r="B359" s="33">
        <f t="shared" ca="1" si="41"/>
        <v>32</v>
      </c>
      <c r="C359">
        <f t="shared" si="39"/>
        <v>378</v>
      </c>
      <c r="D359">
        <f t="shared" ca="1" si="40"/>
        <v>-2.8000000000000001E-2</v>
      </c>
      <c r="E359">
        <f t="shared" ca="1" si="42"/>
        <v>0</v>
      </c>
      <c r="F359">
        <f t="shared" ca="1" si="43"/>
        <v>31</v>
      </c>
      <c r="G359">
        <f t="shared" ca="1" si="44"/>
        <v>32</v>
      </c>
      <c r="M359">
        <v>11</v>
      </c>
      <c r="N359">
        <v>-0.58299999999999996</v>
      </c>
    </row>
    <row r="360" spans="1:14">
      <c r="A360" s="54">
        <f>formulas!O447</f>
        <v>0</v>
      </c>
      <c r="B360" s="33">
        <f t="shared" ca="1" si="41"/>
        <v>32</v>
      </c>
      <c r="C360">
        <f t="shared" si="39"/>
        <v>378</v>
      </c>
      <c r="D360">
        <f t="shared" ca="1" si="40"/>
        <v>-2.8000000000000001E-2</v>
      </c>
      <c r="E360">
        <f t="shared" ca="1" si="42"/>
        <v>0</v>
      </c>
      <c r="F360">
        <f t="shared" ca="1" si="43"/>
        <v>31</v>
      </c>
      <c r="G360">
        <f t="shared" ca="1" si="44"/>
        <v>32</v>
      </c>
      <c r="M360">
        <v>12</v>
      </c>
      <c r="N360">
        <v>-0.55600000000000005</v>
      </c>
    </row>
    <row r="361" spans="1:14">
      <c r="A361" s="54">
        <f>formulas!O448</f>
        <v>0</v>
      </c>
      <c r="B361" s="33">
        <f t="shared" ca="1" si="41"/>
        <v>32</v>
      </c>
      <c r="C361">
        <f t="shared" si="39"/>
        <v>378</v>
      </c>
      <c r="D361">
        <f t="shared" ca="1" si="40"/>
        <v>-2.8000000000000001E-2</v>
      </c>
      <c r="E361">
        <f t="shared" ca="1" si="42"/>
        <v>0</v>
      </c>
      <c r="F361">
        <f t="shared" ca="1" si="43"/>
        <v>31</v>
      </c>
      <c r="G361">
        <f t="shared" ca="1" si="44"/>
        <v>32</v>
      </c>
      <c r="M361">
        <v>13</v>
      </c>
      <c r="N361">
        <v>-0.52800000000000002</v>
      </c>
    </row>
    <row r="362" spans="1:14">
      <c r="A362" s="54">
        <f>formulas!O449</f>
        <v>0</v>
      </c>
      <c r="B362" s="33">
        <f t="shared" ca="1" si="41"/>
        <v>32</v>
      </c>
      <c r="C362">
        <f t="shared" si="39"/>
        <v>378</v>
      </c>
      <c r="D362">
        <f t="shared" ca="1" si="40"/>
        <v>-2.8000000000000001E-2</v>
      </c>
      <c r="E362">
        <f t="shared" ca="1" si="42"/>
        <v>0</v>
      </c>
      <c r="F362">
        <f t="shared" ca="1" si="43"/>
        <v>31</v>
      </c>
      <c r="G362">
        <f t="shared" ca="1" si="44"/>
        <v>32</v>
      </c>
      <c r="M362">
        <v>14</v>
      </c>
      <c r="N362">
        <v>-0.501</v>
      </c>
    </row>
    <row r="363" spans="1:14">
      <c r="A363" s="54">
        <f>formulas!O450</f>
        <v>0</v>
      </c>
      <c r="B363" s="33">
        <f t="shared" ca="1" si="41"/>
        <v>32</v>
      </c>
      <c r="C363">
        <f t="shared" si="39"/>
        <v>378</v>
      </c>
      <c r="D363">
        <f t="shared" ca="1" si="40"/>
        <v>-2.8000000000000001E-2</v>
      </c>
      <c r="E363">
        <f t="shared" ca="1" si="42"/>
        <v>0</v>
      </c>
      <c r="F363">
        <f t="shared" ca="1" si="43"/>
        <v>31</v>
      </c>
      <c r="G363">
        <f t="shared" ca="1" si="44"/>
        <v>32</v>
      </c>
      <c r="M363">
        <v>15</v>
      </c>
      <c r="N363">
        <v>-0.47299999999999998</v>
      </c>
    </row>
    <row r="364" spans="1:14">
      <c r="A364" s="54">
        <f>formulas!O451</f>
        <v>0</v>
      </c>
      <c r="B364" s="33">
        <f t="shared" ca="1" si="41"/>
        <v>32</v>
      </c>
      <c r="C364">
        <f t="shared" si="39"/>
        <v>378</v>
      </c>
      <c r="D364">
        <f t="shared" ca="1" si="40"/>
        <v>-2.8000000000000001E-2</v>
      </c>
      <c r="E364">
        <f t="shared" ca="1" si="42"/>
        <v>0</v>
      </c>
      <c r="F364">
        <f t="shared" ca="1" si="43"/>
        <v>31</v>
      </c>
      <c r="G364">
        <f t="shared" ca="1" si="44"/>
        <v>32</v>
      </c>
      <c r="M364">
        <v>16</v>
      </c>
      <c r="N364">
        <v>-0.44500000000000001</v>
      </c>
    </row>
    <row r="365" spans="1:14">
      <c r="A365" s="54">
        <f>formulas!O452</f>
        <v>0</v>
      </c>
      <c r="B365" s="33">
        <f t="shared" ca="1" si="41"/>
        <v>32</v>
      </c>
      <c r="C365">
        <f t="shared" si="39"/>
        <v>378</v>
      </c>
      <c r="D365">
        <f t="shared" ca="1" si="40"/>
        <v>-2.8000000000000001E-2</v>
      </c>
      <c r="E365">
        <f t="shared" ca="1" si="42"/>
        <v>0</v>
      </c>
      <c r="F365">
        <f t="shared" ca="1" si="43"/>
        <v>31</v>
      </c>
      <c r="G365">
        <f t="shared" ca="1" si="44"/>
        <v>32</v>
      </c>
      <c r="M365">
        <v>17</v>
      </c>
      <c r="N365">
        <v>-0.41799999999999998</v>
      </c>
    </row>
    <row r="366" spans="1:14">
      <c r="A366" s="54">
        <f>formulas!O453</f>
        <v>0</v>
      </c>
      <c r="B366" s="33">
        <f t="shared" ca="1" si="41"/>
        <v>32</v>
      </c>
      <c r="C366">
        <f t="shared" si="39"/>
        <v>378</v>
      </c>
      <c r="D366">
        <f t="shared" ca="1" si="40"/>
        <v>-2.8000000000000001E-2</v>
      </c>
      <c r="E366">
        <f t="shared" ca="1" si="42"/>
        <v>0</v>
      </c>
      <c r="F366">
        <f t="shared" ca="1" si="43"/>
        <v>31</v>
      </c>
      <c r="G366">
        <f t="shared" ca="1" si="44"/>
        <v>32</v>
      </c>
      <c r="M366">
        <v>18</v>
      </c>
      <c r="N366">
        <v>-0.39</v>
      </c>
    </row>
    <row r="367" spans="1:14">
      <c r="A367" s="54">
        <f>formulas!O454</f>
        <v>0</v>
      </c>
      <c r="B367" s="33">
        <f t="shared" ca="1" si="41"/>
        <v>32</v>
      </c>
      <c r="C367">
        <f t="shared" si="39"/>
        <v>378</v>
      </c>
      <c r="D367">
        <f t="shared" ca="1" si="40"/>
        <v>-2.8000000000000001E-2</v>
      </c>
      <c r="E367">
        <f t="shared" ca="1" si="42"/>
        <v>0</v>
      </c>
      <c r="F367">
        <f t="shared" ca="1" si="43"/>
        <v>31</v>
      </c>
      <c r="G367">
        <f t="shared" ca="1" si="44"/>
        <v>32</v>
      </c>
      <c r="M367">
        <v>19</v>
      </c>
      <c r="N367">
        <v>-0.36199999999999999</v>
      </c>
    </row>
    <row r="368" spans="1:14">
      <c r="A368" s="54">
        <f>formulas!O455</f>
        <v>0</v>
      </c>
      <c r="B368" s="33">
        <f t="shared" ca="1" si="41"/>
        <v>32</v>
      </c>
      <c r="C368">
        <f t="shared" si="39"/>
        <v>378</v>
      </c>
      <c r="D368">
        <f t="shared" ca="1" si="40"/>
        <v>-2.8000000000000001E-2</v>
      </c>
      <c r="E368">
        <f t="shared" ca="1" si="42"/>
        <v>0</v>
      </c>
      <c r="F368">
        <f t="shared" ca="1" si="43"/>
        <v>31</v>
      </c>
      <c r="G368">
        <f t="shared" ca="1" si="44"/>
        <v>32</v>
      </c>
      <c r="M368">
        <v>20</v>
      </c>
      <c r="N368">
        <v>-0.33400000000000002</v>
      </c>
    </row>
    <row r="369" spans="1:14">
      <c r="A369" s="54">
        <f>formulas!O456</f>
        <v>0</v>
      </c>
      <c r="B369" s="33">
        <f t="shared" ca="1" si="41"/>
        <v>32</v>
      </c>
      <c r="C369">
        <f t="shared" si="39"/>
        <v>378</v>
      </c>
      <c r="D369">
        <f t="shared" ca="1" si="40"/>
        <v>-2.8000000000000001E-2</v>
      </c>
      <c r="E369">
        <f t="shared" ca="1" si="42"/>
        <v>0</v>
      </c>
      <c r="F369">
        <f t="shared" ca="1" si="43"/>
        <v>31</v>
      </c>
      <c r="G369">
        <f t="shared" ca="1" si="44"/>
        <v>32</v>
      </c>
      <c r="M369">
        <v>21</v>
      </c>
      <c r="N369">
        <v>-0.307</v>
      </c>
    </row>
    <row r="370" spans="1:14">
      <c r="A370" s="54">
        <f>formulas!O457</f>
        <v>0</v>
      </c>
      <c r="B370" s="33">
        <f t="shared" ca="1" si="41"/>
        <v>32</v>
      </c>
      <c r="C370">
        <f t="shared" si="39"/>
        <v>378</v>
      </c>
      <c r="D370">
        <f t="shared" ca="1" si="40"/>
        <v>-2.8000000000000001E-2</v>
      </c>
      <c r="E370">
        <f t="shared" ca="1" si="42"/>
        <v>0</v>
      </c>
      <c r="F370">
        <f t="shared" ca="1" si="43"/>
        <v>31</v>
      </c>
      <c r="G370">
        <f t="shared" ca="1" si="44"/>
        <v>32</v>
      </c>
      <c r="M370">
        <v>22</v>
      </c>
      <c r="N370">
        <v>-0.27900000000000003</v>
      </c>
    </row>
    <row r="371" spans="1:14">
      <c r="A371" s="54">
        <f>formulas!O458</f>
        <v>0</v>
      </c>
      <c r="B371" s="33">
        <f t="shared" ca="1" si="41"/>
        <v>32</v>
      </c>
      <c r="C371">
        <f t="shared" si="39"/>
        <v>378</v>
      </c>
      <c r="D371">
        <f t="shared" ca="1" si="40"/>
        <v>-2.8000000000000001E-2</v>
      </c>
      <c r="E371">
        <f t="shared" ca="1" si="42"/>
        <v>0</v>
      </c>
      <c r="F371">
        <f t="shared" ca="1" si="43"/>
        <v>31</v>
      </c>
      <c r="G371">
        <f t="shared" ca="1" si="44"/>
        <v>32</v>
      </c>
      <c r="M371">
        <v>23</v>
      </c>
      <c r="N371">
        <v>-0.251</v>
      </c>
    </row>
    <row r="372" spans="1:14">
      <c r="A372" s="54">
        <f>formulas!O459</f>
        <v>0</v>
      </c>
      <c r="B372" s="33">
        <f t="shared" ca="1" si="41"/>
        <v>32</v>
      </c>
      <c r="C372">
        <f t="shared" si="39"/>
        <v>378</v>
      </c>
      <c r="D372">
        <f t="shared" ca="1" si="40"/>
        <v>-2.8000000000000001E-2</v>
      </c>
      <c r="E372">
        <f t="shared" ca="1" si="42"/>
        <v>0</v>
      </c>
      <c r="F372">
        <f t="shared" ca="1" si="43"/>
        <v>31</v>
      </c>
      <c r="G372">
        <f t="shared" ca="1" si="44"/>
        <v>32</v>
      </c>
      <c r="M372">
        <v>24</v>
      </c>
      <c r="N372">
        <v>-0.223</v>
      </c>
    </row>
    <row r="373" spans="1:14">
      <c r="A373" s="54">
        <f>formulas!O460</f>
        <v>0</v>
      </c>
      <c r="B373" s="33">
        <f t="shared" ca="1" si="41"/>
        <v>32</v>
      </c>
      <c r="C373">
        <f t="shared" si="39"/>
        <v>378</v>
      </c>
      <c r="D373">
        <f t="shared" ca="1" si="40"/>
        <v>-2.8000000000000001E-2</v>
      </c>
      <c r="E373">
        <f t="shared" ca="1" si="42"/>
        <v>0</v>
      </c>
      <c r="F373">
        <f t="shared" ca="1" si="43"/>
        <v>31</v>
      </c>
      <c r="G373">
        <f t="shared" ca="1" si="44"/>
        <v>32</v>
      </c>
      <c r="M373">
        <v>25</v>
      </c>
      <c r="N373">
        <v>-0.19500000000000001</v>
      </c>
    </row>
    <row r="374" spans="1:14">
      <c r="A374" s="54">
        <f>formulas!O461</f>
        <v>0</v>
      </c>
      <c r="B374" s="33">
        <f t="shared" ca="1" si="41"/>
        <v>32</v>
      </c>
      <c r="C374">
        <f t="shared" si="39"/>
        <v>378</v>
      </c>
      <c r="D374">
        <f t="shared" ca="1" si="40"/>
        <v>-2.8000000000000001E-2</v>
      </c>
      <c r="E374">
        <f t="shared" ca="1" si="42"/>
        <v>0</v>
      </c>
      <c r="F374">
        <f t="shared" ca="1" si="43"/>
        <v>31</v>
      </c>
      <c r="G374">
        <f t="shared" ca="1" si="44"/>
        <v>32</v>
      </c>
      <c r="M374">
        <v>26</v>
      </c>
      <c r="N374">
        <v>-0.16800000000000001</v>
      </c>
    </row>
    <row r="375" spans="1:14">
      <c r="A375" s="54">
        <f>formulas!O462</f>
        <v>0</v>
      </c>
      <c r="B375" s="33">
        <f t="shared" ca="1" si="41"/>
        <v>32</v>
      </c>
      <c r="C375">
        <f t="shared" si="39"/>
        <v>378</v>
      </c>
      <c r="D375">
        <f t="shared" ca="1" si="40"/>
        <v>-2.8000000000000001E-2</v>
      </c>
      <c r="E375">
        <f t="shared" ca="1" si="42"/>
        <v>0</v>
      </c>
      <c r="F375">
        <f t="shared" ca="1" si="43"/>
        <v>31</v>
      </c>
      <c r="G375">
        <f t="shared" ca="1" si="44"/>
        <v>32</v>
      </c>
      <c r="M375">
        <v>27</v>
      </c>
      <c r="N375">
        <v>-0.14000000000000001</v>
      </c>
    </row>
    <row r="376" spans="1:14">
      <c r="A376" s="54">
        <f>formulas!O463</f>
        <v>0</v>
      </c>
      <c r="B376" s="33">
        <f t="shared" ca="1" si="41"/>
        <v>32</v>
      </c>
      <c r="C376">
        <f t="shared" si="39"/>
        <v>378</v>
      </c>
      <c r="D376">
        <f t="shared" ca="1" si="40"/>
        <v>-2.8000000000000001E-2</v>
      </c>
      <c r="E376">
        <f t="shared" ca="1" si="42"/>
        <v>0</v>
      </c>
      <c r="F376">
        <f t="shared" ca="1" si="43"/>
        <v>31</v>
      </c>
      <c r="G376">
        <f t="shared" ca="1" si="44"/>
        <v>32</v>
      </c>
      <c r="M376">
        <v>28</v>
      </c>
      <c r="N376">
        <v>-0.112</v>
      </c>
    </row>
    <row r="377" spans="1:14">
      <c r="A377" s="54">
        <f>formulas!O464</f>
        <v>0</v>
      </c>
      <c r="B377" s="33">
        <f t="shared" ca="1" si="41"/>
        <v>32</v>
      </c>
      <c r="C377">
        <f t="shared" si="39"/>
        <v>378</v>
      </c>
      <c r="D377">
        <f t="shared" ca="1" si="40"/>
        <v>-2.8000000000000001E-2</v>
      </c>
      <c r="E377">
        <f t="shared" ca="1" si="42"/>
        <v>0</v>
      </c>
      <c r="F377">
        <f t="shared" ca="1" si="43"/>
        <v>31</v>
      </c>
      <c r="G377">
        <f t="shared" ca="1" si="44"/>
        <v>32</v>
      </c>
      <c r="M377">
        <v>29</v>
      </c>
      <c r="N377">
        <v>-8.4000000000000005E-2</v>
      </c>
    </row>
    <row r="378" spans="1:14">
      <c r="A378" s="54">
        <f>formulas!O465</f>
        <v>0</v>
      </c>
      <c r="B378" s="33">
        <f t="shared" ca="1" si="41"/>
        <v>32</v>
      </c>
      <c r="C378">
        <f t="shared" si="39"/>
        <v>378</v>
      </c>
      <c r="D378">
        <f t="shared" ca="1" si="40"/>
        <v>-2.8000000000000001E-2</v>
      </c>
      <c r="E378">
        <f t="shared" ca="1" si="42"/>
        <v>0</v>
      </c>
      <c r="F378">
        <f t="shared" ca="1" si="43"/>
        <v>31</v>
      </c>
      <c r="G378">
        <f t="shared" ca="1" si="44"/>
        <v>32</v>
      </c>
      <c r="M378">
        <v>30</v>
      </c>
      <c r="N378">
        <v>-5.6000000000000001E-2</v>
      </c>
    </row>
    <row r="379" spans="1:14">
      <c r="A379" s="54">
        <f>formulas!O466</f>
        <v>0</v>
      </c>
      <c r="B379" s="33">
        <f t="shared" ca="1" si="41"/>
        <v>32</v>
      </c>
      <c r="C379">
        <f t="shared" si="39"/>
        <v>378</v>
      </c>
      <c r="D379">
        <f t="shared" ca="1" si="40"/>
        <v>-2.8000000000000001E-2</v>
      </c>
      <c r="E379">
        <f t="shared" ca="1" si="42"/>
        <v>0</v>
      </c>
      <c r="F379">
        <f t="shared" ca="1" si="43"/>
        <v>31</v>
      </c>
      <c r="G379">
        <f t="shared" ca="1" si="44"/>
        <v>32</v>
      </c>
      <c r="M379">
        <v>31</v>
      </c>
      <c r="N379">
        <v>-2.8000000000000001E-2</v>
      </c>
    </row>
    <row r="380" spans="1:14">
      <c r="A380" s="54">
        <f>formulas!O467</f>
        <v>0</v>
      </c>
      <c r="B380" s="33">
        <f t="shared" ca="1" si="41"/>
        <v>32</v>
      </c>
      <c r="C380">
        <f t="shared" si="39"/>
        <v>378</v>
      </c>
      <c r="D380">
        <f t="shared" ca="1" si="40"/>
        <v>-2.8000000000000001E-2</v>
      </c>
      <c r="E380">
        <f t="shared" ca="1" si="42"/>
        <v>0</v>
      </c>
      <c r="F380">
        <f t="shared" ca="1" si="43"/>
        <v>31</v>
      </c>
      <c r="G380">
        <f t="shared" ca="1" si="44"/>
        <v>32</v>
      </c>
      <c r="M380">
        <v>32</v>
      </c>
      <c r="N380">
        <v>0</v>
      </c>
    </row>
    <row r="381" spans="1:14">
      <c r="A381" s="54">
        <f>formulas!O468</f>
        <v>0</v>
      </c>
      <c r="B381" s="33">
        <f t="shared" ca="1" si="41"/>
        <v>32</v>
      </c>
      <c r="C381">
        <f t="shared" si="39"/>
        <v>378</v>
      </c>
      <c r="D381">
        <f t="shared" ca="1" si="40"/>
        <v>-2.8000000000000001E-2</v>
      </c>
      <c r="E381">
        <f t="shared" ca="1" si="42"/>
        <v>0</v>
      </c>
      <c r="F381">
        <f t="shared" ca="1" si="43"/>
        <v>31</v>
      </c>
      <c r="G381">
        <f t="shared" ca="1" si="44"/>
        <v>32</v>
      </c>
      <c r="M381">
        <v>33</v>
      </c>
      <c r="N381">
        <v>2.8000000000000001E-2</v>
      </c>
    </row>
    <row r="382" spans="1:14">
      <c r="A382" s="54">
        <f>formulas!O469</f>
        <v>0</v>
      </c>
      <c r="B382" s="33">
        <f t="shared" ca="1" si="41"/>
        <v>32</v>
      </c>
      <c r="C382">
        <f t="shared" si="39"/>
        <v>378</v>
      </c>
      <c r="D382">
        <f t="shared" ca="1" si="40"/>
        <v>-2.8000000000000001E-2</v>
      </c>
      <c r="E382">
        <f t="shared" ca="1" si="42"/>
        <v>0</v>
      </c>
      <c r="F382">
        <f t="shared" ca="1" si="43"/>
        <v>31</v>
      </c>
      <c r="G382">
        <f t="shared" ca="1" si="44"/>
        <v>32</v>
      </c>
      <c r="M382">
        <v>34</v>
      </c>
      <c r="N382">
        <v>5.6000000000000001E-2</v>
      </c>
    </row>
    <row r="383" spans="1:14">
      <c r="A383" s="54">
        <f>formulas!O470</f>
        <v>0</v>
      </c>
      <c r="B383" s="33">
        <f t="shared" ca="1" si="41"/>
        <v>32</v>
      </c>
      <c r="C383">
        <f t="shared" si="39"/>
        <v>378</v>
      </c>
      <c r="D383">
        <f t="shared" ca="1" si="40"/>
        <v>-2.8000000000000001E-2</v>
      </c>
      <c r="E383">
        <f t="shared" ca="1" si="42"/>
        <v>0</v>
      </c>
      <c r="F383">
        <f t="shared" ca="1" si="43"/>
        <v>31</v>
      </c>
      <c r="G383">
        <f t="shared" ca="1" si="44"/>
        <v>32</v>
      </c>
      <c r="M383">
        <v>35</v>
      </c>
      <c r="N383">
        <v>8.4000000000000005E-2</v>
      </c>
    </row>
    <row r="384" spans="1:14">
      <c r="A384" s="54">
        <f>formulas!O471</f>
        <v>0</v>
      </c>
      <c r="B384" s="33">
        <f t="shared" ca="1" si="41"/>
        <v>32</v>
      </c>
      <c r="C384">
        <f t="shared" si="39"/>
        <v>378</v>
      </c>
      <c r="D384">
        <f t="shared" ca="1" si="40"/>
        <v>-2.8000000000000001E-2</v>
      </c>
      <c r="E384">
        <f t="shared" ca="1" si="42"/>
        <v>0</v>
      </c>
      <c r="F384">
        <f t="shared" ca="1" si="43"/>
        <v>31</v>
      </c>
      <c r="G384">
        <f t="shared" ca="1" si="44"/>
        <v>32</v>
      </c>
      <c r="M384">
        <v>36</v>
      </c>
      <c r="N384">
        <v>0.112</v>
      </c>
    </row>
    <row r="385" spans="1:14">
      <c r="A385" s="54">
        <f>formulas!O472</f>
        <v>0</v>
      </c>
      <c r="B385" s="33">
        <f t="shared" ca="1" si="41"/>
        <v>32</v>
      </c>
      <c r="C385">
        <f t="shared" si="39"/>
        <v>378</v>
      </c>
      <c r="D385">
        <f t="shared" ca="1" si="40"/>
        <v>-2.8000000000000001E-2</v>
      </c>
      <c r="E385">
        <f t="shared" ca="1" si="42"/>
        <v>0</v>
      </c>
      <c r="F385">
        <f t="shared" ca="1" si="43"/>
        <v>31</v>
      </c>
      <c r="G385">
        <f t="shared" ca="1" si="44"/>
        <v>32</v>
      </c>
      <c r="M385">
        <v>37</v>
      </c>
      <c r="N385">
        <v>0.14000000000000001</v>
      </c>
    </row>
    <row r="386" spans="1:14">
      <c r="A386" s="54">
        <f>formulas!O473</f>
        <v>0</v>
      </c>
      <c r="B386" s="33">
        <f t="shared" ca="1" si="41"/>
        <v>32</v>
      </c>
      <c r="C386">
        <f t="shared" si="39"/>
        <v>378</v>
      </c>
      <c r="D386">
        <f t="shared" ca="1" si="40"/>
        <v>-2.8000000000000001E-2</v>
      </c>
      <c r="E386">
        <f t="shared" ca="1" si="42"/>
        <v>0</v>
      </c>
      <c r="F386">
        <f t="shared" ca="1" si="43"/>
        <v>31</v>
      </c>
      <c r="G386">
        <f t="shared" ca="1" si="44"/>
        <v>32</v>
      </c>
      <c r="M386">
        <v>38</v>
      </c>
      <c r="N386">
        <v>0.16800000000000001</v>
      </c>
    </row>
    <row r="387" spans="1:14">
      <c r="A387" s="54">
        <f>formulas!O474</f>
        <v>0</v>
      </c>
      <c r="B387" s="33">
        <f t="shared" ca="1" si="41"/>
        <v>32</v>
      </c>
      <c r="C387">
        <f t="shared" ref="C387:C450" si="45">COUNTIF($N$1:$N$25398,"&lt;"&amp;A387)</f>
        <v>378</v>
      </c>
      <c r="D387">
        <f t="shared" ref="D387:D450" ca="1" si="46">INDIRECT(ADDRESS(C387+1,14))</f>
        <v>-2.8000000000000001E-2</v>
      </c>
      <c r="E387">
        <f t="shared" ca="1" si="42"/>
        <v>0</v>
      </c>
      <c r="F387">
        <f t="shared" ca="1" si="43"/>
        <v>31</v>
      </c>
      <c r="G387">
        <f t="shared" ca="1" si="44"/>
        <v>32</v>
      </c>
      <c r="M387">
        <v>39</v>
      </c>
      <c r="N387">
        <v>0.19600000000000001</v>
      </c>
    </row>
    <row r="388" spans="1:14">
      <c r="A388" s="54">
        <f>formulas!O475</f>
        <v>0</v>
      </c>
      <c r="B388" s="33">
        <f t="shared" ca="1" si="41"/>
        <v>32</v>
      </c>
      <c r="C388">
        <f t="shared" si="45"/>
        <v>378</v>
      </c>
      <c r="D388">
        <f t="shared" ca="1" si="46"/>
        <v>-2.8000000000000001E-2</v>
      </c>
      <c r="E388">
        <f t="shared" ca="1" si="42"/>
        <v>0</v>
      </c>
      <c r="F388">
        <f t="shared" ca="1" si="43"/>
        <v>31</v>
      </c>
      <c r="G388">
        <f t="shared" ca="1" si="44"/>
        <v>32</v>
      </c>
      <c r="M388">
        <v>40</v>
      </c>
      <c r="N388">
        <v>0.22500000000000001</v>
      </c>
    </row>
    <row r="389" spans="1:14">
      <c r="A389" s="54">
        <f>formulas!O476</f>
        <v>0</v>
      </c>
      <c r="B389" s="33">
        <f t="shared" ca="1" si="41"/>
        <v>32</v>
      </c>
      <c r="C389">
        <f t="shared" si="45"/>
        <v>378</v>
      </c>
      <c r="D389">
        <f t="shared" ca="1" si="46"/>
        <v>-2.8000000000000001E-2</v>
      </c>
      <c r="E389">
        <f t="shared" ca="1" si="42"/>
        <v>0</v>
      </c>
      <c r="F389">
        <f t="shared" ca="1" si="43"/>
        <v>31</v>
      </c>
      <c r="G389">
        <f t="shared" ca="1" si="44"/>
        <v>32</v>
      </c>
      <c r="M389">
        <v>41</v>
      </c>
      <c r="N389">
        <v>0.253</v>
      </c>
    </row>
    <row r="390" spans="1:14">
      <c r="A390" s="54">
        <f>formulas!O477</f>
        <v>0</v>
      </c>
      <c r="B390" s="33">
        <f t="shared" ca="1" si="41"/>
        <v>32</v>
      </c>
      <c r="C390">
        <f t="shared" si="45"/>
        <v>378</v>
      </c>
      <c r="D390">
        <f t="shared" ca="1" si="46"/>
        <v>-2.8000000000000001E-2</v>
      </c>
      <c r="E390">
        <f t="shared" ca="1" si="42"/>
        <v>0</v>
      </c>
      <c r="F390">
        <f t="shared" ca="1" si="43"/>
        <v>31</v>
      </c>
      <c r="G390">
        <f t="shared" ca="1" si="44"/>
        <v>32</v>
      </c>
      <c r="M390">
        <v>42</v>
      </c>
      <c r="N390">
        <v>0.28100000000000003</v>
      </c>
    </row>
    <row r="391" spans="1:14">
      <c r="A391" s="54">
        <f>formulas!O478</f>
        <v>0</v>
      </c>
      <c r="B391" s="33">
        <f t="shared" ca="1" si="41"/>
        <v>32</v>
      </c>
      <c r="C391">
        <f t="shared" si="45"/>
        <v>378</v>
      </c>
      <c r="D391">
        <f t="shared" ca="1" si="46"/>
        <v>-2.8000000000000001E-2</v>
      </c>
      <c r="E391">
        <f t="shared" ca="1" si="42"/>
        <v>0</v>
      </c>
      <c r="F391">
        <f t="shared" ca="1" si="43"/>
        <v>31</v>
      </c>
      <c r="G391">
        <f t="shared" ca="1" si="44"/>
        <v>32</v>
      </c>
      <c r="M391">
        <v>43</v>
      </c>
      <c r="N391">
        <v>0.309</v>
      </c>
    </row>
    <row r="392" spans="1:14">
      <c r="A392" s="54">
        <f>formulas!O479</f>
        <v>0</v>
      </c>
      <c r="B392" s="33">
        <f t="shared" ca="1" si="41"/>
        <v>32</v>
      </c>
      <c r="C392">
        <f t="shared" si="45"/>
        <v>378</v>
      </c>
      <c r="D392">
        <f t="shared" ca="1" si="46"/>
        <v>-2.8000000000000001E-2</v>
      </c>
      <c r="E392">
        <f t="shared" ca="1" si="42"/>
        <v>0</v>
      </c>
      <c r="F392">
        <f t="shared" ca="1" si="43"/>
        <v>31</v>
      </c>
      <c r="G392">
        <f t="shared" ca="1" si="44"/>
        <v>32</v>
      </c>
      <c r="M392">
        <v>44</v>
      </c>
      <c r="N392">
        <v>0.33700000000000002</v>
      </c>
    </row>
    <row r="393" spans="1:14">
      <c r="A393" s="54">
        <f>formulas!O480</f>
        <v>0</v>
      </c>
      <c r="B393" s="33">
        <f t="shared" ca="1" si="41"/>
        <v>32</v>
      </c>
      <c r="C393">
        <f t="shared" si="45"/>
        <v>378</v>
      </c>
      <c r="D393">
        <f t="shared" ca="1" si="46"/>
        <v>-2.8000000000000001E-2</v>
      </c>
      <c r="E393">
        <f t="shared" ca="1" si="42"/>
        <v>0</v>
      </c>
      <c r="F393">
        <f t="shared" ca="1" si="43"/>
        <v>31</v>
      </c>
      <c r="G393">
        <f t="shared" ca="1" si="44"/>
        <v>32</v>
      </c>
      <c r="M393">
        <v>45</v>
      </c>
      <c r="N393">
        <v>0.36499999999999999</v>
      </c>
    </row>
    <row r="394" spans="1:14">
      <c r="A394" s="54">
        <f>formulas!O481</f>
        <v>0</v>
      </c>
      <c r="B394" s="33">
        <f t="shared" ca="1" si="41"/>
        <v>32</v>
      </c>
      <c r="C394">
        <f t="shared" si="45"/>
        <v>378</v>
      </c>
      <c r="D394">
        <f t="shared" ca="1" si="46"/>
        <v>-2.8000000000000001E-2</v>
      </c>
      <c r="E394">
        <f t="shared" ca="1" si="42"/>
        <v>0</v>
      </c>
      <c r="F394">
        <f t="shared" ca="1" si="43"/>
        <v>31</v>
      </c>
      <c r="G394">
        <f t="shared" ca="1" si="44"/>
        <v>32</v>
      </c>
      <c r="M394">
        <v>46</v>
      </c>
      <c r="N394">
        <v>0.39400000000000002</v>
      </c>
    </row>
    <row r="395" spans="1:14">
      <c r="A395" s="54">
        <f>formulas!O482</f>
        <v>0</v>
      </c>
      <c r="B395" s="33">
        <f t="shared" ca="1" si="41"/>
        <v>32</v>
      </c>
      <c r="C395">
        <f t="shared" si="45"/>
        <v>378</v>
      </c>
      <c r="D395">
        <f t="shared" ca="1" si="46"/>
        <v>-2.8000000000000001E-2</v>
      </c>
      <c r="E395">
        <f t="shared" ca="1" si="42"/>
        <v>0</v>
      </c>
      <c r="F395">
        <f t="shared" ca="1" si="43"/>
        <v>31</v>
      </c>
      <c r="G395">
        <f t="shared" ca="1" si="44"/>
        <v>32</v>
      </c>
      <c r="M395">
        <v>47</v>
      </c>
      <c r="N395">
        <v>0.42199999999999999</v>
      </c>
    </row>
    <row r="396" spans="1:14">
      <c r="A396" s="54">
        <f>formulas!O483</f>
        <v>0</v>
      </c>
      <c r="B396" s="33">
        <f t="shared" ca="1" si="41"/>
        <v>32</v>
      </c>
      <c r="C396">
        <f t="shared" si="45"/>
        <v>378</v>
      </c>
      <c r="D396">
        <f t="shared" ca="1" si="46"/>
        <v>-2.8000000000000001E-2</v>
      </c>
      <c r="E396">
        <f t="shared" ca="1" si="42"/>
        <v>0</v>
      </c>
      <c r="F396">
        <f t="shared" ca="1" si="43"/>
        <v>31</v>
      </c>
      <c r="G396">
        <f t="shared" ca="1" si="44"/>
        <v>32</v>
      </c>
      <c r="M396">
        <v>48</v>
      </c>
      <c r="N396">
        <v>0.45</v>
      </c>
    </row>
    <row r="397" spans="1:14">
      <c r="A397" s="54">
        <f>formulas!O484</f>
        <v>0</v>
      </c>
      <c r="B397" s="33">
        <f t="shared" ca="1" si="41"/>
        <v>32</v>
      </c>
      <c r="C397">
        <f t="shared" si="45"/>
        <v>378</v>
      </c>
      <c r="D397">
        <f t="shared" ca="1" si="46"/>
        <v>-2.8000000000000001E-2</v>
      </c>
      <c r="E397">
        <f t="shared" ca="1" si="42"/>
        <v>0</v>
      </c>
      <c r="F397">
        <f t="shared" ca="1" si="43"/>
        <v>31</v>
      </c>
      <c r="G397">
        <f t="shared" ca="1" si="44"/>
        <v>32</v>
      </c>
      <c r="M397">
        <v>49</v>
      </c>
      <c r="N397">
        <v>0.47799999999999998</v>
      </c>
    </row>
    <row r="398" spans="1:14">
      <c r="A398" s="54">
        <f>formulas!O485</f>
        <v>0</v>
      </c>
      <c r="B398" s="33">
        <f t="shared" ca="1" si="41"/>
        <v>32</v>
      </c>
      <c r="C398">
        <f t="shared" si="45"/>
        <v>378</v>
      </c>
      <c r="D398">
        <f t="shared" ca="1" si="46"/>
        <v>-2.8000000000000001E-2</v>
      </c>
      <c r="E398">
        <f t="shared" ca="1" si="42"/>
        <v>0</v>
      </c>
      <c r="F398">
        <f t="shared" ca="1" si="43"/>
        <v>31</v>
      </c>
      <c r="G398">
        <f t="shared" ca="1" si="44"/>
        <v>32</v>
      </c>
      <c r="M398">
        <v>50</v>
      </c>
      <c r="N398">
        <v>0.50700000000000001</v>
      </c>
    </row>
    <row r="399" spans="1:14">
      <c r="A399" s="54">
        <f>formulas!O486</f>
        <v>0</v>
      </c>
      <c r="B399" s="33">
        <f t="shared" ca="1" si="41"/>
        <v>32</v>
      </c>
      <c r="C399">
        <f t="shared" si="45"/>
        <v>378</v>
      </c>
      <c r="D399">
        <f t="shared" ca="1" si="46"/>
        <v>-2.8000000000000001E-2</v>
      </c>
      <c r="E399">
        <f t="shared" ca="1" si="42"/>
        <v>0</v>
      </c>
      <c r="F399">
        <f t="shared" ca="1" si="43"/>
        <v>31</v>
      </c>
      <c r="G399">
        <f t="shared" ca="1" si="44"/>
        <v>32</v>
      </c>
      <c r="M399">
        <v>51</v>
      </c>
      <c r="N399">
        <v>0.53500000000000003</v>
      </c>
    </row>
    <row r="400" spans="1:14">
      <c r="A400" s="54">
        <f>formulas!O487</f>
        <v>0</v>
      </c>
      <c r="B400" s="33">
        <f t="shared" ca="1" si="41"/>
        <v>32</v>
      </c>
      <c r="C400">
        <f t="shared" si="45"/>
        <v>378</v>
      </c>
      <c r="D400">
        <f t="shared" ca="1" si="46"/>
        <v>-2.8000000000000001E-2</v>
      </c>
      <c r="E400">
        <f t="shared" ca="1" si="42"/>
        <v>0</v>
      </c>
      <c r="F400">
        <f t="shared" ca="1" si="43"/>
        <v>31</v>
      </c>
      <c r="G400">
        <f t="shared" ca="1" si="44"/>
        <v>32</v>
      </c>
      <c r="M400">
        <v>52</v>
      </c>
      <c r="N400">
        <v>0.56299999999999994</v>
      </c>
    </row>
    <row r="401" spans="1:14">
      <c r="A401" s="54">
        <f>formulas!O488</f>
        <v>0</v>
      </c>
      <c r="B401" s="33">
        <f t="shared" ca="1" si="41"/>
        <v>32</v>
      </c>
      <c r="C401">
        <f t="shared" si="45"/>
        <v>378</v>
      </c>
      <c r="D401">
        <f t="shared" ca="1" si="46"/>
        <v>-2.8000000000000001E-2</v>
      </c>
      <c r="E401">
        <f t="shared" ca="1" si="42"/>
        <v>0</v>
      </c>
      <c r="F401">
        <f t="shared" ca="1" si="43"/>
        <v>31</v>
      </c>
      <c r="G401">
        <f t="shared" ca="1" si="44"/>
        <v>32</v>
      </c>
      <c r="M401">
        <v>53</v>
      </c>
      <c r="N401">
        <v>0.59199999999999997</v>
      </c>
    </row>
    <row r="402" spans="1:14">
      <c r="A402" s="54">
        <f>formulas!O489</f>
        <v>0</v>
      </c>
      <c r="B402" s="33">
        <f t="shared" ca="1" si="41"/>
        <v>32</v>
      </c>
      <c r="C402">
        <f t="shared" si="45"/>
        <v>378</v>
      </c>
      <c r="D402">
        <f t="shared" ca="1" si="46"/>
        <v>-2.8000000000000001E-2</v>
      </c>
      <c r="E402">
        <f t="shared" ca="1" si="42"/>
        <v>0</v>
      </c>
      <c r="F402">
        <f t="shared" ca="1" si="43"/>
        <v>31</v>
      </c>
      <c r="G402">
        <f t="shared" ca="1" si="44"/>
        <v>32</v>
      </c>
      <c r="M402">
        <v>54</v>
      </c>
      <c r="N402">
        <v>0.62</v>
      </c>
    </row>
    <row r="403" spans="1:14">
      <c r="A403" s="54">
        <f>formulas!O490</f>
        <v>0</v>
      </c>
      <c r="B403" s="33">
        <f t="shared" ca="1" si="41"/>
        <v>32</v>
      </c>
      <c r="C403">
        <f t="shared" si="45"/>
        <v>378</v>
      </c>
      <c r="D403">
        <f t="shared" ca="1" si="46"/>
        <v>-2.8000000000000001E-2</v>
      </c>
      <c r="E403">
        <f t="shared" ca="1" si="42"/>
        <v>0</v>
      </c>
      <c r="F403">
        <f t="shared" ca="1" si="43"/>
        <v>31</v>
      </c>
      <c r="G403">
        <f t="shared" ca="1" si="44"/>
        <v>32</v>
      </c>
      <c r="M403">
        <v>55</v>
      </c>
      <c r="N403">
        <v>0.64900000000000002</v>
      </c>
    </row>
    <row r="404" spans="1:14">
      <c r="A404" s="54">
        <f>formulas!O491</f>
        <v>0</v>
      </c>
      <c r="B404" s="33">
        <f t="shared" ca="1" si="41"/>
        <v>32</v>
      </c>
      <c r="C404">
        <f t="shared" si="45"/>
        <v>378</v>
      </c>
      <c r="D404">
        <f t="shared" ca="1" si="46"/>
        <v>-2.8000000000000001E-2</v>
      </c>
      <c r="E404">
        <f t="shared" ca="1" si="42"/>
        <v>0</v>
      </c>
      <c r="F404">
        <f t="shared" ca="1" si="43"/>
        <v>31</v>
      </c>
      <c r="G404">
        <f t="shared" ca="1" si="44"/>
        <v>32</v>
      </c>
      <c r="M404">
        <v>56</v>
      </c>
      <c r="N404">
        <v>0.67700000000000005</v>
      </c>
    </row>
    <row r="405" spans="1:14">
      <c r="A405" s="54">
        <f>formulas!O492</f>
        <v>0</v>
      </c>
      <c r="B405" s="33">
        <f t="shared" ca="1" si="41"/>
        <v>32</v>
      </c>
      <c r="C405">
        <f t="shared" si="45"/>
        <v>378</v>
      </c>
      <c r="D405">
        <f t="shared" ca="1" si="46"/>
        <v>-2.8000000000000001E-2</v>
      </c>
      <c r="E405">
        <f t="shared" ca="1" si="42"/>
        <v>0</v>
      </c>
      <c r="F405">
        <f t="shared" ca="1" si="43"/>
        <v>31</v>
      </c>
      <c r="G405">
        <f t="shared" ca="1" si="44"/>
        <v>32</v>
      </c>
      <c r="M405">
        <v>57</v>
      </c>
      <c r="N405">
        <v>0.70499999999999996</v>
      </c>
    </row>
    <row r="406" spans="1:14">
      <c r="A406" s="54">
        <f>formulas!O493</f>
        <v>0</v>
      </c>
      <c r="B406" s="33">
        <f t="shared" ca="1" si="41"/>
        <v>32</v>
      </c>
      <c r="C406">
        <f t="shared" si="45"/>
        <v>378</v>
      </c>
      <c r="D406">
        <f t="shared" ca="1" si="46"/>
        <v>-2.8000000000000001E-2</v>
      </c>
      <c r="E406">
        <f t="shared" ca="1" si="42"/>
        <v>0</v>
      </c>
      <c r="F406">
        <f t="shared" ca="1" si="43"/>
        <v>31</v>
      </c>
      <c r="G406">
        <f t="shared" ca="1" si="44"/>
        <v>32</v>
      </c>
      <c r="M406">
        <v>58</v>
      </c>
      <c r="N406">
        <v>0.73399999999999999</v>
      </c>
    </row>
    <row r="407" spans="1:14">
      <c r="A407" s="54">
        <f>formulas!O494</f>
        <v>0</v>
      </c>
      <c r="B407" s="33">
        <f t="shared" ca="1" si="41"/>
        <v>32</v>
      </c>
      <c r="C407">
        <f t="shared" si="45"/>
        <v>378</v>
      </c>
      <c r="D407">
        <f t="shared" ca="1" si="46"/>
        <v>-2.8000000000000001E-2</v>
      </c>
      <c r="E407">
        <f t="shared" ca="1" si="42"/>
        <v>0</v>
      </c>
      <c r="F407">
        <f t="shared" ca="1" si="43"/>
        <v>31</v>
      </c>
      <c r="G407">
        <f t="shared" ca="1" si="44"/>
        <v>32</v>
      </c>
      <c r="M407">
        <v>59</v>
      </c>
      <c r="N407">
        <v>0.76200000000000001</v>
      </c>
    </row>
    <row r="408" spans="1:14">
      <c r="A408" s="54">
        <f>formulas!O495</f>
        <v>0</v>
      </c>
      <c r="B408" s="33">
        <f t="shared" ca="1" si="41"/>
        <v>32</v>
      </c>
      <c r="C408">
        <f t="shared" si="45"/>
        <v>378</v>
      </c>
      <c r="D408">
        <f t="shared" ca="1" si="46"/>
        <v>-2.8000000000000001E-2</v>
      </c>
      <c r="E408">
        <f t="shared" ca="1" si="42"/>
        <v>0</v>
      </c>
      <c r="F408">
        <f t="shared" ca="1" si="43"/>
        <v>31</v>
      </c>
      <c r="G408">
        <f t="shared" ca="1" si="44"/>
        <v>32</v>
      </c>
      <c r="M408">
        <v>60</v>
      </c>
      <c r="N408">
        <v>0.79100000000000004</v>
      </c>
    </row>
    <row r="409" spans="1:14">
      <c r="A409" s="54">
        <f>formulas!O496</f>
        <v>0</v>
      </c>
      <c r="B409" s="33">
        <f t="shared" ca="1" si="41"/>
        <v>32</v>
      </c>
      <c r="C409">
        <f t="shared" si="45"/>
        <v>378</v>
      </c>
      <c r="D409">
        <f t="shared" ca="1" si="46"/>
        <v>-2.8000000000000001E-2</v>
      </c>
      <c r="E409">
        <f t="shared" ca="1" si="42"/>
        <v>0</v>
      </c>
      <c r="F409">
        <f t="shared" ca="1" si="43"/>
        <v>31</v>
      </c>
      <c r="G409">
        <f t="shared" ca="1" si="44"/>
        <v>32</v>
      </c>
      <c r="M409">
        <v>61</v>
      </c>
      <c r="N409">
        <v>0.81899999999999995</v>
      </c>
    </row>
    <row r="410" spans="1:14">
      <c r="A410" s="54">
        <f>formulas!O497</f>
        <v>0</v>
      </c>
      <c r="B410" s="33">
        <f t="shared" ca="1" si="41"/>
        <v>32</v>
      </c>
      <c r="C410">
        <f t="shared" si="45"/>
        <v>378</v>
      </c>
      <c r="D410">
        <f t="shared" ca="1" si="46"/>
        <v>-2.8000000000000001E-2</v>
      </c>
      <c r="E410">
        <f t="shared" ca="1" si="42"/>
        <v>0</v>
      </c>
      <c r="F410">
        <f t="shared" ca="1" si="43"/>
        <v>31</v>
      </c>
      <c r="G410">
        <f t="shared" ca="1" si="44"/>
        <v>32</v>
      </c>
      <c r="M410">
        <v>62</v>
      </c>
      <c r="N410">
        <v>0.84799999999999998</v>
      </c>
    </row>
    <row r="411" spans="1:14">
      <c r="A411" s="54">
        <f>formulas!O498</f>
        <v>0</v>
      </c>
      <c r="B411" s="33">
        <f t="shared" ca="1" si="41"/>
        <v>32</v>
      </c>
      <c r="C411">
        <f t="shared" si="45"/>
        <v>378</v>
      </c>
      <c r="D411">
        <f t="shared" ca="1" si="46"/>
        <v>-2.8000000000000001E-2</v>
      </c>
      <c r="E411">
        <f t="shared" ca="1" si="42"/>
        <v>0</v>
      </c>
      <c r="F411">
        <f t="shared" ca="1" si="43"/>
        <v>31</v>
      </c>
      <c r="G411">
        <f t="shared" ca="1" si="44"/>
        <v>32</v>
      </c>
      <c r="M411">
        <v>63</v>
      </c>
      <c r="N411">
        <v>0.876</v>
      </c>
    </row>
    <row r="412" spans="1:14">
      <c r="A412" s="54">
        <f>formulas!O499</f>
        <v>0</v>
      </c>
      <c r="B412" s="33">
        <f t="shared" ca="1" si="41"/>
        <v>32</v>
      </c>
      <c r="C412">
        <f t="shared" si="45"/>
        <v>378</v>
      </c>
      <c r="D412">
        <f t="shared" ca="1" si="46"/>
        <v>-2.8000000000000001E-2</v>
      </c>
      <c r="E412">
        <f t="shared" ca="1" si="42"/>
        <v>0</v>
      </c>
      <c r="F412">
        <f t="shared" ca="1" si="43"/>
        <v>31</v>
      </c>
      <c r="G412">
        <f t="shared" ca="1" si="44"/>
        <v>32</v>
      </c>
      <c r="M412">
        <v>64</v>
      </c>
      <c r="N412">
        <v>0.90500000000000003</v>
      </c>
    </row>
    <row r="413" spans="1:14">
      <c r="A413" s="54">
        <f>formulas!O500</f>
        <v>0</v>
      </c>
      <c r="B413" s="33">
        <f t="shared" ca="1" si="41"/>
        <v>32</v>
      </c>
      <c r="C413">
        <f t="shared" si="45"/>
        <v>378</v>
      </c>
      <c r="D413">
        <f t="shared" ca="1" si="46"/>
        <v>-2.8000000000000001E-2</v>
      </c>
      <c r="E413">
        <f t="shared" ca="1" si="42"/>
        <v>0</v>
      </c>
      <c r="F413">
        <f t="shared" ca="1" si="43"/>
        <v>31</v>
      </c>
      <c r="G413">
        <f t="shared" ca="1" si="44"/>
        <v>32</v>
      </c>
      <c r="M413">
        <v>65</v>
      </c>
      <c r="N413">
        <v>0.93300000000000005</v>
      </c>
    </row>
    <row r="414" spans="1:14">
      <c r="A414" s="54">
        <f>formulas!O501</f>
        <v>0</v>
      </c>
      <c r="B414" s="33">
        <f t="shared" ca="1" si="41"/>
        <v>32</v>
      </c>
      <c r="C414">
        <f t="shared" si="45"/>
        <v>378</v>
      </c>
      <c r="D414">
        <f t="shared" ca="1" si="46"/>
        <v>-2.8000000000000001E-2</v>
      </c>
      <c r="E414">
        <f t="shared" ca="1" si="42"/>
        <v>0</v>
      </c>
      <c r="F414">
        <f t="shared" ca="1" si="43"/>
        <v>31</v>
      </c>
      <c r="G414">
        <f t="shared" ca="1" si="44"/>
        <v>32</v>
      </c>
      <c r="M414">
        <v>66</v>
      </c>
      <c r="N414">
        <v>0.96199999999999997</v>
      </c>
    </row>
    <row r="415" spans="1:14">
      <c r="A415" s="54">
        <f>formulas!O502</f>
        <v>0</v>
      </c>
      <c r="B415" s="33">
        <f t="shared" ca="1" si="41"/>
        <v>32</v>
      </c>
      <c r="C415">
        <f t="shared" si="45"/>
        <v>378</v>
      </c>
      <c r="D415">
        <f t="shared" ca="1" si="46"/>
        <v>-2.8000000000000001E-2</v>
      </c>
      <c r="E415">
        <f t="shared" ca="1" si="42"/>
        <v>0</v>
      </c>
      <c r="F415">
        <f t="shared" ca="1" si="43"/>
        <v>31</v>
      </c>
      <c r="G415">
        <f t="shared" ca="1" si="44"/>
        <v>32</v>
      </c>
      <c r="M415">
        <v>67</v>
      </c>
      <c r="N415">
        <v>0.99099999999999999</v>
      </c>
    </row>
    <row r="416" spans="1:14">
      <c r="A416" s="54">
        <f>formulas!O503</f>
        <v>0</v>
      </c>
      <c r="B416" s="33">
        <f t="shared" ca="1" si="41"/>
        <v>32</v>
      </c>
      <c r="C416">
        <f t="shared" si="45"/>
        <v>378</v>
      </c>
      <c r="D416">
        <f t="shared" ca="1" si="46"/>
        <v>-2.8000000000000001E-2</v>
      </c>
      <c r="E416">
        <f t="shared" ca="1" si="42"/>
        <v>0</v>
      </c>
      <c r="F416">
        <f t="shared" ca="1" si="43"/>
        <v>31</v>
      </c>
      <c r="G416">
        <f t="shared" ca="1" si="44"/>
        <v>32</v>
      </c>
      <c r="M416">
        <v>68</v>
      </c>
      <c r="N416">
        <v>1.0189999999999999</v>
      </c>
    </row>
    <row r="417" spans="1:14">
      <c r="A417" s="54">
        <f>formulas!O504</f>
        <v>0</v>
      </c>
      <c r="B417" s="33">
        <f t="shared" ca="1" si="41"/>
        <v>32</v>
      </c>
      <c r="C417">
        <f t="shared" si="45"/>
        <v>378</v>
      </c>
      <c r="D417">
        <f t="shared" ca="1" si="46"/>
        <v>-2.8000000000000001E-2</v>
      </c>
      <c r="E417">
        <f t="shared" ca="1" si="42"/>
        <v>0</v>
      </c>
      <c r="F417">
        <f t="shared" ca="1" si="43"/>
        <v>31</v>
      </c>
      <c r="G417">
        <f t="shared" ca="1" si="44"/>
        <v>32</v>
      </c>
      <c r="M417">
        <v>69</v>
      </c>
      <c r="N417">
        <v>1.048</v>
      </c>
    </row>
    <row r="418" spans="1:14">
      <c r="A418" s="54">
        <f>formulas!O505</f>
        <v>0</v>
      </c>
      <c r="B418" s="33">
        <f t="shared" ca="1" si="41"/>
        <v>32</v>
      </c>
      <c r="C418">
        <f t="shared" si="45"/>
        <v>378</v>
      </c>
      <c r="D418">
        <f t="shared" ca="1" si="46"/>
        <v>-2.8000000000000001E-2</v>
      </c>
      <c r="E418">
        <f t="shared" ca="1" si="42"/>
        <v>0</v>
      </c>
      <c r="F418">
        <f t="shared" ca="1" si="43"/>
        <v>31</v>
      </c>
      <c r="G418">
        <f t="shared" ca="1" si="44"/>
        <v>32</v>
      </c>
      <c r="M418">
        <v>70</v>
      </c>
      <c r="N418">
        <v>1.0760000000000001</v>
      </c>
    </row>
    <row r="419" spans="1:14">
      <c r="A419" s="54">
        <f>formulas!O506</f>
        <v>0</v>
      </c>
      <c r="B419" s="33">
        <f t="shared" ref="B419:B482" ca="1" si="47">(A419-D419)/(E419-D419)*(G419-F419)+F419</f>
        <v>32</v>
      </c>
      <c r="C419">
        <f t="shared" si="45"/>
        <v>378</v>
      </c>
      <c r="D419">
        <f t="shared" ca="1" si="46"/>
        <v>-2.8000000000000001E-2</v>
      </c>
      <c r="E419">
        <f t="shared" ref="E419:E482" ca="1" si="48">INDIRECT(ADDRESS(C419+2,14))</f>
        <v>0</v>
      </c>
      <c r="F419">
        <f t="shared" ref="F419:F482" ca="1" si="49">INDIRECT(ADDRESS(C419+1,13))</f>
        <v>31</v>
      </c>
      <c r="G419">
        <f t="shared" ref="G419:G482" ca="1" si="50">INDIRECT(ADDRESS(C419+2,13))</f>
        <v>32</v>
      </c>
      <c r="M419">
        <v>71</v>
      </c>
      <c r="N419">
        <v>1.105</v>
      </c>
    </row>
    <row r="420" spans="1:14">
      <c r="A420" s="54">
        <f>formulas!O507</f>
        <v>0</v>
      </c>
      <c r="B420" s="33">
        <f t="shared" ca="1" si="47"/>
        <v>32</v>
      </c>
      <c r="C420">
        <f t="shared" si="45"/>
        <v>378</v>
      </c>
      <c r="D420">
        <f t="shared" ca="1" si="46"/>
        <v>-2.8000000000000001E-2</v>
      </c>
      <c r="E420">
        <f t="shared" ca="1" si="48"/>
        <v>0</v>
      </c>
      <c r="F420">
        <f t="shared" ca="1" si="49"/>
        <v>31</v>
      </c>
      <c r="G420">
        <f t="shared" ca="1" si="50"/>
        <v>32</v>
      </c>
      <c r="M420">
        <v>72</v>
      </c>
      <c r="N420">
        <v>1.1339999999999999</v>
      </c>
    </row>
    <row r="421" spans="1:14">
      <c r="A421" s="54">
        <f>formulas!O508</f>
        <v>0</v>
      </c>
      <c r="B421" s="33">
        <f t="shared" ca="1" si="47"/>
        <v>32</v>
      </c>
      <c r="C421">
        <f t="shared" si="45"/>
        <v>378</v>
      </c>
      <c r="D421">
        <f t="shared" ca="1" si="46"/>
        <v>-2.8000000000000001E-2</v>
      </c>
      <c r="E421">
        <f t="shared" ca="1" si="48"/>
        <v>0</v>
      </c>
      <c r="F421">
        <f t="shared" ca="1" si="49"/>
        <v>31</v>
      </c>
      <c r="G421">
        <f t="shared" ca="1" si="50"/>
        <v>32</v>
      </c>
      <c r="M421">
        <v>73</v>
      </c>
      <c r="N421">
        <v>1.1619999999999999</v>
      </c>
    </row>
    <row r="422" spans="1:14">
      <c r="A422" s="54">
        <f>formulas!O509</f>
        <v>0</v>
      </c>
      <c r="B422" s="33">
        <f t="shared" ca="1" si="47"/>
        <v>32</v>
      </c>
      <c r="C422">
        <f t="shared" si="45"/>
        <v>378</v>
      </c>
      <c r="D422">
        <f t="shared" ca="1" si="46"/>
        <v>-2.8000000000000001E-2</v>
      </c>
      <c r="E422">
        <f t="shared" ca="1" si="48"/>
        <v>0</v>
      </c>
      <c r="F422">
        <f t="shared" ca="1" si="49"/>
        <v>31</v>
      </c>
      <c r="G422">
        <f t="shared" ca="1" si="50"/>
        <v>32</v>
      </c>
      <c r="M422">
        <v>74</v>
      </c>
      <c r="N422">
        <v>1.1910000000000001</v>
      </c>
    </row>
    <row r="423" spans="1:14">
      <c r="A423" s="54">
        <f>formulas!O510</f>
        <v>0</v>
      </c>
      <c r="B423" s="33">
        <f t="shared" ca="1" si="47"/>
        <v>32</v>
      </c>
      <c r="C423">
        <f t="shared" si="45"/>
        <v>378</v>
      </c>
      <c r="D423">
        <f t="shared" ca="1" si="46"/>
        <v>-2.8000000000000001E-2</v>
      </c>
      <c r="E423">
        <f t="shared" ca="1" si="48"/>
        <v>0</v>
      </c>
      <c r="F423">
        <f t="shared" ca="1" si="49"/>
        <v>31</v>
      </c>
      <c r="G423">
        <f t="shared" ca="1" si="50"/>
        <v>32</v>
      </c>
      <c r="M423">
        <v>75</v>
      </c>
      <c r="N423">
        <v>1.22</v>
      </c>
    </row>
    <row r="424" spans="1:14">
      <c r="A424" s="54">
        <f>formulas!O511</f>
        <v>0</v>
      </c>
      <c r="B424" s="33">
        <f t="shared" ca="1" si="47"/>
        <v>32</v>
      </c>
      <c r="C424">
        <f t="shared" si="45"/>
        <v>378</v>
      </c>
      <c r="D424">
        <f t="shared" ca="1" si="46"/>
        <v>-2.8000000000000001E-2</v>
      </c>
      <c r="E424">
        <f t="shared" ca="1" si="48"/>
        <v>0</v>
      </c>
      <c r="F424">
        <f t="shared" ca="1" si="49"/>
        <v>31</v>
      </c>
      <c r="G424">
        <f t="shared" ca="1" si="50"/>
        <v>32</v>
      </c>
      <c r="M424">
        <v>76</v>
      </c>
      <c r="N424">
        <v>1.2490000000000001</v>
      </c>
    </row>
    <row r="425" spans="1:14">
      <c r="A425" s="54">
        <f>formulas!O512</f>
        <v>0</v>
      </c>
      <c r="B425" s="33">
        <f t="shared" ca="1" si="47"/>
        <v>32</v>
      </c>
      <c r="C425">
        <f t="shared" si="45"/>
        <v>378</v>
      </c>
      <c r="D425">
        <f t="shared" ca="1" si="46"/>
        <v>-2.8000000000000001E-2</v>
      </c>
      <c r="E425">
        <f t="shared" ca="1" si="48"/>
        <v>0</v>
      </c>
      <c r="F425">
        <f t="shared" ca="1" si="49"/>
        <v>31</v>
      </c>
      <c r="G425">
        <f t="shared" ca="1" si="50"/>
        <v>32</v>
      </c>
      <c r="M425">
        <v>77</v>
      </c>
      <c r="N425">
        <v>1.2769999999999999</v>
      </c>
    </row>
    <row r="426" spans="1:14">
      <c r="A426" s="54">
        <f>formulas!O513</f>
        <v>0</v>
      </c>
      <c r="B426" s="33">
        <f t="shared" ca="1" si="47"/>
        <v>32</v>
      </c>
      <c r="C426">
        <f t="shared" si="45"/>
        <v>378</v>
      </c>
      <c r="D426">
        <f t="shared" ca="1" si="46"/>
        <v>-2.8000000000000001E-2</v>
      </c>
      <c r="E426">
        <f t="shared" ca="1" si="48"/>
        <v>0</v>
      </c>
      <c r="F426">
        <f t="shared" ca="1" si="49"/>
        <v>31</v>
      </c>
      <c r="G426">
        <f t="shared" ca="1" si="50"/>
        <v>32</v>
      </c>
      <c r="M426">
        <v>78</v>
      </c>
      <c r="N426">
        <v>1.306</v>
      </c>
    </row>
    <row r="427" spans="1:14">
      <c r="A427" s="54">
        <f>formulas!O514</f>
        <v>0</v>
      </c>
      <c r="B427" s="33">
        <f t="shared" ca="1" si="47"/>
        <v>32</v>
      </c>
      <c r="C427">
        <f t="shared" si="45"/>
        <v>378</v>
      </c>
      <c r="D427">
        <f t="shared" ca="1" si="46"/>
        <v>-2.8000000000000001E-2</v>
      </c>
      <c r="E427">
        <f t="shared" ca="1" si="48"/>
        <v>0</v>
      </c>
      <c r="F427">
        <f t="shared" ca="1" si="49"/>
        <v>31</v>
      </c>
      <c r="G427">
        <f t="shared" ca="1" si="50"/>
        <v>32</v>
      </c>
      <c r="M427">
        <v>79</v>
      </c>
      <c r="N427">
        <v>1.335</v>
      </c>
    </row>
    <row r="428" spans="1:14">
      <c r="A428" s="54">
        <f>formulas!O515</f>
        <v>0</v>
      </c>
      <c r="B428" s="33">
        <f t="shared" ca="1" si="47"/>
        <v>32</v>
      </c>
      <c r="C428">
        <f t="shared" si="45"/>
        <v>378</v>
      </c>
      <c r="D428">
        <f t="shared" ca="1" si="46"/>
        <v>-2.8000000000000001E-2</v>
      </c>
      <c r="E428">
        <f t="shared" ca="1" si="48"/>
        <v>0</v>
      </c>
      <c r="F428">
        <f t="shared" ca="1" si="49"/>
        <v>31</v>
      </c>
      <c r="G428">
        <f t="shared" ca="1" si="50"/>
        <v>32</v>
      </c>
      <c r="M428">
        <v>80</v>
      </c>
      <c r="N428">
        <v>1.3640000000000001</v>
      </c>
    </row>
    <row r="429" spans="1:14">
      <c r="A429" s="54">
        <f>formulas!O516</f>
        <v>0</v>
      </c>
      <c r="B429" s="33">
        <f t="shared" ca="1" si="47"/>
        <v>32</v>
      </c>
      <c r="C429">
        <f t="shared" si="45"/>
        <v>378</v>
      </c>
      <c r="D429">
        <f t="shared" ca="1" si="46"/>
        <v>-2.8000000000000001E-2</v>
      </c>
      <c r="E429">
        <f t="shared" ca="1" si="48"/>
        <v>0</v>
      </c>
      <c r="F429">
        <f t="shared" ca="1" si="49"/>
        <v>31</v>
      </c>
      <c r="G429">
        <f t="shared" ca="1" si="50"/>
        <v>32</v>
      </c>
      <c r="M429">
        <v>81</v>
      </c>
      <c r="N429">
        <v>1.3919999999999999</v>
      </c>
    </row>
    <row r="430" spans="1:14">
      <c r="A430" s="54">
        <f>formulas!O517</f>
        <v>0</v>
      </c>
      <c r="B430" s="33">
        <f t="shared" ca="1" si="47"/>
        <v>32</v>
      </c>
      <c r="C430">
        <f t="shared" si="45"/>
        <v>378</v>
      </c>
      <c r="D430">
        <f t="shared" ca="1" si="46"/>
        <v>-2.8000000000000001E-2</v>
      </c>
      <c r="E430">
        <f t="shared" ca="1" si="48"/>
        <v>0</v>
      </c>
      <c r="F430">
        <f t="shared" ca="1" si="49"/>
        <v>31</v>
      </c>
      <c r="G430">
        <f t="shared" ca="1" si="50"/>
        <v>32</v>
      </c>
      <c r="M430">
        <v>82</v>
      </c>
      <c r="N430">
        <v>1.421</v>
      </c>
    </row>
    <row r="431" spans="1:14">
      <c r="A431" s="54">
        <f>formulas!O518</f>
        <v>0</v>
      </c>
      <c r="B431" s="33">
        <f t="shared" ca="1" si="47"/>
        <v>32</v>
      </c>
      <c r="C431">
        <f t="shared" si="45"/>
        <v>378</v>
      </c>
      <c r="D431">
        <f t="shared" ca="1" si="46"/>
        <v>-2.8000000000000001E-2</v>
      </c>
      <c r="E431">
        <f t="shared" ca="1" si="48"/>
        <v>0</v>
      </c>
      <c r="F431">
        <f t="shared" ca="1" si="49"/>
        <v>31</v>
      </c>
      <c r="G431">
        <f t="shared" ca="1" si="50"/>
        <v>32</v>
      </c>
      <c r="M431">
        <v>83</v>
      </c>
      <c r="N431">
        <v>1.45</v>
      </c>
    </row>
    <row r="432" spans="1:14">
      <c r="A432" s="54">
        <f>formulas!O519</f>
        <v>0</v>
      </c>
      <c r="B432" s="33">
        <f t="shared" ca="1" si="47"/>
        <v>32</v>
      </c>
      <c r="C432">
        <f t="shared" si="45"/>
        <v>378</v>
      </c>
      <c r="D432">
        <f t="shared" ca="1" si="46"/>
        <v>-2.8000000000000001E-2</v>
      </c>
      <c r="E432">
        <f t="shared" ca="1" si="48"/>
        <v>0</v>
      </c>
      <c r="F432">
        <f t="shared" ca="1" si="49"/>
        <v>31</v>
      </c>
      <c r="G432">
        <f t="shared" ca="1" si="50"/>
        <v>32</v>
      </c>
      <c r="M432">
        <v>84</v>
      </c>
      <c r="N432">
        <v>1.4790000000000001</v>
      </c>
    </row>
    <row r="433" spans="1:14">
      <c r="A433" s="54">
        <f>formulas!O520</f>
        <v>0</v>
      </c>
      <c r="B433" s="33">
        <f t="shared" ca="1" si="47"/>
        <v>32</v>
      </c>
      <c r="C433">
        <f t="shared" si="45"/>
        <v>378</v>
      </c>
      <c r="D433">
        <f t="shared" ca="1" si="46"/>
        <v>-2.8000000000000001E-2</v>
      </c>
      <c r="E433">
        <f t="shared" ca="1" si="48"/>
        <v>0</v>
      </c>
      <c r="F433">
        <f t="shared" ca="1" si="49"/>
        <v>31</v>
      </c>
      <c r="G433">
        <f t="shared" ca="1" si="50"/>
        <v>32</v>
      </c>
      <c r="M433">
        <v>85</v>
      </c>
      <c r="N433">
        <v>1.508</v>
      </c>
    </row>
    <row r="434" spans="1:14">
      <c r="A434" s="54">
        <f>formulas!O521</f>
        <v>0</v>
      </c>
      <c r="B434" s="33">
        <f t="shared" ca="1" si="47"/>
        <v>32</v>
      </c>
      <c r="C434">
        <f t="shared" si="45"/>
        <v>378</v>
      </c>
      <c r="D434">
        <f t="shared" ca="1" si="46"/>
        <v>-2.8000000000000001E-2</v>
      </c>
      <c r="E434">
        <f t="shared" ca="1" si="48"/>
        <v>0</v>
      </c>
      <c r="F434">
        <f t="shared" ca="1" si="49"/>
        <v>31</v>
      </c>
      <c r="G434">
        <f t="shared" ca="1" si="50"/>
        <v>32</v>
      </c>
      <c r="M434">
        <v>86</v>
      </c>
      <c r="N434">
        <v>1.5369999999999999</v>
      </c>
    </row>
    <row r="435" spans="1:14">
      <c r="A435" s="54">
        <f>formulas!O522</f>
        <v>0</v>
      </c>
      <c r="B435" s="33">
        <f t="shared" ca="1" si="47"/>
        <v>32</v>
      </c>
      <c r="C435">
        <f t="shared" si="45"/>
        <v>378</v>
      </c>
      <c r="D435">
        <f t="shared" ca="1" si="46"/>
        <v>-2.8000000000000001E-2</v>
      </c>
      <c r="E435">
        <f t="shared" ca="1" si="48"/>
        <v>0</v>
      </c>
      <c r="F435">
        <f t="shared" ca="1" si="49"/>
        <v>31</v>
      </c>
      <c r="G435">
        <f t="shared" ca="1" si="50"/>
        <v>32</v>
      </c>
      <c r="M435">
        <v>87</v>
      </c>
      <c r="N435">
        <v>1.5660000000000001</v>
      </c>
    </row>
    <row r="436" spans="1:14">
      <c r="A436" s="54">
        <f>formulas!O523</f>
        <v>0</v>
      </c>
      <c r="B436" s="33">
        <f t="shared" ca="1" si="47"/>
        <v>32</v>
      </c>
      <c r="C436">
        <f t="shared" si="45"/>
        <v>378</v>
      </c>
      <c r="D436">
        <f t="shared" ca="1" si="46"/>
        <v>-2.8000000000000001E-2</v>
      </c>
      <c r="E436">
        <f t="shared" ca="1" si="48"/>
        <v>0</v>
      </c>
      <c r="F436">
        <f t="shared" ca="1" si="49"/>
        <v>31</v>
      </c>
      <c r="G436">
        <f t="shared" ca="1" si="50"/>
        <v>32</v>
      </c>
      <c r="M436">
        <v>88</v>
      </c>
      <c r="N436">
        <v>1.5940000000000001</v>
      </c>
    </row>
    <row r="437" spans="1:14">
      <c r="A437" s="54">
        <f>formulas!O524</f>
        <v>0</v>
      </c>
      <c r="B437" s="33">
        <f t="shared" ca="1" si="47"/>
        <v>32</v>
      </c>
      <c r="C437">
        <f t="shared" si="45"/>
        <v>378</v>
      </c>
      <c r="D437">
        <f t="shared" ca="1" si="46"/>
        <v>-2.8000000000000001E-2</v>
      </c>
      <c r="E437">
        <f t="shared" ca="1" si="48"/>
        <v>0</v>
      </c>
      <c r="F437">
        <f t="shared" ca="1" si="49"/>
        <v>31</v>
      </c>
      <c r="G437">
        <f t="shared" ca="1" si="50"/>
        <v>32</v>
      </c>
      <c r="M437">
        <v>89</v>
      </c>
      <c r="N437">
        <v>1.623</v>
      </c>
    </row>
    <row r="438" spans="1:14">
      <c r="A438" s="54">
        <f>formulas!O525</f>
        <v>0</v>
      </c>
      <c r="B438" s="33">
        <f t="shared" ca="1" si="47"/>
        <v>32</v>
      </c>
      <c r="C438">
        <f t="shared" si="45"/>
        <v>378</v>
      </c>
      <c r="D438">
        <f t="shared" ca="1" si="46"/>
        <v>-2.8000000000000001E-2</v>
      </c>
      <c r="E438">
        <f t="shared" ca="1" si="48"/>
        <v>0</v>
      </c>
      <c r="F438">
        <f t="shared" ca="1" si="49"/>
        <v>31</v>
      </c>
      <c r="G438">
        <f t="shared" ca="1" si="50"/>
        <v>32</v>
      </c>
      <c r="M438">
        <v>90</v>
      </c>
      <c r="N438">
        <v>1.6519999999999999</v>
      </c>
    </row>
    <row r="439" spans="1:14">
      <c r="A439" s="54">
        <f>formulas!O526</f>
        <v>0</v>
      </c>
      <c r="B439" s="33">
        <f t="shared" ca="1" si="47"/>
        <v>32</v>
      </c>
      <c r="C439">
        <f t="shared" si="45"/>
        <v>378</v>
      </c>
      <c r="D439">
        <f t="shared" ca="1" si="46"/>
        <v>-2.8000000000000001E-2</v>
      </c>
      <c r="E439">
        <f t="shared" ca="1" si="48"/>
        <v>0</v>
      </c>
      <c r="F439">
        <f t="shared" ca="1" si="49"/>
        <v>31</v>
      </c>
      <c r="G439">
        <f t="shared" ca="1" si="50"/>
        <v>32</v>
      </c>
      <c r="M439">
        <v>91</v>
      </c>
      <c r="N439">
        <v>1.681</v>
      </c>
    </row>
    <row r="440" spans="1:14">
      <c r="A440" s="54">
        <f>formulas!O527</f>
        <v>0</v>
      </c>
      <c r="B440" s="33">
        <f t="shared" ca="1" si="47"/>
        <v>32</v>
      </c>
      <c r="C440">
        <f t="shared" si="45"/>
        <v>378</v>
      </c>
      <c r="D440">
        <f t="shared" ca="1" si="46"/>
        <v>-2.8000000000000001E-2</v>
      </c>
      <c r="E440">
        <f t="shared" ca="1" si="48"/>
        <v>0</v>
      </c>
      <c r="F440">
        <f t="shared" ca="1" si="49"/>
        <v>31</v>
      </c>
      <c r="G440">
        <f t="shared" ca="1" si="50"/>
        <v>32</v>
      </c>
      <c r="M440">
        <v>92</v>
      </c>
      <c r="N440">
        <v>1.71</v>
      </c>
    </row>
    <row r="441" spans="1:14">
      <c r="A441" s="54">
        <f>formulas!O528</f>
        <v>0</v>
      </c>
      <c r="B441" s="33">
        <f t="shared" ca="1" si="47"/>
        <v>32</v>
      </c>
      <c r="C441">
        <f t="shared" si="45"/>
        <v>378</v>
      </c>
      <c r="D441">
        <f t="shared" ca="1" si="46"/>
        <v>-2.8000000000000001E-2</v>
      </c>
      <c r="E441">
        <f t="shared" ca="1" si="48"/>
        <v>0</v>
      </c>
      <c r="F441">
        <f t="shared" ca="1" si="49"/>
        <v>31</v>
      </c>
      <c r="G441">
        <f t="shared" ca="1" si="50"/>
        <v>32</v>
      </c>
      <c r="M441">
        <v>93</v>
      </c>
      <c r="N441">
        <v>1.7390000000000001</v>
      </c>
    </row>
    <row r="442" spans="1:14">
      <c r="A442" s="54">
        <f>formulas!O529</f>
        <v>0</v>
      </c>
      <c r="B442" s="33">
        <f t="shared" ca="1" si="47"/>
        <v>32</v>
      </c>
      <c r="C442">
        <f t="shared" si="45"/>
        <v>378</v>
      </c>
      <c r="D442">
        <f t="shared" ca="1" si="46"/>
        <v>-2.8000000000000001E-2</v>
      </c>
      <c r="E442">
        <f t="shared" ca="1" si="48"/>
        <v>0</v>
      </c>
      <c r="F442">
        <f t="shared" ca="1" si="49"/>
        <v>31</v>
      </c>
      <c r="G442">
        <f t="shared" ca="1" si="50"/>
        <v>32</v>
      </c>
      <c r="M442">
        <v>94</v>
      </c>
      <c r="N442">
        <v>1.768</v>
      </c>
    </row>
    <row r="443" spans="1:14">
      <c r="A443" s="54">
        <f>formulas!O530</f>
        <v>0</v>
      </c>
      <c r="B443" s="33">
        <f t="shared" ca="1" si="47"/>
        <v>32</v>
      </c>
      <c r="C443">
        <f t="shared" si="45"/>
        <v>378</v>
      </c>
      <c r="D443">
        <f t="shared" ca="1" si="46"/>
        <v>-2.8000000000000001E-2</v>
      </c>
      <c r="E443">
        <f t="shared" ca="1" si="48"/>
        <v>0</v>
      </c>
      <c r="F443">
        <f t="shared" ca="1" si="49"/>
        <v>31</v>
      </c>
      <c r="G443">
        <f t="shared" ca="1" si="50"/>
        <v>32</v>
      </c>
      <c r="M443">
        <v>95</v>
      </c>
      <c r="N443">
        <v>1.7969999999999999</v>
      </c>
    </row>
    <row r="444" spans="1:14">
      <c r="A444" s="54">
        <f>formulas!O531</f>
        <v>0</v>
      </c>
      <c r="B444" s="33">
        <f t="shared" ca="1" si="47"/>
        <v>32</v>
      </c>
      <c r="C444">
        <f t="shared" si="45"/>
        <v>378</v>
      </c>
      <c r="D444">
        <f t="shared" ca="1" si="46"/>
        <v>-2.8000000000000001E-2</v>
      </c>
      <c r="E444">
        <f t="shared" ca="1" si="48"/>
        <v>0</v>
      </c>
      <c r="F444">
        <f t="shared" ca="1" si="49"/>
        <v>31</v>
      </c>
      <c r="G444">
        <f t="shared" ca="1" si="50"/>
        <v>32</v>
      </c>
      <c r="M444">
        <v>96</v>
      </c>
      <c r="N444">
        <v>1.8260000000000001</v>
      </c>
    </row>
    <row r="445" spans="1:14">
      <c r="A445" s="54">
        <f>formulas!O532</f>
        <v>0</v>
      </c>
      <c r="B445" s="33">
        <f t="shared" ca="1" si="47"/>
        <v>32</v>
      </c>
      <c r="C445">
        <f t="shared" si="45"/>
        <v>378</v>
      </c>
      <c r="D445">
        <f t="shared" ca="1" si="46"/>
        <v>-2.8000000000000001E-2</v>
      </c>
      <c r="E445">
        <f t="shared" ca="1" si="48"/>
        <v>0</v>
      </c>
      <c r="F445">
        <f t="shared" ca="1" si="49"/>
        <v>31</v>
      </c>
      <c r="G445">
        <f t="shared" ca="1" si="50"/>
        <v>32</v>
      </c>
      <c r="M445">
        <v>97</v>
      </c>
      <c r="N445">
        <v>1.855</v>
      </c>
    </row>
    <row r="446" spans="1:14">
      <c r="A446" s="54">
        <f>formulas!O533</f>
        <v>0</v>
      </c>
      <c r="B446" s="33">
        <f t="shared" ca="1" si="47"/>
        <v>32</v>
      </c>
      <c r="C446">
        <f t="shared" si="45"/>
        <v>378</v>
      </c>
      <c r="D446">
        <f t="shared" ca="1" si="46"/>
        <v>-2.8000000000000001E-2</v>
      </c>
      <c r="E446">
        <f t="shared" ca="1" si="48"/>
        <v>0</v>
      </c>
      <c r="F446">
        <f t="shared" ca="1" si="49"/>
        <v>31</v>
      </c>
      <c r="G446">
        <f t="shared" ca="1" si="50"/>
        <v>32</v>
      </c>
      <c r="M446">
        <v>98</v>
      </c>
      <c r="N446">
        <v>1.8839999999999999</v>
      </c>
    </row>
    <row r="447" spans="1:14">
      <c r="A447" s="54">
        <f>formulas!O534</f>
        <v>0</v>
      </c>
      <c r="B447" s="33">
        <f t="shared" ca="1" si="47"/>
        <v>32</v>
      </c>
      <c r="C447">
        <f t="shared" si="45"/>
        <v>378</v>
      </c>
      <c r="D447">
        <f t="shared" ca="1" si="46"/>
        <v>-2.8000000000000001E-2</v>
      </c>
      <c r="E447">
        <f t="shared" ca="1" si="48"/>
        <v>0</v>
      </c>
      <c r="F447">
        <f t="shared" ca="1" si="49"/>
        <v>31</v>
      </c>
      <c r="G447">
        <f t="shared" ca="1" si="50"/>
        <v>32</v>
      </c>
      <c r="M447">
        <v>99</v>
      </c>
      <c r="N447">
        <v>1.913</v>
      </c>
    </row>
    <row r="448" spans="1:14">
      <c r="A448" s="54">
        <f>formulas!O535</f>
        <v>0</v>
      </c>
      <c r="B448" s="33">
        <f t="shared" ca="1" si="47"/>
        <v>32</v>
      </c>
      <c r="C448">
        <f t="shared" si="45"/>
        <v>378</v>
      </c>
      <c r="D448">
        <f t="shared" ca="1" si="46"/>
        <v>-2.8000000000000001E-2</v>
      </c>
      <c r="E448">
        <f t="shared" ca="1" si="48"/>
        <v>0</v>
      </c>
      <c r="F448">
        <f t="shared" ca="1" si="49"/>
        <v>31</v>
      </c>
      <c r="G448">
        <f t="shared" ca="1" si="50"/>
        <v>32</v>
      </c>
      <c r="M448">
        <v>100</v>
      </c>
      <c r="N448">
        <v>1.9419999999999999</v>
      </c>
    </row>
    <row r="449" spans="1:14">
      <c r="A449" s="54">
        <f>formulas!O536</f>
        <v>0</v>
      </c>
      <c r="B449" s="33">
        <f t="shared" ca="1" si="47"/>
        <v>32</v>
      </c>
      <c r="C449">
        <f t="shared" si="45"/>
        <v>378</v>
      </c>
      <c r="D449">
        <f t="shared" ca="1" si="46"/>
        <v>-2.8000000000000001E-2</v>
      </c>
      <c r="E449">
        <f t="shared" ca="1" si="48"/>
        <v>0</v>
      </c>
      <c r="F449">
        <f t="shared" ca="1" si="49"/>
        <v>31</v>
      </c>
      <c r="G449">
        <f t="shared" ca="1" si="50"/>
        <v>32</v>
      </c>
      <c r="M449">
        <v>101</v>
      </c>
      <c r="N449">
        <v>1.972</v>
      </c>
    </row>
    <row r="450" spans="1:14">
      <c r="A450" s="54">
        <f>formulas!O537</f>
        <v>0</v>
      </c>
      <c r="B450" s="33">
        <f t="shared" ca="1" si="47"/>
        <v>32</v>
      </c>
      <c r="C450">
        <f t="shared" si="45"/>
        <v>378</v>
      </c>
      <c r="D450">
        <f t="shared" ca="1" si="46"/>
        <v>-2.8000000000000001E-2</v>
      </c>
      <c r="E450">
        <f t="shared" ca="1" si="48"/>
        <v>0</v>
      </c>
      <c r="F450">
        <f t="shared" ca="1" si="49"/>
        <v>31</v>
      </c>
      <c r="G450">
        <f t="shared" ca="1" si="50"/>
        <v>32</v>
      </c>
      <c r="M450">
        <v>102</v>
      </c>
      <c r="N450">
        <v>2.0009999999999999</v>
      </c>
    </row>
    <row r="451" spans="1:14">
      <c r="A451" s="54">
        <f>formulas!O538</f>
        <v>0</v>
      </c>
      <c r="B451" s="33">
        <f t="shared" ca="1" si="47"/>
        <v>32</v>
      </c>
      <c r="C451">
        <f t="shared" ref="C451:C514" si="51">COUNTIF($N$1:$N$25398,"&lt;"&amp;A451)</f>
        <v>378</v>
      </c>
      <c r="D451">
        <f t="shared" ref="D451:D514" ca="1" si="52">INDIRECT(ADDRESS(C451+1,14))</f>
        <v>-2.8000000000000001E-2</v>
      </c>
      <c r="E451">
        <f t="shared" ca="1" si="48"/>
        <v>0</v>
      </c>
      <c r="F451">
        <f t="shared" ca="1" si="49"/>
        <v>31</v>
      </c>
      <c r="G451">
        <f t="shared" ca="1" si="50"/>
        <v>32</v>
      </c>
      <c r="M451">
        <v>103</v>
      </c>
      <c r="N451">
        <v>2.0299999999999998</v>
      </c>
    </row>
    <row r="452" spans="1:14">
      <c r="A452" s="54">
        <f>formulas!O539</f>
        <v>0</v>
      </c>
      <c r="B452" s="33">
        <f t="shared" ca="1" si="47"/>
        <v>32</v>
      </c>
      <c r="C452">
        <f t="shared" si="51"/>
        <v>378</v>
      </c>
      <c r="D452">
        <f t="shared" ca="1" si="52"/>
        <v>-2.8000000000000001E-2</v>
      </c>
      <c r="E452">
        <f t="shared" ca="1" si="48"/>
        <v>0</v>
      </c>
      <c r="F452">
        <f t="shared" ca="1" si="49"/>
        <v>31</v>
      </c>
      <c r="G452">
        <f t="shared" ca="1" si="50"/>
        <v>32</v>
      </c>
      <c r="M452">
        <v>104</v>
      </c>
      <c r="N452">
        <v>2.0590000000000002</v>
      </c>
    </row>
    <row r="453" spans="1:14">
      <c r="A453" s="54">
        <f>formulas!O540</f>
        <v>0</v>
      </c>
      <c r="B453" s="33">
        <f t="shared" ca="1" si="47"/>
        <v>32</v>
      </c>
      <c r="C453">
        <f t="shared" si="51"/>
        <v>378</v>
      </c>
      <c r="D453">
        <f t="shared" ca="1" si="52"/>
        <v>-2.8000000000000001E-2</v>
      </c>
      <c r="E453">
        <f t="shared" ca="1" si="48"/>
        <v>0</v>
      </c>
      <c r="F453">
        <f t="shared" ca="1" si="49"/>
        <v>31</v>
      </c>
      <c r="G453">
        <f t="shared" ca="1" si="50"/>
        <v>32</v>
      </c>
      <c r="M453">
        <v>105</v>
      </c>
      <c r="N453">
        <v>2.0880000000000001</v>
      </c>
    </row>
    <row r="454" spans="1:14">
      <c r="A454" s="54">
        <f>formulas!O541</f>
        <v>0</v>
      </c>
      <c r="B454" s="33">
        <f t="shared" ca="1" si="47"/>
        <v>32</v>
      </c>
      <c r="C454">
        <f t="shared" si="51"/>
        <v>378</v>
      </c>
      <c r="D454">
        <f t="shared" ca="1" si="52"/>
        <v>-2.8000000000000001E-2</v>
      </c>
      <c r="E454">
        <f t="shared" ca="1" si="48"/>
        <v>0</v>
      </c>
      <c r="F454">
        <f t="shared" ca="1" si="49"/>
        <v>31</v>
      </c>
      <c r="G454">
        <f t="shared" ca="1" si="50"/>
        <v>32</v>
      </c>
      <c r="M454">
        <v>106</v>
      </c>
      <c r="N454">
        <v>2.117</v>
      </c>
    </row>
    <row r="455" spans="1:14">
      <c r="A455" s="54">
        <f>formulas!O542</f>
        <v>0</v>
      </c>
      <c r="B455" s="33">
        <f t="shared" ca="1" si="47"/>
        <v>32</v>
      </c>
      <c r="C455">
        <f t="shared" si="51"/>
        <v>378</v>
      </c>
      <c r="D455">
        <f t="shared" ca="1" si="52"/>
        <v>-2.8000000000000001E-2</v>
      </c>
      <c r="E455">
        <f t="shared" ca="1" si="48"/>
        <v>0</v>
      </c>
      <c r="F455">
        <f t="shared" ca="1" si="49"/>
        <v>31</v>
      </c>
      <c r="G455">
        <f t="shared" ca="1" si="50"/>
        <v>32</v>
      </c>
      <c r="M455">
        <v>107</v>
      </c>
      <c r="N455">
        <v>2.1459999999999999</v>
      </c>
    </row>
    <row r="456" spans="1:14">
      <c r="A456" s="54">
        <f>formulas!O543</f>
        <v>0</v>
      </c>
      <c r="B456" s="33">
        <f t="shared" ca="1" si="47"/>
        <v>32</v>
      </c>
      <c r="C456">
        <f t="shared" si="51"/>
        <v>378</v>
      </c>
      <c r="D456">
        <f t="shared" ca="1" si="52"/>
        <v>-2.8000000000000001E-2</v>
      </c>
      <c r="E456">
        <f t="shared" ca="1" si="48"/>
        <v>0</v>
      </c>
      <c r="F456">
        <f t="shared" ca="1" si="49"/>
        <v>31</v>
      </c>
      <c r="G456">
        <f t="shared" ca="1" si="50"/>
        <v>32</v>
      </c>
      <c r="M456">
        <v>108</v>
      </c>
      <c r="N456">
        <v>2.1749999999999998</v>
      </c>
    </row>
    <row r="457" spans="1:14">
      <c r="A457" s="54">
        <f>formulas!O544</f>
        <v>0</v>
      </c>
      <c r="B457" s="33">
        <f t="shared" ca="1" si="47"/>
        <v>32</v>
      </c>
      <c r="C457">
        <f t="shared" si="51"/>
        <v>378</v>
      </c>
      <c r="D457">
        <f t="shared" ca="1" si="52"/>
        <v>-2.8000000000000001E-2</v>
      </c>
      <c r="E457">
        <f t="shared" ca="1" si="48"/>
        <v>0</v>
      </c>
      <c r="F457">
        <f t="shared" ca="1" si="49"/>
        <v>31</v>
      </c>
      <c r="G457">
        <f t="shared" ca="1" si="50"/>
        <v>32</v>
      </c>
      <c r="M457">
        <v>109</v>
      </c>
      <c r="N457">
        <v>2.2050000000000001</v>
      </c>
    </row>
    <row r="458" spans="1:14">
      <c r="A458" s="54">
        <f>formulas!O545</f>
        <v>0</v>
      </c>
      <c r="B458" s="33">
        <f t="shared" ca="1" si="47"/>
        <v>32</v>
      </c>
      <c r="C458">
        <f t="shared" si="51"/>
        <v>378</v>
      </c>
      <c r="D458">
        <f t="shared" ca="1" si="52"/>
        <v>-2.8000000000000001E-2</v>
      </c>
      <c r="E458">
        <f t="shared" ca="1" si="48"/>
        <v>0</v>
      </c>
      <c r="F458">
        <f t="shared" ca="1" si="49"/>
        <v>31</v>
      </c>
      <c r="G458">
        <f t="shared" ca="1" si="50"/>
        <v>32</v>
      </c>
      <c r="M458">
        <v>110</v>
      </c>
      <c r="N458">
        <v>2.234</v>
      </c>
    </row>
    <row r="459" spans="1:14">
      <c r="A459" s="54">
        <f>formulas!O546</f>
        <v>0</v>
      </c>
      <c r="B459" s="33">
        <f t="shared" ca="1" si="47"/>
        <v>32</v>
      </c>
      <c r="C459">
        <f t="shared" si="51"/>
        <v>378</v>
      </c>
      <c r="D459">
        <f t="shared" ca="1" si="52"/>
        <v>-2.8000000000000001E-2</v>
      </c>
      <c r="E459">
        <f t="shared" ca="1" si="48"/>
        <v>0</v>
      </c>
      <c r="F459">
        <f t="shared" ca="1" si="49"/>
        <v>31</v>
      </c>
      <c r="G459">
        <f t="shared" ca="1" si="50"/>
        <v>32</v>
      </c>
      <c r="M459">
        <v>111</v>
      </c>
      <c r="N459">
        <v>2.2629999999999999</v>
      </c>
    </row>
    <row r="460" spans="1:14">
      <c r="A460" s="54">
        <f>formulas!O547</f>
        <v>0</v>
      </c>
      <c r="B460" s="33">
        <f t="shared" ca="1" si="47"/>
        <v>32</v>
      </c>
      <c r="C460">
        <f t="shared" si="51"/>
        <v>378</v>
      </c>
      <c r="D460">
        <f t="shared" ca="1" si="52"/>
        <v>-2.8000000000000001E-2</v>
      </c>
      <c r="E460">
        <f t="shared" ca="1" si="48"/>
        <v>0</v>
      </c>
      <c r="F460">
        <f t="shared" ca="1" si="49"/>
        <v>31</v>
      </c>
      <c r="G460">
        <f t="shared" ca="1" si="50"/>
        <v>32</v>
      </c>
      <c r="M460">
        <v>112</v>
      </c>
      <c r="N460">
        <v>2.2919999999999998</v>
      </c>
    </row>
    <row r="461" spans="1:14">
      <c r="A461" s="54">
        <f>formulas!O548</f>
        <v>0</v>
      </c>
      <c r="B461" s="33">
        <f t="shared" ca="1" si="47"/>
        <v>32</v>
      </c>
      <c r="C461">
        <f t="shared" si="51"/>
        <v>378</v>
      </c>
      <c r="D461">
        <f t="shared" ca="1" si="52"/>
        <v>-2.8000000000000001E-2</v>
      </c>
      <c r="E461">
        <f t="shared" ca="1" si="48"/>
        <v>0</v>
      </c>
      <c r="F461">
        <f t="shared" ca="1" si="49"/>
        <v>31</v>
      </c>
      <c r="G461">
        <f t="shared" ca="1" si="50"/>
        <v>32</v>
      </c>
      <c r="M461">
        <v>113</v>
      </c>
      <c r="N461">
        <v>2.3220000000000001</v>
      </c>
    </row>
    <row r="462" spans="1:14">
      <c r="A462" s="54">
        <f>formulas!O549</f>
        <v>0</v>
      </c>
      <c r="B462" s="33">
        <f t="shared" ca="1" si="47"/>
        <v>32</v>
      </c>
      <c r="C462">
        <f t="shared" si="51"/>
        <v>378</v>
      </c>
      <c r="D462">
        <f t="shared" ca="1" si="52"/>
        <v>-2.8000000000000001E-2</v>
      </c>
      <c r="E462">
        <f t="shared" ca="1" si="48"/>
        <v>0</v>
      </c>
      <c r="F462">
        <f t="shared" ca="1" si="49"/>
        <v>31</v>
      </c>
      <c r="G462">
        <f t="shared" ca="1" si="50"/>
        <v>32</v>
      </c>
      <c r="M462">
        <v>114</v>
      </c>
      <c r="N462">
        <v>2.351</v>
      </c>
    </row>
    <row r="463" spans="1:14">
      <c r="A463" s="54">
        <f>formulas!O550</f>
        <v>0</v>
      </c>
      <c r="B463" s="33">
        <f t="shared" ca="1" si="47"/>
        <v>32</v>
      </c>
      <c r="C463">
        <f t="shared" si="51"/>
        <v>378</v>
      </c>
      <c r="D463">
        <f t="shared" ca="1" si="52"/>
        <v>-2.8000000000000001E-2</v>
      </c>
      <c r="E463">
        <f t="shared" ca="1" si="48"/>
        <v>0</v>
      </c>
      <c r="F463">
        <f t="shared" ca="1" si="49"/>
        <v>31</v>
      </c>
      <c r="G463">
        <f t="shared" ca="1" si="50"/>
        <v>32</v>
      </c>
      <c r="M463">
        <v>115</v>
      </c>
      <c r="N463">
        <v>2.38</v>
      </c>
    </row>
    <row r="464" spans="1:14">
      <c r="A464" s="54">
        <f>formulas!O551</f>
        <v>0</v>
      </c>
      <c r="B464" s="33">
        <f t="shared" ca="1" si="47"/>
        <v>32</v>
      </c>
      <c r="C464">
        <f t="shared" si="51"/>
        <v>378</v>
      </c>
      <c r="D464">
        <f t="shared" ca="1" si="52"/>
        <v>-2.8000000000000001E-2</v>
      </c>
      <c r="E464">
        <f t="shared" ca="1" si="48"/>
        <v>0</v>
      </c>
      <c r="F464">
        <f t="shared" ca="1" si="49"/>
        <v>31</v>
      </c>
      <c r="G464">
        <f t="shared" ca="1" si="50"/>
        <v>32</v>
      </c>
      <c r="M464">
        <v>116</v>
      </c>
      <c r="N464">
        <v>2.4089999999999998</v>
      </c>
    </row>
    <row r="465" spans="1:14">
      <c r="A465" s="54">
        <f>formulas!O552</f>
        <v>0</v>
      </c>
      <c r="B465" s="33">
        <f t="shared" ca="1" si="47"/>
        <v>32</v>
      </c>
      <c r="C465">
        <f t="shared" si="51"/>
        <v>378</v>
      </c>
      <c r="D465">
        <f t="shared" ca="1" si="52"/>
        <v>-2.8000000000000001E-2</v>
      </c>
      <c r="E465">
        <f t="shared" ca="1" si="48"/>
        <v>0</v>
      </c>
      <c r="F465">
        <f t="shared" ca="1" si="49"/>
        <v>31</v>
      </c>
      <c r="G465">
        <f t="shared" ca="1" si="50"/>
        <v>32</v>
      </c>
      <c r="M465">
        <v>117</v>
      </c>
      <c r="N465">
        <v>2.4390000000000001</v>
      </c>
    </row>
    <row r="466" spans="1:14">
      <c r="A466" s="54">
        <f>formulas!O553</f>
        <v>0</v>
      </c>
      <c r="B466" s="33">
        <f t="shared" ca="1" si="47"/>
        <v>32</v>
      </c>
      <c r="C466">
        <f t="shared" si="51"/>
        <v>378</v>
      </c>
      <c r="D466">
        <f t="shared" ca="1" si="52"/>
        <v>-2.8000000000000001E-2</v>
      </c>
      <c r="E466">
        <f t="shared" ca="1" si="48"/>
        <v>0</v>
      </c>
      <c r="F466">
        <f t="shared" ca="1" si="49"/>
        <v>31</v>
      </c>
      <c r="G466">
        <f t="shared" ca="1" si="50"/>
        <v>32</v>
      </c>
      <c r="M466">
        <v>118</v>
      </c>
      <c r="N466">
        <v>2.468</v>
      </c>
    </row>
    <row r="467" spans="1:14">
      <c r="A467" s="54">
        <f>formulas!O554</f>
        <v>0</v>
      </c>
      <c r="B467" s="33">
        <f t="shared" ca="1" si="47"/>
        <v>32</v>
      </c>
      <c r="C467">
        <f t="shared" si="51"/>
        <v>378</v>
      </c>
      <c r="D467">
        <f t="shared" ca="1" si="52"/>
        <v>-2.8000000000000001E-2</v>
      </c>
      <c r="E467">
        <f t="shared" ca="1" si="48"/>
        <v>0</v>
      </c>
      <c r="F467">
        <f t="shared" ca="1" si="49"/>
        <v>31</v>
      </c>
      <c r="G467">
        <f t="shared" ca="1" si="50"/>
        <v>32</v>
      </c>
      <c r="M467">
        <v>119</v>
      </c>
      <c r="N467">
        <v>2.4969999999999999</v>
      </c>
    </row>
    <row r="468" spans="1:14">
      <c r="A468" s="54">
        <f>formulas!O555</f>
        <v>0</v>
      </c>
      <c r="B468" s="33">
        <f t="shared" ca="1" si="47"/>
        <v>32</v>
      </c>
      <c r="C468">
        <f t="shared" si="51"/>
        <v>378</v>
      </c>
      <c r="D468">
        <f t="shared" ca="1" si="52"/>
        <v>-2.8000000000000001E-2</v>
      </c>
      <c r="E468">
        <f t="shared" ca="1" si="48"/>
        <v>0</v>
      </c>
      <c r="F468">
        <f t="shared" ca="1" si="49"/>
        <v>31</v>
      </c>
      <c r="G468">
        <f t="shared" ca="1" si="50"/>
        <v>32</v>
      </c>
      <c r="M468">
        <v>120</v>
      </c>
      <c r="N468">
        <v>2.5270000000000001</v>
      </c>
    </row>
    <row r="469" spans="1:14">
      <c r="A469" s="54">
        <f>formulas!O556</f>
        <v>0</v>
      </c>
      <c r="B469" s="33">
        <f t="shared" ca="1" si="47"/>
        <v>32</v>
      </c>
      <c r="C469">
        <f t="shared" si="51"/>
        <v>378</v>
      </c>
      <c r="D469">
        <f t="shared" ca="1" si="52"/>
        <v>-2.8000000000000001E-2</v>
      </c>
      <c r="E469">
        <f t="shared" ca="1" si="48"/>
        <v>0</v>
      </c>
      <c r="F469">
        <f t="shared" ca="1" si="49"/>
        <v>31</v>
      </c>
      <c r="G469">
        <f t="shared" ca="1" si="50"/>
        <v>32</v>
      </c>
      <c r="M469">
        <v>121</v>
      </c>
      <c r="N469">
        <v>2.556</v>
      </c>
    </row>
    <row r="470" spans="1:14">
      <c r="A470" s="54">
        <f>formulas!O557</f>
        <v>0</v>
      </c>
      <c r="B470" s="33">
        <f t="shared" ca="1" si="47"/>
        <v>32</v>
      </c>
      <c r="C470">
        <f t="shared" si="51"/>
        <v>378</v>
      </c>
      <c r="D470">
        <f t="shared" ca="1" si="52"/>
        <v>-2.8000000000000001E-2</v>
      </c>
      <c r="E470">
        <f t="shared" ca="1" si="48"/>
        <v>0</v>
      </c>
      <c r="F470">
        <f t="shared" ca="1" si="49"/>
        <v>31</v>
      </c>
      <c r="G470">
        <f t="shared" ca="1" si="50"/>
        <v>32</v>
      </c>
      <c r="M470">
        <v>122</v>
      </c>
      <c r="N470">
        <v>2.585</v>
      </c>
    </row>
    <row r="471" spans="1:14">
      <c r="A471" s="54">
        <f>formulas!O558</f>
        <v>0</v>
      </c>
      <c r="B471" s="33">
        <f t="shared" ca="1" si="47"/>
        <v>32</v>
      </c>
      <c r="C471">
        <f t="shared" si="51"/>
        <v>378</v>
      </c>
      <c r="D471">
        <f t="shared" ca="1" si="52"/>
        <v>-2.8000000000000001E-2</v>
      </c>
      <c r="E471">
        <f t="shared" ca="1" si="48"/>
        <v>0</v>
      </c>
      <c r="F471">
        <f t="shared" ca="1" si="49"/>
        <v>31</v>
      </c>
      <c r="G471">
        <f t="shared" ca="1" si="50"/>
        <v>32</v>
      </c>
      <c r="M471">
        <v>123</v>
      </c>
      <c r="N471">
        <v>2.6150000000000002</v>
      </c>
    </row>
    <row r="472" spans="1:14">
      <c r="A472" s="54">
        <f>formulas!O559</f>
        <v>0</v>
      </c>
      <c r="B472" s="33">
        <f t="shared" ca="1" si="47"/>
        <v>32</v>
      </c>
      <c r="C472">
        <f t="shared" si="51"/>
        <v>378</v>
      </c>
      <c r="D472">
        <f t="shared" ca="1" si="52"/>
        <v>-2.8000000000000001E-2</v>
      </c>
      <c r="E472">
        <f t="shared" ca="1" si="48"/>
        <v>0</v>
      </c>
      <c r="F472">
        <f t="shared" ca="1" si="49"/>
        <v>31</v>
      </c>
      <c r="G472">
        <f t="shared" ca="1" si="50"/>
        <v>32</v>
      </c>
      <c r="M472">
        <v>124</v>
      </c>
      <c r="N472">
        <v>2.6440000000000001</v>
      </c>
    </row>
    <row r="473" spans="1:14">
      <c r="A473" s="54">
        <f>formulas!O560</f>
        <v>0</v>
      </c>
      <c r="B473" s="33">
        <f t="shared" ca="1" si="47"/>
        <v>32</v>
      </c>
      <c r="C473">
        <f t="shared" si="51"/>
        <v>378</v>
      </c>
      <c r="D473">
        <f t="shared" ca="1" si="52"/>
        <v>-2.8000000000000001E-2</v>
      </c>
      <c r="E473">
        <f t="shared" ca="1" si="48"/>
        <v>0</v>
      </c>
      <c r="F473">
        <f t="shared" ca="1" si="49"/>
        <v>31</v>
      </c>
      <c r="G473">
        <f t="shared" ca="1" si="50"/>
        <v>32</v>
      </c>
      <c r="M473">
        <v>125</v>
      </c>
      <c r="N473">
        <v>2.673</v>
      </c>
    </row>
    <row r="474" spans="1:14">
      <c r="A474" s="54">
        <f>formulas!O561</f>
        <v>0</v>
      </c>
      <c r="B474" s="33">
        <f t="shared" ca="1" si="47"/>
        <v>32</v>
      </c>
      <c r="C474">
        <f t="shared" si="51"/>
        <v>378</v>
      </c>
      <c r="D474">
        <f t="shared" ca="1" si="52"/>
        <v>-2.8000000000000001E-2</v>
      </c>
      <c r="E474">
        <f t="shared" ca="1" si="48"/>
        <v>0</v>
      </c>
      <c r="F474">
        <f t="shared" ca="1" si="49"/>
        <v>31</v>
      </c>
      <c r="G474">
        <f t="shared" ca="1" si="50"/>
        <v>32</v>
      </c>
      <c r="M474">
        <v>126</v>
      </c>
      <c r="N474">
        <v>2.7029999999999998</v>
      </c>
    </row>
    <row r="475" spans="1:14">
      <c r="A475" s="54">
        <f>formulas!O562</f>
        <v>0</v>
      </c>
      <c r="B475" s="33">
        <f t="shared" ca="1" si="47"/>
        <v>32</v>
      </c>
      <c r="C475">
        <f t="shared" si="51"/>
        <v>378</v>
      </c>
      <c r="D475">
        <f t="shared" ca="1" si="52"/>
        <v>-2.8000000000000001E-2</v>
      </c>
      <c r="E475">
        <f t="shared" ca="1" si="48"/>
        <v>0</v>
      </c>
      <c r="F475">
        <f t="shared" ca="1" si="49"/>
        <v>31</v>
      </c>
      <c r="G475">
        <f t="shared" ca="1" si="50"/>
        <v>32</v>
      </c>
      <c r="M475">
        <v>127</v>
      </c>
      <c r="N475">
        <v>2.7320000000000002</v>
      </c>
    </row>
    <row r="476" spans="1:14">
      <c r="A476" s="54">
        <f>formulas!O563</f>
        <v>0</v>
      </c>
      <c r="B476" s="33">
        <f t="shared" ca="1" si="47"/>
        <v>32</v>
      </c>
      <c r="C476">
        <f t="shared" si="51"/>
        <v>378</v>
      </c>
      <c r="D476">
        <f t="shared" ca="1" si="52"/>
        <v>-2.8000000000000001E-2</v>
      </c>
      <c r="E476">
        <f t="shared" ca="1" si="48"/>
        <v>0</v>
      </c>
      <c r="F476">
        <f t="shared" ca="1" si="49"/>
        <v>31</v>
      </c>
      <c r="G476">
        <f t="shared" ca="1" si="50"/>
        <v>32</v>
      </c>
      <c r="M476">
        <v>128</v>
      </c>
      <c r="N476">
        <v>2.762</v>
      </c>
    </row>
    <row r="477" spans="1:14">
      <c r="A477" s="54">
        <f>formulas!O564</f>
        <v>0</v>
      </c>
      <c r="B477" s="33">
        <f t="shared" ca="1" si="47"/>
        <v>32</v>
      </c>
      <c r="C477">
        <f t="shared" si="51"/>
        <v>378</v>
      </c>
      <c r="D477">
        <f t="shared" ca="1" si="52"/>
        <v>-2.8000000000000001E-2</v>
      </c>
      <c r="E477">
        <f t="shared" ca="1" si="48"/>
        <v>0</v>
      </c>
      <c r="F477">
        <f t="shared" ca="1" si="49"/>
        <v>31</v>
      </c>
      <c r="G477">
        <f t="shared" ca="1" si="50"/>
        <v>32</v>
      </c>
      <c r="M477">
        <v>129</v>
      </c>
      <c r="N477">
        <v>2.7909999999999999</v>
      </c>
    </row>
    <row r="478" spans="1:14">
      <c r="A478" s="54">
        <f>formulas!O565</f>
        <v>0</v>
      </c>
      <c r="B478" s="33">
        <f t="shared" ca="1" si="47"/>
        <v>32</v>
      </c>
      <c r="C478">
        <f t="shared" si="51"/>
        <v>378</v>
      </c>
      <c r="D478">
        <f t="shared" ca="1" si="52"/>
        <v>-2.8000000000000001E-2</v>
      </c>
      <c r="E478">
        <f t="shared" ca="1" si="48"/>
        <v>0</v>
      </c>
      <c r="F478">
        <f t="shared" ca="1" si="49"/>
        <v>31</v>
      </c>
      <c r="G478">
        <f t="shared" ca="1" si="50"/>
        <v>32</v>
      </c>
      <c r="M478">
        <v>130</v>
      </c>
      <c r="N478">
        <v>2.8210000000000002</v>
      </c>
    </row>
    <row r="479" spans="1:14">
      <c r="A479" s="54">
        <f>formulas!O566</f>
        <v>0</v>
      </c>
      <c r="B479" s="33">
        <f t="shared" ca="1" si="47"/>
        <v>32</v>
      </c>
      <c r="C479">
        <f t="shared" si="51"/>
        <v>378</v>
      </c>
      <c r="D479">
        <f t="shared" ca="1" si="52"/>
        <v>-2.8000000000000001E-2</v>
      </c>
      <c r="E479">
        <f t="shared" ca="1" si="48"/>
        <v>0</v>
      </c>
      <c r="F479">
        <f t="shared" ca="1" si="49"/>
        <v>31</v>
      </c>
      <c r="G479">
        <f t="shared" ca="1" si="50"/>
        <v>32</v>
      </c>
      <c r="M479">
        <v>131</v>
      </c>
      <c r="N479">
        <v>2.85</v>
      </c>
    </row>
    <row r="480" spans="1:14">
      <c r="A480" s="54">
        <f>formulas!O567</f>
        <v>0</v>
      </c>
      <c r="B480" s="33">
        <f t="shared" ca="1" si="47"/>
        <v>32</v>
      </c>
      <c r="C480">
        <f t="shared" si="51"/>
        <v>378</v>
      </c>
      <c r="D480">
        <f t="shared" ca="1" si="52"/>
        <v>-2.8000000000000001E-2</v>
      </c>
      <c r="E480">
        <f t="shared" ca="1" si="48"/>
        <v>0</v>
      </c>
      <c r="F480">
        <f t="shared" ca="1" si="49"/>
        <v>31</v>
      </c>
      <c r="G480">
        <f t="shared" ca="1" si="50"/>
        <v>32</v>
      </c>
      <c r="M480">
        <v>132</v>
      </c>
      <c r="N480">
        <v>2.88</v>
      </c>
    </row>
    <row r="481" spans="1:14">
      <c r="A481" s="54">
        <f>formulas!O568</f>
        <v>0</v>
      </c>
      <c r="B481" s="33">
        <f t="shared" ca="1" si="47"/>
        <v>32</v>
      </c>
      <c r="C481">
        <f t="shared" si="51"/>
        <v>378</v>
      </c>
      <c r="D481">
        <f t="shared" ca="1" si="52"/>
        <v>-2.8000000000000001E-2</v>
      </c>
      <c r="E481">
        <f t="shared" ca="1" si="48"/>
        <v>0</v>
      </c>
      <c r="F481">
        <f t="shared" ca="1" si="49"/>
        <v>31</v>
      </c>
      <c r="G481">
        <f t="shared" ca="1" si="50"/>
        <v>32</v>
      </c>
      <c r="M481">
        <v>133</v>
      </c>
      <c r="N481">
        <v>2.9089999999999998</v>
      </c>
    </row>
    <row r="482" spans="1:14">
      <c r="A482" s="54">
        <f>formulas!O569</f>
        <v>0</v>
      </c>
      <c r="B482" s="33">
        <f t="shared" ca="1" si="47"/>
        <v>32</v>
      </c>
      <c r="C482">
        <f t="shared" si="51"/>
        <v>378</v>
      </c>
      <c r="D482">
        <f t="shared" ca="1" si="52"/>
        <v>-2.8000000000000001E-2</v>
      </c>
      <c r="E482">
        <f t="shared" ca="1" si="48"/>
        <v>0</v>
      </c>
      <c r="F482">
        <f t="shared" ca="1" si="49"/>
        <v>31</v>
      </c>
      <c r="G482">
        <f t="shared" ca="1" si="50"/>
        <v>32</v>
      </c>
      <c r="M482">
        <v>134</v>
      </c>
      <c r="N482">
        <v>2.9380000000000002</v>
      </c>
    </row>
    <row r="483" spans="1:14">
      <c r="A483" s="54">
        <f>formulas!O570</f>
        <v>0</v>
      </c>
      <c r="B483" s="33">
        <f t="shared" ref="B483:B546" ca="1" si="53">(A483-D483)/(E483-D483)*(G483-F483)+F483</f>
        <v>32</v>
      </c>
      <c r="C483">
        <f t="shared" si="51"/>
        <v>378</v>
      </c>
      <c r="D483">
        <f t="shared" ca="1" si="52"/>
        <v>-2.8000000000000001E-2</v>
      </c>
      <c r="E483">
        <f t="shared" ref="E483:E546" ca="1" si="54">INDIRECT(ADDRESS(C483+2,14))</f>
        <v>0</v>
      </c>
      <c r="F483">
        <f t="shared" ref="F483:F546" ca="1" si="55">INDIRECT(ADDRESS(C483+1,13))</f>
        <v>31</v>
      </c>
      <c r="G483">
        <f t="shared" ref="G483:G546" ca="1" si="56">INDIRECT(ADDRESS(C483+2,13))</f>
        <v>32</v>
      </c>
      <c r="M483">
        <v>135</v>
      </c>
      <c r="N483">
        <v>2.968</v>
      </c>
    </row>
    <row r="484" spans="1:14">
      <c r="A484" s="54">
        <f>formulas!O571</f>
        <v>0</v>
      </c>
      <c r="B484" s="33">
        <f t="shared" ca="1" si="53"/>
        <v>32</v>
      </c>
      <c r="C484">
        <f t="shared" si="51"/>
        <v>378</v>
      </c>
      <c r="D484">
        <f t="shared" ca="1" si="52"/>
        <v>-2.8000000000000001E-2</v>
      </c>
      <c r="E484">
        <f t="shared" ca="1" si="54"/>
        <v>0</v>
      </c>
      <c r="F484">
        <f t="shared" ca="1" si="55"/>
        <v>31</v>
      </c>
      <c r="G484">
        <f t="shared" ca="1" si="56"/>
        <v>32</v>
      </c>
      <c r="M484">
        <v>136</v>
      </c>
      <c r="N484">
        <v>2.9969999999999999</v>
      </c>
    </row>
    <row r="485" spans="1:14">
      <c r="A485" s="54">
        <f>formulas!O572</f>
        <v>0</v>
      </c>
      <c r="B485" s="33">
        <f t="shared" ca="1" si="53"/>
        <v>32</v>
      </c>
      <c r="C485">
        <f t="shared" si="51"/>
        <v>378</v>
      </c>
      <c r="D485">
        <f t="shared" ca="1" si="52"/>
        <v>-2.8000000000000001E-2</v>
      </c>
      <c r="E485">
        <f t="shared" ca="1" si="54"/>
        <v>0</v>
      </c>
      <c r="F485">
        <f t="shared" ca="1" si="55"/>
        <v>31</v>
      </c>
      <c r="G485">
        <f t="shared" ca="1" si="56"/>
        <v>32</v>
      </c>
      <c r="M485">
        <v>137</v>
      </c>
      <c r="N485">
        <v>3.0270000000000001</v>
      </c>
    </row>
    <row r="486" spans="1:14">
      <c r="A486" s="54">
        <f>formulas!O573</f>
        <v>0</v>
      </c>
      <c r="B486" s="33">
        <f t="shared" ca="1" si="53"/>
        <v>32</v>
      </c>
      <c r="C486">
        <f t="shared" si="51"/>
        <v>378</v>
      </c>
      <c r="D486">
        <f t="shared" ca="1" si="52"/>
        <v>-2.8000000000000001E-2</v>
      </c>
      <c r="E486">
        <f t="shared" ca="1" si="54"/>
        <v>0</v>
      </c>
      <c r="F486">
        <f t="shared" ca="1" si="55"/>
        <v>31</v>
      </c>
      <c r="G486">
        <f t="shared" ca="1" si="56"/>
        <v>32</v>
      </c>
      <c r="M486">
        <v>138</v>
      </c>
      <c r="N486">
        <v>3.0569999999999999</v>
      </c>
    </row>
    <row r="487" spans="1:14">
      <c r="A487" s="54">
        <f>formulas!O574</f>
        <v>0</v>
      </c>
      <c r="B487" s="33">
        <f t="shared" ca="1" si="53"/>
        <v>32</v>
      </c>
      <c r="C487">
        <f t="shared" si="51"/>
        <v>378</v>
      </c>
      <c r="D487">
        <f t="shared" ca="1" si="52"/>
        <v>-2.8000000000000001E-2</v>
      </c>
      <c r="E487">
        <f t="shared" ca="1" si="54"/>
        <v>0</v>
      </c>
      <c r="F487">
        <f t="shared" ca="1" si="55"/>
        <v>31</v>
      </c>
      <c r="G487">
        <f t="shared" ca="1" si="56"/>
        <v>32</v>
      </c>
      <c r="M487">
        <v>139</v>
      </c>
      <c r="N487">
        <v>3.0859999999999999</v>
      </c>
    </row>
    <row r="488" spans="1:14">
      <c r="A488" s="54">
        <f>formulas!O575</f>
        <v>0</v>
      </c>
      <c r="B488" s="33">
        <f t="shared" ca="1" si="53"/>
        <v>32</v>
      </c>
      <c r="C488">
        <f t="shared" si="51"/>
        <v>378</v>
      </c>
      <c r="D488">
        <f t="shared" ca="1" si="52"/>
        <v>-2.8000000000000001E-2</v>
      </c>
      <c r="E488">
        <f t="shared" ca="1" si="54"/>
        <v>0</v>
      </c>
      <c r="F488">
        <f t="shared" ca="1" si="55"/>
        <v>31</v>
      </c>
      <c r="G488">
        <f t="shared" ca="1" si="56"/>
        <v>32</v>
      </c>
      <c r="M488">
        <v>140</v>
      </c>
      <c r="N488">
        <v>3.1160000000000001</v>
      </c>
    </row>
    <row r="489" spans="1:14">
      <c r="A489" s="54">
        <f>formulas!O576</f>
        <v>0</v>
      </c>
      <c r="B489" s="33">
        <f t="shared" ca="1" si="53"/>
        <v>32</v>
      </c>
      <c r="C489">
        <f t="shared" si="51"/>
        <v>378</v>
      </c>
      <c r="D489">
        <f t="shared" ca="1" si="52"/>
        <v>-2.8000000000000001E-2</v>
      </c>
      <c r="E489">
        <f t="shared" ca="1" si="54"/>
        <v>0</v>
      </c>
      <c r="F489">
        <f t="shared" ca="1" si="55"/>
        <v>31</v>
      </c>
      <c r="G489">
        <f t="shared" ca="1" si="56"/>
        <v>32</v>
      </c>
      <c r="M489">
        <v>141</v>
      </c>
      <c r="N489">
        <v>3.145</v>
      </c>
    </row>
    <row r="490" spans="1:14">
      <c r="A490" s="54">
        <f>formulas!O577</f>
        <v>0</v>
      </c>
      <c r="B490" s="33">
        <f t="shared" ca="1" si="53"/>
        <v>32</v>
      </c>
      <c r="C490">
        <f t="shared" si="51"/>
        <v>378</v>
      </c>
      <c r="D490">
        <f t="shared" ca="1" si="52"/>
        <v>-2.8000000000000001E-2</v>
      </c>
      <c r="E490">
        <f t="shared" ca="1" si="54"/>
        <v>0</v>
      </c>
      <c r="F490">
        <f t="shared" ca="1" si="55"/>
        <v>31</v>
      </c>
      <c r="G490">
        <f t="shared" ca="1" si="56"/>
        <v>32</v>
      </c>
      <c r="M490">
        <v>142</v>
      </c>
      <c r="N490">
        <v>3.1749999999999998</v>
      </c>
    </row>
    <row r="491" spans="1:14">
      <c r="A491" s="54">
        <f>formulas!O578</f>
        <v>0</v>
      </c>
      <c r="B491" s="33">
        <f t="shared" ca="1" si="53"/>
        <v>32</v>
      </c>
      <c r="C491">
        <f t="shared" si="51"/>
        <v>378</v>
      </c>
      <c r="D491">
        <f t="shared" ca="1" si="52"/>
        <v>-2.8000000000000001E-2</v>
      </c>
      <c r="E491">
        <f t="shared" ca="1" si="54"/>
        <v>0</v>
      </c>
      <c r="F491">
        <f t="shared" ca="1" si="55"/>
        <v>31</v>
      </c>
      <c r="G491">
        <f t="shared" ca="1" si="56"/>
        <v>32</v>
      </c>
      <c r="M491">
        <v>143</v>
      </c>
      <c r="N491">
        <v>3.2040000000000002</v>
      </c>
    </row>
    <row r="492" spans="1:14">
      <c r="A492" s="54">
        <f>formulas!O579</f>
        <v>0</v>
      </c>
      <c r="B492" s="33">
        <f t="shared" ca="1" si="53"/>
        <v>32</v>
      </c>
      <c r="C492">
        <f t="shared" si="51"/>
        <v>378</v>
      </c>
      <c r="D492">
        <f t="shared" ca="1" si="52"/>
        <v>-2.8000000000000001E-2</v>
      </c>
      <c r="E492">
        <f t="shared" ca="1" si="54"/>
        <v>0</v>
      </c>
      <c r="F492">
        <f t="shared" ca="1" si="55"/>
        <v>31</v>
      </c>
      <c r="G492">
        <f t="shared" ca="1" si="56"/>
        <v>32</v>
      </c>
      <c r="M492">
        <v>144</v>
      </c>
      <c r="N492">
        <v>3.234</v>
      </c>
    </row>
    <row r="493" spans="1:14">
      <c r="A493" s="54">
        <f>formulas!O580</f>
        <v>0</v>
      </c>
      <c r="B493" s="33">
        <f t="shared" ca="1" si="53"/>
        <v>32</v>
      </c>
      <c r="C493">
        <f t="shared" si="51"/>
        <v>378</v>
      </c>
      <c r="D493">
        <f t="shared" ca="1" si="52"/>
        <v>-2.8000000000000001E-2</v>
      </c>
      <c r="E493">
        <f t="shared" ca="1" si="54"/>
        <v>0</v>
      </c>
      <c r="F493">
        <f t="shared" ca="1" si="55"/>
        <v>31</v>
      </c>
      <c r="G493">
        <f t="shared" ca="1" si="56"/>
        <v>32</v>
      </c>
      <c r="M493">
        <v>145</v>
      </c>
      <c r="N493">
        <v>3.2639999999999998</v>
      </c>
    </row>
    <row r="494" spans="1:14">
      <c r="A494" s="54">
        <f>formulas!O581</f>
        <v>0</v>
      </c>
      <c r="B494" s="33">
        <f t="shared" ca="1" si="53"/>
        <v>32</v>
      </c>
      <c r="C494">
        <f t="shared" si="51"/>
        <v>378</v>
      </c>
      <c r="D494">
        <f t="shared" ca="1" si="52"/>
        <v>-2.8000000000000001E-2</v>
      </c>
      <c r="E494">
        <f t="shared" ca="1" si="54"/>
        <v>0</v>
      </c>
      <c r="F494">
        <f t="shared" ca="1" si="55"/>
        <v>31</v>
      </c>
      <c r="G494">
        <f t="shared" ca="1" si="56"/>
        <v>32</v>
      </c>
      <c r="M494">
        <v>146</v>
      </c>
      <c r="N494">
        <v>3.2930000000000001</v>
      </c>
    </row>
    <row r="495" spans="1:14">
      <c r="A495" s="54">
        <f>formulas!O582</f>
        <v>0</v>
      </c>
      <c r="B495" s="33">
        <f t="shared" ca="1" si="53"/>
        <v>32</v>
      </c>
      <c r="C495">
        <f t="shared" si="51"/>
        <v>378</v>
      </c>
      <c r="D495">
        <f t="shared" ca="1" si="52"/>
        <v>-2.8000000000000001E-2</v>
      </c>
      <c r="E495">
        <f t="shared" ca="1" si="54"/>
        <v>0</v>
      </c>
      <c r="F495">
        <f t="shared" ca="1" si="55"/>
        <v>31</v>
      </c>
      <c r="G495">
        <f t="shared" ca="1" si="56"/>
        <v>32</v>
      </c>
      <c r="M495">
        <v>147</v>
      </c>
      <c r="N495">
        <v>3.323</v>
      </c>
    </row>
    <row r="496" spans="1:14">
      <c r="A496" s="54">
        <f>formulas!O583</f>
        <v>0</v>
      </c>
      <c r="B496" s="33">
        <f t="shared" ca="1" si="53"/>
        <v>32</v>
      </c>
      <c r="C496">
        <f t="shared" si="51"/>
        <v>378</v>
      </c>
      <c r="D496">
        <f t="shared" ca="1" si="52"/>
        <v>-2.8000000000000001E-2</v>
      </c>
      <c r="E496">
        <f t="shared" ca="1" si="54"/>
        <v>0</v>
      </c>
      <c r="F496">
        <f t="shared" ca="1" si="55"/>
        <v>31</v>
      </c>
      <c r="G496">
        <f t="shared" ca="1" si="56"/>
        <v>32</v>
      </c>
      <c r="M496">
        <v>148</v>
      </c>
      <c r="N496">
        <v>3.3530000000000002</v>
      </c>
    </row>
    <row r="497" spans="1:14">
      <c r="A497" s="54">
        <f>formulas!O584</f>
        <v>0</v>
      </c>
      <c r="B497" s="33">
        <f t="shared" ca="1" si="53"/>
        <v>32</v>
      </c>
      <c r="C497">
        <f t="shared" si="51"/>
        <v>378</v>
      </c>
      <c r="D497">
        <f t="shared" ca="1" si="52"/>
        <v>-2.8000000000000001E-2</v>
      </c>
      <c r="E497">
        <f t="shared" ca="1" si="54"/>
        <v>0</v>
      </c>
      <c r="F497">
        <f t="shared" ca="1" si="55"/>
        <v>31</v>
      </c>
      <c r="G497">
        <f t="shared" ca="1" si="56"/>
        <v>32</v>
      </c>
      <c r="M497">
        <v>149</v>
      </c>
      <c r="N497">
        <v>3.3820000000000001</v>
      </c>
    </row>
    <row r="498" spans="1:14">
      <c r="A498" s="54">
        <f>formulas!O585</f>
        <v>0</v>
      </c>
      <c r="B498" s="33">
        <f t="shared" ca="1" si="53"/>
        <v>32</v>
      </c>
      <c r="C498">
        <f t="shared" si="51"/>
        <v>378</v>
      </c>
      <c r="D498">
        <f t="shared" ca="1" si="52"/>
        <v>-2.8000000000000001E-2</v>
      </c>
      <c r="E498">
        <f t="shared" ca="1" si="54"/>
        <v>0</v>
      </c>
      <c r="F498">
        <f t="shared" ca="1" si="55"/>
        <v>31</v>
      </c>
      <c r="G498">
        <f t="shared" ca="1" si="56"/>
        <v>32</v>
      </c>
      <c r="M498">
        <v>150</v>
      </c>
      <c r="N498">
        <v>3.4119999999999999</v>
      </c>
    </row>
    <row r="499" spans="1:14">
      <c r="A499" s="54">
        <f>formulas!O586</f>
        <v>0</v>
      </c>
      <c r="B499" s="33">
        <f t="shared" ca="1" si="53"/>
        <v>32</v>
      </c>
      <c r="C499">
        <f t="shared" si="51"/>
        <v>378</v>
      </c>
      <c r="D499">
        <f t="shared" ca="1" si="52"/>
        <v>-2.8000000000000001E-2</v>
      </c>
      <c r="E499">
        <f t="shared" ca="1" si="54"/>
        <v>0</v>
      </c>
      <c r="F499">
        <f t="shared" ca="1" si="55"/>
        <v>31</v>
      </c>
      <c r="G499">
        <f t="shared" ca="1" si="56"/>
        <v>32</v>
      </c>
      <c r="M499">
        <v>151</v>
      </c>
      <c r="N499">
        <v>3.4420000000000002</v>
      </c>
    </row>
    <row r="500" spans="1:14">
      <c r="A500" s="54">
        <f>formulas!O587</f>
        <v>0</v>
      </c>
      <c r="B500" s="33">
        <f t="shared" ca="1" si="53"/>
        <v>32</v>
      </c>
      <c r="C500">
        <f t="shared" si="51"/>
        <v>378</v>
      </c>
      <c r="D500">
        <f t="shared" ca="1" si="52"/>
        <v>-2.8000000000000001E-2</v>
      </c>
      <c r="E500">
        <f t="shared" ca="1" si="54"/>
        <v>0</v>
      </c>
      <c r="F500">
        <f t="shared" ca="1" si="55"/>
        <v>31</v>
      </c>
      <c r="G500">
        <f t="shared" ca="1" si="56"/>
        <v>32</v>
      </c>
      <c r="M500">
        <v>152</v>
      </c>
      <c r="N500">
        <v>3.4710000000000001</v>
      </c>
    </row>
    <row r="501" spans="1:14">
      <c r="A501" s="54">
        <f>formulas!O588</f>
        <v>0</v>
      </c>
      <c r="B501" s="33">
        <f t="shared" ca="1" si="53"/>
        <v>32</v>
      </c>
      <c r="C501">
        <f t="shared" si="51"/>
        <v>378</v>
      </c>
      <c r="D501">
        <f t="shared" ca="1" si="52"/>
        <v>-2.8000000000000001E-2</v>
      </c>
      <c r="E501">
        <f t="shared" ca="1" si="54"/>
        <v>0</v>
      </c>
      <c r="F501">
        <f t="shared" ca="1" si="55"/>
        <v>31</v>
      </c>
      <c r="G501">
        <f t="shared" ca="1" si="56"/>
        <v>32</v>
      </c>
      <c r="M501">
        <v>153</v>
      </c>
      <c r="N501">
        <v>3.5009999999999999</v>
      </c>
    </row>
    <row r="502" spans="1:14">
      <c r="A502" s="54">
        <f>formulas!O589</f>
        <v>0</v>
      </c>
      <c r="B502" s="33">
        <f t="shared" ca="1" si="53"/>
        <v>32</v>
      </c>
      <c r="C502">
        <f t="shared" si="51"/>
        <v>378</v>
      </c>
      <c r="D502">
        <f t="shared" ca="1" si="52"/>
        <v>-2.8000000000000001E-2</v>
      </c>
      <c r="E502">
        <f t="shared" ca="1" si="54"/>
        <v>0</v>
      </c>
      <c r="F502">
        <f t="shared" ca="1" si="55"/>
        <v>31</v>
      </c>
      <c r="G502">
        <f t="shared" ca="1" si="56"/>
        <v>32</v>
      </c>
      <c r="M502">
        <v>154</v>
      </c>
      <c r="N502">
        <v>3.5310000000000001</v>
      </c>
    </row>
    <row r="503" spans="1:14">
      <c r="A503" s="54">
        <f>formulas!O590</f>
        <v>0</v>
      </c>
      <c r="B503" s="33">
        <f t="shared" ca="1" si="53"/>
        <v>32</v>
      </c>
      <c r="C503">
        <f t="shared" si="51"/>
        <v>378</v>
      </c>
      <c r="D503">
        <f t="shared" ca="1" si="52"/>
        <v>-2.8000000000000001E-2</v>
      </c>
      <c r="E503">
        <f t="shared" ca="1" si="54"/>
        <v>0</v>
      </c>
      <c r="F503">
        <f t="shared" ca="1" si="55"/>
        <v>31</v>
      </c>
      <c r="G503">
        <f t="shared" ca="1" si="56"/>
        <v>32</v>
      </c>
      <c r="M503">
        <v>155</v>
      </c>
      <c r="N503">
        <v>3.56</v>
      </c>
    </row>
    <row r="504" spans="1:14">
      <c r="A504" s="54">
        <f>formulas!O591</f>
        <v>0</v>
      </c>
      <c r="B504" s="33">
        <f t="shared" ca="1" si="53"/>
        <v>32</v>
      </c>
      <c r="C504">
        <f t="shared" si="51"/>
        <v>378</v>
      </c>
      <c r="D504">
        <f t="shared" ca="1" si="52"/>
        <v>-2.8000000000000001E-2</v>
      </c>
      <c r="E504">
        <f t="shared" ca="1" si="54"/>
        <v>0</v>
      </c>
      <c r="F504">
        <f t="shared" ca="1" si="55"/>
        <v>31</v>
      </c>
      <c r="G504">
        <f t="shared" ca="1" si="56"/>
        <v>32</v>
      </c>
      <c r="M504">
        <v>156</v>
      </c>
      <c r="N504">
        <v>3.59</v>
      </c>
    </row>
    <row r="505" spans="1:14">
      <c r="A505" s="54">
        <f>formulas!O592</f>
        <v>0</v>
      </c>
      <c r="B505" s="33">
        <f t="shared" ca="1" si="53"/>
        <v>32</v>
      </c>
      <c r="C505">
        <f t="shared" si="51"/>
        <v>378</v>
      </c>
      <c r="D505">
        <f t="shared" ca="1" si="52"/>
        <v>-2.8000000000000001E-2</v>
      </c>
      <c r="E505">
        <f t="shared" ca="1" si="54"/>
        <v>0</v>
      </c>
      <c r="F505">
        <f t="shared" ca="1" si="55"/>
        <v>31</v>
      </c>
      <c r="G505">
        <f t="shared" ca="1" si="56"/>
        <v>32</v>
      </c>
      <c r="M505">
        <v>157</v>
      </c>
      <c r="N505">
        <v>3.62</v>
      </c>
    </row>
    <row r="506" spans="1:14">
      <c r="A506" s="54">
        <f>formulas!O593</f>
        <v>0</v>
      </c>
      <c r="B506" s="33">
        <f t="shared" ca="1" si="53"/>
        <v>32</v>
      </c>
      <c r="C506">
        <f t="shared" si="51"/>
        <v>378</v>
      </c>
      <c r="D506">
        <f t="shared" ca="1" si="52"/>
        <v>-2.8000000000000001E-2</v>
      </c>
      <c r="E506">
        <f t="shared" ca="1" si="54"/>
        <v>0</v>
      </c>
      <c r="F506">
        <f t="shared" ca="1" si="55"/>
        <v>31</v>
      </c>
      <c r="G506">
        <f t="shared" ca="1" si="56"/>
        <v>32</v>
      </c>
      <c r="M506">
        <v>158</v>
      </c>
      <c r="N506">
        <v>3.65</v>
      </c>
    </row>
    <row r="507" spans="1:14">
      <c r="A507" s="54">
        <f>formulas!O594</f>
        <v>0</v>
      </c>
      <c r="B507" s="33">
        <f t="shared" ca="1" si="53"/>
        <v>32</v>
      </c>
      <c r="C507">
        <f t="shared" si="51"/>
        <v>378</v>
      </c>
      <c r="D507">
        <f t="shared" ca="1" si="52"/>
        <v>-2.8000000000000001E-2</v>
      </c>
      <c r="E507">
        <f t="shared" ca="1" si="54"/>
        <v>0</v>
      </c>
      <c r="F507">
        <f t="shared" ca="1" si="55"/>
        <v>31</v>
      </c>
      <c r="G507">
        <f t="shared" ca="1" si="56"/>
        <v>32</v>
      </c>
      <c r="M507">
        <v>159</v>
      </c>
      <c r="N507">
        <v>3.6789999999999998</v>
      </c>
    </row>
    <row r="508" spans="1:14">
      <c r="A508" s="54">
        <f>formulas!O595</f>
        <v>0</v>
      </c>
      <c r="B508" s="33">
        <f t="shared" ca="1" si="53"/>
        <v>32</v>
      </c>
      <c r="C508">
        <f t="shared" si="51"/>
        <v>378</v>
      </c>
      <c r="D508">
        <f t="shared" ca="1" si="52"/>
        <v>-2.8000000000000001E-2</v>
      </c>
      <c r="E508">
        <f t="shared" ca="1" si="54"/>
        <v>0</v>
      </c>
      <c r="F508">
        <f t="shared" ca="1" si="55"/>
        <v>31</v>
      </c>
      <c r="G508">
        <f t="shared" ca="1" si="56"/>
        <v>32</v>
      </c>
      <c r="M508">
        <v>160</v>
      </c>
      <c r="N508">
        <v>3.7090000000000001</v>
      </c>
    </row>
    <row r="509" spans="1:14">
      <c r="A509" s="54">
        <f>formulas!O596</f>
        <v>0</v>
      </c>
      <c r="B509" s="33">
        <f t="shared" ca="1" si="53"/>
        <v>32</v>
      </c>
      <c r="C509">
        <f t="shared" si="51"/>
        <v>378</v>
      </c>
      <c r="D509">
        <f t="shared" ca="1" si="52"/>
        <v>-2.8000000000000001E-2</v>
      </c>
      <c r="E509">
        <f t="shared" ca="1" si="54"/>
        <v>0</v>
      </c>
      <c r="F509">
        <f t="shared" ca="1" si="55"/>
        <v>31</v>
      </c>
      <c r="G509">
        <f t="shared" ca="1" si="56"/>
        <v>32</v>
      </c>
      <c r="M509">
        <v>161</v>
      </c>
      <c r="N509">
        <v>3.7389999999999999</v>
      </c>
    </row>
    <row r="510" spans="1:14">
      <c r="A510" s="54">
        <f>formulas!O597</f>
        <v>0</v>
      </c>
      <c r="B510" s="33">
        <f t="shared" ca="1" si="53"/>
        <v>32</v>
      </c>
      <c r="C510">
        <f t="shared" si="51"/>
        <v>378</v>
      </c>
      <c r="D510">
        <f t="shared" ca="1" si="52"/>
        <v>-2.8000000000000001E-2</v>
      </c>
      <c r="E510">
        <f t="shared" ca="1" si="54"/>
        <v>0</v>
      </c>
      <c r="F510">
        <f t="shared" ca="1" si="55"/>
        <v>31</v>
      </c>
      <c r="G510">
        <f t="shared" ca="1" si="56"/>
        <v>32</v>
      </c>
      <c r="M510">
        <v>162</v>
      </c>
      <c r="N510">
        <v>3.7690000000000001</v>
      </c>
    </row>
    <row r="511" spans="1:14">
      <c r="A511" s="54">
        <f>formulas!O598</f>
        <v>0</v>
      </c>
      <c r="B511" s="33">
        <f t="shared" ca="1" si="53"/>
        <v>32</v>
      </c>
      <c r="C511">
        <f t="shared" si="51"/>
        <v>378</v>
      </c>
      <c r="D511">
        <f t="shared" ca="1" si="52"/>
        <v>-2.8000000000000001E-2</v>
      </c>
      <c r="E511">
        <f t="shared" ca="1" si="54"/>
        <v>0</v>
      </c>
      <c r="F511">
        <f t="shared" ca="1" si="55"/>
        <v>31</v>
      </c>
      <c r="G511">
        <f t="shared" ca="1" si="56"/>
        <v>32</v>
      </c>
      <c r="M511">
        <v>163</v>
      </c>
      <c r="N511">
        <v>3.798</v>
      </c>
    </row>
    <row r="512" spans="1:14">
      <c r="A512" s="54">
        <f>formulas!O599</f>
        <v>0</v>
      </c>
      <c r="B512" s="33">
        <f t="shared" ca="1" si="53"/>
        <v>32</v>
      </c>
      <c r="C512">
        <f t="shared" si="51"/>
        <v>378</v>
      </c>
      <c r="D512">
        <f t="shared" ca="1" si="52"/>
        <v>-2.8000000000000001E-2</v>
      </c>
      <c r="E512">
        <f t="shared" ca="1" si="54"/>
        <v>0</v>
      </c>
      <c r="F512">
        <f t="shared" ca="1" si="55"/>
        <v>31</v>
      </c>
      <c r="G512">
        <f t="shared" ca="1" si="56"/>
        <v>32</v>
      </c>
      <c r="M512">
        <v>164</v>
      </c>
      <c r="N512">
        <v>3.8279999999999998</v>
      </c>
    </row>
    <row r="513" spans="1:14">
      <c r="A513" s="54">
        <f>formulas!O600</f>
        <v>0</v>
      </c>
      <c r="B513" s="33">
        <f t="shared" ca="1" si="53"/>
        <v>32</v>
      </c>
      <c r="C513">
        <f t="shared" si="51"/>
        <v>378</v>
      </c>
      <c r="D513">
        <f t="shared" ca="1" si="52"/>
        <v>-2.8000000000000001E-2</v>
      </c>
      <c r="E513">
        <f t="shared" ca="1" si="54"/>
        <v>0</v>
      </c>
      <c r="F513">
        <f t="shared" ca="1" si="55"/>
        <v>31</v>
      </c>
      <c r="G513">
        <f t="shared" ca="1" si="56"/>
        <v>32</v>
      </c>
      <c r="M513">
        <v>165</v>
      </c>
      <c r="N513">
        <v>3.8580000000000001</v>
      </c>
    </row>
    <row r="514" spans="1:14">
      <c r="A514" s="54">
        <f>formulas!O601</f>
        <v>0</v>
      </c>
      <c r="B514" s="33">
        <f t="shared" ca="1" si="53"/>
        <v>32</v>
      </c>
      <c r="C514">
        <f t="shared" si="51"/>
        <v>378</v>
      </c>
      <c r="D514">
        <f t="shared" ca="1" si="52"/>
        <v>-2.8000000000000001E-2</v>
      </c>
      <c r="E514">
        <f t="shared" ca="1" si="54"/>
        <v>0</v>
      </c>
      <c r="F514">
        <f t="shared" ca="1" si="55"/>
        <v>31</v>
      </c>
      <c r="G514">
        <f t="shared" ca="1" si="56"/>
        <v>32</v>
      </c>
      <c r="M514">
        <v>166</v>
      </c>
      <c r="N514">
        <v>3.8879999999999999</v>
      </c>
    </row>
    <row r="515" spans="1:14">
      <c r="A515" s="54">
        <f>formulas!O602</f>
        <v>0</v>
      </c>
      <c r="B515" s="33">
        <f t="shared" ca="1" si="53"/>
        <v>32</v>
      </c>
      <c r="C515">
        <f t="shared" ref="C515:C578" si="57">COUNTIF($N$1:$N$25398,"&lt;"&amp;A515)</f>
        <v>378</v>
      </c>
      <c r="D515">
        <f t="shared" ref="D515:D578" ca="1" si="58">INDIRECT(ADDRESS(C515+1,14))</f>
        <v>-2.8000000000000001E-2</v>
      </c>
      <c r="E515">
        <f t="shared" ca="1" si="54"/>
        <v>0</v>
      </c>
      <c r="F515">
        <f t="shared" ca="1" si="55"/>
        <v>31</v>
      </c>
      <c r="G515">
        <f t="shared" ca="1" si="56"/>
        <v>32</v>
      </c>
      <c r="M515">
        <v>167</v>
      </c>
      <c r="N515">
        <v>3.9180000000000001</v>
      </c>
    </row>
    <row r="516" spans="1:14">
      <c r="A516" s="54">
        <f>formulas!O603</f>
        <v>0</v>
      </c>
      <c r="B516" s="33">
        <f t="shared" ca="1" si="53"/>
        <v>32</v>
      </c>
      <c r="C516">
        <f t="shared" si="57"/>
        <v>378</v>
      </c>
      <c r="D516">
        <f t="shared" ca="1" si="58"/>
        <v>-2.8000000000000001E-2</v>
      </c>
      <c r="E516">
        <f t="shared" ca="1" si="54"/>
        <v>0</v>
      </c>
      <c r="F516">
        <f t="shared" ca="1" si="55"/>
        <v>31</v>
      </c>
      <c r="G516">
        <f t="shared" ca="1" si="56"/>
        <v>32</v>
      </c>
      <c r="M516">
        <v>168</v>
      </c>
      <c r="N516">
        <v>3.948</v>
      </c>
    </row>
    <row r="517" spans="1:14">
      <c r="A517" s="54">
        <f>formulas!O604</f>
        <v>0</v>
      </c>
      <c r="B517" s="33">
        <f t="shared" ca="1" si="53"/>
        <v>32</v>
      </c>
      <c r="C517">
        <f t="shared" si="57"/>
        <v>378</v>
      </c>
      <c r="D517">
        <f t="shared" ca="1" si="58"/>
        <v>-2.8000000000000001E-2</v>
      </c>
      <c r="E517">
        <f t="shared" ca="1" si="54"/>
        <v>0</v>
      </c>
      <c r="F517">
        <f t="shared" ca="1" si="55"/>
        <v>31</v>
      </c>
      <c r="G517">
        <f t="shared" ca="1" si="56"/>
        <v>32</v>
      </c>
      <c r="M517">
        <v>169</v>
      </c>
      <c r="N517">
        <v>3.9769999999999999</v>
      </c>
    </row>
    <row r="518" spans="1:14">
      <c r="A518" s="54">
        <f>formulas!O605</f>
        <v>0</v>
      </c>
      <c r="B518" s="33">
        <f t="shared" ca="1" si="53"/>
        <v>32</v>
      </c>
      <c r="C518">
        <f t="shared" si="57"/>
        <v>378</v>
      </c>
      <c r="D518">
        <f t="shared" ca="1" si="58"/>
        <v>-2.8000000000000001E-2</v>
      </c>
      <c r="E518">
        <f t="shared" ca="1" si="54"/>
        <v>0</v>
      </c>
      <c r="F518">
        <f t="shared" ca="1" si="55"/>
        <v>31</v>
      </c>
      <c r="G518">
        <f t="shared" ca="1" si="56"/>
        <v>32</v>
      </c>
      <c r="M518">
        <v>170</v>
      </c>
      <c r="N518">
        <v>4.0069999999999997</v>
      </c>
    </row>
    <row r="519" spans="1:14">
      <c r="A519" s="54">
        <f>formulas!O606</f>
        <v>0</v>
      </c>
      <c r="B519" s="33">
        <f t="shared" ca="1" si="53"/>
        <v>32</v>
      </c>
      <c r="C519">
        <f t="shared" si="57"/>
        <v>378</v>
      </c>
      <c r="D519">
        <f t="shared" ca="1" si="58"/>
        <v>-2.8000000000000001E-2</v>
      </c>
      <c r="E519">
        <f t="shared" ca="1" si="54"/>
        <v>0</v>
      </c>
      <c r="F519">
        <f t="shared" ca="1" si="55"/>
        <v>31</v>
      </c>
      <c r="G519">
        <f t="shared" ca="1" si="56"/>
        <v>32</v>
      </c>
      <c r="M519">
        <v>171</v>
      </c>
      <c r="N519">
        <v>4.0369999999999999</v>
      </c>
    </row>
    <row r="520" spans="1:14">
      <c r="A520" s="54">
        <f>formulas!O607</f>
        <v>0</v>
      </c>
      <c r="B520" s="33">
        <f t="shared" ca="1" si="53"/>
        <v>32</v>
      </c>
      <c r="C520">
        <f t="shared" si="57"/>
        <v>378</v>
      </c>
      <c r="D520">
        <f t="shared" ca="1" si="58"/>
        <v>-2.8000000000000001E-2</v>
      </c>
      <c r="E520">
        <f t="shared" ca="1" si="54"/>
        <v>0</v>
      </c>
      <c r="F520">
        <f t="shared" ca="1" si="55"/>
        <v>31</v>
      </c>
      <c r="G520">
        <f t="shared" ca="1" si="56"/>
        <v>32</v>
      </c>
      <c r="M520">
        <v>172</v>
      </c>
      <c r="N520">
        <v>4.0670000000000002</v>
      </c>
    </row>
    <row r="521" spans="1:14">
      <c r="A521" s="54">
        <f>formulas!O608</f>
        <v>0</v>
      </c>
      <c r="B521" s="33">
        <f t="shared" ca="1" si="53"/>
        <v>32</v>
      </c>
      <c r="C521">
        <f t="shared" si="57"/>
        <v>378</v>
      </c>
      <c r="D521">
        <f t="shared" ca="1" si="58"/>
        <v>-2.8000000000000001E-2</v>
      </c>
      <c r="E521">
        <f t="shared" ca="1" si="54"/>
        <v>0</v>
      </c>
      <c r="F521">
        <f t="shared" ca="1" si="55"/>
        <v>31</v>
      </c>
      <c r="G521">
        <f t="shared" ca="1" si="56"/>
        <v>32</v>
      </c>
      <c r="M521">
        <v>173</v>
      </c>
      <c r="N521">
        <v>4.0970000000000004</v>
      </c>
    </row>
    <row r="522" spans="1:14">
      <c r="A522" s="54">
        <f>formulas!O609</f>
        <v>0</v>
      </c>
      <c r="B522" s="33">
        <f t="shared" ca="1" si="53"/>
        <v>32</v>
      </c>
      <c r="C522">
        <f t="shared" si="57"/>
        <v>378</v>
      </c>
      <c r="D522">
        <f t="shared" ca="1" si="58"/>
        <v>-2.8000000000000001E-2</v>
      </c>
      <c r="E522">
        <f t="shared" ca="1" si="54"/>
        <v>0</v>
      </c>
      <c r="F522">
        <f t="shared" ca="1" si="55"/>
        <v>31</v>
      </c>
      <c r="G522">
        <f t="shared" ca="1" si="56"/>
        <v>32</v>
      </c>
      <c r="M522">
        <v>174</v>
      </c>
      <c r="N522">
        <v>4.1269999999999998</v>
      </c>
    </row>
    <row r="523" spans="1:14">
      <c r="A523" s="54">
        <f>formulas!O610</f>
        <v>0</v>
      </c>
      <c r="B523" s="33">
        <f t="shared" ca="1" si="53"/>
        <v>32</v>
      </c>
      <c r="C523">
        <f t="shared" si="57"/>
        <v>378</v>
      </c>
      <c r="D523">
        <f t="shared" ca="1" si="58"/>
        <v>-2.8000000000000001E-2</v>
      </c>
      <c r="E523">
        <f t="shared" ca="1" si="54"/>
        <v>0</v>
      </c>
      <c r="F523">
        <f t="shared" ca="1" si="55"/>
        <v>31</v>
      </c>
      <c r="G523">
        <f t="shared" ca="1" si="56"/>
        <v>32</v>
      </c>
      <c r="M523">
        <v>175</v>
      </c>
      <c r="N523">
        <v>4.157</v>
      </c>
    </row>
    <row r="524" spans="1:14">
      <c r="A524" s="54">
        <f>formulas!O611</f>
        <v>0</v>
      </c>
      <c r="B524" s="33">
        <f t="shared" ca="1" si="53"/>
        <v>32</v>
      </c>
      <c r="C524">
        <f t="shared" si="57"/>
        <v>378</v>
      </c>
      <c r="D524">
        <f t="shared" ca="1" si="58"/>
        <v>-2.8000000000000001E-2</v>
      </c>
      <c r="E524">
        <f t="shared" ca="1" si="54"/>
        <v>0</v>
      </c>
      <c r="F524">
        <f t="shared" ca="1" si="55"/>
        <v>31</v>
      </c>
      <c r="G524">
        <f t="shared" ca="1" si="56"/>
        <v>32</v>
      </c>
      <c r="M524">
        <v>176</v>
      </c>
      <c r="N524">
        <v>4.1870000000000003</v>
      </c>
    </row>
    <row r="525" spans="1:14">
      <c r="A525" s="54">
        <f>formulas!O612</f>
        <v>0</v>
      </c>
      <c r="B525" s="33">
        <f t="shared" ca="1" si="53"/>
        <v>32</v>
      </c>
      <c r="C525">
        <f t="shared" si="57"/>
        <v>378</v>
      </c>
      <c r="D525">
        <f t="shared" ca="1" si="58"/>
        <v>-2.8000000000000001E-2</v>
      </c>
      <c r="E525">
        <f t="shared" ca="1" si="54"/>
        <v>0</v>
      </c>
      <c r="F525">
        <f t="shared" ca="1" si="55"/>
        <v>31</v>
      </c>
      <c r="G525">
        <f t="shared" ca="1" si="56"/>
        <v>32</v>
      </c>
      <c r="M525">
        <v>177</v>
      </c>
      <c r="N525">
        <v>4.2169999999999996</v>
      </c>
    </row>
    <row r="526" spans="1:14">
      <c r="A526" s="54">
        <f>formulas!O613</f>
        <v>0</v>
      </c>
      <c r="B526" s="33">
        <f t="shared" ca="1" si="53"/>
        <v>32</v>
      </c>
      <c r="C526">
        <f t="shared" si="57"/>
        <v>378</v>
      </c>
      <c r="D526">
        <f t="shared" ca="1" si="58"/>
        <v>-2.8000000000000001E-2</v>
      </c>
      <c r="E526">
        <f t="shared" ca="1" si="54"/>
        <v>0</v>
      </c>
      <c r="F526">
        <f t="shared" ca="1" si="55"/>
        <v>31</v>
      </c>
      <c r="G526">
        <f t="shared" ca="1" si="56"/>
        <v>32</v>
      </c>
      <c r="M526">
        <v>178</v>
      </c>
      <c r="N526">
        <v>4.2460000000000004</v>
      </c>
    </row>
    <row r="527" spans="1:14">
      <c r="A527" s="54">
        <f>formulas!O614</f>
        <v>0</v>
      </c>
      <c r="B527" s="33">
        <f t="shared" ca="1" si="53"/>
        <v>32</v>
      </c>
      <c r="C527">
        <f t="shared" si="57"/>
        <v>378</v>
      </c>
      <c r="D527">
        <f t="shared" ca="1" si="58"/>
        <v>-2.8000000000000001E-2</v>
      </c>
      <c r="E527">
        <f t="shared" ca="1" si="54"/>
        <v>0</v>
      </c>
      <c r="F527">
        <f t="shared" ca="1" si="55"/>
        <v>31</v>
      </c>
      <c r="G527">
        <f t="shared" ca="1" si="56"/>
        <v>32</v>
      </c>
      <c r="M527">
        <v>179</v>
      </c>
      <c r="N527">
        <v>4.2759999999999998</v>
      </c>
    </row>
    <row r="528" spans="1:14">
      <c r="A528" s="54">
        <f>formulas!O615</f>
        <v>0</v>
      </c>
      <c r="B528" s="33">
        <f t="shared" ca="1" si="53"/>
        <v>32</v>
      </c>
      <c r="C528">
        <f t="shared" si="57"/>
        <v>378</v>
      </c>
      <c r="D528">
        <f t="shared" ca="1" si="58"/>
        <v>-2.8000000000000001E-2</v>
      </c>
      <c r="E528">
        <f t="shared" ca="1" si="54"/>
        <v>0</v>
      </c>
      <c r="F528">
        <f t="shared" ca="1" si="55"/>
        <v>31</v>
      </c>
      <c r="G528">
        <f t="shared" ca="1" si="56"/>
        <v>32</v>
      </c>
      <c r="M528">
        <v>180</v>
      </c>
      <c r="N528">
        <v>4.306</v>
      </c>
    </row>
    <row r="529" spans="1:14">
      <c r="A529" s="54">
        <f>formulas!O616</f>
        <v>0</v>
      </c>
      <c r="B529" s="33">
        <f t="shared" ca="1" si="53"/>
        <v>32</v>
      </c>
      <c r="C529">
        <f t="shared" si="57"/>
        <v>378</v>
      </c>
      <c r="D529">
        <f t="shared" ca="1" si="58"/>
        <v>-2.8000000000000001E-2</v>
      </c>
      <c r="E529">
        <f t="shared" ca="1" si="54"/>
        <v>0</v>
      </c>
      <c r="F529">
        <f t="shared" ca="1" si="55"/>
        <v>31</v>
      </c>
      <c r="G529">
        <f t="shared" ca="1" si="56"/>
        <v>32</v>
      </c>
      <c r="M529">
        <v>181</v>
      </c>
      <c r="N529">
        <v>4.3360000000000003</v>
      </c>
    </row>
    <row r="530" spans="1:14">
      <c r="A530" s="54">
        <f>formulas!O617</f>
        <v>0</v>
      </c>
      <c r="B530" s="33">
        <f t="shared" ca="1" si="53"/>
        <v>32</v>
      </c>
      <c r="C530">
        <f t="shared" si="57"/>
        <v>378</v>
      </c>
      <c r="D530">
        <f t="shared" ca="1" si="58"/>
        <v>-2.8000000000000001E-2</v>
      </c>
      <c r="E530">
        <f t="shared" ca="1" si="54"/>
        <v>0</v>
      </c>
      <c r="F530">
        <f t="shared" ca="1" si="55"/>
        <v>31</v>
      </c>
      <c r="G530">
        <f t="shared" ca="1" si="56"/>
        <v>32</v>
      </c>
      <c r="M530">
        <v>182</v>
      </c>
      <c r="N530">
        <v>4.3659999999999997</v>
      </c>
    </row>
    <row r="531" spans="1:14">
      <c r="A531" s="54">
        <f>formulas!O618</f>
        <v>0</v>
      </c>
      <c r="B531" s="33">
        <f t="shared" ca="1" si="53"/>
        <v>32</v>
      </c>
      <c r="C531">
        <f t="shared" si="57"/>
        <v>378</v>
      </c>
      <c r="D531">
        <f t="shared" ca="1" si="58"/>
        <v>-2.8000000000000001E-2</v>
      </c>
      <c r="E531">
        <f t="shared" ca="1" si="54"/>
        <v>0</v>
      </c>
      <c r="F531">
        <f t="shared" ca="1" si="55"/>
        <v>31</v>
      </c>
      <c r="G531">
        <f t="shared" ca="1" si="56"/>
        <v>32</v>
      </c>
      <c r="M531">
        <v>183</v>
      </c>
      <c r="N531">
        <v>4.3959999999999999</v>
      </c>
    </row>
    <row r="532" spans="1:14">
      <c r="A532" s="54">
        <f>formulas!O619</f>
        <v>0</v>
      </c>
      <c r="B532" s="33">
        <f t="shared" ca="1" si="53"/>
        <v>32</v>
      </c>
      <c r="C532">
        <f t="shared" si="57"/>
        <v>378</v>
      </c>
      <c r="D532">
        <f t="shared" ca="1" si="58"/>
        <v>-2.8000000000000001E-2</v>
      </c>
      <c r="E532">
        <f t="shared" ca="1" si="54"/>
        <v>0</v>
      </c>
      <c r="F532">
        <f t="shared" ca="1" si="55"/>
        <v>31</v>
      </c>
      <c r="G532">
        <f t="shared" ca="1" si="56"/>
        <v>32</v>
      </c>
      <c r="M532">
        <v>184</v>
      </c>
      <c r="N532">
        <v>4.4260000000000002</v>
      </c>
    </row>
    <row r="533" spans="1:14">
      <c r="A533" s="54">
        <f>formulas!O620</f>
        <v>0</v>
      </c>
      <c r="B533" s="33">
        <f t="shared" ca="1" si="53"/>
        <v>32</v>
      </c>
      <c r="C533">
        <f t="shared" si="57"/>
        <v>378</v>
      </c>
      <c r="D533">
        <f t="shared" ca="1" si="58"/>
        <v>-2.8000000000000001E-2</v>
      </c>
      <c r="E533">
        <f t="shared" ca="1" si="54"/>
        <v>0</v>
      </c>
      <c r="F533">
        <f t="shared" ca="1" si="55"/>
        <v>31</v>
      </c>
      <c r="G533">
        <f t="shared" ca="1" si="56"/>
        <v>32</v>
      </c>
      <c r="M533">
        <v>185</v>
      </c>
      <c r="N533">
        <v>4.4560000000000004</v>
      </c>
    </row>
    <row r="534" spans="1:14">
      <c r="A534" s="54">
        <f>formulas!O621</f>
        <v>0</v>
      </c>
      <c r="B534" s="33">
        <f t="shared" ca="1" si="53"/>
        <v>32</v>
      </c>
      <c r="C534">
        <f t="shared" si="57"/>
        <v>378</v>
      </c>
      <c r="D534">
        <f t="shared" ca="1" si="58"/>
        <v>-2.8000000000000001E-2</v>
      </c>
      <c r="E534">
        <f t="shared" ca="1" si="54"/>
        <v>0</v>
      </c>
      <c r="F534">
        <f t="shared" ca="1" si="55"/>
        <v>31</v>
      </c>
      <c r="G534">
        <f t="shared" ca="1" si="56"/>
        <v>32</v>
      </c>
      <c r="M534">
        <v>186</v>
      </c>
      <c r="N534">
        <v>4.4859999999999998</v>
      </c>
    </row>
    <row r="535" spans="1:14">
      <c r="A535" s="54">
        <f>formulas!O622</f>
        <v>0</v>
      </c>
      <c r="B535" s="33">
        <f t="shared" ca="1" si="53"/>
        <v>32</v>
      </c>
      <c r="C535">
        <f t="shared" si="57"/>
        <v>378</v>
      </c>
      <c r="D535">
        <f t="shared" ca="1" si="58"/>
        <v>-2.8000000000000001E-2</v>
      </c>
      <c r="E535">
        <f t="shared" ca="1" si="54"/>
        <v>0</v>
      </c>
      <c r="F535">
        <f t="shared" ca="1" si="55"/>
        <v>31</v>
      </c>
      <c r="G535">
        <f t="shared" ca="1" si="56"/>
        <v>32</v>
      </c>
      <c r="M535">
        <v>187</v>
      </c>
      <c r="N535">
        <v>4.516</v>
      </c>
    </row>
    <row r="536" spans="1:14">
      <c r="A536" s="54">
        <f>formulas!O623</f>
        <v>0</v>
      </c>
      <c r="B536" s="33">
        <f t="shared" ca="1" si="53"/>
        <v>32</v>
      </c>
      <c r="C536">
        <f t="shared" si="57"/>
        <v>378</v>
      </c>
      <c r="D536">
        <f t="shared" ca="1" si="58"/>
        <v>-2.8000000000000001E-2</v>
      </c>
      <c r="E536">
        <f t="shared" ca="1" si="54"/>
        <v>0</v>
      </c>
      <c r="F536">
        <f t="shared" ca="1" si="55"/>
        <v>31</v>
      </c>
      <c r="G536">
        <f t="shared" ca="1" si="56"/>
        <v>32</v>
      </c>
      <c r="M536">
        <v>188</v>
      </c>
      <c r="N536">
        <v>4.5460000000000003</v>
      </c>
    </row>
    <row r="537" spans="1:14">
      <c r="A537" s="54">
        <f>formulas!O624</f>
        <v>0</v>
      </c>
      <c r="B537" s="33">
        <f t="shared" ca="1" si="53"/>
        <v>32</v>
      </c>
      <c r="C537">
        <f t="shared" si="57"/>
        <v>378</v>
      </c>
      <c r="D537">
        <f t="shared" ca="1" si="58"/>
        <v>-2.8000000000000001E-2</v>
      </c>
      <c r="E537">
        <f t="shared" ca="1" si="54"/>
        <v>0</v>
      </c>
      <c r="F537">
        <f t="shared" ca="1" si="55"/>
        <v>31</v>
      </c>
      <c r="G537">
        <f t="shared" ca="1" si="56"/>
        <v>32</v>
      </c>
      <c r="M537">
        <v>189</v>
      </c>
      <c r="N537">
        <v>4.5759999999999996</v>
      </c>
    </row>
    <row r="538" spans="1:14">
      <c r="A538" s="54">
        <f>formulas!O625</f>
        <v>0</v>
      </c>
      <c r="B538" s="33">
        <f t="shared" ca="1" si="53"/>
        <v>32</v>
      </c>
      <c r="C538">
        <f t="shared" si="57"/>
        <v>378</v>
      </c>
      <c r="D538">
        <f t="shared" ca="1" si="58"/>
        <v>-2.8000000000000001E-2</v>
      </c>
      <c r="E538">
        <f t="shared" ca="1" si="54"/>
        <v>0</v>
      </c>
      <c r="F538">
        <f t="shared" ca="1" si="55"/>
        <v>31</v>
      </c>
      <c r="G538">
        <f t="shared" ca="1" si="56"/>
        <v>32</v>
      </c>
      <c r="M538">
        <v>190</v>
      </c>
      <c r="N538">
        <v>4.6059999999999999</v>
      </c>
    </row>
    <row r="539" spans="1:14">
      <c r="A539" s="54">
        <f>formulas!O626</f>
        <v>0</v>
      </c>
      <c r="B539" s="33">
        <f t="shared" ca="1" si="53"/>
        <v>32</v>
      </c>
      <c r="C539">
        <f t="shared" si="57"/>
        <v>378</v>
      </c>
      <c r="D539">
        <f t="shared" ca="1" si="58"/>
        <v>-2.8000000000000001E-2</v>
      </c>
      <c r="E539">
        <f t="shared" ca="1" si="54"/>
        <v>0</v>
      </c>
      <c r="F539">
        <f t="shared" ca="1" si="55"/>
        <v>31</v>
      </c>
      <c r="G539">
        <f t="shared" ca="1" si="56"/>
        <v>32</v>
      </c>
      <c r="M539">
        <v>191</v>
      </c>
      <c r="N539">
        <v>4.6360000000000001</v>
      </c>
    </row>
    <row r="540" spans="1:14">
      <c r="A540" s="54">
        <f>formulas!O627</f>
        <v>0</v>
      </c>
      <c r="B540" s="33">
        <f t="shared" ca="1" si="53"/>
        <v>32</v>
      </c>
      <c r="C540">
        <f t="shared" si="57"/>
        <v>378</v>
      </c>
      <c r="D540">
        <f t="shared" ca="1" si="58"/>
        <v>-2.8000000000000001E-2</v>
      </c>
      <c r="E540">
        <f t="shared" ca="1" si="54"/>
        <v>0</v>
      </c>
      <c r="F540">
        <f t="shared" ca="1" si="55"/>
        <v>31</v>
      </c>
      <c r="G540">
        <f t="shared" ca="1" si="56"/>
        <v>32</v>
      </c>
      <c r="M540">
        <v>192</v>
      </c>
      <c r="N540">
        <v>4.6660000000000004</v>
      </c>
    </row>
    <row r="541" spans="1:14">
      <c r="A541" s="54">
        <f>formulas!O628</f>
        <v>0</v>
      </c>
      <c r="B541" s="33">
        <f t="shared" ca="1" si="53"/>
        <v>32</v>
      </c>
      <c r="C541">
        <f t="shared" si="57"/>
        <v>378</v>
      </c>
      <c r="D541">
        <f t="shared" ca="1" si="58"/>
        <v>-2.8000000000000001E-2</v>
      </c>
      <c r="E541">
        <f t="shared" ca="1" si="54"/>
        <v>0</v>
      </c>
      <c r="F541">
        <f t="shared" ca="1" si="55"/>
        <v>31</v>
      </c>
      <c r="G541">
        <f t="shared" ca="1" si="56"/>
        <v>32</v>
      </c>
      <c r="M541">
        <v>193</v>
      </c>
      <c r="N541">
        <v>4.6959999999999997</v>
      </c>
    </row>
    <row r="542" spans="1:14">
      <c r="A542" s="54">
        <f>formulas!O629</f>
        <v>0</v>
      </c>
      <c r="B542" s="33">
        <f t="shared" ca="1" si="53"/>
        <v>32</v>
      </c>
      <c r="C542">
        <f t="shared" si="57"/>
        <v>378</v>
      </c>
      <c r="D542">
        <f t="shared" ca="1" si="58"/>
        <v>-2.8000000000000001E-2</v>
      </c>
      <c r="E542">
        <f t="shared" ca="1" si="54"/>
        <v>0</v>
      </c>
      <c r="F542">
        <f t="shared" ca="1" si="55"/>
        <v>31</v>
      </c>
      <c r="G542">
        <f t="shared" ca="1" si="56"/>
        <v>32</v>
      </c>
      <c r="M542">
        <v>194</v>
      </c>
      <c r="N542">
        <v>4.726</v>
      </c>
    </row>
    <row r="543" spans="1:14">
      <c r="A543" s="54">
        <f>formulas!O630</f>
        <v>0</v>
      </c>
      <c r="B543" s="33">
        <f t="shared" ca="1" si="53"/>
        <v>32</v>
      </c>
      <c r="C543">
        <f t="shared" si="57"/>
        <v>378</v>
      </c>
      <c r="D543">
        <f t="shared" ca="1" si="58"/>
        <v>-2.8000000000000001E-2</v>
      </c>
      <c r="E543">
        <f t="shared" ca="1" si="54"/>
        <v>0</v>
      </c>
      <c r="F543">
        <f t="shared" ca="1" si="55"/>
        <v>31</v>
      </c>
      <c r="G543">
        <f t="shared" ca="1" si="56"/>
        <v>32</v>
      </c>
      <c r="M543">
        <v>195</v>
      </c>
      <c r="N543">
        <v>4.7569999999999997</v>
      </c>
    </row>
    <row r="544" spans="1:14">
      <c r="A544" s="54">
        <f>formulas!O631</f>
        <v>0</v>
      </c>
      <c r="B544" s="33">
        <f t="shared" ca="1" si="53"/>
        <v>32</v>
      </c>
      <c r="C544">
        <f t="shared" si="57"/>
        <v>378</v>
      </c>
      <c r="D544">
        <f t="shared" ca="1" si="58"/>
        <v>-2.8000000000000001E-2</v>
      </c>
      <c r="E544">
        <f t="shared" ca="1" si="54"/>
        <v>0</v>
      </c>
      <c r="F544">
        <f t="shared" ca="1" si="55"/>
        <v>31</v>
      </c>
      <c r="G544">
        <f t="shared" ca="1" si="56"/>
        <v>32</v>
      </c>
      <c r="M544">
        <v>196</v>
      </c>
      <c r="N544">
        <v>4.7869999999999999</v>
      </c>
    </row>
    <row r="545" spans="1:14">
      <c r="A545" s="54">
        <f>formulas!O632</f>
        <v>0</v>
      </c>
      <c r="B545" s="33">
        <f t="shared" ca="1" si="53"/>
        <v>32</v>
      </c>
      <c r="C545">
        <f t="shared" si="57"/>
        <v>378</v>
      </c>
      <c r="D545">
        <f t="shared" ca="1" si="58"/>
        <v>-2.8000000000000001E-2</v>
      </c>
      <c r="E545">
        <f t="shared" ca="1" si="54"/>
        <v>0</v>
      </c>
      <c r="F545">
        <f t="shared" ca="1" si="55"/>
        <v>31</v>
      </c>
      <c r="G545">
        <f t="shared" ca="1" si="56"/>
        <v>32</v>
      </c>
      <c r="M545">
        <v>197</v>
      </c>
      <c r="N545">
        <v>4.8170000000000002</v>
      </c>
    </row>
    <row r="546" spans="1:14">
      <c r="A546" s="54">
        <f>formulas!O633</f>
        <v>0</v>
      </c>
      <c r="B546" s="33">
        <f t="shared" ca="1" si="53"/>
        <v>32</v>
      </c>
      <c r="C546">
        <f t="shared" si="57"/>
        <v>378</v>
      </c>
      <c r="D546">
        <f t="shared" ca="1" si="58"/>
        <v>-2.8000000000000001E-2</v>
      </c>
      <c r="E546">
        <f t="shared" ca="1" si="54"/>
        <v>0</v>
      </c>
      <c r="F546">
        <f t="shared" ca="1" si="55"/>
        <v>31</v>
      </c>
      <c r="G546">
        <f t="shared" ca="1" si="56"/>
        <v>32</v>
      </c>
      <c r="M546">
        <v>198</v>
      </c>
      <c r="N546">
        <v>4.8470000000000004</v>
      </c>
    </row>
    <row r="547" spans="1:14">
      <c r="A547" s="54">
        <f>formulas!O634</f>
        <v>0</v>
      </c>
      <c r="B547" s="33">
        <f t="shared" ref="B547:B610" ca="1" si="59">(A547-D547)/(E547-D547)*(G547-F547)+F547</f>
        <v>32</v>
      </c>
      <c r="C547">
        <f t="shared" si="57"/>
        <v>378</v>
      </c>
      <c r="D547">
        <f t="shared" ca="1" si="58"/>
        <v>-2.8000000000000001E-2</v>
      </c>
      <c r="E547">
        <f t="shared" ref="E547:E610" ca="1" si="60">INDIRECT(ADDRESS(C547+2,14))</f>
        <v>0</v>
      </c>
      <c r="F547">
        <f t="shared" ref="F547:F610" ca="1" si="61">INDIRECT(ADDRESS(C547+1,13))</f>
        <v>31</v>
      </c>
      <c r="G547">
        <f t="shared" ref="G547:G610" ca="1" si="62">INDIRECT(ADDRESS(C547+2,13))</f>
        <v>32</v>
      </c>
      <c r="M547">
        <v>199</v>
      </c>
      <c r="N547">
        <v>4.8769999999999998</v>
      </c>
    </row>
    <row r="548" spans="1:14">
      <c r="A548" s="54">
        <f>formulas!O635</f>
        <v>0</v>
      </c>
      <c r="B548" s="33">
        <f t="shared" ca="1" si="59"/>
        <v>32</v>
      </c>
      <c r="C548">
        <f t="shared" si="57"/>
        <v>378</v>
      </c>
      <c r="D548">
        <f t="shared" ca="1" si="58"/>
        <v>-2.8000000000000001E-2</v>
      </c>
      <c r="E548">
        <f t="shared" ca="1" si="60"/>
        <v>0</v>
      </c>
      <c r="F548">
        <f t="shared" ca="1" si="61"/>
        <v>31</v>
      </c>
      <c r="G548">
        <f t="shared" ca="1" si="62"/>
        <v>32</v>
      </c>
      <c r="M548">
        <v>200</v>
      </c>
      <c r="N548">
        <v>4.907</v>
      </c>
    </row>
    <row r="549" spans="1:14">
      <c r="A549" s="54">
        <f>formulas!O636</f>
        <v>0</v>
      </c>
      <c r="B549" s="33">
        <f t="shared" ca="1" si="59"/>
        <v>32</v>
      </c>
      <c r="C549">
        <f t="shared" si="57"/>
        <v>378</v>
      </c>
      <c r="D549">
        <f t="shared" ca="1" si="58"/>
        <v>-2.8000000000000001E-2</v>
      </c>
      <c r="E549">
        <f t="shared" ca="1" si="60"/>
        <v>0</v>
      </c>
      <c r="F549">
        <f t="shared" ca="1" si="61"/>
        <v>31</v>
      </c>
      <c r="G549">
        <f t="shared" ca="1" si="62"/>
        <v>32</v>
      </c>
      <c r="M549">
        <v>201</v>
      </c>
      <c r="N549">
        <v>4.9370000000000003</v>
      </c>
    </row>
    <row r="550" spans="1:14">
      <c r="A550" s="54">
        <f>formulas!O637</f>
        <v>0</v>
      </c>
      <c r="B550" s="33">
        <f t="shared" ca="1" si="59"/>
        <v>32</v>
      </c>
      <c r="C550">
        <f t="shared" si="57"/>
        <v>378</v>
      </c>
      <c r="D550">
        <f t="shared" ca="1" si="58"/>
        <v>-2.8000000000000001E-2</v>
      </c>
      <c r="E550">
        <f t="shared" ca="1" si="60"/>
        <v>0</v>
      </c>
      <c r="F550">
        <f t="shared" ca="1" si="61"/>
        <v>31</v>
      </c>
      <c r="G550">
        <f t="shared" ca="1" si="62"/>
        <v>32</v>
      </c>
      <c r="M550">
        <v>202</v>
      </c>
      <c r="N550">
        <v>4.9669999999999996</v>
      </c>
    </row>
    <row r="551" spans="1:14">
      <c r="A551" s="54">
        <f>formulas!O638</f>
        <v>0</v>
      </c>
      <c r="B551" s="33">
        <f t="shared" ca="1" si="59"/>
        <v>32</v>
      </c>
      <c r="C551">
        <f t="shared" si="57"/>
        <v>378</v>
      </c>
      <c r="D551">
        <f t="shared" ca="1" si="58"/>
        <v>-2.8000000000000001E-2</v>
      </c>
      <c r="E551">
        <f t="shared" ca="1" si="60"/>
        <v>0</v>
      </c>
      <c r="F551">
        <f t="shared" ca="1" si="61"/>
        <v>31</v>
      </c>
      <c r="G551">
        <f t="shared" ca="1" si="62"/>
        <v>32</v>
      </c>
      <c r="M551">
        <v>203</v>
      </c>
      <c r="N551">
        <v>4.9969999999999999</v>
      </c>
    </row>
    <row r="552" spans="1:14">
      <c r="A552" s="54">
        <f>formulas!O639</f>
        <v>0</v>
      </c>
      <c r="B552" s="33">
        <f t="shared" ca="1" si="59"/>
        <v>32</v>
      </c>
      <c r="C552">
        <f t="shared" si="57"/>
        <v>378</v>
      </c>
      <c r="D552">
        <f t="shared" ca="1" si="58"/>
        <v>-2.8000000000000001E-2</v>
      </c>
      <c r="E552">
        <f t="shared" ca="1" si="60"/>
        <v>0</v>
      </c>
      <c r="F552">
        <f t="shared" ca="1" si="61"/>
        <v>31</v>
      </c>
      <c r="G552">
        <f t="shared" ca="1" si="62"/>
        <v>32</v>
      </c>
      <c r="M552">
        <v>204</v>
      </c>
      <c r="N552">
        <v>5.0279999999999996</v>
      </c>
    </row>
    <row r="553" spans="1:14">
      <c r="A553" s="54">
        <f>formulas!O640</f>
        <v>0</v>
      </c>
      <c r="B553" s="33">
        <f t="shared" ca="1" si="59"/>
        <v>32</v>
      </c>
      <c r="C553">
        <f t="shared" si="57"/>
        <v>378</v>
      </c>
      <c r="D553">
        <f t="shared" ca="1" si="58"/>
        <v>-2.8000000000000001E-2</v>
      </c>
      <c r="E553">
        <f t="shared" ca="1" si="60"/>
        <v>0</v>
      </c>
      <c r="F553">
        <f t="shared" ca="1" si="61"/>
        <v>31</v>
      </c>
      <c r="G553">
        <f t="shared" ca="1" si="62"/>
        <v>32</v>
      </c>
      <c r="M553">
        <v>205</v>
      </c>
      <c r="N553">
        <v>5.0579999999999998</v>
      </c>
    </row>
    <row r="554" spans="1:14">
      <c r="A554" s="54">
        <f>formulas!O641</f>
        <v>0</v>
      </c>
      <c r="B554" s="33">
        <f t="shared" ca="1" si="59"/>
        <v>32</v>
      </c>
      <c r="C554">
        <f t="shared" si="57"/>
        <v>378</v>
      </c>
      <c r="D554">
        <f t="shared" ca="1" si="58"/>
        <v>-2.8000000000000001E-2</v>
      </c>
      <c r="E554">
        <f t="shared" ca="1" si="60"/>
        <v>0</v>
      </c>
      <c r="F554">
        <f t="shared" ca="1" si="61"/>
        <v>31</v>
      </c>
      <c r="G554">
        <f t="shared" ca="1" si="62"/>
        <v>32</v>
      </c>
      <c r="M554">
        <v>206</v>
      </c>
      <c r="N554">
        <v>5.0880000000000001</v>
      </c>
    </row>
    <row r="555" spans="1:14">
      <c r="A555" s="54">
        <f>formulas!O642</f>
        <v>0</v>
      </c>
      <c r="B555" s="33">
        <f t="shared" ca="1" si="59"/>
        <v>32</v>
      </c>
      <c r="C555">
        <f t="shared" si="57"/>
        <v>378</v>
      </c>
      <c r="D555">
        <f t="shared" ca="1" si="58"/>
        <v>-2.8000000000000001E-2</v>
      </c>
      <c r="E555">
        <f t="shared" ca="1" si="60"/>
        <v>0</v>
      </c>
      <c r="F555">
        <f t="shared" ca="1" si="61"/>
        <v>31</v>
      </c>
      <c r="G555">
        <f t="shared" ca="1" si="62"/>
        <v>32</v>
      </c>
      <c r="M555">
        <v>207</v>
      </c>
      <c r="N555">
        <v>5.1180000000000003</v>
      </c>
    </row>
    <row r="556" spans="1:14">
      <c r="A556" s="54">
        <f>formulas!O643</f>
        <v>0</v>
      </c>
      <c r="B556" s="33">
        <f t="shared" ca="1" si="59"/>
        <v>32</v>
      </c>
      <c r="C556">
        <f t="shared" si="57"/>
        <v>378</v>
      </c>
      <c r="D556">
        <f t="shared" ca="1" si="58"/>
        <v>-2.8000000000000001E-2</v>
      </c>
      <c r="E556">
        <f t="shared" ca="1" si="60"/>
        <v>0</v>
      </c>
      <c r="F556">
        <f t="shared" ca="1" si="61"/>
        <v>31</v>
      </c>
      <c r="G556">
        <f t="shared" ca="1" si="62"/>
        <v>32</v>
      </c>
      <c r="M556">
        <v>208</v>
      </c>
      <c r="N556">
        <v>5.1479999999999997</v>
      </c>
    </row>
    <row r="557" spans="1:14">
      <c r="A557" s="54">
        <f>formulas!O644</f>
        <v>0</v>
      </c>
      <c r="B557" s="33">
        <f t="shared" ca="1" si="59"/>
        <v>32</v>
      </c>
      <c r="C557">
        <f t="shared" si="57"/>
        <v>378</v>
      </c>
      <c r="D557">
        <f t="shared" ca="1" si="58"/>
        <v>-2.8000000000000001E-2</v>
      </c>
      <c r="E557">
        <f t="shared" ca="1" si="60"/>
        <v>0</v>
      </c>
      <c r="F557">
        <f t="shared" ca="1" si="61"/>
        <v>31</v>
      </c>
      <c r="G557">
        <f t="shared" ca="1" si="62"/>
        <v>32</v>
      </c>
      <c r="M557">
        <v>209</v>
      </c>
      <c r="N557">
        <v>5.1779999999999999</v>
      </c>
    </row>
    <row r="558" spans="1:14">
      <c r="A558" s="54">
        <f>formulas!O645</f>
        <v>0</v>
      </c>
      <c r="B558" s="33">
        <f t="shared" ca="1" si="59"/>
        <v>32</v>
      </c>
      <c r="C558">
        <f t="shared" si="57"/>
        <v>378</v>
      </c>
      <c r="D558">
        <f t="shared" ca="1" si="58"/>
        <v>-2.8000000000000001E-2</v>
      </c>
      <c r="E558">
        <f t="shared" ca="1" si="60"/>
        <v>0</v>
      </c>
      <c r="F558">
        <f t="shared" ca="1" si="61"/>
        <v>31</v>
      </c>
      <c r="G558">
        <f t="shared" ca="1" si="62"/>
        <v>32</v>
      </c>
      <c r="M558">
        <v>210</v>
      </c>
      <c r="N558">
        <v>5.2089999999999996</v>
      </c>
    </row>
    <row r="559" spans="1:14">
      <c r="A559" s="54">
        <f>formulas!O646</f>
        <v>0</v>
      </c>
      <c r="B559" s="33">
        <f t="shared" ca="1" si="59"/>
        <v>32</v>
      </c>
      <c r="C559">
        <f t="shared" si="57"/>
        <v>378</v>
      </c>
      <c r="D559">
        <f t="shared" ca="1" si="58"/>
        <v>-2.8000000000000001E-2</v>
      </c>
      <c r="E559">
        <f t="shared" ca="1" si="60"/>
        <v>0</v>
      </c>
      <c r="F559">
        <f t="shared" ca="1" si="61"/>
        <v>31</v>
      </c>
      <c r="G559">
        <f t="shared" ca="1" si="62"/>
        <v>32</v>
      </c>
      <c r="M559">
        <v>211</v>
      </c>
      <c r="N559">
        <v>5.2389999999999999</v>
      </c>
    </row>
    <row r="560" spans="1:14">
      <c r="A560" s="54">
        <f>formulas!O647</f>
        <v>0</v>
      </c>
      <c r="B560" s="33">
        <f t="shared" ca="1" si="59"/>
        <v>32</v>
      </c>
      <c r="C560">
        <f t="shared" si="57"/>
        <v>378</v>
      </c>
      <c r="D560">
        <f t="shared" ca="1" si="58"/>
        <v>-2.8000000000000001E-2</v>
      </c>
      <c r="E560">
        <f t="shared" ca="1" si="60"/>
        <v>0</v>
      </c>
      <c r="F560">
        <f t="shared" ca="1" si="61"/>
        <v>31</v>
      </c>
      <c r="G560">
        <f t="shared" ca="1" si="62"/>
        <v>32</v>
      </c>
      <c r="M560">
        <v>212</v>
      </c>
      <c r="N560">
        <v>5.2690000000000001</v>
      </c>
    </row>
    <row r="561" spans="1:14">
      <c r="A561" s="54">
        <f>formulas!O648</f>
        <v>0</v>
      </c>
      <c r="B561" s="33">
        <f t="shared" ca="1" si="59"/>
        <v>32</v>
      </c>
      <c r="C561">
        <f t="shared" si="57"/>
        <v>378</v>
      </c>
      <c r="D561">
        <f t="shared" ca="1" si="58"/>
        <v>-2.8000000000000001E-2</v>
      </c>
      <c r="E561">
        <f t="shared" ca="1" si="60"/>
        <v>0</v>
      </c>
      <c r="F561">
        <f t="shared" ca="1" si="61"/>
        <v>31</v>
      </c>
      <c r="G561">
        <f t="shared" ca="1" si="62"/>
        <v>32</v>
      </c>
      <c r="M561">
        <v>213</v>
      </c>
      <c r="N561">
        <v>5.2990000000000004</v>
      </c>
    </row>
    <row r="562" spans="1:14">
      <c r="A562" s="54">
        <f>formulas!O649</f>
        <v>0</v>
      </c>
      <c r="B562" s="33">
        <f t="shared" ca="1" si="59"/>
        <v>32</v>
      </c>
      <c r="C562">
        <f t="shared" si="57"/>
        <v>378</v>
      </c>
      <c r="D562">
        <f t="shared" ca="1" si="58"/>
        <v>-2.8000000000000001E-2</v>
      </c>
      <c r="E562">
        <f t="shared" ca="1" si="60"/>
        <v>0</v>
      </c>
      <c r="F562">
        <f t="shared" ca="1" si="61"/>
        <v>31</v>
      </c>
      <c r="G562">
        <f t="shared" ca="1" si="62"/>
        <v>32</v>
      </c>
      <c r="M562">
        <v>214</v>
      </c>
      <c r="N562">
        <v>5.3289999999999997</v>
      </c>
    </row>
    <row r="563" spans="1:14">
      <c r="A563" s="54">
        <f>formulas!O650</f>
        <v>0</v>
      </c>
      <c r="B563" s="33">
        <f t="shared" ca="1" si="59"/>
        <v>32</v>
      </c>
      <c r="C563">
        <f t="shared" si="57"/>
        <v>378</v>
      </c>
      <c r="D563">
        <f t="shared" ca="1" si="58"/>
        <v>-2.8000000000000001E-2</v>
      </c>
      <c r="E563">
        <f t="shared" ca="1" si="60"/>
        <v>0</v>
      </c>
      <c r="F563">
        <f t="shared" ca="1" si="61"/>
        <v>31</v>
      </c>
      <c r="G563">
        <f t="shared" ca="1" si="62"/>
        <v>32</v>
      </c>
      <c r="M563">
        <v>215</v>
      </c>
      <c r="N563">
        <v>5.36</v>
      </c>
    </row>
    <row r="564" spans="1:14">
      <c r="A564" s="54">
        <f>formulas!O651</f>
        <v>0</v>
      </c>
      <c r="B564" s="33">
        <f t="shared" ca="1" si="59"/>
        <v>32</v>
      </c>
      <c r="C564">
        <f t="shared" si="57"/>
        <v>378</v>
      </c>
      <c r="D564">
        <f t="shared" ca="1" si="58"/>
        <v>-2.8000000000000001E-2</v>
      </c>
      <c r="E564">
        <f t="shared" ca="1" si="60"/>
        <v>0</v>
      </c>
      <c r="F564">
        <f t="shared" ca="1" si="61"/>
        <v>31</v>
      </c>
      <c r="G564">
        <f t="shared" ca="1" si="62"/>
        <v>32</v>
      </c>
      <c r="M564">
        <v>216</v>
      </c>
      <c r="N564">
        <v>5.39</v>
      </c>
    </row>
    <row r="565" spans="1:14">
      <c r="A565" s="54">
        <f>formulas!O652</f>
        <v>0</v>
      </c>
      <c r="B565" s="33">
        <f t="shared" ca="1" si="59"/>
        <v>32</v>
      </c>
      <c r="C565">
        <f t="shared" si="57"/>
        <v>378</v>
      </c>
      <c r="D565">
        <f t="shared" ca="1" si="58"/>
        <v>-2.8000000000000001E-2</v>
      </c>
      <c r="E565">
        <f t="shared" ca="1" si="60"/>
        <v>0</v>
      </c>
      <c r="F565">
        <f t="shared" ca="1" si="61"/>
        <v>31</v>
      </c>
      <c r="G565">
        <f t="shared" ca="1" si="62"/>
        <v>32</v>
      </c>
      <c r="M565">
        <v>217</v>
      </c>
      <c r="N565">
        <v>5.42</v>
      </c>
    </row>
    <row r="566" spans="1:14">
      <c r="A566" s="54">
        <f>formulas!O653</f>
        <v>0</v>
      </c>
      <c r="B566" s="33">
        <f t="shared" ca="1" si="59"/>
        <v>32</v>
      </c>
      <c r="C566">
        <f t="shared" si="57"/>
        <v>378</v>
      </c>
      <c r="D566">
        <f t="shared" ca="1" si="58"/>
        <v>-2.8000000000000001E-2</v>
      </c>
      <c r="E566">
        <f t="shared" ca="1" si="60"/>
        <v>0</v>
      </c>
      <c r="F566">
        <f t="shared" ca="1" si="61"/>
        <v>31</v>
      </c>
      <c r="G566">
        <f t="shared" ca="1" si="62"/>
        <v>32</v>
      </c>
      <c r="M566">
        <v>218</v>
      </c>
      <c r="N566">
        <v>5.45</v>
      </c>
    </row>
    <row r="567" spans="1:14">
      <c r="A567" s="54">
        <f>formulas!O654</f>
        <v>0</v>
      </c>
      <c r="B567" s="33">
        <f t="shared" ca="1" si="59"/>
        <v>32</v>
      </c>
      <c r="C567">
        <f t="shared" si="57"/>
        <v>378</v>
      </c>
      <c r="D567">
        <f t="shared" ca="1" si="58"/>
        <v>-2.8000000000000001E-2</v>
      </c>
      <c r="E567">
        <f t="shared" ca="1" si="60"/>
        <v>0</v>
      </c>
      <c r="F567">
        <f t="shared" ca="1" si="61"/>
        <v>31</v>
      </c>
      <c r="G567">
        <f t="shared" ca="1" si="62"/>
        <v>32</v>
      </c>
      <c r="M567">
        <v>219</v>
      </c>
      <c r="N567">
        <v>5.48</v>
      </c>
    </row>
    <row r="568" spans="1:14">
      <c r="A568" s="54">
        <f>formulas!O655</f>
        <v>0</v>
      </c>
      <c r="B568" s="33">
        <f t="shared" ca="1" si="59"/>
        <v>32</v>
      </c>
      <c r="C568">
        <f t="shared" si="57"/>
        <v>378</v>
      </c>
      <c r="D568">
        <f t="shared" ca="1" si="58"/>
        <v>-2.8000000000000001E-2</v>
      </c>
      <c r="E568">
        <f t="shared" ca="1" si="60"/>
        <v>0</v>
      </c>
      <c r="F568">
        <f t="shared" ca="1" si="61"/>
        <v>31</v>
      </c>
      <c r="G568">
        <f t="shared" ca="1" si="62"/>
        <v>32</v>
      </c>
      <c r="M568">
        <v>220</v>
      </c>
      <c r="N568">
        <v>5.5110000000000001</v>
      </c>
    </row>
    <row r="569" spans="1:14">
      <c r="A569" s="54">
        <f>formulas!O656</f>
        <v>0</v>
      </c>
      <c r="B569" s="33">
        <f t="shared" ca="1" si="59"/>
        <v>32</v>
      </c>
      <c r="C569">
        <f t="shared" si="57"/>
        <v>378</v>
      </c>
      <c r="D569">
        <f t="shared" ca="1" si="58"/>
        <v>-2.8000000000000001E-2</v>
      </c>
      <c r="E569">
        <f t="shared" ca="1" si="60"/>
        <v>0</v>
      </c>
      <c r="F569">
        <f t="shared" ca="1" si="61"/>
        <v>31</v>
      </c>
      <c r="G569">
        <f t="shared" ca="1" si="62"/>
        <v>32</v>
      </c>
      <c r="M569">
        <v>221</v>
      </c>
      <c r="N569">
        <v>5.5410000000000004</v>
      </c>
    </row>
    <row r="570" spans="1:14">
      <c r="A570" s="54">
        <f>formulas!O657</f>
        <v>0</v>
      </c>
      <c r="B570" s="33">
        <f t="shared" ca="1" si="59"/>
        <v>32</v>
      </c>
      <c r="C570">
        <f t="shared" si="57"/>
        <v>378</v>
      </c>
      <c r="D570">
        <f t="shared" ca="1" si="58"/>
        <v>-2.8000000000000001E-2</v>
      </c>
      <c r="E570">
        <f t="shared" ca="1" si="60"/>
        <v>0</v>
      </c>
      <c r="F570">
        <f t="shared" ca="1" si="61"/>
        <v>31</v>
      </c>
      <c r="G570">
        <f t="shared" ca="1" si="62"/>
        <v>32</v>
      </c>
      <c r="M570">
        <v>222</v>
      </c>
      <c r="N570">
        <v>5.5709999999999997</v>
      </c>
    </row>
    <row r="571" spans="1:14">
      <c r="A571" s="54">
        <f>formulas!O658</f>
        <v>0</v>
      </c>
      <c r="B571" s="33">
        <f t="shared" ca="1" si="59"/>
        <v>32</v>
      </c>
      <c r="C571">
        <f t="shared" si="57"/>
        <v>378</v>
      </c>
      <c r="D571">
        <f t="shared" ca="1" si="58"/>
        <v>-2.8000000000000001E-2</v>
      </c>
      <c r="E571">
        <f t="shared" ca="1" si="60"/>
        <v>0</v>
      </c>
      <c r="F571">
        <f t="shared" ca="1" si="61"/>
        <v>31</v>
      </c>
      <c r="G571">
        <f t="shared" ca="1" si="62"/>
        <v>32</v>
      </c>
      <c r="M571">
        <v>223</v>
      </c>
      <c r="N571">
        <v>5.6020000000000003</v>
      </c>
    </row>
    <row r="572" spans="1:14">
      <c r="A572" s="54">
        <f>formulas!O659</f>
        <v>0</v>
      </c>
      <c r="B572" s="33">
        <f t="shared" ca="1" si="59"/>
        <v>32</v>
      </c>
      <c r="C572">
        <f t="shared" si="57"/>
        <v>378</v>
      </c>
      <c r="D572">
        <f t="shared" ca="1" si="58"/>
        <v>-2.8000000000000001E-2</v>
      </c>
      <c r="E572">
        <f t="shared" ca="1" si="60"/>
        <v>0</v>
      </c>
      <c r="F572">
        <f t="shared" ca="1" si="61"/>
        <v>31</v>
      </c>
      <c r="G572">
        <f t="shared" ca="1" si="62"/>
        <v>32</v>
      </c>
      <c r="M572">
        <v>224</v>
      </c>
      <c r="N572">
        <v>5.6319999999999997</v>
      </c>
    </row>
    <row r="573" spans="1:14">
      <c r="A573" s="54">
        <f>formulas!O660</f>
        <v>0</v>
      </c>
      <c r="B573" s="33">
        <f t="shared" ca="1" si="59"/>
        <v>32</v>
      </c>
      <c r="C573">
        <f t="shared" si="57"/>
        <v>378</v>
      </c>
      <c r="D573">
        <f t="shared" ca="1" si="58"/>
        <v>-2.8000000000000001E-2</v>
      </c>
      <c r="E573">
        <f t="shared" ca="1" si="60"/>
        <v>0</v>
      </c>
      <c r="F573">
        <f t="shared" ca="1" si="61"/>
        <v>31</v>
      </c>
      <c r="G573">
        <f t="shared" ca="1" si="62"/>
        <v>32</v>
      </c>
      <c r="M573">
        <v>225</v>
      </c>
      <c r="N573">
        <v>5.6619999999999999</v>
      </c>
    </row>
    <row r="574" spans="1:14">
      <c r="A574" s="54">
        <f>formulas!O661</f>
        <v>0</v>
      </c>
      <c r="B574" s="33">
        <f t="shared" ca="1" si="59"/>
        <v>32</v>
      </c>
      <c r="C574">
        <f t="shared" si="57"/>
        <v>378</v>
      </c>
      <c r="D574">
        <f t="shared" ca="1" si="58"/>
        <v>-2.8000000000000001E-2</v>
      </c>
      <c r="E574">
        <f t="shared" ca="1" si="60"/>
        <v>0</v>
      </c>
      <c r="F574">
        <f t="shared" ca="1" si="61"/>
        <v>31</v>
      </c>
      <c r="G574">
        <f t="shared" ca="1" si="62"/>
        <v>32</v>
      </c>
      <c r="M574">
        <v>226</v>
      </c>
      <c r="N574">
        <v>5.6920000000000002</v>
      </c>
    </row>
    <row r="575" spans="1:14">
      <c r="A575" s="54">
        <f>formulas!O662</f>
        <v>0</v>
      </c>
      <c r="B575" s="33">
        <f t="shared" ca="1" si="59"/>
        <v>32</v>
      </c>
      <c r="C575">
        <f t="shared" si="57"/>
        <v>378</v>
      </c>
      <c r="D575">
        <f t="shared" ca="1" si="58"/>
        <v>-2.8000000000000001E-2</v>
      </c>
      <c r="E575">
        <f t="shared" ca="1" si="60"/>
        <v>0</v>
      </c>
      <c r="F575">
        <f t="shared" ca="1" si="61"/>
        <v>31</v>
      </c>
      <c r="G575">
        <f t="shared" ca="1" si="62"/>
        <v>32</v>
      </c>
      <c r="M575">
        <v>227</v>
      </c>
      <c r="N575">
        <v>5.7229999999999999</v>
      </c>
    </row>
    <row r="576" spans="1:14">
      <c r="A576" s="54">
        <f>formulas!O663</f>
        <v>0</v>
      </c>
      <c r="B576" s="33">
        <f t="shared" ca="1" si="59"/>
        <v>32</v>
      </c>
      <c r="C576">
        <f t="shared" si="57"/>
        <v>378</v>
      </c>
      <c r="D576">
        <f t="shared" ca="1" si="58"/>
        <v>-2.8000000000000001E-2</v>
      </c>
      <c r="E576">
        <f t="shared" ca="1" si="60"/>
        <v>0</v>
      </c>
      <c r="F576">
        <f t="shared" ca="1" si="61"/>
        <v>31</v>
      </c>
      <c r="G576">
        <f t="shared" ca="1" si="62"/>
        <v>32</v>
      </c>
      <c r="M576">
        <v>228</v>
      </c>
      <c r="N576">
        <v>5.7530000000000001</v>
      </c>
    </row>
    <row r="577" spans="1:14">
      <c r="A577" s="54">
        <f>formulas!O664</f>
        <v>0</v>
      </c>
      <c r="B577" s="33">
        <f t="shared" ca="1" si="59"/>
        <v>32</v>
      </c>
      <c r="C577">
        <f t="shared" si="57"/>
        <v>378</v>
      </c>
      <c r="D577">
        <f t="shared" ca="1" si="58"/>
        <v>-2.8000000000000001E-2</v>
      </c>
      <c r="E577">
        <f t="shared" ca="1" si="60"/>
        <v>0</v>
      </c>
      <c r="F577">
        <f t="shared" ca="1" si="61"/>
        <v>31</v>
      </c>
      <c r="G577">
        <f t="shared" ca="1" si="62"/>
        <v>32</v>
      </c>
      <c r="M577">
        <v>229</v>
      </c>
      <c r="N577">
        <v>5.7830000000000004</v>
      </c>
    </row>
    <row r="578" spans="1:14">
      <c r="A578" s="54">
        <f>formulas!O665</f>
        <v>0</v>
      </c>
      <c r="B578" s="33">
        <f t="shared" ca="1" si="59"/>
        <v>32</v>
      </c>
      <c r="C578">
        <f t="shared" si="57"/>
        <v>378</v>
      </c>
      <c r="D578">
        <f t="shared" ca="1" si="58"/>
        <v>-2.8000000000000001E-2</v>
      </c>
      <c r="E578">
        <f t="shared" ca="1" si="60"/>
        <v>0</v>
      </c>
      <c r="F578">
        <f t="shared" ca="1" si="61"/>
        <v>31</v>
      </c>
      <c r="G578">
        <f t="shared" ca="1" si="62"/>
        <v>32</v>
      </c>
      <c r="M578">
        <v>230</v>
      </c>
      <c r="N578">
        <v>5.8140000000000001</v>
      </c>
    </row>
    <row r="579" spans="1:14">
      <c r="A579" s="54">
        <f>formulas!O666</f>
        <v>0</v>
      </c>
      <c r="B579" s="33">
        <f t="shared" ca="1" si="59"/>
        <v>32</v>
      </c>
      <c r="C579">
        <f t="shared" ref="C579:C642" si="63">COUNTIF($N$1:$N$25398,"&lt;"&amp;A579)</f>
        <v>378</v>
      </c>
      <c r="D579">
        <f t="shared" ref="D579:D642" ca="1" si="64">INDIRECT(ADDRESS(C579+1,14))</f>
        <v>-2.8000000000000001E-2</v>
      </c>
      <c r="E579">
        <f t="shared" ca="1" si="60"/>
        <v>0</v>
      </c>
      <c r="F579">
        <f t="shared" ca="1" si="61"/>
        <v>31</v>
      </c>
      <c r="G579">
        <f t="shared" ca="1" si="62"/>
        <v>32</v>
      </c>
      <c r="M579">
        <v>231</v>
      </c>
      <c r="N579">
        <v>5.8440000000000003</v>
      </c>
    </row>
    <row r="580" spans="1:14">
      <c r="A580" s="54">
        <f>formulas!O667</f>
        <v>0</v>
      </c>
      <c r="B580" s="33">
        <f t="shared" ca="1" si="59"/>
        <v>32</v>
      </c>
      <c r="C580">
        <f t="shared" si="63"/>
        <v>378</v>
      </c>
      <c r="D580">
        <f t="shared" ca="1" si="64"/>
        <v>-2.8000000000000001E-2</v>
      </c>
      <c r="E580">
        <f t="shared" ca="1" si="60"/>
        <v>0</v>
      </c>
      <c r="F580">
        <f t="shared" ca="1" si="61"/>
        <v>31</v>
      </c>
      <c r="G580">
        <f t="shared" ca="1" si="62"/>
        <v>32</v>
      </c>
      <c r="M580">
        <v>232</v>
      </c>
      <c r="N580">
        <v>5.8739999999999997</v>
      </c>
    </row>
    <row r="581" spans="1:14">
      <c r="A581" s="54">
        <f>formulas!O668</f>
        <v>0</v>
      </c>
      <c r="B581" s="33">
        <f t="shared" ca="1" si="59"/>
        <v>32</v>
      </c>
      <c r="C581">
        <f t="shared" si="63"/>
        <v>378</v>
      </c>
      <c r="D581">
        <f t="shared" ca="1" si="64"/>
        <v>-2.8000000000000001E-2</v>
      </c>
      <c r="E581">
        <f t="shared" ca="1" si="60"/>
        <v>0</v>
      </c>
      <c r="F581">
        <f t="shared" ca="1" si="61"/>
        <v>31</v>
      </c>
      <c r="G581">
        <f t="shared" ca="1" si="62"/>
        <v>32</v>
      </c>
      <c r="M581">
        <v>233</v>
      </c>
      <c r="N581">
        <v>5.9050000000000002</v>
      </c>
    </row>
    <row r="582" spans="1:14">
      <c r="A582" s="54">
        <f>formulas!O669</f>
        <v>0</v>
      </c>
      <c r="B582" s="33">
        <f t="shared" ca="1" si="59"/>
        <v>32</v>
      </c>
      <c r="C582">
        <f t="shared" si="63"/>
        <v>378</v>
      </c>
      <c r="D582">
        <f t="shared" ca="1" si="64"/>
        <v>-2.8000000000000001E-2</v>
      </c>
      <c r="E582">
        <f t="shared" ca="1" si="60"/>
        <v>0</v>
      </c>
      <c r="F582">
        <f t="shared" ca="1" si="61"/>
        <v>31</v>
      </c>
      <c r="G582">
        <f t="shared" ca="1" si="62"/>
        <v>32</v>
      </c>
      <c r="M582">
        <v>234</v>
      </c>
      <c r="N582">
        <v>5.9349999999999996</v>
      </c>
    </row>
    <row r="583" spans="1:14">
      <c r="A583" s="54">
        <f>formulas!O670</f>
        <v>0</v>
      </c>
      <c r="B583" s="33">
        <f t="shared" ca="1" si="59"/>
        <v>32</v>
      </c>
      <c r="C583">
        <f t="shared" si="63"/>
        <v>378</v>
      </c>
      <c r="D583">
        <f t="shared" ca="1" si="64"/>
        <v>-2.8000000000000001E-2</v>
      </c>
      <c r="E583">
        <f t="shared" ca="1" si="60"/>
        <v>0</v>
      </c>
      <c r="F583">
        <f t="shared" ca="1" si="61"/>
        <v>31</v>
      </c>
      <c r="G583">
        <f t="shared" ca="1" si="62"/>
        <v>32</v>
      </c>
      <c r="M583">
        <v>235</v>
      </c>
      <c r="N583">
        <v>5.9649999999999999</v>
      </c>
    </row>
    <row r="584" spans="1:14">
      <c r="A584" s="54">
        <f>formulas!O671</f>
        <v>0</v>
      </c>
      <c r="B584" s="33">
        <f t="shared" ca="1" si="59"/>
        <v>32</v>
      </c>
      <c r="C584">
        <f t="shared" si="63"/>
        <v>378</v>
      </c>
      <c r="D584">
        <f t="shared" ca="1" si="64"/>
        <v>-2.8000000000000001E-2</v>
      </c>
      <c r="E584">
        <f t="shared" ca="1" si="60"/>
        <v>0</v>
      </c>
      <c r="F584">
        <f t="shared" ca="1" si="61"/>
        <v>31</v>
      </c>
      <c r="G584">
        <f t="shared" ca="1" si="62"/>
        <v>32</v>
      </c>
      <c r="M584">
        <v>236</v>
      </c>
      <c r="N584">
        <v>5.9960000000000004</v>
      </c>
    </row>
    <row r="585" spans="1:14">
      <c r="A585" s="54">
        <f>formulas!O672</f>
        <v>0</v>
      </c>
      <c r="B585" s="33">
        <f t="shared" ca="1" si="59"/>
        <v>32</v>
      </c>
      <c r="C585">
        <f t="shared" si="63"/>
        <v>378</v>
      </c>
      <c r="D585">
        <f t="shared" ca="1" si="64"/>
        <v>-2.8000000000000001E-2</v>
      </c>
      <c r="E585">
        <f t="shared" ca="1" si="60"/>
        <v>0</v>
      </c>
      <c r="F585">
        <f t="shared" ca="1" si="61"/>
        <v>31</v>
      </c>
      <c r="G585">
        <f t="shared" ca="1" si="62"/>
        <v>32</v>
      </c>
      <c r="M585">
        <v>237</v>
      </c>
      <c r="N585">
        <v>6.0259999999999998</v>
      </c>
    </row>
    <row r="586" spans="1:14">
      <c r="A586" s="54">
        <f>formulas!O673</f>
        <v>0</v>
      </c>
      <c r="B586" s="33">
        <f t="shared" ca="1" si="59"/>
        <v>32</v>
      </c>
      <c r="C586">
        <f t="shared" si="63"/>
        <v>378</v>
      </c>
      <c r="D586">
        <f t="shared" ca="1" si="64"/>
        <v>-2.8000000000000001E-2</v>
      </c>
      <c r="E586">
        <f t="shared" ca="1" si="60"/>
        <v>0</v>
      </c>
      <c r="F586">
        <f t="shared" ca="1" si="61"/>
        <v>31</v>
      </c>
      <c r="G586">
        <f t="shared" ca="1" si="62"/>
        <v>32</v>
      </c>
      <c r="M586">
        <v>238</v>
      </c>
      <c r="N586">
        <v>6.056</v>
      </c>
    </row>
    <row r="587" spans="1:14">
      <c r="A587" s="54">
        <f>formulas!O674</f>
        <v>0</v>
      </c>
      <c r="B587" s="33">
        <f t="shared" ca="1" si="59"/>
        <v>32</v>
      </c>
      <c r="C587">
        <f t="shared" si="63"/>
        <v>378</v>
      </c>
      <c r="D587">
        <f t="shared" ca="1" si="64"/>
        <v>-2.8000000000000001E-2</v>
      </c>
      <c r="E587">
        <f t="shared" ca="1" si="60"/>
        <v>0</v>
      </c>
      <c r="F587">
        <f t="shared" ca="1" si="61"/>
        <v>31</v>
      </c>
      <c r="G587">
        <f t="shared" ca="1" si="62"/>
        <v>32</v>
      </c>
      <c r="M587">
        <v>239</v>
      </c>
      <c r="N587">
        <v>6.0869999999999997</v>
      </c>
    </row>
    <row r="588" spans="1:14">
      <c r="A588" s="54">
        <f>formulas!O675</f>
        <v>0</v>
      </c>
      <c r="B588" s="33">
        <f t="shared" ca="1" si="59"/>
        <v>32</v>
      </c>
      <c r="C588">
        <f t="shared" si="63"/>
        <v>378</v>
      </c>
      <c r="D588">
        <f t="shared" ca="1" si="64"/>
        <v>-2.8000000000000001E-2</v>
      </c>
      <c r="E588">
        <f t="shared" ca="1" si="60"/>
        <v>0</v>
      </c>
      <c r="F588">
        <f t="shared" ca="1" si="61"/>
        <v>31</v>
      </c>
      <c r="G588">
        <f t="shared" ca="1" si="62"/>
        <v>32</v>
      </c>
      <c r="M588">
        <v>240</v>
      </c>
      <c r="N588">
        <v>6.117</v>
      </c>
    </row>
    <row r="589" spans="1:14">
      <c r="A589" s="54">
        <f>formulas!O676</f>
        <v>0</v>
      </c>
      <c r="B589" s="33">
        <f t="shared" ca="1" si="59"/>
        <v>32</v>
      </c>
      <c r="C589">
        <f t="shared" si="63"/>
        <v>378</v>
      </c>
      <c r="D589">
        <f t="shared" ca="1" si="64"/>
        <v>-2.8000000000000001E-2</v>
      </c>
      <c r="E589">
        <f t="shared" ca="1" si="60"/>
        <v>0</v>
      </c>
      <c r="F589">
        <f t="shared" ca="1" si="61"/>
        <v>31</v>
      </c>
      <c r="G589">
        <f t="shared" ca="1" si="62"/>
        <v>32</v>
      </c>
      <c r="M589">
        <v>241</v>
      </c>
      <c r="N589">
        <v>6.1470000000000002</v>
      </c>
    </row>
    <row r="590" spans="1:14">
      <c r="A590" s="54">
        <f>formulas!O677</f>
        <v>0</v>
      </c>
      <c r="B590" s="33">
        <f t="shared" ca="1" si="59"/>
        <v>32</v>
      </c>
      <c r="C590">
        <f t="shared" si="63"/>
        <v>378</v>
      </c>
      <c r="D590">
        <f t="shared" ca="1" si="64"/>
        <v>-2.8000000000000001E-2</v>
      </c>
      <c r="E590">
        <f t="shared" ca="1" si="60"/>
        <v>0</v>
      </c>
      <c r="F590">
        <f t="shared" ca="1" si="61"/>
        <v>31</v>
      </c>
      <c r="G590">
        <f t="shared" ca="1" si="62"/>
        <v>32</v>
      </c>
      <c r="M590">
        <v>242</v>
      </c>
      <c r="N590">
        <v>6.1779999999999999</v>
      </c>
    </row>
    <row r="591" spans="1:14">
      <c r="A591" s="54">
        <f>formulas!O678</f>
        <v>0</v>
      </c>
      <c r="B591" s="33">
        <f t="shared" ca="1" si="59"/>
        <v>32</v>
      </c>
      <c r="C591">
        <f t="shared" si="63"/>
        <v>378</v>
      </c>
      <c r="D591">
        <f t="shared" ca="1" si="64"/>
        <v>-2.8000000000000001E-2</v>
      </c>
      <c r="E591">
        <f t="shared" ca="1" si="60"/>
        <v>0</v>
      </c>
      <c r="F591">
        <f t="shared" ca="1" si="61"/>
        <v>31</v>
      </c>
      <c r="G591">
        <f t="shared" ca="1" si="62"/>
        <v>32</v>
      </c>
      <c r="M591">
        <v>243</v>
      </c>
      <c r="N591">
        <v>6.2080000000000002</v>
      </c>
    </row>
    <row r="592" spans="1:14">
      <c r="A592" s="54">
        <f>formulas!O679</f>
        <v>0</v>
      </c>
      <c r="B592" s="33">
        <f t="shared" ca="1" si="59"/>
        <v>32</v>
      </c>
      <c r="C592">
        <f t="shared" si="63"/>
        <v>378</v>
      </c>
      <c r="D592">
        <f t="shared" ca="1" si="64"/>
        <v>-2.8000000000000001E-2</v>
      </c>
      <c r="E592">
        <f t="shared" ca="1" si="60"/>
        <v>0</v>
      </c>
      <c r="F592">
        <f t="shared" ca="1" si="61"/>
        <v>31</v>
      </c>
      <c r="G592">
        <f t="shared" ca="1" si="62"/>
        <v>32</v>
      </c>
      <c r="M592">
        <v>244</v>
      </c>
      <c r="N592">
        <v>6.2389999999999999</v>
      </c>
    </row>
    <row r="593" spans="1:14">
      <c r="A593" s="54">
        <f>formulas!O680</f>
        <v>0</v>
      </c>
      <c r="B593" s="33">
        <f t="shared" ca="1" si="59"/>
        <v>32</v>
      </c>
      <c r="C593">
        <f t="shared" si="63"/>
        <v>378</v>
      </c>
      <c r="D593">
        <f t="shared" ca="1" si="64"/>
        <v>-2.8000000000000001E-2</v>
      </c>
      <c r="E593">
        <f t="shared" ca="1" si="60"/>
        <v>0</v>
      </c>
      <c r="F593">
        <f t="shared" ca="1" si="61"/>
        <v>31</v>
      </c>
      <c r="G593">
        <f t="shared" ca="1" si="62"/>
        <v>32</v>
      </c>
      <c r="M593">
        <v>245</v>
      </c>
      <c r="N593">
        <v>6.2690000000000001</v>
      </c>
    </row>
    <row r="594" spans="1:14">
      <c r="A594" s="54">
        <f>formulas!O681</f>
        <v>0</v>
      </c>
      <c r="B594" s="33">
        <f t="shared" ca="1" si="59"/>
        <v>32</v>
      </c>
      <c r="C594">
        <f t="shared" si="63"/>
        <v>378</v>
      </c>
      <c r="D594">
        <f t="shared" ca="1" si="64"/>
        <v>-2.8000000000000001E-2</v>
      </c>
      <c r="E594">
        <f t="shared" ca="1" si="60"/>
        <v>0</v>
      </c>
      <c r="F594">
        <f t="shared" ca="1" si="61"/>
        <v>31</v>
      </c>
      <c r="G594">
        <f t="shared" ca="1" si="62"/>
        <v>32</v>
      </c>
      <c r="M594">
        <v>246</v>
      </c>
      <c r="N594">
        <v>6.2990000000000004</v>
      </c>
    </row>
    <row r="595" spans="1:14">
      <c r="A595" s="54">
        <f>formulas!O682</f>
        <v>0</v>
      </c>
      <c r="B595" s="33">
        <f t="shared" ca="1" si="59"/>
        <v>32</v>
      </c>
      <c r="C595">
        <f t="shared" si="63"/>
        <v>378</v>
      </c>
      <c r="D595">
        <f t="shared" ca="1" si="64"/>
        <v>-2.8000000000000001E-2</v>
      </c>
      <c r="E595">
        <f t="shared" ca="1" si="60"/>
        <v>0</v>
      </c>
      <c r="F595">
        <f t="shared" ca="1" si="61"/>
        <v>31</v>
      </c>
      <c r="G595">
        <f t="shared" ca="1" si="62"/>
        <v>32</v>
      </c>
      <c r="M595">
        <v>247</v>
      </c>
      <c r="N595">
        <v>6.33</v>
      </c>
    </row>
    <row r="596" spans="1:14">
      <c r="A596" s="54">
        <f>formulas!O683</f>
        <v>0</v>
      </c>
      <c r="B596" s="33">
        <f t="shared" ca="1" si="59"/>
        <v>32</v>
      </c>
      <c r="C596">
        <f t="shared" si="63"/>
        <v>378</v>
      </c>
      <c r="D596">
        <f t="shared" ca="1" si="64"/>
        <v>-2.8000000000000001E-2</v>
      </c>
      <c r="E596">
        <f t="shared" ca="1" si="60"/>
        <v>0</v>
      </c>
      <c r="F596">
        <f t="shared" ca="1" si="61"/>
        <v>31</v>
      </c>
      <c r="G596">
        <f t="shared" ca="1" si="62"/>
        <v>32</v>
      </c>
      <c r="M596">
        <v>248</v>
      </c>
      <c r="N596">
        <v>6.36</v>
      </c>
    </row>
    <row r="597" spans="1:14">
      <c r="A597" s="54">
        <f>formulas!O684</f>
        <v>0</v>
      </c>
      <c r="B597" s="33">
        <f t="shared" ca="1" si="59"/>
        <v>32</v>
      </c>
      <c r="C597">
        <f t="shared" si="63"/>
        <v>378</v>
      </c>
      <c r="D597">
        <f t="shared" ca="1" si="64"/>
        <v>-2.8000000000000001E-2</v>
      </c>
      <c r="E597">
        <f t="shared" ca="1" si="60"/>
        <v>0</v>
      </c>
      <c r="F597">
        <f t="shared" ca="1" si="61"/>
        <v>31</v>
      </c>
      <c r="G597">
        <f t="shared" ca="1" si="62"/>
        <v>32</v>
      </c>
      <c r="M597">
        <v>249</v>
      </c>
      <c r="N597">
        <v>6.391</v>
      </c>
    </row>
    <row r="598" spans="1:14">
      <c r="A598" s="54">
        <f>formulas!O685</f>
        <v>0</v>
      </c>
      <c r="B598" s="33">
        <f t="shared" ca="1" si="59"/>
        <v>32</v>
      </c>
      <c r="C598">
        <f t="shared" si="63"/>
        <v>378</v>
      </c>
      <c r="D598">
        <f t="shared" ca="1" si="64"/>
        <v>-2.8000000000000001E-2</v>
      </c>
      <c r="E598">
        <f t="shared" ca="1" si="60"/>
        <v>0</v>
      </c>
      <c r="F598">
        <f t="shared" ca="1" si="61"/>
        <v>31</v>
      </c>
      <c r="G598">
        <f t="shared" ca="1" si="62"/>
        <v>32</v>
      </c>
      <c r="M598">
        <v>250</v>
      </c>
      <c r="N598">
        <v>6.4210000000000003</v>
      </c>
    </row>
    <row r="599" spans="1:14">
      <c r="A599" s="54">
        <f>formulas!O686</f>
        <v>0</v>
      </c>
      <c r="B599" s="33">
        <f t="shared" ca="1" si="59"/>
        <v>32</v>
      </c>
      <c r="C599">
        <f t="shared" si="63"/>
        <v>378</v>
      </c>
      <c r="D599">
        <f t="shared" ca="1" si="64"/>
        <v>-2.8000000000000001E-2</v>
      </c>
      <c r="E599">
        <f t="shared" ca="1" si="60"/>
        <v>0</v>
      </c>
      <c r="F599">
        <f t="shared" ca="1" si="61"/>
        <v>31</v>
      </c>
      <c r="G599">
        <f t="shared" ca="1" si="62"/>
        <v>32</v>
      </c>
      <c r="M599">
        <v>251</v>
      </c>
      <c r="N599">
        <v>6.452</v>
      </c>
    </row>
    <row r="600" spans="1:14">
      <c r="A600" s="54">
        <f>formulas!O687</f>
        <v>0</v>
      </c>
      <c r="B600" s="33">
        <f t="shared" ca="1" si="59"/>
        <v>32</v>
      </c>
      <c r="C600">
        <f t="shared" si="63"/>
        <v>378</v>
      </c>
      <c r="D600">
        <f t="shared" ca="1" si="64"/>
        <v>-2.8000000000000001E-2</v>
      </c>
      <c r="E600">
        <f t="shared" ca="1" si="60"/>
        <v>0</v>
      </c>
      <c r="F600">
        <f t="shared" ca="1" si="61"/>
        <v>31</v>
      </c>
      <c r="G600">
        <f t="shared" ca="1" si="62"/>
        <v>32</v>
      </c>
      <c r="M600">
        <v>252</v>
      </c>
      <c r="N600">
        <v>6.4820000000000002</v>
      </c>
    </row>
    <row r="601" spans="1:14">
      <c r="A601" s="54">
        <f>formulas!O688</f>
        <v>0</v>
      </c>
      <c r="B601" s="33">
        <f t="shared" ca="1" si="59"/>
        <v>32</v>
      </c>
      <c r="C601">
        <f t="shared" si="63"/>
        <v>378</v>
      </c>
      <c r="D601">
        <f t="shared" ca="1" si="64"/>
        <v>-2.8000000000000001E-2</v>
      </c>
      <c r="E601">
        <f t="shared" ca="1" si="60"/>
        <v>0</v>
      </c>
      <c r="F601">
        <f t="shared" ca="1" si="61"/>
        <v>31</v>
      </c>
      <c r="G601">
        <f t="shared" ca="1" si="62"/>
        <v>32</v>
      </c>
      <c r="M601">
        <v>253</v>
      </c>
      <c r="N601">
        <v>6.5119999999999996</v>
      </c>
    </row>
    <row r="602" spans="1:14">
      <c r="A602" s="54">
        <f>formulas!O689</f>
        <v>0</v>
      </c>
      <c r="B602" s="33">
        <f t="shared" ca="1" si="59"/>
        <v>32</v>
      </c>
      <c r="C602">
        <f t="shared" si="63"/>
        <v>378</v>
      </c>
      <c r="D602">
        <f t="shared" ca="1" si="64"/>
        <v>-2.8000000000000001E-2</v>
      </c>
      <c r="E602">
        <f t="shared" ca="1" si="60"/>
        <v>0</v>
      </c>
      <c r="F602">
        <f t="shared" ca="1" si="61"/>
        <v>31</v>
      </c>
      <c r="G602">
        <f t="shared" ca="1" si="62"/>
        <v>32</v>
      </c>
      <c r="M602">
        <v>254</v>
      </c>
      <c r="N602">
        <v>6.5430000000000001</v>
      </c>
    </row>
    <row r="603" spans="1:14">
      <c r="A603" s="54">
        <f>formulas!O690</f>
        <v>0</v>
      </c>
      <c r="B603" s="33">
        <f t="shared" ca="1" si="59"/>
        <v>32</v>
      </c>
      <c r="C603">
        <f t="shared" si="63"/>
        <v>378</v>
      </c>
      <c r="D603">
        <f t="shared" ca="1" si="64"/>
        <v>-2.8000000000000001E-2</v>
      </c>
      <c r="E603">
        <f t="shared" ca="1" si="60"/>
        <v>0</v>
      </c>
      <c r="F603">
        <f t="shared" ca="1" si="61"/>
        <v>31</v>
      </c>
      <c r="G603">
        <f t="shared" ca="1" si="62"/>
        <v>32</v>
      </c>
      <c r="M603">
        <v>255</v>
      </c>
      <c r="N603">
        <v>6.5730000000000004</v>
      </c>
    </row>
    <row r="604" spans="1:14">
      <c r="A604" s="54">
        <f>formulas!O691</f>
        <v>0</v>
      </c>
      <c r="B604" s="33">
        <f t="shared" ca="1" si="59"/>
        <v>32</v>
      </c>
      <c r="C604">
        <f t="shared" si="63"/>
        <v>378</v>
      </c>
      <c r="D604">
        <f t="shared" ca="1" si="64"/>
        <v>-2.8000000000000001E-2</v>
      </c>
      <c r="E604">
        <f t="shared" ca="1" si="60"/>
        <v>0</v>
      </c>
      <c r="F604">
        <f t="shared" ca="1" si="61"/>
        <v>31</v>
      </c>
      <c r="G604">
        <f t="shared" ca="1" si="62"/>
        <v>32</v>
      </c>
      <c r="M604">
        <v>256</v>
      </c>
      <c r="N604">
        <v>6.6040000000000001</v>
      </c>
    </row>
    <row r="605" spans="1:14">
      <c r="A605" s="54">
        <f>formulas!O692</f>
        <v>0</v>
      </c>
      <c r="B605" s="33">
        <f t="shared" ca="1" si="59"/>
        <v>32</v>
      </c>
      <c r="C605">
        <f t="shared" si="63"/>
        <v>378</v>
      </c>
      <c r="D605">
        <f t="shared" ca="1" si="64"/>
        <v>-2.8000000000000001E-2</v>
      </c>
      <c r="E605">
        <f t="shared" ca="1" si="60"/>
        <v>0</v>
      </c>
      <c r="F605">
        <f t="shared" ca="1" si="61"/>
        <v>31</v>
      </c>
      <c r="G605">
        <f t="shared" ca="1" si="62"/>
        <v>32</v>
      </c>
      <c r="M605">
        <v>257</v>
      </c>
      <c r="N605">
        <v>6.6340000000000003</v>
      </c>
    </row>
    <row r="606" spans="1:14">
      <c r="A606" s="54">
        <f>formulas!O693</f>
        <v>0</v>
      </c>
      <c r="B606" s="33">
        <f t="shared" ca="1" si="59"/>
        <v>32</v>
      </c>
      <c r="C606">
        <f t="shared" si="63"/>
        <v>378</v>
      </c>
      <c r="D606">
        <f t="shared" ca="1" si="64"/>
        <v>-2.8000000000000001E-2</v>
      </c>
      <c r="E606">
        <f t="shared" ca="1" si="60"/>
        <v>0</v>
      </c>
      <c r="F606">
        <f t="shared" ca="1" si="61"/>
        <v>31</v>
      </c>
      <c r="G606">
        <f t="shared" ca="1" si="62"/>
        <v>32</v>
      </c>
      <c r="M606">
        <v>258</v>
      </c>
      <c r="N606">
        <v>6.665</v>
      </c>
    </row>
    <row r="607" spans="1:14">
      <c r="A607" s="54">
        <f>formulas!O694</f>
        <v>0</v>
      </c>
      <c r="B607" s="33">
        <f t="shared" ca="1" si="59"/>
        <v>32</v>
      </c>
      <c r="C607">
        <f t="shared" si="63"/>
        <v>378</v>
      </c>
      <c r="D607">
        <f t="shared" ca="1" si="64"/>
        <v>-2.8000000000000001E-2</v>
      </c>
      <c r="E607">
        <f t="shared" ca="1" si="60"/>
        <v>0</v>
      </c>
      <c r="F607">
        <f t="shared" ca="1" si="61"/>
        <v>31</v>
      </c>
      <c r="G607">
        <f t="shared" ca="1" si="62"/>
        <v>32</v>
      </c>
      <c r="M607">
        <v>259</v>
      </c>
      <c r="N607">
        <v>6.6950000000000003</v>
      </c>
    </row>
    <row r="608" spans="1:14">
      <c r="A608" s="54">
        <f>formulas!O695</f>
        <v>0</v>
      </c>
      <c r="B608" s="33">
        <f t="shared" ca="1" si="59"/>
        <v>32</v>
      </c>
      <c r="C608">
        <f t="shared" si="63"/>
        <v>378</v>
      </c>
      <c r="D608">
        <f t="shared" ca="1" si="64"/>
        <v>-2.8000000000000001E-2</v>
      </c>
      <c r="E608">
        <f t="shared" ca="1" si="60"/>
        <v>0</v>
      </c>
      <c r="F608">
        <f t="shared" ca="1" si="61"/>
        <v>31</v>
      </c>
      <c r="G608">
        <f t="shared" ca="1" si="62"/>
        <v>32</v>
      </c>
      <c r="M608">
        <v>260</v>
      </c>
      <c r="N608">
        <v>6.726</v>
      </c>
    </row>
    <row r="609" spans="1:14">
      <c r="A609" s="54">
        <f>formulas!O696</f>
        <v>0</v>
      </c>
      <c r="B609" s="33">
        <f t="shared" ca="1" si="59"/>
        <v>32</v>
      </c>
      <c r="C609">
        <f t="shared" si="63"/>
        <v>378</v>
      </c>
      <c r="D609">
        <f t="shared" ca="1" si="64"/>
        <v>-2.8000000000000001E-2</v>
      </c>
      <c r="E609">
        <f t="shared" ca="1" si="60"/>
        <v>0</v>
      </c>
      <c r="F609">
        <f t="shared" ca="1" si="61"/>
        <v>31</v>
      </c>
      <c r="G609">
        <f t="shared" ca="1" si="62"/>
        <v>32</v>
      </c>
      <c r="M609">
        <v>261</v>
      </c>
      <c r="N609">
        <v>6.7560000000000002</v>
      </c>
    </row>
    <row r="610" spans="1:14">
      <c r="A610" s="54">
        <f>formulas!O697</f>
        <v>0</v>
      </c>
      <c r="B610" s="33">
        <f t="shared" ca="1" si="59"/>
        <v>32</v>
      </c>
      <c r="C610">
        <f t="shared" si="63"/>
        <v>378</v>
      </c>
      <c r="D610">
        <f t="shared" ca="1" si="64"/>
        <v>-2.8000000000000001E-2</v>
      </c>
      <c r="E610">
        <f t="shared" ca="1" si="60"/>
        <v>0</v>
      </c>
      <c r="F610">
        <f t="shared" ca="1" si="61"/>
        <v>31</v>
      </c>
      <c r="G610">
        <f t="shared" ca="1" si="62"/>
        <v>32</v>
      </c>
      <c r="M610">
        <v>262</v>
      </c>
      <c r="N610">
        <v>6.7869999999999999</v>
      </c>
    </row>
    <row r="611" spans="1:14">
      <c r="A611" s="54">
        <f>formulas!O698</f>
        <v>0</v>
      </c>
      <c r="B611" s="33">
        <f t="shared" ref="B611:B674" ca="1" si="65">(A611-D611)/(E611-D611)*(G611-F611)+F611</f>
        <v>32</v>
      </c>
      <c r="C611">
        <f t="shared" si="63"/>
        <v>378</v>
      </c>
      <c r="D611">
        <f t="shared" ca="1" si="64"/>
        <v>-2.8000000000000001E-2</v>
      </c>
      <c r="E611">
        <f t="shared" ref="E611:E674" ca="1" si="66">INDIRECT(ADDRESS(C611+2,14))</f>
        <v>0</v>
      </c>
      <c r="F611">
        <f t="shared" ref="F611:F674" ca="1" si="67">INDIRECT(ADDRESS(C611+1,13))</f>
        <v>31</v>
      </c>
      <c r="G611">
        <f t="shared" ref="G611:G674" ca="1" si="68">INDIRECT(ADDRESS(C611+2,13))</f>
        <v>32</v>
      </c>
      <c r="M611">
        <v>263</v>
      </c>
      <c r="N611">
        <v>6.8170000000000002</v>
      </c>
    </row>
    <row r="612" spans="1:14">
      <c r="A612" s="54">
        <f>formulas!O699</f>
        <v>0</v>
      </c>
      <c r="B612" s="33">
        <f t="shared" ca="1" si="65"/>
        <v>32</v>
      </c>
      <c r="C612">
        <f t="shared" si="63"/>
        <v>378</v>
      </c>
      <c r="D612">
        <f t="shared" ca="1" si="64"/>
        <v>-2.8000000000000001E-2</v>
      </c>
      <c r="E612">
        <f t="shared" ca="1" si="66"/>
        <v>0</v>
      </c>
      <c r="F612">
        <f t="shared" ca="1" si="67"/>
        <v>31</v>
      </c>
      <c r="G612">
        <f t="shared" ca="1" si="68"/>
        <v>32</v>
      </c>
      <c r="M612">
        <v>264</v>
      </c>
      <c r="N612">
        <v>6.8479999999999999</v>
      </c>
    </row>
    <row r="613" spans="1:14">
      <c r="A613" s="54">
        <f>formulas!O700</f>
        <v>0</v>
      </c>
      <c r="B613" s="33">
        <f t="shared" ca="1" si="65"/>
        <v>32</v>
      </c>
      <c r="C613">
        <f t="shared" si="63"/>
        <v>378</v>
      </c>
      <c r="D613">
        <f t="shared" ca="1" si="64"/>
        <v>-2.8000000000000001E-2</v>
      </c>
      <c r="E613">
        <f t="shared" ca="1" si="66"/>
        <v>0</v>
      </c>
      <c r="F613">
        <f t="shared" ca="1" si="67"/>
        <v>31</v>
      </c>
      <c r="G613">
        <f t="shared" ca="1" si="68"/>
        <v>32</v>
      </c>
      <c r="M613">
        <v>265</v>
      </c>
      <c r="N613">
        <v>6.8780000000000001</v>
      </c>
    </row>
    <row r="614" spans="1:14">
      <c r="A614" s="54">
        <f>formulas!O701</f>
        <v>0</v>
      </c>
      <c r="B614" s="33">
        <f t="shared" ca="1" si="65"/>
        <v>32</v>
      </c>
      <c r="C614">
        <f t="shared" si="63"/>
        <v>378</v>
      </c>
      <c r="D614">
        <f t="shared" ca="1" si="64"/>
        <v>-2.8000000000000001E-2</v>
      </c>
      <c r="E614">
        <f t="shared" ca="1" si="66"/>
        <v>0</v>
      </c>
      <c r="F614">
        <f t="shared" ca="1" si="67"/>
        <v>31</v>
      </c>
      <c r="G614">
        <f t="shared" ca="1" si="68"/>
        <v>32</v>
      </c>
      <c r="M614">
        <v>266</v>
      </c>
      <c r="N614">
        <v>6.9089999999999998</v>
      </c>
    </row>
    <row r="615" spans="1:14">
      <c r="A615" s="54">
        <f>formulas!O702</f>
        <v>0</v>
      </c>
      <c r="B615" s="33">
        <f t="shared" ca="1" si="65"/>
        <v>32</v>
      </c>
      <c r="C615">
        <f t="shared" si="63"/>
        <v>378</v>
      </c>
      <c r="D615">
        <f t="shared" ca="1" si="64"/>
        <v>-2.8000000000000001E-2</v>
      </c>
      <c r="E615">
        <f t="shared" ca="1" si="66"/>
        <v>0</v>
      </c>
      <c r="F615">
        <f t="shared" ca="1" si="67"/>
        <v>31</v>
      </c>
      <c r="G615">
        <f t="shared" ca="1" si="68"/>
        <v>32</v>
      </c>
      <c r="M615">
        <v>267</v>
      </c>
      <c r="N615">
        <v>6.9390000000000001</v>
      </c>
    </row>
    <row r="616" spans="1:14">
      <c r="A616" s="54">
        <f>formulas!O703</f>
        <v>0</v>
      </c>
      <c r="B616" s="33">
        <f t="shared" ca="1" si="65"/>
        <v>32</v>
      </c>
      <c r="C616">
        <f t="shared" si="63"/>
        <v>378</v>
      </c>
      <c r="D616">
        <f t="shared" ca="1" si="64"/>
        <v>-2.8000000000000001E-2</v>
      </c>
      <c r="E616">
        <f t="shared" ca="1" si="66"/>
        <v>0</v>
      </c>
      <c r="F616">
        <f t="shared" ca="1" si="67"/>
        <v>31</v>
      </c>
      <c r="G616">
        <f t="shared" ca="1" si="68"/>
        <v>32</v>
      </c>
      <c r="M616">
        <v>268</v>
      </c>
      <c r="N616">
        <v>6.97</v>
      </c>
    </row>
    <row r="617" spans="1:14">
      <c r="A617" s="54">
        <f>formulas!O704</f>
        <v>0</v>
      </c>
      <c r="B617" s="33">
        <f t="shared" ca="1" si="65"/>
        <v>32</v>
      </c>
      <c r="C617">
        <f t="shared" si="63"/>
        <v>378</v>
      </c>
      <c r="D617">
        <f t="shared" ca="1" si="64"/>
        <v>-2.8000000000000001E-2</v>
      </c>
      <c r="E617">
        <f t="shared" ca="1" si="66"/>
        <v>0</v>
      </c>
      <c r="F617">
        <f t="shared" ca="1" si="67"/>
        <v>31</v>
      </c>
      <c r="G617">
        <f t="shared" ca="1" si="68"/>
        <v>32</v>
      </c>
      <c r="M617">
        <v>269</v>
      </c>
      <c r="N617">
        <v>7</v>
      </c>
    </row>
    <row r="618" spans="1:14">
      <c r="A618" s="54">
        <f>formulas!O705</f>
        <v>0</v>
      </c>
      <c r="B618" s="33">
        <f t="shared" ca="1" si="65"/>
        <v>32</v>
      </c>
      <c r="C618">
        <f t="shared" si="63"/>
        <v>378</v>
      </c>
      <c r="D618">
        <f t="shared" ca="1" si="64"/>
        <v>-2.8000000000000001E-2</v>
      </c>
      <c r="E618">
        <f t="shared" ca="1" si="66"/>
        <v>0</v>
      </c>
      <c r="F618">
        <f t="shared" ca="1" si="67"/>
        <v>31</v>
      </c>
      <c r="G618">
        <f t="shared" ca="1" si="68"/>
        <v>32</v>
      </c>
      <c r="M618">
        <v>270</v>
      </c>
      <c r="N618">
        <v>7.0309999999999997</v>
      </c>
    </row>
    <row r="619" spans="1:14">
      <c r="A619" s="54">
        <f>formulas!O706</f>
        <v>0</v>
      </c>
      <c r="B619" s="33">
        <f t="shared" ca="1" si="65"/>
        <v>32</v>
      </c>
      <c r="C619">
        <f t="shared" si="63"/>
        <v>378</v>
      </c>
      <c r="D619">
        <f t="shared" ca="1" si="64"/>
        <v>-2.8000000000000001E-2</v>
      </c>
      <c r="E619">
        <f t="shared" ca="1" si="66"/>
        <v>0</v>
      </c>
      <c r="F619">
        <f t="shared" ca="1" si="67"/>
        <v>31</v>
      </c>
      <c r="G619">
        <f t="shared" ca="1" si="68"/>
        <v>32</v>
      </c>
      <c r="M619">
        <v>271</v>
      </c>
      <c r="N619">
        <v>7.0609999999999999</v>
      </c>
    </row>
    <row r="620" spans="1:14">
      <c r="A620" s="54">
        <f>formulas!O707</f>
        <v>0</v>
      </c>
      <c r="B620" s="33">
        <f t="shared" ca="1" si="65"/>
        <v>32</v>
      </c>
      <c r="C620">
        <f t="shared" si="63"/>
        <v>378</v>
      </c>
      <c r="D620">
        <f t="shared" ca="1" si="64"/>
        <v>-2.8000000000000001E-2</v>
      </c>
      <c r="E620">
        <f t="shared" ca="1" si="66"/>
        <v>0</v>
      </c>
      <c r="F620">
        <f t="shared" ca="1" si="67"/>
        <v>31</v>
      </c>
      <c r="G620">
        <f t="shared" ca="1" si="68"/>
        <v>32</v>
      </c>
      <c r="M620">
        <v>272</v>
      </c>
      <c r="N620">
        <v>7.0919999999999996</v>
      </c>
    </row>
    <row r="621" spans="1:14">
      <c r="A621" s="54">
        <f>formulas!O708</f>
        <v>0</v>
      </c>
      <c r="B621" s="33">
        <f t="shared" ca="1" si="65"/>
        <v>32</v>
      </c>
      <c r="C621">
        <f t="shared" si="63"/>
        <v>378</v>
      </c>
      <c r="D621">
        <f t="shared" ca="1" si="64"/>
        <v>-2.8000000000000001E-2</v>
      </c>
      <c r="E621">
        <f t="shared" ca="1" si="66"/>
        <v>0</v>
      </c>
      <c r="F621">
        <f t="shared" ca="1" si="67"/>
        <v>31</v>
      </c>
      <c r="G621">
        <f t="shared" ca="1" si="68"/>
        <v>32</v>
      </c>
      <c r="M621">
        <v>273</v>
      </c>
      <c r="N621">
        <v>7.1219999999999999</v>
      </c>
    </row>
    <row r="622" spans="1:14">
      <c r="A622" s="54">
        <f>formulas!O709</f>
        <v>0</v>
      </c>
      <c r="B622" s="33">
        <f t="shared" ca="1" si="65"/>
        <v>32</v>
      </c>
      <c r="C622">
        <f t="shared" si="63"/>
        <v>378</v>
      </c>
      <c r="D622">
        <f t="shared" ca="1" si="64"/>
        <v>-2.8000000000000001E-2</v>
      </c>
      <c r="E622">
        <f t="shared" ca="1" si="66"/>
        <v>0</v>
      </c>
      <c r="F622">
        <f t="shared" ca="1" si="67"/>
        <v>31</v>
      </c>
      <c r="G622">
        <f t="shared" ca="1" si="68"/>
        <v>32</v>
      </c>
      <c r="M622">
        <v>274</v>
      </c>
      <c r="N622">
        <v>7.1529999999999996</v>
      </c>
    </row>
    <row r="623" spans="1:14">
      <c r="A623" s="54">
        <f>formulas!O710</f>
        <v>0</v>
      </c>
      <c r="B623" s="33">
        <f t="shared" ca="1" si="65"/>
        <v>32</v>
      </c>
      <c r="C623">
        <f t="shared" si="63"/>
        <v>378</v>
      </c>
      <c r="D623">
        <f t="shared" ca="1" si="64"/>
        <v>-2.8000000000000001E-2</v>
      </c>
      <c r="E623">
        <f t="shared" ca="1" si="66"/>
        <v>0</v>
      </c>
      <c r="F623">
        <f t="shared" ca="1" si="67"/>
        <v>31</v>
      </c>
      <c r="G623">
        <f t="shared" ca="1" si="68"/>
        <v>32</v>
      </c>
      <c r="M623">
        <v>275</v>
      </c>
      <c r="N623">
        <v>7.1840000000000002</v>
      </c>
    </row>
    <row r="624" spans="1:14">
      <c r="A624" s="54">
        <f>formulas!O711</f>
        <v>0</v>
      </c>
      <c r="B624" s="33">
        <f t="shared" ca="1" si="65"/>
        <v>32</v>
      </c>
      <c r="C624">
        <f t="shared" si="63"/>
        <v>378</v>
      </c>
      <c r="D624">
        <f t="shared" ca="1" si="64"/>
        <v>-2.8000000000000001E-2</v>
      </c>
      <c r="E624">
        <f t="shared" ca="1" si="66"/>
        <v>0</v>
      </c>
      <c r="F624">
        <f t="shared" ca="1" si="67"/>
        <v>31</v>
      </c>
      <c r="G624">
        <f t="shared" ca="1" si="68"/>
        <v>32</v>
      </c>
      <c r="M624">
        <v>276</v>
      </c>
      <c r="N624">
        <v>7.2140000000000004</v>
      </c>
    </row>
    <row r="625" spans="1:14">
      <c r="A625" s="54">
        <f>formulas!O712</f>
        <v>0</v>
      </c>
      <c r="B625" s="33">
        <f t="shared" ca="1" si="65"/>
        <v>32</v>
      </c>
      <c r="C625">
        <f t="shared" si="63"/>
        <v>378</v>
      </c>
      <c r="D625">
        <f t="shared" ca="1" si="64"/>
        <v>-2.8000000000000001E-2</v>
      </c>
      <c r="E625">
        <f t="shared" ca="1" si="66"/>
        <v>0</v>
      </c>
      <c r="F625">
        <f t="shared" ca="1" si="67"/>
        <v>31</v>
      </c>
      <c r="G625">
        <f t="shared" ca="1" si="68"/>
        <v>32</v>
      </c>
      <c r="M625">
        <v>277</v>
      </c>
      <c r="N625">
        <v>7.2450000000000001</v>
      </c>
    </row>
    <row r="626" spans="1:14">
      <c r="A626" s="54">
        <f>formulas!O713</f>
        <v>0</v>
      </c>
      <c r="B626" s="33">
        <f t="shared" ca="1" si="65"/>
        <v>32</v>
      </c>
      <c r="C626">
        <f t="shared" si="63"/>
        <v>378</v>
      </c>
      <c r="D626">
        <f t="shared" ca="1" si="64"/>
        <v>-2.8000000000000001E-2</v>
      </c>
      <c r="E626">
        <f t="shared" ca="1" si="66"/>
        <v>0</v>
      </c>
      <c r="F626">
        <f t="shared" ca="1" si="67"/>
        <v>31</v>
      </c>
      <c r="G626">
        <f t="shared" ca="1" si="68"/>
        <v>32</v>
      </c>
      <c r="M626">
        <v>278</v>
      </c>
      <c r="N626">
        <v>7.2750000000000004</v>
      </c>
    </row>
    <row r="627" spans="1:14">
      <c r="A627" s="54">
        <f>formulas!O714</f>
        <v>0</v>
      </c>
      <c r="B627" s="33">
        <f t="shared" ca="1" si="65"/>
        <v>32</v>
      </c>
      <c r="C627">
        <f t="shared" si="63"/>
        <v>378</v>
      </c>
      <c r="D627">
        <f t="shared" ca="1" si="64"/>
        <v>-2.8000000000000001E-2</v>
      </c>
      <c r="E627">
        <f t="shared" ca="1" si="66"/>
        <v>0</v>
      </c>
      <c r="F627">
        <f t="shared" ca="1" si="67"/>
        <v>31</v>
      </c>
      <c r="G627">
        <f t="shared" ca="1" si="68"/>
        <v>32</v>
      </c>
      <c r="M627">
        <v>279</v>
      </c>
      <c r="N627">
        <v>7.306</v>
      </c>
    </row>
    <row r="628" spans="1:14">
      <c r="A628" s="54">
        <f>formulas!O715</f>
        <v>0</v>
      </c>
      <c r="B628" s="33">
        <f t="shared" ca="1" si="65"/>
        <v>32</v>
      </c>
      <c r="C628">
        <f t="shared" si="63"/>
        <v>378</v>
      </c>
      <c r="D628">
        <f t="shared" ca="1" si="64"/>
        <v>-2.8000000000000001E-2</v>
      </c>
      <c r="E628">
        <f t="shared" ca="1" si="66"/>
        <v>0</v>
      </c>
      <c r="F628">
        <f t="shared" ca="1" si="67"/>
        <v>31</v>
      </c>
      <c r="G628">
        <f t="shared" ca="1" si="68"/>
        <v>32</v>
      </c>
      <c r="M628">
        <v>280</v>
      </c>
      <c r="N628">
        <v>7.3360000000000003</v>
      </c>
    </row>
    <row r="629" spans="1:14">
      <c r="A629" s="54">
        <f>formulas!O716</f>
        <v>0</v>
      </c>
      <c r="B629" s="33">
        <f t="shared" ca="1" si="65"/>
        <v>32</v>
      </c>
      <c r="C629">
        <f t="shared" si="63"/>
        <v>378</v>
      </c>
      <c r="D629">
        <f t="shared" ca="1" si="64"/>
        <v>-2.8000000000000001E-2</v>
      </c>
      <c r="E629">
        <f t="shared" ca="1" si="66"/>
        <v>0</v>
      </c>
      <c r="F629">
        <f t="shared" ca="1" si="67"/>
        <v>31</v>
      </c>
      <c r="G629">
        <f t="shared" ca="1" si="68"/>
        <v>32</v>
      </c>
      <c r="M629">
        <v>281</v>
      </c>
      <c r="N629">
        <v>7.367</v>
      </c>
    </row>
    <row r="630" spans="1:14">
      <c r="A630" s="54">
        <f>formulas!O717</f>
        <v>0</v>
      </c>
      <c r="B630" s="33">
        <f t="shared" ca="1" si="65"/>
        <v>32</v>
      </c>
      <c r="C630">
        <f t="shared" si="63"/>
        <v>378</v>
      </c>
      <c r="D630">
        <f t="shared" ca="1" si="64"/>
        <v>-2.8000000000000001E-2</v>
      </c>
      <c r="E630">
        <f t="shared" ca="1" si="66"/>
        <v>0</v>
      </c>
      <c r="F630">
        <f t="shared" ca="1" si="67"/>
        <v>31</v>
      </c>
      <c r="G630">
        <f t="shared" ca="1" si="68"/>
        <v>32</v>
      </c>
      <c r="M630">
        <v>282</v>
      </c>
      <c r="N630">
        <v>7.3979999999999997</v>
      </c>
    </row>
    <row r="631" spans="1:14">
      <c r="A631" s="54">
        <f>formulas!O718</f>
        <v>0</v>
      </c>
      <c r="B631" s="33">
        <f t="shared" ca="1" si="65"/>
        <v>32</v>
      </c>
      <c r="C631">
        <f t="shared" si="63"/>
        <v>378</v>
      </c>
      <c r="D631">
        <f t="shared" ca="1" si="64"/>
        <v>-2.8000000000000001E-2</v>
      </c>
      <c r="E631">
        <f t="shared" ca="1" si="66"/>
        <v>0</v>
      </c>
      <c r="F631">
        <f t="shared" ca="1" si="67"/>
        <v>31</v>
      </c>
      <c r="G631">
        <f t="shared" ca="1" si="68"/>
        <v>32</v>
      </c>
      <c r="M631">
        <v>283</v>
      </c>
      <c r="N631">
        <v>7.4279999999999999</v>
      </c>
    </row>
    <row r="632" spans="1:14">
      <c r="A632" s="54">
        <f>formulas!O719</f>
        <v>0</v>
      </c>
      <c r="B632" s="33">
        <f t="shared" ca="1" si="65"/>
        <v>32</v>
      </c>
      <c r="C632">
        <f t="shared" si="63"/>
        <v>378</v>
      </c>
      <c r="D632">
        <f t="shared" ca="1" si="64"/>
        <v>-2.8000000000000001E-2</v>
      </c>
      <c r="E632">
        <f t="shared" ca="1" si="66"/>
        <v>0</v>
      </c>
      <c r="F632">
        <f t="shared" ca="1" si="67"/>
        <v>31</v>
      </c>
      <c r="G632">
        <f t="shared" ca="1" si="68"/>
        <v>32</v>
      </c>
      <c r="M632">
        <v>284</v>
      </c>
      <c r="N632">
        <v>7.4589999999999996</v>
      </c>
    </row>
    <row r="633" spans="1:14">
      <c r="A633" s="54">
        <f>formulas!O720</f>
        <v>0</v>
      </c>
      <c r="B633" s="33">
        <f t="shared" ca="1" si="65"/>
        <v>32</v>
      </c>
      <c r="C633">
        <f t="shared" si="63"/>
        <v>378</v>
      </c>
      <c r="D633">
        <f t="shared" ca="1" si="64"/>
        <v>-2.8000000000000001E-2</v>
      </c>
      <c r="E633">
        <f t="shared" ca="1" si="66"/>
        <v>0</v>
      </c>
      <c r="F633">
        <f t="shared" ca="1" si="67"/>
        <v>31</v>
      </c>
      <c r="G633">
        <f t="shared" ca="1" si="68"/>
        <v>32</v>
      </c>
      <c r="M633">
        <v>285</v>
      </c>
      <c r="N633">
        <v>7.4889999999999999</v>
      </c>
    </row>
    <row r="634" spans="1:14">
      <c r="A634" s="54">
        <f>formulas!O721</f>
        <v>0</v>
      </c>
      <c r="B634" s="33">
        <f t="shared" ca="1" si="65"/>
        <v>32</v>
      </c>
      <c r="C634">
        <f t="shared" si="63"/>
        <v>378</v>
      </c>
      <c r="D634">
        <f t="shared" ca="1" si="64"/>
        <v>-2.8000000000000001E-2</v>
      </c>
      <c r="E634">
        <f t="shared" ca="1" si="66"/>
        <v>0</v>
      </c>
      <c r="F634">
        <f t="shared" ca="1" si="67"/>
        <v>31</v>
      </c>
      <c r="G634">
        <f t="shared" ca="1" si="68"/>
        <v>32</v>
      </c>
      <c r="M634">
        <v>286</v>
      </c>
      <c r="N634">
        <v>7.52</v>
      </c>
    </row>
    <row r="635" spans="1:14">
      <c r="A635" s="54">
        <f>formulas!O722</f>
        <v>0</v>
      </c>
      <c r="B635" s="33">
        <f t="shared" ca="1" si="65"/>
        <v>32</v>
      </c>
      <c r="C635">
        <f t="shared" si="63"/>
        <v>378</v>
      </c>
      <c r="D635">
        <f t="shared" ca="1" si="64"/>
        <v>-2.8000000000000001E-2</v>
      </c>
      <c r="E635">
        <f t="shared" ca="1" si="66"/>
        <v>0</v>
      </c>
      <c r="F635">
        <f t="shared" ca="1" si="67"/>
        <v>31</v>
      </c>
      <c r="G635">
        <f t="shared" ca="1" si="68"/>
        <v>32</v>
      </c>
      <c r="M635">
        <v>287</v>
      </c>
      <c r="N635">
        <v>7.55</v>
      </c>
    </row>
    <row r="636" spans="1:14">
      <c r="A636" s="54">
        <f>formulas!O723</f>
        <v>0</v>
      </c>
      <c r="B636" s="33">
        <f t="shared" ca="1" si="65"/>
        <v>32</v>
      </c>
      <c r="C636">
        <f t="shared" si="63"/>
        <v>378</v>
      </c>
      <c r="D636">
        <f t="shared" ca="1" si="64"/>
        <v>-2.8000000000000001E-2</v>
      </c>
      <c r="E636">
        <f t="shared" ca="1" si="66"/>
        <v>0</v>
      </c>
      <c r="F636">
        <f t="shared" ca="1" si="67"/>
        <v>31</v>
      </c>
      <c r="G636">
        <f t="shared" ca="1" si="68"/>
        <v>32</v>
      </c>
      <c r="M636">
        <v>288</v>
      </c>
      <c r="N636">
        <v>7.5810000000000004</v>
      </c>
    </row>
    <row r="637" spans="1:14">
      <c r="A637" s="54">
        <f>formulas!O724</f>
        <v>0</v>
      </c>
      <c r="B637" s="33">
        <f t="shared" ca="1" si="65"/>
        <v>32</v>
      </c>
      <c r="C637">
        <f t="shared" si="63"/>
        <v>378</v>
      </c>
      <c r="D637">
        <f t="shared" ca="1" si="64"/>
        <v>-2.8000000000000001E-2</v>
      </c>
      <c r="E637">
        <f t="shared" ca="1" si="66"/>
        <v>0</v>
      </c>
      <c r="F637">
        <f t="shared" ca="1" si="67"/>
        <v>31</v>
      </c>
      <c r="G637">
        <f t="shared" ca="1" si="68"/>
        <v>32</v>
      </c>
      <c r="M637">
        <v>289</v>
      </c>
      <c r="N637">
        <v>7.6120000000000001</v>
      </c>
    </row>
    <row r="638" spans="1:14">
      <c r="A638" s="54">
        <f>formulas!O725</f>
        <v>0</v>
      </c>
      <c r="B638" s="33">
        <f t="shared" ca="1" si="65"/>
        <v>32</v>
      </c>
      <c r="C638">
        <f t="shared" si="63"/>
        <v>378</v>
      </c>
      <c r="D638">
        <f t="shared" ca="1" si="64"/>
        <v>-2.8000000000000001E-2</v>
      </c>
      <c r="E638">
        <f t="shared" ca="1" si="66"/>
        <v>0</v>
      </c>
      <c r="F638">
        <f t="shared" ca="1" si="67"/>
        <v>31</v>
      </c>
      <c r="G638">
        <f t="shared" ca="1" si="68"/>
        <v>32</v>
      </c>
      <c r="M638">
        <v>290</v>
      </c>
      <c r="N638">
        <v>7.6420000000000003</v>
      </c>
    </row>
    <row r="639" spans="1:14">
      <c r="A639" s="54">
        <f>formulas!O726</f>
        <v>0</v>
      </c>
      <c r="B639" s="33">
        <f t="shared" ca="1" si="65"/>
        <v>32</v>
      </c>
      <c r="C639">
        <f t="shared" si="63"/>
        <v>378</v>
      </c>
      <c r="D639">
        <f t="shared" ca="1" si="64"/>
        <v>-2.8000000000000001E-2</v>
      </c>
      <c r="E639">
        <f t="shared" ca="1" si="66"/>
        <v>0</v>
      </c>
      <c r="F639">
        <f t="shared" ca="1" si="67"/>
        <v>31</v>
      </c>
      <c r="G639">
        <f t="shared" ca="1" si="68"/>
        <v>32</v>
      </c>
      <c r="M639">
        <v>291</v>
      </c>
      <c r="N639">
        <v>7.673</v>
      </c>
    </row>
    <row r="640" spans="1:14">
      <c r="A640" s="54">
        <f>formulas!O727</f>
        <v>0</v>
      </c>
      <c r="B640" s="33">
        <f t="shared" ca="1" si="65"/>
        <v>32</v>
      </c>
      <c r="C640">
        <f t="shared" si="63"/>
        <v>378</v>
      </c>
      <c r="D640">
        <f t="shared" ca="1" si="64"/>
        <v>-2.8000000000000001E-2</v>
      </c>
      <c r="E640">
        <f t="shared" ca="1" si="66"/>
        <v>0</v>
      </c>
      <c r="F640">
        <f t="shared" ca="1" si="67"/>
        <v>31</v>
      </c>
      <c r="G640">
        <f t="shared" ca="1" si="68"/>
        <v>32</v>
      </c>
      <c r="M640">
        <v>292</v>
      </c>
      <c r="N640">
        <v>7.7039999999999997</v>
      </c>
    </row>
    <row r="641" spans="1:14">
      <c r="A641" s="54">
        <f>formulas!O728</f>
        <v>0</v>
      </c>
      <c r="B641" s="33">
        <f t="shared" ca="1" si="65"/>
        <v>32</v>
      </c>
      <c r="C641">
        <f t="shared" si="63"/>
        <v>378</v>
      </c>
      <c r="D641">
        <f t="shared" ca="1" si="64"/>
        <v>-2.8000000000000001E-2</v>
      </c>
      <c r="E641">
        <f t="shared" ca="1" si="66"/>
        <v>0</v>
      </c>
      <c r="F641">
        <f t="shared" ca="1" si="67"/>
        <v>31</v>
      </c>
      <c r="G641">
        <f t="shared" ca="1" si="68"/>
        <v>32</v>
      </c>
      <c r="M641">
        <v>293</v>
      </c>
      <c r="N641">
        <v>7.734</v>
      </c>
    </row>
    <row r="642" spans="1:14">
      <c r="A642" s="54">
        <f>formulas!O729</f>
        <v>0</v>
      </c>
      <c r="B642" s="33">
        <f t="shared" ca="1" si="65"/>
        <v>32</v>
      </c>
      <c r="C642">
        <f t="shared" si="63"/>
        <v>378</v>
      </c>
      <c r="D642">
        <f t="shared" ca="1" si="64"/>
        <v>-2.8000000000000001E-2</v>
      </c>
      <c r="E642">
        <f t="shared" ca="1" si="66"/>
        <v>0</v>
      </c>
      <c r="F642">
        <f t="shared" ca="1" si="67"/>
        <v>31</v>
      </c>
      <c r="G642">
        <f t="shared" ca="1" si="68"/>
        <v>32</v>
      </c>
      <c r="M642">
        <v>294</v>
      </c>
      <c r="N642">
        <v>7.7649999999999997</v>
      </c>
    </row>
    <row r="643" spans="1:14">
      <c r="A643" s="54">
        <f>formulas!O730</f>
        <v>0</v>
      </c>
      <c r="B643" s="33">
        <f t="shared" ca="1" si="65"/>
        <v>32</v>
      </c>
      <c r="C643">
        <f t="shared" ref="C643:C706" si="69">COUNTIF($N$1:$N$25398,"&lt;"&amp;A643)</f>
        <v>378</v>
      </c>
      <c r="D643">
        <f t="shared" ref="D643:D706" ca="1" si="70">INDIRECT(ADDRESS(C643+1,14))</f>
        <v>-2.8000000000000001E-2</v>
      </c>
      <c r="E643">
        <f t="shared" ca="1" si="66"/>
        <v>0</v>
      </c>
      <c r="F643">
        <f t="shared" ca="1" si="67"/>
        <v>31</v>
      </c>
      <c r="G643">
        <f t="shared" ca="1" si="68"/>
        <v>32</v>
      </c>
      <c r="M643">
        <v>295</v>
      </c>
      <c r="N643">
        <v>7.7949999999999999</v>
      </c>
    </row>
    <row r="644" spans="1:14">
      <c r="A644" s="54">
        <f>formulas!O731</f>
        <v>0</v>
      </c>
      <c r="B644" s="33">
        <f t="shared" ca="1" si="65"/>
        <v>32</v>
      </c>
      <c r="C644">
        <f t="shared" si="69"/>
        <v>378</v>
      </c>
      <c r="D644">
        <f t="shared" ca="1" si="70"/>
        <v>-2.8000000000000001E-2</v>
      </c>
      <c r="E644">
        <f t="shared" ca="1" si="66"/>
        <v>0</v>
      </c>
      <c r="F644">
        <f t="shared" ca="1" si="67"/>
        <v>31</v>
      </c>
      <c r="G644">
        <f t="shared" ca="1" si="68"/>
        <v>32</v>
      </c>
      <c r="M644">
        <v>296</v>
      </c>
      <c r="N644">
        <v>7.8259999999999996</v>
      </c>
    </row>
    <row r="645" spans="1:14">
      <c r="A645" s="54">
        <f>formulas!O732</f>
        <v>0</v>
      </c>
      <c r="B645" s="33">
        <f t="shared" ca="1" si="65"/>
        <v>32</v>
      </c>
      <c r="C645">
        <f t="shared" si="69"/>
        <v>378</v>
      </c>
      <c r="D645">
        <f t="shared" ca="1" si="70"/>
        <v>-2.8000000000000001E-2</v>
      </c>
      <c r="E645">
        <f t="shared" ca="1" si="66"/>
        <v>0</v>
      </c>
      <c r="F645">
        <f t="shared" ca="1" si="67"/>
        <v>31</v>
      </c>
      <c r="G645">
        <f t="shared" ca="1" si="68"/>
        <v>32</v>
      </c>
      <c r="M645">
        <v>297</v>
      </c>
      <c r="N645">
        <v>7.8570000000000002</v>
      </c>
    </row>
    <row r="646" spans="1:14">
      <c r="A646" s="54">
        <f>formulas!O733</f>
        <v>0</v>
      </c>
      <c r="B646" s="33">
        <f t="shared" ca="1" si="65"/>
        <v>32</v>
      </c>
      <c r="C646">
        <f t="shared" si="69"/>
        <v>378</v>
      </c>
      <c r="D646">
        <f t="shared" ca="1" si="70"/>
        <v>-2.8000000000000001E-2</v>
      </c>
      <c r="E646">
        <f t="shared" ca="1" si="66"/>
        <v>0</v>
      </c>
      <c r="F646">
        <f t="shared" ca="1" si="67"/>
        <v>31</v>
      </c>
      <c r="G646">
        <f t="shared" ca="1" si="68"/>
        <v>32</v>
      </c>
      <c r="M646">
        <v>298</v>
      </c>
      <c r="N646">
        <v>7.8869999999999996</v>
      </c>
    </row>
    <row r="647" spans="1:14">
      <c r="A647" s="54">
        <f>formulas!O734</f>
        <v>0</v>
      </c>
      <c r="B647" s="33">
        <f t="shared" ca="1" si="65"/>
        <v>32</v>
      </c>
      <c r="C647">
        <f t="shared" si="69"/>
        <v>378</v>
      </c>
      <c r="D647">
        <f t="shared" ca="1" si="70"/>
        <v>-2.8000000000000001E-2</v>
      </c>
      <c r="E647">
        <f t="shared" ca="1" si="66"/>
        <v>0</v>
      </c>
      <c r="F647">
        <f t="shared" ca="1" si="67"/>
        <v>31</v>
      </c>
      <c r="G647">
        <f t="shared" ca="1" si="68"/>
        <v>32</v>
      </c>
      <c r="M647">
        <v>299</v>
      </c>
      <c r="N647">
        <v>7.9180000000000001</v>
      </c>
    </row>
    <row r="648" spans="1:14">
      <c r="A648" s="54">
        <f>formulas!O735</f>
        <v>0</v>
      </c>
      <c r="B648" s="33">
        <f t="shared" ca="1" si="65"/>
        <v>32</v>
      </c>
      <c r="C648">
        <f t="shared" si="69"/>
        <v>378</v>
      </c>
      <c r="D648">
        <f t="shared" ca="1" si="70"/>
        <v>-2.8000000000000001E-2</v>
      </c>
      <c r="E648">
        <f t="shared" ca="1" si="66"/>
        <v>0</v>
      </c>
      <c r="F648">
        <f t="shared" ca="1" si="67"/>
        <v>31</v>
      </c>
      <c r="G648">
        <f t="shared" ca="1" si="68"/>
        <v>32</v>
      </c>
      <c r="M648">
        <v>300</v>
      </c>
      <c r="N648">
        <v>7.9489999999999998</v>
      </c>
    </row>
    <row r="649" spans="1:14">
      <c r="A649" s="54">
        <f>formulas!O736</f>
        <v>0</v>
      </c>
      <c r="B649" s="33">
        <f t="shared" ca="1" si="65"/>
        <v>32</v>
      </c>
      <c r="C649">
        <f t="shared" si="69"/>
        <v>378</v>
      </c>
      <c r="D649">
        <f t="shared" ca="1" si="70"/>
        <v>-2.8000000000000001E-2</v>
      </c>
      <c r="E649">
        <f t="shared" ca="1" si="66"/>
        <v>0</v>
      </c>
      <c r="F649">
        <f t="shared" ca="1" si="67"/>
        <v>31</v>
      </c>
      <c r="G649">
        <f t="shared" ca="1" si="68"/>
        <v>32</v>
      </c>
      <c r="M649">
        <v>301</v>
      </c>
      <c r="N649">
        <v>7.9790000000000001</v>
      </c>
    </row>
    <row r="650" spans="1:14">
      <c r="A650" s="54">
        <f>formulas!O737</f>
        <v>0</v>
      </c>
      <c r="B650" s="33">
        <f t="shared" ca="1" si="65"/>
        <v>32</v>
      </c>
      <c r="C650">
        <f t="shared" si="69"/>
        <v>378</v>
      </c>
      <c r="D650">
        <f t="shared" ca="1" si="70"/>
        <v>-2.8000000000000001E-2</v>
      </c>
      <c r="E650">
        <f t="shared" ca="1" si="66"/>
        <v>0</v>
      </c>
      <c r="F650">
        <f t="shared" ca="1" si="67"/>
        <v>31</v>
      </c>
      <c r="G650">
        <f t="shared" ca="1" si="68"/>
        <v>32</v>
      </c>
      <c r="M650">
        <v>302</v>
      </c>
      <c r="N650">
        <v>8.01</v>
      </c>
    </row>
    <row r="651" spans="1:14">
      <c r="A651" s="54">
        <f>formulas!O738</f>
        <v>0</v>
      </c>
      <c r="B651" s="33">
        <f t="shared" ca="1" si="65"/>
        <v>32</v>
      </c>
      <c r="C651">
        <f t="shared" si="69"/>
        <v>378</v>
      </c>
      <c r="D651">
        <f t="shared" ca="1" si="70"/>
        <v>-2.8000000000000001E-2</v>
      </c>
      <c r="E651">
        <f t="shared" ca="1" si="66"/>
        <v>0</v>
      </c>
      <c r="F651">
        <f t="shared" ca="1" si="67"/>
        <v>31</v>
      </c>
      <c r="G651">
        <f t="shared" ca="1" si="68"/>
        <v>32</v>
      </c>
      <c r="M651">
        <v>303</v>
      </c>
      <c r="N651">
        <v>8.0410000000000004</v>
      </c>
    </row>
    <row r="652" spans="1:14">
      <c r="A652" s="54">
        <f>formulas!O739</f>
        <v>0</v>
      </c>
      <c r="B652" s="33">
        <f t="shared" ca="1" si="65"/>
        <v>32</v>
      </c>
      <c r="C652">
        <f t="shared" si="69"/>
        <v>378</v>
      </c>
      <c r="D652">
        <f t="shared" ca="1" si="70"/>
        <v>-2.8000000000000001E-2</v>
      </c>
      <c r="E652">
        <f t="shared" ca="1" si="66"/>
        <v>0</v>
      </c>
      <c r="F652">
        <f t="shared" ca="1" si="67"/>
        <v>31</v>
      </c>
      <c r="G652">
        <f t="shared" ca="1" si="68"/>
        <v>32</v>
      </c>
      <c r="M652">
        <v>304</v>
      </c>
      <c r="N652">
        <v>8.0709999999999997</v>
      </c>
    </row>
    <row r="653" spans="1:14">
      <c r="A653" s="54">
        <f>formulas!O740</f>
        <v>0</v>
      </c>
      <c r="B653" s="33">
        <f t="shared" ca="1" si="65"/>
        <v>32</v>
      </c>
      <c r="C653">
        <f t="shared" si="69"/>
        <v>378</v>
      </c>
      <c r="D653">
        <f t="shared" ca="1" si="70"/>
        <v>-2.8000000000000001E-2</v>
      </c>
      <c r="E653">
        <f t="shared" ca="1" si="66"/>
        <v>0</v>
      </c>
      <c r="F653">
        <f t="shared" ca="1" si="67"/>
        <v>31</v>
      </c>
      <c r="G653">
        <f t="shared" ca="1" si="68"/>
        <v>32</v>
      </c>
      <c r="M653">
        <v>305</v>
      </c>
      <c r="N653">
        <v>8.1020000000000003</v>
      </c>
    </row>
    <row r="654" spans="1:14">
      <c r="A654" s="54">
        <f>formulas!O741</f>
        <v>0</v>
      </c>
      <c r="B654" s="33">
        <f t="shared" ca="1" si="65"/>
        <v>32</v>
      </c>
      <c r="C654">
        <f t="shared" si="69"/>
        <v>378</v>
      </c>
      <c r="D654">
        <f t="shared" ca="1" si="70"/>
        <v>-2.8000000000000001E-2</v>
      </c>
      <c r="E654">
        <f t="shared" ca="1" si="66"/>
        <v>0</v>
      </c>
      <c r="F654">
        <f t="shared" ca="1" si="67"/>
        <v>31</v>
      </c>
      <c r="G654">
        <f t="shared" ca="1" si="68"/>
        <v>32</v>
      </c>
      <c r="M654">
        <v>306</v>
      </c>
      <c r="N654">
        <v>8.1329999999999991</v>
      </c>
    </row>
    <row r="655" spans="1:14">
      <c r="A655" s="54">
        <f>formulas!O742</f>
        <v>0</v>
      </c>
      <c r="B655" s="33">
        <f t="shared" ca="1" si="65"/>
        <v>32</v>
      </c>
      <c r="C655">
        <f t="shared" si="69"/>
        <v>378</v>
      </c>
      <c r="D655">
        <f t="shared" ca="1" si="70"/>
        <v>-2.8000000000000001E-2</v>
      </c>
      <c r="E655">
        <f t="shared" ca="1" si="66"/>
        <v>0</v>
      </c>
      <c r="F655">
        <f t="shared" ca="1" si="67"/>
        <v>31</v>
      </c>
      <c r="G655">
        <f t="shared" ca="1" si="68"/>
        <v>32</v>
      </c>
      <c r="M655">
        <v>307</v>
      </c>
      <c r="N655">
        <v>8.1630000000000003</v>
      </c>
    </row>
    <row r="656" spans="1:14">
      <c r="A656" s="54">
        <f>formulas!O743</f>
        <v>0</v>
      </c>
      <c r="B656" s="33">
        <f t="shared" ca="1" si="65"/>
        <v>32</v>
      </c>
      <c r="C656">
        <f t="shared" si="69"/>
        <v>378</v>
      </c>
      <c r="D656">
        <f t="shared" ca="1" si="70"/>
        <v>-2.8000000000000001E-2</v>
      </c>
      <c r="E656">
        <f t="shared" ca="1" si="66"/>
        <v>0</v>
      </c>
      <c r="F656">
        <f t="shared" ca="1" si="67"/>
        <v>31</v>
      </c>
      <c r="G656">
        <f t="shared" ca="1" si="68"/>
        <v>32</v>
      </c>
      <c r="M656">
        <v>308</v>
      </c>
      <c r="N656">
        <v>8.1940000000000008</v>
      </c>
    </row>
    <row r="657" spans="1:14">
      <c r="A657" s="54">
        <f>formulas!O744</f>
        <v>0</v>
      </c>
      <c r="B657" s="33">
        <f t="shared" ca="1" si="65"/>
        <v>32</v>
      </c>
      <c r="C657">
        <f t="shared" si="69"/>
        <v>378</v>
      </c>
      <c r="D657">
        <f t="shared" ca="1" si="70"/>
        <v>-2.8000000000000001E-2</v>
      </c>
      <c r="E657">
        <f t="shared" ca="1" si="66"/>
        <v>0</v>
      </c>
      <c r="F657">
        <f t="shared" ca="1" si="67"/>
        <v>31</v>
      </c>
      <c r="G657">
        <f t="shared" ca="1" si="68"/>
        <v>32</v>
      </c>
      <c r="M657">
        <v>309</v>
      </c>
      <c r="N657">
        <v>8.2249999999999996</v>
      </c>
    </row>
    <row r="658" spans="1:14">
      <c r="A658" s="54">
        <f>formulas!O745</f>
        <v>0</v>
      </c>
      <c r="B658" s="33">
        <f t="shared" ca="1" si="65"/>
        <v>32</v>
      </c>
      <c r="C658">
        <f t="shared" si="69"/>
        <v>378</v>
      </c>
      <c r="D658">
        <f t="shared" ca="1" si="70"/>
        <v>-2.8000000000000001E-2</v>
      </c>
      <c r="E658">
        <f t="shared" ca="1" si="66"/>
        <v>0</v>
      </c>
      <c r="F658">
        <f t="shared" ca="1" si="67"/>
        <v>31</v>
      </c>
      <c r="G658">
        <f t="shared" ca="1" si="68"/>
        <v>32</v>
      </c>
      <c r="M658">
        <v>310</v>
      </c>
      <c r="N658">
        <v>8.2550000000000008</v>
      </c>
    </row>
    <row r="659" spans="1:14">
      <c r="A659" s="54">
        <f>formulas!O746</f>
        <v>0</v>
      </c>
      <c r="B659" s="33">
        <f t="shared" ca="1" si="65"/>
        <v>32</v>
      </c>
      <c r="C659">
        <f t="shared" si="69"/>
        <v>378</v>
      </c>
      <c r="D659">
        <f t="shared" ca="1" si="70"/>
        <v>-2.8000000000000001E-2</v>
      </c>
      <c r="E659">
        <f t="shared" ca="1" si="66"/>
        <v>0</v>
      </c>
      <c r="F659">
        <f t="shared" ca="1" si="67"/>
        <v>31</v>
      </c>
      <c r="G659">
        <f t="shared" ca="1" si="68"/>
        <v>32</v>
      </c>
      <c r="M659">
        <v>311</v>
      </c>
      <c r="N659">
        <v>8.2859999999999996</v>
      </c>
    </row>
    <row r="660" spans="1:14">
      <c r="A660" s="54">
        <f>formulas!O747</f>
        <v>0</v>
      </c>
      <c r="B660" s="33">
        <f t="shared" ca="1" si="65"/>
        <v>32</v>
      </c>
      <c r="C660">
        <f t="shared" si="69"/>
        <v>378</v>
      </c>
      <c r="D660">
        <f t="shared" ca="1" si="70"/>
        <v>-2.8000000000000001E-2</v>
      </c>
      <c r="E660">
        <f t="shared" ca="1" si="66"/>
        <v>0</v>
      </c>
      <c r="F660">
        <f t="shared" ca="1" si="67"/>
        <v>31</v>
      </c>
      <c r="G660">
        <f t="shared" ca="1" si="68"/>
        <v>32</v>
      </c>
      <c r="M660">
        <v>312</v>
      </c>
      <c r="N660">
        <v>8.3170000000000002</v>
      </c>
    </row>
    <row r="661" spans="1:14">
      <c r="A661" s="54">
        <f>formulas!O748</f>
        <v>0</v>
      </c>
      <c r="B661" s="33">
        <f t="shared" ca="1" si="65"/>
        <v>32</v>
      </c>
      <c r="C661">
        <f t="shared" si="69"/>
        <v>378</v>
      </c>
      <c r="D661">
        <f t="shared" ca="1" si="70"/>
        <v>-2.8000000000000001E-2</v>
      </c>
      <c r="E661">
        <f t="shared" ca="1" si="66"/>
        <v>0</v>
      </c>
      <c r="F661">
        <f t="shared" ca="1" si="67"/>
        <v>31</v>
      </c>
      <c r="G661">
        <f t="shared" ca="1" si="68"/>
        <v>32</v>
      </c>
      <c r="M661">
        <v>313</v>
      </c>
      <c r="N661">
        <v>8.3469999999999995</v>
      </c>
    </row>
    <row r="662" spans="1:14">
      <c r="A662" s="54">
        <f>formulas!O749</f>
        <v>0</v>
      </c>
      <c r="B662" s="33">
        <f t="shared" ca="1" si="65"/>
        <v>32</v>
      </c>
      <c r="C662">
        <f t="shared" si="69"/>
        <v>378</v>
      </c>
      <c r="D662">
        <f t="shared" ca="1" si="70"/>
        <v>-2.8000000000000001E-2</v>
      </c>
      <c r="E662">
        <f t="shared" ca="1" si="66"/>
        <v>0</v>
      </c>
      <c r="F662">
        <f t="shared" ca="1" si="67"/>
        <v>31</v>
      </c>
      <c r="G662">
        <f t="shared" ca="1" si="68"/>
        <v>32</v>
      </c>
      <c r="M662">
        <v>314</v>
      </c>
      <c r="N662">
        <v>8.3780000000000001</v>
      </c>
    </row>
    <row r="663" spans="1:14">
      <c r="A663" s="54">
        <f>formulas!O750</f>
        <v>0</v>
      </c>
      <c r="B663" s="33">
        <f t="shared" ca="1" si="65"/>
        <v>32</v>
      </c>
      <c r="C663">
        <f t="shared" si="69"/>
        <v>378</v>
      </c>
      <c r="D663">
        <f t="shared" ca="1" si="70"/>
        <v>-2.8000000000000001E-2</v>
      </c>
      <c r="E663">
        <f t="shared" ca="1" si="66"/>
        <v>0</v>
      </c>
      <c r="F663">
        <f t="shared" ca="1" si="67"/>
        <v>31</v>
      </c>
      <c r="G663">
        <f t="shared" ca="1" si="68"/>
        <v>32</v>
      </c>
      <c r="M663">
        <v>315</v>
      </c>
      <c r="N663">
        <v>8.4090000000000007</v>
      </c>
    </row>
    <row r="664" spans="1:14">
      <c r="A664" s="54">
        <f>formulas!O751</f>
        <v>0</v>
      </c>
      <c r="B664" s="33">
        <f t="shared" ca="1" si="65"/>
        <v>32</v>
      </c>
      <c r="C664">
        <f t="shared" si="69"/>
        <v>378</v>
      </c>
      <c r="D664">
        <f t="shared" ca="1" si="70"/>
        <v>-2.8000000000000001E-2</v>
      </c>
      <c r="E664">
        <f t="shared" ca="1" si="66"/>
        <v>0</v>
      </c>
      <c r="F664">
        <f t="shared" ca="1" si="67"/>
        <v>31</v>
      </c>
      <c r="G664">
        <f t="shared" ca="1" si="68"/>
        <v>32</v>
      </c>
      <c r="M664">
        <v>316</v>
      </c>
      <c r="N664">
        <v>8.4390000000000001</v>
      </c>
    </row>
    <row r="665" spans="1:14">
      <c r="A665" s="54">
        <f>formulas!O752</f>
        <v>0</v>
      </c>
      <c r="B665" s="33">
        <f t="shared" ca="1" si="65"/>
        <v>32</v>
      </c>
      <c r="C665">
        <f t="shared" si="69"/>
        <v>378</v>
      </c>
      <c r="D665">
        <f t="shared" ca="1" si="70"/>
        <v>-2.8000000000000001E-2</v>
      </c>
      <c r="E665">
        <f t="shared" ca="1" si="66"/>
        <v>0</v>
      </c>
      <c r="F665">
        <f t="shared" ca="1" si="67"/>
        <v>31</v>
      </c>
      <c r="G665">
        <f t="shared" ca="1" si="68"/>
        <v>32</v>
      </c>
      <c r="M665">
        <v>317</v>
      </c>
      <c r="N665">
        <v>8.4700000000000006</v>
      </c>
    </row>
    <row r="666" spans="1:14">
      <c r="A666" s="54">
        <f>formulas!O753</f>
        <v>0</v>
      </c>
      <c r="B666" s="33">
        <f t="shared" ca="1" si="65"/>
        <v>32</v>
      </c>
      <c r="C666">
        <f t="shared" si="69"/>
        <v>378</v>
      </c>
      <c r="D666">
        <f t="shared" ca="1" si="70"/>
        <v>-2.8000000000000001E-2</v>
      </c>
      <c r="E666">
        <f t="shared" ca="1" si="66"/>
        <v>0</v>
      </c>
      <c r="F666">
        <f t="shared" ca="1" si="67"/>
        <v>31</v>
      </c>
      <c r="G666">
        <f t="shared" ca="1" si="68"/>
        <v>32</v>
      </c>
      <c r="M666">
        <v>318</v>
      </c>
      <c r="N666">
        <v>8.5009999999999994</v>
      </c>
    </row>
    <row r="667" spans="1:14">
      <c r="A667" s="54">
        <f>formulas!O754</f>
        <v>0</v>
      </c>
      <c r="B667" s="33">
        <f t="shared" ca="1" si="65"/>
        <v>32</v>
      </c>
      <c r="C667">
        <f t="shared" si="69"/>
        <v>378</v>
      </c>
      <c r="D667">
        <f t="shared" ca="1" si="70"/>
        <v>-2.8000000000000001E-2</v>
      </c>
      <c r="E667">
        <f t="shared" ca="1" si="66"/>
        <v>0</v>
      </c>
      <c r="F667">
        <f t="shared" ca="1" si="67"/>
        <v>31</v>
      </c>
      <c r="G667">
        <f t="shared" ca="1" si="68"/>
        <v>32</v>
      </c>
      <c r="M667">
        <v>319</v>
      </c>
      <c r="N667">
        <v>8.532</v>
      </c>
    </row>
    <row r="668" spans="1:14">
      <c r="A668" s="54">
        <f>formulas!O755</f>
        <v>0</v>
      </c>
      <c r="B668" s="33">
        <f t="shared" ca="1" si="65"/>
        <v>32</v>
      </c>
      <c r="C668">
        <f t="shared" si="69"/>
        <v>378</v>
      </c>
      <c r="D668">
        <f t="shared" ca="1" si="70"/>
        <v>-2.8000000000000001E-2</v>
      </c>
      <c r="E668">
        <f t="shared" ca="1" si="66"/>
        <v>0</v>
      </c>
      <c r="F668">
        <f t="shared" ca="1" si="67"/>
        <v>31</v>
      </c>
      <c r="G668">
        <f t="shared" ca="1" si="68"/>
        <v>32</v>
      </c>
      <c r="M668">
        <v>320</v>
      </c>
      <c r="N668">
        <v>8.5619999999999994</v>
      </c>
    </row>
    <row r="669" spans="1:14">
      <c r="A669" s="54">
        <f>formulas!O756</f>
        <v>0</v>
      </c>
      <c r="B669" s="33">
        <f t="shared" ca="1" si="65"/>
        <v>32</v>
      </c>
      <c r="C669">
        <f t="shared" si="69"/>
        <v>378</v>
      </c>
      <c r="D669">
        <f t="shared" ca="1" si="70"/>
        <v>-2.8000000000000001E-2</v>
      </c>
      <c r="E669">
        <f t="shared" ca="1" si="66"/>
        <v>0</v>
      </c>
      <c r="F669">
        <f t="shared" ca="1" si="67"/>
        <v>31</v>
      </c>
      <c r="G669">
        <f t="shared" ca="1" si="68"/>
        <v>32</v>
      </c>
      <c r="M669">
        <v>321</v>
      </c>
      <c r="N669">
        <v>8.593</v>
      </c>
    </row>
    <row r="670" spans="1:14">
      <c r="A670" s="54">
        <f>formulas!O757</f>
        <v>0</v>
      </c>
      <c r="B670" s="33">
        <f t="shared" ca="1" si="65"/>
        <v>32</v>
      </c>
      <c r="C670">
        <f t="shared" si="69"/>
        <v>378</v>
      </c>
      <c r="D670">
        <f t="shared" ca="1" si="70"/>
        <v>-2.8000000000000001E-2</v>
      </c>
      <c r="E670">
        <f t="shared" ca="1" si="66"/>
        <v>0</v>
      </c>
      <c r="F670">
        <f t="shared" ca="1" si="67"/>
        <v>31</v>
      </c>
      <c r="G670">
        <f t="shared" ca="1" si="68"/>
        <v>32</v>
      </c>
      <c r="M670">
        <v>322</v>
      </c>
      <c r="N670">
        <v>8.6240000000000006</v>
      </c>
    </row>
    <row r="671" spans="1:14">
      <c r="A671" s="54">
        <f>formulas!O758</f>
        <v>0</v>
      </c>
      <c r="B671" s="33">
        <f t="shared" ca="1" si="65"/>
        <v>32</v>
      </c>
      <c r="C671">
        <f t="shared" si="69"/>
        <v>378</v>
      </c>
      <c r="D671">
        <f t="shared" ca="1" si="70"/>
        <v>-2.8000000000000001E-2</v>
      </c>
      <c r="E671">
        <f t="shared" ca="1" si="66"/>
        <v>0</v>
      </c>
      <c r="F671">
        <f t="shared" ca="1" si="67"/>
        <v>31</v>
      </c>
      <c r="G671">
        <f t="shared" ca="1" si="68"/>
        <v>32</v>
      </c>
      <c r="M671">
        <v>323</v>
      </c>
      <c r="N671">
        <v>8.6539999999999999</v>
      </c>
    </row>
    <row r="672" spans="1:14">
      <c r="A672" s="54">
        <f>formulas!O759</f>
        <v>0</v>
      </c>
      <c r="B672" s="33">
        <f t="shared" ca="1" si="65"/>
        <v>32</v>
      </c>
      <c r="C672">
        <f t="shared" si="69"/>
        <v>378</v>
      </c>
      <c r="D672">
        <f t="shared" ca="1" si="70"/>
        <v>-2.8000000000000001E-2</v>
      </c>
      <c r="E672">
        <f t="shared" ca="1" si="66"/>
        <v>0</v>
      </c>
      <c r="F672">
        <f t="shared" ca="1" si="67"/>
        <v>31</v>
      </c>
      <c r="G672">
        <f t="shared" ca="1" si="68"/>
        <v>32</v>
      </c>
      <c r="M672">
        <v>324</v>
      </c>
      <c r="N672">
        <v>8.6850000000000005</v>
      </c>
    </row>
    <row r="673" spans="1:14">
      <c r="A673" s="54">
        <f>formulas!O760</f>
        <v>0</v>
      </c>
      <c r="B673" s="33">
        <f t="shared" ca="1" si="65"/>
        <v>32</v>
      </c>
      <c r="C673">
        <f t="shared" si="69"/>
        <v>378</v>
      </c>
      <c r="D673">
        <f t="shared" ca="1" si="70"/>
        <v>-2.8000000000000001E-2</v>
      </c>
      <c r="E673">
        <f t="shared" ca="1" si="66"/>
        <v>0</v>
      </c>
      <c r="F673">
        <f t="shared" ca="1" si="67"/>
        <v>31</v>
      </c>
      <c r="G673">
        <f t="shared" ca="1" si="68"/>
        <v>32</v>
      </c>
      <c r="M673">
        <v>325</v>
      </c>
      <c r="N673">
        <v>8.7159999999999993</v>
      </c>
    </row>
    <row r="674" spans="1:14">
      <c r="A674" s="54">
        <f>formulas!O761</f>
        <v>0</v>
      </c>
      <c r="B674" s="33">
        <f t="shared" ca="1" si="65"/>
        <v>32</v>
      </c>
      <c r="C674">
        <f t="shared" si="69"/>
        <v>378</v>
      </c>
      <c r="D674">
        <f t="shared" ca="1" si="70"/>
        <v>-2.8000000000000001E-2</v>
      </c>
      <c r="E674">
        <f t="shared" ca="1" si="66"/>
        <v>0</v>
      </c>
      <c r="F674">
        <f t="shared" ca="1" si="67"/>
        <v>31</v>
      </c>
      <c r="G674">
        <f t="shared" ca="1" si="68"/>
        <v>32</v>
      </c>
      <c r="M674">
        <v>326</v>
      </c>
      <c r="N674">
        <v>8.7469999999999999</v>
      </c>
    </row>
    <row r="675" spans="1:14">
      <c r="A675" s="54">
        <f>formulas!O762</f>
        <v>0</v>
      </c>
      <c r="B675" s="33">
        <f t="shared" ref="B675:B738" ca="1" si="71">(A675-D675)/(E675-D675)*(G675-F675)+F675</f>
        <v>32</v>
      </c>
      <c r="C675">
        <f t="shared" si="69"/>
        <v>378</v>
      </c>
      <c r="D675">
        <f t="shared" ca="1" si="70"/>
        <v>-2.8000000000000001E-2</v>
      </c>
      <c r="E675">
        <f t="shared" ref="E675:E738" ca="1" si="72">INDIRECT(ADDRESS(C675+2,14))</f>
        <v>0</v>
      </c>
      <c r="F675">
        <f t="shared" ref="F675:F738" ca="1" si="73">INDIRECT(ADDRESS(C675+1,13))</f>
        <v>31</v>
      </c>
      <c r="G675">
        <f t="shared" ref="G675:G738" ca="1" si="74">INDIRECT(ADDRESS(C675+2,13))</f>
        <v>32</v>
      </c>
      <c r="M675">
        <v>327</v>
      </c>
      <c r="N675">
        <v>8.7769999999999992</v>
      </c>
    </row>
    <row r="676" spans="1:14">
      <c r="A676" s="54">
        <f>formulas!O763</f>
        <v>0</v>
      </c>
      <c r="B676" s="33">
        <f t="shared" ca="1" si="71"/>
        <v>32</v>
      </c>
      <c r="C676">
        <f t="shared" si="69"/>
        <v>378</v>
      </c>
      <c r="D676">
        <f t="shared" ca="1" si="70"/>
        <v>-2.8000000000000001E-2</v>
      </c>
      <c r="E676">
        <f t="shared" ca="1" si="72"/>
        <v>0</v>
      </c>
      <c r="F676">
        <f t="shared" ca="1" si="73"/>
        <v>31</v>
      </c>
      <c r="G676">
        <f t="shared" ca="1" si="74"/>
        <v>32</v>
      </c>
      <c r="M676">
        <v>328</v>
      </c>
      <c r="N676">
        <v>8.8079999999999998</v>
      </c>
    </row>
    <row r="677" spans="1:14">
      <c r="A677" s="54">
        <f>formulas!O764</f>
        <v>0</v>
      </c>
      <c r="B677" s="33">
        <f t="shared" ca="1" si="71"/>
        <v>32</v>
      </c>
      <c r="C677">
        <f t="shared" si="69"/>
        <v>378</v>
      </c>
      <c r="D677">
        <f t="shared" ca="1" si="70"/>
        <v>-2.8000000000000001E-2</v>
      </c>
      <c r="E677">
        <f t="shared" ca="1" si="72"/>
        <v>0</v>
      </c>
      <c r="F677">
        <f t="shared" ca="1" si="73"/>
        <v>31</v>
      </c>
      <c r="G677">
        <f t="shared" ca="1" si="74"/>
        <v>32</v>
      </c>
      <c r="M677">
        <v>329</v>
      </c>
      <c r="N677">
        <v>8.8390000000000004</v>
      </c>
    </row>
    <row r="678" spans="1:14">
      <c r="A678" s="54">
        <f>formulas!O765</f>
        <v>0</v>
      </c>
      <c r="B678" s="33">
        <f t="shared" ca="1" si="71"/>
        <v>32</v>
      </c>
      <c r="C678">
        <f t="shared" si="69"/>
        <v>378</v>
      </c>
      <c r="D678">
        <f t="shared" ca="1" si="70"/>
        <v>-2.8000000000000001E-2</v>
      </c>
      <c r="E678">
        <f t="shared" ca="1" si="72"/>
        <v>0</v>
      </c>
      <c r="F678">
        <f t="shared" ca="1" si="73"/>
        <v>31</v>
      </c>
      <c r="G678">
        <f t="shared" ca="1" si="74"/>
        <v>32</v>
      </c>
      <c r="M678">
        <v>330</v>
      </c>
      <c r="N678">
        <v>8.8689999999999998</v>
      </c>
    </row>
    <row r="679" spans="1:14">
      <c r="A679" s="54">
        <f>formulas!O766</f>
        <v>0</v>
      </c>
      <c r="B679" s="33">
        <f t="shared" ca="1" si="71"/>
        <v>32</v>
      </c>
      <c r="C679">
        <f t="shared" si="69"/>
        <v>378</v>
      </c>
      <c r="D679">
        <f t="shared" ca="1" si="70"/>
        <v>-2.8000000000000001E-2</v>
      </c>
      <c r="E679">
        <f t="shared" ca="1" si="72"/>
        <v>0</v>
      </c>
      <c r="F679">
        <f t="shared" ca="1" si="73"/>
        <v>31</v>
      </c>
      <c r="G679">
        <f t="shared" ca="1" si="74"/>
        <v>32</v>
      </c>
      <c r="M679">
        <v>331</v>
      </c>
      <c r="N679">
        <v>8.9</v>
      </c>
    </row>
    <row r="680" spans="1:14">
      <c r="A680" s="54">
        <f>formulas!O767</f>
        <v>0</v>
      </c>
      <c r="B680" s="33">
        <f t="shared" ca="1" si="71"/>
        <v>32</v>
      </c>
      <c r="C680">
        <f t="shared" si="69"/>
        <v>378</v>
      </c>
      <c r="D680">
        <f t="shared" ca="1" si="70"/>
        <v>-2.8000000000000001E-2</v>
      </c>
      <c r="E680">
        <f t="shared" ca="1" si="72"/>
        <v>0</v>
      </c>
      <c r="F680">
        <f t="shared" ca="1" si="73"/>
        <v>31</v>
      </c>
      <c r="G680">
        <f t="shared" ca="1" si="74"/>
        <v>32</v>
      </c>
      <c r="M680">
        <v>332</v>
      </c>
      <c r="N680">
        <v>8.9309999999999992</v>
      </c>
    </row>
    <row r="681" spans="1:14">
      <c r="A681" s="54">
        <f>formulas!O768</f>
        <v>0</v>
      </c>
      <c r="B681" s="33">
        <f t="shared" ca="1" si="71"/>
        <v>32</v>
      </c>
      <c r="C681">
        <f t="shared" si="69"/>
        <v>378</v>
      </c>
      <c r="D681">
        <f t="shared" ca="1" si="70"/>
        <v>-2.8000000000000001E-2</v>
      </c>
      <c r="E681">
        <f t="shared" ca="1" si="72"/>
        <v>0</v>
      </c>
      <c r="F681">
        <f t="shared" ca="1" si="73"/>
        <v>31</v>
      </c>
      <c r="G681">
        <f t="shared" ca="1" si="74"/>
        <v>32</v>
      </c>
      <c r="M681">
        <v>333</v>
      </c>
      <c r="N681">
        <v>8.9619999999999997</v>
      </c>
    </row>
    <row r="682" spans="1:14">
      <c r="A682" s="54">
        <f>formulas!O769</f>
        <v>0</v>
      </c>
      <c r="B682" s="33">
        <f t="shared" ca="1" si="71"/>
        <v>32</v>
      </c>
      <c r="C682">
        <f t="shared" si="69"/>
        <v>378</v>
      </c>
      <c r="D682">
        <f t="shared" ca="1" si="70"/>
        <v>-2.8000000000000001E-2</v>
      </c>
      <c r="E682">
        <f t="shared" ca="1" si="72"/>
        <v>0</v>
      </c>
      <c r="F682">
        <f t="shared" ca="1" si="73"/>
        <v>31</v>
      </c>
      <c r="G682">
        <f t="shared" ca="1" si="74"/>
        <v>32</v>
      </c>
      <c r="M682">
        <v>334</v>
      </c>
      <c r="N682">
        <v>8.9920000000000009</v>
      </c>
    </row>
    <row r="683" spans="1:14">
      <c r="A683" s="54">
        <f>formulas!O770</f>
        <v>0</v>
      </c>
      <c r="B683" s="33">
        <f t="shared" ca="1" si="71"/>
        <v>32</v>
      </c>
      <c r="C683">
        <f t="shared" si="69"/>
        <v>378</v>
      </c>
      <c r="D683">
        <f t="shared" ca="1" si="70"/>
        <v>-2.8000000000000001E-2</v>
      </c>
      <c r="E683">
        <f t="shared" ca="1" si="72"/>
        <v>0</v>
      </c>
      <c r="F683">
        <f t="shared" ca="1" si="73"/>
        <v>31</v>
      </c>
      <c r="G683">
        <f t="shared" ca="1" si="74"/>
        <v>32</v>
      </c>
      <c r="M683">
        <v>335</v>
      </c>
      <c r="N683">
        <v>9.0229999999999997</v>
      </c>
    </row>
    <row r="684" spans="1:14">
      <c r="A684" s="54">
        <f>formulas!O771</f>
        <v>0</v>
      </c>
      <c r="B684" s="33">
        <f t="shared" ca="1" si="71"/>
        <v>32</v>
      </c>
      <c r="C684">
        <f t="shared" si="69"/>
        <v>378</v>
      </c>
      <c r="D684">
        <f t="shared" ca="1" si="70"/>
        <v>-2.8000000000000001E-2</v>
      </c>
      <c r="E684">
        <f t="shared" ca="1" si="72"/>
        <v>0</v>
      </c>
      <c r="F684">
        <f t="shared" ca="1" si="73"/>
        <v>31</v>
      </c>
      <c r="G684">
        <f t="shared" ca="1" si="74"/>
        <v>32</v>
      </c>
      <c r="M684">
        <v>336</v>
      </c>
      <c r="N684">
        <v>9.0540000000000003</v>
      </c>
    </row>
    <row r="685" spans="1:14">
      <c r="A685" s="54">
        <f>formulas!O772</f>
        <v>0</v>
      </c>
      <c r="B685" s="33">
        <f t="shared" ca="1" si="71"/>
        <v>32</v>
      </c>
      <c r="C685">
        <f t="shared" si="69"/>
        <v>378</v>
      </c>
      <c r="D685">
        <f t="shared" ca="1" si="70"/>
        <v>-2.8000000000000001E-2</v>
      </c>
      <c r="E685">
        <f t="shared" ca="1" si="72"/>
        <v>0</v>
      </c>
      <c r="F685">
        <f t="shared" ca="1" si="73"/>
        <v>31</v>
      </c>
      <c r="G685">
        <f t="shared" ca="1" si="74"/>
        <v>32</v>
      </c>
      <c r="M685">
        <v>337</v>
      </c>
      <c r="N685">
        <v>9.0850000000000009</v>
      </c>
    </row>
    <row r="686" spans="1:14">
      <c r="A686" s="54">
        <f>formulas!O773</f>
        <v>0</v>
      </c>
      <c r="B686" s="33">
        <f t="shared" ca="1" si="71"/>
        <v>32</v>
      </c>
      <c r="C686">
        <f t="shared" si="69"/>
        <v>378</v>
      </c>
      <c r="D686">
        <f t="shared" ca="1" si="70"/>
        <v>-2.8000000000000001E-2</v>
      </c>
      <c r="E686">
        <f t="shared" ca="1" si="72"/>
        <v>0</v>
      </c>
      <c r="F686">
        <f t="shared" ca="1" si="73"/>
        <v>31</v>
      </c>
      <c r="G686">
        <f t="shared" ca="1" si="74"/>
        <v>32</v>
      </c>
      <c r="M686">
        <v>338</v>
      </c>
      <c r="N686">
        <v>9.1150000000000002</v>
      </c>
    </row>
    <row r="687" spans="1:14">
      <c r="A687" s="54">
        <f>formulas!O774</f>
        <v>0</v>
      </c>
      <c r="B687" s="33">
        <f t="shared" ca="1" si="71"/>
        <v>32</v>
      </c>
      <c r="C687">
        <f t="shared" si="69"/>
        <v>378</v>
      </c>
      <c r="D687">
        <f t="shared" ca="1" si="70"/>
        <v>-2.8000000000000001E-2</v>
      </c>
      <c r="E687">
        <f t="shared" ca="1" si="72"/>
        <v>0</v>
      </c>
      <c r="F687">
        <f t="shared" ca="1" si="73"/>
        <v>31</v>
      </c>
      <c r="G687">
        <f t="shared" ca="1" si="74"/>
        <v>32</v>
      </c>
      <c r="M687">
        <v>339</v>
      </c>
      <c r="N687">
        <v>9.1460000000000008</v>
      </c>
    </row>
    <row r="688" spans="1:14">
      <c r="A688" s="54">
        <f>formulas!O775</f>
        <v>0</v>
      </c>
      <c r="B688" s="33">
        <f t="shared" ca="1" si="71"/>
        <v>32</v>
      </c>
      <c r="C688">
        <f t="shared" si="69"/>
        <v>378</v>
      </c>
      <c r="D688">
        <f t="shared" ca="1" si="70"/>
        <v>-2.8000000000000001E-2</v>
      </c>
      <c r="E688">
        <f t="shared" ca="1" si="72"/>
        <v>0</v>
      </c>
      <c r="F688">
        <f t="shared" ca="1" si="73"/>
        <v>31</v>
      </c>
      <c r="G688">
        <f t="shared" ca="1" si="74"/>
        <v>32</v>
      </c>
      <c r="M688">
        <v>340</v>
      </c>
      <c r="N688">
        <v>9.1769999999999996</v>
      </c>
    </row>
    <row r="689" spans="1:14">
      <c r="A689" s="54">
        <f>formulas!O776</f>
        <v>0</v>
      </c>
      <c r="B689" s="33">
        <f t="shared" ca="1" si="71"/>
        <v>32</v>
      </c>
      <c r="C689">
        <f t="shared" si="69"/>
        <v>378</v>
      </c>
      <c r="D689">
        <f t="shared" ca="1" si="70"/>
        <v>-2.8000000000000001E-2</v>
      </c>
      <c r="E689">
        <f t="shared" ca="1" si="72"/>
        <v>0</v>
      </c>
      <c r="F689">
        <f t="shared" ca="1" si="73"/>
        <v>31</v>
      </c>
      <c r="G689">
        <f t="shared" ca="1" si="74"/>
        <v>32</v>
      </c>
      <c r="M689">
        <v>341</v>
      </c>
      <c r="N689">
        <v>9.2080000000000002</v>
      </c>
    </row>
    <row r="690" spans="1:14">
      <c r="A690" s="54">
        <f>formulas!O777</f>
        <v>0</v>
      </c>
      <c r="B690" s="33">
        <f t="shared" ca="1" si="71"/>
        <v>32</v>
      </c>
      <c r="C690">
        <f t="shared" si="69"/>
        <v>378</v>
      </c>
      <c r="D690">
        <f t="shared" ca="1" si="70"/>
        <v>-2.8000000000000001E-2</v>
      </c>
      <c r="E690">
        <f t="shared" ca="1" si="72"/>
        <v>0</v>
      </c>
      <c r="F690">
        <f t="shared" ca="1" si="73"/>
        <v>31</v>
      </c>
      <c r="G690">
        <f t="shared" ca="1" si="74"/>
        <v>32</v>
      </c>
      <c r="M690">
        <v>342</v>
      </c>
      <c r="N690">
        <v>9.2379999999999995</v>
      </c>
    </row>
    <row r="691" spans="1:14">
      <c r="A691" s="54">
        <f>formulas!O778</f>
        <v>0</v>
      </c>
      <c r="B691" s="33">
        <f t="shared" ca="1" si="71"/>
        <v>32</v>
      </c>
      <c r="C691">
        <f t="shared" si="69"/>
        <v>378</v>
      </c>
      <c r="D691">
        <f t="shared" ca="1" si="70"/>
        <v>-2.8000000000000001E-2</v>
      </c>
      <c r="E691">
        <f t="shared" ca="1" si="72"/>
        <v>0</v>
      </c>
      <c r="F691">
        <f t="shared" ca="1" si="73"/>
        <v>31</v>
      </c>
      <c r="G691">
        <f t="shared" ca="1" si="74"/>
        <v>32</v>
      </c>
      <c r="M691">
        <v>343</v>
      </c>
      <c r="N691">
        <v>9.2690000000000001</v>
      </c>
    </row>
    <row r="692" spans="1:14">
      <c r="A692" s="54">
        <f>formulas!O779</f>
        <v>0</v>
      </c>
      <c r="B692" s="33">
        <f t="shared" ca="1" si="71"/>
        <v>32</v>
      </c>
      <c r="C692">
        <f t="shared" si="69"/>
        <v>378</v>
      </c>
      <c r="D692">
        <f t="shared" ca="1" si="70"/>
        <v>-2.8000000000000001E-2</v>
      </c>
      <c r="E692">
        <f t="shared" ca="1" si="72"/>
        <v>0</v>
      </c>
      <c r="F692">
        <f t="shared" ca="1" si="73"/>
        <v>31</v>
      </c>
      <c r="G692">
        <f t="shared" ca="1" si="74"/>
        <v>32</v>
      </c>
      <c r="M692">
        <v>344</v>
      </c>
      <c r="N692">
        <v>9.3000000000000007</v>
      </c>
    </row>
    <row r="693" spans="1:14">
      <c r="A693" s="54">
        <f>formulas!O780</f>
        <v>0</v>
      </c>
      <c r="B693" s="33">
        <f t="shared" ca="1" si="71"/>
        <v>32</v>
      </c>
      <c r="C693">
        <f t="shared" si="69"/>
        <v>378</v>
      </c>
      <c r="D693">
        <f t="shared" ca="1" si="70"/>
        <v>-2.8000000000000001E-2</v>
      </c>
      <c r="E693">
        <f t="shared" ca="1" si="72"/>
        <v>0</v>
      </c>
      <c r="F693">
        <f t="shared" ca="1" si="73"/>
        <v>31</v>
      </c>
      <c r="G693">
        <f t="shared" ca="1" si="74"/>
        <v>32</v>
      </c>
      <c r="M693">
        <v>345</v>
      </c>
      <c r="N693">
        <v>9.3309999999999995</v>
      </c>
    </row>
    <row r="694" spans="1:14">
      <c r="A694" s="54">
        <f>formulas!O781</f>
        <v>0</v>
      </c>
      <c r="B694" s="33">
        <f t="shared" ca="1" si="71"/>
        <v>32</v>
      </c>
      <c r="C694">
        <f t="shared" si="69"/>
        <v>378</v>
      </c>
      <c r="D694">
        <f t="shared" ca="1" si="70"/>
        <v>-2.8000000000000001E-2</v>
      </c>
      <c r="E694">
        <f t="shared" ca="1" si="72"/>
        <v>0</v>
      </c>
      <c r="F694">
        <f t="shared" ca="1" si="73"/>
        <v>31</v>
      </c>
      <c r="G694">
        <f t="shared" ca="1" si="74"/>
        <v>32</v>
      </c>
      <c r="M694">
        <v>346</v>
      </c>
      <c r="N694">
        <v>9.3620000000000001</v>
      </c>
    </row>
    <row r="695" spans="1:14">
      <c r="A695" s="54">
        <f>formulas!O782</f>
        <v>0</v>
      </c>
      <c r="B695" s="33">
        <f t="shared" ca="1" si="71"/>
        <v>32</v>
      </c>
      <c r="C695">
        <f t="shared" si="69"/>
        <v>378</v>
      </c>
      <c r="D695">
        <f t="shared" ca="1" si="70"/>
        <v>-2.8000000000000001E-2</v>
      </c>
      <c r="E695">
        <f t="shared" ca="1" si="72"/>
        <v>0</v>
      </c>
      <c r="F695">
        <f t="shared" ca="1" si="73"/>
        <v>31</v>
      </c>
      <c r="G695">
        <f t="shared" ca="1" si="74"/>
        <v>32</v>
      </c>
      <c r="M695">
        <v>347</v>
      </c>
      <c r="N695">
        <v>9.3919999999999995</v>
      </c>
    </row>
    <row r="696" spans="1:14">
      <c r="A696" s="54">
        <f>formulas!O783</f>
        <v>0</v>
      </c>
      <c r="B696" s="33">
        <f t="shared" ca="1" si="71"/>
        <v>32</v>
      </c>
      <c r="C696">
        <f t="shared" si="69"/>
        <v>378</v>
      </c>
      <c r="D696">
        <f t="shared" ca="1" si="70"/>
        <v>-2.8000000000000001E-2</v>
      </c>
      <c r="E696">
        <f t="shared" ca="1" si="72"/>
        <v>0</v>
      </c>
      <c r="F696">
        <f t="shared" ca="1" si="73"/>
        <v>31</v>
      </c>
      <c r="G696">
        <f t="shared" ca="1" si="74"/>
        <v>32</v>
      </c>
      <c r="M696">
        <v>348</v>
      </c>
      <c r="N696">
        <v>9.423</v>
      </c>
    </row>
    <row r="697" spans="1:14">
      <c r="A697" s="54">
        <f>formulas!O784</f>
        <v>0</v>
      </c>
      <c r="B697" s="33">
        <f t="shared" ca="1" si="71"/>
        <v>32</v>
      </c>
      <c r="C697">
        <f t="shared" si="69"/>
        <v>378</v>
      </c>
      <c r="D697">
        <f t="shared" ca="1" si="70"/>
        <v>-2.8000000000000001E-2</v>
      </c>
      <c r="E697">
        <f t="shared" ca="1" si="72"/>
        <v>0</v>
      </c>
      <c r="F697">
        <f t="shared" ca="1" si="73"/>
        <v>31</v>
      </c>
      <c r="G697">
        <f t="shared" ca="1" si="74"/>
        <v>32</v>
      </c>
      <c r="M697">
        <v>349</v>
      </c>
      <c r="N697">
        <v>9.4540000000000006</v>
      </c>
    </row>
    <row r="698" spans="1:14">
      <c r="A698" s="54">
        <f>formulas!O785</f>
        <v>0</v>
      </c>
      <c r="B698" s="33">
        <f t="shared" ca="1" si="71"/>
        <v>32</v>
      </c>
      <c r="C698">
        <f t="shared" si="69"/>
        <v>378</v>
      </c>
      <c r="D698">
        <f t="shared" ca="1" si="70"/>
        <v>-2.8000000000000001E-2</v>
      </c>
      <c r="E698">
        <f t="shared" ca="1" si="72"/>
        <v>0</v>
      </c>
      <c r="F698">
        <f t="shared" ca="1" si="73"/>
        <v>31</v>
      </c>
      <c r="G698">
        <f t="shared" ca="1" si="74"/>
        <v>32</v>
      </c>
      <c r="M698">
        <v>350</v>
      </c>
      <c r="N698">
        <v>9.4849999999999994</v>
      </c>
    </row>
    <row r="699" spans="1:14">
      <c r="A699" s="54">
        <f>formulas!O786</f>
        <v>0</v>
      </c>
      <c r="B699" s="33">
        <f t="shared" ca="1" si="71"/>
        <v>32</v>
      </c>
      <c r="C699">
        <f t="shared" si="69"/>
        <v>378</v>
      </c>
      <c r="D699">
        <f t="shared" ca="1" si="70"/>
        <v>-2.8000000000000001E-2</v>
      </c>
      <c r="E699">
        <f t="shared" ca="1" si="72"/>
        <v>0</v>
      </c>
      <c r="F699">
        <f t="shared" ca="1" si="73"/>
        <v>31</v>
      </c>
      <c r="G699">
        <f t="shared" ca="1" si="74"/>
        <v>32</v>
      </c>
      <c r="M699">
        <v>351</v>
      </c>
      <c r="N699">
        <v>9.5150000000000006</v>
      </c>
    </row>
    <row r="700" spans="1:14">
      <c r="A700" s="54">
        <f>formulas!O787</f>
        <v>0</v>
      </c>
      <c r="B700" s="33">
        <f t="shared" ca="1" si="71"/>
        <v>32</v>
      </c>
      <c r="C700">
        <f t="shared" si="69"/>
        <v>378</v>
      </c>
      <c r="D700">
        <f t="shared" ca="1" si="70"/>
        <v>-2.8000000000000001E-2</v>
      </c>
      <c r="E700">
        <f t="shared" ca="1" si="72"/>
        <v>0</v>
      </c>
      <c r="F700">
        <f t="shared" ca="1" si="73"/>
        <v>31</v>
      </c>
      <c r="G700">
        <f t="shared" ca="1" si="74"/>
        <v>32</v>
      </c>
      <c r="M700">
        <v>352</v>
      </c>
      <c r="N700">
        <v>9.5459999999999994</v>
      </c>
    </row>
    <row r="701" spans="1:14">
      <c r="A701" s="54">
        <f>formulas!O788</f>
        <v>0</v>
      </c>
      <c r="B701" s="33">
        <f t="shared" ca="1" si="71"/>
        <v>32</v>
      </c>
      <c r="C701">
        <f t="shared" si="69"/>
        <v>378</v>
      </c>
      <c r="D701">
        <f t="shared" ca="1" si="70"/>
        <v>-2.8000000000000001E-2</v>
      </c>
      <c r="E701">
        <f t="shared" ca="1" si="72"/>
        <v>0</v>
      </c>
      <c r="F701">
        <f t="shared" ca="1" si="73"/>
        <v>31</v>
      </c>
      <c r="G701">
        <f t="shared" ca="1" si="74"/>
        <v>32</v>
      </c>
      <c r="M701">
        <v>353</v>
      </c>
      <c r="N701">
        <v>9.577</v>
      </c>
    </row>
    <row r="702" spans="1:14">
      <c r="A702" s="54">
        <f>formulas!O789</f>
        <v>0</v>
      </c>
      <c r="B702" s="33">
        <f t="shared" ca="1" si="71"/>
        <v>32</v>
      </c>
      <c r="C702">
        <f t="shared" si="69"/>
        <v>378</v>
      </c>
      <c r="D702">
        <f t="shared" ca="1" si="70"/>
        <v>-2.8000000000000001E-2</v>
      </c>
      <c r="E702">
        <f t="shared" ca="1" si="72"/>
        <v>0</v>
      </c>
      <c r="F702">
        <f t="shared" ca="1" si="73"/>
        <v>31</v>
      </c>
      <c r="G702">
        <f t="shared" ca="1" si="74"/>
        <v>32</v>
      </c>
      <c r="M702">
        <v>354</v>
      </c>
      <c r="N702">
        <v>9.6080000000000005</v>
      </c>
    </row>
    <row r="703" spans="1:14">
      <c r="A703" s="54">
        <f>formulas!O790</f>
        <v>0</v>
      </c>
      <c r="B703" s="33">
        <f t="shared" ca="1" si="71"/>
        <v>32</v>
      </c>
      <c r="C703">
        <f t="shared" si="69"/>
        <v>378</v>
      </c>
      <c r="D703">
        <f t="shared" ca="1" si="70"/>
        <v>-2.8000000000000001E-2</v>
      </c>
      <c r="E703">
        <f t="shared" ca="1" si="72"/>
        <v>0</v>
      </c>
      <c r="F703">
        <f t="shared" ca="1" si="73"/>
        <v>31</v>
      </c>
      <c r="G703">
        <f t="shared" ca="1" si="74"/>
        <v>32</v>
      </c>
      <c r="M703">
        <v>355</v>
      </c>
      <c r="N703">
        <v>9.6389999999999993</v>
      </c>
    </row>
    <row r="704" spans="1:14">
      <c r="A704" s="54">
        <f>formulas!O791</f>
        <v>0</v>
      </c>
      <c r="B704" s="33">
        <f t="shared" ca="1" si="71"/>
        <v>32</v>
      </c>
      <c r="C704">
        <f t="shared" si="69"/>
        <v>378</v>
      </c>
      <c r="D704">
        <f t="shared" ca="1" si="70"/>
        <v>-2.8000000000000001E-2</v>
      </c>
      <c r="E704">
        <f t="shared" ca="1" si="72"/>
        <v>0</v>
      </c>
      <c r="F704">
        <f t="shared" ca="1" si="73"/>
        <v>31</v>
      </c>
      <c r="G704">
        <f t="shared" ca="1" si="74"/>
        <v>32</v>
      </c>
      <c r="M704">
        <v>356</v>
      </c>
      <c r="N704">
        <v>9.6690000000000005</v>
      </c>
    </row>
    <row r="705" spans="1:14">
      <c r="A705" s="54">
        <f>formulas!O792</f>
        <v>0</v>
      </c>
      <c r="B705" s="33">
        <f t="shared" ca="1" si="71"/>
        <v>32</v>
      </c>
      <c r="C705">
        <f t="shared" si="69"/>
        <v>378</v>
      </c>
      <c r="D705">
        <f t="shared" ca="1" si="70"/>
        <v>-2.8000000000000001E-2</v>
      </c>
      <c r="E705">
        <f t="shared" ca="1" si="72"/>
        <v>0</v>
      </c>
      <c r="F705">
        <f t="shared" ca="1" si="73"/>
        <v>31</v>
      </c>
      <c r="G705">
        <f t="shared" ca="1" si="74"/>
        <v>32</v>
      </c>
      <c r="M705">
        <v>357</v>
      </c>
      <c r="N705">
        <v>9.6999999999999993</v>
      </c>
    </row>
    <row r="706" spans="1:14">
      <c r="A706" s="54">
        <f>formulas!O793</f>
        <v>0</v>
      </c>
      <c r="B706" s="33">
        <f t="shared" ca="1" si="71"/>
        <v>32</v>
      </c>
      <c r="C706">
        <f t="shared" si="69"/>
        <v>378</v>
      </c>
      <c r="D706">
        <f t="shared" ca="1" si="70"/>
        <v>-2.8000000000000001E-2</v>
      </c>
      <c r="E706">
        <f t="shared" ca="1" si="72"/>
        <v>0</v>
      </c>
      <c r="F706">
        <f t="shared" ca="1" si="73"/>
        <v>31</v>
      </c>
      <c r="G706">
        <f t="shared" ca="1" si="74"/>
        <v>32</v>
      </c>
      <c r="M706">
        <v>358</v>
      </c>
      <c r="N706">
        <v>9.7309999999999999</v>
      </c>
    </row>
    <row r="707" spans="1:14">
      <c r="A707" s="54">
        <f>formulas!O794</f>
        <v>0</v>
      </c>
      <c r="B707" s="33">
        <f t="shared" ca="1" si="71"/>
        <v>32</v>
      </c>
      <c r="C707">
        <f t="shared" ref="C707:C770" si="75">COUNTIF($N$1:$N$25398,"&lt;"&amp;A707)</f>
        <v>378</v>
      </c>
      <c r="D707">
        <f t="shared" ref="D707:D770" ca="1" si="76">INDIRECT(ADDRESS(C707+1,14))</f>
        <v>-2.8000000000000001E-2</v>
      </c>
      <c r="E707">
        <f t="shared" ca="1" si="72"/>
        <v>0</v>
      </c>
      <c r="F707">
        <f t="shared" ca="1" si="73"/>
        <v>31</v>
      </c>
      <c r="G707">
        <f t="shared" ca="1" si="74"/>
        <v>32</v>
      </c>
      <c r="M707">
        <v>359</v>
      </c>
      <c r="N707">
        <v>9.7620000000000005</v>
      </c>
    </row>
    <row r="708" spans="1:14">
      <c r="A708" s="54">
        <f>formulas!O795</f>
        <v>0</v>
      </c>
      <c r="B708" s="33">
        <f t="shared" ca="1" si="71"/>
        <v>32</v>
      </c>
      <c r="C708">
        <f t="shared" si="75"/>
        <v>378</v>
      </c>
      <c r="D708">
        <f t="shared" ca="1" si="76"/>
        <v>-2.8000000000000001E-2</v>
      </c>
      <c r="E708">
        <f t="shared" ca="1" si="72"/>
        <v>0</v>
      </c>
      <c r="F708">
        <f t="shared" ca="1" si="73"/>
        <v>31</v>
      </c>
      <c r="G708">
        <f t="shared" ca="1" si="74"/>
        <v>32</v>
      </c>
      <c r="M708">
        <v>360</v>
      </c>
      <c r="N708">
        <v>9.7929999999999993</v>
      </c>
    </row>
    <row r="709" spans="1:14">
      <c r="A709" s="54">
        <f>formulas!O796</f>
        <v>0</v>
      </c>
      <c r="B709" s="33">
        <f t="shared" ca="1" si="71"/>
        <v>32</v>
      </c>
      <c r="C709">
        <f t="shared" si="75"/>
        <v>378</v>
      </c>
      <c r="D709">
        <f t="shared" ca="1" si="76"/>
        <v>-2.8000000000000001E-2</v>
      </c>
      <c r="E709">
        <f t="shared" ca="1" si="72"/>
        <v>0</v>
      </c>
      <c r="F709">
        <f t="shared" ca="1" si="73"/>
        <v>31</v>
      </c>
      <c r="G709">
        <f t="shared" ca="1" si="74"/>
        <v>32</v>
      </c>
      <c r="M709">
        <v>361</v>
      </c>
      <c r="N709">
        <v>9.8230000000000004</v>
      </c>
    </row>
    <row r="710" spans="1:14">
      <c r="A710" s="54">
        <f>formulas!O797</f>
        <v>0</v>
      </c>
      <c r="B710" s="33">
        <f t="shared" ca="1" si="71"/>
        <v>32</v>
      </c>
      <c r="C710">
        <f t="shared" si="75"/>
        <v>378</v>
      </c>
      <c r="D710">
        <f t="shared" ca="1" si="76"/>
        <v>-2.8000000000000001E-2</v>
      </c>
      <c r="E710">
        <f t="shared" ca="1" si="72"/>
        <v>0</v>
      </c>
      <c r="F710">
        <f t="shared" ca="1" si="73"/>
        <v>31</v>
      </c>
      <c r="G710">
        <f t="shared" ca="1" si="74"/>
        <v>32</v>
      </c>
      <c r="M710">
        <v>362</v>
      </c>
      <c r="N710">
        <v>9.8539999999999992</v>
      </c>
    </row>
    <row r="711" spans="1:14">
      <c r="A711" s="54">
        <f>formulas!O798</f>
        <v>0</v>
      </c>
      <c r="B711" s="33">
        <f t="shared" ca="1" si="71"/>
        <v>32</v>
      </c>
      <c r="C711">
        <f t="shared" si="75"/>
        <v>378</v>
      </c>
      <c r="D711">
        <f t="shared" ca="1" si="76"/>
        <v>-2.8000000000000001E-2</v>
      </c>
      <c r="E711">
        <f t="shared" ca="1" si="72"/>
        <v>0</v>
      </c>
      <c r="F711">
        <f t="shared" ca="1" si="73"/>
        <v>31</v>
      </c>
      <c r="G711">
        <f t="shared" ca="1" si="74"/>
        <v>32</v>
      </c>
      <c r="M711">
        <v>363</v>
      </c>
      <c r="N711">
        <v>9.8849999999999998</v>
      </c>
    </row>
    <row r="712" spans="1:14">
      <c r="A712" s="54">
        <f>formulas!O799</f>
        <v>0</v>
      </c>
      <c r="B712" s="33">
        <f t="shared" ca="1" si="71"/>
        <v>32</v>
      </c>
      <c r="C712">
        <f t="shared" si="75"/>
        <v>378</v>
      </c>
      <c r="D712">
        <f t="shared" ca="1" si="76"/>
        <v>-2.8000000000000001E-2</v>
      </c>
      <c r="E712">
        <f t="shared" ca="1" si="72"/>
        <v>0</v>
      </c>
      <c r="F712">
        <f t="shared" ca="1" si="73"/>
        <v>31</v>
      </c>
      <c r="G712">
        <f t="shared" ca="1" si="74"/>
        <v>32</v>
      </c>
      <c r="M712">
        <v>364</v>
      </c>
      <c r="N712">
        <v>9.9160000000000004</v>
      </c>
    </row>
    <row r="713" spans="1:14">
      <c r="A713" s="54">
        <f>formulas!O800</f>
        <v>0</v>
      </c>
      <c r="B713" s="33">
        <f t="shared" ca="1" si="71"/>
        <v>32</v>
      </c>
      <c r="C713">
        <f t="shared" si="75"/>
        <v>378</v>
      </c>
      <c r="D713">
        <f t="shared" ca="1" si="76"/>
        <v>-2.8000000000000001E-2</v>
      </c>
      <c r="E713">
        <f t="shared" ca="1" si="72"/>
        <v>0</v>
      </c>
      <c r="F713">
        <f t="shared" ca="1" si="73"/>
        <v>31</v>
      </c>
      <c r="G713">
        <f t="shared" ca="1" si="74"/>
        <v>32</v>
      </c>
      <c r="M713">
        <v>365</v>
      </c>
      <c r="N713">
        <v>9.9469999999999992</v>
      </c>
    </row>
    <row r="714" spans="1:14">
      <c r="A714" s="54">
        <f>formulas!O801</f>
        <v>0</v>
      </c>
      <c r="B714" s="33">
        <f t="shared" ca="1" si="71"/>
        <v>32</v>
      </c>
      <c r="C714">
        <f t="shared" si="75"/>
        <v>378</v>
      </c>
      <c r="D714">
        <f t="shared" ca="1" si="76"/>
        <v>-2.8000000000000001E-2</v>
      </c>
      <c r="E714">
        <f t="shared" ca="1" si="72"/>
        <v>0</v>
      </c>
      <c r="F714">
        <f t="shared" ca="1" si="73"/>
        <v>31</v>
      </c>
      <c r="G714">
        <f t="shared" ca="1" si="74"/>
        <v>32</v>
      </c>
      <c r="M714">
        <v>366</v>
      </c>
      <c r="N714">
        <v>9.9770000000000003</v>
      </c>
    </row>
    <row r="715" spans="1:14">
      <c r="A715" s="54">
        <f>formulas!O802</f>
        <v>0</v>
      </c>
      <c r="B715" s="33">
        <f t="shared" ca="1" si="71"/>
        <v>32</v>
      </c>
      <c r="C715">
        <f t="shared" si="75"/>
        <v>378</v>
      </c>
      <c r="D715">
        <f t="shared" ca="1" si="76"/>
        <v>-2.8000000000000001E-2</v>
      </c>
      <c r="E715">
        <f t="shared" ca="1" si="72"/>
        <v>0</v>
      </c>
      <c r="F715">
        <f t="shared" ca="1" si="73"/>
        <v>31</v>
      </c>
      <c r="G715">
        <f t="shared" ca="1" si="74"/>
        <v>32</v>
      </c>
      <c r="M715">
        <v>367</v>
      </c>
      <c r="N715">
        <v>10.007999999999999</v>
      </c>
    </row>
    <row r="716" spans="1:14">
      <c r="A716" s="54">
        <f>formulas!O803</f>
        <v>0</v>
      </c>
      <c r="B716" s="33">
        <f t="shared" ca="1" si="71"/>
        <v>32</v>
      </c>
      <c r="C716">
        <f t="shared" si="75"/>
        <v>378</v>
      </c>
      <c r="D716">
        <f t="shared" ca="1" si="76"/>
        <v>-2.8000000000000001E-2</v>
      </c>
      <c r="E716">
        <f t="shared" ca="1" si="72"/>
        <v>0</v>
      </c>
      <c r="F716">
        <f t="shared" ca="1" si="73"/>
        <v>31</v>
      </c>
      <c r="G716">
        <f t="shared" ca="1" si="74"/>
        <v>32</v>
      </c>
      <c r="M716">
        <v>368</v>
      </c>
      <c r="N716">
        <v>10.039</v>
      </c>
    </row>
    <row r="717" spans="1:14">
      <c r="A717" s="54">
        <f>formulas!O804</f>
        <v>0</v>
      </c>
      <c r="B717" s="33">
        <f t="shared" ca="1" si="71"/>
        <v>32</v>
      </c>
      <c r="C717">
        <f t="shared" si="75"/>
        <v>378</v>
      </c>
      <c r="D717">
        <f t="shared" ca="1" si="76"/>
        <v>-2.8000000000000001E-2</v>
      </c>
      <c r="E717">
        <f t="shared" ca="1" si="72"/>
        <v>0</v>
      </c>
      <c r="F717">
        <f t="shared" ca="1" si="73"/>
        <v>31</v>
      </c>
      <c r="G717">
        <f t="shared" ca="1" si="74"/>
        <v>32</v>
      </c>
      <c r="M717">
        <v>369</v>
      </c>
      <c r="N717">
        <v>10.07</v>
      </c>
    </row>
    <row r="718" spans="1:14">
      <c r="A718" s="54">
        <f>formulas!O805</f>
        <v>0</v>
      </c>
      <c r="B718" s="33">
        <f t="shared" ca="1" si="71"/>
        <v>32</v>
      </c>
      <c r="C718">
        <f t="shared" si="75"/>
        <v>378</v>
      </c>
      <c r="D718">
        <f t="shared" ca="1" si="76"/>
        <v>-2.8000000000000001E-2</v>
      </c>
      <c r="E718">
        <f t="shared" ca="1" si="72"/>
        <v>0</v>
      </c>
      <c r="F718">
        <f t="shared" ca="1" si="73"/>
        <v>31</v>
      </c>
      <c r="G718">
        <f t="shared" ca="1" si="74"/>
        <v>32</v>
      </c>
      <c r="M718">
        <v>370</v>
      </c>
      <c r="N718">
        <v>10.101000000000001</v>
      </c>
    </row>
    <row r="719" spans="1:14">
      <c r="A719" s="54">
        <f>formulas!O806</f>
        <v>0</v>
      </c>
      <c r="B719" s="33">
        <f t="shared" ca="1" si="71"/>
        <v>32</v>
      </c>
      <c r="C719">
        <f t="shared" si="75"/>
        <v>378</v>
      </c>
      <c r="D719">
        <f t="shared" ca="1" si="76"/>
        <v>-2.8000000000000001E-2</v>
      </c>
      <c r="E719">
        <f t="shared" ca="1" si="72"/>
        <v>0</v>
      </c>
      <c r="F719">
        <f t="shared" ca="1" si="73"/>
        <v>31</v>
      </c>
      <c r="G719">
        <f t="shared" ca="1" si="74"/>
        <v>32</v>
      </c>
      <c r="M719">
        <v>371</v>
      </c>
      <c r="N719">
        <v>10.131</v>
      </c>
    </row>
    <row r="720" spans="1:14">
      <c r="A720" s="54">
        <f>formulas!O807</f>
        <v>0</v>
      </c>
      <c r="B720" s="33">
        <f t="shared" ca="1" si="71"/>
        <v>32</v>
      </c>
      <c r="C720">
        <f t="shared" si="75"/>
        <v>378</v>
      </c>
      <c r="D720">
        <f t="shared" ca="1" si="76"/>
        <v>-2.8000000000000001E-2</v>
      </c>
      <c r="E720">
        <f t="shared" ca="1" si="72"/>
        <v>0</v>
      </c>
      <c r="F720">
        <f t="shared" ca="1" si="73"/>
        <v>31</v>
      </c>
      <c r="G720">
        <f t="shared" ca="1" si="74"/>
        <v>32</v>
      </c>
      <c r="M720">
        <v>372</v>
      </c>
      <c r="N720">
        <v>10.162000000000001</v>
      </c>
    </row>
    <row r="721" spans="1:14">
      <c r="A721" s="54">
        <f>formulas!O808</f>
        <v>0</v>
      </c>
      <c r="B721" s="33">
        <f t="shared" ca="1" si="71"/>
        <v>32</v>
      </c>
      <c r="C721">
        <f t="shared" si="75"/>
        <v>378</v>
      </c>
      <c r="D721">
        <f t="shared" ca="1" si="76"/>
        <v>-2.8000000000000001E-2</v>
      </c>
      <c r="E721">
        <f t="shared" ca="1" si="72"/>
        <v>0</v>
      </c>
      <c r="F721">
        <f t="shared" ca="1" si="73"/>
        <v>31</v>
      </c>
      <c r="G721">
        <f t="shared" ca="1" si="74"/>
        <v>32</v>
      </c>
      <c r="M721">
        <v>373</v>
      </c>
      <c r="N721">
        <v>10.193</v>
      </c>
    </row>
    <row r="722" spans="1:14">
      <c r="A722" s="54">
        <f>formulas!O809</f>
        <v>0</v>
      </c>
      <c r="B722" s="33">
        <f t="shared" ca="1" si="71"/>
        <v>32</v>
      </c>
      <c r="C722">
        <f t="shared" si="75"/>
        <v>378</v>
      </c>
      <c r="D722">
        <f t="shared" ca="1" si="76"/>
        <v>-2.8000000000000001E-2</v>
      </c>
      <c r="E722">
        <f t="shared" ca="1" si="72"/>
        <v>0</v>
      </c>
      <c r="F722">
        <f t="shared" ca="1" si="73"/>
        <v>31</v>
      </c>
      <c r="G722">
        <f t="shared" ca="1" si="74"/>
        <v>32</v>
      </c>
      <c r="M722">
        <v>374</v>
      </c>
      <c r="N722">
        <v>10.224</v>
      </c>
    </row>
    <row r="723" spans="1:14">
      <c r="A723" s="54">
        <f>formulas!O810</f>
        <v>0</v>
      </c>
      <c r="B723" s="33">
        <f t="shared" ca="1" si="71"/>
        <v>32</v>
      </c>
      <c r="C723">
        <f t="shared" si="75"/>
        <v>378</v>
      </c>
      <c r="D723">
        <f t="shared" ca="1" si="76"/>
        <v>-2.8000000000000001E-2</v>
      </c>
      <c r="E723">
        <f t="shared" ca="1" si="72"/>
        <v>0</v>
      </c>
      <c r="F723">
        <f t="shared" ca="1" si="73"/>
        <v>31</v>
      </c>
      <c r="G723">
        <f t="shared" ca="1" si="74"/>
        <v>32</v>
      </c>
      <c r="M723">
        <v>375</v>
      </c>
      <c r="N723">
        <v>10.255000000000001</v>
      </c>
    </row>
    <row r="724" spans="1:14">
      <c r="A724" s="54">
        <f>formulas!O811</f>
        <v>0</v>
      </c>
      <c r="B724" s="33">
        <f t="shared" ca="1" si="71"/>
        <v>32</v>
      </c>
      <c r="C724">
        <f t="shared" si="75"/>
        <v>378</v>
      </c>
      <c r="D724">
        <f t="shared" ca="1" si="76"/>
        <v>-2.8000000000000001E-2</v>
      </c>
      <c r="E724">
        <f t="shared" ca="1" si="72"/>
        <v>0</v>
      </c>
      <c r="F724">
        <f t="shared" ca="1" si="73"/>
        <v>31</v>
      </c>
      <c r="G724">
        <f t="shared" ca="1" si="74"/>
        <v>32</v>
      </c>
      <c r="M724">
        <v>376</v>
      </c>
      <c r="N724">
        <v>10.285</v>
      </c>
    </row>
    <row r="725" spans="1:14">
      <c r="A725" s="54">
        <f>formulas!O812</f>
        <v>0</v>
      </c>
      <c r="B725" s="33">
        <f t="shared" ca="1" si="71"/>
        <v>32</v>
      </c>
      <c r="C725">
        <f t="shared" si="75"/>
        <v>378</v>
      </c>
      <c r="D725">
        <f t="shared" ca="1" si="76"/>
        <v>-2.8000000000000001E-2</v>
      </c>
      <c r="E725">
        <f t="shared" ca="1" si="72"/>
        <v>0</v>
      </c>
      <c r="F725">
        <f t="shared" ca="1" si="73"/>
        <v>31</v>
      </c>
      <c r="G725">
        <f t="shared" ca="1" si="74"/>
        <v>32</v>
      </c>
      <c r="M725">
        <v>377</v>
      </c>
      <c r="N725">
        <v>10.316000000000001</v>
      </c>
    </row>
    <row r="726" spans="1:14">
      <c r="A726" s="54">
        <f>formulas!O813</f>
        <v>0</v>
      </c>
      <c r="B726" s="33">
        <f t="shared" ca="1" si="71"/>
        <v>32</v>
      </c>
      <c r="C726">
        <f t="shared" si="75"/>
        <v>378</v>
      </c>
      <c r="D726">
        <f t="shared" ca="1" si="76"/>
        <v>-2.8000000000000001E-2</v>
      </c>
      <c r="E726">
        <f t="shared" ca="1" si="72"/>
        <v>0</v>
      </c>
      <c r="F726">
        <f t="shared" ca="1" si="73"/>
        <v>31</v>
      </c>
      <c r="G726">
        <f t="shared" ca="1" si="74"/>
        <v>32</v>
      </c>
      <c r="M726">
        <v>378</v>
      </c>
      <c r="N726">
        <v>10.347</v>
      </c>
    </row>
    <row r="727" spans="1:14">
      <c r="A727" s="54">
        <f>formulas!O814</f>
        <v>0</v>
      </c>
      <c r="B727" s="33">
        <f t="shared" ca="1" si="71"/>
        <v>32</v>
      </c>
      <c r="C727">
        <f t="shared" si="75"/>
        <v>378</v>
      </c>
      <c r="D727">
        <f t="shared" ca="1" si="76"/>
        <v>-2.8000000000000001E-2</v>
      </c>
      <c r="E727">
        <f t="shared" ca="1" si="72"/>
        <v>0</v>
      </c>
      <c r="F727">
        <f t="shared" ca="1" si="73"/>
        <v>31</v>
      </c>
      <c r="G727">
        <f t="shared" ca="1" si="74"/>
        <v>32</v>
      </c>
      <c r="M727">
        <v>379</v>
      </c>
      <c r="N727">
        <v>10.378</v>
      </c>
    </row>
    <row r="728" spans="1:14">
      <c r="A728" s="54">
        <f>formulas!O815</f>
        <v>0</v>
      </c>
      <c r="B728" s="33">
        <f t="shared" ca="1" si="71"/>
        <v>32</v>
      </c>
      <c r="C728">
        <f t="shared" si="75"/>
        <v>378</v>
      </c>
      <c r="D728">
        <f t="shared" ca="1" si="76"/>
        <v>-2.8000000000000001E-2</v>
      </c>
      <c r="E728">
        <f t="shared" ca="1" si="72"/>
        <v>0</v>
      </c>
      <c r="F728">
        <f t="shared" ca="1" si="73"/>
        <v>31</v>
      </c>
      <c r="G728">
        <f t="shared" ca="1" si="74"/>
        <v>32</v>
      </c>
      <c r="M728">
        <v>380</v>
      </c>
      <c r="N728">
        <v>10.409000000000001</v>
      </c>
    </row>
    <row r="729" spans="1:14">
      <c r="A729" s="54">
        <f>formulas!O816</f>
        <v>0</v>
      </c>
      <c r="B729" s="33">
        <f t="shared" ca="1" si="71"/>
        <v>32</v>
      </c>
      <c r="C729">
        <f t="shared" si="75"/>
        <v>378</v>
      </c>
      <c r="D729">
        <f t="shared" ca="1" si="76"/>
        <v>-2.8000000000000001E-2</v>
      </c>
      <c r="E729">
        <f t="shared" ca="1" si="72"/>
        <v>0</v>
      </c>
      <c r="F729">
        <f t="shared" ca="1" si="73"/>
        <v>31</v>
      </c>
      <c r="G729">
        <f t="shared" ca="1" si="74"/>
        <v>32</v>
      </c>
      <c r="M729">
        <v>381</v>
      </c>
      <c r="N729">
        <v>10.44</v>
      </c>
    </row>
    <row r="730" spans="1:14">
      <c r="A730" s="54">
        <f>formulas!O817</f>
        <v>0</v>
      </c>
      <c r="B730" s="33">
        <f t="shared" ca="1" si="71"/>
        <v>32</v>
      </c>
      <c r="C730">
        <f t="shared" si="75"/>
        <v>378</v>
      </c>
      <c r="D730">
        <f t="shared" ca="1" si="76"/>
        <v>-2.8000000000000001E-2</v>
      </c>
      <c r="E730">
        <f t="shared" ca="1" si="72"/>
        <v>0</v>
      </c>
      <c r="F730">
        <f t="shared" ca="1" si="73"/>
        <v>31</v>
      </c>
      <c r="G730">
        <f t="shared" ca="1" si="74"/>
        <v>32</v>
      </c>
      <c r="M730">
        <v>382</v>
      </c>
      <c r="N730">
        <v>10.47</v>
      </c>
    </row>
    <row r="731" spans="1:14">
      <c r="A731" s="54">
        <f>formulas!O818</f>
        <v>0</v>
      </c>
      <c r="B731" s="33">
        <f t="shared" ca="1" si="71"/>
        <v>32</v>
      </c>
      <c r="C731">
        <f t="shared" si="75"/>
        <v>378</v>
      </c>
      <c r="D731">
        <f t="shared" ca="1" si="76"/>
        <v>-2.8000000000000001E-2</v>
      </c>
      <c r="E731">
        <f t="shared" ca="1" si="72"/>
        <v>0</v>
      </c>
      <c r="F731">
        <f t="shared" ca="1" si="73"/>
        <v>31</v>
      </c>
      <c r="G731">
        <f t="shared" ca="1" si="74"/>
        <v>32</v>
      </c>
      <c r="M731">
        <v>383</v>
      </c>
      <c r="N731">
        <v>10.500999999999999</v>
      </c>
    </row>
    <row r="732" spans="1:14">
      <c r="A732" s="54">
        <f>formulas!O819</f>
        <v>0</v>
      </c>
      <c r="B732" s="33">
        <f t="shared" ca="1" si="71"/>
        <v>32</v>
      </c>
      <c r="C732">
        <f t="shared" si="75"/>
        <v>378</v>
      </c>
      <c r="D732">
        <f t="shared" ca="1" si="76"/>
        <v>-2.8000000000000001E-2</v>
      </c>
      <c r="E732">
        <f t="shared" ca="1" si="72"/>
        <v>0</v>
      </c>
      <c r="F732">
        <f t="shared" ca="1" si="73"/>
        <v>31</v>
      </c>
      <c r="G732">
        <f t="shared" ca="1" si="74"/>
        <v>32</v>
      </c>
      <c r="M732">
        <v>384</v>
      </c>
      <c r="N732">
        <v>10.532</v>
      </c>
    </row>
    <row r="733" spans="1:14">
      <c r="A733" s="54">
        <f>formulas!O820</f>
        <v>0</v>
      </c>
      <c r="B733" s="33">
        <f t="shared" ca="1" si="71"/>
        <v>32</v>
      </c>
      <c r="C733">
        <f t="shared" si="75"/>
        <v>378</v>
      </c>
      <c r="D733">
        <f t="shared" ca="1" si="76"/>
        <v>-2.8000000000000001E-2</v>
      </c>
      <c r="E733">
        <f t="shared" ca="1" si="72"/>
        <v>0</v>
      </c>
      <c r="F733">
        <f t="shared" ca="1" si="73"/>
        <v>31</v>
      </c>
      <c r="G733">
        <f t="shared" ca="1" si="74"/>
        <v>32</v>
      </c>
      <c r="M733">
        <v>385</v>
      </c>
      <c r="N733">
        <v>10.563000000000001</v>
      </c>
    </row>
    <row r="734" spans="1:14">
      <c r="A734" s="54">
        <f>formulas!O821</f>
        <v>0</v>
      </c>
      <c r="B734" s="33">
        <f t="shared" ca="1" si="71"/>
        <v>32</v>
      </c>
      <c r="C734">
        <f t="shared" si="75"/>
        <v>378</v>
      </c>
      <c r="D734">
        <f t="shared" ca="1" si="76"/>
        <v>-2.8000000000000001E-2</v>
      </c>
      <c r="E734">
        <f t="shared" ca="1" si="72"/>
        <v>0</v>
      </c>
      <c r="F734">
        <f t="shared" ca="1" si="73"/>
        <v>31</v>
      </c>
      <c r="G734">
        <f t="shared" ca="1" si="74"/>
        <v>32</v>
      </c>
      <c r="M734">
        <v>386</v>
      </c>
      <c r="N734">
        <v>10.593999999999999</v>
      </c>
    </row>
    <row r="735" spans="1:14">
      <c r="A735" s="54">
        <f>formulas!O822</f>
        <v>0</v>
      </c>
      <c r="B735" s="33">
        <f t="shared" ca="1" si="71"/>
        <v>32</v>
      </c>
      <c r="C735">
        <f t="shared" si="75"/>
        <v>378</v>
      </c>
      <c r="D735">
        <f t="shared" ca="1" si="76"/>
        <v>-2.8000000000000001E-2</v>
      </c>
      <c r="E735">
        <f t="shared" ca="1" si="72"/>
        <v>0</v>
      </c>
      <c r="F735">
        <f t="shared" ca="1" si="73"/>
        <v>31</v>
      </c>
      <c r="G735">
        <f t="shared" ca="1" si="74"/>
        <v>32</v>
      </c>
      <c r="M735">
        <v>387</v>
      </c>
      <c r="N735">
        <v>10.625</v>
      </c>
    </row>
    <row r="736" spans="1:14">
      <c r="A736" s="54">
        <f>formulas!O823</f>
        <v>0</v>
      </c>
      <c r="B736" s="33">
        <f t="shared" ca="1" si="71"/>
        <v>32</v>
      </c>
      <c r="C736">
        <f t="shared" si="75"/>
        <v>378</v>
      </c>
      <c r="D736">
        <f t="shared" ca="1" si="76"/>
        <v>-2.8000000000000001E-2</v>
      </c>
      <c r="E736">
        <f t="shared" ca="1" si="72"/>
        <v>0</v>
      </c>
      <c r="F736">
        <f t="shared" ca="1" si="73"/>
        <v>31</v>
      </c>
      <c r="G736">
        <f t="shared" ca="1" si="74"/>
        <v>32</v>
      </c>
      <c r="M736">
        <v>388</v>
      </c>
      <c r="N736">
        <v>10.654999999999999</v>
      </c>
    </row>
    <row r="737" spans="1:14">
      <c r="A737" s="54">
        <f>formulas!O824</f>
        <v>0</v>
      </c>
      <c r="B737" s="33">
        <f t="shared" ca="1" si="71"/>
        <v>32</v>
      </c>
      <c r="C737">
        <f t="shared" si="75"/>
        <v>378</v>
      </c>
      <c r="D737">
        <f t="shared" ca="1" si="76"/>
        <v>-2.8000000000000001E-2</v>
      </c>
      <c r="E737">
        <f t="shared" ca="1" si="72"/>
        <v>0</v>
      </c>
      <c r="F737">
        <f t="shared" ca="1" si="73"/>
        <v>31</v>
      </c>
      <c r="G737">
        <f t="shared" ca="1" si="74"/>
        <v>32</v>
      </c>
      <c r="M737">
        <v>389</v>
      </c>
      <c r="N737">
        <v>10.686</v>
      </c>
    </row>
    <row r="738" spans="1:14">
      <c r="A738" s="54">
        <f>formulas!O825</f>
        <v>0</v>
      </c>
      <c r="B738" s="33">
        <f t="shared" ca="1" si="71"/>
        <v>32</v>
      </c>
      <c r="C738">
        <f t="shared" si="75"/>
        <v>378</v>
      </c>
      <c r="D738">
        <f t="shared" ca="1" si="76"/>
        <v>-2.8000000000000001E-2</v>
      </c>
      <c r="E738">
        <f t="shared" ca="1" si="72"/>
        <v>0</v>
      </c>
      <c r="F738">
        <f t="shared" ca="1" si="73"/>
        <v>31</v>
      </c>
      <c r="G738">
        <f t="shared" ca="1" si="74"/>
        <v>32</v>
      </c>
      <c r="M738">
        <v>390</v>
      </c>
      <c r="N738">
        <v>10.717000000000001</v>
      </c>
    </row>
    <row r="739" spans="1:14">
      <c r="A739" s="54">
        <f>formulas!O826</f>
        <v>0</v>
      </c>
      <c r="B739" s="33">
        <f t="shared" ref="B739:B802" ca="1" si="77">(A739-D739)/(E739-D739)*(G739-F739)+F739</f>
        <v>32</v>
      </c>
      <c r="C739">
        <f t="shared" si="75"/>
        <v>378</v>
      </c>
      <c r="D739">
        <f t="shared" ca="1" si="76"/>
        <v>-2.8000000000000001E-2</v>
      </c>
      <c r="E739">
        <f t="shared" ref="E739:E802" ca="1" si="78">INDIRECT(ADDRESS(C739+2,14))</f>
        <v>0</v>
      </c>
      <c r="F739">
        <f t="shared" ref="F739:F802" ca="1" si="79">INDIRECT(ADDRESS(C739+1,13))</f>
        <v>31</v>
      </c>
      <c r="G739">
        <f t="shared" ref="G739:G802" ca="1" si="80">INDIRECT(ADDRESS(C739+2,13))</f>
        <v>32</v>
      </c>
      <c r="M739">
        <v>391</v>
      </c>
      <c r="N739">
        <v>10.747999999999999</v>
      </c>
    </row>
    <row r="740" spans="1:14">
      <c r="A740" s="54">
        <f>formulas!O827</f>
        <v>0</v>
      </c>
      <c r="B740" s="33">
        <f t="shared" ca="1" si="77"/>
        <v>32</v>
      </c>
      <c r="C740">
        <f t="shared" si="75"/>
        <v>378</v>
      </c>
      <c r="D740">
        <f t="shared" ca="1" si="76"/>
        <v>-2.8000000000000001E-2</v>
      </c>
      <c r="E740">
        <f t="shared" ca="1" si="78"/>
        <v>0</v>
      </c>
      <c r="F740">
        <f t="shared" ca="1" si="79"/>
        <v>31</v>
      </c>
      <c r="G740">
        <f t="shared" ca="1" si="80"/>
        <v>32</v>
      </c>
      <c r="M740">
        <v>392</v>
      </c>
      <c r="N740">
        <v>10.779</v>
      </c>
    </row>
    <row r="741" spans="1:14">
      <c r="A741" s="54">
        <f>formulas!O828</f>
        <v>0</v>
      </c>
      <c r="B741" s="33">
        <f t="shared" ca="1" si="77"/>
        <v>32</v>
      </c>
      <c r="C741">
        <f t="shared" si="75"/>
        <v>378</v>
      </c>
      <c r="D741">
        <f t="shared" ca="1" si="76"/>
        <v>-2.8000000000000001E-2</v>
      </c>
      <c r="E741">
        <f t="shared" ca="1" si="78"/>
        <v>0</v>
      </c>
      <c r="F741">
        <f t="shared" ca="1" si="79"/>
        <v>31</v>
      </c>
      <c r="G741">
        <f t="shared" ca="1" si="80"/>
        <v>32</v>
      </c>
      <c r="M741">
        <v>393</v>
      </c>
      <c r="N741">
        <v>10.81</v>
      </c>
    </row>
    <row r="742" spans="1:14">
      <c r="A742" s="54">
        <f>formulas!O829</f>
        <v>0</v>
      </c>
      <c r="B742" s="33">
        <f t="shared" ca="1" si="77"/>
        <v>32</v>
      </c>
      <c r="C742">
        <f t="shared" si="75"/>
        <v>378</v>
      </c>
      <c r="D742">
        <f t="shared" ca="1" si="76"/>
        <v>-2.8000000000000001E-2</v>
      </c>
      <c r="E742">
        <f t="shared" ca="1" si="78"/>
        <v>0</v>
      </c>
      <c r="F742">
        <f t="shared" ca="1" si="79"/>
        <v>31</v>
      </c>
      <c r="G742">
        <f t="shared" ca="1" si="80"/>
        <v>32</v>
      </c>
      <c r="M742">
        <v>394</v>
      </c>
      <c r="N742">
        <v>10.84</v>
      </c>
    </row>
    <row r="743" spans="1:14">
      <c r="A743" s="54">
        <f>formulas!O830</f>
        <v>0</v>
      </c>
      <c r="B743" s="33">
        <f t="shared" ca="1" si="77"/>
        <v>32</v>
      </c>
      <c r="C743">
        <f t="shared" si="75"/>
        <v>378</v>
      </c>
      <c r="D743">
        <f t="shared" ca="1" si="76"/>
        <v>-2.8000000000000001E-2</v>
      </c>
      <c r="E743">
        <f t="shared" ca="1" si="78"/>
        <v>0</v>
      </c>
      <c r="F743">
        <f t="shared" ca="1" si="79"/>
        <v>31</v>
      </c>
      <c r="G743">
        <f t="shared" ca="1" si="80"/>
        <v>32</v>
      </c>
      <c r="M743">
        <v>395</v>
      </c>
      <c r="N743">
        <v>10.871</v>
      </c>
    </row>
    <row r="744" spans="1:14">
      <c r="A744" s="54">
        <f>formulas!O831</f>
        <v>0</v>
      </c>
      <c r="B744" s="33">
        <f t="shared" ca="1" si="77"/>
        <v>32</v>
      </c>
      <c r="C744">
        <f t="shared" si="75"/>
        <v>378</v>
      </c>
      <c r="D744">
        <f t="shared" ca="1" si="76"/>
        <v>-2.8000000000000001E-2</v>
      </c>
      <c r="E744">
        <f t="shared" ca="1" si="78"/>
        <v>0</v>
      </c>
      <c r="F744">
        <f t="shared" ca="1" si="79"/>
        <v>31</v>
      </c>
      <c r="G744">
        <f t="shared" ca="1" si="80"/>
        <v>32</v>
      </c>
      <c r="M744">
        <v>396</v>
      </c>
      <c r="N744">
        <v>10.901999999999999</v>
      </c>
    </row>
    <row r="745" spans="1:14">
      <c r="A745" s="54">
        <f>formulas!O832</f>
        <v>0</v>
      </c>
      <c r="B745" s="33">
        <f t="shared" ca="1" si="77"/>
        <v>32</v>
      </c>
      <c r="C745">
        <f t="shared" si="75"/>
        <v>378</v>
      </c>
      <c r="D745">
        <f t="shared" ca="1" si="76"/>
        <v>-2.8000000000000001E-2</v>
      </c>
      <c r="E745">
        <f t="shared" ca="1" si="78"/>
        <v>0</v>
      </c>
      <c r="F745">
        <f t="shared" ca="1" si="79"/>
        <v>31</v>
      </c>
      <c r="G745">
        <f t="shared" ca="1" si="80"/>
        <v>32</v>
      </c>
      <c r="M745">
        <v>397</v>
      </c>
      <c r="N745">
        <v>10.933</v>
      </c>
    </row>
    <row r="746" spans="1:14">
      <c r="A746" s="54">
        <f>formulas!O833</f>
        <v>0</v>
      </c>
      <c r="B746" s="33">
        <f t="shared" ca="1" si="77"/>
        <v>32</v>
      </c>
      <c r="C746">
        <f t="shared" si="75"/>
        <v>378</v>
      </c>
      <c r="D746">
        <f t="shared" ca="1" si="76"/>
        <v>-2.8000000000000001E-2</v>
      </c>
      <c r="E746">
        <f t="shared" ca="1" si="78"/>
        <v>0</v>
      </c>
      <c r="F746">
        <f t="shared" ca="1" si="79"/>
        <v>31</v>
      </c>
      <c r="G746">
        <f t="shared" ca="1" si="80"/>
        <v>32</v>
      </c>
      <c r="M746">
        <v>398</v>
      </c>
      <c r="N746">
        <v>10.964</v>
      </c>
    </row>
    <row r="747" spans="1:14">
      <c r="A747" s="54">
        <f>formulas!O834</f>
        <v>0</v>
      </c>
      <c r="B747" s="33">
        <f t="shared" ca="1" si="77"/>
        <v>32</v>
      </c>
      <c r="C747">
        <f t="shared" si="75"/>
        <v>378</v>
      </c>
      <c r="D747">
        <f t="shared" ca="1" si="76"/>
        <v>-2.8000000000000001E-2</v>
      </c>
      <c r="E747">
        <f t="shared" ca="1" si="78"/>
        <v>0</v>
      </c>
      <c r="F747">
        <f t="shared" ca="1" si="79"/>
        <v>31</v>
      </c>
      <c r="G747">
        <f t="shared" ca="1" si="80"/>
        <v>32</v>
      </c>
      <c r="M747">
        <v>399</v>
      </c>
      <c r="N747">
        <v>10.994999999999999</v>
      </c>
    </row>
    <row r="748" spans="1:14">
      <c r="A748" s="54">
        <f>formulas!O835</f>
        <v>0</v>
      </c>
      <c r="B748" s="33">
        <f t="shared" ca="1" si="77"/>
        <v>32</v>
      </c>
      <c r="C748">
        <f t="shared" si="75"/>
        <v>378</v>
      </c>
      <c r="D748">
        <f t="shared" ca="1" si="76"/>
        <v>-2.8000000000000001E-2</v>
      </c>
      <c r="E748">
        <f t="shared" ca="1" si="78"/>
        <v>0</v>
      </c>
      <c r="F748">
        <f t="shared" ca="1" si="79"/>
        <v>31</v>
      </c>
      <c r="G748">
        <f t="shared" ca="1" si="80"/>
        <v>32</v>
      </c>
      <c r="M748">
        <v>400</v>
      </c>
      <c r="N748">
        <v>11.025</v>
      </c>
    </row>
    <row r="749" spans="1:14">
      <c r="A749" s="54">
        <f>formulas!O836</f>
        <v>0</v>
      </c>
      <c r="B749" s="33">
        <f t="shared" ca="1" si="77"/>
        <v>32</v>
      </c>
      <c r="C749">
        <f t="shared" si="75"/>
        <v>378</v>
      </c>
      <c r="D749">
        <f t="shared" ca="1" si="76"/>
        <v>-2.8000000000000001E-2</v>
      </c>
      <c r="E749">
        <f t="shared" ca="1" si="78"/>
        <v>0</v>
      </c>
      <c r="F749">
        <f t="shared" ca="1" si="79"/>
        <v>31</v>
      </c>
      <c r="G749">
        <f t="shared" ca="1" si="80"/>
        <v>32</v>
      </c>
      <c r="M749">
        <v>401</v>
      </c>
      <c r="N749">
        <v>11.055999999999999</v>
      </c>
    </row>
    <row r="750" spans="1:14">
      <c r="A750" s="54">
        <f>formulas!O837</f>
        <v>0</v>
      </c>
      <c r="B750" s="33">
        <f t="shared" ca="1" si="77"/>
        <v>32</v>
      </c>
      <c r="C750">
        <f t="shared" si="75"/>
        <v>378</v>
      </c>
      <c r="D750">
        <f t="shared" ca="1" si="76"/>
        <v>-2.8000000000000001E-2</v>
      </c>
      <c r="E750">
        <f t="shared" ca="1" si="78"/>
        <v>0</v>
      </c>
      <c r="F750">
        <f t="shared" ca="1" si="79"/>
        <v>31</v>
      </c>
      <c r="G750">
        <f t="shared" ca="1" si="80"/>
        <v>32</v>
      </c>
      <c r="M750">
        <v>402</v>
      </c>
      <c r="N750">
        <v>11.087</v>
      </c>
    </row>
    <row r="751" spans="1:14">
      <c r="A751" s="54">
        <f>formulas!O838</f>
        <v>0</v>
      </c>
      <c r="B751" s="33">
        <f t="shared" ca="1" si="77"/>
        <v>32</v>
      </c>
      <c r="C751">
        <f t="shared" si="75"/>
        <v>378</v>
      </c>
      <c r="D751">
        <f t="shared" ca="1" si="76"/>
        <v>-2.8000000000000001E-2</v>
      </c>
      <c r="E751">
        <f t="shared" ca="1" si="78"/>
        <v>0</v>
      </c>
      <c r="F751">
        <f t="shared" ca="1" si="79"/>
        <v>31</v>
      </c>
      <c r="G751">
        <f t="shared" ca="1" si="80"/>
        <v>32</v>
      </c>
      <c r="M751">
        <v>403</v>
      </c>
      <c r="N751">
        <v>11.118</v>
      </c>
    </row>
    <row r="752" spans="1:14">
      <c r="A752" s="54">
        <f>formulas!O839</f>
        <v>0</v>
      </c>
      <c r="B752" s="33">
        <f t="shared" ca="1" si="77"/>
        <v>32</v>
      </c>
      <c r="C752">
        <f t="shared" si="75"/>
        <v>378</v>
      </c>
      <c r="D752">
        <f t="shared" ca="1" si="76"/>
        <v>-2.8000000000000001E-2</v>
      </c>
      <c r="E752">
        <f t="shared" ca="1" si="78"/>
        <v>0</v>
      </c>
      <c r="F752">
        <f t="shared" ca="1" si="79"/>
        <v>31</v>
      </c>
      <c r="G752">
        <f t="shared" ca="1" si="80"/>
        <v>32</v>
      </c>
      <c r="M752">
        <v>404</v>
      </c>
      <c r="N752">
        <v>11.148999999999999</v>
      </c>
    </row>
    <row r="753" spans="1:14">
      <c r="A753" s="54">
        <f>formulas!O840</f>
        <v>0</v>
      </c>
      <c r="B753" s="33">
        <f t="shared" ca="1" si="77"/>
        <v>32</v>
      </c>
      <c r="C753">
        <f t="shared" si="75"/>
        <v>378</v>
      </c>
      <c r="D753">
        <f t="shared" ca="1" si="76"/>
        <v>-2.8000000000000001E-2</v>
      </c>
      <c r="E753">
        <f t="shared" ca="1" si="78"/>
        <v>0</v>
      </c>
      <c r="F753">
        <f t="shared" ca="1" si="79"/>
        <v>31</v>
      </c>
      <c r="G753">
        <f t="shared" ca="1" si="80"/>
        <v>32</v>
      </c>
      <c r="M753">
        <v>405</v>
      </c>
      <c r="N753">
        <v>11.18</v>
      </c>
    </row>
    <row r="754" spans="1:14">
      <c r="A754" s="54">
        <f>formulas!O841</f>
        <v>0</v>
      </c>
      <c r="B754" s="33">
        <f t="shared" ca="1" si="77"/>
        <v>32</v>
      </c>
      <c r="C754">
        <f t="shared" si="75"/>
        <v>378</v>
      </c>
      <c r="D754">
        <f t="shared" ca="1" si="76"/>
        <v>-2.8000000000000001E-2</v>
      </c>
      <c r="E754">
        <f t="shared" ca="1" si="78"/>
        <v>0</v>
      </c>
      <c r="F754">
        <f t="shared" ca="1" si="79"/>
        <v>31</v>
      </c>
      <c r="G754">
        <f t="shared" ca="1" si="80"/>
        <v>32</v>
      </c>
      <c r="M754">
        <v>406</v>
      </c>
      <c r="N754">
        <v>11.211</v>
      </c>
    </row>
    <row r="755" spans="1:14">
      <c r="A755" s="54">
        <f>formulas!O842</f>
        <v>0</v>
      </c>
      <c r="B755" s="33">
        <f t="shared" ca="1" si="77"/>
        <v>32</v>
      </c>
      <c r="C755">
        <f t="shared" si="75"/>
        <v>378</v>
      </c>
      <c r="D755">
        <f t="shared" ca="1" si="76"/>
        <v>-2.8000000000000001E-2</v>
      </c>
      <c r="E755">
        <f t="shared" ca="1" si="78"/>
        <v>0</v>
      </c>
      <c r="F755">
        <f t="shared" ca="1" si="79"/>
        <v>31</v>
      </c>
      <c r="G755">
        <f t="shared" ca="1" si="80"/>
        <v>32</v>
      </c>
      <c r="M755">
        <v>407</v>
      </c>
      <c r="N755">
        <v>11.241</v>
      </c>
    </row>
    <row r="756" spans="1:14">
      <c r="A756" s="54">
        <f>formulas!O843</f>
        <v>0</v>
      </c>
      <c r="B756" s="33">
        <f t="shared" ca="1" si="77"/>
        <v>32</v>
      </c>
      <c r="C756">
        <f t="shared" si="75"/>
        <v>378</v>
      </c>
      <c r="D756">
        <f t="shared" ca="1" si="76"/>
        <v>-2.8000000000000001E-2</v>
      </c>
      <c r="E756">
        <f t="shared" ca="1" si="78"/>
        <v>0</v>
      </c>
      <c r="F756">
        <f t="shared" ca="1" si="79"/>
        <v>31</v>
      </c>
      <c r="G756">
        <f t="shared" ca="1" si="80"/>
        <v>32</v>
      </c>
      <c r="M756">
        <v>408</v>
      </c>
      <c r="N756">
        <v>11.272</v>
      </c>
    </row>
    <row r="757" spans="1:14">
      <c r="A757" s="54">
        <f>formulas!O844</f>
        <v>0</v>
      </c>
      <c r="B757" s="33">
        <f t="shared" ca="1" si="77"/>
        <v>32</v>
      </c>
      <c r="C757">
        <f t="shared" si="75"/>
        <v>378</v>
      </c>
      <c r="D757">
        <f t="shared" ca="1" si="76"/>
        <v>-2.8000000000000001E-2</v>
      </c>
      <c r="E757">
        <f t="shared" ca="1" si="78"/>
        <v>0</v>
      </c>
      <c r="F757">
        <f t="shared" ca="1" si="79"/>
        <v>31</v>
      </c>
      <c r="G757">
        <f t="shared" ca="1" si="80"/>
        <v>32</v>
      </c>
      <c r="M757">
        <v>409</v>
      </c>
      <c r="N757">
        <v>11.303000000000001</v>
      </c>
    </row>
    <row r="758" spans="1:14">
      <c r="A758" s="54">
        <f>formulas!O845</f>
        <v>0</v>
      </c>
      <c r="B758" s="33">
        <f t="shared" ca="1" si="77"/>
        <v>32</v>
      </c>
      <c r="C758">
        <f t="shared" si="75"/>
        <v>378</v>
      </c>
      <c r="D758">
        <f t="shared" ca="1" si="76"/>
        <v>-2.8000000000000001E-2</v>
      </c>
      <c r="E758">
        <f t="shared" ca="1" si="78"/>
        <v>0</v>
      </c>
      <c r="F758">
        <f t="shared" ca="1" si="79"/>
        <v>31</v>
      </c>
      <c r="G758">
        <f t="shared" ca="1" si="80"/>
        <v>32</v>
      </c>
      <c r="M758">
        <v>410</v>
      </c>
      <c r="N758">
        <v>11.334</v>
      </c>
    </row>
    <row r="759" spans="1:14">
      <c r="A759" s="54">
        <f>formulas!O846</f>
        <v>0</v>
      </c>
      <c r="B759" s="33">
        <f t="shared" ca="1" si="77"/>
        <v>32</v>
      </c>
      <c r="C759">
        <f t="shared" si="75"/>
        <v>378</v>
      </c>
      <c r="D759">
        <f t="shared" ca="1" si="76"/>
        <v>-2.8000000000000001E-2</v>
      </c>
      <c r="E759">
        <f t="shared" ca="1" si="78"/>
        <v>0</v>
      </c>
      <c r="F759">
        <f t="shared" ca="1" si="79"/>
        <v>31</v>
      </c>
      <c r="G759">
        <f t="shared" ca="1" si="80"/>
        <v>32</v>
      </c>
      <c r="M759">
        <v>411</v>
      </c>
      <c r="N759">
        <v>11.365</v>
      </c>
    </row>
    <row r="760" spans="1:14">
      <c r="A760" s="54">
        <f>formulas!O847</f>
        <v>0</v>
      </c>
      <c r="B760" s="33">
        <f t="shared" ca="1" si="77"/>
        <v>32</v>
      </c>
      <c r="C760">
        <f t="shared" si="75"/>
        <v>378</v>
      </c>
      <c r="D760">
        <f t="shared" ca="1" si="76"/>
        <v>-2.8000000000000001E-2</v>
      </c>
      <c r="E760">
        <f t="shared" ca="1" si="78"/>
        <v>0</v>
      </c>
      <c r="F760">
        <f t="shared" ca="1" si="79"/>
        <v>31</v>
      </c>
      <c r="G760">
        <f t="shared" ca="1" si="80"/>
        <v>32</v>
      </c>
      <c r="M760">
        <v>412</v>
      </c>
      <c r="N760">
        <v>11.396000000000001</v>
      </c>
    </row>
    <row r="761" spans="1:14">
      <c r="A761" s="54">
        <f>formulas!O848</f>
        <v>0</v>
      </c>
      <c r="B761" s="33">
        <f t="shared" ca="1" si="77"/>
        <v>32</v>
      </c>
      <c r="C761">
        <f t="shared" si="75"/>
        <v>378</v>
      </c>
      <c r="D761">
        <f t="shared" ca="1" si="76"/>
        <v>-2.8000000000000001E-2</v>
      </c>
      <c r="E761">
        <f t="shared" ca="1" si="78"/>
        <v>0</v>
      </c>
      <c r="F761">
        <f t="shared" ca="1" si="79"/>
        <v>31</v>
      </c>
      <c r="G761">
        <f t="shared" ca="1" si="80"/>
        <v>32</v>
      </c>
      <c r="M761">
        <v>413</v>
      </c>
      <c r="N761">
        <v>11.426</v>
      </c>
    </row>
    <row r="762" spans="1:14">
      <c r="A762" s="54">
        <f>formulas!O849</f>
        <v>0</v>
      </c>
      <c r="B762" s="33">
        <f t="shared" ca="1" si="77"/>
        <v>32</v>
      </c>
      <c r="C762">
        <f t="shared" si="75"/>
        <v>378</v>
      </c>
      <c r="D762">
        <f t="shared" ca="1" si="76"/>
        <v>-2.8000000000000001E-2</v>
      </c>
      <c r="E762">
        <f t="shared" ca="1" si="78"/>
        <v>0</v>
      </c>
      <c r="F762">
        <f t="shared" ca="1" si="79"/>
        <v>31</v>
      </c>
      <c r="G762">
        <f t="shared" ca="1" si="80"/>
        <v>32</v>
      </c>
      <c r="M762">
        <v>414</v>
      </c>
      <c r="N762">
        <v>11.457000000000001</v>
      </c>
    </row>
    <row r="763" spans="1:14">
      <c r="A763" s="54">
        <f>formulas!O850</f>
        <v>0</v>
      </c>
      <c r="B763" s="33">
        <f t="shared" ca="1" si="77"/>
        <v>32</v>
      </c>
      <c r="C763">
        <f t="shared" si="75"/>
        <v>378</v>
      </c>
      <c r="D763">
        <f t="shared" ca="1" si="76"/>
        <v>-2.8000000000000001E-2</v>
      </c>
      <c r="E763">
        <f t="shared" ca="1" si="78"/>
        <v>0</v>
      </c>
      <c r="F763">
        <f t="shared" ca="1" si="79"/>
        <v>31</v>
      </c>
      <c r="G763">
        <f t="shared" ca="1" si="80"/>
        <v>32</v>
      </c>
      <c r="M763">
        <v>415</v>
      </c>
      <c r="N763">
        <v>11.488</v>
      </c>
    </row>
    <row r="764" spans="1:14">
      <c r="A764" s="54">
        <f>formulas!O851</f>
        <v>0</v>
      </c>
      <c r="B764" s="33">
        <f t="shared" ca="1" si="77"/>
        <v>32</v>
      </c>
      <c r="C764">
        <f t="shared" si="75"/>
        <v>378</v>
      </c>
      <c r="D764">
        <f t="shared" ca="1" si="76"/>
        <v>-2.8000000000000001E-2</v>
      </c>
      <c r="E764">
        <f t="shared" ca="1" si="78"/>
        <v>0</v>
      </c>
      <c r="F764">
        <f t="shared" ca="1" si="79"/>
        <v>31</v>
      </c>
      <c r="G764">
        <f t="shared" ca="1" si="80"/>
        <v>32</v>
      </c>
      <c r="M764">
        <v>416</v>
      </c>
      <c r="N764">
        <v>11.519</v>
      </c>
    </row>
    <row r="765" spans="1:14">
      <c r="A765" s="54">
        <f>formulas!O852</f>
        <v>0</v>
      </c>
      <c r="B765" s="33">
        <f t="shared" ca="1" si="77"/>
        <v>32</v>
      </c>
      <c r="C765">
        <f t="shared" si="75"/>
        <v>378</v>
      </c>
      <c r="D765">
        <f t="shared" ca="1" si="76"/>
        <v>-2.8000000000000001E-2</v>
      </c>
      <c r="E765">
        <f t="shared" ca="1" si="78"/>
        <v>0</v>
      </c>
      <c r="F765">
        <f t="shared" ca="1" si="79"/>
        <v>31</v>
      </c>
      <c r="G765">
        <f t="shared" ca="1" si="80"/>
        <v>32</v>
      </c>
      <c r="M765">
        <v>417</v>
      </c>
      <c r="N765">
        <v>11.55</v>
      </c>
    </row>
    <row r="766" spans="1:14">
      <c r="A766" s="54">
        <f>formulas!O853</f>
        <v>0</v>
      </c>
      <c r="B766" s="33">
        <f t="shared" ca="1" si="77"/>
        <v>32</v>
      </c>
      <c r="C766">
        <f t="shared" si="75"/>
        <v>378</v>
      </c>
      <c r="D766">
        <f t="shared" ca="1" si="76"/>
        <v>-2.8000000000000001E-2</v>
      </c>
      <c r="E766">
        <f t="shared" ca="1" si="78"/>
        <v>0</v>
      </c>
      <c r="F766">
        <f t="shared" ca="1" si="79"/>
        <v>31</v>
      </c>
      <c r="G766">
        <f t="shared" ca="1" si="80"/>
        <v>32</v>
      </c>
      <c r="M766">
        <v>418</v>
      </c>
      <c r="N766">
        <v>11.581</v>
      </c>
    </row>
    <row r="767" spans="1:14">
      <c r="A767" s="54">
        <f>formulas!O854</f>
        <v>0</v>
      </c>
      <c r="B767" s="33">
        <f t="shared" ca="1" si="77"/>
        <v>32</v>
      </c>
      <c r="C767">
        <f t="shared" si="75"/>
        <v>378</v>
      </c>
      <c r="D767">
        <f t="shared" ca="1" si="76"/>
        <v>-2.8000000000000001E-2</v>
      </c>
      <c r="E767">
        <f t="shared" ca="1" si="78"/>
        <v>0</v>
      </c>
      <c r="F767">
        <f t="shared" ca="1" si="79"/>
        <v>31</v>
      </c>
      <c r="G767">
        <f t="shared" ca="1" si="80"/>
        <v>32</v>
      </c>
      <c r="M767">
        <v>419</v>
      </c>
      <c r="N767">
        <v>11.612</v>
      </c>
    </row>
    <row r="768" spans="1:14">
      <c r="A768" s="54">
        <f>formulas!O855</f>
        <v>0</v>
      </c>
      <c r="B768" s="33">
        <f t="shared" ca="1" si="77"/>
        <v>32</v>
      </c>
      <c r="C768">
        <f t="shared" si="75"/>
        <v>378</v>
      </c>
      <c r="D768">
        <f t="shared" ca="1" si="76"/>
        <v>-2.8000000000000001E-2</v>
      </c>
      <c r="E768">
        <f t="shared" ca="1" si="78"/>
        <v>0</v>
      </c>
      <c r="F768">
        <f t="shared" ca="1" si="79"/>
        <v>31</v>
      </c>
      <c r="G768">
        <f t="shared" ca="1" si="80"/>
        <v>32</v>
      </c>
      <c r="M768">
        <v>420</v>
      </c>
      <c r="N768">
        <v>11.641999999999999</v>
      </c>
    </row>
    <row r="769" spans="1:14">
      <c r="A769" s="54">
        <f>formulas!O856</f>
        <v>0</v>
      </c>
      <c r="B769" s="33">
        <f t="shared" ca="1" si="77"/>
        <v>32</v>
      </c>
      <c r="C769">
        <f t="shared" si="75"/>
        <v>378</v>
      </c>
      <c r="D769">
        <f t="shared" ca="1" si="76"/>
        <v>-2.8000000000000001E-2</v>
      </c>
      <c r="E769">
        <f t="shared" ca="1" si="78"/>
        <v>0</v>
      </c>
      <c r="F769">
        <f t="shared" ca="1" si="79"/>
        <v>31</v>
      </c>
      <c r="G769">
        <f t="shared" ca="1" si="80"/>
        <v>32</v>
      </c>
      <c r="M769">
        <v>421</v>
      </c>
      <c r="N769">
        <v>11.673</v>
      </c>
    </row>
    <row r="770" spans="1:14">
      <c r="A770" s="54">
        <f>formulas!O857</f>
        <v>0</v>
      </c>
      <c r="B770" s="33">
        <f t="shared" ca="1" si="77"/>
        <v>32</v>
      </c>
      <c r="C770">
        <f t="shared" si="75"/>
        <v>378</v>
      </c>
      <c r="D770">
        <f t="shared" ca="1" si="76"/>
        <v>-2.8000000000000001E-2</v>
      </c>
      <c r="E770">
        <f t="shared" ca="1" si="78"/>
        <v>0</v>
      </c>
      <c r="F770">
        <f t="shared" ca="1" si="79"/>
        <v>31</v>
      </c>
      <c r="G770">
        <f t="shared" ca="1" si="80"/>
        <v>32</v>
      </c>
      <c r="M770">
        <v>422</v>
      </c>
      <c r="N770">
        <v>11.704000000000001</v>
      </c>
    </row>
    <row r="771" spans="1:14">
      <c r="A771" s="54">
        <f>formulas!O858</f>
        <v>0</v>
      </c>
      <c r="B771" s="33">
        <f t="shared" ca="1" si="77"/>
        <v>32</v>
      </c>
      <c r="C771">
        <f t="shared" ref="C771:C834" si="81">COUNTIF($N$1:$N$25398,"&lt;"&amp;A771)</f>
        <v>378</v>
      </c>
      <c r="D771">
        <f t="shared" ref="D771:D834" ca="1" si="82">INDIRECT(ADDRESS(C771+1,14))</f>
        <v>-2.8000000000000001E-2</v>
      </c>
      <c r="E771">
        <f t="shared" ca="1" si="78"/>
        <v>0</v>
      </c>
      <c r="F771">
        <f t="shared" ca="1" si="79"/>
        <v>31</v>
      </c>
      <c r="G771">
        <f t="shared" ca="1" si="80"/>
        <v>32</v>
      </c>
      <c r="M771">
        <v>423</v>
      </c>
      <c r="N771">
        <v>11.734999999999999</v>
      </c>
    </row>
    <row r="772" spans="1:14">
      <c r="A772" s="54">
        <f>formulas!O859</f>
        <v>0</v>
      </c>
      <c r="B772" s="33">
        <f t="shared" ca="1" si="77"/>
        <v>32</v>
      </c>
      <c r="C772">
        <f t="shared" si="81"/>
        <v>378</v>
      </c>
      <c r="D772">
        <f t="shared" ca="1" si="82"/>
        <v>-2.8000000000000001E-2</v>
      </c>
      <c r="E772">
        <f t="shared" ca="1" si="78"/>
        <v>0</v>
      </c>
      <c r="F772">
        <f t="shared" ca="1" si="79"/>
        <v>31</v>
      </c>
      <c r="G772">
        <f t="shared" ca="1" si="80"/>
        <v>32</v>
      </c>
      <c r="M772">
        <v>424</v>
      </c>
      <c r="N772">
        <v>11.766</v>
      </c>
    </row>
    <row r="773" spans="1:14">
      <c r="A773" s="54">
        <f>formulas!O860</f>
        <v>0</v>
      </c>
      <c r="B773" s="33">
        <f t="shared" ca="1" si="77"/>
        <v>32</v>
      </c>
      <c r="C773">
        <f t="shared" si="81"/>
        <v>378</v>
      </c>
      <c r="D773">
        <f t="shared" ca="1" si="82"/>
        <v>-2.8000000000000001E-2</v>
      </c>
      <c r="E773">
        <f t="shared" ca="1" si="78"/>
        <v>0</v>
      </c>
      <c r="F773">
        <f t="shared" ca="1" si="79"/>
        <v>31</v>
      </c>
      <c r="G773">
        <f t="shared" ca="1" si="80"/>
        <v>32</v>
      </c>
      <c r="M773">
        <v>425</v>
      </c>
      <c r="N773">
        <v>11.797000000000001</v>
      </c>
    </row>
    <row r="774" spans="1:14">
      <c r="A774" s="54">
        <f>formulas!O861</f>
        <v>0</v>
      </c>
      <c r="B774" s="33">
        <f t="shared" ca="1" si="77"/>
        <v>32</v>
      </c>
      <c r="C774">
        <f t="shared" si="81"/>
        <v>378</v>
      </c>
      <c r="D774">
        <f t="shared" ca="1" si="82"/>
        <v>-2.8000000000000001E-2</v>
      </c>
      <c r="E774">
        <f t="shared" ca="1" si="78"/>
        <v>0</v>
      </c>
      <c r="F774">
        <f t="shared" ca="1" si="79"/>
        <v>31</v>
      </c>
      <c r="G774">
        <f t="shared" ca="1" si="80"/>
        <v>32</v>
      </c>
      <c r="M774">
        <v>426</v>
      </c>
      <c r="N774">
        <v>11.827999999999999</v>
      </c>
    </row>
    <row r="775" spans="1:14">
      <c r="A775" s="54">
        <f>formulas!O862</f>
        <v>0</v>
      </c>
      <c r="B775" s="33">
        <f t="shared" ca="1" si="77"/>
        <v>32</v>
      </c>
      <c r="C775">
        <f t="shared" si="81"/>
        <v>378</v>
      </c>
      <c r="D775">
        <f t="shared" ca="1" si="82"/>
        <v>-2.8000000000000001E-2</v>
      </c>
      <c r="E775">
        <f t="shared" ca="1" si="78"/>
        <v>0</v>
      </c>
      <c r="F775">
        <f t="shared" ca="1" si="79"/>
        <v>31</v>
      </c>
      <c r="G775">
        <f t="shared" ca="1" si="80"/>
        <v>32</v>
      </c>
      <c r="M775">
        <v>427</v>
      </c>
      <c r="N775">
        <v>11.858000000000001</v>
      </c>
    </row>
    <row r="776" spans="1:14">
      <c r="A776" s="54">
        <f>formulas!O863</f>
        <v>0</v>
      </c>
      <c r="B776" s="33">
        <f t="shared" ca="1" si="77"/>
        <v>32</v>
      </c>
      <c r="C776">
        <f t="shared" si="81"/>
        <v>378</v>
      </c>
      <c r="D776">
        <f t="shared" ca="1" si="82"/>
        <v>-2.8000000000000001E-2</v>
      </c>
      <c r="E776">
        <f t="shared" ca="1" si="78"/>
        <v>0</v>
      </c>
      <c r="F776">
        <f t="shared" ca="1" si="79"/>
        <v>31</v>
      </c>
      <c r="G776">
        <f t="shared" ca="1" si="80"/>
        <v>32</v>
      </c>
      <c r="M776">
        <v>428</v>
      </c>
      <c r="N776">
        <v>11.888999999999999</v>
      </c>
    </row>
    <row r="777" spans="1:14">
      <c r="A777" s="54">
        <f>formulas!O864</f>
        <v>0</v>
      </c>
      <c r="B777" s="33">
        <f t="shared" ca="1" si="77"/>
        <v>32</v>
      </c>
      <c r="C777">
        <f t="shared" si="81"/>
        <v>378</v>
      </c>
      <c r="D777">
        <f t="shared" ca="1" si="82"/>
        <v>-2.8000000000000001E-2</v>
      </c>
      <c r="E777">
        <f t="shared" ca="1" si="78"/>
        <v>0</v>
      </c>
      <c r="F777">
        <f t="shared" ca="1" si="79"/>
        <v>31</v>
      </c>
      <c r="G777">
        <f t="shared" ca="1" si="80"/>
        <v>32</v>
      </c>
      <c r="M777">
        <v>429</v>
      </c>
      <c r="N777">
        <v>11.92</v>
      </c>
    </row>
    <row r="778" spans="1:14">
      <c r="A778" s="54">
        <f>formulas!O865</f>
        <v>0</v>
      </c>
      <c r="B778" s="33">
        <f t="shared" ca="1" si="77"/>
        <v>32</v>
      </c>
      <c r="C778">
        <f t="shared" si="81"/>
        <v>378</v>
      </c>
      <c r="D778">
        <f t="shared" ca="1" si="82"/>
        <v>-2.8000000000000001E-2</v>
      </c>
      <c r="E778">
        <f t="shared" ca="1" si="78"/>
        <v>0</v>
      </c>
      <c r="F778">
        <f t="shared" ca="1" si="79"/>
        <v>31</v>
      </c>
      <c r="G778">
        <f t="shared" ca="1" si="80"/>
        <v>32</v>
      </c>
      <c r="M778">
        <v>430</v>
      </c>
      <c r="N778">
        <v>11.951000000000001</v>
      </c>
    </row>
    <row r="779" spans="1:14">
      <c r="A779" s="54">
        <f>formulas!O866</f>
        <v>0</v>
      </c>
      <c r="B779" s="33">
        <f t="shared" ca="1" si="77"/>
        <v>32</v>
      </c>
      <c r="C779">
        <f t="shared" si="81"/>
        <v>378</v>
      </c>
      <c r="D779">
        <f t="shared" ca="1" si="82"/>
        <v>-2.8000000000000001E-2</v>
      </c>
      <c r="E779">
        <f t="shared" ca="1" si="78"/>
        <v>0</v>
      </c>
      <c r="F779">
        <f t="shared" ca="1" si="79"/>
        <v>31</v>
      </c>
      <c r="G779">
        <f t="shared" ca="1" si="80"/>
        <v>32</v>
      </c>
      <c r="M779">
        <v>431</v>
      </c>
      <c r="N779">
        <v>11.981999999999999</v>
      </c>
    </row>
    <row r="780" spans="1:14">
      <c r="A780" s="54">
        <f>formulas!O867</f>
        <v>0</v>
      </c>
      <c r="B780" s="33">
        <f t="shared" ca="1" si="77"/>
        <v>32</v>
      </c>
      <c r="C780">
        <f t="shared" si="81"/>
        <v>378</v>
      </c>
      <c r="D780">
        <f t="shared" ca="1" si="82"/>
        <v>-2.8000000000000001E-2</v>
      </c>
      <c r="E780">
        <f t="shared" ca="1" si="78"/>
        <v>0</v>
      </c>
      <c r="F780">
        <f t="shared" ca="1" si="79"/>
        <v>31</v>
      </c>
      <c r="G780">
        <f t="shared" ca="1" si="80"/>
        <v>32</v>
      </c>
      <c r="M780">
        <v>432</v>
      </c>
      <c r="N780">
        <v>12.013</v>
      </c>
    </row>
    <row r="781" spans="1:14">
      <c r="A781" s="54">
        <f>formulas!O868</f>
        <v>0</v>
      </c>
      <c r="B781" s="33">
        <f t="shared" ca="1" si="77"/>
        <v>32</v>
      </c>
      <c r="C781">
        <f t="shared" si="81"/>
        <v>378</v>
      </c>
      <c r="D781">
        <f t="shared" ca="1" si="82"/>
        <v>-2.8000000000000001E-2</v>
      </c>
      <c r="E781">
        <f t="shared" ca="1" si="78"/>
        <v>0</v>
      </c>
      <c r="F781">
        <f t="shared" ca="1" si="79"/>
        <v>31</v>
      </c>
      <c r="G781">
        <f t="shared" ca="1" si="80"/>
        <v>32</v>
      </c>
      <c r="M781">
        <v>433</v>
      </c>
      <c r="N781">
        <v>12.044</v>
      </c>
    </row>
    <row r="782" spans="1:14">
      <c r="A782" s="54">
        <f>formulas!O869</f>
        <v>0</v>
      </c>
      <c r="B782" s="33">
        <f t="shared" ca="1" si="77"/>
        <v>32</v>
      </c>
      <c r="C782">
        <f t="shared" si="81"/>
        <v>378</v>
      </c>
      <c r="D782">
        <f t="shared" ca="1" si="82"/>
        <v>-2.8000000000000001E-2</v>
      </c>
      <c r="E782">
        <f t="shared" ca="1" si="78"/>
        <v>0</v>
      </c>
      <c r="F782">
        <f t="shared" ca="1" si="79"/>
        <v>31</v>
      </c>
      <c r="G782">
        <f t="shared" ca="1" si="80"/>
        <v>32</v>
      </c>
      <c r="M782">
        <v>434</v>
      </c>
      <c r="N782">
        <v>12.074</v>
      </c>
    </row>
    <row r="783" spans="1:14">
      <c r="A783" s="54">
        <f>formulas!O870</f>
        <v>0</v>
      </c>
      <c r="B783" s="33">
        <f t="shared" ca="1" si="77"/>
        <v>32</v>
      </c>
      <c r="C783">
        <f t="shared" si="81"/>
        <v>378</v>
      </c>
      <c r="D783">
        <f t="shared" ca="1" si="82"/>
        <v>-2.8000000000000001E-2</v>
      </c>
      <c r="E783">
        <f t="shared" ca="1" si="78"/>
        <v>0</v>
      </c>
      <c r="F783">
        <f t="shared" ca="1" si="79"/>
        <v>31</v>
      </c>
      <c r="G783">
        <f t="shared" ca="1" si="80"/>
        <v>32</v>
      </c>
      <c r="M783">
        <v>435</v>
      </c>
      <c r="N783">
        <v>12.105</v>
      </c>
    </row>
    <row r="784" spans="1:14">
      <c r="A784" s="54">
        <f>formulas!O871</f>
        <v>0</v>
      </c>
      <c r="B784" s="33">
        <f t="shared" ca="1" si="77"/>
        <v>32</v>
      </c>
      <c r="C784">
        <f t="shared" si="81"/>
        <v>378</v>
      </c>
      <c r="D784">
        <f t="shared" ca="1" si="82"/>
        <v>-2.8000000000000001E-2</v>
      </c>
      <c r="E784">
        <f t="shared" ca="1" si="78"/>
        <v>0</v>
      </c>
      <c r="F784">
        <f t="shared" ca="1" si="79"/>
        <v>31</v>
      </c>
      <c r="G784">
        <f t="shared" ca="1" si="80"/>
        <v>32</v>
      </c>
      <c r="M784">
        <v>436</v>
      </c>
      <c r="N784">
        <v>12.135999999999999</v>
      </c>
    </row>
    <row r="785" spans="1:14">
      <c r="A785" s="54">
        <f>formulas!O872</f>
        <v>0</v>
      </c>
      <c r="B785" s="33">
        <f t="shared" ca="1" si="77"/>
        <v>32</v>
      </c>
      <c r="C785">
        <f t="shared" si="81"/>
        <v>378</v>
      </c>
      <c r="D785">
        <f t="shared" ca="1" si="82"/>
        <v>-2.8000000000000001E-2</v>
      </c>
      <c r="E785">
        <f t="shared" ca="1" si="78"/>
        <v>0</v>
      </c>
      <c r="F785">
        <f t="shared" ca="1" si="79"/>
        <v>31</v>
      </c>
      <c r="G785">
        <f t="shared" ca="1" si="80"/>
        <v>32</v>
      </c>
      <c r="M785">
        <v>437</v>
      </c>
      <c r="N785">
        <v>12.167</v>
      </c>
    </row>
    <row r="786" spans="1:14">
      <c r="A786" s="54">
        <f>formulas!O873</f>
        <v>0</v>
      </c>
      <c r="B786" s="33">
        <f t="shared" ca="1" si="77"/>
        <v>32</v>
      </c>
      <c r="C786">
        <f t="shared" si="81"/>
        <v>378</v>
      </c>
      <c r="D786">
        <f t="shared" ca="1" si="82"/>
        <v>-2.8000000000000001E-2</v>
      </c>
      <c r="E786">
        <f t="shared" ca="1" si="78"/>
        <v>0</v>
      </c>
      <c r="F786">
        <f t="shared" ca="1" si="79"/>
        <v>31</v>
      </c>
      <c r="G786">
        <f t="shared" ca="1" si="80"/>
        <v>32</v>
      </c>
      <c r="M786">
        <v>438</v>
      </c>
      <c r="N786">
        <v>12.198</v>
      </c>
    </row>
    <row r="787" spans="1:14">
      <c r="A787" s="54">
        <f>formulas!O874</f>
        <v>0</v>
      </c>
      <c r="B787" s="33">
        <f t="shared" ca="1" si="77"/>
        <v>32</v>
      </c>
      <c r="C787">
        <f t="shared" si="81"/>
        <v>378</v>
      </c>
      <c r="D787">
        <f t="shared" ca="1" si="82"/>
        <v>-2.8000000000000001E-2</v>
      </c>
      <c r="E787">
        <f t="shared" ca="1" si="78"/>
        <v>0</v>
      </c>
      <c r="F787">
        <f t="shared" ca="1" si="79"/>
        <v>31</v>
      </c>
      <c r="G787">
        <f t="shared" ca="1" si="80"/>
        <v>32</v>
      </c>
      <c r="M787">
        <v>439</v>
      </c>
      <c r="N787">
        <v>12.228999999999999</v>
      </c>
    </row>
    <row r="788" spans="1:14">
      <c r="A788" s="54">
        <f>formulas!O875</f>
        <v>0</v>
      </c>
      <c r="B788" s="33">
        <f t="shared" ca="1" si="77"/>
        <v>32</v>
      </c>
      <c r="C788">
        <f t="shared" si="81"/>
        <v>378</v>
      </c>
      <c r="D788">
        <f t="shared" ca="1" si="82"/>
        <v>-2.8000000000000001E-2</v>
      </c>
      <c r="E788">
        <f t="shared" ca="1" si="78"/>
        <v>0</v>
      </c>
      <c r="F788">
        <f t="shared" ca="1" si="79"/>
        <v>31</v>
      </c>
      <c r="G788">
        <f t="shared" ca="1" si="80"/>
        <v>32</v>
      </c>
      <c r="M788">
        <v>440</v>
      </c>
      <c r="N788">
        <v>12.26</v>
      </c>
    </row>
    <row r="789" spans="1:14">
      <c r="A789" s="54">
        <f>formulas!O876</f>
        <v>0</v>
      </c>
      <c r="B789" s="33">
        <f t="shared" ca="1" si="77"/>
        <v>32</v>
      </c>
      <c r="C789">
        <f t="shared" si="81"/>
        <v>378</v>
      </c>
      <c r="D789">
        <f t="shared" ca="1" si="82"/>
        <v>-2.8000000000000001E-2</v>
      </c>
      <c r="E789">
        <f t="shared" ca="1" si="78"/>
        <v>0</v>
      </c>
      <c r="F789">
        <f t="shared" ca="1" si="79"/>
        <v>31</v>
      </c>
      <c r="G789">
        <f t="shared" ca="1" si="80"/>
        <v>32</v>
      </c>
      <c r="M789">
        <v>441</v>
      </c>
      <c r="N789">
        <v>12.29</v>
      </c>
    </row>
    <row r="790" spans="1:14">
      <c r="A790" s="54">
        <f>formulas!O877</f>
        <v>0</v>
      </c>
      <c r="B790" s="33">
        <f t="shared" ca="1" si="77"/>
        <v>32</v>
      </c>
      <c r="C790">
        <f t="shared" si="81"/>
        <v>378</v>
      </c>
      <c r="D790">
        <f t="shared" ca="1" si="82"/>
        <v>-2.8000000000000001E-2</v>
      </c>
      <c r="E790">
        <f t="shared" ca="1" si="78"/>
        <v>0</v>
      </c>
      <c r="F790">
        <f t="shared" ca="1" si="79"/>
        <v>31</v>
      </c>
      <c r="G790">
        <f t="shared" ca="1" si="80"/>
        <v>32</v>
      </c>
      <c r="M790">
        <v>442</v>
      </c>
      <c r="N790">
        <v>12.321</v>
      </c>
    </row>
    <row r="791" spans="1:14">
      <c r="A791" s="54">
        <f>formulas!O878</f>
        <v>0</v>
      </c>
      <c r="B791" s="33">
        <f t="shared" ca="1" si="77"/>
        <v>32</v>
      </c>
      <c r="C791">
        <f t="shared" si="81"/>
        <v>378</v>
      </c>
      <c r="D791">
        <f t="shared" ca="1" si="82"/>
        <v>-2.8000000000000001E-2</v>
      </c>
      <c r="E791">
        <f t="shared" ca="1" si="78"/>
        <v>0</v>
      </c>
      <c r="F791">
        <f t="shared" ca="1" si="79"/>
        <v>31</v>
      </c>
      <c r="G791">
        <f t="shared" ca="1" si="80"/>
        <v>32</v>
      </c>
      <c r="M791">
        <v>443</v>
      </c>
      <c r="N791">
        <v>12.352</v>
      </c>
    </row>
    <row r="792" spans="1:14">
      <c r="A792" s="54">
        <f>formulas!O879</f>
        <v>0</v>
      </c>
      <c r="B792" s="33">
        <f t="shared" ca="1" si="77"/>
        <v>32</v>
      </c>
      <c r="C792">
        <f t="shared" si="81"/>
        <v>378</v>
      </c>
      <c r="D792">
        <f t="shared" ca="1" si="82"/>
        <v>-2.8000000000000001E-2</v>
      </c>
      <c r="E792">
        <f t="shared" ca="1" si="78"/>
        <v>0</v>
      </c>
      <c r="F792">
        <f t="shared" ca="1" si="79"/>
        <v>31</v>
      </c>
      <c r="G792">
        <f t="shared" ca="1" si="80"/>
        <v>32</v>
      </c>
      <c r="M792">
        <v>444</v>
      </c>
      <c r="N792">
        <v>12.382999999999999</v>
      </c>
    </row>
    <row r="793" spans="1:14">
      <c r="A793" s="54">
        <f>formulas!O880</f>
        <v>0</v>
      </c>
      <c r="B793" s="33">
        <f t="shared" ca="1" si="77"/>
        <v>32</v>
      </c>
      <c r="C793">
        <f t="shared" si="81"/>
        <v>378</v>
      </c>
      <c r="D793">
        <f t="shared" ca="1" si="82"/>
        <v>-2.8000000000000001E-2</v>
      </c>
      <c r="E793">
        <f t="shared" ca="1" si="78"/>
        <v>0</v>
      </c>
      <c r="F793">
        <f t="shared" ca="1" si="79"/>
        <v>31</v>
      </c>
      <c r="G793">
        <f t="shared" ca="1" si="80"/>
        <v>32</v>
      </c>
      <c r="M793">
        <v>445</v>
      </c>
      <c r="N793">
        <v>12.414</v>
      </c>
    </row>
    <row r="794" spans="1:14">
      <c r="A794" s="54">
        <f>formulas!O881</f>
        <v>0</v>
      </c>
      <c r="B794" s="33">
        <f t="shared" ca="1" si="77"/>
        <v>32</v>
      </c>
      <c r="C794">
        <f t="shared" si="81"/>
        <v>378</v>
      </c>
      <c r="D794">
        <f t="shared" ca="1" si="82"/>
        <v>-2.8000000000000001E-2</v>
      </c>
      <c r="E794">
        <f t="shared" ca="1" si="78"/>
        <v>0</v>
      </c>
      <c r="F794">
        <f t="shared" ca="1" si="79"/>
        <v>31</v>
      </c>
      <c r="G794">
        <f t="shared" ca="1" si="80"/>
        <v>32</v>
      </c>
      <c r="M794">
        <v>446</v>
      </c>
      <c r="N794">
        <v>12.445</v>
      </c>
    </row>
    <row r="795" spans="1:14">
      <c r="A795" s="54">
        <f>formulas!O882</f>
        <v>0</v>
      </c>
      <c r="B795" s="33">
        <f t="shared" ca="1" si="77"/>
        <v>32</v>
      </c>
      <c r="C795">
        <f t="shared" si="81"/>
        <v>378</v>
      </c>
      <c r="D795">
        <f t="shared" ca="1" si="82"/>
        <v>-2.8000000000000001E-2</v>
      </c>
      <c r="E795">
        <f t="shared" ca="1" si="78"/>
        <v>0</v>
      </c>
      <c r="F795">
        <f t="shared" ca="1" si="79"/>
        <v>31</v>
      </c>
      <c r="G795">
        <f t="shared" ca="1" si="80"/>
        <v>32</v>
      </c>
      <c r="M795">
        <v>447</v>
      </c>
      <c r="N795">
        <v>12.476000000000001</v>
      </c>
    </row>
    <row r="796" spans="1:14">
      <c r="A796" s="54">
        <f>formulas!O883</f>
        <v>0</v>
      </c>
      <c r="B796" s="33">
        <f t="shared" ca="1" si="77"/>
        <v>32</v>
      </c>
      <c r="C796">
        <f t="shared" si="81"/>
        <v>378</v>
      </c>
      <c r="D796">
        <f t="shared" ca="1" si="82"/>
        <v>-2.8000000000000001E-2</v>
      </c>
      <c r="E796">
        <f t="shared" ca="1" si="78"/>
        <v>0</v>
      </c>
      <c r="F796">
        <f t="shared" ca="1" si="79"/>
        <v>31</v>
      </c>
      <c r="G796">
        <f t="shared" ca="1" si="80"/>
        <v>32</v>
      </c>
      <c r="M796">
        <v>448</v>
      </c>
      <c r="N796">
        <v>12.506</v>
      </c>
    </row>
    <row r="797" spans="1:14">
      <c r="A797" s="54">
        <f>formulas!O884</f>
        <v>0</v>
      </c>
      <c r="B797" s="33">
        <f t="shared" ca="1" si="77"/>
        <v>32</v>
      </c>
      <c r="C797">
        <f t="shared" si="81"/>
        <v>378</v>
      </c>
      <c r="D797">
        <f t="shared" ca="1" si="82"/>
        <v>-2.8000000000000001E-2</v>
      </c>
      <c r="E797">
        <f t="shared" ca="1" si="78"/>
        <v>0</v>
      </c>
      <c r="F797">
        <f t="shared" ca="1" si="79"/>
        <v>31</v>
      </c>
      <c r="G797">
        <f t="shared" ca="1" si="80"/>
        <v>32</v>
      </c>
      <c r="M797">
        <v>449</v>
      </c>
      <c r="N797">
        <v>12.537000000000001</v>
      </c>
    </row>
    <row r="798" spans="1:14">
      <c r="A798" s="54">
        <f>formulas!O885</f>
        <v>0</v>
      </c>
      <c r="B798" s="33">
        <f t="shared" ca="1" si="77"/>
        <v>32</v>
      </c>
      <c r="C798">
        <f t="shared" si="81"/>
        <v>378</v>
      </c>
      <c r="D798">
        <f t="shared" ca="1" si="82"/>
        <v>-2.8000000000000001E-2</v>
      </c>
      <c r="E798">
        <f t="shared" ca="1" si="78"/>
        <v>0</v>
      </c>
      <c r="F798">
        <f t="shared" ca="1" si="79"/>
        <v>31</v>
      </c>
      <c r="G798">
        <f t="shared" ca="1" si="80"/>
        <v>32</v>
      </c>
      <c r="M798">
        <v>450</v>
      </c>
      <c r="N798">
        <v>12.568</v>
      </c>
    </row>
    <row r="799" spans="1:14">
      <c r="A799" s="54">
        <f>formulas!O886</f>
        <v>0</v>
      </c>
      <c r="B799" s="33">
        <f t="shared" ca="1" si="77"/>
        <v>32</v>
      </c>
      <c r="C799">
        <f t="shared" si="81"/>
        <v>378</v>
      </c>
      <c r="D799">
        <f t="shared" ca="1" si="82"/>
        <v>-2.8000000000000001E-2</v>
      </c>
      <c r="E799">
        <f t="shared" ca="1" si="78"/>
        <v>0</v>
      </c>
      <c r="F799">
        <f t="shared" ca="1" si="79"/>
        <v>31</v>
      </c>
      <c r="G799">
        <f t="shared" ca="1" si="80"/>
        <v>32</v>
      </c>
      <c r="M799">
        <v>451</v>
      </c>
      <c r="N799">
        <v>12.599</v>
      </c>
    </row>
    <row r="800" spans="1:14">
      <c r="A800" s="54">
        <f>formulas!O887</f>
        <v>0</v>
      </c>
      <c r="B800" s="33">
        <f t="shared" ca="1" si="77"/>
        <v>32</v>
      </c>
      <c r="C800">
        <f t="shared" si="81"/>
        <v>378</v>
      </c>
      <c r="D800">
        <f t="shared" ca="1" si="82"/>
        <v>-2.8000000000000001E-2</v>
      </c>
      <c r="E800">
        <f t="shared" ca="1" si="78"/>
        <v>0</v>
      </c>
      <c r="F800">
        <f t="shared" ca="1" si="79"/>
        <v>31</v>
      </c>
      <c r="G800">
        <f t="shared" ca="1" si="80"/>
        <v>32</v>
      </c>
      <c r="M800">
        <v>452</v>
      </c>
      <c r="N800">
        <v>12.63</v>
      </c>
    </row>
    <row r="801" spans="1:14">
      <c r="A801" s="54">
        <f>formulas!O888</f>
        <v>0</v>
      </c>
      <c r="B801" s="33">
        <f t="shared" ca="1" si="77"/>
        <v>32</v>
      </c>
      <c r="C801">
        <f t="shared" si="81"/>
        <v>378</v>
      </c>
      <c r="D801">
        <f t="shared" ca="1" si="82"/>
        <v>-2.8000000000000001E-2</v>
      </c>
      <c r="E801">
        <f t="shared" ca="1" si="78"/>
        <v>0</v>
      </c>
      <c r="F801">
        <f t="shared" ca="1" si="79"/>
        <v>31</v>
      </c>
      <c r="G801">
        <f t="shared" ca="1" si="80"/>
        <v>32</v>
      </c>
      <c r="M801">
        <v>453</v>
      </c>
      <c r="N801">
        <v>12.661</v>
      </c>
    </row>
    <row r="802" spans="1:14">
      <c r="A802" s="54">
        <f>formulas!O889</f>
        <v>0</v>
      </c>
      <c r="B802" s="33">
        <f t="shared" ca="1" si="77"/>
        <v>32</v>
      </c>
      <c r="C802">
        <f t="shared" si="81"/>
        <v>378</v>
      </c>
      <c r="D802">
        <f t="shared" ca="1" si="82"/>
        <v>-2.8000000000000001E-2</v>
      </c>
      <c r="E802">
        <f t="shared" ca="1" si="78"/>
        <v>0</v>
      </c>
      <c r="F802">
        <f t="shared" ca="1" si="79"/>
        <v>31</v>
      </c>
      <c r="G802">
        <f t="shared" ca="1" si="80"/>
        <v>32</v>
      </c>
      <c r="M802">
        <v>454</v>
      </c>
      <c r="N802">
        <v>12.691000000000001</v>
      </c>
    </row>
    <row r="803" spans="1:14">
      <c r="A803" s="54">
        <f>formulas!O890</f>
        <v>0</v>
      </c>
      <c r="B803" s="33">
        <f t="shared" ref="B803:B866" ca="1" si="83">(A803-D803)/(E803-D803)*(G803-F803)+F803</f>
        <v>32</v>
      </c>
      <c r="C803">
        <f t="shared" si="81"/>
        <v>378</v>
      </c>
      <c r="D803">
        <f t="shared" ca="1" si="82"/>
        <v>-2.8000000000000001E-2</v>
      </c>
      <c r="E803">
        <f t="shared" ref="E803:E866" ca="1" si="84">INDIRECT(ADDRESS(C803+2,14))</f>
        <v>0</v>
      </c>
      <c r="F803">
        <f t="shared" ref="F803:F866" ca="1" si="85">INDIRECT(ADDRESS(C803+1,13))</f>
        <v>31</v>
      </c>
      <c r="G803">
        <f t="shared" ref="G803:G866" ca="1" si="86">INDIRECT(ADDRESS(C803+2,13))</f>
        <v>32</v>
      </c>
      <c r="M803">
        <v>455</v>
      </c>
      <c r="N803">
        <v>12.722</v>
      </c>
    </row>
    <row r="804" spans="1:14">
      <c r="A804" s="54">
        <f>formulas!O891</f>
        <v>0</v>
      </c>
      <c r="B804" s="33">
        <f t="shared" ca="1" si="83"/>
        <v>32</v>
      </c>
      <c r="C804">
        <f t="shared" si="81"/>
        <v>378</v>
      </c>
      <c r="D804">
        <f t="shared" ca="1" si="82"/>
        <v>-2.8000000000000001E-2</v>
      </c>
      <c r="E804">
        <f t="shared" ca="1" si="84"/>
        <v>0</v>
      </c>
      <c r="F804">
        <f t="shared" ca="1" si="85"/>
        <v>31</v>
      </c>
      <c r="G804">
        <f t="shared" ca="1" si="86"/>
        <v>32</v>
      </c>
      <c r="M804">
        <v>456</v>
      </c>
      <c r="N804">
        <v>12.753</v>
      </c>
    </row>
    <row r="805" spans="1:14">
      <c r="A805" s="54">
        <f>formulas!O892</f>
        <v>0</v>
      </c>
      <c r="B805" s="33">
        <f t="shared" ca="1" si="83"/>
        <v>32</v>
      </c>
      <c r="C805">
        <f t="shared" si="81"/>
        <v>378</v>
      </c>
      <c r="D805">
        <f t="shared" ca="1" si="82"/>
        <v>-2.8000000000000001E-2</v>
      </c>
      <c r="E805">
        <f t="shared" ca="1" si="84"/>
        <v>0</v>
      </c>
      <c r="F805">
        <f t="shared" ca="1" si="85"/>
        <v>31</v>
      </c>
      <c r="G805">
        <f t="shared" ca="1" si="86"/>
        <v>32</v>
      </c>
      <c r="M805">
        <v>457</v>
      </c>
      <c r="N805">
        <v>12.784000000000001</v>
      </c>
    </row>
    <row r="806" spans="1:14">
      <c r="A806" s="54">
        <f>formulas!O893</f>
        <v>0</v>
      </c>
      <c r="B806" s="33">
        <f t="shared" ca="1" si="83"/>
        <v>32</v>
      </c>
      <c r="C806">
        <f t="shared" si="81"/>
        <v>378</v>
      </c>
      <c r="D806">
        <f t="shared" ca="1" si="82"/>
        <v>-2.8000000000000001E-2</v>
      </c>
      <c r="E806">
        <f t="shared" ca="1" si="84"/>
        <v>0</v>
      </c>
      <c r="F806">
        <f t="shared" ca="1" si="85"/>
        <v>31</v>
      </c>
      <c r="G806">
        <f t="shared" ca="1" si="86"/>
        <v>32</v>
      </c>
      <c r="M806">
        <v>458</v>
      </c>
      <c r="N806">
        <v>12.815</v>
      </c>
    </row>
    <row r="807" spans="1:14">
      <c r="A807" s="54">
        <f>formulas!O894</f>
        <v>0</v>
      </c>
      <c r="B807" s="33">
        <f t="shared" ca="1" si="83"/>
        <v>32</v>
      </c>
      <c r="C807">
        <f t="shared" si="81"/>
        <v>378</v>
      </c>
      <c r="D807">
        <f t="shared" ca="1" si="82"/>
        <v>-2.8000000000000001E-2</v>
      </c>
      <c r="E807">
        <f t="shared" ca="1" si="84"/>
        <v>0</v>
      </c>
      <c r="F807">
        <f t="shared" ca="1" si="85"/>
        <v>31</v>
      </c>
      <c r="G807">
        <f t="shared" ca="1" si="86"/>
        <v>32</v>
      </c>
      <c r="M807">
        <v>459</v>
      </c>
      <c r="N807">
        <v>12.846</v>
      </c>
    </row>
    <row r="808" spans="1:14">
      <c r="A808" s="54">
        <f>formulas!O895</f>
        <v>0</v>
      </c>
      <c r="B808" s="33">
        <f t="shared" ca="1" si="83"/>
        <v>32</v>
      </c>
      <c r="C808">
        <f t="shared" si="81"/>
        <v>378</v>
      </c>
      <c r="D808">
        <f t="shared" ca="1" si="82"/>
        <v>-2.8000000000000001E-2</v>
      </c>
      <c r="E808">
        <f t="shared" ca="1" si="84"/>
        <v>0</v>
      </c>
      <c r="F808">
        <f t="shared" ca="1" si="85"/>
        <v>31</v>
      </c>
      <c r="G808">
        <f t="shared" ca="1" si="86"/>
        <v>32</v>
      </c>
      <c r="M808">
        <v>460</v>
      </c>
      <c r="N808">
        <v>12.877000000000001</v>
      </c>
    </row>
    <row r="809" spans="1:14">
      <c r="A809" s="54">
        <f>formulas!O896</f>
        <v>0</v>
      </c>
      <c r="B809" s="33">
        <f t="shared" ca="1" si="83"/>
        <v>32</v>
      </c>
      <c r="C809">
        <f t="shared" si="81"/>
        <v>378</v>
      </c>
      <c r="D809">
        <f t="shared" ca="1" si="82"/>
        <v>-2.8000000000000001E-2</v>
      </c>
      <c r="E809">
        <f t="shared" ca="1" si="84"/>
        <v>0</v>
      </c>
      <c r="F809">
        <f t="shared" ca="1" si="85"/>
        <v>31</v>
      </c>
      <c r="G809">
        <f t="shared" ca="1" si="86"/>
        <v>32</v>
      </c>
      <c r="M809">
        <v>461</v>
      </c>
      <c r="N809">
        <v>12.907</v>
      </c>
    </row>
    <row r="810" spans="1:14">
      <c r="A810" s="54">
        <f>formulas!O897</f>
        <v>0</v>
      </c>
      <c r="B810" s="33">
        <f t="shared" ca="1" si="83"/>
        <v>32</v>
      </c>
      <c r="C810">
        <f t="shared" si="81"/>
        <v>378</v>
      </c>
      <c r="D810">
        <f t="shared" ca="1" si="82"/>
        <v>-2.8000000000000001E-2</v>
      </c>
      <c r="E810">
        <f t="shared" ca="1" si="84"/>
        <v>0</v>
      </c>
      <c r="F810">
        <f t="shared" ca="1" si="85"/>
        <v>31</v>
      </c>
      <c r="G810">
        <f t="shared" ca="1" si="86"/>
        <v>32</v>
      </c>
      <c r="M810">
        <v>462</v>
      </c>
      <c r="N810">
        <v>12.938000000000001</v>
      </c>
    </row>
    <row r="811" spans="1:14">
      <c r="A811" s="54">
        <f>formulas!O898</f>
        <v>0</v>
      </c>
      <c r="B811" s="33">
        <f t="shared" ca="1" si="83"/>
        <v>32</v>
      </c>
      <c r="C811">
        <f t="shared" si="81"/>
        <v>378</v>
      </c>
      <c r="D811">
        <f t="shared" ca="1" si="82"/>
        <v>-2.8000000000000001E-2</v>
      </c>
      <c r="E811">
        <f t="shared" ca="1" si="84"/>
        <v>0</v>
      </c>
      <c r="F811">
        <f t="shared" ca="1" si="85"/>
        <v>31</v>
      </c>
      <c r="G811">
        <f t="shared" ca="1" si="86"/>
        <v>32</v>
      </c>
      <c r="M811">
        <v>463</v>
      </c>
      <c r="N811">
        <v>12.968999999999999</v>
      </c>
    </row>
    <row r="812" spans="1:14">
      <c r="A812" s="54">
        <f>formulas!O899</f>
        <v>0</v>
      </c>
      <c r="B812" s="33">
        <f t="shared" ca="1" si="83"/>
        <v>32</v>
      </c>
      <c r="C812">
        <f t="shared" si="81"/>
        <v>378</v>
      </c>
      <c r="D812">
        <f t="shared" ca="1" si="82"/>
        <v>-2.8000000000000001E-2</v>
      </c>
      <c r="E812">
        <f t="shared" ca="1" si="84"/>
        <v>0</v>
      </c>
      <c r="F812">
        <f t="shared" ca="1" si="85"/>
        <v>31</v>
      </c>
      <c r="G812">
        <f t="shared" ca="1" si="86"/>
        <v>32</v>
      </c>
      <c r="M812">
        <v>464</v>
      </c>
      <c r="N812">
        <v>13</v>
      </c>
    </row>
    <row r="813" spans="1:14">
      <c r="A813" s="54">
        <f>formulas!O900</f>
        <v>0</v>
      </c>
      <c r="B813" s="33">
        <f t="shared" ca="1" si="83"/>
        <v>32</v>
      </c>
      <c r="C813">
        <f t="shared" si="81"/>
        <v>378</v>
      </c>
      <c r="D813">
        <f t="shared" ca="1" si="82"/>
        <v>-2.8000000000000001E-2</v>
      </c>
      <c r="E813">
        <f t="shared" ca="1" si="84"/>
        <v>0</v>
      </c>
      <c r="F813">
        <f t="shared" ca="1" si="85"/>
        <v>31</v>
      </c>
      <c r="G813">
        <f t="shared" ca="1" si="86"/>
        <v>32</v>
      </c>
      <c r="M813">
        <v>465</v>
      </c>
      <c r="N813">
        <v>13.031000000000001</v>
      </c>
    </row>
    <row r="814" spans="1:14">
      <c r="A814" s="54">
        <f>formulas!O901</f>
        <v>0</v>
      </c>
      <c r="B814" s="33">
        <f t="shared" ca="1" si="83"/>
        <v>32</v>
      </c>
      <c r="C814">
        <f t="shared" si="81"/>
        <v>378</v>
      </c>
      <c r="D814">
        <f t="shared" ca="1" si="82"/>
        <v>-2.8000000000000001E-2</v>
      </c>
      <c r="E814">
        <f t="shared" ca="1" si="84"/>
        <v>0</v>
      </c>
      <c r="F814">
        <f t="shared" ca="1" si="85"/>
        <v>31</v>
      </c>
      <c r="G814">
        <f t="shared" ca="1" si="86"/>
        <v>32</v>
      </c>
      <c r="M814">
        <v>466</v>
      </c>
      <c r="N814">
        <v>13.061999999999999</v>
      </c>
    </row>
    <row r="815" spans="1:14">
      <c r="A815" s="54">
        <f>formulas!O902</f>
        <v>0</v>
      </c>
      <c r="B815" s="33">
        <f t="shared" ca="1" si="83"/>
        <v>32</v>
      </c>
      <c r="C815">
        <f t="shared" si="81"/>
        <v>378</v>
      </c>
      <c r="D815">
        <f t="shared" ca="1" si="82"/>
        <v>-2.8000000000000001E-2</v>
      </c>
      <c r="E815">
        <f t="shared" ca="1" si="84"/>
        <v>0</v>
      </c>
      <c r="F815">
        <f t="shared" ca="1" si="85"/>
        <v>31</v>
      </c>
      <c r="G815">
        <f t="shared" ca="1" si="86"/>
        <v>32</v>
      </c>
      <c r="M815">
        <v>467</v>
      </c>
      <c r="N815">
        <v>13.093</v>
      </c>
    </row>
    <row r="816" spans="1:14">
      <c r="A816" s="54">
        <f>formulas!O903</f>
        <v>0</v>
      </c>
      <c r="B816" s="33">
        <f t="shared" ca="1" si="83"/>
        <v>32</v>
      </c>
      <c r="C816">
        <f t="shared" si="81"/>
        <v>378</v>
      </c>
      <c r="D816">
        <f t="shared" ca="1" si="82"/>
        <v>-2.8000000000000001E-2</v>
      </c>
      <c r="E816">
        <f t="shared" ca="1" si="84"/>
        <v>0</v>
      </c>
      <c r="F816">
        <f t="shared" ca="1" si="85"/>
        <v>31</v>
      </c>
      <c r="G816">
        <f t="shared" ca="1" si="86"/>
        <v>32</v>
      </c>
      <c r="M816">
        <v>468</v>
      </c>
      <c r="N816">
        <v>13.122999999999999</v>
      </c>
    </row>
    <row r="817" spans="1:14">
      <c r="A817" s="54">
        <f>formulas!O904</f>
        <v>0</v>
      </c>
      <c r="B817" s="33">
        <f t="shared" ca="1" si="83"/>
        <v>32</v>
      </c>
      <c r="C817">
        <f t="shared" si="81"/>
        <v>378</v>
      </c>
      <c r="D817">
        <f t="shared" ca="1" si="82"/>
        <v>-2.8000000000000001E-2</v>
      </c>
      <c r="E817">
        <f t="shared" ca="1" si="84"/>
        <v>0</v>
      </c>
      <c r="F817">
        <f t="shared" ca="1" si="85"/>
        <v>31</v>
      </c>
      <c r="G817">
        <f t="shared" ca="1" si="86"/>
        <v>32</v>
      </c>
      <c r="M817">
        <v>469</v>
      </c>
      <c r="N817">
        <v>13.154</v>
      </c>
    </row>
    <row r="818" spans="1:14">
      <c r="A818" s="54">
        <f>formulas!O905</f>
        <v>0</v>
      </c>
      <c r="B818" s="33">
        <f t="shared" ca="1" si="83"/>
        <v>32</v>
      </c>
      <c r="C818">
        <f t="shared" si="81"/>
        <v>378</v>
      </c>
      <c r="D818">
        <f t="shared" ca="1" si="82"/>
        <v>-2.8000000000000001E-2</v>
      </c>
      <c r="E818">
        <f t="shared" ca="1" si="84"/>
        <v>0</v>
      </c>
      <c r="F818">
        <f t="shared" ca="1" si="85"/>
        <v>31</v>
      </c>
      <c r="G818">
        <f t="shared" ca="1" si="86"/>
        <v>32</v>
      </c>
      <c r="M818">
        <v>470</v>
      </c>
      <c r="N818">
        <v>13.185</v>
      </c>
    </row>
    <row r="819" spans="1:14">
      <c r="A819" s="54">
        <f>formulas!O906</f>
        <v>0</v>
      </c>
      <c r="B819" s="33">
        <f t="shared" ca="1" si="83"/>
        <v>32</v>
      </c>
      <c r="C819">
        <f t="shared" si="81"/>
        <v>378</v>
      </c>
      <c r="D819">
        <f t="shared" ca="1" si="82"/>
        <v>-2.8000000000000001E-2</v>
      </c>
      <c r="E819">
        <f t="shared" ca="1" si="84"/>
        <v>0</v>
      </c>
      <c r="F819">
        <f t="shared" ca="1" si="85"/>
        <v>31</v>
      </c>
      <c r="G819">
        <f t="shared" ca="1" si="86"/>
        <v>32</v>
      </c>
      <c r="M819">
        <v>471</v>
      </c>
      <c r="N819">
        <v>13.215999999999999</v>
      </c>
    </row>
    <row r="820" spans="1:14">
      <c r="A820" s="54">
        <f>formulas!O907</f>
        <v>0</v>
      </c>
      <c r="B820" s="33">
        <f t="shared" ca="1" si="83"/>
        <v>32</v>
      </c>
      <c r="C820">
        <f t="shared" si="81"/>
        <v>378</v>
      </c>
      <c r="D820">
        <f t="shared" ca="1" si="82"/>
        <v>-2.8000000000000001E-2</v>
      </c>
      <c r="E820">
        <f t="shared" ca="1" si="84"/>
        <v>0</v>
      </c>
      <c r="F820">
        <f t="shared" ca="1" si="85"/>
        <v>31</v>
      </c>
      <c r="G820">
        <f t="shared" ca="1" si="86"/>
        <v>32</v>
      </c>
      <c r="M820">
        <v>472</v>
      </c>
      <c r="N820">
        <v>13.247</v>
      </c>
    </row>
    <row r="821" spans="1:14">
      <c r="A821" s="54">
        <f>formulas!O908</f>
        <v>0</v>
      </c>
      <c r="B821" s="33">
        <f t="shared" ca="1" si="83"/>
        <v>32</v>
      </c>
      <c r="C821">
        <f t="shared" si="81"/>
        <v>378</v>
      </c>
      <c r="D821">
        <f t="shared" ca="1" si="82"/>
        <v>-2.8000000000000001E-2</v>
      </c>
      <c r="E821">
        <f t="shared" ca="1" si="84"/>
        <v>0</v>
      </c>
      <c r="F821">
        <f t="shared" ca="1" si="85"/>
        <v>31</v>
      </c>
      <c r="G821">
        <f t="shared" ca="1" si="86"/>
        <v>32</v>
      </c>
      <c r="M821">
        <v>473</v>
      </c>
      <c r="N821">
        <v>13.278</v>
      </c>
    </row>
    <row r="822" spans="1:14">
      <c r="A822" s="54">
        <f>formulas!O909</f>
        <v>0</v>
      </c>
      <c r="B822" s="33">
        <f t="shared" ca="1" si="83"/>
        <v>32</v>
      </c>
      <c r="C822">
        <f t="shared" si="81"/>
        <v>378</v>
      </c>
      <c r="D822">
        <f t="shared" ca="1" si="82"/>
        <v>-2.8000000000000001E-2</v>
      </c>
      <c r="E822">
        <f t="shared" ca="1" si="84"/>
        <v>0</v>
      </c>
      <c r="F822">
        <f t="shared" ca="1" si="85"/>
        <v>31</v>
      </c>
      <c r="G822">
        <f t="shared" ca="1" si="86"/>
        <v>32</v>
      </c>
      <c r="M822">
        <v>474</v>
      </c>
      <c r="N822">
        <v>13.308</v>
      </c>
    </row>
    <row r="823" spans="1:14">
      <c r="A823" s="54">
        <f>formulas!O910</f>
        <v>0</v>
      </c>
      <c r="B823" s="33">
        <f t="shared" ca="1" si="83"/>
        <v>32</v>
      </c>
      <c r="C823">
        <f t="shared" si="81"/>
        <v>378</v>
      </c>
      <c r="D823">
        <f t="shared" ca="1" si="82"/>
        <v>-2.8000000000000001E-2</v>
      </c>
      <c r="E823">
        <f t="shared" ca="1" si="84"/>
        <v>0</v>
      </c>
      <c r="F823">
        <f t="shared" ca="1" si="85"/>
        <v>31</v>
      </c>
      <c r="G823">
        <f t="shared" ca="1" si="86"/>
        <v>32</v>
      </c>
      <c r="M823">
        <v>475</v>
      </c>
      <c r="N823">
        <v>13.339</v>
      </c>
    </row>
    <row r="824" spans="1:14">
      <c r="A824" s="54">
        <f>formulas!O911</f>
        <v>0</v>
      </c>
      <c r="B824" s="33">
        <f t="shared" ca="1" si="83"/>
        <v>32</v>
      </c>
      <c r="C824">
        <f t="shared" si="81"/>
        <v>378</v>
      </c>
      <c r="D824">
        <f t="shared" ca="1" si="82"/>
        <v>-2.8000000000000001E-2</v>
      </c>
      <c r="E824">
        <f t="shared" ca="1" si="84"/>
        <v>0</v>
      </c>
      <c r="F824">
        <f t="shared" ca="1" si="85"/>
        <v>31</v>
      </c>
      <c r="G824">
        <f t="shared" ca="1" si="86"/>
        <v>32</v>
      </c>
      <c r="M824">
        <v>476</v>
      </c>
      <c r="N824">
        <v>13.37</v>
      </c>
    </row>
    <row r="825" spans="1:14">
      <c r="A825" s="54">
        <f>formulas!O912</f>
        <v>0</v>
      </c>
      <c r="B825" s="33">
        <f t="shared" ca="1" si="83"/>
        <v>32</v>
      </c>
      <c r="C825">
        <f t="shared" si="81"/>
        <v>378</v>
      </c>
      <c r="D825">
        <f t="shared" ca="1" si="82"/>
        <v>-2.8000000000000001E-2</v>
      </c>
      <c r="E825">
        <f t="shared" ca="1" si="84"/>
        <v>0</v>
      </c>
      <c r="F825">
        <f t="shared" ca="1" si="85"/>
        <v>31</v>
      </c>
      <c r="G825">
        <f t="shared" ca="1" si="86"/>
        <v>32</v>
      </c>
      <c r="M825">
        <v>477</v>
      </c>
      <c r="N825">
        <v>13.401</v>
      </c>
    </row>
    <row r="826" spans="1:14">
      <c r="A826" s="54">
        <f>formulas!O913</f>
        <v>0</v>
      </c>
      <c r="B826" s="33">
        <f t="shared" ca="1" si="83"/>
        <v>32</v>
      </c>
      <c r="C826">
        <f t="shared" si="81"/>
        <v>378</v>
      </c>
      <c r="D826">
        <f t="shared" ca="1" si="82"/>
        <v>-2.8000000000000001E-2</v>
      </c>
      <c r="E826">
        <f t="shared" ca="1" si="84"/>
        <v>0</v>
      </c>
      <c r="F826">
        <f t="shared" ca="1" si="85"/>
        <v>31</v>
      </c>
      <c r="G826">
        <f t="shared" ca="1" si="86"/>
        <v>32</v>
      </c>
      <c r="M826">
        <v>478</v>
      </c>
      <c r="N826">
        <v>13.432</v>
      </c>
    </row>
    <row r="827" spans="1:14">
      <c r="A827" s="54">
        <f>formulas!O914</f>
        <v>0</v>
      </c>
      <c r="B827" s="33">
        <f t="shared" ca="1" si="83"/>
        <v>32</v>
      </c>
      <c r="C827">
        <f t="shared" si="81"/>
        <v>378</v>
      </c>
      <c r="D827">
        <f t="shared" ca="1" si="82"/>
        <v>-2.8000000000000001E-2</v>
      </c>
      <c r="E827">
        <f t="shared" ca="1" si="84"/>
        <v>0</v>
      </c>
      <c r="F827">
        <f t="shared" ca="1" si="85"/>
        <v>31</v>
      </c>
      <c r="G827">
        <f t="shared" ca="1" si="86"/>
        <v>32</v>
      </c>
      <c r="M827">
        <v>479</v>
      </c>
      <c r="N827">
        <v>13.462999999999999</v>
      </c>
    </row>
    <row r="828" spans="1:14">
      <c r="A828" s="54">
        <f>formulas!O915</f>
        <v>0</v>
      </c>
      <c r="B828" s="33">
        <f t="shared" ca="1" si="83"/>
        <v>32</v>
      </c>
      <c r="C828">
        <f t="shared" si="81"/>
        <v>378</v>
      </c>
      <c r="D828">
        <f t="shared" ca="1" si="82"/>
        <v>-2.8000000000000001E-2</v>
      </c>
      <c r="E828">
        <f t="shared" ca="1" si="84"/>
        <v>0</v>
      </c>
      <c r="F828">
        <f t="shared" ca="1" si="85"/>
        <v>31</v>
      </c>
      <c r="G828">
        <f t="shared" ca="1" si="86"/>
        <v>32</v>
      </c>
      <c r="M828">
        <v>480</v>
      </c>
      <c r="N828">
        <v>13.494</v>
      </c>
    </row>
    <row r="829" spans="1:14">
      <c r="A829" s="54">
        <f>formulas!O916</f>
        <v>0</v>
      </c>
      <c r="B829" s="33">
        <f t="shared" ca="1" si="83"/>
        <v>32</v>
      </c>
      <c r="C829">
        <f t="shared" si="81"/>
        <v>378</v>
      </c>
      <c r="D829">
        <f t="shared" ca="1" si="82"/>
        <v>-2.8000000000000001E-2</v>
      </c>
      <c r="E829">
        <f t="shared" ca="1" si="84"/>
        <v>0</v>
      </c>
      <c r="F829">
        <f t="shared" ca="1" si="85"/>
        <v>31</v>
      </c>
      <c r="G829">
        <f t="shared" ca="1" si="86"/>
        <v>32</v>
      </c>
      <c r="M829">
        <v>481</v>
      </c>
      <c r="N829">
        <v>13.523999999999999</v>
      </c>
    </row>
    <row r="830" spans="1:14">
      <c r="A830" s="54">
        <f>formulas!O917</f>
        <v>0</v>
      </c>
      <c r="B830" s="33">
        <f t="shared" ca="1" si="83"/>
        <v>32</v>
      </c>
      <c r="C830">
        <f t="shared" si="81"/>
        <v>378</v>
      </c>
      <c r="D830">
        <f t="shared" ca="1" si="82"/>
        <v>-2.8000000000000001E-2</v>
      </c>
      <c r="E830">
        <f t="shared" ca="1" si="84"/>
        <v>0</v>
      </c>
      <c r="F830">
        <f t="shared" ca="1" si="85"/>
        <v>31</v>
      </c>
      <c r="G830">
        <f t="shared" ca="1" si="86"/>
        <v>32</v>
      </c>
      <c r="M830">
        <v>482</v>
      </c>
      <c r="N830">
        <v>13.555</v>
      </c>
    </row>
    <row r="831" spans="1:14">
      <c r="A831" s="54">
        <f>formulas!O918</f>
        <v>0</v>
      </c>
      <c r="B831" s="33">
        <f t="shared" ca="1" si="83"/>
        <v>32</v>
      </c>
      <c r="C831">
        <f t="shared" si="81"/>
        <v>378</v>
      </c>
      <c r="D831">
        <f t="shared" ca="1" si="82"/>
        <v>-2.8000000000000001E-2</v>
      </c>
      <c r="E831">
        <f t="shared" ca="1" si="84"/>
        <v>0</v>
      </c>
      <c r="F831">
        <f t="shared" ca="1" si="85"/>
        <v>31</v>
      </c>
      <c r="G831">
        <f t="shared" ca="1" si="86"/>
        <v>32</v>
      </c>
      <c r="M831">
        <v>483</v>
      </c>
      <c r="N831">
        <v>13.586</v>
      </c>
    </row>
    <row r="832" spans="1:14">
      <c r="A832" s="54">
        <f>formulas!O919</f>
        <v>0</v>
      </c>
      <c r="B832" s="33">
        <f t="shared" ca="1" si="83"/>
        <v>32</v>
      </c>
      <c r="C832">
        <f t="shared" si="81"/>
        <v>378</v>
      </c>
      <c r="D832">
        <f t="shared" ca="1" si="82"/>
        <v>-2.8000000000000001E-2</v>
      </c>
      <c r="E832">
        <f t="shared" ca="1" si="84"/>
        <v>0</v>
      </c>
      <c r="F832">
        <f t="shared" ca="1" si="85"/>
        <v>31</v>
      </c>
      <c r="G832">
        <f t="shared" ca="1" si="86"/>
        <v>32</v>
      </c>
      <c r="M832">
        <v>484</v>
      </c>
      <c r="N832">
        <v>13.617000000000001</v>
      </c>
    </row>
    <row r="833" spans="1:14">
      <c r="A833" s="54">
        <f>formulas!O920</f>
        <v>0</v>
      </c>
      <c r="B833" s="33">
        <f t="shared" ca="1" si="83"/>
        <v>32</v>
      </c>
      <c r="C833">
        <f t="shared" si="81"/>
        <v>378</v>
      </c>
      <c r="D833">
        <f t="shared" ca="1" si="82"/>
        <v>-2.8000000000000001E-2</v>
      </c>
      <c r="E833">
        <f t="shared" ca="1" si="84"/>
        <v>0</v>
      </c>
      <c r="F833">
        <f t="shared" ca="1" si="85"/>
        <v>31</v>
      </c>
      <c r="G833">
        <f t="shared" ca="1" si="86"/>
        <v>32</v>
      </c>
      <c r="M833">
        <v>485</v>
      </c>
      <c r="N833">
        <v>13.648</v>
      </c>
    </row>
    <row r="834" spans="1:14">
      <c r="A834" s="54">
        <f>formulas!O921</f>
        <v>0</v>
      </c>
      <c r="B834" s="33">
        <f t="shared" ca="1" si="83"/>
        <v>32</v>
      </c>
      <c r="C834">
        <f t="shared" si="81"/>
        <v>378</v>
      </c>
      <c r="D834">
        <f t="shared" ca="1" si="82"/>
        <v>-2.8000000000000001E-2</v>
      </c>
      <c r="E834">
        <f t="shared" ca="1" si="84"/>
        <v>0</v>
      </c>
      <c r="F834">
        <f t="shared" ca="1" si="85"/>
        <v>31</v>
      </c>
      <c r="G834">
        <f t="shared" ca="1" si="86"/>
        <v>32</v>
      </c>
      <c r="M834">
        <v>486</v>
      </c>
      <c r="N834">
        <v>13.679</v>
      </c>
    </row>
    <row r="835" spans="1:14">
      <c r="A835" s="54">
        <f>formulas!O922</f>
        <v>0</v>
      </c>
      <c r="B835" s="33">
        <f t="shared" ca="1" si="83"/>
        <v>32</v>
      </c>
      <c r="C835">
        <f t="shared" ref="C835:C898" si="87">COUNTIF($N$1:$N$25398,"&lt;"&amp;A835)</f>
        <v>378</v>
      </c>
      <c r="D835">
        <f t="shared" ref="D835:D898" ca="1" si="88">INDIRECT(ADDRESS(C835+1,14))</f>
        <v>-2.8000000000000001E-2</v>
      </c>
      <c r="E835">
        <f t="shared" ca="1" si="84"/>
        <v>0</v>
      </c>
      <c r="F835">
        <f t="shared" ca="1" si="85"/>
        <v>31</v>
      </c>
      <c r="G835">
        <f t="shared" ca="1" si="86"/>
        <v>32</v>
      </c>
      <c r="M835">
        <v>487</v>
      </c>
      <c r="N835">
        <v>13.709</v>
      </c>
    </row>
    <row r="836" spans="1:14">
      <c r="A836" s="54">
        <f>formulas!O923</f>
        <v>0</v>
      </c>
      <c r="B836" s="33">
        <f t="shared" ca="1" si="83"/>
        <v>32</v>
      </c>
      <c r="C836">
        <f t="shared" si="87"/>
        <v>378</v>
      </c>
      <c r="D836">
        <f t="shared" ca="1" si="88"/>
        <v>-2.8000000000000001E-2</v>
      </c>
      <c r="E836">
        <f t="shared" ca="1" si="84"/>
        <v>0</v>
      </c>
      <c r="F836">
        <f t="shared" ca="1" si="85"/>
        <v>31</v>
      </c>
      <c r="G836">
        <f t="shared" ca="1" si="86"/>
        <v>32</v>
      </c>
      <c r="M836">
        <v>488</v>
      </c>
      <c r="N836">
        <v>13.74</v>
      </c>
    </row>
    <row r="837" spans="1:14">
      <c r="A837" s="54">
        <f>formulas!O924</f>
        <v>0</v>
      </c>
      <c r="B837" s="33">
        <f t="shared" ca="1" si="83"/>
        <v>32</v>
      </c>
      <c r="C837">
        <f t="shared" si="87"/>
        <v>378</v>
      </c>
      <c r="D837">
        <f t="shared" ca="1" si="88"/>
        <v>-2.8000000000000001E-2</v>
      </c>
      <c r="E837">
        <f t="shared" ca="1" si="84"/>
        <v>0</v>
      </c>
      <c r="F837">
        <f t="shared" ca="1" si="85"/>
        <v>31</v>
      </c>
      <c r="G837">
        <f t="shared" ca="1" si="86"/>
        <v>32</v>
      </c>
      <c r="M837">
        <v>489</v>
      </c>
      <c r="N837">
        <v>13.771000000000001</v>
      </c>
    </row>
    <row r="838" spans="1:14">
      <c r="A838" s="54">
        <f>formulas!O925</f>
        <v>0</v>
      </c>
      <c r="B838" s="33">
        <f t="shared" ca="1" si="83"/>
        <v>32</v>
      </c>
      <c r="C838">
        <f t="shared" si="87"/>
        <v>378</v>
      </c>
      <c r="D838">
        <f t="shared" ca="1" si="88"/>
        <v>-2.8000000000000001E-2</v>
      </c>
      <c r="E838">
        <f t="shared" ca="1" si="84"/>
        <v>0</v>
      </c>
      <c r="F838">
        <f t="shared" ca="1" si="85"/>
        <v>31</v>
      </c>
      <c r="G838">
        <f t="shared" ca="1" si="86"/>
        <v>32</v>
      </c>
      <c r="M838">
        <v>490</v>
      </c>
      <c r="N838">
        <v>13.802</v>
      </c>
    </row>
    <row r="839" spans="1:14">
      <c r="A839" s="54">
        <f>formulas!O926</f>
        <v>0</v>
      </c>
      <c r="B839" s="33">
        <f t="shared" ca="1" si="83"/>
        <v>32</v>
      </c>
      <c r="C839">
        <f t="shared" si="87"/>
        <v>378</v>
      </c>
      <c r="D839">
        <f t="shared" ca="1" si="88"/>
        <v>-2.8000000000000001E-2</v>
      </c>
      <c r="E839">
        <f t="shared" ca="1" si="84"/>
        <v>0</v>
      </c>
      <c r="F839">
        <f t="shared" ca="1" si="85"/>
        <v>31</v>
      </c>
      <c r="G839">
        <f t="shared" ca="1" si="86"/>
        <v>32</v>
      </c>
      <c r="M839">
        <v>491</v>
      </c>
      <c r="N839">
        <v>13.833</v>
      </c>
    </row>
    <row r="840" spans="1:14">
      <c r="A840" s="54">
        <f>formulas!O927</f>
        <v>0</v>
      </c>
      <c r="B840" s="33">
        <f t="shared" ca="1" si="83"/>
        <v>32</v>
      </c>
      <c r="C840">
        <f t="shared" si="87"/>
        <v>378</v>
      </c>
      <c r="D840">
        <f t="shared" ca="1" si="88"/>
        <v>-2.8000000000000001E-2</v>
      </c>
      <c r="E840">
        <f t="shared" ca="1" si="84"/>
        <v>0</v>
      </c>
      <c r="F840">
        <f t="shared" ca="1" si="85"/>
        <v>31</v>
      </c>
      <c r="G840">
        <f t="shared" ca="1" si="86"/>
        <v>32</v>
      </c>
      <c r="M840">
        <v>492</v>
      </c>
      <c r="N840">
        <v>13.864000000000001</v>
      </c>
    </row>
    <row r="841" spans="1:14">
      <c r="A841" s="54">
        <f>formulas!O928</f>
        <v>0</v>
      </c>
      <c r="B841" s="33">
        <f t="shared" ca="1" si="83"/>
        <v>32</v>
      </c>
      <c r="C841">
        <f t="shared" si="87"/>
        <v>378</v>
      </c>
      <c r="D841">
        <f t="shared" ca="1" si="88"/>
        <v>-2.8000000000000001E-2</v>
      </c>
      <c r="E841">
        <f t="shared" ca="1" si="84"/>
        <v>0</v>
      </c>
      <c r="F841">
        <f t="shared" ca="1" si="85"/>
        <v>31</v>
      </c>
      <c r="G841">
        <f t="shared" ca="1" si="86"/>
        <v>32</v>
      </c>
      <c r="M841">
        <v>493</v>
      </c>
      <c r="N841">
        <v>13.894</v>
      </c>
    </row>
    <row r="842" spans="1:14">
      <c r="A842" s="54">
        <f>formulas!O929</f>
        <v>0</v>
      </c>
      <c r="B842" s="33">
        <f t="shared" ca="1" si="83"/>
        <v>32</v>
      </c>
      <c r="C842">
        <f t="shared" si="87"/>
        <v>378</v>
      </c>
      <c r="D842">
        <f t="shared" ca="1" si="88"/>
        <v>-2.8000000000000001E-2</v>
      </c>
      <c r="E842">
        <f t="shared" ca="1" si="84"/>
        <v>0</v>
      </c>
      <c r="F842">
        <f t="shared" ca="1" si="85"/>
        <v>31</v>
      </c>
      <c r="G842">
        <f t="shared" ca="1" si="86"/>
        <v>32</v>
      </c>
      <c r="M842">
        <v>494</v>
      </c>
      <c r="N842">
        <v>13.925000000000001</v>
      </c>
    </row>
    <row r="843" spans="1:14">
      <c r="A843" s="54">
        <f>formulas!O930</f>
        <v>0</v>
      </c>
      <c r="B843" s="33">
        <f t="shared" ca="1" si="83"/>
        <v>32</v>
      </c>
      <c r="C843">
        <f t="shared" si="87"/>
        <v>378</v>
      </c>
      <c r="D843">
        <f t="shared" ca="1" si="88"/>
        <v>-2.8000000000000001E-2</v>
      </c>
      <c r="E843">
        <f t="shared" ca="1" si="84"/>
        <v>0</v>
      </c>
      <c r="F843">
        <f t="shared" ca="1" si="85"/>
        <v>31</v>
      </c>
      <c r="G843">
        <f t="shared" ca="1" si="86"/>
        <v>32</v>
      </c>
      <c r="M843">
        <v>495</v>
      </c>
      <c r="N843">
        <v>13.956</v>
      </c>
    </row>
    <row r="844" spans="1:14">
      <c r="A844" s="54">
        <f>formulas!O931</f>
        <v>0</v>
      </c>
      <c r="B844" s="33">
        <f t="shared" ca="1" si="83"/>
        <v>32</v>
      </c>
      <c r="C844">
        <f t="shared" si="87"/>
        <v>378</v>
      </c>
      <c r="D844">
        <f t="shared" ca="1" si="88"/>
        <v>-2.8000000000000001E-2</v>
      </c>
      <c r="E844">
        <f t="shared" ca="1" si="84"/>
        <v>0</v>
      </c>
      <c r="F844">
        <f t="shared" ca="1" si="85"/>
        <v>31</v>
      </c>
      <c r="G844">
        <f t="shared" ca="1" si="86"/>
        <v>32</v>
      </c>
      <c r="M844">
        <v>496</v>
      </c>
      <c r="N844">
        <v>13.987</v>
      </c>
    </row>
    <row r="845" spans="1:14">
      <c r="A845" s="54">
        <f>formulas!O932</f>
        <v>0</v>
      </c>
      <c r="B845" s="33">
        <f t="shared" ca="1" si="83"/>
        <v>32</v>
      </c>
      <c r="C845">
        <f t="shared" si="87"/>
        <v>378</v>
      </c>
      <c r="D845">
        <f t="shared" ca="1" si="88"/>
        <v>-2.8000000000000001E-2</v>
      </c>
      <c r="E845">
        <f t="shared" ca="1" si="84"/>
        <v>0</v>
      </c>
      <c r="F845">
        <f t="shared" ca="1" si="85"/>
        <v>31</v>
      </c>
      <c r="G845">
        <f t="shared" ca="1" si="86"/>
        <v>32</v>
      </c>
      <c r="M845">
        <v>497</v>
      </c>
      <c r="N845">
        <v>14.018000000000001</v>
      </c>
    </row>
    <row r="846" spans="1:14">
      <c r="A846" s="54">
        <f>formulas!O933</f>
        <v>0</v>
      </c>
      <c r="B846" s="33">
        <f t="shared" ca="1" si="83"/>
        <v>32</v>
      </c>
      <c r="C846">
        <f t="shared" si="87"/>
        <v>378</v>
      </c>
      <c r="D846">
        <f t="shared" ca="1" si="88"/>
        <v>-2.8000000000000001E-2</v>
      </c>
      <c r="E846">
        <f t="shared" ca="1" si="84"/>
        <v>0</v>
      </c>
      <c r="F846">
        <f t="shared" ca="1" si="85"/>
        <v>31</v>
      </c>
      <c r="G846">
        <f t="shared" ca="1" si="86"/>
        <v>32</v>
      </c>
      <c r="M846">
        <v>498</v>
      </c>
      <c r="N846">
        <v>14.048999999999999</v>
      </c>
    </row>
    <row r="847" spans="1:14">
      <c r="A847" s="54">
        <f>formulas!O934</f>
        <v>0</v>
      </c>
      <c r="B847" s="33">
        <f t="shared" ca="1" si="83"/>
        <v>32</v>
      </c>
      <c r="C847">
        <f t="shared" si="87"/>
        <v>378</v>
      </c>
      <c r="D847">
        <f t="shared" ca="1" si="88"/>
        <v>-2.8000000000000001E-2</v>
      </c>
      <c r="E847">
        <f t="shared" ca="1" si="84"/>
        <v>0</v>
      </c>
      <c r="F847">
        <f t="shared" ca="1" si="85"/>
        <v>31</v>
      </c>
      <c r="G847">
        <f t="shared" ca="1" si="86"/>
        <v>32</v>
      </c>
      <c r="M847">
        <v>499</v>
      </c>
      <c r="N847">
        <v>14.079000000000001</v>
      </c>
    </row>
    <row r="848" spans="1:14">
      <c r="A848" s="54">
        <f>formulas!O935</f>
        <v>0</v>
      </c>
      <c r="B848" s="33">
        <f t="shared" ca="1" si="83"/>
        <v>32</v>
      </c>
      <c r="C848">
        <f t="shared" si="87"/>
        <v>378</v>
      </c>
      <c r="D848">
        <f t="shared" ca="1" si="88"/>
        <v>-2.8000000000000001E-2</v>
      </c>
      <c r="E848">
        <f t="shared" ca="1" si="84"/>
        <v>0</v>
      </c>
      <c r="F848">
        <f t="shared" ca="1" si="85"/>
        <v>31</v>
      </c>
      <c r="G848">
        <f t="shared" ca="1" si="86"/>
        <v>32</v>
      </c>
      <c r="M848">
        <v>500</v>
      </c>
      <c r="N848">
        <v>14.11</v>
      </c>
    </row>
    <row r="849" spans="1:14">
      <c r="A849" s="54">
        <f>formulas!O936</f>
        <v>0</v>
      </c>
      <c r="B849" s="33">
        <f t="shared" ca="1" si="83"/>
        <v>32</v>
      </c>
      <c r="C849">
        <f t="shared" si="87"/>
        <v>378</v>
      </c>
      <c r="D849">
        <f t="shared" ca="1" si="88"/>
        <v>-2.8000000000000001E-2</v>
      </c>
      <c r="E849">
        <f t="shared" ca="1" si="84"/>
        <v>0</v>
      </c>
      <c r="F849">
        <f t="shared" ca="1" si="85"/>
        <v>31</v>
      </c>
      <c r="G849">
        <f t="shared" ca="1" si="86"/>
        <v>32</v>
      </c>
      <c r="M849">
        <v>501</v>
      </c>
      <c r="N849">
        <v>14.141</v>
      </c>
    </row>
    <row r="850" spans="1:14">
      <c r="A850" s="54">
        <f>formulas!O937</f>
        <v>0</v>
      </c>
      <c r="B850" s="33">
        <f t="shared" ca="1" si="83"/>
        <v>32</v>
      </c>
      <c r="C850">
        <f t="shared" si="87"/>
        <v>378</v>
      </c>
      <c r="D850">
        <f t="shared" ca="1" si="88"/>
        <v>-2.8000000000000001E-2</v>
      </c>
      <c r="E850">
        <f t="shared" ca="1" si="84"/>
        <v>0</v>
      </c>
      <c r="F850">
        <f t="shared" ca="1" si="85"/>
        <v>31</v>
      </c>
      <c r="G850">
        <f t="shared" ca="1" si="86"/>
        <v>32</v>
      </c>
      <c r="M850">
        <v>502</v>
      </c>
      <c r="N850">
        <v>14.172000000000001</v>
      </c>
    </row>
    <row r="851" spans="1:14">
      <c r="A851" s="54">
        <f>formulas!O938</f>
        <v>0</v>
      </c>
      <c r="B851" s="33">
        <f t="shared" ca="1" si="83"/>
        <v>32</v>
      </c>
      <c r="C851">
        <f t="shared" si="87"/>
        <v>378</v>
      </c>
      <c r="D851">
        <f t="shared" ca="1" si="88"/>
        <v>-2.8000000000000001E-2</v>
      </c>
      <c r="E851">
        <f t="shared" ca="1" si="84"/>
        <v>0</v>
      </c>
      <c r="F851">
        <f t="shared" ca="1" si="85"/>
        <v>31</v>
      </c>
      <c r="G851">
        <f t="shared" ca="1" si="86"/>
        <v>32</v>
      </c>
      <c r="M851">
        <v>503</v>
      </c>
      <c r="N851">
        <v>14.202999999999999</v>
      </c>
    </row>
    <row r="852" spans="1:14">
      <c r="A852" s="54">
        <f>formulas!O939</f>
        <v>0</v>
      </c>
      <c r="B852" s="33">
        <f t="shared" ca="1" si="83"/>
        <v>32</v>
      </c>
      <c r="C852">
        <f t="shared" si="87"/>
        <v>378</v>
      </c>
      <c r="D852">
        <f t="shared" ca="1" si="88"/>
        <v>-2.8000000000000001E-2</v>
      </c>
      <c r="E852">
        <f t="shared" ca="1" si="84"/>
        <v>0</v>
      </c>
      <c r="F852">
        <f t="shared" ca="1" si="85"/>
        <v>31</v>
      </c>
      <c r="G852">
        <f t="shared" ca="1" si="86"/>
        <v>32</v>
      </c>
      <c r="M852">
        <v>504</v>
      </c>
      <c r="N852">
        <v>14.233000000000001</v>
      </c>
    </row>
    <row r="853" spans="1:14">
      <c r="A853" s="54">
        <f>formulas!O940</f>
        <v>0</v>
      </c>
      <c r="B853" s="33">
        <f t="shared" ca="1" si="83"/>
        <v>32</v>
      </c>
      <c r="C853">
        <f t="shared" si="87"/>
        <v>378</v>
      </c>
      <c r="D853">
        <f t="shared" ca="1" si="88"/>
        <v>-2.8000000000000001E-2</v>
      </c>
      <c r="E853">
        <f t="shared" ca="1" si="84"/>
        <v>0</v>
      </c>
      <c r="F853">
        <f t="shared" ca="1" si="85"/>
        <v>31</v>
      </c>
      <c r="G853">
        <f t="shared" ca="1" si="86"/>
        <v>32</v>
      </c>
      <c r="M853">
        <v>505</v>
      </c>
      <c r="N853">
        <v>14.263999999999999</v>
      </c>
    </row>
    <row r="854" spans="1:14">
      <c r="A854" s="54">
        <f>formulas!O941</f>
        <v>0</v>
      </c>
      <c r="B854" s="33">
        <f t="shared" ca="1" si="83"/>
        <v>32</v>
      </c>
      <c r="C854">
        <f t="shared" si="87"/>
        <v>378</v>
      </c>
      <c r="D854">
        <f t="shared" ca="1" si="88"/>
        <v>-2.8000000000000001E-2</v>
      </c>
      <c r="E854">
        <f t="shared" ca="1" si="84"/>
        <v>0</v>
      </c>
      <c r="F854">
        <f t="shared" ca="1" si="85"/>
        <v>31</v>
      </c>
      <c r="G854">
        <f t="shared" ca="1" si="86"/>
        <v>32</v>
      </c>
      <c r="M854">
        <v>506</v>
      </c>
      <c r="N854">
        <v>14.295</v>
      </c>
    </row>
    <row r="855" spans="1:14">
      <c r="A855" s="54">
        <f>formulas!O942</f>
        <v>0</v>
      </c>
      <c r="B855" s="33">
        <f t="shared" ca="1" si="83"/>
        <v>32</v>
      </c>
      <c r="C855">
        <f t="shared" si="87"/>
        <v>378</v>
      </c>
      <c r="D855">
        <f t="shared" ca="1" si="88"/>
        <v>-2.8000000000000001E-2</v>
      </c>
      <c r="E855">
        <f t="shared" ca="1" si="84"/>
        <v>0</v>
      </c>
      <c r="F855">
        <f t="shared" ca="1" si="85"/>
        <v>31</v>
      </c>
      <c r="G855">
        <f t="shared" ca="1" si="86"/>
        <v>32</v>
      </c>
      <c r="M855">
        <v>507</v>
      </c>
      <c r="N855">
        <v>14.326000000000001</v>
      </c>
    </row>
    <row r="856" spans="1:14">
      <c r="A856" s="54">
        <f>formulas!O943</f>
        <v>0</v>
      </c>
      <c r="B856" s="33">
        <f t="shared" ca="1" si="83"/>
        <v>32</v>
      </c>
      <c r="C856">
        <f t="shared" si="87"/>
        <v>378</v>
      </c>
      <c r="D856">
        <f t="shared" ca="1" si="88"/>
        <v>-2.8000000000000001E-2</v>
      </c>
      <c r="E856">
        <f t="shared" ca="1" si="84"/>
        <v>0</v>
      </c>
      <c r="F856">
        <f t="shared" ca="1" si="85"/>
        <v>31</v>
      </c>
      <c r="G856">
        <f t="shared" ca="1" si="86"/>
        <v>32</v>
      </c>
      <c r="M856">
        <v>508</v>
      </c>
      <c r="N856">
        <v>14.356999999999999</v>
      </c>
    </row>
    <row r="857" spans="1:14">
      <c r="A857" s="54">
        <f>formulas!O944</f>
        <v>0</v>
      </c>
      <c r="B857" s="33">
        <f t="shared" ca="1" si="83"/>
        <v>32</v>
      </c>
      <c r="C857">
        <f t="shared" si="87"/>
        <v>378</v>
      </c>
      <c r="D857">
        <f t="shared" ca="1" si="88"/>
        <v>-2.8000000000000001E-2</v>
      </c>
      <c r="E857">
        <f t="shared" ca="1" si="84"/>
        <v>0</v>
      </c>
      <c r="F857">
        <f t="shared" ca="1" si="85"/>
        <v>31</v>
      </c>
      <c r="G857">
        <f t="shared" ca="1" si="86"/>
        <v>32</v>
      </c>
      <c r="M857">
        <v>509</v>
      </c>
      <c r="N857">
        <v>14.388</v>
      </c>
    </row>
    <row r="858" spans="1:14">
      <c r="A858" s="54">
        <f>formulas!O945</f>
        <v>0</v>
      </c>
      <c r="B858" s="33">
        <f t="shared" ca="1" si="83"/>
        <v>32</v>
      </c>
      <c r="C858">
        <f t="shared" si="87"/>
        <v>378</v>
      </c>
      <c r="D858">
        <f t="shared" ca="1" si="88"/>
        <v>-2.8000000000000001E-2</v>
      </c>
      <c r="E858">
        <f t="shared" ca="1" si="84"/>
        <v>0</v>
      </c>
      <c r="F858">
        <f t="shared" ca="1" si="85"/>
        <v>31</v>
      </c>
      <c r="G858">
        <f t="shared" ca="1" si="86"/>
        <v>32</v>
      </c>
      <c r="M858">
        <v>510</v>
      </c>
      <c r="N858">
        <v>14.417999999999999</v>
      </c>
    </row>
    <row r="859" spans="1:14">
      <c r="A859" s="54">
        <f>formulas!O946</f>
        <v>0</v>
      </c>
      <c r="B859" s="33">
        <f t="shared" ca="1" si="83"/>
        <v>32</v>
      </c>
      <c r="C859">
        <f t="shared" si="87"/>
        <v>378</v>
      </c>
      <c r="D859">
        <f t="shared" ca="1" si="88"/>
        <v>-2.8000000000000001E-2</v>
      </c>
      <c r="E859">
        <f t="shared" ca="1" si="84"/>
        <v>0</v>
      </c>
      <c r="F859">
        <f t="shared" ca="1" si="85"/>
        <v>31</v>
      </c>
      <c r="G859">
        <f t="shared" ca="1" si="86"/>
        <v>32</v>
      </c>
      <c r="M859">
        <v>511</v>
      </c>
      <c r="N859">
        <v>14.449</v>
      </c>
    </row>
    <row r="860" spans="1:14">
      <c r="A860" s="54">
        <f>formulas!O947</f>
        <v>0</v>
      </c>
      <c r="B860" s="33">
        <f t="shared" ca="1" si="83"/>
        <v>32</v>
      </c>
      <c r="C860">
        <f t="shared" si="87"/>
        <v>378</v>
      </c>
      <c r="D860">
        <f t="shared" ca="1" si="88"/>
        <v>-2.8000000000000001E-2</v>
      </c>
      <c r="E860">
        <f t="shared" ca="1" si="84"/>
        <v>0</v>
      </c>
      <c r="F860">
        <f t="shared" ca="1" si="85"/>
        <v>31</v>
      </c>
      <c r="G860">
        <f t="shared" ca="1" si="86"/>
        <v>32</v>
      </c>
      <c r="M860">
        <v>512</v>
      </c>
      <c r="N860">
        <v>14.48</v>
      </c>
    </row>
    <row r="861" spans="1:14">
      <c r="A861" s="54">
        <f>formulas!O948</f>
        <v>0</v>
      </c>
      <c r="B861" s="33">
        <f t="shared" ca="1" si="83"/>
        <v>32</v>
      </c>
      <c r="C861">
        <f t="shared" si="87"/>
        <v>378</v>
      </c>
      <c r="D861">
        <f t="shared" ca="1" si="88"/>
        <v>-2.8000000000000001E-2</v>
      </c>
      <c r="E861">
        <f t="shared" ca="1" si="84"/>
        <v>0</v>
      </c>
      <c r="F861">
        <f t="shared" ca="1" si="85"/>
        <v>31</v>
      </c>
      <c r="G861">
        <f t="shared" ca="1" si="86"/>
        <v>32</v>
      </c>
      <c r="M861">
        <v>513</v>
      </c>
      <c r="N861">
        <v>14.510999999999999</v>
      </c>
    </row>
    <row r="862" spans="1:14">
      <c r="A862" s="54">
        <f>formulas!O949</f>
        <v>0</v>
      </c>
      <c r="B862" s="33">
        <f t="shared" ca="1" si="83"/>
        <v>32</v>
      </c>
      <c r="C862">
        <f t="shared" si="87"/>
        <v>378</v>
      </c>
      <c r="D862">
        <f t="shared" ca="1" si="88"/>
        <v>-2.8000000000000001E-2</v>
      </c>
      <c r="E862">
        <f t="shared" ca="1" si="84"/>
        <v>0</v>
      </c>
      <c r="F862">
        <f t="shared" ca="1" si="85"/>
        <v>31</v>
      </c>
      <c r="G862">
        <f t="shared" ca="1" si="86"/>
        <v>32</v>
      </c>
      <c r="M862">
        <v>514</v>
      </c>
      <c r="N862">
        <v>14.542</v>
      </c>
    </row>
    <row r="863" spans="1:14">
      <c r="A863" s="54">
        <f>formulas!O950</f>
        <v>0</v>
      </c>
      <c r="B863" s="33">
        <f t="shared" ca="1" si="83"/>
        <v>32</v>
      </c>
      <c r="C863">
        <f t="shared" si="87"/>
        <v>378</v>
      </c>
      <c r="D863">
        <f t="shared" ca="1" si="88"/>
        <v>-2.8000000000000001E-2</v>
      </c>
      <c r="E863">
        <f t="shared" ca="1" si="84"/>
        <v>0</v>
      </c>
      <c r="F863">
        <f t="shared" ca="1" si="85"/>
        <v>31</v>
      </c>
      <c r="G863">
        <f t="shared" ca="1" si="86"/>
        <v>32</v>
      </c>
      <c r="M863">
        <v>515</v>
      </c>
      <c r="N863">
        <v>14.573</v>
      </c>
    </row>
    <row r="864" spans="1:14">
      <c r="A864" s="54">
        <f>formulas!O951</f>
        <v>0</v>
      </c>
      <c r="B864" s="33">
        <f t="shared" ca="1" si="83"/>
        <v>32</v>
      </c>
      <c r="C864">
        <f t="shared" si="87"/>
        <v>378</v>
      </c>
      <c r="D864">
        <f t="shared" ca="1" si="88"/>
        <v>-2.8000000000000001E-2</v>
      </c>
      <c r="E864">
        <f t="shared" ca="1" si="84"/>
        <v>0</v>
      </c>
      <c r="F864">
        <f t="shared" ca="1" si="85"/>
        <v>31</v>
      </c>
      <c r="G864">
        <f t="shared" ca="1" si="86"/>
        <v>32</v>
      </c>
      <c r="M864">
        <v>516</v>
      </c>
      <c r="N864">
        <v>14.603</v>
      </c>
    </row>
    <row r="865" spans="1:14">
      <c r="A865" s="54">
        <f>formulas!O952</f>
        <v>0</v>
      </c>
      <c r="B865" s="33">
        <f t="shared" ca="1" si="83"/>
        <v>32</v>
      </c>
      <c r="C865">
        <f t="shared" si="87"/>
        <v>378</v>
      </c>
      <c r="D865">
        <f t="shared" ca="1" si="88"/>
        <v>-2.8000000000000001E-2</v>
      </c>
      <c r="E865">
        <f t="shared" ca="1" si="84"/>
        <v>0</v>
      </c>
      <c r="F865">
        <f t="shared" ca="1" si="85"/>
        <v>31</v>
      </c>
      <c r="G865">
        <f t="shared" ca="1" si="86"/>
        <v>32</v>
      </c>
      <c r="M865">
        <v>517</v>
      </c>
      <c r="N865">
        <v>14.634</v>
      </c>
    </row>
    <row r="866" spans="1:14">
      <c r="A866" s="54">
        <f>formulas!O953</f>
        <v>0</v>
      </c>
      <c r="B866" s="33">
        <f t="shared" ca="1" si="83"/>
        <v>32</v>
      </c>
      <c r="C866">
        <f t="shared" si="87"/>
        <v>378</v>
      </c>
      <c r="D866">
        <f t="shared" ca="1" si="88"/>
        <v>-2.8000000000000001E-2</v>
      </c>
      <c r="E866">
        <f t="shared" ca="1" si="84"/>
        <v>0</v>
      </c>
      <c r="F866">
        <f t="shared" ca="1" si="85"/>
        <v>31</v>
      </c>
      <c r="G866">
        <f t="shared" ca="1" si="86"/>
        <v>32</v>
      </c>
      <c r="M866">
        <v>518</v>
      </c>
      <c r="N866">
        <v>14.664999999999999</v>
      </c>
    </row>
    <row r="867" spans="1:14">
      <c r="A867" s="54">
        <f>formulas!O954</f>
        <v>0</v>
      </c>
      <c r="B867" s="33">
        <f t="shared" ref="B867:B930" ca="1" si="89">(A867-D867)/(E867-D867)*(G867-F867)+F867</f>
        <v>32</v>
      </c>
      <c r="C867">
        <f t="shared" si="87"/>
        <v>378</v>
      </c>
      <c r="D867">
        <f t="shared" ca="1" si="88"/>
        <v>-2.8000000000000001E-2</v>
      </c>
      <c r="E867">
        <f t="shared" ref="E867:E930" ca="1" si="90">INDIRECT(ADDRESS(C867+2,14))</f>
        <v>0</v>
      </c>
      <c r="F867">
        <f t="shared" ref="F867:F930" ca="1" si="91">INDIRECT(ADDRESS(C867+1,13))</f>
        <v>31</v>
      </c>
      <c r="G867">
        <f t="shared" ref="G867:G930" ca="1" si="92">INDIRECT(ADDRESS(C867+2,13))</f>
        <v>32</v>
      </c>
      <c r="M867">
        <v>519</v>
      </c>
      <c r="N867">
        <v>14.696</v>
      </c>
    </row>
    <row r="868" spans="1:14">
      <c r="A868" s="54">
        <f>formulas!O955</f>
        <v>0</v>
      </c>
      <c r="B868" s="33">
        <f t="shared" ca="1" si="89"/>
        <v>32</v>
      </c>
      <c r="C868">
        <f t="shared" si="87"/>
        <v>378</v>
      </c>
      <c r="D868">
        <f t="shared" ca="1" si="88"/>
        <v>-2.8000000000000001E-2</v>
      </c>
      <c r="E868">
        <f t="shared" ca="1" si="90"/>
        <v>0</v>
      </c>
      <c r="F868">
        <f t="shared" ca="1" si="91"/>
        <v>31</v>
      </c>
      <c r="G868">
        <f t="shared" ca="1" si="92"/>
        <v>32</v>
      </c>
      <c r="M868">
        <v>520</v>
      </c>
      <c r="N868">
        <v>14.727</v>
      </c>
    </row>
    <row r="869" spans="1:14">
      <c r="A869" s="54">
        <f>formulas!O956</f>
        <v>0</v>
      </c>
      <c r="B869" s="33">
        <f t="shared" ca="1" si="89"/>
        <v>32</v>
      </c>
      <c r="C869">
        <f t="shared" si="87"/>
        <v>378</v>
      </c>
      <c r="D869">
        <f t="shared" ca="1" si="88"/>
        <v>-2.8000000000000001E-2</v>
      </c>
      <c r="E869">
        <f t="shared" ca="1" si="90"/>
        <v>0</v>
      </c>
      <c r="F869">
        <f t="shared" ca="1" si="91"/>
        <v>31</v>
      </c>
      <c r="G869">
        <f t="shared" ca="1" si="92"/>
        <v>32</v>
      </c>
      <c r="M869">
        <v>521</v>
      </c>
      <c r="N869">
        <v>14.757</v>
      </c>
    </row>
    <row r="870" spans="1:14">
      <c r="A870" s="54">
        <f>formulas!O957</f>
        <v>0</v>
      </c>
      <c r="B870" s="33">
        <f t="shared" ca="1" si="89"/>
        <v>32</v>
      </c>
      <c r="C870">
        <f t="shared" si="87"/>
        <v>378</v>
      </c>
      <c r="D870">
        <f t="shared" ca="1" si="88"/>
        <v>-2.8000000000000001E-2</v>
      </c>
      <c r="E870">
        <f t="shared" ca="1" si="90"/>
        <v>0</v>
      </c>
      <c r="F870">
        <f t="shared" ca="1" si="91"/>
        <v>31</v>
      </c>
      <c r="G870">
        <f t="shared" ca="1" si="92"/>
        <v>32</v>
      </c>
      <c r="M870">
        <v>522</v>
      </c>
      <c r="N870">
        <v>14.788</v>
      </c>
    </row>
    <row r="871" spans="1:14">
      <c r="A871" s="54">
        <f>formulas!O958</f>
        <v>0</v>
      </c>
      <c r="B871" s="33">
        <f t="shared" ca="1" si="89"/>
        <v>32</v>
      </c>
      <c r="C871">
        <f t="shared" si="87"/>
        <v>378</v>
      </c>
      <c r="D871">
        <f t="shared" ca="1" si="88"/>
        <v>-2.8000000000000001E-2</v>
      </c>
      <c r="E871">
        <f t="shared" ca="1" si="90"/>
        <v>0</v>
      </c>
      <c r="F871">
        <f t="shared" ca="1" si="91"/>
        <v>31</v>
      </c>
      <c r="G871">
        <f t="shared" ca="1" si="92"/>
        <v>32</v>
      </c>
      <c r="M871">
        <v>523</v>
      </c>
      <c r="N871">
        <v>14.819000000000001</v>
      </c>
    </row>
    <row r="872" spans="1:14">
      <c r="A872" s="54">
        <f>formulas!O959</f>
        <v>0</v>
      </c>
      <c r="B872" s="33">
        <f t="shared" ca="1" si="89"/>
        <v>32</v>
      </c>
      <c r="C872">
        <f t="shared" si="87"/>
        <v>378</v>
      </c>
      <c r="D872">
        <f t="shared" ca="1" si="88"/>
        <v>-2.8000000000000001E-2</v>
      </c>
      <c r="E872">
        <f t="shared" ca="1" si="90"/>
        <v>0</v>
      </c>
      <c r="F872">
        <f t="shared" ca="1" si="91"/>
        <v>31</v>
      </c>
      <c r="G872">
        <f t="shared" ca="1" si="92"/>
        <v>32</v>
      </c>
      <c r="M872">
        <v>524</v>
      </c>
      <c r="N872">
        <v>14.85</v>
      </c>
    </row>
    <row r="873" spans="1:14">
      <c r="A873" s="54">
        <f>formulas!O960</f>
        <v>0</v>
      </c>
      <c r="B873" s="33">
        <f t="shared" ca="1" si="89"/>
        <v>32</v>
      </c>
      <c r="C873">
        <f t="shared" si="87"/>
        <v>378</v>
      </c>
      <c r="D873">
        <f t="shared" ca="1" si="88"/>
        <v>-2.8000000000000001E-2</v>
      </c>
      <c r="E873">
        <f t="shared" ca="1" si="90"/>
        <v>0</v>
      </c>
      <c r="F873">
        <f t="shared" ca="1" si="91"/>
        <v>31</v>
      </c>
      <c r="G873">
        <f t="shared" ca="1" si="92"/>
        <v>32</v>
      </c>
      <c r="M873">
        <v>525</v>
      </c>
      <c r="N873">
        <v>14.881</v>
      </c>
    </row>
    <row r="874" spans="1:14">
      <c r="A874" s="54">
        <f>formulas!O961</f>
        <v>0</v>
      </c>
      <c r="B874" s="33">
        <f t="shared" ca="1" si="89"/>
        <v>32</v>
      </c>
      <c r="C874">
        <f t="shared" si="87"/>
        <v>378</v>
      </c>
      <c r="D874">
        <f t="shared" ca="1" si="88"/>
        <v>-2.8000000000000001E-2</v>
      </c>
      <c r="E874">
        <f t="shared" ca="1" si="90"/>
        <v>0</v>
      </c>
      <c r="F874">
        <f t="shared" ca="1" si="91"/>
        <v>31</v>
      </c>
      <c r="G874">
        <f t="shared" ca="1" si="92"/>
        <v>32</v>
      </c>
      <c r="M874">
        <v>526</v>
      </c>
      <c r="N874">
        <v>14.911</v>
      </c>
    </row>
    <row r="875" spans="1:14">
      <c r="A875" s="54">
        <f>formulas!O962</f>
        <v>0</v>
      </c>
      <c r="B875" s="33">
        <f t="shared" ca="1" si="89"/>
        <v>32</v>
      </c>
      <c r="C875">
        <f t="shared" si="87"/>
        <v>378</v>
      </c>
      <c r="D875">
        <f t="shared" ca="1" si="88"/>
        <v>-2.8000000000000001E-2</v>
      </c>
      <c r="E875">
        <f t="shared" ca="1" si="90"/>
        <v>0</v>
      </c>
      <c r="F875">
        <f t="shared" ca="1" si="91"/>
        <v>31</v>
      </c>
      <c r="G875">
        <f t="shared" ca="1" si="92"/>
        <v>32</v>
      </c>
      <c r="M875">
        <v>527</v>
      </c>
      <c r="N875">
        <v>14.942</v>
      </c>
    </row>
    <row r="876" spans="1:14">
      <c r="A876" s="54">
        <f>formulas!O963</f>
        <v>0</v>
      </c>
      <c r="B876" s="33">
        <f t="shared" ca="1" si="89"/>
        <v>32</v>
      </c>
      <c r="C876">
        <f t="shared" si="87"/>
        <v>378</v>
      </c>
      <c r="D876">
        <f t="shared" ca="1" si="88"/>
        <v>-2.8000000000000001E-2</v>
      </c>
      <c r="E876">
        <f t="shared" ca="1" si="90"/>
        <v>0</v>
      </c>
      <c r="F876">
        <f t="shared" ca="1" si="91"/>
        <v>31</v>
      </c>
      <c r="G876">
        <f t="shared" ca="1" si="92"/>
        <v>32</v>
      </c>
      <c r="M876">
        <v>528</v>
      </c>
      <c r="N876">
        <v>14.973000000000001</v>
      </c>
    </row>
    <row r="877" spans="1:14">
      <c r="A877" s="54">
        <f>formulas!O964</f>
        <v>0</v>
      </c>
      <c r="B877" s="33">
        <f t="shared" ca="1" si="89"/>
        <v>32</v>
      </c>
      <c r="C877">
        <f t="shared" si="87"/>
        <v>378</v>
      </c>
      <c r="D877">
        <f t="shared" ca="1" si="88"/>
        <v>-2.8000000000000001E-2</v>
      </c>
      <c r="E877">
        <f t="shared" ca="1" si="90"/>
        <v>0</v>
      </c>
      <c r="F877">
        <f t="shared" ca="1" si="91"/>
        <v>31</v>
      </c>
      <c r="G877">
        <f t="shared" ca="1" si="92"/>
        <v>32</v>
      </c>
      <c r="M877">
        <v>529</v>
      </c>
      <c r="N877">
        <v>15.004</v>
      </c>
    </row>
    <row r="878" spans="1:14">
      <c r="A878" s="54">
        <f>formulas!O965</f>
        <v>0</v>
      </c>
      <c r="B878" s="33">
        <f t="shared" ca="1" si="89"/>
        <v>32</v>
      </c>
      <c r="C878">
        <f t="shared" si="87"/>
        <v>378</v>
      </c>
      <c r="D878">
        <f t="shared" ca="1" si="88"/>
        <v>-2.8000000000000001E-2</v>
      </c>
      <c r="E878">
        <f t="shared" ca="1" si="90"/>
        <v>0</v>
      </c>
      <c r="F878">
        <f t="shared" ca="1" si="91"/>
        <v>31</v>
      </c>
      <c r="G878">
        <f t="shared" ca="1" si="92"/>
        <v>32</v>
      </c>
      <c r="M878">
        <v>530</v>
      </c>
      <c r="N878">
        <v>15.035</v>
      </c>
    </row>
    <row r="879" spans="1:14">
      <c r="A879" s="54">
        <f>formulas!O966</f>
        <v>0</v>
      </c>
      <c r="B879" s="33">
        <f t="shared" ca="1" si="89"/>
        <v>32</v>
      </c>
      <c r="C879">
        <f t="shared" si="87"/>
        <v>378</v>
      </c>
      <c r="D879">
        <f t="shared" ca="1" si="88"/>
        <v>-2.8000000000000001E-2</v>
      </c>
      <c r="E879">
        <f t="shared" ca="1" si="90"/>
        <v>0</v>
      </c>
      <c r="F879">
        <f t="shared" ca="1" si="91"/>
        <v>31</v>
      </c>
      <c r="G879">
        <f t="shared" ca="1" si="92"/>
        <v>32</v>
      </c>
      <c r="M879">
        <v>531</v>
      </c>
      <c r="N879">
        <v>15.065</v>
      </c>
    </row>
    <row r="880" spans="1:14">
      <c r="A880" s="54">
        <f>formulas!O967</f>
        <v>0</v>
      </c>
      <c r="B880" s="33">
        <f t="shared" ca="1" si="89"/>
        <v>32</v>
      </c>
      <c r="C880">
        <f t="shared" si="87"/>
        <v>378</v>
      </c>
      <c r="D880">
        <f t="shared" ca="1" si="88"/>
        <v>-2.8000000000000001E-2</v>
      </c>
      <c r="E880">
        <f t="shared" ca="1" si="90"/>
        <v>0</v>
      </c>
      <c r="F880">
        <f t="shared" ca="1" si="91"/>
        <v>31</v>
      </c>
      <c r="G880">
        <f t="shared" ca="1" si="92"/>
        <v>32</v>
      </c>
      <c r="M880">
        <v>532</v>
      </c>
      <c r="N880">
        <v>15.096</v>
      </c>
    </row>
    <row r="881" spans="1:14">
      <c r="A881" s="54">
        <f>formulas!O968</f>
        <v>0</v>
      </c>
      <c r="B881" s="33">
        <f t="shared" ca="1" si="89"/>
        <v>32</v>
      </c>
      <c r="C881">
        <f t="shared" si="87"/>
        <v>378</v>
      </c>
      <c r="D881">
        <f t="shared" ca="1" si="88"/>
        <v>-2.8000000000000001E-2</v>
      </c>
      <c r="E881">
        <f t="shared" ca="1" si="90"/>
        <v>0</v>
      </c>
      <c r="F881">
        <f t="shared" ca="1" si="91"/>
        <v>31</v>
      </c>
      <c r="G881">
        <f t="shared" ca="1" si="92"/>
        <v>32</v>
      </c>
      <c r="M881">
        <v>533</v>
      </c>
      <c r="N881">
        <v>15.127000000000001</v>
      </c>
    </row>
    <row r="882" spans="1:14">
      <c r="A882" s="54">
        <f>formulas!O969</f>
        <v>0</v>
      </c>
      <c r="B882" s="33">
        <f t="shared" ca="1" si="89"/>
        <v>32</v>
      </c>
      <c r="C882">
        <f t="shared" si="87"/>
        <v>378</v>
      </c>
      <c r="D882">
        <f t="shared" ca="1" si="88"/>
        <v>-2.8000000000000001E-2</v>
      </c>
      <c r="E882">
        <f t="shared" ca="1" si="90"/>
        <v>0</v>
      </c>
      <c r="F882">
        <f t="shared" ca="1" si="91"/>
        <v>31</v>
      </c>
      <c r="G882">
        <f t="shared" ca="1" si="92"/>
        <v>32</v>
      </c>
      <c r="M882">
        <v>534</v>
      </c>
      <c r="N882">
        <v>15.157999999999999</v>
      </c>
    </row>
    <row r="883" spans="1:14">
      <c r="A883" s="54">
        <f>formulas!O970</f>
        <v>0</v>
      </c>
      <c r="B883" s="33">
        <f t="shared" ca="1" si="89"/>
        <v>32</v>
      </c>
      <c r="C883">
        <f t="shared" si="87"/>
        <v>378</v>
      </c>
      <c r="D883">
        <f t="shared" ca="1" si="88"/>
        <v>-2.8000000000000001E-2</v>
      </c>
      <c r="E883">
        <f t="shared" ca="1" si="90"/>
        <v>0</v>
      </c>
      <c r="F883">
        <f t="shared" ca="1" si="91"/>
        <v>31</v>
      </c>
      <c r="G883">
        <f t="shared" ca="1" si="92"/>
        <v>32</v>
      </c>
      <c r="M883">
        <v>535</v>
      </c>
      <c r="N883">
        <v>15.189</v>
      </c>
    </row>
    <row r="884" spans="1:14">
      <c r="A884" s="54">
        <f>formulas!O971</f>
        <v>0</v>
      </c>
      <c r="B884" s="33">
        <f t="shared" ca="1" si="89"/>
        <v>32</v>
      </c>
      <c r="C884">
        <f t="shared" si="87"/>
        <v>378</v>
      </c>
      <c r="D884">
        <f t="shared" ca="1" si="88"/>
        <v>-2.8000000000000001E-2</v>
      </c>
      <c r="E884">
        <f t="shared" ca="1" si="90"/>
        <v>0</v>
      </c>
      <c r="F884">
        <f t="shared" ca="1" si="91"/>
        <v>31</v>
      </c>
      <c r="G884">
        <f t="shared" ca="1" si="92"/>
        <v>32</v>
      </c>
      <c r="M884">
        <v>536</v>
      </c>
      <c r="N884">
        <v>15.218999999999999</v>
      </c>
    </row>
    <row r="885" spans="1:14">
      <c r="A885" s="54">
        <f>formulas!O972</f>
        <v>0</v>
      </c>
      <c r="B885" s="33">
        <f t="shared" ca="1" si="89"/>
        <v>32</v>
      </c>
      <c r="C885">
        <f t="shared" si="87"/>
        <v>378</v>
      </c>
      <c r="D885">
        <f t="shared" ca="1" si="88"/>
        <v>-2.8000000000000001E-2</v>
      </c>
      <c r="E885">
        <f t="shared" ca="1" si="90"/>
        <v>0</v>
      </c>
      <c r="F885">
        <f t="shared" ca="1" si="91"/>
        <v>31</v>
      </c>
      <c r="G885">
        <f t="shared" ca="1" si="92"/>
        <v>32</v>
      </c>
      <c r="M885">
        <v>537</v>
      </c>
      <c r="N885">
        <v>15.25</v>
      </c>
    </row>
    <row r="886" spans="1:14">
      <c r="A886" s="54">
        <f>formulas!O973</f>
        <v>0</v>
      </c>
      <c r="B886" s="33">
        <f t="shared" ca="1" si="89"/>
        <v>32</v>
      </c>
      <c r="C886">
        <f t="shared" si="87"/>
        <v>378</v>
      </c>
      <c r="D886">
        <f t="shared" ca="1" si="88"/>
        <v>-2.8000000000000001E-2</v>
      </c>
      <c r="E886">
        <f t="shared" ca="1" si="90"/>
        <v>0</v>
      </c>
      <c r="F886">
        <f t="shared" ca="1" si="91"/>
        <v>31</v>
      </c>
      <c r="G886">
        <f t="shared" ca="1" si="92"/>
        <v>32</v>
      </c>
      <c r="M886">
        <v>538</v>
      </c>
      <c r="N886">
        <v>15.281000000000001</v>
      </c>
    </row>
    <row r="887" spans="1:14">
      <c r="A887" s="54">
        <f>formulas!O974</f>
        <v>0</v>
      </c>
      <c r="B887" s="33">
        <f t="shared" ca="1" si="89"/>
        <v>32</v>
      </c>
      <c r="C887">
        <f t="shared" si="87"/>
        <v>378</v>
      </c>
      <c r="D887">
        <f t="shared" ca="1" si="88"/>
        <v>-2.8000000000000001E-2</v>
      </c>
      <c r="E887">
        <f t="shared" ca="1" si="90"/>
        <v>0</v>
      </c>
      <c r="F887">
        <f t="shared" ca="1" si="91"/>
        <v>31</v>
      </c>
      <c r="G887">
        <f t="shared" ca="1" si="92"/>
        <v>32</v>
      </c>
      <c r="M887">
        <v>539</v>
      </c>
      <c r="N887">
        <v>15.311999999999999</v>
      </c>
    </row>
    <row r="888" spans="1:14">
      <c r="A888" s="54">
        <f>formulas!O975</f>
        <v>0</v>
      </c>
      <c r="B888" s="33">
        <f t="shared" ca="1" si="89"/>
        <v>32</v>
      </c>
      <c r="C888">
        <f t="shared" si="87"/>
        <v>378</v>
      </c>
      <c r="D888">
        <f t="shared" ca="1" si="88"/>
        <v>-2.8000000000000001E-2</v>
      </c>
      <c r="E888">
        <f t="shared" ca="1" si="90"/>
        <v>0</v>
      </c>
      <c r="F888">
        <f t="shared" ca="1" si="91"/>
        <v>31</v>
      </c>
      <c r="G888">
        <f t="shared" ca="1" si="92"/>
        <v>32</v>
      </c>
      <c r="M888">
        <v>540</v>
      </c>
      <c r="N888">
        <v>15.343</v>
      </c>
    </row>
    <row r="889" spans="1:14">
      <c r="A889" s="54">
        <f>formulas!O976</f>
        <v>0</v>
      </c>
      <c r="B889" s="33">
        <f t="shared" ca="1" si="89"/>
        <v>32</v>
      </c>
      <c r="C889">
        <f t="shared" si="87"/>
        <v>378</v>
      </c>
      <c r="D889">
        <f t="shared" ca="1" si="88"/>
        <v>-2.8000000000000001E-2</v>
      </c>
      <c r="E889">
        <f t="shared" ca="1" si="90"/>
        <v>0</v>
      </c>
      <c r="F889">
        <f t="shared" ca="1" si="91"/>
        <v>31</v>
      </c>
      <c r="G889">
        <f t="shared" ca="1" si="92"/>
        <v>32</v>
      </c>
      <c r="M889">
        <v>541</v>
      </c>
      <c r="N889">
        <v>15.372999999999999</v>
      </c>
    </row>
    <row r="890" spans="1:14">
      <c r="A890" s="54">
        <f>formulas!O977</f>
        <v>0</v>
      </c>
      <c r="B890" s="33">
        <f t="shared" ca="1" si="89"/>
        <v>32</v>
      </c>
      <c r="C890">
        <f t="shared" si="87"/>
        <v>378</v>
      </c>
      <c r="D890">
        <f t="shared" ca="1" si="88"/>
        <v>-2.8000000000000001E-2</v>
      </c>
      <c r="E890">
        <f t="shared" ca="1" si="90"/>
        <v>0</v>
      </c>
      <c r="F890">
        <f t="shared" ca="1" si="91"/>
        <v>31</v>
      </c>
      <c r="G890">
        <f t="shared" ca="1" si="92"/>
        <v>32</v>
      </c>
      <c r="M890">
        <v>542</v>
      </c>
      <c r="N890">
        <v>15.404</v>
      </c>
    </row>
    <row r="891" spans="1:14">
      <c r="A891" s="54">
        <f>formulas!O978</f>
        <v>0</v>
      </c>
      <c r="B891" s="33">
        <f t="shared" ca="1" si="89"/>
        <v>32</v>
      </c>
      <c r="C891">
        <f t="shared" si="87"/>
        <v>378</v>
      </c>
      <c r="D891">
        <f t="shared" ca="1" si="88"/>
        <v>-2.8000000000000001E-2</v>
      </c>
      <c r="E891">
        <f t="shared" ca="1" si="90"/>
        <v>0</v>
      </c>
      <c r="F891">
        <f t="shared" ca="1" si="91"/>
        <v>31</v>
      </c>
      <c r="G891">
        <f t="shared" ca="1" si="92"/>
        <v>32</v>
      </c>
      <c r="M891">
        <v>543</v>
      </c>
      <c r="N891">
        <v>15.435</v>
      </c>
    </row>
    <row r="892" spans="1:14">
      <c r="A892" s="54">
        <f>formulas!O979</f>
        <v>0</v>
      </c>
      <c r="B892" s="33">
        <f t="shared" ca="1" si="89"/>
        <v>32</v>
      </c>
      <c r="C892">
        <f t="shared" si="87"/>
        <v>378</v>
      </c>
      <c r="D892">
        <f t="shared" ca="1" si="88"/>
        <v>-2.8000000000000001E-2</v>
      </c>
      <c r="E892">
        <f t="shared" ca="1" si="90"/>
        <v>0</v>
      </c>
      <c r="F892">
        <f t="shared" ca="1" si="91"/>
        <v>31</v>
      </c>
      <c r="G892">
        <f t="shared" ca="1" si="92"/>
        <v>32</v>
      </c>
      <c r="M892">
        <v>544</v>
      </c>
      <c r="N892">
        <v>15.465999999999999</v>
      </c>
    </row>
    <row r="893" spans="1:14">
      <c r="A893" s="54">
        <f>formulas!O980</f>
        <v>0</v>
      </c>
      <c r="B893" s="33">
        <f t="shared" ca="1" si="89"/>
        <v>32</v>
      </c>
      <c r="C893">
        <f t="shared" si="87"/>
        <v>378</v>
      </c>
      <c r="D893">
        <f t="shared" ca="1" si="88"/>
        <v>-2.8000000000000001E-2</v>
      </c>
      <c r="E893">
        <f t="shared" ca="1" si="90"/>
        <v>0</v>
      </c>
      <c r="F893">
        <f t="shared" ca="1" si="91"/>
        <v>31</v>
      </c>
      <c r="G893">
        <f t="shared" ca="1" si="92"/>
        <v>32</v>
      </c>
      <c r="M893">
        <v>545</v>
      </c>
      <c r="N893">
        <v>15.496</v>
      </c>
    </row>
    <row r="894" spans="1:14">
      <c r="A894" s="54">
        <f>formulas!O981</f>
        <v>0</v>
      </c>
      <c r="B894" s="33">
        <f t="shared" ca="1" si="89"/>
        <v>32</v>
      </c>
      <c r="C894">
        <f t="shared" si="87"/>
        <v>378</v>
      </c>
      <c r="D894">
        <f t="shared" ca="1" si="88"/>
        <v>-2.8000000000000001E-2</v>
      </c>
      <c r="E894">
        <f t="shared" ca="1" si="90"/>
        <v>0</v>
      </c>
      <c r="F894">
        <f t="shared" ca="1" si="91"/>
        <v>31</v>
      </c>
      <c r="G894">
        <f t="shared" ca="1" si="92"/>
        <v>32</v>
      </c>
      <c r="M894">
        <v>546</v>
      </c>
      <c r="N894">
        <v>15.526999999999999</v>
      </c>
    </row>
    <row r="895" spans="1:14">
      <c r="A895" s="54">
        <f>formulas!O982</f>
        <v>0</v>
      </c>
      <c r="B895" s="33">
        <f t="shared" ca="1" si="89"/>
        <v>32</v>
      </c>
      <c r="C895">
        <f t="shared" si="87"/>
        <v>378</v>
      </c>
      <c r="D895">
        <f t="shared" ca="1" si="88"/>
        <v>-2.8000000000000001E-2</v>
      </c>
      <c r="E895">
        <f t="shared" ca="1" si="90"/>
        <v>0</v>
      </c>
      <c r="F895">
        <f t="shared" ca="1" si="91"/>
        <v>31</v>
      </c>
      <c r="G895">
        <f t="shared" ca="1" si="92"/>
        <v>32</v>
      </c>
      <c r="M895">
        <v>547</v>
      </c>
      <c r="N895">
        <v>15.558</v>
      </c>
    </row>
    <row r="896" spans="1:14">
      <c r="A896" s="54">
        <f>formulas!O983</f>
        <v>0</v>
      </c>
      <c r="B896" s="33">
        <f t="shared" ca="1" si="89"/>
        <v>32</v>
      </c>
      <c r="C896">
        <f t="shared" si="87"/>
        <v>378</v>
      </c>
      <c r="D896">
        <f t="shared" ca="1" si="88"/>
        <v>-2.8000000000000001E-2</v>
      </c>
      <c r="E896">
        <f t="shared" ca="1" si="90"/>
        <v>0</v>
      </c>
      <c r="F896">
        <f t="shared" ca="1" si="91"/>
        <v>31</v>
      </c>
      <c r="G896">
        <f t="shared" ca="1" si="92"/>
        <v>32</v>
      </c>
      <c r="M896">
        <v>548</v>
      </c>
      <c r="N896">
        <v>15.589</v>
      </c>
    </row>
    <row r="897" spans="1:14">
      <c r="A897" s="54">
        <f>formulas!O984</f>
        <v>0</v>
      </c>
      <c r="B897" s="33">
        <f t="shared" ca="1" si="89"/>
        <v>32</v>
      </c>
      <c r="C897">
        <f t="shared" si="87"/>
        <v>378</v>
      </c>
      <c r="D897">
        <f t="shared" ca="1" si="88"/>
        <v>-2.8000000000000001E-2</v>
      </c>
      <c r="E897">
        <f t="shared" ca="1" si="90"/>
        <v>0</v>
      </c>
      <c r="F897">
        <f t="shared" ca="1" si="91"/>
        <v>31</v>
      </c>
      <c r="G897">
        <f t="shared" ca="1" si="92"/>
        <v>32</v>
      </c>
      <c r="M897">
        <v>549</v>
      </c>
      <c r="N897">
        <v>15.62</v>
      </c>
    </row>
    <row r="898" spans="1:14">
      <c r="A898" s="54">
        <f>formulas!O985</f>
        <v>0</v>
      </c>
      <c r="B898" s="33">
        <f t="shared" ca="1" si="89"/>
        <v>32</v>
      </c>
      <c r="C898">
        <f t="shared" si="87"/>
        <v>378</v>
      </c>
      <c r="D898">
        <f t="shared" ca="1" si="88"/>
        <v>-2.8000000000000001E-2</v>
      </c>
      <c r="E898">
        <f t="shared" ca="1" si="90"/>
        <v>0</v>
      </c>
      <c r="F898">
        <f t="shared" ca="1" si="91"/>
        <v>31</v>
      </c>
      <c r="G898">
        <f t="shared" ca="1" si="92"/>
        <v>32</v>
      </c>
      <c r="M898">
        <v>550</v>
      </c>
      <c r="N898">
        <v>15.65</v>
      </c>
    </row>
    <row r="899" spans="1:14">
      <c r="A899" s="54">
        <f>formulas!O986</f>
        <v>0</v>
      </c>
      <c r="B899" s="33">
        <f t="shared" ca="1" si="89"/>
        <v>32</v>
      </c>
      <c r="C899">
        <f t="shared" ref="C899:C962" si="93">COUNTIF($N$1:$N$25398,"&lt;"&amp;A899)</f>
        <v>378</v>
      </c>
      <c r="D899">
        <f t="shared" ref="D899:D962" ca="1" si="94">INDIRECT(ADDRESS(C899+1,14))</f>
        <v>-2.8000000000000001E-2</v>
      </c>
      <c r="E899">
        <f t="shared" ca="1" si="90"/>
        <v>0</v>
      </c>
      <c r="F899">
        <f t="shared" ca="1" si="91"/>
        <v>31</v>
      </c>
      <c r="G899">
        <f t="shared" ca="1" si="92"/>
        <v>32</v>
      </c>
      <c r="M899">
        <v>551</v>
      </c>
      <c r="N899">
        <v>15.680999999999999</v>
      </c>
    </row>
    <row r="900" spans="1:14">
      <c r="A900" s="54">
        <f>formulas!O987</f>
        <v>0</v>
      </c>
      <c r="B900" s="33">
        <f t="shared" ca="1" si="89"/>
        <v>32</v>
      </c>
      <c r="C900">
        <f t="shared" si="93"/>
        <v>378</v>
      </c>
      <c r="D900">
        <f t="shared" ca="1" si="94"/>
        <v>-2.8000000000000001E-2</v>
      </c>
      <c r="E900">
        <f t="shared" ca="1" si="90"/>
        <v>0</v>
      </c>
      <c r="F900">
        <f t="shared" ca="1" si="91"/>
        <v>31</v>
      </c>
      <c r="G900">
        <f t="shared" ca="1" si="92"/>
        <v>32</v>
      </c>
      <c r="M900">
        <v>552</v>
      </c>
      <c r="N900">
        <v>15.712</v>
      </c>
    </row>
    <row r="901" spans="1:14">
      <c r="A901" s="54">
        <f>formulas!O988</f>
        <v>0</v>
      </c>
      <c r="B901" s="33">
        <f t="shared" ca="1" si="89"/>
        <v>32</v>
      </c>
      <c r="C901">
        <f t="shared" si="93"/>
        <v>378</v>
      </c>
      <c r="D901">
        <f t="shared" ca="1" si="94"/>
        <v>-2.8000000000000001E-2</v>
      </c>
      <c r="E901">
        <f t="shared" ca="1" si="90"/>
        <v>0</v>
      </c>
      <c r="F901">
        <f t="shared" ca="1" si="91"/>
        <v>31</v>
      </c>
      <c r="G901">
        <f t="shared" ca="1" si="92"/>
        <v>32</v>
      </c>
      <c r="M901">
        <v>553</v>
      </c>
      <c r="N901">
        <v>15.743</v>
      </c>
    </row>
    <row r="902" spans="1:14">
      <c r="A902" s="54">
        <f>formulas!O989</f>
        <v>0</v>
      </c>
      <c r="B902" s="33">
        <f t="shared" ca="1" si="89"/>
        <v>32</v>
      </c>
      <c r="C902">
        <f t="shared" si="93"/>
        <v>378</v>
      </c>
      <c r="D902">
        <f t="shared" ca="1" si="94"/>
        <v>-2.8000000000000001E-2</v>
      </c>
      <c r="E902">
        <f t="shared" ca="1" si="90"/>
        <v>0</v>
      </c>
      <c r="F902">
        <f t="shared" ca="1" si="91"/>
        <v>31</v>
      </c>
      <c r="G902">
        <f t="shared" ca="1" si="92"/>
        <v>32</v>
      </c>
      <c r="M902">
        <v>554</v>
      </c>
      <c r="N902">
        <v>15.773</v>
      </c>
    </row>
    <row r="903" spans="1:14">
      <c r="A903" s="54">
        <f>formulas!O990</f>
        <v>0</v>
      </c>
      <c r="B903" s="33">
        <f t="shared" ca="1" si="89"/>
        <v>32</v>
      </c>
      <c r="C903">
        <f t="shared" si="93"/>
        <v>378</v>
      </c>
      <c r="D903">
        <f t="shared" ca="1" si="94"/>
        <v>-2.8000000000000001E-2</v>
      </c>
      <c r="E903">
        <f t="shared" ca="1" si="90"/>
        <v>0</v>
      </c>
      <c r="F903">
        <f t="shared" ca="1" si="91"/>
        <v>31</v>
      </c>
      <c r="G903">
        <f t="shared" ca="1" si="92"/>
        <v>32</v>
      </c>
      <c r="M903">
        <v>555</v>
      </c>
      <c r="N903">
        <v>15.804</v>
      </c>
    </row>
    <row r="904" spans="1:14">
      <c r="A904" s="54">
        <f>formulas!O991</f>
        <v>0</v>
      </c>
      <c r="B904" s="33">
        <f t="shared" ca="1" si="89"/>
        <v>32</v>
      </c>
      <c r="C904">
        <f t="shared" si="93"/>
        <v>378</v>
      </c>
      <c r="D904">
        <f t="shared" ca="1" si="94"/>
        <v>-2.8000000000000001E-2</v>
      </c>
      <c r="E904">
        <f t="shared" ca="1" si="90"/>
        <v>0</v>
      </c>
      <c r="F904">
        <f t="shared" ca="1" si="91"/>
        <v>31</v>
      </c>
      <c r="G904">
        <f t="shared" ca="1" si="92"/>
        <v>32</v>
      </c>
      <c r="M904">
        <v>556</v>
      </c>
      <c r="N904">
        <v>15.835000000000001</v>
      </c>
    </row>
    <row r="905" spans="1:14">
      <c r="A905" s="54">
        <f>formulas!O992</f>
        <v>0</v>
      </c>
      <c r="B905" s="33">
        <f t="shared" ca="1" si="89"/>
        <v>32</v>
      </c>
      <c r="C905">
        <f t="shared" si="93"/>
        <v>378</v>
      </c>
      <c r="D905">
        <f t="shared" ca="1" si="94"/>
        <v>-2.8000000000000001E-2</v>
      </c>
      <c r="E905">
        <f t="shared" ca="1" si="90"/>
        <v>0</v>
      </c>
      <c r="F905">
        <f t="shared" ca="1" si="91"/>
        <v>31</v>
      </c>
      <c r="G905">
        <f t="shared" ca="1" si="92"/>
        <v>32</v>
      </c>
      <c r="M905">
        <v>557</v>
      </c>
      <c r="N905">
        <v>15.866</v>
      </c>
    </row>
    <row r="906" spans="1:14">
      <c r="A906" s="54">
        <f>formulas!O993</f>
        <v>0</v>
      </c>
      <c r="B906" s="33">
        <f t="shared" ca="1" si="89"/>
        <v>32</v>
      </c>
      <c r="C906">
        <f t="shared" si="93"/>
        <v>378</v>
      </c>
      <c r="D906">
        <f t="shared" ca="1" si="94"/>
        <v>-2.8000000000000001E-2</v>
      </c>
      <c r="E906">
        <f t="shared" ca="1" si="90"/>
        <v>0</v>
      </c>
      <c r="F906">
        <f t="shared" ca="1" si="91"/>
        <v>31</v>
      </c>
      <c r="G906">
        <f t="shared" ca="1" si="92"/>
        <v>32</v>
      </c>
      <c r="M906">
        <v>558</v>
      </c>
      <c r="N906">
        <v>15.897</v>
      </c>
    </row>
    <row r="907" spans="1:14">
      <c r="A907" s="54">
        <f>formulas!O994</f>
        <v>0</v>
      </c>
      <c r="B907" s="33">
        <f t="shared" ca="1" si="89"/>
        <v>32</v>
      </c>
      <c r="C907">
        <f t="shared" si="93"/>
        <v>378</v>
      </c>
      <c r="D907">
        <f t="shared" ca="1" si="94"/>
        <v>-2.8000000000000001E-2</v>
      </c>
      <c r="E907">
        <f t="shared" ca="1" si="90"/>
        <v>0</v>
      </c>
      <c r="F907">
        <f t="shared" ca="1" si="91"/>
        <v>31</v>
      </c>
      <c r="G907">
        <f t="shared" ca="1" si="92"/>
        <v>32</v>
      </c>
      <c r="M907">
        <v>559</v>
      </c>
      <c r="N907">
        <v>15.927</v>
      </c>
    </row>
    <row r="908" spans="1:14">
      <c r="A908" s="54">
        <f>formulas!O995</f>
        <v>0</v>
      </c>
      <c r="B908" s="33">
        <f t="shared" ca="1" si="89"/>
        <v>32</v>
      </c>
      <c r="C908">
        <f t="shared" si="93"/>
        <v>378</v>
      </c>
      <c r="D908">
        <f t="shared" ca="1" si="94"/>
        <v>-2.8000000000000001E-2</v>
      </c>
      <c r="E908">
        <f t="shared" ca="1" si="90"/>
        <v>0</v>
      </c>
      <c r="F908">
        <f t="shared" ca="1" si="91"/>
        <v>31</v>
      </c>
      <c r="G908">
        <f t="shared" ca="1" si="92"/>
        <v>32</v>
      </c>
      <c r="M908">
        <v>560</v>
      </c>
      <c r="N908">
        <v>15.958</v>
      </c>
    </row>
    <row r="909" spans="1:14">
      <c r="A909" s="54">
        <f>formulas!O996</f>
        <v>0</v>
      </c>
      <c r="B909" s="33">
        <f t="shared" ca="1" si="89"/>
        <v>32</v>
      </c>
      <c r="C909">
        <f t="shared" si="93"/>
        <v>378</v>
      </c>
      <c r="D909">
        <f t="shared" ca="1" si="94"/>
        <v>-2.8000000000000001E-2</v>
      </c>
      <c r="E909">
        <f t="shared" ca="1" si="90"/>
        <v>0</v>
      </c>
      <c r="F909">
        <f t="shared" ca="1" si="91"/>
        <v>31</v>
      </c>
      <c r="G909">
        <f t="shared" ca="1" si="92"/>
        <v>32</v>
      </c>
      <c r="M909">
        <v>561</v>
      </c>
      <c r="N909">
        <v>15.989000000000001</v>
      </c>
    </row>
    <row r="910" spans="1:14">
      <c r="A910" s="54">
        <f>formulas!O997</f>
        <v>0</v>
      </c>
      <c r="B910" s="33">
        <f t="shared" ca="1" si="89"/>
        <v>32</v>
      </c>
      <c r="C910">
        <f t="shared" si="93"/>
        <v>378</v>
      </c>
      <c r="D910">
        <f t="shared" ca="1" si="94"/>
        <v>-2.8000000000000001E-2</v>
      </c>
      <c r="E910">
        <f t="shared" ca="1" si="90"/>
        <v>0</v>
      </c>
      <c r="F910">
        <f t="shared" ca="1" si="91"/>
        <v>31</v>
      </c>
      <c r="G910">
        <f t="shared" ca="1" si="92"/>
        <v>32</v>
      </c>
      <c r="M910">
        <v>562</v>
      </c>
      <c r="N910">
        <v>16.02</v>
      </c>
    </row>
    <row r="911" spans="1:14">
      <c r="A911" s="54">
        <f>formulas!O998</f>
        <v>0</v>
      </c>
      <c r="B911" s="33">
        <f t="shared" ca="1" si="89"/>
        <v>32</v>
      </c>
      <c r="C911">
        <f t="shared" si="93"/>
        <v>378</v>
      </c>
      <c r="D911">
        <f t="shared" ca="1" si="94"/>
        <v>-2.8000000000000001E-2</v>
      </c>
      <c r="E911">
        <f t="shared" ca="1" si="90"/>
        <v>0</v>
      </c>
      <c r="F911">
        <f t="shared" ca="1" si="91"/>
        <v>31</v>
      </c>
      <c r="G911">
        <f t="shared" ca="1" si="92"/>
        <v>32</v>
      </c>
      <c r="M911">
        <v>563</v>
      </c>
      <c r="N911">
        <v>16.05</v>
      </c>
    </row>
    <row r="912" spans="1:14">
      <c r="A912" s="54">
        <f>formulas!O999</f>
        <v>0</v>
      </c>
      <c r="B912" s="33">
        <f t="shared" ca="1" si="89"/>
        <v>32</v>
      </c>
      <c r="C912">
        <f t="shared" si="93"/>
        <v>378</v>
      </c>
      <c r="D912">
        <f t="shared" ca="1" si="94"/>
        <v>-2.8000000000000001E-2</v>
      </c>
      <c r="E912">
        <f t="shared" ca="1" si="90"/>
        <v>0</v>
      </c>
      <c r="F912">
        <f t="shared" ca="1" si="91"/>
        <v>31</v>
      </c>
      <c r="G912">
        <f t="shared" ca="1" si="92"/>
        <v>32</v>
      </c>
      <c r="M912">
        <v>564</v>
      </c>
      <c r="N912">
        <v>16.081</v>
      </c>
    </row>
    <row r="913" spans="1:14">
      <c r="A913" s="54">
        <f>formulas!O1000</f>
        <v>0</v>
      </c>
      <c r="B913" s="33">
        <f t="shared" ca="1" si="89"/>
        <v>32</v>
      </c>
      <c r="C913">
        <f t="shared" si="93"/>
        <v>378</v>
      </c>
      <c r="D913">
        <f t="shared" ca="1" si="94"/>
        <v>-2.8000000000000001E-2</v>
      </c>
      <c r="E913">
        <f t="shared" ca="1" si="90"/>
        <v>0</v>
      </c>
      <c r="F913">
        <f t="shared" ca="1" si="91"/>
        <v>31</v>
      </c>
      <c r="G913">
        <f t="shared" ca="1" si="92"/>
        <v>32</v>
      </c>
      <c r="M913">
        <v>565</v>
      </c>
      <c r="N913">
        <v>16.111999999999998</v>
      </c>
    </row>
    <row r="914" spans="1:14">
      <c r="A914" s="54">
        <f>formulas!O1001</f>
        <v>0</v>
      </c>
      <c r="B914" s="33">
        <f t="shared" ca="1" si="89"/>
        <v>32</v>
      </c>
      <c r="C914">
        <f t="shared" si="93"/>
        <v>378</v>
      </c>
      <c r="D914">
        <f t="shared" ca="1" si="94"/>
        <v>-2.8000000000000001E-2</v>
      </c>
      <c r="E914">
        <f t="shared" ca="1" si="90"/>
        <v>0</v>
      </c>
      <c r="F914">
        <f t="shared" ca="1" si="91"/>
        <v>31</v>
      </c>
      <c r="G914">
        <f t="shared" ca="1" si="92"/>
        <v>32</v>
      </c>
      <c r="M914">
        <v>566</v>
      </c>
      <c r="N914">
        <v>16.143000000000001</v>
      </c>
    </row>
    <row r="915" spans="1:14">
      <c r="A915" s="54">
        <f>formulas!O1002</f>
        <v>0</v>
      </c>
      <c r="B915" s="33">
        <f t="shared" ca="1" si="89"/>
        <v>32</v>
      </c>
      <c r="C915">
        <f t="shared" si="93"/>
        <v>378</v>
      </c>
      <c r="D915">
        <f t="shared" ca="1" si="94"/>
        <v>-2.8000000000000001E-2</v>
      </c>
      <c r="E915">
        <f t="shared" ca="1" si="90"/>
        <v>0</v>
      </c>
      <c r="F915">
        <f t="shared" ca="1" si="91"/>
        <v>31</v>
      </c>
      <c r="G915">
        <f t="shared" ca="1" si="92"/>
        <v>32</v>
      </c>
      <c r="M915">
        <v>567</v>
      </c>
      <c r="N915">
        <v>16.172999999999998</v>
      </c>
    </row>
    <row r="916" spans="1:14">
      <c r="A916" s="54">
        <f>formulas!O1003</f>
        <v>0</v>
      </c>
      <c r="B916" s="33">
        <f t="shared" ca="1" si="89"/>
        <v>32</v>
      </c>
      <c r="C916">
        <f t="shared" si="93"/>
        <v>378</v>
      </c>
      <c r="D916">
        <f t="shared" ca="1" si="94"/>
        <v>-2.8000000000000001E-2</v>
      </c>
      <c r="E916">
        <f t="shared" ca="1" si="90"/>
        <v>0</v>
      </c>
      <c r="F916">
        <f t="shared" ca="1" si="91"/>
        <v>31</v>
      </c>
      <c r="G916">
        <f t="shared" ca="1" si="92"/>
        <v>32</v>
      </c>
      <c r="M916">
        <v>568</v>
      </c>
      <c r="N916">
        <v>16.204000000000001</v>
      </c>
    </row>
    <row r="917" spans="1:14">
      <c r="A917" s="54">
        <f>formulas!O1004</f>
        <v>0</v>
      </c>
      <c r="B917" s="33">
        <f t="shared" ca="1" si="89"/>
        <v>32</v>
      </c>
      <c r="C917">
        <f t="shared" si="93"/>
        <v>378</v>
      </c>
      <c r="D917">
        <f t="shared" ca="1" si="94"/>
        <v>-2.8000000000000001E-2</v>
      </c>
      <c r="E917">
        <f t="shared" ca="1" si="90"/>
        <v>0</v>
      </c>
      <c r="F917">
        <f t="shared" ca="1" si="91"/>
        <v>31</v>
      </c>
      <c r="G917">
        <f t="shared" ca="1" si="92"/>
        <v>32</v>
      </c>
      <c r="M917">
        <v>569</v>
      </c>
      <c r="N917">
        <v>16.234999999999999</v>
      </c>
    </row>
    <row r="918" spans="1:14">
      <c r="A918" s="54">
        <f>formulas!O1005</f>
        <v>0</v>
      </c>
      <c r="B918" s="33">
        <f t="shared" ca="1" si="89"/>
        <v>32</v>
      </c>
      <c r="C918">
        <f t="shared" si="93"/>
        <v>378</v>
      </c>
      <c r="D918">
        <f t="shared" ca="1" si="94"/>
        <v>-2.8000000000000001E-2</v>
      </c>
      <c r="E918">
        <f t="shared" ca="1" si="90"/>
        <v>0</v>
      </c>
      <c r="F918">
        <f t="shared" ca="1" si="91"/>
        <v>31</v>
      </c>
      <c r="G918">
        <f t="shared" ca="1" si="92"/>
        <v>32</v>
      </c>
      <c r="M918">
        <v>570</v>
      </c>
      <c r="N918">
        <v>16.265999999999998</v>
      </c>
    </row>
    <row r="919" spans="1:14">
      <c r="A919" s="54">
        <f>formulas!O1006</f>
        <v>0</v>
      </c>
      <c r="B919" s="33">
        <f t="shared" ca="1" si="89"/>
        <v>32</v>
      </c>
      <c r="C919">
        <f t="shared" si="93"/>
        <v>378</v>
      </c>
      <c r="D919">
        <f t="shared" ca="1" si="94"/>
        <v>-2.8000000000000001E-2</v>
      </c>
      <c r="E919">
        <f t="shared" ca="1" si="90"/>
        <v>0</v>
      </c>
      <c r="F919">
        <f t="shared" ca="1" si="91"/>
        <v>31</v>
      </c>
      <c r="G919">
        <f t="shared" ca="1" si="92"/>
        <v>32</v>
      </c>
      <c r="M919">
        <v>571</v>
      </c>
      <c r="N919">
        <v>16.295999999999999</v>
      </c>
    </row>
    <row r="920" spans="1:14">
      <c r="A920" s="54">
        <f>formulas!O1007</f>
        <v>0</v>
      </c>
      <c r="B920" s="33">
        <f t="shared" ca="1" si="89"/>
        <v>32</v>
      </c>
      <c r="C920">
        <f t="shared" si="93"/>
        <v>378</v>
      </c>
      <c r="D920">
        <f t="shared" ca="1" si="94"/>
        <v>-2.8000000000000001E-2</v>
      </c>
      <c r="E920">
        <f t="shared" ca="1" si="90"/>
        <v>0</v>
      </c>
      <c r="F920">
        <f t="shared" ca="1" si="91"/>
        <v>31</v>
      </c>
      <c r="G920">
        <f t="shared" ca="1" si="92"/>
        <v>32</v>
      </c>
      <c r="M920">
        <v>572</v>
      </c>
      <c r="N920">
        <v>16.327000000000002</v>
      </c>
    </row>
    <row r="921" spans="1:14">
      <c r="A921" s="54">
        <f>formulas!O1008</f>
        <v>0</v>
      </c>
      <c r="B921" s="33">
        <f t="shared" ca="1" si="89"/>
        <v>32</v>
      </c>
      <c r="C921">
        <f t="shared" si="93"/>
        <v>378</v>
      </c>
      <c r="D921">
        <f t="shared" ca="1" si="94"/>
        <v>-2.8000000000000001E-2</v>
      </c>
      <c r="E921">
        <f t="shared" ca="1" si="90"/>
        <v>0</v>
      </c>
      <c r="F921">
        <f t="shared" ca="1" si="91"/>
        <v>31</v>
      </c>
      <c r="G921">
        <f t="shared" ca="1" si="92"/>
        <v>32</v>
      </c>
      <c r="M921">
        <v>573</v>
      </c>
      <c r="N921">
        <v>16.358000000000001</v>
      </c>
    </row>
    <row r="922" spans="1:14">
      <c r="A922" s="54">
        <f>formulas!O1009</f>
        <v>0</v>
      </c>
      <c r="B922" s="33">
        <f t="shared" ca="1" si="89"/>
        <v>32</v>
      </c>
      <c r="C922">
        <f t="shared" si="93"/>
        <v>378</v>
      </c>
      <c r="D922">
        <f t="shared" ca="1" si="94"/>
        <v>-2.8000000000000001E-2</v>
      </c>
      <c r="E922">
        <f t="shared" ca="1" si="90"/>
        <v>0</v>
      </c>
      <c r="F922">
        <f t="shared" ca="1" si="91"/>
        <v>31</v>
      </c>
      <c r="G922">
        <f t="shared" ca="1" si="92"/>
        <v>32</v>
      </c>
      <c r="M922">
        <v>574</v>
      </c>
      <c r="N922">
        <v>16.388999999999999</v>
      </c>
    </row>
    <row r="923" spans="1:14">
      <c r="A923" s="54">
        <f>formulas!O1010</f>
        <v>0</v>
      </c>
      <c r="B923" s="33">
        <f t="shared" ca="1" si="89"/>
        <v>32</v>
      </c>
      <c r="C923">
        <f t="shared" si="93"/>
        <v>378</v>
      </c>
      <c r="D923">
        <f t="shared" ca="1" si="94"/>
        <v>-2.8000000000000001E-2</v>
      </c>
      <c r="E923">
        <f t="shared" ca="1" si="90"/>
        <v>0</v>
      </c>
      <c r="F923">
        <f t="shared" ca="1" si="91"/>
        <v>31</v>
      </c>
      <c r="G923">
        <f t="shared" ca="1" si="92"/>
        <v>32</v>
      </c>
      <c r="M923">
        <v>575</v>
      </c>
      <c r="N923">
        <v>16.419</v>
      </c>
    </row>
    <row r="924" spans="1:14">
      <c r="A924" s="54">
        <f>formulas!O1011</f>
        <v>0</v>
      </c>
      <c r="B924" s="33">
        <f t="shared" ca="1" si="89"/>
        <v>32</v>
      </c>
      <c r="C924">
        <f t="shared" si="93"/>
        <v>378</v>
      </c>
      <c r="D924">
        <f t="shared" ca="1" si="94"/>
        <v>-2.8000000000000001E-2</v>
      </c>
      <c r="E924">
        <f t="shared" ca="1" si="90"/>
        <v>0</v>
      </c>
      <c r="F924">
        <f t="shared" ca="1" si="91"/>
        <v>31</v>
      </c>
      <c r="G924">
        <f t="shared" ca="1" si="92"/>
        <v>32</v>
      </c>
      <c r="M924">
        <v>576</v>
      </c>
      <c r="N924">
        <v>16.45</v>
      </c>
    </row>
    <row r="925" spans="1:14">
      <c r="A925" s="54">
        <f>formulas!O1012</f>
        <v>0</v>
      </c>
      <c r="B925" s="33">
        <f t="shared" ca="1" si="89"/>
        <v>32</v>
      </c>
      <c r="C925">
        <f t="shared" si="93"/>
        <v>378</v>
      </c>
      <c r="D925">
        <f t="shared" ca="1" si="94"/>
        <v>-2.8000000000000001E-2</v>
      </c>
      <c r="E925">
        <f t="shared" ca="1" si="90"/>
        <v>0</v>
      </c>
      <c r="F925">
        <f t="shared" ca="1" si="91"/>
        <v>31</v>
      </c>
      <c r="G925">
        <f t="shared" ca="1" si="92"/>
        <v>32</v>
      </c>
      <c r="M925">
        <v>577</v>
      </c>
      <c r="N925">
        <v>16.481000000000002</v>
      </c>
    </row>
    <row r="926" spans="1:14">
      <c r="A926" s="54">
        <f>formulas!O1013</f>
        <v>0</v>
      </c>
      <c r="B926" s="33">
        <f t="shared" ca="1" si="89"/>
        <v>32</v>
      </c>
      <c r="C926">
        <f t="shared" si="93"/>
        <v>378</v>
      </c>
      <c r="D926">
        <f t="shared" ca="1" si="94"/>
        <v>-2.8000000000000001E-2</v>
      </c>
      <c r="E926">
        <f t="shared" ca="1" si="90"/>
        <v>0</v>
      </c>
      <c r="F926">
        <f t="shared" ca="1" si="91"/>
        <v>31</v>
      </c>
      <c r="G926">
        <f t="shared" ca="1" si="92"/>
        <v>32</v>
      </c>
      <c r="M926">
        <v>578</v>
      </c>
      <c r="N926">
        <v>16.512</v>
      </c>
    </row>
    <row r="927" spans="1:14">
      <c r="A927" s="54">
        <f>formulas!O1014</f>
        <v>0</v>
      </c>
      <c r="B927" s="33">
        <f t="shared" ca="1" si="89"/>
        <v>32</v>
      </c>
      <c r="C927">
        <f t="shared" si="93"/>
        <v>378</v>
      </c>
      <c r="D927">
        <f t="shared" ca="1" si="94"/>
        <v>-2.8000000000000001E-2</v>
      </c>
      <c r="E927">
        <f t="shared" ca="1" si="90"/>
        <v>0</v>
      </c>
      <c r="F927">
        <f t="shared" ca="1" si="91"/>
        <v>31</v>
      </c>
      <c r="G927">
        <f t="shared" ca="1" si="92"/>
        <v>32</v>
      </c>
      <c r="M927">
        <v>579</v>
      </c>
      <c r="N927">
        <v>16.542000000000002</v>
      </c>
    </row>
    <row r="928" spans="1:14">
      <c r="A928" s="54">
        <f>formulas!O1015</f>
        <v>0</v>
      </c>
      <c r="B928" s="33">
        <f t="shared" ca="1" si="89"/>
        <v>32</v>
      </c>
      <c r="C928">
        <f t="shared" si="93"/>
        <v>378</v>
      </c>
      <c r="D928">
        <f t="shared" ca="1" si="94"/>
        <v>-2.8000000000000001E-2</v>
      </c>
      <c r="E928">
        <f t="shared" ca="1" si="90"/>
        <v>0</v>
      </c>
      <c r="F928">
        <f t="shared" ca="1" si="91"/>
        <v>31</v>
      </c>
      <c r="G928">
        <f t="shared" ca="1" si="92"/>
        <v>32</v>
      </c>
      <c r="M928">
        <v>580</v>
      </c>
      <c r="N928">
        <v>16.573</v>
      </c>
    </row>
    <row r="929" spans="1:14">
      <c r="A929" s="54">
        <f>formulas!O1016</f>
        <v>0</v>
      </c>
      <c r="B929" s="33">
        <f t="shared" ca="1" si="89"/>
        <v>32</v>
      </c>
      <c r="C929">
        <f t="shared" si="93"/>
        <v>378</v>
      </c>
      <c r="D929">
        <f t="shared" ca="1" si="94"/>
        <v>-2.8000000000000001E-2</v>
      </c>
      <c r="E929">
        <f t="shared" ca="1" si="90"/>
        <v>0</v>
      </c>
      <c r="F929">
        <f t="shared" ca="1" si="91"/>
        <v>31</v>
      </c>
      <c r="G929">
        <f t="shared" ca="1" si="92"/>
        <v>32</v>
      </c>
      <c r="M929">
        <v>581</v>
      </c>
      <c r="N929">
        <v>16.603999999999999</v>
      </c>
    </row>
    <row r="930" spans="1:14">
      <c r="A930" s="54">
        <f>formulas!O1017</f>
        <v>0</v>
      </c>
      <c r="B930" s="33">
        <f t="shared" ca="1" si="89"/>
        <v>32</v>
      </c>
      <c r="C930">
        <f t="shared" si="93"/>
        <v>378</v>
      </c>
      <c r="D930">
        <f t="shared" ca="1" si="94"/>
        <v>-2.8000000000000001E-2</v>
      </c>
      <c r="E930">
        <f t="shared" ca="1" si="90"/>
        <v>0</v>
      </c>
      <c r="F930">
        <f t="shared" ca="1" si="91"/>
        <v>31</v>
      </c>
      <c r="G930">
        <f t="shared" ca="1" si="92"/>
        <v>32</v>
      </c>
      <c r="M930">
        <v>582</v>
      </c>
      <c r="N930">
        <v>16.635000000000002</v>
      </c>
    </row>
    <row r="931" spans="1:14">
      <c r="A931" s="54">
        <f>formulas!O1018</f>
        <v>0</v>
      </c>
      <c r="B931" s="33">
        <f t="shared" ref="B931:B994" ca="1" si="95">(A931-D931)/(E931-D931)*(G931-F931)+F931</f>
        <v>32</v>
      </c>
      <c r="C931">
        <f t="shared" si="93"/>
        <v>378</v>
      </c>
      <c r="D931">
        <f t="shared" ca="1" si="94"/>
        <v>-2.8000000000000001E-2</v>
      </c>
      <c r="E931">
        <f t="shared" ref="E931:E994" ca="1" si="96">INDIRECT(ADDRESS(C931+2,14))</f>
        <v>0</v>
      </c>
      <c r="F931">
        <f t="shared" ref="F931:F994" ca="1" si="97">INDIRECT(ADDRESS(C931+1,13))</f>
        <v>31</v>
      </c>
      <c r="G931">
        <f t="shared" ref="G931:G994" ca="1" si="98">INDIRECT(ADDRESS(C931+2,13))</f>
        <v>32</v>
      </c>
      <c r="M931">
        <v>583</v>
      </c>
      <c r="N931">
        <v>16.664999999999999</v>
      </c>
    </row>
    <row r="932" spans="1:14">
      <c r="A932" s="54">
        <f>formulas!O1019</f>
        <v>0</v>
      </c>
      <c r="B932" s="33">
        <f t="shared" ca="1" si="95"/>
        <v>32</v>
      </c>
      <c r="C932">
        <f t="shared" si="93"/>
        <v>378</v>
      </c>
      <c r="D932">
        <f t="shared" ca="1" si="94"/>
        <v>-2.8000000000000001E-2</v>
      </c>
      <c r="E932">
        <f t="shared" ca="1" si="96"/>
        <v>0</v>
      </c>
      <c r="F932">
        <f t="shared" ca="1" si="97"/>
        <v>31</v>
      </c>
      <c r="G932">
        <f t="shared" ca="1" si="98"/>
        <v>32</v>
      </c>
      <c r="M932">
        <v>584</v>
      </c>
      <c r="N932">
        <v>16.696000000000002</v>
      </c>
    </row>
    <row r="933" spans="1:14">
      <c r="A933" s="54">
        <f>formulas!O1020</f>
        <v>0</v>
      </c>
      <c r="B933" s="33">
        <f t="shared" ca="1" si="95"/>
        <v>32</v>
      </c>
      <c r="C933">
        <f t="shared" si="93"/>
        <v>378</v>
      </c>
      <c r="D933">
        <f t="shared" ca="1" si="94"/>
        <v>-2.8000000000000001E-2</v>
      </c>
      <c r="E933">
        <f t="shared" ca="1" si="96"/>
        <v>0</v>
      </c>
      <c r="F933">
        <f t="shared" ca="1" si="97"/>
        <v>31</v>
      </c>
      <c r="G933">
        <f t="shared" ca="1" si="98"/>
        <v>32</v>
      </c>
      <c r="M933">
        <v>585</v>
      </c>
      <c r="N933">
        <v>16.727</v>
      </c>
    </row>
    <row r="934" spans="1:14">
      <c r="A934" s="54">
        <f>formulas!O1021</f>
        <v>0</v>
      </c>
      <c r="B934" s="33">
        <f t="shared" ca="1" si="95"/>
        <v>32</v>
      </c>
      <c r="C934">
        <f t="shared" si="93"/>
        <v>378</v>
      </c>
      <c r="D934">
        <f t="shared" ca="1" si="94"/>
        <v>-2.8000000000000001E-2</v>
      </c>
      <c r="E934">
        <f t="shared" ca="1" si="96"/>
        <v>0</v>
      </c>
      <c r="F934">
        <f t="shared" ca="1" si="97"/>
        <v>31</v>
      </c>
      <c r="G934">
        <f t="shared" ca="1" si="98"/>
        <v>32</v>
      </c>
      <c r="M934">
        <v>586</v>
      </c>
      <c r="N934">
        <v>16.757999999999999</v>
      </c>
    </row>
    <row r="935" spans="1:14">
      <c r="A935" s="54">
        <f>formulas!O1022</f>
        <v>0</v>
      </c>
      <c r="B935" s="33">
        <f t="shared" ca="1" si="95"/>
        <v>32</v>
      </c>
      <c r="C935">
        <f t="shared" si="93"/>
        <v>378</v>
      </c>
      <c r="D935">
        <f t="shared" ca="1" si="94"/>
        <v>-2.8000000000000001E-2</v>
      </c>
      <c r="E935">
        <f t="shared" ca="1" si="96"/>
        <v>0</v>
      </c>
      <c r="F935">
        <f t="shared" ca="1" si="97"/>
        <v>31</v>
      </c>
      <c r="G935">
        <f t="shared" ca="1" si="98"/>
        <v>32</v>
      </c>
      <c r="M935">
        <v>587</v>
      </c>
      <c r="N935">
        <v>16.788</v>
      </c>
    </row>
    <row r="936" spans="1:14">
      <c r="A936" s="54">
        <f>formulas!O1023</f>
        <v>0</v>
      </c>
      <c r="B936" s="33">
        <f t="shared" ca="1" si="95"/>
        <v>32</v>
      </c>
      <c r="C936">
        <f t="shared" si="93"/>
        <v>378</v>
      </c>
      <c r="D936">
        <f t="shared" ca="1" si="94"/>
        <v>-2.8000000000000001E-2</v>
      </c>
      <c r="E936">
        <f t="shared" ca="1" si="96"/>
        <v>0</v>
      </c>
      <c r="F936">
        <f t="shared" ca="1" si="97"/>
        <v>31</v>
      </c>
      <c r="G936">
        <f t="shared" ca="1" si="98"/>
        <v>32</v>
      </c>
      <c r="M936">
        <v>588</v>
      </c>
      <c r="N936">
        <v>16.818999999999999</v>
      </c>
    </row>
    <row r="937" spans="1:14">
      <c r="A937" s="54">
        <f>formulas!O1024</f>
        <v>0</v>
      </c>
      <c r="B937" s="33">
        <f t="shared" ca="1" si="95"/>
        <v>32</v>
      </c>
      <c r="C937">
        <f t="shared" si="93"/>
        <v>378</v>
      </c>
      <c r="D937">
        <f t="shared" ca="1" si="94"/>
        <v>-2.8000000000000001E-2</v>
      </c>
      <c r="E937">
        <f t="shared" ca="1" si="96"/>
        <v>0</v>
      </c>
      <c r="F937">
        <f t="shared" ca="1" si="97"/>
        <v>31</v>
      </c>
      <c r="G937">
        <f t="shared" ca="1" si="98"/>
        <v>32</v>
      </c>
      <c r="M937">
        <v>589</v>
      </c>
      <c r="N937">
        <v>16.850000000000001</v>
      </c>
    </row>
    <row r="938" spans="1:14">
      <c r="A938" s="54">
        <f>formulas!O1025</f>
        <v>0</v>
      </c>
      <c r="B938" s="33">
        <f t="shared" ca="1" si="95"/>
        <v>32</v>
      </c>
      <c r="C938">
        <f t="shared" si="93"/>
        <v>378</v>
      </c>
      <c r="D938">
        <f t="shared" ca="1" si="94"/>
        <v>-2.8000000000000001E-2</v>
      </c>
      <c r="E938">
        <f t="shared" ca="1" si="96"/>
        <v>0</v>
      </c>
      <c r="F938">
        <f t="shared" ca="1" si="97"/>
        <v>31</v>
      </c>
      <c r="G938">
        <f t="shared" ca="1" si="98"/>
        <v>32</v>
      </c>
      <c r="M938">
        <v>590</v>
      </c>
      <c r="N938">
        <v>16.881</v>
      </c>
    </row>
    <row r="939" spans="1:14">
      <c r="A939" s="54">
        <f>formulas!O1026</f>
        <v>0</v>
      </c>
      <c r="B939" s="33">
        <f t="shared" ca="1" si="95"/>
        <v>32</v>
      </c>
      <c r="C939">
        <f t="shared" si="93"/>
        <v>378</v>
      </c>
      <c r="D939">
        <f t="shared" ca="1" si="94"/>
        <v>-2.8000000000000001E-2</v>
      </c>
      <c r="E939">
        <f t="shared" ca="1" si="96"/>
        <v>0</v>
      </c>
      <c r="F939">
        <f t="shared" ca="1" si="97"/>
        <v>31</v>
      </c>
      <c r="G939">
        <f t="shared" ca="1" si="98"/>
        <v>32</v>
      </c>
      <c r="M939">
        <v>591</v>
      </c>
      <c r="N939">
        <v>16.911000000000001</v>
      </c>
    </row>
    <row r="940" spans="1:14">
      <c r="A940" s="54">
        <f>formulas!O1027</f>
        <v>0</v>
      </c>
      <c r="B940" s="33">
        <f t="shared" ca="1" si="95"/>
        <v>32</v>
      </c>
      <c r="C940">
        <f t="shared" si="93"/>
        <v>378</v>
      </c>
      <c r="D940">
        <f t="shared" ca="1" si="94"/>
        <v>-2.8000000000000001E-2</v>
      </c>
      <c r="E940">
        <f t="shared" ca="1" si="96"/>
        <v>0</v>
      </c>
      <c r="F940">
        <f t="shared" ca="1" si="97"/>
        <v>31</v>
      </c>
      <c r="G940">
        <f t="shared" ca="1" si="98"/>
        <v>32</v>
      </c>
      <c r="M940">
        <v>592</v>
      </c>
      <c r="N940">
        <v>16.942</v>
      </c>
    </row>
    <row r="941" spans="1:14">
      <c r="A941" s="54">
        <f>formulas!O1028</f>
        <v>0</v>
      </c>
      <c r="B941" s="33">
        <f t="shared" ca="1" si="95"/>
        <v>32</v>
      </c>
      <c r="C941">
        <f t="shared" si="93"/>
        <v>378</v>
      </c>
      <c r="D941">
        <f t="shared" ca="1" si="94"/>
        <v>-2.8000000000000001E-2</v>
      </c>
      <c r="E941">
        <f t="shared" ca="1" si="96"/>
        <v>0</v>
      </c>
      <c r="F941">
        <f t="shared" ca="1" si="97"/>
        <v>31</v>
      </c>
      <c r="G941">
        <f t="shared" ca="1" si="98"/>
        <v>32</v>
      </c>
      <c r="M941">
        <v>593</v>
      </c>
      <c r="N941">
        <v>16.972999999999999</v>
      </c>
    </row>
    <row r="942" spans="1:14">
      <c r="A942" s="54">
        <f>formulas!O1029</f>
        <v>0</v>
      </c>
      <c r="B942" s="33">
        <f t="shared" ca="1" si="95"/>
        <v>32</v>
      </c>
      <c r="C942">
        <f t="shared" si="93"/>
        <v>378</v>
      </c>
      <c r="D942">
        <f t="shared" ca="1" si="94"/>
        <v>-2.8000000000000001E-2</v>
      </c>
      <c r="E942">
        <f t="shared" ca="1" si="96"/>
        <v>0</v>
      </c>
      <c r="F942">
        <f t="shared" ca="1" si="97"/>
        <v>31</v>
      </c>
      <c r="G942">
        <f t="shared" ca="1" si="98"/>
        <v>32</v>
      </c>
      <c r="M942">
        <v>594</v>
      </c>
      <c r="N942">
        <v>17.003</v>
      </c>
    </row>
    <row r="943" spans="1:14">
      <c r="A943" s="54">
        <f>formulas!O1030</f>
        <v>0</v>
      </c>
      <c r="B943" s="33">
        <f t="shared" ca="1" si="95"/>
        <v>32</v>
      </c>
      <c r="C943">
        <f t="shared" si="93"/>
        <v>378</v>
      </c>
      <c r="D943">
        <f t="shared" ca="1" si="94"/>
        <v>-2.8000000000000001E-2</v>
      </c>
      <c r="E943">
        <f t="shared" ca="1" si="96"/>
        <v>0</v>
      </c>
      <c r="F943">
        <f t="shared" ca="1" si="97"/>
        <v>31</v>
      </c>
      <c r="G943">
        <f t="shared" ca="1" si="98"/>
        <v>32</v>
      </c>
      <c r="M943">
        <v>595</v>
      </c>
      <c r="N943">
        <v>17.033999999999999</v>
      </c>
    </row>
    <row r="944" spans="1:14">
      <c r="A944" s="54">
        <f>formulas!O1031</f>
        <v>0</v>
      </c>
      <c r="B944" s="33">
        <f t="shared" ca="1" si="95"/>
        <v>32</v>
      </c>
      <c r="C944">
        <f t="shared" si="93"/>
        <v>378</v>
      </c>
      <c r="D944">
        <f t="shared" ca="1" si="94"/>
        <v>-2.8000000000000001E-2</v>
      </c>
      <c r="E944">
        <f t="shared" ca="1" si="96"/>
        <v>0</v>
      </c>
      <c r="F944">
        <f t="shared" ca="1" si="97"/>
        <v>31</v>
      </c>
      <c r="G944">
        <f t="shared" ca="1" si="98"/>
        <v>32</v>
      </c>
      <c r="M944">
        <v>596</v>
      </c>
      <c r="N944">
        <v>17.065000000000001</v>
      </c>
    </row>
    <row r="945" spans="1:14">
      <c r="A945" s="54">
        <f>formulas!O1032</f>
        <v>0</v>
      </c>
      <c r="B945" s="33">
        <f t="shared" ca="1" si="95"/>
        <v>32</v>
      </c>
      <c r="C945">
        <f t="shared" si="93"/>
        <v>378</v>
      </c>
      <c r="D945">
        <f t="shared" ca="1" si="94"/>
        <v>-2.8000000000000001E-2</v>
      </c>
      <c r="E945">
        <f t="shared" ca="1" si="96"/>
        <v>0</v>
      </c>
      <c r="F945">
        <f t="shared" ca="1" si="97"/>
        <v>31</v>
      </c>
      <c r="G945">
        <f t="shared" ca="1" si="98"/>
        <v>32</v>
      </c>
      <c r="M945">
        <v>597</v>
      </c>
      <c r="N945">
        <v>17.096</v>
      </c>
    </row>
    <row r="946" spans="1:14">
      <c r="A946" s="54">
        <f>formulas!O1033</f>
        <v>0</v>
      </c>
      <c r="B946" s="33">
        <f t="shared" ca="1" si="95"/>
        <v>32</v>
      </c>
      <c r="C946">
        <f t="shared" si="93"/>
        <v>378</v>
      </c>
      <c r="D946">
        <f t="shared" ca="1" si="94"/>
        <v>-2.8000000000000001E-2</v>
      </c>
      <c r="E946">
        <f t="shared" ca="1" si="96"/>
        <v>0</v>
      </c>
      <c r="F946">
        <f t="shared" ca="1" si="97"/>
        <v>31</v>
      </c>
      <c r="G946">
        <f t="shared" ca="1" si="98"/>
        <v>32</v>
      </c>
      <c r="M946">
        <v>598</v>
      </c>
      <c r="N946">
        <v>17.126000000000001</v>
      </c>
    </row>
    <row r="947" spans="1:14">
      <c r="A947" s="54">
        <f>formulas!O1034</f>
        <v>0</v>
      </c>
      <c r="B947" s="33">
        <f t="shared" ca="1" si="95"/>
        <v>32</v>
      </c>
      <c r="C947">
        <f t="shared" si="93"/>
        <v>378</v>
      </c>
      <c r="D947">
        <f t="shared" ca="1" si="94"/>
        <v>-2.8000000000000001E-2</v>
      </c>
      <c r="E947">
        <f t="shared" ca="1" si="96"/>
        <v>0</v>
      </c>
      <c r="F947">
        <f t="shared" ca="1" si="97"/>
        <v>31</v>
      </c>
      <c r="G947">
        <f t="shared" ca="1" si="98"/>
        <v>32</v>
      </c>
      <c r="M947">
        <v>599</v>
      </c>
      <c r="N947">
        <v>17.157</v>
      </c>
    </row>
    <row r="948" spans="1:14">
      <c r="A948" s="54">
        <f>formulas!O1035</f>
        <v>0</v>
      </c>
      <c r="B948" s="33">
        <f t="shared" ca="1" si="95"/>
        <v>32</v>
      </c>
      <c r="C948">
        <f t="shared" si="93"/>
        <v>378</v>
      </c>
      <c r="D948">
        <f t="shared" ca="1" si="94"/>
        <v>-2.8000000000000001E-2</v>
      </c>
      <c r="E948">
        <f t="shared" ca="1" si="96"/>
        <v>0</v>
      </c>
      <c r="F948">
        <f t="shared" ca="1" si="97"/>
        <v>31</v>
      </c>
      <c r="G948">
        <f t="shared" ca="1" si="98"/>
        <v>32</v>
      </c>
      <c r="M948">
        <v>600</v>
      </c>
      <c r="N948">
        <v>17.187999999999999</v>
      </c>
    </row>
    <row r="949" spans="1:14">
      <c r="A949" s="54">
        <f>formulas!O1036</f>
        <v>0</v>
      </c>
      <c r="B949" s="33">
        <f t="shared" ca="1" si="95"/>
        <v>32</v>
      </c>
      <c r="C949">
        <f t="shared" si="93"/>
        <v>378</v>
      </c>
      <c r="D949">
        <f t="shared" ca="1" si="94"/>
        <v>-2.8000000000000001E-2</v>
      </c>
      <c r="E949">
        <f t="shared" ca="1" si="96"/>
        <v>0</v>
      </c>
      <c r="F949">
        <f t="shared" ca="1" si="97"/>
        <v>31</v>
      </c>
      <c r="G949">
        <f t="shared" ca="1" si="98"/>
        <v>32</v>
      </c>
      <c r="M949">
        <v>601</v>
      </c>
      <c r="N949">
        <v>17.219000000000001</v>
      </c>
    </row>
    <row r="950" spans="1:14">
      <c r="A950" s="54">
        <f>formulas!O1037</f>
        <v>0</v>
      </c>
      <c r="B950" s="33">
        <f t="shared" ca="1" si="95"/>
        <v>32</v>
      </c>
      <c r="C950">
        <f t="shared" si="93"/>
        <v>378</v>
      </c>
      <c r="D950">
        <f t="shared" ca="1" si="94"/>
        <v>-2.8000000000000001E-2</v>
      </c>
      <c r="E950">
        <f t="shared" ca="1" si="96"/>
        <v>0</v>
      </c>
      <c r="F950">
        <f t="shared" ca="1" si="97"/>
        <v>31</v>
      </c>
      <c r="G950">
        <f t="shared" ca="1" si="98"/>
        <v>32</v>
      </c>
      <c r="M950">
        <v>602</v>
      </c>
      <c r="N950">
        <v>17.248999999999999</v>
      </c>
    </row>
    <row r="951" spans="1:14">
      <c r="A951" s="54">
        <f>formulas!O1038</f>
        <v>0</v>
      </c>
      <c r="B951" s="33">
        <f t="shared" ca="1" si="95"/>
        <v>32</v>
      </c>
      <c r="C951">
        <f t="shared" si="93"/>
        <v>378</v>
      </c>
      <c r="D951">
        <f t="shared" ca="1" si="94"/>
        <v>-2.8000000000000001E-2</v>
      </c>
      <c r="E951">
        <f t="shared" ca="1" si="96"/>
        <v>0</v>
      </c>
      <c r="F951">
        <f t="shared" ca="1" si="97"/>
        <v>31</v>
      </c>
      <c r="G951">
        <f t="shared" ca="1" si="98"/>
        <v>32</v>
      </c>
      <c r="M951">
        <v>603</v>
      </c>
      <c r="N951">
        <v>17.28</v>
      </c>
    </row>
    <row r="952" spans="1:14">
      <c r="A952" s="54">
        <f>formulas!O1039</f>
        <v>0</v>
      </c>
      <c r="B952" s="33">
        <f t="shared" ca="1" si="95"/>
        <v>32</v>
      </c>
      <c r="C952">
        <f t="shared" si="93"/>
        <v>378</v>
      </c>
      <c r="D952">
        <f t="shared" ca="1" si="94"/>
        <v>-2.8000000000000001E-2</v>
      </c>
      <c r="E952">
        <f t="shared" ca="1" si="96"/>
        <v>0</v>
      </c>
      <c r="F952">
        <f t="shared" ca="1" si="97"/>
        <v>31</v>
      </c>
      <c r="G952">
        <f t="shared" ca="1" si="98"/>
        <v>32</v>
      </c>
      <c r="M952">
        <v>604</v>
      </c>
      <c r="N952">
        <v>17.311</v>
      </c>
    </row>
    <row r="953" spans="1:14">
      <c r="A953" s="54">
        <f>formulas!O1040</f>
        <v>0</v>
      </c>
      <c r="B953" s="33">
        <f t="shared" ca="1" si="95"/>
        <v>32</v>
      </c>
      <c r="C953">
        <f t="shared" si="93"/>
        <v>378</v>
      </c>
      <c r="D953">
        <f t="shared" ca="1" si="94"/>
        <v>-2.8000000000000001E-2</v>
      </c>
      <c r="E953">
        <f t="shared" ca="1" si="96"/>
        <v>0</v>
      </c>
      <c r="F953">
        <f t="shared" ca="1" si="97"/>
        <v>31</v>
      </c>
      <c r="G953">
        <f t="shared" ca="1" si="98"/>
        <v>32</v>
      </c>
      <c r="M953">
        <v>605</v>
      </c>
      <c r="N953">
        <v>17.341000000000001</v>
      </c>
    </row>
    <row r="954" spans="1:14">
      <c r="A954" s="54">
        <f>formulas!O1041</f>
        <v>0</v>
      </c>
      <c r="B954" s="33">
        <f t="shared" ca="1" si="95"/>
        <v>32</v>
      </c>
      <c r="C954">
        <f t="shared" si="93"/>
        <v>378</v>
      </c>
      <c r="D954">
        <f t="shared" ca="1" si="94"/>
        <v>-2.8000000000000001E-2</v>
      </c>
      <c r="E954">
        <f t="shared" ca="1" si="96"/>
        <v>0</v>
      </c>
      <c r="F954">
        <f t="shared" ca="1" si="97"/>
        <v>31</v>
      </c>
      <c r="G954">
        <f t="shared" ca="1" si="98"/>
        <v>32</v>
      </c>
      <c r="M954">
        <v>606</v>
      </c>
      <c r="N954">
        <v>17.372</v>
      </c>
    </row>
    <row r="955" spans="1:14">
      <c r="A955" s="54">
        <f>formulas!O1042</f>
        <v>0</v>
      </c>
      <c r="B955" s="33">
        <f t="shared" ca="1" si="95"/>
        <v>32</v>
      </c>
      <c r="C955">
        <f t="shared" si="93"/>
        <v>378</v>
      </c>
      <c r="D955">
        <f t="shared" ca="1" si="94"/>
        <v>-2.8000000000000001E-2</v>
      </c>
      <c r="E955">
        <f t="shared" ca="1" si="96"/>
        <v>0</v>
      </c>
      <c r="F955">
        <f t="shared" ca="1" si="97"/>
        <v>31</v>
      </c>
      <c r="G955">
        <f t="shared" ca="1" si="98"/>
        <v>32</v>
      </c>
      <c r="M955">
        <v>607</v>
      </c>
      <c r="N955">
        <v>17.402999999999999</v>
      </c>
    </row>
    <row r="956" spans="1:14">
      <c r="A956" s="54">
        <f>formulas!O1043</f>
        <v>0</v>
      </c>
      <c r="B956" s="33">
        <f t="shared" ca="1" si="95"/>
        <v>32</v>
      </c>
      <c r="C956">
        <f t="shared" si="93"/>
        <v>378</v>
      </c>
      <c r="D956">
        <f t="shared" ca="1" si="94"/>
        <v>-2.8000000000000001E-2</v>
      </c>
      <c r="E956">
        <f t="shared" ca="1" si="96"/>
        <v>0</v>
      </c>
      <c r="F956">
        <f t="shared" ca="1" si="97"/>
        <v>31</v>
      </c>
      <c r="G956">
        <f t="shared" ca="1" si="98"/>
        <v>32</v>
      </c>
      <c r="M956">
        <v>608</v>
      </c>
      <c r="N956">
        <v>17.434000000000001</v>
      </c>
    </row>
    <row r="957" spans="1:14">
      <c r="A957" s="54">
        <f>formulas!O1044</f>
        <v>0</v>
      </c>
      <c r="B957" s="33">
        <f t="shared" ca="1" si="95"/>
        <v>32</v>
      </c>
      <c r="C957">
        <f t="shared" si="93"/>
        <v>378</v>
      </c>
      <c r="D957">
        <f t="shared" ca="1" si="94"/>
        <v>-2.8000000000000001E-2</v>
      </c>
      <c r="E957">
        <f t="shared" ca="1" si="96"/>
        <v>0</v>
      </c>
      <c r="F957">
        <f t="shared" ca="1" si="97"/>
        <v>31</v>
      </c>
      <c r="G957">
        <f t="shared" ca="1" si="98"/>
        <v>32</v>
      </c>
      <c r="M957">
        <v>609</v>
      </c>
      <c r="N957">
        <v>17.463999999999999</v>
      </c>
    </row>
    <row r="958" spans="1:14">
      <c r="A958" s="54">
        <f>formulas!O1045</f>
        <v>0</v>
      </c>
      <c r="B958" s="33">
        <f t="shared" ca="1" si="95"/>
        <v>32</v>
      </c>
      <c r="C958">
        <f t="shared" si="93"/>
        <v>378</v>
      </c>
      <c r="D958">
        <f t="shared" ca="1" si="94"/>
        <v>-2.8000000000000001E-2</v>
      </c>
      <c r="E958">
        <f t="shared" ca="1" si="96"/>
        <v>0</v>
      </c>
      <c r="F958">
        <f t="shared" ca="1" si="97"/>
        <v>31</v>
      </c>
      <c r="G958">
        <f t="shared" ca="1" si="98"/>
        <v>32</v>
      </c>
      <c r="M958">
        <v>610</v>
      </c>
      <c r="N958">
        <v>17.495000000000001</v>
      </c>
    </row>
    <row r="959" spans="1:14">
      <c r="A959" s="54">
        <f>formulas!O1046</f>
        <v>0</v>
      </c>
      <c r="B959" s="33">
        <f t="shared" ca="1" si="95"/>
        <v>32</v>
      </c>
      <c r="C959">
        <f t="shared" si="93"/>
        <v>378</v>
      </c>
      <c r="D959">
        <f t="shared" ca="1" si="94"/>
        <v>-2.8000000000000001E-2</v>
      </c>
      <c r="E959">
        <f t="shared" ca="1" si="96"/>
        <v>0</v>
      </c>
      <c r="F959">
        <f t="shared" ca="1" si="97"/>
        <v>31</v>
      </c>
      <c r="G959">
        <f t="shared" ca="1" si="98"/>
        <v>32</v>
      </c>
      <c r="M959">
        <v>611</v>
      </c>
      <c r="N959">
        <v>17.526</v>
      </c>
    </row>
    <row r="960" spans="1:14">
      <c r="A960" s="54">
        <f>formulas!O1047</f>
        <v>0</v>
      </c>
      <c r="B960" s="33">
        <f t="shared" ca="1" si="95"/>
        <v>32</v>
      </c>
      <c r="C960">
        <f t="shared" si="93"/>
        <v>378</v>
      </c>
      <c r="D960">
        <f t="shared" ca="1" si="94"/>
        <v>-2.8000000000000001E-2</v>
      </c>
      <c r="E960">
        <f t="shared" ca="1" si="96"/>
        <v>0</v>
      </c>
      <c r="F960">
        <f t="shared" ca="1" si="97"/>
        <v>31</v>
      </c>
      <c r="G960">
        <f t="shared" ca="1" si="98"/>
        <v>32</v>
      </c>
      <c r="M960">
        <v>612</v>
      </c>
      <c r="N960">
        <v>17.556000000000001</v>
      </c>
    </row>
    <row r="961" spans="1:14">
      <c r="A961" s="54">
        <f>formulas!O1048</f>
        <v>0</v>
      </c>
      <c r="B961" s="33">
        <f t="shared" ca="1" si="95"/>
        <v>32</v>
      </c>
      <c r="C961">
        <f t="shared" si="93"/>
        <v>378</v>
      </c>
      <c r="D961">
        <f t="shared" ca="1" si="94"/>
        <v>-2.8000000000000001E-2</v>
      </c>
      <c r="E961">
        <f t="shared" ca="1" si="96"/>
        <v>0</v>
      </c>
      <c r="F961">
        <f t="shared" ca="1" si="97"/>
        <v>31</v>
      </c>
      <c r="G961">
        <f t="shared" ca="1" si="98"/>
        <v>32</v>
      </c>
      <c r="M961">
        <v>613</v>
      </c>
      <c r="N961">
        <v>17.587</v>
      </c>
    </row>
    <row r="962" spans="1:14">
      <c r="A962" s="54">
        <f>formulas!O1049</f>
        <v>0</v>
      </c>
      <c r="B962" s="33">
        <f t="shared" ca="1" si="95"/>
        <v>32</v>
      </c>
      <c r="C962">
        <f t="shared" si="93"/>
        <v>378</v>
      </c>
      <c r="D962">
        <f t="shared" ca="1" si="94"/>
        <v>-2.8000000000000001E-2</v>
      </c>
      <c r="E962">
        <f t="shared" ca="1" si="96"/>
        <v>0</v>
      </c>
      <c r="F962">
        <f t="shared" ca="1" si="97"/>
        <v>31</v>
      </c>
      <c r="G962">
        <f t="shared" ca="1" si="98"/>
        <v>32</v>
      </c>
      <c r="M962">
        <v>614</v>
      </c>
      <c r="N962">
        <v>17.617999999999999</v>
      </c>
    </row>
    <row r="963" spans="1:14">
      <c r="A963" s="54">
        <f>formulas!O1050</f>
        <v>0</v>
      </c>
      <c r="B963" s="33">
        <f t="shared" ca="1" si="95"/>
        <v>32</v>
      </c>
      <c r="C963">
        <f t="shared" ref="C963:C1026" si="99">COUNTIF($N$1:$N$25398,"&lt;"&amp;A963)</f>
        <v>378</v>
      </c>
      <c r="D963">
        <f t="shared" ref="D963:D1026" ca="1" si="100">INDIRECT(ADDRESS(C963+1,14))</f>
        <v>-2.8000000000000001E-2</v>
      </c>
      <c r="E963">
        <f t="shared" ca="1" si="96"/>
        <v>0</v>
      </c>
      <c r="F963">
        <f t="shared" ca="1" si="97"/>
        <v>31</v>
      </c>
      <c r="G963">
        <f t="shared" ca="1" si="98"/>
        <v>32</v>
      </c>
      <c r="M963">
        <v>615</v>
      </c>
      <c r="N963">
        <v>17.649000000000001</v>
      </c>
    </row>
    <row r="964" spans="1:14">
      <c r="A964" s="54">
        <f>formulas!O1051</f>
        <v>0</v>
      </c>
      <c r="B964" s="33">
        <f t="shared" ca="1" si="95"/>
        <v>32</v>
      </c>
      <c r="C964">
        <f t="shared" si="99"/>
        <v>378</v>
      </c>
      <c r="D964">
        <f t="shared" ca="1" si="100"/>
        <v>-2.8000000000000001E-2</v>
      </c>
      <c r="E964">
        <f t="shared" ca="1" si="96"/>
        <v>0</v>
      </c>
      <c r="F964">
        <f t="shared" ca="1" si="97"/>
        <v>31</v>
      </c>
      <c r="G964">
        <f t="shared" ca="1" si="98"/>
        <v>32</v>
      </c>
      <c r="M964">
        <v>616</v>
      </c>
      <c r="N964">
        <v>17.678999999999998</v>
      </c>
    </row>
    <row r="965" spans="1:14">
      <c r="A965" s="54">
        <f>formulas!O1052</f>
        <v>0</v>
      </c>
      <c r="B965" s="33">
        <f t="shared" ca="1" si="95"/>
        <v>32</v>
      </c>
      <c r="C965">
        <f t="shared" si="99"/>
        <v>378</v>
      </c>
      <c r="D965">
        <f t="shared" ca="1" si="100"/>
        <v>-2.8000000000000001E-2</v>
      </c>
      <c r="E965">
        <f t="shared" ca="1" si="96"/>
        <v>0</v>
      </c>
      <c r="F965">
        <f t="shared" ca="1" si="97"/>
        <v>31</v>
      </c>
      <c r="G965">
        <f t="shared" ca="1" si="98"/>
        <v>32</v>
      </c>
      <c r="M965">
        <v>617</v>
      </c>
      <c r="N965">
        <v>17.71</v>
      </c>
    </row>
    <row r="966" spans="1:14">
      <c r="A966" s="54">
        <f>formulas!O1053</f>
        <v>0</v>
      </c>
      <c r="B966" s="33">
        <f t="shared" ca="1" si="95"/>
        <v>32</v>
      </c>
      <c r="C966">
        <f t="shared" si="99"/>
        <v>378</v>
      </c>
      <c r="D966">
        <f t="shared" ca="1" si="100"/>
        <v>-2.8000000000000001E-2</v>
      </c>
      <c r="E966">
        <f t="shared" ca="1" si="96"/>
        <v>0</v>
      </c>
      <c r="F966">
        <f t="shared" ca="1" si="97"/>
        <v>31</v>
      </c>
      <c r="G966">
        <f t="shared" ca="1" si="98"/>
        <v>32</v>
      </c>
      <c r="M966">
        <v>618</v>
      </c>
      <c r="N966">
        <v>17.741</v>
      </c>
    </row>
    <row r="967" spans="1:14">
      <c r="A967" s="54">
        <f>formulas!O1054</f>
        <v>0</v>
      </c>
      <c r="B967" s="33">
        <f t="shared" ca="1" si="95"/>
        <v>32</v>
      </c>
      <c r="C967">
        <f t="shared" si="99"/>
        <v>378</v>
      </c>
      <c r="D967">
        <f t="shared" ca="1" si="100"/>
        <v>-2.8000000000000001E-2</v>
      </c>
      <c r="E967">
        <f t="shared" ca="1" si="96"/>
        <v>0</v>
      </c>
      <c r="F967">
        <f t="shared" ca="1" si="97"/>
        <v>31</v>
      </c>
      <c r="G967">
        <f t="shared" ca="1" si="98"/>
        <v>32</v>
      </c>
      <c r="M967">
        <v>619</v>
      </c>
      <c r="N967">
        <v>17.771000000000001</v>
      </c>
    </row>
    <row r="968" spans="1:14">
      <c r="A968" s="54">
        <f>formulas!O1055</f>
        <v>0</v>
      </c>
      <c r="B968" s="33">
        <f t="shared" ca="1" si="95"/>
        <v>32</v>
      </c>
      <c r="C968">
        <f t="shared" si="99"/>
        <v>378</v>
      </c>
      <c r="D968">
        <f t="shared" ca="1" si="100"/>
        <v>-2.8000000000000001E-2</v>
      </c>
      <c r="E968">
        <f t="shared" ca="1" si="96"/>
        <v>0</v>
      </c>
      <c r="F968">
        <f t="shared" ca="1" si="97"/>
        <v>31</v>
      </c>
      <c r="G968">
        <f t="shared" ca="1" si="98"/>
        <v>32</v>
      </c>
      <c r="M968">
        <v>620</v>
      </c>
      <c r="N968">
        <v>17.802</v>
      </c>
    </row>
    <row r="969" spans="1:14">
      <c r="A969" s="54">
        <f>formulas!O1056</f>
        <v>0</v>
      </c>
      <c r="B969" s="33">
        <f t="shared" ca="1" si="95"/>
        <v>32</v>
      </c>
      <c r="C969">
        <f t="shared" si="99"/>
        <v>378</v>
      </c>
      <c r="D969">
        <f t="shared" ca="1" si="100"/>
        <v>-2.8000000000000001E-2</v>
      </c>
      <c r="E969">
        <f t="shared" ca="1" si="96"/>
        <v>0</v>
      </c>
      <c r="F969">
        <f t="shared" ca="1" si="97"/>
        <v>31</v>
      </c>
      <c r="G969">
        <f t="shared" ca="1" si="98"/>
        <v>32</v>
      </c>
      <c r="M969">
        <v>621</v>
      </c>
      <c r="N969">
        <v>17.832999999999998</v>
      </c>
    </row>
    <row r="970" spans="1:14">
      <c r="A970" s="54">
        <f>formulas!O1057</f>
        <v>0</v>
      </c>
      <c r="B970" s="33">
        <f t="shared" ca="1" si="95"/>
        <v>32</v>
      </c>
      <c r="C970">
        <f t="shared" si="99"/>
        <v>378</v>
      </c>
      <c r="D970">
        <f t="shared" ca="1" si="100"/>
        <v>-2.8000000000000001E-2</v>
      </c>
      <c r="E970">
        <f t="shared" ca="1" si="96"/>
        <v>0</v>
      </c>
      <c r="F970">
        <f t="shared" ca="1" si="97"/>
        <v>31</v>
      </c>
      <c r="G970">
        <f t="shared" ca="1" si="98"/>
        <v>32</v>
      </c>
      <c r="M970">
        <v>622</v>
      </c>
      <c r="N970">
        <v>17.863</v>
      </c>
    </row>
    <row r="971" spans="1:14">
      <c r="A971" s="54">
        <f>formulas!O1058</f>
        <v>0</v>
      </c>
      <c r="B971" s="33">
        <f t="shared" ca="1" si="95"/>
        <v>32</v>
      </c>
      <c r="C971">
        <f t="shared" si="99"/>
        <v>378</v>
      </c>
      <c r="D971">
        <f t="shared" ca="1" si="100"/>
        <v>-2.8000000000000001E-2</v>
      </c>
      <c r="E971">
        <f t="shared" ca="1" si="96"/>
        <v>0</v>
      </c>
      <c r="F971">
        <f t="shared" ca="1" si="97"/>
        <v>31</v>
      </c>
      <c r="G971">
        <f t="shared" ca="1" si="98"/>
        <v>32</v>
      </c>
      <c r="M971">
        <v>623</v>
      </c>
      <c r="N971">
        <v>17.893999999999998</v>
      </c>
    </row>
    <row r="972" spans="1:14">
      <c r="A972" s="54">
        <f>formulas!O1059</f>
        <v>0</v>
      </c>
      <c r="B972" s="33">
        <f t="shared" ca="1" si="95"/>
        <v>32</v>
      </c>
      <c r="C972">
        <f t="shared" si="99"/>
        <v>378</v>
      </c>
      <c r="D972">
        <f t="shared" ca="1" si="100"/>
        <v>-2.8000000000000001E-2</v>
      </c>
      <c r="E972">
        <f t="shared" ca="1" si="96"/>
        <v>0</v>
      </c>
      <c r="F972">
        <f t="shared" ca="1" si="97"/>
        <v>31</v>
      </c>
      <c r="G972">
        <f t="shared" ca="1" si="98"/>
        <v>32</v>
      </c>
      <c r="M972">
        <v>624</v>
      </c>
      <c r="N972">
        <v>17.925000000000001</v>
      </c>
    </row>
    <row r="973" spans="1:14">
      <c r="A973" s="54">
        <f>formulas!O1060</f>
        <v>0</v>
      </c>
      <c r="B973" s="33">
        <f t="shared" ca="1" si="95"/>
        <v>32</v>
      </c>
      <c r="C973">
        <f t="shared" si="99"/>
        <v>378</v>
      </c>
      <c r="D973">
        <f t="shared" ca="1" si="100"/>
        <v>-2.8000000000000001E-2</v>
      </c>
      <c r="E973">
        <f t="shared" ca="1" si="96"/>
        <v>0</v>
      </c>
      <c r="F973">
        <f t="shared" ca="1" si="97"/>
        <v>31</v>
      </c>
      <c r="G973">
        <f t="shared" ca="1" si="98"/>
        <v>32</v>
      </c>
      <c r="M973">
        <v>625</v>
      </c>
      <c r="N973">
        <v>17.954999999999998</v>
      </c>
    </row>
    <row r="974" spans="1:14">
      <c r="A974" s="54">
        <f>formulas!O1061</f>
        <v>0</v>
      </c>
      <c r="B974" s="33">
        <f t="shared" ca="1" si="95"/>
        <v>32</v>
      </c>
      <c r="C974">
        <f t="shared" si="99"/>
        <v>378</v>
      </c>
      <c r="D974">
        <f t="shared" ca="1" si="100"/>
        <v>-2.8000000000000001E-2</v>
      </c>
      <c r="E974">
        <f t="shared" ca="1" si="96"/>
        <v>0</v>
      </c>
      <c r="F974">
        <f t="shared" ca="1" si="97"/>
        <v>31</v>
      </c>
      <c r="G974">
        <f t="shared" ca="1" si="98"/>
        <v>32</v>
      </c>
      <c r="M974">
        <v>626</v>
      </c>
      <c r="N974">
        <v>17.986000000000001</v>
      </c>
    </row>
    <row r="975" spans="1:14">
      <c r="A975" s="54">
        <f>formulas!O1062</f>
        <v>0</v>
      </c>
      <c r="B975" s="33">
        <f t="shared" ca="1" si="95"/>
        <v>32</v>
      </c>
      <c r="C975">
        <f t="shared" si="99"/>
        <v>378</v>
      </c>
      <c r="D975">
        <f t="shared" ca="1" si="100"/>
        <v>-2.8000000000000001E-2</v>
      </c>
      <c r="E975">
        <f t="shared" ca="1" si="96"/>
        <v>0</v>
      </c>
      <c r="F975">
        <f t="shared" ca="1" si="97"/>
        <v>31</v>
      </c>
      <c r="G975">
        <f t="shared" ca="1" si="98"/>
        <v>32</v>
      </c>
      <c r="M975">
        <v>627</v>
      </c>
      <c r="N975">
        <v>18.016999999999999</v>
      </c>
    </row>
    <row r="976" spans="1:14">
      <c r="A976" s="54">
        <f>formulas!O1063</f>
        <v>0</v>
      </c>
      <c r="B976" s="33">
        <f t="shared" ca="1" si="95"/>
        <v>32</v>
      </c>
      <c r="C976">
        <f t="shared" si="99"/>
        <v>378</v>
      </c>
      <c r="D976">
        <f t="shared" ca="1" si="100"/>
        <v>-2.8000000000000001E-2</v>
      </c>
      <c r="E976">
        <f t="shared" ca="1" si="96"/>
        <v>0</v>
      </c>
      <c r="F976">
        <f t="shared" ca="1" si="97"/>
        <v>31</v>
      </c>
      <c r="G976">
        <f t="shared" ca="1" si="98"/>
        <v>32</v>
      </c>
      <c r="M976">
        <v>628</v>
      </c>
      <c r="N976">
        <v>18.047999999999998</v>
      </c>
    </row>
    <row r="977" spans="1:14">
      <c r="A977" s="54">
        <f>formulas!O1064</f>
        <v>0</v>
      </c>
      <c r="B977" s="33">
        <f t="shared" ca="1" si="95"/>
        <v>32</v>
      </c>
      <c r="C977">
        <f t="shared" si="99"/>
        <v>378</v>
      </c>
      <c r="D977">
        <f t="shared" ca="1" si="100"/>
        <v>-2.8000000000000001E-2</v>
      </c>
      <c r="E977">
        <f t="shared" ca="1" si="96"/>
        <v>0</v>
      </c>
      <c r="F977">
        <f t="shared" ca="1" si="97"/>
        <v>31</v>
      </c>
      <c r="G977">
        <f t="shared" ca="1" si="98"/>
        <v>32</v>
      </c>
      <c r="M977">
        <v>629</v>
      </c>
      <c r="N977">
        <v>18.077999999999999</v>
      </c>
    </row>
    <row r="978" spans="1:14">
      <c r="A978" s="54">
        <f>formulas!O1065</f>
        <v>0</v>
      </c>
      <c r="B978" s="33">
        <f t="shared" ca="1" si="95"/>
        <v>32</v>
      </c>
      <c r="C978">
        <f t="shared" si="99"/>
        <v>378</v>
      </c>
      <c r="D978">
        <f t="shared" ca="1" si="100"/>
        <v>-2.8000000000000001E-2</v>
      </c>
      <c r="E978">
        <f t="shared" ca="1" si="96"/>
        <v>0</v>
      </c>
      <c r="F978">
        <f t="shared" ca="1" si="97"/>
        <v>31</v>
      </c>
      <c r="G978">
        <f t="shared" ca="1" si="98"/>
        <v>32</v>
      </c>
      <c r="M978">
        <v>630</v>
      </c>
      <c r="N978">
        <v>18.109000000000002</v>
      </c>
    </row>
    <row r="979" spans="1:14">
      <c r="A979" s="54">
        <f>formulas!O1066</f>
        <v>0</v>
      </c>
      <c r="B979" s="33">
        <f t="shared" ca="1" si="95"/>
        <v>32</v>
      </c>
      <c r="C979">
        <f t="shared" si="99"/>
        <v>378</v>
      </c>
      <c r="D979">
        <f t="shared" ca="1" si="100"/>
        <v>-2.8000000000000001E-2</v>
      </c>
      <c r="E979">
        <f t="shared" ca="1" si="96"/>
        <v>0</v>
      </c>
      <c r="F979">
        <f t="shared" ca="1" si="97"/>
        <v>31</v>
      </c>
      <c r="G979">
        <f t="shared" ca="1" si="98"/>
        <v>32</v>
      </c>
      <c r="M979">
        <v>631</v>
      </c>
      <c r="N979">
        <v>18.14</v>
      </c>
    </row>
    <row r="980" spans="1:14">
      <c r="A980" s="54">
        <f>formulas!O1067</f>
        <v>0</v>
      </c>
      <c r="B980" s="33">
        <f t="shared" ca="1" si="95"/>
        <v>32</v>
      </c>
      <c r="C980">
        <f t="shared" si="99"/>
        <v>378</v>
      </c>
      <c r="D980">
        <f t="shared" ca="1" si="100"/>
        <v>-2.8000000000000001E-2</v>
      </c>
      <c r="E980">
        <f t="shared" ca="1" si="96"/>
        <v>0</v>
      </c>
      <c r="F980">
        <f t="shared" ca="1" si="97"/>
        <v>31</v>
      </c>
      <c r="G980">
        <f t="shared" ca="1" si="98"/>
        <v>32</v>
      </c>
      <c r="M980">
        <v>632</v>
      </c>
      <c r="N980">
        <v>18.170000000000002</v>
      </c>
    </row>
    <row r="981" spans="1:14">
      <c r="A981" s="54">
        <f>formulas!O1068</f>
        <v>0</v>
      </c>
      <c r="B981" s="33">
        <f t="shared" ca="1" si="95"/>
        <v>32</v>
      </c>
      <c r="C981">
        <f t="shared" si="99"/>
        <v>378</v>
      </c>
      <c r="D981">
        <f t="shared" ca="1" si="100"/>
        <v>-2.8000000000000001E-2</v>
      </c>
      <c r="E981">
        <f t="shared" ca="1" si="96"/>
        <v>0</v>
      </c>
      <c r="F981">
        <f t="shared" ca="1" si="97"/>
        <v>31</v>
      </c>
      <c r="G981">
        <f t="shared" ca="1" si="98"/>
        <v>32</v>
      </c>
      <c r="M981">
        <v>633</v>
      </c>
      <c r="N981">
        <v>18.201000000000001</v>
      </c>
    </row>
    <row r="982" spans="1:14">
      <c r="A982" s="54">
        <f>formulas!O1069</f>
        <v>0</v>
      </c>
      <c r="B982" s="33">
        <f t="shared" ca="1" si="95"/>
        <v>32</v>
      </c>
      <c r="C982">
        <f t="shared" si="99"/>
        <v>378</v>
      </c>
      <c r="D982">
        <f t="shared" ca="1" si="100"/>
        <v>-2.8000000000000001E-2</v>
      </c>
      <c r="E982">
        <f t="shared" ca="1" si="96"/>
        <v>0</v>
      </c>
      <c r="F982">
        <f t="shared" ca="1" si="97"/>
        <v>31</v>
      </c>
      <c r="G982">
        <f t="shared" ca="1" si="98"/>
        <v>32</v>
      </c>
      <c r="M982">
        <v>634</v>
      </c>
      <c r="N982">
        <v>18.231999999999999</v>
      </c>
    </row>
    <row r="983" spans="1:14">
      <c r="A983" s="54">
        <f>formulas!O1070</f>
        <v>0</v>
      </c>
      <c r="B983" s="33">
        <f t="shared" ca="1" si="95"/>
        <v>32</v>
      </c>
      <c r="C983">
        <f t="shared" si="99"/>
        <v>378</v>
      </c>
      <c r="D983">
        <f t="shared" ca="1" si="100"/>
        <v>-2.8000000000000001E-2</v>
      </c>
      <c r="E983">
        <f t="shared" ca="1" si="96"/>
        <v>0</v>
      </c>
      <c r="F983">
        <f t="shared" ca="1" si="97"/>
        <v>31</v>
      </c>
      <c r="G983">
        <f t="shared" ca="1" si="98"/>
        <v>32</v>
      </c>
      <c r="M983">
        <v>635</v>
      </c>
      <c r="N983">
        <v>18.262</v>
      </c>
    </row>
    <row r="984" spans="1:14">
      <c r="A984" s="54">
        <f>formulas!O1071</f>
        <v>0</v>
      </c>
      <c r="B984" s="33">
        <f t="shared" ca="1" si="95"/>
        <v>32</v>
      </c>
      <c r="C984">
        <f t="shared" si="99"/>
        <v>378</v>
      </c>
      <c r="D984">
        <f t="shared" ca="1" si="100"/>
        <v>-2.8000000000000001E-2</v>
      </c>
      <c r="E984">
        <f t="shared" ca="1" si="96"/>
        <v>0</v>
      </c>
      <c r="F984">
        <f t="shared" ca="1" si="97"/>
        <v>31</v>
      </c>
      <c r="G984">
        <f t="shared" ca="1" si="98"/>
        <v>32</v>
      </c>
      <c r="M984">
        <v>636</v>
      </c>
      <c r="N984">
        <v>18.292999999999999</v>
      </c>
    </row>
    <row r="985" spans="1:14">
      <c r="A985" s="54">
        <f>formulas!O1072</f>
        <v>0</v>
      </c>
      <c r="B985" s="33">
        <f t="shared" ca="1" si="95"/>
        <v>32</v>
      </c>
      <c r="C985">
        <f t="shared" si="99"/>
        <v>378</v>
      </c>
      <c r="D985">
        <f t="shared" ca="1" si="100"/>
        <v>-2.8000000000000001E-2</v>
      </c>
      <c r="E985">
        <f t="shared" ca="1" si="96"/>
        <v>0</v>
      </c>
      <c r="F985">
        <f t="shared" ca="1" si="97"/>
        <v>31</v>
      </c>
      <c r="G985">
        <f t="shared" ca="1" si="98"/>
        <v>32</v>
      </c>
      <c r="M985">
        <v>637</v>
      </c>
      <c r="N985">
        <v>18.324000000000002</v>
      </c>
    </row>
    <row r="986" spans="1:14">
      <c r="A986" s="54">
        <f>formulas!O1073</f>
        <v>0</v>
      </c>
      <c r="B986" s="33">
        <f t="shared" ca="1" si="95"/>
        <v>32</v>
      </c>
      <c r="C986">
        <f t="shared" si="99"/>
        <v>378</v>
      </c>
      <c r="D986">
        <f t="shared" ca="1" si="100"/>
        <v>-2.8000000000000001E-2</v>
      </c>
      <c r="E986">
        <f t="shared" ca="1" si="96"/>
        <v>0</v>
      </c>
      <c r="F986">
        <f t="shared" ca="1" si="97"/>
        <v>31</v>
      </c>
      <c r="G986">
        <f t="shared" ca="1" si="98"/>
        <v>32</v>
      </c>
      <c r="M986">
        <v>638</v>
      </c>
      <c r="N986">
        <v>18.353999999999999</v>
      </c>
    </row>
    <row r="987" spans="1:14">
      <c r="A987" s="54">
        <f>formulas!O1074</f>
        <v>0</v>
      </c>
      <c r="B987" s="33">
        <f t="shared" ca="1" si="95"/>
        <v>32</v>
      </c>
      <c r="C987">
        <f t="shared" si="99"/>
        <v>378</v>
      </c>
      <c r="D987">
        <f t="shared" ca="1" si="100"/>
        <v>-2.8000000000000001E-2</v>
      </c>
      <c r="E987">
        <f t="shared" ca="1" si="96"/>
        <v>0</v>
      </c>
      <c r="F987">
        <f t="shared" ca="1" si="97"/>
        <v>31</v>
      </c>
      <c r="G987">
        <f t="shared" ca="1" si="98"/>
        <v>32</v>
      </c>
      <c r="M987">
        <v>639</v>
      </c>
      <c r="N987">
        <v>18.385000000000002</v>
      </c>
    </row>
    <row r="988" spans="1:14">
      <c r="A988" s="54">
        <f>formulas!O1075</f>
        <v>0</v>
      </c>
      <c r="B988" s="33">
        <f t="shared" ca="1" si="95"/>
        <v>32</v>
      </c>
      <c r="C988">
        <f t="shared" si="99"/>
        <v>378</v>
      </c>
      <c r="D988">
        <f t="shared" ca="1" si="100"/>
        <v>-2.8000000000000001E-2</v>
      </c>
      <c r="E988">
        <f t="shared" ca="1" si="96"/>
        <v>0</v>
      </c>
      <c r="F988">
        <f t="shared" ca="1" si="97"/>
        <v>31</v>
      </c>
      <c r="G988">
        <f t="shared" ca="1" si="98"/>
        <v>32</v>
      </c>
      <c r="M988">
        <v>640</v>
      </c>
      <c r="N988">
        <v>18.416</v>
      </c>
    </row>
    <row r="989" spans="1:14">
      <c r="A989" s="54">
        <f>formulas!O1076</f>
        <v>0</v>
      </c>
      <c r="B989" s="33">
        <f t="shared" ca="1" si="95"/>
        <v>32</v>
      </c>
      <c r="C989">
        <f t="shared" si="99"/>
        <v>378</v>
      </c>
      <c r="D989">
        <f t="shared" ca="1" si="100"/>
        <v>-2.8000000000000001E-2</v>
      </c>
      <c r="E989">
        <f t="shared" ca="1" si="96"/>
        <v>0</v>
      </c>
      <c r="F989">
        <f t="shared" ca="1" si="97"/>
        <v>31</v>
      </c>
      <c r="G989">
        <f t="shared" ca="1" si="98"/>
        <v>32</v>
      </c>
      <c r="M989">
        <v>641</v>
      </c>
      <c r="N989">
        <v>18.446000000000002</v>
      </c>
    </row>
    <row r="990" spans="1:14">
      <c r="A990" s="54">
        <f>formulas!O1077</f>
        <v>0</v>
      </c>
      <c r="B990" s="33">
        <f t="shared" ca="1" si="95"/>
        <v>32</v>
      </c>
      <c r="C990">
        <f t="shared" si="99"/>
        <v>378</v>
      </c>
      <c r="D990">
        <f t="shared" ca="1" si="100"/>
        <v>-2.8000000000000001E-2</v>
      </c>
      <c r="E990">
        <f t="shared" ca="1" si="96"/>
        <v>0</v>
      </c>
      <c r="F990">
        <f t="shared" ca="1" si="97"/>
        <v>31</v>
      </c>
      <c r="G990">
        <f t="shared" ca="1" si="98"/>
        <v>32</v>
      </c>
      <c r="M990">
        <v>642</v>
      </c>
      <c r="N990">
        <v>18.477</v>
      </c>
    </row>
    <row r="991" spans="1:14">
      <c r="A991" s="54">
        <f>formulas!O1078</f>
        <v>0</v>
      </c>
      <c r="B991" s="33">
        <f t="shared" ca="1" si="95"/>
        <v>32</v>
      </c>
      <c r="C991">
        <f t="shared" si="99"/>
        <v>378</v>
      </c>
      <c r="D991">
        <f t="shared" ca="1" si="100"/>
        <v>-2.8000000000000001E-2</v>
      </c>
      <c r="E991">
        <f t="shared" ca="1" si="96"/>
        <v>0</v>
      </c>
      <c r="F991">
        <f t="shared" ca="1" si="97"/>
        <v>31</v>
      </c>
      <c r="G991">
        <f t="shared" ca="1" si="98"/>
        <v>32</v>
      </c>
      <c r="M991">
        <v>643</v>
      </c>
      <c r="N991">
        <v>18.507999999999999</v>
      </c>
    </row>
    <row r="992" spans="1:14">
      <c r="A992" s="54">
        <f>formulas!O1079</f>
        <v>0</v>
      </c>
      <c r="B992" s="33">
        <f t="shared" ca="1" si="95"/>
        <v>32</v>
      </c>
      <c r="C992">
        <f t="shared" si="99"/>
        <v>378</v>
      </c>
      <c r="D992">
        <f t="shared" ca="1" si="100"/>
        <v>-2.8000000000000001E-2</v>
      </c>
      <c r="E992">
        <f t="shared" ca="1" si="96"/>
        <v>0</v>
      </c>
      <c r="F992">
        <f t="shared" ca="1" si="97"/>
        <v>31</v>
      </c>
      <c r="G992">
        <f t="shared" ca="1" si="98"/>
        <v>32</v>
      </c>
      <c r="M992">
        <v>644</v>
      </c>
      <c r="N992">
        <v>18.538</v>
      </c>
    </row>
    <row r="993" spans="1:14">
      <c r="A993" s="54">
        <f>formulas!O1080</f>
        <v>0</v>
      </c>
      <c r="B993" s="33">
        <f t="shared" ca="1" si="95"/>
        <v>32</v>
      </c>
      <c r="C993">
        <f t="shared" si="99"/>
        <v>378</v>
      </c>
      <c r="D993">
        <f t="shared" ca="1" si="100"/>
        <v>-2.8000000000000001E-2</v>
      </c>
      <c r="E993">
        <f t="shared" ca="1" si="96"/>
        <v>0</v>
      </c>
      <c r="F993">
        <f t="shared" ca="1" si="97"/>
        <v>31</v>
      </c>
      <c r="G993">
        <f t="shared" ca="1" si="98"/>
        <v>32</v>
      </c>
      <c r="M993">
        <v>645</v>
      </c>
      <c r="N993">
        <v>18.568999999999999</v>
      </c>
    </row>
    <row r="994" spans="1:14">
      <c r="A994" s="54">
        <f>formulas!O1081</f>
        <v>0</v>
      </c>
      <c r="B994" s="33">
        <f t="shared" ca="1" si="95"/>
        <v>32</v>
      </c>
      <c r="C994">
        <f t="shared" si="99"/>
        <v>378</v>
      </c>
      <c r="D994">
        <f t="shared" ca="1" si="100"/>
        <v>-2.8000000000000001E-2</v>
      </c>
      <c r="E994">
        <f t="shared" ca="1" si="96"/>
        <v>0</v>
      </c>
      <c r="F994">
        <f t="shared" ca="1" si="97"/>
        <v>31</v>
      </c>
      <c r="G994">
        <f t="shared" ca="1" si="98"/>
        <v>32</v>
      </c>
      <c r="M994">
        <v>646</v>
      </c>
      <c r="N994">
        <v>18.600000000000001</v>
      </c>
    </row>
    <row r="995" spans="1:14">
      <c r="A995" s="54">
        <f>formulas!O1082</f>
        <v>0</v>
      </c>
      <c r="B995" s="33">
        <f t="shared" ref="B995:B1058" ca="1" si="101">(A995-D995)/(E995-D995)*(G995-F995)+F995</f>
        <v>32</v>
      </c>
      <c r="C995">
        <f t="shared" si="99"/>
        <v>378</v>
      </c>
      <c r="D995">
        <f t="shared" ca="1" si="100"/>
        <v>-2.8000000000000001E-2</v>
      </c>
      <c r="E995">
        <f t="shared" ref="E995:E1058" ca="1" si="102">INDIRECT(ADDRESS(C995+2,14))</f>
        <v>0</v>
      </c>
      <c r="F995">
        <f t="shared" ref="F995:F1058" ca="1" si="103">INDIRECT(ADDRESS(C995+1,13))</f>
        <v>31</v>
      </c>
      <c r="G995">
        <f t="shared" ref="G995:G1058" ca="1" si="104">INDIRECT(ADDRESS(C995+2,13))</f>
        <v>32</v>
      </c>
      <c r="M995">
        <v>647</v>
      </c>
      <c r="N995">
        <v>18.63</v>
      </c>
    </row>
    <row r="996" spans="1:14">
      <c r="A996" s="54">
        <f>formulas!O1083</f>
        <v>0</v>
      </c>
      <c r="B996" s="33">
        <f t="shared" ca="1" si="101"/>
        <v>32</v>
      </c>
      <c r="C996">
        <f t="shared" si="99"/>
        <v>378</v>
      </c>
      <c r="D996">
        <f t="shared" ca="1" si="100"/>
        <v>-2.8000000000000001E-2</v>
      </c>
      <c r="E996">
        <f t="shared" ca="1" si="102"/>
        <v>0</v>
      </c>
      <c r="F996">
        <f t="shared" ca="1" si="103"/>
        <v>31</v>
      </c>
      <c r="G996">
        <f t="shared" ca="1" si="104"/>
        <v>32</v>
      </c>
      <c r="M996">
        <v>648</v>
      </c>
      <c r="N996">
        <v>18.661000000000001</v>
      </c>
    </row>
    <row r="997" spans="1:14">
      <c r="A997" s="54">
        <f>formulas!O1084</f>
        <v>0</v>
      </c>
      <c r="B997" s="33">
        <f t="shared" ca="1" si="101"/>
        <v>32</v>
      </c>
      <c r="C997">
        <f t="shared" si="99"/>
        <v>378</v>
      </c>
      <c r="D997">
        <f t="shared" ca="1" si="100"/>
        <v>-2.8000000000000001E-2</v>
      </c>
      <c r="E997">
        <f t="shared" ca="1" si="102"/>
        <v>0</v>
      </c>
      <c r="F997">
        <f t="shared" ca="1" si="103"/>
        <v>31</v>
      </c>
      <c r="G997">
        <f t="shared" ca="1" si="104"/>
        <v>32</v>
      </c>
      <c r="M997">
        <v>649</v>
      </c>
      <c r="N997">
        <v>18.692</v>
      </c>
    </row>
    <row r="998" spans="1:14">
      <c r="A998" s="54">
        <f>formulas!O1085</f>
        <v>0</v>
      </c>
      <c r="B998" s="33">
        <f t="shared" ca="1" si="101"/>
        <v>32</v>
      </c>
      <c r="C998">
        <f t="shared" si="99"/>
        <v>378</v>
      </c>
      <c r="D998">
        <f t="shared" ca="1" si="100"/>
        <v>-2.8000000000000001E-2</v>
      </c>
      <c r="E998">
        <f t="shared" ca="1" si="102"/>
        <v>0</v>
      </c>
      <c r="F998">
        <f t="shared" ca="1" si="103"/>
        <v>31</v>
      </c>
      <c r="G998">
        <f t="shared" ca="1" si="104"/>
        <v>32</v>
      </c>
      <c r="M998">
        <v>650</v>
      </c>
      <c r="N998">
        <v>18.722000000000001</v>
      </c>
    </row>
    <row r="999" spans="1:14">
      <c r="A999" s="54">
        <f>formulas!O1086</f>
        <v>0</v>
      </c>
      <c r="B999" s="33">
        <f t="shared" ca="1" si="101"/>
        <v>32</v>
      </c>
      <c r="C999">
        <f t="shared" si="99"/>
        <v>378</v>
      </c>
      <c r="D999">
        <f t="shared" ca="1" si="100"/>
        <v>-2.8000000000000001E-2</v>
      </c>
      <c r="E999">
        <f t="shared" ca="1" si="102"/>
        <v>0</v>
      </c>
      <c r="F999">
        <f t="shared" ca="1" si="103"/>
        <v>31</v>
      </c>
      <c r="G999">
        <f t="shared" ca="1" si="104"/>
        <v>32</v>
      </c>
      <c r="M999">
        <v>651</v>
      </c>
      <c r="N999">
        <v>18.753</v>
      </c>
    </row>
    <row r="1000" spans="1:14">
      <c r="A1000" s="54">
        <f>formulas!O1087</f>
        <v>0</v>
      </c>
      <c r="B1000" s="33">
        <f t="shared" ca="1" si="101"/>
        <v>32</v>
      </c>
      <c r="C1000">
        <f t="shared" si="99"/>
        <v>378</v>
      </c>
      <c r="D1000">
        <f t="shared" ca="1" si="100"/>
        <v>-2.8000000000000001E-2</v>
      </c>
      <c r="E1000">
        <f t="shared" ca="1" si="102"/>
        <v>0</v>
      </c>
      <c r="F1000">
        <f t="shared" ca="1" si="103"/>
        <v>31</v>
      </c>
      <c r="G1000">
        <f t="shared" ca="1" si="104"/>
        <v>32</v>
      </c>
      <c r="M1000">
        <v>652</v>
      </c>
      <c r="N1000">
        <v>18.783999999999999</v>
      </c>
    </row>
    <row r="1001" spans="1:14">
      <c r="A1001" s="54">
        <f>formulas!O1088</f>
        <v>0</v>
      </c>
      <c r="B1001" s="33">
        <f t="shared" ca="1" si="101"/>
        <v>32</v>
      </c>
      <c r="C1001">
        <f t="shared" si="99"/>
        <v>378</v>
      </c>
      <c r="D1001">
        <f t="shared" ca="1" si="100"/>
        <v>-2.8000000000000001E-2</v>
      </c>
      <c r="E1001">
        <f t="shared" ca="1" si="102"/>
        <v>0</v>
      </c>
      <c r="F1001">
        <f t="shared" ca="1" si="103"/>
        <v>31</v>
      </c>
      <c r="G1001">
        <f t="shared" ca="1" si="104"/>
        <v>32</v>
      </c>
      <c r="M1001">
        <v>653</v>
      </c>
      <c r="N1001">
        <v>18.814</v>
      </c>
    </row>
    <row r="1002" spans="1:14">
      <c r="A1002" s="54">
        <f>formulas!O1089</f>
        <v>0</v>
      </c>
      <c r="B1002" s="33">
        <f t="shared" ca="1" si="101"/>
        <v>32</v>
      </c>
      <c r="C1002">
        <f t="shared" si="99"/>
        <v>378</v>
      </c>
      <c r="D1002">
        <f t="shared" ca="1" si="100"/>
        <v>-2.8000000000000001E-2</v>
      </c>
      <c r="E1002">
        <f t="shared" ca="1" si="102"/>
        <v>0</v>
      </c>
      <c r="F1002">
        <f t="shared" ca="1" si="103"/>
        <v>31</v>
      </c>
      <c r="G1002">
        <f t="shared" ca="1" si="104"/>
        <v>32</v>
      </c>
      <c r="M1002">
        <v>654</v>
      </c>
      <c r="N1002">
        <v>18.844999999999999</v>
      </c>
    </row>
    <row r="1003" spans="1:14">
      <c r="A1003" s="54">
        <f>formulas!O1090</f>
        <v>0</v>
      </c>
      <c r="B1003" s="33">
        <f t="shared" ca="1" si="101"/>
        <v>32</v>
      </c>
      <c r="C1003">
        <f t="shared" si="99"/>
        <v>378</v>
      </c>
      <c r="D1003">
        <f t="shared" ca="1" si="100"/>
        <v>-2.8000000000000001E-2</v>
      </c>
      <c r="E1003">
        <f t="shared" ca="1" si="102"/>
        <v>0</v>
      </c>
      <c r="F1003">
        <f t="shared" ca="1" si="103"/>
        <v>31</v>
      </c>
      <c r="G1003">
        <f t="shared" ca="1" si="104"/>
        <v>32</v>
      </c>
      <c r="M1003">
        <v>655</v>
      </c>
      <c r="N1003">
        <v>18.876000000000001</v>
      </c>
    </row>
    <row r="1004" spans="1:14">
      <c r="A1004" s="54">
        <f>formulas!O1091</f>
        <v>0</v>
      </c>
      <c r="B1004" s="33">
        <f t="shared" ca="1" si="101"/>
        <v>32</v>
      </c>
      <c r="C1004">
        <f t="shared" si="99"/>
        <v>378</v>
      </c>
      <c r="D1004">
        <f t="shared" ca="1" si="100"/>
        <v>-2.8000000000000001E-2</v>
      </c>
      <c r="E1004">
        <f t="shared" ca="1" si="102"/>
        <v>0</v>
      </c>
      <c r="F1004">
        <f t="shared" ca="1" si="103"/>
        <v>31</v>
      </c>
      <c r="G1004">
        <f t="shared" ca="1" si="104"/>
        <v>32</v>
      </c>
      <c r="M1004">
        <v>656</v>
      </c>
      <c r="N1004">
        <v>18.905999999999999</v>
      </c>
    </row>
    <row r="1005" spans="1:14">
      <c r="A1005" s="54">
        <f>formulas!O1092</f>
        <v>0</v>
      </c>
      <c r="B1005" s="33">
        <f t="shared" ca="1" si="101"/>
        <v>32</v>
      </c>
      <c r="C1005">
        <f t="shared" si="99"/>
        <v>378</v>
      </c>
      <c r="D1005">
        <f t="shared" ca="1" si="100"/>
        <v>-2.8000000000000001E-2</v>
      </c>
      <c r="E1005">
        <f t="shared" ca="1" si="102"/>
        <v>0</v>
      </c>
      <c r="F1005">
        <f t="shared" ca="1" si="103"/>
        <v>31</v>
      </c>
      <c r="G1005">
        <f t="shared" ca="1" si="104"/>
        <v>32</v>
      </c>
      <c r="M1005">
        <v>657</v>
      </c>
      <c r="N1005">
        <v>18.937000000000001</v>
      </c>
    </row>
    <row r="1006" spans="1:14">
      <c r="A1006" s="54">
        <f>formulas!O1093</f>
        <v>0</v>
      </c>
      <c r="B1006" s="33">
        <f t="shared" ca="1" si="101"/>
        <v>32</v>
      </c>
      <c r="C1006">
        <f t="shared" si="99"/>
        <v>378</v>
      </c>
      <c r="D1006">
        <f t="shared" ca="1" si="100"/>
        <v>-2.8000000000000001E-2</v>
      </c>
      <c r="E1006">
        <f t="shared" ca="1" si="102"/>
        <v>0</v>
      </c>
      <c r="F1006">
        <f t="shared" ca="1" si="103"/>
        <v>31</v>
      </c>
      <c r="G1006">
        <f t="shared" ca="1" si="104"/>
        <v>32</v>
      </c>
      <c r="M1006">
        <v>658</v>
      </c>
      <c r="N1006">
        <v>18.968</v>
      </c>
    </row>
    <row r="1007" spans="1:14">
      <c r="A1007" s="54">
        <f>formulas!O1094</f>
        <v>0</v>
      </c>
      <c r="B1007" s="33">
        <f t="shared" ca="1" si="101"/>
        <v>32</v>
      </c>
      <c r="C1007">
        <f t="shared" si="99"/>
        <v>378</v>
      </c>
      <c r="D1007">
        <f t="shared" ca="1" si="100"/>
        <v>-2.8000000000000001E-2</v>
      </c>
      <c r="E1007">
        <f t="shared" ca="1" si="102"/>
        <v>0</v>
      </c>
      <c r="F1007">
        <f t="shared" ca="1" si="103"/>
        <v>31</v>
      </c>
      <c r="G1007">
        <f t="shared" ca="1" si="104"/>
        <v>32</v>
      </c>
      <c r="M1007">
        <v>659</v>
      </c>
      <c r="N1007">
        <v>18.998000000000001</v>
      </c>
    </row>
    <row r="1008" spans="1:14">
      <c r="A1008" s="54">
        <f>formulas!O1095</f>
        <v>0</v>
      </c>
      <c r="B1008" s="33">
        <f t="shared" ca="1" si="101"/>
        <v>32</v>
      </c>
      <c r="C1008">
        <f t="shared" si="99"/>
        <v>378</v>
      </c>
      <c r="D1008">
        <f t="shared" ca="1" si="100"/>
        <v>-2.8000000000000001E-2</v>
      </c>
      <c r="E1008">
        <f t="shared" ca="1" si="102"/>
        <v>0</v>
      </c>
      <c r="F1008">
        <f t="shared" ca="1" si="103"/>
        <v>31</v>
      </c>
      <c r="G1008">
        <f t="shared" ca="1" si="104"/>
        <v>32</v>
      </c>
      <c r="M1008">
        <v>660</v>
      </c>
      <c r="N1008">
        <v>19.029</v>
      </c>
    </row>
    <row r="1009" spans="1:14">
      <c r="A1009" s="54">
        <f>formulas!O1096</f>
        <v>0</v>
      </c>
      <c r="B1009" s="33">
        <f t="shared" ca="1" si="101"/>
        <v>32</v>
      </c>
      <c r="C1009">
        <f t="shared" si="99"/>
        <v>378</v>
      </c>
      <c r="D1009">
        <f t="shared" ca="1" si="100"/>
        <v>-2.8000000000000001E-2</v>
      </c>
      <c r="E1009">
        <f t="shared" ca="1" si="102"/>
        <v>0</v>
      </c>
      <c r="F1009">
        <f t="shared" ca="1" si="103"/>
        <v>31</v>
      </c>
      <c r="G1009">
        <f t="shared" ca="1" si="104"/>
        <v>32</v>
      </c>
      <c r="M1009">
        <v>661</v>
      </c>
      <c r="N1009">
        <v>19.059999999999999</v>
      </c>
    </row>
    <row r="1010" spans="1:14">
      <c r="A1010" s="54">
        <f>formulas!O1097</f>
        <v>0</v>
      </c>
      <c r="B1010" s="33">
        <f t="shared" ca="1" si="101"/>
        <v>32</v>
      </c>
      <c r="C1010">
        <f t="shared" si="99"/>
        <v>378</v>
      </c>
      <c r="D1010">
        <f t="shared" ca="1" si="100"/>
        <v>-2.8000000000000001E-2</v>
      </c>
      <c r="E1010">
        <f t="shared" ca="1" si="102"/>
        <v>0</v>
      </c>
      <c r="F1010">
        <f t="shared" ca="1" si="103"/>
        <v>31</v>
      </c>
      <c r="G1010">
        <f t="shared" ca="1" si="104"/>
        <v>32</v>
      </c>
      <c r="M1010">
        <v>662</v>
      </c>
      <c r="N1010">
        <v>19.09</v>
      </c>
    </row>
    <row r="1011" spans="1:14">
      <c r="A1011" s="54">
        <f>formulas!O1098</f>
        <v>0</v>
      </c>
      <c r="B1011" s="33">
        <f t="shared" ca="1" si="101"/>
        <v>32</v>
      </c>
      <c r="C1011">
        <f t="shared" si="99"/>
        <v>378</v>
      </c>
      <c r="D1011">
        <f t="shared" ca="1" si="100"/>
        <v>-2.8000000000000001E-2</v>
      </c>
      <c r="E1011">
        <f t="shared" ca="1" si="102"/>
        <v>0</v>
      </c>
      <c r="F1011">
        <f t="shared" ca="1" si="103"/>
        <v>31</v>
      </c>
      <c r="G1011">
        <f t="shared" ca="1" si="104"/>
        <v>32</v>
      </c>
      <c r="M1011">
        <v>663</v>
      </c>
      <c r="N1011">
        <v>19.120999999999999</v>
      </c>
    </row>
    <row r="1012" spans="1:14">
      <c r="A1012" s="54">
        <f>formulas!O1099</f>
        <v>0</v>
      </c>
      <c r="B1012" s="33">
        <f t="shared" ca="1" si="101"/>
        <v>32</v>
      </c>
      <c r="C1012">
        <f t="shared" si="99"/>
        <v>378</v>
      </c>
      <c r="D1012">
        <f t="shared" ca="1" si="100"/>
        <v>-2.8000000000000001E-2</v>
      </c>
      <c r="E1012">
        <f t="shared" ca="1" si="102"/>
        <v>0</v>
      </c>
      <c r="F1012">
        <f t="shared" ca="1" si="103"/>
        <v>31</v>
      </c>
      <c r="G1012">
        <f t="shared" ca="1" si="104"/>
        <v>32</v>
      </c>
      <c r="M1012">
        <v>664</v>
      </c>
      <c r="N1012">
        <v>19.152000000000001</v>
      </c>
    </row>
    <row r="1013" spans="1:14">
      <c r="A1013" s="54">
        <f>formulas!O1100</f>
        <v>0</v>
      </c>
      <c r="B1013" s="33">
        <f t="shared" ca="1" si="101"/>
        <v>32</v>
      </c>
      <c r="C1013">
        <f t="shared" si="99"/>
        <v>378</v>
      </c>
      <c r="D1013">
        <f t="shared" ca="1" si="100"/>
        <v>-2.8000000000000001E-2</v>
      </c>
      <c r="E1013">
        <f t="shared" ca="1" si="102"/>
        <v>0</v>
      </c>
      <c r="F1013">
        <f t="shared" ca="1" si="103"/>
        <v>31</v>
      </c>
      <c r="G1013">
        <f t="shared" ca="1" si="104"/>
        <v>32</v>
      </c>
      <c r="M1013">
        <v>665</v>
      </c>
      <c r="N1013">
        <v>19.181999999999999</v>
      </c>
    </row>
    <row r="1014" spans="1:14">
      <c r="A1014" s="54">
        <f>formulas!O1101</f>
        <v>0</v>
      </c>
      <c r="B1014" s="33">
        <f t="shared" ca="1" si="101"/>
        <v>32</v>
      </c>
      <c r="C1014">
        <f t="shared" si="99"/>
        <v>378</v>
      </c>
      <c r="D1014">
        <f t="shared" ca="1" si="100"/>
        <v>-2.8000000000000001E-2</v>
      </c>
      <c r="E1014">
        <f t="shared" ca="1" si="102"/>
        <v>0</v>
      </c>
      <c r="F1014">
        <f t="shared" ca="1" si="103"/>
        <v>31</v>
      </c>
      <c r="G1014">
        <f t="shared" ca="1" si="104"/>
        <v>32</v>
      </c>
      <c r="M1014">
        <v>666</v>
      </c>
      <c r="N1014">
        <v>19.213000000000001</v>
      </c>
    </row>
    <row r="1015" spans="1:14">
      <c r="A1015" s="54">
        <f>formulas!O1102</f>
        <v>0</v>
      </c>
      <c r="B1015" s="33">
        <f t="shared" ca="1" si="101"/>
        <v>32</v>
      </c>
      <c r="C1015">
        <f t="shared" si="99"/>
        <v>378</v>
      </c>
      <c r="D1015">
        <f t="shared" ca="1" si="100"/>
        <v>-2.8000000000000001E-2</v>
      </c>
      <c r="E1015">
        <f t="shared" ca="1" si="102"/>
        <v>0</v>
      </c>
      <c r="F1015">
        <f t="shared" ca="1" si="103"/>
        <v>31</v>
      </c>
      <c r="G1015">
        <f t="shared" ca="1" si="104"/>
        <v>32</v>
      </c>
      <c r="M1015">
        <v>667</v>
      </c>
      <c r="N1015">
        <v>19.244</v>
      </c>
    </row>
    <row r="1016" spans="1:14">
      <c r="A1016" s="54">
        <f>formulas!O1103</f>
        <v>0</v>
      </c>
      <c r="B1016" s="33">
        <f t="shared" ca="1" si="101"/>
        <v>32</v>
      </c>
      <c r="C1016">
        <f t="shared" si="99"/>
        <v>378</v>
      </c>
      <c r="D1016">
        <f t="shared" ca="1" si="100"/>
        <v>-2.8000000000000001E-2</v>
      </c>
      <c r="E1016">
        <f t="shared" ca="1" si="102"/>
        <v>0</v>
      </c>
      <c r="F1016">
        <f t="shared" ca="1" si="103"/>
        <v>31</v>
      </c>
      <c r="G1016">
        <f t="shared" ca="1" si="104"/>
        <v>32</v>
      </c>
      <c r="M1016">
        <v>668</v>
      </c>
      <c r="N1016">
        <v>19.274000000000001</v>
      </c>
    </row>
    <row r="1017" spans="1:14">
      <c r="A1017" s="54">
        <f>formulas!O1104</f>
        <v>0</v>
      </c>
      <c r="B1017" s="33">
        <f t="shared" ca="1" si="101"/>
        <v>32</v>
      </c>
      <c r="C1017">
        <f t="shared" si="99"/>
        <v>378</v>
      </c>
      <c r="D1017">
        <f t="shared" ca="1" si="100"/>
        <v>-2.8000000000000001E-2</v>
      </c>
      <c r="E1017">
        <f t="shared" ca="1" si="102"/>
        <v>0</v>
      </c>
      <c r="F1017">
        <f t="shared" ca="1" si="103"/>
        <v>31</v>
      </c>
      <c r="G1017">
        <f t="shared" ca="1" si="104"/>
        <v>32</v>
      </c>
      <c r="M1017">
        <v>669</v>
      </c>
      <c r="N1017">
        <v>19.305</v>
      </c>
    </row>
    <row r="1018" spans="1:14">
      <c r="A1018" s="54">
        <f>formulas!O1105</f>
        <v>0</v>
      </c>
      <c r="B1018" s="33">
        <f t="shared" ca="1" si="101"/>
        <v>32</v>
      </c>
      <c r="C1018">
        <f t="shared" si="99"/>
        <v>378</v>
      </c>
      <c r="D1018">
        <f t="shared" ca="1" si="100"/>
        <v>-2.8000000000000001E-2</v>
      </c>
      <c r="E1018">
        <f t="shared" ca="1" si="102"/>
        <v>0</v>
      </c>
      <c r="F1018">
        <f t="shared" ca="1" si="103"/>
        <v>31</v>
      </c>
      <c r="G1018">
        <f t="shared" ca="1" si="104"/>
        <v>32</v>
      </c>
      <c r="M1018">
        <v>670</v>
      </c>
      <c r="N1018">
        <v>19.335999999999999</v>
      </c>
    </row>
    <row r="1019" spans="1:14">
      <c r="A1019" s="54">
        <f>formulas!O1106</f>
        <v>0</v>
      </c>
      <c r="B1019" s="33">
        <f t="shared" ca="1" si="101"/>
        <v>32</v>
      </c>
      <c r="C1019">
        <f t="shared" si="99"/>
        <v>378</v>
      </c>
      <c r="D1019">
        <f t="shared" ca="1" si="100"/>
        <v>-2.8000000000000001E-2</v>
      </c>
      <c r="E1019">
        <f t="shared" ca="1" si="102"/>
        <v>0</v>
      </c>
      <c r="F1019">
        <f t="shared" ca="1" si="103"/>
        <v>31</v>
      </c>
      <c r="G1019">
        <f t="shared" ca="1" si="104"/>
        <v>32</v>
      </c>
      <c r="M1019">
        <v>671</v>
      </c>
      <c r="N1019">
        <v>19.366</v>
      </c>
    </row>
    <row r="1020" spans="1:14">
      <c r="A1020" s="54">
        <f>formulas!O1107</f>
        <v>0</v>
      </c>
      <c r="B1020" s="33">
        <f t="shared" ca="1" si="101"/>
        <v>32</v>
      </c>
      <c r="C1020">
        <f t="shared" si="99"/>
        <v>378</v>
      </c>
      <c r="D1020">
        <f t="shared" ca="1" si="100"/>
        <v>-2.8000000000000001E-2</v>
      </c>
      <c r="E1020">
        <f t="shared" ca="1" si="102"/>
        <v>0</v>
      </c>
      <c r="F1020">
        <f t="shared" ca="1" si="103"/>
        <v>31</v>
      </c>
      <c r="G1020">
        <f t="shared" ca="1" si="104"/>
        <v>32</v>
      </c>
      <c r="M1020">
        <v>672</v>
      </c>
      <c r="N1020">
        <v>19.396999999999998</v>
      </c>
    </row>
    <row r="1021" spans="1:14">
      <c r="A1021" s="54">
        <f>formulas!O1108</f>
        <v>0</v>
      </c>
      <c r="B1021" s="33">
        <f t="shared" ca="1" si="101"/>
        <v>32</v>
      </c>
      <c r="C1021">
        <f t="shared" si="99"/>
        <v>378</v>
      </c>
      <c r="D1021">
        <f t="shared" ca="1" si="100"/>
        <v>-2.8000000000000001E-2</v>
      </c>
      <c r="E1021">
        <f t="shared" ca="1" si="102"/>
        <v>0</v>
      </c>
      <c r="F1021">
        <f t="shared" ca="1" si="103"/>
        <v>31</v>
      </c>
      <c r="G1021">
        <f t="shared" ca="1" si="104"/>
        <v>32</v>
      </c>
      <c r="M1021">
        <v>673</v>
      </c>
      <c r="N1021">
        <v>19.428000000000001</v>
      </c>
    </row>
    <row r="1022" spans="1:14">
      <c r="A1022" s="54">
        <f>formulas!O1109</f>
        <v>0</v>
      </c>
      <c r="B1022" s="33">
        <f t="shared" ca="1" si="101"/>
        <v>32</v>
      </c>
      <c r="C1022">
        <f t="shared" si="99"/>
        <v>378</v>
      </c>
      <c r="D1022">
        <f t="shared" ca="1" si="100"/>
        <v>-2.8000000000000001E-2</v>
      </c>
      <c r="E1022">
        <f t="shared" ca="1" si="102"/>
        <v>0</v>
      </c>
      <c r="F1022">
        <f t="shared" ca="1" si="103"/>
        <v>31</v>
      </c>
      <c r="G1022">
        <f t="shared" ca="1" si="104"/>
        <v>32</v>
      </c>
      <c r="M1022">
        <v>674</v>
      </c>
      <c r="N1022">
        <v>19.457999999999998</v>
      </c>
    </row>
    <row r="1023" spans="1:14">
      <c r="A1023" s="54">
        <f>formulas!O1110</f>
        <v>0</v>
      </c>
      <c r="B1023" s="33">
        <f t="shared" ca="1" si="101"/>
        <v>32</v>
      </c>
      <c r="C1023">
        <f t="shared" si="99"/>
        <v>378</v>
      </c>
      <c r="D1023">
        <f t="shared" ca="1" si="100"/>
        <v>-2.8000000000000001E-2</v>
      </c>
      <c r="E1023">
        <f t="shared" ca="1" si="102"/>
        <v>0</v>
      </c>
      <c r="F1023">
        <f t="shared" ca="1" si="103"/>
        <v>31</v>
      </c>
      <c r="G1023">
        <f t="shared" ca="1" si="104"/>
        <v>32</v>
      </c>
      <c r="M1023">
        <v>675</v>
      </c>
      <c r="N1023">
        <v>19.489000000000001</v>
      </c>
    </row>
    <row r="1024" spans="1:14">
      <c r="A1024" s="54">
        <f>formulas!O1111</f>
        <v>0</v>
      </c>
      <c r="B1024" s="33">
        <f t="shared" ca="1" si="101"/>
        <v>32</v>
      </c>
      <c r="C1024">
        <f t="shared" si="99"/>
        <v>378</v>
      </c>
      <c r="D1024">
        <f t="shared" ca="1" si="100"/>
        <v>-2.8000000000000001E-2</v>
      </c>
      <c r="E1024">
        <f t="shared" ca="1" si="102"/>
        <v>0</v>
      </c>
      <c r="F1024">
        <f t="shared" ca="1" si="103"/>
        <v>31</v>
      </c>
      <c r="G1024">
        <f t="shared" ca="1" si="104"/>
        <v>32</v>
      </c>
      <c r="M1024">
        <v>676</v>
      </c>
      <c r="N1024">
        <v>19.52</v>
      </c>
    </row>
    <row r="1025" spans="1:14">
      <c r="A1025" s="54">
        <f>formulas!O1112</f>
        <v>0</v>
      </c>
      <c r="B1025" s="33">
        <f t="shared" ca="1" si="101"/>
        <v>32</v>
      </c>
      <c r="C1025">
        <f t="shared" si="99"/>
        <v>378</v>
      </c>
      <c r="D1025">
        <f t="shared" ca="1" si="100"/>
        <v>-2.8000000000000001E-2</v>
      </c>
      <c r="E1025">
        <f t="shared" ca="1" si="102"/>
        <v>0</v>
      </c>
      <c r="F1025">
        <f t="shared" ca="1" si="103"/>
        <v>31</v>
      </c>
      <c r="G1025">
        <f t="shared" ca="1" si="104"/>
        <v>32</v>
      </c>
      <c r="M1025">
        <v>677</v>
      </c>
      <c r="N1025">
        <v>19.55</v>
      </c>
    </row>
    <row r="1026" spans="1:14">
      <c r="A1026" s="54">
        <f>formulas!O1113</f>
        <v>0</v>
      </c>
      <c r="B1026" s="33">
        <f t="shared" ca="1" si="101"/>
        <v>32</v>
      </c>
      <c r="C1026">
        <f t="shared" si="99"/>
        <v>378</v>
      </c>
      <c r="D1026">
        <f t="shared" ca="1" si="100"/>
        <v>-2.8000000000000001E-2</v>
      </c>
      <c r="E1026">
        <f t="shared" ca="1" si="102"/>
        <v>0</v>
      </c>
      <c r="F1026">
        <f t="shared" ca="1" si="103"/>
        <v>31</v>
      </c>
      <c r="G1026">
        <f t="shared" ca="1" si="104"/>
        <v>32</v>
      </c>
      <c r="M1026">
        <v>678</v>
      </c>
      <c r="N1026">
        <v>19.581</v>
      </c>
    </row>
    <row r="1027" spans="1:14">
      <c r="A1027" s="54">
        <f>formulas!O1114</f>
        <v>0</v>
      </c>
      <c r="B1027" s="33">
        <f t="shared" ca="1" si="101"/>
        <v>32</v>
      </c>
      <c r="C1027">
        <f t="shared" ref="C1027:C1090" si="105">COUNTIF($N$1:$N$25398,"&lt;"&amp;A1027)</f>
        <v>378</v>
      </c>
      <c r="D1027">
        <f t="shared" ref="D1027:D1090" ca="1" si="106">INDIRECT(ADDRESS(C1027+1,14))</f>
        <v>-2.8000000000000001E-2</v>
      </c>
      <c r="E1027">
        <f t="shared" ca="1" si="102"/>
        <v>0</v>
      </c>
      <c r="F1027">
        <f t="shared" ca="1" si="103"/>
        <v>31</v>
      </c>
      <c r="G1027">
        <f t="shared" ca="1" si="104"/>
        <v>32</v>
      </c>
      <c r="M1027">
        <v>679</v>
      </c>
      <c r="N1027">
        <v>19.611999999999998</v>
      </c>
    </row>
    <row r="1028" spans="1:14">
      <c r="A1028" s="54">
        <f>formulas!O1115</f>
        <v>0</v>
      </c>
      <c r="B1028" s="33">
        <f t="shared" ca="1" si="101"/>
        <v>32</v>
      </c>
      <c r="C1028">
        <f t="shared" si="105"/>
        <v>378</v>
      </c>
      <c r="D1028">
        <f t="shared" ca="1" si="106"/>
        <v>-2.8000000000000001E-2</v>
      </c>
      <c r="E1028">
        <f t="shared" ca="1" si="102"/>
        <v>0</v>
      </c>
      <c r="F1028">
        <f t="shared" ca="1" si="103"/>
        <v>31</v>
      </c>
      <c r="G1028">
        <f t="shared" ca="1" si="104"/>
        <v>32</v>
      </c>
      <c r="M1028">
        <v>680</v>
      </c>
      <c r="N1028">
        <v>19.641999999999999</v>
      </c>
    </row>
    <row r="1029" spans="1:14">
      <c r="A1029" s="54">
        <f>formulas!O1116</f>
        <v>0</v>
      </c>
      <c r="B1029" s="33">
        <f t="shared" ca="1" si="101"/>
        <v>32</v>
      </c>
      <c r="C1029">
        <f t="shared" si="105"/>
        <v>378</v>
      </c>
      <c r="D1029">
        <f t="shared" ca="1" si="106"/>
        <v>-2.8000000000000001E-2</v>
      </c>
      <c r="E1029">
        <f t="shared" ca="1" si="102"/>
        <v>0</v>
      </c>
      <c r="F1029">
        <f t="shared" ca="1" si="103"/>
        <v>31</v>
      </c>
      <c r="G1029">
        <f t="shared" ca="1" si="104"/>
        <v>32</v>
      </c>
      <c r="M1029">
        <v>681</v>
      </c>
      <c r="N1029">
        <v>19.672999999999998</v>
      </c>
    </row>
    <row r="1030" spans="1:14">
      <c r="A1030" s="54">
        <f>formulas!O1117</f>
        <v>0</v>
      </c>
      <c r="B1030" s="33">
        <f t="shared" ca="1" si="101"/>
        <v>32</v>
      </c>
      <c r="C1030">
        <f t="shared" si="105"/>
        <v>378</v>
      </c>
      <c r="D1030">
        <f t="shared" ca="1" si="106"/>
        <v>-2.8000000000000001E-2</v>
      </c>
      <c r="E1030">
        <f t="shared" ca="1" si="102"/>
        <v>0</v>
      </c>
      <c r="F1030">
        <f t="shared" ca="1" si="103"/>
        <v>31</v>
      </c>
      <c r="G1030">
        <f t="shared" ca="1" si="104"/>
        <v>32</v>
      </c>
      <c r="M1030">
        <v>682</v>
      </c>
      <c r="N1030">
        <v>19.704000000000001</v>
      </c>
    </row>
    <row r="1031" spans="1:14">
      <c r="A1031" s="54">
        <f>formulas!O1118</f>
        <v>0</v>
      </c>
      <c r="B1031" s="33">
        <f t="shared" ca="1" si="101"/>
        <v>32</v>
      </c>
      <c r="C1031">
        <f t="shared" si="105"/>
        <v>378</v>
      </c>
      <c r="D1031">
        <f t="shared" ca="1" si="106"/>
        <v>-2.8000000000000001E-2</v>
      </c>
      <c r="E1031">
        <f t="shared" ca="1" si="102"/>
        <v>0</v>
      </c>
      <c r="F1031">
        <f t="shared" ca="1" si="103"/>
        <v>31</v>
      </c>
      <c r="G1031">
        <f t="shared" ca="1" si="104"/>
        <v>32</v>
      </c>
      <c r="M1031">
        <v>683</v>
      </c>
      <c r="N1031">
        <v>19.734000000000002</v>
      </c>
    </row>
    <row r="1032" spans="1:14">
      <c r="A1032" s="54">
        <f>formulas!O1119</f>
        <v>0</v>
      </c>
      <c r="B1032" s="33">
        <f t="shared" ca="1" si="101"/>
        <v>32</v>
      </c>
      <c r="C1032">
        <f t="shared" si="105"/>
        <v>378</v>
      </c>
      <c r="D1032">
        <f t="shared" ca="1" si="106"/>
        <v>-2.8000000000000001E-2</v>
      </c>
      <c r="E1032">
        <f t="shared" ca="1" si="102"/>
        <v>0</v>
      </c>
      <c r="F1032">
        <f t="shared" ca="1" si="103"/>
        <v>31</v>
      </c>
      <c r="G1032">
        <f t="shared" ca="1" si="104"/>
        <v>32</v>
      </c>
      <c r="M1032">
        <v>684</v>
      </c>
      <c r="N1032">
        <v>19.765000000000001</v>
      </c>
    </row>
    <row r="1033" spans="1:14">
      <c r="A1033" s="54">
        <f>formulas!O1120</f>
        <v>0</v>
      </c>
      <c r="B1033" s="33">
        <f t="shared" ca="1" si="101"/>
        <v>32</v>
      </c>
      <c r="C1033">
        <f t="shared" si="105"/>
        <v>378</v>
      </c>
      <c r="D1033">
        <f t="shared" ca="1" si="106"/>
        <v>-2.8000000000000001E-2</v>
      </c>
      <c r="E1033">
        <f t="shared" ca="1" si="102"/>
        <v>0</v>
      </c>
      <c r="F1033">
        <f t="shared" ca="1" si="103"/>
        <v>31</v>
      </c>
      <c r="G1033">
        <f t="shared" ca="1" si="104"/>
        <v>32</v>
      </c>
      <c r="M1033">
        <v>685</v>
      </c>
      <c r="N1033">
        <v>19.795000000000002</v>
      </c>
    </row>
    <row r="1034" spans="1:14">
      <c r="A1034" s="54">
        <f>formulas!O1121</f>
        <v>0</v>
      </c>
      <c r="B1034" s="33">
        <f t="shared" ca="1" si="101"/>
        <v>32</v>
      </c>
      <c r="C1034">
        <f t="shared" si="105"/>
        <v>378</v>
      </c>
      <c r="D1034">
        <f t="shared" ca="1" si="106"/>
        <v>-2.8000000000000001E-2</v>
      </c>
      <c r="E1034">
        <f t="shared" ca="1" si="102"/>
        <v>0</v>
      </c>
      <c r="F1034">
        <f t="shared" ca="1" si="103"/>
        <v>31</v>
      </c>
      <c r="G1034">
        <f t="shared" ca="1" si="104"/>
        <v>32</v>
      </c>
      <c r="M1034">
        <v>686</v>
      </c>
      <c r="N1034">
        <v>19.826000000000001</v>
      </c>
    </row>
    <row r="1035" spans="1:14">
      <c r="A1035" s="54">
        <f>formulas!O1122</f>
        <v>0</v>
      </c>
      <c r="B1035" s="33">
        <f t="shared" ca="1" si="101"/>
        <v>32</v>
      </c>
      <c r="C1035">
        <f t="shared" si="105"/>
        <v>378</v>
      </c>
      <c r="D1035">
        <f t="shared" ca="1" si="106"/>
        <v>-2.8000000000000001E-2</v>
      </c>
      <c r="E1035">
        <f t="shared" ca="1" si="102"/>
        <v>0</v>
      </c>
      <c r="F1035">
        <f t="shared" ca="1" si="103"/>
        <v>31</v>
      </c>
      <c r="G1035">
        <f t="shared" ca="1" si="104"/>
        <v>32</v>
      </c>
      <c r="M1035">
        <v>687</v>
      </c>
      <c r="N1035">
        <v>19.856999999999999</v>
      </c>
    </row>
    <row r="1036" spans="1:14">
      <c r="A1036" s="54">
        <f>formulas!O1123</f>
        <v>0</v>
      </c>
      <c r="B1036" s="33">
        <f t="shared" ca="1" si="101"/>
        <v>32</v>
      </c>
      <c r="C1036">
        <f t="shared" si="105"/>
        <v>378</v>
      </c>
      <c r="D1036">
        <f t="shared" ca="1" si="106"/>
        <v>-2.8000000000000001E-2</v>
      </c>
      <c r="E1036">
        <f t="shared" ca="1" si="102"/>
        <v>0</v>
      </c>
      <c r="F1036">
        <f t="shared" ca="1" si="103"/>
        <v>31</v>
      </c>
      <c r="G1036">
        <f t="shared" ca="1" si="104"/>
        <v>32</v>
      </c>
      <c r="M1036">
        <v>688</v>
      </c>
      <c r="N1036">
        <v>19.887</v>
      </c>
    </row>
    <row r="1037" spans="1:14">
      <c r="A1037" s="54">
        <f>formulas!O1124</f>
        <v>0</v>
      </c>
      <c r="B1037" s="33">
        <f t="shared" ca="1" si="101"/>
        <v>32</v>
      </c>
      <c r="C1037">
        <f t="shared" si="105"/>
        <v>378</v>
      </c>
      <c r="D1037">
        <f t="shared" ca="1" si="106"/>
        <v>-2.8000000000000001E-2</v>
      </c>
      <c r="E1037">
        <f t="shared" ca="1" si="102"/>
        <v>0</v>
      </c>
      <c r="F1037">
        <f t="shared" ca="1" si="103"/>
        <v>31</v>
      </c>
      <c r="G1037">
        <f t="shared" ca="1" si="104"/>
        <v>32</v>
      </c>
      <c r="M1037">
        <v>689</v>
      </c>
      <c r="N1037">
        <v>19.917999999999999</v>
      </c>
    </row>
    <row r="1038" spans="1:14">
      <c r="A1038" s="54">
        <f>formulas!O1125</f>
        <v>0</v>
      </c>
      <c r="B1038" s="33">
        <f t="shared" ca="1" si="101"/>
        <v>32</v>
      </c>
      <c r="C1038">
        <f t="shared" si="105"/>
        <v>378</v>
      </c>
      <c r="D1038">
        <f t="shared" ca="1" si="106"/>
        <v>-2.8000000000000001E-2</v>
      </c>
      <c r="E1038">
        <f t="shared" ca="1" si="102"/>
        <v>0</v>
      </c>
      <c r="F1038">
        <f t="shared" ca="1" si="103"/>
        <v>31</v>
      </c>
      <c r="G1038">
        <f t="shared" ca="1" si="104"/>
        <v>32</v>
      </c>
      <c r="M1038">
        <v>690</v>
      </c>
      <c r="N1038">
        <v>19.949000000000002</v>
      </c>
    </row>
    <row r="1039" spans="1:14">
      <c r="A1039" s="54">
        <f>formulas!O1126</f>
        <v>0</v>
      </c>
      <c r="B1039" s="33">
        <f t="shared" ca="1" si="101"/>
        <v>32</v>
      </c>
      <c r="C1039">
        <f t="shared" si="105"/>
        <v>378</v>
      </c>
      <c r="D1039">
        <f t="shared" ca="1" si="106"/>
        <v>-2.8000000000000001E-2</v>
      </c>
      <c r="E1039">
        <f t="shared" ca="1" si="102"/>
        <v>0</v>
      </c>
      <c r="F1039">
        <f t="shared" ca="1" si="103"/>
        <v>31</v>
      </c>
      <c r="G1039">
        <f t="shared" ca="1" si="104"/>
        <v>32</v>
      </c>
      <c r="M1039">
        <v>691</v>
      </c>
      <c r="N1039">
        <v>19.978999999999999</v>
      </c>
    </row>
    <row r="1040" spans="1:14">
      <c r="A1040" s="54">
        <f>formulas!O1127</f>
        <v>0</v>
      </c>
      <c r="B1040" s="33">
        <f t="shared" ca="1" si="101"/>
        <v>32</v>
      </c>
      <c r="C1040">
        <f t="shared" si="105"/>
        <v>378</v>
      </c>
      <c r="D1040">
        <f t="shared" ca="1" si="106"/>
        <v>-2.8000000000000001E-2</v>
      </c>
      <c r="E1040">
        <f t="shared" ca="1" si="102"/>
        <v>0</v>
      </c>
      <c r="F1040">
        <f t="shared" ca="1" si="103"/>
        <v>31</v>
      </c>
      <c r="G1040">
        <f t="shared" ca="1" si="104"/>
        <v>32</v>
      </c>
      <c r="M1040">
        <v>692</v>
      </c>
      <c r="N1040">
        <v>20.010000000000002</v>
      </c>
    </row>
    <row r="1041" spans="1:14">
      <c r="A1041" s="54">
        <f>formulas!O1128</f>
        <v>0</v>
      </c>
      <c r="B1041" s="33">
        <f t="shared" ca="1" si="101"/>
        <v>32</v>
      </c>
      <c r="C1041">
        <f t="shared" si="105"/>
        <v>378</v>
      </c>
      <c r="D1041">
        <f t="shared" ca="1" si="106"/>
        <v>-2.8000000000000001E-2</v>
      </c>
      <c r="E1041">
        <f t="shared" ca="1" si="102"/>
        <v>0</v>
      </c>
      <c r="F1041">
        <f t="shared" ca="1" si="103"/>
        <v>31</v>
      </c>
      <c r="G1041">
        <f t="shared" ca="1" si="104"/>
        <v>32</v>
      </c>
      <c r="M1041">
        <v>693</v>
      </c>
      <c r="N1041">
        <v>20.041</v>
      </c>
    </row>
    <row r="1042" spans="1:14">
      <c r="A1042" s="54">
        <f>formulas!O1129</f>
        <v>0</v>
      </c>
      <c r="B1042" s="33">
        <f t="shared" ca="1" si="101"/>
        <v>32</v>
      </c>
      <c r="C1042">
        <f t="shared" si="105"/>
        <v>378</v>
      </c>
      <c r="D1042">
        <f t="shared" ca="1" si="106"/>
        <v>-2.8000000000000001E-2</v>
      </c>
      <c r="E1042">
        <f t="shared" ca="1" si="102"/>
        <v>0</v>
      </c>
      <c r="F1042">
        <f t="shared" ca="1" si="103"/>
        <v>31</v>
      </c>
      <c r="G1042">
        <f t="shared" ca="1" si="104"/>
        <v>32</v>
      </c>
      <c r="M1042">
        <v>694</v>
      </c>
      <c r="N1042">
        <v>20.071000000000002</v>
      </c>
    </row>
    <row r="1043" spans="1:14">
      <c r="A1043" s="54">
        <f>formulas!O1130</f>
        <v>0</v>
      </c>
      <c r="B1043" s="33">
        <f t="shared" ca="1" si="101"/>
        <v>32</v>
      </c>
      <c r="C1043">
        <f t="shared" si="105"/>
        <v>378</v>
      </c>
      <c r="D1043">
        <f t="shared" ca="1" si="106"/>
        <v>-2.8000000000000001E-2</v>
      </c>
      <c r="E1043">
        <f t="shared" ca="1" si="102"/>
        <v>0</v>
      </c>
      <c r="F1043">
        <f t="shared" ca="1" si="103"/>
        <v>31</v>
      </c>
      <c r="G1043">
        <f t="shared" ca="1" si="104"/>
        <v>32</v>
      </c>
      <c r="M1043">
        <v>695</v>
      </c>
      <c r="N1043">
        <v>20.102</v>
      </c>
    </row>
    <row r="1044" spans="1:14">
      <c r="A1044" s="54">
        <f>formulas!O1131</f>
        <v>0</v>
      </c>
      <c r="B1044" s="33">
        <f t="shared" ca="1" si="101"/>
        <v>32</v>
      </c>
      <c r="C1044">
        <f t="shared" si="105"/>
        <v>378</v>
      </c>
      <c r="D1044">
        <f t="shared" ca="1" si="106"/>
        <v>-2.8000000000000001E-2</v>
      </c>
      <c r="E1044">
        <f t="shared" ca="1" si="102"/>
        <v>0</v>
      </c>
      <c r="F1044">
        <f t="shared" ca="1" si="103"/>
        <v>31</v>
      </c>
      <c r="G1044">
        <f t="shared" ca="1" si="104"/>
        <v>32</v>
      </c>
      <c r="M1044">
        <v>696</v>
      </c>
      <c r="N1044">
        <v>20.132000000000001</v>
      </c>
    </row>
    <row r="1045" spans="1:14">
      <c r="A1045" s="54">
        <f>formulas!O1132</f>
        <v>0</v>
      </c>
      <c r="B1045" s="33">
        <f t="shared" ca="1" si="101"/>
        <v>32</v>
      </c>
      <c r="C1045">
        <f t="shared" si="105"/>
        <v>378</v>
      </c>
      <c r="D1045">
        <f t="shared" ca="1" si="106"/>
        <v>-2.8000000000000001E-2</v>
      </c>
      <c r="E1045">
        <f t="shared" ca="1" si="102"/>
        <v>0</v>
      </c>
      <c r="F1045">
        <f t="shared" ca="1" si="103"/>
        <v>31</v>
      </c>
      <c r="G1045">
        <f t="shared" ca="1" si="104"/>
        <v>32</v>
      </c>
      <c r="M1045">
        <v>697</v>
      </c>
      <c r="N1045">
        <v>20.163</v>
      </c>
    </row>
    <row r="1046" spans="1:14">
      <c r="A1046" s="54">
        <f>formulas!O1133</f>
        <v>0</v>
      </c>
      <c r="B1046" s="33">
        <f t="shared" ca="1" si="101"/>
        <v>32</v>
      </c>
      <c r="C1046">
        <f t="shared" si="105"/>
        <v>378</v>
      </c>
      <c r="D1046">
        <f t="shared" ca="1" si="106"/>
        <v>-2.8000000000000001E-2</v>
      </c>
      <c r="E1046">
        <f t="shared" ca="1" si="102"/>
        <v>0</v>
      </c>
      <c r="F1046">
        <f t="shared" ca="1" si="103"/>
        <v>31</v>
      </c>
      <c r="G1046">
        <f t="shared" ca="1" si="104"/>
        <v>32</v>
      </c>
      <c r="M1046">
        <v>698</v>
      </c>
      <c r="N1046">
        <v>20.193999999999999</v>
      </c>
    </row>
    <row r="1047" spans="1:14">
      <c r="A1047" s="54">
        <f>formulas!O1134</f>
        <v>0</v>
      </c>
      <c r="B1047" s="33">
        <f t="shared" ca="1" si="101"/>
        <v>32</v>
      </c>
      <c r="C1047">
        <f t="shared" si="105"/>
        <v>378</v>
      </c>
      <c r="D1047">
        <f t="shared" ca="1" si="106"/>
        <v>-2.8000000000000001E-2</v>
      </c>
      <c r="E1047">
        <f t="shared" ca="1" si="102"/>
        <v>0</v>
      </c>
      <c r="F1047">
        <f t="shared" ca="1" si="103"/>
        <v>31</v>
      </c>
      <c r="G1047">
        <f t="shared" ca="1" si="104"/>
        <v>32</v>
      </c>
      <c r="M1047">
        <v>699</v>
      </c>
      <c r="N1047">
        <v>20.224</v>
      </c>
    </row>
    <row r="1048" spans="1:14">
      <c r="A1048" s="54">
        <f>formulas!O1135</f>
        <v>0</v>
      </c>
      <c r="B1048" s="33">
        <f t="shared" ca="1" si="101"/>
        <v>32</v>
      </c>
      <c r="C1048">
        <f t="shared" si="105"/>
        <v>378</v>
      </c>
      <c r="D1048">
        <f t="shared" ca="1" si="106"/>
        <v>-2.8000000000000001E-2</v>
      </c>
      <c r="E1048">
        <f t="shared" ca="1" si="102"/>
        <v>0</v>
      </c>
      <c r="F1048">
        <f t="shared" ca="1" si="103"/>
        <v>31</v>
      </c>
      <c r="G1048">
        <f t="shared" ca="1" si="104"/>
        <v>32</v>
      </c>
      <c r="M1048">
        <v>700</v>
      </c>
      <c r="N1048">
        <v>20.254999999999999</v>
      </c>
    </row>
    <row r="1049" spans="1:14">
      <c r="A1049" s="54">
        <f>formulas!O1136</f>
        <v>0</v>
      </c>
      <c r="B1049" s="33">
        <f t="shared" ca="1" si="101"/>
        <v>32</v>
      </c>
      <c r="C1049">
        <f t="shared" si="105"/>
        <v>378</v>
      </c>
      <c r="D1049">
        <f t="shared" ca="1" si="106"/>
        <v>-2.8000000000000001E-2</v>
      </c>
      <c r="E1049">
        <f t="shared" ca="1" si="102"/>
        <v>0</v>
      </c>
      <c r="F1049">
        <f t="shared" ca="1" si="103"/>
        <v>31</v>
      </c>
      <c r="G1049">
        <f t="shared" ca="1" si="104"/>
        <v>32</v>
      </c>
      <c r="M1049">
        <v>701</v>
      </c>
      <c r="N1049">
        <v>20.286000000000001</v>
      </c>
    </row>
    <row r="1050" spans="1:14">
      <c r="A1050" s="54">
        <f>formulas!O1137</f>
        <v>0</v>
      </c>
      <c r="B1050" s="33">
        <f t="shared" ca="1" si="101"/>
        <v>32</v>
      </c>
      <c r="C1050">
        <f t="shared" si="105"/>
        <v>378</v>
      </c>
      <c r="D1050">
        <f t="shared" ca="1" si="106"/>
        <v>-2.8000000000000001E-2</v>
      </c>
      <c r="E1050">
        <f t="shared" ca="1" si="102"/>
        <v>0</v>
      </c>
      <c r="F1050">
        <f t="shared" ca="1" si="103"/>
        <v>31</v>
      </c>
      <c r="G1050">
        <f t="shared" ca="1" si="104"/>
        <v>32</v>
      </c>
      <c r="M1050">
        <v>702</v>
      </c>
      <c r="N1050">
        <v>20.315999999999999</v>
      </c>
    </row>
    <row r="1051" spans="1:14">
      <c r="A1051" s="54">
        <f>formulas!O1138</f>
        <v>0</v>
      </c>
      <c r="B1051" s="33">
        <f t="shared" ca="1" si="101"/>
        <v>32</v>
      </c>
      <c r="C1051">
        <f t="shared" si="105"/>
        <v>378</v>
      </c>
      <c r="D1051">
        <f t="shared" ca="1" si="106"/>
        <v>-2.8000000000000001E-2</v>
      </c>
      <c r="E1051">
        <f t="shared" ca="1" si="102"/>
        <v>0</v>
      </c>
      <c r="F1051">
        <f t="shared" ca="1" si="103"/>
        <v>31</v>
      </c>
      <c r="G1051">
        <f t="shared" ca="1" si="104"/>
        <v>32</v>
      </c>
      <c r="M1051">
        <v>703</v>
      </c>
      <c r="N1051">
        <v>20.347000000000001</v>
      </c>
    </row>
    <row r="1052" spans="1:14">
      <c r="A1052" s="54">
        <f>formulas!O1139</f>
        <v>0</v>
      </c>
      <c r="B1052" s="33">
        <f t="shared" ca="1" si="101"/>
        <v>32</v>
      </c>
      <c r="C1052">
        <f t="shared" si="105"/>
        <v>378</v>
      </c>
      <c r="D1052">
        <f t="shared" ca="1" si="106"/>
        <v>-2.8000000000000001E-2</v>
      </c>
      <c r="E1052">
        <f t="shared" ca="1" si="102"/>
        <v>0</v>
      </c>
      <c r="F1052">
        <f t="shared" ca="1" si="103"/>
        <v>31</v>
      </c>
      <c r="G1052">
        <f t="shared" ca="1" si="104"/>
        <v>32</v>
      </c>
      <c r="M1052">
        <v>704</v>
      </c>
      <c r="N1052">
        <v>20.378</v>
      </c>
    </row>
    <row r="1053" spans="1:14">
      <c r="A1053" s="54">
        <f>formulas!O1140</f>
        <v>0</v>
      </c>
      <c r="B1053" s="33">
        <f t="shared" ca="1" si="101"/>
        <v>32</v>
      </c>
      <c r="C1053">
        <f t="shared" si="105"/>
        <v>378</v>
      </c>
      <c r="D1053">
        <f t="shared" ca="1" si="106"/>
        <v>-2.8000000000000001E-2</v>
      </c>
      <c r="E1053">
        <f t="shared" ca="1" si="102"/>
        <v>0</v>
      </c>
      <c r="F1053">
        <f t="shared" ca="1" si="103"/>
        <v>31</v>
      </c>
      <c r="G1053">
        <f t="shared" ca="1" si="104"/>
        <v>32</v>
      </c>
      <c r="M1053">
        <v>705</v>
      </c>
      <c r="N1053">
        <v>20.408000000000001</v>
      </c>
    </row>
    <row r="1054" spans="1:14">
      <c r="A1054" s="54">
        <f>formulas!O1141</f>
        <v>0</v>
      </c>
      <c r="B1054" s="33">
        <f t="shared" ca="1" si="101"/>
        <v>32</v>
      </c>
      <c r="C1054">
        <f t="shared" si="105"/>
        <v>378</v>
      </c>
      <c r="D1054">
        <f t="shared" ca="1" si="106"/>
        <v>-2.8000000000000001E-2</v>
      </c>
      <c r="E1054">
        <f t="shared" ca="1" si="102"/>
        <v>0</v>
      </c>
      <c r="F1054">
        <f t="shared" ca="1" si="103"/>
        <v>31</v>
      </c>
      <c r="G1054">
        <f t="shared" ca="1" si="104"/>
        <v>32</v>
      </c>
      <c r="M1054">
        <v>706</v>
      </c>
      <c r="N1054">
        <v>20.439</v>
      </c>
    </row>
    <row r="1055" spans="1:14">
      <c r="A1055" s="54">
        <f>formulas!O1142</f>
        <v>0</v>
      </c>
      <c r="B1055" s="33">
        <f t="shared" ca="1" si="101"/>
        <v>32</v>
      </c>
      <c r="C1055">
        <f t="shared" si="105"/>
        <v>378</v>
      </c>
      <c r="D1055">
        <f t="shared" ca="1" si="106"/>
        <v>-2.8000000000000001E-2</v>
      </c>
      <c r="E1055">
        <f t="shared" ca="1" si="102"/>
        <v>0</v>
      </c>
      <c r="F1055">
        <f t="shared" ca="1" si="103"/>
        <v>31</v>
      </c>
      <c r="G1055">
        <f t="shared" ca="1" si="104"/>
        <v>32</v>
      </c>
      <c r="M1055">
        <v>707</v>
      </c>
      <c r="N1055">
        <v>20.469000000000001</v>
      </c>
    </row>
    <row r="1056" spans="1:14">
      <c r="A1056" s="54">
        <f>formulas!O1143</f>
        <v>0</v>
      </c>
      <c r="B1056" s="33">
        <f t="shared" ca="1" si="101"/>
        <v>32</v>
      </c>
      <c r="C1056">
        <f t="shared" si="105"/>
        <v>378</v>
      </c>
      <c r="D1056">
        <f t="shared" ca="1" si="106"/>
        <v>-2.8000000000000001E-2</v>
      </c>
      <c r="E1056">
        <f t="shared" ca="1" si="102"/>
        <v>0</v>
      </c>
      <c r="F1056">
        <f t="shared" ca="1" si="103"/>
        <v>31</v>
      </c>
      <c r="G1056">
        <f t="shared" ca="1" si="104"/>
        <v>32</v>
      </c>
      <c r="M1056">
        <v>708</v>
      </c>
      <c r="N1056">
        <v>20.5</v>
      </c>
    </row>
    <row r="1057" spans="1:14">
      <c r="A1057" s="54">
        <f>formulas!O1144</f>
        <v>0</v>
      </c>
      <c r="B1057" s="33">
        <f t="shared" ca="1" si="101"/>
        <v>32</v>
      </c>
      <c r="C1057">
        <f t="shared" si="105"/>
        <v>378</v>
      </c>
      <c r="D1057">
        <f t="shared" ca="1" si="106"/>
        <v>-2.8000000000000001E-2</v>
      </c>
      <c r="E1057">
        <f t="shared" ca="1" si="102"/>
        <v>0</v>
      </c>
      <c r="F1057">
        <f t="shared" ca="1" si="103"/>
        <v>31</v>
      </c>
      <c r="G1057">
        <f t="shared" ca="1" si="104"/>
        <v>32</v>
      </c>
      <c r="M1057">
        <v>709</v>
      </c>
      <c r="N1057">
        <v>20.530999999999999</v>
      </c>
    </row>
    <row r="1058" spans="1:14">
      <c r="A1058" s="54">
        <f>formulas!O1145</f>
        <v>0</v>
      </c>
      <c r="B1058" s="33">
        <f t="shared" ca="1" si="101"/>
        <v>32</v>
      </c>
      <c r="C1058">
        <f t="shared" si="105"/>
        <v>378</v>
      </c>
      <c r="D1058">
        <f t="shared" ca="1" si="106"/>
        <v>-2.8000000000000001E-2</v>
      </c>
      <c r="E1058">
        <f t="shared" ca="1" si="102"/>
        <v>0</v>
      </c>
      <c r="F1058">
        <f t="shared" ca="1" si="103"/>
        <v>31</v>
      </c>
      <c r="G1058">
        <f t="shared" ca="1" si="104"/>
        <v>32</v>
      </c>
      <c r="M1058">
        <v>710</v>
      </c>
      <c r="N1058">
        <v>20.561</v>
      </c>
    </row>
    <row r="1059" spans="1:14">
      <c r="A1059" s="54">
        <f>formulas!O1146</f>
        <v>0</v>
      </c>
      <c r="B1059" s="33">
        <f t="shared" ref="B1059:B1122" ca="1" si="107">(A1059-D1059)/(E1059-D1059)*(G1059-F1059)+F1059</f>
        <v>32</v>
      </c>
      <c r="C1059">
        <f t="shared" si="105"/>
        <v>378</v>
      </c>
      <c r="D1059">
        <f t="shared" ca="1" si="106"/>
        <v>-2.8000000000000001E-2</v>
      </c>
      <c r="E1059">
        <f t="shared" ref="E1059:E1122" ca="1" si="108">INDIRECT(ADDRESS(C1059+2,14))</f>
        <v>0</v>
      </c>
      <c r="F1059">
        <f t="shared" ref="F1059:F1122" ca="1" si="109">INDIRECT(ADDRESS(C1059+1,13))</f>
        <v>31</v>
      </c>
      <c r="G1059">
        <f t="shared" ref="G1059:G1122" ca="1" si="110">INDIRECT(ADDRESS(C1059+2,13))</f>
        <v>32</v>
      </c>
      <c r="M1059">
        <v>711</v>
      </c>
      <c r="N1059">
        <v>20.591999999999999</v>
      </c>
    </row>
    <row r="1060" spans="1:14">
      <c r="A1060" s="54">
        <f>formulas!O1147</f>
        <v>0</v>
      </c>
      <c r="B1060" s="33">
        <f t="shared" ca="1" si="107"/>
        <v>32</v>
      </c>
      <c r="C1060">
        <f t="shared" si="105"/>
        <v>378</v>
      </c>
      <c r="D1060">
        <f t="shared" ca="1" si="106"/>
        <v>-2.8000000000000001E-2</v>
      </c>
      <c r="E1060">
        <f t="shared" ca="1" si="108"/>
        <v>0</v>
      </c>
      <c r="F1060">
        <f t="shared" ca="1" si="109"/>
        <v>31</v>
      </c>
      <c r="G1060">
        <f t="shared" ca="1" si="110"/>
        <v>32</v>
      </c>
      <c r="M1060">
        <v>712</v>
      </c>
      <c r="N1060">
        <v>20.623000000000001</v>
      </c>
    </row>
    <row r="1061" spans="1:14">
      <c r="A1061" s="54">
        <f>formulas!O1148</f>
        <v>0</v>
      </c>
      <c r="B1061" s="33">
        <f t="shared" ca="1" si="107"/>
        <v>32</v>
      </c>
      <c r="C1061">
        <f t="shared" si="105"/>
        <v>378</v>
      </c>
      <c r="D1061">
        <f t="shared" ca="1" si="106"/>
        <v>-2.8000000000000001E-2</v>
      </c>
      <c r="E1061">
        <f t="shared" ca="1" si="108"/>
        <v>0</v>
      </c>
      <c r="F1061">
        <f t="shared" ca="1" si="109"/>
        <v>31</v>
      </c>
      <c r="G1061">
        <f t="shared" ca="1" si="110"/>
        <v>32</v>
      </c>
      <c r="M1061">
        <v>713</v>
      </c>
      <c r="N1061">
        <v>20.652999999999999</v>
      </c>
    </row>
    <row r="1062" spans="1:14">
      <c r="A1062" s="54">
        <f>formulas!O1149</f>
        <v>0</v>
      </c>
      <c r="B1062" s="33">
        <f t="shared" ca="1" si="107"/>
        <v>32</v>
      </c>
      <c r="C1062">
        <f t="shared" si="105"/>
        <v>378</v>
      </c>
      <c r="D1062">
        <f t="shared" ca="1" si="106"/>
        <v>-2.8000000000000001E-2</v>
      </c>
      <c r="E1062">
        <f t="shared" ca="1" si="108"/>
        <v>0</v>
      </c>
      <c r="F1062">
        <f t="shared" ca="1" si="109"/>
        <v>31</v>
      </c>
      <c r="G1062">
        <f t="shared" ca="1" si="110"/>
        <v>32</v>
      </c>
      <c r="M1062">
        <v>714</v>
      </c>
      <c r="N1062">
        <v>20.684000000000001</v>
      </c>
    </row>
    <row r="1063" spans="1:14">
      <c r="A1063" s="54">
        <f>formulas!O1150</f>
        <v>0</v>
      </c>
      <c r="B1063" s="33">
        <f t="shared" ca="1" si="107"/>
        <v>32</v>
      </c>
      <c r="C1063">
        <f t="shared" si="105"/>
        <v>378</v>
      </c>
      <c r="D1063">
        <f t="shared" ca="1" si="106"/>
        <v>-2.8000000000000001E-2</v>
      </c>
      <c r="E1063">
        <f t="shared" ca="1" si="108"/>
        <v>0</v>
      </c>
      <c r="F1063">
        <f t="shared" ca="1" si="109"/>
        <v>31</v>
      </c>
      <c r="G1063">
        <f t="shared" ca="1" si="110"/>
        <v>32</v>
      </c>
      <c r="M1063">
        <v>715</v>
      </c>
      <c r="N1063">
        <v>20.715</v>
      </c>
    </row>
    <row r="1064" spans="1:14">
      <c r="A1064" s="54">
        <f>formulas!O1151</f>
        <v>0</v>
      </c>
      <c r="B1064" s="33">
        <f t="shared" ca="1" si="107"/>
        <v>32</v>
      </c>
      <c r="C1064">
        <f t="shared" si="105"/>
        <v>378</v>
      </c>
      <c r="D1064">
        <f t="shared" ca="1" si="106"/>
        <v>-2.8000000000000001E-2</v>
      </c>
      <c r="E1064">
        <f t="shared" ca="1" si="108"/>
        <v>0</v>
      </c>
      <c r="F1064">
        <f t="shared" ca="1" si="109"/>
        <v>31</v>
      </c>
      <c r="G1064">
        <f t="shared" ca="1" si="110"/>
        <v>32</v>
      </c>
      <c r="M1064">
        <v>716</v>
      </c>
      <c r="N1064">
        <v>20.745000000000001</v>
      </c>
    </row>
    <row r="1065" spans="1:14">
      <c r="A1065" s="54">
        <f>formulas!O1152</f>
        <v>0</v>
      </c>
      <c r="B1065" s="33">
        <f t="shared" ca="1" si="107"/>
        <v>32</v>
      </c>
      <c r="C1065">
        <f t="shared" si="105"/>
        <v>378</v>
      </c>
      <c r="D1065">
        <f t="shared" ca="1" si="106"/>
        <v>-2.8000000000000001E-2</v>
      </c>
      <c r="E1065">
        <f t="shared" ca="1" si="108"/>
        <v>0</v>
      </c>
      <c r="F1065">
        <f t="shared" ca="1" si="109"/>
        <v>31</v>
      </c>
      <c r="G1065">
        <f t="shared" ca="1" si="110"/>
        <v>32</v>
      </c>
      <c r="M1065">
        <v>717</v>
      </c>
      <c r="N1065">
        <v>20.776</v>
      </c>
    </row>
    <row r="1066" spans="1:14">
      <c r="A1066" s="54">
        <f>formulas!O1153</f>
        <v>0</v>
      </c>
      <c r="B1066" s="33">
        <f t="shared" ca="1" si="107"/>
        <v>32</v>
      </c>
      <c r="C1066">
        <f t="shared" si="105"/>
        <v>378</v>
      </c>
      <c r="D1066">
        <f t="shared" ca="1" si="106"/>
        <v>-2.8000000000000001E-2</v>
      </c>
      <c r="E1066">
        <f t="shared" ca="1" si="108"/>
        <v>0</v>
      </c>
      <c r="F1066">
        <f t="shared" ca="1" si="109"/>
        <v>31</v>
      </c>
      <c r="G1066">
        <f t="shared" ca="1" si="110"/>
        <v>32</v>
      </c>
      <c r="M1066">
        <v>718</v>
      </c>
      <c r="N1066">
        <v>20.806000000000001</v>
      </c>
    </row>
    <row r="1067" spans="1:14">
      <c r="A1067" s="54">
        <f>formulas!O1154</f>
        <v>0</v>
      </c>
      <c r="B1067" s="33">
        <f t="shared" ca="1" si="107"/>
        <v>32</v>
      </c>
      <c r="C1067">
        <f t="shared" si="105"/>
        <v>378</v>
      </c>
      <c r="D1067">
        <f t="shared" ca="1" si="106"/>
        <v>-2.8000000000000001E-2</v>
      </c>
      <c r="E1067">
        <f t="shared" ca="1" si="108"/>
        <v>0</v>
      </c>
      <c r="F1067">
        <f t="shared" ca="1" si="109"/>
        <v>31</v>
      </c>
      <c r="G1067">
        <f t="shared" ca="1" si="110"/>
        <v>32</v>
      </c>
      <c r="M1067">
        <v>719</v>
      </c>
      <c r="N1067">
        <v>20.837</v>
      </c>
    </row>
    <row r="1068" spans="1:14">
      <c r="A1068" s="54">
        <f>formulas!O1155</f>
        <v>0</v>
      </c>
      <c r="B1068" s="33">
        <f t="shared" ca="1" si="107"/>
        <v>32</v>
      </c>
      <c r="C1068">
        <f t="shared" si="105"/>
        <v>378</v>
      </c>
      <c r="D1068">
        <f t="shared" ca="1" si="106"/>
        <v>-2.8000000000000001E-2</v>
      </c>
      <c r="E1068">
        <f t="shared" ca="1" si="108"/>
        <v>0</v>
      </c>
      <c r="F1068">
        <f t="shared" ca="1" si="109"/>
        <v>31</v>
      </c>
      <c r="G1068">
        <f t="shared" ca="1" si="110"/>
        <v>32</v>
      </c>
      <c r="M1068">
        <v>720</v>
      </c>
      <c r="N1068">
        <v>20.867999999999999</v>
      </c>
    </row>
    <row r="1069" spans="1:14">
      <c r="A1069" s="54">
        <f>formulas!O1156</f>
        <v>0</v>
      </c>
      <c r="B1069" s="33">
        <f t="shared" ca="1" si="107"/>
        <v>32</v>
      </c>
      <c r="C1069">
        <f t="shared" si="105"/>
        <v>378</v>
      </c>
      <c r="D1069">
        <f t="shared" ca="1" si="106"/>
        <v>-2.8000000000000001E-2</v>
      </c>
      <c r="E1069">
        <f t="shared" ca="1" si="108"/>
        <v>0</v>
      </c>
      <c r="F1069">
        <f t="shared" ca="1" si="109"/>
        <v>31</v>
      </c>
      <c r="G1069">
        <f t="shared" ca="1" si="110"/>
        <v>32</v>
      </c>
      <c r="M1069">
        <v>721</v>
      </c>
      <c r="N1069">
        <v>20.898</v>
      </c>
    </row>
    <row r="1070" spans="1:14">
      <c r="A1070" s="54">
        <f>formulas!O1157</f>
        <v>0</v>
      </c>
      <c r="B1070" s="33">
        <f t="shared" ca="1" si="107"/>
        <v>32</v>
      </c>
      <c r="C1070">
        <f t="shared" si="105"/>
        <v>378</v>
      </c>
      <c r="D1070">
        <f t="shared" ca="1" si="106"/>
        <v>-2.8000000000000001E-2</v>
      </c>
      <c r="E1070">
        <f t="shared" ca="1" si="108"/>
        <v>0</v>
      </c>
      <c r="F1070">
        <f t="shared" ca="1" si="109"/>
        <v>31</v>
      </c>
      <c r="G1070">
        <f t="shared" ca="1" si="110"/>
        <v>32</v>
      </c>
      <c r="M1070">
        <v>722</v>
      </c>
      <c r="N1070">
        <v>20.928999999999998</v>
      </c>
    </row>
    <row r="1071" spans="1:14">
      <c r="A1071" s="54">
        <f>formulas!O1158</f>
        <v>0</v>
      </c>
      <c r="B1071" s="33">
        <f t="shared" ca="1" si="107"/>
        <v>32</v>
      </c>
      <c r="C1071">
        <f t="shared" si="105"/>
        <v>378</v>
      </c>
      <c r="D1071">
        <f t="shared" ca="1" si="106"/>
        <v>-2.8000000000000001E-2</v>
      </c>
      <c r="E1071">
        <f t="shared" ca="1" si="108"/>
        <v>0</v>
      </c>
      <c r="F1071">
        <f t="shared" ca="1" si="109"/>
        <v>31</v>
      </c>
      <c r="G1071">
        <f t="shared" ca="1" si="110"/>
        <v>32</v>
      </c>
      <c r="M1071">
        <v>723</v>
      </c>
      <c r="N1071">
        <v>20.96</v>
      </c>
    </row>
    <row r="1072" spans="1:14">
      <c r="A1072" s="54">
        <f>formulas!O1159</f>
        <v>0</v>
      </c>
      <c r="B1072" s="33">
        <f t="shared" ca="1" si="107"/>
        <v>32</v>
      </c>
      <c r="C1072">
        <f t="shared" si="105"/>
        <v>378</v>
      </c>
      <c r="D1072">
        <f t="shared" ca="1" si="106"/>
        <v>-2.8000000000000001E-2</v>
      </c>
      <c r="E1072">
        <f t="shared" ca="1" si="108"/>
        <v>0</v>
      </c>
      <c r="F1072">
        <f t="shared" ca="1" si="109"/>
        <v>31</v>
      </c>
      <c r="G1072">
        <f t="shared" ca="1" si="110"/>
        <v>32</v>
      </c>
      <c r="M1072">
        <v>724</v>
      </c>
      <c r="N1072">
        <v>20.99</v>
      </c>
    </row>
    <row r="1073" spans="1:14">
      <c r="A1073" s="54">
        <f>formulas!O1160</f>
        <v>0</v>
      </c>
      <c r="B1073" s="33">
        <f t="shared" ca="1" si="107"/>
        <v>32</v>
      </c>
      <c r="C1073">
        <f t="shared" si="105"/>
        <v>378</v>
      </c>
      <c r="D1073">
        <f t="shared" ca="1" si="106"/>
        <v>-2.8000000000000001E-2</v>
      </c>
      <c r="E1073">
        <f t="shared" ca="1" si="108"/>
        <v>0</v>
      </c>
      <c r="F1073">
        <f t="shared" ca="1" si="109"/>
        <v>31</v>
      </c>
      <c r="G1073">
        <f t="shared" ca="1" si="110"/>
        <v>32</v>
      </c>
      <c r="M1073">
        <v>725</v>
      </c>
      <c r="N1073">
        <v>21.021000000000001</v>
      </c>
    </row>
    <row r="1074" spans="1:14">
      <c r="A1074" s="54">
        <f>formulas!O1161</f>
        <v>0</v>
      </c>
      <c r="B1074" s="33">
        <f t="shared" ca="1" si="107"/>
        <v>32</v>
      </c>
      <c r="C1074">
        <f t="shared" si="105"/>
        <v>378</v>
      </c>
      <c r="D1074">
        <f t="shared" ca="1" si="106"/>
        <v>-2.8000000000000001E-2</v>
      </c>
      <c r="E1074">
        <f t="shared" ca="1" si="108"/>
        <v>0</v>
      </c>
      <c r="F1074">
        <f t="shared" ca="1" si="109"/>
        <v>31</v>
      </c>
      <c r="G1074">
        <f t="shared" ca="1" si="110"/>
        <v>32</v>
      </c>
      <c r="M1074">
        <v>726</v>
      </c>
      <c r="N1074">
        <v>21.052</v>
      </c>
    </row>
    <row r="1075" spans="1:14">
      <c r="A1075" s="54">
        <f>formulas!O1162</f>
        <v>0</v>
      </c>
      <c r="B1075" s="33">
        <f t="shared" ca="1" si="107"/>
        <v>32</v>
      </c>
      <c r="C1075">
        <f t="shared" si="105"/>
        <v>378</v>
      </c>
      <c r="D1075">
        <f t="shared" ca="1" si="106"/>
        <v>-2.8000000000000001E-2</v>
      </c>
      <c r="E1075">
        <f t="shared" ca="1" si="108"/>
        <v>0</v>
      </c>
      <c r="F1075">
        <f t="shared" ca="1" si="109"/>
        <v>31</v>
      </c>
      <c r="G1075">
        <f t="shared" ca="1" si="110"/>
        <v>32</v>
      </c>
      <c r="M1075">
        <v>727</v>
      </c>
      <c r="N1075">
        <v>21.082000000000001</v>
      </c>
    </row>
    <row r="1076" spans="1:14">
      <c r="A1076" s="54">
        <f>formulas!O1163</f>
        <v>0</v>
      </c>
      <c r="B1076" s="33">
        <f t="shared" ca="1" si="107"/>
        <v>32</v>
      </c>
      <c r="C1076">
        <f t="shared" si="105"/>
        <v>378</v>
      </c>
      <c r="D1076">
        <f t="shared" ca="1" si="106"/>
        <v>-2.8000000000000001E-2</v>
      </c>
      <c r="E1076">
        <f t="shared" ca="1" si="108"/>
        <v>0</v>
      </c>
      <c r="F1076">
        <f t="shared" ca="1" si="109"/>
        <v>31</v>
      </c>
      <c r="G1076">
        <f t="shared" ca="1" si="110"/>
        <v>32</v>
      </c>
      <c r="M1076">
        <v>728</v>
      </c>
      <c r="N1076">
        <v>21.113</v>
      </c>
    </row>
    <row r="1077" spans="1:14">
      <c r="A1077" s="54">
        <f>formulas!O1164</f>
        <v>0</v>
      </c>
      <c r="B1077" s="33">
        <f t="shared" ca="1" si="107"/>
        <v>32</v>
      </c>
      <c r="C1077">
        <f t="shared" si="105"/>
        <v>378</v>
      </c>
      <c r="D1077">
        <f t="shared" ca="1" si="106"/>
        <v>-2.8000000000000001E-2</v>
      </c>
      <c r="E1077">
        <f t="shared" ca="1" si="108"/>
        <v>0</v>
      </c>
      <c r="F1077">
        <f t="shared" ca="1" si="109"/>
        <v>31</v>
      </c>
      <c r="G1077">
        <f t="shared" ca="1" si="110"/>
        <v>32</v>
      </c>
      <c r="M1077">
        <v>729</v>
      </c>
      <c r="N1077">
        <v>21.143000000000001</v>
      </c>
    </row>
    <row r="1078" spans="1:14">
      <c r="A1078" s="54">
        <f>formulas!O1165</f>
        <v>0</v>
      </c>
      <c r="B1078" s="33">
        <f t="shared" ca="1" si="107"/>
        <v>32</v>
      </c>
      <c r="C1078">
        <f t="shared" si="105"/>
        <v>378</v>
      </c>
      <c r="D1078">
        <f t="shared" ca="1" si="106"/>
        <v>-2.8000000000000001E-2</v>
      </c>
      <c r="E1078">
        <f t="shared" ca="1" si="108"/>
        <v>0</v>
      </c>
      <c r="F1078">
        <f t="shared" ca="1" si="109"/>
        <v>31</v>
      </c>
      <c r="G1078">
        <f t="shared" ca="1" si="110"/>
        <v>32</v>
      </c>
      <c r="M1078">
        <v>730</v>
      </c>
      <c r="N1078">
        <v>21.173999999999999</v>
      </c>
    </row>
    <row r="1079" spans="1:14">
      <c r="A1079" s="54">
        <f>formulas!O1166</f>
        <v>0</v>
      </c>
      <c r="B1079" s="33">
        <f t="shared" ca="1" si="107"/>
        <v>32</v>
      </c>
      <c r="C1079">
        <f t="shared" si="105"/>
        <v>378</v>
      </c>
      <c r="D1079">
        <f t="shared" ca="1" si="106"/>
        <v>-2.8000000000000001E-2</v>
      </c>
      <c r="E1079">
        <f t="shared" ca="1" si="108"/>
        <v>0</v>
      </c>
      <c r="F1079">
        <f t="shared" ca="1" si="109"/>
        <v>31</v>
      </c>
      <c r="G1079">
        <f t="shared" ca="1" si="110"/>
        <v>32</v>
      </c>
      <c r="M1079">
        <v>731</v>
      </c>
      <c r="N1079">
        <v>21.204999999999998</v>
      </c>
    </row>
    <row r="1080" spans="1:14">
      <c r="A1080" s="54">
        <f>formulas!O1167</f>
        <v>0</v>
      </c>
      <c r="B1080" s="33">
        <f t="shared" ca="1" si="107"/>
        <v>32</v>
      </c>
      <c r="C1080">
        <f t="shared" si="105"/>
        <v>378</v>
      </c>
      <c r="D1080">
        <f t="shared" ca="1" si="106"/>
        <v>-2.8000000000000001E-2</v>
      </c>
      <c r="E1080">
        <f t="shared" ca="1" si="108"/>
        <v>0</v>
      </c>
      <c r="F1080">
        <f t="shared" ca="1" si="109"/>
        <v>31</v>
      </c>
      <c r="G1080">
        <f t="shared" ca="1" si="110"/>
        <v>32</v>
      </c>
      <c r="M1080">
        <v>732</v>
      </c>
      <c r="N1080">
        <v>21.234999999999999</v>
      </c>
    </row>
    <row r="1081" spans="1:14">
      <c r="A1081" s="54">
        <f>formulas!O1168</f>
        <v>0</v>
      </c>
      <c r="B1081" s="33">
        <f t="shared" ca="1" si="107"/>
        <v>32</v>
      </c>
      <c r="C1081">
        <f t="shared" si="105"/>
        <v>378</v>
      </c>
      <c r="D1081">
        <f t="shared" ca="1" si="106"/>
        <v>-2.8000000000000001E-2</v>
      </c>
      <c r="E1081">
        <f t="shared" ca="1" si="108"/>
        <v>0</v>
      </c>
      <c r="F1081">
        <f t="shared" ca="1" si="109"/>
        <v>31</v>
      </c>
      <c r="G1081">
        <f t="shared" ca="1" si="110"/>
        <v>32</v>
      </c>
      <c r="M1081">
        <v>733</v>
      </c>
      <c r="N1081">
        <v>21.265999999999998</v>
      </c>
    </row>
    <row r="1082" spans="1:14">
      <c r="A1082" s="54">
        <f>formulas!O1169</f>
        <v>0</v>
      </c>
      <c r="B1082" s="33">
        <f t="shared" ca="1" si="107"/>
        <v>32</v>
      </c>
      <c r="C1082">
        <f t="shared" si="105"/>
        <v>378</v>
      </c>
      <c r="D1082">
        <f t="shared" ca="1" si="106"/>
        <v>-2.8000000000000001E-2</v>
      </c>
      <c r="E1082">
        <f t="shared" ca="1" si="108"/>
        <v>0</v>
      </c>
      <c r="F1082">
        <f t="shared" ca="1" si="109"/>
        <v>31</v>
      </c>
      <c r="G1082">
        <f t="shared" ca="1" si="110"/>
        <v>32</v>
      </c>
      <c r="M1082">
        <v>734</v>
      </c>
      <c r="N1082">
        <v>21.297000000000001</v>
      </c>
    </row>
    <row r="1083" spans="1:14">
      <c r="A1083" s="54">
        <f>formulas!O1170</f>
        <v>0</v>
      </c>
      <c r="B1083" s="33">
        <f t="shared" ca="1" si="107"/>
        <v>32</v>
      </c>
      <c r="C1083">
        <f t="shared" si="105"/>
        <v>378</v>
      </c>
      <c r="D1083">
        <f t="shared" ca="1" si="106"/>
        <v>-2.8000000000000001E-2</v>
      </c>
      <c r="E1083">
        <f t="shared" ca="1" si="108"/>
        <v>0</v>
      </c>
      <c r="F1083">
        <f t="shared" ca="1" si="109"/>
        <v>31</v>
      </c>
      <c r="G1083">
        <f t="shared" ca="1" si="110"/>
        <v>32</v>
      </c>
      <c r="M1083">
        <v>735</v>
      </c>
      <c r="N1083">
        <v>21.327000000000002</v>
      </c>
    </row>
    <row r="1084" spans="1:14">
      <c r="A1084" s="54">
        <f>formulas!O1171</f>
        <v>0</v>
      </c>
      <c r="B1084" s="33">
        <f t="shared" ca="1" si="107"/>
        <v>32</v>
      </c>
      <c r="C1084">
        <f t="shared" si="105"/>
        <v>378</v>
      </c>
      <c r="D1084">
        <f t="shared" ca="1" si="106"/>
        <v>-2.8000000000000001E-2</v>
      </c>
      <c r="E1084">
        <f t="shared" ca="1" si="108"/>
        <v>0</v>
      </c>
      <c r="F1084">
        <f t="shared" ca="1" si="109"/>
        <v>31</v>
      </c>
      <c r="G1084">
        <f t="shared" ca="1" si="110"/>
        <v>32</v>
      </c>
      <c r="M1084">
        <v>736</v>
      </c>
      <c r="N1084">
        <v>21.358000000000001</v>
      </c>
    </row>
    <row r="1085" spans="1:14">
      <c r="A1085" s="54">
        <f>formulas!O1172</f>
        <v>0</v>
      </c>
      <c r="B1085" s="33">
        <f t="shared" ca="1" si="107"/>
        <v>32</v>
      </c>
      <c r="C1085">
        <f t="shared" si="105"/>
        <v>378</v>
      </c>
      <c r="D1085">
        <f t="shared" ca="1" si="106"/>
        <v>-2.8000000000000001E-2</v>
      </c>
      <c r="E1085">
        <f t="shared" ca="1" si="108"/>
        <v>0</v>
      </c>
      <c r="F1085">
        <f t="shared" ca="1" si="109"/>
        <v>31</v>
      </c>
      <c r="G1085">
        <f t="shared" ca="1" si="110"/>
        <v>32</v>
      </c>
      <c r="M1085">
        <v>737</v>
      </c>
      <c r="N1085">
        <v>21.388999999999999</v>
      </c>
    </row>
    <row r="1086" spans="1:14">
      <c r="A1086" s="54">
        <f>formulas!O1173</f>
        <v>0</v>
      </c>
      <c r="B1086" s="33">
        <f t="shared" ca="1" si="107"/>
        <v>32</v>
      </c>
      <c r="C1086">
        <f t="shared" si="105"/>
        <v>378</v>
      </c>
      <c r="D1086">
        <f t="shared" ca="1" si="106"/>
        <v>-2.8000000000000001E-2</v>
      </c>
      <c r="E1086">
        <f t="shared" ca="1" si="108"/>
        <v>0</v>
      </c>
      <c r="F1086">
        <f t="shared" ca="1" si="109"/>
        <v>31</v>
      </c>
      <c r="G1086">
        <f t="shared" ca="1" si="110"/>
        <v>32</v>
      </c>
      <c r="M1086">
        <v>738</v>
      </c>
      <c r="N1086">
        <v>21.419</v>
      </c>
    </row>
    <row r="1087" spans="1:14">
      <c r="A1087" s="54">
        <f>formulas!O1174</f>
        <v>0</v>
      </c>
      <c r="B1087" s="33">
        <f t="shared" ca="1" si="107"/>
        <v>32</v>
      </c>
      <c r="C1087">
        <f t="shared" si="105"/>
        <v>378</v>
      </c>
      <c r="D1087">
        <f t="shared" ca="1" si="106"/>
        <v>-2.8000000000000001E-2</v>
      </c>
      <c r="E1087">
        <f t="shared" ca="1" si="108"/>
        <v>0</v>
      </c>
      <c r="F1087">
        <f t="shared" ca="1" si="109"/>
        <v>31</v>
      </c>
      <c r="G1087">
        <f t="shared" ca="1" si="110"/>
        <v>32</v>
      </c>
      <c r="M1087">
        <v>739</v>
      </c>
      <c r="N1087">
        <v>21.45</v>
      </c>
    </row>
    <row r="1088" spans="1:14">
      <c r="A1088" s="54">
        <f>formulas!O1175</f>
        <v>0</v>
      </c>
      <c r="B1088" s="33">
        <f t="shared" ca="1" si="107"/>
        <v>32</v>
      </c>
      <c r="C1088">
        <f t="shared" si="105"/>
        <v>378</v>
      </c>
      <c r="D1088">
        <f t="shared" ca="1" si="106"/>
        <v>-2.8000000000000001E-2</v>
      </c>
      <c r="E1088">
        <f t="shared" ca="1" si="108"/>
        <v>0</v>
      </c>
      <c r="F1088">
        <f t="shared" ca="1" si="109"/>
        <v>31</v>
      </c>
      <c r="G1088">
        <f t="shared" ca="1" si="110"/>
        <v>32</v>
      </c>
      <c r="M1088">
        <v>740</v>
      </c>
      <c r="N1088">
        <v>21.48</v>
      </c>
    </row>
    <row r="1089" spans="1:14">
      <c r="A1089" s="54">
        <f>formulas!O1176</f>
        <v>0</v>
      </c>
      <c r="B1089" s="33">
        <f t="shared" ca="1" si="107"/>
        <v>32</v>
      </c>
      <c r="C1089">
        <f t="shared" si="105"/>
        <v>378</v>
      </c>
      <c r="D1089">
        <f t="shared" ca="1" si="106"/>
        <v>-2.8000000000000001E-2</v>
      </c>
      <c r="E1089">
        <f t="shared" ca="1" si="108"/>
        <v>0</v>
      </c>
      <c r="F1089">
        <f t="shared" ca="1" si="109"/>
        <v>31</v>
      </c>
      <c r="G1089">
        <f t="shared" ca="1" si="110"/>
        <v>32</v>
      </c>
      <c r="M1089">
        <v>741</v>
      </c>
      <c r="N1089">
        <v>21.510999999999999</v>
      </c>
    </row>
    <row r="1090" spans="1:14">
      <c r="A1090" s="54">
        <f>formulas!O1177</f>
        <v>0</v>
      </c>
      <c r="B1090" s="33">
        <f t="shared" ca="1" si="107"/>
        <v>32</v>
      </c>
      <c r="C1090">
        <f t="shared" si="105"/>
        <v>378</v>
      </c>
      <c r="D1090">
        <f t="shared" ca="1" si="106"/>
        <v>-2.8000000000000001E-2</v>
      </c>
      <c r="E1090">
        <f t="shared" ca="1" si="108"/>
        <v>0</v>
      </c>
      <c r="F1090">
        <f t="shared" ca="1" si="109"/>
        <v>31</v>
      </c>
      <c r="G1090">
        <f t="shared" ca="1" si="110"/>
        <v>32</v>
      </c>
      <c r="M1090">
        <v>742</v>
      </c>
      <c r="N1090">
        <v>21.542000000000002</v>
      </c>
    </row>
    <row r="1091" spans="1:14">
      <c r="A1091" s="54">
        <f>formulas!O1178</f>
        <v>0</v>
      </c>
      <c r="B1091" s="33">
        <f t="shared" ca="1" si="107"/>
        <v>32</v>
      </c>
      <c r="C1091">
        <f t="shared" ref="C1091:C1154" si="111">COUNTIF($N$1:$N$25398,"&lt;"&amp;A1091)</f>
        <v>378</v>
      </c>
      <c r="D1091">
        <f t="shared" ref="D1091:D1154" ca="1" si="112">INDIRECT(ADDRESS(C1091+1,14))</f>
        <v>-2.8000000000000001E-2</v>
      </c>
      <c r="E1091">
        <f t="shared" ca="1" si="108"/>
        <v>0</v>
      </c>
      <c r="F1091">
        <f t="shared" ca="1" si="109"/>
        <v>31</v>
      </c>
      <c r="G1091">
        <f t="shared" ca="1" si="110"/>
        <v>32</v>
      </c>
      <c r="M1091">
        <v>743</v>
      </c>
      <c r="N1091">
        <v>21.571999999999999</v>
      </c>
    </row>
    <row r="1092" spans="1:14">
      <c r="A1092" s="54">
        <f>formulas!O1179</f>
        <v>0</v>
      </c>
      <c r="B1092" s="33">
        <f t="shared" ca="1" si="107"/>
        <v>32</v>
      </c>
      <c r="C1092">
        <f t="shared" si="111"/>
        <v>378</v>
      </c>
      <c r="D1092">
        <f t="shared" ca="1" si="112"/>
        <v>-2.8000000000000001E-2</v>
      </c>
      <c r="E1092">
        <f t="shared" ca="1" si="108"/>
        <v>0</v>
      </c>
      <c r="F1092">
        <f t="shared" ca="1" si="109"/>
        <v>31</v>
      </c>
      <c r="G1092">
        <f t="shared" ca="1" si="110"/>
        <v>32</v>
      </c>
      <c r="M1092">
        <v>744</v>
      </c>
      <c r="N1092">
        <v>21.603000000000002</v>
      </c>
    </row>
    <row r="1093" spans="1:14">
      <c r="A1093" s="54">
        <f>formulas!O1180</f>
        <v>0</v>
      </c>
      <c r="B1093" s="33">
        <f t="shared" ca="1" si="107"/>
        <v>32</v>
      </c>
      <c r="C1093">
        <f t="shared" si="111"/>
        <v>378</v>
      </c>
      <c r="D1093">
        <f t="shared" ca="1" si="112"/>
        <v>-2.8000000000000001E-2</v>
      </c>
      <c r="E1093">
        <f t="shared" ca="1" si="108"/>
        <v>0</v>
      </c>
      <c r="F1093">
        <f t="shared" ca="1" si="109"/>
        <v>31</v>
      </c>
      <c r="G1093">
        <f t="shared" ca="1" si="110"/>
        <v>32</v>
      </c>
      <c r="M1093">
        <v>745</v>
      </c>
      <c r="N1093">
        <v>21.634</v>
      </c>
    </row>
    <row r="1094" spans="1:14">
      <c r="A1094" s="54">
        <f>formulas!O1181</f>
        <v>0</v>
      </c>
      <c r="B1094" s="33">
        <f t="shared" ca="1" si="107"/>
        <v>32</v>
      </c>
      <c r="C1094">
        <f t="shared" si="111"/>
        <v>378</v>
      </c>
      <c r="D1094">
        <f t="shared" ca="1" si="112"/>
        <v>-2.8000000000000001E-2</v>
      </c>
      <c r="E1094">
        <f t="shared" ca="1" si="108"/>
        <v>0</v>
      </c>
      <c r="F1094">
        <f t="shared" ca="1" si="109"/>
        <v>31</v>
      </c>
      <c r="G1094">
        <f t="shared" ca="1" si="110"/>
        <v>32</v>
      </c>
      <c r="M1094">
        <v>746</v>
      </c>
      <c r="N1094">
        <v>21.664000000000001</v>
      </c>
    </row>
    <row r="1095" spans="1:14">
      <c r="A1095" s="54">
        <f>formulas!O1182</f>
        <v>0</v>
      </c>
      <c r="B1095" s="33">
        <f t="shared" ca="1" si="107"/>
        <v>32</v>
      </c>
      <c r="C1095">
        <f t="shared" si="111"/>
        <v>378</v>
      </c>
      <c r="D1095">
        <f t="shared" ca="1" si="112"/>
        <v>-2.8000000000000001E-2</v>
      </c>
      <c r="E1095">
        <f t="shared" ca="1" si="108"/>
        <v>0</v>
      </c>
      <c r="F1095">
        <f t="shared" ca="1" si="109"/>
        <v>31</v>
      </c>
      <c r="G1095">
        <f t="shared" ca="1" si="110"/>
        <v>32</v>
      </c>
      <c r="M1095">
        <v>747</v>
      </c>
      <c r="N1095">
        <v>21.695</v>
      </c>
    </row>
    <row r="1096" spans="1:14">
      <c r="A1096" s="54">
        <f>formulas!O1183</f>
        <v>0</v>
      </c>
      <c r="B1096" s="33">
        <f t="shared" ca="1" si="107"/>
        <v>32</v>
      </c>
      <c r="C1096">
        <f t="shared" si="111"/>
        <v>378</v>
      </c>
      <c r="D1096">
        <f t="shared" ca="1" si="112"/>
        <v>-2.8000000000000001E-2</v>
      </c>
      <c r="E1096">
        <f t="shared" ca="1" si="108"/>
        <v>0</v>
      </c>
      <c r="F1096">
        <f t="shared" ca="1" si="109"/>
        <v>31</v>
      </c>
      <c r="G1096">
        <f t="shared" ca="1" si="110"/>
        <v>32</v>
      </c>
      <c r="M1096">
        <v>748</v>
      </c>
      <c r="N1096">
        <v>21.725999999999999</v>
      </c>
    </row>
    <row r="1097" spans="1:14">
      <c r="A1097" s="54">
        <f>formulas!O1184</f>
        <v>0</v>
      </c>
      <c r="B1097" s="33">
        <f t="shared" ca="1" si="107"/>
        <v>32</v>
      </c>
      <c r="C1097">
        <f t="shared" si="111"/>
        <v>378</v>
      </c>
      <c r="D1097">
        <f t="shared" ca="1" si="112"/>
        <v>-2.8000000000000001E-2</v>
      </c>
      <c r="E1097">
        <f t="shared" ca="1" si="108"/>
        <v>0</v>
      </c>
      <c r="F1097">
        <f t="shared" ca="1" si="109"/>
        <v>31</v>
      </c>
      <c r="G1097">
        <f t="shared" ca="1" si="110"/>
        <v>32</v>
      </c>
      <c r="M1097">
        <v>749</v>
      </c>
      <c r="N1097">
        <v>21.756</v>
      </c>
    </row>
    <row r="1098" spans="1:14">
      <c r="A1098" s="54">
        <f>formulas!O1185</f>
        <v>0</v>
      </c>
      <c r="B1098" s="33">
        <f t="shared" ca="1" si="107"/>
        <v>32</v>
      </c>
      <c r="C1098">
        <f t="shared" si="111"/>
        <v>378</v>
      </c>
      <c r="D1098">
        <f t="shared" ca="1" si="112"/>
        <v>-2.8000000000000001E-2</v>
      </c>
      <c r="E1098">
        <f t="shared" ca="1" si="108"/>
        <v>0</v>
      </c>
      <c r="F1098">
        <f t="shared" ca="1" si="109"/>
        <v>31</v>
      </c>
      <c r="G1098">
        <f t="shared" ca="1" si="110"/>
        <v>32</v>
      </c>
      <c r="M1098">
        <v>750</v>
      </c>
      <c r="N1098">
        <v>21.786999999999999</v>
      </c>
    </row>
    <row r="1099" spans="1:14">
      <c r="A1099" s="54">
        <f>formulas!O1186</f>
        <v>0</v>
      </c>
      <c r="B1099" s="33">
        <f t="shared" ca="1" si="107"/>
        <v>32</v>
      </c>
      <c r="C1099">
        <f t="shared" si="111"/>
        <v>378</v>
      </c>
      <c r="D1099">
        <f t="shared" ca="1" si="112"/>
        <v>-2.8000000000000001E-2</v>
      </c>
      <c r="E1099">
        <f t="shared" ca="1" si="108"/>
        <v>0</v>
      </c>
      <c r="F1099">
        <f t="shared" ca="1" si="109"/>
        <v>31</v>
      </c>
      <c r="G1099">
        <f t="shared" ca="1" si="110"/>
        <v>32</v>
      </c>
      <c r="M1099">
        <v>751</v>
      </c>
      <c r="N1099">
        <v>21.817</v>
      </c>
    </row>
    <row r="1100" spans="1:14">
      <c r="A1100" s="54">
        <f>formulas!O1187</f>
        <v>0</v>
      </c>
      <c r="B1100" s="33">
        <f t="shared" ca="1" si="107"/>
        <v>32</v>
      </c>
      <c r="C1100">
        <f t="shared" si="111"/>
        <v>378</v>
      </c>
      <c r="D1100">
        <f t="shared" ca="1" si="112"/>
        <v>-2.8000000000000001E-2</v>
      </c>
      <c r="E1100">
        <f t="shared" ca="1" si="108"/>
        <v>0</v>
      </c>
      <c r="F1100">
        <f t="shared" ca="1" si="109"/>
        <v>31</v>
      </c>
      <c r="G1100">
        <f t="shared" ca="1" si="110"/>
        <v>32</v>
      </c>
      <c r="M1100">
        <v>752</v>
      </c>
      <c r="N1100">
        <v>21.847999999999999</v>
      </c>
    </row>
    <row r="1101" spans="1:14">
      <c r="A1101" s="54">
        <f>formulas!O1188</f>
        <v>0</v>
      </c>
      <c r="B1101" s="33">
        <f t="shared" ca="1" si="107"/>
        <v>32</v>
      </c>
      <c r="C1101">
        <f t="shared" si="111"/>
        <v>378</v>
      </c>
      <c r="D1101">
        <f t="shared" ca="1" si="112"/>
        <v>-2.8000000000000001E-2</v>
      </c>
      <c r="E1101">
        <f t="shared" ca="1" si="108"/>
        <v>0</v>
      </c>
      <c r="F1101">
        <f t="shared" ca="1" si="109"/>
        <v>31</v>
      </c>
      <c r="G1101">
        <f t="shared" ca="1" si="110"/>
        <v>32</v>
      </c>
      <c r="M1101">
        <v>753</v>
      </c>
      <c r="N1101">
        <v>21.879000000000001</v>
      </c>
    </row>
    <row r="1102" spans="1:14">
      <c r="A1102" s="54">
        <f>formulas!O1189</f>
        <v>0</v>
      </c>
      <c r="B1102" s="33">
        <f t="shared" ca="1" si="107"/>
        <v>32</v>
      </c>
      <c r="C1102">
        <f t="shared" si="111"/>
        <v>378</v>
      </c>
      <c r="D1102">
        <f t="shared" ca="1" si="112"/>
        <v>-2.8000000000000001E-2</v>
      </c>
      <c r="E1102">
        <f t="shared" ca="1" si="108"/>
        <v>0</v>
      </c>
      <c r="F1102">
        <f t="shared" ca="1" si="109"/>
        <v>31</v>
      </c>
      <c r="G1102">
        <f t="shared" ca="1" si="110"/>
        <v>32</v>
      </c>
      <c r="M1102">
        <v>754</v>
      </c>
      <c r="N1102">
        <v>21.908999999999999</v>
      </c>
    </row>
    <row r="1103" spans="1:14">
      <c r="A1103" s="54">
        <f>formulas!O1190</f>
        <v>0</v>
      </c>
      <c r="B1103" s="33">
        <f t="shared" ca="1" si="107"/>
        <v>32</v>
      </c>
      <c r="C1103">
        <f t="shared" si="111"/>
        <v>378</v>
      </c>
      <c r="D1103">
        <f t="shared" ca="1" si="112"/>
        <v>-2.8000000000000001E-2</v>
      </c>
      <c r="E1103">
        <f t="shared" ca="1" si="108"/>
        <v>0</v>
      </c>
      <c r="F1103">
        <f t="shared" ca="1" si="109"/>
        <v>31</v>
      </c>
      <c r="G1103">
        <f t="shared" ca="1" si="110"/>
        <v>32</v>
      </c>
      <c r="M1103">
        <v>755</v>
      </c>
      <c r="N1103">
        <v>21.94</v>
      </c>
    </row>
    <row r="1104" spans="1:14">
      <c r="A1104" s="54">
        <f>formulas!O1191</f>
        <v>0</v>
      </c>
      <c r="B1104" s="33">
        <f t="shared" ca="1" si="107"/>
        <v>32</v>
      </c>
      <c r="C1104">
        <f t="shared" si="111"/>
        <v>378</v>
      </c>
      <c r="D1104">
        <f t="shared" ca="1" si="112"/>
        <v>-2.8000000000000001E-2</v>
      </c>
      <c r="E1104">
        <f t="shared" ca="1" si="108"/>
        <v>0</v>
      </c>
      <c r="F1104">
        <f t="shared" ca="1" si="109"/>
        <v>31</v>
      </c>
      <c r="G1104">
        <f t="shared" ca="1" si="110"/>
        <v>32</v>
      </c>
      <c r="M1104">
        <v>756</v>
      </c>
      <c r="N1104">
        <v>21.971</v>
      </c>
    </row>
    <row r="1105" spans="1:14">
      <c r="A1105" s="54">
        <f>formulas!O1192</f>
        <v>0</v>
      </c>
      <c r="B1105" s="33">
        <f t="shared" ca="1" si="107"/>
        <v>32</v>
      </c>
      <c r="C1105">
        <f t="shared" si="111"/>
        <v>378</v>
      </c>
      <c r="D1105">
        <f t="shared" ca="1" si="112"/>
        <v>-2.8000000000000001E-2</v>
      </c>
      <c r="E1105">
        <f t="shared" ca="1" si="108"/>
        <v>0</v>
      </c>
      <c r="F1105">
        <f t="shared" ca="1" si="109"/>
        <v>31</v>
      </c>
      <c r="G1105">
        <f t="shared" ca="1" si="110"/>
        <v>32</v>
      </c>
      <c r="M1105">
        <v>757</v>
      </c>
      <c r="N1105">
        <v>22.001000000000001</v>
      </c>
    </row>
    <row r="1106" spans="1:14">
      <c r="A1106" s="54">
        <f>formulas!O1193</f>
        <v>0</v>
      </c>
      <c r="B1106" s="33">
        <f t="shared" ca="1" si="107"/>
        <v>32</v>
      </c>
      <c r="C1106">
        <f t="shared" si="111"/>
        <v>378</v>
      </c>
      <c r="D1106">
        <f t="shared" ca="1" si="112"/>
        <v>-2.8000000000000001E-2</v>
      </c>
      <c r="E1106">
        <f t="shared" ca="1" si="108"/>
        <v>0</v>
      </c>
      <c r="F1106">
        <f t="shared" ca="1" si="109"/>
        <v>31</v>
      </c>
      <c r="G1106">
        <f t="shared" ca="1" si="110"/>
        <v>32</v>
      </c>
      <c r="M1106">
        <v>758</v>
      </c>
      <c r="N1106">
        <v>22.032</v>
      </c>
    </row>
    <row r="1107" spans="1:14">
      <c r="A1107" s="54">
        <f>formulas!O1194</f>
        <v>0</v>
      </c>
      <c r="B1107" s="33">
        <f t="shared" ca="1" si="107"/>
        <v>32</v>
      </c>
      <c r="C1107">
        <f t="shared" si="111"/>
        <v>378</v>
      </c>
      <c r="D1107">
        <f t="shared" ca="1" si="112"/>
        <v>-2.8000000000000001E-2</v>
      </c>
      <c r="E1107">
        <f t="shared" ca="1" si="108"/>
        <v>0</v>
      </c>
      <c r="F1107">
        <f t="shared" ca="1" si="109"/>
        <v>31</v>
      </c>
      <c r="G1107">
        <f t="shared" ca="1" si="110"/>
        <v>32</v>
      </c>
      <c r="M1107">
        <v>759</v>
      </c>
      <c r="N1107">
        <v>22.062999999999999</v>
      </c>
    </row>
    <row r="1108" spans="1:14">
      <c r="A1108" s="54">
        <f>formulas!O1195</f>
        <v>0</v>
      </c>
      <c r="B1108" s="33">
        <f t="shared" ca="1" si="107"/>
        <v>32</v>
      </c>
      <c r="C1108">
        <f t="shared" si="111"/>
        <v>378</v>
      </c>
      <c r="D1108">
        <f t="shared" ca="1" si="112"/>
        <v>-2.8000000000000001E-2</v>
      </c>
      <c r="E1108">
        <f t="shared" ca="1" si="108"/>
        <v>0</v>
      </c>
      <c r="F1108">
        <f t="shared" ca="1" si="109"/>
        <v>31</v>
      </c>
      <c r="G1108">
        <f t="shared" ca="1" si="110"/>
        <v>32</v>
      </c>
      <c r="M1108">
        <v>760</v>
      </c>
      <c r="N1108">
        <v>22.093</v>
      </c>
    </row>
    <row r="1109" spans="1:14">
      <c r="A1109" s="54">
        <f>formulas!O1196</f>
        <v>0</v>
      </c>
      <c r="B1109" s="33">
        <f t="shared" ca="1" si="107"/>
        <v>32</v>
      </c>
      <c r="C1109">
        <f t="shared" si="111"/>
        <v>378</v>
      </c>
      <c r="D1109">
        <f t="shared" ca="1" si="112"/>
        <v>-2.8000000000000001E-2</v>
      </c>
      <c r="E1109">
        <f t="shared" ca="1" si="108"/>
        <v>0</v>
      </c>
      <c r="F1109">
        <f t="shared" ca="1" si="109"/>
        <v>31</v>
      </c>
      <c r="G1109">
        <f t="shared" ca="1" si="110"/>
        <v>32</v>
      </c>
      <c r="M1109">
        <v>761</v>
      </c>
      <c r="N1109">
        <v>22.123999999999999</v>
      </c>
    </row>
    <row r="1110" spans="1:14">
      <c r="A1110" s="54">
        <f>formulas!O1197</f>
        <v>0</v>
      </c>
      <c r="B1110" s="33">
        <f t="shared" ca="1" si="107"/>
        <v>32</v>
      </c>
      <c r="C1110">
        <f t="shared" si="111"/>
        <v>378</v>
      </c>
      <c r="D1110">
        <f t="shared" ca="1" si="112"/>
        <v>-2.8000000000000001E-2</v>
      </c>
      <c r="E1110">
        <f t="shared" ca="1" si="108"/>
        <v>0</v>
      </c>
      <c r="F1110">
        <f t="shared" ca="1" si="109"/>
        <v>31</v>
      </c>
      <c r="G1110">
        <f t="shared" ca="1" si="110"/>
        <v>32</v>
      </c>
      <c r="M1110">
        <v>762</v>
      </c>
      <c r="N1110">
        <v>22.154</v>
      </c>
    </row>
    <row r="1111" spans="1:14">
      <c r="A1111" s="54">
        <f>formulas!O1198</f>
        <v>0</v>
      </c>
      <c r="B1111" s="33">
        <f t="shared" ca="1" si="107"/>
        <v>32</v>
      </c>
      <c r="C1111">
        <f t="shared" si="111"/>
        <v>378</v>
      </c>
      <c r="D1111">
        <f t="shared" ca="1" si="112"/>
        <v>-2.8000000000000001E-2</v>
      </c>
      <c r="E1111">
        <f t="shared" ca="1" si="108"/>
        <v>0</v>
      </c>
      <c r="F1111">
        <f t="shared" ca="1" si="109"/>
        <v>31</v>
      </c>
      <c r="G1111">
        <f t="shared" ca="1" si="110"/>
        <v>32</v>
      </c>
      <c r="M1111">
        <v>763</v>
      </c>
      <c r="N1111">
        <v>22.184999999999999</v>
      </c>
    </row>
    <row r="1112" spans="1:14">
      <c r="A1112" s="54">
        <f>formulas!O1199</f>
        <v>0</v>
      </c>
      <c r="B1112" s="33">
        <f t="shared" ca="1" si="107"/>
        <v>32</v>
      </c>
      <c r="C1112">
        <f t="shared" si="111"/>
        <v>378</v>
      </c>
      <c r="D1112">
        <f t="shared" ca="1" si="112"/>
        <v>-2.8000000000000001E-2</v>
      </c>
      <c r="E1112">
        <f t="shared" ca="1" si="108"/>
        <v>0</v>
      </c>
      <c r="F1112">
        <f t="shared" ca="1" si="109"/>
        <v>31</v>
      </c>
      <c r="G1112">
        <f t="shared" ca="1" si="110"/>
        <v>32</v>
      </c>
      <c r="M1112">
        <v>764</v>
      </c>
      <c r="N1112">
        <v>22.216000000000001</v>
      </c>
    </row>
    <row r="1113" spans="1:14">
      <c r="A1113" s="54">
        <f>formulas!O1200</f>
        <v>0</v>
      </c>
      <c r="B1113" s="33">
        <f t="shared" ca="1" si="107"/>
        <v>32</v>
      </c>
      <c r="C1113">
        <f t="shared" si="111"/>
        <v>378</v>
      </c>
      <c r="D1113">
        <f t="shared" ca="1" si="112"/>
        <v>-2.8000000000000001E-2</v>
      </c>
      <c r="E1113">
        <f t="shared" ca="1" si="108"/>
        <v>0</v>
      </c>
      <c r="F1113">
        <f t="shared" ca="1" si="109"/>
        <v>31</v>
      </c>
      <c r="G1113">
        <f t="shared" ca="1" si="110"/>
        <v>32</v>
      </c>
      <c r="M1113">
        <v>765</v>
      </c>
      <c r="N1113">
        <v>22.245999999999999</v>
      </c>
    </row>
    <row r="1114" spans="1:14">
      <c r="A1114" s="54">
        <f>formulas!O1201</f>
        <v>0</v>
      </c>
      <c r="B1114" s="33">
        <f t="shared" ca="1" si="107"/>
        <v>32</v>
      </c>
      <c r="C1114">
        <f t="shared" si="111"/>
        <v>378</v>
      </c>
      <c r="D1114">
        <f t="shared" ca="1" si="112"/>
        <v>-2.8000000000000001E-2</v>
      </c>
      <c r="E1114">
        <f t="shared" ca="1" si="108"/>
        <v>0</v>
      </c>
      <c r="F1114">
        <f t="shared" ca="1" si="109"/>
        <v>31</v>
      </c>
      <c r="G1114">
        <f t="shared" ca="1" si="110"/>
        <v>32</v>
      </c>
      <c r="M1114">
        <v>766</v>
      </c>
      <c r="N1114">
        <v>22.277000000000001</v>
      </c>
    </row>
    <row r="1115" spans="1:14">
      <c r="A1115" s="54">
        <f>formulas!O1202</f>
        <v>0</v>
      </c>
      <c r="B1115" s="33">
        <f t="shared" ca="1" si="107"/>
        <v>32</v>
      </c>
      <c r="C1115">
        <f t="shared" si="111"/>
        <v>378</v>
      </c>
      <c r="D1115">
        <f t="shared" ca="1" si="112"/>
        <v>-2.8000000000000001E-2</v>
      </c>
      <c r="E1115">
        <f t="shared" ca="1" si="108"/>
        <v>0</v>
      </c>
      <c r="F1115">
        <f t="shared" ca="1" si="109"/>
        <v>31</v>
      </c>
      <c r="G1115">
        <f t="shared" ca="1" si="110"/>
        <v>32</v>
      </c>
      <c r="M1115">
        <v>767</v>
      </c>
      <c r="N1115">
        <v>22.308</v>
      </c>
    </row>
    <row r="1116" spans="1:14">
      <c r="A1116" s="54">
        <f>formulas!O1203</f>
        <v>0</v>
      </c>
      <c r="B1116" s="33">
        <f t="shared" ca="1" si="107"/>
        <v>32</v>
      </c>
      <c r="C1116">
        <f t="shared" si="111"/>
        <v>378</v>
      </c>
      <c r="D1116">
        <f t="shared" ca="1" si="112"/>
        <v>-2.8000000000000001E-2</v>
      </c>
      <c r="E1116">
        <f t="shared" ca="1" si="108"/>
        <v>0</v>
      </c>
      <c r="F1116">
        <f t="shared" ca="1" si="109"/>
        <v>31</v>
      </c>
      <c r="G1116">
        <f t="shared" ca="1" si="110"/>
        <v>32</v>
      </c>
      <c r="M1116">
        <v>768</v>
      </c>
      <c r="N1116">
        <v>22.338000000000001</v>
      </c>
    </row>
    <row r="1117" spans="1:14">
      <c r="A1117" s="54">
        <f>formulas!O1204</f>
        <v>0</v>
      </c>
      <c r="B1117" s="33">
        <f t="shared" ca="1" si="107"/>
        <v>32</v>
      </c>
      <c r="C1117">
        <f t="shared" si="111"/>
        <v>378</v>
      </c>
      <c r="D1117">
        <f t="shared" ca="1" si="112"/>
        <v>-2.8000000000000001E-2</v>
      </c>
      <c r="E1117">
        <f t="shared" ca="1" si="108"/>
        <v>0</v>
      </c>
      <c r="F1117">
        <f t="shared" ca="1" si="109"/>
        <v>31</v>
      </c>
      <c r="G1117">
        <f t="shared" ca="1" si="110"/>
        <v>32</v>
      </c>
      <c r="M1117">
        <v>769</v>
      </c>
      <c r="N1117">
        <v>22.369</v>
      </c>
    </row>
    <row r="1118" spans="1:14">
      <c r="A1118" s="54">
        <f>formulas!O1205</f>
        <v>0</v>
      </c>
      <c r="B1118" s="33">
        <f t="shared" ca="1" si="107"/>
        <v>32</v>
      </c>
      <c r="C1118">
        <f t="shared" si="111"/>
        <v>378</v>
      </c>
      <c r="D1118">
        <f t="shared" ca="1" si="112"/>
        <v>-2.8000000000000001E-2</v>
      </c>
      <c r="E1118">
        <f t="shared" ca="1" si="108"/>
        <v>0</v>
      </c>
      <c r="F1118">
        <f t="shared" ca="1" si="109"/>
        <v>31</v>
      </c>
      <c r="G1118">
        <f t="shared" ca="1" si="110"/>
        <v>32</v>
      </c>
      <c r="M1118">
        <v>770</v>
      </c>
      <c r="N1118">
        <v>22.4</v>
      </c>
    </row>
    <row r="1119" spans="1:14">
      <c r="A1119" s="54">
        <f>formulas!O1206</f>
        <v>0</v>
      </c>
      <c r="B1119" s="33">
        <f t="shared" ca="1" si="107"/>
        <v>32</v>
      </c>
      <c r="C1119">
        <f t="shared" si="111"/>
        <v>378</v>
      </c>
      <c r="D1119">
        <f t="shared" ca="1" si="112"/>
        <v>-2.8000000000000001E-2</v>
      </c>
      <c r="E1119">
        <f t="shared" ca="1" si="108"/>
        <v>0</v>
      </c>
      <c r="F1119">
        <f t="shared" ca="1" si="109"/>
        <v>31</v>
      </c>
      <c r="G1119">
        <f t="shared" ca="1" si="110"/>
        <v>32</v>
      </c>
      <c r="M1119">
        <v>771</v>
      </c>
      <c r="N1119">
        <v>22.43</v>
      </c>
    </row>
    <row r="1120" spans="1:14">
      <c r="A1120" s="54">
        <f>formulas!O1207</f>
        <v>0</v>
      </c>
      <c r="B1120" s="33">
        <f t="shared" ca="1" si="107"/>
        <v>32</v>
      </c>
      <c r="C1120">
        <f t="shared" si="111"/>
        <v>378</v>
      </c>
      <c r="D1120">
        <f t="shared" ca="1" si="112"/>
        <v>-2.8000000000000001E-2</v>
      </c>
      <c r="E1120">
        <f t="shared" ca="1" si="108"/>
        <v>0</v>
      </c>
      <c r="F1120">
        <f t="shared" ca="1" si="109"/>
        <v>31</v>
      </c>
      <c r="G1120">
        <f t="shared" ca="1" si="110"/>
        <v>32</v>
      </c>
      <c r="M1120">
        <v>772</v>
      </c>
      <c r="N1120">
        <v>22.460999999999999</v>
      </c>
    </row>
    <row r="1121" spans="1:14">
      <c r="A1121" s="54">
        <f>formulas!O1208</f>
        <v>0</v>
      </c>
      <c r="B1121" s="33">
        <f t="shared" ca="1" si="107"/>
        <v>32</v>
      </c>
      <c r="C1121">
        <f t="shared" si="111"/>
        <v>378</v>
      </c>
      <c r="D1121">
        <f t="shared" ca="1" si="112"/>
        <v>-2.8000000000000001E-2</v>
      </c>
      <c r="E1121">
        <f t="shared" ca="1" si="108"/>
        <v>0</v>
      </c>
      <c r="F1121">
        <f t="shared" ca="1" si="109"/>
        <v>31</v>
      </c>
      <c r="G1121">
        <f t="shared" ca="1" si="110"/>
        <v>32</v>
      </c>
      <c r="M1121">
        <v>773</v>
      </c>
      <c r="N1121">
        <v>22.492000000000001</v>
      </c>
    </row>
    <row r="1122" spans="1:14">
      <c r="A1122" s="54">
        <f>formulas!O1209</f>
        <v>0</v>
      </c>
      <c r="B1122" s="33">
        <f t="shared" ca="1" si="107"/>
        <v>32</v>
      </c>
      <c r="C1122">
        <f t="shared" si="111"/>
        <v>378</v>
      </c>
      <c r="D1122">
        <f t="shared" ca="1" si="112"/>
        <v>-2.8000000000000001E-2</v>
      </c>
      <c r="E1122">
        <f t="shared" ca="1" si="108"/>
        <v>0</v>
      </c>
      <c r="F1122">
        <f t="shared" ca="1" si="109"/>
        <v>31</v>
      </c>
      <c r="G1122">
        <f t="shared" ca="1" si="110"/>
        <v>32</v>
      </c>
      <c r="M1122">
        <v>774</v>
      </c>
      <c r="N1122">
        <v>22.521999999999998</v>
      </c>
    </row>
    <row r="1123" spans="1:14">
      <c r="A1123" s="54">
        <f>formulas!O1210</f>
        <v>0</v>
      </c>
      <c r="B1123" s="33">
        <f t="shared" ref="B1123:B1186" ca="1" si="113">(A1123-D1123)/(E1123-D1123)*(G1123-F1123)+F1123</f>
        <v>32</v>
      </c>
      <c r="C1123">
        <f t="shared" si="111"/>
        <v>378</v>
      </c>
      <c r="D1123">
        <f t="shared" ca="1" si="112"/>
        <v>-2.8000000000000001E-2</v>
      </c>
      <c r="E1123">
        <f t="shared" ref="E1123:E1186" ca="1" si="114">INDIRECT(ADDRESS(C1123+2,14))</f>
        <v>0</v>
      </c>
      <c r="F1123">
        <f t="shared" ref="F1123:F1186" ca="1" si="115">INDIRECT(ADDRESS(C1123+1,13))</f>
        <v>31</v>
      </c>
      <c r="G1123">
        <f t="shared" ref="G1123:G1186" ca="1" si="116">INDIRECT(ADDRESS(C1123+2,13))</f>
        <v>32</v>
      </c>
      <c r="M1123">
        <v>775</v>
      </c>
      <c r="N1123">
        <v>22.553000000000001</v>
      </c>
    </row>
    <row r="1124" spans="1:14">
      <c r="A1124" s="54">
        <f>formulas!O1211</f>
        <v>0</v>
      </c>
      <c r="B1124" s="33">
        <f t="shared" ca="1" si="113"/>
        <v>32</v>
      </c>
      <c r="C1124">
        <f t="shared" si="111"/>
        <v>378</v>
      </c>
      <c r="D1124">
        <f t="shared" ca="1" si="112"/>
        <v>-2.8000000000000001E-2</v>
      </c>
      <c r="E1124">
        <f t="shared" ca="1" si="114"/>
        <v>0</v>
      </c>
      <c r="F1124">
        <f t="shared" ca="1" si="115"/>
        <v>31</v>
      </c>
      <c r="G1124">
        <f t="shared" ca="1" si="116"/>
        <v>32</v>
      </c>
      <c r="M1124">
        <v>776</v>
      </c>
      <c r="N1124">
        <v>22.584</v>
      </c>
    </row>
    <row r="1125" spans="1:14">
      <c r="A1125" s="54">
        <f>formulas!O1212</f>
        <v>0</v>
      </c>
      <c r="B1125" s="33">
        <f t="shared" ca="1" si="113"/>
        <v>32</v>
      </c>
      <c r="C1125">
        <f t="shared" si="111"/>
        <v>378</v>
      </c>
      <c r="D1125">
        <f t="shared" ca="1" si="112"/>
        <v>-2.8000000000000001E-2</v>
      </c>
      <c r="E1125">
        <f t="shared" ca="1" si="114"/>
        <v>0</v>
      </c>
      <c r="F1125">
        <f t="shared" ca="1" si="115"/>
        <v>31</v>
      </c>
      <c r="G1125">
        <f t="shared" ca="1" si="116"/>
        <v>32</v>
      </c>
      <c r="M1125">
        <v>777</v>
      </c>
      <c r="N1125">
        <v>22.614000000000001</v>
      </c>
    </row>
    <row r="1126" spans="1:14">
      <c r="A1126" s="54">
        <f>formulas!O1213</f>
        <v>0</v>
      </c>
      <c r="B1126" s="33">
        <f t="shared" ca="1" si="113"/>
        <v>32</v>
      </c>
      <c r="C1126">
        <f t="shared" si="111"/>
        <v>378</v>
      </c>
      <c r="D1126">
        <f t="shared" ca="1" si="112"/>
        <v>-2.8000000000000001E-2</v>
      </c>
      <c r="E1126">
        <f t="shared" ca="1" si="114"/>
        <v>0</v>
      </c>
      <c r="F1126">
        <f t="shared" ca="1" si="115"/>
        <v>31</v>
      </c>
      <c r="G1126">
        <f t="shared" ca="1" si="116"/>
        <v>32</v>
      </c>
      <c r="M1126">
        <v>778</v>
      </c>
      <c r="N1126">
        <v>22.645</v>
      </c>
    </row>
    <row r="1127" spans="1:14">
      <c r="A1127" s="54">
        <f>formulas!O1214</f>
        <v>0</v>
      </c>
      <c r="B1127" s="33">
        <f t="shared" ca="1" si="113"/>
        <v>32</v>
      </c>
      <c r="C1127">
        <f t="shared" si="111"/>
        <v>378</v>
      </c>
      <c r="D1127">
        <f t="shared" ca="1" si="112"/>
        <v>-2.8000000000000001E-2</v>
      </c>
      <c r="E1127">
        <f t="shared" ca="1" si="114"/>
        <v>0</v>
      </c>
      <c r="F1127">
        <f t="shared" ca="1" si="115"/>
        <v>31</v>
      </c>
      <c r="G1127">
        <f t="shared" ca="1" si="116"/>
        <v>32</v>
      </c>
      <c r="M1127">
        <v>779</v>
      </c>
      <c r="N1127">
        <v>22.675999999999998</v>
      </c>
    </row>
    <row r="1128" spans="1:14">
      <c r="A1128" s="54">
        <f>formulas!O1215</f>
        <v>0</v>
      </c>
      <c r="B1128" s="33">
        <f t="shared" ca="1" si="113"/>
        <v>32</v>
      </c>
      <c r="C1128">
        <f t="shared" si="111"/>
        <v>378</v>
      </c>
      <c r="D1128">
        <f t="shared" ca="1" si="112"/>
        <v>-2.8000000000000001E-2</v>
      </c>
      <c r="E1128">
        <f t="shared" ca="1" si="114"/>
        <v>0</v>
      </c>
      <c r="F1128">
        <f t="shared" ca="1" si="115"/>
        <v>31</v>
      </c>
      <c r="G1128">
        <f t="shared" ca="1" si="116"/>
        <v>32</v>
      </c>
      <c r="M1128">
        <v>780</v>
      </c>
      <c r="N1128">
        <v>22.706</v>
      </c>
    </row>
    <row r="1129" spans="1:14">
      <c r="A1129" s="54">
        <f>formulas!O1216</f>
        <v>0</v>
      </c>
      <c r="B1129" s="33">
        <f t="shared" ca="1" si="113"/>
        <v>32</v>
      </c>
      <c r="C1129">
        <f t="shared" si="111"/>
        <v>378</v>
      </c>
      <c r="D1129">
        <f t="shared" ca="1" si="112"/>
        <v>-2.8000000000000001E-2</v>
      </c>
      <c r="E1129">
        <f t="shared" ca="1" si="114"/>
        <v>0</v>
      </c>
      <c r="F1129">
        <f t="shared" ca="1" si="115"/>
        <v>31</v>
      </c>
      <c r="G1129">
        <f t="shared" ca="1" si="116"/>
        <v>32</v>
      </c>
      <c r="M1129">
        <v>781</v>
      </c>
      <c r="N1129">
        <v>22.736999999999998</v>
      </c>
    </row>
    <row r="1130" spans="1:14">
      <c r="A1130" s="54">
        <f>formulas!O1217</f>
        <v>0</v>
      </c>
      <c r="B1130" s="33">
        <f t="shared" ca="1" si="113"/>
        <v>32</v>
      </c>
      <c r="C1130">
        <f t="shared" si="111"/>
        <v>378</v>
      </c>
      <c r="D1130">
        <f t="shared" ca="1" si="112"/>
        <v>-2.8000000000000001E-2</v>
      </c>
      <c r="E1130">
        <f t="shared" ca="1" si="114"/>
        <v>0</v>
      </c>
      <c r="F1130">
        <f t="shared" ca="1" si="115"/>
        <v>31</v>
      </c>
      <c r="G1130">
        <f t="shared" ca="1" si="116"/>
        <v>32</v>
      </c>
      <c r="M1130">
        <v>782</v>
      </c>
      <c r="N1130">
        <v>22.768000000000001</v>
      </c>
    </row>
    <row r="1131" spans="1:14">
      <c r="A1131" s="54">
        <f>formulas!O1218</f>
        <v>0</v>
      </c>
      <c r="B1131" s="33">
        <f t="shared" ca="1" si="113"/>
        <v>32</v>
      </c>
      <c r="C1131">
        <f t="shared" si="111"/>
        <v>378</v>
      </c>
      <c r="D1131">
        <f t="shared" ca="1" si="112"/>
        <v>-2.8000000000000001E-2</v>
      </c>
      <c r="E1131">
        <f t="shared" ca="1" si="114"/>
        <v>0</v>
      </c>
      <c r="F1131">
        <f t="shared" ca="1" si="115"/>
        <v>31</v>
      </c>
      <c r="G1131">
        <f t="shared" ca="1" si="116"/>
        <v>32</v>
      </c>
      <c r="M1131">
        <v>783</v>
      </c>
      <c r="N1131">
        <v>22.797999999999998</v>
      </c>
    </row>
    <row r="1132" spans="1:14">
      <c r="A1132" s="54">
        <f>formulas!O1219</f>
        <v>0</v>
      </c>
      <c r="B1132" s="33">
        <f t="shared" ca="1" si="113"/>
        <v>32</v>
      </c>
      <c r="C1132">
        <f t="shared" si="111"/>
        <v>378</v>
      </c>
      <c r="D1132">
        <f t="shared" ca="1" si="112"/>
        <v>-2.8000000000000001E-2</v>
      </c>
      <c r="E1132">
        <f t="shared" ca="1" si="114"/>
        <v>0</v>
      </c>
      <c r="F1132">
        <f t="shared" ca="1" si="115"/>
        <v>31</v>
      </c>
      <c r="G1132">
        <f t="shared" ca="1" si="116"/>
        <v>32</v>
      </c>
      <c r="M1132">
        <v>784</v>
      </c>
      <c r="N1132">
        <v>22.829000000000001</v>
      </c>
    </row>
    <row r="1133" spans="1:14">
      <c r="A1133" s="54">
        <f>formulas!O1220</f>
        <v>0</v>
      </c>
      <c r="B1133" s="33">
        <f t="shared" ca="1" si="113"/>
        <v>32</v>
      </c>
      <c r="C1133">
        <f t="shared" si="111"/>
        <v>378</v>
      </c>
      <c r="D1133">
        <f t="shared" ca="1" si="112"/>
        <v>-2.8000000000000001E-2</v>
      </c>
      <c r="E1133">
        <f t="shared" ca="1" si="114"/>
        <v>0</v>
      </c>
      <c r="F1133">
        <f t="shared" ca="1" si="115"/>
        <v>31</v>
      </c>
      <c r="G1133">
        <f t="shared" ca="1" si="116"/>
        <v>32</v>
      </c>
      <c r="M1133">
        <v>785</v>
      </c>
      <c r="N1133">
        <v>22.86</v>
      </c>
    </row>
    <row r="1134" spans="1:14">
      <c r="A1134" s="54">
        <f>formulas!O1221</f>
        <v>0</v>
      </c>
      <c r="B1134" s="33">
        <f t="shared" ca="1" si="113"/>
        <v>32</v>
      </c>
      <c r="C1134">
        <f t="shared" si="111"/>
        <v>378</v>
      </c>
      <c r="D1134">
        <f t="shared" ca="1" si="112"/>
        <v>-2.8000000000000001E-2</v>
      </c>
      <c r="E1134">
        <f t="shared" ca="1" si="114"/>
        <v>0</v>
      </c>
      <c r="F1134">
        <f t="shared" ca="1" si="115"/>
        <v>31</v>
      </c>
      <c r="G1134">
        <f t="shared" ca="1" si="116"/>
        <v>32</v>
      </c>
      <c r="M1134">
        <v>786</v>
      </c>
      <c r="N1134">
        <v>22.89</v>
      </c>
    </row>
    <row r="1135" spans="1:14">
      <c r="A1135" s="54">
        <f>formulas!O1222</f>
        <v>0</v>
      </c>
      <c r="B1135" s="33">
        <f t="shared" ca="1" si="113"/>
        <v>32</v>
      </c>
      <c r="C1135">
        <f t="shared" si="111"/>
        <v>378</v>
      </c>
      <c r="D1135">
        <f t="shared" ca="1" si="112"/>
        <v>-2.8000000000000001E-2</v>
      </c>
      <c r="E1135">
        <f t="shared" ca="1" si="114"/>
        <v>0</v>
      </c>
      <c r="F1135">
        <f t="shared" ca="1" si="115"/>
        <v>31</v>
      </c>
      <c r="G1135">
        <f t="shared" ca="1" si="116"/>
        <v>32</v>
      </c>
      <c r="M1135">
        <v>787</v>
      </c>
      <c r="N1135">
        <v>22.920999999999999</v>
      </c>
    </row>
    <row r="1136" spans="1:14">
      <c r="A1136" s="54">
        <f>formulas!O1223</f>
        <v>0</v>
      </c>
      <c r="B1136" s="33">
        <f t="shared" ca="1" si="113"/>
        <v>32</v>
      </c>
      <c r="C1136">
        <f t="shared" si="111"/>
        <v>378</v>
      </c>
      <c r="D1136">
        <f t="shared" ca="1" si="112"/>
        <v>-2.8000000000000001E-2</v>
      </c>
      <c r="E1136">
        <f t="shared" ca="1" si="114"/>
        <v>0</v>
      </c>
      <c r="F1136">
        <f t="shared" ca="1" si="115"/>
        <v>31</v>
      </c>
      <c r="G1136">
        <f t="shared" ca="1" si="116"/>
        <v>32</v>
      </c>
      <c r="M1136">
        <v>788</v>
      </c>
      <c r="N1136">
        <v>22.952000000000002</v>
      </c>
    </row>
    <row r="1137" spans="1:14">
      <c r="A1137" s="54">
        <f>formulas!O1224</f>
        <v>0</v>
      </c>
      <c r="B1137" s="33">
        <f t="shared" ca="1" si="113"/>
        <v>32</v>
      </c>
      <c r="C1137">
        <f t="shared" si="111"/>
        <v>378</v>
      </c>
      <c r="D1137">
        <f t="shared" ca="1" si="112"/>
        <v>-2.8000000000000001E-2</v>
      </c>
      <c r="E1137">
        <f t="shared" ca="1" si="114"/>
        <v>0</v>
      </c>
      <c r="F1137">
        <f t="shared" ca="1" si="115"/>
        <v>31</v>
      </c>
      <c r="G1137">
        <f t="shared" ca="1" si="116"/>
        <v>32</v>
      </c>
      <c r="M1137">
        <v>789</v>
      </c>
      <c r="N1137">
        <v>22.981999999999999</v>
      </c>
    </row>
    <row r="1138" spans="1:14">
      <c r="A1138" s="54">
        <f>formulas!O1225</f>
        <v>0</v>
      </c>
      <c r="B1138" s="33">
        <f t="shared" ca="1" si="113"/>
        <v>32</v>
      </c>
      <c r="C1138">
        <f t="shared" si="111"/>
        <v>378</v>
      </c>
      <c r="D1138">
        <f t="shared" ca="1" si="112"/>
        <v>-2.8000000000000001E-2</v>
      </c>
      <c r="E1138">
        <f t="shared" ca="1" si="114"/>
        <v>0</v>
      </c>
      <c r="F1138">
        <f t="shared" ca="1" si="115"/>
        <v>31</v>
      </c>
      <c r="G1138">
        <f t="shared" ca="1" si="116"/>
        <v>32</v>
      </c>
      <c r="M1138">
        <v>790</v>
      </c>
      <c r="N1138">
        <v>23.013000000000002</v>
      </c>
    </row>
    <row r="1139" spans="1:14">
      <c r="A1139" s="54">
        <f>formulas!O1226</f>
        <v>0</v>
      </c>
      <c r="B1139" s="33">
        <f t="shared" ca="1" si="113"/>
        <v>32</v>
      </c>
      <c r="C1139">
        <f t="shared" si="111"/>
        <v>378</v>
      </c>
      <c r="D1139">
        <f t="shared" ca="1" si="112"/>
        <v>-2.8000000000000001E-2</v>
      </c>
      <c r="E1139">
        <f t="shared" ca="1" si="114"/>
        <v>0</v>
      </c>
      <c r="F1139">
        <f t="shared" ca="1" si="115"/>
        <v>31</v>
      </c>
      <c r="G1139">
        <f t="shared" ca="1" si="116"/>
        <v>32</v>
      </c>
      <c r="M1139">
        <v>791</v>
      </c>
      <c r="N1139">
        <v>23.044</v>
      </c>
    </row>
    <row r="1140" spans="1:14">
      <c r="A1140" s="54">
        <f>formulas!O1227</f>
        <v>0</v>
      </c>
      <c r="B1140" s="33">
        <f t="shared" ca="1" si="113"/>
        <v>32</v>
      </c>
      <c r="C1140">
        <f t="shared" si="111"/>
        <v>378</v>
      </c>
      <c r="D1140">
        <f t="shared" ca="1" si="112"/>
        <v>-2.8000000000000001E-2</v>
      </c>
      <c r="E1140">
        <f t="shared" ca="1" si="114"/>
        <v>0</v>
      </c>
      <c r="F1140">
        <f t="shared" ca="1" si="115"/>
        <v>31</v>
      </c>
      <c r="G1140">
        <f t="shared" ca="1" si="116"/>
        <v>32</v>
      </c>
      <c r="M1140">
        <v>792</v>
      </c>
      <c r="N1140">
        <v>23.074000000000002</v>
      </c>
    </row>
    <row r="1141" spans="1:14">
      <c r="A1141" s="54">
        <f>formulas!O1228</f>
        <v>0</v>
      </c>
      <c r="B1141" s="33">
        <f t="shared" ca="1" si="113"/>
        <v>32</v>
      </c>
      <c r="C1141">
        <f t="shared" si="111"/>
        <v>378</v>
      </c>
      <c r="D1141">
        <f t="shared" ca="1" si="112"/>
        <v>-2.8000000000000001E-2</v>
      </c>
      <c r="E1141">
        <f t="shared" ca="1" si="114"/>
        <v>0</v>
      </c>
      <c r="F1141">
        <f t="shared" ca="1" si="115"/>
        <v>31</v>
      </c>
      <c r="G1141">
        <f t="shared" ca="1" si="116"/>
        <v>32</v>
      </c>
      <c r="M1141">
        <v>793</v>
      </c>
      <c r="N1141">
        <v>23.105</v>
      </c>
    </row>
    <row r="1142" spans="1:14">
      <c r="A1142" s="54">
        <f>formulas!O1229</f>
        <v>0</v>
      </c>
      <c r="B1142" s="33">
        <f t="shared" ca="1" si="113"/>
        <v>32</v>
      </c>
      <c r="C1142">
        <f t="shared" si="111"/>
        <v>378</v>
      </c>
      <c r="D1142">
        <f t="shared" ca="1" si="112"/>
        <v>-2.8000000000000001E-2</v>
      </c>
      <c r="E1142">
        <f t="shared" ca="1" si="114"/>
        <v>0</v>
      </c>
      <c r="F1142">
        <f t="shared" ca="1" si="115"/>
        <v>31</v>
      </c>
      <c r="G1142">
        <f t="shared" ca="1" si="116"/>
        <v>32</v>
      </c>
      <c r="M1142">
        <v>794</v>
      </c>
      <c r="N1142">
        <v>23.135999999999999</v>
      </c>
    </row>
    <row r="1143" spans="1:14">
      <c r="A1143" s="54">
        <f>formulas!O1230</f>
        <v>0</v>
      </c>
      <c r="B1143" s="33">
        <f t="shared" ca="1" si="113"/>
        <v>32</v>
      </c>
      <c r="C1143">
        <f t="shared" si="111"/>
        <v>378</v>
      </c>
      <c r="D1143">
        <f t="shared" ca="1" si="112"/>
        <v>-2.8000000000000001E-2</v>
      </c>
      <c r="E1143">
        <f t="shared" ca="1" si="114"/>
        <v>0</v>
      </c>
      <c r="F1143">
        <f t="shared" ca="1" si="115"/>
        <v>31</v>
      </c>
      <c r="G1143">
        <f t="shared" ca="1" si="116"/>
        <v>32</v>
      </c>
      <c r="M1143">
        <v>795</v>
      </c>
      <c r="N1143">
        <v>23.166</v>
      </c>
    </row>
    <row r="1144" spans="1:14">
      <c r="A1144" s="54">
        <f>formulas!O1231</f>
        <v>0</v>
      </c>
      <c r="B1144" s="33">
        <f t="shared" ca="1" si="113"/>
        <v>32</v>
      </c>
      <c r="C1144">
        <f t="shared" si="111"/>
        <v>378</v>
      </c>
      <c r="D1144">
        <f t="shared" ca="1" si="112"/>
        <v>-2.8000000000000001E-2</v>
      </c>
      <c r="E1144">
        <f t="shared" ca="1" si="114"/>
        <v>0</v>
      </c>
      <c r="F1144">
        <f t="shared" ca="1" si="115"/>
        <v>31</v>
      </c>
      <c r="G1144">
        <f t="shared" ca="1" si="116"/>
        <v>32</v>
      </c>
      <c r="M1144">
        <v>796</v>
      </c>
      <c r="N1144">
        <v>23.196999999999999</v>
      </c>
    </row>
    <row r="1145" spans="1:14">
      <c r="A1145" s="54">
        <f>formulas!O1232</f>
        <v>0</v>
      </c>
      <c r="B1145" s="33">
        <f t="shared" ca="1" si="113"/>
        <v>32</v>
      </c>
      <c r="C1145">
        <f t="shared" si="111"/>
        <v>378</v>
      </c>
      <c r="D1145">
        <f t="shared" ca="1" si="112"/>
        <v>-2.8000000000000001E-2</v>
      </c>
      <c r="E1145">
        <f t="shared" ca="1" si="114"/>
        <v>0</v>
      </c>
      <c r="F1145">
        <f t="shared" ca="1" si="115"/>
        <v>31</v>
      </c>
      <c r="G1145">
        <f t="shared" ca="1" si="116"/>
        <v>32</v>
      </c>
      <c r="M1145">
        <v>797</v>
      </c>
      <c r="N1145">
        <v>23.228000000000002</v>
      </c>
    </row>
    <row r="1146" spans="1:14">
      <c r="A1146" s="54">
        <f>formulas!O1233</f>
        <v>0</v>
      </c>
      <c r="B1146" s="33">
        <f t="shared" ca="1" si="113"/>
        <v>32</v>
      </c>
      <c r="C1146">
        <f t="shared" si="111"/>
        <v>378</v>
      </c>
      <c r="D1146">
        <f t="shared" ca="1" si="112"/>
        <v>-2.8000000000000001E-2</v>
      </c>
      <c r="E1146">
        <f t="shared" ca="1" si="114"/>
        <v>0</v>
      </c>
      <c r="F1146">
        <f t="shared" ca="1" si="115"/>
        <v>31</v>
      </c>
      <c r="G1146">
        <f t="shared" ca="1" si="116"/>
        <v>32</v>
      </c>
      <c r="M1146">
        <v>798</v>
      </c>
      <c r="N1146">
        <v>23.257999999999999</v>
      </c>
    </row>
    <row r="1147" spans="1:14">
      <c r="A1147" s="54">
        <f>formulas!O1234</f>
        <v>0</v>
      </c>
      <c r="B1147" s="33">
        <f t="shared" ca="1" si="113"/>
        <v>32</v>
      </c>
      <c r="C1147">
        <f t="shared" si="111"/>
        <v>378</v>
      </c>
      <c r="D1147">
        <f t="shared" ca="1" si="112"/>
        <v>-2.8000000000000001E-2</v>
      </c>
      <c r="E1147">
        <f t="shared" ca="1" si="114"/>
        <v>0</v>
      </c>
      <c r="F1147">
        <f t="shared" ca="1" si="115"/>
        <v>31</v>
      </c>
      <c r="G1147">
        <f t="shared" ca="1" si="116"/>
        <v>32</v>
      </c>
      <c r="M1147">
        <v>799</v>
      </c>
      <c r="N1147">
        <v>23.289000000000001</v>
      </c>
    </row>
    <row r="1148" spans="1:14">
      <c r="A1148" s="54">
        <f>formulas!O1235</f>
        <v>0</v>
      </c>
      <c r="B1148" s="33">
        <f t="shared" ca="1" si="113"/>
        <v>32</v>
      </c>
      <c r="C1148">
        <f t="shared" si="111"/>
        <v>378</v>
      </c>
      <c r="D1148">
        <f t="shared" ca="1" si="112"/>
        <v>-2.8000000000000001E-2</v>
      </c>
      <c r="E1148">
        <f t="shared" ca="1" si="114"/>
        <v>0</v>
      </c>
      <c r="F1148">
        <f t="shared" ca="1" si="115"/>
        <v>31</v>
      </c>
      <c r="G1148">
        <f t="shared" ca="1" si="116"/>
        <v>32</v>
      </c>
      <c r="M1148">
        <v>800</v>
      </c>
      <c r="N1148">
        <v>23.32</v>
      </c>
    </row>
    <row r="1149" spans="1:14">
      <c r="A1149" s="54">
        <f>formulas!O1236</f>
        <v>0</v>
      </c>
      <c r="B1149" s="33">
        <f t="shared" ca="1" si="113"/>
        <v>32</v>
      </c>
      <c r="C1149">
        <f t="shared" si="111"/>
        <v>378</v>
      </c>
      <c r="D1149">
        <f t="shared" ca="1" si="112"/>
        <v>-2.8000000000000001E-2</v>
      </c>
      <c r="E1149">
        <f t="shared" ca="1" si="114"/>
        <v>0</v>
      </c>
      <c r="F1149">
        <f t="shared" ca="1" si="115"/>
        <v>31</v>
      </c>
      <c r="G1149">
        <f t="shared" ca="1" si="116"/>
        <v>32</v>
      </c>
      <c r="M1149">
        <v>801</v>
      </c>
      <c r="N1149">
        <v>23.35</v>
      </c>
    </row>
    <row r="1150" spans="1:14">
      <c r="A1150" s="54">
        <f>formulas!O1237</f>
        <v>0</v>
      </c>
      <c r="B1150" s="33">
        <f t="shared" ca="1" si="113"/>
        <v>32</v>
      </c>
      <c r="C1150">
        <f t="shared" si="111"/>
        <v>378</v>
      </c>
      <c r="D1150">
        <f t="shared" ca="1" si="112"/>
        <v>-2.8000000000000001E-2</v>
      </c>
      <c r="E1150">
        <f t="shared" ca="1" si="114"/>
        <v>0</v>
      </c>
      <c r="F1150">
        <f t="shared" ca="1" si="115"/>
        <v>31</v>
      </c>
      <c r="G1150">
        <f t="shared" ca="1" si="116"/>
        <v>32</v>
      </c>
      <c r="M1150">
        <v>802</v>
      </c>
      <c r="N1150">
        <v>23.381</v>
      </c>
    </row>
    <row r="1151" spans="1:14">
      <c r="A1151" s="54">
        <f>formulas!O1238</f>
        <v>0</v>
      </c>
      <c r="B1151" s="33">
        <f t="shared" ca="1" si="113"/>
        <v>32</v>
      </c>
      <c r="C1151">
        <f t="shared" si="111"/>
        <v>378</v>
      </c>
      <c r="D1151">
        <f t="shared" ca="1" si="112"/>
        <v>-2.8000000000000001E-2</v>
      </c>
      <c r="E1151">
        <f t="shared" ca="1" si="114"/>
        <v>0</v>
      </c>
      <c r="F1151">
        <f t="shared" ca="1" si="115"/>
        <v>31</v>
      </c>
      <c r="G1151">
        <f t="shared" ca="1" si="116"/>
        <v>32</v>
      </c>
      <c r="M1151">
        <v>803</v>
      </c>
      <c r="N1151">
        <v>23.411999999999999</v>
      </c>
    </row>
    <row r="1152" spans="1:14">
      <c r="A1152" s="54">
        <f>formulas!O1239</f>
        <v>0</v>
      </c>
      <c r="B1152" s="33">
        <f t="shared" ca="1" si="113"/>
        <v>32</v>
      </c>
      <c r="C1152">
        <f t="shared" si="111"/>
        <v>378</v>
      </c>
      <c r="D1152">
        <f t="shared" ca="1" si="112"/>
        <v>-2.8000000000000001E-2</v>
      </c>
      <c r="E1152">
        <f t="shared" ca="1" si="114"/>
        <v>0</v>
      </c>
      <c r="F1152">
        <f t="shared" ca="1" si="115"/>
        <v>31</v>
      </c>
      <c r="G1152">
        <f t="shared" ca="1" si="116"/>
        <v>32</v>
      </c>
      <c r="M1152">
        <v>804</v>
      </c>
      <c r="N1152">
        <v>23.442</v>
      </c>
    </row>
    <row r="1153" spans="1:14">
      <c r="A1153" s="54">
        <f>formulas!O1240</f>
        <v>0</v>
      </c>
      <c r="B1153" s="33">
        <f t="shared" ca="1" si="113"/>
        <v>32</v>
      </c>
      <c r="C1153">
        <f t="shared" si="111"/>
        <v>378</v>
      </c>
      <c r="D1153">
        <f t="shared" ca="1" si="112"/>
        <v>-2.8000000000000001E-2</v>
      </c>
      <c r="E1153">
        <f t="shared" ca="1" si="114"/>
        <v>0</v>
      </c>
      <c r="F1153">
        <f t="shared" ca="1" si="115"/>
        <v>31</v>
      </c>
      <c r="G1153">
        <f t="shared" ca="1" si="116"/>
        <v>32</v>
      </c>
      <c r="M1153">
        <v>805</v>
      </c>
      <c r="N1153">
        <v>23.472999999999999</v>
      </c>
    </row>
    <row r="1154" spans="1:14">
      <c r="A1154" s="54">
        <f>formulas!O1241</f>
        <v>0</v>
      </c>
      <c r="B1154" s="33">
        <f t="shared" ca="1" si="113"/>
        <v>32</v>
      </c>
      <c r="C1154">
        <f t="shared" si="111"/>
        <v>378</v>
      </c>
      <c r="D1154">
        <f t="shared" ca="1" si="112"/>
        <v>-2.8000000000000001E-2</v>
      </c>
      <c r="E1154">
        <f t="shared" ca="1" si="114"/>
        <v>0</v>
      </c>
      <c r="F1154">
        <f t="shared" ca="1" si="115"/>
        <v>31</v>
      </c>
      <c r="G1154">
        <f t="shared" ca="1" si="116"/>
        <v>32</v>
      </c>
      <c r="M1154">
        <v>806</v>
      </c>
      <c r="N1154">
        <v>23.504000000000001</v>
      </c>
    </row>
    <row r="1155" spans="1:14">
      <c r="A1155" s="54">
        <f>formulas!O1242</f>
        <v>0</v>
      </c>
      <c r="B1155" s="33">
        <f t="shared" ca="1" si="113"/>
        <v>32</v>
      </c>
      <c r="C1155">
        <f t="shared" ref="C1155:C1218" si="117">COUNTIF($N$1:$N$25398,"&lt;"&amp;A1155)</f>
        <v>378</v>
      </c>
      <c r="D1155">
        <f t="shared" ref="D1155:D1218" ca="1" si="118">INDIRECT(ADDRESS(C1155+1,14))</f>
        <v>-2.8000000000000001E-2</v>
      </c>
      <c r="E1155">
        <f t="shared" ca="1" si="114"/>
        <v>0</v>
      </c>
      <c r="F1155">
        <f t="shared" ca="1" si="115"/>
        <v>31</v>
      </c>
      <c r="G1155">
        <f t="shared" ca="1" si="116"/>
        <v>32</v>
      </c>
      <c r="M1155">
        <v>807</v>
      </c>
      <c r="N1155">
        <v>23.535</v>
      </c>
    </row>
    <row r="1156" spans="1:14">
      <c r="A1156" s="54">
        <f>formulas!O1243</f>
        <v>0</v>
      </c>
      <c r="B1156" s="33">
        <f t="shared" ca="1" si="113"/>
        <v>32</v>
      </c>
      <c r="C1156">
        <f t="shared" si="117"/>
        <v>378</v>
      </c>
      <c r="D1156">
        <f t="shared" ca="1" si="118"/>
        <v>-2.8000000000000001E-2</v>
      </c>
      <c r="E1156">
        <f t="shared" ca="1" si="114"/>
        <v>0</v>
      </c>
      <c r="F1156">
        <f t="shared" ca="1" si="115"/>
        <v>31</v>
      </c>
      <c r="G1156">
        <f t="shared" ca="1" si="116"/>
        <v>32</v>
      </c>
      <c r="M1156">
        <v>808</v>
      </c>
      <c r="N1156">
        <v>23.565000000000001</v>
      </c>
    </row>
    <row r="1157" spans="1:14">
      <c r="A1157" s="54">
        <f>formulas!O1244</f>
        <v>0</v>
      </c>
      <c r="B1157" s="33">
        <f t="shared" ca="1" si="113"/>
        <v>32</v>
      </c>
      <c r="C1157">
        <f t="shared" si="117"/>
        <v>378</v>
      </c>
      <c r="D1157">
        <f t="shared" ca="1" si="118"/>
        <v>-2.8000000000000001E-2</v>
      </c>
      <c r="E1157">
        <f t="shared" ca="1" si="114"/>
        <v>0</v>
      </c>
      <c r="F1157">
        <f t="shared" ca="1" si="115"/>
        <v>31</v>
      </c>
      <c r="G1157">
        <f t="shared" ca="1" si="116"/>
        <v>32</v>
      </c>
      <c r="M1157">
        <v>809</v>
      </c>
      <c r="N1157">
        <v>23.596</v>
      </c>
    </row>
    <row r="1158" spans="1:14">
      <c r="A1158" s="54">
        <f>formulas!O1245</f>
        <v>0</v>
      </c>
      <c r="B1158" s="33">
        <f t="shared" ca="1" si="113"/>
        <v>32</v>
      </c>
      <c r="C1158">
        <f t="shared" si="117"/>
        <v>378</v>
      </c>
      <c r="D1158">
        <f t="shared" ca="1" si="118"/>
        <v>-2.8000000000000001E-2</v>
      </c>
      <c r="E1158">
        <f t="shared" ca="1" si="114"/>
        <v>0</v>
      </c>
      <c r="F1158">
        <f t="shared" ca="1" si="115"/>
        <v>31</v>
      </c>
      <c r="G1158">
        <f t="shared" ca="1" si="116"/>
        <v>32</v>
      </c>
      <c r="M1158">
        <v>810</v>
      </c>
      <c r="N1158">
        <v>23.626999999999999</v>
      </c>
    </row>
    <row r="1159" spans="1:14">
      <c r="A1159" s="54">
        <f>formulas!O1246</f>
        <v>0</v>
      </c>
      <c r="B1159" s="33">
        <f t="shared" ca="1" si="113"/>
        <v>32</v>
      </c>
      <c r="C1159">
        <f t="shared" si="117"/>
        <v>378</v>
      </c>
      <c r="D1159">
        <f t="shared" ca="1" si="118"/>
        <v>-2.8000000000000001E-2</v>
      </c>
      <c r="E1159">
        <f t="shared" ca="1" si="114"/>
        <v>0</v>
      </c>
      <c r="F1159">
        <f t="shared" ca="1" si="115"/>
        <v>31</v>
      </c>
      <c r="G1159">
        <f t="shared" ca="1" si="116"/>
        <v>32</v>
      </c>
      <c r="M1159">
        <v>811</v>
      </c>
      <c r="N1159">
        <v>23.657</v>
      </c>
    </row>
    <row r="1160" spans="1:14">
      <c r="A1160" s="54">
        <f>formulas!O1247</f>
        <v>0</v>
      </c>
      <c r="B1160" s="33">
        <f t="shared" ca="1" si="113"/>
        <v>32</v>
      </c>
      <c r="C1160">
        <f t="shared" si="117"/>
        <v>378</v>
      </c>
      <c r="D1160">
        <f t="shared" ca="1" si="118"/>
        <v>-2.8000000000000001E-2</v>
      </c>
      <c r="E1160">
        <f t="shared" ca="1" si="114"/>
        <v>0</v>
      </c>
      <c r="F1160">
        <f t="shared" ca="1" si="115"/>
        <v>31</v>
      </c>
      <c r="G1160">
        <f t="shared" ca="1" si="116"/>
        <v>32</v>
      </c>
      <c r="M1160">
        <v>812</v>
      </c>
      <c r="N1160">
        <v>23.687999999999999</v>
      </c>
    </row>
    <row r="1161" spans="1:14">
      <c r="A1161" s="54">
        <f>formulas!O1248</f>
        <v>0</v>
      </c>
      <c r="B1161" s="33">
        <f t="shared" ca="1" si="113"/>
        <v>32</v>
      </c>
      <c r="C1161">
        <f t="shared" si="117"/>
        <v>378</v>
      </c>
      <c r="D1161">
        <f t="shared" ca="1" si="118"/>
        <v>-2.8000000000000001E-2</v>
      </c>
      <c r="E1161">
        <f t="shared" ca="1" si="114"/>
        <v>0</v>
      </c>
      <c r="F1161">
        <f t="shared" ca="1" si="115"/>
        <v>31</v>
      </c>
      <c r="G1161">
        <f t="shared" ca="1" si="116"/>
        <v>32</v>
      </c>
      <c r="M1161">
        <v>813</v>
      </c>
      <c r="N1161">
        <v>23.719000000000001</v>
      </c>
    </row>
    <row r="1162" spans="1:14">
      <c r="A1162" s="54">
        <f>formulas!O1249</f>
        <v>0</v>
      </c>
      <c r="B1162" s="33">
        <f t="shared" ca="1" si="113"/>
        <v>32</v>
      </c>
      <c r="C1162">
        <f t="shared" si="117"/>
        <v>378</v>
      </c>
      <c r="D1162">
        <f t="shared" ca="1" si="118"/>
        <v>-2.8000000000000001E-2</v>
      </c>
      <c r="E1162">
        <f t="shared" ca="1" si="114"/>
        <v>0</v>
      </c>
      <c r="F1162">
        <f t="shared" ca="1" si="115"/>
        <v>31</v>
      </c>
      <c r="G1162">
        <f t="shared" ca="1" si="116"/>
        <v>32</v>
      </c>
      <c r="M1162">
        <v>814</v>
      </c>
      <c r="N1162">
        <v>23.748999999999999</v>
      </c>
    </row>
    <row r="1163" spans="1:14">
      <c r="A1163" s="54">
        <f>formulas!O1250</f>
        <v>0</v>
      </c>
      <c r="B1163" s="33">
        <f t="shared" ca="1" si="113"/>
        <v>32</v>
      </c>
      <c r="C1163">
        <f t="shared" si="117"/>
        <v>378</v>
      </c>
      <c r="D1163">
        <f t="shared" ca="1" si="118"/>
        <v>-2.8000000000000001E-2</v>
      </c>
      <c r="E1163">
        <f t="shared" ca="1" si="114"/>
        <v>0</v>
      </c>
      <c r="F1163">
        <f t="shared" ca="1" si="115"/>
        <v>31</v>
      </c>
      <c r="G1163">
        <f t="shared" ca="1" si="116"/>
        <v>32</v>
      </c>
      <c r="M1163">
        <v>815</v>
      </c>
      <c r="N1163">
        <v>23.78</v>
      </c>
    </row>
    <row r="1164" spans="1:14">
      <c r="A1164" s="54">
        <f>formulas!O1251</f>
        <v>0</v>
      </c>
      <c r="B1164" s="33">
        <f t="shared" ca="1" si="113"/>
        <v>32</v>
      </c>
      <c r="C1164">
        <f t="shared" si="117"/>
        <v>378</v>
      </c>
      <c r="D1164">
        <f t="shared" ca="1" si="118"/>
        <v>-2.8000000000000001E-2</v>
      </c>
      <c r="E1164">
        <f t="shared" ca="1" si="114"/>
        <v>0</v>
      </c>
      <c r="F1164">
        <f t="shared" ca="1" si="115"/>
        <v>31</v>
      </c>
      <c r="G1164">
        <f t="shared" ca="1" si="116"/>
        <v>32</v>
      </c>
      <c r="M1164">
        <v>816</v>
      </c>
      <c r="N1164">
        <v>23.811</v>
      </c>
    </row>
    <row r="1165" spans="1:14">
      <c r="A1165" s="54">
        <f>formulas!O1252</f>
        <v>0</v>
      </c>
      <c r="B1165" s="33">
        <f t="shared" ca="1" si="113"/>
        <v>32</v>
      </c>
      <c r="C1165">
        <f t="shared" si="117"/>
        <v>378</v>
      </c>
      <c r="D1165">
        <f t="shared" ca="1" si="118"/>
        <v>-2.8000000000000001E-2</v>
      </c>
      <c r="E1165">
        <f t="shared" ca="1" si="114"/>
        <v>0</v>
      </c>
      <c r="F1165">
        <f t="shared" ca="1" si="115"/>
        <v>31</v>
      </c>
      <c r="G1165">
        <f t="shared" ca="1" si="116"/>
        <v>32</v>
      </c>
      <c r="M1165">
        <v>817</v>
      </c>
      <c r="N1165">
        <v>23.841999999999999</v>
      </c>
    </row>
    <row r="1166" spans="1:14">
      <c r="A1166" s="54">
        <f>formulas!O1253</f>
        <v>0</v>
      </c>
      <c r="B1166" s="33">
        <f t="shared" ca="1" si="113"/>
        <v>32</v>
      </c>
      <c r="C1166">
        <f t="shared" si="117"/>
        <v>378</v>
      </c>
      <c r="D1166">
        <f t="shared" ca="1" si="118"/>
        <v>-2.8000000000000001E-2</v>
      </c>
      <c r="E1166">
        <f t="shared" ca="1" si="114"/>
        <v>0</v>
      </c>
      <c r="F1166">
        <f t="shared" ca="1" si="115"/>
        <v>31</v>
      </c>
      <c r="G1166">
        <f t="shared" ca="1" si="116"/>
        <v>32</v>
      </c>
      <c r="M1166">
        <v>818</v>
      </c>
      <c r="N1166">
        <v>23.872</v>
      </c>
    </row>
    <row r="1167" spans="1:14">
      <c r="A1167" s="54">
        <f>formulas!O1254</f>
        <v>0</v>
      </c>
      <c r="B1167" s="33">
        <f t="shared" ca="1" si="113"/>
        <v>32</v>
      </c>
      <c r="C1167">
        <f t="shared" si="117"/>
        <v>378</v>
      </c>
      <c r="D1167">
        <f t="shared" ca="1" si="118"/>
        <v>-2.8000000000000001E-2</v>
      </c>
      <c r="E1167">
        <f t="shared" ca="1" si="114"/>
        <v>0</v>
      </c>
      <c r="F1167">
        <f t="shared" ca="1" si="115"/>
        <v>31</v>
      </c>
      <c r="G1167">
        <f t="shared" ca="1" si="116"/>
        <v>32</v>
      </c>
      <c r="M1167">
        <v>819</v>
      </c>
      <c r="N1167">
        <v>23.902999999999999</v>
      </c>
    </row>
    <row r="1168" spans="1:14">
      <c r="A1168" s="54">
        <f>formulas!O1255</f>
        <v>0</v>
      </c>
      <c r="B1168" s="33">
        <f t="shared" ca="1" si="113"/>
        <v>32</v>
      </c>
      <c r="C1168">
        <f t="shared" si="117"/>
        <v>378</v>
      </c>
      <c r="D1168">
        <f t="shared" ca="1" si="118"/>
        <v>-2.8000000000000001E-2</v>
      </c>
      <c r="E1168">
        <f t="shared" ca="1" si="114"/>
        <v>0</v>
      </c>
      <c r="F1168">
        <f t="shared" ca="1" si="115"/>
        <v>31</v>
      </c>
      <c r="G1168">
        <f t="shared" ca="1" si="116"/>
        <v>32</v>
      </c>
      <c r="M1168">
        <v>820</v>
      </c>
      <c r="N1168">
        <v>23.934000000000001</v>
      </c>
    </row>
    <row r="1169" spans="1:14">
      <c r="A1169" s="54">
        <f>formulas!O1256</f>
        <v>0</v>
      </c>
      <c r="B1169" s="33">
        <f t="shared" ca="1" si="113"/>
        <v>32</v>
      </c>
      <c r="C1169">
        <f t="shared" si="117"/>
        <v>378</v>
      </c>
      <c r="D1169">
        <f t="shared" ca="1" si="118"/>
        <v>-2.8000000000000001E-2</v>
      </c>
      <c r="E1169">
        <f t="shared" ca="1" si="114"/>
        <v>0</v>
      </c>
      <c r="F1169">
        <f t="shared" ca="1" si="115"/>
        <v>31</v>
      </c>
      <c r="G1169">
        <f t="shared" ca="1" si="116"/>
        <v>32</v>
      </c>
      <c r="M1169">
        <v>821</v>
      </c>
      <c r="N1169">
        <v>23.963999999999999</v>
      </c>
    </row>
    <row r="1170" spans="1:14">
      <c r="A1170" s="54">
        <f>formulas!O1257</f>
        <v>0</v>
      </c>
      <c r="B1170" s="33">
        <f t="shared" ca="1" si="113"/>
        <v>32</v>
      </c>
      <c r="C1170">
        <f t="shared" si="117"/>
        <v>378</v>
      </c>
      <c r="D1170">
        <f t="shared" ca="1" si="118"/>
        <v>-2.8000000000000001E-2</v>
      </c>
      <c r="E1170">
        <f t="shared" ca="1" si="114"/>
        <v>0</v>
      </c>
      <c r="F1170">
        <f t="shared" ca="1" si="115"/>
        <v>31</v>
      </c>
      <c r="G1170">
        <f t="shared" ca="1" si="116"/>
        <v>32</v>
      </c>
      <c r="M1170">
        <v>822</v>
      </c>
      <c r="N1170">
        <v>23.995000000000001</v>
      </c>
    </row>
    <row r="1171" spans="1:14">
      <c r="A1171" s="54">
        <f>formulas!O1258</f>
        <v>0</v>
      </c>
      <c r="B1171" s="33">
        <f t="shared" ca="1" si="113"/>
        <v>32</v>
      </c>
      <c r="C1171">
        <f t="shared" si="117"/>
        <v>378</v>
      </c>
      <c r="D1171">
        <f t="shared" ca="1" si="118"/>
        <v>-2.8000000000000001E-2</v>
      </c>
      <c r="E1171">
        <f t="shared" ca="1" si="114"/>
        <v>0</v>
      </c>
      <c r="F1171">
        <f t="shared" ca="1" si="115"/>
        <v>31</v>
      </c>
      <c r="G1171">
        <f t="shared" ca="1" si="116"/>
        <v>32</v>
      </c>
      <c r="M1171">
        <v>823</v>
      </c>
      <c r="N1171">
        <v>24.026</v>
      </c>
    </row>
    <row r="1172" spans="1:14">
      <c r="A1172" s="54">
        <f>formulas!O1259</f>
        <v>0</v>
      </c>
      <c r="B1172" s="33">
        <f t="shared" ca="1" si="113"/>
        <v>32</v>
      </c>
      <c r="C1172">
        <f t="shared" si="117"/>
        <v>378</v>
      </c>
      <c r="D1172">
        <f t="shared" ca="1" si="118"/>
        <v>-2.8000000000000001E-2</v>
      </c>
      <c r="E1172">
        <f t="shared" ca="1" si="114"/>
        <v>0</v>
      </c>
      <c r="F1172">
        <f t="shared" ca="1" si="115"/>
        <v>31</v>
      </c>
      <c r="G1172">
        <f t="shared" ca="1" si="116"/>
        <v>32</v>
      </c>
      <c r="M1172">
        <v>824</v>
      </c>
      <c r="N1172">
        <v>24.056999999999999</v>
      </c>
    </row>
    <row r="1173" spans="1:14">
      <c r="A1173" s="54">
        <f>formulas!O1260</f>
        <v>0</v>
      </c>
      <c r="B1173" s="33">
        <f t="shared" ca="1" si="113"/>
        <v>32</v>
      </c>
      <c r="C1173">
        <f t="shared" si="117"/>
        <v>378</v>
      </c>
      <c r="D1173">
        <f t="shared" ca="1" si="118"/>
        <v>-2.8000000000000001E-2</v>
      </c>
      <c r="E1173">
        <f t="shared" ca="1" si="114"/>
        <v>0</v>
      </c>
      <c r="F1173">
        <f t="shared" ca="1" si="115"/>
        <v>31</v>
      </c>
      <c r="G1173">
        <f t="shared" ca="1" si="116"/>
        <v>32</v>
      </c>
      <c r="M1173">
        <v>825</v>
      </c>
      <c r="N1173">
        <v>24.087</v>
      </c>
    </row>
    <row r="1174" spans="1:14">
      <c r="A1174" s="54">
        <f>formulas!O1261</f>
        <v>0</v>
      </c>
      <c r="B1174" s="33">
        <f t="shared" ca="1" si="113"/>
        <v>32</v>
      </c>
      <c r="C1174">
        <f t="shared" si="117"/>
        <v>378</v>
      </c>
      <c r="D1174">
        <f t="shared" ca="1" si="118"/>
        <v>-2.8000000000000001E-2</v>
      </c>
      <c r="E1174">
        <f t="shared" ca="1" si="114"/>
        <v>0</v>
      </c>
      <c r="F1174">
        <f t="shared" ca="1" si="115"/>
        <v>31</v>
      </c>
      <c r="G1174">
        <f t="shared" ca="1" si="116"/>
        <v>32</v>
      </c>
      <c r="M1174">
        <v>826</v>
      </c>
      <c r="N1174">
        <v>24.117999999999999</v>
      </c>
    </row>
    <row r="1175" spans="1:14">
      <c r="A1175" s="54">
        <f>formulas!O1262</f>
        <v>0</v>
      </c>
      <c r="B1175" s="33">
        <f t="shared" ca="1" si="113"/>
        <v>32</v>
      </c>
      <c r="C1175">
        <f t="shared" si="117"/>
        <v>378</v>
      </c>
      <c r="D1175">
        <f t="shared" ca="1" si="118"/>
        <v>-2.8000000000000001E-2</v>
      </c>
      <c r="E1175">
        <f t="shared" ca="1" si="114"/>
        <v>0</v>
      </c>
      <c r="F1175">
        <f t="shared" ca="1" si="115"/>
        <v>31</v>
      </c>
      <c r="G1175">
        <f t="shared" ca="1" si="116"/>
        <v>32</v>
      </c>
      <c r="M1175">
        <v>827</v>
      </c>
      <c r="N1175">
        <v>24.149000000000001</v>
      </c>
    </row>
    <row r="1176" spans="1:14">
      <c r="A1176" s="54">
        <f>formulas!O1263</f>
        <v>0</v>
      </c>
      <c r="B1176" s="33">
        <f t="shared" ca="1" si="113"/>
        <v>32</v>
      </c>
      <c r="C1176">
        <f t="shared" si="117"/>
        <v>378</v>
      </c>
      <c r="D1176">
        <f t="shared" ca="1" si="118"/>
        <v>-2.8000000000000001E-2</v>
      </c>
      <c r="E1176">
        <f t="shared" ca="1" si="114"/>
        <v>0</v>
      </c>
      <c r="F1176">
        <f t="shared" ca="1" si="115"/>
        <v>31</v>
      </c>
      <c r="G1176">
        <f t="shared" ca="1" si="116"/>
        <v>32</v>
      </c>
      <c r="M1176">
        <v>828</v>
      </c>
      <c r="N1176">
        <v>24.18</v>
      </c>
    </row>
    <row r="1177" spans="1:14">
      <c r="A1177" s="54">
        <f>formulas!O1264</f>
        <v>0</v>
      </c>
      <c r="B1177" s="33">
        <f t="shared" ca="1" si="113"/>
        <v>32</v>
      </c>
      <c r="C1177">
        <f t="shared" si="117"/>
        <v>378</v>
      </c>
      <c r="D1177">
        <f t="shared" ca="1" si="118"/>
        <v>-2.8000000000000001E-2</v>
      </c>
      <c r="E1177">
        <f t="shared" ca="1" si="114"/>
        <v>0</v>
      </c>
      <c r="F1177">
        <f t="shared" ca="1" si="115"/>
        <v>31</v>
      </c>
      <c r="G1177">
        <f t="shared" ca="1" si="116"/>
        <v>32</v>
      </c>
      <c r="M1177">
        <v>829</v>
      </c>
      <c r="N1177">
        <v>24.21</v>
      </c>
    </row>
    <row r="1178" spans="1:14">
      <c r="A1178" s="54">
        <f>formulas!O1265</f>
        <v>0</v>
      </c>
      <c r="B1178" s="33">
        <f t="shared" ca="1" si="113"/>
        <v>32</v>
      </c>
      <c r="C1178">
        <f t="shared" si="117"/>
        <v>378</v>
      </c>
      <c r="D1178">
        <f t="shared" ca="1" si="118"/>
        <v>-2.8000000000000001E-2</v>
      </c>
      <c r="E1178">
        <f t="shared" ca="1" si="114"/>
        <v>0</v>
      </c>
      <c r="F1178">
        <f t="shared" ca="1" si="115"/>
        <v>31</v>
      </c>
      <c r="G1178">
        <f t="shared" ca="1" si="116"/>
        <v>32</v>
      </c>
      <c r="M1178">
        <v>830</v>
      </c>
      <c r="N1178">
        <v>24.241</v>
      </c>
    </row>
    <row r="1179" spans="1:14">
      <c r="A1179" s="54">
        <f>formulas!O1266</f>
        <v>0</v>
      </c>
      <c r="B1179" s="33">
        <f t="shared" ca="1" si="113"/>
        <v>32</v>
      </c>
      <c r="C1179">
        <f t="shared" si="117"/>
        <v>378</v>
      </c>
      <c r="D1179">
        <f t="shared" ca="1" si="118"/>
        <v>-2.8000000000000001E-2</v>
      </c>
      <c r="E1179">
        <f t="shared" ca="1" si="114"/>
        <v>0</v>
      </c>
      <c r="F1179">
        <f t="shared" ca="1" si="115"/>
        <v>31</v>
      </c>
      <c r="G1179">
        <f t="shared" ca="1" si="116"/>
        <v>32</v>
      </c>
      <c r="M1179">
        <v>831</v>
      </c>
      <c r="N1179">
        <v>24.271999999999998</v>
      </c>
    </row>
    <row r="1180" spans="1:14">
      <c r="A1180" s="54">
        <f>formulas!O1267</f>
        <v>0</v>
      </c>
      <c r="B1180" s="33">
        <f t="shared" ca="1" si="113"/>
        <v>32</v>
      </c>
      <c r="C1180">
        <f t="shared" si="117"/>
        <v>378</v>
      </c>
      <c r="D1180">
        <f t="shared" ca="1" si="118"/>
        <v>-2.8000000000000001E-2</v>
      </c>
      <c r="E1180">
        <f t="shared" ca="1" si="114"/>
        <v>0</v>
      </c>
      <c r="F1180">
        <f t="shared" ca="1" si="115"/>
        <v>31</v>
      </c>
      <c r="G1180">
        <f t="shared" ca="1" si="116"/>
        <v>32</v>
      </c>
      <c r="M1180">
        <v>832</v>
      </c>
      <c r="N1180">
        <v>24.303000000000001</v>
      </c>
    </row>
    <row r="1181" spans="1:14">
      <c r="A1181" s="54">
        <f>formulas!O1268</f>
        <v>0</v>
      </c>
      <c r="B1181" s="33">
        <f t="shared" ca="1" si="113"/>
        <v>32</v>
      </c>
      <c r="C1181">
        <f t="shared" si="117"/>
        <v>378</v>
      </c>
      <c r="D1181">
        <f t="shared" ca="1" si="118"/>
        <v>-2.8000000000000001E-2</v>
      </c>
      <c r="E1181">
        <f t="shared" ca="1" si="114"/>
        <v>0</v>
      </c>
      <c r="F1181">
        <f t="shared" ca="1" si="115"/>
        <v>31</v>
      </c>
      <c r="G1181">
        <f t="shared" ca="1" si="116"/>
        <v>32</v>
      </c>
      <c r="M1181">
        <v>833</v>
      </c>
      <c r="N1181">
        <v>24.332999999999998</v>
      </c>
    </row>
    <row r="1182" spans="1:14">
      <c r="A1182" s="54">
        <f>formulas!O1269</f>
        <v>0</v>
      </c>
      <c r="B1182" s="33">
        <f t="shared" ca="1" si="113"/>
        <v>32</v>
      </c>
      <c r="C1182">
        <f t="shared" si="117"/>
        <v>378</v>
      </c>
      <c r="D1182">
        <f t="shared" ca="1" si="118"/>
        <v>-2.8000000000000001E-2</v>
      </c>
      <c r="E1182">
        <f t="shared" ca="1" si="114"/>
        <v>0</v>
      </c>
      <c r="F1182">
        <f t="shared" ca="1" si="115"/>
        <v>31</v>
      </c>
      <c r="G1182">
        <f t="shared" ca="1" si="116"/>
        <v>32</v>
      </c>
      <c r="M1182">
        <v>834</v>
      </c>
      <c r="N1182">
        <v>24.364000000000001</v>
      </c>
    </row>
    <row r="1183" spans="1:14">
      <c r="A1183" s="54">
        <f>formulas!O1270</f>
        <v>0</v>
      </c>
      <c r="B1183" s="33">
        <f t="shared" ca="1" si="113"/>
        <v>32</v>
      </c>
      <c r="C1183">
        <f t="shared" si="117"/>
        <v>378</v>
      </c>
      <c r="D1183">
        <f t="shared" ca="1" si="118"/>
        <v>-2.8000000000000001E-2</v>
      </c>
      <c r="E1183">
        <f t="shared" ca="1" si="114"/>
        <v>0</v>
      </c>
      <c r="F1183">
        <f t="shared" ca="1" si="115"/>
        <v>31</v>
      </c>
      <c r="G1183">
        <f t="shared" ca="1" si="116"/>
        <v>32</v>
      </c>
      <c r="M1183">
        <v>835</v>
      </c>
      <c r="N1183">
        <v>24.395</v>
      </c>
    </row>
    <row r="1184" spans="1:14">
      <c r="A1184" s="54">
        <f>formulas!O1271</f>
        <v>0</v>
      </c>
      <c r="B1184" s="33">
        <f t="shared" ca="1" si="113"/>
        <v>32</v>
      </c>
      <c r="C1184">
        <f t="shared" si="117"/>
        <v>378</v>
      </c>
      <c r="D1184">
        <f t="shared" ca="1" si="118"/>
        <v>-2.8000000000000001E-2</v>
      </c>
      <c r="E1184">
        <f t="shared" ca="1" si="114"/>
        <v>0</v>
      </c>
      <c r="F1184">
        <f t="shared" ca="1" si="115"/>
        <v>31</v>
      </c>
      <c r="G1184">
        <f t="shared" ca="1" si="116"/>
        <v>32</v>
      </c>
      <c r="M1184">
        <v>836</v>
      </c>
      <c r="N1184">
        <v>24.425999999999998</v>
      </c>
    </row>
    <row r="1185" spans="1:14">
      <c r="A1185" s="54">
        <f>formulas!O1272</f>
        <v>0</v>
      </c>
      <c r="B1185" s="33">
        <f t="shared" ca="1" si="113"/>
        <v>32</v>
      </c>
      <c r="C1185">
        <f t="shared" si="117"/>
        <v>378</v>
      </c>
      <c r="D1185">
        <f t="shared" ca="1" si="118"/>
        <v>-2.8000000000000001E-2</v>
      </c>
      <c r="E1185">
        <f t="shared" ca="1" si="114"/>
        <v>0</v>
      </c>
      <c r="F1185">
        <f t="shared" ca="1" si="115"/>
        <v>31</v>
      </c>
      <c r="G1185">
        <f t="shared" ca="1" si="116"/>
        <v>32</v>
      </c>
      <c r="M1185">
        <v>837</v>
      </c>
      <c r="N1185">
        <v>24.456</v>
      </c>
    </row>
    <row r="1186" spans="1:14">
      <c r="A1186" s="54">
        <f>formulas!O1273</f>
        <v>0</v>
      </c>
      <c r="B1186" s="33">
        <f t="shared" ca="1" si="113"/>
        <v>32</v>
      </c>
      <c r="C1186">
        <f t="shared" si="117"/>
        <v>378</v>
      </c>
      <c r="D1186">
        <f t="shared" ca="1" si="118"/>
        <v>-2.8000000000000001E-2</v>
      </c>
      <c r="E1186">
        <f t="shared" ca="1" si="114"/>
        <v>0</v>
      </c>
      <c r="F1186">
        <f t="shared" ca="1" si="115"/>
        <v>31</v>
      </c>
      <c r="G1186">
        <f t="shared" ca="1" si="116"/>
        <v>32</v>
      </c>
      <c r="M1186">
        <v>838</v>
      </c>
      <c r="N1186">
        <v>24.486999999999998</v>
      </c>
    </row>
    <row r="1187" spans="1:14">
      <c r="A1187" s="54">
        <f>formulas!O1274</f>
        <v>0</v>
      </c>
      <c r="B1187" s="33">
        <f t="shared" ref="B1187:B1250" ca="1" si="119">(A1187-D1187)/(E1187-D1187)*(G1187-F1187)+F1187</f>
        <v>32</v>
      </c>
      <c r="C1187">
        <f t="shared" si="117"/>
        <v>378</v>
      </c>
      <c r="D1187">
        <f t="shared" ca="1" si="118"/>
        <v>-2.8000000000000001E-2</v>
      </c>
      <c r="E1187">
        <f t="shared" ref="E1187:E1250" ca="1" si="120">INDIRECT(ADDRESS(C1187+2,14))</f>
        <v>0</v>
      </c>
      <c r="F1187">
        <f t="shared" ref="F1187:F1250" ca="1" si="121">INDIRECT(ADDRESS(C1187+1,13))</f>
        <v>31</v>
      </c>
      <c r="G1187">
        <f t="shared" ref="G1187:G1250" ca="1" si="122">INDIRECT(ADDRESS(C1187+2,13))</f>
        <v>32</v>
      </c>
      <c r="M1187">
        <v>839</v>
      </c>
      <c r="N1187">
        <v>24.518000000000001</v>
      </c>
    </row>
    <row r="1188" spans="1:14">
      <c r="A1188" s="54">
        <f>formulas!O1275</f>
        <v>0</v>
      </c>
      <c r="B1188" s="33">
        <f t="shared" ca="1" si="119"/>
        <v>32</v>
      </c>
      <c r="C1188">
        <f t="shared" si="117"/>
        <v>378</v>
      </c>
      <c r="D1188">
        <f t="shared" ca="1" si="118"/>
        <v>-2.8000000000000001E-2</v>
      </c>
      <c r="E1188">
        <f t="shared" ca="1" si="120"/>
        <v>0</v>
      </c>
      <c r="F1188">
        <f t="shared" ca="1" si="121"/>
        <v>31</v>
      </c>
      <c r="G1188">
        <f t="shared" ca="1" si="122"/>
        <v>32</v>
      </c>
      <c r="M1188">
        <v>840</v>
      </c>
      <c r="N1188">
        <v>24.548999999999999</v>
      </c>
    </row>
    <row r="1189" spans="1:14">
      <c r="A1189" s="54">
        <f>formulas!O1276</f>
        <v>0</v>
      </c>
      <c r="B1189" s="33">
        <f t="shared" ca="1" si="119"/>
        <v>32</v>
      </c>
      <c r="C1189">
        <f t="shared" si="117"/>
        <v>378</v>
      </c>
      <c r="D1189">
        <f t="shared" ca="1" si="118"/>
        <v>-2.8000000000000001E-2</v>
      </c>
      <c r="E1189">
        <f t="shared" ca="1" si="120"/>
        <v>0</v>
      </c>
      <c r="F1189">
        <f t="shared" ca="1" si="121"/>
        <v>31</v>
      </c>
      <c r="G1189">
        <f t="shared" ca="1" si="122"/>
        <v>32</v>
      </c>
      <c r="M1189">
        <v>841</v>
      </c>
      <c r="N1189">
        <v>24.579000000000001</v>
      </c>
    </row>
    <row r="1190" spans="1:14">
      <c r="A1190" s="54">
        <f>formulas!O1277</f>
        <v>0</v>
      </c>
      <c r="B1190" s="33">
        <f t="shared" ca="1" si="119"/>
        <v>32</v>
      </c>
      <c r="C1190">
        <f t="shared" si="117"/>
        <v>378</v>
      </c>
      <c r="D1190">
        <f t="shared" ca="1" si="118"/>
        <v>-2.8000000000000001E-2</v>
      </c>
      <c r="E1190">
        <f t="shared" ca="1" si="120"/>
        <v>0</v>
      </c>
      <c r="F1190">
        <f t="shared" ca="1" si="121"/>
        <v>31</v>
      </c>
      <c r="G1190">
        <f t="shared" ca="1" si="122"/>
        <v>32</v>
      </c>
      <c r="M1190">
        <v>842</v>
      </c>
      <c r="N1190">
        <v>24.61</v>
      </c>
    </row>
    <row r="1191" spans="1:14">
      <c r="A1191" s="54">
        <f>formulas!O1278</f>
        <v>0</v>
      </c>
      <c r="B1191" s="33">
        <f t="shared" ca="1" si="119"/>
        <v>32</v>
      </c>
      <c r="C1191">
        <f t="shared" si="117"/>
        <v>378</v>
      </c>
      <c r="D1191">
        <f t="shared" ca="1" si="118"/>
        <v>-2.8000000000000001E-2</v>
      </c>
      <c r="E1191">
        <f t="shared" ca="1" si="120"/>
        <v>0</v>
      </c>
      <c r="F1191">
        <f t="shared" ca="1" si="121"/>
        <v>31</v>
      </c>
      <c r="G1191">
        <f t="shared" ca="1" si="122"/>
        <v>32</v>
      </c>
      <c r="M1191">
        <v>843</v>
      </c>
      <c r="N1191">
        <v>24.640999999999998</v>
      </c>
    </row>
    <row r="1192" spans="1:14">
      <c r="A1192" s="54">
        <f>formulas!O1279</f>
        <v>0</v>
      </c>
      <c r="B1192" s="33">
        <f t="shared" ca="1" si="119"/>
        <v>32</v>
      </c>
      <c r="C1192">
        <f t="shared" si="117"/>
        <v>378</v>
      </c>
      <c r="D1192">
        <f t="shared" ca="1" si="118"/>
        <v>-2.8000000000000001E-2</v>
      </c>
      <c r="E1192">
        <f t="shared" ca="1" si="120"/>
        <v>0</v>
      </c>
      <c r="F1192">
        <f t="shared" ca="1" si="121"/>
        <v>31</v>
      </c>
      <c r="G1192">
        <f t="shared" ca="1" si="122"/>
        <v>32</v>
      </c>
      <c r="M1192">
        <v>844</v>
      </c>
      <c r="N1192">
        <v>24.672000000000001</v>
      </c>
    </row>
    <row r="1193" spans="1:14">
      <c r="A1193" s="54">
        <f>formulas!O1280</f>
        <v>0</v>
      </c>
      <c r="B1193" s="33">
        <f t="shared" ca="1" si="119"/>
        <v>32</v>
      </c>
      <c r="C1193">
        <f t="shared" si="117"/>
        <v>378</v>
      </c>
      <c r="D1193">
        <f t="shared" ca="1" si="118"/>
        <v>-2.8000000000000001E-2</v>
      </c>
      <c r="E1193">
        <f t="shared" ca="1" si="120"/>
        <v>0</v>
      </c>
      <c r="F1193">
        <f t="shared" ca="1" si="121"/>
        <v>31</v>
      </c>
      <c r="G1193">
        <f t="shared" ca="1" si="122"/>
        <v>32</v>
      </c>
      <c r="M1193">
        <v>845</v>
      </c>
      <c r="N1193">
        <v>24.702000000000002</v>
      </c>
    </row>
    <row r="1194" spans="1:14">
      <c r="A1194" s="54">
        <f>formulas!O1281</f>
        <v>0</v>
      </c>
      <c r="B1194" s="33">
        <f t="shared" ca="1" si="119"/>
        <v>32</v>
      </c>
      <c r="C1194">
        <f t="shared" si="117"/>
        <v>378</v>
      </c>
      <c r="D1194">
        <f t="shared" ca="1" si="118"/>
        <v>-2.8000000000000001E-2</v>
      </c>
      <c r="E1194">
        <f t="shared" ca="1" si="120"/>
        <v>0</v>
      </c>
      <c r="F1194">
        <f t="shared" ca="1" si="121"/>
        <v>31</v>
      </c>
      <c r="G1194">
        <f t="shared" ca="1" si="122"/>
        <v>32</v>
      </c>
      <c r="M1194">
        <v>846</v>
      </c>
      <c r="N1194">
        <v>24.733000000000001</v>
      </c>
    </row>
    <row r="1195" spans="1:14">
      <c r="A1195" s="54">
        <f>formulas!O1282</f>
        <v>0</v>
      </c>
      <c r="B1195" s="33">
        <f t="shared" ca="1" si="119"/>
        <v>32</v>
      </c>
      <c r="C1195">
        <f t="shared" si="117"/>
        <v>378</v>
      </c>
      <c r="D1195">
        <f t="shared" ca="1" si="118"/>
        <v>-2.8000000000000001E-2</v>
      </c>
      <c r="E1195">
        <f t="shared" ca="1" si="120"/>
        <v>0</v>
      </c>
      <c r="F1195">
        <f t="shared" ca="1" si="121"/>
        <v>31</v>
      </c>
      <c r="G1195">
        <f t="shared" ca="1" si="122"/>
        <v>32</v>
      </c>
      <c r="M1195">
        <v>847</v>
      </c>
      <c r="N1195">
        <v>24.763999999999999</v>
      </c>
    </row>
    <row r="1196" spans="1:14">
      <c r="A1196" s="54">
        <f>formulas!O1283</f>
        <v>0</v>
      </c>
      <c r="B1196" s="33">
        <f t="shared" ca="1" si="119"/>
        <v>32</v>
      </c>
      <c r="C1196">
        <f t="shared" si="117"/>
        <v>378</v>
      </c>
      <c r="D1196">
        <f t="shared" ca="1" si="118"/>
        <v>-2.8000000000000001E-2</v>
      </c>
      <c r="E1196">
        <f t="shared" ca="1" si="120"/>
        <v>0</v>
      </c>
      <c r="F1196">
        <f t="shared" ca="1" si="121"/>
        <v>31</v>
      </c>
      <c r="G1196">
        <f t="shared" ca="1" si="122"/>
        <v>32</v>
      </c>
      <c r="M1196">
        <v>848</v>
      </c>
      <c r="N1196">
        <v>24.795000000000002</v>
      </c>
    </row>
    <row r="1197" spans="1:14">
      <c r="A1197" s="54">
        <f>formulas!O1284</f>
        <v>0</v>
      </c>
      <c r="B1197" s="33">
        <f t="shared" ca="1" si="119"/>
        <v>32</v>
      </c>
      <c r="C1197">
        <f t="shared" si="117"/>
        <v>378</v>
      </c>
      <c r="D1197">
        <f t="shared" ca="1" si="118"/>
        <v>-2.8000000000000001E-2</v>
      </c>
      <c r="E1197">
        <f t="shared" ca="1" si="120"/>
        <v>0</v>
      </c>
      <c r="F1197">
        <f t="shared" ca="1" si="121"/>
        <v>31</v>
      </c>
      <c r="G1197">
        <f t="shared" ca="1" si="122"/>
        <v>32</v>
      </c>
      <c r="M1197">
        <v>849</v>
      </c>
      <c r="N1197">
        <v>24.826000000000001</v>
      </c>
    </row>
    <row r="1198" spans="1:14">
      <c r="A1198" s="54">
        <f>formulas!O1285</f>
        <v>0</v>
      </c>
      <c r="B1198" s="33">
        <f t="shared" ca="1" si="119"/>
        <v>32</v>
      </c>
      <c r="C1198">
        <f t="shared" si="117"/>
        <v>378</v>
      </c>
      <c r="D1198">
        <f t="shared" ca="1" si="118"/>
        <v>-2.8000000000000001E-2</v>
      </c>
      <c r="E1198">
        <f t="shared" ca="1" si="120"/>
        <v>0</v>
      </c>
      <c r="F1198">
        <f t="shared" ca="1" si="121"/>
        <v>31</v>
      </c>
      <c r="G1198">
        <f t="shared" ca="1" si="122"/>
        <v>32</v>
      </c>
      <c r="M1198">
        <v>850</v>
      </c>
      <c r="N1198">
        <v>24.856000000000002</v>
      </c>
    </row>
    <row r="1199" spans="1:14">
      <c r="A1199" s="54">
        <f>formulas!O1286</f>
        <v>0</v>
      </c>
      <c r="B1199" s="33">
        <f t="shared" ca="1" si="119"/>
        <v>32</v>
      </c>
      <c r="C1199">
        <f t="shared" si="117"/>
        <v>378</v>
      </c>
      <c r="D1199">
        <f t="shared" ca="1" si="118"/>
        <v>-2.8000000000000001E-2</v>
      </c>
      <c r="E1199">
        <f t="shared" ca="1" si="120"/>
        <v>0</v>
      </c>
      <c r="F1199">
        <f t="shared" ca="1" si="121"/>
        <v>31</v>
      </c>
      <c r="G1199">
        <f t="shared" ca="1" si="122"/>
        <v>32</v>
      </c>
      <c r="M1199">
        <v>851</v>
      </c>
      <c r="N1199">
        <v>24.887</v>
      </c>
    </row>
    <row r="1200" spans="1:14">
      <c r="A1200" s="54">
        <f>formulas!O1287</f>
        <v>0</v>
      </c>
      <c r="B1200" s="33">
        <f t="shared" ca="1" si="119"/>
        <v>32</v>
      </c>
      <c r="C1200">
        <f t="shared" si="117"/>
        <v>378</v>
      </c>
      <c r="D1200">
        <f t="shared" ca="1" si="118"/>
        <v>-2.8000000000000001E-2</v>
      </c>
      <c r="E1200">
        <f t="shared" ca="1" si="120"/>
        <v>0</v>
      </c>
      <c r="F1200">
        <f t="shared" ca="1" si="121"/>
        <v>31</v>
      </c>
      <c r="G1200">
        <f t="shared" ca="1" si="122"/>
        <v>32</v>
      </c>
      <c r="M1200">
        <v>852</v>
      </c>
      <c r="N1200">
        <v>24.917999999999999</v>
      </c>
    </row>
    <row r="1201" spans="1:14">
      <c r="A1201" s="54">
        <f>formulas!O1288</f>
        <v>0</v>
      </c>
      <c r="B1201" s="33">
        <f t="shared" ca="1" si="119"/>
        <v>32</v>
      </c>
      <c r="C1201">
        <f t="shared" si="117"/>
        <v>378</v>
      </c>
      <c r="D1201">
        <f t="shared" ca="1" si="118"/>
        <v>-2.8000000000000001E-2</v>
      </c>
      <c r="E1201">
        <f t="shared" ca="1" si="120"/>
        <v>0</v>
      </c>
      <c r="F1201">
        <f t="shared" ca="1" si="121"/>
        <v>31</v>
      </c>
      <c r="G1201">
        <f t="shared" ca="1" si="122"/>
        <v>32</v>
      </c>
      <c r="M1201">
        <v>853</v>
      </c>
      <c r="N1201">
        <v>24.949000000000002</v>
      </c>
    </row>
    <row r="1202" spans="1:14">
      <c r="A1202" s="54">
        <f>formulas!O1289</f>
        <v>0</v>
      </c>
      <c r="B1202" s="33">
        <f t="shared" ca="1" si="119"/>
        <v>32</v>
      </c>
      <c r="C1202">
        <f t="shared" si="117"/>
        <v>378</v>
      </c>
      <c r="D1202">
        <f t="shared" ca="1" si="118"/>
        <v>-2.8000000000000001E-2</v>
      </c>
      <c r="E1202">
        <f t="shared" ca="1" si="120"/>
        <v>0</v>
      </c>
      <c r="F1202">
        <f t="shared" ca="1" si="121"/>
        <v>31</v>
      </c>
      <c r="G1202">
        <f t="shared" ca="1" si="122"/>
        <v>32</v>
      </c>
      <c r="M1202">
        <v>854</v>
      </c>
      <c r="N1202">
        <v>24.978999999999999</v>
      </c>
    </row>
    <row r="1203" spans="1:14">
      <c r="A1203" s="54">
        <f>formulas!O1290</f>
        <v>0</v>
      </c>
      <c r="B1203" s="33">
        <f t="shared" ca="1" si="119"/>
        <v>32</v>
      </c>
      <c r="C1203">
        <f t="shared" si="117"/>
        <v>378</v>
      </c>
      <c r="D1203">
        <f t="shared" ca="1" si="118"/>
        <v>-2.8000000000000001E-2</v>
      </c>
      <c r="E1203">
        <f t="shared" ca="1" si="120"/>
        <v>0</v>
      </c>
      <c r="F1203">
        <f t="shared" ca="1" si="121"/>
        <v>31</v>
      </c>
      <c r="G1203">
        <f t="shared" ca="1" si="122"/>
        <v>32</v>
      </c>
      <c r="M1203">
        <v>855</v>
      </c>
      <c r="N1203">
        <v>25.01</v>
      </c>
    </row>
    <row r="1204" spans="1:14">
      <c r="A1204" s="54">
        <f>formulas!O1291</f>
        <v>0</v>
      </c>
      <c r="B1204" s="33">
        <f t="shared" ca="1" si="119"/>
        <v>32</v>
      </c>
      <c r="C1204">
        <f t="shared" si="117"/>
        <v>378</v>
      </c>
      <c r="D1204">
        <f t="shared" ca="1" si="118"/>
        <v>-2.8000000000000001E-2</v>
      </c>
      <c r="E1204">
        <f t="shared" ca="1" si="120"/>
        <v>0</v>
      </c>
      <c r="F1204">
        <f t="shared" ca="1" si="121"/>
        <v>31</v>
      </c>
      <c r="G1204">
        <f t="shared" ca="1" si="122"/>
        <v>32</v>
      </c>
      <c r="M1204">
        <v>856</v>
      </c>
      <c r="N1204">
        <v>25.041</v>
      </c>
    </row>
    <row r="1205" spans="1:14">
      <c r="A1205" s="54">
        <f>formulas!O1292</f>
        <v>0</v>
      </c>
      <c r="B1205" s="33">
        <f t="shared" ca="1" si="119"/>
        <v>32</v>
      </c>
      <c r="C1205">
        <f t="shared" si="117"/>
        <v>378</v>
      </c>
      <c r="D1205">
        <f t="shared" ca="1" si="118"/>
        <v>-2.8000000000000001E-2</v>
      </c>
      <c r="E1205">
        <f t="shared" ca="1" si="120"/>
        <v>0</v>
      </c>
      <c r="F1205">
        <f t="shared" ca="1" si="121"/>
        <v>31</v>
      </c>
      <c r="G1205">
        <f t="shared" ca="1" si="122"/>
        <v>32</v>
      </c>
      <c r="M1205">
        <v>857</v>
      </c>
      <c r="N1205">
        <v>25.071999999999999</v>
      </c>
    </row>
    <row r="1206" spans="1:14">
      <c r="A1206" s="54">
        <f>formulas!O1293</f>
        <v>0</v>
      </c>
      <c r="B1206" s="33">
        <f t="shared" ca="1" si="119"/>
        <v>32</v>
      </c>
      <c r="C1206">
        <f t="shared" si="117"/>
        <v>378</v>
      </c>
      <c r="D1206">
        <f t="shared" ca="1" si="118"/>
        <v>-2.8000000000000001E-2</v>
      </c>
      <c r="E1206">
        <f t="shared" ca="1" si="120"/>
        <v>0</v>
      </c>
      <c r="F1206">
        <f t="shared" ca="1" si="121"/>
        <v>31</v>
      </c>
      <c r="G1206">
        <f t="shared" ca="1" si="122"/>
        <v>32</v>
      </c>
      <c r="M1206">
        <v>858</v>
      </c>
      <c r="N1206">
        <v>25.103000000000002</v>
      </c>
    </row>
    <row r="1207" spans="1:14">
      <c r="A1207" s="54">
        <f>formulas!O1294</f>
        <v>0</v>
      </c>
      <c r="B1207" s="33">
        <f t="shared" ca="1" si="119"/>
        <v>32</v>
      </c>
      <c r="C1207">
        <f t="shared" si="117"/>
        <v>378</v>
      </c>
      <c r="D1207">
        <f t="shared" ca="1" si="118"/>
        <v>-2.8000000000000001E-2</v>
      </c>
      <c r="E1207">
        <f t="shared" ca="1" si="120"/>
        <v>0</v>
      </c>
      <c r="F1207">
        <f t="shared" ca="1" si="121"/>
        <v>31</v>
      </c>
      <c r="G1207">
        <f t="shared" ca="1" si="122"/>
        <v>32</v>
      </c>
      <c r="M1207">
        <v>859</v>
      </c>
      <c r="N1207">
        <v>25.134</v>
      </c>
    </row>
    <row r="1208" spans="1:14">
      <c r="A1208" s="54">
        <f>formulas!O1295</f>
        <v>0</v>
      </c>
      <c r="B1208" s="33">
        <f t="shared" ca="1" si="119"/>
        <v>32</v>
      </c>
      <c r="C1208">
        <f t="shared" si="117"/>
        <v>378</v>
      </c>
      <c r="D1208">
        <f t="shared" ca="1" si="118"/>
        <v>-2.8000000000000001E-2</v>
      </c>
      <c r="E1208">
        <f t="shared" ca="1" si="120"/>
        <v>0</v>
      </c>
      <c r="F1208">
        <f t="shared" ca="1" si="121"/>
        <v>31</v>
      </c>
      <c r="G1208">
        <f t="shared" ca="1" si="122"/>
        <v>32</v>
      </c>
      <c r="M1208">
        <v>860</v>
      </c>
      <c r="N1208">
        <v>25.164000000000001</v>
      </c>
    </row>
    <row r="1209" spans="1:14">
      <c r="A1209" s="54">
        <f>formulas!O1296</f>
        <v>0</v>
      </c>
      <c r="B1209" s="33">
        <f t="shared" ca="1" si="119"/>
        <v>32</v>
      </c>
      <c r="C1209">
        <f t="shared" si="117"/>
        <v>378</v>
      </c>
      <c r="D1209">
        <f t="shared" ca="1" si="118"/>
        <v>-2.8000000000000001E-2</v>
      </c>
      <c r="E1209">
        <f t="shared" ca="1" si="120"/>
        <v>0</v>
      </c>
      <c r="F1209">
        <f t="shared" ca="1" si="121"/>
        <v>31</v>
      </c>
      <c r="G1209">
        <f t="shared" ca="1" si="122"/>
        <v>32</v>
      </c>
      <c r="M1209">
        <v>861</v>
      </c>
      <c r="N1209">
        <v>25.195</v>
      </c>
    </row>
    <row r="1210" spans="1:14">
      <c r="A1210" s="54">
        <f>formulas!O1297</f>
        <v>0</v>
      </c>
      <c r="B1210" s="33">
        <f t="shared" ca="1" si="119"/>
        <v>32</v>
      </c>
      <c r="C1210">
        <f t="shared" si="117"/>
        <v>378</v>
      </c>
      <c r="D1210">
        <f t="shared" ca="1" si="118"/>
        <v>-2.8000000000000001E-2</v>
      </c>
      <c r="E1210">
        <f t="shared" ca="1" si="120"/>
        <v>0</v>
      </c>
      <c r="F1210">
        <f t="shared" ca="1" si="121"/>
        <v>31</v>
      </c>
      <c r="G1210">
        <f t="shared" ca="1" si="122"/>
        <v>32</v>
      </c>
      <c r="M1210">
        <v>862</v>
      </c>
      <c r="N1210">
        <v>25.225999999999999</v>
      </c>
    </row>
    <row r="1211" spans="1:14">
      <c r="A1211" s="54">
        <f>formulas!O1298</f>
        <v>0</v>
      </c>
      <c r="B1211" s="33">
        <f t="shared" ca="1" si="119"/>
        <v>32</v>
      </c>
      <c r="C1211">
        <f t="shared" si="117"/>
        <v>378</v>
      </c>
      <c r="D1211">
        <f t="shared" ca="1" si="118"/>
        <v>-2.8000000000000001E-2</v>
      </c>
      <c r="E1211">
        <f t="shared" ca="1" si="120"/>
        <v>0</v>
      </c>
      <c r="F1211">
        <f t="shared" ca="1" si="121"/>
        <v>31</v>
      </c>
      <c r="G1211">
        <f t="shared" ca="1" si="122"/>
        <v>32</v>
      </c>
      <c r="M1211">
        <v>863</v>
      </c>
      <c r="N1211">
        <v>25.257000000000001</v>
      </c>
    </row>
    <row r="1212" spans="1:14">
      <c r="A1212" s="54">
        <f>formulas!O1299</f>
        <v>0</v>
      </c>
      <c r="B1212" s="33">
        <f t="shared" ca="1" si="119"/>
        <v>32</v>
      </c>
      <c r="C1212">
        <f t="shared" si="117"/>
        <v>378</v>
      </c>
      <c r="D1212">
        <f t="shared" ca="1" si="118"/>
        <v>-2.8000000000000001E-2</v>
      </c>
      <c r="E1212">
        <f t="shared" ca="1" si="120"/>
        <v>0</v>
      </c>
      <c r="F1212">
        <f t="shared" ca="1" si="121"/>
        <v>31</v>
      </c>
      <c r="G1212">
        <f t="shared" ca="1" si="122"/>
        <v>32</v>
      </c>
      <c r="M1212">
        <v>864</v>
      </c>
      <c r="N1212">
        <v>25.288</v>
      </c>
    </row>
    <row r="1213" spans="1:14">
      <c r="A1213" s="54">
        <f>formulas!O1300</f>
        <v>0</v>
      </c>
      <c r="B1213" s="33">
        <f t="shared" ca="1" si="119"/>
        <v>32</v>
      </c>
      <c r="C1213">
        <f t="shared" si="117"/>
        <v>378</v>
      </c>
      <c r="D1213">
        <f t="shared" ca="1" si="118"/>
        <v>-2.8000000000000001E-2</v>
      </c>
      <c r="E1213">
        <f t="shared" ca="1" si="120"/>
        <v>0</v>
      </c>
      <c r="F1213">
        <f t="shared" ca="1" si="121"/>
        <v>31</v>
      </c>
      <c r="G1213">
        <f t="shared" ca="1" si="122"/>
        <v>32</v>
      </c>
      <c r="M1213">
        <v>865</v>
      </c>
      <c r="N1213">
        <v>25.318000000000001</v>
      </c>
    </row>
    <row r="1214" spans="1:14">
      <c r="A1214" s="54">
        <f>formulas!O1301</f>
        <v>0</v>
      </c>
      <c r="B1214" s="33">
        <f t="shared" ca="1" si="119"/>
        <v>32</v>
      </c>
      <c r="C1214">
        <f t="shared" si="117"/>
        <v>378</v>
      </c>
      <c r="D1214">
        <f t="shared" ca="1" si="118"/>
        <v>-2.8000000000000001E-2</v>
      </c>
      <c r="E1214">
        <f t="shared" ca="1" si="120"/>
        <v>0</v>
      </c>
      <c r="F1214">
        <f t="shared" ca="1" si="121"/>
        <v>31</v>
      </c>
      <c r="G1214">
        <f t="shared" ca="1" si="122"/>
        <v>32</v>
      </c>
      <c r="M1214">
        <v>866</v>
      </c>
      <c r="N1214">
        <v>25.349</v>
      </c>
    </row>
    <row r="1215" spans="1:14">
      <c r="A1215" s="54">
        <f>formulas!O1302</f>
        <v>0</v>
      </c>
      <c r="B1215" s="33">
        <f t="shared" ca="1" si="119"/>
        <v>32</v>
      </c>
      <c r="C1215">
        <f t="shared" si="117"/>
        <v>378</v>
      </c>
      <c r="D1215">
        <f t="shared" ca="1" si="118"/>
        <v>-2.8000000000000001E-2</v>
      </c>
      <c r="E1215">
        <f t="shared" ca="1" si="120"/>
        <v>0</v>
      </c>
      <c r="F1215">
        <f t="shared" ca="1" si="121"/>
        <v>31</v>
      </c>
      <c r="G1215">
        <f t="shared" ca="1" si="122"/>
        <v>32</v>
      </c>
      <c r="M1215">
        <v>867</v>
      </c>
      <c r="N1215">
        <v>25.38</v>
      </c>
    </row>
    <row r="1216" spans="1:14">
      <c r="A1216" s="54">
        <f>formulas!O1303</f>
        <v>0</v>
      </c>
      <c r="B1216" s="33">
        <f t="shared" ca="1" si="119"/>
        <v>32</v>
      </c>
      <c r="C1216">
        <f t="shared" si="117"/>
        <v>378</v>
      </c>
      <c r="D1216">
        <f t="shared" ca="1" si="118"/>
        <v>-2.8000000000000001E-2</v>
      </c>
      <c r="E1216">
        <f t="shared" ca="1" si="120"/>
        <v>0</v>
      </c>
      <c r="F1216">
        <f t="shared" ca="1" si="121"/>
        <v>31</v>
      </c>
      <c r="G1216">
        <f t="shared" ca="1" si="122"/>
        <v>32</v>
      </c>
      <c r="M1216">
        <v>868</v>
      </c>
      <c r="N1216">
        <v>25.411000000000001</v>
      </c>
    </row>
    <row r="1217" spans="1:14">
      <c r="A1217" s="54">
        <f>formulas!O1304</f>
        <v>0</v>
      </c>
      <c r="B1217" s="33">
        <f t="shared" ca="1" si="119"/>
        <v>32</v>
      </c>
      <c r="C1217">
        <f t="shared" si="117"/>
        <v>378</v>
      </c>
      <c r="D1217">
        <f t="shared" ca="1" si="118"/>
        <v>-2.8000000000000001E-2</v>
      </c>
      <c r="E1217">
        <f t="shared" ca="1" si="120"/>
        <v>0</v>
      </c>
      <c r="F1217">
        <f t="shared" ca="1" si="121"/>
        <v>31</v>
      </c>
      <c r="G1217">
        <f t="shared" ca="1" si="122"/>
        <v>32</v>
      </c>
      <c r="M1217">
        <v>869</v>
      </c>
      <c r="N1217">
        <v>25.442</v>
      </c>
    </row>
    <row r="1218" spans="1:14">
      <c r="A1218" s="54">
        <f>formulas!O1305</f>
        <v>0</v>
      </c>
      <c r="B1218" s="33">
        <f t="shared" ca="1" si="119"/>
        <v>32</v>
      </c>
      <c r="C1218">
        <f t="shared" si="117"/>
        <v>378</v>
      </c>
      <c r="D1218">
        <f t="shared" ca="1" si="118"/>
        <v>-2.8000000000000001E-2</v>
      </c>
      <c r="E1218">
        <f t="shared" ca="1" si="120"/>
        <v>0</v>
      </c>
      <c r="F1218">
        <f t="shared" ca="1" si="121"/>
        <v>31</v>
      </c>
      <c r="G1218">
        <f t="shared" ca="1" si="122"/>
        <v>32</v>
      </c>
      <c r="M1218">
        <v>870</v>
      </c>
      <c r="N1218">
        <v>25.472999999999999</v>
      </c>
    </row>
    <row r="1219" spans="1:14">
      <c r="A1219" s="54">
        <f>formulas!O1306</f>
        <v>0</v>
      </c>
      <c r="B1219" s="33">
        <f t="shared" ca="1" si="119"/>
        <v>32</v>
      </c>
      <c r="C1219">
        <f t="shared" ref="C1219:C1282" si="123">COUNTIF($N$1:$N$25398,"&lt;"&amp;A1219)</f>
        <v>378</v>
      </c>
      <c r="D1219">
        <f t="shared" ref="D1219:D1282" ca="1" si="124">INDIRECT(ADDRESS(C1219+1,14))</f>
        <v>-2.8000000000000001E-2</v>
      </c>
      <c r="E1219">
        <f t="shared" ca="1" si="120"/>
        <v>0</v>
      </c>
      <c r="F1219">
        <f t="shared" ca="1" si="121"/>
        <v>31</v>
      </c>
      <c r="G1219">
        <f t="shared" ca="1" si="122"/>
        <v>32</v>
      </c>
      <c r="M1219">
        <v>871</v>
      </c>
      <c r="N1219">
        <v>25.504000000000001</v>
      </c>
    </row>
    <row r="1220" spans="1:14">
      <c r="A1220" s="54">
        <f>formulas!O1307</f>
        <v>0</v>
      </c>
      <c r="B1220" s="33">
        <f t="shared" ca="1" si="119"/>
        <v>32</v>
      </c>
      <c r="C1220">
        <f t="shared" si="123"/>
        <v>378</v>
      </c>
      <c r="D1220">
        <f t="shared" ca="1" si="124"/>
        <v>-2.8000000000000001E-2</v>
      </c>
      <c r="E1220">
        <f t="shared" ca="1" si="120"/>
        <v>0</v>
      </c>
      <c r="F1220">
        <f t="shared" ca="1" si="121"/>
        <v>31</v>
      </c>
      <c r="G1220">
        <f t="shared" ca="1" si="122"/>
        <v>32</v>
      </c>
      <c r="M1220">
        <v>872</v>
      </c>
      <c r="N1220">
        <v>25.533999999999999</v>
      </c>
    </row>
    <row r="1221" spans="1:14">
      <c r="A1221" s="54">
        <f>formulas!O1308</f>
        <v>0</v>
      </c>
      <c r="B1221" s="33">
        <f t="shared" ca="1" si="119"/>
        <v>32</v>
      </c>
      <c r="C1221">
        <f t="shared" si="123"/>
        <v>378</v>
      </c>
      <c r="D1221">
        <f t="shared" ca="1" si="124"/>
        <v>-2.8000000000000001E-2</v>
      </c>
      <c r="E1221">
        <f t="shared" ca="1" si="120"/>
        <v>0</v>
      </c>
      <c r="F1221">
        <f t="shared" ca="1" si="121"/>
        <v>31</v>
      </c>
      <c r="G1221">
        <f t="shared" ca="1" si="122"/>
        <v>32</v>
      </c>
      <c r="M1221">
        <v>873</v>
      </c>
      <c r="N1221">
        <v>25.565000000000001</v>
      </c>
    </row>
    <row r="1222" spans="1:14">
      <c r="A1222" s="54">
        <f>formulas!O1309</f>
        <v>0</v>
      </c>
      <c r="B1222" s="33">
        <f t="shared" ca="1" si="119"/>
        <v>32</v>
      </c>
      <c r="C1222">
        <f t="shared" si="123"/>
        <v>378</v>
      </c>
      <c r="D1222">
        <f t="shared" ca="1" si="124"/>
        <v>-2.8000000000000001E-2</v>
      </c>
      <c r="E1222">
        <f t="shared" ca="1" si="120"/>
        <v>0</v>
      </c>
      <c r="F1222">
        <f t="shared" ca="1" si="121"/>
        <v>31</v>
      </c>
      <c r="G1222">
        <f t="shared" ca="1" si="122"/>
        <v>32</v>
      </c>
      <c r="M1222">
        <v>874</v>
      </c>
      <c r="N1222">
        <v>25.596</v>
      </c>
    </row>
    <row r="1223" spans="1:14">
      <c r="A1223" s="54">
        <f>formulas!O1310</f>
        <v>0</v>
      </c>
      <c r="B1223" s="33">
        <f t="shared" ca="1" si="119"/>
        <v>32</v>
      </c>
      <c r="C1223">
        <f t="shared" si="123"/>
        <v>378</v>
      </c>
      <c r="D1223">
        <f t="shared" ca="1" si="124"/>
        <v>-2.8000000000000001E-2</v>
      </c>
      <c r="E1223">
        <f t="shared" ca="1" si="120"/>
        <v>0</v>
      </c>
      <c r="F1223">
        <f t="shared" ca="1" si="121"/>
        <v>31</v>
      </c>
      <c r="G1223">
        <f t="shared" ca="1" si="122"/>
        <v>32</v>
      </c>
      <c r="M1223">
        <v>875</v>
      </c>
      <c r="N1223">
        <v>25.626999999999999</v>
      </c>
    </row>
    <row r="1224" spans="1:14">
      <c r="A1224" s="54">
        <f>formulas!O1311</f>
        <v>0</v>
      </c>
      <c r="B1224" s="33">
        <f t="shared" ca="1" si="119"/>
        <v>32</v>
      </c>
      <c r="C1224">
        <f t="shared" si="123"/>
        <v>378</v>
      </c>
      <c r="D1224">
        <f t="shared" ca="1" si="124"/>
        <v>-2.8000000000000001E-2</v>
      </c>
      <c r="E1224">
        <f t="shared" ca="1" si="120"/>
        <v>0</v>
      </c>
      <c r="F1224">
        <f t="shared" ca="1" si="121"/>
        <v>31</v>
      </c>
      <c r="G1224">
        <f t="shared" ca="1" si="122"/>
        <v>32</v>
      </c>
      <c r="M1224">
        <v>876</v>
      </c>
      <c r="N1224">
        <v>25.658000000000001</v>
      </c>
    </row>
    <row r="1225" spans="1:14">
      <c r="A1225" s="54">
        <f>formulas!O1312</f>
        <v>0</v>
      </c>
      <c r="B1225" s="33">
        <f t="shared" ca="1" si="119"/>
        <v>32</v>
      </c>
      <c r="C1225">
        <f t="shared" si="123"/>
        <v>378</v>
      </c>
      <c r="D1225">
        <f t="shared" ca="1" si="124"/>
        <v>-2.8000000000000001E-2</v>
      </c>
      <c r="E1225">
        <f t="shared" ca="1" si="120"/>
        <v>0</v>
      </c>
      <c r="F1225">
        <f t="shared" ca="1" si="121"/>
        <v>31</v>
      </c>
      <c r="G1225">
        <f t="shared" ca="1" si="122"/>
        <v>32</v>
      </c>
      <c r="M1225">
        <v>877</v>
      </c>
      <c r="N1225">
        <v>25.689</v>
      </c>
    </row>
    <row r="1226" spans="1:14">
      <c r="A1226" s="54">
        <f>formulas!O1313</f>
        <v>0</v>
      </c>
      <c r="B1226" s="33">
        <f t="shared" ca="1" si="119"/>
        <v>32</v>
      </c>
      <c r="C1226">
        <f t="shared" si="123"/>
        <v>378</v>
      </c>
      <c r="D1226">
        <f t="shared" ca="1" si="124"/>
        <v>-2.8000000000000001E-2</v>
      </c>
      <c r="E1226">
        <f t="shared" ca="1" si="120"/>
        <v>0</v>
      </c>
      <c r="F1226">
        <f t="shared" ca="1" si="121"/>
        <v>31</v>
      </c>
      <c r="G1226">
        <f t="shared" ca="1" si="122"/>
        <v>32</v>
      </c>
      <c r="M1226">
        <v>878</v>
      </c>
      <c r="N1226">
        <v>25.72</v>
      </c>
    </row>
    <row r="1227" spans="1:14">
      <c r="A1227" s="54">
        <f>formulas!O1314</f>
        <v>0</v>
      </c>
      <c r="B1227" s="33">
        <f t="shared" ca="1" si="119"/>
        <v>32</v>
      </c>
      <c r="C1227">
        <f t="shared" si="123"/>
        <v>378</v>
      </c>
      <c r="D1227">
        <f t="shared" ca="1" si="124"/>
        <v>-2.8000000000000001E-2</v>
      </c>
      <c r="E1227">
        <f t="shared" ca="1" si="120"/>
        <v>0</v>
      </c>
      <c r="F1227">
        <f t="shared" ca="1" si="121"/>
        <v>31</v>
      </c>
      <c r="G1227">
        <f t="shared" ca="1" si="122"/>
        <v>32</v>
      </c>
      <c r="M1227">
        <v>879</v>
      </c>
      <c r="N1227">
        <v>25.75</v>
      </c>
    </row>
    <row r="1228" spans="1:14">
      <c r="A1228" s="54">
        <f>formulas!O1315</f>
        <v>0</v>
      </c>
      <c r="B1228" s="33">
        <f t="shared" ca="1" si="119"/>
        <v>32</v>
      </c>
      <c r="C1228">
        <f t="shared" si="123"/>
        <v>378</v>
      </c>
      <c r="D1228">
        <f t="shared" ca="1" si="124"/>
        <v>-2.8000000000000001E-2</v>
      </c>
      <c r="E1228">
        <f t="shared" ca="1" si="120"/>
        <v>0</v>
      </c>
      <c r="F1228">
        <f t="shared" ca="1" si="121"/>
        <v>31</v>
      </c>
      <c r="G1228">
        <f t="shared" ca="1" si="122"/>
        <v>32</v>
      </c>
      <c r="M1228">
        <v>880</v>
      </c>
      <c r="N1228">
        <v>25.780999999999999</v>
      </c>
    </row>
    <row r="1229" spans="1:14">
      <c r="A1229" s="54">
        <f>formulas!O1316</f>
        <v>0</v>
      </c>
      <c r="B1229" s="33">
        <f t="shared" ca="1" si="119"/>
        <v>32</v>
      </c>
      <c r="C1229">
        <f t="shared" si="123"/>
        <v>378</v>
      </c>
      <c r="D1229">
        <f t="shared" ca="1" si="124"/>
        <v>-2.8000000000000001E-2</v>
      </c>
      <c r="E1229">
        <f t="shared" ca="1" si="120"/>
        <v>0</v>
      </c>
      <c r="F1229">
        <f t="shared" ca="1" si="121"/>
        <v>31</v>
      </c>
      <c r="G1229">
        <f t="shared" ca="1" si="122"/>
        <v>32</v>
      </c>
      <c r="M1229">
        <v>881</v>
      </c>
      <c r="N1229">
        <v>25.812000000000001</v>
      </c>
    </row>
    <row r="1230" spans="1:14">
      <c r="A1230" s="54">
        <f>formulas!O1317</f>
        <v>0</v>
      </c>
      <c r="B1230" s="33">
        <f t="shared" ca="1" si="119"/>
        <v>32</v>
      </c>
      <c r="C1230">
        <f t="shared" si="123"/>
        <v>378</v>
      </c>
      <c r="D1230">
        <f t="shared" ca="1" si="124"/>
        <v>-2.8000000000000001E-2</v>
      </c>
      <c r="E1230">
        <f t="shared" ca="1" si="120"/>
        <v>0</v>
      </c>
      <c r="F1230">
        <f t="shared" ca="1" si="121"/>
        <v>31</v>
      </c>
      <c r="G1230">
        <f t="shared" ca="1" si="122"/>
        <v>32</v>
      </c>
      <c r="M1230">
        <v>882</v>
      </c>
      <c r="N1230">
        <v>25.843</v>
      </c>
    </row>
    <row r="1231" spans="1:14">
      <c r="A1231" s="54">
        <f>formulas!O1318</f>
        <v>0</v>
      </c>
      <c r="B1231" s="33">
        <f t="shared" ca="1" si="119"/>
        <v>32</v>
      </c>
      <c r="C1231">
        <f t="shared" si="123"/>
        <v>378</v>
      </c>
      <c r="D1231">
        <f t="shared" ca="1" si="124"/>
        <v>-2.8000000000000001E-2</v>
      </c>
      <c r="E1231">
        <f t="shared" ca="1" si="120"/>
        <v>0</v>
      </c>
      <c r="F1231">
        <f t="shared" ca="1" si="121"/>
        <v>31</v>
      </c>
      <c r="G1231">
        <f t="shared" ca="1" si="122"/>
        <v>32</v>
      </c>
      <c r="M1231">
        <v>883</v>
      </c>
      <c r="N1231">
        <v>25.873999999999999</v>
      </c>
    </row>
    <row r="1232" spans="1:14">
      <c r="A1232" s="54">
        <f>formulas!O1319</f>
        <v>0</v>
      </c>
      <c r="B1232" s="33">
        <f t="shared" ca="1" si="119"/>
        <v>32</v>
      </c>
      <c r="C1232">
        <f t="shared" si="123"/>
        <v>378</v>
      </c>
      <c r="D1232">
        <f t="shared" ca="1" si="124"/>
        <v>-2.8000000000000001E-2</v>
      </c>
      <c r="E1232">
        <f t="shared" ca="1" si="120"/>
        <v>0</v>
      </c>
      <c r="F1232">
        <f t="shared" ca="1" si="121"/>
        <v>31</v>
      </c>
      <c r="G1232">
        <f t="shared" ca="1" si="122"/>
        <v>32</v>
      </c>
      <c r="M1232">
        <v>884</v>
      </c>
      <c r="N1232">
        <v>25.905000000000001</v>
      </c>
    </row>
    <row r="1233" spans="1:14">
      <c r="A1233" s="54">
        <f>formulas!O1320</f>
        <v>0</v>
      </c>
      <c r="B1233" s="33">
        <f t="shared" ca="1" si="119"/>
        <v>32</v>
      </c>
      <c r="C1233">
        <f t="shared" si="123"/>
        <v>378</v>
      </c>
      <c r="D1233">
        <f t="shared" ca="1" si="124"/>
        <v>-2.8000000000000001E-2</v>
      </c>
      <c r="E1233">
        <f t="shared" ca="1" si="120"/>
        <v>0</v>
      </c>
      <c r="F1233">
        <f t="shared" ca="1" si="121"/>
        <v>31</v>
      </c>
      <c r="G1233">
        <f t="shared" ca="1" si="122"/>
        <v>32</v>
      </c>
      <c r="M1233">
        <v>885</v>
      </c>
      <c r="N1233">
        <v>25.936</v>
      </c>
    </row>
    <row r="1234" spans="1:14">
      <c r="A1234" s="54">
        <f>formulas!O1321</f>
        <v>0</v>
      </c>
      <c r="B1234" s="33">
        <f t="shared" ca="1" si="119"/>
        <v>32</v>
      </c>
      <c r="C1234">
        <f t="shared" si="123"/>
        <v>378</v>
      </c>
      <c r="D1234">
        <f t="shared" ca="1" si="124"/>
        <v>-2.8000000000000001E-2</v>
      </c>
      <c r="E1234">
        <f t="shared" ca="1" si="120"/>
        <v>0</v>
      </c>
      <c r="F1234">
        <f t="shared" ca="1" si="121"/>
        <v>31</v>
      </c>
      <c r="G1234">
        <f t="shared" ca="1" si="122"/>
        <v>32</v>
      </c>
      <c r="M1234">
        <v>886</v>
      </c>
      <c r="N1234">
        <v>25.966999999999999</v>
      </c>
    </row>
    <row r="1235" spans="1:14">
      <c r="A1235" s="54">
        <f>formulas!O1322</f>
        <v>0</v>
      </c>
      <c r="B1235" s="33">
        <f t="shared" ca="1" si="119"/>
        <v>32</v>
      </c>
      <c r="C1235">
        <f t="shared" si="123"/>
        <v>378</v>
      </c>
      <c r="D1235">
        <f t="shared" ca="1" si="124"/>
        <v>-2.8000000000000001E-2</v>
      </c>
      <c r="E1235">
        <f t="shared" ca="1" si="120"/>
        <v>0</v>
      </c>
      <c r="F1235">
        <f t="shared" ca="1" si="121"/>
        <v>31</v>
      </c>
      <c r="G1235">
        <f t="shared" ca="1" si="122"/>
        <v>32</v>
      </c>
      <c r="M1235">
        <v>887</v>
      </c>
      <c r="N1235">
        <v>25.998000000000001</v>
      </c>
    </row>
    <row r="1236" spans="1:14">
      <c r="A1236" s="54">
        <f>formulas!O1323</f>
        <v>0</v>
      </c>
      <c r="B1236" s="33">
        <f t="shared" ca="1" si="119"/>
        <v>32</v>
      </c>
      <c r="C1236">
        <f t="shared" si="123"/>
        <v>378</v>
      </c>
      <c r="D1236">
        <f t="shared" ca="1" si="124"/>
        <v>-2.8000000000000001E-2</v>
      </c>
      <c r="E1236">
        <f t="shared" ca="1" si="120"/>
        <v>0</v>
      </c>
      <c r="F1236">
        <f t="shared" ca="1" si="121"/>
        <v>31</v>
      </c>
      <c r="G1236">
        <f t="shared" ca="1" si="122"/>
        <v>32</v>
      </c>
      <c r="M1236">
        <v>888</v>
      </c>
      <c r="N1236">
        <v>26.029</v>
      </c>
    </row>
    <row r="1237" spans="1:14">
      <c r="A1237" s="54">
        <f>formulas!O1324</f>
        <v>0</v>
      </c>
      <c r="B1237" s="33">
        <f t="shared" ca="1" si="119"/>
        <v>32</v>
      </c>
      <c r="C1237">
        <f t="shared" si="123"/>
        <v>378</v>
      </c>
      <c r="D1237">
        <f t="shared" ca="1" si="124"/>
        <v>-2.8000000000000001E-2</v>
      </c>
      <c r="E1237">
        <f t="shared" ca="1" si="120"/>
        <v>0</v>
      </c>
      <c r="F1237">
        <f t="shared" ca="1" si="121"/>
        <v>31</v>
      </c>
      <c r="G1237">
        <f t="shared" ca="1" si="122"/>
        <v>32</v>
      </c>
      <c r="M1237">
        <v>889</v>
      </c>
      <c r="N1237">
        <v>26.059000000000001</v>
      </c>
    </row>
    <row r="1238" spans="1:14">
      <c r="A1238" s="54">
        <f>formulas!O1325</f>
        <v>0</v>
      </c>
      <c r="B1238" s="33">
        <f t="shared" ca="1" si="119"/>
        <v>32</v>
      </c>
      <c r="C1238">
        <f t="shared" si="123"/>
        <v>378</v>
      </c>
      <c r="D1238">
        <f t="shared" ca="1" si="124"/>
        <v>-2.8000000000000001E-2</v>
      </c>
      <c r="E1238">
        <f t="shared" ca="1" si="120"/>
        <v>0</v>
      </c>
      <c r="F1238">
        <f t="shared" ca="1" si="121"/>
        <v>31</v>
      </c>
      <c r="G1238">
        <f t="shared" ca="1" si="122"/>
        <v>32</v>
      </c>
      <c r="M1238">
        <v>890</v>
      </c>
      <c r="N1238">
        <v>26.09</v>
      </c>
    </row>
    <row r="1239" spans="1:14">
      <c r="A1239" s="54">
        <f>formulas!O1326</f>
        <v>0</v>
      </c>
      <c r="B1239" s="33">
        <f t="shared" ca="1" si="119"/>
        <v>32</v>
      </c>
      <c r="C1239">
        <f t="shared" si="123"/>
        <v>378</v>
      </c>
      <c r="D1239">
        <f t="shared" ca="1" si="124"/>
        <v>-2.8000000000000001E-2</v>
      </c>
      <c r="E1239">
        <f t="shared" ca="1" si="120"/>
        <v>0</v>
      </c>
      <c r="F1239">
        <f t="shared" ca="1" si="121"/>
        <v>31</v>
      </c>
      <c r="G1239">
        <f t="shared" ca="1" si="122"/>
        <v>32</v>
      </c>
      <c r="M1239">
        <v>891</v>
      </c>
      <c r="N1239">
        <v>26.120999999999999</v>
      </c>
    </row>
    <row r="1240" spans="1:14">
      <c r="A1240" s="54">
        <f>formulas!O1327</f>
        <v>0</v>
      </c>
      <c r="B1240" s="33">
        <f t="shared" ca="1" si="119"/>
        <v>32</v>
      </c>
      <c r="C1240">
        <f t="shared" si="123"/>
        <v>378</v>
      </c>
      <c r="D1240">
        <f t="shared" ca="1" si="124"/>
        <v>-2.8000000000000001E-2</v>
      </c>
      <c r="E1240">
        <f t="shared" ca="1" si="120"/>
        <v>0</v>
      </c>
      <c r="F1240">
        <f t="shared" ca="1" si="121"/>
        <v>31</v>
      </c>
      <c r="G1240">
        <f t="shared" ca="1" si="122"/>
        <v>32</v>
      </c>
      <c r="M1240">
        <v>892</v>
      </c>
      <c r="N1240">
        <v>26.152000000000001</v>
      </c>
    </row>
    <row r="1241" spans="1:14">
      <c r="A1241" s="54">
        <f>formulas!O1328</f>
        <v>0</v>
      </c>
      <c r="B1241" s="33">
        <f t="shared" ca="1" si="119"/>
        <v>32</v>
      </c>
      <c r="C1241">
        <f t="shared" si="123"/>
        <v>378</v>
      </c>
      <c r="D1241">
        <f t="shared" ca="1" si="124"/>
        <v>-2.8000000000000001E-2</v>
      </c>
      <c r="E1241">
        <f t="shared" ca="1" si="120"/>
        <v>0</v>
      </c>
      <c r="F1241">
        <f t="shared" ca="1" si="121"/>
        <v>31</v>
      </c>
      <c r="G1241">
        <f t="shared" ca="1" si="122"/>
        <v>32</v>
      </c>
      <c r="M1241">
        <v>893</v>
      </c>
      <c r="N1241">
        <v>26.183</v>
      </c>
    </row>
    <row r="1242" spans="1:14">
      <c r="A1242" s="54">
        <f>formulas!O1329</f>
        <v>0</v>
      </c>
      <c r="B1242" s="33">
        <f t="shared" ca="1" si="119"/>
        <v>32</v>
      </c>
      <c r="C1242">
        <f t="shared" si="123"/>
        <v>378</v>
      </c>
      <c r="D1242">
        <f t="shared" ca="1" si="124"/>
        <v>-2.8000000000000001E-2</v>
      </c>
      <c r="E1242">
        <f t="shared" ca="1" si="120"/>
        <v>0</v>
      </c>
      <c r="F1242">
        <f t="shared" ca="1" si="121"/>
        <v>31</v>
      </c>
      <c r="G1242">
        <f t="shared" ca="1" si="122"/>
        <v>32</v>
      </c>
      <c r="M1242">
        <v>894</v>
      </c>
      <c r="N1242">
        <v>26.213999999999999</v>
      </c>
    </row>
    <row r="1243" spans="1:14">
      <c r="A1243" s="54">
        <f>formulas!O1330</f>
        <v>0</v>
      </c>
      <c r="B1243" s="33">
        <f t="shared" ca="1" si="119"/>
        <v>32</v>
      </c>
      <c r="C1243">
        <f t="shared" si="123"/>
        <v>378</v>
      </c>
      <c r="D1243">
        <f t="shared" ca="1" si="124"/>
        <v>-2.8000000000000001E-2</v>
      </c>
      <c r="E1243">
        <f t="shared" ca="1" si="120"/>
        <v>0</v>
      </c>
      <c r="F1243">
        <f t="shared" ca="1" si="121"/>
        <v>31</v>
      </c>
      <c r="G1243">
        <f t="shared" ca="1" si="122"/>
        <v>32</v>
      </c>
      <c r="M1243">
        <v>895</v>
      </c>
      <c r="N1243">
        <v>26.245000000000001</v>
      </c>
    </row>
    <row r="1244" spans="1:14">
      <c r="A1244" s="54">
        <f>formulas!O1331</f>
        <v>0</v>
      </c>
      <c r="B1244" s="33">
        <f t="shared" ca="1" si="119"/>
        <v>32</v>
      </c>
      <c r="C1244">
        <f t="shared" si="123"/>
        <v>378</v>
      </c>
      <c r="D1244">
        <f t="shared" ca="1" si="124"/>
        <v>-2.8000000000000001E-2</v>
      </c>
      <c r="E1244">
        <f t="shared" ca="1" si="120"/>
        <v>0</v>
      </c>
      <c r="F1244">
        <f t="shared" ca="1" si="121"/>
        <v>31</v>
      </c>
      <c r="G1244">
        <f t="shared" ca="1" si="122"/>
        <v>32</v>
      </c>
      <c r="M1244">
        <v>896</v>
      </c>
      <c r="N1244">
        <v>26.276</v>
      </c>
    </row>
    <row r="1245" spans="1:14">
      <c r="A1245" s="54">
        <f>formulas!O1332</f>
        <v>0</v>
      </c>
      <c r="B1245" s="33">
        <f t="shared" ca="1" si="119"/>
        <v>32</v>
      </c>
      <c r="C1245">
        <f t="shared" si="123"/>
        <v>378</v>
      </c>
      <c r="D1245">
        <f t="shared" ca="1" si="124"/>
        <v>-2.8000000000000001E-2</v>
      </c>
      <c r="E1245">
        <f t="shared" ca="1" si="120"/>
        <v>0</v>
      </c>
      <c r="F1245">
        <f t="shared" ca="1" si="121"/>
        <v>31</v>
      </c>
      <c r="G1245">
        <f t="shared" ca="1" si="122"/>
        <v>32</v>
      </c>
      <c r="M1245">
        <v>897</v>
      </c>
      <c r="N1245">
        <v>26.306999999999999</v>
      </c>
    </row>
    <row r="1246" spans="1:14">
      <c r="A1246" s="54">
        <f>formulas!O1333</f>
        <v>0</v>
      </c>
      <c r="B1246" s="33">
        <f t="shared" ca="1" si="119"/>
        <v>32</v>
      </c>
      <c r="C1246">
        <f t="shared" si="123"/>
        <v>378</v>
      </c>
      <c r="D1246">
        <f t="shared" ca="1" si="124"/>
        <v>-2.8000000000000001E-2</v>
      </c>
      <c r="E1246">
        <f t="shared" ca="1" si="120"/>
        <v>0</v>
      </c>
      <c r="F1246">
        <f t="shared" ca="1" si="121"/>
        <v>31</v>
      </c>
      <c r="G1246">
        <f t="shared" ca="1" si="122"/>
        <v>32</v>
      </c>
      <c r="M1246">
        <v>898</v>
      </c>
      <c r="N1246">
        <v>26.338000000000001</v>
      </c>
    </row>
    <row r="1247" spans="1:14">
      <c r="A1247" s="54">
        <f>formulas!O1334</f>
        <v>0</v>
      </c>
      <c r="B1247" s="33">
        <f t="shared" ca="1" si="119"/>
        <v>32</v>
      </c>
      <c r="C1247">
        <f t="shared" si="123"/>
        <v>378</v>
      </c>
      <c r="D1247">
        <f t="shared" ca="1" si="124"/>
        <v>-2.8000000000000001E-2</v>
      </c>
      <c r="E1247">
        <f t="shared" ca="1" si="120"/>
        <v>0</v>
      </c>
      <c r="F1247">
        <f t="shared" ca="1" si="121"/>
        <v>31</v>
      </c>
      <c r="G1247">
        <f t="shared" ca="1" si="122"/>
        <v>32</v>
      </c>
      <c r="M1247">
        <v>899</v>
      </c>
      <c r="N1247">
        <v>26.369</v>
      </c>
    </row>
    <row r="1248" spans="1:14">
      <c r="A1248" s="54">
        <f>formulas!O1335</f>
        <v>0</v>
      </c>
      <c r="B1248" s="33">
        <f t="shared" ca="1" si="119"/>
        <v>32</v>
      </c>
      <c r="C1248">
        <f t="shared" si="123"/>
        <v>378</v>
      </c>
      <c r="D1248">
        <f t="shared" ca="1" si="124"/>
        <v>-2.8000000000000001E-2</v>
      </c>
      <c r="E1248">
        <f t="shared" ca="1" si="120"/>
        <v>0</v>
      </c>
      <c r="F1248">
        <f t="shared" ca="1" si="121"/>
        <v>31</v>
      </c>
      <c r="G1248">
        <f t="shared" ca="1" si="122"/>
        <v>32</v>
      </c>
      <c r="M1248">
        <v>900</v>
      </c>
      <c r="N1248">
        <v>26.4</v>
      </c>
    </row>
    <row r="1249" spans="1:14">
      <c r="A1249" s="54">
        <f>formulas!O1336</f>
        <v>0</v>
      </c>
      <c r="B1249" s="33">
        <f t="shared" ca="1" si="119"/>
        <v>32</v>
      </c>
      <c r="C1249">
        <f t="shared" si="123"/>
        <v>378</v>
      </c>
      <c r="D1249">
        <f t="shared" ca="1" si="124"/>
        <v>-2.8000000000000001E-2</v>
      </c>
      <c r="E1249">
        <f t="shared" ca="1" si="120"/>
        <v>0</v>
      </c>
      <c r="F1249">
        <f t="shared" ca="1" si="121"/>
        <v>31</v>
      </c>
      <c r="G1249">
        <f t="shared" ca="1" si="122"/>
        <v>32</v>
      </c>
      <c r="M1249">
        <v>901</v>
      </c>
      <c r="N1249">
        <v>26.431000000000001</v>
      </c>
    </row>
    <row r="1250" spans="1:14">
      <c r="A1250" s="54">
        <f>formulas!O1337</f>
        <v>0</v>
      </c>
      <c r="B1250" s="33">
        <f t="shared" ca="1" si="119"/>
        <v>32</v>
      </c>
      <c r="C1250">
        <f t="shared" si="123"/>
        <v>378</v>
      </c>
      <c r="D1250">
        <f t="shared" ca="1" si="124"/>
        <v>-2.8000000000000001E-2</v>
      </c>
      <c r="E1250">
        <f t="shared" ca="1" si="120"/>
        <v>0</v>
      </c>
      <c r="F1250">
        <f t="shared" ca="1" si="121"/>
        <v>31</v>
      </c>
      <c r="G1250">
        <f t="shared" ca="1" si="122"/>
        <v>32</v>
      </c>
      <c r="M1250">
        <v>902</v>
      </c>
      <c r="N1250">
        <v>26.462</v>
      </c>
    </row>
    <row r="1251" spans="1:14">
      <c r="A1251" s="54">
        <f>formulas!O1338</f>
        <v>0</v>
      </c>
      <c r="B1251" s="33">
        <f t="shared" ref="B1251:B1314" ca="1" si="125">(A1251-D1251)/(E1251-D1251)*(G1251-F1251)+F1251</f>
        <v>32</v>
      </c>
      <c r="C1251">
        <f t="shared" si="123"/>
        <v>378</v>
      </c>
      <c r="D1251">
        <f t="shared" ca="1" si="124"/>
        <v>-2.8000000000000001E-2</v>
      </c>
      <c r="E1251">
        <f t="shared" ref="E1251:E1314" ca="1" si="126">INDIRECT(ADDRESS(C1251+2,14))</f>
        <v>0</v>
      </c>
      <c r="F1251">
        <f t="shared" ref="F1251:F1314" ca="1" si="127">INDIRECT(ADDRESS(C1251+1,13))</f>
        <v>31</v>
      </c>
      <c r="G1251">
        <f t="shared" ref="G1251:G1314" ca="1" si="128">INDIRECT(ADDRESS(C1251+2,13))</f>
        <v>32</v>
      </c>
      <c r="M1251">
        <v>903</v>
      </c>
      <c r="N1251">
        <v>26.492999999999999</v>
      </c>
    </row>
    <row r="1252" spans="1:14">
      <c r="A1252" s="54">
        <f>formulas!O1339</f>
        <v>0</v>
      </c>
      <c r="B1252" s="33">
        <f t="shared" ca="1" si="125"/>
        <v>32</v>
      </c>
      <c r="C1252">
        <f t="shared" si="123"/>
        <v>378</v>
      </c>
      <c r="D1252">
        <f t="shared" ca="1" si="124"/>
        <v>-2.8000000000000001E-2</v>
      </c>
      <c r="E1252">
        <f t="shared" ca="1" si="126"/>
        <v>0</v>
      </c>
      <c r="F1252">
        <f t="shared" ca="1" si="127"/>
        <v>31</v>
      </c>
      <c r="G1252">
        <f t="shared" ca="1" si="128"/>
        <v>32</v>
      </c>
      <c r="M1252">
        <v>904</v>
      </c>
      <c r="N1252">
        <v>26.524000000000001</v>
      </c>
    </row>
    <row r="1253" spans="1:14">
      <c r="A1253" s="54">
        <f>formulas!O1340</f>
        <v>0</v>
      </c>
      <c r="B1253" s="33">
        <f t="shared" ca="1" si="125"/>
        <v>32</v>
      </c>
      <c r="C1253">
        <f t="shared" si="123"/>
        <v>378</v>
      </c>
      <c r="D1253">
        <f t="shared" ca="1" si="124"/>
        <v>-2.8000000000000001E-2</v>
      </c>
      <c r="E1253">
        <f t="shared" ca="1" si="126"/>
        <v>0</v>
      </c>
      <c r="F1253">
        <f t="shared" ca="1" si="127"/>
        <v>31</v>
      </c>
      <c r="G1253">
        <f t="shared" ca="1" si="128"/>
        <v>32</v>
      </c>
      <c r="M1253">
        <v>905</v>
      </c>
      <c r="N1253">
        <v>26.555</v>
      </c>
    </row>
    <row r="1254" spans="1:14">
      <c r="A1254" s="54">
        <f>formulas!O1341</f>
        <v>0</v>
      </c>
      <c r="B1254" s="33">
        <f t="shared" ca="1" si="125"/>
        <v>32</v>
      </c>
      <c r="C1254">
        <f t="shared" si="123"/>
        <v>378</v>
      </c>
      <c r="D1254">
        <f t="shared" ca="1" si="124"/>
        <v>-2.8000000000000001E-2</v>
      </c>
      <c r="E1254">
        <f t="shared" ca="1" si="126"/>
        <v>0</v>
      </c>
      <c r="F1254">
        <f t="shared" ca="1" si="127"/>
        <v>31</v>
      </c>
      <c r="G1254">
        <f t="shared" ca="1" si="128"/>
        <v>32</v>
      </c>
      <c r="M1254">
        <v>906</v>
      </c>
      <c r="N1254">
        <v>26.585999999999999</v>
      </c>
    </row>
    <row r="1255" spans="1:14">
      <c r="A1255" s="54">
        <f>formulas!O1342</f>
        <v>0</v>
      </c>
      <c r="B1255" s="33">
        <f t="shared" ca="1" si="125"/>
        <v>32</v>
      </c>
      <c r="C1255">
        <f t="shared" si="123"/>
        <v>378</v>
      </c>
      <c r="D1255">
        <f t="shared" ca="1" si="124"/>
        <v>-2.8000000000000001E-2</v>
      </c>
      <c r="E1255">
        <f t="shared" ca="1" si="126"/>
        <v>0</v>
      </c>
      <c r="F1255">
        <f t="shared" ca="1" si="127"/>
        <v>31</v>
      </c>
      <c r="G1255">
        <f t="shared" ca="1" si="128"/>
        <v>32</v>
      </c>
      <c r="M1255">
        <v>907</v>
      </c>
      <c r="N1255">
        <v>26.617000000000001</v>
      </c>
    </row>
    <row r="1256" spans="1:14">
      <c r="A1256" s="54">
        <f>formulas!O1343</f>
        <v>0</v>
      </c>
      <c r="B1256" s="33">
        <f t="shared" ca="1" si="125"/>
        <v>32</v>
      </c>
      <c r="C1256">
        <f t="shared" si="123"/>
        <v>378</v>
      </c>
      <c r="D1256">
        <f t="shared" ca="1" si="124"/>
        <v>-2.8000000000000001E-2</v>
      </c>
      <c r="E1256">
        <f t="shared" ca="1" si="126"/>
        <v>0</v>
      </c>
      <c r="F1256">
        <f t="shared" ca="1" si="127"/>
        <v>31</v>
      </c>
      <c r="G1256">
        <f t="shared" ca="1" si="128"/>
        <v>32</v>
      </c>
      <c r="M1256">
        <v>908</v>
      </c>
      <c r="N1256">
        <v>26.648</v>
      </c>
    </row>
    <row r="1257" spans="1:14">
      <c r="A1257" s="54">
        <f>formulas!O1344</f>
        <v>0</v>
      </c>
      <c r="B1257" s="33">
        <f t="shared" ca="1" si="125"/>
        <v>32</v>
      </c>
      <c r="C1257">
        <f t="shared" si="123"/>
        <v>378</v>
      </c>
      <c r="D1257">
        <f t="shared" ca="1" si="124"/>
        <v>-2.8000000000000001E-2</v>
      </c>
      <c r="E1257">
        <f t="shared" ca="1" si="126"/>
        <v>0</v>
      </c>
      <c r="F1257">
        <f t="shared" ca="1" si="127"/>
        <v>31</v>
      </c>
      <c r="G1257">
        <f t="shared" ca="1" si="128"/>
        <v>32</v>
      </c>
      <c r="M1257">
        <v>909</v>
      </c>
      <c r="N1257">
        <v>26.678999999999998</v>
      </c>
    </row>
    <row r="1258" spans="1:14">
      <c r="A1258" s="54">
        <f>formulas!O1345</f>
        <v>0</v>
      </c>
      <c r="B1258" s="33">
        <f t="shared" ca="1" si="125"/>
        <v>32</v>
      </c>
      <c r="C1258">
        <f t="shared" si="123"/>
        <v>378</v>
      </c>
      <c r="D1258">
        <f t="shared" ca="1" si="124"/>
        <v>-2.8000000000000001E-2</v>
      </c>
      <c r="E1258">
        <f t="shared" ca="1" si="126"/>
        <v>0</v>
      </c>
      <c r="F1258">
        <f t="shared" ca="1" si="127"/>
        <v>31</v>
      </c>
      <c r="G1258">
        <f t="shared" ca="1" si="128"/>
        <v>32</v>
      </c>
      <c r="M1258">
        <v>910</v>
      </c>
      <c r="N1258">
        <v>26.71</v>
      </c>
    </row>
    <row r="1259" spans="1:14">
      <c r="A1259" s="54">
        <f>formulas!O1346</f>
        <v>0</v>
      </c>
      <c r="B1259" s="33">
        <f t="shared" ca="1" si="125"/>
        <v>32</v>
      </c>
      <c r="C1259">
        <f t="shared" si="123"/>
        <v>378</v>
      </c>
      <c r="D1259">
        <f t="shared" ca="1" si="124"/>
        <v>-2.8000000000000001E-2</v>
      </c>
      <c r="E1259">
        <f t="shared" ca="1" si="126"/>
        <v>0</v>
      </c>
      <c r="F1259">
        <f t="shared" ca="1" si="127"/>
        <v>31</v>
      </c>
      <c r="G1259">
        <f t="shared" ca="1" si="128"/>
        <v>32</v>
      </c>
      <c r="M1259">
        <v>911</v>
      </c>
      <c r="N1259">
        <v>26.741</v>
      </c>
    </row>
    <row r="1260" spans="1:14">
      <c r="A1260" s="54">
        <f>formulas!O1347</f>
        <v>0</v>
      </c>
      <c r="B1260" s="33">
        <f t="shared" ca="1" si="125"/>
        <v>32</v>
      </c>
      <c r="C1260">
        <f t="shared" si="123"/>
        <v>378</v>
      </c>
      <c r="D1260">
        <f t="shared" ca="1" si="124"/>
        <v>-2.8000000000000001E-2</v>
      </c>
      <c r="E1260">
        <f t="shared" ca="1" si="126"/>
        <v>0</v>
      </c>
      <c r="F1260">
        <f t="shared" ca="1" si="127"/>
        <v>31</v>
      </c>
      <c r="G1260">
        <f t="shared" ca="1" si="128"/>
        <v>32</v>
      </c>
      <c r="M1260">
        <v>912</v>
      </c>
      <c r="N1260">
        <v>26.771999999999998</v>
      </c>
    </row>
    <row r="1261" spans="1:14">
      <c r="A1261" s="54">
        <f>formulas!O1348</f>
        <v>0</v>
      </c>
      <c r="B1261" s="33">
        <f t="shared" ca="1" si="125"/>
        <v>32</v>
      </c>
      <c r="C1261">
        <f t="shared" si="123"/>
        <v>378</v>
      </c>
      <c r="D1261">
        <f t="shared" ca="1" si="124"/>
        <v>-2.8000000000000001E-2</v>
      </c>
      <c r="E1261">
        <f t="shared" ca="1" si="126"/>
        <v>0</v>
      </c>
      <c r="F1261">
        <f t="shared" ca="1" si="127"/>
        <v>31</v>
      </c>
      <c r="G1261">
        <f t="shared" ca="1" si="128"/>
        <v>32</v>
      </c>
      <c r="M1261">
        <v>913</v>
      </c>
      <c r="N1261">
        <v>26.803000000000001</v>
      </c>
    </row>
    <row r="1262" spans="1:14">
      <c r="A1262" s="54">
        <f>formulas!O1349</f>
        <v>0</v>
      </c>
      <c r="B1262" s="33">
        <f t="shared" ca="1" si="125"/>
        <v>32</v>
      </c>
      <c r="C1262">
        <f t="shared" si="123"/>
        <v>378</v>
      </c>
      <c r="D1262">
        <f t="shared" ca="1" si="124"/>
        <v>-2.8000000000000001E-2</v>
      </c>
      <c r="E1262">
        <f t="shared" ca="1" si="126"/>
        <v>0</v>
      </c>
      <c r="F1262">
        <f t="shared" ca="1" si="127"/>
        <v>31</v>
      </c>
      <c r="G1262">
        <f t="shared" ca="1" si="128"/>
        <v>32</v>
      </c>
      <c r="M1262">
        <v>914</v>
      </c>
      <c r="N1262">
        <v>26.834</v>
      </c>
    </row>
    <row r="1263" spans="1:14">
      <c r="A1263" s="54">
        <f>formulas!O1350</f>
        <v>0</v>
      </c>
      <c r="B1263" s="33">
        <f t="shared" ca="1" si="125"/>
        <v>32</v>
      </c>
      <c r="C1263">
        <f t="shared" si="123"/>
        <v>378</v>
      </c>
      <c r="D1263">
        <f t="shared" ca="1" si="124"/>
        <v>-2.8000000000000001E-2</v>
      </c>
      <c r="E1263">
        <f t="shared" ca="1" si="126"/>
        <v>0</v>
      </c>
      <c r="F1263">
        <f t="shared" ca="1" si="127"/>
        <v>31</v>
      </c>
      <c r="G1263">
        <f t="shared" ca="1" si="128"/>
        <v>32</v>
      </c>
      <c r="M1263">
        <v>915</v>
      </c>
      <c r="N1263">
        <v>26.864999999999998</v>
      </c>
    </row>
    <row r="1264" spans="1:14">
      <c r="A1264" s="54">
        <f>formulas!O1351</f>
        <v>0</v>
      </c>
      <c r="B1264" s="33">
        <f t="shared" ca="1" si="125"/>
        <v>32</v>
      </c>
      <c r="C1264">
        <f t="shared" si="123"/>
        <v>378</v>
      </c>
      <c r="D1264">
        <f t="shared" ca="1" si="124"/>
        <v>-2.8000000000000001E-2</v>
      </c>
      <c r="E1264">
        <f t="shared" ca="1" si="126"/>
        <v>0</v>
      </c>
      <c r="F1264">
        <f t="shared" ca="1" si="127"/>
        <v>31</v>
      </c>
      <c r="G1264">
        <f t="shared" ca="1" si="128"/>
        <v>32</v>
      </c>
      <c r="M1264">
        <v>916</v>
      </c>
      <c r="N1264">
        <v>26.896000000000001</v>
      </c>
    </row>
    <row r="1265" spans="1:14">
      <c r="A1265" s="54">
        <f>formulas!O1352</f>
        <v>0</v>
      </c>
      <c r="B1265" s="33">
        <f t="shared" ca="1" si="125"/>
        <v>32</v>
      </c>
      <c r="C1265">
        <f t="shared" si="123"/>
        <v>378</v>
      </c>
      <c r="D1265">
        <f t="shared" ca="1" si="124"/>
        <v>-2.8000000000000001E-2</v>
      </c>
      <c r="E1265">
        <f t="shared" ca="1" si="126"/>
        <v>0</v>
      </c>
      <c r="F1265">
        <f t="shared" ca="1" si="127"/>
        <v>31</v>
      </c>
      <c r="G1265">
        <f t="shared" ca="1" si="128"/>
        <v>32</v>
      </c>
      <c r="M1265">
        <v>917</v>
      </c>
      <c r="N1265">
        <v>26.927</v>
      </c>
    </row>
    <row r="1266" spans="1:14">
      <c r="A1266" s="54">
        <f>formulas!O1353</f>
        <v>0</v>
      </c>
      <c r="B1266" s="33">
        <f t="shared" ca="1" si="125"/>
        <v>32</v>
      </c>
      <c r="C1266">
        <f t="shared" si="123"/>
        <v>378</v>
      </c>
      <c r="D1266">
        <f t="shared" ca="1" si="124"/>
        <v>-2.8000000000000001E-2</v>
      </c>
      <c r="E1266">
        <f t="shared" ca="1" si="126"/>
        <v>0</v>
      </c>
      <c r="F1266">
        <f t="shared" ca="1" si="127"/>
        <v>31</v>
      </c>
      <c r="G1266">
        <f t="shared" ca="1" si="128"/>
        <v>32</v>
      </c>
      <c r="M1266">
        <v>918</v>
      </c>
      <c r="N1266">
        <v>26.957999999999998</v>
      </c>
    </row>
    <row r="1267" spans="1:14">
      <c r="A1267" s="54">
        <f>formulas!O1354</f>
        <v>0</v>
      </c>
      <c r="B1267" s="33">
        <f t="shared" ca="1" si="125"/>
        <v>32</v>
      </c>
      <c r="C1267">
        <f t="shared" si="123"/>
        <v>378</v>
      </c>
      <c r="D1267">
        <f t="shared" ca="1" si="124"/>
        <v>-2.8000000000000001E-2</v>
      </c>
      <c r="E1267">
        <f t="shared" ca="1" si="126"/>
        <v>0</v>
      </c>
      <c r="F1267">
        <f t="shared" ca="1" si="127"/>
        <v>31</v>
      </c>
      <c r="G1267">
        <f t="shared" ca="1" si="128"/>
        <v>32</v>
      </c>
      <c r="M1267">
        <v>919</v>
      </c>
      <c r="N1267">
        <v>26.989000000000001</v>
      </c>
    </row>
    <row r="1268" spans="1:14">
      <c r="A1268" s="54">
        <f>formulas!O1355</f>
        <v>0</v>
      </c>
      <c r="B1268" s="33">
        <f t="shared" ca="1" si="125"/>
        <v>32</v>
      </c>
      <c r="C1268">
        <f t="shared" si="123"/>
        <v>378</v>
      </c>
      <c r="D1268">
        <f t="shared" ca="1" si="124"/>
        <v>-2.8000000000000001E-2</v>
      </c>
      <c r="E1268">
        <f t="shared" ca="1" si="126"/>
        <v>0</v>
      </c>
      <c r="F1268">
        <f t="shared" ca="1" si="127"/>
        <v>31</v>
      </c>
      <c r="G1268">
        <f t="shared" ca="1" si="128"/>
        <v>32</v>
      </c>
      <c r="M1268">
        <v>920</v>
      </c>
      <c r="N1268">
        <v>27.02</v>
      </c>
    </row>
    <row r="1269" spans="1:14">
      <c r="A1269" s="54">
        <f>formulas!O1356</f>
        <v>0</v>
      </c>
      <c r="B1269" s="33">
        <f t="shared" ca="1" si="125"/>
        <v>32</v>
      </c>
      <c r="C1269">
        <f t="shared" si="123"/>
        <v>378</v>
      </c>
      <c r="D1269">
        <f t="shared" ca="1" si="124"/>
        <v>-2.8000000000000001E-2</v>
      </c>
      <c r="E1269">
        <f t="shared" ca="1" si="126"/>
        <v>0</v>
      </c>
      <c r="F1269">
        <f t="shared" ca="1" si="127"/>
        <v>31</v>
      </c>
      <c r="G1269">
        <f t="shared" ca="1" si="128"/>
        <v>32</v>
      </c>
      <c r="M1269">
        <v>921</v>
      </c>
      <c r="N1269">
        <v>27.050999999999998</v>
      </c>
    </row>
    <row r="1270" spans="1:14">
      <c r="A1270" s="54">
        <f>formulas!O1357</f>
        <v>0</v>
      </c>
      <c r="B1270" s="33">
        <f t="shared" ca="1" si="125"/>
        <v>32</v>
      </c>
      <c r="C1270">
        <f t="shared" si="123"/>
        <v>378</v>
      </c>
      <c r="D1270">
        <f t="shared" ca="1" si="124"/>
        <v>-2.8000000000000001E-2</v>
      </c>
      <c r="E1270">
        <f t="shared" ca="1" si="126"/>
        <v>0</v>
      </c>
      <c r="F1270">
        <f t="shared" ca="1" si="127"/>
        <v>31</v>
      </c>
      <c r="G1270">
        <f t="shared" ca="1" si="128"/>
        <v>32</v>
      </c>
      <c r="M1270">
        <v>922</v>
      </c>
      <c r="N1270">
        <v>27.082000000000001</v>
      </c>
    </row>
    <row r="1271" spans="1:14">
      <c r="A1271" s="54">
        <f>formulas!O1358</f>
        <v>0</v>
      </c>
      <c r="B1271" s="33">
        <f t="shared" ca="1" si="125"/>
        <v>32</v>
      </c>
      <c r="C1271">
        <f t="shared" si="123"/>
        <v>378</v>
      </c>
      <c r="D1271">
        <f t="shared" ca="1" si="124"/>
        <v>-2.8000000000000001E-2</v>
      </c>
      <c r="E1271">
        <f t="shared" ca="1" si="126"/>
        <v>0</v>
      </c>
      <c r="F1271">
        <f t="shared" ca="1" si="127"/>
        <v>31</v>
      </c>
      <c r="G1271">
        <f t="shared" ca="1" si="128"/>
        <v>32</v>
      </c>
      <c r="M1271">
        <v>923</v>
      </c>
      <c r="N1271">
        <v>27.113</v>
      </c>
    </row>
    <row r="1272" spans="1:14">
      <c r="A1272" s="54">
        <f>formulas!O1359</f>
        <v>0</v>
      </c>
      <c r="B1272" s="33">
        <f t="shared" ca="1" si="125"/>
        <v>32</v>
      </c>
      <c r="C1272">
        <f t="shared" si="123"/>
        <v>378</v>
      </c>
      <c r="D1272">
        <f t="shared" ca="1" si="124"/>
        <v>-2.8000000000000001E-2</v>
      </c>
      <c r="E1272">
        <f t="shared" ca="1" si="126"/>
        <v>0</v>
      </c>
      <c r="F1272">
        <f t="shared" ca="1" si="127"/>
        <v>31</v>
      </c>
      <c r="G1272">
        <f t="shared" ca="1" si="128"/>
        <v>32</v>
      </c>
      <c r="M1272">
        <v>924</v>
      </c>
      <c r="N1272">
        <v>27.143999999999998</v>
      </c>
    </row>
    <row r="1273" spans="1:14">
      <c r="A1273" s="54">
        <f>formulas!O1360</f>
        <v>0</v>
      </c>
      <c r="B1273" s="33">
        <f t="shared" ca="1" si="125"/>
        <v>32</v>
      </c>
      <c r="C1273">
        <f t="shared" si="123"/>
        <v>378</v>
      </c>
      <c r="D1273">
        <f t="shared" ca="1" si="124"/>
        <v>-2.8000000000000001E-2</v>
      </c>
      <c r="E1273">
        <f t="shared" ca="1" si="126"/>
        <v>0</v>
      </c>
      <c r="F1273">
        <f t="shared" ca="1" si="127"/>
        <v>31</v>
      </c>
      <c r="G1273">
        <f t="shared" ca="1" si="128"/>
        <v>32</v>
      </c>
      <c r="M1273">
        <v>925</v>
      </c>
      <c r="N1273">
        <v>27.175000000000001</v>
      </c>
    </row>
    <row r="1274" spans="1:14">
      <c r="A1274" s="54">
        <f>formulas!O1361</f>
        <v>0</v>
      </c>
      <c r="B1274" s="33">
        <f t="shared" ca="1" si="125"/>
        <v>32</v>
      </c>
      <c r="C1274">
        <f t="shared" si="123"/>
        <v>378</v>
      </c>
      <c r="D1274">
        <f t="shared" ca="1" si="124"/>
        <v>-2.8000000000000001E-2</v>
      </c>
      <c r="E1274">
        <f t="shared" ca="1" si="126"/>
        <v>0</v>
      </c>
      <c r="F1274">
        <f t="shared" ca="1" si="127"/>
        <v>31</v>
      </c>
      <c r="G1274">
        <f t="shared" ca="1" si="128"/>
        <v>32</v>
      </c>
      <c r="M1274">
        <v>926</v>
      </c>
      <c r="N1274">
        <v>27.206</v>
      </c>
    </row>
    <row r="1275" spans="1:14">
      <c r="A1275" s="54">
        <f>formulas!O1362</f>
        <v>0</v>
      </c>
      <c r="B1275" s="33">
        <f t="shared" ca="1" si="125"/>
        <v>32</v>
      </c>
      <c r="C1275">
        <f t="shared" si="123"/>
        <v>378</v>
      </c>
      <c r="D1275">
        <f t="shared" ca="1" si="124"/>
        <v>-2.8000000000000001E-2</v>
      </c>
      <c r="E1275">
        <f t="shared" ca="1" si="126"/>
        <v>0</v>
      </c>
      <c r="F1275">
        <f t="shared" ca="1" si="127"/>
        <v>31</v>
      </c>
      <c r="G1275">
        <f t="shared" ca="1" si="128"/>
        <v>32</v>
      </c>
      <c r="M1275">
        <v>927</v>
      </c>
      <c r="N1275">
        <v>27.236999999999998</v>
      </c>
    </row>
    <row r="1276" spans="1:14">
      <c r="A1276" s="54">
        <f>formulas!O1363</f>
        <v>0</v>
      </c>
      <c r="B1276" s="33">
        <f t="shared" ca="1" si="125"/>
        <v>32</v>
      </c>
      <c r="C1276">
        <f t="shared" si="123"/>
        <v>378</v>
      </c>
      <c r="D1276">
        <f t="shared" ca="1" si="124"/>
        <v>-2.8000000000000001E-2</v>
      </c>
      <c r="E1276">
        <f t="shared" ca="1" si="126"/>
        <v>0</v>
      </c>
      <c r="F1276">
        <f t="shared" ca="1" si="127"/>
        <v>31</v>
      </c>
      <c r="G1276">
        <f t="shared" ca="1" si="128"/>
        <v>32</v>
      </c>
      <c r="M1276">
        <v>928</v>
      </c>
      <c r="N1276">
        <v>27.268000000000001</v>
      </c>
    </row>
    <row r="1277" spans="1:14">
      <c r="A1277" s="54">
        <f>formulas!O1364</f>
        <v>0</v>
      </c>
      <c r="B1277" s="33">
        <f t="shared" ca="1" si="125"/>
        <v>32</v>
      </c>
      <c r="C1277">
        <f t="shared" si="123"/>
        <v>378</v>
      </c>
      <c r="D1277">
        <f t="shared" ca="1" si="124"/>
        <v>-2.8000000000000001E-2</v>
      </c>
      <c r="E1277">
        <f t="shared" ca="1" si="126"/>
        <v>0</v>
      </c>
      <c r="F1277">
        <f t="shared" ca="1" si="127"/>
        <v>31</v>
      </c>
      <c r="G1277">
        <f t="shared" ca="1" si="128"/>
        <v>32</v>
      </c>
      <c r="M1277">
        <v>929</v>
      </c>
      <c r="N1277">
        <v>27.298999999999999</v>
      </c>
    </row>
    <row r="1278" spans="1:14">
      <c r="A1278" s="54">
        <f>formulas!O1365</f>
        <v>0</v>
      </c>
      <c r="B1278" s="33">
        <f t="shared" ca="1" si="125"/>
        <v>32</v>
      </c>
      <c r="C1278">
        <f t="shared" si="123"/>
        <v>378</v>
      </c>
      <c r="D1278">
        <f t="shared" ca="1" si="124"/>
        <v>-2.8000000000000001E-2</v>
      </c>
      <c r="E1278">
        <f t="shared" ca="1" si="126"/>
        <v>0</v>
      </c>
      <c r="F1278">
        <f t="shared" ca="1" si="127"/>
        <v>31</v>
      </c>
      <c r="G1278">
        <f t="shared" ca="1" si="128"/>
        <v>32</v>
      </c>
      <c r="M1278">
        <v>930</v>
      </c>
      <c r="N1278">
        <v>27.33</v>
      </c>
    </row>
    <row r="1279" spans="1:14">
      <c r="A1279" s="54">
        <f>formulas!O1366</f>
        <v>0</v>
      </c>
      <c r="B1279" s="33">
        <f t="shared" ca="1" si="125"/>
        <v>32</v>
      </c>
      <c r="C1279">
        <f t="shared" si="123"/>
        <v>378</v>
      </c>
      <c r="D1279">
        <f t="shared" ca="1" si="124"/>
        <v>-2.8000000000000001E-2</v>
      </c>
      <c r="E1279">
        <f t="shared" ca="1" si="126"/>
        <v>0</v>
      </c>
      <c r="F1279">
        <f t="shared" ca="1" si="127"/>
        <v>31</v>
      </c>
      <c r="G1279">
        <f t="shared" ca="1" si="128"/>
        <v>32</v>
      </c>
      <c r="M1279">
        <v>931</v>
      </c>
      <c r="N1279">
        <v>27.361999999999998</v>
      </c>
    </row>
    <row r="1280" spans="1:14">
      <c r="A1280" s="54">
        <f>formulas!O1367</f>
        <v>0</v>
      </c>
      <c r="B1280" s="33">
        <f t="shared" ca="1" si="125"/>
        <v>32</v>
      </c>
      <c r="C1280">
        <f t="shared" si="123"/>
        <v>378</v>
      </c>
      <c r="D1280">
        <f t="shared" ca="1" si="124"/>
        <v>-2.8000000000000001E-2</v>
      </c>
      <c r="E1280">
        <f t="shared" ca="1" si="126"/>
        <v>0</v>
      </c>
      <c r="F1280">
        <f t="shared" ca="1" si="127"/>
        <v>31</v>
      </c>
      <c r="G1280">
        <f t="shared" ca="1" si="128"/>
        <v>32</v>
      </c>
      <c r="M1280">
        <v>932</v>
      </c>
      <c r="N1280">
        <v>27.393000000000001</v>
      </c>
    </row>
    <row r="1281" spans="1:14">
      <c r="A1281" s="54">
        <f>formulas!O1368</f>
        <v>0</v>
      </c>
      <c r="B1281" s="33">
        <f t="shared" ca="1" si="125"/>
        <v>32</v>
      </c>
      <c r="C1281">
        <f t="shared" si="123"/>
        <v>378</v>
      </c>
      <c r="D1281">
        <f t="shared" ca="1" si="124"/>
        <v>-2.8000000000000001E-2</v>
      </c>
      <c r="E1281">
        <f t="shared" ca="1" si="126"/>
        <v>0</v>
      </c>
      <c r="F1281">
        <f t="shared" ca="1" si="127"/>
        <v>31</v>
      </c>
      <c r="G1281">
        <f t="shared" ca="1" si="128"/>
        <v>32</v>
      </c>
      <c r="M1281">
        <v>933</v>
      </c>
      <c r="N1281">
        <v>27.423999999999999</v>
      </c>
    </row>
    <row r="1282" spans="1:14">
      <c r="A1282" s="54">
        <f>formulas!O1369</f>
        <v>0</v>
      </c>
      <c r="B1282" s="33">
        <f t="shared" ca="1" si="125"/>
        <v>32</v>
      </c>
      <c r="C1282">
        <f t="shared" si="123"/>
        <v>378</v>
      </c>
      <c r="D1282">
        <f t="shared" ca="1" si="124"/>
        <v>-2.8000000000000001E-2</v>
      </c>
      <c r="E1282">
        <f t="shared" ca="1" si="126"/>
        <v>0</v>
      </c>
      <c r="F1282">
        <f t="shared" ca="1" si="127"/>
        <v>31</v>
      </c>
      <c r="G1282">
        <f t="shared" ca="1" si="128"/>
        <v>32</v>
      </c>
      <c r="M1282">
        <v>934</v>
      </c>
      <c r="N1282">
        <v>27.454999999999998</v>
      </c>
    </row>
    <row r="1283" spans="1:14">
      <c r="A1283" s="54">
        <f>formulas!O1370</f>
        <v>0</v>
      </c>
      <c r="B1283" s="33">
        <f t="shared" ca="1" si="125"/>
        <v>32</v>
      </c>
      <c r="C1283">
        <f t="shared" ref="C1283:C1346" si="129">COUNTIF($N$1:$N$25398,"&lt;"&amp;A1283)</f>
        <v>378</v>
      </c>
      <c r="D1283">
        <f t="shared" ref="D1283:D1346" ca="1" si="130">INDIRECT(ADDRESS(C1283+1,14))</f>
        <v>-2.8000000000000001E-2</v>
      </c>
      <c r="E1283">
        <f t="shared" ca="1" si="126"/>
        <v>0</v>
      </c>
      <c r="F1283">
        <f t="shared" ca="1" si="127"/>
        <v>31</v>
      </c>
      <c r="G1283">
        <f t="shared" ca="1" si="128"/>
        <v>32</v>
      </c>
      <c r="M1283">
        <v>935</v>
      </c>
      <c r="N1283">
        <v>27.486000000000001</v>
      </c>
    </row>
    <row r="1284" spans="1:14">
      <c r="A1284" s="54">
        <f>formulas!O1371</f>
        <v>0</v>
      </c>
      <c r="B1284" s="33">
        <f t="shared" ca="1" si="125"/>
        <v>32</v>
      </c>
      <c r="C1284">
        <f t="shared" si="129"/>
        <v>378</v>
      </c>
      <c r="D1284">
        <f t="shared" ca="1" si="130"/>
        <v>-2.8000000000000001E-2</v>
      </c>
      <c r="E1284">
        <f t="shared" ca="1" si="126"/>
        <v>0</v>
      </c>
      <c r="F1284">
        <f t="shared" ca="1" si="127"/>
        <v>31</v>
      </c>
      <c r="G1284">
        <f t="shared" ca="1" si="128"/>
        <v>32</v>
      </c>
      <c r="M1284">
        <v>936</v>
      </c>
      <c r="N1284">
        <v>27.516999999999999</v>
      </c>
    </row>
    <row r="1285" spans="1:14">
      <c r="A1285" s="54">
        <f>formulas!O1372</f>
        <v>0</v>
      </c>
      <c r="B1285" s="33">
        <f t="shared" ca="1" si="125"/>
        <v>32</v>
      </c>
      <c r="C1285">
        <f t="shared" si="129"/>
        <v>378</v>
      </c>
      <c r="D1285">
        <f t="shared" ca="1" si="130"/>
        <v>-2.8000000000000001E-2</v>
      </c>
      <c r="E1285">
        <f t="shared" ca="1" si="126"/>
        <v>0</v>
      </c>
      <c r="F1285">
        <f t="shared" ca="1" si="127"/>
        <v>31</v>
      </c>
      <c r="G1285">
        <f t="shared" ca="1" si="128"/>
        <v>32</v>
      </c>
      <c r="M1285">
        <v>937</v>
      </c>
      <c r="N1285">
        <v>27.547999999999998</v>
      </c>
    </row>
    <row r="1286" spans="1:14">
      <c r="A1286" s="54">
        <f>formulas!O1373</f>
        <v>0</v>
      </c>
      <c r="B1286" s="33">
        <f t="shared" ca="1" si="125"/>
        <v>32</v>
      </c>
      <c r="C1286">
        <f t="shared" si="129"/>
        <v>378</v>
      </c>
      <c r="D1286">
        <f t="shared" ca="1" si="130"/>
        <v>-2.8000000000000001E-2</v>
      </c>
      <c r="E1286">
        <f t="shared" ca="1" si="126"/>
        <v>0</v>
      </c>
      <c r="F1286">
        <f t="shared" ca="1" si="127"/>
        <v>31</v>
      </c>
      <c r="G1286">
        <f t="shared" ca="1" si="128"/>
        <v>32</v>
      </c>
      <c r="M1286">
        <v>938</v>
      </c>
      <c r="N1286">
        <v>27.579000000000001</v>
      </c>
    </row>
    <row r="1287" spans="1:14">
      <c r="A1287" s="54">
        <f>formulas!O1374</f>
        <v>0</v>
      </c>
      <c r="B1287" s="33">
        <f t="shared" ca="1" si="125"/>
        <v>32</v>
      </c>
      <c r="C1287">
        <f t="shared" si="129"/>
        <v>378</v>
      </c>
      <c r="D1287">
        <f t="shared" ca="1" si="130"/>
        <v>-2.8000000000000001E-2</v>
      </c>
      <c r="E1287">
        <f t="shared" ca="1" si="126"/>
        <v>0</v>
      </c>
      <c r="F1287">
        <f t="shared" ca="1" si="127"/>
        <v>31</v>
      </c>
      <c r="G1287">
        <f t="shared" ca="1" si="128"/>
        <v>32</v>
      </c>
      <c r="M1287">
        <v>939</v>
      </c>
      <c r="N1287">
        <v>27.61</v>
      </c>
    </row>
    <row r="1288" spans="1:14">
      <c r="A1288" s="54">
        <f>formulas!O1375</f>
        <v>0</v>
      </c>
      <c r="B1288" s="33">
        <f t="shared" ca="1" si="125"/>
        <v>32</v>
      </c>
      <c r="C1288">
        <f t="shared" si="129"/>
        <v>378</v>
      </c>
      <c r="D1288">
        <f t="shared" ca="1" si="130"/>
        <v>-2.8000000000000001E-2</v>
      </c>
      <c r="E1288">
        <f t="shared" ca="1" si="126"/>
        <v>0</v>
      </c>
      <c r="F1288">
        <f t="shared" ca="1" si="127"/>
        <v>31</v>
      </c>
      <c r="G1288">
        <f t="shared" ca="1" si="128"/>
        <v>32</v>
      </c>
      <c r="M1288">
        <v>940</v>
      </c>
      <c r="N1288">
        <v>27.641999999999999</v>
      </c>
    </row>
    <row r="1289" spans="1:14">
      <c r="A1289" s="54">
        <f>formulas!O1376</f>
        <v>0</v>
      </c>
      <c r="B1289" s="33">
        <f t="shared" ca="1" si="125"/>
        <v>32</v>
      </c>
      <c r="C1289">
        <f t="shared" si="129"/>
        <v>378</v>
      </c>
      <c r="D1289">
        <f t="shared" ca="1" si="130"/>
        <v>-2.8000000000000001E-2</v>
      </c>
      <c r="E1289">
        <f t="shared" ca="1" si="126"/>
        <v>0</v>
      </c>
      <c r="F1289">
        <f t="shared" ca="1" si="127"/>
        <v>31</v>
      </c>
      <c r="G1289">
        <f t="shared" ca="1" si="128"/>
        <v>32</v>
      </c>
      <c r="M1289">
        <v>941</v>
      </c>
      <c r="N1289">
        <v>27.672999999999998</v>
      </c>
    </row>
    <row r="1290" spans="1:14">
      <c r="A1290" s="54">
        <f>formulas!O1377</f>
        <v>0</v>
      </c>
      <c r="B1290" s="33">
        <f t="shared" ca="1" si="125"/>
        <v>32</v>
      </c>
      <c r="C1290">
        <f t="shared" si="129"/>
        <v>378</v>
      </c>
      <c r="D1290">
        <f t="shared" ca="1" si="130"/>
        <v>-2.8000000000000001E-2</v>
      </c>
      <c r="E1290">
        <f t="shared" ca="1" si="126"/>
        <v>0</v>
      </c>
      <c r="F1290">
        <f t="shared" ca="1" si="127"/>
        <v>31</v>
      </c>
      <c r="G1290">
        <f t="shared" ca="1" si="128"/>
        <v>32</v>
      </c>
      <c r="M1290">
        <v>942</v>
      </c>
      <c r="N1290">
        <v>27.704000000000001</v>
      </c>
    </row>
    <row r="1291" spans="1:14">
      <c r="A1291" s="54">
        <f>formulas!O1378</f>
        <v>0</v>
      </c>
      <c r="B1291" s="33">
        <f t="shared" ca="1" si="125"/>
        <v>32</v>
      </c>
      <c r="C1291">
        <f t="shared" si="129"/>
        <v>378</v>
      </c>
      <c r="D1291">
        <f t="shared" ca="1" si="130"/>
        <v>-2.8000000000000001E-2</v>
      </c>
      <c r="E1291">
        <f t="shared" ca="1" si="126"/>
        <v>0</v>
      </c>
      <c r="F1291">
        <f t="shared" ca="1" si="127"/>
        <v>31</v>
      </c>
      <c r="G1291">
        <f t="shared" ca="1" si="128"/>
        <v>32</v>
      </c>
      <c r="M1291">
        <v>943</v>
      </c>
      <c r="N1291">
        <v>27.734999999999999</v>
      </c>
    </row>
    <row r="1292" spans="1:14">
      <c r="A1292" s="54">
        <f>formulas!O1379</f>
        <v>0</v>
      </c>
      <c r="B1292" s="33">
        <f t="shared" ca="1" si="125"/>
        <v>32</v>
      </c>
      <c r="C1292">
        <f t="shared" si="129"/>
        <v>378</v>
      </c>
      <c r="D1292">
        <f t="shared" ca="1" si="130"/>
        <v>-2.8000000000000001E-2</v>
      </c>
      <c r="E1292">
        <f t="shared" ca="1" si="126"/>
        <v>0</v>
      </c>
      <c r="F1292">
        <f t="shared" ca="1" si="127"/>
        <v>31</v>
      </c>
      <c r="G1292">
        <f t="shared" ca="1" si="128"/>
        <v>32</v>
      </c>
      <c r="M1292">
        <v>944</v>
      </c>
      <c r="N1292">
        <v>27.765999999999998</v>
      </c>
    </row>
    <row r="1293" spans="1:14">
      <c r="A1293" s="54">
        <f>formulas!O1380</f>
        <v>0</v>
      </c>
      <c r="B1293" s="33">
        <f t="shared" ca="1" si="125"/>
        <v>32</v>
      </c>
      <c r="C1293">
        <f t="shared" si="129"/>
        <v>378</v>
      </c>
      <c r="D1293">
        <f t="shared" ca="1" si="130"/>
        <v>-2.8000000000000001E-2</v>
      </c>
      <c r="E1293">
        <f t="shared" ca="1" si="126"/>
        <v>0</v>
      </c>
      <c r="F1293">
        <f t="shared" ca="1" si="127"/>
        <v>31</v>
      </c>
      <c r="G1293">
        <f t="shared" ca="1" si="128"/>
        <v>32</v>
      </c>
      <c r="M1293">
        <v>945</v>
      </c>
      <c r="N1293">
        <v>27.797000000000001</v>
      </c>
    </row>
    <row r="1294" spans="1:14">
      <c r="A1294" s="54">
        <f>formulas!O1381</f>
        <v>0</v>
      </c>
      <c r="B1294" s="33">
        <f t="shared" ca="1" si="125"/>
        <v>32</v>
      </c>
      <c r="C1294">
        <f t="shared" si="129"/>
        <v>378</v>
      </c>
      <c r="D1294">
        <f t="shared" ca="1" si="130"/>
        <v>-2.8000000000000001E-2</v>
      </c>
      <c r="E1294">
        <f t="shared" ca="1" si="126"/>
        <v>0</v>
      </c>
      <c r="F1294">
        <f t="shared" ca="1" si="127"/>
        <v>31</v>
      </c>
      <c r="G1294">
        <f t="shared" ca="1" si="128"/>
        <v>32</v>
      </c>
      <c r="M1294">
        <v>946</v>
      </c>
      <c r="N1294">
        <v>27.829000000000001</v>
      </c>
    </row>
    <row r="1295" spans="1:14">
      <c r="A1295" s="54">
        <f>formulas!O1382</f>
        <v>0</v>
      </c>
      <c r="B1295" s="33">
        <f t="shared" ca="1" si="125"/>
        <v>32</v>
      </c>
      <c r="C1295">
        <f t="shared" si="129"/>
        <v>378</v>
      </c>
      <c r="D1295">
        <f t="shared" ca="1" si="130"/>
        <v>-2.8000000000000001E-2</v>
      </c>
      <c r="E1295">
        <f t="shared" ca="1" si="126"/>
        <v>0</v>
      </c>
      <c r="F1295">
        <f t="shared" ca="1" si="127"/>
        <v>31</v>
      </c>
      <c r="G1295">
        <f t="shared" ca="1" si="128"/>
        <v>32</v>
      </c>
      <c r="M1295">
        <v>947</v>
      </c>
      <c r="N1295">
        <v>27.86</v>
      </c>
    </row>
    <row r="1296" spans="1:14">
      <c r="A1296" s="54">
        <f>formulas!O1383</f>
        <v>0</v>
      </c>
      <c r="B1296" s="33">
        <f t="shared" ca="1" si="125"/>
        <v>32</v>
      </c>
      <c r="C1296">
        <f t="shared" si="129"/>
        <v>378</v>
      </c>
      <c r="D1296">
        <f t="shared" ca="1" si="130"/>
        <v>-2.8000000000000001E-2</v>
      </c>
      <c r="E1296">
        <f t="shared" ca="1" si="126"/>
        <v>0</v>
      </c>
      <c r="F1296">
        <f t="shared" ca="1" si="127"/>
        <v>31</v>
      </c>
      <c r="G1296">
        <f t="shared" ca="1" si="128"/>
        <v>32</v>
      </c>
      <c r="M1296">
        <v>948</v>
      </c>
      <c r="N1296">
        <v>27.890999999999998</v>
      </c>
    </row>
    <row r="1297" spans="1:14">
      <c r="A1297" s="54">
        <f>formulas!O1384</f>
        <v>0</v>
      </c>
      <c r="B1297" s="33">
        <f t="shared" ca="1" si="125"/>
        <v>32</v>
      </c>
      <c r="C1297">
        <f t="shared" si="129"/>
        <v>378</v>
      </c>
      <c r="D1297">
        <f t="shared" ca="1" si="130"/>
        <v>-2.8000000000000001E-2</v>
      </c>
      <c r="E1297">
        <f t="shared" ca="1" si="126"/>
        <v>0</v>
      </c>
      <c r="F1297">
        <f t="shared" ca="1" si="127"/>
        <v>31</v>
      </c>
      <c r="G1297">
        <f t="shared" ca="1" si="128"/>
        <v>32</v>
      </c>
      <c r="M1297">
        <v>949</v>
      </c>
      <c r="N1297">
        <v>27.922000000000001</v>
      </c>
    </row>
    <row r="1298" spans="1:14">
      <c r="A1298" s="54">
        <f>formulas!O1385</f>
        <v>0</v>
      </c>
      <c r="B1298" s="33">
        <f t="shared" ca="1" si="125"/>
        <v>32</v>
      </c>
      <c r="C1298">
        <f t="shared" si="129"/>
        <v>378</v>
      </c>
      <c r="D1298">
        <f t="shared" ca="1" si="130"/>
        <v>-2.8000000000000001E-2</v>
      </c>
      <c r="E1298">
        <f t="shared" ca="1" si="126"/>
        <v>0</v>
      </c>
      <c r="F1298">
        <f t="shared" ca="1" si="127"/>
        <v>31</v>
      </c>
      <c r="G1298">
        <f t="shared" ca="1" si="128"/>
        <v>32</v>
      </c>
      <c r="M1298">
        <v>950</v>
      </c>
      <c r="N1298">
        <v>27.952999999999999</v>
      </c>
    </row>
    <row r="1299" spans="1:14">
      <c r="A1299" s="54">
        <f>formulas!O1386</f>
        <v>0</v>
      </c>
      <c r="B1299" s="33">
        <f t="shared" ca="1" si="125"/>
        <v>32</v>
      </c>
      <c r="C1299">
        <f t="shared" si="129"/>
        <v>378</v>
      </c>
      <c r="D1299">
        <f t="shared" ca="1" si="130"/>
        <v>-2.8000000000000001E-2</v>
      </c>
      <c r="E1299">
        <f t="shared" ca="1" si="126"/>
        <v>0</v>
      </c>
      <c r="F1299">
        <f t="shared" ca="1" si="127"/>
        <v>31</v>
      </c>
      <c r="G1299">
        <f t="shared" ca="1" si="128"/>
        <v>32</v>
      </c>
      <c r="M1299">
        <v>951</v>
      </c>
      <c r="N1299">
        <v>27.984999999999999</v>
      </c>
    </row>
    <row r="1300" spans="1:14">
      <c r="A1300" s="54">
        <f>formulas!O1387</f>
        <v>0</v>
      </c>
      <c r="B1300" s="33">
        <f t="shared" ca="1" si="125"/>
        <v>32</v>
      </c>
      <c r="C1300">
        <f t="shared" si="129"/>
        <v>378</v>
      </c>
      <c r="D1300">
        <f t="shared" ca="1" si="130"/>
        <v>-2.8000000000000001E-2</v>
      </c>
      <c r="E1300">
        <f t="shared" ca="1" si="126"/>
        <v>0</v>
      </c>
      <c r="F1300">
        <f t="shared" ca="1" si="127"/>
        <v>31</v>
      </c>
      <c r="G1300">
        <f t="shared" ca="1" si="128"/>
        <v>32</v>
      </c>
      <c r="M1300">
        <v>952</v>
      </c>
      <c r="N1300">
        <v>28.015999999999998</v>
      </c>
    </row>
    <row r="1301" spans="1:14">
      <c r="A1301" s="54">
        <f>formulas!O1388</f>
        <v>0</v>
      </c>
      <c r="B1301" s="33">
        <f t="shared" ca="1" si="125"/>
        <v>32</v>
      </c>
      <c r="C1301">
        <f t="shared" si="129"/>
        <v>378</v>
      </c>
      <c r="D1301">
        <f t="shared" ca="1" si="130"/>
        <v>-2.8000000000000001E-2</v>
      </c>
      <c r="E1301">
        <f t="shared" ca="1" si="126"/>
        <v>0</v>
      </c>
      <c r="F1301">
        <f t="shared" ca="1" si="127"/>
        <v>31</v>
      </c>
      <c r="G1301">
        <f t="shared" ca="1" si="128"/>
        <v>32</v>
      </c>
      <c r="M1301">
        <v>953</v>
      </c>
      <c r="N1301">
        <v>28.047000000000001</v>
      </c>
    </row>
    <row r="1302" spans="1:14">
      <c r="A1302" s="54">
        <f>formulas!O1389</f>
        <v>0</v>
      </c>
      <c r="B1302" s="33">
        <f t="shared" ca="1" si="125"/>
        <v>32</v>
      </c>
      <c r="C1302">
        <f t="shared" si="129"/>
        <v>378</v>
      </c>
      <c r="D1302">
        <f t="shared" ca="1" si="130"/>
        <v>-2.8000000000000001E-2</v>
      </c>
      <c r="E1302">
        <f t="shared" ca="1" si="126"/>
        <v>0</v>
      </c>
      <c r="F1302">
        <f t="shared" ca="1" si="127"/>
        <v>31</v>
      </c>
      <c r="G1302">
        <f t="shared" ca="1" si="128"/>
        <v>32</v>
      </c>
      <c r="M1302">
        <v>954</v>
      </c>
      <c r="N1302">
        <v>28.077999999999999</v>
      </c>
    </row>
    <row r="1303" spans="1:14">
      <c r="A1303" s="54">
        <f>formulas!O1390</f>
        <v>0</v>
      </c>
      <c r="B1303" s="33">
        <f t="shared" ca="1" si="125"/>
        <v>32</v>
      </c>
      <c r="C1303">
        <f t="shared" si="129"/>
        <v>378</v>
      </c>
      <c r="D1303">
        <f t="shared" ca="1" si="130"/>
        <v>-2.8000000000000001E-2</v>
      </c>
      <c r="E1303">
        <f t="shared" ca="1" si="126"/>
        <v>0</v>
      </c>
      <c r="F1303">
        <f t="shared" ca="1" si="127"/>
        <v>31</v>
      </c>
      <c r="G1303">
        <f t="shared" ca="1" si="128"/>
        <v>32</v>
      </c>
      <c r="M1303">
        <v>955</v>
      </c>
      <c r="N1303">
        <v>28.109000000000002</v>
      </c>
    </row>
    <row r="1304" spans="1:14">
      <c r="A1304" s="54">
        <f>formulas!O1391</f>
        <v>0</v>
      </c>
      <c r="B1304" s="33">
        <f t="shared" ca="1" si="125"/>
        <v>32</v>
      </c>
      <c r="C1304">
        <f t="shared" si="129"/>
        <v>378</v>
      </c>
      <c r="D1304">
        <f t="shared" ca="1" si="130"/>
        <v>-2.8000000000000001E-2</v>
      </c>
      <c r="E1304">
        <f t="shared" ca="1" si="126"/>
        <v>0</v>
      </c>
      <c r="F1304">
        <f t="shared" ca="1" si="127"/>
        <v>31</v>
      </c>
      <c r="G1304">
        <f t="shared" ca="1" si="128"/>
        <v>32</v>
      </c>
      <c r="M1304">
        <v>956</v>
      </c>
      <c r="N1304">
        <v>28.140999999999998</v>
      </c>
    </row>
    <row r="1305" spans="1:14">
      <c r="A1305" s="54">
        <f>formulas!O1392</f>
        <v>0</v>
      </c>
      <c r="B1305" s="33">
        <f t="shared" ca="1" si="125"/>
        <v>32</v>
      </c>
      <c r="C1305">
        <f t="shared" si="129"/>
        <v>378</v>
      </c>
      <c r="D1305">
        <f t="shared" ca="1" si="130"/>
        <v>-2.8000000000000001E-2</v>
      </c>
      <c r="E1305">
        <f t="shared" ca="1" si="126"/>
        <v>0</v>
      </c>
      <c r="F1305">
        <f t="shared" ca="1" si="127"/>
        <v>31</v>
      </c>
      <c r="G1305">
        <f t="shared" ca="1" si="128"/>
        <v>32</v>
      </c>
      <c r="M1305">
        <v>957</v>
      </c>
      <c r="N1305">
        <v>28.172000000000001</v>
      </c>
    </row>
    <row r="1306" spans="1:14">
      <c r="A1306" s="54">
        <f>formulas!O1393</f>
        <v>0</v>
      </c>
      <c r="B1306" s="33">
        <f t="shared" ca="1" si="125"/>
        <v>32</v>
      </c>
      <c r="C1306">
        <f t="shared" si="129"/>
        <v>378</v>
      </c>
      <c r="D1306">
        <f t="shared" ca="1" si="130"/>
        <v>-2.8000000000000001E-2</v>
      </c>
      <c r="E1306">
        <f t="shared" ca="1" si="126"/>
        <v>0</v>
      </c>
      <c r="F1306">
        <f t="shared" ca="1" si="127"/>
        <v>31</v>
      </c>
      <c r="G1306">
        <f t="shared" ca="1" si="128"/>
        <v>32</v>
      </c>
      <c r="M1306">
        <v>958</v>
      </c>
      <c r="N1306">
        <v>28.202999999999999</v>
      </c>
    </row>
    <row r="1307" spans="1:14">
      <c r="A1307" s="54">
        <f>formulas!O1394</f>
        <v>0</v>
      </c>
      <c r="B1307" s="33">
        <f t="shared" ca="1" si="125"/>
        <v>32</v>
      </c>
      <c r="C1307">
        <f t="shared" si="129"/>
        <v>378</v>
      </c>
      <c r="D1307">
        <f t="shared" ca="1" si="130"/>
        <v>-2.8000000000000001E-2</v>
      </c>
      <c r="E1307">
        <f t="shared" ca="1" si="126"/>
        <v>0</v>
      </c>
      <c r="F1307">
        <f t="shared" ca="1" si="127"/>
        <v>31</v>
      </c>
      <c r="G1307">
        <f t="shared" ca="1" si="128"/>
        <v>32</v>
      </c>
      <c r="M1307">
        <v>959</v>
      </c>
      <c r="N1307">
        <v>28.234000000000002</v>
      </c>
    </row>
    <row r="1308" spans="1:14">
      <c r="A1308" s="54">
        <f>formulas!O1395</f>
        <v>0</v>
      </c>
      <c r="B1308" s="33">
        <f t="shared" ca="1" si="125"/>
        <v>32</v>
      </c>
      <c r="C1308">
        <f t="shared" si="129"/>
        <v>378</v>
      </c>
      <c r="D1308">
        <f t="shared" ca="1" si="130"/>
        <v>-2.8000000000000001E-2</v>
      </c>
      <c r="E1308">
        <f t="shared" ca="1" si="126"/>
        <v>0</v>
      </c>
      <c r="F1308">
        <f t="shared" ca="1" si="127"/>
        <v>31</v>
      </c>
      <c r="G1308">
        <f t="shared" ca="1" si="128"/>
        <v>32</v>
      </c>
      <c r="M1308">
        <v>960</v>
      </c>
      <c r="N1308">
        <v>28.265999999999998</v>
      </c>
    </row>
    <row r="1309" spans="1:14">
      <c r="A1309" s="54">
        <f>formulas!O1396</f>
        <v>0</v>
      </c>
      <c r="B1309" s="33">
        <f t="shared" ca="1" si="125"/>
        <v>32</v>
      </c>
      <c r="C1309">
        <f t="shared" si="129"/>
        <v>378</v>
      </c>
      <c r="D1309">
        <f t="shared" ca="1" si="130"/>
        <v>-2.8000000000000001E-2</v>
      </c>
      <c r="E1309">
        <f t="shared" ca="1" si="126"/>
        <v>0</v>
      </c>
      <c r="F1309">
        <f t="shared" ca="1" si="127"/>
        <v>31</v>
      </c>
      <c r="G1309">
        <f t="shared" ca="1" si="128"/>
        <v>32</v>
      </c>
      <c r="M1309">
        <v>961</v>
      </c>
      <c r="N1309">
        <v>28.297000000000001</v>
      </c>
    </row>
    <row r="1310" spans="1:14">
      <c r="A1310" s="54">
        <f>formulas!O1397</f>
        <v>0</v>
      </c>
      <c r="B1310" s="33">
        <f t="shared" ca="1" si="125"/>
        <v>32</v>
      </c>
      <c r="C1310">
        <f t="shared" si="129"/>
        <v>378</v>
      </c>
      <c r="D1310">
        <f t="shared" ca="1" si="130"/>
        <v>-2.8000000000000001E-2</v>
      </c>
      <c r="E1310">
        <f t="shared" ca="1" si="126"/>
        <v>0</v>
      </c>
      <c r="F1310">
        <f t="shared" ca="1" si="127"/>
        <v>31</v>
      </c>
      <c r="G1310">
        <f t="shared" ca="1" si="128"/>
        <v>32</v>
      </c>
      <c r="M1310">
        <v>962</v>
      </c>
      <c r="N1310">
        <v>28.327999999999999</v>
      </c>
    </row>
    <row r="1311" spans="1:14">
      <c r="A1311" s="54">
        <f>formulas!O1398</f>
        <v>0</v>
      </c>
      <c r="B1311" s="33">
        <f t="shared" ca="1" si="125"/>
        <v>32</v>
      </c>
      <c r="C1311">
        <f t="shared" si="129"/>
        <v>378</v>
      </c>
      <c r="D1311">
        <f t="shared" ca="1" si="130"/>
        <v>-2.8000000000000001E-2</v>
      </c>
      <c r="E1311">
        <f t="shared" ca="1" si="126"/>
        <v>0</v>
      </c>
      <c r="F1311">
        <f t="shared" ca="1" si="127"/>
        <v>31</v>
      </c>
      <c r="G1311">
        <f t="shared" ca="1" si="128"/>
        <v>32</v>
      </c>
      <c r="M1311">
        <v>963</v>
      </c>
      <c r="N1311">
        <v>28.359000000000002</v>
      </c>
    </row>
    <row r="1312" spans="1:14">
      <c r="A1312" s="54">
        <f>formulas!O1399</f>
        <v>0</v>
      </c>
      <c r="B1312" s="33">
        <f t="shared" ca="1" si="125"/>
        <v>32</v>
      </c>
      <c r="C1312">
        <f t="shared" si="129"/>
        <v>378</v>
      </c>
      <c r="D1312">
        <f t="shared" ca="1" si="130"/>
        <v>-2.8000000000000001E-2</v>
      </c>
      <c r="E1312">
        <f t="shared" ca="1" si="126"/>
        <v>0</v>
      </c>
      <c r="F1312">
        <f t="shared" ca="1" si="127"/>
        <v>31</v>
      </c>
      <c r="G1312">
        <f t="shared" ca="1" si="128"/>
        <v>32</v>
      </c>
      <c r="M1312">
        <v>964</v>
      </c>
      <c r="N1312">
        <v>28.390999999999998</v>
      </c>
    </row>
    <row r="1313" spans="1:14">
      <c r="A1313" s="54">
        <f>formulas!O1400</f>
        <v>0</v>
      </c>
      <c r="B1313" s="33">
        <f t="shared" ca="1" si="125"/>
        <v>32</v>
      </c>
      <c r="C1313">
        <f t="shared" si="129"/>
        <v>378</v>
      </c>
      <c r="D1313">
        <f t="shared" ca="1" si="130"/>
        <v>-2.8000000000000001E-2</v>
      </c>
      <c r="E1313">
        <f t="shared" ca="1" si="126"/>
        <v>0</v>
      </c>
      <c r="F1313">
        <f t="shared" ca="1" si="127"/>
        <v>31</v>
      </c>
      <c r="G1313">
        <f t="shared" ca="1" si="128"/>
        <v>32</v>
      </c>
      <c r="M1313">
        <v>965</v>
      </c>
      <c r="N1313">
        <v>28.422000000000001</v>
      </c>
    </row>
    <row r="1314" spans="1:14">
      <c r="A1314" s="54">
        <f>formulas!O1401</f>
        <v>0</v>
      </c>
      <c r="B1314" s="33">
        <f t="shared" ca="1" si="125"/>
        <v>32</v>
      </c>
      <c r="C1314">
        <f t="shared" si="129"/>
        <v>378</v>
      </c>
      <c r="D1314">
        <f t="shared" ca="1" si="130"/>
        <v>-2.8000000000000001E-2</v>
      </c>
      <c r="E1314">
        <f t="shared" ca="1" si="126"/>
        <v>0</v>
      </c>
      <c r="F1314">
        <f t="shared" ca="1" si="127"/>
        <v>31</v>
      </c>
      <c r="G1314">
        <f t="shared" ca="1" si="128"/>
        <v>32</v>
      </c>
      <c r="M1314">
        <v>966</v>
      </c>
      <c r="N1314">
        <v>28.452999999999999</v>
      </c>
    </row>
    <row r="1315" spans="1:14">
      <c r="A1315" s="54">
        <f>formulas!O1402</f>
        <v>0</v>
      </c>
      <c r="B1315" s="33">
        <f t="shared" ref="B1315:B1378" ca="1" si="131">(A1315-D1315)/(E1315-D1315)*(G1315-F1315)+F1315</f>
        <v>32</v>
      </c>
      <c r="C1315">
        <f t="shared" si="129"/>
        <v>378</v>
      </c>
      <c r="D1315">
        <f t="shared" ca="1" si="130"/>
        <v>-2.8000000000000001E-2</v>
      </c>
      <c r="E1315">
        <f t="shared" ref="E1315:E1378" ca="1" si="132">INDIRECT(ADDRESS(C1315+2,14))</f>
        <v>0</v>
      </c>
      <c r="F1315">
        <f t="shared" ref="F1315:F1378" ca="1" si="133">INDIRECT(ADDRESS(C1315+1,13))</f>
        <v>31</v>
      </c>
      <c r="G1315">
        <f t="shared" ref="G1315:G1378" ca="1" si="134">INDIRECT(ADDRESS(C1315+2,13))</f>
        <v>32</v>
      </c>
      <c r="M1315">
        <v>967</v>
      </c>
      <c r="N1315">
        <v>28.484999999999999</v>
      </c>
    </row>
    <row r="1316" spans="1:14">
      <c r="A1316" s="54">
        <f>formulas!O1403</f>
        <v>0</v>
      </c>
      <c r="B1316" s="33">
        <f t="shared" ca="1" si="131"/>
        <v>32</v>
      </c>
      <c r="C1316">
        <f t="shared" si="129"/>
        <v>378</v>
      </c>
      <c r="D1316">
        <f t="shared" ca="1" si="130"/>
        <v>-2.8000000000000001E-2</v>
      </c>
      <c r="E1316">
        <f t="shared" ca="1" si="132"/>
        <v>0</v>
      </c>
      <c r="F1316">
        <f t="shared" ca="1" si="133"/>
        <v>31</v>
      </c>
      <c r="G1316">
        <f t="shared" ca="1" si="134"/>
        <v>32</v>
      </c>
      <c r="M1316">
        <v>968</v>
      </c>
      <c r="N1316">
        <v>28.515999999999998</v>
      </c>
    </row>
    <row r="1317" spans="1:14">
      <c r="A1317" s="54">
        <f>formulas!O1404</f>
        <v>0</v>
      </c>
      <c r="B1317" s="33">
        <f t="shared" ca="1" si="131"/>
        <v>32</v>
      </c>
      <c r="C1317">
        <f t="shared" si="129"/>
        <v>378</v>
      </c>
      <c r="D1317">
        <f t="shared" ca="1" si="130"/>
        <v>-2.8000000000000001E-2</v>
      </c>
      <c r="E1317">
        <f t="shared" ca="1" si="132"/>
        <v>0</v>
      </c>
      <c r="F1317">
        <f t="shared" ca="1" si="133"/>
        <v>31</v>
      </c>
      <c r="G1317">
        <f t="shared" ca="1" si="134"/>
        <v>32</v>
      </c>
      <c r="M1317">
        <v>969</v>
      </c>
      <c r="N1317">
        <v>28.547000000000001</v>
      </c>
    </row>
    <row r="1318" spans="1:14">
      <c r="A1318" s="54">
        <f>formulas!O1405</f>
        <v>0</v>
      </c>
      <c r="B1318" s="33">
        <f t="shared" ca="1" si="131"/>
        <v>32</v>
      </c>
      <c r="C1318">
        <f t="shared" si="129"/>
        <v>378</v>
      </c>
      <c r="D1318">
        <f t="shared" ca="1" si="130"/>
        <v>-2.8000000000000001E-2</v>
      </c>
      <c r="E1318">
        <f t="shared" ca="1" si="132"/>
        <v>0</v>
      </c>
      <c r="F1318">
        <f t="shared" ca="1" si="133"/>
        <v>31</v>
      </c>
      <c r="G1318">
        <f t="shared" ca="1" si="134"/>
        <v>32</v>
      </c>
      <c r="M1318">
        <v>970</v>
      </c>
      <c r="N1318">
        <v>28.579000000000001</v>
      </c>
    </row>
    <row r="1319" spans="1:14">
      <c r="A1319" s="54">
        <f>formulas!O1406</f>
        <v>0</v>
      </c>
      <c r="B1319" s="33">
        <f t="shared" ca="1" si="131"/>
        <v>32</v>
      </c>
      <c r="C1319">
        <f t="shared" si="129"/>
        <v>378</v>
      </c>
      <c r="D1319">
        <f t="shared" ca="1" si="130"/>
        <v>-2.8000000000000001E-2</v>
      </c>
      <c r="E1319">
        <f t="shared" ca="1" si="132"/>
        <v>0</v>
      </c>
      <c r="F1319">
        <f t="shared" ca="1" si="133"/>
        <v>31</v>
      </c>
      <c r="G1319">
        <f t="shared" ca="1" si="134"/>
        <v>32</v>
      </c>
      <c r="M1319">
        <v>971</v>
      </c>
      <c r="N1319">
        <v>28.61</v>
      </c>
    </row>
    <row r="1320" spans="1:14">
      <c r="A1320" s="54">
        <f>formulas!O1407</f>
        <v>0</v>
      </c>
      <c r="B1320" s="33">
        <f t="shared" ca="1" si="131"/>
        <v>32</v>
      </c>
      <c r="C1320">
        <f t="shared" si="129"/>
        <v>378</v>
      </c>
      <c r="D1320">
        <f t="shared" ca="1" si="130"/>
        <v>-2.8000000000000001E-2</v>
      </c>
      <c r="E1320">
        <f t="shared" ca="1" si="132"/>
        <v>0</v>
      </c>
      <c r="F1320">
        <f t="shared" ca="1" si="133"/>
        <v>31</v>
      </c>
      <c r="G1320">
        <f t="shared" ca="1" si="134"/>
        <v>32</v>
      </c>
      <c r="M1320">
        <v>972</v>
      </c>
      <c r="N1320">
        <v>28.640999999999998</v>
      </c>
    </row>
    <row r="1321" spans="1:14">
      <c r="A1321" s="54">
        <f>formulas!O1408</f>
        <v>0</v>
      </c>
      <c r="B1321" s="33">
        <f t="shared" ca="1" si="131"/>
        <v>32</v>
      </c>
      <c r="C1321">
        <f t="shared" si="129"/>
        <v>378</v>
      </c>
      <c r="D1321">
        <f t="shared" ca="1" si="130"/>
        <v>-2.8000000000000001E-2</v>
      </c>
      <c r="E1321">
        <f t="shared" ca="1" si="132"/>
        <v>0</v>
      </c>
      <c r="F1321">
        <f t="shared" ca="1" si="133"/>
        <v>31</v>
      </c>
      <c r="G1321">
        <f t="shared" ca="1" si="134"/>
        <v>32</v>
      </c>
      <c r="M1321">
        <v>973</v>
      </c>
      <c r="N1321">
        <v>28.672000000000001</v>
      </c>
    </row>
    <row r="1322" spans="1:14">
      <c r="A1322" s="54">
        <f>formulas!O1409</f>
        <v>0</v>
      </c>
      <c r="B1322" s="33">
        <f t="shared" ca="1" si="131"/>
        <v>32</v>
      </c>
      <c r="C1322">
        <f t="shared" si="129"/>
        <v>378</v>
      </c>
      <c r="D1322">
        <f t="shared" ca="1" si="130"/>
        <v>-2.8000000000000001E-2</v>
      </c>
      <c r="E1322">
        <f t="shared" ca="1" si="132"/>
        <v>0</v>
      </c>
      <c r="F1322">
        <f t="shared" ca="1" si="133"/>
        <v>31</v>
      </c>
      <c r="G1322">
        <f t="shared" ca="1" si="134"/>
        <v>32</v>
      </c>
      <c r="M1322">
        <v>974</v>
      </c>
      <c r="N1322">
        <v>28.704000000000001</v>
      </c>
    </row>
    <row r="1323" spans="1:14">
      <c r="A1323" s="54">
        <f>formulas!O1410</f>
        <v>0</v>
      </c>
      <c r="B1323" s="33">
        <f t="shared" ca="1" si="131"/>
        <v>32</v>
      </c>
      <c r="C1323">
        <f t="shared" si="129"/>
        <v>378</v>
      </c>
      <c r="D1323">
        <f t="shared" ca="1" si="130"/>
        <v>-2.8000000000000001E-2</v>
      </c>
      <c r="E1323">
        <f t="shared" ca="1" si="132"/>
        <v>0</v>
      </c>
      <c r="F1323">
        <f t="shared" ca="1" si="133"/>
        <v>31</v>
      </c>
      <c r="G1323">
        <f t="shared" ca="1" si="134"/>
        <v>32</v>
      </c>
      <c r="M1323">
        <v>975</v>
      </c>
      <c r="N1323">
        <v>28.734999999999999</v>
      </c>
    </row>
    <row r="1324" spans="1:14">
      <c r="A1324" s="54">
        <f>formulas!O1411</f>
        <v>0</v>
      </c>
      <c r="B1324" s="33">
        <f t="shared" ca="1" si="131"/>
        <v>32</v>
      </c>
      <c r="C1324">
        <f t="shared" si="129"/>
        <v>378</v>
      </c>
      <c r="D1324">
        <f t="shared" ca="1" si="130"/>
        <v>-2.8000000000000001E-2</v>
      </c>
      <c r="E1324">
        <f t="shared" ca="1" si="132"/>
        <v>0</v>
      </c>
      <c r="F1324">
        <f t="shared" ca="1" si="133"/>
        <v>31</v>
      </c>
      <c r="G1324">
        <f t="shared" ca="1" si="134"/>
        <v>32</v>
      </c>
      <c r="M1324">
        <v>976</v>
      </c>
      <c r="N1324">
        <v>28.766999999999999</v>
      </c>
    </row>
    <row r="1325" spans="1:14">
      <c r="A1325" s="54">
        <f>formulas!O1412</f>
        <v>0</v>
      </c>
      <c r="B1325" s="33">
        <f t="shared" ca="1" si="131"/>
        <v>32</v>
      </c>
      <c r="C1325">
        <f t="shared" si="129"/>
        <v>378</v>
      </c>
      <c r="D1325">
        <f t="shared" ca="1" si="130"/>
        <v>-2.8000000000000001E-2</v>
      </c>
      <c r="E1325">
        <f t="shared" ca="1" si="132"/>
        <v>0</v>
      </c>
      <c r="F1325">
        <f t="shared" ca="1" si="133"/>
        <v>31</v>
      </c>
      <c r="G1325">
        <f t="shared" ca="1" si="134"/>
        <v>32</v>
      </c>
      <c r="M1325">
        <v>977</v>
      </c>
      <c r="N1325">
        <v>28.797999999999998</v>
      </c>
    </row>
    <row r="1326" spans="1:14">
      <c r="A1326" s="54">
        <f>formulas!O1413</f>
        <v>0</v>
      </c>
      <c r="B1326" s="33">
        <f t="shared" ca="1" si="131"/>
        <v>32</v>
      </c>
      <c r="C1326">
        <f t="shared" si="129"/>
        <v>378</v>
      </c>
      <c r="D1326">
        <f t="shared" ca="1" si="130"/>
        <v>-2.8000000000000001E-2</v>
      </c>
      <c r="E1326">
        <f t="shared" ca="1" si="132"/>
        <v>0</v>
      </c>
      <c r="F1326">
        <f t="shared" ca="1" si="133"/>
        <v>31</v>
      </c>
      <c r="G1326">
        <f t="shared" ca="1" si="134"/>
        <v>32</v>
      </c>
      <c r="M1326">
        <v>978</v>
      </c>
      <c r="N1326">
        <v>28.829000000000001</v>
      </c>
    </row>
    <row r="1327" spans="1:14">
      <c r="A1327" s="54">
        <f>formulas!O1414</f>
        <v>0</v>
      </c>
      <c r="B1327" s="33">
        <f t="shared" ca="1" si="131"/>
        <v>32</v>
      </c>
      <c r="C1327">
        <f t="shared" si="129"/>
        <v>378</v>
      </c>
      <c r="D1327">
        <f t="shared" ca="1" si="130"/>
        <v>-2.8000000000000001E-2</v>
      </c>
      <c r="E1327">
        <f t="shared" ca="1" si="132"/>
        <v>0</v>
      </c>
      <c r="F1327">
        <f t="shared" ca="1" si="133"/>
        <v>31</v>
      </c>
      <c r="G1327">
        <f t="shared" ca="1" si="134"/>
        <v>32</v>
      </c>
      <c r="M1327">
        <v>979</v>
      </c>
      <c r="N1327">
        <v>28.861000000000001</v>
      </c>
    </row>
    <row r="1328" spans="1:14">
      <c r="A1328" s="54">
        <f>formulas!O1415</f>
        <v>0</v>
      </c>
      <c r="B1328" s="33">
        <f t="shared" ca="1" si="131"/>
        <v>32</v>
      </c>
      <c r="C1328">
        <f t="shared" si="129"/>
        <v>378</v>
      </c>
      <c r="D1328">
        <f t="shared" ca="1" si="130"/>
        <v>-2.8000000000000001E-2</v>
      </c>
      <c r="E1328">
        <f t="shared" ca="1" si="132"/>
        <v>0</v>
      </c>
      <c r="F1328">
        <f t="shared" ca="1" si="133"/>
        <v>31</v>
      </c>
      <c r="G1328">
        <f t="shared" ca="1" si="134"/>
        <v>32</v>
      </c>
      <c r="M1328">
        <v>980</v>
      </c>
      <c r="N1328">
        <v>28.891999999999999</v>
      </c>
    </row>
    <row r="1329" spans="1:14">
      <c r="A1329" s="54">
        <f>formulas!O1416</f>
        <v>0</v>
      </c>
      <c r="B1329" s="33">
        <f t="shared" ca="1" si="131"/>
        <v>32</v>
      </c>
      <c r="C1329">
        <f t="shared" si="129"/>
        <v>378</v>
      </c>
      <c r="D1329">
        <f t="shared" ca="1" si="130"/>
        <v>-2.8000000000000001E-2</v>
      </c>
      <c r="E1329">
        <f t="shared" ca="1" si="132"/>
        <v>0</v>
      </c>
      <c r="F1329">
        <f t="shared" ca="1" si="133"/>
        <v>31</v>
      </c>
      <c r="G1329">
        <f t="shared" ca="1" si="134"/>
        <v>32</v>
      </c>
      <c r="M1329">
        <v>981</v>
      </c>
      <c r="N1329">
        <v>28.922999999999998</v>
      </c>
    </row>
    <row r="1330" spans="1:14">
      <c r="A1330" s="54">
        <f>formulas!O1417</f>
        <v>0</v>
      </c>
      <c r="B1330" s="33">
        <f t="shared" ca="1" si="131"/>
        <v>32</v>
      </c>
      <c r="C1330">
        <f t="shared" si="129"/>
        <v>378</v>
      </c>
      <c r="D1330">
        <f t="shared" ca="1" si="130"/>
        <v>-2.8000000000000001E-2</v>
      </c>
      <c r="E1330">
        <f t="shared" ca="1" si="132"/>
        <v>0</v>
      </c>
      <c r="F1330">
        <f t="shared" ca="1" si="133"/>
        <v>31</v>
      </c>
      <c r="G1330">
        <f t="shared" ca="1" si="134"/>
        <v>32</v>
      </c>
      <c r="M1330">
        <v>982</v>
      </c>
      <c r="N1330">
        <v>28.954999999999998</v>
      </c>
    </row>
    <row r="1331" spans="1:14">
      <c r="A1331" s="54">
        <f>formulas!O1418</f>
        <v>0</v>
      </c>
      <c r="B1331" s="33">
        <f t="shared" ca="1" si="131"/>
        <v>32</v>
      </c>
      <c r="C1331">
        <f t="shared" si="129"/>
        <v>378</v>
      </c>
      <c r="D1331">
        <f t="shared" ca="1" si="130"/>
        <v>-2.8000000000000001E-2</v>
      </c>
      <c r="E1331">
        <f t="shared" ca="1" si="132"/>
        <v>0</v>
      </c>
      <c r="F1331">
        <f t="shared" ca="1" si="133"/>
        <v>31</v>
      </c>
      <c r="G1331">
        <f t="shared" ca="1" si="134"/>
        <v>32</v>
      </c>
      <c r="M1331">
        <v>983</v>
      </c>
      <c r="N1331">
        <v>28.986000000000001</v>
      </c>
    </row>
    <row r="1332" spans="1:14">
      <c r="A1332" s="54">
        <f>formulas!O1419</f>
        <v>0</v>
      </c>
      <c r="B1332" s="33">
        <f t="shared" ca="1" si="131"/>
        <v>32</v>
      </c>
      <c r="C1332">
        <f t="shared" si="129"/>
        <v>378</v>
      </c>
      <c r="D1332">
        <f t="shared" ca="1" si="130"/>
        <v>-2.8000000000000001E-2</v>
      </c>
      <c r="E1332">
        <f t="shared" ca="1" si="132"/>
        <v>0</v>
      </c>
      <c r="F1332">
        <f t="shared" ca="1" si="133"/>
        <v>31</v>
      </c>
      <c r="G1332">
        <f t="shared" ca="1" si="134"/>
        <v>32</v>
      </c>
      <c r="M1332">
        <v>984</v>
      </c>
      <c r="N1332">
        <v>29.018000000000001</v>
      </c>
    </row>
    <row r="1333" spans="1:14">
      <c r="A1333" s="54">
        <f>formulas!O1420</f>
        <v>0</v>
      </c>
      <c r="B1333" s="33">
        <f t="shared" ca="1" si="131"/>
        <v>32</v>
      </c>
      <c r="C1333">
        <f t="shared" si="129"/>
        <v>378</v>
      </c>
      <c r="D1333">
        <f t="shared" ca="1" si="130"/>
        <v>-2.8000000000000001E-2</v>
      </c>
      <c r="E1333">
        <f t="shared" ca="1" si="132"/>
        <v>0</v>
      </c>
      <c r="F1333">
        <f t="shared" ca="1" si="133"/>
        <v>31</v>
      </c>
      <c r="G1333">
        <f t="shared" ca="1" si="134"/>
        <v>32</v>
      </c>
      <c r="M1333">
        <v>985</v>
      </c>
      <c r="N1333">
        <v>29.048999999999999</v>
      </c>
    </row>
    <row r="1334" spans="1:14">
      <c r="A1334" s="54">
        <f>formulas!O1421</f>
        <v>0</v>
      </c>
      <c r="B1334" s="33">
        <f t="shared" ca="1" si="131"/>
        <v>32</v>
      </c>
      <c r="C1334">
        <f t="shared" si="129"/>
        <v>378</v>
      </c>
      <c r="D1334">
        <f t="shared" ca="1" si="130"/>
        <v>-2.8000000000000001E-2</v>
      </c>
      <c r="E1334">
        <f t="shared" ca="1" si="132"/>
        <v>0</v>
      </c>
      <c r="F1334">
        <f t="shared" ca="1" si="133"/>
        <v>31</v>
      </c>
      <c r="G1334">
        <f t="shared" ca="1" si="134"/>
        <v>32</v>
      </c>
      <c r="M1334">
        <v>986</v>
      </c>
      <c r="N1334">
        <v>29.08</v>
      </c>
    </row>
    <row r="1335" spans="1:14">
      <c r="A1335" s="54">
        <f>formulas!O1422</f>
        <v>0</v>
      </c>
      <c r="B1335" s="33">
        <f t="shared" ca="1" si="131"/>
        <v>32</v>
      </c>
      <c r="C1335">
        <f t="shared" si="129"/>
        <v>378</v>
      </c>
      <c r="D1335">
        <f t="shared" ca="1" si="130"/>
        <v>-2.8000000000000001E-2</v>
      </c>
      <c r="E1335">
        <f t="shared" ca="1" si="132"/>
        <v>0</v>
      </c>
      <c r="F1335">
        <f t="shared" ca="1" si="133"/>
        <v>31</v>
      </c>
      <c r="G1335">
        <f t="shared" ca="1" si="134"/>
        <v>32</v>
      </c>
      <c r="M1335">
        <v>987</v>
      </c>
      <c r="N1335">
        <v>29.111999999999998</v>
      </c>
    </row>
    <row r="1336" spans="1:14">
      <c r="A1336" s="54">
        <f>formulas!O1423</f>
        <v>0</v>
      </c>
      <c r="B1336" s="33">
        <f t="shared" ca="1" si="131"/>
        <v>32</v>
      </c>
      <c r="C1336">
        <f t="shared" si="129"/>
        <v>378</v>
      </c>
      <c r="D1336">
        <f t="shared" ca="1" si="130"/>
        <v>-2.8000000000000001E-2</v>
      </c>
      <c r="E1336">
        <f t="shared" ca="1" si="132"/>
        <v>0</v>
      </c>
      <c r="F1336">
        <f t="shared" ca="1" si="133"/>
        <v>31</v>
      </c>
      <c r="G1336">
        <f t="shared" ca="1" si="134"/>
        <v>32</v>
      </c>
      <c r="M1336">
        <v>988</v>
      </c>
      <c r="N1336">
        <v>29.143000000000001</v>
      </c>
    </row>
    <row r="1337" spans="1:14">
      <c r="A1337" s="54">
        <f>formulas!O1424</f>
        <v>0</v>
      </c>
      <c r="B1337" s="33">
        <f t="shared" ca="1" si="131"/>
        <v>32</v>
      </c>
      <c r="C1337">
        <f t="shared" si="129"/>
        <v>378</v>
      </c>
      <c r="D1337">
        <f t="shared" ca="1" si="130"/>
        <v>-2.8000000000000001E-2</v>
      </c>
      <c r="E1337">
        <f t="shared" ca="1" si="132"/>
        <v>0</v>
      </c>
      <c r="F1337">
        <f t="shared" ca="1" si="133"/>
        <v>31</v>
      </c>
      <c r="G1337">
        <f t="shared" ca="1" si="134"/>
        <v>32</v>
      </c>
      <c r="M1337">
        <v>989</v>
      </c>
      <c r="N1337">
        <v>29.175000000000001</v>
      </c>
    </row>
    <row r="1338" spans="1:14">
      <c r="A1338" s="54">
        <f>formulas!O1425</f>
        <v>0</v>
      </c>
      <c r="B1338" s="33">
        <f t="shared" ca="1" si="131"/>
        <v>32</v>
      </c>
      <c r="C1338">
        <f t="shared" si="129"/>
        <v>378</v>
      </c>
      <c r="D1338">
        <f t="shared" ca="1" si="130"/>
        <v>-2.8000000000000001E-2</v>
      </c>
      <c r="E1338">
        <f t="shared" ca="1" si="132"/>
        <v>0</v>
      </c>
      <c r="F1338">
        <f t="shared" ca="1" si="133"/>
        <v>31</v>
      </c>
      <c r="G1338">
        <f t="shared" ca="1" si="134"/>
        <v>32</v>
      </c>
      <c r="M1338">
        <v>990</v>
      </c>
      <c r="N1338">
        <v>29.206</v>
      </c>
    </row>
    <row r="1339" spans="1:14">
      <c r="A1339" s="54">
        <f>formulas!O1426</f>
        <v>0</v>
      </c>
      <c r="B1339" s="33">
        <f t="shared" ca="1" si="131"/>
        <v>32</v>
      </c>
      <c r="C1339">
        <f t="shared" si="129"/>
        <v>378</v>
      </c>
      <c r="D1339">
        <f t="shared" ca="1" si="130"/>
        <v>-2.8000000000000001E-2</v>
      </c>
      <c r="E1339">
        <f t="shared" ca="1" si="132"/>
        <v>0</v>
      </c>
      <c r="F1339">
        <f t="shared" ca="1" si="133"/>
        <v>31</v>
      </c>
      <c r="G1339">
        <f t="shared" ca="1" si="134"/>
        <v>32</v>
      </c>
      <c r="M1339">
        <v>991</v>
      </c>
      <c r="N1339">
        <v>29.238</v>
      </c>
    </row>
    <row r="1340" spans="1:14">
      <c r="A1340" s="54">
        <f>formulas!O1427</f>
        <v>0</v>
      </c>
      <c r="B1340" s="33">
        <f t="shared" ca="1" si="131"/>
        <v>32</v>
      </c>
      <c r="C1340">
        <f t="shared" si="129"/>
        <v>378</v>
      </c>
      <c r="D1340">
        <f t="shared" ca="1" si="130"/>
        <v>-2.8000000000000001E-2</v>
      </c>
      <c r="E1340">
        <f t="shared" ca="1" si="132"/>
        <v>0</v>
      </c>
      <c r="F1340">
        <f t="shared" ca="1" si="133"/>
        <v>31</v>
      </c>
      <c r="G1340">
        <f t="shared" ca="1" si="134"/>
        <v>32</v>
      </c>
      <c r="M1340">
        <v>992</v>
      </c>
      <c r="N1340">
        <v>29.268999999999998</v>
      </c>
    </row>
    <row r="1341" spans="1:14">
      <c r="A1341" s="54">
        <f>formulas!O1428</f>
        <v>0</v>
      </c>
      <c r="B1341" s="33">
        <f t="shared" ca="1" si="131"/>
        <v>32</v>
      </c>
      <c r="C1341">
        <f t="shared" si="129"/>
        <v>378</v>
      </c>
      <c r="D1341">
        <f t="shared" ca="1" si="130"/>
        <v>-2.8000000000000001E-2</v>
      </c>
      <c r="E1341">
        <f t="shared" ca="1" si="132"/>
        <v>0</v>
      </c>
      <c r="F1341">
        <f t="shared" ca="1" si="133"/>
        <v>31</v>
      </c>
      <c r="G1341">
        <f t="shared" ca="1" si="134"/>
        <v>32</v>
      </c>
      <c r="M1341">
        <v>993</v>
      </c>
      <c r="N1341">
        <v>29.300999999999998</v>
      </c>
    </row>
    <row r="1342" spans="1:14">
      <c r="A1342" s="54">
        <f>formulas!O1429</f>
        <v>0</v>
      </c>
      <c r="B1342" s="33">
        <f t="shared" ca="1" si="131"/>
        <v>32</v>
      </c>
      <c r="C1342">
        <f t="shared" si="129"/>
        <v>378</v>
      </c>
      <c r="D1342">
        <f t="shared" ca="1" si="130"/>
        <v>-2.8000000000000001E-2</v>
      </c>
      <c r="E1342">
        <f t="shared" ca="1" si="132"/>
        <v>0</v>
      </c>
      <c r="F1342">
        <f t="shared" ca="1" si="133"/>
        <v>31</v>
      </c>
      <c r="G1342">
        <f t="shared" ca="1" si="134"/>
        <v>32</v>
      </c>
      <c r="M1342">
        <v>994</v>
      </c>
      <c r="N1342">
        <v>29.332000000000001</v>
      </c>
    </row>
    <row r="1343" spans="1:14">
      <c r="A1343" s="54">
        <f>formulas!O1430</f>
        <v>0</v>
      </c>
      <c r="B1343" s="33">
        <f t="shared" ca="1" si="131"/>
        <v>32</v>
      </c>
      <c r="C1343">
        <f t="shared" si="129"/>
        <v>378</v>
      </c>
      <c r="D1343">
        <f t="shared" ca="1" si="130"/>
        <v>-2.8000000000000001E-2</v>
      </c>
      <c r="E1343">
        <f t="shared" ca="1" si="132"/>
        <v>0</v>
      </c>
      <c r="F1343">
        <f t="shared" ca="1" si="133"/>
        <v>31</v>
      </c>
      <c r="G1343">
        <f t="shared" ca="1" si="134"/>
        <v>32</v>
      </c>
      <c r="M1343">
        <v>995</v>
      </c>
      <c r="N1343">
        <v>29.363</v>
      </c>
    </row>
    <row r="1344" spans="1:14">
      <c r="A1344" s="54">
        <f>formulas!O1431</f>
        <v>0</v>
      </c>
      <c r="B1344" s="33">
        <f t="shared" ca="1" si="131"/>
        <v>32</v>
      </c>
      <c r="C1344">
        <f t="shared" si="129"/>
        <v>378</v>
      </c>
      <c r="D1344">
        <f t="shared" ca="1" si="130"/>
        <v>-2.8000000000000001E-2</v>
      </c>
      <c r="E1344">
        <f t="shared" ca="1" si="132"/>
        <v>0</v>
      </c>
      <c r="F1344">
        <f t="shared" ca="1" si="133"/>
        <v>31</v>
      </c>
      <c r="G1344">
        <f t="shared" ca="1" si="134"/>
        <v>32</v>
      </c>
      <c r="M1344">
        <v>996</v>
      </c>
      <c r="N1344">
        <v>29.395</v>
      </c>
    </row>
    <row r="1345" spans="1:14">
      <c r="A1345" s="54">
        <f>formulas!O1432</f>
        <v>0</v>
      </c>
      <c r="B1345" s="33">
        <f t="shared" ca="1" si="131"/>
        <v>32</v>
      </c>
      <c r="C1345">
        <f t="shared" si="129"/>
        <v>378</v>
      </c>
      <c r="D1345">
        <f t="shared" ca="1" si="130"/>
        <v>-2.8000000000000001E-2</v>
      </c>
      <c r="E1345">
        <f t="shared" ca="1" si="132"/>
        <v>0</v>
      </c>
      <c r="F1345">
        <f t="shared" ca="1" si="133"/>
        <v>31</v>
      </c>
      <c r="G1345">
        <f t="shared" ca="1" si="134"/>
        <v>32</v>
      </c>
      <c r="M1345">
        <v>997</v>
      </c>
      <c r="N1345">
        <v>29.425999999999998</v>
      </c>
    </row>
    <row r="1346" spans="1:14">
      <c r="A1346" s="54">
        <f>formulas!O1433</f>
        <v>0</v>
      </c>
      <c r="B1346" s="33">
        <f t="shared" ca="1" si="131"/>
        <v>32</v>
      </c>
      <c r="C1346">
        <f t="shared" si="129"/>
        <v>378</v>
      </c>
      <c r="D1346">
        <f t="shared" ca="1" si="130"/>
        <v>-2.8000000000000001E-2</v>
      </c>
      <c r="E1346">
        <f t="shared" ca="1" si="132"/>
        <v>0</v>
      </c>
      <c r="F1346">
        <f t="shared" ca="1" si="133"/>
        <v>31</v>
      </c>
      <c r="G1346">
        <f t="shared" ca="1" si="134"/>
        <v>32</v>
      </c>
      <c r="M1346">
        <v>998</v>
      </c>
      <c r="N1346">
        <v>29.457999999999998</v>
      </c>
    </row>
    <row r="1347" spans="1:14">
      <c r="A1347" s="54">
        <f>formulas!O1434</f>
        <v>0</v>
      </c>
      <c r="B1347" s="33">
        <f t="shared" ca="1" si="131"/>
        <v>32</v>
      </c>
      <c r="C1347">
        <f t="shared" ref="C1347:C1410" si="135">COUNTIF($N$1:$N$25398,"&lt;"&amp;A1347)</f>
        <v>378</v>
      </c>
      <c r="D1347">
        <f t="shared" ref="D1347:D1410" ca="1" si="136">INDIRECT(ADDRESS(C1347+1,14))</f>
        <v>-2.8000000000000001E-2</v>
      </c>
      <c r="E1347">
        <f t="shared" ca="1" si="132"/>
        <v>0</v>
      </c>
      <c r="F1347">
        <f t="shared" ca="1" si="133"/>
        <v>31</v>
      </c>
      <c r="G1347">
        <f t="shared" ca="1" si="134"/>
        <v>32</v>
      </c>
      <c r="M1347">
        <v>999</v>
      </c>
      <c r="N1347">
        <v>29.489000000000001</v>
      </c>
    </row>
    <row r="1348" spans="1:14">
      <c r="A1348" s="54">
        <f>formulas!O1435</f>
        <v>0</v>
      </c>
      <c r="B1348" s="33">
        <f t="shared" ca="1" si="131"/>
        <v>32</v>
      </c>
      <c r="C1348">
        <f t="shared" si="135"/>
        <v>378</v>
      </c>
      <c r="D1348">
        <f t="shared" ca="1" si="136"/>
        <v>-2.8000000000000001E-2</v>
      </c>
      <c r="E1348">
        <f t="shared" ca="1" si="132"/>
        <v>0</v>
      </c>
      <c r="F1348">
        <f t="shared" ca="1" si="133"/>
        <v>31</v>
      </c>
      <c r="G1348">
        <f t="shared" ca="1" si="134"/>
        <v>32</v>
      </c>
      <c r="M1348">
        <v>1000</v>
      </c>
      <c r="N1348">
        <v>29.521000000000001</v>
      </c>
    </row>
    <row r="1349" spans="1:14">
      <c r="A1349" s="54">
        <f>formulas!O1436</f>
        <v>0</v>
      </c>
      <c r="B1349" s="33">
        <f t="shared" ca="1" si="131"/>
        <v>32</v>
      </c>
      <c r="C1349">
        <f t="shared" si="135"/>
        <v>378</v>
      </c>
      <c r="D1349">
        <f t="shared" ca="1" si="136"/>
        <v>-2.8000000000000001E-2</v>
      </c>
      <c r="E1349">
        <f t="shared" ca="1" si="132"/>
        <v>0</v>
      </c>
      <c r="F1349">
        <f t="shared" ca="1" si="133"/>
        <v>31</v>
      </c>
      <c r="G1349">
        <f t="shared" ca="1" si="134"/>
        <v>32</v>
      </c>
      <c r="M1349">
        <v>1001</v>
      </c>
      <c r="N1349">
        <v>29.552</v>
      </c>
    </row>
    <row r="1350" spans="1:14">
      <c r="A1350" s="54">
        <f>formulas!O1437</f>
        <v>0</v>
      </c>
      <c r="B1350" s="33">
        <f t="shared" ca="1" si="131"/>
        <v>32</v>
      </c>
      <c r="C1350">
        <f t="shared" si="135"/>
        <v>378</v>
      </c>
      <c r="D1350">
        <f t="shared" ca="1" si="136"/>
        <v>-2.8000000000000001E-2</v>
      </c>
      <c r="E1350">
        <f t="shared" ca="1" si="132"/>
        <v>0</v>
      </c>
      <c r="F1350">
        <f t="shared" ca="1" si="133"/>
        <v>31</v>
      </c>
      <c r="G1350">
        <f t="shared" ca="1" si="134"/>
        <v>32</v>
      </c>
      <c r="M1350">
        <v>1002</v>
      </c>
      <c r="N1350">
        <v>29.584</v>
      </c>
    </row>
    <row r="1351" spans="1:14">
      <c r="A1351" s="54">
        <f>formulas!O1438</f>
        <v>0</v>
      </c>
      <c r="B1351" s="33">
        <f t="shared" ca="1" si="131"/>
        <v>32</v>
      </c>
      <c r="C1351">
        <f t="shared" si="135"/>
        <v>378</v>
      </c>
      <c r="D1351">
        <f t="shared" ca="1" si="136"/>
        <v>-2.8000000000000001E-2</v>
      </c>
      <c r="E1351">
        <f t="shared" ca="1" si="132"/>
        <v>0</v>
      </c>
      <c r="F1351">
        <f t="shared" ca="1" si="133"/>
        <v>31</v>
      </c>
      <c r="G1351">
        <f t="shared" ca="1" si="134"/>
        <v>32</v>
      </c>
      <c r="M1351">
        <v>1003</v>
      </c>
      <c r="N1351">
        <v>29.616</v>
      </c>
    </row>
    <row r="1352" spans="1:14">
      <c r="A1352" s="54">
        <f>formulas!O1439</f>
        <v>0</v>
      </c>
      <c r="B1352" s="33">
        <f t="shared" ca="1" si="131"/>
        <v>32</v>
      </c>
      <c r="C1352">
        <f t="shared" si="135"/>
        <v>378</v>
      </c>
      <c r="D1352">
        <f t="shared" ca="1" si="136"/>
        <v>-2.8000000000000001E-2</v>
      </c>
      <c r="E1352">
        <f t="shared" ca="1" si="132"/>
        <v>0</v>
      </c>
      <c r="F1352">
        <f t="shared" ca="1" si="133"/>
        <v>31</v>
      </c>
      <c r="G1352">
        <f t="shared" ca="1" si="134"/>
        <v>32</v>
      </c>
      <c r="M1352">
        <v>1004</v>
      </c>
      <c r="N1352">
        <v>29.646999999999998</v>
      </c>
    </row>
    <row r="1353" spans="1:14">
      <c r="A1353" s="54">
        <f>formulas!O1440</f>
        <v>0</v>
      </c>
      <c r="B1353" s="33">
        <f t="shared" ca="1" si="131"/>
        <v>32</v>
      </c>
      <c r="C1353">
        <f t="shared" si="135"/>
        <v>378</v>
      </c>
      <c r="D1353">
        <f t="shared" ca="1" si="136"/>
        <v>-2.8000000000000001E-2</v>
      </c>
      <c r="E1353">
        <f t="shared" ca="1" si="132"/>
        <v>0</v>
      </c>
      <c r="F1353">
        <f t="shared" ca="1" si="133"/>
        <v>31</v>
      </c>
      <c r="G1353">
        <f t="shared" ca="1" si="134"/>
        <v>32</v>
      </c>
      <c r="M1353">
        <v>1005</v>
      </c>
      <c r="N1353">
        <v>29.678999999999998</v>
      </c>
    </row>
    <row r="1354" spans="1:14">
      <c r="A1354" s="54">
        <f>formulas!O1441</f>
        <v>0</v>
      </c>
      <c r="B1354" s="33">
        <f t="shared" ca="1" si="131"/>
        <v>32</v>
      </c>
      <c r="C1354">
        <f t="shared" si="135"/>
        <v>378</v>
      </c>
      <c r="D1354">
        <f t="shared" ca="1" si="136"/>
        <v>-2.8000000000000001E-2</v>
      </c>
      <c r="E1354">
        <f t="shared" ca="1" si="132"/>
        <v>0</v>
      </c>
      <c r="F1354">
        <f t="shared" ca="1" si="133"/>
        <v>31</v>
      </c>
      <c r="G1354">
        <f t="shared" ca="1" si="134"/>
        <v>32</v>
      </c>
      <c r="M1354">
        <v>1006</v>
      </c>
      <c r="N1354">
        <v>29.71</v>
      </c>
    </row>
    <row r="1355" spans="1:14">
      <c r="A1355" s="54">
        <f>formulas!O1442</f>
        <v>0</v>
      </c>
      <c r="B1355" s="33">
        <f t="shared" ca="1" si="131"/>
        <v>32</v>
      </c>
      <c r="C1355">
        <f t="shared" si="135"/>
        <v>378</v>
      </c>
      <c r="D1355">
        <f t="shared" ca="1" si="136"/>
        <v>-2.8000000000000001E-2</v>
      </c>
      <c r="E1355">
        <f t="shared" ca="1" si="132"/>
        <v>0</v>
      </c>
      <c r="F1355">
        <f t="shared" ca="1" si="133"/>
        <v>31</v>
      </c>
      <c r="G1355">
        <f t="shared" ca="1" si="134"/>
        <v>32</v>
      </c>
      <c r="M1355">
        <v>1007</v>
      </c>
      <c r="N1355">
        <v>29.742000000000001</v>
      </c>
    </row>
    <row r="1356" spans="1:14">
      <c r="A1356" s="54">
        <f>formulas!O1443</f>
        <v>0</v>
      </c>
      <c r="B1356" s="33">
        <f t="shared" ca="1" si="131"/>
        <v>32</v>
      </c>
      <c r="C1356">
        <f t="shared" si="135"/>
        <v>378</v>
      </c>
      <c r="D1356">
        <f t="shared" ca="1" si="136"/>
        <v>-2.8000000000000001E-2</v>
      </c>
      <c r="E1356">
        <f t="shared" ca="1" si="132"/>
        <v>0</v>
      </c>
      <c r="F1356">
        <f t="shared" ca="1" si="133"/>
        <v>31</v>
      </c>
      <c r="G1356">
        <f t="shared" ca="1" si="134"/>
        <v>32</v>
      </c>
      <c r="M1356">
        <v>1008</v>
      </c>
      <c r="N1356">
        <v>29.773</v>
      </c>
    </row>
    <row r="1357" spans="1:14">
      <c r="A1357" s="54">
        <f>formulas!O1444</f>
        <v>0</v>
      </c>
      <c r="B1357" s="33">
        <f t="shared" ca="1" si="131"/>
        <v>32</v>
      </c>
      <c r="C1357">
        <f t="shared" si="135"/>
        <v>378</v>
      </c>
      <c r="D1357">
        <f t="shared" ca="1" si="136"/>
        <v>-2.8000000000000001E-2</v>
      </c>
      <c r="E1357">
        <f t="shared" ca="1" si="132"/>
        <v>0</v>
      </c>
      <c r="F1357">
        <f t="shared" ca="1" si="133"/>
        <v>31</v>
      </c>
      <c r="G1357">
        <f t="shared" ca="1" si="134"/>
        <v>32</v>
      </c>
      <c r="M1357">
        <v>1009</v>
      </c>
      <c r="N1357">
        <v>29.805</v>
      </c>
    </row>
    <row r="1358" spans="1:14">
      <c r="A1358" s="54">
        <f>formulas!O1445</f>
        <v>0</v>
      </c>
      <c r="B1358" s="33">
        <f t="shared" ca="1" si="131"/>
        <v>32</v>
      </c>
      <c r="C1358">
        <f t="shared" si="135"/>
        <v>378</v>
      </c>
      <c r="D1358">
        <f t="shared" ca="1" si="136"/>
        <v>-2.8000000000000001E-2</v>
      </c>
      <c r="E1358">
        <f t="shared" ca="1" si="132"/>
        <v>0</v>
      </c>
      <c r="F1358">
        <f t="shared" ca="1" si="133"/>
        <v>31</v>
      </c>
      <c r="G1358">
        <f t="shared" ca="1" si="134"/>
        <v>32</v>
      </c>
      <c r="M1358">
        <v>1010</v>
      </c>
      <c r="N1358">
        <v>29.835999999999999</v>
      </c>
    </row>
    <row r="1359" spans="1:14">
      <c r="A1359" s="54">
        <f>formulas!O1446</f>
        <v>0</v>
      </c>
      <c r="B1359" s="33">
        <f t="shared" ca="1" si="131"/>
        <v>32</v>
      </c>
      <c r="C1359">
        <f t="shared" si="135"/>
        <v>378</v>
      </c>
      <c r="D1359">
        <f t="shared" ca="1" si="136"/>
        <v>-2.8000000000000001E-2</v>
      </c>
      <c r="E1359">
        <f t="shared" ca="1" si="132"/>
        <v>0</v>
      </c>
      <c r="F1359">
        <f t="shared" ca="1" si="133"/>
        <v>31</v>
      </c>
      <c r="G1359">
        <f t="shared" ca="1" si="134"/>
        <v>32</v>
      </c>
      <c r="M1359">
        <v>1011</v>
      </c>
      <c r="N1359">
        <v>29.867999999999999</v>
      </c>
    </row>
    <row r="1360" spans="1:14">
      <c r="A1360" s="54">
        <f>formulas!O1447</f>
        <v>0</v>
      </c>
      <c r="B1360" s="33">
        <f t="shared" ca="1" si="131"/>
        <v>32</v>
      </c>
      <c r="C1360">
        <f t="shared" si="135"/>
        <v>378</v>
      </c>
      <c r="D1360">
        <f t="shared" ca="1" si="136"/>
        <v>-2.8000000000000001E-2</v>
      </c>
      <c r="E1360">
        <f t="shared" ca="1" si="132"/>
        <v>0</v>
      </c>
      <c r="F1360">
        <f t="shared" ca="1" si="133"/>
        <v>31</v>
      </c>
      <c r="G1360">
        <f t="shared" ca="1" si="134"/>
        <v>32</v>
      </c>
      <c r="M1360">
        <v>1012</v>
      </c>
      <c r="N1360">
        <v>29.9</v>
      </c>
    </row>
    <row r="1361" spans="1:14">
      <c r="A1361" s="54">
        <f>formulas!O1448</f>
        <v>0</v>
      </c>
      <c r="B1361" s="33">
        <f t="shared" ca="1" si="131"/>
        <v>32</v>
      </c>
      <c r="C1361">
        <f t="shared" si="135"/>
        <v>378</v>
      </c>
      <c r="D1361">
        <f t="shared" ca="1" si="136"/>
        <v>-2.8000000000000001E-2</v>
      </c>
      <c r="E1361">
        <f t="shared" ca="1" si="132"/>
        <v>0</v>
      </c>
      <c r="F1361">
        <f t="shared" ca="1" si="133"/>
        <v>31</v>
      </c>
      <c r="G1361">
        <f t="shared" ca="1" si="134"/>
        <v>32</v>
      </c>
      <c r="M1361">
        <v>1013</v>
      </c>
      <c r="N1361">
        <v>29.931000000000001</v>
      </c>
    </row>
    <row r="1362" spans="1:14">
      <c r="A1362" s="54">
        <f>formulas!O1449</f>
        <v>0</v>
      </c>
      <c r="B1362" s="33">
        <f t="shared" ca="1" si="131"/>
        <v>32</v>
      </c>
      <c r="C1362">
        <f t="shared" si="135"/>
        <v>378</v>
      </c>
      <c r="D1362">
        <f t="shared" ca="1" si="136"/>
        <v>-2.8000000000000001E-2</v>
      </c>
      <c r="E1362">
        <f t="shared" ca="1" si="132"/>
        <v>0</v>
      </c>
      <c r="F1362">
        <f t="shared" ca="1" si="133"/>
        <v>31</v>
      </c>
      <c r="G1362">
        <f t="shared" ca="1" si="134"/>
        <v>32</v>
      </c>
      <c r="M1362">
        <v>1014</v>
      </c>
      <c r="N1362">
        <v>29.963000000000001</v>
      </c>
    </row>
    <row r="1363" spans="1:14">
      <c r="A1363" s="54">
        <f>formulas!O1450</f>
        <v>0</v>
      </c>
      <c r="B1363" s="33">
        <f t="shared" ca="1" si="131"/>
        <v>32</v>
      </c>
      <c r="C1363">
        <f t="shared" si="135"/>
        <v>378</v>
      </c>
      <c r="D1363">
        <f t="shared" ca="1" si="136"/>
        <v>-2.8000000000000001E-2</v>
      </c>
      <c r="E1363">
        <f t="shared" ca="1" si="132"/>
        <v>0</v>
      </c>
      <c r="F1363">
        <f t="shared" ca="1" si="133"/>
        <v>31</v>
      </c>
      <c r="G1363">
        <f t="shared" ca="1" si="134"/>
        <v>32</v>
      </c>
      <c r="M1363">
        <v>1015</v>
      </c>
      <c r="N1363">
        <v>29.995000000000001</v>
      </c>
    </row>
    <row r="1364" spans="1:14">
      <c r="A1364" s="54">
        <f>formulas!O1451</f>
        <v>0</v>
      </c>
      <c r="B1364" s="33">
        <f t="shared" ca="1" si="131"/>
        <v>32</v>
      </c>
      <c r="C1364">
        <f t="shared" si="135"/>
        <v>378</v>
      </c>
      <c r="D1364">
        <f t="shared" ca="1" si="136"/>
        <v>-2.8000000000000001E-2</v>
      </c>
      <c r="E1364">
        <f t="shared" ca="1" si="132"/>
        <v>0</v>
      </c>
      <c r="F1364">
        <f t="shared" ca="1" si="133"/>
        <v>31</v>
      </c>
      <c r="G1364">
        <f t="shared" ca="1" si="134"/>
        <v>32</v>
      </c>
      <c r="M1364">
        <v>1016</v>
      </c>
      <c r="N1364">
        <v>30.026</v>
      </c>
    </row>
    <row r="1365" spans="1:14">
      <c r="A1365" s="54">
        <f>formulas!O1452</f>
        <v>0</v>
      </c>
      <c r="B1365" s="33">
        <f t="shared" ca="1" si="131"/>
        <v>32</v>
      </c>
      <c r="C1365">
        <f t="shared" si="135"/>
        <v>378</v>
      </c>
      <c r="D1365">
        <f t="shared" ca="1" si="136"/>
        <v>-2.8000000000000001E-2</v>
      </c>
      <c r="E1365">
        <f t="shared" ca="1" si="132"/>
        <v>0</v>
      </c>
      <c r="F1365">
        <f t="shared" ca="1" si="133"/>
        <v>31</v>
      </c>
      <c r="G1365">
        <f t="shared" ca="1" si="134"/>
        <v>32</v>
      </c>
      <c r="M1365">
        <v>1017</v>
      </c>
      <c r="N1365">
        <v>30.058</v>
      </c>
    </row>
    <row r="1366" spans="1:14">
      <c r="A1366" s="54">
        <f>formulas!O1453</f>
        <v>0</v>
      </c>
      <c r="B1366" s="33">
        <f t="shared" ca="1" si="131"/>
        <v>32</v>
      </c>
      <c r="C1366">
        <f t="shared" si="135"/>
        <v>378</v>
      </c>
      <c r="D1366">
        <f t="shared" ca="1" si="136"/>
        <v>-2.8000000000000001E-2</v>
      </c>
      <c r="E1366">
        <f t="shared" ca="1" si="132"/>
        <v>0</v>
      </c>
      <c r="F1366">
        <f t="shared" ca="1" si="133"/>
        <v>31</v>
      </c>
      <c r="G1366">
        <f t="shared" ca="1" si="134"/>
        <v>32</v>
      </c>
      <c r="M1366">
        <v>1018</v>
      </c>
      <c r="N1366">
        <v>30.088999999999999</v>
      </c>
    </row>
    <row r="1367" spans="1:14">
      <c r="A1367" s="54">
        <f>formulas!O1454</f>
        <v>0</v>
      </c>
      <c r="B1367" s="33">
        <f t="shared" ca="1" si="131"/>
        <v>32</v>
      </c>
      <c r="C1367">
        <f t="shared" si="135"/>
        <v>378</v>
      </c>
      <c r="D1367">
        <f t="shared" ca="1" si="136"/>
        <v>-2.8000000000000001E-2</v>
      </c>
      <c r="E1367">
        <f t="shared" ca="1" si="132"/>
        <v>0</v>
      </c>
      <c r="F1367">
        <f t="shared" ca="1" si="133"/>
        <v>31</v>
      </c>
      <c r="G1367">
        <f t="shared" ca="1" si="134"/>
        <v>32</v>
      </c>
      <c r="M1367">
        <v>1019</v>
      </c>
      <c r="N1367">
        <v>30.120999999999999</v>
      </c>
    </row>
    <row r="1368" spans="1:14">
      <c r="A1368" s="54">
        <f>formulas!O1455</f>
        <v>0</v>
      </c>
      <c r="B1368" s="33">
        <f t="shared" ca="1" si="131"/>
        <v>32</v>
      </c>
      <c r="C1368">
        <f t="shared" si="135"/>
        <v>378</v>
      </c>
      <c r="D1368">
        <f t="shared" ca="1" si="136"/>
        <v>-2.8000000000000001E-2</v>
      </c>
      <c r="E1368">
        <f t="shared" ca="1" si="132"/>
        <v>0</v>
      </c>
      <c r="F1368">
        <f t="shared" ca="1" si="133"/>
        <v>31</v>
      </c>
      <c r="G1368">
        <f t="shared" ca="1" si="134"/>
        <v>32</v>
      </c>
      <c r="M1368">
        <v>1020</v>
      </c>
      <c r="N1368">
        <v>30.152999999999999</v>
      </c>
    </row>
    <row r="1369" spans="1:14">
      <c r="A1369" s="54">
        <f>formulas!O1456</f>
        <v>0</v>
      </c>
      <c r="B1369" s="33">
        <f t="shared" ca="1" si="131"/>
        <v>32</v>
      </c>
      <c r="C1369">
        <f t="shared" si="135"/>
        <v>378</v>
      </c>
      <c r="D1369">
        <f t="shared" ca="1" si="136"/>
        <v>-2.8000000000000001E-2</v>
      </c>
      <c r="E1369">
        <f t="shared" ca="1" si="132"/>
        <v>0</v>
      </c>
      <c r="F1369">
        <f t="shared" ca="1" si="133"/>
        <v>31</v>
      </c>
      <c r="G1369">
        <f t="shared" ca="1" si="134"/>
        <v>32</v>
      </c>
      <c r="M1369">
        <v>1021</v>
      </c>
      <c r="N1369">
        <v>30.184000000000001</v>
      </c>
    </row>
    <row r="1370" spans="1:14">
      <c r="A1370" s="54">
        <f>formulas!O1457</f>
        <v>0</v>
      </c>
      <c r="B1370" s="33">
        <f t="shared" ca="1" si="131"/>
        <v>32</v>
      </c>
      <c r="C1370">
        <f t="shared" si="135"/>
        <v>378</v>
      </c>
      <c r="D1370">
        <f t="shared" ca="1" si="136"/>
        <v>-2.8000000000000001E-2</v>
      </c>
      <c r="E1370">
        <f t="shared" ca="1" si="132"/>
        <v>0</v>
      </c>
      <c r="F1370">
        <f t="shared" ca="1" si="133"/>
        <v>31</v>
      </c>
      <c r="G1370">
        <f t="shared" ca="1" si="134"/>
        <v>32</v>
      </c>
      <c r="M1370">
        <v>1022</v>
      </c>
      <c r="N1370">
        <v>30.216000000000001</v>
      </c>
    </row>
    <row r="1371" spans="1:14">
      <c r="A1371" s="54">
        <f>formulas!O1458</f>
        <v>0</v>
      </c>
      <c r="B1371" s="33">
        <f t="shared" ca="1" si="131"/>
        <v>32</v>
      </c>
      <c r="C1371">
        <f t="shared" si="135"/>
        <v>378</v>
      </c>
      <c r="D1371">
        <f t="shared" ca="1" si="136"/>
        <v>-2.8000000000000001E-2</v>
      </c>
      <c r="E1371">
        <f t="shared" ca="1" si="132"/>
        <v>0</v>
      </c>
      <c r="F1371">
        <f t="shared" ca="1" si="133"/>
        <v>31</v>
      </c>
      <c r="G1371">
        <f t="shared" ca="1" si="134"/>
        <v>32</v>
      </c>
      <c r="M1371">
        <v>1023</v>
      </c>
      <c r="N1371">
        <v>30.248000000000001</v>
      </c>
    </row>
    <row r="1372" spans="1:14">
      <c r="A1372" s="54">
        <f>formulas!O1459</f>
        <v>0</v>
      </c>
      <c r="B1372" s="33">
        <f t="shared" ca="1" si="131"/>
        <v>32</v>
      </c>
      <c r="C1372">
        <f t="shared" si="135"/>
        <v>378</v>
      </c>
      <c r="D1372">
        <f t="shared" ca="1" si="136"/>
        <v>-2.8000000000000001E-2</v>
      </c>
      <c r="E1372">
        <f t="shared" ca="1" si="132"/>
        <v>0</v>
      </c>
      <c r="F1372">
        <f t="shared" ca="1" si="133"/>
        <v>31</v>
      </c>
      <c r="G1372">
        <f t="shared" ca="1" si="134"/>
        <v>32</v>
      </c>
      <c r="M1372">
        <v>1024</v>
      </c>
      <c r="N1372">
        <v>30.279</v>
      </c>
    </row>
    <row r="1373" spans="1:14">
      <c r="A1373" s="54">
        <f>formulas!O1460</f>
        <v>0</v>
      </c>
      <c r="B1373" s="33">
        <f t="shared" ca="1" si="131"/>
        <v>32</v>
      </c>
      <c r="C1373">
        <f t="shared" si="135"/>
        <v>378</v>
      </c>
      <c r="D1373">
        <f t="shared" ca="1" si="136"/>
        <v>-2.8000000000000001E-2</v>
      </c>
      <c r="E1373">
        <f t="shared" ca="1" si="132"/>
        <v>0</v>
      </c>
      <c r="F1373">
        <f t="shared" ca="1" si="133"/>
        <v>31</v>
      </c>
      <c r="G1373">
        <f t="shared" ca="1" si="134"/>
        <v>32</v>
      </c>
      <c r="M1373">
        <v>1025</v>
      </c>
      <c r="N1373">
        <v>30.311</v>
      </c>
    </row>
    <row r="1374" spans="1:14">
      <c r="A1374" s="54">
        <f>formulas!O1461</f>
        <v>0</v>
      </c>
      <c r="B1374" s="33">
        <f t="shared" ca="1" si="131"/>
        <v>32</v>
      </c>
      <c r="C1374">
        <f t="shared" si="135"/>
        <v>378</v>
      </c>
      <c r="D1374">
        <f t="shared" ca="1" si="136"/>
        <v>-2.8000000000000001E-2</v>
      </c>
      <c r="E1374">
        <f t="shared" ca="1" si="132"/>
        <v>0</v>
      </c>
      <c r="F1374">
        <f t="shared" ca="1" si="133"/>
        <v>31</v>
      </c>
      <c r="G1374">
        <f t="shared" ca="1" si="134"/>
        <v>32</v>
      </c>
      <c r="M1374">
        <v>1026</v>
      </c>
      <c r="N1374">
        <v>30.343</v>
      </c>
    </row>
    <row r="1375" spans="1:14">
      <c r="A1375" s="54">
        <f>formulas!O1462</f>
        <v>0</v>
      </c>
      <c r="B1375" s="33">
        <f t="shared" ca="1" si="131"/>
        <v>32</v>
      </c>
      <c r="C1375">
        <f t="shared" si="135"/>
        <v>378</v>
      </c>
      <c r="D1375">
        <f t="shared" ca="1" si="136"/>
        <v>-2.8000000000000001E-2</v>
      </c>
      <c r="E1375">
        <f t="shared" ca="1" si="132"/>
        <v>0</v>
      </c>
      <c r="F1375">
        <f t="shared" ca="1" si="133"/>
        <v>31</v>
      </c>
      <c r="G1375">
        <f t="shared" ca="1" si="134"/>
        <v>32</v>
      </c>
      <c r="M1375">
        <v>1027</v>
      </c>
      <c r="N1375">
        <v>30.375</v>
      </c>
    </row>
    <row r="1376" spans="1:14">
      <c r="A1376" s="54">
        <f>formulas!O1463</f>
        <v>0</v>
      </c>
      <c r="B1376" s="33">
        <f t="shared" ca="1" si="131"/>
        <v>32</v>
      </c>
      <c r="C1376">
        <f t="shared" si="135"/>
        <v>378</v>
      </c>
      <c r="D1376">
        <f t="shared" ca="1" si="136"/>
        <v>-2.8000000000000001E-2</v>
      </c>
      <c r="E1376">
        <f t="shared" ca="1" si="132"/>
        <v>0</v>
      </c>
      <c r="F1376">
        <f t="shared" ca="1" si="133"/>
        <v>31</v>
      </c>
      <c r="G1376">
        <f t="shared" ca="1" si="134"/>
        <v>32</v>
      </c>
      <c r="M1376">
        <v>1028</v>
      </c>
      <c r="N1376">
        <v>30.405999999999999</v>
      </c>
    </row>
    <row r="1377" spans="1:14">
      <c r="A1377" s="54">
        <f>formulas!O1464</f>
        <v>0</v>
      </c>
      <c r="B1377" s="33">
        <f t="shared" ca="1" si="131"/>
        <v>32</v>
      </c>
      <c r="C1377">
        <f t="shared" si="135"/>
        <v>378</v>
      </c>
      <c r="D1377">
        <f t="shared" ca="1" si="136"/>
        <v>-2.8000000000000001E-2</v>
      </c>
      <c r="E1377">
        <f t="shared" ca="1" si="132"/>
        <v>0</v>
      </c>
      <c r="F1377">
        <f t="shared" ca="1" si="133"/>
        <v>31</v>
      </c>
      <c r="G1377">
        <f t="shared" ca="1" si="134"/>
        <v>32</v>
      </c>
      <c r="M1377">
        <v>1029</v>
      </c>
      <c r="N1377">
        <v>30.437999999999999</v>
      </c>
    </row>
    <row r="1378" spans="1:14">
      <c r="A1378" s="54">
        <f>formulas!O1465</f>
        <v>0</v>
      </c>
      <c r="B1378" s="33">
        <f t="shared" ca="1" si="131"/>
        <v>32</v>
      </c>
      <c r="C1378">
        <f t="shared" si="135"/>
        <v>378</v>
      </c>
      <c r="D1378">
        <f t="shared" ca="1" si="136"/>
        <v>-2.8000000000000001E-2</v>
      </c>
      <c r="E1378">
        <f t="shared" ca="1" si="132"/>
        <v>0</v>
      </c>
      <c r="F1378">
        <f t="shared" ca="1" si="133"/>
        <v>31</v>
      </c>
      <c r="G1378">
        <f t="shared" ca="1" si="134"/>
        <v>32</v>
      </c>
      <c r="M1378">
        <v>1030</v>
      </c>
      <c r="N1378">
        <v>30.47</v>
      </c>
    </row>
    <row r="1379" spans="1:14">
      <c r="A1379" s="54">
        <f>formulas!O1466</f>
        <v>0</v>
      </c>
      <c r="B1379" s="33">
        <f t="shared" ref="B1379:B1442" ca="1" si="137">(A1379-D1379)/(E1379-D1379)*(G1379-F1379)+F1379</f>
        <v>32</v>
      </c>
      <c r="C1379">
        <f t="shared" si="135"/>
        <v>378</v>
      </c>
      <c r="D1379">
        <f t="shared" ca="1" si="136"/>
        <v>-2.8000000000000001E-2</v>
      </c>
      <c r="E1379">
        <f t="shared" ref="E1379:E1442" ca="1" si="138">INDIRECT(ADDRESS(C1379+2,14))</f>
        <v>0</v>
      </c>
      <c r="F1379">
        <f t="shared" ref="F1379:F1442" ca="1" si="139">INDIRECT(ADDRESS(C1379+1,13))</f>
        <v>31</v>
      </c>
      <c r="G1379">
        <f t="shared" ref="G1379:G1442" ca="1" si="140">INDIRECT(ADDRESS(C1379+2,13))</f>
        <v>32</v>
      </c>
      <c r="M1379">
        <v>1031</v>
      </c>
      <c r="N1379">
        <v>30.501999999999999</v>
      </c>
    </row>
    <row r="1380" spans="1:14">
      <c r="A1380" s="54">
        <f>formulas!O1467</f>
        <v>0</v>
      </c>
      <c r="B1380" s="33">
        <f t="shared" ca="1" si="137"/>
        <v>32</v>
      </c>
      <c r="C1380">
        <f t="shared" si="135"/>
        <v>378</v>
      </c>
      <c r="D1380">
        <f t="shared" ca="1" si="136"/>
        <v>-2.8000000000000001E-2</v>
      </c>
      <c r="E1380">
        <f t="shared" ca="1" si="138"/>
        <v>0</v>
      </c>
      <c r="F1380">
        <f t="shared" ca="1" si="139"/>
        <v>31</v>
      </c>
      <c r="G1380">
        <f t="shared" ca="1" si="140"/>
        <v>32</v>
      </c>
      <c r="M1380">
        <v>1032</v>
      </c>
      <c r="N1380">
        <v>30.533000000000001</v>
      </c>
    </row>
    <row r="1381" spans="1:14">
      <c r="A1381" s="54">
        <f>formulas!O1468</f>
        <v>0</v>
      </c>
      <c r="B1381" s="33">
        <f t="shared" ca="1" si="137"/>
        <v>32</v>
      </c>
      <c r="C1381">
        <f t="shared" si="135"/>
        <v>378</v>
      </c>
      <c r="D1381">
        <f t="shared" ca="1" si="136"/>
        <v>-2.8000000000000001E-2</v>
      </c>
      <c r="E1381">
        <f t="shared" ca="1" si="138"/>
        <v>0</v>
      </c>
      <c r="F1381">
        <f t="shared" ca="1" si="139"/>
        <v>31</v>
      </c>
      <c r="G1381">
        <f t="shared" ca="1" si="140"/>
        <v>32</v>
      </c>
      <c r="M1381">
        <v>1033</v>
      </c>
      <c r="N1381">
        <v>30.565000000000001</v>
      </c>
    </row>
    <row r="1382" spans="1:14">
      <c r="A1382" s="54">
        <f>formulas!O1469</f>
        <v>0</v>
      </c>
      <c r="B1382" s="33">
        <f t="shared" ca="1" si="137"/>
        <v>32</v>
      </c>
      <c r="C1382">
        <f t="shared" si="135"/>
        <v>378</v>
      </c>
      <c r="D1382">
        <f t="shared" ca="1" si="136"/>
        <v>-2.8000000000000001E-2</v>
      </c>
      <c r="E1382">
        <f t="shared" ca="1" si="138"/>
        <v>0</v>
      </c>
      <c r="F1382">
        <f t="shared" ca="1" si="139"/>
        <v>31</v>
      </c>
      <c r="G1382">
        <f t="shared" ca="1" si="140"/>
        <v>32</v>
      </c>
      <c r="M1382">
        <v>1034</v>
      </c>
      <c r="N1382">
        <v>30.597000000000001</v>
      </c>
    </row>
    <row r="1383" spans="1:14">
      <c r="A1383" s="54">
        <f>formulas!O1470</f>
        <v>0</v>
      </c>
      <c r="B1383" s="33">
        <f t="shared" ca="1" si="137"/>
        <v>32</v>
      </c>
      <c r="C1383">
        <f t="shared" si="135"/>
        <v>378</v>
      </c>
      <c r="D1383">
        <f t="shared" ca="1" si="136"/>
        <v>-2.8000000000000001E-2</v>
      </c>
      <c r="E1383">
        <f t="shared" ca="1" si="138"/>
        <v>0</v>
      </c>
      <c r="F1383">
        <f t="shared" ca="1" si="139"/>
        <v>31</v>
      </c>
      <c r="G1383">
        <f t="shared" ca="1" si="140"/>
        <v>32</v>
      </c>
      <c r="M1383">
        <v>1035</v>
      </c>
      <c r="N1383">
        <v>30.629000000000001</v>
      </c>
    </row>
    <row r="1384" spans="1:14">
      <c r="A1384" s="54">
        <f>formulas!O1471</f>
        <v>0</v>
      </c>
      <c r="B1384" s="33">
        <f t="shared" ca="1" si="137"/>
        <v>32</v>
      </c>
      <c r="C1384">
        <f t="shared" si="135"/>
        <v>378</v>
      </c>
      <c r="D1384">
        <f t="shared" ca="1" si="136"/>
        <v>-2.8000000000000001E-2</v>
      </c>
      <c r="E1384">
        <f t="shared" ca="1" si="138"/>
        <v>0</v>
      </c>
      <c r="F1384">
        <f t="shared" ca="1" si="139"/>
        <v>31</v>
      </c>
      <c r="G1384">
        <f t="shared" ca="1" si="140"/>
        <v>32</v>
      </c>
      <c r="M1384">
        <v>1036</v>
      </c>
      <c r="N1384">
        <v>30.66</v>
      </c>
    </row>
    <row r="1385" spans="1:14">
      <c r="A1385" s="54">
        <f>formulas!O1472</f>
        <v>0</v>
      </c>
      <c r="B1385" s="33">
        <f t="shared" ca="1" si="137"/>
        <v>32</v>
      </c>
      <c r="C1385">
        <f t="shared" si="135"/>
        <v>378</v>
      </c>
      <c r="D1385">
        <f t="shared" ca="1" si="136"/>
        <v>-2.8000000000000001E-2</v>
      </c>
      <c r="E1385">
        <f t="shared" ca="1" si="138"/>
        <v>0</v>
      </c>
      <c r="F1385">
        <f t="shared" ca="1" si="139"/>
        <v>31</v>
      </c>
      <c r="G1385">
        <f t="shared" ca="1" si="140"/>
        <v>32</v>
      </c>
      <c r="M1385">
        <v>1037</v>
      </c>
      <c r="N1385">
        <v>30.692</v>
      </c>
    </row>
    <row r="1386" spans="1:14">
      <c r="A1386" s="54">
        <f>formulas!O1473</f>
        <v>0</v>
      </c>
      <c r="B1386" s="33">
        <f t="shared" ca="1" si="137"/>
        <v>32</v>
      </c>
      <c r="C1386">
        <f t="shared" si="135"/>
        <v>378</v>
      </c>
      <c r="D1386">
        <f t="shared" ca="1" si="136"/>
        <v>-2.8000000000000001E-2</v>
      </c>
      <c r="E1386">
        <f t="shared" ca="1" si="138"/>
        <v>0</v>
      </c>
      <c r="F1386">
        <f t="shared" ca="1" si="139"/>
        <v>31</v>
      </c>
      <c r="G1386">
        <f t="shared" ca="1" si="140"/>
        <v>32</v>
      </c>
      <c r="M1386">
        <v>1038</v>
      </c>
      <c r="N1386">
        <v>30.724</v>
      </c>
    </row>
    <row r="1387" spans="1:14">
      <c r="A1387" s="54">
        <f>formulas!O1474</f>
        <v>0</v>
      </c>
      <c r="B1387" s="33">
        <f t="shared" ca="1" si="137"/>
        <v>32</v>
      </c>
      <c r="C1387">
        <f t="shared" si="135"/>
        <v>378</v>
      </c>
      <c r="D1387">
        <f t="shared" ca="1" si="136"/>
        <v>-2.8000000000000001E-2</v>
      </c>
      <c r="E1387">
        <f t="shared" ca="1" si="138"/>
        <v>0</v>
      </c>
      <c r="F1387">
        <f t="shared" ca="1" si="139"/>
        <v>31</v>
      </c>
      <c r="G1387">
        <f t="shared" ca="1" si="140"/>
        <v>32</v>
      </c>
      <c r="M1387">
        <v>1039</v>
      </c>
      <c r="N1387">
        <v>30.756</v>
      </c>
    </row>
    <row r="1388" spans="1:14">
      <c r="A1388" s="54">
        <f>formulas!O1475</f>
        <v>0</v>
      </c>
      <c r="B1388" s="33">
        <f t="shared" ca="1" si="137"/>
        <v>32</v>
      </c>
      <c r="C1388">
        <f t="shared" si="135"/>
        <v>378</v>
      </c>
      <c r="D1388">
        <f t="shared" ca="1" si="136"/>
        <v>-2.8000000000000001E-2</v>
      </c>
      <c r="E1388">
        <f t="shared" ca="1" si="138"/>
        <v>0</v>
      </c>
      <c r="F1388">
        <f t="shared" ca="1" si="139"/>
        <v>31</v>
      </c>
      <c r="G1388">
        <f t="shared" ca="1" si="140"/>
        <v>32</v>
      </c>
      <c r="M1388">
        <v>1040</v>
      </c>
      <c r="N1388">
        <v>30.788</v>
      </c>
    </row>
    <row r="1389" spans="1:14">
      <c r="A1389" s="54">
        <f>formulas!O1476</f>
        <v>0</v>
      </c>
      <c r="B1389" s="33">
        <f t="shared" ca="1" si="137"/>
        <v>32</v>
      </c>
      <c r="C1389">
        <f t="shared" si="135"/>
        <v>378</v>
      </c>
      <c r="D1389">
        <f t="shared" ca="1" si="136"/>
        <v>-2.8000000000000001E-2</v>
      </c>
      <c r="E1389">
        <f t="shared" ca="1" si="138"/>
        <v>0</v>
      </c>
      <c r="F1389">
        <f t="shared" ca="1" si="139"/>
        <v>31</v>
      </c>
      <c r="G1389">
        <f t="shared" ca="1" si="140"/>
        <v>32</v>
      </c>
      <c r="M1389">
        <v>1041</v>
      </c>
      <c r="N1389">
        <v>30.818999999999999</v>
      </c>
    </row>
    <row r="1390" spans="1:14">
      <c r="A1390" s="54">
        <f>formulas!O1477</f>
        <v>0</v>
      </c>
      <c r="B1390" s="33">
        <f t="shared" ca="1" si="137"/>
        <v>32</v>
      </c>
      <c r="C1390">
        <f t="shared" si="135"/>
        <v>378</v>
      </c>
      <c r="D1390">
        <f t="shared" ca="1" si="136"/>
        <v>-2.8000000000000001E-2</v>
      </c>
      <c r="E1390">
        <f t="shared" ca="1" si="138"/>
        <v>0</v>
      </c>
      <c r="F1390">
        <f t="shared" ca="1" si="139"/>
        <v>31</v>
      </c>
      <c r="G1390">
        <f t="shared" ca="1" si="140"/>
        <v>32</v>
      </c>
      <c r="M1390">
        <v>1042</v>
      </c>
      <c r="N1390">
        <v>30.850999999999999</v>
      </c>
    </row>
    <row r="1391" spans="1:14">
      <c r="A1391" s="54">
        <f>formulas!O1478</f>
        <v>0</v>
      </c>
      <c r="B1391" s="33">
        <f t="shared" ca="1" si="137"/>
        <v>32</v>
      </c>
      <c r="C1391">
        <f t="shared" si="135"/>
        <v>378</v>
      </c>
      <c r="D1391">
        <f t="shared" ca="1" si="136"/>
        <v>-2.8000000000000001E-2</v>
      </c>
      <c r="E1391">
        <f t="shared" ca="1" si="138"/>
        <v>0</v>
      </c>
      <c r="F1391">
        <f t="shared" ca="1" si="139"/>
        <v>31</v>
      </c>
      <c r="G1391">
        <f t="shared" ca="1" si="140"/>
        <v>32</v>
      </c>
      <c r="M1391">
        <v>1043</v>
      </c>
      <c r="N1391">
        <v>30.882999999999999</v>
      </c>
    </row>
    <row r="1392" spans="1:14">
      <c r="A1392" s="54">
        <f>formulas!O1479</f>
        <v>0</v>
      </c>
      <c r="B1392" s="33">
        <f t="shared" ca="1" si="137"/>
        <v>32</v>
      </c>
      <c r="C1392">
        <f t="shared" si="135"/>
        <v>378</v>
      </c>
      <c r="D1392">
        <f t="shared" ca="1" si="136"/>
        <v>-2.8000000000000001E-2</v>
      </c>
      <c r="E1392">
        <f t="shared" ca="1" si="138"/>
        <v>0</v>
      </c>
      <c r="F1392">
        <f t="shared" ca="1" si="139"/>
        <v>31</v>
      </c>
      <c r="G1392">
        <f t="shared" ca="1" si="140"/>
        <v>32</v>
      </c>
      <c r="M1392">
        <v>1044</v>
      </c>
      <c r="N1392">
        <v>30.914999999999999</v>
      </c>
    </row>
    <row r="1393" spans="1:14">
      <c r="A1393" s="54">
        <f>formulas!O1480</f>
        <v>0</v>
      </c>
      <c r="B1393" s="33">
        <f t="shared" ca="1" si="137"/>
        <v>32</v>
      </c>
      <c r="C1393">
        <f t="shared" si="135"/>
        <v>378</v>
      </c>
      <c r="D1393">
        <f t="shared" ca="1" si="136"/>
        <v>-2.8000000000000001E-2</v>
      </c>
      <c r="E1393">
        <f t="shared" ca="1" si="138"/>
        <v>0</v>
      </c>
      <c r="F1393">
        <f t="shared" ca="1" si="139"/>
        <v>31</v>
      </c>
      <c r="G1393">
        <f t="shared" ca="1" si="140"/>
        <v>32</v>
      </c>
      <c r="M1393">
        <v>1045</v>
      </c>
      <c r="N1393">
        <v>30.946999999999999</v>
      </c>
    </row>
    <row r="1394" spans="1:14">
      <c r="A1394" s="54">
        <f>formulas!O1481</f>
        <v>0</v>
      </c>
      <c r="B1394" s="33">
        <f t="shared" ca="1" si="137"/>
        <v>32</v>
      </c>
      <c r="C1394">
        <f t="shared" si="135"/>
        <v>378</v>
      </c>
      <c r="D1394">
        <f t="shared" ca="1" si="136"/>
        <v>-2.8000000000000001E-2</v>
      </c>
      <c r="E1394">
        <f t="shared" ca="1" si="138"/>
        <v>0</v>
      </c>
      <c r="F1394">
        <f t="shared" ca="1" si="139"/>
        <v>31</v>
      </c>
      <c r="G1394">
        <f t="shared" ca="1" si="140"/>
        <v>32</v>
      </c>
      <c r="M1394">
        <v>1046</v>
      </c>
      <c r="N1394">
        <v>30.978999999999999</v>
      </c>
    </row>
    <row r="1395" spans="1:14">
      <c r="A1395" s="54">
        <f>formulas!O1482</f>
        <v>0</v>
      </c>
      <c r="B1395" s="33">
        <f t="shared" ca="1" si="137"/>
        <v>32</v>
      </c>
      <c r="C1395">
        <f t="shared" si="135"/>
        <v>378</v>
      </c>
      <c r="D1395">
        <f t="shared" ca="1" si="136"/>
        <v>-2.8000000000000001E-2</v>
      </c>
      <c r="E1395">
        <f t="shared" ca="1" si="138"/>
        <v>0</v>
      </c>
      <c r="F1395">
        <f t="shared" ca="1" si="139"/>
        <v>31</v>
      </c>
      <c r="G1395">
        <f t="shared" ca="1" si="140"/>
        <v>32</v>
      </c>
      <c r="M1395">
        <v>1047</v>
      </c>
      <c r="N1395">
        <v>31.010999999999999</v>
      </c>
    </row>
    <row r="1396" spans="1:14">
      <c r="A1396" s="54">
        <f>formulas!O1483</f>
        <v>0</v>
      </c>
      <c r="B1396" s="33">
        <f t="shared" ca="1" si="137"/>
        <v>32</v>
      </c>
      <c r="C1396">
        <f t="shared" si="135"/>
        <v>378</v>
      </c>
      <c r="D1396">
        <f t="shared" ca="1" si="136"/>
        <v>-2.8000000000000001E-2</v>
      </c>
      <c r="E1396">
        <f t="shared" ca="1" si="138"/>
        <v>0</v>
      </c>
      <c r="F1396">
        <f t="shared" ca="1" si="139"/>
        <v>31</v>
      </c>
      <c r="G1396">
        <f t="shared" ca="1" si="140"/>
        <v>32</v>
      </c>
      <c r="M1396">
        <v>1048</v>
      </c>
      <c r="N1396">
        <v>31.042999999999999</v>
      </c>
    </row>
    <row r="1397" spans="1:14">
      <c r="A1397" s="54">
        <f>formulas!O1484</f>
        <v>0</v>
      </c>
      <c r="B1397" s="33">
        <f t="shared" ca="1" si="137"/>
        <v>32</v>
      </c>
      <c r="C1397">
        <f t="shared" si="135"/>
        <v>378</v>
      </c>
      <c r="D1397">
        <f t="shared" ca="1" si="136"/>
        <v>-2.8000000000000001E-2</v>
      </c>
      <c r="E1397">
        <f t="shared" ca="1" si="138"/>
        <v>0</v>
      </c>
      <c r="F1397">
        <f t="shared" ca="1" si="139"/>
        <v>31</v>
      </c>
      <c r="G1397">
        <f t="shared" ca="1" si="140"/>
        <v>32</v>
      </c>
      <c r="M1397">
        <v>1049</v>
      </c>
      <c r="N1397">
        <v>31.074000000000002</v>
      </c>
    </row>
    <row r="1398" spans="1:14">
      <c r="A1398" s="54">
        <f>formulas!O1485</f>
        <v>0</v>
      </c>
      <c r="B1398" s="33">
        <f t="shared" ca="1" si="137"/>
        <v>32</v>
      </c>
      <c r="C1398">
        <f t="shared" si="135"/>
        <v>378</v>
      </c>
      <c r="D1398">
        <f t="shared" ca="1" si="136"/>
        <v>-2.8000000000000001E-2</v>
      </c>
      <c r="E1398">
        <f t="shared" ca="1" si="138"/>
        <v>0</v>
      </c>
      <c r="F1398">
        <f t="shared" ca="1" si="139"/>
        <v>31</v>
      </c>
      <c r="G1398">
        <f t="shared" ca="1" si="140"/>
        <v>32</v>
      </c>
      <c r="M1398">
        <v>1050</v>
      </c>
      <c r="N1398">
        <v>31.106000000000002</v>
      </c>
    </row>
    <row r="1399" spans="1:14">
      <c r="A1399" s="54">
        <f>formulas!O1486</f>
        <v>0</v>
      </c>
      <c r="B1399" s="33">
        <f t="shared" ca="1" si="137"/>
        <v>32</v>
      </c>
      <c r="C1399">
        <f t="shared" si="135"/>
        <v>378</v>
      </c>
      <c r="D1399">
        <f t="shared" ca="1" si="136"/>
        <v>-2.8000000000000001E-2</v>
      </c>
      <c r="E1399">
        <f t="shared" ca="1" si="138"/>
        <v>0</v>
      </c>
      <c r="F1399">
        <f t="shared" ca="1" si="139"/>
        <v>31</v>
      </c>
      <c r="G1399">
        <f t="shared" ca="1" si="140"/>
        <v>32</v>
      </c>
      <c r="M1399">
        <v>1051</v>
      </c>
      <c r="N1399">
        <v>31.138000000000002</v>
      </c>
    </row>
    <row r="1400" spans="1:14">
      <c r="A1400" s="54">
        <f>formulas!O1487</f>
        <v>0</v>
      </c>
      <c r="B1400" s="33">
        <f t="shared" ca="1" si="137"/>
        <v>32</v>
      </c>
      <c r="C1400">
        <f t="shared" si="135"/>
        <v>378</v>
      </c>
      <c r="D1400">
        <f t="shared" ca="1" si="136"/>
        <v>-2.8000000000000001E-2</v>
      </c>
      <c r="E1400">
        <f t="shared" ca="1" si="138"/>
        <v>0</v>
      </c>
      <c r="F1400">
        <f t="shared" ca="1" si="139"/>
        <v>31</v>
      </c>
      <c r="G1400">
        <f t="shared" ca="1" si="140"/>
        <v>32</v>
      </c>
      <c r="M1400">
        <v>1052</v>
      </c>
      <c r="N1400">
        <v>31.17</v>
      </c>
    </row>
    <row r="1401" spans="1:14">
      <c r="A1401" s="54">
        <f>formulas!O1488</f>
        <v>0</v>
      </c>
      <c r="B1401" s="33">
        <f t="shared" ca="1" si="137"/>
        <v>32</v>
      </c>
      <c r="C1401">
        <f t="shared" si="135"/>
        <v>378</v>
      </c>
      <c r="D1401">
        <f t="shared" ca="1" si="136"/>
        <v>-2.8000000000000001E-2</v>
      </c>
      <c r="E1401">
        <f t="shared" ca="1" si="138"/>
        <v>0</v>
      </c>
      <c r="F1401">
        <f t="shared" ca="1" si="139"/>
        <v>31</v>
      </c>
      <c r="G1401">
        <f t="shared" ca="1" si="140"/>
        <v>32</v>
      </c>
      <c r="M1401">
        <v>1053</v>
      </c>
      <c r="N1401">
        <v>31.202000000000002</v>
      </c>
    </row>
    <row r="1402" spans="1:14">
      <c r="A1402" s="54">
        <f>formulas!O1489</f>
        <v>0</v>
      </c>
      <c r="B1402" s="33">
        <f t="shared" ca="1" si="137"/>
        <v>32</v>
      </c>
      <c r="C1402">
        <f t="shared" si="135"/>
        <v>378</v>
      </c>
      <c r="D1402">
        <f t="shared" ca="1" si="136"/>
        <v>-2.8000000000000001E-2</v>
      </c>
      <c r="E1402">
        <f t="shared" ca="1" si="138"/>
        <v>0</v>
      </c>
      <c r="F1402">
        <f t="shared" ca="1" si="139"/>
        <v>31</v>
      </c>
      <c r="G1402">
        <f t="shared" ca="1" si="140"/>
        <v>32</v>
      </c>
      <c r="M1402">
        <v>1054</v>
      </c>
      <c r="N1402">
        <v>31.234000000000002</v>
      </c>
    </row>
    <row r="1403" spans="1:14">
      <c r="A1403" s="54">
        <f>formulas!O1490</f>
        <v>0</v>
      </c>
      <c r="B1403" s="33">
        <f t="shared" ca="1" si="137"/>
        <v>32</v>
      </c>
      <c r="C1403">
        <f t="shared" si="135"/>
        <v>378</v>
      </c>
      <c r="D1403">
        <f t="shared" ca="1" si="136"/>
        <v>-2.8000000000000001E-2</v>
      </c>
      <c r="E1403">
        <f t="shared" ca="1" si="138"/>
        <v>0</v>
      </c>
      <c r="F1403">
        <f t="shared" ca="1" si="139"/>
        <v>31</v>
      </c>
      <c r="G1403">
        <f t="shared" ca="1" si="140"/>
        <v>32</v>
      </c>
      <c r="M1403">
        <v>1055</v>
      </c>
      <c r="N1403">
        <v>31.265999999999998</v>
      </c>
    </row>
    <row r="1404" spans="1:14">
      <c r="A1404" s="54">
        <f>formulas!O1491</f>
        <v>0</v>
      </c>
      <c r="B1404" s="33">
        <f t="shared" ca="1" si="137"/>
        <v>32</v>
      </c>
      <c r="C1404">
        <f t="shared" si="135"/>
        <v>378</v>
      </c>
      <c r="D1404">
        <f t="shared" ca="1" si="136"/>
        <v>-2.8000000000000001E-2</v>
      </c>
      <c r="E1404">
        <f t="shared" ca="1" si="138"/>
        <v>0</v>
      </c>
      <c r="F1404">
        <f t="shared" ca="1" si="139"/>
        <v>31</v>
      </c>
      <c r="G1404">
        <f t="shared" ca="1" si="140"/>
        <v>32</v>
      </c>
      <c r="M1404">
        <v>1056</v>
      </c>
      <c r="N1404">
        <v>31.297999999999998</v>
      </c>
    </row>
    <row r="1405" spans="1:14">
      <c r="A1405" s="54">
        <f>formulas!O1492</f>
        <v>0</v>
      </c>
      <c r="B1405" s="33">
        <f t="shared" ca="1" si="137"/>
        <v>32</v>
      </c>
      <c r="C1405">
        <f t="shared" si="135"/>
        <v>378</v>
      </c>
      <c r="D1405">
        <f t="shared" ca="1" si="136"/>
        <v>-2.8000000000000001E-2</v>
      </c>
      <c r="E1405">
        <f t="shared" ca="1" si="138"/>
        <v>0</v>
      </c>
      <c r="F1405">
        <f t="shared" ca="1" si="139"/>
        <v>31</v>
      </c>
      <c r="G1405">
        <f t="shared" ca="1" si="140"/>
        <v>32</v>
      </c>
      <c r="M1405">
        <v>1057</v>
      </c>
      <c r="N1405">
        <v>31.33</v>
      </c>
    </row>
    <row r="1406" spans="1:14">
      <c r="A1406" s="54">
        <f>formulas!O1493</f>
        <v>0</v>
      </c>
      <c r="B1406" s="33">
        <f t="shared" ca="1" si="137"/>
        <v>32</v>
      </c>
      <c r="C1406">
        <f t="shared" si="135"/>
        <v>378</v>
      </c>
      <c r="D1406">
        <f t="shared" ca="1" si="136"/>
        <v>-2.8000000000000001E-2</v>
      </c>
      <c r="E1406">
        <f t="shared" ca="1" si="138"/>
        <v>0</v>
      </c>
      <c r="F1406">
        <f t="shared" ca="1" si="139"/>
        <v>31</v>
      </c>
      <c r="G1406">
        <f t="shared" ca="1" si="140"/>
        <v>32</v>
      </c>
      <c r="M1406">
        <v>1058</v>
      </c>
      <c r="N1406">
        <v>31.361999999999998</v>
      </c>
    </row>
    <row r="1407" spans="1:14">
      <c r="A1407" s="54">
        <f>formulas!O1494</f>
        <v>0</v>
      </c>
      <c r="B1407" s="33">
        <f t="shared" ca="1" si="137"/>
        <v>32</v>
      </c>
      <c r="C1407">
        <f t="shared" si="135"/>
        <v>378</v>
      </c>
      <c r="D1407">
        <f t="shared" ca="1" si="136"/>
        <v>-2.8000000000000001E-2</v>
      </c>
      <c r="E1407">
        <f t="shared" ca="1" si="138"/>
        <v>0</v>
      </c>
      <c r="F1407">
        <f t="shared" ca="1" si="139"/>
        <v>31</v>
      </c>
      <c r="G1407">
        <f t="shared" ca="1" si="140"/>
        <v>32</v>
      </c>
      <c r="M1407">
        <v>1059</v>
      </c>
      <c r="N1407">
        <v>31.393999999999998</v>
      </c>
    </row>
    <row r="1408" spans="1:14">
      <c r="A1408" s="54">
        <f>formulas!O1495</f>
        <v>0</v>
      </c>
      <c r="B1408" s="33">
        <f t="shared" ca="1" si="137"/>
        <v>32</v>
      </c>
      <c r="C1408">
        <f t="shared" si="135"/>
        <v>378</v>
      </c>
      <c r="D1408">
        <f t="shared" ca="1" si="136"/>
        <v>-2.8000000000000001E-2</v>
      </c>
      <c r="E1408">
        <f t="shared" ca="1" si="138"/>
        <v>0</v>
      </c>
      <c r="F1408">
        <f t="shared" ca="1" si="139"/>
        <v>31</v>
      </c>
      <c r="G1408">
        <f t="shared" ca="1" si="140"/>
        <v>32</v>
      </c>
      <c r="M1408">
        <v>1060</v>
      </c>
      <c r="N1408">
        <v>31.425999999999998</v>
      </c>
    </row>
    <row r="1409" spans="1:14">
      <c r="A1409" s="54">
        <f>formulas!O1496</f>
        <v>0</v>
      </c>
      <c r="B1409" s="33">
        <f t="shared" ca="1" si="137"/>
        <v>32</v>
      </c>
      <c r="C1409">
        <f t="shared" si="135"/>
        <v>378</v>
      </c>
      <c r="D1409">
        <f t="shared" ca="1" si="136"/>
        <v>-2.8000000000000001E-2</v>
      </c>
      <c r="E1409">
        <f t="shared" ca="1" si="138"/>
        <v>0</v>
      </c>
      <c r="F1409">
        <f t="shared" ca="1" si="139"/>
        <v>31</v>
      </c>
      <c r="G1409">
        <f t="shared" ca="1" si="140"/>
        <v>32</v>
      </c>
      <c r="M1409">
        <v>1061</v>
      </c>
      <c r="N1409">
        <v>31.457999999999998</v>
      </c>
    </row>
    <row r="1410" spans="1:14">
      <c r="A1410" s="54">
        <f>formulas!O1497</f>
        <v>0</v>
      </c>
      <c r="B1410" s="33">
        <f t="shared" ca="1" si="137"/>
        <v>32</v>
      </c>
      <c r="C1410">
        <f t="shared" si="135"/>
        <v>378</v>
      </c>
      <c r="D1410">
        <f t="shared" ca="1" si="136"/>
        <v>-2.8000000000000001E-2</v>
      </c>
      <c r="E1410">
        <f t="shared" ca="1" si="138"/>
        <v>0</v>
      </c>
      <c r="F1410">
        <f t="shared" ca="1" si="139"/>
        <v>31</v>
      </c>
      <c r="G1410">
        <f t="shared" ca="1" si="140"/>
        <v>32</v>
      </c>
      <c r="M1410">
        <v>1062</v>
      </c>
      <c r="N1410">
        <v>31.49</v>
      </c>
    </row>
    <row r="1411" spans="1:14">
      <c r="A1411" s="54">
        <f>formulas!O1498</f>
        <v>0</v>
      </c>
      <c r="B1411" s="33">
        <f t="shared" ca="1" si="137"/>
        <v>32</v>
      </c>
      <c r="C1411">
        <f t="shared" ref="C1411:C1474" si="141">COUNTIF($N$1:$N$25398,"&lt;"&amp;A1411)</f>
        <v>378</v>
      </c>
      <c r="D1411">
        <f t="shared" ref="D1411:D1474" ca="1" si="142">INDIRECT(ADDRESS(C1411+1,14))</f>
        <v>-2.8000000000000001E-2</v>
      </c>
      <c r="E1411">
        <f t="shared" ca="1" si="138"/>
        <v>0</v>
      </c>
      <c r="F1411">
        <f t="shared" ca="1" si="139"/>
        <v>31</v>
      </c>
      <c r="G1411">
        <f t="shared" ca="1" si="140"/>
        <v>32</v>
      </c>
      <c r="M1411">
        <v>1063</v>
      </c>
      <c r="N1411">
        <v>31.521999999999998</v>
      </c>
    </row>
    <row r="1412" spans="1:14">
      <c r="A1412" s="54">
        <f>formulas!O1499</f>
        <v>0</v>
      </c>
      <c r="B1412" s="33">
        <f t="shared" ca="1" si="137"/>
        <v>32</v>
      </c>
      <c r="C1412">
        <f t="shared" si="141"/>
        <v>378</v>
      </c>
      <c r="D1412">
        <f t="shared" ca="1" si="142"/>
        <v>-2.8000000000000001E-2</v>
      </c>
      <c r="E1412">
        <f t="shared" ca="1" si="138"/>
        <v>0</v>
      </c>
      <c r="F1412">
        <f t="shared" ca="1" si="139"/>
        <v>31</v>
      </c>
      <c r="G1412">
        <f t="shared" ca="1" si="140"/>
        <v>32</v>
      </c>
      <c r="M1412">
        <v>1064</v>
      </c>
      <c r="N1412">
        <v>31.553999999999998</v>
      </c>
    </row>
    <row r="1413" spans="1:14">
      <c r="A1413" s="54">
        <f>formulas!O1500</f>
        <v>0</v>
      </c>
      <c r="B1413" s="33">
        <f t="shared" ca="1" si="137"/>
        <v>32</v>
      </c>
      <c r="C1413">
        <f t="shared" si="141"/>
        <v>378</v>
      </c>
      <c r="D1413">
        <f t="shared" ca="1" si="142"/>
        <v>-2.8000000000000001E-2</v>
      </c>
      <c r="E1413">
        <f t="shared" ca="1" si="138"/>
        <v>0</v>
      </c>
      <c r="F1413">
        <f t="shared" ca="1" si="139"/>
        <v>31</v>
      </c>
      <c r="G1413">
        <f t="shared" ca="1" si="140"/>
        <v>32</v>
      </c>
      <c r="M1413">
        <v>1065</v>
      </c>
      <c r="N1413">
        <v>31.585999999999999</v>
      </c>
    </row>
    <row r="1414" spans="1:14">
      <c r="A1414" s="54">
        <f>formulas!O1501</f>
        <v>0</v>
      </c>
      <c r="B1414" s="33">
        <f t="shared" ca="1" si="137"/>
        <v>32</v>
      </c>
      <c r="C1414">
        <f t="shared" si="141"/>
        <v>378</v>
      </c>
      <c r="D1414">
        <f t="shared" ca="1" si="142"/>
        <v>-2.8000000000000001E-2</v>
      </c>
      <c r="E1414">
        <f t="shared" ca="1" si="138"/>
        <v>0</v>
      </c>
      <c r="F1414">
        <f t="shared" ca="1" si="139"/>
        <v>31</v>
      </c>
      <c r="G1414">
        <f t="shared" ca="1" si="140"/>
        <v>32</v>
      </c>
      <c r="M1414">
        <v>1066</v>
      </c>
      <c r="N1414">
        <v>31.617999999999999</v>
      </c>
    </row>
    <row r="1415" spans="1:14">
      <c r="A1415" s="54">
        <f>formulas!O1502</f>
        <v>0</v>
      </c>
      <c r="B1415" s="33">
        <f t="shared" ca="1" si="137"/>
        <v>32</v>
      </c>
      <c r="C1415">
        <f t="shared" si="141"/>
        <v>378</v>
      </c>
      <c r="D1415">
        <f t="shared" ca="1" si="142"/>
        <v>-2.8000000000000001E-2</v>
      </c>
      <c r="E1415">
        <f t="shared" ca="1" si="138"/>
        <v>0</v>
      </c>
      <c r="F1415">
        <f t="shared" ca="1" si="139"/>
        <v>31</v>
      </c>
      <c r="G1415">
        <f t="shared" ca="1" si="140"/>
        <v>32</v>
      </c>
      <c r="M1415">
        <v>1067</v>
      </c>
      <c r="N1415">
        <v>31.65</v>
      </c>
    </row>
    <row r="1416" spans="1:14">
      <c r="A1416" s="54">
        <f>formulas!O1503</f>
        <v>0</v>
      </c>
      <c r="B1416" s="33">
        <f t="shared" ca="1" si="137"/>
        <v>32</v>
      </c>
      <c r="C1416">
        <f t="shared" si="141"/>
        <v>378</v>
      </c>
      <c r="D1416">
        <f t="shared" ca="1" si="142"/>
        <v>-2.8000000000000001E-2</v>
      </c>
      <c r="E1416">
        <f t="shared" ca="1" si="138"/>
        <v>0</v>
      </c>
      <c r="F1416">
        <f t="shared" ca="1" si="139"/>
        <v>31</v>
      </c>
      <c r="G1416">
        <f t="shared" ca="1" si="140"/>
        <v>32</v>
      </c>
      <c r="M1416">
        <v>1068</v>
      </c>
      <c r="N1416">
        <v>31.681999999999999</v>
      </c>
    </row>
    <row r="1417" spans="1:14">
      <c r="A1417" s="54">
        <f>formulas!O1504</f>
        <v>0</v>
      </c>
      <c r="B1417" s="33">
        <f t="shared" ca="1" si="137"/>
        <v>32</v>
      </c>
      <c r="C1417">
        <f t="shared" si="141"/>
        <v>378</v>
      </c>
      <c r="D1417">
        <f t="shared" ca="1" si="142"/>
        <v>-2.8000000000000001E-2</v>
      </c>
      <c r="E1417">
        <f t="shared" ca="1" si="138"/>
        <v>0</v>
      </c>
      <c r="F1417">
        <f t="shared" ca="1" si="139"/>
        <v>31</v>
      </c>
      <c r="G1417">
        <f t="shared" ca="1" si="140"/>
        <v>32</v>
      </c>
      <c r="M1417">
        <v>1069</v>
      </c>
      <c r="N1417">
        <v>31.713999999999999</v>
      </c>
    </row>
    <row r="1418" spans="1:14">
      <c r="A1418" s="54">
        <f>formulas!O1505</f>
        <v>0</v>
      </c>
      <c r="B1418" s="33">
        <f t="shared" ca="1" si="137"/>
        <v>32</v>
      </c>
      <c r="C1418">
        <f t="shared" si="141"/>
        <v>378</v>
      </c>
      <c r="D1418">
        <f t="shared" ca="1" si="142"/>
        <v>-2.8000000000000001E-2</v>
      </c>
      <c r="E1418">
        <f t="shared" ca="1" si="138"/>
        <v>0</v>
      </c>
      <c r="F1418">
        <f t="shared" ca="1" si="139"/>
        <v>31</v>
      </c>
      <c r="G1418">
        <f t="shared" ca="1" si="140"/>
        <v>32</v>
      </c>
      <c r="M1418">
        <v>1070</v>
      </c>
      <c r="N1418">
        <v>31.745999999999999</v>
      </c>
    </row>
    <row r="1419" spans="1:14">
      <c r="A1419" s="54">
        <f>formulas!O1506</f>
        <v>0</v>
      </c>
      <c r="B1419" s="33">
        <f t="shared" ca="1" si="137"/>
        <v>32</v>
      </c>
      <c r="C1419">
        <f t="shared" si="141"/>
        <v>378</v>
      </c>
      <c r="D1419">
        <f t="shared" ca="1" si="142"/>
        <v>-2.8000000000000001E-2</v>
      </c>
      <c r="E1419">
        <f t="shared" ca="1" si="138"/>
        <v>0</v>
      </c>
      <c r="F1419">
        <f t="shared" ca="1" si="139"/>
        <v>31</v>
      </c>
      <c r="G1419">
        <f t="shared" ca="1" si="140"/>
        <v>32</v>
      </c>
      <c r="M1419">
        <v>1071</v>
      </c>
      <c r="N1419">
        <v>31.777999999999999</v>
      </c>
    </row>
    <row r="1420" spans="1:14">
      <c r="A1420" s="54">
        <f>formulas!O1507</f>
        <v>0</v>
      </c>
      <c r="B1420" s="33">
        <f t="shared" ca="1" si="137"/>
        <v>32</v>
      </c>
      <c r="C1420">
        <f t="shared" si="141"/>
        <v>378</v>
      </c>
      <c r="D1420">
        <f t="shared" ca="1" si="142"/>
        <v>-2.8000000000000001E-2</v>
      </c>
      <c r="E1420">
        <f t="shared" ca="1" si="138"/>
        <v>0</v>
      </c>
      <c r="F1420">
        <f t="shared" ca="1" si="139"/>
        <v>31</v>
      </c>
      <c r="G1420">
        <f t="shared" ca="1" si="140"/>
        <v>32</v>
      </c>
      <c r="M1420">
        <v>1072</v>
      </c>
      <c r="N1420">
        <v>31.811</v>
      </c>
    </row>
    <row r="1421" spans="1:14">
      <c r="A1421" s="54">
        <f>formulas!O1508</f>
        <v>0</v>
      </c>
      <c r="B1421" s="33">
        <f t="shared" ca="1" si="137"/>
        <v>32</v>
      </c>
      <c r="C1421">
        <f t="shared" si="141"/>
        <v>378</v>
      </c>
      <c r="D1421">
        <f t="shared" ca="1" si="142"/>
        <v>-2.8000000000000001E-2</v>
      </c>
      <c r="E1421">
        <f t="shared" ca="1" si="138"/>
        <v>0</v>
      </c>
      <c r="F1421">
        <f t="shared" ca="1" si="139"/>
        <v>31</v>
      </c>
      <c r="G1421">
        <f t="shared" ca="1" si="140"/>
        <v>32</v>
      </c>
      <c r="M1421">
        <v>1073</v>
      </c>
      <c r="N1421">
        <v>31.843</v>
      </c>
    </row>
    <row r="1422" spans="1:14">
      <c r="A1422" s="54">
        <f>formulas!O1509</f>
        <v>0</v>
      </c>
      <c r="B1422" s="33">
        <f t="shared" ca="1" si="137"/>
        <v>32</v>
      </c>
      <c r="C1422">
        <f t="shared" si="141"/>
        <v>378</v>
      </c>
      <c r="D1422">
        <f t="shared" ca="1" si="142"/>
        <v>-2.8000000000000001E-2</v>
      </c>
      <c r="E1422">
        <f t="shared" ca="1" si="138"/>
        <v>0</v>
      </c>
      <c r="F1422">
        <f t="shared" ca="1" si="139"/>
        <v>31</v>
      </c>
      <c r="G1422">
        <f t="shared" ca="1" si="140"/>
        <v>32</v>
      </c>
      <c r="M1422">
        <v>1074</v>
      </c>
      <c r="N1422">
        <v>31.875</v>
      </c>
    </row>
    <row r="1423" spans="1:14">
      <c r="A1423" s="54">
        <f>formulas!O1510</f>
        <v>0</v>
      </c>
      <c r="B1423" s="33">
        <f t="shared" ca="1" si="137"/>
        <v>32</v>
      </c>
      <c r="C1423">
        <f t="shared" si="141"/>
        <v>378</v>
      </c>
      <c r="D1423">
        <f t="shared" ca="1" si="142"/>
        <v>-2.8000000000000001E-2</v>
      </c>
      <c r="E1423">
        <f t="shared" ca="1" si="138"/>
        <v>0</v>
      </c>
      <c r="F1423">
        <f t="shared" ca="1" si="139"/>
        <v>31</v>
      </c>
      <c r="G1423">
        <f t="shared" ca="1" si="140"/>
        <v>32</v>
      </c>
      <c r="M1423">
        <v>1075</v>
      </c>
      <c r="N1423">
        <v>31.907</v>
      </c>
    </row>
    <row r="1424" spans="1:14">
      <c r="A1424" s="54">
        <f>formulas!O1511</f>
        <v>0</v>
      </c>
      <c r="B1424" s="33">
        <f t="shared" ca="1" si="137"/>
        <v>32</v>
      </c>
      <c r="C1424">
        <f t="shared" si="141"/>
        <v>378</v>
      </c>
      <c r="D1424">
        <f t="shared" ca="1" si="142"/>
        <v>-2.8000000000000001E-2</v>
      </c>
      <c r="E1424">
        <f t="shared" ca="1" si="138"/>
        <v>0</v>
      </c>
      <c r="F1424">
        <f t="shared" ca="1" si="139"/>
        <v>31</v>
      </c>
      <c r="G1424">
        <f t="shared" ca="1" si="140"/>
        <v>32</v>
      </c>
      <c r="M1424">
        <v>1076</v>
      </c>
      <c r="N1424">
        <v>31.939</v>
      </c>
    </row>
    <row r="1425" spans="1:14">
      <c r="A1425" s="54">
        <f>formulas!O1512</f>
        <v>0</v>
      </c>
      <c r="B1425" s="33">
        <f t="shared" ca="1" si="137"/>
        <v>32</v>
      </c>
      <c r="C1425">
        <f t="shared" si="141"/>
        <v>378</v>
      </c>
      <c r="D1425">
        <f t="shared" ca="1" si="142"/>
        <v>-2.8000000000000001E-2</v>
      </c>
      <c r="E1425">
        <f t="shared" ca="1" si="138"/>
        <v>0</v>
      </c>
      <c r="F1425">
        <f t="shared" ca="1" si="139"/>
        <v>31</v>
      </c>
      <c r="G1425">
        <f t="shared" ca="1" si="140"/>
        <v>32</v>
      </c>
      <c r="M1425">
        <v>1077</v>
      </c>
      <c r="N1425">
        <v>31.971</v>
      </c>
    </row>
    <row r="1426" spans="1:14">
      <c r="A1426" s="54">
        <f>formulas!O1513</f>
        <v>0</v>
      </c>
      <c r="B1426" s="33">
        <f t="shared" ca="1" si="137"/>
        <v>32</v>
      </c>
      <c r="C1426">
        <f t="shared" si="141"/>
        <v>378</v>
      </c>
      <c r="D1426">
        <f t="shared" ca="1" si="142"/>
        <v>-2.8000000000000001E-2</v>
      </c>
      <c r="E1426">
        <f t="shared" ca="1" si="138"/>
        <v>0</v>
      </c>
      <c r="F1426">
        <f t="shared" ca="1" si="139"/>
        <v>31</v>
      </c>
      <c r="G1426">
        <f t="shared" ca="1" si="140"/>
        <v>32</v>
      </c>
      <c r="M1426">
        <v>1078</v>
      </c>
      <c r="N1426">
        <v>32.003</v>
      </c>
    </row>
    <row r="1427" spans="1:14">
      <c r="A1427" s="54">
        <f>formulas!O1514</f>
        <v>0</v>
      </c>
      <c r="B1427" s="33">
        <f t="shared" ca="1" si="137"/>
        <v>32</v>
      </c>
      <c r="C1427">
        <f t="shared" si="141"/>
        <v>378</v>
      </c>
      <c r="D1427">
        <f t="shared" ca="1" si="142"/>
        <v>-2.8000000000000001E-2</v>
      </c>
      <c r="E1427">
        <f t="shared" ca="1" si="138"/>
        <v>0</v>
      </c>
      <c r="F1427">
        <f t="shared" ca="1" si="139"/>
        <v>31</v>
      </c>
      <c r="G1427">
        <f t="shared" ca="1" si="140"/>
        <v>32</v>
      </c>
      <c r="M1427">
        <v>1079</v>
      </c>
      <c r="N1427">
        <v>32.034999999999997</v>
      </c>
    </row>
    <row r="1428" spans="1:14">
      <c r="A1428" s="54">
        <f>formulas!O1515</f>
        <v>0</v>
      </c>
      <c r="B1428" s="33">
        <f t="shared" ca="1" si="137"/>
        <v>32</v>
      </c>
      <c r="C1428">
        <f t="shared" si="141"/>
        <v>378</v>
      </c>
      <c r="D1428">
        <f t="shared" ca="1" si="142"/>
        <v>-2.8000000000000001E-2</v>
      </c>
      <c r="E1428">
        <f t="shared" ca="1" si="138"/>
        <v>0</v>
      </c>
      <c r="F1428">
        <f t="shared" ca="1" si="139"/>
        <v>31</v>
      </c>
      <c r="G1428">
        <f t="shared" ca="1" si="140"/>
        <v>32</v>
      </c>
      <c r="M1428">
        <v>1080</v>
      </c>
      <c r="N1428">
        <v>32.067999999999998</v>
      </c>
    </row>
    <row r="1429" spans="1:14">
      <c r="A1429" s="54">
        <f>formulas!O1516</f>
        <v>0</v>
      </c>
      <c r="B1429" s="33">
        <f t="shared" ca="1" si="137"/>
        <v>32</v>
      </c>
      <c r="C1429">
        <f t="shared" si="141"/>
        <v>378</v>
      </c>
      <c r="D1429">
        <f t="shared" ca="1" si="142"/>
        <v>-2.8000000000000001E-2</v>
      </c>
      <c r="E1429">
        <f t="shared" ca="1" si="138"/>
        <v>0</v>
      </c>
      <c r="F1429">
        <f t="shared" ca="1" si="139"/>
        <v>31</v>
      </c>
      <c r="G1429">
        <f t="shared" ca="1" si="140"/>
        <v>32</v>
      </c>
      <c r="M1429">
        <v>1081</v>
      </c>
      <c r="N1429">
        <v>32.1</v>
      </c>
    </row>
    <row r="1430" spans="1:14">
      <c r="A1430" s="54">
        <f>formulas!O1517</f>
        <v>0</v>
      </c>
      <c r="B1430" s="33">
        <f t="shared" ca="1" si="137"/>
        <v>32</v>
      </c>
      <c r="C1430">
        <f t="shared" si="141"/>
        <v>378</v>
      </c>
      <c r="D1430">
        <f t="shared" ca="1" si="142"/>
        <v>-2.8000000000000001E-2</v>
      </c>
      <c r="E1430">
        <f t="shared" ca="1" si="138"/>
        <v>0</v>
      </c>
      <c r="F1430">
        <f t="shared" ca="1" si="139"/>
        <v>31</v>
      </c>
      <c r="G1430">
        <f t="shared" ca="1" si="140"/>
        <v>32</v>
      </c>
      <c r="M1430">
        <v>1082</v>
      </c>
      <c r="N1430">
        <v>32.131999999999998</v>
      </c>
    </row>
    <row r="1431" spans="1:14">
      <c r="A1431" s="54">
        <f>formulas!O1518</f>
        <v>0</v>
      </c>
      <c r="B1431" s="33">
        <f t="shared" ca="1" si="137"/>
        <v>32</v>
      </c>
      <c r="C1431">
        <f t="shared" si="141"/>
        <v>378</v>
      </c>
      <c r="D1431">
        <f t="shared" ca="1" si="142"/>
        <v>-2.8000000000000001E-2</v>
      </c>
      <c r="E1431">
        <f t="shared" ca="1" si="138"/>
        <v>0</v>
      </c>
      <c r="F1431">
        <f t="shared" ca="1" si="139"/>
        <v>31</v>
      </c>
      <c r="G1431">
        <f t="shared" ca="1" si="140"/>
        <v>32</v>
      </c>
      <c r="M1431">
        <v>1083</v>
      </c>
      <c r="N1431">
        <v>32.164000000000001</v>
      </c>
    </row>
    <row r="1432" spans="1:14">
      <c r="A1432" s="54">
        <f>formulas!O1519</f>
        <v>0</v>
      </c>
      <c r="B1432" s="33">
        <f t="shared" ca="1" si="137"/>
        <v>32</v>
      </c>
      <c r="C1432">
        <f t="shared" si="141"/>
        <v>378</v>
      </c>
      <c r="D1432">
        <f t="shared" ca="1" si="142"/>
        <v>-2.8000000000000001E-2</v>
      </c>
      <c r="E1432">
        <f t="shared" ca="1" si="138"/>
        <v>0</v>
      </c>
      <c r="F1432">
        <f t="shared" ca="1" si="139"/>
        <v>31</v>
      </c>
      <c r="G1432">
        <f t="shared" ca="1" si="140"/>
        <v>32</v>
      </c>
      <c r="M1432">
        <v>1084</v>
      </c>
      <c r="N1432">
        <v>32.195999999999998</v>
      </c>
    </row>
    <row r="1433" spans="1:14">
      <c r="A1433" s="54">
        <f>formulas!O1520</f>
        <v>0</v>
      </c>
      <c r="B1433" s="33">
        <f t="shared" ca="1" si="137"/>
        <v>32</v>
      </c>
      <c r="C1433">
        <f t="shared" si="141"/>
        <v>378</v>
      </c>
      <c r="D1433">
        <f t="shared" ca="1" si="142"/>
        <v>-2.8000000000000001E-2</v>
      </c>
      <c r="E1433">
        <f t="shared" ca="1" si="138"/>
        <v>0</v>
      </c>
      <c r="F1433">
        <f t="shared" ca="1" si="139"/>
        <v>31</v>
      </c>
      <c r="G1433">
        <f t="shared" ca="1" si="140"/>
        <v>32</v>
      </c>
      <c r="M1433">
        <v>1085</v>
      </c>
      <c r="N1433">
        <v>32.228999999999999</v>
      </c>
    </row>
    <row r="1434" spans="1:14">
      <c r="A1434" s="54">
        <f>formulas!O1521</f>
        <v>0</v>
      </c>
      <c r="B1434" s="33">
        <f t="shared" ca="1" si="137"/>
        <v>32</v>
      </c>
      <c r="C1434">
        <f t="shared" si="141"/>
        <v>378</v>
      </c>
      <c r="D1434">
        <f t="shared" ca="1" si="142"/>
        <v>-2.8000000000000001E-2</v>
      </c>
      <c r="E1434">
        <f t="shared" ca="1" si="138"/>
        <v>0</v>
      </c>
      <c r="F1434">
        <f t="shared" ca="1" si="139"/>
        <v>31</v>
      </c>
      <c r="G1434">
        <f t="shared" ca="1" si="140"/>
        <v>32</v>
      </c>
      <c r="M1434">
        <v>1086</v>
      </c>
      <c r="N1434">
        <v>32.261000000000003</v>
      </c>
    </row>
    <row r="1435" spans="1:14">
      <c r="A1435" s="54">
        <f>formulas!O1522</f>
        <v>0</v>
      </c>
      <c r="B1435" s="33">
        <f t="shared" ca="1" si="137"/>
        <v>32</v>
      </c>
      <c r="C1435">
        <f t="shared" si="141"/>
        <v>378</v>
      </c>
      <c r="D1435">
        <f t="shared" ca="1" si="142"/>
        <v>-2.8000000000000001E-2</v>
      </c>
      <c r="E1435">
        <f t="shared" ca="1" si="138"/>
        <v>0</v>
      </c>
      <c r="F1435">
        <f t="shared" ca="1" si="139"/>
        <v>31</v>
      </c>
      <c r="G1435">
        <f t="shared" ca="1" si="140"/>
        <v>32</v>
      </c>
      <c r="M1435">
        <v>1087</v>
      </c>
      <c r="N1435">
        <v>32.292999999999999</v>
      </c>
    </row>
    <row r="1436" spans="1:14">
      <c r="A1436" s="54">
        <f>formulas!O1523</f>
        <v>0</v>
      </c>
      <c r="B1436" s="33">
        <f t="shared" ca="1" si="137"/>
        <v>32</v>
      </c>
      <c r="C1436">
        <f t="shared" si="141"/>
        <v>378</v>
      </c>
      <c r="D1436">
        <f t="shared" ca="1" si="142"/>
        <v>-2.8000000000000001E-2</v>
      </c>
      <c r="E1436">
        <f t="shared" ca="1" si="138"/>
        <v>0</v>
      </c>
      <c r="F1436">
        <f t="shared" ca="1" si="139"/>
        <v>31</v>
      </c>
      <c r="G1436">
        <f t="shared" ca="1" si="140"/>
        <v>32</v>
      </c>
      <c r="M1436">
        <v>1088</v>
      </c>
      <c r="N1436">
        <v>32.325000000000003</v>
      </c>
    </row>
    <row r="1437" spans="1:14">
      <c r="A1437" s="54">
        <f>formulas!O1524</f>
        <v>0</v>
      </c>
      <c r="B1437" s="33">
        <f t="shared" ca="1" si="137"/>
        <v>32</v>
      </c>
      <c r="C1437">
        <f t="shared" si="141"/>
        <v>378</v>
      </c>
      <c r="D1437">
        <f t="shared" ca="1" si="142"/>
        <v>-2.8000000000000001E-2</v>
      </c>
      <c r="E1437">
        <f t="shared" ca="1" si="138"/>
        <v>0</v>
      </c>
      <c r="F1437">
        <f t="shared" ca="1" si="139"/>
        <v>31</v>
      </c>
      <c r="G1437">
        <f t="shared" ca="1" si="140"/>
        <v>32</v>
      </c>
      <c r="M1437">
        <v>1089</v>
      </c>
      <c r="N1437">
        <v>32.357999999999997</v>
      </c>
    </row>
    <row r="1438" spans="1:14">
      <c r="A1438" s="54">
        <f>formulas!O1525</f>
        <v>0</v>
      </c>
      <c r="B1438" s="33">
        <f t="shared" ca="1" si="137"/>
        <v>32</v>
      </c>
      <c r="C1438">
        <f t="shared" si="141"/>
        <v>378</v>
      </c>
      <c r="D1438">
        <f t="shared" ca="1" si="142"/>
        <v>-2.8000000000000001E-2</v>
      </c>
      <c r="E1438">
        <f t="shared" ca="1" si="138"/>
        <v>0</v>
      </c>
      <c r="F1438">
        <f t="shared" ca="1" si="139"/>
        <v>31</v>
      </c>
      <c r="G1438">
        <f t="shared" ca="1" si="140"/>
        <v>32</v>
      </c>
      <c r="M1438">
        <v>1090</v>
      </c>
      <c r="N1438">
        <v>32.39</v>
      </c>
    </row>
    <row r="1439" spans="1:14">
      <c r="A1439" s="54">
        <f>formulas!O1526</f>
        <v>0</v>
      </c>
      <c r="B1439" s="33">
        <f t="shared" ca="1" si="137"/>
        <v>32</v>
      </c>
      <c r="C1439">
        <f t="shared" si="141"/>
        <v>378</v>
      </c>
      <c r="D1439">
        <f t="shared" ca="1" si="142"/>
        <v>-2.8000000000000001E-2</v>
      </c>
      <c r="E1439">
        <f t="shared" ca="1" si="138"/>
        <v>0</v>
      </c>
      <c r="F1439">
        <f t="shared" ca="1" si="139"/>
        <v>31</v>
      </c>
      <c r="G1439">
        <f t="shared" ca="1" si="140"/>
        <v>32</v>
      </c>
      <c r="M1439">
        <v>1091</v>
      </c>
      <c r="N1439">
        <v>32.421999999999997</v>
      </c>
    </row>
    <row r="1440" spans="1:14">
      <c r="A1440" s="54">
        <f>formulas!O1527</f>
        <v>0</v>
      </c>
      <c r="B1440" s="33">
        <f t="shared" ca="1" si="137"/>
        <v>32</v>
      </c>
      <c r="C1440">
        <f t="shared" si="141"/>
        <v>378</v>
      </c>
      <c r="D1440">
        <f t="shared" ca="1" si="142"/>
        <v>-2.8000000000000001E-2</v>
      </c>
      <c r="E1440">
        <f t="shared" ca="1" si="138"/>
        <v>0</v>
      </c>
      <c r="F1440">
        <f t="shared" ca="1" si="139"/>
        <v>31</v>
      </c>
      <c r="G1440">
        <f t="shared" ca="1" si="140"/>
        <v>32</v>
      </c>
      <c r="M1440">
        <v>1092</v>
      </c>
      <c r="N1440">
        <v>32.454999999999998</v>
      </c>
    </row>
    <row r="1441" spans="1:14">
      <c r="A1441" s="54">
        <f>formulas!O1528</f>
        <v>0</v>
      </c>
      <c r="B1441" s="33">
        <f t="shared" ca="1" si="137"/>
        <v>32</v>
      </c>
      <c r="C1441">
        <f t="shared" si="141"/>
        <v>378</v>
      </c>
      <c r="D1441">
        <f t="shared" ca="1" si="142"/>
        <v>-2.8000000000000001E-2</v>
      </c>
      <c r="E1441">
        <f t="shared" ca="1" si="138"/>
        <v>0</v>
      </c>
      <c r="F1441">
        <f t="shared" ca="1" si="139"/>
        <v>31</v>
      </c>
      <c r="G1441">
        <f t="shared" ca="1" si="140"/>
        <v>32</v>
      </c>
      <c r="M1441">
        <v>1093</v>
      </c>
      <c r="N1441">
        <v>32.487000000000002</v>
      </c>
    </row>
    <row r="1442" spans="1:14">
      <c r="A1442" s="54">
        <f>formulas!O1529</f>
        <v>0</v>
      </c>
      <c r="B1442" s="33">
        <f t="shared" ca="1" si="137"/>
        <v>32</v>
      </c>
      <c r="C1442">
        <f t="shared" si="141"/>
        <v>378</v>
      </c>
      <c r="D1442">
        <f t="shared" ca="1" si="142"/>
        <v>-2.8000000000000001E-2</v>
      </c>
      <c r="E1442">
        <f t="shared" ca="1" si="138"/>
        <v>0</v>
      </c>
      <c r="F1442">
        <f t="shared" ca="1" si="139"/>
        <v>31</v>
      </c>
      <c r="G1442">
        <f t="shared" ca="1" si="140"/>
        <v>32</v>
      </c>
      <c r="M1442">
        <v>1094</v>
      </c>
      <c r="N1442">
        <v>32.518999999999998</v>
      </c>
    </row>
    <row r="1443" spans="1:14">
      <c r="A1443" s="54">
        <f>formulas!O1530</f>
        <v>0</v>
      </c>
      <c r="B1443" s="33">
        <f t="shared" ref="B1443:B1506" ca="1" si="143">(A1443-D1443)/(E1443-D1443)*(G1443-F1443)+F1443</f>
        <v>32</v>
      </c>
      <c r="C1443">
        <f t="shared" si="141"/>
        <v>378</v>
      </c>
      <c r="D1443">
        <f t="shared" ca="1" si="142"/>
        <v>-2.8000000000000001E-2</v>
      </c>
      <c r="E1443">
        <f t="shared" ref="E1443:E1506" ca="1" si="144">INDIRECT(ADDRESS(C1443+2,14))</f>
        <v>0</v>
      </c>
      <c r="F1443">
        <f t="shared" ref="F1443:F1506" ca="1" si="145">INDIRECT(ADDRESS(C1443+1,13))</f>
        <v>31</v>
      </c>
      <c r="G1443">
        <f t="shared" ref="G1443:G1506" ca="1" si="146">INDIRECT(ADDRESS(C1443+2,13))</f>
        <v>32</v>
      </c>
      <c r="M1443">
        <v>1095</v>
      </c>
      <c r="N1443">
        <v>32.551000000000002</v>
      </c>
    </row>
    <row r="1444" spans="1:14">
      <c r="A1444" s="54">
        <f>formulas!O1531</f>
        <v>0</v>
      </c>
      <c r="B1444" s="33">
        <f t="shared" ca="1" si="143"/>
        <v>32</v>
      </c>
      <c r="C1444">
        <f t="shared" si="141"/>
        <v>378</v>
      </c>
      <c r="D1444">
        <f t="shared" ca="1" si="142"/>
        <v>-2.8000000000000001E-2</v>
      </c>
      <c r="E1444">
        <f t="shared" ca="1" si="144"/>
        <v>0</v>
      </c>
      <c r="F1444">
        <f t="shared" ca="1" si="145"/>
        <v>31</v>
      </c>
      <c r="G1444">
        <f t="shared" ca="1" si="146"/>
        <v>32</v>
      </c>
      <c r="M1444">
        <v>1096</v>
      </c>
      <c r="N1444">
        <v>32.584000000000003</v>
      </c>
    </row>
    <row r="1445" spans="1:14">
      <c r="A1445" s="54">
        <f>formulas!O1532</f>
        <v>0</v>
      </c>
      <c r="B1445" s="33">
        <f t="shared" ca="1" si="143"/>
        <v>32</v>
      </c>
      <c r="C1445">
        <f t="shared" si="141"/>
        <v>378</v>
      </c>
      <c r="D1445">
        <f t="shared" ca="1" si="142"/>
        <v>-2.8000000000000001E-2</v>
      </c>
      <c r="E1445">
        <f t="shared" ca="1" si="144"/>
        <v>0</v>
      </c>
      <c r="F1445">
        <f t="shared" ca="1" si="145"/>
        <v>31</v>
      </c>
      <c r="G1445">
        <f t="shared" ca="1" si="146"/>
        <v>32</v>
      </c>
      <c r="M1445">
        <v>1097</v>
      </c>
      <c r="N1445">
        <v>32.616</v>
      </c>
    </row>
    <row r="1446" spans="1:14">
      <c r="A1446" s="54">
        <f>formulas!O1533</f>
        <v>0</v>
      </c>
      <c r="B1446" s="33">
        <f t="shared" ca="1" si="143"/>
        <v>32</v>
      </c>
      <c r="C1446">
        <f t="shared" si="141"/>
        <v>378</v>
      </c>
      <c r="D1446">
        <f t="shared" ca="1" si="142"/>
        <v>-2.8000000000000001E-2</v>
      </c>
      <c r="E1446">
        <f t="shared" ca="1" si="144"/>
        <v>0</v>
      </c>
      <c r="F1446">
        <f t="shared" ca="1" si="145"/>
        <v>31</v>
      </c>
      <c r="G1446">
        <f t="shared" ca="1" si="146"/>
        <v>32</v>
      </c>
      <c r="M1446">
        <v>1098</v>
      </c>
      <c r="N1446">
        <v>32.648000000000003</v>
      </c>
    </row>
    <row r="1447" spans="1:14">
      <c r="A1447" s="54">
        <f>formulas!O1534</f>
        <v>0</v>
      </c>
      <c r="B1447" s="33">
        <f t="shared" ca="1" si="143"/>
        <v>32</v>
      </c>
      <c r="C1447">
        <f t="shared" si="141"/>
        <v>378</v>
      </c>
      <c r="D1447">
        <f t="shared" ca="1" si="142"/>
        <v>-2.8000000000000001E-2</v>
      </c>
      <c r="E1447">
        <f t="shared" ca="1" si="144"/>
        <v>0</v>
      </c>
      <c r="F1447">
        <f t="shared" ca="1" si="145"/>
        <v>31</v>
      </c>
      <c r="G1447">
        <f t="shared" ca="1" si="146"/>
        <v>32</v>
      </c>
      <c r="M1447">
        <v>1099</v>
      </c>
      <c r="N1447">
        <v>32.680999999999997</v>
      </c>
    </row>
    <row r="1448" spans="1:14">
      <c r="A1448" s="54">
        <f>formulas!O1535</f>
        <v>0</v>
      </c>
      <c r="B1448" s="33">
        <f t="shared" ca="1" si="143"/>
        <v>32</v>
      </c>
      <c r="C1448">
        <f t="shared" si="141"/>
        <v>378</v>
      </c>
      <c r="D1448">
        <f t="shared" ca="1" si="142"/>
        <v>-2.8000000000000001E-2</v>
      </c>
      <c r="E1448">
        <f t="shared" ca="1" si="144"/>
        <v>0</v>
      </c>
      <c r="F1448">
        <f t="shared" ca="1" si="145"/>
        <v>31</v>
      </c>
      <c r="G1448">
        <f t="shared" ca="1" si="146"/>
        <v>32</v>
      </c>
      <c r="M1448">
        <v>1100</v>
      </c>
      <c r="N1448">
        <v>32.713000000000001</v>
      </c>
    </row>
    <row r="1449" spans="1:14">
      <c r="A1449" s="54">
        <f>formulas!O1536</f>
        <v>0</v>
      </c>
      <c r="B1449" s="33">
        <f t="shared" ca="1" si="143"/>
        <v>32</v>
      </c>
      <c r="C1449">
        <f t="shared" si="141"/>
        <v>378</v>
      </c>
      <c r="D1449">
        <f t="shared" ca="1" si="142"/>
        <v>-2.8000000000000001E-2</v>
      </c>
      <c r="E1449">
        <f t="shared" ca="1" si="144"/>
        <v>0</v>
      </c>
      <c r="F1449">
        <f t="shared" ca="1" si="145"/>
        <v>31</v>
      </c>
      <c r="G1449">
        <f t="shared" ca="1" si="146"/>
        <v>32</v>
      </c>
      <c r="M1449">
        <v>1101</v>
      </c>
      <c r="N1449">
        <v>32.746000000000002</v>
      </c>
    </row>
    <row r="1450" spans="1:14">
      <c r="A1450" s="54">
        <f>formulas!O1537</f>
        <v>0</v>
      </c>
      <c r="B1450" s="33">
        <f t="shared" ca="1" si="143"/>
        <v>32</v>
      </c>
      <c r="C1450">
        <f t="shared" si="141"/>
        <v>378</v>
      </c>
      <c r="D1450">
        <f t="shared" ca="1" si="142"/>
        <v>-2.8000000000000001E-2</v>
      </c>
      <c r="E1450">
        <f t="shared" ca="1" si="144"/>
        <v>0</v>
      </c>
      <c r="F1450">
        <f t="shared" ca="1" si="145"/>
        <v>31</v>
      </c>
      <c r="G1450">
        <f t="shared" ca="1" si="146"/>
        <v>32</v>
      </c>
      <c r="M1450">
        <v>1102</v>
      </c>
      <c r="N1450">
        <v>32.777999999999999</v>
      </c>
    </row>
    <row r="1451" spans="1:14">
      <c r="A1451" s="54">
        <f>formulas!O1538</f>
        <v>0</v>
      </c>
      <c r="B1451" s="33">
        <f t="shared" ca="1" si="143"/>
        <v>32</v>
      </c>
      <c r="C1451">
        <f t="shared" si="141"/>
        <v>378</v>
      </c>
      <c r="D1451">
        <f t="shared" ca="1" si="142"/>
        <v>-2.8000000000000001E-2</v>
      </c>
      <c r="E1451">
        <f t="shared" ca="1" si="144"/>
        <v>0</v>
      </c>
      <c r="F1451">
        <f t="shared" ca="1" si="145"/>
        <v>31</v>
      </c>
      <c r="G1451">
        <f t="shared" ca="1" si="146"/>
        <v>32</v>
      </c>
      <c r="M1451">
        <v>1103</v>
      </c>
      <c r="N1451">
        <v>32.81</v>
      </c>
    </row>
    <row r="1452" spans="1:14">
      <c r="A1452" s="54">
        <f>formulas!O1539</f>
        <v>0</v>
      </c>
      <c r="B1452" s="33">
        <f t="shared" ca="1" si="143"/>
        <v>32</v>
      </c>
      <c r="C1452">
        <f t="shared" si="141"/>
        <v>378</v>
      </c>
      <c r="D1452">
        <f t="shared" ca="1" si="142"/>
        <v>-2.8000000000000001E-2</v>
      </c>
      <c r="E1452">
        <f t="shared" ca="1" si="144"/>
        <v>0</v>
      </c>
      <c r="F1452">
        <f t="shared" ca="1" si="145"/>
        <v>31</v>
      </c>
      <c r="G1452">
        <f t="shared" ca="1" si="146"/>
        <v>32</v>
      </c>
      <c r="M1452">
        <v>1104</v>
      </c>
      <c r="N1452">
        <v>32.843000000000004</v>
      </c>
    </row>
    <row r="1453" spans="1:14">
      <c r="A1453" s="54">
        <f>formulas!O1540</f>
        <v>0</v>
      </c>
      <c r="B1453" s="33">
        <f t="shared" ca="1" si="143"/>
        <v>32</v>
      </c>
      <c r="C1453">
        <f t="shared" si="141"/>
        <v>378</v>
      </c>
      <c r="D1453">
        <f t="shared" ca="1" si="142"/>
        <v>-2.8000000000000001E-2</v>
      </c>
      <c r="E1453">
        <f t="shared" ca="1" si="144"/>
        <v>0</v>
      </c>
      <c r="F1453">
        <f t="shared" ca="1" si="145"/>
        <v>31</v>
      </c>
      <c r="G1453">
        <f t="shared" ca="1" si="146"/>
        <v>32</v>
      </c>
      <c r="M1453">
        <v>1105</v>
      </c>
      <c r="N1453">
        <v>32.875</v>
      </c>
    </row>
    <row r="1454" spans="1:14">
      <c r="A1454" s="54">
        <f>formulas!O1541</f>
        <v>0</v>
      </c>
      <c r="B1454" s="33">
        <f t="shared" ca="1" si="143"/>
        <v>32</v>
      </c>
      <c r="C1454">
        <f t="shared" si="141"/>
        <v>378</v>
      </c>
      <c r="D1454">
        <f t="shared" ca="1" si="142"/>
        <v>-2.8000000000000001E-2</v>
      </c>
      <c r="E1454">
        <f t="shared" ca="1" si="144"/>
        <v>0</v>
      </c>
      <c r="F1454">
        <f t="shared" ca="1" si="145"/>
        <v>31</v>
      </c>
      <c r="G1454">
        <f t="shared" ca="1" si="146"/>
        <v>32</v>
      </c>
      <c r="M1454">
        <v>1106</v>
      </c>
      <c r="N1454">
        <v>32.908000000000001</v>
      </c>
    </row>
    <row r="1455" spans="1:14">
      <c r="A1455" s="54">
        <f>formulas!O1542</f>
        <v>0</v>
      </c>
      <c r="B1455" s="33">
        <f t="shared" ca="1" si="143"/>
        <v>32</v>
      </c>
      <c r="C1455">
        <f t="shared" si="141"/>
        <v>378</v>
      </c>
      <c r="D1455">
        <f t="shared" ca="1" si="142"/>
        <v>-2.8000000000000001E-2</v>
      </c>
      <c r="E1455">
        <f t="shared" ca="1" si="144"/>
        <v>0</v>
      </c>
      <c r="F1455">
        <f t="shared" ca="1" si="145"/>
        <v>31</v>
      </c>
      <c r="G1455">
        <f t="shared" ca="1" si="146"/>
        <v>32</v>
      </c>
      <c r="M1455">
        <v>1107</v>
      </c>
      <c r="N1455">
        <v>32.94</v>
      </c>
    </row>
    <row r="1456" spans="1:14">
      <c r="A1456" s="54">
        <f>formulas!O1543</f>
        <v>0</v>
      </c>
      <c r="B1456" s="33">
        <f t="shared" ca="1" si="143"/>
        <v>32</v>
      </c>
      <c r="C1456">
        <f t="shared" si="141"/>
        <v>378</v>
      </c>
      <c r="D1456">
        <f t="shared" ca="1" si="142"/>
        <v>-2.8000000000000001E-2</v>
      </c>
      <c r="E1456">
        <f t="shared" ca="1" si="144"/>
        <v>0</v>
      </c>
      <c r="F1456">
        <f t="shared" ca="1" si="145"/>
        <v>31</v>
      </c>
      <c r="G1456">
        <f t="shared" ca="1" si="146"/>
        <v>32</v>
      </c>
      <c r="M1456">
        <v>1108</v>
      </c>
      <c r="N1456">
        <v>32.972999999999999</v>
      </c>
    </row>
    <row r="1457" spans="1:14">
      <c r="A1457" s="54">
        <f>formulas!O1544</f>
        <v>0</v>
      </c>
      <c r="B1457" s="33">
        <f t="shared" ca="1" si="143"/>
        <v>32</v>
      </c>
      <c r="C1457">
        <f t="shared" si="141"/>
        <v>378</v>
      </c>
      <c r="D1457">
        <f t="shared" ca="1" si="142"/>
        <v>-2.8000000000000001E-2</v>
      </c>
      <c r="E1457">
        <f t="shared" ca="1" si="144"/>
        <v>0</v>
      </c>
      <c r="F1457">
        <f t="shared" ca="1" si="145"/>
        <v>31</v>
      </c>
      <c r="G1457">
        <f t="shared" ca="1" si="146"/>
        <v>32</v>
      </c>
      <c r="M1457">
        <v>1109</v>
      </c>
      <c r="N1457">
        <v>33.005000000000003</v>
      </c>
    </row>
    <row r="1458" spans="1:14">
      <c r="A1458" s="54">
        <f>formulas!O1545</f>
        <v>0</v>
      </c>
      <c r="B1458" s="33">
        <f t="shared" ca="1" si="143"/>
        <v>32</v>
      </c>
      <c r="C1458">
        <f t="shared" si="141"/>
        <v>378</v>
      </c>
      <c r="D1458">
        <f t="shared" ca="1" si="142"/>
        <v>-2.8000000000000001E-2</v>
      </c>
      <c r="E1458">
        <f t="shared" ca="1" si="144"/>
        <v>0</v>
      </c>
      <c r="F1458">
        <f t="shared" ca="1" si="145"/>
        <v>31</v>
      </c>
      <c r="G1458">
        <f t="shared" ca="1" si="146"/>
        <v>32</v>
      </c>
      <c r="M1458">
        <v>1110</v>
      </c>
      <c r="N1458">
        <v>33.036999999999999</v>
      </c>
    </row>
    <row r="1459" spans="1:14">
      <c r="A1459" s="54">
        <f>formulas!O1546</f>
        <v>0</v>
      </c>
      <c r="B1459" s="33">
        <f t="shared" ca="1" si="143"/>
        <v>32</v>
      </c>
      <c r="C1459">
        <f t="shared" si="141"/>
        <v>378</v>
      </c>
      <c r="D1459">
        <f t="shared" ca="1" si="142"/>
        <v>-2.8000000000000001E-2</v>
      </c>
      <c r="E1459">
        <f t="shared" ca="1" si="144"/>
        <v>0</v>
      </c>
      <c r="F1459">
        <f t="shared" ca="1" si="145"/>
        <v>31</v>
      </c>
      <c r="G1459">
        <f t="shared" ca="1" si="146"/>
        <v>32</v>
      </c>
      <c r="M1459">
        <v>1111</v>
      </c>
      <c r="N1459">
        <v>33.07</v>
      </c>
    </row>
    <row r="1460" spans="1:14">
      <c r="A1460" s="54">
        <f>formulas!O1547</f>
        <v>0</v>
      </c>
      <c r="B1460" s="33">
        <f t="shared" ca="1" si="143"/>
        <v>32</v>
      </c>
      <c r="C1460">
        <f t="shared" si="141"/>
        <v>378</v>
      </c>
      <c r="D1460">
        <f t="shared" ca="1" si="142"/>
        <v>-2.8000000000000001E-2</v>
      </c>
      <c r="E1460">
        <f t="shared" ca="1" si="144"/>
        <v>0</v>
      </c>
      <c r="F1460">
        <f t="shared" ca="1" si="145"/>
        <v>31</v>
      </c>
      <c r="G1460">
        <f t="shared" ca="1" si="146"/>
        <v>32</v>
      </c>
      <c r="M1460">
        <v>1112</v>
      </c>
      <c r="N1460">
        <v>33.101999999999997</v>
      </c>
    </row>
    <row r="1461" spans="1:14">
      <c r="A1461" s="54">
        <f>formulas!O1548</f>
        <v>0</v>
      </c>
      <c r="B1461" s="33">
        <f t="shared" ca="1" si="143"/>
        <v>32</v>
      </c>
      <c r="C1461">
        <f t="shared" si="141"/>
        <v>378</v>
      </c>
      <c r="D1461">
        <f t="shared" ca="1" si="142"/>
        <v>-2.8000000000000001E-2</v>
      </c>
      <c r="E1461">
        <f t="shared" ca="1" si="144"/>
        <v>0</v>
      </c>
      <c r="F1461">
        <f t="shared" ca="1" si="145"/>
        <v>31</v>
      </c>
      <c r="G1461">
        <f t="shared" ca="1" si="146"/>
        <v>32</v>
      </c>
      <c r="M1461">
        <v>1113</v>
      </c>
      <c r="N1461">
        <v>33.134999999999998</v>
      </c>
    </row>
    <row r="1462" spans="1:14">
      <c r="A1462" s="54">
        <f>formulas!O1549</f>
        <v>0</v>
      </c>
      <c r="B1462" s="33">
        <f t="shared" ca="1" si="143"/>
        <v>32</v>
      </c>
      <c r="C1462">
        <f t="shared" si="141"/>
        <v>378</v>
      </c>
      <c r="D1462">
        <f t="shared" ca="1" si="142"/>
        <v>-2.8000000000000001E-2</v>
      </c>
      <c r="E1462">
        <f t="shared" ca="1" si="144"/>
        <v>0</v>
      </c>
      <c r="F1462">
        <f t="shared" ca="1" si="145"/>
        <v>31</v>
      </c>
      <c r="G1462">
        <f t="shared" ca="1" si="146"/>
        <v>32</v>
      </c>
      <c r="M1462">
        <v>1114</v>
      </c>
      <c r="N1462">
        <v>33.167000000000002</v>
      </c>
    </row>
    <row r="1463" spans="1:14">
      <c r="A1463" s="54">
        <f>formulas!O1550</f>
        <v>0</v>
      </c>
      <c r="B1463" s="33">
        <f t="shared" ca="1" si="143"/>
        <v>32</v>
      </c>
      <c r="C1463">
        <f t="shared" si="141"/>
        <v>378</v>
      </c>
      <c r="D1463">
        <f t="shared" ca="1" si="142"/>
        <v>-2.8000000000000001E-2</v>
      </c>
      <c r="E1463">
        <f t="shared" ca="1" si="144"/>
        <v>0</v>
      </c>
      <c r="F1463">
        <f t="shared" ca="1" si="145"/>
        <v>31</v>
      </c>
      <c r="G1463">
        <f t="shared" ca="1" si="146"/>
        <v>32</v>
      </c>
      <c r="M1463">
        <v>1115</v>
      </c>
      <c r="N1463">
        <v>33.200000000000003</v>
      </c>
    </row>
    <row r="1464" spans="1:14">
      <c r="A1464" s="54">
        <f>formulas!O1551</f>
        <v>0</v>
      </c>
      <c r="B1464" s="33">
        <f t="shared" ca="1" si="143"/>
        <v>32</v>
      </c>
      <c r="C1464">
        <f t="shared" si="141"/>
        <v>378</v>
      </c>
      <c r="D1464">
        <f t="shared" ca="1" si="142"/>
        <v>-2.8000000000000001E-2</v>
      </c>
      <c r="E1464">
        <f t="shared" ca="1" si="144"/>
        <v>0</v>
      </c>
      <c r="F1464">
        <f t="shared" ca="1" si="145"/>
        <v>31</v>
      </c>
      <c r="G1464">
        <f t="shared" ca="1" si="146"/>
        <v>32</v>
      </c>
      <c r="M1464">
        <v>1116</v>
      </c>
      <c r="N1464">
        <v>33.231999999999999</v>
      </c>
    </row>
    <row r="1465" spans="1:14">
      <c r="A1465" s="54">
        <f>formulas!O1552</f>
        <v>0</v>
      </c>
      <c r="B1465" s="33">
        <f t="shared" ca="1" si="143"/>
        <v>32</v>
      </c>
      <c r="C1465">
        <f t="shared" si="141"/>
        <v>378</v>
      </c>
      <c r="D1465">
        <f t="shared" ca="1" si="142"/>
        <v>-2.8000000000000001E-2</v>
      </c>
      <c r="E1465">
        <f t="shared" ca="1" si="144"/>
        <v>0</v>
      </c>
      <c r="F1465">
        <f t="shared" ca="1" si="145"/>
        <v>31</v>
      </c>
      <c r="G1465">
        <f t="shared" ca="1" si="146"/>
        <v>32</v>
      </c>
      <c r="M1465">
        <v>1117</v>
      </c>
      <c r="N1465">
        <v>33.265000000000001</v>
      </c>
    </row>
    <row r="1466" spans="1:14">
      <c r="A1466" s="54">
        <f>formulas!O1553</f>
        <v>0</v>
      </c>
      <c r="B1466" s="33">
        <f t="shared" ca="1" si="143"/>
        <v>32</v>
      </c>
      <c r="C1466">
        <f t="shared" si="141"/>
        <v>378</v>
      </c>
      <c r="D1466">
        <f t="shared" ca="1" si="142"/>
        <v>-2.8000000000000001E-2</v>
      </c>
      <c r="E1466">
        <f t="shared" ca="1" si="144"/>
        <v>0</v>
      </c>
      <c r="F1466">
        <f t="shared" ca="1" si="145"/>
        <v>31</v>
      </c>
      <c r="G1466">
        <f t="shared" ca="1" si="146"/>
        <v>32</v>
      </c>
      <c r="M1466">
        <v>1118</v>
      </c>
      <c r="N1466">
        <v>33.298000000000002</v>
      </c>
    </row>
    <row r="1467" spans="1:14">
      <c r="A1467" s="54">
        <f>formulas!O1554</f>
        <v>0</v>
      </c>
      <c r="B1467" s="33">
        <f t="shared" ca="1" si="143"/>
        <v>32</v>
      </c>
      <c r="C1467">
        <f t="shared" si="141"/>
        <v>378</v>
      </c>
      <c r="D1467">
        <f t="shared" ca="1" si="142"/>
        <v>-2.8000000000000001E-2</v>
      </c>
      <c r="E1467">
        <f t="shared" ca="1" si="144"/>
        <v>0</v>
      </c>
      <c r="F1467">
        <f t="shared" ca="1" si="145"/>
        <v>31</v>
      </c>
      <c r="G1467">
        <f t="shared" ca="1" si="146"/>
        <v>32</v>
      </c>
      <c r="M1467">
        <v>1119</v>
      </c>
      <c r="N1467">
        <v>33.33</v>
      </c>
    </row>
    <row r="1468" spans="1:14">
      <c r="A1468" s="54">
        <f>formulas!O1555</f>
        <v>0</v>
      </c>
      <c r="B1468" s="33">
        <f t="shared" ca="1" si="143"/>
        <v>32</v>
      </c>
      <c r="C1468">
        <f t="shared" si="141"/>
        <v>378</v>
      </c>
      <c r="D1468">
        <f t="shared" ca="1" si="142"/>
        <v>-2.8000000000000001E-2</v>
      </c>
      <c r="E1468">
        <f t="shared" ca="1" si="144"/>
        <v>0</v>
      </c>
      <c r="F1468">
        <f t="shared" ca="1" si="145"/>
        <v>31</v>
      </c>
      <c r="G1468">
        <f t="shared" ca="1" si="146"/>
        <v>32</v>
      </c>
      <c r="M1468">
        <v>1120</v>
      </c>
      <c r="N1468">
        <v>33.363</v>
      </c>
    </row>
    <row r="1469" spans="1:14">
      <c r="A1469" s="54">
        <f>formulas!O1556</f>
        <v>0</v>
      </c>
      <c r="B1469" s="33">
        <f t="shared" ca="1" si="143"/>
        <v>32</v>
      </c>
      <c r="C1469">
        <f t="shared" si="141"/>
        <v>378</v>
      </c>
      <c r="D1469">
        <f t="shared" ca="1" si="142"/>
        <v>-2.8000000000000001E-2</v>
      </c>
      <c r="E1469">
        <f t="shared" ca="1" si="144"/>
        <v>0</v>
      </c>
      <c r="F1469">
        <f t="shared" ca="1" si="145"/>
        <v>31</v>
      </c>
      <c r="G1469">
        <f t="shared" ca="1" si="146"/>
        <v>32</v>
      </c>
      <c r="M1469">
        <v>1121</v>
      </c>
      <c r="N1469">
        <v>33.395000000000003</v>
      </c>
    </row>
    <row r="1470" spans="1:14">
      <c r="A1470" s="54">
        <f>formulas!O1557</f>
        <v>0</v>
      </c>
      <c r="B1470" s="33">
        <f t="shared" ca="1" si="143"/>
        <v>32</v>
      </c>
      <c r="C1470">
        <f t="shared" si="141"/>
        <v>378</v>
      </c>
      <c r="D1470">
        <f t="shared" ca="1" si="142"/>
        <v>-2.8000000000000001E-2</v>
      </c>
      <c r="E1470">
        <f t="shared" ca="1" si="144"/>
        <v>0</v>
      </c>
      <c r="F1470">
        <f t="shared" ca="1" si="145"/>
        <v>31</v>
      </c>
      <c r="G1470">
        <f t="shared" ca="1" si="146"/>
        <v>32</v>
      </c>
      <c r="M1470">
        <v>1122</v>
      </c>
      <c r="N1470">
        <v>33.427999999999997</v>
      </c>
    </row>
    <row r="1471" spans="1:14">
      <c r="A1471" s="54">
        <f>formulas!O1558</f>
        <v>0</v>
      </c>
      <c r="B1471" s="33">
        <f t="shared" ca="1" si="143"/>
        <v>32</v>
      </c>
      <c r="C1471">
        <f t="shared" si="141"/>
        <v>378</v>
      </c>
      <c r="D1471">
        <f t="shared" ca="1" si="142"/>
        <v>-2.8000000000000001E-2</v>
      </c>
      <c r="E1471">
        <f t="shared" ca="1" si="144"/>
        <v>0</v>
      </c>
      <c r="F1471">
        <f t="shared" ca="1" si="145"/>
        <v>31</v>
      </c>
      <c r="G1471">
        <f t="shared" ca="1" si="146"/>
        <v>32</v>
      </c>
      <c r="M1471">
        <v>1123</v>
      </c>
      <c r="N1471">
        <v>33.46</v>
      </c>
    </row>
    <row r="1472" spans="1:14">
      <c r="A1472" s="54">
        <f>formulas!O1559</f>
        <v>0</v>
      </c>
      <c r="B1472" s="33">
        <f t="shared" ca="1" si="143"/>
        <v>32</v>
      </c>
      <c r="C1472">
        <f t="shared" si="141"/>
        <v>378</v>
      </c>
      <c r="D1472">
        <f t="shared" ca="1" si="142"/>
        <v>-2.8000000000000001E-2</v>
      </c>
      <c r="E1472">
        <f t="shared" ca="1" si="144"/>
        <v>0</v>
      </c>
      <c r="F1472">
        <f t="shared" ca="1" si="145"/>
        <v>31</v>
      </c>
      <c r="G1472">
        <f t="shared" ca="1" si="146"/>
        <v>32</v>
      </c>
      <c r="M1472">
        <v>1124</v>
      </c>
      <c r="N1472">
        <v>33.493000000000002</v>
      </c>
    </row>
    <row r="1473" spans="1:14">
      <c r="A1473" s="54">
        <f>formulas!O1560</f>
        <v>0</v>
      </c>
      <c r="B1473" s="33">
        <f t="shared" ca="1" si="143"/>
        <v>32</v>
      </c>
      <c r="C1473">
        <f t="shared" si="141"/>
        <v>378</v>
      </c>
      <c r="D1473">
        <f t="shared" ca="1" si="142"/>
        <v>-2.8000000000000001E-2</v>
      </c>
      <c r="E1473">
        <f t="shared" ca="1" si="144"/>
        <v>0</v>
      </c>
      <c r="F1473">
        <f t="shared" ca="1" si="145"/>
        <v>31</v>
      </c>
      <c r="G1473">
        <f t="shared" ca="1" si="146"/>
        <v>32</v>
      </c>
      <c r="M1473">
        <v>1125</v>
      </c>
      <c r="N1473">
        <v>33.526000000000003</v>
      </c>
    </row>
    <row r="1474" spans="1:14">
      <c r="A1474" s="54">
        <f>formulas!O1561</f>
        <v>0</v>
      </c>
      <c r="B1474" s="33">
        <f t="shared" ca="1" si="143"/>
        <v>32</v>
      </c>
      <c r="C1474">
        <f t="shared" si="141"/>
        <v>378</v>
      </c>
      <c r="D1474">
        <f t="shared" ca="1" si="142"/>
        <v>-2.8000000000000001E-2</v>
      </c>
      <c r="E1474">
        <f t="shared" ca="1" si="144"/>
        <v>0</v>
      </c>
      <c r="F1474">
        <f t="shared" ca="1" si="145"/>
        <v>31</v>
      </c>
      <c r="G1474">
        <f t="shared" ca="1" si="146"/>
        <v>32</v>
      </c>
      <c r="M1474">
        <v>1126</v>
      </c>
      <c r="N1474">
        <v>33.558</v>
      </c>
    </row>
    <row r="1475" spans="1:14">
      <c r="A1475" s="54">
        <f>formulas!O1562</f>
        <v>0</v>
      </c>
      <c r="B1475" s="33">
        <f t="shared" ca="1" si="143"/>
        <v>32</v>
      </c>
      <c r="C1475">
        <f t="shared" ref="C1475:C1538" si="147">COUNTIF($N$1:$N$25398,"&lt;"&amp;A1475)</f>
        <v>378</v>
      </c>
      <c r="D1475">
        <f t="shared" ref="D1475:D1538" ca="1" si="148">INDIRECT(ADDRESS(C1475+1,14))</f>
        <v>-2.8000000000000001E-2</v>
      </c>
      <c r="E1475">
        <f t="shared" ca="1" si="144"/>
        <v>0</v>
      </c>
      <c r="F1475">
        <f t="shared" ca="1" si="145"/>
        <v>31</v>
      </c>
      <c r="G1475">
        <f t="shared" ca="1" si="146"/>
        <v>32</v>
      </c>
      <c r="M1475">
        <v>1127</v>
      </c>
      <c r="N1475">
        <v>33.591000000000001</v>
      </c>
    </row>
    <row r="1476" spans="1:14">
      <c r="A1476" s="54">
        <f>formulas!O1563</f>
        <v>0</v>
      </c>
      <c r="B1476" s="33">
        <f t="shared" ca="1" si="143"/>
        <v>32</v>
      </c>
      <c r="C1476">
        <f t="shared" si="147"/>
        <v>378</v>
      </c>
      <c r="D1476">
        <f t="shared" ca="1" si="148"/>
        <v>-2.8000000000000001E-2</v>
      </c>
      <c r="E1476">
        <f t="shared" ca="1" si="144"/>
        <v>0</v>
      </c>
      <c r="F1476">
        <f t="shared" ca="1" si="145"/>
        <v>31</v>
      </c>
      <c r="G1476">
        <f t="shared" ca="1" si="146"/>
        <v>32</v>
      </c>
      <c r="M1476">
        <v>1128</v>
      </c>
      <c r="N1476">
        <v>33.624000000000002</v>
      </c>
    </row>
    <row r="1477" spans="1:14">
      <c r="A1477" s="54">
        <f>formulas!O1564</f>
        <v>0</v>
      </c>
      <c r="B1477" s="33">
        <f t="shared" ca="1" si="143"/>
        <v>32</v>
      </c>
      <c r="C1477">
        <f t="shared" si="147"/>
        <v>378</v>
      </c>
      <c r="D1477">
        <f t="shared" ca="1" si="148"/>
        <v>-2.8000000000000001E-2</v>
      </c>
      <c r="E1477">
        <f t="shared" ca="1" si="144"/>
        <v>0</v>
      </c>
      <c r="F1477">
        <f t="shared" ca="1" si="145"/>
        <v>31</v>
      </c>
      <c r="G1477">
        <f t="shared" ca="1" si="146"/>
        <v>32</v>
      </c>
      <c r="M1477">
        <v>1129</v>
      </c>
      <c r="N1477">
        <v>33.655999999999999</v>
      </c>
    </row>
    <row r="1478" spans="1:14">
      <c r="A1478" s="54">
        <f>formulas!O1565</f>
        <v>0</v>
      </c>
      <c r="B1478" s="33">
        <f t="shared" ca="1" si="143"/>
        <v>32</v>
      </c>
      <c r="C1478">
        <f t="shared" si="147"/>
        <v>378</v>
      </c>
      <c r="D1478">
        <f t="shared" ca="1" si="148"/>
        <v>-2.8000000000000001E-2</v>
      </c>
      <c r="E1478">
        <f t="shared" ca="1" si="144"/>
        <v>0</v>
      </c>
      <c r="F1478">
        <f t="shared" ca="1" si="145"/>
        <v>31</v>
      </c>
      <c r="G1478">
        <f t="shared" ca="1" si="146"/>
        <v>32</v>
      </c>
      <c r="M1478">
        <v>1130</v>
      </c>
      <c r="N1478">
        <v>33.689</v>
      </c>
    </row>
    <row r="1479" spans="1:14">
      <c r="A1479" s="54">
        <f>formulas!O1566</f>
        <v>0</v>
      </c>
      <c r="B1479" s="33">
        <f t="shared" ca="1" si="143"/>
        <v>32</v>
      </c>
      <c r="C1479">
        <f t="shared" si="147"/>
        <v>378</v>
      </c>
      <c r="D1479">
        <f t="shared" ca="1" si="148"/>
        <v>-2.8000000000000001E-2</v>
      </c>
      <c r="E1479">
        <f t="shared" ca="1" si="144"/>
        <v>0</v>
      </c>
      <c r="F1479">
        <f t="shared" ca="1" si="145"/>
        <v>31</v>
      </c>
      <c r="G1479">
        <f t="shared" ca="1" si="146"/>
        <v>32</v>
      </c>
      <c r="M1479">
        <v>1131</v>
      </c>
      <c r="N1479">
        <v>33.722000000000001</v>
      </c>
    </row>
    <row r="1480" spans="1:14">
      <c r="A1480" s="54">
        <f>formulas!O1567</f>
        <v>0</v>
      </c>
      <c r="B1480" s="33">
        <f t="shared" ca="1" si="143"/>
        <v>32</v>
      </c>
      <c r="C1480">
        <f t="shared" si="147"/>
        <v>378</v>
      </c>
      <c r="D1480">
        <f t="shared" ca="1" si="148"/>
        <v>-2.8000000000000001E-2</v>
      </c>
      <c r="E1480">
        <f t="shared" ca="1" si="144"/>
        <v>0</v>
      </c>
      <c r="F1480">
        <f t="shared" ca="1" si="145"/>
        <v>31</v>
      </c>
      <c r="G1480">
        <f t="shared" ca="1" si="146"/>
        <v>32</v>
      </c>
      <c r="M1480">
        <v>1132</v>
      </c>
      <c r="N1480">
        <v>33.753999999999998</v>
      </c>
    </row>
    <row r="1481" spans="1:14">
      <c r="A1481" s="54">
        <f>formulas!O1568</f>
        <v>0</v>
      </c>
      <c r="B1481" s="33">
        <f t="shared" ca="1" si="143"/>
        <v>32</v>
      </c>
      <c r="C1481">
        <f t="shared" si="147"/>
        <v>378</v>
      </c>
      <c r="D1481">
        <f t="shared" ca="1" si="148"/>
        <v>-2.8000000000000001E-2</v>
      </c>
      <c r="E1481">
        <f t="shared" ca="1" si="144"/>
        <v>0</v>
      </c>
      <c r="F1481">
        <f t="shared" ca="1" si="145"/>
        <v>31</v>
      </c>
      <c r="G1481">
        <f t="shared" ca="1" si="146"/>
        <v>32</v>
      </c>
      <c r="M1481">
        <v>1133</v>
      </c>
      <c r="N1481">
        <v>33.786999999999999</v>
      </c>
    </row>
    <row r="1482" spans="1:14">
      <c r="A1482" s="54">
        <f>formulas!O1569</f>
        <v>0</v>
      </c>
      <c r="B1482" s="33">
        <f t="shared" ca="1" si="143"/>
        <v>32</v>
      </c>
      <c r="C1482">
        <f t="shared" si="147"/>
        <v>378</v>
      </c>
      <c r="D1482">
        <f t="shared" ca="1" si="148"/>
        <v>-2.8000000000000001E-2</v>
      </c>
      <c r="E1482">
        <f t="shared" ca="1" si="144"/>
        <v>0</v>
      </c>
      <c r="F1482">
        <f t="shared" ca="1" si="145"/>
        <v>31</v>
      </c>
      <c r="G1482">
        <f t="shared" ca="1" si="146"/>
        <v>32</v>
      </c>
      <c r="M1482">
        <v>1134</v>
      </c>
      <c r="N1482">
        <v>33.82</v>
      </c>
    </row>
    <row r="1483" spans="1:14">
      <c r="A1483" s="54">
        <f>formulas!O1570</f>
        <v>0</v>
      </c>
      <c r="B1483" s="33">
        <f t="shared" ca="1" si="143"/>
        <v>32</v>
      </c>
      <c r="C1483">
        <f t="shared" si="147"/>
        <v>378</v>
      </c>
      <c r="D1483">
        <f t="shared" ca="1" si="148"/>
        <v>-2.8000000000000001E-2</v>
      </c>
      <c r="E1483">
        <f t="shared" ca="1" si="144"/>
        <v>0</v>
      </c>
      <c r="F1483">
        <f t="shared" ca="1" si="145"/>
        <v>31</v>
      </c>
      <c r="G1483">
        <f t="shared" ca="1" si="146"/>
        <v>32</v>
      </c>
      <c r="M1483">
        <v>1135</v>
      </c>
      <c r="N1483">
        <v>33.853000000000002</v>
      </c>
    </row>
    <row r="1484" spans="1:14">
      <c r="A1484" s="54">
        <f>formulas!O1571</f>
        <v>0</v>
      </c>
      <c r="B1484" s="33">
        <f t="shared" ca="1" si="143"/>
        <v>32</v>
      </c>
      <c r="C1484">
        <f t="shared" si="147"/>
        <v>378</v>
      </c>
      <c r="D1484">
        <f t="shared" ca="1" si="148"/>
        <v>-2.8000000000000001E-2</v>
      </c>
      <c r="E1484">
        <f t="shared" ca="1" si="144"/>
        <v>0</v>
      </c>
      <c r="F1484">
        <f t="shared" ca="1" si="145"/>
        <v>31</v>
      </c>
      <c r="G1484">
        <f t="shared" ca="1" si="146"/>
        <v>32</v>
      </c>
      <c r="M1484">
        <v>1136</v>
      </c>
      <c r="N1484">
        <v>33.884999999999998</v>
      </c>
    </row>
    <row r="1485" spans="1:14">
      <c r="A1485" s="54">
        <f>formulas!O1572</f>
        <v>0</v>
      </c>
      <c r="B1485" s="33">
        <f t="shared" ca="1" si="143"/>
        <v>32</v>
      </c>
      <c r="C1485">
        <f t="shared" si="147"/>
        <v>378</v>
      </c>
      <c r="D1485">
        <f t="shared" ca="1" si="148"/>
        <v>-2.8000000000000001E-2</v>
      </c>
      <c r="E1485">
        <f t="shared" ca="1" si="144"/>
        <v>0</v>
      </c>
      <c r="F1485">
        <f t="shared" ca="1" si="145"/>
        <v>31</v>
      </c>
      <c r="G1485">
        <f t="shared" ca="1" si="146"/>
        <v>32</v>
      </c>
      <c r="M1485">
        <v>1137</v>
      </c>
      <c r="N1485">
        <v>33.917999999999999</v>
      </c>
    </row>
    <row r="1486" spans="1:14">
      <c r="A1486" s="54">
        <f>formulas!O1573</f>
        <v>0</v>
      </c>
      <c r="B1486" s="33">
        <f t="shared" ca="1" si="143"/>
        <v>32</v>
      </c>
      <c r="C1486">
        <f t="shared" si="147"/>
        <v>378</v>
      </c>
      <c r="D1486">
        <f t="shared" ca="1" si="148"/>
        <v>-2.8000000000000001E-2</v>
      </c>
      <c r="E1486">
        <f t="shared" ca="1" si="144"/>
        <v>0</v>
      </c>
      <c r="F1486">
        <f t="shared" ca="1" si="145"/>
        <v>31</v>
      </c>
      <c r="G1486">
        <f t="shared" ca="1" si="146"/>
        <v>32</v>
      </c>
      <c r="M1486">
        <v>1138</v>
      </c>
      <c r="N1486">
        <v>33.951000000000001</v>
      </c>
    </row>
    <row r="1487" spans="1:14">
      <c r="A1487" s="54">
        <f>formulas!O1574</f>
        <v>0</v>
      </c>
      <c r="B1487" s="33">
        <f t="shared" ca="1" si="143"/>
        <v>32</v>
      </c>
      <c r="C1487">
        <f t="shared" si="147"/>
        <v>378</v>
      </c>
      <c r="D1487">
        <f t="shared" ca="1" si="148"/>
        <v>-2.8000000000000001E-2</v>
      </c>
      <c r="E1487">
        <f t="shared" ca="1" si="144"/>
        <v>0</v>
      </c>
      <c r="F1487">
        <f t="shared" ca="1" si="145"/>
        <v>31</v>
      </c>
      <c r="G1487">
        <f t="shared" ca="1" si="146"/>
        <v>32</v>
      </c>
      <c r="M1487">
        <v>1139</v>
      </c>
      <c r="N1487">
        <v>33.984000000000002</v>
      </c>
    </row>
    <row r="1488" spans="1:14">
      <c r="A1488" s="54">
        <f>formulas!O1575</f>
        <v>0</v>
      </c>
      <c r="B1488" s="33">
        <f t="shared" ca="1" si="143"/>
        <v>32</v>
      </c>
      <c r="C1488">
        <f t="shared" si="147"/>
        <v>378</v>
      </c>
      <c r="D1488">
        <f t="shared" ca="1" si="148"/>
        <v>-2.8000000000000001E-2</v>
      </c>
      <c r="E1488">
        <f t="shared" ca="1" si="144"/>
        <v>0</v>
      </c>
      <c r="F1488">
        <f t="shared" ca="1" si="145"/>
        <v>31</v>
      </c>
      <c r="G1488">
        <f t="shared" ca="1" si="146"/>
        <v>32</v>
      </c>
      <c r="M1488">
        <v>1140</v>
      </c>
      <c r="N1488">
        <v>34.015999999999998</v>
      </c>
    </row>
    <row r="1489" spans="1:14">
      <c r="A1489" s="54">
        <f>formulas!O1576</f>
        <v>0</v>
      </c>
      <c r="B1489" s="33">
        <f t="shared" ca="1" si="143"/>
        <v>32</v>
      </c>
      <c r="C1489">
        <f t="shared" si="147"/>
        <v>378</v>
      </c>
      <c r="D1489">
        <f t="shared" ca="1" si="148"/>
        <v>-2.8000000000000001E-2</v>
      </c>
      <c r="E1489">
        <f t="shared" ca="1" si="144"/>
        <v>0</v>
      </c>
      <c r="F1489">
        <f t="shared" ca="1" si="145"/>
        <v>31</v>
      </c>
      <c r="G1489">
        <f t="shared" ca="1" si="146"/>
        <v>32</v>
      </c>
      <c r="M1489">
        <v>1141</v>
      </c>
      <c r="N1489">
        <v>34.048999999999999</v>
      </c>
    </row>
    <row r="1490" spans="1:14">
      <c r="A1490" s="54">
        <f>formulas!O1577</f>
        <v>0</v>
      </c>
      <c r="B1490" s="33">
        <f t="shared" ca="1" si="143"/>
        <v>32</v>
      </c>
      <c r="C1490">
        <f t="shared" si="147"/>
        <v>378</v>
      </c>
      <c r="D1490">
        <f t="shared" ca="1" si="148"/>
        <v>-2.8000000000000001E-2</v>
      </c>
      <c r="E1490">
        <f t="shared" ca="1" si="144"/>
        <v>0</v>
      </c>
      <c r="F1490">
        <f t="shared" ca="1" si="145"/>
        <v>31</v>
      </c>
      <c r="G1490">
        <f t="shared" ca="1" si="146"/>
        <v>32</v>
      </c>
      <c r="M1490">
        <v>1142</v>
      </c>
      <c r="N1490">
        <v>34.082000000000001</v>
      </c>
    </row>
    <row r="1491" spans="1:14">
      <c r="A1491" s="54">
        <f>formulas!O1578</f>
        <v>0</v>
      </c>
      <c r="B1491" s="33">
        <f t="shared" ca="1" si="143"/>
        <v>32</v>
      </c>
      <c r="C1491">
        <f t="shared" si="147"/>
        <v>378</v>
      </c>
      <c r="D1491">
        <f t="shared" ca="1" si="148"/>
        <v>-2.8000000000000001E-2</v>
      </c>
      <c r="E1491">
        <f t="shared" ca="1" si="144"/>
        <v>0</v>
      </c>
      <c r="F1491">
        <f t="shared" ca="1" si="145"/>
        <v>31</v>
      </c>
      <c r="G1491">
        <f t="shared" ca="1" si="146"/>
        <v>32</v>
      </c>
      <c r="M1491">
        <v>1143</v>
      </c>
      <c r="N1491">
        <v>34.115000000000002</v>
      </c>
    </row>
    <row r="1492" spans="1:14">
      <c r="A1492" s="54">
        <f>formulas!O1579</f>
        <v>0</v>
      </c>
      <c r="B1492" s="33">
        <f t="shared" ca="1" si="143"/>
        <v>32</v>
      </c>
      <c r="C1492">
        <f t="shared" si="147"/>
        <v>378</v>
      </c>
      <c r="D1492">
        <f t="shared" ca="1" si="148"/>
        <v>-2.8000000000000001E-2</v>
      </c>
      <c r="E1492">
        <f t="shared" ca="1" si="144"/>
        <v>0</v>
      </c>
      <c r="F1492">
        <f t="shared" ca="1" si="145"/>
        <v>31</v>
      </c>
      <c r="G1492">
        <f t="shared" ca="1" si="146"/>
        <v>32</v>
      </c>
      <c r="M1492">
        <v>1144</v>
      </c>
      <c r="N1492">
        <v>34.148000000000003</v>
      </c>
    </row>
    <row r="1493" spans="1:14">
      <c r="A1493" s="54">
        <f>formulas!O1580</f>
        <v>0</v>
      </c>
      <c r="B1493" s="33">
        <f t="shared" ca="1" si="143"/>
        <v>32</v>
      </c>
      <c r="C1493">
        <f t="shared" si="147"/>
        <v>378</v>
      </c>
      <c r="D1493">
        <f t="shared" ca="1" si="148"/>
        <v>-2.8000000000000001E-2</v>
      </c>
      <c r="E1493">
        <f t="shared" ca="1" si="144"/>
        <v>0</v>
      </c>
      <c r="F1493">
        <f t="shared" ca="1" si="145"/>
        <v>31</v>
      </c>
      <c r="G1493">
        <f t="shared" ca="1" si="146"/>
        <v>32</v>
      </c>
      <c r="M1493">
        <v>1145</v>
      </c>
      <c r="N1493">
        <v>34.18</v>
      </c>
    </row>
    <row r="1494" spans="1:14">
      <c r="A1494" s="54">
        <f>formulas!O1581</f>
        <v>0</v>
      </c>
      <c r="B1494" s="33">
        <f t="shared" ca="1" si="143"/>
        <v>32</v>
      </c>
      <c r="C1494">
        <f t="shared" si="147"/>
        <v>378</v>
      </c>
      <c r="D1494">
        <f t="shared" ca="1" si="148"/>
        <v>-2.8000000000000001E-2</v>
      </c>
      <c r="E1494">
        <f t="shared" ca="1" si="144"/>
        <v>0</v>
      </c>
      <c r="F1494">
        <f t="shared" ca="1" si="145"/>
        <v>31</v>
      </c>
      <c r="G1494">
        <f t="shared" ca="1" si="146"/>
        <v>32</v>
      </c>
      <c r="M1494">
        <v>1146</v>
      </c>
      <c r="N1494">
        <v>34.213000000000001</v>
      </c>
    </row>
    <row r="1495" spans="1:14">
      <c r="A1495" s="54">
        <f>formulas!O1582</f>
        <v>0</v>
      </c>
      <c r="B1495" s="33">
        <f t="shared" ca="1" si="143"/>
        <v>32</v>
      </c>
      <c r="C1495">
        <f t="shared" si="147"/>
        <v>378</v>
      </c>
      <c r="D1495">
        <f t="shared" ca="1" si="148"/>
        <v>-2.8000000000000001E-2</v>
      </c>
      <c r="E1495">
        <f t="shared" ca="1" si="144"/>
        <v>0</v>
      </c>
      <c r="F1495">
        <f t="shared" ca="1" si="145"/>
        <v>31</v>
      </c>
      <c r="G1495">
        <f t="shared" ca="1" si="146"/>
        <v>32</v>
      </c>
      <c r="M1495">
        <v>1147</v>
      </c>
      <c r="N1495">
        <v>34.246000000000002</v>
      </c>
    </row>
    <row r="1496" spans="1:14">
      <c r="A1496" s="54">
        <f>formulas!O1583</f>
        <v>0</v>
      </c>
      <c r="B1496" s="33">
        <f t="shared" ca="1" si="143"/>
        <v>32</v>
      </c>
      <c r="C1496">
        <f t="shared" si="147"/>
        <v>378</v>
      </c>
      <c r="D1496">
        <f t="shared" ca="1" si="148"/>
        <v>-2.8000000000000001E-2</v>
      </c>
      <c r="E1496">
        <f t="shared" ca="1" si="144"/>
        <v>0</v>
      </c>
      <c r="F1496">
        <f t="shared" ca="1" si="145"/>
        <v>31</v>
      </c>
      <c r="G1496">
        <f t="shared" ca="1" si="146"/>
        <v>32</v>
      </c>
      <c r="M1496">
        <v>1148</v>
      </c>
      <c r="N1496">
        <v>34.279000000000003</v>
      </c>
    </row>
    <row r="1497" spans="1:14">
      <c r="A1497" s="54">
        <f>formulas!O1584</f>
        <v>0</v>
      </c>
      <c r="B1497" s="33">
        <f t="shared" ca="1" si="143"/>
        <v>32</v>
      </c>
      <c r="C1497">
        <f t="shared" si="147"/>
        <v>378</v>
      </c>
      <c r="D1497">
        <f t="shared" ca="1" si="148"/>
        <v>-2.8000000000000001E-2</v>
      </c>
      <c r="E1497">
        <f t="shared" ca="1" si="144"/>
        <v>0</v>
      </c>
      <c r="F1497">
        <f t="shared" ca="1" si="145"/>
        <v>31</v>
      </c>
      <c r="G1497">
        <f t="shared" ca="1" si="146"/>
        <v>32</v>
      </c>
      <c r="M1497">
        <v>1149</v>
      </c>
      <c r="N1497">
        <v>34.311999999999998</v>
      </c>
    </row>
    <row r="1498" spans="1:14">
      <c r="A1498" s="54">
        <f>formulas!O1585</f>
        <v>0</v>
      </c>
      <c r="B1498" s="33">
        <f t="shared" ca="1" si="143"/>
        <v>32</v>
      </c>
      <c r="C1498">
        <f t="shared" si="147"/>
        <v>378</v>
      </c>
      <c r="D1498">
        <f t="shared" ca="1" si="148"/>
        <v>-2.8000000000000001E-2</v>
      </c>
      <c r="E1498">
        <f t="shared" ca="1" si="144"/>
        <v>0</v>
      </c>
      <c r="F1498">
        <f t="shared" ca="1" si="145"/>
        <v>31</v>
      </c>
      <c r="G1498">
        <f t="shared" ca="1" si="146"/>
        <v>32</v>
      </c>
      <c r="M1498">
        <v>1150</v>
      </c>
      <c r="N1498">
        <v>34.344999999999999</v>
      </c>
    </row>
    <row r="1499" spans="1:14">
      <c r="A1499" s="54">
        <f>formulas!O1586</f>
        <v>0</v>
      </c>
      <c r="B1499" s="33">
        <f t="shared" ca="1" si="143"/>
        <v>32</v>
      </c>
      <c r="C1499">
        <f t="shared" si="147"/>
        <v>378</v>
      </c>
      <c r="D1499">
        <f t="shared" ca="1" si="148"/>
        <v>-2.8000000000000001E-2</v>
      </c>
      <c r="E1499">
        <f t="shared" ca="1" si="144"/>
        <v>0</v>
      </c>
      <c r="F1499">
        <f t="shared" ca="1" si="145"/>
        <v>31</v>
      </c>
      <c r="G1499">
        <f t="shared" ca="1" si="146"/>
        <v>32</v>
      </c>
      <c r="M1499">
        <v>1151</v>
      </c>
      <c r="N1499">
        <v>34.378</v>
      </c>
    </row>
    <row r="1500" spans="1:14">
      <c r="A1500" s="54">
        <f>formulas!O1587</f>
        <v>0</v>
      </c>
      <c r="B1500" s="33">
        <f t="shared" ca="1" si="143"/>
        <v>32</v>
      </c>
      <c r="C1500">
        <f t="shared" si="147"/>
        <v>378</v>
      </c>
      <c r="D1500">
        <f t="shared" ca="1" si="148"/>
        <v>-2.8000000000000001E-2</v>
      </c>
      <c r="E1500">
        <f t="shared" ca="1" si="144"/>
        <v>0</v>
      </c>
      <c r="F1500">
        <f t="shared" ca="1" si="145"/>
        <v>31</v>
      </c>
      <c r="G1500">
        <f t="shared" ca="1" si="146"/>
        <v>32</v>
      </c>
      <c r="M1500">
        <v>1152</v>
      </c>
      <c r="N1500">
        <v>34.411000000000001</v>
      </c>
    </row>
    <row r="1501" spans="1:14">
      <c r="A1501" s="54">
        <f>formulas!O1588</f>
        <v>0</v>
      </c>
      <c r="B1501" s="33">
        <f t="shared" ca="1" si="143"/>
        <v>32</v>
      </c>
      <c r="C1501">
        <f t="shared" si="147"/>
        <v>378</v>
      </c>
      <c r="D1501">
        <f t="shared" ca="1" si="148"/>
        <v>-2.8000000000000001E-2</v>
      </c>
      <c r="E1501">
        <f t="shared" ca="1" si="144"/>
        <v>0</v>
      </c>
      <c r="F1501">
        <f t="shared" ca="1" si="145"/>
        <v>31</v>
      </c>
      <c r="G1501">
        <f t="shared" ca="1" si="146"/>
        <v>32</v>
      </c>
      <c r="M1501">
        <v>1153</v>
      </c>
      <c r="N1501">
        <v>34.444000000000003</v>
      </c>
    </row>
    <row r="1502" spans="1:14">
      <c r="A1502" s="54">
        <f>formulas!O1589</f>
        <v>0</v>
      </c>
      <c r="B1502" s="33">
        <f t="shared" ca="1" si="143"/>
        <v>32</v>
      </c>
      <c r="C1502">
        <f t="shared" si="147"/>
        <v>378</v>
      </c>
      <c r="D1502">
        <f t="shared" ca="1" si="148"/>
        <v>-2.8000000000000001E-2</v>
      </c>
      <c r="E1502">
        <f t="shared" ca="1" si="144"/>
        <v>0</v>
      </c>
      <c r="F1502">
        <f t="shared" ca="1" si="145"/>
        <v>31</v>
      </c>
      <c r="G1502">
        <f t="shared" ca="1" si="146"/>
        <v>32</v>
      </c>
      <c r="M1502">
        <v>1154</v>
      </c>
      <c r="N1502">
        <v>34.475999999999999</v>
      </c>
    </row>
    <row r="1503" spans="1:14">
      <c r="A1503" s="54">
        <f>formulas!O1590</f>
        <v>0</v>
      </c>
      <c r="B1503" s="33">
        <f t="shared" ca="1" si="143"/>
        <v>32</v>
      </c>
      <c r="C1503">
        <f t="shared" si="147"/>
        <v>378</v>
      </c>
      <c r="D1503">
        <f t="shared" ca="1" si="148"/>
        <v>-2.8000000000000001E-2</v>
      </c>
      <c r="E1503">
        <f t="shared" ca="1" si="144"/>
        <v>0</v>
      </c>
      <c r="F1503">
        <f t="shared" ca="1" si="145"/>
        <v>31</v>
      </c>
      <c r="G1503">
        <f t="shared" ca="1" si="146"/>
        <v>32</v>
      </c>
      <c r="M1503">
        <v>1155</v>
      </c>
      <c r="N1503">
        <v>34.509</v>
      </c>
    </row>
    <row r="1504" spans="1:14">
      <c r="A1504" s="54">
        <f>formulas!O1591</f>
        <v>0</v>
      </c>
      <c r="B1504" s="33">
        <f t="shared" ca="1" si="143"/>
        <v>32</v>
      </c>
      <c r="C1504">
        <f t="shared" si="147"/>
        <v>378</v>
      </c>
      <c r="D1504">
        <f t="shared" ca="1" si="148"/>
        <v>-2.8000000000000001E-2</v>
      </c>
      <c r="E1504">
        <f t="shared" ca="1" si="144"/>
        <v>0</v>
      </c>
      <c r="F1504">
        <f t="shared" ca="1" si="145"/>
        <v>31</v>
      </c>
      <c r="G1504">
        <f t="shared" ca="1" si="146"/>
        <v>32</v>
      </c>
      <c r="M1504">
        <v>1156</v>
      </c>
      <c r="N1504">
        <v>34.542000000000002</v>
      </c>
    </row>
    <row r="1505" spans="1:14">
      <c r="A1505" s="54">
        <f>formulas!O1592</f>
        <v>0</v>
      </c>
      <c r="B1505" s="33">
        <f t="shared" ca="1" si="143"/>
        <v>32</v>
      </c>
      <c r="C1505">
        <f t="shared" si="147"/>
        <v>378</v>
      </c>
      <c r="D1505">
        <f t="shared" ca="1" si="148"/>
        <v>-2.8000000000000001E-2</v>
      </c>
      <c r="E1505">
        <f t="shared" ca="1" si="144"/>
        <v>0</v>
      </c>
      <c r="F1505">
        <f t="shared" ca="1" si="145"/>
        <v>31</v>
      </c>
      <c r="G1505">
        <f t="shared" ca="1" si="146"/>
        <v>32</v>
      </c>
      <c r="M1505">
        <v>1157</v>
      </c>
      <c r="N1505">
        <v>34.575000000000003</v>
      </c>
    </row>
    <row r="1506" spans="1:14">
      <c r="A1506" s="54">
        <f>formulas!O1593</f>
        <v>0</v>
      </c>
      <c r="B1506" s="33">
        <f t="shared" ca="1" si="143"/>
        <v>32</v>
      </c>
      <c r="C1506">
        <f t="shared" si="147"/>
        <v>378</v>
      </c>
      <c r="D1506">
        <f t="shared" ca="1" si="148"/>
        <v>-2.8000000000000001E-2</v>
      </c>
      <c r="E1506">
        <f t="shared" ca="1" si="144"/>
        <v>0</v>
      </c>
      <c r="F1506">
        <f t="shared" ca="1" si="145"/>
        <v>31</v>
      </c>
      <c r="G1506">
        <f t="shared" ca="1" si="146"/>
        <v>32</v>
      </c>
      <c r="M1506">
        <v>1158</v>
      </c>
      <c r="N1506">
        <v>34.607999999999997</v>
      </c>
    </row>
    <row r="1507" spans="1:14">
      <c r="A1507" s="54">
        <f>formulas!O1594</f>
        <v>0</v>
      </c>
      <c r="B1507" s="33">
        <f t="shared" ref="B1507:B1570" ca="1" si="149">(A1507-D1507)/(E1507-D1507)*(G1507-F1507)+F1507</f>
        <v>32</v>
      </c>
      <c r="C1507">
        <f t="shared" si="147"/>
        <v>378</v>
      </c>
      <c r="D1507">
        <f t="shared" ca="1" si="148"/>
        <v>-2.8000000000000001E-2</v>
      </c>
      <c r="E1507">
        <f t="shared" ref="E1507:E1570" ca="1" si="150">INDIRECT(ADDRESS(C1507+2,14))</f>
        <v>0</v>
      </c>
      <c r="F1507">
        <f t="shared" ref="F1507:F1570" ca="1" si="151">INDIRECT(ADDRESS(C1507+1,13))</f>
        <v>31</v>
      </c>
      <c r="G1507">
        <f t="shared" ref="G1507:G1570" ca="1" si="152">INDIRECT(ADDRESS(C1507+2,13))</f>
        <v>32</v>
      </c>
      <c r="M1507">
        <v>1159</v>
      </c>
      <c r="N1507">
        <v>34.640999999999998</v>
      </c>
    </row>
    <row r="1508" spans="1:14">
      <c r="A1508" s="54">
        <f>formulas!O1595</f>
        <v>0</v>
      </c>
      <c r="B1508" s="33">
        <f t="shared" ca="1" si="149"/>
        <v>32</v>
      </c>
      <c r="C1508">
        <f t="shared" si="147"/>
        <v>378</v>
      </c>
      <c r="D1508">
        <f t="shared" ca="1" si="148"/>
        <v>-2.8000000000000001E-2</v>
      </c>
      <c r="E1508">
        <f t="shared" ca="1" si="150"/>
        <v>0</v>
      </c>
      <c r="F1508">
        <f t="shared" ca="1" si="151"/>
        <v>31</v>
      </c>
      <c r="G1508">
        <f t="shared" ca="1" si="152"/>
        <v>32</v>
      </c>
      <c r="M1508">
        <v>1160</v>
      </c>
      <c r="N1508">
        <v>34.673999999999999</v>
      </c>
    </row>
    <row r="1509" spans="1:14">
      <c r="A1509" s="54">
        <f>formulas!O1596</f>
        <v>0</v>
      </c>
      <c r="B1509" s="33">
        <f t="shared" ca="1" si="149"/>
        <v>32</v>
      </c>
      <c r="C1509">
        <f t="shared" si="147"/>
        <v>378</v>
      </c>
      <c r="D1509">
        <f t="shared" ca="1" si="148"/>
        <v>-2.8000000000000001E-2</v>
      </c>
      <c r="E1509">
        <f t="shared" ca="1" si="150"/>
        <v>0</v>
      </c>
      <c r="F1509">
        <f t="shared" ca="1" si="151"/>
        <v>31</v>
      </c>
      <c r="G1509">
        <f t="shared" ca="1" si="152"/>
        <v>32</v>
      </c>
      <c r="M1509">
        <v>1161</v>
      </c>
      <c r="N1509">
        <v>34.707000000000001</v>
      </c>
    </row>
    <row r="1510" spans="1:14">
      <c r="A1510" s="54">
        <f>formulas!O1597</f>
        <v>0</v>
      </c>
      <c r="B1510" s="33">
        <f t="shared" ca="1" si="149"/>
        <v>32</v>
      </c>
      <c r="C1510">
        <f t="shared" si="147"/>
        <v>378</v>
      </c>
      <c r="D1510">
        <f t="shared" ca="1" si="148"/>
        <v>-2.8000000000000001E-2</v>
      </c>
      <c r="E1510">
        <f t="shared" ca="1" si="150"/>
        <v>0</v>
      </c>
      <c r="F1510">
        <f t="shared" ca="1" si="151"/>
        <v>31</v>
      </c>
      <c r="G1510">
        <f t="shared" ca="1" si="152"/>
        <v>32</v>
      </c>
      <c r="M1510">
        <v>1162</v>
      </c>
      <c r="N1510">
        <v>34.74</v>
      </c>
    </row>
    <row r="1511" spans="1:14">
      <c r="A1511" s="54">
        <f>formulas!O1598</f>
        <v>0</v>
      </c>
      <c r="B1511" s="33">
        <f t="shared" ca="1" si="149"/>
        <v>32</v>
      </c>
      <c r="C1511">
        <f t="shared" si="147"/>
        <v>378</v>
      </c>
      <c r="D1511">
        <f t="shared" ca="1" si="148"/>
        <v>-2.8000000000000001E-2</v>
      </c>
      <c r="E1511">
        <f t="shared" ca="1" si="150"/>
        <v>0</v>
      </c>
      <c r="F1511">
        <f t="shared" ca="1" si="151"/>
        <v>31</v>
      </c>
      <c r="G1511">
        <f t="shared" ca="1" si="152"/>
        <v>32</v>
      </c>
      <c r="M1511">
        <v>1163</v>
      </c>
      <c r="N1511">
        <v>34.773000000000003</v>
      </c>
    </row>
    <row r="1512" spans="1:14">
      <c r="A1512" s="54">
        <f>formulas!O1599</f>
        <v>0</v>
      </c>
      <c r="B1512" s="33">
        <f t="shared" ca="1" si="149"/>
        <v>32</v>
      </c>
      <c r="C1512">
        <f t="shared" si="147"/>
        <v>378</v>
      </c>
      <c r="D1512">
        <f t="shared" ca="1" si="148"/>
        <v>-2.8000000000000001E-2</v>
      </c>
      <c r="E1512">
        <f t="shared" ca="1" si="150"/>
        <v>0</v>
      </c>
      <c r="F1512">
        <f t="shared" ca="1" si="151"/>
        <v>31</v>
      </c>
      <c r="G1512">
        <f t="shared" ca="1" si="152"/>
        <v>32</v>
      </c>
      <c r="M1512">
        <v>1164</v>
      </c>
      <c r="N1512">
        <v>34.805999999999997</v>
      </c>
    </row>
    <row r="1513" spans="1:14">
      <c r="A1513" s="54">
        <f>formulas!O1600</f>
        <v>0</v>
      </c>
      <c r="B1513" s="33">
        <f t="shared" ca="1" si="149"/>
        <v>32</v>
      </c>
      <c r="C1513">
        <f t="shared" si="147"/>
        <v>378</v>
      </c>
      <c r="D1513">
        <f t="shared" ca="1" si="148"/>
        <v>-2.8000000000000001E-2</v>
      </c>
      <c r="E1513">
        <f t="shared" ca="1" si="150"/>
        <v>0</v>
      </c>
      <c r="F1513">
        <f t="shared" ca="1" si="151"/>
        <v>31</v>
      </c>
      <c r="G1513">
        <f t="shared" ca="1" si="152"/>
        <v>32</v>
      </c>
      <c r="M1513">
        <v>1165</v>
      </c>
      <c r="N1513">
        <v>34.840000000000003</v>
      </c>
    </row>
    <row r="1514" spans="1:14">
      <c r="A1514" s="54">
        <f>formulas!O1601</f>
        <v>0</v>
      </c>
      <c r="B1514" s="33">
        <f t="shared" ca="1" si="149"/>
        <v>32</v>
      </c>
      <c r="C1514">
        <f t="shared" si="147"/>
        <v>378</v>
      </c>
      <c r="D1514">
        <f t="shared" ca="1" si="148"/>
        <v>-2.8000000000000001E-2</v>
      </c>
      <c r="E1514">
        <f t="shared" ca="1" si="150"/>
        <v>0</v>
      </c>
      <c r="F1514">
        <f t="shared" ca="1" si="151"/>
        <v>31</v>
      </c>
      <c r="G1514">
        <f t="shared" ca="1" si="152"/>
        <v>32</v>
      </c>
      <c r="M1514">
        <v>1166</v>
      </c>
      <c r="N1514">
        <v>34.872999999999998</v>
      </c>
    </row>
    <row r="1515" spans="1:14">
      <c r="A1515" s="54">
        <f>formulas!O1602</f>
        <v>0</v>
      </c>
      <c r="B1515" s="33">
        <f t="shared" ca="1" si="149"/>
        <v>32</v>
      </c>
      <c r="C1515">
        <f t="shared" si="147"/>
        <v>378</v>
      </c>
      <c r="D1515">
        <f t="shared" ca="1" si="148"/>
        <v>-2.8000000000000001E-2</v>
      </c>
      <c r="E1515">
        <f t="shared" ca="1" si="150"/>
        <v>0</v>
      </c>
      <c r="F1515">
        <f t="shared" ca="1" si="151"/>
        <v>31</v>
      </c>
      <c r="G1515">
        <f t="shared" ca="1" si="152"/>
        <v>32</v>
      </c>
      <c r="M1515">
        <v>1167</v>
      </c>
      <c r="N1515">
        <v>34.905999999999999</v>
      </c>
    </row>
    <row r="1516" spans="1:14">
      <c r="A1516" s="54">
        <f>formulas!O1603</f>
        <v>0</v>
      </c>
      <c r="B1516" s="33">
        <f t="shared" ca="1" si="149"/>
        <v>32</v>
      </c>
      <c r="C1516">
        <f t="shared" si="147"/>
        <v>378</v>
      </c>
      <c r="D1516">
        <f t="shared" ca="1" si="148"/>
        <v>-2.8000000000000001E-2</v>
      </c>
      <c r="E1516">
        <f t="shared" ca="1" si="150"/>
        <v>0</v>
      </c>
      <c r="F1516">
        <f t="shared" ca="1" si="151"/>
        <v>31</v>
      </c>
      <c r="G1516">
        <f t="shared" ca="1" si="152"/>
        <v>32</v>
      </c>
      <c r="M1516">
        <v>1168</v>
      </c>
      <c r="N1516">
        <v>34.939</v>
      </c>
    </row>
    <row r="1517" spans="1:14">
      <c r="A1517" s="54">
        <f>formulas!O1604</f>
        <v>0</v>
      </c>
      <c r="B1517" s="33">
        <f t="shared" ca="1" si="149"/>
        <v>32</v>
      </c>
      <c r="C1517">
        <f t="shared" si="147"/>
        <v>378</v>
      </c>
      <c r="D1517">
        <f t="shared" ca="1" si="148"/>
        <v>-2.8000000000000001E-2</v>
      </c>
      <c r="E1517">
        <f t="shared" ca="1" si="150"/>
        <v>0</v>
      </c>
      <c r="F1517">
        <f t="shared" ca="1" si="151"/>
        <v>31</v>
      </c>
      <c r="G1517">
        <f t="shared" ca="1" si="152"/>
        <v>32</v>
      </c>
      <c r="M1517">
        <v>1169</v>
      </c>
      <c r="N1517">
        <v>34.972000000000001</v>
      </c>
    </row>
    <row r="1518" spans="1:14">
      <c r="A1518" s="54">
        <f>formulas!O1605</f>
        <v>0</v>
      </c>
      <c r="B1518" s="33">
        <f t="shared" ca="1" si="149"/>
        <v>32</v>
      </c>
      <c r="C1518">
        <f t="shared" si="147"/>
        <v>378</v>
      </c>
      <c r="D1518">
        <f t="shared" ca="1" si="148"/>
        <v>-2.8000000000000001E-2</v>
      </c>
      <c r="E1518">
        <f t="shared" ca="1" si="150"/>
        <v>0</v>
      </c>
      <c r="F1518">
        <f t="shared" ca="1" si="151"/>
        <v>31</v>
      </c>
      <c r="G1518">
        <f t="shared" ca="1" si="152"/>
        <v>32</v>
      </c>
      <c r="M1518">
        <v>1170</v>
      </c>
      <c r="N1518">
        <v>35.005000000000003</v>
      </c>
    </row>
    <row r="1519" spans="1:14">
      <c r="A1519" s="54">
        <f>formulas!O1606</f>
        <v>0</v>
      </c>
      <c r="B1519" s="33">
        <f t="shared" ca="1" si="149"/>
        <v>32</v>
      </c>
      <c r="C1519">
        <f t="shared" si="147"/>
        <v>378</v>
      </c>
      <c r="D1519">
        <f t="shared" ca="1" si="148"/>
        <v>-2.8000000000000001E-2</v>
      </c>
      <c r="E1519">
        <f t="shared" ca="1" si="150"/>
        <v>0</v>
      </c>
      <c r="F1519">
        <f t="shared" ca="1" si="151"/>
        <v>31</v>
      </c>
      <c r="G1519">
        <f t="shared" ca="1" si="152"/>
        <v>32</v>
      </c>
      <c r="M1519">
        <v>1171</v>
      </c>
      <c r="N1519">
        <v>35.037999999999997</v>
      </c>
    </row>
    <row r="1520" spans="1:14">
      <c r="A1520" s="54">
        <f>formulas!O1607</f>
        <v>0</v>
      </c>
      <c r="B1520" s="33">
        <f t="shared" ca="1" si="149"/>
        <v>32</v>
      </c>
      <c r="C1520">
        <f t="shared" si="147"/>
        <v>378</v>
      </c>
      <c r="D1520">
        <f t="shared" ca="1" si="148"/>
        <v>-2.8000000000000001E-2</v>
      </c>
      <c r="E1520">
        <f t="shared" ca="1" si="150"/>
        <v>0</v>
      </c>
      <c r="F1520">
        <f t="shared" ca="1" si="151"/>
        <v>31</v>
      </c>
      <c r="G1520">
        <f t="shared" ca="1" si="152"/>
        <v>32</v>
      </c>
      <c r="M1520">
        <v>1172</v>
      </c>
      <c r="N1520">
        <v>35.070999999999998</v>
      </c>
    </row>
    <row r="1521" spans="1:14">
      <c r="A1521" s="54">
        <f>formulas!O1608</f>
        <v>0</v>
      </c>
      <c r="B1521" s="33">
        <f t="shared" ca="1" si="149"/>
        <v>32</v>
      </c>
      <c r="C1521">
        <f t="shared" si="147"/>
        <v>378</v>
      </c>
      <c r="D1521">
        <f t="shared" ca="1" si="148"/>
        <v>-2.8000000000000001E-2</v>
      </c>
      <c r="E1521">
        <f t="shared" ca="1" si="150"/>
        <v>0</v>
      </c>
      <c r="F1521">
        <f t="shared" ca="1" si="151"/>
        <v>31</v>
      </c>
      <c r="G1521">
        <f t="shared" ca="1" si="152"/>
        <v>32</v>
      </c>
      <c r="M1521">
        <v>1173</v>
      </c>
      <c r="N1521">
        <v>35.103999999999999</v>
      </c>
    </row>
    <row r="1522" spans="1:14">
      <c r="A1522" s="54">
        <f>formulas!O1609</f>
        <v>0</v>
      </c>
      <c r="B1522" s="33">
        <f t="shared" ca="1" si="149"/>
        <v>32</v>
      </c>
      <c r="C1522">
        <f t="shared" si="147"/>
        <v>378</v>
      </c>
      <c r="D1522">
        <f t="shared" ca="1" si="148"/>
        <v>-2.8000000000000001E-2</v>
      </c>
      <c r="E1522">
        <f t="shared" ca="1" si="150"/>
        <v>0</v>
      </c>
      <c r="F1522">
        <f t="shared" ca="1" si="151"/>
        <v>31</v>
      </c>
      <c r="G1522">
        <f t="shared" ca="1" si="152"/>
        <v>32</v>
      </c>
      <c r="M1522">
        <v>1174</v>
      </c>
      <c r="N1522">
        <v>35.137999999999998</v>
      </c>
    </row>
    <row r="1523" spans="1:14">
      <c r="A1523" s="54">
        <f>formulas!O1610</f>
        <v>0</v>
      </c>
      <c r="B1523" s="33">
        <f t="shared" ca="1" si="149"/>
        <v>32</v>
      </c>
      <c r="C1523">
        <f t="shared" si="147"/>
        <v>378</v>
      </c>
      <c r="D1523">
        <f t="shared" ca="1" si="148"/>
        <v>-2.8000000000000001E-2</v>
      </c>
      <c r="E1523">
        <f t="shared" ca="1" si="150"/>
        <v>0</v>
      </c>
      <c r="F1523">
        <f t="shared" ca="1" si="151"/>
        <v>31</v>
      </c>
      <c r="G1523">
        <f t="shared" ca="1" si="152"/>
        <v>32</v>
      </c>
      <c r="M1523">
        <v>1175</v>
      </c>
      <c r="N1523">
        <v>35.170999999999999</v>
      </c>
    </row>
    <row r="1524" spans="1:14">
      <c r="A1524" s="54">
        <f>formulas!O1611</f>
        <v>0</v>
      </c>
      <c r="B1524" s="33">
        <f t="shared" ca="1" si="149"/>
        <v>32</v>
      </c>
      <c r="C1524">
        <f t="shared" si="147"/>
        <v>378</v>
      </c>
      <c r="D1524">
        <f t="shared" ca="1" si="148"/>
        <v>-2.8000000000000001E-2</v>
      </c>
      <c r="E1524">
        <f t="shared" ca="1" si="150"/>
        <v>0</v>
      </c>
      <c r="F1524">
        <f t="shared" ca="1" si="151"/>
        <v>31</v>
      </c>
      <c r="G1524">
        <f t="shared" ca="1" si="152"/>
        <v>32</v>
      </c>
      <c r="M1524">
        <v>1176</v>
      </c>
      <c r="N1524">
        <v>35.204000000000001</v>
      </c>
    </row>
    <row r="1525" spans="1:14">
      <c r="A1525" s="54">
        <f>formulas!O1612</f>
        <v>0</v>
      </c>
      <c r="B1525" s="33">
        <f t="shared" ca="1" si="149"/>
        <v>32</v>
      </c>
      <c r="C1525">
        <f t="shared" si="147"/>
        <v>378</v>
      </c>
      <c r="D1525">
        <f t="shared" ca="1" si="148"/>
        <v>-2.8000000000000001E-2</v>
      </c>
      <c r="E1525">
        <f t="shared" ca="1" si="150"/>
        <v>0</v>
      </c>
      <c r="F1525">
        <f t="shared" ca="1" si="151"/>
        <v>31</v>
      </c>
      <c r="G1525">
        <f t="shared" ca="1" si="152"/>
        <v>32</v>
      </c>
      <c r="M1525">
        <v>1177</v>
      </c>
      <c r="N1525">
        <v>35.237000000000002</v>
      </c>
    </row>
    <row r="1526" spans="1:14">
      <c r="A1526" s="54">
        <f>formulas!O1613</f>
        <v>0</v>
      </c>
      <c r="B1526" s="33">
        <f t="shared" ca="1" si="149"/>
        <v>32</v>
      </c>
      <c r="C1526">
        <f t="shared" si="147"/>
        <v>378</v>
      </c>
      <c r="D1526">
        <f t="shared" ca="1" si="148"/>
        <v>-2.8000000000000001E-2</v>
      </c>
      <c r="E1526">
        <f t="shared" ca="1" si="150"/>
        <v>0</v>
      </c>
      <c r="F1526">
        <f t="shared" ca="1" si="151"/>
        <v>31</v>
      </c>
      <c r="G1526">
        <f t="shared" ca="1" si="152"/>
        <v>32</v>
      </c>
      <c r="M1526">
        <v>1178</v>
      </c>
      <c r="N1526">
        <v>35.270000000000003</v>
      </c>
    </row>
    <row r="1527" spans="1:14">
      <c r="A1527" s="54">
        <f>formulas!O1614</f>
        <v>0</v>
      </c>
      <c r="B1527" s="33">
        <f t="shared" ca="1" si="149"/>
        <v>32</v>
      </c>
      <c r="C1527">
        <f t="shared" si="147"/>
        <v>378</v>
      </c>
      <c r="D1527">
        <f t="shared" ca="1" si="148"/>
        <v>-2.8000000000000001E-2</v>
      </c>
      <c r="E1527">
        <f t="shared" ca="1" si="150"/>
        <v>0</v>
      </c>
      <c r="F1527">
        <f t="shared" ca="1" si="151"/>
        <v>31</v>
      </c>
      <c r="G1527">
        <f t="shared" ca="1" si="152"/>
        <v>32</v>
      </c>
      <c r="M1527">
        <v>1179</v>
      </c>
      <c r="N1527">
        <v>35.304000000000002</v>
      </c>
    </row>
    <row r="1528" spans="1:14">
      <c r="A1528" s="54">
        <f>formulas!O1615</f>
        <v>0</v>
      </c>
      <c r="B1528" s="33">
        <f t="shared" ca="1" si="149"/>
        <v>32</v>
      </c>
      <c r="C1528">
        <f t="shared" si="147"/>
        <v>378</v>
      </c>
      <c r="D1528">
        <f t="shared" ca="1" si="148"/>
        <v>-2.8000000000000001E-2</v>
      </c>
      <c r="E1528">
        <f t="shared" ca="1" si="150"/>
        <v>0</v>
      </c>
      <c r="F1528">
        <f t="shared" ca="1" si="151"/>
        <v>31</v>
      </c>
      <c r="G1528">
        <f t="shared" ca="1" si="152"/>
        <v>32</v>
      </c>
      <c r="M1528">
        <v>1180</v>
      </c>
      <c r="N1528">
        <v>35.337000000000003</v>
      </c>
    </row>
    <row r="1529" spans="1:14">
      <c r="A1529" s="54">
        <f>formulas!O1616</f>
        <v>0</v>
      </c>
      <c r="B1529" s="33">
        <f t="shared" ca="1" si="149"/>
        <v>32</v>
      </c>
      <c r="C1529">
        <f t="shared" si="147"/>
        <v>378</v>
      </c>
      <c r="D1529">
        <f t="shared" ca="1" si="148"/>
        <v>-2.8000000000000001E-2</v>
      </c>
      <c r="E1529">
        <f t="shared" ca="1" si="150"/>
        <v>0</v>
      </c>
      <c r="F1529">
        <f t="shared" ca="1" si="151"/>
        <v>31</v>
      </c>
      <c r="G1529">
        <f t="shared" ca="1" si="152"/>
        <v>32</v>
      </c>
      <c r="M1529">
        <v>1181</v>
      </c>
      <c r="N1529">
        <v>35.369999999999997</v>
      </c>
    </row>
    <row r="1530" spans="1:14">
      <c r="A1530" s="54">
        <f>formulas!O1617</f>
        <v>0</v>
      </c>
      <c r="B1530" s="33">
        <f t="shared" ca="1" si="149"/>
        <v>32</v>
      </c>
      <c r="C1530">
        <f t="shared" si="147"/>
        <v>378</v>
      </c>
      <c r="D1530">
        <f t="shared" ca="1" si="148"/>
        <v>-2.8000000000000001E-2</v>
      </c>
      <c r="E1530">
        <f t="shared" ca="1" si="150"/>
        <v>0</v>
      </c>
      <c r="F1530">
        <f t="shared" ca="1" si="151"/>
        <v>31</v>
      </c>
      <c r="G1530">
        <f t="shared" ca="1" si="152"/>
        <v>32</v>
      </c>
      <c r="M1530">
        <v>1182</v>
      </c>
      <c r="N1530">
        <v>35.402999999999999</v>
      </c>
    </row>
    <row r="1531" spans="1:14">
      <c r="A1531" s="54">
        <f>formulas!O1618</f>
        <v>0</v>
      </c>
      <c r="B1531" s="33">
        <f t="shared" ca="1" si="149"/>
        <v>32</v>
      </c>
      <c r="C1531">
        <f t="shared" si="147"/>
        <v>378</v>
      </c>
      <c r="D1531">
        <f t="shared" ca="1" si="148"/>
        <v>-2.8000000000000001E-2</v>
      </c>
      <c r="E1531">
        <f t="shared" ca="1" si="150"/>
        <v>0</v>
      </c>
      <c r="F1531">
        <f t="shared" ca="1" si="151"/>
        <v>31</v>
      </c>
      <c r="G1531">
        <f t="shared" ca="1" si="152"/>
        <v>32</v>
      </c>
      <c r="M1531">
        <v>1183</v>
      </c>
      <c r="N1531">
        <v>35.436999999999998</v>
      </c>
    </row>
    <row r="1532" spans="1:14">
      <c r="A1532" s="54">
        <f>formulas!O1619</f>
        <v>0</v>
      </c>
      <c r="B1532" s="33">
        <f t="shared" ca="1" si="149"/>
        <v>32</v>
      </c>
      <c r="C1532">
        <f t="shared" si="147"/>
        <v>378</v>
      </c>
      <c r="D1532">
        <f t="shared" ca="1" si="148"/>
        <v>-2.8000000000000001E-2</v>
      </c>
      <c r="E1532">
        <f t="shared" ca="1" si="150"/>
        <v>0</v>
      </c>
      <c r="F1532">
        <f t="shared" ca="1" si="151"/>
        <v>31</v>
      </c>
      <c r="G1532">
        <f t="shared" ca="1" si="152"/>
        <v>32</v>
      </c>
      <c r="M1532">
        <v>1184</v>
      </c>
      <c r="N1532">
        <v>35.47</v>
      </c>
    </row>
    <row r="1533" spans="1:14">
      <c r="A1533" s="54">
        <f>formulas!O1620</f>
        <v>0</v>
      </c>
      <c r="B1533" s="33">
        <f t="shared" ca="1" si="149"/>
        <v>32</v>
      </c>
      <c r="C1533">
        <f t="shared" si="147"/>
        <v>378</v>
      </c>
      <c r="D1533">
        <f t="shared" ca="1" si="148"/>
        <v>-2.8000000000000001E-2</v>
      </c>
      <c r="E1533">
        <f t="shared" ca="1" si="150"/>
        <v>0</v>
      </c>
      <c r="F1533">
        <f t="shared" ca="1" si="151"/>
        <v>31</v>
      </c>
      <c r="G1533">
        <f t="shared" ca="1" si="152"/>
        <v>32</v>
      </c>
      <c r="M1533">
        <v>1185</v>
      </c>
      <c r="N1533">
        <v>35.503</v>
      </c>
    </row>
    <row r="1534" spans="1:14">
      <c r="A1534" s="54">
        <f>formulas!O1621</f>
        <v>0</v>
      </c>
      <c r="B1534" s="33">
        <f t="shared" ca="1" si="149"/>
        <v>32</v>
      </c>
      <c r="C1534">
        <f t="shared" si="147"/>
        <v>378</v>
      </c>
      <c r="D1534">
        <f t="shared" ca="1" si="148"/>
        <v>-2.8000000000000001E-2</v>
      </c>
      <c r="E1534">
        <f t="shared" ca="1" si="150"/>
        <v>0</v>
      </c>
      <c r="F1534">
        <f t="shared" ca="1" si="151"/>
        <v>31</v>
      </c>
      <c r="G1534">
        <f t="shared" ca="1" si="152"/>
        <v>32</v>
      </c>
      <c r="M1534">
        <v>1186</v>
      </c>
      <c r="N1534">
        <v>35.536000000000001</v>
      </c>
    </row>
    <row r="1535" spans="1:14">
      <c r="A1535" s="54">
        <f>formulas!O1622</f>
        <v>0</v>
      </c>
      <c r="B1535" s="33">
        <f t="shared" ca="1" si="149"/>
        <v>32</v>
      </c>
      <c r="C1535">
        <f t="shared" si="147"/>
        <v>378</v>
      </c>
      <c r="D1535">
        <f t="shared" ca="1" si="148"/>
        <v>-2.8000000000000001E-2</v>
      </c>
      <c r="E1535">
        <f t="shared" ca="1" si="150"/>
        <v>0</v>
      </c>
      <c r="F1535">
        <f t="shared" ca="1" si="151"/>
        <v>31</v>
      </c>
      <c r="G1535">
        <f t="shared" ca="1" si="152"/>
        <v>32</v>
      </c>
      <c r="M1535">
        <v>1187</v>
      </c>
      <c r="N1535">
        <v>35.57</v>
      </c>
    </row>
    <row r="1536" spans="1:14">
      <c r="A1536" s="54">
        <f>formulas!O1623</f>
        <v>0</v>
      </c>
      <c r="B1536" s="33">
        <f t="shared" ca="1" si="149"/>
        <v>32</v>
      </c>
      <c r="C1536">
        <f t="shared" si="147"/>
        <v>378</v>
      </c>
      <c r="D1536">
        <f t="shared" ca="1" si="148"/>
        <v>-2.8000000000000001E-2</v>
      </c>
      <c r="E1536">
        <f t="shared" ca="1" si="150"/>
        <v>0</v>
      </c>
      <c r="F1536">
        <f t="shared" ca="1" si="151"/>
        <v>31</v>
      </c>
      <c r="G1536">
        <f t="shared" ca="1" si="152"/>
        <v>32</v>
      </c>
      <c r="M1536">
        <v>1188</v>
      </c>
      <c r="N1536">
        <v>35.603000000000002</v>
      </c>
    </row>
    <row r="1537" spans="1:14">
      <c r="A1537" s="54">
        <f>formulas!O1624</f>
        <v>0</v>
      </c>
      <c r="B1537" s="33">
        <f t="shared" ca="1" si="149"/>
        <v>32</v>
      </c>
      <c r="C1537">
        <f t="shared" si="147"/>
        <v>378</v>
      </c>
      <c r="D1537">
        <f t="shared" ca="1" si="148"/>
        <v>-2.8000000000000001E-2</v>
      </c>
      <c r="E1537">
        <f t="shared" ca="1" si="150"/>
        <v>0</v>
      </c>
      <c r="F1537">
        <f t="shared" ca="1" si="151"/>
        <v>31</v>
      </c>
      <c r="G1537">
        <f t="shared" ca="1" si="152"/>
        <v>32</v>
      </c>
      <c r="M1537">
        <v>1189</v>
      </c>
      <c r="N1537">
        <v>35.636000000000003</v>
      </c>
    </row>
    <row r="1538" spans="1:14">
      <c r="A1538" s="54">
        <f>formulas!O1625</f>
        <v>0</v>
      </c>
      <c r="B1538" s="33">
        <f t="shared" ca="1" si="149"/>
        <v>32</v>
      </c>
      <c r="C1538">
        <f t="shared" si="147"/>
        <v>378</v>
      </c>
      <c r="D1538">
        <f t="shared" ca="1" si="148"/>
        <v>-2.8000000000000001E-2</v>
      </c>
      <c r="E1538">
        <f t="shared" ca="1" si="150"/>
        <v>0</v>
      </c>
      <c r="F1538">
        <f t="shared" ca="1" si="151"/>
        <v>31</v>
      </c>
      <c r="G1538">
        <f t="shared" ca="1" si="152"/>
        <v>32</v>
      </c>
      <c r="M1538">
        <v>1190</v>
      </c>
      <c r="N1538">
        <v>35.67</v>
      </c>
    </row>
    <row r="1539" spans="1:14">
      <c r="A1539" s="54">
        <f>formulas!O1626</f>
        <v>0</v>
      </c>
      <c r="B1539" s="33">
        <f t="shared" ca="1" si="149"/>
        <v>32</v>
      </c>
      <c r="C1539">
        <f t="shared" ref="C1539:C1602" si="153">COUNTIF($N$1:$N$25398,"&lt;"&amp;A1539)</f>
        <v>378</v>
      </c>
      <c r="D1539">
        <f t="shared" ref="D1539:D1602" ca="1" si="154">INDIRECT(ADDRESS(C1539+1,14))</f>
        <v>-2.8000000000000001E-2</v>
      </c>
      <c r="E1539">
        <f t="shared" ca="1" si="150"/>
        <v>0</v>
      </c>
      <c r="F1539">
        <f t="shared" ca="1" si="151"/>
        <v>31</v>
      </c>
      <c r="G1539">
        <f t="shared" ca="1" si="152"/>
        <v>32</v>
      </c>
      <c r="M1539">
        <v>1191</v>
      </c>
      <c r="N1539">
        <v>35.703000000000003</v>
      </c>
    </row>
    <row r="1540" spans="1:14">
      <c r="A1540" s="54">
        <f>formulas!O1627</f>
        <v>0</v>
      </c>
      <c r="B1540" s="33">
        <f t="shared" ca="1" si="149"/>
        <v>32</v>
      </c>
      <c r="C1540">
        <f t="shared" si="153"/>
        <v>378</v>
      </c>
      <c r="D1540">
        <f t="shared" ca="1" si="154"/>
        <v>-2.8000000000000001E-2</v>
      </c>
      <c r="E1540">
        <f t="shared" ca="1" si="150"/>
        <v>0</v>
      </c>
      <c r="F1540">
        <f t="shared" ca="1" si="151"/>
        <v>31</v>
      </c>
      <c r="G1540">
        <f t="shared" ca="1" si="152"/>
        <v>32</v>
      </c>
      <c r="M1540">
        <v>1192</v>
      </c>
      <c r="N1540">
        <v>35.735999999999997</v>
      </c>
    </row>
    <row r="1541" spans="1:14">
      <c r="A1541" s="54">
        <f>formulas!O1628</f>
        <v>0</v>
      </c>
      <c r="B1541" s="33">
        <f t="shared" ca="1" si="149"/>
        <v>32</v>
      </c>
      <c r="C1541">
        <f t="shared" si="153"/>
        <v>378</v>
      </c>
      <c r="D1541">
        <f t="shared" ca="1" si="154"/>
        <v>-2.8000000000000001E-2</v>
      </c>
      <c r="E1541">
        <f t="shared" ca="1" si="150"/>
        <v>0</v>
      </c>
      <c r="F1541">
        <f t="shared" ca="1" si="151"/>
        <v>31</v>
      </c>
      <c r="G1541">
        <f t="shared" ca="1" si="152"/>
        <v>32</v>
      </c>
      <c r="M1541">
        <v>1193</v>
      </c>
      <c r="N1541">
        <v>35.770000000000003</v>
      </c>
    </row>
    <row r="1542" spans="1:14">
      <c r="A1542" s="54">
        <f>formulas!O1629</f>
        <v>0</v>
      </c>
      <c r="B1542" s="33">
        <f t="shared" ca="1" si="149"/>
        <v>32</v>
      </c>
      <c r="C1542">
        <f t="shared" si="153"/>
        <v>378</v>
      </c>
      <c r="D1542">
        <f t="shared" ca="1" si="154"/>
        <v>-2.8000000000000001E-2</v>
      </c>
      <c r="E1542">
        <f t="shared" ca="1" si="150"/>
        <v>0</v>
      </c>
      <c r="F1542">
        <f t="shared" ca="1" si="151"/>
        <v>31</v>
      </c>
      <c r="G1542">
        <f t="shared" ca="1" si="152"/>
        <v>32</v>
      </c>
      <c r="M1542">
        <v>1194</v>
      </c>
      <c r="N1542">
        <v>35.802999999999997</v>
      </c>
    </row>
    <row r="1543" spans="1:14">
      <c r="A1543" s="54">
        <f>formulas!O1630</f>
        <v>0</v>
      </c>
      <c r="B1543" s="33">
        <f t="shared" ca="1" si="149"/>
        <v>32</v>
      </c>
      <c r="C1543">
        <f t="shared" si="153"/>
        <v>378</v>
      </c>
      <c r="D1543">
        <f t="shared" ca="1" si="154"/>
        <v>-2.8000000000000001E-2</v>
      </c>
      <c r="E1543">
        <f t="shared" ca="1" si="150"/>
        <v>0</v>
      </c>
      <c r="F1543">
        <f t="shared" ca="1" si="151"/>
        <v>31</v>
      </c>
      <c r="G1543">
        <f t="shared" ca="1" si="152"/>
        <v>32</v>
      </c>
      <c r="M1543">
        <v>1195</v>
      </c>
      <c r="N1543">
        <v>35.837000000000003</v>
      </c>
    </row>
    <row r="1544" spans="1:14">
      <c r="A1544" s="54">
        <f>formulas!O1631</f>
        <v>0</v>
      </c>
      <c r="B1544" s="33">
        <f t="shared" ca="1" si="149"/>
        <v>32</v>
      </c>
      <c r="C1544">
        <f t="shared" si="153"/>
        <v>378</v>
      </c>
      <c r="D1544">
        <f t="shared" ca="1" si="154"/>
        <v>-2.8000000000000001E-2</v>
      </c>
      <c r="E1544">
        <f t="shared" ca="1" si="150"/>
        <v>0</v>
      </c>
      <c r="F1544">
        <f t="shared" ca="1" si="151"/>
        <v>31</v>
      </c>
      <c r="G1544">
        <f t="shared" ca="1" si="152"/>
        <v>32</v>
      </c>
      <c r="M1544">
        <v>1196</v>
      </c>
      <c r="N1544">
        <v>35.869999999999997</v>
      </c>
    </row>
    <row r="1545" spans="1:14">
      <c r="A1545" s="54">
        <f>formulas!O1632</f>
        <v>0</v>
      </c>
      <c r="B1545" s="33">
        <f t="shared" ca="1" si="149"/>
        <v>32</v>
      </c>
      <c r="C1545">
        <f t="shared" si="153"/>
        <v>378</v>
      </c>
      <c r="D1545">
        <f t="shared" ca="1" si="154"/>
        <v>-2.8000000000000001E-2</v>
      </c>
      <c r="E1545">
        <f t="shared" ca="1" si="150"/>
        <v>0</v>
      </c>
      <c r="F1545">
        <f t="shared" ca="1" si="151"/>
        <v>31</v>
      </c>
      <c r="G1545">
        <f t="shared" ca="1" si="152"/>
        <v>32</v>
      </c>
      <c r="M1545">
        <v>1197</v>
      </c>
      <c r="N1545">
        <v>35.902999999999999</v>
      </c>
    </row>
    <row r="1546" spans="1:14">
      <c r="A1546" s="54">
        <f>formulas!O1633</f>
        <v>0</v>
      </c>
      <c r="B1546" s="33">
        <f t="shared" ca="1" si="149"/>
        <v>32</v>
      </c>
      <c r="C1546">
        <f t="shared" si="153"/>
        <v>378</v>
      </c>
      <c r="D1546">
        <f t="shared" ca="1" si="154"/>
        <v>-2.8000000000000001E-2</v>
      </c>
      <c r="E1546">
        <f t="shared" ca="1" si="150"/>
        <v>0</v>
      </c>
      <c r="F1546">
        <f t="shared" ca="1" si="151"/>
        <v>31</v>
      </c>
      <c r="G1546">
        <f t="shared" ca="1" si="152"/>
        <v>32</v>
      </c>
      <c r="M1546">
        <v>1198</v>
      </c>
      <c r="N1546">
        <v>35.936999999999998</v>
      </c>
    </row>
    <row r="1547" spans="1:14">
      <c r="A1547" s="54">
        <f>formulas!O1634</f>
        <v>0</v>
      </c>
      <c r="B1547" s="33">
        <f t="shared" ca="1" si="149"/>
        <v>32</v>
      </c>
      <c r="C1547">
        <f t="shared" si="153"/>
        <v>378</v>
      </c>
      <c r="D1547">
        <f t="shared" ca="1" si="154"/>
        <v>-2.8000000000000001E-2</v>
      </c>
      <c r="E1547">
        <f t="shared" ca="1" si="150"/>
        <v>0</v>
      </c>
      <c r="F1547">
        <f t="shared" ca="1" si="151"/>
        <v>31</v>
      </c>
      <c r="G1547">
        <f t="shared" ca="1" si="152"/>
        <v>32</v>
      </c>
      <c r="M1547">
        <v>1199</v>
      </c>
      <c r="N1547">
        <v>35.97</v>
      </c>
    </row>
    <row r="1548" spans="1:14">
      <c r="A1548" s="54">
        <f>formulas!O1635</f>
        <v>0</v>
      </c>
      <c r="B1548" s="33">
        <f t="shared" ca="1" si="149"/>
        <v>32</v>
      </c>
      <c r="C1548">
        <f t="shared" si="153"/>
        <v>378</v>
      </c>
      <c r="D1548">
        <f t="shared" ca="1" si="154"/>
        <v>-2.8000000000000001E-2</v>
      </c>
      <c r="E1548">
        <f t="shared" ca="1" si="150"/>
        <v>0</v>
      </c>
      <c r="F1548">
        <f t="shared" ca="1" si="151"/>
        <v>31</v>
      </c>
      <c r="G1548">
        <f t="shared" ca="1" si="152"/>
        <v>32</v>
      </c>
      <c r="M1548">
        <v>1200</v>
      </c>
      <c r="N1548">
        <v>36.003999999999998</v>
      </c>
    </row>
    <row r="1549" spans="1:14">
      <c r="A1549" s="54">
        <f>formulas!O1636</f>
        <v>0</v>
      </c>
      <c r="B1549" s="33">
        <f t="shared" ca="1" si="149"/>
        <v>32</v>
      </c>
      <c r="C1549">
        <f t="shared" si="153"/>
        <v>378</v>
      </c>
      <c r="D1549">
        <f t="shared" ca="1" si="154"/>
        <v>-2.8000000000000001E-2</v>
      </c>
      <c r="E1549">
        <f t="shared" ca="1" si="150"/>
        <v>0</v>
      </c>
      <c r="F1549">
        <f t="shared" ca="1" si="151"/>
        <v>31</v>
      </c>
      <c r="G1549">
        <f t="shared" ca="1" si="152"/>
        <v>32</v>
      </c>
      <c r="M1549">
        <v>1201</v>
      </c>
      <c r="N1549">
        <v>36.036999999999999</v>
      </c>
    </row>
    <row r="1550" spans="1:14">
      <c r="A1550" s="54">
        <f>formulas!O1637</f>
        <v>0</v>
      </c>
      <c r="B1550" s="33">
        <f t="shared" ca="1" si="149"/>
        <v>32</v>
      </c>
      <c r="C1550">
        <f t="shared" si="153"/>
        <v>378</v>
      </c>
      <c r="D1550">
        <f t="shared" ca="1" si="154"/>
        <v>-2.8000000000000001E-2</v>
      </c>
      <c r="E1550">
        <f t="shared" ca="1" si="150"/>
        <v>0</v>
      </c>
      <c r="F1550">
        <f t="shared" ca="1" si="151"/>
        <v>31</v>
      </c>
      <c r="G1550">
        <f t="shared" ca="1" si="152"/>
        <v>32</v>
      </c>
      <c r="M1550">
        <v>1202</v>
      </c>
      <c r="N1550">
        <v>36.070999999999998</v>
      </c>
    </row>
    <row r="1551" spans="1:14">
      <c r="A1551" s="54">
        <f>formulas!O1638</f>
        <v>0</v>
      </c>
      <c r="B1551" s="33">
        <f t="shared" ca="1" si="149"/>
        <v>32</v>
      </c>
      <c r="C1551">
        <f t="shared" si="153"/>
        <v>378</v>
      </c>
      <c r="D1551">
        <f t="shared" ca="1" si="154"/>
        <v>-2.8000000000000001E-2</v>
      </c>
      <c r="E1551">
        <f t="shared" ca="1" si="150"/>
        <v>0</v>
      </c>
      <c r="F1551">
        <f t="shared" ca="1" si="151"/>
        <v>31</v>
      </c>
      <c r="G1551">
        <f t="shared" ca="1" si="152"/>
        <v>32</v>
      </c>
      <c r="M1551">
        <v>1203</v>
      </c>
      <c r="N1551">
        <v>36.103999999999999</v>
      </c>
    </row>
    <row r="1552" spans="1:14">
      <c r="A1552" s="54">
        <f>formulas!O1639</f>
        <v>0</v>
      </c>
      <c r="B1552" s="33">
        <f t="shared" ca="1" si="149"/>
        <v>32</v>
      </c>
      <c r="C1552">
        <f t="shared" si="153"/>
        <v>378</v>
      </c>
      <c r="D1552">
        <f t="shared" ca="1" si="154"/>
        <v>-2.8000000000000001E-2</v>
      </c>
      <c r="E1552">
        <f t="shared" ca="1" si="150"/>
        <v>0</v>
      </c>
      <c r="F1552">
        <f t="shared" ca="1" si="151"/>
        <v>31</v>
      </c>
      <c r="G1552">
        <f t="shared" ca="1" si="152"/>
        <v>32</v>
      </c>
      <c r="M1552">
        <v>1204</v>
      </c>
      <c r="N1552">
        <v>36.137999999999998</v>
      </c>
    </row>
    <row r="1553" spans="1:14">
      <c r="A1553" s="54">
        <f>formulas!O1640</f>
        <v>0</v>
      </c>
      <c r="B1553" s="33">
        <f t="shared" ca="1" si="149"/>
        <v>32</v>
      </c>
      <c r="C1553">
        <f t="shared" si="153"/>
        <v>378</v>
      </c>
      <c r="D1553">
        <f t="shared" ca="1" si="154"/>
        <v>-2.8000000000000001E-2</v>
      </c>
      <c r="E1553">
        <f t="shared" ca="1" si="150"/>
        <v>0</v>
      </c>
      <c r="F1553">
        <f t="shared" ca="1" si="151"/>
        <v>31</v>
      </c>
      <c r="G1553">
        <f t="shared" ca="1" si="152"/>
        <v>32</v>
      </c>
      <c r="M1553">
        <v>1205</v>
      </c>
      <c r="N1553">
        <v>36.170999999999999</v>
      </c>
    </row>
    <row r="1554" spans="1:14">
      <c r="A1554" s="54">
        <f>formulas!O1641</f>
        <v>0</v>
      </c>
      <c r="B1554" s="33">
        <f t="shared" ca="1" si="149"/>
        <v>32</v>
      </c>
      <c r="C1554">
        <f t="shared" si="153"/>
        <v>378</v>
      </c>
      <c r="D1554">
        <f t="shared" ca="1" si="154"/>
        <v>-2.8000000000000001E-2</v>
      </c>
      <c r="E1554">
        <f t="shared" ca="1" si="150"/>
        <v>0</v>
      </c>
      <c r="F1554">
        <f t="shared" ca="1" si="151"/>
        <v>31</v>
      </c>
      <c r="G1554">
        <f t="shared" ca="1" si="152"/>
        <v>32</v>
      </c>
      <c r="M1554">
        <v>1206</v>
      </c>
      <c r="N1554">
        <v>36.204999999999998</v>
      </c>
    </row>
    <row r="1555" spans="1:14">
      <c r="A1555" s="54">
        <f>formulas!O1642</f>
        <v>0</v>
      </c>
      <c r="B1555" s="33">
        <f t="shared" ca="1" si="149"/>
        <v>32</v>
      </c>
      <c r="C1555">
        <f t="shared" si="153"/>
        <v>378</v>
      </c>
      <c r="D1555">
        <f t="shared" ca="1" si="154"/>
        <v>-2.8000000000000001E-2</v>
      </c>
      <c r="E1555">
        <f t="shared" ca="1" si="150"/>
        <v>0</v>
      </c>
      <c r="F1555">
        <f t="shared" ca="1" si="151"/>
        <v>31</v>
      </c>
      <c r="G1555">
        <f t="shared" ca="1" si="152"/>
        <v>32</v>
      </c>
      <c r="M1555">
        <v>1207</v>
      </c>
      <c r="N1555">
        <v>36.238</v>
      </c>
    </row>
    <row r="1556" spans="1:14">
      <c r="A1556" s="54">
        <f>formulas!O1643</f>
        <v>0</v>
      </c>
      <c r="B1556" s="33">
        <f t="shared" ca="1" si="149"/>
        <v>32</v>
      </c>
      <c r="C1556">
        <f t="shared" si="153"/>
        <v>378</v>
      </c>
      <c r="D1556">
        <f t="shared" ca="1" si="154"/>
        <v>-2.8000000000000001E-2</v>
      </c>
      <c r="E1556">
        <f t="shared" ca="1" si="150"/>
        <v>0</v>
      </c>
      <c r="F1556">
        <f t="shared" ca="1" si="151"/>
        <v>31</v>
      </c>
      <c r="G1556">
        <f t="shared" ca="1" si="152"/>
        <v>32</v>
      </c>
      <c r="M1556">
        <v>1208</v>
      </c>
      <c r="N1556">
        <v>36.271999999999998</v>
      </c>
    </row>
    <row r="1557" spans="1:14">
      <c r="A1557" s="54">
        <f>formulas!O1644</f>
        <v>0</v>
      </c>
      <c r="B1557" s="33">
        <f t="shared" ca="1" si="149"/>
        <v>32</v>
      </c>
      <c r="C1557">
        <f t="shared" si="153"/>
        <v>378</v>
      </c>
      <c r="D1557">
        <f t="shared" ca="1" si="154"/>
        <v>-2.8000000000000001E-2</v>
      </c>
      <c r="E1557">
        <f t="shared" ca="1" si="150"/>
        <v>0</v>
      </c>
      <c r="F1557">
        <f t="shared" ca="1" si="151"/>
        <v>31</v>
      </c>
      <c r="G1557">
        <f t="shared" ca="1" si="152"/>
        <v>32</v>
      </c>
      <c r="M1557">
        <v>1209</v>
      </c>
      <c r="N1557">
        <v>36.305</v>
      </c>
    </row>
    <row r="1558" spans="1:14">
      <c r="A1558" s="54">
        <f>formulas!O1645</f>
        <v>0</v>
      </c>
      <c r="B1558" s="33">
        <f t="shared" ca="1" si="149"/>
        <v>32</v>
      </c>
      <c r="C1558">
        <f t="shared" si="153"/>
        <v>378</v>
      </c>
      <c r="D1558">
        <f t="shared" ca="1" si="154"/>
        <v>-2.8000000000000001E-2</v>
      </c>
      <c r="E1558">
        <f t="shared" ca="1" si="150"/>
        <v>0</v>
      </c>
      <c r="F1558">
        <f t="shared" ca="1" si="151"/>
        <v>31</v>
      </c>
      <c r="G1558">
        <f t="shared" ca="1" si="152"/>
        <v>32</v>
      </c>
      <c r="M1558">
        <v>1210</v>
      </c>
      <c r="N1558">
        <v>36.338999999999999</v>
      </c>
    </row>
    <row r="1559" spans="1:14">
      <c r="A1559" s="54">
        <f>formulas!O1646</f>
        <v>0</v>
      </c>
      <c r="B1559" s="33">
        <f t="shared" ca="1" si="149"/>
        <v>32</v>
      </c>
      <c r="C1559">
        <f t="shared" si="153"/>
        <v>378</v>
      </c>
      <c r="D1559">
        <f t="shared" ca="1" si="154"/>
        <v>-2.8000000000000001E-2</v>
      </c>
      <c r="E1559">
        <f t="shared" ca="1" si="150"/>
        <v>0</v>
      </c>
      <c r="F1559">
        <f t="shared" ca="1" si="151"/>
        <v>31</v>
      </c>
      <c r="G1559">
        <f t="shared" ca="1" si="152"/>
        <v>32</v>
      </c>
      <c r="M1559">
        <v>1211</v>
      </c>
      <c r="N1559">
        <v>36.372999999999998</v>
      </c>
    </row>
    <row r="1560" spans="1:14">
      <c r="A1560" s="54">
        <f>formulas!O1647</f>
        <v>0</v>
      </c>
      <c r="B1560" s="33">
        <f t="shared" ca="1" si="149"/>
        <v>32</v>
      </c>
      <c r="C1560">
        <f t="shared" si="153"/>
        <v>378</v>
      </c>
      <c r="D1560">
        <f t="shared" ca="1" si="154"/>
        <v>-2.8000000000000001E-2</v>
      </c>
      <c r="E1560">
        <f t="shared" ca="1" si="150"/>
        <v>0</v>
      </c>
      <c r="F1560">
        <f t="shared" ca="1" si="151"/>
        <v>31</v>
      </c>
      <c r="G1560">
        <f t="shared" ca="1" si="152"/>
        <v>32</v>
      </c>
      <c r="M1560">
        <v>1212</v>
      </c>
      <c r="N1560">
        <v>36.405999999999999</v>
      </c>
    </row>
    <row r="1561" spans="1:14">
      <c r="A1561" s="54">
        <f>formulas!O1648</f>
        <v>0</v>
      </c>
      <c r="B1561" s="33">
        <f t="shared" ca="1" si="149"/>
        <v>32</v>
      </c>
      <c r="C1561">
        <f t="shared" si="153"/>
        <v>378</v>
      </c>
      <c r="D1561">
        <f t="shared" ca="1" si="154"/>
        <v>-2.8000000000000001E-2</v>
      </c>
      <c r="E1561">
        <f t="shared" ca="1" si="150"/>
        <v>0</v>
      </c>
      <c r="F1561">
        <f t="shared" ca="1" si="151"/>
        <v>31</v>
      </c>
      <c r="G1561">
        <f t="shared" ca="1" si="152"/>
        <v>32</v>
      </c>
      <c r="M1561">
        <v>1213</v>
      </c>
      <c r="N1561">
        <v>36.44</v>
      </c>
    </row>
    <row r="1562" spans="1:14">
      <c r="A1562" s="54">
        <f>formulas!O1649</f>
        <v>0</v>
      </c>
      <c r="B1562" s="33">
        <f t="shared" ca="1" si="149"/>
        <v>32</v>
      </c>
      <c r="C1562">
        <f t="shared" si="153"/>
        <v>378</v>
      </c>
      <c r="D1562">
        <f t="shared" ca="1" si="154"/>
        <v>-2.8000000000000001E-2</v>
      </c>
      <c r="E1562">
        <f t="shared" ca="1" si="150"/>
        <v>0</v>
      </c>
      <c r="F1562">
        <f t="shared" ca="1" si="151"/>
        <v>31</v>
      </c>
      <c r="G1562">
        <f t="shared" ca="1" si="152"/>
        <v>32</v>
      </c>
      <c r="M1562">
        <v>1214</v>
      </c>
      <c r="N1562">
        <v>36.472999999999999</v>
      </c>
    </row>
    <row r="1563" spans="1:14">
      <c r="A1563" s="54">
        <f>formulas!O1650</f>
        <v>0</v>
      </c>
      <c r="B1563" s="33">
        <f t="shared" ca="1" si="149"/>
        <v>32</v>
      </c>
      <c r="C1563">
        <f t="shared" si="153"/>
        <v>378</v>
      </c>
      <c r="D1563">
        <f t="shared" ca="1" si="154"/>
        <v>-2.8000000000000001E-2</v>
      </c>
      <c r="E1563">
        <f t="shared" ca="1" si="150"/>
        <v>0</v>
      </c>
      <c r="F1563">
        <f t="shared" ca="1" si="151"/>
        <v>31</v>
      </c>
      <c r="G1563">
        <f t="shared" ca="1" si="152"/>
        <v>32</v>
      </c>
      <c r="M1563">
        <v>1215</v>
      </c>
      <c r="N1563">
        <v>36.506999999999998</v>
      </c>
    </row>
    <row r="1564" spans="1:14">
      <c r="A1564" s="54">
        <f>formulas!O1651</f>
        <v>0</v>
      </c>
      <c r="B1564" s="33">
        <f t="shared" ca="1" si="149"/>
        <v>32</v>
      </c>
      <c r="C1564">
        <f t="shared" si="153"/>
        <v>378</v>
      </c>
      <c r="D1564">
        <f t="shared" ca="1" si="154"/>
        <v>-2.8000000000000001E-2</v>
      </c>
      <c r="E1564">
        <f t="shared" ca="1" si="150"/>
        <v>0</v>
      </c>
      <c r="F1564">
        <f t="shared" ca="1" si="151"/>
        <v>31</v>
      </c>
      <c r="G1564">
        <f t="shared" ca="1" si="152"/>
        <v>32</v>
      </c>
      <c r="M1564">
        <v>1216</v>
      </c>
      <c r="N1564">
        <v>36.540999999999997</v>
      </c>
    </row>
    <row r="1565" spans="1:14">
      <c r="A1565" s="54">
        <f>formulas!O1652</f>
        <v>0</v>
      </c>
      <c r="B1565" s="33">
        <f t="shared" ca="1" si="149"/>
        <v>32</v>
      </c>
      <c r="C1565">
        <f t="shared" si="153"/>
        <v>378</v>
      </c>
      <c r="D1565">
        <f t="shared" ca="1" si="154"/>
        <v>-2.8000000000000001E-2</v>
      </c>
      <c r="E1565">
        <f t="shared" ca="1" si="150"/>
        <v>0</v>
      </c>
      <c r="F1565">
        <f t="shared" ca="1" si="151"/>
        <v>31</v>
      </c>
      <c r="G1565">
        <f t="shared" ca="1" si="152"/>
        <v>32</v>
      </c>
      <c r="M1565">
        <v>1217</v>
      </c>
      <c r="N1565">
        <v>36.573999999999998</v>
      </c>
    </row>
    <row r="1566" spans="1:14">
      <c r="A1566" s="54">
        <f>formulas!O1653</f>
        <v>0</v>
      </c>
      <c r="B1566" s="33">
        <f t="shared" ca="1" si="149"/>
        <v>32</v>
      </c>
      <c r="C1566">
        <f t="shared" si="153"/>
        <v>378</v>
      </c>
      <c r="D1566">
        <f t="shared" ca="1" si="154"/>
        <v>-2.8000000000000001E-2</v>
      </c>
      <c r="E1566">
        <f t="shared" ca="1" si="150"/>
        <v>0</v>
      </c>
      <c r="F1566">
        <f t="shared" ca="1" si="151"/>
        <v>31</v>
      </c>
      <c r="G1566">
        <f t="shared" ca="1" si="152"/>
        <v>32</v>
      </c>
      <c r="M1566">
        <v>1218</v>
      </c>
      <c r="N1566">
        <v>36.607999999999997</v>
      </c>
    </row>
    <row r="1567" spans="1:14">
      <c r="A1567" s="54">
        <f>formulas!O1654</f>
        <v>0</v>
      </c>
      <c r="B1567" s="33">
        <f t="shared" ca="1" si="149"/>
        <v>32</v>
      </c>
      <c r="C1567">
        <f t="shared" si="153"/>
        <v>378</v>
      </c>
      <c r="D1567">
        <f t="shared" ca="1" si="154"/>
        <v>-2.8000000000000001E-2</v>
      </c>
      <c r="E1567">
        <f t="shared" ca="1" si="150"/>
        <v>0</v>
      </c>
      <c r="F1567">
        <f t="shared" ca="1" si="151"/>
        <v>31</v>
      </c>
      <c r="G1567">
        <f t="shared" ca="1" si="152"/>
        <v>32</v>
      </c>
      <c r="M1567">
        <v>1219</v>
      </c>
      <c r="N1567">
        <v>36.642000000000003</v>
      </c>
    </row>
    <row r="1568" spans="1:14">
      <c r="A1568" s="54">
        <f>formulas!O1655</f>
        <v>0</v>
      </c>
      <c r="B1568" s="33">
        <f t="shared" ca="1" si="149"/>
        <v>32</v>
      </c>
      <c r="C1568">
        <f t="shared" si="153"/>
        <v>378</v>
      </c>
      <c r="D1568">
        <f t="shared" ca="1" si="154"/>
        <v>-2.8000000000000001E-2</v>
      </c>
      <c r="E1568">
        <f t="shared" ca="1" si="150"/>
        <v>0</v>
      </c>
      <c r="F1568">
        <f t="shared" ca="1" si="151"/>
        <v>31</v>
      </c>
      <c r="G1568">
        <f t="shared" ca="1" si="152"/>
        <v>32</v>
      </c>
      <c r="M1568">
        <v>1220</v>
      </c>
      <c r="N1568">
        <v>36.674999999999997</v>
      </c>
    </row>
    <row r="1569" spans="1:14">
      <c r="A1569" s="54">
        <f>formulas!O1656</f>
        <v>0</v>
      </c>
      <c r="B1569" s="33">
        <f t="shared" ca="1" si="149"/>
        <v>32</v>
      </c>
      <c r="C1569">
        <f t="shared" si="153"/>
        <v>378</v>
      </c>
      <c r="D1569">
        <f t="shared" ca="1" si="154"/>
        <v>-2.8000000000000001E-2</v>
      </c>
      <c r="E1569">
        <f t="shared" ca="1" si="150"/>
        <v>0</v>
      </c>
      <c r="F1569">
        <f t="shared" ca="1" si="151"/>
        <v>31</v>
      </c>
      <c r="G1569">
        <f t="shared" ca="1" si="152"/>
        <v>32</v>
      </c>
      <c r="M1569">
        <v>1221</v>
      </c>
      <c r="N1569">
        <v>36.709000000000003</v>
      </c>
    </row>
    <row r="1570" spans="1:14">
      <c r="A1570" s="54">
        <f>formulas!O1657</f>
        <v>0</v>
      </c>
      <c r="B1570" s="33">
        <f t="shared" ca="1" si="149"/>
        <v>32</v>
      </c>
      <c r="C1570">
        <f t="shared" si="153"/>
        <v>378</v>
      </c>
      <c r="D1570">
        <f t="shared" ca="1" si="154"/>
        <v>-2.8000000000000001E-2</v>
      </c>
      <c r="E1570">
        <f t="shared" ca="1" si="150"/>
        <v>0</v>
      </c>
      <c r="F1570">
        <f t="shared" ca="1" si="151"/>
        <v>31</v>
      </c>
      <c r="G1570">
        <f t="shared" ca="1" si="152"/>
        <v>32</v>
      </c>
      <c r="M1570">
        <v>1222</v>
      </c>
      <c r="N1570">
        <v>36.743000000000002</v>
      </c>
    </row>
    <row r="1571" spans="1:14">
      <c r="A1571" s="54">
        <f>formulas!O1658</f>
        <v>0</v>
      </c>
      <c r="B1571" s="33">
        <f t="shared" ref="B1571:B1634" ca="1" si="155">(A1571-D1571)/(E1571-D1571)*(G1571-F1571)+F1571</f>
        <v>32</v>
      </c>
      <c r="C1571">
        <f t="shared" si="153"/>
        <v>378</v>
      </c>
      <c r="D1571">
        <f t="shared" ca="1" si="154"/>
        <v>-2.8000000000000001E-2</v>
      </c>
      <c r="E1571">
        <f t="shared" ref="E1571:E1634" ca="1" si="156">INDIRECT(ADDRESS(C1571+2,14))</f>
        <v>0</v>
      </c>
      <c r="F1571">
        <f t="shared" ref="F1571:F1634" ca="1" si="157">INDIRECT(ADDRESS(C1571+1,13))</f>
        <v>31</v>
      </c>
      <c r="G1571">
        <f t="shared" ref="G1571:G1634" ca="1" si="158">INDIRECT(ADDRESS(C1571+2,13))</f>
        <v>32</v>
      </c>
      <c r="M1571">
        <v>1223</v>
      </c>
      <c r="N1571">
        <v>36.777000000000001</v>
      </c>
    </row>
    <row r="1572" spans="1:14">
      <c r="A1572" s="54">
        <f>formulas!O1659</f>
        <v>0</v>
      </c>
      <c r="B1572" s="33">
        <f t="shared" ca="1" si="155"/>
        <v>32</v>
      </c>
      <c r="C1572">
        <f t="shared" si="153"/>
        <v>378</v>
      </c>
      <c r="D1572">
        <f t="shared" ca="1" si="154"/>
        <v>-2.8000000000000001E-2</v>
      </c>
      <c r="E1572">
        <f t="shared" ca="1" si="156"/>
        <v>0</v>
      </c>
      <c r="F1572">
        <f t="shared" ca="1" si="157"/>
        <v>31</v>
      </c>
      <c r="G1572">
        <f t="shared" ca="1" si="158"/>
        <v>32</v>
      </c>
      <c r="M1572">
        <v>1224</v>
      </c>
      <c r="N1572">
        <v>36.81</v>
      </c>
    </row>
    <row r="1573" spans="1:14">
      <c r="A1573" s="54">
        <f>formulas!O1660</f>
        <v>0</v>
      </c>
      <c r="B1573" s="33">
        <f t="shared" ca="1" si="155"/>
        <v>32</v>
      </c>
      <c r="C1573">
        <f t="shared" si="153"/>
        <v>378</v>
      </c>
      <c r="D1573">
        <f t="shared" ca="1" si="154"/>
        <v>-2.8000000000000001E-2</v>
      </c>
      <c r="E1573">
        <f t="shared" ca="1" si="156"/>
        <v>0</v>
      </c>
      <c r="F1573">
        <f t="shared" ca="1" si="157"/>
        <v>31</v>
      </c>
      <c r="G1573">
        <f t="shared" ca="1" si="158"/>
        <v>32</v>
      </c>
      <c r="M1573">
        <v>1225</v>
      </c>
      <c r="N1573">
        <v>36.844000000000001</v>
      </c>
    </row>
    <row r="1574" spans="1:14">
      <c r="A1574" s="54">
        <f>formulas!O1661</f>
        <v>0</v>
      </c>
      <c r="B1574" s="33">
        <f t="shared" ca="1" si="155"/>
        <v>32</v>
      </c>
      <c r="C1574">
        <f t="shared" si="153"/>
        <v>378</v>
      </c>
      <c r="D1574">
        <f t="shared" ca="1" si="154"/>
        <v>-2.8000000000000001E-2</v>
      </c>
      <c r="E1574">
        <f t="shared" ca="1" si="156"/>
        <v>0</v>
      </c>
      <c r="F1574">
        <f t="shared" ca="1" si="157"/>
        <v>31</v>
      </c>
      <c r="G1574">
        <f t="shared" ca="1" si="158"/>
        <v>32</v>
      </c>
      <c r="M1574">
        <v>1226</v>
      </c>
      <c r="N1574">
        <v>36.878</v>
      </c>
    </row>
    <row r="1575" spans="1:14">
      <c r="A1575" s="54">
        <f>formulas!O1662</f>
        <v>0</v>
      </c>
      <c r="B1575" s="33">
        <f t="shared" ca="1" si="155"/>
        <v>32</v>
      </c>
      <c r="C1575">
        <f t="shared" si="153"/>
        <v>378</v>
      </c>
      <c r="D1575">
        <f t="shared" ca="1" si="154"/>
        <v>-2.8000000000000001E-2</v>
      </c>
      <c r="E1575">
        <f t="shared" ca="1" si="156"/>
        <v>0</v>
      </c>
      <c r="F1575">
        <f t="shared" ca="1" si="157"/>
        <v>31</v>
      </c>
      <c r="G1575">
        <f t="shared" ca="1" si="158"/>
        <v>32</v>
      </c>
      <c r="M1575">
        <v>1227</v>
      </c>
      <c r="N1575">
        <v>36.911999999999999</v>
      </c>
    </row>
    <row r="1576" spans="1:14">
      <c r="A1576" s="54">
        <f>formulas!O1663</f>
        <v>0</v>
      </c>
      <c r="B1576" s="33">
        <f t="shared" ca="1" si="155"/>
        <v>32</v>
      </c>
      <c r="C1576">
        <f t="shared" si="153"/>
        <v>378</v>
      </c>
      <c r="D1576">
        <f t="shared" ca="1" si="154"/>
        <v>-2.8000000000000001E-2</v>
      </c>
      <c r="E1576">
        <f t="shared" ca="1" si="156"/>
        <v>0</v>
      </c>
      <c r="F1576">
        <f t="shared" ca="1" si="157"/>
        <v>31</v>
      </c>
      <c r="G1576">
        <f t="shared" ca="1" si="158"/>
        <v>32</v>
      </c>
      <c r="M1576">
        <v>1228</v>
      </c>
      <c r="N1576">
        <v>36.945</v>
      </c>
    </row>
    <row r="1577" spans="1:14">
      <c r="A1577" s="54">
        <f>formulas!O1664</f>
        <v>0</v>
      </c>
      <c r="B1577" s="33">
        <f t="shared" ca="1" si="155"/>
        <v>32</v>
      </c>
      <c r="C1577">
        <f t="shared" si="153"/>
        <v>378</v>
      </c>
      <c r="D1577">
        <f t="shared" ca="1" si="154"/>
        <v>-2.8000000000000001E-2</v>
      </c>
      <c r="E1577">
        <f t="shared" ca="1" si="156"/>
        <v>0</v>
      </c>
      <c r="F1577">
        <f t="shared" ca="1" si="157"/>
        <v>31</v>
      </c>
      <c r="G1577">
        <f t="shared" ca="1" si="158"/>
        <v>32</v>
      </c>
      <c r="M1577">
        <v>1229</v>
      </c>
      <c r="N1577">
        <v>36.978999999999999</v>
      </c>
    </row>
    <row r="1578" spans="1:14">
      <c r="A1578" s="54">
        <f>formulas!O1665</f>
        <v>0</v>
      </c>
      <c r="B1578" s="33">
        <f t="shared" ca="1" si="155"/>
        <v>32</v>
      </c>
      <c r="C1578">
        <f t="shared" si="153"/>
        <v>378</v>
      </c>
      <c r="D1578">
        <f t="shared" ca="1" si="154"/>
        <v>-2.8000000000000001E-2</v>
      </c>
      <c r="E1578">
        <f t="shared" ca="1" si="156"/>
        <v>0</v>
      </c>
      <c r="F1578">
        <f t="shared" ca="1" si="157"/>
        <v>31</v>
      </c>
      <c r="G1578">
        <f t="shared" ca="1" si="158"/>
        <v>32</v>
      </c>
      <c r="M1578">
        <v>1230</v>
      </c>
      <c r="N1578">
        <v>37.012999999999998</v>
      </c>
    </row>
    <row r="1579" spans="1:14">
      <c r="A1579" s="54">
        <f>formulas!O1666</f>
        <v>0</v>
      </c>
      <c r="B1579" s="33">
        <f t="shared" ca="1" si="155"/>
        <v>32</v>
      </c>
      <c r="C1579">
        <f t="shared" si="153"/>
        <v>378</v>
      </c>
      <c r="D1579">
        <f t="shared" ca="1" si="154"/>
        <v>-2.8000000000000001E-2</v>
      </c>
      <c r="E1579">
        <f t="shared" ca="1" si="156"/>
        <v>0</v>
      </c>
      <c r="F1579">
        <f t="shared" ca="1" si="157"/>
        <v>31</v>
      </c>
      <c r="G1579">
        <f t="shared" ca="1" si="158"/>
        <v>32</v>
      </c>
      <c r="M1579">
        <v>1231</v>
      </c>
      <c r="N1579">
        <v>37.046999999999997</v>
      </c>
    </row>
    <row r="1580" spans="1:14">
      <c r="A1580" s="54">
        <f>formulas!O1667</f>
        <v>0</v>
      </c>
      <c r="B1580" s="33">
        <f t="shared" ca="1" si="155"/>
        <v>32</v>
      </c>
      <c r="C1580">
        <f t="shared" si="153"/>
        <v>378</v>
      </c>
      <c r="D1580">
        <f t="shared" ca="1" si="154"/>
        <v>-2.8000000000000001E-2</v>
      </c>
      <c r="E1580">
        <f t="shared" ca="1" si="156"/>
        <v>0</v>
      </c>
      <c r="F1580">
        <f t="shared" ca="1" si="157"/>
        <v>31</v>
      </c>
      <c r="G1580">
        <f t="shared" ca="1" si="158"/>
        <v>32</v>
      </c>
      <c r="M1580">
        <v>1232</v>
      </c>
      <c r="N1580">
        <v>37.081000000000003</v>
      </c>
    </row>
    <row r="1581" spans="1:14">
      <c r="A1581" s="54">
        <f>formulas!O1668</f>
        <v>0</v>
      </c>
      <c r="B1581" s="33">
        <f t="shared" ca="1" si="155"/>
        <v>32</v>
      </c>
      <c r="C1581">
        <f t="shared" si="153"/>
        <v>378</v>
      </c>
      <c r="D1581">
        <f t="shared" ca="1" si="154"/>
        <v>-2.8000000000000001E-2</v>
      </c>
      <c r="E1581">
        <f t="shared" ca="1" si="156"/>
        <v>0</v>
      </c>
      <c r="F1581">
        <f t="shared" ca="1" si="157"/>
        <v>31</v>
      </c>
      <c r="G1581">
        <f t="shared" ca="1" si="158"/>
        <v>32</v>
      </c>
      <c r="M1581">
        <v>1233</v>
      </c>
      <c r="N1581">
        <v>37.113999999999997</v>
      </c>
    </row>
    <row r="1582" spans="1:14">
      <c r="A1582" s="54">
        <f>formulas!O1669</f>
        <v>0</v>
      </c>
      <c r="B1582" s="33">
        <f t="shared" ca="1" si="155"/>
        <v>32</v>
      </c>
      <c r="C1582">
        <f t="shared" si="153"/>
        <v>378</v>
      </c>
      <c r="D1582">
        <f t="shared" ca="1" si="154"/>
        <v>-2.8000000000000001E-2</v>
      </c>
      <c r="E1582">
        <f t="shared" ca="1" si="156"/>
        <v>0</v>
      </c>
      <c r="F1582">
        <f t="shared" ca="1" si="157"/>
        <v>31</v>
      </c>
      <c r="G1582">
        <f t="shared" ca="1" si="158"/>
        <v>32</v>
      </c>
      <c r="M1582">
        <v>1234</v>
      </c>
      <c r="N1582">
        <v>37.148000000000003</v>
      </c>
    </row>
    <row r="1583" spans="1:14">
      <c r="A1583" s="54">
        <f>formulas!O1670</f>
        <v>0</v>
      </c>
      <c r="B1583" s="33">
        <f t="shared" ca="1" si="155"/>
        <v>32</v>
      </c>
      <c r="C1583">
        <f t="shared" si="153"/>
        <v>378</v>
      </c>
      <c r="D1583">
        <f t="shared" ca="1" si="154"/>
        <v>-2.8000000000000001E-2</v>
      </c>
      <c r="E1583">
        <f t="shared" ca="1" si="156"/>
        <v>0</v>
      </c>
      <c r="F1583">
        <f t="shared" ca="1" si="157"/>
        <v>31</v>
      </c>
      <c r="G1583">
        <f t="shared" ca="1" si="158"/>
        <v>32</v>
      </c>
      <c r="M1583">
        <v>1235</v>
      </c>
      <c r="N1583">
        <v>37.182000000000002</v>
      </c>
    </row>
    <row r="1584" spans="1:14">
      <c r="A1584" s="54">
        <f>formulas!O1671</f>
        <v>0</v>
      </c>
      <c r="B1584" s="33">
        <f t="shared" ca="1" si="155"/>
        <v>32</v>
      </c>
      <c r="C1584">
        <f t="shared" si="153"/>
        <v>378</v>
      </c>
      <c r="D1584">
        <f t="shared" ca="1" si="154"/>
        <v>-2.8000000000000001E-2</v>
      </c>
      <c r="E1584">
        <f t="shared" ca="1" si="156"/>
        <v>0</v>
      </c>
      <c r="F1584">
        <f t="shared" ca="1" si="157"/>
        <v>31</v>
      </c>
      <c r="G1584">
        <f t="shared" ca="1" si="158"/>
        <v>32</v>
      </c>
      <c r="M1584">
        <v>1236</v>
      </c>
      <c r="N1584">
        <v>37.216000000000001</v>
      </c>
    </row>
    <row r="1585" spans="1:14">
      <c r="A1585" s="54">
        <f>formulas!O1672</f>
        <v>0</v>
      </c>
      <c r="B1585" s="33">
        <f t="shared" ca="1" si="155"/>
        <v>32</v>
      </c>
      <c r="C1585">
        <f t="shared" si="153"/>
        <v>378</v>
      </c>
      <c r="D1585">
        <f t="shared" ca="1" si="154"/>
        <v>-2.8000000000000001E-2</v>
      </c>
      <c r="E1585">
        <f t="shared" ca="1" si="156"/>
        <v>0</v>
      </c>
      <c r="F1585">
        <f t="shared" ca="1" si="157"/>
        <v>31</v>
      </c>
      <c r="G1585">
        <f t="shared" ca="1" si="158"/>
        <v>32</v>
      </c>
      <c r="M1585">
        <v>1237</v>
      </c>
      <c r="N1585">
        <v>37.25</v>
      </c>
    </row>
    <row r="1586" spans="1:14">
      <c r="A1586" s="54">
        <f>formulas!O1673</f>
        <v>0</v>
      </c>
      <c r="B1586" s="33">
        <f t="shared" ca="1" si="155"/>
        <v>32</v>
      </c>
      <c r="C1586">
        <f t="shared" si="153"/>
        <v>378</v>
      </c>
      <c r="D1586">
        <f t="shared" ca="1" si="154"/>
        <v>-2.8000000000000001E-2</v>
      </c>
      <c r="E1586">
        <f t="shared" ca="1" si="156"/>
        <v>0</v>
      </c>
      <c r="F1586">
        <f t="shared" ca="1" si="157"/>
        <v>31</v>
      </c>
      <c r="G1586">
        <f t="shared" ca="1" si="158"/>
        <v>32</v>
      </c>
      <c r="M1586">
        <v>1238</v>
      </c>
      <c r="N1586">
        <v>37.283999999999999</v>
      </c>
    </row>
    <row r="1587" spans="1:14">
      <c r="A1587" s="54">
        <f>formulas!O1674</f>
        <v>0</v>
      </c>
      <c r="B1587" s="33">
        <f t="shared" ca="1" si="155"/>
        <v>32</v>
      </c>
      <c r="C1587">
        <f t="shared" si="153"/>
        <v>378</v>
      </c>
      <c r="D1587">
        <f t="shared" ca="1" si="154"/>
        <v>-2.8000000000000001E-2</v>
      </c>
      <c r="E1587">
        <f t="shared" ca="1" si="156"/>
        <v>0</v>
      </c>
      <c r="F1587">
        <f t="shared" ca="1" si="157"/>
        <v>31</v>
      </c>
      <c r="G1587">
        <f t="shared" ca="1" si="158"/>
        <v>32</v>
      </c>
      <c r="M1587">
        <v>1239</v>
      </c>
      <c r="N1587">
        <v>37.317999999999998</v>
      </c>
    </row>
    <row r="1588" spans="1:14">
      <c r="A1588" s="54">
        <f>formulas!O1675</f>
        <v>0</v>
      </c>
      <c r="B1588" s="33">
        <f t="shared" ca="1" si="155"/>
        <v>32</v>
      </c>
      <c r="C1588">
        <f t="shared" si="153"/>
        <v>378</v>
      </c>
      <c r="D1588">
        <f t="shared" ca="1" si="154"/>
        <v>-2.8000000000000001E-2</v>
      </c>
      <c r="E1588">
        <f t="shared" ca="1" si="156"/>
        <v>0</v>
      </c>
      <c r="F1588">
        <f t="shared" ca="1" si="157"/>
        <v>31</v>
      </c>
      <c r="G1588">
        <f t="shared" ca="1" si="158"/>
        <v>32</v>
      </c>
      <c r="M1588">
        <v>1240</v>
      </c>
      <c r="N1588">
        <v>37.351999999999997</v>
      </c>
    </row>
    <row r="1589" spans="1:14">
      <c r="A1589" s="54">
        <f>formulas!O1676</f>
        <v>0</v>
      </c>
      <c r="B1589" s="33">
        <f t="shared" ca="1" si="155"/>
        <v>32</v>
      </c>
      <c r="C1589">
        <f t="shared" si="153"/>
        <v>378</v>
      </c>
      <c r="D1589">
        <f t="shared" ca="1" si="154"/>
        <v>-2.8000000000000001E-2</v>
      </c>
      <c r="E1589">
        <f t="shared" ca="1" si="156"/>
        <v>0</v>
      </c>
      <c r="F1589">
        <f t="shared" ca="1" si="157"/>
        <v>31</v>
      </c>
      <c r="G1589">
        <f t="shared" ca="1" si="158"/>
        <v>32</v>
      </c>
      <c r="M1589">
        <v>1241</v>
      </c>
      <c r="N1589">
        <v>37.386000000000003</v>
      </c>
    </row>
    <row r="1590" spans="1:14">
      <c r="A1590" s="54">
        <f>formulas!O1677</f>
        <v>0</v>
      </c>
      <c r="B1590" s="33">
        <f t="shared" ca="1" si="155"/>
        <v>32</v>
      </c>
      <c r="C1590">
        <f t="shared" si="153"/>
        <v>378</v>
      </c>
      <c r="D1590">
        <f t="shared" ca="1" si="154"/>
        <v>-2.8000000000000001E-2</v>
      </c>
      <c r="E1590">
        <f t="shared" ca="1" si="156"/>
        <v>0</v>
      </c>
      <c r="F1590">
        <f t="shared" ca="1" si="157"/>
        <v>31</v>
      </c>
      <c r="G1590">
        <f t="shared" ca="1" si="158"/>
        <v>32</v>
      </c>
      <c r="M1590">
        <v>1242</v>
      </c>
      <c r="N1590">
        <v>37.42</v>
      </c>
    </row>
    <row r="1591" spans="1:14">
      <c r="A1591" s="54">
        <f>formulas!O1678</f>
        <v>0</v>
      </c>
      <c r="B1591" s="33">
        <f t="shared" ca="1" si="155"/>
        <v>32</v>
      </c>
      <c r="C1591">
        <f t="shared" si="153"/>
        <v>378</v>
      </c>
      <c r="D1591">
        <f t="shared" ca="1" si="154"/>
        <v>-2.8000000000000001E-2</v>
      </c>
      <c r="E1591">
        <f t="shared" ca="1" si="156"/>
        <v>0</v>
      </c>
      <c r="F1591">
        <f t="shared" ca="1" si="157"/>
        <v>31</v>
      </c>
      <c r="G1591">
        <f t="shared" ca="1" si="158"/>
        <v>32</v>
      </c>
      <c r="M1591">
        <v>1243</v>
      </c>
      <c r="N1591">
        <v>37.454000000000001</v>
      </c>
    </row>
    <row r="1592" spans="1:14">
      <c r="A1592" s="54">
        <f>formulas!O1679</f>
        <v>0</v>
      </c>
      <c r="B1592" s="33">
        <f t="shared" ca="1" si="155"/>
        <v>32</v>
      </c>
      <c r="C1592">
        <f t="shared" si="153"/>
        <v>378</v>
      </c>
      <c r="D1592">
        <f t="shared" ca="1" si="154"/>
        <v>-2.8000000000000001E-2</v>
      </c>
      <c r="E1592">
        <f t="shared" ca="1" si="156"/>
        <v>0</v>
      </c>
      <c r="F1592">
        <f t="shared" ca="1" si="157"/>
        <v>31</v>
      </c>
      <c r="G1592">
        <f t="shared" ca="1" si="158"/>
        <v>32</v>
      </c>
      <c r="M1592">
        <v>1244</v>
      </c>
      <c r="N1592">
        <v>37.488</v>
      </c>
    </row>
    <row r="1593" spans="1:14">
      <c r="A1593" s="54">
        <f>formulas!O1680</f>
        <v>0</v>
      </c>
      <c r="B1593" s="33">
        <f t="shared" ca="1" si="155"/>
        <v>32</v>
      </c>
      <c r="C1593">
        <f t="shared" si="153"/>
        <v>378</v>
      </c>
      <c r="D1593">
        <f t="shared" ca="1" si="154"/>
        <v>-2.8000000000000001E-2</v>
      </c>
      <c r="E1593">
        <f t="shared" ca="1" si="156"/>
        <v>0</v>
      </c>
      <c r="F1593">
        <f t="shared" ca="1" si="157"/>
        <v>31</v>
      </c>
      <c r="G1593">
        <f t="shared" ca="1" si="158"/>
        <v>32</v>
      </c>
      <c r="M1593">
        <v>1245</v>
      </c>
      <c r="N1593">
        <v>37.521999999999998</v>
      </c>
    </row>
    <row r="1594" spans="1:14">
      <c r="A1594" s="54">
        <f>formulas!O1681</f>
        <v>0</v>
      </c>
      <c r="B1594" s="33">
        <f t="shared" ca="1" si="155"/>
        <v>32</v>
      </c>
      <c r="C1594">
        <f t="shared" si="153"/>
        <v>378</v>
      </c>
      <c r="D1594">
        <f t="shared" ca="1" si="154"/>
        <v>-2.8000000000000001E-2</v>
      </c>
      <c r="E1594">
        <f t="shared" ca="1" si="156"/>
        <v>0</v>
      </c>
      <c r="F1594">
        <f t="shared" ca="1" si="157"/>
        <v>31</v>
      </c>
      <c r="G1594">
        <f t="shared" ca="1" si="158"/>
        <v>32</v>
      </c>
      <c r="M1594">
        <v>1246</v>
      </c>
      <c r="N1594">
        <v>37.555999999999997</v>
      </c>
    </row>
    <row r="1595" spans="1:14">
      <c r="A1595" s="54">
        <f>formulas!O1682</f>
        <v>0</v>
      </c>
      <c r="B1595" s="33">
        <f t="shared" ca="1" si="155"/>
        <v>32</v>
      </c>
      <c r="C1595">
        <f t="shared" si="153"/>
        <v>378</v>
      </c>
      <c r="D1595">
        <f t="shared" ca="1" si="154"/>
        <v>-2.8000000000000001E-2</v>
      </c>
      <c r="E1595">
        <f t="shared" ca="1" si="156"/>
        <v>0</v>
      </c>
      <c r="F1595">
        <f t="shared" ca="1" si="157"/>
        <v>31</v>
      </c>
      <c r="G1595">
        <f t="shared" ca="1" si="158"/>
        <v>32</v>
      </c>
      <c r="M1595">
        <v>1247</v>
      </c>
      <c r="N1595">
        <v>37.590000000000003</v>
      </c>
    </row>
    <row r="1596" spans="1:14">
      <c r="A1596" s="54">
        <f>formulas!O1683</f>
        <v>0</v>
      </c>
      <c r="B1596" s="33">
        <f t="shared" ca="1" si="155"/>
        <v>32</v>
      </c>
      <c r="C1596">
        <f t="shared" si="153"/>
        <v>378</v>
      </c>
      <c r="D1596">
        <f t="shared" ca="1" si="154"/>
        <v>-2.8000000000000001E-2</v>
      </c>
      <c r="E1596">
        <f t="shared" ca="1" si="156"/>
        <v>0</v>
      </c>
      <c r="F1596">
        <f t="shared" ca="1" si="157"/>
        <v>31</v>
      </c>
      <c r="G1596">
        <f t="shared" ca="1" si="158"/>
        <v>32</v>
      </c>
      <c r="M1596">
        <v>1248</v>
      </c>
      <c r="N1596">
        <v>37.624000000000002</v>
      </c>
    </row>
    <row r="1597" spans="1:14">
      <c r="A1597" s="54">
        <f>formulas!O1684</f>
        <v>0</v>
      </c>
      <c r="B1597" s="33">
        <f t="shared" ca="1" si="155"/>
        <v>32</v>
      </c>
      <c r="C1597">
        <f t="shared" si="153"/>
        <v>378</v>
      </c>
      <c r="D1597">
        <f t="shared" ca="1" si="154"/>
        <v>-2.8000000000000001E-2</v>
      </c>
      <c r="E1597">
        <f t="shared" ca="1" si="156"/>
        <v>0</v>
      </c>
      <c r="F1597">
        <f t="shared" ca="1" si="157"/>
        <v>31</v>
      </c>
      <c r="G1597">
        <f t="shared" ca="1" si="158"/>
        <v>32</v>
      </c>
      <c r="M1597">
        <v>1249</v>
      </c>
      <c r="N1597">
        <v>37.658000000000001</v>
      </c>
    </row>
    <row r="1598" spans="1:14">
      <c r="A1598" s="54">
        <f>formulas!O1685</f>
        <v>0</v>
      </c>
      <c r="B1598" s="33">
        <f t="shared" ca="1" si="155"/>
        <v>32</v>
      </c>
      <c r="C1598">
        <f t="shared" si="153"/>
        <v>378</v>
      </c>
      <c r="D1598">
        <f t="shared" ca="1" si="154"/>
        <v>-2.8000000000000001E-2</v>
      </c>
      <c r="E1598">
        <f t="shared" ca="1" si="156"/>
        <v>0</v>
      </c>
      <c r="F1598">
        <f t="shared" ca="1" si="157"/>
        <v>31</v>
      </c>
      <c r="G1598">
        <f t="shared" ca="1" si="158"/>
        <v>32</v>
      </c>
      <c r="M1598">
        <v>1250</v>
      </c>
      <c r="N1598">
        <v>37.692</v>
      </c>
    </row>
    <row r="1599" spans="1:14">
      <c r="A1599" s="54">
        <f>formulas!O1686</f>
        <v>0</v>
      </c>
      <c r="B1599" s="33">
        <f t="shared" ca="1" si="155"/>
        <v>32</v>
      </c>
      <c r="C1599">
        <f t="shared" si="153"/>
        <v>378</v>
      </c>
      <c r="D1599">
        <f t="shared" ca="1" si="154"/>
        <v>-2.8000000000000001E-2</v>
      </c>
      <c r="E1599">
        <f t="shared" ca="1" si="156"/>
        <v>0</v>
      </c>
      <c r="F1599">
        <f t="shared" ca="1" si="157"/>
        <v>31</v>
      </c>
      <c r="G1599">
        <f t="shared" ca="1" si="158"/>
        <v>32</v>
      </c>
      <c r="M1599">
        <v>1251</v>
      </c>
      <c r="N1599">
        <v>37.725999999999999</v>
      </c>
    </row>
    <row r="1600" spans="1:14">
      <c r="A1600" s="54">
        <f>formulas!O1687</f>
        <v>0</v>
      </c>
      <c r="B1600" s="33">
        <f t="shared" ca="1" si="155"/>
        <v>32</v>
      </c>
      <c r="C1600">
        <f t="shared" si="153"/>
        <v>378</v>
      </c>
      <c r="D1600">
        <f t="shared" ca="1" si="154"/>
        <v>-2.8000000000000001E-2</v>
      </c>
      <c r="E1600">
        <f t="shared" ca="1" si="156"/>
        <v>0</v>
      </c>
      <c r="F1600">
        <f t="shared" ca="1" si="157"/>
        <v>31</v>
      </c>
      <c r="G1600">
        <f t="shared" ca="1" si="158"/>
        <v>32</v>
      </c>
      <c r="M1600">
        <v>1252</v>
      </c>
      <c r="N1600">
        <v>37.76</v>
      </c>
    </row>
    <row r="1601" spans="1:14">
      <c r="A1601" s="54">
        <f>formulas!O1688</f>
        <v>0</v>
      </c>
      <c r="B1601" s="33">
        <f t="shared" ca="1" si="155"/>
        <v>32</v>
      </c>
      <c r="C1601">
        <f t="shared" si="153"/>
        <v>378</v>
      </c>
      <c r="D1601">
        <f t="shared" ca="1" si="154"/>
        <v>-2.8000000000000001E-2</v>
      </c>
      <c r="E1601">
        <f t="shared" ca="1" si="156"/>
        <v>0</v>
      </c>
      <c r="F1601">
        <f t="shared" ca="1" si="157"/>
        <v>31</v>
      </c>
      <c r="G1601">
        <f t="shared" ca="1" si="158"/>
        <v>32</v>
      </c>
      <c r="M1601">
        <v>1253</v>
      </c>
      <c r="N1601">
        <v>37.793999999999997</v>
      </c>
    </row>
    <row r="1602" spans="1:14">
      <c r="A1602" s="54">
        <f>formulas!O1689</f>
        <v>0</v>
      </c>
      <c r="B1602" s="33">
        <f t="shared" ca="1" si="155"/>
        <v>32</v>
      </c>
      <c r="C1602">
        <f t="shared" si="153"/>
        <v>378</v>
      </c>
      <c r="D1602">
        <f t="shared" ca="1" si="154"/>
        <v>-2.8000000000000001E-2</v>
      </c>
      <c r="E1602">
        <f t="shared" ca="1" si="156"/>
        <v>0</v>
      </c>
      <c r="F1602">
        <f t="shared" ca="1" si="157"/>
        <v>31</v>
      </c>
      <c r="G1602">
        <f t="shared" ca="1" si="158"/>
        <v>32</v>
      </c>
      <c r="M1602">
        <v>1254</v>
      </c>
      <c r="N1602">
        <v>37.828000000000003</v>
      </c>
    </row>
    <row r="1603" spans="1:14">
      <c r="A1603" s="54">
        <f>formulas!O1690</f>
        <v>0</v>
      </c>
      <c r="B1603" s="33">
        <f t="shared" ca="1" si="155"/>
        <v>32</v>
      </c>
      <c r="C1603">
        <f t="shared" ref="C1603:C1666" si="159">COUNTIF($N$1:$N$25398,"&lt;"&amp;A1603)</f>
        <v>378</v>
      </c>
      <c r="D1603">
        <f t="shared" ref="D1603:D1666" ca="1" si="160">INDIRECT(ADDRESS(C1603+1,14))</f>
        <v>-2.8000000000000001E-2</v>
      </c>
      <c r="E1603">
        <f t="shared" ca="1" si="156"/>
        <v>0</v>
      </c>
      <c r="F1603">
        <f t="shared" ca="1" si="157"/>
        <v>31</v>
      </c>
      <c r="G1603">
        <f t="shared" ca="1" si="158"/>
        <v>32</v>
      </c>
      <c r="M1603">
        <v>1255</v>
      </c>
      <c r="N1603">
        <v>37.862000000000002</v>
      </c>
    </row>
    <row r="1604" spans="1:14">
      <c r="A1604" s="54">
        <f>formulas!O1691</f>
        <v>0</v>
      </c>
      <c r="B1604" s="33">
        <f t="shared" ca="1" si="155"/>
        <v>32</v>
      </c>
      <c r="C1604">
        <f t="shared" si="159"/>
        <v>378</v>
      </c>
      <c r="D1604">
        <f t="shared" ca="1" si="160"/>
        <v>-2.8000000000000001E-2</v>
      </c>
      <c r="E1604">
        <f t="shared" ca="1" si="156"/>
        <v>0</v>
      </c>
      <c r="F1604">
        <f t="shared" ca="1" si="157"/>
        <v>31</v>
      </c>
      <c r="G1604">
        <f t="shared" ca="1" si="158"/>
        <v>32</v>
      </c>
      <c r="M1604">
        <v>1256</v>
      </c>
      <c r="N1604">
        <v>37.896000000000001</v>
      </c>
    </row>
    <row r="1605" spans="1:14">
      <c r="A1605" s="54">
        <f>formulas!O1692</f>
        <v>0</v>
      </c>
      <c r="B1605" s="33">
        <f t="shared" ca="1" si="155"/>
        <v>32</v>
      </c>
      <c r="C1605">
        <f t="shared" si="159"/>
        <v>378</v>
      </c>
      <c r="D1605">
        <f t="shared" ca="1" si="160"/>
        <v>-2.8000000000000001E-2</v>
      </c>
      <c r="E1605">
        <f t="shared" ca="1" si="156"/>
        <v>0</v>
      </c>
      <c r="F1605">
        <f t="shared" ca="1" si="157"/>
        <v>31</v>
      </c>
      <c r="G1605">
        <f t="shared" ca="1" si="158"/>
        <v>32</v>
      </c>
      <c r="M1605">
        <v>1257</v>
      </c>
      <c r="N1605">
        <v>37.93</v>
      </c>
    </row>
    <row r="1606" spans="1:14">
      <c r="A1606" s="54">
        <f>formulas!O1693</f>
        <v>0</v>
      </c>
      <c r="B1606" s="33">
        <f t="shared" ca="1" si="155"/>
        <v>32</v>
      </c>
      <c r="C1606">
        <f t="shared" si="159"/>
        <v>378</v>
      </c>
      <c r="D1606">
        <f t="shared" ca="1" si="160"/>
        <v>-2.8000000000000001E-2</v>
      </c>
      <c r="E1606">
        <f t="shared" ca="1" si="156"/>
        <v>0</v>
      </c>
      <c r="F1606">
        <f t="shared" ca="1" si="157"/>
        <v>31</v>
      </c>
      <c r="G1606">
        <f t="shared" ca="1" si="158"/>
        <v>32</v>
      </c>
      <c r="M1606">
        <v>1258</v>
      </c>
      <c r="N1606">
        <v>37.963999999999999</v>
      </c>
    </row>
    <row r="1607" spans="1:14">
      <c r="A1607" s="54">
        <f>formulas!O1694</f>
        <v>0</v>
      </c>
      <c r="B1607" s="33">
        <f t="shared" ca="1" si="155"/>
        <v>32</v>
      </c>
      <c r="C1607">
        <f t="shared" si="159"/>
        <v>378</v>
      </c>
      <c r="D1607">
        <f t="shared" ca="1" si="160"/>
        <v>-2.8000000000000001E-2</v>
      </c>
      <c r="E1607">
        <f t="shared" ca="1" si="156"/>
        <v>0</v>
      </c>
      <c r="F1607">
        <f t="shared" ca="1" si="157"/>
        <v>31</v>
      </c>
      <c r="G1607">
        <f t="shared" ca="1" si="158"/>
        <v>32</v>
      </c>
      <c r="M1607">
        <v>1259</v>
      </c>
      <c r="N1607">
        <v>37.999000000000002</v>
      </c>
    </row>
    <row r="1608" spans="1:14">
      <c r="A1608" s="54">
        <f>formulas!O1695</f>
        <v>0</v>
      </c>
      <c r="B1608" s="33">
        <f t="shared" ca="1" si="155"/>
        <v>32</v>
      </c>
      <c r="C1608">
        <f t="shared" si="159"/>
        <v>378</v>
      </c>
      <c r="D1608">
        <f t="shared" ca="1" si="160"/>
        <v>-2.8000000000000001E-2</v>
      </c>
      <c r="E1608">
        <f t="shared" ca="1" si="156"/>
        <v>0</v>
      </c>
      <c r="F1608">
        <f t="shared" ca="1" si="157"/>
        <v>31</v>
      </c>
      <c r="G1608">
        <f t="shared" ca="1" si="158"/>
        <v>32</v>
      </c>
      <c r="M1608">
        <v>1260</v>
      </c>
      <c r="N1608">
        <v>38.033000000000001</v>
      </c>
    </row>
    <row r="1609" spans="1:14">
      <c r="A1609" s="54">
        <f>formulas!O1696</f>
        <v>0</v>
      </c>
      <c r="B1609" s="33">
        <f t="shared" ca="1" si="155"/>
        <v>32</v>
      </c>
      <c r="C1609">
        <f t="shared" si="159"/>
        <v>378</v>
      </c>
      <c r="D1609">
        <f t="shared" ca="1" si="160"/>
        <v>-2.8000000000000001E-2</v>
      </c>
      <c r="E1609">
        <f t="shared" ca="1" si="156"/>
        <v>0</v>
      </c>
      <c r="F1609">
        <f t="shared" ca="1" si="157"/>
        <v>31</v>
      </c>
      <c r="G1609">
        <f t="shared" ca="1" si="158"/>
        <v>32</v>
      </c>
      <c r="M1609">
        <v>1261</v>
      </c>
      <c r="N1609">
        <v>38.067</v>
      </c>
    </row>
    <row r="1610" spans="1:14">
      <c r="A1610" s="54">
        <f>formulas!O1697</f>
        <v>0</v>
      </c>
      <c r="B1610" s="33">
        <f t="shared" ca="1" si="155"/>
        <v>32</v>
      </c>
      <c r="C1610">
        <f t="shared" si="159"/>
        <v>378</v>
      </c>
      <c r="D1610">
        <f t="shared" ca="1" si="160"/>
        <v>-2.8000000000000001E-2</v>
      </c>
      <c r="E1610">
        <f t="shared" ca="1" si="156"/>
        <v>0</v>
      </c>
      <c r="F1610">
        <f t="shared" ca="1" si="157"/>
        <v>31</v>
      </c>
      <c r="G1610">
        <f t="shared" ca="1" si="158"/>
        <v>32</v>
      </c>
      <c r="M1610">
        <v>1262</v>
      </c>
      <c r="N1610">
        <v>38.100999999999999</v>
      </c>
    </row>
    <row r="1611" spans="1:14">
      <c r="A1611" s="54">
        <f>formulas!O1698</f>
        <v>0</v>
      </c>
      <c r="B1611" s="33">
        <f t="shared" ca="1" si="155"/>
        <v>32</v>
      </c>
      <c r="C1611">
        <f t="shared" si="159"/>
        <v>378</v>
      </c>
      <c r="D1611">
        <f t="shared" ca="1" si="160"/>
        <v>-2.8000000000000001E-2</v>
      </c>
      <c r="E1611">
        <f t="shared" ca="1" si="156"/>
        <v>0</v>
      </c>
      <c r="F1611">
        <f t="shared" ca="1" si="157"/>
        <v>31</v>
      </c>
      <c r="G1611">
        <f t="shared" ca="1" si="158"/>
        <v>32</v>
      </c>
      <c r="M1611">
        <v>1263</v>
      </c>
      <c r="N1611">
        <v>38.134999999999998</v>
      </c>
    </row>
    <row r="1612" spans="1:14">
      <c r="A1612" s="54">
        <f>formulas!O1699</f>
        <v>0</v>
      </c>
      <c r="B1612" s="33">
        <f t="shared" ca="1" si="155"/>
        <v>32</v>
      </c>
      <c r="C1612">
        <f t="shared" si="159"/>
        <v>378</v>
      </c>
      <c r="D1612">
        <f t="shared" ca="1" si="160"/>
        <v>-2.8000000000000001E-2</v>
      </c>
      <c r="E1612">
        <f t="shared" ca="1" si="156"/>
        <v>0</v>
      </c>
      <c r="F1612">
        <f t="shared" ca="1" si="157"/>
        <v>31</v>
      </c>
      <c r="G1612">
        <f t="shared" ca="1" si="158"/>
        <v>32</v>
      </c>
      <c r="M1612">
        <v>1264</v>
      </c>
      <c r="N1612">
        <v>38.168999999999997</v>
      </c>
    </row>
    <row r="1613" spans="1:14">
      <c r="A1613" s="54">
        <f>formulas!O1700</f>
        <v>0</v>
      </c>
      <c r="B1613" s="33">
        <f t="shared" ca="1" si="155"/>
        <v>32</v>
      </c>
      <c r="C1613">
        <f t="shared" si="159"/>
        <v>378</v>
      </c>
      <c r="D1613">
        <f t="shared" ca="1" si="160"/>
        <v>-2.8000000000000001E-2</v>
      </c>
      <c r="E1613">
        <f t="shared" ca="1" si="156"/>
        <v>0</v>
      </c>
      <c r="F1613">
        <f t="shared" ca="1" si="157"/>
        <v>31</v>
      </c>
      <c r="G1613">
        <f t="shared" ca="1" si="158"/>
        <v>32</v>
      </c>
      <c r="M1613">
        <v>1265</v>
      </c>
      <c r="N1613">
        <v>38.204000000000001</v>
      </c>
    </row>
    <row r="1614" spans="1:14">
      <c r="A1614" s="54">
        <f>formulas!O1701</f>
        <v>0</v>
      </c>
      <c r="B1614" s="33">
        <f t="shared" ca="1" si="155"/>
        <v>32</v>
      </c>
      <c r="C1614">
        <f t="shared" si="159"/>
        <v>378</v>
      </c>
      <c r="D1614">
        <f t="shared" ca="1" si="160"/>
        <v>-2.8000000000000001E-2</v>
      </c>
      <c r="E1614">
        <f t="shared" ca="1" si="156"/>
        <v>0</v>
      </c>
      <c r="F1614">
        <f t="shared" ca="1" si="157"/>
        <v>31</v>
      </c>
      <c r="G1614">
        <f t="shared" ca="1" si="158"/>
        <v>32</v>
      </c>
      <c r="M1614">
        <v>1266</v>
      </c>
      <c r="N1614">
        <v>38.238</v>
      </c>
    </row>
    <row r="1615" spans="1:14">
      <c r="A1615" s="54">
        <f>formulas!O1702</f>
        <v>0</v>
      </c>
      <c r="B1615" s="33">
        <f t="shared" ca="1" si="155"/>
        <v>32</v>
      </c>
      <c r="C1615">
        <f t="shared" si="159"/>
        <v>378</v>
      </c>
      <c r="D1615">
        <f t="shared" ca="1" si="160"/>
        <v>-2.8000000000000001E-2</v>
      </c>
      <c r="E1615">
        <f t="shared" ca="1" si="156"/>
        <v>0</v>
      </c>
      <c r="F1615">
        <f t="shared" ca="1" si="157"/>
        <v>31</v>
      </c>
      <c r="G1615">
        <f t="shared" ca="1" si="158"/>
        <v>32</v>
      </c>
      <c r="M1615">
        <v>1267</v>
      </c>
      <c r="N1615">
        <v>38.271999999999998</v>
      </c>
    </row>
    <row r="1616" spans="1:14">
      <c r="A1616" s="54">
        <f>formulas!O1703</f>
        <v>0</v>
      </c>
      <c r="B1616" s="33">
        <f t="shared" ca="1" si="155"/>
        <v>32</v>
      </c>
      <c r="C1616">
        <f t="shared" si="159"/>
        <v>378</v>
      </c>
      <c r="D1616">
        <f t="shared" ca="1" si="160"/>
        <v>-2.8000000000000001E-2</v>
      </c>
      <c r="E1616">
        <f t="shared" ca="1" si="156"/>
        <v>0</v>
      </c>
      <c r="F1616">
        <f t="shared" ca="1" si="157"/>
        <v>31</v>
      </c>
      <c r="G1616">
        <f t="shared" ca="1" si="158"/>
        <v>32</v>
      </c>
      <c r="M1616">
        <v>1268</v>
      </c>
      <c r="N1616">
        <v>38.305999999999997</v>
      </c>
    </row>
    <row r="1617" spans="1:14">
      <c r="A1617" s="54">
        <f>formulas!O1704</f>
        <v>0</v>
      </c>
      <c r="B1617" s="33">
        <f t="shared" ca="1" si="155"/>
        <v>32</v>
      </c>
      <c r="C1617">
        <f t="shared" si="159"/>
        <v>378</v>
      </c>
      <c r="D1617">
        <f t="shared" ca="1" si="160"/>
        <v>-2.8000000000000001E-2</v>
      </c>
      <c r="E1617">
        <f t="shared" ca="1" si="156"/>
        <v>0</v>
      </c>
      <c r="F1617">
        <f t="shared" ca="1" si="157"/>
        <v>31</v>
      </c>
      <c r="G1617">
        <f t="shared" ca="1" si="158"/>
        <v>32</v>
      </c>
      <c r="M1617">
        <v>1269</v>
      </c>
      <c r="N1617">
        <v>38.341000000000001</v>
      </c>
    </row>
    <row r="1618" spans="1:14">
      <c r="A1618" s="54">
        <f>formulas!O1705</f>
        <v>0</v>
      </c>
      <c r="B1618" s="33">
        <f t="shared" ca="1" si="155"/>
        <v>32</v>
      </c>
      <c r="C1618">
        <f t="shared" si="159"/>
        <v>378</v>
      </c>
      <c r="D1618">
        <f t="shared" ca="1" si="160"/>
        <v>-2.8000000000000001E-2</v>
      </c>
      <c r="E1618">
        <f t="shared" ca="1" si="156"/>
        <v>0</v>
      </c>
      <c r="F1618">
        <f t="shared" ca="1" si="157"/>
        <v>31</v>
      </c>
      <c r="G1618">
        <f t="shared" ca="1" si="158"/>
        <v>32</v>
      </c>
      <c r="M1618">
        <v>1270</v>
      </c>
      <c r="N1618">
        <v>38.375</v>
      </c>
    </row>
    <row r="1619" spans="1:14">
      <c r="A1619" s="54">
        <f>formulas!O1706</f>
        <v>0</v>
      </c>
      <c r="B1619" s="33">
        <f t="shared" ca="1" si="155"/>
        <v>32</v>
      </c>
      <c r="C1619">
        <f t="shared" si="159"/>
        <v>378</v>
      </c>
      <c r="D1619">
        <f t="shared" ca="1" si="160"/>
        <v>-2.8000000000000001E-2</v>
      </c>
      <c r="E1619">
        <f t="shared" ca="1" si="156"/>
        <v>0</v>
      </c>
      <c r="F1619">
        <f t="shared" ca="1" si="157"/>
        <v>31</v>
      </c>
      <c r="G1619">
        <f t="shared" ca="1" si="158"/>
        <v>32</v>
      </c>
      <c r="M1619">
        <v>1271</v>
      </c>
      <c r="N1619">
        <v>38.408999999999999</v>
      </c>
    </row>
    <row r="1620" spans="1:14">
      <c r="A1620" s="54">
        <f>formulas!O1707</f>
        <v>0</v>
      </c>
      <c r="B1620" s="33">
        <f t="shared" ca="1" si="155"/>
        <v>32</v>
      </c>
      <c r="C1620">
        <f t="shared" si="159"/>
        <v>378</v>
      </c>
      <c r="D1620">
        <f t="shared" ca="1" si="160"/>
        <v>-2.8000000000000001E-2</v>
      </c>
      <c r="E1620">
        <f t="shared" ca="1" si="156"/>
        <v>0</v>
      </c>
      <c r="F1620">
        <f t="shared" ca="1" si="157"/>
        <v>31</v>
      </c>
      <c r="G1620">
        <f t="shared" ca="1" si="158"/>
        <v>32</v>
      </c>
      <c r="M1620">
        <v>1272</v>
      </c>
      <c r="N1620">
        <v>38.444000000000003</v>
      </c>
    </row>
    <row r="1621" spans="1:14">
      <c r="A1621" s="54">
        <f>formulas!O1708</f>
        <v>0</v>
      </c>
      <c r="B1621" s="33">
        <f t="shared" ca="1" si="155"/>
        <v>32</v>
      </c>
      <c r="C1621">
        <f t="shared" si="159"/>
        <v>378</v>
      </c>
      <c r="D1621">
        <f t="shared" ca="1" si="160"/>
        <v>-2.8000000000000001E-2</v>
      </c>
      <c r="E1621">
        <f t="shared" ca="1" si="156"/>
        <v>0</v>
      </c>
      <c r="F1621">
        <f t="shared" ca="1" si="157"/>
        <v>31</v>
      </c>
      <c r="G1621">
        <f t="shared" ca="1" si="158"/>
        <v>32</v>
      </c>
      <c r="M1621">
        <v>1273</v>
      </c>
      <c r="N1621">
        <v>38.478000000000002</v>
      </c>
    </row>
    <row r="1622" spans="1:14">
      <c r="A1622" s="54">
        <f>formulas!O1709</f>
        <v>0</v>
      </c>
      <c r="B1622" s="33">
        <f t="shared" ca="1" si="155"/>
        <v>32</v>
      </c>
      <c r="C1622">
        <f t="shared" si="159"/>
        <v>378</v>
      </c>
      <c r="D1622">
        <f t="shared" ca="1" si="160"/>
        <v>-2.8000000000000001E-2</v>
      </c>
      <c r="E1622">
        <f t="shared" ca="1" si="156"/>
        <v>0</v>
      </c>
      <c r="F1622">
        <f t="shared" ca="1" si="157"/>
        <v>31</v>
      </c>
      <c r="G1622">
        <f t="shared" ca="1" si="158"/>
        <v>32</v>
      </c>
      <c r="M1622">
        <v>1274</v>
      </c>
      <c r="N1622">
        <v>38.512</v>
      </c>
    </row>
    <row r="1623" spans="1:14">
      <c r="A1623" s="54">
        <f>formulas!O1710</f>
        <v>0</v>
      </c>
      <c r="B1623" s="33">
        <f t="shared" ca="1" si="155"/>
        <v>32</v>
      </c>
      <c r="C1623">
        <f t="shared" si="159"/>
        <v>378</v>
      </c>
      <c r="D1623">
        <f t="shared" ca="1" si="160"/>
        <v>-2.8000000000000001E-2</v>
      </c>
      <c r="E1623">
        <f t="shared" ca="1" si="156"/>
        <v>0</v>
      </c>
      <c r="F1623">
        <f t="shared" ca="1" si="157"/>
        <v>31</v>
      </c>
      <c r="G1623">
        <f t="shared" ca="1" si="158"/>
        <v>32</v>
      </c>
      <c r="M1623">
        <v>1275</v>
      </c>
      <c r="N1623">
        <v>38.545999999999999</v>
      </c>
    </row>
    <row r="1624" spans="1:14">
      <c r="A1624" s="54">
        <f>formulas!O1711</f>
        <v>0</v>
      </c>
      <c r="B1624" s="33">
        <f t="shared" ca="1" si="155"/>
        <v>32</v>
      </c>
      <c r="C1624">
        <f t="shared" si="159"/>
        <v>378</v>
      </c>
      <c r="D1624">
        <f t="shared" ca="1" si="160"/>
        <v>-2.8000000000000001E-2</v>
      </c>
      <c r="E1624">
        <f t="shared" ca="1" si="156"/>
        <v>0</v>
      </c>
      <c r="F1624">
        <f t="shared" ca="1" si="157"/>
        <v>31</v>
      </c>
      <c r="G1624">
        <f t="shared" ca="1" si="158"/>
        <v>32</v>
      </c>
      <c r="M1624">
        <v>1276</v>
      </c>
      <c r="N1624">
        <v>38.581000000000003</v>
      </c>
    </row>
    <row r="1625" spans="1:14">
      <c r="A1625" s="54">
        <f>formulas!O1712</f>
        <v>0</v>
      </c>
      <c r="B1625" s="33">
        <f t="shared" ca="1" si="155"/>
        <v>32</v>
      </c>
      <c r="C1625">
        <f t="shared" si="159"/>
        <v>378</v>
      </c>
      <c r="D1625">
        <f t="shared" ca="1" si="160"/>
        <v>-2.8000000000000001E-2</v>
      </c>
      <c r="E1625">
        <f t="shared" ca="1" si="156"/>
        <v>0</v>
      </c>
      <c r="F1625">
        <f t="shared" ca="1" si="157"/>
        <v>31</v>
      </c>
      <c r="G1625">
        <f t="shared" ca="1" si="158"/>
        <v>32</v>
      </c>
      <c r="M1625">
        <v>1277</v>
      </c>
      <c r="N1625">
        <v>38.615000000000002</v>
      </c>
    </row>
    <row r="1626" spans="1:14">
      <c r="A1626" s="54">
        <f>formulas!O1713</f>
        <v>0</v>
      </c>
      <c r="B1626" s="33">
        <f t="shared" ca="1" si="155"/>
        <v>32</v>
      </c>
      <c r="C1626">
        <f t="shared" si="159"/>
        <v>378</v>
      </c>
      <c r="D1626">
        <f t="shared" ca="1" si="160"/>
        <v>-2.8000000000000001E-2</v>
      </c>
      <c r="E1626">
        <f t="shared" ca="1" si="156"/>
        <v>0</v>
      </c>
      <c r="F1626">
        <f t="shared" ca="1" si="157"/>
        <v>31</v>
      </c>
      <c r="G1626">
        <f t="shared" ca="1" si="158"/>
        <v>32</v>
      </c>
      <c r="M1626">
        <v>1278</v>
      </c>
      <c r="N1626">
        <v>38.65</v>
      </c>
    </row>
    <row r="1627" spans="1:14">
      <c r="A1627" s="54">
        <f>formulas!O1714</f>
        <v>0</v>
      </c>
      <c r="B1627" s="33">
        <f t="shared" ca="1" si="155"/>
        <v>32</v>
      </c>
      <c r="C1627">
        <f t="shared" si="159"/>
        <v>378</v>
      </c>
      <c r="D1627">
        <f t="shared" ca="1" si="160"/>
        <v>-2.8000000000000001E-2</v>
      </c>
      <c r="E1627">
        <f t="shared" ca="1" si="156"/>
        <v>0</v>
      </c>
      <c r="F1627">
        <f t="shared" ca="1" si="157"/>
        <v>31</v>
      </c>
      <c r="G1627">
        <f t="shared" ca="1" si="158"/>
        <v>32</v>
      </c>
      <c r="M1627">
        <v>1279</v>
      </c>
      <c r="N1627">
        <v>38.683999999999997</v>
      </c>
    </row>
    <row r="1628" spans="1:14">
      <c r="A1628" s="54">
        <f>formulas!O1715</f>
        <v>0</v>
      </c>
      <c r="B1628" s="33">
        <f t="shared" ca="1" si="155"/>
        <v>32</v>
      </c>
      <c r="C1628">
        <f t="shared" si="159"/>
        <v>378</v>
      </c>
      <c r="D1628">
        <f t="shared" ca="1" si="160"/>
        <v>-2.8000000000000001E-2</v>
      </c>
      <c r="E1628">
        <f t="shared" ca="1" si="156"/>
        <v>0</v>
      </c>
      <c r="F1628">
        <f t="shared" ca="1" si="157"/>
        <v>31</v>
      </c>
      <c r="G1628">
        <f t="shared" ca="1" si="158"/>
        <v>32</v>
      </c>
      <c r="M1628">
        <v>1280</v>
      </c>
      <c r="N1628">
        <v>38.718000000000004</v>
      </c>
    </row>
    <row r="1629" spans="1:14">
      <c r="A1629" s="54">
        <f>formulas!O1716</f>
        <v>0</v>
      </c>
      <c r="B1629" s="33">
        <f t="shared" ca="1" si="155"/>
        <v>32</v>
      </c>
      <c r="C1629">
        <f t="shared" si="159"/>
        <v>378</v>
      </c>
      <c r="D1629">
        <f t="shared" ca="1" si="160"/>
        <v>-2.8000000000000001E-2</v>
      </c>
      <c r="E1629">
        <f t="shared" ca="1" si="156"/>
        <v>0</v>
      </c>
      <c r="F1629">
        <f t="shared" ca="1" si="157"/>
        <v>31</v>
      </c>
      <c r="G1629">
        <f t="shared" ca="1" si="158"/>
        <v>32</v>
      </c>
      <c r="M1629">
        <v>1281</v>
      </c>
      <c r="N1629">
        <v>38.753</v>
      </c>
    </row>
    <row r="1630" spans="1:14">
      <c r="A1630" s="54">
        <f>formulas!O1717</f>
        <v>0</v>
      </c>
      <c r="B1630" s="33">
        <f t="shared" ca="1" si="155"/>
        <v>32</v>
      </c>
      <c r="C1630">
        <f t="shared" si="159"/>
        <v>378</v>
      </c>
      <c r="D1630">
        <f t="shared" ca="1" si="160"/>
        <v>-2.8000000000000001E-2</v>
      </c>
      <c r="E1630">
        <f t="shared" ca="1" si="156"/>
        <v>0</v>
      </c>
      <c r="F1630">
        <f t="shared" ca="1" si="157"/>
        <v>31</v>
      </c>
      <c r="G1630">
        <f t="shared" ca="1" si="158"/>
        <v>32</v>
      </c>
      <c r="M1630">
        <v>1282</v>
      </c>
      <c r="N1630">
        <v>38.786999999999999</v>
      </c>
    </row>
    <row r="1631" spans="1:14">
      <c r="A1631" s="54">
        <f>formulas!O1718</f>
        <v>0</v>
      </c>
      <c r="B1631" s="33">
        <f t="shared" ca="1" si="155"/>
        <v>32</v>
      </c>
      <c r="C1631">
        <f t="shared" si="159"/>
        <v>378</v>
      </c>
      <c r="D1631">
        <f t="shared" ca="1" si="160"/>
        <v>-2.8000000000000001E-2</v>
      </c>
      <c r="E1631">
        <f t="shared" ca="1" si="156"/>
        <v>0</v>
      </c>
      <c r="F1631">
        <f t="shared" ca="1" si="157"/>
        <v>31</v>
      </c>
      <c r="G1631">
        <f t="shared" ca="1" si="158"/>
        <v>32</v>
      </c>
      <c r="M1631">
        <v>1283</v>
      </c>
      <c r="N1631">
        <v>38.822000000000003</v>
      </c>
    </row>
    <row r="1632" spans="1:14">
      <c r="A1632" s="54">
        <f>formulas!O1719</f>
        <v>0</v>
      </c>
      <c r="B1632" s="33">
        <f t="shared" ca="1" si="155"/>
        <v>32</v>
      </c>
      <c r="C1632">
        <f t="shared" si="159"/>
        <v>378</v>
      </c>
      <c r="D1632">
        <f t="shared" ca="1" si="160"/>
        <v>-2.8000000000000001E-2</v>
      </c>
      <c r="E1632">
        <f t="shared" ca="1" si="156"/>
        <v>0</v>
      </c>
      <c r="F1632">
        <f t="shared" ca="1" si="157"/>
        <v>31</v>
      </c>
      <c r="G1632">
        <f t="shared" ca="1" si="158"/>
        <v>32</v>
      </c>
      <c r="M1632">
        <v>1284</v>
      </c>
      <c r="N1632">
        <v>38.856000000000002</v>
      </c>
    </row>
    <row r="1633" spans="1:14">
      <c r="A1633" s="54">
        <f>formulas!O1720</f>
        <v>0</v>
      </c>
      <c r="B1633" s="33">
        <f t="shared" ca="1" si="155"/>
        <v>32</v>
      </c>
      <c r="C1633">
        <f t="shared" si="159"/>
        <v>378</v>
      </c>
      <c r="D1633">
        <f t="shared" ca="1" si="160"/>
        <v>-2.8000000000000001E-2</v>
      </c>
      <c r="E1633">
        <f t="shared" ca="1" si="156"/>
        <v>0</v>
      </c>
      <c r="F1633">
        <f t="shared" ca="1" si="157"/>
        <v>31</v>
      </c>
      <c r="G1633">
        <f t="shared" ca="1" si="158"/>
        <v>32</v>
      </c>
      <c r="M1633">
        <v>1285</v>
      </c>
      <c r="N1633">
        <v>38.89</v>
      </c>
    </row>
    <row r="1634" spans="1:14">
      <c r="A1634" s="54">
        <f>formulas!O1721</f>
        <v>0</v>
      </c>
      <c r="B1634" s="33">
        <f t="shared" ca="1" si="155"/>
        <v>32</v>
      </c>
      <c r="C1634">
        <f t="shared" si="159"/>
        <v>378</v>
      </c>
      <c r="D1634">
        <f t="shared" ca="1" si="160"/>
        <v>-2.8000000000000001E-2</v>
      </c>
      <c r="E1634">
        <f t="shared" ca="1" si="156"/>
        <v>0</v>
      </c>
      <c r="F1634">
        <f t="shared" ca="1" si="157"/>
        <v>31</v>
      </c>
      <c r="G1634">
        <f t="shared" ca="1" si="158"/>
        <v>32</v>
      </c>
      <c r="M1634">
        <v>1286</v>
      </c>
      <c r="N1634">
        <v>38.924999999999997</v>
      </c>
    </row>
    <row r="1635" spans="1:14">
      <c r="A1635" s="54">
        <f>formulas!O1722</f>
        <v>0</v>
      </c>
      <c r="B1635" s="33">
        <f t="shared" ref="B1635:B1698" ca="1" si="161">(A1635-D1635)/(E1635-D1635)*(G1635-F1635)+F1635</f>
        <v>32</v>
      </c>
      <c r="C1635">
        <f t="shared" si="159"/>
        <v>378</v>
      </c>
      <c r="D1635">
        <f t="shared" ca="1" si="160"/>
        <v>-2.8000000000000001E-2</v>
      </c>
      <c r="E1635">
        <f t="shared" ref="E1635:E1698" ca="1" si="162">INDIRECT(ADDRESS(C1635+2,14))</f>
        <v>0</v>
      </c>
      <c r="F1635">
        <f t="shared" ref="F1635:F1698" ca="1" si="163">INDIRECT(ADDRESS(C1635+1,13))</f>
        <v>31</v>
      </c>
      <c r="G1635">
        <f t="shared" ref="G1635:G1698" ca="1" si="164">INDIRECT(ADDRESS(C1635+2,13))</f>
        <v>32</v>
      </c>
      <c r="M1635">
        <v>1287</v>
      </c>
      <c r="N1635">
        <v>38.959000000000003</v>
      </c>
    </row>
    <row r="1636" spans="1:14">
      <c r="A1636" s="54">
        <f>formulas!O1723</f>
        <v>0</v>
      </c>
      <c r="B1636" s="33">
        <f t="shared" ca="1" si="161"/>
        <v>32</v>
      </c>
      <c r="C1636">
        <f t="shared" si="159"/>
        <v>378</v>
      </c>
      <c r="D1636">
        <f t="shared" ca="1" si="160"/>
        <v>-2.8000000000000001E-2</v>
      </c>
      <c r="E1636">
        <f t="shared" ca="1" si="162"/>
        <v>0</v>
      </c>
      <c r="F1636">
        <f t="shared" ca="1" si="163"/>
        <v>31</v>
      </c>
      <c r="G1636">
        <f t="shared" ca="1" si="164"/>
        <v>32</v>
      </c>
      <c r="M1636">
        <v>1288</v>
      </c>
      <c r="N1636">
        <v>38.994</v>
      </c>
    </row>
    <row r="1637" spans="1:14">
      <c r="A1637" s="54">
        <f>formulas!O1724</f>
        <v>0</v>
      </c>
      <c r="B1637" s="33">
        <f t="shared" ca="1" si="161"/>
        <v>32</v>
      </c>
      <c r="C1637">
        <f t="shared" si="159"/>
        <v>378</v>
      </c>
      <c r="D1637">
        <f t="shared" ca="1" si="160"/>
        <v>-2.8000000000000001E-2</v>
      </c>
      <c r="E1637">
        <f t="shared" ca="1" si="162"/>
        <v>0</v>
      </c>
      <c r="F1637">
        <f t="shared" ca="1" si="163"/>
        <v>31</v>
      </c>
      <c r="G1637">
        <f t="shared" ca="1" si="164"/>
        <v>32</v>
      </c>
      <c r="M1637">
        <v>1289</v>
      </c>
      <c r="N1637">
        <v>39.027999999999999</v>
      </c>
    </row>
    <row r="1638" spans="1:14">
      <c r="A1638" s="54">
        <f>formulas!O1725</f>
        <v>0</v>
      </c>
      <c r="B1638" s="33">
        <f t="shared" ca="1" si="161"/>
        <v>32</v>
      </c>
      <c r="C1638">
        <f t="shared" si="159"/>
        <v>378</v>
      </c>
      <c r="D1638">
        <f t="shared" ca="1" si="160"/>
        <v>-2.8000000000000001E-2</v>
      </c>
      <c r="E1638">
        <f t="shared" ca="1" si="162"/>
        <v>0</v>
      </c>
      <c r="F1638">
        <f t="shared" ca="1" si="163"/>
        <v>31</v>
      </c>
      <c r="G1638">
        <f t="shared" ca="1" si="164"/>
        <v>32</v>
      </c>
      <c r="M1638">
        <v>1290</v>
      </c>
      <c r="N1638">
        <v>39.063000000000002</v>
      </c>
    </row>
    <row r="1639" spans="1:14">
      <c r="A1639" s="54">
        <f>formulas!O1726</f>
        <v>0</v>
      </c>
      <c r="B1639" s="33">
        <f t="shared" ca="1" si="161"/>
        <v>32</v>
      </c>
      <c r="C1639">
        <f t="shared" si="159"/>
        <v>378</v>
      </c>
      <c r="D1639">
        <f t="shared" ca="1" si="160"/>
        <v>-2.8000000000000001E-2</v>
      </c>
      <c r="E1639">
        <f t="shared" ca="1" si="162"/>
        <v>0</v>
      </c>
      <c r="F1639">
        <f t="shared" ca="1" si="163"/>
        <v>31</v>
      </c>
      <c r="G1639">
        <f t="shared" ca="1" si="164"/>
        <v>32</v>
      </c>
      <c r="M1639">
        <v>1291</v>
      </c>
      <c r="N1639">
        <v>39.097000000000001</v>
      </c>
    </row>
    <row r="1640" spans="1:14">
      <c r="A1640" s="54">
        <f>formulas!O1727</f>
        <v>0</v>
      </c>
      <c r="B1640" s="33">
        <f t="shared" ca="1" si="161"/>
        <v>32</v>
      </c>
      <c r="C1640">
        <f t="shared" si="159"/>
        <v>378</v>
      </c>
      <c r="D1640">
        <f t="shared" ca="1" si="160"/>
        <v>-2.8000000000000001E-2</v>
      </c>
      <c r="E1640">
        <f t="shared" ca="1" si="162"/>
        <v>0</v>
      </c>
      <c r="F1640">
        <f t="shared" ca="1" si="163"/>
        <v>31</v>
      </c>
      <c r="G1640">
        <f t="shared" ca="1" si="164"/>
        <v>32</v>
      </c>
      <c r="M1640">
        <v>1292</v>
      </c>
      <c r="N1640">
        <v>39.131999999999998</v>
      </c>
    </row>
    <row r="1641" spans="1:14">
      <c r="A1641" s="54">
        <f>formulas!O1728</f>
        <v>0</v>
      </c>
      <c r="B1641" s="33">
        <f t="shared" ca="1" si="161"/>
        <v>32</v>
      </c>
      <c r="C1641">
        <f t="shared" si="159"/>
        <v>378</v>
      </c>
      <c r="D1641">
        <f t="shared" ca="1" si="160"/>
        <v>-2.8000000000000001E-2</v>
      </c>
      <c r="E1641">
        <f t="shared" ca="1" si="162"/>
        <v>0</v>
      </c>
      <c r="F1641">
        <f t="shared" ca="1" si="163"/>
        <v>31</v>
      </c>
      <c r="G1641">
        <f t="shared" ca="1" si="164"/>
        <v>32</v>
      </c>
      <c r="M1641">
        <v>1293</v>
      </c>
      <c r="N1641">
        <v>39.165999999999997</v>
      </c>
    </row>
    <row r="1642" spans="1:14">
      <c r="A1642" s="54">
        <f>formulas!O1729</f>
        <v>0</v>
      </c>
      <c r="B1642" s="33">
        <f t="shared" ca="1" si="161"/>
        <v>32</v>
      </c>
      <c r="C1642">
        <f t="shared" si="159"/>
        <v>378</v>
      </c>
      <c r="D1642">
        <f t="shared" ca="1" si="160"/>
        <v>-2.8000000000000001E-2</v>
      </c>
      <c r="E1642">
        <f t="shared" ca="1" si="162"/>
        <v>0</v>
      </c>
      <c r="F1642">
        <f t="shared" ca="1" si="163"/>
        <v>31</v>
      </c>
      <c r="G1642">
        <f t="shared" ca="1" si="164"/>
        <v>32</v>
      </c>
      <c r="M1642">
        <v>1294</v>
      </c>
      <c r="N1642">
        <v>39.201000000000001</v>
      </c>
    </row>
    <row r="1643" spans="1:14">
      <c r="A1643" s="54">
        <f>formulas!O1730</f>
        <v>0</v>
      </c>
      <c r="B1643" s="33">
        <f t="shared" ca="1" si="161"/>
        <v>32</v>
      </c>
      <c r="C1643">
        <f t="shared" si="159"/>
        <v>378</v>
      </c>
      <c r="D1643">
        <f t="shared" ca="1" si="160"/>
        <v>-2.8000000000000001E-2</v>
      </c>
      <c r="E1643">
        <f t="shared" ca="1" si="162"/>
        <v>0</v>
      </c>
      <c r="F1643">
        <f t="shared" ca="1" si="163"/>
        <v>31</v>
      </c>
      <c r="G1643">
        <f t="shared" ca="1" si="164"/>
        <v>32</v>
      </c>
      <c r="M1643">
        <v>1295</v>
      </c>
      <c r="N1643">
        <v>39.234999999999999</v>
      </c>
    </row>
    <row r="1644" spans="1:14">
      <c r="A1644" s="54">
        <f>formulas!O1731</f>
        <v>0</v>
      </c>
      <c r="B1644" s="33">
        <f t="shared" ca="1" si="161"/>
        <v>32</v>
      </c>
      <c r="C1644">
        <f t="shared" si="159"/>
        <v>378</v>
      </c>
      <c r="D1644">
        <f t="shared" ca="1" si="160"/>
        <v>-2.8000000000000001E-2</v>
      </c>
      <c r="E1644">
        <f t="shared" ca="1" si="162"/>
        <v>0</v>
      </c>
      <c r="F1644">
        <f t="shared" ca="1" si="163"/>
        <v>31</v>
      </c>
      <c r="G1644">
        <f t="shared" ca="1" si="164"/>
        <v>32</v>
      </c>
      <c r="M1644">
        <v>1296</v>
      </c>
      <c r="N1644">
        <v>39.270000000000003</v>
      </c>
    </row>
    <row r="1645" spans="1:14">
      <c r="A1645" s="54">
        <f>formulas!O1732</f>
        <v>0</v>
      </c>
      <c r="B1645" s="33">
        <f t="shared" ca="1" si="161"/>
        <v>32</v>
      </c>
      <c r="C1645">
        <f t="shared" si="159"/>
        <v>378</v>
      </c>
      <c r="D1645">
        <f t="shared" ca="1" si="160"/>
        <v>-2.8000000000000001E-2</v>
      </c>
      <c r="E1645">
        <f t="shared" ca="1" si="162"/>
        <v>0</v>
      </c>
      <c r="F1645">
        <f t="shared" ca="1" si="163"/>
        <v>31</v>
      </c>
      <c r="G1645">
        <f t="shared" ca="1" si="164"/>
        <v>32</v>
      </c>
      <c r="M1645">
        <v>1297</v>
      </c>
      <c r="N1645">
        <v>39.305</v>
      </c>
    </row>
    <row r="1646" spans="1:14">
      <c r="A1646" s="54">
        <f>formulas!O1733</f>
        <v>0</v>
      </c>
      <c r="B1646" s="33">
        <f t="shared" ca="1" si="161"/>
        <v>32</v>
      </c>
      <c r="C1646">
        <f t="shared" si="159"/>
        <v>378</v>
      </c>
      <c r="D1646">
        <f t="shared" ca="1" si="160"/>
        <v>-2.8000000000000001E-2</v>
      </c>
      <c r="E1646">
        <f t="shared" ca="1" si="162"/>
        <v>0</v>
      </c>
      <c r="F1646">
        <f t="shared" ca="1" si="163"/>
        <v>31</v>
      </c>
      <c r="G1646">
        <f t="shared" ca="1" si="164"/>
        <v>32</v>
      </c>
      <c r="M1646">
        <v>1298</v>
      </c>
      <c r="N1646">
        <v>39.338999999999999</v>
      </c>
    </row>
    <row r="1647" spans="1:14">
      <c r="A1647" s="54">
        <f>formulas!O1734</f>
        <v>0</v>
      </c>
      <c r="B1647" s="33">
        <f t="shared" ca="1" si="161"/>
        <v>32</v>
      </c>
      <c r="C1647">
        <f t="shared" si="159"/>
        <v>378</v>
      </c>
      <c r="D1647">
        <f t="shared" ca="1" si="160"/>
        <v>-2.8000000000000001E-2</v>
      </c>
      <c r="E1647">
        <f t="shared" ca="1" si="162"/>
        <v>0</v>
      </c>
      <c r="F1647">
        <f t="shared" ca="1" si="163"/>
        <v>31</v>
      </c>
      <c r="G1647">
        <f t="shared" ca="1" si="164"/>
        <v>32</v>
      </c>
      <c r="M1647">
        <v>1299</v>
      </c>
      <c r="N1647">
        <v>39.374000000000002</v>
      </c>
    </row>
    <row r="1648" spans="1:14">
      <c r="A1648" s="54">
        <f>formulas!O1735</f>
        <v>0</v>
      </c>
      <c r="B1648" s="33">
        <f t="shared" ca="1" si="161"/>
        <v>32</v>
      </c>
      <c r="C1648">
        <f t="shared" si="159"/>
        <v>378</v>
      </c>
      <c r="D1648">
        <f t="shared" ca="1" si="160"/>
        <v>-2.8000000000000001E-2</v>
      </c>
      <c r="E1648">
        <f t="shared" ca="1" si="162"/>
        <v>0</v>
      </c>
      <c r="F1648">
        <f t="shared" ca="1" si="163"/>
        <v>31</v>
      </c>
      <c r="G1648">
        <f t="shared" ca="1" si="164"/>
        <v>32</v>
      </c>
      <c r="M1648">
        <v>1300</v>
      </c>
      <c r="N1648">
        <v>39.408000000000001</v>
      </c>
    </row>
    <row r="1649" spans="1:14">
      <c r="A1649" s="54">
        <f>formulas!O1736</f>
        <v>0</v>
      </c>
      <c r="B1649" s="33">
        <f t="shared" ca="1" si="161"/>
        <v>32</v>
      </c>
      <c r="C1649">
        <f t="shared" si="159"/>
        <v>378</v>
      </c>
      <c r="D1649">
        <f t="shared" ca="1" si="160"/>
        <v>-2.8000000000000001E-2</v>
      </c>
      <c r="E1649">
        <f t="shared" ca="1" si="162"/>
        <v>0</v>
      </c>
      <c r="F1649">
        <f t="shared" ca="1" si="163"/>
        <v>31</v>
      </c>
      <c r="G1649">
        <f t="shared" ca="1" si="164"/>
        <v>32</v>
      </c>
      <c r="M1649">
        <v>1301</v>
      </c>
      <c r="N1649">
        <v>39.442999999999998</v>
      </c>
    </row>
    <row r="1650" spans="1:14">
      <c r="A1650" s="54">
        <f>formulas!O1737</f>
        <v>0</v>
      </c>
      <c r="B1650" s="33">
        <f t="shared" ca="1" si="161"/>
        <v>32</v>
      </c>
      <c r="C1650">
        <f t="shared" si="159"/>
        <v>378</v>
      </c>
      <c r="D1650">
        <f t="shared" ca="1" si="160"/>
        <v>-2.8000000000000001E-2</v>
      </c>
      <c r="E1650">
        <f t="shared" ca="1" si="162"/>
        <v>0</v>
      </c>
      <c r="F1650">
        <f t="shared" ca="1" si="163"/>
        <v>31</v>
      </c>
      <c r="G1650">
        <f t="shared" ca="1" si="164"/>
        <v>32</v>
      </c>
      <c r="M1650">
        <v>1302</v>
      </c>
      <c r="N1650">
        <v>39.478000000000002</v>
      </c>
    </row>
    <row r="1651" spans="1:14">
      <c r="A1651" s="54">
        <f>formulas!O1738</f>
        <v>0</v>
      </c>
      <c r="B1651" s="33">
        <f t="shared" ca="1" si="161"/>
        <v>32</v>
      </c>
      <c r="C1651">
        <f t="shared" si="159"/>
        <v>378</v>
      </c>
      <c r="D1651">
        <f t="shared" ca="1" si="160"/>
        <v>-2.8000000000000001E-2</v>
      </c>
      <c r="E1651">
        <f t="shared" ca="1" si="162"/>
        <v>0</v>
      </c>
      <c r="F1651">
        <f t="shared" ca="1" si="163"/>
        <v>31</v>
      </c>
      <c r="G1651">
        <f t="shared" ca="1" si="164"/>
        <v>32</v>
      </c>
      <c r="M1651">
        <v>1303</v>
      </c>
      <c r="N1651">
        <v>39.512</v>
      </c>
    </row>
    <row r="1652" spans="1:14">
      <c r="A1652" s="54">
        <f>formulas!O1739</f>
        <v>0</v>
      </c>
      <c r="B1652" s="33">
        <f t="shared" ca="1" si="161"/>
        <v>32</v>
      </c>
      <c r="C1652">
        <f t="shared" si="159"/>
        <v>378</v>
      </c>
      <c r="D1652">
        <f t="shared" ca="1" si="160"/>
        <v>-2.8000000000000001E-2</v>
      </c>
      <c r="E1652">
        <f t="shared" ca="1" si="162"/>
        <v>0</v>
      </c>
      <c r="F1652">
        <f t="shared" ca="1" si="163"/>
        <v>31</v>
      </c>
      <c r="G1652">
        <f t="shared" ca="1" si="164"/>
        <v>32</v>
      </c>
      <c r="M1652">
        <v>1304</v>
      </c>
      <c r="N1652">
        <v>39.546999999999997</v>
      </c>
    </row>
    <row r="1653" spans="1:14">
      <c r="A1653" s="54">
        <f>formulas!O1740</f>
        <v>0</v>
      </c>
      <c r="B1653" s="33">
        <f t="shared" ca="1" si="161"/>
        <v>32</v>
      </c>
      <c r="C1653">
        <f t="shared" si="159"/>
        <v>378</v>
      </c>
      <c r="D1653">
        <f t="shared" ca="1" si="160"/>
        <v>-2.8000000000000001E-2</v>
      </c>
      <c r="E1653">
        <f t="shared" ca="1" si="162"/>
        <v>0</v>
      </c>
      <c r="F1653">
        <f t="shared" ca="1" si="163"/>
        <v>31</v>
      </c>
      <c r="G1653">
        <f t="shared" ca="1" si="164"/>
        <v>32</v>
      </c>
      <c r="M1653">
        <v>1305</v>
      </c>
      <c r="N1653">
        <v>39.582000000000001</v>
      </c>
    </row>
    <row r="1654" spans="1:14">
      <c r="A1654" s="54">
        <f>formulas!O1741</f>
        <v>0</v>
      </c>
      <c r="B1654" s="33">
        <f t="shared" ca="1" si="161"/>
        <v>32</v>
      </c>
      <c r="C1654">
        <f t="shared" si="159"/>
        <v>378</v>
      </c>
      <c r="D1654">
        <f t="shared" ca="1" si="160"/>
        <v>-2.8000000000000001E-2</v>
      </c>
      <c r="E1654">
        <f t="shared" ca="1" si="162"/>
        <v>0</v>
      </c>
      <c r="F1654">
        <f t="shared" ca="1" si="163"/>
        <v>31</v>
      </c>
      <c r="G1654">
        <f t="shared" ca="1" si="164"/>
        <v>32</v>
      </c>
      <c r="M1654">
        <v>1306</v>
      </c>
      <c r="N1654">
        <v>39.616</v>
      </c>
    </row>
    <row r="1655" spans="1:14">
      <c r="A1655" s="54">
        <f>formulas!O1742</f>
        <v>0</v>
      </c>
      <c r="B1655" s="33">
        <f t="shared" ca="1" si="161"/>
        <v>32</v>
      </c>
      <c r="C1655">
        <f t="shared" si="159"/>
        <v>378</v>
      </c>
      <c r="D1655">
        <f t="shared" ca="1" si="160"/>
        <v>-2.8000000000000001E-2</v>
      </c>
      <c r="E1655">
        <f t="shared" ca="1" si="162"/>
        <v>0</v>
      </c>
      <c r="F1655">
        <f t="shared" ca="1" si="163"/>
        <v>31</v>
      </c>
      <c r="G1655">
        <f t="shared" ca="1" si="164"/>
        <v>32</v>
      </c>
      <c r="M1655">
        <v>1307</v>
      </c>
      <c r="N1655">
        <v>39.651000000000003</v>
      </c>
    </row>
    <row r="1656" spans="1:14">
      <c r="A1656" s="54">
        <f>formulas!O1743</f>
        <v>0</v>
      </c>
      <c r="B1656" s="33">
        <f t="shared" ca="1" si="161"/>
        <v>32</v>
      </c>
      <c r="C1656">
        <f t="shared" si="159"/>
        <v>378</v>
      </c>
      <c r="D1656">
        <f t="shared" ca="1" si="160"/>
        <v>-2.8000000000000001E-2</v>
      </c>
      <c r="E1656">
        <f t="shared" ca="1" si="162"/>
        <v>0</v>
      </c>
      <c r="F1656">
        <f t="shared" ca="1" si="163"/>
        <v>31</v>
      </c>
      <c r="G1656">
        <f t="shared" ca="1" si="164"/>
        <v>32</v>
      </c>
      <c r="M1656">
        <v>1308</v>
      </c>
      <c r="N1656">
        <v>39.686</v>
      </c>
    </row>
    <row r="1657" spans="1:14">
      <c r="A1657" s="54">
        <f>formulas!O1744</f>
        <v>0</v>
      </c>
      <c r="B1657" s="33">
        <f t="shared" ca="1" si="161"/>
        <v>32</v>
      </c>
      <c r="C1657">
        <f t="shared" si="159"/>
        <v>378</v>
      </c>
      <c r="D1657">
        <f t="shared" ca="1" si="160"/>
        <v>-2.8000000000000001E-2</v>
      </c>
      <c r="E1657">
        <f t="shared" ca="1" si="162"/>
        <v>0</v>
      </c>
      <c r="F1657">
        <f t="shared" ca="1" si="163"/>
        <v>31</v>
      </c>
      <c r="G1657">
        <f t="shared" ca="1" si="164"/>
        <v>32</v>
      </c>
      <c r="M1657">
        <v>1309</v>
      </c>
      <c r="N1657">
        <v>39.72</v>
      </c>
    </row>
    <row r="1658" spans="1:14">
      <c r="A1658" s="54">
        <f>formulas!O1745</f>
        <v>0</v>
      </c>
      <c r="B1658" s="33">
        <f t="shared" ca="1" si="161"/>
        <v>32</v>
      </c>
      <c r="C1658">
        <f t="shared" si="159"/>
        <v>378</v>
      </c>
      <c r="D1658">
        <f t="shared" ca="1" si="160"/>
        <v>-2.8000000000000001E-2</v>
      </c>
      <c r="E1658">
        <f t="shared" ca="1" si="162"/>
        <v>0</v>
      </c>
      <c r="F1658">
        <f t="shared" ca="1" si="163"/>
        <v>31</v>
      </c>
      <c r="G1658">
        <f t="shared" ca="1" si="164"/>
        <v>32</v>
      </c>
      <c r="M1658">
        <v>1310</v>
      </c>
      <c r="N1658">
        <v>39.755000000000003</v>
      </c>
    </row>
    <row r="1659" spans="1:14">
      <c r="A1659" s="54">
        <f>formulas!O1746</f>
        <v>0</v>
      </c>
      <c r="B1659" s="33">
        <f t="shared" ca="1" si="161"/>
        <v>32</v>
      </c>
      <c r="C1659">
        <f t="shared" si="159"/>
        <v>378</v>
      </c>
      <c r="D1659">
        <f t="shared" ca="1" si="160"/>
        <v>-2.8000000000000001E-2</v>
      </c>
      <c r="E1659">
        <f t="shared" ca="1" si="162"/>
        <v>0</v>
      </c>
      <c r="F1659">
        <f t="shared" ca="1" si="163"/>
        <v>31</v>
      </c>
      <c r="G1659">
        <f t="shared" ca="1" si="164"/>
        <v>32</v>
      </c>
      <c r="M1659">
        <v>1311</v>
      </c>
      <c r="N1659">
        <v>39.79</v>
      </c>
    </row>
    <row r="1660" spans="1:14">
      <c r="A1660" s="54">
        <f>formulas!O1747</f>
        <v>0</v>
      </c>
      <c r="B1660" s="33">
        <f t="shared" ca="1" si="161"/>
        <v>32</v>
      </c>
      <c r="C1660">
        <f t="shared" si="159"/>
        <v>378</v>
      </c>
      <c r="D1660">
        <f t="shared" ca="1" si="160"/>
        <v>-2.8000000000000001E-2</v>
      </c>
      <c r="E1660">
        <f t="shared" ca="1" si="162"/>
        <v>0</v>
      </c>
      <c r="F1660">
        <f t="shared" ca="1" si="163"/>
        <v>31</v>
      </c>
      <c r="G1660">
        <f t="shared" ca="1" si="164"/>
        <v>32</v>
      </c>
      <c r="M1660">
        <v>1312</v>
      </c>
      <c r="N1660">
        <v>39.825000000000003</v>
      </c>
    </row>
    <row r="1661" spans="1:14">
      <c r="A1661" s="54">
        <f>formulas!O1748</f>
        <v>0</v>
      </c>
      <c r="B1661" s="33">
        <f t="shared" ca="1" si="161"/>
        <v>32</v>
      </c>
      <c r="C1661">
        <f t="shared" si="159"/>
        <v>378</v>
      </c>
      <c r="D1661">
        <f t="shared" ca="1" si="160"/>
        <v>-2.8000000000000001E-2</v>
      </c>
      <c r="E1661">
        <f t="shared" ca="1" si="162"/>
        <v>0</v>
      </c>
      <c r="F1661">
        <f t="shared" ca="1" si="163"/>
        <v>31</v>
      </c>
      <c r="G1661">
        <f t="shared" ca="1" si="164"/>
        <v>32</v>
      </c>
      <c r="M1661">
        <v>1313</v>
      </c>
      <c r="N1661">
        <v>39.859000000000002</v>
      </c>
    </row>
    <row r="1662" spans="1:14">
      <c r="A1662" s="54">
        <f>formulas!O1749</f>
        <v>0</v>
      </c>
      <c r="B1662" s="33">
        <f t="shared" ca="1" si="161"/>
        <v>32</v>
      </c>
      <c r="C1662">
        <f t="shared" si="159"/>
        <v>378</v>
      </c>
      <c r="D1662">
        <f t="shared" ca="1" si="160"/>
        <v>-2.8000000000000001E-2</v>
      </c>
      <c r="E1662">
        <f t="shared" ca="1" si="162"/>
        <v>0</v>
      </c>
      <c r="F1662">
        <f t="shared" ca="1" si="163"/>
        <v>31</v>
      </c>
      <c r="G1662">
        <f t="shared" ca="1" si="164"/>
        <v>32</v>
      </c>
      <c r="M1662">
        <v>1314</v>
      </c>
      <c r="N1662">
        <v>39.893999999999998</v>
      </c>
    </row>
    <row r="1663" spans="1:14">
      <c r="A1663" s="54">
        <f>formulas!O1750</f>
        <v>0</v>
      </c>
      <c r="B1663" s="33">
        <f t="shared" ca="1" si="161"/>
        <v>32</v>
      </c>
      <c r="C1663">
        <f t="shared" si="159"/>
        <v>378</v>
      </c>
      <c r="D1663">
        <f t="shared" ca="1" si="160"/>
        <v>-2.8000000000000001E-2</v>
      </c>
      <c r="E1663">
        <f t="shared" ca="1" si="162"/>
        <v>0</v>
      </c>
      <c r="F1663">
        <f t="shared" ca="1" si="163"/>
        <v>31</v>
      </c>
      <c r="G1663">
        <f t="shared" ca="1" si="164"/>
        <v>32</v>
      </c>
      <c r="M1663">
        <v>1315</v>
      </c>
      <c r="N1663">
        <v>39.929000000000002</v>
      </c>
    </row>
    <row r="1664" spans="1:14">
      <c r="A1664" s="54">
        <f>formulas!O1751</f>
        <v>0</v>
      </c>
      <c r="B1664" s="33">
        <f t="shared" ca="1" si="161"/>
        <v>32</v>
      </c>
      <c r="C1664">
        <f t="shared" si="159"/>
        <v>378</v>
      </c>
      <c r="D1664">
        <f t="shared" ca="1" si="160"/>
        <v>-2.8000000000000001E-2</v>
      </c>
      <c r="E1664">
        <f t="shared" ca="1" si="162"/>
        <v>0</v>
      </c>
      <c r="F1664">
        <f t="shared" ca="1" si="163"/>
        <v>31</v>
      </c>
      <c r="G1664">
        <f t="shared" ca="1" si="164"/>
        <v>32</v>
      </c>
      <c r="M1664">
        <v>1316</v>
      </c>
      <c r="N1664">
        <v>39.963999999999999</v>
      </c>
    </row>
    <row r="1665" spans="1:14">
      <c r="A1665" s="54">
        <f>formulas!O1752</f>
        <v>0</v>
      </c>
      <c r="B1665" s="33">
        <f t="shared" ca="1" si="161"/>
        <v>32</v>
      </c>
      <c r="C1665">
        <f t="shared" si="159"/>
        <v>378</v>
      </c>
      <c r="D1665">
        <f t="shared" ca="1" si="160"/>
        <v>-2.8000000000000001E-2</v>
      </c>
      <c r="E1665">
        <f t="shared" ca="1" si="162"/>
        <v>0</v>
      </c>
      <c r="F1665">
        <f t="shared" ca="1" si="163"/>
        <v>31</v>
      </c>
      <c r="G1665">
        <f t="shared" ca="1" si="164"/>
        <v>32</v>
      </c>
      <c r="M1665">
        <v>1317</v>
      </c>
      <c r="N1665">
        <v>39.997999999999998</v>
      </c>
    </row>
    <row r="1666" spans="1:14">
      <c r="A1666" s="54">
        <f>formulas!O1753</f>
        <v>0</v>
      </c>
      <c r="B1666" s="33">
        <f t="shared" ca="1" si="161"/>
        <v>32</v>
      </c>
      <c r="C1666">
        <f t="shared" si="159"/>
        <v>378</v>
      </c>
      <c r="D1666">
        <f t="shared" ca="1" si="160"/>
        <v>-2.8000000000000001E-2</v>
      </c>
      <c r="E1666">
        <f t="shared" ca="1" si="162"/>
        <v>0</v>
      </c>
      <c r="F1666">
        <f t="shared" ca="1" si="163"/>
        <v>31</v>
      </c>
      <c r="G1666">
        <f t="shared" ca="1" si="164"/>
        <v>32</v>
      </c>
      <c r="M1666">
        <v>1318</v>
      </c>
      <c r="N1666">
        <v>40.033000000000001</v>
      </c>
    </row>
    <row r="1667" spans="1:14">
      <c r="A1667" s="54">
        <f>formulas!O1754</f>
        <v>0</v>
      </c>
      <c r="B1667" s="33">
        <f t="shared" ca="1" si="161"/>
        <v>32</v>
      </c>
      <c r="C1667">
        <f t="shared" ref="C1667:C1730" si="165">COUNTIF($N$1:$N$25398,"&lt;"&amp;A1667)</f>
        <v>378</v>
      </c>
      <c r="D1667">
        <f t="shared" ref="D1667:D1730" ca="1" si="166">INDIRECT(ADDRESS(C1667+1,14))</f>
        <v>-2.8000000000000001E-2</v>
      </c>
      <c r="E1667">
        <f t="shared" ca="1" si="162"/>
        <v>0</v>
      </c>
      <c r="F1667">
        <f t="shared" ca="1" si="163"/>
        <v>31</v>
      </c>
      <c r="G1667">
        <f t="shared" ca="1" si="164"/>
        <v>32</v>
      </c>
      <c r="M1667">
        <v>1319</v>
      </c>
      <c r="N1667">
        <v>40.067999999999998</v>
      </c>
    </row>
    <row r="1668" spans="1:14">
      <c r="A1668" s="54">
        <f>formulas!O1755</f>
        <v>0</v>
      </c>
      <c r="B1668" s="33">
        <f t="shared" ca="1" si="161"/>
        <v>32</v>
      </c>
      <c r="C1668">
        <f t="shared" si="165"/>
        <v>378</v>
      </c>
      <c r="D1668">
        <f t="shared" ca="1" si="166"/>
        <v>-2.8000000000000001E-2</v>
      </c>
      <c r="E1668">
        <f t="shared" ca="1" si="162"/>
        <v>0</v>
      </c>
      <c r="F1668">
        <f t="shared" ca="1" si="163"/>
        <v>31</v>
      </c>
      <c r="G1668">
        <f t="shared" ca="1" si="164"/>
        <v>32</v>
      </c>
      <c r="M1668">
        <v>1320</v>
      </c>
      <c r="N1668">
        <v>40.103000000000002</v>
      </c>
    </row>
    <row r="1669" spans="1:14">
      <c r="A1669" s="54">
        <f>formulas!O1756</f>
        <v>0</v>
      </c>
      <c r="B1669" s="33">
        <f t="shared" ca="1" si="161"/>
        <v>32</v>
      </c>
      <c r="C1669">
        <f t="shared" si="165"/>
        <v>378</v>
      </c>
      <c r="D1669">
        <f t="shared" ca="1" si="166"/>
        <v>-2.8000000000000001E-2</v>
      </c>
      <c r="E1669">
        <f t="shared" ca="1" si="162"/>
        <v>0</v>
      </c>
      <c r="F1669">
        <f t="shared" ca="1" si="163"/>
        <v>31</v>
      </c>
      <c r="G1669">
        <f t="shared" ca="1" si="164"/>
        <v>32</v>
      </c>
      <c r="M1669">
        <v>1321</v>
      </c>
      <c r="N1669">
        <v>40.137999999999998</v>
      </c>
    </row>
    <row r="1670" spans="1:14">
      <c r="A1670" s="54">
        <f>formulas!O1757</f>
        <v>0</v>
      </c>
      <c r="B1670" s="33">
        <f t="shared" ca="1" si="161"/>
        <v>32</v>
      </c>
      <c r="C1670">
        <f t="shared" si="165"/>
        <v>378</v>
      </c>
      <c r="D1670">
        <f t="shared" ca="1" si="166"/>
        <v>-2.8000000000000001E-2</v>
      </c>
      <c r="E1670">
        <f t="shared" ca="1" si="162"/>
        <v>0</v>
      </c>
      <c r="F1670">
        <f t="shared" ca="1" si="163"/>
        <v>31</v>
      </c>
      <c r="G1670">
        <f t="shared" ca="1" si="164"/>
        <v>32</v>
      </c>
      <c r="M1670">
        <v>1322</v>
      </c>
      <c r="N1670">
        <v>40.173000000000002</v>
      </c>
    </row>
    <row r="1671" spans="1:14">
      <c r="A1671" s="54">
        <f>formulas!O1758</f>
        <v>0</v>
      </c>
      <c r="B1671" s="33">
        <f t="shared" ca="1" si="161"/>
        <v>32</v>
      </c>
      <c r="C1671">
        <f t="shared" si="165"/>
        <v>378</v>
      </c>
      <c r="D1671">
        <f t="shared" ca="1" si="166"/>
        <v>-2.8000000000000001E-2</v>
      </c>
      <c r="E1671">
        <f t="shared" ca="1" si="162"/>
        <v>0</v>
      </c>
      <c r="F1671">
        <f t="shared" ca="1" si="163"/>
        <v>31</v>
      </c>
      <c r="G1671">
        <f t="shared" ca="1" si="164"/>
        <v>32</v>
      </c>
      <c r="M1671">
        <v>1323</v>
      </c>
      <c r="N1671">
        <v>40.207000000000001</v>
      </c>
    </row>
    <row r="1672" spans="1:14">
      <c r="A1672" s="54">
        <f>formulas!O1759</f>
        <v>0</v>
      </c>
      <c r="B1672" s="33">
        <f t="shared" ca="1" si="161"/>
        <v>32</v>
      </c>
      <c r="C1672">
        <f t="shared" si="165"/>
        <v>378</v>
      </c>
      <c r="D1672">
        <f t="shared" ca="1" si="166"/>
        <v>-2.8000000000000001E-2</v>
      </c>
      <c r="E1672">
        <f t="shared" ca="1" si="162"/>
        <v>0</v>
      </c>
      <c r="F1672">
        <f t="shared" ca="1" si="163"/>
        <v>31</v>
      </c>
      <c r="G1672">
        <f t="shared" ca="1" si="164"/>
        <v>32</v>
      </c>
      <c r="M1672">
        <v>1324</v>
      </c>
      <c r="N1672">
        <v>40.241999999999997</v>
      </c>
    </row>
    <row r="1673" spans="1:14">
      <c r="A1673" s="54">
        <f>formulas!O1760</f>
        <v>0</v>
      </c>
      <c r="B1673" s="33">
        <f t="shared" ca="1" si="161"/>
        <v>32</v>
      </c>
      <c r="C1673">
        <f t="shared" si="165"/>
        <v>378</v>
      </c>
      <c r="D1673">
        <f t="shared" ca="1" si="166"/>
        <v>-2.8000000000000001E-2</v>
      </c>
      <c r="E1673">
        <f t="shared" ca="1" si="162"/>
        <v>0</v>
      </c>
      <c r="F1673">
        <f t="shared" ca="1" si="163"/>
        <v>31</v>
      </c>
      <c r="G1673">
        <f t="shared" ca="1" si="164"/>
        <v>32</v>
      </c>
      <c r="M1673">
        <v>1325</v>
      </c>
      <c r="N1673">
        <v>40.277000000000001</v>
      </c>
    </row>
    <row r="1674" spans="1:14">
      <c r="A1674" s="54">
        <f>formulas!O1761</f>
        <v>0</v>
      </c>
      <c r="B1674" s="33">
        <f t="shared" ca="1" si="161"/>
        <v>32</v>
      </c>
      <c r="C1674">
        <f t="shared" si="165"/>
        <v>378</v>
      </c>
      <c r="D1674">
        <f t="shared" ca="1" si="166"/>
        <v>-2.8000000000000001E-2</v>
      </c>
      <c r="E1674">
        <f t="shared" ca="1" si="162"/>
        <v>0</v>
      </c>
      <c r="F1674">
        <f t="shared" ca="1" si="163"/>
        <v>31</v>
      </c>
      <c r="G1674">
        <f t="shared" ca="1" si="164"/>
        <v>32</v>
      </c>
      <c r="M1674">
        <v>1326</v>
      </c>
      <c r="N1674">
        <v>40.311999999999998</v>
      </c>
    </row>
    <row r="1675" spans="1:14">
      <c r="A1675" s="54">
        <f>formulas!O1762</f>
        <v>0</v>
      </c>
      <c r="B1675" s="33">
        <f t="shared" ca="1" si="161"/>
        <v>32</v>
      </c>
      <c r="C1675">
        <f t="shared" si="165"/>
        <v>378</v>
      </c>
      <c r="D1675">
        <f t="shared" ca="1" si="166"/>
        <v>-2.8000000000000001E-2</v>
      </c>
      <c r="E1675">
        <f t="shared" ca="1" si="162"/>
        <v>0</v>
      </c>
      <c r="F1675">
        <f t="shared" ca="1" si="163"/>
        <v>31</v>
      </c>
      <c r="G1675">
        <f t="shared" ca="1" si="164"/>
        <v>32</v>
      </c>
      <c r="M1675">
        <v>1327</v>
      </c>
      <c r="N1675">
        <v>40.347000000000001</v>
      </c>
    </row>
    <row r="1676" spans="1:14">
      <c r="A1676" s="54">
        <f>formulas!O1763</f>
        <v>0</v>
      </c>
      <c r="B1676" s="33">
        <f t="shared" ca="1" si="161"/>
        <v>32</v>
      </c>
      <c r="C1676">
        <f t="shared" si="165"/>
        <v>378</v>
      </c>
      <c r="D1676">
        <f t="shared" ca="1" si="166"/>
        <v>-2.8000000000000001E-2</v>
      </c>
      <c r="E1676">
        <f t="shared" ca="1" si="162"/>
        <v>0</v>
      </c>
      <c r="F1676">
        <f t="shared" ca="1" si="163"/>
        <v>31</v>
      </c>
      <c r="G1676">
        <f t="shared" ca="1" si="164"/>
        <v>32</v>
      </c>
      <c r="M1676">
        <v>1328</v>
      </c>
      <c r="N1676">
        <v>40.381999999999998</v>
      </c>
    </row>
    <row r="1677" spans="1:14">
      <c r="A1677" s="54">
        <f>formulas!O1764</f>
        <v>0</v>
      </c>
      <c r="B1677" s="33">
        <f t="shared" ca="1" si="161"/>
        <v>32</v>
      </c>
      <c r="C1677">
        <f t="shared" si="165"/>
        <v>378</v>
      </c>
      <c r="D1677">
        <f t="shared" ca="1" si="166"/>
        <v>-2.8000000000000001E-2</v>
      </c>
      <c r="E1677">
        <f t="shared" ca="1" si="162"/>
        <v>0</v>
      </c>
      <c r="F1677">
        <f t="shared" ca="1" si="163"/>
        <v>31</v>
      </c>
      <c r="G1677">
        <f t="shared" ca="1" si="164"/>
        <v>32</v>
      </c>
      <c r="M1677">
        <v>1329</v>
      </c>
      <c r="N1677">
        <v>40.417000000000002</v>
      </c>
    </row>
    <row r="1678" spans="1:14">
      <c r="A1678" s="54">
        <f>formulas!O1765</f>
        <v>0</v>
      </c>
      <c r="B1678" s="33">
        <f t="shared" ca="1" si="161"/>
        <v>32</v>
      </c>
      <c r="C1678">
        <f t="shared" si="165"/>
        <v>378</v>
      </c>
      <c r="D1678">
        <f t="shared" ca="1" si="166"/>
        <v>-2.8000000000000001E-2</v>
      </c>
      <c r="E1678">
        <f t="shared" ca="1" si="162"/>
        <v>0</v>
      </c>
      <c r="F1678">
        <f t="shared" ca="1" si="163"/>
        <v>31</v>
      </c>
      <c r="G1678">
        <f t="shared" ca="1" si="164"/>
        <v>32</v>
      </c>
      <c r="M1678">
        <v>1330</v>
      </c>
      <c r="N1678">
        <v>40.451999999999998</v>
      </c>
    </row>
    <row r="1679" spans="1:14">
      <c r="A1679" s="54">
        <f>formulas!O1766</f>
        <v>0</v>
      </c>
      <c r="B1679" s="33">
        <f t="shared" ca="1" si="161"/>
        <v>32</v>
      </c>
      <c r="C1679">
        <f t="shared" si="165"/>
        <v>378</v>
      </c>
      <c r="D1679">
        <f t="shared" ca="1" si="166"/>
        <v>-2.8000000000000001E-2</v>
      </c>
      <c r="E1679">
        <f t="shared" ca="1" si="162"/>
        <v>0</v>
      </c>
      <c r="F1679">
        <f t="shared" ca="1" si="163"/>
        <v>31</v>
      </c>
      <c r="G1679">
        <f t="shared" ca="1" si="164"/>
        <v>32</v>
      </c>
      <c r="M1679">
        <v>1331</v>
      </c>
      <c r="N1679">
        <v>40.487000000000002</v>
      </c>
    </row>
    <row r="1680" spans="1:14">
      <c r="A1680" s="54">
        <f>formulas!O1767</f>
        <v>0</v>
      </c>
      <c r="B1680" s="33">
        <f t="shared" ca="1" si="161"/>
        <v>32</v>
      </c>
      <c r="C1680">
        <f t="shared" si="165"/>
        <v>378</v>
      </c>
      <c r="D1680">
        <f t="shared" ca="1" si="166"/>
        <v>-2.8000000000000001E-2</v>
      </c>
      <c r="E1680">
        <f t="shared" ca="1" si="162"/>
        <v>0</v>
      </c>
      <c r="F1680">
        <f t="shared" ca="1" si="163"/>
        <v>31</v>
      </c>
      <c r="G1680">
        <f t="shared" ca="1" si="164"/>
        <v>32</v>
      </c>
      <c r="M1680">
        <v>1332</v>
      </c>
      <c r="N1680">
        <v>40.521999999999998</v>
      </c>
    </row>
    <row r="1681" spans="1:14">
      <c r="A1681" s="54">
        <f>formulas!O1768</f>
        <v>0</v>
      </c>
      <c r="B1681" s="33">
        <f t="shared" ca="1" si="161"/>
        <v>32</v>
      </c>
      <c r="C1681">
        <f t="shared" si="165"/>
        <v>378</v>
      </c>
      <c r="D1681">
        <f t="shared" ca="1" si="166"/>
        <v>-2.8000000000000001E-2</v>
      </c>
      <c r="E1681">
        <f t="shared" ca="1" si="162"/>
        <v>0</v>
      </c>
      <c r="F1681">
        <f t="shared" ca="1" si="163"/>
        <v>31</v>
      </c>
      <c r="G1681">
        <f t="shared" ca="1" si="164"/>
        <v>32</v>
      </c>
      <c r="M1681">
        <v>1333</v>
      </c>
      <c r="N1681">
        <v>40.555999999999997</v>
      </c>
    </row>
    <row r="1682" spans="1:14">
      <c r="A1682" s="54">
        <f>formulas!O1769</f>
        <v>0</v>
      </c>
      <c r="B1682" s="33">
        <f t="shared" ca="1" si="161"/>
        <v>32</v>
      </c>
      <c r="C1682">
        <f t="shared" si="165"/>
        <v>378</v>
      </c>
      <c r="D1682">
        <f t="shared" ca="1" si="166"/>
        <v>-2.8000000000000001E-2</v>
      </c>
      <c r="E1682">
        <f t="shared" ca="1" si="162"/>
        <v>0</v>
      </c>
      <c r="F1682">
        <f t="shared" ca="1" si="163"/>
        <v>31</v>
      </c>
      <c r="G1682">
        <f t="shared" ca="1" si="164"/>
        <v>32</v>
      </c>
      <c r="M1682">
        <v>1334</v>
      </c>
      <c r="N1682">
        <v>40.591000000000001</v>
      </c>
    </row>
    <row r="1683" spans="1:14">
      <c r="A1683" s="54">
        <f>formulas!O1770</f>
        <v>0</v>
      </c>
      <c r="B1683" s="33">
        <f t="shared" ca="1" si="161"/>
        <v>32</v>
      </c>
      <c r="C1683">
        <f t="shared" si="165"/>
        <v>378</v>
      </c>
      <c r="D1683">
        <f t="shared" ca="1" si="166"/>
        <v>-2.8000000000000001E-2</v>
      </c>
      <c r="E1683">
        <f t="shared" ca="1" si="162"/>
        <v>0</v>
      </c>
      <c r="F1683">
        <f t="shared" ca="1" si="163"/>
        <v>31</v>
      </c>
      <c r="G1683">
        <f t="shared" ca="1" si="164"/>
        <v>32</v>
      </c>
      <c r="M1683">
        <v>1335</v>
      </c>
      <c r="N1683">
        <v>40.625999999999998</v>
      </c>
    </row>
    <row r="1684" spans="1:14">
      <c r="A1684" s="54">
        <f>formulas!O1771</f>
        <v>0</v>
      </c>
      <c r="B1684" s="33">
        <f t="shared" ca="1" si="161"/>
        <v>32</v>
      </c>
      <c r="C1684">
        <f t="shared" si="165"/>
        <v>378</v>
      </c>
      <c r="D1684">
        <f t="shared" ca="1" si="166"/>
        <v>-2.8000000000000001E-2</v>
      </c>
      <c r="E1684">
        <f t="shared" ca="1" si="162"/>
        <v>0</v>
      </c>
      <c r="F1684">
        <f t="shared" ca="1" si="163"/>
        <v>31</v>
      </c>
      <c r="G1684">
        <f t="shared" ca="1" si="164"/>
        <v>32</v>
      </c>
      <c r="M1684">
        <v>1336</v>
      </c>
      <c r="N1684">
        <v>40.661000000000001</v>
      </c>
    </row>
    <row r="1685" spans="1:14">
      <c r="A1685" s="54">
        <f>formulas!O1772</f>
        <v>0</v>
      </c>
      <c r="B1685" s="33">
        <f t="shared" ca="1" si="161"/>
        <v>32</v>
      </c>
      <c r="C1685">
        <f t="shared" si="165"/>
        <v>378</v>
      </c>
      <c r="D1685">
        <f t="shared" ca="1" si="166"/>
        <v>-2.8000000000000001E-2</v>
      </c>
      <c r="E1685">
        <f t="shared" ca="1" si="162"/>
        <v>0</v>
      </c>
      <c r="F1685">
        <f t="shared" ca="1" si="163"/>
        <v>31</v>
      </c>
      <c r="G1685">
        <f t="shared" ca="1" si="164"/>
        <v>32</v>
      </c>
      <c r="M1685">
        <v>1337</v>
      </c>
      <c r="N1685">
        <v>40.695999999999998</v>
      </c>
    </row>
    <row r="1686" spans="1:14">
      <c r="A1686" s="54">
        <f>formulas!O1773</f>
        <v>0</v>
      </c>
      <c r="B1686" s="33">
        <f t="shared" ca="1" si="161"/>
        <v>32</v>
      </c>
      <c r="C1686">
        <f t="shared" si="165"/>
        <v>378</v>
      </c>
      <c r="D1686">
        <f t="shared" ca="1" si="166"/>
        <v>-2.8000000000000001E-2</v>
      </c>
      <c r="E1686">
        <f t="shared" ca="1" si="162"/>
        <v>0</v>
      </c>
      <c r="F1686">
        <f t="shared" ca="1" si="163"/>
        <v>31</v>
      </c>
      <c r="G1686">
        <f t="shared" ca="1" si="164"/>
        <v>32</v>
      </c>
      <c r="M1686">
        <v>1338</v>
      </c>
      <c r="N1686">
        <v>40.731000000000002</v>
      </c>
    </row>
    <row r="1687" spans="1:14">
      <c r="A1687" s="54">
        <f>formulas!O1774</f>
        <v>0</v>
      </c>
      <c r="B1687" s="33">
        <f t="shared" ca="1" si="161"/>
        <v>32</v>
      </c>
      <c r="C1687">
        <f t="shared" si="165"/>
        <v>378</v>
      </c>
      <c r="D1687">
        <f t="shared" ca="1" si="166"/>
        <v>-2.8000000000000001E-2</v>
      </c>
      <c r="E1687">
        <f t="shared" ca="1" si="162"/>
        <v>0</v>
      </c>
      <c r="F1687">
        <f t="shared" ca="1" si="163"/>
        <v>31</v>
      </c>
      <c r="G1687">
        <f t="shared" ca="1" si="164"/>
        <v>32</v>
      </c>
      <c r="M1687">
        <v>1339</v>
      </c>
      <c r="N1687">
        <v>40.765999999999998</v>
      </c>
    </row>
    <row r="1688" spans="1:14">
      <c r="A1688" s="54">
        <f>formulas!O1775</f>
        <v>0</v>
      </c>
      <c r="B1688" s="33">
        <f t="shared" ca="1" si="161"/>
        <v>32</v>
      </c>
      <c r="C1688">
        <f t="shared" si="165"/>
        <v>378</v>
      </c>
      <c r="D1688">
        <f t="shared" ca="1" si="166"/>
        <v>-2.8000000000000001E-2</v>
      </c>
      <c r="E1688">
        <f t="shared" ca="1" si="162"/>
        <v>0</v>
      </c>
      <c r="F1688">
        <f t="shared" ca="1" si="163"/>
        <v>31</v>
      </c>
      <c r="G1688">
        <f t="shared" ca="1" si="164"/>
        <v>32</v>
      </c>
      <c r="M1688">
        <v>1340</v>
      </c>
      <c r="N1688">
        <v>40.801000000000002</v>
      </c>
    </row>
    <row r="1689" spans="1:14">
      <c r="A1689" s="54">
        <f>formulas!O1776</f>
        <v>0</v>
      </c>
      <c r="B1689" s="33">
        <f t="shared" ca="1" si="161"/>
        <v>32</v>
      </c>
      <c r="C1689">
        <f t="shared" si="165"/>
        <v>378</v>
      </c>
      <c r="D1689">
        <f t="shared" ca="1" si="166"/>
        <v>-2.8000000000000001E-2</v>
      </c>
      <c r="E1689">
        <f t="shared" ca="1" si="162"/>
        <v>0</v>
      </c>
      <c r="F1689">
        <f t="shared" ca="1" si="163"/>
        <v>31</v>
      </c>
      <c r="G1689">
        <f t="shared" ca="1" si="164"/>
        <v>32</v>
      </c>
      <c r="M1689">
        <v>1341</v>
      </c>
      <c r="N1689">
        <v>40.835999999999999</v>
      </c>
    </row>
    <row r="1690" spans="1:14">
      <c r="A1690" s="54">
        <f>formulas!O1777</f>
        <v>0</v>
      </c>
      <c r="B1690" s="33">
        <f t="shared" ca="1" si="161"/>
        <v>32</v>
      </c>
      <c r="C1690">
        <f t="shared" si="165"/>
        <v>378</v>
      </c>
      <c r="D1690">
        <f t="shared" ca="1" si="166"/>
        <v>-2.8000000000000001E-2</v>
      </c>
      <c r="E1690">
        <f t="shared" ca="1" si="162"/>
        <v>0</v>
      </c>
      <c r="F1690">
        <f t="shared" ca="1" si="163"/>
        <v>31</v>
      </c>
      <c r="G1690">
        <f t="shared" ca="1" si="164"/>
        <v>32</v>
      </c>
      <c r="M1690">
        <v>1342</v>
      </c>
      <c r="N1690">
        <v>40.872</v>
      </c>
    </row>
    <row r="1691" spans="1:14">
      <c r="A1691" s="54">
        <f>formulas!O1778</f>
        <v>0</v>
      </c>
      <c r="B1691" s="33">
        <f t="shared" ca="1" si="161"/>
        <v>32</v>
      </c>
      <c r="C1691">
        <f t="shared" si="165"/>
        <v>378</v>
      </c>
      <c r="D1691">
        <f t="shared" ca="1" si="166"/>
        <v>-2.8000000000000001E-2</v>
      </c>
      <c r="E1691">
        <f t="shared" ca="1" si="162"/>
        <v>0</v>
      </c>
      <c r="F1691">
        <f t="shared" ca="1" si="163"/>
        <v>31</v>
      </c>
      <c r="G1691">
        <f t="shared" ca="1" si="164"/>
        <v>32</v>
      </c>
      <c r="M1691">
        <v>1343</v>
      </c>
      <c r="N1691">
        <v>40.906999999999996</v>
      </c>
    </row>
    <row r="1692" spans="1:14">
      <c r="A1692" s="54">
        <f>formulas!O1779</f>
        <v>0</v>
      </c>
      <c r="B1692" s="33">
        <f t="shared" ca="1" si="161"/>
        <v>32</v>
      </c>
      <c r="C1692">
        <f t="shared" si="165"/>
        <v>378</v>
      </c>
      <c r="D1692">
        <f t="shared" ca="1" si="166"/>
        <v>-2.8000000000000001E-2</v>
      </c>
      <c r="E1692">
        <f t="shared" ca="1" si="162"/>
        <v>0</v>
      </c>
      <c r="F1692">
        <f t="shared" ca="1" si="163"/>
        <v>31</v>
      </c>
      <c r="G1692">
        <f t="shared" ca="1" si="164"/>
        <v>32</v>
      </c>
      <c r="M1692">
        <v>1344</v>
      </c>
      <c r="N1692">
        <v>40.942</v>
      </c>
    </row>
    <row r="1693" spans="1:14">
      <c r="A1693" s="54">
        <f>formulas!O1780</f>
        <v>0</v>
      </c>
      <c r="B1693" s="33">
        <f t="shared" ca="1" si="161"/>
        <v>32</v>
      </c>
      <c r="C1693">
        <f t="shared" si="165"/>
        <v>378</v>
      </c>
      <c r="D1693">
        <f t="shared" ca="1" si="166"/>
        <v>-2.8000000000000001E-2</v>
      </c>
      <c r="E1693">
        <f t="shared" ca="1" si="162"/>
        <v>0</v>
      </c>
      <c r="F1693">
        <f t="shared" ca="1" si="163"/>
        <v>31</v>
      </c>
      <c r="G1693">
        <f t="shared" ca="1" si="164"/>
        <v>32</v>
      </c>
      <c r="M1693">
        <v>1345</v>
      </c>
      <c r="N1693">
        <v>40.976999999999997</v>
      </c>
    </row>
    <row r="1694" spans="1:14">
      <c r="A1694" s="54">
        <f>formulas!O1781</f>
        <v>0</v>
      </c>
      <c r="B1694" s="33">
        <f t="shared" ca="1" si="161"/>
        <v>32</v>
      </c>
      <c r="C1694">
        <f t="shared" si="165"/>
        <v>378</v>
      </c>
      <c r="D1694">
        <f t="shared" ca="1" si="166"/>
        <v>-2.8000000000000001E-2</v>
      </c>
      <c r="E1694">
        <f t="shared" ca="1" si="162"/>
        <v>0</v>
      </c>
      <c r="F1694">
        <f t="shared" ca="1" si="163"/>
        <v>31</v>
      </c>
      <c r="G1694">
        <f t="shared" ca="1" si="164"/>
        <v>32</v>
      </c>
      <c r="M1694">
        <v>1346</v>
      </c>
      <c r="N1694">
        <v>41.012</v>
      </c>
    </row>
    <row r="1695" spans="1:14">
      <c r="A1695" s="54">
        <f>formulas!O1782</f>
        <v>0</v>
      </c>
      <c r="B1695" s="33">
        <f t="shared" ca="1" si="161"/>
        <v>32</v>
      </c>
      <c r="C1695">
        <f t="shared" si="165"/>
        <v>378</v>
      </c>
      <c r="D1695">
        <f t="shared" ca="1" si="166"/>
        <v>-2.8000000000000001E-2</v>
      </c>
      <c r="E1695">
        <f t="shared" ca="1" si="162"/>
        <v>0</v>
      </c>
      <c r="F1695">
        <f t="shared" ca="1" si="163"/>
        <v>31</v>
      </c>
      <c r="G1695">
        <f t="shared" ca="1" si="164"/>
        <v>32</v>
      </c>
      <c r="M1695">
        <v>1347</v>
      </c>
      <c r="N1695">
        <v>41.046999999999997</v>
      </c>
    </row>
    <row r="1696" spans="1:14">
      <c r="A1696" s="54">
        <f>formulas!O1783</f>
        <v>0</v>
      </c>
      <c r="B1696" s="33">
        <f t="shared" ca="1" si="161"/>
        <v>32</v>
      </c>
      <c r="C1696">
        <f t="shared" si="165"/>
        <v>378</v>
      </c>
      <c r="D1696">
        <f t="shared" ca="1" si="166"/>
        <v>-2.8000000000000001E-2</v>
      </c>
      <c r="E1696">
        <f t="shared" ca="1" si="162"/>
        <v>0</v>
      </c>
      <c r="F1696">
        <f t="shared" ca="1" si="163"/>
        <v>31</v>
      </c>
      <c r="G1696">
        <f t="shared" ca="1" si="164"/>
        <v>32</v>
      </c>
      <c r="M1696">
        <v>1348</v>
      </c>
      <c r="N1696">
        <v>41.082000000000001</v>
      </c>
    </row>
    <row r="1697" spans="1:14">
      <c r="A1697" s="54">
        <f>formulas!O1784</f>
        <v>0</v>
      </c>
      <c r="B1697" s="33">
        <f t="shared" ca="1" si="161"/>
        <v>32</v>
      </c>
      <c r="C1697">
        <f t="shared" si="165"/>
        <v>378</v>
      </c>
      <c r="D1697">
        <f t="shared" ca="1" si="166"/>
        <v>-2.8000000000000001E-2</v>
      </c>
      <c r="E1697">
        <f t="shared" ca="1" si="162"/>
        <v>0</v>
      </c>
      <c r="F1697">
        <f t="shared" ca="1" si="163"/>
        <v>31</v>
      </c>
      <c r="G1697">
        <f t="shared" ca="1" si="164"/>
        <v>32</v>
      </c>
      <c r="M1697">
        <v>1349</v>
      </c>
      <c r="N1697">
        <v>41.116999999999997</v>
      </c>
    </row>
    <row r="1698" spans="1:14">
      <c r="A1698" s="54">
        <f>formulas!O1785</f>
        <v>0</v>
      </c>
      <c r="B1698" s="33">
        <f t="shared" ca="1" si="161"/>
        <v>32</v>
      </c>
      <c r="C1698">
        <f t="shared" si="165"/>
        <v>378</v>
      </c>
      <c r="D1698">
        <f t="shared" ca="1" si="166"/>
        <v>-2.8000000000000001E-2</v>
      </c>
      <c r="E1698">
        <f t="shared" ca="1" si="162"/>
        <v>0</v>
      </c>
      <c r="F1698">
        <f t="shared" ca="1" si="163"/>
        <v>31</v>
      </c>
      <c r="G1698">
        <f t="shared" ca="1" si="164"/>
        <v>32</v>
      </c>
      <c r="M1698">
        <v>1350</v>
      </c>
      <c r="N1698">
        <v>41.152000000000001</v>
      </c>
    </row>
    <row r="1699" spans="1:14">
      <c r="A1699" s="54">
        <f>formulas!O1786</f>
        <v>0</v>
      </c>
      <c r="B1699" s="33">
        <f t="shared" ref="B1699:B1762" ca="1" si="167">(A1699-D1699)/(E1699-D1699)*(G1699-F1699)+F1699</f>
        <v>32</v>
      </c>
      <c r="C1699">
        <f t="shared" si="165"/>
        <v>378</v>
      </c>
      <c r="D1699">
        <f t="shared" ca="1" si="166"/>
        <v>-2.8000000000000001E-2</v>
      </c>
      <c r="E1699">
        <f t="shared" ref="E1699:E1762" ca="1" si="168">INDIRECT(ADDRESS(C1699+2,14))</f>
        <v>0</v>
      </c>
      <c r="F1699">
        <f t="shared" ref="F1699:F1762" ca="1" si="169">INDIRECT(ADDRESS(C1699+1,13))</f>
        <v>31</v>
      </c>
      <c r="G1699">
        <f t="shared" ref="G1699:G1762" ca="1" si="170">INDIRECT(ADDRESS(C1699+2,13))</f>
        <v>32</v>
      </c>
      <c r="M1699">
        <v>1351</v>
      </c>
      <c r="N1699">
        <v>41.186999999999998</v>
      </c>
    </row>
    <row r="1700" spans="1:14">
      <c r="A1700" s="54">
        <f>formulas!O1787</f>
        <v>0</v>
      </c>
      <c r="B1700" s="33">
        <f t="shared" ca="1" si="167"/>
        <v>32</v>
      </c>
      <c r="C1700">
        <f t="shared" si="165"/>
        <v>378</v>
      </c>
      <c r="D1700">
        <f t="shared" ca="1" si="166"/>
        <v>-2.8000000000000001E-2</v>
      </c>
      <c r="E1700">
        <f t="shared" ca="1" si="168"/>
        <v>0</v>
      </c>
      <c r="F1700">
        <f t="shared" ca="1" si="169"/>
        <v>31</v>
      </c>
      <c r="G1700">
        <f t="shared" ca="1" si="170"/>
        <v>32</v>
      </c>
      <c r="M1700">
        <v>1352</v>
      </c>
      <c r="N1700">
        <v>41.222000000000001</v>
      </c>
    </row>
    <row r="1701" spans="1:14">
      <c r="A1701" s="54">
        <f>formulas!O1788</f>
        <v>0</v>
      </c>
      <c r="B1701" s="33">
        <f t="shared" ca="1" si="167"/>
        <v>32</v>
      </c>
      <c r="C1701">
        <f t="shared" si="165"/>
        <v>378</v>
      </c>
      <c r="D1701">
        <f t="shared" ca="1" si="166"/>
        <v>-2.8000000000000001E-2</v>
      </c>
      <c r="E1701">
        <f t="shared" ca="1" si="168"/>
        <v>0</v>
      </c>
      <c r="F1701">
        <f t="shared" ca="1" si="169"/>
        <v>31</v>
      </c>
      <c r="G1701">
        <f t="shared" ca="1" si="170"/>
        <v>32</v>
      </c>
      <c r="M1701">
        <v>1353</v>
      </c>
      <c r="N1701">
        <v>41.258000000000003</v>
      </c>
    </row>
    <row r="1702" spans="1:14">
      <c r="A1702" s="54">
        <f>formulas!O1789</f>
        <v>0</v>
      </c>
      <c r="B1702" s="33">
        <f t="shared" ca="1" si="167"/>
        <v>32</v>
      </c>
      <c r="C1702">
        <f t="shared" si="165"/>
        <v>378</v>
      </c>
      <c r="D1702">
        <f t="shared" ca="1" si="166"/>
        <v>-2.8000000000000001E-2</v>
      </c>
      <c r="E1702">
        <f t="shared" ca="1" si="168"/>
        <v>0</v>
      </c>
      <c r="F1702">
        <f t="shared" ca="1" si="169"/>
        <v>31</v>
      </c>
      <c r="G1702">
        <f t="shared" ca="1" si="170"/>
        <v>32</v>
      </c>
      <c r="M1702">
        <v>1354</v>
      </c>
      <c r="N1702">
        <v>41.292999999999999</v>
      </c>
    </row>
    <row r="1703" spans="1:14">
      <c r="A1703" s="54">
        <f>formulas!O1790</f>
        <v>0</v>
      </c>
      <c r="B1703" s="33">
        <f t="shared" ca="1" si="167"/>
        <v>32</v>
      </c>
      <c r="C1703">
        <f t="shared" si="165"/>
        <v>378</v>
      </c>
      <c r="D1703">
        <f t="shared" ca="1" si="166"/>
        <v>-2.8000000000000001E-2</v>
      </c>
      <c r="E1703">
        <f t="shared" ca="1" si="168"/>
        <v>0</v>
      </c>
      <c r="F1703">
        <f t="shared" ca="1" si="169"/>
        <v>31</v>
      </c>
      <c r="G1703">
        <f t="shared" ca="1" si="170"/>
        <v>32</v>
      </c>
      <c r="M1703">
        <v>1355</v>
      </c>
      <c r="N1703">
        <v>41.328000000000003</v>
      </c>
    </row>
    <row r="1704" spans="1:14">
      <c r="A1704" s="54">
        <f>formulas!O1791</f>
        <v>0</v>
      </c>
      <c r="B1704" s="33">
        <f t="shared" ca="1" si="167"/>
        <v>32</v>
      </c>
      <c r="C1704">
        <f t="shared" si="165"/>
        <v>378</v>
      </c>
      <c r="D1704">
        <f t="shared" ca="1" si="166"/>
        <v>-2.8000000000000001E-2</v>
      </c>
      <c r="E1704">
        <f t="shared" ca="1" si="168"/>
        <v>0</v>
      </c>
      <c r="F1704">
        <f t="shared" ca="1" si="169"/>
        <v>31</v>
      </c>
      <c r="G1704">
        <f t="shared" ca="1" si="170"/>
        <v>32</v>
      </c>
      <c r="M1704">
        <v>1356</v>
      </c>
      <c r="N1704">
        <v>41.363</v>
      </c>
    </row>
    <row r="1705" spans="1:14">
      <c r="A1705" s="54">
        <f>formulas!O1792</f>
        <v>0</v>
      </c>
      <c r="B1705" s="33">
        <f t="shared" ca="1" si="167"/>
        <v>32</v>
      </c>
      <c r="C1705">
        <f t="shared" si="165"/>
        <v>378</v>
      </c>
      <c r="D1705">
        <f t="shared" ca="1" si="166"/>
        <v>-2.8000000000000001E-2</v>
      </c>
      <c r="E1705">
        <f t="shared" ca="1" si="168"/>
        <v>0</v>
      </c>
      <c r="F1705">
        <f t="shared" ca="1" si="169"/>
        <v>31</v>
      </c>
      <c r="G1705">
        <f t="shared" ca="1" si="170"/>
        <v>32</v>
      </c>
      <c r="M1705">
        <v>1357</v>
      </c>
      <c r="N1705">
        <v>41.398000000000003</v>
      </c>
    </row>
    <row r="1706" spans="1:14">
      <c r="A1706" s="54">
        <f>formulas!O1793</f>
        <v>0</v>
      </c>
      <c r="B1706" s="33">
        <f t="shared" ca="1" si="167"/>
        <v>32</v>
      </c>
      <c r="C1706">
        <f t="shared" si="165"/>
        <v>378</v>
      </c>
      <c r="D1706">
        <f t="shared" ca="1" si="166"/>
        <v>-2.8000000000000001E-2</v>
      </c>
      <c r="E1706">
        <f t="shared" ca="1" si="168"/>
        <v>0</v>
      </c>
      <c r="F1706">
        <f t="shared" ca="1" si="169"/>
        <v>31</v>
      </c>
      <c r="G1706">
        <f t="shared" ca="1" si="170"/>
        <v>32</v>
      </c>
      <c r="M1706">
        <v>1358</v>
      </c>
      <c r="N1706">
        <v>41.433</v>
      </c>
    </row>
    <row r="1707" spans="1:14">
      <c r="A1707" s="54">
        <f>formulas!O1794</f>
        <v>0</v>
      </c>
      <c r="B1707" s="33">
        <f t="shared" ca="1" si="167"/>
        <v>32</v>
      </c>
      <c r="C1707">
        <f t="shared" si="165"/>
        <v>378</v>
      </c>
      <c r="D1707">
        <f t="shared" ca="1" si="166"/>
        <v>-2.8000000000000001E-2</v>
      </c>
      <c r="E1707">
        <f t="shared" ca="1" si="168"/>
        <v>0</v>
      </c>
      <c r="F1707">
        <f t="shared" ca="1" si="169"/>
        <v>31</v>
      </c>
      <c r="G1707">
        <f t="shared" ca="1" si="170"/>
        <v>32</v>
      </c>
      <c r="M1707">
        <v>1359</v>
      </c>
      <c r="N1707">
        <v>41.469000000000001</v>
      </c>
    </row>
    <row r="1708" spans="1:14">
      <c r="A1708" s="54">
        <f>formulas!O1795</f>
        <v>0</v>
      </c>
      <c r="B1708" s="33">
        <f t="shared" ca="1" si="167"/>
        <v>32</v>
      </c>
      <c r="C1708">
        <f t="shared" si="165"/>
        <v>378</v>
      </c>
      <c r="D1708">
        <f t="shared" ca="1" si="166"/>
        <v>-2.8000000000000001E-2</v>
      </c>
      <c r="E1708">
        <f t="shared" ca="1" si="168"/>
        <v>0</v>
      </c>
      <c r="F1708">
        <f t="shared" ca="1" si="169"/>
        <v>31</v>
      </c>
      <c r="G1708">
        <f t="shared" ca="1" si="170"/>
        <v>32</v>
      </c>
      <c r="M1708">
        <v>1360</v>
      </c>
      <c r="N1708">
        <v>41.503999999999998</v>
      </c>
    </row>
    <row r="1709" spans="1:14">
      <c r="A1709" s="54">
        <f>formulas!O1796</f>
        <v>0</v>
      </c>
      <c r="B1709" s="33">
        <f t="shared" ca="1" si="167"/>
        <v>32</v>
      </c>
      <c r="C1709">
        <f t="shared" si="165"/>
        <v>378</v>
      </c>
      <c r="D1709">
        <f t="shared" ca="1" si="166"/>
        <v>-2.8000000000000001E-2</v>
      </c>
      <c r="E1709">
        <f t="shared" ca="1" si="168"/>
        <v>0</v>
      </c>
      <c r="F1709">
        <f t="shared" ca="1" si="169"/>
        <v>31</v>
      </c>
      <c r="G1709">
        <f t="shared" ca="1" si="170"/>
        <v>32</v>
      </c>
      <c r="M1709">
        <v>1361</v>
      </c>
      <c r="N1709">
        <v>41.539000000000001</v>
      </c>
    </row>
    <row r="1710" spans="1:14">
      <c r="A1710" s="54">
        <f>formulas!O1797</f>
        <v>0</v>
      </c>
      <c r="B1710" s="33">
        <f t="shared" ca="1" si="167"/>
        <v>32</v>
      </c>
      <c r="C1710">
        <f t="shared" si="165"/>
        <v>378</v>
      </c>
      <c r="D1710">
        <f t="shared" ca="1" si="166"/>
        <v>-2.8000000000000001E-2</v>
      </c>
      <c r="E1710">
        <f t="shared" ca="1" si="168"/>
        <v>0</v>
      </c>
      <c r="F1710">
        <f t="shared" ca="1" si="169"/>
        <v>31</v>
      </c>
      <c r="G1710">
        <f t="shared" ca="1" si="170"/>
        <v>32</v>
      </c>
      <c r="M1710">
        <v>1362</v>
      </c>
      <c r="N1710">
        <v>41.573999999999998</v>
      </c>
    </row>
    <row r="1711" spans="1:14">
      <c r="A1711" s="54">
        <f>formulas!O1798</f>
        <v>0</v>
      </c>
      <c r="B1711" s="33">
        <f t="shared" ca="1" si="167"/>
        <v>32</v>
      </c>
      <c r="C1711">
        <f t="shared" si="165"/>
        <v>378</v>
      </c>
      <c r="D1711">
        <f t="shared" ca="1" si="166"/>
        <v>-2.8000000000000001E-2</v>
      </c>
      <c r="E1711">
        <f t="shared" ca="1" si="168"/>
        <v>0</v>
      </c>
      <c r="F1711">
        <f t="shared" ca="1" si="169"/>
        <v>31</v>
      </c>
      <c r="G1711">
        <f t="shared" ca="1" si="170"/>
        <v>32</v>
      </c>
      <c r="M1711">
        <v>1363</v>
      </c>
      <c r="N1711">
        <v>41.61</v>
      </c>
    </row>
    <row r="1712" spans="1:14">
      <c r="A1712" s="54">
        <f>formulas!O1799</f>
        <v>0</v>
      </c>
      <c r="B1712" s="33">
        <f t="shared" ca="1" si="167"/>
        <v>32</v>
      </c>
      <c r="C1712">
        <f t="shared" si="165"/>
        <v>378</v>
      </c>
      <c r="D1712">
        <f t="shared" ca="1" si="166"/>
        <v>-2.8000000000000001E-2</v>
      </c>
      <c r="E1712">
        <f t="shared" ca="1" si="168"/>
        <v>0</v>
      </c>
      <c r="F1712">
        <f t="shared" ca="1" si="169"/>
        <v>31</v>
      </c>
      <c r="G1712">
        <f t="shared" ca="1" si="170"/>
        <v>32</v>
      </c>
      <c r="M1712">
        <v>1364</v>
      </c>
      <c r="N1712">
        <v>41.645000000000003</v>
      </c>
    </row>
    <row r="1713" spans="1:14">
      <c r="A1713" s="54">
        <f>formulas!O1800</f>
        <v>0</v>
      </c>
      <c r="B1713" s="33">
        <f t="shared" ca="1" si="167"/>
        <v>32</v>
      </c>
      <c r="C1713">
        <f t="shared" si="165"/>
        <v>378</v>
      </c>
      <c r="D1713">
        <f t="shared" ca="1" si="166"/>
        <v>-2.8000000000000001E-2</v>
      </c>
      <c r="E1713">
        <f t="shared" ca="1" si="168"/>
        <v>0</v>
      </c>
      <c r="F1713">
        <f t="shared" ca="1" si="169"/>
        <v>31</v>
      </c>
      <c r="G1713">
        <f t="shared" ca="1" si="170"/>
        <v>32</v>
      </c>
      <c r="M1713">
        <v>1365</v>
      </c>
      <c r="N1713">
        <v>41.68</v>
      </c>
    </row>
    <row r="1714" spans="1:14">
      <c r="A1714" s="54">
        <f>formulas!O1801</f>
        <v>0</v>
      </c>
      <c r="B1714" s="33">
        <f t="shared" ca="1" si="167"/>
        <v>32</v>
      </c>
      <c r="C1714">
        <f t="shared" si="165"/>
        <v>378</v>
      </c>
      <c r="D1714">
        <f t="shared" ca="1" si="166"/>
        <v>-2.8000000000000001E-2</v>
      </c>
      <c r="E1714">
        <f t="shared" ca="1" si="168"/>
        <v>0</v>
      </c>
      <c r="F1714">
        <f t="shared" ca="1" si="169"/>
        <v>31</v>
      </c>
      <c r="G1714">
        <f t="shared" ca="1" si="170"/>
        <v>32</v>
      </c>
      <c r="M1714">
        <v>1366</v>
      </c>
      <c r="N1714">
        <v>41.715000000000003</v>
      </c>
    </row>
    <row r="1715" spans="1:14">
      <c r="A1715" s="54">
        <f>formulas!O1802</f>
        <v>0</v>
      </c>
      <c r="B1715" s="33">
        <f t="shared" ca="1" si="167"/>
        <v>32</v>
      </c>
      <c r="C1715">
        <f t="shared" si="165"/>
        <v>378</v>
      </c>
      <c r="D1715">
        <f t="shared" ca="1" si="166"/>
        <v>-2.8000000000000001E-2</v>
      </c>
      <c r="E1715">
        <f t="shared" ca="1" si="168"/>
        <v>0</v>
      </c>
      <c r="F1715">
        <f t="shared" ca="1" si="169"/>
        <v>31</v>
      </c>
      <c r="G1715">
        <f t="shared" ca="1" si="170"/>
        <v>32</v>
      </c>
      <c r="M1715">
        <v>1367</v>
      </c>
      <c r="N1715">
        <v>41.750999999999998</v>
      </c>
    </row>
    <row r="1716" spans="1:14">
      <c r="A1716" s="54">
        <f>formulas!O1803</f>
        <v>0</v>
      </c>
      <c r="B1716" s="33">
        <f t="shared" ca="1" si="167"/>
        <v>32</v>
      </c>
      <c r="C1716">
        <f t="shared" si="165"/>
        <v>378</v>
      </c>
      <c r="D1716">
        <f t="shared" ca="1" si="166"/>
        <v>-2.8000000000000001E-2</v>
      </c>
      <c r="E1716">
        <f t="shared" ca="1" si="168"/>
        <v>0</v>
      </c>
      <c r="F1716">
        <f t="shared" ca="1" si="169"/>
        <v>31</v>
      </c>
      <c r="G1716">
        <f t="shared" ca="1" si="170"/>
        <v>32</v>
      </c>
      <c r="M1716">
        <v>1368</v>
      </c>
      <c r="N1716">
        <v>41.786000000000001</v>
      </c>
    </row>
    <row r="1717" spans="1:14">
      <c r="A1717" s="54">
        <f>formulas!O1804</f>
        <v>0</v>
      </c>
      <c r="B1717" s="33">
        <f t="shared" ca="1" si="167"/>
        <v>32</v>
      </c>
      <c r="C1717">
        <f t="shared" si="165"/>
        <v>378</v>
      </c>
      <c r="D1717">
        <f t="shared" ca="1" si="166"/>
        <v>-2.8000000000000001E-2</v>
      </c>
      <c r="E1717">
        <f t="shared" ca="1" si="168"/>
        <v>0</v>
      </c>
      <c r="F1717">
        <f t="shared" ca="1" si="169"/>
        <v>31</v>
      </c>
      <c r="G1717">
        <f t="shared" ca="1" si="170"/>
        <v>32</v>
      </c>
      <c r="M1717">
        <v>1369</v>
      </c>
      <c r="N1717">
        <v>41.820999999999998</v>
      </c>
    </row>
    <row r="1718" spans="1:14">
      <c r="A1718" s="54">
        <f>formulas!O1805</f>
        <v>0</v>
      </c>
      <c r="B1718" s="33">
        <f t="shared" ca="1" si="167"/>
        <v>32</v>
      </c>
      <c r="C1718">
        <f t="shared" si="165"/>
        <v>378</v>
      </c>
      <c r="D1718">
        <f t="shared" ca="1" si="166"/>
        <v>-2.8000000000000001E-2</v>
      </c>
      <c r="E1718">
        <f t="shared" ca="1" si="168"/>
        <v>0</v>
      </c>
      <c r="F1718">
        <f t="shared" ca="1" si="169"/>
        <v>31</v>
      </c>
      <c r="G1718">
        <f t="shared" ca="1" si="170"/>
        <v>32</v>
      </c>
      <c r="M1718">
        <v>1370</v>
      </c>
      <c r="N1718">
        <v>41.856000000000002</v>
      </c>
    </row>
    <row r="1719" spans="1:14">
      <c r="A1719" s="54">
        <f>formulas!O1806</f>
        <v>0</v>
      </c>
      <c r="B1719" s="33">
        <f t="shared" ca="1" si="167"/>
        <v>32</v>
      </c>
      <c r="C1719">
        <f t="shared" si="165"/>
        <v>378</v>
      </c>
      <c r="D1719">
        <f t="shared" ca="1" si="166"/>
        <v>-2.8000000000000001E-2</v>
      </c>
      <c r="E1719">
        <f t="shared" ca="1" si="168"/>
        <v>0</v>
      </c>
      <c r="F1719">
        <f t="shared" ca="1" si="169"/>
        <v>31</v>
      </c>
      <c r="G1719">
        <f t="shared" ca="1" si="170"/>
        <v>32</v>
      </c>
      <c r="M1719">
        <v>1371</v>
      </c>
      <c r="N1719">
        <v>41.892000000000003</v>
      </c>
    </row>
    <row r="1720" spans="1:14">
      <c r="A1720" s="54">
        <f>formulas!O1807</f>
        <v>0</v>
      </c>
      <c r="B1720" s="33">
        <f t="shared" ca="1" si="167"/>
        <v>32</v>
      </c>
      <c r="C1720">
        <f t="shared" si="165"/>
        <v>378</v>
      </c>
      <c r="D1720">
        <f t="shared" ca="1" si="166"/>
        <v>-2.8000000000000001E-2</v>
      </c>
      <c r="E1720">
        <f t="shared" ca="1" si="168"/>
        <v>0</v>
      </c>
      <c r="F1720">
        <f t="shared" ca="1" si="169"/>
        <v>31</v>
      </c>
      <c r="G1720">
        <f t="shared" ca="1" si="170"/>
        <v>32</v>
      </c>
      <c r="M1720">
        <v>1372</v>
      </c>
      <c r="N1720">
        <v>41.927</v>
      </c>
    </row>
    <row r="1721" spans="1:14">
      <c r="A1721" s="54">
        <f>formulas!O1808</f>
        <v>0</v>
      </c>
      <c r="B1721" s="33">
        <f t="shared" ca="1" si="167"/>
        <v>32</v>
      </c>
      <c r="C1721">
        <f t="shared" si="165"/>
        <v>378</v>
      </c>
      <c r="D1721">
        <f t="shared" ca="1" si="166"/>
        <v>-2.8000000000000001E-2</v>
      </c>
      <c r="E1721">
        <f t="shared" ca="1" si="168"/>
        <v>0</v>
      </c>
      <c r="F1721">
        <f t="shared" ca="1" si="169"/>
        <v>31</v>
      </c>
      <c r="G1721">
        <f t="shared" ca="1" si="170"/>
        <v>32</v>
      </c>
      <c r="M1721">
        <v>1373</v>
      </c>
      <c r="N1721">
        <v>41.962000000000003</v>
      </c>
    </row>
    <row r="1722" spans="1:14">
      <c r="A1722" s="54">
        <f>formulas!O1809</f>
        <v>0</v>
      </c>
      <c r="B1722" s="33">
        <f t="shared" ca="1" si="167"/>
        <v>32</v>
      </c>
      <c r="C1722">
        <f t="shared" si="165"/>
        <v>378</v>
      </c>
      <c r="D1722">
        <f t="shared" ca="1" si="166"/>
        <v>-2.8000000000000001E-2</v>
      </c>
      <c r="E1722">
        <f t="shared" ca="1" si="168"/>
        <v>0</v>
      </c>
      <c r="F1722">
        <f t="shared" ca="1" si="169"/>
        <v>31</v>
      </c>
      <c r="G1722">
        <f t="shared" ca="1" si="170"/>
        <v>32</v>
      </c>
      <c r="M1722">
        <v>1374</v>
      </c>
      <c r="N1722">
        <v>41.997999999999998</v>
      </c>
    </row>
    <row r="1723" spans="1:14">
      <c r="A1723" s="54">
        <f>formulas!O1810</f>
        <v>0</v>
      </c>
      <c r="B1723" s="33">
        <f t="shared" ca="1" si="167"/>
        <v>32</v>
      </c>
      <c r="C1723">
        <f t="shared" si="165"/>
        <v>378</v>
      </c>
      <c r="D1723">
        <f t="shared" ca="1" si="166"/>
        <v>-2.8000000000000001E-2</v>
      </c>
      <c r="E1723">
        <f t="shared" ca="1" si="168"/>
        <v>0</v>
      </c>
      <c r="F1723">
        <f t="shared" ca="1" si="169"/>
        <v>31</v>
      </c>
      <c r="G1723">
        <f t="shared" ca="1" si="170"/>
        <v>32</v>
      </c>
      <c r="M1723">
        <v>1375</v>
      </c>
      <c r="N1723">
        <v>42.033000000000001</v>
      </c>
    </row>
    <row r="1724" spans="1:14">
      <c r="A1724" s="54">
        <f>formulas!O1811</f>
        <v>0</v>
      </c>
      <c r="B1724" s="33">
        <f t="shared" ca="1" si="167"/>
        <v>32</v>
      </c>
      <c r="C1724">
        <f t="shared" si="165"/>
        <v>378</v>
      </c>
      <c r="D1724">
        <f t="shared" ca="1" si="166"/>
        <v>-2.8000000000000001E-2</v>
      </c>
      <c r="E1724">
        <f t="shared" ca="1" si="168"/>
        <v>0</v>
      </c>
      <c r="F1724">
        <f t="shared" ca="1" si="169"/>
        <v>31</v>
      </c>
      <c r="G1724">
        <f t="shared" ca="1" si="170"/>
        <v>32</v>
      </c>
      <c r="M1724">
        <v>1376</v>
      </c>
      <c r="N1724">
        <v>42.067999999999998</v>
      </c>
    </row>
    <row r="1725" spans="1:14">
      <c r="A1725" s="54">
        <f>formulas!O1812</f>
        <v>0</v>
      </c>
      <c r="B1725" s="33">
        <f t="shared" ca="1" si="167"/>
        <v>32</v>
      </c>
      <c r="C1725">
        <f t="shared" si="165"/>
        <v>378</v>
      </c>
      <c r="D1725">
        <f t="shared" ca="1" si="166"/>
        <v>-2.8000000000000001E-2</v>
      </c>
      <c r="E1725">
        <f t="shared" ca="1" si="168"/>
        <v>0</v>
      </c>
      <c r="F1725">
        <f t="shared" ca="1" si="169"/>
        <v>31</v>
      </c>
      <c r="G1725">
        <f t="shared" ca="1" si="170"/>
        <v>32</v>
      </c>
      <c r="M1725">
        <v>1377</v>
      </c>
      <c r="N1725">
        <v>42.103999999999999</v>
      </c>
    </row>
    <row r="1726" spans="1:14">
      <c r="A1726" s="54">
        <f>formulas!O1813</f>
        <v>0</v>
      </c>
      <c r="B1726" s="33">
        <f t="shared" ca="1" si="167"/>
        <v>32</v>
      </c>
      <c r="C1726">
        <f t="shared" si="165"/>
        <v>378</v>
      </c>
      <c r="D1726">
        <f t="shared" ca="1" si="166"/>
        <v>-2.8000000000000001E-2</v>
      </c>
      <c r="E1726">
        <f t="shared" ca="1" si="168"/>
        <v>0</v>
      </c>
      <c r="F1726">
        <f t="shared" ca="1" si="169"/>
        <v>31</v>
      </c>
      <c r="G1726">
        <f t="shared" ca="1" si="170"/>
        <v>32</v>
      </c>
      <c r="M1726">
        <v>1378</v>
      </c>
      <c r="N1726">
        <v>42.139000000000003</v>
      </c>
    </row>
    <row r="1727" spans="1:14">
      <c r="A1727" s="54">
        <f>formulas!O1814</f>
        <v>0</v>
      </c>
      <c r="B1727" s="33">
        <f t="shared" ca="1" si="167"/>
        <v>32</v>
      </c>
      <c r="C1727">
        <f t="shared" si="165"/>
        <v>378</v>
      </c>
      <c r="D1727">
        <f t="shared" ca="1" si="166"/>
        <v>-2.8000000000000001E-2</v>
      </c>
      <c r="E1727">
        <f t="shared" ca="1" si="168"/>
        <v>0</v>
      </c>
      <c r="F1727">
        <f t="shared" ca="1" si="169"/>
        <v>31</v>
      </c>
      <c r="G1727">
        <f t="shared" ca="1" si="170"/>
        <v>32</v>
      </c>
      <c r="M1727">
        <v>1379</v>
      </c>
      <c r="N1727">
        <v>42.173999999999999</v>
      </c>
    </row>
    <row r="1728" spans="1:14">
      <c r="A1728" s="54">
        <f>formulas!O1815</f>
        <v>0</v>
      </c>
      <c r="B1728" s="33">
        <f t="shared" ca="1" si="167"/>
        <v>32</v>
      </c>
      <c r="C1728">
        <f t="shared" si="165"/>
        <v>378</v>
      </c>
      <c r="D1728">
        <f t="shared" ca="1" si="166"/>
        <v>-2.8000000000000001E-2</v>
      </c>
      <c r="E1728">
        <f t="shared" ca="1" si="168"/>
        <v>0</v>
      </c>
      <c r="F1728">
        <f t="shared" ca="1" si="169"/>
        <v>31</v>
      </c>
      <c r="G1728">
        <f t="shared" ca="1" si="170"/>
        <v>32</v>
      </c>
      <c r="M1728">
        <v>1380</v>
      </c>
      <c r="N1728">
        <v>42.21</v>
      </c>
    </row>
    <row r="1729" spans="1:14">
      <c r="A1729" s="54">
        <f>formulas!O1816</f>
        <v>0</v>
      </c>
      <c r="B1729" s="33">
        <f t="shared" ca="1" si="167"/>
        <v>32</v>
      </c>
      <c r="C1729">
        <f t="shared" si="165"/>
        <v>378</v>
      </c>
      <c r="D1729">
        <f t="shared" ca="1" si="166"/>
        <v>-2.8000000000000001E-2</v>
      </c>
      <c r="E1729">
        <f t="shared" ca="1" si="168"/>
        <v>0</v>
      </c>
      <c r="F1729">
        <f t="shared" ca="1" si="169"/>
        <v>31</v>
      </c>
      <c r="G1729">
        <f t="shared" ca="1" si="170"/>
        <v>32</v>
      </c>
      <c r="M1729">
        <v>1381</v>
      </c>
      <c r="N1729">
        <v>42.244999999999997</v>
      </c>
    </row>
    <row r="1730" spans="1:14">
      <c r="A1730" s="54">
        <f>formulas!O1817</f>
        <v>0</v>
      </c>
      <c r="B1730" s="33">
        <f t="shared" ca="1" si="167"/>
        <v>32</v>
      </c>
      <c r="C1730">
        <f t="shared" si="165"/>
        <v>378</v>
      </c>
      <c r="D1730">
        <f t="shared" ca="1" si="166"/>
        <v>-2.8000000000000001E-2</v>
      </c>
      <c r="E1730">
        <f t="shared" ca="1" si="168"/>
        <v>0</v>
      </c>
      <c r="F1730">
        <f t="shared" ca="1" si="169"/>
        <v>31</v>
      </c>
      <c r="G1730">
        <f t="shared" ca="1" si="170"/>
        <v>32</v>
      </c>
      <c r="M1730">
        <v>1382</v>
      </c>
      <c r="N1730">
        <v>42.280999999999999</v>
      </c>
    </row>
    <row r="1731" spans="1:14">
      <c r="A1731" s="54">
        <f>formulas!O1818</f>
        <v>0</v>
      </c>
      <c r="B1731" s="33">
        <f t="shared" ca="1" si="167"/>
        <v>32</v>
      </c>
      <c r="C1731">
        <f t="shared" ref="C1731:C1794" si="171">COUNTIF($N$1:$N$25398,"&lt;"&amp;A1731)</f>
        <v>378</v>
      </c>
      <c r="D1731">
        <f t="shared" ref="D1731:D1794" ca="1" si="172">INDIRECT(ADDRESS(C1731+1,14))</f>
        <v>-2.8000000000000001E-2</v>
      </c>
      <c r="E1731">
        <f t="shared" ca="1" si="168"/>
        <v>0</v>
      </c>
      <c r="F1731">
        <f t="shared" ca="1" si="169"/>
        <v>31</v>
      </c>
      <c r="G1731">
        <f t="shared" ca="1" si="170"/>
        <v>32</v>
      </c>
      <c r="M1731">
        <v>1383</v>
      </c>
      <c r="N1731">
        <v>42.316000000000003</v>
      </c>
    </row>
    <row r="1732" spans="1:14">
      <c r="A1732" s="54">
        <f>formulas!O1819</f>
        <v>0</v>
      </c>
      <c r="B1732" s="33">
        <f t="shared" ca="1" si="167"/>
        <v>32</v>
      </c>
      <c r="C1732">
        <f t="shared" si="171"/>
        <v>378</v>
      </c>
      <c r="D1732">
        <f t="shared" ca="1" si="172"/>
        <v>-2.8000000000000001E-2</v>
      </c>
      <c r="E1732">
        <f t="shared" ca="1" si="168"/>
        <v>0</v>
      </c>
      <c r="F1732">
        <f t="shared" ca="1" si="169"/>
        <v>31</v>
      </c>
      <c r="G1732">
        <f t="shared" ca="1" si="170"/>
        <v>32</v>
      </c>
      <c r="M1732">
        <v>1384</v>
      </c>
      <c r="N1732">
        <v>42.350999999999999</v>
      </c>
    </row>
    <row r="1733" spans="1:14">
      <c r="A1733" s="54">
        <f>formulas!O1820</f>
        <v>0</v>
      </c>
      <c r="B1733" s="33">
        <f t="shared" ca="1" si="167"/>
        <v>32</v>
      </c>
      <c r="C1733">
        <f t="shared" si="171"/>
        <v>378</v>
      </c>
      <c r="D1733">
        <f t="shared" ca="1" si="172"/>
        <v>-2.8000000000000001E-2</v>
      </c>
      <c r="E1733">
        <f t="shared" ca="1" si="168"/>
        <v>0</v>
      </c>
      <c r="F1733">
        <f t="shared" ca="1" si="169"/>
        <v>31</v>
      </c>
      <c r="G1733">
        <f t="shared" ca="1" si="170"/>
        <v>32</v>
      </c>
      <c r="M1733">
        <v>1385</v>
      </c>
      <c r="N1733">
        <v>42.387</v>
      </c>
    </row>
    <row r="1734" spans="1:14">
      <c r="A1734" s="54">
        <f>formulas!O1821</f>
        <v>0</v>
      </c>
      <c r="B1734" s="33">
        <f t="shared" ca="1" si="167"/>
        <v>32</v>
      </c>
      <c r="C1734">
        <f t="shared" si="171"/>
        <v>378</v>
      </c>
      <c r="D1734">
        <f t="shared" ca="1" si="172"/>
        <v>-2.8000000000000001E-2</v>
      </c>
      <c r="E1734">
        <f t="shared" ca="1" si="168"/>
        <v>0</v>
      </c>
      <c r="F1734">
        <f t="shared" ca="1" si="169"/>
        <v>31</v>
      </c>
      <c r="G1734">
        <f t="shared" ca="1" si="170"/>
        <v>32</v>
      </c>
      <c r="M1734">
        <v>1386</v>
      </c>
      <c r="N1734">
        <v>42.421999999999997</v>
      </c>
    </row>
    <row r="1735" spans="1:14">
      <c r="A1735" s="54">
        <f>formulas!O1822</f>
        <v>0</v>
      </c>
      <c r="B1735" s="33">
        <f t="shared" ca="1" si="167"/>
        <v>32</v>
      </c>
      <c r="C1735">
        <f t="shared" si="171"/>
        <v>378</v>
      </c>
      <c r="D1735">
        <f t="shared" ca="1" si="172"/>
        <v>-2.8000000000000001E-2</v>
      </c>
      <c r="E1735">
        <f t="shared" ca="1" si="168"/>
        <v>0</v>
      </c>
      <c r="F1735">
        <f t="shared" ca="1" si="169"/>
        <v>31</v>
      </c>
      <c r="G1735">
        <f t="shared" ca="1" si="170"/>
        <v>32</v>
      </c>
      <c r="M1735">
        <v>1387</v>
      </c>
      <c r="N1735">
        <v>42.457999999999998</v>
      </c>
    </row>
    <row r="1736" spans="1:14">
      <c r="A1736" s="54">
        <f>formulas!O1823</f>
        <v>0</v>
      </c>
      <c r="B1736" s="33">
        <f t="shared" ca="1" si="167"/>
        <v>32</v>
      </c>
      <c r="C1736">
        <f t="shared" si="171"/>
        <v>378</v>
      </c>
      <c r="D1736">
        <f t="shared" ca="1" si="172"/>
        <v>-2.8000000000000001E-2</v>
      </c>
      <c r="E1736">
        <f t="shared" ca="1" si="168"/>
        <v>0</v>
      </c>
      <c r="F1736">
        <f t="shared" ca="1" si="169"/>
        <v>31</v>
      </c>
      <c r="G1736">
        <f t="shared" ca="1" si="170"/>
        <v>32</v>
      </c>
      <c r="M1736">
        <v>1388</v>
      </c>
      <c r="N1736">
        <v>42.493000000000002</v>
      </c>
    </row>
    <row r="1737" spans="1:14">
      <c r="A1737" s="54">
        <f>formulas!O1824</f>
        <v>0</v>
      </c>
      <c r="B1737" s="33">
        <f t="shared" ca="1" si="167"/>
        <v>32</v>
      </c>
      <c r="C1737">
        <f t="shared" si="171"/>
        <v>378</v>
      </c>
      <c r="D1737">
        <f t="shared" ca="1" si="172"/>
        <v>-2.8000000000000001E-2</v>
      </c>
      <c r="E1737">
        <f t="shared" ca="1" si="168"/>
        <v>0</v>
      </c>
      <c r="F1737">
        <f t="shared" ca="1" si="169"/>
        <v>31</v>
      </c>
      <c r="G1737">
        <f t="shared" ca="1" si="170"/>
        <v>32</v>
      </c>
      <c r="M1737">
        <v>1389</v>
      </c>
      <c r="N1737">
        <v>42.527999999999999</v>
      </c>
    </row>
    <row r="1738" spans="1:14">
      <c r="A1738" s="54">
        <f>formulas!O1825</f>
        <v>0</v>
      </c>
      <c r="B1738" s="33">
        <f t="shared" ca="1" si="167"/>
        <v>32</v>
      </c>
      <c r="C1738">
        <f t="shared" si="171"/>
        <v>378</v>
      </c>
      <c r="D1738">
        <f t="shared" ca="1" si="172"/>
        <v>-2.8000000000000001E-2</v>
      </c>
      <c r="E1738">
        <f t="shared" ca="1" si="168"/>
        <v>0</v>
      </c>
      <c r="F1738">
        <f t="shared" ca="1" si="169"/>
        <v>31</v>
      </c>
      <c r="G1738">
        <f t="shared" ca="1" si="170"/>
        <v>32</v>
      </c>
      <c r="M1738">
        <v>1390</v>
      </c>
      <c r="N1738">
        <v>42.564</v>
      </c>
    </row>
    <row r="1739" spans="1:14">
      <c r="A1739" s="54">
        <f>formulas!O1826</f>
        <v>0</v>
      </c>
      <c r="B1739" s="33">
        <f t="shared" ca="1" si="167"/>
        <v>32</v>
      </c>
      <c r="C1739">
        <f t="shared" si="171"/>
        <v>378</v>
      </c>
      <c r="D1739">
        <f t="shared" ca="1" si="172"/>
        <v>-2.8000000000000001E-2</v>
      </c>
      <c r="E1739">
        <f t="shared" ca="1" si="168"/>
        <v>0</v>
      </c>
      <c r="F1739">
        <f t="shared" ca="1" si="169"/>
        <v>31</v>
      </c>
      <c r="G1739">
        <f t="shared" ca="1" si="170"/>
        <v>32</v>
      </c>
      <c r="M1739">
        <v>1391</v>
      </c>
      <c r="N1739">
        <v>42.598999999999997</v>
      </c>
    </row>
    <row r="1740" spans="1:14">
      <c r="A1740" s="54">
        <f>formulas!O1827</f>
        <v>0</v>
      </c>
      <c r="B1740" s="33">
        <f t="shared" ca="1" si="167"/>
        <v>32</v>
      </c>
      <c r="C1740">
        <f t="shared" si="171"/>
        <v>378</v>
      </c>
      <c r="D1740">
        <f t="shared" ca="1" si="172"/>
        <v>-2.8000000000000001E-2</v>
      </c>
      <c r="E1740">
        <f t="shared" ca="1" si="168"/>
        <v>0</v>
      </c>
      <c r="F1740">
        <f t="shared" ca="1" si="169"/>
        <v>31</v>
      </c>
      <c r="G1740">
        <f t="shared" ca="1" si="170"/>
        <v>32</v>
      </c>
      <c r="M1740">
        <v>1392</v>
      </c>
      <c r="N1740">
        <v>42.634999999999998</v>
      </c>
    </row>
    <row r="1741" spans="1:14">
      <c r="A1741" s="54">
        <f>formulas!O1828</f>
        <v>0</v>
      </c>
      <c r="B1741" s="33">
        <f t="shared" ca="1" si="167"/>
        <v>32</v>
      </c>
      <c r="C1741">
        <f t="shared" si="171"/>
        <v>378</v>
      </c>
      <c r="D1741">
        <f t="shared" ca="1" si="172"/>
        <v>-2.8000000000000001E-2</v>
      </c>
      <c r="E1741">
        <f t="shared" ca="1" si="168"/>
        <v>0</v>
      </c>
      <c r="F1741">
        <f t="shared" ca="1" si="169"/>
        <v>31</v>
      </c>
      <c r="G1741">
        <f t="shared" ca="1" si="170"/>
        <v>32</v>
      </c>
      <c r="M1741">
        <v>1393</v>
      </c>
      <c r="N1741">
        <v>42.67</v>
      </c>
    </row>
    <row r="1742" spans="1:14">
      <c r="A1742" s="54">
        <f>formulas!O1829</f>
        <v>0</v>
      </c>
      <c r="B1742" s="33">
        <f t="shared" ca="1" si="167"/>
        <v>32</v>
      </c>
      <c r="C1742">
        <f t="shared" si="171"/>
        <v>378</v>
      </c>
      <c r="D1742">
        <f t="shared" ca="1" si="172"/>
        <v>-2.8000000000000001E-2</v>
      </c>
      <c r="E1742">
        <f t="shared" ca="1" si="168"/>
        <v>0</v>
      </c>
      <c r="F1742">
        <f t="shared" ca="1" si="169"/>
        <v>31</v>
      </c>
      <c r="G1742">
        <f t="shared" ca="1" si="170"/>
        <v>32</v>
      </c>
      <c r="M1742">
        <v>1394</v>
      </c>
      <c r="N1742">
        <v>42.706000000000003</v>
      </c>
    </row>
    <row r="1743" spans="1:14">
      <c r="A1743" s="54">
        <f>formulas!O1830</f>
        <v>0</v>
      </c>
      <c r="B1743" s="33">
        <f t="shared" ca="1" si="167"/>
        <v>32</v>
      </c>
      <c r="C1743">
        <f t="shared" si="171"/>
        <v>378</v>
      </c>
      <c r="D1743">
        <f t="shared" ca="1" si="172"/>
        <v>-2.8000000000000001E-2</v>
      </c>
      <c r="E1743">
        <f t="shared" ca="1" si="168"/>
        <v>0</v>
      </c>
      <c r="F1743">
        <f t="shared" ca="1" si="169"/>
        <v>31</v>
      </c>
      <c r="G1743">
        <f t="shared" ca="1" si="170"/>
        <v>32</v>
      </c>
      <c r="M1743">
        <v>1395</v>
      </c>
      <c r="N1743">
        <v>42.741</v>
      </c>
    </row>
    <row r="1744" spans="1:14">
      <c r="A1744" s="54">
        <f>formulas!O1831</f>
        <v>0</v>
      </c>
      <c r="B1744" s="33">
        <f t="shared" ca="1" si="167"/>
        <v>32</v>
      </c>
      <c r="C1744">
        <f t="shared" si="171"/>
        <v>378</v>
      </c>
      <c r="D1744">
        <f t="shared" ca="1" si="172"/>
        <v>-2.8000000000000001E-2</v>
      </c>
      <c r="E1744">
        <f t="shared" ca="1" si="168"/>
        <v>0</v>
      </c>
      <c r="F1744">
        <f t="shared" ca="1" si="169"/>
        <v>31</v>
      </c>
      <c r="G1744">
        <f t="shared" ca="1" si="170"/>
        <v>32</v>
      </c>
      <c r="M1744">
        <v>1396</v>
      </c>
      <c r="N1744">
        <v>42.777000000000001</v>
      </c>
    </row>
    <row r="1745" spans="1:14">
      <c r="A1745" s="54">
        <f>formulas!O1832</f>
        <v>0</v>
      </c>
      <c r="B1745" s="33">
        <f t="shared" ca="1" si="167"/>
        <v>32</v>
      </c>
      <c r="C1745">
        <f t="shared" si="171"/>
        <v>378</v>
      </c>
      <c r="D1745">
        <f t="shared" ca="1" si="172"/>
        <v>-2.8000000000000001E-2</v>
      </c>
      <c r="E1745">
        <f t="shared" ca="1" si="168"/>
        <v>0</v>
      </c>
      <c r="F1745">
        <f t="shared" ca="1" si="169"/>
        <v>31</v>
      </c>
      <c r="G1745">
        <f t="shared" ca="1" si="170"/>
        <v>32</v>
      </c>
      <c r="M1745">
        <v>1397</v>
      </c>
      <c r="N1745">
        <v>42.811999999999998</v>
      </c>
    </row>
    <row r="1746" spans="1:14">
      <c r="A1746" s="54">
        <f>formulas!O1833</f>
        <v>0</v>
      </c>
      <c r="B1746" s="33">
        <f t="shared" ca="1" si="167"/>
        <v>32</v>
      </c>
      <c r="C1746">
        <f t="shared" si="171"/>
        <v>378</v>
      </c>
      <c r="D1746">
        <f t="shared" ca="1" si="172"/>
        <v>-2.8000000000000001E-2</v>
      </c>
      <c r="E1746">
        <f t="shared" ca="1" si="168"/>
        <v>0</v>
      </c>
      <c r="F1746">
        <f t="shared" ca="1" si="169"/>
        <v>31</v>
      </c>
      <c r="G1746">
        <f t="shared" ca="1" si="170"/>
        <v>32</v>
      </c>
      <c r="M1746">
        <v>1398</v>
      </c>
      <c r="N1746">
        <v>42.847999999999999</v>
      </c>
    </row>
    <row r="1747" spans="1:14">
      <c r="A1747" s="54">
        <f>formulas!O1834</f>
        <v>0</v>
      </c>
      <c r="B1747" s="33">
        <f t="shared" ca="1" si="167"/>
        <v>32</v>
      </c>
      <c r="C1747">
        <f t="shared" si="171"/>
        <v>378</v>
      </c>
      <c r="D1747">
        <f t="shared" ca="1" si="172"/>
        <v>-2.8000000000000001E-2</v>
      </c>
      <c r="E1747">
        <f t="shared" ca="1" si="168"/>
        <v>0</v>
      </c>
      <c r="F1747">
        <f t="shared" ca="1" si="169"/>
        <v>31</v>
      </c>
      <c r="G1747">
        <f t="shared" ca="1" si="170"/>
        <v>32</v>
      </c>
      <c r="M1747">
        <v>1399</v>
      </c>
      <c r="N1747">
        <v>42.883000000000003</v>
      </c>
    </row>
    <row r="1748" spans="1:14">
      <c r="A1748" s="54">
        <f>formulas!O1835</f>
        <v>0</v>
      </c>
      <c r="B1748" s="33">
        <f t="shared" ca="1" si="167"/>
        <v>32</v>
      </c>
      <c r="C1748">
        <f t="shared" si="171"/>
        <v>378</v>
      </c>
      <c r="D1748">
        <f t="shared" ca="1" si="172"/>
        <v>-2.8000000000000001E-2</v>
      </c>
      <c r="E1748">
        <f t="shared" ca="1" si="168"/>
        <v>0</v>
      </c>
      <c r="F1748">
        <f t="shared" ca="1" si="169"/>
        <v>31</v>
      </c>
      <c r="G1748">
        <f t="shared" ca="1" si="170"/>
        <v>32</v>
      </c>
      <c r="M1748">
        <v>1400</v>
      </c>
      <c r="N1748">
        <v>42.918999999999997</v>
      </c>
    </row>
    <row r="1749" spans="1:14">
      <c r="A1749" s="54">
        <f>formulas!O1836</f>
        <v>0</v>
      </c>
      <c r="B1749" s="33">
        <f t="shared" ca="1" si="167"/>
        <v>32</v>
      </c>
      <c r="C1749">
        <f t="shared" si="171"/>
        <v>378</v>
      </c>
      <c r="D1749">
        <f t="shared" ca="1" si="172"/>
        <v>-2.8000000000000001E-2</v>
      </c>
      <c r="E1749">
        <f t="shared" ca="1" si="168"/>
        <v>0</v>
      </c>
      <c r="F1749">
        <f t="shared" ca="1" si="169"/>
        <v>31</v>
      </c>
      <c r="G1749">
        <f t="shared" ca="1" si="170"/>
        <v>32</v>
      </c>
      <c r="M1749">
        <v>1401</v>
      </c>
      <c r="N1749">
        <v>42.954000000000001</v>
      </c>
    </row>
    <row r="1750" spans="1:14">
      <c r="A1750" s="54">
        <f>formulas!O1837</f>
        <v>0</v>
      </c>
      <c r="B1750" s="33">
        <f t="shared" ca="1" si="167"/>
        <v>32</v>
      </c>
      <c r="C1750">
        <f t="shared" si="171"/>
        <v>378</v>
      </c>
      <c r="D1750">
        <f t="shared" ca="1" si="172"/>
        <v>-2.8000000000000001E-2</v>
      </c>
      <c r="E1750">
        <f t="shared" ca="1" si="168"/>
        <v>0</v>
      </c>
      <c r="F1750">
        <f t="shared" ca="1" si="169"/>
        <v>31</v>
      </c>
      <c r="G1750">
        <f t="shared" ca="1" si="170"/>
        <v>32</v>
      </c>
      <c r="M1750">
        <v>1402</v>
      </c>
      <c r="N1750">
        <v>42.99</v>
      </c>
    </row>
    <row r="1751" spans="1:14">
      <c r="A1751" s="54">
        <f>formulas!O1838</f>
        <v>0</v>
      </c>
      <c r="B1751" s="33">
        <f t="shared" ca="1" si="167"/>
        <v>32</v>
      </c>
      <c r="C1751">
        <f t="shared" si="171"/>
        <v>378</v>
      </c>
      <c r="D1751">
        <f t="shared" ca="1" si="172"/>
        <v>-2.8000000000000001E-2</v>
      </c>
      <c r="E1751">
        <f t="shared" ca="1" si="168"/>
        <v>0</v>
      </c>
      <c r="F1751">
        <f t="shared" ca="1" si="169"/>
        <v>31</v>
      </c>
      <c r="G1751">
        <f t="shared" ca="1" si="170"/>
        <v>32</v>
      </c>
      <c r="M1751">
        <v>1403</v>
      </c>
      <c r="N1751">
        <v>43.024999999999999</v>
      </c>
    </row>
    <row r="1752" spans="1:14">
      <c r="A1752" s="54">
        <f>formulas!O1839</f>
        <v>0</v>
      </c>
      <c r="B1752" s="33">
        <f t="shared" ca="1" si="167"/>
        <v>32</v>
      </c>
      <c r="C1752">
        <f t="shared" si="171"/>
        <v>378</v>
      </c>
      <c r="D1752">
        <f t="shared" ca="1" si="172"/>
        <v>-2.8000000000000001E-2</v>
      </c>
      <c r="E1752">
        <f t="shared" ca="1" si="168"/>
        <v>0</v>
      </c>
      <c r="F1752">
        <f t="shared" ca="1" si="169"/>
        <v>31</v>
      </c>
      <c r="G1752">
        <f t="shared" ca="1" si="170"/>
        <v>32</v>
      </c>
      <c r="M1752">
        <v>1404</v>
      </c>
      <c r="N1752">
        <v>43.061</v>
      </c>
    </row>
    <row r="1753" spans="1:14">
      <c r="A1753" s="54">
        <f>formulas!O1840</f>
        <v>0</v>
      </c>
      <c r="B1753" s="33">
        <f t="shared" ca="1" si="167"/>
        <v>32</v>
      </c>
      <c r="C1753">
        <f t="shared" si="171"/>
        <v>378</v>
      </c>
      <c r="D1753">
        <f t="shared" ca="1" si="172"/>
        <v>-2.8000000000000001E-2</v>
      </c>
      <c r="E1753">
        <f t="shared" ca="1" si="168"/>
        <v>0</v>
      </c>
      <c r="F1753">
        <f t="shared" ca="1" si="169"/>
        <v>31</v>
      </c>
      <c r="G1753">
        <f t="shared" ca="1" si="170"/>
        <v>32</v>
      </c>
      <c r="M1753">
        <v>1405</v>
      </c>
      <c r="N1753">
        <v>43.095999999999997</v>
      </c>
    </row>
    <row r="1754" spans="1:14">
      <c r="A1754" s="54">
        <f>formulas!O1841</f>
        <v>0</v>
      </c>
      <c r="B1754" s="33">
        <f t="shared" ca="1" si="167"/>
        <v>32</v>
      </c>
      <c r="C1754">
        <f t="shared" si="171"/>
        <v>378</v>
      </c>
      <c r="D1754">
        <f t="shared" ca="1" si="172"/>
        <v>-2.8000000000000001E-2</v>
      </c>
      <c r="E1754">
        <f t="shared" ca="1" si="168"/>
        <v>0</v>
      </c>
      <c r="F1754">
        <f t="shared" ca="1" si="169"/>
        <v>31</v>
      </c>
      <c r="G1754">
        <f t="shared" ca="1" si="170"/>
        <v>32</v>
      </c>
      <c r="M1754">
        <v>1406</v>
      </c>
      <c r="N1754">
        <v>43.131999999999998</v>
      </c>
    </row>
    <row r="1755" spans="1:14">
      <c r="A1755" s="54">
        <f>formulas!O1842</f>
        <v>0</v>
      </c>
      <c r="B1755" s="33">
        <f t="shared" ca="1" si="167"/>
        <v>32</v>
      </c>
      <c r="C1755">
        <f t="shared" si="171"/>
        <v>378</v>
      </c>
      <c r="D1755">
        <f t="shared" ca="1" si="172"/>
        <v>-2.8000000000000001E-2</v>
      </c>
      <c r="E1755">
        <f t="shared" ca="1" si="168"/>
        <v>0</v>
      </c>
      <c r="F1755">
        <f t="shared" ca="1" si="169"/>
        <v>31</v>
      </c>
      <c r="G1755">
        <f t="shared" ca="1" si="170"/>
        <v>32</v>
      </c>
      <c r="M1755">
        <v>1407</v>
      </c>
      <c r="N1755">
        <v>43.167000000000002</v>
      </c>
    </row>
    <row r="1756" spans="1:14">
      <c r="A1756" s="54">
        <f>formulas!O1843</f>
        <v>0</v>
      </c>
      <c r="B1756" s="33">
        <f t="shared" ca="1" si="167"/>
        <v>32</v>
      </c>
      <c r="C1756">
        <f t="shared" si="171"/>
        <v>378</v>
      </c>
      <c r="D1756">
        <f t="shared" ca="1" si="172"/>
        <v>-2.8000000000000001E-2</v>
      </c>
      <c r="E1756">
        <f t="shared" ca="1" si="168"/>
        <v>0</v>
      </c>
      <c r="F1756">
        <f t="shared" ca="1" si="169"/>
        <v>31</v>
      </c>
      <c r="G1756">
        <f t="shared" ca="1" si="170"/>
        <v>32</v>
      </c>
      <c r="M1756">
        <v>1408</v>
      </c>
      <c r="N1756">
        <v>43.203000000000003</v>
      </c>
    </row>
    <row r="1757" spans="1:14">
      <c r="A1757" s="54">
        <f>formulas!O1844</f>
        <v>0</v>
      </c>
      <c r="B1757" s="33">
        <f t="shared" ca="1" si="167"/>
        <v>32</v>
      </c>
      <c r="C1757">
        <f t="shared" si="171"/>
        <v>378</v>
      </c>
      <c r="D1757">
        <f t="shared" ca="1" si="172"/>
        <v>-2.8000000000000001E-2</v>
      </c>
      <c r="E1757">
        <f t="shared" ca="1" si="168"/>
        <v>0</v>
      </c>
      <c r="F1757">
        <f t="shared" ca="1" si="169"/>
        <v>31</v>
      </c>
      <c r="G1757">
        <f t="shared" ca="1" si="170"/>
        <v>32</v>
      </c>
      <c r="M1757">
        <v>1409</v>
      </c>
      <c r="N1757">
        <v>43.238999999999997</v>
      </c>
    </row>
    <row r="1758" spans="1:14">
      <c r="A1758" s="54">
        <f>formulas!O1845</f>
        <v>0</v>
      </c>
      <c r="B1758" s="33">
        <f t="shared" ca="1" si="167"/>
        <v>32</v>
      </c>
      <c r="C1758">
        <f t="shared" si="171"/>
        <v>378</v>
      </c>
      <c r="D1758">
        <f t="shared" ca="1" si="172"/>
        <v>-2.8000000000000001E-2</v>
      </c>
      <c r="E1758">
        <f t="shared" ca="1" si="168"/>
        <v>0</v>
      </c>
      <c r="F1758">
        <f t="shared" ca="1" si="169"/>
        <v>31</v>
      </c>
      <c r="G1758">
        <f t="shared" ca="1" si="170"/>
        <v>32</v>
      </c>
      <c r="M1758">
        <v>1410</v>
      </c>
      <c r="N1758">
        <v>43.274000000000001</v>
      </c>
    </row>
    <row r="1759" spans="1:14">
      <c r="A1759" s="54">
        <f>formulas!O1846</f>
        <v>0</v>
      </c>
      <c r="B1759" s="33">
        <f t="shared" ca="1" si="167"/>
        <v>32</v>
      </c>
      <c r="C1759">
        <f t="shared" si="171"/>
        <v>378</v>
      </c>
      <c r="D1759">
        <f t="shared" ca="1" si="172"/>
        <v>-2.8000000000000001E-2</v>
      </c>
      <c r="E1759">
        <f t="shared" ca="1" si="168"/>
        <v>0</v>
      </c>
      <c r="F1759">
        <f t="shared" ca="1" si="169"/>
        <v>31</v>
      </c>
      <c r="G1759">
        <f t="shared" ca="1" si="170"/>
        <v>32</v>
      </c>
      <c r="M1759">
        <v>1411</v>
      </c>
      <c r="N1759">
        <v>43.31</v>
      </c>
    </row>
    <row r="1760" spans="1:14">
      <c r="A1760" s="54">
        <f>formulas!O1847</f>
        <v>0</v>
      </c>
      <c r="B1760" s="33">
        <f t="shared" ca="1" si="167"/>
        <v>32</v>
      </c>
      <c r="C1760">
        <f t="shared" si="171"/>
        <v>378</v>
      </c>
      <c r="D1760">
        <f t="shared" ca="1" si="172"/>
        <v>-2.8000000000000001E-2</v>
      </c>
      <c r="E1760">
        <f t="shared" ca="1" si="168"/>
        <v>0</v>
      </c>
      <c r="F1760">
        <f t="shared" ca="1" si="169"/>
        <v>31</v>
      </c>
      <c r="G1760">
        <f t="shared" ca="1" si="170"/>
        <v>32</v>
      </c>
      <c r="M1760">
        <v>1412</v>
      </c>
      <c r="N1760">
        <v>43.345999999999997</v>
      </c>
    </row>
    <row r="1761" spans="1:14">
      <c r="A1761" s="54">
        <f>formulas!O1848</f>
        <v>0</v>
      </c>
      <c r="B1761" s="33">
        <f t="shared" ca="1" si="167"/>
        <v>32</v>
      </c>
      <c r="C1761">
        <f t="shared" si="171"/>
        <v>378</v>
      </c>
      <c r="D1761">
        <f t="shared" ca="1" si="172"/>
        <v>-2.8000000000000001E-2</v>
      </c>
      <c r="E1761">
        <f t="shared" ca="1" si="168"/>
        <v>0</v>
      </c>
      <c r="F1761">
        <f t="shared" ca="1" si="169"/>
        <v>31</v>
      </c>
      <c r="G1761">
        <f t="shared" ca="1" si="170"/>
        <v>32</v>
      </c>
      <c r="M1761">
        <v>1413</v>
      </c>
      <c r="N1761">
        <v>43.381</v>
      </c>
    </row>
    <row r="1762" spans="1:14">
      <c r="A1762" s="54">
        <f>formulas!O1849</f>
        <v>0</v>
      </c>
      <c r="B1762" s="33">
        <f t="shared" ca="1" si="167"/>
        <v>32</v>
      </c>
      <c r="C1762">
        <f t="shared" si="171"/>
        <v>378</v>
      </c>
      <c r="D1762">
        <f t="shared" ca="1" si="172"/>
        <v>-2.8000000000000001E-2</v>
      </c>
      <c r="E1762">
        <f t="shared" ca="1" si="168"/>
        <v>0</v>
      </c>
      <c r="F1762">
        <f t="shared" ca="1" si="169"/>
        <v>31</v>
      </c>
      <c r="G1762">
        <f t="shared" ca="1" si="170"/>
        <v>32</v>
      </c>
      <c r="M1762">
        <v>1414</v>
      </c>
      <c r="N1762">
        <v>43.417000000000002</v>
      </c>
    </row>
    <row r="1763" spans="1:14">
      <c r="A1763" s="54">
        <f>formulas!O1850</f>
        <v>0</v>
      </c>
      <c r="B1763" s="33">
        <f t="shared" ref="B1763:B1826" ca="1" si="173">(A1763-D1763)/(E1763-D1763)*(G1763-F1763)+F1763</f>
        <v>32</v>
      </c>
      <c r="C1763">
        <f t="shared" si="171"/>
        <v>378</v>
      </c>
      <c r="D1763">
        <f t="shared" ca="1" si="172"/>
        <v>-2.8000000000000001E-2</v>
      </c>
      <c r="E1763">
        <f t="shared" ref="E1763:E1826" ca="1" si="174">INDIRECT(ADDRESS(C1763+2,14))</f>
        <v>0</v>
      </c>
      <c r="F1763">
        <f t="shared" ref="F1763:F1826" ca="1" si="175">INDIRECT(ADDRESS(C1763+1,13))</f>
        <v>31</v>
      </c>
      <c r="G1763">
        <f t="shared" ref="G1763:G1826" ca="1" si="176">INDIRECT(ADDRESS(C1763+2,13))</f>
        <v>32</v>
      </c>
      <c r="M1763">
        <v>1415</v>
      </c>
      <c r="N1763">
        <v>43.451999999999998</v>
      </c>
    </row>
    <row r="1764" spans="1:14">
      <c r="A1764" s="54">
        <f>formulas!O1851</f>
        <v>0</v>
      </c>
      <c r="B1764" s="33">
        <f t="shared" ca="1" si="173"/>
        <v>32</v>
      </c>
      <c r="C1764">
        <f t="shared" si="171"/>
        <v>378</v>
      </c>
      <c r="D1764">
        <f t="shared" ca="1" si="172"/>
        <v>-2.8000000000000001E-2</v>
      </c>
      <c r="E1764">
        <f t="shared" ca="1" si="174"/>
        <v>0</v>
      </c>
      <c r="F1764">
        <f t="shared" ca="1" si="175"/>
        <v>31</v>
      </c>
      <c r="G1764">
        <f t="shared" ca="1" si="176"/>
        <v>32</v>
      </c>
      <c r="M1764">
        <v>1416</v>
      </c>
      <c r="N1764">
        <v>43.488</v>
      </c>
    </row>
    <row r="1765" spans="1:14">
      <c r="A1765" s="54">
        <f>formulas!O1852</f>
        <v>0</v>
      </c>
      <c r="B1765" s="33">
        <f t="shared" ca="1" si="173"/>
        <v>32</v>
      </c>
      <c r="C1765">
        <f t="shared" si="171"/>
        <v>378</v>
      </c>
      <c r="D1765">
        <f t="shared" ca="1" si="172"/>
        <v>-2.8000000000000001E-2</v>
      </c>
      <c r="E1765">
        <f t="shared" ca="1" si="174"/>
        <v>0</v>
      </c>
      <c r="F1765">
        <f t="shared" ca="1" si="175"/>
        <v>31</v>
      </c>
      <c r="G1765">
        <f t="shared" ca="1" si="176"/>
        <v>32</v>
      </c>
      <c r="M1765">
        <v>1417</v>
      </c>
      <c r="N1765">
        <v>43.524000000000001</v>
      </c>
    </row>
    <row r="1766" spans="1:14">
      <c r="A1766" s="54">
        <f>formulas!O1853</f>
        <v>0</v>
      </c>
      <c r="B1766" s="33">
        <f t="shared" ca="1" si="173"/>
        <v>32</v>
      </c>
      <c r="C1766">
        <f t="shared" si="171"/>
        <v>378</v>
      </c>
      <c r="D1766">
        <f t="shared" ca="1" si="172"/>
        <v>-2.8000000000000001E-2</v>
      </c>
      <c r="E1766">
        <f t="shared" ca="1" si="174"/>
        <v>0</v>
      </c>
      <c r="F1766">
        <f t="shared" ca="1" si="175"/>
        <v>31</v>
      </c>
      <c r="G1766">
        <f t="shared" ca="1" si="176"/>
        <v>32</v>
      </c>
      <c r="M1766">
        <v>1418</v>
      </c>
      <c r="N1766">
        <v>43.558999999999997</v>
      </c>
    </row>
    <row r="1767" spans="1:14">
      <c r="A1767" s="54">
        <f>formulas!O1854</f>
        <v>0</v>
      </c>
      <c r="B1767" s="33">
        <f t="shared" ca="1" si="173"/>
        <v>32</v>
      </c>
      <c r="C1767">
        <f t="shared" si="171"/>
        <v>378</v>
      </c>
      <c r="D1767">
        <f t="shared" ca="1" si="172"/>
        <v>-2.8000000000000001E-2</v>
      </c>
      <c r="E1767">
        <f t="shared" ca="1" si="174"/>
        <v>0</v>
      </c>
      <c r="F1767">
        <f t="shared" ca="1" si="175"/>
        <v>31</v>
      </c>
      <c r="G1767">
        <f t="shared" ca="1" si="176"/>
        <v>32</v>
      </c>
      <c r="M1767">
        <v>1419</v>
      </c>
      <c r="N1767">
        <v>43.594999999999999</v>
      </c>
    </row>
    <row r="1768" spans="1:14">
      <c r="A1768" s="54">
        <f>formulas!O1855</f>
        <v>0</v>
      </c>
      <c r="B1768" s="33">
        <f t="shared" ca="1" si="173"/>
        <v>32</v>
      </c>
      <c r="C1768">
        <f t="shared" si="171"/>
        <v>378</v>
      </c>
      <c r="D1768">
        <f t="shared" ca="1" si="172"/>
        <v>-2.8000000000000001E-2</v>
      </c>
      <c r="E1768">
        <f t="shared" ca="1" si="174"/>
        <v>0</v>
      </c>
      <c r="F1768">
        <f t="shared" ca="1" si="175"/>
        <v>31</v>
      </c>
      <c r="G1768">
        <f t="shared" ca="1" si="176"/>
        <v>32</v>
      </c>
      <c r="M1768">
        <v>1420</v>
      </c>
      <c r="N1768">
        <v>43.631</v>
      </c>
    </row>
    <row r="1769" spans="1:14">
      <c r="A1769" s="54">
        <f>formulas!O1856</f>
        <v>0</v>
      </c>
      <c r="B1769" s="33">
        <f t="shared" ca="1" si="173"/>
        <v>32</v>
      </c>
      <c r="C1769">
        <f t="shared" si="171"/>
        <v>378</v>
      </c>
      <c r="D1769">
        <f t="shared" ca="1" si="172"/>
        <v>-2.8000000000000001E-2</v>
      </c>
      <c r="E1769">
        <f t="shared" ca="1" si="174"/>
        <v>0</v>
      </c>
      <c r="F1769">
        <f t="shared" ca="1" si="175"/>
        <v>31</v>
      </c>
      <c r="G1769">
        <f t="shared" ca="1" si="176"/>
        <v>32</v>
      </c>
      <c r="M1769">
        <v>1421</v>
      </c>
      <c r="N1769">
        <v>43.667000000000002</v>
      </c>
    </row>
    <row r="1770" spans="1:14">
      <c r="A1770" s="54">
        <f>formulas!O1857</f>
        <v>0</v>
      </c>
      <c r="B1770" s="33">
        <f t="shared" ca="1" si="173"/>
        <v>32</v>
      </c>
      <c r="C1770">
        <f t="shared" si="171"/>
        <v>378</v>
      </c>
      <c r="D1770">
        <f t="shared" ca="1" si="172"/>
        <v>-2.8000000000000001E-2</v>
      </c>
      <c r="E1770">
        <f t="shared" ca="1" si="174"/>
        <v>0</v>
      </c>
      <c r="F1770">
        <f t="shared" ca="1" si="175"/>
        <v>31</v>
      </c>
      <c r="G1770">
        <f t="shared" ca="1" si="176"/>
        <v>32</v>
      </c>
      <c r="M1770">
        <v>1422</v>
      </c>
      <c r="N1770">
        <v>43.701999999999998</v>
      </c>
    </row>
    <row r="1771" spans="1:14">
      <c r="A1771" s="54">
        <f>formulas!O1858</f>
        <v>0</v>
      </c>
      <c r="B1771" s="33">
        <f t="shared" ca="1" si="173"/>
        <v>32</v>
      </c>
      <c r="C1771">
        <f t="shared" si="171"/>
        <v>378</v>
      </c>
      <c r="D1771">
        <f t="shared" ca="1" si="172"/>
        <v>-2.8000000000000001E-2</v>
      </c>
      <c r="E1771">
        <f t="shared" ca="1" si="174"/>
        <v>0</v>
      </c>
      <c r="F1771">
        <f t="shared" ca="1" si="175"/>
        <v>31</v>
      </c>
      <c r="G1771">
        <f t="shared" ca="1" si="176"/>
        <v>32</v>
      </c>
      <c r="M1771">
        <v>1423</v>
      </c>
      <c r="N1771">
        <v>43.738</v>
      </c>
    </row>
    <row r="1772" spans="1:14">
      <c r="A1772" s="54">
        <f>formulas!O1859</f>
        <v>0</v>
      </c>
      <c r="B1772" s="33">
        <f t="shared" ca="1" si="173"/>
        <v>32</v>
      </c>
      <c r="C1772">
        <f t="shared" si="171"/>
        <v>378</v>
      </c>
      <c r="D1772">
        <f t="shared" ca="1" si="172"/>
        <v>-2.8000000000000001E-2</v>
      </c>
      <c r="E1772">
        <f t="shared" ca="1" si="174"/>
        <v>0</v>
      </c>
      <c r="F1772">
        <f t="shared" ca="1" si="175"/>
        <v>31</v>
      </c>
      <c r="G1772">
        <f t="shared" ca="1" si="176"/>
        <v>32</v>
      </c>
      <c r="M1772">
        <v>1424</v>
      </c>
      <c r="N1772">
        <v>43.774000000000001</v>
      </c>
    </row>
    <row r="1773" spans="1:14">
      <c r="A1773" s="54">
        <f>formulas!O1860</f>
        <v>0</v>
      </c>
      <c r="B1773" s="33">
        <f t="shared" ca="1" si="173"/>
        <v>32</v>
      </c>
      <c r="C1773">
        <f t="shared" si="171"/>
        <v>378</v>
      </c>
      <c r="D1773">
        <f t="shared" ca="1" si="172"/>
        <v>-2.8000000000000001E-2</v>
      </c>
      <c r="E1773">
        <f t="shared" ca="1" si="174"/>
        <v>0</v>
      </c>
      <c r="F1773">
        <f t="shared" ca="1" si="175"/>
        <v>31</v>
      </c>
      <c r="G1773">
        <f t="shared" ca="1" si="176"/>
        <v>32</v>
      </c>
      <c r="M1773">
        <v>1425</v>
      </c>
      <c r="N1773">
        <v>43.808999999999997</v>
      </c>
    </row>
    <row r="1774" spans="1:14">
      <c r="A1774" s="54">
        <f>formulas!O1861</f>
        <v>0</v>
      </c>
      <c r="B1774" s="33">
        <f t="shared" ca="1" si="173"/>
        <v>32</v>
      </c>
      <c r="C1774">
        <f t="shared" si="171"/>
        <v>378</v>
      </c>
      <c r="D1774">
        <f t="shared" ca="1" si="172"/>
        <v>-2.8000000000000001E-2</v>
      </c>
      <c r="E1774">
        <f t="shared" ca="1" si="174"/>
        <v>0</v>
      </c>
      <c r="F1774">
        <f t="shared" ca="1" si="175"/>
        <v>31</v>
      </c>
      <c r="G1774">
        <f t="shared" ca="1" si="176"/>
        <v>32</v>
      </c>
      <c r="M1774">
        <v>1426</v>
      </c>
      <c r="N1774">
        <v>43.844999999999999</v>
      </c>
    </row>
    <row r="1775" spans="1:14">
      <c r="A1775" s="54">
        <f>formulas!O1862</f>
        <v>0</v>
      </c>
      <c r="B1775" s="33">
        <f t="shared" ca="1" si="173"/>
        <v>32</v>
      </c>
      <c r="C1775">
        <f t="shared" si="171"/>
        <v>378</v>
      </c>
      <c r="D1775">
        <f t="shared" ca="1" si="172"/>
        <v>-2.8000000000000001E-2</v>
      </c>
      <c r="E1775">
        <f t="shared" ca="1" si="174"/>
        <v>0</v>
      </c>
      <c r="F1775">
        <f t="shared" ca="1" si="175"/>
        <v>31</v>
      </c>
      <c r="G1775">
        <f t="shared" ca="1" si="176"/>
        <v>32</v>
      </c>
      <c r="M1775">
        <v>1427</v>
      </c>
      <c r="N1775">
        <v>43.881</v>
      </c>
    </row>
    <row r="1776" spans="1:14">
      <c r="A1776" s="54">
        <f>formulas!O1863</f>
        <v>0</v>
      </c>
      <c r="B1776" s="33">
        <f t="shared" ca="1" si="173"/>
        <v>32</v>
      </c>
      <c r="C1776">
        <f t="shared" si="171"/>
        <v>378</v>
      </c>
      <c r="D1776">
        <f t="shared" ca="1" si="172"/>
        <v>-2.8000000000000001E-2</v>
      </c>
      <c r="E1776">
        <f t="shared" ca="1" si="174"/>
        <v>0</v>
      </c>
      <c r="F1776">
        <f t="shared" ca="1" si="175"/>
        <v>31</v>
      </c>
      <c r="G1776">
        <f t="shared" ca="1" si="176"/>
        <v>32</v>
      </c>
      <c r="M1776">
        <v>1428</v>
      </c>
      <c r="N1776">
        <v>43.917000000000002</v>
      </c>
    </row>
    <row r="1777" spans="1:14">
      <c r="A1777" s="54">
        <f>formulas!O1864</f>
        <v>0</v>
      </c>
      <c r="B1777" s="33">
        <f t="shared" ca="1" si="173"/>
        <v>32</v>
      </c>
      <c r="C1777">
        <f t="shared" si="171"/>
        <v>378</v>
      </c>
      <c r="D1777">
        <f t="shared" ca="1" si="172"/>
        <v>-2.8000000000000001E-2</v>
      </c>
      <c r="E1777">
        <f t="shared" ca="1" si="174"/>
        <v>0</v>
      </c>
      <c r="F1777">
        <f t="shared" ca="1" si="175"/>
        <v>31</v>
      </c>
      <c r="G1777">
        <f t="shared" ca="1" si="176"/>
        <v>32</v>
      </c>
      <c r="M1777">
        <v>1429</v>
      </c>
      <c r="N1777">
        <v>43.953000000000003</v>
      </c>
    </row>
    <row r="1778" spans="1:14">
      <c r="A1778" s="54">
        <f>formulas!O1865</f>
        <v>0</v>
      </c>
      <c r="B1778" s="33">
        <f t="shared" ca="1" si="173"/>
        <v>32</v>
      </c>
      <c r="C1778">
        <f t="shared" si="171"/>
        <v>378</v>
      </c>
      <c r="D1778">
        <f t="shared" ca="1" si="172"/>
        <v>-2.8000000000000001E-2</v>
      </c>
      <c r="E1778">
        <f t="shared" ca="1" si="174"/>
        <v>0</v>
      </c>
      <c r="F1778">
        <f t="shared" ca="1" si="175"/>
        <v>31</v>
      </c>
      <c r="G1778">
        <f t="shared" ca="1" si="176"/>
        <v>32</v>
      </c>
      <c r="M1778">
        <v>1430</v>
      </c>
      <c r="N1778">
        <v>43.988</v>
      </c>
    </row>
    <row r="1779" spans="1:14">
      <c r="A1779" s="54">
        <f>formulas!O1866</f>
        <v>0</v>
      </c>
      <c r="B1779" s="33">
        <f t="shared" ca="1" si="173"/>
        <v>32</v>
      </c>
      <c r="C1779">
        <f t="shared" si="171"/>
        <v>378</v>
      </c>
      <c r="D1779">
        <f t="shared" ca="1" si="172"/>
        <v>-2.8000000000000001E-2</v>
      </c>
      <c r="E1779">
        <f t="shared" ca="1" si="174"/>
        <v>0</v>
      </c>
      <c r="F1779">
        <f t="shared" ca="1" si="175"/>
        <v>31</v>
      </c>
      <c r="G1779">
        <f t="shared" ca="1" si="176"/>
        <v>32</v>
      </c>
      <c r="M1779">
        <v>1431</v>
      </c>
      <c r="N1779">
        <v>44.024000000000001</v>
      </c>
    </row>
    <row r="1780" spans="1:14">
      <c r="A1780" s="54">
        <f>formulas!O1867</f>
        <v>0</v>
      </c>
      <c r="B1780" s="33">
        <f t="shared" ca="1" si="173"/>
        <v>32</v>
      </c>
      <c r="C1780">
        <f t="shared" si="171"/>
        <v>378</v>
      </c>
      <c r="D1780">
        <f t="shared" ca="1" si="172"/>
        <v>-2.8000000000000001E-2</v>
      </c>
      <c r="E1780">
        <f t="shared" ca="1" si="174"/>
        <v>0</v>
      </c>
      <c r="F1780">
        <f t="shared" ca="1" si="175"/>
        <v>31</v>
      </c>
      <c r="G1780">
        <f t="shared" ca="1" si="176"/>
        <v>32</v>
      </c>
      <c r="M1780">
        <v>1432</v>
      </c>
      <c r="N1780">
        <v>44.06</v>
      </c>
    </row>
    <row r="1781" spans="1:14">
      <c r="A1781" s="54">
        <f>formulas!O1868</f>
        <v>0</v>
      </c>
      <c r="B1781" s="33">
        <f t="shared" ca="1" si="173"/>
        <v>32</v>
      </c>
      <c r="C1781">
        <f t="shared" si="171"/>
        <v>378</v>
      </c>
      <c r="D1781">
        <f t="shared" ca="1" si="172"/>
        <v>-2.8000000000000001E-2</v>
      </c>
      <c r="E1781">
        <f t="shared" ca="1" si="174"/>
        <v>0</v>
      </c>
      <c r="F1781">
        <f t="shared" ca="1" si="175"/>
        <v>31</v>
      </c>
      <c r="G1781">
        <f t="shared" ca="1" si="176"/>
        <v>32</v>
      </c>
      <c r="M1781">
        <v>1433</v>
      </c>
      <c r="N1781">
        <v>44.095999999999997</v>
      </c>
    </row>
    <row r="1782" spans="1:14">
      <c r="A1782" s="54">
        <f>formulas!O1869</f>
        <v>0</v>
      </c>
      <c r="B1782" s="33">
        <f t="shared" ca="1" si="173"/>
        <v>32</v>
      </c>
      <c r="C1782">
        <f t="shared" si="171"/>
        <v>378</v>
      </c>
      <c r="D1782">
        <f t="shared" ca="1" si="172"/>
        <v>-2.8000000000000001E-2</v>
      </c>
      <c r="E1782">
        <f t="shared" ca="1" si="174"/>
        <v>0</v>
      </c>
      <c r="F1782">
        <f t="shared" ca="1" si="175"/>
        <v>31</v>
      </c>
      <c r="G1782">
        <f t="shared" ca="1" si="176"/>
        <v>32</v>
      </c>
      <c r="M1782">
        <v>1434</v>
      </c>
      <c r="N1782">
        <v>44.131</v>
      </c>
    </row>
    <row r="1783" spans="1:14">
      <c r="A1783" s="54">
        <f>formulas!O1870</f>
        <v>0</v>
      </c>
      <c r="B1783" s="33">
        <f t="shared" ca="1" si="173"/>
        <v>32</v>
      </c>
      <c r="C1783">
        <f t="shared" si="171"/>
        <v>378</v>
      </c>
      <c r="D1783">
        <f t="shared" ca="1" si="172"/>
        <v>-2.8000000000000001E-2</v>
      </c>
      <c r="E1783">
        <f t="shared" ca="1" si="174"/>
        <v>0</v>
      </c>
      <c r="F1783">
        <f t="shared" ca="1" si="175"/>
        <v>31</v>
      </c>
      <c r="G1783">
        <f t="shared" ca="1" si="176"/>
        <v>32</v>
      </c>
      <c r="M1783">
        <v>1435</v>
      </c>
      <c r="N1783">
        <v>44.167000000000002</v>
      </c>
    </row>
    <row r="1784" spans="1:14">
      <c r="A1784" s="54">
        <f>formulas!O1871</f>
        <v>0</v>
      </c>
      <c r="B1784" s="33">
        <f t="shared" ca="1" si="173"/>
        <v>32</v>
      </c>
      <c r="C1784">
        <f t="shared" si="171"/>
        <v>378</v>
      </c>
      <c r="D1784">
        <f t="shared" ca="1" si="172"/>
        <v>-2.8000000000000001E-2</v>
      </c>
      <c r="E1784">
        <f t="shared" ca="1" si="174"/>
        <v>0</v>
      </c>
      <c r="F1784">
        <f t="shared" ca="1" si="175"/>
        <v>31</v>
      </c>
      <c r="G1784">
        <f t="shared" ca="1" si="176"/>
        <v>32</v>
      </c>
      <c r="M1784">
        <v>1436</v>
      </c>
      <c r="N1784">
        <v>44.203000000000003</v>
      </c>
    </row>
    <row r="1785" spans="1:14">
      <c r="A1785" s="54">
        <f>formulas!O1872</f>
        <v>0</v>
      </c>
      <c r="B1785" s="33">
        <f t="shared" ca="1" si="173"/>
        <v>32</v>
      </c>
      <c r="C1785">
        <f t="shared" si="171"/>
        <v>378</v>
      </c>
      <c r="D1785">
        <f t="shared" ca="1" si="172"/>
        <v>-2.8000000000000001E-2</v>
      </c>
      <c r="E1785">
        <f t="shared" ca="1" si="174"/>
        <v>0</v>
      </c>
      <c r="F1785">
        <f t="shared" ca="1" si="175"/>
        <v>31</v>
      </c>
      <c r="G1785">
        <f t="shared" ca="1" si="176"/>
        <v>32</v>
      </c>
      <c r="M1785">
        <v>1437</v>
      </c>
      <c r="N1785">
        <v>44.238999999999997</v>
      </c>
    </row>
    <row r="1786" spans="1:14">
      <c r="A1786" s="54">
        <f>formulas!O1873</f>
        <v>0</v>
      </c>
      <c r="B1786" s="33">
        <f t="shared" ca="1" si="173"/>
        <v>32</v>
      </c>
      <c r="C1786">
        <f t="shared" si="171"/>
        <v>378</v>
      </c>
      <c r="D1786">
        <f t="shared" ca="1" si="172"/>
        <v>-2.8000000000000001E-2</v>
      </c>
      <c r="E1786">
        <f t="shared" ca="1" si="174"/>
        <v>0</v>
      </c>
      <c r="F1786">
        <f t="shared" ca="1" si="175"/>
        <v>31</v>
      </c>
      <c r="G1786">
        <f t="shared" ca="1" si="176"/>
        <v>32</v>
      </c>
      <c r="M1786">
        <v>1438</v>
      </c>
      <c r="N1786">
        <v>44.274999999999999</v>
      </c>
    </row>
    <row r="1787" spans="1:14">
      <c r="A1787" s="54">
        <f>formulas!O1874</f>
        <v>0</v>
      </c>
      <c r="B1787" s="33">
        <f t="shared" ca="1" si="173"/>
        <v>32</v>
      </c>
      <c r="C1787">
        <f t="shared" si="171"/>
        <v>378</v>
      </c>
      <c r="D1787">
        <f t="shared" ca="1" si="172"/>
        <v>-2.8000000000000001E-2</v>
      </c>
      <c r="E1787">
        <f t="shared" ca="1" si="174"/>
        <v>0</v>
      </c>
      <c r="F1787">
        <f t="shared" ca="1" si="175"/>
        <v>31</v>
      </c>
      <c r="G1787">
        <f t="shared" ca="1" si="176"/>
        <v>32</v>
      </c>
      <c r="M1787">
        <v>1439</v>
      </c>
      <c r="N1787">
        <v>44.31</v>
      </c>
    </row>
    <row r="1788" spans="1:14">
      <c r="A1788" s="54">
        <f>formulas!O1875</f>
        <v>0</v>
      </c>
      <c r="B1788" s="33">
        <f t="shared" ca="1" si="173"/>
        <v>32</v>
      </c>
      <c r="C1788">
        <f t="shared" si="171"/>
        <v>378</v>
      </c>
      <c r="D1788">
        <f t="shared" ca="1" si="172"/>
        <v>-2.8000000000000001E-2</v>
      </c>
      <c r="E1788">
        <f t="shared" ca="1" si="174"/>
        <v>0</v>
      </c>
      <c r="F1788">
        <f t="shared" ca="1" si="175"/>
        <v>31</v>
      </c>
      <c r="G1788">
        <f t="shared" ca="1" si="176"/>
        <v>32</v>
      </c>
      <c r="M1788">
        <v>1440</v>
      </c>
      <c r="N1788">
        <v>44.345999999999997</v>
      </c>
    </row>
    <row r="1789" spans="1:14">
      <c r="A1789" s="54">
        <f>formulas!O1876</f>
        <v>0</v>
      </c>
      <c r="B1789" s="33">
        <f t="shared" ca="1" si="173"/>
        <v>32</v>
      </c>
      <c r="C1789">
        <f t="shared" si="171"/>
        <v>378</v>
      </c>
      <c r="D1789">
        <f t="shared" ca="1" si="172"/>
        <v>-2.8000000000000001E-2</v>
      </c>
      <c r="E1789">
        <f t="shared" ca="1" si="174"/>
        <v>0</v>
      </c>
      <c r="F1789">
        <f t="shared" ca="1" si="175"/>
        <v>31</v>
      </c>
      <c r="G1789">
        <f t="shared" ca="1" si="176"/>
        <v>32</v>
      </c>
      <c r="M1789">
        <v>1441</v>
      </c>
      <c r="N1789">
        <v>44.381999999999998</v>
      </c>
    </row>
    <row r="1790" spans="1:14">
      <c r="A1790" s="54">
        <f>formulas!O1877</f>
        <v>0</v>
      </c>
      <c r="B1790" s="33">
        <f t="shared" ca="1" si="173"/>
        <v>32</v>
      </c>
      <c r="C1790">
        <f t="shared" si="171"/>
        <v>378</v>
      </c>
      <c r="D1790">
        <f t="shared" ca="1" si="172"/>
        <v>-2.8000000000000001E-2</v>
      </c>
      <c r="E1790">
        <f t="shared" ca="1" si="174"/>
        <v>0</v>
      </c>
      <c r="F1790">
        <f t="shared" ca="1" si="175"/>
        <v>31</v>
      </c>
      <c r="G1790">
        <f t="shared" ca="1" si="176"/>
        <v>32</v>
      </c>
      <c r="M1790">
        <v>1442</v>
      </c>
      <c r="N1790">
        <v>44.417999999999999</v>
      </c>
    </row>
    <row r="1791" spans="1:14">
      <c r="A1791" s="54">
        <f>formulas!O1878</f>
        <v>0</v>
      </c>
      <c r="B1791" s="33">
        <f t="shared" ca="1" si="173"/>
        <v>32</v>
      </c>
      <c r="C1791">
        <f t="shared" si="171"/>
        <v>378</v>
      </c>
      <c r="D1791">
        <f t="shared" ca="1" si="172"/>
        <v>-2.8000000000000001E-2</v>
      </c>
      <c r="E1791">
        <f t="shared" ca="1" si="174"/>
        <v>0</v>
      </c>
      <c r="F1791">
        <f t="shared" ca="1" si="175"/>
        <v>31</v>
      </c>
      <c r="G1791">
        <f t="shared" ca="1" si="176"/>
        <v>32</v>
      </c>
      <c r="M1791">
        <v>1443</v>
      </c>
      <c r="N1791">
        <v>44.454000000000001</v>
      </c>
    </row>
    <row r="1792" spans="1:14">
      <c r="A1792" s="54">
        <f>formulas!O1879</f>
        <v>0</v>
      </c>
      <c r="B1792" s="33">
        <f t="shared" ca="1" si="173"/>
        <v>32</v>
      </c>
      <c r="C1792">
        <f t="shared" si="171"/>
        <v>378</v>
      </c>
      <c r="D1792">
        <f t="shared" ca="1" si="172"/>
        <v>-2.8000000000000001E-2</v>
      </c>
      <c r="E1792">
        <f t="shared" ca="1" si="174"/>
        <v>0</v>
      </c>
      <c r="F1792">
        <f t="shared" ca="1" si="175"/>
        <v>31</v>
      </c>
      <c r="G1792">
        <f t="shared" ca="1" si="176"/>
        <v>32</v>
      </c>
      <c r="M1792">
        <v>1444</v>
      </c>
      <c r="N1792">
        <v>44.49</v>
      </c>
    </row>
    <row r="1793" spans="1:14">
      <c r="A1793" s="54">
        <f>formulas!O1880</f>
        <v>0</v>
      </c>
      <c r="B1793" s="33">
        <f t="shared" ca="1" si="173"/>
        <v>32</v>
      </c>
      <c r="C1793">
        <f t="shared" si="171"/>
        <v>378</v>
      </c>
      <c r="D1793">
        <f t="shared" ca="1" si="172"/>
        <v>-2.8000000000000001E-2</v>
      </c>
      <c r="E1793">
        <f t="shared" ca="1" si="174"/>
        <v>0</v>
      </c>
      <c r="F1793">
        <f t="shared" ca="1" si="175"/>
        <v>31</v>
      </c>
      <c r="G1793">
        <f t="shared" ca="1" si="176"/>
        <v>32</v>
      </c>
      <c r="M1793">
        <v>1445</v>
      </c>
      <c r="N1793">
        <v>44.524999999999999</v>
      </c>
    </row>
    <row r="1794" spans="1:14">
      <c r="A1794" s="54">
        <f>formulas!O1881</f>
        <v>0</v>
      </c>
      <c r="B1794" s="33">
        <f t="shared" ca="1" si="173"/>
        <v>32</v>
      </c>
      <c r="C1794">
        <f t="shared" si="171"/>
        <v>378</v>
      </c>
      <c r="D1794">
        <f t="shared" ca="1" si="172"/>
        <v>-2.8000000000000001E-2</v>
      </c>
      <c r="E1794">
        <f t="shared" ca="1" si="174"/>
        <v>0</v>
      </c>
      <c r="F1794">
        <f t="shared" ca="1" si="175"/>
        <v>31</v>
      </c>
      <c r="G1794">
        <f t="shared" ca="1" si="176"/>
        <v>32</v>
      </c>
      <c r="M1794">
        <v>1446</v>
      </c>
      <c r="N1794">
        <v>44.561</v>
      </c>
    </row>
    <row r="1795" spans="1:14">
      <c r="A1795" s="54">
        <f>formulas!O1882</f>
        <v>0</v>
      </c>
      <c r="B1795" s="33">
        <f t="shared" ca="1" si="173"/>
        <v>32</v>
      </c>
      <c r="C1795">
        <f t="shared" ref="C1795:C1858" si="177">COUNTIF($N$1:$N$25398,"&lt;"&amp;A1795)</f>
        <v>378</v>
      </c>
      <c r="D1795">
        <f t="shared" ref="D1795:D1858" ca="1" si="178">INDIRECT(ADDRESS(C1795+1,14))</f>
        <v>-2.8000000000000001E-2</v>
      </c>
      <c r="E1795">
        <f t="shared" ca="1" si="174"/>
        <v>0</v>
      </c>
      <c r="F1795">
        <f t="shared" ca="1" si="175"/>
        <v>31</v>
      </c>
      <c r="G1795">
        <f t="shared" ca="1" si="176"/>
        <v>32</v>
      </c>
      <c r="M1795">
        <v>1447</v>
      </c>
      <c r="N1795">
        <v>44.597000000000001</v>
      </c>
    </row>
    <row r="1796" spans="1:14">
      <c r="A1796" s="54">
        <f>formulas!O1883</f>
        <v>0</v>
      </c>
      <c r="B1796" s="33">
        <f t="shared" ca="1" si="173"/>
        <v>32</v>
      </c>
      <c r="C1796">
        <f t="shared" si="177"/>
        <v>378</v>
      </c>
      <c r="D1796">
        <f t="shared" ca="1" si="178"/>
        <v>-2.8000000000000001E-2</v>
      </c>
      <c r="E1796">
        <f t="shared" ca="1" si="174"/>
        <v>0</v>
      </c>
      <c r="F1796">
        <f t="shared" ca="1" si="175"/>
        <v>31</v>
      </c>
      <c r="G1796">
        <f t="shared" ca="1" si="176"/>
        <v>32</v>
      </c>
      <c r="M1796">
        <v>1448</v>
      </c>
      <c r="N1796">
        <v>44.633000000000003</v>
      </c>
    </row>
    <row r="1797" spans="1:14">
      <c r="A1797" s="54">
        <f>formulas!O1884</f>
        <v>0</v>
      </c>
      <c r="B1797" s="33">
        <f t="shared" ca="1" si="173"/>
        <v>32</v>
      </c>
      <c r="C1797">
        <f t="shared" si="177"/>
        <v>378</v>
      </c>
      <c r="D1797">
        <f t="shared" ca="1" si="178"/>
        <v>-2.8000000000000001E-2</v>
      </c>
      <c r="E1797">
        <f t="shared" ca="1" si="174"/>
        <v>0</v>
      </c>
      <c r="F1797">
        <f t="shared" ca="1" si="175"/>
        <v>31</v>
      </c>
      <c r="G1797">
        <f t="shared" ca="1" si="176"/>
        <v>32</v>
      </c>
      <c r="M1797">
        <v>1449</v>
      </c>
      <c r="N1797">
        <v>44.668999999999997</v>
      </c>
    </row>
    <row r="1798" spans="1:14">
      <c r="A1798" s="54">
        <f>formulas!O1885</f>
        <v>0</v>
      </c>
      <c r="B1798" s="33">
        <f t="shared" ca="1" si="173"/>
        <v>32</v>
      </c>
      <c r="C1798">
        <f t="shared" si="177"/>
        <v>378</v>
      </c>
      <c r="D1798">
        <f t="shared" ca="1" si="178"/>
        <v>-2.8000000000000001E-2</v>
      </c>
      <c r="E1798">
        <f t="shared" ca="1" si="174"/>
        <v>0</v>
      </c>
      <c r="F1798">
        <f t="shared" ca="1" si="175"/>
        <v>31</v>
      </c>
      <c r="G1798">
        <f t="shared" ca="1" si="176"/>
        <v>32</v>
      </c>
      <c r="M1798">
        <v>1450</v>
      </c>
      <c r="N1798">
        <v>44.704999999999998</v>
      </c>
    </row>
    <row r="1799" spans="1:14">
      <c r="A1799" s="54">
        <f>formulas!O1886</f>
        <v>0</v>
      </c>
      <c r="B1799" s="33">
        <f t="shared" ca="1" si="173"/>
        <v>32</v>
      </c>
      <c r="C1799">
        <f t="shared" si="177"/>
        <v>378</v>
      </c>
      <c r="D1799">
        <f t="shared" ca="1" si="178"/>
        <v>-2.8000000000000001E-2</v>
      </c>
      <c r="E1799">
        <f t="shared" ca="1" si="174"/>
        <v>0</v>
      </c>
      <c r="F1799">
        <f t="shared" ca="1" si="175"/>
        <v>31</v>
      </c>
      <c r="G1799">
        <f t="shared" ca="1" si="176"/>
        <v>32</v>
      </c>
      <c r="M1799">
        <v>1451</v>
      </c>
      <c r="N1799">
        <v>44.741</v>
      </c>
    </row>
    <row r="1800" spans="1:14">
      <c r="A1800" s="54">
        <f>formulas!O1887</f>
        <v>0</v>
      </c>
      <c r="B1800" s="33">
        <f t="shared" ca="1" si="173"/>
        <v>32</v>
      </c>
      <c r="C1800">
        <f t="shared" si="177"/>
        <v>378</v>
      </c>
      <c r="D1800">
        <f t="shared" ca="1" si="178"/>
        <v>-2.8000000000000001E-2</v>
      </c>
      <c r="E1800">
        <f t="shared" ca="1" si="174"/>
        <v>0</v>
      </c>
      <c r="F1800">
        <f t="shared" ca="1" si="175"/>
        <v>31</v>
      </c>
      <c r="G1800">
        <f t="shared" ca="1" si="176"/>
        <v>32</v>
      </c>
      <c r="M1800">
        <v>1452</v>
      </c>
      <c r="N1800">
        <v>44.777000000000001</v>
      </c>
    </row>
    <row r="1801" spans="1:14">
      <c r="A1801" s="54">
        <f>formulas!O1888</f>
        <v>0</v>
      </c>
      <c r="B1801" s="33">
        <f t="shared" ca="1" si="173"/>
        <v>32</v>
      </c>
      <c r="C1801">
        <f t="shared" si="177"/>
        <v>378</v>
      </c>
      <c r="D1801">
        <f t="shared" ca="1" si="178"/>
        <v>-2.8000000000000001E-2</v>
      </c>
      <c r="E1801">
        <f t="shared" ca="1" si="174"/>
        <v>0</v>
      </c>
      <c r="F1801">
        <f t="shared" ca="1" si="175"/>
        <v>31</v>
      </c>
      <c r="G1801">
        <f t="shared" ca="1" si="176"/>
        <v>32</v>
      </c>
      <c r="M1801">
        <v>1453</v>
      </c>
      <c r="N1801">
        <v>44.811999999999998</v>
      </c>
    </row>
    <row r="1802" spans="1:14">
      <c r="A1802" s="54">
        <f>formulas!O1889</f>
        <v>0</v>
      </c>
      <c r="B1802" s="33">
        <f t="shared" ca="1" si="173"/>
        <v>32</v>
      </c>
      <c r="C1802">
        <f t="shared" si="177"/>
        <v>378</v>
      </c>
      <c r="D1802">
        <f t="shared" ca="1" si="178"/>
        <v>-2.8000000000000001E-2</v>
      </c>
      <c r="E1802">
        <f t="shared" ca="1" si="174"/>
        <v>0</v>
      </c>
      <c r="F1802">
        <f t="shared" ca="1" si="175"/>
        <v>31</v>
      </c>
      <c r="G1802">
        <f t="shared" ca="1" si="176"/>
        <v>32</v>
      </c>
      <c r="M1802">
        <v>1454</v>
      </c>
      <c r="N1802">
        <v>44.847999999999999</v>
      </c>
    </row>
    <row r="1803" spans="1:14">
      <c r="A1803" s="54">
        <f>formulas!O1890</f>
        <v>0</v>
      </c>
      <c r="B1803" s="33">
        <f t="shared" ca="1" si="173"/>
        <v>32</v>
      </c>
      <c r="C1803">
        <f t="shared" si="177"/>
        <v>378</v>
      </c>
      <c r="D1803">
        <f t="shared" ca="1" si="178"/>
        <v>-2.8000000000000001E-2</v>
      </c>
      <c r="E1803">
        <f t="shared" ca="1" si="174"/>
        <v>0</v>
      </c>
      <c r="F1803">
        <f t="shared" ca="1" si="175"/>
        <v>31</v>
      </c>
      <c r="G1803">
        <f t="shared" ca="1" si="176"/>
        <v>32</v>
      </c>
      <c r="M1803">
        <v>1455</v>
      </c>
      <c r="N1803">
        <v>44.884</v>
      </c>
    </row>
    <row r="1804" spans="1:14">
      <c r="A1804" s="54">
        <f>formulas!O1891</f>
        <v>0</v>
      </c>
      <c r="B1804" s="33">
        <f t="shared" ca="1" si="173"/>
        <v>32</v>
      </c>
      <c r="C1804">
        <f t="shared" si="177"/>
        <v>378</v>
      </c>
      <c r="D1804">
        <f t="shared" ca="1" si="178"/>
        <v>-2.8000000000000001E-2</v>
      </c>
      <c r="E1804">
        <f t="shared" ca="1" si="174"/>
        <v>0</v>
      </c>
      <c r="F1804">
        <f t="shared" ca="1" si="175"/>
        <v>31</v>
      </c>
      <c r="G1804">
        <f t="shared" ca="1" si="176"/>
        <v>32</v>
      </c>
      <c r="M1804">
        <v>1456</v>
      </c>
      <c r="N1804">
        <v>44.92</v>
      </c>
    </row>
    <row r="1805" spans="1:14">
      <c r="A1805" s="54">
        <f>formulas!O1892</f>
        <v>0</v>
      </c>
      <c r="B1805" s="33">
        <f t="shared" ca="1" si="173"/>
        <v>32</v>
      </c>
      <c r="C1805">
        <f t="shared" si="177"/>
        <v>378</v>
      </c>
      <c r="D1805">
        <f t="shared" ca="1" si="178"/>
        <v>-2.8000000000000001E-2</v>
      </c>
      <c r="E1805">
        <f t="shared" ca="1" si="174"/>
        <v>0</v>
      </c>
      <c r="F1805">
        <f t="shared" ca="1" si="175"/>
        <v>31</v>
      </c>
      <c r="G1805">
        <f t="shared" ca="1" si="176"/>
        <v>32</v>
      </c>
      <c r="M1805">
        <v>1457</v>
      </c>
      <c r="N1805">
        <v>44.956000000000003</v>
      </c>
    </row>
    <row r="1806" spans="1:14">
      <c r="A1806" s="54">
        <f>formulas!O1893</f>
        <v>0</v>
      </c>
      <c r="B1806" s="33">
        <f t="shared" ca="1" si="173"/>
        <v>32</v>
      </c>
      <c r="C1806">
        <f t="shared" si="177"/>
        <v>378</v>
      </c>
      <c r="D1806">
        <f t="shared" ca="1" si="178"/>
        <v>-2.8000000000000001E-2</v>
      </c>
      <c r="E1806">
        <f t="shared" ca="1" si="174"/>
        <v>0</v>
      </c>
      <c r="F1806">
        <f t="shared" ca="1" si="175"/>
        <v>31</v>
      </c>
      <c r="G1806">
        <f t="shared" ca="1" si="176"/>
        <v>32</v>
      </c>
      <c r="M1806">
        <v>1458</v>
      </c>
      <c r="N1806">
        <v>44.991999999999997</v>
      </c>
    </row>
    <row r="1807" spans="1:14">
      <c r="A1807" s="54">
        <f>formulas!O1894</f>
        <v>0</v>
      </c>
      <c r="B1807" s="33">
        <f t="shared" ca="1" si="173"/>
        <v>32</v>
      </c>
      <c r="C1807">
        <f t="shared" si="177"/>
        <v>378</v>
      </c>
      <c r="D1807">
        <f t="shared" ca="1" si="178"/>
        <v>-2.8000000000000001E-2</v>
      </c>
      <c r="E1807">
        <f t="shared" ca="1" si="174"/>
        <v>0</v>
      </c>
      <c r="F1807">
        <f t="shared" ca="1" si="175"/>
        <v>31</v>
      </c>
      <c r="G1807">
        <f t="shared" ca="1" si="176"/>
        <v>32</v>
      </c>
      <c r="M1807">
        <v>1459</v>
      </c>
      <c r="N1807">
        <v>45.027999999999999</v>
      </c>
    </row>
    <row r="1808" spans="1:14">
      <c r="A1808" s="54">
        <f>formulas!O1895</f>
        <v>0</v>
      </c>
      <c r="B1808" s="33">
        <f t="shared" ca="1" si="173"/>
        <v>32</v>
      </c>
      <c r="C1808">
        <f t="shared" si="177"/>
        <v>378</v>
      </c>
      <c r="D1808">
        <f t="shared" ca="1" si="178"/>
        <v>-2.8000000000000001E-2</v>
      </c>
      <c r="E1808">
        <f t="shared" ca="1" si="174"/>
        <v>0</v>
      </c>
      <c r="F1808">
        <f t="shared" ca="1" si="175"/>
        <v>31</v>
      </c>
      <c r="G1808">
        <f t="shared" ca="1" si="176"/>
        <v>32</v>
      </c>
      <c r="M1808">
        <v>1460</v>
      </c>
      <c r="N1808">
        <v>45.064</v>
      </c>
    </row>
    <row r="1809" spans="1:14">
      <c r="A1809" s="54">
        <f>formulas!O1896</f>
        <v>0</v>
      </c>
      <c r="B1809" s="33">
        <f t="shared" ca="1" si="173"/>
        <v>32</v>
      </c>
      <c r="C1809">
        <f t="shared" si="177"/>
        <v>378</v>
      </c>
      <c r="D1809">
        <f t="shared" ca="1" si="178"/>
        <v>-2.8000000000000001E-2</v>
      </c>
      <c r="E1809">
        <f t="shared" ca="1" si="174"/>
        <v>0</v>
      </c>
      <c r="F1809">
        <f t="shared" ca="1" si="175"/>
        <v>31</v>
      </c>
      <c r="G1809">
        <f t="shared" ca="1" si="176"/>
        <v>32</v>
      </c>
      <c r="M1809">
        <v>1461</v>
      </c>
      <c r="N1809">
        <v>45.098999999999997</v>
      </c>
    </row>
    <row r="1810" spans="1:14">
      <c r="A1810" s="54">
        <f>formulas!O1897</f>
        <v>0</v>
      </c>
      <c r="B1810" s="33">
        <f t="shared" ca="1" si="173"/>
        <v>32</v>
      </c>
      <c r="C1810">
        <f t="shared" si="177"/>
        <v>378</v>
      </c>
      <c r="D1810">
        <f t="shared" ca="1" si="178"/>
        <v>-2.8000000000000001E-2</v>
      </c>
      <c r="E1810">
        <f t="shared" ca="1" si="174"/>
        <v>0</v>
      </c>
      <c r="F1810">
        <f t="shared" ca="1" si="175"/>
        <v>31</v>
      </c>
      <c r="G1810">
        <f t="shared" ca="1" si="176"/>
        <v>32</v>
      </c>
      <c r="M1810">
        <v>1462</v>
      </c>
      <c r="N1810">
        <v>45.134999999999998</v>
      </c>
    </row>
    <row r="1811" spans="1:14">
      <c r="A1811" s="54">
        <f>formulas!O1898</f>
        <v>0</v>
      </c>
      <c r="B1811" s="33">
        <f t="shared" ca="1" si="173"/>
        <v>32</v>
      </c>
      <c r="C1811">
        <f t="shared" si="177"/>
        <v>378</v>
      </c>
      <c r="D1811">
        <f t="shared" ca="1" si="178"/>
        <v>-2.8000000000000001E-2</v>
      </c>
      <c r="E1811">
        <f t="shared" ca="1" si="174"/>
        <v>0</v>
      </c>
      <c r="F1811">
        <f t="shared" ca="1" si="175"/>
        <v>31</v>
      </c>
      <c r="G1811">
        <f t="shared" ca="1" si="176"/>
        <v>32</v>
      </c>
      <c r="M1811">
        <v>1463</v>
      </c>
      <c r="N1811">
        <v>45.170999999999999</v>
      </c>
    </row>
    <row r="1812" spans="1:14">
      <c r="A1812" s="54">
        <f>formulas!O1899</f>
        <v>0</v>
      </c>
      <c r="B1812" s="33">
        <f t="shared" ca="1" si="173"/>
        <v>32</v>
      </c>
      <c r="C1812">
        <f t="shared" si="177"/>
        <v>378</v>
      </c>
      <c r="D1812">
        <f t="shared" ca="1" si="178"/>
        <v>-2.8000000000000001E-2</v>
      </c>
      <c r="E1812">
        <f t="shared" ca="1" si="174"/>
        <v>0</v>
      </c>
      <c r="F1812">
        <f t="shared" ca="1" si="175"/>
        <v>31</v>
      </c>
      <c r="G1812">
        <f t="shared" ca="1" si="176"/>
        <v>32</v>
      </c>
      <c r="M1812">
        <v>1464</v>
      </c>
      <c r="N1812">
        <v>45.207000000000001</v>
      </c>
    </row>
    <row r="1813" spans="1:14">
      <c r="A1813" s="54">
        <f>formulas!O1900</f>
        <v>0</v>
      </c>
      <c r="B1813" s="33">
        <f t="shared" ca="1" si="173"/>
        <v>32</v>
      </c>
      <c r="C1813">
        <f t="shared" si="177"/>
        <v>378</v>
      </c>
      <c r="D1813">
        <f t="shared" ca="1" si="178"/>
        <v>-2.8000000000000001E-2</v>
      </c>
      <c r="E1813">
        <f t="shared" ca="1" si="174"/>
        <v>0</v>
      </c>
      <c r="F1813">
        <f t="shared" ca="1" si="175"/>
        <v>31</v>
      </c>
      <c r="G1813">
        <f t="shared" ca="1" si="176"/>
        <v>32</v>
      </c>
      <c r="M1813">
        <v>1465</v>
      </c>
      <c r="N1813">
        <v>45.243000000000002</v>
      </c>
    </row>
    <row r="1814" spans="1:14">
      <c r="A1814" s="54">
        <f>formulas!O1901</f>
        <v>0</v>
      </c>
      <c r="B1814" s="33">
        <f t="shared" ca="1" si="173"/>
        <v>32</v>
      </c>
      <c r="C1814">
        <f t="shared" si="177"/>
        <v>378</v>
      </c>
      <c r="D1814">
        <f t="shared" ca="1" si="178"/>
        <v>-2.8000000000000001E-2</v>
      </c>
      <c r="E1814">
        <f t="shared" ca="1" si="174"/>
        <v>0</v>
      </c>
      <c r="F1814">
        <f t="shared" ca="1" si="175"/>
        <v>31</v>
      </c>
      <c r="G1814">
        <f t="shared" ca="1" si="176"/>
        <v>32</v>
      </c>
      <c r="M1814">
        <v>1466</v>
      </c>
      <c r="N1814">
        <v>45.279000000000003</v>
      </c>
    </row>
    <row r="1815" spans="1:14">
      <c r="A1815" s="54">
        <f>formulas!O1902</f>
        <v>0</v>
      </c>
      <c r="B1815" s="33">
        <f t="shared" ca="1" si="173"/>
        <v>32</v>
      </c>
      <c r="C1815">
        <f t="shared" si="177"/>
        <v>378</v>
      </c>
      <c r="D1815">
        <f t="shared" ca="1" si="178"/>
        <v>-2.8000000000000001E-2</v>
      </c>
      <c r="E1815">
        <f t="shared" ca="1" si="174"/>
        <v>0</v>
      </c>
      <c r="F1815">
        <f t="shared" ca="1" si="175"/>
        <v>31</v>
      </c>
      <c r="G1815">
        <f t="shared" ca="1" si="176"/>
        <v>32</v>
      </c>
      <c r="M1815">
        <v>1467</v>
      </c>
      <c r="N1815">
        <v>45.314999999999998</v>
      </c>
    </row>
    <row r="1816" spans="1:14">
      <c r="A1816" s="54">
        <f>formulas!O1903</f>
        <v>0</v>
      </c>
      <c r="B1816" s="33">
        <f t="shared" ca="1" si="173"/>
        <v>32</v>
      </c>
      <c r="C1816">
        <f t="shared" si="177"/>
        <v>378</v>
      </c>
      <c r="D1816">
        <f t="shared" ca="1" si="178"/>
        <v>-2.8000000000000001E-2</v>
      </c>
      <c r="E1816">
        <f t="shared" ca="1" si="174"/>
        <v>0</v>
      </c>
      <c r="F1816">
        <f t="shared" ca="1" si="175"/>
        <v>31</v>
      </c>
      <c r="G1816">
        <f t="shared" ca="1" si="176"/>
        <v>32</v>
      </c>
      <c r="M1816">
        <v>1468</v>
      </c>
      <c r="N1816">
        <v>45.350999999999999</v>
      </c>
    </row>
    <row r="1817" spans="1:14">
      <c r="A1817" s="54">
        <f>formulas!O1904</f>
        <v>0</v>
      </c>
      <c r="B1817" s="33">
        <f t="shared" ca="1" si="173"/>
        <v>32</v>
      </c>
      <c r="C1817">
        <f t="shared" si="177"/>
        <v>378</v>
      </c>
      <c r="D1817">
        <f t="shared" ca="1" si="178"/>
        <v>-2.8000000000000001E-2</v>
      </c>
      <c r="E1817">
        <f t="shared" ca="1" si="174"/>
        <v>0</v>
      </c>
      <c r="F1817">
        <f t="shared" ca="1" si="175"/>
        <v>31</v>
      </c>
      <c r="G1817">
        <f t="shared" ca="1" si="176"/>
        <v>32</v>
      </c>
      <c r="M1817">
        <v>1469</v>
      </c>
      <c r="N1817">
        <v>45.387</v>
      </c>
    </row>
    <row r="1818" spans="1:14">
      <c r="A1818" s="54">
        <f>formulas!O1905</f>
        <v>0</v>
      </c>
      <c r="B1818" s="33">
        <f t="shared" ca="1" si="173"/>
        <v>32</v>
      </c>
      <c r="C1818">
        <f t="shared" si="177"/>
        <v>378</v>
      </c>
      <c r="D1818">
        <f t="shared" ca="1" si="178"/>
        <v>-2.8000000000000001E-2</v>
      </c>
      <c r="E1818">
        <f t="shared" ca="1" si="174"/>
        <v>0</v>
      </c>
      <c r="F1818">
        <f t="shared" ca="1" si="175"/>
        <v>31</v>
      </c>
      <c r="G1818">
        <f t="shared" ca="1" si="176"/>
        <v>32</v>
      </c>
      <c r="M1818">
        <v>1470</v>
      </c>
      <c r="N1818">
        <v>45.423000000000002</v>
      </c>
    </row>
    <row r="1819" spans="1:14">
      <c r="A1819" s="54">
        <f>formulas!O1906</f>
        <v>0</v>
      </c>
      <c r="B1819" s="33">
        <f t="shared" ca="1" si="173"/>
        <v>32</v>
      </c>
      <c r="C1819">
        <f t="shared" si="177"/>
        <v>378</v>
      </c>
      <c r="D1819">
        <f t="shared" ca="1" si="178"/>
        <v>-2.8000000000000001E-2</v>
      </c>
      <c r="E1819">
        <f t="shared" ca="1" si="174"/>
        <v>0</v>
      </c>
      <c r="F1819">
        <f t="shared" ca="1" si="175"/>
        <v>31</v>
      </c>
      <c r="G1819">
        <f t="shared" ca="1" si="176"/>
        <v>32</v>
      </c>
      <c r="M1819">
        <v>1471</v>
      </c>
      <c r="N1819">
        <v>45.457999999999998</v>
      </c>
    </row>
    <row r="1820" spans="1:14">
      <c r="A1820" s="54">
        <f>formulas!O1907</f>
        <v>0</v>
      </c>
      <c r="B1820" s="33">
        <f t="shared" ca="1" si="173"/>
        <v>32</v>
      </c>
      <c r="C1820">
        <f t="shared" si="177"/>
        <v>378</v>
      </c>
      <c r="D1820">
        <f t="shared" ca="1" si="178"/>
        <v>-2.8000000000000001E-2</v>
      </c>
      <c r="E1820">
        <f t="shared" ca="1" si="174"/>
        <v>0</v>
      </c>
      <c r="F1820">
        <f t="shared" ca="1" si="175"/>
        <v>31</v>
      </c>
      <c r="G1820">
        <f t="shared" ca="1" si="176"/>
        <v>32</v>
      </c>
      <c r="M1820">
        <v>1472</v>
      </c>
      <c r="N1820">
        <v>45.494</v>
      </c>
    </row>
    <row r="1821" spans="1:14">
      <c r="A1821" s="54">
        <f>formulas!O1908</f>
        <v>0</v>
      </c>
      <c r="B1821" s="33">
        <f t="shared" ca="1" si="173"/>
        <v>32</v>
      </c>
      <c r="C1821">
        <f t="shared" si="177"/>
        <v>378</v>
      </c>
      <c r="D1821">
        <f t="shared" ca="1" si="178"/>
        <v>-2.8000000000000001E-2</v>
      </c>
      <c r="E1821">
        <f t="shared" ca="1" si="174"/>
        <v>0</v>
      </c>
      <c r="F1821">
        <f t="shared" ca="1" si="175"/>
        <v>31</v>
      </c>
      <c r="G1821">
        <f t="shared" ca="1" si="176"/>
        <v>32</v>
      </c>
      <c r="M1821">
        <v>1473</v>
      </c>
      <c r="N1821">
        <v>45.53</v>
      </c>
    </row>
    <row r="1822" spans="1:14">
      <c r="A1822" s="54">
        <f>formulas!O1909</f>
        <v>0</v>
      </c>
      <c r="B1822" s="33">
        <f t="shared" ca="1" si="173"/>
        <v>32</v>
      </c>
      <c r="C1822">
        <f t="shared" si="177"/>
        <v>378</v>
      </c>
      <c r="D1822">
        <f t="shared" ca="1" si="178"/>
        <v>-2.8000000000000001E-2</v>
      </c>
      <c r="E1822">
        <f t="shared" ca="1" si="174"/>
        <v>0</v>
      </c>
      <c r="F1822">
        <f t="shared" ca="1" si="175"/>
        <v>31</v>
      </c>
      <c r="G1822">
        <f t="shared" ca="1" si="176"/>
        <v>32</v>
      </c>
      <c r="M1822">
        <v>1474</v>
      </c>
      <c r="N1822">
        <v>45.566000000000003</v>
      </c>
    </row>
    <row r="1823" spans="1:14">
      <c r="A1823" s="54">
        <f>formulas!O1910</f>
        <v>0</v>
      </c>
      <c r="B1823" s="33">
        <f t="shared" ca="1" si="173"/>
        <v>32</v>
      </c>
      <c r="C1823">
        <f t="shared" si="177"/>
        <v>378</v>
      </c>
      <c r="D1823">
        <f t="shared" ca="1" si="178"/>
        <v>-2.8000000000000001E-2</v>
      </c>
      <c r="E1823">
        <f t="shared" ca="1" si="174"/>
        <v>0</v>
      </c>
      <c r="F1823">
        <f t="shared" ca="1" si="175"/>
        <v>31</v>
      </c>
      <c r="G1823">
        <f t="shared" ca="1" si="176"/>
        <v>32</v>
      </c>
      <c r="M1823">
        <v>1475</v>
      </c>
      <c r="N1823">
        <v>45.601999999999997</v>
      </c>
    </row>
    <row r="1824" spans="1:14">
      <c r="A1824" s="54">
        <f>formulas!O1911</f>
        <v>0</v>
      </c>
      <c r="B1824" s="33">
        <f t="shared" ca="1" si="173"/>
        <v>32</v>
      </c>
      <c r="C1824">
        <f t="shared" si="177"/>
        <v>378</v>
      </c>
      <c r="D1824">
        <f t="shared" ca="1" si="178"/>
        <v>-2.8000000000000001E-2</v>
      </c>
      <c r="E1824">
        <f t="shared" ca="1" si="174"/>
        <v>0</v>
      </c>
      <c r="F1824">
        <f t="shared" ca="1" si="175"/>
        <v>31</v>
      </c>
      <c r="G1824">
        <f t="shared" ca="1" si="176"/>
        <v>32</v>
      </c>
      <c r="M1824">
        <v>1476</v>
      </c>
      <c r="N1824">
        <v>45.637999999999998</v>
      </c>
    </row>
    <row r="1825" spans="1:14">
      <c r="A1825" s="54">
        <f>formulas!O1912</f>
        <v>0</v>
      </c>
      <c r="B1825" s="33">
        <f t="shared" ca="1" si="173"/>
        <v>32</v>
      </c>
      <c r="C1825">
        <f t="shared" si="177"/>
        <v>378</v>
      </c>
      <c r="D1825">
        <f t="shared" ca="1" si="178"/>
        <v>-2.8000000000000001E-2</v>
      </c>
      <c r="E1825">
        <f t="shared" ca="1" si="174"/>
        <v>0</v>
      </c>
      <c r="F1825">
        <f t="shared" ca="1" si="175"/>
        <v>31</v>
      </c>
      <c r="G1825">
        <f t="shared" ca="1" si="176"/>
        <v>32</v>
      </c>
      <c r="M1825">
        <v>1477</v>
      </c>
      <c r="N1825">
        <v>45.673999999999999</v>
      </c>
    </row>
    <row r="1826" spans="1:14">
      <c r="A1826" s="54">
        <f>formulas!O1913</f>
        <v>0</v>
      </c>
      <c r="B1826" s="33">
        <f t="shared" ca="1" si="173"/>
        <v>32</v>
      </c>
      <c r="C1826">
        <f t="shared" si="177"/>
        <v>378</v>
      </c>
      <c r="D1826">
        <f t="shared" ca="1" si="178"/>
        <v>-2.8000000000000001E-2</v>
      </c>
      <c r="E1826">
        <f t="shared" ca="1" si="174"/>
        <v>0</v>
      </c>
      <c r="F1826">
        <f t="shared" ca="1" si="175"/>
        <v>31</v>
      </c>
      <c r="G1826">
        <f t="shared" ca="1" si="176"/>
        <v>32</v>
      </c>
      <c r="M1826">
        <v>1478</v>
      </c>
      <c r="N1826">
        <v>45.71</v>
      </c>
    </row>
    <row r="1827" spans="1:14">
      <c r="A1827" s="54">
        <f>formulas!O1914</f>
        <v>0</v>
      </c>
      <c r="B1827" s="33">
        <f t="shared" ref="B1827:B1890" ca="1" si="179">(A1827-D1827)/(E1827-D1827)*(G1827-F1827)+F1827</f>
        <v>32</v>
      </c>
      <c r="C1827">
        <f t="shared" si="177"/>
        <v>378</v>
      </c>
      <c r="D1827">
        <f t="shared" ca="1" si="178"/>
        <v>-2.8000000000000001E-2</v>
      </c>
      <c r="E1827">
        <f t="shared" ref="E1827:E1890" ca="1" si="180">INDIRECT(ADDRESS(C1827+2,14))</f>
        <v>0</v>
      </c>
      <c r="F1827">
        <f t="shared" ref="F1827:F1890" ca="1" si="181">INDIRECT(ADDRESS(C1827+1,13))</f>
        <v>31</v>
      </c>
      <c r="G1827">
        <f t="shared" ref="G1827:G1890" ca="1" si="182">INDIRECT(ADDRESS(C1827+2,13))</f>
        <v>32</v>
      </c>
      <c r="M1827">
        <v>1479</v>
      </c>
      <c r="N1827">
        <v>45.746000000000002</v>
      </c>
    </row>
    <row r="1828" spans="1:14">
      <c r="A1828" s="54">
        <f>formulas!O1915</f>
        <v>0</v>
      </c>
      <c r="B1828" s="33">
        <f t="shared" ca="1" si="179"/>
        <v>32</v>
      </c>
      <c r="C1828">
        <f t="shared" si="177"/>
        <v>378</v>
      </c>
      <c r="D1828">
        <f t="shared" ca="1" si="178"/>
        <v>-2.8000000000000001E-2</v>
      </c>
      <c r="E1828">
        <f t="shared" ca="1" si="180"/>
        <v>0</v>
      </c>
      <c r="F1828">
        <f t="shared" ca="1" si="181"/>
        <v>31</v>
      </c>
      <c r="G1828">
        <f t="shared" ca="1" si="182"/>
        <v>32</v>
      </c>
      <c r="M1828">
        <v>1480</v>
      </c>
      <c r="N1828">
        <v>45.781999999999996</v>
      </c>
    </row>
    <row r="1829" spans="1:14">
      <c r="A1829" s="54">
        <f>formulas!O1916</f>
        <v>0</v>
      </c>
      <c r="B1829" s="33">
        <f t="shared" ca="1" si="179"/>
        <v>32</v>
      </c>
      <c r="C1829">
        <f t="shared" si="177"/>
        <v>378</v>
      </c>
      <c r="D1829">
        <f t="shared" ca="1" si="178"/>
        <v>-2.8000000000000001E-2</v>
      </c>
      <c r="E1829">
        <f t="shared" ca="1" si="180"/>
        <v>0</v>
      </c>
      <c r="F1829">
        <f t="shared" ca="1" si="181"/>
        <v>31</v>
      </c>
      <c r="G1829">
        <f t="shared" ca="1" si="182"/>
        <v>32</v>
      </c>
      <c r="M1829">
        <v>1481</v>
      </c>
      <c r="N1829">
        <v>45.817999999999998</v>
      </c>
    </row>
    <row r="1830" spans="1:14">
      <c r="A1830" s="54">
        <f>formulas!O1917</f>
        <v>0</v>
      </c>
      <c r="B1830" s="33">
        <f t="shared" ca="1" si="179"/>
        <v>32</v>
      </c>
      <c r="C1830">
        <f t="shared" si="177"/>
        <v>378</v>
      </c>
      <c r="D1830">
        <f t="shared" ca="1" si="178"/>
        <v>-2.8000000000000001E-2</v>
      </c>
      <c r="E1830">
        <f t="shared" ca="1" si="180"/>
        <v>0</v>
      </c>
      <c r="F1830">
        <f t="shared" ca="1" si="181"/>
        <v>31</v>
      </c>
      <c r="G1830">
        <f t="shared" ca="1" si="182"/>
        <v>32</v>
      </c>
      <c r="M1830">
        <v>1482</v>
      </c>
      <c r="N1830">
        <v>45.853000000000002</v>
      </c>
    </row>
    <row r="1831" spans="1:14">
      <c r="A1831" s="54">
        <f>formulas!O1918</f>
        <v>0</v>
      </c>
      <c r="B1831" s="33">
        <f t="shared" ca="1" si="179"/>
        <v>32</v>
      </c>
      <c r="C1831">
        <f t="shared" si="177"/>
        <v>378</v>
      </c>
      <c r="D1831">
        <f t="shared" ca="1" si="178"/>
        <v>-2.8000000000000001E-2</v>
      </c>
      <c r="E1831">
        <f t="shared" ca="1" si="180"/>
        <v>0</v>
      </c>
      <c r="F1831">
        <f t="shared" ca="1" si="181"/>
        <v>31</v>
      </c>
      <c r="G1831">
        <f t="shared" ca="1" si="182"/>
        <v>32</v>
      </c>
      <c r="M1831">
        <v>1483</v>
      </c>
      <c r="N1831">
        <v>45.889000000000003</v>
      </c>
    </row>
    <row r="1832" spans="1:14">
      <c r="A1832" s="54">
        <f>formulas!O1919</f>
        <v>0</v>
      </c>
      <c r="B1832" s="33">
        <f t="shared" ca="1" si="179"/>
        <v>32</v>
      </c>
      <c r="C1832">
        <f t="shared" si="177"/>
        <v>378</v>
      </c>
      <c r="D1832">
        <f t="shared" ca="1" si="178"/>
        <v>-2.8000000000000001E-2</v>
      </c>
      <c r="E1832">
        <f t="shared" ca="1" si="180"/>
        <v>0</v>
      </c>
      <c r="F1832">
        <f t="shared" ca="1" si="181"/>
        <v>31</v>
      </c>
      <c r="G1832">
        <f t="shared" ca="1" si="182"/>
        <v>32</v>
      </c>
      <c r="M1832">
        <v>1484</v>
      </c>
      <c r="N1832">
        <v>45.924999999999997</v>
      </c>
    </row>
    <row r="1833" spans="1:14">
      <c r="A1833" s="54">
        <f>formulas!O1920</f>
        <v>0</v>
      </c>
      <c r="B1833" s="33">
        <f t="shared" ca="1" si="179"/>
        <v>32</v>
      </c>
      <c r="C1833">
        <f t="shared" si="177"/>
        <v>378</v>
      </c>
      <c r="D1833">
        <f t="shared" ca="1" si="178"/>
        <v>-2.8000000000000001E-2</v>
      </c>
      <c r="E1833">
        <f t="shared" ca="1" si="180"/>
        <v>0</v>
      </c>
      <c r="F1833">
        <f t="shared" ca="1" si="181"/>
        <v>31</v>
      </c>
      <c r="G1833">
        <f t="shared" ca="1" si="182"/>
        <v>32</v>
      </c>
      <c r="M1833">
        <v>1485</v>
      </c>
      <c r="N1833">
        <v>45.960999999999999</v>
      </c>
    </row>
    <row r="1834" spans="1:14">
      <c r="A1834" s="54">
        <f>formulas!O1921</f>
        <v>0</v>
      </c>
      <c r="B1834" s="33">
        <f t="shared" ca="1" si="179"/>
        <v>32</v>
      </c>
      <c r="C1834">
        <f t="shared" si="177"/>
        <v>378</v>
      </c>
      <c r="D1834">
        <f t="shared" ca="1" si="178"/>
        <v>-2.8000000000000001E-2</v>
      </c>
      <c r="E1834">
        <f t="shared" ca="1" si="180"/>
        <v>0</v>
      </c>
      <c r="F1834">
        <f t="shared" ca="1" si="181"/>
        <v>31</v>
      </c>
      <c r="G1834">
        <f t="shared" ca="1" si="182"/>
        <v>32</v>
      </c>
      <c r="M1834">
        <v>1486</v>
      </c>
      <c r="N1834">
        <v>45.997</v>
      </c>
    </row>
    <row r="1835" spans="1:14">
      <c r="A1835" s="54">
        <f>formulas!O1922</f>
        <v>0</v>
      </c>
      <c r="B1835" s="33">
        <f t="shared" ca="1" si="179"/>
        <v>32</v>
      </c>
      <c r="C1835">
        <f t="shared" si="177"/>
        <v>378</v>
      </c>
      <c r="D1835">
        <f t="shared" ca="1" si="178"/>
        <v>-2.8000000000000001E-2</v>
      </c>
      <c r="E1835">
        <f t="shared" ca="1" si="180"/>
        <v>0</v>
      </c>
      <c r="F1835">
        <f t="shared" ca="1" si="181"/>
        <v>31</v>
      </c>
      <c r="G1835">
        <f t="shared" ca="1" si="182"/>
        <v>32</v>
      </c>
      <c r="M1835">
        <v>1487</v>
      </c>
      <c r="N1835">
        <v>46.033000000000001</v>
      </c>
    </row>
    <row r="1836" spans="1:14">
      <c r="A1836" s="54">
        <f>formulas!O1923</f>
        <v>0</v>
      </c>
      <c r="B1836" s="33">
        <f t="shared" ca="1" si="179"/>
        <v>32</v>
      </c>
      <c r="C1836">
        <f t="shared" si="177"/>
        <v>378</v>
      </c>
      <c r="D1836">
        <f t="shared" ca="1" si="178"/>
        <v>-2.8000000000000001E-2</v>
      </c>
      <c r="E1836">
        <f t="shared" ca="1" si="180"/>
        <v>0</v>
      </c>
      <c r="F1836">
        <f t="shared" ca="1" si="181"/>
        <v>31</v>
      </c>
      <c r="G1836">
        <f t="shared" ca="1" si="182"/>
        <v>32</v>
      </c>
      <c r="M1836">
        <v>1488</v>
      </c>
      <c r="N1836">
        <v>46.069000000000003</v>
      </c>
    </row>
    <row r="1837" spans="1:14">
      <c r="A1837" s="54">
        <f>formulas!O1924</f>
        <v>0</v>
      </c>
      <c r="B1837" s="33">
        <f t="shared" ca="1" si="179"/>
        <v>32</v>
      </c>
      <c r="C1837">
        <f t="shared" si="177"/>
        <v>378</v>
      </c>
      <c r="D1837">
        <f t="shared" ca="1" si="178"/>
        <v>-2.8000000000000001E-2</v>
      </c>
      <c r="E1837">
        <f t="shared" ca="1" si="180"/>
        <v>0</v>
      </c>
      <c r="F1837">
        <f t="shared" ca="1" si="181"/>
        <v>31</v>
      </c>
      <c r="G1837">
        <f t="shared" ca="1" si="182"/>
        <v>32</v>
      </c>
      <c r="M1837">
        <v>1489</v>
      </c>
      <c r="N1837">
        <v>46.104999999999997</v>
      </c>
    </row>
    <row r="1838" spans="1:14">
      <c r="A1838" s="54">
        <f>formulas!O1925</f>
        <v>0</v>
      </c>
      <c r="B1838" s="33">
        <f t="shared" ca="1" si="179"/>
        <v>32</v>
      </c>
      <c r="C1838">
        <f t="shared" si="177"/>
        <v>378</v>
      </c>
      <c r="D1838">
        <f t="shared" ca="1" si="178"/>
        <v>-2.8000000000000001E-2</v>
      </c>
      <c r="E1838">
        <f t="shared" ca="1" si="180"/>
        <v>0</v>
      </c>
      <c r="F1838">
        <f t="shared" ca="1" si="181"/>
        <v>31</v>
      </c>
      <c r="G1838">
        <f t="shared" ca="1" si="182"/>
        <v>32</v>
      </c>
      <c r="M1838">
        <v>1490</v>
      </c>
      <c r="N1838">
        <v>46.140999999999998</v>
      </c>
    </row>
    <row r="1839" spans="1:14">
      <c r="A1839" s="54">
        <f>formulas!O1926</f>
        <v>0</v>
      </c>
      <c r="B1839" s="33">
        <f t="shared" ca="1" si="179"/>
        <v>32</v>
      </c>
      <c r="C1839">
        <f t="shared" si="177"/>
        <v>378</v>
      </c>
      <c r="D1839">
        <f t="shared" ca="1" si="178"/>
        <v>-2.8000000000000001E-2</v>
      </c>
      <c r="E1839">
        <f t="shared" ca="1" si="180"/>
        <v>0</v>
      </c>
      <c r="F1839">
        <f t="shared" ca="1" si="181"/>
        <v>31</v>
      </c>
      <c r="G1839">
        <f t="shared" ca="1" si="182"/>
        <v>32</v>
      </c>
      <c r="M1839">
        <v>1491</v>
      </c>
      <c r="N1839">
        <v>46.177</v>
      </c>
    </row>
    <row r="1840" spans="1:14">
      <c r="A1840" s="54">
        <f>formulas!O1927</f>
        <v>0</v>
      </c>
      <c r="B1840" s="33">
        <f t="shared" ca="1" si="179"/>
        <v>32</v>
      </c>
      <c r="C1840">
        <f t="shared" si="177"/>
        <v>378</v>
      </c>
      <c r="D1840">
        <f t="shared" ca="1" si="178"/>
        <v>-2.8000000000000001E-2</v>
      </c>
      <c r="E1840">
        <f t="shared" ca="1" si="180"/>
        <v>0</v>
      </c>
      <c r="F1840">
        <f t="shared" ca="1" si="181"/>
        <v>31</v>
      </c>
      <c r="G1840">
        <f t="shared" ca="1" si="182"/>
        <v>32</v>
      </c>
      <c r="M1840">
        <v>1492</v>
      </c>
      <c r="N1840">
        <v>46.212000000000003</v>
      </c>
    </row>
    <row r="1841" spans="1:14">
      <c r="A1841" s="54">
        <f>formulas!O1928</f>
        <v>0</v>
      </c>
      <c r="B1841" s="33">
        <f t="shared" ca="1" si="179"/>
        <v>32</v>
      </c>
      <c r="C1841">
        <f t="shared" si="177"/>
        <v>378</v>
      </c>
      <c r="D1841">
        <f t="shared" ca="1" si="178"/>
        <v>-2.8000000000000001E-2</v>
      </c>
      <c r="E1841">
        <f t="shared" ca="1" si="180"/>
        <v>0</v>
      </c>
      <c r="F1841">
        <f t="shared" ca="1" si="181"/>
        <v>31</v>
      </c>
      <c r="G1841">
        <f t="shared" ca="1" si="182"/>
        <v>32</v>
      </c>
      <c r="M1841">
        <v>1493</v>
      </c>
      <c r="N1841">
        <v>46.247999999999998</v>
      </c>
    </row>
    <row r="1842" spans="1:14">
      <c r="A1842" s="54">
        <f>formulas!O1929</f>
        <v>0</v>
      </c>
      <c r="B1842" s="33">
        <f t="shared" ca="1" si="179"/>
        <v>32</v>
      </c>
      <c r="C1842">
        <f t="shared" si="177"/>
        <v>378</v>
      </c>
      <c r="D1842">
        <f t="shared" ca="1" si="178"/>
        <v>-2.8000000000000001E-2</v>
      </c>
      <c r="E1842">
        <f t="shared" ca="1" si="180"/>
        <v>0</v>
      </c>
      <c r="F1842">
        <f t="shared" ca="1" si="181"/>
        <v>31</v>
      </c>
      <c r="G1842">
        <f t="shared" ca="1" si="182"/>
        <v>32</v>
      </c>
      <c r="M1842">
        <v>1494</v>
      </c>
      <c r="N1842">
        <v>46.283999999999999</v>
      </c>
    </row>
    <row r="1843" spans="1:14">
      <c r="A1843" s="54">
        <f>formulas!O1930</f>
        <v>0</v>
      </c>
      <c r="B1843" s="33">
        <f t="shared" ca="1" si="179"/>
        <v>32</v>
      </c>
      <c r="C1843">
        <f t="shared" si="177"/>
        <v>378</v>
      </c>
      <c r="D1843">
        <f t="shared" ca="1" si="178"/>
        <v>-2.8000000000000001E-2</v>
      </c>
      <c r="E1843">
        <f t="shared" ca="1" si="180"/>
        <v>0</v>
      </c>
      <c r="F1843">
        <f t="shared" ca="1" si="181"/>
        <v>31</v>
      </c>
      <c r="G1843">
        <f t="shared" ca="1" si="182"/>
        <v>32</v>
      </c>
      <c r="M1843">
        <v>1495</v>
      </c>
      <c r="N1843">
        <v>46.32</v>
      </c>
    </row>
    <row r="1844" spans="1:14">
      <c r="A1844" s="54">
        <f>formulas!O1931</f>
        <v>0</v>
      </c>
      <c r="B1844" s="33">
        <f t="shared" ca="1" si="179"/>
        <v>32</v>
      </c>
      <c r="C1844">
        <f t="shared" si="177"/>
        <v>378</v>
      </c>
      <c r="D1844">
        <f t="shared" ca="1" si="178"/>
        <v>-2.8000000000000001E-2</v>
      </c>
      <c r="E1844">
        <f t="shared" ca="1" si="180"/>
        <v>0</v>
      </c>
      <c r="F1844">
        <f t="shared" ca="1" si="181"/>
        <v>31</v>
      </c>
      <c r="G1844">
        <f t="shared" ca="1" si="182"/>
        <v>32</v>
      </c>
      <c r="M1844">
        <v>1496</v>
      </c>
      <c r="N1844">
        <v>46.356000000000002</v>
      </c>
    </row>
    <row r="1845" spans="1:14">
      <c r="A1845" s="54">
        <f>formulas!O1932</f>
        <v>0</v>
      </c>
      <c r="B1845" s="33">
        <f t="shared" ca="1" si="179"/>
        <v>32</v>
      </c>
      <c r="C1845">
        <f t="shared" si="177"/>
        <v>378</v>
      </c>
      <c r="D1845">
        <f t="shared" ca="1" si="178"/>
        <v>-2.8000000000000001E-2</v>
      </c>
      <c r="E1845">
        <f t="shared" ca="1" si="180"/>
        <v>0</v>
      </c>
      <c r="F1845">
        <f t="shared" ca="1" si="181"/>
        <v>31</v>
      </c>
      <c r="G1845">
        <f t="shared" ca="1" si="182"/>
        <v>32</v>
      </c>
      <c r="M1845">
        <v>1497</v>
      </c>
      <c r="N1845">
        <v>46.392000000000003</v>
      </c>
    </row>
    <row r="1846" spans="1:14">
      <c r="A1846" s="54">
        <f>formulas!O1933</f>
        <v>0</v>
      </c>
      <c r="B1846" s="33">
        <f t="shared" ca="1" si="179"/>
        <v>32</v>
      </c>
      <c r="C1846">
        <f t="shared" si="177"/>
        <v>378</v>
      </c>
      <c r="D1846">
        <f t="shared" ca="1" si="178"/>
        <v>-2.8000000000000001E-2</v>
      </c>
      <c r="E1846">
        <f t="shared" ca="1" si="180"/>
        <v>0</v>
      </c>
      <c r="F1846">
        <f t="shared" ca="1" si="181"/>
        <v>31</v>
      </c>
      <c r="G1846">
        <f t="shared" ca="1" si="182"/>
        <v>32</v>
      </c>
      <c r="M1846">
        <v>1498</v>
      </c>
      <c r="N1846">
        <v>46.427999999999997</v>
      </c>
    </row>
    <row r="1847" spans="1:14">
      <c r="A1847" s="54">
        <f>formulas!O1934</f>
        <v>0</v>
      </c>
      <c r="B1847" s="33">
        <f t="shared" ca="1" si="179"/>
        <v>32</v>
      </c>
      <c r="C1847">
        <f t="shared" si="177"/>
        <v>378</v>
      </c>
      <c r="D1847">
        <f t="shared" ca="1" si="178"/>
        <v>-2.8000000000000001E-2</v>
      </c>
      <c r="E1847">
        <f t="shared" ca="1" si="180"/>
        <v>0</v>
      </c>
      <c r="F1847">
        <f t="shared" ca="1" si="181"/>
        <v>31</v>
      </c>
      <c r="G1847">
        <f t="shared" ca="1" si="182"/>
        <v>32</v>
      </c>
      <c r="M1847">
        <v>1499</v>
      </c>
      <c r="N1847">
        <v>46.463999999999999</v>
      </c>
    </row>
    <row r="1848" spans="1:14">
      <c r="A1848" s="54">
        <f>formulas!O1935</f>
        <v>0</v>
      </c>
      <c r="B1848" s="33">
        <f t="shared" ca="1" si="179"/>
        <v>32</v>
      </c>
      <c r="C1848">
        <f t="shared" si="177"/>
        <v>378</v>
      </c>
      <c r="D1848">
        <f t="shared" ca="1" si="178"/>
        <v>-2.8000000000000001E-2</v>
      </c>
      <c r="E1848">
        <f t="shared" ca="1" si="180"/>
        <v>0</v>
      </c>
      <c r="F1848">
        <f t="shared" ca="1" si="181"/>
        <v>31</v>
      </c>
      <c r="G1848">
        <f t="shared" ca="1" si="182"/>
        <v>32</v>
      </c>
      <c r="M1848">
        <v>1500</v>
      </c>
      <c r="N1848">
        <v>46.5</v>
      </c>
    </row>
    <row r="1849" spans="1:14">
      <c r="A1849" s="54">
        <f>formulas!O1936</f>
        <v>0</v>
      </c>
      <c r="B1849" s="33">
        <f t="shared" ca="1" si="179"/>
        <v>32</v>
      </c>
      <c r="C1849">
        <f t="shared" si="177"/>
        <v>378</v>
      </c>
      <c r="D1849">
        <f t="shared" ca="1" si="178"/>
        <v>-2.8000000000000001E-2</v>
      </c>
      <c r="E1849">
        <f t="shared" ca="1" si="180"/>
        <v>0</v>
      </c>
      <c r="F1849">
        <f t="shared" ca="1" si="181"/>
        <v>31</v>
      </c>
      <c r="G1849">
        <f t="shared" ca="1" si="182"/>
        <v>32</v>
      </c>
      <c r="M1849">
        <v>1501</v>
      </c>
      <c r="N1849">
        <v>46.534999999999997</v>
      </c>
    </row>
    <row r="1850" spans="1:14">
      <c r="A1850" s="54">
        <f>formulas!O1937</f>
        <v>0</v>
      </c>
      <c r="B1850" s="33">
        <f t="shared" ca="1" si="179"/>
        <v>32</v>
      </c>
      <c r="C1850">
        <f t="shared" si="177"/>
        <v>378</v>
      </c>
      <c r="D1850">
        <f t="shared" ca="1" si="178"/>
        <v>-2.8000000000000001E-2</v>
      </c>
      <c r="E1850">
        <f t="shared" ca="1" si="180"/>
        <v>0</v>
      </c>
      <c r="F1850">
        <f t="shared" ca="1" si="181"/>
        <v>31</v>
      </c>
      <c r="G1850">
        <f t="shared" ca="1" si="182"/>
        <v>32</v>
      </c>
      <c r="M1850">
        <v>1502</v>
      </c>
      <c r="N1850">
        <v>46.570999999999998</v>
      </c>
    </row>
    <row r="1851" spans="1:14">
      <c r="A1851" s="54">
        <f>formulas!O1938</f>
        <v>0</v>
      </c>
      <c r="B1851" s="33">
        <f t="shared" ca="1" si="179"/>
        <v>32</v>
      </c>
      <c r="C1851">
        <f t="shared" si="177"/>
        <v>378</v>
      </c>
      <c r="D1851">
        <f t="shared" ca="1" si="178"/>
        <v>-2.8000000000000001E-2</v>
      </c>
      <c r="E1851">
        <f t="shared" ca="1" si="180"/>
        <v>0</v>
      </c>
      <c r="F1851">
        <f t="shared" ca="1" si="181"/>
        <v>31</v>
      </c>
      <c r="G1851">
        <f t="shared" ca="1" si="182"/>
        <v>32</v>
      </c>
      <c r="M1851">
        <v>1503</v>
      </c>
      <c r="N1851">
        <v>46.606999999999999</v>
      </c>
    </row>
    <row r="1852" spans="1:14">
      <c r="A1852" s="54">
        <f>formulas!O1939</f>
        <v>0</v>
      </c>
      <c r="B1852" s="33">
        <f t="shared" ca="1" si="179"/>
        <v>32</v>
      </c>
      <c r="C1852">
        <f t="shared" si="177"/>
        <v>378</v>
      </c>
      <c r="D1852">
        <f t="shared" ca="1" si="178"/>
        <v>-2.8000000000000001E-2</v>
      </c>
      <c r="E1852">
        <f t="shared" ca="1" si="180"/>
        <v>0</v>
      </c>
      <c r="F1852">
        <f t="shared" ca="1" si="181"/>
        <v>31</v>
      </c>
      <c r="G1852">
        <f t="shared" ca="1" si="182"/>
        <v>32</v>
      </c>
      <c r="M1852">
        <v>1504</v>
      </c>
      <c r="N1852">
        <v>46.643000000000001</v>
      </c>
    </row>
    <row r="1853" spans="1:14">
      <c r="A1853" s="54">
        <f>formulas!O1940</f>
        <v>0</v>
      </c>
      <c r="B1853" s="33">
        <f t="shared" ca="1" si="179"/>
        <v>32</v>
      </c>
      <c r="C1853">
        <f t="shared" si="177"/>
        <v>378</v>
      </c>
      <c r="D1853">
        <f t="shared" ca="1" si="178"/>
        <v>-2.8000000000000001E-2</v>
      </c>
      <c r="E1853">
        <f t="shared" ca="1" si="180"/>
        <v>0</v>
      </c>
      <c r="F1853">
        <f t="shared" ca="1" si="181"/>
        <v>31</v>
      </c>
      <c r="G1853">
        <f t="shared" ca="1" si="182"/>
        <v>32</v>
      </c>
      <c r="M1853">
        <v>1505</v>
      </c>
      <c r="N1853">
        <v>46.679000000000002</v>
      </c>
    </row>
    <row r="1854" spans="1:14">
      <c r="A1854" s="54">
        <f>formulas!O1941</f>
        <v>0</v>
      </c>
      <c r="B1854" s="33">
        <f t="shared" ca="1" si="179"/>
        <v>32</v>
      </c>
      <c r="C1854">
        <f t="shared" si="177"/>
        <v>378</v>
      </c>
      <c r="D1854">
        <f t="shared" ca="1" si="178"/>
        <v>-2.8000000000000001E-2</v>
      </c>
      <c r="E1854">
        <f t="shared" ca="1" si="180"/>
        <v>0</v>
      </c>
      <c r="F1854">
        <f t="shared" ca="1" si="181"/>
        <v>31</v>
      </c>
      <c r="G1854">
        <f t="shared" ca="1" si="182"/>
        <v>32</v>
      </c>
      <c r="M1854">
        <v>1506</v>
      </c>
      <c r="N1854">
        <v>46.715000000000003</v>
      </c>
    </row>
    <row r="1855" spans="1:14">
      <c r="A1855" s="54">
        <f>formulas!O1942</f>
        <v>0</v>
      </c>
      <c r="B1855" s="33">
        <f t="shared" ca="1" si="179"/>
        <v>32</v>
      </c>
      <c r="C1855">
        <f t="shared" si="177"/>
        <v>378</v>
      </c>
      <c r="D1855">
        <f t="shared" ca="1" si="178"/>
        <v>-2.8000000000000001E-2</v>
      </c>
      <c r="E1855">
        <f t="shared" ca="1" si="180"/>
        <v>0</v>
      </c>
      <c r="F1855">
        <f t="shared" ca="1" si="181"/>
        <v>31</v>
      </c>
      <c r="G1855">
        <f t="shared" ca="1" si="182"/>
        <v>32</v>
      </c>
      <c r="M1855">
        <v>1507</v>
      </c>
      <c r="N1855">
        <v>46.750999999999998</v>
      </c>
    </row>
    <row r="1856" spans="1:14">
      <c r="A1856" s="54">
        <f>formulas!O1943</f>
        <v>0</v>
      </c>
      <c r="B1856" s="33">
        <f t="shared" ca="1" si="179"/>
        <v>32</v>
      </c>
      <c r="C1856">
        <f t="shared" si="177"/>
        <v>378</v>
      </c>
      <c r="D1856">
        <f t="shared" ca="1" si="178"/>
        <v>-2.8000000000000001E-2</v>
      </c>
      <c r="E1856">
        <f t="shared" ca="1" si="180"/>
        <v>0</v>
      </c>
      <c r="F1856">
        <f t="shared" ca="1" si="181"/>
        <v>31</v>
      </c>
      <c r="G1856">
        <f t="shared" ca="1" si="182"/>
        <v>32</v>
      </c>
      <c r="M1856">
        <v>1508</v>
      </c>
      <c r="N1856">
        <v>46.786000000000001</v>
      </c>
    </row>
    <row r="1857" spans="1:14">
      <c r="A1857" s="54">
        <f>formulas!O1944</f>
        <v>0</v>
      </c>
      <c r="B1857" s="33">
        <f t="shared" ca="1" si="179"/>
        <v>32</v>
      </c>
      <c r="C1857">
        <f t="shared" si="177"/>
        <v>378</v>
      </c>
      <c r="D1857">
        <f t="shared" ca="1" si="178"/>
        <v>-2.8000000000000001E-2</v>
      </c>
      <c r="E1857">
        <f t="shared" ca="1" si="180"/>
        <v>0</v>
      </c>
      <c r="F1857">
        <f t="shared" ca="1" si="181"/>
        <v>31</v>
      </c>
      <c r="G1857">
        <f t="shared" ca="1" si="182"/>
        <v>32</v>
      </c>
      <c r="M1857">
        <v>1509</v>
      </c>
      <c r="N1857">
        <v>46.822000000000003</v>
      </c>
    </row>
    <row r="1858" spans="1:14">
      <c r="A1858" s="54">
        <f>formulas!O1945</f>
        <v>0</v>
      </c>
      <c r="B1858" s="33">
        <f t="shared" ca="1" si="179"/>
        <v>32</v>
      </c>
      <c r="C1858">
        <f t="shared" si="177"/>
        <v>378</v>
      </c>
      <c r="D1858">
        <f t="shared" ca="1" si="178"/>
        <v>-2.8000000000000001E-2</v>
      </c>
      <c r="E1858">
        <f t="shared" ca="1" si="180"/>
        <v>0</v>
      </c>
      <c r="F1858">
        <f t="shared" ca="1" si="181"/>
        <v>31</v>
      </c>
      <c r="G1858">
        <f t="shared" ca="1" si="182"/>
        <v>32</v>
      </c>
      <c r="M1858">
        <v>1510</v>
      </c>
      <c r="N1858">
        <v>46.857999999999997</v>
      </c>
    </row>
    <row r="1859" spans="1:14">
      <c r="A1859" s="54">
        <f>formulas!O1946</f>
        <v>0</v>
      </c>
      <c r="B1859" s="33">
        <f t="shared" ca="1" si="179"/>
        <v>32</v>
      </c>
      <c r="C1859">
        <f t="shared" ref="C1859:C1922" si="183">COUNTIF($N$1:$N$25398,"&lt;"&amp;A1859)</f>
        <v>378</v>
      </c>
      <c r="D1859">
        <f t="shared" ref="D1859:D1922" ca="1" si="184">INDIRECT(ADDRESS(C1859+1,14))</f>
        <v>-2.8000000000000001E-2</v>
      </c>
      <c r="E1859">
        <f t="shared" ca="1" si="180"/>
        <v>0</v>
      </c>
      <c r="F1859">
        <f t="shared" ca="1" si="181"/>
        <v>31</v>
      </c>
      <c r="G1859">
        <f t="shared" ca="1" si="182"/>
        <v>32</v>
      </c>
      <c r="M1859">
        <v>1511</v>
      </c>
      <c r="N1859">
        <v>46.893999999999998</v>
      </c>
    </row>
    <row r="1860" spans="1:14">
      <c r="A1860" s="54">
        <f>formulas!O1947</f>
        <v>0</v>
      </c>
      <c r="B1860" s="33">
        <f t="shared" ca="1" si="179"/>
        <v>32</v>
      </c>
      <c r="C1860">
        <f t="shared" si="183"/>
        <v>378</v>
      </c>
      <c r="D1860">
        <f t="shared" ca="1" si="184"/>
        <v>-2.8000000000000001E-2</v>
      </c>
      <c r="E1860">
        <f t="shared" ca="1" si="180"/>
        <v>0</v>
      </c>
      <c r="F1860">
        <f t="shared" ca="1" si="181"/>
        <v>31</v>
      </c>
      <c r="G1860">
        <f t="shared" ca="1" si="182"/>
        <v>32</v>
      </c>
      <c r="M1860">
        <v>1512</v>
      </c>
      <c r="N1860">
        <v>46.93</v>
      </c>
    </row>
    <row r="1861" spans="1:14">
      <c r="A1861" s="54">
        <f>formulas!O1948</f>
        <v>0</v>
      </c>
      <c r="B1861" s="33">
        <f t="shared" ca="1" si="179"/>
        <v>32</v>
      </c>
      <c r="C1861">
        <f t="shared" si="183"/>
        <v>378</v>
      </c>
      <c r="D1861">
        <f t="shared" ca="1" si="184"/>
        <v>-2.8000000000000001E-2</v>
      </c>
      <c r="E1861">
        <f t="shared" ca="1" si="180"/>
        <v>0</v>
      </c>
      <c r="F1861">
        <f t="shared" ca="1" si="181"/>
        <v>31</v>
      </c>
      <c r="G1861">
        <f t="shared" ca="1" si="182"/>
        <v>32</v>
      </c>
      <c r="M1861">
        <v>1513</v>
      </c>
      <c r="N1861">
        <v>46.966000000000001</v>
      </c>
    </row>
    <row r="1862" spans="1:14">
      <c r="A1862" s="54">
        <f>formulas!O1949</f>
        <v>0</v>
      </c>
      <c r="B1862" s="33">
        <f t="shared" ca="1" si="179"/>
        <v>32</v>
      </c>
      <c r="C1862">
        <f t="shared" si="183"/>
        <v>378</v>
      </c>
      <c r="D1862">
        <f t="shared" ca="1" si="184"/>
        <v>-2.8000000000000001E-2</v>
      </c>
      <c r="E1862">
        <f t="shared" ca="1" si="180"/>
        <v>0</v>
      </c>
      <c r="F1862">
        <f t="shared" ca="1" si="181"/>
        <v>31</v>
      </c>
      <c r="G1862">
        <f t="shared" ca="1" si="182"/>
        <v>32</v>
      </c>
      <c r="M1862">
        <v>1514</v>
      </c>
      <c r="N1862">
        <v>47.000999999999998</v>
      </c>
    </row>
    <row r="1863" spans="1:14">
      <c r="A1863" s="54">
        <f>formulas!O1950</f>
        <v>0</v>
      </c>
      <c r="B1863" s="33">
        <f t="shared" ca="1" si="179"/>
        <v>32</v>
      </c>
      <c r="C1863">
        <f t="shared" si="183"/>
        <v>378</v>
      </c>
      <c r="D1863">
        <f t="shared" ca="1" si="184"/>
        <v>-2.8000000000000001E-2</v>
      </c>
      <c r="E1863">
        <f t="shared" ca="1" si="180"/>
        <v>0</v>
      </c>
      <c r="F1863">
        <f t="shared" ca="1" si="181"/>
        <v>31</v>
      </c>
      <c r="G1863">
        <f t="shared" ca="1" si="182"/>
        <v>32</v>
      </c>
      <c r="M1863">
        <v>1515</v>
      </c>
      <c r="N1863">
        <v>47.036999999999999</v>
      </c>
    </row>
    <row r="1864" spans="1:14">
      <c r="A1864" s="54">
        <f>formulas!O1951</f>
        <v>0</v>
      </c>
      <c r="B1864" s="33">
        <f t="shared" ca="1" si="179"/>
        <v>32</v>
      </c>
      <c r="C1864">
        <f t="shared" si="183"/>
        <v>378</v>
      </c>
      <c r="D1864">
        <f t="shared" ca="1" si="184"/>
        <v>-2.8000000000000001E-2</v>
      </c>
      <c r="E1864">
        <f t="shared" ca="1" si="180"/>
        <v>0</v>
      </c>
      <c r="F1864">
        <f t="shared" ca="1" si="181"/>
        <v>31</v>
      </c>
      <c r="G1864">
        <f t="shared" ca="1" si="182"/>
        <v>32</v>
      </c>
      <c r="M1864">
        <v>1516</v>
      </c>
      <c r="N1864">
        <v>47.073</v>
      </c>
    </row>
    <row r="1865" spans="1:14">
      <c r="A1865" s="54">
        <f>formulas!O1952</f>
        <v>0</v>
      </c>
      <c r="B1865" s="33">
        <f t="shared" ca="1" si="179"/>
        <v>32</v>
      </c>
      <c r="C1865">
        <f t="shared" si="183"/>
        <v>378</v>
      </c>
      <c r="D1865">
        <f t="shared" ca="1" si="184"/>
        <v>-2.8000000000000001E-2</v>
      </c>
      <c r="E1865">
        <f t="shared" ca="1" si="180"/>
        <v>0</v>
      </c>
      <c r="F1865">
        <f t="shared" ca="1" si="181"/>
        <v>31</v>
      </c>
      <c r="G1865">
        <f t="shared" ca="1" si="182"/>
        <v>32</v>
      </c>
      <c r="M1865">
        <v>1517</v>
      </c>
      <c r="N1865">
        <v>47.109000000000002</v>
      </c>
    </row>
    <row r="1866" spans="1:14">
      <c r="A1866" s="54">
        <f>formulas!O1953</f>
        <v>0</v>
      </c>
      <c r="B1866" s="33">
        <f t="shared" ca="1" si="179"/>
        <v>32</v>
      </c>
      <c r="C1866">
        <f t="shared" si="183"/>
        <v>378</v>
      </c>
      <c r="D1866">
        <f t="shared" ca="1" si="184"/>
        <v>-2.8000000000000001E-2</v>
      </c>
      <c r="E1866">
        <f t="shared" ca="1" si="180"/>
        <v>0</v>
      </c>
      <c r="F1866">
        <f t="shared" ca="1" si="181"/>
        <v>31</v>
      </c>
      <c r="G1866">
        <f t="shared" ca="1" si="182"/>
        <v>32</v>
      </c>
      <c r="M1866">
        <v>1518</v>
      </c>
      <c r="N1866">
        <v>47.145000000000003</v>
      </c>
    </row>
    <row r="1867" spans="1:14">
      <c r="A1867" s="54">
        <f>formulas!O1954</f>
        <v>0</v>
      </c>
      <c r="B1867" s="33">
        <f t="shared" ca="1" si="179"/>
        <v>32</v>
      </c>
      <c r="C1867">
        <f t="shared" si="183"/>
        <v>378</v>
      </c>
      <c r="D1867">
        <f t="shared" ca="1" si="184"/>
        <v>-2.8000000000000001E-2</v>
      </c>
      <c r="E1867">
        <f t="shared" ca="1" si="180"/>
        <v>0</v>
      </c>
      <c r="F1867">
        <f t="shared" ca="1" si="181"/>
        <v>31</v>
      </c>
      <c r="G1867">
        <f t="shared" ca="1" si="182"/>
        <v>32</v>
      </c>
      <c r="M1867">
        <v>1519</v>
      </c>
      <c r="N1867">
        <v>47.180999999999997</v>
      </c>
    </row>
    <row r="1868" spans="1:14">
      <c r="A1868" s="54">
        <f>formulas!O1955</f>
        <v>0</v>
      </c>
      <c r="B1868" s="33">
        <f t="shared" ca="1" si="179"/>
        <v>32</v>
      </c>
      <c r="C1868">
        <f t="shared" si="183"/>
        <v>378</v>
      </c>
      <c r="D1868">
        <f t="shared" ca="1" si="184"/>
        <v>-2.8000000000000001E-2</v>
      </c>
      <c r="E1868">
        <f t="shared" ca="1" si="180"/>
        <v>0</v>
      </c>
      <c r="F1868">
        <f t="shared" ca="1" si="181"/>
        <v>31</v>
      </c>
      <c r="G1868">
        <f t="shared" ca="1" si="182"/>
        <v>32</v>
      </c>
      <c r="M1868">
        <v>1520</v>
      </c>
      <c r="N1868">
        <v>47.216000000000001</v>
      </c>
    </row>
    <row r="1869" spans="1:14">
      <c r="A1869" s="54">
        <f>formulas!O1956</f>
        <v>0</v>
      </c>
      <c r="B1869" s="33">
        <f t="shared" ca="1" si="179"/>
        <v>32</v>
      </c>
      <c r="C1869">
        <f t="shared" si="183"/>
        <v>378</v>
      </c>
      <c r="D1869">
        <f t="shared" ca="1" si="184"/>
        <v>-2.8000000000000001E-2</v>
      </c>
      <c r="E1869">
        <f t="shared" ca="1" si="180"/>
        <v>0</v>
      </c>
      <c r="F1869">
        <f t="shared" ca="1" si="181"/>
        <v>31</v>
      </c>
      <c r="G1869">
        <f t="shared" ca="1" si="182"/>
        <v>32</v>
      </c>
      <c r="M1869">
        <v>1521</v>
      </c>
      <c r="N1869">
        <v>47.252000000000002</v>
      </c>
    </row>
    <row r="1870" spans="1:14">
      <c r="A1870" s="54">
        <f>formulas!O1957</f>
        <v>0</v>
      </c>
      <c r="B1870" s="33">
        <f t="shared" ca="1" si="179"/>
        <v>32</v>
      </c>
      <c r="C1870">
        <f t="shared" si="183"/>
        <v>378</v>
      </c>
      <c r="D1870">
        <f t="shared" ca="1" si="184"/>
        <v>-2.8000000000000001E-2</v>
      </c>
      <c r="E1870">
        <f t="shared" ca="1" si="180"/>
        <v>0</v>
      </c>
      <c r="F1870">
        <f t="shared" ca="1" si="181"/>
        <v>31</v>
      </c>
      <c r="G1870">
        <f t="shared" ca="1" si="182"/>
        <v>32</v>
      </c>
      <c r="M1870">
        <v>1522</v>
      </c>
      <c r="N1870">
        <v>47.287999999999997</v>
      </c>
    </row>
    <row r="1871" spans="1:14">
      <c r="A1871" s="54">
        <f>formulas!O1958</f>
        <v>0</v>
      </c>
      <c r="B1871" s="33">
        <f t="shared" ca="1" si="179"/>
        <v>32</v>
      </c>
      <c r="C1871">
        <f t="shared" si="183"/>
        <v>378</v>
      </c>
      <c r="D1871">
        <f t="shared" ca="1" si="184"/>
        <v>-2.8000000000000001E-2</v>
      </c>
      <c r="E1871">
        <f t="shared" ca="1" si="180"/>
        <v>0</v>
      </c>
      <c r="F1871">
        <f t="shared" ca="1" si="181"/>
        <v>31</v>
      </c>
      <c r="G1871">
        <f t="shared" ca="1" si="182"/>
        <v>32</v>
      </c>
      <c r="M1871">
        <v>1523</v>
      </c>
      <c r="N1871">
        <v>47.323999999999998</v>
      </c>
    </row>
    <row r="1872" spans="1:14">
      <c r="A1872" s="54">
        <f>formulas!O1959</f>
        <v>0</v>
      </c>
      <c r="B1872" s="33">
        <f t="shared" ca="1" si="179"/>
        <v>32</v>
      </c>
      <c r="C1872">
        <f t="shared" si="183"/>
        <v>378</v>
      </c>
      <c r="D1872">
        <f t="shared" ca="1" si="184"/>
        <v>-2.8000000000000001E-2</v>
      </c>
      <c r="E1872">
        <f t="shared" ca="1" si="180"/>
        <v>0</v>
      </c>
      <c r="F1872">
        <f t="shared" ca="1" si="181"/>
        <v>31</v>
      </c>
      <c r="G1872">
        <f t="shared" ca="1" si="182"/>
        <v>32</v>
      </c>
      <c r="M1872">
        <v>1524</v>
      </c>
      <c r="N1872">
        <v>47.359000000000002</v>
      </c>
    </row>
    <row r="1873" spans="1:14">
      <c r="A1873" s="54">
        <f>formulas!O1960</f>
        <v>0</v>
      </c>
      <c r="B1873" s="33">
        <f t="shared" ca="1" si="179"/>
        <v>32</v>
      </c>
      <c r="C1873">
        <f t="shared" si="183"/>
        <v>378</v>
      </c>
      <c r="D1873">
        <f t="shared" ca="1" si="184"/>
        <v>-2.8000000000000001E-2</v>
      </c>
      <c r="E1873">
        <f t="shared" ca="1" si="180"/>
        <v>0</v>
      </c>
      <c r="F1873">
        <f t="shared" ca="1" si="181"/>
        <v>31</v>
      </c>
      <c r="G1873">
        <f t="shared" ca="1" si="182"/>
        <v>32</v>
      </c>
      <c r="M1873">
        <v>1525</v>
      </c>
      <c r="N1873">
        <v>47.395000000000003</v>
      </c>
    </row>
    <row r="1874" spans="1:14">
      <c r="A1874" s="54">
        <f>formulas!O1961</f>
        <v>0</v>
      </c>
      <c r="B1874" s="33">
        <f t="shared" ca="1" si="179"/>
        <v>32</v>
      </c>
      <c r="C1874">
        <f t="shared" si="183"/>
        <v>378</v>
      </c>
      <c r="D1874">
        <f t="shared" ca="1" si="184"/>
        <v>-2.8000000000000001E-2</v>
      </c>
      <c r="E1874">
        <f t="shared" ca="1" si="180"/>
        <v>0</v>
      </c>
      <c r="F1874">
        <f t="shared" ca="1" si="181"/>
        <v>31</v>
      </c>
      <c r="G1874">
        <f t="shared" ca="1" si="182"/>
        <v>32</v>
      </c>
      <c r="M1874">
        <v>1526</v>
      </c>
      <c r="N1874">
        <v>47.430999999999997</v>
      </c>
    </row>
    <row r="1875" spans="1:14">
      <c r="A1875" s="54">
        <f>formulas!O1962</f>
        <v>0</v>
      </c>
      <c r="B1875" s="33">
        <f t="shared" ca="1" si="179"/>
        <v>32</v>
      </c>
      <c r="C1875">
        <f t="shared" si="183"/>
        <v>378</v>
      </c>
      <c r="D1875">
        <f t="shared" ca="1" si="184"/>
        <v>-2.8000000000000001E-2</v>
      </c>
      <c r="E1875">
        <f t="shared" ca="1" si="180"/>
        <v>0</v>
      </c>
      <c r="F1875">
        <f t="shared" ca="1" si="181"/>
        <v>31</v>
      </c>
      <c r="G1875">
        <f t="shared" ca="1" si="182"/>
        <v>32</v>
      </c>
      <c r="M1875">
        <v>1527</v>
      </c>
      <c r="N1875">
        <v>47.466999999999999</v>
      </c>
    </row>
    <row r="1876" spans="1:14">
      <c r="A1876" s="54">
        <f>formulas!O1963</f>
        <v>0</v>
      </c>
      <c r="B1876" s="33">
        <f t="shared" ca="1" si="179"/>
        <v>32</v>
      </c>
      <c r="C1876">
        <f t="shared" si="183"/>
        <v>378</v>
      </c>
      <c r="D1876">
        <f t="shared" ca="1" si="184"/>
        <v>-2.8000000000000001E-2</v>
      </c>
      <c r="E1876">
        <f t="shared" ca="1" si="180"/>
        <v>0</v>
      </c>
      <c r="F1876">
        <f t="shared" ca="1" si="181"/>
        <v>31</v>
      </c>
      <c r="G1876">
        <f t="shared" ca="1" si="182"/>
        <v>32</v>
      </c>
      <c r="M1876">
        <v>1528</v>
      </c>
      <c r="N1876">
        <v>47.503</v>
      </c>
    </row>
    <row r="1877" spans="1:14">
      <c r="A1877" s="54">
        <f>formulas!O1964</f>
        <v>0</v>
      </c>
      <c r="B1877" s="33">
        <f t="shared" ca="1" si="179"/>
        <v>32</v>
      </c>
      <c r="C1877">
        <f t="shared" si="183"/>
        <v>378</v>
      </c>
      <c r="D1877">
        <f t="shared" ca="1" si="184"/>
        <v>-2.8000000000000001E-2</v>
      </c>
      <c r="E1877">
        <f t="shared" ca="1" si="180"/>
        <v>0</v>
      </c>
      <c r="F1877">
        <f t="shared" ca="1" si="181"/>
        <v>31</v>
      </c>
      <c r="G1877">
        <f t="shared" ca="1" si="182"/>
        <v>32</v>
      </c>
      <c r="M1877">
        <v>1529</v>
      </c>
      <c r="N1877">
        <v>47.537999999999997</v>
      </c>
    </row>
    <row r="1878" spans="1:14">
      <c r="A1878" s="54">
        <f>formulas!O1965</f>
        <v>0</v>
      </c>
      <c r="B1878" s="33">
        <f t="shared" ca="1" si="179"/>
        <v>32</v>
      </c>
      <c r="C1878">
        <f t="shared" si="183"/>
        <v>378</v>
      </c>
      <c r="D1878">
        <f t="shared" ca="1" si="184"/>
        <v>-2.8000000000000001E-2</v>
      </c>
      <c r="E1878">
        <f t="shared" ca="1" si="180"/>
        <v>0</v>
      </c>
      <c r="F1878">
        <f t="shared" ca="1" si="181"/>
        <v>31</v>
      </c>
      <c r="G1878">
        <f t="shared" ca="1" si="182"/>
        <v>32</v>
      </c>
      <c r="M1878">
        <v>1530</v>
      </c>
      <c r="N1878">
        <v>47.573999999999998</v>
      </c>
    </row>
    <row r="1879" spans="1:14">
      <c r="A1879" s="54">
        <f>formulas!O1966</f>
        <v>0</v>
      </c>
      <c r="B1879" s="33">
        <f t="shared" ca="1" si="179"/>
        <v>32</v>
      </c>
      <c r="C1879">
        <f t="shared" si="183"/>
        <v>378</v>
      </c>
      <c r="D1879">
        <f t="shared" ca="1" si="184"/>
        <v>-2.8000000000000001E-2</v>
      </c>
      <c r="E1879">
        <f t="shared" ca="1" si="180"/>
        <v>0</v>
      </c>
      <c r="F1879">
        <f t="shared" ca="1" si="181"/>
        <v>31</v>
      </c>
      <c r="G1879">
        <f t="shared" ca="1" si="182"/>
        <v>32</v>
      </c>
      <c r="M1879">
        <v>1531</v>
      </c>
      <c r="N1879">
        <v>47.61</v>
      </c>
    </row>
    <row r="1880" spans="1:14">
      <c r="A1880" s="54">
        <f>formulas!O1967</f>
        <v>0</v>
      </c>
      <c r="B1880" s="33">
        <f t="shared" ca="1" si="179"/>
        <v>32</v>
      </c>
      <c r="C1880">
        <f t="shared" si="183"/>
        <v>378</v>
      </c>
      <c r="D1880">
        <f t="shared" ca="1" si="184"/>
        <v>-2.8000000000000001E-2</v>
      </c>
      <c r="E1880">
        <f t="shared" ca="1" si="180"/>
        <v>0</v>
      </c>
      <c r="F1880">
        <f t="shared" ca="1" si="181"/>
        <v>31</v>
      </c>
      <c r="G1880">
        <f t="shared" ca="1" si="182"/>
        <v>32</v>
      </c>
      <c r="M1880">
        <v>1532</v>
      </c>
      <c r="N1880">
        <v>47.646000000000001</v>
      </c>
    </row>
    <row r="1881" spans="1:14">
      <c r="A1881" s="54">
        <f>formulas!O1968</f>
        <v>0</v>
      </c>
      <c r="B1881" s="33">
        <f t="shared" ca="1" si="179"/>
        <v>32</v>
      </c>
      <c r="C1881">
        <f t="shared" si="183"/>
        <v>378</v>
      </c>
      <c r="D1881">
        <f t="shared" ca="1" si="184"/>
        <v>-2.8000000000000001E-2</v>
      </c>
      <c r="E1881">
        <f t="shared" ca="1" si="180"/>
        <v>0</v>
      </c>
      <c r="F1881">
        <f t="shared" ca="1" si="181"/>
        <v>31</v>
      </c>
      <c r="G1881">
        <f t="shared" ca="1" si="182"/>
        <v>32</v>
      </c>
      <c r="M1881">
        <v>1533</v>
      </c>
      <c r="N1881">
        <v>47.680999999999997</v>
      </c>
    </row>
    <row r="1882" spans="1:14">
      <c r="A1882" s="54">
        <f>formulas!O1969</f>
        <v>0</v>
      </c>
      <c r="B1882" s="33">
        <f t="shared" ca="1" si="179"/>
        <v>32</v>
      </c>
      <c r="C1882">
        <f t="shared" si="183"/>
        <v>378</v>
      </c>
      <c r="D1882">
        <f t="shared" ca="1" si="184"/>
        <v>-2.8000000000000001E-2</v>
      </c>
      <c r="E1882">
        <f t="shared" ca="1" si="180"/>
        <v>0</v>
      </c>
      <c r="F1882">
        <f t="shared" ca="1" si="181"/>
        <v>31</v>
      </c>
      <c r="G1882">
        <f t="shared" ca="1" si="182"/>
        <v>32</v>
      </c>
      <c r="M1882">
        <v>1534</v>
      </c>
      <c r="N1882">
        <v>47.716999999999999</v>
      </c>
    </row>
    <row r="1883" spans="1:14">
      <c r="A1883" s="54">
        <f>formulas!O1970</f>
        <v>0</v>
      </c>
      <c r="B1883" s="33">
        <f t="shared" ca="1" si="179"/>
        <v>32</v>
      </c>
      <c r="C1883">
        <f t="shared" si="183"/>
        <v>378</v>
      </c>
      <c r="D1883">
        <f t="shared" ca="1" si="184"/>
        <v>-2.8000000000000001E-2</v>
      </c>
      <c r="E1883">
        <f t="shared" ca="1" si="180"/>
        <v>0</v>
      </c>
      <c r="F1883">
        <f t="shared" ca="1" si="181"/>
        <v>31</v>
      </c>
      <c r="G1883">
        <f t="shared" ca="1" si="182"/>
        <v>32</v>
      </c>
      <c r="M1883">
        <v>1535</v>
      </c>
      <c r="N1883">
        <v>47.753</v>
      </c>
    </row>
    <row r="1884" spans="1:14">
      <c r="A1884" s="54">
        <f>formulas!O1971</f>
        <v>0</v>
      </c>
      <c r="B1884" s="33">
        <f t="shared" ca="1" si="179"/>
        <v>32</v>
      </c>
      <c r="C1884">
        <f t="shared" si="183"/>
        <v>378</v>
      </c>
      <c r="D1884">
        <f t="shared" ca="1" si="184"/>
        <v>-2.8000000000000001E-2</v>
      </c>
      <c r="E1884">
        <f t="shared" ca="1" si="180"/>
        <v>0</v>
      </c>
      <c r="F1884">
        <f t="shared" ca="1" si="181"/>
        <v>31</v>
      </c>
      <c r="G1884">
        <f t="shared" ca="1" si="182"/>
        <v>32</v>
      </c>
      <c r="M1884">
        <v>1536</v>
      </c>
      <c r="N1884">
        <v>47.787999999999997</v>
      </c>
    </row>
    <row r="1885" spans="1:14">
      <c r="A1885" s="54">
        <f>formulas!O1972</f>
        <v>0</v>
      </c>
      <c r="B1885" s="33">
        <f t="shared" ca="1" si="179"/>
        <v>32</v>
      </c>
      <c r="C1885">
        <f t="shared" si="183"/>
        <v>378</v>
      </c>
      <c r="D1885">
        <f t="shared" ca="1" si="184"/>
        <v>-2.8000000000000001E-2</v>
      </c>
      <c r="E1885">
        <f t="shared" ca="1" si="180"/>
        <v>0</v>
      </c>
      <c r="F1885">
        <f t="shared" ca="1" si="181"/>
        <v>31</v>
      </c>
      <c r="G1885">
        <f t="shared" ca="1" si="182"/>
        <v>32</v>
      </c>
      <c r="M1885">
        <v>1537</v>
      </c>
      <c r="N1885">
        <v>47.823999999999998</v>
      </c>
    </row>
    <row r="1886" spans="1:14">
      <c r="A1886" s="54">
        <f>formulas!O1973</f>
        <v>0</v>
      </c>
      <c r="B1886" s="33">
        <f t="shared" ca="1" si="179"/>
        <v>32</v>
      </c>
      <c r="C1886">
        <f t="shared" si="183"/>
        <v>378</v>
      </c>
      <c r="D1886">
        <f t="shared" ca="1" si="184"/>
        <v>-2.8000000000000001E-2</v>
      </c>
      <c r="E1886">
        <f t="shared" ca="1" si="180"/>
        <v>0</v>
      </c>
      <c r="F1886">
        <f t="shared" ca="1" si="181"/>
        <v>31</v>
      </c>
      <c r="G1886">
        <f t="shared" ca="1" si="182"/>
        <v>32</v>
      </c>
      <c r="M1886">
        <v>1538</v>
      </c>
      <c r="N1886">
        <v>47.86</v>
      </c>
    </row>
    <row r="1887" spans="1:14">
      <c r="A1887" s="54">
        <f>formulas!O1974</f>
        <v>0</v>
      </c>
      <c r="B1887" s="33">
        <f t="shared" ca="1" si="179"/>
        <v>32</v>
      </c>
      <c r="C1887">
        <f t="shared" si="183"/>
        <v>378</v>
      </c>
      <c r="D1887">
        <f t="shared" ca="1" si="184"/>
        <v>-2.8000000000000001E-2</v>
      </c>
      <c r="E1887">
        <f t="shared" ca="1" si="180"/>
        <v>0</v>
      </c>
      <c r="F1887">
        <f t="shared" ca="1" si="181"/>
        <v>31</v>
      </c>
      <c r="G1887">
        <f t="shared" ca="1" si="182"/>
        <v>32</v>
      </c>
      <c r="M1887">
        <v>1539</v>
      </c>
      <c r="N1887">
        <v>47.896000000000001</v>
      </c>
    </row>
    <row r="1888" spans="1:14">
      <c r="A1888" s="54">
        <f>formulas!O1975</f>
        <v>0</v>
      </c>
      <c r="B1888" s="33">
        <f t="shared" ca="1" si="179"/>
        <v>32</v>
      </c>
      <c r="C1888">
        <f t="shared" si="183"/>
        <v>378</v>
      </c>
      <c r="D1888">
        <f t="shared" ca="1" si="184"/>
        <v>-2.8000000000000001E-2</v>
      </c>
      <c r="E1888">
        <f t="shared" ca="1" si="180"/>
        <v>0</v>
      </c>
      <c r="F1888">
        <f t="shared" ca="1" si="181"/>
        <v>31</v>
      </c>
      <c r="G1888">
        <f t="shared" ca="1" si="182"/>
        <v>32</v>
      </c>
      <c r="M1888">
        <v>1540</v>
      </c>
      <c r="N1888">
        <v>47.930999999999997</v>
      </c>
    </row>
    <row r="1889" spans="1:14">
      <c r="A1889" s="54">
        <f>formulas!O1976</f>
        <v>0</v>
      </c>
      <c r="B1889" s="33">
        <f t="shared" ca="1" si="179"/>
        <v>32</v>
      </c>
      <c r="C1889">
        <f t="shared" si="183"/>
        <v>378</v>
      </c>
      <c r="D1889">
        <f t="shared" ca="1" si="184"/>
        <v>-2.8000000000000001E-2</v>
      </c>
      <c r="E1889">
        <f t="shared" ca="1" si="180"/>
        <v>0</v>
      </c>
      <c r="F1889">
        <f t="shared" ca="1" si="181"/>
        <v>31</v>
      </c>
      <c r="G1889">
        <f t="shared" ca="1" si="182"/>
        <v>32</v>
      </c>
      <c r="M1889">
        <v>1541</v>
      </c>
      <c r="N1889">
        <v>47.966999999999999</v>
      </c>
    </row>
    <row r="1890" spans="1:14">
      <c r="A1890" s="54">
        <f>formulas!O1977</f>
        <v>0</v>
      </c>
      <c r="B1890" s="33">
        <f t="shared" ca="1" si="179"/>
        <v>32</v>
      </c>
      <c r="C1890">
        <f t="shared" si="183"/>
        <v>378</v>
      </c>
      <c r="D1890">
        <f t="shared" ca="1" si="184"/>
        <v>-2.8000000000000001E-2</v>
      </c>
      <c r="E1890">
        <f t="shared" ca="1" si="180"/>
        <v>0</v>
      </c>
      <c r="F1890">
        <f t="shared" ca="1" si="181"/>
        <v>31</v>
      </c>
      <c r="G1890">
        <f t="shared" ca="1" si="182"/>
        <v>32</v>
      </c>
      <c r="M1890">
        <v>1542</v>
      </c>
      <c r="N1890">
        <v>48.003</v>
      </c>
    </row>
    <row r="1891" spans="1:14">
      <c r="A1891" s="54">
        <f>formulas!O1978</f>
        <v>0</v>
      </c>
      <c r="B1891" s="33">
        <f t="shared" ref="B1891:B1954" ca="1" si="185">(A1891-D1891)/(E1891-D1891)*(G1891-F1891)+F1891</f>
        <v>32</v>
      </c>
      <c r="C1891">
        <f t="shared" si="183"/>
        <v>378</v>
      </c>
      <c r="D1891">
        <f t="shared" ca="1" si="184"/>
        <v>-2.8000000000000001E-2</v>
      </c>
      <c r="E1891">
        <f t="shared" ref="E1891:E1954" ca="1" si="186">INDIRECT(ADDRESS(C1891+2,14))</f>
        <v>0</v>
      </c>
      <c r="F1891">
        <f t="shared" ref="F1891:F1954" ca="1" si="187">INDIRECT(ADDRESS(C1891+1,13))</f>
        <v>31</v>
      </c>
      <c r="G1891">
        <f t="shared" ref="G1891:G1954" ca="1" si="188">INDIRECT(ADDRESS(C1891+2,13))</f>
        <v>32</v>
      </c>
      <c r="M1891">
        <v>1543</v>
      </c>
      <c r="N1891">
        <v>48.037999999999997</v>
      </c>
    </row>
    <row r="1892" spans="1:14">
      <c r="A1892" s="54">
        <f>formulas!O1979</f>
        <v>0</v>
      </c>
      <c r="B1892" s="33">
        <f t="shared" ca="1" si="185"/>
        <v>32</v>
      </c>
      <c r="C1892">
        <f t="shared" si="183"/>
        <v>378</v>
      </c>
      <c r="D1892">
        <f t="shared" ca="1" si="184"/>
        <v>-2.8000000000000001E-2</v>
      </c>
      <c r="E1892">
        <f t="shared" ca="1" si="186"/>
        <v>0</v>
      </c>
      <c r="F1892">
        <f t="shared" ca="1" si="187"/>
        <v>31</v>
      </c>
      <c r="G1892">
        <f t="shared" ca="1" si="188"/>
        <v>32</v>
      </c>
      <c r="M1892">
        <v>1544</v>
      </c>
      <c r="N1892">
        <v>48.073999999999998</v>
      </c>
    </row>
    <row r="1893" spans="1:14">
      <c r="A1893" s="54">
        <f>formulas!O1980</f>
        <v>0</v>
      </c>
      <c r="B1893" s="33">
        <f t="shared" ca="1" si="185"/>
        <v>32</v>
      </c>
      <c r="C1893">
        <f t="shared" si="183"/>
        <v>378</v>
      </c>
      <c r="D1893">
        <f t="shared" ca="1" si="184"/>
        <v>-2.8000000000000001E-2</v>
      </c>
      <c r="E1893">
        <f t="shared" ca="1" si="186"/>
        <v>0</v>
      </c>
      <c r="F1893">
        <f t="shared" ca="1" si="187"/>
        <v>31</v>
      </c>
      <c r="G1893">
        <f t="shared" ca="1" si="188"/>
        <v>32</v>
      </c>
      <c r="M1893">
        <v>1545</v>
      </c>
      <c r="N1893">
        <v>48.11</v>
      </c>
    </row>
    <row r="1894" spans="1:14">
      <c r="A1894" s="54">
        <f>formulas!O1981</f>
        <v>0</v>
      </c>
      <c r="B1894" s="33">
        <f t="shared" ca="1" si="185"/>
        <v>32</v>
      </c>
      <c r="C1894">
        <f t="shared" si="183"/>
        <v>378</v>
      </c>
      <c r="D1894">
        <f t="shared" ca="1" si="184"/>
        <v>-2.8000000000000001E-2</v>
      </c>
      <c r="E1894">
        <f t="shared" ca="1" si="186"/>
        <v>0</v>
      </c>
      <c r="F1894">
        <f t="shared" ca="1" si="187"/>
        <v>31</v>
      </c>
      <c r="G1894">
        <f t="shared" ca="1" si="188"/>
        <v>32</v>
      </c>
      <c r="M1894">
        <v>1546</v>
      </c>
      <c r="N1894">
        <v>48.145000000000003</v>
      </c>
    </row>
    <row r="1895" spans="1:14">
      <c r="A1895" s="54">
        <f>formulas!O1982</f>
        <v>0</v>
      </c>
      <c r="B1895" s="33">
        <f t="shared" ca="1" si="185"/>
        <v>32</v>
      </c>
      <c r="C1895">
        <f t="shared" si="183"/>
        <v>378</v>
      </c>
      <c r="D1895">
        <f t="shared" ca="1" si="184"/>
        <v>-2.8000000000000001E-2</v>
      </c>
      <c r="E1895">
        <f t="shared" ca="1" si="186"/>
        <v>0</v>
      </c>
      <c r="F1895">
        <f t="shared" ca="1" si="187"/>
        <v>31</v>
      </c>
      <c r="G1895">
        <f t="shared" ca="1" si="188"/>
        <v>32</v>
      </c>
      <c r="M1895">
        <v>1547</v>
      </c>
      <c r="N1895">
        <v>48.180999999999997</v>
      </c>
    </row>
    <row r="1896" spans="1:14">
      <c r="A1896" s="54">
        <f>formulas!O1983</f>
        <v>0</v>
      </c>
      <c r="B1896" s="33">
        <f t="shared" ca="1" si="185"/>
        <v>32</v>
      </c>
      <c r="C1896">
        <f t="shared" si="183"/>
        <v>378</v>
      </c>
      <c r="D1896">
        <f t="shared" ca="1" si="184"/>
        <v>-2.8000000000000001E-2</v>
      </c>
      <c r="E1896">
        <f t="shared" ca="1" si="186"/>
        <v>0</v>
      </c>
      <c r="F1896">
        <f t="shared" ca="1" si="187"/>
        <v>31</v>
      </c>
      <c r="G1896">
        <f t="shared" ca="1" si="188"/>
        <v>32</v>
      </c>
      <c r="M1896">
        <v>1548</v>
      </c>
      <c r="N1896">
        <v>48.216999999999999</v>
      </c>
    </row>
    <row r="1897" spans="1:14">
      <c r="A1897" s="54">
        <f>formulas!O1984</f>
        <v>0</v>
      </c>
      <c r="B1897" s="33">
        <f t="shared" ca="1" si="185"/>
        <v>32</v>
      </c>
      <c r="C1897">
        <f t="shared" si="183"/>
        <v>378</v>
      </c>
      <c r="D1897">
        <f t="shared" ca="1" si="184"/>
        <v>-2.8000000000000001E-2</v>
      </c>
      <c r="E1897">
        <f t="shared" ca="1" si="186"/>
        <v>0</v>
      </c>
      <c r="F1897">
        <f t="shared" ca="1" si="187"/>
        <v>31</v>
      </c>
      <c r="G1897">
        <f t="shared" ca="1" si="188"/>
        <v>32</v>
      </c>
      <c r="M1897">
        <v>1549</v>
      </c>
      <c r="N1897">
        <v>48.252000000000002</v>
      </c>
    </row>
    <row r="1898" spans="1:14">
      <c r="A1898" s="54">
        <f>formulas!O1985</f>
        <v>0</v>
      </c>
      <c r="B1898" s="33">
        <f t="shared" ca="1" si="185"/>
        <v>32</v>
      </c>
      <c r="C1898">
        <f t="shared" si="183"/>
        <v>378</v>
      </c>
      <c r="D1898">
        <f t="shared" ca="1" si="184"/>
        <v>-2.8000000000000001E-2</v>
      </c>
      <c r="E1898">
        <f t="shared" ca="1" si="186"/>
        <v>0</v>
      </c>
      <c r="F1898">
        <f t="shared" ca="1" si="187"/>
        <v>31</v>
      </c>
      <c r="G1898">
        <f t="shared" ca="1" si="188"/>
        <v>32</v>
      </c>
      <c r="M1898">
        <v>1550</v>
      </c>
      <c r="N1898">
        <v>48.287999999999997</v>
      </c>
    </row>
    <row r="1899" spans="1:14">
      <c r="A1899" s="54">
        <f>formulas!O1986</f>
        <v>0</v>
      </c>
      <c r="B1899" s="33">
        <f t="shared" ca="1" si="185"/>
        <v>32</v>
      </c>
      <c r="C1899">
        <f t="shared" si="183"/>
        <v>378</v>
      </c>
      <c r="D1899">
        <f t="shared" ca="1" si="184"/>
        <v>-2.8000000000000001E-2</v>
      </c>
      <c r="E1899">
        <f t="shared" ca="1" si="186"/>
        <v>0</v>
      </c>
      <c r="F1899">
        <f t="shared" ca="1" si="187"/>
        <v>31</v>
      </c>
      <c r="G1899">
        <f t="shared" ca="1" si="188"/>
        <v>32</v>
      </c>
      <c r="M1899">
        <v>1551</v>
      </c>
      <c r="N1899">
        <v>48.323999999999998</v>
      </c>
    </row>
    <row r="1900" spans="1:14">
      <c r="A1900" s="54">
        <f>formulas!O1987</f>
        <v>0</v>
      </c>
      <c r="B1900" s="33">
        <f t="shared" ca="1" si="185"/>
        <v>32</v>
      </c>
      <c r="C1900">
        <f t="shared" si="183"/>
        <v>378</v>
      </c>
      <c r="D1900">
        <f t="shared" ca="1" si="184"/>
        <v>-2.8000000000000001E-2</v>
      </c>
      <c r="E1900">
        <f t="shared" ca="1" si="186"/>
        <v>0</v>
      </c>
      <c r="F1900">
        <f t="shared" ca="1" si="187"/>
        <v>31</v>
      </c>
      <c r="G1900">
        <f t="shared" ca="1" si="188"/>
        <v>32</v>
      </c>
      <c r="M1900">
        <v>1552</v>
      </c>
      <c r="N1900">
        <v>48.359000000000002</v>
      </c>
    </row>
    <row r="1901" spans="1:14">
      <c r="A1901" s="54">
        <f>formulas!O1988</f>
        <v>0</v>
      </c>
      <c r="B1901" s="33">
        <f t="shared" ca="1" si="185"/>
        <v>32</v>
      </c>
      <c r="C1901">
        <f t="shared" si="183"/>
        <v>378</v>
      </c>
      <c r="D1901">
        <f t="shared" ca="1" si="184"/>
        <v>-2.8000000000000001E-2</v>
      </c>
      <c r="E1901">
        <f t="shared" ca="1" si="186"/>
        <v>0</v>
      </c>
      <c r="F1901">
        <f t="shared" ca="1" si="187"/>
        <v>31</v>
      </c>
      <c r="G1901">
        <f t="shared" ca="1" si="188"/>
        <v>32</v>
      </c>
      <c r="M1901">
        <v>1553</v>
      </c>
      <c r="N1901">
        <v>48.395000000000003</v>
      </c>
    </row>
    <row r="1902" spans="1:14">
      <c r="A1902" s="54">
        <f>formulas!O1989</f>
        <v>0</v>
      </c>
      <c r="B1902" s="33">
        <f t="shared" ca="1" si="185"/>
        <v>32</v>
      </c>
      <c r="C1902">
        <f t="shared" si="183"/>
        <v>378</v>
      </c>
      <c r="D1902">
        <f t="shared" ca="1" si="184"/>
        <v>-2.8000000000000001E-2</v>
      </c>
      <c r="E1902">
        <f t="shared" ca="1" si="186"/>
        <v>0</v>
      </c>
      <c r="F1902">
        <f t="shared" ca="1" si="187"/>
        <v>31</v>
      </c>
      <c r="G1902">
        <f t="shared" ca="1" si="188"/>
        <v>32</v>
      </c>
      <c r="M1902">
        <v>1554</v>
      </c>
      <c r="N1902">
        <v>48.43</v>
      </c>
    </row>
    <row r="1903" spans="1:14">
      <c r="A1903" s="54">
        <f>formulas!O1990</f>
        <v>0</v>
      </c>
      <c r="B1903" s="33">
        <f t="shared" ca="1" si="185"/>
        <v>32</v>
      </c>
      <c r="C1903">
        <f t="shared" si="183"/>
        <v>378</v>
      </c>
      <c r="D1903">
        <f t="shared" ca="1" si="184"/>
        <v>-2.8000000000000001E-2</v>
      </c>
      <c r="E1903">
        <f t="shared" ca="1" si="186"/>
        <v>0</v>
      </c>
      <c r="F1903">
        <f t="shared" ca="1" si="187"/>
        <v>31</v>
      </c>
      <c r="G1903">
        <f t="shared" ca="1" si="188"/>
        <v>32</v>
      </c>
      <c r="M1903">
        <v>1555</v>
      </c>
      <c r="N1903">
        <v>48.466000000000001</v>
      </c>
    </row>
    <row r="1904" spans="1:14">
      <c r="A1904" s="54">
        <f>formulas!O1991</f>
        <v>0</v>
      </c>
      <c r="B1904" s="33">
        <f t="shared" ca="1" si="185"/>
        <v>32</v>
      </c>
      <c r="C1904">
        <f t="shared" si="183"/>
        <v>378</v>
      </c>
      <c r="D1904">
        <f t="shared" ca="1" si="184"/>
        <v>-2.8000000000000001E-2</v>
      </c>
      <c r="E1904">
        <f t="shared" ca="1" si="186"/>
        <v>0</v>
      </c>
      <c r="F1904">
        <f t="shared" ca="1" si="187"/>
        <v>31</v>
      </c>
      <c r="G1904">
        <f t="shared" ca="1" si="188"/>
        <v>32</v>
      </c>
      <c r="M1904">
        <v>1556</v>
      </c>
      <c r="N1904">
        <v>48.502000000000002</v>
      </c>
    </row>
    <row r="1905" spans="1:14">
      <c r="A1905" s="54">
        <f>formulas!O1992</f>
        <v>0</v>
      </c>
      <c r="B1905" s="33">
        <f t="shared" ca="1" si="185"/>
        <v>32</v>
      </c>
      <c r="C1905">
        <f t="shared" si="183"/>
        <v>378</v>
      </c>
      <c r="D1905">
        <f t="shared" ca="1" si="184"/>
        <v>-2.8000000000000001E-2</v>
      </c>
      <c r="E1905">
        <f t="shared" ca="1" si="186"/>
        <v>0</v>
      </c>
      <c r="F1905">
        <f t="shared" ca="1" si="187"/>
        <v>31</v>
      </c>
      <c r="G1905">
        <f t="shared" ca="1" si="188"/>
        <v>32</v>
      </c>
      <c r="M1905">
        <v>1557</v>
      </c>
      <c r="N1905">
        <v>48.536999999999999</v>
      </c>
    </row>
    <row r="1906" spans="1:14">
      <c r="A1906" s="54">
        <f>formulas!O1993</f>
        <v>0</v>
      </c>
      <c r="B1906" s="33">
        <f t="shared" ca="1" si="185"/>
        <v>32</v>
      </c>
      <c r="C1906">
        <f t="shared" si="183"/>
        <v>378</v>
      </c>
      <c r="D1906">
        <f t="shared" ca="1" si="184"/>
        <v>-2.8000000000000001E-2</v>
      </c>
      <c r="E1906">
        <f t="shared" ca="1" si="186"/>
        <v>0</v>
      </c>
      <c r="F1906">
        <f t="shared" ca="1" si="187"/>
        <v>31</v>
      </c>
      <c r="G1906">
        <f t="shared" ca="1" si="188"/>
        <v>32</v>
      </c>
      <c r="M1906">
        <v>1558</v>
      </c>
      <c r="N1906">
        <v>48.573</v>
      </c>
    </row>
    <row r="1907" spans="1:14">
      <c r="A1907" s="54">
        <f>formulas!O1994</f>
        <v>0</v>
      </c>
      <c r="B1907" s="33">
        <f t="shared" ca="1" si="185"/>
        <v>32</v>
      </c>
      <c r="C1907">
        <f t="shared" si="183"/>
        <v>378</v>
      </c>
      <c r="D1907">
        <f t="shared" ca="1" si="184"/>
        <v>-2.8000000000000001E-2</v>
      </c>
      <c r="E1907">
        <f t="shared" ca="1" si="186"/>
        <v>0</v>
      </c>
      <c r="F1907">
        <f t="shared" ca="1" si="187"/>
        <v>31</v>
      </c>
      <c r="G1907">
        <f t="shared" ca="1" si="188"/>
        <v>32</v>
      </c>
      <c r="M1907">
        <v>1559</v>
      </c>
      <c r="N1907">
        <v>48.607999999999997</v>
      </c>
    </row>
    <row r="1908" spans="1:14">
      <c r="A1908" s="54">
        <f>formulas!O1995</f>
        <v>0</v>
      </c>
      <c r="B1908" s="33">
        <f t="shared" ca="1" si="185"/>
        <v>32</v>
      </c>
      <c r="C1908">
        <f t="shared" si="183"/>
        <v>378</v>
      </c>
      <c r="D1908">
        <f t="shared" ca="1" si="184"/>
        <v>-2.8000000000000001E-2</v>
      </c>
      <c r="E1908">
        <f t="shared" ca="1" si="186"/>
        <v>0</v>
      </c>
      <c r="F1908">
        <f t="shared" ca="1" si="187"/>
        <v>31</v>
      </c>
      <c r="G1908">
        <f t="shared" ca="1" si="188"/>
        <v>32</v>
      </c>
      <c r="M1908">
        <v>1560</v>
      </c>
      <c r="N1908">
        <v>48.643999999999998</v>
      </c>
    </row>
    <row r="1909" spans="1:14">
      <c r="A1909" s="54">
        <f>formulas!O1996</f>
        <v>0</v>
      </c>
      <c r="B1909" s="33">
        <f t="shared" ca="1" si="185"/>
        <v>32</v>
      </c>
      <c r="C1909">
        <f t="shared" si="183"/>
        <v>378</v>
      </c>
      <c r="D1909">
        <f t="shared" ca="1" si="184"/>
        <v>-2.8000000000000001E-2</v>
      </c>
      <c r="E1909">
        <f t="shared" ca="1" si="186"/>
        <v>0</v>
      </c>
      <c r="F1909">
        <f t="shared" ca="1" si="187"/>
        <v>31</v>
      </c>
      <c r="G1909">
        <f t="shared" ca="1" si="188"/>
        <v>32</v>
      </c>
      <c r="M1909">
        <v>1561</v>
      </c>
      <c r="N1909">
        <v>48.679000000000002</v>
      </c>
    </row>
    <row r="1910" spans="1:14">
      <c r="A1910" s="54">
        <f>formulas!O1997</f>
        <v>0</v>
      </c>
      <c r="B1910" s="33">
        <f t="shared" ca="1" si="185"/>
        <v>32</v>
      </c>
      <c r="C1910">
        <f t="shared" si="183"/>
        <v>378</v>
      </c>
      <c r="D1910">
        <f t="shared" ca="1" si="184"/>
        <v>-2.8000000000000001E-2</v>
      </c>
      <c r="E1910">
        <f t="shared" ca="1" si="186"/>
        <v>0</v>
      </c>
      <c r="F1910">
        <f t="shared" ca="1" si="187"/>
        <v>31</v>
      </c>
      <c r="G1910">
        <f t="shared" ca="1" si="188"/>
        <v>32</v>
      </c>
      <c r="M1910">
        <v>1562</v>
      </c>
      <c r="N1910">
        <v>48.715000000000003</v>
      </c>
    </row>
    <row r="1911" spans="1:14">
      <c r="A1911" s="54">
        <f>formulas!O1998</f>
        <v>0</v>
      </c>
      <c r="B1911" s="33">
        <f t="shared" ca="1" si="185"/>
        <v>32</v>
      </c>
      <c r="C1911">
        <f t="shared" si="183"/>
        <v>378</v>
      </c>
      <c r="D1911">
        <f t="shared" ca="1" si="184"/>
        <v>-2.8000000000000001E-2</v>
      </c>
      <c r="E1911">
        <f t="shared" ca="1" si="186"/>
        <v>0</v>
      </c>
      <c r="F1911">
        <f t="shared" ca="1" si="187"/>
        <v>31</v>
      </c>
      <c r="G1911">
        <f t="shared" ca="1" si="188"/>
        <v>32</v>
      </c>
      <c r="M1911">
        <v>1563</v>
      </c>
      <c r="N1911">
        <v>48.75</v>
      </c>
    </row>
    <row r="1912" spans="1:14">
      <c r="A1912" s="54">
        <f>formulas!O1999</f>
        <v>0</v>
      </c>
      <c r="B1912" s="33">
        <f t="shared" ca="1" si="185"/>
        <v>32</v>
      </c>
      <c r="C1912">
        <f t="shared" si="183"/>
        <v>378</v>
      </c>
      <c r="D1912">
        <f t="shared" ca="1" si="184"/>
        <v>-2.8000000000000001E-2</v>
      </c>
      <c r="E1912">
        <f t="shared" ca="1" si="186"/>
        <v>0</v>
      </c>
      <c r="F1912">
        <f t="shared" ca="1" si="187"/>
        <v>31</v>
      </c>
      <c r="G1912">
        <f t="shared" ca="1" si="188"/>
        <v>32</v>
      </c>
      <c r="M1912">
        <v>1564</v>
      </c>
      <c r="N1912">
        <v>48.786000000000001</v>
      </c>
    </row>
    <row r="1913" spans="1:14">
      <c r="A1913" s="54">
        <f>formulas!O2000</f>
        <v>0</v>
      </c>
      <c r="B1913" s="33">
        <f t="shared" ca="1" si="185"/>
        <v>32</v>
      </c>
      <c r="C1913">
        <f t="shared" si="183"/>
        <v>378</v>
      </c>
      <c r="D1913">
        <f t="shared" ca="1" si="184"/>
        <v>-2.8000000000000001E-2</v>
      </c>
      <c r="E1913">
        <f t="shared" ca="1" si="186"/>
        <v>0</v>
      </c>
      <c r="F1913">
        <f t="shared" ca="1" si="187"/>
        <v>31</v>
      </c>
      <c r="G1913">
        <f t="shared" ca="1" si="188"/>
        <v>32</v>
      </c>
      <c r="M1913">
        <v>1565</v>
      </c>
      <c r="N1913">
        <v>48.822000000000003</v>
      </c>
    </row>
    <row r="1914" spans="1:14">
      <c r="A1914" s="54">
        <f>formulas!O2001</f>
        <v>0</v>
      </c>
      <c r="B1914" s="33">
        <f t="shared" ca="1" si="185"/>
        <v>32</v>
      </c>
      <c r="C1914">
        <f t="shared" si="183"/>
        <v>378</v>
      </c>
      <c r="D1914">
        <f t="shared" ca="1" si="184"/>
        <v>-2.8000000000000001E-2</v>
      </c>
      <c r="E1914">
        <f t="shared" ca="1" si="186"/>
        <v>0</v>
      </c>
      <c r="F1914">
        <f t="shared" ca="1" si="187"/>
        <v>31</v>
      </c>
      <c r="G1914">
        <f t="shared" ca="1" si="188"/>
        <v>32</v>
      </c>
      <c r="M1914">
        <v>1566</v>
      </c>
      <c r="N1914">
        <v>48.856999999999999</v>
      </c>
    </row>
    <row r="1915" spans="1:14">
      <c r="A1915" s="54">
        <f>formulas!O2002</f>
        <v>0</v>
      </c>
      <c r="B1915" s="33">
        <f t="shared" ca="1" si="185"/>
        <v>32</v>
      </c>
      <c r="C1915">
        <f t="shared" si="183"/>
        <v>378</v>
      </c>
      <c r="D1915">
        <f t="shared" ca="1" si="184"/>
        <v>-2.8000000000000001E-2</v>
      </c>
      <c r="E1915">
        <f t="shared" ca="1" si="186"/>
        <v>0</v>
      </c>
      <c r="F1915">
        <f t="shared" ca="1" si="187"/>
        <v>31</v>
      </c>
      <c r="G1915">
        <f t="shared" ca="1" si="188"/>
        <v>32</v>
      </c>
      <c r="M1915">
        <v>1567</v>
      </c>
      <c r="N1915">
        <v>48.893000000000001</v>
      </c>
    </row>
    <row r="1916" spans="1:14">
      <c r="A1916" s="54">
        <f>formulas!O2003</f>
        <v>0</v>
      </c>
      <c r="B1916" s="33">
        <f t="shared" ca="1" si="185"/>
        <v>32</v>
      </c>
      <c r="C1916">
        <f t="shared" si="183"/>
        <v>378</v>
      </c>
      <c r="D1916">
        <f t="shared" ca="1" si="184"/>
        <v>-2.8000000000000001E-2</v>
      </c>
      <c r="E1916">
        <f t="shared" ca="1" si="186"/>
        <v>0</v>
      </c>
      <c r="F1916">
        <f t="shared" ca="1" si="187"/>
        <v>31</v>
      </c>
      <c r="G1916">
        <f t="shared" ca="1" si="188"/>
        <v>32</v>
      </c>
      <c r="M1916">
        <v>1568</v>
      </c>
      <c r="N1916">
        <v>48.927999999999997</v>
      </c>
    </row>
    <row r="1917" spans="1:14">
      <c r="A1917" s="54">
        <f>formulas!O2004</f>
        <v>0</v>
      </c>
      <c r="B1917" s="33">
        <f t="shared" ca="1" si="185"/>
        <v>32</v>
      </c>
      <c r="C1917">
        <f t="shared" si="183"/>
        <v>378</v>
      </c>
      <c r="D1917">
        <f t="shared" ca="1" si="184"/>
        <v>-2.8000000000000001E-2</v>
      </c>
      <c r="E1917">
        <f t="shared" ca="1" si="186"/>
        <v>0</v>
      </c>
      <c r="F1917">
        <f t="shared" ca="1" si="187"/>
        <v>31</v>
      </c>
      <c r="G1917">
        <f t="shared" ca="1" si="188"/>
        <v>32</v>
      </c>
      <c r="M1917">
        <v>1569</v>
      </c>
      <c r="N1917">
        <v>48.963999999999999</v>
      </c>
    </row>
    <row r="1918" spans="1:14">
      <c r="A1918" s="54">
        <f>formulas!O2005</f>
        <v>0</v>
      </c>
      <c r="B1918" s="33">
        <f t="shared" ca="1" si="185"/>
        <v>32</v>
      </c>
      <c r="C1918">
        <f t="shared" si="183"/>
        <v>378</v>
      </c>
      <c r="D1918">
        <f t="shared" ca="1" si="184"/>
        <v>-2.8000000000000001E-2</v>
      </c>
      <c r="E1918">
        <f t="shared" ca="1" si="186"/>
        <v>0</v>
      </c>
      <c r="F1918">
        <f t="shared" ca="1" si="187"/>
        <v>31</v>
      </c>
      <c r="G1918">
        <f t="shared" ca="1" si="188"/>
        <v>32</v>
      </c>
      <c r="M1918">
        <v>1570</v>
      </c>
      <c r="N1918">
        <v>48.999000000000002</v>
      </c>
    </row>
    <row r="1919" spans="1:14">
      <c r="A1919" s="54">
        <f>formulas!O2006</f>
        <v>0</v>
      </c>
      <c r="B1919" s="33">
        <f t="shared" ca="1" si="185"/>
        <v>32</v>
      </c>
      <c r="C1919">
        <f t="shared" si="183"/>
        <v>378</v>
      </c>
      <c r="D1919">
        <f t="shared" ca="1" si="184"/>
        <v>-2.8000000000000001E-2</v>
      </c>
      <c r="E1919">
        <f t="shared" ca="1" si="186"/>
        <v>0</v>
      </c>
      <c r="F1919">
        <f t="shared" ca="1" si="187"/>
        <v>31</v>
      </c>
      <c r="G1919">
        <f t="shared" ca="1" si="188"/>
        <v>32</v>
      </c>
      <c r="M1919">
        <v>1571</v>
      </c>
      <c r="N1919">
        <v>49.033999999999999</v>
      </c>
    </row>
    <row r="1920" spans="1:14">
      <c r="A1920" s="54">
        <f>formulas!O2007</f>
        <v>0</v>
      </c>
      <c r="B1920" s="33">
        <f t="shared" ca="1" si="185"/>
        <v>32</v>
      </c>
      <c r="C1920">
        <f t="shared" si="183"/>
        <v>378</v>
      </c>
      <c r="D1920">
        <f t="shared" ca="1" si="184"/>
        <v>-2.8000000000000001E-2</v>
      </c>
      <c r="E1920">
        <f t="shared" ca="1" si="186"/>
        <v>0</v>
      </c>
      <c r="F1920">
        <f t="shared" ca="1" si="187"/>
        <v>31</v>
      </c>
      <c r="G1920">
        <f t="shared" ca="1" si="188"/>
        <v>32</v>
      </c>
      <c r="M1920">
        <v>1572</v>
      </c>
      <c r="N1920">
        <v>49.07</v>
      </c>
    </row>
    <row r="1921" spans="1:14">
      <c r="A1921" s="54">
        <f>formulas!O2008</f>
        <v>0</v>
      </c>
      <c r="B1921" s="33">
        <f t="shared" ca="1" si="185"/>
        <v>32</v>
      </c>
      <c r="C1921">
        <f t="shared" si="183"/>
        <v>378</v>
      </c>
      <c r="D1921">
        <f t="shared" ca="1" si="184"/>
        <v>-2.8000000000000001E-2</v>
      </c>
      <c r="E1921">
        <f t="shared" ca="1" si="186"/>
        <v>0</v>
      </c>
      <c r="F1921">
        <f t="shared" ca="1" si="187"/>
        <v>31</v>
      </c>
      <c r="G1921">
        <f t="shared" ca="1" si="188"/>
        <v>32</v>
      </c>
      <c r="M1921">
        <v>1573</v>
      </c>
      <c r="N1921">
        <v>49.104999999999997</v>
      </c>
    </row>
    <row r="1922" spans="1:14">
      <c r="A1922" s="54">
        <f>formulas!O2009</f>
        <v>0</v>
      </c>
      <c r="B1922" s="33">
        <f t="shared" ca="1" si="185"/>
        <v>32</v>
      </c>
      <c r="C1922">
        <f t="shared" si="183"/>
        <v>378</v>
      </c>
      <c r="D1922">
        <f t="shared" ca="1" si="184"/>
        <v>-2.8000000000000001E-2</v>
      </c>
      <c r="E1922">
        <f t="shared" ca="1" si="186"/>
        <v>0</v>
      </c>
      <c r="F1922">
        <f t="shared" ca="1" si="187"/>
        <v>31</v>
      </c>
      <c r="G1922">
        <f t="shared" ca="1" si="188"/>
        <v>32</v>
      </c>
      <c r="M1922">
        <v>1574</v>
      </c>
      <c r="N1922">
        <v>49.140999999999998</v>
      </c>
    </row>
    <row r="1923" spans="1:14">
      <c r="A1923" s="54">
        <f>formulas!O2010</f>
        <v>0</v>
      </c>
      <c r="B1923" s="33">
        <f t="shared" ca="1" si="185"/>
        <v>32</v>
      </c>
      <c r="C1923">
        <f t="shared" ref="C1923:C1986" si="189">COUNTIF($N$1:$N$25398,"&lt;"&amp;A1923)</f>
        <v>378</v>
      </c>
      <c r="D1923">
        <f t="shared" ref="D1923:D1986" ca="1" si="190">INDIRECT(ADDRESS(C1923+1,14))</f>
        <v>-2.8000000000000001E-2</v>
      </c>
      <c r="E1923">
        <f t="shared" ca="1" si="186"/>
        <v>0</v>
      </c>
      <c r="F1923">
        <f t="shared" ca="1" si="187"/>
        <v>31</v>
      </c>
      <c r="G1923">
        <f t="shared" ca="1" si="188"/>
        <v>32</v>
      </c>
      <c r="M1923">
        <v>1575</v>
      </c>
      <c r="N1923">
        <v>49.176000000000002</v>
      </c>
    </row>
    <row r="1924" spans="1:14">
      <c r="A1924" s="54">
        <f>formulas!O2011</f>
        <v>0</v>
      </c>
      <c r="B1924" s="33">
        <f t="shared" ca="1" si="185"/>
        <v>32</v>
      </c>
      <c r="C1924">
        <f t="shared" si="189"/>
        <v>378</v>
      </c>
      <c r="D1924">
        <f t="shared" ca="1" si="190"/>
        <v>-2.8000000000000001E-2</v>
      </c>
      <c r="E1924">
        <f t="shared" ca="1" si="186"/>
        <v>0</v>
      </c>
      <c r="F1924">
        <f t="shared" ca="1" si="187"/>
        <v>31</v>
      </c>
      <c r="G1924">
        <f t="shared" ca="1" si="188"/>
        <v>32</v>
      </c>
      <c r="M1924">
        <v>1576</v>
      </c>
      <c r="N1924">
        <v>49.212000000000003</v>
      </c>
    </row>
    <row r="1925" spans="1:14">
      <c r="A1925" s="54">
        <f>formulas!O2012</f>
        <v>0</v>
      </c>
      <c r="B1925" s="33">
        <f t="shared" ca="1" si="185"/>
        <v>32</v>
      </c>
      <c r="C1925">
        <f t="shared" si="189"/>
        <v>378</v>
      </c>
      <c r="D1925">
        <f t="shared" ca="1" si="190"/>
        <v>-2.8000000000000001E-2</v>
      </c>
      <c r="E1925">
        <f t="shared" ca="1" si="186"/>
        <v>0</v>
      </c>
      <c r="F1925">
        <f t="shared" ca="1" si="187"/>
        <v>31</v>
      </c>
      <c r="G1925">
        <f t="shared" ca="1" si="188"/>
        <v>32</v>
      </c>
      <c r="M1925">
        <v>1577</v>
      </c>
      <c r="N1925">
        <v>49.247</v>
      </c>
    </row>
    <row r="1926" spans="1:14">
      <c r="A1926" s="54">
        <f>formulas!O2013</f>
        <v>0</v>
      </c>
      <c r="B1926" s="33">
        <f t="shared" ca="1" si="185"/>
        <v>32</v>
      </c>
      <c r="C1926">
        <f t="shared" si="189"/>
        <v>378</v>
      </c>
      <c r="D1926">
        <f t="shared" ca="1" si="190"/>
        <v>-2.8000000000000001E-2</v>
      </c>
      <c r="E1926">
        <f t="shared" ca="1" si="186"/>
        <v>0</v>
      </c>
      <c r="F1926">
        <f t="shared" ca="1" si="187"/>
        <v>31</v>
      </c>
      <c r="G1926">
        <f t="shared" ca="1" si="188"/>
        <v>32</v>
      </c>
      <c r="M1926">
        <v>1578</v>
      </c>
      <c r="N1926">
        <v>49.283000000000001</v>
      </c>
    </row>
    <row r="1927" spans="1:14">
      <c r="A1927" s="54">
        <f>formulas!O2014</f>
        <v>0</v>
      </c>
      <c r="B1927" s="33">
        <f t="shared" ca="1" si="185"/>
        <v>32</v>
      </c>
      <c r="C1927">
        <f t="shared" si="189"/>
        <v>378</v>
      </c>
      <c r="D1927">
        <f t="shared" ca="1" si="190"/>
        <v>-2.8000000000000001E-2</v>
      </c>
      <c r="E1927">
        <f t="shared" ca="1" si="186"/>
        <v>0</v>
      </c>
      <c r="F1927">
        <f t="shared" ca="1" si="187"/>
        <v>31</v>
      </c>
      <c r="G1927">
        <f t="shared" ca="1" si="188"/>
        <v>32</v>
      </c>
      <c r="M1927">
        <v>1579</v>
      </c>
      <c r="N1927">
        <v>49.317999999999998</v>
      </c>
    </row>
    <row r="1928" spans="1:14">
      <c r="A1928" s="54">
        <f>formulas!O2015</f>
        <v>0</v>
      </c>
      <c r="B1928" s="33">
        <f t="shared" ca="1" si="185"/>
        <v>32</v>
      </c>
      <c r="C1928">
        <f t="shared" si="189"/>
        <v>378</v>
      </c>
      <c r="D1928">
        <f t="shared" ca="1" si="190"/>
        <v>-2.8000000000000001E-2</v>
      </c>
      <c r="E1928">
        <f t="shared" ca="1" si="186"/>
        <v>0</v>
      </c>
      <c r="F1928">
        <f t="shared" ca="1" si="187"/>
        <v>31</v>
      </c>
      <c r="G1928">
        <f t="shared" ca="1" si="188"/>
        <v>32</v>
      </c>
      <c r="M1928">
        <v>1580</v>
      </c>
      <c r="N1928">
        <v>49.353000000000002</v>
      </c>
    </row>
    <row r="1929" spans="1:14">
      <c r="A1929" s="54">
        <f>formulas!O2016</f>
        <v>0</v>
      </c>
      <c r="B1929" s="33">
        <f t="shared" ca="1" si="185"/>
        <v>32</v>
      </c>
      <c r="C1929">
        <f t="shared" si="189"/>
        <v>378</v>
      </c>
      <c r="D1929">
        <f t="shared" ca="1" si="190"/>
        <v>-2.8000000000000001E-2</v>
      </c>
      <c r="E1929">
        <f t="shared" ca="1" si="186"/>
        <v>0</v>
      </c>
      <c r="F1929">
        <f t="shared" ca="1" si="187"/>
        <v>31</v>
      </c>
      <c r="G1929">
        <f t="shared" ca="1" si="188"/>
        <v>32</v>
      </c>
      <c r="M1929">
        <v>1581</v>
      </c>
      <c r="N1929">
        <v>49.389000000000003</v>
      </c>
    </row>
    <row r="1930" spans="1:14">
      <c r="A1930" s="54">
        <f>formulas!O2017</f>
        <v>0</v>
      </c>
      <c r="B1930" s="33">
        <f t="shared" ca="1" si="185"/>
        <v>32</v>
      </c>
      <c r="C1930">
        <f t="shared" si="189"/>
        <v>378</v>
      </c>
      <c r="D1930">
        <f t="shared" ca="1" si="190"/>
        <v>-2.8000000000000001E-2</v>
      </c>
      <c r="E1930">
        <f t="shared" ca="1" si="186"/>
        <v>0</v>
      </c>
      <c r="F1930">
        <f t="shared" ca="1" si="187"/>
        <v>31</v>
      </c>
      <c r="G1930">
        <f t="shared" ca="1" si="188"/>
        <v>32</v>
      </c>
      <c r="M1930">
        <v>1582</v>
      </c>
      <c r="N1930">
        <v>49.423999999999999</v>
      </c>
    </row>
    <row r="1931" spans="1:14">
      <c r="A1931" s="54">
        <f>formulas!O2018</f>
        <v>0</v>
      </c>
      <c r="B1931" s="33">
        <f t="shared" ca="1" si="185"/>
        <v>32</v>
      </c>
      <c r="C1931">
        <f t="shared" si="189"/>
        <v>378</v>
      </c>
      <c r="D1931">
        <f t="shared" ca="1" si="190"/>
        <v>-2.8000000000000001E-2</v>
      </c>
      <c r="E1931">
        <f t="shared" ca="1" si="186"/>
        <v>0</v>
      </c>
      <c r="F1931">
        <f t="shared" ca="1" si="187"/>
        <v>31</v>
      </c>
      <c r="G1931">
        <f t="shared" ca="1" si="188"/>
        <v>32</v>
      </c>
      <c r="M1931">
        <v>1583</v>
      </c>
      <c r="N1931">
        <v>49.46</v>
      </c>
    </row>
    <row r="1932" spans="1:14">
      <c r="A1932" s="54">
        <f>formulas!O2019</f>
        <v>0</v>
      </c>
      <c r="B1932" s="33">
        <f t="shared" ca="1" si="185"/>
        <v>32</v>
      </c>
      <c r="C1932">
        <f t="shared" si="189"/>
        <v>378</v>
      </c>
      <c r="D1932">
        <f t="shared" ca="1" si="190"/>
        <v>-2.8000000000000001E-2</v>
      </c>
      <c r="E1932">
        <f t="shared" ca="1" si="186"/>
        <v>0</v>
      </c>
      <c r="F1932">
        <f t="shared" ca="1" si="187"/>
        <v>31</v>
      </c>
      <c r="G1932">
        <f t="shared" ca="1" si="188"/>
        <v>32</v>
      </c>
      <c r="M1932">
        <v>1584</v>
      </c>
      <c r="N1932">
        <v>49.494999999999997</v>
      </c>
    </row>
    <row r="1933" spans="1:14">
      <c r="A1933" s="54">
        <f>formulas!O2020</f>
        <v>0</v>
      </c>
      <c r="B1933" s="33">
        <f t="shared" ca="1" si="185"/>
        <v>32</v>
      </c>
      <c r="C1933">
        <f t="shared" si="189"/>
        <v>378</v>
      </c>
      <c r="D1933">
        <f t="shared" ca="1" si="190"/>
        <v>-2.8000000000000001E-2</v>
      </c>
      <c r="E1933">
        <f t="shared" ca="1" si="186"/>
        <v>0</v>
      </c>
      <c r="F1933">
        <f t="shared" ca="1" si="187"/>
        <v>31</v>
      </c>
      <c r="G1933">
        <f t="shared" ca="1" si="188"/>
        <v>32</v>
      </c>
      <c r="M1933">
        <v>1585</v>
      </c>
      <c r="N1933">
        <v>49.53</v>
      </c>
    </row>
    <row r="1934" spans="1:14">
      <c r="A1934" s="54">
        <f>formulas!O2021</f>
        <v>0</v>
      </c>
      <c r="B1934" s="33">
        <f t="shared" ca="1" si="185"/>
        <v>32</v>
      </c>
      <c r="C1934">
        <f t="shared" si="189"/>
        <v>378</v>
      </c>
      <c r="D1934">
        <f t="shared" ca="1" si="190"/>
        <v>-2.8000000000000001E-2</v>
      </c>
      <c r="E1934">
        <f t="shared" ca="1" si="186"/>
        <v>0</v>
      </c>
      <c r="F1934">
        <f t="shared" ca="1" si="187"/>
        <v>31</v>
      </c>
      <c r="G1934">
        <f t="shared" ca="1" si="188"/>
        <v>32</v>
      </c>
      <c r="M1934">
        <v>1586</v>
      </c>
      <c r="N1934">
        <v>49.566000000000003</v>
      </c>
    </row>
    <row r="1935" spans="1:14">
      <c r="A1935" s="54">
        <f>formulas!O2022</f>
        <v>0</v>
      </c>
      <c r="B1935" s="33">
        <f t="shared" ca="1" si="185"/>
        <v>32</v>
      </c>
      <c r="C1935">
        <f t="shared" si="189"/>
        <v>378</v>
      </c>
      <c r="D1935">
        <f t="shared" ca="1" si="190"/>
        <v>-2.8000000000000001E-2</v>
      </c>
      <c r="E1935">
        <f t="shared" ca="1" si="186"/>
        <v>0</v>
      </c>
      <c r="F1935">
        <f t="shared" ca="1" si="187"/>
        <v>31</v>
      </c>
      <c r="G1935">
        <f t="shared" ca="1" si="188"/>
        <v>32</v>
      </c>
      <c r="M1935">
        <v>1587</v>
      </c>
      <c r="N1935">
        <v>49.600999999999999</v>
      </c>
    </row>
    <row r="1936" spans="1:14">
      <c r="A1936" s="54">
        <f>formulas!O2023</f>
        <v>0</v>
      </c>
      <c r="B1936" s="33">
        <f t="shared" ca="1" si="185"/>
        <v>32</v>
      </c>
      <c r="C1936">
        <f t="shared" si="189"/>
        <v>378</v>
      </c>
      <c r="D1936">
        <f t="shared" ca="1" si="190"/>
        <v>-2.8000000000000001E-2</v>
      </c>
      <c r="E1936">
        <f t="shared" ca="1" si="186"/>
        <v>0</v>
      </c>
      <c r="F1936">
        <f t="shared" ca="1" si="187"/>
        <v>31</v>
      </c>
      <c r="G1936">
        <f t="shared" ca="1" si="188"/>
        <v>32</v>
      </c>
      <c r="M1936">
        <v>1588</v>
      </c>
      <c r="N1936">
        <v>49.636000000000003</v>
      </c>
    </row>
    <row r="1937" spans="1:14">
      <c r="A1937" s="54">
        <f>formulas!O2024</f>
        <v>0</v>
      </c>
      <c r="B1937" s="33">
        <f t="shared" ca="1" si="185"/>
        <v>32</v>
      </c>
      <c r="C1937">
        <f t="shared" si="189"/>
        <v>378</v>
      </c>
      <c r="D1937">
        <f t="shared" ca="1" si="190"/>
        <v>-2.8000000000000001E-2</v>
      </c>
      <c r="E1937">
        <f t="shared" ca="1" si="186"/>
        <v>0</v>
      </c>
      <c r="F1937">
        <f t="shared" ca="1" si="187"/>
        <v>31</v>
      </c>
      <c r="G1937">
        <f t="shared" ca="1" si="188"/>
        <v>32</v>
      </c>
      <c r="M1937">
        <v>1589</v>
      </c>
      <c r="N1937">
        <v>49.671999999999997</v>
      </c>
    </row>
    <row r="1938" spans="1:14">
      <c r="A1938" s="54">
        <f>formulas!O2025</f>
        <v>0</v>
      </c>
      <c r="B1938" s="33">
        <f t="shared" ca="1" si="185"/>
        <v>32</v>
      </c>
      <c r="C1938">
        <f t="shared" si="189"/>
        <v>378</v>
      </c>
      <c r="D1938">
        <f t="shared" ca="1" si="190"/>
        <v>-2.8000000000000001E-2</v>
      </c>
      <c r="E1938">
        <f t="shared" ca="1" si="186"/>
        <v>0</v>
      </c>
      <c r="F1938">
        <f t="shared" ca="1" si="187"/>
        <v>31</v>
      </c>
      <c r="G1938">
        <f t="shared" ca="1" si="188"/>
        <v>32</v>
      </c>
      <c r="M1938">
        <v>1590</v>
      </c>
      <c r="N1938">
        <v>49.707000000000001</v>
      </c>
    </row>
    <row r="1939" spans="1:14">
      <c r="A1939" s="54">
        <f>formulas!O2026</f>
        <v>0</v>
      </c>
      <c r="B1939" s="33">
        <f t="shared" ca="1" si="185"/>
        <v>32</v>
      </c>
      <c r="C1939">
        <f t="shared" si="189"/>
        <v>378</v>
      </c>
      <c r="D1939">
        <f t="shared" ca="1" si="190"/>
        <v>-2.8000000000000001E-2</v>
      </c>
      <c r="E1939">
        <f t="shared" ca="1" si="186"/>
        <v>0</v>
      </c>
      <c r="F1939">
        <f t="shared" ca="1" si="187"/>
        <v>31</v>
      </c>
      <c r="G1939">
        <f t="shared" ca="1" si="188"/>
        <v>32</v>
      </c>
      <c r="M1939">
        <v>1591</v>
      </c>
      <c r="N1939">
        <v>49.741999999999997</v>
      </c>
    </row>
    <row r="1940" spans="1:14">
      <c r="A1940" s="54">
        <f>formulas!O2027</f>
        <v>0</v>
      </c>
      <c r="B1940" s="33">
        <f t="shared" ca="1" si="185"/>
        <v>32</v>
      </c>
      <c r="C1940">
        <f t="shared" si="189"/>
        <v>378</v>
      </c>
      <c r="D1940">
        <f t="shared" ca="1" si="190"/>
        <v>-2.8000000000000001E-2</v>
      </c>
      <c r="E1940">
        <f t="shared" ca="1" si="186"/>
        <v>0</v>
      </c>
      <c r="F1940">
        <f t="shared" ca="1" si="187"/>
        <v>31</v>
      </c>
      <c r="G1940">
        <f t="shared" ca="1" si="188"/>
        <v>32</v>
      </c>
      <c r="M1940">
        <v>1592</v>
      </c>
      <c r="N1940">
        <v>49.777999999999999</v>
      </c>
    </row>
    <row r="1941" spans="1:14">
      <c r="A1941" s="54">
        <f>formulas!O2028</f>
        <v>0</v>
      </c>
      <c r="B1941" s="33">
        <f t="shared" ca="1" si="185"/>
        <v>32</v>
      </c>
      <c r="C1941">
        <f t="shared" si="189"/>
        <v>378</v>
      </c>
      <c r="D1941">
        <f t="shared" ca="1" si="190"/>
        <v>-2.8000000000000001E-2</v>
      </c>
      <c r="E1941">
        <f t="shared" ca="1" si="186"/>
        <v>0</v>
      </c>
      <c r="F1941">
        <f t="shared" ca="1" si="187"/>
        <v>31</v>
      </c>
      <c r="G1941">
        <f t="shared" ca="1" si="188"/>
        <v>32</v>
      </c>
      <c r="M1941">
        <v>1593</v>
      </c>
      <c r="N1941">
        <v>49.813000000000002</v>
      </c>
    </row>
    <row r="1942" spans="1:14">
      <c r="A1942" s="54">
        <f>formulas!O2029</f>
        <v>0</v>
      </c>
      <c r="B1942" s="33">
        <f t="shared" ca="1" si="185"/>
        <v>32</v>
      </c>
      <c r="C1942">
        <f t="shared" si="189"/>
        <v>378</v>
      </c>
      <c r="D1942">
        <f t="shared" ca="1" si="190"/>
        <v>-2.8000000000000001E-2</v>
      </c>
      <c r="E1942">
        <f t="shared" ca="1" si="186"/>
        <v>0</v>
      </c>
      <c r="F1942">
        <f t="shared" ca="1" si="187"/>
        <v>31</v>
      </c>
      <c r="G1942">
        <f t="shared" ca="1" si="188"/>
        <v>32</v>
      </c>
      <c r="M1942">
        <v>1594</v>
      </c>
      <c r="N1942">
        <v>49.847999999999999</v>
      </c>
    </row>
    <row r="1943" spans="1:14">
      <c r="A1943" s="54">
        <f>formulas!O2030</f>
        <v>0</v>
      </c>
      <c r="B1943" s="33">
        <f t="shared" ca="1" si="185"/>
        <v>32</v>
      </c>
      <c r="C1943">
        <f t="shared" si="189"/>
        <v>378</v>
      </c>
      <c r="D1943">
        <f t="shared" ca="1" si="190"/>
        <v>-2.8000000000000001E-2</v>
      </c>
      <c r="E1943">
        <f t="shared" ca="1" si="186"/>
        <v>0</v>
      </c>
      <c r="F1943">
        <f t="shared" ca="1" si="187"/>
        <v>31</v>
      </c>
      <c r="G1943">
        <f t="shared" ca="1" si="188"/>
        <v>32</v>
      </c>
      <c r="M1943">
        <v>1595</v>
      </c>
      <c r="N1943">
        <v>49.883000000000003</v>
      </c>
    </row>
    <row r="1944" spans="1:14">
      <c r="A1944" s="54">
        <f>formulas!O2031</f>
        <v>0</v>
      </c>
      <c r="B1944" s="33">
        <f t="shared" ca="1" si="185"/>
        <v>32</v>
      </c>
      <c r="C1944">
        <f t="shared" si="189"/>
        <v>378</v>
      </c>
      <c r="D1944">
        <f t="shared" ca="1" si="190"/>
        <v>-2.8000000000000001E-2</v>
      </c>
      <c r="E1944">
        <f t="shared" ca="1" si="186"/>
        <v>0</v>
      </c>
      <c r="F1944">
        <f t="shared" ca="1" si="187"/>
        <v>31</v>
      </c>
      <c r="G1944">
        <f t="shared" ca="1" si="188"/>
        <v>32</v>
      </c>
      <c r="M1944">
        <v>1596</v>
      </c>
      <c r="N1944">
        <v>49.918999999999997</v>
      </c>
    </row>
    <row r="1945" spans="1:14">
      <c r="A1945" s="54">
        <f>formulas!O2032</f>
        <v>0</v>
      </c>
      <c r="B1945" s="33">
        <f t="shared" ca="1" si="185"/>
        <v>32</v>
      </c>
      <c r="C1945">
        <f t="shared" si="189"/>
        <v>378</v>
      </c>
      <c r="D1945">
        <f t="shared" ca="1" si="190"/>
        <v>-2.8000000000000001E-2</v>
      </c>
      <c r="E1945">
        <f t="shared" ca="1" si="186"/>
        <v>0</v>
      </c>
      <c r="F1945">
        <f t="shared" ca="1" si="187"/>
        <v>31</v>
      </c>
      <c r="G1945">
        <f t="shared" ca="1" si="188"/>
        <v>32</v>
      </c>
      <c r="M1945">
        <v>1597</v>
      </c>
      <c r="N1945">
        <v>49.954000000000001</v>
      </c>
    </row>
    <row r="1946" spans="1:14">
      <c r="A1946" s="54">
        <f>formulas!O2033</f>
        <v>0</v>
      </c>
      <c r="B1946" s="33">
        <f t="shared" ca="1" si="185"/>
        <v>32</v>
      </c>
      <c r="C1946">
        <f t="shared" si="189"/>
        <v>378</v>
      </c>
      <c r="D1946">
        <f t="shared" ca="1" si="190"/>
        <v>-2.8000000000000001E-2</v>
      </c>
      <c r="E1946">
        <f t="shared" ca="1" si="186"/>
        <v>0</v>
      </c>
      <c r="F1946">
        <f t="shared" ca="1" si="187"/>
        <v>31</v>
      </c>
      <c r="G1946">
        <f t="shared" ca="1" si="188"/>
        <v>32</v>
      </c>
      <c r="M1946">
        <v>1598</v>
      </c>
      <c r="N1946">
        <v>49.988999999999997</v>
      </c>
    </row>
    <row r="1947" spans="1:14">
      <c r="A1947" s="54">
        <f>formulas!O2034</f>
        <v>0</v>
      </c>
      <c r="B1947" s="33">
        <f t="shared" ca="1" si="185"/>
        <v>32</v>
      </c>
      <c r="C1947">
        <f t="shared" si="189"/>
        <v>378</v>
      </c>
      <c r="D1947">
        <f t="shared" ca="1" si="190"/>
        <v>-2.8000000000000001E-2</v>
      </c>
      <c r="E1947">
        <f t="shared" ca="1" si="186"/>
        <v>0</v>
      </c>
      <c r="F1947">
        <f t="shared" ca="1" si="187"/>
        <v>31</v>
      </c>
      <c r="G1947">
        <f t="shared" ca="1" si="188"/>
        <v>32</v>
      </c>
      <c r="M1947">
        <v>1599</v>
      </c>
      <c r="N1947">
        <v>50.024000000000001</v>
      </c>
    </row>
    <row r="1948" spans="1:14">
      <c r="A1948" s="54">
        <f>formulas!O2035</f>
        <v>0</v>
      </c>
      <c r="B1948" s="33">
        <f t="shared" ca="1" si="185"/>
        <v>32</v>
      </c>
      <c r="C1948">
        <f t="shared" si="189"/>
        <v>378</v>
      </c>
      <c r="D1948">
        <f t="shared" ca="1" si="190"/>
        <v>-2.8000000000000001E-2</v>
      </c>
      <c r="E1948">
        <f t="shared" ca="1" si="186"/>
        <v>0</v>
      </c>
      <c r="F1948">
        <f t="shared" ca="1" si="187"/>
        <v>31</v>
      </c>
      <c r="G1948">
        <f t="shared" ca="1" si="188"/>
        <v>32</v>
      </c>
      <c r="M1948">
        <v>1600</v>
      </c>
      <c r="N1948">
        <v>50.06</v>
      </c>
    </row>
    <row r="1949" spans="1:14">
      <c r="A1949" s="54">
        <f>formulas!O2036</f>
        <v>0</v>
      </c>
      <c r="B1949" s="33">
        <f t="shared" ca="1" si="185"/>
        <v>32</v>
      </c>
      <c r="C1949">
        <f t="shared" si="189"/>
        <v>378</v>
      </c>
      <c r="D1949">
        <f t="shared" ca="1" si="190"/>
        <v>-2.8000000000000001E-2</v>
      </c>
      <c r="E1949">
        <f t="shared" ca="1" si="186"/>
        <v>0</v>
      </c>
      <c r="F1949">
        <f t="shared" ca="1" si="187"/>
        <v>31</v>
      </c>
      <c r="G1949">
        <f t="shared" ca="1" si="188"/>
        <v>32</v>
      </c>
      <c r="M1949">
        <v>1601</v>
      </c>
      <c r="N1949">
        <v>50.094999999999999</v>
      </c>
    </row>
    <row r="1950" spans="1:14">
      <c r="A1950" s="54">
        <f>formulas!O2037</f>
        <v>0</v>
      </c>
      <c r="B1950" s="33">
        <f t="shared" ca="1" si="185"/>
        <v>32</v>
      </c>
      <c r="C1950">
        <f t="shared" si="189"/>
        <v>378</v>
      </c>
      <c r="D1950">
        <f t="shared" ca="1" si="190"/>
        <v>-2.8000000000000001E-2</v>
      </c>
      <c r="E1950">
        <f t="shared" ca="1" si="186"/>
        <v>0</v>
      </c>
      <c r="F1950">
        <f t="shared" ca="1" si="187"/>
        <v>31</v>
      </c>
      <c r="G1950">
        <f t="shared" ca="1" si="188"/>
        <v>32</v>
      </c>
      <c r="M1950">
        <v>1602</v>
      </c>
      <c r="N1950">
        <v>50.13</v>
      </c>
    </row>
    <row r="1951" spans="1:14">
      <c r="A1951" s="54">
        <f>formulas!O2038</f>
        <v>0</v>
      </c>
      <c r="B1951" s="33">
        <f t="shared" ca="1" si="185"/>
        <v>32</v>
      </c>
      <c r="C1951">
        <f t="shared" si="189"/>
        <v>378</v>
      </c>
      <c r="D1951">
        <f t="shared" ca="1" si="190"/>
        <v>-2.8000000000000001E-2</v>
      </c>
      <c r="E1951">
        <f t="shared" ca="1" si="186"/>
        <v>0</v>
      </c>
      <c r="F1951">
        <f t="shared" ca="1" si="187"/>
        <v>31</v>
      </c>
      <c r="G1951">
        <f t="shared" ca="1" si="188"/>
        <v>32</v>
      </c>
      <c r="M1951">
        <v>1603</v>
      </c>
      <c r="N1951">
        <v>50.164999999999999</v>
      </c>
    </row>
    <row r="1952" spans="1:14">
      <c r="A1952" s="54">
        <f>formulas!O2039</f>
        <v>0</v>
      </c>
      <c r="B1952" s="33">
        <f t="shared" ca="1" si="185"/>
        <v>32</v>
      </c>
      <c r="C1952">
        <f t="shared" si="189"/>
        <v>378</v>
      </c>
      <c r="D1952">
        <f t="shared" ca="1" si="190"/>
        <v>-2.8000000000000001E-2</v>
      </c>
      <c r="E1952">
        <f t="shared" ca="1" si="186"/>
        <v>0</v>
      </c>
      <c r="F1952">
        <f t="shared" ca="1" si="187"/>
        <v>31</v>
      </c>
      <c r="G1952">
        <f t="shared" ca="1" si="188"/>
        <v>32</v>
      </c>
      <c r="M1952">
        <v>1604</v>
      </c>
      <c r="N1952">
        <v>50.2</v>
      </c>
    </row>
    <row r="1953" spans="1:14">
      <c r="A1953" s="54">
        <f>formulas!O2040</f>
        <v>0</v>
      </c>
      <c r="B1953" s="33">
        <f t="shared" ca="1" si="185"/>
        <v>32</v>
      </c>
      <c r="C1953">
        <f t="shared" si="189"/>
        <v>378</v>
      </c>
      <c r="D1953">
        <f t="shared" ca="1" si="190"/>
        <v>-2.8000000000000001E-2</v>
      </c>
      <c r="E1953">
        <f t="shared" ca="1" si="186"/>
        <v>0</v>
      </c>
      <c r="F1953">
        <f t="shared" ca="1" si="187"/>
        <v>31</v>
      </c>
      <c r="G1953">
        <f t="shared" ca="1" si="188"/>
        <v>32</v>
      </c>
      <c r="M1953">
        <v>1605</v>
      </c>
      <c r="N1953">
        <v>50.234999999999999</v>
      </c>
    </row>
    <row r="1954" spans="1:14">
      <c r="A1954" s="54">
        <f>formulas!O2041</f>
        <v>0</v>
      </c>
      <c r="B1954" s="33">
        <f t="shared" ca="1" si="185"/>
        <v>32</v>
      </c>
      <c r="C1954">
        <f t="shared" si="189"/>
        <v>378</v>
      </c>
      <c r="D1954">
        <f t="shared" ca="1" si="190"/>
        <v>-2.8000000000000001E-2</v>
      </c>
      <c r="E1954">
        <f t="shared" ca="1" si="186"/>
        <v>0</v>
      </c>
      <c r="F1954">
        <f t="shared" ca="1" si="187"/>
        <v>31</v>
      </c>
      <c r="G1954">
        <f t="shared" ca="1" si="188"/>
        <v>32</v>
      </c>
      <c r="M1954">
        <v>1606</v>
      </c>
      <c r="N1954">
        <v>50.271000000000001</v>
      </c>
    </row>
    <row r="1955" spans="1:14">
      <c r="A1955" s="54">
        <f>formulas!O2042</f>
        <v>0</v>
      </c>
      <c r="B1955" s="33">
        <f t="shared" ref="B1955:B2018" ca="1" si="191">(A1955-D1955)/(E1955-D1955)*(G1955-F1955)+F1955</f>
        <v>32</v>
      </c>
      <c r="C1955">
        <f t="shared" si="189"/>
        <v>378</v>
      </c>
      <c r="D1955">
        <f t="shared" ca="1" si="190"/>
        <v>-2.8000000000000001E-2</v>
      </c>
      <c r="E1955">
        <f t="shared" ref="E1955:E2018" ca="1" si="192">INDIRECT(ADDRESS(C1955+2,14))</f>
        <v>0</v>
      </c>
      <c r="F1955">
        <f t="shared" ref="F1955:F2018" ca="1" si="193">INDIRECT(ADDRESS(C1955+1,13))</f>
        <v>31</v>
      </c>
      <c r="G1955">
        <f t="shared" ref="G1955:G2018" ca="1" si="194">INDIRECT(ADDRESS(C1955+2,13))</f>
        <v>32</v>
      </c>
      <c r="M1955">
        <v>1607</v>
      </c>
      <c r="N1955">
        <v>50.305999999999997</v>
      </c>
    </row>
    <row r="1956" spans="1:14">
      <c r="A1956" s="54">
        <f>formulas!O2043</f>
        <v>0</v>
      </c>
      <c r="B1956" s="33">
        <f t="shared" ca="1" si="191"/>
        <v>32</v>
      </c>
      <c r="C1956">
        <f t="shared" si="189"/>
        <v>378</v>
      </c>
      <c r="D1956">
        <f t="shared" ca="1" si="190"/>
        <v>-2.8000000000000001E-2</v>
      </c>
      <c r="E1956">
        <f t="shared" ca="1" si="192"/>
        <v>0</v>
      </c>
      <c r="F1956">
        <f t="shared" ca="1" si="193"/>
        <v>31</v>
      </c>
      <c r="G1956">
        <f t="shared" ca="1" si="194"/>
        <v>32</v>
      </c>
      <c r="M1956">
        <v>1608</v>
      </c>
      <c r="N1956">
        <v>50.341000000000001</v>
      </c>
    </row>
    <row r="1957" spans="1:14">
      <c r="A1957" s="54">
        <f>formulas!O2044</f>
        <v>0</v>
      </c>
      <c r="B1957" s="33">
        <f t="shared" ca="1" si="191"/>
        <v>32</v>
      </c>
      <c r="C1957">
        <f t="shared" si="189"/>
        <v>378</v>
      </c>
      <c r="D1957">
        <f t="shared" ca="1" si="190"/>
        <v>-2.8000000000000001E-2</v>
      </c>
      <c r="E1957">
        <f t="shared" ca="1" si="192"/>
        <v>0</v>
      </c>
      <c r="F1957">
        <f t="shared" ca="1" si="193"/>
        <v>31</v>
      </c>
      <c r="G1957">
        <f t="shared" ca="1" si="194"/>
        <v>32</v>
      </c>
      <c r="M1957">
        <v>1609</v>
      </c>
      <c r="N1957">
        <v>50.375999999999998</v>
      </c>
    </row>
    <row r="1958" spans="1:14">
      <c r="A1958" s="54">
        <f>formulas!O2045</f>
        <v>0</v>
      </c>
      <c r="B1958" s="33">
        <f t="shared" ca="1" si="191"/>
        <v>32</v>
      </c>
      <c r="C1958">
        <f t="shared" si="189"/>
        <v>378</v>
      </c>
      <c r="D1958">
        <f t="shared" ca="1" si="190"/>
        <v>-2.8000000000000001E-2</v>
      </c>
      <c r="E1958">
        <f t="shared" ca="1" si="192"/>
        <v>0</v>
      </c>
      <c r="F1958">
        <f t="shared" ca="1" si="193"/>
        <v>31</v>
      </c>
      <c r="G1958">
        <f t="shared" ca="1" si="194"/>
        <v>32</v>
      </c>
      <c r="M1958">
        <v>1610</v>
      </c>
      <c r="N1958">
        <v>50.411000000000001</v>
      </c>
    </row>
    <row r="1959" spans="1:14">
      <c r="A1959" s="54">
        <f>formulas!O2046</f>
        <v>0</v>
      </c>
      <c r="B1959" s="33">
        <f t="shared" ca="1" si="191"/>
        <v>32</v>
      </c>
      <c r="C1959">
        <f t="shared" si="189"/>
        <v>378</v>
      </c>
      <c r="D1959">
        <f t="shared" ca="1" si="190"/>
        <v>-2.8000000000000001E-2</v>
      </c>
      <c r="E1959">
        <f t="shared" ca="1" si="192"/>
        <v>0</v>
      </c>
      <c r="F1959">
        <f t="shared" ca="1" si="193"/>
        <v>31</v>
      </c>
      <c r="G1959">
        <f t="shared" ca="1" si="194"/>
        <v>32</v>
      </c>
      <c r="M1959">
        <v>1611</v>
      </c>
      <c r="N1959">
        <v>50.445999999999998</v>
      </c>
    </row>
    <row r="1960" spans="1:14">
      <c r="A1960" s="54">
        <f>formulas!O2047</f>
        <v>0</v>
      </c>
      <c r="B1960" s="33">
        <f t="shared" ca="1" si="191"/>
        <v>32</v>
      </c>
      <c r="C1960">
        <f t="shared" si="189"/>
        <v>378</v>
      </c>
      <c r="D1960">
        <f t="shared" ca="1" si="190"/>
        <v>-2.8000000000000001E-2</v>
      </c>
      <c r="E1960">
        <f t="shared" ca="1" si="192"/>
        <v>0</v>
      </c>
      <c r="F1960">
        <f t="shared" ca="1" si="193"/>
        <v>31</v>
      </c>
      <c r="G1960">
        <f t="shared" ca="1" si="194"/>
        <v>32</v>
      </c>
      <c r="M1960">
        <v>1612</v>
      </c>
      <c r="N1960">
        <v>50.481000000000002</v>
      </c>
    </row>
    <row r="1961" spans="1:14">
      <c r="A1961" s="54">
        <f>formulas!O2048</f>
        <v>0</v>
      </c>
      <c r="B1961" s="33">
        <f t="shared" ca="1" si="191"/>
        <v>32</v>
      </c>
      <c r="C1961">
        <f t="shared" si="189"/>
        <v>378</v>
      </c>
      <c r="D1961">
        <f t="shared" ca="1" si="190"/>
        <v>-2.8000000000000001E-2</v>
      </c>
      <c r="E1961">
        <f t="shared" ca="1" si="192"/>
        <v>0</v>
      </c>
      <c r="F1961">
        <f t="shared" ca="1" si="193"/>
        <v>31</v>
      </c>
      <c r="G1961">
        <f t="shared" ca="1" si="194"/>
        <v>32</v>
      </c>
      <c r="M1961">
        <v>1613</v>
      </c>
      <c r="N1961">
        <v>50.517000000000003</v>
      </c>
    </row>
    <row r="1962" spans="1:14">
      <c r="A1962" s="54">
        <f>formulas!O2049</f>
        <v>0</v>
      </c>
      <c r="B1962" s="33">
        <f t="shared" ca="1" si="191"/>
        <v>32</v>
      </c>
      <c r="C1962">
        <f t="shared" si="189"/>
        <v>378</v>
      </c>
      <c r="D1962">
        <f t="shared" ca="1" si="190"/>
        <v>-2.8000000000000001E-2</v>
      </c>
      <c r="E1962">
        <f t="shared" ca="1" si="192"/>
        <v>0</v>
      </c>
      <c r="F1962">
        <f t="shared" ca="1" si="193"/>
        <v>31</v>
      </c>
      <c r="G1962">
        <f t="shared" ca="1" si="194"/>
        <v>32</v>
      </c>
      <c r="M1962">
        <v>1614</v>
      </c>
      <c r="N1962">
        <v>50.552</v>
      </c>
    </row>
    <row r="1963" spans="1:14">
      <c r="A1963" s="54">
        <f>formulas!O2050</f>
        <v>0</v>
      </c>
      <c r="B1963" s="33">
        <f t="shared" ca="1" si="191"/>
        <v>32</v>
      </c>
      <c r="C1963">
        <f t="shared" si="189"/>
        <v>378</v>
      </c>
      <c r="D1963">
        <f t="shared" ca="1" si="190"/>
        <v>-2.8000000000000001E-2</v>
      </c>
      <c r="E1963">
        <f t="shared" ca="1" si="192"/>
        <v>0</v>
      </c>
      <c r="F1963">
        <f t="shared" ca="1" si="193"/>
        <v>31</v>
      </c>
      <c r="G1963">
        <f t="shared" ca="1" si="194"/>
        <v>32</v>
      </c>
      <c r="M1963">
        <v>1615</v>
      </c>
      <c r="N1963">
        <v>50.587000000000003</v>
      </c>
    </row>
    <row r="1964" spans="1:14">
      <c r="A1964" s="54">
        <f>formulas!O2051</f>
        <v>0</v>
      </c>
      <c r="B1964" s="33">
        <f t="shared" ca="1" si="191"/>
        <v>32</v>
      </c>
      <c r="C1964">
        <f t="shared" si="189"/>
        <v>378</v>
      </c>
      <c r="D1964">
        <f t="shared" ca="1" si="190"/>
        <v>-2.8000000000000001E-2</v>
      </c>
      <c r="E1964">
        <f t="shared" ca="1" si="192"/>
        <v>0</v>
      </c>
      <c r="F1964">
        <f t="shared" ca="1" si="193"/>
        <v>31</v>
      </c>
      <c r="G1964">
        <f t="shared" ca="1" si="194"/>
        <v>32</v>
      </c>
      <c r="M1964">
        <v>1616</v>
      </c>
      <c r="N1964">
        <v>50.622</v>
      </c>
    </row>
    <row r="1965" spans="1:14">
      <c r="A1965" s="54">
        <f>formulas!O2052</f>
        <v>0</v>
      </c>
      <c r="B1965" s="33">
        <f t="shared" ca="1" si="191"/>
        <v>32</v>
      </c>
      <c r="C1965">
        <f t="shared" si="189"/>
        <v>378</v>
      </c>
      <c r="D1965">
        <f t="shared" ca="1" si="190"/>
        <v>-2.8000000000000001E-2</v>
      </c>
      <c r="E1965">
        <f t="shared" ca="1" si="192"/>
        <v>0</v>
      </c>
      <c r="F1965">
        <f t="shared" ca="1" si="193"/>
        <v>31</v>
      </c>
      <c r="G1965">
        <f t="shared" ca="1" si="194"/>
        <v>32</v>
      </c>
      <c r="M1965">
        <v>1617</v>
      </c>
      <c r="N1965">
        <v>50.656999999999996</v>
      </c>
    </row>
    <row r="1966" spans="1:14">
      <c r="A1966" s="54">
        <f>formulas!O2053</f>
        <v>0</v>
      </c>
      <c r="B1966" s="33">
        <f t="shared" ca="1" si="191"/>
        <v>32</v>
      </c>
      <c r="C1966">
        <f t="shared" si="189"/>
        <v>378</v>
      </c>
      <c r="D1966">
        <f t="shared" ca="1" si="190"/>
        <v>-2.8000000000000001E-2</v>
      </c>
      <c r="E1966">
        <f t="shared" ca="1" si="192"/>
        <v>0</v>
      </c>
      <c r="F1966">
        <f t="shared" ca="1" si="193"/>
        <v>31</v>
      </c>
      <c r="G1966">
        <f t="shared" ca="1" si="194"/>
        <v>32</v>
      </c>
      <c r="M1966">
        <v>1618</v>
      </c>
      <c r="N1966">
        <v>50.692</v>
      </c>
    </row>
    <row r="1967" spans="1:14">
      <c r="A1967" s="54">
        <f>formulas!O2054</f>
        <v>0</v>
      </c>
      <c r="B1967" s="33">
        <f t="shared" ca="1" si="191"/>
        <v>32</v>
      </c>
      <c r="C1967">
        <f t="shared" si="189"/>
        <v>378</v>
      </c>
      <c r="D1967">
        <f t="shared" ca="1" si="190"/>
        <v>-2.8000000000000001E-2</v>
      </c>
      <c r="E1967">
        <f t="shared" ca="1" si="192"/>
        <v>0</v>
      </c>
      <c r="F1967">
        <f t="shared" ca="1" si="193"/>
        <v>31</v>
      </c>
      <c r="G1967">
        <f t="shared" ca="1" si="194"/>
        <v>32</v>
      </c>
      <c r="M1967">
        <v>1619</v>
      </c>
      <c r="N1967">
        <v>50.726999999999997</v>
      </c>
    </row>
    <row r="1968" spans="1:14">
      <c r="A1968" s="54">
        <f>formulas!O2055</f>
        <v>0</v>
      </c>
      <c r="B1968" s="33">
        <f t="shared" ca="1" si="191"/>
        <v>32</v>
      </c>
      <c r="C1968">
        <f t="shared" si="189"/>
        <v>378</v>
      </c>
      <c r="D1968">
        <f t="shared" ca="1" si="190"/>
        <v>-2.8000000000000001E-2</v>
      </c>
      <c r="E1968">
        <f t="shared" ca="1" si="192"/>
        <v>0</v>
      </c>
      <c r="F1968">
        <f t="shared" ca="1" si="193"/>
        <v>31</v>
      </c>
      <c r="G1968">
        <f t="shared" ca="1" si="194"/>
        <v>32</v>
      </c>
      <c r="M1968">
        <v>1620</v>
      </c>
      <c r="N1968">
        <v>50.762</v>
      </c>
    </row>
    <row r="1969" spans="1:14">
      <c r="A1969" s="54">
        <f>formulas!O2056</f>
        <v>0</v>
      </c>
      <c r="B1969" s="33">
        <f t="shared" ca="1" si="191"/>
        <v>32</v>
      </c>
      <c r="C1969">
        <f t="shared" si="189"/>
        <v>378</v>
      </c>
      <c r="D1969">
        <f t="shared" ca="1" si="190"/>
        <v>-2.8000000000000001E-2</v>
      </c>
      <c r="E1969">
        <f t="shared" ca="1" si="192"/>
        <v>0</v>
      </c>
      <c r="F1969">
        <f t="shared" ca="1" si="193"/>
        <v>31</v>
      </c>
      <c r="G1969">
        <f t="shared" ca="1" si="194"/>
        <v>32</v>
      </c>
      <c r="M1969">
        <v>1621</v>
      </c>
      <c r="N1969">
        <v>50.796999999999997</v>
      </c>
    </row>
    <row r="1970" spans="1:14">
      <c r="A1970" s="54">
        <f>formulas!O2057</f>
        <v>0</v>
      </c>
      <c r="B1970" s="33">
        <f t="shared" ca="1" si="191"/>
        <v>32</v>
      </c>
      <c r="C1970">
        <f t="shared" si="189"/>
        <v>378</v>
      </c>
      <c r="D1970">
        <f t="shared" ca="1" si="190"/>
        <v>-2.8000000000000001E-2</v>
      </c>
      <c r="E1970">
        <f t="shared" ca="1" si="192"/>
        <v>0</v>
      </c>
      <c r="F1970">
        <f t="shared" ca="1" si="193"/>
        <v>31</v>
      </c>
      <c r="G1970">
        <f t="shared" ca="1" si="194"/>
        <v>32</v>
      </c>
      <c r="M1970">
        <v>1622</v>
      </c>
      <c r="N1970">
        <v>50.832000000000001</v>
      </c>
    </row>
    <row r="1971" spans="1:14">
      <c r="A1971" s="54">
        <f>formulas!O2058</f>
        <v>0</v>
      </c>
      <c r="B1971" s="33">
        <f t="shared" ca="1" si="191"/>
        <v>32</v>
      </c>
      <c r="C1971">
        <f t="shared" si="189"/>
        <v>378</v>
      </c>
      <c r="D1971">
        <f t="shared" ca="1" si="190"/>
        <v>-2.8000000000000001E-2</v>
      </c>
      <c r="E1971">
        <f t="shared" ca="1" si="192"/>
        <v>0</v>
      </c>
      <c r="F1971">
        <f t="shared" ca="1" si="193"/>
        <v>31</v>
      </c>
      <c r="G1971">
        <f t="shared" ca="1" si="194"/>
        <v>32</v>
      </c>
      <c r="M1971">
        <v>1623</v>
      </c>
      <c r="N1971">
        <v>50.866999999999997</v>
      </c>
    </row>
    <row r="1972" spans="1:14">
      <c r="A1972" s="54">
        <f>formulas!O2059</f>
        <v>0</v>
      </c>
      <c r="B1972" s="33">
        <f t="shared" ca="1" si="191"/>
        <v>32</v>
      </c>
      <c r="C1972">
        <f t="shared" si="189"/>
        <v>378</v>
      </c>
      <c r="D1972">
        <f t="shared" ca="1" si="190"/>
        <v>-2.8000000000000001E-2</v>
      </c>
      <c r="E1972">
        <f t="shared" ca="1" si="192"/>
        <v>0</v>
      </c>
      <c r="F1972">
        <f t="shared" ca="1" si="193"/>
        <v>31</v>
      </c>
      <c r="G1972">
        <f t="shared" ca="1" si="194"/>
        <v>32</v>
      </c>
      <c r="M1972">
        <v>1624</v>
      </c>
      <c r="N1972">
        <v>50.902000000000001</v>
      </c>
    </row>
    <row r="1973" spans="1:14">
      <c r="A1973" s="54">
        <f>formulas!O2060</f>
        <v>0</v>
      </c>
      <c r="B1973" s="33">
        <f t="shared" ca="1" si="191"/>
        <v>32</v>
      </c>
      <c r="C1973">
        <f t="shared" si="189"/>
        <v>378</v>
      </c>
      <c r="D1973">
        <f t="shared" ca="1" si="190"/>
        <v>-2.8000000000000001E-2</v>
      </c>
      <c r="E1973">
        <f t="shared" ca="1" si="192"/>
        <v>0</v>
      </c>
      <c r="F1973">
        <f t="shared" ca="1" si="193"/>
        <v>31</v>
      </c>
      <c r="G1973">
        <f t="shared" ca="1" si="194"/>
        <v>32</v>
      </c>
      <c r="M1973">
        <v>1625</v>
      </c>
      <c r="N1973">
        <v>50.936999999999998</v>
      </c>
    </row>
    <row r="1974" spans="1:14">
      <c r="A1974" s="54">
        <f>formulas!O2061</f>
        <v>0</v>
      </c>
      <c r="B1974" s="33">
        <f t="shared" ca="1" si="191"/>
        <v>32</v>
      </c>
      <c r="C1974">
        <f t="shared" si="189"/>
        <v>378</v>
      </c>
      <c r="D1974">
        <f t="shared" ca="1" si="190"/>
        <v>-2.8000000000000001E-2</v>
      </c>
      <c r="E1974">
        <f t="shared" ca="1" si="192"/>
        <v>0</v>
      </c>
      <c r="F1974">
        <f t="shared" ca="1" si="193"/>
        <v>31</v>
      </c>
      <c r="G1974">
        <f t="shared" ca="1" si="194"/>
        <v>32</v>
      </c>
      <c r="M1974">
        <v>1626</v>
      </c>
      <c r="N1974">
        <v>50.972000000000001</v>
      </c>
    </row>
    <row r="1975" spans="1:14">
      <c r="A1975" s="54">
        <f>formulas!O2062</f>
        <v>0</v>
      </c>
      <c r="B1975" s="33">
        <f t="shared" ca="1" si="191"/>
        <v>32</v>
      </c>
      <c r="C1975">
        <f t="shared" si="189"/>
        <v>378</v>
      </c>
      <c r="D1975">
        <f t="shared" ca="1" si="190"/>
        <v>-2.8000000000000001E-2</v>
      </c>
      <c r="E1975">
        <f t="shared" ca="1" si="192"/>
        <v>0</v>
      </c>
      <c r="F1975">
        <f t="shared" ca="1" si="193"/>
        <v>31</v>
      </c>
      <c r="G1975">
        <f t="shared" ca="1" si="194"/>
        <v>32</v>
      </c>
      <c r="M1975">
        <v>1627</v>
      </c>
      <c r="N1975">
        <v>51.006999999999998</v>
      </c>
    </row>
    <row r="1976" spans="1:14">
      <c r="A1976" s="54">
        <f>formulas!O2063</f>
        <v>0</v>
      </c>
      <c r="B1976" s="33">
        <f t="shared" ca="1" si="191"/>
        <v>32</v>
      </c>
      <c r="C1976">
        <f t="shared" si="189"/>
        <v>378</v>
      </c>
      <c r="D1976">
        <f t="shared" ca="1" si="190"/>
        <v>-2.8000000000000001E-2</v>
      </c>
      <c r="E1976">
        <f t="shared" ca="1" si="192"/>
        <v>0</v>
      </c>
      <c r="F1976">
        <f t="shared" ca="1" si="193"/>
        <v>31</v>
      </c>
      <c r="G1976">
        <f t="shared" ca="1" si="194"/>
        <v>32</v>
      </c>
      <c r="M1976">
        <v>1628</v>
      </c>
      <c r="N1976">
        <v>51.042000000000002</v>
      </c>
    </row>
    <row r="1977" spans="1:14">
      <c r="A1977" s="54">
        <f>formulas!O2064</f>
        <v>0</v>
      </c>
      <c r="B1977" s="33">
        <f t="shared" ca="1" si="191"/>
        <v>32</v>
      </c>
      <c r="C1977">
        <f t="shared" si="189"/>
        <v>378</v>
      </c>
      <c r="D1977">
        <f t="shared" ca="1" si="190"/>
        <v>-2.8000000000000001E-2</v>
      </c>
      <c r="E1977">
        <f t="shared" ca="1" si="192"/>
        <v>0</v>
      </c>
      <c r="F1977">
        <f t="shared" ca="1" si="193"/>
        <v>31</v>
      </c>
      <c r="G1977">
        <f t="shared" ca="1" si="194"/>
        <v>32</v>
      </c>
      <c r="M1977">
        <v>1629</v>
      </c>
      <c r="N1977">
        <v>51.076999999999998</v>
      </c>
    </row>
    <row r="1978" spans="1:14">
      <c r="A1978" s="54">
        <f>formulas!O2065</f>
        <v>0</v>
      </c>
      <c r="B1978" s="33">
        <f t="shared" ca="1" si="191"/>
        <v>32</v>
      </c>
      <c r="C1978">
        <f t="shared" si="189"/>
        <v>378</v>
      </c>
      <c r="D1978">
        <f t="shared" ca="1" si="190"/>
        <v>-2.8000000000000001E-2</v>
      </c>
      <c r="E1978">
        <f t="shared" ca="1" si="192"/>
        <v>0</v>
      </c>
      <c r="F1978">
        <f t="shared" ca="1" si="193"/>
        <v>31</v>
      </c>
      <c r="G1978">
        <f t="shared" ca="1" si="194"/>
        <v>32</v>
      </c>
      <c r="M1978">
        <v>1630</v>
      </c>
      <c r="N1978">
        <v>51.112000000000002</v>
      </c>
    </row>
    <row r="1979" spans="1:14">
      <c r="A1979" s="54">
        <f>formulas!O2066</f>
        <v>0</v>
      </c>
      <c r="B1979" s="33">
        <f t="shared" ca="1" si="191"/>
        <v>32</v>
      </c>
      <c r="C1979">
        <f t="shared" si="189"/>
        <v>378</v>
      </c>
      <c r="D1979">
        <f t="shared" ca="1" si="190"/>
        <v>-2.8000000000000001E-2</v>
      </c>
      <c r="E1979">
        <f t="shared" ca="1" si="192"/>
        <v>0</v>
      </c>
      <c r="F1979">
        <f t="shared" ca="1" si="193"/>
        <v>31</v>
      </c>
      <c r="G1979">
        <f t="shared" ca="1" si="194"/>
        <v>32</v>
      </c>
      <c r="M1979">
        <v>1631</v>
      </c>
      <c r="N1979">
        <v>51.146999999999998</v>
      </c>
    </row>
    <row r="1980" spans="1:14">
      <c r="A1980" s="54">
        <f>formulas!O2067</f>
        <v>0</v>
      </c>
      <c r="B1980" s="33">
        <f t="shared" ca="1" si="191"/>
        <v>32</v>
      </c>
      <c r="C1980">
        <f t="shared" si="189"/>
        <v>378</v>
      </c>
      <c r="D1980">
        <f t="shared" ca="1" si="190"/>
        <v>-2.8000000000000001E-2</v>
      </c>
      <c r="E1980">
        <f t="shared" ca="1" si="192"/>
        <v>0</v>
      </c>
      <c r="F1980">
        <f t="shared" ca="1" si="193"/>
        <v>31</v>
      </c>
      <c r="G1980">
        <f t="shared" ca="1" si="194"/>
        <v>32</v>
      </c>
      <c r="M1980">
        <v>1632</v>
      </c>
      <c r="N1980">
        <v>51.180999999999997</v>
      </c>
    </row>
    <row r="1981" spans="1:14">
      <c r="A1981" s="54">
        <f>formulas!O2068</f>
        <v>0</v>
      </c>
      <c r="B1981" s="33">
        <f t="shared" ca="1" si="191"/>
        <v>32</v>
      </c>
      <c r="C1981">
        <f t="shared" si="189"/>
        <v>378</v>
      </c>
      <c r="D1981">
        <f t="shared" ca="1" si="190"/>
        <v>-2.8000000000000001E-2</v>
      </c>
      <c r="E1981">
        <f t="shared" ca="1" si="192"/>
        <v>0</v>
      </c>
      <c r="F1981">
        <f t="shared" ca="1" si="193"/>
        <v>31</v>
      </c>
      <c r="G1981">
        <f t="shared" ca="1" si="194"/>
        <v>32</v>
      </c>
      <c r="M1981">
        <v>1633</v>
      </c>
      <c r="N1981">
        <v>51.216000000000001</v>
      </c>
    </row>
    <row r="1982" spans="1:14">
      <c r="A1982" s="54">
        <f>formulas!O2069</f>
        <v>0</v>
      </c>
      <c r="B1982" s="33">
        <f t="shared" ca="1" si="191"/>
        <v>32</v>
      </c>
      <c r="C1982">
        <f t="shared" si="189"/>
        <v>378</v>
      </c>
      <c r="D1982">
        <f t="shared" ca="1" si="190"/>
        <v>-2.8000000000000001E-2</v>
      </c>
      <c r="E1982">
        <f t="shared" ca="1" si="192"/>
        <v>0</v>
      </c>
      <c r="F1982">
        <f t="shared" ca="1" si="193"/>
        <v>31</v>
      </c>
      <c r="G1982">
        <f t="shared" ca="1" si="194"/>
        <v>32</v>
      </c>
      <c r="M1982">
        <v>1634</v>
      </c>
      <c r="N1982">
        <v>51.250999999999998</v>
      </c>
    </row>
    <row r="1983" spans="1:14">
      <c r="A1983" s="54">
        <f>formulas!O2070</f>
        <v>0</v>
      </c>
      <c r="B1983" s="33">
        <f t="shared" ca="1" si="191"/>
        <v>32</v>
      </c>
      <c r="C1983">
        <f t="shared" si="189"/>
        <v>378</v>
      </c>
      <c r="D1983">
        <f t="shared" ca="1" si="190"/>
        <v>-2.8000000000000001E-2</v>
      </c>
      <c r="E1983">
        <f t="shared" ca="1" si="192"/>
        <v>0</v>
      </c>
      <c r="F1983">
        <f t="shared" ca="1" si="193"/>
        <v>31</v>
      </c>
      <c r="G1983">
        <f t="shared" ca="1" si="194"/>
        <v>32</v>
      </c>
      <c r="M1983">
        <v>1635</v>
      </c>
      <c r="N1983">
        <v>51.286000000000001</v>
      </c>
    </row>
    <row r="1984" spans="1:14">
      <c r="A1984" s="54">
        <f>formulas!O2071</f>
        <v>0</v>
      </c>
      <c r="B1984" s="33">
        <f t="shared" ca="1" si="191"/>
        <v>32</v>
      </c>
      <c r="C1984">
        <f t="shared" si="189"/>
        <v>378</v>
      </c>
      <c r="D1984">
        <f t="shared" ca="1" si="190"/>
        <v>-2.8000000000000001E-2</v>
      </c>
      <c r="E1984">
        <f t="shared" ca="1" si="192"/>
        <v>0</v>
      </c>
      <c r="F1984">
        <f t="shared" ca="1" si="193"/>
        <v>31</v>
      </c>
      <c r="G1984">
        <f t="shared" ca="1" si="194"/>
        <v>32</v>
      </c>
      <c r="M1984">
        <v>1636</v>
      </c>
      <c r="N1984">
        <v>51.320999999999998</v>
      </c>
    </row>
    <row r="1985" spans="1:14">
      <c r="A1985" s="54">
        <f>formulas!O2072</f>
        <v>0</v>
      </c>
      <c r="B1985" s="33">
        <f t="shared" ca="1" si="191"/>
        <v>32</v>
      </c>
      <c r="C1985">
        <f t="shared" si="189"/>
        <v>378</v>
      </c>
      <c r="D1985">
        <f t="shared" ca="1" si="190"/>
        <v>-2.8000000000000001E-2</v>
      </c>
      <c r="E1985">
        <f t="shared" ca="1" si="192"/>
        <v>0</v>
      </c>
      <c r="F1985">
        <f t="shared" ca="1" si="193"/>
        <v>31</v>
      </c>
      <c r="G1985">
        <f t="shared" ca="1" si="194"/>
        <v>32</v>
      </c>
      <c r="M1985">
        <v>1637</v>
      </c>
      <c r="N1985">
        <v>51.356000000000002</v>
      </c>
    </row>
    <row r="1986" spans="1:14">
      <c r="A1986" s="54">
        <f>formulas!O2073</f>
        <v>0</v>
      </c>
      <c r="B1986" s="33">
        <f t="shared" ca="1" si="191"/>
        <v>32</v>
      </c>
      <c r="C1986">
        <f t="shared" si="189"/>
        <v>378</v>
      </c>
      <c r="D1986">
        <f t="shared" ca="1" si="190"/>
        <v>-2.8000000000000001E-2</v>
      </c>
      <c r="E1986">
        <f t="shared" ca="1" si="192"/>
        <v>0</v>
      </c>
      <c r="F1986">
        <f t="shared" ca="1" si="193"/>
        <v>31</v>
      </c>
      <c r="G1986">
        <f t="shared" ca="1" si="194"/>
        <v>32</v>
      </c>
      <c r="M1986">
        <v>1638</v>
      </c>
      <c r="N1986">
        <v>51.390999999999998</v>
      </c>
    </row>
    <row r="1987" spans="1:14">
      <c r="A1987" s="54">
        <f>formulas!O2074</f>
        <v>0</v>
      </c>
      <c r="B1987" s="33">
        <f t="shared" ca="1" si="191"/>
        <v>32</v>
      </c>
      <c r="C1987">
        <f t="shared" ref="C1987:C2050" si="195">COUNTIF($N$1:$N$25398,"&lt;"&amp;A1987)</f>
        <v>378</v>
      </c>
      <c r="D1987">
        <f t="shared" ref="D1987:D2050" ca="1" si="196">INDIRECT(ADDRESS(C1987+1,14))</f>
        <v>-2.8000000000000001E-2</v>
      </c>
      <c r="E1987">
        <f t="shared" ca="1" si="192"/>
        <v>0</v>
      </c>
      <c r="F1987">
        <f t="shared" ca="1" si="193"/>
        <v>31</v>
      </c>
      <c r="G1987">
        <f t="shared" ca="1" si="194"/>
        <v>32</v>
      </c>
      <c r="M1987">
        <v>1639</v>
      </c>
      <c r="N1987">
        <v>51.424999999999997</v>
      </c>
    </row>
    <row r="1988" spans="1:14">
      <c r="A1988" s="54">
        <f>formulas!O2075</f>
        <v>0</v>
      </c>
      <c r="B1988" s="33">
        <f t="shared" ca="1" si="191"/>
        <v>32</v>
      </c>
      <c r="C1988">
        <f t="shared" si="195"/>
        <v>378</v>
      </c>
      <c r="D1988">
        <f t="shared" ca="1" si="196"/>
        <v>-2.8000000000000001E-2</v>
      </c>
      <c r="E1988">
        <f t="shared" ca="1" si="192"/>
        <v>0</v>
      </c>
      <c r="F1988">
        <f t="shared" ca="1" si="193"/>
        <v>31</v>
      </c>
      <c r="G1988">
        <f t="shared" ca="1" si="194"/>
        <v>32</v>
      </c>
      <c r="M1988">
        <v>1640</v>
      </c>
      <c r="N1988">
        <v>51.46</v>
      </c>
    </row>
    <row r="1989" spans="1:14">
      <c r="A1989" s="54">
        <f>formulas!O2076</f>
        <v>0</v>
      </c>
      <c r="B1989" s="33">
        <f t="shared" ca="1" si="191"/>
        <v>32</v>
      </c>
      <c r="C1989">
        <f t="shared" si="195"/>
        <v>378</v>
      </c>
      <c r="D1989">
        <f t="shared" ca="1" si="196"/>
        <v>-2.8000000000000001E-2</v>
      </c>
      <c r="E1989">
        <f t="shared" ca="1" si="192"/>
        <v>0</v>
      </c>
      <c r="F1989">
        <f t="shared" ca="1" si="193"/>
        <v>31</v>
      </c>
      <c r="G1989">
        <f t="shared" ca="1" si="194"/>
        <v>32</v>
      </c>
      <c r="M1989">
        <v>1641</v>
      </c>
      <c r="N1989">
        <v>51.494999999999997</v>
      </c>
    </row>
    <row r="1990" spans="1:14">
      <c r="A1990" s="54">
        <f>formulas!O2077</f>
        <v>0</v>
      </c>
      <c r="B1990" s="33">
        <f t="shared" ca="1" si="191"/>
        <v>32</v>
      </c>
      <c r="C1990">
        <f t="shared" si="195"/>
        <v>378</v>
      </c>
      <c r="D1990">
        <f t="shared" ca="1" si="196"/>
        <v>-2.8000000000000001E-2</v>
      </c>
      <c r="E1990">
        <f t="shared" ca="1" si="192"/>
        <v>0</v>
      </c>
      <c r="F1990">
        <f t="shared" ca="1" si="193"/>
        <v>31</v>
      </c>
      <c r="G1990">
        <f t="shared" ca="1" si="194"/>
        <v>32</v>
      </c>
      <c r="M1990">
        <v>1642</v>
      </c>
      <c r="N1990">
        <v>51.53</v>
      </c>
    </row>
    <row r="1991" spans="1:14">
      <c r="A1991" s="54">
        <f>formulas!O2078</f>
        <v>0</v>
      </c>
      <c r="B1991" s="33">
        <f t="shared" ca="1" si="191"/>
        <v>32</v>
      </c>
      <c r="C1991">
        <f t="shared" si="195"/>
        <v>378</v>
      </c>
      <c r="D1991">
        <f t="shared" ca="1" si="196"/>
        <v>-2.8000000000000001E-2</v>
      </c>
      <c r="E1991">
        <f t="shared" ca="1" si="192"/>
        <v>0</v>
      </c>
      <c r="F1991">
        <f t="shared" ca="1" si="193"/>
        <v>31</v>
      </c>
      <c r="G1991">
        <f t="shared" ca="1" si="194"/>
        <v>32</v>
      </c>
      <c r="M1991">
        <v>1643</v>
      </c>
      <c r="N1991">
        <v>51.564999999999998</v>
      </c>
    </row>
    <row r="1992" spans="1:14">
      <c r="A1992" s="54">
        <f>formulas!O2079</f>
        <v>0</v>
      </c>
      <c r="B1992" s="33">
        <f t="shared" ca="1" si="191"/>
        <v>32</v>
      </c>
      <c r="C1992">
        <f t="shared" si="195"/>
        <v>378</v>
      </c>
      <c r="D1992">
        <f t="shared" ca="1" si="196"/>
        <v>-2.8000000000000001E-2</v>
      </c>
      <c r="E1992">
        <f t="shared" ca="1" si="192"/>
        <v>0</v>
      </c>
      <c r="F1992">
        <f t="shared" ca="1" si="193"/>
        <v>31</v>
      </c>
      <c r="G1992">
        <f t="shared" ca="1" si="194"/>
        <v>32</v>
      </c>
      <c r="M1992">
        <v>1644</v>
      </c>
      <c r="N1992">
        <v>51.598999999999997</v>
      </c>
    </row>
    <row r="1993" spans="1:14">
      <c r="A1993" s="54">
        <f>formulas!O2080</f>
        <v>0</v>
      </c>
      <c r="B1993" s="33">
        <f t="shared" ca="1" si="191"/>
        <v>32</v>
      </c>
      <c r="C1993">
        <f t="shared" si="195"/>
        <v>378</v>
      </c>
      <c r="D1993">
        <f t="shared" ca="1" si="196"/>
        <v>-2.8000000000000001E-2</v>
      </c>
      <c r="E1993">
        <f t="shared" ca="1" si="192"/>
        <v>0</v>
      </c>
      <c r="F1993">
        <f t="shared" ca="1" si="193"/>
        <v>31</v>
      </c>
      <c r="G1993">
        <f t="shared" ca="1" si="194"/>
        <v>32</v>
      </c>
      <c r="M1993">
        <v>1645</v>
      </c>
      <c r="N1993">
        <v>51.634</v>
      </c>
    </row>
    <row r="1994" spans="1:14">
      <c r="A1994" s="54">
        <f>formulas!O2081</f>
        <v>0</v>
      </c>
      <c r="B1994" s="33">
        <f t="shared" ca="1" si="191"/>
        <v>32</v>
      </c>
      <c r="C1994">
        <f t="shared" si="195"/>
        <v>378</v>
      </c>
      <c r="D1994">
        <f t="shared" ca="1" si="196"/>
        <v>-2.8000000000000001E-2</v>
      </c>
      <c r="E1994">
        <f t="shared" ca="1" si="192"/>
        <v>0</v>
      </c>
      <c r="F1994">
        <f t="shared" ca="1" si="193"/>
        <v>31</v>
      </c>
      <c r="G1994">
        <f t="shared" ca="1" si="194"/>
        <v>32</v>
      </c>
      <c r="M1994">
        <v>1646</v>
      </c>
      <c r="N1994">
        <v>51.668999999999997</v>
      </c>
    </row>
    <row r="1995" spans="1:14">
      <c r="A1995" s="54">
        <f>formulas!O2082</f>
        <v>0</v>
      </c>
      <c r="B1995" s="33">
        <f t="shared" ca="1" si="191"/>
        <v>32</v>
      </c>
      <c r="C1995">
        <f t="shared" si="195"/>
        <v>378</v>
      </c>
      <c r="D1995">
        <f t="shared" ca="1" si="196"/>
        <v>-2.8000000000000001E-2</v>
      </c>
      <c r="E1995">
        <f t="shared" ca="1" si="192"/>
        <v>0</v>
      </c>
      <c r="F1995">
        <f t="shared" ca="1" si="193"/>
        <v>31</v>
      </c>
      <c r="G1995">
        <f t="shared" ca="1" si="194"/>
        <v>32</v>
      </c>
      <c r="M1995">
        <v>1647</v>
      </c>
      <c r="N1995">
        <v>51.704000000000001</v>
      </c>
    </row>
    <row r="1996" spans="1:14">
      <c r="A1996" s="54">
        <f>formulas!O2083</f>
        <v>0</v>
      </c>
      <c r="B1996" s="33">
        <f t="shared" ca="1" si="191"/>
        <v>32</v>
      </c>
      <c r="C1996">
        <f t="shared" si="195"/>
        <v>378</v>
      </c>
      <c r="D1996">
        <f t="shared" ca="1" si="196"/>
        <v>-2.8000000000000001E-2</v>
      </c>
      <c r="E1996">
        <f t="shared" ca="1" si="192"/>
        <v>0</v>
      </c>
      <c r="F1996">
        <f t="shared" ca="1" si="193"/>
        <v>31</v>
      </c>
      <c r="G1996">
        <f t="shared" ca="1" si="194"/>
        <v>32</v>
      </c>
      <c r="M1996">
        <v>1648</v>
      </c>
      <c r="N1996">
        <v>51.738</v>
      </c>
    </row>
    <row r="1997" spans="1:14">
      <c r="A1997" s="54">
        <f>formulas!O2084</f>
        <v>0</v>
      </c>
      <c r="B1997" s="33">
        <f t="shared" ca="1" si="191"/>
        <v>32</v>
      </c>
      <c r="C1997">
        <f t="shared" si="195"/>
        <v>378</v>
      </c>
      <c r="D1997">
        <f t="shared" ca="1" si="196"/>
        <v>-2.8000000000000001E-2</v>
      </c>
      <c r="E1997">
        <f t="shared" ca="1" si="192"/>
        <v>0</v>
      </c>
      <c r="F1997">
        <f t="shared" ca="1" si="193"/>
        <v>31</v>
      </c>
      <c r="G1997">
        <f t="shared" ca="1" si="194"/>
        <v>32</v>
      </c>
      <c r="M1997">
        <v>1649</v>
      </c>
      <c r="N1997">
        <v>51.773000000000003</v>
      </c>
    </row>
    <row r="1998" spans="1:14">
      <c r="A1998" s="54">
        <f>formulas!O2085</f>
        <v>0</v>
      </c>
      <c r="B1998" s="33">
        <f t="shared" ca="1" si="191"/>
        <v>32</v>
      </c>
      <c r="C1998">
        <f t="shared" si="195"/>
        <v>378</v>
      </c>
      <c r="D1998">
        <f t="shared" ca="1" si="196"/>
        <v>-2.8000000000000001E-2</v>
      </c>
      <c r="E1998">
        <f t="shared" ca="1" si="192"/>
        <v>0</v>
      </c>
      <c r="F1998">
        <f t="shared" ca="1" si="193"/>
        <v>31</v>
      </c>
      <c r="G1998">
        <f t="shared" ca="1" si="194"/>
        <v>32</v>
      </c>
      <c r="M1998">
        <v>1650</v>
      </c>
      <c r="N1998">
        <v>51.808</v>
      </c>
    </row>
    <row r="1999" spans="1:14">
      <c r="A1999" s="54">
        <f>formulas!O2086</f>
        <v>0</v>
      </c>
      <c r="B1999" s="33">
        <f t="shared" ca="1" si="191"/>
        <v>32</v>
      </c>
      <c r="C1999">
        <f t="shared" si="195"/>
        <v>378</v>
      </c>
      <c r="D1999">
        <f t="shared" ca="1" si="196"/>
        <v>-2.8000000000000001E-2</v>
      </c>
      <c r="E1999">
        <f t="shared" ca="1" si="192"/>
        <v>0</v>
      </c>
      <c r="F1999">
        <f t="shared" ca="1" si="193"/>
        <v>31</v>
      </c>
      <c r="G1999">
        <f t="shared" ca="1" si="194"/>
        <v>32</v>
      </c>
      <c r="M1999">
        <v>1651</v>
      </c>
      <c r="N1999">
        <v>51.843000000000004</v>
      </c>
    </row>
    <row r="2000" spans="1:14">
      <c r="A2000" s="54">
        <f>formulas!O2087</f>
        <v>0</v>
      </c>
      <c r="B2000" s="33">
        <f t="shared" ca="1" si="191"/>
        <v>32</v>
      </c>
      <c r="C2000">
        <f t="shared" si="195"/>
        <v>378</v>
      </c>
      <c r="D2000">
        <f t="shared" ca="1" si="196"/>
        <v>-2.8000000000000001E-2</v>
      </c>
      <c r="E2000">
        <f t="shared" ca="1" si="192"/>
        <v>0</v>
      </c>
      <c r="F2000">
        <f t="shared" ca="1" si="193"/>
        <v>31</v>
      </c>
      <c r="G2000">
        <f t="shared" ca="1" si="194"/>
        <v>32</v>
      </c>
      <c r="M2000">
        <v>1652</v>
      </c>
      <c r="N2000">
        <v>51.877000000000002</v>
      </c>
    </row>
    <row r="2001" spans="1:14">
      <c r="A2001" s="54">
        <f>formulas!O2088</f>
        <v>0</v>
      </c>
      <c r="B2001" s="33">
        <f t="shared" ca="1" si="191"/>
        <v>32</v>
      </c>
      <c r="C2001">
        <f t="shared" si="195"/>
        <v>378</v>
      </c>
      <c r="D2001">
        <f t="shared" ca="1" si="196"/>
        <v>-2.8000000000000001E-2</v>
      </c>
      <c r="E2001">
        <f t="shared" ca="1" si="192"/>
        <v>0</v>
      </c>
      <c r="F2001">
        <f t="shared" ca="1" si="193"/>
        <v>31</v>
      </c>
      <c r="G2001">
        <f t="shared" ca="1" si="194"/>
        <v>32</v>
      </c>
      <c r="M2001">
        <v>1653</v>
      </c>
      <c r="N2001">
        <v>51.911999999999999</v>
      </c>
    </row>
    <row r="2002" spans="1:14">
      <c r="A2002" s="54">
        <f>formulas!O2089</f>
        <v>0</v>
      </c>
      <c r="B2002" s="33">
        <f t="shared" ca="1" si="191"/>
        <v>32</v>
      </c>
      <c r="C2002">
        <f t="shared" si="195"/>
        <v>378</v>
      </c>
      <c r="D2002">
        <f t="shared" ca="1" si="196"/>
        <v>-2.8000000000000001E-2</v>
      </c>
      <c r="E2002">
        <f t="shared" ca="1" si="192"/>
        <v>0</v>
      </c>
      <c r="F2002">
        <f t="shared" ca="1" si="193"/>
        <v>31</v>
      </c>
      <c r="G2002">
        <f t="shared" ca="1" si="194"/>
        <v>32</v>
      </c>
      <c r="M2002">
        <v>1654</v>
      </c>
      <c r="N2002">
        <v>51.947000000000003</v>
      </c>
    </row>
    <row r="2003" spans="1:14">
      <c r="A2003" s="54">
        <f>formulas!O2090</f>
        <v>0</v>
      </c>
      <c r="B2003" s="33">
        <f t="shared" ca="1" si="191"/>
        <v>32</v>
      </c>
      <c r="C2003">
        <f t="shared" si="195"/>
        <v>378</v>
      </c>
      <c r="D2003">
        <f t="shared" ca="1" si="196"/>
        <v>-2.8000000000000001E-2</v>
      </c>
      <c r="E2003">
        <f t="shared" ca="1" si="192"/>
        <v>0</v>
      </c>
      <c r="F2003">
        <f t="shared" ca="1" si="193"/>
        <v>31</v>
      </c>
      <c r="G2003">
        <f t="shared" ca="1" si="194"/>
        <v>32</v>
      </c>
      <c r="M2003">
        <v>1655</v>
      </c>
      <c r="N2003">
        <v>51.981000000000002</v>
      </c>
    </row>
    <row r="2004" spans="1:14">
      <c r="A2004" s="54">
        <f>formulas!O2091</f>
        <v>0</v>
      </c>
      <c r="B2004" s="33">
        <f t="shared" ca="1" si="191"/>
        <v>32</v>
      </c>
      <c r="C2004">
        <f t="shared" si="195"/>
        <v>378</v>
      </c>
      <c r="D2004">
        <f t="shared" ca="1" si="196"/>
        <v>-2.8000000000000001E-2</v>
      </c>
      <c r="E2004">
        <f t="shared" ca="1" si="192"/>
        <v>0</v>
      </c>
      <c r="F2004">
        <f t="shared" ca="1" si="193"/>
        <v>31</v>
      </c>
      <c r="G2004">
        <f t="shared" ca="1" si="194"/>
        <v>32</v>
      </c>
      <c r="M2004">
        <v>1656</v>
      </c>
      <c r="N2004">
        <v>52.015999999999998</v>
      </c>
    </row>
    <row r="2005" spans="1:14">
      <c r="A2005" s="54">
        <f>formulas!O2092</f>
        <v>0</v>
      </c>
      <c r="B2005" s="33">
        <f t="shared" ca="1" si="191"/>
        <v>32</v>
      </c>
      <c r="C2005">
        <f t="shared" si="195"/>
        <v>378</v>
      </c>
      <c r="D2005">
        <f t="shared" ca="1" si="196"/>
        <v>-2.8000000000000001E-2</v>
      </c>
      <c r="E2005">
        <f t="shared" ca="1" si="192"/>
        <v>0</v>
      </c>
      <c r="F2005">
        <f t="shared" ca="1" si="193"/>
        <v>31</v>
      </c>
      <c r="G2005">
        <f t="shared" ca="1" si="194"/>
        <v>32</v>
      </c>
      <c r="M2005">
        <v>1657</v>
      </c>
      <c r="N2005">
        <v>52.051000000000002</v>
      </c>
    </row>
    <row r="2006" spans="1:14">
      <c r="A2006" s="54">
        <f>formulas!O2093</f>
        <v>0</v>
      </c>
      <c r="B2006" s="33">
        <f t="shared" ca="1" si="191"/>
        <v>32</v>
      </c>
      <c r="C2006">
        <f t="shared" si="195"/>
        <v>378</v>
      </c>
      <c r="D2006">
        <f t="shared" ca="1" si="196"/>
        <v>-2.8000000000000001E-2</v>
      </c>
      <c r="E2006">
        <f t="shared" ca="1" si="192"/>
        <v>0</v>
      </c>
      <c r="F2006">
        <f t="shared" ca="1" si="193"/>
        <v>31</v>
      </c>
      <c r="G2006">
        <f t="shared" ca="1" si="194"/>
        <v>32</v>
      </c>
      <c r="M2006">
        <v>1658</v>
      </c>
      <c r="N2006">
        <v>52.085000000000001</v>
      </c>
    </row>
    <row r="2007" spans="1:14">
      <c r="A2007" s="54">
        <f>formulas!O2094</f>
        <v>0</v>
      </c>
      <c r="B2007" s="33">
        <f t="shared" ca="1" si="191"/>
        <v>32</v>
      </c>
      <c r="C2007">
        <f t="shared" si="195"/>
        <v>378</v>
      </c>
      <c r="D2007">
        <f t="shared" ca="1" si="196"/>
        <v>-2.8000000000000001E-2</v>
      </c>
      <c r="E2007">
        <f t="shared" ca="1" si="192"/>
        <v>0</v>
      </c>
      <c r="F2007">
        <f t="shared" ca="1" si="193"/>
        <v>31</v>
      </c>
      <c r="G2007">
        <f t="shared" ca="1" si="194"/>
        <v>32</v>
      </c>
      <c r="M2007">
        <v>1659</v>
      </c>
      <c r="N2007">
        <v>52.12</v>
      </c>
    </row>
    <row r="2008" spans="1:14">
      <c r="A2008" s="54">
        <f>formulas!O2095</f>
        <v>0</v>
      </c>
      <c r="B2008" s="33">
        <f t="shared" ca="1" si="191"/>
        <v>32</v>
      </c>
      <c r="C2008">
        <f t="shared" si="195"/>
        <v>378</v>
      </c>
      <c r="D2008">
        <f t="shared" ca="1" si="196"/>
        <v>-2.8000000000000001E-2</v>
      </c>
      <c r="E2008">
        <f t="shared" ca="1" si="192"/>
        <v>0</v>
      </c>
      <c r="F2008">
        <f t="shared" ca="1" si="193"/>
        <v>31</v>
      </c>
      <c r="G2008">
        <f t="shared" ca="1" si="194"/>
        <v>32</v>
      </c>
      <c r="M2008">
        <v>1660</v>
      </c>
      <c r="N2008">
        <v>52.154000000000003</v>
      </c>
    </row>
    <row r="2009" spans="1:14">
      <c r="A2009" s="54">
        <f>formulas!O2096</f>
        <v>0</v>
      </c>
      <c r="B2009" s="33">
        <f t="shared" ca="1" si="191"/>
        <v>32</v>
      </c>
      <c r="C2009">
        <f t="shared" si="195"/>
        <v>378</v>
      </c>
      <c r="D2009">
        <f t="shared" ca="1" si="196"/>
        <v>-2.8000000000000001E-2</v>
      </c>
      <c r="E2009">
        <f t="shared" ca="1" si="192"/>
        <v>0</v>
      </c>
      <c r="F2009">
        <f t="shared" ca="1" si="193"/>
        <v>31</v>
      </c>
      <c r="G2009">
        <f t="shared" ca="1" si="194"/>
        <v>32</v>
      </c>
      <c r="M2009">
        <v>1661</v>
      </c>
      <c r="N2009">
        <v>52.189</v>
      </c>
    </row>
    <row r="2010" spans="1:14">
      <c r="A2010" s="54">
        <f>formulas!O2097</f>
        <v>0</v>
      </c>
      <c r="B2010" s="33">
        <f t="shared" ca="1" si="191"/>
        <v>32</v>
      </c>
      <c r="C2010">
        <f t="shared" si="195"/>
        <v>378</v>
      </c>
      <c r="D2010">
        <f t="shared" ca="1" si="196"/>
        <v>-2.8000000000000001E-2</v>
      </c>
      <c r="E2010">
        <f t="shared" ca="1" si="192"/>
        <v>0</v>
      </c>
      <c r="F2010">
        <f t="shared" ca="1" si="193"/>
        <v>31</v>
      </c>
      <c r="G2010">
        <f t="shared" ca="1" si="194"/>
        <v>32</v>
      </c>
      <c r="M2010">
        <v>1662</v>
      </c>
      <c r="N2010">
        <v>52.223999999999997</v>
      </c>
    </row>
    <row r="2011" spans="1:14">
      <c r="A2011" s="54">
        <f>formulas!O2098</f>
        <v>0</v>
      </c>
      <c r="B2011" s="33">
        <f t="shared" ca="1" si="191"/>
        <v>32</v>
      </c>
      <c r="C2011">
        <f t="shared" si="195"/>
        <v>378</v>
      </c>
      <c r="D2011">
        <f t="shared" ca="1" si="196"/>
        <v>-2.8000000000000001E-2</v>
      </c>
      <c r="E2011">
        <f t="shared" ca="1" si="192"/>
        <v>0</v>
      </c>
      <c r="F2011">
        <f t="shared" ca="1" si="193"/>
        <v>31</v>
      </c>
      <c r="G2011">
        <f t="shared" ca="1" si="194"/>
        <v>32</v>
      </c>
      <c r="M2011">
        <v>1663</v>
      </c>
      <c r="N2011">
        <v>52.258000000000003</v>
      </c>
    </row>
    <row r="2012" spans="1:14">
      <c r="A2012" s="54">
        <f>formulas!O2099</f>
        <v>0</v>
      </c>
      <c r="B2012" s="33">
        <f t="shared" ca="1" si="191"/>
        <v>32</v>
      </c>
      <c r="C2012">
        <f t="shared" si="195"/>
        <v>378</v>
      </c>
      <c r="D2012">
        <f t="shared" ca="1" si="196"/>
        <v>-2.8000000000000001E-2</v>
      </c>
      <c r="E2012">
        <f t="shared" ca="1" si="192"/>
        <v>0</v>
      </c>
      <c r="F2012">
        <f t="shared" ca="1" si="193"/>
        <v>31</v>
      </c>
      <c r="G2012">
        <f t="shared" ca="1" si="194"/>
        <v>32</v>
      </c>
      <c r="M2012">
        <v>1664</v>
      </c>
      <c r="N2012">
        <v>52.292999999999999</v>
      </c>
    </row>
    <row r="2013" spans="1:14">
      <c r="A2013" s="54">
        <f>formulas!O2100</f>
        <v>0</v>
      </c>
      <c r="B2013" s="33">
        <f t="shared" ca="1" si="191"/>
        <v>32</v>
      </c>
      <c r="C2013">
        <f t="shared" si="195"/>
        <v>378</v>
      </c>
      <c r="D2013">
        <f t="shared" ca="1" si="196"/>
        <v>-2.8000000000000001E-2</v>
      </c>
      <c r="E2013">
        <f t="shared" ca="1" si="192"/>
        <v>0</v>
      </c>
      <c r="F2013">
        <f t="shared" ca="1" si="193"/>
        <v>31</v>
      </c>
      <c r="G2013">
        <f t="shared" ca="1" si="194"/>
        <v>32</v>
      </c>
      <c r="M2013">
        <v>1665</v>
      </c>
      <c r="N2013">
        <v>52.326999999999998</v>
      </c>
    </row>
    <row r="2014" spans="1:14">
      <c r="A2014" s="54">
        <f>formulas!O2101</f>
        <v>0</v>
      </c>
      <c r="B2014" s="33">
        <f t="shared" ca="1" si="191"/>
        <v>32</v>
      </c>
      <c r="C2014">
        <f t="shared" si="195"/>
        <v>378</v>
      </c>
      <c r="D2014">
        <f t="shared" ca="1" si="196"/>
        <v>-2.8000000000000001E-2</v>
      </c>
      <c r="E2014">
        <f t="shared" ca="1" si="192"/>
        <v>0</v>
      </c>
      <c r="F2014">
        <f t="shared" ca="1" si="193"/>
        <v>31</v>
      </c>
      <c r="G2014">
        <f t="shared" ca="1" si="194"/>
        <v>32</v>
      </c>
      <c r="M2014">
        <v>1666</v>
      </c>
      <c r="N2014">
        <v>52.362000000000002</v>
      </c>
    </row>
    <row r="2015" spans="1:14">
      <c r="A2015" s="54">
        <f>formulas!O2102</f>
        <v>0</v>
      </c>
      <c r="B2015" s="33">
        <f t="shared" ca="1" si="191"/>
        <v>32</v>
      </c>
      <c r="C2015">
        <f t="shared" si="195"/>
        <v>378</v>
      </c>
      <c r="D2015">
        <f t="shared" ca="1" si="196"/>
        <v>-2.8000000000000001E-2</v>
      </c>
      <c r="E2015">
        <f t="shared" ca="1" si="192"/>
        <v>0</v>
      </c>
      <c r="F2015">
        <f t="shared" ca="1" si="193"/>
        <v>31</v>
      </c>
      <c r="G2015">
        <f t="shared" ca="1" si="194"/>
        <v>32</v>
      </c>
      <c r="M2015">
        <v>1667</v>
      </c>
      <c r="N2015">
        <v>52.396000000000001</v>
      </c>
    </row>
    <row r="2016" spans="1:14">
      <c r="A2016" s="54">
        <f>formulas!O2103</f>
        <v>0</v>
      </c>
      <c r="B2016" s="33">
        <f t="shared" ca="1" si="191"/>
        <v>32</v>
      </c>
      <c r="C2016">
        <f t="shared" si="195"/>
        <v>378</v>
      </c>
      <c r="D2016">
        <f t="shared" ca="1" si="196"/>
        <v>-2.8000000000000001E-2</v>
      </c>
      <c r="E2016">
        <f t="shared" ca="1" si="192"/>
        <v>0</v>
      </c>
      <c r="F2016">
        <f t="shared" ca="1" si="193"/>
        <v>31</v>
      </c>
      <c r="G2016">
        <f t="shared" ca="1" si="194"/>
        <v>32</v>
      </c>
      <c r="M2016">
        <v>1668</v>
      </c>
      <c r="N2016">
        <v>52.430999999999997</v>
      </c>
    </row>
    <row r="2017" spans="1:14">
      <c r="A2017" s="54">
        <f>formulas!O2104</f>
        <v>0</v>
      </c>
      <c r="B2017" s="33">
        <f t="shared" ca="1" si="191"/>
        <v>32</v>
      </c>
      <c r="C2017">
        <f t="shared" si="195"/>
        <v>378</v>
      </c>
      <c r="D2017">
        <f t="shared" ca="1" si="196"/>
        <v>-2.8000000000000001E-2</v>
      </c>
      <c r="E2017">
        <f t="shared" ca="1" si="192"/>
        <v>0</v>
      </c>
      <c r="F2017">
        <f t="shared" ca="1" si="193"/>
        <v>31</v>
      </c>
      <c r="G2017">
        <f t="shared" ca="1" si="194"/>
        <v>32</v>
      </c>
      <c r="M2017">
        <v>1669</v>
      </c>
      <c r="N2017">
        <v>52.465000000000003</v>
      </c>
    </row>
    <row r="2018" spans="1:14">
      <c r="A2018" s="54">
        <f>formulas!O2105</f>
        <v>0</v>
      </c>
      <c r="B2018" s="33">
        <f t="shared" ca="1" si="191"/>
        <v>32</v>
      </c>
      <c r="C2018">
        <f t="shared" si="195"/>
        <v>378</v>
      </c>
      <c r="D2018">
        <f t="shared" ca="1" si="196"/>
        <v>-2.8000000000000001E-2</v>
      </c>
      <c r="E2018">
        <f t="shared" ca="1" si="192"/>
        <v>0</v>
      </c>
      <c r="F2018">
        <f t="shared" ca="1" si="193"/>
        <v>31</v>
      </c>
      <c r="G2018">
        <f t="shared" ca="1" si="194"/>
        <v>32</v>
      </c>
      <c r="M2018">
        <v>1670</v>
      </c>
      <c r="N2018">
        <v>52.5</v>
      </c>
    </row>
    <row r="2019" spans="1:14">
      <c r="A2019" s="54">
        <f>formulas!O2106</f>
        <v>0</v>
      </c>
      <c r="B2019" s="33">
        <f t="shared" ref="B2019:B2082" ca="1" si="197">(A2019-D2019)/(E2019-D2019)*(G2019-F2019)+F2019</f>
        <v>32</v>
      </c>
      <c r="C2019">
        <f t="shared" si="195"/>
        <v>378</v>
      </c>
      <c r="D2019">
        <f t="shared" ca="1" si="196"/>
        <v>-2.8000000000000001E-2</v>
      </c>
      <c r="E2019">
        <f t="shared" ref="E2019:E2082" ca="1" si="198">INDIRECT(ADDRESS(C2019+2,14))</f>
        <v>0</v>
      </c>
      <c r="F2019">
        <f t="shared" ref="F2019:F2082" ca="1" si="199">INDIRECT(ADDRESS(C2019+1,13))</f>
        <v>31</v>
      </c>
      <c r="G2019">
        <f t="shared" ref="G2019:G2082" ca="1" si="200">INDIRECT(ADDRESS(C2019+2,13))</f>
        <v>32</v>
      </c>
      <c r="M2019">
        <v>1671</v>
      </c>
      <c r="N2019">
        <v>52.533999999999999</v>
      </c>
    </row>
    <row r="2020" spans="1:14">
      <c r="A2020" s="54">
        <f>formulas!O2107</f>
        <v>0</v>
      </c>
      <c r="B2020" s="33">
        <f t="shared" ca="1" si="197"/>
        <v>32</v>
      </c>
      <c r="C2020">
        <f t="shared" si="195"/>
        <v>378</v>
      </c>
      <c r="D2020">
        <f t="shared" ca="1" si="196"/>
        <v>-2.8000000000000001E-2</v>
      </c>
      <c r="E2020">
        <f t="shared" ca="1" si="198"/>
        <v>0</v>
      </c>
      <c r="F2020">
        <f t="shared" ca="1" si="199"/>
        <v>31</v>
      </c>
      <c r="G2020">
        <f t="shared" ca="1" si="200"/>
        <v>32</v>
      </c>
      <c r="M2020">
        <v>1672</v>
      </c>
      <c r="N2020">
        <v>52.569000000000003</v>
      </c>
    </row>
    <row r="2021" spans="1:14">
      <c r="A2021" s="54">
        <f>formulas!O2108</f>
        <v>0</v>
      </c>
      <c r="B2021" s="33">
        <f t="shared" ca="1" si="197"/>
        <v>32</v>
      </c>
      <c r="C2021">
        <f t="shared" si="195"/>
        <v>378</v>
      </c>
      <c r="D2021">
        <f t="shared" ca="1" si="196"/>
        <v>-2.8000000000000001E-2</v>
      </c>
      <c r="E2021">
        <f t="shared" ca="1" si="198"/>
        <v>0</v>
      </c>
      <c r="F2021">
        <f t="shared" ca="1" si="199"/>
        <v>31</v>
      </c>
      <c r="G2021">
        <f t="shared" ca="1" si="200"/>
        <v>32</v>
      </c>
      <c r="M2021">
        <v>1673</v>
      </c>
      <c r="N2021">
        <v>52.603000000000002</v>
      </c>
    </row>
    <row r="2022" spans="1:14">
      <c r="A2022" s="54">
        <f>formulas!O2109</f>
        <v>0</v>
      </c>
      <c r="B2022" s="33">
        <f t="shared" ca="1" si="197"/>
        <v>32</v>
      </c>
      <c r="C2022">
        <f t="shared" si="195"/>
        <v>378</v>
      </c>
      <c r="D2022">
        <f t="shared" ca="1" si="196"/>
        <v>-2.8000000000000001E-2</v>
      </c>
      <c r="E2022">
        <f t="shared" ca="1" si="198"/>
        <v>0</v>
      </c>
      <c r="F2022">
        <f t="shared" ca="1" si="199"/>
        <v>31</v>
      </c>
      <c r="G2022">
        <f t="shared" ca="1" si="200"/>
        <v>32</v>
      </c>
      <c r="M2022">
        <v>1674</v>
      </c>
      <c r="N2022">
        <v>52.637999999999998</v>
      </c>
    </row>
    <row r="2023" spans="1:14">
      <c r="A2023" s="54">
        <f>formulas!O2110</f>
        <v>0</v>
      </c>
      <c r="B2023" s="33">
        <f t="shared" ca="1" si="197"/>
        <v>32</v>
      </c>
      <c r="C2023">
        <f t="shared" si="195"/>
        <v>378</v>
      </c>
      <c r="D2023">
        <f t="shared" ca="1" si="196"/>
        <v>-2.8000000000000001E-2</v>
      </c>
      <c r="E2023">
        <f t="shared" ca="1" si="198"/>
        <v>0</v>
      </c>
      <c r="F2023">
        <f t="shared" ca="1" si="199"/>
        <v>31</v>
      </c>
      <c r="G2023">
        <f t="shared" ca="1" si="200"/>
        <v>32</v>
      </c>
      <c r="M2023">
        <v>1675</v>
      </c>
      <c r="N2023">
        <v>52.671999999999997</v>
      </c>
    </row>
    <row r="2024" spans="1:14">
      <c r="A2024" s="54">
        <f>formulas!O2111</f>
        <v>0</v>
      </c>
      <c r="B2024" s="33">
        <f t="shared" ca="1" si="197"/>
        <v>32</v>
      </c>
      <c r="C2024">
        <f t="shared" si="195"/>
        <v>378</v>
      </c>
      <c r="D2024">
        <f t="shared" ca="1" si="196"/>
        <v>-2.8000000000000001E-2</v>
      </c>
      <c r="E2024">
        <f t="shared" ca="1" si="198"/>
        <v>0</v>
      </c>
      <c r="F2024">
        <f t="shared" ca="1" si="199"/>
        <v>31</v>
      </c>
      <c r="G2024">
        <f t="shared" ca="1" si="200"/>
        <v>32</v>
      </c>
      <c r="M2024">
        <v>1676</v>
      </c>
      <c r="N2024">
        <v>52.707000000000001</v>
      </c>
    </row>
    <row r="2025" spans="1:14">
      <c r="A2025" s="54">
        <f>formulas!O2112</f>
        <v>0</v>
      </c>
      <c r="B2025" s="33">
        <f t="shared" ca="1" si="197"/>
        <v>32</v>
      </c>
      <c r="C2025">
        <f t="shared" si="195"/>
        <v>378</v>
      </c>
      <c r="D2025">
        <f t="shared" ca="1" si="196"/>
        <v>-2.8000000000000001E-2</v>
      </c>
      <c r="E2025">
        <f t="shared" ca="1" si="198"/>
        <v>0</v>
      </c>
      <c r="F2025">
        <f t="shared" ca="1" si="199"/>
        <v>31</v>
      </c>
      <c r="G2025">
        <f t="shared" ca="1" si="200"/>
        <v>32</v>
      </c>
      <c r="M2025">
        <v>1677</v>
      </c>
      <c r="N2025">
        <v>52.741</v>
      </c>
    </row>
    <row r="2026" spans="1:14">
      <c r="A2026" s="54">
        <f>formulas!O2113</f>
        <v>0</v>
      </c>
      <c r="B2026" s="33">
        <f t="shared" ca="1" si="197"/>
        <v>32</v>
      </c>
      <c r="C2026">
        <f t="shared" si="195"/>
        <v>378</v>
      </c>
      <c r="D2026">
        <f t="shared" ca="1" si="196"/>
        <v>-2.8000000000000001E-2</v>
      </c>
      <c r="E2026">
        <f t="shared" ca="1" si="198"/>
        <v>0</v>
      </c>
      <c r="F2026">
        <f t="shared" ca="1" si="199"/>
        <v>31</v>
      </c>
      <c r="G2026">
        <f t="shared" ca="1" si="200"/>
        <v>32</v>
      </c>
      <c r="M2026">
        <v>1678</v>
      </c>
      <c r="N2026">
        <v>52.776000000000003</v>
      </c>
    </row>
    <row r="2027" spans="1:14">
      <c r="A2027" s="54">
        <f>formulas!O2114</f>
        <v>0</v>
      </c>
      <c r="B2027" s="33">
        <f t="shared" ca="1" si="197"/>
        <v>32</v>
      </c>
      <c r="C2027">
        <f t="shared" si="195"/>
        <v>378</v>
      </c>
      <c r="D2027">
        <f t="shared" ca="1" si="196"/>
        <v>-2.8000000000000001E-2</v>
      </c>
      <c r="E2027">
        <f t="shared" ca="1" si="198"/>
        <v>0</v>
      </c>
      <c r="F2027">
        <f t="shared" ca="1" si="199"/>
        <v>31</v>
      </c>
      <c r="G2027">
        <f t="shared" ca="1" si="200"/>
        <v>32</v>
      </c>
      <c r="M2027">
        <v>1679</v>
      </c>
      <c r="N2027">
        <v>52.81</v>
      </c>
    </row>
    <row r="2028" spans="1:14">
      <c r="A2028" s="54">
        <f>formulas!O2115</f>
        <v>0</v>
      </c>
      <c r="B2028" s="33">
        <f t="shared" ca="1" si="197"/>
        <v>32</v>
      </c>
      <c r="C2028">
        <f t="shared" si="195"/>
        <v>378</v>
      </c>
      <c r="D2028">
        <f t="shared" ca="1" si="196"/>
        <v>-2.8000000000000001E-2</v>
      </c>
      <c r="E2028">
        <f t="shared" ca="1" si="198"/>
        <v>0</v>
      </c>
      <c r="F2028">
        <f t="shared" ca="1" si="199"/>
        <v>31</v>
      </c>
      <c r="G2028">
        <f t="shared" ca="1" si="200"/>
        <v>32</v>
      </c>
      <c r="M2028">
        <v>1680</v>
      </c>
      <c r="N2028">
        <v>52.844000000000001</v>
      </c>
    </row>
    <row r="2029" spans="1:14">
      <c r="A2029" s="54">
        <f>formulas!O2116</f>
        <v>0</v>
      </c>
      <c r="B2029" s="33">
        <f t="shared" ca="1" si="197"/>
        <v>32</v>
      </c>
      <c r="C2029">
        <f t="shared" si="195"/>
        <v>378</v>
      </c>
      <c r="D2029">
        <f t="shared" ca="1" si="196"/>
        <v>-2.8000000000000001E-2</v>
      </c>
      <c r="E2029">
        <f t="shared" ca="1" si="198"/>
        <v>0</v>
      </c>
      <c r="F2029">
        <f t="shared" ca="1" si="199"/>
        <v>31</v>
      </c>
      <c r="G2029">
        <f t="shared" ca="1" si="200"/>
        <v>32</v>
      </c>
      <c r="M2029">
        <v>1681</v>
      </c>
      <c r="N2029">
        <v>52.878999999999998</v>
      </c>
    </row>
    <row r="2030" spans="1:14">
      <c r="A2030" s="54">
        <f>formulas!O2117</f>
        <v>0</v>
      </c>
      <c r="B2030" s="33">
        <f t="shared" ca="1" si="197"/>
        <v>32</v>
      </c>
      <c r="C2030">
        <f t="shared" si="195"/>
        <v>378</v>
      </c>
      <c r="D2030">
        <f t="shared" ca="1" si="196"/>
        <v>-2.8000000000000001E-2</v>
      </c>
      <c r="E2030">
        <f t="shared" ca="1" si="198"/>
        <v>0</v>
      </c>
      <c r="F2030">
        <f t="shared" ca="1" si="199"/>
        <v>31</v>
      </c>
      <c r="G2030">
        <f t="shared" ca="1" si="200"/>
        <v>32</v>
      </c>
      <c r="M2030">
        <v>1682</v>
      </c>
      <c r="N2030">
        <v>52.912999999999997</v>
      </c>
    </row>
    <row r="2031" spans="1:14">
      <c r="A2031" s="54">
        <f>formulas!O2118</f>
        <v>0</v>
      </c>
      <c r="B2031" s="33">
        <f t="shared" ca="1" si="197"/>
        <v>32</v>
      </c>
      <c r="C2031">
        <f t="shared" si="195"/>
        <v>378</v>
      </c>
      <c r="D2031">
        <f t="shared" ca="1" si="196"/>
        <v>-2.8000000000000001E-2</v>
      </c>
      <c r="E2031">
        <f t="shared" ca="1" si="198"/>
        <v>0</v>
      </c>
      <c r="F2031">
        <f t="shared" ca="1" si="199"/>
        <v>31</v>
      </c>
      <c r="G2031">
        <f t="shared" ca="1" si="200"/>
        <v>32</v>
      </c>
      <c r="M2031">
        <v>1683</v>
      </c>
      <c r="N2031">
        <v>52.947000000000003</v>
      </c>
    </row>
    <row r="2032" spans="1:14">
      <c r="A2032" s="54">
        <f>formulas!O2119</f>
        <v>0</v>
      </c>
      <c r="B2032" s="33">
        <f t="shared" ca="1" si="197"/>
        <v>32</v>
      </c>
      <c r="C2032">
        <f t="shared" si="195"/>
        <v>378</v>
      </c>
      <c r="D2032">
        <f t="shared" ca="1" si="196"/>
        <v>-2.8000000000000001E-2</v>
      </c>
      <c r="E2032">
        <f t="shared" ca="1" si="198"/>
        <v>0</v>
      </c>
      <c r="F2032">
        <f t="shared" ca="1" si="199"/>
        <v>31</v>
      </c>
      <c r="G2032">
        <f t="shared" ca="1" si="200"/>
        <v>32</v>
      </c>
      <c r="M2032">
        <v>1684</v>
      </c>
      <c r="N2032">
        <v>52.981999999999999</v>
      </c>
    </row>
    <row r="2033" spans="1:14">
      <c r="A2033" s="54">
        <f>formulas!O2120</f>
        <v>0</v>
      </c>
      <c r="B2033" s="33">
        <f t="shared" ca="1" si="197"/>
        <v>32</v>
      </c>
      <c r="C2033">
        <f t="shared" si="195"/>
        <v>378</v>
      </c>
      <c r="D2033">
        <f t="shared" ca="1" si="196"/>
        <v>-2.8000000000000001E-2</v>
      </c>
      <c r="E2033">
        <f t="shared" ca="1" si="198"/>
        <v>0</v>
      </c>
      <c r="F2033">
        <f t="shared" ca="1" si="199"/>
        <v>31</v>
      </c>
      <c r="G2033">
        <f t="shared" ca="1" si="200"/>
        <v>32</v>
      </c>
      <c r="M2033">
        <v>1685</v>
      </c>
      <c r="N2033">
        <v>53.015999999999998</v>
      </c>
    </row>
    <row r="2034" spans="1:14">
      <c r="A2034" s="54">
        <f>formulas!O2121</f>
        <v>0</v>
      </c>
      <c r="B2034" s="33">
        <f t="shared" ca="1" si="197"/>
        <v>32</v>
      </c>
      <c r="C2034">
        <f t="shared" si="195"/>
        <v>378</v>
      </c>
      <c r="D2034">
        <f t="shared" ca="1" si="196"/>
        <v>-2.8000000000000001E-2</v>
      </c>
      <c r="E2034">
        <f t="shared" ca="1" si="198"/>
        <v>0</v>
      </c>
      <c r="F2034">
        <f t="shared" ca="1" si="199"/>
        <v>31</v>
      </c>
      <c r="G2034">
        <f t="shared" ca="1" si="200"/>
        <v>32</v>
      </c>
      <c r="M2034">
        <v>1686</v>
      </c>
      <c r="N2034">
        <v>53.05</v>
      </c>
    </row>
    <row r="2035" spans="1:14">
      <c r="A2035" s="54">
        <f>formulas!O2122</f>
        <v>0</v>
      </c>
      <c r="B2035" s="33">
        <f t="shared" ca="1" si="197"/>
        <v>32</v>
      </c>
      <c r="C2035">
        <f t="shared" si="195"/>
        <v>378</v>
      </c>
      <c r="D2035">
        <f t="shared" ca="1" si="196"/>
        <v>-2.8000000000000001E-2</v>
      </c>
      <c r="E2035">
        <f t="shared" ca="1" si="198"/>
        <v>0</v>
      </c>
      <c r="F2035">
        <f t="shared" ca="1" si="199"/>
        <v>31</v>
      </c>
      <c r="G2035">
        <f t="shared" ca="1" si="200"/>
        <v>32</v>
      </c>
      <c r="M2035">
        <v>1687</v>
      </c>
      <c r="N2035">
        <v>53.085000000000001</v>
      </c>
    </row>
    <row r="2036" spans="1:14">
      <c r="A2036" s="54">
        <f>formulas!O2123</f>
        <v>0</v>
      </c>
      <c r="B2036" s="33">
        <f t="shared" ca="1" si="197"/>
        <v>32</v>
      </c>
      <c r="C2036">
        <f t="shared" si="195"/>
        <v>378</v>
      </c>
      <c r="D2036">
        <f t="shared" ca="1" si="196"/>
        <v>-2.8000000000000001E-2</v>
      </c>
      <c r="E2036">
        <f t="shared" ca="1" si="198"/>
        <v>0</v>
      </c>
      <c r="F2036">
        <f t="shared" ca="1" si="199"/>
        <v>31</v>
      </c>
      <c r="G2036">
        <f t="shared" ca="1" si="200"/>
        <v>32</v>
      </c>
      <c r="M2036">
        <v>1688</v>
      </c>
      <c r="N2036">
        <v>53.119</v>
      </c>
    </row>
    <row r="2037" spans="1:14">
      <c r="A2037" s="54">
        <f>formulas!O2124</f>
        <v>0</v>
      </c>
      <c r="B2037" s="33">
        <f t="shared" ca="1" si="197"/>
        <v>32</v>
      </c>
      <c r="C2037">
        <f t="shared" si="195"/>
        <v>378</v>
      </c>
      <c r="D2037">
        <f t="shared" ca="1" si="196"/>
        <v>-2.8000000000000001E-2</v>
      </c>
      <c r="E2037">
        <f t="shared" ca="1" si="198"/>
        <v>0</v>
      </c>
      <c r="F2037">
        <f t="shared" ca="1" si="199"/>
        <v>31</v>
      </c>
      <c r="G2037">
        <f t="shared" ca="1" si="200"/>
        <v>32</v>
      </c>
      <c r="M2037">
        <v>1689</v>
      </c>
      <c r="N2037">
        <v>53.152999999999999</v>
      </c>
    </row>
    <row r="2038" spans="1:14">
      <c r="A2038" s="54">
        <f>formulas!O2125</f>
        <v>0</v>
      </c>
      <c r="B2038" s="33">
        <f t="shared" ca="1" si="197"/>
        <v>32</v>
      </c>
      <c r="C2038">
        <f t="shared" si="195"/>
        <v>378</v>
      </c>
      <c r="D2038">
        <f t="shared" ca="1" si="196"/>
        <v>-2.8000000000000001E-2</v>
      </c>
      <c r="E2038">
        <f t="shared" ca="1" si="198"/>
        <v>0</v>
      </c>
      <c r="F2038">
        <f t="shared" ca="1" si="199"/>
        <v>31</v>
      </c>
      <c r="G2038">
        <f t="shared" ca="1" si="200"/>
        <v>32</v>
      </c>
      <c r="M2038">
        <v>1690</v>
      </c>
      <c r="N2038">
        <v>53.188000000000002</v>
      </c>
    </row>
    <row r="2039" spans="1:14">
      <c r="A2039" s="54">
        <f>formulas!O2126</f>
        <v>0</v>
      </c>
      <c r="B2039" s="33">
        <f t="shared" ca="1" si="197"/>
        <v>32</v>
      </c>
      <c r="C2039">
        <f t="shared" si="195"/>
        <v>378</v>
      </c>
      <c r="D2039">
        <f t="shared" ca="1" si="196"/>
        <v>-2.8000000000000001E-2</v>
      </c>
      <c r="E2039">
        <f t="shared" ca="1" si="198"/>
        <v>0</v>
      </c>
      <c r="F2039">
        <f t="shared" ca="1" si="199"/>
        <v>31</v>
      </c>
      <c r="G2039">
        <f t="shared" ca="1" si="200"/>
        <v>32</v>
      </c>
      <c r="M2039">
        <v>1691</v>
      </c>
      <c r="N2039">
        <v>53.222000000000001</v>
      </c>
    </row>
    <row r="2040" spans="1:14">
      <c r="A2040" s="54">
        <f>formulas!O2127</f>
        <v>0</v>
      </c>
      <c r="B2040" s="33">
        <f t="shared" ca="1" si="197"/>
        <v>32</v>
      </c>
      <c r="C2040">
        <f t="shared" si="195"/>
        <v>378</v>
      </c>
      <c r="D2040">
        <f t="shared" ca="1" si="196"/>
        <v>-2.8000000000000001E-2</v>
      </c>
      <c r="E2040">
        <f t="shared" ca="1" si="198"/>
        <v>0</v>
      </c>
      <c r="F2040">
        <f t="shared" ca="1" si="199"/>
        <v>31</v>
      </c>
      <c r="G2040">
        <f t="shared" ca="1" si="200"/>
        <v>32</v>
      </c>
      <c r="M2040">
        <v>1692</v>
      </c>
      <c r="N2040">
        <v>53.256</v>
      </c>
    </row>
    <row r="2041" spans="1:14">
      <c r="A2041" s="54">
        <f>formulas!O2128</f>
        <v>0</v>
      </c>
      <c r="B2041" s="33">
        <f t="shared" ca="1" si="197"/>
        <v>32</v>
      </c>
      <c r="C2041">
        <f t="shared" si="195"/>
        <v>378</v>
      </c>
      <c r="D2041">
        <f t="shared" ca="1" si="196"/>
        <v>-2.8000000000000001E-2</v>
      </c>
      <c r="E2041">
        <f t="shared" ca="1" si="198"/>
        <v>0</v>
      </c>
      <c r="F2041">
        <f t="shared" ca="1" si="199"/>
        <v>31</v>
      </c>
      <c r="G2041">
        <f t="shared" ca="1" si="200"/>
        <v>32</v>
      </c>
      <c r="M2041">
        <v>1693</v>
      </c>
      <c r="N2041">
        <v>53.29</v>
      </c>
    </row>
    <row r="2042" spans="1:14">
      <c r="A2042" s="54">
        <f>formulas!O2129</f>
        <v>0</v>
      </c>
      <c r="B2042" s="33">
        <f t="shared" ca="1" si="197"/>
        <v>32</v>
      </c>
      <c r="C2042">
        <f t="shared" si="195"/>
        <v>378</v>
      </c>
      <c r="D2042">
        <f t="shared" ca="1" si="196"/>
        <v>-2.8000000000000001E-2</v>
      </c>
      <c r="E2042">
        <f t="shared" ca="1" si="198"/>
        <v>0</v>
      </c>
      <c r="F2042">
        <f t="shared" ca="1" si="199"/>
        <v>31</v>
      </c>
      <c r="G2042">
        <f t="shared" ca="1" si="200"/>
        <v>32</v>
      </c>
      <c r="M2042">
        <v>1694</v>
      </c>
      <c r="N2042">
        <v>53.325000000000003</v>
      </c>
    </row>
    <row r="2043" spans="1:14">
      <c r="A2043" s="54">
        <f>formulas!O2130</f>
        <v>0</v>
      </c>
      <c r="B2043" s="33">
        <f t="shared" ca="1" si="197"/>
        <v>32</v>
      </c>
      <c r="C2043">
        <f t="shared" si="195"/>
        <v>378</v>
      </c>
      <c r="D2043">
        <f t="shared" ca="1" si="196"/>
        <v>-2.8000000000000001E-2</v>
      </c>
      <c r="E2043">
        <f t="shared" ca="1" si="198"/>
        <v>0</v>
      </c>
      <c r="F2043">
        <f t="shared" ca="1" si="199"/>
        <v>31</v>
      </c>
      <c r="G2043">
        <f t="shared" ca="1" si="200"/>
        <v>32</v>
      </c>
      <c r="M2043">
        <v>1695</v>
      </c>
      <c r="N2043">
        <v>53.359000000000002</v>
      </c>
    </row>
    <row r="2044" spans="1:14">
      <c r="A2044" s="54">
        <f>formulas!O2131</f>
        <v>0</v>
      </c>
      <c r="B2044" s="33">
        <f t="shared" ca="1" si="197"/>
        <v>32</v>
      </c>
      <c r="C2044">
        <f t="shared" si="195"/>
        <v>378</v>
      </c>
      <c r="D2044">
        <f t="shared" ca="1" si="196"/>
        <v>-2.8000000000000001E-2</v>
      </c>
      <c r="E2044">
        <f t="shared" ca="1" si="198"/>
        <v>0</v>
      </c>
      <c r="F2044">
        <f t="shared" ca="1" si="199"/>
        <v>31</v>
      </c>
      <c r="G2044">
        <f t="shared" ca="1" si="200"/>
        <v>32</v>
      </c>
      <c r="M2044">
        <v>1696</v>
      </c>
      <c r="N2044">
        <v>53.393000000000001</v>
      </c>
    </row>
    <row r="2045" spans="1:14">
      <c r="A2045" s="54">
        <f>formulas!O2132</f>
        <v>0</v>
      </c>
      <c r="B2045" s="33">
        <f t="shared" ca="1" si="197"/>
        <v>32</v>
      </c>
      <c r="C2045">
        <f t="shared" si="195"/>
        <v>378</v>
      </c>
      <c r="D2045">
        <f t="shared" ca="1" si="196"/>
        <v>-2.8000000000000001E-2</v>
      </c>
      <c r="E2045">
        <f t="shared" ca="1" si="198"/>
        <v>0</v>
      </c>
      <c r="F2045">
        <f t="shared" ca="1" si="199"/>
        <v>31</v>
      </c>
      <c r="G2045">
        <f t="shared" ca="1" si="200"/>
        <v>32</v>
      </c>
      <c r="M2045">
        <v>1697</v>
      </c>
      <c r="N2045">
        <v>53.427</v>
      </c>
    </row>
    <row r="2046" spans="1:14">
      <c r="A2046" s="54">
        <f>formulas!O2133</f>
        <v>0</v>
      </c>
      <c r="B2046" s="33">
        <f t="shared" ca="1" si="197"/>
        <v>32</v>
      </c>
      <c r="C2046">
        <f t="shared" si="195"/>
        <v>378</v>
      </c>
      <c r="D2046">
        <f t="shared" ca="1" si="196"/>
        <v>-2.8000000000000001E-2</v>
      </c>
      <c r="E2046">
        <f t="shared" ca="1" si="198"/>
        <v>0</v>
      </c>
      <c r="F2046">
        <f t="shared" ca="1" si="199"/>
        <v>31</v>
      </c>
      <c r="G2046">
        <f t="shared" ca="1" si="200"/>
        <v>32</v>
      </c>
      <c r="M2046">
        <v>1698</v>
      </c>
      <c r="N2046">
        <v>53.462000000000003</v>
      </c>
    </row>
    <row r="2047" spans="1:14">
      <c r="A2047" s="54">
        <f>formulas!O2134</f>
        <v>0</v>
      </c>
      <c r="B2047" s="33">
        <f t="shared" ca="1" si="197"/>
        <v>32</v>
      </c>
      <c r="C2047">
        <f t="shared" si="195"/>
        <v>378</v>
      </c>
      <c r="D2047">
        <f t="shared" ca="1" si="196"/>
        <v>-2.8000000000000001E-2</v>
      </c>
      <c r="E2047">
        <f t="shared" ca="1" si="198"/>
        <v>0</v>
      </c>
      <c r="F2047">
        <f t="shared" ca="1" si="199"/>
        <v>31</v>
      </c>
      <c r="G2047">
        <f t="shared" ca="1" si="200"/>
        <v>32</v>
      </c>
      <c r="M2047">
        <v>1699</v>
      </c>
      <c r="N2047">
        <v>53.496000000000002</v>
      </c>
    </row>
    <row r="2048" spans="1:14">
      <c r="A2048" s="54">
        <f>formulas!O2135</f>
        <v>0</v>
      </c>
      <c r="B2048" s="33">
        <f t="shared" ca="1" si="197"/>
        <v>32</v>
      </c>
      <c r="C2048">
        <f t="shared" si="195"/>
        <v>378</v>
      </c>
      <c r="D2048">
        <f t="shared" ca="1" si="196"/>
        <v>-2.8000000000000001E-2</v>
      </c>
      <c r="E2048">
        <f t="shared" ca="1" si="198"/>
        <v>0</v>
      </c>
      <c r="F2048">
        <f t="shared" ca="1" si="199"/>
        <v>31</v>
      </c>
      <c r="G2048">
        <f t="shared" ca="1" si="200"/>
        <v>32</v>
      </c>
      <c r="M2048">
        <v>1700</v>
      </c>
      <c r="N2048">
        <v>53.53</v>
      </c>
    </row>
    <row r="2049" spans="1:14">
      <c r="A2049" s="54">
        <f>formulas!O2136</f>
        <v>0</v>
      </c>
      <c r="B2049" s="33">
        <f t="shared" ca="1" si="197"/>
        <v>32</v>
      </c>
      <c r="C2049">
        <f t="shared" si="195"/>
        <v>378</v>
      </c>
      <c r="D2049">
        <f t="shared" ca="1" si="196"/>
        <v>-2.8000000000000001E-2</v>
      </c>
      <c r="E2049">
        <f t="shared" ca="1" si="198"/>
        <v>0</v>
      </c>
      <c r="F2049">
        <f t="shared" ca="1" si="199"/>
        <v>31</v>
      </c>
      <c r="G2049">
        <f t="shared" ca="1" si="200"/>
        <v>32</v>
      </c>
      <c r="M2049">
        <v>1701</v>
      </c>
      <c r="N2049">
        <v>53.564</v>
      </c>
    </row>
    <row r="2050" spans="1:14">
      <c r="A2050" s="54">
        <f>formulas!O2137</f>
        <v>0</v>
      </c>
      <c r="B2050" s="33">
        <f t="shared" ca="1" si="197"/>
        <v>32</v>
      </c>
      <c r="C2050">
        <f t="shared" si="195"/>
        <v>378</v>
      </c>
      <c r="D2050">
        <f t="shared" ca="1" si="196"/>
        <v>-2.8000000000000001E-2</v>
      </c>
      <c r="E2050">
        <f t="shared" ca="1" si="198"/>
        <v>0</v>
      </c>
      <c r="F2050">
        <f t="shared" ca="1" si="199"/>
        <v>31</v>
      </c>
      <c r="G2050">
        <f t="shared" ca="1" si="200"/>
        <v>32</v>
      </c>
      <c r="M2050">
        <v>1702</v>
      </c>
      <c r="N2050">
        <v>53.597999999999999</v>
      </c>
    </row>
    <row r="2051" spans="1:14">
      <c r="A2051" s="54">
        <f>formulas!O2138</f>
        <v>0</v>
      </c>
      <c r="B2051" s="33">
        <f t="shared" ca="1" si="197"/>
        <v>32</v>
      </c>
      <c r="C2051">
        <f t="shared" ref="C2051:C2114" si="201">COUNTIF($N$1:$N$25398,"&lt;"&amp;A2051)</f>
        <v>378</v>
      </c>
      <c r="D2051">
        <f t="shared" ref="D2051:D2114" ca="1" si="202">INDIRECT(ADDRESS(C2051+1,14))</f>
        <v>-2.8000000000000001E-2</v>
      </c>
      <c r="E2051">
        <f t="shared" ca="1" si="198"/>
        <v>0</v>
      </c>
      <c r="F2051">
        <f t="shared" ca="1" si="199"/>
        <v>31</v>
      </c>
      <c r="G2051">
        <f t="shared" ca="1" si="200"/>
        <v>32</v>
      </c>
      <c r="M2051">
        <v>1703</v>
      </c>
      <c r="N2051">
        <v>53.631999999999998</v>
      </c>
    </row>
    <row r="2052" spans="1:14">
      <c r="A2052" s="54">
        <f>formulas!O2139</f>
        <v>0</v>
      </c>
      <c r="B2052" s="33">
        <f t="shared" ca="1" si="197"/>
        <v>32</v>
      </c>
      <c r="C2052">
        <f t="shared" si="201"/>
        <v>378</v>
      </c>
      <c r="D2052">
        <f t="shared" ca="1" si="202"/>
        <v>-2.8000000000000001E-2</v>
      </c>
      <c r="E2052">
        <f t="shared" ca="1" si="198"/>
        <v>0</v>
      </c>
      <c r="F2052">
        <f t="shared" ca="1" si="199"/>
        <v>31</v>
      </c>
      <c r="G2052">
        <f t="shared" ca="1" si="200"/>
        <v>32</v>
      </c>
      <c r="M2052">
        <v>1704</v>
      </c>
      <c r="N2052">
        <v>53.667000000000002</v>
      </c>
    </row>
    <row r="2053" spans="1:14">
      <c r="A2053" s="54">
        <f>formulas!O2140</f>
        <v>0</v>
      </c>
      <c r="B2053" s="33">
        <f t="shared" ca="1" si="197"/>
        <v>32</v>
      </c>
      <c r="C2053">
        <f t="shared" si="201"/>
        <v>378</v>
      </c>
      <c r="D2053">
        <f t="shared" ca="1" si="202"/>
        <v>-2.8000000000000001E-2</v>
      </c>
      <c r="E2053">
        <f t="shared" ca="1" si="198"/>
        <v>0</v>
      </c>
      <c r="F2053">
        <f t="shared" ca="1" si="199"/>
        <v>31</v>
      </c>
      <c r="G2053">
        <f t="shared" ca="1" si="200"/>
        <v>32</v>
      </c>
      <c r="M2053">
        <v>1705</v>
      </c>
      <c r="N2053">
        <v>53.701000000000001</v>
      </c>
    </row>
    <row r="2054" spans="1:14">
      <c r="A2054" s="54">
        <f>formulas!O2141</f>
        <v>0</v>
      </c>
      <c r="B2054" s="33">
        <f t="shared" ca="1" si="197"/>
        <v>32</v>
      </c>
      <c r="C2054">
        <f t="shared" si="201"/>
        <v>378</v>
      </c>
      <c r="D2054">
        <f t="shared" ca="1" si="202"/>
        <v>-2.8000000000000001E-2</v>
      </c>
      <c r="E2054">
        <f t="shared" ca="1" si="198"/>
        <v>0</v>
      </c>
      <c r="F2054">
        <f t="shared" ca="1" si="199"/>
        <v>31</v>
      </c>
      <c r="G2054">
        <f t="shared" ca="1" si="200"/>
        <v>32</v>
      </c>
      <c r="M2054">
        <v>1706</v>
      </c>
      <c r="N2054">
        <v>53.734999999999999</v>
      </c>
    </row>
    <row r="2055" spans="1:14">
      <c r="A2055" s="54">
        <f>formulas!O2142</f>
        <v>0</v>
      </c>
      <c r="B2055" s="33">
        <f t="shared" ca="1" si="197"/>
        <v>32</v>
      </c>
      <c r="C2055">
        <f t="shared" si="201"/>
        <v>378</v>
      </c>
      <c r="D2055">
        <f t="shared" ca="1" si="202"/>
        <v>-2.8000000000000001E-2</v>
      </c>
      <c r="E2055">
        <f t="shared" ca="1" si="198"/>
        <v>0</v>
      </c>
      <c r="F2055">
        <f t="shared" ca="1" si="199"/>
        <v>31</v>
      </c>
      <c r="G2055">
        <f t="shared" ca="1" si="200"/>
        <v>32</v>
      </c>
      <c r="M2055">
        <v>1707</v>
      </c>
      <c r="N2055">
        <v>53.768999999999998</v>
      </c>
    </row>
    <row r="2056" spans="1:14">
      <c r="A2056" s="54">
        <f>formulas!O2143</f>
        <v>0</v>
      </c>
      <c r="B2056" s="33">
        <f t="shared" ca="1" si="197"/>
        <v>32</v>
      </c>
      <c r="C2056">
        <f t="shared" si="201"/>
        <v>378</v>
      </c>
      <c r="D2056">
        <f t="shared" ca="1" si="202"/>
        <v>-2.8000000000000001E-2</v>
      </c>
      <c r="E2056">
        <f t="shared" ca="1" si="198"/>
        <v>0</v>
      </c>
      <c r="F2056">
        <f t="shared" ca="1" si="199"/>
        <v>31</v>
      </c>
      <c r="G2056">
        <f t="shared" ca="1" si="200"/>
        <v>32</v>
      </c>
      <c r="M2056">
        <v>1708</v>
      </c>
      <c r="N2056">
        <v>53.802999999999997</v>
      </c>
    </row>
    <row r="2057" spans="1:14">
      <c r="A2057" s="54">
        <f>formulas!O2144</f>
        <v>0</v>
      </c>
      <c r="B2057" s="33">
        <f t="shared" ca="1" si="197"/>
        <v>32</v>
      </c>
      <c r="C2057">
        <f t="shared" si="201"/>
        <v>378</v>
      </c>
      <c r="D2057">
        <f t="shared" ca="1" si="202"/>
        <v>-2.8000000000000001E-2</v>
      </c>
      <c r="E2057">
        <f t="shared" ca="1" si="198"/>
        <v>0</v>
      </c>
      <c r="F2057">
        <f t="shared" ca="1" si="199"/>
        <v>31</v>
      </c>
      <c r="G2057">
        <f t="shared" ca="1" si="200"/>
        <v>32</v>
      </c>
      <c r="M2057">
        <v>1709</v>
      </c>
      <c r="N2057">
        <v>53.837000000000003</v>
      </c>
    </row>
    <row r="2058" spans="1:14">
      <c r="A2058" s="54">
        <f>formulas!O2145</f>
        <v>0</v>
      </c>
      <c r="B2058" s="33">
        <f t="shared" ca="1" si="197"/>
        <v>32</v>
      </c>
      <c r="C2058">
        <f t="shared" si="201"/>
        <v>378</v>
      </c>
      <c r="D2058">
        <f t="shared" ca="1" si="202"/>
        <v>-2.8000000000000001E-2</v>
      </c>
      <c r="E2058">
        <f t="shared" ca="1" si="198"/>
        <v>0</v>
      </c>
      <c r="F2058">
        <f t="shared" ca="1" si="199"/>
        <v>31</v>
      </c>
      <c r="G2058">
        <f t="shared" ca="1" si="200"/>
        <v>32</v>
      </c>
      <c r="M2058">
        <v>1710</v>
      </c>
      <c r="N2058">
        <v>53.871000000000002</v>
      </c>
    </row>
    <row r="2059" spans="1:14">
      <c r="A2059" s="54">
        <f>formulas!O2146</f>
        <v>0</v>
      </c>
      <c r="B2059" s="33">
        <f t="shared" ca="1" si="197"/>
        <v>32</v>
      </c>
      <c r="C2059">
        <f t="shared" si="201"/>
        <v>378</v>
      </c>
      <c r="D2059">
        <f t="shared" ca="1" si="202"/>
        <v>-2.8000000000000001E-2</v>
      </c>
      <c r="E2059">
        <f t="shared" ca="1" si="198"/>
        <v>0</v>
      </c>
      <c r="F2059">
        <f t="shared" ca="1" si="199"/>
        <v>31</v>
      </c>
      <c r="G2059">
        <f t="shared" ca="1" si="200"/>
        <v>32</v>
      </c>
      <c r="M2059">
        <v>1711</v>
      </c>
      <c r="N2059">
        <v>53.905000000000001</v>
      </c>
    </row>
    <row r="2060" spans="1:14">
      <c r="A2060" s="54">
        <f>formulas!O2147</f>
        <v>0</v>
      </c>
      <c r="B2060" s="33">
        <f t="shared" ca="1" si="197"/>
        <v>32</v>
      </c>
      <c r="C2060">
        <f t="shared" si="201"/>
        <v>378</v>
      </c>
      <c r="D2060">
        <f t="shared" ca="1" si="202"/>
        <v>-2.8000000000000001E-2</v>
      </c>
      <c r="E2060">
        <f t="shared" ca="1" si="198"/>
        <v>0</v>
      </c>
      <c r="F2060">
        <f t="shared" ca="1" si="199"/>
        <v>31</v>
      </c>
      <c r="G2060">
        <f t="shared" ca="1" si="200"/>
        <v>32</v>
      </c>
      <c r="M2060">
        <v>1712</v>
      </c>
      <c r="N2060">
        <v>53.939</v>
      </c>
    </row>
    <row r="2061" spans="1:14">
      <c r="A2061" s="54">
        <f>formulas!O2148</f>
        <v>0</v>
      </c>
      <c r="B2061" s="33">
        <f t="shared" ca="1" si="197"/>
        <v>32</v>
      </c>
      <c r="C2061">
        <f t="shared" si="201"/>
        <v>378</v>
      </c>
      <c r="D2061">
        <f t="shared" ca="1" si="202"/>
        <v>-2.8000000000000001E-2</v>
      </c>
      <c r="E2061">
        <f t="shared" ca="1" si="198"/>
        <v>0</v>
      </c>
      <c r="F2061">
        <f t="shared" ca="1" si="199"/>
        <v>31</v>
      </c>
      <c r="G2061">
        <f t="shared" ca="1" si="200"/>
        <v>32</v>
      </c>
      <c r="M2061">
        <v>1713</v>
      </c>
      <c r="N2061">
        <v>53.972999999999999</v>
      </c>
    </row>
    <row r="2062" spans="1:14">
      <c r="A2062" s="54">
        <f>formulas!O2149</f>
        <v>0</v>
      </c>
      <c r="B2062" s="33">
        <f t="shared" ca="1" si="197"/>
        <v>32</v>
      </c>
      <c r="C2062">
        <f t="shared" si="201"/>
        <v>378</v>
      </c>
      <c r="D2062">
        <f t="shared" ca="1" si="202"/>
        <v>-2.8000000000000001E-2</v>
      </c>
      <c r="E2062">
        <f t="shared" ca="1" si="198"/>
        <v>0</v>
      </c>
      <c r="F2062">
        <f t="shared" ca="1" si="199"/>
        <v>31</v>
      </c>
      <c r="G2062">
        <f t="shared" ca="1" si="200"/>
        <v>32</v>
      </c>
      <c r="M2062">
        <v>1714</v>
      </c>
      <c r="N2062">
        <v>54.006999999999998</v>
      </c>
    </row>
    <row r="2063" spans="1:14">
      <c r="A2063" s="54">
        <f>formulas!O2150</f>
        <v>0</v>
      </c>
      <c r="B2063" s="33">
        <f t="shared" ca="1" si="197"/>
        <v>32</v>
      </c>
      <c r="C2063">
        <f t="shared" si="201"/>
        <v>378</v>
      </c>
      <c r="D2063">
        <f t="shared" ca="1" si="202"/>
        <v>-2.8000000000000001E-2</v>
      </c>
      <c r="E2063">
        <f t="shared" ca="1" si="198"/>
        <v>0</v>
      </c>
      <c r="F2063">
        <f t="shared" ca="1" si="199"/>
        <v>31</v>
      </c>
      <c r="G2063">
        <f t="shared" ca="1" si="200"/>
        <v>32</v>
      </c>
      <c r="M2063">
        <v>1715</v>
      </c>
      <c r="N2063">
        <v>54.040999999999997</v>
      </c>
    </row>
    <row r="2064" spans="1:14">
      <c r="A2064" s="54">
        <f>formulas!O2151</f>
        <v>0</v>
      </c>
      <c r="B2064" s="33">
        <f t="shared" ca="1" si="197"/>
        <v>32</v>
      </c>
      <c r="C2064">
        <f t="shared" si="201"/>
        <v>378</v>
      </c>
      <c r="D2064">
        <f t="shared" ca="1" si="202"/>
        <v>-2.8000000000000001E-2</v>
      </c>
      <c r="E2064">
        <f t="shared" ca="1" si="198"/>
        <v>0</v>
      </c>
      <c r="F2064">
        <f t="shared" ca="1" si="199"/>
        <v>31</v>
      </c>
      <c r="G2064">
        <f t="shared" ca="1" si="200"/>
        <v>32</v>
      </c>
      <c r="M2064">
        <v>1716</v>
      </c>
      <c r="N2064">
        <v>54.075000000000003</v>
      </c>
    </row>
    <row r="2065" spans="1:14">
      <c r="A2065" s="54">
        <f>formulas!O2152</f>
        <v>0</v>
      </c>
      <c r="B2065" s="33">
        <f t="shared" ca="1" si="197"/>
        <v>32</v>
      </c>
      <c r="C2065">
        <f t="shared" si="201"/>
        <v>378</v>
      </c>
      <c r="D2065">
        <f t="shared" ca="1" si="202"/>
        <v>-2.8000000000000001E-2</v>
      </c>
      <c r="E2065">
        <f t="shared" ca="1" si="198"/>
        <v>0</v>
      </c>
      <c r="F2065">
        <f t="shared" ca="1" si="199"/>
        <v>31</v>
      </c>
      <c r="G2065">
        <f t="shared" ca="1" si="200"/>
        <v>32</v>
      </c>
      <c r="M2065">
        <v>1717</v>
      </c>
      <c r="N2065">
        <v>54.109000000000002</v>
      </c>
    </row>
    <row r="2066" spans="1:14">
      <c r="A2066" s="54">
        <f>formulas!O2153</f>
        <v>0</v>
      </c>
      <c r="B2066" s="33">
        <f t="shared" ca="1" si="197"/>
        <v>32</v>
      </c>
      <c r="C2066">
        <f t="shared" si="201"/>
        <v>378</v>
      </c>
      <c r="D2066">
        <f t="shared" ca="1" si="202"/>
        <v>-2.8000000000000001E-2</v>
      </c>
      <c r="E2066">
        <f t="shared" ca="1" si="198"/>
        <v>0</v>
      </c>
      <c r="F2066">
        <f t="shared" ca="1" si="199"/>
        <v>31</v>
      </c>
      <c r="G2066">
        <f t="shared" ca="1" si="200"/>
        <v>32</v>
      </c>
      <c r="M2066">
        <v>1718</v>
      </c>
      <c r="N2066">
        <v>54.143000000000001</v>
      </c>
    </row>
    <row r="2067" spans="1:14">
      <c r="A2067" s="54">
        <f>formulas!O2154</f>
        <v>0</v>
      </c>
      <c r="B2067" s="33">
        <f t="shared" ca="1" si="197"/>
        <v>32</v>
      </c>
      <c r="C2067">
        <f t="shared" si="201"/>
        <v>378</v>
      </c>
      <c r="D2067">
        <f t="shared" ca="1" si="202"/>
        <v>-2.8000000000000001E-2</v>
      </c>
      <c r="E2067">
        <f t="shared" ca="1" si="198"/>
        <v>0</v>
      </c>
      <c r="F2067">
        <f t="shared" ca="1" si="199"/>
        <v>31</v>
      </c>
      <c r="G2067">
        <f t="shared" ca="1" si="200"/>
        <v>32</v>
      </c>
      <c r="M2067">
        <v>1719</v>
      </c>
      <c r="N2067">
        <v>54.177</v>
      </c>
    </row>
    <row r="2068" spans="1:14">
      <c r="A2068" s="54">
        <f>formulas!O2155</f>
        <v>0</v>
      </c>
      <c r="B2068" s="33">
        <f t="shared" ca="1" si="197"/>
        <v>32</v>
      </c>
      <c r="C2068">
        <f t="shared" si="201"/>
        <v>378</v>
      </c>
      <c r="D2068">
        <f t="shared" ca="1" si="202"/>
        <v>-2.8000000000000001E-2</v>
      </c>
      <c r="E2068">
        <f t="shared" ca="1" si="198"/>
        <v>0</v>
      </c>
      <c r="F2068">
        <f t="shared" ca="1" si="199"/>
        <v>31</v>
      </c>
      <c r="G2068">
        <f t="shared" ca="1" si="200"/>
        <v>32</v>
      </c>
      <c r="M2068">
        <v>1720</v>
      </c>
      <c r="N2068">
        <v>54.210999999999999</v>
      </c>
    </row>
    <row r="2069" spans="1:14">
      <c r="A2069" s="54">
        <f>formulas!O2156</f>
        <v>0</v>
      </c>
      <c r="B2069" s="33">
        <f t="shared" ca="1" si="197"/>
        <v>32</v>
      </c>
      <c r="C2069">
        <f t="shared" si="201"/>
        <v>378</v>
      </c>
      <c r="D2069">
        <f t="shared" ca="1" si="202"/>
        <v>-2.8000000000000001E-2</v>
      </c>
      <c r="E2069">
        <f t="shared" ca="1" si="198"/>
        <v>0</v>
      </c>
      <c r="F2069">
        <f t="shared" ca="1" si="199"/>
        <v>31</v>
      </c>
      <c r="G2069">
        <f t="shared" ca="1" si="200"/>
        <v>32</v>
      </c>
      <c r="M2069">
        <v>1721</v>
      </c>
      <c r="N2069">
        <v>54.244999999999997</v>
      </c>
    </row>
    <row r="2070" spans="1:14">
      <c r="A2070" s="54">
        <f>formulas!O2157</f>
        <v>0</v>
      </c>
      <c r="B2070" s="33">
        <f t="shared" ca="1" si="197"/>
        <v>32</v>
      </c>
      <c r="C2070">
        <f t="shared" si="201"/>
        <v>378</v>
      </c>
      <c r="D2070">
        <f t="shared" ca="1" si="202"/>
        <v>-2.8000000000000001E-2</v>
      </c>
      <c r="E2070">
        <f t="shared" ca="1" si="198"/>
        <v>0</v>
      </c>
      <c r="F2070">
        <f t="shared" ca="1" si="199"/>
        <v>31</v>
      </c>
      <c r="G2070">
        <f t="shared" ca="1" si="200"/>
        <v>32</v>
      </c>
      <c r="M2070">
        <v>1722</v>
      </c>
      <c r="N2070">
        <v>54.279000000000003</v>
      </c>
    </row>
    <row r="2071" spans="1:14">
      <c r="A2071" s="54">
        <f>formulas!O2158</f>
        <v>0</v>
      </c>
      <c r="B2071" s="33">
        <f t="shared" ca="1" si="197"/>
        <v>32</v>
      </c>
      <c r="C2071">
        <f t="shared" si="201"/>
        <v>378</v>
      </c>
      <c r="D2071">
        <f t="shared" ca="1" si="202"/>
        <v>-2.8000000000000001E-2</v>
      </c>
      <c r="E2071">
        <f t="shared" ca="1" si="198"/>
        <v>0</v>
      </c>
      <c r="F2071">
        <f t="shared" ca="1" si="199"/>
        <v>31</v>
      </c>
      <c r="G2071">
        <f t="shared" ca="1" si="200"/>
        <v>32</v>
      </c>
      <c r="M2071">
        <v>1723</v>
      </c>
      <c r="N2071">
        <v>54.313000000000002</v>
      </c>
    </row>
    <row r="2072" spans="1:14">
      <c r="A2072" s="54">
        <f>formulas!O2159</f>
        <v>0</v>
      </c>
      <c r="B2072" s="33">
        <f t="shared" ca="1" si="197"/>
        <v>32</v>
      </c>
      <c r="C2072">
        <f t="shared" si="201"/>
        <v>378</v>
      </c>
      <c r="D2072">
        <f t="shared" ca="1" si="202"/>
        <v>-2.8000000000000001E-2</v>
      </c>
      <c r="E2072">
        <f t="shared" ca="1" si="198"/>
        <v>0</v>
      </c>
      <c r="F2072">
        <f t="shared" ca="1" si="199"/>
        <v>31</v>
      </c>
      <c r="G2072">
        <f t="shared" ca="1" si="200"/>
        <v>32</v>
      </c>
      <c r="M2072">
        <v>1724</v>
      </c>
      <c r="N2072">
        <v>54.347000000000001</v>
      </c>
    </row>
    <row r="2073" spans="1:14">
      <c r="A2073" s="54">
        <f>formulas!O2160</f>
        <v>0</v>
      </c>
      <c r="B2073" s="33">
        <f t="shared" ca="1" si="197"/>
        <v>32</v>
      </c>
      <c r="C2073">
        <f t="shared" si="201"/>
        <v>378</v>
      </c>
      <c r="D2073">
        <f t="shared" ca="1" si="202"/>
        <v>-2.8000000000000001E-2</v>
      </c>
      <c r="E2073">
        <f t="shared" ca="1" si="198"/>
        <v>0</v>
      </c>
      <c r="F2073">
        <f t="shared" ca="1" si="199"/>
        <v>31</v>
      </c>
      <c r="G2073">
        <f t="shared" ca="1" si="200"/>
        <v>32</v>
      </c>
      <c r="M2073">
        <v>1725</v>
      </c>
      <c r="N2073">
        <v>54.381</v>
      </c>
    </row>
    <row r="2074" spans="1:14">
      <c r="A2074" s="54">
        <f>formulas!O2161</f>
        <v>0</v>
      </c>
      <c r="B2074" s="33">
        <f t="shared" ca="1" si="197"/>
        <v>32</v>
      </c>
      <c r="C2074">
        <f t="shared" si="201"/>
        <v>378</v>
      </c>
      <c r="D2074">
        <f t="shared" ca="1" si="202"/>
        <v>-2.8000000000000001E-2</v>
      </c>
      <c r="E2074">
        <f t="shared" ca="1" si="198"/>
        <v>0</v>
      </c>
      <c r="F2074">
        <f t="shared" ca="1" si="199"/>
        <v>31</v>
      </c>
      <c r="G2074">
        <f t="shared" ca="1" si="200"/>
        <v>32</v>
      </c>
      <c r="M2074">
        <v>1726</v>
      </c>
      <c r="N2074">
        <v>54.414999999999999</v>
      </c>
    </row>
    <row r="2075" spans="1:14">
      <c r="A2075" s="54">
        <f>formulas!O2162</f>
        <v>0</v>
      </c>
      <c r="B2075" s="33">
        <f t="shared" ca="1" si="197"/>
        <v>32</v>
      </c>
      <c r="C2075">
        <f t="shared" si="201"/>
        <v>378</v>
      </c>
      <c r="D2075">
        <f t="shared" ca="1" si="202"/>
        <v>-2.8000000000000001E-2</v>
      </c>
      <c r="E2075">
        <f t="shared" ca="1" si="198"/>
        <v>0</v>
      </c>
      <c r="F2075">
        <f t="shared" ca="1" si="199"/>
        <v>31</v>
      </c>
      <c r="G2075">
        <f t="shared" ca="1" si="200"/>
        <v>32</v>
      </c>
      <c r="M2075">
        <v>1727</v>
      </c>
      <c r="N2075">
        <v>54.448999999999998</v>
      </c>
    </row>
    <row r="2076" spans="1:14">
      <c r="A2076" s="54">
        <f>formulas!O2163</f>
        <v>0</v>
      </c>
      <c r="B2076" s="33">
        <f t="shared" ca="1" si="197"/>
        <v>32</v>
      </c>
      <c r="C2076">
        <f t="shared" si="201"/>
        <v>378</v>
      </c>
      <c r="D2076">
        <f t="shared" ca="1" si="202"/>
        <v>-2.8000000000000001E-2</v>
      </c>
      <c r="E2076">
        <f t="shared" ca="1" si="198"/>
        <v>0</v>
      </c>
      <c r="F2076">
        <f t="shared" ca="1" si="199"/>
        <v>31</v>
      </c>
      <c r="G2076">
        <f t="shared" ca="1" si="200"/>
        <v>32</v>
      </c>
      <c r="M2076">
        <v>1728</v>
      </c>
      <c r="N2076">
        <v>54.482999999999997</v>
      </c>
    </row>
    <row r="2077" spans="1:14">
      <c r="A2077" s="54">
        <f>formulas!O2164</f>
        <v>0</v>
      </c>
      <c r="B2077" s="33">
        <f t="shared" ca="1" si="197"/>
        <v>32</v>
      </c>
      <c r="C2077">
        <f t="shared" si="201"/>
        <v>378</v>
      </c>
      <c r="D2077">
        <f t="shared" ca="1" si="202"/>
        <v>-2.8000000000000001E-2</v>
      </c>
      <c r="E2077">
        <f t="shared" ca="1" si="198"/>
        <v>0</v>
      </c>
      <c r="F2077">
        <f t="shared" ca="1" si="199"/>
        <v>31</v>
      </c>
      <c r="G2077">
        <f t="shared" ca="1" si="200"/>
        <v>32</v>
      </c>
      <c r="M2077">
        <v>1729</v>
      </c>
      <c r="N2077">
        <v>54.515999999999998</v>
      </c>
    </row>
    <row r="2078" spans="1:14">
      <c r="A2078" s="54">
        <f>formulas!O2165</f>
        <v>0</v>
      </c>
      <c r="B2078" s="33">
        <f t="shared" ca="1" si="197"/>
        <v>32</v>
      </c>
      <c r="C2078">
        <f t="shared" si="201"/>
        <v>378</v>
      </c>
      <c r="D2078">
        <f t="shared" ca="1" si="202"/>
        <v>-2.8000000000000001E-2</v>
      </c>
      <c r="E2078">
        <f t="shared" ca="1" si="198"/>
        <v>0</v>
      </c>
      <c r="F2078">
        <f t="shared" ca="1" si="199"/>
        <v>31</v>
      </c>
      <c r="G2078">
        <f t="shared" ca="1" si="200"/>
        <v>32</v>
      </c>
      <c r="M2078">
        <v>1730</v>
      </c>
      <c r="N2078">
        <v>54.55</v>
      </c>
    </row>
    <row r="2079" spans="1:14">
      <c r="A2079" s="54">
        <f>formulas!O2166</f>
        <v>0</v>
      </c>
      <c r="B2079" s="33">
        <f t="shared" ca="1" si="197"/>
        <v>32</v>
      </c>
      <c r="C2079">
        <f t="shared" si="201"/>
        <v>378</v>
      </c>
      <c r="D2079">
        <f t="shared" ca="1" si="202"/>
        <v>-2.8000000000000001E-2</v>
      </c>
      <c r="E2079">
        <f t="shared" ca="1" si="198"/>
        <v>0</v>
      </c>
      <c r="F2079">
        <f t="shared" ca="1" si="199"/>
        <v>31</v>
      </c>
      <c r="G2079">
        <f t="shared" ca="1" si="200"/>
        <v>32</v>
      </c>
      <c r="M2079">
        <v>1731</v>
      </c>
      <c r="N2079">
        <v>54.584000000000003</v>
      </c>
    </row>
    <row r="2080" spans="1:14">
      <c r="A2080" s="54">
        <f>formulas!O2167</f>
        <v>0</v>
      </c>
      <c r="B2080" s="33">
        <f t="shared" ca="1" si="197"/>
        <v>32</v>
      </c>
      <c r="C2080">
        <f t="shared" si="201"/>
        <v>378</v>
      </c>
      <c r="D2080">
        <f t="shared" ca="1" si="202"/>
        <v>-2.8000000000000001E-2</v>
      </c>
      <c r="E2080">
        <f t="shared" ca="1" si="198"/>
        <v>0</v>
      </c>
      <c r="F2080">
        <f t="shared" ca="1" si="199"/>
        <v>31</v>
      </c>
      <c r="G2080">
        <f t="shared" ca="1" si="200"/>
        <v>32</v>
      </c>
      <c r="M2080">
        <v>1732</v>
      </c>
      <c r="N2080">
        <v>54.618000000000002</v>
      </c>
    </row>
    <row r="2081" spans="1:14">
      <c r="A2081" s="54">
        <f>formulas!O2168</f>
        <v>0</v>
      </c>
      <c r="B2081" s="33">
        <f t="shared" ca="1" si="197"/>
        <v>32</v>
      </c>
      <c r="C2081">
        <f t="shared" si="201"/>
        <v>378</v>
      </c>
      <c r="D2081">
        <f t="shared" ca="1" si="202"/>
        <v>-2.8000000000000001E-2</v>
      </c>
      <c r="E2081">
        <f t="shared" ca="1" si="198"/>
        <v>0</v>
      </c>
      <c r="F2081">
        <f t="shared" ca="1" si="199"/>
        <v>31</v>
      </c>
      <c r="G2081">
        <f t="shared" ca="1" si="200"/>
        <v>32</v>
      </c>
      <c r="M2081">
        <v>1733</v>
      </c>
      <c r="N2081">
        <v>54.652000000000001</v>
      </c>
    </row>
    <row r="2082" spans="1:14">
      <c r="A2082" s="54">
        <f>formulas!O2169</f>
        <v>0</v>
      </c>
      <c r="B2082" s="33">
        <f t="shared" ca="1" si="197"/>
        <v>32</v>
      </c>
      <c r="C2082">
        <f t="shared" si="201"/>
        <v>378</v>
      </c>
      <c r="D2082">
        <f t="shared" ca="1" si="202"/>
        <v>-2.8000000000000001E-2</v>
      </c>
      <c r="E2082">
        <f t="shared" ca="1" si="198"/>
        <v>0</v>
      </c>
      <c r="F2082">
        <f t="shared" ca="1" si="199"/>
        <v>31</v>
      </c>
      <c r="G2082">
        <f t="shared" ca="1" si="200"/>
        <v>32</v>
      </c>
      <c r="M2082">
        <v>1734</v>
      </c>
      <c r="N2082">
        <v>54.686</v>
      </c>
    </row>
    <row r="2083" spans="1:14">
      <c r="A2083" s="54">
        <f>formulas!O2170</f>
        <v>0</v>
      </c>
      <c r="B2083" s="33">
        <f t="shared" ref="B2083:B2146" ca="1" si="203">(A2083-D2083)/(E2083-D2083)*(G2083-F2083)+F2083</f>
        <v>32</v>
      </c>
      <c r="C2083">
        <f t="shared" si="201"/>
        <v>378</v>
      </c>
      <c r="D2083">
        <f t="shared" ca="1" si="202"/>
        <v>-2.8000000000000001E-2</v>
      </c>
      <c r="E2083">
        <f t="shared" ref="E2083:E2146" ca="1" si="204">INDIRECT(ADDRESS(C2083+2,14))</f>
        <v>0</v>
      </c>
      <c r="F2083">
        <f t="shared" ref="F2083:F2146" ca="1" si="205">INDIRECT(ADDRESS(C2083+1,13))</f>
        <v>31</v>
      </c>
      <c r="G2083">
        <f t="shared" ref="G2083:G2146" ca="1" si="206">INDIRECT(ADDRESS(C2083+2,13))</f>
        <v>32</v>
      </c>
      <c r="M2083">
        <v>1735</v>
      </c>
      <c r="N2083">
        <v>54.719000000000001</v>
      </c>
    </row>
    <row r="2084" spans="1:14">
      <c r="A2084" s="54">
        <f>formulas!O2171</f>
        <v>0</v>
      </c>
      <c r="B2084" s="33">
        <f t="shared" ca="1" si="203"/>
        <v>32</v>
      </c>
      <c r="C2084">
        <f t="shared" si="201"/>
        <v>378</v>
      </c>
      <c r="D2084">
        <f t="shared" ca="1" si="202"/>
        <v>-2.8000000000000001E-2</v>
      </c>
      <c r="E2084">
        <f t="shared" ca="1" si="204"/>
        <v>0</v>
      </c>
      <c r="F2084">
        <f t="shared" ca="1" si="205"/>
        <v>31</v>
      </c>
      <c r="G2084">
        <f t="shared" ca="1" si="206"/>
        <v>32</v>
      </c>
      <c r="M2084">
        <v>1736</v>
      </c>
      <c r="N2084">
        <v>54.753</v>
      </c>
    </row>
    <row r="2085" spans="1:14">
      <c r="A2085" s="54">
        <f>formulas!O2172</f>
        <v>0</v>
      </c>
      <c r="B2085" s="33">
        <f t="shared" ca="1" si="203"/>
        <v>32</v>
      </c>
      <c r="C2085">
        <f t="shared" si="201"/>
        <v>378</v>
      </c>
      <c r="D2085">
        <f t="shared" ca="1" si="202"/>
        <v>-2.8000000000000001E-2</v>
      </c>
      <c r="E2085">
        <f t="shared" ca="1" si="204"/>
        <v>0</v>
      </c>
      <c r="F2085">
        <f t="shared" ca="1" si="205"/>
        <v>31</v>
      </c>
      <c r="G2085">
        <f t="shared" ca="1" si="206"/>
        <v>32</v>
      </c>
      <c r="M2085">
        <v>1737</v>
      </c>
      <c r="N2085">
        <v>54.786999999999999</v>
      </c>
    </row>
    <row r="2086" spans="1:14">
      <c r="A2086" s="54">
        <f>formulas!O2173</f>
        <v>0</v>
      </c>
      <c r="B2086" s="33">
        <f t="shared" ca="1" si="203"/>
        <v>32</v>
      </c>
      <c r="C2086">
        <f t="shared" si="201"/>
        <v>378</v>
      </c>
      <c r="D2086">
        <f t="shared" ca="1" si="202"/>
        <v>-2.8000000000000001E-2</v>
      </c>
      <c r="E2086">
        <f t="shared" ca="1" si="204"/>
        <v>0</v>
      </c>
      <c r="F2086">
        <f t="shared" ca="1" si="205"/>
        <v>31</v>
      </c>
      <c r="G2086">
        <f t="shared" ca="1" si="206"/>
        <v>32</v>
      </c>
      <c r="M2086">
        <v>1738</v>
      </c>
      <c r="N2086">
        <v>54.820999999999998</v>
      </c>
    </row>
    <row r="2087" spans="1:14">
      <c r="A2087" s="54">
        <f>formulas!O2174</f>
        <v>0</v>
      </c>
      <c r="B2087" s="33">
        <f t="shared" ca="1" si="203"/>
        <v>32</v>
      </c>
      <c r="C2087">
        <f t="shared" si="201"/>
        <v>378</v>
      </c>
      <c r="D2087">
        <f t="shared" ca="1" si="202"/>
        <v>-2.8000000000000001E-2</v>
      </c>
      <c r="E2087">
        <f t="shared" ca="1" si="204"/>
        <v>0</v>
      </c>
      <c r="F2087">
        <f t="shared" ca="1" si="205"/>
        <v>31</v>
      </c>
      <c r="G2087">
        <f t="shared" ca="1" si="206"/>
        <v>32</v>
      </c>
      <c r="M2087">
        <v>1739</v>
      </c>
      <c r="N2087">
        <v>54.854999999999997</v>
      </c>
    </row>
    <row r="2088" spans="1:14">
      <c r="A2088" s="54">
        <f>formulas!O2175</f>
        <v>0</v>
      </c>
      <c r="B2088" s="33">
        <f t="shared" ca="1" si="203"/>
        <v>32</v>
      </c>
      <c r="C2088">
        <f t="shared" si="201"/>
        <v>378</v>
      </c>
      <c r="D2088">
        <f t="shared" ca="1" si="202"/>
        <v>-2.8000000000000001E-2</v>
      </c>
      <c r="E2088">
        <f t="shared" ca="1" si="204"/>
        <v>0</v>
      </c>
      <c r="F2088">
        <f t="shared" ca="1" si="205"/>
        <v>31</v>
      </c>
      <c r="G2088">
        <f t="shared" ca="1" si="206"/>
        <v>32</v>
      </c>
      <c r="M2088">
        <v>1740</v>
      </c>
      <c r="N2088">
        <v>54.887999999999998</v>
      </c>
    </row>
    <row r="2089" spans="1:14">
      <c r="A2089" s="54">
        <f>formulas!O2176</f>
        <v>0</v>
      </c>
      <c r="B2089" s="33">
        <f t="shared" ca="1" si="203"/>
        <v>32</v>
      </c>
      <c r="C2089">
        <f t="shared" si="201"/>
        <v>378</v>
      </c>
      <c r="D2089">
        <f t="shared" ca="1" si="202"/>
        <v>-2.8000000000000001E-2</v>
      </c>
      <c r="E2089">
        <f t="shared" ca="1" si="204"/>
        <v>0</v>
      </c>
      <c r="F2089">
        <f t="shared" ca="1" si="205"/>
        <v>31</v>
      </c>
      <c r="G2089">
        <f t="shared" ca="1" si="206"/>
        <v>32</v>
      </c>
      <c r="M2089">
        <v>1741</v>
      </c>
      <c r="N2089">
        <v>54.921999999999997</v>
      </c>
    </row>
    <row r="2090" spans="1:14">
      <c r="A2090" s="54">
        <f>formulas!O2177</f>
        <v>0</v>
      </c>
      <c r="B2090" s="33">
        <f t="shared" ca="1" si="203"/>
        <v>32</v>
      </c>
      <c r="C2090">
        <f t="shared" si="201"/>
        <v>378</v>
      </c>
      <c r="D2090">
        <f t="shared" ca="1" si="202"/>
        <v>-2.8000000000000001E-2</v>
      </c>
      <c r="E2090">
        <f t="shared" ca="1" si="204"/>
        <v>0</v>
      </c>
      <c r="F2090">
        <f t="shared" ca="1" si="205"/>
        <v>31</v>
      </c>
      <c r="G2090">
        <f t="shared" ca="1" si="206"/>
        <v>32</v>
      </c>
      <c r="M2090">
        <v>1742</v>
      </c>
      <c r="N2090">
        <v>54.956000000000003</v>
      </c>
    </row>
    <row r="2091" spans="1:14">
      <c r="A2091" s="54">
        <f>formulas!O2178</f>
        <v>0</v>
      </c>
      <c r="B2091" s="33">
        <f t="shared" ca="1" si="203"/>
        <v>32</v>
      </c>
      <c r="C2091">
        <f t="shared" si="201"/>
        <v>378</v>
      </c>
      <c r="D2091">
        <f t="shared" ca="1" si="202"/>
        <v>-2.8000000000000001E-2</v>
      </c>
      <c r="E2091">
        <f t="shared" ca="1" si="204"/>
        <v>0</v>
      </c>
      <c r="F2091">
        <f t="shared" ca="1" si="205"/>
        <v>31</v>
      </c>
      <c r="G2091">
        <f t="shared" ca="1" si="206"/>
        <v>32</v>
      </c>
      <c r="M2091">
        <v>1743</v>
      </c>
      <c r="N2091">
        <v>54.99</v>
      </c>
    </row>
    <row r="2092" spans="1:14">
      <c r="A2092" s="54">
        <f>formulas!O2179</f>
        <v>0</v>
      </c>
      <c r="B2092" s="33">
        <f t="shared" ca="1" si="203"/>
        <v>32</v>
      </c>
      <c r="C2092">
        <f t="shared" si="201"/>
        <v>378</v>
      </c>
      <c r="D2092">
        <f t="shared" ca="1" si="202"/>
        <v>-2.8000000000000001E-2</v>
      </c>
      <c r="E2092">
        <f t="shared" ca="1" si="204"/>
        <v>0</v>
      </c>
      <c r="F2092">
        <f t="shared" ca="1" si="205"/>
        <v>31</v>
      </c>
      <c r="G2092">
        <f t="shared" ca="1" si="206"/>
        <v>32</v>
      </c>
      <c r="M2092">
        <v>1744</v>
      </c>
      <c r="N2092">
        <v>55.023000000000003</v>
      </c>
    </row>
    <row r="2093" spans="1:14">
      <c r="A2093" s="54">
        <f>formulas!O2180</f>
        <v>0</v>
      </c>
      <c r="B2093" s="33">
        <f t="shared" ca="1" si="203"/>
        <v>32</v>
      </c>
      <c r="C2093">
        <f t="shared" si="201"/>
        <v>378</v>
      </c>
      <c r="D2093">
        <f t="shared" ca="1" si="202"/>
        <v>-2.8000000000000001E-2</v>
      </c>
      <c r="E2093">
        <f t="shared" ca="1" si="204"/>
        <v>0</v>
      </c>
      <c r="F2093">
        <f t="shared" ca="1" si="205"/>
        <v>31</v>
      </c>
      <c r="G2093">
        <f t="shared" ca="1" si="206"/>
        <v>32</v>
      </c>
      <c r="M2093">
        <v>1745</v>
      </c>
      <c r="N2093">
        <v>55.057000000000002</v>
      </c>
    </row>
    <row r="2094" spans="1:14">
      <c r="A2094" s="54">
        <f>formulas!O2181</f>
        <v>0</v>
      </c>
      <c r="B2094" s="33">
        <f t="shared" ca="1" si="203"/>
        <v>32</v>
      </c>
      <c r="C2094">
        <f t="shared" si="201"/>
        <v>378</v>
      </c>
      <c r="D2094">
        <f t="shared" ca="1" si="202"/>
        <v>-2.8000000000000001E-2</v>
      </c>
      <c r="E2094">
        <f t="shared" ca="1" si="204"/>
        <v>0</v>
      </c>
      <c r="F2094">
        <f t="shared" ca="1" si="205"/>
        <v>31</v>
      </c>
      <c r="G2094">
        <f t="shared" ca="1" si="206"/>
        <v>32</v>
      </c>
      <c r="M2094">
        <v>1746</v>
      </c>
      <c r="N2094">
        <v>55.091000000000001</v>
      </c>
    </row>
    <row r="2095" spans="1:14">
      <c r="A2095" s="54">
        <f>formulas!O2182</f>
        <v>0</v>
      </c>
      <c r="B2095" s="33">
        <f t="shared" ca="1" si="203"/>
        <v>32</v>
      </c>
      <c r="C2095">
        <f t="shared" si="201"/>
        <v>378</v>
      </c>
      <c r="D2095">
        <f t="shared" ca="1" si="202"/>
        <v>-2.8000000000000001E-2</v>
      </c>
      <c r="E2095">
        <f t="shared" ca="1" si="204"/>
        <v>0</v>
      </c>
      <c r="F2095">
        <f t="shared" ca="1" si="205"/>
        <v>31</v>
      </c>
      <c r="G2095">
        <f t="shared" ca="1" si="206"/>
        <v>32</v>
      </c>
      <c r="M2095">
        <v>1747</v>
      </c>
      <c r="N2095">
        <v>55.124000000000002</v>
      </c>
    </row>
    <row r="2096" spans="1:14">
      <c r="A2096" s="54">
        <f>formulas!O2183</f>
        <v>0</v>
      </c>
      <c r="B2096" s="33">
        <f t="shared" ca="1" si="203"/>
        <v>32</v>
      </c>
      <c r="C2096">
        <f t="shared" si="201"/>
        <v>378</v>
      </c>
      <c r="D2096">
        <f t="shared" ca="1" si="202"/>
        <v>-2.8000000000000001E-2</v>
      </c>
      <c r="E2096">
        <f t="shared" ca="1" si="204"/>
        <v>0</v>
      </c>
      <c r="F2096">
        <f t="shared" ca="1" si="205"/>
        <v>31</v>
      </c>
      <c r="G2096">
        <f t="shared" ca="1" si="206"/>
        <v>32</v>
      </c>
      <c r="M2096">
        <v>1748</v>
      </c>
      <c r="N2096">
        <v>55.158000000000001</v>
      </c>
    </row>
    <row r="2097" spans="1:14">
      <c r="A2097" s="54">
        <f>formulas!O2184</f>
        <v>0</v>
      </c>
      <c r="B2097" s="33">
        <f t="shared" ca="1" si="203"/>
        <v>32</v>
      </c>
      <c r="C2097">
        <f t="shared" si="201"/>
        <v>378</v>
      </c>
      <c r="D2097">
        <f t="shared" ca="1" si="202"/>
        <v>-2.8000000000000001E-2</v>
      </c>
      <c r="E2097">
        <f t="shared" ca="1" si="204"/>
        <v>0</v>
      </c>
      <c r="F2097">
        <f t="shared" ca="1" si="205"/>
        <v>31</v>
      </c>
      <c r="G2097">
        <f t="shared" ca="1" si="206"/>
        <v>32</v>
      </c>
      <c r="M2097">
        <v>1749</v>
      </c>
      <c r="N2097">
        <v>55.192</v>
      </c>
    </row>
    <row r="2098" spans="1:14">
      <c r="A2098" s="54">
        <f>formulas!O2185</f>
        <v>0</v>
      </c>
      <c r="B2098" s="33">
        <f t="shared" ca="1" si="203"/>
        <v>32</v>
      </c>
      <c r="C2098">
        <f t="shared" si="201"/>
        <v>378</v>
      </c>
      <c r="D2098">
        <f t="shared" ca="1" si="202"/>
        <v>-2.8000000000000001E-2</v>
      </c>
      <c r="E2098">
        <f t="shared" ca="1" si="204"/>
        <v>0</v>
      </c>
      <c r="F2098">
        <f t="shared" ca="1" si="205"/>
        <v>31</v>
      </c>
      <c r="G2098">
        <f t="shared" ca="1" si="206"/>
        <v>32</v>
      </c>
      <c r="M2098">
        <v>1750</v>
      </c>
      <c r="N2098">
        <v>55.225000000000001</v>
      </c>
    </row>
    <row r="2099" spans="1:14">
      <c r="A2099" s="54">
        <f>formulas!O2186</f>
        <v>0</v>
      </c>
      <c r="B2099" s="33">
        <f t="shared" ca="1" si="203"/>
        <v>32</v>
      </c>
      <c r="C2099">
        <f t="shared" si="201"/>
        <v>378</v>
      </c>
      <c r="D2099">
        <f t="shared" ca="1" si="202"/>
        <v>-2.8000000000000001E-2</v>
      </c>
      <c r="E2099">
        <f t="shared" ca="1" si="204"/>
        <v>0</v>
      </c>
      <c r="F2099">
        <f t="shared" ca="1" si="205"/>
        <v>31</v>
      </c>
      <c r="G2099">
        <f t="shared" ca="1" si="206"/>
        <v>32</v>
      </c>
      <c r="M2099">
        <v>1751</v>
      </c>
      <c r="N2099">
        <v>55.259</v>
      </c>
    </row>
    <row r="2100" spans="1:14">
      <c r="A2100" s="54">
        <f>formulas!O2187</f>
        <v>0</v>
      </c>
      <c r="B2100" s="33">
        <f t="shared" ca="1" si="203"/>
        <v>32</v>
      </c>
      <c r="C2100">
        <f t="shared" si="201"/>
        <v>378</v>
      </c>
      <c r="D2100">
        <f t="shared" ca="1" si="202"/>
        <v>-2.8000000000000001E-2</v>
      </c>
      <c r="E2100">
        <f t="shared" ca="1" si="204"/>
        <v>0</v>
      </c>
      <c r="F2100">
        <f t="shared" ca="1" si="205"/>
        <v>31</v>
      </c>
      <c r="G2100">
        <f t="shared" ca="1" si="206"/>
        <v>32</v>
      </c>
      <c r="M2100">
        <v>1752</v>
      </c>
      <c r="N2100">
        <v>55.292999999999999</v>
      </c>
    </row>
    <row r="2101" spans="1:14">
      <c r="A2101" s="54">
        <f>formulas!O2188</f>
        <v>0</v>
      </c>
      <c r="B2101" s="33">
        <f t="shared" ca="1" si="203"/>
        <v>32</v>
      </c>
      <c r="C2101">
        <f t="shared" si="201"/>
        <v>378</v>
      </c>
      <c r="D2101">
        <f t="shared" ca="1" si="202"/>
        <v>-2.8000000000000001E-2</v>
      </c>
      <c r="E2101">
        <f t="shared" ca="1" si="204"/>
        <v>0</v>
      </c>
      <c r="F2101">
        <f t="shared" ca="1" si="205"/>
        <v>31</v>
      </c>
      <c r="G2101">
        <f t="shared" ca="1" si="206"/>
        <v>32</v>
      </c>
      <c r="M2101">
        <v>1753</v>
      </c>
      <c r="N2101">
        <v>55.326000000000001</v>
      </c>
    </row>
    <row r="2102" spans="1:14">
      <c r="A2102" s="54">
        <f>formulas!O2189</f>
        <v>0</v>
      </c>
      <c r="B2102" s="33">
        <f t="shared" ca="1" si="203"/>
        <v>32</v>
      </c>
      <c r="C2102">
        <f t="shared" si="201"/>
        <v>378</v>
      </c>
      <c r="D2102">
        <f t="shared" ca="1" si="202"/>
        <v>-2.8000000000000001E-2</v>
      </c>
      <c r="E2102">
        <f t="shared" ca="1" si="204"/>
        <v>0</v>
      </c>
      <c r="F2102">
        <f t="shared" ca="1" si="205"/>
        <v>31</v>
      </c>
      <c r="G2102">
        <f t="shared" ca="1" si="206"/>
        <v>32</v>
      </c>
      <c r="M2102">
        <v>1754</v>
      </c>
      <c r="N2102">
        <v>55.36</v>
      </c>
    </row>
    <row r="2103" spans="1:14">
      <c r="A2103" s="54">
        <f>formulas!O2190</f>
        <v>0</v>
      </c>
      <c r="B2103" s="33">
        <f t="shared" ca="1" si="203"/>
        <v>32</v>
      </c>
      <c r="C2103">
        <f t="shared" si="201"/>
        <v>378</v>
      </c>
      <c r="D2103">
        <f t="shared" ca="1" si="202"/>
        <v>-2.8000000000000001E-2</v>
      </c>
      <c r="E2103">
        <f t="shared" ca="1" si="204"/>
        <v>0</v>
      </c>
      <c r="F2103">
        <f t="shared" ca="1" si="205"/>
        <v>31</v>
      </c>
      <c r="G2103">
        <f t="shared" ca="1" si="206"/>
        <v>32</v>
      </c>
      <c r="M2103">
        <v>1755</v>
      </c>
      <c r="N2103">
        <v>55.393000000000001</v>
      </c>
    </row>
    <row r="2104" spans="1:14">
      <c r="A2104" s="54">
        <f>formulas!O2191</f>
        <v>0</v>
      </c>
      <c r="B2104" s="33">
        <f t="shared" ca="1" si="203"/>
        <v>32</v>
      </c>
      <c r="C2104">
        <f t="shared" si="201"/>
        <v>378</v>
      </c>
      <c r="D2104">
        <f t="shared" ca="1" si="202"/>
        <v>-2.8000000000000001E-2</v>
      </c>
      <c r="E2104">
        <f t="shared" ca="1" si="204"/>
        <v>0</v>
      </c>
      <c r="F2104">
        <f t="shared" ca="1" si="205"/>
        <v>31</v>
      </c>
      <c r="G2104">
        <f t="shared" ca="1" si="206"/>
        <v>32</v>
      </c>
      <c r="M2104">
        <v>1756</v>
      </c>
      <c r="N2104">
        <v>55.427</v>
      </c>
    </row>
    <row r="2105" spans="1:14">
      <c r="A2105" s="54">
        <f>formulas!O2192</f>
        <v>0</v>
      </c>
      <c r="B2105" s="33">
        <f t="shared" ca="1" si="203"/>
        <v>32</v>
      </c>
      <c r="C2105">
        <f t="shared" si="201"/>
        <v>378</v>
      </c>
      <c r="D2105">
        <f t="shared" ca="1" si="202"/>
        <v>-2.8000000000000001E-2</v>
      </c>
      <c r="E2105">
        <f t="shared" ca="1" si="204"/>
        <v>0</v>
      </c>
      <c r="F2105">
        <f t="shared" ca="1" si="205"/>
        <v>31</v>
      </c>
      <c r="G2105">
        <f t="shared" ca="1" si="206"/>
        <v>32</v>
      </c>
      <c r="M2105">
        <v>1757</v>
      </c>
      <c r="N2105">
        <v>55.460999999999999</v>
      </c>
    </row>
    <row r="2106" spans="1:14">
      <c r="A2106" s="54">
        <f>formulas!O2193</f>
        <v>0</v>
      </c>
      <c r="B2106" s="33">
        <f t="shared" ca="1" si="203"/>
        <v>32</v>
      </c>
      <c r="C2106">
        <f t="shared" si="201"/>
        <v>378</v>
      </c>
      <c r="D2106">
        <f t="shared" ca="1" si="202"/>
        <v>-2.8000000000000001E-2</v>
      </c>
      <c r="E2106">
        <f t="shared" ca="1" si="204"/>
        <v>0</v>
      </c>
      <c r="F2106">
        <f t="shared" ca="1" si="205"/>
        <v>31</v>
      </c>
      <c r="G2106">
        <f t="shared" ca="1" si="206"/>
        <v>32</v>
      </c>
      <c r="M2106">
        <v>1758</v>
      </c>
      <c r="N2106">
        <v>55.494</v>
      </c>
    </row>
    <row r="2107" spans="1:14">
      <c r="A2107" s="54">
        <f>formulas!O2194</f>
        <v>0</v>
      </c>
      <c r="B2107" s="33">
        <f t="shared" ca="1" si="203"/>
        <v>32</v>
      </c>
      <c r="C2107">
        <f t="shared" si="201"/>
        <v>378</v>
      </c>
      <c r="D2107">
        <f t="shared" ca="1" si="202"/>
        <v>-2.8000000000000001E-2</v>
      </c>
      <c r="E2107">
        <f t="shared" ca="1" si="204"/>
        <v>0</v>
      </c>
      <c r="F2107">
        <f t="shared" ca="1" si="205"/>
        <v>31</v>
      </c>
      <c r="G2107">
        <f t="shared" ca="1" si="206"/>
        <v>32</v>
      </c>
      <c r="M2107">
        <v>1759</v>
      </c>
      <c r="N2107">
        <v>55.527999999999999</v>
      </c>
    </row>
    <row r="2108" spans="1:14">
      <c r="A2108" s="54">
        <f>formulas!O2195</f>
        <v>0</v>
      </c>
      <c r="B2108" s="33">
        <f t="shared" ca="1" si="203"/>
        <v>32</v>
      </c>
      <c r="C2108">
        <f t="shared" si="201"/>
        <v>378</v>
      </c>
      <c r="D2108">
        <f t="shared" ca="1" si="202"/>
        <v>-2.8000000000000001E-2</v>
      </c>
      <c r="E2108">
        <f t="shared" ca="1" si="204"/>
        <v>0</v>
      </c>
      <c r="F2108">
        <f t="shared" ca="1" si="205"/>
        <v>31</v>
      </c>
      <c r="G2108">
        <f t="shared" ca="1" si="206"/>
        <v>32</v>
      </c>
      <c r="M2108">
        <v>1760</v>
      </c>
      <c r="N2108">
        <v>55.561</v>
      </c>
    </row>
    <row r="2109" spans="1:14">
      <c r="A2109" s="54">
        <f>formulas!O2196</f>
        <v>0</v>
      </c>
      <c r="B2109" s="33">
        <f t="shared" ca="1" si="203"/>
        <v>32</v>
      </c>
      <c r="C2109">
        <f t="shared" si="201"/>
        <v>378</v>
      </c>
      <c r="D2109">
        <f t="shared" ca="1" si="202"/>
        <v>-2.8000000000000001E-2</v>
      </c>
      <c r="E2109">
        <f t="shared" ca="1" si="204"/>
        <v>0</v>
      </c>
      <c r="F2109">
        <f t="shared" ca="1" si="205"/>
        <v>31</v>
      </c>
      <c r="G2109">
        <f t="shared" ca="1" si="206"/>
        <v>32</v>
      </c>
      <c r="M2109">
        <v>1761</v>
      </c>
      <c r="N2109">
        <v>55.594999999999999</v>
      </c>
    </row>
    <row r="2110" spans="1:14">
      <c r="A2110" s="54">
        <f>formulas!O2197</f>
        <v>0</v>
      </c>
      <c r="B2110" s="33">
        <f t="shared" ca="1" si="203"/>
        <v>32</v>
      </c>
      <c r="C2110">
        <f t="shared" si="201"/>
        <v>378</v>
      </c>
      <c r="D2110">
        <f t="shared" ca="1" si="202"/>
        <v>-2.8000000000000001E-2</v>
      </c>
      <c r="E2110">
        <f t="shared" ca="1" si="204"/>
        <v>0</v>
      </c>
      <c r="F2110">
        <f t="shared" ca="1" si="205"/>
        <v>31</v>
      </c>
      <c r="G2110">
        <f t="shared" ca="1" si="206"/>
        <v>32</v>
      </c>
      <c r="M2110">
        <v>1762</v>
      </c>
      <c r="N2110">
        <v>55.628</v>
      </c>
    </row>
    <row r="2111" spans="1:14">
      <c r="A2111" s="54">
        <f>formulas!O2198</f>
        <v>0</v>
      </c>
      <c r="B2111" s="33">
        <f t="shared" ca="1" si="203"/>
        <v>32</v>
      </c>
      <c r="C2111">
        <f t="shared" si="201"/>
        <v>378</v>
      </c>
      <c r="D2111">
        <f t="shared" ca="1" si="202"/>
        <v>-2.8000000000000001E-2</v>
      </c>
      <c r="E2111">
        <f t="shared" ca="1" si="204"/>
        <v>0</v>
      </c>
      <c r="F2111">
        <f t="shared" ca="1" si="205"/>
        <v>31</v>
      </c>
      <c r="G2111">
        <f t="shared" ca="1" si="206"/>
        <v>32</v>
      </c>
      <c r="M2111">
        <v>1763</v>
      </c>
      <c r="N2111">
        <v>55.661999999999999</v>
      </c>
    </row>
    <row r="2112" spans="1:14">
      <c r="A2112" s="54">
        <f>formulas!O2199</f>
        <v>0</v>
      </c>
      <c r="B2112" s="33">
        <f t="shared" ca="1" si="203"/>
        <v>32</v>
      </c>
      <c r="C2112">
        <f t="shared" si="201"/>
        <v>378</v>
      </c>
      <c r="D2112">
        <f t="shared" ca="1" si="202"/>
        <v>-2.8000000000000001E-2</v>
      </c>
      <c r="E2112">
        <f t="shared" ca="1" si="204"/>
        <v>0</v>
      </c>
      <c r="F2112">
        <f t="shared" ca="1" si="205"/>
        <v>31</v>
      </c>
      <c r="G2112">
        <f t="shared" ca="1" si="206"/>
        <v>32</v>
      </c>
      <c r="M2112">
        <v>1764</v>
      </c>
      <c r="N2112">
        <v>55.695</v>
      </c>
    </row>
    <row r="2113" spans="1:14">
      <c r="A2113" s="54">
        <f>formulas!O2200</f>
        <v>0</v>
      </c>
      <c r="B2113" s="33">
        <f t="shared" ca="1" si="203"/>
        <v>32</v>
      </c>
      <c r="C2113">
        <f t="shared" si="201"/>
        <v>378</v>
      </c>
      <c r="D2113">
        <f t="shared" ca="1" si="202"/>
        <v>-2.8000000000000001E-2</v>
      </c>
      <c r="E2113">
        <f t="shared" ca="1" si="204"/>
        <v>0</v>
      </c>
      <c r="F2113">
        <f t="shared" ca="1" si="205"/>
        <v>31</v>
      </c>
      <c r="G2113">
        <f t="shared" ca="1" si="206"/>
        <v>32</v>
      </c>
      <c r="M2113">
        <v>1765</v>
      </c>
      <c r="N2113">
        <v>55.728999999999999</v>
      </c>
    </row>
    <row r="2114" spans="1:14">
      <c r="A2114" s="54">
        <f>formulas!O2201</f>
        <v>0</v>
      </c>
      <c r="B2114" s="33">
        <f t="shared" ca="1" si="203"/>
        <v>32</v>
      </c>
      <c r="C2114">
        <f t="shared" si="201"/>
        <v>378</v>
      </c>
      <c r="D2114">
        <f t="shared" ca="1" si="202"/>
        <v>-2.8000000000000001E-2</v>
      </c>
      <c r="E2114">
        <f t="shared" ca="1" si="204"/>
        <v>0</v>
      </c>
      <c r="F2114">
        <f t="shared" ca="1" si="205"/>
        <v>31</v>
      </c>
      <c r="G2114">
        <f t="shared" ca="1" si="206"/>
        <v>32</v>
      </c>
      <c r="M2114">
        <v>1766</v>
      </c>
      <c r="N2114">
        <v>55.762</v>
      </c>
    </row>
    <row r="2115" spans="1:14">
      <c r="A2115" s="54">
        <f>formulas!O2202</f>
        <v>0</v>
      </c>
      <c r="B2115" s="33">
        <f t="shared" ca="1" si="203"/>
        <v>32</v>
      </c>
      <c r="C2115">
        <f t="shared" ref="C2115:C2178" si="207">COUNTIF($N$1:$N$25398,"&lt;"&amp;A2115)</f>
        <v>378</v>
      </c>
      <c r="D2115">
        <f t="shared" ref="D2115:D2178" ca="1" si="208">INDIRECT(ADDRESS(C2115+1,14))</f>
        <v>-2.8000000000000001E-2</v>
      </c>
      <c r="E2115">
        <f t="shared" ca="1" si="204"/>
        <v>0</v>
      </c>
      <c r="F2115">
        <f t="shared" ca="1" si="205"/>
        <v>31</v>
      </c>
      <c r="G2115">
        <f t="shared" ca="1" si="206"/>
        <v>32</v>
      </c>
      <c r="M2115">
        <v>1767</v>
      </c>
      <c r="N2115">
        <v>55.795999999999999</v>
      </c>
    </row>
    <row r="2116" spans="1:14">
      <c r="A2116" s="54">
        <f>formulas!O2203</f>
        <v>0</v>
      </c>
      <c r="B2116" s="33">
        <f t="shared" ca="1" si="203"/>
        <v>32</v>
      </c>
      <c r="C2116">
        <f t="shared" si="207"/>
        <v>378</v>
      </c>
      <c r="D2116">
        <f t="shared" ca="1" si="208"/>
        <v>-2.8000000000000001E-2</v>
      </c>
      <c r="E2116">
        <f t="shared" ca="1" si="204"/>
        <v>0</v>
      </c>
      <c r="F2116">
        <f t="shared" ca="1" si="205"/>
        <v>31</v>
      </c>
      <c r="G2116">
        <f t="shared" ca="1" si="206"/>
        <v>32</v>
      </c>
      <c r="M2116">
        <v>1768</v>
      </c>
      <c r="N2116">
        <v>55.829000000000001</v>
      </c>
    </row>
    <row r="2117" spans="1:14">
      <c r="A2117" s="54">
        <f>formulas!O2204</f>
        <v>0</v>
      </c>
      <c r="B2117" s="33">
        <f t="shared" ca="1" si="203"/>
        <v>32</v>
      </c>
      <c r="C2117">
        <f t="shared" si="207"/>
        <v>378</v>
      </c>
      <c r="D2117">
        <f t="shared" ca="1" si="208"/>
        <v>-2.8000000000000001E-2</v>
      </c>
      <c r="E2117">
        <f t="shared" ca="1" si="204"/>
        <v>0</v>
      </c>
      <c r="F2117">
        <f t="shared" ca="1" si="205"/>
        <v>31</v>
      </c>
      <c r="G2117">
        <f t="shared" ca="1" si="206"/>
        <v>32</v>
      </c>
      <c r="M2117">
        <v>1769</v>
      </c>
      <c r="N2117">
        <v>55.863</v>
      </c>
    </row>
    <row r="2118" spans="1:14">
      <c r="A2118" s="54">
        <f>formulas!O2205</f>
        <v>0</v>
      </c>
      <c r="B2118" s="33">
        <f t="shared" ca="1" si="203"/>
        <v>32</v>
      </c>
      <c r="C2118">
        <f t="shared" si="207"/>
        <v>378</v>
      </c>
      <c r="D2118">
        <f t="shared" ca="1" si="208"/>
        <v>-2.8000000000000001E-2</v>
      </c>
      <c r="E2118">
        <f t="shared" ca="1" si="204"/>
        <v>0</v>
      </c>
      <c r="F2118">
        <f t="shared" ca="1" si="205"/>
        <v>31</v>
      </c>
      <c r="G2118">
        <f t="shared" ca="1" si="206"/>
        <v>32</v>
      </c>
      <c r="M2118">
        <v>1770</v>
      </c>
      <c r="N2118">
        <v>55.896000000000001</v>
      </c>
    </row>
    <row r="2119" spans="1:14">
      <c r="A2119" s="54">
        <f>formulas!O2206</f>
        <v>0</v>
      </c>
      <c r="B2119" s="33">
        <f t="shared" ca="1" si="203"/>
        <v>32</v>
      </c>
      <c r="C2119">
        <f t="shared" si="207"/>
        <v>378</v>
      </c>
      <c r="D2119">
        <f t="shared" ca="1" si="208"/>
        <v>-2.8000000000000001E-2</v>
      </c>
      <c r="E2119">
        <f t="shared" ca="1" si="204"/>
        <v>0</v>
      </c>
      <c r="F2119">
        <f t="shared" ca="1" si="205"/>
        <v>31</v>
      </c>
      <c r="G2119">
        <f t="shared" ca="1" si="206"/>
        <v>32</v>
      </c>
      <c r="M2119">
        <v>1771</v>
      </c>
      <c r="N2119">
        <v>55.93</v>
      </c>
    </row>
    <row r="2120" spans="1:14">
      <c r="A2120" s="54">
        <f>formulas!O2207</f>
        <v>0</v>
      </c>
      <c r="B2120" s="33">
        <f t="shared" ca="1" si="203"/>
        <v>32</v>
      </c>
      <c r="C2120">
        <f t="shared" si="207"/>
        <v>378</v>
      </c>
      <c r="D2120">
        <f t="shared" ca="1" si="208"/>
        <v>-2.8000000000000001E-2</v>
      </c>
      <c r="E2120">
        <f t="shared" ca="1" si="204"/>
        <v>0</v>
      </c>
      <c r="F2120">
        <f t="shared" ca="1" si="205"/>
        <v>31</v>
      </c>
      <c r="G2120">
        <f t="shared" ca="1" si="206"/>
        <v>32</v>
      </c>
      <c r="M2120">
        <v>1772</v>
      </c>
      <c r="N2120">
        <v>55.963000000000001</v>
      </c>
    </row>
    <row r="2121" spans="1:14">
      <c r="A2121" s="54">
        <f>formulas!O2208</f>
        <v>0</v>
      </c>
      <c r="B2121" s="33">
        <f t="shared" ca="1" si="203"/>
        <v>32</v>
      </c>
      <c r="C2121">
        <f t="shared" si="207"/>
        <v>378</v>
      </c>
      <c r="D2121">
        <f t="shared" ca="1" si="208"/>
        <v>-2.8000000000000001E-2</v>
      </c>
      <c r="E2121">
        <f t="shared" ca="1" si="204"/>
        <v>0</v>
      </c>
      <c r="F2121">
        <f t="shared" ca="1" si="205"/>
        <v>31</v>
      </c>
      <c r="G2121">
        <f t="shared" ca="1" si="206"/>
        <v>32</v>
      </c>
      <c r="M2121">
        <v>1773</v>
      </c>
      <c r="N2121">
        <v>55.997</v>
      </c>
    </row>
    <row r="2122" spans="1:14">
      <c r="A2122" s="54">
        <f>formulas!O2209</f>
        <v>0</v>
      </c>
      <c r="B2122" s="33">
        <f t="shared" ca="1" si="203"/>
        <v>32</v>
      </c>
      <c r="C2122">
        <f t="shared" si="207"/>
        <v>378</v>
      </c>
      <c r="D2122">
        <f t="shared" ca="1" si="208"/>
        <v>-2.8000000000000001E-2</v>
      </c>
      <c r="E2122">
        <f t="shared" ca="1" si="204"/>
        <v>0</v>
      </c>
      <c r="F2122">
        <f t="shared" ca="1" si="205"/>
        <v>31</v>
      </c>
      <c r="G2122">
        <f t="shared" ca="1" si="206"/>
        <v>32</v>
      </c>
      <c r="M2122">
        <v>1774</v>
      </c>
      <c r="N2122">
        <v>56.03</v>
      </c>
    </row>
    <row r="2123" spans="1:14">
      <c r="A2123" s="54">
        <f>formulas!O2210</f>
        <v>0</v>
      </c>
      <c r="B2123" s="33">
        <f t="shared" ca="1" si="203"/>
        <v>32</v>
      </c>
      <c r="C2123">
        <f t="shared" si="207"/>
        <v>378</v>
      </c>
      <c r="D2123">
        <f t="shared" ca="1" si="208"/>
        <v>-2.8000000000000001E-2</v>
      </c>
      <c r="E2123">
        <f t="shared" ca="1" si="204"/>
        <v>0</v>
      </c>
      <c r="F2123">
        <f t="shared" ca="1" si="205"/>
        <v>31</v>
      </c>
      <c r="G2123">
        <f t="shared" ca="1" si="206"/>
        <v>32</v>
      </c>
      <c r="M2123">
        <v>1775</v>
      </c>
      <c r="N2123">
        <v>56.063000000000002</v>
      </c>
    </row>
    <row r="2124" spans="1:14">
      <c r="A2124" s="54">
        <f>formulas!O2211</f>
        <v>0</v>
      </c>
      <c r="B2124" s="33">
        <f t="shared" ca="1" si="203"/>
        <v>32</v>
      </c>
      <c r="C2124">
        <f t="shared" si="207"/>
        <v>378</v>
      </c>
      <c r="D2124">
        <f t="shared" ca="1" si="208"/>
        <v>-2.8000000000000001E-2</v>
      </c>
      <c r="E2124">
        <f t="shared" ca="1" si="204"/>
        <v>0</v>
      </c>
      <c r="F2124">
        <f t="shared" ca="1" si="205"/>
        <v>31</v>
      </c>
      <c r="G2124">
        <f t="shared" ca="1" si="206"/>
        <v>32</v>
      </c>
      <c r="M2124">
        <v>1776</v>
      </c>
      <c r="N2124">
        <v>56.097000000000001</v>
      </c>
    </row>
    <row r="2125" spans="1:14">
      <c r="A2125" s="54">
        <f>formulas!O2212</f>
        <v>0</v>
      </c>
      <c r="B2125" s="33">
        <f t="shared" ca="1" si="203"/>
        <v>32</v>
      </c>
      <c r="C2125">
        <f t="shared" si="207"/>
        <v>378</v>
      </c>
      <c r="D2125">
        <f t="shared" ca="1" si="208"/>
        <v>-2.8000000000000001E-2</v>
      </c>
      <c r="E2125">
        <f t="shared" ca="1" si="204"/>
        <v>0</v>
      </c>
      <c r="F2125">
        <f t="shared" ca="1" si="205"/>
        <v>31</v>
      </c>
      <c r="G2125">
        <f t="shared" ca="1" si="206"/>
        <v>32</v>
      </c>
      <c r="M2125">
        <v>1777</v>
      </c>
      <c r="N2125">
        <v>56.13</v>
      </c>
    </row>
    <row r="2126" spans="1:14">
      <c r="A2126" s="54">
        <f>formulas!O2213</f>
        <v>0</v>
      </c>
      <c r="B2126" s="33">
        <f t="shared" ca="1" si="203"/>
        <v>32</v>
      </c>
      <c r="C2126">
        <f t="shared" si="207"/>
        <v>378</v>
      </c>
      <c r="D2126">
        <f t="shared" ca="1" si="208"/>
        <v>-2.8000000000000001E-2</v>
      </c>
      <c r="E2126">
        <f t="shared" ca="1" si="204"/>
        <v>0</v>
      </c>
      <c r="F2126">
        <f t="shared" ca="1" si="205"/>
        <v>31</v>
      </c>
      <c r="G2126">
        <f t="shared" ca="1" si="206"/>
        <v>32</v>
      </c>
      <c r="M2126">
        <v>1778</v>
      </c>
      <c r="N2126">
        <v>56.164000000000001</v>
      </c>
    </row>
    <row r="2127" spans="1:14">
      <c r="A2127" s="54">
        <f>formulas!O2214</f>
        <v>0</v>
      </c>
      <c r="B2127" s="33">
        <f t="shared" ca="1" si="203"/>
        <v>32</v>
      </c>
      <c r="C2127">
        <f t="shared" si="207"/>
        <v>378</v>
      </c>
      <c r="D2127">
        <f t="shared" ca="1" si="208"/>
        <v>-2.8000000000000001E-2</v>
      </c>
      <c r="E2127">
        <f t="shared" ca="1" si="204"/>
        <v>0</v>
      </c>
      <c r="F2127">
        <f t="shared" ca="1" si="205"/>
        <v>31</v>
      </c>
      <c r="G2127">
        <f t="shared" ca="1" si="206"/>
        <v>32</v>
      </c>
      <c r="M2127">
        <v>1779</v>
      </c>
      <c r="N2127">
        <v>56.197000000000003</v>
      </c>
    </row>
    <row r="2128" spans="1:14">
      <c r="A2128" s="54">
        <f>formulas!O2215</f>
        <v>0</v>
      </c>
      <c r="B2128" s="33">
        <f t="shared" ca="1" si="203"/>
        <v>32</v>
      </c>
      <c r="C2128">
        <f t="shared" si="207"/>
        <v>378</v>
      </c>
      <c r="D2128">
        <f t="shared" ca="1" si="208"/>
        <v>-2.8000000000000001E-2</v>
      </c>
      <c r="E2128">
        <f t="shared" ca="1" si="204"/>
        <v>0</v>
      </c>
      <c r="F2128">
        <f t="shared" ca="1" si="205"/>
        <v>31</v>
      </c>
      <c r="G2128">
        <f t="shared" ca="1" si="206"/>
        <v>32</v>
      </c>
      <c r="M2128">
        <v>1780</v>
      </c>
      <c r="N2128">
        <v>56.23</v>
      </c>
    </row>
    <row r="2129" spans="1:14">
      <c r="A2129" s="54">
        <f>formulas!O2216</f>
        <v>0</v>
      </c>
      <c r="B2129" s="33">
        <f t="shared" ca="1" si="203"/>
        <v>32</v>
      </c>
      <c r="C2129">
        <f t="shared" si="207"/>
        <v>378</v>
      </c>
      <c r="D2129">
        <f t="shared" ca="1" si="208"/>
        <v>-2.8000000000000001E-2</v>
      </c>
      <c r="E2129">
        <f t="shared" ca="1" si="204"/>
        <v>0</v>
      </c>
      <c r="F2129">
        <f t="shared" ca="1" si="205"/>
        <v>31</v>
      </c>
      <c r="G2129">
        <f t="shared" ca="1" si="206"/>
        <v>32</v>
      </c>
      <c r="M2129">
        <v>1781</v>
      </c>
      <c r="N2129">
        <v>56.264000000000003</v>
      </c>
    </row>
    <row r="2130" spans="1:14">
      <c r="A2130" s="54">
        <f>formulas!O2217</f>
        <v>0</v>
      </c>
      <c r="B2130" s="33">
        <f t="shared" ca="1" si="203"/>
        <v>32</v>
      </c>
      <c r="C2130">
        <f t="shared" si="207"/>
        <v>378</v>
      </c>
      <c r="D2130">
        <f t="shared" ca="1" si="208"/>
        <v>-2.8000000000000001E-2</v>
      </c>
      <c r="E2130">
        <f t="shared" ca="1" si="204"/>
        <v>0</v>
      </c>
      <c r="F2130">
        <f t="shared" ca="1" si="205"/>
        <v>31</v>
      </c>
      <c r="G2130">
        <f t="shared" ca="1" si="206"/>
        <v>32</v>
      </c>
      <c r="M2130">
        <v>1782</v>
      </c>
      <c r="N2130">
        <v>56.296999999999997</v>
      </c>
    </row>
    <row r="2131" spans="1:14">
      <c r="A2131" s="54">
        <f>formulas!O2218</f>
        <v>0</v>
      </c>
      <c r="B2131" s="33">
        <f t="shared" ca="1" si="203"/>
        <v>32</v>
      </c>
      <c r="C2131">
        <f t="shared" si="207"/>
        <v>378</v>
      </c>
      <c r="D2131">
        <f t="shared" ca="1" si="208"/>
        <v>-2.8000000000000001E-2</v>
      </c>
      <c r="E2131">
        <f t="shared" ca="1" si="204"/>
        <v>0</v>
      </c>
      <c r="F2131">
        <f t="shared" ca="1" si="205"/>
        <v>31</v>
      </c>
      <c r="G2131">
        <f t="shared" ca="1" si="206"/>
        <v>32</v>
      </c>
      <c r="M2131">
        <v>1783</v>
      </c>
      <c r="N2131">
        <v>56.33</v>
      </c>
    </row>
    <row r="2132" spans="1:14">
      <c r="A2132" s="54">
        <f>formulas!O2219</f>
        <v>0</v>
      </c>
      <c r="B2132" s="33">
        <f t="shared" ca="1" si="203"/>
        <v>32</v>
      </c>
      <c r="C2132">
        <f t="shared" si="207"/>
        <v>378</v>
      </c>
      <c r="D2132">
        <f t="shared" ca="1" si="208"/>
        <v>-2.8000000000000001E-2</v>
      </c>
      <c r="E2132">
        <f t="shared" ca="1" si="204"/>
        <v>0</v>
      </c>
      <c r="F2132">
        <f t="shared" ca="1" si="205"/>
        <v>31</v>
      </c>
      <c r="G2132">
        <f t="shared" ca="1" si="206"/>
        <v>32</v>
      </c>
      <c r="M2132">
        <v>1784</v>
      </c>
      <c r="N2132">
        <v>56.363999999999997</v>
      </c>
    </row>
    <row r="2133" spans="1:14">
      <c r="A2133" s="54">
        <f>formulas!O2220</f>
        <v>0</v>
      </c>
      <c r="B2133" s="33">
        <f t="shared" ca="1" si="203"/>
        <v>32</v>
      </c>
      <c r="C2133">
        <f t="shared" si="207"/>
        <v>378</v>
      </c>
      <c r="D2133">
        <f t="shared" ca="1" si="208"/>
        <v>-2.8000000000000001E-2</v>
      </c>
      <c r="E2133">
        <f t="shared" ca="1" si="204"/>
        <v>0</v>
      </c>
      <c r="F2133">
        <f t="shared" ca="1" si="205"/>
        <v>31</v>
      </c>
      <c r="G2133">
        <f t="shared" ca="1" si="206"/>
        <v>32</v>
      </c>
      <c r="M2133">
        <v>1785</v>
      </c>
      <c r="N2133">
        <v>56.396999999999998</v>
      </c>
    </row>
    <row r="2134" spans="1:14">
      <c r="A2134" s="54">
        <f>formulas!O2221</f>
        <v>0</v>
      </c>
      <c r="B2134" s="33">
        <f t="shared" ca="1" si="203"/>
        <v>32</v>
      </c>
      <c r="C2134">
        <f t="shared" si="207"/>
        <v>378</v>
      </c>
      <c r="D2134">
        <f t="shared" ca="1" si="208"/>
        <v>-2.8000000000000001E-2</v>
      </c>
      <c r="E2134">
        <f t="shared" ca="1" si="204"/>
        <v>0</v>
      </c>
      <c r="F2134">
        <f t="shared" ca="1" si="205"/>
        <v>31</v>
      </c>
      <c r="G2134">
        <f t="shared" ca="1" si="206"/>
        <v>32</v>
      </c>
      <c r="M2134">
        <v>1786</v>
      </c>
      <c r="N2134">
        <v>56.43</v>
      </c>
    </row>
    <row r="2135" spans="1:14">
      <c r="A2135" s="54">
        <f>formulas!O2222</f>
        <v>0</v>
      </c>
      <c r="B2135" s="33">
        <f t="shared" ca="1" si="203"/>
        <v>32</v>
      </c>
      <c r="C2135">
        <f t="shared" si="207"/>
        <v>378</v>
      </c>
      <c r="D2135">
        <f t="shared" ca="1" si="208"/>
        <v>-2.8000000000000001E-2</v>
      </c>
      <c r="E2135">
        <f t="shared" ca="1" si="204"/>
        <v>0</v>
      </c>
      <c r="F2135">
        <f t="shared" ca="1" si="205"/>
        <v>31</v>
      </c>
      <c r="G2135">
        <f t="shared" ca="1" si="206"/>
        <v>32</v>
      </c>
      <c r="M2135">
        <v>1787</v>
      </c>
      <c r="N2135">
        <v>56.463999999999999</v>
      </c>
    </row>
    <row r="2136" spans="1:14">
      <c r="A2136" s="54">
        <f>formulas!O2223</f>
        <v>0</v>
      </c>
      <c r="B2136" s="33">
        <f t="shared" ca="1" si="203"/>
        <v>32</v>
      </c>
      <c r="C2136">
        <f t="shared" si="207"/>
        <v>378</v>
      </c>
      <c r="D2136">
        <f t="shared" ca="1" si="208"/>
        <v>-2.8000000000000001E-2</v>
      </c>
      <c r="E2136">
        <f t="shared" ca="1" si="204"/>
        <v>0</v>
      </c>
      <c r="F2136">
        <f t="shared" ca="1" si="205"/>
        <v>31</v>
      </c>
      <c r="G2136">
        <f t="shared" ca="1" si="206"/>
        <v>32</v>
      </c>
      <c r="M2136">
        <v>1788</v>
      </c>
      <c r="N2136">
        <v>56.497</v>
      </c>
    </row>
    <row r="2137" spans="1:14">
      <c r="A2137" s="54">
        <f>formulas!O2224</f>
        <v>0</v>
      </c>
      <c r="B2137" s="33">
        <f t="shared" ca="1" si="203"/>
        <v>32</v>
      </c>
      <c r="C2137">
        <f t="shared" si="207"/>
        <v>378</v>
      </c>
      <c r="D2137">
        <f t="shared" ca="1" si="208"/>
        <v>-2.8000000000000001E-2</v>
      </c>
      <c r="E2137">
        <f t="shared" ca="1" si="204"/>
        <v>0</v>
      </c>
      <c r="F2137">
        <f t="shared" ca="1" si="205"/>
        <v>31</v>
      </c>
      <c r="G2137">
        <f t="shared" ca="1" si="206"/>
        <v>32</v>
      </c>
      <c r="M2137">
        <v>1789</v>
      </c>
      <c r="N2137">
        <v>56.53</v>
      </c>
    </row>
    <row r="2138" spans="1:14">
      <c r="A2138" s="54">
        <f>formulas!O2225</f>
        <v>0</v>
      </c>
      <c r="B2138" s="33">
        <f t="shared" ca="1" si="203"/>
        <v>32</v>
      </c>
      <c r="C2138">
        <f t="shared" si="207"/>
        <v>378</v>
      </c>
      <c r="D2138">
        <f t="shared" ca="1" si="208"/>
        <v>-2.8000000000000001E-2</v>
      </c>
      <c r="E2138">
        <f t="shared" ca="1" si="204"/>
        <v>0</v>
      </c>
      <c r="F2138">
        <f t="shared" ca="1" si="205"/>
        <v>31</v>
      </c>
      <c r="G2138">
        <f t="shared" ca="1" si="206"/>
        <v>32</v>
      </c>
      <c r="M2138">
        <v>1790</v>
      </c>
      <c r="N2138">
        <v>56.564</v>
      </c>
    </row>
    <row r="2139" spans="1:14">
      <c r="A2139" s="54">
        <f>formulas!O2226</f>
        <v>0</v>
      </c>
      <c r="B2139" s="33">
        <f t="shared" ca="1" si="203"/>
        <v>32</v>
      </c>
      <c r="C2139">
        <f t="shared" si="207"/>
        <v>378</v>
      </c>
      <c r="D2139">
        <f t="shared" ca="1" si="208"/>
        <v>-2.8000000000000001E-2</v>
      </c>
      <c r="E2139">
        <f t="shared" ca="1" si="204"/>
        <v>0</v>
      </c>
      <c r="F2139">
        <f t="shared" ca="1" si="205"/>
        <v>31</v>
      </c>
      <c r="G2139">
        <f t="shared" ca="1" si="206"/>
        <v>32</v>
      </c>
      <c r="M2139">
        <v>1791</v>
      </c>
      <c r="N2139">
        <v>56.597000000000001</v>
      </c>
    </row>
    <row r="2140" spans="1:14">
      <c r="A2140" s="54">
        <f>formulas!O2227</f>
        <v>0</v>
      </c>
      <c r="B2140" s="33">
        <f t="shared" ca="1" si="203"/>
        <v>32</v>
      </c>
      <c r="C2140">
        <f t="shared" si="207"/>
        <v>378</v>
      </c>
      <c r="D2140">
        <f t="shared" ca="1" si="208"/>
        <v>-2.8000000000000001E-2</v>
      </c>
      <c r="E2140">
        <f t="shared" ca="1" si="204"/>
        <v>0</v>
      </c>
      <c r="F2140">
        <f t="shared" ca="1" si="205"/>
        <v>31</v>
      </c>
      <c r="G2140">
        <f t="shared" ca="1" si="206"/>
        <v>32</v>
      </c>
      <c r="M2140">
        <v>1792</v>
      </c>
      <c r="N2140">
        <v>56.63</v>
      </c>
    </row>
    <row r="2141" spans="1:14">
      <c r="A2141" s="54">
        <f>formulas!O2228</f>
        <v>0</v>
      </c>
      <c r="B2141" s="33">
        <f t="shared" ca="1" si="203"/>
        <v>32</v>
      </c>
      <c r="C2141">
        <f t="shared" si="207"/>
        <v>378</v>
      </c>
      <c r="D2141">
        <f t="shared" ca="1" si="208"/>
        <v>-2.8000000000000001E-2</v>
      </c>
      <c r="E2141">
        <f t="shared" ca="1" si="204"/>
        <v>0</v>
      </c>
      <c r="F2141">
        <f t="shared" ca="1" si="205"/>
        <v>31</v>
      </c>
      <c r="G2141">
        <f t="shared" ca="1" si="206"/>
        <v>32</v>
      </c>
      <c r="M2141">
        <v>1793</v>
      </c>
      <c r="N2141">
        <v>56.662999999999997</v>
      </c>
    </row>
    <row r="2142" spans="1:14">
      <c r="A2142" s="54">
        <f>formulas!O2229</f>
        <v>0</v>
      </c>
      <c r="B2142" s="33">
        <f t="shared" ca="1" si="203"/>
        <v>32</v>
      </c>
      <c r="C2142">
        <f t="shared" si="207"/>
        <v>378</v>
      </c>
      <c r="D2142">
        <f t="shared" ca="1" si="208"/>
        <v>-2.8000000000000001E-2</v>
      </c>
      <c r="E2142">
        <f t="shared" ca="1" si="204"/>
        <v>0</v>
      </c>
      <c r="F2142">
        <f t="shared" ca="1" si="205"/>
        <v>31</v>
      </c>
      <c r="G2142">
        <f t="shared" ca="1" si="206"/>
        <v>32</v>
      </c>
      <c r="M2142">
        <v>1794</v>
      </c>
      <c r="N2142">
        <v>56.697000000000003</v>
      </c>
    </row>
    <row r="2143" spans="1:14">
      <c r="A2143" s="54">
        <f>formulas!O2230</f>
        <v>0</v>
      </c>
      <c r="B2143" s="33">
        <f t="shared" ca="1" si="203"/>
        <v>32</v>
      </c>
      <c r="C2143">
        <f t="shared" si="207"/>
        <v>378</v>
      </c>
      <c r="D2143">
        <f t="shared" ca="1" si="208"/>
        <v>-2.8000000000000001E-2</v>
      </c>
      <c r="E2143">
        <f t="shared" ca="1" si="204"/>
        <v>0</v>
      </c>
      <c r="F2143">
        <f t="shared" ca="1" si="205"/>
        <v>31</v>
      </c>
      <c r="G2143">
        <f t="shared" ca="1" si="206"/>
        <v>32</v>
      </c>
      <c r="M2143">
        <v>1795</v>
      </c>
      <c r="N2143">
        <v>56.73</v>
      </c>
    </row>
    <row r="2144" spans="1:14">
      <c r="A2144" s="54">
        <f>formulas!O2231</f>
        <v>0</v>
      </c>
      <c r="B2144" s="33">
        <f t="shared" ca="1" si="203"/>
        <v>32</v>
      </c>
      <c r="C2144">
        <f t="shared" si="207"/>
        <v>378</v>
      </c>
      <c r="D2144">
        <f t="shared" ca="1" si="208"/>
        <v>-2.8000000000000001E-2</v>
      </c>
      <c r="E2144">
        <f t="shared" ca="1" si="204"/>
        <v>0</v>
      </c>
      <c r="F2144">
        <f t="shared" ca="1" si="205"/>
        <v>31</v>
      </c>
      <c r="G2144">
        <f t="shared" ca="1" si="206"/>
        <v>32</v>
      </c>
      <c r="M2144">
        <v>1796</v>
      </c>
      <c r="N2144">
        <v>56.762999999999998</v>
      </c>
    </row>
    <row r="2145" spans="1:14">
      <c r="A2145" s="54">
        <f>formulas!O2232</f>
        <v>0</v>
      </c>
      <c r="B2145" s="33">
        <f t="shared" ca="1" si="203"/>
        <v>32</v>
      </c>
      <c r="C2145">
        <f t="shared" si="207"/>
        <v>378</v>
      </c>
      <c r="D2145">
        <f t="shared" ca="1" si="208"/>
        <v>-2.8000000000000001E-2</v>
      </c>
      <c r="E2145">
        <f t="shared" ca="1" si="204"/>
        <v>0</v>
      </c>
      <c r="F2145">
        <f t="shared" ca="1" si="205"/>
        <v>31</v>
      </c>
      <c r="G2145">
        <f t="shared" ca="1" si="206"/>
        <v>32</v>
      </c>
      <c r="M2145">
        <v>1797</v>
      </c>
      <c r="N2145">
        <v>56.795999999999999</v>
      </c>
    </row>
    <row r="2146" spans="1:14">
      <c r="A2146" s="54">
        <f>formulas!O2233</f>
        <v>0</v>
      </c>
      <c r="B2146" s="33">
        <f t="shared" ca="1" si="203"/>
        <v>32</v>
      </c>
      <c r="C2146">
        <f t="shared" si="207"/>
        <v>378</v>
      </c>
      <c r="D2146">
        <f t="shared" ca="1" si="208"/>
        <v>-2.8000000000000001E-2</v>
      </c>
      <c r="E2146">
        <f t="shared" ca="1" si="204"/>
        <v>0</v>
      </c>
      <c r="F2146">
        <f t="shared" ca="1" si="205"/>
        <v>31</v>
      </c>
      <c r="G2146">
        <f t="shared" ca="1" si="206"/>
        <v>32</v>
      </c>
      <c r="M2146">
        <v>1798</v>
      </c>
      <c r="N2146">
        <v>56.829000000000001</v>
      </c>
    </row>
    <row r="2147" spans="1:14">
      <c r="A2147" s="54">
        <f>formulas!O2234</f>
        <v>0</v>
      </c>
      <c r="B2147" s="33">
        <f t="shared" ref="B2147:B2193" ca="1" si="209">(A2147-D2147)/(E2147-D2147)*(G2147-F2147)+F2147</f>
        <v>32</v>
      </c>
      <c r="C2147">
        <f t="shared" si="207"/>
        <v>378</v>
      </c>
      <c r="D2147">
        <f t="shared" ca="1" si="208"/>
        <v>-2.8000000000000001E-2</v>
      </c>
      <c r="E2147">
        <f t="shared" ref="E2147:E2193" ca="1" si="210">INDIRECT(ADDRESS(C2147+2,14))</f>
        <v>0</v>
      </c>
      <c r="F2147">
        <f t="shared" ref="F2147:F2193" ca="1" si="211">INDIRECT(ADDRESS(C2147+1,13))</f>
        <v>31</v>
      </c>
      <c r="G2147">
        <f t="shared" ref="G2147:G2193" ca="1" si="212">INDIRECT(ADDRESS(C2147+2,13))</f>
        <v>32</v>
      </c>
      <c r="M2147">
        <v>1799</v>
      </c>
      <c r="N2147">
        <v>56.863</v>
      </c>
    </row>
    <row r="2148" spans="1:14">
      <c r="A2148" s="54">
        <f>formulas!O2235</f>
        <v>0</v>
      </c>
      <c r="B2148" s="33">
        <f t="shared" ca="1" si="209"/>
        <v>32</v>
      </c>
      <c r="C2148">
        <f t="shared" si="207"/>
        <v>378</v>
      </c>
      <c r="D2148">
        <f t="shared" ca="1" si="208"/>
        <v>-2.8000000000000001E-2</v>
      </c>
      <c r="E2148">
        <f t="shared" ca="1" si="210"/>
        <v>0</v>
      </c>
      <c r="F2148">
        <f t="shared" ca="1" si="211"/>
        <v>31</v>
      </c>
      <c r="G2148">
        <f t="shared" ca="1" si="212"/>
        <v>32</v>
      </c>
      <c r="M2148">
        <v>1800</v>
      </c>
      <c r="N2148">
        <v>56.896000000000001</v>
      </c>
    </row>
    <row r="2149" spans="1:14">
      <c r="A2149" s="54">
        <f>formulas!O2236</f>
        <v>0</v>
      </c>
      <c r="B2149" s="33">
        <f t="shared" ca="1" si="209"/>
        <v>32</v>
      </c>
      <c r="C2149">
        <f t="shared" si="207"/>
        <v>378</v>
      </c>
      <c r="D2149">
        <f t="shared" ca="1" si="208"/>
        <v>-2.8000000000000001E-2</v>
      </c>
      <c r="E2149">
        <f t="shared" ca="1" si="210"/>
        <v>0</v>
      </c>
      <c r="F2149">
        <f t="shared" ca="1" si="211"/>
        <v>31</v>
      </c>
      <c r="G2149">
        <f t="shared" ca="1" si="212"/>
        <v>32</v>
      </c>
      <c r="M2149">
        <v>1801</v>
      </c>
      <c r="N2149">
        <v>56.929000000000002</v>
      </c>
    </row>
    <row r="2150" spans="1:14">
      <c r="A2150" s="54">
        <f>formulas!O2237</f>
        <v>0</v>
      </c>
      <c r="B2150" s="33">
        <f t="shared" ca="1" si="209"/>
        <v>32</v>
      </c>
      <c r="C2150">
        <f t="shared" si="207"/>
        <v>378</v>
      </c>
      <c r="D2150">
        <f t="shared" ca="1" si="208"/>
        <v>-2.8000000000000001E-2</v>
      </c>
      <c r="E2150">
        <f t="shared" ca="1" si="210"/>
        <v>0</v>
      </c>
      <c r="F2150">
        <f t="shared" ca="1" si="211"/>
        <v>31</v>
      </c>
      <c r="G2150">
        <f t="shared" ca="1" si="212"/>
        <v>32</v>
      </c>
      <c r="M2150">
        <v>1802</v>
      </c>
      <c r="N2150">
        <v>56.962000000000003</v>
      </c>
    </row>
    <row r="2151" spans="1:14">
      <c r="A2151" s="54">
        <f>formulas!O2238</f>
        <v>0</v>
      </c>
      <c r="B2151" s="33">
        <f t="shared" ca="1" si="209"/>
        <v>32</v>
      </c>
      <c r="C2151">
        <f t="shared" si="207"/>
        <v>378</v>
      </c>
      <c r="D2151">
        <f t="shared" ca="1" si="208"/>
        <v>-2.8000000000000001E-2</v>
      </c>
      <c r="E2151">
        <f t="shared" ca="1" si="210"/>
        <v>0</v>
      </c>
      <c r="F2151">
        <f t="shared" ca="1" si="211"/>
        <v>31</v>
      </c>
      <c r="G2151">
        <f t="shared" ca="1" si="212"/>
        <v>32</v>
      </c>
      <c r="M2151">
        <v>1803</v>
      </c>
      <c r="N2151">
        <v>56.994999999999997</v>
      </c>
    </row>
    <row r="2152" spans="1:14">
      <c r="A2152" s="54">
        <f>formulas!O2239</f>
        <v>0</v>
      </c>
      <c r="B2152" s="33">
        <f t="shared" ca="1" si="209"/>
        <v>32</v>
      </c>
      <c r="C2152">
        <f t="shared" si="207"/>
        <v>378</v>
      </c>
      <c r="D2152">
        <f t="shared" ca="1" si="208"/>
        <v>-2.8000000000000001E-2</v>
      </c>
      <c r="E2152">
        <f t="shared" ca="1" si="210"/>
        <v>0</v>
      </c>
      <c r="F2152">
        <f t="shared" ca="1" si="211"/>
        <v>31</v>
      </c>
      <c r="G2152">
        <f t="shared" ca="1" si="212"/>
        <v>32</v>
      </c>
      <c r="M2152">
        <v>1804</v>
      </c>
      <c r="N2152">
        <v>57.027999999999999</v>
      </c>
    </row>
    <row r="2153" spans="1:14">
      <c r="A2153" s="54">
        <f>formulas!O2240</f>
        <v>0</v>
      </c>
      <c r="B2153" s="33">
        <f t="shared" ca="1" si="209"/>
        <v>32</v>
      </c>
      <c r="C2153">
        <f t="shared" si="207"/>
        <v>378</v>
      </c>
      <c r="D2153">
        <f t="shared" ca="1" si="208"/>
        <v>-2.8000000000000001E-2</v>
      </c>
      <c r="E2153">
        <f t="shared" ca="1" si="210"/>
        <v>0</v>
      </c>
      <c r="F2153">
        <f t="shared" ca="1" si="211"/>
        <v>31</v>
      </c>
      <c r="G2153">
        <f t="shared" ca="1" si="212"/>
        <v>32</v>
      </c>
      <c r="M2153">
        <v>1805</v>
      </c>
      <c r="N2153">
        <v>57.061999999999998</v>
      </c>
    </row>
    <row r="2154" spans="1:14">
      <c r="A2154" s="54">
        <f>formulas!O2241</f>
        <v>0</v>
      </c>
      <c r="B2154" s="33">
        <f t="shared" ca="1" si="209"/>
        <v>32</v>
      </c>
      <c r="C2154">
        <f t="shared" si="207"/>
        <v>378</v>
      </c>
      <c r="D2154">
        <f t="shared" ca="1" si="208"/>
        <v>-2.8000000000000001E-2</v>
      </c>
      <c r="E2154">
        <f t="shared" ca="1" si="210"/>
        <v>0</v>
      </c>
      <c r="F2154">
        <f t="shared" ca="1" si="211"/>
        <v>31</v>
      </c>
      <c r="G2154">
        <f t="shared" ca="1" si="212"/>
        <v>32</v>
      </c>
      <c r="M2154">
        <v>1806</v>
      </c>
      <c r="N2154">
        <v>57.094999999999999</v>
      </c>
    </row>
    <row r="2155" spans="1:14">
      <c r="A2155" s="54">
        <f>formulas!O2242</f>
        <v>0</v>
      </c>
      <c r="B2155" s="33">
        <f t="shared" ca="1" si="209"/>
        <v>32</v>
      </c>
      <c r="C2155">
        <f t="shared" si="207"/>
        <v>378</v>
      </c>
      <c r="D2155">
        <f t="shared" ca="1" si="208"/>
        <v>-2.8000000000000001E-2</v>
      </c>
      <c r="E2155">
        <f t="shared" ca="1" si="210"/>
        <v>0</v>
      </c>
      <c r="F2155">
        <f t="shared" ca="1" si="211"/>
        <v>31</v>
      </c>
      <c r="G2155">
        <f t="shared" ca="1" si="212"/>
        <v>32</v>
      </c>
      <c r="M2155">
        <v>1807</v>
      </c>
      <c r="N2155">
        <v>57.128</v>
      </c>
    </row>
    <row r="2156" spans="1:14">
      <c r="A2156" s="54">
        <f>formulas!O2243</f>
        <v>0</v>
      </c>
      <c r="B2156" s="33">
        <f t="shared" ca="1" si="209"/>
        <v>32</v>
      </c>
      <c r="C2156">
        <f t="shared" si="207"/>
        <v>378</v>
      </c>
      <c r="D2156">
        <f t="shared" ca="1" si="208"/>
        <v>-2.8000000000000001E-2</v>
      </c>
      <c r="E2156">
        <f t="shared" ca="1" si="210"/>
        <v>0</v>
      </c>
      <c r="F2156">
        <f t="shared" ca="1" si="211"/>
        <v>31</v>
      </c>
      <c r="G2156">
        <f t="shared" ca="1" si="212"/>
        <v>32</v>
      </c>
      <c r="M2156">
        <v>1808</v>
      </c>
      <c r="N2156">
        <v>57.161000000000001</v>
      </c>
    </row>
    <row r="2157" spans="1:14">
      <c r="A2157" s="54">
        <f>formulas!O2244</f>
        <v>0</v>
      </c>
      <c r="B2157" s="33">
        <f t="shared" ca="1" si="209"/>
        <v>32</v>
      </c>
      <c r="C2157">
        <f t="shared" si="207"/>
        <v>378</v>
      </c>
      <c r="D2157">
        <f t="shared" ca="1" si="208"/>
        <v>-2.8000000000000001E-2</v>
      </c>
      <c r="E2157">
        <f t="shared" ca="1" si="210"/>
        <v>0</v>
      </c>
      <c r="F2157">
        <f t="shared" ca="1" si="211"/>
        <v>31</v>
      </c>
      <c r="G2157">
        <f t="shared" ca="1" si="212"/>
        <v>32</v>
      </c>
      <c r="M2157">
        <v>1809</v>
      </c>
      <c r="N2157">
        <v>57.194000000000003</v>
      </c>
    </row>
    <row r="2158" spans="1:14">
      <c r="A2158" s="54">
        <f>formulas!O2245</f>
        <v>0</v>
      </c>
      <c r="B2158" s="33">
        <f t="shared" ca="1" si="209"/>
        <v>32</v>
      </c>
      <c r="C2158">
        <f t="shared" si="207"/>
        <v>378</v>
      </c>
      <c r="D2158">
        <f t="shared" ca="1" si="208"/>
        <v>-2.8000000000000001E-2</v>
      </c>
      <c r="E2158">
        <f t="shared" ca="1" si="210"/>
        <v>0</v>
      </c>
      <c r="F2158">
        <f t="shared" ca="1" si="211"/>
        <v>31</v>
      </c>
      <c r="G2158">
        <f t="shared" ca="1" si="212"/>
        <v>32</v>
      </c>
      <c r="M2158">
        <v>1810</v>
      </c>
      <c r="N2158">
        <v>57.226999999999997</v>
      </c>
    </row>
    <row r="2159" spans="1:14">
      <c r="A2159" s="54">
        <f>formulas!O2246</f>
        <v>0</v>
      </c>
      <c r="B2159" s="33">
        <f t="shared" ca="1" si="209"/>
        <v>32</v>
      </c>
      <c r="C2159">
        <f t="shared" si="207"/>
        <v>378</v>
      </c>
      <c r="D2159">
        <f t="shared" ca="1" si="208"/>
        <v>-2.8000000000000001E-2</v>
      </c>
      <c r="E2159">
        <f t="shared" ca="1" si="210"/>
        <v>0</v>
      </c>
      <c r="F2159">
        <f t="shared" ca="1" si="211"/>
        <v>31</v>
      </c>
      <c r="G2159">
        <f t="shared" ca="1" si="212"/>
        <v>32</v>
      </c>
      <c r="M2159">
        <v>1811</v>
      </c>
      <c r="N2159">
        <v>57.26</v>
      </c>
    </row>
    <row r="2160" spans="1:14">
      <c r="A2160" s="54">
        <f>formulas!O2247</f>
        <v>0</v>
      </c>
      <c r="B2160" s="33">
        <f t="shared" ca="1" si="209"/>
        <v>32</v>
      </c>
      <c r="C2160">
        <f t="shared" si="207"/>
        <v>378</v>
      </c>
      <c r="D2160">
        <f t="shared" ca="1" si="208"/>
        <v>-2.8000000000000001E-2</v>
      </c>
      <c r="E2160">
        <f t="shared" ca="1" si="210"/>
        <v>0</v>
      </c>
      <c r="F2160">
        <f t="shared" ca="1" si="211"/>
        <v>31</v>
      </c>
      <c r="G2160">
        <f t="shared" ca="1" si="212"/>
        <v>32</v>
      </c>
      <c r="M2160">
        <v>1812</v>
      </c>
      <c r="N2160">
        <v>57.292999999999999</v>
      </c>
    </row>
    <row r="2161" spans="1:14">
      <c r="A2161" s="54">
        <f>formulas!O2248</f>
        <v>0</v>
      </c>
      <c r="B2161" s="33">
        <f t="shared" ca="1" si="209"/>
        <v>32</v>
      </c>
      <c r="C2161">
        <f t="shared" si="207"/>
        <v>378</v>
      </c>
      <c r="D2161">
        <f t="shared" ca="1" si="208"/>
        <v>-2.8000000000000001E-2</v>
      </c>
      <c r="E2161">
        <f t="shared" ca="1" si="210"/>
        <v>0</v>
      </c>
      <c r="F2161">
        <f t="shared" ca="1" si="211"/>
        <v>31</v>
      </c>
      <c r="G2161">
        <f t="shared" ca="1" si="212"/>
        <v>32</v>
      </c>
      <c r="M2161">
        <v>1813</v>
      </c>
      <c r="N2161">
        <v>57.326000000000001</v>
      </c>
    </row>
    <row r="2162" spans="1:14">
      <c r="A2162" s="54">
        <f>formulas!O2249</f>
        <v>0</v>
      </c>
      <c r="B2162" s="33">
        <f t="shared" ca="1" si="209"/>
        <v>32</v>
      </c>
      <c r="C2162">
        <f t="shared" si="207"/>
        <v>378</v>
      </c>
      <c r="D2162">
        <f t="shared" ca="1" si="208"/>
        <v>-2.8000000000000001E-2</v>
      </c>
      <c r="E2162">
        <f t="shared" ca="1" si="210"/>
        <v>0</v>
      </c>
      <c r="F2162">
        <f t="shared" ca="1" si="211"/>
        <v>31</v>
      </c>
      <c r="G2162">
        <f t="shared" ca="1" si="212"/>
        <v>32</v>
      </c>
      <c r="M2162">
        <v>1814</v>
      </c>
      <c r="N2162">
        <v>57.36</v>
      </c>
    </row>
    <row r="2163" spans="1:14">
      <c r="A2163" s="54">
        <f>formulas!O2250</f>
        <v>0</v>
      </c>
      <c r="B2163" s="33">
        <f t="shared" ca="1" si="209"/>
        <v>32</v>
      </c>
      <c r="C2163">
        <f t="shared" si="207"/>
        <v>378</v>
      </c>
      <c r="D2163">
        <f t="shared" ca="1" si="208"/>
        <v>-2.8000000000000001E-2</v>
      </c>
      <c r="E2163">
        <f t="shared" ca="1" si="210"/>
        <v>0</v>
      </c>
      <c r="F2163">
        <f t="shared" ca="1" si="211"/>
        <v>31</v>
      </c>
      <c r="G2163">
        <f t="shared" ca="1" si="212"/>
        <v>32</v>
      </c>
      <c r="M2163">
        <v>1815</v>
      </c>
      <c r="N2163">
        <v>57.393000000000001</v>
      </c>
    </row>
    <row r="2164" spans="1:14">
      <c r="A2164" s="54">
        <f>formulas!O2251</f>
        <v>0</v>
      </c>
      <c r="B2164" s="33">
        <f t="shared" ca="1" si="209"/>
        <v>32</v>
      </c>
      <c r="C2164">
        <f t="shared" si="207"/>
        <v>378</v>
      </c>
      <c r="D2164">
        <f t="shared" ca="1" si="208"/>
        <v>-2.8000000000000001E-2</v>
      </c>
      <c r="E2164">
        <f t="shared" ca="1" si="210"/>
        <v>0</v>
      </c>
      <c r="F2164">
        <f t="shared" ca="1" si="211"/>
        <v>31</v>
      </c>
      <c r="G2164">
        <f t="shared" ca="1" si="212"/>
        <v>32</v>
      </c>
      <c r="M2164">
        <v>1816</v>
      </c>
      <c r="N2164">
        <v>57.426000000000002</v>
      </c>
    </row>
    <row r="2165" spans="1:14">
      <c r="A2165" s="54">
        <f>formulas!O2252</f>
        <v>0</v>
      </c>
      <c r="B2165" s="33">
        <f t="shared" ca="1" si="209"/>
        <v>32</v>
      </c>
      <c r="C2165">
        <f t="shared" si="207"/>
        <v>378</v>
      </c>
      <c r="D2165">
        <f t="shared" ca="1" si="208"/>
        <v>-2.8000000000000001E-2</v>
      </c>
      <c r="E2165">
        <f t="shared" ca="1" si="210"/>
        <v>0</v>
      </c>
      <c r="F2165">
        <f t="shared" ca="1" si="211"/>
        <v>31</v>
      </c>
      <c r="G2165">
        <f t="shared" ca="1" si="212"/>
        <v>32</v>
      </c>
      <c r="M2165">
        <v>1817</v>
      </c>
      <c r="N2165">
        <v>57.459000000000003</v>
      </c>
    </row>
    <row r="2166" spans="1:14">
      <c r="A2166" s="54">
        <f>formulas!O2253</f>
        <v>0</v>
      </c>
      <c r="B2166" s="33">
        <f t="shared" ca="1" si="209"/>
        <v>32</v>
      </c>
      <c r="C2166">
        <f t="shared" si="207"/>
        <v>378</v>
      </c>
      <c r="D2166">
        <f t="shared" ca="1" si="208"/>
        <v>-2.8000000000000001E-2</v>
      </c>
      <c r="E2166">
        <f t="shared" ca="1" si="210"/>
        <v>0</v>
      </c>
      <c r="F2166">
        <f t="shared" ca="1" si="211"/>
        <v>31</v>
      </c>
      <c r="G2166">
        <f t="shared" ca="1" si="212"/>
        <v>32</v>
      </c>
      <c r="M2166">
        <v>1818</v>
      </c>
      <c r="N2166">
        <v>57.491999999999997</v>
      </c>
    </row>
    <row r="2167" spans="1:14">
      <c r="A2167" s="54">
        <f>formulas!O2254</f>
        <v>0</v>
      </c>
      <c r="B2167" s="33">
        <f t="shared" ca="1" si="209"/>
        <v>32</v>
      </c>
      <c r="C2167">
        <f t="shared" si="207"/>
        <v>378</v>
      </c>
      <c r="D2167">
        <f t="shared" ca="1" si="208"/>
        <v>-2.8000000000000001E-2</v>
      </c>
      <c r="E2167">
        <f t="shared" ca="1" si="210"/>
        <v>0</v>
      </c>
      <c r="F2167">
        <f t="shared" ca="1" si="211"/>
        <v>31</v>
      </c>
      <c r="G2167">
        <f t="shared" ca="1" si="212"/>
        <v>32</v>
      </c>
      <c r="M2167">
        <v>1819</v>
      </c>
      <c r="N2167">
        <v>57.524999999999999</v>
      </c>
    </row>
    <row r="2168" spans="1:14">
      <c r="A2168" s="54">
        <f>formulas!O2255</f>
        <v>0</v>
      </c>
      <c r="B2168" s="33">
        <f t="shared" ca="1" si="209"/>
        <v>32</v>
      </c>
      <c r="C2168">
        <f t="shared" si="207"/>
        <v>378</v>
      </c>
      <c r="D2168">
        <f t="shared" ca="1" si="208"/>
        <v>-2.8000000000000001E-2</v>
      </c>
      <c r="E2168">
        <f t="shared" ca="1" si="210"/>
        <v>0</v>
      </c>
      <c r="F2168">
        <f t="shared" ca="1" si="211"/>
        <v>31</v>
      </c>
      <c r="G2168">
        <f t="shared" ca="1" si="212"/>
        <v>32</v>
      </c>
      <c r="M2168">
        <v>1820</v>
      </c>
      <c r="N2168">
        <v>57.558</v>
      </c>
    </row>
    <row r="2169" spans="1:14">
      <c r="A2169" s="54">
        <f>formulas!O2256</f>
        <v>0</v>
      </c>
      <c r="B2169" s="33">
        <f t="shared" ca="1" si="209"/>
        <v>32</v>
      </c>
      <c r="C2169">
        <f t="shared" si="207"/>
        <v>378</v>
      </c>
      <c r="D2169">
        <f t="shared" ca="1" si="208"/>
        <v>-2.8000000000000001E-2</v>
      </c>
      <c r="E2169">
        <f t="shared" ca="1" si="210"/>
        <v>0</v>
      </c>
      <c r="F2169">
        <f t="shared" ca="1" si="211"/>
        <v>31</v>
      </c>
      <c r="G2169">
        <f t="shared" ca="1" si="212"/>
        <v>32</v>
      </c>
      <c r="M2169">
        <v>1821</v>
      </c>
      <c r="N2169">
        <v>57.591000000000001</v>
      </c>
    </row>
    <row r="2170" spans="1:14">
      <c r="A2170" s="54">
        <f>formulas!O2257</f>
        <v>0</v>
      </c>
      <c r="B2170" s="33">
        <f t="shared" ca="1" si="209"/>
        <v>32</v>
      </c>
      <c r="C2170">
        <f t="shared" si="207"/>
        <v>378</v>
      </c>
      <c r="D2170">
        <f t="shared" ca="1" si="208"/>
        <v>-2.8000000000000001E-2</v>
      </c>
      <c r="E2170">
        <f t="shared" ca="1" si="210"/>
        <v>0</v>
      </c>
      <c r="F2170">
        <f t="shared" ca="1" si="211"/>
        <v>31</v>
      </c>
      <c r="G2170">
        <f t="shared" ca="1" si="212"/>
        <v>32</v>
      </c>
      <c r="M2170">
        <v>1822</v>
      </c>
      <c r="N2170">
        <v>57.624000000000002</v>
      </c>
    </row>
    <row r="2171" spans="1:14">
      <c r="A2171" s="54">
        <f>formulas!O2258</f>
        <v>0</v>
      </c>
      <c r="B2171" s="33">
        <f t="shared" ca="1" si="209"/>
        <v>32</v>
      </c>
      <c r="C2171">
        <f t="shared" si="207"/>
        <v>378</v>
      </c>
      <c r="D2171">
        <f t="shared" ca="1" si="208"/>
        <v>-2.8000000000000001E-2</v>
      </c>
      <c r="E2171">
        <f t="shared" ca="1" si="210"/>
        <v>0</v>
      </c>
      <c r="F2171">
        <f t="shared" ca="1" si="211"/>
        <v>31</v>
      </c>
      <c r="G2171">
        <f t="shared" ca="1" si="212"/>
        <v>32</v>
      </c>
      <c r="M2171">
        <v>1823</v>
      </c>
      <c r="N2171">
        <v>57.656999999999996</v>
      </c>
    </row>
    <row r="2172" spans="1:14">
      <c r="A2172" s="54">
        <f>formulas!O2259</f>
        <v>0</v>
      </c>
      <c r="B2172" s="33">
        <f t="shared" ca="1" si="209"/>
        <v>32</v>
      </c>
      <c r="C2172">
        <f t="shared" si="207"/>
        <v>378</v>
      </c>
      <c r="D2172">
        <f t="shared" ca="1" si="208"/>
        <v>-2.8000000000000001E-2</v>
      </c>
      <c r="E2172">
        <f t="shared" ca="1" si="210"/>
        <v>0</v>
      </c>
      <c r="F2172">
        <f t="shared" ca="1" si="211"/>
        <v>31</v>
      </c>
      <c r="G2172">
        <f t="shared" ca="1" si="212"/>
        <v>32</v>
      </c>
      <c r="M2172">
        <v>1824</v>
      </c>
      <c r="N2172">
        <v>57.69</v>
      </c>
    </row>
    <row r="2173" spans="1:14">
      <c r="A2173" s="54">
        <f>formulas!O2260</f>
        <v>0</v>
      </c>
      <c r="B2173" s="33">
        <f t="shared" ca="1" si="209"/>
        <v>32</v>
      </c>
      <c r="C2173">
        <f t="shared" si="207"/>
        <v>378</v>
      </c>
      <c r="D2173">
        <f t="shared" ca="1" si="208"/>
        <v>-2.8000000000000001E-2</v>
      </c>
      <c r="E2173">
        <f t="shared" ca="1" si="210"/>
        <v>0</v>
      </c>
      <c r="F2173">
        <f t="shared" ca="1" si="211"/>
        <v>31</v>
      </c>
      <c r="G2173">
        <f t="shared" ca="1" si="212"/>
        <v>32</v>
      </c>
      <c r="M2173">
        <v>1825</v>
      </c>
      <c r="N2173">
        <v>57.722999999999999</v>
      </c>
    </row>
    <row r="2174" spans="1:14">
      <c r="A2174" s="54">
        <f>formulas!O2261</f>
        <v>0</v>
      </c>
      <c r="B2174" s="33">
        <f t="shared" ca="1" si="209"/>
        <v>32</v>
      </c>
      <c r="C2174">
        <f t="shared" si="207"/>
        <v>378</v>
      </c>
      <c r="D2174">
        <f t="shared" ca="1" si="208"/>
        <v>-2.8000000000000001E-2</v>
      </c>
      <c r="E2174">
        <f t="shared" ca="1" si="210"/>
        <v>0</v>
      </c>
      <c r="F2174">
        <f t="shared" ca="1" si="211"/>
        <v>31</v>
      </c>
      <c r="G2174">
        <f t="shared" ca="1" si="212"/>
        <v>32</v>
      </c>
      <c r="M2174">
        <v>1826</v>
      </c>
      <c r="N2174">
        <v>57.756</v>
      </c>
    </row>
    <row r="2175" spans="1:14">
      <c r="A2175" s="54">
        <f>formulas!O2262</f>
        <v>0</v>
      </c>
      <c r="B2175" s="33">
        <f t="shared" ca="1" si="209"/>
        <v>32</v>
      </c>
      <c r="C2175">
        <f t="shared" si="207"/>
        <v>378</v>
      </c>
      <c r="D2175">
        <f t="shared" ca="1" si="208"/>
        <v>-2.8000000000000001E-2</v>
      </c>
      <c r="E2175">
        <f t="shared" ca="1" si="210"/>
        <v>0</v>
      </c>
      <c r="F2175">
        <f t="shared" ca="1" si="211"/>
        <v>31</v>
      </c>
      <c r="G2175">
        <f t="shared" ca="1" si="212"/>
        <v>32</v>
      </c>
      <c r="M2175">
        <v>1827</v>
      </c>
      <c r="N2175">
        <v>57.789000000000001</v>
      </c>
    </row>
    <row r="2176" spans="1:14">
      <c r="A2176" s="54">
        <f>formulas!O2263</f>
        <v>0</v>
      </c>
      <c r="B2176" s="33">
        <f t="shared" ca="1" si="209"/>
        <v>32</v>
      </c>
      <c r="C2176">
        <f t="shared" si="207"/>
        <v>378</v>
      </c>
      <c r="D2176">
        <f t="shared" ca="1" si="208"/>
        <v>-2.8000000000000001E-2</v>
      </c>
      <c r="E2176">
        <f t="shared" ca="1" si="210"/>
        <v>0</v>
      </c>
      <c r="F2176">
        <f t="shared" ca="1" si="211"/>
        <v>31</v>
      </c>
      <c r="G2176">
        <f t="shared" ca="1" si="212"/>
        <v>32</v>
      </c>
      <c r="M2176">
        <v>1828</v>
      </c>
      <c r="N2176">
        <v>57.822000000000003</v>
      </c>
    </row>
    <row r="2177" spans="1:14">
      <c r="A2177" s="54">
        <f>formulas!O2264</f>
        <v>0</v>
      </c>
      <c r="B2177" s="33">
        <f t="shared" ca="1" si="209"/>
        <v>32</v>
      </c>
      <c r="C2177">
        <f t="shared" si="207"/>
        <v>378</v>
      </c>
      <c r="D2177">
        <f t="shared" ca="1" si="208"/>
        <v>-2.8000000000000001E-2</v>
      </c>
      <c r="E2177">
        <f t="shared" ca="1" si="210"/>
        <v>0</v>
      </c>
      <c r="F2177">
        <f t="shared" ca="1" si="211"/>
        <v>31</v>
      </c>
      <c r="G2177">
        <f t="shared" ca="1" si="212"/>
        <v>32</v>
      </c>
      <c r="M2177">
        <v>1829</v>
      </c>
      <c r="N2177">
        <v>57.854999999999997</v>
      </c>
    </row>
    <row r="2178" spans="1:14">
      <c r="A2178" s="54">
        <f>formulas!O2265</f>
        <v>0</v>
      </c>
      <c r="B2178" s="33">
        <f t="shared" ca="1" si="209"/>
        <v>32</v>
      </c>
      <c r="C2178">
        <f t="shared" si="207"/>
        <v>378</v>
      </c>
      <c r="D2178">
        <f t="shared" ca="1" si="208"/>
        <v>-2.8000000000000001E-2</v>
      </c>
      <c r="E2178">
        <f t="shared" ca="1" si="210"/>
        <v>0</v>
      </c>
      <c r="F2178">
        <f t="shared" ca="1" si="211"/>
        <v>31</v>
      </c>
      <c r="G2178">
        <f t="shared" ca="1" si="212"/>
        <v>32</v>
      </c>
      <c r="M2178">
        <v>1830</v>
      </c>
      <c r="N2178">
        <v>57.887999999999998</v>
      </c>
    </row>
    <row r="2179" spans="1:14">
      <c r="A2179" s="54">
        <f>formulas!O2266</f>
        <v>0</v>
      </c>
      <c r="B2179" s="33">
        <f t="shared" ca="1" si="209"/>
        <v>32</v>
      </c>
      <c r="C2179">
        <f t="shared" ref="C2179:C2242" si="213">COUNTIF($N$1:$N$25398,"&lt;"&amp;A2179)</f>
        <v>378</v>
      </c>
      <c r="D2179">
        <f t="shared" ref="D2179:D2242" ca="1" si="214">INDIRECT(ADDRESS(C2179+1,14))</f>
        <v>-2.8000000000000001E-2</v>
      </c>
      <c r="E2179">
        <f t="shared" ca="1" si="210"/>
        <v>0</v>
      </c>
      <c r="F2179">
        <f t="shared" ca="1" si="211"/>
        <v>31</v>
      </c>
      <c r="G2179">
        <f t="shared" ca="1" si="212"/>
        <v>32</v>
      </c>
      <c r="M2179">
        <v>1831</v>
      </c>
      <c r="N2179">
        <v>57.92</v>
      </c>
    </row>
    <row r="2180" spans="1:14">
      <c r="A2180" s="54">
        <f>formulas!O2267</f>
        <v>0</v>
      </c>
      <c r="B2180" s="33">
        <f t="shared" ca="1" si="209"/>
        <v>32</v>
      </c>
      <c r="C2180">
        <f t="shared" si="213"/>
        <v>378</v>
      </c>
      <c r="D2180">
        <f t="shared" ca="1" si="214"/>
        <v>-2.8000000000000001E-2</v>
      </c>
      <c r="E2180">
        <f t="shared" ca="1" si="210"/>
        <v>0</v>
      </c>
      <c r="F2180">
        <f t="shared" ca="1" si="211"/>
        <v>31</v>
      </c>
      <c r="G2180">
        <f t="shared" ca="1" si="212"/>
        <v>32</v>
      </c>
      <c r="M2180">
        <v>1832</v>
      </c>
      <c r="N2180">
        <v>57.953000000000003</v>
      </c>
    </row>
    <row r="2181" spans="1:14">
      <c r="A2181" s="54">
        <f>formulas!O2268</f>
        <v>0</v>
      </c>
      <c r="B2181" s="33">
        <f t="shared" ca="1" si="209"/>
        <v>32</v>
      </c>
      <c r="C2181">
        <f t="shared" si="213"/>
        <v>378</v>
      </c>
      <c r="D2181">
        <f t="shared" ca="1" si="214"/>
        <v>-2.8000000000000001E-2</v>
      </c>
      <c r="E2181">
        <f t="shared" ca="1" si="210"/>
        <v>0</v>
      </c>
      <c r="F2181">
        <f t="shared" ca="1" si="211"/>
        <v>31</v>
      </c>
      <c r="G2181">
        <f t="shared" ca="1" si="212"/>
        <v>32</v>
      </c>
      <c r="M2181">
        <v>1833</v>
      </c>
      <c r="N2181">
        <v>57.985999999999997</v>
      </c>
    </row>
    <row r="2182" spans="1:14">
      <c r="A2182" s="54">
        <f>formulas!O2269</f>
        <v>0</v>
      </c>
      <c r="B2182" s="33">
        <f t="shared" ca="1" si="209"/>
        <v>32</v>
      </c>
      <c r="C2182">
        <f t="shared" si="213"/>
        <v>378</v>
      </c>
      <c r="D2182">
        <f t="shared" ca="1" si="214"/>
        <v>-2.8000000000000001E-2</v>
      </c>
      <c r="E2182">
        <f t="shared" ca="1" si="210"/>
        <v>0</v>
      </c>
      <c r="F2182">
        <f t="shared" ca="1" si="211"/>
        <v>31</v>
      </c>
      <c r="G2182">
        <f t="shared" ca="1" si="212"/>
        <v>32</v>
      </c>
      <c r="M2182">
        <v>1834</v>
      </c>
      <c r="N2182">
        <v>58.018999999999998</v>
      </c>
    </row>
    <row r="2183" spans="1:14">
      <c r="A2183" s="54">
        <f>formulas!O2270</f>
        <v>0</v>
      </c>
      <c r="B2183" s="33">
        <f t="shared" ca="1" si="209"/>
        <v>32</v>
      </c>
      <c r="C2183">
        <f t="shared" si="213"/>
        <v>378</v>
      </c>
      <c r="D2183">
        <f t="shared" ca="1" si="214"/>
        <v>-2.8000000000000001E-2</v>
      </c>
      <c r="E2183">
        <f t="shared" ca="1" si="210"/>
        <v>0</v>
      </c>
      <c r="F2183">
        <f t="shared" ca="1" si="211"/>
        <v>31</v>
      </c>
      <c r="G2183">
        <f t="shared" ca="1" si="212"/>
        <v>32</v>
      </c>
      <c r="M2183">
        <v>1835</v>
      </c>
      <c r="N2183">
        <v>58.052</v>
      </c>
    </row>
    <row r="2184" spans="1:14">
      <c r="A2184" s="54">
        <f>formulas!O2271</f>
        <v>0</v>
      </c>
      <c r="B2184" s="33">
        <f t="shared" ca="1" si="209"/>
        <v>32</v>
      </c>
      <c r="C2184">
        <f t="shared" si="213"/>
        <v>378</v>
      </c>
      <c r="D2184">
        <f t="shared" ca="1" si="214"/>
        <v>-2.8000000000000001E-2</v>
      </c>
      <c r="E2184">
        <f t="shared" ca="1" si="210"/>
        <v>0</v>
      </c>
      <c r="F2184">
        <f t="shared" ca="1" si="211"/>
        <v>31</v>
      </c>
      <c r="G2184">
        <f t="shared" ca="1" si="212"/>
        <v>32</v>
      </c>
      <c r="M2184">
        <v>1836</v>
      </c>
      <c r="N2184">
        <v>58.085000000000001</v>
      </c>
    </row>
    <row r="2185" spans="1:14">
      <c r="A2185" s="54">
        <f>formulas!O2272</f>
        <v>0</v>
      </c>
      <c r="B2185" s="33">
        <f t="shared" ca="1" si="209"/>
        <v>32</v>
      </c>
      <c r="C2185">
        <f t="shared" si="213"/>
        <v>378</v>
      </c>
      <c r="D2185">
        <f t="shared" ca="1" si="214"/>
        <v>-2.8000000000000001E-2</v>
      </c>
      <c r="E2185">
        <f t="shared" ca="1" si="210"/>
        <v>0</v>
      </c>
      <c r="F2185">
        <f t="shared" ca="1" si="211"/>
        <v>31</v>
      </c>
      <c r="G2185">
        <f t="shared" ca="1" si="212"/>
        <v>32</v>
      </c>
      <c r="M2185">
        <v>1837</v>
      </c>
      <c r="N2185">
        <v>58.118000000000002</v>
      </c>
    </row>
    <row r="2186" spans="1:14">
      <c r="A2186" s="54">
        <f>formulas!O2273</f>
        <v>0</v>
      </c>
      <c r="B2186" s="33">
        <f t="shared" ca="1" si="209"/>
        <v>32</v>
      </c>
      <c r="C2186">
        <f t="shared" si="213"/>
        <v>378</v>
      </c>
      <c r="D2186">
        <f t="shared" ca="1" si="214"/>
        <v>-2.8000000000000001E-2</v>
      </c>
      <c r="E2186">
        <f t="shared" ca="1" si="210"/>
        <v>0</v>
      </c>
      <c r="F2186">
        <f t="shared" ca="1" si="211"/>
        <v>31</v>
      </c>
      <c r="G2186">
        <f t="shared" ca="1" si="212"/>
        <v>32</v>
      </c>
      <c r="M2186">
        <v>1838</v>
      </c>
      <c r="N2186">
        <v>58.151000000000003</v>
      </c>
    </row>
    <row r="2187" spans="1:14">
      <c r="A2187" s="54">
        <f>formulas!O2274</f>
        <v>0</v>
      </c>
      <c r="B2187" s="33">
        <f t="shared" ca="1" si="209"/>
        <v>32</v>
      </c>
      <c r="C2187">
        <f t="shared" si="213"/>
        <v>378</v>
      </c>
      <c r="D2187">
        <f t="shared" ca="1" si="214"/>
        <v>-2.8000000000000001E-2</v>
      </c>
      <c r="E2187">
        <f t="shared" ca="1" si="210"/>
        <v>0</v>
      </c>
      <c r="F2187">
        <f t="shared" ca="1" si="211"/>
        <v>31</v>
      </c>
      <c r="G2187">
        <f t="shared" ca="1" si="212"/>
        <v>32</v>
      </c>
      <c r="M2187">
        <v>1839</v>
      </c>
      <c r="N2187">
        <v>58.183999999999997</v>
      </c>
    </row>
    <row r="2188" spans="1:14">
      <c r="A2188" s="54">
        <f>formulas!O2275</f>
        <v>0</v>
      </c>
      <c r="B2188" s="33">
        <f t="shared" ca="1" si="209"/>
        <v>32</v>
      </c>
      <c r="C2188">
        <f t="shared" si="213"/>
        <v>378</v>
      </c>
      <c r="D2188">
        <f t="shared" ca="1" si="214"/>
        <v>-2.8000000000000001E-2</v>
      </c>
      <c r="E2188">
        <f t="shared" ca="1" si="210"/>
        <v>0</v>
      </c>
      <c r="F2188">
        <f t="shared" ca="1" si="211"/>
        <v>31</v>
      </c>
      <c r="G2188">
        <f t="shared" ca="1" si="212"/>
        <v>32</v>
      </c>
      <c r="M2188">
        <v>1840</v>
      </c>
      <c r="N2188">
        <v>58.216999999999999</v>
      </c>
    </row>
    <row r="2189" spans="1:14">
      <c r="A2189" s="54">
        <f>formulas!O2276</f>
        <v>0</v>
      </c>
      <c r="B2189" s="33">
        <f t="shared" ca="1" si="209"/>
        <v>32</v>
      </c>
      <c r="C2189">
        <f t="shared" si="213"/>
        <v>378</v>
      </c>
      <c r="D2189">
        <f t="shared" ca="1" si="214"/>
        <v>-2.8000000000000001E-2</v>
      </c>
      <c r="E2189">
        <f t="shared" ca="1" si="210"/>
        <v>0</v>
      </c>
      <c r="F2189">
        <f t="shared" ca="1" si="211"/>
        <v>31</v>
      </c>
      <c r="G2189">
        <f t="shared" ca="1" si="212"/>
        <v>32</v>
      </c>
      <c r="M2189">
        <v>1841</v>
      </c>
      <c r="N2189">
        <v>58.249000000000002</v>
      </c>
    </row>
    <row r="2190" spans="1:14">
      <c r="A2190" s="54">
        <f>formulas!O2277</f>
        <v>0</v>
      </c>
      <c r="B2190" s="33">
        <f t="shared" ca="1" si="209"/>
        <v>32</v>
      </c>
      <c r="C2190">
        <f t="shared" si="213"/>
        <v>378</v>
      </c>
      <c r="D2190">
        <f t="shared" ca="1" si="214"/>
        <v>-2.8000000000000001E-2</v>
      </c>
      <c r="E2190">
        <f t="shared" ca="1" si="210"/>
        <v>0</v>
      </c>
      <c r="F2190">
        <f t="shared" ca="1" si="211"/>
        <v>31</v>
      </c>
      <c r="G2190">
        <f t="shared" ca="1" si="212"/>
        <v>32</v>
      </c>
      <c r="M2190">
        <v>1842</v>
      </c>
      <c r="N2190">
        <v>58.281999999999996</v>
      </c>
    </row>
    <row r="2191" spans="1:14">
      <c r="A2191" s="54">
        <f>formulas!O2278</f>
        <v>0</v>
      </c>
      <c r="B2191" s="33">
        <f t="shared" ca="1" si="209"/>
        <v>32</v>
      </c>
      <c r="C2191">
        <f t="shared" si="213"/>
        <v>378</v>
      </c>
      <c r="D2191">
        <f t="shared" ca="1" si="214"/>
        <v>-2.8000000000000001E-2</v>
      </c>
      <c r="E2191">
        <f t="shared" ca="1" si="210"/>
        <v>0</v>
      </c>
      <c r="F2191">
        <f t="shared" ca="1" si="211"/>
        <v>31</v>
      </c>
      <c r="G2191">
        <f t="shared" ca="1" si="212"/>
        <v>32</v>
      </c>
      <c r="M2191">
        <v>1843</v>
      </c>
      <c r="N2191">
        <v>58.314999999999998</v>
      </c>
    </row>
    <row r="2192" spans="1:14">
      <c r="A2192" s="54">
        <f>formulas!O2279</f>
        <v>0</v>
      </c>
      <c r="B2192" s="33">
        <f t="shared" ca="1" si="209"/>
        <v>32</v>
      </c>
      <c r="C2192">
        <f t="shared" si="213"/>
        <v>378</v>
      </c>
      <c r="D2192">
        <f t="shared" ca="1" si="214"/>
        <v>-2.8000000000000001E-2</v>
      </c>
      <c r="E2192">
        <f t="shared" ca="1" si="210"/>
        <v>0</v>
      </c>
      <c r="F2192">
        <f t="shared" ca="1" si="211"/>
        <v>31</v>
      </c>
      <c r="G2192">
        <f t="shared" ca="1" si="212"/>
        <v>32</v>
      </c>
      <c r="M2192">
        <v>1844</v>
      </c>
      <c r="N2192">
        <v>58.347999999999999</v>
      </c>
    </row>
    <row r="2193" spans="1:14">
      <c r="A2193" s="54">
        <f>formulas!O2280</f>
        <v>0</v>
      </c>
      <c r="B2193" s="33">
        <f t="shared" ca="1" si="209"/>
        <v>32</v>
      </c>
      <c r="C2193">
        <f t="shared" si="213"/>
        <v>378</v>
      </c>
      <c r="D2193">
        <f t="shared" ca="1" si="214"/>
        <v>-2.8000000000000001E-2</v>
      </c>
      <c r="E2193">
        <f t="shared" ca="1" si="210"/>
        <v>0</v>
      </c>
      <c r="F2193">
        <f t="shared" ca="1" si="211"/>
        <v>31</v>
      </c>
      <c r="G2193">
        <f t="shared" ca="1" si="212"/>
        <v>32</v>
      </c>
      <c r="M2193">
        <v>1845</v>
      </c>
      <c r="N2193">
        <v>58.381</v>
      </c>
    </row>
    <row r="2194" spans="1:14">
      <c r="A2194" s="54">
        <f>formulas!O2281</f>
        <v>0</v>
      </c>
      <c r="B2194" s="33">
        <f t="shared" ref="B2194:B2257" ca="1" si="215">(A2194-D2194)/(E2194-D2194)*(G2194-F2194)+F2194</f>
        <v>32</v>
      </c>
      <c r="C2194">
        <f t="shared" si="213"/>
        <v>378</v>
      </c>
      <c r="D2194">
        <f t="shared" ca="1" si="214"/>
        <v>-2.8000000000000001E-2</v>
      </c>
      <c r="E2194">
        <f t="shared" ref="E2194:E2257" ca="1" si="216">INDIRECT(ADDRESS(C2194+2,14))</f>
        <v>0</v>
      </c>
      <c r="F2194">
        <f t="shared" ref="F2194:F2257" ca="1" si="217">INDIRECT(ADDRESS(C2194+1,13))</f>
        <v>31</v>
      </c>
      <c r="G2194">
        <f t="shared" ref="G2194:G2257" ca="1" si="218">INDIRECT(ADDRESS(C2194+2,13))</f>
        <v>32</v>
      </c>
      <c r="M2194">
        <v>1846</v>
      </c>
      <c r="N2194">
        <v>58.414000000000001</v>
      </c>
    </row>
    <row r="2195" spans="1:14">
      <c r="A2195" s="54">
        <f>formulas!O2282</f>
        <v>0</v>
      </c>
      <c r="B2195" s="33">
        <f t="shared" ca="1" si="215"/>
        <v>32</v>
      </c>
      <c r="C2195">
        <f t="shared" si="213"/>
        <v>378</v>
      </c>
      <c r="D2195">
        <f t="shared" ca="1" si="214"/>
        <v>-2.8000000000000001E-2</v>
      </c>
      <c r="E2195">
        <f t="shared" ca="1" si="216"/>
        <v>0</v>
      </c>
      <c r="F2195">
        <f t="shared" ca="1" si="217"/>
        <v>31</v>
      </c>
      <c r="G2195">
        <f t="shared" ca="1" si="218"/>
        <v>32</v>
      </c>
      <c r="M2195">
        <v>1847</v>
      </c>
      <c r="N2195">
        <v>58.445999999999998</v>
      </c>
    </row>
    <row r="2196" spans="1:14">
      <c r="A2196" s="54">
        <f>formulas!O2283</f>
        <v>0</v>
      </c>
      <c r="B2196" s="33">
        <f t="shared" ca="1" si="215"/>
        <v>32</v>
      </c>
      <c r="C2196">
        <f t="shared" si="213"/>
        <v>378</v>
      </c>
      <c r="D2196">
        <f t="shared" ca="1" si="214"/>
        <v>-2.8000000000000001E-2</v>
      </c>
      <c r="E2196">
        <f t="shared" ca="1" si="216"/>
        <v>0</v>
      </c>
      <c r="F2196">
        <f t="shared" ca="1" si="217"/>
        <v>31</v>
      </c>
      <c r="G2196">
        <f t="shared" ca="1" si="218"/>
        <v>32</v>
      </c>
      <c r="M2196">
        <v>1848</v>
      </c>
      <c r="N2196">
        <v>58.478999999999999</v>
      </c>
    </row>
    <row r="2197" spans="1:14">
      <c r="A2197" s="54">
        <f>formulas!O2284</f>
        <v>0</v>
      </c>
      <c r="B2197" s="33">
        <f t="shared" ca="1" si="215"/>
        <v>32</v>
      </c>
      <c r="C2197">
        <f t="shared" si="213"/>
        <v>378</v>
      </c>
      <c r="D2197">
        <f t="shared" ca="1" si="214"/>
        <v>-2.8000000000000001E-2</v>
      </c>
      <c r="E2197">
        <f t="shared" ca="1" si="216"/>
        <v>0</v>
      </c>
      <c r="F2197">
        <f t="shared" ca="1" si="217"/>
        <v>31</v>
      </c>
      <c r="G2197">
        <f t="shared" ca="1" si="218"/>
        <v>32</v>
      </c>
      <c r="M2197">
        <v>1849</v>
      </c>
      <c r="N2197">
        <v>58.512</v>
      </c>
    </row>
    <row r="2198" spans="1:14">
      <c r="A2198" s="54">
        <f>formulas!O2285</f>
        <v>0</v>
      </c>
      <c r="B2198" s="33">
        <f t="shared" ca="1" si="215"/>
        <v>32</v>
      </c>
      <c r="C2198">
        <f t="shared" si="213"/>
        <v>378</v>
      </c>
      <c r="D2198">
        <f t="shared" ca="1" si="214"/>
        <v>-2.8000000000000001E-2</v>
      </c>
      <c r="E2198">
        <f t="shared" ca="1" si="216"/>
        <v>0</v>
      </c>
      <c r="F2198">
        <f t="shared" ca="1" si="217"/>
        <v>31</v>
      </c>
      <c r="G2198">
        <f t="shared" ca="1" si="218"/>
        <v>32</v>
      </c>
      <c r="M2198">
        <v>1850</v>
      </c>
      <c r="N2198">
        <v>58.545000000000002</v>
      </c>
    </row>
    <row r="2199" spans="1:14">
      <c r="A2199" s="54">
        <f>formulas!O2286</f>
        <v>0</v>
      </c>
      <c r="B2199" s="33">
        <f t="shared" ca="1" si="215"/>
        <v>32</v>
      </c>
      <c r="C2199">
        <f t="shared" si="213"/>
        <v>378</v>
      </c>
      <c r="D2199">
        <f t="shared" ca="1" si="214"/>
        <v>-2.8000000000000001E-2</v>
      </c>
      <c r="E2199">
        <f t="shared" ca="1" si="216"/>
        <v>0</v>
      </c>
      <c r="F2199">
        <f t="shared" ca="1" si="217"/>
        <v>31</v>
      </c>
      <c r="G2199">
        <f t="shared" ca="1" si="218"/>
        <v>32</v>
      </c>
      <c r="M2199">
        <v>1851</v>
      </c>
      <c r="N2199">
        <v>58.578000000000003</v>
      </c>
    </row>
    <row r="2200" spans="1:14">
      <c r="A2200" s="54">
        <f>formulas!O2287</f>
        <v>0</v>
      </c>
      <c r="B2200" s="33">
        <f t="shared" ca="1" si="215"/>
        <v>32</v>
      </c>
      <c r="C2200">
        <f t="shared" si="213"/>
        <v>378</v>
      </c>
      <c r="D2200">
        <f t="shared" ca="1" si="214"/>
        <v>-2.8000000000000001E-2</v>
      </c>
      <c r="E2200">
        <f t="shared" ca="1" si="216"/>
        <v>0</v>
      </c>
      <c r="F2200">
        <f t="shared" ca="1" si="217"/>
        <v>31</v>
      </c>
      <c r="G2200">
        <f t="shared" ca="1" si="218"/>
        <v>32</v>
      </c>
      <c r="M2200">
        <v>1852</v>
      </c>
      <c r="N2200">
        <v>58.61</v>
      </c>
    </row>
    <row r="2201" spans="1:14">
      <c r="A2201" s="54">
        <f>formulas!O2288</f>
        <v>0</v>
      </c>
      <c r="B2201" s="33">
        <f t="shared" ca="1" si="215"/>
        <v>32</v>
      </c>
      <c r="C2201">
        <f t="shared" si="213"/>
        <v>378</v>
      </c>
      <c r="D2201">
        <f t="shared" ca="1" si="214"/>
        <v>-2.8000000000000001E-2</v>
      </c>
      <c r="E2201">
        <f t="shared" ca="1" si="216"/>
        <v>0</v>
      </c>
      <c r="F2201">
        <f t="shared" ca="1" si="217"/>
        <v>31</v>
      </c>
      <c r="G2201">
        <f t="shared" ca="1" si="218"/>
        <v>32</v>
      </c>
      <c r="M2201">
        <v>1853</v>
      </c>
      <c r="N2201">
        <v>58.643000000000001</v>
      </c>
    </row>
    <row r="2202" spans="1:14">
      <c r="A2202" s="54">
        <f>formulas!O2289</f>
        <v>0</v>
      </c>
      <c r="B2202" s="33">
        <f t="shared" ca="1" si="215"/>
        <v>32</v>
      </c>
      <c r="C2202">
        <f t="shared" si="213"/>
        <v>378</v>
      </c>
      <c r="D2202">
        <f t="shared" ca="1" si="214"/>
        <v>-2.8000000000000001E-2</v>
      </c>
      <c r="E2202">
        <f t="shared" ca="1" si="216"/>
        <v>0</v>
      </c>
      <c r="F2202">
        <f t="shared" ca="1" si="217"/>
        <v>31</v>
      </c>
      <c r="G2202">
        <f t="shared" ca="1" si="218"/>
        <v>32</v>
      </c>
      <c r="M2202">
        <v>1854</v>
      </c>
      <c r="N2202">
        <v>58.676000000000002</v>
      </c>
    </row>
    <row r="2203" spans="1:14">
      <c r="A2203" s="54">
        <f>formulas!O2290</f>
        <v>0</v>
      </c>
      <c r="B2203" s="33">
        <f t="shared" ca="1" si="215"/>
        <v>32</v>
      </c>
      <c r="C2203">
        <f t="shared" si="213"/>
        <v>378</v>
      </c>
      <c r="D2203">
        <f t="shared" ca="1" si="214"/>
        <v>-2.8000000000000001E-2</v>
      </c>
      <c r="E2203">
        <f t="shared" ca="1" si="216"/>
        <v>0</v>
      </c>
      <c r="F2203">
        <f t="shared" ca="1" si="217"/>
        <v>31</v>
      </c>
      <c r="G2203">
        <f t="shared" ca="1" si="218"/>
        <v>32</v>
      </c>
      <c r="M2203">
        <v>1855</v>
      </c>
      <c r="N2203">
        <v>58.709000000000003</v>
      </c>
    </row>
    <row r="2204" spans="1:14">
      <c r="A2204" s="54">
        <f>formulas!O2291</f>
        <v>0</v>
      </c>
      <c r="B2204" s="33">
        <f t="shared" ca="1" si="215"/>
        <v>32</v>
      </c>
      <c r="C2204">
        <f t="shared" si="213"/>
        <v>378</v>
      </c>
      <c r="D2204">
        <f t="shared" ca="1" si="214"/>
        <v>-2.8000000000000001E-2</v>
      </c>
      <c r="E2204">
        <f t="shared" ca="1" si="216"/>
        <v>0</v>
      </c>
      <c r="F2204">
        <f t="shared" ca="1" si="217"/>
        <v>31</v>
      </c>
      <c r="G2204">
        <f t="shared" ca="1" si="218"/>
        <v>32</v>
      </c>
      <c r="M2204">
        <v>1856</v>
      </c>
      <c r="N2204">
        <v>58.741</v>
      </c>
    </row>
    <row r="2205" spans="1:14">
      <c r="A2205" s="54">
        <f>formulas!O2292</f>
        <v>0</v>
      </c>
      <c r="B2205" s="33">
        <f t="shared" ca="1" si="215"/>
        <v>32</v>
      </c>
      <c r="C2205">
        <f t="shared" si="213"/>
        <v>378</v>
      </c>
      <c r="D2205">
        <f t="shared" ca="1" si="214"/>
        <v>-2.8000000000000001E-2</v>
      </c>
      <c r="E2205">
        <f t="shared" ca="1" si="216"/>
        <v>0</v>
      </c>
      <c r="F2205">
        <f t="shared" ca="1" si="217"/>
        <v>31</v>
      </c>
      <c r="G2205">
        <f t="shared" ca="1" si="218"/>
        <v>32</v>
      </c>
      <c r="M2205">
        <v>1857</v>
      </c>
      <c r="N2205">
        <v>58.774000000000001</v>
      </c>
    </row>
    <row r="2206" spans="1:14">
      <c r="A2206" s="54">
        <f>formulas!O2293</f>
        <v>0</v>
      </c>
      <c r="B2206" s="33">
        <f t="shared" ca="1" si="215"/>
        <v>32</v>
      </c>
      <c r="C2206">
        <f t="shared" si="213"/>
        <v>378</v>
      </c>
      <c r="D2206">
        <f t="shared" ca="1" si="214"/>
        <v>-2.8000000000000001E-2</v>
      </c>
      <c r="E2206">
        <f t="shared" ca="1" si="216"/>
        <v>0</v>
      </c>
      <c r="F2206">
        <f t="shared" ca="1" si="217"/>
        <v>31</v>
      </c>
      <c r="G2206">
        <f t="shared" ca="1" si="218"/>
        <v>32</v>
      </c>
      <c r="M2206">
        <v>1858</v>
      </c>
      <c r="N2206">
        <v>58.807000000000002</v>
      </c>
    </row>
    <row r="2207" spans="1:14">
      <c r="A2207" s="54">
        <f>formulas!O2294</f>
        <v>0</v>
      </c>
      <c r="B2207" s="33">
        <f t="shared" ca="1" si="215"/>
        <v>32</v>
      </c>
      <c r="C2207">
        <f t="shared" si="213"/>
        <v>378</v>
      </c>
      <c r="D2207">
        <f t="shared" ca="1" si="214"/>
        <v>-2.8000000000000001E-2</v>
      </c>
      <c r="E2207">
        <f t="shared" ca="1" si="216"/>
        <v>0</v>
      </c>
      <c r="F2207">
        <f t="shared" ca="1" si="217"/>
        <v>31</v>
      </c>
      <c r="G2207">
        <f t="shared" ca="1" si="218"/>
        <v>32</v>
      </c>
      <c r="M2207">
        <v>1859</v>
      </c>
      <c r="N2207">
        <v>58.84</v>
      </c>
    </row>
    <row r="2208" spans="1:14">
      <c r="A2208" s="54">
        <f>formulas!O2295</f>
        <v>0</v>
      </c>
      <c r="B2208" s="33">
        <f t="shared" ca="1" si="215"/>
        <v>32</v>
      </c>
      <c r="C2208">
        <f t="shared" si="213"/>
        <v>378</v>
      </c>
      <c r="D2208">
        <f t="shared" ca="1" si="214"/>
        <v>-2.8000000000000001E-2</v>
      </c>
      <c r="E2208">
        <f t="shared" ca="1" si="216"/>
        <v>0</v>
      </c>
      <c r="F2208">
        <f t="shared" ca="1" si="217"/>
        <v>31</v>
      </c>
      <c r="G2208">
        <f t="shared" ca="1" si="218"/>
        <v>32</v>
      </c>
      <c r="M2208">
        <v>1860</v>
      </c>
      <c r="N2208">
        <v>58.872</v>
      </c>
    </row>
    <row r="2209" spans="1:14">
      <c r="A2209" s="54">
        <f>formulas!O2296</f>
        <v>0</v>
      </c>
      <c r="B2209" s="33">
        <f t="shared" ca="1" si="215"/>
        <v>32</v>
      </c>
      <c r="C2209">
        <f t="shared" si="213"/>
        <v>378</v>
      </c>
      <c r="D2209">
        <f t="shared" ca="1" si="214"/>
        <v>-2.8000000000000001E-2</v>
      </c>
      <c r="E2209">
        <f t="shared" ca="1" si="216"/>
        <v>0</v>
      </c>
      <c r="F2209">
        <f t="shared" ca="1" si="217"/>
        <v>31</v>
      </c>
      <c r="G2209">
        <f t="shared" ca="1" si="218"/>
        <v>32</v>
      </c>
      <c r="M2209">
        <v>1861</v>
      </c>
      <c r="N2209">
        <v>58.905000000000001</v>
      </c>
    </row>
    <row r="2210" spans="1:14">
      <c r="A2210" s="54">
        <f>formulas!O2297</f>
        <v>0</v>
      </c>
      <c r="B2210" s="33">
        <f t="shared" ca="1" si="215"/>
        <v>32</v>
      </c>
      <c r="C2210">
        <f t="shared" si="213"/>
        <v>378</v>
      </c>
      <c r="D2210">
        <f t="shared" ca="1" si="214"/>
        <v>-2.8000000000000001E-2</v>
      </c>
      <c r="E2210">
        <f t="shared" ca="1" si="216"/>
        <v>0</v>
      </c>
      <c r="F2210">
        <f t="shared" ca="1" si="217"/>
        <v>31</v>
      </c>
      <c r="G2210">
        <f t="shared" ca="1" si="218"/>
        <v>32</v>
      </c>
      <c r="M2210">
        <v>1862</v>
      </c>
      <c r="N2210">
        <v>58.938000000000002</v>
      </c>
    </row>
    <row r="2211" spans="1:14">
      <c r="A2211" s="54">
        <f>formulas!O2298</f>
        <v>0</v>
      </c>
      <c r="B2211" s="33">
        <f t="shared" ca="1" si="215"/>
        <v>32</v>
      </c>
      <c r="C2211">
        <f t="shared" si="213"/>
        <v>378</v>
      </c>
      <c r="D2211">
        <f t="shared" ca="1" si="214"/>
        <v>-2.8000000000000001E-2</v>
      </c>
      <c r="E2211">
        <f t="shared" ca="1" si="216"/>
        <v>0</v>
      </c>
      <c r="F2211">
        <f t="shared" ca="1" si="217"/>
        <v>31</v>
      </c>
      <c r="G2211">
        <f t="shared" ca="1" si="218"/>
        <v>32</v>
      </c>
      <c r="M2211">
        <v>1863</v>
      </c>
      <c r="N2211">
        <v>58.970999999999997</v>
      </c>
    </row>
    <row r="2212" spans="1:14">
      <c r="A2212" s="54">
        <f>formulas!O2299</f>
        <v>0</v>
      </c>
      <c r="B2212" s="33">
        <f t="shared" ca="1" si="215"/>
        <v>32</v>
      </c>
      <c r="C2212">
        <f t="shared" si="213"/>
        <v>378</v>
      </c>
      <c r="D2212">
        <f t="shared" ca="1" si="214"/>
        <v>-2.8000000000000001E-2</v>
      </c>
      <c r="E2212">
        <f t="shared" ca="1" si="216"/>
        <v>0</v>
      </c>
      <c r="F2212">
        <f t="shared" ca="1" si="217"/>
        <v>31</v>
      </c>
      <c r="G2212">
        <f t="shared" ca="1" si="218"/>
        <v>32</v>
      </c>
      <c r="M2212">
        <v>1864</v>
      </c>
      <c r="N2212">
        <v>59.003</v>
      </c>
    </row>
    <row r="2213" spans="1:14">
      <c r="A2213" s="54">
        <f>formulas!O2300</f>
        <v>0</v>
      </c>
      <c r="B2213" s="33">
        <f t="shared" ca="1" si="215"/>
        <v>32</v>
      </c>
      <c r="C2213">
        <f t="shared" si="213"/>
        <v>378</v>
      </c>
      <c r="D2213">
        <f t="shared" ca="1" si="214"/>
        <v>-2.8000000000000001E-2</v>
      </c>
      <c r="E2213">
        <f t="shared" ca="1" si="216"/>
        <v>0</v>
      </c>
      <c r="F2213">
        <f t="shared" ca="1" si="217"/>
        <v>31</v>
      </c>
      <c r="G2213">
        <f t="shared" ca="1" si="218"/>
        <v>32</v>
      </c>
      <c r="M2213">
        <v>1865</v>
      </c>
      <c r="N2213">
        <v>59.036000000000001</v>
      </c>
    </row>
    <row r="2214" spans="1:14">
      <c r="A2214" s="54">
        <f>formulas!O2301</f>
        <v>0</v>
      </c>
      <c r="B2214" s="33">
        <f t="shared" ca="1" si="215"/>
        <v>32</v>
      </c>
      <c r="C2214">
        <f t="shared" si="213"/>
        <v>378</v>
      </c>
      <c r="D2214">
        <f t="shared" ca="1" si="214"/>
        <v>-2.8000000000000001E-2</v>
      </c>
      <c r="E2214">
        <f t="shared" ca="1" si="216"/>
        <v>0</v>
      </c>
      <c r="F2214">
        <f t="shared" ca="1" si="217"/>
        <v>31</v>
      </c>
      <c r="G2214">
        <f t="shared" ca="1" si="218"/>
        <v>32</v>
      </c>
      <c r="M2214">
        <v>1866</v>
      </c>
      <c r="N2214">
        <v>59.069000000000003</v>
      </c>
    </row>
    <row r="2215" spans="1:14">
      <c r="A2215" s="54">
        <f>formulas!O2302</f>
        <v>0</v>
      </c>
      <c r="B2215" s="33">
        <f t="shared" ca="1" si="215"/>
        <v>32</v>
      </c>
      <c r="C2215">
        <f t="shared" si="213"/>
        <v>378</v>
      </c>
      <c r="D2215">
        <f t="shared" ca="1" si="214"/>
        <v>-2.8000000000000001E-2</v>
      </c>
      <c r="E2215">
        <f t="shared" ca="1" si="216"/>
        <v>0</v>
      </c>
      <c r="F2215">
        <f t="shared" ca="1" si="217"/>
        <v>31</v>
      </c>
      <c r="G2215">
        <f t="shared" ca="1" si="218"/>
        <v>32</v>
      </c>
      <c r="M2215">
        <v>1867</v>
      </c>
      <c r="N2215">
        <v>59.100999999999999</v>
      </c>
    </row>
    <row r="2216" spans="1:14">
      <c r="A2216" s="54">
        <f>formulas!O2303</f>
        <v>0</v>
      </c>
      <c r="B2216" s="33">
        <f t="shared" ca="1" si="215"/>
        <v>32</v>
      </c>
      <c r="C2216">
        <f t="shared" si="213"/>
        <v>378</v>
      </c>
      <c r="D2216">
        <f t="shared" ca="1" si="214"/>
        <v>-2.8000000000000001E-2</v>
      </c>
      <c r="E2216">
        <f t="shared" ca="1" si="216"/>
        <v>0</v>
      </c>
      <c r="F2216">
        <f t="shared" ca="1" si="217"/>
        <v>31</v>
      </c>
      <c r="G2216">
        <f t="shared" ca="1" si="218"/>
        <v>32</v>
      </c>
      <c r="M2216">
        <v>1868</v>
      </c>
      <c r="N2216">
        <v>59.134</v>
      </c>
    </row>
    <row r="2217" spans="1:14">
      <c r="A2217" s="54">
        <f>formulas!O2304</f>
        <v>0</v>
      </c>
      <c r="B2217" s="33">
        <f t="shared" ca="1" si="215"/>
        <v>32</v>
      </c>
      <c r="C2217">
        <f t="shared" si="213"/>
        <v>378</v>
      </c>
      <c r="D2217">
        <f t="shared" ca="1" si="214"/>
        <v>-2.8000000000000001E-2</v>
      </c>
      <c r="E2217">
        <f t="shared" ca="1" si="216"/>
        <v>0</v>
      </c>
      <c r="F2217">
        <f t="shared" ca="1" si="217"/>
        <v>31</v>
      </c>
      <c r="G2217">
        <f t="shared" ca="1" si="218"/>
        <v>32</v>
      </c>
      <c r="M2217">
        <v>1869</v>
      </c>
      <c r="N2217">
        <v>59.167000000000002</v>
      </c>
    </row>
    <row r="2218" spans="1:14">
      <c r="A2218" s="54">
        <f>formulas!O2305</f>
        <v>0</v>
      </c>
      <c r="B2218" s="33">
        <f t="shared" ca="1" si="215"/>
        <v>32</v>
      </c>
      <c r="C2218">
        <f t="shared" si="213"/>
        <v>378</v>
      </c>
      <c r="D2218">
        <f t="shared" ca="1" si="214"/>
        <v>-2.8000000000000001E-2</v>
      </c>
      <c r="E2218">
        <f t="shared" ca="1" si="216"/>
        <v>0</v>
      </c>
      <c r="F2218">
        <f t="shared" ca="1" si="217"/>
        <v>31</v>
      </c>
      <c r="G2218">
        <f t="shared" ca="1" si="218"/>
        <v>32</v>
      </c>
      <c r="M2218">
        <v>1870</v>
      </c>
      <c r="N2218">
        <v>59.198999999999998</v>
      </c>
    </row>
    <row r="2219" spans="1:14">
      <c r="A2219" s="54">
        <f>formulas!O2306</f>
        <v>0</v>
      </c>
      <c r="B2219" s="33">
        <f t="shared" ca="1" si="215"/>
        <v>32</v>
      </c>
      <c r="C2219">
        <f t="shared" si="213"/>
        <v>378</v>
      </c>
      <c r="D2219">
        <f t="shared" ca="1" si="214"/>
        <v>-2.8000000000000001E-2</v>
      </c>
      <c r="E2219">
        <f t="shared" ca="1" si="216"/>
        <v>0</v>
      </c>
      <c r="F2219">
        <f t="shared" ca="1" si="217"/>
        <v>31</v>
      </c>
      <c r="G2219">
        <f t="shared" ca="1" si="218"/>
        <v>32</v>
      </c>
      <c r="M2219">
        <v>1871</v>
      </c>
      <c r="N2219">
        <v>59.231999999999999</v>
      </c>
    </row>
    <row r="2220" spans="1:14">
      <c r="A2220" s="54">
        <f>formulas!O2307</f>
        <v>0</v>
      </c>
      <c r="B2220" s="33">
        <f t="shared" ca="1" si="215"/>
        <v>32</v>
      </c>
      <c r="C2220">
        <f t="shared" si="213"/>
        <v>378</v>
      </c>
      <c r="D2220">
        <f t="shared" ca="1" si="214"/>
        <v>-2.8000000000000001E-2</v>
      </c>
      <c r="E2220">
        <f t="shared" ca="1" si="216"/>
        <v>0</v>
      </c>
      <c r="F2220">
        <f t="shared" ca="1" si="217"/>
        <v>31</v>
      </c>
      <c r="G2220">
        <f t="shared" ca="1" si="218"/>
        <v>32</v>
      </c>
      <c r="M2220">
        <v>1872</v>
      </c>
      <c r="N2220">
        <v>59.265000000000001</v>
      </c>
    </row>
    <row r="2221" spans="1:14">
      <c r="A2221" s="54">
        <f>formulas!O2308</f>
        <v>0</v>
      </c>
      <c r="B2221" s="33">
        <f t="shared" ca="1" si="215"/>
        <v>32</v>
      </c>
      <c r="C2221">
        <f t="shared" si="213"/>
        <v>378</v>
      </c>
      <c r="D2221">
        <f t="shared" ca="1" si="214"/>
        <v>-2.8000000000000001E-2</v>
      </c>
      <c r="E2221">
        <f t="shared" ca="1" si="216"/>
        <v>0</v>
      </c>
      <c r="F2221">
        <f t="shared" ca="1" si="217"/>
        <v>31</v>
      </c>
      <c r="G2221">
        <f t="shared" ca="1" si="218"/>
        <v>32</v>
      </c>
      <c r="M2221">
        <v>1873</v>
      </c>
      <c r="N2221">
        <v>59.296999999999997</v>
      </c>
    </row>
    <row r="2222" spans="1:14">
      <c r="A2222" s="54">
        <f>formulas!O2309</f>
        <v>0</v>
      </c>
      <c r="B2222" s="33">
        <f t="shared" ca="1" si="215"/>
        <v>32</v>
      </c>
      <c r="C2222">
        <f t="shared" si="213"/>
        <v>378</v>
      </c>
      <c r="D2222">
        <f t="shared" ca="1" si="214"/>
        <v>-2.8000000000000001E-2</v>
      </c>
      <c r="E2222">
        <f t="shared" ca="1" si="216"/>
        <v>0</v>
      </c>
      <c r="F2222">
        <f t="shared" ca="1" si="217"/>
        <v>31</v>
      </c>
      <c r="G2222">
        <f t="shared" ca="1" si="218"/>
        <v>32</v>
      </c>
      <c r="M2222">
        <v>1874</v>
      </c>
      <c r="N2222">
        <v>59.33</v>
      </c>
    </row>
    <row r="2223" spans="1:14">
      <c r="A2223" s="54">
        <f>formulas!O2310</f>
        <v>0</v>
      </c>
      <c r="B2223" s="33">
        <f t="shared" ca="1" si="215"/>
        <v>32</v>
      </c>
      <c r="C2223">
        <f t="shared" si="213"/>
        <v>378</v>
      </c>
      <c r="D2223">
        <f t="shared" ca="1" si="214"/>
        <v>-2.8000000000000001E-2</v>
      </c>
      <c r="E2223">
        <f t="shared" ca="1" si="216"/>
        <v>0</v>
      </c>
      <c r="F2223">
        <f t="shared" ca="1" si="217"/>
        <v>31</v>
      </c>
      <c r="G2223">
        <f t="shared" ca="1" si="218"/>
        <v>32</v>
      </c>
      <c r="M2223">
        <v>1875</v>
      </c>
      <c r="N2223">
        <v>59.363</v>
      </c>
    </row>
    <row r="2224" spans="1:14">
      <c r="A2224" s="54">
        <f>formulas!O2311</f>
        <v>0</v>
      </c>
      <c r="B2224" s="33">
        <f t="shared" ca="1" si="215"/>
        <v>32</v>
      </c>
      <c r="C2224">
        <f t="shared" si="213"/>
        <v>378</v>
      </c>
      <c r="D2224">
        <f t="shared" ca="1" si="214"/>
        <v>-2.8000000000000001E-2</v>
      </c>
      <c r="E2224">
        <f t="shared" ca="1" si="216"/>
        <v>0</v>
      </c>
      <c r="F2224">
        <f t="shared" ca="1" si="217"/>
        <v>31</v>
      </c>
      <c r="G2224">
        <f t="shared" ca="1" si="218"/>
        <v>32</v>
      </c>
      <c r="M2224">
        <v>1876</v>
      </c>
      <c r="N2224">
        <v>59.395000000000003</v>
      </c>
    </row>
    <row r="2225" spans="1:14">
      <c r="A2225" s="54">
        <f>formulas!O2312</f>
        <v>0</v>
      </c>
      <c r="B2225" s="33">
        <f t="shared" ca="1" si="215"/>
        <v>32</v>
      </c>
      <c r="C2225">
        <f t="shared" si="213"/>
        <v>378</v>
      </c>
      <c r="D2225">
        <f t="shared" ca="1" si="214"/>
        <v>-2.8000000000000001E-2</v>
      </c>
      <c r="E2225">
        <f t="shared" ca="1" si="216"/>
        <v>0</v>
      </c>
      <c r="F2225">
        <f t="shared" ca="1" si="217"/>
        <v>31</v>
      </c>
      <c r="G2225">
        <f t="shared" ca="1" si="218"/>
        <v>32</v>
      </c>
      <c r="M2225">
        <v>1877</v>
      </c>
      <c r="N2225">
        <v>59.427999999999997</v>
      </c>
    </row>
    <row r="2226" spans="1:14">
      <c r="A2226" s="54">
        <f>formulas!O2313</f>
        <v>0</v>
      </c>
      <c r="B2226" s="33">
        <f t="shared" ca="1" si="215"/>
        <v>32</v>
      </c>
      <c r="C2226">
        <f t="shared" si="213"/>
        <v>378</v>
      </c>
      <c r="D2226">
        <f t="shared" ca="1" si="214"/>
        <v>-2.8000000000000001E-2</v>
      </c>
      <c r="E2226">
        <f t="shared" ca="1" si="216"/>
        <v>0</v>
      </c>
      <c r="F2226">
        <f t="shared" ca="1" si="217"/>
        <v>31</v>
      </c>
      <c r="G2226">
        <f t="shared" ca="1" si="218"/>
        <v>32</v>
      </c>
      <c r="M2226">
        <v>1878</v>
      </c>
      <c r="N2226">
        <v>59.46</v>
      </c>
    </row>
    <row r="2227" spans="1:14">
      <c r="A2227" s="54">
        <f>formulas!O2314</f>
        <v>0</v>
      </c>
      <c r="B2227" s="33">
        <f t="shared" ca="1" si="215"/>
        <v>32</v>
      </c>
      <c r="C2227">
        <f t="shared" si="213"/>
        <v>378</v>
      </c>
      <c r="D2227">
        <f t="shared" ca="1" si="214"/>
        <v>-2.8000000000000001E-2</v>
      </c>
      <c r="E2227">
        <f t="shared" ca="1" si="216"/>
        <v>0</v>
      </c>
      <c r="F2227">
        <f t="shared" ca="1" si="217"/>
        <v>31</v>
      </c>
      <c r="G2227">
        <f t="shared" ca="1" si="218"/>
        <v>32</v>
      </c>
      <c r="M2227">
        <v>1879</v>
      </c>
      <c r="N2227">
        <v>59.493000000000002</v>
      </c>
    </row>
    <row r="2228" spans="1:14">
      <c r="A2228" s="54">
        <f>formulas!O2315</f>
        <v>0</v>
      </c>
      <c r="B2228" s="33">
        <f t="shared" ca="1" si="215"/>
        <v>32</v>
      </c>
      <c r="C2228">
        <f t="shared" si="213"/>
        <v>378</v>
      </c>
      <c r="D2228">
        <f t="shared" ca="1" si="214"/>
        <v>-2.8000000000000001E-2</v>
      </c>
      <c r="E2228">
        <f t="shared" ca="1" si="216"/>
        <v>0</v>
      </c>
      <c r="F2228">
        <f t="shared" ca="1" si="217"/>
        <v>31</v>
      </c>
      <c r="G2228">
        <f t="shared" ca="1" si="218"/>
        <v>32</v>
      </c>
      <c r="M2228">
        <v>1880</v>
      </c>
      <c r="N2228">
        <v>59.526000000000003</v>
      </c>
    </row>
    <row r="2229" spans="1:14">
      <c r="A2229" s="54">
        <f>formulas!O2316</f>
        <v>0</v>
      </c>
      <c r="B2229" s="33">
        <f t="shared" ca="1" si="215"/>
        <v>32</v>
      </c>
      <c r="C2229">
        <f t="shared" si="213"/>
        <v>378</v>
      </c>
      <c r="D2229">
        <f t="shared" ca="1" si="214"/>
        <v>-2.8000000000000001E-2</v>
      </c>
      <c r="E2229">
        <f t="shared" ca="1" si="216"/>
        <v>0</v>
      </c>
      <c r="F2229">
        <f t="shared" ca="1" si="217"/>
        <v>31</v>
      </c>
      <c r="G2229">
        <f t="shared" ca="1" si="218"/>
        <v>32</v>
      </c>
      <c r="M2229">
        <v>1881</v>
      </c>
      <c r="N2229">
        <v>59.558</v>
      </c>
    </row>
    <row r="2230" spans="1:14">
      <c r="A2230" s="54">
        <f>formulas!O2317</f>
        <v>0</v>
      </c>
      <c r="B2230" s="33">
        <f t="shared" ca="1" si="215"/>
        <v>32</v>
      </c>
      <c r="C2230">
        <f t="shared" si="213"/>
        <v>378</v>
      </c>
      <c r="D2230">
        <f t="shared" ca="1" si="214"/>
        <v>-2.8000000000000001E-2</v>
      </c>
      <c r="E2230">
        <f t="shared" ca="1" si="216"/>
        <v>0</v>
      </c>
      <c r="F2230">
        <f t="shared" ca="1" si="217"/>
        <v>31</v>
      </c>
      <c r="G2230">
        <f t="shared" ca="1" si="218"/>
        <v>32</v>
      </c>
      <c r="M2230">
        <v>1882</v>
      </c>
      <c r="N2230">
        <v>59.591000000000001</v>
      </c>
    </row>
    <row r="2231" spans="1:14">
      <c r="A2231" s="54">
        <f>formulas!O2318</f>
        <v>0</v>
      </c>
      <c r="B2231" s="33">
        <f t="shared" ca="1" si="215"/>
        <v>32</v>
      </c>
      <c r="C2231">
        <f t="shared" si="213"/>
        <v>378</v>
      </c>
      <c r="D2231">
        <f t="shared" ca="1" si="214"/>
        <v>-2.8000000000000001E-2</v>
      </c>
      <c r="E2231">
        <f t="shared" ca="1" si="216"/>
        <v>0</v>
      </c>
      <c r="F2231">
        <f t="shared" ca="1" si="217"/>
        <v>31</v>
      </c>
      <c r="G2231">
        <f t="shared" ca="1" si="218"/>
        <v>32</v>
      </c>
      <c r="M2231">
        <v>1883</v>
      </c>
      <c r="N2231">
        <v>59.622999999999998</v>
      </c>
    </row>
    <row r="2232" spans="1:14">
      <c r="A2232" s="54">
        <f>formulas!O2319</f>
        <v>0</v>
      </c>
      <c r="B2232" s="33">
        <f t="shared" ca="1" si="215"/>
        <v>32</v>
      </c>
      <c r="C2232">
        <f t="shared" si="213"/>
        <v>378</v>
      </c>
      <c r="D2232">
        <f t="shared" ca="1" si="214"/>
        <v>-2.8000000000000001E-2</v>
      </c>
      <c r="E2232">
        <f t="shared" ca="1" si="216"/>
        <v>0</v>
      </c>
      <c r="F2232">
        <f t="shared" ca="1" si="217"/>
        <v>31</v>
      </c>
      <c r="G2232">
        <f t="shared" ca="1" si="218"/>
        <v>32</v>
      </c>
      <c r="M2232">
        <v>1884</v>
      </c>
      <c r="N2232">
        <v>59.655999999999999</v>
      </c>
    </row>
    <row r="2233" spans="1:14">
      <c r="A2233" s="54">
        <f>formulas!O2320</f>
        <v>0</v>
      </c>
      <c r="B2233" s="33">
        <f t="shared" ca="1" si="215"/>
        <v>32</v>
      </c>
      <c r="C2233">
        <f t="shared" si="213"/>
        <v>378</v>
      </c>
      <c r="D2233">
        <f t="shared" ca="1" si="214"/>
        <v>-2.8000000000000001E-2</v>
      </c>
      <c r="E2233">
        <f t="shared" ca="1" si="216"/>
        <v>0</v>
      </c>
      <c r="F2233">
        <f t="shared" ca="1" si="217"/>
        <v>31</v>
      </c>
      <c r="G2233">
        <f t="shared" ca="1" si="218"/>
        <v>32</v>
      </c>
      <c r="M2233">
        <v>1885</v>
      </c>
      <c r="N2233">
        <v>59.689</v>
      </c>
    </row>
    <row r="2234" spans="1:14">
      <c r="A2234" s="54">
        <f>formulas!O2321</f>
        <v>0</v>
      </c>
      <c r="B2234" s="33">
        <f t="shared" ca="1" si="215"/>
        <v>32</v>
      </c>
      <c r="C2234">
        <f t="shared" si="213"/>
        <v>378</v>
      </c>
      <c r="D2234">
        <f t="shared" ca="1" si="214"/>
        <v>-2.8000000000000001E-2</v>
      </c>
      <c r="E2234">
        <f t="shared" ca="1" si="216"/>
        <v>0</v>
      </c>
      <c r="F2234">
        <f t="shared" ca="1" si="217"/>
        <v>31</v>
      </c>
      <c r="G2234">
        <f t="shared" ca="1" si="218"/>
        <v>32</v>
      </c>
      <c r="M2234">
        <v>1886</v>
      </c>
      <c r="N2234">
        <v>59.720999999999997</v>
      </c>
    </row>
    <row r="2235" spans="1:14">
      <c r="A2235" s="54">
        <f>formulas!O2322</f>
        <v>0</v>
      </c>
      <c r="B2235" s="33">
        <f t="shared" ca="1" si="215"/>
        <v>32</v>
      </c>
      <c r="C2235">
        <f t="shared" si="213"/>
        <v>378</v>
      </c>
      <c r="D2235">
        <f t="shared" ca="1" si="214"/>
        <v>-2.8000000000000001E-2</v>
      </c>
      <c r="E2235">
        <f t="shared" ca="1" si="216"/>
        <v>0</v>
      </c>
      <c r="F2235">
        <f t="shared" ca="1" si="217"/>
        <v>31</v>
      </c>
      <c r="G2235">
        <f t="shared" ca="1" si="218"/>
        <v>32</v>
      </c>
      <c r="M2235">
        <v>1887</v>
      </c>
      <c r="N2235">
        <v>59.753999999999998</v>
      </c>
    </row>
    <row r="2236" spans="1:14">
      <c r="A2236" s="54">
        <f>formulas!O2323</f>
        <v>0</v>
      </c>
      <c r="B2236" s="33">
        <f t="shared" ca="1" si="215"/>
        <v>32</v>
      </c>
      <c r="C2236">
        <f t="shared" si="213"/>
        <v>378</v>
      </c>
      <c r="D2236">
        <f t="shared" ca="1" si="214"/>
        <v>-2.8000000000000001E-2</v>
      </c>
      <c r="E2236">
        <f t="shared" ca="1" si="216"/>
        <v>0</v>
      </c>
      <c r="F2236">
        <f t="shared" ca="1" si="217"/>
        <v>31</v>
      </c>
      <c r="G2236">
        <f t="shared" ca="1" si="218"/>
        <v>32</v>
      </c>
      <c r="M2236">
        <v>1888</v>
      </c>
      <c r="N2236">
        <v>59.786000000000001</v>
      </c>
    </row>
    <row r="2237" spans="1:14">
      <c r="A2237" s="54">
        <f>formulas!O2324</f>
        <v>0</v>
      </c>
      <c r="B2237" s="33">
        <f t="shared" ca="1" si="215"/>
        <v>32</v>
      </c>
      <c r="C2237">
        <f t="shared" si="213"/>
        <v>378</v>
      </c>
      <c r="D2237">
        <f t="shared" ca="1" si="214"/>
        <v>-2.8000000000000001E-2</v>
      </c>
      <c r="E2237">
        <f t="shared" ca="1" si="216"/>
        <v>0</v>
      </c>
      <c r="F2237">
        <f t="shared" ca="1" si="217"/>
        <v>31</v>
      </c>
      <c r="G2237">
        <f t="shared" ca="1" si="218"/>
        <v>32</v>
      </c>
      <c r="M2237">
        <v>1889</v>
      </c>
      <c r="N2237">
        <v>59.819000000000003</v>
      </c>
    </row>
    <row r="2238" spans="1:14">
      <c r="A2238" s="54">
        <f>formulas!O2325</f>
        <v>0</v>
      </c>
      <c r="B2238" s="33">
        <f t="shared" ca="1" si="215"/>
        <v>32</v>
      </c>
      <c r="C2238">
        <f t="shared" si="213"/>
        <v>378</v>
      </c>
      <c r="D2238">
        <f t="shared" ca="1" si="214"/>
        <v>-2.8000000000000001E-2</v>
      </c>
      <c r="E2238">
        <f t="shared" ca="1" si="216"/>
        <v>0</v>
      </c>
      <c r="F2238">
        <f t="shared" ca="1" si="217"/>
        <v>31</v>
      </c>
      <c r="G2238">
        <f t="shared" ca="1" si="218"/>
        <v>32</v>
      </c>
      <c r="M2238">
        <v>1890</v>
      </c>
      <c r="N2238">
        <v>59.850999999999999</v>
      </c>
    </row>
    <row r="2239" spans="1:14">
      <c r="A2239" s="54">
        <f>formulas!O2326</f>
        <v>0</v>
      </c>
      <c r="B2239" s="33">
        <f t="shared" ca="1" si="215"/>
        <v>32</v>
      </c>
      <c r="C2239">
        <f t="shared" si="213"/>
        <v>378</v>
      </c>
      <c r="D2239">
        <f t="shared" ca="1" si="214"/>
        <v>-2.8000000000000001E-2</v>
      </c>
      <c r="E2239">
        <f t="shared" ca="1" si="216"/>
        <v>0</v>
      </c>
      <c r="F2239">
        <f t="shared" ca="1" si="217"/>
        <v>31</v>
      </c>
      <c r="G2239">
        <f t="shared" ca="1" si="218"/>
        <v>32</v>
      </c>
      <c r="M2239">
        <v>1891</v>
      </c>
      <c r="N2239">
        <v>59.884</v>
      </c>
    </row>
    <row r="2240" spans="1:14">
      <c r="A2240" s="54">
        <f>formulas!O2327</f>
        <v>0</v>
      </c>
      <c r="B2240" s="33">
        <f t="shared" ca="1" si="215"/>
        <v>32</v>
      </c>
      <c r="C2240">
        <f t="shared" si="213"/>
        <v>378</v>
      </c>
      <c r="D2240">
        <f t="shared" ca="1" si="214"/>
        <v>-2.8000000000000001E-2</v>
      </c>
      <c r="E2240">
        <f t="shared" ca="1" si="216"/>
        <v>0</v>
      </c>
      <c r="F2240">
        <f t="shared" ca="1" si="217"/>
        <v>31</v>
      </c>
      <c r="G2240">
        <f t="shared" ca="1" si="218"/>
        <v>32</v>
      </c>
      <c r="M2240">
        <v>1892</v>
      </c>
      <c r="N2240">
        <v>59.915999999999997</v>
      </c>
    </row>
    <row r="2241" spans="1:14">
      <c r="A2241" s="54">
        <f>formulas!O2328</f>
        <v>0</v>
      </c>
      <c r="B2241" s="33">
        <f t="shared" ca="1" si="215"/>
        <v>32</v>
      </c>
      <c r="C2241">
        <f t="shared" si="213"/>
        <v>378</v>
      </c>
      <c r="D2241">
        <f t="shared" ca="1" si="214"/>
        <v>-2.8000000000000001E-2</v>
      </c>
      <c r="E2241">
        <f t="shared" ca="1" si="216"/>
        <v>0</v>
      </c>
      <c r="F2241">
        <f t="shared" ca="1" si="217"/>
        <v>31</v>
      </c>
      <c r="G2241">
        <f t="shared" ca="1" si="218"/>
        <v>32</v>
      </c>
      <c r="M2241">
        <v>1893</v>
      </c>
      <c r="N2241">
        <v>59.948999999999998</v>
      </c>
    </row>
    <row r="2242" spans="1:14">
      <c r="A2242" s="54">
        <f>formulas!O2329</f>
        <v>0</v>
      </c>
      <c r="B2242" s="33">
        <f t="shared" ca="1" si="215"/>
        <v>32</v>
      </c>
      <c r="C2242">
        <f t="shared" si="213"/>
        <v>378</v>
      </c>
      <c r="D2242">
        <f t="shared" ca="1" si="214"/>
        <v>-2.8000000000000001E-2</v>
      </c>
      <c r="E2242">
        <f t="shared" ca="1" si="216"/>
        <v>0</v>
      </c>
      <c r="F2242">
        <f t="shared" ca="1" si="217"/>
        <v>31</v>
      </c>
      <c r="G2242">
        <f t="shared" ca="1" si="218"/>
        <v>32</v>
      </c>
      <c r="M2242">
        <v>1894</v>
      </c>
      <c r="N2242">
        <v>59.981999999999999</v>
      </c>
    </row>
    <row r="2243" spans="1:14">
      <c r="A2243" s="54">
        <f>formulas!O2330</f>
        <v>0</v>
      </c>
      <c r="B2243" s="33">
        <f t="shared" ca="1" si="215"/>
        <v>32</v>
      </c>
      <c r="C2243">
        <f t="shared" ref="C2243:C2306" si="219">COUNTIF($N$1:$N$25398,"&lt;"&amp;A2243)</f>
        <v>378</v>
      </c>
      <c r="D2243">
        <f t="shared" ref="D2243:D2306" ca="1" si="220">INDIRECT(ADDRESS(C2243+1,14))</f>
        <v>-2.8000000000000001E-2</v>
      </c>
      <c r="E2243">
        <f t="shared" ca="1" si="216"/>
        <v>0</v>
      </c>
      <c r="F2243">
        <f t="shared" ca="1" si="217"/>
        <v>31</v>
      </c>
      <c r="G2243">
        <f t="shared" ca="1" si="218"/>
        <v>32</v>
      </c>
      <c r="M2243">
        <v>1895</v>
      </c>
      <c r="N2243">
        <v>60.014000000000003</v>
      </c>
    </row>
    <row r="2244" spans="1:14">
      <c r="A2244" s="54">
        <f>formulas!O2331</f>
        <v>0</v>
      </c>
      <c r="B2244" s="33">
        <f t="shared" ca="1" si="215"/>
        <v>32</v>
      </c>
      <c r="C2244">
        <f t="shared" si="219"/>
        <v>378</v>
      </c>
      <c r="D2244">
        <f t="shared" ca="1" si="220"/>
        <v>-2.8000000000000001E-2</v>
      </c>
      <c r="E2244">
        <f t="shared" ca="1" si="216"/>
        <v>0</v>
      </c>
      <c r="F2244">
        <f t="shared" ca="1" si="217"/>
        <v>31</v>
      </c>
      <c r="G2244">
        <f t="shared" ca="1" si="218"/>
        <v>32</v>
      </c>
      <c r="M2244">
        <v>1896</v>
      </c>
      <c r="N2244">
        <v>60.046999999999997</v>
      </c>
    </row>
    <row r="2245" spans="1:14">
      <c r="A2245" s="54">
        <f>formulas!O2332</f>
        <v>0</v>
      </c>
      <c r="B2245" s="33">
        <f t="shared" ca="1" si="215"/>
        <v>32</v>
      </c>
      <c r="C2245">
        <f t="shared" si="219"/>
        <v>378</v>
      </c>
      <c r="D2245">
        <f t="shared" ca="1" si="220"/>
        <v>-2.8000000000000001E-2</v>
      </c>
      <c r="E2245">
        <f t="shared" ca="1" si="216"/>
        <v>0</v>
      </c>
      <c r="F2245">
        <f t="shared" ca="1" si="217"/>
        <v>31</v>
      </c>
      <c r="G2245">
        <f t="shared" ca="1" si="218"/>
        <v>32</v>
      </c>
      <c r="M2245">
        <v>1897</v>
      </c>
      <c r="N2245">
        <v>60.079000000000001</v>
      </c>
    </row>
    <row r="2246" spans="1:14">
      <c r="A2246" s="54">
        <f>formulas!O2333</f>
        <v>0</v>
      </c>
      <c r="B2246" s="33">
        <f t="shared" ca="1" si="215"/>
        <v>32</v>
      </c>
      <c r="C2246">
        <f t="shared" si="219"/>
        <v>378</v>
      </c>
      <c r="D2246">
        <f t="shared" ca="1" si="220"/>
        <v>-2.8000000000000001E-2</v>
      </c>
      <c r="E2246">
        <f t="shared" ca="1" si="216"/>
        <v>0</v>
      </c>
      <c r="F2246">
        <f t="shared" ca="1" si="217"/>
        <v>31</v>
      </c>
      <c r="G2246">
        <f t="shared" ca="1" si="218"/>
        <v>32</v>
      </c>
      <c r="M2246">
        <v>1898</v>
      </c>
      <c r="N2246">
        <v>60.112000000000002</v>
      </c>
    </row>
    <row r="2247" spans="1:14">
      <c r="A2247" s="54">
        <f>formulas!O2334</f>
        <v>0</v>
      </c>
      <c r="B2247" s="33">
        <f t="shared" ca="1" si="215"/>
        <v>32</v>
      </c>
      <c r="C2247">
        <f t="shared" si="219"/>
        <v>378</v>
      </c>
      <c r="D2247">
        <f t="shared" ca="1" si="220"/>
        <v>-2.8000000000000001E-2</v>
      </c>
      <c r="E2247">
        <f t="shared" ca="1" si="216"/>
        <v>0</v>
      </c>
      <c r="F2247">
        <f t="shared" ca="1" si="217"/>
        <v>31</v>
      </c>
      <c r="G2247">
        <f t="shared" ca="1" si="218"/>
        <v>32</v>
      </c>
      <c r="M2247">
        <v>1899</v>
      </c>
      <c r="N2247">
        <v>60.143999999999998</v>
      </c>
    </row>
    <row r="2248" spans="1:14">
      <c r="A2248" s="54">
        <f>formulas!O2335</f>
        <v>0</v>
      </c>
      <c r="B2248" s="33">
        <f t="shared" ca="1" si="215"/>
        <v>32</v>
      </c>
      <c r="C2248">
        <f t="shared" si="219"/>
        <v>378</v>
      </c>
      <c r="D2248">
        <f t="shared" ca="1" si="220"/>
        <v>-2.8000000000000001E-2</v>
      </c>
      <c r="E2248">
        <f t="shared" ca="1" si="216"/>
        <v>0</v>
      </c>
      <c r="F2248">
        <f t="shared" ca="1" si="217"/>
        <v>31</v>
      </c>
      <c r="G2248">
        <f t="shared" ca="1" si="218"/>
        <v>32</v>
      </c>
      <c r="M2248">
        <v>1900</v>
      </c>
      <c r="N2248">
        <v>60.177</v>
      </c>
    </row>
    <row r="2249" spans="1:14">
      <c r="A2249" s="54">
        <f>formulas!O2336</f>
        <v>0</v>
      </c>
      <c r="B2249" s="33">
        <f t="shared" ca="1" si="215"/>
        <v>32</v>
      </c>
      <c r="C2249">
        <f t="shared" si="219"/>
        <v>378</v>
      </c>
      <c r="D2249">
        <f t="shared" ca="1" si="220"/>
        <v>-2.8000000000000001E-2</v>
      </c>
      <c r="E2249">
        <f t="shared" ca="1" si="216"/>
        <v>0</v>
      </c>
      <c r="F2249">
        <f t="shared" ca="1" si="217"/>
        <v>31</v>
      </c>
      <c r="G2249">
        <f t="shared" ca="1" si="218"/>
        <v>32</v>
      </c>
      <c r="M2249">
        <v>1901</v>
      </c>
      <c r="N2249">
        <v>60.209000000000003</v>
      </c>
    </row>
    <row r="2250" spans="1:14">
      <c r="A2250" s="54">
        <f>formulas!O2337</f>
        <v>0</v>
      </c>
      <c r="B2250" s="33">
        <f t="shared" ca="1" si="215"/>
        <v>32</v>
      </c>
      <c r="C2250">
        <f t="shared" si="219"/>
        <v>378</v>
      </c>
      <c r="D2250">
        <f t="shared" ca="1" si="220"/>
        <v>-2.8000000000000001E-2</v>
      </c>
      <c r="E2250">
        <f t="shared" ca="1" si="216"/>
        <v>0</v>
      </c>
      <c r="F2250">
        <f t="shared" ca="1" si="217"/>
        <v>31</v>
      </c>
      <c r="G2250">
        <f t="shared" ca="1" si="218"/>
        <v>32</v>
      </c>
      <c r="M2250">
        <v>1902</v>
      </c>
      <c r="N2250">
        <v>60.241999999999997</v>
      </c>
    </row>
    <row r="2251" spans="1:14">
      <c r="A2251" s="54">
        <f>formulas!O2338</f>
        <v>0</v>
      </c>
      <c r="B2251" s="33">
        <f t="shared" ca="1" si="215"/>
        <v>32</v>
      </c>
      <c r="C2251">
        <f t="shared" si="219"/>
        <v>378</v>
      </c>
      <c r="D2251">
        <f t="shared" ca="1" si="220"/>
        <v>-2.8000000000000001E-2</v>
      </c>
      <c r="E2251">
        <f t="shared" ca="1" si="216"/>
        <v>0</v>
      </c>
      <c r="F2251">
        <f t="shared" ca="1" si="217"/>
        <v>31</v>
      </c>
      <c r="G2251">
        <f t="shared" ca="1" si="218"/>
        <v>32</v>
      </c>
      <c r="M2251">
        <v>1903</v>
      </c>
      <c r="N2251">
        <v>60.274000000000001</v>
      </c>
    </row>
    <row r="2252" spans="1:14">
      <c r="A2252" s="54">
        <f>formulas!O2339</f>
        <v>0</v>
      </c>
      <c r="B2252" s="33">
        <f t="shared" ca="1" si="215"/>
        <v>32</v>
      </c>
      <c r="C2252">
        <f t="shared" si="219"/>
        <v>378</v>
      </c>
      <c r="D2252">
        <f t="shared" ca="1" si="220"/>
        <v>-2.8000000000000001E-2</v>
      </c>
      <c r="E2252">
        <f t="shared" ca="1" si="216"/>
        <v>0</v>
      </c>
      <c r="F2252">
        <f t="shared" ca="1" si="217"/>
        <v>31</v>
      </c>
      <c r="G2252">
        <f t="shared" ca="1" si="218"/>
        <v>32</v>
      </c>
      <c r="M2252">
        <v>1904</v>
      </c>
      <c r="N2252">
        <v>60.307000000000002</v>
      </c>
    </row>
    <row r="2253" spans="1:14">
      <c r="A2253" s="54">
        <f>formulas!O2340</f>
        <v>0</v>
      </c>
      <c r="B2253" s="33">
        <f t="shared" ca="1" si="215"/>
        <v>32</v>
      </c>
      <c r="C2253">
        <f t="shared" si="219"/>
        <v>378</v>
      </c>
      <c r="D2253">
        <f t="shared" ca="1" si="220"/>
        <v>-2.8000000000000001E-2</v>
      </c>
      <c r="E2253">
        <f t="shared" ca="1" si="216"/>
        <v>0</v>
      </c>
      <c r="F2253">
        <f t="shared" ca="1" si="217"/>
        <v>31</v>
      </c>
      <c r="G2253">
        <f t="shared" ca="1" si="218"/>
        <v>32</v>
      </c>
      <c r="M2253">
        <v>1905</v>
      </c>
      <c r="N2253">
        <v>60.338999999999999</v>
      </c>
    </row>
    <row r="2254" spans="1:14">
      <c r="A2254" s="54">
        <f>formulas!O2341</f>
        <v>0</v>
      </c>
      <c r="B2254" s="33">
        <f t="shared" ca="1" si="215"/>
        <v>32</v>
      </c>
      <c r="C2254">
        <f t="shared" si="219"/>
        <v>378</v>
      </c>
      <c r="D2254">
        <f t="shared" ca="1" si="220"/>
        <v>-2.8000000000000001E-2</v>
      </c>
      <c r="E2254">
        <f t="shared" ca="1" si="216"/>
        <v>0</v>
      </c>
      <c r="F2254">
        <f t="shared" ca="1" si="217"/>
        <v>31</v>
      </c>
      <c r="G2254">
        <f t="shared" ca="1" si="218"/>
        <v>32</v>
      </c>
      <c r="M2254">
        <v>1906</v>
      </c>
      <c r="N2254">
        <v>60.371000000000002</v>
      </c>
    </row>
    <row r="2255" spans="1:14">
      <c r="A2255" s="54">
        <f>formulas!O2342</f>
        <v>0</v>
      </c>
      <c r="B2255" s="33">
        <f t="shared" ca="1" si="215"/>
        <v>32</v>
      </c>
      <c r="C2255">
        <f t="shared" si="219"/>
        <v>378</v>
      </c>
      <c r="D2255">
        <f t="shared" ca="1" si="220"/>
        <v>-2.8000000000000001E-2</v>
      </c>
      <c r="E2255">
        <f t="shared" ca="1" si="216"/>
        <v>0</v>
      </c>
      <c r="F2255">
        <f t="shared" ca="1" si="217"/>
        <v>31</v>
      </c>
      <c r="G2255">
        <f t="shared" ca="1" si="218"/>
        <v>32</v>
      </c>
      <c r="M2255">
        <v>1907</v>
      </c>
      <c r="N2255">
        <v>60.404000000000003</v>
      </c>
    </row>
    <row r="2256" spans="1:14">
      <c r="A2256" s="54">
        <f>formulas!O2343</f>
        <v>0</v>
      </c>
      <c r="B2256" s="33">
        <f t="shared" ca="1" si="215"/>
        <v>32</v>
      </c>
      <c r="C2256">
        <f t="shared" si="219"/>
        <v>378</v>
      </c>
      <c r="D2256">
        <f t="shared" ca="1" si="220"/>
        <v>-2.8000000000000001E-2</v>
      </c>
      <c r="E2256">
        <f t="shared" ca="1" si="216"/>
        <v>0</v>
      </c>
      <c r="F2256">
        <f t="shared" ca="1" si="217"/>
        <v>31</v>
      </c>
      <c r="G2256">
        <f t="shared" ca="1" si="218"/>
        <v>32</v>
      </c>
      <c r="M2256">
        <v>1908</v>
      </c>
      <c r="N2256">
        <v>60.436</v>
      </c>
    </row>
    <row r="2257" spans="1:14">
      <c r="A2257" s="54">
        <f>formulas!O2344</f>
        <v>0</v>
      </c>
      <c r="B2257" s="33">
        <f t="shared" ca="1" si="215"/>
        <v>32</v>
      </c>
      <c r="C2257">
        <f t="shared" si="219"/>
        <v>378</v>
      </c>
      <c r="D2257">
        <f t="shared" ca="1" si="220"/>
        <v>-2.8000000000000001E-2</v>
      </c>
      <c r="E2257">
        <f t="shared" ca="1" si="216"/>
        <v>0</v>
      </c>
      <c r="F2257">
        <f t="shared" ca="1" si="217"/>
        <v>31</v>
      </c>
      <c r="G2257">
        <f t="shared" ca="1" si="218"/>
        <v>32</v>
      </c>
      <c r="M2257">
        <v>1909</v>
      </c>
      <c r="N2257">
        <v>60.469000000000001</v>
      </c>
    </row>
    <row r="2258" spans="1:14">
      <c r="A2258" s="54">
        <f>formulas!O2345</f>
        <v>0</v>
      </c>
      <c r="B2258" s="33">
        <f t="shared" ref="B2258:B2321" ca="1" si="221">(A2258-D2258)/(E2258-D2258)*(G2258-F2258)+F2258</f>
        <v>32</v>
      </c>
      <c r="C2258">
        <f t="shared" si="219"/>
        <v>378</v>
      </c>
      <c r="D2258">
        <f t="shared" ca="1" si="220"/>
        <v>-2.8000000000000001E-2</v>
      </c>
      <c r="E2258">
        <f t="shared" ref="E2258:E2321" ca="1" si="222">INDIRECT(ADDRESS(C2258+2,14))</f>
        <v>0</v>
      </c>
      <c r="F2258">
        <f t="shared" ref="F2258:F2321" ca="1" si="223">INDIRECT(ADDRESS(C2258+1,13))</f>
        <v>31</v>
      </c>
      <c r="G2258">
        <f t="shared" ref="G2258:G2321" ca="1" si="224">INDIRECT(ADDRESS(C2258+2,13))</f>
        <v>32</v>
      </c>
      <c r="M2258">
        <v>1910</v>
      </c>
      <c r="N2258">
        <v>60.500999999999998</v>
      </c>
    </row>
    <row r="2259" spans="1:14">
      <c r="A2259" s="54">
        <f>formulas!O2346</f>
        <v>0</v>
      </c>
      <c r="B2259" s="33">
        <f t="shared" ca="1" si="221"/>
        <v>32</v>
      </c>
      <c r="C2259">
        <f t="shared" si="219"/>
        <v>378</v>
      </c>
      <c r="D2259">
        <f t="shared" ca="1" si="220"/>
        <v>-2.8000000000000001E-2</v>
      </c>
      <c r="E2259">
        <f t="shared" ca="1" si="222"/>
        <v>0</v>
      </c>
      <c r="F2259">
        <f t="shared" ca="1" si="223"/>
        <v>31</v>
      </c>
      <c r="G2259">
        <f t="shared" ca="1" si="224"/>
        <v>32</v>
      </c>
      <c r="M2259">
        <v>1911</v>
      </c>
      <c r="N2259">
        <v>60.533999999999999</v>
      </c>
    </row>
    <row r="2260" spans="1:14">
      <c r="A2260" s="54">
        <f>formulas!O2347</f>
        <v>0</v>
      </c>
      <c r="B2260" s="33">
        <f t="shared" ca="1" si="221"/>
        <v>32</v>
      </c>
      <c r="C2260">
        <f t="shared" si="219"/>
        <v>378</v>
      </c>
      <c r="D2260">
        <f t="shared" ca="1" si="220"/>
        <v>-2.8000000000000001E-2</v>
      </c>
      <c r="E2260">
        <f t="shared" ca="1" si="222"/>
        <v>0</v>
      </c>
      <c r="F2260">
        <f t="shared" ca="1" si="223"/>
        <v>31</v>
      </c>
      <c r="G2260">
        <f t="shared" ca="1" si="224"/>
        <v>32</v>
      </c>
      <c r="M2260">
        <v>1912</v>
      </c>
      <c r="N2260">
        <v>60.566000000000003</v>
      </c>
    </row>
    <row r="2261" spans="1:14">
      <c r="A2261" s="54">
        <f>formulas!O2348</f>
        <v>0</v>
      </c>
      <c r="B2261" s="33">
        <f t="shared" ca="1" si="221"/>
        <v>32</v>
      </c>
      <c r="C2261">
        <f t="shared" si="219"/>
        <v>378</v>
      </c>
      <c r="D2261">
        <f t="shared" ca="1" si="220"/>
        <v>-2.8000000000000001E-2</v>
      </c>
      <c r="E2261">
        <f t="shared" ca="1" si="222"/>
        <v>0</v>
      </c>
      <c r="F2261">
        <f t="shared" ca="1" si="223"/>
        <v>31</v>
      </c>
      <c r="G2261">
        <f t="shared" ca="1" si="224"/>
        <v>32</v>
      </c>
      <c r="M2261">
        <v>1913</v>
      </c>
      <c r="N2261">
        <v>60.598999999999997</v>
      </c>
    </row>
    <row r="2262" spans="1:14">
      <c r="A2262" s="54">
        <f>formulas!O2349</f>
        <v>0</v>
      </c>
      <c r="B2262" s="33">
        <f t="shared" ca="1" si="221"/>
        <v>32</v>
      </c>
      <c r="C2262">
        <f t="shared" si="219"/>
        <v>378</v>
      </c>
      <c r="D2262">
        <f t="shared" ca="1" si="220"/>
        <v>-2.8000000000000001E-2</v>
      </c>
      <c r="E2262">
        <f t="shared" ca="1" si="222"/>
        <v>0</v>
      </c>
      <c r="F2262">
        <f t="shared" ca="1" si="223"/>
        <v>31</v>
      </c>
      <c r="G2262">
        <f t="shared" ca="1" si="224"/>
        <v>32</v>
      </c>
      <c r="M2262">
        <v>1914</v>
      </c>
      <c r="N2262">
        <v>60.631</v>
      </c>
    </row>
    <row r="2263" spans="1:14">
      <c r="A2263" s="54">
        <f>formulas!O2350</f>
        <v>0</v>
      </c>
      <c r="B2263" s="33">
        <f t="shared" ca="1" si="221"/>
        <v>32</v>
      </c>
      <c r="C2263">
        <f t="shared" si="219"/>
        <v>378</v>
      </c>
      <c r="D2263">
        <f t="shared" ca="1" si="220"/>
        <v>-2.8000000000000001E-2</v>
      </c>
      <c r="E2263">
        <f t="shared" ca="1" si="222"/>
        <v>0</v>
      </c>
      <c r="F2263">
        <f t="shared" ca="1" si="223"/>
        <v>31</v>
      </c>
      <c r="G2263">
        <f t="shared" ca="1" si="224"/>
        <v>32</v>
      </c>
      <c r="M2263">
        <v>1915</v>
      </c>
      <c r="N2263">
        <v>60.662999999999997</v>
      </c>
    </row>
    <row r="2264" spans="1:14">
      <c r="A2264" s="54">
        <f>formulas!O2351</f>
        <v>0</v>
      </c>
      <c r="B2264" s="33">
        <f t="shared" ca="1" si="221"/>
        <v>32</v>
      </c>
      <c r="C2264">
        <f t="shared" si="219"/>
        <v>378</v>
      </c>
      <c r="D2264">
        <f t="shared" ca="1" si="220"/>
        <v>-2.8000000000000001E-2</v>
      </c>
      <c r="E2264">
        <f t="shared" ca="1" si="222"/>
        <v>0</v>
      </c>
      <c r="F2264">
        <f t="shared" ca="1" si="223"/>
        <v>31</v>
      </c>
      <c r="G2264">
        <f t="shared" ca="1" si="224"/>
        <v>32</v>
      </c>
      <c r="M2264">
        <v>1916</v>
      </c>
      <c r="N2264">
        <v>60.695999999999998</v>
      </c>
    </row>
    <row r="2265" spans="1:14">
      <c r="A2265" s="54">
        <f>formulas!O2352</f>
        <v>0</v>
      </c>
      <c r="B2265" s="33">
        <f t="shared" ca="1" si="221"/>
        <v>32</v>
      </c>
      <c r="C2265">
        <f t="shared" si="219"/>
        <v>378</v>
      </c>
      <c r="D2265">
        <f t="shared" ca="1" si="220"/>
        <v>-2.8000000000000001E-2</v>
      </c>
      <c r="E2265">
        <f t="shared" ca="1" si="222"/>
        <v>0</v>
      </c>
      <c r="F2265">
        <f t="shared" ca="1" si="223"/>
        <v>31</v>
      </c>
      <c r="G2265">
        <f t="shared" ca="1" si="224"/>
        <v>32</v>
      </c>
      <c r="M2265">
        <v>1917</v>
      </c>
      <c r="N2265">
        <v>60.728000000000002</v>
      </c>
    </row>
    <row r="2266" spans="1:14">
      <c r="A2266" s="54">
        <f>formulas!O2353</f>
        <v>0</v>
      </c>
      <c r="B2266" s="33">
        <f t="shared" ca="1" si="221"/>
        <v>32</v>
      </c>
      <c r="C2266">
        <f t="shared" si="219"/>
        <v>378</v>
      </c>
      <c r="D2266">
        <f t="shared" ca="1" si="220"/>
        <v>-2.8000000000000001E-2</v>
      </c>
      <c r="E2266">
        <f t="shared" ca="1" si="222"/>
        <v>0</v>
      </c>
      <c r="F2266">
        <f t="shared" ca="1" si="223"/>
        <v>31</v>
      </c>
      <c r="G2266">
        <f t="shared" ca="1" si="224"/>
        <v>32</v>
      </c>
      <c r="M2266">
        <v>1918</v>
      </c>
      <c r="N2266">
        <v>60.761000000000003</v>
      </c>
    </row>
    <row r="2267" spans="1:14">
      <c r="A2267" s="54">
        <f>formulas!O2354</f>
        <v>0</v>
      </c>
      <c r="B2267" s="33">
        <f t="shared" ca="1" si="221"/>
        <v>32</v>
      </c>
      <c r="C2267">
        <f t="shared" si="219"/>
        <v>378</v>
      </c>
      <c r="D2267">
        <f t="shared" ca="1" si="220"/>
        <v>-2.8000000000000001E-2</v>
      </c>
      <c r="E2267">
        <f t="shared" ca="1" si="222"/>
        <v>0</v>
      </c>
      <c r="F2267">
        <f t="shared" ca="1" si="223"/>
        <v>31</v>
      </c>
      <c r="G2267">
        <f t="shared" ca="1" si="224"/>
        <v>32</v>
      </c>
      <c r="M2267">
        <v>1919</v>
      </c>
      <c r="N2267">
        <v>60.792999999999999</v>
      </c>
    </row>
    <row r="2268" spans="1:14">
      <c r="A2268" s="54">
        <f>formulas!O2355</f>
        <v>0</v>
      </c>
      <c r="B2268" s="33">
        <f t="shared" ca="1" si="221"/>
        <v>32</v>
      </c>
      <c r="C2268">
        <f t="shared" si="219"/>
        <v>378</v>
      </c>
      <c r="D2268">
        <f t="shared" ca="1" si="220"/>
        <v>-2.8000000000000001E-2</v>
      </c>
      <c r="E2268">
        <f t="shared" ca="1" si="222"/>
        <v>0</v>
      </c>
      <c r="F2268">
        <f t="shared" ca="1" si="223"/>
        <v>31</v>
      </c>
      <c r="G2268">
        <f t="shared" ca="1" si="224"/>
        <v>32</v>
      </c>
      <c r="M2268">
        <v>1920</v>
      </c>
      <c r="N2268">
        <v>60.826000000000001</v>
      </c>
    </row>
    <row r="2269" spans="1:14">
      <c r="A2269" s="54">
        <f>formulas!O2356</f>
        <v>0</v>
      </c>
      <c r="B2269" s="33">
        <f t="shared" ca="1" si="221"/>
        <v>32</v>
      </c>
      <c r="C2269">
        <f t="shared" si="219"/>
        <v>378</v>
      </c>
      <c r="D2269">
        <f t="shared" ca="1" si="220"/>
        <v>-2.8000000000000001E-2</v>
      </c>
      <c r="E2269">
        <f t="shared" ca="1" si="222"/>
        <v>0</v>
      </c>
      <c r="F2269">
        <f t="shared" ca="1" si="223"/>
        <v>31</v>
      </c>
      <c r="G2269">
        <f t="shared" ca="1" si="224"/>
        <v>32</v>
      </c>
      <c r="M2269">
        <v>1921</v>
      </c>
      <c r="N2269">
        <v>60.857999999999997</v>
      </c>
    </row>
    <row r="2270" spans="1:14">
      <c r="A2270" s="54">
        <f>formulas!O2357</f>
        <v>0</v>
      </c>
      <c r="B2270" s="33">
        <f t="shared" ca="1" si="221"/>
        <v>32</v>
      </c>
      <c r="C2270">
        <f t="shared" si="219"/>
        <v>378</v>
      </c>
      <c r="D2270">
        <f t="shared" ca="1" si="220"/>
        <v>-2.8000000000000001E-2</v>
      </c>
      <c r="E2270">
        <f t="shared" ca="1" si="222"/>
        <v>0</v>
      </c>
      <c r="F2270">
        <f t="shared" ca="1" si="223"/>
        <v>31</v>
      </c>
      <c r="G2270">
        <f t="shared" ca="1" si="224"/>
        <v>32</v>
      </c>
      <c r="M2270">
        <v>1922</v>
      </c>
      <c r="N2270">
        <v>60.89</v>
      </c>
    </row>
    <row r="2271" spans="1:14">
      <c r="A2271" s="54">
        <f>formulas!O2358</f>
        <v>0</v>
      </c>
      <c r="B2271" s="33">
        <f t="shared" ca="1" si="221"/>
        <v>32</v>
      </c>
      <c r="C2271">
        <f t="shared" si="219"/>
        <v>378</v>
      </c>
      <c r="D2271">
        <f t="shared" ca="1" si="220"/>
        <v>-2.8000000000000001E-2</v>
      </c>
      <c r="E2271">
        <f t="shared" ca="1" si="222"/>
        <v>0</v>
      </c>
      <c r="F2271">
        <f t="shared" ca="1" si="223"/>
        <v>31</v>
      </c>
      <c r="G2271">
        <f t="shared" ca="1" si="224"/>
        <v>32</v>
      </c>
      <c r="M2271">
        <v>1923</v>
      </c>
      <c r="N2271">
        <v>60.923000000000002</v>
      </c>
    </row>
    <row r="2272" spans="1:14">
      <c r="A2272" s="54">
        <f>formulas!O2359</f>
        <v>0</v>
      </c>
      <c r="B2272" s="33">
        <f t="shared" ca="1" si="221"/>
        <v>32</v>
      </c>
      <c r="C2272">
        <f t="shared" si="219"/>
        <v>378</v>
      </c>
      <c r="D2272">
        <f t="shared" ca="1" si="220"/>
        <v>-2.8000000000000001E-2</v>
      </c>
      <c r="E2272">
        <f t="shared" ca="1" si="222"/>
        <v>0</v>
      </c>
      <c r="F2272">
        <f t="shared" ca="1" si="223"/>
        <v>31</v>
      </c>
      <c r="G2272">
        <f t="shared" ca="1" si="224"/>
        <v>32</v>
      </c>
      <c r="M2272">
        <v>1924</v>
      </c>
      <c r="N2272">
        <v>60.954999999999998</v>
      </c>
    </row>
    <row r="2273" spans="1:14">
      <c r="A2273" s="54">
        <f>formulas!O2360</f>
        <v>0</v>
      </c>
      <c r="B2273" s="33">
        <f t="shared" ca="1" si="221"/>
        <v>32</v>
      </c>
      <c r="C2273">
        <f t="shared" si="219"/>
        <v>378</v>
      </c>
      <c r="D2273">
        <f t="shared" ca="1" si="220"/>
        <v>-2.8000000000000001E-2</v>
      </c>
      <c r="E2273">
        <f t="shared" ca="1" si="222"/>
        <v>0</v>
      </c>
      <c r="F2273">
        <f t="shared" ca="1" si="223"/>
        <v>31</v>
      </c>
      <c r="G2273">
        <f t="shared" ca="1" si="224"/>
        <v>32</v>
      </c>
      <c r="M2273">
        <v>1925</v>
      </c>
      <c r="N2273">
        <v>60.987000000000002</v>
      </c>
    </row>
    <row r="2274" spans="1:14">
      <c r="A2274" s="54">
        <f>formulas!O2361</f>
        <v>0</v>
      </c>
      <c r="B2274" s="33">
        <f t="shared" ca="1" si="221"/>
        <v>32</v>
      </c>
      <c r="C2274">
        <f t="shared" si="219"/>
        <v>378</v>
      </c>
      <c r="D2274">
        <f t="shared" ca="1" si="220"/>
        <v>-2.8000000000000001E-2</v>
      </c>
      <c r="E2274">
        <f t="shared" ca="1" si="222"/>
        <v>0</v>
      </c>
      <c r="F2274">
        <f t="shared" ca="1" si="223"/>
        <v>31</v>
      </c>
      <c r="G2274">
        <f t="shared" ca="1" si="224"/>
        <v>32</v>
      </c>
      <c r="M2274">
        <v>1926</v>
      </c>
      <c r="N2274">
        <v>61.02</v>
      </c>
    </row>
    <row r="2275" spans="1:14">
      <c r="A2275" s="54">
        <f>formulas!O2362</f>
        <v>0</v>
      </c>
      <c r="B2275" s="33">
        <f t="shared" ca="1" si="221"/>
        <v>32</v>
      </c>
      <c r="C2275">
        <f t="shared" si="219"/>
        <v>378</v>
      </c>
      <c r="D2275">
        <f t="shared" ca="1" si="220"/>
        <v>-2.8000000000000001E-2</v>
      </c>
      <c r="E2275">
        <f t="shared" ca="1" si="222"/>
        <v>0</v>
      </c>
      <c r="F2275">
        <f t="shared" ca="1" si="223"/>
        <v>31</v>
      </c>
      <c r="G2275">
        <f t="shared" ca="1" si="224"/>
        <v>32</v>
      </c>
      <c r="M2275">
        <v>1927</v>
      </c>
      <c r="N2275">
        <v>61.052</v>
      </c>
    </row>
    <row r="2276" spans="1:14">
      <c r="A2276" s="54">
        <f>formulas!O2363</f>
        <v>0</v>
      </c>
      <c r="B2276" s="33">
        <f t="shared" ca="1" si="221"/>
        <v>32</v>
      </c>
      <c r="C2276">
        <f t="shared" si="219"/>
        <v>378</v>
      </c>
      <c r="D2276">
        <f t="shared" ca="1" si="220"/>
        <v>-2.8000000000000001E-2</v>
      </c>
      <c r="E2276">
        <f t="shared" ca="1" si="222"/>
        <v>0</v>
      </c>
      <c r="F2276">
        <f t="shared" ca="1" si="223"/>
        <v>31</v>
      </c>
      <c r="G2276">
        <f t="shared" ca="1" si="224"/>
        <v>32</v>
      </c>
      <c r="M2276">
        <v>1928</v>
      </c>
      <c r="N2276">
        <v>61.085000000000001</v>
      </c>
    </row>
    <row r="2277" spans="1:14">
      <c r="A2277" s="54">
        <f>formulas!O2364</f>
        <v>0</v>
      </c>
      <c r="B2277" s="33">
        <f t="shared" ca="1" si="221"/>
        <v>32</v>
      </c>
      <c r="C2277">
        <f t="shared" si="219"/>
        <v>378</v>
      </c>
      <c r="D2277">
        <f t="shared" ca="1" si="220"/>
        <v>-2.8000000000000001E-2</v>
      </c>
      <c r="E2277">
        <f t="shared" ca="1" si="222"/>
        <v>0</v>
      </c>
      <c r="F2277">
        <f t="shared" ca="1" si="223"/>
        <v>31</v>
      </c>
      <c r="G2277">
        <f t="shared" ca="1" si="224"/>
        <v>32</v>
      </c>
      <c r="M2277">
        <v>1929</v>
      </c>
      <c r="N2277">
        <v>61.116999999999997</v>
      </c>
    </row>
    <row r="2278" spans="1:14">
      <c r="A2278" s="54">
        <f>formulas!O2365</f>
        <v>0</v>
      </c>
      <c r="B2278" s="33">
        <f t="shared" ca="1" si="221"/>
        <v>32</v>
      </c>
      <c r="C2278">
        <f t="shared" si="219"/>
        <v>378</v>
      </c>
      <c r="D2278">
        <f t="shared" ca="1" si="220"/>
        <v>-2.8000000000000001E-2</v>
      </c>
      <c r="E2278">
        <f t="shared" ca="1" si="222"/>
        <v>0</v>
      </c>
      <c r="F2278">
        <f t="shared" ca="1" si="223"/>
        <v>31</v>
      </c>
      <c r="G2278">
        <f t="shared" ca="1" si="224"/>
        <v>32</v>
      </c>
      <c r="M2278">
        <v>1930</v>
      </c>
      <c r="N2278">
        <v>61.149000000000001</v>
      </c>
    </row>
    <row r="2279" spans="1:14">
      <c r="A2279" s="54">
        <f>formulas!O2366</f>
        <v>0</v>
      </c>
      <c r="B2279" s="33">
        <f t="shared" ca="1" si="221"/>
        <v>32</v>
      </c>
      <c r="C2279">
        <f t="shared" si="219"/>
        <v>378</v>
      </c>
      <c r="D2279">
        <f t="shared" ca="1" si="220"/>
        <v>-2.8000000000000001E-2</v>
      </c>
      <c r="E2279">
        <f t="shared" ca="1" si="222"/>
        <v>0</v>
      </c>
      <c r="F2279">
        <f t="shared" ca="1" si="223"/>
        <v>31</v>
      </c>
      <c r="G2279">
        <f t="shared" ca="1" si="224"/>
        <v>32</v>
      </c>
      <c r="M2279">
        <v>1931</v>
      </c>
      <c r="N2279">
        <v>61.182000000000002</v>
      </c>
    </row>
    <row r="2280" spans="1:14">
      <c r="A2280" s="54">
        <f>formulas!O2367</f>
        <v>0</v>
      </c>
      <c r="B2280" s="33">
        <f t="shared" ca="1" si="221"/>
        <v>32</v>
      </c>
      <c r="C2280">
        <f t="shared" si="219"/>
        <v>378</v>
      </c>
      <c r="D2280">
        <f t="shared" ca="1" si="220"/>
        <v>-2.8000000000000001E-2</v>
      </c>
      <c r="E2280">
        <f t="shared" ca="1" si="222"/>
        <v>0</v>
      </c>
      <c r="F2280">
        <f t="shared" ca="1" si="223"/>
        <v>31</v>
      </c>
      <c r="G2280">
        <f t="shared" ca="1" si="224"/>
        <v>32</v>
      </c>
      <c r="M2280">
        <v>1932</v>
      </c>
      <c r="N2280">
        <v>61.213999999999999</v>
      </c>
    </row>
    <row r="2281" spans="1:14">
      <c r="A2281" s="54">
        <f>formulas!O2368</f>
        <v>0</v>
      </c>
      <c r="B2281" s="33">
        <f t="shared" ca="1" si="221"/>
        <v>32</v>
      </c>
      <c r="C2281">
        <f t="shared" si="219"/>
        <v>378</v>
      </c>
      <c r="D2281">
        <f t="shared" ca="1" si="220"/>
        <v>-2.8000000000000001E-2</v>
      </c>
      <c r="E2281">
        <f t="shared" ca="1" si="222"/>
        <v>0</v>
      </c>
      <c r="F2281">
        <f t="shared" ca="1" si="223"/>
        <v>31</v>
      </c>
      <c r="G2281">
        <f t="shared" ca="1" si="224"/>
        <v>32</v>
      </c>
      <c r="M2281">
        <v>1933</v>
      </c>
      <c r="N2281">
        <v>61.246000000000002</v>
      </c>
    </row>
    <row r="2282" spans="1:14">
      <c r="A2282" s="54">
        <f>formulas!O2369</f>
        <v>0</v>
      </c>
      <c r="B2282" s="33">
        <f t="shared" ca="1" si="221"/>
        <v>32</v>
      </c>
      <c r="C2282">
        <f t="shared" si="219"/>
        <v>378</v>
      </c>
      <c r="D2282">
        <f t="shared" ca="1" si="220"/>
        <v>-2.8000000000000001E-2</v>
      </c>
      <c r="E2282">
        <f t="shared" ca="1" si="222"/>
        <v>0</v>
      </c>
      <c r="F2282">
        <f t="shared" ca="1" si="223"/>
        <v>31</v>
      </c>
      <c r="G2282">
        <f t="shared" ca="1" si="224"/>
        <v>32</v>
      </c>
      <c r="M2282">
        <v>1934</v>
      </c>
      <c r="N2282">
        <v>61.279000000000003</v>
      </c>
    </row>
    <row r="2283" spans="1:14">
      <c r="A2283" s="54">
        <f>formulas!O2370</f>
        <v>0</v>
      </c>
      <c r="B2283" s="33">
        <f t="shared" ca="1" si="221"/>
        <v>32</v>
      </c>
      <c r="C2283">
        <f t="shared" si="219"/>
        <v>378</v>
      </c>
      <c r="D2283">
        <f t="shared" ca="1" si="220"/>
        <v>-2.8000000000000001E-2</v>
      </c>
      <c r="E2283">
        <f t="shared" ca="1" si="222"/>
        <v>0</v>
      </c>
      <c r="F2283">
        <f t="shared" ca="1" si="223"/>
        <v>31</v>
      </c>
      <c r="G2283">
        <f t="shared" ca="1" si="224"/>
        <v>32</v>
      </c>
      <c r="M2283">
        <v>1935</v>
      </c>
      <c r="N2283">
        <v>61.311</v>
      </c>
    </row>
    <row r="2284" spans="1:14">
      <c r="A2284" s="54">
        <f>formulas!O2371</f>
        <v>0</v>
      </c>
      <c r="B2284" s="33">
        <f t="shared" ca="1" si="221"/>
        <v>32</v>
      </c>
      <c r="C2284">
        <f t="shared" si="219"/>
        <v>378</v>
      </c>
      <c r="D2284">
        <f t="shared" ca="1" si="220"/>
        <v>-2.8000000000000001E-2</v>
      </c>
      <c r="E2284">
        <f t="shared" ca="1" si="222"/>
        <v>0</v>
      </c>
      <c r="F2284">
        <f t="shared" ca="1" si="223"/>
        <v>31</v>
      </c>
      <c r="G2284">
        <f t="shared" ca="1" si="224"/>
        <v>32</v>
      </c>
      <c r="M2284">
        <v>1936</v>
      </c>
      <c r="N2284">
        <v>61.343000000000004</v>
      </c>
    </row>
    <row r="2285" spans="1:14">
      <c r="A2285" s="54">
        <f>formulas!O2372</f>
        <v>0</v>
      </c>
      <c r="B2285" s="33">
        <f t="shared" ca="1" si="221"/>
        <v>32</v>
      </c>
      <c r="C2285">
        <f t="shared" si="219"/>
        <v>378</v>
      </c>
      <c r="D2285">
        <f t="shared" ca="1" si="220"/>
        <v>-2.8000000000000001E-2</v>
      </c>
      <c r="E2285">
        <f t="shared" ca="1" si="222"/>
        <v>0</v>
      </c>
      <c r="F2285">
        <f t="shared" ca="1" si="223"/>
        <v>31</v>
      </c>
      <c r="G2285">
        <f t="shared" ca="1" si="224"/>
        <v>32</v>
      </c>
      <c r="M2285">
        <v>1937</v>
      </c>
      <c r="N2285">
        <v>61.375999999999998</v>
      </c>
    </row>
    <row r="2286" spans="1:14">
      <c r="A2286" s="54">
        <f>formulas!O2373</f>
        <v>0</v>
      </c>
      <c r="B2286" s="33">
        <f t="shared" ca="1" si="221"/>
        <v>32</v>
      </c>
      <c r="C2286">
        <f t="shared" si="219"/>
        <v>378</v>
      </c>
      <c r="D2286">
        <f t="shared" ca="1" si="220"/>
        <v>-2.8000000000000001E-2</v>
      </c>
      <c r="E2286">
        <f t="shared" ca="1" si="222"/>
        <v>0</v>
      </c>
      <c r="F2286">
        <f t="shared" ca="1" si="223"/>
        <v>31</v>
      </c>
      <c r="G2286">
        <f t="shared" ca="1" si="224"/>
        <v>32</v>
      </c>
      <c r="M2286">
        <v>1938</v>
      </c>
      <c r="N2286">
        <v>61.408000000000001</v>
      </c>
    </row>
    <row r="2287" spans="1:14">
      <c r="A2287" s="54">
        <f>formulas!O2374</f>
        <v>0</v>
      </c>
      <c r="B2287" s="33">
        <f t="shared" ca="1" si="221"/>
        <v>32</v>
      </c>
      <c r="C2287">
        <f t="shared" si="219"/>
        <v>378</v>
      </c>
      <c r="D2287">
        <f t="shared" ca="1" si="220"/>
        <v>-2.8000000000000001E-2</v>
      </c>
      <c r="E2287">
        <f t="shared" ca="1" si="222"/>
        <v>0</v>
      </c>
      <c r="F2287">
        <f t="shared" ca="1" si="223"/>
        <v>31</v>
      </c>
      <c r="G2287">
        <f t="shared" ca="1" si="224"/>
        <v>32</v>
      </c>
      <c r="M2287">
        <v>1939</v>
      </c>
      <c r="N2287">
        <v>61.44</v>
      </c>
    </row>
    <row r="2288" spans="1:14">
      <c r="A2288" s="54">
        <f>formulas!O2375</f>
        <v>0</v>
      </c>
      <c r="B2288" s="33">
        <f t="shared" ca="1" si="221"/>
        <v>32</v>
      </c>
      <c r="C2288">
        <f t="shared" si="219"/>
        <v>378</v>
      </c>
      <c r="D2288">
        <f t="shared" ca="1" si="220"/>
        <v>-2.8000000000000001E-2</v>
      </c>
      <c r="E2288">
        <f t="shared" ca="1" si="222"/>
        <v>0</v>
      </c>
      <c r="F2288">
        <f t="shared" ca="1" si="223"/>
        <v>31</v>
      </c>
      <c r="G2288">
        <f t="shared" ca="1" si="224"/>
        <v>32</v>
      </c>
      <c r="M2288">
        <v>1940</v>
      </c>
      <c r="N2288">
        <v>61.472999999999999</v>
      </c>
    </row>
    <row r="2289" spans="1:14">
      <c r="A2289" s="54">
        <f>formulas!O2376</f>
        <v>0</v>
      </c>
      <c r="B2289" s="33">
        <f t="shared" ca="1" si="221"/>
        <v>32</v>
      </c>
      <c r="C2289">
        <f t="shared" si="219"/>
        <v>378</v>
      </c>
      <c r="D2289">
        <f t="shared" ca="1" si="220"/>
        <v>-2.8000000000000001E-2</v>
      </c>
      <c r="E2289">
        <f t="shared" ca="1" si="222"/>
        <v>0</v>
      </c>
      <c r="F2289">
        <f t="shared" ca="1" si="223"/>
        <v>31</v>
      </c>
      <c r="G2289">
        <f t="shared" ca="1" si="224"/>
        <v>32</v>
      </c>
      <c r="M2289">
        <v>1941</v>
      </c>
      <c r="N2289">
        <v>61.505000000000003</v>
      </c>
    </row>
    <row r="2290" spans="1:14">
      <c r="A2290" s="54">
        <f>formulas!O2377</f>
        <v>0</v>
      </c>
      <c r="B2290" s="33">
        <f t="shared" ca="1" si="221"/>
        <v>32</v>
      </c>
      <c r="C2290">
        <f t="shared" si="219"/>
        <v>378</v>
      </c>
      <c r="D2290">
        <f t="shared" ca="1" si="220"/>
        <v>-2.8000000000000001E-2</v>
      </c>
      <c r="E2290">
        <f t="shared" ca="1" si="222"/>
        <v>0</v>
      </c>
      <c r="F2290">
        <f t="shared" ca="1" si="223"/>
        <v>31</v>
      </c>
      <c r="G2290">
        <f t="shared" ca="1" si="224"/>
        <v>32</v>
      </c>
      <c r="M2290">
        <v>1942</v>
      </c>
      <c r="N2290">
        <v>61.536999999999999</v>
      </c>
    </row>
    <row r="2291" spans="1:14">
      <c r="A2291" s="54">
        <f>formulas!O2378</f>
        <v>0</v>
      </c>
      <c r="B2291" s="33">
        <f t="shared" ca="1" si="221"/>
        <v>32</v>
      </c>
      <c r="C2291">
        <f t="shared" si="219"/>
        <v>378</v>
      </c>
      <c r="D2291">
        <f t="shared" ca="1" si="220"/>
        <v>-2.8000000000000001E-2</v>
      </c>
      <c r="E2291">
        <f t="shared" ca="1" si="222"/>
        <v>0</v>
      </c>
      <c r="F2291">
        <f t="shared" ca="1" si="223"/>
        <v>31</v>
      </c>
      <c r="G2291">
        <f t="shared" ca="1" si="224"/>
        <v>32</v>
      </c>
      <c r="M2291">
        <v>1943</v>
      </c>
      <c r="N2291">
        <v>61.57</v>
      </c>
    </row>
    <row r="2292" spans="1:14">
      <c r="A2292" s="54">
        <f>formulas!O2379</f>
        <v>0</v>
      </c>
      <c r="B2292" s="33">
        <f t="shared" ca="1" si="221"/>
        <v>32</v>
      </c>
      <c r="C2292">
        <f t="shared" si="219"/>
        <v>378</v>
      </c>
      <c r="D2292">
        <f t="shared" ca="1" si="220"/>
        <v>-2.8000000000000001E-2</v>
      </c>
      <c r="E2292">
        <f t="shared" ca="1" si="222"/>
        <v>0</v>
      </c>
      <c r="F2292">
        <f t="shared" ca="1" si="223"/>
        <v>31</v>
      </c>
      <c r="G2292">
        <f t="shared" ca="1" si="224"/>
        <v>32</v>
      </c>
      <c r="M2292">
        <v>1944</v>
      </c>
      <c r="N2292">
        <v>61.601999999999997</v>
      </c>
    </row>
    <row r="2293" spans="1:14">
      <c r="A2293" s="54">
        <f>formulas!O2380</f>
        <v>0</v>
      </c>
      <c r="B2293" s="33">
        <f t="shared" ca="1" si="221"/>
        <v>32</v>
      </c>
      <c r="C2293">
        <f t="shared" si="219"/>
        <v>378</v>
      </c>
      <c r="D2293">
        <f t="shared" ca="1" si="220"/>
        <v>-2.8000000000000001E-2</v>
      </c>
      <c r="E2293">
        <f t="shared" ca="1" si="222"/>
        <v>0</v>
      </c>
      <c r="F2293">
        <f t="shared" ca="1" si="223"/>
        <v>31</v>
      </c>
      <c r="G2293">
        <f t="shared" ca="1" si="224"/>
        <v>32</v>
      </c>
      <c r="M2293">
        <v>1945</v>
      </c>
      <c r="N2293">
        <v>61.634</v>
      </c>
    </row>
    <row r="2294" spans="1:14">
      <c r="A2294" s="54">
        <f>formulas!O2381</f>
        <v>0</v>
      </c>
      <c r="B2294" s="33">
        <f t="shared" ca="1" si="221"/>
        <v>32</v>
      </c>
      <c r="C2294">
        <f t="shared" si="219"/>
        <v>378</v>
      </c>
      <c r="D2294">
        <f t="shared" ca="1" si="220"/>
        <v>-2.8000000000000001E-2</v>
      </c>
      <c r="E2294">
        <f t="shared" ca="1" si="222"/>
        <v>0</v>
      </c>
      <c r="F2294">
        <f t="shared" ca="1" si="223"/>
        <v>31</v>
      </c>
      <c r="G2294">
        <f t="shared" ca="1" si="224"/>
        <v>32</v>
      </c>
      <c r="M2294">
        <v>1946</v>
      </c>
      <c r="N2294">
        <v>61.667000000000002</v>
      </c>
    </row>
    <row r="2295" spans="1:14">
      <c r="A2295" s="54">
        <f>formulas!O2382</f>
        <v>0</v>
      </c>
      <c r="B2295" s="33">
        <f t="shared" ca="1" si="221"/>
        <v>32</v>
      </c>
      <c r="C2295">
        <f t="shared" si="219"/>
        <v>378</v>
      </c>
      <c r="D2295">
        <f t="shared" ca="1" si="220"/>
        <v>-2.8000000000000001E-2</v>
      </c>
      <c r="E2295">
        <f t="shared" ca="1" si="222"/>
        <v>0</v>
      </c>
      <c r="F2295">
        <f t="shared" ca="1" si="223"/>
        <v>31</v>
      </c>
      <c r="G2295">
        <f t="shared" ca="1" si="224"/>
        <v>32</v>
      </c>
      <c r="M2295">
        <v>1947</v>
      </c>
      <c r="N2295">
        <v>61.698999999999998</v>
      </c>
    </row>
    <row r="2296" spans="1:14">
      <c r="A2296" s="54">
        <f>formulas!O2383</f>
        <v>0</v>
      </c>
      <c r="B2296" s="33">
        <f t="shared" ca="1" si="221"/>
        <v>32</v>
      </c>
      <c r="C2296">
        <f t="shared" si="219"/>
        <v>378</v>
      </c>
      <c r="D2296">
        <f t="shared" ca="1" si="220"/>
        <v>-2.8000000000000001E-2</v>
      </c>
      <c r="E2296">
        <f t="shared" ca="1" si="222"/>
        <v>0</v>
      </c>
      <c r="F2296">
        <f t="shared" ca="1" si="223"/>
        <v>31</v>
      </c>
      <c r="G2296">
        <f t="shared" ca="1" si="224"/>
        <v>32</v>
      </c>
      <c r="M2296">
        <v>1948</v>
      </c>
      <c r="N2296">
        <v>61.731000000000002</v>
      </c>
    </row>
    <row r="2297" spans="1:14">
      <c r="A2297" s="54">
        <f>formulas!O2384</f>
        <v>0</v>
      </c>
      <c r="B2297" s="33">
        <f t="shared" ca="1" si="221"/>
        <v>32</v>
      </c>
      <c r="C2297">
        <f t="shared" si="219"/>
        <v>378</v>
      </c>
      <c r="D2297">
        <f t="shared" ca="1" si="220"/>
        <v>-2.8000000000000001E-2</v>
      </c>
      <c r="E2297">
        <f t="shared" ca="1" si="222"/>
        <v>0</v>
      </c>
      <c r="F2297">
        <f t="shared" ca="1" si="223"/>
        <v>31</v>
      </c>
      <c r="G2297">
        <f t="shared" ca="1" si="224"/>
        <v>32</v>
      </c>
      <c r="M2297">
        <v>1949</v>
      </c>
      <c r="N2297">
        <v>61.762999999999998</v>
      </c>
    </row>
    <row r="2298" spans="1:14">
      <c r="A2298" s="54">
        <f>formulas!O2385</f>
        <v>0</v>
      </c>
      <c r="B2298" s="33">
        <f t="shared" ca="1" si="221"/>
        <v>32</v>
      </c>
      <c r="C2298">
        <f t="shared" si="219"/>
        <v>378</v>
      </c>
      <c r="D2298">
        <f t="shared" ca="1" si="220"/>
        <v>-2.8000000000000001E-2</v>
      </c>
      <c r="E2298">
        <f t="shared" ca="1" si="222"/>
        <v>0</v>
      </c>
      <c r="F2298">
        <f t="shared" ca="1" si="223"/>
        <v>31</v>
      </c>
      <c r="G2298">
        <f t="shared" ca="1" si="224"/>
        <v>32</v>
      </c>
      <c r="M2298">
        <v>1950</v>
      </c>
      <c r="N2298">
        <v>61.795999999999999</v>
      </c>
    </row>
    <row r="2299" spans="1:14">
      <c r="A2299" s="54">
        <f>formulas!O2386</f>
        <v>0</v>
      </c>
      <c r="B2299" s="33">
        <f t="shared" ca="1" si="221"/>
        <v>32</v>
      </c>
      <c r="C2299">
        <f t="shared" si="219"/>
        <v>378</v>
      </c>
      <c r="D2299">
        <f t="shared" ca="1" si="220"/>
        <v>-2.8000000000000001E-2</v>
      </c>
      <c r="E2299">
        <f t="shared" ca="1" si="222"/>
        <v>0</v>
      </c>
      <c r="F2299">
        <f t="shared" ca="1" si="223"/>
        <v>31</v>
      </c>
      <c r="G2299">
        <f t="shared" ca="1" si="224"/>
        <v>32</v>
      </c>
      <c r="M2299">
        <v>1951</v>
      </c>
      <c r="N2299">
        <v>61.828000000000003</v>
      </c>
    </row>
    <row r="2300" spans="1:14">
      <c r="A2300" s="54">
        <f>formulas!O2387</f>
        <v>0</v>
      </c>
      <c r="B2300" s="33">
        <f t="shared" ca="1" si="221"/>
        <v>32</v>
      </c>
      <c r="C2300">
        <f t="shared" si="219"/>
        <v>378</v>
      </c>
      <c r="D2300">
        <f t="shared" ca="1" si="220"/>
        <v>-2.8000000000000001E-2</v>
      </c>
      <c r="E2300">
        <f t="shared" ca="1" si="222"/>
        <v>0</v>
      </c>
      <c r="F2300">
        <f t="shared" ca="1" si="223"/>
        <v>31</v>
      </c>
      <c r="G2300">
        <f t="shared" ca="1" si="224"/>
        <v>32</v>
      </c>
      <c r="M2300">
        <v>1952</v>
      </c>
      <c r="N2300">
        <v>61.86</v>
      </c>
    </row>
    <row r="2301" spans="1:14">
      <c r="A2301" s="54">
        <f>formulas!O2388</f>
        <v>0</v>
      </c>
      <c r="B2301" s="33">
        <f t="shared" ca="1" si="221"/>
        <v>32</v>
      </c>
      <c r="C2301">
        <f t="shared" si="219"/>
        <v>378</v>
      </c>
      <c r="D2301">
        <f t="shared" ca="1" si="220"/>
        <v>-2.8000000000000001E-2</v>
      </c>
      <c r="E2301">
        <f t="shared" ca="1" si="222"/>
        <v>0</v>
      </c>
      <c r="F2301">
        <f t="shared" ca="1" si="223"/>
        <v>31</v>
      </c>
      <c r="G2301">
        <f t="shared" ca="1" si="224"/>
        <v>32</v>
      </c>
      <c r="M2301">
        <v>1953</v>
      </c>
      <c r="N2301">
        <v>61.893000000000001</v>
      </c>
    </row>
    <row r="2302" spans="1:14">
      <c r="A2302" s="54">
        <f>formulas!O2389</f>
        <v>0</v>
      </c>
      <c r="B2302" s="33">
        <f t="shared" ca="1" si="221"/>
        <v>32</v>
      </c>
      <c r="C2302">
        <f t="shared" si="219"/>
        <v>378</v>
      </c>
      <c r="D2302">
        <f t="shared" ca="1" si="220"/>
        <v>-2.8000000000000001E-2</v>
      </c>
      <c r="E2302">
        <f t="shared" ca="1" si="222"/>
        <v>0</v>
      </c>
      <c r="F2302">
        <f t="shared" ca="1" si="223"/>
        <v>31</v>
      </c>
      <c r="G2302">
        <f t="shared" ca="1" si="224"/>
        <v>32</v>
      </c>
      <c r="M2302">
        <v>1954</v>
      </c>
      <c r="N2302">
        <v>61.924999999999997</v>
      </c>
    </row>
    <row r="2303" spans="1:14">
      <c r="A2303" s="54">
        <f>formulas!O2390</f>
        <v>0</v>
      </c>
      <c r="B2303" s="33">
        <f t="shared" ca="1" si="221"/>
        <v>32</v>
      </c>
      <c r="C2303">
        <f t="shared" si="219"/>
        <v>378</v>
      </c>
      <c r="D2303">
        <f t="shared" ca="1" si="220"/>
        <v>-2.8000000000000001E-2</v>
      </c>
      <c r="E2303">
        <f t="shared" ca="1" si="222"/>
        <v>0</v>
      </c>
      <c r="F2303">
        <f t="shared" ca="1" si="223"/>
        <v>31</v>
      </c>
      <c r="G2303">
        <f t="shared" ca="1" si="224"/>
        <v>32</v>
      </c>
      <c r="M2303">
        <v>1955</v>
      </c>
      <c r="N2303">
        <v>61.957000000000001</v>
      </c>
    </row>
    <row r="2304" spans="1:14">
      <c r="A2304" s="54">
        <f>formulas!O2391</f>
        <v>0</v>
      </c>
      <c r="B2304" s="33">
        <f t="shared" ca="1" si="221"/>
        <v>32</v>
      </c>
      <c r="C2304">
        <f t="shared" si="219"/>
        <v>378</v>
      </c>
      <c r="D2304">
        <f t="shared" ca="1" si="220"/>
        <v>-2.8000000000000001E-2</v>
      </c>
      <c r="E2304">
        <f t="shared" ca="1" si="222"/>
        <v>0</v>
      </c>
      <c r="F2304">
        <f t="shared" ca="1" si="223"/>
        <v>31</v>
      </c>
      <c r="G2304">
        <f t="shared" ca="1" si="224"/>
        <v>32</v>
      </c>
      <c r="M2304">
        <v>1956</v>
      </c>
      <c r="N2304">
        <v>61.988999999999997</v>
      </c>
    </row>
    <row r="2305" spans="1:14">
      <c r="A2305" s="54">
        <f>formulas!O2392</f>
        <v>0</v>
      </c>
      <c r="B2305" s="33">
        <f t="shared" ca="1" si="221"/>
        <v>32</v>
      </c>
      <c r="C2305">
        <f t="shared" si="219"/>
        <v>378</v>
      </c>
      <c r="D2305">
        <f t="shared" ca="1" si="220"/>
        <v>-2.8000000000000001E-2</v>
      </c>
      <c r="E2305">
        <f t="shared" ca="1" si="222"/>
        <v>0</v>
      </c>
      <c r="F2305">
        <f t="shared" ca="1" si="223"/>
        <v>31</v>
      </c>
      <c r="G2305">
        <f t="shared" ca="1" si="224"/>
        <v>32</v>
      </c>
      <c r="M2305">
        <v>1957</v>
      </c>
      <c r="N2305">
        <v>62.021999999999998</v>
      </c>
    </row>
    <row r="2306" spans="1:14">
      <c r="A2306" s="54">
        <f>formulas!O2393</f>
        <v>0</v>
      </c>
      <c r="B2306" s="33">
        <f t="shared" ca="1" si="221"/>
        <v>32</v>
      </c>
      <c r="C2306">
        <f t="shared" si="219"/>
        <v>378</v>
      </c>
      <c r="D2306">
        <f t="shared" ca="1" si="220"/>
        <v>-2.8000000000000001E-2</v>
      </c>
      <c r="E2306">
        <f t="shared" ca="1" si="222"/>
        <v>0</v>
      </c>
      <c r="F2306">
        <f t="shared" ca="1" si="223"/>
        <v>31</v>
      </c>
      <c r="G2306">
        <f t="shared" ca="1" si="224"/>
        <v>32</v>
      </c>
      <c r="M2306">
        <v>1958</v>
      </c>
      <c r="N2306">
        <v>62.054000000000002</v>
      </c>
    </row>
    <row r="2307" spans="1:14">
      <c r="A2307" s="54">
        <f>formulas!O2394</f>
        <v>0</v>
      </c>
      <c r="B2307" s="33">
        <f t="shared" ca="1" si="221"/>
        <v>32</v>
      </c>
      <c r="C2307">
        <f t="shared" ref="C2307:C2370" si="225">COUNTIF($N$1:$N$25398,"&lt;"&amp;A2307)</f>
        <v>378</v>
      </c>
      <c r="D2307">
        <f t="shared" ref="D2307:D2370" ca="1" si="226">INDIRECT(ADDRESS(C2307+1,14))</f>
        <v>-2.8000000000000001E-2</v>
      </c>
      <c r="E2307">
        <f t="shared" ca="1" si="222"/>
        <v>0</v>
      </c>
      <c r="F2307">
        <f t="shared" ca="1" si="223"/>
        <v>31</v>
      </c>
      <c r="G2307">
        <f t="shared" ca="1" si="224"/>
        <v>32</v>
      </c>
      <c r="M2307">
        <v>1959</v>
      </c>
      <c r="N2307">
        <v>62.085999999999999</v>
      </c>
    </row>
    <row r="2308" spans="1:14">
      <c r="A2308" s="54">
        <f>formulas!O2395</f>
        <v>0</v>
      </c>
      <c r="B2308" s="33">
        <f t="shared" ca="1" si="221"/>
        <v>32</v>
      </c>
      <c r="C2308">
        <f t="shared" si="225"/>
        <v>378</v>
      </c>
      <c r="D2308">
        <f t="shared" ca="1" si="226"/>
        <v>-2.8000000000000001E-2</v>
      </c>
      <c r="E2308">
        <f t="shared" ca="1" si="222"/>
        <v>0</v>
      </c>
      <c r="F2308">
        <f t="shared" ca="1" si="223"/>
        <v>31</v>
      </c>
      <c r="G2308">
        <f t="shared" ca="1" si="224"/>
        <v>32</v>
      </c>
      <c r="M2308">
        <v>1960</v>
      </c>
      <c r="N2308">
        <v>62.118000000000002</v>
      </c>
    </row>
    <row r="2309" spans="1:14">
      <c r="A2309" s="54">
        <f>formulas!O2396</f>
        <v>0</v>
      </c>
      <c r="B2309" s="33">
        <f t="shared" ca="1" si="221"/>
        <v>32</v>
      </c>
      <c r="C2309">
        <f t="shared" si="225"/>
        <v>378</v>
      </c>
      <c r="D2309">
        <f t="shared" ca="1" si="226"/>
        <v>-2.8000000000000001E-2</v>
      </c>
      <c r="E2309">
        <f t="shared" ca="1" si="222"/>
        <v>0</v>
      </c>
      <c r="F2309">
        <f t="shared" ca="1" si="223"/>
        <v>31</v>
      </c>
      <c r="G2309">
        <f t="shared" ca="1" si="224"/>
        <v>32</v>
      </c>
      <c r="M2309">
        <v>1961</v>
      </c>
      <c r="N2309">
        <v>62.151000000000003</v>
      </c>
    </row>
    <row r="2310" spans="1:14">
      <c r="A2310" s="54">
        <f>formulas!O2397</f>
        <v>0</v>
      </c>
      <c r="B2310" s="33">
        <f t="shared" ca="1" si="221"/>
        <v>32</v>
      </c>
      <c r="C2310">
        <f t="shared" si="225"/>
        <v>378</v>
      </c>
      <c r="D2310">
        <f t="shared" ca="1" si="226"/>
        <v>-2.8000000000000001E-2</v>
      </c>
      <c r="E2310">
        <f t="shared" ca="1" si="222"/>
        <v>0</v>
      </c>
      <c r="F2310">
        <f t="shared" ca="1" si="223"/>
        <v>31</v>
      </c>
      <c r="G2310">
        <f t="shared" ca="1" si="224"/>
        <v>32</v>
      </c>
      <c r="M2310">
        <v>1962</v>
      </c>
      <c r="N2310">
        <v>62.183</v>
      </c>
    </row>
    <row r="2311" spans="1:14">
      <c r="A2311" s="54">
        <f>formulas!O2398</f>
        <v>0</v>
      </c>
      <c r="B2311" s="33">
        <f t="shared" ca="1" si="221"/>
        <v>32</v>
      </c>
      <c r="C2311">
        <f t="shared" si="225"/>
        <v>378</v>
      </c>
      <c r="D2311">
        <f t="shared" ca="1" si="226"/>
        <v>-2.8000000000000001E-2</v>
      </c>
      <c r="E2311">
        <f t="shared" ca="1" si="222"/>
        <v>0</v>
      </c>
      <c r="F2311">
        <f t="shared" ca="1" si="223"/>
        <v>31</v>
      </c>
      <c r="G2311">
        <f t="shared" ca="1" si="224"/>
        <v>32</v>
      </c>
      <c r="M2311">
        <v>1963</v>
      </c>
      <c r="N2311">
        <v>62.215000000000003</v>
      </c>
    </row>
    <row r="2312" spans="1:14">
      <c r="A2312" s="54">
        <f>formulas!O2399</f>
        <v>0</v>
      </c>
      <c r="B2312" s="33">
        <f t="shared" ca="1" si="221"/>
        <v>32</v>
      </c>
      <c r="C2312">
        <f t="shared" si="225"/>
        <v>378</v>
      </c>
      <c r="D2312">
        <f t="shared" ca="1" si="226"/>
        <v>-2.8000000000000001E-2</v>
      </c>
      <c r="E2312">
        <f t="shared" ca="1" si="222"/>
        <v>0</v>
      </c>
      <c r="F2312">
        <f t="shared" ca="1" si="223"/>
        <v>31</v>
      </c>
      <c r="G2312">
        <f t="shared" ca="1" si="224"/>
        <v>32</v>
      </c>
      <c r="M2312">
        <v>1964</v>
      </c>
      <c r="N2312">
        <v>62.247</v>
      </c>
    </row>
    <row r="2313" spans="1:14">
      <c r="A2313" s="54">
        <f>formulas!O2400</f>
        <v>0</v>
      </c>
      <c r="B2313" s="33">
        <f t="shared" ca="1" si="221"/>
        <v>32</v>
      </c>
      <c r="C2313">
        <f t="shared" si="225"/>
        <v>378</v>
      </c>
      <c r="D2313">
        <f t="shared" ca="1" si="226"/>
        <v>-2.8000000000000001E-2</v>
      </c>
      <c r="E2313">
        <f t="shared" ca="1" si="222"/>
        <v>0</v>
      </c>
      <c r="F2313">
        <f t="shared" ca="1" si="223"/>
        <v>31</v>
      </c>
      <c r="G2313">
        <f t="shared" ca="1" si="224"/>
        <v>32</v>
      </c>
      <c r="M2313">
        <v>1965</v>
      </c>
      <c r="N2313">
        <v>62.28</v>
      </c>
    </row>
    <row r="2314" spans="1:14">
      <c r="A2314" s="54">
        <f>formulas!O2401</f>
        <v>0</v>
      </c>
      <c r="B2314" s="33">
        <f t="shared" ca="1" si="221"/>
        <v>32</v>
      </c>
      <c r="C2314">
        <f t="shared" si="225"/>
        <v>378</v>
      </c>
      <c r="D2314">
        <f t="shared" ca="1" si="226"/>
        <v>-2.8000000000000001E-2</v>
      </c>
      <c r="E2314">
        <f t="shared" ca="1" si="222"/>
        <v>0</v>
      </c>
      <c r="F2314">
        <f t="shared" ca="1" si="223"/>
        <v>31</v>
      </c>
      <c r="G2314">
        <f t="shared" ca="1" si="224"/>
        <v>32</v>
      </c>
      <c r="M2314">
        <v>1966</v>
      </c>
      <c r="N2314">
        <v>62.311999999999998</v>
      </c>
    </row>
    <row r="2315" spans="1:14">
      <c r="A2315" s="54">
        <f>formulas!O2402</f>
        <v>0</v>
      </c>
      <c r="B2315" s="33">
        <f t="shared" ca="1" si="221"/>
        <v>32</v>
      </c>
      <c r="C2315">
        <f t="shared" si="225"/>
        <v>378</v>
      </c>
      <c r="D2315">
        <f t="shared" ca="1" si="226"/>
        <v>-2.8000000000000001E-2</v>
      </c>
      <c r="E2315">
        <f t="shared" ca="1" si="222"/>
        <v>0</v>
      </c>
      <c r="F2315">
        <f t="shared" ca="1" si="223"/>
        <v>31</v>
      </c>
      <c r="G2315">
        <f t="shared" ca="1" si="224"/>
        <v>32</v>
      </c>
      <c r="M2315">
        <v>1967</v>
      </c>
      <c r="N2315">
        <v>62.344000000000001</v>
      </c>
    </row>
    <row r="2316" spans="1:14">
      <c r="A2316" s="54">
        <f>formulas!O2403</f>
        <v>0</v>
      </c>
      <c r="B2316" s="33">
        <f t="shared" ca="1" si="221"/>
        <v>32</v>
      </c>
      <c r="C2316">
        <f t="shared" si="225"/>
        <v>378</v>
      </c>
      <c r="D2316">
        <f t="shared" ca="1" si="226"/>
        <v>-2.8000000000000001E-2</v>
      </c>
      <c r="E2316">
        <f t="shared" ca="1" si="222"/>
        <v>0</v>
      </c>
      <c r="F2316">
        <f t="shared" ca="1" si="223"/>
        <v>31</v>
      </c>
      <c r="G2316">
        <f t="shared" ca="1" si="224"/>
        <v>32</v>
      </c>
      <c r="M2316">
        <v>1968</v>
      </c>
      <c r="N2316">
        <v>62.375999999999998</v>
      </c>
    </row>
    <row r="2317" spans="1:14">
      <c r="A2317" s="54">
        <f>formulas!O2404</f>
        <v>0</v>
      </c>
      <c r="B2317" s="33">
        <f t="shared" ca="1" si="221"/>
        <v>32</v>
      </c>
      <c r="C2317">
        <f t="shared" si="225"/>
        <v>378</v>
      </c>
      <c r="D2317">
        <f t="shared" ca="1" si="226"/>
        <v>-2.8000000000000001E-2</v>
      </c>
      <c r="E2317">
        <f t="shared" ca="1" si="222"/>
        <v>0</v>
      </c>
      <c r="F2317">
        <f t="shared" ca="1" si="223"/>
        <v>31</v>
      </c>
      <c r="G2317">
        <f t="shared" ca="1" si="224"/>
        <v>32</v>
      </c>
      <c r="M2317">
        <v>1969</v>
      </c>
      <c r="N2317">
        <v>62.408999999999999</v>
      </c>
    </row>
    <row r="2318" spans="1:14">
      <c r="A2318" s="54">
        <f>formulas!O2405</f>
        <v>0</v>
      </c>
      <c r="B2318" s="33">
        <f t="shared" ca="1" si="221"/>
        <v>32</v>
      </c>
      <c r="C2318">
        <f t="shared" si="225"/>
        <v>378</v>
      </c>
      <c r="D2318">
        <f t="shared" ca="1" si="226"/>
        <v>-2.8000000000000001E-2</v>
      </c>
      <c r="E2318">
        <f t="shared" ca="1" si="222"/>
        <v>0</v>
      </c>
      <c r="F2318">
        <f t="shared" ca="1" si="223"/>
        <v>31</v>
      </c>
      <c r="G2318">
        <f t="shared" ca="1" si="224"/>
        <v>32</v>
      </c>
      <c r="M2318">
        <v>1970</v>
      </c>
      <c r="N2318">
        <v>62.441000000000003</v>
      </c>
    </row>
    <row r="2319" spans="1:14">
      <c r="A2319" s="54">
        <f>formulas!O2406</f>
        <v>0</v>
      </c>
      <c r="B2319" s="33">
        <f t="shared" ca="1" si="221"/>
        <v>32</v>
      </c>
      <c r="C2319">
        <f t="shared" si="225"/>
        <v>378</v>
      </c>
      <c r="D2319">
        <f t="shared" ca="1" si="226"/>
        <v>-2.8000000000000001E-2</v>
      </c>
      <c r="E2319">
        <f t="shared" ca="1" si="222"/>
        <v>0</v>
      </c>
      <c r="F2319">
        <f t="shared" ca="1" si="223"/>
        <v>31</v>
      </c>
      <c r="G2319">
        <f t="shared" ca="1" si="224"/>
        <v>32</v>
      </c>
      <c r="M2319">
        <v>1971</v>
      </c>
      <c r="N2319">
        <v>62.472999999999999</v>
      </c>
    </row>
    <row r="2320" spans="1:14">
      <c r="A2320" s="54">
        <f>formulas!O2407</f>
        <v>0</v>
      </c>
      <c r="B2320" s="33">
        <f t="shared" ca="1" si="221"/>
        <v>32</v>
      </c>
      <c r="C2320">
        <f t="shared" si="225"/>
        <v>378</v>
      </c>
      <c r="D2320">
        <f t="shared" ca="1" si="226"/>
        <v>-2.8000000000000001E-2</v>
      </c>
      <c r="E2320">
        <f t="shared" ca="1" si="222"/>
        <v>0</v>
      </c>
      <c r="F2320">
        <f t="shared" ca="1" si="223"/>
        <v>31</v>
      </c>
      <c r="G2320">
        <f t="shared" ca="1" si="224"/>
        <v>32</v>
      </c>
      <c r="M2320">
        <v>1972</v>
      </c>
      <c r="N2320">
        <v>62.505000000000003</v>
      </c>
    </row>
    <row r="2321" spans="1:14">
      <c r="A2321" s="54">
        <f>formulas!O2408</f>
        <v>0</v>
      </c>
      <c r="B2321" s="33">
        <f t="shared" ca="1" si="221"/>
        <v>32</v>
      </c>
      <c r="C2321">
        <f t="shared" si="225"/>
        <v>378</v>
      </c>
      <c r="D2321">
        <f t="shared" ca="1" si="226"/>
        <v>-2.8000000000000001E-2</v>
      </c>
      <c r="E2321">
        <f t="shared" ca="1" si="222"/>
        <v>0</v>
      </c>
      <c r="F2321">
        <f t="shared" ca="1" si="223"/>
        <v>31</v>
      </c>
      <c r="G2321">
        <f t="shared" ca="1" si="224"/>
        <v>32</v>
      </c>
      <c r="M2321">
        <v>1973</v>
      </c>
      <c r="N2321">
        <v>62.536999999999999</v>
      </c>
    </row>
    <row r="2322" spans="1:14">
      <c r="A2322" s="54">
        <f>formulas!O2409</f>
        <v>0</v>
      </c>
      <c r="B2322" s="33">
        <f t="shared" ref="B2322:B2385" ca="1" si="227">(A2322-D2322)/(E2322-D2322)*(G2322-F2322)+F2322</f>
        <v>32</v>
      </c>
      <c r="C2322">
        <f t="shared" si="225"/>
        <v>378</v>
      </c>
      <c r="D2322">
        <f t="shared" ca="1" si="226"/>
        <v>-2.8000000000000001E-2</v>
      </c>
      <c r="E2322">
        <f t="shared" ref="E2322:E2385" ca="1" si="228">INDIRECT(ADDRESS(C2322+2,14))</f>
        <v>0</v>
      </c>
      <c r="F2322">
        <f t="shared" ref="F2322:F2385" ca="1" si="229">INDIRECT(ADDRESS(C2322+1,13))</f>
        <v>31</v>
      </c>
      <c r="G2322">
        <f t="shared" ref="G2322:G2385" ca="1" si="230">INDIRECT(ADDRESS(C2322+2,13))</f>
        <v>32</v>
      </c>
      <c r="M2322">
        <v>1974</v>
      </c>
      <c r="N2322">
        <v>62.57</v>
      </c>
    </row>
    <row r="2323" spans="1:14">
      <c r="A2323" s="54">
        <f>formulas!O2410</f>
        <v>0</v>
      </c>
      <c r="B2323" s="33">
        <f t="shared" ca="1" si="227"/>
        <v>32</v>
      </c>
      <c r="C2323">
        <f t="shared" si="225"/>
        <v>378</v>
      </c>
      <c r="D2323">
        <f t="shared" ca="1" si="226"/>
        <v>-2.8000000000000001E-2</v>
      </c>
      <c r="E2323">
        <f t="shared" ca="1" si="228"/>
        <v>0</v>
      </c>
      <c r="F2323">
        <f t="shared" ca="1" si="229"/>
        <v>31</v>
      </c>
      <c r="G2323">
        <f t="shared" ca="1" si="230"/>
        <v>32</v>
      </c>
      <c r="M2323">
        <v>1975</v>
      </c>
      <c r="N2323">
        <v>62.601999999999997</v>
      </c>
    </row>
    <row r="2324" spans="1:14">
      <c r="A2324" s="54">
        <f>formulas!O2411</f>
        <v>0</v>
      </c>
      <c r="B2324" s="33">
        <f t="shared" ca="1" si="227"/>
        <v>32</v>
      </c>
      <c r="C2324">
        <f t="shared" si="225"/>
        <v>378</v>
      </c>
      <c r="D2324">
        <f t="shared" ca="1" si="226"/>
        <v>-2.8000000000000001E-2</v>
      </c>
      <c r="E2324">
        <f t="shared" ca="1" si="228"/>
        <v>0</v>
      </c>
      <c r="F2324">
        <f t="shared" ca="1" si="229"/>
        <v>31</v>
      </c>
      <c r="G2324">
        <f t="shared" ca="1" si="230"/>
        <v>32</v>
      </c>
      <c r="M2324">
        <v>1976</v>
      </c>
      <c r="N2324">
        <v>62.634</v>
      </c>
    </row>
    <row r="2325" spans="1:14">
      <c r="A2325" s="54">
        <f>formulas!O2412</f>
        <v>0</v>
      </c>
      <c r="B2325" s="33">
        <f t="shared" ca="1" si="227"/>
        <v>32</v>
      </c>
      <c r="C2325">
        <f t="shared" si="225"/>
        <v>378</v>
      </c>
      <c r="D2325">
        <f t="shared" ca="1" si="226"/>
        <v>-2.8000000000000001E-2</v>
      </c>
      <c r="E2325">
        <f t="shared" ca="1" si="228"/>
        <v>0</v>
      </c>
      <c r="F2325">
        <f t="shared" ca="1" si="229"/>
        <v>31</v>
      </c>
      <c r="G2325">
        <f t="shared" ca="1" si="230"/>
        <v>32</v>
      </c>
      <c r="M2325">
        <v>1977</v>
      </c>
      <c r="N2325">
        <v>62.665999999999997</v>
      </c>
    </row>
    <row r="2326" spans="1:14">
      <c r="A2326" s="54">
        <f>formulas!O2413</f>
        <v>0</v>
      </c>
      <c r="B2326" s="33">
        <f t="shared" ca="1" si="227"/>
        <v>32</v>
      </c>
      <c r="C2326">
        <f t="shared" si="225"/>
        <v>378</v>
      </c>
      <c r="D2326">
        <f t="shared" ca="1" si="226"/>
        <v>-2.8000000000000001E-2</v>
      </c>
      <c r="E2326">
        <f t="shared" ca="1" si="228"/>
        <v>0</v>
      </c>
      <c r="F2326">
        <f t="shared" ca="1" si="229"/>
        <v>31</v>
      </c>
      <c r="G2326">
        <f t="shared" ca="1" si="230"/>
        <v>32</v>
      </c>
      <c r="M2326">
        <v>1978</v>
      </c>
      <c r="N2326">
        <v>62.698999999999998</v>
      </c>
    </row>
    <row r="2327" spans="1:14">
      <c r="A2327" s="54">
        <f>formulas!O2414</f>
        <v>0</v>
      </c>
      <c r="B2327" s="33">
        <f t="shared" ca="1" si="227"/>
        <v>32</v>
      </c>
      <c r="C2327">
        <f t="shared" si="225"/>
        <v>378</v>
      </c>
      <c r="D2327">
        <f t="shared" ca="1" si="226"/>
        <v>-2.8000000000000001E-2</v>
      </c>
      <c r="E2327">
        <f t="shared" ca="1" si="228"/>
        <v>0</v>
      </c>
      <c r="F2327">
        <f t="shared" ca="1" si="229"/>
        <v>31</v>
      </c>
      <c r="G2327">
        <f t="shared" ca="1" si="230"/>
        <v>32</v>
      </c>
      <c r="M2327">
        <v>1979</v>
      </c>
      <c r="N2327">
        <v>62.731000000000002</v>
      </c>
    </row>
    <row r="2328" spans="1:14">
      <c r="A2328" s="54">
        <f>formulas!O2415</f>
        <v>0</v>
      </c>
      <c r="B2328" s="33">
        <f t="shared" ca="1" si="227"/>
        <v>32</v>
      </c>
      <c r="C2328">
        <f t="shared" si="225"/>
        <v>378</v>
      </c>
      <c r="D2328">
        <f t="shared" ca="1" si="226"/>
        <v>-2.8000000000000001E-2</v>
      </c>
      <c r="E2328">
        <f t="shared" ca="1" si="228"/>
        <v>0</v>
      </c>
      <c r="F2328">
        <f t="shared" ca="1" si="229"/>
        <v>31</v>
      </c>
      <c r="G2328">
        <f t="shared" ca="1" si="230"/>
        <v>32</v>
      </c>
      <c r="M2328">
        <v>1980</v>
      </c>
      <c r="N2328">
        <v>62.762999999999998</v>
      </c>
    </row>
    <row r="2329" spans="1:14">
      <c r="A2329" s="54">
        <f>formulas!O2416</f>
        <v>0</v>
      </c>
      <c r="B2329" s="33">
        <f t="shared" ca="1" si="227"/>
        <v>32</v>
      </c>
      <c r="C2329">
        <f t="shared" si="225"/>
        <v>378</v>
      </c>
      <c r="D2329">
        <f t="shared" ca="1" si="226"/>
        <v>-2.8000000000000001E-2</v>
      </c>
      <c r="E2329">
        <f t="shared" ca="1" si="228"/>
        <v>0</v>
      </c>
      <c r="F2329">
        <f t="shared" ca="1" si="229"/>
        <v>31</v>
      </c>
      <c r="G2329">
        <f t="shared" ca="1" si="230"/>
        <v>32</v>
      </c>
      <c r="M2329">
        <v>1981</v>
      </c>
      <c r="N2329">
        <v>62.795000000000002</v>
      </c>
    </row>
    <row r="2330" spans="1:14">
      <c r="A2330" s="54">
        <f>formulas!O2417</f>
        <v>0</v>
      </c>
      <c r="B2330" s="33">
        <f t="shared" ca="1" si="227"/>
        <v>32</v>
      </c>
      <c r="C2330">
        <f t="shared" si="225"/>
        <v>378</v>
      </c>
      <c r="D2330">
        <f t="shared" ca="1" si="226"/>
        <v>-2.8000000000000001E-2</v>
      </c>
      <c r="E2330">
        <f t="shared" ca="1" si="228"/>
        <v>0</v>
      </c>
      <c r="F2330">
        <f t="shared" ca="1" si="229"/>
        <v>31</v>
      </c>
      <c r="G2330">
        <f t="shared" ca="1" si="230"/>
        <v>32</v>
      </c>
      <c r="M2330">
        <v>1982</v>
      </c>
      <c r="N2330">
        <v>62.826999999999998</v>
      </c>
    </row>
    <row r="2331" spans="1:14">
      <c r="A2331" s="54">
        <f>formulas!O2418</f>
        <v>0</v>
      </c>
      <c r="B2331" s="33">
        <f t="shared" ca="1" si="227"/>
        <v>32</v>
      </c>
      <c r="C2331">
        <f t="shared" si="225"/>
        <v>378</v>
      </c>
      <c r="D2331">
        <f t="shared" ca="1" si="226"/>
        <v>-2.8000000000000001E-2</v>
      </c>
      <c r="E2331">
        <f t="shared" ca="1" si="228"/>
        <v>0</v>
      </c>
      <c r="F2331">
        <f t="shared" ca="1" si="229"/>
        <v>31</v>
      </c>
      <c r="G2331">
        <f t="shared" ca="1" si="230"/>
        <v>32</v>
      </c>
      <c r="M2331">
        <v>1983</v>
      </c>
      <c r="N2331">
        <v>62.86</v>
      </c>
    </row>
    <row r="2332" spans="1:14">
      <c r="A2332" s="54">
        <f>formulas!O2419</f>
        <v>0</v>
      </c>
      <c r="B2332" s="33">
        <f t="shared" ca="1" si="227"/>
        <v>32</v>
      </c>
      <c r="C2332">
        <f t="shared" si="225"/>
        <v>378</v>
      </c>
      <c r="D2332">
        <f t="shared" ca="1" si="226"/>
        <v>-2.8000000000000001E-2</v>
      </c>
      <c r="E2332">
        <f t="shared" ca="1" si="228"/>
        <v>0</v>
      </c>
      <c r="F2332">
        <f t="shared" ca="1" si="229"/>
        <v>31</v>
      </c>
      <c r="G2332">
        <f t="shared" ca="1" si="230"/>
        <v>32</v>
      </c>
      <c r="M2332">
        <v>1984</v>
      </c>
      <c r="N2332">
        <v>62.892000000000003</v>
      </c>
    </row>
    <row r="2333" spans="1:14">
      <c r="A2333" s="54">
        <f>formulas!O2420</f>
        <v>0</v>
      </c>
      <c r="B2333" s="33">
        <f t="shared" ca="1" si="227"/>
        <v>32</v>
      </c>
      <c r="C2333">
        <f t="shared" si="225"/>
        <v>378</v>
      </c>
      <c r="D2333">
        <f t="shared" ca="1" si="226"/>
        <v>-2.8000000000000001E-2</v>
      </c>
      <c r="E2333">
        <f t="shared" ca="1" si="228"/>
        <v>0</v>
      </c>
      <c r="F2333">
        <f t="shared" ca="1" si="229"/>
        <v>31</v>
      </c>
      <c r="G2333">
        <f t="shared" ca="1" si="230"/>
        <v>32</v>
      </c>
      <c r="M2333">
        <v>1985</v>
      </c>
      <c r="N2333">
        <v>62.923999999999999</v>
      </c>
    </row>
    <row r="2334" spans="1:14">
      <c r="A2334" s="54">
        <f>formulas!O2421</f>
        <v>0</v>
      </c>
      <c r="B2334" s="33">
        <f t="shared" ca="1" si="227"/>
        <v>32</v>
      </c>
      <c r="C2334">
        <f t="shared" si="225"/>
        <v>378</v>
      </c>
      <c r="D2334">
        <f t="shared" ca="1" si="226"/>
        <v>-2.8000000000000001E-2</v>
      </c>
      <c r="E2334">
        <f t="shared" ca="1" si="228"/>
        <v>0</v>
      </c>
      <c r="F2334">
        <f t="shared" ca="1" si="229"/>
        <v>31</v>
      </c>
      <c r="G2334">
        <f t="shared" ca="1" si="230"/>
        <v>32</v>
      </c>
      <c r="M2334">
        <v>1986</v>
      </c>
      <c r="N2334">
        <v>62.956000000000003</v>
      </c>
    </row>
    <row r="2335" spans="1:14">
      <c r="A2335" s="54">
        <f>formulas!O2422</f>
        <v>0</v>
      </c>
      <c r="B2335" s="33">
        <f t="shared" ca="1" si="227"/>
        <v>32</v>
      </c>
      <c r="C2335">
        <f t="shared" si="225"/>
        <v>378</v>
      </c>
      <c r="D2335">
        <f t="shared" ca="1" si="226"/>
        <v>-2.8000000000000001E-2</v>
      </c>
      <c r="E2335">
        <f t="shared" ca="1" si="228"/>
        <v>0</v>
      </c>
      <c r="F2335">
        <f t="shared" ca="1" si="229"/>
        <v>31</v>
      </c>
      <c r="G2335">
        <f t="shared" ca="1" si="230"/>
        <v>32</v>
      </c>
      <c r="M2335">
        <v>1987</v>
      </c>
      <c r="N2335">
        <v>62.988</v>
      </c>
    </row>
    <row r="2336" spans="1:14">
      <c r="A2336" s="54">
        <f>formulas!O2423</f>
        <v>0</v>
      </c>
      <c r="B2336" s="33">
        <f t="shared" ca="1" si="227"/>
        <v>32</v>
      </c>
      <c r="C2336">
        <f t="shared" si="225"/>
        <v>378</v>
      </c>
      <c r="D2336">
        <f t="shared" ca="1" si="226"/>
        <v>-2.8000000000000001E-2</v>
      </c>
      <c r="E2336">
        <f t="shared" ca="1" si="228"/>
        <v>0</v>
      </c>
      <c r="F2336">
        <f t="shared" ca="1" si="229"/>
        <v>31</v>
      </c>
      <c r="G2336">
        <f t="shared" ca="1" si="230"/>
        <v>32</v>
      </c>
      <c r="M2336">
        <v>1988</v>
      </c>
      <c r="N2336">
        <v>63.02</v>
      </c>
    </row>
    <row r="2337" spans="1:14">
      <c r="A2337" s="54">
        <f>formulas!O2424</f>
        <v>0</v>
      </c>
      <c r="B2337" s="33">
        <f t="shared" ca="1" si="227"/>
        <v>32</v>
      </c>
      <c r="C2337">
        <f t="shared" si="225"/>
        <v>378</v>
      </c>
      <c r="D2337">
        <f t="shared" ca="1" si="226"/>
        <v>-2.8000000000000001E-2</v>
      </c>
      <c r="E2337">
        <f t="shared" ca="1" si="228"/>
        <v>0</v>
      </c>
      <c r="F2337">
        <f t="shared" ca="1" si="229"/>
        <v>31</v>
      </c>
      <c r="G2337">
        <f t="shared" ca="1" si="230"/>
        <v>32</v>
      </c>
      <c r="M2337">
        <v>1989</v>
      </c>
      <c r="N2337">
        <v>63.052999999999997</v>
      </c>
    </row>
    <row r="2338" spans="1:14">
      <c r="A2338" s="54">
        <f>formulas!O2425</f>
        <v>0</v>
      </c>
      <c r="B2338" s="33">
        <f t="shared" ca="1" si="227"/>
        <v>32</v>
      </c>
      <c r="C2338">
        <f t="shared" si="225"/>
        <v>378</v>
      </c>
      <c r="D2338">
        <f t="shared" ca="1" si="226"/>
        <v>-2.8000000000000001E-2</v>
      </c>
      <c r="E2338">
        <f t="shared" ca="1" si="228"/>
        <v>0</v>
      </c>
      <c r="F2338">
        <f t="shared" ca="1" si="229"/>
        <v>31</v>
      </c>
      <c r="G2338">
        <f t="shared" ca="1" si="230"/>
        <v>32</v>
      </c>
      <c r="M2338">
        <v>1990</v>
      </c>
      <c r="N2338">
        <v>63.085000000000001</v>
      </c>
    </row>
    <row r="2339" spans="1:14">
      <c r="A2339" s="54">
        <f>formulas!O2426</f>
        <v>0</v>
      </c>
      <c r="B2339" s="33">
        <f t="shared" ca="1" si="227"/>
        <v>32</v>
      </c>
      <c r="C2339">
        <f t="shared" si="225"/>
        <v>378</v>
      </c>
      <c r="D2339">
        <f t="shared" ca="1" si="226"/>
        <v>-2.8000000000000001E-2</v>
      </c>
      <c r="E2339">
        <f t="shared" ca="1" si="228"/>
        <v>0</v>
      </c>
      <c r="F2339">
        <f t="shared" ca="1" si="229"/>
        <v>31</v>
      </c>
      <c r="G2339">
        <f t="shared" ca="1" si="230"/>
        <v>32</v>
      </c>
      <c r="M2339">
        <v>1991</v>
      </c>
      <c r="N2339">
        <v>63.116999999999997</v>
      </c>
    </row>
    <row r="2340" spans="1:14">
      <c r="A2340" s="54">
        <f>formulas!O2427</f>
        <v>0</v>
      </c>
      <c r="B2340" s="33">
        <f t="shared" ca="1" si="227"/>
        <v>32</v>
      </c>
      <c r="C2340">
        <f t="shared" si="225"/>
        <v>378</v>
      </c>
      <c r="D2340">
        <f t="shared" ca="1" si="226"/>
        <v>-2.8000000000000001E-2</v>
      </c>
      <c r="E2340">
        <f t="shared" ca="1" si="228"/>
        <v>0</v>
      </c>
      <c r="F2340">
        <f t="shared" ca="1" si="229"/>
        <v>31</v>
      </c>
      <c r="G2340">
        <f t="shared" ca="1" si="230"/>
        <v>32</v>
      </c>
      <c r="M2340">
        <v>1992</v>
      </c>
      <c r="N2340">
        <v>63.149000000000001</v>
      </c>
    </row>
    <row r="2341" spans="1:14">
      <c r="A2341" s="54">
        <f>formulas!O2428</f>
        <v>0</v>
      </c>
      <c r="B2341" s="33">
        <f t="shared" ca="1" si="227"/>
        <v>32</v>
      </c>
      <c r="C2341">
        <f t="shared" si="225"/>
        <v>378</v>
      </c>
      <c r="D2341">
        <f t="shared" ca="1" si="226"/>
        <v>-2.8000000000000001E-2</v>
      </c>
      <c r="E2341">
        <f t="shared" ca="1" si="228"/>
        <v>0</v>
      </c>
      <c r="F2341">
        <f t="shared" ca="1" si="229"/>
        <v>31</v>
      </c>
      <c r="G2341">
        <f t="shared" ca="1" si="230"/>
        <v>32</v>
      </c>
      <c r="M2341">
        <v>1993</v>
      </c>
      <c r="N2341">
        <v>63.180999999999997</v>
      </c>
    </row>
    <row r="2342" spans="1:14">
      <c r="A2342" s="54">
        <f>formulas!O2429</f>
        <v>0</v>
      </c>
      <c r="B2342" s="33">
        <f t="shared" ca="1" si="227"/>
        <v>32</v>
      </c>
      <c r="C2342">
        <f t="shared" si="225"/>
        <v>378</v>
      </c>
      <c r="D2342">
        <f t="shared" ca="1" si="226"/>
        <v>-2.8000000000000001E-2</v>
      </c>
      <c r="E2342">
        <f t="shared" ca="1" si="228"/>
        <v>0</v>
      </c>
      <c r="F2342">
        <f t="shared" ca="1" si="229"/>
        <v>31</v>
      </c>
      <c r="G2342">
        <f t="shared" ca="1" si="230"/>
        <v>32</v>
      </c>
      <c r="M2342">
        <v>1994</v>
      </c>
      <c r="N2342">
        <v>63.213999999999999</v>
      </c>
    </row>
    <row r="2343" spans="1:14">
      <c r="A2343" s="54">
        <f>formulas!O2430</f>
        <v>0</v>
      </c>
      <c r="B2343" s="33">
        <f t="shared" ca="1" si="227"/>
        <v>32</v>
      </c>
      <c r="C2343">
        <f t="shared" si="225"/>
        <v>378</v>
      </c>
      <c r="D2343">
        <f t="shared" ca="1" si="226"/>
        <v>-2.8000000000000001E-2</v>
      </c>
      <c r="E2343">
        <f t="shared" ca="1" si="228"/>
        <v>0</v>
      </c>
      <c r="F2343">
        <f t="shared" ca="1" si="229"/>
        <v>31</v>
      </c>
      <c r="G2343">
        <f t="shared" ca="1" si="230"/>
        <v>32</v>
      </c>
      <c r="M2343">
        <v>1995</v>
      </c>
      <c r="N2343">
        <v>63.246000000000002</v>
      </c>
    </row>
    <row r="2344" spans="1:14">
      <c r="A2344" s="54">
        <f>formulas!O2431</f>
        <v>0</v>
      </c>
      <c r="B2344" s="33">
        <f t="shared" ca="1" si="227"/>
        <v>32</v>
      </c>
      <c r="C2344">
        <f t="shared" si="225"/>
        <v>378</v>
      </c>
      <c r="D2344">
        <f t="shared" ca="1" si="226"/>
        <v>-2.8000000000000001E-2</v>
      </c>
      <c r="E2344">
        <f t="shared" ca="1" si="228"/>
        <v>0</v>
      </c>
      <c r="F2344">
        <f t="shared" ca="1" si="229"/>
        <v>31</v>
      </c>
      <c r="G2344">
        <f t="shared" ca="1" si="230"/>
        <v>32</v>
      </c>
      <c r="M2344">
        <v>1996</v>
      </c>
      <c r="N2344">
        <v>63.277999999999999</v>
      </c>
    </row>
    <row r="2345" spans="1:14">
      <c r="A2345" s="54">
        <f>formulas!O2432</f>
        <v>0</v>
      </c>
      <c r="B2345" s="33">
        <f t="shared" ca="1" si="227"/>
        <v>32</v>
      </c>
      <c r="C2345">
        <f t="shared" si="225"/>
        <v>378</v>
      </c>
      <c r="D2345">
        <f t="shared" ca="1" si="226"/>
        <v>-2.8000000000000001E-2</v>
      </c>
      <c r="E2345">
        <f t="shared" ca="1" si="228"/>
        <v>0</v>
      </c>
      <c r="F2345">
        <f t="shared" ca="1" si="229"/>
        <v>31</v>
      </c>
      <c r="G2345">
        <f t="shared" ca="1" si="230"/>
        <v>32</v>
      </c>
      <c r="M2345">
        <v>1997</v>
      </c>
      <c r="N2345">
        <v>63.31</v>
      </c>
    </row>
    <row r="2346" spans="1:14">
      <c r="A2346" s="54">
        <f>formulas!O2433</f>
        <v>0</v>
      </c>
      <c r="B2346" s="33">
        <f t="shared" ca="1" si="227"/>
        <v>32</v>
      </c>
      <c r="C2346">
        <f t="shared" si="225"/>
        <v>378</v>
      </c>
      <c r="D2346">
        <f t="shared" ca="1" si="226"/>
        <v>-2.8000000000000001E-2</v>
      </c>
      <c r="E2346">
        <f t="shared" ca="1" si="228"/>
        <v>0</v>
      </c>
      <c r="F2346">
        <f t="shared" ca="1" si="229"/>
        <v>31</v>
      </c>
      <c r="G2346">
        <f t="shared" ca="1" si="230"/>
        <v>32</v>
      </c>
      <c r="M2346">
        <v>1998</v>
      </c>
      <c r="N2346">
        <v>63.341999999999999</v>
      </c>
    </row>
    <row r="2347" spans="1:14">
      <c r="A2347" s="54">
        <f>formulas!O2434</f>
        <v>0</v>
      </c>
      <c r="B2347" s="33">
        <f t="shared" ca="1" si="227"/>
        <v>32</v>
      </c>
      <c r="C2347">
        <f t="shared" si="225"/>
        <v>378</v>
      </c>
      <c r="D2347">
        <f t="shared" ca="1" si="226"/>
        <v>-2.8000000000000001E-2</v>
      </c>
      <c r="E2347">
        <f t="shared" ca="1" si="228"/>
        <v>0</v>
      </c>
      <c r="F2347">
        <f t="shared" ca="1" si="229"/>
        <v>31</v>
      </c>
      <c r="G2347">
        <f t="shared" ca="1" si="230"/>
        <v>32</v>
      </c>
      <c r="M2347">
        <v>1999</v>
      </c>
      <c r="N2347">
        <v>63.374000000000002</v>
      </c>
    </row>
    <row r="2348" spans="1:14">
      <c r="A2348" s="54">
        <f>formulas!O2435</f>
        <v>0</v>
      </c>
      <c r="B2348" s="33">
        <f t="shared" ca="1" si="227"/>
        <v>32</v>
      </c>
      <c r="C2348">
        <f t="shared" si="225"/>
        <v>378</v>
      </c>
      <c r="D2348">
        <f t="shared" ca="1" si="226"/>
        <v>-2.8000000000000001E-2</v>
      </c>
      <c r="E2348">
        <f t="shared" ca="1" si="228"/>
        <v>0</v>
      </c>
      <c r="F2348">
        <f t="shared" ca="1" si="229"/>
        <v>31</v>
      </c>
      <c r="G2348">
        <f t="shared" ca="1" si="230"/>
        <v>32</v>
      </c>
      <c r="M2348">
        <v>2000</v>
      </c>
      <c r="N2348">
        <v>63.405999999999999</v>
      </c>
    </row>
    <row r="2349" spans="1:14">
      <c r="A2349" s="54">
        <f>formulas!O2436</f>
        <v>0</v>
      </c>
      <c r="B2349" s="33">
        <f t="shared" ca="1" si="227"/>
        <v>32</v>
      </c>
      <c r="C2349">
        <f t="shared" si="225"/>
        <v>378</v>
      </c>
      <c r="D2349">
        <f t="shared" ca="1" si="226"/>
        <v>-2.8000000000000001E-2</v>
      </c>
      <c r="E2349">
        <f t="shared" ca="1" si="228"/>
        <v>0</v>
      </c>
      <c r="F2349">
        <f t="shared" ca="1" si="229"/>
        <v>31</v>
      </c>
      <c r="G2349">
        <f t="shared" ca="1" si="230"/>
        <v>32</v>
      </c>
      <c r="M2349">
        <v>2001</v>
      </c>
      <c r="N2349">
        <v>63.439</v>
      </c>
    </row>
    <row r="2350" spans="1:14">
      <c r="A2350" s="54">
        <f>formulas!O2437</f>
        <v>0</v>
      </c>
      <c r="B2350" s="33">
        <f t="shared" ca="1" si="227"/>
        <v>32</v>
      </c>
      <c r="C2350">
        <f t="shared" si="225"/>
        <v>378</v>
      </c>
      <c r="D2350">
        <f t="shared" ca="1" si="226"/>
        <v>-2.8000000000000001E-2</v>
      </c>
      <c r="E2350">
        <f t="shared" ca="1" si="228"/>
        <v>0</v>
      </c>
      <c r="F2350">
        <f t="shared" ca="1" si="229"/>
        <v>31</v>
      </c>
      <c r="G2350">
        <f t="shared" ca="1" si="230"/>
        <v>32</v>
      </c>
      <c r="M2350">
        <v>2002</v>
      </c>
      <c r="N2350">
        <v>63.470999999999997</v>
      </c>
    </row>
    <row r="2351" spans="1:14">
      <c r="A2351" s="54">
        <f>formulas!O2438</f>
        <v>0</v>
      </c>
      <c r="B2351" s="33">
        <f t="shared" ca="1" si="227"/>
        <v>32</v>
      </c>
      <c r="C2351">
        <f t="shared" si="225"/>
        <v>378</v>
      </c>
      <c r="D2351">
        <f t="shared" ca="1" si="226"/>
        <v>-2.8000000000000001E-2</v>
      </c>
      <c r="E2351">
        <f t="shared" ca="1" si="228"/>
        <v>0</v>
      </c>
      <c r="F2351">
        <f t="shared" ca="1" si="229"/>
        <v>31</v>
      </c>
      <c r="G2351">
        <f t="shared" ca="1" si="230"/>
        <v>32</v>
      </c>
      <c r="M2351">
        <v>2003</v>
      </c>
      <c r="N2351">
        <v>63.503</v>
      </c>
    </row>
    <row r="2352" spans="1:14">
      <c r="A2352" s="54">
        <f>formulas!O2439</f>
        <v>0</v>
      </c>
      <c r="B2352" s="33">
        <f t="shared" ca="1" si="227"/>
        <v>32</v>
      </c>
      <c r="C2352">
        <f t="shared" si="225"/>
        <v>378</v>
      </c>
      <c r="D2352">
        <f t="shared" ca="1" si="226"/>
        <v>-2.8000000000000001E-2</v>
      </c>
      <c r="E2352">
        <f t="shared" ca="1" si="228"/>
        <v>0</v>
      </c>
      <c r="F2352">
        <f t="shared" ca="1" si="229"/>
        <v>31</v>
      </c>
      <c r="G2352">
        <f t="shared" ca="1" si="230"/>
        <v>32</v>
      </c>
      <c r="M2352">
        <v>2004</v>
      </c>
      <c r="N2352">
        <v>63.534999999999997</v>
      </c>
    </row>
    <row r="2353" spans="1:14">
      <c r="A2353" s="54">
        <f>formulas!O2440</f>
        <v>0</v>
      </c>
      <c r="B2353" s="33">
        <f t="shared" ca="1" si="227"/>
        <v>32</v>
      </c>
      <c r="C2353">
        <f t="shared" si="225"/>
        <v>378</v>
      </c>
      <c r="D2353">
        <f t="shared" ca="1" si="226"/>
        <v>-2.8000000000000001E-2</v>
      </c>
      <c r="E2353">
        <f t="shared" ca="1" si="228"/>
        <v>0</v>
      </c>
      <c r="F2353">
        <f t="shared" ca="1" si="229"/>
        <v>31</v>
      </c>
      <c r="G2353">
        <f t="shared" ca="1" si="230"/>
        <v>32</v>
      </c>
      <c r="M2353">
        <v>2005</v>
      </c>
      <c r="N2353">
        <v>63.567</v>
      </c>
    </row>
    <row r="2354" spans="1:14">
      <c r="A2354" s="54">
        <f>formulas!O2441</f>
        <v>0</v>
      </c>
      <c r="B2354" s="33">
        <f t="shared" ca="1" si="227"/>
        <v>32</v>
      </c>
      <c r="C2354">
        <f t="shared" si="225"/>
        <v>378</v>
      </c>
      <c r="D2354">
        <f t="shared" ca="1" si="226"/>
        <v>-2.8000000000000001E-2</v>
      </c>
      <c r="E2354">
        <f t="shared" ca="1" si="228"/>
        <v>0</v>
      </c>
      <c r="F2354">
        <f t="shared" ca="1" si="229"/>
        <v>31</v>
      </c>
      <c r="G2354">
        <f t="shared" ca="1" si="230"/>
        <v>32</v>
      </c>
      <c r="M2354">
        <v>2006</v>
      </c>
      <c r="N2354">
        <v>63.598999999999997</v>
      </c>
    </row>
    <row r="2355" spans="1:14">
      <c r="A2355" s="54">
        <f>formulas!O2442</f>
        <v>0</v>
      </c>
      <c r="B2355" s="33">
        <f t="shared" ca="1" si="227"/>
        <v>32</v>
      </c>
      <c r="C2355">
        <f t="shared" si="225"/>
        <v>378</v>
      </c>
      <c r="D2355">
        <f t="shared" ca="1" si="226"/>
        <v>-2.8000000000000001E-2</v>
      </c>
      <c r="E2355">
        <f t="shared" ca="1" si="228"/>
        <v>0</v>
      </c>
      <c r="F2355">
        <f t="shared" ca="1" si="229"/>
        <v>31</v>
      </c>
      <c r="G2355">
        <f t="shared" ca="1" si="230"/>
        <v>32</v>
      </c>
      <c r="M2355">
        <v>2007</v>
      </c>
      <c r="N2355">
        <v>63.631999999999998</v>
      </c>
    </row>
    <row r="2356" spans="1:14">
      <c r="A2356" s="54">
        <f>formulas!O2443</f>
        <v>0</v>
      </c>
      <c r="B2356" s="33">
        <f t="shared" ca="1" si="227"/>
        <v>32</v>
      </c>
      <c r="C2356">
        <f t="shared" si="225"/>
        <v>378</v>
      </c>
      <c r="D2356">
        <f t="shared" ca="1" si="226"/>
        <v>-2.8000000000000001E-2</v>
      </c>
      <c r="E2356">
        <f t="shared" ca="1" si="228"/>
        <v>0</v>
      </c>
      <c r="F2356">
        <f t="shared" ca="1" si="229"/>
        <v>31</v>
      </c>
      <c r="G2356">
        <f t="shared" ca="1" si="230"/>
        <v>32</v>
      </c>
      <c r="M2356">
        <v>2008</v>
      </c>
      <c r="N2356">
        <v>63.664000000000001</v>
      </c>
    </row>
    <row r="2357" spans="1:14">
      <c r="A2357" s="54">
        <f>formulas!O2444</f>
        <v>0</v>
      </c>
      <c r="B2357" s="33">
        <f t="shared" ca="1" si="227"/>
        <v>32</v>
      </c>
      <c r="C2357">
        <f t="shared" si="225"/>
        <v>378</v>
      </c>
      <c r="D2357">
        <f t="shared" ca="1" si="226"/>
        <v>-2.8000000000000001E-2</v>
      </c>
      <c r="E2357">
        <f t="shared" ca="1" si="228"/>
        <v>0</v>
      </c>
      <c r="F2357">
        <f t="shared" ca="1" si="229"/>
        <v>31</v>
      </c>
      <c r="G2357">
        <f t="shared" ca="1" si="230"/>
        <v>32</v>
      </c>
      <c r="M2357">
        <v>2009</v>
      </c>
      <c r="N2357">
        <v>63.695999999999998</v>
      </c>
    </row>
    <row r="2358" spans="1:14">
      <c r="A2358" s="54">
        <f>formulas!O2445</f>
        <v>0</v>
      </c>
      <c r="B2358" s="33">
        <f t="shared" ca="1" si="227"/>
        <v>32</v>
      </c>
      <c r="C2358">
        <f t="shared" si="225"/>
        <v>378</v>
      </c>
      <c r="D2358">
        <f t="shared" ca="1" si="226"/>
        <v>-2.8000000000000001E-2</v>
      </c>
      <c r="E2358">
        <f t="shared" ca="1" si="228"/>
        <v>0</v>
      </c>
      <c r="F2358">
        <f t="shared" ca="1" si="229"/>
        <v>31</v>
      </c>
      <c r="G2358">
        <f t="shared" ca="1" si="230"/>
        <v>32</v>
      </c>
      <c r="M2358">
        <v>2010</v>
      </c>
      <c r="N2358">
        <v>63.728000000000002</v>
      </c>
    </row>
    <row r="2359" spans="1:14">
      <c r="A2359" s="54">
        <f>formulas!O2446</f>
        <v>0</v>
      </c>
      <c r="B2359" s="33">
        <f t="shared" ca="1" si="227"/>
        <v>32</v>
      </c>
      <c r="C2359">
        <f t="shared" si="225"/>
        <v>378</v>
      </c>
      <c r="D2359">
        <f t="shared" ca="1" si="226"/>
        <v>-2.8000000000000001E-2</v>
      </c>
      <c r="E2359">
        <f t="shared" ca="1" si="228"/>
        <v>0</v>
      </c>
      <c r="F2359">
        <f t="shared" ca="1" si="229"/>
        <v>31</v>
      </c>
      <c r="G2359">
        <f t="shared" ca="1" si="230"/>
        <v>32</v>
      </c>
      <c r="M2359">
        <v>2011</v>
      </c>
      <c r="N2359">
        <v>63.76</v>
      </c>
    </row>
    <row r="2360" spans="1:14">
      <c r="A2360" s="54">
        <f>formulas!O2447</f>
        <v>0</v>
      </c>
      <c r="B2360" s="33">
        <f t="shared" ca="1" si="227"/>
        <v>32</v>
      </c>
      <c r="C2360">
        <f t="shared" si="225"/>
        <v>378</v>
      </c>
      <c r="D2360">
        <f t="shared" ca="1" si="226"/>
        <v>-2.8000000000000001E-2</v>
      </c>
      <c r="E2360">
        <f t="shared" ca="1" si="228"/>
        <v>0</v>
      </c>
      <c r="F2360">
        <f t="shared" ca="1" si="229"/>
        <v>31</v>
      </c>
      <c r="G2360">
        <f t="shared" ca="1" si="230"/>
        <v>32</v>
      </c>
      <c r="M2360">
        <v>2012</v>
      </c>
      <c r="N2360">
        <v>63.792000000000002</v>
      </c>
    </row>
    <row r="2361" spans="1:14">
      <c r="A2361" s="54">
        <f>formulas!O2448</f>
        <v>0</v>
      </c>
      <c r="B2361" s="33">
        <f t="shared" ca="1" si="227"/>
        <v>32</v>
      </c>
      <c r="C2361">
        <f t="shared" si="225"/>
        <v>378</v>
      </c>
      <c r="D2361">
        <f t="shared" ca="1" si="226"/>
        <v>-2.8000000000000001E-2</v>
      </c>
      <c r="E2361">
        <f t="shared" ca="1" si="228"/>
        <v>0</v>
      </c>
      <c r="F2361">
        <f t="shared" ca="1" si="229"/>
        <v>31</v>
      </c>
      <c r="G2361">
        <f t="shared" ca="1" si="230"/>
        <v>32</v>
      </c>
      <c r="M2361">
        <v>2013</v>
      </c>
      <c r="N2361">
        <v>63.823999999999998</v>
      </c>
    </row>
    <row r="2362" spans="1:14">
      <c r="A2362" s="54">
        <f>formulas!O2449</f>
        <v>0</v>
      </c>
      <c r="B2362" s="33">
        <f t="shared" ca="1" si="227"/>
        <v>32</v>
      </c>
      <c r="C2362">
        <f t="shared" si="225"/>
        <v>378</v>
      </c>
      <c r="D2362">
        <f t="shared" ca="1" si="226"/>
        <v>-2.8000000000000001E-2</v>
      </c>
      <c r="E2362">
        <f t="shared" ca="1" si="228"/>
        <v>0</v>
      </c>
      <c r="F2362">
        <f t="shared" ca="1" si="229"/>
        <v>31</v>
      </c>
      <c r="G2362">
        <f t="shared" ca="1" si="230"/>
        <v>32</v>
      </c>
      <c r="M2362">
        <v>2014</v>
      </c>
      <c r="N2362">
        <v>63.856000000000002</v>
      </c>
    </row>
    <row r="2363" spans="1:14">
      <c r="A2363" s="54">
        <f>formulas!O2450</f>
        <v>0</v>
      </c>
      <c r="B2363" s="33">
        <f t="shared" ca="1" si="227"/>
        <v>32</v>
      </c>
      <c r="C2363">
        <f t="shared" si="225"/>
        <v>378</v>
      </c>
      <c r="D2363">
        <f t="shared" ca="1" si="226"/>
        <v>-2.8000000000000001E-2</v>
      </c>
      <c r="E2363">
        <f t="shared" ca="1" si="228"/>
        <v>0</v>
      </c>
      <c r="F2363">
        <f t="shared" ca="1" si="229"/>
        <v>31</v>
      </c>
      <c r="G2363">
        <f t="shared" ca="1" si="230"/>
        <v>32</v>
      </c>
      <c r="M2363">
        <v>2015</v>
      </c>
      <c r="N2363">
        <v>63.889000000000003</v>
      </c>
    </row>
    <row r="2364" spans="1:14">
      <c r="A2364" s="54">
        <f>formulas!O2451</f>
        <v>0</v>
      </c>
      <c r="B2364" s="33">
        <f t="shared" ca="1" si="227"/>
        <v>32</v>
      </c>
      <c r="C2364">
        <f t="shared" si="225"/>
        <v>378</v>
      </c>
      <c r="D2364">
        <f t="shared" ca="1" si="226"/>
        <v>-2.8000000000000001E-2</v>
      </c>
      <c r="E2364">
        <f t="shared" ca="1" si="228"/>
        <v>0</v>
      </c>
      <c r="F2364">
        <f t="shared" ca="1" si="229"/>
        <v>31</v>
      </c>
      <c r="G2364">
        <f t="shared" ca="1" si="230"/>
        <v>32</v>
      </c>
      <c r="M2364">
        <v>2016</v>
      </c>
      <c r="N2364">
        <v>63.920999999999999</v>
      </c>
    </row>
    <row r="2365" spans="1:14">
      <c r="A2365" s="54">
        <f>formulas!O2452</f>
        <v>0</v>
      </c>
      <c r="B2365" s="33">
        <f t="shared" ca="1" si="227"/>
        <v>32</v>
      </c>
      <c r="C2365">
        <f t="shared" si="225"/>
        <v>378</v>
      </c>
      <c r="D2365">
        <f t="shared" ca="1" si="226"/>
        <v>-2.8000000000000001E-2</v>
      </c>
      <c r="E2365">
        <f t="shared" ca="1" si="228"/>
        <v>0</v>
      </c>
      <c r="F2365">
        <f t="shared" ca="1" si="229"/>
        <v>31</v>
      </c>
      <c r="G2365">
        <f t="shared" ca="1" si="230"/>
        <v>32</v>
      </c>
      <c r="M2365">
        <v>2017</v>
      </c>
      <c r="N2365">
        <v>63.953000000000003</v>
      </c>
    </row>
    <row r="2366" spans="1:14">
      <c r="A2366" s="54">
        <f>formulas!O2453</f>
        <v>0</v>
      </c>
      <c r="B2366" s="33">
        <f t="shared" ca="1" si="227"/>
        <v>32</v>
      </c>
      <c r="C2366">
        <f t="shared" si="225"/>
        <v>378</v>
      </c>
      <c r="D2366">
        <f t="shared" ca="1" si="226"/>
        <v>-2.8000000000000001E-2</v>
      </c>
      <c r="E2366">
        <f t="shared" ca="1" si="228"/>
        <v>0</v>
      </c>
      <c r="F2366">
        <f t="shared" ca="1" si="229"/>
        <v>31</v>
      </c>
      <c r="G2366">
        <f t="shared" ca="1" si="230"/>
        <v>32</v>
      </c>
      <c r="M2366">
        <v>2018</v>
      </c>
      <c r="N2366">
        <v>63.984999999999999</v>
      </c>
    </row>
    <row r="2367" spans="1:14">
      <c r="A2367" s="54">
        <f>formulas!O2454</f>
        <v>0</v>
      </c>
      <c r="B2367" s="33">
        <f t="shared" ca="1" si="227"/>
        <v>32</v>
      </c>
      <c r="C2367">
        <f t="shared" si="225"/>
        <v>378</v>
      </c>
      <c r="D2367">
        <f t="shared" ca="1" si="226"/>
        <v>-2.8000000000000001E-2</v>
      </c>
      <c r="E2367">
        <f t="shared" ca="1" si="228"/>
        <v>0</v>
      </c>
      <c r="F2367">
        <f t="shared" ca="1" si="229"/>
        <v>31</v>
      </c>
      <c r="G2367">
        <f t="shared" ca="1" si="230"/>
        <v>32</v>
      </c>
      <c r="M2367">
        <v>2019</v>
      </c>
      <c r="N2367">
        <v>64.016999999999996</v>
      </c>
    </row>
    <row r="2368" spans="1:14">
      <c r="A2368" s="54">
        <f>formulas!O2455</f>
        <v>0</v>
      </c>
      <c r="B2368" s="33">
        <f t="shared" ca="1" si="227"/>
        <v>32</v>
      </c>
      <c r="C2368">
        <f t="shared" si="225"/>
        <v>378</v>
      </c>
      <c r="D2368">
        <f t="shared" ca="1" si="226"/>
        <v>-2.8000000000000001E-2</v>
      </c>
      <c r="E2368">
        <f t="shared" ca="1" si="228"/>
        <v>0</v>
      </c>
      <c r="F2368">
        <f t="shared" ca="1" si="229"/>
        <v>31</v>
      </c>
      <c r="G2368">
        <f t="shared" ca="1" si="230"/>
        <v>32</v>
      </c>
      <c r="M2368">
        <v>2020</v>
      </c>
      <c r="N2368">
        <v>64.049000000000007</v>
      </c>
    </row>
    <row r="2369" spans="1:14">
      <c r="A2369" s="54">
        <f>formulas!O2456</f>
        <v>0</v>
      </c>
      <c r="B2369" s="33">
        <f t="shared" ca="1" si="227"/>
        <v>32</v>
      </c>
      <c r="C2369">
        <f t="shared" si="225"/>
        <v>378</v>
      </c>
      <c r="D2369">
        <f t="shared" ca="1" si="226"/>
        <v>-2.8000000000000001E-2</v>
      </c>
      <c r="E2369">
        <f t="shared" ca="1" si="228"/>
        <v>0</v>
      </c>
      <c r="F2369">
        <f t="shared" ca="1" si="229"/>
        <v>31</v>
      </c>
      <c r="G2369">
        <f t="shared" ca="1" si="230"/>
        <v>32</v>
      </c>
      <c r="M2369">
        <v>2021</v>
      </c>
      <c r="N2369">
        <v>64.081000000000003</v>
      </c>
    </row>
    <row r="2370" spans="1:14">
      <c r="A2370" s="54">
        <f>formulas!O2457</f>
        <v>0</v>
      </c>
      <c r="B2370" s="33">
        <f t="shared" ca="1" si="227"/>
        <v>32</v>
      </c>
      <c r="C2370">
        <f t="shared" si="225"/>
        <v>378</v>
      </c>
      <c r="D2370">
        <f t="shared" ca="1" si="226"/>
        <v>-2.8000000000000001E-2</v>
      </c>
      <c r="E2370">
        <f t="shared" ca="1" si="228"/>
        <v>0</v>
      </c>
      <c r="F2370">
        <f t="shared" ca="1" si="229"/>
        <v>31</v>
      </c>
      <c r="G2370">
        <f t="shared" ca="1" si="230"/>
        <v>32</v>
      </c>
      <c r="M2370">
        <v>2022</v>
      </c>
      <c r="N2370">
        <v>64.113</v>
      </c>
    </row>
    <row r="2371" spans="1:14">
      <c r="A2371" s="54">
        <f>formulas!O2458</f>
        <v>0</v>
      </c>
      <c r="B2371" s="33">
        <f t="shared" ca="1" si="227"/>
        <v>32</v>
      </c>
      <c r="C2371">
        <f t="shared" ref="C2371:C2434" si="231">COUNTIF($N$1:$N$25398,"&lt;"&amp;A2371)</f>
        <v>378</v>
      </c>
      <c r="D2371">
        <f t="shared" ref="D2371:D2434" ca="1" si="232">INDIRECT(ADDRESS(C2371+1,14))</f>
        <v>-2.8000000000000001E-2</v>
      </c>
      <c r="E2371">
        <f t="shared" ca="1" si="228"/>
        <v>0</v>
      </c>
      <c r="F2371">
        <f t="shared" ca="1" si="229"/>
        <v>31</v>
      </c>
      <c r="G2371">
        <f t="shared" ca="1" si="230"/>
        <v>32</v>
      </c>
      <c r="M2371">
        <v>2023</v>
      </c>
      <c r="N2371">
        <v>64.146000000000001</v>
      </c>
    </row>
    <row r="2372" spans="1:14">
      <c r="A2372" s="54">
        <f>formulas!O2459</f>
        <v>0</v>
      </c>
      <c r="B2372" s="33">
        <f t="shared" ca="1" si="227"/>
        <v>32</v>
      </c>
      <c r="C2372">
        <f t="shared" si="231"/>
        <v>378</v>
      </c>
      <c r="D2372">
        <f t="shared" ca="1" si="232"/>
        <v>-2.8000000000000001E-2</v>
      </c>
      <c r="E2372">
        <f t="shared" ca="1" si="228"/>
        <v>0</v>
      </c>
      <c r="F2372">
        <f t="shared" ca="1" si="229"/>
        <v>31</v>
      </c>
      <c r="G2372">
        <f t="shared" ca="1" si="230"/>
        <v>32</v>
      </c>
      <c r="M2372">
        <v>2024</v>
      </c>
      <c r="N2372">
        <v>64.177999999999997</v>
      </c>
    </row>
    <row r="2373" spans="1:14">
      <c r="A2373" s="54">
        <f>formulas!O2460</f>
        <v>0</v>
      </c>
      <c r="B2373" s="33">
        <f t="shared" ca="1" si="227"/>
        <v>32</v>
      </c>
      <c r="C2373">
        <f t="shared" si="231"/>
        <v>378</v>
      </c>
      <c r="D2373">
        <f t="shared" ca="1" si="232"/>
        <v>-2.8000000000000001E-2</v>
      </c>
      <c r="E2373">
        <f t="shared" ca="1" si="228"/>
        <v>0</v>
      </c>
      <c r="F2373">
        <f t="shared" ca="1" si="229"/>
        <v>31</v>
      </c>
      <c r="G2373">
        <f t="shared" ca="1" si="230"/>
        <v>32</v>
      </c>
      <c r="M2373">
        <v>2025</v>
      </c>
      <c r="N2373">
        <v>64.209999999999994</v>
      </c>
    </row>
    <row r="2374" spans="1:14">
      <c r="A2374" s="54">
        <f>formulas!O2461</f>
        <v>0</v>
      </c>
      <c r="B2374" s="33">
        <f t="shared" ca="1" si="227"/>
        <v>32</v>
      </c>
      <c r="C2374">
        <f t="shared" si="231"/>
        <v>378</v>
      </c>
      <c r="D2374">
        <f t="shared" ca="1" si="232"/>
        <v>-2.8000000000000001E-2</v>
      </c>
      <c r="E2374">
        <f t="shared" ca="1" si="228"/>
        <v>0</v>
      </c>
      <c r="F2374">
        <f t="shared" ca="1" si="229"/>
        <v>31</v>
      </c>
      <c r="G2374">
        <f t="shared" ca="1" si="230"/>
        <v>32</v>
      </c>
      <c r="M2374">
        <v>2026</v>
      </c>
      <c r="N2374">
        <v>64.242000000000004</v>
      </c>
    </row>
    <row r="2375" spans="1:14">
      <c r="A2375" s="54">
        <f>formulas!O2462</f>
        <v>0</v>
      </c>
      <c r="B2375" s="33">
        <f t="shared" ca="1" si="227"/>
        <v>32</v>
      </c>
      <c r="C2375">
        <f t="shared" si="231"/>
        <v>378</v>
      </c>
      <c r="D2375">
        <f t="shared" ca="1" si="232"/>
        <v>-2.8000000000000001E-2</v>
      </c>
      <c r="E2375">
        <f t="shared" ca="1" si="228"/>
        <v>0</v>
      </c>
      <c r="F2375">
        <f t="shared" ca="1" si="229"/>
        <v>31</v>
      </c>
      <c r="G2375">
        <f t="shared" ca="1" si="230"/>
        <v>32</v>
      </c>
      <c r="M2375">
        <v>2027</v>
      </c>
      <c r="N2375">
        <v>64.274000000000001</v>
      </c>
    </row>
    <row r="2376" spans="1:14">
      <c r="A2376" s="54">
        <f>formulas!O2463</f>
        <v>0</v>
      </c>
      <c r="B2376" s="33">
        <f t="shared" ca="1" si="227"/>
        <v>32</v>
      </c>
      <c r="C2376">
        <f t="shared" si="231"/>
        <v>378</v>
      </c>
      <c r="D2376">
        <f t="shared" ca="1" si="232"/>
        <v>-2.8000000000000001E-2</v>
      </c>
      <c r="E2376">
        <f t="shared" ca="1" si="228"/>
        <v>0</v>
      </c>
      <c r="F2376">
        <f t="shared" ca="1" si="229"/>
        <v>31</v>
      </c>
      <c r="G2376">
        <f t="shared" ca="1" si="230"/>
        <v>32</v>
      </c>
      <c r="M2376">
        <v>2028</v>
      </c>
      <c r="N2376">
        <v>64.305999999999997</v>
      </c>
    </row>
    <row r="2377" spans="1:14">
      <c r="A2377" s="54">
        <f>formulas!O2464</f>
        <v>0</v>
      </c>
      <c r="B2377" s="33">
        <f t="shared" ca="1" si="227"/>
        <v>32</v>
      </c>
      <c r="C2377">
        <f t="shared" si="231"/>
        <v>378</v>
      </c>
      <c r="D2377">
        <f t="shared" ca="1" si="232"/>
        <v>-2.8000000000000001E-2</v>
      </c>
      <c r="E2377">
        <f t="shared" ca="1" si="228"/>
        <v>0</v>
      </c>
      <c r="F2377">
        <f t="shared" ca="1" si="229"/>
        <v>31</v>
      </c>
      <c r="G2377">
        <f t="shared" ca="1" si="230"/>
        <v>32</v>
      </c>
      <c r="M2377">
        <v>2029</v>
      </c>
      <c r="N2377">
        <v>64.337999999999994</v>
      </c>
    </row>
    <row r="2378" spans="1:14">
      <c r="A2378" s="54">
        <f>formulas!O2465</f>
        <v>0</v>
      </c>
      <c r="B2378" s="33">
        <f t="shared" ca="1" si="227"/>
        <v>32</v>
      </c>
      <c r="C2378">
        <f t="shared" si="231"/>
        <v>378</v>
      </c>
      <c r="D2378">
        <f t="shared" ca="1" si="232"/>
        <v>-2.8000000000000001E-2</v>
      </c>
      <c r="E2378">
        <f t="shared" ca="1" si="228"/>
        <v>0</v>
      </c>
      <c r="F2378">
        <f t="shared" ca="1" si="229"/>
        <v>31</v>
      </c>
      <c r="G2378">
        <f t="shared" ca="1" si="230"/>
        <v>32</v>
      </c>
      <c r="M2378">
        <v>2030</v>
      </c>
      <c r="N2378">
        <v>64.37</v>
      </c>
    </row>
    <row r="2379" spans="1:14">
      <c r="A2379" s="54">
        <f>formulas!O2466</f>
        <v>0</v>
      </c>
      <c r="B2379" s="33">
        <f t="shared" ca="1" si="227"/>
        <v>32</v>
      </c>
      <c r="C2379">
        <f t="shared" si="231"/>
        <v>378</v>
      </c>
      <c r="D2379">
        <f t="shared" ca="1" si="232"/>
        <v>-2.8000000000000001E-2</v>
      </c>
      <c r="E2379">
        <f t="shared" ca="1" si="228"/>
        <v>0</v>
      </c>
      <c r="F2379">
        <f t="shared" ca="1" si="229"/>
        <v>31</v>
      </c>
      <c r="G2379">
        <f t="shared" ca="1" si="230"/>
        <v>32</v>
      </c>
      <c r="M2379">
        <v>2031</v>
      </c>
      <c r="N2379">
        <v>64.402000000000001</v>
      </c>
    </row>
    <row r="2380" spans="1:14">
      <c r="A2380" s="54">
        <f>formulas!O2467</f>
        <v>0</v>
      </c>
      <c r="B2380" s="33">
        <f t="shared" ca="1" si="227"/>
        <v>32</v>
      </c>
      <c r="C2380">
        <f t="shared" si="231"/>
        <v>378</v>
      </c>
      <c r="D2380">
        <f t="shared" ca="1" si="232"/>
        <v>-2.8000000000000001E-2</v>
      </c>
      <c r="E2380">
        <f t="shared" ca="1" si="228"/>
        <v>0</v>
      </c>
      <c r="F2380">
        <f t="shared" ca="1" si="229"/>
        <v>31</v>
      </c>
      <c r="G2380">
        <f t="shared" ca="1" si="230"/>
        <v>32</v>
      </c>
      <c r="M2380">
        <v>2032</v>
      </c>
      <c r="N2380">
        <v>64.435000000000002</v>
      </c>
    </row>
    <row r="2381" spans="1:14">
      <c r="A2381" s="54">
        <f>formulas!O2468</f>
        <v>0</v>
      </c>
      <c r="B2381" s="33">
        <f t="shared" ca="1" si="227"/>
        <v>32</v>
      </c>
      <c r="C2381">
        <f t="shared" si="231"/>
        <v>378</v>
      </c>
      <c r="D2381">
        <f t="shared" ca="1" si="232"/>
        <v>-2.8000000000000001E-2</v>
      </c>
      <c r="E2381">
        <f t="shared" ca="1" si="228"/>
        <v>0</v>
      </c>
      <c r="F2381">
        <f t="shared" ca="1" si="229"/>
        <v>31</v>
      </c>
      <c r="G2381">
        <f t="shared" ca="1" si="230"/>
        <v>32</v>
      </c>
      <c r="M2381">
        <v>2033</v>
      </c>
      <c r="N2381">
        <v>64.466999999999999</v>
      </c>
    </row>
    <row r="2382" spans="1:14">
      <c r="A2382" s="54">
        <f>formulas!O2469</f>
        <v>0</v>
      </c>
      <c r="B2382" s="33">
        <f t="shared" ca="1" si="227"/>
        <v>32</v>
      </c>
      <c r="C2382">
        <f t="shared" si="231"/>
        <v>378</v>
      </c>
      <c r="D2382">
        <f t="shared" ca="1" si="232"/>
        <v>-2.8000000000000001E-2</v>
      </c>
      <c r="E2382">
        <f t="shared" ca="1" si="228"/>
        <v>0</v>
      </c>
      <c r="F2382">
        <f t="shared" ca="1" si="229"/>
        <v>31</v>
      </c>
      <c r="G2382">
        <f t="shared" ca="1" si="230"/>
        <v>32</v>
      </c>
      <c r="M2382">
        <v>2034</v>
      </c>
      <c r="N2382">
        <v>64.498999999999995</v>
      </c>
    </row>
    <row r="2383" spans="1:14">
      <c r="A2383" s="54">
        <f>formulas!O2470</f>
        <v>0</v>
      </c>
      <c r="B2383" s="33">
        <f t="shared" ca="1" si="227"/>
        <v>32</v>
      </c>
      <c r="C2383">
        <f t="shared" si="231"/>
        <v>378</v>
      </c>
      <c r="D2383">
        <f t="shared" ca="1" si="232"/>
        <v>-2.8000000000000001E-2</v>
      </c>
      <c r="E2383">
        <f t="shared" ca="1" si="228"/>
        <v>0</v>
      </c>
      <c r="F2383">
        <f t="shared" ca="1" si="229"/>
        <v>31</v>
      </c>
      <c r="G2383">
        <f t="shared" ca="1" si="230"/>
        <v>32</v>
      </c>
      <c r="M2383">
        <v>2035</v>
      </c>
      <c r="N2383">
        <v>64.531000000000006</v>
      </c>
    </row>
    <row r="2384" spans="1:14">
      <c r="A2384" s="54">
        <f>formulas!O2471</f>
        <v>0</v>
      </c>
      <c r="B2384" s="33">
        <f t="shared" ca="1" si="227"/>
        <v>32</v>
      </c>
      <c r="C2384">
        <f t="shared" si="231"/>
        <v>378</v>
      </c>
      <c r="D2384">
        <f t="shared" ca="1" si="232"/>
        <v>-2.8000000000000001E-2</v>
      </c>
      <c r="E2384">
        <f t="shared" ca="1" si="228"/>
        <v>0</v>
      </c>
      <c r="F2384">
        <f t="shared" ca="1" si="229"/>
        <v>31</v>
      </c>
      <c r="G2384">
        <f t="shared" ca="1" si="230"/>
        <v>32</v>
      </c>
      <c r="M2384">
        <v>2036</v>
      </c>
      <c r="N2384">
        <v>64.563000000000002</v>
      </c>
    </row>
    <row r="2385" spans="1:14">
      <c r="A2385" s="54">
        <f>formulas!O2472</f>
        <v>0</v>
      </c>
      <c r="B2385" s="33">
        <f t="shared" ca="1" si="227"/>
        <v>32</v>
      </c>
      <c r="C2385">
        <f t="shared" si="231"/>
        <v>378</v>
      </c>
      <c r="D2385">
        <f t="shared" ca="1" si="232"/>
        <v>-2.8000000000000001E-2</v>
      </c>
      <c r="E2385">
        <f t="shared" ca="1" si="228"/>
        <v>0</v>
      </c>
      <c r="F2385">
        <f t="shared" ca="1" si="229"/>
        <v>31</v>
      </c>
      <c r="G2385">
        <f t="shared" ca="1" si="230"/>
        <v>32</v>
      </c>
      <c r="M2385">
        <v>2037</v>
      </c>
      <c r="N2385">
        <v>64.594999999999999</v>
      </c>
    </row>
    <row r="2386" spans="1:14">
      <c r="A2386" s="54">
        <f>formulas!O2473</f>
        <v>0</v>
      </c>
      <c r="B2386" s="33">
        <f t="shared" ref="B2386:B2449" ca="1" si="233">(A2386-D2386)/(E2386-D2386)*(G2386-F2386)+F2386</f>
        <v>32</v>
      </c>
      <c r="C2386">
        <f t="shared" si="231"/>
        <v>378</v>
      </c>
      <c r="D2386">
        <f t="shared" ca="1" si="232"/>
        <v>-2.8000000000000001E-2</v>
      </c>
      <c r="E2386">
        <f t="shared" ref="E2386:E2449" ca="1" si="234">INDIRECT(ADDRESS(C2386+2,14))</f>
        <v>0</v>
      </c>
      <c r="F2386">
        <f t="shared" ref="F2386:F2449" ca="1" si="235">INDIRECT(ADDRESS(C2386+1,13))</f>
        <v>31</v>
      </c>
      <c r="G2386">
        <f t="shared" ref="G2386:G2449" ca="1" si="236">INDIRECT(ADDRESS(C2386+2,13))</f>
        <v>32</v>
      </c>
      <c r="M2386">
        <v>2038</v>
      </c>
      <c r="N2386">
        <v>64.626999999999995</v>
      </c>
    </row>
    <row r="2387" spans="1:14">
      <c r="A2387" s="54">
        <f>formulas!O2474</f>
        <v>0</v>
      </c>
      <c r="B2387" s="33">
        <f t="shared" ca="1" si="233"/>
        <v>32</v>
      </c>
      <c r="C2387">
        <f t="shared" si="231"/>
        <v>378</v>
      </c>
      <c r="D2387">
        <f t="shared" ca="1" si="232"/>
        <v>-2.8000000000000001E-2</v>
      </c>
      <c r="E2387">
        <f t="shared" ca="1" si="234"/>
        <v>0</v>
      </c>
      <c r="F2387">
        <f t="shared" ca="1" si="235"/>
        <v>31</v>
      </c>
      <c r="G2387">
        <f t="shared" ca="1" si="236"/>
        <v>32</v>
      </c>
      <c r="M2387">
        <v>2039</v>
      </c>
      <c r="N2387">
        <v>64.659000000000006</v>
      </c>
    </row>
    <row r="2388" spans="1:14">
      <c r="A2388" s="54">
        <f>formulas!O2475</f>
        <v>0</v>
      </c>
      <c r="B2388" s="33">
        <f t="shared" ca="1" si="233"/>
        <v>32</v>
      </c>
      <c r="C2388">
        <f t="shared" si="231"/>
        <v>378</v>
      </c>
      <c r="D2388">
        <f t="shared" ca="1" si="232"/>
        <v>-2.8000000000000001E-2</v>
      </c>
      <c r="E2388">
        <f t="shared" ca="1" si="234"/>
        <v>0</v>
      </c>
      <c r="F2388">
        <f t="shared" ca="1" si="235"/>
        <v>31</v>
      </c>
      <c r="G2388">
        <f t="shared" ca="1" si="236"/>
        <v>32</v>
      </c>
      <c r="M2388">
        <v>2040</v>
      </c>
      <c r="N2388">
        <v>64.691000000000003</v>
      </c>
    </row>
    <row r="2389" spans="1:14">
      <c r="A2389" s="54">
        <f>formulas!O2476</f>
        <v>0</v>
      </c>
      <c r="B2389" s="33">
        <f t="shared" ca="1" si="233"/>
        <v>32</v>
      </c>
      <c r="C2389">
        <f t="shared" si="231"/>
        <v>378</v>
      </c>
      <c r="D2389">
        <f t="shared" ca="1" si="232"/>
        <v>-2.8000000000000001E-2</v>
      </c>
      <c r="E2389">
        <f t="shared" ca="1" si="234"/>
        <v>0</v>
      </c>
      <c r="F2389">
        <f t="shared" ca="1" si="235"/>
        <v>31</v>
      </c>
      <c r="G2389">
        <f t="shared" ca="1" si="236"/>
        <v>32</v>
      </c>
      <c r="M2389">
        <v>2041</v>
      </c>
      <c r="N2389">
        <v>64.722999999999999</v>
      </c>
    </row>
    <row r="2390" spans="1:14">
      <c r="A2390" s="54">
        <f>formulas!O2477</f>
        <v>0</v>
      </c>
      <c r="B2390" s="33">
        <f t="shared" ca="1" si="233"/>
        <v>32</v>
      </c>
      <c r="C2390">
        <f t="shared" si="231"/>
        <v>378</v>
      </c>
      <c r="D2390">
        <f t="shared" ca="1" si="232"/>
        <v>-2.8000000000000001E-2</v>
      </c>
      <c r="E2390">
        <f t="shared" ca="1" si="234"/>
        <v>0</v>
      </c>
      <c r="F2390">
        <f t="shared" ca="1" si="235"/>
        <v>31</v>
      </c>
      <c r="G2390">
        <f t="shared" ca="1" si="236"/>
        <v>32</v>
      </c>
      <c r="M2390">
        <v>2042</v>
      </c>
      <c r="N2390">
        <v>64.756</v>
      </c>
    </row>
    <row r="2391" spans="1:14">
      <c r="A2391" s="54">
        <f>formulas!O2478</f>
        <v>0</v>
      </c>
      <c r="B2391" s="33">
        <f t="shared" ca="1" si="233"/>
        <v>32</v>
      </c>
      <c r="C2391">
        <f t="shared" si="231"/>
        <v>378</v>
      </c>
      <c r="D2391">
        <f t="shared" ca="1" si="232"/>
        <v>-2.8000000000000001E-2</v>
      </c>
      <c r="E2391">
        <f t="shared" ca="1" si="234"/>
        <v>0</v>
      </c>
      <c r="F2391">
        <f t="shared" ca="1" si="235"/>
        <v>31</v>
      </c>
      <c r="G2391">
        <f t="shared" ca="1" si="236"/>
        <v>32</v>
      </c>
      <c r="M2391">
        <v>2043</v>
      </c>
      <c r="N2391">
        <v>64.787999999999997</v>
      </c>
    </row>
    <row r="2392" spans="1:14">
      <c r="A2392" s="54">
        <f>formulas!O2479</f>
        <v>0</v>
      </c>
      <c r="B2392" s="33">
        <f t="shared" ca="1" si="233"/>
        <v>32</v>
      </c>
      <c r="C2392">
        <f t="shared" si="231"/>
        <v>378</v>
      </c>
      <c r="D2392">
        <f t="shared" ca="1" si="232"/>
        <v>-2.8000000000000001E-2</v>
      </c>
      <c r="E2392">
        <f t="shared" ca="1" si="234"/>
        <v>0</v>
      </c>
      <c r="F2392">
        <f t="shared" ca="1" si="235"/>
        <v>31</v>
      </c>
      <c r="G2392">
        <f t="shared" ca="1" si="236"/>
        <v>32</v>
      </c>
      <c r="M2392">
        <v>2044</v>
      </c>
      <c r="N2392">
        <v>64.819999999999993</v>
      </c>
    </row>
    <row r="2393" spans="1:14">
      <c r="A2393" s="54">
        <f>formulas!O2480</f>
        <v>0</v>
      </c>
      <c r="B2393" s="33">
        <f t="shared" ca="1" si="233"/>
        <v>32</v>
      </c>
      <c r="C2393">
        <f t="shared" si="231"/>
        <v>378</v>
      </c>
      <c r="D2393">
        <f t="shared" ca="1" si="232"/>
        <v>-2.8000000000000001E-2</v>
      </c>
      <c r="E2393">
        <f t="shared" ca="1" si="234"/>
        <v>0</v>
      </c>
      <c r="F2393">
        <f t="shared" ca="1" si="235"/>
        <v>31</v>
      </c>
      <c r="G2393">
        <f t="shared" ca="1" si="236"/>
        <v>32</v>
      </c>
      <c r="M2393">
        <v>2045</v>
      </c>
      <c r="N2393">
        <v>64.852000000000004</v>
      </c>
    </row>
    <row r="2394" spans="1:14">
      <c r="A2394" s="54">
        <f>formulas!O2481</f>
        <v>0</v>
      </c>
      <c r="B2394" s="33">
        <f t="shared" ca="1" si="233"/>
        <v>32</v>
      </c>
      <c r="C2394">
        <f t="shared" si="231"/>
        <v>378</v>
      </c>
      <c r="D2394">
        <f t="shared" ca="1" si="232"/>
        <v>-2.8000000000000001E-2</v>
      </c>
      <c r="E2394">
        <f t="shared" ca="1" si="234"/>
        <v>0</v>
      </c>
      <c r="F2394">
        <f t="shared" ca="1" si="235"/>
        <v>31</v>
      </c>
      <c r="G2394">
        <f t="shared" ca="1" si="236"/>
        <v>32</v>
      </c>
      <c r="M2394">
        <v>2046</v>
      </c>
      <c r="N2394">
        <v>64.884</v>
      </c>
    </row>
    <row r="2395" spans="1:14">
      <c r="A2395" s="54">
        <f>formulas!O2482</f>
        <v>0</v>
      </c>
      <c r="B2395" s="33">
        <f t="shared" ca="1" si="233"/>
        <v>32</v>
      </c>
      <c r="C2395">
        <f t="shared" si="231"/>
        <v>378</v>
      </c>
      <c r="D2395">
        <f t="shared" ca="1" si="232"/>
        <v>-2.8000000000000001E-2</v>
      </c>
      <c r="E2395">
        <f t="shared" ca="1" si="234"/>
        <v>0</v>
      </c>
      <c r="F2395">
        <f t="shared" ca="1" si="235"/>
        <v>31</v>
      </c>
      <c r="G2395">
        <f t="shared" ca="1" si="236"/>
        <v>32</v>
      </c>
      <c r="M2395">
        <v>2047</v>
      </c>
      <c r="N2395">
        <v>64.915999999999997</v>
      </c>
    </row>
    <row r="2396" spans="1:14">
      <c r="A2396" s="54">
        <f>formulas!O2483</f>
        <v>0</v>
      </c>
      <c r="B2396" s="33">
        <f t="shared" ca="1" si="233"/>
        <v>32</v>
      </c>
      <c r="C2396">
        <f t="shared" si="231"/>
        <v>378</v>
      </c>
      <c r="D2396">
        <f t="shared" ca="1" si="232"/>
        <v>-2.8000000000000001E-2</v>
      </c>
      <c r="E2396">
        <f t="shared" ca="1" si="234"/>
        <v>0</v>
      </c>
      <c r="F2396">
        <f t="shared" ca="1" si="235"/>
        <v>31</v>
      </c>
      <c r="G2396">
        <f t="shared" ca="1" si="236"/>
        <v>32</v>
      </c>
      <c r="M2396">
        <v>2048</v>
      </c>
      <c r="N2396">
        <v>64.947999999999993</v>
      </c>
    </row>
    <row r="2397" spans="1:14">
      <c r="A2397" s="54">
        <f>formulas!O2484</f>
        <v>0</v>
      </c>
      <c r="B2397" s="33">
        <f t="shared" ca="1" si="233"/>
        <v>32</v>
      </c>
      <c r="C2397">
        <f t="shared" si="231"/>
        <v>378</v>
      </c>
      <c r="D2397">
        <f t="shared" ca="1" si="232"/>
        <v>-2.8000000000000001E-2</v>
      </c>
      <c r="E2397">
        <f t="shared" ca="1" si="234"/>
        <v>0</v>
      </c>
      <c r="F2397">
        <f t="shared" ca="1" si="235"/>
        <v>31</v>
      </c>
      <c r="G2397">
        <f t="shared" ca="1" si="236"/>
        <v>32</v>
      </c>
      <c r="M2397">
        <v>2049</v>
      </c>
      <c r="N2397">
        <v>64.98</v>
      </c>
    </row>
    <row r="2398" spans="1:14">
      <c r="A2398" s="54">
        <f>formulas!O2485</f>
        <v>0</v>
      </c>
      <c r="B2398" s="33">
        <f t="shared" ca="1" si="233"/>
        <v>32</v>
      </c>
      <c r="C2398">
        <f t="shared" si="231"/>
        <v>378</v>
      </c>
      <c r="D2398">
        <f t="shared" ca="1" si="232"/>
        <v>-2.8000000000000001E-2</v>
      </c>
      <c r="E2398">
        <f t="shared" ca="1" si="234"/>
        <v>0</v>
      </c>
      <c r="F2398">
        <f t="shared" ca="1" si="235"/>
        <v>31</v>
      </c>
      <c r="G2398">
        <f t="shared" ca="1" si="236"/>
        <v>32</v>
      </c>
      <c r="M2398">
        <v>2050</v>
      </c>
      <c r="N2398">
        <v>65.012</v>
      </c>
    </row>
    <row r="2399" spans="1:14">
      <c r="A2399" s="54">
        <f>formulas!O2486</f>
        <v>0</v>
      </c>
      <c r="B2399" s="33">
        <f t="shared" ca="1" si="233"/>
        <v>32</v>
      </c>
      <c r="C2399">
        <f t="shared" si="231"/>
        <v>378</v>
      </c>
      <c r="D2399">
        <f t="shared" ca="1" si="232"/>
        <v>-2.8000000000000001E-2</v>
      </c>
      <c r="E2399">
        <f t="shared" ca="1" si="234"/>
        <v>0</v>
      </c>
      <c r="F2399">
        <f t="shared" ca="1" si="235"/>
        <v>31</v>
      </c>
      <c r="G2399">
        <f t="shared" ca="1" si="236"/>
        <v>32</v>
      </c>
      <c r="M2399">
        <v>2051</v>
      </c>
      <c r="N2399">
        <v>65.043999999999997</v>
      </c>
    </row>
    <row r="2400" spans="1:14">
      <c r="A2400" s="54">
        <f>formulas!O2487</f>
        <v>0</v>
      </c>
      <c r="B2400" s="33">
        <f t="shared" ca="1" si="233"/>
        <v>32</v>
      </c>
      <c r="C2400">
        <f t="shared" si="231"/>
        <v>378</v>
      </c>
      <c r="D2400">
        <f t="shared" ca="1" si="232"/>
        <v>-2.8000000000000001E-2</v>
      </c>
      <c r="E2400">
        <f t="shared" ca="1" si="234"/>
        <v>0</v>
      </c>
      <c r="F2400">
        <f t="shared" ca="1" si="235"/>
        <v>31</v>
      </c>
      <c r="G2400">
        <f t="shared" ca="1" si="236"/>
        <v>32</v>
      </c>
      <c r="M2400">
        <v>2052</v>
      </c>
      <c r="N2400">
        <v>65.075999999999993</v>
      </c>
    </row>
    <row r="2401" spans="1:14">
      <c r="A2401" s="54">
        <f>formulas!O2488</f>
        <v>0</v>
      </c>
      <c r="B2401" s="33">
        <f t="shared" ca="1" si="233"/>
        <v>32</v>
      </c>
      <c r="C2401">
        <f t="shared" si="231"/>
        <v>378</v>
      </c>
      <c r="D2401">
        <f t="shared" ca="1" si="232"/>
        <v>-2.8000000000000001E-2</v>
      </c>
      <c r="E2401">
        <f t="shared" ca="1" si="234"/>
        <v>0</v>
      </c>
      <c r="F2401">
        <f t="shared" ca="1" si="235"/>
        <v>31</v>
      </c>
      <c r="G2401">
        <f t="shared" ca="1" si="236"/>
        <v>32</v>
      </c>
      <c r="M2401">
        <v>2053</v>
      </c>
      <c r="N2401">
        <v>65.108999999999995</v>
      </c>
    </row>
    <row r="2402" spans="1:14">
      <c r="A2402" s="54">
        <f>formulas!O2489</f>
        <v>0</v>
      </c>
      <c r="B2402" s="33">
        <f t="shared" ca="1" si="233"/>
        <v>32</v>
      </c>
      <c r="C2402">
        <f t="shared" si="231"/>
        <v>378</v>
      </c>
      <c r="D2402">
        <f t="shared" ca="1" si="232"/>
        <v>-2.8000000000000001E-2</v>
      </c>
      <c r="E2402">
        <f t="shared" ca="1" si="234"/>
        <v>0</v>
      </c>
      <c r="F2402">
        <f t="shared" ca="1" si="235"/>
        <v>31</v>
      </c>
      <c r="G2402">
        <f t="shared" ca="1" si="236"/>
        <v>32</v>
      </c>
      <c r="M2402">
        <v>2054</v>
      </c>
      <c r="N2402">
        <v>65.141000000000005</v>
      </c>
    </row>
    <row r="2403" spans="1:14">
      <c r="A2403" s="54">
        <f>formulas!O2490</f>
        <v>0</v>
      </c>
      <c r="B2403" s="33">
        <f t="shared" ca="1" si="233"/>
        <v>32</v>
      </c>
      <c r="C2403">
        <f t="shared" si="231"/>
        <v>378</v>
      </c>
      <c r="D2403">
        <f t="shared" ca="1" si="232"/>
        <v>-2.8000000000000001E-2</v>
      </c>
      <c r="E2403">
        <f t="shared" ca="1" si="234"/>
        <v>0</v>
      </c>
      <c r="F2403">
        <f t="shared" ca="1" si="235"/>
        <v>31</v>
      </c>
      <c r="G2403">
        <f t="shared" ca="1" si="236"/>
        <v>32</v>
      </c>
      <c r="M2403">
        <v>2055</v>
      </c>
      <c r="N2403">
        <v>65.173000000000002</v>
      </c>
    </row>
    <row r="2404" spans="1:14">
      <c r="A2404" s="54">
        <f>formulas!O2491</f>
        <v>0</v>
      </c>
      <c r="B2404" s="33">
        <f t="shared" ca="1" si="233"/>
        <v>32</v>
      </c>
      <c r="C2404">
        <f t="shared" si="231"/>
        <v>378</v>
      </c>
      <c r="D2404">
        <f t="shared" ca="1" si="232"/>
        <v>-2.8000000000000001E-2</v>
      </c>
      <c r="E2404">
        <f t="shared" ca="1" si="234"/>
        <v>0</v>
      </c>
      <c r="F2404">
        <f t="shared" ca="1" si="235"/>
        <v>31</v>
      </c>
      <c r="G2404">
        <f t="shared" ca="1" si="236"/>
        <v>32</v>
      </c>
      <c r="M2404">
        <v>2056</v>
      </c>
      <c r="N2404">
        <v>65.204999999999998</v>
      </c>
    </row>
    <row r="2405" spans="1:14">
      <c r="A2405" s="54">
        <f>formulas!O2492</f>
        <v>0</v>
      </c>
      <c r="B2405" s="33">
        <f t="shared" ca="1" si="233"/>
        <v>32</v>
      </c>
      <c r="C2405">
        <f t="shared" si="231"/>
        <v>378</v>
      </c>
      <c r="D2405">
        <f t="shared" ca="1" si="232"/>
        <v>-2.8000000000000001E-2</v>
      </c>
      <c r="E2405">
        <f t="shared" ca="1" si="234"/>
        <v>0</v>
      </c>
      <c r="F2405">
        <f t="shared" ca="1" si="235"/>
        <v>31</v>
      </c>
      <c r="G2405">
        <f t="shared" ca="1" si="236"/>
        <v>32</v>
      </c>
      <c r="M2405">
        <v>2057</v>
      </c>
      <c r="N2405">
        <v>65.236999999999995</v>
      </c>
    </row>
    <row r="2406" spans="1:14">
      <c r="A2406" s="54">
        <f>formulas!O2493</f>
        <v>0</v>
      </c>
      <c r="B2406" s="33">
        <f t="shared" ca="1" si="233"/>
        <v>32</v>
      </c>
      <c r="C2406">
        <f t="shared" si="231"/>
        <v>378</v>
      </c>
      <c r="D2406">
        <f t="shared" ca="1" si="232"/>
        <v>-2.8000000000000001E-2</v>
      </c>
      <c r="E2406">
        <f t="shared" ca="1" si="234"/>
        <v>0</v>
      </c>
      <c r="F2406">
        <f t="shared" ca="1" si="235"/>
        <v>31</v>
      </c>
      <c r="G2406">
        <f t="shared" ca="1" si="236"/>
        <v>32</v>
      </c>
      <c r="M2406">
        <v>2058</v>
      </c>
      <c r="N2406">
        <v>65.269000000000005</v>
      </c>
    </row>
    <row r="2407" spans="1:14">
      <c r="A2407" s="54">
        <f>formulas!O2494</f>
        <v>0</v>
      </c>
      <c r="B2407" s="33">
        <f t="shared" ca="1" si="233"/>
        <v>32</v>
      </c>
      <c r="C2407">
        <f t="shared" si="231"/>
        <v>378</v>
      </c>
      <c r="D2407">
        <f t="shared" ca="1" si="232"/>
        <v>-2.8000000000000001E-2</v>
      </c>
      <c r="E2407">
        <f t="shared" ca="1" si="234"/>
        <v>0</v>
      </c>
      <c r="F2407">
        <f t="shared" ca="1" si="235"/>
        <v>31</v>
      </c>
      <c r="G2407">
        <f t="shared" ca="1" si="236"/>
        <v>32</v>
      </c>
      <c r="M2407">
        <v>2059</v>
      </c>
      <c r="N2407">
        <v>65.301000000000002</v>
      </c>
    </row>
    <row r="2408" spans="1:14">
      <c r="A2408" s="54">
        <f>formulas!O2495</f>
        <v>0</v>
      </c>
      <c r="B2408" s="33">
        <f t="shared" ca="1" si="233"/>
        <v>32</v>
      </c>
      <c r="C2408">
        <f t="shared" si="231"/>
        <v>378</v>
      </c>
      <c r="D2408">
        <f t="shared" ca="1" si="232"/>
        <v>-2.8000000000000001E-2</v>
      </c>
      <c r="E2408">
        <f t="shared" ca="1" si="234"/>
        <v>0</v>
      </c>
      <c r="F2408">
        <f t="shared" ca="1" si="235"/>
        <v>31</v>
      </c>
      <c r="G2408">
        <f t="shared" ca="1" si="236"/>
        <v>32</v>
      </c>
      <c r="M2408">
        <v>2060</v>
      </c>
      <c r="N2408">
        <v>65.332999999999998</v>
      </c>
    </row>
    <row r="2409" spans="1:14">
      <c r="A2409" s="54">
        <f>formulas!O2496</f>
        <v>0</v>
      </c>
      <c r="B2409" s="33">
        <f t="shared" ca="1" si="233"/>
        <v>32</v>
      </c>
      <c r="C2409">
        <f t="shared" si="231"/>
        <v>378</v>
      </c>
      <c r="D2409">
        <f t="shared" ca="1" si="232"/>
        <v>-2.8000000000000001E-2</v>
      </c>
      <c r="E2409">
        <f t="shared" ca="1" si="234"/>
        <v>0</v>
      </c>
      <c r="F2409">
        <f t="shared" ca="1" si="235"/>
        <v>31</v>
      </c>
      <c r="G2409">
        <f t="shared" ca="1" si="236"/>
        <v>32</v>
      </c>
      <c r="M2409">
        <v>2061</v>
      </c>
      <c r="N2409">
        <v>65.364999999999995</v>
      </c>
    </row>
    <row r="2410" spans="1:14">
      <c r="A2410" s="54">
        <f>formulas!O2497</f>
        <v>0</v>
      </c>
      <c r="B2410" s="33">
        <f t="shared" ca="1" si="233"/>
        <v>32</v>
      </c>
      <c r="C2410">
        <f t="shared" si="231"/>
        <v>378</v>
      </c>
      <c r="D2410">
        <f t="shared" ca="1" si="232"/>
        <v>-2.8000000000000001E-2</v>
      </c>
      <c r="E2410">
        <f t="shared" ca="1" si="234"/>
        <v>0</v>
      </c>
      <c r="F2410">
        <f t="shared" ca="1" si="235"/>
        <v>31</v>
      </c>
      <c r="G2410">
        <f t="shared" ca="1" si="236"/>
        <v>32</v>
      </c>
      <c r="M2410">
        <v>2062</v>
      </c>
      <c r="N2410">
        <v>65.397000000000006</v>
      </c>
    </row>
    <row r="2411" spans="1:14">
      <c r="A2411" s="54">
        <f>formulas!O2498</f>
        <v>0</v>
      </c>
      <c r="B2411" s="33">
        <f t="shared" ca="1" si="233"/>
        <v>32</v>
      </c>
      <c r="C2411">
        <f t="shared" si="231"/>
        <v>378</v>
      </c>
      <c r="D2411">
        <f t="shared" ca="1" si="232"/>
        <v>-2.8000000000000001E-2</v>
      </c>
      <c r="E2411">
        <f t="shared" ca="1" si="234"/>
        <v>0</v>
      </c>
      <c r="F2411">
        <f t="shared" ca="1" si="235"/>
        <v>31</v>
      </c>
      <c r="G2411">
        <f t="shared" ca="1" si="236"/>
        <v>32</v>
      </c>
      <c r="M2411">
        <v>2063</v>
      </c>
      <c r="N2411">
        <v>65.429000000000002</v>
      </c>
    </row>
    <row r="2412" spans="1:14">
      <c r="A2412" s="54">
        <f>formulas!O2499</f>
        <v>0</v>
      </c>
      <c r="B2412" s="33">
        <f t="shared" ca="1" si="233"/>
        <v>32</v>
      </c>
      <c r="C2412">
        <f t="shared" si="231"/>
        <v>378</v>
      </c>
      <c r="D2412">
        <f t="shared" ca="1" si="232"/>
        <v>-2.8000000000000001E-2</v>
      </c>
      <c r="E2412">
        <f t="shared" ca="1" si="234"/>
        <v>0</v>
      </c>
      <c r="F2412">
        <f t="shared" ca="1" si="235"/>
        <v>31</v>
      </c>
      <c r="G2412">
        <f t="shared" ca="1" si="236"/>
        <v>32</v>
      </c>
      <c r="M2412">
        <v>2064</v>
      </c>
      <c r="N2412">
        <v>65.460999999999999</v>
      </c>
    </row>
    <row r="2413" spans="1:14">
      <c r="A2413" s="54">
        <f>formulas!O2500</f>
        <v>0</v>
      </c>
      <c r="B2413" s="33">
        <f t="shared" ca="1" si="233"/>
        <v>32</v>
      </c>
      <c r="C2413">
        <f t="shared" si="231"/>
        <v>378</v>
      </c>
      <c r="D2413">
        <f t="shared" ca="1" si="232"/>
        <v>-2.8000000000000001E-2</v>
      </c>
      <c r="E2413">
        <f t="shared" ca="1" si="234"/>
        <v>0</v>
      </c>
      <c r="F2413">
        <f t="shared" ca="1" si="235"/>
        <v>31</v>
      </c>
      <c r="G2413">
        <f t="shared" ca="1" si="236"/>
        <v>32</v>
      </c>
      <c r="M2413">
        <v>2065</v>
      </c>
      <c r="N2413">
        <v>65.492999999999995</v>
      </c>
    </row>
    <row r="2414" spans="1:14">
      <c r="A2414" s="54">
        <f>formulas!O2501</f>
        <v>0</v>
      </c>
      <c r="B2414" s="33">
        <f t="shared" ca="1" si="233"/>
        <v>32</v>
      </c>
      <c r="C2414">
        <f t="shared" si="231"/>
        <v>378</v>
      </c>
      <c r="D2414">
        <f t="shared" ca="1" si="232"/>
        <v>-2.8000000000000001E-2</v>
      </c>
      <c r="E2414">
        <f t="shared" ca="1" si="234"/>
        <v>0</v>
      </c>
      <c r="F2414">
        <f t="shared" ca="1" si="235"/>
        <v>31</v>
      </c>
      <c r="G2414">
        <f t="shared" ca="1" si="236"/>
        <v>32</v>
      </c>
      <c r="M2414">
        <v>2066</v>
      </c>
      <c r="N2414">
        <v>65.525000000000006</v>
      </c>
    </row>
    <row r="2415" spans="1:14">
      <c r="A2415" s="54">
        <f>formulas!O2502</f>
        <v>0</v>
      </c>
      <c r="B2415" s="33">
        <f t="shared" ca="1" si="233"/>
        <v>32</v>
      </c>
      <c r="C2415">
        <f t="shared" si="231"/>
        <v>378</v>
      </c>
      <c r="D2415">
        <f t="shared" ca="1" si="232"/>
        <v>-2.8000000000000001E-2</v>
      </c>
      <c r="E2415">
        <f t="shared" ca="1" si="234"/>
        <v>0</v>
      </c>
      <c r="F2415">
        <f t="shared" ca="1" si="235"/>
        <v>31</v>
      </c>
      <c r="G2415">
        <f t="shared" ca="1" si="236"/>
        <v>32</v>
      </c>
      <c r="M2415">
        <v>2067</v>
      </c>
      <c r="N2415">
        <v>65.557000000000002</v>
      </c>
    </row>
    <row r="2416" spans="1:14">
      <c r="A2416" s="54">
        <f>formulas!O2503</f>
        <v>0</v>
      </c>
      <c r="B2416" s="33">
        <f t="shared" ca="1" si="233"/>
        <v>32</v>
      </c>
      <c r="C2416">
        <f t="shared" si="231"/>
        <v>378</v>
      </c>
      <c r="D2416">
        <f t="shared" ca="1" si="232"/>
        <v>-2.8000000000000001E-2</v>
      </c>
      <c r="E2416">
        <f t="shared" ca="1" si="234"/>
        <v>0</v>
      </c>
      <c r="F2416">
        <f t="shared" ca="1" si="235"/>
        <v>31</v>
      </c>
      <c r="G2416">
        <f t="shared" ca="1" si="236"/>
        <v>32</v>
      </c>
      <c r="M2416">
        <v>2068</v>
      </c>
      <c r="N2416">
        <v>65.59</v>
      </c>
    </row>
    <row r="2417" spans="1:14">
      <c r="A2417" s="54">
        <f>formulas!O2504</f>
        <v>0</v>
      </c>
      <c r="B2417" s="33">
        <f t="shared" ca="1" si="233"/>
        <v>32</v>
      </c>
      <c r="C2417">
        <f t="shared" si="231"/>
        <v>378</v>
      </c>
      <c r="D2417">
        <f t="shared" ca="1" si="232"/>
        <v>-2.8000000000000001E-2</v>
      </c>
      <c r="E2417">
        <f t="shared" ca="1" si="234"/>
        <v>0</v>
      </c>
      <c r="F2417">
        <f t="shared" ca="1" si="235"/>
        <v>31</v>
      </c>
      <c r="G2417">
        <f t="shared" ca="1" si="236"/>
        <v>32</v>
      </c>
      <c r="M2417">
        <v>2069</v>
      </c>
      <c r="N2417">
        <v>65.622</v>
      </c>
    </row>
    <row r="2418" spans="1:14">
      <c r="A2418" s="54">
        <f>formulas!O2505</f>
        <v>0</v>
      </c>
      <c r="B2418" s="33">
        <f t="shared" ca="1" si="233"/>
        <v>32</v>
      </c>
      <c r="C2418">
        <f t="shared" si="231"/>
        <v>378</v>
      </c>
      <c r="D2418">
        <f t="shared" ca="1" si="232"/>
        <v>-2.8000000000000001E-2</v>
      </c>
      <c r="E2418">
        <f t="shared" ca="1" si="234"/>
        <v>0</v>
      </c>
      <c r="F2418">
        <f t="shared" ca="1" si="235"/>
        <v>31</v>
      </c>
      <c r="G2418">
        <f t="shared" ca="1" si="236"/>
        <v>32</v>
      </c>
      <c r="M2418">
        <v>2070</v>
      </c>
      <c r="N2418">
        <v>65.653999999999996</v>
      </c>
    </row>
    <row r="2419" spans="1:14">
      <c r="A2419" s="54">
        <f>formulas!O2506</f>
        <v>0</v>
      </c>
      <c r="B2419" s="33">
        <f t="shared" ca="1" si="233"/>
        <v>32</v>
      </c>
      <c r="C2419">
        <f t="shared" si="231"/>
        <v>378</v>
      </c>
      <c r="D2419">
        <f t="shared" ca="1" si="232"/>
        <v>-2.8000000000000001E-2</v>
      </c>
      <c r="E2419">
        <f t="shared" ca="1" si="234"/>
        <v>0</v>
      </c>
      <c r="F2419">
        <f t="shared" ca="1" si="235"/>
        <v>31</v>
      </c>
      <c r="G2419">
        <f t="shared" ca="1" si="236"/>
        <v>32</v>
      </c>
      <c r="M2419">
        <v>2071</v>
      </c>
      <c r="N2419">
        <v>65.686000000000007</v>
      </c>
    </row>
    <row r="2420" spans="1:14">
      <c r="A2420" s="54">
        <f>formulas!O2507</f>
        <v>0</v>
      </c>
      <c r="B2420" s="33">
        <f t="shared" ca="1" si="233"/>
        <v>32</v>
      </c>
      <c r="C2420">
        <f t="shared" si="231"/>
        <v>378</v>
      </c>
      <c r="D2420">
        <f t="shared" ca="1" si="232"/>
        <v>-2.8000000000000001E-2</v>
      </c>
      <c r="E2420">
        <f t="shared" ca="1" si="234"/>
        <v>0</v>
      </c>
      <c r="F2420">
        <f t="shared" ca="1" si="235"/>
        <v>31</v>
      </c>
      <c r="G2420">
        <f t="shared" ca="1" si="236"/>
        <v>32</v>
      </c>
      <c r="M2420">
        <v>2072</v>
      </c>
      <c r="N2420">
        <v>65.718000000000004</v>
      </c>
    </row>
    <row r="2421" spans="1:14">
      <c r="A2421" s="54">
        <f>formulas!O2508</f>
        <v>0</v>
      </c>
      <c r="B2421" s="33">
        <f t="shared" ca="1" si="233"/>
        <v>32</v>
      </c>
      <c r="C2421">
        <f t="shared" si="231"/>
        <v>378</v>
      </c>
      <c r="D2421">
        <f t="shared" ca="1" si="232"/>
        <v>-2.8000000000000001E-2</v>
      </c>
      <c r="E2421">
        <f t="shared" ca="1" si="234"/>
        <v>0</v>
      </c>
      <c r="F2421">
        <f t="shared" ca="1" si="235"/>
        <v>31</v>
      </c>
      <c r="G2421">
        <f t="shared" ca="1" si="236"/>
        <v>32</v>
      </c>
      <c r="M2421">
        <v>2073</v>
      </c>
      <c r="N2421">
        <v>65.75</v>
      </c>
    </row>
    <row r="2422" spans="1:14">
      <c r="A2422" s="54">
        <f>formulas!O2509</f>
        <v>0</v>
      </c>
      <c r="B2422" s="33">
        <f t="shared" ca="1" si="233"/>
        <v>32</v>
      </c>
      <c r="C2422">
        <f t="shared" si="231"/>
        <v>378</v>
      </c>
      <c r="D2422">
        <f t="shared" ca="1" si="232"/>
        <v>-2.8000000000000001E-2</v>
      </c>
      <c r="E2422">
        <f t="shared" ca="1" si="234"/>
        <v>0</v>
      </c>
      <c r="F2422">
        <f t="shared" ca="1" si="235"/>
        <v>31</v>
      </c>
      <c r="G2422">
        <f t="shared" ca="1" si="236"/>
        <v>32</v>
      </c>
      <c r="M2422">
        <v>2074</v>
      </c>
      <c r="N2422">
        <v>65.781999999999996</v>
      </c>
    </row>
    <row r="2423" spans="1:14">
      <c r="A2423" s="54">
        <f>formulas!O2510</f>
        <v>0</v>
      </c>
      <c r="B2423" s="33">
        <f t="shared" ca="1" si="233"/>
        <v>32</v>
      </c>
      <c r="C2423">
        <f t="shared" si="231"/>
        <v>378</v>
      </c>
      <c r="D2423">
        <f t="shared" ca="1" si="232"/>
        <v>-2.8000000000000001E-2</v>
      </c>
      <c r="E2423">
        <f t="shared" ca="1" si="234"/>
        <v>0</v>
      </c>
      <c r="F2423">
        <f t="shared" ca="1" si="235"/>
        <v>31</v>
      </c>
      <c r="G2423">
        <f t="shared" ca="1" si="236"/>
        <v>32</v>
      </c>
      <c r="M2423">
        <v>2075</v>
      </c>
      <c r="N2423">
        <v>65.813999999999993</v>
      </c>
    </row>
    <row r="2424" spans="1:14">
      <c r="A2424" s="54">
        <f>formulas!O2511</f>
        <v>0</v>
      </c>
      <c r="B2424" s="33">
        <f t="shared" ca="1" si="233"/>
        <v>32</v>
      </c>
      <c r="C2424">
        <f t="shared" si="231"/>
        <v>378</v>
      </c>
      <c r="D2424">
        <f t="shared" ca="1" si="232"/>
        <v>-2.8000000000000001E-2</v>
      </c>
      <c r="E2424">
        <f t="shared" ca="1" si="234"/>
        <v>0</v>
      </c>
      <c r="F2424">
        <f t="shared" ca="1" si="235"/>
        <v>31</v>
      </c>
      <c r="G2424">
        <f t="shared" ca="1" si="236"/>
        <v>32</v>
      </c>
      <c r="M2424">
        <v>2076</v>
      </c>
      <c r="N2424">
        <v>65.846000000000004</v>
      </c>
    </row>
    <row r="2425" spans="1:14">
      <c r="A2425" s="54">
        <f>formulas!O2512</f>
        <v>0</v>
      </c>
      <c r="B2425" s="33">
        <f t="shared" ca="1" si="233"/>
        <v>32</v>
      </c>
      <c r="C2425">
        <f t="shared" si="231"/>
        <v>378</v>
      </c>
      <c r="D2425">
        <f t="shared" ca="1" si="232"/>
        <v>-2.8000000000000001E-2</v>
      </c>
      <c r="E2425">
        <f t="shared" ca="1" si="234"/>
        <v>0</v>
      </c>
      <c r="F2425">
        <f t="shared" ca="1" si="235"/>
        <v>31</v>
      </c>
      <c r="G2425">
        <f t="shared" ca="1" si="236"/>
        <v>32</v>
      </c>
      <c r="M2425">
        <v>2077</v>
      </c>
      <c r="N2425">
        <v>65.878</v>
      </c>
    </row>
    <row r="2426" spans="1:14">
      <c r="A2426" s="54">
        <f>formulas!O2513</f>
        <v>0</v>
      </c>
      <c r="B2426" s="33">
        <f t="shared" ca="1" si="233"/>
        <v>32</v>
      </c>
      <c r="C2426">
        <f t="shared" si="231"/>
        <v>378</v>
      </c>
      <c r="D2426">
        <f t="shared" ca="1" si="232"/>
        <v>-2.8000000000000001E-2</v>
      </c>
      <c r="E2426">
        <f t="shared" ca="1" si="234"/>
        <v>0</v>
      </c>
      <c r="F2426">
        <f t="shared" ca="1" si="235"/>
        <v>31</v>
      </c>
      <c r="G2426">
        <f t="shared" ca="1" si="236"/>
        <v>32</v>
      </c>
      <c r="M2426">
        <v>2078</v>
      </c>
      <c r="N2426">
        <v>65.91</v>
      </c>
    </row>
    <row r="2427" spans="1:14">
      <c r="A2427" s="54">
        <f>formulas!O2514</f>
        <v>0</v>
      </c>
      <c r="B2427" s="33">
        <f t="shared" ca="1" si="233"/>
        <v>32</v>
      </c>
      <c r="C2427">
        <f t="shared" si="231"/>
        <v>378</v>
      </c>
      <c r="D2427">
        <f t="shared" ca="1" si="232"/>
        <v>-2.8000000000000001E-2</v>
      </c>
      <c r="E2427">
        <f t="shared" ca="1" si="234"/>
        <v>0</v>
      </c>
      <c r="F2427">
        <f t="shared" ca="1" si="235"/>
        <v>31</v>
      </c>
      <c r="G2427">
        <f t="shared" ca="1" si="236"/>
        <v>32</v>
      </c>
      <c r="M2427">
        <v>2079</v>
      </c>
      <c r="N2427">
        <v>65.941999999999993</v>
      </c>
    </row>
    <row r="2428" spans="1:14">
      <c r="A2428" s="54">
        <f>formulas!O2515</f>
        <v>0</v>
      </c>
      <c r="B2428" s="33">
        <f t="shared" ca="1" si="233"/>
        <v>32</v>
      </c>
      <c r="C2428">
        <f t="shared" si="231"/>
        <v>378</v>
      </c>
      <c r="D2428">
        <f t="shared" ca="1" si="232"/>
        <v>-2.8000000000000001E-2</v>
      </c>
      <c r="E2428">
        <f t="shared" ca="1" si="234"/>
        <v>0</v>
      </c>
      <c r="F2428">
        <f t="shared" ca="1" si="235"/>
        <v>31</v>
      </c>
      <c r="G2428">
        <f t="shared" ca="1" si="236"/>
        <v>32</v>
      </c>
      <c r="M2428">
        <v>2080</v>
      </c>
      <c r="N2428">
        <v>65.974000000000004</v>
      </c>
    </row>
    <row r="2429" spans="1:14">
      <c r="A2429" s="54">
        <f>formulas!O2516</f>
        <v>0</v>
      </c>
      <c r="B2429" s="33">
        <f t="shared" ca="1" si="233"/>
        <v>32</v>
      </c>
      <c r="C2429">
        <f t="shared" si="231"/>
        <v>378</v>
      </c>
      <c r="D2429">
        <f t="shared" ca="1" si="232"/>
        <v>-2.8000000000000001E-2</v>
      </c>
      <c r="E2429">
        <f t="shared" ca="1" si="234"/>
        <v>0</v>
      </c>
      <c r="F2429">
        <f t="shared" ca="1" si="235"/>
        <v>31</v>
      </c>
      <c r="G2429">
        <f t="shared" ca="1" si="236"/>
        <v>32</v>
      </c>
      <c r="M2429">
        <v>2081</v>
      </c>
      <c r="N2429">
        <v>66.006</v>
      </c>
    </row>
    <row r="2430" spans="1:14">
      <c r="A2430" s="54">
        <f>formulas!O2517</f>
        <v>0</v>
      </c>
      <c r="B2430" s="33">
        <f t="shared" ca="1" si="233"/>
        <v>32</v>
      </c>
      <c r="C2430">
        <f t="shared" si="231"/>
        <v>378</v>
      </c>
      <c r="D2430">
        <f t="shared" ca="1" si="232"/>
        <v>-2.8000000000000001E-2</v>
      </c>
      <c r="E2430">
        <f t="shared" ca="1" si="234"/>
        <v>0</v>
      </c>
      <c r="F2430">
        <f t="shared" ca="1" si="235"/>
        <v>31</v>
      </c>
      <c r="G2430">
        <f t="shared" ca="1" si="236"/>
        <v>32</v>
      </c>
      <c r="M2430">
        <v>2082</v>
      </c>
      <c r="N2430">
        <v>66.037999999999997</v>
      </c>
    </row>
    <row r="2431" spans="1:14">
      <c r="A2431" s="54">
        <f>formulas!O2518</f>
        <v>0</v>
      </c>
      <c r="B2431" s="33">
        <f t="shared" ca="1" si="233"/>
        <v>32</v>
      </c>
      <c r="C2431">
        <f t="shared" si="231"/>
        <v>378</v>
      </c>
      <c r="D2431">
        <f t="shared" ca="1" si="232"/>
        <v>-2.8000000000000001E-2</v>
      </c>
      <c r="E2431">
        <f t="shared" ca="1" si="234"/>
        <v>0</v>
      </c>
      <c r="F2431">
        <f t="shared" ca="1" si="235"/>
        <v>31</v>
      </c>
      <c r="G2431">
        <f t="shared" ca="1" si="236"/>
        <v>32</v>
      </c>
      <c r="M2431">
        <v>2083</v>
      </c>
      <c r="N2431">
        <v>66.069999999999993</v>
      </c>
    </row>
    <row r="2432" spans="1:14">
      <c r="A2432" s="54">
        <f>formulas!O2519</f>
        <v>0</v>
      </c>
      <c r="B2432" s="33">
        <f t="shared" ca="1" si="233"/>
        <v>32</v>
      </c>
      <c r="C2432">
        <f t="shared" si="231"/>
        <v>378</v>
      </c>
      <c r="D2432">
        <f t="shared" ca="1" si="232"/>
        <v>-2.8000000000000001E-2</v>
      </c>
      <c r="E2432">
        <f t="shared" ca="1" si="234"/>
        <v>0</v>
      </c>
      <c r="F2432">
        <f t="shared" ca="1" si="235"/>
        <v>31</v>
      </c>
      <c r="G2432">
        <f t="shared" ca="1" si="236"/>
        <v>32</v>
      </c>
      <c r="M2432">
        <v>2084</v>
      </c>
      <c r="N2432">
        <v>66.102000000000004</v>
      </c>
    </row>
    <row r="2433" spans="1:14">
      <c r="A2433" s="54">
        <f>formulas!O2520</f>
        <v>0</v>
      </c>
      <c r="B2433" s="33">
        <f t="shared" ca="1" si="233"/>
        <v>32</v>
      </c>
      <c r="C2433">
        <f t="shared" si="231"/>
        <v>378</v>
      </c>
      <c r="D2433">
        <f t="shared" ca="1" si="232"/>
        <v>-2.8000000000000001E-2</v>
      </c>
      <c r="E2433">
        <f t="shared" ca="1" si="234"/>
        <v>0</v>
      </c>
      <c r="F2433">
        <f t="shared" ca="1" si="235"/>
        <v>31</v>
      </c>
      <c r="G2433">
        <f t="shared" ca="1" si="236"/>
        <v>32</v>
      </c>
      <c r="M2433">
        <v>2085</v>
      </c>
      <c r="N2433">
        <v>66.134</v>
      </c>
    </row>
    <row r="2434" spans="1:14">
      <c r="A2434" s="54">
        <f>formulas!O2521</f>
        <v>0</v>
      </c>
      <c r="B2434" s="33">
        <f t="shared" ca="1" si="233"/>
        <v>32</v>
      </c>
      <c r="C2434">
        <f t="shared" si="231"/>
        <v>378</v>
      </c>
      <c r="D2434">
        <f t="shared" ca="1" si="232"/>
        <v>-2.8000000000000001E-2</v>
      </c>
      <c r="E2434">
        <f t="shared" ca="1" si="234"/>
        <v>0</v>
      </c>
      <c r="F2434">
        <f t="shared" ca="1" si="235"/>
        <v>31</v>
      </c>
      <c r="G2434">
        <f t="shared" ca="1" si="236"/>
        <v>32</v>
      </c>
      <c r="M2434">
        <v>2086</v>
      </c>
      <c r="N2434">
        <v>66.165999999999997</v>
      </c>
    </row>
    <row r="2435" spans="1:14">
      <c r="A2435" s="54">
        <f>formulas!O2522</f>
        <v>0</v>
      </c>
      <c r="B2435" s="33">
        <f t="shared" ca="1" si="233"/>
        <v>32</v>
      </c>
      <c r="C2435">
        <f t="shared" ref="C2435:C2462" si="237">COUNTIF($N$1:$N$25398,"&lt;"&amp;A2435)</f>
        <v>378</v>
      </c>
      <c r="D2435">
        <f t="shared" ref="D2435:D2462" ca="1" si="238">INDIRECT(ADDRESS(C2435+1,14))</f>
        <v>-2.8000000000000001E-2</v>
      </c>
      <c r="E2435">
        <f t="shared" ca="1" si="234"/>
        <v>0</v>
      </c>
      <c r="F2435">
        <f t="shared" ca="1" si="235"/>
        <v>31</v>
      </c>
      <c r="G2435">
        <f t="shared" ca="1" si="236"/>
        <v>32</v>
      </c>
      <c r="M2435">
        <v>2087</v>
      </c>
      <c r="N2435">
        <v>66.198999999999998</v>
      </c>
    </row>
    <row r="2436" spans="1:14">
      <c r="A2436" s="54">
        <f>formulas!O2523</f>
        <v>0</v>
      </c>
      <c r="B2436" s="33">
        <f t="shared" ca="1" si="233"/>
        <v>32</v>
      </c>
      <c r="C2436">
        <f t="shared" si="237"/>
        <v>378</v>
      </c>
      <c r="D2436">
        <f t="shared" ca="1" si="238"/>
        <v>-2.8000000000000001E-2</v>
      </c>
      <c r="E2436">
        <f t="shared" ca="1" si="234"/>
        <v>0</v>
      </c>
      <c r="F2436">
        <f t="shared" ca="1" si="235"/>
        <v>31</v>
      </c>
      <c r="G2436">
        <f t="shared" ca="1" si="236"/>
        <v>32</v>
      </c>
      <c r="M2436">
        <v>2088</v>
      </c>
      <c r="N2436">
        <v>66.230999999999995</v>
      </c>
    </row>
    <row r="2437" spans="1:14">
      <c r="A2437" s="54">
        <f>formulas!O2524</f>
        <v>0</v>
      </c>
      <c r="B2437" s="33">
        <f t="shared" ca="1" si="233"/>
        <v>32</v>
      </c>
      <c r="C2437">
        <f t="shared" si="237"/>
        <v>378</v>
      </c>
      <c r="D2437">
        <f t="shared" ca="1" si="238"/>
        <v>-2.8000000000000001E-2</v>
      </c>
      <c r="E2437">
        <f t="shared" ca="1" si="234"/>
        <v>0</v>
      </c>
      <c r="F2437">
        <f t="shared" ca="1" si="235"/>
        <v>31</v>
      </c>
      <c r="G2437">
        <f t="shared" ca="1" si="236"/>
        <v>32</v>
      </c>
      <c r="M2437">
        <v>2089</v>
      </c>
      <c r="N2437">
        <v>66.263000000000005</v>
      </c>
    </row>
    <row r="2438" spans="1:14">
      <c r="A2438" s="54">
        <f>formulas!O2525</f>
        <v>0</v>
      </c>
      <c r="B2438" s="33">
        <f t="shared" ca="1" si="233"/>
        <v>32</v>
      </c>
      <c r="C2438">
        <f t="shared" si="237"/>
        <v>378</v>
      </c>
      <c r="D2438">
        <f t="shared" ca="1" si="238"/>
        <v>-2.8000000000000001E-2</v>
      </c>
      <c r="E2438">
        <f t="shared" ca="1" si="234"/>
        <v>0</v>
      </c>
      <c r="F2438">
        <f t="shared" ca="1" si="235"/>
        <v>31</v>
      </c>
      <c r="G2438">
        <f t="shared" ca="1" si="236"/>
        <v>32</v>
      </c>
      <c r="M2438">
        <v>2090</v>
      </c>
      <c r="N2438">
        <v>66.295000000000002</v>
      </c>
    </row>
    <row r="2439" spans="1:14">
      <c r="A2439" s="54">
        <f>formulas!O2526</f>
        <v>0</v>
      </c>
      <c r="B2439" s="33">
        <f t="shared" ca="1" si="233"/>
        <v>32</v>
      </c>
      <c r="C2439">
        <f t="shared" si="237"/>
        <v>378</v>
      </c>
      <c r="D2439">
        <f t="shared" ca="1" si="238"/>
        <v>-2.8000000000000001E-2</v>
      </c>
      <c r="E2439">
        <f t="shared" ca="1" si="234"/>
        <v>0</v>
      </c>
      <c r="F2439">
        <f t="shared" ca="1" si="235"/>
        <v>31</v>
      </c>
      <c r="G2439">
        <f t="shared" ca="1" si="236"/>
        <v>32</v>
      </c>
      <c r="M2439">
        <v>2091</v>
      </c>
      <c r="N2439">
        <v>66.326999999999998</v>
      </c>
    </row>
    <row r="2440" spans="1:14">
      <c r="A2440" s="54">
        <f>formulas!O2527</f>
        <v>0</v>
      </c>
      <c r="B2440" s="33">
        <f t="shared" ca="1" si="233"/>
        <v>32</v>
      </c>
      <c r="C2440">
        <f t="shared" si="237"/>
        <v>378</v>
      </c>
      <c r="D2440">
        <f t="shared" ca="1" si="238"/>
        <v>-2.8000000000000001E-2</v>
      </c>
      <c r="E2440">
        <f t="shared" ca="1" si="234"/>
        <v>0</v>
      </c>
      <c r="F2440">
        <f t="shared" ca="1" si="235"/>
        <v>31</v>
      </c>
      <c r="G2440">
        <f t="shared" ca="1" si="236"/>
        <v>32</v>
      </c>
      <c r="M2440">
        <v>2092</v>
      </c>
      <c r="N2440">
        <v>66.358999999999995</v>
      </c>
    </row>
    <row r="2441" spans="1:14">
      <c r="A2441" s="54">
        <f>formulas!O2528</f>
        <v>0</v>
      </c>
      <c r="B2441" s="33">
        <f t="shared" ca="1" si="233"/>
        <v>32</v>
      </c>
      <c r="C2441">
        <f t="shared" si="237"/>
        <v>378</v>
      </c>
      <c r="D2441">
        <f t="shared" ca="1" si="238"/>
        <v>-2.8000000000000001E-2</v>
      </c>
      <c r="E2441">
        <f t="shared" ca="1" si="234"/>
        <v>0</v>
      </c>
      <c r="F2441">
        <f t="shared" ca="1" si="235"/>
        <v>31</v>
      </c>
      <c r="G2441">
        <f t="shared" ca="1" si="236"/>
        <v>32</v>
      </c>
      <c r="M2441">
        <v>2093</v>
      </c>
      <c r="N2441">
        <v>66.391000000000005</v>
      </c>
    </row>
    <row r="2442" spans="1:14">
      <c r="A2442" s="54">
        <f>formulas!O2529</f>
        <v>0</v>
      </c>
      <c r="B2442" s="33">
        <f t="shared" ca="1" si="233"/>
        <v>32</v>
      </c>
      <c r="C2442">
        <f t="shared" si="237"/>
        <v>378</v>
      </c>
      <c r="D2442">
        <f t="shared" ca="1" si="238"/>
        <v>-2.8000000000000001E-2</v>
      </c>
      <c r="E2442">
        <f t="shared" ca="1" si="234"/>
        <v>0</v>
      </c>
      <c r="F2442">
        <f t="shared" ca="1" si="235"/>
        <v>31</v>
      </c>
      <c r="G2442">
        <f t="shared" ca="1" si="236"/>
        <v>32</v>
      </c>
      <c r="M2442">
        <v>2094</v>
      </c>
      <c r="N2442">
        <v>66.423000000000002</v>
      </c>
    </row>
    <row r="2443" spans="1:14">
      <c r="A2443" s="54">
        <f>formulas!O2530</f>
        <v>0</v>
      </c>
      <c r="B2443" s="33">
        <f t="shared" ca="1" si="233"/>
        <v>32</v>
      </c>
      <c r="C2443">
        <f t="shared" si="237"/>
        <v>378</v>
      </c>
      <c r="D2443">
        <f t="shared" ca="1" si="238"/>
        <v>-2.8000000000000001E-2</v>
      </c>
      <c r="E2443">
        <f t="shared" ca="1" si="234"/>
        <v>0</v>
      </c>
      <c r="F2443">
        <f t="shared" ca="1" si="235"/>
        <v>31</v>
      </c>
      <c r="G2443">
        <f t="shared" ca="1" si="236"/>
        <v>32</v>
      </c>
      <c r="M2443">
        <v>2095</v>
      </c>
      <c r="N2443">
        <v>66.454999999999998</v>
      </c>
    </row>
    <row r="2444" spans="1:14">
      <c r="A2444" s="54">
        <f>formulas!O2531</f>
        <v>0</v>
      </c>
      <c r="B2444" s="33">
        <f t="shared" ca="1" si="233"/>
        <v>32</v>
      </c>
      <c r="C2444">
        <f t="shared" si="237"/>
        <v>378</v>
      </c>
      <c r="D2444">
        <f t="shared" ca="1" si="238"/>
        <v>-2.8000000000000001E-2</v>
      </c>
      <c r="E2444">
        <f t="shared" ca="1" si="234"/>
        <v>0</v>
      </c>
      <c r="F2444">
        <f t="shared" ca="1" si="235"/>
        <v>31</v>
      </c>
      <c r="G2444">
        <f t="shared" ca="1" si="236"/>
        <v>32</v>
      </c>
      <c r="M2444">
        <v>2096</v>
      </c>
      <c r="N2444">
        <v>66.486999999999995</v>
      </c>
    </row>
    <row r="2445" spans="1:14">
      <c r="A2445" s="54">
        <f>formulas!O2532</f>
        <v>0</v>
      </c>
      <c r="B2445" s="33">
        <f t="shared" ca="1" si="233"/>
        <v>32</v>
      </c>
      <c r="C2445">
        <f t="shared" si="237"/>
        <v>378</v>
      </c>
      <c r="D2445">
        <f t="shared" ca="1" si="238"/>
        <v>-2.8000000000000001E-2</v>
      </c>
      <c r="E2445">
        <f t="shared" ca="1" si="234"/>
        <v>0</v>
      </c>
      <c r="F2445">
        <f t="shared" ca="1" si="235"/>
        <v>31</v>
      </c>
      <c r="G2445">
        <f t="shared" ca="1" si="236"/>
        <v>32</v>
      </c>
      <c r="M2445">
        <v>2097</v>
      </c>
      <c r="N2445">
        <v>66.519000000000005</v>
      </c>
    </row>
    <row r="2446" spans="1:14">
      <c r="A2446" s="54">
        <f>formulas!O2533</f>
        <v>0</v>
      </c>
      <c r="B2446" s="33">
        <f t="shared" ca="1" si="233"/>
        <v>32</v>
      </c>
      <c r="C2446">
        <f t="shared" si="237"/>
        <v>378</v>
      </c>
      <c r="D2446">
        <f t="shared" ca="1" si="238"/>
        <v>-2.8000000000000001E-2</v>
      </c>
      <c r="E2446">
        <f t="shared" ca="1" si="234"/>
        <v>0</v>
      </c>
      <c r="F2446">
        <f t="shared" ca="1" si="235"/>
        <v>31</v>
      </c>
      <c r="G2446">
        <f t="shared" ca="1" si="236"/>
        <v>32</v>
      </c>
      <c r="M2446">
        <v>2098</v>
      </c>
      <c r="N2446">
        <v>66.551000000000002</v>
      </c>
    </row>
    <row r="2447" spans="1:14">
      <c r="A2447" s="54">
        <f>formulas!O2534</f>
        <v>0</v>
      </c>
      <c r="B2447" s="33">
        <f t="shared" ca="1" si="233"/>
        <v>32</v>
      </c>
      <c r="C2447">
        <f t="shared" si="237"/>
        <v>378</v>
      </c>
      <c r="D2447">
        <f t="shared" ca="1" si="238"/>
        <v>-2.8000000000000001E-2</v>
      </c>
      <c r="E2447">
        <f t="shared" ca="1" si="234"/>
        <v>0</v>
      </c>
      <c r="F2447">
        <f t="shared" ca="1" si="235"/>
        <v>31</v>
      </c>
      <c r="G2447">
        <f t="shared" ca="1" si="236"/>
        <v>32</v>
      </c>
      <c r="M2447">
        <v>2099</v>
      </c>
      <c r="N2447">
        <v>66.582999999999998</v>
      </c>
    </row>
    <row r="2448" spans="1:14">
      <c r="A2448" s="54">
        <f>formulas!O2535</f>
        <v>0</v>
      </c>
      <c r="B2448" s="33">
        <f t="shared" ca="1" si="233"/>
        <v>32</v>
      </c>
      <c r="C2448">
        <f t="shared" si="237"/>
        <v>378</v>
      </c>
      <c r="D2448">
        <f t="shared" ca="1" si="238"/>
        <v>-2.8000000000000001E-2</v>
      </c>
      <c r="E2448">
        <f t="shared" ca="1" si="234"/>
        <v>0</v>
      </c>
      <c r="F2448">
        <f t="shared" ca="1" si="235"/>
        <v>31</v>
      </c>
      <c r="G2448">
        <f t="shared" ca="1" si="236"/>
        <v>32</v>
      </c>
      <c r="M2448">
        <v>2100</v>
      </c>
      <c r="N2448">
        <v>66.614999999999995</v>
      </c>
    </row>
    <row r="2449" spans="1:14">
      <c r="A2449" s="54">
        <f>formulas!O2536</f>
        <v>0</v>
      </c>
      <c r="B2449" s="33">
        <f t="shared" ca="1" si="233"/>
        <v>32</v>
      </c>
      <c r="C2449">
        <f t="shared" si="237"/>
        <v>378</v>
      </c>
      <c r="D2449">
        <f t="shared" ca="1" si="238"/>
        <v>-2.8000000000000001E-2</v>
      </c>
      <c r="E2449">
        <f t="shared" ca="1" si="234"/>
        <v>0</v>
      </c>
      <c r="F2449">
        <f t="shared" ca="1" si="235"/>
        <v>31</v>
      </c>
      <c r="G2449">
        <f t="shared" ca="1" si="236"/>
        <v>32</v>
      </c>
      <c r="M2449">
        <v>2101</v>
      </c>
      <c r="N2449">
        <v>66.647000000000006</v>
      </c>
    </row>
    <row r="2450" spans="1:14">
      <c r="A2450" s="54">
        <f>formulas!O2537</f>
        <v>0</v>
      </c>
      <c r="B2450" s="33">
        <f t="shared" ref="B2450:B2462" ca="1" si="239">(A2450-D2450)/(E2450-D2450)*(G2450-F2450)+F2450</f>
        <v>32</v>
      </c>
      <c r="C2450">
        <f t="shared" si="237"/>
        <v>378</v>
      </c>
      <c r="D2450">
        <f t="shared" ca="1" si="238"/>
        <v>-2.8000000000000001E-2</v>
      </c>
      <c r="E2450">
        <f t="shared" ref="E2450:E2462" ca="1" si="240">INDIRECT(ADDRESS(C2450+2,14))</f>
        <v>0</v>
      </c>
      <c r="F2450">
        <f t="shared" ref="F2450:F2462" ca="1" si="241">INDIRECT(ADDRESS(C2450+1,13))</f>
        <v>31</v>
      </c>
      <c r="G2450">
        <f t="shared" ref="G2450:G2462" ca="1" si="242">INDIRECT(ADDRESS(C2450+2,13))</f>
        <v>32</v>
      </c>
      <c r="M2450">
        <v>2102</v>
      </c>
      <c r="N2450">
        <v>66.679000000000002</v>
      </c>
    </row>
    <row r="2451" spans="1:14">
      <c r="A2451" s="54">
        <f>formulas!O2538</f>
        <v>0</v>
      </c>
      <c r="B2451" s="33">
        <f t="shared" ca="1" si="239"/>
        <v>32</v>
      </c>
      <c r="C2451">
        <f t="shared" si="237"/>
        <v>378</v>
      </c>
      <c r="D2451">
        <f t="shared" ca="1" si="238"/>
        <v>-2.8000000000000001E-2</v>
      </c>
      <c r="E2451">
        <f t="shared" ca="1" si="240"/>
        <v>0</v>
      </c>
      <c r="F2451">
        <f t="shared" ca="1" si="241"/>
        <v>31</v>
      </c>
      <c r="G2451">
        <f t="shared" ca="1" si="242"/>
        <v>32</v>
      </c>
      <c r="M2451">
        <v>2103</v>
      </c>
      <c r="N2451">
        <v>66.710999999999999</v>
      </c>
    </row>
    <row r="2452" spans="1:14">
      <c r="A2452" s="54">
        <f>formulas!O2539</f>
        <v>0</v>
      </c>
      <c r="B2452" s="33">
        <f t="shared" ca="1" si="239"/>
        <v>32</v>
      </c>
      <c r="C2452">
        <f t="shared" si="237"/>
        <v>378</v>
      </c>
      <c r="D2452">
        <f t="shared" ca="1" si="238"/>
        <v>-2.8000000000000001E-2</v>
      </c>
      <c r="E2452">
        <f t="shared" ca="1" si="240"/>
        <v>0</v>
      </c>
      <c r="F2452">
        <f t="shared" ca="1" si="241"/>
        <v>31</v>
      </c>
      <c r="G2452">
        <f t="shared" ca="1" si="242"/>
        <v>32</v>
      </c>
      <c r="M2452">
        <v>2104</v>
      </c>
      <c r="N2452">
        <v>66.742999999999995</v>
      </c>
    </row>
    <row r="2453" spans="1:14">
      <c r="A2453" s="54">
        <f>formulas!O2540</f>
        <v>0</v>
      </c>
      <c r="B2453" s="33">
        <f t="shared" ca="1" si="239"/>
        <v>32</v>
      </c>
      <c r="C2453">
        <f t="shared" si="237"/>
        <v>378</v>
      </c>
      <c r="D2453">
        <f t="shared" ca="1" si="238"/>
        <v>-2.8000000000000001E-2</v>
      </c>
      <c r="E2453">
        <f t="shared" ca="1" si="240"/>
        <v>0</v>
      </c>
      <c r="F2453">
        <f t="shared" ca="1" si="241"/>
        <v>31</v>
      </c>
      <c r="G2453">
        <f t="shared" ca="1" si="242"/>
        <v>32</v>
      </c>
      <c r="M2453">
        <v>2105</v>
      </c>
      <c r="N2453">
        <v>66.775000000000006</v>
      </c>
    </row>
    <row r="2454" spans="1:14">
      <c r="A2454" s="54">
        <f>formulas!O2541</f>
        <v>0</v>
      </c>
      <c r="B2454" s="33">
        <f t="shared" ca="1" si="239"/>
        <v>32</v>
      </c>
      <c r="C2454">
        <f t="shared" si="237"/>
        <v>378</v>
      </c>
      <c r="D2454">
        <f t="shared" ca="1" si="238"/>
        <v>-2.8000000000000001E-2</v>
      </c>
      <c r="E2454">
        <f t="shared" ca="1" si="240"/>
        <v>0</v>
      </c>
      <c r="F2454">
        <f t="shared" ca="1" si="241"/>
        <v>31</v>
      </c>
      <c r="G2454">
        <f t="shared" ca="1" si="242"/>
        <v>32</v>
      </c>
      <c r="M2454">
        <v>2106</v>
      </c>
      <c r="N2454">
        <v>66.807000000000002</v>
      </c>
    </row>
    <row r="2455" spans="1:14">
      <c r="A2455" s="54">
        <f>formulas!O2542</f>
        <v>0</v>
      </c>
      <c r="B2455" s="33">
        <f t="shared" ca="1" si="239"/>
        <v>32</v>
      </c>
      <c r="C2455">
        <f t="shared" si="237"/>
        <v>378</v>
      </c>
      <c r="D2455">
        <f t="shared" ca="1" si="238"/>
        <v>-2.8000000000000001E-2</v>
      </c>
      <c r="E2455">
        <f t="shared" ca="1" si="240"/>
        <v>0</v>
      </c>
      <c r="F2455">
        <f t="shared" ca="1" si="241"/>
        <v>31</v>
      </c>
      <c r="G2455">
        <f t="shared" ca="1" si="242"/>
        <v>32</v>
      </c>
      <c r="M2455">
        <v>2107</v>
      </c>
      <c r="N2455">
        <v>66.838999999999999</v>
      </c>
    </row>
    <row r="2456" spans="1:14">
      <c r="A2456" s="54">
        <f>formulas!O2543</f>
        <v>0</v>
      </c>
      <c r="B2456" s="33">
        <f t="shared" ca="1" si="239"/>
        <v>32</v>
      </c>
      <c r="C2456">
        <f t="shared" si="237"/>
        <v>378</v>
      </c>
      <c r="D2456">
        <f t="shared" ca="1" si="238"/>
        <v>-2.8000000000000001E-2</v>
      </c>
      <c r="E2456">
        <f t="shared" ca="1" si="240"/>
        <v>0</v>
      </c>
      <c r="F2456">
        <f t="shared" ca="1" si="241"/>
        <v>31</v>
      </c>
      <c r="G2456">
        <f t="shared" ca="1" si="242"/>
        <v>32</v>
      </c>
      <c r="M2456">
        <v>2108</v>
      </c>
      <c r="N2456">
        <v>66.870999999999995</v>
      </c>
    </row>
    <row r="2457" spans="1:14">
      <c r="A2457" s="54">
        <f>formulas!O2544</f>
        <v>0</v>
      </c>
      <c r="B2457" s="33">
        <f t="shared" ca="1" si="239"/>
        <v>32</v>
      </c>
      <c r="C2457">
        <f t="shared" si="237"/>
        <v>378</v>
      </c>
      <c r="D2457">
        <f t="shared" ca="1" si="238"/>
        <v>-2.8000000000000001E-2</v>
      </c>
      <c r="E2457">
        <f t="shared" ca="1" si="240"/>
        <v>0</v>
      </c>
      <c r="F2457">
        <f t="shared" ca="1" si="241"/>
        <v>31</v>
      </c>
      <c r="G2457">
        <f t="shared" ca="1" si="242"/>
        <v>32</v>
      </c>
      <c r="M2457">
        <v>2109</v>
      </c>
      <c r="N2457">
        <v>66.903000000000006</v>
      </c>
    </row>
    <row r="2458" spans="1:14">
      <c r="A2458" s="54">
        <f>formulas!O2545</f>
        <v>0</v>
      </c>
      <c r="B2458" s="33">
        <f t="shared" ca="1" si="239"/>
        <v>32</v>
      </c>
      <c r="C2458">
        <f t="shared" si="237"/>
        <v>378</v>
      </c>
      <c r="D2458">
        <f t="shared" ca="1" si="238"/>
        <v>-2.8000000000000001E-2</v>
      </c>
      <c r="E2458">
        <f t="shared" ca="1" si="240"/>
        <v>0</v>
      </c>
      <c r="F2458">
        <f t="shared" ca="1" si="241"/>
        <v>31</v>
      </c>
      <c r="G2458">
        <f t="shared" ca="1" si="242"/>
        <v>32</v>
      </c>
      <c r="M2458">
        <v>2110</v>
      </c>
      <c r="N2458">
        <v>66.935000000000002</v>
      </c>
    </row>
    <row r="2459" spans="1:14">
      <c r="A2459" s="54">
        <f>formulas!O2546</f>
        <v>0</v>
      </c>
      <c r="B2459" s="33">
        <f t="shared" ca="1" si="239"/>
        <v>32</v>
      </c>
      <c r="C2459">
        <f t="shared" si="237"/>
        <v>378</v>
      </c>
      <c r="D2459">
        <f t="shared" ca="1" si="238"/>
        <v>-2.8000000000000001E-2</v>
      </c>
      <c r="E2459">
        <f t="shared" ca="1" si="240"/>
        <v>0</v>
      </c>
      <c r="F2459">
        <f t="shared" ca="1" si="241"/>
        <v>31</v>
      </c>
      <c r="G2459">
        <f t="shared" ca="1" si="242"/>
        <v>32</v>
      </c>
      <c r="M2459">
        <v>2111</v>
      </c>
      <c r="N2459">
        <v>66.966999999999999</v>
      </c>
    </row>
    <row r="2460" spans="1:14">
      <c r="A2460" s="54">
        <f>formulas!O2547</f>
        <v>0</v>
      </c>
      <c r="B2460" s="33">
        <f t="shared" ca="1" si="239"/>
        <v>32</v>
      </c>
      <c r="C2460">
        <f t="shared" si="237"/>
        <v>378</v>
      </c>
      <c r="D2460">
        <f t="shared" ca="1" si="238"/>
        <v>-2.8000000000000001E-2</v>
      </c>
      <c r="E2460">
        <f t="shared" ca="1" si="240"/>
        <v>0</v>
      </c>
      <c r="F2460">
        <f t="shared" ca="1" si="241"/>
        <v>31</v>
      </c>
      <c r="G2460">
        <f t="shared" ca="1" si="242"/>
        <v>32</v>
      </c>
      <c r="M2460">
        <v>2112</v>
      </c>
      <c r="N2460">
        <v>66.998999999999995</v>
      </c>
    </row>
    <row r="2461" spans="1:14">
      <c r="A2461" s="54">
        <f>formulas!O2548</f>
        <v>0</v>
      </c>
      <c r="B2461" s="33">
        <f t="shared" ca="1" si="239"/>
        <v>32</v>
      </c>
      <c r="C2461">
        <f t="shared" si="237"/>
        <v>378</v>
      </c>
      <c r="D2461">
        <f t="shared" ca="1" si="238"/>
        <v>-2.8000000000000001E-2</v>
      </c>
      <c r="E2461">
        <f t="shared" ca="1" si="240"/>
        <v>0</v>
      </c>
      <c r="F2461">
        <f t="shared" ca="1" si="241"/>
        <v>31</v>
      </c>
      <c r="G2461">
        <f t="shared" ca="1" si="242"/>
        <v>32</v>
      </c>
      <c r="M2461">
        <v>2113</v>
      </c>
      <c r="N2461">
        <v>67.031000000000006</v>
      </c>
    </row>
    <row r="2462" spans="1:14">
      <c r="A2462" s="54">
        <f>formulas!O2549</f>
        <v>0</v>
      </c>
      <c r="B2462" s="33">
        <f t="shared" ca="1" si="239"/>
        <v>32</v>
      </c>
      <c r="C2462">
        <f t="shared" si="237"/>
        <v>378</v>
      </c>
      <c r="D2462">
        <f t="shared" ca="1" si="238"/>
        <v>-2.8000000000000001E-2</v>
      </c>
      <c r="E2462">
        <f t="shared" ca="1" si="240"/>
        <v>0</v>
      </c>
      <c r="F2462">
        <f t="shared" ca="1" si="241"/>
        <v>31</v>
      </c>
      <c r="G2462">
        <f t="shared" ca="1" si="242"/>
        <v>32</v>
      </c>
      <c r="M2462">
        <v>2114</v>
      </c>
      <c r="N2462">
        <v>67.063000000000002</v>
      </c>
    </row>
    <row r="2463" spans="1:14">
      <c r="M2463">
        <v>2115</v>
      </c>
      <c r="N2463">
        <v>67.094999999999999</v>
      </c>
    </row>
    <row r="2464" spans="1:14">
      <c r="M2464">
        <v>2116</v>
      </c>
      <c r="N2464">
        <v>67.126999999999995</v>
      </c>
    </row>
    <row r="2465" spans="13:14">
      <c r="M2465">
        <v>2117</v>
      </c>
      <c r="N2465">
        <v>67.159000000000006</v>
      </c>
    </row>
    <row r="2466" spans="13:14">
      <c r="M2466">
        <v>2118</v>
      </c>
      <c r="N2466">
        <v>67.191000000000003</v>
      </c>
    </row>
    <row r="2467" spans="13:14">
      <c r="M2467">
        <v>2119</v>
      </c>
      <c r="N2467">
        <v>67.222999999999999</v>
      </c>
    </row>
    <row r="2468" spans="13:14">
      <c r="M2468">
        <v>2120</v>
      </c>
      <c r="N2468">
        <v>67.254999999999995</v>
      </c>
    </row>
    <row r="2469" spans="13:14">
      <c r="M2469">
        <v>2121</v>
      </c>
      <c r="N2469">
        <v>67.287000000000006</v>
      </c>
    </row>
    <row r="2470" spans="13:14">
      <c r="M2470">
        <v>2122</v>
      </c>
      <c r="N2470">
        <v>67.319000000000003</v>
      </c>
    </row>
    <row r="2471" spans="13:14">
      <c r="M2471">
        <v>2123</v>
      </c>
      <c r="N2471">
        <v>67.350999999999999</v>
      </c>
    </row>
    <row r="2472" spans="13:14">
      <c r="M2472">
        <v>2124</v>
      </c>
      <c r="N2472">
        <v>67.382999999999996</v>
      </c>
    </row>
    <row r="2473" spans="13:14">
      <c r="M2473">
        <v>2125</v>
      </c>
      <c r="N2473">
        <v>67.415000000000006</v>
      </c>
    </row>
    <row r="2474" spans="13:14">
      <c r="M2474">
        <v>2126</v>
      </c>
      <c r="N2474">
        <v>67.447000000000003</v>
      </c>
    </row>
    <row r="2475" spans="13:14">
      <c r="M2475">
        <v>2127</v>
      </c>
      <c r="N2475">
        <v>67.478999999999999</v>
      </c>
    </row>
    <row r="2476" spans="13:14">
      <c r="M2476">
        <v>2128</v>
      </c>
      <c r="N2476">
        <v>67.510999999999996</v>
      </c>
    </row>
    <row r="2477" spans="13:14">
      <c r="M2477">
        <v>2129</v>
      </c>
      <c r="N2477">
        <v>67.543000000000006</v>
      </c>
    </row>
    <row r="2478" spans="13:14">
      <c r="M2478">
        <v>2130</v>
      </c>
      <c r="N2478">
        <v>67.575000000000003</v>
      </c>
    </row>
    <row r="2479" spans="13:14">
      <c r="M2479">
        <v>2131</v>
      </c>
      <c r="N2479">
        <v>67.606999999999999</v>
      </c>
    </row>
    <row r="2480" spans="13:14">
      <c r="M2480">
        <v>2132</v>
      </c>
      <c r="N2480">
        <v>67.638999999999996</v>
      </c>
    </row>
    <row r="2481" spans="13:14">
      <c r="M2481">
        <v>2133</v>
      </c>
      <c r="N2481">
        <v>67.671000000000006</v>
      </c>
    </row>
    <row r="2482" spans="13:14">
      <c r="M2482">
        <v>2134</v>
      </c>
      <c r="N2482">
        <v>67.703000000000003</v>
      </c>
    </row>
    <row r="2483" spans="13:14">
      <c r="M2483">
        <v>2135</v>
      </c>
      <c r="N2483">
        <v>67.734999999999999</v>
      </c>
    </row>
    <row r="2484" spans="13:14">
      <c r="M2484">
        <v>2136</v>
      </c>
      <c r="N2484">
        <v>67.766999999999996</v>
      </c>
    </row>
    <row r="2485" spans="13:14">
      <c r="M2485">
        <v>2137</v>
      </c>
      <c r="N2485">
        <v>67.799000000000007</v>
      </c>
    </row>
    <row r="2486" spans="13:14">
      <c r="M2486">
        <v>2138</v>
      </c>
      <c r="N2486">
        <v>67.831000000000003</v>
      </c>
    </row>
    <row r="2487" spans="13:14">
      <c r="M2487">
        <v>2139</v>
      </c>
      <c r="N2487">
        <v>67.863</v>
      </c>
    </row>
    <row r="2488" spans="13:14">
      <c r="M2488">
        <v>2140</v>
      </c>
      <c r="N2488">
        <v>67.894999999999996</v>
      </c>
    </row>
    <row r="2489" spans="13:14">
      <c r="M2489">
        <v>2141</v>
      </c>
      <c r="N2489">
        <v>67.927000000000007</v>
      </c>
    </row>
    <row r="2490" spans="13:14">
      <c r="M2490">
        <v>2142</v>
      </c>
      <c r="N2490">
        <v>67.959000000000003</v>
      </c>
    </row>
    <row r="2491" spans="13:14">
      <c r="M2491">
        <v>2143</v>
      </c>
      <c r="N2491">
        <v>67.991</v>
      </c>
    </row>
    <row r="2492" spans="13:14">
      <c r="M2492">
        <v>2144</v>
      </c>
      <c r="N2492">
        <v>68.022999999999996</v>
      </c>
    </row>
    <row r="2493" spans="13:14">
      <c r="M2493">
        <v>2145</v>
      </c>
      <c r="N2493">
        <v>68.055000000000007</v>
      </c>
    </row>
    <row r="2494" spans="13:14">
      <c r="M2494">
        <v>2146</v>
      </c>
      <c r="N2494">
        <v>68.087000000000003</v>
      </c>
    </row>
    <row r="2495" spans="13:14">
      <c r="M2495">
        <v>2147</v>
      </c>
      <c r="N2495">
        <v>68.119</v>
      </c>
    </row>
    <row r="2496" spans="13:14">
      <c r="M2496">
        <v>2148</v>
      </c>
      <c r="N2496">
        <v>68.150000000000006</v>
      </c>
    </row>
    <row r="2497" spans="13:14">
      <c r="M2497">
        <v>2149</v>
      </c>
      <c r="N2497">
        <v>68.182000000000002</v>
      </c>
    </row>
    <row r="2498" spans="13:14">
      <c r="M2498">
        <v>2150</v>
      </c>
      <c r="N2498">
        <v>68.213999999999999</v>
      </c>
    </row>
    <row r="2499" spans="13:14">
      <c r="M2499">
        <v>2151</v>
      </c>
      <c r="N2499">
        <v>68.245999999999995</v>
      </c>
    </row>
    <row r="2500" spans="13:14">
      <c r="M2500">
        <v>2152</v>
      </c>
      <c r="N2500">
        <v>68.278000000000006</v>
      </c>
    </row>
    <row r="2501" spans="13:14">
      <c r="M2501">
        <v>2153</v>
      </c>
      <c r="N2501">
        <v>68.31</v>
      </c>
    </row>
    <row r="2502" spans="13:14">
      <c r="M2502">
        <v>2154</v>
      </c>
      <c r="N2502">
        <v>68.341999999999999</v>
      </c>
    </row>
    <row r="2503" spans="13:14">
      <c r="M2503">
        <v>2155</v>
      </c>
      <c r="N2503">
        <v>68.373999999999995</v>
      </c>
    </row>
    <row r="2504" spans="13:14">
      <c r="M2504">
        <v>2156</v>
      </c>
      <c r="N2504">
        <v>68.406000000000006</v>
      </c>
    </row>
    <row r="2505" spans="13:14">
      <c r="M2505">
        <v>2157</v>
      </c>
      <c r="N2505">
        <v>68.438000000000002</v>
      </c>
    </row>
    <row r="2506" spans="13:14">
      <c r="M2506">
        <v>2158</v>
      </c>
      <c r="N2506">
        <v>68.47</v>
      </c>
    </row>
    <row r="2507" spans="13:14">
      <c r="M2507">
        <v>2159</v>
      </c>
      <c r="N2507">
        <v>68.501999999999995</v>
      </c>
    </row>
    <row r="2508" spans="13:14">
      <c r="M2508">
        <v>2160</v>
      </c>
      <c r="N2508">
        <v>68.534000000000006</v>
      </c>
    </row>
    <row r="2509" spans="13:14">
      <c r="M2509">
        <v>2161</v>
      </c>
      <c r="N2509">
        <v>68.566000000000003</v>
      </c>
    </row>
    <row r="2510" spans="13:14">
      <c r="M2510">
        <v>2162</v>
      </c>
      <c r="N2510">
        <v>68.596999999999994</v>
      </c>
    </row>
    <row r="2511" spans="13:14">
      <c r="M2511">
        <v>2163</v>
      </c>
      <c r="N2511">
        <v>68.629000000000005</v>
      </c>
    </row>
    <row r="2512" spans="13:14">
      <c r="M2512">
        <v>2164</v>
      </c>
      <c r="N2512">
        <v>68.661000000000001</v>
      </c>
    </row>
    <row r="2513" spans="13:14">
      <c r="M2513">
        <v>2165</v>
      </c>
      <c r="N2513">
        <v>68.692999999999998</v>
      </c>
    </row>
    <row r="2514" spans="13:14">
      <c r="M2514">
        <v>2166</v>
      </c>
      <c r="N2514">
        <v>68.724999999999994</v>
      </c>
    </row>
    <row r="2515" spans="13:14">
      <c r="M2515">
        <v>2167</v>
      </c>
      <c r="N2515">
        <v>68.757000000000005</v>
      </c>
    </row>
    <row r="2516" spans="13:14">
      <c r="M2516">
        <v>2168</v>
      </c>
      <c r="N2516">
        <v>68.789000000000001</v>
      </c>
    </row>
    <row r="2517" spans="13:14">
      <c r="M2517">
        <v>2169</v>
      </c>
      <c r="N2517">
        <v>68.820999999999998</v>
      </c>
    </row>
    <row r="2518" spans="13:14">
      <c r="M2518">
        <v>2170</v>
      </c>
      <c r="N2518">
        <v>68.852999999999994</v>
      </c>
    </row>
    <row r="2519" spans="13:14">
      <c r="M2519">
        <v>2171</v>
      </c>
      <c r="N2519">
        <v>68.884</v>
      </c>
    </row>
    <row r="2520" spans="13:14">
      <c r="M2520">
        <v>2172</v>
      </c>
      <c r="N2520">
        <v>68.915999999999997</v>
      </c>
    </row>
    <row r="2521" spans="13:14">
      <c r="M2521">
        <v>2173</v>
      </c>
      <c r="N2521">
        <v>68.947999999999993</v>
      </c>
    </row>
    <row r="2522" spans="13:14">
      <c r="M2522">
        <v>2174</v>
      </c>
      <c r="N2522">
        <v>68.98</v>
      </c>
    </row>
    <row r="2523" spans="13:14">
      <c r="M2523">
        <v>2175</v>
      </c>
      <c r="N2523">
        <v>69.012</v>
      </c>
    </row>
    <row r="2524" spans="13:14">
      <c r="M2524">
        <v>2176</v>
      </c>
      <c r="N2524">
        <v>69.043999999999997</v>
      </c>
    </row>
    <row r="2525" spans="13:14">
      <c r="M2525">
        <v>2177</v>
      </c>
      <c r="N2525">
        <v>69.075999999999993</v>
      </c>
    </row>
    <row r="2526" spans="13:14">
      <c r="M2526">
        <v>2178</v>
      </c>
      <c r="N2526">
        <v>69.108000000000004</v>
      </c>
    </row>
    <row r="2527" spans="13:14">
      <c r="M2527">
        <v>2179</v>
      </c>
      <c r="N2527">
        <v>69.138999999999996</v>
      </c>
    </row>
    <row r="2528" spans="13:14">
      <c r="M2528">
        <v>2180</v>
      </c>
      <c r="N2528">
        <v>69.171000000000006</v>
      </c>
    </row>
    <row r="2529" spans="13:14">
      <c r="M2529">
        <v>2181</v>
      </c>
      <c r="N2529">
        <v>69.203000000000003</v>
      </c>
    </row>
    <row r="2530" spans="13:14">
      <c r="M2530">
        <v>2182</v>
      </c>
      <c r="N2530">
        <v>69.234999999999999</v>
      </c>
    </row>
    <row r="2531" spans="13:14">
      <c r="M2531">
        <v>2183</v>
      </c>
      <c r="N2531">
        <v>69.266999999999996</v>
      </c>
    </row>
    <row r="2532" spans="13:14">
      <c r="M2532">
        <v>2184</v>
      </c>
      <c r="N2532">
        <v>69.299000000000007</v>
      </c>
    </row>
    <row r="2533" spans="13:14">
      <c r="M2533">
        <v>2185</v>
      </c>
      <c r="N2533">
        <v>69.33</v>
      </c>
    </row>
    <row r="2534" spans="13:14">
      <c r="M2534">
        <v>2186</v>
      </c>
      <c r="N2534">
        <v>69.361999999999995</v>
      </c>
    </row>
    <row r="2535" spans="13:14">
      <c r="M2535">
        <v>2187</v>
      </c>
      <c r="N2535">
        <v>69.394000000000005</v>
      </c>
    </row>
    <row r="2536" spans="13:14">
      <c r="M2536">
        <v>2188</v>
      </c>
      <c r="N2536">
        <v>69.426000000000002</v>
      </c>
    </row>
    <row r="2537" spans="13:14">
      <c r="M2537">
        <v>2189</v>
      </c>
      <c r="N2537">
        <v>69.457999999999998</v>
      </c>
    </row>
    <row r="2538" spans="13:14">
      <c r="M2538">
        <v>2190</v>
      </c>
      <c r="N2538">
        <v>69.489999999999995</v>
      </c>
    </row>
    <row r="2539" spans="13:14">
      <c r="M2539">
        <v>2191</v>
      </c>
      <c r="N2539">
        <v>69.521000000000001</v>
      </c>
    </row>
    <row r="2540" spans="13:14">
      <c r="M2540">
        <v>2192</v>
      </c>
      <c r="N2540">
        <v>69.552999999999997</v>
      </c>
    </row>
  </sheetData>
  <sheetProtection password="CD88" sheet="1" selectLockedCells="1" selectUnlockedCells="1"/>
  <phoneticPr fontId="4" type="noConversion"/>
  <pageMargins left="0.75" right="0.75" top="1" bottom="1" header="0.5" footer="0.5"/>
  <headerFooter alignWithMargins="0"/>
  <customProperties>
    <customPr name="%locator_row%" r:id="rId1"/>
    <customPr name="%startcell%" r:id="rId2"/>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B1BC3-F55D-4476-8949-5EC9545E9487}">
  <sheetPr codeName="Sheet12">
    <tabColor indexed="13"/>
  </sheetPr>
  <dimension ref="A1:N2956"/>
  <sheetViews>
    <sheetView workbookViewId="0">
      <selection activeCell="E10" sqref="E10"/>
    </sheetView>
  </sheetViews>
  <sheetFormatPr defaultRowHeight="12.75"/>
  <sheetData>
    <row r="1" spans="1:14">
      <c r="M1" t="s">
        <v>823</v>
      </c>
      <c r="N1" t="s">
        <v>824</v>
      </c>
    </row>
    <row r="2" spans="1:14">
      <c r="A2" t="s">
        <v>824</v>
      </c>
      <c r="B2" t="s">
        <v>823</v>
      </c>
      <c r="M2">
        <v>-454</v>
      </c>
      <c r="N2">
        <v>-6.4580000000000002</v>
      </c>
    </row>
    <row r="3" spans="1:14">
      <c r="A3" s="54">
        <f>formulas!O90</f>
        <v>0</v>
      </c>
      <c r="B3" s="33">
        <f t="shared" ref="B3:B34" ca="1" si="0">(A3-D3)/(E3-D3)*(G3-F3)+F3</f>
        <v>32</v>
      </c>
      <c r="C3">
        <f t="shared" ref="C3:C34" si="1">COUNTIF($N$2:$N$25400,"&lt;"&amp;A3)</f>
        <v>486</v>
      </c>
      <c r="D3">
        <f t="shared" ref="D3:D34" ca="1" si="2">INDIRECT(ADDRESS(C3+1,14))</f>
        <v>-2.1999999999999999E-2</v>
      </c>
      <c r="E3">
        <f t="shared" ref="E3:E34" ca="1" si="3">INDIRECT(ADDRESS(C3+2,14))</f>
        <v>0</v>
      </c>
      <c r="F3">
        <f t="shared" ref="F3:F34" ca="1" si="4">INDIRECT(ADDRESS(C3+1,13))</f>
        <v>31</v>
      </c>
      <c r="G3">
        <f t="shared" ref="G3:G34" ca="1" si="5">INDIRECT(ADDRESS(C3+2,13))</f>
        <v>32</v>
      </c>
      <c r="M3">
        <v>-453</v>
      </c>
      <c r="N3">
        <v>-6.4569999999999999</v>
      </c>
    </row>
    <row r="4" spans="1:14">
      <c r="A4" s="32">
        <v>17.526</v>
      </c>
      <c r="B4" s="33">
        <f t="shared" ca="1" si="0"/>
        <v>800</v>
      </c>
      <c r="C4">
        <f t="shared" si="1"/>
        <v>1254</v>
      </c>
      <c r="D4">
        <f ca="1">INDIRECT(ADDRESS(C4+1,14))</f>
        <v>17.501999999999999</v>
      </c>
      <c r="E4">
        <f t="shared" ca="1" si="3"/>
        <v>17.526</v>
      </c>
      <c r="F4">
        <f t="shared" ca="1" si="4"/>
        <v>799</v>
      </c>
      <c r="G4">
        <f t="shared" ca="1" si="5"/>
        <v>800</v>
      </c>
      <c r="M4">
        <v>-452</v>
      </c>
      <c r="N4">
        <v>-6.4569999999999999</v>
      </c>
    </row>
    <row r="5" spans="1:14">
      <c r="A5" s="54">
        <f>formulas!O92</f>
        <v>0</v>
      </c>
      <c r="B5" s="33">
        <f t="shared" ca="1" si="0"/>
        <v>32</v>
      </c>
      <c r="C5">
        <f t="shared" si="1"/>
        <v>486</v>
      </c>
      <c r="D5">
        <f t="shared" ca="1" si="2"/>
        <v>-2.1999999999999999E-2</v>
      </c>
      <c r="E5">
        <f t="shared" ca="1" si="3"/>
        <v>0</v>
      </c>
      <c r="F5">
        <f t="shared" ca="1" si="4"/>
        <v>31</v>
      </c>
      <c r="G5">
        <f t="shared" ca="1" si="5"/>
        <v>32</v>
      </c>
      <c r="M5">
        <v>-451</v>
      </c>
      <c r="N5">
        <v>-6.4560000000000004</v>
      </c>
    </row>
    <row r="6" spans="1:14">
      <c r="A6" s="32">
        <v>0</v>
      </c>
      <c r="B6" s="33">
        <f t="shared" ca="1" si="0"/>
        <v>32</v>
      </c>
      <c r="C6">
        <f t="shared" si="1"/>
        <v>486</v>
      </c>
      <c r="D6">
        <f t="shared" ca="1" si="2"/>
        <v>-2.1999999999999999E-2</v>
      </c>
      <c r="E6">
        <f t="shared" ca="1" si="3"/>
        <v>0</v>
      </c>
      <c r="F6">
        <f t="shared" ca="1" si="4"/>
        <v>31</v>
      </c>
      <c r="G6">
        <f t="shared" ca="1" si="5"/>
        <v>32</v>
      </c>
      <c r="M6">
        <v>-450</v>
      </c>
      <c r="N6">
        <v>-6.4560000000000004</v>
      </c>
    </row>
    <row r="7" spans="1:14">
      <c r="A7" s="54">
        <f>formulas!O94</f>
        <v>0</v>
      </c>
      <c r="B7" s="33">
        <f t="shared" ca="1" si="0"/>
        <v>32</v>
      </c>
      <c r="C7">
        <f t="shared" si="1"/>
        <v>486</v>
      </c>
      <c r="D7">
        <f t="shared" ca="1" si="2"/>
        <v>-2.1999999999999999E-2</v>
      </c>
      <c r="E7">
        <f t="shared" ca="1" si="3"/>
        <v>0</v>
      </c>
      <c r="F7">
        <f t="shared" ca="1" si="4"/>
        <v>31</v>
      </c>
      <c r="G7">
        <f t="shared" ca="1" si="5"/>
        <v>32</v>
      </c>
      <c r="M7">
        <v>-449</v>
      </c>
      <c r="N7">
        <v>-6.4550000000000001</v>
      </c>
    </row>
    <row r="8" spans="1:14">
      <c r="A8" s="32">
        <v>0</v>
      </c>
      <c r="B8" s="33">
        <f t="shared" ca="1" si="0"/>
        <v>32</v>
      </c>
      <c r="C8">
        <f t="shared" si="1"/>
        <v>486</v>
      </c>
      <c r="D8">
        <f t="shared" ca="1" si="2"/>
        <v>-2.1999999999999999E-2</v>
      </c>
      <c r="E8">
        <f t="shared" ca="1" si="3"/>
        <v>0</v>
      </c>
      <c r="F8">
        <f t="shared" ca="1" si="4"/>
        <v>31</v>
      </c>
      <c r="G8">
        <f t="shared" ca="1" si="5"/>
        <v>32</v>
      </c>
      <c r="M8">
        <v>-448</v>
      </c>
      <c r="N8">
        <v>-6.4539999999999997</v>
      </c>
    </row>
    <row r="9" spans="1:14">
      <c r="A9" s="54">
        <f>formulas!O96</f>
        <v>0</v>
      </c>
      <c r="B9" s="33">
        <f t="shared" ca="1" si="0"/>
        <v>32</v>
      </c>
      <c r="C9">
        <f t="shared" si="1"/>
        <v>486</v>
      </c>
      <c r="D9">
        <f t="shared" ca="1" si="2"/>
        <v>-2.1999999999999999E-2</v>
      </c>
      <c r="E9">
        <f t="shared" ca="1" si="3"/>
        <v>0</v>
      </c>
      <c r="F9">
        <f t="shared" ca="1" si="4"/>
        <v>31</v>
      </c>
      <c r="G9">
        <f t="shared" ca="1" si="5"/>
        <v>32</v>
      </c>
      <c r="M9">
        <v>-447</v>
      </c>
      <c r="N9">
        <v>-6.4539999999999997</v>
      </c>
    </row>
    <row r="10" spans="1:14">
      <c r="A10" s="32">
        <v>5</v>
      </c>
      <c r="B10" s="33">
        <f t="shared" ca="1" si="0"/>
        <v>251.52173913043478</v>
      </c>
      <c r="C10">
        <f t="shared" si="1"/>
        <v>706</v>
      </c>
      <c r="D10">
        <f ca="1">INDIRECT(ADDRESS(C10+1,14))</f>
        <v>4.9880000000000004</v>
      </c>
      <c r="E10">
        <f ca="1">INDIRECT(ADDRESS(C10+2,14))</f>
        <v>5.0110000000000001</v>
      </c>
      <c r="F10">
        <f t="shared" ca="1" si="4"/>
        <v>251</v>
      </c>
      <c r="G10">
        <f t="shared" ca="1" si="5"/>
        <v>252</v>
      </c>
      <c r="M10">
        <v>-446</v>
      </c>
      <c r="N10">
        <v>-6.4530000000000003</v>
      </c>
    </row>
    <row r="11" spans="1:14">
      <c r="A11" s="54">
        <f>formulas!O98</f>
        <v>0</v>
      </c>
      <c r="B11" s="33">
        <f t="shared" ca="1" si="0"/>
        <v>32</v>
      </c>
      <c r="C11">
        <f t="shared" si="1"/>
        <v>486</v>
      </c>
      <c r="D11">
        <f t="shared" ca="1" si="2"/>
        <v>-2.1999999999999999E-2</v>
      </c>
      <c r="E11">
        <f t="shared" ca="1" si="3"/>
        <v>0</v>
      </c>
      <c r="F11">
        <f t="shared" ca="1" si="4"/>
        <v>31</v>
      </c>
      <c r="G11">
        <f t="shared" ca="1" si="5"/>
        <v>32</v>
      </c>
      <c r="M11">
        <v>-445</v>
      </c>
      <c r="N11">
        <v>-6.452</v>
      </c>
    </row>
    <row r="12" spans="1:14">
      <c r="A12" s="32">
        <v>0</v>
      </c>
      <c r="B12" s="33">
        <f t="shared" ca="1" si="0"/>
        <v>32</v>
      </c>
      <c r="C12">
        <f t="shared" si="1"/>
        <v>486</v>
      </c>
      <c r="D12">
        <f t="shared" ca="1" si="2"/>
        <v>-2.1999999999999999E-2</v>
      </c>
      <c r="E12">
        <f t="shared" ca="1" si="3"/>
        <v>0</v>
      </c>
      <c r="F12">
        <f t="shared" ca="1" si="4"/>
        <v>31</v>
      </c>
      <c r="G12">
        <f t="shared" ca="1" si="5"/>
        <v>32</v>
      </c>
      <c r="M12">
        <v>-444</v>
      </c>
      <c r="N12">
        <v>-6.4509999999999996</v>
      </c>
    </row>
    <row r="13" spans="1:14">
      <c r="A13" s="54">
        <f>formulas!O100</f>
        <v>0</v>
      </c>
      <c r="B13" s="33">
        <f t="shared" ca="1" si="0"/>
        <v>32</v>
      </c>
      <c r="C13">
        <f t="shared" si="1"/>
        <v>486</v>
      </c>
      <c r="D13">
        <f t="shared" ca="1" si="2"/>
        <v>-2.1999999999999999E-2</v>
      </c>
      <c r="E13">
        <f t="shared" ca="1" si="3"/>
        <v>0</v>
      </c>
      <c r="F13">
        <f t="shared" ca="1" si="4"/>
        <v>31</v>
      </c>
      <c r="G13">
        <f t="shared" ca="1" si="5"/>
        <v>32</v>
      </c>
      <c r="M13">
        <v>-443</v>
      </c>
      <c r="N13">
        <v>-6.45</v>
      </c>
    </row>
    <row r="14" spans="1:14">
      <c r="A14" s="32">
        <v>0</v>
      </c>
      <c r="B14" s="33">
        <f t="shared" ca="1" si="0"/>
        <v>32</v>
      </c>
      <c r="C14">
        <f t="shared" si="1"/>
        <v>486</v>
      </c>
      <c r="D14">
        <f t="shared" ca="1" si="2"/>
        <v>-2.1999999999999999E-2</v>
      </c>
      <c r="E14">
        <f t="shared" ca="1" si="3"/>
        <v>0</v>
      </c>
      <c r="F14">
        <f t="shared" ca="1" si="4"/>
        <v>31</v>
      </c>
      <c r="G14">
        <f t="shared" ca="1" si="5"/>
        <v>32</v>
      </c>
      <c r="M14">
        <v>-442</v>
      </c>
      <c r="N14">
        <v>-6.4489999999999998</v>
      </c>
    </row>
    <row r="15" spans="1:14">
      <c r="A15" s="54">
        <f>formulas!O102</f>
        <v>0</v>
      </c>
      <c r="B15" s="33">
        <f t="shared" ca="1" si="0"/>
        <v>32</v>
      </c>
      <c r="C15">
        <f t="shared" si="1"/>
        <v>486</v>
      </c>
      <c r="D15">
        <f t="shared" ca="1" si="2"/>
        <v>-2.1999999999999999E-2</v>
      </c>
      <c r="E15">
        <f t="shared" ca="1" si="3"/>
        <v>0</v>
      </c>
      <c r="F15">
        <f t="shared" ca="1" si="4"/>
        <v>31</v>
      </c>
      <c r="G15">
        <f t="shared" ca="1" si="5"/>
        <v>32</v>
      </c>
      <c r="M15">
        <v>-441</v>
      </c>
      <c r="N15">
        <v>-6.4480000000000004</v>
      </c>
    </row>
    <row r="16" spans="1:14">
      <c r="A16" s="32">
        <v>0</v>
      </c>
      <c r="B16" s="33">
        <f t="shared" ca="1" si="0"/>
        <v>32</v>
      </c>
      <c r="C16">
        <f t="shared" si="1"/>
        <v>486</v>
      </c>
      <c r="D16">
        <f t="shared" ca="1" si="2"/>
        <v>-2.1999999999999999E-2</v>
      </c>
      <c r="E16">
        <f t="shared" ca="1" si="3"/>
        <v>0</v>
      </c>
      <c r="F16">
        <f t="shared" ca="1" si="4"/>
        <v>31</v>
      </c>
      <c r="G16">
        <f t="shared" ca="1" si="5"/>
        <v>32</v>
      </c>
      <c r="M16">
        <v>-440</v>
      </c>
      <c r="N16">
        <v>-6.4459999999999997</v>
      </c>
    </row>
    <row r="17" spans="1:14">
      <c r="A17" s="54">
        <f>formulas!O104</f>
        <v>0</v>
      </c>
      <c r="B17" s="33">
        <f t="shared" ca="1" si="0"/>
        <v>32</v>
      </c>
      <c r="C17">
        <f t="shared" si="1"/>
        <v>486</v>
      </c>
      <c r="D17">
        <f t="shared" ca="1" si="2"/>
        <v>-2.1999999999999999E-2</v>
      </c>
      <c r="E17">
        <f t="shared" ca="1" si="3"/>
        <v>0</v>
      </c>
      <c r="F17">
        <f t="shared" ca="1" si="4"/>
        <v>31</v>
      </c>
      <c r="G17">
        <f t="shared" ca="1" si="5"/>
        <v>32</v>
      </c>
      <c r="M17">
        <v>-439</v>
      </c>
      <c r="N17">
        <v>-6.4450000000000003</v>
      </c>
    </row>
    <row r="18" spans="1:14">
      <c r="A18" s="32">
        <v>0</v>
      </c>
      <c r="B18" s="33">
        <f t="shared" ca="1" si="0"/>
        <v>32</v>
      </c>
      <c r="C18">
        <f t="shared" si="1"/>
        <v>486</v>
      </c>
      <c r="D18">
        <f t="shared" ca="1" si="2"/>
        <v>-2.1999999999999999E-2</v>
      </c>
      <c r="E18">
        <f t="shared" ca="1" si="3"/>
        <v>0</v>
      </c>
      <c r="F18">
        <f t="shared" ca="1" si="4"/>
        <v>31</v>
      </c>
      <c r="G18">
        <f t="shared" ca="1" si="5"/>
        <v>32</v>
      </c>
      <c r="M18">
        <v>-438</v>
      </c>
      <c r="N18">
        <v>-6.444</v>
      </c>
    </row>
    <row r="19" spans="1:14">
      <c r="A19" s="54">
        <f>formulas!O106</f>
        <v>0</v>
      </c>
      <c r="B19" s="33">
        <f t="shared" ca="1" si="0"/>
        <v>32</v>
      </c>
      <c r="C19">
        <f t="shared" si="1"/>
        <v>486</v>
      </c>
      <c r="D19">
        <f t="shared" ca="1" si="2"/>
        <v>-2.1999999999999999E-2</v>
      </c>
      <c r="E19">
        <f t="shared" ca="1" si="3"/>
        <v>0</v>
      </c>
      <c r="F19">
        <f t="shared" ca="1" si="4"/>
        <v>31</v>
      </c>
      <c r="G19">
        <f t="shared" ca="1" si="5"/>
        <v>32</v>
      </c>
      <c r="M19">
        <v>-437</v>
      </c>
      <c r="N19">
        <v>-6.4429999999999996</v>
      </c>
    </row>
    <row r="20" spans="1:14">
      <c r="A20" s="32">
        <v>0</v>
      </c>
      <c r="B20" s="33">
        <f t="shared" ca="1" si="0"/>
        <v>32</v>
      </c>
      <c r="C20">
        <f t="shared" si="1"/>
        <v>486</v>
      </c>
      <c r="D20">
        <f t="shared" ca="1" si="2"/>
        <v>-2.1999999999999999E-2</v>
      </c>
      <c r="E20">
        <f t="shared" ca="1" si="3"/>
        <v>0</v>
      </c>
      <c r="F20">
        <f t="shared" ca="1" si="4"/>
        <v>31</v>
      </c>
      <c r="G20">
        <f t="shared" ca="1" si="5"/>
        <v>32</v>
      </c>
      <c r="M20">
        <v>-436</v>
      </c>
      <c r="N20">
        <v>-6.4409999999999998</v>
      </c>
    </row>
    <row r="21" spans="1:14">
      <c r="A21" s="54">
        <f>formulas!O108</f>
        <v>0</v>
      </c>
      <c r="B21" s="33">
        <f t="shared" ca="1" si="0"/>
        <v>32</v>
      </c>
      <c r="C21">
        <f t="shared" si="1"/>
        <v>486</v>
      </c>
      <c r="D21">
        <f t="shared" ca="1" si="2"/>
        <v>-2.1999999999999999E-2</v>
      </c>
      <c r="E21">
        <f t="shared" ca="1" si="3"/>
        <v>0</v>
      </c>
      <c r="F21">
        <f t="shared" ca="1" si="4"/>
        <v>31</v>
      </c>
      <c r="G21">
        <f t="shared" ca="1" si="5"/>
        <v>32</v>
      </c>
      <c r="M21">
        <v>-435</v>
      </c>
      <c r="N21">
        <v>-6.44</v>
      </c>
    </row>
    <row r="22" spans="1:14">
      <c r="A22" s="32">
        <v>0</v>
      </c>
      <c r="B22" s="33">
        <f t="shared" ca="1" si="0"/>
        <v>32</v>
      </c>
      <c r="C22">
        <f t="shared" si="1"/>
        <v>486</v>
      </c>
      <c r="D22">
        <f t="shared" ca="1" si="2"/>
        <v>-2.1999999999999999E-2</v>
      </c>
      <c r="E22">
        <f t="shared" ca="1" si="3"/>
        <v>0</v>
      </c>
      <c r="F22">
        <f t="shared" ca="1" si="4"/>
        <v>31</v>
      </c>
      <c r="G22">
        <f t="shared" ca="1" si="5"/>
        <v>32</v>
      </c>
      <c r="M22">
        <v>-434</v>
      </c>
      <c r="N22">
        <v>-6.4379999999999997</v>
      </c>
    </row>
    <row r="23" spans="1:14">
      <c r="A23" s="54">
        <f>formulas!O110</f>
        <v>0</v>
      </c>
      <c r="B23" s="33">
        <f t="shared" ca="1" si="0"/>
        <v>32</v>
      </c>
      <c r="C23">
        <f t="shared" si="1"/>
        <v>486</v>
      </c>
      <c r="D23">
        <f t="shared" ca="1" si="2"/>
        <v>-2.1999999999999999E-2</v>
      </c>
      <c r="E23">
        <f t="shared" ca="1" si="3"/>
        <v>0</v>
      </c>
      <c r="F23">
        <f t="shared" ca="1" si="4"/>
        <v>31</v>
      </c>
      <c r="G23">
        <f t="shared" ca="1" si="5"/>
        <v>32</v>
      </c>
      <c r="M23">
        <v>-433</v>
      </c>
      <c r="N23">
        <v>-6.4359999999999999</v>
      </c>
    </row>
    <row r="24" spans="1:14">
      <c r="A24" s="32">
        <v>0</v>
      </c>
      <c r="B24" s="33">
        <f t="shared" ca="1" si="0"/>
        <v>32</v>
      </c>
      <c r="C24">
        <f t="shared" si="1"/>
        <v>486</v>
      </c>
      <c r="D24">
        <f t="shared" ca="1" si="2"/>
        <v>-2.1999999999999999E-2</v>
      </c>
      <c r="E24">
        <f t="shared" ca="1" si="3"/>
        <v>0</v>
      </c>
      <c r="F24">
        <f t="shared" ca="1" si="4"/>
        <v>31</v>
      </c>
      <c r="G24">
        <f t="shared" ca="1" si="5"/>
        <v>32</v>
      </c>
      <c r="M24">
        <v>-432</v>
      </c>
      <c r="N24">
        <v>-6.4349999999999996</v>
      </c>
    </row>
    <row r="25" spans="1:14">
      <c r="A25" s="54">
        <f>formulas!O112</f>
        <v>0</v>
      </c>
      <c r="B25" s="33">
        <f t="shared" ca="1" si="0"/>
        <v>32</v>
      </c>
      <c r="C25">
        <f t="shared" si="1"/>
        <v>486</v>
      </c>
      <c r="D25">
        <f t="shared" ca="1" si="2"/>
        <v>-2.1999999999999999E-2</v>
      </c>
      <c r="E25">
        <f t="shared" ca="1" si="3"/>
        <v>0</v>
      </c>
      <c r="F25">
        <f t="shared" ca="1" si="4"/>
        <v>31</v>
      </c>
      <c r="G25">
        <f t="shared" ca="1" si="5"/>
        <v>32</v>
      </c>
      <c r="M25">
        <v>-431</v>
      </c>
      <c r="N25">
        <v>-6.4329999999999998</v>
      </c>
    </row>
    <row r="26" spans="1:14">
      <c r="A26" s="32">
        <v>0</v>
      </c>
      <c r="B26" s="33">
        <f t="shared" ca="1" si="0"/>
        <v>32</v>
      </c>
      <c r="C26">
        <f t="shared" si="1"/>
        <v>486</v>
      </c>
      <c r="D26">
        <f t="shared" ca="1" si="2"/>
        <v>-2.1999999999999999E-2</v>
      </c>
      <c r="E26">
        <f t="shared" ca="1" si="3"/>
        <v>0</v>
      </c>
      <c r="F26">
        <f t="shared" ca="1" si="4"/>
        <v>31</v>
      </c>
      <c r="G26">
        <f t="shared" ca="1" si="5"/>
        <v>32</v>
      </c>
      <c r="M26">
        <v>-430</v>
      </c>
      <c r="N26">
        <v>-6.431</v>
      </c>
    </row>
    <row r="27" spans="1:14">
      <c r="A27" s="54">
        <f>formulas!O114</f>
        <v>0</v>
      </c>
      <c r="B27" s="33">
        <f t="shared" ca="1" si="0"/>
        <v>32</v>
      </c>
      <c r="C27">
        <f t="shared" si="1"/>
        <v>486</v>
      </c>
      <c r="D27">
        <f t="shared" ca="1" si="2"/>
        <v>-2.1999999999999999E-2</v>
      </c>
      <c r="E27">
        <f t="shared" ca="1" si="3"/>
        <v>0</v>
      </c>
      <c r="F27">
        <f t="shared" ca="1" si="4"/>
        <v>31</v>
      </c>
      <c r="G27">
        <f t="shared" ca="1" si="5"/>
        <v>32</v>
      </c>
      <c r="M27">
        <v>-429</v>
      </c>
      <c r="N27">
        <v>-6.4290000000000003</v>
      </c>
    </row>
    <row r="28" spans="1:14">
      <c r="A28" s="32">
        <v>0</v>
      </c>
      <c r="B28" s="33">
        <f t="shared" ca="1" si="0"/>
        <v>32</v>
      </c>
      <c r="C28">
        <f t="shared" si="1"/>
        <v>486</v>
      </c>
      <c r="D28">
        <f t="shared" ca="1" si="2"/>
        <v>-2.1999999999999999E-2</v>
      </c>
      <c r="E28">
        <f t="shared" ca="1" si="3"/>
        <v>0</v>
      </c>
      <c r="F28">
        <f t="shared" ca="1" si="4"/>
        <v>31</v>
      </c>
      <c r="G28">
        <f t="shared" ca="1" si="5"/>
        <v>32</v>
      </c>
      <c r="M28">
        <v>-428</v>
      </c>
      <c r="N28">
        <v>-6.4269999999999996</v>
      </c>
    </row>
    <row r="29" spans="1:14">
      <c r="A29" s="54">
        <f>formulas!O116</f>
        <v>0</v>
      </c>
      <c r="B29" s="33">
        <f t="shared" ca="1" si="0"/>
        <v>32</v>
      </c>
      <c r="C29">
        <f t="shared" si="1"/>
        <v>486</v>
      </c>
      <c r="D29">
        <f t="shared" ca="1" si="2"/>
        <v>-2.1999999999999999E-2</v>
      </c>
      <c r="E29">
        <f t="shared" ca="1" si="3"/>
        <v>0</v>
      </c>
      <c r="F29">
        <f t="shared" ca="1" si="4"/>
        <v>31</v>
      </c>
      <c r="G29">
        <f t="shared" ca="1" si="5"/>
        <v>32</v>
      </c>
      <c r="M29">
        <v>-427</v>
      </c>
      <c r="N29">
        <v>-6.4249999999999998</v>
      </c>
    </row>
    <row r="30" spans="1:14">
      <c r="A30" s="32">
        <v>0</v>
      </c>
      <c r="B30" s="33">
        <f t="shared" ca="1" si="0"/>
        <v>32</v>
      </c>
      <c r="C30">
        <f t="shared" si="1"/>
        <v>486</v>
      </c>
      <c r="D30">
        <f t="shared" ca="1" si="2"/>
        <v>-2.1999999999999999E-2</v>
      </c>
      <c r="E30">
        <f t="shared" ca="1" si="3"/>
        <v>0</v>
      </c>
      <c r="F30">
        <f t="shared" ca="1" si="4"/>
        <v>31</v>
      </c>
      <c r="G30">
        <f t="shared" ca="1" si="5"/>
        <v>32</v>
      </c>
      <c r="M30">
        <v>-426</v>
      </c>
      <c r="N30">
        <v>-6.423</v>
      </c>
    </row>
    <row r="31" spans="1:14">
      <c r="A31" s="54">
        <f>formulas!O118</f>
        <v>0</v>
      </c>
      <c r="B31" s="33">
        <f t="shared" ca="1" si="0"/>
        <v>32</v>
      </c>
      <c r="C31">
        <f t="shared" si="1"/>
        <v>486</v>
      </c>
      <c r="D31">
        <f t="shared" ca="1" si="2"/>
        <v>-2.1999999999999999E-2</v>
      </c>
      <c r="E31">
        <f t="shared" ca="1" si="3"/>
        <v>0</v>
      </c>
      <c r="F31">
        <f t="shared" ca="1" si="4"/>
        <v>31</v>
      </c>
      <c r="G31">
        <f t="shared" ca="1" si="5"/>
        <v>32</v>
      </c>
      <c r="M31">
        <v>-425</v>
      </c>
      <c r="N31">
        <v>-6.4210000000000003</v>
      </c>
    </row>
    <row r="32" spans="1:14">
      <c r="A32" s="32">
        <v>0</v>
      </c>
      <c r="B32" s="33">
        <f t="shared" ca="1" si="0"/>
        <v>32</v>
      </c>
      <c r="C32">
        <f t="shared" si="1"/>
        <v>486</v>
      </c>
      <c r="D32">
        <f t="shared" ca="1" si="2"/>
        <v>-2.1999999999999999E-2</v>
      </c>
      <c r="E32">
        <f t="shared" ca="1" si="3"/>
        <v>0</v>
      </c>
      <c r="F32">
        <f t="shared" ca="1" si="4"/>
        <v>31</v>
      </c>
      <c r="G32">
        <f t="shared" ca="1" si="5"/>
        <v>32</v>
      </c>
      <c r="M32">
        <v>-424</v>
      </c>
      <c r="N32">
        <v>-6.4189999999999996</v>
      </c>
    </row>
    <row r="33" spans="1:14">
      <c r="A33" s="54">
        <f>formulas!O120</f>
        <v>0</v>
      </c>
      <c r="B33" s="33">
        <f t="shared" ca="1" si="0"/>
        <v>32</v>
      </c>
      <c r="C33">
        <f t="shared" si="1"/>
        <v>486</v>
      </c>
      <c r="D33">
        <f t="shared" ca="1" si="2"/>
        <v>-2.1999999999999999E-2</v>
      </c>
      <c r="E33">
        <f t="shared" ca="1" si="3"/>
        <v>0</v>
      </c>
      <c r="F33">
        <f t="shared" ca="1" si="4"/>
        <v>31</v>
      </c>
      <c r="G33">
        <f t="shared" ca="1" si="5"/>
        <v>32</v>
      </c>
      <c r="M33">
        <v>-423</v>
      </c>
      <c r="N33">
        <v>-6.4160000000000004</v>
      </c>
    </row>
    <row r="34" spans="1:14">
      <c r="A34" s="32">
        <v>0</v>
      </c>
      <c r="B34" s="33">
        <f t="shared" ca="1" si="0"/>
        <v>32</v>
      </c>
      <c r="C34">
        <f t="shared" si="1"/>
        <v>486</v>
      </c>
      <c r="D34">
        <f t="shared" ca="1" si="2"/>
        <v>-2.1999999999999999E-2</v>
      </c>
      <c r="E34">
        <f t="shared" ca="1" si="3"/>
        <v>0</v>
      </c>
      <c r="F34">
        <f t="shared" ca="1" si="4"/>
        <v>31</v>
      </c>
      <c r="G34">
        <f t="shared" ca="1" si="5"/>
        <v>32</v>
      </c>
      <c r="M34">
        <v>-422</v>
      </c>
      <c r="N34">
        <v>-6.4139999999999997</v>
      </c>
    </row>
    <row r="35" spans="1:14">
      <c r="A35" s="54">
        <f>formulas!O122</f>
        <v>0</v>
      </c>
      <c r="B35" s="33">
        <f t="shared" ref="B35:B66" ca="1" si="6">(A35-D35)/(E35-D35)*(G35-F35)+F35</f>
        <v>32</v>
      </c>
      <c r="C35">
        <f t="shared" ref="C35:C66" si="7">COUNTIF($N$2:$N$25400,"&lt;"&amp;A35)</f>
        <v>486</v>
      </c>
      <c r="D35">
        <f t="shared" ref="D35:D66" ca="1" si="8">INDIRECT(ADDRESS(C35+1,14))</f>
        <v>-2.1999999999999999E-2</v>
      </c>
      <c r="E35">
        <f t="shared" ref="E35:E66" ca="1" si="9">INDIRECT(ADDRESS(C35+2,14))</f>
        <v>0</v>
      </c>
      <c r="F35">
        <f t="shared" ref="F35:F66" ca="1" si="10">INDIRECT(ADDRESS(C35+1,13))</f>
        <v>31</v>
      </c>
      <c r="G35">
        <f t="shared" ref="G35:G66" ca="1" si="11">INDIRECT(ADDRESS(C35+2,13))</f>
        <v>32</v>
      </c>
      <c r="M35">
        <v>-421</v>
      </c>
      <c r="N35">
        <v>-6.4109999999999996</v>
      </c>
    </row>
    <row r="36" spans="1:14">
      <c r="A36" s="32">
        <v>0</v>
      </c>
      <c r="B36" s="33">
        <f t="shared" ca="1" si="6"/>
        <v>32</v>
      </c>
      <c r="C36">
        <f t="shared" si="7"/>
        <v>486</v>
      </c>
      <c r="D36">
        <f t="shared" ca="1" si="8"/>
        <v>-2.1999999999999999E-2</v>
      </c>
      <c r="E36">
        <f t="shared" ca="1" si="9"/>
        <v>0</v>
      </c>
      <c r="F36">
        <f t="shared" ca="1" si="10"/>
        <v>31</v>
      </c>
      <c r="G36">
        <f t="shared" ca="1" si="11"/>
        <v>32</v>
      </c>
      <c r="M36">
        <v>-420</v>
      </c>
      <c r="N36">
        <v>-6.4089999999999998</v>
      </c>
    </row>
    <row r="37" spans="1:14">
      <c r="A37" s="54">
        <f>formulas!O124</f>
        <v>0</v>
      </c>
      <c r="B37" s="33">
        <f t="shared" ca="1" si="6"/>
        <v>32</v>
      </c>
      <c r="C37">
        <f t="shared" si="7"/>
        <v>486</v>
      </c>
      <c r="D37">
        <f t="shared" ca="1" si="8"/>
        <v>-2.1999999999999999E-2</v>
      </c>
      <c r="E37">
        <f t="shared" ca="1" si="9"/>
        <v>0</v>
      </c>
      <c r="F37">
        <f t="shared" ca="1" si="10"/>
        <v>31</v>
      </c>
      <c r="G37">
        <f t="shared" ca="1" si="11"/>
        <v>32</v>
      </c>
      <c r="M37">
        <v>-419</v>
      </c>
      <c r="N37">
        <v>-6.4059999999999997</v>
      </c>
    </row>
    <row r="38" spans="1:14">
      <c r="A38" s="32">
        <v>0</v>
      </c>
      <c r="B38" s="33">
        <f t="shared" ca="1" si="6"/>
        <v>32</v>
      </c>
      <c r="C38">
        <f t="shared" si="7"/>
        <v>486</v>
      </c>
      <c r="D38">
        <f t="shared" ca="1" si="8"/>
        <v>-2.1999999999999999E-2</v>
      </c>
      <c r="E38">
        <f t="shared" ca="1" si="9"/>
        <v>0</v>
      </c>
      <c r="F38">
        <f t="shared" ca="1" si="10"/>
        <v>31</v>
      </c>
      <c r="G38">
        <f t="shared" ca="1" si="11"/>
        <v>32</v>
      </c>
      <c r="M38">
        <v>-418</v>
      </c>
      <c r="N38">
        <v>-6.4039999999999999</v>
      </c>
    </row>
    <row r="39" spans="1:14">
      <c r="A39" s="54">
        <f>formulas!O126</f>
        <v>0</v>
      </c>
      <c r="B39" s="33">
        <f t="shared" ca="1" si="6"/>
        <v>32</v>
      </c>
      <c r="C39">
        <f t="shared" si="7"/>
        <v>486</v>
      </c>
      <c r="D39">
        <f t="shared" ca="1" si="8"/>
        <v>-2.1999999999999999E-2</v>
      </c>
      <c r="E39">
        <f t="shared" ca="1" si="9"/>
        <v>0</v>
      </c>
      <c r="F39">
        <f t="shared" ca="1" si="10"/>
        <v>31</v>
      </c>
      <c r="G39">
        <f t="shared" ca="1" si="11"/>
        <v>32</v>
      </c>
      <c r="M39">
        <v>-417</v>
      </c>
      <c r="N39">
        <v>-6.4009999999999998</v>
      </c>
    </row>
    <row r="40" spans="1:14">
      <c r="A40" s="32">
        <v>0</v>
      </c>
      <c r="B40" s="33">
        <f t="shared" ca="1" si="6"/>
        <v>32</v>
      </c>
      <c r="C40">
        <f t="shared" si="7"/>
        <v>486</v>
      </c>
      <c r="D40">
        <f t="shared" ca="1" si="8"/>
        <v>-2.1999999999999999E-2</v>
      </c>
      <c r="E40">
        <f t="shared" ca="1" si="9"/>
        <v>0</v>
      </c>
      <c r="F40">
        <f t="shared" ca="1" si="10"/>
        <v>31</v>
      </c>
      <c r="G40">
        <f t="shared" ca="1" si="11"/>
        <v>32</v>
      </c>
      <c r="M40">
        <v>-416</v>
      </c>
      <c r="N40">
        <v>-6.3979999999999997</v>
      </c>
    </row>
    <row r="41" spans="1:14">
      <c r="A41" s="54">
        <f>formulas!O128</f>
        <v>0</v>
      </c>
      <c r="B41" s="33">
        <f t="shared" ca="1" si="6"/>
        <v>32</v>
      </c>
      <c r="C41">
        <f t="shared" si="7"/>
        <v>486</v>
      </c>
      <c r="D41">
        <f t="shared" ca="1" si="8"/>
        <v>-2.1999999999999999E-2</v>
      </c>
      <c r="E41">
        <f t="shared" ca="1" si="9"/>
        <v>0</v>
      </c>
      <c r="F41">
        <f t="shared" ca="1" si="10"/>
        <v>31</v>
      </c>
      <c r="G41">
        <f t="shared" ca="1" si="11"/>
        <v>32</v>
      </c>
      <c r="M41">
        <v>-415</v>
      </c>
      <c r="N41">
        <v>-6.3949999999999996</v>
      </c>
    </row>
    <row r="42" spans="1:14">
      <c r="A42" s="32">
        <v>0</v>
      </c>
      <c r="B42" s="33">
        <f t="shared" ca="1" si="6"/>
        <v>32</v>
      </c>
      <c r="C42">
        <f t="shared" si="7"/>
        <v>486</v>
      </c>
      <c r="D42">
        <f t="shared" ca="1" si="8"/>
        <v>-2.1999999999999999E-2</v>
      </c>
      <c r="E42">
        <f t="shared" ca="1" si="9"/>
        <v>0</v>
      </c>
      <c r="F42">
        <f t="shared" ca="1" si="10"/>
        <v>31</v>
      </c>
      <c r="G42">
        <f t="shared" ca="1" si="11"/>
        <v>32</v>
      </c>
      <c r="M42">
        <v>-414</v>
      </c>
      <c r="N42">
        <v>-6.3920000000000003</v>
      </c>
    </row>
    <row r="43" spans="1:14">
      <c r="A43" s="54">
        <f>formulas!O130</f>
        <v>0</v>
      </c>
      <c r="B43" s="33">
        <f t="shared" ca="1" si="6"/>
        <v>32</v>
      </c>
      <c r="C43">
        <f t="shared" si="7"/>
        <v>486</v>
      </c>
      <c r="D43">
        <f t="shared" ca="1" si="8"/>
        <v>-2.1999999999999999E-2</v>
      </c>
      <c r="E43">
        <f t="shared" ca="1" si="9"/>
        <v>0</v>
      </c>
      <c r="F43">
        <f t="shared" ca="1" si="10"/>
        <v>31</v>
      </c>
      <c r="G43">
        <f t="shared" ca="1" si="11"/>
        <v>32</v>
      </c>
      <c r="M43">
        <v>-413</v>
      </c>
      <c r="N43">
        <v>-6.3890000000000002</v>
      </c>
    </row>
    <row r="44" spans="1:14">
      <c r="A44" s="54">
        <f>formulas!O131</f>
        <v>0</v>
      </c>
      <c r="B44" s="33">
        <f t="shared" ca="1" si="6"/>
        <v>32</v>
      </c>
      <c r="C44">
        <f t="shared" si="7"/>
        <v>486</v>
      </c>
      <c r="D44">
        <f t="shared" ca="1" si="8"/>
        <v>-2.1999999999999999E-2</v>
      </c>
      <c r="E44">
        <f t="shared" ca="1" si="9"/>
        <v>0</v>
      </c>
      <c r="F44">
        <f t="shared" ca="1" si="10"/>
        <v>31</v>
      </c>
      <c r="G44">
        <f t="shared" ca="1" si="11"/>
        <v>32</v>
      </c>
      <c r="M44">
        <v>-412</v>
      </c>
      <c r="N44">
        <v>-6.3860000000000001</v>
      </c>
    </row>
    <row r="45" spans="1:14">
      <c r="A45" s="54">
        <f>formulas!O132</f>
        <v>0</v>
      </c>
      <c r="B45" s="33">
        <f t="shared" ca="1" si="6"/>
        <v>32</v>
      </c>
      <c r="C45">
        <f t="shared" si="7"/>
        <v>486</v>
      </c>
      <c r="D45">
        <f t="shared" ca="1" si="8"/>
        <v>-2.1999999999999999E-2</v>
      </c>
      <c r="E45">
        <f t="shared" ca="1" si="9"/>
        <v>0</v>
      </c>
      <c r="F45">
        <f t="shared" ca="1" si="10"/>
        <v>31</v>
      </c>
      <c r="G45">
        <f t="shared" ca="1" si="11"/>
        <v>32</v>
      </c>
      <c r="M45">
        <v>-411</v>
      </c>
      <c r="N45">
        <v>-6.383</v>
      </c>
    </row>
    <row r="46" spans="1:14">
      <c r="A46" s="54">
        <f>formulas!O133</f>
        <v>0</v>
      </c>
      <c r="B46" s="33">
        <f t="shared" ca="1" si="6"/>
        <v>32</v>
      </c>
      <c r="C46">
        <f t="shared" si="7"/>
        <v>486</v>
      </c>
      <c r="D46">
        <f t="shared" ca="1" si="8"/>
        <v>-2.1999999999999999E-2</v>
      </c>
      <c r="E46">
        <f t="shared" ca="1" si="9"/>
        <v>0</v>
      </c>
      <c r="F46">
        <f t="shared" ca="1" si="10"/>
        <v>31</v>
      </c>
      <c r="G46">
        <f t="shared" ca="1" si="11"/>
        <v>32</v>
      </c>
      <c r="M46">
        <v>-410</v>
      </c>
      <c r="N46">
        <v>-6.38</v>
      </c>
    </row>
    <row r="47" spans="1:14">
      <c r="A47" s="54">
        <f>formulas!O134</f>
        <v>0</v>
      </c>
      <c r="B47" s="33">
        <f t="shared" ca="1" si="6"/>
        <v>32</v>
      </c>
      <c r="C47">
        <f t="shared" si="7"/>
        <v>486</v>
      </c>
      <c r="D47">
        <f t="shared" ca="1" si="8"/>
        <v>-2.1999999999999999E-2</v>
      </c>
      <c r="E47">
        <f t="shared" ca="1" si="9"/>
        <v>0</v>
      </c>
      <c r="F47">
        <f t="shared" ca="1" si="10"/>
        <v>31</v>
      </c>
      <c r="G47">
        <f t="shared" ca="1" si="11"/>
        <v>32</v>
      </c>
      <c r="M47">
        <v>-409</v>
      </c>
      <c r="N47">
        <v>-6.3769999999999998</v>
      </c>
    </row>
    <row r="48" spans="1:14">
      <c r="A48" s="54">
        <f>formulas!O135</f>
        <v>0</v>
      </c>
      <c r="B48" s="33">
        <f t="shared" ca="1" si="6"/>
        <v>32</v>
      </c>
      <c r="C48">
        <f t="shared" si="7"/>
        <v>486</v>
      </c>
      <c r="D48">
        <f t="shared" ca="1" si="8"/>
        <v>-2.1999999999999999E-2</v>
      </c>
      <c r="E48">
        <f t="shared" ca="1" si="9"/>
        <v>0</v>
      </c>
      <c r="F48">
        <f t="shared" ca="1" si="10"/>
        <v>31</v>
      </c>
      <c r="G48">
        <f t="shared" ca="1" si="11"/>
        <v>32</v>
      </c>
      <c r="M48">
        <v>-408</v>
      </c>
      <c r="N48">
        <v>-6.3730000000000002</v>
      </c>
    </row>
    <row r="49" spans="1:14">
      <c r="A49" s="54">
        <f>formulas!O136</f>
        <v>0</v>
      </c>
      <c r="B49" s="33">
        <f t="shared" ca="1" si="6"/>
        <v>32</v>
      </c>
      <c r="C49">
        <f t="shared" si="7"/>
        <v>486</v>
      </c>
      <c r="D49">
        <f t="shared" ca="1" si="8"/>
        <v>-2.1999999999999999E-2</v>
      </c>
      <c r="E49">
        <f t="shared" ca="1" si="9"/>
        <v>0</v>
      </c>
      <c r="F49">
        <f t="shared" ca="1" si="10"/>
        <v>31</v>
      </c>
      <c r="G49">
        <f t="shared" ca="1" si="11"/>
        <v>32</v>
      </c>
      <c r="M49">
        <v>-407</v>
      </c>
      <c r="N49">
        <v>-6.37</v>
      </c>
    </row>
    <row r="50" spans="1:14">
      <c r="A50" s="54">
        <f>formulas!O137</f>
        <v>0</v>
      </c>
      <c r="B50" s="33">
        <f t="shared" ca="1" si="6"/>
        <v>32</v>
      </c>
      <c r="C50">
        <f t="shared" si="7"/>
        <v>486</v>
      </c>
      <c r="D50">
        <f t="shared" ca="1" si="8"/>
        <v>-2.1999999999999999E-2</v>
      </c>
      <c r="E50">
        <f t="shared" ca="1" si="9"/>
        <v>0</v>
      </c>
      <c r="F50">
        <f t="shared" ca="1" si="10"/>
        <v>31</v>
      </c>
      <c r="G50">
        <f t="shared" ca="1" si="11"/>
        <v>32</v>
      </c>
      <c r="M50">
        <v>-406</v>
      </c>
      <c r="N50">
        <v>-6.3659999999999997</v>
      </c>
    </row>
    <row r="51" spans="1:14">
      <c r="A51" s="54">
        <f>formulas!O138</f>
        <v>0</v>
      </c>
      <c r="B51" s="33">
        <f t="shared" ca="1" si="6"/>
        <v>32</v>
      </c>
      <c r="C51">
        <f t="shared" si="7"/>
        <v>486</v>
      </c>
      <c r="D51">
        <f t="shared" ca="1" si="8"/>
        <v>-2.1999999999999999E-2</v>
      </c>
      <c r="E51">
        <f t="shared" ca="1" si="9"/>
        <v>0</v>
      </c>
      <c r="F51">
        <f t="shared" ca="1" si="10"/>
        <v>31</v>
      </c>
      <c r="G51">
        <f t="shared" ca="1" si="11"/>
        <v>32</v>
      </c>
      <c r="M51">
        <v>-405</v>
      </c>
      <c r="N51">
        <v>-6.3630000000000004</v>
      </c>
    </row>
    <row r="52" spans="1:14">
      <c r="A52" s="54">
        <f>formulas!O139</f>
        <v>0</v>
      </c>
      <c r="B52" s="33">
        <f t="shared" ca="1" si="6"/>
        <v>32</v>
      </c>
      <c r="C52">
        <f t="shared" si="7"/>
        <v>486</v>
      </c>
      <c r="D52">
        <f t="shared" ca="1" si="8"/>
        <v>-2.1999999999999999E-2</v>
      </c>
      <c r="E52">
        <f t="shared" ca="1" si="9"/>
        <v>0</v>
      </c>
      <c r="F52">
        <f t="shared" ca="1" si="10"/>
        <v>31</v>
      </c>
      <c r="G52">
        <f t="shared" ca="1" si="11"/>
        <v>32</v>
      </c>
      <c r="M52">
        <v>-404</v>
      </c>
      <c r="N52">
        <v>-6.359</v>
      </c>
    </row>
    <row r="53" spans="1:14">
      <c r="A53" s="54">
        <f>formulas!O140</f>
        <v>0</v>
      </c>
      <c r="B53" s="33">
        <f t="shared" ca="1" si="6"/>
        <v>32</v>
      </c>
      <c r="C53">
        <f t="shared" si="7"/>
        <v>486</v>
      </c>
      <c r="D53">
        <f t="shared" ca="1" si="8"/>
        <v>-2.1999999999999999E-2</v>
      </c>
      <c r="E53">
        <f t="shared" ca="1" si="9"/>
        <v>0</v>
      </c>
      <c r="F53">
        <f t="shared" ca="1" si="10"/>
        <v>31</v>
      </c>
      <c r="G53">
        <f t="shared" ca="1" si="11"/>
        <v>32</v>
      </c>
      <c r="M53">
        <v>-403</v>
      </c>
      <c r="N53">
        <v>-6.3550000000000004</v>
      </c>
    </row>
    <row r="54" spans="1:14">
      <c r="A54" s="54">
        <f>formulas!O141</f>
        <v>0</v>
      </c>
      <c r="B54" s="33">
        <f t="shared" ca="1" si="6"/>
        <v>32</v>
      </c>
      <c r="C54">
        <f t="shared" si="7"/>
        <v>486</v>
      </c>
      <c r="D54">
        <f t="shared" ca="1" si="8"/>
        <v>-2.1999999999999999E-2</v>
      </c>
      <c r="E54">
        <f t="shared" ca="1" si="9"/>
        <v>0</v>
      </c>
      <c r="F54">
        <f t="shared" ca="1" si="10"/>
        <v>31</v>
      </c>
      <c r="G54">
        <f t="shared" ca="1" si="11"/>
        <v>32</v>
      </c>
      <c r="M54">
        <v>-402</v>
      </c>
      <c r="N54">
        <v>-6.3520000000000003</v>
      </c>
    </row>
    <row r="55" spans="1:14">
      <c r="A55" s="54">
        <f>formulas!O142</f>
        <v>0</v>
      </c>
      <c r="B55" s="33">
        <f t="shared" ca="1" si="6"/>
        <v>32</v>
      </c>
      <c r="C55">
        <f t="shared" si="7"/>
        <v>486</v>
      </c>
      <c r="D55">
        <f t="shared" ca="1" si="8"/>
        <v>-2.1999999999999999E-2</v>
      </c>
      <c r="E55">
        <f t="shared" ca="1" si="9"/>
        <v>0</v>
      </c>
      <c r="F55">
        <f t="shared" ca="1" si="10"/>
        <v>31</v>
      </c>
      <c r="G55">
        <f t="shared" ca="1" si="11"/>
        <v>32</v>
      </c>
      <c r="M55">
        <v>-401</v>
      </c>
      <c r="N55">
        <v>-6.3479999999999999</v>
      </c>
    </row>
    <row r="56" spans="1:14">
      <c r="A56" s="54">
        <f>formulas!O143</f>
        <v>0</v>
      </c>
      <c r="B56" s="33">
        <f t="shared" ca="1" si="6"/>
        <v>32</v>
      </c>
      <c r="C56">
        <f t="shared" si="7"/>
        <v>486</v>
      </c>
      <c r="D56">
        <f t="shared" ca="1" si="8"/>
        <v>-2.1999999999999999E-2</v>
      </c>
      <c r="E56">
        <f t="shared" ca="1" si="9"/>
        <v>0</v>
      </c>
      <c r="F56">
        <f t="shared" ca="1" si="10"/>
        <v>31</v>
      </c>
      <c r="G56">
        <f t="shared" ca="1" si="11"/>
        <v>32</v>
      </c>
      <c r="M56">
        <v>-400</v>
      </c>
      <c r="N56">
        <v>-6.3440000000000003</v>
      </c>
    </row>
    <row r="57" spans="1:14">
      <c r="A57" s="54">
        <f>formulas!O144</f>
        <v>0</v>
      </c>
      <c r="B57" s="33">
        <f t="shared" ca="1" si="6"/>
        <v>32</v>
      </c>
      <c r="C57">
        <f t="shared" si="7"/>
        <v>486</v>
      </c>
      <c r="D57">
        <f t="shared" ca="1" si="8"/>
        <v>-2.1999999999999999E-2</v>
      </c>
      <c r="E57">
        <f t="shared" ca="1" si="9"/>
        <v>0</v>
      </c>
      <c r="F57">
        <f t="shared" ca="1" si="10"/>
        <v>31</v>
      </c>
      <c r="G57">
        <f t="shared" ca="1" si="11"/>
        <v>32</v>
      </c>
      <c r="M57">
        <v>-399</v>
      </c>
      <c r="N57">
        <v>-6.34</v>
      </c>
    </row>
    <row r="58" spans="1:14">
      <c r="A58" s="54">
        <f>formulas!O145</f>
        <v>0</v>
      </c>
      <c r="B58" s="33">
        <f t="shared" ca="1" si="6"/>
        <v>32</v>
      </c>
      <c r="C58">
        <f t="shared" si="7"/>
        <v>486</v>
      </c>
      <c r="D58">
        <f t="shared" ca="1" si="8"/>
        <v>-2.1999999999999999E-2</v>
      </c>
      <c r="E58">
        <f t="shared" ca="1" si="9"/>
        <v>0</v>
      </c>
      <c r="F58">
        <f t="shared" ca="1" si="10"/>
        <v>31</v>
      </c>
      <c r="G58">
        <f t="shared" ca="1" si="11"/>
        <v>32</v>
      </c>
      <c r="M58">
        <v>-398</v>
      </c>
      <c r="N58">
        <v>-6.3360000000000003</v>
      </c>
    </row>
    <row r="59" spans="1:14">
      <c r="A59" s="54">
        <f>formulas!O146</f>
        <v>0</v>
      </c>
      <c r="B59" s="33">
        <f t="shared" ca="1" si="6"/>
        <v>32</v>
      </c>
      <c r="C59">
        <f t="shared" si="7"/>
        <v>486</v>
      </c>
      <c r="D59">
        <f t="shared" ca="1" si="8"/>
        <v>-2.1999999999999999E-2</v>
      </c>
      <c r="E59">
        <f t="shared" ca="1" si="9"/>
        <v>0</v>
      </c>
      <c r="F59">
        <f t="shared" ca="1" si="10"/>
        <v>31</v>
      </c>
      <c r="G59">
        <f t="shared" ca="1" si="11"/>
        <v>32</v>
      </c>
      <c r="M59">
        <v>-397</v>
      </c>
      <c r="N59">
        <v>-6.3319999999999999</v>
      </c>
    </row>
    <row r="60" spans="1:14">
      <c r="A60" s="54">
        <f>formulas!O147</f>
        <v>0</v>
      </c>
      <c r="B60" s="33">
        <f t="shared" ca="1" si="6"/>
        <v>32</v>
      </c>
      <c r="C60">
        <f t="shared" si="7"/>
        <v>486</v>
      </c>
      <c r="D60">
        <f t="shared" ca="1" si="8"/>
        <v>-2.1999999999999999E-2</v>
      </c>
      <c r="E60">
        <f t="shared" ca="1" si="9"/>
        <v>0</v>
      </c>
      <c r="F60">
        <f t="shared" ca="1" si="10"/>
        <v>31</v>
      </c>
      <c r="G60">
        <f t="shared" ca="1" si="11"/>
        <v>32</v>
      </c>
      <c r="M60">
        <v>-396</v>
      </c>
      <c r="N60">
        <v>-6.3280000000000003</v>
      </c>
    </row>
    <row r="61" spans="1:14">
      <c r="A61" s="54">
        <f>formulas!O148</f>
        <v>0</v>
      </c>
      <c r="B61" s="33">
        <f t="shared" ca="1" si="6"/>
        <v>32</v>
      </c>
      <c r="C61">
        <f t="shared" si="7"/>
        <v>486</v>
      </c>
      <c r="D61">
        <f t="shared" ca="1" si="8"/>
        <v>-2.1999999999999999E-2</v>
      </c>
      <c r="E61">
        <f t="shared" ca="1" si="9"/>
        <v>0</v>
      </c>
      <c r="F61">
        <f t="shared" ca="1" si="10"/>
        <v>31</v>
      </c>
      <c r="G61">
        <f t="shared" ca="1" si="11"/>
        <v>32</v>
      </c>
      <c r="M61">
        <v>-395</v>
      </c>
      <c r="N61">
        <v>-6.3230000000000004</v>
      </c>
    </row>
    <row r="62" spans="1:14">
      <c r="A62" s="54">
        <f>formulas!O149</f>
        <v>0</v>
      </c>
      <c r="B62" s="33">
        <f t="shared" ca="1" si="6"/>
        <v>32</v>
      </c>
      <c r="C62">
        <f t="shared" si="7"/>
        <v>486</v>
      </c>
      <c r="D62">
        <f t="shared" ca="1" si="8"/>
        <v>-2.1999999999999999E-2</v>
      </c>
      <c r="E62">
        <f t="shared" ca="1" si="9"/>
        <v>0</v>
      </c>
      <c r="F62">
        <f t="shared" ca="1" si="10"/>
        <v>31</v>
      </c>
      <c r="G62">
        <f t="shared" ca="1" si="11"/>
        <v>32</v>
      </c>
      <c r="M62">
        <v>-394</v>
      </c>
      <c r="N62">
        <v>-6.319</v>
      </c>
    </row>
    <row r="63" spans="1:14">
      <c r="A63" s="54">
        <f>formulas!O150</f>
        <v>0</v>
      </c>
      <c r="B63" s="33">
        <f t="shared" ca="1" si="6"/>
        <v>32</v>
      </c>
      <c r="C63">
        <f t="shared" si="7"/>
        <v>486</v>
      </c>
      <c r="D63">
        <f t="shared" ca="1" si="8"/>
        <v>-2.1999999999999999E-2</v>
      </c>
      <c r="E63">
        <f t="shared" ca="1" si="9"/>
        <v>0</v>
      </c>
      <c r="F63">
        <f t="shared" ca="1" si="10"/>
        <v>31</v>
      </c>
      <c r="G63">
        <f t="shared" ca="1" si="11"/>
        <v>32</v>
      </c>
      <c r="M63">
        <v>-393</v>
      </c>
      <c r="N63">
        <v>-6.3150000000000004</v>
      </c>
    </row>
    <row r="64" spans="1:14">
      <c r="A64" s="54">
        <f>formulas!O151</f>
        <v>0</v>
      </c>
      <c r="B64" s="33">
        <f t="shared" ca="1" si="6"/>
        <v>32</v>
      </c>
      <c r="C64">
        <f t="shared" si="7"/>
        <v>486</v>
      </c>
      <c r="D64">
        <f t="shared" ca="1" si="8"/>
        <v>-2.1999999999999999E-2</v>
      </c>
      <c r="E64">
        <f t="shared" ca="1" si="9"/>
        <v>0</v>
      </c>
      <c r="F64">
        <f t="shared" ca="1" si="10"/>
        <v>31</v>
      </c>
      <c r="G64">
        <f t="shared" ca="1" si="11"/>
        <v>32</v>
      </c>
      <c r="M64">
        <v>-392</v>
      </c>
      <c r="N64">
        <v>-6.31</v>
      </c>
    </row>
    <row r="65" spans="1:14">
      <c r="A65" s="54">
        <f>formulas!O152</f>
        <v>0</v>
      </c>
      <c r="B65" s="33">
        <f t="shared" ca="1" si="6"/>
        <v>32</v>
      </c>
      <c r="C65">
        <f t="shared" si="7"/>
        <v>486</v>
      </c>
      <c r="D65">
        <f t="shared" ca="1" si="8"/>
        <v>-2.1999999999999999E-2</v>
      </c>
      <c r="E65">
        <f t="shared" ca="1" si="9"/>
        <v>0</v>
      </c>
      <c r="F65">
        <f t="shared" ca="1" si="10"/>
        <v>31</v>
      </c>
      <c r="G65">
        <f t="shared" ca="1" si="11"/>
        <v>32</v>
      </c>
      <c r="M65">
        <v>-391</v>
      </c>
      <c r="N65">
        <v>-6.306</v>
      </c>
    </row>
    <row r="66" spans="1:14">
      <c r="A66" s="54">
        <f>formulas!O153</f>
        <v>0</v>
      </c>
      <c r="B66" s="33">
        <f t="shared" ca="1" si="6"/>
        <v>32</v>
      </c>
      <c r="C66">
        <f t="shared" si="7"/>
        <v>486</v>
      </c>
      <c r="D66">
        <f t="shared" ca="1" si="8"/>
        <v>-2.1999999999999999E-2</v>
      </c>
      <c r="E66">
        <f t="shared" ca="1" si="9"/>
        <v>0</v>
      </c>
      <c r="F66">
        <f t="shared" ca="1" si="10"/>
        <v>31</v>
      </c>
      <c r="G66">
        <f t="shared" ca="1" si="11"/>
        <v>32</v>
      </c>
      <c r="M66">
        <v>-390</v>
      </c>
      <c r="N66">
        <v>-6.3010000000000002</v>
      </c>
    </row>
    <row r="67" spans="1:14">
      <c r="A67" s="54">
        <f>formulas!O154</f>
        <v>0</v>
      </c>
      <c r="B67" s="33">
        <f t="shared" ref="B67:B91" ca="1" si="12">(A67-D67)/(E67-D67)*(G67-F67)+F67</f>
        <v>32</v>
      </c>
      <c r="C67">
        <f t="shared" ref="C67:C91" si="13">COUNTIF($N$2:$N$25400,"&lt;"&amp;A67)</f>
        <v>486</v>
      </c>
      <c r="D67">
        <f t="shared" ref="D67:D130" ca="1" si="14">INDIRECT(ADDRESS(C67+1,14))</f>
        <v>-2.1999999999999999E-2</v>
      </c>
      <c r="E67">
        <f t="shared" ref="E67:E91" ca="1" si="15">INDIRECT(ADDRESS(C67+2,14))</f>
        <v>0</v>
      </c>
      <c r="F67">
        <f t="shared" ref="F67:F91" ca="1" si="16">INDIRECT(ADDRESS(C67+1,13))</f>
        <v>31</v>
      </c>
      <c r="G67">
        <f t="shared" ref="G67:G91" ca="1" si="17">INDIRECT(ADDRESS(C67+2,13))</f>
        <v>32</v>
      </c>
      <c r="M67">
        <v>-389</v>
      </c>
      <c r="N67">
        <v>-6.2960000000000003</v>
      </c>
    </row>
    <row r="68" spans="1:14">
      <c r="A68" s="54">
        <f>formulas!O155</f>
        <v>0</v>
      </c>
      <c r="B68" s="33">
        <f t="shared" ca="1" si="12"/>
        <v>32</v>
      </c>
      <c r="C68">
        <f t="shared" si="13"/>
        <v>486</v>
      </c>
      <c r="D68">
        <f t="shared" ca="1" si="14"/>
        <v>-2.1999999999999999E-2</v>
      </c>
      <c r="E68">
        <f t="shared" ca="1" si="15"/>
        <v>0</v>
      </c>
      <c r="F68">
        <f t="shared" ca="1" si="16"/>
        <v>31</v>
      </c>
      <c r="G68">
        <f t="shared" ca="1" si="17"/>
        <v>32</v>
      </c>
      <c r="M68">
        <v>-388</v>
      </c>
      <c r="N68">
        <v>-6.2919999999999998</v>
      </c>
    </row>
    <row r="69" spans="1:14">
      <c r="A69" s="54">
        <f>formulas!O156</f>
        <v>0</v>
      </c>
      <c r="B69" s="33">
        <f t="shared" ca="1" si="12"/>
        <v>32</v>
      </c>
      <c r="C69">
        <f t="shared" si="13"/>
        <v>486</v>
      </c>
      <c r="D69">
        <f t="shared" ca="1" si="14"/>
        <v>-2.1999999999999999E-2</v>
      </c>
      <c r="E69">
        <f t="shared" ca="1" si="15"/>
        <v>0</v>
      </c>
      <c r="F69">
        <f t="shared" ca="1" si="16"/>
        <v>31</v>
      </c>
      <c r="G69">
        <f t="shared" ca="1" si="17"/>
        <v>32</v>
      </c>
      <c r="M69">
        <v>-387</v>
      </c>
      <c r="N69">
        <v>-6.2869999999999999</v>
      </c>
    </row>
    <row r="70" spans="1:14">
      <c r="A70" s="54">
        <f>formulas!O157</f>
        <v>0</v>
      </c>
      <c r="B70" s="33">
        <f t="shared" ca="1" si="12"/>
        <v>32</v>
      </c>
      <c r="C70">
        <f t="shared" si="13"/>
        <v>486</v>
      </c>
      <c r="D70">
        <f t="shared" ca="1" si="14"/>
        <v>-2.1999999999999999E-2</v>
      </c>
      <c r="E70">
        <f t="shared" ca="1" si="15"/>
        <v>0</v>
      </c>
      <c r="F70">
        <f t="shared" ca="1" si="16"/>
        <v>31</v>
      </c>
      <c r="G70">
        <f t="shared" ca="1" si="17"/>
        <v>32</v>
      </c>
      <c r="M70">
        <v>-386</v>
      </c>
      <c r="N70">
        <v>-6.282</v>
      </c>
    </row>
    <row r="71" spans="1:14">
      <c r="A71" s="54">
        <f>formulas!O158</f>
        <v>0</v>
      </c>
      <c r="B71" s="33">
        <f t="shared" ca="1" si="12"/>
        <v>32</v>
      </c>
      <c r="C71">
        <f t="shared" si="13"/>
        <v>486</v>
      </c>
      <c r="D71">
        <f t="shared" ca="1" si="14"/>
        <v>-2.1999999999999999E-2</v>
      </c>
      <c r="E71">
        <f t="shared" ca="1" si="15"/>
        <v>0</v>
      </c>
      <c r="F71">
        <f t="shared" ca="1" si="16"/>
        <v>31</v>
      </c>
      <c r="G71">
        <f t="shared" ca="1" si="17"/>
        <v>32</v>
      </c>
      <c r="M71">
        <v>-385</v>
      </c>
      <c r="N71">
        <v>-6.2770000000000001</v>
      </c>
    </row>
    <row r="72" spans="1:14">
      <c r="A72" s="54">
        <f>formulas!O159</f>
        <v>0</v>
      </c>
      <c r="B72" s="33">
        <f t="shared" ca="1" si="12"/>
        <v>32</v>
      </c>
      <c r="C72">
        <f t="shared" si="13"/>
        <v>486</v>
      </c>
      <c r="D72">
        <f t="shared" ca="1" si="14"/>
        <v>-2.1999999999999999E-2</v>
      </c>
      <c r="E72">
        <f t="shared" ca="1" si="15"/>
        <v>0</v>
      </c>
      <c r="F72">
        <f t="shared" ca="1" si="16"/>
        <v>31</v>
      </c>
      <c r="G72">
        <f t="shared" ca="1" si="17"/>
        <v>32</v>
      </c>
      <c r="M72">
        <v>-384</v>
      </c>
      <c r="N72">
        <v>-6.2720000000000002</v>
      </c>
    </row>
    <row r="73" spans="1:14">
      <c r="A73" s="54">
        <f>formulas!O160</f>
        <v>0</v>
      </c>
      <c r="B73" s="33">
        <f t="shared" ca="1" si="12"/>
        <v>32</v>
      </c>
      <c r="C73">
        <f t="shared" si="13"/>
        <v>486</v>
      </c>
      <c r="D73">
        <f t="shared" ca="1" si="14"/>
        <v>-2.1999999999999999E-2</v>
      </c>
      <c r="E73">
        <f t="shared" ca="1" si="15"/>
        <v>0</v>
      </c>
      <c r="F73">
        <f t="shared" ca="1" si="16"/>
        <v>31</v>
      </c>
      <c r="G73">
        <f t="shared" ca="1" si="17"/>
        <v>32</v>
      </c>
      <c r="M73">
        <v>-383</v>
      </c>
      <c r="N73">
        <v>-6.2670000000000003</v>
      </c>
    </row>
    <row r="74" spans="1:14">
      <c r="A74" s="54">
        <f>formulas!O161</f>
        <v>0</v>
      </c>
      <c r="B74" s="33">
        <f t="shared" ca="1" si="12"/>
        <v>32</v>
      </c>
      <c r="C74">
        <f t="shared" si="13"/>
        <v>486</v>
      </c>
      <c r="D74">
        <f t="shared" ca="1" si="14"/>
        <v>-2.1999999999999999E-2</v>
      </c>
      <c r="E74">
        <f t="shared" ca="1" si="15"/>
        <v>0</v>
      </c>
      <c r="F74">
        <f t="shared" ca="1" si="16"/>
        <v>31</v>
      </c>
      <c r="G74">
        <f t="shared" ca="1" si="17"/>
        <v>32</v>
      </c>
      <c r="M74">
        <v>-382</v>
      </c>
      <c r="N74">
        <v>-6.2619999999999996</v>
      </c>
    </row>
    <row r="75" spans="1:14">
      <c r="A75" s="54">
        <f>formulas!O162</f>
        <v>0</v>
      </c>
      <c r="B75" s="33">
        <f t="shared" ca="1" si="12"/>
        <v>32</v>
      </c>
      <c r="C75">
        <f t="shared" si="13"/>
        <v>486</v>
      </c>
      <c r="D75">
        <f t="shared" ca="1" si="14"/>
        <v>-2.1999999999999999E-2</v>
      </c>
      <c r="E75">
        <f t="shared" ca="1" si="15"/>
        <v>0</v>
      </c>
      <c r="F75">
        <f t="shared" ca="1" si="16"/>
        <v>31</v>
      </c>
      <c r="G75">
        <f t="shared" ca="1" si="17"/>
        <v>32</v>
      </c>
      <c r="M75">
        <v>-381</v>
      </c>
      <c r="N75">
        <v>-6.2569999999999997</v>
      </c>
    </row>
    <row r="76" spans="1:14">
      <c r="A76" s="54">
        <f>formulas!O163</f>
        <v>0</v>
      </c>
      <c r="B76" s="33">
        <f t="shared" ca="1" si="12"/>
        <v>32</v>
      </c>
      <c r="C76">
        <f t="shared" si="13"/>
        <v>486</v>
      </c>
      <c r="D76">
        <f t="shared" ca="1" si="14"/>
        <v>-2.1999999999999999E-2</v>
      </c>
      <c r="E76">
        <f t="shared" ca="1" si="15"/>
        <v>0</v>
      </c>
      <c r="F76">
        <f t="shared" ca="1" si="16"/>
        <v>31</v>
      </c>
      <c r="G76">
        <f t="shared" ca="1" si="17"/>
        <v>32</v>
      </c>
      <c r="M76">
        <v>-380</v>
      </c>
      <c r="N76">
        <v>-6.2510000000000003</v>
      </c>
    </row>
    <row r="77" spans="1:14">
      <c r="A77" s="54">
        <f>formulas!O164</f>
        <v>0</v>
      </c>
      <c r="B77" s="33">
        <f t="shared" ca="1" si="12"/>
        <v>32</v>
      </c>
      <c r="C77">
        <f t="shared" si="13"/>
        <v>486</v>
      </c>
      <c r="D77">
        <f t="shared" ca="1" si="14"/>
        <v>-2.1999999999999999E-2</v>
      </c>
      <c r="E77">
        <f t="shared" ca="1" si="15"/>
        <v>0</v>
      </c>
      <c r="F77">
        <f t="shared" ca="1" si="16"/>
        <v>31</v>
      </c>
      <c r="G77">
        <f t="shared" ca="1" si="17"/>
        <v>32</v>
      </c>
      <c r="M77">
        <v>-379</v>
      </c>
      <c r="N77">
        <v>-6.2460000000000004</v>
      </c>
    </row>
    <row r="78" spans="1:14">
      <c r="A78" s="54">
        <f>formulas!O165</f>
        <v>0</v>
      </c>
      <c r="B78" s="33">
        <f t="shared" ca="1" si="12"/>
        <v>32</v>
      </c>
      <c r="C78">
        <f t="shared" si="13"/>
        <v>486</v>
      </c>
      <c r="D78">
        <f t="shared" ca="1" si="14"/>
        <v>-2.1999999999999999E-2</v>
      </c>
      <c r="E78">
        <f t="shared" ca="1" si="15"/>
        <v>0</v>
      </c>
      <c r="F78">
        <f t="shared" ca="1" si="16"/>
        <v>31</v>
      </c>
      <c r="G78">
        <f t="shared" ca="1" si="17"/>
        <v>32</v>
      </c>
      <c r="M78">
        <v>-378</v>
      </c>
      <c r="N78">
        <v>-6.2409999999999997</v>
      </c>
    </row>
    <row r="79" spans="1:14">
      <c r="A79" s="54">
        <f>formulas!O166</f>
        <v>0</v>
      </c>
      <c r="B79" s="33">
        <f t="shared" ca="1" si="12"/>
        <v>32</v>
      </c>
      <c r="C79">
        <f t="shared" si="13"/>
        <v>486</v>
      </c>
      <c r="D79">
        <f t="shared" ca="1" si="14"/>
        <v>-2.1999999999999999E-2</v>
      </c>
      <c r="E79">
        <f t="shared" ca="1" si="15"/>
        <v>0</v>
      </c>
      <c r="F79">
        <f t="shared" ca="1" si="16"/>
        <v>31</v>
      </c>
      <c r="G79">
        <f t="shared" ca="1" si="17"/>
        <v>32</v>
      </c>
      <c r="M79">
        <v>-377</v>
      </c>
      <c r="N79">
        <v>-6.2350000000000003</v>
      </c>
    </row>
    <row r="80" spans="1:14">
      <c r="A80" s="54">
        <f>formulas!O167</f>
        <v>0</v>
      </c>
      <c r="B80" s="33">
        <f t="shared" ca="1" si="12"/>
        <v>32</v>
      </c>
      <c r="C80">
        <f t="shared" si="13"/>
        <v>486</v>
      </c>
      <c r="D80">
        <f t="shared" ca="1" si="14"/>
        <v>-2.1999999999999999E-2</v>
      </c>
      <c r="E80">
        <f t="shared" ca="1" si="15"/>
        <v>0</v>
      </c>
      <c r="F80">
        <f t="shared" ca="1" si="16"/>
        <v>31</v>
      </c>
      <c r="G80">
        <f t="shared" ca="1" si="17"/>
        <v>32</v>
      </c>
      <c r="M80">
        <v>-376</v>
      </c>
      <c r="N80">
        <v>-6.23</v>
      </c>
    </row>
    <row r="81" spans="1:14">
      <c r="A81" s="54">
        <f>formulas!O168</f>
        <v>0</v>
      </c>
      <c r="B81" s="33">
        <f t="shared" ca="1" si="12"/>
        <v>32</v>
      </c>
      <c r="C81">
        <f t="shared" si="13"/>
        <v>486</v>
      </c>
      <c r="D81">
        <f t="shared" ca="1" si="14"/>
        <v>-2.1999999999999999E-2</v>
      </c>
      <c r="E81">
        <f t="shared" ca="1" si="15"/>
        <v>0</v>
      </c>
      <c r="F81">
        <f t="shared" ca="1" si="16"/>
        <v>31</v>
      </c>
      <c r="G81">
        <f t="shared" ca="1" si="17"/>
        <v>32</v>
      </c>
      <c r="M81">
        <v>-375</v>
      </c>
      <c r="N81">
        <v>-6.2240000000000002</v>
      </c>
    </row>
    <row r="82" spans="1:14">
      <c r="A82" s="54">
        <f>formulas!O169</f>
        <v>0</v>
      </c>
      <c r="B82" s="33">
        <f t="shared" ca="1" si="12"/>
        <v>32</v>
      </c>
      <c r="C82">
        <f t="shared" si="13"/>
        <v>486</v>
      </c>
      <c r="D82">
        <f t="shared" ca="1" si="14"/>
        <v>-2.1999999999999999E-2</v>
      </c>
      <c r="E82">
        <f t="shared" ca="1" si="15"/>
        <v>0</v>
      </c>
      <c r="F82">
        <f t="shared" ca="1" si="16"/>
        <v>31</v>
      </c>
      <c r="G82">
        <f t="shared" ca="1" si="17"/>
        <v>32</v>
      </c>
      <c r="M82">
        <v>-374</v>
      </c>
      <c r="N82">
        <v>-6.218</v>
      </c>
    </row>
    <row r="83" spans="1:14">
      <c r="A83" s="54">
        <f>formulas!O170</f>
        <v>0</v>
      </c>
      <c r="B83" s="33">
        <f t="shared" ca="1" si="12"/>
        <v>32</v>
      </c>
      <c r="C83">
        <f t="shared" si="13"/>
        <v>486</v>
      </c>
      <c r="D83">
        <f t="shared" ca="1" si="14"/>
        <v>-2.1999999999999999E-2</v>
      </c>
      <c r="E83">
        <f t="shared" ca="1" si="15"/>
        <v>0</v>
      </c>
      <c r="F83">
        <f t="shared" ca="1" si="16"/>
        <v>31</v>
      </c>
      <c r="G83">
        <f t="shared" ca="1" si="17"/>
        <v>32</v>
      </c>
      <c r="M83">
        <v>-373</v>
      </c>
      <c r="N83">
        <v>-6.2130000000000001</v>
      </c>
    </row>
    <row r="84" spans="1:14">
      <c r="A84" s="54">
        <f>formulas!O171</f>
        <v>0</v>
      </c>
      <c r="B84" s="33">
        <f t="shared" ca="1" si="12"/>
        <v>32</v>
      </c>
      <c r="C84">
        <f t="shared" si="13"/>
        <v>486</v>
      </c>
      <c r="D84">
        <f t="shared" ca="1" si="14"/>
        <v>-2.1999999999999999E-2</v>
      </c>
      <c r="E84">
        <f t="shared" ca="1" si="15"/>
        <v>0</v>
      </c>
      <c r="F84">
        <f t="shared" ca="1" si="16"/>
        <v>31</v>
      </c>
      <c r="G84">
        <f t="shared" ca="1" si="17"/>
        <v>32</v>
      </c>
      <c r="M84">
        <v>-372</v>
      </c>
      <c r="N84">
        <v>-6.2069999999999999</v>
      </c>
    </row>
    <row r="85" spans="1:14">
      <c r="A85" s="54">
        <f>formulas!O172</f>
        <v>0</v>
      </c>
      <c r="B85" s="33">
        <f t="shared" ca="1" si="12"/>
        <v>32</v>
      </c>
      <c r="C85">
        <f t="shared" si="13"/>
        <v>486</v>
      </c>
      <c r="D85">
        <f t="shared" ca="1" si="14"/>
        <v>-2.1999999999999999E-2</v>
      </c>
      <c r="E85">
        <f t="shared" ca="1" si="15"/>
        <v>0</v>
      </c>
      <c r="F85">
        <f t="shared" ca="1" si="16"/>
        <v>31</v>
      </c>
      <c r="G85">
        <f t="shared" ca="1" si="17"/>
        <v>32</v>
      </c>
      <c r="M85">
        <v>-371</v>
      </c>
      <c r="N85">
        <v>-6.2009999999999996</v>
      </c>
    </row>
    <row r="86" spans="1:14">
      <c r="A86" s="54">
        <f>formulas!O173</f>
        <v>0</v>
      </c>
      <c r="B86" s="33">
        <f t="shared" ca="1" si="12"/>
        <v>32</v>
      </c>
      <c r="C86">
        <f t="shared" si="13"/>
        <v>486</v>
      </c>
      <c r="D86">
        <f t="shared" ca="1" si="14"/>
        <v>-2.1999999999999999E-2</v>
      </c>
      <c r="E86">
        <f t="shared" ca="1" si="15"/>
        <v>0</v>
      </c>
      <c r="F86">
        <f t="shared" ca="1" si="16"/>
        <v>31</v>
      </c>
      <c r="G86">
        <f t="shared" ca="1" si="17"/>
        <v>32</v>
      </c>
      <c r="M86">
        <v>-370</v>
      </c>
      <c r="N86">
        <v>-6.1950000000000003</v>
      </c>
    </row>
    <row r="87" spans="1:14">
      <c r="A87" s="54">
        <f>formulas!O174</f>
        <v>0</v>
      </c>
      <c r="B87" s="33">
        <f t="shared" ca="1" si="12"/>
        <v>32</v>
      </c>
      <c r="C87">
        <f t="shared" si="13"/>
        <v>486</v>
      </c>
      <c r="D87">
        <f t="shared" ca="1" si="14"/>
        <v>-2.1999999999999999E-2</v>
      </c>
      <c r="E87">
        <f t="shared" ca="1" si="15"/>
        <v>0</v>
      </c>
      <c r="F87">
        <f t="shared" ca="1" si="16"/>
        <v>31</v>
      </c>
      <c r="G87">
        <f t="shared" ca="1" si="17"/>
        <v>32</v>
      </c>
      <c r="M87">
        <v>-369</v>
      </c>
      <c r="N87">
        <v>-6.1890000000000001</v>
      </c>
    </row>
    <row r="88" spans="1:14">
      <c r="A88" s="54">
        <f>formulas!O175</f>
        <v>0</v>
      </c>
      <c r="B88" s="33">
        <f t="shared" ca="1" si="12"/>
        <v>32</v>
      </c>
      <c r="C88">
        <f t="shared" si="13"/>
        <v>486</v>
      </c>
      <c r="D88">
        <f t="shared" ca="1" si="14"/>
        <v>-2.1999999999999999E-2</v>
      </c>
      <c r="E88">
        <f t="shared" ca="1" si="15"/>
        <v>0</v>
      </c>
      <c r="F88">
        <f t="shared" ca="1" si="16"/>
        <v>31</v>
      </c>
      <c r="G88">
        <f t="shared" ca="1" si="17"/>
        <v>32</v>
      </c>
      <c r="M88">
        <v>-368</v>
      </c>
      <c r="N88">
        <v>-6.1829999999999998</v>
      </c>
    </row>
    <row r="89" spans="1:14">
      <c r="A89" s="54">
        <f>formulas!O176</f>
        <v>0</v>
      </c>
      <c r="B89" s="33">
        <f t="shared" ca="1" si="12"/>
        <v>32</v>
      </c>
      <c r="C89">
        <f t="shared" si="13"/>
        <v>486</v>
      </c>
      <c r="D89">
        <f t="shared" ca="1" si="14"/>
        <v>-2.1999999999999999E-2</v>
      </c>
      <c r="E89">
        <f t="shared" ca="1" si="15"/>
        <v>0</v>
      </c>
      <c r="F89">
        <f t="shared" ca="1" si="16"/>
        <v>31</v>
      </c>
      <c r="G89">
        <f t="shared" ca="1" si="17"/>
        <v>32</v>
      </c>
      <c r="M89">
        <v>-367</v>
      </c>
      <c r="N89">
        <v>-6.1769999999999996</v>
      </c>
    </row>
    <row r="90" spans="1:14">
      <c r="A90" s="54">
        <f>formulas!O177</f>
        <v>0</v>
      </c>
      <c r="B90" s="33">
        <f t="shared" ca="1" si="12"/>
        <v>32</v>
      </c>
      <c r="C90">
        <f t="shared" si="13"/>
        <v>486</v>
      </c>
      <c r="D90">
        <f t="shared" ca="1" si="14"/>
        <v>-2.1999999999999999E-2</v>
      </c>
      <c r="E90">
        <f t="shared" ca="1" si="15"/>
        <v>0</v>
      </c>
      <c r="F90">
        <f t="shared" ca="1" si="16"/>
        <v>31</v>
      </c>
      <c r="G90">
        <f t="shared" ca="1" si="17"/>
        <v>32</v>
      </c>
      <c r="M90">
        <v>-366</v>
      </c>
      <c r="N90">
        <v>-6.1710000000000003</v>
      </c>
    </row>
    <row r="91" spans="1:14">
      <c r="A91" s="54">
        <f>formulas!O178</f>
        <v>0</v>
      </c>
      <c r="B91" s="33">
        <f t="shared" ca="1" si="12"/>
        <v>32</v>
      </c>
      <c r="C91">
        <f t="shared" si="13"/>
        <v>486</v>
      </c>
      <c r="D91">
        <f t="shared" ca="1" si="14"/>
        <v>-2.1999999999999999E-2</v>
      </c>
      <c r="E91">
        <f t="shared" ca="1" si="15"/>
        <v>0</v>
      </c>
      <c r="F91">
        <f t="shared" ca="1" si="16"/>
        <v>31</v>
      </c>
      <c r="G91">
        <f t="shared" ca="1" si="17"/>
        <v>32</v>
      </c>
      <c r="M91">
        <v>-365</v>
      </c>
      <c r="N91">
        <v>-6.165</v>
      </c>
    </row>
    <row r="92" spans="1:14">
      <c r="A92" s="54">
        <f>formulas!O179</f>
        <v>0</v>
      </c>
      <c r="B92" s="33">
        <f t="shared" ref="B92:B100" ca="1" si="18">(A92-D92)/(E92-D92)*(G92-F92)+F92</f>
        <v>32</v>
      </c>
      <c r="C92">
        <f t="shared" ref="C92:C100" si="19">COUNTIF($N$2:$N$25400,"&lt;"&amp;A92)</f>
        <v>486</v>
      </c>
      <c r="D92">
        <f t="shared" ca="1" si="14"/>
        <v>-2.1999999999999999E-2</v>
      </c>
      <c r="E92">
        <f t="shared" ref="E92:E100" ca="1" si="20">INDIRECT(ADDRESS(C92+2,14))</f>
        <v>0</v>
      </c>
      <c r="F92">
        <f t="shared" ref="F92:F100" ca="1" si="21">INDIRECT(ADDRESS(C92+1,13))</f>
        <v>31</v>
      </c>
      <c r="G92">
        <f t="shared" ref="G92:G100" ca="1" si="22">INDIRECT(ADDRESS(C92+2,13))</f>
        <v>32</v>
      </c>
      <c r="M92">
        <v>-364</v>
      </c>
      <c r="N92">
        <v>-6.1580000000000004</v>
      </c>
    </row>
    <row r="93" spans="1:14">
      <c r="A93" s="54">
        <f>formulas!O180</f>
        <v>0</v>
      </c>
      <c r="B93" s="33">
        <f t="shared" ca="1" si="18"/>
        <v>32</v>
      </c>
      <c r="C93">
        <f t="shared" si="19"/>
        <v>486</v>
      </c>
      <c r="D93">
        <f t="shared" ca="1" si="14"/>
        <v>-2.1999999999999999E-2</v>
      </c>
      <c r="E93">
        <f t="shared" ca="1" si="20"/>
        <v>0</v>
      </c>
      <c r="F93">
        <f t="shared" ca="1" si="21"/>
        <v>31</v>
      </c>
      <c r="G93">
        <f t="shared" ca="1" si="22"/>
        <v>32</v>
      </c>
      <c r="M93">
        <v>-363</v>
      </c>
      <c r="N93">
        <v>-6.1520000000000001</v>
      </c>
    </row>
    <row r="94" spans="1:14">
      <c r="A94" s="54">
        <f>formulas!O181</f>
        <v>0</v>
      </c>
      <c r="B94" s="33">
        <f t="shared" ca="1" si="18"/>
        <v>32</v>
      </c>
      <c r="C94">
        <f t="shared" si="19"/>
        <v>486</v>
      </c>
      <c r="D94">
        <f t="shared" ca="1" si="14"/>
        <v>-2.1999999999999999E-2</v>
      </c>
      <c r="E94">
        <f t="shared" ca="1" si="20"/>
        <v>0</v>
      </c>
      <c r="F94">
        <f t="shared" ca="1" si="21"/>
        <v>31</v>
      </c>
      <c r="G94">
        <f t="shared" ca="1" si="22"/>
        <v>32</v>
      </c>
      <c r="M94">
        <v>-362</v>
      </c>
      <c r="N94">
        <v>-6.1459999999999999</v>
      </c>
    </row>
    <row r="95" spans="1:14">
      <c r="A95" s="54">
        <f>formulas!O182</f>
        <v>0</v>
      </c>
      <c r="B95" s="33">
        <f t="shared" ca="1" si="18"/>
        <v>32</v>
      </c>
      <c r="C95">
        <f t="shared" si="19"/>
        <v>486</v>
      </c>
      <c r="D95">
        <f t="shared" ca="1" si="14"/>
        <v>-2.1999999999999999E-2</v>
      </c>
      <c r="E95">
        <f t="shared" ca="1" si="20"/>
        <v>0</v>
      </c>
      <c r="F95">
        <f t="shared" ca="1" si="21"/>
        <v>31</v>
      </c>
      <c r="G95">
        <f t="shared" ca="1" si="22"/>
        <v>32</v>
      </c>
      <c r="M95">
        <v>-361</v>
      </c>
      <c r="N95">
        <v>-6.1390000000000002</v>
      </c>
    </row>
    <row r="96" spans="1:14">
      <c r="A96" s="54">
        <f>formulas!O183</f>
        <v>0</v>
      </c>
      <c r="B96" s="33">
        <f t="shared" ca="1" si="18"/>
        <v>32</v>
      </c>
      <c r="C96">
        <f t="shared" si="19"/>
        <v>486</v>
      </c>
      <c r="D96">
        <f t="shared" ca="1" si="14"/>
        <v>-2.1999999999999999E-2</v>
      </c>
      <c r="E96">
        <f t="shared" ca="1" si="20"/>
        <v>0</v>
      </c>
      <c r="F96">
        <f t="shared" ca="1" si="21"/>
        <v>31</v>
      </c>
      <c r="G96">
        <f t="shared" ca="1" si="22"/>
        <v>32</v>
      </c>
      <c r="M96">
        <v>-360</v>
      </c>
      <c r="N96">
        <v>-6.133</v>
      </c>
    </row>
    <row r="97" spans="1:14">
      <c r="A97" s="54">
        <f>formulas!O184</f>
        <v>0</v>
      </c>
      <c r="B97" s="33">
        <f t="shared" ca="1" si="18"/>
        <v>32</v>
      </c>
      <c r="C97">
        <f t="shared" si="19"/>
        <v>486</v>
      </c>
      <c r="D97">
        <f t="shared" ca="1" si="14"/>
        <v>-2.1999999999999999E-2</v>
      </c>
      <c r="E97">
        <f t="shared" ca="1" si="20"/>
        <v>0</v>
      </c>
      <c r="F97">
        <f t="shared" ca="1" si="21"/>
        <v>31</v>
      </c>
      <c r="G97">
        <f t="shared" ca="1" si="22"/>
        <v>32</v>
      </c>
      <c r="M97">
        <v>-359</v>
      </c>
      <c r="N97">
        <v>-6.1260000000000003</v>
      </c>
    </row>
    <row r="98" spans="1:14">
      <c r="A98" s="54">
        <f>formulas!O185</f>
        <v>0</v>
      </c>
      <c r="B98" s="33">
        <f t="shared" ca="1" si="18"/>
        <v>32</v>
      </c>
      <c r="C98">
        <f t="shared" si="19"/>
        <v>486</v>
      </c>
      <c r="D98">
        <f t="shared" ca="1" si="14"/>
        <v>-2.1999999999999999E-2</v>
      </c>
      <c r="E98">
        <f t="shared" ca="1" si="20"/>
        <v>0</v>
      </c>
      <c r="F98">
        <f t="shared" ca="1" si="21"/>
        <v>31</v>
      </c>
      <c r="G98">
        <f t="shared" ca="1" si="22"/>
        <v>32</v>
      </c>
      <c r="M98">
        <v>-358</v>
      </c>
      <c r="N98">
        <v>-6.1189999999999998</v>
      </c>
    </row>
    <row r="99" spans="1:14">
      <c r="A99" s="54">
        <f>formulas!O186</f>
        <v>0</v>
      </c>
      <c r="B99" s="33">
        <f t="shared" ca="1" si="18"/>
        <v>32</v>
      </c>
      <c r="C99">
        <f t="shared" si="19"/>
        <v>486</v>
      </c>
      <c r="D99">
        <f t="shared" ca="1" si="14"/>
        <v>-2.1999999999999999E-2</v>
      </c>
      <c r="E99">
        <f t="shared" ca="1" si="20"/>
        <v>0</v>
      </c>
      <c r="F99">
        <f t="shared" ca="1" si="21"/>
        <v>31</v>
      </c>
      <c r="G99">
        <f t="shared" ca="1" si="22"/>
        <v>32</v>
      </c>
      <c r="M99">
        <v>-357</v>
      </c>
      <c r="N99">
        <v>-6.1130000000000004</v>
      </c>
    </row>
    <row r="100" spans="1:14">
      <c r="A100" s="54">
        <f>formulas!O187</f>
        <v>0</v>
      </c>
      <c r="B100" s="33">
        <f t="shared" ca="1" si="18"/>
        <v>32</v>
      </c>
      <c r="C100">
        <f t="shared" si="19"/>
        <v>486</v>
      </c>
      <c r="D100">
        <f t="shared" ca="1" si="14"/>
        <v>-2.1999999999999999E-2</v>
      </c>
      <c r="E100">
        <f t="shared" ca="1" si="20"/>
        <v>0</v>
      </c>
      <c r="F100">
        <f t="shared" ca="1" si="21"/>
        <v>31</v>
      </c>
      <c r="G100">
        <f t="shared" ca="1" si="22"/>
        <v>32</v>
      </c>
      <c r="M100">
        <v>-356</v>
      </c>
      <c r="N100">
        <v>-6.1059999999999999</v>
      </c>
    </row>
    <row r="101" spans="1:14">
      <c r="A101" s="54">
        <f>formulas!O188</f>
        <v>0</v>
      </c>
      <c r="B101" s="33">
        <f t="shared" ref="B101:B164" ca="1" si="23">(A101-D101)/(E101-D101)*(G101-F101)+F101</f>
        <v>32</v>
      </c>
      <c r="C101">
        <f t="shared" ref="C101:C164" si="24">COUNTIF($N$2:$N$25400,"&lt;"&amp;A101)</f>
        <v>486</v>
      </c>
      <c r="D101">
        <f t="shared" ca="1" si="14"/>
        <v>-2.1999999999999999E-2</v>
      </c>
      <c r="E101">
        <f t="shared" ref="E101:E164" ca="1" si="25">INDIRECT(ADDRESS(C101+2,14))</f>
        <v>0</v>
      </c>
      <c r="F101">
        <f t="shared" ref="F101:F164" ca="1" si="26">INDIRECT(ADDRESS(C101+1,13))</f>
        <v>31</v>
      </c>
      <c r="G101">
        <f t="shared" ref="G101:G164" ca="1" si="27">INDIRECT(ADDRESS(C101+2,13))</f>
        <v>32</v>
      </c>
      <c r="M101">
        <v>-355</v>
      </c>
      <c r="N101">
        <v>-6.0990000000000002</v>
      </c>
    </row>
    <row r="102" spans="1:14">
      <c r="A102" s="54">
        <f>formulas!O189</f>
        <v>0</v>
      </c>
      <c r="B102" s="33">
        <f t="shared" ca="1" si="23"/>
        <v>32</v>
      </c>
      <c r="C102">
        <f t="shared" si="24"/>
        <v>486</v>
      </c>
      <c r="D102">
        <f t="shared" ca="1" si="14"/>
        <v>-2.1999999999999999E-2</v>
      </c>
      <c r="E102">
        <f t="shared" ca="1" si="25"/>
        <v>0</v>
      </c>
      <c r="F102">
        <f t="shared" ca="1" si="26"/>
        <v>31</v>
      </c>
      <c r="G102">
        <f t="shared" ca="1" si="27"/>
        <v>32</v>
      </c>
      <c r="M102">
        <v>-354</v>
      </c>
      <c r="N102">
        <v>-6.0919999999999996</v>
      </c>
    </row>
    <row r="103" spans="1:14">
      <c r="A103" s="54">
        <f>formulas!O190</f>
        <v>0</v>
      </c>
      <c r="B103" s="33">
        <f t="shared" ca="1" si="23"/>
        <v>32</v>
      </c>
      <c r="C103">
        <f t="shared" si="24"/>
        <v>486</v>
      </c>
      <c r="D103">
        <f t="shared" ca="1" si="14"/>
        <v>-2.1999999999999999E-2</v>
      </c>
      <c r="E103">
        <f t="shared" ca="1" si="25"/>
        <v>0</v>
      </c>
      <c r="F103">
        <f t="shared" ca="1" si="26"/>
        <v>31</v>
      </c>
      <c r="G103">
        <f t="shared" ca="1" si="27"/>
        <v>32</v>
      </c>
      <c r="M103">
        <v>-353</v>
      </c>
      <c r="N103">
        <v>-6.085</v>
      </c>
    </row>
    <row r="104" spans="1:14">
      <c r="A104" s="54">
        <f>formulas!O191</f>
        <v>0</v>
      </c>
      <c r="B104" s="33">
        <f t="shared" ca="1" si="23"/>
        <v>32</v>
      </c>
      <c r="C104">
        <f t="shared" si="24"/>
        <v>486</v>
      </c>
      <c r="D104">
        <f t="shared" ca="1" si="14"/>
        <v>-2.1999999999999999E-2</v>
      </c>
      <c r="E104">
        <f t="shared" ca="1" si="25"/>
        <v>0</v>
      </c>
      <c r="F104">
        <f t="shared" ca="1" si="26"/>
        <v>31</v>
      </c>
      <c r="G104">
        <f t="shared" ca="1" si="27"/>
        <v>32</v>
      </c>
      <c r="M104">
        <v>-352</v>
      </c>
      <c r="N104">
        <v>-6.0780000000000003</v>
      </c>
    </row>
    <row r="105" spans="1:14">
      <c r="A105" s="54">
        <f>formulas!O192</f>
        <v>0</v>
      </c>
      <c r="B105" s="33">
        <f t="shared" ca="1" si="23"/>
        <v>32</v>
      </c>
      <c r="C105">
        <f t="shared" si="24"/>
        <v>486</v>
      </c>
      <c r="D105">
        <f t="shared" ca="1" si="14"/>
        <v>-2.1999999999999999E-2</v>
      </c>
      <c r="E105">
        <f t="shared" ca="1" si="25"/>
        <v>0</v>
      </c>
      <c r="F105">
        <f t="shared" ca="1" si="26"/>
        <v>31</v>
      </c>
      <c r="G105">
        <f t="shared" ca="1" si="27"/>
        <v>32</v>
      </c>
      <c r="M105">
        <v>-351</v>
      </c>
      <c r="N105">
        <v>-6.0709999999999997</v>
      </c>
    </row>
    <row r="106" spans="1:14">
      <c r="A106" s="54">
        <f>formulas!O193</f>
        <v>0</v>
      </c>
      <c r="B106" s="33">
        <f t="shared" ca="1" si="23"/>
        <v>32</v>
      </c>
      <c r="C106">
        <f t="shared" si="24"/>
        <v>486</v>
      </c>
      <c r="D106">
        <f t="shared" ca="1" si="14"/>
        <v>-2.1999999999999999E-2</v>
      </c>
      <c r="E106">
        <f t="shared" ca="1" si="25"/>
        <v>0</v>
      </c>
      <c r="F106">
        <f t="shared" ca="1" si="26"/>
        <v>31</v>
      </c>
      <c r="G106">
        <f t="shared" ca="1" si="27"/>
        <v>32</v>
      </c>
      <c r="M106">
        <v>-350</v>
      </c>
      <c r="N106">
        <v>-6.0640000000000001</v>
      </c>
    </row>
    <row r="107" spans="1:14">
      <c r="A107" s="54">
        <f>formulas!O194</f>
        <v>0</v>
      </c>
      <c r="B107" s="33">
        <f t="shared" ca="1" si="23"/>
        <v>32</v>
      </c>
      <c r="C107">
        <f t="shared" si="24"/>
        <v>486</v>
      </c>
      <c r="D107">
        <f t="shared" ca="1" si="14"/>
        <v>-2.1999999999999999E-2</v>
      </c>
      <c r="E107">
        <f t="shared" ca="1" si="25"/>
        <v>0</v>
      </c>
      <c r="F107">
        <f t="shared" ca="1" si="26"/>
        <v>31</v>
      </c>
      <c r="G107">
        <f t="shared" ca="1" si="27"/>
        <v>32</v>
      </c>
      <c r="M107">
        <v>-349</v>
      </c>
      <c r="N107">
        <v>-6.0570000000000004</v>
      </c>
    </row>
    <row r="108" spans="1:14">
      <c r="A108" s="54">
        <f>formulas!O195</f>
        <v>0</v>
      </c>
      <c r="B108" s="33">
        <f t="shared" ca="1" si="23"/>
        <v>32</v>
      </c>
      <c r="C108">
        <f t="shared" si="24"/>
        <v>486</v>
      </c>
      <c r="D108">
        <f t="shared" ca="1" si="14"/>
        <v>-2.1999999999999999E-2</v>
      </c>
      <c r="E108">
        <f t="shared" ca="1" si="25"/>
        <v>0</v>
      </c>
      <c r="F108">
        <f t="shared" ca="1" si="26"/>
        <v>31</v>
      </c>
      <c r="G108">
        <f t="shared" ca="1" si="27"/>
        <v>32</v>
      </c>
      <c r="M108">
        <v>-348</v>
      </c>
      <c r="N108">
        <v>-6.0490000000000004</v>
      </c>
    </row>
    <row r="109" spans="1:14">
      <c r="A109" s="54">
        <f>formulas!O196</f>
        <v>0</v>
      </c>
      <c r="B109" s="33">
        <f t="shared" ca="1" si="23"/>
        <v>32</v>
      </c>
      <c r="C109">
        <f t="shared" si="24"/>
        <v>486</v>
      </c>
      <c r="D109">
        <f t="shared" ca="1" si="14"/>
        <v>-2.1999999999999999E-2</v>
      </c>
      <c r="E109">
        <f t="shared" ca="1" si="25"/>
        <v>0</v>
      </c>
      <c r="F109">
        <f t="shared" ca="1" si="26"/>
        <v>31</v>
      </c>
      <c r="G109">
        <f t="shared" ca="1" si="27"/>
        <v>32</v>
      </c>
      <c r="M109">
        <v>-347</v>
      </c>
      <c r="N109">
        <v>-6.0419999999999998</v>
      </c>
    </row>
    <row r="110" spans="1:14">
      <c r="A110" s="54">
        <f>formulas!O197</f>
        <v>0</v>
      </c>
      <c r="B110" s="33">
        <f t="shared" ca="1" si="23"/>
        <v>32</v>
      </c>
      <c r="C110">
        <f t="shared" si="24"/>
        <v>486</v>
      </c>
      <c r="D110">
        <f t="shared" ca="1" si="14"/>
        <v>-2.1999999999999999E-2</v>
      </c>
      <c r="E110">
        <f t="shared" ca="1" si="25"/>
        <v>0</v>
      </c>
      <c r="F110">
        <f t="shared" ca="1" si="26"/>
        <v>31</v>
      </c>
      <c r="G110">
        <f t="shared" ca="1" si="27"/>
        <v>32</v>
      </c>
      <c r="M110">
        <v>-346</v>
      </c>
      <c r="N110">
        <v>-6.0350000000000001</v>
      </c>
    </row>
    <row r="111" spans="1:14">
      <c r="A111" s="54">
        <f>formulas!O198</f>
        <v>0</v>
      </c>
      <c r="B111" s="33">
        <f t="shared" ca="1" si="23"/>
        <v>32</v>
      </c>
      <c r="C111">
        <f t="shared" si="24"/>
        <v>486</v>
      </c>
      <c r="D111">
        <f t="shared" ca="1" si="14"/>
        <v>-2.1999999999999999E-2</v>
      </c>
      <c r="E111">
        <f t="shared" ca="1" si="25"/>
        <v>0</v>
      </c>
      <c r="F111">
        <f t="shared" ca="1" si="26"/>
        <v>31</v>
      </c>
      <c r="G111">
        <f t="shared" ca="1" si="27"/>
        <v>32</v>
      </c>
      <c r="M111">
        <v>-345</v>
      </c>
      <c r="N111">
        <v>-6.0270000000000001</v>
      </c>
    </row>
    <row r="112" spans="1:14">
      <c r="A112" s="54">
        <f>formulas!O199</f>
        <v>0</v>
      </c>
      <c r="B112" s="33">
        <f t="shared" ca="1" si="23"/>
        <v>32</v>
      </c>
      <c r="C112">
        <f t="shared" si="24"/>
        <v>486</v>
      </c>
      <c r="D112">
        <f t="shared" ca="1" si="14"/>
        <v>-2.1999999999999999E-2</v>
      </c>
      <c r="E112">
        <f t="shared" ca="1" si="25"/>
        <v>0</v>
      </c>
      <c r="F112">
        <f t="shared" ca="1" si="26"/>
        <v>31</v>
      </c>
      <c r="G112">
        <f t="shared" ca="1" si="27"/>
        <v>32</v>
      </c>
      <c r="M112">
        <v>-344</v>
      </c>
      <c r="N112">
        <v>-6.02</v>
      </c>
    </row>
    <row r="113" spans="1:14">
      <c r="A113" s="54">
        <f>formulas!O200</f>
        <v>0</v>
      </c>
      <c r="B113" s="33">
        <f t="shared" ca="1" si="23"/>
        <v>32</v>
      </c>
      <c r="C113">
        <f t="shared" si="24"/>
        <v>486</v>
      </c>
      <c r="D113">
        <f t="shared" ca="1" si="14"/>
        <v>-2.1999999999999999E-2</v>
      </c>
      <c r="E113">
        <f t="shared" ca="1" si="25"/>
        <v>0</v>
      </c>
      <c r="F113">
        <f t="shared" ca="1" si="26"/>
        <v>31</v>
      </c>
      <c r="G113">
        <f t="shared" ca="1" si="27"/>
        <v>32</v>
      </c>
      <c r="M113">
        <v>-343</v>
      </c>
      <c r="N113">
        <v>-6.0119999999999996</v>
      </c>
    </row>
    <row r="114" spans="1:14">
      <c r="A114" s="54">
        <f>formulas!O201</f>
        <v>0</v>
      </c>
      <c r="B114" s="33">
        <f t="shared" ca="1" si="23"/>
        <v>32</v>
      </c>
      <c r="C114">
        <f t="shared" si="24"/>
        <v>486</v>
      </c>
      <c r="D114">
        <f t="shared" ca="1" si="14"/>
        <v>-2.1999999999999999E-2</v>
      </c>
      <c r="E114">
        <f t="shared" ca="1" si="25"/>
        <v>0</v>
      </c>
      <c r="F114">
        <f t="shared" ca="1" si="26"/>
        <v>31</v>
      </c>
      <c r="G114">
        <f t="shared" ca="1" si="27"/>
        <v>32</v>
      </c>
      <c r="M114">
        <v>-342</v>
      </c>
      <c r="N114">
        <v>-6.0039999999999996</v>
      </c>
    </row>
    <row r="115" spans="1:14">
      <c r="A115" s="54">
        <f>formulas!O202</f>
        <v>0</v>
      </c>
      <c r="B115" s="33">
        <f t="shared" ca="1" si="23"/>
        <v>32</v>
      </c>
      <c r="C115">
        <f t="shared" si="24"/>
        <v>486</v>
      </c>
      <c r="D115">
        <f t="shared" ca="1" si="14"/>
        <v>-2.1999999999999999E-2</v>
      </c>
      <c r="E115">
        <f t="shared" ca="1" si="25"/>
        <v>0</v>
      </c>
      <c r="F115">
        <f t="shared" ca="1" si="26"/>
        <v>31</v>
      </c>
      <c r="G115">
        <f t="shared" ca="1" si="27"/>
        <v>32</v>
      </c>
      <c r="M115">
        <v>-341</v>
      </c>
      <c r="N115">
        <v>-5.9969999999999999</v>
      </c>
    </row>
    <row r="116" spans="1:14">
      <c r="A116" s="54">
        <f>formulas!O203</f>
        <v>0</v>
      </c>
      <c r="B116" s="33">
        <f t="shared" ca="1" si="23"/>
        <v>32</v>
      </c>
      <c r="C116">
        <f t="shared" si="24"/>
        <v>486</v>
      </c>
      <c r="D116">
        <f t="shared" ca="1" si="14"/>
        <v>-2.1999999999999999E-2</v>
      </c>
      <c r="E116">
        <f t="shared" ca="1" si="25"/>
        <v>0</v>
      </c>
      <c r="F116">
        <f t="shared" ca="1" si="26"/>
        <v>31</v>
      </c>
      <c r="G116">
        <f t="shared" ca="1" si="27"/>
        <v>32</v>
      </c>
      <c r="M116">
        <v>-340</v>
      </c>
      <c r="N116">
        <v>-5.9889999999999999</v>
      </c>
    </row>
    <row r="117" spans="1:14">
      <c r="A117" s="54">
        <f>formulas!O204</f>
        <v>0</v>
      </c>
      <c r="B117" s="33">
        <f t="shared" ca="1" si="23"/>
        <v>32</v>
      </c>
      <c r="C117">
        <f t="shared" si="24"/>
        <v>486</v>
      </c>
      <c r="D117">
        <f t="shared" ca="1" si="14"/>
        <v>-2.1999999999999999E-2</v>
      </c>
      <c r="E117">
        <f t="shared" ca="1" si="25"/>
        <v>0</v>
      </c>
      <c r="F117">
        <f t="shared" ca="1" si="26"/>
        <v>31</v>
      </c>
      <c r="G117">
        <f t="shared" ca="1" si="27"/>
        <v>32</v>
      </c>
      <c r="M117">
        <v>-339</v>
      </c>
      <c r="N117">
        <v>-5.9809999999999999</v>
      </c>
    </row>
    <row r="118" spans="1:14">
      <c r="A118" s="54">
        <f>formulas!O205</f>
        <v>0</v>
      </c>
      <c r="B118" s="33">
        <f t="shared" ca="1" si="23"/>
        <v>32</v>
      </c>
      <c r="C118">
        <f t="shared" si="24"/>
        <v>486</v>
      </c>
      <c r="D118">
        <f t="shared" ca="1" si="14"/>
        <v>-2.1999999999999999E-2</v>
      </c>
      <c r="E118">
        <f t="shared" ca="1" si="25"/>
        <v>0</v>
      </c>
      <c r="F118">
        <f t="shared" ca="1" si="26"/>
        <v>31</v>
      </c>
      <c r="G118">
        <f t="shared" ca="1" si="27"/>
        <v>32</v>
      </c>
      <c r="M118">
        <v>-338</v>
      </c>
      <c r="N118">
        <v>-5.9729999999999999</v>
      </c>
    </row>
    <row r="119" spans="1:14">
      <c r="A119" s="54">
        <f>formulas!O206</f>
        <v>0</v>
      </c>
      <c r="B119" s="33">
        <f t="shared" ca="1" si="23"/>
        <v>32</v>
      </c>
      <c r="C119">
        <f t="shared" si="24"/>
        <v>486</v>
      </c>
      <c r="D119">
        <f t="shared" ca="1" si="14"/>
        <v>-2.1999999999999999E-2</v>
      </c>
      <c r="E119">
        <f t="shared" ca="1" si="25"/>
        <v>0</v>
      </c>
      <c r="F119">
        <f t="shared" ca="1" si="26"/>
        <v>31</v>
      </c>
      <c r="G119">
        <f t="shared" ca="1" si="27"/>
        <v>32</v>
      </c>
      <c r="M119">
        <v>-337</v>
      </c>
      <c r="N119">
        <v>-5.9649999999999999</v>
      </c>
    </row>
    <row r="120" spans="1:14">
      <c r="A120" s="54">
        <f>formulas!O207</f>
        <v>0</v>
      </c>
      <c r="B120" s="33">
        <f t="shared" ca="1" si="23"/>
        <v>32</v>
      </c>
      <c r="C120">
        <f t="shared" si="24"/>
        <v>486</v>
      </c>
      <c r="D120">
        <f t="shared" ca="1" si="14"/>
        <v>-2.1999999999999999E-2</v>
      </c>
      <c r="E120">
        <f t="shared" ca="1" si="25"/>
        <v>0</v>
      </c>
      <c r="F120">
        <f t="shared" ca="1" si="26"/>
        <v>31</v>
      </c>
      <c r="G120">
        <f t="shared" ca="1" si="27"/>
        <v>32</v>
      </c>
      <c r="M120">
        <v>-336</v>
      </c>
      <c r="N120">
        <v>-5.9569999999999999</v>
      </c>
    </row>
    <row r="121" spans="1:14">
      <c r="A121" s="54">
        <f>formulas!O208</f>
        <v>0</v>
      </c>
      <c r="B121" s="33">
        <f t="shared" ca="1" si="23"/>
        <v>32</v>
      </c>
      <c r="C121">
        <f t="shared" si="24"/>
        <v>486</v>
      </c>
      <c r="D121">
        <f t="shared" ca="1" si="14"/>
        <v>-2.1999999999999999E-2</v>
      </c>
      <c r="E121">
        <f t="shared" ca="1" si="25"/>
        <v>0</v>
      </c>
      <c r="F121">
        <f t="shared" ca="1" si="26"/>
        <v>31</v>
      </c>
      <c r="G121">
        <f t="shared" ca="1" si="27"/>
        <v>32</v>
      </c>
      <c r="M121">
        <v>-335</v>
      </c>
      <c r="N121">
        <v>-5.9489999999999998</v>
      </c>
    </row>
    <row r="122" spans="1:14">
      <c r="A122" s="54">
        <f>formulas!O209</f>
        <v>0</v>
      </c>
      <c r="B122" s="33">
        <f t="shared" ca="1" si="23"/>
        <v>32</v>
      </c>
      <c r="C122">
        <f t="shared" si="24"/>
        <v>486</v>
      </c>
      <c r="D122">
        <f t="shared" ca="1" si="14"/>
        <v>-2.1999999999999999E-2</v>
      </c>
      <c r="E122">
        <f t="shared" ca="1" si="25"/>
        <v>0</v>
      </c>
      <c r="F122">
        <f t="shared" ca="1" si="26"/>
        <v>31</v>
      </c>
      <c r="G122">
        <f t="shared" ca="1" si="27"/>
        <v>32</v>
      </c>
      <c r="M122">
        <v>-334</v>
      </c>
      <c r="N122">
        <v>-5.9409999999999998</v>
      </c>
    </row>
    <row r="123" spans="1:14">
      <c r="A123" s="54">
        <f>formulas!O210</f>
        <v>0</v>
      </c>
      <c r="B123" s="33">
        <f t="shared" ca="1" si="23"/>
        <v>32</v>
      </c>
      <c r="C123">
        <f t="shared" si="24"/>
        <v>486</v>
      </c>
      <c r="D123">
        <f t="shared" ca="1" si="14"/>
        <v>-2.1999999999999999E-2</v>
      </c>
      <c r="E123">
        <f t="shared" ca="1" si="25"/>
        <v>0</v>
      </c>
      <c r="F123">
        <f t="shared" ca="1" si="26"/>
        <v>31</v>
      </c>
      <c r="G123">
        <f t="shared" ca="1" si="27"/>
        <v>32</v>
      </c>
      <c r="M123">
        <v>-333</v>
      </c>
      <c r="N123">
        <v>-5.9329999999999998</v>
      </c>
    </row>
    <row r="124" spans="1:14">
      <c r="A124" s="54">
        <f>formulas!O211</f>
        <v>0</v>
      </c>
      <c r="B124" s="33">
        <f t="shared" ca="1" si="23"/>
        <v>32</v>
      </c>
      <c r="C124">
        <f t="shared" si="24"/>
        <v>486</v>
      </c>
      <c r="D124">
        <f t="shared" ca="1" si="14"/>
        <v>-2.1999999999999999E-2</v>
      </c>
      <c r="E124">
        <f t="shared" ca="1" si="25"/>
        <v>0</v>
      </c>
      <c r="F124">
        <f t="shared" ca="1" si="26"/>
        <v>31</v>
      </c>
      <c r="G124">
        <f t="shared" ca="1" si="27"/>
        <v>32</v>
      </c>
      <c r="M124">
        <v>-332</v>
      </c>
      <c r="N124">
        <v>-5.9249999999999998</v>
      </c>
    </row>
    <row r="125" spans="1:14">
      <c r="A125" s="54">
        <f>formulas!O212</f>
        <v>0</v>
      </c>
      <c r="B125" s="33">
        <f t="shared" ca="1" si="23"/>
        <v>32</v>
      </c>
      <c r="C125">
        <f t="shared" si="24"/>
        <v>486</v>
      </c>
      <c r="D125">
        <f t="shared" ca="1" si="14"/>
        <v>-2.1999999999999999E-2</v>
      </c>
      <c r="E125">
        <f t="shared" ca="1" si="25"/>
        <v>0</v>
      </c>
      <c r="F125">
        <f t="shared" ca="1" si="26"/>
        <v>31</v>
      </c>
      <c r="G125">
        <f t="shared" ca="1" si="27"/>
        <v>32</v>
      </c>
      <c r="M125">
        <v>-331</v>
      </c>
      <c r="N125">
        <v>-5.9169999999999998</v>
      </c>
    </row>
    <row r="126" spans="1:14">
      <c r="A126" s="54">
        <f>formulas!O213</f>
        <v>0</v>
      </c>
      <c r="B126" s="33">
        <f t="shared" ca="1" si="23"/>
        <v>32</v>
      </c>
      <c r="C126">
        <f t="shared" si="24"/>
        <v>486</v>
      </c>
      <c r="D126">
        <f t="shared" ca="1" si="14"/>
        <v>-2.1999999999999999E-2</v>
      </c>
      <c r="E126">
        <f t="shared" ca="1" si="25"/>
        <v>0</v>
      </c>
      <c r="F126">
        <f t="shared" ca="1" si="26"/>
        <v>31</v>
      </c>
      <c r="G126">
        <f t="shared" ca="1" si="27"/>
        <v>32</v>
      </c>
      <c r="M126">
        <v>-330</v>
      </c>
      <c r="N126">
        <v>-5.9080000000000004</v>
      </c>
    </row>
    <row r="127" spans="1:14">
      <c r="A127" s="54">
        <f>formulas!O214</f>
        <v>0</v>
      </c>
      <c r="B127" s="33">
        <f t="shared" ca="1" si="23"/>
        <v>32</v>
      </c>
      <c r="C127">
        <f t="shared" si="24"/>
        <v>486</v>
      </c>
      <c r="D127">
        <f t="shared" ca="1" si="14"/>
        <v>-2.1999999999999999E-2</v>
      </c>
      <c r="E127">
        <f t="shared" ca="1" si="25"/>
        <v>0</v>
      </c>
      <c r="F127">
        <f t="shared" ca="1" si="26"/>
        <v>31</v>
      </c>
      <c r="G127">
        <f t="shared" ca="1" si="27"/>
        <v>32</v>
      </c>
      <c r="M127">
        <v>-329</v>
      </c>
      <c r="N127">
        <v>-5.9</v>
      </c>
    </row>
    <row r="128" spans="1:14">
      <c r="A128" s="54">
        <f>formulas!O215</f>
        <v>0</v>
      </c>
      <c r="B128" s="33">
        <f t="shared" ca="1" si="23"/>
        <v>32</v>
      </c>
      <c r="C128">
        <f t="shared" si="24"/>
        <v>486</v>
      </c>
      <c r="D128">
        <f t="shared" ca="1" si="14"/>
        <v>-2.1999999999999999E-2</v>
      </c>
      <c r="E128">
        <f t="shared" ca="1" si="25"/>
        <v>0</v>
      </c>
      <c r="F128">
        <f t="shared" ca="1" si="26"/>
        <v>31</v>
      </c>
      <c r="G128">
        <f t="shared" ca="1" si="27"/>
        <v>32</v>
      </c>
      <c r="M128">
        <v>-328</v>
      </c>
      <c r="N128">
        <v>-5.891</v>
      </c>
    </row>
    <row r="129" spans="1:14">
      <c r="A129" s="54">
        <f>formulas!O216</f>
        <v>0</v>
      </c>
      <c r="B129" s="33">
        <f t="shared" ca="1" si="23"/>
        <v>32</v>
      </c>
      <c r="C129">
        <f t="shared" si="24"/>
        <v>486</v>
      </c>
      <c r="D129">
        <f t="shared" ca="1" si="14"/>
        <v>-2.1999999999999999E-2</v>
      </c>
      <c r="E129">
        <f t="shared" ca="1" si="25"/>
        <v>0</v>
      </c>
      <c r="F129">
        <f t="shared" ca="1" si="26"/>
        <v>31</v>
      </c>
      <c r="G129">
        <f t="shared" ca="1" si="27"/>
        <v>32</v>
      </c>
      <c r="M129">
        <v>-327</v>
      </c>
      <c r="N129">
        <v>-5.883</v>
      </c>
    </row>
    <row r="130" spans="1:14">
      <c r="A130" s="54">
        <f>formulas!O217</f>
        <v>0</v>
      </c>
      <c r="B130" s="33">
        <f t="shared" ca="1" si="23"/>
        <v>32</v>
      </c>
      <c r="C130">
        <f t="shared" si="24"/>
        <v>486</v>
      </c>
      <c r="D130">
        <f t="shared" ca="1" si="14"/>
        <v>-2.1999999999999999E-2</v>
      </c>
      <c r="E130">
        <f t="shared" ca="1" si="25"/>
        <v>0</v>
      </c>
      <c r="F130">
        <f t="shared" ca="1" si="26"/>
        <v>31</v>
      </c>
      <c r="G130">
        <f t="shared" ca="1" si="27"/>
        <v>32</v>
      </c>
      <c r="M130">
        <v>-326</v>
      </c>
      <c r="N130">
        <v>-5.8739999999999997</v>
      </c>
    </row>
    <row r="131" spans="1:14">
      <c r="A131" s="54">
        <f>formulas!O218</f>
        <v>0</v>
      </c>
      <c r="B131" s="33">
        <f t="shared" ca="1" si="23"/>
        <v>32</v>
      </c>
      <c r="C131">
        <f t="shared" si="24"/>
        <v>486</v>
      </c>
      <c r="D131">
        <f t="shared" ref="D131:D194" ca="1" si="28">INDIRECT(ADDRESS(C131+1,14))</f>
        <v>-2.1999999999999999E-2</v>
      </c>
      <c r="E131">
        <f t="shared" ca="1" si="25"/>
        <v>0</v>
      </c>
      <c r="F131">
        <f t="shared" ca="1" si="26"/>
        <v>31</v>
      </c>
      <c r="G131">
        <f t="shared" ca="1" si="27"/>
        <v>32</v>
      </c>
      <c r="M131">
        <v>-325</v>
      </c>
      <c r="N131">
        <v>-5.8659999999999997</v>
      </c>
    </row>
    <row r="132" spans="1:14">
      <c r="A132" s="54">
        <f>formulas!O219</f>
        <v>0</v>
      </c>
      <c r="B132" s="33">
        <f t="shared" ca="1" si="23"/>
        <v>32</v>
      </c>
      <c r="C132">
        <f t="shared" si="24"/>
        <v>486</v>
      </c>
      <c r="D132">
        <f t="shared" ca="1" si="28"/>
        <v>-2.1999999999999999E-2</v>
      </c>
      <c r="E132">
        <f t="shared" ca="1" si="25"/>
        <v>0</v>
      </c>
      <c r="F132">
        <f t="shared" ca="1" si="26"/>
        <v>31</v>
      </c>
      <c r="G132">
        <f t="shared" ca="1" si="27"/>
        <v>32</v>
      </c>
      <c r="M132">
        <v>-324</v>
      </c>
      <c r="N132">
        <v>-5.8570000000000002</v>
      </c>
    </row>
    <row r="133" spans="1:14">
      <c r="A133" s="54">
        <f>formulas!O220</f>
        <v>0</v>
      </c>
      <c r="B133" s="33">
        <f t="shared" ca="1" si="23"/>
        <v>32</v>
      </c>
      <c r="C133">
        <f t="shared" si="24"/>
        <v>486</v>
      </c>
      <c r="D133">
        <f t="shared" ca="1" si="28"/>
        <v>-2.1999999999999999E-2</v>
      </c>
      <c r="E133">
        <f t="shared" ca="1" si="25"/>
        <v>0</v>
      </c>
      <c r="F133">
        <f t="shared" ca="1" si="26"/>
        <v>31</v>
      </c>
      <c r="G133">
        <f t="shared" ca="1" si="27"/>
        <v>32</v>
      </c>
      <c r="M133">
        <v>-323</v>
      </c>
      <c r="N133">
        <v>-5.8479999999999999</v>
      </c>
    </row>
    <row r="134" spans="1:14">
      <c r="A134" s="54">
        <f>formulas!O221</f>
        <v>0</v>
      </c>
      <c r="B134" s="33">
        <f t="shared" ca="1" si="23"/>
        <v>32</v>
      </c>
      <c r="C134">
        <f t="shared" si="24"/>
        <v>486</v>
      </c>
      <c r="D134">
        <f t="shared" ca="1" si="28"/>
        <v>-2.1999999999999999E-2</v>
      </c>
      <c r="E134">
        <f t="shared" ca="1" si="25"/>
        <v>0</v>
      </c>
      <c r="F134">
        <f t="shared" ca="1" si="26"/>
        <v>31</v>
      </c>
      <c r="G134">
        <f t="shared" ca="1" si="27"/>
        <v>32</v>
      </c>
      <c r="M134">
        <v>-322</v>
      </c>
      <c r="N134">
        <v>-5.84</v>
      </c>
    </row>
    <row r="135" spans="1:14">
      <c r="A135" s="54">
        <f>formulas!O222</f>
        <v>0</v>
      </c>
      <c r="B135" s="33">
        <f t="shared" ca="1" si="23"/>
        <v>32</v>
      </c>
      <c r="C135">
        <f t="shared" si="24"/>
        <v>486</v>
      </c>
      <c r="D135">
        <f t="shared" ca="1" si="28"/>
        <v>-2.1999999999999999E-2</v>
      </c>
      <c r="E135">
        <f t="shared" ca="1" si="25"/>
        <v>0</v>
      </c>
      <c r="F135">
        <f t="shared" ca="1" si="26"/>
        <v>31</v>
      </c>
      <c r="G135">
        <f t="shared" ca="1" si="27"/>
        <v>32</v>
      </c>
      <c r="M135">
        <v>-321</v>
      </c>
      <c r="N135">
        <v>-5.8310000000000004</v>
      </c>
    </row>
    <row r="136" spans="1:14">
      <c r="A136" s="54">
        <f>formulas!O223</f>
        <v>0</v>
      </c>
      <c r="B136" s="33">
        <f t="shared" ca="1" si="23"/>
        <v>32</v>
      </c>
      <c r="C136">
        <f t="shared" si="24"/>
        <v>486</v>
      </c>
      <c r="D136">
        <f t="shared" ca="1" si="28"/>
        <v>-2.1999999999999999E-2</v>
      </c>
      <c r="E136">
        <f t="shared" ca="1" si="25"/>
        <v>0</v>
      </c>
      <c r="F136">
        <f t="shared" ca="1" si="26"/>
        <v>31</v>
      </c>
      <c r="G136">
        <f t="shared" ca="1" si="27"/>
        <v>32</v>
      </c>
      <c r="M136">
        <v>-320</v>
      </c>
      <c r="N136">
        <v>-5.8220000000000001</v>
      </c>
    </row>
    <row r="137" spans="1:14">
      <c r="A137" s="54">
        <f>formulas!O224</f>
        <v>0</v>
      </c>
      <c r="B137" s="33">
        <f t="shared" ca="1" si="23"/>
        <v>32</v>
      </c>
      <c r="C137">
        <f t="shared" si="24"/>
        <v>486</v>
      </c>
      <c r="D137">
        <f t="shared" ca="1" si="28"/>
        <v>-2.1999999999999999E-2</v>
      </c>
      <c r="E137">
        <f t="shared" ca="1" si="25"/>
        <v>0</v>
      </c>
      <c r="F137">
        <f t="shared" ca="1" si="26"/>
        <v>31</v>
      </c>
      <c r="G137">
        <f t="shared" ca="1" si="27"/>
        <v>32</v>
      </c>
      <c r="M137">
        <v>-319</v>
      </c>
      <c r="N137">
        <v>-5.8129999999999997</v>
      </c>
    </row>
    <row r="138" spans="1:14">
      <c r="A138" s="54">
        <f>formulas!O225</f>
        <v>0</v>
      </c>
      <c r="B138" s="33">
        <f t="shared" ca="1" si="23"/>
        <v>32</v>
      </c>
      <c r="C138">
        <f t="shared" si="24"/>
        <v>486</v>
      </c>
      <c r="D138">
        <f t="shared" ca="1" si="28"/>
        <v>-2.1999999999999999E-2</v>
      </c>
      <c r="E138">
        <f t="shared" ca="1" si="25"/>
        <v>0</v>
      </c>
      <c r="F138">
        <f t="shared" ca="1" si="26"/>
        <v>31</v>
      </c>
      <c r="G138">
        <f t="shared" ca="1" si="27"/>
        <v>32</v>
      </c>
      <c r="M138">
        <v>-318</v>
      </c>
      <c r="N138">
        <v>-5.8040000000000003</v>
      </c>
    </row>
    <row r="139" spans="1:14">
      <c r="A139" s="54">
        <f>formulas!O226</f>
        <v>0</v>
      </c>
      <c r="B139" s="33">
        <f t="shared" ca="1" si="23"/>
        <v>32</v>
      </c>
      <c r="C139">
        <f t="shared" si="24"/>
        <v>486</v>
      </c>
      <c r="D139">
        <f t="shared" ca="1" si="28"/>
        <v>-2.1999999999999999E-2</v>
      </c>
      <c r="E139">
        <f t="shared" ca="1" si="25"/>
        <v>0</v>
      </c>
      <c r="F139">
        <f t="shared" ca="1" si="26"/>
        <v>31</v>
      </c>
      <c r="G139">
        <f t="shared" ca="1" si="27"/>
        <v>32</v>
      </c>
      <c r="M139">
        <v>-317</v>
      </c>
      <c r="N139">
        <v>-5.7949999999999999</v>
      </c>
    </row>
    <row r="140" spans="1:14">
      <c r="A140" s="54">
        <f>formulas!O227</f>
        <v>0</v>
      </c>
      <c r="B140" s="33">
        <f t="shared" ca="1" si="23"/>
        <v>32</v>
      </c>
      <c r="C140">
        <f t="shared" si="24"/>
        <v>486</v>
      </c>
      <c r="D140">
        <f t="shared" ca="1" si="28"/>
        <v>-2.1999999999999999E-2</v>
      </c>
      <c r="E140">
        <f t="shared" ca="1" si="25"/>
        <v>0</v>
      </c>
      <c r="F140">
        <f t="shared" ca="1" si="26"/>
        <v>31</v>
      </c>
      <c r="G140">
        <f t="shared" ca="1" si="27"/>
        <v>32</v>
      </c>
      <c r="M140">
        <v>-316</v>
      </c>
      <c r="N140">
        <v>-5.7859999999999996</v>
      </c>
    </row>
    <row r="141" spans="1:14">
      <c r="A141" s="54">
        <f>formulas!O228</f>
        <v>0</v>
      </c>
      <c r="B141" s="33">
        <f t="shared" ca="1" si="23"/>
        <v>32</v>
      </c>
      <c r="C141">
        <f t="shared" si="24"/>
        <v>486</v>
      </c>
      <c r="D141">
        <f t="shared" ca="1" si="28"/>
        <v>-2.1999999999999999E-2</v>
      </c>
      <c r="E141">
        <f t="shared" ca="1" si="25"/>
        <v>0</v>
      </c>
      <c r="F141">
        <f t="shared" ca="1" si="26"/>
        <v>31</v>
      </c>
      <c r="G141">
        <f t="shared" ca="1" si="27"/>
        <v>32</v>
      </c>
      <c r="M141">
        <v>-315</v>
      </c>
      <c r="N141">
        <v>-5.7759999999999998</v>
      </c>
    </row>
    <row r="142" spans="1:14">
      <c r="A142" s="54">
        <f>formulas!O229</f>
        <v>0</v>
      </c>
      <c r="B142" s="33">
        <f t="shared" ca="1" si="23"/>
        <v>32</v>
      </c>
      <c r="C142">
        <f t="shared" si="24"/>
        <v>486</v>
      </c>
      <c r="D142">
        <f t="shared" ca="1" si="28"/>
        <v>-2.1999999999999999E-2</v>
      </c>
      <c r="E142">
        <f t="shared" ca="1" si="25"/>
        <v>0</v>
      </c>
      <c r="F142">
        <f t="shared" ca="1" si="26"/>
        <v>31</v>
      </c>
      <c r="G142">
        <f t="shared" ca="1" si="27"/>
        <v>32</v>
      </c>
      <c r="M142">
        <v>-314</v>
      </c>
      <c r="N142">
        <v>-5.7670000000000003</v>
      </c>
    </row>
    <row r="143" spans="1:14">
      <c r="A143" s="54">
        <f>formulas!O230</f>
        <v>0</v>
      </c>
      <c r="B143" s="33">
        <f t="shared" ca="1" si="23"/>
        <v>32</v>
      </c>
      <c r="C143">
        <f t="shared" si="24"/>
        <v>486</v>
      </c>
      <c r="D143">
        <f t="shared" ca="1" si="28"/>
        <v>-2.1999999999999999E-2</v>
      </c>
      <c r="E143">
        <f t="shared" ca="1" si="25"/>
        <v>0</v>
      </c>
      <c r="F143">
        <f t="shared" ca="1" si="26"/>
        <v>31</v>
      </c>
      <c r="G143">
        <f t="shared" ca="1" si="27"/>
        <v>32</v>
      </c>
      <c r="M143">
        <v>-313</v>
      </c>
      <c r="N143">
        <v>-5.758</v>
      </c>
    </row>
    <row r="144" spans="1:14">
      <c r="A144" s="54">
        <f>formulas!O231</f>
        <v>0</v>
      </c>
      <c r="B144" s="33">
        <f t="shared" ca="1" si="23"/>
        <v>32</v>
      </c>
      <c r="C144">
        <f t="shared" si="24"/>
        <v>486</v>
      </c>
      <c r="D144">
        <f t="shared" ca="1" si="28"/>
        <v>-2.1999999999999999E-2</v>
      </c>
      <c r="E144">
        <f t="shared" ca="1" si="25"/>
        <v>0</v>
      </c>
      <c r="F144">
        <f t="shared" ca="1" si="26"/>
        <v>31</v>
      </c>
      <c r="G144">
        <f t="shared" ca="1" si="27"/>
        <v>32</v>
      </c>
      <c r="M144">
        <v>-312</v>
      </c>
      <c r="N144">
        <v>-5.7489999999999997</v>
      </c>
    </row>
    <row r="145" spans="1:14">
      <c r="A145" s="54">
        <f>formulas!O232</f>
        <v>0</v>
      </c>
      <c r="B145" s="33">
        <f t="shared" ca="1" si="23"/>
        <v>32</v>
      </c>
      <c r="C145">
        <f t="shared" si="24"/>
        <v>486</v>
      </c>
      <c r="D145">
        <f t="shared" ca="1" si="28"/>
        <v>-2.1999999999999999E-2</v>
      </c>
      <c r="E145">
        <f t="shared" ca="1" si="25"/>
        <v>0</v>
      </c>
      <c r="F145">
        <f t="shared" ca="1" si="26"/>
        <v>31</v>
      </c>
      <c r="G145">
        <f t="shared" ca="1" si="27"/>
        <v>32</v>
      </c>
      <c r="M145">
        <v>-311</v>
      </c>
      <c r="N145">
        <v>-5.7389999999999999</v>
      </c>
    </row>
    <row r="146" spans="1:14">
      <c r="A146" s="54">
        <f>formulas!O233</f>
        <v>0</v>
      </c>
      <c r="B146" s="33">
        <f t="shared" ca="1" si="23"/>
        <v>32</v>
      </c>
      <c r="C146">
        <f t="shared" si="24"/>
        <v>486</v>
      </c>
      <c r="D146">
        <f t="shared" ca="1" si="28"/>
        <v>-2.1999999999999999E-2</v>
      </c>
      <c r="E146">
        <f t="shared" ca="1" si="25"/>
        <v>0</v>
      </c>
      <c r="F146">
        <f t="shared" ca="1" si="26"/>
        <v>31</v>
      </c>
      <c r="G146">
        <f t="shared" ca="1" si="27"/>
        <v>32</v>
      </c>
      <c r="M146">
        <v>-310</v>
      </c>
      <c r="N146">
        <v>-5.73</v>
      </c>
    </row>
    <row r="147" spans="1:14">
      <c r="A147" s="54">
        <f>formulas!O234</f>
        <v>0</v>
      </c>
      <c r="B147" s="33">
        <f t="shared" ca="1" si="23"/>
        <v>32</v>
      </c>
      <c r="C147">
        <f t="shared" si="24"/>
        <v>486</v>
      </c>
      <c r="D147">
        <f t="shared" ca="1" si="28"/>
        <v>-2.1999999999999999E-2</v>
      </c>
      <c r="E147">
        <f t="shared" ca="1" si="25"/>
        <v>0</v>
      </c>
      <c r="F147">
        <f t="shared" ca="1" si="26"/>
        <v>31</v>
      </c>
      <c r="G147">
        <f t="shared" ca="1" si="27"/>
        <v>32</v>
      </c>
      <c r="M147">
        <v>-309</v>
      </c>
      <c r="N147">
        <v>-5.72</v>
      </c>
    </row>
    <row r="148" spans="1:14">
      <c r="A148" s="54">
        <f>formulas!O235</f>
        <v>0</v>
      </c>
      <c r="B148" s="33">
        <f t="shared" ca="1" si="23"/>
        <v>32</v>
      </c>
      <c r="C148">
        <f t="shared" si="24"/>
        <v>486</v>
      </c>
      <c r="D148">
        <f t="shared" ca="1" si="28"/>
        <v>-2.1999999999999999E-2</v>
      </c>
      <c r="E148">
        <f t="shared" ca="1" si="25"/>
        <v>0</v>
      </c>
      <c r="F148">
        <f t="shared" ca="1" si="26"/>
        <v>31</v>
      </c>
      <c r="G148">
        <f t="shared" ca="1" si="27"/>
        <v>32</v>
      </c>
      <c r="M148">
        <v>-308</v>
      </c>
      <c r="N148">
        <v>-5.7110000000000003</v>
      </c>
    </row>
    <row r="149" spans="1:14">
      <c r="A149" s="54">
        <f>formulas!O236</f>
        <v>0</v>
      </c>
      <c r="B149" s="33">
        <f t="shared" ca="1" si="23"/>
        <v>32</v>
      </c>
      <c r="C149">
        <f t="shared" si="24"/>
        <v>486</v>
      </c>
      <c r="D149">
        <f t="shared" ca="1" si="28"/>
        <v>-2.1999999999999999E-2</v>
      </c>
      <c r="E149">
        <f t="shared" ca="1" si="25"/>
        <v>0</v>
      </c>
      <c r="F149">
        <f t="shared" ca="1" si="26"/>
        <v>31</v>
      </c>
      <c r="G149">
        <f t="shared" ca="1" si="27"/>
        <v>32</v>
      </c>
      <c r="M149">
        <v>-307</v>
      </c>
      <c r="N149">
        <v>-5.7009999999999996</v>
      </c>
    </row>
    <row r="150" spans="1:14">
      <c r="A150" s="54">
        <f>formulas!O237</f>
        <v>0</v>
      </c>
      <c r="B150" s="33">
        <f t="shared" ca="1" si="23"/>
        <v>32</v>
      </c>
      <c r="C150">
        <f t="shared" si="24"/>
        <v>486</v>
      </c>
      <c r="D150">
        <f t="shared" ca="1" si="28"/>
        <v>-2.1999999999999999E-2</v>
      </c>
      <c r="E150">
        <f t="shared" ca="1" si="25"/>
        <v>0</v>
      </c>
      <c r="F150">
        <f t="shared" ca="1" si="26"/>
        <v>31</v>
      </c>
      <c r="G150">
        <f t="shared" ca="1" si="27"/>
        <v>32</v>
      </c>
      <c r="M150">
        <v>-306</v>
      </c>
      <c r="N150">
        <v>-5.6909999999999998</v>
      </c>
    </row>
    <row r="151" spans="1:14">
      <c r="A151" s="54">
        <f>formulas!O238</f>
        <v>0</v>
      </c>
      <c r="B151" s="33">
        <f t="shared" ca="1" si="23"/>
        <v>32</v>
      </c>
      <c r="C151">
        <f t="shared" si="24"/>
        <v>486</v>
      </c>
      <c r="D151">
        <f t="shared" ca="1" si="28"/>
        <v>-2.1999999999999999E-2</v>
      </c>
      <c r="E151">
        <f t="shared" ca="1" si="25"/>
        <v>0</v>
      </c>
      <c r="F151">
        <f t="shared" ca="1" si="26"/>
        <v>31</v>
      </c>
      <c r="G151">
        <f t="shared" ca="1" si="27"/>
        <v>32</v>
      </c>
      <c r="M151">
        <v>-305</v>
      </c>
      <c r="N151">
        <v>-5.6820000000000004</v>
      </c>
    </row>
    <row r="152" spans="1:14">
      <c r="A152" s="54">
        <f>formulas!O239</f>
        <v>0</v>
      </c>
      <c r="B152" s="33">
        <f t="shared" ca="1" si="23"/>
        <v>32</v>
      </c>
      <c r="C152">
        <f t="shared" si="24"/>
        <v>486</v>
      </c>
      <c r="D152">
        <f t="shared" ca="1" si="28"/>
        <v>-2.1999999999999999E-2</v>
      </c>
      <c r="E152">
        <f t="shared" ca="1" si="25"/>
        <v>0</v>
      </c>
      <c r="F152">
        <f t="shared" ca="1" si="26"/>
        <v>31</v>
      </c>
      <c r="G152">
        <f t="shared" ca="1" si="27"/>
        <v>32</v>
      </c>
      <c r="M152">
        <v>-304</v>
      </c>
      <c r="N152">
        <v>-5.6719999999999997</v>
      </c>
    </row>
    <row r="153" spans="1:14">
      <c r="A153" s="54">
        <f>formulas!O240</f>
        <v>0</v>
      </c>
      <c r="B153" s="33">
        <f t="shared" ca="1" si="23"/>
        <v>32</v>
      </c>
      <c r="C153">
        <f t="shared" si="24"/>
        <v>486</v>
      </c>
      <c r="D153">
        <f t="shared" ca="1" si="28"/>
        <v>-2.1999999999999999E-2</v>
      </c>
      <c r="E153">
        <f t="shared" ca="1" si="25"/>
        <v>0</v>
      </c>
      <c r="F153">
        <f t="shared" ca="1" si="26"/>
        <v>31</v>
      </c>
      <c r="G153">
        <f t="shared" ca="1" si="27"/>
        <v>32</v>
      </c>
      <c r="M153">
        <v>-303</v>
      </c>
      <c r="N153">
        <v>-5.6619999999999999</v>
      </c>
    </row>
    <row r="154" spans="1:14">
      <c r="A154" s="54">
        <f>formulas!O241</f>
        <v>0</v>
      </c>
      <c r="B154" s="33">
        <f t="shared" ca="1" si="23"/>
        <v>32</v>
      </c>
      <c r="C154">
        <f t="shared" si="24"/>
        <v>486</v>
      </c>
      <c r="D154">
        <f t="shared" ca="1" si="28"/>
        <v>-2.1999999999999999E-2</v>
      </c>
      <c r="E154">
        <f t="shared" ca="1" si="25"/>
        <v>0</v>
      </c>
      <c r="F154">
        <f t="shared" ca="1" si="26"/>
        <v>31</v>
      </c>
      <c r="G154">
        <f t="shared" ca="1" si="27"/>
        <v>32</v>
      </c>
      <c r="M154">
        <v>-302</v>
      </c>
      <c r="N154">
        <v>-5.6520000000000001</v>
      </c>
    </row>
    <row r="155" spans="1:14">
      <c r="A155" s="54">
        <f>formulas!O242</f>
        <v>0</v>
      </c>
      <c r="B155" s="33">
        <f t="shared" ca="1" si="23"/>
        <v>32</v>
      </c>
      <c r="C155">
        <f t="shared" si="24"/>
        <v>486</v>
      </c>
      <c r="D155">
        <f t="shared" ca="1" si="28"/>
        <v>-2.1999999999999999E-2</v>
      </c>
      <c r="E155">
        <f t="shared" ca="1" si="25"/>
        <v>0</v>
      </c>
      <c r="F155">
        <f t="shared" ca="1" si="26"/>
        <v>31</v>
      </c>
      <c r="G155">
        <f t="shared" ca="1" si="27"/>
        <v>32</v>
      </c>
      <c r="M155">
        <v>-301</v>
      </c>
      <c r="N155">
        <v>-5.6420000000000003</v>
      </c>
    </row>
    <row r="156" spans="1:14">
      <c r="A156" s="54">
        <f>formulas!O243</f>
        <v>0</v>
      </c>
      <c r="B156" s="33">
        <f t="shared" ca="1" si="23"/>
        <v>32</v>
      </c>
      <c r="C156">
        <f t="shared" si="24"/>
        <v>486</v>
      </c>
      <c r="D156">
        <f t="shared" ca="1" si="28"/>
        <v>-2.1999999999999999E-2</v>
      </c>
      <c r="E156">
        <f t="shared" ca="1" si="25"/>
        <v>0</v>
      </c>
      <c r="F156">
        <f t="shared" ca="1" si="26"/>
        <v>31</v>
      </c>
      <c r="G156">
        <f t="shared" ca="1" si="27"/>
        <v>32</v>
      </c>
      <c r="M156">
        <v>-300</v>
      </c>
      <c r="N156">
        <v>-5.6319999999999997</v>
      </c>
    </row>
    <row r="157" spans="1:14">
      <c r="A157" s="54">
        <f>formulas!O244</f>
        <v>0</v>
      </c>
      <c r="B157" s="33">
        <f t="shared" ca="1" si="23"/>
        <v>32</v>
      </c>
      <c r="C157">
        <f t="shared" si="24"/>
        <v>486</v>
      </c>
      <c r="D157">
        <f t="shared" ca="1" si="28"/>
        <v>-2.1999999999999999E-2</v>
      </c>
      <c r="E157">
        <f t="shared" ca="1" si="25"/>
        <v>0</v>
      </c>
      <c r="F157">
        <f t="shared" ca="1" si="26"/>
        <v>31</v>
      </c>
      <c r="G157">
        <f t="shared" ca="1" si="27"/>
        <v>32</v>
      </c>
      <c r="M157">
        <v>-299</v>
      </c>
      <c r="N157">
        <v>-5.6219999999999999</v>
      </c>
    </row>
    <row r="158" spans="1:14">
      <c r="A158" s="54">
        <f>formulas!O245</f>
        <v>0</v>
      </c>
      <c r="B158" s="33">
        <f t="shared" ca="1" si="23"/>
        <v>32</v>
      </c>
      <c r="C158">
        <f t="shared" si="24"/>
        <v>486</v>
      </c>
      <c r="D158">
        <f t="shared" ca="1" si="28"/>
        <v>-2.1999999999999999E-2</v>
      </c>
      <c r="E158">
        <f t="shared" ca="1" si="25"/>
        <v>0</v>
      </c>
      <c r="F158">
        <f t="shared" ca="1" si="26"/>
        <v>31</v>
      </c>
      <c r="G158">
        <f t="shared" ca="1" si="27"/>
        <v>32</v>
      </c>
      <c r="M158">
        <v>-298</v>
      </c>
      <c r="N158">
        <v>-5.6120000000000001</v>
      </c>
    </row>
    <row r="159" spans="1:14">
      <c r="A159" s="54">
        <f>formulas!O246</f>
        <v>0</v>
      </c>
      <c r="B159" s="33">
        <f t="shared" ca="1" si="23"/>
        <v>32</v>
      </c>
      <c r="C159">
        <f t="shared" si="24"/>
        <v>486</v>
      </c>
      <c r="D159">
        <f t="shared" ca="1" si="28"/>
        <v>-2.1999999999999999E-2</v>
      </c>
      <c r="E159">
        <f t="shared" ca="1" si="25"/>
        <v>0</v>
      </c>
      <c r="F159">
        <f t="shared" ca="1" si="26"/>
        <v>31</v>
      </c>
      <c r="G159">
        <f t="shared" ca="1" si="27"/>
        <v>32</v>
      </c>
      <c r="M159">
        <v>-297</v>
      </c>
      <c r="N159">
        <v>-5.6020000000000003</v>
      </c>
    </row>
    <row r="160" spans="1:14">
      <c r="A160" s="54">
        <f>formulas!O247</f>
        <v>0</v>
      </c>
      <c r="B160" s="33">
        <f t="shared" ca="1" si="23"/>
        <v>32</v>
      </c>
      <c r="C160">
        <f t="shared" si="24"/>
        <v>486</v>
      </c>
      <c r="D160">
        <f t="shared" ca="1" si="28"/>
        <v>-2.1999999999999999E-2</v>
      </c>
      <c r="E160">
        <f t="shared" ca="1" si="25"/>
        <v>0</v>
      </c>
      <c r="F160">
        <f t="shared" ca="1" si="26"/>
        <v>31</v>
      </c>
      <c r="G160">
        <f t="shared" ca="1" si="27"/>
        <v>32</v>
      </c>
      <c r="M160">
        <v>-296</v>
      </c>
      <c r="N160">
        <v>-5.5919999999999996</v>
      </c>
    </row>
    <row r="161" spans="1:14">
      <c r="A161" s="54">
        <f>formulas!O248</f>
        <v>0</v>
      </c>
      <c r="B161" s="33">
        <f t="shared" ca="1" si="23"/>
        <v>32</v>
      </c>
      <c r="C161">
        <f t="shared" si="24"/>
        <v>486</v>
      </c>
      <c r="D161">
        <f t="shared" ca="1" si="28"/>
        <v>-2.1999999999999999E-2</v>
      </c>
      <c r="E161">
        <f t="shared" ca="1" si="25"/>
        <v>0</v>
      </c>
      <c r="F161">
        <f t="shared" ca="1" si="26"/>
        <v>31</v>
      </c>
      <c r="G161">
        <f t="shared" ca="1" si="27"/>
        <v>32</v>
      </c>
      <c r="M161">
        <v>-295</v>
      </c>
      <c r="N161">
        <v>-5.5810000000000004</v>
      </c>
    </row>
    <row r="162" spans="1:14">
      <c r="A162" s="54">
        <f>formulas!O249</f>
        <v>0</v>
      </c>
      <c r="B162" s="33">
        <f t="shared" ca="1" si="23"/>
        <v>32</v>
      </c>
      <c r="C162">
        <f t="shared" si="24"/>
        <v>486</v>
      </c>
      <c r="D162">
        <f t="shared" ca="1" si="28"/>
        <v>-2.1999999999999999E-2</v>
      </c>
      <c r="E162">
        <f t="shared" ca="1" si="25"/>
        <v>0</v>
      </c>
      <c r="F162">
        <f t="shared" ca="1" si="26"/>
        <v>31</v>
      </c>
      <c r="G162">
        <f t="shared" ca="1" si="27"/>
        <v>32</v>
      </c>
      <c r="M162">
        <v>-294</v>
      </c>
      <c r="N162">
        <v>-5.5709999999999997</v>
      </c>
    </row>
    <row r="163" spans="1:14">
      <c r="A163" s="54">
        <f>formulas!O250</f>
        <v>0</v>
      </c>
      <c r="B163" s="33">
        <f t="shared" ca="1" si="23"/>
        <v>32</v>
      </c>
      <c r="C163">
        <f t="shared" si="24"/>
        <v>486</v>
      </c>
      <c r="D163">
        <f t="shared" ca="1" si="28"/>
        <v>-2.1999999999999999E-2</v>
      </c>
      <c r="E163">
        <f t="shared" ca="1" si="25"/>
        <v>0</v>
      </c>
      <c r="F163">
        <f t="shared" ca="1" si="26"/>
        <v>31</v>
      </c>
      <c r="G163">
        <f t="shared" ca="1" si="27"/>
        <v>32</v>
      </c>
      <c r="M163">
        <v>-293</v>
      </c>
      <c r="N163">
        <v>-5.5609999999999999</v>
      </c>
    </row>
    <row r="164" spans="1:14">
      <c r="A164" s="54">
        <f>formulas!O251</f>
        <v>0</v>
      </c>
      <c r="B164" s="33">
        <f t="shared" ca="1" si="23"/>
        <v>32</v>
      </c>
      <c r="C164">
        <f t="shared" si="24"/>
        <v>486</v>
      </c>
      <c r="D164">
        <f t="shared" ca="1" si="28"/>
        <v>-2.1999999999999999E-2</v>
      </c>
      <c r="E164">
        <f t="shared" ca="1" si="25"/>
        <v>0</v>
      </c>
      <c r="F164">
        <f t="shared" ca="1" si="26"/>
        <v>31</v>
      </c>
      <c r="G164">
        <f t="shared" ca="1" si="27"/>
        <v>32</v>
      </c>
      <c r="M164">
        <v>-292</v>
      </c>
      <c r="N164">
        <v>-5.55</v>
      </c>
    </row>
    <row r="165" spans="1:14">
      <c r="A165" s="54">
        <f>formulas!O252</f>
        <v>0</v>
      </c>
      <c r="B165" s="33">
        <f t="shared" ref="B165:B228" ca="1" si="29">(A165-D165)/(E165-D165)*(G165-F165)+F165</f>
        <v>32</v>
      </c>
      <c r="C165">
        <f t="shared" ref="C165:C228" si="30">COUNTIF($N$2:$N$25400,"&lt;"&amp;A165)</f>
        <v>486</v>
      </c>
      <c r="D165">
        <f t="shared" ca="1" si="28"/>
        <v>-2.1999999999999999E-2</v>
      </c>
      <c r="E165">
        <f t="shared" ref="E165:E228" ca="1" si="31">INDIRECT(ADDRESS(C165+2,14))</f>
        <v>0</v>
      </c>
      <c r="F165">
        <f t="shared" ref="F165:F228" ca="1" si="32">INDIRECT(ADDRESS(C165+1,13))</f>
        <v>31</v>
      </c>
      <c r="G165">
        <f t="shared" ref="G165:G228" ca="1" si="33">INDIRECT(ADDRESS(C165+2,13))</f>
        <v>32</v>
      </c>
      <c r="M165">
        <v>-291</v>
      </c>
      <c r="N165">
        <v>-5.54</v>
      </c>
    </row>
    <row r="166" spans="1:14">
      <c r="A166" s="54">
        <f>formulas!O253</f>
        <v>0</v>
      </c>
      <c r="B166" s="33">
        <f t="shared" ca="1" si="29"/>
        <v>32</v>
      </c>
      <c r="C166">
        <f t="shared" si="30"/>
        <v>486</v>
      </c>
      <c r="D166">
        <f t="shared" ca="1" si="28"/>
        <v>-2.1999999999999999E-2</v>
      </c>
      <c r="E166">
        <f t="shared" ca="1" si="31"/>
        <v>0</v>
      </c>
      <c r="F166">
        <f t="shared" ca="1" si="32"/>
        <v>31</v>
      </c>
      <c r="G166">
        <f t="shared" ca="1" si="33"/>
        <v>32</v>
      </c>
      <c r="M166">
        <v>-290</v>
      </c>
      <c r="N166">
        <v>-5.5289999999999999</v>
      </c>
    </row>
    <row r="167" spans="1:14">
      <c r="A167" s="54">
        <f>formulas!O254</f>
        <v>0</v>
      </c>
      <c r="B167" s="33">
        <f t="shared" ca="1" si="29"/>
        <v>32</v>
      </c>
      <c r="C167">
        <f t="shared" si="30"/>
        <v>486</v>
      </c>
      <c r="D167">
        <f t="shared" ca="1" si="28"/>
        <v>-2.1999999999999999E-2</v>
      </c>
      <c r="E167">
        <f t="shared" ca="1" si="31"/>
        <v>0</v>
      </c>
      <c r="F167">
        <f t="shared" ca="1" si="32"/>
        <v>31</v>
      </c>
      <c r="G167">
        <f t="shared" ca="1" si="33"/>
        <v>32</v>
      </c>
      <c r="M167">
        <v>-289</v>
      </c>
      <c r="N167">
        <v>-5.5190000000000001</v>
      </c>
    </row>
    <row r="168" spans="1:14">
      <c r="A168" s="54">
        <f>formulas!O255</f>
        <v>0</v>
      </c>
      <c r="B168" s="33">
        <f t="shared" ca="1" si="29"/>
        <v>32</v>
      </c>
      <c r="C168">
        <f t="shared" si="30"/>
        <v>486</v>
      </c>
      <c r="D168">
        <f t="shared" ca="1" si="28"/>
        <v>-2.1999999999999999E-2</v>
      </c>
      <c r="E168">
        <f t="shared" ca="1" si="31"/>
        <v>0</v>
      </c>
      <c r="F168">
        <f t="shared" ca="1" si="32"/>
        <v>31</v>
      </c>
      <c r="G168">
        <f t="shared" ca="1" si="33"/>
        <v>32</v>
      </c>
      <c r="M168">
        <v>-288</v>
      </c>
      <c r="N168">
        <v>-5.508</v>
      </c>
    </row>
    <row r="169" spans="1:14">
      <c r="A169" s="54">
        <f>formulas!O256</f>
        <v>0</v>
      </c>
      <c r="B169" s="33">
        <f t="shared" ca="1" si="29"/>
        <v>32</v>
      </c>
      <c r="C169">
        <f t="shared" si="30"/>
        <v>486</v>
      </c>
      <c r="D169">
        <f t="shared" ca="1" si="28"/>
        <v>-2.1999999999999999E-2</v>
      </c>
      <c r="E169">
        <f t="shared" ca="1" si="31"/>
        <v>0</v>
      </c>
      <c r="F169">
        <f t="shared" ca="1" si="32"/>
        <v>31</v>
      </c>
      <c r="G169">
        <f t="shared" ca="1" si="33"/>
        <v>32</v>
      </c>
      <c r="M169">
        <v>-287</v>
      </c>
      <c r="N169">
        <v>-5.4969999999999999</v>
      </c>
    </row>
    <row r="170" spans="1:14">
      <c r="A170" s="54">
        <f>formulas!O257</f>
        <v>0</v>
      </c>
      <c r="B170" s="33">
        <f t="shared" ca="1" si="29"/>
        <v>32</v>
      </c>
      <c r="C170">
        <f t="shared" si="30"/>
        <v>486</v>
      </c>
      <c r="D170">
        <f t="shared" ca="1" si="28"/>
        <v>-2.1999999999999999E-2</v>
      </c>
      <c r="E170">
        <f t="shared" ca="1" si="31"/>
        <v>0</v>
      </c>
      <c r="F170">
        <f t="shared" ca="1" si="32"/>
        <v>31</v>
      </c>
      <c r="G170">
        <f t="shared" ca="1" si="33"/>
        <v>32</v>
      </c>
      <c r="M170">
        <v>-286</v>
      </c>
      <c r="N170">
        <v>-5.4870000000000001</v>
      </c>
    </row>
    <row r="171" spans="1:14">
      <c r="A171" s="54">
        <f>formulas!O258</f>
        <v>0</v>
      </c>
      <c r="B171" s="33">
        <f t="shared" ca="1" si="29"/>
        <v>32</v>
      </c>
      <c r="C171">
        <f t="shared" si="30"/>
        <v>486</v>
      </c>
      <c r="D171">
        <f t="shared" ca="1" si="28"/>
        <v>-2.1999999999999999E-2</v>
      </c>
      <c r="E171">
        <f t="shared" ca="1" si="31"/>
        <v>0</v>
      </c>
      <c r="F171">
        <f t="shared" ca="1" si="32"/>
        <v>31</v>
      </c>
      <c r="G171">
        <f t="shared" ca="1" si="33"/>
        <v>32</v>
      </c>
      <c r="M171">
        <v>-285</v>
      </c>
      <c r="N171">
        <v>-5.476</v>
      </c>
    </row>
    <row r="172" spans="1:14">
      <c r="A172" s="54">
        <f>formulas!O259</f>
        <v>0</v>
      </c>
      <c r="B172" s="33">
        <f t="shared" ca="1" si="29"/>
        <v>32</v>
      </c>
      <c r="C172">
        <f t="shared" si="30"/>
        <v>486</v>
      </c>
      <c r="D172">
        <f t="shared" ca="1" si="28"/>
        <v>-2.1999999999999999E-2</v>
      </c>
      <c r="E172">
        <f t="shared" ca="1" si="31"/>
        <v>0</v>
      </c>
      <c r="F172">
        <f t="shared" ca="1" si="32"/>
        <v>31</v>
      </c>
      <c r="G172">
        <f t="shared" ca="1" si="33"/>
        <v>32</v>
      </c>
      <c r="M172">
        <v>-284</v>
      </c>
      <c r="N172">
        <v>-5.4649999999999999</v>
      </c>
    </row>
    <row r="173" spans="1:14">
      <c r="A173" s="54">
        <f>formulas!O260</f>
        <v>0</v>
      </c>
      <c r="B173" s="33">
        <f t="shared" ca="1" si="29"/>
        <v>32</v>
      </c>
      <c r="C173">
        <f t="shared" si="30"/>
        <v>486</v>
      </c>
      <c r="D173">
        <f t="shared" ca="1" si="28"/>
        <v>-2.1999999999999999E-2</v>
      </c>
      <c r="E173">
        <f t="shared" ca="1" si="31"/>
        <v>0</v>
      </c>
      <c r="F173">
        <f t="shared" ca="1" si="32"/>
        <v>31</v>
      </c>
      <c r="G173">
        <f t="shared" ca="1" si="33"/>
        <v>32</v>
      </c>
      <c r="M173">
        <v>-283</v>
      </c>
      <c r="N173">
        <v>-5.4539999999999997</v>
      </c>
    </row>
    <row r="174" spans="1:14">
      <c r="A174" s="54">
        <f>formulas!O261</f>
        <v>0</v>
      </c>
      <c r="B174" s="33">
        <f t="shared" ca="1" si="29"/>
        <v>32</v>
      </c>
      <c r="C174">
        <f t="shared" si="30"/>
        <v>486</v>
      </c>
      <c r="D174">
        <f t="shared" ca="1" si="28"/>
        <v>-2.1999999999999999E-2</v>
      </c>
      <c r="E174">
        <f t="shared" ca="1" si="31"/>
        <v>0</v>
      </c>
      <c r="F174">
        <f t="shared" ca="1" si="32"/>
        <v>31</v>
      </c>
      <c r="G174">
        <f t="shared" ca="1" si="33"/>
        <v>32</v>
      </c>
      <c r="M174">
        <v>-282</v>
      </c>
      <c r="N174">
        <v>-5.4429999999999996</v>
      </c>
    </row>
    <row r="175" spans="1:14">
      <c r="A175" s="54">
        <f>formulas!O262</f>
        <v>0</v>
      </c>
      <c r="B175" s="33">
        <f t="shared" ca="1" si="29"/>
        <v>32</v>
      </c>
      <c r="C175">
        <f t="shared" si="30"/>
        <v>486</v>
      </c>
      <c r="D175">
        <f t="shared" ca="1" si="28"/>
        <v>-2.1999999999999999E-2</v>
      </c>
      <c r="E175">
        <f t="shared" ca="1" si="31"/>
        <v>0</v>
      </c>
      <c r="F175">
        <f t="shared" ca="1" si="32"/>
        <v>31</v>
      </c>
      <c r="G175">
        <f t="shared" ca="1" si="33"/>
        <v>32</v>
      </c>
      <c r="M175">
        <v>-281</v>
      </c>
      <c r="N175">
        <v>-5.4320000000000004</v>
      </c>
    </row>
    <row r="176" spans="1:14">
      <c r="A176" s="54">
        <f>formulas!O263</f>
        <v>0</v>
      </c>
      <c r="B176" s="33">
        <f t="shared" ca="1" si="29"/>
        <v>32</v>
      </c>
      <c r="C176">
        <f t="shared" si="30"/>
        <v>486</v>
      </c>
      <c r="D176">
        <f t="shared" ca="1" si="28"/>
        <v>-2.1999999999999999E-2</v>
      </c>
      <c r="E176">
        <f t="shared" ca="1" si="31"/>
        <v>0</v>
      </c>
      <c r="F176">
        <f t="shared" ca="1" si="32"/>
        <v>31</v>
      </c>
      <c r="G176">
        <f t="shared" ca="1" si="33"/>
        <v>32</v>
      </c>
      <c r="M176">
        <v>-280</v>
      </c>
      <c r="N176">
        <v>-5.4210000000000003</v>
      </c>
    </row>
    <row r="177" spans="1:14">
      <c r="A177" s="54">
        <f>formulas!O264</f>
        <v>0</v>
      </c>
      <c r="B177" s="33">
        <f t="shared" ca="1" si="29"/>
        <v>32</v>
      </c>
      <c r="C177">
        <f t="shared" si="30"/>
        <v>486</v>
      </c>
      <c r="D177">
        <f t="shared" ca="1" si="28"/>
        <v>-2.1999999999999999E-2</v>
      </c>
      <c r="E177">
        <f t="shared" ca="1" si="31"/>
        <v>0</v>
      </c>
      <c r="F177">
        <f t="shared" ca="1" si="32"/>
        <v>31</v>
      </c>
      <c r="G177">
        <f t="shared" ca="1" si="33"/>
        <v>32</v>
      </c>
      <c r="M177">
        <v>-279</v>
      </c>
      <c r="N177">
        <v>-5.41</v>
      </c>
    </row>
    <row r="178" spans="1:14">
      <c r="A178" s="54">
        <f>formulas!O265</f>
        <v>0</v>
      </c>
      <c r="B178" s="33">
        <f t="shared" ca="1" si="29"/>
        <v>32</v>
      </c>
      <c r="C178">
        <f t="shared" si="30"/>
        <v>486</v>
      </c>
      <c r="D178">
        <f t="shared" ca="1" si="28"/>
        <v>-2.1999999999999999E-2</v>
      </c>
      <c r="E178">
        <f t="shared" ca="1" si="31"/>
        <v>0</v>
      </c>
      <c r="F178">
        <f t="shared" ca="1" si="32"/>
        <v>31</v>
      </c>
      <c r="G178">
        <f t="shared" ca="1" si="33"/>
        <v>32</v>
      </c>
      <c r="M178">
        <v>-278</v>
      </c>
      <c r="N178">
        <v>-5.399</v>
      </c>
    </row>
    <row r="179" spans="1:14">
      <c r="A179" s="54">
        <f>formulas!O266</f>
        <v>0</v>
      </c>
      <c r="B179" s="33">
        <f t="shared" ca="1" si="29"/>
        <v>32</v>
      </c>
      <c r="C179">
        <f t="shared" si="30"/>
        <v>486</v>
      </c>
      <c r="D179">
        <f t="shared" ca="1" si="28"/>
        <v>-2.1999999999999999E-2</v>
      </c>
      <c r="E179">
        <f t="shared" ca="1" si="31"/>
        <v>0</v>
      </c>
      <c r="F179">
        <f t="shared" ca="1" si="32"/>
        <v>31</v>
      </c>
      <c r="G179">
        <f t="shared" ca="1" si="33"/>
        <v>32</v>
      </c>
      <c r="M179">
        <v>-277</v>
      </c>
      <c r="N179">
        <v>-5.3879999999999999</v>
      </c>
    </row>
    <row r="180" spans="1:14">
      <c r="A180" s="54">
        <f>formulas!O267</f>
        <v>0</v>
      </c>
      <c r="B180" s="33">
        <f t="shared" ca="1" si="29"/>
        <v>32</v>
      </c>
      <c r="C180">
        <f t="shared" si="30"/>
        <v>486</v>
      </c>
      <c r="D180">
        <f t="shared" ca="1" si="28"/>
        <v>-2.1999999999999999E-2</v>
      </c>
      <c r="E180">
        <f t="shared" ca="1" si="31"/>
        <v>0</v>
      </c>
      <c r="F180">
        <f t="shared" ca="1" si="32"/>
        <v>31</v>
      </c>
      <c r="G180">
        <f t="shared" ca="1" si="33"/>
        <v>32</v>
      </c>
      <c r="M180">
        <v>-276</v>
      </c>
      <c r="N180">
        <v>-5.3769999999999998</v>
      </c>
    </row>
    <row r="181" spans="1:14">
      <c r="A181" s="54">
        <f>formulas!O268</f>
        <v>0</v>
      </c>
      <c r="B181" s="33">
        <f t="shared" ca="1" si="29"/>
        <v>32</v>
      </c>
      <c r="C181">
        <f t="shared" si="30"/>
        <v>486</v>
      </c>
      <c r="D181">
        <f t="shared" ca="1" si="28"/>
        <v>-2.1999999999999999E-2</v>
      </c>
      <c r="E181">
        <f t="shared" ca="1" si="31"/>
        <v>0</v>
      </c>
      <c r="F181">
        <f t="shared" ca="1" si="32"/>
        <v>31</v>
      </c>
      <c r="G181">
        <f t="shared" ca="1" si="33"/>
        <v>32</v>
      </c>
      <c r="M181">
        <v>-275</v>
      </c>
      <c r="N181">
        <v>-5.3650000000000002</v>
      </c>
    </row>
    <row r="182" spans="1:14">
      <c r="A182" s="54">
        <f>formulas!O269</f>
        <v>0</v>
      </c>
      <c r="B182" s="33">
        <f t="shared" ca="1" si="29"/>
        <v>32</v>
      </c>
      <c r="C182">
        <f t="shared" si="30"/>
        <v>486</v>
      </c>
      <c r="D182">
        <f t="shared" ca="1" si="28"/>
        <v>-2.1999999999999999E-2</v>
      </c>
      <c r="E182">
        <f t="shared" ca="1" si="31"/>
        <v>0</v>
      </c>
      <c r="F182">
        <f t="shared" ca="1" si="32"/>
        <v>31</v>
      </c>
      <c r="G182">
        <f t="shared" ca="1" si="33"/>
        <v>32</v>
      </c>
      <c r="M182">
        <v>-274</v>
      </c>
      <c r="N182">
        <v>-5.3540000000000001</v>
      </c>
    </row>
    <row r="183" spans="1:14">
      <c r="A183" s="54">
        <f>formulas!O270</f>
        <v>0</v>
      </c>
      <c r="B183" s="33">
        <f t="shared" ca="1" si="29"/>
        <v>32</v>
      </c>
      <c r="C183">
        <f t="shared" si="30"/>
        <v>486</v>
      </c>
      <c r="D183">
        <f t="shared" ca="1" si="28"/>
        <v>-2.1999999999999999E-2</v>
      </c>
      <c r="E183">
        <f t="shared" ca="1" si="31"/>
        <v>0</v>
      </c>
      <c r="F183">
        <f t="shared" ca="1" si="32"/>
        <v>31</v>
      </c>
      <c r="G183">
        <f t="shared" ca="1" si="33"/>
        <v>32</v>
      </c>
      <c r="M183">
        <v>-273</v>
      </c>
      <c r="N183">
        <v>-5.343</v>
      </c>
    </row>
    <row r="184" spans="1:14">
      <c r="A184" s="54">
        <f>formulas!O271</f>
        <v>0</v>
      </c>
      <c r="B184" s="33">
        <f t="shared" ca="1" si="29"/>
        <v>32</v>
      </c>
      <c r="C184">
        <f t="shared" si="30"/>
        <v>486</v>
      </c>
      <c r="D184">
        <f t="shared" ca="1" si="28"/>
        <v>-2.1999999999999999E-2</v>
      </c>
      <c r="E184">
        <f t="shared" ca="1" si="31"/>
        <v>0</v>
      </c>
      <c r="F184">
        <f t="shared" ca="1" si="32"/>
        <v>31</v>
      </c>
      <c r="G184">
        <f t="shared" ca="1" si="33"/>
        <v>32</v>
      </c>
      <c r="M184">
        <v>-272</v>
      </c>
      <c r="N184">
        <v>-5.3310000000000004</v>
      </c>
    </row>
    <row r="185" spans="1:14">
      <c r="A185" s="54">
        <f>formulas!O272</f>
        <v>0</v>
      </c>
      <c r="B185" s="33">
        <f t="shared" ca="1" si="29"/>
        <v>32</v>
      </c>
      <c r="C185">
        <f t="shared" si="30"/>
        <v>486</v>
      </c>
      <c r="D185">
        <f t="shared" ca="1" si="28"/>
        <v>-2.1999999999999999E-2</v>
      </c>
      <c r="E185">
        <f t="shared" ca="1" si="31"/>
        <v>0</v>
      </c>
      <c r="F185">
        <f t="shared" ca="1" si="32"/>
        <v>31</v>
      </c>
      <c r="G185">
        <f t="shared" ca="1" si="33"/>
        <v>32</v>
      </c>
      <c r="M185">
        <v>-271</v>
      </c>
      <c r="N185">
        <v>-5.32</v>
      </c>
    </row>
    <row r="186" spans="1:14">
      <c r="A186" s="54">
        <f>formulas!O273</f>
        <v>0</v>
      </c>
      <c r="B186" s="33">
        <f t="shared" ca="1" si="29"/>
        <v>32</v>
      </c>
      <c r="C186">
        <f t="shared" si="30"/>
        <v>486</v>
      </c>
      <c r="D186">
        <f t="shared" ca="1" si="28"/>
        <v>-2.1999999999999999E-2</v>
      </c>
      <c r="E186">
        <f t="shared" ca="1" si="31"/>
        <v>0</v>
      </c>
      <c r="F186">
        <f t="shared" ca="1" si="32"/>
        <v>31</v>
      </c>
      <c r="G186">
        <f t="shared" ca="1" si="33"/>
        <v>32</v>
      </c>
      <c r="M186">
        <v>-270</v>
      </c>
      <c r="N186">
        <v>-5.3079999999999998</v>
      </c>
    </row>
    <row r="187" spans="1:14">
      <c r="A187" s="54">
        <f>formulas!O274</f>
        <v>0</v>
      </c>
      <c r="B187" s="33">
        <f t="shared" ca="1" si="29"/>
        <v>32</v>
      </c>
      <c r="C187">
        <f t="shared" si="30"/>
        <v>486</v>
      </c>
      <c r="D187">
        <f t="shared" ca="1" si="28"/>
        <v>-2.1999999999999999E-2</v>
      </c>
      <c r="E187">
        <f t="shared" ca="1" si="31"/>
        <v>0</v>
      </c>
      <c r="F187">
        <f t="shared" ca="1" si="32"/>
        <v>31</v>
      </c>
      <c r="G187">
        <f t="shared" ca="1" si="33"/>
        <v>32</v>
      </c>
      <c r="M187">
        <v>-269</v>
      </c>
      <c r="N187">
        <v>-5.2960000000000003</v>
      </c>
    </row>
    <row r="188" spans="1:14">
      <c r="A188" s="54">
        <f>formulas!O275</f>
        <v>0</v>
      </c>
      <c r="B188" s="33">
        <f t="shared" ca="1" si="29"/>
        <v>32</v>
      </c>
      <c r="C188">
        <f t="shared" si="30"/>
        <v>486</v>
      </c>
      <c r="D188">
        <f t="shared" ca="1" si="28"/>
        <v>-2.1999999999999999E-2</v>
      </c>
      <c r="E188">
        <f t="shared" ca="1" si="31"/>
        <v>0</v>
      </c>
      <c r="F188">
        <f t="shared" ca="1" si="32"/>
        <v>31</v>
      </c>
      <c r="G188">
        <f t="shared" ca="1" si="33"/>
        <v>32</v>
      </c>
      <c r="M188">
        <v>-268</v>
      </c>
      <c r="N188">
        <v>-5.2850000000000001</v>
      </c>
    </row>
    <row r="189" spans="1:14">
      <c r="A189" s="54">
        <f>formulas!O276</f>
        <v>0</v>
      </c>
      <c r="B189" s="33">
        <f t="shared" ca="1" si="29"/>
        <v>32</v>
      </c>
      <c r="C189">
        <f t="shared" si="30"/>
        <v>486</v>
      </c>
      <c r="D189">
        <f t="shared" ca="1" si="28"/>
        <v>-2.1999999999999999E-2</v>
      </c>
      <c r="E189">
        <f t="shared" ca="1" si="31"/>
        <v>0</v>
      </c>
      <c r="F189">
        <f t="shared" ca="1" si="32"/>
        <v>31</v>
      </c>
      <c r="G189">
        <f t="shared" ca="1" si="33"/>
        <v>32</v>
      </c>
      <c r="M189">
        <v>-267</v>
      </c>
      <c r="N189">
        <v>-5.2729999999999997</v>
      </c>
    </row>
    <row r="190" spans="1:14">
      <c r="A190" s="54">
        <f>formulas!O277</f>
        <v>0</v>
      </c>
      <c r="B190" s="33">
        <f t="shared" ca="1" si="29"/>
        <v>32</v>
      </c>
      <c r="C190">
        <f t="shared" si="30"/>
        <v>486</v>
      </c>
      <c r="D190">
        <f t="shared" ca="1" si="28"/>
        <v>-2.1999999999999999E-2</v>
      </c>
      <c r="E190">
        <f t="shared" ca="1" si="31"/>
        <v>0</v>
      </c>
      <c r="F190">
        <f t="shared" ca="1" si="32"/>
        <v>31</v>
      </c>
      <c r="G190">
        <f t="shared" ca="1" si="33"/>
        <v>32</v>
      </c>
      <c r="M190">
        <v>-266</v>
      </c>
      <c r="N190">
        <v>-5.2610000000000001</v>
      </c>
    </row>
    <row r="191" spans="1:14">
      <c r="A191" s="54">
        <f>formulas!O278</f>
        <v>0</v>
      </c>
      <c r="B191" s="33">
        <f t="shared" ca="1" si="29"/>
        <v>32</v>
      </c>
      <c r="C191">
        <f t="shared" si="30"/>
        <v>486</v>
      </c>
      <c r="D191">
        <f t="shared" ca="1" si="28"/>
        <v>-2.1999999999999999E-2</v>
      </c>
      <c r="E191">
        <f t="shared" ca="1" si="31"/>
        <v>0</v>
      </c>
      <c r="F191">
        <f t="shared" ca="1" si="32"/>
        <v>31</v>
      </c>
      <c r="G191">
        <f t="shared" ca="1" si="33"/>
        <v>32</v>
      </c>
      <c r="M191">
        <v>-265</v>
      </c>
      <c r="N191">
        <v>-5.25</v>
      </c>
    </row>
    <row r="192" spans="1:14">
      <c r="A192" s="54">
        <f>formulas!O279</f>
        <v>0</v>
      </c>
      <c r="B192" s="33">
        <f t="shared" ca="1" si="29"/>
        <v>32</v>
      </c>
      <c r="C192">
        <f t="shared" si="30"/>
        <v>486</v>
      </c>
      <c r="D192">
        <f t="shared" ca="1" si="28"/>
        <v>-2.1999999999999999E-2</v>
      </c>
      <c r="E192">
        <f t="shared" ca="1" si="31"/>
        <v>0</v>
      </c>
      <c r="F192">
        <f t="shared" ca="1" si="32"/>
        <v>31</v>
      </c>
      <c r="G192">
        <f t="shared" ca="1" si="33"/>
        <v>32</v>
      </c>
      <c r="M192">
        <v>-264</v>
      </c>
      <c r="N192">
        <v>-5.2380000000000004</v>
      </c>
    </row>
    <row r="193" spans="1:14">
      <c r="A193" s="54">
        <f>formulas!O280</f>
        <v>0</v>
      </c>
      <c r="B193" s="33">
        <f t="shared" ca="1" si="29"/>
        <v>32</v>
      </c>
      <c r="C193">
        <f t="shared" si="30"/>
        <v>486</v>
      </c>
      <c r="D193">
        <f t="shared" ca="1" si="28"/>
        <v>-2.1999999999999999E-2</v>
      </c>
      <c r="E193">
        <f t="shared" ca="1" si="31"/>
        <v>0</v>
      </c>
      <c r="F193">
        <f t="shared" ca="1" si="32"/>
        <v>31</v>
      </c>
      <c r="G193">
        <f t="shared" ca="1" si="33"/>
        <v>32</v>
      </c>
      <c r="M193">
        <v>-263</v>
      </c>
      <c r="N193">
        <v>-5.226</v>
      </c>
    </row>
    <row r="194" spans="1:14">
      <c r="A194" s="54">
        <f>formulas!O281</f>
        <v>0</v>
      </c>
      <c r="B194" s="33">
        <f t="shared" ca="1" si="29"/>
        <v>32</v>
      </c>
      <c r="C194">
        <f t="shared" si="30"/>
        <v>486</v>
      </c>
      <c r="D194">
        <f t="shared" ca="1" si="28"/>
        <v>-2.1999999999999999E-2</v>
      </c>
      <c r="E194">
        <f t="shared" ca="1" si="31"/>
        <v>0</v>
      </c>
      <c r="F194">
        <f t="shared" ca="1" si="32"/>
        <v>31</v>
      </c>
      <c r="G194">
        <f t="shared" ca="1" si="33"/>
        <v>32</v>
      </c>
      <c r="M194">
        <v>-262</v>
      </c>
      <c r="N194">
        <v>-5.2140000000000004</v>
      </c>
    </row>
    <row r="195" spans="1:14">
      <c r="A195" s="54">
        <f>formulas!O282</f>
        <v>0</v>
      </c>
      <c r="B195" s="33">
        <f t="shared" ca="1" si="29"/>
        <v>32</v>
      </c>
      <c r="C195">
        <f t="shared" si="30"/>
        <v>486</v>
      </c>
      <c r="D195">
        <f t="shared" ref="D195:D258" ca="1" si="34">INDIRECT(ADDRESS(C195+1,14))</f>
        <v>-2.1999999999999999E-2</v>
      </c>
      <c r="E195">
        <f t="shared" ca="1" si="31"/>
        <v>0</v>
      </c>
      <c r="F195">
        <f t="shared" ca="1" si="32"/>
        <v>31</v>
      </c>
      <c r="G195">
        <f t="shared" ca="1" si="33"/>
        <v>32</v>
      </c>
      <c r="M195">
        <v>-261</v>
      </c>
      <c r="N195">
        <v>-5.202</v>
      </c>
    </row>
    <row r="196" spans="1:14">
      <c r="A196" s="54">
        <f>formulas!O283</f>
        <v>0</v>
      </c>
      <c r="B196" s="33">
        <f t="shared" ca="1" si="29"/>
        <v>32</v>
      </c>
      <c r="C196">
        <f t="shared" si="30"/>
        <v>486</v>
      </c>
      <c r="D196">
        <f t="shared" ca="1" si="34"/>
        <v>-2.1999999999999999E-2</v>
      </c>
      <c r="E196">
        <f t="shared" ca="1" si="31"/>
        <v>0</v>
      </c>
      <c r="F196">
        <f t="shared" ca="1" si="32"/>
        <v>31</v>
      </c>
      <c r="G196">
        <f t="shared" ca="1" si="33"/>
        <v>32</v>
      </c>
      <c r="M196">
        <v>-260</v>
      </c>
      <c r="N196">
        <v>-5.19</v>
      </c>
    </row>
    <row r="197" spans="1:14">
      <c r="A197" s="54">
        <f>formulas!O284</f>
        <v>0</v>
      </c>
      <c r="B197" s="33">
        <f t="shared" ca="1" si="29"/>
        <v>32</v>
      </c>
      <c r="C197">
        <f t="shared" si="30"/>
        <v>486</v>
      </c>
      <c r="D197">
        <f t="shared" ca="1" si="34"/>
        <v>-2.1999999999999999E-2</v>
      </c>
      <c r="E197">
        <f t="shared" ca="1" si="31"/>
        <v>0</v>
      </c>
      <c r="F197">
        <f t="shared" ca="1" si="32"/>
        <v>31</v>
      </c>
      <c r="G197">
        <f t="shared" ca="1" si="33"/>
        <v>32</v>
      </c>
      <c r="M197">
        <v>-259</v>
      </c>
      <c r="N197">
        <v>-5.1779999999999999</v>
      </c>
    </row>
    <row r="198" spans="1:14">
      <c r="A198" s="54">
        <f>formulas!O285</f>
        <v>0</v>
      </c>
      <c r="B198" s="33">
        <f t="shared" ca="1" si="29"/>
        <v>32</v>
      </c>
      <c r="C198">
        <f t="shared" si="30"/>
        <v>486</v>
      </c>
      <c r="D198">
        <f t="shared" ca="1" si="34"/>
        <v>-2.1999999999999999E-2</v>
      </c>
      <c r="E198">
        <f t="shared" ca="1" si="31"/>
        <v>0</v>
      </c>
      <c r="F198">
        <f t="shared" ca="1" si="32"/>
        <v>31</v>
      </c>
      <c r="G198">
        <f t="shared" ca="1" si="33"/>
        <v>32</v>
      </c>
      <c r="M198">
        <v>-258</v>
      </c>
      <c r="N198">
        <v>-5.1660000000000004</v>
      </c>
    </row>
    <row r="199" spans="1:14">
      <c r="A199" s="54">
        <f>formulas!O286</f>
        <v>0</v>
      </c>
      <c r="B199" s="33">
        <f t="shared" ca="1" si="29"/>
        <v>32</v>
      </c>
      <c r="C199">
        <f t="shared" si="30"/>
        <v>486</v>
      </c>
      <c r="D199">
        <f t="shared" ca="1" si="34"/>
        <v>-2.1999999999999999E-2</v>
      </c>
      <c r="E199">
        <f t="shared" ca="1" si="31"/>
        <v>0</v>
      </c>
      <c r="F199">
        <f t="shared" ca="1" si="32"/>
        <v>31</v>
      </c>
      <c r="G199">
        <f t="shared" ca="1" si="33"/>
        <v>32</v>
      </c>
      <c r="M199">
        <v>-257</v>
      </c>
      <c r="N199">
        <v>-5.1529999999999996</v>
      </c>
    </row>
    <row r="200" spans="1:14">
      <c r="A200" s="54">
        <f>formulas!O287</f>
        <v>0</v>
      </c>
      <c r="B200" s="33">
        <f t="shared" ca="1" si="29"/>
        <v>32</v>
      </c>
      <c r="C200">
        <f t="shared" si="30"/>
        <v>486</v>
      </c>
      <c r="D200">
        <f t="shared" ca="1" si="34"/>
        <v>-2.1999999999999999E-2</v>
      </c>
      <c r="E200">
        <f t="shared" ca="1" si="31"/>
        <v>0</v>
      </c>
      <c r="F200">
        <f t="shared" ca="1" si="32"/>
        <v>31</v>
      </c>
      <c r="G200">
        <f t="shared" ca="1" si="33"/>
        <v>32</v>
      </c>
      <c r="M200">
        <v>-256</v>
      </c>
      <c r="N200">
        <v>-5.141</v>
      </c>
    </row>
    <row r="201" spans="1:14">
      <c r="A201" s="54">
        <f>formulas!O288</f>
        <v>0</v>
      </c>
      <c r="B201" s="33">
        <f t="shared" ca="1" si="29"/>
        <v>32</v>
      </c>
      <c r="C201">
        <f t="shared" si="30"/>
        <v>486</v>
      </c>
      <c r="D201">
        <f t="shared" ca="1" si="34"/>
        <v>-2.1999999999999999E-2</v>
      </c>
      <c r="E201">
        <f t="shared" ca="1" si="31"/>
        <v>0</v>
      </c>
      <c r="F201">
        <f t="shared" ca="1" si="32"/>
        <v>31</v>
      </c>
      <c r="G201">
        <f t="shared" ca="1" si="33"/>
        <v>32</v>
      </c>
      <c r="M201">
        <v>-255</v>
      </c>
      <c r="N201">
        <v>-5.1289999999999996</v>
      </c>
    </row>
    <row r="202" spans="1:14">
      <c r="A202" s="54">
        <f>formulas!O289</f>
        <v>0</v>
      </c>
      <c r="B202" s="33">
        <f t="shared" ca="1" si="29"/>
        <v>32</v>
      </c>
      <c r="C202">
        <f t="shared" si="30"/>
        <v>486</v>
      </c>
      <c r="D202">
        <f t="shared" ca="1" si="34"/>
        <v>-2.1999999999999999E-2</v>
      </c>
      <c r="E202">
        <f t="shared" ca="1" si="31"/>
        <v>0</v>
      </c>
      <c r="F202">
        <f t="shared" ca="1" si="32"/>
        <v>31</v>
      </c>
      <c r="G202">
        <f t="shared" ca="1" si="33"/>
        <v>32</v>
      </c>
      <c r="M202">
        <v>-254</v>
      </c>
      <c r="N202">
        <v>-5.117</v>
      </c>
    </row>
    <row r="203" spans="1:14">
      <c r="A203" s="54">
        <f>formulas!O290</f>
        <v>0</v>
      </c>
      <c r="B203" s="33">
        <f t="shared" ca="1" si="29"/>
        <v>32</v>
      </c>
      <c r="C203">
        <f t="shared" si="30"/>
        <v>486</v>
      </c>
      <c r="D203">
        <f t="shared" ca="1" si="34"/>
        <v>-2.1999999999999999E-2</v>
      </c>
      <c r="E203">
        <f t="shared" ca="1" si="31"/>
        <v>0</v>
      </c>
      <c r="F203">
        <f t="shared" ca="1" si="32"/>
        <v>31</v>
      </c>
      <c r="G203">
        <f t="shared" ca="1" si="33"/>
        <v>32</v>
      </c>
      <c r="M203">
        <v>-253</v>
      </c>
      <c r="N203">
        <v>-5.1040000000000001</v>
      </c>
    </row>
    <row r="204" spans="1:14">
      <c r="A204" s="54">
        <f>formulas!O291</f>
        <v>0</v>
      </c>
      <c r="B204" s="33">
        <f t="shared" ca="1" si="29"/>
        <v>32</v>
      </c>
      <c r="C204">
        <f t="shared" si="30"/>
        <v>486</v>
      </c>
      <c r="D204">
        <f t="shared" ca="1" si="34"/>
        <v>-2.1999999999999999E-2</v>
      </c>
      <c r="E204">
        <f t="shared" ca="1" si="31"/>
        <v>0</v>
      </c>
      <c r="F204">
        <f t="shared" ca="1" si="32"/>
        <v>31</v>
      </c>
      <c r="G204">
        <f t="shared" ca="1" si="33"/>
        <v>32</v>
      </c>
      <c r="M204">
        <v>-252</v>
      </c>
      <c r="N204">
        <v>-5.0919999999999996</v>
      </c>
    </row>
    <row r="205" spans="1:14">
      <c r="A205" s="54">
        <f>formulas!O292</f>
        <v>0</v>
      </c>
      <c r="B205" s="33">
        <f t="shared" ca="1" si="29"/>
        <v>32</v>
      </c>
      <c r="C205">
        <f t="shared" si="30"/>
        <v>486</v>
      </c>
      <c r="D205">
        <f t="shared" ca="1" si="34"/>
        <v>-2.1999999999999999E-2</v>
      </c>
      <c r="E205">
        <f t="shared" ca="1" si="31"/>
        <v>0</v>
      </c>
      <c r="F205">
        <f t="shared" ca="1" si="32"/>
        <v>31</v>
      </c>
      <c r="G205">
        <f t="shared" ca="1" si="33"/>
        <v>32</v>
      </c>
      <c r="M205">
        <v>-251</v>
      </c>
      <c r="N205">
        <v>-5.0789999999999997</v>
      </c>
    </row>
    <row r="206" spans="1:14">
      <c r="A206" s="54">
        <f>formulas!O293</f>
        <v>0</v>
      </c>
      <c r="B206" s="33">
        <f t="shared" ca="1" si="29"/>
        <v>32</v>
      </c>
      <c r="C206">
        <f t="shared" si="30"/>
        <v>486</v>
      </c>
      <c r="D206">
        <f t="shared" ca="1" si="34"/>
        <v>-2.1999999999999999E-2</v>
      </c>
      <c r="E206">
        <f t="shared" ca="1" si="31"/>
        <v>0</v>
      </c>
      <c r="F206">
        <f t="shared" ca="1" si="32"/>
        <v>31</v>
      </c>
      <c r="G206">
        <f t="shared" ca="1" si="33"/>
        <v>32</v>
      </c>
      <c r="M206">
        <v>-250</v>
      </c>
      <c r="N206">
        <v>-5.0670000000000002</v>
      </c>
    </row>
    <row r="207" spans="1:14">
      <c r="A207" s="54">
        <f>formulas!O294</f>
        <v>0</v>
      </c>
      <c r="B207" s="33">
        <f t="shared" ca="1" si="29"/>
        <v>32</v>
      </c>
      <c r="C207">
        <f t="shared" si="30"/>
        <v>486</v>
      </c>
      <c r="D207">
        <f t="shared" ca="1" si="34"/>
        <v>-2.1999999999999999E-2</v>
      </c>
      <c r="E207">
        <f t="shared" ca="1" si="31"/>
        <v>0</v>
      </c>
      <c r="F207">
        <f t="shared" ca="1" si="32"/>
        <v>31</v>
      </c>
      <c r="G207">
        <f t="shared" ca="1" si="33"/>
        <v>32</v>
      </c>
      <c r="M207">
        <v>-249</v>
      </c>
      <c r="N207">
        <v>-5.0540000000000003</v>
      </c>
    </row>
    <row r="208" spans="1:14">
      <c r="A208" s="54">
        <f>formulas!O295</f>
        <v>0</v>
      </c>
      <c r="B208" s="33">
        <f t="shared" ca="1" si="29"/>
        <v>32</v>
      </c>
      <c r="C208">
        <f t="shared" si="30"/>
        <v>486</v>
      </c>
      <c r="D208">
        <f t="shared" ca="1" si="34"/>
        <v>-2.1999999999999999E-2</v>
      </c>
      <c r="E208">
        <f t="shared" ca="1" si="31"/>
        <v>0</v>
      </c>
      <c r="F208">
        <f t="shared" ca="1" si="32"/>
        <v>31</v>
      </c>
      <c r="G208">
        <f t="shared" ca="1" si="33"/>
        <v>32</v>
      </c>
      <c r="M208">
        <v>-248</v>
      </c>
      <c r="N208">
        <v>-5.0419999999999998</v>
      </c>
    </row>
    <row r="209" spans="1:14">
      <c r="A209" s="54">
        <f>formulas!O296</f>
        <v>0</v>
      </c>
      <c r="B209" s="33">
        <f t="shared" ca="1" si="29"/>
        <v>32</v>
      </c>
      <c r="C209">
        <f t="shared" si="30"/>
        <v>486</v>
      </c>
      <c r="D209">
        <f t="shared" ca="1" si="34"/>
        <v>-2.1999999999999999E-2</v>
      </c>
      <c r="E209">
        <f t="shared" ca="1" si="31"/>
        <v>0</v>
      </c>
      <c r="F209">
        <f t="shared" ca="1" si="32"/>
        <v>31</v>
      </c>
      <c r="G209">
        <f t="shared" ca="1" si="33"/>
        <v>32</v>
      </c>
      <c r="M209">
        <v>-247</v>
      </c>
      <c r="N209">
        <v>-5.0289999999999999</v>
      </c>
    </row>
    <row r="210" spans="1:14">
      <c r="A210" s="54">
        <f>formulas!O297</f>
        <v>0</v>
      </c>
      <c r="B210" s="33">
        <f t="shared" ca="1" si="29"/>
        <v>32</v>
      </c>
      <c r="C210">
        <f t="shared" si="30"/>
        <v>486</v>
      </c>
      <c r="D210">
        <f t="shared" ca="1" si="34"/>
        <v>-2.1999999999999999E-2</v>
      </c>
      <c r="E210">
        <f t="shared" ca="1" si="31"/>
        <v>0</v>
      </c>
      <c r="F210">
        <f t="shared" ca="1" si="32"/>
        <v>31</v>
      </c>
      <c r="G210">
        <f t="shared" ca="1" si="33"/>
        <v>32</v>
      </c>
      <c r="M210">
        <v>-246</v>
      </c>
      <c r="N210">
        <v>-5.016</v>
      </c>
    </row>
    <row r="211" spans="1:14">
      <c r="A211" s="54">
        <f>formulas!O298</f>
        <v>0</v>
      </c>
      <c r="B211" s="33">
        <f t="shared" ca="1" si="29"/>
        <v>32</v>
      </c>
      <c r="C211">
        <f t="shared" si="30"/>
        <v>486</v>
      </c>
      <c r="D211">
        <f t="shared" ca="1" si="34"/>
        <v>-2.1999999999999999E-2</v>
      </c>
      <c r="E211">
        <f t="shared" ca="1" si="31"/>
        <v>0</v>
      </c>
      <c r="F211">
        <f t="shared" ca="1" si="32"/>
        <v>31</v>
      </c>
      <c r="G211">
        <f t="shared" ca="1" si="33"/>
        <v>32</v>
      </c>
      <c r="M211">
        <v>-245</v>
      </c>
      <c r="N211">
        <v>-5.0030000000000001</v>
      </c>
    </row>
    <row r="212" spans="1:14">
      <c r="A212" s="54">
        <f>formulas!O299</f>
        <v>0</v>
      </c>
      <c r="B212" s="33">
        <f t="shared" ca="1" si="29"/>
        <v>32</v>
      </c>
      <c r="C212">
        <f t="shared" si="30"/>
        <v>486</v>
      </c>
      <c r="D212">
        <f t="shared" ca="1" si="34"/>
        <v>-2.1999999999999999E-2</v>
      </c>
      <c r="E212">
        <f t="shared" ca="1" si="31"/>
        <v>0</v>
      </c>
      <c r="F212">
        <f t="shared" ca="1" si="32"/>
        <v>31</v>
      </c>
      <c r="G212">
        <f t="shared" ca="1" si="33"/>
        <v>32</v>
      </c>
      <c r="M212">
        <v>-244</v>
      </c>
      <c r="N212">
        <v>-4.9909999999999997</v>
      </c>
    </row>
    <row r="213" spans="1:14">
      <c r="A213" s="54">
        <f>formulas!O300</f>
        <v>0</v>
      </c>
      <c r="B213" s="33">
        <f t="shared" ca="1" si="29"/>
        <v>32</v>
      </c>
      <c r="C213">
        <f t="shared" si="30"/>
        <v>486</v>
      </c>
      <c r="D213">
        <f t="shared" ca="1" si="34"/>
        <v>-2.1999999999999999E-2</v>
      </c>
      <c r="E213">
        <f t="shared" ca="1" si="31"/>
        <v>0</v>
      </c>
      <c r="F213">
        <f t="shared" ca="1" si="32"/>
        <v>31</v>
      </c>
      <c r="G213">
        <f t="shared" ca="1" si="33"/>
        <v>32</v>
      </c>
      <c r="M213">
        <v>-243</v>
      </c>
      <c r="N213">
        <v>-4.9779999999999998</v>
      </c>
    </row>
    <row r="214" spans="1:14">
      <c r="A214" s="54">
        <f>formulas!O301</f>
        <v>0</v>
      </c>
      <c r="B214" s="33">
        <f t="shared" ca="1" si="29"/>
        <v>32</v>
      </c>
      <c r="C214">
        <f t="shared" si="30"/>
        <v>486</v>
      </c>
      <c r="D214">
        <f t="shared" ca="1" si="34"/>
        <v>-2.1999999999999999E-2</v>
      </c>
      <c r="E214">
        <f t="shared" ca="1" si="31"/>
        <v>0</v>
      </c>
      <c r="F214">
        <f t="shared" ca="1" si="32"/>
        <v>31</v>
      </c>
      <c r="G214">
        <f t="shared" ca="1" si="33"/>
        <v>32</v>
      </c>
      <c r="M214">
        <v>-242</v>
      </c>
      <c r="N214">
        <v>-4.9649999999999999</v>
      </c>
    </row>
    <row r="215" spans="1:14">
      <c r="A215" s="54">
        <f>formulas!O302</f>
        <v>0</v>
      </c>
      <c r="B215" s="33">
        <f t="shared" ca="1" si="29"/>
        <v>32</v>
      </c>
      <c r="C215">
        <f t="shared" si="30"/>
        <v>486</v>
      </c>
      <c r="D215">
        <f t="shared" ca="1" si="34"/>
        <v>-2.1999999999999999E-2</v>
      </c>
      <c r="E215">
        <f t="shared" ca="1" si="31"/>
        <v>0</v>
      </c>
      <c r="F215">
        <f t="shared" ca="1" si="32"/>
        <v>31</v>
      </c>
      <c r="G215">
        <f t="shared" ca="1" si="33"/>
        <v>32</v>
      </c>
      <c r="M215">
        <v>-241</v>
      </c>
      <c r="N215">
        <v>-4.952</v>
      </c>
    </row>
    <row r="216" spans="1:14">
      <c r="A216" s="54">
        <f>formulas!O303</f>
        <v>0</v>
      </c>
      <c r="B216" s="33">
        <f t="shared" ca="1" si="29"/>
        <v>32</v>
      </c>
      <c r="C216">
        <f t="shared" si="30"/>
        <v>486</v>
      </c>
      <c r="D216">
        <f t="shared" ca="1" si="34"/>
        <v>-2.1999999999999999E-2</v>
      </c>
      <c r="E216">
        <f t="shared" ca="1" si="31"/>
        <v>0</v>
      </c>
      <c r="F216">
        <f t="shared" ca="1" si="32"/>
        <v>31</v>
      </c>
      <c r="G216">
        <f t="shared" ca="1" si="33"/>
        <v>32</v>
      </c>
      <c r="M216">
        <v>-240</v>
      </c>
      <c r="N216">
        <v>-4.9390000000000001</v>
      </c>
    </row>
    <row r="217" spans="1:14">
      <c r="A217" s="54">
        <f>formulas!O304</f>
        <v>0</v>
      </c>
      <c r="B217" s="33">
        <f t="shared" ca="1" si="29"/>
        <v>32</v>
      </c>
      <c r="C217">
        <f t="shared" si="30"/>
        <v>486</v>
      </c>
      <c r="D217">
        <f t="shared" ca="1" si="34"/>
        <v>-2.1999999999999999E-2</v>
      </c>
      <c r="E217">
        <f t="shared" ca="1" si="31"/>
        <v>0</v>
      </c>
      <c r="F217">
        <f t="shared" ca="1" si="32"/>
        <v>31</v>
      </c>
      <c r="G217">
        <f t="shared" ca="1" si="33"/>
        <v>32</v>
      </c>
      <c r="M217">
        <v>-239</v>
      </c>
      <c r="N217">
        <v>-4.9260000000000002</v>
      </c>
    </row>
    <row r="218" spans="1:14">
      <c r="A218" s="54">
        <f>formulas!O305</f>
        <v>0</v>
      </c>
      <c r="B218" s="33">
        <f t="shared" ca="1" si="29"/>
        <v>32</v>
      </c>
      <c r="C218">
        <f t="shared" si="30"/>
        <v>486</v>
      </c>
      <c r="D218">
        <f t="shared" ca="1" si="34"/>
        <v>-2.1999999999999999E-2</v>
      </c>
      <c r="E218">
        <f t="shared" ca="1" si="31"/>
        <v>0</v>
      </c>
      <c r="F218">
        <f t="shared" ca="1" si="32"/>
        <v>31</v>
      </c>
      <c r="G218">
        <f t="shared" ca="1" si="33"/>
        <v>32</v>
      </c>
      <c r="M218">
        <v>-238</v>
      </c>
      <c r="N218">
        <v>-4.9130000000000003</v>
      </c>
    </row>
    <row r="219" spans="1:14">
      <c r="A219" s="54">
        <f>formulas!O306</f>
        <v>0</v>
      </c>
      <c r="B219" s="33">
        <f t="shared" ca="1" si="29"/>
        <v>32</v>
      </c>
      <c r="C219">
        <f t="shared" si="30"/>
        <v>486</v>
      </c>
      <c r="D219">
        <f t="shared" ca="1" si="34"/>
        <v>-2.1999999999999999E-2</v>
      </c>
      <c r="E219">
        <f t="shared" ca="1" si="31"/>
        <v>0</v>
      </c>
      <c r="F219">
        <f t="shared" ca="1" si="32"/>
        <v>31</v>
      </c>
      <c r="G219">
        <f t="shared" ca="1" si="33"/>
        <v>32</v>
      </c>
      <c r="M219">
        <v>-237</v>
      </c>
      <c r="N219">
        <v>-4.9000000000000004</v>
      </c>
    </row>
    <row r="220" spans="1:14">
      <c r="A220" s="54">
        <f>formulas!O307</f>
        <v>0</v>
      </c>
      <c r="B220" s="33">
        <f t="shared" ca="1" si="29"/>
        <v>32</v>
      </c>
      <c r="C220">
        <f t="shared" si="30"/>
        <v>486</v>
      </c>
      <c r="D220">
        <f t="shared" ca="1" si="34"/>
        <v>-2.1999999999999999E-2</v>
      </c>
      <c r="E220">
        <f t="shared" ca="1" si="31"/>
        <v>0</v>
      </c>
      <c r="F220">
        <f t="shared" ca="1" si="32"/>
        <v>31</v>
      </c>
      <c r="G220">
        <f t="shared" ca="1" si="33"/>
        <v>32</v>
      </c>
      <c r="M220">
        <v>-236</v>
      </c>
      <c r="N220">
        <v>-4.8860000000000001</v>
      </c>
    </row>
    <row r="221" spans="1:14">
      <c r="A221" s="54">
        <f>formulas!O308</f>
        <v>0</v>
      </c>
      <c r="B221" s="33">
        <f t="shared" ca="1" si="29"/>
        <v>32</v>
      </c>
      <c r="C221">
        <f t="shared" si="30"/>
        <v>486</v>
      </c>
      <c r="D221">
        <f t="shared" ca="1" si="34"/>
        <v>-2.1999999999999999E-2</v>
      </c>
      <c r="E221">
        <f t="shared" ca="1" si="31"/>
        <v>0</v>
      </c>
      <c r="F221">
        <f t="shared" ca="1" si="32"/>
        <v>31</v>
      </c>
      <c r="G221">
        <f t="shared" ca="1" si="33"/>
        <v>32</v>
      </c>
      <c r="M221">
        <v>-235</v>
      </c>
      <c r="N221">
        <v>-4.8730000000000002</v>
      </c>
    </row>
    <row r="222" spans="1:14">
      <c r="A222" s="54">
        <f>formulas!O309</f>
        <v>0</v>
      </c>
      <c r="B222" s="33">
        <f t="shared" ca="1" si="29"/>
        <v>32</v>
      </c>
      <c r="C222">
        <f t="shared" si="30"/>
        <v>486</v>
      </c>
      <c r="D222">
        <f t="shared" ca="1" si="34"/>
        <v>-2.1999999999999999E-2</v>
      </c>
      <c r="E222">
        <f t="shared" ca="1" si="31"/>
        <v>0</v>
      </c>
      <c r="F222">
        <f t="shared" ca="1" si="32"/>
        <v>31</v>
      </c>
      <c r="G222">
        <f t="shared" ca="1" si="33"/>
        <v>32</v>
      </c>
      <c r="M222">
        <v>-234</v>
      </c>
      <c r="N222">
        <v>-4.8600000000000003</v>
      </c>
    </row>
    <row r="223" spans="1:14">
      <c r="A223" s="54">
        <f>formulas!O310</f>
        <v>0</v>
      </c>
      <c r="B223" s="33">
        <f t="shared" ca="1" si="29"/>
        <v>32</v>
      </c>
      <c r="C223">
        <f t="shared" si="30"/>
        <v>486</v>
      </c>
      <c r="D223">
        <f t="shared" ca="1" si="34"/>
        <v>-2.1999999999999999E-2</v>
      </c>
      <c r="E223">
        <f t="shared" ca="1" si="31"/>
        <v>0</v>
      </c>
      <c r="F223">
        <f t="shared" ca="1" si="32"/>
        <v>31</v>
      </c>
      <c r="G223">
        <f t="shared" ca="1" si="33"/>
        <v>32</v>
      </c>
      <c r="M223">
        <v>-233</v>
      </c>
      <c r="N223">
        <v>-4.8470000000000004</v>
      </c>
    </row>
    <row r="224" spans="1:14">
      <c r="A224" s="54">
        <f>formulas!O311</f>
        <v>0</v>
      </c>
      <c r="B224" s="33">
        <f t="shared" ca="1" si="29"/>
        <v>32</v>
      </c>
      <c r="C224">
        <f t="shared" si="30"/>
        <v>486</v>
      </c>
      <c r="D224">
        <f t="shared" ca="1" si="34"/>
        <v>-2.1999999999999999E-2</v>
      </c>
      <c r="E224">
        <f t="shared" ca="1" si="31"/>
        <v>0</v>
      </c>
      <c r="F224">
        <f t="shared" ca="1" si="32"/>
        <v>31</v>
      </c>
      <c r="G224">
        <f t="shared" ca="1" si="33"/>
        <v>32</v>
      </c>
      <c r="M224">
        <v>-232</v>
      </c>
      <c r="N224">
        <v>-4.8330000000000002</v>
      </c>
    </row>
    <row r="225" spans="1:14">
      <c r="A225" s="54">
        <f>formulas!O312</f>
        <v>0</v>
      </c>
      <c r="B225" s="33">
        <f t="shared" ca="1" si="29"/>
        <v>32</v>
      </c>
      <c r="C225">
        <f t="shared" si="30"/>
        <v>486</v>
      </c>
      <c r="D225">
        <f t="shared" ca="1" si="34"/>
        <v>-2.1999999999999999E-2</v>
      </c>
      <c r="E225">
        <f t="shared" ca="1" si="31"/>
        <v>0</v>
      </c>
      <c r="F225">
        <f t="shared" ca="1" si="32"/>
        <v>31</v>
      </c>
      <c r="G225">
        <f t="shared" ca="1" si="33"/>
        <v>32</v>
      </c>
      <c r="M225">
        <v>-231</v>
      </c>
      <c r="N225">
        <v>-4.82</v>
      </c>
    </row>
    <row r="226" spans="1:14">
      <c r="A226" s="54">
        <f>formulas!O313</f>
        <v>0</v>
      </c>
      <c r="B226" s="33">
        <f t="shared" ca="1" si="29"/>
        <v>32</v>
      </c>
      <c r="C226">
        <f t="shared" si="30"/>
        <v>486</v>
      </c>
      <c r="D226">
        <f t="shared" ca="1" si="34"/>
        <v>-2.1999999999999999E-2</v>
      </c>
      <c r="E226">
        <f t="shared" ca="1" si="31"/>
        <v>0</v>
      </c>
      <c r="F226">
        <f t="shared" ca="1" si="32"/>
        <v>31</v>
      </c>
      <c r="G226">
        <f t="shared" ca="1" si="33"/>
        <v>32</v>
      </c>
      <c r="M226">
        <v>-230</v>
      </c>
      <c r="N226">
        <v>-4.806</v>
      </c>
    </row>
    <row r="227" spans="1:14">
      <c r="A227" s="54">
        <f>formulas!O314</f>
        <v>0</v>
      </c>
      <c r="B227" s="33">
        <f t="shared" ca="1" si="29"/>
        <v>32</v>
      </c>
      <c r="C227">
        <f t="shared" si="30"/>
        <v>486</v>
      </c>
      <c r="D227">
        <f t="shared" ca="1" si="34"/>
        <v>-2.1999999999999999E-2</v>
      </c>
      <c r="E227">
        <f t="shared" ca="1" si="31"/>
        <v>0</v>
      </c>
      <c r="F227">
        <f t="shared" ca="1" si="32"/>
        <v>31</v>
      </c>
      <c r="G227">
        <f t="shared" ca="1" si="33"/>
        <v>32</v>
      </c>
      <c r="M227">
        <v>-229</v>
      </c>
      <c r="N227">
        <v>-4.7930000000000001</v>
      </c>
    </row>
    <row r="228" spans="1:14">
      <c r="A228" s="54">
        <f>formulas!O315</f>
        <v>0</v>
      </c>
      <c r="B228" s="33">
        <f t="shared" ca="1" si="29"/>
        <v>32</v>
      </c>
      <c r="C228">
        <f t="shared" si="30"/>
        <v>486</v>
      </c>
      <c r="D228">
        <f t="shared" ca="1" si="34"/>
        <v>-2.1999999999999999E-2</v>
      </c>
      <c r="E228">
        <f t="shared" ca="1" si="31"/>
        <v>0</v>
      </c>
      <c r="F228">
        <f t="shared" ca="1" si="32"/>
        <v>31</v>
      </c>
      <c r="G228">
        <f t="shared" ca="1" si="33"/>
        <v>32</v>
      </c>
      <c r="M228">
        <v>-228</v>
      </c>
      <c r="N228">
        <v>-4.7789999999999999</v>
      </c>
    </row>
    <row r="229" spans="1:14">
      <c r="A229" s="54">
        <f>formulas!O316</f>
        <v>0</v>
      </c>
      <c r="B229" s="33">
        <f t="shared" ref="B229:B292" ca="1" si="35">(A229-D229)/(E229-D229)*(G229-F229)+F229</f>
        <v>32</v>
      </c>
      <c r="C229">
        <f t="shared" ref="C229:C292" si="36">COUNTIF($N$2:$N$25400,"&lt;"&amp;A229)</f>
        <v>486</v>
      </c>
      <c r="D229">
        <f t="shared" ca="1" si="34"/>
        <v>-2.1999999999999999E-2</v>
      </c>
      <c r="E229">
        <f t="shared" ref="E229:E292" ca="1" si="37">INDIRECT(ADDRESS(C229+2,14))</f>
        <v>0</v>
      </c>
      <c r="F229">
        <f t="shared" ref="F229:F292" ca="1" si="38">INDIRECT(ADDRESS(C229+1,13))</f>
        <v>31</v>
      </c>
      <c r="G229">
        <f t="shared" ref="G229:G292" ca="1" si="39">INDIRECT(ADDRESS(C229+2,13))</f>
        <v>32</v>
      </c>
      <c r="M229">
        <v>-227</v>
      </c>
      <c r="N229">
        <v>-4.766</v>
      </c>
    </row>
    <row r="230" spans="1:14">
      <c r="A230" s="54">
        <f>formulas!O317</f>
        <v>0</v>
      </c>
      <c r="B230" s="33">
        <f t="shared" ca="1" si="35"/>
        <v>32</v>
      </c>
      <c r="C230">
        <f t="shared" si="36"/>
        <v>486</v>
      </c>
      <c r="D230">
        <f t="shared" ca="1" si="34"/>
        <v>-2.1999999999999999E-2</v>
      </c>
      <c r="E230">
        <f t="shared" ca="1" si="37"/>
        <v>0</v>
      </c>
      <c r="F230">
        <f t="shared" ca="1" si="38"/>
        <v>31</v>
      </c>
      <c r="G230">
        <f t="shared" ca="1" si="39"/>
        <v>32</v>
      </c>
      <c r="M230">
        <v>-226</v>
      </c>
      <c r="N230">
        <v>-4.7519999999999998</v>
      </c>
    </row>
    <row r="231" spans="1:14">
      <c r="A231" s="54">
        <f>formulas!O318</f>
        <v>0</v>
      </c>
      <c r="B231" s="33">
        <f t="shared" ca="1" si="35"/>
        <v>32</v>
      </c>
      <c r="C231">
        <f t="shared" si="36"/>
        <v>486</v>
      </c>
      <c r="D231">
        <f t="shared" ca="1" si="34"/>
        <v>-2.1999999999999999E-2</v>
      </c>
      <c r="E231">
        <f t="shared" ca="1" si="37"/>
        <v>0</v>
      </c>
      <c r="F231">
        <f t="shared" ca="1" si="38"/>
        <v>31</v>
      </c>
      <c r="G231">
        <f t="shared" ca="1" si="39"/>
        <v>32</v>
      </c>
      <c r="M231">
        <v>-225</v>
      </c>
      <c r="N231">
        <v>-4.7380000000000004</v>
      </c>
    </row>
    <row r="232" spans="1:14">
      <c r="A232" s="54">
        <f>formulas!O319</f>
        <v>0</v>
      </c>
      <c r="B232" s="33">
        <f t="shared" ca="1" si="35"/>
        <v>32</v>
      </c>
      <c r="C232">
        <f t="shared" si="36"/>
        <v>486</v>
      </c>
      <c r="D232">
        <f t="shared" ca="1" si="34"/>
        <v>-2.1999999999999999E-2</v>
      </c>
      <c r="E232">
        <f t="shared" ca="1" si="37"/>
        <v>0</v>
      </c>
      <c r="F232">
        <f t="shared" ca="1" si="38"/>
        <v>31</v>
      </c>
      <c r="G232">
        <f t="shared" ca="1" si="39"/>
        <v>32</v>
      </c>
      <c r="M232">
        <v>-224</v>
      </c>
      <c r="N232">
        <v>-4.7240000000000002</v>
      </c>
    </row>
    <row r="233" spans="1:14">
      <c r="A233" s="54">
        <f>formulas!O320</f>
        <v>0</v>
      </c>
      <c r="B233" s="33">
        <f t="shared" ca="1" si="35"/>
        <v>32</v>
      </c>
      <c r="C233">
        <f t="shared" si="36"/>
        <v>486</v>
      </c>
      <c r="D233">
        <f t="shared" ca="1" si="34"/>
        <v>-2.1999999999999999E-2</v>
      </c>
      <c r="E233">
        <f t="shared" ca="1" si="37"/>
        <v>0</v>
      </c>
      <c r="F233">
        <f t="shared" ca="1" si="38"/>
        <v>31</v>
      </c>
      <c r="G233">
        <f t="shared" ca="1" si="39"/>
        <v>32</v>
      </c>
      <c r="M233">
        <v>-223</v>
      </c>
      <c r="N233">
        <v>-4.7110000000000003</v>
      </c>
    </row>
    <row r="234" spans="1:14">
      <c r="A234" s="54">
        <f>formulas!O321</f>
        <v>0</v>
      </c>
      <c r="B234" s="33">
        <f t="shared" ca="1" si="35"/>
        <v>32</v>
      </c>
      <c r="C234">
        <f t="shared" si="36"/>
        <v>486</v>
      </c>
      <c r="D234">
        <f t="shared" ca="1" si="34"/>
        <v>-2.1999999999999999E-2</v>
      </c>
      <c r="E234">
        <f t="shared" ca="1" si="37"/>
        <v>0</v>
      </c>
      <c r="F234">
        <f t="shared" ca="1" si="38"/>
        <v>31</v>
      </c>
      <c r="G234">
        <f t="shared" ca="1" si="39"/>
        <v>32</v>
      </c>
      <c r="M234">
        <v>-222</v>
      </c>
      <c r="N234">
        <v>-4.6970000000000001</v>
      </c>
    </row>
    <row r="235" spans="1:14">
      <c r="A235" s="54">
        <f>formulas!O322</f>
        <v>0</v>
      </c>
      <c r="B235" s="33">
        <f t="shared" ca="1" si="35"/>
        <v>32</v>
      </c>
      <c r="C235">
        <f t="shared" si="36"/>
        <v>486</v>
      </c>
      <c r="D235">
        <f t="shared" ca="1" si="34"/>
        <v>-2.1999999999999999E-2</v>
      </c>
      <c r="E235">
        <f t="shared" ca="1" si="37"/>
        <v>0</v>
      </c>
      <c r="F235">
        <f t="shared" ca="1" si="38"/>
        <v>31</v>
      </c>
      <c r="G235">
        <f t="shared" ca="1" si="39"/>
        <v>32</v>
      </c>
      <c r="M235">
        <v>-221</v>
      </c>
      <c r="N235">
        <v>-4.6829999999999998</v>
      </c>
    </row>
    <row r="236" spans="1:14">
      <c r="A236" s="54">
        <f>formulas!O323</f>
        <v>0</v>
      </c>
      <c r="B236" s="33">
        <f t="shared" ca="1" si="35"/>
        <v>32</v>
      </c>
      <c r="C236">
        <f t="shared" si="36"/>
        <v>486</v>
      </c>
      <c r="D236">
        <f t="shared" ca="1" si="34"/>
        <v>-2.1999999999999999E-2</v>
      </c>
      <c r="E236">
        <f t="shared" ca="1" si="37"/>
        <v>0</v>
      </c>
      <c r="F236">
        <f t="shared" ca="1" si="38"/>
        <v>31</v>
      </c>
      <c r="G236">
        <f t="shared" ca="1" si="39"/>
        <v>32</v>
      </c>
      <c r="M236">
        <v>-220</v>
      </c>
      <c r="N236">
        <v>-4.6689999999999996</v>
      </c>
    </row>
    <row r="237" spans="1:14">
      <c r="A237" s="54">
        <f>formulas!O324</f>
        <v>0</v>
      </c>
      <c r="B237" s="33">
        <f t="shared" ca="1" si="35"/>
        <v>32</v>
      </c>
      <c r="C237">
        <f t="shared" si="36"/>
        <v>486</v>
      </c>
      <c r="D237">
        <f t="shared" ca="1" si="34"/>
        <v>-2.1999999999999999E-2</v>
      </c>
      <c r="E237">
        <f t="shared" ca="1" si="37"/>
        <v>0</v>
      </c>
      <c r="F237">
        <f t="shared" ca="1" si="38"/>
        <v>31</v>
      </c>
      <c r="G237">
        <f t="shared" ca="1" si="39"/>
        <v>32</v>
      </c>
      <c r="M237">
        <v>-219</v>
      </c>
      <c r="N237">
        <v>-4.6550000000000002</v>
      </c>
    </row>
    <row r="238" spans="1:14">
      <c r="A238" s="54">
        <f>formulas!O325</f>
        <v>0</v>
      </c>
      <c r="B238" s="33">
        <f t="shared" ca="1" si="35"/>
        <v>32</v>
      </c>
      <c r="C238">
        <f t="shared" si="36"/>
        <v>486</v>
      </c>
      <c r="D238">
        <f t="shared" ca="1" si="34"/>
        <v>-2.1999999999999999E-2</v>
      </c>
      <c r="E238">
        <f t="shared" ca="1" si="37"/>
        <v>0</v>
      </c>
      <c r="F238">
        <f t="shared" ca="1" si="38"/>
        <v>31</v>
      </c>
      <c r="G238">
        <f t="shared" ca="1" si="39"/>
        <v>32</v>
      </c>
      <c r="M238">
        <v>-218</v>
      </c>
      <c r="N238">
        <v>-4.641</v>
      </c>
    </row>
    <row r="239" spans="1:14">
      <c r="A239" s="54">
        <f>formulas!O326</f>
        <v>0</v>
      </c>
      <c r="B239" s="33">
        <f t="shared" ca="1" si="35"/>
        <v>32</v>
      </c>
      <c r="C239">
        <f t="shared" si="36"/>
        <v>486</v>
      </c>
      <c r="D239">
        <f t="shared" ca="1" si="34"/>
        <v>-2.1999999999999999E-2</v>
      </c>
      <c r="E239">
        <f t="shared" ca="1" si="37"/>
        <v>0</v>
      </c>
      <c r="F239">
        <f t="shared" ca="1" si="38"/>
        <v>31</v>
      </c>
      <c r="G239">
        <f t="shared" ca="1" si="39"/>
        <v>32</v>
      </c>
      <c r="M239">
        <v>-217</v>
      </c>
      <c r="N239">
        <v>-4.6269999999999998</v>
      </c>
    </row>
    <row r="240" spans="1:14">
      <c r="A240" s="54">
        <f>formulas!O327</f>
        <v>0</v>
      </c>
      <c r="B240" s="33">
        <f t="shared" ca="1" si="35"/>
        <v>32</v>
      </c>
      <c r="C240">
        <f t="shared" si="36"/>
        <v>486</v>
      </c>
      <c r="D240">
        <f t="shared" ca="1" si="34"/>
        <v>-2.1999999999999999E-2</v>
      </c>
      <c r="E240">
        <f t="shared" ca="1" si="37"/>
        <v>0</v>
      </c>
      <c r="F240">
        <f t="shared" ca="1" si="38"/>
        <v>31</v>
      </c>
      <c r="G240">
        <f t="shared" ca="1" si="39"/>
        <v>32</v>
      </c>
      <c r="M240">
        <v>-216</v>
      </c>
      <c r="N240">
        <v>-4.6130000000000004</v>
      </c>
    </row>
    <row r="241" spans="1:14">
      <c r="A241" s="54">
        <f>formulas!O328</f>
        <v>0</v>
      </c>
      <c r="B241" s="33">
        <f t="shared" ca="1" si="35"/>
        <v>32</v>
      </c>
      <c r="C241">
        <f t="shared" si="36"/>
        <v>486</v>
      </c>
      <c r="D241">
        <f t="shared" ca="1" si="34"/>
        <v>-2.1999999999999999E-2</v>
      </c>
      <c r="E241">
        <f t="shared" ca="1" si="37"/>
        <v>0</v>
      </c>
      <c r="F241">
        <f t="shared" ca="1" si="38"/>
        <v>31</v>
      </c>
      <c r="G241">
        <f t="shared" ca="1" si="39"/>
        <v>32</v>
      </c>
      <c r="M241">
        <v>-215</v>
      </c>
      <c r="N241">
        <v>-4.5990000000000002</v>
      </c>
    </row>
    <row r="242" spans="1:14">
      <c r="A242" s="54">
        <f>formulas!O329</f>
        <v>0</v>
      </c>
      <c r="B242" s="33">
        <f t="shared" ca="1" si="35"/>
        <v>32</v>
      </c>
      <c r="C242">
        <f t="shared" si="36"/>
        <v>486</v>
      </c>
      <c r="D242">
        <f t="shared" ca="1" si="34"/>
        <v>-2.1999999999999999E-2</v>
      </c>
      <c r="E242">
        <f t="shared" ca="1" si="37"/>
        <v>0</v>
      </c>
      <c r="F242">
        <f t="shared" ca="1" si="38"/>
        <v>31</v>
      </c>
      <c r="G242">
        <f t="shared" ca="1" si="39"/>
        <v>32</v>
      </c>
      <c r="M242">
        <v>-214</v>
      </c>
      <c r="N242">
        <v>-4.5839999999999996</v>
      </c>
    </row>
    <row r="243" spans="1:14">
      <c r="A243" s="54">
        <f>formulas!O330</f>
        <v>0</v>
      </c>
      <c r="B243" s="33">
        <f t="shared" ca="1" si="35"/>
        <v>32</v>
      </c>
      <c r="C243">
        <f t="shared" si="36"/>
        <v>486</v>
      </c>
      <c r="D243">
        <f t="shared" ca="1" si="34"/>
        <v>-2.1999999999999999E-2</v>
      </c>
      <c r="E243">
        <f t="shared" ca="1" si="37"/>
        <v>0</v>
      </c>
      <c r="F243">
        <f t="shared" ca="1" si="38"/>
        <v>31</v>
      </c>
      <c r="G243">
        <f t="shared" ca="1" si="39"/>
        <v>32</v>
      </c>
      <c r="M243">
        <v>-213</v>
      </c>
      <c r="N243">
        <v>-4.57</v>
      </c>
    </row>
    <row r="244" spans="1:14">
      <c r="A244" s="54">
        <f>formulas!O331</f>
        <v>0</v>
      </c>
      <c r="B244" s="33">
        <f t="shared" ca="1" si="35"/>
        <v>32</v>
      </c>
      <c r="C244">
        <f t="shared" si="36"/>
        <v>486</v>
      </c>
      <c r="D244">
        <f t="shared" ca="1" si="34"/>
        <v>-2.1999999999999999E-2</v>
      </c>
      <c r="E244">
        <f t="shared" ca="1" si="37"/>
        <v>0</v>
      </c>
      <c r="F244">
        <f t="shared" ca="1" si="38"/>
        <v>31</v>
      </c>
      <c r="G244">
        <f t="shared" ca="1" si="39"/>
        <v>32</v>
      </c>
      <c r="M244">
        <v>-212</v>
      </c>
      <c r="N244">
        <v>-4.556</v>
      </c>
    </row>
    <row r="245" spans="1:14">
      <c r="A245" s="54">
        <f>formulas!O332</f>
        <v>0</v>
      </c>
      <c r="B245" s="33">
        <f t="shared" ca="1" si="35"/>
        <v>32</v>
      </c>
      <c r="C245">
        <f t="shared" si="36"/>
        <v>486</v>
      </c>
      <c r="D245">
        <f t="shared" ca="1" si="34"/>
        <v>-2.1999999999999999E-2</v>
      </c>
      <c r="E245">
        <f t="shared" ca="1" si="37"/>
        <v>0</v>
      </c>
      <c r="F245">
        <f t="shared" ca="1" si="38"/>
        <v>31</v>
      </c>
      <c r="G245">
        <f t="shared" ca="1" si="39"/>
        <v>32</v>
      </c>
      <c r="M245">
        <v>-211</v>
      </c>
      <c r="N245">
        <v>-4.5419999999999998</v>
      </c>
    </row>
    <row r="246" spans="1:14">
      <c r="A246" s="54">
        <f>formulas!O333</f>
        <v>0</v>
      </c>
      <c r="B246" s="33">
        <f t="shared" ca="1" si="35"/>
        <v>32</v>
      </c>
      <c r="C246">
        <f t="shared" si="36"/>
        <v>486</v>
      </c>
      <c r="D246">
        <f t="shared" ca="1" si="34"/>
        <v>-2.1999999999999999E-2</v>
      </c>
      <c r="E246">
        <f t="shared" ca="1" si="37"/>
        <v>0</v>
      </c>
      <c r="F246">
        <f t="shared" ca="1" si="38"/>
        <v>31</v>
      </c>
      <c r="G246">
        <f t="shared" ca="1" si="39"/>
        <v>32</v>
      </c>
      <c r="M246">
        <v>-210</v>
      </c>
      <c r="N246">
        <v>-4.5270000000000001</v>
      </c>
    </row>
    <row r="247" spans="1:14">
      <c r="A247" s="54">
        <f>formulas!O334</f>
        <v>0</v>
      </c>
      <c r="B247" s="33">
        <f t="shared" ca="1" si="35"/>
        <v>32</v>
      </c>
      <c r="C247">
        <f t="shared" si="36"/>
        <v>486</v>
      </c>
      <c r="D247">
        <f t="shared" ca="1" si="34"/>
        <v>-2.1999999999999999E-2</v>
      </c>
      <c r="E247">
        <f t="shared" ca="1" si="37"/>
        <v>0</v>
      </c>
      <c r="F247">
        <f t="shared" ca="1" si="38"/>
        <v>31</v>
      </c>
      <c r="G247">
        <f t="shared" ca="1" si="39"/>
        <v>32</v>
      </c>
      <c r="M247">
        <v>-209</v>
      </c>
      <c r="N247">
        <v>-4.5129999999999999</v>
      </c>
    </row>
    <row r="248" spans="1:14">
      <c r="A248" s="54">
        <f>formulas!O335</f>
        <v>0</v>
      </c>
      <c r="B248" s="33">
        <f t="shared" ca="1" si="35"/>
        <v>32</v>
      </c>
      <c r="C248">
        <f t="shared" si="36"/>
        <v>486</v>
      </c>
      <c r="D248">
        <f t="shared" ca="1" si="34"/>
        <v>-2.1999999999999999E-2</v>
      </c>
      <c r="E248">
        <f t="shared" ca="1" si="37"/>
        <v>0</v>
      </c>
      <c r="F248">
        <f t="shared" ca="1" si="38"/>
        <v>31</v>
      </c>
      <c r="G248">
        <f t="shared" ca="1" si="39"/>
        <v>32</v>
      </c>
      <c r="M248">
        <v>-208</v>
      </c>
      <c r="N248">
        <v>-4.4980000000000002</v>
      </c>
    </row>
    <row r="249" spans="1:14">
      <c r="A249" s="54">
        <f>formulas!O336</f>
        <v>0</v>
      </c>
      <c r="B249" s="33">
        <f t="shared" ca="1" si="35"/>
        <v>32</v>
      </c>
      <c r="C249">
        <f t="shared" si="36"/>
        <v>486</v>
      </c>
      <c r="D249">
        <f t="shared" ca="1" si="34"/>
        <v>-2.1999999999999999E-2</v>
      </c>
      <c r="E249">
        <f t="shared" ca="1" si="37"/>
        <v>0</v>
      </c>
      <c r="F249">
        <f t="shared" ca="1" si="38"/>
        <v>31</v>
      </c>
      <c r="G249">
        <f t="shared" ca="1" si="39"/>
        <v>32</v>
      </c>
      <c r="M249">
        <v>-207</v>
      </c>
      <c r="N249">
        <v>-4.484</v>
      </c>
    </row>
    <row r="250" spans="1:14">
      <c r="A250" s="54">
        <f>formulas!O337</f>
        <v>0</v>
      </c>
      <c r="B250" s="33">
        <f t="shared" ca="1" si="35"/>
        <v>32</v>
      </c>
      <c r="C250">
        <f t="shared" si="36"/>
        <v>486</v>
      </c>
      <c r="D250">
        <f t="shared" ca="1" si="34"/>
        <v>-2.1999999999999999E-2</v>
      </c>
      <c r="E250">
        <f t="shared" ca="1" si="37"/>
        <v>0</v>
      </c>
      <c r="F250">
        <f t="shared" ca="1" si="38"/>
        <v>31</v>
      </c>
      <c r="G250">
        <f t="shared" ca="1" si="39"/>
        <v>32</v>
      </c>
      <c r="M250">
        <v>-206</v>
      </c>
      <c r="N250">
        <v>-4.4690000000000003</v>
      </c>
    </row>
    <row r="251" spans="1:14">
      <c r="A251" s="54">
        <f>formulas!O338</f>
        <v>0</v>
      </c>
      <c r="B251" s="33">
        <f t="shared" ca="1" si="35"/>
        <v>32</v>
      </c>
      <c r="C251">
        <f t="shared" si="36"/>
        <v>486</v>
      </c>
      <c r="D251">
        <f t="shared" ca="1" si="34"/>
        <v>-2.1999999999999999E-2</v>
      </c>
      <c r="E251">
        <f t="shared" ca="1" si="37"/>
        <v>0</v>
      </c>
      <c r="F251">
        <f t="shared" ca="1" si="38"/>
        <v>31</v>
      </c>
      <c r="G251">
        <f t="shared" ca="1" si="39"/>
        <v>32</v>
      </c>
      <c r="M251">
        <v>-205</v>
      </c>
      <c r="N251">
        <v>-4.4550000000000001</v>
      </c>
    </row>
    <row r="252" spans="1:14">
      <c r="A252" s="54">
        <f>formulas!O339</f>
        <v>0</v>
      </c>
      <c r="B252" s="33">
        <f t="shared" ca="1" si="35"/>
        <v>32</v>
      </c>
      <c r="C252">
        <f t="shared" si="36"/>
        <v>486</v>
      </c>
      <c r="D252">
        <f t="shared" ca="1" si="34"/>
        <v>-2.1999999999999999E-2</v>
      </c>
      <c r="E252">
        <f t="shared" ca="1" si="37"/>
        <v>0</v>
      </c>
      <c r="F252">
        <f t="shared" ca="1" si="38"/>
        <v>31</v>
      </c>
      <c r="G252">
        <f t="shared" ca="1" si="39"/>
        <v>32</v>
      </c>
      <c r="M252">
        <v>-204</v>
      </c>
      <c r="N252">
        <v>-4.4400000000000004</v>
      </c>
    </row>
    <row r="253" spans="1:14">
      <c r="A253" s="54">
        <f>formulas!O340</f>
        <v>0</v>
      </c>
      <c r="B253" s="33">
        <f t="shared" ca="1" si="35"/>
        <v>32</v>
      </c>
      <c r="C253">
        <f t="shared" si="36"/>
        <v>486</v>
      </c>
      <c r="D253">
        <f t="shared" ca="1" si="34"/>
        <v>-2.1999999999999999E-2</v>
      </c>
      <c r="E253">
        <f t="shared" ca="1" si="37"/>
        <v>0</v>
      </c>
      <c r="F253">
        <f t="shared" ca="1" si="38"/>
        <v>31</v>
      </c>
      <c r="G253">
        <f t="shared" ca="1" si="39"/>
        <v>32</v>
      </c>
      <c r="M253">
        <v>-203</v>
      </c>
      <c r="N253">
        <v>-4.4249999999999998</v>
      </c>
    </row>
    <row r="254" spans="1:14">
      <c r="A254" s="54">
        <f>formulas!O341</f>
        <v>0</v>
      </c>
      <c r="B254" s="33">
        <f t="shared" ca="1" si="35"/>
        <v>32</v>
      </c>
      <c r="C254">
        <f t="shared" si="36"/>
        <v>486</v>
      </c>
      <c r="D254">
        <f t="shared" ca="1" si="34"/>
        <v>-2.1999999999999999E-2</v>
      </c>
      <c r="E254">
        <f t="shared" ca="1" si="37"/>
        <v>0</v>
      </c>
      <c r="F254">
        <f t="shared" ca="1" si="38"/>
        <v>31</v>
      </c>
      <c r="G254">
        <f t="shared" ca="1" si="39"/>
        <v>32</v>
      </c>
      <c r="M254">
        <v>-202</v>
      </c>
      <c r="N254">
        <v>-4.4109999999999996</v>
      </c>
    </row>
    <row r="255" spans="1:14">
      <c r="A255" s="54">
        <f>formulas!O342</f>
        <v>0</v>
      </c>
      <c r="B255" s="33">
        <f t="shared" ca="1" si="35"/>
        <v>32</v>
      </c>
      <c r="C255">
        <f t="shared" si="36"/>
        <v>486</v>
      </c>
      <c r="D255">
        <f t="shared" ca="1" si="34"/>
        <v>-2.1999999999999999E-2</v>
      </c>
      <c r="E255">
        <f t="shared" ca="1" si="37"/>
        <v>0</v>
      </c>
      <c r="F255">
        <f t="shared" ca="1" si="38"/>
        <v>31</v>
      </c>
      <c r="G255">
        <f t="shared" ca="1" si="39"/>
        <v>32</v>
      </c>
      <c r="M255">
        <v>-201</v>
      </c>
      <c r="N255">
        <v>-4.3959999999999999</v>
      </c>
    </row>
    <row r="256" spans="1:14">
      <c r="A256" s="54">
        <f>formulas!O343</f>
        <v>0</v>
      </c>
      <c r="B256" s="33">
        <f t="shared" ca="1" si="35"/>
        <v>32</v>
      </c>
      <c r="C256">
        <f t="shared" si="36"/>
        <v>486</v>
      </c>
      <c r="D256">
        <f t="shared" ca="1" si="34"/>
        <v>-2.1999999999999999E-2</v>
      </c>
      <c r="E256">
        <f t="shared" ca="1" si="37"/>
        <v>0</v>
      </c>
      <c r="F256">
        <f t="shared" ca="1" si="38"/>
        <v>31</v>
      </c>
      <c r="G256">
        <f t="shared" ca="1" si="39"/>
        <v>32</v>
      </c>
      <c r="M256">
        <v>-200</v>
      </c>
      <c r="N256">
        <v>-4.3810000000000002</v>
      </c>
    </row>
    <row r="257" spans="1:14">
      <c r="A257" s="54">
        <f>formulas!O344</f>
        <v>0</v>
      </c>
      <c r="B257" s="33">
        <f t="shared" ca="1" si="35"/>
        <v>32</v>
      </c>
      <c r="C257">
        <f t="shared" si="36"/>
        <v>486</v>
      </c>
      <c r="D257">
        <f t="shared" ca="1" si="34"/>
        <v>-2.1999999999999999E-2</v>
      </c>
      <c r="E257">
        <f t="shared" ca="1" si="37"/>
        <v>0</v>
      </c>
      <c r="F257">
        <f t="shared" ca="1" si="38"/>
        <v>31</v>
      </c>
      <c r="G257">
        <f t="shared" ca="1" si="39"/>
        <v>32</v>
      </c>
      <c r="M257">
        <v>-199</v>
      </c>
      <c r="N257">
        <v>-4.3659999999999997</v>
      </c>
    </row>
    <row r="258" spans="1:14">
      <c r="A258" s="54">
        <f>formulas!O345</f>
        <v>0</v>
      </c>
      <c r="B258" s="33">
        <f t="shared" ca="1" si="35"/>
        <v>32</v>
      </c>
      <c r="C258">
        <f t="shared" si="36"/>
        <v>486</v>
      </c>
      <c r="D258">
        <f t="shared" ca="1" si="34"/>
        <v>-2.1999999999999999E-2</v>
      </c>
      <c r="E258">
        <f t="shared" ca="1" si="37"/>
        <v>0</v>
      </c>
      <c r="F258">
        <f t="shared" ca="1" si="38"/>
        <v>31</v>
      </c>
      <c r="G258">
        <f t="shared" ca="1" si="39"/>
        <v>32</v>
      </c>
      <c r="M258">
        <v>-198</v>
      </c>
      <c r="N258">
        <v>-4.351</v>
      </c>
    </row>
    <row r="259" spans="1:14">
      <c r="A259" s="54">
        <f>formulas!O346</f>
        <v>0</v>
      </c>
      <c r="B259" s="33">
        <f t="shared" ca="1" si="35"/>
        <v>32</v>
      </c>
      <c r="C259">
        <f t="shared" si="36"/>
        <v>486</v>
      </c>
      <c r="D259">
        <f t="shared" ref="D259:D322" ca="1" si="40">INDIRECT(ADDRESS(C259+1,14))</f>
        <v>-2.1999999999999999E-2</v>
      </c>
      <c r="E259">
        <f t="shared" ca="1" si="37"/>
        <v>0</v>
      </c>
      <c r="F259">
        <f t="shared" ca="1" si="38"/>
        <v>31</v>
      </c>
      <c r="G259">
        <f t="shared" ca="1" si="39"/>
        <v>32</v>
      </c>
      <c r="M259">
        <v>-197</v>
      </c>
      <c r="N259">
        <v>-4.3360000000000003</v>
      </c>
    </row>
    <row r="260" spans="1:14">
      <c r="A260" s="54">
        <f>formulas!O347</f>
        <v>0</v>
      </c>
      <c r="B260" s="33">
        <f t="shared" ca="1" si="35"/>
        <v>32</v>
      </c>
      <c r="C260">
        <f t="shared" si="36"/>
        <v>486</v>
      </c>
      <c r="D260">
        <f t="shared" ca="1" si="40"/>
        <v>-2.1999999999999999E-2</v>
      </c>
      <c r="E260">
        <f t="shared" ca="1" si="37"/>
        <v>0</v>
      </c>
      <c r="F260">
        <f t="shared" ca="1" si="38"/>
        <v>31</v>
      </c>
      <c r="G260">
        <f t="shared" ca="1" si="39"/>
        <v>32</v>
      </c>
      <c r="M260">
        <v>-196</v>
      </c>
      <c r="N260">
        <v>-4.3209999999999997</v>
      </c>
    </row>
    <row r="261" spans="1:14">
      <c r="A261" s="54">
        <f>formulas!O348</f>
        <v>0</v>
      </c>
      <c r="B261" s="33">
        <f t="shared" ca="1" si="35"/>
        <v>32</v>
      </c>
      <c r="C261">
        <f t="shared" si="36"/>
        <v>486</v>
      </c>
      <c r="D261">
        <f t="shared" ca="1" si="40"/>
        <v>-2.1999999999999999E-2</v>
      </c>
      <c r="E261">
        <f t="shared" ca="1" si="37"/>
        <v>0</v>
      </c>
      <c r="F261">
        <f t="shared" ca="1" si="38"/>
        <v>31</v>
      </c>
      <c r="G261">
        <f t="shared" ca="1" si="39"/>
        <v>32</v>
      </c>
      <c r="M261">
        <v>-195</v>
      </c>
      <c r="N261">
        <v>-4.306</v>
      </c>
    </row>
    <row r="262" spans="1:14">
      <c r="A262" s="54">
        <f>formulas!O349</f>
        <v>0</v>
      </c>
      <c r="B262" s="33">
        <f t="shared" ca="1" si="35"/>
        <v>32</v>
      </c>
      <c r="C262">
        <f t="shared" si="36"/>
        <v>486</v>
      </c>
      <c r="D262">
        <f t="shared" ca="1" si="40"/>
        <v>-2.1999999999999999E-2</v>
      </c>
      <c r="E262">
        <f t="shared" ca="1" si="37"/>
        <v>0</v>
      </c>
      <c r="F262">
        <f t="shared" ca="1" si="38"/>
        <v>31</v>
      </c>
      <c r="G262">
        <f t="shared" ca="1" si="39"/>
        <v>32</v>
      </c>
      <c r="M262">
        <v>-194</v>
      </c>
      <c r="N262">
        <v>-4.2910000000000004</v>
      </c>
    </row>
    <row r="263" spans="1:14">
      <c r="A263" s="54">
        <f>formulas!O350</f>
        <v>0</v>
      </c>
      <c r="B263" s="33">
        <f t="shared" ca="1" si="35"/>
        <v>32</v>
      </c>
      <c r="C263">
        <f t="shared" si="36"/>
        <v>486</v>
      </c>
      <c r="D263">
        <f t="shared" ca="1" si="40"/>
        <v>-2.1999999999999999E-2</v>
      </c>
      <c r="E263">
        <f t="shared" ca="1" si="37"/>
        <v>0</v>
      </c>
      <c r="F263">
        <f t="shared" ca="1" si="38"/>
        <v>31</v>
      </c>
      <c r="G263">
        <f t="shared" ca="1" si="39"/>
        <v>32</v>
      </c>
      <c r="M263">
        <v>-193</v>
      </c>
      <c r="N263">
        <v>-4.2759999999999998</v>
      </c>
    </row>
    <row r="264" spans="1:14">
      <c r="A264" s="54">
        <f>formulas!O351</f>
        <v>0</v>
      </c>
      <c r="B264" s="33">
        <f t="shared" ca="1" si="35"/>
        <v>32</v>
      </c>
      <c r="C264">
        <f t="shared" si="36"/>
        <v>486</v>
      </c>
      <c r="D264">
        <f t="shared" ca="1" si="40"/>
        <v>-2.1999999999999999E-2</v>
      </c>
      <c r="E264">
        <f t="shared" ca="1" si="37"/>
        <v>0</v>
      </c>
      <c r="F264">
        <f t="shared" ca="1" si="38"/>
        <v>31</v>
      </c>
      <c r="G264">
        <f t="shared" ca="1" si="39"/>
        <v>32</v>
      </c>
      <c r="M264">
        <v>-192</v>
      </c>
      <c r="N264">
        <v>-4.2610000000000001</v>
      </c>
    </row>
    <row r="265" spans="1:14">
      <c r="A265" s="54">
        <f>formulas!O352</f>
        <v>0</v>
      </c>
      <c r="B265" s="33">
        <f t="shared" ca="1" si="35"/>
        <v>32</v>
      </c>
      <c r="C265">
        <f t="shared" si="36"/>
        <v>486</v>
      </c>
      <c r="D265">
        <f t="shared" ca="1" si="40"/>
        <v>-2.1999999999999999E-2</v>
      </c>
      <c r="E265">
        <f t="shared" ca="1" si="37"/>
        <v>0</v>
      </c>
      <c r="F265">
        <f t="shared" ca="1" si="38"/>
        <v>31</v>
      </c>
      <c r="G265">
        <f t="shared" ca="1" si="39"/>
        <v>32</v>
      </c>
      <c r="M265">
        <v>-191</v>
      </c>
      <c r="N265">
        <v>-4.2460000000000004</v>
      </c>
    </row>
    <row r="266" spans="1:14">
      <c r="A266" s="54">
        <f>formulas!O353</f>
        <v>0</v>
      </c>
      <c r="B266" s="33">
        <f t="shared" ca="1" si="35"/>
        <v>32</v>
      </c>
      <c r="C266">
        <f t="shared" si="36"/>
        <v>486</v>
      </c>
      <c r="D266">
        <f t="shared" ca="1" si="40"/>
        <v>-2.1999999999999999E-2</v>
      </c>
      <c r="E266">
        <f t="shared" ca="1" si="37"/>
        <v>0</v>
      </c>
      <c r="F266">
        <f t="shared" ca="1" si="38"/>
        <v>31</v>
      </c>
      <c r="G266">
        <f t="shared" ca="1" si="39"/>
        <v>32</v>
      </c>
      <c r="M266">
        <v>-190</v>
      </c>
      <c r="N266">
        <v>-4.2309999999999999</v>
      </c>
    </row>
    <row r="267" spans="1:14">
      <c r="A267" s="54">
        <f>formulas!O354</f>
        <v>0</v>
      </c>
      <c r="B267" s="33">
        <f t="shared" ca="1" si="35"/>
        <v>32</v>
      </c>
      <c r="C267">
        <f t="shared" si="36"/>
        <v>486</v>
      </c>
      <c r="D267">
        <f t="shared" ca="1" si="40"/>
        <v>-2.1999999999999999E-2</v>
      </c>
      <c r="E267">
        <f t="shared" ca="1" si="37"/>
        <v>0</v>
      </c>
      <c r="F267">
        <f t="shared" ca="1" si="38"/>
        <v>31</v>
      </c>
      <c r="G267">
        <f t="shared" ca="1" si="39"/>
        <v>32</v>
      </c>
      <c r="M267">
        <v>-189</v>
      </c>
      <c r="N267">
        <v>-4.2149999999999999</v>
      </c>
    </row>
    <row r="268" spans="1:14">
      <c r="A268" s="54">
        <f>formulas!O355</f>
        <v>0</v>
      </c>
      <c r="B268" s="33">
        <f t="shared" ca="1" si="35"/>
        <v>32</v>
      </c>
      <c r="C268">
        <f t="shared" si="36"/>
        <v>486</v>
      </c>
      <c r="D268">
        <f t="shared" ca="1" si="40"/>
        <v>-2.1999999999999999E-2</v>
      </c>
      <c r="E268">
        <f t="shared" ca="1" si="37"/>
        <v>0</v>
      </c>
      <c r="F268">
        <f t="shared" ca="1" si="38"/>
        <v>31</v>
      </c>
      <c r="G268">
        <f t="shared" ca="1" si="39"/>
        <v>32</v>
      </c>
      <c r="M268">
        <v>-188</v>
      </c>
      <c r="N268">
        <v>-4.2</v>
      </c>
    </row>
    <row r="269" spans="1:14">
      <c r="A269" s="54">
        <f>formulas!O356</f>
        <v>0</v>
      </c>
      <c r="B269" s="33">
        <f t="shared" ca="1" si="35"/>
        <v>32</v>
      </c>
      <c r="C269">
        <f t="shared" si="36"/>
        <v>486</v>
      </c>
      <c r="D269">
        <f t="shared" ca="1" si="40"/>
        <v>-2.1999999999999999E-2</v>
      </c>
      <c r="E269">
        <f t="shared" ca="1" si="37"/>
        <v>0</v>
      </c>
      <c r="F269">
        <f t="shared" ca="1" si="38"/>
        <v>31</v>
      </c>
      <c r="G269">
        <f t="shared" ca="1" si="39"/>
        <v>32</v>
      </c>
      <c r="M269">
        <v>-187</v>
      </c>
      <c r="N269">
        <v>-4.1849999999999996</v>
      </c>
    </row>
    <row r="270" spans="1:14">
      <c r="A270" s="54">
        <f>formulas!O357</f>
        <v>0</v>
      </c>
      <c r="B270" s="33">
        <f t="shared" ca="1" si="35"/>
        <v>32</v>
      </c>
      <c r="C270">
        <f t="shared" si="36"/>
        <v>486</v>
      </c>
      <c r="D270">
        <f t="shared" ca="1" si="40"/>
        <v>-2.1999999999999999E-2</v>
      </c>
      <c r="E270">
        <f t="shared" ca="1" si="37"/>
        <v>0</v>
      </c>
      <c r="F270">
        <f t="shared" ca="1" si="38"/>
        <v>31</v>
      </c>
      <c r="G270">
        <f t="shared" ca="1" si="39"/>
        <v>32</v>
      </c>
      <c r="M270">
        <v>-186</v>
      </c>
      <c r="N270">
        <v>-4.1689999999999996</v>
      </c>
    </row>
    <row r="271" spans="1:14">
      <c r="A271" s="54">
        <f>formulas!O358</f>
        <v>0</v>
      </c>
      <c r="B271" s="33">
        <f t="shared" ca="1" si="35"/>
        <v>32</v>
      </c>
      <c r="C271">
        <f t="shared" si="36"/>
        <v>486</v>
      </c>
      <c r="D271">
        <f t="shared" ca="1" si="40"/>
        <v>-2.1999999999999999E-2</v>
      </c>
      <c r="E271">
        <f t="shared" ca="1" si="37"/>
        <v>0</v>
      </c>
      <c r="F271">
        <f t="shared" ca="1" si="38"/>
        <v>31</v>
      </c>
      <c r="G271">
        <f t="shared" ca="1" si="39"/>
        <v>32</v>
      </c>
      <c r="M271">
        <v>-185</v>
      </c>
      <c r="N271">
        <v>-4.1539999999999999</v>
      </c>
    </row>
    <row r="272" spans="1:14">
      <c r="A272" s="54">
        <f>formulas!O359</f>
        <v>0</v>
      </c>
      <c r="B272" s="33">
        <f t="shared" ca="1" si="35"/>
        <v>32</v>
      </c>
      <c r="C272">
        <f t="shared" si="36"/>
        <v>486</v>
      </c>
      <c r="D272">
        <f t="shared" ca="1" si="40"/>
        <v>-2.1999999999999999E-2</v>
      </c>
      <c r="E272">
        <f t="shared" ca="1" si="37"/>
        <v>0</v>
      </c>
      <c r="F272">
        <f t="shared" ca="1" si="38"/>
        <v>31</v>
      </c>
      <c r="G272">
        <f t="shared" ca="1" si="39"/>
        <v>32</v>
      </c>
      <c r="M272">
        <v>-184</v>
      </c>
      <c r="N272">
        <v>-4.1379999999999999</v>
      </c>
    </row>
    <row r="273" spans="1:14">
      <c r="A273" s="54">
        <f>formulas!O360</f>
        <v>0</v>
      </c>
      <c r="B273" s="33">
        <f t="shared" ca="1" si="35"/>
        <v>32</v>
      </c>
      <c r="C273">
        <f t="shared" si="36"/>
        <v>486</v>
      </c>
      <c r="D273">
        <f t="shared" ca="1" si="40"/>
        <v>-2.1999999999999999E-2</v>
      </c>
      <c r="E273">
        <f t="shared" ca="1" si="37"/>
        <v>0</v>
      </c>
      <c r="F273">
        <f t="shared" ca="1" si="38"/>
        <v>31</v>
      </c>
      <c r="G273">
        <f t="shared" ca="1" si="39"/>
        <v>32</v>
      </c>
      <c r="M273">
        <v>-183</v>
      </c>
      <c r="N273">
        <v>-4.1230000000000002</v>
      </c>
    </row>
    <row r="274" spans="1:14">
      <c r="A274" s="54">
        <f>formulas!O361</f>
        <v>0</v>
      </c>
      <c r="B274" s="33">
        <f t="shared" ca="1" si="35"/>
        <v>32</v>
      </c>
      <c r="C274">
        <f t="shared" si="36"/>
        <v>486</v>
      </c>
      <c r="D274">
        <f t="shared" ca="1" si="40"/>
        <v>-2.1999999999999999E-2</v>
      </c>
      <c r="E274">
        <f t="shared" ca="1" si="37"/>
        <v>0</v>
      </c>
      <c r="F274">
        <f t="shared" ca="1" si="38"/>
        <v>31</v>
      </c>
      <c r="G274">
        <f t="shared" ca="1" si="39"/>
        <v>32</v>
      </c>
      <c r="M274">
        <v>-182</v>
      </c>
      <c r="N274">
        <v>-4.1070000000000002</v>
      </c>
    </row>
    <row r="275" spans="1:14">
      <c r="A275" s="54">
        <f>formulas!O362</f>
        <v>0</v>
      </c>
      <c r="B275" s="33">
        <f t="shared" ca="1" si="35"/>
        <v>32</v>
      </c>
      <c r="C275">
        <f t="shared" si="36"/>
        <v>486</v>
      </c>
      <c r="D275">
        <f t="shared" ca="1" si="40"/>
        <v>-2.1999999999999999E-2</v>
      </c>
      <c r="E275">
        <f t="shared" ca="1" si="37"/>
        <v>0</v>
      </c>
      <c r="F275">
        <f t="shared" ca="1" si="38"/>
        <v>31</v>
      </c>
      <c r="G275">
        <f t="shared" ca="1" si="39"/>
        <v>32</v>
      </c>
      <c r="M275">
        <v>-181</v>
      </c>
      <c r="N275">
        <v>-4.0910000000000002</v>
      </c>
    </row>
    <row r="276" spans="1:14">
      <c r="A276" s="54">
        <f>formulas!O363</f>
        <v>0</v>
      </c>
      <c r="B276" s="33">
        <f t="shared" ca="1" si="35"/>
        <v>32</v>
      </c>
      <c r="C276">
        <f t="shared" si="36"/>
        <v>486</v>
      </c>
      <c r="D276">
        <f t="shared" ca="1" si="40"/>
        <v>-2.1999999999999999E-2</v>
      </c>
      <c r="E276">
        <f t="shared" ca="1" si="37"/>
        <v>0</v>
      </c>
      <c r="F276">
        <f t="shared" ca="1" si="38"/>
        <v>31</v>
      </c>
      <c r="G276">
        <f t="shared" ca="1" si="39"/>
        <v>32</v>
      </c>
      <c r="M276">
        <v>-180</v>
      </c>
      <c r="N276">
        <v>-4.0759999999999996</v>
      </c>
    </row>
    <row r="277" spans="1:14">
      <c r="A277" s="54">
        <f>formulas!O364</f>
        <v>0</v>
      </c>
      <c r="B277" s="33">
        <f t="shared" ca="1" si="35"/>
        <v>32</v>
      </c>
      <c r="C277">
        <f t="shared" si="36"/>
        <v>486</v>
      </c>
      <c r="D277">
        <f t="shared" ca="1" si="40"/>
        <v>-2.1999999999999999E-2</v>
      </c>
      <c r="E277">
        <f t="shared" ca="1" si="37"/>
        <v>0</v>
      </c>
      <c r="F277">
        <f t="shared" ca="1" si="38"/>
        <v>31</v>
      </c>
      <c r="G277">
        <f t="shared" ca="1" si="39"/>
        <v>32</v>
      </c>
      <c r="M277">
        <v>-179</v>
      </c>
      <c r="N277">
        <v>-4.0599999999999996</v>
      </c>
    </row>
    <row r="278" spans="1:14">
      <c r="A278" s="54">
        <f>formulas!O365</f>
        <v>0</v>
      </c>
      <c r="B278" s="33">
        <f t="shared" ca="1" si="35"/>
        <v>32</v>
      </c>
      <c r="C278">
        <f t="shared" si="36"/>
        <v>486</v>
      </c>
      <c r="D278">
        <f t="shared" ca="1" si="40"/>
        <v>-2.1999999999999999E-2</v>
      </c>
      <c r="E278">
        <f t="shared" ca="1" si="37"/>
        <v>0</v>
      </c>
      <c r="F278">
        <f t="shared" ca="1" si="38"/>
        <v>31</v>
      </c>
      <c r="G278">
        <f t="shared" ca="1" si="39"/>
        <v>32</v>
      </c>
      <c r="M278">
        <v>-178</v>
      </c>
      <c r="N278">
        <v>-4.0439999999999996</v>
      </c>
    </row>
    <row r="279" spans="1:14">
      <c r="A279" s="54">
        <f>formulas!O366</f>
        <v>0</v>
      </c>
      <c r="B279" s="33">
        <f t="shared" ca="1" si="35"/>
        <v>32</v>
      </c>
      <c r="C279">
        <f t="shared" si="36"/>
        <v>486</v>
      </c>
      <c r="D279">
        <f t="shared" ca="1" si="40"/>
        <v>-2.1999999999999999E-2</v>
      </c>
      <c r="E279">
        <f t="shared" ca="1" si="37"/>
        <v>0</v>
      </c>
      <c r="F279">
        <f t="shared" ca="1" si="38"/>
        <v>31</v>
      </c>
      <c r="G279">
        <f t="shared" ca="1" si="39"/>
        <v>32</v>
      </c>
      <c r="M279">
        <v>-177</v>
      </c>
      <c r="N279">
        <v>-4.0289999999999999</v>
      </c>
    </row>
    <row r="280" spans="1:14">
      <c r="A280" s="54">
        <f>formulas!O367</f>
        <v>0</v>
      </c>
      <c r="B280" s="33">
        <f t="shared" ca="1" si="35"/>
        <v>32</v>
      </c>
      <c r="C280">
        <f t="shared" si="36"/>
        <v>486</v>
      </c>
      <c r="D280">
        <f t="shared" ca="1" si="40"/>
        <v>-2.1999999999999999E-2</v>
      </c>
      <c r="E280">
        <f t="shared" ca="1" si="37"/>
        <v>0</v>
      </c>
      <c r="F280">
        <f t="shared" ca="1" si="38"/>
        <v>31</v>
      </c>
      <c r="G280">
        <f t="shared" ca="1" si="39"/>
        <v>32</v>
      </c>
      <c r="M280">
        <v>-176</v>
      </c>
      <c r="N280">
        <v>-4.0129999999999999</v>
      </c>
    </row>
    <row r="281" spans="1:14">
      <c r="A281" s="54">
        <f>formulas!O368</f>
        <v>0</v>
      </c>
      <c r="B281" s="33">
        <f t="shared" ca="1" si="35"/>
        <v>32</v>
      </c>
      <c r="C281">
        <f t="shared" si="36"/>
        <v>486</v>
      </c>
      <c r="D281">
        <f t="shared" ca="1" si="40"/>
        <v>-2.1999999999999999E-2</v>
      </c>
      <c r="E281">
        <f t="shared" ca="1" si="37"/>
        <v>0</v>
      </c>
      <c r="F281">
        <f t="shared" ca="1" si="38"/>
        <v>31</v>
      </c>
      <c r="G281">
        <f t="shared" ca="1" si="39"/>
        <v>32</v>
      </c>
      <c r="M281">
        <v>-175</v>
      </c>
      <c r="N281">
        <v>-3.9969999999999999</v>
      </c>
    </row>
    <row r="282" spans="1:14">
      <c r="A282" s="54">
        <f>formulas!O369</f>
        <v>0</v>
      </c>
      <c r="B282" s="33">
        <f t="shared" ca="1" si="35"/>
        <v>32</v>
      </c>
      <c r="C282">
        <f t="shared" si="36"/>
        <v>486</v>
      </c>
      <c r="D282">
        <f t="shared" ca="1" si="40"/>
        <v>-2.1999999999999999E-2</v>
      </c>
      <c r="E282">
        <f t="shared" ca="1" si="37"/>
        <v>0</v>
      </c>
      <c r="F282">
        <f t="shared" ca="1" si="38"/>
        <v>31</v>
      </c>
      <c r="G282">
        <f t="shared" ca="1" si="39"/>
        <v>32</v>
      </c>
      <c r="M282">
        <v>-174</v>
      </c>
      <c r="N282">
        <v>-3.9809999999999999</v>
      </c>
    </row>
    <row r="283" spans="1:14">
      <c r="A283" s="54">
        <f>formulas!O370</f>
        <v>0</v>
      </c>
      <c r="B283" s="33">
        <f t="shared" ca="1" si="35"/>
        <v>32</v>
      </c>
      <c r="C283">
        <f t="shared" si="36"/>
        <v>486</v>
      </c>
      <c r="D283">
        <f t="shared" ca="1" si="40"/>
        <v>-2.1999999999999999E-2</v>
      </c>
      <c r="E283">
        <f t="shared" ca="1" si="37"/>
        <v>0</v>
      </c>
      <c r="F283">
        <f t="shared" ca="1" si="38"/>
        <v>31</v>
      </c>
      <c r="G283">
        <f t="shared" ca="1" si="39"/>
        <v>32</v>
      </c>
      <c r="M283">
        <v>-173</v>
      </c>
      <c r="N283">
        <v>-3.9649999999999999</v>
      </c>
    </row>
    <row r="284" spans="1:14">
      <c r="A284" s="54">
        <f>formulas!O371</f>
        <v>0</v>
      </c>
      <c r="B284" s="33">
        <f t="shared" ca="1" si="35"/>
        <v>32</v>
      </c>
      <c r="C284">
        <f t="shared" si="36"/>
        <v>486</v>
      </c>
      <c r="D284">
        <f t="shared" ca="1" si="40"/>
        <v>-2.1999999999999999E-2</v>
      </c>
      <c r="E284">
        <f t="shared" ca="1" si="37"/>
        <v>0</v>
      </c>
      <c r="F284">
        <f t="shared" ca="1" si="38"/>
        <v>31</v>
      </c>
      <c r="G284">
        <f t="shared" ca="1" si="39"/>
        <v>32</v>
      </c>
      <c r="M284">
        <v>-172</v>
      </c>
      <c r="N284">
        <v>-3.9489999999999998</v>
      </c>
    </row>
    <row r="285" spans="1:14">
      <c r="A285" s="54">
        <f>formulas!O372</f>
        <v>0</v>
      </c>
      <c r="B285" s="33">
        <f t="shared" ca="1" si="35"/>
        <v>32</v>
      </c>
      <c r="C285">
        <f t="shared" si="36"/>
        <v>486</v>
      </c>
      <c r="D285">
        <f t="shared" ca="1" si="40"/>
        <v>-2.1999999999999999E-2</v>
      </c>
      <c r="E285">
        <f t="shared" ca="1" si="37"/>
        <v>0</v>
      </c>
      <c r="F285">
        <f t="shared" ca="1" si="38"/>
        <v>31</v>
      </c>
      <c r="G285">
        <f t="shared" ca="1" si="39"/>
        <v>32</v>
      </c>
      <c r="M285">
        <v>-171</v>
      </c>
      <c r="N285">
        <v>-3.9329999999999998</v>
      </c>
    </row>
    <row r="286" spans="1:14">
      <c r="A286" s="54">
        <f>formulas!O373</f>
        <v>0</v>
      </c>
      <c r="B286" s="33">
        <f t="shared" ca="1" si="35"/>
        <v>32</v>
      </c>
      <c r="C286">
        <f t="shared" si="36"/>
        <v>486</v>
      </c>
      <c r="D286">
        <f t="shared" ca="1" si="40"/>
        <v>-2.1999999999999999E-2</v>
      </c>
      <c r="E286">
        <f t="shared" ca="1" si="37"/>
        <v>0</v>
      </c>
      <c r="F286">
        <f t="shared" ca="1" si="38"/>
        <v>31</v>
      </c>
      <c r="G286">
        <f t="shared" ca="1" si="39"/>
        <v>32</v>
      </c>
      <c r="M286">
        <v>-170</v>
      </c>
      <c r="N286">
        <v>-3.9169999999999998</v>
      </c>
    </row>
    <row r="287" spans="1:14">
      <c r="A287" s="54">
        <f>formulas!O374</f>
        <v>0</v>
      </c>
      <c r="B287" s="33">
        <f t="shared" ca="1" si="35"/>
        <v>32</v>
      </c>
      <c r="C287">
        <f t="shared" si="36"/>
        <v>486</v>
      </c>
      <c r="D287">
        <f t="shared" ca="1" si="40"/>
        <v>-2.1999999999999999E-2</v>
      </c>
      <c r="E287">
        <f t="shared" ca="1" si="37"/>
        <v>0</v>
      </c>
      <c r="F287">
        <f t="shared" ca="1" si="38"/>
        <v>31</v>
      </c>
      <c r="G287">
        <f t="shared" ca="1" si="39"/>
        <v>32</v>
      </c>
      <c r="M287">
        <v>-169</v>
      </c>
      <c r="N287">
        <v>-3.9009999999999998</v>
      </c>
    </row>
    <row r="288" spans="1:14">
      <c r="A288" s="54">
        <f>formulas!O375</f>
        <v>0</v>
      </c>
      <c r="B288" s="33">
        <f t="shared" ca="1" si="35"/>
        <v>32</v>
      </c>
      <c r="C288">
        <f t="shared" si="36"/>
        <v>486</v>
      </c>
      <c r="D288">
        <f t="shared" ca="1" si="40"/>
        <v>-2.1999999999999999E-2</v>
      </c>
      <c r="E288">
        <f t="shared" ca="1" si="37"/>
        <v>0</v>
      </c>
      <c r="F288">
        <f t="shared" ca="1" si="38"/>
        <v>31</v>
      </c>
      <c r="G288">
        <f t="shared" ca="1" si="39"/>
        <v>32</v>
      </c>
      <c r="M288">
        <v>-168</v>
      </c>
      <c r="N288">
        <v>-3.8849999999999998</v>
      </c>
    </row>
    <row r="289" spans="1:14">
      <c r="A289" s="54">
        <f>formulas!O376</f>
        <v>0</v>
      </c>
      <c r="B289" s="33">
        <f t="shared" ca="1" si="35"/>
        <v>32</v>
      </c>
      <c r="C289">
        <f t="shared" si="36"/>
        <v>486</v>
      </c>
      <c r="D289">
        <f t="shared" ca="1" si="40"/>
        <v>-2.1999999999999999E-2</v>
      </c>
      <c r="E289">
        <f t="shared" ca="1" si="37"/>
        <v>0</v>
      </c>
      <c r="F289">
        <f t="shared" ca="1" si="38"/>
        <v>31</v>
      </c>
      <c r="G289">
        <f t="shared" ca="1" si="39"/>
        <v>32</v>
      </c>
      <c r="M289">
        <v>-167</v>
      </c>
      <c r="N289">
        <v>-3.8690000000000002</v>
      </c>
    </row>
    <row r="290" spans="1:14">
      <c r="A290" s="54">
        <f>formulas!O377</f>
        <v>0</v>
      </c>
      <c r="B290" s="33">
        <f t="shared" ca="1" si="35"/>
        <v>32</v>
      </c>
      <c r="C290">
        <f t="shared" si="36"/>
        <v>486</v>
      </c>
      <c r="D290">
        <f t="shared" ca="1" si="40"/>
        <v>-2.1999999999999999E-2</v>
      </c>
      <c r="E290">
        <f t="shared" ca="1" si="37"/>
        <v>0</v>
      </c>
      <c r="F290">
        <f t="shared" ca="1" si="38"/>
        <v>31</v>
      </c>
      <c r="G290">
        <f t="shared" ca="1" si="39"/>
        <v>32</v>
      </c>
      <c r="M290">
        <v>-166</v>
      </c>
      <c r="N290">
        <v>-3.8519999999999999</v>
      </c>
    </row>
    <row r="291" spans="1:14">
      <c r="A291" s="54">
        <f>formulas!O378</f>
        <v>0</v>
      </c>
      <c r="B291" s="33">
        <f t="shared" ca="1" si="35"/>
        <v>32</v>
      </c>
      <c r="C291">
        <f t="shared" si="36"/>
        <v>486</v>
      </c>
      <c r="D291">
        <f t="shared" ca="1" si="40"/>
        <v>-2.1999999999999999E-2</v>
      </c>
      <c r="E291">
        <f t="shared" ca="1" si="37"/>
        <v>0</v>
      </c>
      <c r="F291">
        <f t="shared" ca="1" si="38"/>
        <v>31</v>
      </c>
      <c r="G291">
        <f t="shared" ca="1" si="39"/>
        <v>32</v>
      </c>
      <c r="M291">
        <v>-165</v>
      </c>
      <c r="N291">
        <v>-3.8359999999999999</v>
      </c>
    </row>
    <row r="292" spans="1:14">
      <c r="A292" s="54">
        <f>formulas!O379</f>
        <v>0</v>
      </c>
      <c r="B292" s="33">
        <f t="shared" ca="1" si="35"/>
        <v>32</v>
      </c>
      <c r="C292">
        <f t="shared" si="36"/>
        <v>486</v>
      </c>
      <c r="D292">
        <f t="shared" ca="1" si="40"/>
        <v>-2.1999999999999999E-2</v>
      </c>
      <c r="E292">
        <f t="shared" ca="1" si="37"/>
        <v>0</v>
      </c>
      <c r="F292">
        <f t="shared" ca="1" si="38"/>
        <v>31</v>
      </c>
      <c r="G292">
        <f t="shared" ca="1" si="39"/>
        <v>32</v>
      </c>
      <c r="M292">
        <v>-164</v>
      </c>
      <c r="N292">
        <v>-3.82</v>
      </c>
    </row>
    <row r="293" spans="1:14">
      <c r="A293" s="54">
        <f>formulas!O380</f>
        <v>0</v>
      </c>
      <c r="B293" s="33">
        <f t="shared" ref="B293:B356" ca="1" si="41">(A293-D293)/(E293-D293)*(G293-F293)+F293</f>
        <v>32</v>
      </c>
      <c r="C293">
        <f t="shared" ref="C293:C356" si="42">COUNTIF($N$2:$N$25400,"&lt;"&amp;A293)</f>
        <v>486</v>
      </c>
      <c r="D293">
        <f t="shared" ca="1" si="40"/>
        <v>-2.1999999999999999E-2</v>
      </c>
      <c r="E293">
        <f t="shared" ref="E293:E356" ca="1" si="43">INDIRECT(ADDRESS(C293+2,14))</f>
        <v>0</v>
      </c>
      <c r="F293">
        <f t="shared" ref="F293:F356" ca="1" si="44">INDIRECT(ADDRESS(C293+1,13))</f>
        <v>31</v>
      </c>
      <c r="G293">
        <f t="shared" ref="G293:G356" ca="1" si="45">INDIRECT(ADDRESS(C293+2,13))</f>
        <v>32</v>
      </c>
      <c r="M293">
        <v>-163</v>
      </c>
      <c r="N293">
        <v>-3.8029999999999999</v>
      </c>
    </row>
    <row r="294" spans="1:14">
      <c r="A294" s="54">
        <f>formulas!O381</f>
        <v>0</v>
      </c>
      <c r="B294" s="33">
        <f t="shared" ca="1" si="41"/>
        <v>32</v>
      </c>
      <c r="C294">
        <f t="shared" si="42"/>
        <v>486</v>
      </c>
      <c r="D294">
        <f t="shared" ca="1" si="40"/>
        <v>-2.1999999999999999E-2</v>
      </c>
      <c r="E294">
        <f t="shared" ca="1" si="43"/>
        <v>0</v>
      </c>
      <c r="F294">
        <f t="shared" ca="1" si="44"/>
        <v>31</v>
      </c>
      <c r="G294">
        <f t="shared" ca="1" si="45"/>
        <v>32</v>
      </c>
      <c r="M294">
        <v>-162</v>
      </c>
      <c r="N294">
        <v>-3.7869999999999999</v>
      </c>
    </row>
    <row r="295" spans="1:14">
      <c r="A295" s="54">
        <f>formulas!O382</f>
        <v>0</v>
      </c>
      <c r="B295" s="33">
        <f t="shared" ca="1" si="41"/>
        <v>32</v>
      </c>
      <c r="C295">
        <f t="shared" si="42"/>
        <v>486</v>
      </c>
      <c r="D295">
        <f t="shared" ca="1" si="40"/>
        <v>-2.1999999999999999E-2</v>
      </c>
      <c r="E295">
        <f t="shared" ca="1" si="43"/>
        <v>0</v>
      </c>
      <c r="F295">
        <f t="shared" ca="1" si="44"/>
        <v>31</v>
      </c>
      <c r="G295">
        <f t="shared" ca="1" si="45"/>
        <v>32</v>
      </c>
      <c r="M295">
        <v>-161</v>
      </c>
      <c r="N295">
        <v>-3.7709999999999999</v>
      </c>
    </row>
    <row r="296" spans="1:14">
      <c r="A296" s="54">
        <f>formulas!O383</f>
        <v>0</v>
      </c>
      <c r="B296" s="33">
        <f t="shared" ca="1" si="41"/>
        <v>32</v>
      </c>
      <c r="C296">
        <f t="shared" si="42"/>
        <v>486</v>
      </c>
      <c r="D296">
        <f t="shared" ca="1" si="40"/>
        <v>-2.1999999999999999E-2</v>
      </c>
      <c r="E296">
        <f t="shared" ca="1" si="43"/>
        <v>0</v>
      </c>
      <c r="F296">
        <f t="shared" ca="1" si="44"/>
        <v>31</v>
      </c>
      <c r="G296">
        <f t="shared" ca="1" si="45"/>
        <v>32</v>
      </c>
      <c r="M296">
        <v>-160</v>
      </c>
      <c r="N296">
        <v>-3.754</v>
      </c>
    </row>
    <row r="297" spans="1:14">
      <c r="A297" s="54">
        <f>formulas!O384</f>
        <v>0</v>
      </c>
      <c r="B297" s="33">
        <f t="shared" ca="1" si="41"/>
        <v>32</v>
      </c>
      <c r="C297">
        <f t="shared" si="42"/>
        <v>486</v>
      </c>
      <c r="D297">
        <f t="shared" ca="1" si="40"/>
        <v>-2.1999999999999999E-2</v>
      </c>
      <c r="E297">
        <f t="shared" ca="1" si="43"/>
        <v>0</v>
      </c>
      <c r="F297">
        <f t="shared" ca="1" si="44"/>
        <v>31</v>
      </c>
      <c r="G297">
        <f t="shared" ca="1" si="45"/>
        <v>32</v>
      </c>
      <c r="M297">
        <v>-159</v>
      </c>
      <c r="N297">
        <v>-3.738</v>
      </c>
    </row>
    <row r="298" spans="1:14">
      <c r="A298" s="54">
        <f>formulas!O385</f>
        <v>0</v>
      </c>
      <c r="B298" s="33">
        <f t="shared" ca="1" si="41"/>
        <v>32</v>
      </c>
      <c r="C298">
        <f t="shared" si="42"/>
        <v>486</v>
      </c>
      <c r="D298">
        <f t="shared" ca="1" si="40"/>
        <v>-2.1999999999999999E-2</v>
      </c>
      <c r="E298">
        <f t="shared" ca="1" si="43"/>
        <v>0</v>
      </c>
      <c r="F298">
        <f t="shared" ca="1" si="44"/>
        <v>31</v>
      </c>
      <c r="G298">
        <f t="shared" ca="1" si="45"/>
        <v>32</v>
      </c>
      <c r="M298">
        <v>-158</v>
      </c>
      <c r="N298">
        <v>-3.7210000000000001</v>
      </c>
    </row>
    <row r="299" spans="1:14">
      <c r="A299" s="54">
        <f>formulas!O386</f>
        <v>0</v>
      </c>
      <c r="B299" s="33">
        <f t="shared" ca="1" si="41"/>
        <v>32</v>
      </c>
      <c r="C299">
        <f t="shared" si="42"/>
        <v>486</v>
      </c>
      <c r="D299">
        <f t="shared" ca="1" si="40"/>
        <v>-2.1999999999999999E-2</v>
      </c>
      <c r="E299">
        <f t="shared" ca="1" si="43"/>
        <v>0</v>
      </c>
      <c r="F299">
        <f t="shared" ca="1" si="44"/>
        <v>31</v>
      </c>
      <c r="G299">
        <f t="shared" ca="1" si="45"/>
        <v>32</v>
      </c>
      <c r="M299">
        <v>-157</v>
      </c>
      <c r="N299">
        <v>-3.7050000000000001</v>
      </c>
    </row>
    <row r="300" spans="1:14">
      <c r="A300" s="54">
        <f>formulas!O387</f>
        <v>0</v>
      </c>
      <c r="B300" s="33">
        <f t="shared" ca="1" si="41"/>
        <v>32</v>
      </c>
      <c r="C300">
        <f t="shared" si="42"/>
        <v>486</v>
      </c>
      <c r="D300">
        <f t="shared" ca="1" si="40"/>
        <v>-2.1999999999999999E-2</v>
      </c>
      <c r="E300">
        <f t="shared" ca="1" si="43"/>
        <v>0</v>
      </c>
      <c r="F300">
        <f t="shared" ca="1" si="44"/>
        <v>31</v>
      </c>
      <c r="G300">
        <f t="shared" ca="1" si="45"/>
        <v>32</v>
      </c>
      <c r="M300">
        <v>-156</v>
      </c>
      <c r="N300">
        <v>-3.6880000000000002</v>
      </c>
    </row>
    <row r="301" spans="1:14">
      <c r="A301" s="54">
        <f>formulas!O388</f>
        <v>0</v>
      </c>
      <c r="B301" s="33">
        <f t="shared" ca="1" si="41"/>
        <v>32</v>
      </c>
      <c r="C301">
        <f t="shared" si="42"/>
        <v>486</v>
      </c>
      <c r="D301">
        <f t="shared" ca="1" si="40"/>
        <v>-2.1999999999999999E-2</v>
      </c>
      <c r="E301">
        <f t="shared" ca="1" si="43"/>
        <v>0</v>
      </c>
      <c r="F301">
        <f t="shared" ca="1" si="44"/>
        <v>31</v>
      </c>
      <c r="G301">
        <f t="shared" ca="1" si="45"/>
        <v>32</v>
      </c>
      <c r="M301">
        <v>-155</v>
      </c>
      <c r="N301">
        <v>-3.6709999999999998</v>
      </c>
    </row>
    <row r="302" spans="1:14">
      <c r="A302" s="54">
        <f>formulas!O389</f>
        <v>0</v>
      </c>
      <c r="B302" s="33">
        <f t="shared" ca="1" si="41"/>
        <v>32</v>
      </c>
      <c r="C302">
        <f t="shared" si="42"/>
        <v>486</v>
      </c>
      <c r="D302">
        <f t="shared" ca="1" si="40"/>
        <v>-2.1999999999999999E-2</v>
      </c>
      <c r="E302">
        <f t="shared" ca="1" si="43"/>
        <v>0</v>
      </c>
      <c r="F302">
        <f t="shared" ca="1" si="44"/>
        <v>31</v>
      </c>
      <c r="G302">
        <f t="shared" ca="1" si="45"/>
        <v>32</v>
      </c>
      <c r="M302">
        <v>-154</v>
      </c>
      <c r="N302">
        <v>-3.6549999999999998</v>
      </c>
    </row>
    <row r="303" spans="1:14">
      <c r="A303" s="54">
        <f>formulas!O390</f>
        <v>0</v>
      </c>
      <c r="B303" s="33">
        <f t="shared" ca="1" si="41"/>
        <v>32</v>
      </c>
      <c r="C303">
        <f t="shared" si="42"/>
        <v>486</v>
      </c>
      <c r="D303">
        <f t="shared" ca="1" si="40"/>
        <v>-2.1999999999999999E-2</v>
      </c>
      <c r="E303">
        <f t="shared" ca="1" si="43"/>
        <v>0</v>
      </c>
      <c r="F303">
        <f t="shared" ca="1" si="44"/>
        <v>31</v>
      </c>
      <c r="G303">
        <f t="shared" ca="1" si="45"/>
        <v>32</v>
      </c>
      <c r="M303">
        <v>-153</v>
      </c>
      <c r="N303">
        <v>-3.6379999999999999</v>
      </c>
    </row>
    <row r="304" spans="1:14">
      <c r="A304" s="54">
        <f>formulas!O391</f>
        <v>0</v>
      </c>
      <c r="B304" s="33">
        <f t="shared" ca="1" si="41"/>
        <v>32</v>
      </c>
      <c r="C304">
        <f t="shared" si="42"/>
        <v>486</v>
      </c>
      <c r="D304">
        <f t="shared" ca="1" si="40"/>
        <v>-2.1999999999999999E-2</v>
      </c>
      <c r="E304">
        <f t="shared" ca="1" si="43"/>
        <v>0</v>
      </c>
      <c r="F304">
        <f t="shared" ca="1" si="44"/>
        <v>31</v>
      </c>
      <c r="G304">
        <f t="shared" ca="1" si="45"/>
        <v>32</v>
      </c>
      <c r="M304">
        <v>-152</v>
      </c>
      <c r="N304">
        <v>-3.621</v>
      </c>
    </row>
    <row r="305" spans="1:14">
      <c r="A305" s="54">
        <f>formulas!O392</f>
        <v>0</v>
      </c>
      <c r="B305" s="33">
        <f t="shared" ca="1" si="41"/>
        <v>32</v>
      </c>
      <c r="C305">
        <f t="shared" si="42"/>
        <v>486</v>
      </c>
      <c r="D305">
        <f t="shared" ca="1" si="40"/>
        <v>-2.1999999999999999E-2</v>
      </c>
      <c r="E305">
        <f t="shared" ca="1" si="43"/>
        <v>0</v>
      </c>
      <c r="F305">
        <f t="shared" ca="1" si="44"/>
        <v>31</v>
      </c>
      <c r="G305">
        <f t="shared" ca="1" si="45"/>
        <v>32</v>
      </c>
      <c r="M305">
        <v>-151</v>
      </c>
      <c r="N305">
        <v>-3.6040000000000001</v>
      </c>
    </row>
    <row r="306" spans="1:14">
      <c r="A306" s="54">
        <f>formulas!O393</f>
        <v>0</v>
      </c>
      <c r="B306" s="33">
        <f t="shared" ca="1" si="41"/>
        <v>32</v>
      </c>
      <c r="C306">
        <f t="shared" si="42"/>
        <v>486</v>
      </c>
      <c r="D306">
        <f t="shared" ca="1" si="40"/>
        <v>-2.1999999999999999E-2</v>
      </c>
      <c r="E306">
        <f t="shared" ca="1" si="43"/>
        <v>0</v>
      </c>
      <c r="F306">
        <f t="shared" ca="1" si="44"/>
        <v>31</v>
      </c>
      <c r="G306">
        <f t="shared" ca="1" si="45"/>
        <v>32</v>
      </c>
      <c r="M306">
        <v>-150</v>
      </c>
      <c r="N306">
        <v>-3.5870000000000002</v>
      </c>
    </row>
    <row r="307" spans="1:14">
      <c r="A307" s="54">
        <f>formulas!O394</f>
        <v>0</v>
      </c>
      <c r="B307" s="33">
        <f t="shared" ca="1" si="41"/>
        <v>32</v>
      </c>
      <c r="C307">
        <f t="shared" si="42"/>
        <v>486</v>
      </c>
      <c r="D307">
        <f t="shared" ca="1" si="40"/>
        <v>-2.1999999999999999E-2</v>
      </c>
      <c r="E307">
        <f t="shared" ca="1" si="43"/>
        <v>0</v>
      </c>
      <c r="F307">
        <f t="shared" ca="1" si="44"/>
        <v>31</v>
      </c>
      <c r="G307">
        <f t="shared" ca="1" si="45"/>
        <v>32</v>
      </c>
      <c r="M307">
        <v>-149</v>
      </c>
      <c r="N307">
        <v>-3.5710000000000002</v>
      </c>
    </row>
    <row r="308" spans="1:14">
      <c r="A308" s="54">
        <f>formulas!O395</f>
        <v>0</v>
      </c>
      <c r="B308" s="33">
        <f t="shared" ca="1" si="41"/>
        <v>32</v>
      </c>
      <c r="C308">
        <f t="shared" si="42"/>
        <v>486</v>
      </c>
      <c r="D308">
        <f t="shared" ca="1" si="40"/>
        <v>-2.1999999999999999E-2</v>
      </c>
      <c r="E308">
        <f t="shared" ca="1" si="43"/>
        <v>0</v>
      </c>
      <c r="F308">
        <f t="shared" ca="1" si="44"/>
        <v>31</v>
      </c>
      <c r="G308">
        <f t="shared" ca="1" si="45"/>
        <v>32</v>
      </c>
      <c r="M308">
        <v>-148</v>
      </c>
      <c r="N308">
        <v>-3.5539999999999998</v>
      </c>
    </row>
    <row r="309" spans="1:14">
      <c r="A309" s="54">
        <f>formulas!O396</f>
        <v>0</v>
      </c>
      <c r="B309" s="33">
        <f t="shared" ca="1" si="41"/>
        <v>32</v>
      </c>
      <c r="C309">
        <f t="shared" si="42"/>
        <v>486</v>
      </c>
      <c r="D309">
        <f t="shared" ca="1" si="40"/>
        <v>-2.1999999999999999E-2</v>
      </c>
      <c r="E309">
        <f t="shared" ca="1" si="43"/>
        <v>0</v>
      </c>
      <c r="F309">
        <f t="shared" ca="1" si="44"/>
        <v>31</v>
      </c>
      <c r="G309">
        <f t="shared" ca="1" si="45"/>
        <v>32</v>
      </c>
      <c r="M309">
        <v>-147</v>
      </c>
      <c r="N309">
        <v>-3.5369999999999999</v>
      </c>
    </row>
    <row r="310" spans="1:14">
      <c r="A310" s="54">
        <f>formulas!O397</f>
        <v>0</v>
      </c>
      <c r="B310" s="33">
        <f t="shared" ca="1" si="41"/>
        <v>32</v>
      </c>
      <c r="C310">
        <f t="shared" si="42"/>
        <v>486</v>
      </c>
      <c r="D310">
        <f t="shared" ca="1" si="40"/>
        <v>-2.1999999999999999E-2</v>
      </c>
      <c r="E310">
        <f t="shared" ca="1" si="43"/>
        <v>0</v>
      </c>
      <c r="F310">
        <f t="shared" ca="1" si="44"/>
        <v>31</v>
      </c>
      <c r="G310">
        <f t="shared" ca="1" si="45"/>
        <v>32</v>
      </c>
      <c r="M310">
        <v>-146</v>
      </c>
      <c r="N310">
        <v>-3.52</v>
      </c>
    </row>
    <row r="311" spans="1:14">
      <c r="A311" s="54">
        <f>formulas!O398</f>
        <v>0</v>
      </c>
      <c r="B311" s="33">
        <f t="shared" ca="1" si="41"/>
        <v>32</v>
      </c>
      <c r="C311">
        <f t="shared" si="42"/>
        <v>486</v>
      </c>
      <c r="D311">
        <f t="shared" ca="1" si="40"/>
        <v>-2.1999999999999999E-2</v>
      </c>
      <c r="E311">
        <f t="shared" ca="1" si="43"/>
        <v>0</v>
      </c>
      <c r="F311">
        <f t="shared" ca="1" si="44"/>
        <v>31</v>
      </c>
      <c r="G311">
        <f t="shared" ca="1" si="45"/>
        <v>32</v>
      </c>
      <c r="M311">
        <v>-145</v>
      </c>
      <c r="N311">
        <v>-3.5030000000000001</v>
      </c>
    </row>
    <row r="312" spans="1:14">
      <c r="A312" s="54">
        <f>formulas!O399</f>
        <v>0</v>
      </c>
      <c r="B312" s="33">
        <f t="shared" ca="1" si="41"/>
        <v>32</v>
      </c>
      <c r="C312">
        <f t="shared" si="42"/>
        <v>486</v>
      </c>
      <c r="D312">
        <f t="shared" ca="1" si="40"/>
        <v>-2.1999999999999999E-2</v>
      </c>
      <c r="E312">
        <f t="shared" ca="1" si="43"/>
        <v>0</v>
      </c>
      <c r="F312">
        <f t="shared" ca="1" si="44"/>
        <v>31</v>
      </c>
      <c r="G312">
        <f t="shared" ca="1" si="45"/>
        <v>32</v>
      </c>
      <c r="M312">
        <v>-144</v>
      </c>
      <c r="N312">
        <v>-3.4860000000000002</v>
      </c>
    </row>
    <row r="313" spans="1:14">
      <c r="A313" s="54">
        <f>formulas!O400</f>
        <v>0</v>
      </c>
      <c r="B313" s="33">
        <f t="shared" ca="1" si="41"/>
        <v>32</v>
      </c>
      <c r="C313">
        <f t="shared" si="42"/>
        <v>486</v>
      </c>
      <c r="D313">
        <f t="shared" ca="1" si="40"/>
        <v>-2.1999999999999999E-2</v>
      </c>
      <c r="E313">
        <f t="shared" ca="1" si="43"/>
        <v>0</v>
      </c>
      <c r="F313">
        <f t="shared" ca="1" si="44"/>
        <v>31</v>
      </c>
      <c r="G313">
        <f t="shared" ca="1" si="45"/>
        <v>32</v>
      </c>
      <c r="M313">
        <v>-143</v>
      </c>
      <c r="N313">
        <v>-3.468</v>
      </c>
    </row>
    <row r="314" spans="1:14">
      <c r="A314" s="54">
        <f>formulas!O401</f>
        <v>0</v>
      </c>
      <c r="B314" s="33">
        <f t="shared" ca="1" si="41"/>
        <v>32</v>
      </c>
      <c r="C314">
        <f t="shared" si="42"/>
        <v>486</v>
      </c>
      <c r="D314">
        <f t="shared" ca="1" si="40"/>
        <v>-2.1999999999999999E-2</v>
      </c>
      <c r="E314">
        <f t="shared" ca="1" si="43"/>
        <v>0</v>
      </c>
      <c r="F314">
        <f t="shared" ca="1" si="44"/>
        <v>31</v>
      </c>
      <c r="G314">
        <f t="shared" ca="1" si="45"/>
        <v>32</v>
      </c>
      <c r="M314">
        <v>-142</v>
      </c>
      <c r="N314">
        <v>-3.4510000000000001</v>
      </c>
    </row>
    <row r="315" spans="1:14">
      <c r="A315" s="54">
        <f>formulas!O402</f>
        <v>0</v>
      </c>
      <c r="B315" s="33">
        <f t="shared" ca="1" si="41"/>
        <v>32</v>
      </c>
      <c r="C315">
        <f t="shared" si="42"/>
        <v>486</v>
      </c>
      <c r="D315">
        <f t="shared" ca="1" si="40"/>
        <v>-2.1999999999999999E-2</v>
      </c>
      <c r="E315">
        <f t="shared" ca="1" si="43"/>
        <v>0</v>
      </c>
      <c r="F315">
        <f t="shared" ca="1" si="44"/>
        <v>31</v>
      </c>
      <c r="G315">
        <f t="shared" ca="1" si="45"/>
        <v>32</v>
      </c>
      <c r="M315">
        <v>-141</v>
      </c>
      <c r="N315">
        <v>-3.4340000000000002</v>
      </c>
    </row>
    <row r="316" spans="1:14">
      <c r="A316" s="54">
        <f>formulas!O403</f>
        <v>0</v>
      </c>
      <c r="B316" s="33">
        <f t="shared" ca="1" si="41"/>
        <v>32</v>
      </c>
      <c r="C316">
        <f t="shared" si="42"/>
        <v>486</v>
      </c>
      <c r="D316">
        <f t="shared" ca="1" si="40"/>
        <v>-2.1999999999999999E-2</v>
      </c>
      <c r="E316">
        <f t="shared" ca="1" si="43"/>
        <v>0</v>
      </c>
      <c r="F316">
        <f t="shared" ca="1" si="44"/>
        <v>31</v>
      </c>
      <c r="G316">
        <f t="shared" ca="1" si="45"/>
        <v>32</v>
      </c>
      <c r="M316">
        <v>-140</v>
      </c>
      <c r="N316">
        <v>-3.4169999999999998</v>
      </c>
    </row>
    <row r="317" spans="1:14">
      <c r="A317" s="54">
        <f>formulas!O404</f>
        <v>0</v>
      </c>
      <c r="B317" s="33">
        <f t="shared" ca="1" si="41"/>
        <v>32</v>
      </c>
      <c r="C317">
        <f t="shared" si="42"/>
        <v>486</v>
      </c>
      <c r="D317">
        <f t="shared" ca="1" si="40"/>
        <v>-2.1999999999999999E-2</v>
      </c>
      <c r="E317">
        <f t="shared" ca="1" si="43"/>
        <v>0</v>
      </c>
      <c r="F317">
        <f t="shared" ca="1" si="44"/>
        <v>31</v>
      </c>
      <c r="G317">
        <f t="shared" ca="1" si="45"/>
        <v>32</v>
      </c>
      <c r="M317">
        <v>-139</v>
      </c>
      <c r="N317">
        <v>-3.4</v>
      </c>
    </row>
    <row r="318" spans="1:14">
      <c r="A318" s="54">
        <f>formulas!O405</f>
        <v>0</v>
      </c>
      <c r="B318" s="33">
        <f t="shared" ca="1" si="41"/>
        <v>32</v>
      </c>
      <c r="C318">
        <f t="shared" si="42"/>
        <v>486</v>
      </c>
      <c r="D318">
        <f t="shared" ca="1" si="40"/>
        <v>-2.1999999999999999E-2</v>
      </c>
      <c r="E318">
        <f t="shared" ca="1" si="43"/>
        <v>0</v>
      </c>
      <c r="F318">
        <f t="shared" ca="1" si="44"/>
        <v>31</v>
      </c>
      <c r="G318">
        <f t="shared" ca="1" si="45"/>
        <v>32</v>
      </c>
      <c r="M318">
        <v>-138</v>
      </c>
      <c r="N318">
        <v>-3.3820000000000001</v>
      </c>
    </row>
    <row r="319" spans="1:14">
      <c r="A319" s="54">
        <f>formulas!O406</f>
        <v>0</v>
      </c>
      <c r="B319" s="33">
        <f t="shared" ca="1" si="41"/>
        <v>32</v>
      </c>
      <c r="C319">
        <f t="shared" si="42"/>
        <v>486</v>
      </c>
      <c r="D319">
        <f t="shared" ca="1" si="40"/>
        <v>-2.1999999999999999E-2</v>
      </c>
      <c r="E319">
        <f t="shared" ca="1" si="43"/>
        <v>0</v>
      </c>
      <c r="F319">
        <f t="shared" ca="1" si="44"/>
        <v>31</v>
      </c>
      <c r="G319">
        <f t="shared" ca="1" si="45"/>
        <v>32</v>
      </c>
      <c r="M319">
        <v>-137</v>
      </c>
      <c r="N319">
        <v>-3.3650000000000002</v>
      </c>
    </row>
    <row r="320" spans="1:14">
      <c r="A320" s="54">
        <f>formulas!O407</f>
        <v>0</v>
      </c>
      <c r="B320" s="33">
        <f t="shared" ca="1" si="41"/>
        <v>32</v>
      </c>
      <c r="C320">
        <f t="shared" si="42"/>
        <v>486</v>
      </c>
      <c r="D320">
        <f t="shared" ca="1" si="40"/>
        <v>-2.1999999999999999E-2</v>
      </c>
      <c r="E320">
        <f t="shared" ca="1" si="43"/>
        <v>0</v>
      </c>
      <c r="F320">
        <f t="shared" ca="1" si="44"/>
        <v>31</v>
      </c>
      <c r="G320">
        <f t="shared" ca="1" si="45"/>
        <v>32</v>
      </c>
      <c r="M320">
        <v>-136</v>
      </c>
      <c r="N320">
        <v>-3.3479999999999999</v>
      </c>
    </row>
    <row r="321" spans="1:14">
      <c r="A321" s="54">
        <f>formulas!O408</f>
        <v>0</v>
      </c>
      <c r="B321" s="33">
        <f t="shared" ca="1" si="41"/>
        <v>32</v>
      </c>
      <c r="C321">
        <f t="shared" si="42"/>
        <v>486</v>
      </c>
      <c r="D321">
        <f t="shared" ca="1" si="40"/>
        <v>-2.1999999999999999E-2</v>
      </c>
      <c r="E321">
        <f t="shared" ca="1" si="43"/>
        <v>0</v>
      </c>
      <c r="F321">
        <f t="shared" ca="1" si="44"/>
        <v>31</v>
      </c>
      <c r="G321">
        <f t="shared" ca="1" si="45"/>
        <v>32</v>
      </c>
      <c r="M321">
        <v>-135</v>
      </c>
      <c r="N321">
        <v>-3.33</v>
      </c>
    </row>
    <row r="322" spans="1:14">
      <c r="A322" s="54">
        <f>formulas!O409</f>
        <v>0</v>
      </c>
      <c r="B322" s="33">
        <f t="shared" ca="1" si="41"/>
        <v>32</v>
      </c>
      <c r="C322">
        <f t="shared" si="42"/>
        <v>486</v>
      </c>
      <c r="D322">
        <f t="shared" ca="1" si="40"/>
        <v>-2.1999999999999999E-2</v>
      </c>
      <c r="E322">
        <f t="shared" ca="1" si="43"/>
        <v>0</v>
      </c>
      <c r="F322">
        <f t="shared" ca="1" si="44"/>
        <v>31</v>
      </c>
      <c r="G322">
        <f t="shared" ca="1" si="45"/>
        <v>32</v>
      </c>
      <c r="M322">
        <v>-134</v>
      </c>
      <c r="N322">
        <v>-3.3130000000000002</v>
      </c>
    </row>
    <row r="323" spans="1:14">
      <c r="A323" s="54">
        <f>formulas!O410</f>
        <v>0</v>
      </c>
      <c r="B323" s="33">
        <f t="shared" ca="1" si="41"/>
        <v>32</v>
      </c>
      <c r="C323">
        <f t="shared" si="42"/>
        <v>486</v>
      </c>
      <c r="D323">
        <f t="shared" ref="D323:D386" ca="1" si="46">INDIRECT(ADDRESS(C323+1,14))</f>
        <v>-2.1999999999999999E-2</v>
      </c>
      <c r="E323">
        <f t="shared" ca="1" si="43"/>
        <v>0</v>
      </c>
      <c r="F323">
        <f t="shared" ca="1" si="44"/>
        <v>31</v>
      </c>
      <c r="G323">
        <f t="shared" ca="1" si="45"/>
        <v>32</v>
      </c>
      <c r="M323">
        <v>-133</v>
      </c>
      <c r="N323">
        <v>-3.2949999999999999</v>
      </c>
    </row>
    <row r="324" spans="1:14">
      <c r="A324" s="54">
        <f>formulas!O411</f>
        <v>0</v>
      </c>
      <c r="B324" s="33">
        <f t="shared" ca="1" si="41"/>
        <v>32</v>
      </c>
      <c r="C324">
        <f t="shared" si="42"/>
        <v>486</v>
      </c>
      <c r="D324">
        <f t="shared" ca="1" si="46"/>
        <v>-2.1999999999999999E-2</v>
      </c>
      <c r="E324">
        <f t="shared" ca="1" si="43"/>
        <v>0</v>
      </c>
      <c r="F324">
        <f t="shared" ca="1" si="44"/>
        <v>31</v>
      </c>
      <c r="G324">
        <f t="shared" ca="1" si="45"/>
        <v>32</v>
      </c>
      <c r="M324">
        <v>-132</v>
      </c>
      <c r="N324">
        <v>-3.278</v>
      </c>
    </row>
    <row r="325" spans="1:14">
      <c r="A325" s="54">
        <f>formulas!O412</f>
        <v>0</v>
      </c>
      <c r="B325" s="33">
        <f t="shared" ca="1" si="41"/>
        <v>32</v>
      </c>
      <c r="C325">
        <f t="shared" si="42"/>
        <v>486</v>
      </c>
      <c r="D325">
        <f t="shared" ca="1" si="46"/>
        <v>-2.1999999999999999E-2</v>
      </c>
      <c r="E325">
        <f t="shared" ca="1" si="43"/>
        <v>0</v>
      </c>
      <c r="F325">
        <f t="shared" ca="1" si="44"/>
        <v>31</v>
      </c>
      <c r="G325">
        <f t="shared" ca="1" si="45"/>
        <v>32</v>
      </c>
      <c r="M325">
        <v>-131</v>
      </c>
      <c r="N325">
        <v>-3.26</v>
      </c>
    </row>
    <row r="326" spans="1:14">
      <c r="A326" s="54">
        <f>formulas!O413</f>
        <v>0</v>
      </c>
      <c r="B326" s="33">
        <f t="shared" ca="1" si="41"/>
        <v>32</v>
      </c>
      <c r="C326">
        <f t="shared" si="42"/>
        <v>486</v>
      </c>
      <c r="D326">
        <f t="shared" ca="1" si="46"/>
        <v>-2.1999999999999999E-2</v>
      </c>
      <c r="E326">
        <f t="shared" ca="1" si="43"/>
        <v>0</v>
      </c>
      <c r="F326">
        <f t="shared" ca="1" si="44"/>
        <v>31</v>
      </c>
      <c r="G326">
        <f t="shared" ca="1" si="45"/>
        <v>32</v>
      </c>
      <c r="M326">
        <v>-130</v>
      </c>
      <c r="N326">
        <v>-3.2429999999999999</v>
      </c>
    </row>
    <row r="327" spans="1:14">
      <c r="A327" s="54">
        <f>formulas!O414</f>
        <v>0</v>
      </c>
      <c r="B327" s="33">
        <f t="shared" ca="1" si="41"/>
        <v>32</v>
      </c>
      <c r="C327">
        <f t="shared" si="42"/>
        <v>486</v>
      </c>
      <c r="D327">
        <f t="shared" ca="1" si="46"/>
        <v>-2.1999999999999999E-2</v>
      </c>
      <c r="E327">
        <f t="shared" ca="1" si="43"/>
        <v>0</v>
      </c>
      <c r="F327">
        <f t="shared" ca="1" si="44"/>
        <v>31</v>
      </c>
      <c r="G327">
        <f t="shared" ca="1" si="45"/>
        <v>32</v>
      </c>
      <c r="M327">
        <v>-129</v>
      </c>
      <c r="N327">
        <v>-3.2250000000000001</v>
      </c>
    </row>
    <row r="328" spans="1:14">
      <c r="A328" s="54">
        <f>formulas!O415</f>
        <v>0</v>
      </c>
      <c r="B328" s="33">
        <f t="shared" ca="1" si="41"/>
        <v>32</v>
      </c>
      <c r="C328">
        <f t="shared" si="42"/>
        <v>486</v>
      </c>
      <c r="D328">
        <f t="shared" ca="1" si="46"/>
        <v>-2.1999999999999999E-2</v>
      </c>
      <c r="E328">
        <f t="shared" ca="1" si="43"/>
        <v>0</v>
      </c>
      <c r="F328">
        <f t="shared" ca="1" si="44"/>
        <v>31</v>
      </c>
      <c r="G328">
        <f t="shared" ca="1" si="45"/>
        <v>32</v>
      </c>
      <c r="M328">
        <v>-128</v>
      </c>
      <c r="N328">
        <v>-3.2069999999999999</v>
      </c>
    </row>
    <row r="329" spans="1:14">
      <c r="A329" s="54">
        <f>formulas!O416</f>
        <v>0</v>
      </c>
      <c r="B329" s="33">
        <f t="shared" ca="1" si="41"/>
        <v>32</v>
      </c>
      <c r="C329">
        <f t="shared" si="42"/>
        <v>486</v>
      </c>
      <c r="D329">
        <f t="shared" ca="1" si="46"/>
        <v>-2.1999999999999999E-2</v>
      </c>
      <c r="E329">
        <f t="shared" ca="1" si="43"/>
        <v>0</v>
      </c>
      <c r="F329">
        <f t="shared" ca="1" si="44"/>
        <v>31</v>
      </c>
      <c r="G329">
        <f t="shared" ca="1" si="45"/>
        <v>32</v>
      </c>
      <c r="M329">
        <v>-127</v>
      </c>
      <c r="N329">
        <v>-3.19</v>
      </c>
    </row>
    <row r="330" spans="1:14">
      <c r="A330" s="54">
        <f>formulas!O417</f>
        <v>0</v>
      </c>
      <c r="B330" s="33">
        <f t="shared" ca="1" si="41"/>
        <v>32</v>
      </c>
      <c r="C330">
        <f t="shared" si="42"/>
        <v>486</v>
      </c>
      <c r="D330">
        <f t="shared" ca="1" si="46"/>
        <v>-2.1999999999999999E-2</v>
      </c>
      <c r="E330">
        <f t="shared" ca="1" si="43"/>
        <v>0</v>
      </c>
      <c r="F330">
        <f t="shared" ca="1" si="44"/>
        <v>31</v>
      </c>
      <c r="G330">
        <f t="shared" ca="1" si="45"/>
        <v>32</v>
      </c>
      <c r="M330">
        <v>-126</v>
      </c>
      <c r="N330">
        <v>-3.1720000000000002</v>
      </c>
    </row>
    <row r="331" spans="1:14">
      <c r="A331" s="54">
        <f>formulas!O418</f>
        <v>0</v>
      </c>
      <c r="B331" s="33">
        <f t="shared" ca="1" si="41"/>
        <v>32</v>
      </c>
      <c r="C331">
        <f t="shared" si="42"/>
        <v>486</v>
      </c>
      <c r="D331">
        <f t="shared" ca="1" si="46"/>
        <v>-2.1999999999999999E-2</v>
      </c>
      <c r="E331">
        <f t="shared" ca="1" si="43"/>
        <v>0</v>
      </c>
      <c r="F331">
        <f t="shared" ca="1" si="44"/>
        <v>31</v>
      </c>
      <c r="G331">
        <f t="shared" ca="1" si="45"/>
        <v>32</v>
      </c>
      <c r="M331">
        <v>-125</v>
      </c>
      <c r="N331">
        <v>-3.1539999999999999</v>
      </c>
    </row>
    <row r="332" spans="1:14">
      <c r="A332" s="54">
        <f>formulas!O419</f>
        <v>0</v>
      </c>
      <c r="B332" s="33">
        <f t="shared" ca="1" si="41"/>
        <v>32</v>
      </c>
      <c r="C332">
        <f t="shared" si="42"/>
        <v>486</v>
      </c>
      <c r="D332">
        <f t="shared" ca="1" si="46"/>
        <v>-2.1999999999999999E-2</v>
      </c>
      <c r="E332">
        <f t="shared" ca="1" si="43"/>
        <v>0</v>
      </c>
      <c r="F332">
        <f t="shared" ca="1" si="44"/>
        <v>31</v>
      </c>
      <c r="G332">
        <f t="shared" ca="1" si="45"/>
        <v>32</v>
      </c>
      <c r="M332">
        <v>-124</v>
      </c>
      <c r="N332">
        <v>-3.1360000000000001</v>
      </c>
    </row>
    <row r="333" spans="1:14">
      <c r="A333" s="54">
        <f>formulas!O420</f>
        <v>0</v>
      </c>
      <c r="B333" s="33">
        <f t="shared" ca="1" si="41"/>
        <v>32</v>
      </c>
      <c r="C333">
        <f t="shared" si="42"/>
        <v>486</v>
      </c>
      <c r="D333">
        <f t="shared" ca="1" si="46"/>
        <v>-2.1999999999999999E-2</v>
      </c>
      <c r="E333">
        <f t="shared" ca="1" si="43"/>
        <v>0</v>
      </c>
      <c r="F333">
        <f t="shared" ca="1" si="44"/>
        <v>31</v>
      </c>
      <c r="G333">
        <f t="shared" ca="1" si="45"/>
        <v>32</v>
      </c>
      <c r="M333">
        <v>-123</v>
      </c>
      <c r="N333">
        <v>-3.1190000000000002</v>
      </c>
    </row>
    <row r="334" spans="1:14">
      <c r="A334" s="54">
        <f>formulas!O421</f>
        <v>0</v>
      </c>
      <c r="B334" s="33">
        <f t="shared" ca="1" si="41"/>
        <v>32</v>
      </c>
      <c r="C334">
        <f t="shared" si="42"/>
        <v>486</v>
      </c>
      <c r="D334">
        <f t="shared" ca="1" si="46"/>
        <v>-2.1999999999999999E-2</v>
      </c>
      <c r="E334">
        <f t="shared" ca="1" si="43"/>
        <v>0</v>
      </c>
      <c r="F334">
        <f t="shared" ca="1" si="44"/>
        <v>31</v>
      </c>
      <c r="G334">
        <f t="shared" ca="1" si="45"/>
        <v>32</v>
      </c>
      <c r="M334">
        <v>-122</v>
      </c>
      <c r="N334">
        <v>-3.101</v>
      </c>
    </row>
    <row r="335" spans="1:14">
      <c r="A335" s="54">
        <f>formulas!O422</f>
        <v>0</v>
      </c>
      <c r="B335" s="33">
        <f t="shared" ca="1" si="41"/>
        <v>32</v>
      </c>
      <c r="C335">
        <f t="shared" si="42"/>
        <v>486</v>
      </c>
      <c r="D335">
        <f t="shared" ca="1" si="46"/>
        <v>-2.1999999999999999E-2</v>
      </c>
      <c r="E335">
        <f t="shared" ca="1" si="43"/>
        <v>0</v>
      </c>
      <c r="F335">
        <f t="shared" ca="1" si="44"/>
        <v>31</v>
      </c>
      <c r="G335">
        <f t="shared" ca="1" si="45"/>
        <v>32</v>
      </c>
      <c r="M335">
        <v>-121</v>
      </c>
      <c r="N335">
        <v>-3.0830000000000002</v>
      </c>
    </row>
    <row r="336" spans="1:14">
      <c r="A336" s="54">
        <f>formulas!O423</f>
        <v>0</v>
      </c>
      <c r="B336" s="33">
        <f t="shared" ca="1" si="41"/>
        <v>32</v>
      </c>
      <c r="C336">
        <f t="shared" si="42"/>
        <v>486</v>
      </c>
      <c r="D336">
        <f t="shared" ca="1" si="46"/>
        <v>-2.1999999999999999E-2</v>
      </c>
      <c r="E336">
        <f t="shared" ca="1" si="43"/>
        <v>0</v>
      </c>
      <c r="F336">
        <f t="shared" ca="1" si="44"/>
        <v>31</v>
      </c>
      <c r="G336">
        <f t="shared" ca="1" si="45"/>
        <v>32</v>
      </c>
      <c r="M336">
        <v>-120</v>
      </c>
      <c r="N336">
        <v>-3.0649999999999999</v>
      </c>
    </row>
    <row r="337" spans="1:14">
      <c r="A337" s="54">
        <f>formulas!O424</f>
        <v>0</v>
      </c>
      <c r="B337" s="33">
        <f t="shared" ca="1" si="41"/>
        <v>32</v>
      </c>
      <c r="C337">
        <f t="shared" si="42"/>
        <v>486</v>
      </c>
      <c r="D337">
        <f t="shared" ca="1" si="46"/>
        <v>-2.1999999999999999E-2</v>
      </c>
      <c r="E337">
        <f t="shared" ca="1" si="43"/>
        <v>0</v>
      </c>
      <c r="F337">
        <f t="shared" ca="1" si="44"/>
        <v>31</v>
      </c>
      <c r="G337">
        <f t="shared" ca="1" si="45"/>
        <v>32</v>
      </c>
      <c r="M337">
        <v>-119</v>
      </c>
      <c r="N337">
        <v>-3.0470000000000002</v>
      </c>
    </row>
    <row r="338" spans="1:14">
      <c r="A338" s="54">
        <f>formulas!O425</f>
        <v>0</v>
      </c>
      <c r="B338" s="33">
        <f t="shared" ca="1" si="41"/>
        <v>32</v>
      </c>
      <c r="C338">
        <f t="shared" si="42"/>
        <v>486</v>
      </c>
      <c r="D338">
        <f t="shared" ca="1" si="46"/>
        <v>-2.1999999999999999E-2</v>
      </c>
      <c r="E338">
        <f t="shared" ca="1" si="43"/>
        <v>0</v>
      </c>
      <c r="F338">
        <f t="shared" ca="1" si="44"/>
        <v>31</v>
      </c>
      <c r="G338">
        <f t="shared" ca="1" si="45"/>
        <v>32</v>
      </c>
      <c r="M338">
        <v>-118</v>
      </c>
      <c r="N338">
        <v>-3.0289999999999999</v>
      </c>
    </row>
    <row r="339" spans="1:14">
      <c r="A339" s="54">
        <f>formulas!O426</f>
        <v>0</v>
      </c>
      <c r="B339" s="33">
        <f t="shared" ca="1" si="41"/>
        <v>32</v>
      </c>
      <c r="C339">
        <f t="shared" si="42"/>
        <v>486</v>
      </c>
      <c r="D339">
        <f t="shared" ca="1" si="46"/>
        <v>-2.1999999999999999E-2</v>
      </c>
      <c r="E339">
        <f t="shared" ca="1" si="43"/>
        <v>0</v>
      </c>
      <c r="F339">
        <f t="shared" ca="1" si="44"/>
        <v>31</v>
      </c>
      <c r="G339">
        <f t="shared" ca="1" si="45"/>
        <v>32</v>
      </c>
      <c r="M339">
        <v>-117</v>
      </c>
      <c r="N339">
        <v>-3.0110000000000001</v>
      </c>
    </row>
    <row r="340" spans="1:14">
      <c r="A340" s="54">
        <f>formulas!O427</f>
        <v>0</v>
      </c>
      <c r="B340" s="33">
        <f t="shared" ca="1" si="41"/>
        <v>32</v>
      </c>
      <c r="C340">
        <f t="shared" si="42"/>
        <v>486</v>
      </c>
      <c r="D340">
        <f t="shared" ca="1" si="46"/>
        <v>-2.1999999999999999E-2</v>
      </c>
      <c r="E340">
        <f t="shared" ca="1" si="43"/>
        <v>0</v>
      </c>
      <c r="F340">
        <f t="shared" ca="1" si="44"/>
        <v>31</v>
      </c>
      <c r="G340">
        <f t="shared" ca="1" si="45"/>
        <v>32</v>
      </c>
      <c r="M340">
        <v>-116</v>
      </c>
      <c r="N340">
        <v>-2.9929999999999999</v>
      </c>
    </row>
    <row r="341" spans="1:14">
      <c r="A341" s="54">
        <f>formulas!O428</f>
        <v>0</v>
      </c>
      <c r="B341" s="33">
        <f t="shared" ca="1" si="41"/>
        <v>32</v>
      </c>
      <c r="C341">
        <f t="shared" si="42"/>
        <v>486</v>
      </c>
      <c r="D341">
        <f t="shared" ca="1" si="46"/>
        <v>-2.1999999999999999E-2</v>
      </c>
      <c r="E341">
        <f t="shared" ca="1" si="43"/>
        <v>0</v>
      </c>
      <c r="F341">
        <f t="shared" ca="1" si="44"/>
        <v>31</v>
      </c>
      <c r="G341">
        <f t="shared" ca="1" si="45"/>
        <v>32</v>
      </c>
      <c r="M341">
        <v>-115</v>
      </c>
      <c r="N341">
        <v>-2.9750000000000001</v>
      </c>
    </row>
    <row r="342" spans="1:14">
      <c r="A342" s="54">
        <f>formulas!O429</f>
        <v>0</v>
      </c>
      <c r="B342" s="33">
        <f t="shared" ca="1" si="41"/>
        <v>32</v>
      </c>
      <c r="C342">
        <f t="shared" si="42"/>
        <v>486</v>
      </c>
      <c r="D342">
        <f t="shared" ca="1" si="46"/>
        <v>-2.1999999999999999E-2</v>
      </c>
      <c r="E342">
        <f t="shared" ca="1" si="43"/>
        <v>0</v>
      </c>
      <c r="F342">
        <f t="shared" ca="1" si="44"/>
        <v>31</v>
      </c>
      <c r="G342">
        <f t="shared" ca="1" si="45"/>
        <v>32</v>
      </c>
      <c r="M342">
        <v>-114</v>
      </c>
      <c r="N342">
        <v>-2.9569999999999999</v>
      </c>
    </row>
    <row r="343" spans="1:14">
      <c r="A343" s="54">
        <f>formulas!O430</f>
        <v>0</v>
      </c>
      <c r="B343" s="33">
        <f t="shared" ca="1" si="41"/>
        <v>32</v>
      </c>
      <c r="C343">
        <f t="shared" si="42"/>
        <v>486</v>
      </c>
      <c r="D343">
        <f t="shared" ca="1" si="46"/>
        <v>-2.1999999999999999E-2</v>
      </c>
      <c r="E343">
        <f t="shared" ca="1" si="43"/>
        <v>0</v>
      </c>
      <c r="F343">
        <f t="shared" ca="1" si="44"/>
        <v>31</v>
      </c>
      <c r="G343">
        <f t="shared" ca="1" si="45"/>
        <v>32</v>
      </c>
      <c r="M343">
        <v>-113</v>
      </c>
      <c r="N343">
        <v>-2.9380000000000002</v>
      </c>
    </row>
    <row r="344" spans="1:14">
      <c r="A344" s="54">
        <f>formulas!O431</f>
        <v>0</v>
      </c>
      <c r="B344" s="33">
        <f t="shared" ca="1" si="41"/>
        <v>32</v>
      </c>
      <c r="C344">
        <f t="shared" si="42"/>
        <v>486</v>
      </c>
      <c r="D344">
        <f t="shared" ca="1" si="46"/>
        <v>-2.1999999999999999E-2</v>
      </c>
      <c r="E344">
        <f t="shared" ca="1" si="43"/>
        <v>0</v>
      </c>
      <c r="F344">
        <f t="shared" ca="1" si="44"/>
        <v>31</v>
      </c>
      <c r="G344">
        <f t="shared" ca="1" si="45"/>
        <v>32</v>
      </c>
      <c r="M344">
        <v>-112</v>
      </c>
      <c r="N344">
        <v>-2.92</v>
      </c>
    </row>
    <row r="345" spans="1:14">
      <c r="A345" s="54">
        <f>formulas!O432</f>
        <v>0</v>
      </c>
      <c r="B345" s="33">
        <f t="shared" ca="1" si="41"/>
        <v>32</v>
      </c>
      <c r="C345">
        <f t="shared" si="42"/>
        <v>486</v>
      </c>
      <c r="D345">
        <f t="shared" ca="1" si="46"/>
        <v>-2.1999999999999999E-2</v>
      </c>
      <c r="E345">
        <f t="shared" ca="1" si="43"/>
        <v>0</v>
      </c>
      <c r="F345">
        <f t="shared" ca="1" si="44"/>
        <v>31</v>
      </c>
      <c r="G345">
        <f t="shared" ca="1" si="45"/>
        <v>32</v>
      </c>
      <c r="M345">
        <v>-111</v>
      </c>
      <c r="N345">
        <v>-2.9020000000000001</v>
      </c>
    </row>
    <row r="346" spans="1:14">
      <c r="A346" s="54">
        <f>formulas!O433</f>
        <v>0</v>
      </c>
      <c r="B346" s="33">
        <f t="shared" ca="1" si="41"/>
        <v>32</v>
      </c>
      <c r="C346">
        <f t="shared" si="42"/>
        <v>486</v>
      </c>
      <c r="D346">
        <f t="shared" ca="1" si="46"/>
        <v>-2.1999999999999999E-2</v>
      </c>
      <c r="E346">
        <f t="shared" ca="1" si="43"/>
        <v>0</v>
      </c>
      <c r="F346">
        <f t="shared" ca="1" si="44"/>
        <v>31</v>
      </c>
      <c r="G346">
        <f t="shared" ca="1" si="45"/>
        <v>32</v>
      </c>
      <c r="M346">
        <v>-110</v>
      </c>
      <c r="N346">
        <v>-2.8839999999999999</v>
      </c>
    </row>
    <row r="347" spans="1:14">
      <c r="A347" s="54">
        <f>formulas!O434</f>
        <v>0</v>
      </c>
      <c r="B347" s="33">
        <f t="shared" ca="1" si="41"/>
        <v>32</v>
      </c>
      <c r="C347">
        <f t="shared" si="42"/>
        <v>486</v>
      </c>
      <c r="D347">
        <f t="shared" ca="1" si="46"/>
        <v>-2.1999999999999999E-2</v>
      </c>
      <c r="E347">
        <f t="shared" ca="1" si="43"/>
        <v>0</v>
      </c>
      <c r="F347">
        <f t="shared" ca="1" si="44"/>
        <v>31</v>
      </c>
      <c r="G347">
        <f t="shared" ca="1" si="45"/>
        <v>32</v>
      </c>
      <c r="M347">
        <v>-109</v>
      </c>
      <c r="N347">
        <v>-2.8650000000000002</v>
      </c>
    </row>
    <row r="348" spans="1:14">
      <c r="A348" s="54">
        <f>formulas!O435</f>
        <v>0</v>
      </c>
      <c r="B348" s="33">
        <f t="shared" ca="1" si="41"/>
        <v>32</v>
      </c>
      <c r="C348">
        <f t="shared" si="42"/>
        <v>486</v>
      </c>
      <c r="D348">
        <f t="shared" ca="1" si="46"/>
        <v>-2.1999999999999999E-2</v>
      </c>
      <c r="E348">
        <f t="shared" ca="1" si="43"/>
        <v>0</v>
      </c>
      <c r="F348">
        <f t="shared" ca="1" si="44"/>
        <v>31</v>
      </c>
      <c r="G348">
        <f t="shared" ca="1" si="45"/>
        <v>32</v>
      </c>
      <c r="M348">
        <v>-108</v>
      </c>
      <c r="N348">
        <v>-2.847</v>
      </c>
    </row>
    <row r="349" spans="1:14">
      <c r="A349" s="54">
        <f>formulas!O436</f>
        <v>0</v>
      </c>
      <c r="B349" s="33">
        <f t="shared" ca="1" si="41"/>
        <v>32</v>
      </c>
      <c r="C349">
        <f t="shared" si="42"/>
        <v>486</v>
      </c>
      <c r="D349">
        <f t="shared" ca="1" si="46"/>
        <v>-2.1999999999999999E-2</v>
      </c>
      <c r="E349">
        <f t="shared" ca="1" si="43"/>
        <v>0</v>
      </c>
      <c r="F349">
        <f t="shared" ca="1" si="44"/>
        <v>31</v>
      </c>
      <c r="G349">
        <f t="shared" ca="1" si="45"/>
        <v>32</v>
      </c>
      <c r="M349">
        <v>-107</v>
      </c>
      <c r="N349">
        <v>-2.8290000000000002</v>
      </c>
    </row>
    <row r="350" spans="1:14">
      <c r="A350" s="54">
        <f>formulas!O437</f>
        <v>0</v>
      </c>
      <c r="B350" s="33">
        <f t="shared" ca="1" si="41"/>
        <v>32</v>
      </c>
      <c r="C350">
        <f t="shared" si="42"/>
        <v>486</v>
      </c>
      <c r="D350">
        <f t="shared" ca="1" si="46"/>
        <v>-2.1999999999999999E-2</v>
      </c>
      <c r="E350">
        <f t="shared" ca="1" si="43"/>
        <v>0</v>
      </c>
      <c r="F350">
        <f t="shared" ca="1" si="44"/>
        <v>31</v>
      </c>
      <c r="G350">
        <f t="shared" ca="1" si="45"/>
        <v>32</v>
      </c>
      <c r="M350">
        <v>-106</v>
      </c>
      <c r="N350">
        <v>-2.81</v>
      </c>
    </row>
    <row r="351" spans="1:14">
      <c r="A351" s="54">
        <f>formulas!O438</f>
        <v>0</v>
      </c>
      <c r="B351" s="33">
        <f t="shared" ca="1" si="41"/>
        <v>32</v>
      </c>
      <c r="C351">
        <f t="shared" si="42"/>
        <v>486</v>
      </c>
      <c r="D351">
        <f t="shared" ca="1" si="46"/>
        <v>-2.1999999999999999E-2</v>
      </c>
      <c r="E351">
        <f t="shared" ca="1" si="43"/>
        <v>0</v>
      </c>
      <c r="F351">
        <f t="shared" ca="1" si="44"/>
        <v>31</v>
      </c>
      <c r="G351">
        <f t="shared" ca="1" si="45"/>
        <v>32</v>
      </c>
      <c r="M351">
        <v>-105</v>
      </c>
      <c r="N351">
        <v>-2.7919999999999998</v>
      </c>
    </row>
    <row r="352" spans="1:14">
      <c r="A352" s="54">
        <f>formulas!O439</f>
        <v>0</v>
      </c>
      <c r="B352" s="33">
        <f t="shared" ca="1" si="41"/>
        <v>32</v>
      </c>
      <c r="C352">
        <f t="shared" si="42"/>
        <v>486</v>
      </c>
      <c r="D352">
        <f t="shared" ca="1" si="46"/>
        <v>-2.1999999999999999E-2</v>
      </c>
      <c r="E352">
        <f t="shared" ca="1" si="43"/>
        <v>0</v>
      </c>
      <c r="F352">
        <f t="shared" ca="1" si="44"/>
        <v>31</v>
      </c>
      <c r="G352">
        <f t="shared" ca="1" si="45"/>
        <v>32</v>
      </c>
      <c r="M352">
        <v>-104</v>
      </c>
      <c r="N352">
        <v>-2.7730000000000001</v>
      </c>
    </row>
    <row r="353" spans="1:14">
      <c r="A353" s="54">
        <f>formulas!O440</f>
        <v>0</v>
      </c>
      <c r="B353" s="33">
        <f t="shared" ca="1" si="41"/>
        <v>32</v>
      </c>
      <c r="C353">
        <f t="shared" si="42"/>
        <v>486</v>
      </c>
      <c r="D353">
        <f t="shared" ca="1" si="46"/>
        <v>-2.1999999999999999E-2</v>
      </c>
      <c r="E353">
        <f t="shared" ca="1" si="43"/>
        <v>0</v>
      </c>
      <c r="F353">
        <f t="shared" ca="1" si="44"/>
        <v>31</v>
      </c>
      <c r="G353">
        <f t="shared" ca="1" si="45"/>
        <v>32</v>
      </c>
      <c r="M353">
        <v>-103</v>
      </c>
      <c r="N353">
        <v>-2.7549999999999999</v>
      </c>
    </row>
    <row r="354" spans="1:14">
      <c r="A354" s="54">
        <f>formulas!O441</f>
        <v>0</v>
      </c>
      <c r="B354" s="33">
        <f t="shared" ca="1" si="41"/>
        <v>32</v>
      </c>
      <c r="C354">
        <f t="shared" si="42"/>
        <v>486</v>
      </c>
      <c r="D354">
        <f t="shared" ca="1" si="46"/>
        <v>-2.1999999999999999E-2</v>
      </c>
      <c r="E354">
        <f t="shared" ca="1" si="43"/>
        <v>0</v>
      </c>
      <c r="F354">
        <f t="shared" ca="1" si="44"/>
        <v>31</v>
      </c>
      <c r="G354">
        <f t="shared" ca="1" si="45"/>
        <v>32</v>
      </c>
      <c r="M354">
        <v>-102</v>
      </c>
      <c r="N354">
        <v>-2.7360000000000002</v>
      </c>
    </row>
    <row r="355" spans="1:14">
      <c r="A355" s="54">
        <f>formulas!O442</f>
        <v>0</v>
      </c>
      <c r="B355" s="33">
        <f t="shared" ca="1" si="41"/>
        <v>32</v>
      </c>
      <c r="C355">
        <f t="shared" si="42"/>
        <v>486</v>
      </c>
      <c r="D355">
        <f t="shared" ca="1" si="46"/>
        <v>-2.1999999999999999E-2</v>
      </c>
      <c r="E355">
        <f t="shared" ca="1" si="43"/>
        <v>0</v>
      </c>
      <c r="F355">
        <f t="shared" ca="1" si="44"/>
        <v>31</v>
      </c>
      <c r="G355">
        <f t="shared" ca="1" si="45"/>
        <v>32</v>
      </c>
      <c r="M355">
        <v>-101</v>
      </c>
      <c r="N355">
        <v>-2.718</v>
      </c>
    </row>
    <row r="356" spans="1:14">
      <c r="A356" s="54">
        <f>formulas!O443</f>
        <v>0</v>
      </c>
      <c r="B356" s="33">
        <f t="shared" ca="1" si="41"/>
        <v>32</v>
      </c>
      <c r="C356">
        <f t="shared" si="42"/>
        <v>486</v>
      </c>
      <c r="D356">
        <f t="shared" ca="1" si="46"/>
        <v>-2.1999999999999999E-2</v>
      </c>
      <c r="E356">
        <f t="shared" ca="1" si="43"/>
        <v>0</v>
      </c>
      <c r="F356">
        <f t="shared" ca="1" si="44"/>
        <v>31</v>
      </c>
      <c r="G356">
        <f t="shared" ca="1" si="45"/>
        <v>32</v>
      </c>
      <c r="M356">
        <v>-100</v>
      </c>
      <c r="N356">
        <v>-2.6989999999999998</v>
      </c>
    </row>
    <row r="357" spans="1:14">
      <c r="A357" s="54">
        <f>formulas!O444</f>
        <v>0</v>
      </c>
      <c r="B357" s="33">
        <f t="shared" ref="B357:B420" ca="1" si="47">(A357-D357)/(E357-D357)*(G357-F357)+F357</f>
        <v>32</v>
      </c>
      <c r="C357">
        <f t="shared" ref="C357:C420" si="48">COUNTIF($N$2:$N$25400,"&lt;"&amp;A357)</f>
        <v>486</v>
      </c>
      <c r="D357">
        <f t="shared" ca="1" si="46"/>
        <v>-2.1999999999999999E-2</v>
      </c>
      <c r="E357">
        <f t="shared" ref="E357:E420" ca="1" si="49">INDIRECT(ADDRESS(C357+2,14))</f>
        <v>0</v>
      </c>
      <c r="F357">
        <f t="shared" ref="F357:F420" ca="1" si="50">INDIRECT(ADDRESS(C357+1,13))</f>
        <v>31</v>
      </c>
      <c r="G357">
        <f t="shared" ref="G357:G420" ca="1" si="51">INDIRECT(ADDRESS(C357+2,13))</f>
        <v>32</v>
      </c>
      <c r="M357">
        <v>-99</v>
      </c>
      <c r="N357">
        <v>-2.68</v>
      </c>
    </row>
    <row r="358" spans="1:14">
      <c r="A358" s="54">
        <f>formulas!O445</f>
        <v>0</v>
      </c>
      <c r="B358" s="33">
        <f t="shared" ca="1" si="47"/>
        <v>32</v>
      </c>
      <c r="C358">
        <f t="shared" si="48"/>
        <v>486</v>
      </c>
      <c r="D358">
        <f t="shared" ca="1" si="46"/>
        <v>-2.1999999999999999E-2</v>
      </c>
      <c r="E358">
        <f t="shared" ca="1" si="49"/>
        <v>0</v>
      </c>
      <c r="F358">
        <f t="shared" ca="1" si="50"/>
        <v>31</v>
      </c>
      <c r="G358">
        <f t="shared" ca="1" si="51"/>
        <v>32</v>
      </c>
      <c r="M358">
        <v>-98</v>
      </c>
      <c r="N358">
        <v>-2.6619999999999999</v>
      </c>
    </row>
    <row r="359" spans="1:14">
      <c r="A359" s="54">
        <f>formulas!O446</f>
        <v>0</v>
      </c>
      <c r="B359" s="33">
        <f t="shared" ca="1" si="47"/>
        <v>32</v>
      </c>
      <c r="C359">
        <f t="shared" si="48"/>
        <v>486</v>
      </c>
      <c r="D359">
        <f t="shared" ca="1" si="46"/>
        <v>-2.1999999999999999E-2</v>
      </c>
      <c r="E359">
        <f t="shared" ca="1" si="49"/>
        <v>0</v>
      </c>
      <c r="F359">
        <f t="shared" ca="1" si="50"/>
        <v>31</v>
      </c>
      <c r="G359">
        <f t="shared" ca="1" si="51"/>
        <v>32</v>
      </c>
      <c r="M359">
        <v>-97</v>
      </c>
      <c r="N359">
        <v>-2.6429999999999998</v>
      </c>
    </row>
    <row r="360" spans="1:14">
      <c r="A360" s="54">
        <f>formulas!O447</f>
        <v>0</v>
      </c>
      <c r="B360" s="33">
        <f t="shared" ca="1" si="47"/>
        <v>32</v>
      </c>
      <c r="C360">
        <f t="shared" si="48"/>
        <v>486</v>
      </c>
      <c r="D360">
        <f t="shared" ca="1" si="46"/>
        <v>-2.1999999999999999E-2</v>
      </c>
      <c r="E360">
        <f t="shared" ca="1" si="49"/>
        <v>0</v>
      </c>
      <c r="F360">
        <f t="shared" ca="1" si="50"/>
        <v>31</v>
      </c>
      <c r="G360">
        <f t="shared" ca="1" si="51"/>
        <v>32</v>
      </c>
      <c r="M360">
        <v>-96</v>
      </c>
      <c r="N360">
        <v>-2.6240000000000001</v>
      </c>
    </row>
    <row r="361" spans="1:14">
      <c r="A361" s="54">
        <f>formulas!O448</f>
        <v>0</v>
      </c>
      <c r="B361" s="33">
        <f t="shared" ca="1" si="47"/>
        <v>32</v>
      </c>
      <c r="C361">
        <f t="shared" si="48"/>
        <v>486</v>
      </c>
      <c r="D361">
        <f t="shared" ca="1" si="46"/>
        <v>-2.1999999999999999E-2</v>
      </c>
      <c r="E361">
        <f t="shared" ca="1" si="49"/>
        <v>0</v>
      </c>
      <c r="F361">
        <f t="shared" ca="1" si="50"/>
        <v>31</v>
      </c>
      <c r="G361">
        <f t="shared" ca="1" si="51"/>
        <v>32</v>
      </c>
      <c r="M361">
        <v>-95</v>
      </c>
      <c r="N361">
        <v>-2.605</v>
      </c>
    </row>
    <row r="362" spans="1:14">
      <c r="A362" s="54">
        <f>formulas!O449</f>
        <v>0</v>
      </c>
      <c r="B362" s="33">
        <f t="shared" ca="1" si="47"/>
        <v>32</v>
      </c>
      <c r="C362">
        <f t="shared" si="48"/>
        <v>486</v>
      </c>
      <c r="D362">
        <f t="shared" ca="1" si="46"/>
        <v>-2.1999999999999999E-2</v>
      </c>
      <c r="E362">
        <f t="shared" ca="1" si="49"/>
        <v>0</v>
      </c>
      <c r="F362">
        <f t="shared" ca="1" si="50"/>
        <v>31</v>
      </c>
      <c r="G362">
        <f t="shared" ca="1" si="51"/>
        <v>32</v>
      </c>
      <c r="M362">
        <v>-94</v>
      </c>
      <c r="N362">
        <v>-2.5870000000000002</v>
      </c>
    </row>
    <row r="363" spans="1:14">
      <c r="A363" s="54">
        <f>formulas!O450</f>
        <v>0</v>
      </c>
      <c r="B363" s="33">
        <f t="shared" ca="1" si="47"/>
        <v>32</v>
      </c>
      <c r="C363">
        <f t="shared" si="48"/>
        <v>486</v>
      </c>
      <c r="D363">
        <f t="shared" ca="1" si="46"/>
        <v>-2.1999999999999999E-2</v>
      </c>
      <c r="E363">
        <f t="shared" ca="1" si="49"/>
        <v>0</v>
      </c>
      <c r="F363">
        <f t="shared" ca="1" si="50"/>
        <v>31</v>
      </c>
      <c r="G363">
        <f t="shared" ca="1" si="51"/>
        <v>32</v>
      </c>
      <c r="M363">
        <v>-93</v>
      </c>
      <c r="N363">
        <v>-2.5680000000000001</v>
      </c>
    </row>
    <row r="364" spans="1:14">
      <c r="A364" s="54">
        <f>formulas!O451</f>
        <v>0</v>
      </c>
      <c r="B364" s="33">
        <f t="shared" ca="1" si="47"/>
        <v>32</v>
      </c>
      <c r="C364">
        <f t="shared" si="48"/>
        <v>486</v>
      </c>
      <c r="D364">
        <f t="shared" ca="1" si="46"/>
        <v>-2.1999999999999999E-2</v>
      </c>
      <c r="E364">
        <f t="shared" ca="1" si="49"/>
        <v>0</v>
      </c>
      <c r="F364">
        <f t="shared" ca="1" si="50"/>
        <v>31</v>
      </c>
      <c r="G364">
        <f t="shared" ca="1" si="51"/>
        <v>32</v>
      </c>
      <c r="M364">
        <v>-92</v>
      </c>
      <c r="N364">
        <v>-2.5489999999999999</v>
      </c>
    </row>
    <row r="365" spans="1:14">
      <c r="A365" s="54">
        <f>formulas!O452</f>
        <v>0</v>
      </c>
      <c r="B365" s="33">
        <f t="shared" ca="1" si="47"/>
        <v>32</v>
      </c>
      <c r="C365">
        <f t="shared" si="48"/>
        <v>486</v>
      </c>
      <c r="D365">
        <f t="shared" ca="1" si="46"/>
        <v>-2.1999999999999999E-2</v>
      </c>
      <c r="E365">
        <f t="shared" ca="1" si="49"/>
        <v>0</v>
      </c>
      <c r="F365">
        <f t="shared" ca="1" si="50"/>
        <v>31</v>
      </c>
      <c r="G365">
        <f t="shared" ca="1" si="51"/>
        <v>32</v>
      </c>
      <c r="M365">
        <v>-91</v>
      </c>
      <c r="N365">
        <v>-2.5299999999999998</v>
      </c>
    </row>
    <row r="366" spans="1:14">
      <c r="A366" s="54">
        <f>formulas!O453</f>
        <v>0</v>
      </c>
      <c r="B366" s="33">
        <f t="shared" ca="1" si="47"/>
        <v>32</v>
      </c>
      <c r="C366">
        <f t="shared" si="48"/>
        <v>486</v>
      </c>
      <c r="D366">
        <f t="shared" ca="1" si="46"/>
        <v>-2.1999999999999999E-2</v>
      </c>
      <c r="E366">
        <f t="shared" ca="1" si="49"/>
        <v>0</v>
      </c>
      <c r="F366">
        <f t="shared" ca="1" si="50"/>
        <v>31</v>
      </c>
      <c r="G366">
        <f t="shared" ca="1" si="51"/>
        <v>32</v>
      </c>
      <c r="M366">
        <v>-90</v>
      </c>
      <c r="N366">
        <v>-2.5110000000000001</v>
      </c>
    </row>
    <row r="367" spans="1:14">
      <c r="A367" s="54">
        <f>formulas!O454</f>
        <v>0</v>
      </c>
      <c r="B367" s="33">
        <f t="shared" ca="1" si="47"/>
        <v>32</v>
      </c>
      <c r="C367">
        <f t="shared" si="48"/>
        <v>486</v>
      </c>
      <c r="D367">
        <f t="shared" ca="1" si="46"/>
        <v>-2.1999999999999999E-2</v>
      </c>
      <c r="E367">
        <f t="shared" ca="1" si="49"/>
        <v>0</v>
      </c>
      <c r="F367">
        <f t="shared" ca="1" si="50"/>
        <v>31</v>
      </c>
      <c r="G367">
        <f t="shared" ca="1" si="51"/>
        <v>32</v>
      </c>
      <c r="M367">
        <v>-89</v>
      </c>
      <c r="N367">
        <v>-2.492</v>
      </c>
    </row>
    <row r="368" spans="1:14">
      <c r="A368" s="54">
        <f>formulas!O455</f>
        <v>0</v>
      </c>
      <c r="B368" s="33">
        <f t="shared" ca="1" si="47"/>
        <v>32</v>
      </c>
      <c r="C368">
        <f t="shared" si="48"/>
        <v>486</v>
      </c>
      <c r="D368">
        <f t="shared" ca="1" si="46"/>
        <v>-2.1999999999999999E-2</v>
      </c>
      <c r="E368">
        <f t="shared" ca="1" si="49"/>
        <v>0</v>
      </c>
      <c r="F368">
        <f t="shared" ca="1" si="50"/>
        <v>31</v>
      </c>
      <c r="G368">
        <f t="shared" ca="1" si="51"/>
        <v>32</v>
      </c>
      <c r="M368">
        <v>-88</v>
      </c>
      <c r="N368">
        <v>-2.4729999999999999</v>
      </c>
    </row>
    <row r="369" spans="1:14">
      <c r="A369" s="54">
        <f>formulas!O456</f>
        <v>0</v>
      </c>
      <c r="B369" s="33">
        <f t="shared" ca="1" si="47"/>
        <v>32</v>
      </c>
      <c r="C369">
        <f t="shared" si="48"/>
        <v>486</v>
      </c>
      <c r="D369">
        <f t="shared" ca="1" si="46"/>
        <v>-2.1999999999999999E-2</v>
      </c>
      <c r="E369">
        <f t="shared" ca="1" si="49"/>
        <v>0</v>
      </c>
      <c r="F369">
        <f t="shared" ca="1" si="50"/>
        <v>31</v>
      </c>
      <c r="G369">
        <f t="shared" ca="1" si="51"/>
        <v>32</v>
      </c>
      <c r="M369">
        <v>-87</v>
      </c>
      <c r="N369">
        <v>-2.4540000000000002</v>
      </c>
    </row>
    <row r="370" spans="1:14">
      <c r="A370" s="54">
        <f>formulas!O457</f>
        <v>0</v>
      </c>
      <c r="B370" s="33">
        <f t="shared" ca="1" si="47"/>
        <v>32</v>
      </c>
      <c r="C370">
        <f t="shared" si="48"/>
        <v>486</v>
      </c>
      <c r="D370">
        <f t="shared" ca="1" si="46"/>
        <v>-2.1999999999999999E-2</v>
      </c>
      <c r="E370">
        <f t="shared" ca="1" si="49"/>
        <v>0</v>
      </c>
      <c r="F370">
        <f t="shared" ca="1" si="50"/>
        <v>31</v>
      </c>
      <c r="G370">
        <f t="shared" ca="1" si="51"/>
        <v>32</v>
      </c>
      <c r="M370">
        <v>-86</v>
      </c>
      <c r="N370">
        <v>-2.4350000000000001</v>
      </c>
    </row>
    <row r="371" spans="1:14">
      <c r="A371" s="54">
        <f>formulas!O458</f>
        <v>0</v>
      </c>
      <c r="B371" s="33">
        <f t="shared" ca="1" si="47"/>
        <v>32</v>
      </c>
      <c r="C371">
        <f t="shared" si="48"/>
        <v>486</v>
      </c>
      <c r="D371">
        <f t="shared" ca="1" si="46"/>
        <v>-2.1999999999999999E-2</v>
      </c>
      <c r="E371">
        <f t="shared" ca="1" si="49"/>
        <v>0</v>
      </c>
      <c r="F371">
        <f t="shared" ca="1" si="50"/>
        <v>31</v>
      </c>
      <c r="G371">
        <f t="shared" ca="1" si="51"/>
        <v>32</v>
      </c>
      <c r="M371">
        <v>-85</v>
      </c>
      <c r="N371">
        <v>-2.4159999999999999</v>
      </c>
    </row>
    <row r="372" spans="1:14">
      <c r="A372" s="54">
        <f>formulas!O459</f>
        <v>0</v>
      </c>
      <c r="B372" s="33">
        <f t="shared" ca="1" si="47"/>
        <v>32</v>
      </c>
      <c r="C372">
        <f t="shared" si="48"/>
        <v>486</v>
      </c>
      <c r="D372">
        <f t="shared" ca="1" si="46"/>
        <v>-2.1999999999999999E-2</v>
      </c>
      <c r="E372">
        <f t="shared" ca="1" si="49"/>
        <v>0</v>
      </c>
      <c r="F372">
        <f t="shared" ca="1" si="50"/>
        <v>31</v>
      </c>
      <c r="G372">
        <f t="shared" ca="1" si="51"/>
        <v>32</v>
      </c>
      <c r="M372">
        <v>-84</v>
      </c>
      <c r="N372">
        <v>-2.3969999999999998</v>
      </c>
    </row>
    <row r="373" spans="1:14">
      <c r="A373" s="54">
        <f>formulas!O460</f>
        <v>0</v>
      </c>
      <c r="B373" s="33">
        <f t="shared" ca="1" si="47"/>
        <v>32</v>
      </c>
      <c r="C373">
        <f t="shared" si="48"/>
        <v>486</v>
      </c>
      <c r="D373">
        <f t="shared" ca="1" si="46"/>
        <v>-2.1999999999999999E-2</v>
      </c>
      <c r="E373">
        <f t="shared" ca="1" si="49"/>
        <v>0</v>
      </c>
      <c r="F373">
        <f t="shared" ca="1" si="50"/>
        <v>31</v>
      </c>
      <c r="G373">
        <f t="shared" ca="1" si="51"/>
        <v>32</v>
      </c>
      <c r="M373">
        <v>-83</v>
      </c>
      <c r="N373">
        <v>-2.3780000000000001</v>
      </c>
    </row>
    <row r="374" spans="1:14">
      <c r="A374" s="54">
        <f>formulas!O461</f>
        <v>0</v>
      </c>
      <c r="B374" s="33">
        <f t="shared" ca="1" si="47"/>
        <v>32</v>
      </c>
      <c r="C374">
        <f t="shared" si="48"/>
        <v>486</v>
      </c>
      <c r="D374">
        <f t="shared" ca="1" si="46"/>
        <v>-2.1999999999999999E-2</v>
      </c>
      <c r="E374">
        <f t="shared" ca="1" si="49"/>
        <v>0</v>
      </c>
      <c r="F374">
        <f t="shared" ca="1" si="50"/>
        <v>31</v>
      </c>
      <c r="G374">
        <f t="shared" ca="1" si="51"/>
        <v>32</v>
      </c>
      <c r="M374">
        <v>-82</v>
      </c>
      <c r="N374">
        <v>-2.359</v>
      </c>
    </row>
    <row r="375" spans="1:14">
      <c r="A375" s="54">
        <f>formulas!O462</f>
        <v>0</v>
      </c>
      <c r="B375" s="33">
        <f t="shared" ca="1" si="47"/>
        <v>32</v>
      </c>
      <c r="C375">
        <f t="shared" si="48"/>
        <v>486</v>
      </c>
      <c r="D375">
        <f t="shared" ca="1" si="46"/>
        <v>-2.1999999999999999E-2</v>
      </c>
      <c r="E375">
        <f t="shared" ca="1" si="49"/>
        <v>0</v>
      </c>
      <c r="F375">
        <f t="shared" ca="1" si="50"/>
        <v>31</v>
      </c>
      <c r="G375">
        <f t="shared" ca="1" si="51"/>
        <v>32</v>
      </c>
      <c r="M375">
        <v>-81</v>
      </c>
      <c r="N375">
        <v>-2.339</v>
      </c>
    </row>
    <row r="376" spans="1:14">
      <c r="A376" s="54">
        <f>formulas!O463</f>
        <v>0</v>
      </c>
      <c r="B376" s="33">
        <f t="shared" ca="1" si="47"/>
        <v>32</v>
      </c>
      <c r="C376">
        <f t="shared" si="48"/>
        <v>486</v>
      </c>
      <c r="D376">
        <f t="shared" ca="1" si="46"/>
        <v>-2.1999999999999999E-2</v>
      </c>
      <c r="E376">
        <f t="shared" ca="1" si="49"/>
        <v>0</v>
      </c>
      <c r="F376">
        <f t="shared" ca="1" si="50"/>
        <v>31</v>
      </c>
      <c r="G376">
        <f t="shared" ca="1" si="51"/>
        <v>32</v>
      </c>
      <c r="M376">
        <v>-80</v>
      </c>
      <c r="N376">
        <v>-2.3199999999999998</v>
      </c>
    </row>
    <row r="377" spans="1:14">
      <c r="A377" s="54">
        <f>formulas!O464</f>
        <v>0</v>
      </c>
      <c r="B377" s="33">
        <f t="shared" ca="1" si="47"/>
        <v>32</v>
      </c>
      <c r="C377">
        <f t="shared" si="48"/>
        <v>486</v>
      </c>
      <c r="D377">
        <f t="shared" ca="1" si="46"/>
        <v>-2.1999999999999999E-2</v>
      </c>
      <c r="E377">
        <f t="shared" ca="1" si="49"/>
        <v>0</v>
      </c>
      <c r="F377">
        <f t="shared" ca="1" si="50"/>
        <v>31</v>
      </c>
      <c r="G377">
        <f t="shared" ca="1" si="51"/>
        <v>32</v>
      </c>
      <c r="M377">
        <v>-79</v>
      </c>
      <c r="N377">
        <v>-2.3010000000000002</v>
      </c>
    </row>
    <row r="378" spans="1:14">
      <c r="A378" s="54">
        <f>formulas!O465</f>
        <v>0</v>
      </c>
      <c r="B378" s="33">
        <f t="shared" ca="1" si="47"/>
        <v>32</v>
      </c>
      <c r="C378">
        <f t="shared" si="48"/>
        <v>486</v>
      </c>
      <c r="D378">
        <f t="shared" ca="1" si="46"/>
        <v>-2.1999999999999999E-2</v>
      </c>
      <c r="E378">
        <f t="shared" ca="1" si="49"/>
        <v>0</v>
      </c>
      <c r="F378">
        <f t="shared" ca="1" si="50"/>
        <v>31</v>
      </c>
      <c r="G378">
        <f t="shared" ca="1" si="51"/>
        <v>32</v>
      </c>
      <c r="M378">
        <v>-78</v>
      </c>
      <c r="N378">
        <v>-2.282</v>
      </c>
    </row>
    <row r="379" spans="1:14">
      <c r="A379" s="54">
        <f>formulas!O466</f>
        <v>0</v>
      </c>
      <c r="B379" s="33">
        <f t="shared" ca="1" si="47"/>
        <v>32</v>
      </c>
      <c r="C379">
        <f t="shared" si="48"/>
        <v>486</v>
      </c>
      <c r="D379">
        <f t="shared" ca="1" si="46"/>
        <v>-2.1999999999999999E-2</v>
      </c>
      <c r="E379">
        <f t="shared" ca="1" si="49"/>
        <v>0</v>
      </c>
      <c r="F379">
        <f t="shared" ca="1" si="50"/>
        <v>31</v>
      </c>
      <c r="G379">
        <f t="shared" ca="1" si="51"/>
        <v>32</v>
      </c>
      <c r="M379">
        <v>-77</v>
      </c>
      <c r="N379">
        <v>-2.262</v>
      </c>
    </row>
    <row r="380" spans="1:14">
      <c r="A380" s="54">
        <f>formulas!O467</f>
        <v>0</v>
      </c>
      <c r="B380" s="33">
        <f t="shared" ca="1" si="47"/>
        <v>32</v>
      </c>
      <c r="C380">
        <f t="shared" si="48"/>
        <v>486</v>
      </c>
      <c r="D380">
        <f t="shared" ca="1" si="46"/>
        <v>-2.1999999999999999E-2</v>
      </c>
      <c r="E380">
        <f t="shared" ca="1" si="49"/>
        <v>0</v>
      </c>
      <c r="F380">
        <f t="shared" ca="1" si="50"/>
        <v>31</v>
      </c>
      <c r="G380">
        <f t="shared" ca="1" si="51"/>
        <v>32</v>
      </c>
      <c r="M380">
        <v>-76</v>
      </c>
      <c r="N380">
        <v>-2.2429999999999999</v>
      </c>
    </row>
    <row r="381" spans="1:14">
      <c r="A381" s="54">
        <f>formulas!O468</f>
        <v>0</v>
      </c>
      <c r="B381" s="33">
        <f t="shared" ca="1" si="47"/>
        <v>32</v>
      </c>
      <c r="C381">
        <f t="shared" si="48"/>
        <v>486</v>
      </c>
      <c r="D381">
        <f t="shared" ca="1" si="46"/>
        <v>-2.1999999999999999E-2</v>
      </c>
      <c r="E381">
        <f t="shared" ca="1" si="49"/>
        <v>0</v>
      </c>
      <c r="F381">
        <f t="shared" ca="1" si="50"/>
        <v>31</v>
      </c>
      <c r="G381">
        <f t="shared" ca="1" si="51"/>
        <v>32</v>
      </c>
      <c r="M381">
        <v>-75</v>
      </c>
      <c r="N381">
        <v>-2.2229999999999999</v>
      </c>
    </row>
    <row r="382" spans="1:14">
      <c r="A382" s="54">
        <f>formulas!O469</f>
        <v>0</v>
      </c>
      <c r="B382" s="33">
        <f t="shared" ca="1" si="47"/>
        <v>32</v>
      </c>
      <c r="C382">
        <f t="shared" si="48"/>
        <v>486</v>
      </c>
      <c r="D382">
        <f t="shared" ca="1" si="46"/>
        <v>-2.1999999999999999E-2</v>
      </c>
      <c r="E382">
        <f t="shared" ca="1" si="49"/>
        <v>0</v>
      </c>
      <c r="F382">
        <f t="shared" ca="1" si="50"/>
        <v>31</v>
      </c>
      <c r="G382">
        <f t="shared" ca="1" si="51"/>
        <v>32</v>
      </c>
      <c r="M382">
        <v>-74</v>
      </c>
      <c r="N382">
        <v>-2.2040000000000002</v>
      </c>
    </row>
    <row r="383" spans="1:14">
      <c r="A383" s="54">
        <f>formulas!O470</f>
        <v>0</v>
      </c>
      <c r="B383" s="33">
        <f t="shared" ca="1" si="47"/>
        <v>32</v>
      </c>
      <c r="C383">
        <f t="shared" si="48"/>
        <v>486</v>
      </c>
      <c r="D383">
        <f t="shared" ca="1" si="46"/>
        <v>-2.1999999999999999E-2</v>
      </c>
      <c r="E383">
        <f t="shared" ca="1" si="49"/>
        <v>0</v>
      </c>
      <c r="F383">
        <f t="shared" ca="1" si="50"/>
        <v>31</v>
      </c>
      <c r="G383">
        <f t="shared" ca="1" si="51"/>
        <v>32</v>
      </c>
      <c r="M383">
        <v>-73</v>
      </c>
      <c r="N383">
        <v>-2.1850000000000001</v>
      </c>
    </row>
    <row r="384" spans="1:14">
      <c r="A384" s="54">
        <f>formulas!O471</f>
        <v>0</v>
      </c>
      <c r="B384" s="33">
        <f t="shared" ca="1" si="47"/>
        <v>32</v>
      </c>
      <c r="C384">
        <f t="shared" si="48"/>
        <v>486</v>
      </c>
      <c r="D384">
        <f t="shared" ca="1" si="46"/>
        <v>-2.1999999999999999E-2</v>
      </c>
      <c r="E384">
        <f t="shared" ca="1" si="49"/>
        <v>0</v>
      </c>
      <c r="F384">
        <f t="shared" ca="1" si="50"/>
        <v>31</v>
      </c>
      <c r="G384">
        <f t="shared" ca="1" si="51"/>
        <v>32</v>
      </c>
      <c r="M384">
        <v>-72</v>
      </c>
      <c r="N384">
        <v>-2.165</v>
      </c>
    </row>
    <row r="385" spans="1:14">
      <c r="A385" s="54">
        <f>formulas!O472</f>
        <v>0</v>
      </c>
      <c r="B385" s="33">
        <f t="shared" ca="1" si="47"/>
        <v>32</v>
      </c>
      <c r="C385">
        <f t="shared" si="48"/>
        <v>486</v>
      </c>
      <c r="D385">
        <f t="shared" ca="1" si="46"/>
        <v>-2.1999999999999999E-2</v>
      </c>
      <c r="E385">
        <f t="shared" ca="1" si="49"/>
        <v>0</v>
      </c>
      <c r="F385">
        <f t="shared" ca="1" si="50"/>
        <v>31</v>
      </c>
      <c r="G385">
        <f t="shared" ca="1" si="51"/>
        <v>32</v>
      </c>
      <c r="M385">
        <v>-71</v>
      </c>
      <c r="N385">
        <v>-2.1459999999999999</v>
      </c>
    </row>
    <row r="386" spans="1:14">
      <c r="A386" s="54">
        <f>formulas!O473</f>
        <v>0</v>
      </c>
      <c r="B386" s="33">
        <f t="shared" ca="1" si="47"/>
        <v>32</v>
      </c>
      <c r="C386">
        <f t="shared" si="48"/>
        <v>486</v>
      </c>
      <c r="D386">
        <f t="shared" ca="1" si="46"/>
        <v>-2.1999999999999999E-2</v>
      </c>
      <c r="E386">
        <f t="shared" ca="1" si="49"/>
        <v>0</v>
      </c>
      <c r="F386">
        <f t="shared" ca="1" si="50"/>
        <v>31</v>
      </c>
      <c r="G386">
        <f t="shared" ca="1" si="51"/>
        <v>32</v>
      </c>
      <c r="M386">
        <v>-70</v>
      </c>
      <c r="N386">
        <v>-2.1259999999999999</v>
      </c>
    </row>
    <row r="387" spans="1:14">
      <c r="A387" s="54">
        <f>formulas!O474</f>
        <v>0</v>
      </c>
      <c r="B387" s="33">
        <f t="shared" ca="1" si="47"/>
        <v>32</v>
      </c>
      <c r="C387">
        <f t="shared" si="48"/>
        <v>486</v>
      </c>
      <c r="D387">
        <f t="shared" ref="D387:D450" ca="1" si="52">INDIRECT(ADDRESS(C387+1,14))</f>
        <v>-2.1999999999999999E-2</v>
      </c>
      <c r="E387">
        <f t="shared" ca="1" si="49"/>
        <v>0</v>
      </c>
      <c r="F387">
        <f t="shared" ca="1" si="50"/>
        <v>31</v>
      </c>
      <c r="G387">
        <f t="shared" ca="1" si="51"/>
        <v>32</v>
      </c>
      <c r="M387">
        <v>-69</v>
      </c>
      <c r="N387">
        <v>-2.1059999999999999</v>
      </c>
    </row>
    <row r="388" spans="1:14">
      <c r="A388" s="54">
        <f>formulas!O475</f>
        <v>0</v>
      </c>
      <c r="B388" s="33">
        <f t="shared" ca="1" si="47"/>
        <v>32</v>
      </c>
      <c r="C388">
        <f t="shared" si="48"/>
        <v>486</v>
      </c>
      <c r="D388">
        <f t="shared" ca="1" si="52"/>
        <v>-2.1999999999999999E-2</v>
      </c>
      <c r="E388">
        <f t="shared" ca="1" si="49"/>
        <v>0</v>
      </c>
      <c r="F388">
        <f t="shared" ca="1" si="50"/>
        <v>31</v>
      </c>
      <c r="G388">
        <f t="shared" ca="1" si="51"/>
        <v>32</v>
      </c>
      <c r="M388">
        <v>-68</v>
      </c>
      <c r="N388">
        <v>-2.0870000000000002</v>
      </c>
    </row>
    <row r="389" spans="1:14">
      <c r="A389" s="54">
        <f>formulas!O476</f>
        <v>0</v>
      </c>
      <c r="B389" s="33">
        <f t="shared" ca="1" si="47"/>
        <v>32</v>
      </c>
      <c r="C389">
        <f t="shared" si="48"/>
        <v>486</v>
      </c>
      <c r="D389">
        <f t="shared" ca="1" si="52"/>
        <v>-2.1999999999999999E-2</v>
      </c>
      <c r="E389">
        <f t="shared" ca="1" si="49"/>
        <v>0</v>
      </c>
      <c r="F389">
        <f t="shared" ca="1" si="50"/>
        <v>31</v>
      </c>
      <c r="G389">
        <f t="shared" ca="1" si="51"/>
        <v>32</v>
      </c>
      <c r="M389">
        <v>-67</v>
      </c>
      <c r="N389">
        <v>-2.0670000000000002</v>
      </c>
    </row>
    <row r="390" spans="1:14">
      <c r="A390" s="54">
        <f>formulas!O477</f>
        <v>0</v>
      </c>
      <c r="B390" s="33">
        <f t="shared" ca="1" si="47"/>
        <v>32</v>
      </c>
      <c r="C390">
        <f t="shared" si="48"/>
        <v>486</v>
      </c>
      <c r="D390">
        <f t="shared" ca="1" si="52"/>
        <v>-2.1999999999999999E-2</v>
      </c>
      <c r="E390">
        <f t="shared" ca="1" si="49"/>
        <v>0</v>
      </c>
      <c r="F390">
        <f t="shared" ca="1" si="50"/>
        <v>31</v>
      </c>
      <c r="G390">
        <f t="shared" ca="1" si="51"/>
        <v>32</v>
      </c>
      <c r="M390">
        <v>-66</v>
      </c>
      <c r="N390">
        <v>-2.048</v>
      </c>
    </row>
    <row r="391" spans="1:14">
      <c r="A391" s="54">
        <f>formulas!O478</f>
        <v>0</v>
      </c>
      <c r="B391" s="33">
        <f t="shared" ca="1" si="47"/>
        <v>32</v>
      </c>
      <c r="C391">
        <f t="shared" si="48"/>
        <v>486</v>
      </c>
      <c r="D391">
        <f t="shared" ca="1" si="52"/>
        <v>-2.1999999999999999E-2</v>
      </c>
      <c r="E391">
        <f t="shared" ca="1" si="49"/>
        <v>0</v>
      </c>
      <c r="F391">
        <f t="shared" ca="1" si="50"/>
        <v>31</v>
      </c>
      <c r="G391">
        <f t="shared" ca="1" si="51"/>
        <v>32</v>
      </c>
      <c r="M391">
        <v>-65</v>
      </c>
      <c r="N391">
        <v>-2.028</v>
      </c>
    </row>
    <row r="392" spans="1:14">
      <c r="A392" s="54">
        <f>formulas!O479</f>
        <v>0</v>
      </c>
      <c r="B392" s="33">
        <f t="shared" ca="1" si="47"/>
        <v>32</v>
      </c>
      <c r="C392">
        <f t="shared" si="48"/>
        <v>486</v>
      </c>
      <c r="D392">
        <f t="shared" ca="1" si="52"/>
        <v>-2.1999999999999999E-2</v>
      </c>
      <c r="E392">
        <f t="shared" ca="1" si="49"/>
        <v>0</v>
      </c>
      <c r="F392">
        <f t="shared" ca="1" si="50"/>
        <v>31</v>
      </c>
      <c r="G392">
        <f t="shared" ca="1" si="51"/>
        <v>32</v>
      </c>
      <c r="M392">
        <v>-64</v>
      </c>
      <c r="N392">
        <v>-2.008</v>
      </c>
    </row>
    <row r="393" spans="1:14">
      <c r="A393" s="54">
        <f>formulas!O480</f>
        <v>0</v>
      </c>
      <c r="B393" s="33">
        <f t="shared" ca="1" si="47"/>
        <v>32</v>
      </c>
      <c r="C393">
        <f t="shared" si="48"/>
        <v>486</v>
      </c>
      <c r="D393">
        <f t="shared" ca="1" si="52"/>
        <v>-2.1999999999999999E-2</v>
      </c>
      <c r="E393">
        <f t="shared" ca="1" si="49"/>
        <v>0</v>
      </c>
      <c r="F393">
        <f t="shared" ca="1" si="50"/>
        <v>31</v>
      </c>
      <c r="G393">
        <f t="shared" ca="1" si="51"/>
        <v>32</v>
      </c>
      <c r="M393">
        <v>-63</v>
      </c>
      <c r="N393">
        <v>-1.988</v>
      </c>
    </row>
    <row r="394" spans="1:14">
      <c r="A394" s="54">
        <f>formulas!O481</f>
        <v>0</v>
      </c>
      <c r="B394" s="33">
        <f t="shared" ca="1" si="47"/>
        <v>32</v>
      </c>
      <c r="C394">
        <f t="shared" si="48"/>
        <v>486</v>
      </c>
      <c r="D394">
        <f t="shared" ca="1" si="52"/>
        <v>-2.1999999999999999E-2</v>
      </c>
      <c r="E394">
        <f t="shared" ca="1" si="49"/>
        <v>0</v>
      </c>
      <c r="F394">
        <f t="shared" ca="1" si="50"/>
        <v>31</v>
      </c>
      <c r="G394">
        <f t="shared" ca="1" si="51"/>
        <v>32</v>
      </c>
      <c r="M394">
        <v>-62</v>
      </c>
      <c r="N394">
        <v>-1.9690000000000001</v>
      </c>
    </row>
    <row r="395" spans="1:14">
      <c r="A395" s="54">
        <f>formulas!O482</f>
        <v>0</v>
      </c>
      <c r="B395" s="33">
        <f t="shared" ca="1" si="47"/>
        <v>32</v>
      </c>
      <c r="C395">
        <f t="shared" si="48"/>
        <v>486</v>
      </c>
      <c r="D395">
        <f t="shared" ca="1" si="52"/>
        <v>-2.1999999999999999E-2</v>
      </c>
      <c r="E395">
        <f t="shared" ca="1" si="49"/>
        <v>0</v>
      </c>
      <c r="F395">
        <f t="shared" ca="1" si="50"/>
        <v>31</v>
      </c>
      <c r="G395">
        <f t="shared" ca="1" si="51"/>
        <v>32</v>
      </c>
      <c r="M395">
        <v>-61</v>
      </c>
      <c r="N395">
        <v>-1.9490000000000001</v>
      </c>
    </row>
    <row r="396" spans="1:14">
      <c r="A396" s="54">
        <f>formulas!O483</f>
        <v>0</v>
      </c>
      <c r="B396" s="33">
        <f t="shared" ca="1" si="47"/>
        <v>32</v>
      </c>
      <c r="C396">
        <f t="shared" si="48"/>
        <v>486</v>
      </c>
      <c r="D396">
        <f t="shared" ca="1" si="52"/>
        <v>-2.1999999999999999E-2</v>
      </c>
      <c r="E396">
        <f t="shared" ca="1" si="49"/>
        <v>0</v>
      </c>
      <c r="F396">
        <f t="shared" ca="1" si="50"/>
        <v>31</v>
      </c>
      <c r="G396">
        <f t="shared" ca="1" si="51"/>
        <v>32</v>
      </c>
      <c r="M396">
        <v>-60</v>
      </c>
      <c r="N396">
        <v>-1.929</v>
      </c>
    </row>
    <row r="397" spans="1:14">
      <c r="A397" s="54">
        <f>formulas!O484</f>
        <v>0</v>
      </c>
      <c r="B397" s="33">
        <f t="shared" ca="1" si="47"/>
        <v>32</v>
      </c>
      <c r="C397">
        <f t="shared" si="48"/>
        <v>486</v>
      </c>
      <c r="D397">
        <f t="shared" ca="1" si="52"/>
        <v>-2.1999999999999999E-2</v>
      </c>
      <c r="E397">
        <f t="shared" ca="1" si="49"/>
        <v>0</v>
      </c>
      <c r="F397">
        <f t="shared" ca="1" si="50"/>
        <v>31</v>
      </c>
      <c r="G397">
        <f t="shared" ca="1" si="51"/>
        <v>32</v>
      </c>
      <c r="M397">
        <v>-59</v>
      </c>
      <c r="N397">
        <v>-1.909</v>
      </c>
    </row>
    <row r="398" spans="1:14">
      <c r="A398" s="54">
        <f>formulas!O485</f>
        <v>0</v>
      </c>
      <c r="B398" s="33">
        <f t="shared" ca="1" si="47"/>
        <v>32</v>
      </c>
      <c r="C398">
        <f t="shared" si="48"/>
        <v>486</v>
      </c>
      <c r="D398">
        <f t="shared" ca="1" si="52"/>
        <v>-2.1999999999999999E-2</v>
      </c>
      <c r="E398">
        <f t="shared" ca="1" si="49"/>
        <v>0</v>
      </c>
      <c r="F398">
        <f t="shared" ca="1" si="50"/>
        <v>31</v>
      </c>
      <c r="G398">
        <f t="shared" ca="1" si="51"/>
        <v>32</v>
      </c>
      <c r="M398">
        <v>-58</v>
      </c>
      <c r="N398">
        <v>-1.889</v>
      </c>
    </row>
    <row r="399" spans="1:14">
      <c r="A399" s="54">
        <f>formulas!O486</f>
        <v>0</v>
      </c>
      <c r="B399" s="33">
        <f t="shared" ca="1" si="47"/>
        <v>32</v>
      </c>
      <c r="C399">
        <f t="shared" si="48"/>
        <v>486</v>
      </c>
      <c r="D399">
        <f t="shared" ca="1" si="52"/>
        <v>-2.1999999999999999E-2</v>
      </c>
      <c r="E399">
        <f t="shared" ca="1" si="49"/>
        <v>0</v>
      </c>
      <c r="F399">
        <f t="shared" ca="1" si="50"/>
        <v>31</v>
      </c>
      <c r="G399">
        <f t="shared" ca="1" si="51"/>
        <v>32</v>
      </c>
      <c r="M399">
        <v>-57</v>
      </c>
      <c r="N399">
        <v>-1.869</v>
      </c>
    </row>
    <row r="400" spans="1:14">
      <c r="A400" s="54">
        <f>formulas!O487</f>
        <v>0</v>
      </c>
      <c r="B400" s="33">
        <f t="shared" ca="1" si="47"/>
        <v>32</v>
      </c>
      <c r="C400">
        <f t="shared" si="48"/>
        <v>486</v>
      </c>
      <c r="D400">
        <f t="shared" ca="1" si="52"/>
        <v>-2.1999999999999999E-2</v>
      </c>
      <c r="E400">
        <f t="shared" ca="1" si="49"/>
        <v>0</v>
      </c>
      <c r="F400">
        <f t="shared" ca="1" si="50"/>
        <v>31</v>
      </c>
      <c r="G400">
        <f t="shared" ca="1" si="51"/>
        <v>32</v>
      </c>
      <c r="M400">
        <v>-56</v>
      </c>
      <c r="N400">
        <v>-1.85</v>
      </c>
    </row>
    <row r="401" spans="1:14">
      <c r="A401" s="54">
        <f>formulas!O488</f>
        <v>0</v>
      </c>
      <c r="B401" s="33">
        <f t="shared" ca="1" si="47"/>
        <v>32</v>
      </c>
      <c r="C401">
        <f t="shared" si="48"/>
        <v>486</v>
      </c>
      <c r="D401">
        <f t="shared" ca="1" si="52"/>
        <v>-2.1999999999999999E-2</v>
      </c>
      <c r="E401">
        <f t="shared" ca="1" si="49"/>
        <v>0</v>
      </c>
      <c r="F401">
        <f t="shared" ca="1" si="50"/>
        <v>31</v>
      </c>
      <c r="G401">
        <f t="shared" ca="1" si="51"/>
        <v>32</v>
      </c>
      <c r="M401">
        <v>-55</v>
      </c>
      <c r="N401">
        <v>-1.83</v>
      </c>
    </row>
    <row r="402" spans="1:14">
      <c r="A402" s="54">
        <f>formulas!O489</f>
        <v>0</v>
      </c>
      <c r="B402" s="33">
        <f t="shared" ca="1" si="47"/>
        <v>32</v>
      </c>
      <c r="C402">
        <f t="shared" si="48"/>
        <v>486</v>
      </c>
      <c r="D402">
        <f t="shared" ca="1" si="52"/>
        <v>-2.1999999999999999E-2</v>
      </c>
      <c r="E402">
        <f t="shared" ca="1" si="49"/>
        <v>0</v>
      </c>
      <c r="F402">
        <f t="shared" ca="1" si="50"/>
        <v>31</v>
      </c>
      <c r="G402">
        <f t="shared" ca="1" si="51"/>
        <v>32</v>
      </c>
      <c r="M402">
        <v>-54</v>
      </c>
      <c r="N402">
        <v>-1.81</v>
      </c>
    </row>
    <row r="403" spans="1:14">
      <c r="A403" s="54">
        <f>formulas!O490</f>
        <v>0</v>
      </c>
      <c r="B403" s="33">
        <f t="shared" ca="1" si="47"/>
        <v>32</v>
      </c>
      <c r="C403">
        <f t="shared" si="48"/>
        <v>486</v>
      </c>
      <c r="D403">
        <f t="shared" ca="1" si="52"/>
        <v>-2.1999999999999999E-2</v>
      </c>
      <c r="E403">
        <f t="shared" ca="1" si="49"/>
        <v>0</v>
      </c>
      <c r="F403">
        <f t="shared" ca="1" si="50"/>
        <v>31</v>
      </c>
      <c r="G403">
        <f t="shared" ca="1" si="51"/>
        <v>32</v>
      </c>
      <c r="M403">
        <v>-53</v>
      </c>
      <c r="N403">
        <v>-1.79</v>
      </c>
    </row>
    <row r="404" spans="1:14">
      <c r="A404" s="54">
        <f>formulas!O491</f>
        <v>0</v>
      </c>
      <c r="B404" s="33">
        <f t="shared" ca="1" si="47"/>
        <v>32</v>
      </c>
      <c r="C404">
        <f t="shared" si="48"/>
        <v>486</v>
      </c>
      <c r="D404">
        <f t="shared" ca="1" si="52"/>
        <v>-2.1999999999999999E-2</v>
      </c>
      <c r="E404">
        <f t="shared" ca="1" si="49"/>
        <v>0</v>
      </c>
      <c r="F404">
        <f t="shared" ca="1" si="50"/>
        <v>31</v>
      </c>
      <c r="G404">
        <f t="shared" ca="1" si="51"/>
        <v>32</v>
      </c>
      <c r="M404">
        <v>-52</v>
      </c>
      <c r="N404">
        <v>-1.77</v>
      </c>
    </row>
    <row r="405" spans="1:14">
      <c r="A405" s="54">
        <f>formulas!O492</f>
        <v>0</v>
      </c>
      <c r="B405" s="33">
        <f t="shared" ca="1" si="47"/>
        <v>32</v>
      </c>
      <c r="C405">
        <f t="shared" si="48"/>
        <v>486</v>
      </c>
      <c r="D405">
        <f t="shared" ca="1" si="52"/>
        <v>-2.1999999999999999E-2</v>
      </c>
      <c r="E405">
        <f t="shared" ca="1" si="49"/>
        <v>0</v>
      </c>
      <c r="F405">
        <f t="shared" ca="1" si="50"/>
        <v>31</v>
      </c>
      <c r="G405">
        <f t="shared" ca="1" si="51"/>
        <v>32</v>
      </c>
      <c r="M405">
        <v>-51</v>
      </c>
      <c r="N405">
        <v>-1.7490000000000001</v>
      </c>
    </row>
    <row r="406" spans="1:14">
      <c r="A406" s="54">
        <f>formulas!O493</f>
        <v>0</v>
      </c>
      <c r="B406" s="33">
        <f t="shared" ca="1" si="47"/>
        <v>32</v>
      </c>
      <c r="C406">
        <f t="shared" si="48"/>
        <v>486</v>
      </c>
      <c r="D406">
        <f t="shared" ca="1" si="52"/>
        <v>-2.1999999999999999E-2</v>
      </c>
      <c r="E406">
        <f t="shared" ca="1" si="49"/>
        <v>0</v>
      </c>
      <c r="F406">
        <f t="shared" ca="1" si="50"/>
        <v>31</v>
      </c>
      <c r="G406">
        <f t="shared" ca="1" si="51"/>
        <v>32</v>
      </c>
      <c r="M406">
        <v>-50</v>
      </c>
      <c r="N406">
        <v>-1.7290000000000001</v>
      </c>
    </row>
    <row r="407" spans="1:14">
      <c r="A407" s="54">
        <f>formulas!O494</f>
        <v>0</v>
      </c>
      <c r="B407" s="33">
        <f t="shared" ca="1" si="47"/>
        <v>32</v>
      </c>
      <c r="C407">
        <f t="shared" si="48"/>
        <v>486</v>
      </c>
      <c r="D407">
        <f t="shared" ca="1" si="52"/>
        <v>-2.1999999999999999E-2</v>
      </c>
      <c r="E407">
        <f t="shared" ca="1" si="49"/>
        <v>0</v>
      </c>
      <c r="F407">
        <f t="shared" ca="1" si="50"/>
        <v>31</v>
      </c>
      <c r="G407">
        <f t="shared" ca="1" si="51"/>
        <v>32</v>
      </c>
      <c r="M407">
        <v>-49</v>
      </c>
      <c r="N407">
        <v>-1.7090000000000001</v>
      </c>
    </row>
    <row r="408" spans="1:14">
      <c r="A408" s="54">
        <f>formulas!O495</f>
        <v>0</v>
      </c>
      <c r="B408" s="33">
        <f t="shared" ca="1" si="47"/>
        <v>32</v>
      </c>
      <c r="C408">
        <f t="shared" si="48"/>
        <v>486</v>
      </c>
      <c r="D408">
        <f t="shared" ca="1" si="52"/>
        <v>-2.1999999999999999E-2</v>
      </c>
      <c r="E408">
        <f t="shared" ca="1" si="49"/>
        <v>0</v>
      </c>
      <c r="F408">
        <f t="shared" ca="1" si="50"/>
        <v>31</v>
      </c>
      <c r="G408">
        <f t="shared" ca="1" si="51"/>
        <v>32</v>
      </c>
      <c r="M408">
        <v>-48</v>
      </c>
      <c r="N408">
        <v>-1.6890000000000001</v>
      </c>
    </row>
    <row r="409" spans="1:14">
      <c r="A409" s="54">
        <f>formulas!O496</f>
        <v>0</v>
      </c>
      <c r="B409" s="33">
        <f t="shared" ca="1" si="47"/>
        <v>32</v>
      </c>
      <c r="C409">
        <f t="shared" si="48"/>
        <v>486</v>
      </c>
      <c r="D409">
        <f t="shared" ca="1" si="52"/>
        <v>-2.1999999999999999E-2</v>
      </c>
      <c r="E409">
        <f t="shared" ca="1" si="49"/>
        <v>0</v>
      </c>
      <c r="F409">
        <f t="shared" ca="1" si="50"/>
        <v>31</v>
      </c>
      <c r="G409">
        <f t="shared" ca="1" si="51"/>
        <v>32</v>
      </c>
      <c r="M409">
        <v>-47</v>
      </c>
      <c r="N409">
        <v>-1.669</v>
      </c>
    </row>
    <row r="410" spans="1:14">
      <c r="A410" s="54">
        <f>formulas!O497</f>
        <v>0</v>
      </c>
      <c r="B410" s="33">
        <f t="shared" ca="1" si="47"/>
        <v>32</v>
      </c>
      <c r="C410">
        <f t="shared" si="48"/>
        <v>486</v>
      </c>
      <c r="D410">
        <f t="shared" ca="1" si="52"/>
        <v>-2.1999999999999999E-2</v>
      </c>
      <c r="E410">
        <f t="shared" ca="1" si="49"/>
        <v>0</v>
      </c>
      <c r="F410">
        <f t="shared" ca="1" si="50"/>
        <v>31</v>
      </c>
      <c r="G410">
        <f t="shared" ca="1" si="51"/>
        <v>32</v>
      </c>
      <c r="M410">
        <v>-46</v>
      </c>
      <c r="N410">
        <v>-1.649</v>
      </c>
    </row>
    <row r="411" spans="1:14">
      <c r="A411" s="54">
        <f>formulas!O498</f>
        <v>0</v>
      </c>
      <c r="B411" s="33">
        <f t="shared" ca="1" si="47"/>
        <v>32</v>
      </c>
      <c r="C411">
        <f t="shared" si="48"/>
        <v>486</v>
      </c>
      <c r="D411">
        <f t="shared" ca="1" si="52"/>
        <v>-2.1999999999999999E-2</v>
      </c>
      <c r="E411">
        <f t="shared" ca="1" si="49"/>
        <v>0</v>
      </c>
      <c r="F411">
        <f t="shared" ca="1" si="50"/>
        <v>31</v>
      </c>
      <c r="G411">
        <f t="shared" ca="1" si="51"/>
        <v>32</v>
      </c>
      <c r="M411">
        <v>-45</v>
      </c>
      <c r="N411">
        <v>-1.6279999999999999</v>
      </c>
    </row>
    <row r="412" spans="1:14">
      <c r="A412" s="54">
        <f>formulas!O499</f>
        <v>0</v>
      </c>
      <c r="B412" s="33">
        <f t="shared" ca="1" si="47"/>
        <v>32</v>
      </c>
      <c r="C412">
        <f t="shared" si="48"/>
        <v>486</v>
      </c>
      <c r="D412">
        <f t="shared" ca="1" si="52"/>
        <v>-2.1999999999999999E-2</v>
      </c>
      <c r="E412">
        <f t="shared" ca="1" si="49"/>
        <v>0</v>
      </c>
      <c r="F412">
        <f t="shared" ca="1" si="50"/>
        <v>31</v>
      </c>
      <c r="G412">
        <f t="shared" ca="1" si="51"/>
        <v>32</v>
      </c>
      <c r="M412">
        <v>-44</v>
      </c>
      <c r="N412">
        <v>-1.6080000000000001</v>
      </c>
    </row>
    <row r="413" spans="1:14">
      <c r="A413" s="54">
        <f>formulas!O500</f>
        <v>0</v>
      </c>
      <c r="B413" s="33">
        <f t="shared" ca="1" si="47"/>
        <v>32</v>
      </c>
      <c r="C413">
        <f t="shared" si="48"/>
        <v>486</v>
      </c>
      <c r="D413">
        <f t="shared" ca="1" si="52"/>
        <v>-2.1999999999999999E-2</v>
      </c>
      <c r="E413">
        <f t="shared" ca="1" si="49"/>
        <v>0</v>
      </c>
      <c r="F413">
        <f t="shared" ca="1" si="50"/>
        <v>31</v>
      </c>
      <c r="G413">
        <f t="shared" ca="1" si="51"/>
        <v>32</v>
      </c>
      <c r="M413">
        <v>-43</v>
      </c>
      <c r="N413">
        <v>-1.5880000000000001</v>
      </c>
    </row>
    <row r="414" spans="1:14">
      <c r="A414" s="54">
        <f>formulas!O501</f>
        <v>0</v>
      </c>
      <c r="B414" s="33">
        <f t="shared" ca="1" si="47"/>
        <v>32</v>
      </c>
      <c r="C414">
        <f t="shared" si="48"/>
        <v>486</v>
      </c>
      <c r="D414">
        <f t="shared" ca="1" si="52"/>
        <v>-2.1999999999999999E-2</v>
      </c>
      <c r="E414">
        <f t="shared" ca="1" si="49"/>
        <v>0</v>
      </c>
      <c r="F414">
        <f t="shared" ca="1" si="50"/>
        <v>31</v>
      </c>
      <c r="G414">
        <f t="shared" ca="1" si="51"/>
        <v>32</v>
      </c>
      <c r="M414">
        <v>-42</v>
      </c>
      <c r="N414">
        <v>-1.5680000000000001</v>
      </c>
    </row>
    <row r="415" spans="1:14">
      <c r="A415" s="54">
        <f>formulas!O502</f>
        <v>0</v>
      </c>
      <c r="B415" s="33">
        <f t="shared" ca="1" si="47"/>
        <v>32</v>
      </c>
      <c r="C415">
        <f t="shared" si="48"/>
        <v>486</v>
      </c>
      <c r="D415">
        <f t="shared" ca="1" si="52"/>
        <v>-2.1999999999999999E-2</v>
      </c>
      <c r="E415">
        <f t="shared" ca="1" si="49"/>
        <v>0</v>
      </c>
      <c r="F415">
        <f t="shared" ca="1" si="50"/>
        <v>31</v>
      </c>
      <c r="G415">
        <f t="shared" ca="1" si="51"/>
        <v>32</v>
      </c>
      <c r="M415">
        <v>-41</v>
      </c>
      <c r="N415">
        <v>-1.5469999999999999</v>
      </c>
    </row>
    <row r="416" spans="1:14">
      <c r="A416" s="54">
        <f>formulas!O503</f>
        <v>0</v>
      </c>
      <c r="B416" s="33">
        <f t="shared" ca="1" si="47"/>
        <v>32</v>
      </c>
      <c r="C416">
        <f t="shared" si="48"/>
        <v>486</v>
      </c>
      <c r="D416">
        <f t="shared" ca="1" si="52"/>
        <v>-2.1999999999999999E-2</v>
      </c>
      <c r="E416">
        <f t="shared" ca="1" si="49"/>
        <v>0</v>
      </c>
      <c r="F416">
        <f t="shared" ca="1" si="50"/>
        <v>31</v>
      </c>
      <c r="G416">
        <f t="shared" ca="1" si="51"/>
        <v>32</v>
      </c>
      <c r="M416">
        <v>-40</v>
      </c>
      <c r="N416">
        <v>-1.5269999999999999</v>
      </c>
    </row>
    <row r="417" spans="1:14">
      <c r="A417" s="54">
        <f>formulas!O504</f>
        <v>0</v>
      </c>
      <c r="B417" s="33">
        <f t="shared" ca="1" si="47"/>
        <v>32</v>
      </c>
      <c r="C417">
        <f t="shared" si="48"/>
        <v>486</v>
      </c>
      <c r="D417">
        <f t="shared" ca="1" si="52"/>
        <v>-2.1999999999999999E-2</v>
      </c>
      <c r="E417">
        <f t="shared" ca="1" si="49"/>
        <v>0</v>
      </c>
      <c r="F417">
        <f t="shared" ca="1" si="50"/>
        <v>31</v>
      </c>
      <c r="G417">
        <f t="shared" ca="1" si="51"/>
        <v>32</v>
      </c>
      <c r="M417">
        <v>-39</v>
      </c>
      <c r="N417">
        <v>-1.5069999999999999</v>
      </c>
    </row>
    <row r="418" spans="1:14">
      <c r="A418" s="54">
        <f>formulas!O505</f>
        <v>0</v>
      </c>
      <c r="B418" s="33">
        <f t="shared" ca="1" si="47"/>
        <v>32</v>
      </c>
      <c r="C418">
        <f t="shared" si="48"/>
        <v>486</v>
      </c>
      <c r="D418">
        <f t="shared" ca="1" si="52"/>
        <v>-2.1999999999999999E-2</v>
      </c>
      <c r="E418">
        <f t="shared" ca="1" si="49"/>
        <v>0</v>
      </c>
      <c r="F418">
        <f t="shared" ca="1" si="50"/>
        <v>31</v>
      </c>
      <c r="G418">
        <f t="shared" ca="1" si="51"/>
        <v>32</v>
      </c>
      <c r="M418">
        <v>-38</v>
      </c>
      <c r="N418">
        <v>-1.486</v>
      </c>
    </row>
    <row r="419" spans="1:14">
      <c r="A419" s="54">
        <f>formulas!O506</f>
        <v>0</v>
      </c>
      <c r="B419" s="33">
        <f t="shared" ca="1" si="47"/>
        <v>32</v>
      </c>
      <c r="C419">
        <f t="shared" si="48"/>
        <v>486</v>
      </c>
      <c r="D419">
        <f t="shared" ca="1" si="52"/>
        <v>-2.1999999999999999E-2</v>
      </c>
      <c r="E419">
        <f t="shared" ca="1" si="49"/>
        <v>0</v>
      </c>
      <c r="F419">
        <f t="shared" ca="1" si="50"/>
        <v>31</v>
      </c>
      <c r="G419">
        <f t="shared" ca="1" si="51"/>
        <v>32</v>
      </c>
      <c r="M419">
        <v>-37</v>
      </c>
      <c r="N419">
        <v>-1.466</v>
      </c>
    </row>
    <row r="420" spans="1:14">
      <c r="A420" s="54">
        <f>formulas!O507</f>
        <v>0</v>
      </c>
      <c r="B420" s="33">
        <f t="shared" ca="1" si="47"/>
        <v>32</v>
      </c>
      <c r="C420">
        <f t="shared" si="48"/>
        <v>486</v>
      </c>
      <c r="D420">
        <f t="shared" ca="1" si="52"/>
        <v>-2.1999999999999999E-2</v>
      </c>
      <c r="E420">
        <f t="shared" ca="1" si="49"/>
        <v>0</v>
      </c>
      <c r="F420">
        <f t="shared" ca="1" si="50"/>
        <v>31</v>
      </c>
      <c r="G420">
        <f t="shared" ca="1" si="51"/>
        <v>32</v>
      </c>
      <c r="M420">
        <v>-36</v>
      </c>
      <c r="N420">
        <v>-1.4450000000000001</v>
      </c>
    </row>
    <row r="421" spans="1:14">
      <c r="A421" s="54">
        <f>formulas!O508</f>
        <v>0</v>
      </c>
      <c r="B421" s="33">
        <f t="shared" ref="B421:B484" ca="1" si="53">(A421-D421)/(E421-D421)*(G421-F421)+F421</f>
        <v>32</v>
      </c>
      <c r="C421">
        <f t="shared" ref="C421:C484" si="54">COUNTIF($N$2:$N$25400,"&lt;"&amp;A421)</f>
        <v>486</v>
      </c>
      <c r="D421">
        <f t="shared" ca="1" si="52"/>
        <v>-2.1999999999999999E-2</v>
      </c>
      <c r="E421">
        <f t="shared" ref="E421:E484" ca="1" si="55">INDIRECT(ADDRESS(C421+2,14))</f>
        <v>0</v>
      </c>
      <c r="F421">
        <f t="shared" ref="F421:F484" ca="1" si="56">INDIRECT(ADDRESS(C421+1,13))</f>
        <v>31</v>
      </c>
      <c r="G421">
        <f t="shared" ref="G421:G484" ca="1" si="57">INDIRECT(ADDRESS(C421+2,13))</f>
        <v>32</v>
      </c>
      <c r="M421">
        <v>-35</v>
      </c>
      <c r="N421">
        <v>-1.425</v>
      </c>
    </row>
    <row r="422" spans="1:14">
      <c r="A422" s="54">
        <f>formulas!O509</f>
        <v>0</v>
      </c>
      <c r="B422" s="33">
        <f t="shared" ca="1" si="53"/>
        <v>32</v>
      </c>
      <c r="C422">
        <f t="shared" si="54"/>
        <v>486</v>
      </c>
      <c r="D422">
        <f t="shared" ca="1" si="52"/>
        <v>-2.1999999999999999E-2</v>
      </c>
      <c r="E422">
        <f t="shared" ca="1" si="55"/>
        <v>0</v>
      </c>
      <c r="F422">
        <f t="shared" ca="1" si="56"/>
        <v>31</v>
      </c>
      <c r="G422">
        <f t="shared" ca="1" si="57"/>
        <v>32</v>
      </c>
      <c r="M422">
        <v>-34</v>
      </c>
      <c r="N422">
        <v>-1.4039999999999999</v>
      </c>
    </row>
    <row r="423" spans="1:14">
      <c r="A423" s="54">
        <f>formulas!O510</f>
        <v>0</v>
      </c>
      <c r="B423" s="33">
        <f t="shared" ca="1" si="53"/>
        <v>32</v>
      </c>
      <c r="C423">
        <f t="shared" si="54"/>
        <v>486</v>
      </c>
      <c r="D423">
        <f t="shared" ca="1" si="52"/>
        <v>-2.1999999999999999E-2</v>
      </c>
      <c r="E423">
        <f t="shared" ca="1" si="55"/>
        <v>0</v>
      </c>
      <c r="F423">
        <f t="shared" ca="1" si="56"/>
        <v>31</v>
      </c>
      <c r="G423">
        <f t="shared" ca="1" si="57"/>
        <v>32</v>
      </c>
      <c r="M423">
        <v>-33</v>
      </c>
      <c r="N423">
        <v>-1.3839999999999999</v>
      </c>
    </row>
    <row r="424" spans="1:14">
      <c r="A424" s="54">
        <f>formulas!O511</f>
        <v>0</v>
      </c>
      <c r="B424" s="33">
        <f t="shared" ca="1" si="53"/>
        <v>32</v>
      </c>
      <c r="C424">
        <f t="shared" si="54"/>
        <v>486</v>
      </c>
      <c r="D424">
        <f t="shared" ca="1" si="52"/>
        <v>-2.1999999999999999E-2</v>
      </c>
      <c r="E424">
        <f t="shared" ca="1" si="55"/>
        <v>0</v>
      </c>
      <c r="F424">
        <f t="shared" ca="1" si="56"/>
        <v>31</v>
      </c>
      <c r="G424">
        <f t="shared" ca="1" si="57"/>
        <v>32</v>
      </c>
      <c r="M424">
        <v>-32</v>
      </c>
      <c r="N424">
        <v>-1.363</v>
      </c>
    </row>
    <row r="425" spans="1:14">
      <c r="A425" s="54">
        <f>formulas!O512</f>
        <v>0</v>
      </c>
      <c r="B425" s="33">
        <f t="shared" ca="1" si="53"/>
        <v>32</v>
      </c>
      <c r="C425">
        <f t="shared" si="54"/>
        <v>486</v>
      </c>
      <c r="D425">
        <f t="shared" ca="1" si="52"/>
        <v>-2.1999999999999999E-2</v>
      </c>
      <c r="E425">
        <f t="shared" ca="1" si="55"/>
        <v>0</v>
      </c>
      <c r="F425">
        <f t="shared" ca="1" si="56"/>
        <v>31</v>
      </c>
      <c r="G425">
        <f t="shared" ca="1" si="57"/>
        <v>32</v>
      </c>
      <c r="M425">
        <v>-31</v>
      </c>
      <c r="N425">
        <v>-1.343</v>
      </c>
    </row>
    <row r="426" spans="1:14">
      <c r="A426" s="54">
        <f>formulas!O513</f>
        <v>0</v>
      </c>
      <c r="B426" s="33">
        <f t="shared" ca="1" si="53"/>
        <v>32</v>
      </c>
      <c r="C426">
        <f t="shared" si="54"/>
        <v>486</v>
      </c>
      <c r="D426">
        <f t="shared" ca="1" si="52"/>
        <v>-2.1999999999999999E-2</v>
      </c>
      <c r="E426">
        <f t="shared" ca="1" si="55"/>
        <v>0</v>
      </c>
      <c r="F426">
        <f t="shared" ca="1" si="56"/>
        <v>31</v>
      </c>
      <c r="G426">
        <f t="shared" ca="1" si="57"/>
        <v>32</v>
      </c>
      <c r="M426">
        <v>-30</v>
      </c>
      <c r="N426">
        <v>-1.3220000000000001</v>
      </c>
    </row>
    <row r="427" spans="1:14">
      <c r="A427" s="54">
        <f>formulas!O514</f>
        <v>0</v>
      </c>
      <c r="B427" s="33">
        <f t="shared" ca="1" si="53"/>
        <v>32</v>
      </c>
      <c r="C427">
        <f t="shared" si="54"/>
        <v>486</v>
      </c>
      <c r="D427">
        <f t="shared" ca="1" si="52"/>
        <v>-2.1999999999999999E-2</v>
      </c>
      <c r="E427">
        <f t="shared" ca="1" si="55"/>
        <v>0</v>
      </c>
      <c r="F427">
        <f t="shared" ca="1" si="56"/>
        <v>31</v>
      </c>
      <c r="G427">
        <f t="shared" ca="1" si="57"/>
        <v>32</v>
      </c>
      <c r="M427">
        <v>-29</v>
      </c>
      <c r="N427">
        <v>-1.3009999999999999</v>
      </c>
    </row>
    <row r="428" spans="1:14">
      <c r="A428" s="54">
        <f>formulas!O515</f>
        <v>0</v>
      </c>
      <c r="B428" s="33">
        <f t="shared" ca="1" si="53"/>
        <v>32</v>
      </c>
      <c r="C428">
        <f t="shared" si="54"/>
        <v>486</v>
      </c>
      <c r="D428">
        <f t="shared" ca="1" si="52"/>
        <v>-2.1999999999999999E-2</v>
      </c>
      <c r="E428">
        <f t="shared" ca="1" si="55"/>
        <v>0</v>
      </c>
      <c r="F428">
        <f t="shared" ca="1" si="56"/>
        <v>31</v>
      </c>
      <c r="G428">
        <f t="shared" ca="1" si="57"/>
        <v>32</v>
      </c>
      <c r="M428">
        <v>-28</v>
      </c>
      <c r="N428">
        <v>-1.2809999999999999</v>
      </c>
    </row>
    <row r="429" spans="1:14">
      <c r="A429" s="54">
        <f>formulas!O516</f>
        <v>0</v>
      </c>
      <c r="B429" s="33">
        <f t="shared" ca="1" si="53"/>
        <v>32</v>
      </c>
      <c r="C429">
        <f t="shared" si="54"/>
        <v>486</v>
      </c>
      <c r="D429">
        <f t="shared" ca="1" si="52"/>
        <v>-2.1999999999999999E-2</v>
      </c>
      <c r="E429">
        <f t="shared" ca="1" si="55"/>
        <v>0</v>
      </c>
      <c r="F429">
        <f t="shared" ca="1" si="56"/>
        <v>31</v>
      </c>
      <c r="G429">
        <f t="shared" ca="1" si="57"/>
        <v>32</v>
      </c>
      <c r="M429">
        <v>-27</v>
      </c>
      <c r="N429">
        <v>-1.26</v>
      </c>
    </row>
    <row r="430" spans="1:14">
      <c r="A430" s="54">
        <f>formulas!O517</f>
        <v>0</v>
      </c>
      <c r="B430" s="33">
        <f t="shared" ca="1" si="53"/>
        <v>32</v>
      </c>
      <c r="C430">
        <f t="shared" si="54"/>
        <v>486</v>
      </c>
      <c r="D430">
        <f t="shared" ca="1" si="52"/>
        <v>-2.1999999999999999E-2</v>
      </c>
      <c r="E430">
        <f t="shared" ca="1" si="55"/>
        <v>0</v>
      </c>
      <c r="F430">
        <f t="shared" ca="1" si="56"/>
        <v>31</v>
      </c>
      <c r="G430">
        <f t="shared" ca="1" si="57"/>
        <v>32</v>
      </c>
      <c r="M430">
        <v>-26</v>
      </c>
      <c r="N430">
        <v>-1.2390000000000001</v>
      </c>
    </row>
    <row r="431" spans="1:14">
      <c r="A431" s="54">
        <f>formulas!O518</f>
        <v>0</v>
      </c>
      <c r="B431" s="33">
        <f t="shared" ca="1" si="53"/>
        <v>32</v>
      </c>
      <c r="C431">
        <f t="shared" si="54"/>
        <v>486</v>
      </c>
      <c r="D431">
        <f t="shared" ca="1" si="52"/>
        <v>-2.1999999999999999E-2</v>
      </c>
      <c r="E431">
        <f t="shared" ca="1" si="55"/>
        <v>0</v>
      </c>
      <c r="F431">
        <f t="shared" ca="1" si="56"/>
        <v>31</v>
      </c>
      <c r="G431">
        <f t="shared" ca="1" si="57"/>
        <v>32</v>
      </c>
      <c r="M431">
        <v>-25</v>
      </c>
      <c r="N431">
        <v>-1.218</v>
      </c>
    </row>
    <row r="432" spans="1:14">
      <c r="A432" s="54">
        <f>formulas!O519</f>
        <v>0</v>
      </c>
      <c r="B432" s="33">
        <f t="shared" ca="1" si="53"/>
        <v>32</v>
      </c>
      <c r="C432">
        <f t="shared" si="54"/>
        <v>486</v>
      </c>
      <c r="D432">
        <f t="shared" ca="1" si="52"/>
        <v>-2.1999999999999999E-2</v>
      </c>
      <c r="E432">
        <f t="shared" ca="1" si="55"/>
        <v>0</v>
      </c>
      <c r="F432">
        <f t="shared" ca="1" si="56"/>
        <v>31</v>
      </c>
      <c r="G432">
        <f t="shared" ca="1" si="57"/>
        <v>32</v>
      </c>
      <c r="M432">
        <v>-24</v>
      </c>
      <c r="N432">
        <v>-1.198</v>
      </c>
    </row>
    <row r="433" spans="1:14">
      <c r="A433" s="54">
        <f>formulas!O520</f>
        <v>0</v>
      </c>
      <c r="B433" s="33">
        <f t="shared" ca="1" si="53"/>
        <v>32</v>
      </c>
      <c r="C433">
        <f t="shared" si="54"/>
        <v>486</v>
      </c>
      <c r="D433">
        <f t="shared" ca="1" si="52"/>
        <v>-2.1999999999999999E-2</v>
      </c>
      <c r="E433">
        <f t="shared" ca="1" si="55"/>
        <v>0</v>
      </c>
      <c r="F433">
        <f t="shared" ca="1" si="56"/>
        <v>31</v>
      </c>
      <c r="G433">
        <f t="shared" ca="1" si="57"/>
        <v>32</v>
      </c>
      <c r="M433">
        <v>-23</v>
      </c>
      <c r="N433">
        <v>-1.177</v>
      </c>
    </row>
    <row r="434" spans="1:14">
      <c r="A434" s="54">
        <f>formulas!O521</f>
        <v>0</v>
      </c>
      <c r="B434" s="33">
        <f t="shared" ca="1" si="53"/>
        <v>32</v>
      </c>
      <c r="C434">
        <f t="shared" si="54"/>
        <v>486</v>
      </c>
      <c r="D434">
        <f t="shared" ca="1" si="52"/>
        <v>-2.1999999999999999E-2</v>
      </c>
      <c r="E434">
        <f t="shared" ca="1" si="55"/>
        <v>0</v>
      </c>
      <c r="F434">
        <f t="shared" ca="1" si="56"/>
        <v>31</v>
      </c>
      <c r="G434">
        <f t="shared" ca="1" si="57"/>
        <v>32</v>
      </c>
      <c r="M434">
        <v>-22</v>
      </c>
      <c r="N434">
        <v>-1.1559999999999999</v>
      </c>
    </row>
    <row r="435" spans="1:14">
      <c r="A435" s="54">
        <f>formulas!O522</f>
        <v>0</v>
      </c>
      <c r="B435" s="33">
        <f t="shared" ca="1" si="53"/>
        <v>32</v>
      </c>
      <c r="C435">
        <f t="shared" si="54"/>
        <v>486</v>
      </c>
      <c r="D435">
        <f t="shared" ca="1" si="52"/>
        <v>-2.1999999999999999E-2</v>
      </c>
      <c r="E435">
        <f t="shared" ca="1" si="55"/>
        <v>0</v>
      </c>
      <c r="F435">
        <f t="shared" ca="1" si="56"/>
        <v>31</v>
      </c>
      <c r="G435">
        <f t="shared" ca="1" si="57"/>
        <v>32</v>
      </c>
      <c r="M435">
        <v>-21</v>
      </c>
      <c r="N435">
        <v>-1.135</v>
      </c>
    </row>
    <row r="436" spans="1:14">
      <c r="A436" s="54">
        <f>formulas!O523</f>
        <v>0</v>
      </c>
      <c r="B436" s="33">
        <f t="shared" ca="1" si="53"/>
        <v>32</v>
      </c>
      <c r="C436">
        <f t="shared" si="54"/>
        <v>486</v>
      </c>
      <c r="D436">
        <f t="shared" ca="1" si="52"/>
        <v>-2.1999999999999999E-2</v>
      </c>
      <c r="E436">
        <f t="shared" ca="1" si="55"/>
        <v>0</v>
      </c>
      <c r="F436">
        <f t="shared" ca="1" si="56"/>
        <v>31</v>
      </c>
      <c r="G436">
        <f t="shared" ca="1" si="57"/>
        <v>32</v>
      </c>
      <c r="M436">
        <v>-20</v>
      </c>
      <c r="N436">
        <v>-1.1140000000000001</v>
      </c>
    </row>
    <row r="437" spans="1:14">
      <c r="A437" s="54">
        <f>formulas!O524</f>
        <v>0</v>
      </c>
      <c r="B437" s="33">
        <f t="shared" ca="1" si="53"/>
        <v>32</v>
      </c>
      <c r="C437">
        <f t="shared" si="54"/>
        <v>486</v>
      </c>
      <c r="D437">
        <f t="shared" ca="1" si="52"/>
        <v>-2.1999999999999999E-2</v>
      </c>
      <c r="E437">
        <f t="shared" ca="1" si="55"/>
        <v>0</v>
      </c>
      <c r="F437">
        <f t="shared" ca="1" si="56"/>
        <v>31</v>
      </c>
      <c r="G437">
        <f t="shared" ca="1" si="57"/>
        <v>32</v>
      </c>
      <c r="M437">
        <v>-19</v>
      </c>
      <c r="N437">
        <v>-1.0940000000000001</v>
      </c>
    </row>
    <row r="438" spans="1:14">
      <c r="A438" s="54">
        <f>formulas!O525</f>
        <v>0</v>
      </c>
      <c r="B438" s="33">
        <f t="shared" ca="1" si="53"/>
        <v>32</v>
      </c>
      <c r="C438">
        <f t="shared" si="54"/>
        <v>486</v>
      </c>
      <c r="D438">
        <f t="shared" ca="1" si="52"/>
        <v>-2.1999999999999999E-2</v>
      </c>
      <c r="E438">
        <f t="shared" ca="1" si="55"/>
        <v>0</v>
      </c>
      <c r="F438">
        <f t="shared" ca="1" si="56"/>
        <v>31</v>
      </c>
      <c r="G438">
        <f t="shared" ca="1" si="57"/>
        <v>32</v>
      </c>
      <c r="M438">
        <v>-18</v>
      </c>
      <c r="N438">
        <v>-1.073</v>
      </c>
    </row>
    <row r="439" spans="1:14">
      <c r="A439" s="54">
        <f>formulas!O526</f>
        <v>0</v>
      </c>
      <c r="B439" s="33">
        <f t="shared" ca="1" si="53"/>
        <v>32</v>
      </c>
      <c r="C439">
        <f t="shared" si="54"/>
        <v>486</v>
      </c>
      <c r="D439">
        <f t="shared" ca="1" si="52"/>
        <v>-2.1999999999999999E-2</v>
      </c>
      <c r="E439">
        <f t="shared" ca="1" si="55"/>
        <v>0</v>
      </c>
      <c r="F439">
        <f t="shared" ca="1" si="56"/>
        <v>31</v>
      </c>
      <c r="G439">
        <f t="shared" ca="1" si="57"/>
        <v>32</v>
      </c>
      <c r="M439">
        <v>-17</v>
      </c>
      <c r="N439">
        <v>-1.052</v>
      </c>
    </row>
    <row r="440" spans="1:14">
      <c r="A440" s="54">
        <f>formulas!O527</f>
        <v>0</v>
      </c>
      <c r="B440" s="33">
        <f t="shared" ca="1" si="53"/>
        <v>32</v>
      </c>
      <c r="C440">
        <f t="shared" si="54"/>
        <v>486</v>
      </c>
      <c r="D440">
        <f t="shared" ca="1" si="52"/>
        <v>-2.1999999999999999E-2</v>
      </c>
      <c r="E440">
        <f t="shared" ca="1" si="55"/>
        <v>0</v>
      </c>
      <c r="F440">
        <f t="shared" ca="1" si="56"/>
        <v>31</v>
      </c>
      <c r="G440">
        <f t="shared" ca="1" si="57"/>
        <v>32</v>
      </c>
      <c r="M440">
        <v>-16</v>
      </c>
      <c r="N440">
        <v>-1.0309999999999999</v>
      </c>
    </row>
    <row r="441" spans="1:14">
      <c r="A441" s="54">
        <f>formulas!O528</f>
        <v>0</v>
      </c>
      <c r="B441" s="33">
        <f t="shared" ca="1" si="53"/>
        <v>32</v>
      </c>
      <c r="C441">
        <f t="shared" si="54"/>
        <v>486</v>
      </c>
      <c r="D441">
        <f t="shared" ca="1" si="52"/>
        <v>-2.1999999999999999E-2</v>
      </c>
      <c r="E441">
        <f t="shared" ca="1" si="55"/>
        <v>0</v>
      </c>
      <c r="F441">
        <f t="shared" ca="1" si="56"/>
        <v>31</v>
      </c>
      <c r="G441">
        <f t="shared" ca="1" si="57"/>
        <v>32</v>
      </c>
      <c r="M441">
        <v>-15</v>
      </c>
      <c r="N441">
        <v>-1.01</v>
      </c>
    </row>
    <row r="442" spans="1:14">
      <c r="A442" s="54">
        <f>formulas!O529</f>
        <v>0</v>
      </c>
      <c r="B442" s="33">
        <f t="shared" ca="1" si="53"/>
        <v>32</v>
      </c>
      <c r="C442">
        <f t="shared" si="54"/>
        <v>486</v>
      </c>
      <c r="D442">
        <f t="shared" ca="1" si="52"/>
        <v>-2.1999999999999999E-2</v>
      </c>
      <c r="E442">
        <f t="shared" ca="1" si="55"/>
        <v>0</v>
      </c>
      <c r="F442">
        <f t="shared" ca="1" si="56"/>
        <v>31</v>
      </c>
      <c r="G442">
        <f t="shared" ca="1" si="57"/>
        <v>32</v>
      </c>
      <c r="M442">
        <v>-14</v>
      </c>
      <c r="N442">
        <v>-0.98899999999999999</v>
      </c>
    </row>
    <row r="443" spans="1:14">
      <c r="A443" s="54">
        <f>formulas!O530</f>
        <v>0</v>
      </c>
      <c r="B443" s="33">
        <f t="shared" ca="1" si="53"/>
        <v>32</v>
      </c>
      <c r="C443">
        <f t="shared" si="54"/>
        <v>486</v>
      </c>
      <c r="D443">
        <f t="shared" ca="1" si="52"/>
        <v>-2.1999999999999999E-2</v>
      </c>
      <c r="E443">
        <f t="shared" ca="1" si="55"/>
        <v>0</v>
      </c>
      <c r="F443">
        <f t="shared" ca="1" si="56"/>
        <v>31</v>
      </c>
      <c r="G443">
        <f t="shared" ca="1" si="57"/>
        <v>32</v>
      </c>
      <c r="M443">
        <v>-13</v>
      </c>
      <c r="N443">
        <v>-0.96799999999999997</v>
      </c>
    </row>
    <row r="444" spans="1:14">
      <c r="A444" s="54">
        <f>formulas!O531</f>
        <v>0</v>
      </c>
      <c r="B444" s="33">
        <f t="shared" ca="1" si="53"/>
        <v>32</v>
      </c>
      <c r="C444">
        <f t="shared" si="54"/>
        <v>486</v>
      </c>
      <c r="D444">
        <f t="shared" ca="1" si="52"/>
        <v>-2.1999999999999999E-2</v>
      </c>
      <c r="E444">
        <f t="shared" ca="1" si="55"/>
        <v>0</v>
      </c>
      <c r="F444">
        <f t="shared" ca="1" si="56"/>
        <v>31</v>
      </c>
      <c r="G444">
        <f t="shared" ca="1" si="57"/>
        <v>32</v>
      </c>
      <c r="M444">
        <v>-12</v>
      </c>
      <c r="N444">
        <v>-0.94699999999999995</v>
      </c>
    </row>
    <row r="445" spans="1:14">
      <c r="A445" s="54">
        <f>formulas!O532</f>
        <v>0</v>
      </c>
      <c r="B445" s="33">
        <f t="shared" ca="1" si="53"/>
        <v>32</v>
      </c>
      <c r="C445">
        <f t="shared" si="54"/>
        <v>486</v>
      </c>
      <c r="D445">
        <f t="shared" ca="1" si="52"/>
        <v>-2.1999999999999999E-2</v>
      </c>
      <c r="E445">
        <f t="shared" ca="1" si="55"/>
        <v>0</v>
      </c>
      <c r="F445">
        <f t="shared" ca="1" si="56"/>
        <v>31</v>
      </c>
      <c r="G445">
        <f t="shared" ca="1" si="57"/>
        <v>32</v>
      </c>
      <c r="M445">
        <v>-11</v>
      </c>
      <c r="N445">
        <v>-0.92600000000000005</v>
      </c>
    </row>
    <row r="446" spans="1:14">
      <c r="A446" s="54">
        <f>formulas!O533</f>
        <v>0</v>
      </c>
      <c r="B446" s="33">
        <f t="shared" ca="1" si="53"/>
        <v>32</v>
      </c>
      <c r="C446">
        <f t="shared" si="54"/>
        <v>486</v>
      </c>
      <c r="D446">
        <f t="shared" ca="1" si="52"/>
        <v>-2.1999999999999999E-2</v>
      </c>
      <c r="E446">
        <f t="shared" ca="1" si="55"/>
        <v>0</v>
      </c>
      <c r="F446">
        <f t="shared" ca="1" si="56"/>
        <v>31</v>
      </c>
      <c r="G446">
        <f t="shared" ca="1" si="57"/>
        <v>32</v>
      </c>
      <c r="M446">
        <v>-10</v>
      </c>
      <c r="N446">
        <v>-0.90500000000000003</v>
      </c>
    </row>
    <row r="447" spans="1:14">
      <c r="A447" s="54">
        <f>formulas!O534</f>
        <v>0</v>
      </c>
      <c r="B447" s="33">
        <f t="shared" ca="1" si="53"/>
        <v>32</v>
      </c>
      <c r="C447">
        <f t="shared" si="54"/>
        <v>486</v>
      </c>
      <c r="D447">
        <f t="shared" ca="1" si="52"/>
        <v>-2.1999999999999999E-2</v>
      </c>
      <c r="E447">
        <f t="shared" ca="1" si="55"/>
        <v>0</v>
      </c>
      <c r="F447">
        <f t="shared" ca="1" si="56"/>
        <v>31</v>
      </c>
      <c r="G447">
        <f t="shared" ca="1" si="57"/>
        <v>32</v>
      </c>
      <c r="M447">
        <v>-9</v>
      </c>
      <c r="N447">
        <v>-0.88300000000000001</v>
      </c>
    </row>
    <row r="448" spans="1:14">
      <c r="A448" s="54">
        <f>formulas!O535</f>
        <v>0</v>
      </c>
      <c r="B448" s="33">
        <f t="shared" ca="1" si="53"/>
        <v>32</v>
      </c>
      <c r="C448">
        <f t="shared" si="54"/>
        <v>486</v>
      </c>
      <c r="D448">
        <f t="shared" ca="1" si="52"/>
        <v>-2.1999999999999999E-2</v>
      </c>
      <c r="E448">
        <f t="shared" ca="1" si="55"/>
        <v>0</v>
      </c>
      <c r="F448">
        <f t="shared" ca="1" si="56"/>
        <v>31</v>
      </c>
      <c r="G448">
        <f t="shared" ca="1" si="57"/>
        <v>32</v>
      </c>
      <c r="M448">
        <v>-8</v>
      </c>
      <c r="N448">
        <v>-0.86199999999999999</v>
      </c>
    </row>
    <row r="449" spans="1:14">
      <c r="A449" s="54">
        <f>formulas!O536</f>
        <v>0</v>
      </c>
      <c r="B449" s="33">
        <f t="shared" ca="1" si="53"/>
        <v>32</v>
      </c>
      <c r="C449">
        <f t="shared" si="54"/>
        <v>486</v>
      </c>
      <c r="D449">
        <f t="shared" ca="1" si="52"/>
        <v>-2.1999999999999999E-2</v>
      </c>
      <c r="E449">
        <f t="shared" ca="1" si="55"/>
        <v>0</v>
      </c>
      <c r="F449">
        <f t="shared" ca="1" si="56"/>
        <v>31</v>
      </c>
      <c r="G449">
        <f t="shared" ca="1" si="57"/>
        <v>32</v>
      </c>
      <c r="M449">
        <v>-7</v>
      </c>
      <c r="N449">
        <v>-0.84099999999999997</v>
      </c>
    </row>
    <row r="450" spans="1:14">
      <c r="A450" s="54">
        <f>formulas!O537</f>
        <v>0</v>
      </c>
      <c r="B450" s="33">
        <f t="shared" ca="1" si="53"/>
        <v>32</v>
      </c>
      <c r="C450">
        <f t="shared" si="54"/>
        <v>486</v>
      </c>
      <c r="D450">
        <f t="shared" ca="1" si="52"/>
        <v>-2.1999999999999999E-2</v>
      </c>
      <c r="E450">
        <f t="shared" ca="1" si="55"/>
        <v>0</v>
      </c>
      <c r="F450">
        <f t="shared" ca="1" si="56"/>
        <v>31</v>
      </c>
      <c r="G450">
        <f t="shared" ca="1" si="57"/>
        <v>32</v>
      </c>
      <c r="M450">
        <v>-6</v>
      </c>
      <c r="N450">
        <v>-0.82</v>
      </c>
    </row>
    <row r="451" spans="1:14">
      <c r="A451" s="54">
        <f>formulas!O538</f>
        <v>0</v>
      </c>
      <c r="B451" s="33">
        <f t="shared" ca="1" si="53"/>
        <v>32</v>
      </c>
      <c r="C451">
        <f t="shared" si="54"/>
        <v>486</v>
      </c>
      <c r="D451">
        <f t="shared" ref="D451:D514" ca="1" si="58">INDIRECT(ADDRESS(C451+1,14))</f>
        <v>-2.1999999999999999E-2</v>
      </c>
      <c r="E451">
        <f t="shared" ca="1" si="55"/>
        <v>0</v>
      </c>
      <c r="F451">
        <f t="shared" ca="1" si="56"/>
        <v>31</v>
      </c>
      <c r="G451">
        <f t="shared" ca="1" si="57"/>
        <v>32</v>
      </c>
      <c r="M451">
        <v>-5</v>
      </c>
      <c r="N451">
        <v>-0.79900000000000004</v>
      </c>
    </row>
    <row r="452" spans="1:14">
      <c r="A452" s="54">
        <f>formulas!O539</f>
        <v>0</v>
      </c>
      <c r="B452" s="33">
        <f t="shared" ca="1" si="53"/>
        <v>32</v>
      </c>
      <c r="C452">
        <f t="shared" si="54"/>
        <v>486</v>
      </c>
      <c r="D452">
        <f t="shared" ca="1" si="58"/>
        <v>-2.1999999999999999E-2</v>
      </c>
      <c r="E452">
        <f t="shared" ca="1" si="55"/>
        <v>0</v>
      </c>
      <c r="F452">
        <f t="shared" ca="1" si="56"/>
        <v>31</v>
      </c>
      <c r="G452">
        <f t="shared" ca="1" si="57"/>
        <v>32</v>
      </c>
      <c r="M452">
        <v>-4</v>
      </c>
      <c r="N452">
        <v>-0.77800000000000002</v>
      </c>
    </row>
    <row r="453" spans="1:14">
      <c r="A453" s="54">
        <f>formulas!O540</f>
        <v>0</v>
      </c>
      <c r="B453" s="33">
        <f t="shared" ca="1" si="53"/>
        <v>32</v>
      </c>
      <c r="C453">
        <f t="shared" si="54"/>
        <v>486</v>
      </c>
      <c r="D453">
        <f t="shared" ca="1" si="58"/>
        <v>-2.1999999999999999E-2</v>
      </c>
      <c r="E453">
        <f t="shared" ca="1" si="55"/>
        <v>0</v>
      </c>
      <c r="F453">
        <f t="shared" ca="1" si="56"/>
        <v>31</v>
      </c>
      <c r="G453">
        <f t="shared" ca="1" si="57"/>
        <v>32</v>
      </c>
      <c r="M453">
        <v>-3</v>
      </c>
      <c r="N453">
        <v>-0.75600000000000001</v>
      </c>
    </row>
    <row r="454" spans="1:14">
      <c r="A454" s="54">
        <f>formulas!O541</f>
        <v>0</v>
      </c>
      <c r="B454" s="33">
        <f t="shared" ca="1" si="53"/>
        <v>32</v>
      </c>
      <c r="C454">
        <f t="shared" si="54"/>
        <v>486</v>
      </c>
      <c r="D454">
        <f t="shared" ca="1" si="58"/>
        <v>-2.1999999999999999E-2</v>
      </c>
      <c r="E454">
        <f t="shared" ca="1" si="55"/>
        <v>0</v>
      </c>
      <c r="F454">
        <f t="shared" ca="1" si="56"/>
        <v>31</v>
      </c>
      <c r="G454">
        <f t="shared" ca="1" si="57"/>
        <v>32</v>
      </c>
      <c r="M454">
        <v>-2</v>
      </c>
      <c r="N454">
        <v>-0.73499999999999999</v>
      </c>
    </row>
    <row r="455" spans="1:14">
      <c r="A455" s="54">
        <f>formulas!O542</f>
        <v>0</v>
      </c>
      <c r="B455" s="33">
        <f t="shared" ca="1" si="53"/>
        <v>32</v>
      </c>
      <c r="C455">
        <f t="shared" si="54"/>
        <v>486</v>
      </c>
      <c r="D455">
        <f t="shared" ca="1" si="58"/>
        <v>-2.1999999999999999E-2</v>
      </c>
      <c r="E455">
        <f t="shared" ca="1" si="55"/>
        <v>0</v>
      </c>
      <c r="F455">
        <f t="shared" ca="1" si="56"/>
        <v>31</v>
      </c>
      <c r="G455">
        <f t="shared" ca="1" si="57"/>
        <v>32</v>
      </c>
      <c r="M455">
        <v>-1</v>
      </c>
      <c r="N455">
        <v>-0.71399999999999997</v>
      </c>
    </row>
    <row r="456" spans="1:14">
      <c r="A456" s="54">
        <f>formulas!O543</f>
        <v>0</v>
      </c>
      <c r="B456" s="33">
        <f t="shared" ca="1" si="53"/>
        <v>32</v>
      </c>
      <c r="C456">
        <f t="shared" si="54"/>
        <v>486</v>
      </c>
      <c r="D456">
        <f t="shared" ca="1" si="58"/>
        <v>-2.1999999999999999E-2</v>
      </c>
      <c r="E456">
        <f t="shared" ca="1" si="55"/>
        <v>0</v>
      </c>
      <c r="F456">
        <f t="shared" ca="1" si="56"/>
        <v>31</v>
      </c>
      <c r="G456">
        <f t="shared" ca="1" si="57"/>
        <v>32</v>
      </c>
      <c r="M456">
        <v>0</v>
      </c>
      <c r="N456">
        <v>-0.69199999999999995</v>
      </c>
    </row>
    <row r="457" spans="1:14">
      <c r="A457" s="54">
        <f>formulas!O544</f>
        <v>0</v>
      </c>
      <c r="B457" s="33">
        <f t="shared" ca="1" si="53"/>
        <v>32</v>
      </c>
      <c r="C457">
        <f t="shared" si="54"/>
        <v>486</v>
      </c>
      <c r="D457">
        <f t="shared" ca="1" si="58"/>
        <v>-2.1999999999999999E-2</v>
      </c>
      <c r="E457">
        <f t="shared" ca="1" si="55"/>
        <v>0</v>
      </c>
      <c r="F457">
        <f t="shared" ca="1" si="56"/>
        <v>31</v>
      </c>
      <c r="G457">
        <f t="shared" ca="1" si="57"/>
        <v>32</v>
      </c>
      <c r="M457">
        <v>1</v>
      </c>
      <c r="N457">
        <v>-0.67100000000000004</v>
      </c>
    </row>
    <row r="458" spans="1:14">
      <c r="A458" s="54">
        <f>formulas!O545</f>
        <v>0</v>
      </c>
      <c r="B458" s="33">
        <f t="shared" ca="1" si="53"/>
        <v>32</v>
      </c>
      <c r="C458">
        <f t="shared" si="54"/>
        <v>486</v>
      </c>
      <c r="D458">
        <f t="shared" ca="1" si="58"/>
        <v>-2.1999999999999999E-2</v>
      </c>
      <c r="E458">
        <f t="shared" ca="1" si="55"/>
        <v>0</v>
      </c>
      <c r="F458">
        <f t="shared" ca="1" si="56"/>
        <v>31</v>
      </c>
      <c r="G458">
        <f t="shared" ca="1" si="57"/>
        <v>32</v>
      </c>
      <c r="M458">
        <v>2</v>
      </c>
      <c r="N458">
        <v>-0.65</v>
      </c>
    </row>
    <row r="459" spans="1:14">
      <c r="A459" s="54">
        <f>formulas!O546</f>
        <v>0</v>
      </c>
      <c r="B459" s="33">
        <f t="shared" ca="1" si="53"/>
        <v>32</v>
      </c>
      <c r="C459">
        <f t="shared" si="54"/>
        <v>486</v>
      </c>
      <c r="D459">
        <f t="shared" ca="1" si="58"/>
        <v>-2.1999999999999999E-2</v>
      </c>
      <c r="E459">
        <f t="shared" ca="1" si="55"/>
        <v>0</v>
      </c>
      <c r="F459">
        <f t="shared" ca="1" si="56"/>
        <v>31</v>
      </c>
      <c r="G459">
        <f t="shared" ca="1" si="57"/>
        <v>32</v>
      </c>
      <c r="M459">
        <v>3</v>
      </c>
      <c r="N459">
        <v>-0.628</v>
      </c>
    </row>
    <row r="460" spans="1:14">
      <c r="A460" s="54">
        <f>formulas!O547</f>
        <v>0</v>
      </c>
      <c r="B460" s="33">
        <f t="shared" ca="1" si="53"/>
        <v>32</v>
      </c>
      <c r="C460">
        <f t="shared" si="54"/>
        <v>486</v>
      </c>
      <c r="D460">
        <f t="shared" ca="1" si="58"/>
        <v>-2.1999999999999999E-2</v>
      </c>
      <c r="E460">
        <f t="shared" ca="1" si="55"/>
        <v>0</v>
      </c>
      <c r="F460">
        <f t="shared" ca="1" si="56"/>
        <v>31</v>
      </c>
      <c r="G460">
        <f t="shared" ca="1" si="57"/>
        <v>32</v>
      </c>
      <c r="M460">
        <v>4</v>
      </c>
      <c r="N460">
        <v>-0.60699999999999998</v>
      </c>
    </row>
    <row r="461" spans="1:14">
      <c r="A461" s="54">
        <f>formulas!O548</f>
        <v>0</v>
      </c>
      <c r="B461" s="33">
        <f t="shared" ca="1" si="53"/>
        <v>32</v>
      </c>
      <c r="C461">
        <f t="shared" si="54"/>
        <v>486</v>
      </c>
      <c r="D461">
        <f t="shared" ca="1" si="58"/>
        <v>-2.1999999999999999E-2</v>
      </c>
      <c r="E461">
        <f t="shared" ca="1" si="55"/>
        <v>0</v>
      </c>
      <c r="F461">
        <f t="shared" ca="1" si="56"/>
        <v>31</v>
      </c>
      <c r="G461">
        <f t="shared" ca="1" si="57"/>
        <v>32</v>
      </c>
      <c r="M461">
        <v>5</v>
      </c>
      <c r="N461">
        <v>-0.58599999999999997</v>
      </c>
    </row>
    <row r="462" spans="1:14">
      <c r="A462" s="54">
        <f>formulas!O549</f>
        <v>0</v>
      </c>
      <c r="B462" s="33">
        <f t="shared" ca="1" si="53"/>
        <v>32</v>
      </c>
      <c r="C462">
        <f t="shared" si="54"/>
        <v>486</v>
      </c>
      <c r="D462">
        <f t="shared" ca="1" si="58"/>
        <v>-2.1999999999999999E-2</v>
      </c>
      <c r="E462">
        <f t="shared" ca="1" si="55"/>
        <v>0</v>
      </c>
      <c r="F462">
        <f t="shared" ca="1" si="56"/>
        <v>31</v>
      </c>
      <c r="G462">
        <f t="shared" ca="1" si="57"/>
        <v>32</v>
      </c>
      <c r="M462">
        <v>6</v>
      </c>
      <c r="N462">
        <v>-0.56399999999999995</v>
      </c>
    </row>
    <row r="463" spans="1:14">
      <c r="A463" s="54">
        <f>formulas!O550</f>
        <v>0</v>
      </c>
      <c r="B463" s="33">
        <f t="shared" ca="1" si="53"/>
        <v>32</v>
      </c>
      <c r="C463">
        <f t="shared" si="54"/>
        <v>486</v>
      </c>
      <c r="D463">
        <f t="shared" ca="1" si="58"/>
        <v>-2.1999999999999999E-2</v>
      </c>
      <c r="E463">
        <f t="shared" ca="1" si="55"/>
        <v>0</v>
      </c>
      <c r="F463">
        <f t="shared" ca="1" si="56"/>
        <v>31</v>
      </c>
      <c r="G463">
        <f t="shared" ca="1" si="57"/>
        <v>32</v>
      </c>
      <c r="M463">
        <v>7</v>
      </c>
      <c r="N463">
        <v>-0.54300000000000004</v>
      </c>
    </row>
    <row r="464" spans="1:14">
      <c r="A464" s="54">
        <f>formulas!O551</f>
        <v>0</v>
      </c>
      <c r="B464" s="33">
        <f t="shared" ca="1" si="53"/>
        <v>32</v>
      </c>
      <c r="C464">
        <f t="shared" si="54"/>
        <v>486</v>
      </c>
      <c r="D464">
        <f t="shared" ca="1" si="58"/>
        <v>-2.1999999999999999E-2</v>
      </c>
      <c r="E464">
        <f t="shared" ca="1" si="55"/>
        <v>0</v>
      </c>
      <c r="F464">
        <f t="shared" ca="1" si="56"/>
        <v>31</v>
      </c>
      <c r="G464">
        <f t="shared" ca="1" si="57"/>
        <v>32</v>
      </c>
      <c r="M464">
        <v>8</v>
      </c>
      <c r="N464">
        <v>-0.52100000000000002</v>
      </c>
    </row>
    <row r="465" spans="1:14">
      <c r="A465" s="54">
        <f>formulas!O552</f>
        <v>0</v>
      </c>
      <c r="B465" s="33">
        <f t="shared" ca="1" si="53"/>
        <v>32</v>
      </c>
      <c r="C465">
        <f t="shared" si="54"/>
        <v>486</v>
      </c>
      <c r="D465">
        <f t="shared" ca="1" si="58"/>
        <v>-2.1999999999999999E-2</v>
      </c>
      <c r="E465">
        <f t="shared" ca="1" si="55"/>
        <v>0</v>
      </c>
      <c r="F465">
        <f t="shared" ca="1" si="56"/>
        <v>31</v>
      </c>
      <c r="G465">
        <f t="shared" ca="1" si="57"/>
        <v>32</v>
      </c>
      <c r="M465">
        <v>9</v>
      </c>
      <c r="N465">
        <v>-0.5</v>
      </c>
    </row>
    <row r="466" spans="1:14">
      <c r="A466" s="54">
        <f>formulas!O553</f>
        <v>0</v>
      </c>
      <c r="B466" s="33">
        <f t="shared" ca="1" si="53"/>
        <v>32</v>
      </c>
      <c r="C466">
        <f t="shared" si="54"/>
        <v>486</v>
      </c>
      <c r="D466">
        <f t="shared" ca="1" si="58"/>
        <v>-2.1999999999999999E-2</v>
      </c>
      <c r="E466">
        <f t="shared" ca="1" si="55"/>
        <v>0</v>
      </c>
      <c r="F466">
        <f t="shared" ca="1" si="56"/>
        <v>31</v>
      </c>
      <c r="G466">
        <f t="shared" ca="1" si="57"/>
        <v>32</v>
      </c>
      <c r="M466">
        <v>10</v>
      </c>
      <c r="N466">
        <v>-0.47799999999999998</v>
      </c>
    </row>
    <row r="467" spans="1:14">
      <c r="A467" s="54">
        <f>formulas!O554</f>
        <v>0</v>
      </c>
      <c r="B467" s="33">
        <f t="shared" ca="1" si="53"/>
        <v>32</v>
      </c>
      <c r="C467">
        <f t="shared" si="54"/>
        <v>486</v>
      </c>
      <c r="D467">
        <f t="shared" ca="1" si="58"/>
        <v>-2.1999999999999999E-2</v>
      </c>
      <c r="E467">
        <f t="shared" ca="1" si="55"/>
        <v>0</v>
      </c>
      <c r="F467">
        <f t="shared" ca="1" si="56"/>
        <v>31</v>
      </c>
      <c r="G467">
        <f t="shared" ca="1" si="57"/>
        <v>32</v>
      </c>
      <c r="M467">
        <v>11</v>
      </c>
      <c r="N467">
        <v>-0.45700000000000002</v>
      </c>
    </row>
    <row r="468" spans="1:14">
      <c r="A468" s="54">
        <f>formulas!O555</f>
        <v>0</v>
      </c>
      <c r="B468" s="33">
        <f t="shared" ca="1" si="53"/>
        <v>32</v>
      </c>
      <c r="C468">
        <f t="shared" si="54"/>
        <v>486</v>
      </c>
      <c r="D468">
        <f t="shared" ca="1" si="58"/>
        <v>-2.1999999999999999E-2</v>
      </c>
      <c r="E468">
        <f t="shared" ca="1" si="55"/>
        <v>0</v>
      </c>
      <c r="F468">
        <f t="shared" ca="1" si="56"/>
        <v>31</v>
      </c>
      <c r="G468">
        <f t="shared" ca="1" si="57"/>
        <v>32</v>
      </c>
      <c r="M468">
        <v>12</v>
      </c>
      <c r="N468">
        <v>-0.435</v>
      </c>
    </row>
    <row r="469" spans="1:14">
      <c r="A469" s="54">
        <f>formulas!O556</f>
        <v>0</v>
      </c>
      <c r="B469" s="33">
        <f t="shared" ca="1" si="53"/>
        <v>32</v>
      </c>
      <c r="C469">
        <f t="shared" si="54"/>
        <v>486</v>
      </c>
      <c r="D469">
        <f t="shared" ca="1" si="58"/>
        <v>-2.1999999999999999E-2</v>
      </c>
      <c r="E469">
        <f t="shared" ca="1" si="55"/>
        <v>0</v>
      </c>
      <c r="F469">
        <f t="shared" ca="1" si="56"/>
        <v>31</v>
      </c>
      <c r="G469">
        <f t="shared" ca="1" si="57"/>
        <v>32</v>
      </c>
      <c r="M469">
        <v>13</v>
      </c>
      <c r="N469">
        <v>-0.41299999999999998</v>
      </c>
    </row>
    <row r="470" spans="1:14">
      <c r="A470" s="54">
        <f>formulas!O557</f>
        <v>0</v>
      </c>
      <c r="B470" s="33">
        <f t="shared" ca="1" si="53"/>
        <v>32</v>
      </c>
      <c r="C470">
        <f t="shared" si="54"/>
        <v>486</v>
      </c>
      <c r="D470">
        <f t="shared" ca="1" si="58"/>
        <v>-2.1999999999999999E-2</v>
      </c>
      <c r="E470">
        <f t="shared" ca="1" si="55"/>
        <v>0</v>
      </c>
      <c r="F470">
        <f t="shared" ca="1" si="56"/>
        <v>31</v>
      </c>
      <c r="G470">
        <f t="shared" ca="1" si="57"/>
        <v>32</v>
      </c>
      <c r="M470">
        <v>14</v>
      </c>
      <c r="N470">
        <v>-0.39200000000000002</v>
      </c>
    </row>
    <row r="471" spans="1:14">
      <c r="A471" s="54">
        <f>formulas!O558</f>
        <v>0</v>
      </c>
      <c r="B471" s="33">
        <f t="shared" ca="1" si="53"/>
        <v>32</v>
      </c>
      <c r="C471">
        <f t="shared" si="54"/>
        <v>486</v>
      </c>
      <c r="D471">
        <f t="shared" ca="1" si="58"/>
        <v>-2.1999999999999999E-2</v>
      </c>
      <c r="E471">
        <f t="shared" ca="1" si="55"/>
        <v>0</v>
      </c>
      <c r="F471">
        <f t="shared" ca="1" si="56"/>
        <v>31</v>
      </c>
      <c r="G471">
        <f t="shared" ca="1" si="57"/>
        <v>32</v>
      </c>
      <c r="M471">
        <v>15</v>
      </c>
      <c r="N471">
        <v>-0.37</v>
      </c>
    </row>
    <row r="472" spans="1:14">
      <c r="A472" s="54">
        <f>formulas!O559</f>
        <v>0</v>
      </c>
      <c r="B472" s="33">
        <f t="shared" ca="1" si="53"/>
        <v>32</v>
      </c>
      <c r="C472">
        <f t="shared" si="54"/>
        <v>486</v>
      </c>
      <c r="D472">
        <f t="shared" ca="1" si="58"/>
        <v>-2.1999999999999999E-2</v>
      </c>
      <c r="E472">
        <f t="shared" ca="1" si="55"/>
        <v>0</v>
      </c>
      <c r="F472">
        <f t="shared" ca="1" si="56"/>
        <v>31</v>
      </c>
      <c r="G472">
        <f t="shared" ca="1" si="57"/>
        <v>32</v>
      </c>
      <c r="M472">
        <v>16</v>
      </c>
      <c r="N472">
        <v>-0.34899999999999998</v>
      </c>
    </row>
    <row r="473" spans="1:14">
      <c r="A473" s="54">
        <f>formulas!O560</f>
        <v>0</v>
      </c>
      <c r="B473" s="33">
        <f t="shared" ca="1" si="53"/>
        <v>32</v>
      </c>
      <c r="C473">
        <f t="shared" si="54"/>
        <v>486</v>
      </c>
      <c r="D473">
        <f t="shared" ca="1" si="58"/>
        <v>-2.1999999999999999E-2</v>
      </c>
      <c r="E473">
        <f t="shared" ca="1" si="55"/>
        <v>0</v>
      </c>
      <c r="F473">
        <f t="shared" ca="1" si="56"/>
        <v>31</v>
      </c>
      <c r="G473">
        <f t="shared" ca="1" si="57"/>
        <v>32</v>
      </c>
      <c r="M473">
        <v>17</v>
      </c>
      <c r="N473">
        <v>-0.32700000000000001</v>
      </c>
    </row>
    <row r="474" spans="1:14">
      <c r="A474" s="54">
        <f>formulas!O561</f>
        <v>0</v>
      </c>
      <c r="B474" s="33">
        <f t="shared" ca="1" si="53"/>
        <v>32</v>
      </c>
      <c r="C474">
        <f t="shared" si="54"/>
        <v>486</v>
      </c>
      <c r="D474">
        <f t="shared" ca="1" si="58"/>
        <v>-2.1999999999999999E-2</v>
      </c>
      <c r="E474">
        <f t="shared" ca="1" si="55"/>
        <v>0</v>
      </c>
      <c r="F474">
        <f t="shared" ca="1" si="56"/>
        <v>31</v>
      </c>
      <c r="G474">
        <f t="shared" ca="1" si="57"/>
        <v>32</v>
      </c>
      <c r="M474">
        <v>18</v>
      </c>
      <c r="N474">
        <v>-0.30499999999999999</v>
      </c>
    </row>
    <row r="475" spans="1:14">
      <c r="A475" s="54">
        <f>formulas!O562</f>
        <v>0</v>
      </c>
      <c r="B475" s="33">
        <f t="shared" ca="1" si="53"/>
        <v>32</v>
      </c>
      <c r="C475">
        <f t="shared" si="54"/>
        <v>486</v>
      </c>
      <c r="D475">
        <f t="shared" ca="1" si="58"/>
        <v>-2.1999999999999999E-2</v>
      </c>
      <c r="E475">
        <f t="shared" ca="1" si="55"/>
        <v>0</v>
      </c>
      <c r="F475">
        <f t="shared" ca="1" si="56"/>
        <v>31</v>
      </c>
      <c r="G475">
        <f t="shared" ca="1" si="57"/>
        <v>32</v>
      </c>
      <c r="M475">
        <v>19</v>
      </c>
      <c r="N475">
        <v>-0.28399999999999997</v>
      </c>
    </row>
    <row r="476" spans="1:14">
      <c r="A476" s="54">
        <f>formulas!O563</f>
        <v>0</v>
      </c>
      <c r="B476" s="33">
        <f t="shared" ca="1" si="53"/>
        <v>32</v>
      </c>
      <c r="C476">
        <f t="shared" si="54"/>
        <v>486</v>
      </c>
      <c r="D476">
        <f t="shared" ca="1" si="58"/>
        <v>-2.1999999999999999E-2</v>
      </c>
      <c r="E476">
        <f t="shared" ca="1" si="55"/>
        <v>0</v>
      </c>
      <c r="F476">
        <f t="shared" ca="1" si="56"/>
        <v>31</v>
      </c>
      <c r="G476">
        <f t="shared" ca="1" si="57"/>
        <v>32</v>
      </c>
      <c r="M476">
        <v>20</v>
      </c>
      <c r="N476">
        <v>-0.26200000000000001</v>
      </c>
    </row>
    <row r="477" spans="1:14">
      <c r="A477" s="54">
        <f>formulas!O564</f>
        <v>0</v>
      </c>
      <c r="B477" s="33">
        <f t="shared" ca="1" si="53"/>
        <v>32</v>
      </c>
      <c r="C477">
        <f t="shared" si="54"/>
        <v>486</v>
      </c>
      <c r="D477">
        <f t="shared" ca="1" si="58"/>
        <v>-2.1999999999999999E-2</v>
      </c>
      <c r="E477">
        <f t="shared" ca="1" si="55"/>
        <v>0</v>
      </c>
      <c r="F477">
        <f t="shared" ca="1" si="56"/>
        <v>31</v>
      </c>
      <c r="G477">
        <f t="shared" ca="1" si="57"/>
        <v>32</v>
      </c>
      <c r="M477">
        <v>21</v>
      </c>
      <c r="N477">
        <v>-0.24</v>
      </c>
    </row>
    <row r="478" spans="1:14">
      <c r="A478" s="54">
        <f>formulas!O565</f>
        <v>0</v>
      </c>
      <c r="B478" s="33">
        <f t="shared" ca="1" si="53"/>
        <v>32</v>
      </c>
      <c r="C478">
        <f t="shared" si="54"/>
        <v>486</v>
      </c>
      <c r="D478">
        <f t="shared" ca="1" si="58"/>
        <v>-2.1999999999999999E-2</v>
      </c>
      <c r="E478">
        <f t="shared" ca="1" si="55"/>
        <v>0</v>
      </c>
      <c r="F478">
        <f t="shared" ca="1" si="56"/>
        <v>31</v>
      </c>
      <c r="G478">
        <f t="shared" ca="1" si="57"/>
        <v>32</v>
      </c>
      <c r="M478">
        <v>22</v>
      </c>
      <c r="N478">
        <v>-0.218</v>
      </c>
    </row>
    <row r="479" spans="1:14">
      <c r="A479" s="54">
        <f>formulas!O566</f>
        <v>0</v>
      </c>
      <c r="B479" s="33">
        <f t="shared" ca="1" si="53"/>
        <v>32</v>
      </c>
      <c r="C479">
        <f t="shared" si="54"/>
        <v>486</v>
      </c>
      <c r="D479">
        <f t="shared" ca="1" si="58"/>
        <v>-2.1999999999999999E-2</v>
      </c>
      <c r="E479">
        <f t="shared" ca="1" si="55"/>
        <v>0</v>
      </c>
      <c r="F479">
        <f t="shared" ca="1" si="56"/>
        <v>31</v>
      </c>
      <c r="G479">
        <f t="shared" ca="1" si="57"/>
        <v>32</v>
      </c>
      <c r="M479">
        <v>23</v>
      </c>
      <c r="N479">
        <v>-0.19700000000000001</v>
      </c>
    </row>
    <row r="480" spans="1:14">
      <c r="A480" s="54">
        <f>formulas!O567</f>
        <v>0</v>
      </c>
      <c r="B480" s="33">
        <f t="shared" ca="1" si="53"/>
        <v>32</v>
      </c>
      <c r="C480">
        <f t="shared" si="54"/>
        <v>486</v>
      </c>
      <c r="D480">
        <f t="shared" ca="1" si="58"/>
        <v>-2.1999999999999999E-2</v>
      </c>
      <c r="E480">
        <f t="shared" ca="1" si="55"/>
        <v>0</v>
      </c>
      <c r="F480">
        <f t="shared" ca="1" si="56"/>
        <v>31</v>
      </c>
      <c r="G480">
        <f t="shared" ca="1" si="57"/>
        <v>32</v>
      </c>
      <c r="M480">
        <v>24</v>
      </c>
      <c r="N480">
        <v>-0.17499999999999999</v>
      </c>
    </row>
    <row r="481" spans="1:14">
      <c r="A481" s="54">
        <f>formulas!O568</f>
        <v>0</v>
      </c>
      <c r="B481" s="33">
        <f t="shared" ca="1" si="53"/>
        <v>32</v>
      </c>
      <c r="C481">
        <f t="shared" si="54"/>
        <v>486</v>
      </c>
      <c r="D481">
        <f t="shared" ca="1" si="58"/>
        <v>-2.1999999999999999E-2</v>
      </c>
      <c r="E481">
        <f t="shared" ca="1" si="55"/>
        <v>0</v>
      </c>
      <c r="F481">
        <f t="shared" ca="1" si="56"/>
        <v>31</v>
      </c>
      <c r="G481">
        <f t="shared" ca="1" si="57"/>
        <v>32</v>
      </c>
      <c r="M481">
        <v>25</v>
      </c>
      <c r="N481">
        <v>-0.153</v>
      </c>
    </row>
    <row r="482" spans="1:14">
      <c r="A482" s="54">
        <f>formulas!O569</f>
        <v>0</v>
      </c>
      <c r="B482" s="33">
        <f t="shared" ca="1" si="53"/>
        <v>32</v>
      </c>
      <c r="C482">
        <f t="shared" si="54"/>
        <v>486</v>
      </c>
      <c r="D482">
        <f t="shared" ca="1" si="58"/>
        <v>-2.1999999999999999E-2</v>
      </c>
      <c r="E482">
        <f t="shared" ca="1" si="55"/>
        <v>0</v>
      </c>
      <c r="F482">
        <f t="shared" ca="1" si="56"/>
        <v>31</v>
      </c>
      <c r="G482">
        <f t="shared" ca="1" si="57"/>
        <v>32</v>
      </c>
      <c r="M482">
        <v>26</v>
      </c>
      <c r="N482">
        <v>-0.13100000000000001</v>
      </c>
    </row>
    <row r="483" spans="1:14">
      <c r="A483" s="54">
        <f>formulas!O570</f>
        <v>0</v>
      </c>
      <c r="B483" s="33">
        <f t="shared" ca="1" si="53"/>
        <v>32</v>
      </c>
      <c r="C483">
        <f t="shared" si="54"/>
        <v>486</v>
      </c>
      <c r="D483">
        <f t="shared" ca="1" si="58"/>
        <v>-2.1999999999999999E-2</v>
      </c>
      <c r="E483">
        <f t="shared" ca="1" si="55"/>
        <v>0</v>
      </c>
      <c r="F483">
        <f t="shared" ca="1" si="56"/>
        <v>31</v>
      </c>
      <c r="G483">
        <f t="shared" ca="1" si="57"/>
        <v>32</v>
      </c>
      <c r="M483">
        <v>27</v>
      </c>
      <c r="N483">
        <v>-0.109</v>
      </c>
    </row>
    <row r="484" spans="1:14">
      <c r="A484" s="54">
        <f>formulas!O571</f>
        <v>0</v>
      </c>
      <c r="B484" s="33">
        <f t="shared" ca="1" si="53"/>
        <v>32</v>
      </c>
      <c r="C484">
        <f t="shared" si="54"/>
        <v>486</v>
      </c>
      <c r="D484">
        <f t="shared" ca="1" si="58"/>
        <v>-2.1999999999999999E-2</v>
      </c>
      <c r="E484">
        <f t="shared" ca="1" si="55"/>
        <v>0</v>
      </c>
      <c r="F484">
        <f t="shared" ca="1" si="56"/>
        <v>31</v>
      </c>
      <c r="G484">
        <f t="shared" ca="1" si="57"/>
        <v>32</v>
      </c>
      <c r="M484">
        <v>28</v>
      </c>
      <c r="N484">
        <v>-8.7999999999999995E-2</v>
      </c>
    </row>
    <row r="485" spans="1:14">
      <c r="A485" s="54">
        <f>formulas!O572</f>
        <v>0</v>
      </c>
      <c r="B485" s="33">
        <f t="shared" ref="B485:B548" ca="1" si="59">(A485-D485)/(E485-D485)*(G485-F485)+F485</f>
        <v>32</v>
      </c>
      <c r="C485">
        <f t="shared" ref="C485:C548" si="60">COUNTIF($N$2:$N$25400,"&lt;"&amp;A485)</f>
        <v>486</v>
      </c>
      <c r="D485">
        <f t="shared" ca="1" si="58"/>
        <v>-2.1999999999999999E-2</v>
      </c>
      <c r="E485">
        <f t="shared" ref="E485:E548" ca="1" si="61">INDIRECT(ADDRESS(C485+2,14))</f>
        <v>0</v>
      </c>
      <c r="F485">
        <f t="shared" ref="F485:F548" ca="1" si="62">INDIRECT(ADDRESS(C485+1,13))</f>
        <v>31</v>
      </c>
      <c r="G485">
        <f t="shared" ref="G485:G548" ca="1" si="63">INDIRECT(ADDRESS(C485+2,13))</f>
        <v>32</v>
      </c>
      <c r="M485">
        <v>29</v>
      </c>
      <c r="N485">
        <v>-6.6000000000000003E-2</v>
      </c>
    </row>
    <row r="486" spans="1:14">
      <c r="A486" s="54">
        <f>formulas!O573</f>
        <v>0</v>
      </c>
      <c r="B486" s="33">
        <f t="shared" ca="1" si="59"/>
        <v>32</v>
      </c>
      <c r="C486">
        <f t="shared" si="60"/>
        <v>486</v>
      </c>
      <c r="D486">
        <f t="shared" ca="1" si="58"/>
        <v>-2.1999999999999999E-2</v>
      </c>
      <c r="E486">
        <f t="shared" ca="1" si="61"/>
        <v>0</v>
      </c>
      <c r="F486">
        <f t="shared" ca="1" si="62"/>
        <v>31</v>
      </c>
      <c r="G486">
        <f t="shared" ca="1" si="63"/>
        <v>32</v>
      </c>
      <c r="M486">
        <v>30</v>
      </c>
      <c r="N486">
        <v>-4.3999999999999997E-2</v>
      </c>
    </row>
    <row r="487" spans="1:14">
      <c r="A487" s="54">
        <f>formulas!O574</f>
        <v>0</v>
      </c>
      <c r="B487" s="33">
        <f t="shared" ca="1" si="59"/>
        <v>32</v>
      </c>
      <c r="C487">
        <f t="shared" si="60"/>
        <v>486</v>
      </c>
      <c r="D487">
        <f t="shared" ca="1" si="58"/>
        <v>-2.1999999999999999E-2</v>
      </c>
      <c r="E487">
        <f t="shared" ca="1" si="61"/>
        <v>0</v>
      </c>
      <c r="F487">
        <f t="shared" ca="1" si="62"/>
        <v>31</v>
      </c>
      <c r="G487">
        <f t="shared" ca="1" si="63"/>
        <v>32</v>
      </c>
      <c r="M487">
        <v>31</v>
      </c>
      <c r="N487">
        <v>-2.1999999999999999E-2</v>
      </c>
    </row>
    <row r="488" spans="1:14">
      <c r="A488" s="54">
        <f>formulas!O575</f>
        <v>0</v>
      </c>
      <c r="B488" s="33">
        <f t="shared" ca="1" si="59"/>
        <v>32</v>
      </c>
      <c r="C488">
        <f t="shared" si="60"/>
        <v>486</v>
      </c>
      <c r="D488">
        <f t="shared" ca="1" si="58"/>
        <v>-2.1999999999999999E-2</v>
      </c>
      <c r="E488">
        <f t="shared" ca="1" si="61"/>
        <v>0</v>
      </c>
      <c r="F488">
        <f t="shared" ca="1" si="62"/>
        <v>31</v>
      </c>
      <c r="G488">
        <f t="shared" ca="1" si="63"/>
        <v>32</v>
      </c>
      <c r="M488">
        <v>32</v>
      </c>
      <c r="N488">
        <v>0</v>
      </c>
    </row>
    <row r="489" spans="1:14">
      <c r="A489" s="54">
        <f>formulas!O576</f>
        <v>0</v>
      </c>
      <c r="B489" s="33">
        <f t="shared" ca="1" si="59"/>
        <v>32</v>
      </c>
      <c r="C489">
        <f t="shared" si="60"/>
        <v>486</v>
      </c>
      <c r="D489">
        <f t="shared" ca="1" si="58"/>
        <v>-2.1999999999999999E-2</v>
      </c>
      <c r="E489">
        <f t="shared" ca="1" si="61"/>
        <v>0</v>
      </c>
      <c r="F489">
        <f t="shared" ca="1" si="62"/>
        <v>31</v>
      </c>
      <c r="G489">
        <f t="shared" ca="1" si="63"/>
        <v>32</v>
      </c>
      <c r="M489">
        <v>33</v>
      </c>
      <c r="N489">
        <v>2.1999999999999999E-2</v>
      </c>
    </row>
    <row r="490" spans="1:14">
      <c r="A490" s="54">
        <f>formulas!O577</f>
        <v>0</v>
      </c>
      <c r="B490" s="33">
        <f t="shared" ca="1" si="59"/>
        <v>32</v>
      </c>
      <c r="C490">
        <f t="shared" si="60"/>
        <v>486</v>
      </c>
      <c r="D490">
        <f t="shared" ca="1" si="58"/>
        <v>-2.1999999999999999E-2</v>
      </c>
      <c r="E490">
        <f t="shared" ca="1" si="61"/>
        <v>0</v>
      </c>
      <c r="F490">
        <f t="shared" ca="1" si="62"/>
        <v>31</v>
      </c>
      <c r="G490">
        <f t="shared" ca="1" si="63"/>
        <v>32</v>
      </c>
      <c r="M490">
        <v>34</v>
      </c>
      <c r="N490">
        <v>4.3999999999999997E-2</v>
      </c>
    </row>
    <row r="491" spans="1:14">
      <c r="A491" s="54">
        <f>formulas!O578</f>
        <v>0</v>
      </c>
      <c r="B491" s="33">
        <f t="shared" ca="1" si="59"/>
        <v>32</v>
      </c>
      <c r="C491">
        <f t="shared" si="60"/>
        <v>486</v>
      </c>
      <c r="D491">
        <f t="shared" ca="1" si="58"/>
        <v>-2.1999999999999999E-2</v>
      </c>
      <c r="E491">
        <f t="shared" ca="1" si="61"/>
        <v>0</v>
      </c>
      <c r="F491">
        <f t="shared" ca="1" si="62"/>
        <v>31</v>
      </c>
      <c r="G491">
        <f t="shared" ca="1" si="63"/>
        <v>32</v>
      </c>
      <c r="M491">
        <v>35</v>
      </c>
      <c r="N491">
        <v>6.6000000000000003E-2</v>
      </c>
    </row>
    <row r="492" spans="1:14">
      <c r="A492" s="54">
        <f>formulas!O579</f>
        <v>0</v>
      </c>
      <c r="B492" s="33">
        <f t="shared" ca="1" si="59"/>
        <v>32</v>
      </c>
      <c r="C492">
        <f t="shared" si="60"/>
        <v>486</v>
      </c>
      <c r="D492">
        <f t="shared" ca="1" si="58"/>
        <v>-2.1999999999999999E-2</v>
      </c>
      <c r="E492">
        <f t="shared" ca="1" si="61"/>
        <v>0</v>
      </c>
      <c r="F492">
        <f t="shared" ca="1" si="62"/>
        <v>31</v>
      </c>
      <c r="G492">
        <f t="shared" ca="1" si="63"/>
        <v>32</v>
      </c>
      <c r="M492">
        <v>36</v>
      </c>
      <c r="N492">
        <v>8.7999999999999995E-2</v>
      </c>
    </row>
    <row r="493" spans="1:14">
      <c r="A493" s="54">
        <f>formulas!O580</f>
        <v>0</v>
      </c>
      <c r="B493" s="33">
        <f t="shared" ca="1" si="59"/>
        <v>32</v>
      </c>
      <c r="C493">
        <f t="shared" si="60"/>
        <v>486</v>
      </c>
      <c r="D493">
        <f t="shared" ca="1" si="58"/>
        <v>-2.1999999999999999E-2</v>
      </c>
      <c r="E493">
        <f t="shared" ca="1" si="61"/>
        <v>0</v>
      </c>
      <c r="F493">
        <f t="shared" ca="1" si="62"/>
        <v>31</v>
      </c>
      <c r="G493">
        <f t="shared" ca="1" si="63"/>
        <v>32</v>
      </c>
      <c r="M493">
        <v>37</v>
      </c>
      <c r="N493">
        <v>0.11</v>
      </c>
    </row>
    <row r="494" spans="1:14">
      <c r="A494" s="54">
        <f>formulas!O581</f>
        <v>0</v>
      </c>
      <c r="B494" s="33">
        <f t="shared" ca="1" si="59"/>
        <v>32</v>
      </c>
      <c r="C494">
        <f t="shared" si="60"/>
        <v>486</v>
      </c>
      <c r="D494">
        <f t="shared" ca="1" si="58"/>
        <v>-2.1999999999999999E-2</v>
      </c>
      <c r="E494">
        <f t="shared" ca="1" si="61"/>
        <v>0</v>
      </c>
      <c r="F494">
        <f t="shared" ca="1" si="62"/>
        <v>31</v>
      </c>
      <c r="G494">
        <f t="shared" ca="1" si="63"/>
        <v>32</v>
      </c>
      <c r="M494">
        <v>38</v>
      </c>
      <c r="N494">
        <v>0.13200000000000001</v>
      </c>
    </row>
    <row r="495" spans="1:14">
      <c r="A495" s="54">
        <f>formulas!O582</f>
        <v>0</v>
      </c>
      <c r="B495" s="33">
        <f t="shared" ca="1" si="59"/>
        <v>32</v>
      </c>
      <c r="C495">
        <f t="shared" si="60"/>
        <v>486</v>
      </c>
      <c r="D495">
        <f t="shared" ca="1" si="58"/>
        <v>-2.1999999999999999E-2</v>
      </c>
      <c r="E495">
        <f t="shared" ca="1" si="61"/>
        <v>0</v>
      </c>
      <c r="F495">
        <f t="shared" ca="1" si="62"/>
        <v>31</v>
      </c>
      <c r="G495">
        <f t="shared" ca="1" si="63"/>
        <v>32</v>
      </c>
      <c r="M495">
        <v>39</v>
      </c>
      <c r="N495">
        <v>0.154</v>
      </c>
    </row>
    <row r="496" spans="1:14">
      <c r="A496" s="54">
        <f>formulas!O583</f>
        <v>0</v>
      </c>
      <c r="B496" s="33">
        <f t="shared" ca="1" si="59"/>
        <v>32</v>
      </c>
      <c r="C496">
        <f t="shared" si="60"/>
        <v>486</v>
      </c>
      <c r="D496">
        <f t="shared" ca="1" si="58"/>
        <v>-2.1999999999999999E-2</v>
      </c>
      <c r="E496">
        <f t="shared" ca="1" si="61"/>
        <v>0</v>
      </c>
      <c r="F496">
        <f t="shared" ca="1" si="62"/>
        <v>31</v>
      </c>
      <c r="G496">
        <f t="shared" ca="1" si="63"/>
        <v>32</v>
      </c>
      <c r="M496">
        <v>40</v>
      </c>
      <c r="N496">
        <v>0.17599999999999999</v>
      </c>
    </row>
    <row r="497" spans="1:14">
      <c r="A497" s="54">
        <f>formulas!O584</f>
        <v>0</v>
      </c>
      <c r="B497" s="33">
        <f t="shared" ca="1" si="59"/>
        <v>32</v>
      </c>
      <c r="C497">
        <f t="shared" si="60"/>
        <v>486</v>
      </c>
      <c r="D497">
        <f t="shared" ca="1" si="58"/>
        <v>-2.1999999999999999E-2</v>
      </c>
      <c r="E497">
        <f t="shared" ca="1" si="61"/>
        <v>0</v>
      </c>
      <c r="F497">
        <f t="shared" ca="1" si="62"/>
        <v>31</v>
      </c>
      <c r="G497">
        <f t="shared" ca="1" si="63"/>
        <v>32</v>
      </c>
      <c r="M497">
        <v>41</v>
      </c>
      <c r="N497">
        <v>0.19800000000000001</v>
      </c>
    </row>
    <row r="498" spans="1:14">
      <c r="A498" s="54">
        <f>formulas!O585</f>
        <v>0</v>
      </c>
      <c r="B498" s="33">
        <f t="shared" ca="1" si="59"/>
        <v>32</v>
      </c>
      <c r="C498">
        <f t="shared" si="60"/>
        <v>486</v>
      </c>
      <c r="D498">
        <f t="shared" ca="1" si="58"/>
        <v>-2.1999999999999999E-2</v>
      </c>
      <c r="E498">
        <f t="shared" ca="1" si="61"/>
        <v>0</v>
      </c>
      <c r="F498">
        <f t="shared" ca="1" si="62"/>
        <v>31</v>
      </c>
      <c r="G498">
        <f t="shared" ca="1" si="63"/>
        <v>32</v>
      </c>
      <c r="M498">
        <v>42</v>
      </c>
      <c r="N498">
        <v>0.22</v>
      </c>
    </row>
    <row r="499" spans="1:14">
      <c r="A499" s="54">
        <f>formulas!O586</f>
        <v>0</v>
      </c>
      <c r="B499" s="33">
        <f t="shared" ca="1" si="59"/>
        <v>32</v>
      </c>
      <c r="C499">
        <f t="shared" si="60"/>
        <v>486</v>
      </c>
      <c r="D499">
        <f t="shared" ca="1" si="58"/>
        <v>-2.1999999999999999E-2</v>
      </c>
      <c r="E499">
        <f t="shared" ca="1" si="61"/>
        <v>0</v>
      </c>
      <c r="F499">
        <f t="shared" ca="1" si="62"/>
        <v>31</v>
      </c>
      <c r="G499">
        <f t="shared" ca="1" si="63"/>
        <v>32</v>
      </c>
      <c r="M499">
        <v>43</v>
      </c>
      <c r="N499">
        <v>0.24199999999999999</v>
      </c>
    </row>
    <row r="500" spans="1:14">
      <c r="A500" s="54">
        <f>formulas!O587</f>
        <v>0</v>
      </c>
      <c r="B500" s="33">
        <f t="shared" ca="1" si="59"/>
        <v>32</v>
      </c>
      <c r="C500">
        <f t="shared" si="60"/>
        <v>486</v>
      </c>
      <c r="D500">
        <f t="shared" ca="1" si="58"/>
        <v>-2.1999999999999999E-2</v>
      </c>
      <c r="E500">
        <f t="shared" ca="1" si="61"/>
        <v>0</v>
      </c>
      <c r="F500">
        <f t="shared" ca="1" si="62"/>
        <v>31</v>
      </c>
      <c r="G500">
        <f t="shared" ca="1" si="63"/>
        <v>32</v>
      </c>
      <c r="M500">
        <v>44</v>
      </c>
      <c r="N500">
        <v>0.26400000000000001</v>
      </c>
    </row>
    <row r="501" spans="1:14">
      <c r="A501" s="54">
        <f>formulas!O588</f>
        <v>0</v>
      </c>
      <c r="B501" s="33">
        <f t="shared" ca="1" si="59"/>
        <v>32</v>
      </c>
      <c r="C501">
        <f t="shared" si="60"/>
        <v>486</v>
      </c>
      <c r="D501">
        <f t="shared" ca="1" si="58"/>
        <v>-2.1999999999999999E-2</v>
      </c>
      <c r="E501">
        <f t="shared" ca="1" si="61"/>
        <v>0</v>
      </c>
      <c r="F501">
        <f t="shared" ca="1" si="62"/>
        <v>31</v>
      </c>
      <c r="G501">
        <f t="shared" ca="1" si="63"/>
        <v>32</v>
      </c>
      <c r="M501">
        <v>45</v>
      </c>
      <c r="N501">
        <v>0.28599999999999998</v>
      </c>
    </row>
    <row r="502" spans="1:14">
      <c r="A502" s="54">
        <f>formulas!O589</f>
        <v>0</v>
      </c>
      <c r="B502" s="33">
        <f t="shared" ca="1" si="59"/>
        <v>32</v>
      </c>
      <c r="C502">
        <f t="shared" si="60"/>
        <v>486</v>
      </c>
      <c r="D502">
        <f t="shared" ca="1" si="58"/>
        <v>-2.1999999999999999E-2</v>
      </c>
      <c r="E502">
        <f t="shared" ca="1" si="61"/>
        <v>0</v>
      </c>
      <c r="F502">
        <f t="shared" ca="1" si="62"/>
        <v>31</v>
      </c>
      <c r="G502">
        <f t="shared" ca="1" si="63"/>
        <v>32</v>
      </c>
      <c r="M502">
        <v>46</v>
      </c>
      <c r="N502">
        <v>0.308</v>
      </c>
    </row>
    <row r="503" spans="1:14">
      <c r="A503" s="54">
        <f>formulas!O590</f>
        <v>0</v>
      </c>
      <c r="B503" s="33">
        <f t="shared" ca="1" si="59"/>
        <v>32</v>
      </c>
      <c r="C503">
        <f t="shared" si="60"/>
        <v>486</v>
      </c>
      <c r="D503">
        <f t="shared" ca="1" si="58"/>
        <v>-2.1999999999999999E-2</v>
      </c>
      <c r="E503">
        <f t="shared" ca="1" si="61"/>
        <v>0</v>
      </c>
      <c r="F503">
        <f t="shared" ca="1" si="62"/>
        <v>31</v>
      </c>
      <c r="G503">
        <f t="shared" ca="1" si="63"/>
        <v>32</v>
      </c>
      <c r="M503">
        <v>47</v>
      </c>
      <c r="N503">
        <v>0.33</v>
      </c>
    </row>
    <row r="504" spans="1:14">
      <c r="A504" s="54">
        <f>formulas!O591</f>
        <v>0</v>
      </c>
      <c r="B504" s="33">
        <f t="shared" ca="1" si="59"/>
        <v>32</v>
      </c>
      <c r="C504">
        <f t="shared" si="60"/>
        <v>486</v>
      </c>
      <c r="D504">
        <f t="shared" ca="1" si="58"/>
        <v>-2.1999999999999999E-2</v>
      </c>
      <c r="E504">
        <f t="shared" ca="1" si="61"/>
        <v>0</v>
      </c>
      <c r="F504">
        <f t="shared" ca="1" si="62"/>
        <v>31</v>
      </c>
      <c r="G504">
        <f t="shared" ca="1" si="63"/>
        <v>32</v>
      </c>
      <c r="M504">
        <v>48</v>
      </c>
      <c r="N504">
        <v>0.35299999999999998</v>
      </c>
    </row>
    <row r="505" spans="1:14">
      <c r="A505" s="54">
        <f>formulas!O592</f>
        <v>0</v>
      </c>
      <c r="B505" s="33">
        <f t="shared" ca="1" si="59"/>
        <v>32</v>
      </c>
      <c r="C505">
        <f t="shared" si="60"/>
        <v>486</v>
      </c>
      <c r="D505">
        <f t="shared" ca="1" si="58"/>
        <v>-2.1999999999999999E-2</v>
      </c>
      <c r="E505">
        <f t="shared" ca="1" si="61"/>
        <v>0</v>
      </c>
      <c r="F505">
        <f t="shared" ca="1" si="62"/>
        <v>31</v>
      </c>
      <c r="G505">
        <f t="shared" ca="1" si="63"/>
        <v>32</v>
      </c>
      <c r="M505">
        <v>49</v>
      </c>
      <c r="N505">
        <v>0.375</v>
      </c>
    </row>
    <row r="506" spans="1:14">
      <c r="A506" s="54">
        <f>formulas!O593</f>
        <v>0</v>
      </c>
      <c r="B506" s="33">
        <f t="shared" ca="1" si="59"/>
        <v>32</v>
      </c>
      <c r="C506">
        <f t="shared" si="60"/>
        <v>486</v>
      </c>
      <c r="D506">
        <f t="shared" ca="1" si="58"/>
        <v>-2.1999999999999999E-2</v>
      </c>
      <c r="E506">
        <f t="shared" ca="1" si="61"/>
        <v>0</v>
      </c>
      <c r="F506">
        <f t="shared" ca="1" si="62"/>
        <v>31</v>
      </c>
      <c r="G506">
        <f t="shared" ca="1" si="63"/>
        <v>32</v>
      </c>
      <c r="M506">
        <v>50</v>
      </c>
      <c r="N506">
        <v>0.39700000000000002</v>
      </c>
    </row>
    <row r="507" spans="1:14">
      <c r="A507" s="54">
        <f>formulas!O594</f>
        <v>0</v>
      </c>
      <c r="B507" s="33">
        <f t="shared" ca="1" si="59"/>
        <v>32</v>
      </c>
      <c r="C507">
        <f t="shared" si="60"/>
        <v>486</v>
      </c>
      <c r="D507">
        <f t="shared" ca="1" si="58"/>
        <v>-2.1999999999999999E-2</v>
      </c>
      <c r="E507">
        <f t="shared" ca="1" si="61"/>
        <v>0</v>
      </c>
      <c r="F507">
        <f t="shared" ca="1" si="62"/>
        <v>31</v>
      </c>
      <c r="G507">
        <f t="shared" ca="1" si="63"/>
        <v>32</v>
      </c>
      <c r="M507">
        <v>51</v>
      </c>
      <c r="N507">
        <v>0.41899999999999998</v>
      </c>
    </row>
    <row r="508" spans="1:14">
      <c r="A508" s="54">
        <f>formulas!O595</f>
        <v>0</v>
      </c>
      <c r="B508" s="33">
        <f t="shared" ca="1" si="59"/>
        <v>32</v>
      </c>
      <c r="C508">
        <f t="shared" si="60"/>
        <v>486</v>
      </c>
      <c r="D508">
        <f t="shared" ca="1" si="58"/>
        <v>-2.1999999999999999E-2</v>
      </c>
      <c r="E508">
        <f t="shared" ca="1" si="61"/>
        <v>0</v>
      </c>
      <c r="F508">
        <f t="shared" ca="1" si="62"/>
        <v>31</v>
      </c>
      <c r="G508">
        <f t="shared" ca="1" si="63"/>
        <v>32</v>
      </c>
      <c r="M508">
        <v>52</v>
      </c>
      <c r="N508">
        <v>0.441</v>
      </c>
    </row>
    <row r="509" spans="1:14">
      <c r="A509" s="54">
        <f>formulas!O596</f>
        <v>0</v>
      </c>
      <c r="B509" s="33">
        <f t="shared" ca="1" si="59"/>
        <v>32</v>
      </c>
      <c r="C509">
        <f t="shared" si="60"/>
        <v>486</v>
      </c>
      <c r="D509">
        <f t="shared" ca="1" si="58"/>
        <v>-2.1999999999999999E-2</v>
      </c>
      <c r="E509">
        <f t="shared" ca="1" si="61"/>
        <v>0</v>
      </c>
      <c r="F509">
        <f t="shared" ca="1" si="62"/>
        <v>31</v>
      </c>
      <c r="G509">
        <f t="shared" ca="1" si="63"/>
        <v>32</v>
      </c>
      <c r="M509">
        <v>53</v>
      </c>
      <c r="N509">
        <v>0.46300000000000002</v>
      </c>
    </row>
    <row r="510" spans="1:14">
      <c r="A510" s="54">
        <f>formulas!O597</f>
        <v>0</v>
      </c>
      <c r="B510" s="33">
        <f t="shared" ca="1" si="59"/>
        <v>32</v>
      </c>
      <c r="C510">
        <f t="shared" si="60"/>
        <v>486</v>
      </c>
      <c r="D510">
        <f t="shared" ca="1" si="58"/>
        <v>-2.1999999999999999E-2</v>
      </c>
      <c r="E510">
        <f t="shared" ca="1" si="61"/>
        <v>0</v>
      </c>
      <c r="F510">
        <f t="shared" ca="1" si="62"/>
        <v>31</v>
      </c>
      <c r="G510">
        <f t="shared" ca="1" si="63"/>
        <v>32</v>
      </c>
      <c r="M510">
        <v>54</v>
      </c>
      <c r="N510">
        <v>0.48599999999999999</v>
      </c>
    </row>
    <row r="511" spans="1:14">
      <c r="A511" s="54">
        <f>formulas!O598</f>
        <v>0</v>
      </c>
      <c r="B511" s="33">
        <f t="shared" ca="1" si="59"/>
        <v>32</v>
      </c>
      <c r="C511">
        <f t="shared" si="60"/>
        <v>486</v>
      </c>
      <c r="D511">
        <f t="shared" ca="1" si="58"/>
        <v>-2.1999999999999999E-2</v>
      </c>
      <c r="E511">
        <f t="shared" ca="1" si="61"/>
        <v>0</v>
      </c>
      <c r="F511">
        <f t="shared" ca="1" si="62"/>
        <v>31</v>
      </c>
      <c r="G511">
        <f t="shared" ca="1" si="63"/>
        <v>32</v>
      </c>
      <c r="M511">
        <v>55</v>
      </c>
      <c r="N511">
        <v>0.50800000000000001</v>
      </c>
    </row>
    <row r="512" spans="1:14">
      <c r="A512" s="54">
        <f>formulas!O599</f>
        <v>0</v>
      </c>
      <c r="B512" s="33">
        <f t="shared" ca="1" si="59"/>
        <v>32</v>
      </c>
      <c r="C512">
        <f t="shared" si="60"/>
        <v>486</v>
      </c>
      <c r="D512">
        <f t="shared" ca="1" si="58"/>
        <v>-2.1999999999999999E-2</v>
      </c>
      <c r="E512">
        <f t="shared" ca="1" si="61"/>
        <v>0</v>
      </c>
      <c r="F512">
        <f t="shared" ca="1" si="62"/>
        <v>31</v>
      </c>
      <c r="G512">
        <f t="shared" ca="1" si="63"/>
        <v>32</v>
      </c>
      <c r="M512">
        <v>56</v>
      </c>
      <c r="N512">
        <v>0.53</v>
      </c>
    </row>
    <row r="513" spans="1:14">
      <c r="A513" s="54">
        <f>formulas!O600</f>
        <v>0</v>
      </c>
      <c r="B513" s="33">
        <f t="shared" ca="1" si="59"/>
        <v>32</v>
      </c>
      <c r="C513">
        <f t="shared" si="60"/>
        <v>486</v>
      </c>
      <c r="D513">
        <f t="shared" ca="1" si="58"/>
        <v>-2.1999999999999999E-2</v>
      </c>
      <c r="E513">
        <f t="shared" ca="1" si="61"/>
        <v>0</v>
      </c>
      <c r="F513">
        <f t="shared" ca="1" si="62"/>
        <v>31</v>
      </c>
      <c r="G513">
        <f t="shared" ca="1" si="63"/>
        <v>32</v>
      </c>
      <c r="M513">
        <v>57</v>
      </c>
      <c r="N513">
        <v>0.55200000000000005</v>
      </c>
    </row>
    <row r="514" spans="1:14">
      <c r="A514" s="54">
        <f>formulas!O601</f>
        <v>0</v>
      </c>
      <c r="B514" s="33">
        <f t="shared" ca="1" si="59"/>
        <v>32</v>
      </c>
      <c r="C514">
        <f t="shared" si="60"/>
        <v>486</v>
      </c>
      <c r="D514">
        <f t="shared" ca="1" si="58"/>
        <v>-2.1999999999999999E-2</v>
      </c>
      <c r="E514">
        <f t="shared" ca="1" si="61"/>
        <v>0</v>
      </c>
      <c r="F514">
        <f t="shared" ca="1" si="62"/>
        <v>31</v>
      </c>
      <c r="G514">
        <f t="shared" ca="1" si="63"/>
        <v>32</v>
      </c>
      <c r="M514">
        <v>58</v>
      </c>
      <c r="N514">
        <v>0.57499999999999996</v>
      </c>
    </row>
    <row r="515" spans="1:14">
      <c r="A515" s="54">
        <f>formulas!O602</f>
        <v>0</v>
      </c>
      <c r="B515" s="33">
        <f t="shared" ca="1" si="59"/>
        <v>32</v>
      </c>
      <c r="C515">
        <f t="shared" si="60"/>
        <v>486</v>
      </c>
      <c r="D515">
        <f t="shared" ref="D515:D578" ca="1" si="64">INDIRECT(ADDRESS(C515+1,14))</f>
        <v>-2.1999999999999999E-2</v>
      </c>
      <c r="E515">
        <f t="shared" ca="1" si="61"/>
        <v>0</v>
      </c>
      <c r="F515">
        <f t="shared" ca="1" si="62"/>
        <v>31</v>
      </c>
      <c r="G515">
        <f t="shared" ca="1" si="63"/>
        <v>32</v>
      </c>
      <c r="M515">
        <v>59</v>
      </c>
      <c r="N515">
        <v>0.59699999999999998</v>
      </c>
    </row>
    <row r="516" spans="1:14">
      <c r="A516" s="54">
        <f>formulas!O603</f>
        <v>0</v>
      </c>
      <c r="B516" s="33">
        <f t="shared" ca="1" si="59"/>
        <v>32</v>
      </c>
      <c r="C516">
        <f t="shared" si="60"/>
        <v>486</v>
      </c>
      <c r="D516">
        <f t="shared" ca="1" si="64"/>
        <v>-2.1999999999999999E-2</v>
      </c>
      <c r="E516">
        <f t="shared" ca="1" si="61"/>
        <v>0</v>
      </c>
      <c r="F516">
        <f t="shared" ca="1" si="62"/>
        <v>31</v>
      </c>
      <c r="G516">
        <f t="shared" ca="1" si="63"/>
        <v>32</v>
      </c>
      <c r="M516">
        <v>60</v>
      </c>
      <c r="N516">
        <v>0.61899999999999999</v>
      </c>
    </row>
    <row r="517" spans="1:14">
      <c r="A517" s="54">
        <f>formulas!O604</f>
        <v>0</v>
      </c>
      <c r="B517" s="33">
        <f t="shared" ca="1" si="59"/>
        <v>32</v>
      </c>
      <c r="C517">
        <f t="shared" si="60"/>
        <v>486</v>
      </c>
      <c r="D517">
        <f t="shared" ca="1" si="64"/>
        <v>-2.1999999999999999E-2</v>
      </c>
      <c r="E517">
        <f t="shared" ca="1" si="61"/>
        <v>0</v>
      </c>
      <c r="F517">
        <f t="shared" ca="1" si="62"/>
        <v>31</v>
      </c>
      <c r="G517">
        <f t="shared" ca="1" si="63"/>
        <v>32</v>
      </c>
      <c r="M517">
        <v>61</v>
      </c>
      <c r="N517">
        <v>0.64200000000000002</v>
      </c>
    </row>
    <row r="518" spans="1:14">
      <c r="A518" s="54">
        <f>formulas!O605</f>
        <v>0</v>
      </c>
      <c r="B518" s="33">
        <f t="shared" ca="1" si="59"/>
        <v>32</v>
      </c>
      <c r="C518">
        <f t="shared" si="60"/>
        <v>486</v>
      </c>
      <c r="D518">
        <f t="shared" ca="1" si="64"/>
        <v>-2.1999999999999999E-2</v>
      </c>
      <c r="E518">
        <f t="shared" ca="1" si="61"/>
        <v>0</v>
      </c>
      <c r="F518">
        <f t="shared" ca="1" si="62"/>
        <v>31</v>
      </c>
      <c r="G518">
        <f t="shared" ca="1" si="63"/>
        <v>32</v>
      </c>
      <c r="M518">
        <v>62</v>
      </c>
      <c r="N518">
        <v>0.66400000000000003</v>
      </c>
    </row>
    <row r="519" spans="1:14">
      <c r="A519" s="54">
        <f>formulas!O606</f>
        <v>0</v>
      </c>
      <c r="B519" s="33">
        <f t="shared" ca="1" si="59"/>
        <v>32</v>
      </c>
      <c r="C519">
        <f t="shared" si="60"/>
        <v>486</v>
      </c>
      <c r="D519">
        <f t="shared" ca="1" si="64"/>
        <v>-2.1999999999999999E-2</v>
      </c>
      <c r="E519">
        <f t="shared" ca="1" si="61"/>
        <v>0</v>
      </c>
      <c r="F519">
        <f t="shared" ca="1" si="62"/>
        <v>31</v>
      </c>
      <c r="G519">
        <f t="shared" ca="1" si="63"/>
        <v>32</v>
      </c>
      <c r="M519">
        <v>63</v>
      </c>
      <c r="N519">
        <v>0.68600000000000005</v>
      </c>
    </row>
    <row r="520" spans="1:14">
      <c r="A520" s="54">
        <f>formulas!O607</f>
        <v>0</v>
      </c>
      <c r="B520" s="33">
        <f t="shared" ca="1" si="59"/>
        <v>32</v>
      </c>
      <c r="C520">
        <f t="shared" si="60"/>
        <v>486</v>
      </c>
      <c r="D520">
        <f t="shared" ca="1" si="64"/>
        <v>-2.1999999999999999E-2</v>
      </c>
      <c r="E520">
        <f t="shared" ca="1" si="61"/>
        <v>0</v>
      </c>
      <c r="F520">
        <f t="shared" ca="1" si="62"/>
        <v>31</v>
      </c>
      <c r="G520">
        <f t="shared" ca="1" si="63"/>
        <v>32</v>
      </c>
      <c r="M520">
        <v>64</v>
      </c>
      <c r="N520">
        <v>0.70899999999999996</v>
      </c>
    </row>
    <row r="521" spans="1:14">
      <c r="A521" s="54">
        <f>formulas!O608</f>
        <v>0</v>
      </c>
      <c r="B521" s="33">
        <f t="shared" ca="1" si="59"/>
        <v>32</v>
      </c>
      <c r="C521">
        <f t="shared" si="60"/>
        <v>486</v>
      </c>
      <c r="D521">
        <f t="shared" ca="1" si="64"/>
        <v>-2.1999999999999999E-2</v>
      </c>
      <c r="E521">
        <f t="shared" ca="1" si="61"/>
        <v>0</v>
      </c>
      <c r="F521">
        <f t="shared" ca="1" si="62"/>
        <v>31</v>
      </c>
      <c r="G521">
        <f t="shared" ca="1" si="63"/>
        <v>32</v>
      </c>
      <c r="M521">
        <v>65</v>
      </c>
      <c r="N521">
        <v>0.73099999999999998</v>
      </c>
    </row>
    <row r="522" spans="1:14">
      <c r="A522" s="54">
        <f>formulas!O609</f>
        <v>0</v>
      </c>
      <c r="B522" s="33">
        <f t="shared" ca="1" si="59"/>
        <v>32</v>
      </c>
      <c r="C522">
        <f t="shared" si="60"/>
        <v>486</v>
      </c>
      <c r="D522">
        <f t="shared" ca="1" si="64"/>
        <v>-2.1999999999999999E-2</v>
      </c>
      <c r="E522">
        <f t="shared" ca="1" si="61"/>
        <v>0</v>
      </c>
      <c r="F522">
        <f t="shared" ca="1" si="62"/>
        <v>31</v>
      </c>
      <c r="G522">
        <f t="shared" ca="1" si="63"/>
        <v>32</v>
      </c>
      <c r="M522">
        <v>66</v>
      </c>
      <c r="N522">
        <v>0.753</v>
      </c>
    </row>
    <row r="523" spans="1:14">
      <c r="A523" s="54">
        <f>formulas!O610</f>
        <v>0</v>
      </c>
      <c r="B523" s="33">
        <f t="shared" ca="1" si="59"/>
        <v>32</v>
      </c>
      <c r="C523">
        <f t="shared" si="60"/>
        <v>486</v>
      </c>
      <c r="D523">
        <f t="shared" ca="1" si="64"/>
        <v>-2.1999999999999999E-2</v>
      </c>
      <c r="E523">
        <f t="shared" ca="1" si="61"/>
        <v>0</v>
      </c>
      <c r="F523">
        <f t="shared" ca="1" si="62"/>
        <v>31</v>
      </c>
      <c r="G523">
        <f t="shared" ca="1" si="63"/>
        <v>32</v>
      </c>
      <c r="M523">
        <v>67</v>
      </c>
      <c r="N523">
        <v>0.77600000000000002</v>
      </c>
    </row>
    <row r="524" spans="1:14">
      <c r="A524" s="54">
        <f>formulas!O611</f>
        <v>0</v>
      </c>
      <c r="B524" s="33">
        <f t="shared" ca="1" si="59"/>
        <v>32</v>
      </c>
      <c r="C524">
        <f t="shared" si="60"/>
        <v>486</v>
      </c>
      <c r="D524">
        <f t="shared" ca="1" si="64"/>
        <v>-2.1999999999999999E-2</v>
      </c>
      <c r="E524">
        <f t="shared" ca="1" si="61"/>
        <v>0</v>
      </c>
      <c r="F524">
        <f t="shared" ca="1" si="62"/>
        <v>31</v>
      </c>
      <c r="G524">
        <f t="shared" ca="1" si="63"/>
        <v>32</v>
      </c>
      <c r="M524">
        <v>68</v>
      </c>
      <c r="N524">
        <v>0.79800000000000004</v>
      </c>
    </row>
    <row r="525" spans="1:14">
      <c r="A525" s="54">
        <f>formulas!O612</f>
        <v>0</v>
      </c>
      <c r="B525" s="33">
        <f t="shared" ca="1" si="59"/>
        <v>32</v>
      </c>
      <c r="C525">
        <f t="shared" si="60"/>
        <v>486</v>
      </c>
      <c r="D525">
        <f t="shared" ca="1" si="64"/>
        <v>-2.1999999999999999E-2</v>
      </c>
      <c r="E525">
        <f t="shared" ca="1" si="61"/>
        <v>0</v>
      </c>
      <c r="F525">
        <f t="shared" ca="1" si="62"/>
        <v>31</v>
      </c>
      <c r="G525">
        <f t="shared" ca="1" si="63"/>
        <v>32</v>
      </c>
      <c r="M525">
        <v>69</v>
      </c>
      <c r="N525">
        <v>0.82099999999999995</v>
      </c>
    </row>
    <row r="526" spans="1:14">
      <c r="A526" s="54">
        <f>formulas!O613</f>
        <v>0</v>
      </c>
      <c r="B526" s="33">
        <f t="shared" ca="1" si="59"/>
        <v>32</v>
      </c>
      <c r="C526">
        <f t="shared" si="60"/>
        <v>486</v>
      </c>
      <c r="D526">
        <f t="shared" ca="1" si="64"/>
        <v>-2.1999999999999999E-2</v>
      </c>
      <c r="E526">
        <f t="shared" ca="1" si="61"/>
        <v>0</v>
      </c>
      <c r="F526">
        <f t="shared" ca="1" si="62"/>
        <v>31</v>
      </c>
      <c r="G526">
        <f t="shared" ca="1" si="63"/>
        <v>32</v>
      </c>
      <c r="M526">
        <v>70</v>
      </c>
      <c r="N526">
        <v>0.84299999999999997</v>
      </c>
    </row>
    <row r="527" spans="1:14">
      <c r="A527" s="54">
        <f>formulas!O614</f>
        <v>0</v>
      </c>
      <c r="B527" s="33">
        <f t="shared" ca="1" si="59"/>
        <v>32</v>
      </c>
      <c r="C527">
        <f t="shared" si="60"/>
        <v>486</v>
      </c>
      <c r="D527">
        <f t="shared" ca="1" si="64"/>
        <v>-2.1999999999999999E-2</v>
      </c>
      <c r="E527">
        <f t="shared" ca="1" si="61"/>
        <v>0</v>
      </c>
      <c r="F527">
        <f t="shared" ca="1" si="62"/>
        <v>31</v>
      </c>
      <c r="G527">
        <f t="shared" ca="1" si="63"/>
        <v>32</v>
      </c>
      <c r="M527">
        <v>71</v>
      </c>
      <c r="N527">
        <v>0.86499999999999999</v>
      </c>
    </row>
    <row r="528" spans="1:14">
      <c r="A528" s="54">
        <f>formulas!O615</f>
        <v>0</v>
      </c>
      <c r="B528" s="33">
        <f t="shared" ca="1" si="59"/>
        <v>32</v>
      </c>
      <c r="C528">
        <f t="shared" si="60"/>
        <v>486</v>
      </c>
      <c r="D528">
        <f t="shared" ca="1" si="64"/>
        <v>-2.1999999999999999E-2</v>
      </c>
      <c r="E528">
        <f t="shared" ca="1" si="61"/>
        <v>0</v>
      </c>
      <c r="F528">
        <f t="shared" ca="1" si="62"/>
        <v>31</v>
      </c>
      <c r="G528">
        <f t="shared" ca="1" si="63"/>
        <v>32</v>
      </c>
      <c r="M528">
        <v>72</v>
      </c>
      <c r="N528">
        <v>0.88800000000000001</v>
      </c>
    </row>
    <row r="529" spans="1:14">
      <c r="A529" s="54">
        <f>formulas!O616</f>
        <v>0</v>
      </c>
      <c r="B529" s="33">
        <f t="shared" ca="1" si="59"/>
        <v>32</v>
      </c>
      <c r="C529">
        <f t="shared" si="60"/>
        <v>486</v>
      </c>
      <c r="D529">
        <f t="shared" ca="1" si="64"/>
        <v>-2.1999999999999999E-2</v>
      </c>
      <c r="E529">
        <f t="shared" ca="1" si="61"/>
        <v>0</v>
      </c>
      <c r="F529">
        <f t="shared" ca="1" si="62"/>
        <v>31</v>
      </c>
      <c r="G529">
        <f t="shared" ca="1" si="63"/>
        <v>32</v>
      </c>
      <c r="M529">
        <v>73</v>
      </c>
      <c r="N529">
        <v>0.91</v>
      </c>
    </row>
    <row r="530" spans="1:14">
      <c r="A530" s="54">
        <f>formulas!O617</f>
        <v>0</v>
      </c>
      <c r="B530" s="33">
        <f t="shared" ca="1" si="59"/>
        <v>32</v>
      </c>
      <c r="C530">
        <f t="shared" si="60"/>
        <v>486</v>
      </c>
      <c r="D530">
        <f t="shared" ca="1" si="64"/>
        <v>-2.1999999999999999E-2</v>
      </c>
      <c r="E530">
        <f t="shared" ca="1" si="61"/>
        <v>0</v>
      </c>
      <c r="F530">
        <f t="shared" ca="1" si="62"/>
        <v>31</v>
      </c>
      <c r="G530">
        <f t="shared" ca="1" si="63"/>
        <v>32</v>
      </c>
      <c r="M530">
        <v>74</v>
      </c>
      <c r="N530">
        <v>0.93300000000000005</v>
      </c>
    </row>
    <row r="531" spans="1:14">
      <c r="A531" s="54">
        <f>formulas!O618</f>
        <v>0</v>
      </c>
      <c r="B531" s="33">
        <f t="shared" ca="1" si="59"/>
        <v>32</v>
      </c>
      <c r="C531">
        <f t="shared" si="60"/>
        <v>486</v>
      </c>
      <c r="D531">
        <f t="shared" ca="1" si="64"/>
        <v>-2.1999999999999999E-2</v>
      </c>
      <c r="E531">
        <f t="shared" ca="1" si="61"/>
        <v>0</v>
      </c>
      <c r="F531">
        <f t="shared" ca="1" si="62"/>
        <v>31</v>
      </c>
      <c r="G531">
        <f t="shared" ca="1" si="63"/>
        <v>32</v>
      </c>
      <c r="M531">
        <v>75</v>
      </c>
      <c r="N531">
        <v>0.95499999999999996</v>
      </c>
    </row>
    <row r="532" spans="1:14">
      <c r="A532" s="54">
        <f>formulas!O619</f>
        <v>0</v>
      </c>
      <c r="B532" s="33">
        <f t="shared" ca="1" si="59"/>
        <v>32</v>
      </c>
      <c r="C532">
        <f t="shared" si="60"/>
        <v>486</v>
      </c>
      <c r="D532">
        <f t="shared" ca="1" si="64"/>
        <v>-2.1999999999999999E-2</v>
      </c>
      <c r="E532">
        <f t="shared" ca="1" si="61"/>
        <v>0</v>
      </c>
      <c r="F532">
        <f t="shared" ca="1" si="62"/>
        <v>31</v>
      </c>
      <c r="G532">
        <f t="shared" ca="1" si="63"/>
        <v>32</v>
      </c>
      <c r="M532">
        <v>76</v>
      </c>
      <c r="N532">
        <v>0.97799999999999998</v>
      </c>
    </row>
    <row r="533" spans="1:14">
      <c r="A533" s="54">
        <f>formulas!O620</f>
        <v>0</v>
      </c>
      <c r="B533" s="33">
        <f t="shared" ca="1" si="59"/>
        <v>32</v>
      </c>
      <c r="C533">
        <f t="shared" si="60"/>
        <v>486</v>
      </c>
      <c r="D533">
        <f t="shared" ca="1" si="64"/>
        <v>-2.1999999999999999E-2</v>
      </c>
      <c r="E533">
        <f t="shared" ca="1" si="61"/>
        <v>0</v>
      </c>
      <c r="F533">
        <f t="shared" ca="1" si="62"/>
        <v>31</v>
      </c>
      <c r="G533">
        <f t="shared" ca="1" si="63"/>
        <v>32</v>
      </c>
      <c r="M533">
        <v>77</v>
      </c>
      <c r="N533">
        <v>1</v>
      </c>
    </row>
    <row r="534" spans="1:14">
      <c r="A534" s="54">
        <f>formulas!O621</f>
        <v>0</v>
      </c>
      <c r="B534" s="33">
        <f t="shared" ca="1" si="59"/>
        <v>32</v>
      </c>
      <c r="C534">
        <f t="shared" si="60"/>
        <v>486</v>
      </c>
      <c r="D534">
        <f t="shared" ca="1" si="64"/>
        <v>-2.1999999999999999E-2</v>
      </c>
      <c r="E534">
        <f t="shared" ca="1" si="61"/>
        <v>0</v>
      </c>
      <c r="F534">
        <f t="shared" ca="1" si="62"/>
        <v>31</v>
      </c>
      <c r="G534">
        <f t="shared" ca="1" si="63"/>
        <v>32</v>
      </c>
      <c r="M534">
        <v>78</v>
      </c>
      <c r="N534">
        <v>1.0229999999999999</v>
      </c>
    </row>
    <row r="535" spans="1:14">
      <c r="A535" s="54">
        <f>formulas!O622</f>
        <v>0</v>
      </c>
      <c r="B535" s="33">
        <f t="shared" ca="1" si="59"/>
        <v>32</v>
      </c>
      <c r="C535">
        <f t="shared" si="60"/>
        <v>486</v>
      </c>
      <c r="D535">
        <f t="shared" ca="1" si="64"/>
        <v>-2.1999999999999999E-2</v>
      </c>
      <c r="E535">
        <f t="shared" ca="1" si="61"/>
        <v>0</v>
      </c>
      <c r="F535">
        <f t="shared" ca="1" si="62"/>
        <v>31</v>
      </c>
      <c r="G535">
        <f t="shared" ca="1" si="63"/>
        <v>32</v>
      </c>
      <c r="M535">
        <v>79</v>
      </c>
      <c r="N535">
        <v>1.0449999999999999</v>
      </c>
    </row>
    <row r="536" spans="1:14">
      <c r="A536" s="54">
        <f>formulas!O623</f>
        <v>0</v>
      </c>
      <c r="B536" s="33">
        <f t="shared" ca="1" si="59"/>
        <v>32</v>
      </c>
      <c r="C536">
        <f t="shared" si="60"/>
        <v>486</v>
      </c>
      <c r="D536">
        <f t="shared" ca="1" si="64"/>
        <v>-2.1999999999999999E-2</v>
      </c>
      <c r="E536">
        <f t="shared" ca="1" si="61"/>
        <v>0</v>
      </c>
      <c r="F536">
        <f t="shared" ca="1" si="62"/>
        <v>31</v>
      </c>
      <c r="G536">
        <f t="shared" ca="1" si="63"/>
        <v>32</v>
      </c>
      <c r="M536">
        <v>80</v>
      </c>
      <c r="N536">
        <v>1.0680000000000001</v>
      </c>
    </row>
    <row r="537" spans="1:14">
      <c r="A537" s="54">
        <f>formulas!O624</f>
        <v>0</v>
      </c>
      <c r="B537" s="33">
        <f t="shared" ca="1" si="59"/>
        <v>32</v>
      </c>
      <c r="C537">
        <f t="shared" si="60"/>
        <v>486</v>
      </c>
      <c r="D537">
        <f t="shared" ca="1" si="64"/>
        <v>-2.1999999999999999E-2</v>
      </c>
      <c r="E537">
        <f t="shared" ca="1" si="61"/>
        <v>0</v>
      </c>
      <c r="F537">
        <f t="shared" ca="1" si="62"/>
        <v>31</v>
      </c>
      <c r="G537">
        <f t="shared" ca="1" si="63"/>
        <v>32</v>
      </c>
      <c r="M537">
        <v>81</v>
      </c>
      <c r="N537">
        <v>1.0900000000000001</v>
      </c>
    </row>
    <row r="538" spans="1:14">
      <c r="A538" s="54">
        <f>formulas!O625</f>
        <v>0</v>
      </c>
      <c r="B538" s="33">
        <f t="shared" ca="1" si="59"/>
        <v>32</v>
      </c>
      <c r="C538">
        <f t="shared" si="60"/>
        <v>486</v>
      </c>
      <c r="D538">
        <f t="shared" ca="1" si="64"/>
        <v>-2.1999999999999999E-2</v>
      </c>
      <c r="E538">
        <f t="shared" ca="1" si="61"/>
        <v>0</v>
      </c>
      <c r="F538">
        <f t="shared" ca="1" si="62"/>
        <v>31</v>
      </c>
      <c r="G538">
        <f t="shared" ca="1" si="63"/>
        <v>32</v>
      </c>
      <c r="M538">
        <v>82</v>
      </c>
      <c r="N538">
        <v>1.113</v>
      </c>
    </row>
    <row r="539" spans="1:14">
      <c r="A539" s="54">
        <f>formulas!O626</f>
        <v>0</v>
      </c>
      <c r="B539" s="33">
        <f t="shared" ca="1" si="59"/>
        <v>32</v>
      </c>
      <c r="C539">
        <f t="shared" si="60"/>
        <v>486</v>
      </c>
      <c r="D539">
        <f t="shared" ca="1" si="64"/>
        <v>-2.1999999999999999E-2</v>
      </c>
      <c r="E539">
        <f t="shared" ca="1" si="61"/>
        <v>0</v>
      </c>
      <c r="F539">
        <f t="shared" ca="1" si="62"/>
        <v>31</v>
      </c>
      <c r="G539">
        <f t="shared" ca="1" si="63"/>
        <v>32</v>
      </c>
      <c r="M539">
        <v>83</v>
      </c>
      <c r="N539">
        <v>1.1359999999999999</v>
      </c>
    </row>
    <row r="540" spans="1:14">
      <c r="A540" s="54">
        <f>formulas!O627</f>
        <v>0</v>
      </c>
      <c r="B540" s="33">
        <f t="shared" ca="1" si="59"/>
        <v>32</v>
      </c>
      <c r="C540">
        <f t="shared" si="60"/>
        <v>486</v>
      </c>
      <c r="D540">
        <f t="shared" ca="1" si="64"/>
        <v>-2.1999999999999999E-2</v>
      </c>
      <c r="E540">
        <f t="shared" ca="1" si="61"/>
        <v>0</v>
      </c>
      <c r="F540">
        <f t="shared" ca="1" si="62"/>
        <v>31</v>
      </c>
      <c r="G540">
        <f t="shared" ca="1" si="63"/>
        <v>32</v>
      </c>
      <c r="M540">
        <v>84</v>
      </c>
      <c r="N540">
        <v>1.1579999999999999</v>
      </c>
    </row>
    <row r="541" spans="1:14">
      <c r="A541" s="54">
        <f>formulas!O628</f>
        <v>0</v>
      </c>
      <c r="B541" s="33">
        <f t="shared" ca="1" si="59"/>
        <v>32</v>
      </c>
      <c r="C541">
        <f t="shared" si="60"/>
        <v>486</v>
      </c>
      <c r="D541">
        <f t="shared" ca="1" si="64"/>
        <v>-2.1999999999999999E-2</v>
      </c>
      <c r="E541">
        <f t="shared" ca="1" si="61"/>
        <v>0</v>
      </c>
      <c r="F541">
        <f t="shared" ca="1" si="62"/>
        <v>31</v>
      </c>
      <c r="G541">
        <f t="shared" ca="1" si="63"/>
        <v>32</v>
      </c>
      <c r="M541">
        <v>85</v>
      </c>
      <c r="N541">
        <v>1.181</v>
      </c>
    </row>
    <row r="542" spans="1:14">
      <c r="A542" s="54">
        <f>formulas!O629</f>
        <v>0</v>
      </c>
      <c r="B542" s="33">
        <f t="shared" ca="1" si="59"/>
        <v>32</v>
      </c>
      <c r="C542">
        <f t="shared" si="60"/>
        <v>486</v>
      </c>
      <c r="D542">
        <f t="shared" ca="1" si="64"/>
        <v>-2.1999999999999999E-2</v>
      </c>
      <c r="E542">
        <f t="shared" ca="1" si="61"/>
        <v>0</v>
      </c>
      <c r="F542">
        <f t="shared" ca="1" si="62"/>
        <v>31</v>
      </c>
      <c r="G542">
        <f t="shared" ca="1" si="63"/>
        <v>32</v>
      </c>
      <c r="M542">
        <v>86</v>
      </c>
      <c r="N542">
        <v>1.2030000000000001</v>
      </c>
    </row>
    <row r="543" spans="1:14">
      <c r="A543" s="54">
        <f>formulas!O630</f>
        <v>0</v>
      </c>
      <c r="B543" s="33">
        <f t="shared" ca="1" si="59"/>
        <v>32</v>
      </c>
      <c r="C543">
        <f t="shared" si="60"/>
        <v>486</v>
      </c>
      <c r="D543">
        <f t="shared" ca="1" si="64"/>
        <v>-2.1999999999999999E-2</v>
      </c>
      <c r="E543">
        <f t="shared" ca="1" si="61"/>
        <v>0</v>
      </c>
      <c r="F543">
        <f t="shared" ca="1" si="62"/>
        <v>31</v>
      </c>
      <c r="G543">
        <f t="shared" ca="1" si="63"/>
        <v>32</v>
      </c>
      <c r="M543">
        <v>87</v>
      </c>
      <c r="N543">
        <v>1.226</v>
      </c>
    </row>
    <row r="544" spans="1:14">
      <c r="A544" s="54">
        <f>formulas!O631</f>
        <v>0</v>
      </c>
      <c r="B544" s="33">
        <f t="shared" ca="1" si="59"/>
        <v>32</v>
      </c>
      <c r="C544">
        <f t="shared" si="60"/>
        <v>486</v>
      </c>
      <c r="D544">
        <f t="shared" ca="1" si="64"/>
        <v>-2.1999999999999999E-2</v>
      </c>
      <c r="E544">
        <f t="shared" ca="1" si="61"/>
        <v>0</v>
      </c>
      <c r="F544">
        <f t="shared" ca="1" si="62"/>
        <v>31</v>
      </c>
      <c r="G544">
        <f t="shared" ca="1" si="63"/>
        <v>32</v>
      </c>
      <c r="M544">
        <v>88</v>
      </c>
      <c r="N544">
        <v>1.2490000000000001</v>
      </c>
    </row>
    <row r="545" spans="1:14">
      <c r="A545" s="54">
        <f>formulas!O632</f>
        <v>0</v>
      </c>
      <c r="B545" s="33">
        <f t="shared" ca="1" si="59"/>
        <v>32</v>
      </c>
      <c r="C545">
        <f t="shared" si="60"/>
        <v>486</v>
      </c>
      <c r="D545">
        <f t="shared" ca="1" si="64"/>
        <v>-2.1999999999999999E-2</v>
      </c>
      <c r="E545">
        <f t="shared" ca="1" si="61"/>
        <v>0</v>
      </c>
      <c r="F545">
        <f t="shared" ca="1" si="62"/>
        <v>31</v>
      </c>
      <c r="G545">
        <f t="shared" ca="1" si="63"/>
        <v>32</v>
      </c>
      <c r="M545">
        <v>89</v>
      </c>
      <c r="N545">
        <v>1.2709999999999999</v>
      </c>
    </row>
    <row r="546" spans="1:14">
      <c r="A546" s="54">
        <f>formulas!O633</f>
        <v>0</v>
      </c>
      <c r="B546" s="33">
        <f t="shared" ca="1" si="59"/>
        <v>32</v>
      </c>
      <c r="C546">
        <f t="shared" si="60"/>
        <v>486</v>
      </c>
      <c r="D546">
        <f t="shared" ca="1" si="64"/>
        <v>-2.1999999999999999E-2</v>
      </c>
      <c r="E546">
        <f t="shared" ca="1" si="61"/>
        <v>0</v>
      </c>
      <c r="F546">
        <f t="shared" ca="1" si="62"/>
        <v>31</v>
      </c>
      <c r="G546">
        <f t="shared" ca="1" si="63"/>
        <v>32</v>
      </c>
      <c r="M546">
        <v>90</v>
      </c>
      <c r="N546">
        <v>1.294</v>
      </c>
    </row>
    <row r="547" spans="1:14">
      <c r="A547" s="54">
        <f>formulas!O634</f>
        <v>0</v>
      </c>
      <c r="B547" s="33">
        <f t="shared" ca="1" si="59"/>
        <v>32</v>
      </c>
      <c r="C547">
        <f t="shared" si="60"/>
        <v>486</v>
      </c>
      <c r="D547">
        <f t="shared" ca="1" si="64"/>
        <v>-2.1999999999999999E-2</v>
      </c>
      <c r="E547">
        <f t="shared" ca="1" si="61"/>
        <v>0</v>
      </c>
      <c r="F547">
        <f t="shared" ca="1" si="62"/>
        <v>31</v>
      </c>
      <c r="G547">
        <f t="shared" ca="1" si="63"/>
        <v>32</v>
      </c>
      <c r="M547">
        <v>91</v>
      </c>
      <c r="N547">
        <v>1.3160000000000001</v>
      </c>
    </row>
    <row r="548" spans="1:14">
      <c r="A548" s="54">
        <f>formulas!O635</f>
        <v>0</v>
      </c>
      <c r="B548" s="33">
        <f t="shared" ca="1" si="59"/>
        <v>32</v>
      </c>
      <c r="C548">
        <f t="shared" si="60"/>
        <v>486</v>
      </c>
      <c r="D548">
        <f t="shared" ca="1" si="64"/>
        <v>-2.1999999999999999E-2</v>
      </c>
      <c r="E548">
        <f t="shared" ca="1" si="61"/>
        <v>0</v>
      </c>
      <c r="F548">
        <f t="shared" ca="1" si="62"/>
        <v>31</v>
      </c>
      <c r="G548">
        <f t="shared" ca="1" si="63"/>
        <v>32</v>
      </c>
      <c r="M548">
        <v>92</v>
      </c>
      <c r="N548">
        <v>1.339</v>
      </c>
    </row>
    <row r="549" spans="1:14">
      <c r="A549" s="54">
        <f>formulas!O636</f>
        <v>0</v>
      </c>
      <c r="B549" s="33">
        <f t="shared" ref="B549:B612" ca="1" si="65">(A549-D549)/(E549-D549)*(G549-F549)+F549</f>
        <v>32</v>
      </c>
      <c r="C549">
        <f t="shared" ref="C549:C612" si="66">COUNTIF($N$2:$N$25400,"&lt;"&amp;A549)</f>
        <v>486</v>
      </c>
      <c r="D549">
        <f t="shared" ca="1" si="64"/>
        <v>-2.1999999999999999E-2</v>
      </c>
      <c r="E549">
        <f t="shared" ref="E549:E612" ca="1" si="67">INDIRECT(ADDRESS(C549+2,14))</f>
        <v>0</v>
      </c>
      <c r="F549">
        <f t="shared" ref="F549:F612" ca="1" si="68">INDIRECT(ADDRESS(C549+1,13))</f>
        <v>31</v>
      </c>
      <c r="G549">
        <f t="shared" ref="G549:G612" ca="1" si="69">INDIRECT(ADDRESS(C549+2,13))</f>
        <v>32</v>
      </c>
      <c r="M549">
        <v>93</v>
      </c>
      <c r="N549">
        <v>1.3620000000000001</v>
      </c>
    </row>
    <row r="550" spans="1:14">
      <c r="A550" s="54">
        <f>formulas!O637</f>
        <v>0</v>
      </c>
      <c r="B550" s="33">
        <f t="shared" ca="1" si="65"/>
        <v>32</v>
      </c>
      <c r="C550">
        <f t="shared" si="66"/>
        <v>486</v>
      </c>
      <c r="D550">
        <f t="shared" ca="1" si="64"/>
        <v>-2.1999999999999999E-2</v>
      </c>
      <c r="E550">
        <f t="shared" ca="1" si="67"/>
        <v>0</v>
      </c>
      <c r="F550">
        <f t="shared" ca="1" si="68"/>
        <v>31</v>
      </c>
      <c r="G550">
        <f t="shared" ca="1" si="69"/>
        <v>32</v>
      </c>
      <c r="M550">
        <v>94</v>
      </c>
      <c r="N550">
        <v>1.3839999999999999</v>
      </c>
    </row>
    <row r="551" spans="1:14">
      <c r="A551" s="54">
        <f>formulas!O638</f>
        <v>0</v>
      </c>
      <c r="B551" s="33">
        <f t="shared" ca="1" si="65"/>
        <v>32</v>
      </c>
      <c r="C551">
        <f t="shared" si="66"/>
        <v>486</v>
      </c>
      <c r="D551">
        <f t="shared" ca="1" si="64"/>
        <v>-2.1999999999999999E-2</v>
      </c>
      <c r="E551">
        <f t="shared" ca="1" si="67"/>
        <v>0</v>
      </c>
      <c r="F551">
        <f t="shared" ca="1" si="68"/>
        <v>31</v>
      </c>
      <c r="G551">
        <f t="shared" ca="1" si="69"/>
        <v>32</v>
      </c>
      <c r="M551">
        <v>95</v>
      </c>
      <c r="N551">
        <v>1.407</v>
      </c>
    </row>
    <row r="552" spans="1:14">
      <c r="A552" s="54">
        <f>formulas!O639</f>
        <v>0</v>
      </c>
      <c r="B552" s="33">
        <f t="shared" ca="1" si="65"/>
        <v>32</v>
      </c>
      <c r="C552">
        <f t="shared" si="66"/>
        <v>486</v>
      </c>
      <c r="D552">
        <f t="shared" ca="1" si="64"/>
        <v>-2.1999999999999999E-2</v>
      </c>
      <c r="E552">
        <f t="shared" ca="1" si="67"/>
        <v>0</v>
      </c>
      <c r="F552">
        <f t="shared" ca="1" si="68"/>
        <v>31</v>
      </c>
      <c r="G552">
        <f t="shared" ca="1" si="69"/>
        <v>32</v>
      </c>
      <c r="M552">
        <v>96</v>
      </c>
      <c r="N552">
        <v>1.43</v>
      </c>
    </row>
    <row r="553" spans="1:14">
      <c r="A553" s="54">
        <f>formulas!O640</f>
        <v>0</v>
      </c>
      <c r="B553" s="33">
        <f t="shared" ca="1" si="65"/>
        <v>32</v>
      </c>
      <c r="C553">
        <f t="shared" si="66"/>
        <v>486</v>
      </c>
      <c r="D553">
        <f t="shared" ca="1" si="64"/>
        <v>-2.1999999999999999E-2</v>
      </c>
      <c r="E553">
        <f t="shared" ca="1" si="67"/>
        <v>0</v>
      </c>
      <c r="F553">
        <f t="shared" ca="1" si="68"/>
        <v>31</v>
      </c>
      <c r="G553">
        <f t="shared" ca="1" si="69"/>
        <v>32</v>
      </c>
      <c r="M553">
        <v>97</v>
      </c>
      <c r="N553">
        <v>1.4530000000000001</v>
      </c>
    </row>
    <row r="554" spans="1:14">
      <c r="A554" s="54">
        <f>formulas!O641</f>
        <v>0</v>
      </c>
      <c r="B554" s="33">
        <f t="shared" ca="1" si="65"/>
        <v>32</v>
      </c>
      <c r="C554">
        <f t="shared" si="66"/>
        <v>486</v>
      </c>
      <c r="D554">
        <f t="shared" ca="1" si="64"/>
        <v>-2.1999999999999999E-2</v>
      </c>
      <c r="E554">
        <f t="shared" ca="1" si="67"/>
        <v>0</v>
      </c>
      <c r="F554">
        <f t="shared" ca="1" si="68"/>
        <v>31</v>
      </c>
      <c r="G554">
        <f t="shared" ca="1" si="69"/>
        <v>32</v>
      </c>
      <c r="M554">
        <v>98</v>
      </c>
      <c r="N554">
        <v>1.4750000000000001</v>
      </c>
    </row>
    <row r="555" spans="1:14">
      <c r="A555" s="54">
        <f>formulas!O642</f>
        <v>0</v>
      </c>
      <c r="B555" s="33">
        <f t="shared" ca="1" si="65"/>
        <v>32</v>
      </c>
      <c r="C555">
        <f t="shared" si="66"/>
        <v>486</v>
      </c>
      <c r="D555">
        <f t="shared" ca="1" si="64"/>
        <v>-2.1999999999999999E-2</v>
      </c>
      <c r="E555">
        <f t="shared" ca="1" si="67"/>
        <v>0</v>
      </c>
      <c r="F555">
        <f t="shared" ca="1" si="68"/>
        <v>31</v>
      </c>
      <c r="G555">
        <f t="shared" ca="1" si="69"/>
        <v>32</v>
      </c>
      <c r="M555">
        <v>99</v>
      </c>
      <c r="N555">
        <v>1.498</v>
      </c>
    </row>
    <row r="556" spans="1:14">
      <c r="A556" s="54">
        <f>formulas!O643</f>
        <v>0</v>
      </c>
      <c r="B556" s="33">
        <f t="shared" ca="1" si="65"/>
        <v>32</v>
      </c>
      <c r="C556">
        <f t="shared" si="66"/>
        <v>486</v>
      </c>
      <c r="D556">
        <f t="shared" ca="1" si="64"/>
        <v>-2.1999999999999999E-2</v>
      </c>
      <c r="E556">
        <f t="shared" ca="1" si="67"/>
        <v>0</v>
      </c>
      <c r="F556">
        <f t="shared" ca="1" si="68"/>
        <v>31</v>
      </c>
      <c r="G556">
        <f t="shared" ca="1" si="69"/>
        <v>32</v>
      </c>
      <c r="M556">
        <v>100</v>
      </c>
      <c r="N556">
        <v>1.5209999999999999</v>
      </c>
    </row>
    <row r="557" spans="1:14">
      <c r="A557" s="54">
        <f>formulas!O644</f>
        <v>0</v>
      </c>
      <c r="B557" s="33">
        <f t="shared" ca="1" si="65"/>
        <v>32</v>
      </c>
      <c r="C557">
        <f t="shared" si="66"/>
        <v>486</v>
      </c>
      <c r="D557">
        <f t="shared" ca="1" si="64"/>
        <v>-2.1999999999999999E-2</v>
      </c>
      <c r="E557">
        <f t="shared" ca="1" si="67"/>
        <v>0</v>
      </c>
      <c r="F557">
        <f t="shared" ca="1" si="68"/>
        <v>31</v>
      </c>
      <c r="G557">
        <f t="shared" ca="1" si="69"/>
        <v>32</v>
      </c>
      <c r="M557">
        <v>101</v>
      </c>
      <c r="N557">
        <v>1.5429999999999999</v>
      </c>
    </row>
    <row r="558" spans="1:14">
      <c r="A558" s="54">
        <f>formulas!O645</f>
        <v>0</v>
      </c>
      <c r="B558" s="33">
        <f t="shared" ca="1" si="65"/>
        <v>32</v>
      </c>
      <c r="C558">
        <f t="shared" si="66"/>
        <v>486</v>
      </c>
      <c r="D558">
        <f t="shared" ca="1" si="64"/>
        <v>-2.1999999999999999E-2</v>
      </c>
      <c r="E558">
        <f t="shared" ca="1" si="67"/>
        <v>0</v>
      </c>
      <c r="F558">
        <f t="shared" ca="1" si="68"/>
        <v>31</v>
      </c>
      <c r="G558">
        <f t="shared" ca="1" si="69"/>
        <v>32</v>
      </c>
      <c r="M558">
        <v>102</v>
      </c>
      <c r="N558">
        <v>1.5660000000000001</v>
      </c>
    </row>
    <row r="559" spans="1:14">
      <c r="A559" s="54">
        <f>formulas!O646</f>
        <v>0</v>
      </c>
      <c r="B559" s="33">
        <f t="shared" ca="1" si="65"/>
        <v>32</v>
      </c>
      <c r="C559">
        <f t="shared" si="66"/>
        <v>486</v>
      </c>
      <c r="D559">
        <f t="shared" ca="1" si="64"/>
        <v>-2.1999999999999999E-2</v>
      </c>
      <c r="E559">
        <f t="shared" ca="1" si="67"/>
        <v>0</v>
      </c>
      <c r="F559">
        <f t="shared" ca="1" si="68"/>
        <v>31</v>
      </c>
      <c r="G559">
        <f t="shared" ca="1" si="69"/>
        <v>32</v>
      </c>
      <c r="M559">
        <v>103</v>
      </c>
      <c r="N559">
        <v>1.589</v>
      </c>
    </row>
    <row r="560" spans="1:14">
      <c r="A560" s="54">
        <f>formulas!O647</f>
        <v>0</v>
      </c>
      <c r="B560" s="33">
        <f t="shared" ca="1" si="65"/>
        <v>32</v>
      </c>
      <c r="C560">
        <f t="shared" si="66"/>
        <v>486</v>
      </c>
      <c r="D560">
        <f t="shared" ca="1" si="64"/>
        <v>-2.1999999999999999E-2</v>
      </c>
      <c r="E560">
        <f t="shared" ca="1" si="67"/>
        <v>0</v>
      </c>
      <c r="F560">
        <f t="shared" ca="1" si="68"/>
        <v>31</v>
      </c>
      <c r="G560">
        <f t="shared" ca="1" si="69"/>
        <v>32</v>
      </c>
      <c r="M560">
        <v>104</v>
      </c>
      <c r="N560">
        <v>1.6120000000000001</v>
      </c>
    </row>
    <row r="561" spans="1:14">
      <c r="A561" s="54">
        <f>formulas!O648</f>
        <v>0</v>
      </c>
      <c r="B561" s="33">
        <f t="shared" ca="1" si="65"/>
        <v>32</v>
      </c>
      <c r="C561">
        <f t="shared" si="66"/>
        <v>486</v>
      </c>
      <c r="D561">
        <f t="shared" ca="1" si="64"/>
        <v>-2.1999999999999999E-2</v>
      </c>
      <c r="E561">
        <f t="shared" ca="1" si="67"/>
        <v>0</v>
      </c>
      <c r="F561">
        <f t="shared" ca="1" si="68"/>
        <v>31</v>
      </c>
      <c r="G561">
        <f t="shared" ca="1" si="69"/>
        <v>32</v>
      </c>
      <c r="M561">
        <v>105</v>
      </c>
      <c r="N561">
        <v>1.635</v>
      </c>
    </row>
    <row r="562" spans="1:14">
      <c r="A562" s="54">
        <f>formulas!O649</f>
        <v>0</v>
      </c>
      <c r="B562" s="33">
        <f t="shared" ca="1" si="65"/>
        <v>32</v>
      </c>
      <c r="C562">
        <f t="shared" si="66"/>
        <v>486</v>
      </c>
      <c r="D562">
        <f t="shared" ca="1" si="64"/>
        <v>-2.1999999999999999E-2</v>
      </c>
      <c r="E562">
        <f t="shared" ca="1" si="67"/>
        <v>0</v>
      </c>
      <c r="F562">
        <f t="shared" ca="1" si="68"/>
        <v>31</v>
      </c>
      <c r="G562">
        <f t="shared" ca="1" si="69"/>
        <v>32</v>
      </c>
      <c r="M562">
        <v>106</v>
      </c>
      <c r="N562">
        <v>1.657</v>
      </c>
    </row>
    <row r="563" spans="1:14">
      <c r="A563" s="54">
        <f>formulas!O650</f>
        <v>0</v>
      </c>
      <c r="B563" s="33">
        <f t="shared" ca="1" si="65"/>
        <v>32</v>
      </c>
      <c r="C563">
        <f t="shared" si="66"/>
        <v>486</v>
      </c>
      <c r="D563">
        <f t="shared" ca="1" si="64"/>
        <v>-2.1999999999999999E-2</v>
      </c>
      <c r="E563">
        <f t="shared" ca="1" si="67"/>
        <v>0</v>
      </c>
      <c r="F563">
        <f t="shared" ca="1" si="68"/>
        <v>31</v>
      </c>
      <c r="G563">
        <f t="shared" ca="1" si="69"/>
        <v>32</v>
      </c>
      <c r="M563">
        <v>107</v>
      </c>
      <c r="N563">
        <v>1.68</v>
      </c>
    </row>
    <row r="564" spans="1:14">
      <c r="A564" s="54">
        <f>formulas!O651</f>
        <v>0</v>
      </c>
      <c r="B564" s="33">
        <f t="shared" ca="1" si="65"/>
        <v>32</v>
      </c>
      <c r="C564">
        <f t="shared" si="66"/>
        <v>486</v>
      </c>
      <c r="D564">
        <f t="shared" ca="1" si="64"/>
        <v>-2.1999999999999999E-2</v>
      </c>
      <c r="E564">
        <f t="shared" ca="1" si="67"/>
        <v>0</v>
      </c>
      <c r="F564">
        <f t="shared" ca="1" si="68"/>
        <v>31</v>
      </c>
      <c r="G564">
        <f t="shared" ca="1" si="69"/>
        <v>32</v>
      </c>
      <c r="M564">
        <v>108</v>
      </c>
      <c r="N564">
        <v>1.7030000000000001</v>
      </c>
    </row>
    <row r="565" spans="1:14">
      <c r="A565" s="54">
        <f>formulas!O652</f>
        <v>0</v>
      </c>
      <c r="B565" s="33">
        <f t="shared" ca="1" si="65"/>
        <v>32</v>
      </c>
      <c r="C565">
        <f t="shared" si="66"/>
        <v>486</v>
      </c>
      <c r="D565">
        <f t="shared" ca="1" si="64"/>
        <v>-2.1999999999999999E-2</v>
      </c>
      <c r="E565">
        <f t="shared" ca="1" si="67"/>
        <v>0</v>
      </c>
      <c r="F565">
        <f t="shared" ca="1" si="68"/>
        <v>31</v>
      </c>
      <c r="G565">
        <f t="shared" ca="1" si="69"/>
        <v>32</v>
      </c>
      <c r="M565">
        <v>109</v>
      </c>
      <c r="N565">
        <v>1.726</v>
      </c>
    </row>
    <row r="566" spans="1:14">
      <c r="A566" s="54">
        <f>formulas!O653</f>
        <v>0</v>
      </c>
      <c r="B566" s="33">
        <f t="shared" ca="1" si="65"/>
        <v>32</v>
      </c>
      <c r="C566">
        <f t="shared" si="66"/>
        <v>486</v>
      </c>
      <c r="D566">
        <f t="shared" ca="1" si="64"/>
        <v>-2.1999999999999999E-2</v>
      </c>
      <c r="E566">
        <f t="shared" ca="1" si="67"/>
        <v>0</v>
      </c>
      <c r="F566">
        <f t="shared" ca="1" si="68"/>
        <v>31</v>
      </c>
      <c r="G566">
        <f t="shared" ca="1" si="69"/>
        <v>32</v>
      </c>
      <c r="M566">
        <v>110</v>
      </c>
      <c r="N566">
        <v>1.7490000000000001</v>
      </c>
    </row>
    <row r="567" spans="1:14">
      <c r="A567" s="54">
        <f>formulas!O654</f>
        <v>0</v>
      </c>
      <c r="B567" s="33">
        <f t="shared" ca="1" si="65"/>
        <v>32</v>
      </c>
      <c r="C567">
        <f t="shared" si="66"/>
        <v>486</v>
      </c>
      <c r="D567">
        <f t="shared" ca="1" si="64"/>
        <v>-2.1999999999999999E-2</v>
      </c>
      <c r="E567">
        <f t="shared" ca="1" si="67"/>
        <v>0</v>
      </c>
      <c r="F567">
        <f t="shared" ca="1" si="68"/>
        <v>31</v>
      </c>
      <c r="G567">
        <f t="shared" ca="1" si="69"/>
        <v>32</v>
      </c>
      <c r="M567">
        <v>111</v>
      </c>
      <c r="N567">
        <v>1.7709999999999999</v>
      </c>
    </row>
    <row r="568" spans="1:14">
      <c r="A568" s="54">
        <f>formulas!O655</f>
        <v>0</v>
      </c>
      <c r="B568" s="33">
        <f t="shared" ca="1" si="65"/>
        <v>32</v>
      </c>
      <c r="C568">
        <f t="shared" si="66"/>
        <v>486</v>
      </c>
      <c r="D568">
        <f t="shared" ca="1" si="64"/>
        <v>-2.1999999999999999E-2</v>
      </c>
      <c r="E568">
        <f t="shared" ca="1" si="67"/>
        <v>0</v>
      </c>
      <c r="F568">
        <f t="shared" ca="1" si="68"/>
        <v>31</v>
      </c>
      <c r="G568">
        <f t="shared" ca="1" si="69"/>
        <v>32</v>
      </c>
      <c r="M568">
        <v>112</v>
      </c>
      <c r="N568">
        <v>1.794</v>
      </c>
    </row>
    <row r="569" spans="1:14">
      <c r="A569" s="54">
        <f>formulas!O656</f>
        <v>0</v>
      </c>
      <c r="B569" s="33">
        <f t="shared" ca="1" si="65"/>
        <v>32</v>
      </c>
      <c r="C569">
        <f t="shared" si="66"/>
        <v>486</v>
      </c>
      <c r="D569">
        <f t="shared" ca="1" si="64"/>
        <v>-2.1999999999999999E-2</v>
      </c>
      <c r="E569">
        <f t="shared" ca="1" si="67"/>
        <v>0</v>
      </c>
      <c r="F569">
        <f t="shared" ca="1" si="68"/>
        <v>31</v>
      </c>
      <c r="G569">
        <f t="shared" ca="1" si="69"/>
        <v>32</v>
      </c>
      <c r="M569">
        <v>113</v>
      </c>
      <c r="N569">
        <v>1.8169999999999999</v>
      </c>
    </row>
    <row r="570" spans="1:14">
      <c r="A570" s="54">
        <f>formulas!O657</f>
        <v>0</v>
      </c>
      <c r="B570" s="33">
        <f t="shared" ca="1" si="65"/>
        <v>32</v>
      </c>
      <c r="C570">
        <f t="shared" si="66"/>
        <v>486</v>
      </c>
      <c r="D570">
        <f t="shared" ca="1" si="64"/>
        <v>-2.1999999999999999E-2</v>
      </c>
      <c r="E570">
        <f t="shared" ca="1" si="67"/>
        <v>0</v>
      </c>
      <c r="F570">
        <f t="shared" ca="1" si="68"/>
        <v>31</v>
      </c>
      <c r="G570">
        <f t="shared" ca="1" si="69"/>
        <v>32</v>
      </c>
      <c r="M570">
        <v>114</v>
      </c>
      <c r="N570">
        <v>1.84</v>
      </c>
    </row>
    <row r="571" spans="1:14">
      <c r="A571" s="54">
        <f>formulas!O658</f>
        <v>0</v>
      </c>
      <c r="B571" s="33">
        <f t="shared" ca="1" si="65"/>
        <v>32</v>
      </c>
      <c r="C571">
        <f t="shared" si="66"/>
        <v>486</v>
      </c>
      <c r="D571">
        <f t="shared" ca="1" si="64"/>
        <v>-2.1999999999999999E-2</v>
      </c>
      <c r="E571">
        <f t="shared" ca="1" si="67"/>
        <v>0</v>
      </c>
      <c r="F571">
        <f t="shared" ca="1" si="68"/>
        <v>31</v>
      </c>
      <c r="G571">
        <f t="shared" ca="1" si="69"/>
        <v>32</v>
      </c>
      <c r="M571">
        <v>115</v>
      </c>
      <c r="N571">
        <v>1.863</v>
      </c>
    </row>
    <row r="572" spans="1:14">
      <c r="A572" s="54">
        <f>formulas!O659</f>
        <v>0</v>
      </c>
      <c r="B572" s="33">
        <f t="shared" ca="1" si="65"/>
        <v>32</v>
      </c>
      <c r="C572">
        <f t="shared" si="66"/>
        <v>486</v>
      </c>
      <c r="D572">
        <f t="shared" ca="1" si="64"/>
        <v>-2.1999999999999999E-2</v>
      </c>
      <c r="E572">
        <f t="shared" ca="1" si="67"/>
        <v>0</v>
      </c>
      <c r="F572">
        <f t="shared" ca="1" si="68"/>
        <v>31</v>
      </c>
      <c r="G572">
        <f t="shared" ca="1" si="69"/>
        <v>32</v>
      </c>
      <c r="M572">
        <v>116</v>
      </c>
      <c r="N572">
        <v>1.8859999999999999</v>
      </c>
    </row>
    <row r="573" spans="1:14">
      <c r="A573" s="54">
        <f>formulas!O660</f>
        <v>0</v>
      </c>
      <c r="B573" s="33">
        <f t="shared" ca="1" si="65"/>
        <v>32</v>
      </c>
      <c r="C573">
        <f t="shared" si="66"/>
        <v>486</v>
      </c>
      <c r="D573">
        <f t="shared" ca="1" si="64"/>
        <v>-2.1999999999999999E-2</v>
      </c>
      <c r="E573">
        <f t="shared" ca="1" si="67"/>
        <v>0</v>
      </c>
      <c r="F573">
        <f t="shared" ca="1" si="68"/>
        <v>31</v>
      </c>
      <c r="G573">
        <f t="shared" ca="1" si="69"/>
        <v>32</v>
      </c>
      <c r="M573">
        <v>117</v>
      </c>
      <c r="N573">
        <v>1.909</v>
      </c>
    </row>
    <row r="574" spans="1:14">
      <c r="A574" s="54">
        <f>formulas!O661</f>
        <v>0</v>
      </c>
      <c r="B574" s="33">
        <f t="shared" ca="1" si="65"/>
        <v>32</v>
      </c>
      <c r="C574">
        <f t="shared" si="66"/>
        <v>486</v>
      </c>
      <c r="D574">
        <f t="shared" ca="1" si="64"/>
        <v>-2.1999999999999999E-2</v>
      </c>
      <c r="E574">
        <f t="shared" ca="1" si="67"/>
        <v>0</v>
      </c>
      <c r="F574">
        <f t="shared" ca="1" si="68"/>
        <v>31</v>
      </c>
      <c r="G574">
        <f t="shared" ca="1" si="69"/>
        <v>32</v>
      </c>
      <c r="M574">
        <v>118</v>
      </c>
      <c r="N574">
        <v>1.931</v>
      </c>
    </row>
    <row r="575" spans="1:14">
      <c r="A575" s="54">
        <f>formulas!O662</f>
        <v>0</v>
      </c>
      <c r="B575" s="33">
        <f t="shared" ca="1" si="65"/>
        <v>32</v>
      </c>
      <c r="C575">
        <f t="shared" si="66"/>
        <v>486</v>
      </c>
      <c r="D575">
        <f t="shared" ca="1" si="64"/>
        <v>-2.1999999999999999E-2</v>
      </c>
      <c r="E575">
        <f t="shared" ca="1" si="67"/>
        <v>0</v>
      </c>
      <c r="F575">
        <f t="shared" ca="1" si="68"/>
        <v>31</v>
      </c>
      <c r="G575">
        <f t="shared" ca="1" si="69"/>
        <v>32</v>
      </c>
      <c r="M575">
        <v>119</v>
      </c>
      <c r="N575">
        <v>1.954</v>
      </c>
    </row>
    <row r="576" spans="1:14">
      <c r="A576" s="54">
        <f>formulas!O663</f>
        <v>0</v>
      </c>
      <c r="B576" s="33">
        <f t="shared" ca="1" si="65"/>
        <v>32</v>
      </c>
      <c r="C576">
        <f t="shared" si="66"/>
        <v>486</v>
      </c>
      <c r="D576">
        <f t="shared" ca="1" si="64"/>
        <v>-2.1999999999999999E-2</v>
      </c>
      <c r="E576">
        <f t="shared" ca="1" si="67"/>
        <v>0</v>
      </c>
      <c r="F576">
        <f t="shared" ca="1" si="68"/>
        <v>31</v>
      </c>
      <c r="G576">
        <f t="shared" ca="1" si="69"/>
        <v>32</v>
      </c>
      <c r="M576">
        <v>120</v>
      </c>
      <c r="N576">
        <v>1.9770000000000001</v>
      </c>
    </row>
    <row r="577" spans="1:14">
      <c r="A577" s="54">
        <f>formulas!O664</f>
        <v>0</v>
      </c>
      <c r="B577" s="33">
        <f t="shared" ca="1" si="65"/>
        <v>32</v>
      </c>
      <c r="C577">
        <f t="shared" si="66"/>
        <v>486</v>
      </c>
      <c r="D577">
        <f t="shared" ca="1" si="64"/>
        <v>-2.1999999999999999E-2</v>
      </c>
      <c r="E577">
        <f t="shared" ca="1" si="67"/>
        <v>0</v>
      </c>
      <c r="F577">
        <f t="shared" ca="1" si="68"/>
        <v>31</v>
      </c>
      <c r="G577">
        <f t="shared" ca="1" si="69"/>
        <v>32</v>
      </c>
      <c r="M577">
        <v>121</v>
      </c>
      <c r="N577">
        <v>2</v>
      </c>
    </row>
    <row r="578" spans="1:14">
      <c r="A578" s="54">
        <f>formulas!O665</f>
        <v>0</v>
      </c>
      <c r="B578" s="33">
        <f t="shared" ca="1" si="65"/>
        <v>32</v>
      </c>
      <c r="C578">
        <f t="shared" si="66"/>
        <v>486</v>
      </c>
      <c r="D578">
        <f t="shared" ca="1" si="64"/>
        <v>-2.1999999999999999E-2</v>
      </c>
      <c r="E578">
        <f t="shared" ca="1" si="67"/>
        <v>0</v>
      </c>
      <c r="F578">
        <f t="shared" ca="1" si="68"/>
        <v>31</v>
      </c>
      <c r="G578">
        <f t="shared" ca="1" si="69"/>
        <v>32</v>
      </c>
      <c r="M578">
        <v>122</v>
      </c>
      <c r="N578">
        <v>2.0230000000000001</v>
      </c>
    </row>
    <row r="579" spans="1:14">
      <c r="A579" s="54">
        <f>formulas!O666</f>
        <v>0</v>
      </c>
      <c r="B579" s="33">
        <f t="shared" ca="1" si="65"/>
        <v>32</v>
      </c>
      <c r="C579">
        <f t="shared" si="66"/>
        <v>486</v>
      </c>
      <c r="D579">
        <f t="shared" ref="D579:D642" ca="1" si="70">INDIRECT(ADDRESS(C579+1,14))</f>
        <v>-2.1999999999999999E-2</v>
      </c>
      <c r="E579">
        <f t="shared" ca="1" si="67"/>
        <v>0</v>
      </c>
      <c r="F579">
        <f t="shared" ca="1" si="68"/>
        <v>31</v>
      </c>
      <c r="G579">
        <f t="shared" ca="1" si="69"/>
        <v>32</v>
      </c>
      <c r="M579">
        <v>123</v>
      </c>
      <c r="N579">
        <v>2.0459999999999998</v>
      </c>
    </row>
    <row r="580" spans="1:14">
      <c r="A580" s="54">
        <f>formulas!O667</f>
        <v>0</v>
      </c>
      <c r="B580" s="33">
        <f t="shared" ca="1" si="65"/>
        <v>32</v>
      </c>
      <c r="C580">
        <f t="shared" si="66"/>
        <v>486</v>
      </c>
      <c r="D580">
        <f t="shared" ca="1" si="70"/>
        <v>-2.1999999999999999E-2</v>
      </c>
      <c r="E580">
        <f t="shared" ca="1" si="67"/>
        <v>0</v>
      </c>
      <c r="F580">
        <f t="shared" ca="1" si="68"/>
        <v>31</v>
      </c>
      <c r="G580">
        <f t="shared" ca="1" si="69"/>
        <v>32</v>
      </c>
      <c r="M580">
        <v>124</v>
      </c>
      <c r="N580">
        <v>2.069</v>
      </c>
    </row>
    <row r="581" spans="1:14">
      <c r="A581" s="54">
        <f>formulas!O668</f>
        <v>0</v>
      </c>
      <c r="B581" s="33">
        <f t="shared" ca="1" si="65"/>
        <v>32</v>
      </c>
      <c r="C581">
        <f t="shared" si="66"/>
        <v>486</v>
      </c>
      <c r="D581">
        <f t="shared" ca="1" si="70"/>
        <v>-2.1999999999999999E-2</v>
      </c>
      <c r="E581">
        <f t="shared" ca="1" si="67"/>
        <v>0</v>
      </c>
      <c r="F581">
        <f t="shared" ca="1" si="68"/>
        <v>31</v>
      </c>
      <c r="G581">
        <f t="shared" ca="1" si="69"/>
        <v>32</v>
      </c>
      <c r="M581">
        <v>125</v>
      </c>
      <c r="N581">
        <v>2.0920000000000001</v>
      </c>
    </row>
    <row r="582" spans="1:14">
      <c r="A582" s="54">
        <f>formulas!O669</f>
        <v>0</v>
      </c>
      <c r="B582" s="33">
        <f t="shared" ca="1" si="65"/>
        <v>32</v>
      </c>
      <c r="C582">
        <f t="shared" si="66"/>
        <v>486</v>
      </c>
      <c r="D582">
        <f t="shared" ca="1" si="70"/>
        <v>-2.1999999999999999E-2</v>
      </c>
      <c r="E582">
        <f t="shared" ca="1" si="67"/>
        <v>0</v>
      </c>
      <c r="F582">
        <f t="shared" ca="1" si="68"/>
        <v>31</v>
      </c>
      <c r="G582">
        <f t="shared" ca="1" si="69"/>
        <v>32</v>
      </c>
      <c r="M582">
        <v>126</v>
      </c>
      <c r="N582">
        <v>2.1150000000000002</v>
      </c>
    </row>
    <row r="583" spans="1:14">
      <c r="A583" s="54">
        <f>formulas!O670</f>
        <v>0</v>
      </c>
      <c r="B583" s="33">
        <f t="shared" ca="1" si="65"/>
        <v>32</v>
      </c>
      <c r="C583">
        <f t="shared" si="66"/>
        <v>486</v>
      </c>
      <c r="D583">
        <f t="shared" ca="1" si="70"/>
        <v>-2.1999999999999999E-2</v>
      </c>
      <c r="E583">
        <f t="shared" ca="1" si="67"/>
        <v>0</v>
      </c>
      <c r="F583">
        <f t="shared" ca="1" si="68"/>
        <v>31</v>
      </c>
      <c r="G583">
        <f t="shared" ca="1" si="69"/>
        <v>32</v>
      </c>
      <c r="M583">
        <v>127</v>
      </c>
      <c r="N583">
        <v>2.1379999999999999</v>
      </c>
    </row>
    <row r="584" spans="1:14">
      <c r="A584" s="54">
        <f>formulas!O671</f>
        <v>0</v>
      </c>
      <c r="B584" s="33">
        <f t="shared" ca="1" si="65"/>
        <v>32</v>
      </c>
      <c r="C584">
        <f t="shared" si="66"/>
        <v>486</v>
      </c>
      <c r="D584">
        <f t="shared" ca="1" si="70"/>
        <v>-2.1999999999999999E-2</v>
      </c>
      <c r="E584">
        <f t="shared" ca="1" si="67"/>
        <v>0</v>
      </c>
      <c r="F584">
        <f t="shared" ca="1" si="68"/>
        <v>31</v>
      </c>
      <c r="G584">
        <f t="shared" ca="1" si="69"/>
        <v>32</v>
      </c>
      <c r="M584">
        <v>128</v>
      </c>
      <c r="N584">
        <v>2.161</v>
      </c>
    </row>
    <row r="585" spans="1:14">
      <c r="A585" s="54">
        <f>formulas!O672</f>
        <v>0</v>
      </c>
      <c r="B585" s="33">
        <f t="shared" ca="1" si="65"/>
        <v>32</v>
      </c>
      <c r="C585">
        <f t="shared" si="66"/>
        <v>486</v>
      </c>
      <c r="D585">
        <f t="shared" ca="1" si="70"/>
        <v>-2.1999999999999999E-2</v>
      </c>
      <c r="E585">
        <f t="shared" ca="1" si="67"/>
        <v>0</v>
      </c>
      <c r="F585">
        <f t="shared" ca="1" si="68"/>
        <v>31</v>
      </c>
      <c r="G585">
        <f t="shared" ca="1" si="69"/>
        <v>32</v>
      </c>
      <c r="M585">
        <v>129</v>
      </c>
      <c r="N585">
        <v>2.1840000000000002</v>
      </c>
    </row>
    <row r="586" spans="1:14">
      <c r="A586" s="54">
        <f>formulas!O673</f>
        <v>0</v>
      </c>
      <c r="B586" s="33">
        <f t="shared" ca="1" si="65"/>
        <v>32</v>
      </c>
      <c r="C586">
        <f t="shared" si="66"/>
        <v>486</v>
      </c>
      <c r="D586">
        <f t="shared" ca="1" si="70"/>
        <v>-2.1999999999999999E-2</v>
      </c>
      <c r="E586">
        <f t="shared" ca="1" si="67"/>
        <v>0</v>
      </c>
      <c r="F586">
        <f t="shared" ca="1" si="68"/>
        <v>31</v>
      </c>
      <c r="G586">
        <f t="shared" ca="1" si="69"/>
        <v>32</v>
      </c>
      <c r="M586">
        <v>130</v>
      </c>
      <c r="N586">
        <v>2.2069999999999999</v>
      </c>
    </row>
    <row r="587" spans="1:14">
      <c r="A587" s="54">
        <f>formulas!O674</f>
        <v>0</v>
      </c>
      <c r="B587" s="33">
        <f t="shared" ca="1" si="65"/>
        <v>32</v>
      </c>
      <c r="C587">
        <f t="shared" si="66"/>
        <v>486</v>
      </c>
      <c r="D587">
        <f t="shared" ca="1" si="70"/>
        <v>-2.1999999999999999E-2</v>
      </c>
      <c r="E587">
        <f t="shared" ca="1" si="67"/>
        <v>0</v>
      </c>
      <c r="F587">
        <f t="shared" ca="1" si="68"/>
        <v>31</v>
      </c>
      <c r="G587">
        <f t="shared" ca="1" si="69"/>
        <v>32</v>
      </c>
      <c r="M587">
        <v>131</v>
      </c>
      <c r="N587">
        <v>2.23</v>
      </c>
    </row>
    <row r="588" spans="1:14">
      <c r="A588" s="54">
        <f>formulas!O675</f>
        <v>0</v>
      </c>
      <c r="B588" s="33">
        <f t="shared" ca="1" si="65"/>
        <v>32</v>
      </c>
      <c r="C588">
        <f t="shared" si="66"/>
        <v>486</v>
      </c>
      <c r="D588">
        <f t="shared" ca="1" si="70"/>
        <v>-2.1999999999999999E-2</v>
      </c>
      <c r="E588">
        <f t="shared" ca="1" si="67"/>
        <v>0</v>
      </c>
      <c r="F588">
        <f t="shared" ca="1" si="68"/>
        <v>31</v>
      </c>
      <c r="G588">
        <f t="shared" ca="1" si="69"/>
        <v>32</v>
      </c>
      <c r="M588">
        <v>132</v>
      </c>
      <c r="N588">
        <v>2.2530000000000001</v>
      </c>
    </row>
    <row r="589" spans="1:14">
      <c r="A589" s="54">
        <f>formulas!O676</f>
        <v>0</v>
      </c>
      <c r="B589" s="33">
        <f t="shared" ca="1" si="65"/>
        <v>32</v>
      </c>
      <c r="C589">
        <f t="shared" si="66"/>
        <v>486</v>
      </c>
      <c r="D589">
        <f t="shared" ca="1" si="70"/>
        <v>-2.1999999999999999E-2</v>
      </c>
      <c r="E589">
        <f t="shared" ca="1" si="67"/>
        <v>0</v>
      </c>
      <c r="F589">
        <f t="shared" ca="1" si="68"/>
        <v>31</v>
      </c>
      <c r="G589">
        <f t="shared" ca="1" si="69"/>
        <v>32</v>
      </c>
      <c r="M589">
        <v>133</v>
      </c>
      <c r="N589">
        <v>2.2759999999999998</v>
      </c>
    </row>
    <row r="590" spans="1:14">
      <c r="A590" s="54">
        <f>formulas!O677</f>
        <v>0</v>
      </c>
      <c r="B590" s="33">
        <f t="shared" ca="1" si="65"/>
        <v>32</v>
      </c>
      <c r="C590">
        <f t="shared" si="66"/>
        <v>486</v>
      </c>
      <c r="D590">
        <f t="shared" ca="1" si="70"/>
        <v>-2.1999999999999999E-2</v>
      </c>
      <c r="E590">
        <f t="shared" ca="1" si="67"/>
        <v>0</v>
      </c>
      <c r="F590">
        <f t="shared" ca="1" si="68"/>
        <v>31</v>
      </c>
      <c r="G590">
        <f t="shared" ca="1" si="69"/>
        <v>32</v>
      </c>
      <c r="M590">
        <v>134</v>
      </c>
      <c r="N590">
        <v>2.298</v>
      </c>
    </row>
    <row r="591" spans="1:14">
      <c r="A591" s="54">
        <f>formulas!O678</f>
        <v>0</v>
      </c>
      <c r="B591" s="33">
        <f t="shared" ca="1" si="65"/>
        <v>32</v>
      </c>
      <c r="C591">
        <f t="shared" si="66"/>
        <v>486</v>
      </c>
      <c r="D591">
        <f t="shared" ca="1" si="70"/>
        <v>-2.1999999999999999E-2</v>
      </c>
      <c r="E591">
        <f t="shared" ca="1" si="67"/>
        <v>0</v>
      </c>
      <c r="F591">
        <f t="shared" ca="1" si="68"/>
        <v>31</v>
      </c>
      <c r="G591">
        <f t="shared" ca="1" si="69"/>
        <v>32</v>
      </c>
      <c r="M591">
        <v>135</v>
      </c>
      <c r="N591">
        <v>2.3210000000000002</v>
      </c>
    </row>
    <row r="592" spans="1:14">
      <c r="A592" s="54">
        <f>formulas!O679</f>
        <v>0</v>
      </c>
      <c r="B592" s="33">
        <f t="shared" ca="1" si="65"/>
        <v>32</v>
      </c>
      <c r="C592">
        <f t="shared" si="66"/>
        <v>486</v>
      </c>
      <c r="D592">
        <f t="shared" ca="1" si="70"/>
        <v>-2.1999999999999999E-2</v>
      </c>
      <c r="E592">
        <f t="shared" ca="1" si="67"/>
        <v>0</v>
      </c>
      <c r="F592">
        <f t="shared" ca="1" si="68"/>
        <v>31</v>
      </c>
      <c r="G592">
        <f t="shared" ca="1" si="69"/>
        <v>32</v>
      </c>
      <c r="M592">
        <v>136</v>
      </c>
      <c r="N592">
        <v>2.3439999999999999</v>
      </c>
    </row>
    <row r="593" spans="1:14">
      <c r="A593" s="54">
        <f>formulas!O680</f>
        <v>0</v>
      </c>
      <c r="B593" s="33">
        <f t="shared" ca="1" si="65"/>
        <v>32</v>
      </c>
      <c r="C593">
        <f t="shared" si="66"/>
        <v>486</v>
      </c>
      <c r="D593">
        <f t="shared" ca="1" si="70"/>
        <v>-2.1999999999999999E-2</v>
      </c>
      <c r="E593">
        <f t="shared" ca="1" si="67"/>
        <v>0</v>
      </c>
      <c r="F593">
        <f t="shared" ca="1" si="68"/>
        <v>31</v>
      </c>
      <c r="G593">
        <f t="shared" ca="1" si="69"/>
        <v>32</v>
      </c>
      <c r="M593">
        <v>137</v>
      </c>
      <c r="N593">
        <v>2.367</v>
      </c>
    </row>
    <row r="594" spans="1:14">
      <c r="A594" s="54">
        <f>formulas!O681</f>
        <v>0</v>
      </c>
      <c r="B594" s="33">
        <f t="shared" ca="1" si="65"/>
        <v>32</v>
      </c>
      <c r="C594">
        <f t="shared" si="66"/>
        <v>486</v>
      </c>
      <c r="D594">
        <f t="shared" ca="1" si="70"/>
        <v>-2.1999999999999999E-2</v>
      </c>
      <c r="E594">
        <f t="shared" ca="1" si="67"/>
        <v>0</v>
      </c>
      <c r="F594">
        <f t="shared" ca="1" si="68"/>
        <v>31</v>
      </c>
      <c r="G594">
        <f t="shared" ca="1" si="69"/>
        <v>32</v>
      </c>
      <c r="M594">
        <v>138</v>
      </c>
      <c r="N594">
        <v>2.39</v>
      </c>
    </row>
    <row r="595" spans="1:14">
      <c r="A595" s="54">
        <f>formulas!O682</f>
        <v>0</v>
      </c>
      <c r="B595" s="33">
        <f t="shared" ca="1" si="65"/>
        <v>32</v>
      </c>
      <c r="C595">
        <f t="shared" si="66"/>
        <v>486</v>
      </c>
      <c r="D595">
        <f t="shared" ca="1" si="70"/>
        <v>-2.1999999999999999E-2</v>
      </c>
      <c r="E595">
        <f t="shared" ca="1" si="67"/>
        <v>0</v>
      </c>
      <c r="F595">
        <f t="shared" ca="1" si="68"/>
        <v>31</v>
      </c>
      <c r="G595">
        <f t="shared" ca="1" si="69"/>
        <v>32</v>
      </c>
      <c r="M595">
        <v>139</v>
      </c>
      <c r="N595">
        <v>2.4129999999999998</v>
      </c>
    </row>
    <row r="596" spans="1:14">
      <c r="A596" s="54">
        <f>formulas!O683</f>
        <v>0</v>
      </c>
      <c r="B596" s="33">
        <f t="shared" ca="1" si="65"/>
        <v>32</v>
      </c>
      <c r="C596">
        <f t="shared" si="66"/>
        <v>486</v>
      </c>
      <c r="D596">
        <f t="shared" ca="1" si="70"/>
        <v>-2.1999999999999999E-2</v>
      </c>
      <c r="E596">
        <f t="shared" ca="1" si="67"/>
        <v>0</v>
      </c>
      <c r="F596">
        <f t="shared" ca="1" si="68"/>
        <v>31</v>
      </c>
      <c r="G596">
        <f t="shared" ca="1" si="69"/>
        <v>32</v>
      </c>
      <c r="M596">
        <v>140</v>
      </c>
      <c r="N596">
        <v>2.4359999999999999</v>
      </c>
    </row>
    <row r="597" spans="1:14">
      <c r="A597" s="54">
        <f>formulas!O684</f>
        <v>0</v>
      </c>
      <c r="B597" s="33">
        <f t="shared" ca="1" si="65"/>
        <v>32</v>
      </c>
      <c r="C597">
        <f t="shared" si="66"/>
        <v>486</v>
      </c>
      <c r="D597">
        <f t="shared" ca="1" si="70"/>
        <v>-2.1999999999999999E-2</v>
      </c>
      <c r="E597">
        <f t="shared" ca="1" si="67"/>
        <v>0</v>
      </c>
      <c r="F597">
        <f t="shared" ca="1" si="68"/>
        <v>31</v>
      </c>
      <c r="G597">
        <f t="shared" ca="1" si="69"/>
        <v>32</v>
      </c>
      <c r="M597">
        <v>141</v>
      </c>
      <c r="N597">
        <v>2.4590000000000001</v>
      </c>
    </row>
    <row r="598" spans="1:14">
      <c r="A598" s="54">
        <f>formulas!O685</f>
        <v>0</v>
      </c>
      <c r="B598" s="33">
        <f t="shared" ca="1" si="65"/>
        <v>32</v>
      </c>
      <c r="C598">
        <f t="shared" si="66"/>
        <v>486</v>
      </c>
      <c r="D598">
        <f t="shared" ca="1" si="70"/>
        <v>-2.1999999999999999E-2</v>
      </c>
      <c r="E598">
        <f t="shared" ca="1" si="67"/>
        <v>0</v>
      </c>
      <c r="F598">
        <f t="shared" ca="1" si="68"/>
        <v>31</v>
      </c>
      <c r="G598">
        <f t="shared" ca="1" si="69"/>
        <v>32</v>
      </c>
      <c r="M598">
        <v>142</v>
      </c>
      <c r="N598">
        <v>2.4830000000000001</v>
      </c>
    </row>
    <row r="599" spans="1:14">
      <c r="A599" s="54">
        <f>formulas!O686</f>
        <v>0</v>
      </c>
      <c r="B599" s="33">
        <f t="shared" ca="1" si="65"/>
        <v>32</v>
      </c>
      <c r="C599">
        <f t="shared" si="66"/>
        <v>486</v>
      </c>
      <c r="D599">
        <f t="shared" ca="1" si="70"/>
        <v>-2.1999999999999999E-2</v>
      </c>
      <c r="E599">
        <f t="shared" ca="1" si="67"/>
        <v>0</v>
      </c>
      <c r="F599">
        <f t="shared" ca="1" si="68"/>
        <v>31</v>
      </c>
      <c r="G599">
        <f t="shared" ca="1" si="69"/>
        <v>32</v>
      </c>
      <c r="M599">
        <v>143</v>
      </c>
      <c r="N599">
        <v>2.5059999999999998</v>
      </c>
    </row>
    <row r="600" spans="1:14">
      <c r="A600" s="54">
        <f>formulas!O687</f>
        <v>0</v>
      </c>
      <c r="B600" s="33">
        <f t="shared" ca="1" si="65"/>
        <v>32</v>
      </c>
      <c r="C600">
        <f t="shared" si="66"/>
        <v>486</v>
      </c>
      <c r="D600">
        <f t="shared" ca="1" si="70"/>
        <v>-2.1999999999999999E-2</v>
      </c>
      <c r="E600">
        <f t="shared" ca="1" si="67"/>
        <v>0</v>
      </c>
      <c r="F600">
        <f t="shared" ca="1" si="68"/>
        <v>31</v>
      </c>
      <c r="G600">
        <f t="shared" ca="1" si="69"/>
        <v>32</v>
      </c>
      <c r="M600">
        <v>144</v>
      </c>
      <c r="N600">
        <v>2.5289999999999999</v>
      </c>
    </row>
    <row r="601" spans="1:14">
      <c r="A601" s="54">
        <f>formulas!O688</f>
        <v>0</v>
      </c>
      <c r="B601" s="33">
        <f t="shared" ca="1" si="65"/>
        <v>32</v>
      </c>
      <c r="C601">
        <f t="shared" si="66"/>
        <v>486</v>
      </c>
      <c r="D601">
        <f t="shared" ca="1" si="70"/>
        <v>-2.1999999999999999E-2</v>
      </c>
      <c r="E601">
        <f t="shared" ca="1" si="67"/>
        <v>0</v>
      </c>
      <c r="F601">
        <f t="shared" ca="1" si="68"/>
        <v>31</v>
      </c>
      <c r="G601">
        <f t="shared" ca="1" si="69"/>
        <v>32</v>
      </c>
      <c r="M601">
        <v>145</v>
      </c>
      <c r="N601">
        <v>2.552</v>
      </c>
    </row>
    <row r="602" spans="1:14">
      <c r="A602" s="54">
        <f>formulas!O689</f>
        <v>0</v>
      </c>
      <c r="B602" s="33">
        <f t="shared" ca="1" si="65"/>
        <v>32</v>
      </c>
      <c r="C602">
        <f t="shared" si="66"/>
        <v>486</v>
      </c>
      <c r="D602">
        <f t="shared" ca="1" si="70"/>
        <v>-2.1999999999999999E-2</v>
      </c>
      <c r="E602">
        <f t="shared" ca="1" si="67"/>
        <v>0</v>
      </c>
      <c r="F602">
        <f t="shared" ca="1" si="68"/>
        <v>31</v>
      </c>
      <c r="G602">
        <f t="shared" ca="1" si="69"/>
        <v>32</v>
      </c>
      <c r="M602">
        <v>146</v>
      </c>
      <c r="N602">
        <v>2.5750000000000002</v>
      </c>
    </row>
    <row r="603" spans="1:14">
      <c r="A603" s="54">
        <f>formulas!O690</f>
        <v>0</v>
      </c>
      <c r="B603" s="33">
        <f t="shared" ca="1" si="65"/>
        <v>32</v>
      </c>
      <c r="C603">
        <f t="shared" si="66"/>
        <v>486</v>
      </c>
      <c r="D603">
        <f t="shared" ca="1" si="70"/>
        <v>-2.1999999999999999E-2</v>
      </c>
      <c r="E603">
        <f t="shared" ca="1" si="67"/>
        <v>0</v>
      </c>
      <c r="F603">
        <f t="shared" ca="1" si="68"/>
        <v>31</v>
      </c>
      <c r="G603">
        <f t="shared" ca="1" si="69"/>
        <v>32</v>
      </c>
      <c r="M603">
        <v>147</v>
      </c>
      <c r="N603">
        <v>2.5979999999999999</v>
      </c>
    </row>
    <row r="604" spans="1:14">
      <c r="A604" s="54">
        <f>formulas!O691</f>
        <v>0</v>
      </c>
      <c r="B604" s="33">
        <f t="shared" ca="1" si="65"/>
        <v>32</v>
      </c>
      <c r="C604">
        <f t="shared" si="66"/>
        <v>486</v>
      </c>
      <c r="D604">
        <f t="shared" ca="1" si="70"/>
        <v>-2.1999999999999999E-2</v>
      </c>
      <c r="E604">
        <f t="shared" ca="1" si="67"/>
        <v>0</v>
      </c>
      <c r="F604">
        <f t="shared" ca="1" si="68"/>
        <v>31</v>
      </c>
      <c r="G604">
        <f t="shared" ca="1" si="69"/>
        <v>32</v>
      </c>
      <c r="M604">
        <v>148</v>
      </c>
      <c r="N604">
        <v>2.621</v>
      </c>
    </row>
    <row r="605" spans="1:14">
      <c r="A605" s="54">
        <f>formulas!O692</f>
        <v>0</v>
      </c>
      <c r="B605" s="33">
        <f t="shared" ca="1" si="65"/>
        <v>32</v>
      </c>
      <c r="C605">
        <f t="shared" si="66"/>
        <v>486</v>
      </c>
      <c r="D605">
        <f t="shared" ca="1" si="70"/>
        <v>-2.1999999999999999E-2</v>
      </c>
      <c r="E605">
        <f t="shared" ca="1" si="67"/>
        <v>0</v>
      </c>
      <c r="F605">
        <f t="shared" ca="1" si="68"/>
        <v>31</v>
      </c>
      <c r="G605">
        <f t="shared" ca="1" si="69"/>
        <v>32</v>
      </c>
      <c r="M605">
        <v>149</v>
      </c>
      <c r="N605">
        <v>2.6440000000000001</v>
      </c>
    </row>
    <row r="606" spans="1:14">
      <c r="A606" s="54">
        <f>formulas!O693</f>
        <v>0</v>
      </c>
      <c r="B606" s="33">
        <f t="shared" ca="1" si="65"/>
        <v>32</v>
      </c>
      <c r="C606">
        <f t="shared" si="66"/>
        <v>486</v>
      </c>
      <c r="D606">
        <f t="shared" ca="1" si="70"/>
        <v>-2.1999999999999999E-2</v>
      </c>
      <c r="E606">
        <f t="shared" ca="1" si="67"/>
        <v>0</v>
      </c>
      <c r="F606">
        <f t="shared" ca="1" si="68"/>
        <v>31</v>
      </c>
      <c r="G606">
        <f t="shared" ca="1" si="69"/>
        <v>32</v>
      </c>
      <c r="M606">
        <v>150</v>
      </c>
      <c r="N606">
        <v>2.6669999999999998</v>
      </c>
    </row>
    <row r="607" spans="1:14">
      <c r="A607" s="54">
        <f>formulas!O694</f>
        <v>0</v>
      </c>
      <c r="B607" s="33">
        <f t="shared" ca="1" si="65"/>
        <v>32</v>
      </c>
      <c r="C607">
        <f t="shared" si="66"/>
        <v>486</v>
      </c>
      <c r="D607">
        <f t="shared" ca="1" si="70"/>
        <v>-2.1999999999999999E-2</v>
      </c>
      <c r="E607">
        <f t="shared" ca="1" si="67"/>
        <v>0</v>
      </c>
      <c r="F607">
        <f t="shared" ca="1" si="68"/>
        <v>31</v>
      </c>
      <c r="G607">
        <f t="shared" ca="1" si="69"/>
        <v>32</v>
      </c>
      <c r="M607">
        <v>151</v>
      </c>
      <c r="N607">
        <v>2.69</v>
      </c>
    </row>
    <row r="608" spans="1:14">
      <c r="A608" s="54">
        <f>formulas!O695</f>
        <v>0</v>
      </c>
      <c r="B608" s="33">
        <f t="shared" ca="1" si="65"/>
        <v>32</v>
      </c>
      <c r="C608">
        <f t="shared" si="66"/>
        <v>486</v>
      </c>
      <c r="D608">
        <f t="shared" ca="1" si="70"/>
        <v>-2.1999999999999999E-2</v>
      </c>
      <c r="E608">
        <f t="shared" ca="1" si="67"/>
        <v>0</v>
      </c>
      <c r="F608">
        <f t="shared" ca="1" si="68"/>
        <v>31</v>
      </c>
      <c r="G608">
        <f t="shared" ca="1" si="69"/>
        <v>32</v>
      </c>
      <c r="M608">
        <v>152</v>
      </c>
      <c r="N608">
        <v>2.7130000000000001</v>
      </c>
    </row>
    <row r="609" spans="1:14">
      <c r="A609" s="54">
        <f>formulas!O696</f>
        <v>0</v>
      </c>
      <c r="B609" s="33">
        <f t="shared" ca="1" si="65"/>
        <v>32</v>
      </c>
      <c r="C609">
        <f t="shared" si="66"/>
        <v>486</v>
      </c>
      <c r="D609">
        <f t="shared" ca="1" si="70"/>
        <v>-2.1999999999999999E-2</v>
      </c>
      <c r="E609">
        <f t="shared" ca="1" si="67"/>
        <v>0</v>
      </c>
      <c r="F609">
        <f t="shared" ca="1" si="68"/>
        <v>31</v>
      </c>
      <c r="G609">
        <f t="shared" ca="1" si="69"/>
        <v>32</v>
      </c>
      <c r="M609">
        <v>153</v>
      </c>
      <c r="N609">
        <v>2.7360000000000002</v>
      </c>
    </row>
    <row r="610" spans="1:14">
      <c r="A610" s="54">
        <f>formulas!O697</f>
        <v>0</v>
      </c>
      <c r="B610" s="33">
        <f t="shared" ca="1" si="65"/>
        <v>32</v>
      </c>
      <c r="C610">
        <f t="shared" si="66"/>
        <v>486</v>
      </c>
      <c r="D610">
        <f t="shared" ca="1" si="70"/>
        <v>-2.1999999999999999E-2</v>
      </c>
      <c r="E610">
        <f t="shared" ca="1" si="67"/>
        <v>0</v>
      </c>
      <c r="F610">
        <f t="shared" ca="1" si="68"/>
        <v>31</v>
      </c>
      <c r="G610">
        <f t="shared" ca="1" si="69"/>
        <v>32</v>
      </c>
      <c r="M610">
        <v>154</v>
      </c>
      <c r="N610">
        <v>2.7589999999999999</v>
      </c>
    </row>
    <row r="611" spans="1:14">
      <c r="A611" s="54">
        <f>formulas!O698</f>
        <v>0</v>
      </c>
      <c r="B611" s="33">
        <f t="shared" ca="1" si="65"/>
        <v>32</v>
      </c>
      <c r="C611">
        <f t="shared" si="66"/>
        <v>486</v>
      </c>
      <c r="D611">
        <f t="shared" ca="1" si="70"/>
        <v>-2.1999999999999999E-2</v>
      </c>
      <c r="E611">
        <f t="shared" ca="1" si="67"/>
        <v>0</v>
      </c>
      <c r="F611">
        <f t="shared" ca="1" si="68"/>
        <v>31</v>
      </c>
      <c r="G611">
        <f t="shared" ca="1" si="69"/>
        <v>32</v>
      </c>
      <c r="M611">
        <v>155</v>
      </c>
      <c r="N611">
        <v>2.782</v>
      </c>
    </row>
    <row r="612" spans="1:14">
      <c r="A612" s="54">
        <f>formulas!O699</f>
        <v>0</v>
      </c>
      <c r="B612" s="33">
        <f t="shared" ca="1" si="65"/>
        <v>32</v>
      </c>
      <c r="C612">
        <f t="shared" si="66"/>
        <v>486</v>
      </c>
      <c r="D612">
        <f t="shared" ca="1" si="70"/>
        <v>-2.1999999999999999E-2</v>
      </c>
      <c r="E612">
        <f t="shared" ca="1" si="67"/>
        <v>0</v>
      </c>
      <c r="F612">
        <f t="shared" ca="1" si="68"/>
        <v>31</v>
      </c>
      <c r="G612">
        <f t="shared" ca="1" si="69"/>
        <v>32</v>
      </c>
      <c r="M612">
        <v>156</v>
      </c>
      <c r="N612">
        <v>2.8050000000000002</v>
      </c>
    </row>
    <row r="613" spans="1:14">
      <c r="A613" s="54">
        <f>formulas!O700</f>
        <v>0</v>
      </c>
      <c r="B613" s="33">
        <f t="shared" ref="B613:B676" ca="1" si="71">(A613-D613)/(E613-D613)*(G613-F613)+F613</f>
        <v>32</v>
      </c>
      <c r="C613">
        <f t="shared" ref="C613:C676" si="72">COUNTIF($N$2:$N$25400,"&lt;"&amp;A613)</f>
        <v>486</v>
      </c>
      <c r="D613">
        <f t="shared" ca="1" si="70"/>
        <v>-2.1999999999999999E-2</v>
      </c>
      <c r="E613">
        <f t="shared" ref="E613:E676" ca="1" si="73">INDIRECT(ADDRESS(C613+2,14))</f>
        <v>0</v>
      </c>
      <c r="F613">
        <f t="shared" ref="F613:F676" ca="1" si="74">INDIRECT(ADDRESS(C613+1,13))</f>
        <v>31</v>
      </c>
      <c r="G613">
        <f t="shared" ref="G613:G676" ca="1" si="75">INDIRECT(ADDRESS(C613+2,13))</f>
        <v>32</v>
      </c>
      <c r="M613">
        <v>157</v>
      </c>
      <c r="N613">
        <v>2.8279999999999998</v>
      </c>
    </row>
    <row r="614" spans="1:14">
      <c r="A614" s="54">
        <f>formulas!O701</f>
        <v>0</v>
      </c>
      <c r="B614" s="33">
        <f t="shared" ca="1" si="71"/>
        <v>32</v>
      </c>
      <c r="C614">
        <f t="shared" si="72"/>
        <v>486</v>
      </c>
      <c r="D614">
        <f t="shared" ca="1" si="70"/>
        <v>-2.1999999999999999E-2</v>
      </c>
      <c r="E614">
        <f t="shared" ca="1" si="73"/>
        <v>0</v>
      </c>
      <c r="F614">
        <f t="shared" ca="1" si="74"/>
        <v>31</v>
      </c>
      <c r="G614">
        <f t="shared" ca="1" si="75"/>
        <v>32</v>
      </c>
      <c r="M614">
        <v>158</v>
      </c>
      <c r="N614">
        <v>2.851</v>
      </c>
    </row>
    <row r="615" spans="1:14">
      <c r="A615" s="54">
        <f>formulas!O702</f>
        <v>0</v>
      </c>
      <c r="B615" s="33">
        <f t="shared" ca="1" si="71"/>
        <v>32</v>
      </c>
      <c r="C615">
        <f t="shared" si="72"/>
        <v>486</v>
      </c>
      <c r="D615">
        <f t="shared" ca="1" si="70"/>
        <v>-2.1999999999999999E-2</v>
      </c>
      <c r="E615">
        <f t="shared" ca="1" si="73"/>
        <v>0</v>
      </c>
      <c r="F615">
        <f t="shared" ca="1" si="74"/>
        <v>31</v>
      </c>
      <c r="G615">
        <f t="shared" ca="1" si="75"/>
        <v>32</v>
      </c>
      <c r="M615">
        <v>159</v>
      </c>
      <c r="N615">
        <v>2.8740000000000001</v>
      </c>
    </row>
    <row r="616" spans="1:14">
      <c r="A616" s="54">
        <f>formulas!O703</f>
        <v>0</v>
      </c>
      <c r="B616" s="33">
        <f t="shared" ca="1" si="71"/>
        <v>32</v>
      </c>
      <c r="C616">
        <f t="shared" si="72"/>
        <v>486</v>
      </c>
      <c r="D616">
        <f t="shared" ca="1" si="70"/>
        <v>-2.1999999999999999E-2</v>
      </c>
      <c r="E616">
        <f t="shared" ca="1" si="73"/>
        <v>0</v>
      </c>
      <c r="F616">
        <f t="shared" ca="1" si="74"/>
        <v>31</v>
      </c>
      <c r="G616">
        <f t="shared" ca="1" si="75"/>
        <v>32</v>
      </c>
      <c r="M616">
        <v>160</v>
      </c>
      <c r="N616">
        <v>2.8969999999999998</v>
      </c>
    </row>
    <row r="617" spans="1:14">
      <c r="A617" s="54">
        <f>formulas!O704</f>
        <v>0</v>
      </c>
      <c r="B617" s="33">
        <f t="shared" ca="1" si="71"/>
        <v>32</v>
      </c>
      <c r="C617">
        <f t="shared" si="72"/>
        <v>486</v>
      </c>
      <c r="D617">
        <f t="shared" ca="1" si="70"/>
        <v>-2.1999999999999999E-2</v>
      </c>
      <c r="E617">
        <f t="shared" ca="1" si="73"/>
        <v>0</v>
      </c>
      <c r="F617">
        <f t="shared" ca="1" si="74"/>
        <v>31</v>
      </c>
      <c r="G617">
        <f t="shared" ca="1" si="75"/>
        <v>32</v>
      </c>
      <c r="M617">
        <v>161</v>
      </c>
      <c r="N617">
        <v>2.92</v>
      </c>
    </row>
    <row r="618" spans="1:14">
      <c r="A618" s="54">
        <f>formulas!O705</f>
        <v>0</v>
      </c>
      <c r="B618" s="33">
        <f t="shared" ca="1" si="71"/>
        <v>32</v>
      </c>
      <c r="C618">
        <f t="shared" si="72"/>
        <v>486</v>
      </c>
      <c r="D618">
        <f t="shared" ca="1" si="70"/>
        <v>-2.1999999999999999E-2</v>
      </c>
      <c r="E618">
        <f t="shared" ca="1" si="73"/>
        <v>0</v>
      </c>
      <c r="F618">
        <f t="shared" ca="1" si="74"/>
        <v>31</v>
      </c>
      <c r="G618">
        <f t="shared" ca="1" si="75"/>
        <v>32</v>
      </c>
      <c r="M618">
        <v>162</v>
      </c>
      <c r="N618">
        <v>2.944</v>
      </c>
    </row>
    <row r="619" spans="1:14">
      <c r="A619" s="54">
        <f>formulas!O706</f>
        <v>0</v>
      </c>
      <c r="B619" s="33">
        <f t="shared" ca="1" si="71"/>
        <v>32</v>
      </c>
      <c r="C619">
        <f t="shared" si="72"/>
        <v>486</v>
      </c>
      <c r="D619">
        <f t="shared" ca="1" si="70"/>
        <v>-2.1999999999999999E-2</v>
      </c>
      <c r="E619">
        <f t="shared" ca="1" si="73"/>
        <v>0</v>
      </c>
      <c r="F619">
        <f t="shared" ca="1" si="74"/>
        <v>31</v>
      </c>
      <c r="G619">
        <f t="shared" ca="1" si="75"/>
        <v>32</v>
      </c>
      <c r="M619">
        <v>163</v>
      </c>
      <c r="N619">
        <v>2.9670000000000001</v>
      </c>
    </row>
    <row r="620" spans="1:14">
      <c r="A620" s="54">
        <f>formulas!O707</f>
        <v>0</v>
      </c>
      <c r="B620" s="33">
        <f t="shared" ca="1" si="71"/>
        <v>32</v>
      </c>
      <c r="C620">
        <f t="shared" si="72"/>
        <v>486</v>
      </c>
      <c r="D620">
        <f t="shared" ca="1" si="70"/>
        <v>-2.1999999999999999E-2</v>
      </c>
      <c r="E620">
        <f t="shared" ca="1" si="73"/>
        <v>0</v>
      </c>
      <c r="F620">
        <f t="shared" ca="1" si="74"/>
        <v>31</v>
      </c>
      <c r="G620">
        <f t="shared" ca="1" si="75"/>
        <v>32</v>
      </c>
      <c r="M620">
        <v>164</v>
      </c>
      <c r="N620">
        <v>2.99</v>
      </c>
    </row>
    <row r="621" spans="1:14">
      <c r="A621" s="54">
        <f>formulas!O708</f>
        <v>0</v>
      </c>
      <c r="B621" s="33">
        <f t="shared" ca="1" si="71"/>
        <v>32</v>
      </c>
      <c r="C621">
        <f t="shared" si="72"/>
        <v>486</v>
      </c>
      <c r="D621">
        <f t="shared" ca="1" si="70"/>
        <v>-2.1999999999999999E-2</v>
      </c>
      <c r="E621">
        <f t="shared" ca="1" si="73"/>
        <v>0</v>
      </c>
      <c r="F621">
        <f t="shared" ca="1" si="74"/>
        <v>31</v>
      </c>
      <c r="G621">
        <f t="shared" ca="1" si="75"/>
        <v>32</v>
      </c>
      <c r="M621">
        <v>165</v>
      </c>
      <c r="N621">
        <v>3.0129999999999999</v>
      </c>
    </row>
    <row r="622" spans="1:14">
      <c r="A622" s="54">
        <f>formulas!O709</f>
        <v>0</v>
      </c>
      <c r="B622" s="33">
        <f t="shared" ca="1" si="71"/>
        <v>32</v>
      </c>
      <c r="C622">
        <f t="shared" si="72"/>
        <v>486</v>
      </c>
      <c r="D622">
        <f t="shared" ca="1" si="70"/>
        <v>-2.1999999999999999E-2</v>
      </c>
      <c r="E622">
        <f t="shared" ca="1" si="73"/>
        <v>0</v>
      </c>
      <c r="F622">
        <f t="shared" ca="1" si="74"/>
        <v>31</v>
      </c>
      <c r="G622">
        <f t="shared" ca="1" si="75"/>
        <v>32</v>
      </c>
      <c r="M622">
        <v>166</v>
      </c>
      <c r="N622">
        <v>3.036</v>
      </c>
    </row>
    <row r="623" spans="1:14">
      <c r="A623" s="54">
        <f>formulas!O710</f>
        <v>0</v>
      </c>
      <c r="B623" s="33">
        <f t="shared" ca="1" si="71"/>
        <v>32</v>
      </c>
      <c r="C623">
        <f t="shared" si="72"/>
        <v>486</v>
      </c>
      <c r="D623">
        <f t="shared" ca="1" si="70"/>
        <v>-2.1999999999999999E-2</v>
      </c>
      <c r="E623">
        <f t="shared" ca="1" si="73"/>
        <v>0</v>
      </c>
      <c r="F623">
        <f t="shared" ca="1" si="74"/>
        <v>31</v>
      </c>
      <c r="G623">
        <f t="shared" ca="1" si="75"/>
        <v>32</v>
      </c>
      <c r="M623">
        <v>167</v>
      </c>
      <c r="N623">
        <v>3.0590000000000002</v>
      </c>
    </row>
    <row r="624" spans="1:14">
      <c r="A624" s="54">
        <f>formulas!O711</f>
        <v>0</v>
      </c>
      <c r="B624" s="33">
        <f t="shared" ca="1" si="71"/>
        <v>32</v>
      </c>
      <c r="C624">
        <f t="shared" si="72"/>
        <v>486</v>
      </c>
      <c r="D624">
        <f t="shared" ca="1" si="70"/>
        <v>-2.1999999999999999E-2</v>
      </c>
      <c r="E624">
        <f t="shared" ca="1" si="73"/>
        <v>0</v>
      </c>
      <c r="F624">
        <f t="shared" ca="1" si="74"/>
        <v>31</v>
      </c>
      <c r="G624">
        <f t="shared" ca="1" si="75"/>
        <v>32</v>
      </c>
      <c r="M624">
        <v>168</v>
      </c>
      <c r="N624">
        <v>3.0819999999999999</v>
      </c>
    </row>
    <row r="625" spans="1:14">
      <c r="A625" s="54">
        <f>formulas!O712</f>
        <v>0</v>
      </c>
      <c r="B625" s="33">
        <f t="shared" ca="1" si="71"/>
        <v>32</v>
      </c>
      <c r="C625">
        <f t="shared" si="72"/>
        <v>486</v>
      </c>
      <c r="D625">
        <f t="shared" ca="1" si="70"/>
        <v>-2.1999999999999999E-2</v>
      </c>
      <c r="E625">
        <f t="shared" ca="1" si="73"/>
        <v>0</v>
      </c>
      <c r="F625">
        <f t="shared" ca="1" si="74"/>
        <v>31</v>
      </c>
      <c r="G625">
        <f t="shared" ca="1" si="75"/>
        <v>32</v>
      </c>
      <c r="M625">
        <v>169</v>
      </c>
      <c r="N625">
        <v>3.105</v>
      </c>
    </row>
    <row r="626" spans="1:14">
      <c r="A626" s="54">
        <f>formulas!O713</f>
        <v>0</v>
      </c>
      <c r="B626" s="33">
        <f t="shared" ca="1" si="71"/>
        <v>32</v>
      </c>
      <c r="C626">
        <f t="shared" si="72"/>
        <v>486</v>
      </c>
      <c r="D626">
        <f t="shared" ca="1" si="70"/>
        <v>-2.1999999999999999E-2</v>
      </c>
      <c r="E626">
        <f t="shared" ca="1" si="73"/>
        <v>0</v>
      </c>
      <c r="F626">
        <f t="shared" ca="1" si="74"/>
        <v>31</v>
      </c>
      <c r="G626">
        <f t="shared" ca="1" si="75"/>
        <v>32</v>
      </c>
      <c r="M626">
        <v>170</v>
      </c>
      <c r="N626">
        <v>3.1280000000000001</v>
      </c>
    </row>
    <row r="627" spans="1:14">
      <c r="A627" s="54">
        <f>formulas!O714</f>
        <v>0</v>
      </c>
      <c r="B627" s="33">
        <f t="shared" ca="1" si="71"/>
        <v>32</v>
      </c>
      <c r="C627">
        <f t="shared" si="72"/>
        <v>486</v>
      </c>
      <c r="D627">
        <f t="shared" ca="1" si="70"/>
        <v>-2.1999999999999999E-2</v>
      </c>
      <c r="E627">
        <f t="shared" ca="1" si="73"/>
        <v>0</v>
      </c>
      <c r="F627">
        <f t="shared" ca="1" si="74"/>
        <v>31</v>
      </c>
      <c r="G627">
        <f t="shared" ca="1" si="75"/>
        <v>32</v>
      </c>
      <c r="M627">
        <v>171</v>
      </c>
      <c r="N627">
        <v>3.1509999999999998</v>
      </c>
    </row>
    <row r="628" spans="1:14">
      <c r="A628" s="54">
        <f>formulas!O715</f>
        <v>0</v>
      </c>
      <c r="B628" s="33">
        <f t="shared" ca="1" si="71"/>
        <v>32</v>
      </c>
      <c r="C628">
        <f t="shared" si="72"/>
        <v>486</v>
      </c>
      <c r="D628">
        <f t="shared" ca="1" si="70"/>
        <v>-2.1999999999999999E-2</v>
      </c>
      <c r="E628">
        <f t="shared" ca="1" si="73"/>
        <v>0</v>
      </c>
      <c r="F628">
        <f t="shared" ca="1" si="74"/>
        <v>31</v>
      </c>
      <c r="G628">
        <f t="shared" ca="1" si="75"/>
        <v>32</v>
      </c>
      <c r="M628">
        <v>172</v>
      </c>
      <c r="N628">
        <v>3.1739999999999999</v>
      </c>
    </row>
    <row r="629" spans="1:14">
      <c r="A629" s="54">
        <f>formulas!O716</f>
        <v>0</v>
      </c>
      <c r="B629" s="33">
        <f t="shared" ca="1" si="71"/>
        <v>32</v>
      </c>
      <c r="C629">
        <f t="shared" si="72"/>
        <v>486</v>
      </c>
      <c r="D629">
        <f t="shared" ca="1" si="70"/>
        <v>-2.1999999999999999E-2</v>
      </c>
      <c r="E629">
        <f t="shared" ca="1" si="73"/>
        <v>0</v>
      </c>
      <c r="F629">
        <f t="shared" ca="1" si="74"/>
        <v>31</v>
      </c>
      <c r="G629">
        <f t="shared" ca="1" si="75"/>
        <v>32</v>
      </c>
      <c r="M629">
        <v>173</v>
      </c>
      <c r="N629">
        <v>3.1970000000000001</v>
      </c>
    </row>
    <row r="630" spans="1:14">
      <c r="A630" s="54">
        <f>formulas!O717</f>
        <v>0</v>
      </c>
      <c r="B630" s="33">
        <f t="shared" ca="1" si="71"/>
        <v>32</v>
      </c>
      <c r="C630">
        <f t="shared" si="72"/>
        <v>486</v>
      </c>
      <c r="D630">
        <f t="shared" ca="1" si="70"/>
        <v>-2.1999999999999999E-2</v>
      </c>
      <c r="E630">
        <f t="shared" ca="1" si="73"/>
        <v>0</v>
      </c>
      <c r="F630">
        <f t="shared" ca="1" si="74"/>
        <v>31</v>
      </c>
      <c r="G630">
        <f t="shared" ca="1" si="75"/>
        <v>32</v>
      </c>
      <c r="M630">
        <v>174</v>
      </c>
      <c r="N630">
        <v>3.22</v>
      </c>
    </row>
    <row r="631" spans="1:14">
      <c r="A631" s="54">
        <f>formulas!O718</f>
        <v>0</v>
      </c>
      <c r="B631" s="33">
        <f t="shared" ca="1" si="71"/>
        <v>32</v>
      </c>
      <c r="C631">
        <f t="shared" si="72"/>
        <v>486</v>
      </c>
      <c r="D631">
        <f t="shared" ca="1" si="70"/>
        <v>-2.1999999999999999E-2</v>
      </c>
      <c r="E631">
        <f t="shared" ca="1" si="73"/>
        <v>0</v>
      </c>
      <c r="F631">
        <f t="shared" ca="1" si="74"/>
        <v>31</v>
      </c>
      <c r="G631">
        <f t="shared" ca="1" si="75"/>
        <v>32</v>
      </c>
      <c r="M631">
        <v>175</v>
      </c>
      <c r="N631">
        <v>3.2440000000000002</v>
      </c>
    </row>
    <row r="632" spans="1:14">
      <c r="A632" s="54">
        <f>formulas!O719</f>
        <v>0</v>
      </c>
      <c r="B632" s="33">
        <f t="shared" ca="1" si="71"/>
        <v>32</v>
      </c>
      <c r="C632">
        <f t="shared" si="72"/>
        <v>486</v>
      </c>
      <c r="D632">
        <f t="shared" ca="1" si="70"/>
        <v>-2.1999999999999999E-2</v>
      </c>
      <c r="E632">
        <f t="shared" ca="1" si="73"/>
        <v>0</v>
      </c>
      <c r="F632">
        <f t="shared" ca="1" si="74"/>
        <v>31</v>
      </c>
      <c r="G632">
        <f t="shared" ca="1" si="75"/>
        <v>32</v>
      </c>
      <c r="M632">
        <v>176</v>
      </c>
      <c r="N632">
        <v>3.2669999999999999</v>
      </c>
    </row>
    <row r="633" spans="1:14">
      <c r="A633" s="54">
        <f>formulas!O720</f>
        <v>0</v>
      </c>
      <c r="B633" s="33">
        <f t="shared" ca="1" si="71"/>
        <v>32</v>
      </c>
      <c r="C633">
        <f t="shared" si="72"/>
        <v>486</v>
      </c>
      <c r="D633">
        <f t="shared" ca="1" si="70"/>
        <v>-2.1999999999999999E-2</v>
      </c>
      <c r="E633">
        <f t="shared" ca="1" si="73"/>
        <v>0</v>
      </c>
      <c r="F633">
        <f t="shared" ca="1" si="74"/>
        <v>31</v>
      </c>
      <c r="G633">
        <f t="shared" ca="1" si="75"/>
        <v>32</v>
      </c>
      <c r="M633">
        <v>177</v>
      </c>
      <c r="N633">
        <v>3.29</v>
      </c>
    </row>
    <row r="634" spans="1:14">
      <c r="A634" s="54">
        <f>formulas!O721</f>
        <v>0</v>
      </c>
      <c r="B634" s="33">
        <f t="shared" ca="1" si="71"/>
        <v>32</v>
      </c>
      <c r="C634">
        <f t="shared" si="72"/>
        <v>486</v>
      </c>
      <c r="D634">
        <f t="shared" ca="1" si="70"/>
        <v>-2.1999999999999999E-2</v>
      </c>
      <c r="E634">
        <f t="shared" ca="1" si="73"/>
        <v>0</v>
      </c>
      <c r="F634">
        <f t="shared" ca="1" si="74"/>
        <v>31</v>
      </c>
      <c r="G634">
        <f t="shared" ca="1" si="75"/>
        <v>32</v>
      </c>
      <c r="M634">
        <v>178</v>
      </c>
      <c r="N634">
        <v>3.3130000000000002</v>
      </c>
    </row>
    <row r="635" spans="1:14">
      <c r="A635" s="54">
        <f>formulas!O722</f>
        <v>0</v>
      </c>
      <c r="B635" s="33">
        <f t="shared" ca="1" si="71"/>
        <v>32</v>
      </c>
      <c r="C635">
        <f t="shared" si="72"/>
        <v>486</v>
      </c>
      <c r="D635">
        <f t="shared" ca="1" si="70"/>
        <v>-2.1999999999999999E-2</v>
      </c>
      <c r="E635">
        <f t="shared" ca="1" si="73"/>
        <v>0</v>
      </c>
      <c r="F635">
        <f t="shared" ca="1" si="74"/>
        <v>31</v>
      </c>
      <c r="G635">
        <f t="shared" ca="1" si="75"/>
        <v>32</v>
      </c>
      <c r="M635">
        <v>179</v>
      </c>
      <c r="N635">
        <v>3.3359999999999999</v>
      </c>
    </row>
    <row r="636" spans="1:14">
      <c r="A636" s="54">
        <f>formulas!O723</f>
        <v>0</v>
      </c>
      <c r="B636" s="33">
        <f t="shared" ca="1" si="71"/>
        <v>32</v>
      </c>
      <c r="C636">
        <f t="shared" si="72"/>
        <v>486</v>
      </c>
      <c r="D636">
        <f t="shared" ca="1" si="70"/>
        <v>-2.1999999999999999E-2</v>
      </c>
      <c r="E636">
        <f t="shared" ca="1" si="73"/>
        <v>0</v>
      </c>
      <c r="F636">
        <f t="shared" ca="1" si="74"/>
        <v>31</v>
      </c>
      <c r="G636">
        <f t="shared" ca="1" si="75"/>
        <v>32</v>
      </c>
      <c r="M636">
        <v>180</v>
      </c>
      <c r="N636">
        <v>3.359</v>
      </c>
    </row>
    <row r="637" spans="1:14">
      <c r="A637" s="54">
        <f>formulas!O724</f>
        <v>0</v>
      </c>
      <c r="B637" s="33">
        <f t="shared" ca="1" si="71"/>
        <v>32</v>
      </c>
      <c r="C637">
        <f t="shared" si="72"/>
        <v>486</v>
      </c>
      <c r="D637">
        <f t="shared" ca="1" si="70"/>
        <v>-2.1999999999999999E-2</v>
      </c>
      <c r="E637">
        <f t="shared" ca="1" si="73"/>
        <v>0</v>
      </c>
      <c r="F637">
        <f t="shared" ca="1" si="74"/>
        <v>31</v>
      </c>
      <c r="G637">
        <f t="shared" ca="1" si="75"/>
        <v>32</v>
      </c>
      <c r="M637">
        <v>181</v>
      </c>
      <c r="N637">
        <v>3.3820000000000001</v>
      </c>
    </row>
    <row r="638" spans="1:14">
      <c r="A638" s="54">
        <f>formulas!O725</f>
        <v>0</v>
      </c>
      <c r="B638" s="33">
        <f t="shared" ca="1" si="71"/>
        <v>32</v>
      </c>
      <c r="C638">
        <f t="shared" si="72"/>
        <v>486</v>
      </c>
      <c r="D638">
        <f t="shared" ca="1" si="70"/>
        <v>-2.1999999999999999E-2</v>
      </c>
      <c r="E638">
        <f t="shared" ca="1" si="73"/>
        <v>0</v>
      </c>
      <c r="F638">
        <f t="shared" ca="1" si="74"/>
        <v>31</v>
      </c>
      <c r="G638">
        <f t="shared" ca="1" si="75"/>
        <v>32</v>
      </c>
      <c r="M638">
        <v>182</v>
      </c>
      <c r="N638">
        <v>3.4049999999999998</v>
      </c>
    </row>
    <row r="639" spans="1:14">
      <c r="A639" s="54">
        <f>formulas!O726</f>
        <v>0</v>
      </c>
      <c r="B639" s="33">
        <f t="shared" ca="1" si="71"/>
        <v>32</v>
      </c>
      <c r="C639">
        <f t="shared" si="72"/>
        <v>486</v>
      </c>
      <c r="D639">
        <f t="shared" ca="1" si="70"/>
        <v>-2.1999999999999999E-2</v>
      </c>
      <c r="E639">
        <f t="shared" ca="1" si="73"/>
        <v>0</v>
      </c>
      <c r="F639">
        <f t="shared" ca="1" si="74"/>
        <v>31</v>
      </c>
      <c r="G639">
        <f t="shared" ca="1" si="75"/>
        <v>32</v>
      </c>
      <c r="M639">
        <v>183</v>
      </c>
      <c r="N639">
        <v>3.4279999999999999</v>
      </c>
    </row>
    <row r="640" spans="1:14">
      <c r="A640" s="54">
        <f>formulas!O727</f>
        <v>0</v>
      </c>
      <c r="B640" s="33">
        <f t="shared" ca="1" si="71"/>
        <v>32</v>
      </c>
      <c r="C640">
        <f t="shared" si="72"/>
        <v>486</v>
      </c>
      <c r="D640">
        <f t="shared" ca="1" si="70"/>
        <v>-2.1999999999999999E-2</v>
      </c>
      <c r="E640">
        <f t="shared" ca="1" si="73"/>
        <v>0</v>
      </c>
      <c r="F640">
        <f t="shared" ca="1" si="74"/>
        <v>31</v>
      </c>
      <c r="G640">
        <f t="shared" ca="1" si="75"/>
        <v>32</v>
      </c>
      <c r="M640">
        <v>184</v>
      </c>
      <c r="N640">
        <v>3.4510000000000001</v>
      </c>
    </row>
    <row r="641" spans="1:14">
      <c r="A641" s="54">
        <f>formulas!O728</f>
        <v>0</v>
      </c>
      <c r="B641" s="33">
        <f t="shared" ca="1" si="71"/>
        <v>32</v>
      </c>
      <c r="C641">
        <f t="shared" si="72"/>
        <v>486</v>
      </c>
      <c r="D641">
        <f t="shared" ca="1" si="70"/>
        <v>-2.1999999999999999E-2</v>
      </c>
      <c r="E641">
        <f t="shared" ca="1" si="73"/>
        <v>0</v>
      </c>
      <c r="F641">
        <f t="shared" ca="1" si="74"/>
        <v>31</v>
      </c>
      <c r="G641">
        <f t="shared" ca="1" si="75"/>
        <v>32</v>
      </c>
      <c r="M641">
        <v>185</v>
      </c>
      <c r="N641">
        <v>3.4740000000000002</v>
      </c>
    </row>
    <row r="642" spans="1:14">
      <c r="A642" s="54">
        <f>formulas!O729</f>
        <v>0</v>
      </c>
      <c r="B642" s="33">
        <f t="shared" ca="1" si="71"/>
        <v>32</v>
      </c>
      <c r="C642">
        <f t="shared" si="72"/>
        <v>486</v>
      </c>
      <c r="D642">
        <f t="shared" ca="1" si="70"/>
        <v>-2.1999999999999999E-2</v>
      </c>
      <c r="E642">
        <f t="shared" ca="1" si="73"/>
        <v>0</v>
      </c>
      <c r="F642">
        <f t="shared" ca="1" si="74"/>
        <v>31</v>
      </c>
      <c r="G642">
        <f t="shared" ca="1" si="75"/>
        <v>32</v>
      </c>
      <c r="M642">
        <v>186</v>
      </c>
      <c r="N642">
        <v>3.4969999999999999</v>
      </c>
    </row>
    <row r="643" spans="1:14">
      <c r="A643" s="54">
        <f>formulas!O730</f>
        <v>0</v>
      </c>
      <c r="B643" s="33">
        <f t="shared" ca="1" si="71"/>
        <v>32</v>
      </c>
      <c r="C643">
        <f t="shared" si="72"/>
        <v>486</v>
      </c>
      <c r="D643">
        <f t="shared" ref="D643:D706" ca="1" si="76">INDIRECT(ADDRESS(C643+1,14))</f>
        <v>-2.1999999999999999E-2</v>
      </c>
      <c r="E643">
        <f t="shared" ca="1" si="73"/>
        <v>0</v>
      </c>
      <c r="F643">
        <f t="shared" ca="1" si="74"/>
        <v>31</v>
      </c>
      <c r="G643">
        <f t="shared" ca="1" si="75"/>
        <v>32</v>
      </c>
      <c r="M643">
        <v>187</v>
      </c>
      <c r="N643">
        <v>3.52</v>
      </c>
    </row>
    <row r="644" spans="1:14">
      <c r="A644" s="54">
        <f>formulas!O731</f>
        <v>0</v>
      </c>
      <c r="B644" s="33">
        <f t="shared" ca="1" si="71"/>
        <v>32</v>
      </c>
      <c r="C644">
        <f t="shared" si="72"/>
        <v>486</v>
      </c>
      <c r="D644">
        <f t="shared" ca="1" si="76"/>
        <v>-2.1999999999999999E-2</v>
      </c>
      <c r="E644">
        <f t="shared" ca="1" si="73"/>
        <v>0</v>
      </c>
      <c r="F644">
        <f t="shared" ca="1" si="74"/>
        <v>31</v>
      </c>
      <c r="G644">
        <f t="shared" ca="1" si="75"/>
        <v>32</v>
      </c>
      <c r="M644">
        <v>188</v>
      </c>
      <c r="N644">
        <v>3.544</v>
      </c>
    </row>
    <row r="645" spans="1:14">
      <c r="A645" s="54">
        <f>formulas!O732</f>
        <v>0</v>
      </c>
      <c r="B645" s="33">
        <f t="shared" ca="1" si="71"/>
        <v>32</v>
      </c>
      <c r="C645">
        <f t="shared" si="72"/>
        <v>486</v>
      </c>
      <c r="D645">
        <f t="shared" ca="1" si="76"/>
        <v>-2.1999999999999999E-2</v>
      </c>
      <c r="E645">
        <f t="shared" ca="1" si="73"/>
        <v>0</v>
      </c>
      <c r="F645">
        <f t="shared" ca="1" si="74"/>
        <v>31</v>
      </c>
      <c r="G645">
        <f t="shared" ca="1" si="75"/>
        <v>32</v>
      </c>
      <c r="M645">
        <v>189</v>
      </c>
      <c r="N645">
        <v>3.5670000000000002</v>
      </c>
    </row>
    <row r="646" spans="1:14">
      <c r="A646" s="54">
        <f>formulas!O733</f>
        <v>0</v>
      </c>
      <c r="B646" s="33">
        <f t="shared" ca="1" si="71"/>
        <v>32</v>
      </c>
      <c r="C646">
        <f t="shared" si="72"/>
        <v>486</v>
      </c>
      <c r="D646">
        <f t="shared" ca="1" si="76"/>
        <v>-2.1999999999999999E-2</v>
      </c>
      <c r="E646">
        <f t="shared" ca="1" si="73"/>
        <v>0</v>
      </c>
      <c r="F646">
        <f t="shared" ca="1" si="74"/>
        <v>31</v>
      </c>
      <c r="G646">
        <f t="shared" ca="1" si="75"/>
        <v>32</v>
      </c>
      <c r="M646">
        <v>190</v>
      </c>
      <c r="N646">
        <v>3.59</v>
      </c>
    </row>
    <row r="647" spans="1:14">
      <c r="A647" s="54">
        <f>formulas!O734</f>
        <v>0</v>
      </c>
      <c r="B647" s="33">
        <f t="shared" ca="1" si="71"/>
        <v>32</v>
      </c>
      <c r="C647">
        <f t="shared" si="72"/>
        <v>486</v>
      </c>
      <c r="D647">
        <f t="shared" ca="1" si="76"/>
        <v>-2.1999999999999999E-2</v>
      </c>
      <c r="E647">
        <f t="shared" ca="1" si="73"/>
        <v>0</v>
      </c>
      <c r="F647">
        <f t="shared" ca="1" si="74"/>
        <v>31</v>
      </c>
      <c r="G647">
        <f t="shared" ca="1" si="75"/>
        <v>32</v>
      </c>
      <c r="M647">
        <v>191</v>
      </c>
      <c r="N647">
        <v>3.613</v>
      </c>
    </row>
    <row r="648" spans="1:14">
      <c r="A648" s="54">
        <f>formulas!O735</f>
        <v>0</v>
      </c>
      <c r="B648" s="33">
        <f t="shared" ca="1" si="71"/>
        <v>32</v>
      </c>
      <c r="C648">
        <f t="shared" si="72"/>
        <v>486</v>
      </c>
      <c r="D648">
        <f t="shared" ca="1" si="76"/>
        <v>-2.1999999999999999E-2</v>
      </c>
      <c r="E648">
        <f t="shared" ca="1" si="73"/>
        <v>0</v>
      </c>
      <c r="F648">
        <f t="shared" ca="1" si="74"/>
        <v>31</v>
      </c>
      <c r="G648">
        <f t="shared" ca="1" si="75"/>
        <v>32</v>
      </c>
      <c r="M648">
        <v>192</v>
      </c>
      <c r="N648">
        <v>3.6360000000000001</v>
      </c>
    </row>
    <row r="649" spans="1:14">
      <c r="A649" s="54">
        <f>formulas!O736</f>
        <v>0</v>
      </c>
      <c r="B649" s="33">
        <f t="shared" ca="1" si="71"/>
        <v>32</v>
      </c>
      <c r="C649">
        <f t="shared" si="72"/>
        <v>486</v>
      </c>
      <c r="D649">
        <f t="shared" ca="1" si="76"/>
        <v>-2.1999999999999999E-2</v>
      </c>
      <c r="E649">
        <f t="shared" ca="1" si="73"/>
        <v>0</v>
      </c>
      <c r="F649">
        <f t="shared" ca="1" si="74"/>
        <v>31</v>
      </c>
      <c r="G649">
        <f t="shared" ca="1" si="75"/>
        <v>32</v>
      </c>
      <c r="M649">
        <v>193</v>
      </c>
      <c r="N649">
        <v>3.6589999999999998</v>
      </c>
    </row>
    <row r="650" spans="1:14">
      <c r="A650" s="54">
        <f>formulas!O737</f>
        <v>0</v>
      </c>
      <c r="B650" s="33">
        <f t="shared" ca="1" si="71"/>
        <v>32</v>
      </c>
      <c r="C650">
        <f t="shared" si="72"/>
        <v>486</v>
      </c>
      <c r="D650">
        <f t="shared" ca="1" si="76"/>
        <v>-2.1999999999999999E-2</v>
      </c>
      <c r="E650">
        <f t="shared" ca="1" si="73"/>
        <v>0</v>
      </c>
      <c r="F650">
        <f t="shared" ca="1" si="74"/>
        <v>31</v>
      </c>
      <c r="G650">
        <f t="shared" ca="1" si="75"/>
        <v>32</v>
      </c>
      <c r="M650">
        <v>194</v>
      </c>
      <c r="N650">
        <v>3.6819999999999999</v>
      </c>
    </row>
    <row r="651" spans="1:14">
      <c r="A651" s="54">
        <f>formulas!O738</f>
        <v>0</v>
      </c>
      <c r="B651" s="33">
        <f t="shared" ca="1" si="71"/>
        <v>32</v>
      </c>
      <c r="C651">
        <f t="shared" si="72"/>
        <v>486</v>
      </c>
      <c r="D651">
        <f t="shared" ca="1" si="76"/>
        <v>-2.1999999999999999E-2</v>
      </c>
      <c r="E651">
        <f t="shared" ca="1" si="73"/>
        <v>0</v>
      </c>
      <c r="F651">
        <f t="shared" ca="1" si="74"/>
        <v>31</v>
      </c>
      <c r="G651">
        <f t="shared" ca="1" si="75"/>
        <v>32</v>
      </c>
      <c r="M651">
        <v>195</v>
      </c>
      <c r="N651">
        <v>3.7050000000000001</v>
      </c>
    </row>
    <row r="652" spans="1:14">
      <c r="A652" s="54">
        <f>formulas!O739</f>
        <v>0</v>
      </c>
      <c r="B652" s="33">
        <f t="shared" ca="1" si="71"/>
        <v>32</v>
      </c>
      <c r="C652">
        <f t="shared" si="72"/>
        <v>486</v>
      </c>
      <c r="D652">
        <f t="shared" ca="1" si="76"/>
        <v>-2.1999999999999999E-2</v>
      </c>
      <c r="E652">
        <f t="shared" ca="1" si="73"/>
        <v>0</v>
      </c>
      <c r="F652">
        <f t="shared" ca="1" si="74"/>
        <v>31</v>
      </c>
      <c r="G652">
        <f t="shared" ca="1" si="75"/>
        <v>32</v>
      </c>
      <c r="M652">
        <v>196</v>
      </c>
      <c r="N652">
        <v>3.7280000000000002</v>
      </c>
    </row>
    <row r="653" spans="1:14">
      <c r="A653" s="54">
        <f>formulas!O740</f>
        <v>0</v>
      </c>
      <c r="B653" s="33">
        <f t="shared" ca="1" si="71"/>
        <v>32</v>
      </c>
      <c r="C653">
        <f t="shared" si="72"/>
        <v>486</v>
      </c>
      <c r="D653">
        <f t="shared" ca="1" si="76"/>
        <v>-2.1999999999999999E-2</v>
      </c>
      <c r="E653">
        <f t="shared" ca="1" si="73"/>
        <v>0</v>
      </c>
      <c r="F653">
        <f t="shared" ca="1" si="74"/>
        <v>31</v>
      </c>
      <c r="G653">
        <f t="shared" ca="1" si="75"/>
        <v>32</v>
      </c>
      <c r="M653">
        <v>197</v>
      </c>
      <c r="N653">
        <v>3.7509999999999999</v>
      </c>
    </row>
    <row r="654" spans="1:14">
      <c r="A654" s="54">
        <f>formulas!O741</f>
        <v>0</v>
      </c>
      <c r="B654" s="33">
        <f t="shared" ca="1" si="71"/>
        <v>32</v>
      </c>
      <c r="C654">
        <f t="shared" si="72"/>
        <v>486</v>
      </c>
      <c r="D654">
        <f t="shared" ca="1" si="76"/>
        <v>-2.1999999999999999E-2</v>
      </c>
      <c r="E654">
        <f t="shared" ca="1" si="73"/>
        <v>0</v>
      </c>
      <c r="F654">
        <f t="shared" ca="1" si="74"/>
        <v>31</v>
      </c>
      <c r="G654">
        <f t="shared" ca="1" si="75"/>
        <v>32</v>
      </c>
      <c r="M654">
        <v>198</v>
      </c>
      <c r="N654">
        <v>3.774</v>
      </c>
    </row>
    <row r="655" spans="1:14">
      <c r="A655" s="54">
        <f>formulas!O742</f>
        <v>0</v>
      </c>
      <c r="B655" s="33">
        <f t="shared" ca="1" si="71"/>
        <v>32</v>
      </c>
      <c r="C655">
        <f t="shared" si="72"/>
        <v>486</v>
      </c>
      <c r="D655">
        <f t="shared" ca="1" si="76"/>
        <v>-2.1999999999999999E-2</v>
      </c>
      <c r="E655">
        <f t="shared" ca="1" si="73"/>
        <v>0</v>
      </c>
      <c r="F655">
        <f t="shared" ca="1" si="74"/>
        <v>31</v>
      </c>
      <c r="G655">
        <f t="shared" ca="1" si="75"/>
        <v>32</v>
      </c>
      <c r="M655">
        <v>199</v>
      </c>
      <c r="N655">
        <v>3.7970000000000002</v>
      </c>
    </row>
    <row r="656" spans="1:14">
      <c r="A656" s="54">
        <f>formulas!O743</f>
        <v>0</v>
      </c>
      <c r="B656" s="33">
        <f t="shared" ca="1" si="71"/>
        <v>32</v>
      </c>
      <c r="C656">
        <f t="shared" si="72"/>
        <v>486</v>
      </c>
      <c r="D656">
        <f t="shared" ca="1" si="76"/>
        <v>-2.1999999999999999E-2</v>
      </c>
      <c r="E656">
        <f t="shared" ca="1" si="73"/>
        <v>0</v>
      </c>
      <c r="F656">
        <f t="shared" ca="1" si="74"/>
        <v>31</v>
      </c>
      <c r="G656">
        <f t="shared" ca="1" si="75"/>
        <v>32</v>
      </c>
      <c r="M656">
        <v>200</v>
      </c>
      <c r="N656">
        <v>3.82</v>
      </c>
    </row>
    <row r="657" spans="1:14">
      <c r="A657" s="54">
        <f>formulas!O744</f>
        <v>0</v>
      </c>
      <c r="B657" s="33">
        <f t="shared" ca="1" si="71"/>
        <v>32</v>
      </c>
      <c r="C657">
        <f t="shared" si="72"/>
        <v>486</v>
      </c>
      <c r="D657">
        <f t="shared" ca="1" si="76"/>
        <v>-2.1999999999999999E-2</v>
      </c>
      <c r="E657">
        <f t="shared" ca="1" si="73"/>
        <v>0</v>
      </c>
      <c r="F657">
        <f t="shared" ca="1" si="74"/>
        <v>31</v>
      </c>
      <c r="G657">
        <f t="shared" ca="1" si="75"/>
        <v>32</v>
      </c>
      <c r="M657">
        <v>201</v>
      </c>
      <c r="N657">
        <v>3.843</v>
      </c>
    </row>
    <row r="658" spans="1:14">
      <c r="A658" s="54">
        <f>formulas!O745</f>
        <v>0</v>
      </c>
      <c r="B658" s="33">
        <f t="shared" ca="1" si="71"/>
        <v>32</v>
      </c>
      <c r="C658">
        <f t="shared" si="72"/>
        <v>486</v>
      </c>
      <c r="D658">
        <f t="shared" ca="1" si="76"/>
        <v>-2.1999999999999999E-2</v>
      </c>
      <c r="E658">
        <f t="shared" ca="1" si="73"/>
        <v>0</v>
      </c>
      <c r="F658">
        <f t="shared" ca="1" si="74"/>
        <v>31</v>
      </c>
      <c r="G658">
        <f t="shared" ca="1" si="75"/>
        <v>32</v>
      </c>
      <c r="M658">
        <v>202</v>
      </c>
      <c r="N658">
        <v>3.8660000000000001</v>
      </c>
    </row>
    <row r="659" spans="1:14">
      <c r="A659" s="54">
        <f>formulas!O746</f>
        <v>0</v>
      </c>
      <c r="B659" s="33">
        <f t="shared" ca="1" si="71"/>
        <v>32</v>
      </c>
      <c r="C659">
        <f t="shared" si="72"/>
        <v>486</v>
      </c>
      <c r="D659">
        <f t="shared" ca="1" si="76"/>
        <v>-2.1999999999999999E-2</v>
      </c>
      <c r="E659">
        <f t="shared" ca="1" si="73"/>
        <v>0</v>
      </c>
      <c r="F659">
        <f t="shared" ca="1" si="74"/>
        <v>31</v>
      </c>
      <c r="G659">
        <f t="shared" ca="1" si="75"/>
        <v>32</v>
      </c>
      <c r="M659">
        <v>203</v>
      </c>
      <c r="N659">
        <v>3.8889999999999998</v>
      </c>
    </row>
    <row r="660" spans="1:14">
      <c r="A660" s="54">
        <f>formulas!O747</f>
        <v>0</v>
      </c>
      <c r="B660" s="33">
        <f t="shared" ca="1" si="71"/>
        <v>32</v>
      </c>
      <c r="C660">
        <f t="shared" si="72"/>
        <v>486</v>
      </c>
      <c r="D660">
        <f t="shared" ca="1" si="76"/>
        <v>-2.1999999999999999E-2</v>
      </c>
      <c r="E660">
        <f t="shared" ca="1" si="73"/>
        <v>0</v>
      </c>
      <c r="F660">
        <f t="shared" ca="1" si="74"/>
        <v>31</v>
      </c>
      <c r="G660">
        <f t="shared" ca="1" si="75"/>
        <v>32</v>
      </c>
      <c r="M660">
        <v>204</v>
      </c>
      <c r="N660">
        <v>3.9119999999999999</v>
      </c>
    </row>
    <row r="661" spans="1:14">
      <c r="A661" s="54">
        <f>formulas!O748</f>
        <v>0</v>
      </c>
      <c r="B661" s="33">
        <f t="shared" ca="1" si="71"/>
        <v>32</v>
      </c>
      <c r="C661">
        <f t="shared" si="72"/>
        <v>486</v>
      </c>
      <c r="D661">
        <f t="shared" ca="1" si="76"/>
        <v>-2.1999999999999999E-2</v>
      </c>
      <c r="E661">
        <f t="shared" ca="1" si="73"/>
        <v>0</v>
      </c>
      <c r="F661">
        <f t="shared" ca="1" si="74"/>
        <v>31</v>
      </c>
      <c r="G661">
        <f t="shared" ca="1" si="75"/>
        <v>32</v>
      </c>
      <c r="M661">
        <v>205</v>
      </c>
      <c r="N661">
        <v>3.9350000000000001</v>
      </c>
    </row>
    <row r="662" spans="1:14">
      <c r="A662" s="54">
        <f>formulas!O749</f>
        <v>0</v>
      </c>
      <c r="B662" s="33">
        <f t="shared" ca="1" si="71"/>
        <v>32</v>
      </c>
      <c r="C662">
        <f t="shared" si="72"/>
        <v>486</v>
      </c>
      <c r="D662">
        <f t="shared" ca="1" si="76"/>
        <v>-2.1999999999999999E-2</v>
      </c>
      <c r="E662">
        <f t="shared" ca="1" si="73"/>
        <v>0</v>
      </c>
      <c r="F662">
        <f t="shared" ca="1" si="74"/>
        <v>31</v>
      </c>
      <c r="G662">
        <f t="shared" ca="1" si="75"/>
        <v>32</v>
      </c>
      <c r="M662">
        <v>206</v>
      </c>
      <c r="N662">
        <v>3.9580000000000002</v>
      </c>
    </row>
    <row r="663" spans="1:14">
      <c r="A663" s="54">
        <f>formulas!O750</f>
        <v>0</v>
      </c>
      <c r="B663" s="33">
        <f t="shared" ca="1" si="71"/>
        <v>32</v>
      </c>
      <c r="C663">
        <f t="shared" si="72"/>
        <v>486</v>
      </c>
      <c r="D663">
        <f t="shared" ca="1" si="76"/>
        <v>-2.1999999999999999E-2</v>
      </c>
      <c r="E663">
        <f t="shared" ca="1" si="73"/>
        <v>0</v>
      </c>
      <c r="F663">
        <f t="shared" ca="1" si="74"/>
        <v>31</v>
      </c>
      <c r="G663">
        <f t="shared" ca="1" si="75"/>
        <v>32</v>
      </c>
      <c r="M663">
        <v>207</v>
      </c>
      <c r="N663">
        <v>3.9809999999999999</v>
      </c>
    </row>
    <row r="664" spans="1:14">
      <c r="A664" s="54">
        <f>formulas!O751</f>
        <v>0</v>
      </c>
      <c r="B664" s="33">
        <f t="shared" ca="1" si="71"/>
        <v>32</v>
      </c>
      <c r="C664">
        <f t="shared" si="72"/>
        <v>486</v>
      </c>
      <c r="D664">
        <f t="shared" ca="1" si="76"/>
        <v>-2.1999999999999999E-2</v>
      </c>
      <c r="E664">
        <f t="shared" ca="1" si="73"/>
        <v>0</v>
      </c>
      <c r="F664">
        <f t="shared" ca="1" si="74"/>
        <v>31</v>
      </c>
      <c r="G664">
        <f t="shared" ca="1" si="75"/>
        <v>32</v>
      </c>
      <c r="M664">
        <v>208</v>
      </c>
      <c r="N664">
        <v>4.0039999999999996</v>
      </c>
    </row>
    <row r="665" spans="1:14">
      <c r="A665" s="54">
        <f>formulas!O752</f>
        <v>0</v>
      </c>
      <c r="B665" s="33">
        <f t="shared" ca="1" si="71"/>
        <v>32</v>
      </c>
      <c r="C665">
        <f t="shared" si="72"/>
        <v>486</v>
      </c>
      <c r="D665">
        <f t="shared" ca="1" si="76"/>
        <v>-2.1999999999999999E-2</v>
      </c>
      <c r="E665">
        <f t="shared" ca="1" si="73"/>
        <v>0</v>
      </c>
      <c r="F665">
        <f t="shared" ca="1" si="74"/>
        <v>31</v>
      </c>
      <c r="G665">
        <f t="shared" ca="1" si="75"/>
        <v>32</v>
      </c>
      <c r="M665">
        <v>209</v>
      </c>
      <c r="N665">
        <v>4.0270000000000001</v>
      </c>
    </row>
    <row r="666" spans="1:14">
      <c r="A666" s="54">
        <f>formulas!O753</f>
        <v>0</v>
      </c>
      <c r="B666" s="33">
        <f t="shared" ca="1" si="71"/>
        <v>32</v>
      </c>
      <c r="C666">
        <f t="shared" si="72"/>
        <v>486</v>
      </c>
      <c r="D666">
        <f t="shared" ca="1" si="76"/>
        <v>-2.1999999999999999E-2</v>
      </c>
      <c r="E666">
        <f t="shared" ca="1" si="73"/>
        <v>0</v>
      </c>
      <c r="F666">
        <f t="shared" ca="1" si="74"/>
        <v>31</v>
      </c>
      <c r="G666">
        <f t="shared" ca="1" si="75"/>
        <v>32</v>
      </c>
      <c r="M666">
        <v>210</v>
      </c>
      <c r="N666">
        <v>4.05</v>
      </c>
    </row>
    <row r="667" spans="1:14">
      <c r="A667" s="54">
        <f>formulas!O754</f>
        <v>0</v>
      </c>
      <c r="B667" s="33">
        <f t="shared" ca="1" si="71"/>
        <v>32</v>
      </c>
      <c r="C667">
        <f t="shared" si="72"/>
        <v>486</v>
      </c>
      <c r="D667">
        <f t="shared" ca="1" si="76"/>
        <v>-2.1999999999999999E-2</v>
      </c>
      <c r="E667">
        <f t="shared" ca="1" si="73"/>
        <v>0</v>
      </c>
      <c r="F667">
        <f t="shared" ca="1" si="74"/>
        <v>31</v>
      </c>
      <c r="G667">
        <f t="shared" ca="1" si="75"/>
        <v>32</v>
      </c>
      <c r="M667">
        <v>211</v>
      </c>
      <c r="N667">
        <v>4.0730000000000004</v>
      </c>
    </row>
    <row r="668" spans="1:14">
      <c r="A668" s="54">
        <f>formulas!O755</f>
        <v>0</v>
      </c>
      <c r="B668" s="33">
        <f t="shared" ca="1" si="71"/>
        <v>32</v>
      </c>
      <c r="C668">
        <f t="shared" si="72"/>
        <v>486</v>
      </c>
      <c r="D668">
        <f t="shared" ca="1" si="76"/>
        <v>-2.1999999999999999E-2</v>
      </c>
      <c r="E668">
        <f t="shared" ca="1" si="73"/>
        <v>0</v>
      </c>
      <c r="F668">
        <f t="shared" ca="1" si="74"/>
        <v>31</v>
      </c>
      <c r="G668">
        <f t="shared" ca="1" si="75"/>
        <v>32</v>
      </c>
      <c r="M668">
        <v>212</v>
      </c>
      <c r="N668">
        <v>4.0960000000000001</v>
      </c>
    </row>
    <row r="669" spans="1:14">
      <c r="A669" s="54">
        <f>formulas!O756</f>
        <v>0</v>
      </c>
      <c r="B669" s="33">
        <f t="shared" ca="1" si="71"/>
        <v>32</v>
      </c>
      <c r="C669">
        <f t="shared" si="72"/>
        <v>486</v>
      </c>
      <c r="D669">
        <f t="shared" ca="1" si="76"/>
        <v>-2.1999999999999999E-2</v>
      </c>
      <c r="E669">
        <f t="shared" ca="1" si="73"/>
        <v>0</v>
      </c>
      <c r="F669">
        <f t="shared" ca="1" si="74"/>
        <v>31</v>
      </c>
      <c r="G669">
        <f t="shared" ca="1" si="75"/>
        <v>32</v>
      </c>
      <c r="M669">
        <v>213</v>
      </c>
      <c r="N669">
        <v>4.1189999999999998</v>
      </c>
    </row>
    <row r="670" spans="1:14">
      <c r="A670" s="54">
        <f>formulas!O757</f>
        <v>0</v>
      </c>
      <c r="B670" s="33">
        <f t="shared" ca="1" si="71"/>
        <v>32</v>
      </c>
      <c r="C670">
        <f t="shared" si="72"/>
        <v>486</v>
      </c>
      <c r="D670">
        <f t="shared" ca="1" si="76"/>
        <v>-2.1999999999999999E-2</v>
      </c>
      <c r="E670">
        <f t="shared" ca="1" si="73"/>
        <v>0</v>
      </c>
      <c r="F670">
        <f t="shared" ca="1" si="74"/>
        <v>31</v>
      </c>
      <c r="G670">
        <f t="shared" ca="1" si="75"/>
        <v>32</v>
      </c>
      <c r="M670">
        <v>214</v>
      </c>
      <c r="N670">
        <v>4.1420000000000003</v>
      </c>
    </row>
    <row r="671" spans="1:14">
      <c r="A671" s="54">
        <f>formulas!O758</f>
        <v>0</v>
      </c>
      <c r="B671" s="33">
        <f t="shared" ca="1" si="71"/>
        <v>32</v>
      </c>
      <c r="C671">
        <f t="shared" si="72"/>
        <v>486</v>
      </c>
      <c r="D671">
        <f t="shared" ca="1" si="76"/>
        <v>-2.1999999999999999E-2</v>
      </c>
      <c r="E671">
        <f t="shared" ca="1" si="73"/>
        <v>0</v>
      </c>
      <c r="F671">
        <f t="shared" ca="1" si="74"/>
        <v>31</v>
      </c>
      <c r="G671">
        <f t="shared" ca="1" si="75"/>
        <v>32</v>
      </c>
      <c r="M671">
        <v>215</v>
      </c>
      <c r="N671">
        <v>4.165</v>
      </c>
    </row>
    <row r="672" spans="1:14">
      <c r="A672" s="54">
        <f>formulas!O759</f>
        <v>0</v>
      </c>
      <c r="B672" s="33">
        <f t="shared" ca="1" si="71"/>
        <v>32</v>
      </c>
      <c r="C672">
        <f t="shared" si="72"/>
        <v>486</v>
      </c>
      <c r="D672">
        <f t="shared" ca="1" si="76"/>
        <v>-2.1999999999999999E-2</v>
      </c>
      <c r="E672">
        <f t="shared" ca="1" si="73"/>
        <v>0</v>
      </c>
      <c r="F672">
        <f t="shared" ca="1" si="74"/>
        <v>31</v>
      </c>
      <c r="G672">
        <f t="shared" ca="1" si="75"/>
        <v>32</v>
      </c>
      <c r="M672">
        <v>216</v>
      </c>
      <c r="N672">
        <v>4.1879999999999997</v>
      </c>
    </row>
    <row r="673" spans="1:14">
      <c r="A673" s="54">
        <f>formulas!O760</f>
        <v>0</v>
      </c>
      <c r="B673" s="33">
        <f t="shared" ca="1" si="71"/>
        <v>32</v>
      </c>
      <c r="C673">
        <f t="shared" si="72"/>
        <v>486</v>
      </c>
      <c r="D673">
        <f t="shared" ca="1" si="76"/>
        <v>-2.1999999999999999E-2</v>
      </c>
      <c r="E673">
        <f t="shared" ca="1" si="73"/>
        <v>0</v>
      </c>
      <c r="F673">
        <f t="shared" ca="1" si="74"/>
        <v>31</v>
      </c>
      <c r="G673">
        <f t="shared" ca="1" si="75"/>
        <v>32</v>
      </c>
      <c r="M673">
        <v>217</v>
      </c>
      <c r="N673">
        <v>4.2110000000000003</v>
      </c>
    </row>
    <row r="674" spans="1:14">
      <c r="A674" s="54">
        <f>formulas!O761</f>
        <v>0</v>
      </c>
      <c r="B674" s="33">
        <f t="shared" ca="1" si="71"/>
        <v>32</v>
      </c>
      <c r="C674">
        <f t="shared" si="72"/>
        <v>486</v>
      </c>
      <c r="D674">
        <f t="shared" ca="1" si="76"/>
        <v>-2.1999999999999999E-2</v>
      </c>
      <c r="E674">
        <f t="shared" ca="1" si="73"/>
        <v>0</v>
      </c>
      <c r="F674">
        <f t="shared" ca="1" si="74"/>
        <v>31</v>
      </c>
      <c r="G674">
        <f t="shared" ca="1" si="75"/>
        <v>32</v>
      </c>
      <c r="M674">
        <v>218</v>
      </c>
      <c r="N674">
        <v>4.234</v>
      </c>
    </row>
    <row r="675" spans="1:14">
      <c r="A675" s="54">
        <f>formulas!O762</f>
        <v>0</v>
      </c>
      <c r="B675" s="33">
        <f t="shared" ca="1" si="71"/>
        <v>32</v>
      </c>
      <c r="C675">
        <f t="shared" si="72"/>
        <v>486</v>
      </c>
      <c r="D675">
        <f t="shared" ca="1" si="76"/>
        <v>-2.1999999999999999E-2</v>
      </c>
      <c r="E675">
        <f t="shared" ca="1" si="73"/>
        <v>0</v>
      </c>
      <c r="F675">
        <f t="shared" ca="1" si="74"/>
        <v>31</v>
      </c>
      <c r="G675">
        <f t="shared" ca="1" si="75"/>
        <v>32</v>
      </c>
      <c r="M675">
        <v>219</v>
      </c>
      <c r="N675">
        <v>4.2569999999999997</v>
      </c>
    </row>
    <row r="676" spans="1:14">
      <c r="A676" s="54">
        <f>formulas!O763</f>
        <v>0</v>
      </c>
      <c r="B676" s="33">
        <f t="shared" ca="1" si="71"/>
        <v>32</v>
      </c>
      <c r="C676">
        <f t="shared" si="72"/>
        <v>486</v>
      </c>
      <c r="D676">
        <f t="shared" ca="1" si="76"/>
        <v>-2.1999999999999999E-2</v>
      </c>
      <c r="E676">
        <f t="shared" ca="1" si="73"/>
        <v>0</v>
      </c>
      <c r="F676">
        <f t="shared" ca="1" si="74"/>
        <v>31</v>
      </c>
      <c r="G676">
        <f t="shared" ca="1" si="75"/>
        <v>32</v>
      </c>
      <c r="M676">
        <v>220</v>
      </c>
      <c r="N676">
        <v>4.28</v>
      </c>
    </row>
    <row r="677" spans="1:14">
      <c r="A677" s="54">
        <f>formulas!O764</f>
        <v>0</v>
      </c>
      <c r="B677" s="33">
        <f t="shared" ref="B677:B740" ca="1" si="77">(A677-D677)/(E677-D677)*(G677-F677)+F677</f>
        <v>32</v>
      </c>
      <c r="C677">
        <f t="shared" ref="C677:C740" si="78">COUNTIF($N$2:$N$25400,"&lt;"&amp;A677)</f>
        <v>486</v>
      </c>
      <c r="D677">
        <f t="shared" ca="1" si="76"/>
        <v>-2.1999999999999999E-2</v>
      </c>
      <c r="E677">
        <f t="shared" ref="E677:E740" ca="1" si="79">INDIRECT(ADDRESS(C677+2,14))</f>
        <v>0</v>
      </c>
      <c r="F677">
        <f t="shared" ref="F677:F740" ca="1" si="80">INDIRECT(ADDRESS(C677+1,13))</f>
        <v>31</v>
      </c>
      <c r="G677">
        <f t="shared" ref="G677:G740" ca="1" si="81">INDIRECT(ADDRESS(C677+2,13))</f>
        <v>32</v>
      </c>
      <c r="M677">
        <v>221</v>
      </c>
      <c r="N677">
        <v>4.3029999999999999</v>
      </c>
    </row>
    <row r="678" spans="1:14">
      <c r="A678" s="54">
        <f>formulas!O765</f>
        <v>0</v>
      </c>
      <c r="B678" s="33">
        <f t="shared" ca="1" si="77"/>
        <v>32</v>
      </c>
      <c r="C678">
        <f t="shared" si="78"/>
        <v>486</v>
      </c>
      <c r="D678">
        <f t="shared" ca="1" si="76"/>
        <v>-2.1999999999999999E-2</v>
      </c>
      <c r="E678">
        <f t="shared" ca="1" si="79"/>
        <v>0</v>
      </c>
      <c r="F678">
        <f t="shared" ca="1" si="80"/>
        <v>31</v>
      </c>
      <c r="G678">
        <f t="shared" ca="1" si="81"/>
        <v>32</v>
      </c>
      <c r="M678">
        <v>222</v>
      </c>
      <c r="N678">
        <v>4.3259999999999996</v>
      </c>
    </row>
    <row r="679" spans="1:14">
      <c r="A679" s="54">
        <f>formulas!O766</f>
        <v>0</v>
      </c>
      <c r="B679" s="33">
        <f t="shared" ca="1" si="77"/>
        <v>32</v>
      </c>
      <c r="C679">
        <f t="shared" si="78"/>
        <v>486</v>
      </c>
      <c r="D679">
        <f t="shared" ca="1" si="76"/>
        <v>-2.1999999999999999E-2</v>
      </c>
      <c r="E679">
        <f t="shared" ca="1" si="79"/>
        <v>0</v>
      </c>
      <c r="F679">
        <f t="shared" ca="1" si="80"/>
        <v>31</v>
      </c>
      <c r="G679">
        <f t="shared" ca="1" si="81"/>
        <v>32</v>
      </c>
      <c r="M679">
        <v>223</v>
      </c>
      <c r="N679">
        <v>4.3490000000000002</v>
      </c>
    </row>
    <row r="680" spans="1:14">
      <c r="A680" s="54">
        <f>formulas!O767</f>
        <v>0</v>
      </c>
      <c r="B680" s="33">
        <f t="shared" ca="1" si="77"/>
        <v>32</v>
      </c>
      <c r="C680">
        <f t="shared" si="78"/>
        <v>486</v>
      </c>
      <c r="D680">
        <f t="shared" ca="1" si="76"/>
        <v>-2.1999999999999999E-2</v>
      </c>
      <c r="E680">
        <f t="shared" ca="1" si="79"/>
        <v>0</v>
      </c>
      <c r="F680">
        <f t="shared" ca="1" si="80"/>
        <v>31</v>
      </c>
      <c r="G680">
        <f t="shared" ca="1" si="81"/>
        <v>32</v>
      </c>
      <c r="M680">
        <v>224</v>
      </c>
      <c r="N680">
        <v>4.3719999999999999</v>
      </c>
    </row>
    <row r="681" spans="1:14">
      <c r="A681" s="54">
        <f>formulas!O768</f>
        <v>0</v>
      </c>
      <c r="B681" s="33">
        <f t="shared" ca="1" si="77"/>
        <v>32</v>
      </c>
      <c r="C681">
        <f t="shared" si="78"/>
        <v>486</v>
      </c>
      <c r="D681">
        <f t="shared" ca="1" si="76"/>
        <v>-2.1999999999999999E-2</v>
      </c>
      <c r="E681">
        <f t="shared" ca="1" si="79"/>
        <v>0</v>
      </c>
      <c r="F681">
        <f t="shared" ca="1" si="80"/>
        <v>31</v>
      </c>
      <c r="G681">
        <f t="shared" ca="1" si="81"/>
        <v>32</v>
      </c>
      <c r="M681">
        <v>225</v>
      </c>
      <c r="N681">
        <v>4.3949999999999996</v>
      </c>
    </row>
    <row r="682" spans="1:14">
      <c r="A682" s="54">
        <f>formulas!O769</f>
        <v>0</v>
      </c>
      <c r="B682" s="33">
        <f t="shared" ca="1" si="77"/>
        <v>32</v>
      </c>
      <c r="C682">
        <f t="shared" si="78"/>
        <v>486</v>
      </c>
      <c r="D682">
        <f t="shared" ca="1" si="76"/>
        <v>-2.1999999999999999E-2</v>
      </c>
      <c r="E682">
        <f t="shared" ca="1" si="79"/>
        <v>0</v>
      </c>
      <c r="F682">
        <f t="shared" ca="1" si="80"/>
        <v>31</v>
      </c>
      <c r="G682">
        <f t="shared" ca="1" si="81"/>
        <v>32</v>
      </c>
      <c r="M682">
        <v>226</v>
      </c>
      <c r="N682">
        <v>4.4169999999999998</v>
      </c>
    </row>
    <row r="683" spans="1:14">
      <c r="A683" s="54">
        <f>formulas!O770</f>
        <v>0</v>
      </c>
      <c r="B683" s="33">
        <f t="shared" ca="1" si="77"/>
        <v>32</v>
      </c>
      <c r="C683">
        <f t="shared" si="78"/>
        <v>486</v>
      </c>
      <c r="D683">
        <f t="shared" ca="1" si="76"/>
        <v>-2.1999999999999999E-2</v>
      </c>
      <c r="E683">
        <f t="shared" ca="1" si="79"/>
        <v>0</v>
      </c>
      <c r="F683">
        <f t="shared" ca="1" si="80"/>
        <v>31</v>
      </c>
      <c r="G683">
        <f t="shared" ca="1" si="81"/>
        <v>32</v>
      </c>
      <c r="M683">
        <v>227</v>
      </c>
      <c r="N683">
        <v>4.4400000000000004</v>
      </c>
    </row>
    <row r="684" spans="1:14">
      <c r="A684" s="54">
        <f>formulas!O771</f>
        <v>0</v>
      </c>
      <c r="B684" s="33">
        <f t="shared" ca="1" si="77"/>
        <v>32</v>
      </c>
      <c r="C684">
        <f t="shared" si="78"/>
        <v>486</v>
      </c>
      <c r="D684">
        <f t="shared" ca="1" si="76"/>
        <v>-2.1999999999999999E-2</v>
      </c>
      <c r="E684">
        <f t="shared" ca="1" si="79"/>
        <v>0</v>
      </c>
      <c r="F684">
        <f t="shared" ca="1" si="80"/>
        <v>31</v>
      </c>
      <c r="G684">
        <f t="shared" ca="1" si="81"/>
        <v>32</v>
      </c>
      <c r="M684">
        <v>228</v>
      </c>
      <c r="N684">
        <v>4.4630000000000001</v>
      </c>
    </row>
    <row r="685" spans="1:14">
      <c r="A685" s="54">
        <f>formulas!O772</f>
        <v>0</v>
      </c>
      <c r="B685" s="33">
        <f t="shared" ca="1" si="77"/>
        <v>32</v>
      </c>
      <c r="C685">
        <f t="shared" si="78"/>
        <v>486</v>
      </c>
      <c r="D685">
        <f t="shared" ca="1" si="76"/>
        <v>-2.1999999999999999E-2</v>
      </c>
      <c r="E685">
        <f t="shared" ca="1" si="79"/>
        <v>0</v>
      </c>
      <c r="F685">
        <f t="shared" ca="1" si="80"/>
        <v>31</v>
      </c>
      <c r="G685">
        <f t="shared" ca="1" si="81"/>
        <v>32</v>
      </c>
      <c r="M685">
        <v>229</v>
      </c>
      <c r="N685">
        <v>4.4859999999999998</v>
      </c>
    </row>
    <row r="686" spans="1:14">
      <c r="A686" s="54">
        <f>formulas!O773</f>
        <v>0</v>
      </c>
      <c r="B686" s="33">
        <f t="shared" ca="1" si="77"/>
        <v>32</v>
      </c>
      <c r="C686">
        <f t="shared" si="78"/>
        <v>486</v>
      </c>
      <c r="D686">
        <f t="shared" ca="1" si="76"/>
        <v>-2.1999999999999999E-2</v>
      </c>
      <c r="E686">
        <f t="shared" ca="1" si="79"/>
        <v>0</v>
      </c>
      <c r="F686">
        <f t="shared" ca="1" si="80"/>
        <v>31</v>
      </c>
      <c r="G686">
        <f t="shared" ca="1" si="81"/>
        <v>32</v>
      </c>
      <c r="M686">
        <v>230</v>
      </c>
      <c r="N686">
        <v>4.5090000000000003</v>
      </c>
    </row>
    <row r="687" spans="1:14">
      <c r="A687" s="54">
        <f>formulas!O774</f>
        <v>0</v>
      </c>
      <c r="B687" s="33">
        <f t="shared" ca="1" si="77"/>
        <v>32</v>
      </c>
      <c r="C687">
        <f t="shared" si="78"/>
        <v>486</v>
      </c>
      <c r="D687">
        <f t="shared" ca="1" si="76"/>
        <v>-2.1999999999999999E-2</v>
      </c>
      <c r="E687">
        <f t="shared" ca="1" si="79"/>
        <v>0</v>
      </c>
      <c r="F687">
        <f t="shared" ca="1" si="80"/>
        <v>31</v>
      </c>
      <c r="G687">
        <f t="shared" ca="1" si="81"/>
        <v>32</v>
      </c>
      <c r="M687">
        <v>231</v>
      </c>
      <c r="N687">
        <v>4.532</v>
      </c>
    </row>
    <row r="688" spans="1:14">
      <c r="A688" s="54">
        <f>formulas!O775</f>
        <v>0</v>
      </c>
      <c r="B688" s="33">
        <f t="shared" ca="1" si="77"/>
        <v>32</v>
      </c>
      <c r="C688">
        <f t="shared" si="78"/>
        <v>486</v>
      </c>
      <c r="D688">
        <f t="shared" ca="1" si="76"/>
        <v>-2.1999999999999999E-2</v>
      </c>
      <c r="E688">
        <f t="shared" ca="1" si="79"/>
        <v>0</v>
      </c>
      <c r="F688">
        <f t="shared" ca="1" si="80"/>
        <v>31</v>
      </c>
      <c r="G688">
        <f t="shared" ca="1" si="81"/>
        <v>32</v>
      </c>
      <c r="M688">
        <v>232</v>
      </c>
      <c r="N688">
        <v>4.5549999999999997</v>
      </c>
    </row>
    <row r="689" spans="1:14">
      <c r="A689" s="54">
        <f>formulas!O776</f>
        <v>0</v>
      </c>
      <c r="B689" s="33">
        <f t="shared" ca="1" si="77"/>
        <v>32</v>
      </c>
      <c r="C689">
        <f t="shared" si="78"/>
        <v>486</v>
      </c>
      <c r="D689">
        <f t="shared" ca="1" si="76"/>
        <v>-2.1999999999999999E-2</v>
      </c>
      <c r="E689">
        <f t="shared" ca="1" si="79"/>
        <v>0</v>
      </c>
      <c r="F689">
        <f t="shared" ca="1" si="80"/>
        <v>31</v>
      </c>
      <c r="G689">
        <f t="shared" ca="1" si="81"/>
        <v>32</v>
      </c>
      <c r="M689">
        <v>233</v>
      </c>
      <c r="N689">
        <v>4.5780000000000003</v>
      </c>
    </row>
    <row r="690" spans="1:14">
      <c r="A690" s="54">
        <f>formulas!O777</f>
        <v>0</v>
      </c>
      <c r="B690" s="33">
        <f t="shared" ca="1" si="77"/>
        <v>32</v>
      </c>
      <c r="C690">
        <f t="shared" si="78"/>
        <v>486</v>
      </c>
      <c r="D690">
        <f t="shared" ca="1" si="76"/>
        <v>-2.1999999999999999E-2</v>
      </c>
      <c r="E690">
        <f t="shared" ca="1" si="79"/>
        <v>0</v>
      </c>
      <c r="F690">
        <f t="shared" ca="1" si="80"/>
        <v>31</v>
      </c>
      <c r="G690">
        <f t="shared" ca="1" si="81"/>
        <v>32</v>
      </c>
      <c r="M690">
        <v>234</v>
      </c>
      <c r="N690">
        <v>4.601</v>
      </c>
    </row>
    <row r="691" spans="1:14">
      <c r="A691" s="54">
        <f>formulas!O778</f>
        <v>0</v>
      </c>
      <c r="B691" s="33">
        <f t="shared" ca="1" si="77"/>
        <v>32</v>
      </c>
      <c r="C691">
        <f t="shared" si="78"/>
        <v>486</v>
      </c>
      <c r="D691">
        <f t="shared" ca="1" si="76"/>
        <v>-2.1999999999999999E-2</v>
      </c>
      <c r="E691">
        <f t="shared" ca="1" si="79"/>
        <v>0</v>
      </c>
      <c r="F691">
        <f t="shared" ca="1" si="80"/>
        <v>31</v>
      </c>
      <c r="G691">
        <f t="shared" ca="1" si="81"/>
        <v>32</v>
      </c>
      <c r="M691">
        <v>235</v>
      </c>
      <c r="N691">
        <v>4.6230000000000002</v>
      </c>
    </row>
    <row r="692" spans="1:14">
      <c r="A692" s="54">
        <f>formulas!O779</f>
        <v>0</v>
      </c>
      <c r="B692" s="33">
        <f t="shared" ca="1" si="77"/>
        <v>32</v>
      </c>
      <c r="C692">
        <f t="shared" si="78"/>
        <v>486</v>
      </c>
      <c r="D692">
        <f t="shared" ca="1" si="76"/>
        <v>-2.1999999999999999E-2</v>
      </c>
      <c r="E692">
        <f t="shared" ca="1" si="79"/>
        <v>0</v>
      </c>
      <c r="F692">
        <f t="shared" ca="1" si="80"/>
        <v>31</v>
      </c>
      <c r="G692">
        <f t="shared" ca="1" si="81"/>
        <v>32</v>
      </c>
      <c r="M692">
        <v>236</v>
      </c>
      <c r="N692">
        <v>4.6459999999999999</v>
      </c>
    </row>
    <row r="693" spans="1:14">
      <c r="A693" s="54">
        <f>formulas!O780</f>
        <v>0</v>
      </c>
      <c r="B693" s="33">
        <f t="shared" ca="1" si="77"/>
        <v>32</v>
      </c>
      <c r="C693">
        <f t="shared" si="78"/>
        <v>486</v>
      </c>
      <c r="D693">
        <f t="shared" ca="1" si="76"/>
        <v>-2.1999999999999999E-2</v>
      </c>
      <c r="E693">
        <f t="shared" ca="1" si="79"/>
        <v>0</v>
      </c>
      <c r="F693">
        <f t="shared" ca="1" si="80"/>
        <v>31</v>
      </c>
      <c r="G693">
        <f t="shared" ca="1" si="81"/>
        <v>32</v>
      </c>
      <c r="M693">
        <v>237</v>
      </c>
      <c r="N693">
        <v>4.6689999999999996</v>
      </c>
    </row>
    <row r="694" spans="1:14">
      <c r="A694" s="54">
        <f>formulas!O781</f>
        <v>0</v>
      </c>
      <c r="B694" s="33">
        <f t="shared" ca="1" si="77"/>
        <v>32</v>
      </c>
      <c r="C694">
        <f t="shared" si="78"/>
        <v>486</v>
      </c>
      <c r="D694">
        <f t="shared" ca="1" si="76"/>
        <v>-2.1999999999999999E-2</v>
      </c>
      <c r="E694">
        <f t="shared" ca="1" si="79"/>
        <v>0</v>
      </c>
      <c r="F694">
        <f t="shared" ca="1" si="80"/>
        <v>31</v>
      </c>
      <c r="G694">
        <f t="shared" ca="1" si="81"/>
        <v>32</v>
      </c>
      <c r="M694">
        <v>238</v>
      </c>
      <c r="N694">
        <v>4.6920000000000002</v>
      </c>
    </row>
    <row r="695" spans="1:14">
      <c r="A695" s="54">
        <f>formulas!O782</f>
        <v>0</v>
      </c>
      <c r="B695" s="33">
        <f t="shared" ca="1" si="77"/>
        <v>32</v>
      </c>
      <c r="C695">
        <f t="shared" si="78"/>
        <v>486</v>
      </c>
      <c r="D695">
        <f t="shared" ca="1" si="76"/>
        <v>-2.1999999999999999E-2</v>
      </c>
      <c r="E695">
        <f t="shared" ca="1" si="79"/>
        <v>0</v>
      </c>
      <c r="F695">
        <f t="shared" ca="1" si="80"/>
        <v>31</v>
      </c>
      <c r="G695">
        <f t="shared" ca="1" si="81"/>
        <v>32</v>
      </c>
      <c r="M695">
        <v>239</v>
      </c>
      <c r="N695">
        <v>4.7149999999999999</v>
      </c>
    </row>
    <row r="696" spans="1:14">
      <c r="A696" s="54">
        <f>formulas!O783</f>
        <v>0</v>
      </c>
      <c r="B696" s="33">
        <f t="shared" ca="1" si="77"/>
        <v>32</v>
      </c>
      <c r="C696">
        <f t="shared" si="78"/>
        <v>486</v>
      </c>
      <c r="D696">
        <f t="shared" ca="1" si="76"/>
        <v>-2.1999999999999999E-2</v>
      </c>
      <c r="E696">
        <f t="shared" ca="1" si="79"/>
        <v>0</v>
      </c>
      <c r="F696">
        <f t="shared" ca="1" si="80"/>
        <v>31</v>
      </c>
      <c r="G696">
        <f t="shared" ca="1" si="81"/>
        <v>32</v>
      </c>
      <c r="M696">
        <v>240</v>
      </c>
      <c r="N696">
        <v>4.7380000000000004</v>
      </c>
    </row>
    <row r="697" spans="1:14">
      <c r="A697" s="54">
        <f>formulas!O784</f>
        <v>0</v>
      </c>
      <c r="B697" s="33">
        <f t="shared" ca="1" si="77"/>
        <v>32</v>
      </c>
      <c r="C697">
        <f t="shared" si="78"/>
        <v>486</v>
      </c>
      <c r="D697">
        <f t="shared" ca="1" si="76"/>
        <v>-2.1999999999999999E-2</v>
      </c>
      <c r="E697">
        <f t="shared" ca="1" si="79"/>
        <v>0</v>
      </c>
      <c r="F697">
        <f t="shared" ca="1" si="80"/>
        <v>31</v>
      </c>
      <c r="G697">
        <f t="shared" ca="1" si="81"/>
        <v>32</v>
      </c>
      <c r="M697">
        <v>241</v>
      </c>
      <c r="N697">
        <v>4.76</v>
      </c>
    </row>
    <row r="698" spans="1:14">
      <c r="A698" s="54">
        <f>formulas!O785</f>
        <v>0</v>
      </c>
      <c r="B698" s="33">
        <f t="shared" ca="1" si="77"/>
        <v>32</v>
      </c>
      <c r="C698">
        <f t="shared" si="78"/>
        <v>486</v>
      </c>
      <c r="D698">
        <f t="shared" ca="1" si="76"/>
        <v>-2.1999999999999999E-2</v>
      </c>
      <c r="E698">
        <f t="shared" ca="1" si="79"/>
        <v>0</v>
      </c>
      <c r="F698">
        <f t="shared" ca="1" si="80"/>
        <v>31</v>
      </c>
      <c r="G698">
        <f t="shared" ca="1" si="81"/>
        <v>32</v>
      </c>
      <c r="M698">
        <v>242</v>
      </c>
      <c r="N698">
        <v>4.7830000000000004</v>
      </c>
    </row>
    <row r="699" spans="1:14">
      <c r="A699" s="54">
        <f>formulas!O786</f>
        <v>0</v>
      </c>
      <c r="B699" s="33">
        <f t="shared" ca="1" si="77"/>
        <v>32</v>
      </c>
      <c r="C699">
        <f t="shared" si="78"/>
        <v>486</v>
      </c>
      <c r="D699">
        <f t="shared" ca="1" si="76"/>
        <v>-2.1999999999999999E-2</v>
      </c>
      <c r="E699">
        <f t="shared" ca="1" si="79"/>
        <v>0</v>
      </c>
      <c r="F699">
        <f t="shared" ca="1" si="80"/>
        <v>31</v>
      </c>
      <c r="G699">
        <f t="shared" ca="1" si="81"/>
        <v>32</v>
      </c>
      <c r="M699">
        <v>243</v>
      </c>
      <c r="N699">
        <v>4.806</v>
      </c>
    </row>
    <row r="700" spans="1:14">
      <c r="A700" s="54">
        <f>formulas!O787</f>
        <v>0</v>
      </c>
      <c r="B700" s="33">
        <f t="shared" ca="1" si="77"/>
        <v>32</v>
      </c>
      <c r="C700">
        <f t="shared" si="78"/>
        <v>486</v>
      </c>
      <c r="D700">
        <f t="shared" ca="1" si="76"/>
        <v>-2.1999999999999999E-2</v>
      </c>
      <c r="E700">
        <f t="shared" ca="1" si="79"/>
        <v>0</v>
      </c>
      <c r="F700">
        <f t="shared" ca="1" si="80"/>
        <v>31</v>
      </c>
      <c r="G700">
        <f t="shared" ca="1" si="81"/>
        <v>32</v>
      </c>
      <c r="M700">
        <v>244</v>
      </c>
      <c r="N700">
        <v>4.8289999999999997</v>
      </c>
    </row>
    <row r="701" spans="1:14">
      <c r="A701" s="54">
        <f>formulas!O788</f>
        <v>0</v>
      </c>
      <c r="B701" s="33">
        <f t="shared" ca="1" si="77"/>
        <v>32</v>
      </c>
      <c r="C701">
        <f t="shared" si="78"/>
        <v>486</v>
      </c>
      <c r="D701">
        <f t="shared" ca="1" si="76"/>
        <v>-2.1999999999999999E-2</v>
      </c>
      <c r="E701">
        <f t="shared" ca="1" si="79"/>
        <v>0</v>
      </c>
      <c r="F701">
        <f t="shared" ca="1" si="80"/>
        <v>31</v>
      </c>
      <c r="G701">
        <f t="shared" ca="1" si="81"/>
        <v>32</v>
      </c>
      <c r="M701">
        <v>245</v>
      </c>
      <c r="N701">
        <v>4.8520000000000003</v>
      </c>
    </row>
    <row r="702" spans="1:14">
      <c r="A702" s="54">
        <f>formulas!O789</f>
        <v>0</v>
      </c>
      <c r="B702" s="33">
        <f t="shared" ca="1" si="77"/>
        <v>32</v>
      </c>
      <c r="C702">
        <f t="shared" si="78"/>
        <v>486</v>
      </c>
      <c r="D702">
        <f t="shared" ca="1" si="76"/>
        <v>-2.1999999999999999E-2</v>
      </c>
      <c r="E702">
        <f t="shared" ca="1" si="79"/>
        <v>0</v>
      </c>
      <c r="F702">
        <f t="shared" ca="1" si="80"/>
        <v>31</v>
      </c>
      <c r="G702">
        <f t="shared" ca="1" si="81"/>
        <v>32</v>
      </c>
      <c r="M702">
        <v>246</v>
      </c>
      <c r="N702">
        <v>4.8739999999999997</v>
      </c>
    </row>
    <row r="703" spans="1:14">
      <c r="A703" s="54">
        <f>formulas!O790</f>
        <v>0</v>
      </c>
      <c r="B703" s="33">
        <f t="shared" ca="1" si="77"/>
        <v>32</v>
      </c>
      <c r="C703">
        <f t="shared" si="78"/>
        <v>486</v>
      </c>
      <c r="D703">
        <f t="shared" ca="1" si="76"/>
        <v>-2.1999999999999999E-2</v>
      </c>
      <c r="E703">
        <f t="shared" ca="1" si="79"/>
        <v>0</v>
      </c>
      <c r="F703">
        <f t="shared" ca="1" si="80"/>
        <v>31</v>
      </c>
      <c r="G703">
        <f t="shared" ca="1" si="81"/>
        <v>32</v>
      </c>
      <c r="M703">
        <v>247</v>
      </c>
      <c r="N703">
        <v>4.8970000000000002</v>
      </c>
    </row>
    <row r="704" spans="1:14">
      <c r="A704" s="54">
        <f>formulas!O791</f>
        <v>0</v>
      </c>
      <c r="B704" s="33">
        <f t="shared" ca="1" si="77"/>
        <v>32</v>
      </c>
      <c r="C704">
        <f t="shared" si="78"/>
        <v>486</v>
      </c>
      <c r="D704">
        <f t="shared" ca="1" si="76"/>
        <v>-2.1999999999999999E-2</v>
      </c>
      <c r="E704">
        <f t="shared" ca="1" si="79"/>
        <v>0</v>
      </c>
      <c r="F704">
        <f t="shared" ca="1" si="80"/>
        <v>31</v>
      </c>
      <c r="G704">
        <f t="shared" ca="1" si="81"/>
        <v>32</v>
      </c>
      <c r="M704">
        <v>248</v>
      </c>
      <c r="N704">
        <v>4.92</v>
      </c>
    </row>
    <row r="705" spans="1:14">
      <c r="A705" s="54">
        <f>formulas!O792</f>
        <v>0</v>
      </c>
      <c r="B705" s="33">
        <f t="shared" ca="1" si="77"/>
        <v>32</v>
      </c>
      <c r="C705">
        <f t="shared" si="78"/>
        <v>486</v>
      </c>
      <c r="D705">
        <f t="shared" ca="1" si="76"/>
        <v>-2.1999999999999999E-2</v>
      </c>
      <c r="E705">
        <f t="shared" ca="1" si="79"/>
        <v>0</v>
      </c>
      <c r="F705">
        <f t="shared" ca="1" si="80"/>
        <v>31</v>
      </c>
      <c r="G705">
        <f t="shared" ca="1" si="81"/>
        <v>32</v>
      </c>
      <c r="M705">
        <v>249</v>
      </c>
      <c r="N705">
        <v>4.9429999999999996</v>
      </c>
    </row>
    <row r="706" spans="1:14">
      <c r="A706" s="54">
        <f>formulas!O793</f>
        <v>0</v>
      </c>
      <c r="B706" s="33">
        <f t="shared" ca="1" si="77"/>
        <v>32</v>
      </c>
      <c r="C706">
        <f t="shared" si="78"/>
        <v>486</v>
      </c>
      <c r="D706">
        <f t="shared" ca="1" si="76"/>
        <v>-2.1999999999999999E-2</v>
      </c>
      <c r="E706">
        <f t="shared" ca="1" si="79"/>
        <v>0</v>
      </c>
      <c r="F706">
        <f t="shared" ca="1" si="80"/>
        <v>31</v>
      </c>
      <c r="G706">
        <f t="shared" ca="1" si="81"/>
        <v>32</v>
      </c>
      <c r="M706">
        <v>250</v>
      </c>
      <c r="N706">
        <v>4.9649999999999999</v>
      </c>
    </row>
    <row r="707" spans="1:14">
      <c r="A707" s="54">
        <f>formulas!O794</f>
        <v>0</v>
      </c>
      <c r="B707" s="33">
        <f t="shared" ca="1" si="77"/>
        <v>32</v>
      </c>
      <c r="C707">
        <f t="shared" si="78"/>
        <v>486</v>
      </c>
      <c r="D707">
        <f t="shared" ref="D707:D770" ca="1" si="82">INDIRECT(ADDRESS(C707+1,14))</f>
        <v>-2.1999999999999999E-2</v>
      </c>
      <c r="E707">
        <f t="shared" ca="1" si="79"/>
        <v>0</v>
      </c>
      <c r="F707">
        <f t="shared" ca="1" si="80"/>
        <v>31</v>
      </c>
      <c r="G707">
        <f t="shared" ca="1" si="81"/>
        <v>32</v>
      </c>
      <c r="M707">
        <v>251</v>
      </c>
      <c r="N707">
        <v>4.9880000000000004</v>
      </c>
    </row>
    <row r="708" spans="1:14">
      <c r="A708" s="54">
        <f>formulas!O795</f>
        <v>0</v>
      </c>
      <c r="B708" s="33">
        <f t="shared" ca="1" si="77"/>
        <v>32</v>
      </c>
      <c r="C708">
        <f t="shared" si="78"/>
        <v>486</v>
      </c>
      <c r="D708">
        <f t="shared" ca="1" si="82"/>
        <v>-2.1999999999999999E-2</v>
      </c>
      <c r="E708">
        <f t="shared" ca="1" si="79"/>
        <v>0</v>
      </c>
      <c r="F708">
        <f t="shared" ca="1" si="80"/>
        <v>31</v>
      </c>
      <c r="G708">
        <f t="shared" ca="1" si="81"/>
        <v>32</v>
      </c>
      <c r="M708">
        <v>252</v>
      </c>
      <c r="N708">
        <v>5.0110000000000001</v>
      </c>
    </row>
    <row r="709" spans="1:14">
      <c r="A709" s="54">
        <f>formulas!O796</f>
        <v>0</v>
      </c>
      <c r="B709" s="33">
        <f t="shared" ca="1" si="77"/>
        <v>32</v>
      </c>
      <c r="C709">
        <f t="shared" si="78"/>
        <v>486</v>
      </c>
      <c r="D709">
        <f t="shared" ca="1" si="82"/>
        <v>-2.1999999999999999E-2</v>
      </c>
      <c r="E709">
        <f t="shared" ca="1" si="79"/>
        <v>0</v>
      </c>
      <c r="F709">
        <f t="shared" ca="1" si="80"/>
        <v>31</v>
      </c>
      <c r="G709">
        <f t="shared" ca="1" si="81"/>
        <v>32</v>
      </c>
      <c r="M709">
        <v>253</v>
      </c>
      <c r="N709">
        <v>5.0339999999999998</v>
      </c>
    </row>
    <row r="710" spans="1:14">
      <c r="A710" s="54">
        <f>formulas!O797</f>
        <v>0</v>
      </c>
      <c r="B710" s="33">
        <f t="shared" ca="1" si="77"/>
        <v>32</v>
      </c>
      <c r="C710">
        <f t="shared" si="78"/>
        <v>486</v>
      </c>
      <c r="D710">
        <f t="shared" ca="1" si="82"/>
        <v>-2.1999999999999999E-2</v>
      </c>
      <c r="E710">
        <f t="shared" ca="1" si="79"/>
        <v>0</v>
      </c>
      <c r="F710">
        <f t="shared" ca="1" si="80"/>
        <v>31</v>
      </c>
      <c r="G710">
        <f t="shared" ca="1" si="81"/>
        <v>32</v>
      </c>
      <c r="M710">
        <v>254</v>
      </c>
      <c r="N710">
        <v>5.056</v>
      </c>
    </row>
    <row r="711" spans="1:14">
      <c r="A711" s="54">
        <f>formulas!O798</f>
        <v>0</v>
      </c>
      <c r="B711" s="33">
        <f t="shared" ca="1" si="77"/>
        <v>32</v>
      </c>
      <c r="C711">
        <f t="shared" si="78"/>
        <v>486</v>
      </c>
      <c r="D711">
        <f t="shared" ca="1" si="82"/>
        <v>-2.1999999999999999E-2</v>
      </c>
      <c r="E711">
        <f t="shared" ca="1" si="79"/>
        <v>0</v>
      </c>
      <c r="F711">
        <f t="shared" ca="1" si="80"/>
        <v>31</v>
      </c>
      <c r="G711">
        <f t="shared" ca="1" si="81"/>
        <v>32</v>
      </c>
      <c r="M711">
        <v>255</v>
      </c>
      <c r="N711">
        <v>5.0789999999999997</v>
      </c>
    </row>
    <row r="712" spans="1:14">
      <c r="A712" s="54">
        <f>formulas!O799</f>
        <v>0</v>
      </c>
      <c r="B712" s="33">
        <f t="shared" ca="1" si="77"/>
        <v>32</v>
      </c>
      <c r="C712">
        <f t="shared" si="78"/>
        <v>486</v>
      </c>
      <c r="D712">
        <f t="shared" ca="1" si="82"/>
        <v>-2.1999999999999999E-2</v>
      </c>
      <c r="E712">
        <f t="shared" ca="1" si="79"/>
        <v>0</v>
      </c>
      <c r="F712">
        <f t="shared" ca="1" si="80"/>
        <v>31</v>
      </c>
      <c r="G712">
        <f t="shared" ca="1" si="81"/>
        <v>32</v>
      </c>
      <c r="M712">
        <v>256</v>
      </c>
      <c r="N712">
        <v>5.1020000000000003</v>
      </c>
    </row>
    <row r="713" spans="1:14">
      <c r="A713" s="54">
        <f>formulas!O800</f>
        <v>0</v>
      </c>
      <c r="B713" s="33">
        <f t="shared" ca="1" si="77"/>
        <v>32</v>
      </c>
      <c r="C713">
        <f t="shared" si="78"/>
        <v>486</v>
      </c>
      <c r="D713">
        <f t="shared" ca="1" si="82"/>
        <v>-2.1999999999999999E-2</v>
      </c>
      <c r="E713">
        <f t="shared" ca="1" si="79"/>
        <v>0</v>
      </c>
      <c r="F713">
        <f t="shared" ca="1" si="80"/>
        <v>31</v>
      </c>
      <c r="G713">
        <f t="shared" ca="1" si="81"/>
        <v>32</v>
      </c>
      <c r="M713">
        <v>257</v>
      </c>
      <c r="N713">
        <v>5.1239999999999997</v>
      </c>
    </row>
    <row r="714" spans="1:14">
      <c r="A714" s="54">
        <f>formulas!O801</f>
        <v>0</v>
      </c>
      <c r="B714" s="33">
        <f t="shared" ca="1" si="77"/>
        <v>32</v>
      </c>
      <c r="C714">
        <f t="shared" si="78"/>
        <v>486</v>
      </c>
      <c r="D714">
        <f t="shared" ca="1" si="82"/>
        <v>-2.1999999999999999E-2</v>
      </c>
      <c r="E714">
        <f t="shared" ca="1" si="79"/>
        <v>0</v>
      </c>
      <c r="F714">
        <f t="shared" ca="1" si="80"/>
        <v>31</v>
      </c>
      <c r="G714">
        <f t="shared" ca="1" si="81"/>
        <v>32</v>
      </c>
      <c r="M714">
        <v>258</v>
      </c>
      <c r="N714">
        <v>5.1470000000000002</v>
      </c>
    </row>
    <row r="715" spans="1:14">
      <c r="A715" s="54">
        <f>formulas!O802</f>
        <v>0</v>
      </c>
      <c r="B715" s="33">
        <f t="shared" ca="1" si="77"/>
        <v>32</v>
      </c>
      <c r="C715">
        <f t="shared" si="78"/>
        <v>486</v>
      </c>
      <c r="D715">
        <f t="shared" ca="1" si="82"/>
        <v>-2.1999999999999999E-2</v>
      </c>
      <c r="E715">
        <f t="shared" ca="1" si="79"/>
        <v>0</v>
      </c>
      <c r="F715">
        <f t="shared" ca="1" si="80"/>
        <v>31</v>
      </c>
      <c r="G715">
        <f t="shared" ca="1" si="81"/>
        <v>32</v>
      </c>
      <c r="M715">
        <v>259</v>
      </c>
      <c r="N715">
        <v>5.17</v>
      </c>
    </row>
    <row r="716" spans="1:14">
      <c r="A716" s="54">
        <f>formulas!O803</f>
        <v>0</v>
      </c>
      <c r="B716" s="33">
        <f t="shared" ca="1" si="77"/>
        <v>32</v>
      </c>
      <c r="C716">
        <f t="shared" si="78"/>
        <v>486</v>
      </c>
      <c r="D716">
        <f t="shared" ca="1" si="82"/>
        <v>-2.1999999999999999E-2</v>
      </c>
      <c r="E716">
        <f t="shared" ca="1" si="79"/>
        <v>0</v>
      </c>
      <c r="F716">
        <f t="shared" ca="1" si="80"/>
        <v>31</v>
      </c>
      <c r="G716">
        <f t="shared" ca="1" si="81"/>
        <v>32</v>
      </c>
      <c r="M716">
        <v>260</v>
      </c>
      <c r="N716">
        <v>5.1920000000000002</v>
      </c>
    </row>
    <row r="717" spans="1:14">
      <c r="A717" s="54">
        <f>formulas!O804</f>
        <v>0</v>
      </c>
      <c r="B717" s="33">
        <f t="shared" ca="1" si="77"/>
        <v>32</v>
      </c>
      <c r="C717">
        <f t="shared" si="78"/>
        <v>486</v>
      </c>
      <c r="D717">
        <f t="shared" ca="1" si="82"/>
        <v>-2.1999999999999999E-2</v>
      </c>
      <c r="E717">
        <f t="shared" ca="1" si="79"/>
        <v>0</v>
      </c>
      <c r="F717">
        <f t="shared" ca="1" si="80"/>
        <v>31</v>
      </c>
      <c r="G717">
        <f t="shared" ca="1" si="81"/>
        <v>32</v>
      </c>
      <c r="M717">
        <v>261</v>
      </c>
      <c r="N717">
        <v>5.2149999999999999</v>
      </c>
    </row>
    <row r="718" spans="1:14">
      <c r="A718" s="54">
        <f>formulas!O805</f>
        <v>0</v>
      </c>
      <c r="B718" s="33">
        <f t="shared" ca="1" si="77"/>
        <v>32</v>
      </c>
      <c r="C718">
        <f t="shared" si="78"/>
        <v>486</v>
      </c>
      <c r="D718">
        <f t="shared" ca="1" si="82"/>
        <v>-2.1999999999999999E-2</v>
      </c>
      <c r="E718">
        <f t="shared" ca="1" si="79"/>
        <v>0</v>
      </c>
      <c r="F718">
        <f t="shared" ca="1" si="80"/>
        <v>31</v>
      </c>
      <c r="G718">
        <f t="shared" ca="1" si="81"/>
        <v>32</v>
      </c>
      <c r="M718">
        <v>262</v>
      </c>
      <c r="N718">
        <v>5.2380000000000004</v>
      </c>
    </row>
    <row r="719" spans="1:14">
      <c r="A719" s="54">
        <f>formulas!O806</f>
        <v>0</v>
      </c>
      <c r="B719" s="33">
        <f t="shared" ca="1" si="77"/>
        <v>32</v>
      </c>
      <c r="C719">
        <f t="shared" si="78"/>
        <v>486</v>
      </c>
      <c r="D719">
        <f t="shared" ca="1" si="82"/>
        <v>-2.1999999999999999E-2</v>
      </c>
      <c r="E719">
        <f t="shared" ca="1" si="79"/>
        <v>0</v>
      </c>
      <c r="F719">
        <f t="shared" ca="1" si="80"/>
        <v>31</v>
      </c>
      <c r="G719">
        <f t="shared" ca="1" si="81"/>
        <v>32</v>
      </c>
      <c r="M719">
        <v>263</v>
      </c>
      <c r="N719">
        <v>5.26</v>
      </c>
    </row>
    <row r="720" spans="1:14">
      <c r="A720" s="54">
        <f>formulas!O807</f>
        <v>0</v>
      </c>
      <c r="B720" s="33">
        <f t="shared" ca="1" si="77"/>
        <v>32</v>
      </c>
      <c r="C720">
        <f t="shared" si="78"/>
        <v>486</v>
      </c>
      <c r="D720">
        <f t="shared" ca="1" si="82"/>
        <v>-2.1999999999999999E-2</v>
      </c>
      <c r="E720">
        <f t="shared" ca="1" si="79"/>
        <v>0</v>
      </c>
      <c r="F720">
        <f t="shared" ca="1" si="80"/>
        <v>31</v>
      </c>
      <c r="G720">
        <f t="shared" ca="1" si="81"/>
        <v>32</v>
      </c>
      <c r="M720">
        <v>264</v>
      </c>
      <c r="N720">
        <v>5.2830000000000004</v>
      </c>
    </row>
    <row r="721" spans="1:14">
      <c r="A721" s="54">
        <f>formulas!O808</f>
        <v>0</v>
      </c>
      <c r="B721" s="33">
        <f t="shared" ca="1" si="77"/>
        <v>32</v>
      </c>
      <c r="C721">
        <f t="shared" si="78"/>
        <v>486</v>
      </c>
      <c r="D721">
        <f t="shared" ca="1" si="82"/>
        <v>-2.1999999999999999E-2</v>
      </c>
      <c r="E721">
        <f t="shared" ca="1" si="79"/>
        <v>0</v>
      </c>
      <c r="F721">
        <f t="shared" ca="1" si="80"/>
        <v>31</v>
      </c>
      <c r="G721">
        <f t="shared" ca="1" si="81"/>
        <v>32</v>
      </c>
      <c r="M721">
        <v>265</v>
      </c>
      <c r="N721">
        <v>5.306</v>
      </c>
    </row>
    <row r="722" spans="1:14">
      <c r="A722" s="54">
        <f>formulas!O809</f>
        <v>0</v>
      </c>
      <c r="B722" s="33">
        <f t="shared" ca="1" si="77"/>
        <v>32</v>
      </c>
      <c r="C722">
        <f t="shared" si="78"/>
        <v>486</v>
      </c>
      <c r="D722">
        <f t="shared" ca="1" si="82"/>
        <v>-2.1999999999999999E-2</v>
      </c>
      <c r="E722">
        <f t="shared" ca="1" si="79"/>
        <v>0</v>
      </c>
      <c r="F722">
        <f t="shared" ca="1" si="80"/>
        <v>31</v>
      </c>
      <c r="G722">
        <f t="shared" ca="1" si="81"/>
        <v>32</v>
      </c>
      <c r="M722">
        <v>266</v>
      </c>
      <c r="N722">
        <v>5.3280000000000003</v>
      </c>
    </row>
    <row r="723" spans="1:14">
      <c r="A723" s="54">
        <f>formulas!O810</f>
        <v>0</v>
      </c>
      <c r="B723" s="33">
        <f t="shared" ca="1" si="77"/>
        <v>32</v>
      </c>
      <c r="C723">
        <f t="shared" si="78"/>
        <v>486</v>
      </c>
      <c r="D723">
        <f t="shared" ca="1" si="82"/>
        <v>-2.1999999999999999E-2</v>
      </c>
      <c r="E723">
        <f t="shared" ca="1" si="79"/>
        <v>0</v>
      </c>
      <c r="F723">
        <f t="shared" ca="1" si="80"/>
        <v>31</v>
      </c>
      <c r="G723">
        <f t="shared" ca="1" si="81"/>
        <v>32</v>
      </c>
      <c r="M723">
        <v>267</v>
      </c>
      <c r="N723">
        <v>5.351</v>
      </c>
    </row>
    <row r="724" spans="1:14">
      <c r="A724" s="54">
        <f>formulas!O811</f>
        <v>0</v>
      </c>
      <c r="B724" s="33">
        <f t="shared" ca="1" si="77"/>
        <v>32</v>
      </c>
      <c r="C724">
        <f t="shared" si="78"/>
        <v>486</v>
      </c>
      <c r="D724">
        <f t="shared" ca="1" si="82"/>
        <v>-2.1999999999999999E-2</v>
      </c>
      <c r="E724">
        <f t="shared" ca="1" si="79"/>
        <v>0</v>
      </c>
      <c r="F724">
        <f t="shared" ca="1" si="80"/>
        <v>31</v>
      </c>
      <c r="G724">
        <f t="shared" ca="1" si="81"/>
        <v>32</v>
      </c>
      <c r="M724">
        <v>268</v>
      </c>
      <c r="N724">
        <v>5.3739999999999997</v>
      </c>
    </row>
    <row r="725" spans="1:14">
      <c r="A725" s="54">
        <f>formulas!O812</f>
        <v>0</v>
      </c>
      <c r="B725" s="33">
        <f t="shared" ca="1" si="77"/>
        <v>32</v>
      </c>
      <c r="C725">
        <f t="shared" si="78"/>
        <v>486</v>
      </c>
      <c r="D725">
        <f t="shared" ca="1" si="82"/>
        <v>-2.1999999999999999E-2</v>
      </c>
      <c r="E725">
        <f t="shared" ca="1" si="79"/>
        <v>0</v>
      </c>
      <c r="F725">
        <f t="shared" ca="1" si="80"/>
        <v>31</v>
      </c>
      <c r="G725">
        <f t="shared" ca="1" si="81"/>
        <v>32</v>
      </c>
      <c r="M725">
        <v>269</v>
      </c>
      <c r="N725">
        <v>5.3959999999999999</v>
      </c>
    </row>
    <row r="726" spans="1:14">
      <c r="A726" s="54">
        <f>formulas!O813</f>
        <v>0</v>
      </c>
      <c r="B726" s="33">
        <f t="shared" ca="1" si="77"/>
        <v>32</v>
      </c>
      <c r="C726">
        <f t="shared" si="78"/>
        <v>486</v>
      </c>
      <c r="D726">
        <f t="shared" ca="1" si="82"/>
        <v>-2.1999999999999999E-2</v>
      </c>
      <c r="E726">
        <f t="shared" ca="1" si="79"/>
        <v>0</v>
      </c>
      <c r="F726">
        <f t="shared" ca="1" si="80"/>
        <v>31</v>
      </c>
      <c r="G726">
        <f t="shared" ca="1" si="81"/>
        <v>32</v>
      </c>
      <c r="M726">
        <v>270</v>
      </c>
      <c r="N726">
        <v>5.4189999999999996</v>
      </c>
    </row>
    <row r="727" spans="1:14">
      <c r="A727" s="54">
        <f>formulas!O814</f>
        <v>0</v>
      </c>
      <c r="B727" s="33">
        <f t="shared" ca="1" si="77"/>
        <v>32</v>
      </c>
      <c r="C727">
        <f t="shared" si="78"/>
        <v>486</v>
      </c>
      <c r="D727">
        <f t="shared" ca="1" si="82"/>
        <v>-2.1999999999999999E-2</v>
      </c>
      <c r="E727">
        <f t="shared" ca="1" si="79"/>
        <v>0</v>
      </c>
      <c r="F727">
        <f t="shared" ca="1" si="80"/>
        <v>31</v>
      </c>
      <c r="G727">
        <f t="shared" ca="1" si="81"/>
        <v>32</v>
      </c>
      <c r="M727">
        <v>271</v>
      </c>
      <c r="N727">
        <v>5.4409999999999998</v>
      </c>
    </row>
    <row r="728" spans="1:14">
      <c r="A728" s="54">
        <f>formulas!O815</f>
        <v>0</v>
      </c>
      <c r="B728" s="33">
        <f t="shared" ca="1" si="77"/>
        <v>32</v>
      </c>
      <c r="C728">
        <f t="shared" si="78"/>
        <v>486</v>
      </c>
      <c r="D728">
        <f t="shared" ca="1" si="82"/>
        <v>-2.1999999999999999E-2</v>
      </c>
      <c r="E728">
        <f t="shared" ca="1" si="79"/>
        <v>0</v>
      </c>
      <c r="F728">
        <f t="shared" ca="1" si="80"/>
        <v>31</v>
      </c>
      <c r="G728">
        <f t="shared" ca="1" si="81"/>
        <v>32</v>
      </c>
      <c r="M728">
        <v>272</v>
      </c>
      <c r="N728">
        <v>5.4640000000000004</v>
      </c>
    </row>
    <row r="729" spans="1:14">
      <c r="A729" s="54">
        <f>formulas!O816</f>
        <v>0</v>
      </c>
      <c r="B729" s="33">
        <f t="shared" ca="1" si="77"/>
        <v>32</v>
      </c>
      <c r="C729">
        <f t="shared" si="78"/>
        <v>486</v>
      </c>
      <c r="D729">
        <f t="shared" ca="1" si="82"/>
        <v>-2.1999999999999999E-2</v>
      </c>
      <c r="E729">
        <f t="shared" ca="1" si="79"/>
        <v>0</v>
      </c>
      <c r="F729">
        <f t="shared" ca="1" si="80"/>
        <v>31</v>
      </c>
      <c r="G729">
        <f t="shared" ca="1" si="81"/>
        <v>32</v>
      </c>
      <c r="M729">
        <v>273</v>
      </c>
      <c r="N729">
        <v>5.4870000000000001</v>
      </c>
    </row>
    <row r="730" spans="1:14">
      <c r="A730" s="54">
        <f>formulas!O817</f>
        <v>0</v>
      </c>
      <c r="B730" s="33">
        <f t="shared" ca="1" si="77"/>
        <v>32</v>
      </c>
      <c r="C730">
        <f t="shared" si="78"/>
        <v>486</v>
      </c>
      <c r="D730">
        <f t="shared" ca="1" si="82"/>
        <v>-2.1999999999999999E-2</v>
      </c>
      <c r="E730">
        <f t="shared" ca="1" si="79"/>
        <v>0</v>
      </c>
      <c r="F730">
        <f t="shared" ca="1" si="80"/>
        <v>31</v>
      </c>
      <c r="G730">
        <f t="shared" ca="1" si="81"/>
        <v>32</v>
      </c>
      <c r="M730">
        <v>274</v>
      </c>
      <c r="N730">
        <v>5.5090000000000003</v>
      </c>
    </row>
    <row r="731" spans="1:14">
      <c r="A731" s="54">
        <f>formulas!O818</f>
        <v>0</v>
      </c>
      <c r="B731" s="33">
        <f t="shared" ca="1" si="77"/>
        <v>32</v>
      </c>
      <c r="C731">
        <f t="shared" si="78"/>
        <v>486</v>
      </c>
      <c r="D731">
        <f t="shared" ca="1" si="82"/>
        <v>-2.1999999999999999E-2</v>
      </c>
      <c r="E731">
        <f t="shared" ca="1" si="79"/>
        <v>0</v>
      </c>
      <c r="F731">
        <f t="shared" ca="1" si="80"/>
        <v>31</v>
      </c>
      <c r="G731">
        <f t="shared" ca="1" si="81"/>
        <v>32</v>
      </c>
      <c r="M731">
        <v>275</v>
      </c>
      <c r="N731">
        <v>5.532</v>
      </c>
    </row>
    <row r="732" spans="1:14">
      <c r="A732" s="54">
        <f>formulas!O819</f>
        <v>0</v>
      </c>
      <c r="B732" s="33">
        <f t="shared" ca="1" si="77"/>
        <v>32</v>
      </c>
      <c r="C732">
        <f t="shared" si="78"/>
        <v>486</v>
      </c>
      <c r="D732">
        <f t="shared" ca="1" si="82"/>
        <v>-2.1999999999999999E-2</v>
      </c>
      <c r="E732">
        <f t="shared" ca="1" si="79"/>
        <v>0</v>
      </c>
      <c r="F732">
        <f t="shared" ca="1" si="80"/>
        <v>31</v>
      </c>
      <c r="G732">
        <f t="shared" ca="1" si="81"/>
        <v>32</v>
      </c>
      <c r="M732">
        <v>276</v>
      </c>
      <c r="N732">
        <v>5.5540000000000003</v>
      </c>
    </row>
    <row r="733" spans="1:14">
      <c r="A733" s="54">
        <f>formulas!O820</f>
        <v>0</v>
      </c>
      <c r="B733" s="33">
        <f t="shared" ca="1" si="77"/>
        <v>32</v>
      </c>
      <c r="C733">
        <f t="shared" si="78"/>
        <v>486</v>
      </c>
      <c r="D733">
        <f t="shared" ca="1" si="82"/>
        <v>-2.1999999999999999E-2</v>
      </c>
      <c r="E733">
        <f t="shared" ca="1" si="79"/>
        <v>0</v>
      </c>
      <c r="F733">
        <f t="shared" ca="1" si="80"/>
        <v>31</v>
      </c>
      <c r="G733">
        <f t="shared" ca="1" si="81"/>
        <v>32</v>
      </c>
      <c r="M733">
        <v>277</v>
      </c>
      <c r="N733">
        <v>5.577</v>
      </c>
    </row>
    <row r="734" spans="1:14">
      <c r="A734" s="54">
        <f>formulas!O821</f>
        <v>0</v>
      </c>
      <c r="B734" s="33">
        <f t="shared" ca="1" si="77"/>
        <v>32</v>
      </c>
      <c r="C734">
        <f t="shared" si="78"/>
        <v>486</v>
      </c>
      <c r="D734">
        <f t="shared" ca="1" si="82"/>
        <v>-2.1999999999999999E-2</v>
      </c>
      <c r="E734">
        <f t="shared" ca="1" si="79"/>
        <v>0</v>
      </c>
      <c r="F734">
        <f t="shared" ca="1" si="80"/>
        <v>31</v>
      </c>
      <c r="G734">
        <f t="shared" ca="1" si="81"/>
        <v>32</v>
      </c>
      <c r="M734">
        <v>278</v>
      </c>
      <c r="N734">
        <v>5.5990000000000002</v>
      </c>
    </row>
    <row r="735" spans="1:14">
      <c r="A735" s="54">
        <f>formulas!O822</f>
        <v>0</v>
      </c>
      <c r="B735" s="33">
        <f t="shared" ca="1" si="77"/>
        <v>32</v>
      </c>
      <c r="C735">
        <f t="shared" si="78"/>
        <v>486</v>
      </c>
      <c r="D735">
        <f t="shared" ca="1" si="82"/>
        <v>-2.1999999999999999E-2</v>
      </c>
      <c r="E735">
        <f t="shared" ca="1" si="79"/>
        <v>0</v>
      </c>
      <c r="F735">
        <f t="shared" ca="1" si="80"/>
        <v>31</v>
      </c>
      <c r="G735">
        <f t="shared" ca="1" si="81"/>
        <v>32</v>
      </c>
      <c r="M735">
        <v>279</v>
      </c>
      <c r="N735">
        <v>5.6219999999999999</v>
      </c>
    </row>
    <row r="736" spans="1:14">
      <c r="A736" s="54">
        <f>formulas!O823</f>
        <v>0</v>
      </c>
      <c r="B736" s="33">
        <f t="shared" ca="1" si="77"/>
        <v>32</v>
      </c>
      <c r="C736">
        <f t="shared" si="78"/>
        <v>486</v>
      </c>
      <c r="D736">
        <f t="shared" ca="1" si="82"/>
        <v>-2.1999999999999999E-2</v>
      </c>
      <c r="E736">
        <f t="shared" ca="1" si="79"/>
        <v>0</v>
      </c>
      <c r="F736">
        <f t="shared" ca="1" si="80"/>
        <v>31</v>
      </c>
      <c r="G736">
        <f t="shared" ca="1" si="81"/>
        <v>32</v>
      </c>
      <c r="M736">
        <v>280</v>
      </c>
      <c r="N736">
        <v>5.6440000000000001</v>
      </c>
    </row>
    <row r="737" spans="1:14">
      <c r="A737" s="54">
        <f>formulas!O824</f>
        <v>0</v>
      </c>
      <c r="B737" s="33">
        <f t="shared" ca="1" si="77"/>
        <v>32</v>
      </c>
      <c r="C737">
        <f t="shared" si="78"/>
        <v>486</v>
      </c>
      <c r="D737">
        <f t="shared" ca="1" si="82"/>
        <v>-2.1999999999999999E-2</v>
      </c>
      <c r="E737">
        <f t="shared" ca="1" si="79"/>
        <v>0</v>
      </c>
      <c r="F737">
        <f t="shared" ca="1" si="80"/>
        <v>31</v>
      </c>
      <c r="G737">
        <f t="shared" ca="1" si="81"/>
        <v>32</v>
      </c>
      <c r="M737">
        <v>281</v>
      </c>
      <c r="N737">
        <v>5.6669999999999998</v>
      </c>
    </row>
    <row r="738" spans="1:14">
      <c r="A738" s="54">
        <f>formulas!O825</f>
        <v>0</v>
      </c>
      <c r="B738" s="33">
        <f t="shared" ca="1" si="77"/>
        <v>32</v>
      </c>
      <c r="C738">
        <f t="shared" si="78"/>
        <v>486</v>
      </c>
      <c r="D738">
        <f t="shared" ca="1" si="82"/>
        <v>-2.1999999999999999E-2</v>
      </c>
      <c r="E738">
        <f t="shared" ca="1" si="79"/>
        <v>0</v>
      </c>
      <c r="F738">
        <f t="shared" ca="1" si="80"/>
        <v>31</v>
      </c>
      <c r="G738">
        <f t="shared" ca="1" si="81"/>
        <v>32</v>
      </c>
      <c r="M738">
        <v>282</v>
      </c>
      <c r="N738">
        <v>5.69</v>
      </c>
    </row>
    <row r="739" spans="1:14">
      <c r="A739" s="54">
        <f>formulas!O826</f>
        <v>0</v>
      </c>
      <c r="B739" s="33">
        <f t="shared" ca="1" si="77"/>
        <v>32</v>
      </c>
      <c r="C739">
        <f t="shared" si="78"/>
        <v>486</v>
      </c>
      <c r="D739">
        <f t="shared" ca="1" si="82"/>
        <v>-2.1999999999999999E-2</v>
      </c>
      <c r="E739">
        <f t="shared" ca="1" si="79"/>
        <v>0</v>
      </c>
      <c r="F739">
        <f t="shared" ca="1" si="80"/>
        <v>31</v>
      </c>
      <c r="G739">
        <f t="shared" ca="1" si="81"/>
        <v>32</v>
      </c>
      <c r="M739">
        <v>283</v>
      </c>
      <c r="N739">
        <v>5.7119999999999997</v>
      </c>
    </row>
    <row r="740" spans="1:14">
      <c r="A740" s="54">
        <f>formulas!O827</f>
        <v>0</v>
      </c>
      <c r="B740" s="33">
        <f t="shared" ca="1" si="77"/>
        <v>32</v>
      </c>
      <c r="C740">
        <f t="shared" si="78"/>
        <v>486</v>
      </c>
      <c r="D740">
        <f t="shared" ca="1" si="82"/>
        <v>-2.1999999999999999E-2</v>
      </c>
      <c r="E740">
        <f t="shared" ca="1" si="79"/>
        <v>0</v>
      </c>
      <c r="F740">
        <f t="shared" ca="1" si="80"/>
        <v>31</v>
      </c>
      <c r="G740">
        <f t="shared" ca="1" si="81"/>
        <v>32</v>
      </c>
      <c r="M740">
        <v>284</v>
      </c>
      <c r="N740">
        <v>5.7350000000000003</v>
      </c>
    </row>
    <row r="741" spans="1:14">
      <c r="A741" s="54">
        <f>formulas!O828</f>
        <v>0</v>
      </c>
      <c r="B741" s="33">
        <f t="shared" ref="B741:B804" ca="1" si="83">(A741-D741)/(E741-D741)*(G741-F741)+F741</f>
        <v>32</v>
      </c>
      <c r="C741">
        <f t="shared" ref="C741:C804" si="84">COUNTIF($N$2:$N$25400,"&lt;"&amp;A741)</f>
        <v>486</v>
      </c>
      <c r="D741">
        <f t="shared" ca="1" si="82"/>
        <v>-2.1999999999999999E-2</v>
      </c>
      <c r="E741">
        <f t="shared" ref="E741:E804" ca="1" si="85">INDIRECT(ADDRESS(C741+2,14))</f>
        <v>0</v>
      </c>
      <c r="F741">
        <f t="shared" ref="F741:F804" ca="1" si="86">INDIRECT(ADDRESS(C741+1,13))</f>
        <v>31</v>
      </c>
      <c r="G741">
        <f t="shared" ref="G741:G804" ca="1" si="87">INDIRECT(ADDRESS(C741+2,13))</f>
        <v>32</v>
      </c>
      <c r="M741">
        <v>285</v>
      </c>
      <c r="N741">
        <v>5.7569999999999997</v>
      </c>
    </row>
    <row r="742" spans="1:14">
      <c r="A742" s="54">
        <f>formulas!O829</f>
        <v>0</v>
      </c>
      <c r="B742" s="33">
        <f t="shared" ca="1" si="83"/>
        <v>32</v>
      </c>
      <c r="C742">
        <f t="shared" si="84"/>
        <v>486</v>
      </c>
      <c r="D742">
        <f t="shared" ca="1" si="82"/>
        <v>-2.1999999999999999E-2</v>
      </c>
      <c r="E742">
        <f t="shared" ca="1" si="85"/>
        <v>0</v>
      </c>
      <c r="F742">
        <f t="shared" ca="1" si="86"/>
        <v>31</v>
      </c>
      <c r="G742">
        <f t="shared" ca="1" si="87"/>
        <v>32</v>
      </c>
      <c r="M742">
        <v>286</v>
      </c>
      <c r="N742">
        <v>5.7789999999999999</v>
      </c>
    </row>
    <row r="743" spans="1:14">
      <c r="A743" s="54">
        <f>formulas!O830</f>
        <v>0</v>
      </c>
      <c r="B743" s="33">
        <f t="shared" ca="1" si="83"/>
        <v>32</v>
      </c>
      <c r="C743">
        <f t="shared" si="84"/>
        <v>486</v>
      </c>
      <c r="D743">
        <f t="shared" ca="1" si="82"/>
        <v>-2.1999999999999999E-2</v>
      </c>
      <c r="E743">
        <f t="shared" ca="1" si="85"/>
        <v>0</v>
      </c>
      <c r="F743">
        <f t="shared" ca="1" si="86"/>
        <v>31</v>
      </c>
      <c r="G743">
        <f t="shared" ca="1" si="87"/>
        <v>32</v>
      </c>
      <c r="M743">
        <v>287</v>
      </c>
      <c r="N743">
        <v>5.8019999999999996</v>
      </c>
    </row>
    <row r="744" spans="1:14">
      <c r="A744" s="54">
        <f>formulas!O831</f>
        <v>0</v>
      </c>
      <c r="B744" s="33">
        <f t="shared" ca="1" si="83"/>
        <v>32</v>
      </c>
      <c r="C744">
        <f t="shared" si="84"/>
        <v>486</v>
      </c>
      <c r="D744">
        <f t="shared" ca="1" si="82"/>
        <v>-2.1999999999999999E-2</v>
      </c>
      <c r="E744">
        <f t="shared" ca="1" si="85"/>
        <v>0</v>
      </c>
      <c r="F744">
        <f t="shared" ca="1" si="86"/>
        <v>31</v>
      </c>
      <c r="G744">
        <f t="shared" ca="1" si="87"/>
        <v>32</v>
      </c>
      <c r="M744">
        <v>288</v>
      </c>
      <c r="N744">
        <v>5.8239999999999998</v>
      </c>
    </row>
    <row r="745" spans="1:14">
      <c r="A745" s="54">
        <f>formulas!O832</f>
        <v>0</v>
      </c>
      <c r="B745" s="33">
        <f t="shared" ca="1" si="83"/>
        <v>32</v>
      </c>
      <c r="C745">
        <f t="shared" si="84"/>
        <v>486</v>
      </c>
      <c r="D745">
        <f t="shared" ca="1" si="82"/>
        <v>-2.1999999999999999E-2</v>
      </c>
      <c r="E745">
        <f t="shared" ca="1" si="85"/>
        <v>0</v>
      </c>
      <c r="F745">
        <f t="shared" ca="1" si="86"/>
        <v>31</v>
      </c>
      <c r="G745">
        <f t="shared" ca="1" si="87"/>
        <v>32</v>
      </c>
      <c r="M745">
        <v>289</v>
      </c>
      <c r="N745">
        <v>5.8470000000000004</v>
      </c>
    </row>
    <row r="746" spans="1:14">
      <c r="A746" s="54">
        <f>formulas!O833</f>
        <v>0</v>
      </c>
      <c r="B746" s="33">
        <f t="shared" ca="1" si="83"/>
        <v>32</v>
      </c>
      <c r="C746">
        <f t="shared" si="84"/>
        <v>486</v>
      </c>
      <c r="D746">
        <f t="shared" ca="1" si="82"/>
        <v>-2.1999999999999999E-2</v>
      </c>
      <c r="E746">
        <f t="shared" ca="1" si="85"/>
        <v>0</v>
      </c>
      <c r="F746">
        <f t="shared" ca="1" si="86"/>
        <v>31</v>
      </c>
      <c r="G746">
        <f t="shared" ca="1" si="87"/>
        <v>32</v>
      </c>
      <c r="M746">
        <v>290</v>
      </c>
      <c r="N746">
        <v>5.8689999999999998</v>
      </c>
    </row>
    <row r="747" spans="1:14">
      <c r="A747" s="54">
        <f>formulas!O834</f>
        <v>0</v>
      </c>
      <c r="B747" s="33">
        <f t="shared" ca="1" si="83"/>
        <v>32</v>
      </c>
      <c r="C747">
        <f t="shared" si="84"/>
        <v>486</v>
      </c>
      <c r="D747">
        <f t="shared" ca="1" si="82"/>
        <v>-2.1999999999999999E-2</v>
      </c>
      <c r="E747">
        <f t="shared" ca="1" si="85"/>
        <v>0</v>
      </c>
      <c r="F747">
        <f t="shared" ca="1" si="86"/>
        <v>31</v>
      </c>
      <c r="G747">
        <f t="shared" ca="1" si="87"/>
        <v>32</v>
      </c>
      <c r="M747">
        <v>291</v>
      </c>
      <c r="N747">
        <v>5.8920000000000003</v>
      </c>
    </row>
    <row r="748" spans="1:14">
      <c r="A748" s="54">
        <f>formulas!O835</f>
        <v>0</v>
      </c>
      <c r="B748" s="33">
        <f t="shared" ca="1" si="83"/>
        <v>32</v>
      </c>
      <c r="C748">
        <f t="shared" si="84"/>
        <v>486</v>
      </c>
      <c r="D748">
        <f t="shared" ca="1" si="82"/>
        <v>-2.1999999999999999E-2</v>
      </c>
      <c r="E748">
        <f t="shared" ca="1" si="85"/>
        <v>0</v>
      </c>
      <c r="F748">
        <f t="shared" ca="1" si="86"/>
        <v>31</v>
      </c>
      <c r="G748">
        <f t="shared" ca="1" si="87"/>
        <v>32</v>
      </c>
      <c r="M748">
        <v>292</v>
      </c>
      <c r="N748">
        <v>5.9139999999999997</v>
      </c>
    </row>
    <row r="749" spans="1:14">
      <c r="A749" s="54">
        <f>formulas!O836</f>
        <v>0</v>
      </c>
      <c r="B749" s="33">
        <f t="shared" ca="1" si="83"/>
        <v>32</v>
      </c>
      <c r="C749">
        <f t="shared" si="84"/>
        <v>486</v>
      </c>
      <c r="D749">
        <f t="shared" ca="1" si="82"/>
        <v>-2.1999999999999999E-2</v>
      </c>
      <c r="E749">
        <f t="shared" ca="1" si="85"/>
        <v>0</v>
      </c>
      <c r="F749">
        <f t="shared" ca="1" si="86"/>
        <v>31</v>
      </c>
      <c r="G749">
        <f t="shared" ca="1" si="87"/>
        <v>32</v>
      </c>
      <c r="M749">
        <v>293</v>
      </c>
      <c r="N749">
        <v>5.9370000000000003</v>
      </c>
    </row>
    <row r="750" spans="1:14">
      <c r="A750" s="54">
        <f>formulas!O837</f>
        <v>0</v>
      </c>
      <c r="B750" s="33">
        <f t="shared" ca="1" si="83"/>
        <v>32</v>
      </c>
      <c r="C750">
        <f t="shared" si="84"/>
        <v>486</v>
      </c>
      <c r="D750">
        <f t="shared" ca="1" si="82"/>
        <v>-2.1999999999999999E-2</v>
      </c>
      <c r="E750">
        <f t="shared" ca="1" si="85"/>
        <v>0</v>
      </c>
      <c r="F750">
        <f t="shared" ca="1" si="86"/>
        <v>31</v>
      </c>
      <c r="G750">
        <f t="shared" ca="1" si="87"/>
        <v>32</v>
      </c>
      <c r="M750">
        <v>294</v>
      </c>
      <c r="N750">
        <v>5.9589999999999996</v>
      </c>
    </row>
    <row r="751" spans="1:14">
      <c r="A751" s="54">
        <f>formulas!O838</f>
        <v>0</v>
      </c>
      <c r="B751" s="33">
        <f t="shared" ca="1" si="83"/>
        <v>32</v>
      </c>
      <c r="C751">
        <f t="shared" si="84"/>
        <v>486</v>
      </c>
      <c r="D751">
        <f t="shared" ca="1" si="82"/>
        <v>-2.1999999999999999E-2</v>
      </c>
      <c r="E751">
        <f t="shared" ca="1" si="85"/>
        <v>0</v>
      </c>
      <c r="F751">
        <f t="shared" ca="1" si="86"/>
        <v>31</v>
      </c>
      <c r="G751">
        <f t="shared" ca="1" si="87"/>
        <v>32</v>
      </c>
      <c r="M751">
        <v>295</v>
      </c>
      <c r="N751">
        <v>5.9820000000000002</v>
      </c>
    </row>
    <row r="752" spans="1:14">
      <c r="A752" s="54">
        <f>formulas!O839</f>
        <v>0</v>
      </c>
      <c r="B752" s="33">
        <f t="shared" ca="1" si="83"/>
        <v>32</v>
      </c>
      <c r="C752">
        <f t="shared" si="84"/>
        <v>486</v>
      </c>
      <c r="D752">
        <f t="shared" ca="1" si="82"/>
        <v>-2.1999999999999999E-2</v>
      </c>
      <c r="E752">
        <f t="shared" ca="1" si="85"/>
        <v>0</v>
      </c>
      <c r="F752">
        <f t="shared" ca="1" si="86"/>
        <v>31</v>
      </c>
      <c r="G752">
        <f t="shared" ca="1" si="87"/>
        <v>32</v>
      </c>
      <c r="M752">
        <v>296</v>
      </c>
      <c r="N752">
        <v>6.0039999999999996</v>
      </c>
    </row>
    <row r="753" spans="1:14">
      <c r="A753" s="54">
        <f>formulas!O840</f>
        <v>0</v>
      </c>
      <c r="B753" s="33">
        <f t="shared" ca="1" si="83"/>
        <v>32</v>
      </c>
      <c r="C753">
        <f t="shared" si="84"/>
        <v>486</v>
      </c>
      <c r="D753">
        <f t="shared" ca="1" si="82"/>
        <v>-2.1999999999999999E-2</v>
      </c>
      <c r="E753">
        <f t="shared" ca="1" si="85"/>
        <v>0</v>
      </c>
      <c r="F753">
        <f t="shared" ca="1" si="86"/>
        <v>31</v>
      </c>
      <c r="G753">
        <f t="shared" ca="1" si="87"/>
        <v>32</v>
      </c>
      <c r="M753">
        <v>297</v>
      </c>
      <c r="N753">
        <v>6.0259999999999998</v>
      </c>
    </row>
    <row r="754" spans="1:14">
      <c r="A754" s="54">
        <f>formulas!O841</f>
        <v>0</v>
      </c>
      <c r="B754" s="33">
        <f t="shared" ca="1" si="83"/>
        <v>32</v>
      </c>
      <c r="C754">
        <f t="shared" si="84"/>
        <v>486</v>
      </c>
      <c r="D754">
        <f t="shared" ca="1" si="82"/>
        <v>-2.1999999999999999E-2</v>
      </c>
      <c r="E754">
        <f t="shared" ca="1" si="85"/>
        <v>0</v>
      </c>
      <c r="F754">
        <f t="shared" ca="1" si="86"/>
        <v>31</v>
      </c>
      <c r="G754">
        <f t="shared" ca="1" si="87"/>
        <v>32</v>
      </c>
      <c r="M754">
        <v>298</v>
      </c>
      <c r="N754">
        <v>6.0490000000000004</v>
      </c>
    </row>
    <row r="755" spans="1:14">
      <c r="A755" s="54">
        <f>formulas!O842</f>
        <v>0</v>
      </c>
      <c r="B755" s="33">
        <f t="shared" ca="1" si="83"/>
        <v>32</v>
      </c>
      <c r="C755">
        <f t="shared" si="84"/>
        <v>486</v>
      </c>
      <c r="D755">
        <f t="shared" ca="1" si="82"/>
        <v>-2.1999999999999999E-2</v>
      </c>
      <c r="E755">
        <f t="shared" ca="1" si="85"/>
        <v>0</v>
      </c>
      <c r="F755">
        <f t="shared" ca="1" si="86"/>
        <v>31</v>
      </c>
      <c r="G755">
        <f t="shared" ca="1" si="87"/>
        <v>32</v>
      </c>
      <c r="M755">
        <v>299</v>
      </c>
      <c r="N755">
        <v>6.0709999999999997</v>
      </c>
    </row>
    <row r="756" spans="1:14">
      <c r="A756" s="54">
        <f>formulas!O843</f>
        <v>0</v>
      </c>
      <c r="B756" s="33">
        <f t="shared" ca="1" si="83"/>
        <v>32</v>
      </c>
      <c r="C756">
        <f t="shared" si="84"/>
        <v>486</v>
      </c>
      <c r="D756">
        <f t="shared" ca="1" si="82"/>
        <v>-2.1999999999999999E-2</v>
      </c>
      <c r="E756">
        <f t="shared" ca="1" si="85"/>
        <v>0</v>
      </c>
      <c r="F756">
        <f t="shared" ca="1" si="86"/>
        <v>31</v>
      </c>
      <c r="G756">
        <f t="shared" ca="1" si="87"/>
        <v>32</v>
      </c>
      <c r="M756">
        <v>300</v>
      </c>
      <c r="N756">
        <v>6.0940000000000003</v>
      </c>
    </row>
    <row r="757" spans="1:14">
      <c r="A757" s="54">
        <f>formulas!O844</f>
        <v>0</v>
      </c>
      <c r="B757" s="33">
        <f t="shared" ca="1" si="83"/>
        <v>32</v>
      </c>
      <c r="C757">
        <f t="shared" si="84"/>
        <v>486</v>
      </c>
      <c r="D757">
        <f t="shared" ca="1" si="82"/>
        <v>-2.1999999999999999E-2</v>
      </c>
      <c r="E757">
        <f t="shared" ca="1" si="85"/>
        <v>0</v>
      </c>
      <c r="F757">
        <f t="shared" ca="1" si="86"/>
        <v>31</v>
      </c>
      <c r="G757">
        <f t="shared" ca="1" si="87"/>
        <v>32</v>
      </c>
      <c r="M757">
        <v>301</v>
      </c>
      <c r="N757">
        <v>6.1159999999999997</v>
      </c>
    </row>
    <row r="758" spans="1:14">
      <c r="A758" s="54">
        <f>formulas!O845</f>
        <v>0</v>
      </c>
      <c r="B758" s="33">
        <f t="shared" ca="1" si="83"/>
        <v>32</v>
      </c>
      <c r="C758">
        <f t="shared" si="84"/>
        <v>486</v>
      </c>
      <c r="D758">
        <f t="shared" ca="1" si="82"/>
        <v>-2.1999999999999999E-2</v>
      </c>
      <c r="E758">
        <f t="shared" ca="1" si="85"/>
        <v>0</v>
      </c>
      <c r="F758">
        <f t="shared" ca="1" si="86"/>
        <v>31</v>
      </c>
      <c r="G758">
        <f t="shared" ca="1" si="87"/>
        <v>32</v>
      </c>
      <c r="M758">
        <v>302</v>
      </c>
      <c r="N758">
        <v>6.1379999999999999</v>
      </c>
    </row>
    <row r="759" spans="1:14">
      <c r="A759" s="54">
        <f>formulas!O846</f>
        <v>0</v>
      </c>
      <c r="B759" s="33">
        <f t="shared" ca="1" si="83"/>
        <v>32</v>
      </c>
      <c r="C759">
        <f t="shared" si="84"/>
        <v>486</v>
      </c>
      <c r="D759">
        <f t="shared" ca="1" si="82"/>
        <v>-2.1999999999999999E-2</v>
      </c>
      <c r="E759">
        <f t="shared" ca="1" si="85"/>
        <v>0</v>
      </c>
      <c r="F759">
        <f t="shared" ca="1" si="86"/>
        <v>31</v>
      </c>
      <c r="G759">
        <f t="shared" ca="1" si="87"/>
        <v>32</v>
      </c>
      <c r="M759">
        <v>303</v>
      </c>
      <c r="N759">
        <v>6.1609999999999996</v>
      </c>
    </row>
    <row r="760" spans="1:14">
      <c r="A760" s="54">
        <f>formulas!O847</f>
        <v>0</v>
      </c>
      <c r="B760" s="33">
        <f t="shared" ca="1" si="83"/>
        <v>32</v>
      </c>
      <c r="C760">
        <f t="shared" si="84"/>
        <v>486</v>
      </c>
      <c r="D760">
        <f t="shared" ca="1" si="82"/>
        <v>-2.1999999999999999E-2</v>
      </c>
      <c r="E760">
        <f t="shared" ca="1" si="85"/>
        <v>0</v>
      </c>
      <c r="F760">
        <f t="shared" ca="1" si="86"/>
        <v>31</v>
      </c>
      <c r="G760">
        <f t="shared" ca="1" si="87"/>
        <v>32</v>
      </c>
      <c r="M760">
        <v>304</v>
      </c>
      <c r="N760">
        <v>6.1829999999999998</v>
      </c>
    </row>
    <row r="761" spans="1:14">
      <c r="A761" s="54">
        <f>formulas!O848</f>
        <v>0</v>
      </c>
      <c r="B761" s="33">
        <f t="shared" ca="1" si="83"/>
        <v>32</v>
      </c>
      <c r="C761">
        <f t="shared" si="84"/>
        <v>486</v>
      </c>
      <c r="D761">
        <f t="shared" ca="1" si="82"/>
        <v>-2.1999999999999999E-2</v>
      </c>
      <c r="E761">
        <f t="shared" ca="1" si="85"/>
        <v>0</v>
      </c>
      <c r="F761">
        <f t="shared" ca="1" si="86"/>
        <v>31</v>
      </c>
      <c r="G761">
        <f t="shared" ca="1" si="87"/>
        <v>32</v>
      </c>
      <c r="M761">
        <v>305</v>
      </c>
      <c r="N761">
        <v>6.2050000000000001</v>
      </c>
    </row>
    <row r="762" spans="1:14">
      <c r="A762" s="54">
        <f>formulas!O849</f>
        <v>0</v>
      </c>
      <c r="B762" s="33">
        <f t="shared" ca="1" si="83"/>
        <v>32</v>
      </c>
      <c r="C762">
        <f t="shared" si="84"/>
        <v>486</v>
      </c>
      <c r="D762">
        <f t="shared" ca="1" si="82"/>
        <v>-2.1999999999999999E-2</v>
      </c>
      <c r="E762">
        <f t="shared" ca="1" si="85"/>
        <v>0</v>
      </c>
      <c r="F762">
        <f t="shared" ca="1" si="86"/>
        <v>31</v>
      </c>
      <c r="G762">
        <f t="shared" ca="1" si="87"/>
        <v>32</v>
      </c>
      <c r="M762">
        <v>306</v>
      </c>
      <c r="N762">
        <v>6.2279999999999998</v>
      </c>
    </row>
    <row r="763" spans="1:14">
      <c r="A763" s="54">
        <f>formulas!O850</f>
        <v>0</v>
      </c>
      <c r="B763" s="33">
        <f t="shared" ca="1" si="83"/>
        <v>32</v>
      </c>
      <c r="C763">
        <f t="shared" si="84"/>
        <v>486</v>
      </c>
      <c r="D763">
        <f t="shared" ca="1" si="82"/>
        <v>-2.1999999999999999E-2</v>
      </c>
      <c r="E763">
        <f t="shared" ca="1" si="85"/>
        <v>0</v>
      </c>
      <c r="F763">
        <f t="shared" ca="1" si="86"/>
        <v>31</v>
      </c>
      <c r="G763">
        <f t="shared" ca="1" si="87"/>
        <v>32</v>
      </c>
      <c r="M763">
        <v>307</v>
      </c>
      <c r="N763">
        <v>6.25</v>
      </c>
    </row>
    <row r="764" spans="1:14">
      <c r="A764" s="54">
        <f>formulas!O851</f>
        <v>0</v>
      </c>
      <c r="B764" s="33">
        <f t="shared" ca="1" si="83"/>
        <v>32</v>
      </c>
      <c r="C764">
        <f t="shared" si="84"/>
        <v>486</v>
      </c>
      <c r="D764">
        <f t="shared" ca="1" si="82"/>
        <v>-2.1999999999999999E-2</v>
      </c>
      <c r="E764">
        <f t="shared" ca="1" si="85"/>
        <v>0</v>
      </c>
      <c r="F764">
        <f t="shared" ca="1" si="86"/>
        <v>31</v>
      </c>
      <c r="G764">
        <f t="shared" ca="1" si="87"/>
        <v>32</v>
      </c>
      <c r="M764">
        <v>308</v>
      </c>
      <c r="N764">
        <v>6.2720000000000002</v>
      </c>
    </row>
    <row r="765" spans="1:14">
      <c r="A765" s="54">
        <f>formulas!O852</f>
        <v>0</v>
      </c>
      <c r="B765" s="33">
        <f t="shared" ca="1" si="83"/>
        <v>32</v>
      </c>
      <c r="C765">
        <f t="shared" si="84"/>
        <v>486</v>
      </c>
      <c r="D765">
        <f t="shared" ca="1" si="82"/>
        <v>-2.1999999999999999E-2</v>
      </c>
      <c r="E765">
        <f t="shared" ca="1" si="85"/>
        <v>0</v>
      </c>
      <c r="F765">
        <f t="shared" ca="1" si="86"/>
        <v>31</v>
      </c>
      <c r="G765">
        <f t="shared" ca="1" si="87"/>
        <v>32</v>
      </c>
      <c r="M765">
        <v>309</v>
      </c>
      <c r="N765">
        <v>6.2949999999999999</v>
      </c>
    </row>
    <row r="766" spans="1:14">
      <c r="A766" s="54">
        <f>formulas!O853</f>
        <v>0</v>
      </c>
      <c r="B766" s="33">
        <f t="shared" ca="1" si="83"/>
        <v>32</v>
      </c>
      <c r="C766">
        <f t="shared" si="84"/>
        <v>486</v>
      </c>
      <c r="D766">
        <f t="shared" ca="1" si="82"/>
        <v>-2.1999999999999999E-2</v>
      </c>
      <c r="E766">
        <f t="shared" ca="1" si="85"/>
        <v>0</v>
      </c>
      <c r="F766">
        <f t="shared" ca="1" si="86"/>
        <v>31</v>
      </c>
      <c r="G766">
        <f t="shared" ca="1" si="87"/>
        <v>32</v>
      </c>
      <c r="M766">
        <v>310</v>
      </c>
      <c r="N766">
        <v>6.3170000000000002</v>
      </c>
    </row>
    <row r="767" spans="1:14">
      <c r="A767" s="54">
        <f>formulas!O854</f>
        <v>0</v>
      </c>
      <c r="B767" s="33">
        <f t="shared" ca="1" si="83"/>
        <v>32</v>
      </c>
      <c r="C767">
        <f t="shared" si="84"/>
        <v>486</v>
      </c>
      <c r="D767">
        <f t="shared" ca="1" si="82"/>
        <v>-2.1999999999999999E-2</v>
      </c>
      <c r="E767">
        <f t="shared" ca="1" si="85"/>
        <v>0</v>
      </c>
      <c r="F767">
        <f t="shared" ca="1" si="86"/>
        <v>31</v>
      </c>
      <c r="G767">
        <f t="shared" ca="1" si="87"/>
        <v>32</v>
      </c>
      <c r="M767">
        <v>311</v>
      </c>
      <c r="N767">
        <v>6.3390000000000004</v>
      </c>
    </row>
    <row r="768" spans="1:14">
      <c r="A768" s="54">
        <f>formulas!O855</f>
        <v>0</v>
      </c>
      <c r="B768" s="33">
        <f t="shared" ca="1" si="83"/>
        <v>32</v>
      </c>
      <c r="C768">
        <f t="shared" si="84"/>
        <v>486</v>
      </c>
      <c r="D768">
        <f t="shared" ca="1" si="82"/>
        <v>-2.1999999999999999E-2</v>
      </c>
      <c r="E768">
        <f t="shared" ca="1" si="85"/>
        <v>0</v>
      </c>
      <c r="F768">
        <f t="shared" ca="1" si="86"/>
        <v>31</v>
      </c>
      <c r="G768">
        <f t="shared" ca="1" si="87"/>
        <v>32</v>
      </c>
      <c r="M768">
        <v>312</v>
      </c>
      <c r="N768">
        <v>6.3620000000000001</v>
      </c>
    </row>
    <row r="769" spans="1:14">
      <c r="A769" s="54">
        <f>formulas!O856</f>
        <v>0</v>
      </c>
      <c r="B769" s="33">
        <f t="shared" ca="1" si="83"/>
        <v>32</v>
      </c>
      <c r="C769">
        <f t="shared" si="84"/>
        <v>486</v>
      </c>
      <c r="D769">
        <f t="shared" ca="1" si="82"/>
        <v>-2.1999999999999999E-2</v>
      </c>
      <c r="E769">
        <f t="shared" ca="1" si="85"/>
        <v>0</v>
      </c>
      <c r="F769">
        <f t="shared" ca="1" si="86"/>
        <v>31</v>
      </c>
      <c r="G769">
        <f t="shared" ca="1" si="87"/>
        <v>32</v>
      </c>
      <c r="M769">
        <v>313</v>
      </c>
      <c r="N769">
        <v>6.3840000000000003</v>
      </c>
    </row>
    <row r="770" spans="1:14">
      <c r="A770" s="54">
        <f>formulas!O857</f>
        <v>0</v>
      </c>
      <c r="B770" s="33">
        <f t="shared" ca="1" si="83"/>
        <v>32</v>
      </c>
      <c r="C770">
        <f t="shared" si="84"/>
        <v>486</v>
      </c>
      <c r="D770">
        <f t="shared" ca="1" si="82"/>
        <v>-2.1999999999999999E-2</v>
      </c>
      <c r="E770">
        <f t="shared" ca="1" si="85"/>
        <v>0</v>
      </c>
      <c r="F770">
        <f t="shared" ca="1" si="86"/>
        <v>31</v>
      </c>
      <c r="G770">
        <f t="shared" ca="1" si="87"/>
        <v>32</v>
      </c>
      <c r="M770">
        <v>314</v>
      </c>
      <c r="N770">
        <v>6.4059999999999997</v>
      </c>
    </row>
    <row r="771" spans="1:14">
      <c r="A771" s="54">
        <f>formulas!O858</f>
        <v>0</v>
      </c>
      <c r="B771" s="33">
        <f t="shared" ca="1" si="83"/>
        <v>32</v>
      </c>
      <c r="C771">
        <f t="shared" si="84"/>
        <v>486</v>
      </c>
      <c r="D771">
        <f t="shared" ref="D771:D834" ca="1" si="88">INDIRECT(ADDRESS(C771+1,14))</f>
        <v>-2.1999999999999999E-2</v>
      </c>
      <c r="E771">
        <f t="shared" ca="1" si="85"/>
        <v>0</v>
      </c>
      <c r="F771">
        <f t="shared" ca="1" si="86"/>
        <v>31</v>
      </c>
      <c r="G771">
        <f t="shared" ca="1" si="87"/>
        <v>32</v>
      </c>
      <c r="M771">
        <v>315</v>
      </c>
      <c r="N771">
        <v>6.4290000000000003</v>
      </c>
    </row>
    <row r="772" spans="1:14">
      <c r="A772" s="54">
        <f>formulas!O859</f>
        <v>0</v>
      </c>
      <c r="B772" s="33">
        <f t="shared" ca="1" si="83"/>
        <v>32</v>
      </c>
      <c r="C772">
        <f t="shared" si="84"/>
        <v>486</v>
      </c>
      <c r="D772">
        <f t="shared" ca="1" si="88"/>
        <v>-2.1999999999999999E-2</v>
      </c>
      <c r="E772">
        <f t="shared" ca="1" si="85"/>
        <v>0</v>
      </c>
      <c r="F772">
        <f t="shared" ca="1" si="86"/>
        <v>31</v>
      </c>
      <c r="G772">
        <f t="shared" ca="1" si="87"/>
        <v>32</v>
      </c>
      <c r="M772">
        <v>316</v>
      </c>
      <c r="N772">
        <v>6.4509999999999996</v>
      </c>
    </row>
    <row r="773" spans="1:14">
      <c r="A773" s="54">
        <f>formulas!O860</f>
        <v>0</v>
      </c>
      <c r="B773" s="33">
        <f t="shared" ca="1" si="83"/>
        <v>32</v>
      </c>
      <c r="C773">
        <f t="shared" si="84"/>
        <v>486</v>
      </c>
      <c r="D773">
        <f t="shared" ca="1" si="88"/>
        <v>-2.1999999999999999E-2</v>
      </c>
      <c r="E773">
        <f t="shared" ca="1" si="85"/>
        <v>0</v>
      </c>
      <c r="F773">
        <f t="shared" ca="1" si="86"/>
        <v>31</v>
      </c>
      <c r="G773">
        <f t="shared" ca="1" si="87"/>
        <v>32</v>
      </c>
      <c r="M773">
        <v>317</v>
      </c>
      <c r="N773">
        <v>6.4729999999999999</v>
      </c>
    </row>
    <row r="774" spans="1:14">
      <c r="A774" s="54">
        <f>formulas!O861</f>
        <v>0</v>
      </c>
      <c r="B774" s="33">
        <f t="shared" ca="1" si="83"/>
        <v>32</v>
      </c>
      <c r="C774">
        <f t="shared" si="84"/>
        <v>486</v>
      </c>
      <c r="D774">
        <f t="shared" ca="1" si="88"/>
        <v>-2.1999999999999999E-2</v>
      </c>
      <c r="E774">
        <f t="shared" ca="1" si="85"/>
        <v>0</v>
      </c>
      <c r="F774">
        <f t="shared" ca="1" si="86"/>
        <v>31</v>
      </c>
      <c r="G774">
        <f t="shared" ca="1" si="87"/>
        <v>32</v>
      </c>
      <c r="M774">
        <v>318</v>
      </c>
      <c r="N774">
        <v>6.4960000000000004</v>
      </c>
    </row>
    <row r="775" spans="1:14">
      <c r="A775" s="54">
        <f>formulas!O862</f>
        <v>0</v>
      </c>
      <c r="B775" s="33">
        <f t="shared" ca="1" si="83"/>
        <v>32</v>
      </c>
      <c r="C775">
        <f t="shared" si="84"/>
        <v>486</v>
      </c>
      <c r="D775">
        <f t="shared" ca="1" si="88"/>
        <v>-2.1999999999999999E-2</v>
      </c>
      <c r="E775">
        <f t="shared" ca="1" si="85"/>
        <v>0</v>
      </c>
      <c r="F775">
        <f t="shared" ca="1" si="86"/>
        <v>31</v>
      </c>
      <c r="G775">
        <f t="shared" ca="1" si="87"/>
        <v>32</v>
      </c>
      <c r="M775">
        <v>319</v>
      </c>
      <c r="N775">
        <v>6.5179999999999998</v>
      </c>
    </row>
    <row r="776" spans="1:14">
      <c r="A776" s="54">
        <f>formulas!O863</f>
        <v>0</v>
      </c>
      <c r="B776" s="33">
        <f t="shared" ca="1" si="83"/>
        <v>32</v>
      </c>
      <c r="C776">
        <f t="shared" si="84"/>
        <v>486</v>
      </c>
      <c r="D776">
        <f t="shared" ca="1" si="88"/>
        <v>-2.1999999999999999E-2</v>
      </c>
      <c r="E776">
        <f t="shared" ca="1" si="85"/>
        <v>0</v>
      </c>
      <c r="F776">
        <f t="shared" ca="1" si="86"/>
        <v>31</v>
      </c>
      <c r="G776">
        <f t="shared" ca="1" si="87"/>
        <v>32</v>
      </c>
      <c r="M776">
        <v>320</v>
      </c>
      <c r="N776">
        <v>6.54</v>
      </c>
    </row>
    <row r="777" spans="1:14">
      <c r="A777" s="54">
        <f>formulas!O864</f>
        <v>0</v>
      </c>
      <c r="B777" s="33">
        <f t="shared" ca="1" si="83"/>
        <v>32</v>
      </c>
      <c r="C777">
        <f t="shared" si="84"/>
        <v>486</v>
      </c>
      <c r="D777">
        <f t="shared" ca="1" si="88"/>
        <v>-2.1999999999999999E-2</v>
      </c>
      <c r="E777">
        <f t="shared" ca="1" si="85"/>
        <v>0</v>
      </c>
      <c r="F777">
        <f t="shared" ca="1" si="86"/>
        <v>31</v>
      </c>
      <c r="G777">
        <f t="shared" ca="1" si="87"/>
        <v>32</v>
      </c>
      <c r="M777">
        <v>321</v>
      </c>
      <c r="N777">
        <v>6.5620000000000003</v>
      </c>
    </row>
    <row r="778" spans="1:14">
      <c r="A778" s="54">
        <f>formulas!O865</f>
        <v>0</v>
      </c>
      <c r="B778" s="33">
        <f t="shared" ca="1" si="83"/>
        <v>32</v>
      </c>
      <c r="C778">
        <f t="shared" si="84"/>
        <v>486</v>
      </c>
      <c r="D778">
        <f t="shared" ca="1" si="88"/>
        <v>-2.1999999999999999E-2</v>
      </c>
      <c r="E778">
        <f t="shared" ca="1" si="85"/>
        <v>0</v>
      </c>
      <c r="F778">
        <f t="shared" ca="1" si="86"/>
        <v>31</v>
      </c>
      <c r="G778">
        <f t="shared" ca="1" si="87"/>
        <v>32</v>
      </c>
      <c r="M778">
        <v>322</v>
      </c>
      <c r="N778">
        <v>6.585</v>
      </c>
    </row>
    <row r="779" spans="1:14">
      <c r="A779" s="54">
        <f>formulas!O866</f>
        <v>0</v>
      </c>
      <c r="B779" s="33">
        <f t="shared" ca="1" si="83"/>
        <v>32</v>
      </c>
      <c r="C779">
        <f t="shared" si="84"/>
        <v>486</v>
      </c>
      <c r="D779">
        <f t="shared" ca="1" si="88"/>
        <v>-2.1999999999999999E-2</v>
      </c>
      <c r="E779">
        <f t="shared" ca="1" si="85"/>
        <v>0</v>
      </c>
      <c r="F779">
        <f t="shared" ca="1" si="86"/>
        <v>31</v>
      </c>
      <c r="G779">
        <f t="shared" ca="1" si="87"/>
        <v>32</v>
      </c>
      <c r="M779">
        <v>323</v>
      </c>
      <c r="N779">
        <v>6.6070000000000002</v>
      </c>
    </row>
    <row r="780" spans="1:14">
      <c r="A780" s="54">
        <f>formulas!O867</f>
        <v>0</v>
      </c>
      <c r="B780" s="33">
        <f t="shared" ca="1" si="83"/>
        <v>32</v>
      </c>
      <c r="C780">
        <f t="shared" si="84"/>
        <v>486</v>
      </c>
      <c r="D780">
        <f t="shared" ca="1" si="88"/>
        <v>-2.1999999999999999E-2</v>
      </c>
      <c r="E780">
        <f t="shared" ca="1" si="85"/>
        <v>0</v>
      </c>
      <c r="F780">
        <f t="shared" ca="1" si="86"/>
        <v>31</v>
      </c>
      <c r="G780">
        <f t="shared" ca="1" si="87"/>
        <v>32</v>
      </c>
      <c r="M780">
        <v>324</v>
      </c>
      <c r="N780">
        <v>6.6289999999999996</v>
      </c>
    </row>
    <row r="781" spans="1:14">
      <c r="A781" s="54">
        <f>formulas!O868</f>
        <v>0</v>
      </c>
      <c r="B781" s="33">
        <f t="shared" ca="1" si="83"/>
        <v>32</v>
      </c>
      <c r="C781">
        <f t="shared" si="84"/>
        <v>486</v>
      </c>
      <c r="D781">
        <f t="shared" ca="1" si="88"/>
        <v>-2.1999999999999999E-2</v>
      </c>
      <c r="E781">
        <f t="shared" ca="1" si="85"/>
        <v>0</v>
      </c>
      <c r="F781">
        <f t="shared" ca="1" si="86"/>
        <v>31</v>
      </c>
      <c r="G781">
        <f t="shared" ca="1" si="87"/>
        <v>32</v>
      </c>
      <c r="M781">
        <v>325</v>
      </c>
      <c r="N781">
        <v>6.6520000000000001</v>
      </c>
    </row>
    <row r="782" spans="1:14">
      <c r="A782" s="54">
        <f>formulas!O869</f>
        <v>0</v>
      </c>
      <c r="B782" s="33">
        <f t="shared" ca="1" si="83"/>
        <v>32</v>
      </c>
      <c r="C782">
        <f t="shared" si="84"/>
        <v>486</v>
      </c>
      <c r="D782">
        <f t="shared" ca="1" si="88"/>
        <v>-2.1999999999999999E-2</v>
      </c>
      <c r="E782">
        <f t="shared" ca="1" si="85"/>
        <v>0</v>
      </c>
      <c r="F782">
        <f t="shared" ca="1" si="86"/>
        <v>31</v>
      </c>
      <c r="G782">
        <f t="shared" ca="1" si="87"/>
        <v>32</v>
      </c>
      <c r="M782">
        <v>326</v>
      </c>
      <c r="N782">
        <v>6.6740000000000004</v>
      </c>
    </row>
    <row r="783" spans="1:14">
      <c r="A783" s="54">
        <f>formulas!O870</f>
        <v>0</v>
      </c>
      <c r="B783" s="33">
        <f t="shared" ca="1" si="83"/>
        <v>32</v>
      </c>
      <c r="C783">
        <f t="shared" si="84"/>
        <v>486</v>
      </c>
      <c r="D783">
        <f t="shared" ca="1" si="88"/>
        <v>-2.1999999999999999E-2</v>
      </c>
      <c r="E783">
        <f t="shared" ca="1" si="85"/>
        <v>0</v>
      </c>
      <c r="F783">
        <f t="shared" ca="1" si="86"/>
        <v>31</v>
      </c>
      <c r="G783">
        <f t="shared" ca="1" si="87"/>
        <v>32</v>
      </c>
      <c r="M783">
        <v>327</v>
      </c>
      <c r="N783">
        <v>6.6959999999999997</v>
      </c>
    </row>
    <row r="784" spans="1:14">
      <c r="A784" s="54">
        <f>formulas!O871</f>
        <v>0</v>
      </c>
      <c r="B784" s="33">
        <f t="shared" ca="1" si="83"/>
        <v>32</v>
      </c>
      <c r="C784">
        <f t="shared" si="84"/>
        <v>486</v>
      </c>
      <c r="D784">
        <f t="shared" ca="1" si="88"/>
        <v>-2.1999999999999999E-2</v>
      </c>
      <c r="E784">
        <f t="shared" ca="1" si="85"/>
        <v>0</v>
      </c>
      <c r="F784">
        <f t="shared" ca="1" si="86"/>
        <v>31</v>
      </c>
      <c r="G784">
        <f t="shared" ca="1" si="87"/>
        <v>32</v>
      </c>
      <c r="M784">
        <v>328</v>
      </c>
      <c r="N784">
        <v>6.718</v>
      </c>
    </row>
    <row r="785" spans="1:14">
      <c r="A785" s="54">
        <f>formulas!O872</f>
        <v>0</v>
      </c>
      <c r="B785" s="33">
        <f t="shared" ca="1" si="83"/>
        <v>32</v>
      </c>
      <c r="C785">
        <f t="shared" si="84"/>
        <v>486</v>
      </c>
      <c r="D785">
        <f t="shared" ca="1" si="88"/>
        <v>-2.1999999999999999E-2</v>
      </c>
      <c r="E785">
        <f t="shared" ca="1" si="85"/>
        <v>0</v>
      </c>
      <c r="F785">
        <f t="shared" ca="1" si="86"/>
        <v>31</v>
      </c>
      <c r="G785">
        <f t="shared" ca="1" si="87"/>
        <v>32</v>
      </c>
      <c r="M785">
        <v>329</v>
      </c>
      <c r="N785">
        <v>6.7409999999999997</v>
      </c>
    </row>
    <row r="786" spans="1:14">
      <c r="A786" s="54">
        <f>formulas!O873</f>
        <v>0</v>
      </c>
      <c r="B786" s="33">
        <f t="shared" ca="1" si="83"/>
        <v>32</v>
      </c>
      <c r="C786">
        <f t="shared" si="84"/>
        <v>486</v>
      </c>
      <c r="D786">
        <f t="shared" ca="1" si="88"/>
        <v>-2.1999999999999999E-2</v>
      </c>
      <c r="E786">
        <f t="shared" ca="1" si="85"/>
        <v>0</v>
      </c>
      <c r="F786">
        <f t="shared" ca="1" si="86"/>
        <v>31</v>
      </c>
      <c r="G786">
        <f t="shared" ca="1" si="87"/>
        <v>32</v>
      </c>
      <c r="M786">
        <v>330</v>
      </c>
      <c r="N786">
        <v>6.7629999999999999</v>
      </c>
    </row>
    <row r="787" spans="1:14">
      <c r="A787" s="54">
        <f>formulas!O874</f>
        <v>0</v>
      </c>
      <c r="B787" s="33">
        <f t="shared" ca="1" si="83"/>
        <v>32</v>
      </c>
      <c r="C787">
        <f t="shared" si="84"/>
        <v>486</v>
      </c>
      <c r="D787">
        <f t="shared" ca="1" si="88"/>
        <v>-2.1999999999999999E-2</v>
      </c>
      <c r="E787">
        <f t="shared" ca="1" si="85"/>
        <v>0</v>
      </c>
      <c r="F787">
        <f t="shared" ca="1" si="86"/>
        <v>31</v>
      </c>
      <c r="G787">
        <f t="shared" ca="1" si="87"/>
        <v>32</v>
      </c>
      <c r="M787">
        <v>331</v>
      </c>
      <c r="N787">
        <v>6.7850000000000001</v>
      </c>
    </row>
    <row r="788" spans="1:14">
      <c r="A788" s="54">
        <f>formulas!O875</f>
        <v>0</v>
      </c>
      <c r="B788" s="33">
        <f t="shared" ca="1" si="83"/>
        <v>32</v>
      </c>
      <c r="C788">
        <f t="shared" si="84"/>
        <v>486</v>
      </c>
      <c r="D788">
        <f t="shared" ca="1" si="88"/>
        <v>-2.1999999999999999E-2</v>
      </c>
      <c r="E788">
        <f t="shared" ca="1" si="85"/>
        <v>0</v>
      </c>
      <c r="F788">
        <f t="shared" ca="1" si="86"/>
        <v>31</v>
      </c>
      <c r="G788">
        <f t="shared" ca="1" si="87"/>
        <v>32</v>
      </c>
      <c r="M788">
        <v>332</v>
      </c>
      <c r="N788">
        <v>6.8070000000000004</v>
      </c>
    </row>
    <row r="789" spans="1:14">
      <c r="A789" s="54">
        <f>formulas!O876</f>
        <v>0</v>
      </c>
      <c r="B789" s="33">
        <f t="shared" ca="1" si="83"/>
        <v>32</v>
      </c>
      <c r="C789">
        <f t="shared" si="84"/>
        <v>486</v>
      </c>
      <c r="D789">
        <f t="shared" ca="1" si="88"/>
        <v>-2.1999999999999999E-2</v>
      </c>
      <c r="E789">
        <f t="shared" ca="1" si="85"/>
        <v>0</v>
      </c>
      <c r="F789">
        <f t="shared" ca="1" si="86"/>
        <v>31</v>
      </c>
      <c r="G789">
        <f t="shared" ca="1" si="87"/>
        <v>32</v>
      </c>
      <c r="M789">
        <v>333</v>
      </c>
      <c r="N789">
        <v>6.8289999999999997</v>
      </c>
    </row>
    <row r="790" spans="1:14">
      <c r="A790" s="54">
        <f>formulas!O877</f>
        <v>0</v>
      </c>
      <c r="B790" s="33">
        <f t="shared" ca="1" si="83"/>
        <v>32</v>
      </c>
      <c r="C790">
        <f t="shared" si="84"/>
        <v>486</v>
      </c>
      <c r="D790">
        <f t="shared" ca="1" si="88"/>
        <v>-2.1999999999999999E-2</v>
      </c>
      <c r="E790">
        <f t="shared" ca="1" si="85"/>
        <v>0</v>
      </c>
      <c r="F790">
        <f t="shared" ca="1" si="86"/>
        <v>31</v>
      </c>
      <c r="G790">
        <f t="shared" ca="1" si="87"/>
        <v>32</v>
      </c>
      <c r="M790">
        <v>334</v>
      </c>
      <c r="N790">
        <v>6.8520000000000003</v>
      </c>
    </row>
    <row r="791" spans="1:14">
      <c r="A791" s="54">
        <f>formulas!O878</f>
        <v>0</v>
      </c>
      <c r="B791" s="33">
        <f t="shared" ca="1" si="83"/>
        <v>32</v>
      </c>
      <c r="C791">
        <f t="shared" si="84"/>
        <v>486</v>
      </c>
      <c r="D791">
        <f t="shared" ca="1" si="88"/>
        <v>-2.1999999999999999E-2</v>
      </c>
      <c r="E791">
        <f t="shared" ca="1" si="85"/>
        <v>0</v>
      </c>
      <c r="F791">
        <f t="shared" ca="1" si="86"/>
        <v>31</v>
      </c>
      <c r="G791">
        <f t="shared" ca="1" si="87"/>
        <v>32</v>
      </c>
      <c r="M791">
        <v>335</v>
      </c>
      <c r="N791">
        <v>6.8739999999999997</v>
      </c>
    </row>
    <row r="792" spans="1:14">
      <c r="A792" s="54">
        <f>formulas!O879</f>
        <v>0</v>
      </c>
      <c r="B792" s="33">
        <f t="shared" ca="1" si="83"/>
        <v>32</v>
      </c>
      <c r="C792">
        <f t="shared" si="84"/>
        <v>486</v>
      </c>
      <c r="D792">
        <f t="shared" ca="1" si="88"/>
        <v>-2.1999999999999999E-2</v>
      </c>
      <c r="E792">
        <f t="shared" ca="1" si="85"/>
        <v>0</v>
      </c>
      <c r="F792">
        <f t="shared" ca="1" si="86"/>
        <v>31</v>
      </c>
      <c r="G792">
        <f t="shared" ca="1" si="87"/>
        <v>32</v>
      </c>
      <c r="M792">
        <v>336</v>
      </c>
      <c r="N792">
        <v>6.8959999999999999</v>
      </c>
    </row>
    <row r="793" spans="1:14">
      <c r="A793" s="54">
        <f>formulas!O880</f>
        <v>0</v>
      </c>
      <c r="B793" s="33">
        <f t="shared" ca="1" si="83"/>
        <v>32</v>
      </c>
      <c r="C793">
        <f t="shared" si="84"/>
        <v>486</v>
      </c>
      <c r="D793">
        <f t="shared" ca="1" si="88"/>
        <v>-2.1999999999999999E-2</v>
      </c>
      <c r="E793">
        <f t="shared" ca="1" si="85"/>
        <v>0</v>
      </c>
      <c r="F793">
        <f t="shared" ca="1" si="86"/>
        <v>31</v>
      </c>
      <c r="G793">
        <f t="shared" ca="1" si="87"/>
        <v>32</v>
      </c>
      <c r="M793">
        <v>337</v>
      </c>
      <c r="N793">
        <v>6.9180000000000001</v>
      </c>
    </row>
    <row r="794" spans="1:14">
      <c r="A794" s="54">
        <f>formulas!O881</f>
        <v>0</v>
      </c>
      <c r="B794" s="33">
        <f t="shared" ca="1" si="83"/>
        <v>32</v>
      </c>
      <c r="C794">
        <f t="shared" si="84"/>
        <v>486</v>
      </c>
      <c r="D794">
        <f t="shared" ca="1" si="88"/>
        <v>-2.1999999999999999E-2</v>
      </c>
      <c r="E794">
        <f t="shared" ca="1" si="85"/>
        <v>0</v>
      </c>
      <c r="F794">
        <f t="shared" ca="1" si="86"/>
        <v>31</v>
      </c>
      <c r="G794">
        <f t="shared" ca="1" si="87"/>
        <v>32</v>
      </c>
      <c r="M794">
        <v>338</v>
      </c>
      <c r="N794">
        <v>6.9409999999999998</v>
      </c>
    </row>
    <row r="795" spans="1:14">
      <c r="A795" s="54">
        <f>formulas!O882</f>
        <v>0</v>
      </c>
      <c r="B795" s="33">
        <f t="shared" ca="1" si="83"/>
        <v>32</v>
      </c>
      <c r="C795">
        <f t="shared" si="84"/>
        <v>486</v>
      </c>
      <c r="D795">
        <f t="shared" ca="1" si="88"/>
        <v>-2.1999999999999999E-2</v>
      </c>
      <c r="E795">
        <f t="shared" ca="1" si="85"/>
        <v>0</v>
      </c>
      <c r="F795">
        <f t="shared" ca="1" si="86"/>
        <v>31</v>
      </c>
      <c r="G795">
        <f t="shared" ca="1" si="87"/>
        <v>32</v>
      </c>
      <c r="M795">
        <v>339</v>
      </c>
      <c r="N795">
        <v>6.9630000000000001</v>
      </c>
    </row>
    <row r="796" spans="1:14">
      <c r="A796" s="54">
        <f>formulas!O883</f>
        <v>0</v>
      </c>
      <c r="B796" s="33">
        <f t="shared" ca="1" si="83"/>
        <v>32</v>
      </c>
      <c r="C796">
        <f t="shared" si="84"/>
        <v>486</v>
      </c>
      <c r="D796">
        <f t="shared" ca="1" si="88"/>
        <v>-2.1999999999999999E-2</v>
      </c>
      <c r="E796">
        <f t="shared" ca="1" si="85"/>
        <v>0</v>
      </c>
      <c r="F796">
        <f t="shared" ca="1" si="86"/>
        <v>31</v>
      </c>
      <c r="G796">
        <f t="shared" ca="1" si="87"/>
        <v>32</v>
      </c>
      <c r="M796">
        <v>340</v>
      </c>
      <c r="N796">
        <v>6.9850000000000003</v>
      </c>
    </row>
    <row r="797" spans="1:14">
      <c r="A797" s="54">
        <f>formulas!O884</f>
        <v>0</v>
      </c>
      <c r="B797" s="33">
        <f t="shared" ca="1" si="83"/>
        <v>32</v>
      </c>
      <c r="C797">
        <f t="shared" si="84"/>
        <v>486</v>
      </c>
      <c r="D797">
        <f t="shared" ca="1" si="88"/>
        <v>-2.1999999999999999E-2</v>
      </c>
      <c r="E797">
        <f t="shared" ca="1" si="85"/>
        <v>0</v>
      </c>
      <c r="F797">
        <f t="shared" ca="1" si="86"/>
        <v>31</v>
      </c>
      <c r="G797">
        <f t="shared" ca="1" si="87"/>
        <v>32</v>
      </c>
      <c r="M797">
        <v>341</v>
      </c>
      <c r="N797">
        <v>7.0069999999999997</v>
      </c>
    </row>
    <row r="798" spans="1:14">
      <c r="A798" s="54">
        <f>formulas!O885</f>
        <v>0</v>
      </c>
      <c r="B798" s="33">
        <f t="shared" ca="1" si="83"/>
        <v>32</v>
      </c>
      <c r="C798">
        <f t="shared" si="84"/>
        <v>486</v>
      </c>
      <c r="D798">
        <f t="shared" ca="1" si="88"/>
        <v>-2.1999999999999999E-2</v>
      </c>
      <c r="E798">
        <f t="shared" ca="1" si="85"/>
        <v>0</v>
      </c>
      <c r="F798">
        <f t="shared" ca="1" si="86"/>
        <v>31</v>
      </c>
      <c r="G798">
        <f t="shared" ca="1" si="87"/>
        <v>32</v>
      </c>
      <c r="M798">
        <v>342</v>
      </c>
      <c r="N798">
        <v>7.0289999999999999</v>
      </c>
    </row>
    <row r="799" spans="1:14">
      <c r="A799" s="54">
        <f>formulas!O886</f>
        <v>0</v>
      </c>
      <c r="B799" s="33">
        <f t="shared" ca="1" si="83"/>
        <v>32</v>
      </c>
      <c r="C799">
        <f t="shared" si="84"/>
        <v>486</v>
      </c>
      <c r="D799">
        <f t="shared" ca="1" si="88"/>
        <v>-2.1999999999999999E-2</v>
      </c>
      <c r="E799">
        <f t="shared" ca="1" si="85"/>
        <v>0</v>
      </c>
      <c r="F799">
        <f t="shared" ca="1" si="86"/>
        <v>31</v>
      </c>
      <c r="G799">
        <f t="shared" ca="1" si="87"/>
        <v>32</v>
      </c>
      <c r="M799">
        <v>343</v>
      </c>
      <c r="N799">
        <v>7.0519999999999996</v>
      </c>
    </row>
    <row r="800" spans="1:14">
      <c r="A800" s="54">
        <f>formulas!O887</f>
        <v>0</v>
      </c>
      <c r="B800" s="33">
        <f t="shared" ca="1" si="83"/>
        <v>32</v>
      </c>
      <c r="C800">
        <f t="shared" si="84"/>
        <v>486</v>
      </c>
      <c r="D800">
        <f t="shared" ca="1" si="88"/>
        <v>-2.1999999999999999E-2</v>
      </c>
      <c r="E800">
        <f t="shared" ca="1" si="85"/>
        <v>0</v>
      </c>
      <c r="F800">
        <f t="shared" ca="1" si="86"/>
        <v>31</v>
      </c>
      <c r="G800">
        <f t="shared" ca="1" si="87"/>
        <v>32</v>
      </c>
      <c r="M800">
        <v>344</v>
      </c>
      <c r="N800">
        <v>7.0739999999999998</v>
      </c>
    </row>
    <row r="801" spans="1:14">
      <c r="A801" s="54">
        <f>formulas!O888</f>
        <v>0</v>
      </c>
      <c r="B801" s="33">
        <f t="shared" ca="1" si="83"/>
        <v>32</v>
      </c>
      <c r="C801">
        <f t="shared" si="84"/>
        <v>486</v>
      </c>
      <c r="D801">
        <f t="shared" ca="1" si="88"/>
        <v>-2.1999999999999999E-2</v>
      </c>
      <c r="E801">
        <f t="shared" ca="1" si="85"/>
        <v>0</v>
      </c>
      <c r="F801">
        <f t="shared" ca="1" si="86"/>
        <v>31</v>
      </c>
      <c r="G801">
        <f t="shared" ca="1" si="87"/>
        <v>32</v>
      </c>
      <c r="M801">
        <v>345</v>
      </c>
      <c r="N801">
        <v>7.0960000000000001</v>
      </c>
    </row>
    <row r="802" spans="1:14">
      <c r="A802" s="54">
        <f>formulas!O889</f>
        <v>0</v>
      </c>
      <c r="B802" s="33">
        <f t="shared" ca="1" si="83"/>
        <v>32</v>
      </c>
      <c r="C802">
        <f t="shared" si="84"/>
        <v>486</v>
      </c>
      <c r="D802">
        <f t="shared" ca="1" si="88"/>
        <v>-2.1999999999999999E-2</v>
      </c>
      <c r="E802">
        <f t="shared" ca="1" si="85"/>
        <v>0</v>
      </c>
      <c r="F802">
        <f t="shared" ca="1" si="86"/>
        <v>31</v>
      </c>
      <c r="G802">
        <f t="shared" ca="1" si="87"/>
        <v>32</v>
      </c>
      <c r="M802">
        <v>346</v>
      </c>
      <c r="N802">
        <v>7.1180000000000003</v>
      </c>
    </row>
    <row r="803" spans="1:14">
      <c r="A803" s="54">
        <f>formulas!O890</f>
        <v>0</v>
      </c>
      <c r="B803" s="33">
        <f t="shared" ca="1" si="83"/>
        <v>32</v>
      </c>
      <c r="C803">
        <f t="shared" si="84"/>
        <v>486</v>
      </c>
      <c r="D803">
        <f t="shared" ca="1" si="88"/>
        <v>-2.1999999999999999E-2</v>
      </c>
      <c r="E803">
        <f t="shared" ca="1" si="85"/>
        <v>0</v>
      </c>
      <c r="F803">
        <f t="shared" ca="1" si="86"/>
        <v>31</v>
      </c>
      <c r="G803">
        <f t="shared" ca="1" si="87"/>
        <v>32</v>
      </c>
      <c r="M803">
        <v>347</v>
      </c>
      <c r="N803">
        <v>7.14</v>
      </c>
    </row>
    <row r="804" spans="1:14">
      <c r="A804" s="54">
        <f>formulas!O891</f>
        <v>0</v>
      </c>
      <c r="B804" s="33">
        <f t="shared" ca="1" si="83"/>
        <v>32</v>
      </c>
      <c r="C804">
        <f t="shared" si="84"/>
        <v>486</v>
      </c>
      <c r="D804">
        <f t="shared" ca="1" si="88"/>
        <v>-2.1999999999999999E-2</v>
      </c>
      <c r="E804">
        <f t="shared" ca="1" si="85"/>
        <v>0</v>
      </c>
      <c r="F804">
        <f t="shared" ca="1" si="86"/>
        <v>31</v>
      </c>
      <c r="G804">
        <f t="shared" ca="1" si="87"/>
        <v>32</v>
      </c>
      <c r="M804">
        <v>348</v>
      </c>
      <c r="N804">
        <v>7.1630000000000003</v>
      </c>
    </row>
    <row r="805" spans="1:14">
      <c r="A805" s="54">
        <f>formulas!O892</f>
        <v>0</v>
      </c>
      <c r="B805" s="33">
        <f t="shared" ref="B805:B868" ca="1" si="89">(A805-D805)/(E805-D805)*(G805-F805)+F805</f>
        <v>32</v>
      </c>
      <c r="C805">
        <f t="shared" ref="C805:C868" si="90">COUNTIF($N$2:$N$25400,"&lt;"&amp;A805)</f>
        <v>486</v>
      </c>
      <c r="D805">
        <f t="shared" ca="1" si="88"/>
        <v>-2.1999999999999999E-2</v>
      </c>
      <c r="E805">
        <f t="shared" ref="E805:E868" ca="1" si="91">INDIRECT(ADDRESS(C805+2,14))</f>
        <v>0</v>
      </c>
      <c r="F805">
        <f t="shared" ref="F805:F868" ca="1" si="92">INDIRECT(ADDRESS(C805+1,13))</f>
        <v>31</v>
      </c>
      <c r="G805">
        <f t="shared" ref="G805:G868" ca="1" si="93">INDIRECT(ADDRESS(C805+2,13))</f>
        <v>32</v>
      </c>
      <c r="M805">
        <v>349</v>
      </c>
      <c r="N805">
        <v>7.1849999999999996</v>
      </c>
    </row>
    <row r="806" spans="1:14">
      <c r="A806" s="54">
        <f>formulas!O893</f>
        <v>0</v>
      </c>
      <c r="B806" s="33">
        <f t="shared" ca="1" si="89"/>
        <v>32</v>
      </c>
      <c r="C806">
        <f t="shared" si="90"/>
        <v>486</v>
      </c>
      <c r="D806">
        <f t="shared" ca="1" si="88"/>
        <v>-2.1999999999999999E-2</v>
      </c>
      <c r="E806">
        <f t="shared" ca="1" si="91"/>
        <v>0</v>
      </c>
      <c r="F806">
        <f t="shared" ca="1" si="92"/>
        <v>31</v>
      </c>
      <c r="G806">
        <f t="shared" ca="1" si="93"/>
        <v>32</v>
      </c>
      <c r="M806">
        <v>350</v>
      </c>
      <c r="N806">
        <v>7.2069999999999999</v>
      </c>
    </row>
    <row r="807" spans="1:14">
      <c r="A807" s="54">
        <f>formulas!O894</f>
        <v>0</v>
      </c>
      <c r="B807" s="33">
        <f t="shared" ca="1" si="89"/>
        <v>32</v>
      </c>
      <c r="C807">
        <f t="shared" si="90"/>
        <v>486</v>
      </c>
      <c r="D807">
        <f t="shared" ca="1" si="88"/>
        <v>-2.1999999999999999E-2</v>
      </c>
      <c r="E807">
        <f t="shared" ca="1" si="91"/>
        <v>0</v>
      </c>
      <c r="F807">
        <f t="shared" ca="1" si="92"/>
        <v>31</v>
      </c>
      <c r="G807">
        <f t="shared" ca="1" si="93"/>
        <v>32</v>
      </c>
      <c r="M807">
        <v>351</v>
      </c>
      <c r="N807">
        <v>7.2290000000000001</v>
      </c>
    </row>
    <row r="808" spans="1:14">
      <c r="A808" s="54">
        <f>formulas!O895</f>
        <v>0</v>
      </c>
      <c r="B808" s="33">
        <f t="shared" ca="1" si="89"/>
        <v>32</v>
      </c>
      <c r="C808">
        <f t="shared" si="90"/>
        <v>486</v>
      </c>
      <c r="D808">
        <f t="shared" ca="1" si="88"/>
        <v>-2.1999999999999999E-2</v>
      </c>
      <c r="E808">
        <f t="shared" ca="1" si="91"/>
        <v>0</v>
      </c>
      <c r="F808">
        <f t="shared" ca="1" si="92"/>
        <v>31</v>
      </c>
      <c r="G808">
        <f t="shared" ca="1" si="93"/>
        <v>32</v>
      </c>
      <c r="M808">
        <v>352</v>
      </c>
      <c r="N808">
        <v>7.2510000000000003</v>
      </c>
    </row>
    <row r="809" spans="1:14">
      <c r="A809" s="54">
        <f>formulas!O896</f>
        <v>0</v>
      </c>
      <c r="B809" s="33">
        <f t="shared" ca="1" si="89"/>
        <v>32</v>
      </c>
      <c r="C809">
        <f t="shared" si="90"/>
        <v>486</v>
      </c>
      <c r="D809">
        <f t="shared" ca="1" si="88"/>
        <v>-2.1999999999999999E-2</v>
      </c>
      <c r="E809">
        <f t="shared" ca="1" si="91"/>
        <v>0</v>
      </c>
      <c r="F809">
        <f t="shared" ca="1" si="92"/>
        <v>31</v>
      </c>
      <c r="G809">
        <f t="shared" ca="1" si="93"/>
        <v>32</v>
      </c>
      <c r="M809">
        <v>353</v>
      </c>
      <c r="N809">
        <v>7.2729999999999997</v>
      </c>
    </row>
    <row r="810" spans="1:14">
      <c r="A810" s="54">
        <f>formulas!O897</f>
        <v>0</v>
      </c>
      <c r="B810" s="33">
        <f t="shared" ca="1" si="89"/>
        <v>32</v>
      </c>
      <c r="C810">
        <f t="shared" si="90"/>
        <v>486</v>
      </c>
      <c r="D810">
        <f t="shared" ca="1" si="88"/>
        <v>-2.1999999999999999E-2</v>
      </c>
      <c r="E810">
        <f t="shared" ca="1" si="91"/>
        <v>0</v>
      </c>
      <c r="F810">
        <f t="shared" ca="1" si="92"/>
        <v>31</v>
      </c>
      <c r="G810">
        <f t="shared" ca="1" si="93"/>
        <v>32</v>
      </c>
      <c r="M810">
        <v>354</v>
      </c>
      <c r="N810">
        <v>7.2960000000000003</v>
      </c>
    </row>
    <row r="811" spans="1:14">
      <c r="A811" s="54">
        <f>formulas!O898</f>
        <v>0</v>
      </c>
      <c r="B811" s="33">
        <f t="shared" ca="1" si="89"/>
        <v>32</v>
      </c>
      <c r="C811">
        <f t="shared" si="90"/>
        <v>486</v>
      </c>
      <c r="D811">
        <f t="shared" ca="1" si="88"/>
        <v>-2.1999999999999999E-2</v>
      </c>
      <c r="E811">
        <f t="shared" ca="1" si="91"/>
        <v>0</v>
      </c>
      <c r="F811">
        <f t="shared" ca="1" si="92"/>
        <v>31</v>
      </c>
      <c r="G811">
        <f t="shared" ca="1" si="93"/>
        <v>32</v>
      </c>
      <c r="M811">
        <v>355</v>
      </c>
      <c r="N811">
        <v>7.3179999999999996</v>
      </c>
    </row>
    <row r="812" spans="1:14">
      <c r="A812" s="54">
        <f>formulas!O899</f>
        <v>0</v>
      </c>
      <c r="B812" s="33">
        <f t="shared" ca="1" si="89"/>
        <v>32</v>
      </c>
      <c r="C812">
        <f t="shared" si="90"/>
        <v>486</v>
      </c>
      <c r="D812">
        <f t="shared" ca="1" si="88"/>
        <v>-2.1999999999999999E-2</v>
      </c>
      <c r="E812">
        <f t="shared" ca="1" si="91"/>
        <v>0</v>
      </c>
      <c r="F812">
        <f t="shared" ca="1" si="92"/>
        <v>31</v>
      </c>
      <c r="G812">
        <f t="shared" ca="1" si="93"/>
        <v>32</v>
      </c>
      <c r="M812">
        <v>356</v>
      </c>
      <c r="N812">
        <v>7.34</v>
      </c>
    </row>
    <row r="813" spans="1:14">
      <c r="A813" s="54">
        <f>formulas!O900</f>
        <v>0</v>
      </c>
      <c r="B813" s="33">
        <f t="shared" ca="1" si="89"/>
        <v>32</v>
      </c>
      <c r="C813">
        <f t="shared" si="90"/>
        <v>486</v>
      </c>
      <c r="D813">
        <f t="shared" ca="1" si="88"/>
        <v>-2.1999999999999999E-2</v>
      </c>
      <c r="E813">
        <f t="shared" ca="1" si="91"/>
        <v>0</v>
      </c>
      <c r="F813">
        <f t="shared" ca="1" si="92"/>
        <v>31</v>
      </c>
      <c r="G813">
        <f t="shared" ca="1" si="93"/>
        <v>32</v>
      </c>
      <c r="M813">
        <v>357</v>
      </c>
      <c r="N813">
        <v>7.3620000000000001</v>
      </c>
    </row>
    <row r="814" spans="1:14">
      <c r="A814" s="54">
        <f>formulas!O901</f>
        <v>0</v>
      </c>
      <c r="B814" s="33">
        <f t="shared" ca="1" si="89"/>
        <v>32</v>
      </c>
      <c r="C814">
        <f t="shared" si="90"/>
        <v>486</v>
      </c>
      <c r="D814">
        <f t="shared" ca="1" si="88"/>
        <v>-2.1999999999999999E-2</v>
      </c>
      <c r="E814">
        <f t="shared" ca="1" si="91"/>
        <v>0</v>
      </c>
      <c r="F814">
        <f t="shared" ca="1" si="92"/>
        <v>31</v>
      </c>
      <c r="G814">
        <f t="shared" ca="1" si="93"/>
        <v>32</v>
      </c>
      <c r="M814">
        <v>358</v>
      </c>
      <c r="N814">
        <v>7.3840000000000003</v>
      </c>
    </row>
    <row r="815" spans="1:14">
      <c r="A815" s="54">
        <f>formulas!O902</f>
        <v>0</v>
      </c>
      <c r="B815" s="33">
        <f t="shared" ca="1" si="89"/>
        <v>32</v>
      </c>
      <c r="C815">
        <f t="shared" si="90"/>
        <v>486</v>
      </c>
      <c r="D815">
        <f t="shared" ca="1" si="88"/>
        <v>-2.1999999999999999E-2</v>
      </c>
      <c r="E815">
        <f t="shared" ca="1" si="91"/>
        <v>0</v>
      </c>
      <c r="F815">
        <f t="shared" ca="1" si="92"/>
        <v>31</v>
      </c>
      <c r="G815">
        <f t="shared" ca="1" si="93"/>
        <v>32</v>
      </c>
      <c r="M815">
        <v>359</v>
      </c>
      <c r="N815">
        <v>7.407</v>
      </c>
    </row>
    <row r="816" spans="1:14">
      <c r="A816" s="54">
        <f>formulas!O903</f>
        <v>0</v>
      </c>
      <c r="B816" s="33">
        <f t="shared" ca="1" si="89"/>
        <v>32</v>
      </c>
      <c r="C816">
        <f t="shared" si="90"/>
        <v>486</v>
      </c>
      <c r="D816">
        <f t="shared" ca="1" si="88"/>
        <v>-2.1999999999999999E-2</v>
      </c>
      <c r="E816">
        <f t="shared" ca="1" si="91"/>
        <v>0</v>
      </c>
      <c r="F816">
        <f t="shared" ca="1" si="92"/>
        <v>31</v>
      </c>
      <c r="G816">
        <f t="shared" ca="1" si="93"/>
        <v>32</v>
      </c>
      <c r="M816">
        <v>360</v>
      </c>
      <c r="N816">
        <v>7.4290000000000003</v>
      </c>
    </row>
    <row r="817" spans="1:14">
      <c r="A817" s="54">
        <f>formulas!O904</f>
        <v>0</v>
      </c>
      <c r="B817" s="33">
        <f t="shared" ca="1" si="89"/>
        <v>32</v>
      </c>
      <c r="C817">
        <f t="shared" si="90"/>
        <v>486</v>
      </c>
      <c r="D817">
        <f t="shared" ca="1" si="88"/>
        <v>-2.1999999999999999E-2</v>
      </c>
      <c r="E817">
        <f t="shared" ca="1" si="91"/>
        <v>0</v>
      </c>
      <c r="F817">
        <f t="shared" ca="1" si="92"/>
        <v>31</v>
      </c>
      <c r="G817">
        <f t="shared" ca="1" si="93"/>
        <v>32</v>
      </c>
      <c r="M817">
        <v>361</v>
      </c>
      <c r="N817">
        <v>7.4509999999999996</v>
      </c>
    </row>
    <row r="818" spans="1:14">
      <c r="A818" s="54">
        <f>formulas!O905</f>
        <v>0</v>
      </c>
      <c r="B818" s="33">
        <f t="shared" ca="1" si="89"/>
        <v>32</v>
      </c>
      <c r="C818">
        <f t="shared" si="90"/>
        <v>486</v>
      </c>
      <c r="D818">
        <f t="shared" ca="1" si="88"/>
        <v>-2.1999999999999999E-2</v>
      </c>
      <c r="E818">
        <f t="shared" ca="1" si="91"/>
        <v>0</v>
      </c>
      <c r="F818">
        <f t="shared" ca="1" si="92"/>
        <v>31</v>
      </c>
      <c r="G818">
        <f t="shared" ca="1" si="93"/>
        <v>32</v>
      </c>
      <c r="M818">
        <v>362</v>
      </c>
      <c r="N818">
        <v>7.4729999999999999</v>
      </c>
    </row>
    <row r="819" spans="1:14">
      <c r="A819" s="54">
        <f>formulas!O906</f>
        <v>0</v>
      </c>
      <c r="B819" s="33">
        <f t="shared" ca="1" si="89"/>
        <v>32</v>
      </c>
      <c r="C819">
        <f t="shared" si="90"/>
        <v>486</v>
      </c>
      <c r="D819">
        <f t="shared" ca="1" si="88"/>
        <v>-2.1999999999999999E-2</v>
      </c>
      <c r="E819">
        <f t="shared" ca="1" si="91"/>
        <v>0</v>
      </c>
      <c r="F819">
        <f t="shared" ca="1" si="92"/>
        <v>31</v>
      </c>
      <c r="G819">
        <f t="shared" ca="1" si="93"/>
        <v>32</v>
      </c>
      <c r="M819">
        <v>363</v>
      </c>
      <c r="N819">
        <v>7.4950000000000001</v>
      </c>
    </row>
    <row r="820" spans="1:14">
      <c r="A820" s="54">
        <f>formulas!O907</f>
        <v>0</v>
      </c>
      <c r="B820" s="33">
        <f t="shared" ca="1" si="89"/>
        <v>32</v>
      </c>
      <c r="C820">
        <f t="shared" si="90"/>
        <v>486</v>
      </c>
      <c r="D820">
        <f t="shared" ca="1" si="88"/>
        <v>-2.1999999999999999E-2</v>
      </c>
      <c r="E820">
        <f t="shared" ca="1" si="91"/>
        <v>0</v>
      </c>
      <c r="F820">
        <f t="shared" ca="1" si="92"/>
        <v>31</v>
      </c>
      <c r="G820">
        <f t="shared" ca="1" si="93"/>
        <v>32</v>
      </c>
      <c r="M820">
        <v>364</v>
      </c>
      <c r="N820">
        <v>7.5170000000000003</v>
      </c>
    </row>
    <row r="821" spans="1:14">
      <c r="A821" s="54">
        <f>formulas!O908</f>
        <v>0</v>
      </c>
      <c r="B821" s="33">
        <f t="shared" ca="1" si="89"/>
        <v>32</v>
      </c>
      <c r="C821">
        <f t="shared" si="90"/>
        <v>486</v>
      </c>
      <c r="D821">
        <f t="shared" ca="1" si="88"/>
        <v>-2.1999999999999999E-2</v>
      </c>
      <c r="E821">
        <f t="shared" ca="1" si="91"/>
        <v>0</v>
      </c>
      <c r="F821">
        <f t="shared" ca="1" si="92"/>
        <v>31</v>
      </c>
      <c r="G821">
        <f t="shared" ca="1" si="93"/>
        <v>32</v>
      </c>
      <c r="M821">
        <v>365</v>
      </c>
      <c r="N821">
        <v>7.54</v>
      </c>
    </row>
    <row r="822" spans="1:14">
      <c r="A822" s="54">
        <f>formulas!O909</f>
        <v>0</v>
      </c>
      <c r="B822" s="33">
        <f t="shared" ca="1" si="89"/>
        <v>32</v>
      </c>
      <c r="C822">
        <f t="shared" si="90"/>
        <v>486</v>
      </c>
      <c r="D822">
        <f t="shared" ca="1" si="88"/>
        <v>-2.1999999999999999E-2</v>
      </c>
      <c r="E822">
        <f t="shared" ca="1" si="91"/>
        <v>0</v>
      </c>
      <c r="F822">
        <f t="shared" ca="1" si="92"/>
        <v>31</v>
      </c>
      <c r="G822">
        <f t="shared" ca="1" si="93"/>
        <v>32</v>
      </c>
      <c r="M822">
        <v>366</v>
      </c>
      <c r="N822">
        <v>7.5620000000000003</v>
      </c>
    </row>
    <row r="823" spans="1:14">
      <c r="A823" s="54">
        <f>formulas!O910</f>
        <v>0</v>
      </c>
      <c r="B823" s="33">
        <f t="shared" ca="1" si="89"/>
        <v>32</v>
      </c>
      <c r="C823">
        <f t="shared" si="90"/>
        <v>486</v>
      </c>
      <c r="D823">
        <f t="shared" ca="1" si="88"/>
        <v>-2.1999999999999999E-2</v>
      </c>
      <c r="E823">
        <f t="shared" ca="1" si="91"/>
        <v>0</v>
      </c>
      <c r="F823">
        <f t="shared" ca="1" si="92"/>
        <v>31</v>
      </c>
      <c r="G823">
        <f t="shared" ca="1" si="93"/>
        <v>32</v>
      </c>
      <c r="M823">
        <v>367</v>
      </c>
      <c r="N823">
        <v>7.5839999999999996</v>
      </c>
    </row>
    <row r="824" spans="1:14">
      <c r="A824" s="54">
        <f>formulas!O911</f>
        <v>0</v>
      </c>
      <c r="B824" s="33">
        <f t="shared" ca="1" si="89"/>
        <v>32</v>
      </c>
      <c r="C824">
        <f t="shared" si="90"/>
        <v>486</v>
      </c>
      <c r="D824">
        <f t="shared" ca="1" si="88"/>
        <v>-2.1999999999999999E-2</v>
      </c>
      <c r="E824">
        <f t="shared" ca="1" si="91"/>
        <v>0</v>
      </c>
      <c r="F824">
        <f t="shared" ca="1" si="92"/>
        <v>31</v>
      </c>
      <c r="G824">
        <f t="shared" ca="1" si="93"/>
        <v>32</v>
      </c>
      <c r="M824">
        <v>368</v>
      </c>
      <c r="N824">
        <v>7.6059999999999999</v>
      </c>
    </row>
    <row r="825" spans="1:14">
      <c r="A825" s="54">
        <f>formulas!O912</f>
        <v>0</v>
      </c>
      <c r="B825" s="33">
        <f t="shared" ca="1" si="89"/>
        <v>32</v>
      </c>
      <c r="C825">
        <f t="shared" si="90"/>
        <v>486</v>
      </c>
      <c r="D825">
        <f t="shared" ca="1" si="88"/>
        <v>-2.1999999999999999E-2</v>
      </c>
      <c r="E825">
        <f t="shared" ca="1" si="91"/>
        <v>0</v>
      </c>
      <c r="F825">
        <f t="shared" ca="1" si="92"/>
        <v>31</v>
      </c>
      <c r="G825">
        <f t="shared" ca="1" si="93"/>
        <v>32</v>
      </c>
      <c r="M825">
        <v>369</v>
      </c>
      <c r="N825">
        <v>7.6280000000000001</v>
      </c>
    </row>
    <row r="826" spans="1:14">
      <c r="A826" s="54">
        <f>formulas!O913</f>
        <v>0</v>
      </c>
      <c r="B826" s="33">
        <f t="shared" ca="1" si="89"/>
        <v>32</v>
      </c>
      <c r="C826">
        <f t="shared" si="90"/>
        <v>486</v>
      </c>
      <c r="D826">
        <f t="shared" ca="1" si="88"/>
        <v>-2.1999999999999999E-2</v>
      </c>
      <c r="E826">
        <f t="shared" ca="1" si="91"/>
        <v>0</v>
      </c>
      <c r="F826">
        <f t="shared" ca="1" si="92"/>
        <v>31</v>
      </c>
      <c r="G826">
        <f t="shared" ca="1" si="93"/>
        <v>32</v>
      </c>
      <c r="M826">
        <v>370</v>
      </c>
      <c r="N826">
        <v>7.65</v>
      </c>
    </row>
    <row r="827" spans="1:14">
      <c r="A827" s="54">
        <f>formulas!O914</f>
        <v>0</v>
      </c>
      <c r="B827" s="33">
        <f t="shared" ca="1" si="89"/>
        <v>32</v>
      </c>
      <c r="C827">
        <f t="shared" si="90"/>
        <v>486</v>
      </c>
      <c r="D827">
        <f t="shared" ca="1" si="88"/>
        <v>-2.1999999999999999E-2</v>
      </c>
      <c r="E827">
        <f t="shared" ca="1" si="91"/>
        <v>0</v>
      </c>
      <c r="F827">
        <f t="shared" ca="1" si="92"/>
        <v>31</v>
      </c>
      <c r="G827">
        <f t="shared" ca="1" si="93"/>
        <v>32</v>
      </c>
      <c r="M827">
        <v>371</v>
      </c>
      <c r="N827">
        <v>7.673</v>
      </c>
    </row>
    <row r="828" spans="1:14">
      <c r="A828" s="54">
        <f>formulas!O915</f>
        <v>0</v>
      </c>
      <c r="B828" s="33">
        <f t="shared" ca="1" si="89"/>
        <v>32</v>
      </c>
      <c r="C828">
        <f t="shared" si="90"/>
        <v>486</v>
      </c>
      <c r="D828">
        <f t="shared" ca="1" si="88"/>
        <v>-2.1999999999999999E-2</v>
      </c>
      <c r="E828">
        <f t="shared" ca="1" si="91"/>
        <v>0</v>
      </c>
      <c r="F828">
        <f t="shared" ca="1" si="92"/>
        <v>31</v>
      </c>
      <c r="G828">
        <f t="shared" ca="1" si="93"/>
        <v>32</v>
      </c>
      <c r="M828">
        <v>372</v>
      </c>
      <c r="N828">
        <v>7.6950000000000003</v>
      </c>
    </row>
    <row r="829" spans="1:14">
      <c r="A829" s="54">
        <f>formulas!O916</f>
        <v>0</v>
      </c>
      <c r="B829" s="33">
        <f t="shared" ca="1" si="89"/>
        <v>32</v>
      </c>
      <c r="C829">
        <f t="shared" si="90"/>
        <v>486</v>
      </c>
      <c r="D829">
        <f t="shared" ca="1" si="88"/>
        <v>-2.1999999999999999E-2</v>
      </c>
      <c r="E829">
        <f t="shared" ca="1" si="91"/>
        <v>0</v>
      </c>
      <c r="F829">
        <f t="shared" ca="1" si="92"/>
        <v>31</v>
      </c>
      <c r="G829">
        <f t="shared" ca="1" si="93"/>
        <v>32</v>
      </c>
      <c r="M829">
        <v>373</v>
      </c>
      <c r="N829">
        <v>7.7169999999999996</v>
      </c>
    </row>
    <row r="830" spans="1:14">
      <c r="A830" s="54">
        <f>formulas!O917</f>
        <v>0</v>
      </c>
      <c r="B830" s="33">
        <f t="shared" ca="1" si="89"/>
        <v>32</v>
      </c>
      <c r="C830">
        <f t="shared" si="90"/>
        <v>486</v>
      </c>
      <c r="D830">
        <f t="shared" ca="1" si="88"/>
        <v>-2.1999999999999999E-2</v>
      </c>
      <c r="E830">
        <f t="shared" ca="1" si="91"/>
        <v>0</v>
      </c>
      <c r="F830">
        <f t="shared" ca="1" si="92"/>
        <v>31</v>
      </c>
      <c r="G830">
        <f t="shared" ca="1" si="93"/>
        <v>32</v>
      </c>
      <c r="M830">
        <v>374</v>
      </c>
      <c r="N830">
        <v>7.7389999999999999</v>
      </c>
    </row>
    <row r="831" spans="1:14">
      <c r="A831" s="54">
        <f>formulas!O918</f>
        <v>0</v>
      </c>
      <c r="B831" s="33">
        <f t="shared" ca="1" si="89"/>
        <v>32</v>
      </c>
      <c r="C831">
        <f t="shared" si="90"/>
        <v>486</v>
      </c>
      <c r="D831">
        <f t="shared" ca="1" si="88"/>
        <v>-2.1999999999999999E-2</v>
      </c>
      <c r="E831">
        <f t="shared" ca="1" si="91"/>
        <v>0</v>
      </c>
      <c r="F831">
        <f t="shared" ca="1" si="92"/>
        <v>31</v>
      </c>
      <c r="G831">
        <f t="shared" ca="1" si="93"/>
        <v>32</v>
      </c>
      <c r="M831">
        <v>375</v>
      </c>
      <c r="N831">
        <v>7.7610000000000001</v>
      </c>
    </row>
    <row r="832" spans="1:14">
      <c r="A832" s="54">
        <f>formulas!O919</f>
        <v>0</v>
      </c>
      <c r="B832" s="33">
        <f t="shared" ca="1" si="89"/>
        <v>32</v>
      </c>
      <c r="C832">
        <f t="shared" si="90"/>
        <v>486</v>
      </c>
      <c r="D832">
        <f t="shared" ca="1" si="88"/>
        <v>-2.1999999999999999E-2</v>
      </c>
      <c r="E832">
        <f t="shared" ca="1" si="91"/>
        <v>0</v>
      </c>
      <c r="F832">
        <f t="shared" ca="1" si="92"/>
        <v>31</v>
      </c>
      <c r="G832">
        <f t="shared" ca="1" si="93"/>
        <v>32</v>
      </c>
      <c r="M832">
        <v>376</v>
      </c>
      <c r="N832">
        <v>7.7830000000000004</v>
      </c>
    </row>
    <row r="833" spans="1:14">
      <c r="A833" s="54">
        <f>formulas!O920</f>
        <v>0</v>
      </c>
      <c r="B833" s="33">
        <f t="shared" ca="1" si="89"/>
        <v>32</v>
      </c>
      <c r="C833">
        <f t="shared" si="90"/>
        <v>486</v>
      </c>
      <c r="D833">
        <f t="shared" ca="1" si="88"/>
        <v>-2.1999999999999999E-2</v>
      </c>
      <c r="E833">
        <f t="shared" ca="1" si="91"/>
        <v>0</v>
      </c>
      <c r="F833">
        <f t="shared" ca="1" si="92"/>
        <v>31</v>
      </c>
      <c r="G833">
        <f t="shared" ca="1" si="93"/>
        <v>32</v>
      </c>
      <c r="M833">
        <v>377</v>
      </c>
      <c r="N833">
        <v>7.806</v>
      </c>
    </row>
    <row r="834" spans="1:14">
      <c r="A834" s="54">
        <f>formulas!O921</f>
        <v>0</v>
      </c>
      <c r="B834" s="33">
        <f t="shared" ca="1" si="89"/>
        <v>32</v>
      </c>
      <c r="C834">
        <f t="shared" si="90"/>
        <v>486</v>
      </c>
      <c r="D834">
        <f t="shared" ca="1" si="88"/>
        <v>-2.1999999999999999E-2</v>
      </c>
      <c r="E834">
        <f t="shared" ca="1" si="91"/>
        <v>0</v>
      </c>
      <c r="F834">
        <f t="shared" ca="1" si="92"/>
        <v>31</v>
      </c>
      <c r="G834">
        <f t="shared" ca="1" si="93"/>
        <v>32</v>
      </c>
      <c r="M834">
        <v>378</v>
      </c>
      <c r="N834">
        <v>7.8280000000000003</v>
      </c>
    </row>
    <row r="835" spans="1:14">
      <c r="A835" s="54">
        <f>formulas!O922</f>
        <v>0</v>
      </c>
      <c r="B835" s="33">
        <f t="shared" ca="1" si="89"/>
        <v>32</v>
      </c>
      <c r="C835">
        <f t="shared" si="90"/>
        <v>486</v>
      </c>
      <c r="D835">
        <f t="shared" ref="D835:D898" ca="1" si="94">INDIRECT(ADDRESS(C835+1,14))</f>
        <v>-2.1999999999999999E-2</v>
      </c>
      <c r="E835">
        <f t="shared" ca="1" si="91"/>
        <v>0</v>
      </c>
      <c r="F835">
        <f t="shared" ca="1" si="92"/>
        <v>31</v>
      </c>
      <c r="G835">
        <f t="shared" ca="1" si="93"/>
        <v>32</v>
      </c>
      <c r="M835">
        <v>379</v>
      </c>
      <c r="N835">
        <v>7.85</v>
      </c>
    </row>
    <row r="836" spans="1:14">
      <c r="A836" s="54">
        <f>formulas!O923</f>
        <v>0</v>
      </c>
      <c r="B836" s="33">
        <f t="shared" ca="1" si="89"/>
        <v>32</v>
      </c>
      <c r="C836">
        <f t="shared" si="90"/>
        <v>486</v>
      </c>
      <c r="D836">
        <f t="shared" ca="1" si="94"/>
        <v>-2.1999999999999999E-2</v>
      </c>
      <c r="E836">
        <f t="shared" ca="1" si="91"/>
        <v>0</v>
      </c>
      <c r="F836">
        <f t="shared" ca="1" si="92"/>
        <v>31</v>
      </c>
      <c r="G836">
        <f t="shared" ca="1" si="93"/>
        <v>32</v>
      </c>
      <c r="M836">
        <v>380</v>
      </c>
      <c r="N836">
        <v>7.8719999999999999</v>
      </c>
    </row>
    <row r="837" spans="1:14">
      <c r="A837" s="54">
        <f>formulas!O924</f>
        <v>0</v>
      </c>
      <c r="B837" s="33">
        <f t="shared" ca="1" si="89"/>
        <v>32</v>
      </c>
      <c r="C837">
        <f t="shared" si="90"/>
        <v>486</v>
      </c>
      <c r="D837">
        <f t="shared" ca="1" si="94"/>
        <v>-2.1999999999999999E-2</v>
      </c>
      <c r="E837">
        <f t="shared" ca="1" si="91"/>
        <v>0</v>
      </c>
      <c r="F837">
        <f t="shared" ca="1" si="92"/>
        <v>31</v>
      </c>
      <c r="G837">
        <f t="shared" ca="1" si="93"/>
        <v>32</v>
      </c>
      <c r="M837">
        <v>381</v>
      </c>
      <c r="N837">
        <v>7.8940000000000001</v>
      </c>
    </row>
    <row r="838" spans="1:14">
      <c r="A838" s="54">
        <f>formulas!O925</f>
        <v>0</v>
      </c>
      <c r="B838" s="33">
        <f t="shared" ca="1" si="89"/>
        <v>32</v>
      </c>
      <c r="C838">
        <f t="shared" si="90"/>
        <v>486</v>
      </c>
      <c r="D838">
        <f t="shared" ca="1" si="94"/>
        <v>-2.1999999999999999E-2</v>
      </c>
      <c r="E838">
        <f t="shared" ca="1" si="91"/>
        <v>0</v>
      </c>
      <c r="F838">
        <f t="shared" ca="1" si="92"/>
        <v>31</v>
      </c>
      <c r="G838">
        <f t="shared" ca="1" si="93"/>
        <v>32</v>
      </c>
      <c r="M838">
        <v>382</v>
      </c>
      <c r="N838">
        <v>7.9169999999999998</v>
      </c>
    </row>
    <row r="839" spans="1:14">
      <c r="A839" s="54">
        <f>formulas!O926</f>
        <v>0</v>
      </c>
      <c r="B839" s="33">
        <f t="shared" ca="1" si="89"/>
        <v>32</v>
      </c>
      <c r="C839">
        <f t="shared" si="90"/>
        <v>486</v>
      </c>
      <c r="D839">
        <f t="shared" ca="1" si="94"/>
        <v>-2.1999999999999999E-2</v>
      </c>
      <c r="E839">
        <f t="shared" ca="1" si="91"/>
        <v>0</v>
      </c>
      <c r="F839">
        <f t="shared" ca="1" si="92"/>
        <v>31</v>
      </c>
      <c r="G839">
        <f t="shared" ca="1" si="93"/>
        <v>32</v>
      </c>
      <c r="M839">
        <v>383</v>
      </c>
      <c r="N839">
        <v>7.9390000000000001</v>
      </c>
    </row>
    <row r="840" spans="1:14">
      <c r="A840" s="54">
        <f>formulas!O927</f>
        <v>0</v>
      </c>
      <c r="B840" s="33">
        <f t="shared" ca="1" si="89"/>
        <v>32</v>
      </c>
      <c r="C840">
        <f t="shared" si="90"/>
        <v>486</v>
      </c>
      <c r="D840">
        <f t="shared" ca="1" si="94"/>
        <v>-2.1999999999999999E-2</v>
      </c>
      <c r="E840">
        <f t="shared" ca="1" si="91"/>
        <v>0</v>
      </c>
      <c r="F840">
        <f t="shared" ca="1" si="92"/>
        <v>31</v>
      </c>
      <c r="G840">
        <f t="shared" ca="1" si="93"/>
        <v>32</v>
      </c>
      <c r="M840">
        <v>384</v>
      </c>
      <c r="N840">
        <v>7.9610000000000003</v>
      </c>
    </row>
    <row r="841" spans="1:14">
      <c r="A841" s="54">
        <f>formulas!O928</f>
        <v>0</v>
      </c>
      <c r="B841" s="33">
        <f t="shared" ca="1" si="89"/>
        <v>32</v>
      </c>
      <c r="C841">
        <f t="shared" si="90"/>
        <v>486</v>
      </c>
      <c r="D841">
        <f t="shared" ca="1" si="94"/>
        <v>-2.1999999999999999E-2</v>
      </c>
      <c r="E841">
        <f t="shared" ca="1" si="91"/>
        <v>0</v>
      </c>
      <c r="F841">
        <f t="shared" ca="1" si="92"/>
        <v>31</v>
      </c>
      <c r="G841">
        <f t="shared" ca="1" si="93"/>
        <v>32</v>
      </c>
      <c r="M841">
        <v>385</v>
      </c>
      <c r="N841">
        <v>7.9829999999999997</v>
      </c>
    </row>
    <row r="842" spans="1:14">
      <c r="A842" s="54">
        <f>formulas!O929</f>
        <v>0</v>
      </c>
      <c r="B842" s="33">
        <f t="shared" ca="1" si="89"/>
        <v>32</v>
      </c>
      <c r="C842">
        <f t="shared" si="90"/>
        <v>486</v>
      </c>
      <c r="D842">
        <f t="shared" ca="1" si="94"/>
        <v>-2.1999999999999999E-2</v>
      </c>
      <c r="E842">
        <f t="shared" ca="1" si="91"/>
        <v>0</v>
      </c>
      <c r="F842">
        <f t="shared" ca="1" si="92"/>
        <v>31</v>
      </c>
      <c r="G842">
        <f t="shared" ca="1" si="93"/>
        <v>32</v>
      </c>
      <c r="M842">
        <v>386</v>
      </c>
      <c r="N842">
        <v>8.0050000000000008</v>
      </c>
    </row>
    <row r="843" spans="1:14">
      <c r="A843" s="54">
        <f>formulas!O930</f>
        <v>0</v>
      </c>
      <c r="B843" s="33">
        <f t="shared" ca="1" si="89"/>
        <v>32</v>
      </c>
      <c r="C843">
        <f t="shared" si="90"/>
        <v>486</v>
      </c>
      <c r="D843">
        <f t="shared" ca="1" si="94"/>
        <v>-2.1999999999999999E-2</v>
      </c>
      <c r="E843">
        <f t="shared" ca="1" si="91"/>
        <v>0</v>
      </c>
      <c r="F843">
        <f t="shared" ca="1" si="92"/>
        <v>31</v>
      </c>
      <c r="G843">
        <f t="shared" ca="1" si="93"/>
        <v>32</v>
      </c>
      <c r="M843">
        <v>387</v>
      </c>
      <c r="N843">
        <v>8.0269999999999992</v>
      </c>
    </row>
    <row r="844" spans="1:14">
      <c r="A844" s="54">
        <f>formulas!O931</f>
        <v>0</v>
      </c>
      <c r="B844" s="33">
        <f t="shared" ca="1" si="89"/>
        <v>32</v>
      </c>
      <c r="C844">
        <f t="shared" si="90"/>
        <v>486</v>
      </c>
      <c r="D844">
        <f t="shared" ca="1" si="94"/>
        <v>-2.1999999999999999E-2</v>
      </c>
      <c r="E844">
        <f t="shared" ca="1" si="91"/>
        <v>0</v>
      </c>
      <c r="F844">
        <f t="shared" ca="1" si="92"/>
        <v>31</v>
      </c>
      <c r="G844">
        <f t="shared" ca="1" si="93"/>
        <v>32</v>
      </c>
      <c r="M844">
        <v>388</v>
      </c>
      <c r="N844">
        <v>8.0500000000000007</v>
      </c>
    </row>
    <row r="845" spans="1:14">
      <c r="A845" s="54">
        <f>formulas!O932</f>
        <v>0</v>
      </c>
      <c r="B845" s="33">
        <f t="shared" ca="1" si="89"/>
        <v>32</v>
      </c>
      <c r="C845">
        <f t="shared" si="90"/>
        <v>486</v>
      </c>
      <c r="D845">
        <f t="shared" ca="1" si="94"/>
        <v>-2.1999999999999999E-2</v>
      </c>
      <c r="E845">
        <f t="shared" ca="1" si="91"/>
        <v>0</v>
      </c>
      <c r="F845">
        <f t="shared" ca="1" si="92"/>
        <v>31</v>
      </c>
      <c r="G845">
        <f t="shared" ca="1" si="93"/>
        <v>32</v>
      </c>
      <c r="M845">
        <v>389</v>
      </c>
      <c r="N845">
        <v>8.0719999999999992</v>
      </c>
    </row>
    <row r="846" spans="1:14">
      <c r="A846" s="54">
        <f>formulas!O933</f>
        <v>0</v>
      </c>
      <c r="B846" s="33">
        <f t="shared" ca="1" si="89"/>
        <v>32</v>
      </c>
      <c r="C846">
        <f t="shared" si="90"/>
        <v>486</v>
      </c>
      <c r="D846">
        <f t="shared" ca="1" si="94"/>
        <v>-2.1999999999999999E-2</v>
      </c>
      <c r="E846">
        <f t="shared" ca="1" si="91"/>
        <v>0</v>
      </c>
      <c r="F846">
        <f t="shared" ca="1" si="92"/>
        <v>31</v>
      </c>
      <c r="G846">
        <f t="shared" ca="1" si="93"/>
        <v>32</v>
      </c>
      <c r="M846">
        <v>390</v>
      </c>
      <c r="N846">
        <v>8.0939999999999994</v>
      </c>
    </row>
    <row r="847" spans="1:14">
      <c r="A847" s="54">
        <f>formulas!O934</f>
        <v>0</v>
      </c>
      <c r="B847" s="33">
        <f t="shared" ca="1" si="89"/>
        <v>32</v>
      </c>
      <c r="C847">
        <f t="shared" si="90"/>
        <v>486</v>
      </c>
      <c r="D847">
        <f t="shared" ca="1" si="94"/>
        <v>-2.1999999999999999E-2</v>
      </c>
      <c r="E847">
        <f t="shared" ca="1" si="91"/>
        <v>0</v>
      </c>
      <c r="F847">
        <f t="shared" ca="1" si="92"/>
        <v>31</v>
      </c>
      <c r="G847">
        <f t="shared" ca="1" si="93"/>
        <v>32</v>
      </c>
      <c r="M847">
        <v>391</v>
      </c>
      <c r="N847">
        <v>8.1159999999999997</v>
      </c>
    </row>
    <row r="848" spans="1:14">
      <c r="A848" s="54">
        <f>formulas!O935</f>
        <v>0</v>
      </c>
      <c r="B848" s="33">
        <f t="shared" ca="1" si="89"/>
        <v>32</v>
      </c>
      <c r="C848">
        <f t="shared" si="90"/>
        <v>486</v>
      </c>
      <c r="D848">
        <f t="shared" ca="1" si="94"/>
        <v>-2.1999999999999999E-2</v>
      </c>
      <c r="E848">
        <f t="shared" ca="1" si="91"/>
        <v>0</v>
      </c>
      <c r="F848">
        <f t="shared" ca="1" si="92"/>
        <v>31</v>
      </c>
      <c r="G848">
        <f t="shared" ca="1" si="93"/>
        <v>32</v>
      </c>
      <c r="M848">
        <v>392</v>
      </c>
      <c r="N848">
        <v>8.1379999999999999</v>
      </c>
    </row>
    <row r="849" spans="1:14">
      <c r="A849" s="54">
        <f>formulas!O936</f>
        <v>0</v>
      </c>
      <c r="B849" s="33">
        <f t="shared" ca="1" si="89"/>
        <v>32</v>
      </c>
      <c r="C849">
        <f t="shared" si="90"/>
        <v>486</v>
      </c>
      <c r="D849">
        <f t="shared" ca="1" si="94"/>
        <v>-2.1999999999999999E-2</v>
      </c>
      <c r="E849">
        <f t="shared" ca="1" si="91"/>
        <v>0</v>
      </c>
      <c r="F849">
        <f t="shared" ca="1" si="92"/>
        <v>31</v>
      </c>
      <c r="G849">
        <f t="shared" ca="1" si="93"/>
        <v>32</v>
      </c>
      <c r="M849">
        <v>393</v>
      </c>
      <c r="N849">
        <v>8.1609999999999996</v>
      </c>
    </row>
    <row r="850" spans="1:14">
      <c r="A850" s="54">
        <f>formulas!O937</f>
        <v>0</v>
      </c>
      <c r="B850" s="33">
        <f t="shared" ca="1" si="89"/>
        <v>32</v>
      </c>
      <c r="C850">
        <f t="shared" si="90"/>
        <v>486</v>
      </c>
      <c r="D850">
        <f t="shared" ca="1" si="94"/>
        <v>-2.1999999999999999E-2</v>
      </c>
      <c r="E850">
        <f t="shared" ca="1" si="91"/>
        <v>0</v>
      </c>
      <c r="F850">
        <f t="shared" ca="1" si="92"/>
        <v>31</v>
      </c>
      <c r="G850">
        <f t="shared" ca="1" si="93"/>
        <v>32</v>
      </c>
      <c r="M850">
        <v>394</v>
      </c>
      <c r="N850">
        <v>8.1829999999999998</v>
      </c>
    </row>
    <row r="851" spans="1:14">
      <c r="A851" s="54">
        <f>formulas!O938</f>
        <v>0</v>
      </c>
      <c r="B851" s="33">
        <f t="shared" ca="1" si="89"/>
        <v>32</v>
      </c>
      <c r="C851">
        <f t="shared" si="90"/>
        <v>486</v>
      </c>
      <c r="D851">
        <f t="shared" ca="1" si="94"/>
        <v>-2.1999999999999999E-2</v>
      </c>
      <c r="E851">
        <f t="shared" ca="1" si="91"/>
        <v>0</v>
      </c>
      <c r="F851">
        <f t="shared" ca="1" si="92"/>
        <v>31</v>
      </c>
      <c r="G851">
        <f t="shared" ca="1" si="93"/>
        <v>32</v>
      </c>
      <c r="M851">
        <v>395</v>
      </c>
      <c r="N851">
        <v>8.2050000000000001</v>
      </c>
    </row>
    <row r="852" spans="1:14">
      <c r="A852" s="54">
        <f>formulas!O939</f>
        <v>0</v>
      </c>
      <c r="B852" s="33">
        <f t="shared" ca="1" si="89"/>
        <v>32</v>
      </c>
      <c r="C852">
        <f t="shared" si="90"/>
        <v>486</v>
      </c>
      <c r="D852">
        <f t="shared" ca="1" si="94"/>
        <v>-2.1999999999999999E-2</v>
      </c>
      <c r="E852">
        <f t="shared" ca="1" si="91"/>
        <v>0</v>
      </c>
      <c r="F852">
        <f t="shared" ca="1" si="92"/>
        <v>31</v>
      </c>
      <c r="G852">
        <f t="shared" ca="1" si="93"/>
        <v>32</v>
      </c>
      <c r="M852">
        <v>396</v>
      </c>
      <c r="N852">
        <v>8.2270000000000003</v>
      </c>
    </row>
    <row r="853" spans="1:14">
      <c r="A853" s="54">
        <f>formulas!O940</f>
        <v>0</v>
      </c>
      <c r="B853" s="33">
        <f t="shared" ca="1" si="89"/>
        <v>32</v>
      </c>
      <c r="C853">
        <f t="shared" si="90"/>
        <v>486</v>
      </c>
      <c r="D853">
        <f t="shared" ca="1" si="94"/>
        <v>-2.1999999999999999E-2</v>
      </c>
      <c r="E853">
        <f t="shared" ca="1" si="91"/>
        <v>0</v>
      </c>
      <c r="F853">
        <f t="shared" ca="1" si="92"/>
        <v>31</v>
      </c>
      <c r="G853">
        <f t="shared" ca="1" si="93"/>
        <v>32</v>
      </c>
      <c r="M853">
        <v>397</v>
      </c>
      <c r="N853">
        <v>8.25</v>
      </c>
    </row>
    <row r="854" spans="1:14">
      <c r="A854" s="54">
        <f>formulas!O941</f>
        <v>0</v>
      </c>
      <c r="B854" s="33">
        <f t="shared" ca="1" si="89"/>
        <v>32</v>
      </c>
      <c r="C854">
        <f t="shared" si="90"/>
        <v>486</v>
      </c>
      <c r="D854">
        <f t="shared" ca="1" si="94"/>
        <v>-2.1999999999999999E-2</v>
      </c>
      <c r="E854">
        <f t="shared" ca="1" si="91"/>
        <v>0</v>
      </c>
      <c r="F854">
        <f t="shared" ca="1" si="92"/>
        <v>31</v>
      </c>
      <c r="G854">
        <f t="shared" ca="1" si="93"/>
        <v>32</v>
      </c>
      <c r="M854">
        <v>398</v>
      </c>
      <c r="N854">
        <v>8.2720000000000002</v>
      </c>
    </row>
    <row r="855" spans="1:14">
      <c r="A855" s="54">
        <f>formulas!O942</f>
        <v>0</v>
      </c>
      <c r="B855" s="33">
        <f t="shared" ca="1" si="89"/>
        <v>32</v>
      </c>
      <c r="C855">
        <f t="shared" si="90"/>
        <v>486</v>
      </c>
      <c r="D855">
        <f t="shared" ca="1" si="94"/>
        <v>-2.1999999999999999E-2</v>
      </c>
      <c r="E855">
        <f t="shared" ca="1" si="91"/>
        <v>0</v>
      </c>
      <c r="F855">
        <f t="shared" ca="1" si="92"/>
        <v>31</v>
      </c>
      <c r="G855">
        <f t="shared" ca="1" si="93"/>
        <v>32</v>
      </c>
      <c r="M855">
        <v>399</v>
      </c>
      <c r="N855">
        <v>8.2940000000000005</v>
      </c>
    </row>
    <row r="856" spans="1:14">
      <c r="A856" s="54">
        <f>formulas!O943</f>
        <v>0</v>
      </c>
      <c r="B856" s="33">
        <f t="shared" ca="1" si="89"/>
        <v>32</v>
      </c>
      <c r="C856">
        <f t="shared" si="90"/>
        <v>486</v>
      </c>
      <c r="D856">
        <f t="shared" ca="1" si="94"/>
        <v>-2.1999999999999999E-2</v>
      </c>
      <c r="E856">
        <f t="shared" ca="1" si="91"/>
        <v>0</v>
      </c>
      <c r="F856">
        <f t="shared" ca="1" si="92"/>
        <v>31</v>
      </c>
      <c r="G856">
        <f t="shared" ca="1" si="93"/>
        <v>32</v>
      </c>
      <c r="M856">
        <v>400</v>
      </c>
      <c r="N856">
        <v>8.3160000000000007</v>
      </c>
    </row>
    <row r="857" spans="1:14">
      <c r="A857" s="54">
        <f>formulas!O944</f>
        <v>0</v>
      </c>
      <c r="B857" s="33">
        <f t="shared" ca="1" si="89"/>
        <v>32</v>
      </c>
      <c r="C857">
        <f t="shared" si="90"/>
        <v>486</v>
      </c>
      <c r="D857">
        <f t="shared" ca="1" si="94"/>
        <v>-2.1999999999999999E-2</v>
      </c>
      <c r="E857">
        <f t="shared" ca="1" si="91"/>
        <v>0</v>
      </c>
      <c r="F857">
        <f t="shared" ca="1" si="92"/>
        <v>31</v>
      </c>
      <c r="G857">
        <f t="shared" ca="1" si="93"/>
        <v>32</v>
      </c>
      <c r="M857">
        <v>401</v>
      </c>
      <c r="N857">
        <v>8.3379999999999992</v>
      </c>
    </row>
    <row r="858" spans="1:14">
      <c r="A858" s="54">
        <f>formulas!O945</f>
        <v>0</v>
      </c>
      <c r="B858" s="33">
        <f t="shared" ca="1" si="89"/>
        <v>32</v>
      </c>
      <c r="C858">
        <f t="shared" si="90"/>
        <v>486</v>
      </c>
      <c r="D858">
        <f t="shared" ca="1" si="94"/>
        <v>-2.1999999999999999E-2</v>
      </c>
      <c r="E858">
        <f t="shared" ca="1" si="91"/>
        <v>0</v>
      </c>
      <c r="F858">
        <f t="shared" ca="1" si="92"/>
        <v>31</v>
      </c>
      <c r="G858">
        <f t="shared" ca="1" si="93"/>
        <v>32</v>
      </c>
      <c r="M858">
        <v>402</v>
      </c>
      <c r="N858">
        <v>8.3610000000000007</v>
      </c>
    </row>
    <row r="859" spans="1:14">
      <c r="A859" s="54">
        <f>formulas!O946</f>
        <v>0</v>
      </c>
      <c r="B859" s="33">
        <f t="shared" ca="1" si="89"/>
        <v>32</v>
      </c>
      <c r="C859">
        <f t="shared" si="90"/>
        <v>486</v>
      </c>
      <c r="D859">
        <f t="shared" ca="1" si="94"/>
        <v>-2.1999999999999999E-2</v>
      </c>
      <c r="E859">
        <f t="shared" ca="1" si="91"/>
        <v>0</v>
      </c>
      <c r="F859">
        <f t="shared" ca="1" si="92"/>
        <v>31</v>
      </c>
      <c r="G859">
        <f t="shared" ca="1" si="93"/>
        <v>32</v>
      </c>
      <c r="M859">
        <v>403</v>
      </c>
      <c r="N859">
        <v>8.3829999999999991</v>
      </c>
    </row>
    <row r="860" spans="1:14">
      <c r="A860" s="54">
        <f>formulas!O947</f>
        <v>0</v>
      </c>
      <c r="B860" s="33">
        <f t="shared" ca="1" si="89"/>
        <v>32</v>
      </c>
      <c r="C860">
        <f t="shared" si="90"/>
        <v>486</v>
      </c>
      <c r="D860">
        <f t="shared" ca="1" si="94"/>
        <v>-2.1999999999999999E-2</v>
      </c>
      <c r="E860">
        <f t="shared" ca="1" si="91"/>
        <v>0</v>
      </c>
      <c r="F860">
        <f t="shared" ca="1" si="92"/>
        <v>31</v>
      </c>
      <c r="G860">
        <f t="shared" ca="1" si="93"/>
        <v>32</v>
      </c>
      <c r="M860">
        <v>404</v>
      </c>
      <c r="N860">
        <v>8.4049999999999994</v>
      </c>
    </row>
    <row r="861" spans="1:14">
      <c r="A861" s="54">
        <f>formulas!O948</f>
        <v>0</v>
      </c>
      <c r="B861" s="33">
        <f t="shared" ca="1" si="89"/>
        <v>32</v>
      </c>
      <c r="C861">
        <f t="shared" si="90"/>
        <v>486</v>
      </c>
      <c r="D861">
        <f t="shared" ca="1" si="94"/>
        <v>-2.1999999999999999E-2</v>
      </c>
      <c r="E861">
        <f t="shared" ca="1" si="91"/>
        <v>0</v>
      </c>
      <c r="F861">
        <f t="shared" ca="1" si="92"/>
        <v>31</v>
      </c>
      <c r="G861">
        <f t="shared" ca="1" si="93"/>
        <v>32</v>
      </c>
      <c r="M861">
        <v>405</v>
      </c>
      <c r="N861">
        <v>8.4269999999999996</v>
      </c>
    </row>
    <row r="862" spans="1:14">
      <c r="A862" s="54">
        <f>formulas!O949</f>
        <v>0</v>
      </c>
      <c r="B862" s="33">
        <f t="shared" ca="1" si="89"/>
        <v>32</v>
      </c>
      <c r="C862">
        <f t="shared" si="90"/>
        <v>486</v>
      </c>
      <c r="D862">
        <f t="shared" ca="1" si="94"/>
        <v>-2.1999999999999999E-2</v>
      </c>
      <c r="E862">
        <f t="shared" ca="1" si="91"/>
        <v>0</v>
      </c>
      <c r="F862">
        <f t="shared" ca="1" si="92"/>
        <v>31</v>
      </c>
      <c r="G862">
        <f t="shared" ca="1" si="93"/>
        <v>32</v>
      </c>
      <c r="M862">
        <v>406</v>
      </c>
      <c r="N862">
        <v>8.4499999999999993</v>
      </c>
    </row>
    <row r="863" spans="1:14">
      <c r="A863" s="54">
        <f>formulas!O950</f>
        <v>0</v>
      </c>
      <c r="B863" s="33">
        <f t="shared" ca="1" si="89"/>
        <v>32</v>
      </c>
      <c r="C863">
        <f t="shared" si="90"/>
        <v>486</v>
      </c>
      <c r="D863">
        <f t="shared" ca="1" si="94"/>
        <v>-2.1999999999999999E-2</v>
      </c>
      <c r="E863">
        <f t="shared" ca="1" si="91"/>
        <v>0</v>
      </c>
      <c r="F863">
        <f t="shared" ca="1" si="92"/>
        <v>31</v>
      </c>
      <c r="G863">
        <f t="shared" ca="1" si="93"/>
        <v>32</v>
      </c>
      <c r="M863">
        <v>407</v>
      </c>
      <c r="N863">
        <v>8.4719999999999995</v>
      </c>
    </row>
    <row r="864" spans="1:14">
      <c r="A864" s="54">
        <f>formulas!O951</f>
        <v>0</v>
      </c>
      <c r="B864" s="33">
        <f t="shared" ca="1" si="89"/>
        <v>32</v>
      </c>
      <c r="C864">
        <f t="shared" si="90"/>
        <v>486</v>
      </c>
      <c r="D864">
        <f t="shared" ca="1" si="94"/>
        <v>-2.1999999999999999E-2</v>
      </c>
      <c r="E864">
        <f t="shared" ca="1" si="91"/>
        <v>0</v>
      </c>
      <c r="F864">
        <f t="shared" ca="1" si="92"/>
        <v>31</v>
      </c>
      <c r="G864">
        <f t="shared" ca="1" si="93"/>
        <v>32</v>
      </c>
      <c r="M864">
        <v>408</v>
      </c>
      <c r="N864">
        <v>8.4939999999999998</v>
      </c>
    </row>
    <row r="865" spans="1:14">
      <c r="A865" s="54">
        <f>formulas!O952</f>
        <v>0</v>
      </c>
      <c r="B865" s="33">
        <f t="shared" ca="1" si="89"/>
        <v>32</v>
      </c>
      <c r="C865">
        <f t="shared" si="90"/>
        <v>486</v>
      </c>
      <c r="D865">
        <f t="shared" ca="1" si="94"/>
        <v>-2.1999999999999999E-2</v>
      </c>
      <c r="E865">
        <f t="shared" ca="1" si="91"/>
        <v>0</v>
      </c>
      <c r="F865">
        <f t="shared" ca="1" si="92"/>
        <v>31</v>
      </c>
      <c r="G865">
        <f t="shared" ca="1" si="93"/>
        <v>32</v>
      </c>
      <c r="M865">
        <v>409</v>
      </c>
      <c r="N865">
        <v>8.516</v>
      </c>
    </row>
    <row r="866" spans="1:14">
      <c r="A866" s="54">
        <f>formulas!O953</f>
        <v>0</v>
      </c>
      <c r="B866" s="33">
        <f t="shared" ca="1" si="89"/>
        <v>32</v>
      </c>
      <c r="C866">
        <f t="shared" si="90"/>
        <v>486</v>
      </c>
      <c r="D866">
        <f t="shared" ca="1" si="94"/>
        <v>-2.1999999999999999E-2</v>
      </c>
      <c r="E866">
        <f t="shared" ca="1" si="91"/>
        <v>0</v>
      </c>
      <c r="F866">
        <f t="shared" ca="1" si="92"/>
        <v>31</v>
      </c>
      <c r="G866">
        <f t="shared" ca="1" si="93"/>
        <v>32</v>
      </c>
      <c r="M866">
        <v>410</v>
      </c>
      <c r="N866">
        <v>8.5389999999999997</v>
      </c>
    </row>
    <row r="867" spans="1:14">
      <c r="A867" s="54">
        <f>formulas!O954</f>
        <v>0</v>
      </c>
      <c r="B867" s="33">
        <f t="shared" ca="1" si="89"/>
        <v>32</v>
      </c>
      <c r="C867">
        <f t="shared" si="90"/>
        <v>486</v>
      </c>
      <c r="D867">
        <f t="shared" ca="1" si="94"/>
        <v>-2.1999999999999999E-2</v>
      </c>
      <c r="E867">
        <f t="shared" ca="1" si="91"/>
        <v>0</v>
      </c>
      <c r="F867">
        <f t="shared" ca="1" si="92"/>
        <v>31</v>
      </c>
      <c r="G867">
        <f t="shared" ca="1" si="93"/>
        <v>32</v>
      </c>
      <c r="M867">
        <v>411</v>
      </c>
      <c r="N867">
        <v>8.5609999999999999</v>
      </c>
    </row>
    <row r="868" spans="1:14">
      <c r="A868" s="54">
        <f>formulas!O955</f>
        <v>0</v>
      </c>
      <c r="B868" s="33">
        <f t="shared" ca="1" si="89"/>
        <v>32</v>
      </c>
      <c r="C868">
        <f t="shared" si="90"/>
        <v>486</v>
      </c>
      <c r="D868">
        <f t="shared" ca="1" si="94"/>
        <v>-2.1999999999999999E-2</v>
      </c>
      <c r="E868">
        <f t="shared" ca="1" si="91"/>
        <v>0</v>
      </c>
      <c r="F868">
        <f t="shared" ca="1" si="92"/>
        <v>31</v>
      </c>
      <c r="G868">
        <f t="shared" ca="1" si="93"/>
        <v>32</v>
      </c>
      <c r="M868">
        <v>412</v>
      </c>
      <c r="N868">
        <v>8.5830000000000002</v>
      </c>
    </row>
    <row r="869" spans="1:14">
      <c r="A869" s="54">
        <f>formulas!O956</f>
        <v>0</v>
      </c>
      <c r="B869" s="33">
        <f t="shared" ref="B869:B932" ca="1" si="95">(A869-D869)/(E869-D869)*(G869-F869)+F869</f>
        <v>32</v>
      </c>
      <c r="C869">
        <f t="shared" ref="C869:C932" si="96">COUNTIF($N$2:$N$25400,"&lt;"&amp;A869)</f>
        <v>486</v>
      </c>
      <c r="D869">
        <f t="shared" ca="1" si="94"/>
        <v>-2.1999999999999999E-2</v>
      </c>
      <c r="E869">
        <f t="shared" ref="E869:E932" ca="1" si="97">INDIRECT(ADDRESS(C869+2,14))</f>
        <v>0</v>
      </c>
      <c r="F869">
        <f t="shared" ref="F869:F932" ca="1" si="98">INDIRECT(ADDRESS(C869+1,13))</f>
        <v>31</v>
      </c>
      <c r="G869">
        <f t="shared" ref="G869:G932" ca="1" si="99">INDIRECT(ADDRESS(C869+2,13))</f>
        <v>32</v>
      </c>
      <c r="M869">
        <v>413</v>
      </c>
      <c r="N869">
        <v>8.6050000000000004</v>
      </c>
    </row>
    <row r="870" spans="1:14">
      <c r="A870" s="54">
        <f>formulas!O957</f>
        <v>0</v>
      </c>
      <c r="B870" s="33">
        <f t="shared" ca="1" si="95"/>
        <v>32</v>
      </c>
      <c r="C870">
        <f t="shared" si="96"/>
        <v>486</v>
      </c>
      <c r="D870">
        <f t="shared" ca="1" si="94"/>
        <v>-2.1999999999999999E-2</v>
      </c>
      <c r="E870">
        <f t="shared" ca="1" si="97"/>
        <v>0</v>
      </c>
      <c r="F870">
        <f t="shared" ca="1" si="98"/>
        <v>31</v>
      </c>
      <c r="G870">
        <f t="shared" ca="1" si="99"/>
        <v>32</v>
      </c>
      <c r="M870">
        <v>414</v>
      </c>
      <c r="N870">
        <v>8.6280000000000001</v>
      </c>
    </row>
    <row r="871" spans="1:14">
      <c r="A871" s="54">
        <f>formulas!O958</f>
        <v>0</v>
      </c>
      <c r="B871" s="33">
        <f t="shared" ca="1" si="95"/>
        <v>32</v>
      </c>
      <c r="C871">
        <f t="shared" si="96"/>
        <v>486</v>
      </c>
      <c r="D871">
        <f t="shared" ca="1" si="94"/>
        <v>-2.1999999999999999E-2</v>
      </c>
      <c r="E871">
        <f t="shared" ca="1" si="97"/>
        <v>0</v>
      </c>
      <c r="F871">
        <f t="shared" ca="1" si="98"/>
        <v>31</v>
      </c>
      <c r="G871">
        <f t="shared" ca="1" si="99"/>
        <v>32</v>
      </c>
      <c r="M871">
        <v>415</v>
      </c>
      <c r="N871">
        <v>8.65</v>
      </c>
    </row>
    <row r="872" spans="1:14">
      <c r="A872" s="54">
        <f>formulas!O959</f>
        <v>0</v>
      </c>
      <c r="B872" s="33">
        <f t="shared" ca="1" si="95"/>
        <v>32</v>
      </c>
      <c r="C872">
        <f t="shared" si="96"/>
        <v>486</v>
      </c>
      <c r="D872">
        <f t="shared" ca="1" si="94"/>
        <v>-2.1999999999999999E-2</v>
      </c>
      <c r="E872">
        <f t="shared" ca="1" si="97"/>
        <v>0</v>
      </c>
      <c r="F872">
        <f t="shared" ca="1" si="98"/>
        <v>31</v>
      </c>
      <c r="G872">
        <f t="shared" ca="1" si="99"/>
        <v>32</v>
      </c>
      <c r="M872">
        <v>416</v>
      </c>
      <c r="N872">
        <v>8.6720000000000006</v>
      </c>
    </row>
    <row r="873" spans="1:14">
      <c r="A873" s="54">
        <f>formulas!O960</f>
        <v>0</v>
      </c>
      <c r="B873" s="33">
        <f t="shared" ca="1" si="95"/>
        <v>32</v>
      </c>
      <c r="C873">
        <f t="shared" si="96"/>
        <v>486</v>
      </c>
      <c r="D873">
        <f t="shared" ca="1" si="94"/>
        <v>-2.1999999999999999E-2</v>
      </c>
      <c r="E873">
        <f t="shared" ca="1" si="97"/>
        <v>0</v>
      </c>
      <c r="F873">
        <f t="shared" ca="1" si="98"/>
        <v>31</v>
      </c>
      <c r="G873">
        <f t="shared" ca="1" si="99"/>
        <v>32</v>
      </c>
      <c r="M873">
        <v>417</v>
      </c>
      <c r="N873">
        <v>8.6940000000000008</v>
      </c>
    </row>
    <row r="874" spans="1:14">
      <c r="A874" s="54">
        <f>formulas!O961</f>
        <v>0</v>
      </c>
      <c r="B874" s="33">
        <f t="shared" ca="1" si="95"/>
        <v>32</v>
      </c>
      <c r="C874">
        <f t="shared" si="96"/>
        <v>486</v>
      </c>
      <c r="D874">
        <f t="shared" ca="1" si="94"/>
        <v>-2.1999999999999999E-2</v>
      </c>
      <c r="E874">
        <f t="shared" ca="1" si="97"/>
        <v>0</v>
      </c>
      <c r="F874">
        <f t="shared" ca="1" si="98"/>
        <v>31</v>
      </c>
      <c r="G874">
        <f t="shared" ca="1" si="99"/>
        <v>32</v>
      </c>
      <c r="M874">
        <v>418</v>
      </c>
      <c r="N874">
        <v>8.7170000000000005</v>
      </c>
    </row>
    <row r="875" spans="1:14">
      <c r="A875" s="54">
        <f>formulas!O962</f>
        <v>0</v>
      </c>
      <c r="B875" s="33">
        <f t="shared" ca="1" si="95"/>
        <v>32</v>
      </c>
      <c r="C875">
        <f t="shared" si="96"/>
        <v>486</v>
      </c>
      <c r="D875">
        <f t="shared" ca="1" si="94"/>
        <v>-2.1999999999999999E-2</v>
      </c>
      <c r="E875">
        <f t="shared" ca="1" si="97"/>
        <v>0</v>
      </c>
      <c r="F875">
        <f t="shared" ca="1" si="98"/>
        <v>31</v>
      </c>
      <c r="G875">
        <f t="shared" ca="1" si="99"/>
        <v>32</v>
      </c>
      <c r="M875">
        <v>419</v>
      </c>
      <c r="N875">
        <v>8.7390000000000008</v>
      </c>
    </row>
    <row r="876" spans="1:14">
      <c r="A876" s="54">
        <f>formulas!O963</f>
        <v>0</v>
      </c>
      <c r="B876" s="33">
        <f t="shared" ca="1" si="95"/>
        <v>32</v>
      </c>
      <c r="C876">
        <f t="shared" si="96"/>
        <v>486</v>
      </c>
      <c r="D876">
        <f t="shared" ca="1" si="94"/>
        <v>-2.1999999999999999E-2</v>
      </c>
      <c r="E876">
        <f t="shared" ca="1" si="97"/>
        <v>0</v>
      </c>
      <c r="F876">
        <f t="shared" ca="1" si="98"/>
        <v>31</v>
      </c>
      <c r="G876">
        <f t="shared" ca="1" si="99"/>
        <v>32</v>
      </c>
      <c r="M876">
        <v>420</v>
      </c>
      <c r="N876">
        <v>8.7609999999999992</v>
      </c>
    </row>
    <row r="877" spans="1:14">
      <c r="A877" s="54">
        <f>formulas!O964</f>
        <v>0</v>
      </c>
      <c r="B877" s="33">
        <f t="shared" ca="1" si="95"/>
        <v>32</v>
      </c>
      <c r="C877">
        <f t="shared" si="96"/>
        <v>486</v>
      </c>
      <c r="D877">
        <f t="shared" ca="1" si="94"/>
        <v>-2.1999999999999999E-2</v>
      </c>
      <c r="E877">
        <f t="shared" ca="1" si="97"/>
        <v>0</v>
      </c>
      <c r="F877">
        <f t="shared" ca="1" si="98"/>
        <v>31</v>
      </c>
      <c r="G877">
        <f t="shared" ca="1" si="99"/>
        <v>32</v>
      </c>
      <c r="M877">
        <v>421</v>
      </c>
      <c r="N877">
        <v>8.7840000000000007</v>
      </c>
    </row>
    <row r="878" spans="1:14">
      <c r="A878" s="54">
        <f>formulas!O965</f>
        <v>0</v>
      </c>
      <c r="B878" s="33">
        <f t="shared" ca="1" si="95"/>
        <v>32</v>
      </c>
      <c r="C878">
        <f t="shared" si="96"/>
        <v>486</v>
      </c>
      <c r="D878">
        <f t="shared" ca="1" si="94"/>
        <v>-2.1999999999999999E-2</v>
      </c>
      <c r="E878">
        <f t="shared" ca="1" si="97"/>
        <v>0</v>
      </c>
      <c r="F878">
        <f t="shared" ca="1" si="98"/>
        <v>31</v>
      </c>
      <c r="G878">
        <f t="shared" ca="1" si="99"/>
        <v>32</v>
      </c>
      <c r="M878">
        <v>422</v>
      </c>
      <c r="N878">
        <v>8.8059999999999992</v>
      </c>
    </row>
    <row r="879" spans="1:14">
      <c r="A879" s="54">
        <f>formulas!O966</f>
        <v>0</v>
      </c>
      <c r="B879" s="33">
        <f t="shared" ca="1" si="95"/>
        <v>32</v>
      </c>
      <c r="C879">
        <f t="shared" si="96"/>
        <v>486</v>
      </c>
      <c r="D879">
        <f t="shared" ca="1" si="94"/>
        <v>-2.1999999999999999E-2</v>
      </c>
      <c r="E879">
        <f t="shared" ca="1" si="97"/>
        <v>0</v>
      </c>
      <c r="F879">
        <f t="shared" ca="1" si="98"/>
        <v>31</v>
      </c>
      <c r="G879">
        <f t="shared" ca="1" si="99"/>
        <v>32</v>
      </c>
      <c r="M879">
        <v>423</v>
      </c>
      <c r="N879">
        <v>8.8279999999999994</v>
      </c>
    </row>
    <row r="880" spans="1:14">
      <c r="A880" s="54">
        <f>formulas!O967</f>
        <v>0</v>
      </c>
      <c r="B880" s="33">
        <f t="shared" ca="1" si="95"/>
        <v>32</v>
      </c>
      <c r="C880">
        <f t="shared" si="96"/>
        <v>486</v>
      </c>
      <c r="D880">
        <f t="shared" ca="1" si="94"/>
        <v>-2.1999999999999999E-2</v>
      </c>
      <c r="E880">
        <f t="shared" ca="1" si="97"/>
        <v>0</v>
      </c>
      <c r="F880">
        <f t="shared" ca="1" si="98"/>
        <v>31</v>
      </c>
      <c r="G880">
        <f t="shared" ca="1" si="99"/>
        <v>32</v>
      </c>
      <c r="M880">
        <v>424</v>
      </c>
      <c r="N880">
        <v>8.8510000000000009</v>
      </c>
    </row>
    <row r="881" spans="1:14">
      <c r="A881" s="54">
        <f>formulas!O968</f>
        <v>0</v>
      </c>
      <c r="B881" s="33">
        <f t="shared" ca="1" si="95"/>
        <v>32</v>
      </c>
      <c r="C881">
        <f t="shared" si="96"/>
        <v>486</v>
      </c>
      <c r="D881">
        <f t="shared" ca="1" si="94"/>
        <v>-2.1999999999999999E-2</v>
      </c>
      <c r="E881">
        <f t="shared" ca="1" si="97"/>
        <v>0</v>
      </c>
      <c r="F881">
        <f t="shared" ca="1" si="98"/>
        <v>31</v>
      </c>
      <c r="G881">
        <f t="shared" ca="1" si="99"/>
        <v>32</v>
      </c>
      <c r="M881">
        <v>425</v>
      </c>
      <c r="N881">
        <v>8.8729999999999993</v>
      </c>
    </row>
    <row r="882" spans="1:14">
      <c r="A882" s="54">
        <f>formulas!O969</f>
        <v>0</v>
      </c>
      <c r="B882" s="33">
        <f t="shared" ca="1" si="95"/>
        <v>32</v>
      </c>
      <c r="C882">
        <f t="shared" si="96"/>
        <v>486</v>
      </c>
      <c r="D882">
        <f t="shared" ca="1" si="94"/>
        <v>-2.1999999999999999E-2</v>
      </c>
      <c r="E882">
        <f t="shared" ca="1" si="97"/>
        <v>0</v>
      </c>
      <c r="F882">
        <f t="shared" ca="1" si="98"/>
        <v>31</v>
      </c>
      <c r="G882">
        <f t="shared" ca="1" si="99"/>
        <v>32</v>
      </c>
      <c r="M882">
        <v>426</v>
      </c>
      <c r="N882">
        <v>8.8949999999999996</v>
      </c>
    </row>
    <row r="883" spans="1:14">
      <c r="A883" s="54">
        <f>formulas!O970</f>
        <v>0</v>
      </c>
      <c r="B883" s="33">
        <f t="shared" ca="1" si="95"/>
        <v>32</v>
      </c>
      <c r="C883">
        <f t="shared" si="96"/>
        <v>486</v>
      </c>
      <c r="D883">
        <f t="shared" ca="1" si="94"/>
        <v>-2.1999999999999999E-2</v>
      </c>
      <c r="E883">
        <f t="shared" ca="1" si="97"/>
        <v>0</v>
      </c>
      <c r="F883">
        <f t="shared" ca="1" si="98"/>
        <v>31</v>
      </c>
      <c r="G883">
        <f t="shared" ca="1" si="99"/>
        <v>32</v>
      </c>
      <c r="M883">
        <v>427</v>
      </c>
      <c r="N883">
        <v>8.9179999999999993</v>
      </c>
    </row>
    <row r="884" spans="1:14">
      <c r="A884" s="54">
        <f>formulas!O971</f>
        <v>0</v>
      </c>
      <c r="B884" s="33">
        <f t="shared" ca="1" si="95"/>
        <v>32</v>
      </c>
      <c r="C884">
        <f t="shared" si="96"/>
        <v>486</v>
      </c>
      <c r="D884">
        <f t="shared" ca="1" si="94"/>
        <v>-2.1999999999999999E-2</v>
      </c>
      <c r="E884">
        <f t="shared" ca="1" si="97"/>
        <v>0</v>
      </c>
      <c r="F884">
        <f t="shared" ca="1" si="98"/>
        <v>31</v>
      </c>
      <c r="G884">
        <f t="shared" ca="1" si="99"/>
        <v>32</v>
      </c>
      <c r="M884">
        <v>428</v>
      </c>
      <c r="N884">
        <v>8.94</v>
      </c>
    </row>
    <row r="885" spans="1:14">
      <c r="A885" s="54">
        <f>formulas!O972</f>
        <v>0</v>
      </c>
      <c r="B885" s="33">
        <f t="shared" ca="1" si="95"/>
        <v>32</v>
      </c>
      <c r="C885">
        <f t="shared" si="96"/>
        <v>486</v>
      </c>
      <c r="D885">
        <f t="shared" ca="1" si="94"/>
        <v>-2.1999999999999999E-2</v>
      </c>
      <c r="E885">
        <f t="shared" ca="1" si="97"/>
        <v>0</v>
      </c>
      <c r="F885">
        <f t="shared" ca="1" si="98"/>
        <v>31</v>
      </c>
      <c r="G885">
        <f t="shared" ca="1" si="99"/>
        <v>32</v>
      </c>
      <c r="M885">
        <v>429</v>
      </c>
      <c r="N885">
        <v>8.9619999999999997</v>
      </c>
    </row>
    <row r="886" spans="1:14">
      <c r="A886" s="54">
        <f>formulas!O973</f>
        <v>0</v>
      </c>
      <c r="B886" s="33">
        <f t="shared" ca="1" si="95"/>
        <v>32</v>
      </c>
      <c r="C886">
        <f t="shared" si="96"/>
        <v>486</v>
      </c>
      <c r="D886">
        <f t="shared" ca="1" si="94"/>
        <v>-2.1999999999999999E-2</v>
      </c>
      <c r="E886">
        <f t="shared" ca="1" si="97"/>
        <v>0</v>
      </c>
      <c r="F886">
        <f t="shared" ca="1" si="98"/>
        <v>31</v>
      </c>
      <c r="G886">
        <f t="shared" ca="1" si="99"/>
        <v>32</v>
      </c>
      <c r="M886">
        <v>430</v>
      </c>
      <c r="N886">
        <v>8.9849999999999994</v>
      </c>
    </row>
    <row r="887" spans="1:14">
      <c r="A887" s="54">
        <f>formulas!O974</f>
        <v>0</v>
      </c>
      <c r="B887" s="33">
        <f t="shared" ca="1" si="95"/>
        <v>32</v>
      </c>
      <c r="C887">
        <f t="shared" si="96"/>
        <v>486</v>
      </c>
      <c r="D887">
        <f t="shared" ca="1" si="94"/>
        <v>-2.1999999999999999E-2</v>
      </c>
      <c r="E887">
        <f t="shared" ca="1" si="97"/>
        <v>0</v>
      </c>
      <c r="F887">
        <f t="shared" ca="1" si="98"/>
        <v>31</v>
      </c>
      <c r="G887">
        <f t="shared" ca="1" si="99"/>
        <v>32</v>
      </c>
      <c r="M887">
        <v>431</v>
      </c>
      <c r="N887">
        <v>9.0069999999999997</v>
      </c>
    </row>
    <row r="888" spans="1:14">
      <c r="A888" s="54">
        <f>formulas!O975</f>
        <v>0</v>
      </c>
      <c r="B888" s="33">
        <f t="shared" ca="1" si="95"/>
        <v>32</v>
      </c>
      <c r="C888">
        <f t="shared" si="96"/>
        <v>486</v>
      </c>
      <c r="D888">
        <f t="shared" ca="1" si="94"/>
        <v>-2.1999999999999999E-2</v>
      </c>
      <c r="E888">
        <f t="shared" ca="1" si="97"/>
        <v>0</v>
      </c>
      <c r="F888">
        <f t="shared" ca="1" si="98"/>
        <v>31</v>
      </c>
      <c r="G888">
        <f t="shared" ca="1" si="99"/>
        <v>32</v>
      </c>
      <c r="M888">
        <v>432</v>
      </c>
      <c r="N888">
        <v>9.0289999999999999</v>
      </c>
    </row>
    <row r="889" spans="1:14">
      <c r="A889" s="54">
        <f>formulas!O976</f>
        <v>0</v>
      </c>
      <c r="B889" s="33">
        <f t="shared" ca="1" si="95"/>
        <v>32</v>
      </c>
      <c r="C889">
        <f t="shared" si="96"/>
        <v>486</v>
      </c>
      <c r="D889">
        <f t="shared" ca="1" si="94"/>
        <v>-2.1999999999999999E-2</v>
      </c>
      <c r="E889">
        <f t="shared" ca="1" si="97"/>
        <v>0</v>
      </c>
      <c r="F889">
        <f t="shared" ca="1" si="98"/>
        <v>31</v>
      </c>
      <c r="G889">
        <f t="shared" ca="1" si="99"/>
        <v>32</v>
      </c>
      <c r="M889">
        <v>433</v>
      </c>
      <c r="N889">
        <v>9.0519999999999996</v>
      </c>
    </row>
    <row r="890" spans="1:14">
      <c r="A890" s="54">
        <f>formulas!O977</f>
        <v>0</v>
      </c>
      <c r="B890" s="33">
        <f t="shared" ca="1" si="95"/>
        <v>32</v>
      </c>
      <c r="C890">
        <f t="shared" si="96"/>
        <v>486</v>
      </c>
      <c r="D890">
        <f t="shared" ca="1" si="94"/>
        <v>-2.1999999999999999E-2</v>
      </c>
      <c r="E890">
        <f t="shared" ca="1" si="97"/>
        <v>0</v>
      </c>
      <c r="F890">
        <f t="shared" ca="1" si="98"/>
        <v>31</v>
      </c>
      <c r="G890">
        <f t="shared" ca="1" si="99"/>
        <v>32</v>
      </c>
      <c r="M890">
        <v>434</v>
      </c>
      <c r="N890">
        <v>9.0739999999999998</v>
      </c>
    </row>
    <row r="891" spans="1:14">
      <c r="A891" s="54">
        <f>formulas!O978</f>
        <v>0</v>
      </c>
      <c r="B891" s="33">
        <f t="shared" ca="1" si="95"/>
        <v>32</v>
      </c>
      <c r="C891">
        <f t="shared" si="96"/>
        <v>486</v>
      </c>
      <c r="D891">
        <f t="shared" ca="1" si="94"/>
        <v>-2.1999999999999999E-2</v>
      </c>
      <c r="E891">
        <f t="shared" ca="1" si="97"/>
        <v>0</v>
      </c>
      <c r="F891">
        <f t="shared" ca="1" si="98"/>
        <v>31</v>
      </c>
      <c r="G891">
        <f t="shared" ca="1" si="99"/>
        <v>32</v>
      </c>
      <c r="M891">
        <v>435</v>
      </c>
      <c r="N891">
        <v>9.0960000000000001</v>
      </c>
    </row>
    <row r="892" spans="1:14">
      <c r="A892" s="54">
        <f>formulas!O979</f>
        <v>0</v>
      </c>
      <c r="B892" s="33">
        <f t="shared" ca="1" si="95"/>
        <v>32</v>
      </c>
      <c r="C892">
        <f t="shared" si="96"/>
        <v>486</v>
      </c>
      <c r="D892">
        <f t="shared" ca="1" si="94"/>
        <v>-2.1999999999999999E-2</v>
      </c>
      <c r="E892">
        <f t="shared" ca="1" si="97"/>
        <v>0</v>
      </c>
      <c r="F892">
        <f t="shared" ca="1" si="98"/>
        <v>31</v>
      </c>
      <c r="G892">
        <f t="shared" ca="1" si="99"/>
        <v>32</v>
      </c>
      <c r="M892">
        <v>436</v>
      </c>
      <c r="N892">
        <v>9.1189999999999998</v>
      </c>
    </row>
    <row r="893" spans="1:14">
      <c r="A893" s="54">
        <f>formulas!O980</f>
        <v>0</v>
      </c>
      <c r="B893" s="33">
        <f t="shared" ca="1" si="95"/>
        <v>32</v>
      </c>
      <c r="C893">
        <f t="shared" si="96"/>
        <v>486</v>
      </c>
      <c r="D893">
        <f t="shared" ca="1" si="94"/>
        <v>-2.1999999999999999E-2</v>
      </c>
      <c r="E893">
        <f t="shared" ca="1" si="97"/>
        <v>0</v>
      </c>
      <c r="F893">
        <f t="shared" ca="1" si="98"/>
        <v>31</v>
      </c>
      <c r="G893">
        <f t="shared" ca="1" si="99"/>
        <v>32</v>
      </c>
      <c r="M893">
        <v>437</v>
      </c>
      <c r="N893">
        <v>9.141</v>
      </c>
    </row>
    <row r="894" spans="1:14">
      <c r="A894" s="54">
        <f>formulas!O981</f>
        <v>0</v>
      </c>
      <c r="B894" s="33">
        <f t="shared" ca="1" si="95"/>
        <v>32</v>
      </c>
      <c r="C894">
        <f t="shared" si="96"/>
        <v>486</v>
      </c>
      <c r="D894">
        <f t="shared" ca="1" si="94"/>
        <v>-2.1999999999999999E-2</v>
      </c>
      <c r="E894">
        <f t="shared" ca="1" si="97"/>
        <v>0</v>
      </c>
      <c r="F894">
        <f t="shared" ca="1" si="98"/>
        <v>31</v>
      </c>
      <c r="G894">
        <f t="shared" ca="1" si="99"/>
        <v>32</v>
      </c>
      <c r="M894">
        <v>438</v>
      </c>
      <c r="N894">
        <v>9.1630000000000003</v>
      </c>
    </row>
    <row r="895" spans="1:14">
      <c r="A895" s="54">
        <f>formulas!O982</f>
        <v>0</v>
      </c>
      <c r="B895" s="33">
        <f t="shared" ca="1" si="95"/>
        <v>32</v>
      </c>
      <c r="C895">
        <f t="shared" si="96"/>
        <v>486</v>
      </c>
      <c r="D895">
        <f t="shared" ca="1" si="94"/>
        <v>-2.1999999999999999E-2</v>
      </c>
      <c r="E895">
        <f t="shared" ca="1" si="97"/>
        <v>0</v>
      </c>
      <c r="F895">
        <f t="shared" ca="1" si="98"/>
        <v>31</v>
      </c>
      <c r="G895">
        <f t="shared" ca="1" si="99"/>
        <v>32</v>
      </c>
      <c r="M895">
        <v>439</v>
      </c>
      <c r="N895">
        <v>9.1859999999999999</v>
      </c>
    </row>
    <row r="896" spans="1:14">
      <c r="A896" s="54">
        <f>formulas!O983</f>
        <v>0</v>
      </c>
      <c r="B896" s="33">
        <f t="shared" ca="1" si="95"/>
        <v>32</v>
      </c>
      <c r="C896">
        <f t="shared" si="96"/>
        <v>486</v>
      </c>
      <c r="D896">
        <f t="shared" ca="1" si="94"/>
        <v>-2.1999999999999999E-2</v>
      </c>
      <c r="E896">
        <f t="shared" ca="1" si="97"/>
        <v>0</v>
      </c>
      <c r="F896">
        <f t="shared" ca="1" si="98"/>
        <v>31</v>
      </c>
      <c r="G896">
        <f t="shared" ca="1" si="99"/>
        <v>32</v>
      </c>
      <c r="M896">
        <v>440</v>
      </c>
      <c r="N896">
        <v>9.2080000000000002</v>
      </c>
    </row>
    <row r="897" spans="1:14">
      <c r="A897" s="54">
        <f>formulas!O984</f>
        <v>0</v>
      </c>
      <c r="B897" s="33">
        <f t="shared" ca="1" si="95"/>
        <v>32</v>
      </c>
      <c r="C897">
        <f t="shared" si="96"/>
        <v>486</v>
      </c>
      <c r="D897">
        <f t="shared" ca="1" si="94"/>
        <v>-2.1999999999999999E-2</v>
      </c>
      <c r="E897">
        <f t="shared" ca="1" si="97"/>
        <v>0</v>
      </c>
      <c r="F897">
        <f t="shared" ca="1" si="98"/>
        <v>31</v>
      </c>
      <c r="G897">
        <f t="shared" ca="1" si="99"/>
        <v>32</v>
      </c>
      <c r="M897">
        <v>441</v>
      </c>
      <c r="N897">
        <v>9.2309999999999999</v>
      </c>
    </row>
    <row r="898" spans="1:14">
      <c r="A898" s="54">
        <f>formulas!O985</f>
        <v>0</v>
      </c>
      <c r="B898" s="33">
        <f t="shared" ca="1" si="95"/>
        <v>32</v>
      </c>
      <c r="C898">
        <f t="shared" si="96"/>
        <v>486</v>
      </c>
      <c r="D898">
        <f t="shared" ca="1" si="94"/>
        <v>-2.1999999999999999E-2</v>
      </c>
      <c r="E898">
        <f t="shared" ca="1" si="97"/>
        <v>0</v>
      </c>
      <c r="F898">
        <f t="shared" ca="1" si="98"/>
        <v>31</v>
      </c>
      <c r="G898">
        <f t="shared" ca="1" si="99"/>
        <v>32</v>
      </c>
      <c r="M898">
        <v>442</v>
      </c>
      <c r="N898">
        <v>9.2530000000000001</v>
      </c>
    </row>
    <row r="899" spans="1:14">
      <c r="A899" s="54">
        <f>formulas!O986</f>
        <v>0</v>
      </c>
      <c r="B899" s="33">
        <f t="shared" ca="1" si="95"/>
        <v>32</v>
      </c>
      <c r="C899">
        <f t="shared" si="96"/>
        <v>486</v>
      </c>
      <c r="D899">
        <f t="shared" ref="D899:D962" ca="1" si="100">INDIRECT(ADDRESS(C899+1,14))</f>
        <v>-2.1999999999999999E-2</v>
      </c>
      <c r="E899">
        <f t="shared" ca="1" si="97"/>
        <v>0</v>
      </c>
      <c r="F899">
        <f t="shared" ca="1" si="98"/>
        <v>31</v>
      </c>
      <c r="G899">
        <f t="shared" ca="1" si="99"/>
        <v>32</v>
      </c>
      <c r="M899">
        <v>443</v>
      </c>
      <c r="N899">
        <v>9.2750000000000004</v>
      </c>
    </row>
    <row r="900" spans="1:14">
      <c r="A900" s="54">
        <f>formulas!O987</f>
        <v>0</v>
      </c>
      <c r="B900" s="33">
        <f t="shared" ca="1" si="95"/>
        <v>32</v>
      </c>
      <c r="C900">
        <f t="shared" si="96"/>
        <v>486</v>
      </c>
      <c r="D900">
        <f t="shared" ca="1" si="100"/>
        <v>-2.1999999999999999E-2</v>
      </c>
      <c r="E900">
        <f t="shared" ca="1" si="97"/>
        <v>0</v>
      </c>
      <c r="F900">
        <f t="shared" ca="1" si="98"/>
        <v>31</v>
      </c>
      <c r="G900">
        <f t="shared" ca="1" si="99"/>
        <v>32</v>
      </c>
      <c r="M900">
        <v>444</v>
      </c>
      <c r="N900">
        <v>9.298</v>
      </c>
    </row>
    <row r="901" spans="1:14">
      <c r="A901" s="54">
        <f>formulas!O988</f>
        <v>0</v>
      </c>
      <c r="B901" s="33">
        <f t="shared" ca="1" si="95"/>
        <v>32</v>
      </c>
      <c r="C901">
        <f t="shared" si="96"/>
        <v>486</v>
      </c>
      <c r="D901">
        <f t="shared" ca="1" si="100"/>
        <v>-2.1999999999999999E-2</v>
      </c>
      <c r="E901">
        <f t="shared" ca="1" si="97"/>
        <v>0</v>
      </c>
      <c r="F901">
        <f t="shared" ca="1" si="98"/>
        <v>31</v>
      </c>
      <c r="G901">
        <f t="shared" ca="1" si="99"/>
        <v>32</v>
      </c>
      <c r="M901">
        <v>445</v>
      </c>
      <c r="N901">
        <v>9.32</v>
      </c>
    </row>
    <row r="902" spans="1:14">
      <c r="A902" s="54">
        <f>formulas!O989</f>
        <v>0</v>
      </c>
      <c r="B902" s="33">
        <f t="shared" ca="1" si="95"/>
        <v>32</v>
      </c>
      <c r="C902">
        <f t="shared" si="96"/>
        <v>486</v>
      </c>
      <c r="D902">
        <f t="shared" ca="1" si="100"/>
        <v>-2.1999999999999999E-2</v>
      </c>
      <c r="E902">
        <f t="shared" ca="1" si="97"/>
        <v>0</v>
      </c>
      <c r="F902">
        <f t="shared" ca="1" si="98"/>
        <v>31</v>
      </c>
      <c r="G902">
        <f t="shared" ca="1" si="99"/>
        <v>32</v>
      </c>
      <c r="M902">
        <v>446</v>
      </c>
      <c r="N902">
        <v>9.343</v>
      </c>
    </row>
    <row r="903" spans="1:14">
      <c r="A903" s="54">
        <f>formulas!O990</f>
        <v>0</v>
      </c>
      <c r="B903" s="33">
        <f t="shared" ca="1" si="95"/>
        <v>32</v>
      </c>
      <c r="C903">
        <f t="shared" si="96"/>
        <v>486</v>
      </c>
      <c r="D903">
        <f t="shared" ca="1" si="100"/>
        <v>-2.1999999999999999E-2</v>
      </c>
      <c r="E903">
        <f t="shared" ca="1" si="97"/>
        <v>0</v>
      </c>
      <c r="F903">
        <f t="shared" ca="1" si="98"/>
        <v>31</v>
      </c>
      <c r="G903">
        <f t="shared" ca="1" si="99"/>
        <v>32</v>
      </c>
      <c r="M903">
        <v>447</v>
      </c>
      <c r="N903">
        <v>9.3650000000000002</v>
      </c>
    </row>
    <row r="904" spans="1:14">
      <c r="A904" s="54">
        <f>formulas!O991</f>
        <v>0</v>
      </c>
      <c r="B904" s="33">
        <f t="shared" ca="1" si="95"/>
        <v>32</v>
      </c>
      <c r="C904">
        <f t="shared" si="96"/>
        <v>486</v>
      </c>
      <c r="D904">
        <f t="shared" ca="1" si="100"/>
        <v>-2.1999999999999999E-2</v>
      </c>
      <c r="E904">
        <f t="shared" ca="1" si="97"/>
        <v>0</v>
      </c>
      <c r="F904">
        <f t="shared" ca="1" si="98"/>
        <v>31</v>
      </c>
      <c r="G904">
        <f t="shared" ca="1" si="99"/>
        <v>32</v>
      </c>
      <c r="M904">
        <v>448</v>
      </c>
      <c r="N904">
        <v>9.3879999999999999</v>
      </c>
    </row>
    <row r="905" spans="1:14">
      <c r="A905" s="54">
        <f>formulas!O992</f>
        <v>0</v>
      </c>
      <c r="B905" s="33">
        <f t="shared" ca="1" si="95"/>
        <v>32</v>
      </c>
      <c r="C905">
        <f t="shared" si="96"/>
        <v>486</v>
      </c>
      <c r="D905">
        <f t="shared" ca="1" si="100"/>
        <v>-2.1999999999999999E-2</v>
      </c>
      <c r="E905">
        <f t="shared" ca="1" si="97"/>
        <v>0</v>
      </c>
      <c r="F905">
        <f t="shared" ca="1" si="98"/>
        <v>31</v>
      </c>
      <c r="G905">
        <f t="shared" ca="1" si="99"/>
        <v>32</v>
      </c>
      <c r="M905">
        <v>449</v>
      </c>
      <c r="N905">
        <v>9.41</v>
      </c>
    </row>
    <row r="906" spans="1:14">
      <c r="A906" s="54">
        <f>formulas!O993</f>
        <v>0</v>
      </c>
      <c r="B906" s="33">
        <f t="shared" ca="1" si="95"/>
        <v>32</v>
      </c>
      <c r="C906">
        <f t="shared" si="96"/>
        <v>486</v>
      </c>
      <c r="D906">
        <f t="shared" ca="1" si="100"/>
        <v>-2.1999999999999999E-2</v>
      </c>
      <c r="E906">
        <f t="shared" ca="1" si="97"/>
        <v>0</v>
      </c>
      <c r="F906">
        <f t="shared" ca="1" si="98"/>
        <v>31</v>
      </c>
      <c r="G906">
        <f t="shared" ca="1" si="99"/>
        <v>32</v>
      </c>
      <c r="M906">
        <v>450</v>
      </c>
      <c r="N906">
        <v>9.4320000000000004</v>
      </c>
    </row>
    <row r="907" spans="1:14">
      <c r="A907" s="54">
        <f>formulas!O994</f>
        <v>0</v>
      </c>
      <c r="B907" s="33">
        <f t="shared" ca="1" si="95"/>
        <v>32</v>
      </c>
      <c r="C907">
        <f t="shared" si="96"/>
        <v>486</v>
      </c>
      <c r="D907">
        <f t="shared" ca="1" si="100"/>
        <v>-2.1999999999999999E-2</v>
      </c>
      <c r="E907">
        <f t="shared" ca="1" si="97"/>
        <v>0</v>
      </c>
      <c r="F907">
        <f t="shared" ca="1" si="98"/>
        <v>31</v>
      </c>
      <c r="G907">
        <f t="shared" ca="1" si="99"/>
        <v>32</v>
      </c>
      <c r="M907">
        <v>451</v>
      </c>
      <c r="N907">
        <v>9.4550000000000001</v>
      </c>
    </row>
    <row r="908" spans="1:14">
      <c r="A908" s="54">
        <f>formulas!O995</f>
        <v>0</v>
      </c>
      <c r="B908" s="33">
        <f t="shared" ca="1" si="95"/>
        <v>32</v>
      </c>
      <c r="C908">
        <f t="shared" si="96"/>
        <v>486</v>
      </c>
      <c r="D908">
        <f t="shared" ca="1" si="100"/>
        <v>-2.1999999999999999E-2</v>
      </c>
      <c r="E908">
        <f t="shared" ca="1" si="97"/>
        <v>0</v>
      </c>
      <c r="F908">
        <f t="shared" ca="1" si="98"/>
        <v>31</v>
      </c>
      <c r="G908">
        <f t="shared" ca="1" si="99"/>
        <v>32</v>
      </c>
      <c r="M908">
        <v>452</v>
      </c>
      <c r="N908">
        <v>9.4770000000000003</v>
      </c>
    </row>
    <row r="909" spans="1:14">
      <c r="A909" s="54">
        <f>formulas!O996</f>
        <v>0</v>
      </c>
      <c r="B909" s="33">
        <f t="shared" ca="1" si="95"/>
        <v>32</v>
      </c>
      <c r="C909">
        <f t="shared" si="96"/>
        <v>486</v>
      </c>
      <c r="D909">
        <f t="shared" ca="1" si="100"/>
        <v>-2.1999999999999999E-2</v>
      </c>
      <c r="E909">
        <f t="shared" ca="1" si="97"/>
        <v>0</v>
      </c>
      <c r="F909">
        <f t="shared" ca="1" si="98"/>
        <v>31</v>
      </c>
      <c r="G909">
        <f t="shared" ca="1" si="99"/>
        <v>32</v>
      </c>
      <c r="M909">
        <v>453</v>
      </c>
      <c r="N909">
        <v>9.5</v>
      </c>
    </row>
    <row r="910" spans="1:14">
      <c r="A910" s="54">
        <f>formulas!O997</f>
        <v>0</v>
      </c>
      <c r="B910" s="33">
        <f t="shared" ca="1" si="95"/>
        <v>32</v>
      </c>
      <c r="C910">
        <f t="shared" si="96"/>
        <v>486</v>
      </c>
      <c r="D910">
        <f t="shared" ca="1" si="100"/>
        <v>-2.1999999999999999E-2</v>
      </c>
      <c r="E910">
        <f t="shared" ca="1" si="97"/>
        <v>0</v>
      </c>
      <c r="F910">
        <f t="shared" ca="1" si="98"/>
        <v>31</v>
      </c>
      <c r="G910">
        <f t="shared" ca="1" si="99"/>
        <v>32</v>
      </c>
      <c r="M910">
        <v>454</v>
      </c>
      <c r="N910">
        <v>9.5220000000000002</v>
      </c>
    </row>
    <row r="911" spans="1:14">
      <c r="A911" s="54">
        <f>formulas!O998</f>
        <v>0</v>
      </c>
      <c r="B911" s="33">
        <f t="shared" ca="1" si="95"/>
        <v>32</v>
      </c>
      <c r="C911">
        <f t="shared" si="96"/>
        <v>486</v>
      </c>
      <c r="D911">
        <f t="shared" ca="1" si="100"/>
        <v>-2.1999999999999999E-2</v>
      </c>
      <c r="E911">
        <f t="shared" ca="1" si="97"/>
        <v>0</v>
      </c>
      <c r="F911">
        <f t="shared" ca="1" si="98"/>
        <v>31</v>
      </c>
      <c r="G911">
        <f t="shared" ca="1" si="99"/>
        <v>32</v>
      </c>
      <c r="M911">
        <v>455</v>
      </c>
      <c r="N911">
        <v>9.5449999999999999</v>
      </c>
    </row>
    <row r="912" spans="1:14">
      <c r="A912" s="54">
        <f>formulas!O999</f>
        <v>0</v>
      </c>
      <c r="B912" s="33">
        <f t="shared" ca="1" si="95"/>
        <v>32</v>
      </c>
      <c r="C912">
        <f t="shared" si="96"/>
        <v>486</v>
      </c>
      <c r="D912">
        <f t="shared" ca="1" si="100"/>
        <v>-2.1999999999999999E-2</v>
      </c>
      <c r="E912">
        <f t="shared" ca="1" si="97"/>
        <v>0</v>
      </c>
      <c r="F912">
        <f t="shared" ca="1" si="98"/>
        <v>31</v>
      </c>
      <c r="G912">
        <f t="shared" ca="1" si="99"/>
        <v>32</v>
      </c>
      <c r="M912">
        <v>456</v>
      </c>
      <c r="N912">
        <v>9.5670000000000002</v>
      </c>
    </row>
    <row r="913" spans="1:14">
      <c r="A913" s="54">
        <f>formulas!O1000</f>
        <v>0</v>
      </c>
      <c r="B913" s="33">
        <f t="shared" ca="1" si="95"/>
        <v>32</v>
      </c>
      <c r="C913">
        <f t="shared" si="96"/>
        <v>486</v>
      </c>
      <c r="D913">
        <f t="shared" ca="1" si="100"/>
        <v>-2.1999999999999999E-2</v>
      </c>
      <c r="E913">
        <f t="shared" ca="1" si="97"/>
        <v>0</v>
      </c>
      <c r="F913">
        <f t="shared" ca="1" si="98"/>
        <v>31</v>
      </c>
      <c r="G913">
        <f t="shared" ca="1" si="99"/>
        <v>32</v>
      </c>
      <c r="M913">
        <v>457</v>
      </c>
      <c r="N913">
        <v>9.59</v>
      </c>
    </row>
    <row r="914" spans="1:14">
      <c r="A914" s="54">
        <f>formulas!O1001</f>
        <v>0</v>
      </c>
      <c r="B914" s="33">
        <f t="shared" ca="1" si="95"/>
        <v>32</v>
      </c>
      <c r="C914">
        <f t="shared" si="96"/>
        <v>486</v>
      </c>
      <c r="D914">
        <f t="shared" ca="1" si="100"/>
        <v>-2.1999999999999999E-2</v>
      </c>
      <c r="E914">
        <f t="shared" ca="1" si="97"/>
        <v>0</v>
      </c>
      <c r="F914">
        <f t="shared" ca="1" si="98"/>
        <v>31</v>
      </c>
      <c r="G914">
        <f t="shared" ca="1" si="99"/>
        <v>32</v>
      </c>
      <c r="M914">
        <v>458</v>
      </c>
      <c r="N914">
        <v>9.6120000000000001</v>
      </c>
    </row>
    <row r="915" spans="1:14">
      <c r="A915" s="54">
        <f>formulas!O1002</f>
        <v>0</v>
      </c>
      <c r="B915" s="33">
        <f t="shared" ca="1" si="95"/>
        <v>32</v>
      </c>
      <c r="C915">
        <f t="shared" si="96"/>
        <v>486</v>
      </c>
      <c r="D915">
        <f t="shared" ca="1" si="100"/>
        <v>-2.1999999999999999E-2</v>
      </c>
      <c r="E915">
        <f t="shared" ca="1" si="97"/>
        <v>0</v>
      </c>
      <c r="F915">
        <f t="shared" ca="1" si="98"/>
        <v>31</v>
      </c>
      <c r="G915">
        <f t="shared" ca="1" si="99"/>
        <v>32</v>
      </c>
      <c r="M915">
        <v>459</v>
      </c>
      <c r="N915">
        <v>9.6349999999999998</v>
      </c>
    </row>
    <row r="916" spans="1:14">
      <c r="A916" s="54">
        <f>formulas!O1003</f>
        <v>0</v>
      </c>
      <c r="B916" s="33">
        <f t="shared" ca="1" si="95"/>
        <v>32</v>
      </c>
      <c r="C916">
        <f t="shared" si="96"/>
        <v>486</v>
      </c>
      <c r="D916">
        <f t="shared" ca="1" si="100"/>
        <v>-2.1999999999999999E-2</v>
      </c>
      <c r="E916">
        <f t="shared" ca="1" si="97"/>
        <v>0</v>
      </c>
      <c r="F916">
        <f t="shared" ca="1" si="98"/>
        <v>31</v>
      </c>
      <c r="G916">
        <f t="shared" ca="1" si="99"/>
        <v>32</v>
      </c>
      <c r="M916">
        <v>460</v>
      </c>
      <c r="N916">
        <v>9.657</v>
      </c>
    </row>
    <row r="917" spans="1:14">
      <c r="A917" s="54">
        <f>formulas!O1004</f>
        <v>0</v>
      </c>
      <c r="B917" s="33">
        <f t="shared" ca="1" si="95"/>
        <v>32</v>
      </c>
      <c r="C917">
        <f t="shared" si="96"/>
        <v>486</v>
      </c>
      <c r="D917">
        <f t="shared" ca="1" si="100"/>
        <v>-2.1999999999999999E-2</v>
      </c>
      <c r="E917">
        <f t="shared" ca="1" si="97"/>
        <v>0</v>
      </c>
      <c r="F917">
        <f t="shared" ca="1" si="98"/>
        <v>31</v>
      </c>
      <c r="G917">
        <f t="shared" ca="1" si="99"/>
        <v>32</v>
      </c>
      <c r="M917">
        <v>461</v>
      </c>
      <c r="N917">
        <v>9.68</v>
      </c>
    </row>
    <row r="918" spans="1:14">
      <c r="A918" s="54">
        <f>formulas!O1005</f>
        <v>0</v>
      </c>
      <c r="B918" s="33">
        <f t="shared" ca="1" si="95"/>
        <v>32</v>
      </c>
      <c r="C918">
        <f t="shared" si="96"/>
        <v>486</v>
      </c>
      <c r="D918">
        <f t="shared" ca="1" si="100"/>
        <v>-2.1999999999999999E-2</v>
      </c>
      <c r="E918">
        <f t="shared" ca="1" si="97"/>
        <v>0</v>
      </c>
      <c r="F918">
        <f t="shared" ca="1" si="98"/>
        <v>31</v>
      </c>
      <c r="G918">
        <f t="shared" ca="1" si="99"/>
        <v>32</v>
      </c>
      <c r="M918">
        <v>462</v>
      </c>
      <c r="N918">
        <v>9.702</v>
      </c>
    </row>
    <row r="919" spans="1:14">
      <c r="A919" s="54">
        <f>formulas!O1006</f>
        <v>0</v>
      </c>
      <c r="B919" s="33">
        <f t="shared" ca="1" si="95"/>
        <v>32</v>
      </c>
      <c r="C919">
        <f t="shared" si="96"/>
        <v>486</v>
      </c>
      <c r="D919">
        <f t="shared" ca="1" si="100"/>
        <v>-2.1999999999999999E-2</v>
      </c>
      <c r="E919">
        <f t="shared" ca="1" si="97"/>
        <v>0</v>
      </c>
      <c r="F919">
        <f t="shared" ca="1" si="98"/>
        <v>31</v>
      </c>
      <c r="G919">
        <f t="shared" ca="1" si="99"/>
        <v>32</v>
      </c>
      <c r="M919">
        <v>463</v>
      </c>
      <c r="N919">
        <v>9.7249999999999996</v>
      </c>
    </row>
    <row r="920" spans="1:14">
      <c r="A920" s="54">
        <f>formulas!O1007</f>
        <v>0</v>
      </c>
      <c r="B920" s="33">
        <f t="shared" ca="1" si="95"/>
        <v>32</v>
      </c>
      <c r="C920">
        <f t="shared" si="96"/>
        <v>486</v>
      </c>
      <c r="D920">
        <f t="shared" ca="1" si="100"/>
        <v>-2.1999999999999999E-2</v>
      </c>
      <c r="E920">
        <f t="shared" ca="1" si="97"/>
        <v>0</v>
      </c>
      <c r="F920">
        <f t="shared" ca="1" si="98"/>
        <v>31</v>
      </c>
      <c r="G920">
        <f t="shared" ca="1" si="99"/>
        <v>32</v>
      </c>
      <c r="M920">
        <v>464</v>
      </c>
      <c r="N920">
        <v>9.7469999999999999</v>
      </c>
    </row>
    <row r="921" spans="1:14">
      <c r="A921" s="54">
        <f>formulas!O1008</f>
        <v>0</v>
      </c>
      <c r="B921" s="33">
        <f t="shared" ca="1" si="95"/>
        <v>32</v>
      </c>
      <c r="C921">
        <f t="shared" si="96"/>
        <v>486</v>
      </c>
      <c r="D921">
        <f t="shared" ca="1" si="100"/>
        <v>-2.1999999999999999E-2</v>
      </c>
      <c r="E921">
        <f t="shared" ca="1" si="97"/>
        <v>0</v>
      </c>
      <c r="F921">
        <f t="shared" ca="1" si="98"/>
        <v>31</v>
      </c>
      <c r="G921">
        <f t="shared" ca="1" si="99"/>
        <v>32</v>
      </c>
      <c r="M921">
        <v>465</v>
      </c>
      <c r="N921">
        <v>9.77</v>
      </c>
    </row>
    <row r="922" spans="1:14">
      <c r="A922" s="54">
        <f>formulas!O1009</f>
        <v>0</v>
      </c>
      <c r="B922" s="33">
        <f t="shared" ca="1" si="95"/>
        <v>32</v>
      </c>
      <c r="C922">
        <f t="shared" si="96"/>
        <v>486</v>
      </c>
      <c r="D922">
        <f t="shared" ca="1" si="100"/>
        <v>-2.1999999999999999E-2</v>
      </c>
      <c r="E922">
        <f t="shared" ca="1" si="97"/>
        <v>0</v>
      </c>
      <c r="F922">
        <f t="shared" ca="1" si="98"/>
        <v>31</v>
      </c>
      <c r="G922">
        <f t="shared" ca="1" si="99"/>
        <v>32</v>
      </c>
      <c r="M922">
        <v>466</v>
      </c>
      <c r="N922">
        <v>9.7919999999999998</v>
      </c>
    </row>
    <row r="923" spans="1:14">
      <c r="A923" s="54">
        <f>formulas!O1010</f>
        <v>0</v>
      </c>
      <c r="B923" s="33">
        <f t="shared" ca="1" si="95"/>
        <v>32</v>
      </c>
      <c r="C923">
        <f t="shared" si="96"/>
        <v>486</v>
      </c>
      <c r="D923">
        <f t="shared" ca="1" si="100"/>
        <v>-2.1999999999999999E-2</v>
      </c>
      <c r="E923">
        <f t="shared" ca="1" si="97"/>
        <v>0</v>
      </c>
      <c r="F923">
        <f t="shared" ca="1" si="98"/>
        <v>31</v>
      </c>
      <c r="G923">
        <f t="shared" ca="1" si="99"/>
        <v>32</v>
      </c>
      <c r="M923">
        <v>467</v>
      </c>
      <c r="N923">
        <v>9.8149999999999995</v>
      </c>
    </row>
    <row r="924" spans="1:14">
      <c r="A924" s="54">
        <f>formulas!O1011</f>
        <v>0</v>
      </c>
      <c r="B924" s="33">
        <f t="shared" ca="1" si="95"/>
        <v>32</v>
      </c>
      <c r="C924">
        <f t="shared" si="96"/>
        <v>486</v>
      </c>
      <c r="D924">
        <f t="shared" ca="1" si="100"/>
        <v>-2.1999999999999999E-2</v>
      </c>
      <c r="E924">
        <f t="shared" ca="1" si="97"/>
        <v>0</v>
      </c>
      <c r="F924">
        <f t="shared" ca="1" si="98"/>
        <v>31</v>
      </c>
      <c r="G924">
        <f t="shared" ca="1" si="99"/>
        <v>32</v>
      </c>
      <c r="M924">
        <v>468</v>
      </c>
      <c r="N924">
        <v>9.8369999999999997</v>
      </c>
    </row>
    <row r="925" spans="1:14">
      <c r="A925" s="54">
        <f>formulas!O1012</f>
        <v>0</v>
      </c>
      <c r="B925" s="33">
        <f t="shared" ca="1" si="95"/>
        <v>32</v>
      </c>
      <c r="C925">
        <f t="shared" si="96"/>
        <v>486</v>
      </c>
      <c r="D925">
        <f t="shared" ca="1" si="100"/>
        <v>-2.1999999999999999E-2</v>
      </c>
      <c r="E925">
        <f t="shared" ca="1" si="97"/>
        <v>0</v>
      </c>
      <c r="F925">
        <f t="shared" ca="1" si="98"/>
        <v>31</v>
      </c>
      <c r="G925">
        <f t="shared" ca="1" si="99"/>
        <v>32</v>
      </c>
      <c r="M925">
        <v>469</v>
      </c>
      <c r="N925">
        <v>9.86</v>
      </c>
    </row>
    <row r="926" spans="1:14">
      <c r="A926" s="54">
        <f>formulas!O1013</f>
        <v>0</v>
      </c>
      <c r="B926" s="33">
        <f t="shared" ca="1" si="95"/>
        <v>32</v>
      </c>
      <c r="C926">
        <f t="shared" si="96"/>
        <v>486</v>
      </c>
      <c r="D926">
        <f t="shared" ca="1" si="100"/>
        <v>-2.1999999999999999E-2</v>
      </c>
      <c r="E926">
        <f t="shared" ca="1" si="97"/>
        <v>0</v>
      </c>
      <c r="F926">
        <f t="shared" ca="1" si="98"/>
        <v>31</v>
      </c>
      <c r="G926">
        <f t="shared" ca="1" si="99"/>
        <v>32</v>
      </c>
      <c r="M926">
        <v>470</v>
      </c>
      <c r="N926">
        <v>9.8819999999999997</v>
      </c>
    </row>
    <row r="927" spans="1:14">
      <c r="A927" s="54">
        <f>formulas!O1014</f>
        <v>0</v>
      </c>
      <c r="B927" s="33">
        <f t="shared" ca="1" si="95"/>
        <v>32</v>
      </c>
      <c r="C927">
        <f t="shared" si="96"/>
        <v>486</v>
      </c>
      <c r="D927">
        <f t="shared" ca="1" si="100"/>
        <v>-2.1999999999999999E-2</v>
      </c>
      <c r="E927">
        <f t="shared" ca="1" si="97"/>
        <v>0</v>
      </c>
      <c r="F927">
        <f t="shared" ca="1" si="98"/>
        <v>31</v>
      </c>
      <c r="G927">
        <f t="shared" ca="1" si="99"/>
        <v>32</v>
      </c>
      <c r="M927">
        <v>471</v>
      </c>
      <c r="N927">
        <v>9.9049999999999994</v>
      </c>
    </row>
    <row r="928" spans="1:14">
      <c r="A928" s="54">
        <f>formulas!O1015</f>
        <v>0</v>
      </c>
      <c r="B928" s="33">
        <f t="shared" ca="1" si="95"/>
        <v>32</v>
      </c>
      <c r="C928">
        <f t="shared" si="96"/>
        <v>486</v>
      </c>
      <c r="D928">
        <f t="shared" ca="1" si="100"/>
        <v>-2.1999999999999999E-2</v>
      </c>
      <c r="E928">
        <f t="shared" ca="1" si="97"/>
        <v>0</v>
      </c>
      <c r="F928">
        <f t="shared" ca="1" si="98"/>
        <v>31</v>
      </c>
      <c r="G928">
        <f t="shared" ca="1" si="99"/>
        <v>32</v>
      </c>
      <c r="M928">
        <v>472</v>
      </c>
      <c r="N928">
        <v>9.9269999999999996</v>
      </c>
    </row>
    <row r="929" spans="1:14">
      <c r="A929" s="54">
        <f>formulas!O1016</f>
        <v>0</v>
      </c>
      <c r="B929" s="33">
        <f t="shared" ca="1" si="95"/>
        <v>32</v>
      </c>
      <c r="C929">
        <f t="shared" si="96"/>
        <v>486</v>
      </c>
      <c r="D929">
        <f t="shared" ca="1" si="100"/>
        <v>-2.1999999999999999E-2</v>
      </c>
      <c r="E929">
        <f t="shared" ca="1" si="97"/>
        <v>0</v>
      </c>
      <c r="F929">
        <f t="shared" ca="1" si="98"/>
        <v>31</v>
      </c>
      <c r="G929">
        <f t="shared" ca="1" si="99"/>
        <v>32</v>
      </c>
      <c r="M929">
        <v>473</v>
      </c>
      <c r="N929">
        <v>9.9499999999999993</v>
      </c>
    </row>
    <row r="930" spans="1:14">
      <c r="A930" s="54">
        <f>formulas!O1017</f>
        <v>0</v>
      </c>
      <c r="B930" s="33">
        <f t="shared" ca="1" si="95"/>
        <v>32</v>
      </c>
      <c r="C930">
        <f t="shared" si="96"/>
        <v>486</v>
      </c>
      <c r="D930">
        <f t="shared" ca="1" si="100"/>
        <v>-2.1999999999999999E-2</v>
      </c>
      <c r="E930">
        <f t="shared" ca="1" si="97"/>
        <v>0</v>
      </c>
      <c r="F930">
        <f t="shared" ca="1" si="98"/>
        <v>31</v>
      </c>
      <c r="G930">
        <f t="shared" ca="1" si="99"/>
        <v>32</v>
      </c>
      <c r="M930">
        <v>474</v>
      </c>
      <c r="N930">
        <v>9.9730000000000008</v>
      </c>
    </row>
    <row r="931" spans="1:14">
      <c r="A931" s="54">
        <f>formulas!O1018</f>
        <v>0</v>
      </c>
      <c r="B931" s="33">
        <f t="shared" ca="1" si="95"/>
        <v>32</v>
      </c>
      <c r="C931">
        <f t="shared" si="96"/>
        <v>486</v>
      </c>
      <c r="D931">
        <f t="shared" ca="1" si="100"/>
        <v>-2.1999999999999999E-2</v>
      </c>
      <c r="E931">
        <f t="shared" ca="1" si="97"/>
        <v>0</v>
      </c>
      <c r="F931">
        <f t="shared" ca="1" si="98"/>
        <v>31</v>
      </c>
      <c r="G931">
        <f t="shared" ca="1" si="99"/>
        <v>32</v>
      </c>
      <c r="M931">
        <v>475</v>
      </c>
      <c r="N931">
        <v>9.9949999999999992</v>
      </c>
    </row>
    <row r="932" spans="1:14">
      <c r="A932" s="54">
        <f>formulas!O1019</f>
        <v>0</v>
      </c>
      <c r="B932" s="33">
        <f t="shared" ca="1" si="95"/>
        <v>32</v>
      </c>
      <c r="C932">
        <f t="shared" si="96"/>
        <v>486</v>
      </c>
      <c r="D932">
        <f t="shared" ca="1" si="100"/>
        <v>-2.1999999999999999E-2</v>
      </c>
      <c r="E932">
        <f t="shared" ca="1" si="97"/>
        <v>0</v>
      </c>
      <c r="F932">
        <f t="shared" ca="1" si="98"/>
        <v>31</v>
      </c>
      <c r="G932">
        <f t="shared" ca="1" si="99"/>
        <v>32</v>
      </c>
      <c r="M932">
        <v>476</v>
      </c>
      <c r="N932">
        <v>10.018000000000001</v>
      </c>
    </row>
    <row r="933" spans="1:14">
      <c r="A933" s="54">
        <f>formulas!O1020</f>
        <v>0</v>
      </c>
      <c r="B933" s="33">
        <f t="shared" ref="B933:B996" ca="1" si="101">(A933-D933)/(E933-D933)*(G933-F933)+F933</f>
        <v>32</v>
      </c>
      <c r="C933">
        <f t="shared" ref="C933:C996" si="102">COUNTIF($N$2:$N$25400,"&lt;"&amp;A933)</f>
        <v>486</v>
      </c>
      <c r="D933">
        <f t="shared" ca="1" si="100"/>
        <v>-2.1999999999999999E-2</v>
      </c>
      <c r="E933">
        <f t="shared" ref="E933:E996" ca="1" si="103">INDIRECT(ADDRESS(C933+2,14))</f>
        <v>0</v>
      </c>
      <c r="F933">
        <f t="shared" ref="F933:F996" ca="1" si="104">INDIRECT(ADDRESS(C933+1,13))</f>
        <v>31</v>
      </c>
      <c r="G933">
        <f t="shared" ref="G933:G996" ca="1" si="105">INDIRECT(ADDRESS(C933+2,13))</f>
        <v>32</v>
      </c>
      <c r="M933">
        <v>477</v>
      </c>
      <c r="N933">
        <v>10.039999999999999</v>
      </c>
    </row>
    <row r="934" spans="1:14">
      <c r="A934" s="54">
        <f>formulas!O1021</f>
        <v>0</v>
      </c>
      <c r="B934" s="33">
        <f t="shared" ca="1" si="101"/>
        <v>32</v>
      </c>
      <c r="C934">
        <f t="shared" si="102"/>
        <v>486</v>
      </c>
      <c r="D934">
        <f t="shared" ca="1" si="100"/>
        <v>-2.1999999999999999E-2</v>
      </c>
      <c r="E934">
        <f t="shared" ca="1" si="103"/>
        <v>0</v>
      </c>
      <c r="F934">
        <f t="shared" ca="1" si="104"/>
        <v>31</v>
      </c>
      <c r="G934">
        <f t="shared" ca="1" si="105"/>
        <v>32</v>
      </c>
      <c r="M934">
        <v>478</v>
      </c>
      <c r="N934">
        <v>10.063000000000001</v>
      </c>
    </row>
    <row r="935" spans="1:14">
      <c r="A935" s="54">
        <f>formulas!O1022</f>
        <v>0</v>
      </c>
      <c r="B935" s="33">
        <f t="shared" ca="1" si="101"/>
        <v>32</v>
      </c>
      <c r="C935">
        <f t="shared" si="102"/>
        <v>486</v>
      </c>
      <c r="D935">
        <f t="shared" ca="1" si="100"/>
        <v>-2.1999999999999999E-2</v>
      </c>
      <c r="E935">
        <f t="shared" ca="1" si="103"/>
        <v>0</v>
      </c>
      <c r="F935">
        <f t="shared" ca="1" si="104"/>
        <v>31</v>
      </c>
      <c r="G935">
        <f t="shared" ca="1" si="105"/>
        <v>32</v>
      </c>
      <c r="M935">
        <v>479</v>
      </c>
      <c r="N935">
        <v>10.086</v>
      </c>
    </row>
    <row r="936" spans="1:14">
      <c r="A936" s="54">
        <f>formulas!O1023</f>
        <v>0</v>
      </c>
      <c r="B936" s="33">
        <f t="shared" ca="1" si="101"/>
        <v>32</v>
      </c>
      <c r="C936">
        <f t="shared" si="102"/>
        <v>486</v>
      </c>
      <c r="D936">
        <f t="shared" ca="1" si="100"/>
        <v>-2.1999999999999999E-2</v>
      </c>
      <c r="E936">
        <f t="shared" ca="1" si="103"/>
        <v>0</v>
      </c>
      <c r="F936">
        <f t="shared" ca="1" si="104"/>
        <v>31</v>
      </c>
      <c r="G936">
        <f t="shared" ca="1" si="105"/>
        <v>32</v>
      </c>
      <c r="M936">
        <v>480</v>
      </c>
      <c r="N936">
        <v>10.108000000000001</v>
      </c>
    </row>
    <row r="937" spans="1:14">
      <c r="A937" s="54">
        <f>formulas!O1024</f>
        <v>0</v>
      </c>
      <c r="B937" s="33">
        <f t="shared" ca="1" si="101"/>
        <v>32</v>
      </c>
      <c r="C937">
        <f t="shared" si="102"/>
        <v>486</v>
      </c>
      <c r="D937">
        <f t="shared" ca="1" si="100"/>
        <v>-2.1999999999999999E-2</v>
      </c>
      <c r="E937">
        <f t="shared" ca="1" si="103"/>
        <v>0</v>
      </c>
      <c r="F937">
        <f t="shared" ca="1" si="104"/>
        <v>31</v>
      </c>
      <c r="G937">
        <f t="shared" ca="1" si="105"/>
        <v>32</v>
      </c>
      <c r="M937">
        <v>481</v>
      </c>
      <c r="N937">
        <v>10.131</v>
      </c>
    </row>
    <row r="938" spans="1:14">
      <c r="A938" s="54">
        <f>formulas!O1025</f>
        <v>0</v>
      </c>
      <c r="B938" s="33">
        <f t="shared" ca="1" si="101"/>
        <v>32</v>
      </c>
      <c r="C938">
        <f t="shared" si="102"/>
        <v>486</v>
      </c>
      <c r="D938">
        <f t="shared" ca="1" si="100"/>
        <v>-2.1999999999999999E-2</v>
      </c>
      <c r="E938">
        <f t="shared" ca="1" si="103"/>
        <v>0</v>
      </c>
      <c r="F938">
        <f t="shared" ca="1" si="104"/>
        <v>31</v>
      </c>
      <c r="G938">
        <f t="shared" ca="1" si="105"/>
        <v>32</v>
      </c>
      <c r="M938">
        <v>482</v>
      </c>
      <c r="N938">
        <v>10.153</v>
      </c>
    </row>
    <row r="939" spans="1:14">
      <c r="A939" s="54">
        <f>formulas!O1026</f>
        <v>0</v>
      </c>
      <c r="B939" s="33">
        <f t="shared" ca="1" si="101"/>
        <v>32</v>
      </c>
      <c r="C939">
        <f t="shared" si="102"/>
        <v>486</v>
      </c>
      <c r="D939">
        <f t="shared" ca="1" si="100"/>
        <v>-2.1999999999999999E-2</v>
      </c>
      <c r="E939">
        <f t="shared" ca="1" si="103"/>
        <v>0</v>
      </c>
      <c r="F939">
        <f t="shared" ca="1" si="104"/>
        <v>31</v>
      </c>
      <c r="G939">
        <f t="shared" ca="1" si="105"/>
        <v>32</v>
      </c>
      <c r="M939">
        <v>483</v>
      </c>
      <c r="N939">
        <v>10.176</v>
      </c>
    </row>
    <row r="940" spans="1:14">
      <c r="A940" s="54">
        <f>formulas!O1027</f>
        <v>0</v>
      </c>
      <c r="B940" s="33">
        <f t="shared" ca="1" si="101"/>
        <v>32</v>
      </c>
      <c r="C940">
        <f t="shared" si="102"/>
        <v>486</v>
      </c>
      <c r="D940">
        <f t="shared" ca="1" si="100"/>
        <v>-2.1999999999999999E-2</v>
      </c>
      <c r="E940">
        <f t="shared" ca="1" si="103"/>
        <v>0</v>
      </c>
      <c r="F940">
        <f t="shared" ca="1" si="104"/>
        <v>31</v>
      </c>
      <c r="G940">
        <f t="shared" ca="1" si="105"/>
        <v>32</v>
      </c>
      <c r="M940">
        <v>484</v>
      </c>
      <c r="N940">
        <v>10.199</v>
      </c>
    </row>
    <row r="941" spans="1:14">
      <c r="A941" s="54">
        <f>formulas!O1028</f>
        <v>0</v>
      </c>
      <c r="B941" s="33">
        <f t="shared" ca="1" si="101"/>
        <v>32</v>
      </c>
      <c r="C941">
        <f t="shared" si="102"/>
        <v>486</v>
      </c>
      <c r="D941">
        <f t="shared" ca="1" si="100"/>
        <v>-2.1999999999999999E-2</v>
      </c>
      <c r="E941">
        <f t="shared" ca="1" si="103"/>
        <v>0</v>
      </c>
      <c r="F941">
        <f t="shared" ca="1" si="104"/>
        <v>31</v>
      </c>
      <c r="G941">
        <f t="shared" ca="1" si="105"/>
        <v>32</v>
      </c>
      <c r="M941">
        <v>485</v>
      </c>
      <c r="N941">
        <v>10.221</v>
      </c>
    </row>
    <row r="942" spans="1:14">
      <c r="A942" s="54">
        <f>formulas!O1029</f>
        <v>0</v>
      </c>
      <c r="B942" s="33">
        <f t="shared" ca="1" si="101"/>
        <v>32</v>
      </c>
      <c r="C942">
        <f t="shared" si="102"/>
        <v>486</v>
      </c>
      <c r="D942">
        <f t="shared" ca="1" si="100"/>
        <v>-2.1999999999999999E-2</v>
      </c>
      <c r="E942">
        <f t="shared" ca="1" si="103"/>
        <v>0</v>
      </c>
      <c r="F942">
        <f t="shared" ca="1" si="104"/>
        <v>31</v>
      </c>
      <c r="G942">
        <f t="shared" ca="1" si="105"/>
        <v>32</v>
      </c>
      <c r="M942">
        <v>486</v>
      </c>
      <c r="N942">
        <v>10.244</v>
      </c>
    </row>
    <row r="943" spans="1:14">
      <c r="A943" s="54">
        <f>formulas!O1030</f>
        <v>0</v>
      </c>
      <c r="B943" s="33">
        <f t="shared" ca="1" si="101"/>
        <v>32</v>
      </c>
      <c r="C943">
        <f t="shared" si="102"/>
        <v>486</v>
      </c>
      <c r="D943">
        <f t="shared" ca="1" si="100"/>
        <v>-2.1999999999999999E-2</v>
      </c>
      <c r="E943">
        <f t="shared" ca="1" si="103"/>
        <v>0</v>
      </c>
      <c r="F943">
        <f t="shared" ca="1" si="104"/>
        <v>31</v>
      </c>
      <c r="G943">
        <f t="shared" ca="1" si="105"/>
        <v>32</v>
      </c>
      <c r="M943">
        <v>487</v>
      </c>
      <c r="N943">
        <v>10.266999999999999</v>
      </c>
    </row>
    <row r="944" spans="1:14">
      <c r="A944" s="54">
        <f>formulas!O1031</f>
        <v>0</v>
      </c>
      <c r="B944" s="33">
        <f t="shared" ca="1" si="101"/>
        <v>32</v>
      </c>
      <c r="C944">
        <f t="shared" si="102"/>
        <v>486</v>
      </c>
      <c r="D944">
        <f t="shared" ca="1" si="100"/>
        <v>-2.1999999999999999E-2</v>
      </c>
      <c r="E944">
        <f t="shared" ca="1" si="103"/>
        <v>0</v>
      </c>
      <c r="F944">
        <f t="shared" ca="1" si="104"/>
        <v>31</v>
      </c>
      <c r="G944">
        <f t="shared" ca="1" si="105"/>
        <v>32</v>
      </c>
      <c r="M944">
        <v>488</v>
      </c>
      <c r="N944">
        <v>10.289</v>
      </c>
    </row>
    <row r="945" spans="1:14">
      <c r="A945" s="54">
        <f>formulas!O1032</f>
        <v>0</v>
      </c>
      <c r="B945" s="33">
        <f t="shared" ca="1" si="101"/>
        <v>32</v>
      </c>
      <c r="C945">
        <f t="shared" si="102"/>
        <v>486</v>
      </c>
      <c r="D945">
        <f t="shared" ca="1" si="100"/>
        <v>-2.1999999999999999E-2</v>
      </c>
      <c r="E945">
        <f t="shared" ca="1" si="103"/>
        <v>0</v>
      </c>
      <c r="F945">
        <f t="shared" ca="1" si="104"/>
        <v>31</v>
      </c>
      <c r="G945">
        <f t="shared" ca="1" si="105"/>
        <v>32</v>
      </c>
      <c r="M945">
        <v>489</v>
      </c>
      <c r="N945">
        <v>10.311999999999999</v>
      </c>
    </row>
    <row r="946" spans="1:14">
      <c r="A946" s="54">
        <f>formulas!O1033</f>
        <v>0</v>
      </c>
      <c r="B946" s="33">
        <f t="shared" ca="1" si="101"/>
        <v>32</v>
      </c>
      <c r="C946">
        <f t="shared" si="102"/>
        <v>486</v>
      </c>
      <c r="D946">
        <f t="shared" ca="1" si="100"/>
        <v>-2.1999999999999999E-2</v>
      </c>
      <c r="E946">
        <f t="shared" ca="1" si="103"/>
        <v>0</v>
      </c>
      <c r="F946">
        <f t="shared" ca="1" si="104"/>
        <v>31</v>
      </c>
      <c r="G946">
        <f t="shared" ca="1" si="105"/>
        <v>32</v>
      </c>
      <c r="M946">
        <v>490</v>
      </c>
      <c r="N946">
        <v>10.334</v>
      </c>
    </row>
    <row r="947" spans="1:14">
      <c r="A947" s="54">
        <f>formulas!O1034</f>
        <v>0</v>
      </c>
      <c r="B947" s="33">
        <f t="shared" ca="1" si="101"/>
        <v>32</v>
      </c>
      <c r="C947">
        <f t="shared" si="102"/>
        <v>486</v>
      </c>
      <c r="D947">
        <f t="shared" ca="1" si="100"/>
        <v>-2.1999999999999999E-2</v>
      </c>
      <c r="E947">
        <f t="shared" ca="1" si="103"/>
        <v>0</v>
      </c>
      <c r="F947">
        <f t="shared" ca="1" si="104"/>
        <v>31</v>
      </c>
      <c r="G947">
        <f t="shared" ca="1" si="105"/>
        <v>32</v>
      </c>
      <c r="M947">
        <v>491</v>
      </c>
      <c r="N947">
        <v>10.356999999999999</v>
      </c>
    </row>
    <row r="948" spans="1:14">
      <c r="A948" s="54">
        <f>formulas!O1035</f>
        <v>0</v>
      </c>
      <c r="B948" s="33">
        <f t="shared" ca="1" si="101"/>
        <v>32</v>
      </c>
      <c r="C948">
        <f t="shared" si="102"/>
        <v>486</v>
      </c>
      <c r="D948">
        <f t="shared" ca="1" si="100"/>
        <v>-2.1999999999999999E-2</v>
      </c>
      <c r="E948">
        <f t="shared" ca="1" si="103"/>
        <v>0</v>
      </c>
      <c r="F948">
        <f t="shared" ca="1" si="104"/>
        <v>31</v>
      </c>
      <c r="G948">
        <f t="shared" ca="1" si="105"/>
        <v>32</v>
      </c>
      <c r="M948">
        <v>492</v>
      </c>
      <c r="N948">
        <v>10.38</v>
      </c>
    </row>
    <row r="949" spans="1:14">
      <c r="A949" s="54">
        <f>formulas!O1036</f>
        <v>0</v>
      </c>
      <c r="B949" s="33">
        <f t="shared" ca="1" si="101"/>
        <v>32</v>
      </c>
      <c r="C949">
        <f t="shared" si="102"/>
        <v>486</v>
      </c>
      <c r="D949">
        <f t="shared" ca="1" si="100"/>
        <v>-2.1999999999999999E-2</v>
      </c>
      <c r="E949">
        <f t="shared" ca="1" si="103"/>
        <v>0</v>
      </c>
      <c r="F949">
        <f t="shared" ca="1" si="104"/>
        <v>31</v>
      </c>
      <c r="G949">
        <f t="shared" ca="1" si="105"/>
        <v>32</v>
      </c>
      <c r="M949">
        <v>493</v>
      </c>
      <c r="N949">
        <v>10.401999999999999</v>
      </c>
    </row>
    <row r="950" spans="1:14">
      <c r="A950" s="54">
        <f>formulas!O1037</f>
        <v>0</v>
      </c>
      <c r="B950" s="33">
        <f t="shared" ca="1" si="101"/>
        <v>32</v>
      </c>
      <c r="C950">
        <f t="shared" si="102"/>
        <v>486</v>
      </c>
      <c r="D950">
        <f t="shared" ca="1" si="100"/>
        <v>-2.1999999999999999E-2</v>
      </c>
      <c r="E950">
        <f t="shared" ca="1" si="103"/>
        <v>0</v>
      </c>
      <c r="F950">
        <f t="shared" ca="1" si="104"/>
        <v>31</v>
      </c>
      <c r="G950">
        <f t="shared" ca="1" si="105"/>
        <v>32</v>
      </c>
      <c r="M950">
        <v>494</v>
      </c>
      <c r="N950">
        <v>10.425000000000001</v>
      </c>
    </row>
    <row r="951" spans="1:14">
      <c r="A951" s="54">
        <f>formulas!O1038</f>
        <v>0</v>
      </c>
      <c r="B951" s="33">
        <f t="shared" ca="1" si="101"/>
        <v>32</v>
      </c>
      <c r="C951">
        <f t="shared" si="102"/>
        <v>486</v>
      </c>
      <c r="D951">
        <f t="shared" ca="1" si="100"/>
        <v>-2.1999999999999999E-2</v>
      </c>
      <c r="E951">
        <f t="shared" ca="1" si="103"/>
        <v>0</v>
      </c>
      <c r="F951">
        <f t="shared" ca="1" si="104"/>
        <v>31</v>
      </c>
      <c r="G951">
        <f t="shared" ca="1" si="105"/>
        <v>32</v>
      </c>
      <c r="M951">
        <v>495</v>
      </c>
      <c r="N951">
        <v>10.448</v>
      </c>
    </row>
    <row r="952" spans="1:14">
      <c r="A952" s="54">
        <f>formulas!O1039</f>
        <v>0</v>
      </c>
      <c r="B952" s="33">
        <f t="shared" ca="1" si="101"/>
        <v>32</v>
      </c>
      <c r="C952">
        <f t="shared" si="102"/>
        <v>486</v>
      </c>
      <c r="D952">
        <f t="shared" ca="1" si="100"/>
        <v>-2.1999999999999999E-2</v>
      </c>
      <c r="E952">
        <f t="shared" ca="1" si="103"/>
        <v>0</v>
      </c>
      <c r="F952">
        <f t="shared" ca="1" si="104"/>
        <v>31</v>
      </c>
      <c r="G952">
        <f t="shared" ca="1" si="105"/>
        <v>32</v>
      </c>
      <c r="M952">
        <v>496</v>
      </c>
      <c r="N952">
        <v>10.471</v>
      </c>
    </row>
    <row r="953" spans="1:14">
      <c r="A953" s="54">
        <f>formulas!O1040</f>
        <v>0</v>
      </c>
      <c r="B953" s="33">
        <f t="shared" ca="1" si="101"/>
        <v>32</v>
      </c>
      <c r="C953">
        <f t="shared" si="102"/>
        <v>486</v>
      </c>
      <c r="D953">
        <f t="shared" ca="1" si="100"/>
        <v>-2.1999999999999999E-2</v>
      </c>
      <c r="E953">
        <f t="shared" ca="1" si="103"/>
        <v>0</v>
      </c>
      <c r="F953">
        <f t="shared" ca="1" si="104"/>
        <v>31</v>
      </c>
      <c r="G953">
        <f t="shared" ca="1" si="105"/>
        <v>32</v>
      </c>
      <c r="M953">
        <v>497</v>
      </c>
      <c r="N953">
        <v>10.493</v>
      </c>
    </row>
    <row r="954" spans="1:14">
      <c r="A954" s="54">
        <f>formulas!O1041</f>
        <v>0</v>
      </c>
      <c r="B954" s="33">
        <f t="shared" ca="1" si="101"/>
        <v>32</v>
      </c>
      <c r="C954">
        <f t="shared" si="102"/>
        <v>486</v>
      </c>
      <c r="D954">
        <f t="shared" ca="1" si="100"/>
        <v>-2.1999999999999999E-2</v>
      </c>
      <c r="E954">
        <f t="shared" ca="1" si="103"/>
        <v>0</v>
      </c>
      <c r="F954">
        <f t="shared" ca="1" si="104"/>
        <v>31</v>
      </c>
      <c r="G954">
        <f t="shared" ca="1" si="105"/>
        <v>32</v>
      </c>
      <c r="M954">
        <v>498</v>
      </c>
      <c r="N954">
        <v>10.516</v>
      </c>
    </row>
    <row r="955" spans="1:14">
      <c r="A955" s="54">
        <f>formulas!O1042</f>
        <v>0</v>
      </c>
      <c r="B955" s="33">
        <f t="shared" ca="1" si="101"/>
        <v>32</v>
      </c>
      <c r="C955">
        <f t="shared" si="102"/>
        <v>486</v>
      </c>
      <c r="D955">
        <f t="shared" ca="1" si="100"/>
        <v>-2.1999999999999999E-2</v>
      </c>
      <c r="E955">
        <f t="shared" ca="1" si="103"/>
        <v>0</v>
      </c>
      <c r="F955">
        <f t="shared" ca="1" si="104"/>
        <v>31</v>
      </c>
      <c r="G955">
        <f t="shared" ca="1" si="105"/>
        <v>32</v>
      </c>
      <c r="M955">
        <v>499</v>
      </c>
      <c r="N955">
        <v>10.539</v>
      </c>
    </row>
    <row r="956" spans="1:14">
      <c r="A956" s="54">
        <f>formulas!O1043</f>
        <v>0</v>
      </c>
      <c r="B956" s="33">
        <f t="shared" ca="1" si="101"/>
        <v>32</v>
      </c>
      <c r="C956">
        <f t="shared" si="102"/>
        <v>486</v>
      </c>
      <c r="D956">
        <f t="shared" ca="1" si="100"/>
        <v>-2.1999999999999999E-2</v>
      </c>
      <c r="E956">
        <f t="shared" ca="1" si="103"/>
        <v>0</v>
      </c>
      <c r="F956">
        <f t="shared" ca="1" si="104"/>
        <v>31</v>
      </c>
      <c r="G956">
        <f t="shared" ca="1" si="105"/>
        <v>32</v>
      </c>
      <c r="M956">
        <v>500</v>
      </c>
      <c r="N956">
        <v>10.561</v>
      </c>
    </row>
    <row r="957" spans="1:14">
      <c r="A957" s="54">
        <f>formulas!O1044</f>
        <v>0</v>
      </c>
      <c r="B957" s="33">
        <f t="shared" ca="1" si="101"/>
        <v>32</v>
      </c>
      <c r="C957">
        <f t="shared" si="102"/>
        <v>486</v>
      </c>
      <c r="D957">
        <f t="shared" ca="1" si="100"/>
        <v>-2.1999999999999999E-2</v>
      </c>
      <c r="E957">
        <f t="shared" ca="1" si="103"/>
        <v>0</v>
      </c>
      <c r="F957">
        <f t="shared" ca="1" si="104"/>
        <v>31</v>
      </c>
      <c r="G957">
        <f t="shared" ca="1" si="105"/>
        <v>32</v>
      </c>
      <c r="M957">
        <v>501</v>
      </c>
      <c r="N957">
        <v>10.584</v>
      </c>
    </row>
    <row r="958" spans="1:14">
      <c r="A958" s="54">
        <f>formulas!O1045</f>
        <v>0</v>
      </c>
      <c r="B958" s="33">
        <f t="shared" ca="1" si="101"/>
        <v>32</v>
      </c>
      <c r="C958">
        <f t="shared" si="102"/>
        <v>486</v>
      </c>
      <c r="D958">
        <f t="shared" ca="1" si="100"/>
        <v>-2.1999999999999999E-2</v>
      </c>
      <c r="E958">
        <f t="shared" ca="1" si="103"/>
        <v>0</v>
      </c>
      <c r="F958">
        <f t="shared" ca="1" si="104"/>
        <v>31</v>
      </c>
      <c r="G958">
        <f t="shared" ca="1" si="105"/>
        <v>32</v>
      </c>
      <c r="M958">
        <v>502</v>
      </c>
      <c r="N958">
        <v>10.606999999999999</v>
      </c>
    </row>
    <row r="959" spans="1:14">
      <c r="A959" s="54">
        <f>formulas!O1046</f>
        <v>0</v>
      </c>
      <c r="B959" s="33">
        <f t="shared" ca="1" si="101"/>
        <v>32</v>
      </c>
      <c r="C959">
        <f t="shared" si="102"/>
        <v>486</v>
      </c>
      <c r="D959">
        <f t="shared" ca="1" si="100"/>
        <v>-2.1999999999999999E-2</v>
      </c>
      <c r="E959">
        <f t="shared" ca="1" si="103"/>
        <v>0</v>
      </c>
      <c r="F959">
        <f t="shared" ca="1" si="104"/>
        <v>31</v>
      </c>
      <c r="G959">
        <f t="shared" ca="1" si="105"/>
        <v>32</v>
      </c>
      <c r="M959">
        <v>503</v>
      </c>
      <c r="N959">
        <v>10.629</v>
      </c>
    </row>
    <row r="960" spans="1:14">
      <c r="A960" s="54">
        <f>formulas!O1047</f>
        <v>0</v>
      </c>
      <c r="B960" s="33">
        <f t="shared" ca="1" si="101"/>
        <v>32</v>
      </c>
      <c r="C960">
        <f t="shared" si="102"/>
        <v>486</v>
      </c>
      <c r="D960">
        <f t="shared" ca="1" si="100"/>
        <v>-2.1999999999999999E-2</v>
      </c>
      <c r="E960">
        <f t="shared" ca="1" si="103"/>
        <v>0</v>
      </c>
      <c r="F960">
        <f t="shared" ca="1" si="104"/>
        <v>31</v>
      </c>
      <c r="G960">
        <f t="shared" ca="1" si="105"/>
        <v>32</v>
      </c>
      <c r="M960">
        <v>504</v>
      </c>
      <c r="N960">
        <v>10.651999999999999</v>
      </c>
    </row>
    <row r="961" spans="1:14">
      <c r="A961" s="54">
        <f>formulas!O1048</f>
        <v>0</v>
      </c>
      <c r="B961" s="33">
        <f t="shared" ca="1" si="101"/>
        <v>32</v>
      </c>
      <c r="C961">
        <f t="shared" si="102"/>
        <v>486</v>
      </c>
      <c r="D961">
        <f t="shared" ca="1" si="100"/>
        <v>-2.1999999999999999E-2</v>
      </c>
      <c r="E961">
        <f t="shared" ca="1" si="103"/>
        <v>0</v>
      </c>
      <c r="F961">
        <f t="shared" ca="1" si="104"/>
        <v>31</v>
      </c>
      <c r="G961">
        <f t="shared" ca="1" si="105"/>
        <v>32</v>
      </c>
      <c r="M961">
        <v>505</v>
      </c>
      <c r="N961">
        <v>10.675000000000001</v>
      </c>
    </row>
    <row r="962" spans="1:14">
      <c r="A962" s="54">
        <f>formulas!O1049</f>
        <v>0</v>
      </c>
      <c r="B962" s="33">
        <f t="shared" ca="1" si="101"/>
        <v>32</v>
      </c>
      <c r="C962">
        <f t="shared" si="102"/>
        <v>486</v>
      </c>
      <c r="D962">
        <f t="shared" ca="1" si="100"/>
        <v>-2.1999999999999999E-2</v>
      </c>
      <c r="E962">
        <f t="shared" ca="1" si="103"/>
        <v>0</v>
      </c>
      <c r="F962">
        <f t="shared" ca="1" si="104"/>
        <v>31</v>
      </c>
      <c r="G962">
        <f t="shared" ca="1" si="105"/>
        <v>32</v>
      </c>
      <c r="M962">
        <v>506</v>
      </c>
      <c r="N962">
        <v>10.698</v>
      </c>
    </row>
    <row r="963" spans="1:14">
      <c r="A963" s="54">
        <f>formulas!O1050</f>
        <v>0</v>
      </c>
      <c r="B963" s="33">
        <f t="shared" ca="1" si="101"/>
        <v>32</v>
      </c>
      <c r="C963">
        <f t="shared" si="102"/>
        <v>486</v>
      </c>
      <c r="D963">
        <f t="shared" ref="D963:D1026" ca="1" si="106">INDIRECT(ADDRESS(C963+1,14))</f>
        <v>-2.1999999999999999E-2</v>
      </c>
      <c r="E963">
        <f t="shared" ca="1" si="103"/>
        <v>0</v>
      </c>
      <c r="F963">
        <f t="shared" ca="1" si="104"/>
        <v>31</v>
      </c>
      <c r="G963">
        <f t="shared" ca="1" si="105"/>
        <v>32</v>
      </c>
      <c r="M963">
        <v>507</v>
      </c>
      <c r="N963">
        <v>10.72</v>
      </c>
    </row>
    <row r="964" spans="1:14">
      <c r="A964" s="54">
        <f>formulas!O1051</f>
        <v>0</v>
      </c>
      <c r="B964" s="33">
        <f t="shared" ca="1" si="101"/>
        <v>32</v>
      </c>
      <c r="C964">
        <f t="shared" si="102"/>
        <v>486</v>
      </c>
      <c r="D964">
        <f t="shared" ca="1" si="106"/>
        <v>-2.1999999999999999E-2</v>
      </c>
      <c r="E964">
        <f t="shared" ca="1" si="103"/>
        <v>0</v>
      </c>
      <c r="F964">
        <f t="shared" ca="1" si="104"/>
        <v>31</v>
      </c>
      <c r="G964">
        <f t="shared" ca="1" si="105"/>
        <v>32</v>
      </c>
      <c r="M964">
        <v>508</v>
      </c>
      <c r="N964">
        <v>10.743</v>
      </c>
    </row>
    <row r="965" spans="1:14">
      <c r="A965" s="54">
        <f>formulas!O1052</f>
        <v>0</v>
      </c>
      <c r="B965" s="33">
        <f t="shared" ca="1" si="101"/>
        <v>32</v>
      </c>
      <c r="C965">
        <f t="shared" si="102"/>
        <v>486</v>
      </c>
      <c r="D965">
        <f t="shared" ca="1" si="106"/>
        <v>-2.1999999999999999E-2</v>
      </c>
      <c r="E965">
        <f t="shared" ca="1" si="103"/>
        <v>0</v>
      </c>
      <c r="F965">
        <f t="shared" ca="1" si="104"/>
        <v>31</v>
      </c>
      <c r="G965">
        <f t="shared" ca="1" si="105"/>
        <v>32</v>
      </c>
      <c r="M965">
        <v>509</v>
      </c>
      <c r="N965">
        <v>10.766</v>
      </c>
    </row>
    <row r="966" spans="1:14">
      <c r="A966" s="54">
        <f>formulas!O1053</f>
        <v>0</v>
      </c>
      <c r="B966" s="33">
        <f t="shared" ca="1" si="101"/>
        <v>32</v>
      </c>
      <c r="C966">
        <f t="shared" si="102"/>
        <v>486</v>
      </c>
      <c r="D966">
        <f t="shared" ca="1" si="106"/>
        <v>-2.1999999999999999E-2</v>
      </c>
      <c r="E966">
        <f t="shared" ca="1" si="103"/>
        <v>0</v>
      </c>
      <c r="F966">
        <f t="shared" ca="1" si="104"/>
        <v>31</v>
      </c>
      <c r="G966">
        <f t="shared" ca="1" si="105"/>
        <v>32</v>
      </c>
      <c r="M966">
        <v>510</v>
      </c>
      <c r="N966">
        <v>10.789</v>
      </c>
    </row>
    <row r="967" spans="1:14">
      <c r="A967" s="54">
        <f>formulas!O1054</f>
        <v>0</v>
      </c>
      <c r="B967" s="33">
        <f t="shared" ca="1" si="101"/>
        <v>32</v>
      </c>
      <c r="C967">
        <f t="shared" si="102"/>
        <v>486</v>
      </c>
      <c r="D967">
        <f t="shared" ca="1" si="106"/>
        <v>-2.1999999999999999E-2</v>
      </c>
      <c r="E967">
        <f t="shared" ca="1" si="103"/>
        <v>0</v>
      </c>
      <c r="F967">
        <f t="shared" ca="1" si="104"/>
        <v>31</v>
      </c>
      <c r="G967">
        <f t="shared" ca="1" si="105"/>
        <v>32</v>
      </c>
      <c r="M967">
        <v>511</v>
      </c>
      <c r="N967">
        <v>10.811</v>
      </c>
    </row>
    <row r="968" spans="1:14">
      <c r="A968" s="54">
        <f>formulas!O1055</f>
        <v>0</v>
      </c>
      <c r="B968" s="33">
        <f t="shared" ca="1" si="101"/>
        <v>32</v>
      </c>
      <c r="C968">
        <f t="shared" si="102"/>
        <v>486</v>
      </c>
      <c r="D968">
        <f t="shared" ca="1" si="106"/>
        <v>-2.1999999999999999E-2</v>
      </c>
      <c r="E968">
        <f t="shared" ca="1" si="103"/>
        <v>0</v>
      </c>
      <c r="F968">
        <f t="shared" ca="1" si="104"/>
        <v>31</v>
      </c>
      <c r="G968">
        <f t="shared" ca="1" si="105"/>
        <v>32</v>
      </c>
      <c r="M968">
        <v>512</v>
      </c>
      <c r="N968">
        <v>10.834</v>
      </c>
    </row>
    <row r="969" spans="1:14">
      <c r="A969" s="54">
        <f>formulas!O1056</f>
        <v>0</v>
      </c>
      <c r="B969" s="33">
        <f t="shared" ca="1" si="101"/>
        <v>32</v>
      </c>
      <c r="C969">
        <f t="shared" si="102"/>
        <v>486</v>
      </c>
      <c r="D969">
        <f t="shared" ca="1" si="106"/>
        <v>-2.1999999999999999E-2</v>
      </c>
      <c r="E969">
        <f t="shared" ca="1" si="103"/>
        <v>0</v>
      </c>
      <c r="F969">
        <f t="shared" ca="1" si="104"/>
        <v>31</v>
      </c>
      <c r="G969">
        <f t="shared" ca="1" si="105"/>
        <v>32</v>
      </c>
      <c r="M969">
        <v>513</v>
      </c>
      <c r="N969">
        <v>10.856999999999999</v>
      </c>
    </row>
    <row r="970" spans="1:14">
      <c r="A970" s="54">
        <f>formulas!O1057</f>
        <v>0</v>
      </c>
      <c r="B970" s="33">
        <f t="shared" ca="1" si="101"/>
        <v>32</v>
      </c>
      <c r="C970">
        <f t="shared" si="102"/>
        <v>486</v>
      </c>
      <c r="D970">
        <f t="shared" ca="1" si="106"/>
        <v>-2.1999999999999999E-2</v>
      </c>
      <c r="E970">
        <f t="shared" ca="1" si="103"/>
        <v>0</v>
      </c>
      <c r="F970">
        <f t="shared" ca="1" si="104"/>
        <v>31</v>
      </c>
      <c r="G970">
        <f t="shared" ca="1" si="105"/>
        <v>32</v>
      </c>
      <c r="M970">
        <v>514</v>
      </c>
      <c r="N970">
        <v>10.88</v>
      </c>
    </row>
    <row r="971" spans="1:14">
      <c r="A971" s="54">
        <f>formulas!O1058</f>
        <v>0</v>
      </c>
      <c r="B971" s="33">
        <f t="shared" ca="1" si="101"/>
        <v>32</v>
      </c>
      <c r="C971">
        <f t="shared" si="102"/>
        <v>486</v>
      </c>
      <c r="D971">
        <f t="shared" ca="1" si="106"/>
        <v>-2.1999999999999999E-2</v>
      </c>
      <c r="E971">
        <f t="shared" ca="1" si="103"/>
        <v>0</v>
      </c>
      <c r="F971">
        <f t="shared" ca="1" si="104"/>
        <v>31</v>
      </c>
      <c r="G971">
        <f t="shared" ca="1" si="105"/>
        <v>32</v>
      </c>
      <c r="M971">
        <v>515</v>
      </c>
      <c r="N971">
        <v>10.903</v>
      </c>
    </row>
    <row r="972" spans="1:14">
      <c r="A972" s="54">
        <f>formulas!O1059</f>
        <v>0</v>
      </c>
      <c r="B972" s="33">
        <f t="shared" ca="1" si="101"/>
        <v>32</v>
      </c>
      <c r="C972">
        <f t="shared" si="102"/>
        <v>486</v>
      </c>
      <c r="D972">
        <f t="shared" ca="1" si="106"/>
        <v>-2.1999999999999999E-2</v>
      </c>
      <c r="E972">
        <f t="shared" ca="1" si="103"/>
        <v>0</v>
      </c>
      <c r="F972">
        <f t="shared" ca="1" si="104"/>
        <v>31</v>
      </c>
      <c r="G972">
        <f t="shared" ca="1" si="105"/>
        <v>32</v>
      </c>
      <c r="M972">
        <v>516</v>
      </c>
      <c r="N972">
        <v>10.925000000000001</v>
      </c>
    </row>
    <row r="973" spans="1:14">
      <c r="A973" s="54">
        <f>formulas!O1060</f>
        <v>0</v>
      </c>
      <c r="B973" s="33">
        <f t="shared" ca="1" si="101"/>
        <v>32</v>
      </c>
      <c r="C973">
        <f t="shared" si="102"/>
        <v>486</v>
      </c>
      <c r="D973">
        <f t="shared" ca="1" si="106"/>
        <v>-2.1999999999999999E-2</v>
      </c>
      <c r="E973">
        <f t="shared" ca="1" si="103"/>
        <v>0</v>
      </c>
      <c r="F973">
        <f t="shared" ca="1" si="104"/>
        <v>31</v>
      </c>
      <c r="G973">
        <f t="shared" ca="1" si="105"/>
        <v>32</v>
      </c>
      <c r="M973">
        <v>517</v>
      </c>
      <c r="N973">
        <v>10.948</v>
      </c>
    </row>
    <row r="974" spans="1:14">
      <c r="A974" s="54">
        <f>formulas!O1061</f>
        <v>0</v>
      </c>
      <c r="B974" s="33">
        <f t="shared" ca="1" si="101"/>
        <v>32</v>
      </c>
      <c r="C974">
        <f t="shared" si="102"/>
        <v>486</v>
      </c>
      <c r="D974">
        <f t="shared" ca="1" si="106"/>
        <v>-2.1999999999999999E-2</v>
      </c>
      <c r="E974">
        <f t="shared" ca="1" si="103"/>
        <v>0</v>
      </c>
      <c r="F974">
        <f t="shared" ca="1" si="104"/>
        <v>31</v>
      </c>
      <c r="G974">
        <f t="shared" ca="1" si="105"/>
        <v>32</v>
      </c>
      <c r="M974">
        <v>518</v>
      </c>
      <c r="N974">
        <v>10.971</v>
      </c>
    </row>
    <row r="975" spans="1:14">
      <c r="A975" s="54">
        <f>formulas!O1062</f>
        <v>0</v>
      </c>
      <c r="B975" s="33">
        <f t="shared" ca="1" si="101"/>
        <v>32</v>
      </c>
      <c r="C975">
        <f t="shared" si="102"/>
        <v>486</v>
      </c>
      <c r="D975">
        <f t="shared" ca="1" si="106"/>
        <v>-2.1999999999999999E-2</v>
      </c>
      <c r="E975">
        <f t="shared" ca="1" si="103"/>
        <v>0</v>
      </c>
      <c r="F975">
        <f t="shared" ca="1" si="104"/>
        <v>31</v>
      </c>
      <c r="G975">
        <f t="shared" ca="1" si="105"/>
        <v>32</v>
      </c>
      <c r="M975">
        <v>519</v>
      </c>
      <c r="N975">
        <v>10.994</v>
      </c>
    </row>
    <row r="976" spans="1:14">
      <c r="A976" s="54">
        <f>formulas!O1063</f>
        <v>0</v>
      </c>
      <c r="B976" s="33">
        <f t="shared" ca="1" si="101"/>
        <v>32</v>
      </c>
      <c r="C976">
        <f t="shared" si="102"/>
        <v>486</v>
      </c>
      <c r="D976">
        <f t="shared" ca="1" si="106"/>
        <v>-2.1999999999999999E-2</v>
      </c>
      <c r="E976">
        <f t="shared" ca="1" si="103"/>
        <v>0</v>
      </c>
      <c r="F976">
        <f t="shared" ca="1" si="104"/>
        <v>31</v>
      </c>
      <c r="G976">
        <f t="shared" ca="1" si="105"/>
        <v>32</v>
      </c>
      <c r="M976">
        <v>520</v>
      </c>
      <c r="N976">
        <v>11.016999999999999</v>
      </c>
    </row>
    <row r="977" spans="1:14">
      <c r="A977" s="54">
        <f>formulas!O1064</f>
        <v>0</v>
      </c>
      <c r="B977" s="33">
        <f t="shared" ca="1" si="101"/>
        <v>32</v>
      </c>
      <c r="C977">
        <f t="shared" si="102"/>
        <v>486</v>
      </c>
      <c r="D977">
        <f t="shared" ca="1" si="106"/>
        <v>-2.1999999999999999E-2</v>
      </c>
      <c r="E977">
        <f t="shared" ca="1" si="103"/>
        <v>0</v>
      </c>
      <c r="F977">
        <f t="shared" ca="1" si="104"/>
        <v>31</v>
      </c>
      <c r="G977">
        <f t="shared" ca="1" si="105"/>
        <v>32</v>
      </c>
      <c r="M977">
        <v>521</v>
      </c>
      <c r="N977">
        <v>11.039</v>
      </c>
    </row>
    <row r="978" spans="1:14">
      <c r="A978" s="54">
        <f>formulas!O1065</f>
        <v>0</v>
      </c>
      <c r="B978" s="33">
        <f t="shared" ca="1" si="101"/>
        <v>32</v>
      </c>
      <c r="C978">
        <f t="shared" si="102"/>
        <v>486</v>
      </c>
      <c r="D978">
        <f t="shared" ca="1" si="106"/>
        <v>-2.1999999999999999E-2</v>
      </c>
      <c r="E978">
        <f t="shared" ca="1" si="103"/>
        <v>0</v>
      </c>
      <c r="F978">
        <f t="shared" ca="1" si="104"/>
        <v>31</v>
      </c>
      <c r="G978">
        <f t="shared" ca="1" si="105"/>
        <v>32</v>
      </c>
      <c r="M978">
        <v>522</v>
      </c>
      <c r="N978">
        <v>11.061999999999999</v>
      </c>
    </row>
    <row r="979" spans="1:14">
      <c r="A979" s="54">
        <f>formulas!O1066</f>
        <v>0</v>
      </c>
      <c r="B979" s="33">
        <f t="shared" ca="1" si="101"/>
        <v>32</v>
      </c>
      <c r="C979">
        <f t="shared" si="102"/>
        <v>486</v>
      </c>
      <c r="D979">
        <f t="shared" ca="1" si="106"/>
        <v>-2.1999999999999999E-2</v>
      </c>
      <c r="E979">
        <f t="shared" ca="1" si="103"/>
        <v>0</v>
      </c>
      <c r="F979">
        <f t="shared" ca="1" si="104"/>
        <v>31</v>
      </c>
      <c r="G979">
        <f t="shared" ca="1" si="105"/>
        <v>32</v>
      </c>
      <c r="M979">
        <v>523</v>
      </c>
      <c r="N979">
        <v>11.085000000000001</v>
      </c>
    </row>
    <row r="980" spans="1:14">
      <c r="A980" s="54">
        <f>formulas!O1067</f>
        <v>0</v>
      </c>
      <c r="B980" s="33">
        <f t="shared" ca="1" si="101"/>
        <v>32</v>
      </c>
      <c r="C980">
        <f t="shared" si="102"/>
        <v>486</v>
      </c>
      <c r="D980">
        <f t="shared" ca="1" si="106"/>
        <v>-2.1999999999999999E-2</v>
      </c>
      <c r="E980">
        <f t="shared" ca="1" si="103"/>
        <v>0</v>
      </c>
      <c r="F980">
        <f t="shared" ca="1" si="104"/>
        <v>31</v>
      </c>
      <c r="G980">
        <f t="shared" ca="1" si="105"/>
        <v>32</v>
      </c>
      <c r="M980">
        <v>524</v>
      </c>
      <c r="N980">
        <v>11.108000000000001</v>
      </c>
    </row>
    <row r="981" spans="1:14">
      <c r="A981" s="54">
        <f>formulas!O1068</f>
        <v>0</v>
      </c>
      <c r="B981" s="33">
        <f t="shared" ca="1" si="101"/>
        <v>32</v>
      </c>
      <c r="C981">
        <f t="shared" si="102"/>
        <v>486</v>
      </c>
      <c r="D981">
        <f t="shared" ca="1" si="106"/>
        <v>-2.1999999999999999E-2</v>
      </c>
      <c r="E981">
        <f t="shared" ca="1" si="103"/>
        <v>0</v>
      </c>
      <c r="F981">
        <f t="shared" ca="1" si="104"/>
        <v>31</v>
      </c>
      <c r="G981">
        <f t="shared" ca="1" si="105"/>
        <v>32</v>
      </c>
      <c r="M981">
        <v>525</v>
      </c>
      <c r="N981">
        <v>11.131</v>
      </c>
    </row>
    <row r="982" spans="1:14">
      <c r="A982" s="54">
        <f>formulas!O1069</f>
        <v>0</v>
      </c>
      <c r="B982" s="33">
        <f t="shared" ca="1" si="101"/>
        <v>32</v>
      </c>
      <c r="C982">
        <f t="shared" si="102"/>
        <v>486</v>
      </c>
      <c r="D982">
        <f t="shared" ca="1" si="106"/>
        <v>-2.1999999999999999E-2</v>
      </c>
      <c r="E982">
        <f t="shared" ca="1" si="103"/>
        <v>0</v>
      </c>
      <c r="F982">
        <f t="shared" ca="1" si="104"/>
        <v>31</v>
      </c>
      <c r="G982">
        <f t="shared" ca="1" si="105"/>
        <v>32</v>
      </c>
      <c r="M982">
        <v>526</v>
      </c>
      <c r="N982">
        <v>11.154</v>
      </c>
    </row>
    <row r="983" spans="1:14">
      <c r="A983" s="54">
        <f>formulas!O1070</f>
        <v>0</v>
      </c>
      <c r="B983" s="33">
        <f t="shared" ca="1" si="101"/>
        <v>32</v>
      </c>
      <c r="C983">
        <f t="shared" si="102"/>
        <v>486</v>
      </c>
      <c r="D983">
        <f t="shared" ca="1" si="106"/>
        <v>-2.1999999999999999E-2</v>
      </c>
      <c r="E983">
        <f t="shared" ca="1" si="103"/>
        <v>0</v>
      </c>
      <c r="F983">
        <f t="shared" ca="1" si="104"/>
        <v>31</v>
      </c>
      <c r="G983">
        <f t="shared" ca="1" si="105"/>
        <v>32</v>
      </c>
      <c r="M983">
        <v>527</v>
      </c>
      <c r="N983">
        <v>11.176</v>
      </c>
    </row>
    <row r="984" spans="1:14">
      <c r="A984" s="54">
        <f>formulas!O1071</f>
        <v>0</v>
      </c>
      <c r="B984" s="33">
        <f t="shared" ca="1" si="101"/>
        <v>32</v>
      </c>
      <c r="C984">
        <f t="shared" si="102"/>
        <v>486</v>
      </c>
      <c r="D984">
        <f t="shared" ca="1" si="106"/>
        <v>-2.1999999999999999E-2</v>
      </c>
      <c r="E984">
        <f t="shared" ca="1" si="103"/>
        <v>0</v>
      </c>
      <c r="F984">
        <f t="shared" ca="1" si="104"/>
        <v>31</v>
      </c>
      <c r="G984">
        <f t="shared" ca="1" si="105"/>
        <v>32</v>
      </c>
      <c r="M984">
        <v>528</v>
      </c>
      <c r="N984">
        <v>11.199</v>
      </c>
    </row>
    <row r="985" spans="1:14">
      <c r="A985" s="54">
        <f>formulas!O1072</f>
        <v>0</v>
      </c>
      <c r="B985" s="33">
        <f t="shared" ca="1" si="101"/>
        <v>32</v>
      </c>
      <c r="C985">
        <f t="shared" si="102"/>
        <v>486</v>
      </c>
      <c r="D985">
        <f t="shared" ca="1" si="106"/>
        <v>-2.1999999999999999E-2</v>
      </c>
      <c r="E985">
        <f t="shared" ca="1" si="103"/>
        <v>0</v>
      </c>
      <c r="F985">
        <f t="shared" ca="1" si="104"/>
        <v>31</v>
      </c>
      <c r="G985">
        <f t="shared" ca="1" si="105"/>
        <v>32</v>
      </c>
      <c r="M985">
        <v>529</v>
      </c>
      <c r="N985">
        <v>11.222</v>
      </c>
    </row>
    <row r="986" spans="1:14">
      <c r="A986" s="54">
        <f>formulas!O1073</f>
        <v>0</v>
      </c>
      <c r="B986" s="33">
        <f t="shared" ca="1" si="101"/>
        <v>32</v>
      </c>
      <c r="C986">
        <f t="shared" si="102"/>
        <v>486</v>
      </c>
      <c r="D986">
        <f t="shared" ca="1" si="106"/>
        <v>-2.1999999999999999E-2</v>
      </c>
      <c r="E986">
        <f t="shared" ca="1" si="103"/>
        <v>0</v>
      </c>
      <c r="F986">
        <f t="shared" ca="1" si="104"/>
        <v>31</v>
      </c>
      <c r="G986">
        <f t="shared" ca="1" si="105"/>
        <v>32</v>
      </c>
      <c r="M986">
        <v>530</v>
      </c>
      <c r="N986">
        <v>11.244999999999999</v>
      </c>
    </row>
    <row r="987" spans="1:14">
      <c r="A987" s="54">
        <f>formulas!O1074</f>
        <v>0</v>
      </c>
      <c r="B987" s="33">
        <f t="shared" ca="1" si="101"/>
        <v>32</v>
      </c>
      <c r="C987">
        <f t="shared" si="102"/>
        <v>486</v>
      </c>
      <c r="D987">
        <f t="shared" ca="1" si="106"/>
        <v>-2.1999999999999999E-2</v>
      </c>
      <c r="E987">
        <f t="shared" ca="1" si="103"/>
        <v>0</v>
      </c>
      <c r="F987">
        <f t="shared" ca="1" si="104"/>
        <v>31</v>
      </c>
      <c r="G987">
        <f t="shared" ca="1" si="105"/>
        <v>32</v>
      </c>
      <c r="M987">
        <v>531</v>
      </c>
      <c r="N987">
        <v>11.268000000000001</v>
      </c>
    </row>
    <row r="988" spans="1:14">
      <c r="A988" s="54">
        <f>formulas!O1075</f>
        <v>0</v>
      </c>
      <c r="B988" s="33">
        <f t="shared" ca="1" si="101"/>
        <v>32</v>
      </c>
      <c r="C988">
        <f t="shared" si="102"/>
        <v>486</v>
      </c>
      <c r="D988">
        <f t="shared" ca="1" si="106"/>
        <v>-2.1999999999999999E-2</v>
      </c>
      <c r="E988">
        <f t="shared" ca="1" si="103"/>
        <v>0</v>
      </c>
      <c r="F988">
        <f t="shared" ca="1" si="104"/>
        <v>31</v>
      </c>
      <c r="G988">
        <f t="shared" ca="1" si="105"/>
        <v>32</v>
      </c>
      <c r="M988">
        <v>532</v>
      </c>
      <c r="N988">
        <v>11.291</v>
      </c>
    </row>
    <row r="989" spans="1:14">
      <c r="A989" s="54">
        <f>formulas!O1076</f>
        <v>0</v>
      </c>
      <c r="B989" s="33">
        <f t="shared" ca="1" si="101"/>
        <v>32</v>
      </c>
      <c r="C989">
        <f t="shared" si="102"/>
        <v>486</v>
      </c>
      <c r="D989">
        <f t="shared" ca="1" si="106"/>
        <v>-2.1999999999999999E-2</v>
      </c>
      <c r="E989">
        <f t="shared" ca="1" si="103"/>
        <v>0</v>
      </c>
      <c r="F989">
        <f t="shared" ca="1" si="104"/>
        <v>31</v>
      </c>
      <c r="G989">
        <f t="shared" ca="1" si="105"/>
        <v>32</v>
      </c>
      <c r="M989">
        <v>533</v>
      </c>
      <c r="N989">
        <v>11.313000000000001</v>
      </c>
    </row>
    <row r="990" spans="1:14">
      <c r="A990" s="54">
        <f>formulas!O1077</f>
        <v>0</v>
      </c>
      <c r="B990" s="33">
        <f t="shared" ca="1" si="101"/>
        <v>32</v>
      </c>
      <c r="C990">
        <f t="shared" si="102"/>
        <v>486</v>
      </c>
      <c r="D990">
        <f t="shared" ca="1" si="106"/>
        <v>-2.1999999999999999E-2</v>
      </c>
      <c r="E990">
        <f t="shared" ca="1" si="103"/>
        <v>0</v>
      </c>
      <c r="F990">
        <f t="shared" ca="1" si="104"/>
        <v>31</v>
      </c>
      <c r="G990">
        <f t="shared" ca="1" si="105"/>
        <v>32</v>
      </c>
      <c r="M990">
        <v>534</v>
      </c>
      <c r="N990">
        <v>11.336</v>
      </c>
    </row>
    <row r="991" spans="1:14">
      <c r="A991" s="54">
        <f>formulas!O1078</f>
        <v>0</v>
      </c>
      <c r="B991" s="33">
        <f t="shared" ca="1" si="101"/>
        <v>32</v>
      </c>
      <c r="C991">
        <f t="shared" si="102"/>
        <v>486</v>
      </c>
      <c r="D991">
        <f t="shared" ca="1" si="106"/>
        <v>-2.1999999999999999E-2</v>
      </c>
      <c r="E991">
        <f t="shared" ca="1" si="103"/>
        <v>0</v>
      </c>
      <c r="F991">
        <f t="shared" ca="1" si="104"/>
        <v>31</v>
      </c>
      <c r="G991">
        <f t="shared" ca="1" si="105"/>
        <v>32</v>
      </c>
      <c r="M991">
        <v>535</v>
      </c>
      <c r="N991">
        <v>11.359</v>
      </c>
    </row>
    <row r="992" spans="1:14">
      <c r="A992" s="54">
        <f>formulas!O1079</f>
        <v>0</v>
      </c>
      <c r="B992" s="33">
        <f t="shared" ca="1" si="101"/>
        <v>32</v>
      </c>
      <c r="C992">
        <f t="shared" si="102"/>
        <v>486</v>
      </c>
      <c r="D992">
        <f t="shared" ca="1" si="106"/>
        <v>-2.1999999999999999E-2</v>
      </c>
      <c r="E992">
        <f t="shared" ca="1" si="103"/>
        <v>0</v>
      </c>
      <c r="F992">
        <f t="shared" ca="1" si="104"/>
        <v>31</v>
      </c>
      <c r="G992">
        <f t="shared" ca="1" si="105"/>
        <v>32</v>
      </c>
      <c r="M992">
        <v>536</v>
      </c>
      <c r="N992">
        <v>11.382</v>
      </c>
    </row>
    <row r="993" spans="1:14">
      <c r="A993" s="54">
        <f>formulas!O1080</f>
        <v>0</v>
      </c>
      <c r="B993" s="33">
        <f t="shared" ca="1" si="101"/>
        <v>32</v>
      </c>
      <c r="C993">
        <f t="shared" si="102"/>
        <v>486</v>
      </c>
      <c r="D993">
        <f t="shared" ca="1" si="106"/>
        <v>-2.1999999999999999E-2</v>
      </c>
      <c r="E993">
        <f t="shared" ca="1" si="103"/>
        <v>0</v>
      </c>
      <c r="F993">
        <f t="shared" ca="1" si="104"/>
        <v>31</v>
      </c>
      <c r="G993">
        <f t="shared" ca="1" si="105"/>
        <v>32</v>
      </c>
      <c r="M993">
        <v>537</v>
      </c>
      <c r="N993">
        <v>11.404999999999999</v>
      </c>
    </row>
    <row r="994" spans="1:14">
      <c r="A994" s="54">
        <f>formulas!O1081</f>
        <v>0</v>
      </c>
      <c r="B994" s="33">
        <f t="shared" ca="1" si="101"/>
        <v>32</v>
      </c>
      <c r="C994">
        <f t="shared" si="102"/>
        <v>486</v>
      </c>
      <c r="D994">
        <f t="shared" ca="1" si="106"/>
        <v>-2.1999999999999999E-2</v>
      </c>
      <c r="E994">
        <f t="shared" ca="1" si="103"/>
        <v>0</v>
      </c>
      <c r="F994">
        <f t="shared" ca="1" si="104"/>
        <v>31</v>
      </c>
      <c r="G994">
        <f t="shared" ca="1" si="105"/>
        <v>32</v>
      </c>
      <c r="M994">
        <v>538</v>
      </c>
      <c r="N994">
        <v>11.428000000000001</v>
      </c>
    </row>
    <row r="995" spans="1:14">
      <c r="A995" s="54">
        <f>formulas!O1082</f>
        <v>0</v>
      </c>
      <c r="B995" s="33">
        <f t="shared" ca="1" si="101"/>
        <v>32</v>
      </c>
      <c r="C995">
        <f t="shared" si="102"/>
        <v>486</v>
      </c>
      <c r="D995">
        <f t="shared" ca="1" si="106"/>
        <v>-2.1999999999999999E-2</v>
      </c>
      <c r="E995">
        <f t="shared" ca="1" si="103"/>
        <v>0</v>
      </c>
      <c r="F995">
        <f t="shared" ca="1" si="104"/>
        <v>31</v>
      </c>
      <c r="G995">
        <f t="shared" ca="1" si="105"/>
        <v>32</v>
      </c>
      <c r="M995">
        <v>539</v>
      </c>
      <c r="N995">
        <v>11.451000000000001</v>
      </c>
    </row>
    <row r="996" spans="1:14">
      <c r="A996" s="54">
        <f>formulas!O1083</f>
        <v>0</v>
      </c>
      <c r="B996" s="33">
        <f t="shared" ca="1" si="101"/>
        <v>32</v>
      </c>
      <c r="C996">
        <f t="shared" si="102"/>
        <v>486</v>
      </c>
      <c r="D996">
        <f t="shared" ca="1" si="106"/>
        <v>-2.1999999999999999E-2</v>
      </c>
      <c r="E996">
        <f t="shared" ca="1" si="103"/>
        <v>0</v>
      </c>
      <c r="F996">
        <f t="shared" ca="1" si="104"/>
        <v>31</v>
      </c>
      <c r="G996">
        <f t="shared" ca="1" si="105"/>
        <v>32</v>
      </c>
      <c r="M996">
        <v>540</v>
      </c>
      <c r="N996">
        <v>11.474</v>
      </c>
    </row>
    <row r="997" spans="1:14">
      <c r="A997" s="54">
        <f>formulas!O1084</f>
        <v>0</v>
      </c>
      <c r="B997" s="33">
        <f t="shared" ref="B997:B1060" ca="1" si="107">(A997-D997)/(E997-D997)*(G997-F997)+F997</f>
        <v>32</v>
      </c>
      <c r="C997">
        <f t="shared" ref="C997:C1060" si="108">COUNTIF($N$2:$N$25400,"&lt;"&amp;A997)</f>
        <v>486</v>
      </c>
      <c r="D997">
        <f t="shared" ca="1" si="106"/>
        <v>-2.1999999999999999E-2</v>
      </c>
      <c r="E997">
        <f t="shared" ref="E997:E1060" ca="1" si="109">INDIRECT(ADDRESS(C997+2,14))</f>
        <v>0</v>
      </c>
      <c r="F997">
        <f t="shared" ref="F997:F1060" ca="1" si="110">INDIRECT(ADDRESS(C997+1,13))</f>
        <v>31</v>
      </c>
      <c r="G997">
        <f t="shared" ref="G997:G1060" ca="1" si="111">INDIRECT(ADDRESS(C997+2,13))</f>
        <v>32</v>
      </c>
      <c r="M997">
        <v>541</v>
      </c>
      <c r="N997">
        <v>11.497</v>
      </c>
    </row>
    <row r="998" spans="1:14">
      <c r="A998" s="54">
        <f>formulas!O1085</f>
        <v>0</v>
      </c>
      <c r="B998" s="33">
        <f t="shared" ca="1" si="107"/>
        <v>32</v>
      </c>
      <c r="C998">
        <f t="shared" si="108"/>
        <v>486</v>
      </c>
      <c r="D998">
        <f t="shared" ca="1" si="106"/>
        <v>-2.1999999999999999E-2</v>
      </c>
      <c r="E998">
        <f t="shared" ca="1" si="109"/>
        <v>0</v>
      </c>
      <c r="F998">
        <f t="shared" ca="1" si="110"/>
        <v>31</v>
      </c>
      <c r="G998">
        <f t="shared" ca="1" si="111"/>
        <v>32</v>
      </c>
      <c r="M998">
        <v>542</v>
      </c>
      <c r="N998">
        <v>11.519</v>
      </c>
    </row>
    <row r="999" spans="1:14">
      <c r="A999" s="54">
        <f>formulas!O1086</f>
        <v>0</v>
      </c>
      <c r="B999" s="33">
        <f t="shared" ca="1" si="107"/>
        <v>32</v>
      </c>
      <c r="C999">
        <f t="shared" si="108"/>
        <v>486</v>
      </c>
      <c r="D999">
        <f t="shared" ca="1" si="106"/>
        <v>-2.1999999999999999E-2</v>
      </c>
      <c r="E999">
        <f t="shared" ca="1" si="109"/>
        <v>0</v>
      </c>
      <c r="F999">
        <f t="shared" ca="1" si="110"/>
        <v>31</v>
      </c>
      <c r="G999">
        <f t="shared" ca="1" si="111"/>
        <v>32</v>
      </c>
      <c r="M999">
        <v>543</v>
      </c>
      <c r="N999">
        <v>11.542</v>
      </c>
    </row>
    <row r="1000" spans="1:14">
      <c r="A1000" s="54">
        <f>formulas!O1087</f>
        <v>0</v>
      </c>
      <c r="B1000" s="33">
        <f t="shared" ca="1" si="107"/>
        <v>32</v>
      </c>
      <c r="C1000">
        <f t="shared" si="108"/>
        <v>486</v>
      </c>
      <c r="D1000">
        <f t="shared" ca="1" si="106"/>
        <v>-2.1999999999999999E-2</v>
      </c>
      <c r="E1000">
        <f t="shared" ca="1" si="109"/>
        <v>0</v>
      </c>
      <c r="F1000">
        <f t="shared" ca="1" si="110"/>
        <v>31</v>
      </c>
      <c r="G1000">
        <f t="shared" ca="1" si="111"/>
        <v>32</v>
      </c>
      <c r="M1000">
        <v>544</v>
      </c>
      <c r="N1000">
        <v>11.565</v>
      </c>
    </row>
    <row r="1001" spans="1:14">
      <c r="A1001" s="54">
        <f>formulas!O1088</f>
        <v>0</v>
      </c>
      <c r="B1001" s="33">
        <f t="shared" ca="1" si="107"/>
        <v>32</v>
      </c>
      <c r="C1001">
        <f t="shared" si="108"/>
        <v>486</v>
      </c>
      <c r="D1001">
        <f t="shared" ca="1" si="106"/>
        <v>-2.1999999999999999E-2</v>
      </c>
      <c r="E1001">
        <f t="shared" ca="1" si="109"/>
        <v>0</v>
      </c>
      <c r="F1001">
        <f t="shared" ca="1" si="110"/>
        <v>31</v>
      </c>
      <c r="G1001">
        <f t="shared" ca="1" si="111"/>
        <v>32</v>
      </c>
      <c r="M1001">
        <v>545</v>
      </c>
      <c r="N1001">
        <v>11.587999999999999</v>
      </c>
    </row>
    <row r="1002" spans="1:14">
      <c r="A1002" s="54">
        <f>formulas!O1089</f>
        <v>0</v>
      </c>
      <c r="B1002" s="33">
        <f t="shared" ca="1" si="107"/>
        <v>32</v>
      </c>
      <c r="C1002">
        <f t="shared" si="108"/>
        <v>486</v>
      </c>
      <c r="D1002">
        <f t="shared" ca="1" si="106"/>
        <v>-2.1999999999999999E-2</v>
      </c>
      <c r="E1002">
        <f t="shared" ca="1" si="109"/>
        <v>0</v>
      </c>
      <c r="F1002">
        <f t="shared" ca="1" si="110"/>
        <v>31</v>
      </c>
      <c r="G1002">
        <f t="shared" ca="1" si="111"/>
        <v>32</v>
      </c>
      <c r="M1002">
        <v>546</v>
      </c>
      <c r="N1002">
        <v>11.611000000000001</v>
      </c>
    </row>
    <row r="1003" spans="1:14">
      <c r="A1003" s="54">
        <f>formulas!O1090</f>
        <v>0</v>
      </c>
      <c r="B1003" s="33">
        <f t="shared" ca="1" si="107"/>
        <v>32</v>
      </c>
      <c r="C1003">
        <f t="shared" si="108"/>
        <v>486</v>
      </c>
      <c r="D1003">
        <f t="shared" ca="1" si="106"/>
        <v>-2.1999999999999999E-2</v>
      </c>
      <c r="E1003">
        <f t="shared" ca="1" si="109"/>
        <v>0</v>
      </c>
      <c r="F1003">
        <f t="shared" ca="1" si="110"/>
        <v>31</v>
      </c>
      <c r="G1003">
        <f t="shared" ca="1" si="111"/>
        <v>32</v>
      </c>
      <c r="M1003">
        <v>547</v>
      </c>
      <c r="N1003">
        <v>11.634</v>
      </c>
    </row>
    <row r="1004" spans="1:14">
      <c r="A1004" s="54">
        <f>formulas!O1091</f>
        <v>0</v>
      </c>
      <c r="B1004" s="33">
        <f t="shared" ca="1" si="107"/>
        <v>32</v>
      </c>
      <c r="C1004">
        <f t="shared" si="108"/>
        <v>486</v>
      </c>
      <c r="D1004">
        <f t="shared" ca="1" si="106"/>
        <v>-2.1999999999999999E-2</v>
      </c>
      <c r="E1004">
        <f t="shared" ca="1" si="109"/>
        <v>0</v>
      </c>
      <c r="F1004">
        <f t="shared" ca="1" si="110"/>
        <v>31</v>
      </c>
      <c r="G1004">
        <f t="shared" ca="1" si="111"/>
        <v>32</v>
      </c>
      <c r="M1004">
        <v>548</v>
      </c>
      <c r="N1004">
        <v>11.657</v>
      </c>
    </row>
    <row r="1005" spans="1:14">
      <c r="A1005" s="54">
        <f>formulas!O1092</f>
        <v>0</v>
      </c>
      <c r="B1005" s="33">
        <f t="shared" ca="1" si="107"/>
        <v>32</v>
      </c>
      <c r="C1005">
        <f t="shared" si="108"/>
        <v>486</v>
      </c>
      <c r="D1005">
        <f t="shared" ca="1" si="106"/>
        <v>-2.1999999999999999E-2</v>
      </c>
      <c r="E1005">
        <f t="shared" ca="1" si="109"/>
        <v>0</v>
      </c>
      <c r="F1005">
        <f t="shared" ca="1" si="110"/>
        <v>31</v>
      </c>
      <c r="G1005">
        <f t="shared" ca="1" si="111"/>
        <v>32</v>
      </c>
      <c r="M1005">
        <v>549</v>
      </c>
      <c r="N1005">
        <v>11.68</v>
      </c>
    </row>
    <row r="1006" spans="1:14">
      <c r="A1006" s="54">
        <f>formulas!O1093</f>
        <v>0</v>
      </c>
      <c r="B1006" s="33">
        <f t="shared" ca="1" si="107"/>
        <v>32</v>
      </c>
      <c r="C1006">
        <f t="shared" si="108"/>
        <v>486</v>
      </c>
      <c r="D1006">
        <f t="shared" ca="1" si="106"/>
        <v>-2.1999999999999999E-2</v>
      </c>
      <c r="E1006">
        <f t="shared" ca="1" si="109"/>
        <v>0</v>
      </c>
      <c r="F1006">
        <f t="shared" ca="1" si="110"/>
        <v>31</v>
      </c>
      <c r="G1006">
        <f t="shared" ca="1" si="111"/>
        <v>32</v>
      </c>
      <c r="M1006">
        <v>550</v>
      </c>
      <c r="N1006">
        <v>11.702999999999999</v>
      </c>
    </row>
    <row r="1007" spans="1:14">
      <c r="A1007" s="54">
        <f>formulas!O1094</f>
        <v>0</v>
      </c>
      <c r="B1007" s="33">
        <f t="shared" ca="1" si="107"/>
        <v>32</v>
      </c>
      <c r="C1007">
        <f t="shared" si="108"/>
        <v>486</v>
      </c>
      <c r="D1007">
        <f t="shared" ca="1" si="106"/>
        <v>-2.1999999999999999E-2</v>
      </c>
      <c r="E1007">
        <f t="shared" ca="1" si="109"/>
        <v>0</v>
      </c>
      <c r="F1007">
        <f t="shared" ca="1" si="110"/>
        <v>31</v>
      </c>
      <c r="G1007">
        <f t="shared" ca="1" si="111"/>
        <v>32</v>
      </c>
      <c r="M1007">
        <v>551</v>
      </c>
      <c r="N1007">
        <v>11.726000000000001</v>
      </c>
    </row>
    <row r="1008" spans="1:14">
      <c r="A1008" s="54">
        <f>formulas!O1095</f>
        <v>0</v>
      </c>
      <c r="B1008" s="33">
        <f t="shared" ca="1" si="107"/>
        <v>32</v>
      </c>
      <c r="C1008">
        <f t="shared" si="108"/>
        <v>486</v>
      </c>
      <c r="D1008">
        <f t="shared" ca="1" si="106"/>
        <v>-2.1999999999999999E-2</v>
      </c>
      <c r="E1008">
        <f t="shared" ca="1" si="109"/>
        <v>0</v>
      </c>
      <c r="F1008">
        <f t="shared" ca="1" si="110"/>
        <v>31</v>
      </c>
      <c r="G1008">
        <f t="shared" ca="1" si="111"/>
        <v>32</v>
      </c>
      <c r="M1008">
        <v>552</v>
      </c>
      <c r="N1008">
        <v>11.749000000000001</v>
      </c>
    </row>
    <row r="1009" spans="1:14">
      <c r="A1009" s="54">
        <f>formulas!O1096</f>
        <v>0</v>
      </c>
      <c r="B1009" s="33">
        <f t="shared" ca="1" si="107"/>
        <v>32</v>
      </c>
      <c r="C1009">
        <f t="shared" si="108"/>
        <v>486</v>
      </c>
      <c r="D1009">
        <f t="shared" ca="1" si="106"/>
        <v>-2.1999999999999999E-2</v>
      </c>
      <c r="E1009">
        <f t="shared" ca="1" si="109"/>
        <v>0</v>
      </c>
      <c r="F1009">
        <f t="shared" ca="1" si="110"/>
        <v>31</v>
      </c>
      <c r="G1009">
        <f t="shared" ca="1" si="111"/>
        <v>32</v>
      </c>
      <c r="M1009">
        <v>553</v>
      </c>
      <c r="N1009">
        <v>11.772</v>
      </c>
    </row>
    <row r="1010" spans="1:14">
      <c r="A1010" s="54">
        <f>formulas!O1097</f>
        <v>0</v>
      </c>
      <c r="B1010" s="33">
        <f t="shared" ca="1" si="107"/>
        <v>32</v>
      </c>
      <c r="C1010">
        <f t="shared" si="108"/>
        <v>486</v>
      </c>
      <c r="D1010">
        <f t="shared" ca="1" si="106"/>
        <v>-2.1999999999999999E-2</v>
      </c>
      <c r="E1010">
        <f t="shared" ca="1" si="109"/>
        <v>0</v>
      </c>
      <c r="F1010">
        <f t="shared" ca="1" si="110"/>
        <v>31</v>
      </c>
      <c r="G1010">
        <f t="shared" ca="1" si="111"/>
        <v>32</v>
      </c>
      <c r="M1010">
        <v>554</v>
      </c>
      <c r="N1010">
        <v>11.795</v>
      </c>
    </row>
    <row r="1011" spans="1:14">
      <c r="A1011" s="54">
        <f>formulas!O1098</f>
        <v>0</v>
      </c>
      <c r="B1011" s="33">
        <f t="shared" ca="1" si="107"/>
        <v>32</v>
      </c>
      <c r="C1011">
        <f t="shared" si="108"/>
        <v>486</v>
      </c>
      <c r="D1011">
        <f t="shared" ca="1" si="106"/>
        <v>-2.1999999999999999E-2</v>
      </c>
      <c r="E1011">
        <f t="shared" ca="1" si="109"/>
        <v>0</v>
      </c>
      <c r="F1011">
        <f t="shared" ca="1" si="110"/>
        <v>31</v>
      </c>
      <c r="G1011">
        <f t="shared" ca="1" si="111"/>
        <v>32</v>
      </c>
      <c r="M1011">
        <v>555</v>
      </c>
      <c r="N1011">
        <v>11.818</v>
      </c>
    </row>
    <row r="1012" spans="1:14">
      <c r="A1012" s="54">
        <f>formulas!O1099</f>
        <v>0</v>
      </c>
      <c r="B1012" s="33">
        <f t="shared" ca="1" si="107"/>
        <v>32</v>
      </c>
      <c r="C1012">
        <f t="shared" si="108"/>
        <v>486</v>
      </c>
      <c r="D1012">
        <f t="shared" ca="1" si="106"/>
        <v>-2.1999999999999999E-2</v>
      </c>
      <c r="E1012">
        <f t="shared" ca="1" si="109"/>
        <v>0</v>
      </c>
      <c r="F1012">
        <f t="shared" ca="1" si="110"/>
        <v>31</v>
      </c>
      <c r="G1012">
        <f t="shared" ca="1" si="111"/>
        <v>32</v>
      </c>
      <c r="M1012">
        <v>556</v>
      </c>
      <c r="N1012">
        <v>11.840999999999999</v>
      </c>
    </row>
    <row r="1013" spans="1:14">
      <c r="A1013" s="54">
        <f>formulas!O1100</f>
        <v>0</v>
      </c>
      <c r="B1013" s="33">
        <f t="shared" ca="1" si="107"/>
        <v>32</v>
      </c>
      <c r="C1013">
        <f t="shared" si="108"/>
        <v>486</v>
      </c>
      <c r="D1013">
        <f t="shared" ca="1" si="106"/>
        <v>-2.1999999999999999E-2</v>
      </c>
      <c r="E1013">
        <f t="shared" ca="1" si="109"/>
        <v>0</v>
      </c>
      <c r="F1013">
        <f t="shared" ca="1" si="110"/>
        <v>31</v>
      </c>
      <c r="G1013">
        <f t="shared" ca="1" si="111"/>
        <v>32</v>
      </c>
      <c r="M1013">
        <v>557</v>
      </c>
      <c r="N1013">
        <v>11.864000000000001</v>
      </c>
    </row>
    <row r="1014" spans="1:14">
      <c r="A1014" s="54">
        <f>formulas!O1101</f>
        <v>0</v>
      </c>
      <c r="B1014" s="33">
        <f t="shared" ca="1" si="107"/>
        <v>32</v>
      </c>
      <c r="C1014">
        <f t="shared" si="108"/>
        <v>486</v>
      </c>
      <c r="D1014">
        <f t="shared" ca="1" si="106"/>
        <v>-2.1999999999999999E-2</v>
      </c>
      <c r="E1014">
        <f t="shared" ca="1" si="109"/>
        <v>0</v>
      </c>
      <c r="F1014">
        <f t="shared" ca="1" si="110"/>
        <v>31</v>
      </c>
      <c r="G1014">
        <f t="shared" ca="1" si="111"/>
        <v>32</v>
      </c>
      <c r="M1014">
        <v>558</v>
      </c>
      <c r="N1014">
        <v>11.887</v>
      </c>
    </row>
    <row r="1015" spans="1:14">
      <c r="A1015" s="54">
        <f>formulas!O1102</f>
        <v>0</v>
      </c>
      <c r="B1015" s="33">
        <f t="shared" ca="1" si="107"/>
        <v>32</v>
      </c>
      <c r="C1015">
        <f t="shared" si="108"/>
        <v>486</v>
      </c>
      <c r="D1015">
        <f t="shared" ca="1" si="106"/>
        <v>-2.1999999999999999E-2</v>
      </c>
      <c r="E1015">
        <f t="shared" ca="1" si="109"/>
        <v>0</v>
      </c>
      <c r="F1015">
        <f t="shared" ca="1" si="110"/>
        <v>31</v>
      </c>
      <c r="G1015">
        <f t="shared" ca="1" si="111"/>
        <v>32</v>
      </c>
      <c r="M1015">
        <v>559</v>
      </c>
      <c r="N1015">
        <v>11.91</v>
      </c>
    </row>
    <row r="1016" spans="1:14">
      <c r="A1016" s="54">
        <f>formulas!O1103</f>
        <v>0</v>
      </c>
      <c r="B1016" s="33">
        <f t="shared" ca="1" si="107"/>
        <v>32</v>
      </c>
      <c r="C1016">
        <f t="shared" si="108"/>
        <v>486</v>
      </c>
      <c r="D1016">
        <f t="shared" ca="1" si="106"/>
        <v>-2.1999999999999999E-2</v>
      </c>
      <c r="E1016">
        <f t="shared" ca="1" si="109"/>
        <v>0</v>
      </c>
      <c r="F1016">
        <f t="shared" ca="1" si="110"/>
        <v>31</v>
      </c>
      <c r="G1016">
        <f t="shared" ca="1" si="111"/>
        <v>32</v>
      </c>
      <c r="M1016">
        <v>560</v>
      </c>
      <c r="N1016">
        <v>11.933</v>
      </c>
    </row>
    <row r="1017" spans="1:14">
      <c r="A1017" s="54">
        <f>formulas!O1104</f>
        <v>0</v>
      </c>
      <c r="B1017" s="33">
        <f t="shared" ca="1" si="107"/>
        <v>32</v>
      </c>
      <c r="C1017">
        <f t="shared" si="108"/>
        <v>486</v>
      </c>
      <c r="D1017">
        <f t="shared" ca="1" si="106"/>
        <v>-2.1999999999999999E-2</v>
      </c>
      <c r="E1017">
        <f t="shared" ca="1" si="109"/>
        <v>0</v>
      </c>
      <c r="F1017">
        <f t="shared" ca="1" si="110"/>
        <v>31</v>
      </c>
      <c r="G1017">
        <f t="shared" ca="1" si="111"/>
        <v>32</v>
      </c>
      <c r="M1017">
        <v>561</v>
      </c>
      <c r="N1017">
        <v>11.956</v>
      </c>
    </row>
    <row r="1018" spans="1:14">
      <c r="A1018" s="54">
        <f>formulas!O1105</f>
        <v>0</v>
      </c>
      <c r="B1018" s="33">
        <f t="shared" ca="1" si="107"/>
        <v>32</v>
      </c>
      <c r="C1018">
        <f t="shared" si="108"/>
        <v>486</v>
      </c>
      <c r="D1018">
        <f t="shared" ca="1" si="106"/>
        <v>-2.1999999999999999E-2</v>
      </c>
      <c r="E1018">
        <f t="shared" ca="1" si="109"/>
        <v>0</v>
      </c>
      <c r="F1018">
        <f t="shared" ca="1" si="110"/>
        <v>31</v>
      </c>
      <c r="G1018">
        <f t="shared" ca="1" si="111"/>
        <v>32</v>
      </c>
      <c r="M1018">
        <v>562</v>
      </c>
      <c r="N1018">
        <v>11.978</v>
      </c>
    </row>
    <row r="1019" spans="1:14">
      <c r="A1019" s="54">
        <f>formulas!O1106</f>
        <v>0</v>
      </c>
      <c r="B1019" s="33">
        <f t="shared" ca="1" si="107"/>
        <v>32</v>
      </c>
      <c r="C1019">
        <f t="shared" si="108"/>
        <v>486</v>
      </c>
      <c r="D1019">
        <f t="shared" ca="1" si="106"/>
        <v>-2.1999999999999999E-2</v>
      </c>
      <c r="E1019">
        <f t="shared" ca="1" si="109"/>
        <v>0</v>
      </c>
      <c r="F1019">
        <f t="shared" ca="1" si="110"/>
        <v>31</v>
      </c>
      <c r="G1019">
        <f t="shared" ca="1" si="111"/>
        <v>32</v>
      </c>
      <c r="M1019">
        <v>563</v>
      </c>
      <c r="N1019">
        <v>12.000999999999999</v>
      </c>
    </row>
    <row r="1020" spans="1:14">
      <c r="A1020" s="54">
        <f>formulas!O1107</f>
        <v>0</v>
      </c>
      <c r="B1020" s="33">
        <f t="shared" ca="1" si="107"/>
        <v>32</v>
      </c>
      <c r="C1020">
        <f t="shared" si="108"/>
        <v>486</v>
      </c>
      <c r="D1020">
        <f t="shared" ca="1" si="106"/>
        <v>-2.1999999999999999E-2</v>
      </c>
      <c r="E1020">
        <f t="shared" ca="1" si="109"/>
        <v>0</v>
      </c>
      <c r="F1020">
        <f t="shared" ca="1" si="110"/>
        <v>31</v>
      </c>
      <c r="G1020">
        <f t="shared" ca="1" si="111"/>
        <v>32</v>
      </c>
      <c r="M1020">
        <v>564</v>
      </c>
      <c r="N1020">
        <v>12.023999999999999</v>
      </c>
    </row>
    <row r="1021" spans="1:14">
      <c r="A1021" s="54">
        <f>formulas!O1108</f>
        <v>0</v>
      </c>
      <c r="B1021" s="33">
        <f t="shared" ca="1" si="107"/>
        <v>32</v>
      </c>
      <c r="C1021">
        <f t="shared" si="108"/>
        <v>486</v>
      </c>
      <c r="D1021">
        <f t="shared" ca="1" si="106"/>
        <v>-2.1999999999999999E-2</v>
      </c>
      <c r="E1021">
        <f t="shared" ca="1" si="109"/>
        <v>0</v>
      </c>
      <c r="F1021">
        <f t="shared" ca="1" si="110"/>
        <v>31</v>
      </c>
      <c r="G1021">
        <f t="shared" ca="1" si="111"/>
        <v>32</v>
      </c>
      <c r="M1021">
        <v>565</v>
      </c>
      <c r="N1021">
        <v>12.047000000000001</v>
      </c>
    </row>
    <row r="1022" spans="1:14">
      <c r="A1022" s="54">
        <f>formulas!O1109</f>
        <v>0</v>
      </c>
      <c r="B1022" s="33">
        <f t="shared" ca="1" si="107"/>
        <v>32</v>
      </c>
      <c r="C1022">
        <f t="shared" si="108"/>
        <v>486</v>
      </c>
      <c r="D1022">
        <f t="shared" ca="1" si="106"/>
        <v>-2.1999999999999999E-2</v>
      </c>
      <c r="E1022">
        <f t="shared" ca="1" si="109"/>
        <v>0</v>
      </c>
      <c r="F1022">
        <f t="shared" ca="1" si="110"/>
        <v>31</v>
      </c>
      <c r="G1022">
        <f t="shared" ca="1" si="111"/>
        <v>32</v>
      </c>
      <c r="M1022">
        <v>566</v>
      </c>
      <c r="N1022">
        <v>12.07</v>
      </c>
    </row>
    <row r="1023" spans="1:14">
      <c r="A1023" s="54">
        <f>formulas!O1110</f>
        <v>0</v>
      </c>
      <c r="B1023" s="33">
        <f t="shared" ca="1" si="107"/>
        <v>32</v>
      </c>
      <c r="C1023">
        <f t="shared" si="108"/>
        <v>486</v>
      </c>
      <c r="D1023">
        <f t="shared" ca="1" si="106"/>
        <v>-2.1999999999999999E-2</v>
      </c>
      <c r="E1023">
        <f t="shared" ca="1" si="109"/>
        <v>0</v>
      </c>
      <c r="F1023">
        <f t="shared" ca="1" si="110"/>
        <v>31</v>
      </c>
      <c r="G1023">
        <f t="shared" ca="1" si="111"/>
        <v>32</v>
      </c>
      <c r="M1023">
        <v>567</v>
      </c>
      <c r="N1023">
        <v>12.093</v>
      </c>
    </row>
    <row r="1024" spans="1:14">
      <c r="A1024" s="54">
        <f>formulas!O1111</f>
        <v>0</v>
      </c>
      <c r="B1024" s="33">
        <f t="shared" ca="1" si="107"/>
        <v>32</v>
      </c>
      <c r="C1024">
        <f t="shared" si="108"/>
        <v>486</v>
      </c>
      <c r="D1024">
        <f t="shared" ca="1" si="106"/>
        <v>-2.1999999999999999E-2</v>
      </c>
      <c r="E1024">
        <f t="shared" ca="1" si="109"/>
        <v>0</v>
      </c>
      <c r="F1024">
        <f t="shared" ca="1" si="110"/>
        <v>31</v>
      </c>
      <c r="G1024">
        <f t="shared" ca="1" si="111"/>
        <v>32</v>
      </c>
      <c r="M1024">
        <v>568</v>
      </c>
      <c r="N1024">
        <v>12.116</v>
      </c>
    </row>
    <row r="1025" spans="1:14">
      <c r="A1025" s="54">
        <f>formulas!O1112</f>
        <v>0</v>
      </c>
      <c r="B1025" s="33">
        <f t="shared" ca="1" si="107"/>
        <v>32</v>
      </c>
      <c r="C1025">
        <f t="shared" si="108"/>
        <v>486</v>
      </c>
      <c r="D1025">
        <f t="shared" ca="1" si="106"/>
        <v>-2.1999999999999999E-2</v>
      </c>
      <c r="E1025">
        <f t="shared" ca="1" si="109"/>
        <v>0</v>
      </c>
      <c r="F1025">
        <f t="shared" ca="1" si="110"/>
        <v>31</v>
      </c>
      <c r="G1025">
        <f t="shared" ca="1" si="111"/>
        <v>32</v>
      </c>
      <c r="M1025">
        <v>569</v>
      </c>
      <c r="N1025">
        <v>12.14</v>
      </c>
    </row>
    <row r="1026" spans="1:14">
      <c r="A1026" s="54">
        <f>formulas!O1113</f>
        <v>0</v>
      </c>
      <c r="B1026" s="33">
        <f t="shared" ca="1" si="107"/>
        <v>32</v>
      </c>
      <c r="C1026">
        <f t="shared" si="108"/>
        <v>486</v>
      </c>
      <c r="D1026">
        <f t="shared" ca="1" si="106"/>
        <v>-2.1999999999999999E-2</v>
      </c>
      <c r="E1026">
        <f t="shared" ca="1" si="109"/>
        <v>0</v>
      </c>
      <c r="F1026">
        <f t="shared" ca="1" si="110"/>
        <v>31</v>
      </c>
      <c r="G1026">
        <f t="shared" ca="1" si="111"/>
        <v>32</v>
      </c>
      <c r="M1026">
        <v>570</v>
      </c>
      <c r="N1026">
        <v>12.163</v>
      </c>
    </row>
    <row r="1027" spans="1:14">
      <c r="A1027" s="54">
        <f>formulas!O1114</f>
        <v>0</v>
      </c>
      <c r="B1027" s="33">
        <f t="shared" ca="1" si="107"/>
        <v>32</v>
      </c>
      <c r="C1027">
        <f t="shared" si="108"/>
        <v>486</v>
      </c>
      <c r="D1027">
        <f t="shared" ref="D1027:D1090" ca="1" si="112">INDIRECT(ADDRESS(C1027+1,14))</f>
        <v>-2.1999999999999999E-2</v>
      </c>
      <c r="E1027">
        <f t="shared" ca="1" si="109"/>
        <v>0</v>
      </c>
      <c r="F1027">
        <f t="shared" ca="1" si="110"/>
        <v>31</v>
      </c>
      <c r="G1027">
        <f t="shared" ca="1" si="111"/>
        <v>32</v>
      </c>
      <c r="M1027">
        <v>571</v>
      </c>
      <c r="N1027">
        <v>12.186</v>
      </c>
    </row>
    <row r="1028" spans="1:14">
      <c r="A1028" s="54">
        <f>formulas!O1115</f>
        <v>0</v>
      </c>
      <c r="B1028" s="33">
        <f t="shared" ca="1" si="107"/>
        <v>32</v>
      </c>
      <c r="C1028">
        <f t="shared" si="108"/>
        <v>486</v>
      </c>
      <c r="D1028">
        <f t="shared" ca="1" si="112"/>
        <v>-2.1999999999999999E-2</v>
      </c>
      <c r="E1028">
        <f t="shared" ca="1" si="109"/>
        <v>0</v>
      </c>
      <c r="F1028">
        <f t="shared" ca="1" si="110"/>
        <v>31</v>
      </c>
      <c r="G1028">
        <f t="shared" ca="1" si="111"/>
        <v>32</v>
      </c>
      <c r="M1028">
        <v>572</v>
      </c>
      <c r="N1028">
        <v>12.209</v>
      </c>
    </row>
    <row r="1029" spans="1:14">
      <c r="A1029" s="54">
        <f>formulas!O1116</f>
        <v>0</v>
      </c>
      <c r="B1029" s="33">
        <f t="shared" ca="1" si="107"/>
        <v>32</v>
      </c>
      <c r="C1029">
        <f t="shared" si="108"/>
        <v>486</v>
      </c>
      <c r="D1029">
        <f t="shared" ca="1" si="112"/>
        <v>-2.1999999999999999E-2</v>
      </c>
      <c r="E1029">
        <f t="shared" ca="1" si="109"/>
        <v>0</v>
      </c>
      <c r="F1029">
        <f t="shared" ca="1" si="110"/>
        <v>31</v>
      </c>
      <c r="G1029">
        <f t="shared" ca="1" si="111"/>
        <v>32</v>
      </c>
      <c r="M1029">
        <v>573</v>
      </c>
      <c r="N1029">
        <v>12.231999999999999</v>
      </c>
    </row>
    <row r="1030" spans="1:14">
      <c r="A1030" s="54">
        <f>formulas!O1117</f>
        <v>0</v>
      </c>
      <c r="B1030" s="33">
        <f t="shared" ca="1" si="107"/>
        <v>32</v>
      </c>
      <c r="C1030">
        <f t="shared" si="108"/>
        <v>486</v>
      </c>
      <c r="D1030">
        <f t="shared" ca="1" si="112"/>
        <v>-2.1999999999999999E-2</v>
      </c>
      <c r="E1030">
        <f t="shared" ca="1" si="109"/>
        <v>0</v>
      </c>
      <c r="F1030">
        <f t="shared" ca="1" si="110"/>
        <v>31</v>
      </c>
      <c r="G1030">
        <f t="shared" ca="1" si="111"/>
        <v>32</v>
      </c>
      <c r="M1030">
        <v>574</v>
      </c>
      <c r="N1030">
        <v>12.255000000000001</v>
      </c>
    </row>
    <row r="1031" spans="1:14">
      <c r="A1031" s="54">
        <f>formulas!O1118</f>
        <v>0</v>
      </c>
      <c r="B1031" s="33">
        <f t="shared" ca="1" si="107"/>
        <v>32</v>
      </c>
      <c r="C1031">
        <f t="shared" si="108"/>
        <v>486</v>
      </c>
      <c r="D1031">
        <f t="shared" ca="1" si="112"/>
        <v>-2.1999999999999999E-2</v>
      </c>
      <c r="E1031">
        <f t="shared" ca="1" si="109"/>
        <v>0</v>
      </c>
      <c r="F1031">
        <f t="shared" ca="1" si="110"/>
        <v>31</v>
      </c>
      <c r="G1031">
        <f t="shared" ca="1" si="111"/>
        <v>32</v>
      </c>
      <c r="M1031">
        <v>575</v>
      </c>
      <c r="N1031">
        <v>12.278</v>
      </c>
    </row>
    <row r="1032" spans="1:14">
      <c r="A1032" s="54">
        <f>formulas!O1119</f>
        <v>0</v>
      </c>
      <c r="B1032" s="33">
        <f t="shared" ca="1" si="107"/>
        <v>32</v>
      </c>
      <c r="C1032">
        <f t="shared" si="108"/>
        <v>486</v>
      </c>
      <c r="D1032">
        <f t="shared" ca="1" si="112"/>
        <v>-2.1999999999999999E-2</v>
      </c>
      <c r="E1032">
        <f t="shared" ca="1" si="109"/>
        <v>0</v>
      </c>
      <c r="F1032">
        <f t="shared" ca="1" si="110"/>
        <v>31</v>
      </c>
      <c r="G1032">
        <f t="shared" ca="1" si="111"/>
        <v>32</v>
      </c>
      <c r="M1032">
        <v>576</v>
      </c>
      <c r="N1032">
        <v>12.301</v>
      </c>
    </row>
    <row r="1033" spans="1:14">
      <c r="A1033" s="54">
        <f>formulas!O1120</f>
        <v>0</v>
      </c>
      <c r="B1033" s="33">
        <f t="shared" ca="1" si="107"/>
        <v>32</v>
      </c>
      <c r="C1033">
        <f t="shared" si="108"/>
        <v>486</v>
      </c>
      <c r="D1033">
        <f t="shared" ca="1" si="112"/>
        <v>-2.1999999999999999E-2</v>
      </c>
      <c r="E1033">
        <f t="shared" ca="1" si="109"/>
        <v>0</v>
      </c>
      <c r="F1033">
        <f t="shared" ca="1" si="110"/>
        <v>31</v>
      </c>
      <c r="G1033">
        <f t="shared" ca="1" si="111"/>
        <v>32</v>
      </c>
      <c r="M1033">
        <v>577</v>
      </c>
      <c r="N1033">
        <v>12.324</v>
      </c>
    </row>
    <row r="1034" spans="1:14">
      <c r="A1034" s="54">
        <f>formulas!O1121</f>
        <v>0</v>
      </c>
      <c r="B1034" s="33">
        <f t="shared" ca="1" si="107"/>
        <v>32</v>
      </c>
      <c r="C1034">
        <f t="shared" si="108"/>
        <v>486</v>
      </c>
      <c r="D1034">
        <f t="shared" ca="1" si="112"/>
        <v>-2.1999999999999999E-2</v>
      </c>
      <c r="E1034">
        <f t="shared" ca="1" si="109"/>
        <v>0</v>
      </c>
      <c r="F1034">
        <f t="shared" ca="1" si="110"/>
        <v>31</v>
      </c>
      <c r="G1034">
        <f t="shared" ca="1" si="111"/>
        <v>32</v>
      </c>
      <c r="M1034">
        <v>578</v>
      </c>
      <c r="N1034">
        <v>12.347</v>
      </c>
    </row>
    <row r="1035" spans="1:14">
      <c r="A1035" s="54">
        <f>formulas!O1122</f>
        <v>0</v>
      </c>
      <c r="B1035" s="33">
        <f t="shared" ca="1" si="107"/>
        <v>32</v>
      </c>
      <c r="C1035">
        <f t="shared" si="108"/>
        <v>486</v>
      </c>
      <c r="D1035">
        <f t="shared" ca="1" si="112"/>
        <v>-2.1999999999999999E-2</v>
      </c>
      <c r="E1035">
        <f t="shared" ca="1" si="109"/>
        <v>0</v>
      </c>
      <c r="F1035">
        <f t="shared" ca="1" si="110"/>
        <v>31</v>
      </c>
      <c r="G1035">
        <f t="shared" ca="1" si="111"/>
        <v>32</v>
      </c>
      <c r="M1035">
        <v>579</v>
      </c>
      <c r="N1035">
        <v>12.37</v>
      </c>
    </row>
    <row r="1036" spans="1:14">
      <c r="A1036" s="54">
        <f>formulas!O1123</f>
        <v>0</v>
      </c>
      <c r="B1036" s="33">
        <f t="shared" ca="1" si="107"/>
        <v>32</v>
      </c>
      <c r="C1036">
        <f t="shared" si="108"/>
        <v>486</v>
      </c>
      <c r="D1036">
        <f t="shared" ca="1" si="112"/>
        <v>-2.1999999999999999E-2</v>
      </c>
      <c r="E1036">
        <f t="shared" ca="1" si="109"/>
        <v>0</v>
      </c>
      <c r="F1036">
        <f t="shared" ca="1" si="110"/>
        <v>31</v>
      </c>
      <c r="G1036">
        <f t="shared" ca="1" si="111"/>
        <v>32</v>
      </c>
      <c r="M1036">
        <v>580</v>
      </c>
      <c r="N1036">
        <v>12.393000000000001</v>
      </c>
    </row>
    <row r="1037" spans="1:14">
      <c r="A1037" s="54">
        <f>formulas!O1124</f>
        <v>0</v>
      </c>
      <c r="B1037" s="33">
        <f t="shared" ca="1" si="107"/>
        <v>32</v>
      </c>
      <c r="C1037">
        <f t="shared" si="108"/>
        <v>486</v>
      </c>
      <c r="D1037">
        <f t="shared" ca="1" si="112"/>
        <v>-2.1999999999999999E-2</v>
      </c>
      <c r="E1037">
        <f t="shared" ca="1" si="109"/>
        <v>0</v>
      </c>
      <c r="F1037">
        <f t="shared" ca="1" si="110"/>
        <v>31</v>
      </c>
      <c r="G1037">
        <f t="shared" ca="1" si="111"/>
        <v>32</v>
      </c>
      <c r="M1037">
        <v>581</v>
      </c>
      <c r="N1037">
        <v>12.416</v>
      </c>
    </row>
    <row r="1038" spans="1:14">
      <c r="A1038" s="54">
        <f>formulas!O1125</f>
        <v>0</v>
      </c>
      <c r="B1038" s="33">
        <f t="shared" ca="1" si="107"/>
        <v>32</v>
      </c>
      <c r="C1038">
        <f t="shared" si="108"/>
        <v>486</v>
      </c>
      <c r="D1038">
        <f t="shared" ca="1" si="112"/>
        <v>-2.1999999999999999E-2</v>
      </c>
      <c r="E1038">
        <f t="shared" ca="1" si="109"/>
        <v>0</v>
      </c>
      <c r="F1038">
        <f t="shared" ca="1" si="110"/>
        <v>31</v>
      </c>
      <c r="G1038">
        <f t="shared" ca="1" si="111"/>
        <v>32</v>
      </c>
      <c r="M1038">
        <v>582</v>
      </c>
      <c r="N1038">
        <v>12.439</v>
      </c>
    </row>
    <row r="1039" spans="1:14">
      <c r="A1039" s="54">
        <f>formulas!O1126</f>
        <v>0</v>
      </c>
      <c r="B1039" s="33">
        <f t="shared" ca="1" si="107"/>
        <v>32</v>
      </c>
      <c r="C1039">
        <f t="shared" si="108"/>
        <v>486</v>
      </c>
      <c r="D1039">
        <f t="shared" ca="1" si="112"/>
        <v>-2.1999999999999999E-2</v>
      </c>
      <c r="E1039">
        <f t="shared" ca="1" si="109"/>
        <v>0</v>
      </c>
      <c r="F1039">
        <f t="shared" ca="1" si="110"/>
        <v>31</v>
      </c>
      <c r="G1039">
        <f t="shared" ca="1" si="111"/>
        <v>32</v>
      </c>
      <c r="M1039">
        <v>583</v>
      </c>
      <c r="N1039">
        <v>12.462</v>
      </c>
    </row>
    <row r="1040" spans="1:14">
      <c r="A1040" s="54">
        <f>formulas!O1127</f>
        <v>0</v>
      </c>
      <c r="B1040" s="33">
        <f t="shared" ca="1" si="107"/>
        <v>32</v>
      </c>
      <c r="C1040">
        <f t="shared" si="108"/>
        <v>486</v>
      </c>
      <c r="D1040">
        <f t="shared" ca="1" si="112"/>
        <v>-2.1999999999999999E-2</v>
      </c>
      <c r="E1040">
        <f t="shared" ca="1" si="109"/>
        <v>0</v>
      </c>
      <c r="F1040">
        <f t="shared" ca="1" si="110"/>
        <v>31</v>
      </c>
      <c r="G1040">
        <f t="shared" ca="1" si="111"/>
        <v>32</v>
      </c>
      <c r="M1040">
        <v>584</v>
      </c>
      <c r="N1040">
        <v>12.484999999999999</v>
      </c>
    </row>
    <row r="1041" spans="1:14">
      <c r="A1041" s="54">
        <f>formulas!O1128</f>
        <v>0</v>
      </c>
      <c r="B1041" s="33">
        <f t="shared" ca="1" si="107"/>
        <v>32</v>
      </c>
      <c r="C1041">
        <f t="shared" si="108"/>
        <v>486</v>
      </c>
      <c r="D1041">
        <f t="shared" ca="1" si="112"/>
        <v>-2.1999999999999999E-2</v>
      </c>
      <c r="E1041">
        <f t="shared" ca="1" si="109"/>
        <v>0</v>
      </c>
      <c r="F1041">
        <f t="shared" ca="1" si="110"/>
        <v>31</v>
      </c>
      <c r="G1041">
        <f t="shared" ca="1" si="111"/>
        <v>32</v>
      </c>
      <c r="M1041">
        <v>585</v>
      </c>
      <c r="N1041">
        <v>12.507999999999999</v>
      </c>
    </row>
    <row r="1042" spans="1:14">
      <c r="A1042" s="54">
        <f>formulas!O1129</f>
        <v>0</v>
      </c>
      <c r="B1042" s="33">
        <f t="shared" ca="1" si="107"/>
        <v>32</v>
      </c>
      <c r="C1042">
        <f t="shared" si="108"/>
        <v>486</v>
      </c>
      <c r="D1042">
        <f t="shared" ca="1" si="112"/>
        <v>-2.1999999999999999E-2</v>
      </c>
      <c r="E1042">
        <f t="shared" ca="1" si="109"/>
        <v>0</v>
      </c>
      <c r="F1042">
        <f t="shared" ca="1" si="110"/>
        <v>31</v>
      </c>
      <c r="G1042">
        <f t="shared" ca="1" si="111"/>
        <v>32</v>
      </c>
      <c r="M1042">
        <v>586</v>
      </c>
      <c r="N1042">
        <v>12.531000000000001</v>
      </c>
    </row>
    <row r="1043" spans="1:14">
      <c r="A1043" s="54">
        <f>formulas!O1130</f>
        <v>0</v>
      </c>
      <c r="B1043" s="33">
        <f t="shared" ca="1" si="107"/>
        <v>32</v>
      </c>
      <c r="C1043">
        <f t="shared" si="108"/>
        <v>486</v>
      </c>
      <c r="D1043">
        <f t="shared" ca="1" si="112"/>
        <v>-2.1999999999999999E-2</v>
      </c>
      <c r="E1043">
        <f t="shared" ca="1" si="109"/>
        <v>0</v>
      </c>
      <c r="F1043">
        <f t="shared" ca="1" si="110"/>
        <v>31</v>
      </c>
      <c r="G1043">
        <f t="shared" ca="1" si="111"/>
        <v>32</v>
      </c>
      <c r="M1043">
        <v>587</v>
      </c>
      <c r="N1043">
        <v>12.554</v>
      </c>
    </row>
    <row r="1044" spans="1:14">
      <c r="A1044" s="54">
        <f>formulas!O1131</f>
        <v>0</v>
      </c>
      <c r="B1044" s="33">
        <f t="shared" ca="1" si="107"/>
        <v>32</v>
      </c>
      <c r="C1044">
        <f t="shared" si="108"/>
        <v>486</v>
      </c>
      <c r="D1044">
        <f t="shared" ca="1" si="112"/>
        <v>-2.1999999999999999E-2</v>
      </c>
      <c r="E1044">
        <f t="shared" ca="1" si="109"/>
        <v>0</v>
      </c>
      <c r="F1044">
        <f t="shared" ca="1" si="110"/>
        <v>31</v>
      </c>
      <c r="G1044">
        <f t="shared" ca="1" si="111"/>
        <v>32</v>
      </c>
      <c r="M1044">
        <v>588</v>
      </c>
      <c r="N1044">
        <v>12.577</v>
      </c>
    </row>
    <row r="1045" spans="1:14">
      <c r="A1045" s="54">
        <f>formulas!O1132</f>
        <v>0</v>
      </c>
      <c r="B1045" s="33">
        <f t="shared" ca="1" si="107"/>
        <v>32</v>
      </c>
      <c r="C1045">
        <f t="shared" si="108"/>
        <v>486</v>
      </c>
      <c r="D1045">
        <f t="shared" ca="1" si="112"/>
        <v>-2.1999999999999999E-2</v>
      </c>
      <c r="E1045">
        <f t="shared" ca="1" si="109"/>
        <v>0</v>
      </c>
      <c r="F1045">
        <f t="shared" ca="1" si="110"/>
        <v>31</v>
      </c>
      <c r="G1045">
        <f t="shared" ca="1" si="111"/>
        <v>32</v>
      </c>
      <c r="M1045">
        <v>589</v>
      </c>
      <c r="N1045">
        <v>12.6</v>
      </c>
    </row>
    <row r="1046" spans="1:14">
      <c r="A1046" s="54">
        <f>formulas!O1133</f>
        <v>0</v>
      </c>
      <c r="B1046" s="33">
        <f t="shared" ca="1" si="107"/>
        <v>32</v>
      </c>
      <c r="C1046">
        <f t="shared" si="108"/>
        <v>486</v>
      </c>
      <c r="D1046">
        <f t="shared" ca="1" si="112"/>
        <v>-2.1999999999999999E-2</v>
      </c>
      <c r="E1046">
        <f t="shared" ca="1" si="109"/>
        <v>0</v>
      </c>
      <c r="F1046">
        <f t="shared" ca="1" si="110"/>
        <v>31</v>
      </c>
      <c r="G1046">
        <f t="shared" ca="1" si="111"/>
        <v>32</v>
      </c>
      <c r="M1046">
        <v>590</v>
      </c>
      <c r="N1046">
        <v>12.624000000000001</v>
      </c>
    </row>
    <row r="1047" spans="1:14">
      <c r="A1047" s="54">
        <f>formulas!O1134</f>
        <v>0</v>
      </c>
      <c r="B1047" s="33">
        <f t="shared" ca="1" si="107"/>
        <v>32</v>
      </c>
      <c r="C1047">
        <f t="shared" si="108"/>
        <v>486</v>
      </c>
      <c r="D1047">
        <f t="shared" ca="1" si="112"/>
        <v>-2.1999999999999999E-2</v>
      </c>
      <c r="E1047">
        <f t="shared" ca="1" si="109"/>
        <v>0</v>
      </c>
      <c r="F1047">
        <f t="shared" ca="1" si="110"/>
        <v>31</v>
      </c>
      <c r="G1047">
        <f t="shared" ca="1" si="111"/>
        <v>32</v>
      </c>
      <c r="M1047">
        <v>591</v>
      </c>
      <c r="N1047">
        <v>12.647</v>
      </c>
    </row>
    <row r="1048" spans="1:14">
      <c r="A1048" s="54">
        <f>formulas!O1135</f>
        <v>0</v>
      </c>
      <c r="B1048" s="33">
        <f t="shared" ca="1" si="107"/>
        <v>32</v>
      </c>
      <c r="C1048">
        <f t="shared" si="108"/>
        <v>486</v>
      </c>
      <c r="D1048">
        <f t="shared" ca="1" si="112"/>
        <v>-2.1999999999999999E-2</v>
      </c>
      <c r="E1048">
        <f t="shared" ca="1" si="109"/>
        <v>0</v>
      </c>
      <c r="F1048">
        <f t="shared" ca="1" si="110"/>
        <v>31</v>
      </c>
      <c r="G1048">
        <f t="shared" ca="1" si="111"/>
        <v>32</v>
      </c>
      <c r="M1048">
        <v>592</v>
      </c>
      <c r="N1048">
        <v>12.67</v>
      </c>
    </row>
    <row r="1049" spans="1:14">
      <c r="A1049" s="54">
        <f>formulas!O1136</f>
        <v>0</v>
      </c>
      <c r="B1049" s="33">
        <f t="shared" ca="1" si="107"/>
        <v>32</v>
      </c>
      <c r="C1049">
        <f t="shared" si="108"/>
        <v>486</v>
      </c>
      <c r="D1049">
        <f t="shared" ca="1" si="112"/>
        <v>-2.1999999999999999E-2</v>
      </c>
      <c r="E1049">
        <f t="shared" ca="1" si="109"/>
        <v>0</v>
      </c>
      <c r="F1049">
        <f t="shared" ca="1" si="110"/>
        <v>31</v>
      </c>
      <c r="G1049">
        <f t="shared" ca="1" si="111"/>
        <v>32</v>
      </c>
      <c r="M1049">
        <v>593</v>
      </c>
      <c r="N1049">
        <v>12.693</v>
      </c>
    </row>
    <row r="1050" spans="1:14">
      <c r="A1050" s="54">
        <f>formulas!O1137</f>
        <v>0</v>
      </c>
      <c r="B1050" s="33">
        <f t="shared" ca="1" si="107"/>
        <v>32</v>
      </c>
      <c r="C1050">
        <f t="shared" si="108"/>
        <v>486</v>
      </c>
      <c r="D1050">
        <f t="shared" ca="1" si="112"/>
        <v>-2.1999999999999999E-2</v>
      </c>
      <c r="E1050">
        <f t="shared" ca="1" si="109"/>
        <v>0</v>
      </c>
      <c r="F1050">
        <f t="shared" ca="1" si="110"/>
        <v>31</v>
      </c>
      <c r="G1050">
        <f t="shared" ca="1" si="111"/>
        <v>32</v>
      </c>
      <c r="M1050">
        <v>594</v>
      </c>
      <c r="N1050">
        <v>12.715999999999999</v>
      </c>
    </row>
    <row r="1051" spans="1:14">
      <c r="A1051" s="54">
        <f>formulas!O1138</f>
        <v>0</v>
      </c>
      <c r="B1051" s="33">
        <f t="shared" ca="1" si="107"/>
        <v>32</v>
      </c>
      <c r="C1051">
        <f t="shared" si="108"/>
        <v>486</v>
      </c>
      <c r="D1051">
        <f t="shared" ca="1" si="112"/>
        <v>-2.1999999999999999E-2</v>
      </c>
      <c r="E1051">
        <f t="shared" ca="1" si="109"/>
        <v>0</v>
      </c>
      <c r="F1051">
        <f t="shared" ca="1" si="110"/>
        <v>31</v>
      </c>
      <c r="G1051">
        <f t="shared" ca="1" si="111"/>
        <v>32</v>
      </c>
      <c r="M1051">
        <v>595</v>
      </c>
      <c r="N1051">
        <v>12.739000000000001</v>
      </c>
    </row>
    <row r="1052" spans="1:14">
      <c r="A1052" s="54">
        <f>formulas!O1139</f>
        <v>0</v>
      </c>
      <c r="B1052" s="33">
        <f t="shared" ca="1" si="107"/>
        <v>32</v>
      </c>
      <c r="C1052">
        <f t="shared" si="108"/>
        <v>486</v>
      </c>
      <c r="D1052">
        <f t="shared" ca="1" si="112"/>
        <v>-2.1999999999999999E-2</v>
      </c>
      <c r="E1052">
        <f t="shared" ca="1" si="109"/>
        <v>0</v>
      </c>
      <c r="F1052">
        <f t="shared" ca="1" si="110"/>
        <v>31</v>
      </c>
      <c r="G1052">
        <f t="shared" ca="1" si="111"/>
        <v>32</v>
      </c>
      <c r="M1052">
        <v>596</v>
      </c>
      <c r="N1052">
        <v>12.762</v>
      </c>
    </row>
    <row r="1053" spans="1:14">
      <c r="A1053" s="54">
        <f>formulas!O1140</f>
        <v>0</v>
      </c>
      <c r="B1053" s="33">
        <f t="shared" ca="1" si="107"/>
        <v>32</v>
      </c>
      <c r="C1053">
        <f t="shared" si="108"/>
        <v>486</v>
      </c>
      <c r="D1053">
        <f t="shared" ca="1" si="112"/>
        <v>-2.1999999999999999E-2</v>
      </c>
      <c r="E1053">
        <f t="shared" ca="1" si="109"/>
        <v>0</v>
      </c>
      <c r="F1053">
        <f t="shared" ca="1" si="110"/>
        <v>31</v>
      </c>
      <c r="G1053">
        <f t="shared" ca="1" si="111"/>
        <v>32</v>
      </c>
      <c r="M1053">
        <v>597</v>
      </c>
      <c r="N1053">
        <v>12.785</v>
      </c>
    </row>
    <row r="1054" spans="1:14">
      <c r="A1054" s="54">
        <f>formulas!O1141</f>
        <v>0</v>
      </c>
      <c r="B1054" s="33">
        <f t="shared" ca="1" si="107"/>
        <v>32</v>
      </c>
      <c r="C1054">
        <f t="shared" si="108"/>
        <v>486</v>
      </c>
      <c r="D1054">
        <f t="shared" ca="1" si="112"/>
        <v>-2.1999999999999999E-2</v>
      </c>
      <c r="E1054">
        <f t="shared" ca="1" si="109"/>
        <v>0</v>
      </c>
      <c r="F1054">
        <f t="shared" ca="1" si="110"/>
        <v>31</v>
      </c>
      <c r="G1054">
        <f t="shared" ca="1" si="111"/>
        <v>32</v>
      </c>
      <c r="M1054">
        <v>598</v>
      </c>
      <c r="N1054">
        <v>12.808</v>
      </c>
    </row>
    <row r="1055" spans="1:14">
      <c r="A1055" s="54">
        <f>formulas!O1142</f>
        <v>0</v>
      </c>
      <c r="B1055" s="33">
        <f t="shared" ca="1" si="107"/>
        <v>32</v>
      </c>
      <c r="C1055">
        <f t="shared" si="108"/>
        <v>486</v>
      </c>
      <c r="D1055">
        <f t="shared" ca="1" si="112"/>
        <v>-2.1999999999999999E-2</v>
      </c>
      <c r="E1055">
        <f t="shared" ca="1" si="109"/>
        <v>0</v>
      </c>
      <c r="F1055">
        <f t="shared" ca="1" si="110"/>
        <v>31</v>
      </c>
      <c r="G1055">
        <f t="shared" ca="1" si="111"/>
        <v>32</v>
      </c>
      <c r="M1055">
        <v>599</v>
      </c>
      <c r="N1055">
        <v>12.831</v>
      </c>
    </row>
    <row r="1056" spans="1:14">
      <c r="A1056" s="54">
        <f>formulas!O1143</f>
        <v>0</v>
      </c>
      <c r="B1056" s="33">
        <f t="shared" ca="1" si="107"/>
        <v>32</v>
      </c>
      <c r="C1056">
        <f t="shared" si="108"/>
        <v>486</v>
      </c>
      <c r="D1056">
        <f t="shared" ca="1" si="112"/>
        <v>-2.1999999999999999E-2</v>
      </c>
      <c r="E1056">
        <f t="shared" ca="1" si="109"/>
        <v>0</v>
      </c>
      <c r="F1056">
        <f t="shared" ca="1" si="110"/>
        <v>31</v>
      </c>
      <c r="G1056">
        <f t="shared" ca="1" si="111"/>
        <v>32</v>
      </c>
      <c r="M1056">
        <v>600</v>
      </c>
      <c r="N1056">
        <v>12.855</v>
      </c>
    </row>
    <row r="1057" spans="1:14">
      <c r="A1057" s="54">
        <f>formulas!O1144</f>
        <v>0</v>
      </c>
      <c r="B1057" s="33">
        <f t="shared" ca="1" si="107"/>
        <v>32</v>
      </c>
      <c r="C1057">
        <f t="shared" si="108"/>
        <v>486</v>
      </c>
      <c r="D1057">
        <f t="shared" ca="1" si="112"/>
        <v>-2.1999999999999999E-2</v>
      </c>
      <c r="E1057">
        <f t="shared" ca="1" si="109"/>
        <v>0</v>
      </c>
      <c r="F1057">
        <f t="shared" ca="1" si="110"/>
        <v>31</v>
      </c>
      <c r="G1057">
        <f t="shared" ca="1" si="111"/>
        <v>32</v>
      </c>
      <c r="M1057">
        <v>601</v>
      </c>
      <c r="N1057">
        <v>12.878</v>
      </c>
    </row>
    <row r="1058" spans="1:14">
      <c r="A1058" s="54">
        <f>formulas!O1145</f>
        <v>0</v>
      </c>
      <c r="B1058" s="33">
        <f t="shared" ca="1" si="107"/>
        <v>32</v>
      </c>
      <c r="C1058">
        <f t="shared" si="108"/>
        <v>486</v>
      </c>
      <c r="D1058">
        <f t="shared" ca="1" si="112"/>
        <v>-2.1999999999999999E-2</v>
      </c>
      <c r="E1058">
        <f t="shared" ca="1" si="109"/>
        <v>0</v>
      </c>
      <c r="F1058">
        <f t="shared" ca="1" si="110"/>
        <v>31</v>
      </c>
      <c r="G1058">
        <f t="shared" ca="1" si="111"/>
        <v>32</v>
      </c>
      <c r="M1058">
        <v>602</v>
      </c>
      <c r="N1058">
        <v>12.901</v>
      </c>
    </row>
    <row r="1059" spans="1:14">
      <c r="A1059" s="54">
        <f>formulas!O1146</f>
        <v>0</v>
      </c>
      <c r="B1059" s="33">
        <f t="shared" ca="1" si="107"/>
        <v>32</v>
      </c>
      <c r="C1059">
        <f t="shared" si="108"/>
        <v>486</v>
      </c>
      <c r="D1059">
        <f t="shared" ca="1" si="112"/>
        <v>-2.1999999999999999E-2</v>
      </c>
      <c r="E1059">
        <f t="shared" ca="1" si="109"/>
        <v>0</v>
      </c>
      <c r="F1059">
        <f t="shared" ca="1" si="110"/>
        <v>31</v>
      </c>
      <c r="G1059">
        <f t="shared" ca="1" si="111"/>
        <v>32</v>
      </c>
      <c r="M1059">
        <v>603</v>
      </c>
      <c r="N1059">
        <v>12.923999999999999</v>
      </c>
    </row>
    <row r="1060" spans="1:14">
      <c r="A1060" s="54">
        <f>formulas!O1147</f>
        <v>0</v>
      </c>
      <c r="B1060" s="33">
        <f t="shared" ca="1" si="107"/>
        <v>32</v>
      </c>
      <c r="C1060">
        <f t="shared" si="108"/>
        <v>486</v>
      </c>
      <c r="D1060">
        <f t="shared" ca="1" si="112"/>
        <v>-2.1999999999999999E-2</v>
      </c>
      <c r="E1060">
        <f t="shared" ca="1" si="109"/>
        <v>0</v>
      </c>
      <c r="F1060">
        <f t="shared" ca="1" si="110"/>
        <v>31</v>
      </c>
      <c r="G1060">
        <f t="shared" ca="1" si="111"/>
        <v>32</v>
      </c>
      <c r="M1060">
        <v>604</v>
      </c>
      <c r="N1060">
        <v>12.946999999999999</v>
      </c>
    </row>
    <row r="1061" spans="1:14">
      <c r="A1061" s="54">
        <f>formulas!O1148</f>
        <v>0</v>
      </c>
      <c r="B1061" s="33">
        <f t="shared" ref="B1061:B1124" ca="1" si="113">(A1061-D1061)/(E1061-D1061)*(G1061-F1061)+F1061</f>
        <v>32</v>
      </c>
      <c r="C1061">
        <f t="shared" ref="C1061:C1124" si="114">COUNTIF($N$2:$N$25400,"&lt;"&amp;A1061)</f>
        <v>486</v>
      </c>
      <c r="D1061">
        <f t="shared" ca="1" si="112"/>
        <v>-2.1999999999999999E-2</v>
      </c>
      <c r="E1061">
        <f t="shared" ref="E1061:E1124" ca="1" si="115">INDIRECT(ADDRESS(C1061+2,14))</f>
        <v>0</v>
      </c>
      <c r="F1061">
        <f t="shared" ref="F1061:F1124" ca="1" si="116">INDIRECT(ADDRESS(C1061+1,13))</f>
        <v>31</v>
      </c>
      <c r="G1061">
        <f t="shared" ref="G1061:G1124" ca="1" si="117">INDIRECT(ADDRESS(C1061+2,13))</f>
        <v>32</v>
      </c>
      <c r="M1061">
        <v>605</v>
      </c>
      <c r="N1061">
        <v>12.97</v>
      </c>
    </row>
    <row r="1062" spans="1:14">
      <c r="A1062" s="54">
        <f>formulas!O1149</f>
        <v>0</v>
      </c>
      <c r="B1062" s="33">
        <f t="shared" ca="1" si="113"/>
        <v>32</v>
      </c>
      <c r="C1062">
        <f t="shared" si="114"/>
        <v>486</v>
      </c>
      <c r="D1062">
        <f t="shared" ca="1" si="112"/>
        <v>-2.1999999999999999E-2</v>
      </c>
      <c r="E1062">
        <f t="shared" ca="1" si="115"/>
        <v>0</v>
      </c>
      <c r="F1062">
        <f t="shared" ca="1" si="116"/>
        <v>31</v>
      </c>
      <c r="G1062">
        <f t="shared" ca="1" si="117"/>
        <v>32</v>
      </c>
      <c r="M1062">
        <v>606</v>
      </c>
      <c r="N1062">
        <v>12.993</v>
      </c>
    </row>
    <row r="1063" spans="1:14">
      <c r="A1063" s="54">
        <f>formulas!O1150</f>
        <v>0</v>
      </c>
      <c r="B1063" s="33">
        <f t="shared" ca="1" si="113"/>
        <v>32</v>
      </c>
      <c r="C1063">
        <f t="shared" si="114"/>
        <v>486</v>
      </c>
      <c r="D1063">
        <f t="shared" ca="1" si="112"/>
        <v>-2.1999999999999999E-2</v>
      </c>
      <c r="E1063">
        <f t="shared" ca="1" si="115"/>
        <v>0</v>
      </c>
      <c r="F1063">
        <f t="shared" ca="1" si="116"/>
        <v>31</v>
      </c>
      <c r="G1063">
        <f t="shared" ca="1" si="117"/>
        <v>32</v>
      </c>
      <c r="M1063">
        <v>607</v>
      </c>
      <c r="N1063">
        <v>13.016</v>
      </c>
    </row>
    <row r="1064" spans="1:14">
      <c r="A1064" s="54">
        <f>formulas!O1151</f>
        <v>0</v>
      </c>
      <c r="B1064" s="33">
        <f t="shared" ca="1" si="113"/>
        <v>32</v>
      </c>
      <c r="C1064">
        <f t="shared" si="114"/>
        <v>486</v>
      </c>
      <c r="D1064">
        <f t="shared" ca="1" si="112"/>
        <v>-2.1999999999999999E-2</v>
      </c>
      <c r="E1064">
        <f t="shared" ca="1" si="115"/>
        <v>0</v>
      </c>
      <c r="F1064">
        <f t="shared" ca="1" si="116"/>
        <v>31</v>
      </c>
      <c r="G1064">
        <f t="shared" ca="1" si="117"/>
        <v>32</v>
      </c>
      <c r="M1064">
        <v>608</v>
      </c>
      <c r="N1064">
        <v>13.04</v>
      </c>
    </row>
    <row r="1065" spans="1:14">
      <c r="A1065" s="54">
        <f>formulas!O1152</f>
        <v>0</v>
      </c>
      <c r="B1065" s="33">
        <f t="shared" ca="1" si="113"/>
        <v>32</v>
      </c>
      <c r="C1065">
        <f t="shared" si="114"/>
        <v>486</v>
      </c>
      <c r="D1065">
        <f t="shared" ca="1" si="112"/>
        <v>-2.1999999999999999E-2</v>
      </c>
      <c r="E1065">
        <f t="shared" ca="1" si="115"/>
        <v>0</v>
      </c>
      <c r="F1065">
        <f t="shared" ca="1" si="116"/>
        <v>31</v>
      </c>
      <c r="G1065">
        <f t="shared" ca="1" si="117"/>
        <v>32</v>
      </c>
      <c r="M1065">
        <v>609</v>
      </c>
      <c r="N1065">
        <v>13.063000000000001</v>
      </c>
    </row>
    <row r="1066" spans="1:14">
      <c r="A1066" s="54">
        <f>formulas!O1153</f>
        <v>0</v>
      </c>
      <c r="B1066" s="33">
        <f t="shared" ca="1" si="113"/>
        <v>32</v>
      </c>
      <c r="C1066">
        <f t="shared" si="114"/>
        <v>486</v>
      </c>
      <c r="D1066">
        <f t="shared" ca="1" si="112"/>
        <v>-2.1999999999999999E-2</v>
      </c>
      <c r="E1066">
        <f t="shared" ca="1" si="115"/>
        <v>0</v>
      </c>
      <c r="F1066">
        <f t="shared" ca="1" si="116"/>
        <v>31</v>
      </c>
      <c r="G1066">
        <f t="shared" ca="1" si="117"/>
        <v>32</v>
      </c>
      <c r="M1066">
        <v>610</v>
      </c>
      <c r="N1066">
        <v>13.086</v>
      </c>
    </row>
    <row r="1067" spans="1:14">
      <c r="A1067" s="54">
        <f>formulas!O1154</f>
        <v>0</v>
      </c>
      <c r="B1067" s="33">
        <f t="shared" ca="1" si="113"/>
        <v>32</v>
      </c>
      <c r="C1067">
        <f t="shared" si="114"/>
        <v>486</v>
      </c>
      <c r="D1067">
        <f t="shared" ca="1" si="112"/>
        <v>-2.1999999999999999E-2</v>
      </c>
      <c r="E1067">
        <f t="shared" ca="1" si="115"/>
        <v>0</v>
      </c>
      <c r="F1067">
        <f t="shared" ca="1" si="116"/>
        <v>31</v>
      </c>
      <c r="G1067">
        <f t="shared" ca="1" si="117"/>
        <v>32</v>
      </c>
      <c r="M1067">
        <v>611</v>
      </c>
      <c r="N1067">
        <v>13.109</v>
      </c>
    </row>
    <row r="1068" spans="1:14">
      <c r="A1068" s="54">
        <f>formulas!O1155</f>
        <v>0</v>
      </c>
      <c r="B1068" s="33">
        <f t="shared" ca="1" si="113"/>
        <v>32</v>
      </c>
      <c r="C1068">
        <f t="shared" si="114"/>
        <v>486</v>
      </c>
      <c r="D1068">
        <f t="shared" ca="1" si="112"/>
        <v>-2.1999999999999999E-2</v>
      </c>
      <c r="E1068">
        <f t="shared" ca="1" si="115"/>
        <v>0</v>
      </c>
      <c r="F1068">
        <f t="shared" ca="1" si="116"/>
        <v>31</v>
      </c>
      <c r="G1068">
        <f t="shared" ca="1" si="117"/>
        <v>32</v>
      </c>
      <c r="M1068">
        <v>612</v>
      </c>
      <c r="N1068">
        <v>13.132</v>
      </c>
    </row>
    <row r="1069" spans="1:14">
      <c r="A1069" s="54">
        <f>formulas!O1156</f>
        <v>0</v>
      </c>
      <c r="B1069" s="33">
        <f t="shared" ca="1" si="113"/>
        <v>32</v>
      </c>
      <c r="C1069">
        <f t="shared" si="114"/>
        <v>486</v>
      </c>
      <c r="D1069">
        <f t="shared" ca="1" si="112"/>
        <v>-2.1999999999999999E-2</v>
      </c>
      <c r="E1069">
        <f t="shared" ca="1" si="115"/>
        <v>0</v>
      </c>
      <c r="F1069">
        <f t="shared" ca="1" si="116"/>
        <v>31</v>
      </c>
      <c r="G1069">
        <f t="shared" ca="1" si="117"/>
        <v>32</v>
      </c>
      <c r="M1069">
        <v>613</v>
      </c>
      <c r="N1069">
        <v>13.154999999999999</v>
      </c>
    </row>
    <row r="1070" spans="1:14">
      <c r="A1070" s="54">
        <f>formulas!O1157</f>
        <v>0</v>
      </c>
      <c r="B1070" s="33">
        <f t="shared" ca="1" si="113"/>
        <v>32</v>
      </c>
      <c r="C1070">
        <f t="shared" si="114"/>
        <v>486</v>
      </c>
      <c r="D1070">
        <f t="shared" ca="1" si="112"/>
        <v>-2.1999999999999999E-2</v>
      </c>
      <c r="E1070">
        <f t="shared" ca="1" si="115"/>
        <v>0</v>
      </c>
      <c r="F1070">
        <f t="shared" ca="1" si="116"/>
        <v>31</v>
      </c>
      <c r="G1070">
        <f t="shared" ca="1" si="117"/>
        <v>32</v>
      </c>
      <c r="M1070">
        <v>614</v>
      </c>
      <c r="N1070">
        <v>13.179</v>
      </c>
    </row>
    <row r="1071" spans="1:14">
      <c r="A1071" s="54">
        <f>formulas!O1158</f>
        <v>0</v>
      </c>
      <c r="B1071" s="33">
        <f t="shared" ca="1" si="113"/>
        <v>32</v>
      </c>
      <c r="C1071">
        <f t="shared" si="114"/>
        <v>486</v>
      </c>
      <c r="D1071">
        <f t="shared" ca="1" si="112"/>
        <v>-2.1999999999999999E-2</v>
      </c>
      <c r="E1071">
        <f t="shared" ca="1" si="115"/>
        <v>0</v>
      </c>
      <c r="F1071">
        <f t="shared" ca="1" si="116"/>
        <v>31</v>
      </c>
      <c r="G1071">
        <f t="shared" ca="1" si="117"/>
        <v>32</v>
      </c>
      <c r="M1071">
        <v>615</v>
      </c>
      <c r="N1071">
        <v>13.202</v>
      </c>
    </row>
    <row r="1072" spans="1:14">
      <c r="A1072" s="54">
        <f>formulas!O1159</f>
        <v>0</v>
      </c>
      <c r="B1072" s="33">
        <f t="shared" ca="1" si="113"/>
        <v>32</v>
      </c>
      <c r="C1072">
        <f t="shared" si="114"/>
        <v>486</v>
      </c>
      <c r="D1072">
        <f t="shared" ca="1" si="112"/>
        <v>-2.1999999999999999E-2</v>
      </c>
      <c r="E1072">
        <f t="shared" ca="1" si="115"/>
        <v>0</v>
      </c>
      <c r="F1072">
        <f t="shared" ca="1" si="116"/>
        <v>31</v>
      </c>
      <c r="G1072">
        <f t="shared" ca="1" si="117"/>
        <v>32</v>
      </c>
      <c r="M1072">
        <v>616</v>
      </c>
      <c r="N1072">
        <v>13.225</v>
      </c>
    </row>
    <row r="1073" spans="1:14">
      <c r="A1073" s="54">
        <f>formulas!O1160</f>
        <v>0</v>
      </c>
      <c r="B1073" s="33">
        <f t="shared" ca="1" si="113"/>
        <v>32</v>
      </c>
      <c r="C1073">
        <f t="shared" si="114"/>
        <v>486</v>
      </c>
      <c r="D1073">
        <f t="shared" ca="1" si="112"/>
        <v>-2.1999999999999999E-2</v>
      </c>
      <c r="E1073">
        <f t="shared" ca="1" si="115"/>
        <v>0</v>
      </c>
      <c r="F1073">
        <f t="shared" ca="1" si="116"/>
        <v>31</v>
      </c>
      <c r="G1073">
        <f t="shared" ca="1" si="117"/>
        <v>32</v>
      </c>
      <c r="M1073">
        <v>617</v>
      </c>
      <c r="N1073">
        <v>13.247999999999999</v>
      </c>
    </row>
    <row r="1074" spans="1:14">
      <c r="A1074" s="54">
        <f>formulas!O1161</f>
        <v>0</v>
      </c>
      <c r="B1074" s="33">
        <f t="shared" ca="1" si="113"/>
        <v>32</v>
      </c>
      <c r="C1074">
        <f t="shared" si="114"/>
        <v>486</v>
      </c>
      <c r="D1074">
        <f t="shared" ca="1" si="112"/>
        <v>-2.1999999999999999E-2</v>
      </c>
      <c r="E1074">
        <f t="shared" ca="1" si="115"/>
        <v>0</v>
      </c>
      <c r="F1074">
        <f t="shared" ca="1" si="116"/>
        <v>31</v>
      </c>
      <c r="G1074">
        <f t="shared" ca="1" si="117"/>
        <v>32</v>
      </c>
      <c r="M1074">
        <v>618</v>
      </c>
      <c r="N1074">
        <v>13.271000000000001</v>
      </c>
    </row>
    <row r="1075" spans="1:14">
      <c r="A1075" s="54">
        <f>formulas!O1162</f>
        <v>0</v>
      </c>
      <c r="B1075" s="33">
        <f t="shared" ca="1" si="113"/>
        <v>32</v>
      </c>
      <c r="C1075">
        <f t="shared" si="114"/>
        <v>486</v>
      </c>
      <c r="D1075">
        <f t="shared" ca="1" si="112"/>
        <v>-2.1999999999999999E-2</v>
      </c>
      <c r="E1075">
        <f t="shared" ca="1" si="115"/>
        <v>0</v>
      </c>
      <c r="F1075">
        <f t="shared" ca="1" si="116"/>
        <v>31</v>
      </c>
      <c r="G1075">
        <f t="shared" ca="1" si="117"/>
        <v>32</v>
      </c>
      <c r="M1075">
        <v>619</v>
      </c>
      <c r="N1075">
        <v>13.294</v>
      </c>
    </row>
    <row r="1076" spans="1:14">
      <c r="A1076" s="54">
        <f>formulas!O1163</f>
        <v>0</v>
      </c>
      <c r="B1076" s="33">
        <f t="shared" ca="1" si="113"/>
        <v>32</v>
      </c>
      <c r="C1076">
        <f t="shared" si="114"/>
        <v>486</v>
      </c>
      <c r="D1076">
        <f t="shared" ca="1" si="112"/>
        <v>-2.1999999999999999E-2</v>
      </c>
      <c r="E1076">
        <f t="shared" ca="1" si="115"/>
        <v>0</v>
      </c>
      <c r="F1076">
        <f t="shared" ca="1" si="116"/>
        <v>31</v>
      </c>
      <c r="G1076">
        <f t="shared" ca="1" si="117"/>
        <v>32</v>
      </c>
      <c r="M1076">
        <v>620</v>
      </c>
      <c r="N1076">
        <v>13.318</v>
      </c>
    </row>
    <row r="1077" spans="1:14">
      <c r="A1077" s="54">
        <f>formulas!O1164</f>
        <v>0</v>
      </c>
      <c r="B1077" s="33">
        <f t="shared" ca="1" si="113"/>
        <v>32</v>
      </c>
      <c r="C1077">
        <f t="shared" si="114"/>
        <v>486</v>
      </c>
      <c r="D1077">
        <f t="shared" ca="1" si="112"/>
        <v>-2.1999999999999999E-2</v>
      </c>
      <c r="E1077">
        <f t="shared" ca="1" si="115"/>
        <v>0</v>
      </c>
      <c r="F1077">
        <f t="shared" ca="1" si="116"/>
        <v>31</v>
      </c>
      <c r="G1077">
        <f t="shared" ca="1" si="117"/>
        <v>32</v>
      </c>
      <c r="M1077">
        <v>621</v>
      </c>
      <c r="N1077">
        <v>13.340999999999999</v>
      </c>
    </row>
    <row r="1078" spans="1:14">
      <c r="A1078" s="54">
        <f>formulas!O1165</f>
        <v>0</v>
      </c>
      <c r="B1078" s="33">
        <f t="shared" ca="1" si="113"/>
        <v>32</v>
      </c>
      <c r="C1078">
        <f t="shared" si="114"/>
        <v>486</v>
      </c>
      <c r="D1078">
        <f t="shared" ca="1" si="112"/>
        <v>-2.1999999999999999E-2</v>
      </c>
      <c r="E1078">
        <f t="shared" ca="1" si="115"/>
        <v>0</v>
      </c>
      <c r="F1078">
        <f t="shared" ca="1" si="116"/>
        <v>31</v>
      </c>
      <c r="G1078">
        <f t="shared" ca="1" si="117"/>
        <v>32</v>
      </c>
      <c r="M1078">
        <v>622</v>
      </c>
      <c r="N1078">
        <v>13.364000000000001</v>
      </c>
    </row>
    <row r="1079" spans="1:14">
      <c r="A1079" s="54">
        <f>formulas!O1166</f>
        <v>0</v>
      </c>
      <c r="B1079" s="33">
        <f t="shared" ca="1" si="113"/>
        <v>32</v>
      </c>
      <c r="C1079">
        <f t="shared" si="114"/>
        <v>486</v>
      </c>
      <c r="D1079">
        <f t="shared" ca="1" si="112"/>
        <v>-2.1999999999999999E-2</v>
      </c>
      <c r="E1079">
        <f t="shared" ca="1" si="115"/>
        <v>0</v>
      </c>
      <c r="F1079">
        <f t="shared" ca="1" si="116"/>
        <v>31</v>
      </c>
      <c r="G1079">
        <f t="shared" ca="1" si="117"/>
        <v>32</v>
      </c>
      <c r="M1079">
        <v>623</v>
      </c>
      <c r="N1079">
        <v>13.387</v>
      </c>
    </row>
    <row r="1080" spans="1:14">
      <c r="A1080" s="54">
        <f>formulas!O1167</f>
        <v>0</v>
      </c>
      <c r="B1080" s="33">
        <f t="shared" ca="1" si="113"/>
        <v>32</v>
      </c>
      <c r="C1080">
        <f t="shared" si="114"/>
        <v>486</v>
      </c>
      <c r="D1080">
        <f t="shared" ca="1" si="112"/>
        <v>-2.1999999999999999E-2</v>
      </c>
      <c r="E1080">
        <f t="shared" ca="1" si="115"/>
        <v>0</v>
      </c>
      <c r="F1080">
        <f t="shared" ca="1" si="116"/>
        <v>31</v>
      </c>
      <c r="G1080">
        <f t="shared" ca="1" si="117"/>
        <v>32</v>
      </c>
      <c r="M1080">
        <v>624</v>
      </c>
      <c r="N1080">
        <v>13.41</v>
      </c>
    </row>
    <row r="1081" spans="1:14">
      <c r="A1081" s="54">
        <f>formulas!O1168</f>
        <v>0</v>
      </c>
      <c r="B1081" s="33">
        <f t="shared" ca="1" si="113"/>
        <v>32</v>
      </c>
      <c r="C1081">
        <f t="shared" si="114"/>
        <v>486</v>
      </c>
      <c r="D1081">
        <f t="shared" ca="1" si="112"/>
        <v>-2.1999999999999999E-2</v>
      </c>
      <c r="E1081">
        <f t="shared" ca="1" si="115"/>
        <v>0</v>
      </c>
      <c r="F1081">
        <f t="shared" ca="1" si="116"/>
        <v>31</v>
      </c>
      <c r="G1081">
        <f t="shared" ca="1" si="117"/>
        <v>32</v>
      </c>
      <c r="M1081">
        <v>625</v>
      </c>
      <c r="N1081">
        <v>13.433</v>
      </c>
    </row>
    <row r="1082" spans="1:14">
      <c r="A1082" s="54">
        <f>formulas!O1169</f>
        <v>0</v>
      </c>
      <c r="B1082" s="33">
        <f t="shared" ca="1" si="113"/>
        <v>32</v>
      </c>
      <c r="C1082">
        <f t="shared" si="114"/>
        <v>486</v>
      </c>
      <c r="D1082">
        <f t="shared" ca="1" si="112"/>
        <v>-2.1999999999999999E-2</v>
      </c>
      <c r="E1082">
        <f t="shared" ca="1" si="115"/>
        <v>0</v>
      </c>
      <c r="F1082">
        <f t="shared" ca="1" si="116"/>
        <v>31</v>
      </c>
      <c r="G1082">
        <f t="shared" ca="1" si="117"/>
        <v>32</v>
      </c>
      <c r="M1082">
        <v>626</v>
      </c>
      <c r="N1082">
        <v>13.457000000000001</v>
      </c>
    </row>
    <row r="1083" spans="1:14">
      <c r="A1083" s="54">
        <f>formulas!O1170</f>
        <v>0</v>
      </c>
      <c r="B1083" s="33">
        <f t="shared" ca="1" si="113"/>
        <v>32</v>
      </c>
      <c r="C1083">
        <f t="shared" si="114"/>
        <v>486</v>
      </c>
      <c r="D1083">
        <f t="shared" ca="1" si="112"/>
        <v>-2.1999999999999999E-2</v>
      </c>
      <c r="E1083">
        <f t="shared" ca="1" si="115"/>
        <v>0</v>
      </c>
      <c r="F1083">
        <f t="shared" ca="1" si="116"/>
        <v>31</v>
      </c>
      <c r="G1083">
        <f t="shared" ca="1" si="117"/>
        <v>32</v>
      </c>
      <c r="M1083">
        <v>627</v>
      </c>
      <c r="N1083">
        <v>13.48</v>
      </c>
    </row>
    <row r="1084" spans="1:14">
      <c r="A1084" s="54">
        <f>formulas!O1171</f>
        <v>0</v>
      </c>
      <c r="B1084" s="33">
        <f t="shared" ca="1" si="113"/>
        <v>32</v>
      </c>
      <c r="C1084">
        <f t="shared" si="114"/>
        <v>486</v>
      </c>
      <c r="D1084">
        <f t="shared" ca="1" si="112"/>
        <v>-2.1999999999999999E-2</v>
      </c>
      <c r="E1084">
        <f t="shared" ca="1" si="115"/>
        <v>0</v>
      </c>
      <c r="F1084">
        <f t="shared" ca="1" si="116"/>
        <v>31</v>
      </c>
      <c r="G1084">
        <f t="shared" ca="1" si="117"/>
        <v>32</v>
      </c>
      <c r="M1084">
        <v>628</v>
      </c>
      <c r="N1084">
        <v>13.503</v>
      </c>
    </row>
    <row r="1085" spans="1:14">
      <c r="A1085" s="54">
        <f>formulas!O1172</f>
        <v>0</v>
      </c>
      <c r="B1085" s="33">
        <f t="shared" ca="1" si="113"/>
        <v>32</v>
      </c>
      <c r="C1085">
        <f t="shared" si="114"/>
        <v>486</v>
      </c>
      <c r="D1085">
        <f t="shared" ca="1" si="112"/>
        <v>-2.1999999999999999E-2</v>
      </c>
      <c r="E1085">
        <f t="shared" ca="1" si="115"/>
        <v>0</v>
      </c>
      <c r="F1085">
        <f t="shared" ca="1" si="116"/>
        <v>31</v>
      </c>
      <c r="G1085">
        <f t="shared" ca="1" si="117"/>
        <v>32</v>
      </c>
      <c r="M1085">
        <v>629</v>
      </c>
      <c r="N1085">
        <v>13.526</v>
      </c>
    </row>
    <row r="1086" spans="1:14">
      <c r="A1086" s="54">
        <f>formulas!O1173</f>
        <v>0</v>
      </c>
      <c r="B1086" s="33">
        <f t="shared" ca="1" si="113"/>
        <v>32</v>
      </c>
      <c r="C1086">
        <f t="shared" si="114"/>
        <v>486</v>
      </c>
      <c r="D1086">
        <f t="shared" ca="1" si="112"/>
        <v>-2.1999999999999999E-2</v>
      </c>
      <c r="E1086">
        <f t="shared" ca="1" si="115"/>
        <v>0</v>
      </c>
      <c r="F1086">
        <f t="shared" ca="1" si="116"/>
        <v>31</v>
      </c>
      <c r="G1086">
        <f t="shared" ca="1" si="117"/>
        <v>32</v>
      </c>
      <c r="M1086">
        <v>630</v>
      </c>
      <c r="N1086">
        <v>13.548999999999999</v>
      </c>
    </row>
    <row r="1087" spans="1:14">
      <c r="A1087" s="54">
        <f>formulas!O1174</f>
        <v>0</v>
      </c>
      <c r="B1087" s="33">
        <f t="shared" ca="1" si="113"/>
        <v>32</v>
      </c>
      <c r="C1087">
        <f t="shared" si="114"/>
        <v>486</v>
      </c>
      <c r="D1087">
        <f t="shared" ca="1" si="112"/>
        <v>-2.1999999999999999E-2</v>
      </c>
      <c r="E1087">
        <f t="shared" ca="1" si="115"/>
        <v>0</v>
      </c>
      <c r="F1087">
        <f t="shared" ca="1" si="116"/>
        <v>31</v>
      </c>
      <c r="G1087">
        <f t="shared" ca="1" si="117"/>
        <v>32</v>
      </c>
      <c r="M1087">
        <v>631</v>
      </c>
      <c r="N1087">
        <v>13.573</v>
      </c>
    </row>
    <row r="1088" spans="1:14">
      <c r="A1088" s="54">
        <f>formulas!O1175</f>
        <v>0</v>
      </c>
      <c r="B1088" s="33">
        <f t="shared" ca="1" si="113"/>
        <v>32</v>
      </c>
      <c r="C1088">
        <f t="shared" si="114"/>
        <v>486</v>
      </c>
      <c r="D1088">
        <f t="shared" ca="1" si="112"/>
        <v>-2.1999999999999999E-2</v>
      </c>
      <c r="E1088">
        <f t="shared" ca="1" si="115"/>
        <v>0</v>
      </c>
      <c r="F1088">
        <f t="shared" ca="1" si="116"/>
        <v>31</v>
      </c>
      <c r="G1088">
        <f t="shared" ca="1" si="117"/>
        <v>32</v>
      </c>
      <c r="M1088">
        <v>632</v>
      </c>
      <c r="N1088">
        <v>13.596</v>
      </c>
    </row>
    <row r="1089" spans="1:14">
      <c r="A1089" s="54">
        <f>formulas!O1176</f>
        <v>0</v>
      </c>
      <c r="B1089" s="33">
        <f t="shared" ca="1" si="113"/>
        <v>32</v>
      </c>
      <c r="C1089">
        <f t="shared" si="114"/>
        <v>486</v>
      </c>
      <c r="D1089">
        <f t="shared" ca="1" si="112"/>
        <v>-2.1999999999999999E-2</v>
      </c>
      <c r="E1089">
        <f t="shared" ca="1" si="115"/>
        <v>0</v>
      </c>
      <c r="F1089">
        <f t="shared" ca="1" si="116"/>
        <v>31</v>
      </c>
      <c r="G1089">
        <f t="shared" ca="1" si="117"/>
        <v>32</v>
      </c>
      <c r="M1089">
        <v>633</v>
      </c>
      <c r="N1089">
        <v>13.619</v>
      </c>
    </row>
    <row r="1090" spans="1:14">
      <c r="A1090" s="54">
        <f>formulas!O1177</f>
        <v>0</v>
      </c>
      <c r="B1090" s="33">
        <f t="shared" ca="1" si="113"/>
        <v>32</v>
      </c>
      <c r="C1090">
        <f t="shared" si="114"/>
        <v>486</v>
      </c>
      <c r="D1090">
        <f t="shared" ca="1" si="112"/>
        <v>-2.1999999999999999E-2</v>
      </c>
      <c r="E1090">
        <f t="shared" ca="1" si="115"/>
        <v>0</v>
      </c>
      <c r="F1090">
        <f t="shared" ca="1" si="116"/>
        <v>31</v>
      </c>
      <c r="G1090">
        <f t="shared" ca="1" si="117"/>
        <v>32</v>
      </c>
      <c r="M1090">
        <v>634</v>
      </c>
      <c r="N1090">
        <v>13.641999999999999</v>
      </c>
    </row>
    <row r="1091" spans="1:14">
      <c r="A1091" s="54">
        <f>formulas!O1178</f>
        <v>0</v>
      </c>
      <c r="B1091" s="33">
        <f t="shared" ca="1" si="113"/>
        <v>32</v>
      </c>
      <c r="C1091">
        <f t="shared" si="114"/>
        <v>486</v>
      </c>
      <c r="D1091">
        <f t="shared" ref="D1091:D1154" ca="1" si="118">INDIRECT(ADDRESS(C1091+1,14))</f>
        <v>-2.1999999999999999E-2</v>
      </c>
      <c r="E1091">
        <f t="shared" ca="1" si="115"/>
        <v>0</v>
      </c>
      <c r="F1091">
        <f t="shared" ca="1" si="116"/>
        <v>31</v>
      </c>
      <c r="G1091">
        <f t="shared" ca="1" si="117"/>
        <v>32</v>
      </c>
      <c r="M1091">
        <v>635</v>
      </c>
      <c r="N1091">
        <v>13.664999999999999</v>
      </c>
    </row>
    <row r="1092" spans="1:14">
      <c r="A1092" s="54">
        <f>formulas!O1179</f>
        <v>0</v>
      </c>
      <c r="B1092" s="33">
        <f t="shared" ca="1" si="113"/>
        <v>32</v>
      </c>
      <c r="C1092">
        <f t="shared" si="114"/>
        <v>486</v>
      </c>
      <c r="D1092">
        <f t="shared" ca="1" si="118"/>
        <v>-2.1999999999999999E-2</v>
      </c>
      <c r="E1092">
        <f t="shared" ca="1" si="115"/>
        <v>0</v>
      </c>
      <c r="F1092">
        <f t="shared" ca="1" si="116"/>
        <v>31</v>
      </c>
      <c r="G1092">
        <f t="shared" ca="1" si="117"/>
        <v>32</v>
      </c>
      <c r="M1092">
        <v>636</v>
      </c>
      <c r="N1092">
        <v>13.689</v>
      </c>
    </row>
    <row r="1093" spans="1:14">
      <c r="A1093" s="54">
        <f>formulas!O1180</f>
        <v>0</v>
      </c>
      <c r="B1093" s="33">
        <f t="shared" ca="1" si="113"/>
        <v>32</v>
      </c>
      <c r="C1093">
        <f t="shared" si="114"/>
        <v>486</v>
      </c>
      <c r="D1093">
        <f t="shared" ca="1" si="118"/>
        <v>-2.1999999999999999E-2</v>
      </c>
      <c r="E1093">
        <f t="shared" ca="1" si="115"/>
        <v>0</v>
      </c>
      <c r="F1093">
        <f t="shared" ca="1" si="116"/>
        <v>31</v>
      </c>
      <c r="G1093">
        <f t="shared" ca="1" si="117"/>
        <v>32</v>
      </c>
      <c r="M1093">
        <v>637</v>
      </c>
      <c r="N1093">
        <v>13.712</v>
      </c>
    </row>
    <row r="1094" spans="1:14">
      <c r="A1094" s="54">
        <f>formulas!O1181</f>
        <v>0</v>
      </c>
      <c r="B1094" s="33">
        <f t="shared" ca="1" si="113"/>
        <v>32</v>
      </c>
      <c r="C1094">
        <f t="shared" si="114"/>
        <v>486</v>
      </c>
      <c r="D1094">
        <f t="shared" ca="1" si="118"/>
        <v>-2.1999999999999999E-2</v>
      </c>
      <c r="E1094">
        <f t="shared" ca="1" si="115"/>
        <v>0</v>
      </c>
      <c r="F1094">
        <f t="shared" ca="1" si="116"/>
        <v>31</v>
      </c>
      <c r="G1094">
        <f t="shared" ca="1" si="117"/>
        <v>32</v>
      </c>
      <c r="M1094">
        <v>638</v>
      </c>
      <c r="N1094">
        <v>13.734999999999999</v>
      </c>
    </row>
    <row r="1095" spans="1:14">
      <c r="A1095" s="54">
        <f>formulas!O1182</f>
        <v>0</v>
      </c>
      <c r="B1095" s="33">
        <f t="shared" ca="1" si="113"/>
        <v>32</v>
      </c>
      <c r="C1095">
        <f t="shared" si="114"/>
        <v>486</v>
      </c>
      <c r="D1095">
        <f t="shared" ca="1" si="118"/>
        <v>-2.1999999999999999E-2</v>
      </c>
      <c r="E1095">
        <f t="shared" ca="1" si="115"/>
        <v>0</v>
      </c>
      <c r="F1095">
        <f t="shared" ca="1" si="116"/>
        <v>31</v>
      </c>
      <c r="G1095">
        <f t="shared" ca="1" si="117"/>
        <v>32</v>
      </c>
      <c r="M1095">
        <v>639</v>
      </c>
      <c r="N1095">
        <v>13.757999999999999</v>
      </c>
    </row>
    <row r="1096" spans="1:14">
      <c r="A1096" s="54">
        <f>formulas!O1183</f>
        <v>0</v>
      </c>
      <c r="B1096" s="33">
        <f t="shared" ca="1" si="113"/>
        <v>32</v>
      </c>
      <c r="C1096">
        <f t="shared" si="114"/>
        <v>486</v>
      </c>
      <c r="D1096">
        <f t="shared" ca="1" si="118"/>
        <v>-2.1999999999999999E-2</v>
      </c>
      <c r="E1096">
        <f t="shared" ca="1" si="115"/>
        <v>0</v>
      </c>
      <c r="F1096">
        <f t="shared" ca="1" si="116"/>
        <v>31</v>
      </c>
      <c r="G1096">
        <f t="shared" ca="1" si="117"/>
        <v>32</v>
      </c>
      <c r="M1096">
        <v>640</v>
      </c>
      <c r="N1096">
        <v>13.782</v>
      </c>
    </row>
    <row r="1097" spans="1:14">
      <c r="A1097" s="54">
        <f>formulas!O1184</f>
        <v>0</v>
      </c>
      <c r="B1097" s="33">
        <f t="shared" ca="1" si="113"/>
        <v>32</v>
      </c>
      <c r="C1097">
        <f t="shared" si="114"/>
        <v>486</v>
      </c>
      <c r="D1097">
        <f t="shared" ca="1" si="118"/>
        <v>-2.1999999999999999E-2</v>
      </c>
      <c r="E1097">
        <f t="shared" ca="1" si="115"/>
        <v>0</v>
      </c>
      <c r="F1097">
        <f t="shared" ca="1" si="116"/>
        <v>31</v>
      </c>
      <c r="G1097">
        <f t="shared" ca="1" si="117"/>
        <v>32</v>
      </c>
      <c r="M1097">
        <v>641</v>
      </c>
      <c r="N1097">
        <v>13.805</v>
      </c>
    </row>
    <row r="1098" spans="1:14">
      <c r="A1098" s="54">
        <f>formulas!O1185</f>
        <v>0</v>
      </c>
      <c r="B1098" s="33">
        <f t="shared" ca="1" si="113"/>
        <v>32</v>
      </c>
      <c r="C1098">
        <f t="shared" si="114"/>
        <v>486</v>
      </c>
      <c r="D1098">
        <f t="shared" ca="1" si="118"/>
        <v>-2.1999999999999999E-2</v>
      </c>
      <c r="E1098">
        <f t="shared" ca="1" si="115"/>
        <v>0</v>
      </c>
      <c r="F1098">
        <f t="shared" ca="1" si="116"/>
        <v>31</v>
      </c>
      <c r="G1098">
        <f t="shared" ca="1" si="117"/>
        <v>32</v>
      </c>
      <c r="M1098">
        <v>642</v>
      </c>
      <c r="N1098">
        <v>13.827999999999999</v>
      </c>
    </row>
    <row r="1099" spans="1:14">
      <c r="A1099" s="54">
        <f>formulas!O1186</f>
        <v>0</v>
      </c>
      <c r="B1099" s="33">
        <f t="shared" ca="1" si="113"/>
        <v>32</v>
      </c>
      <c r="C1099">
        <f t="shared" si="114"/>
        <v>486</v>
      </c>
      <c r="D1099">
        <f t="shared" ca="1" si="118"/>
        <v>-2.1999999999999999E-2</v>
      </c>
      <c r="E1099">
        <f t="shared" ca="1" si="115"/>
        <v>0</v>
      </c>
      <c r="F1099">
        <f t="shared" ca="1" si="116"/>
        <v>31</v>
      </c>
      <c r="G1099">
        <f t="shared" ca="1" si="117"/>
        <v>32</v>
      </c>
      <c r="M1099">
        <v>643</v>
      </c>
      <c r="N1099">
        <v>13.851000000000001</v>
      </c>
    </row>
    <row r="1100" spans="1:14">
      <c r="A1100" s="54">
        <f>formulas!O1187</f>
        <v>0</v>
      </c>
      <c r="B1100" s="33">
        <f t="shared" ca="1" si="113"/>
        <v>32</v>
      </c>
      <c r="C1100">
        <f t="shared" si="114"/>
        <v>486</v>
      </c>
      <c r="D1100">
        <f t="shared" ca="1" si="118"/>
        <v>-2.1999999999999999E-2</v>
      </c>
      <c r="E1100">
        <f t="shared" ca="1" si="115"/>
        <v>0</v>
      </c>
      <c r="F1100">
        <f t="shared" ca="1" si="116"/>
        <v>31</v>
      </c>
      <c r="G1100">
        <f t="shared" ca="1" si="117"/>
        <v>32</v>
      </c>
      <c r="M1100">
        <v>644</v>
      </c>
      <c r="N1100">
        <v>13.874000000000001</v>
      </c>
    </row>
    <row r="1101" spans="1:14">
      <c r="A1101" s="54">
        <f>formulas!O1188</f>
        <v>0</v>
      </c>
      <c r="B1101" s="33">
        <f t="shared" ca="1" si="113"/>
        <v>32</v>
      </c>
      <c r="C1101">
        <f t="shared" si="114"/>
        <v>486</v>
      </c>
      <c r="D1101">
        <f t="shared" ca="1" si="118"/>
        <v>-2.1999999999999999E-2</v>
      </c>
      <c r="E1101">
        <f t="shared" ca="1" si="115"/>
        <v>0</v>
      </c>
      <c r="F1101">
        <f t="shared" ca="1" si="116"/>
        <v>31</v>
      </c>
      <c r="G1101">
        <f t="shared" ca="1" si="117"/>
        <v>32</v>
      </c>
      <c r="M1101">
        <v>645</v>
      </c>
      <c r="N1101">
        <v>13.898</v>
      </c>
    </row>
    <row r="1102" spans="1:14">
      <c r="A1102" s="54">
        <f>formulas!O1189</f>
        <v>0</v>
      </c>
      <c r="B1102" s="33">
        <f t="shared" ca="1" si="113"/>
        <v>32</v>
      </c>
      <c r="C1102">
        <f t="shared" si="114"/>
        <v>486</v>
      </c>
      <c r="D1102">
        <f t="shared" ca="1" si="118"/>
        <v>-2.1999999999999999E-2</v>
      </c>
      <c r="E1102">
        <f t="shared" ca="1" si="115"/>
        <v>0</v>
      </c>
      <c r="F1102">
        <f t="shared" ca="1" si="116"/>
        <v>31</v>
      </c>
      <c r="G1102">
        <f t="shared" ca="1" si="117"/>
        <v>32</v>
      </c>
      <c r="M1102">
        <v>646</v>
      </c>
      <c r="N1102">
        <v>13.920999999999999</v>
      </c>
    </row>
    <row r="1103" spans="1:14">
      <c r="A1103" s="54">
        <f>formulas!O1190</f>
        <v>0</v>
      </c>
      <c r="B1103" s="33">
        <f t="shared" ca="1" si="113"/>
        <v>32</v>
      </c>
      <c r="C1103">
        <f t="shared" si="114"/>
        <v>486</v>
      </c>
      <c r="D1103">
        <f t="shared" ca="1" si="118"/>
        <v>-2.1999999999999999E-2</v>
      </c>
      <c r="E1103">
        <f t="shared" ca="1" si="115"/>
        <v>0</v>
      </c>
      <c r="F1103">
        <f t="shared" ca="1" si="116"/>
        <v>31</v>
      </c>
      <c r="G1103">
        <f t="shared" ca="1" si="117"/>
        <v>32</v>
      </c>
      <c r="M1103">
        <v>647</v>
      </c>
      <c r="N1103">
        <v>13.944000000000001</v>
      </c>
    </row>
    <row r="1104" spans="1:14">
      <c r="A1104" s="54">
        <f>formulas!O1191</f>
        <v>0</v>
      </c>
      <c r="B1104" s="33">
        <f t="shared" ca="1" si="113"/>
        <v>32</v>
      </c>
      <c r="C1104">
        <f t="shared" si="114"/>
        <v>486</v>
      </c>
      <c r="D1104">
        <f t="shared" ca="1" si="118"/>
        <v>-2.1999999999999999E-2</v>
      </c>
      <c r="E1104">
        <f t="shared" ca="1" si="115"/>
        <v>0</v>
      </c>
      <c r="F1104">
        <f t="shared" ca="1" si="116"/>
        <v>31</v>
      </c>
      <c r="G1104">
        <f t="shared" ca="1" si="117"/>
        <v>32</v>
      </c>
      <c r="M1104">
        <v>648</v>
      </c>
      <c r="N1104">
        <v>13.967000000000001</v>
      </c>
    </row>
    <row r="1105" spans="1:14">
      <c r="A1105" s="54">
        <f>formulas!O1192</f>
        <v>0</v>
      </c>
      <c r="B1105" s="33">
        <f t="shared" ca="1" si="113"/>
        <v>32</v>
      </c>
      <c r="C1105">
        <f t="shared" si="114"/>
        <v>486</v>
      </c>
      <c r="D1105">
        <f t="shared" ca="1" si="118"/>
        <v>-2.1999999999999999E-2</v>
      </c>
      <c r="E1105">
        <f t="shared" ca="1" si="115"/>
        <v>0</v>
      </c>
      <c r="F1105">
        <f t="shared" ca="1" si="116"/>
        <v>31</v>
      </c>
      <c r="G1105">
        <f t="shared" ca="1" si="117"/>
        <v>32</v>
      </c>
      <c r="M1105">
        <v>649</v>
      </c>
      <c r="N1105">
        <v>13.991</v>
      </c>
    </row>
    <row r="1106" spans="1:14">
      <c r="A1106" s="54">
        <f>formulas!O1193</f>
        <v>0</v>
      </c>
      <c r="B1106" s="33">
        <f t="shared" ca="1" si="113"/>
        <v>32</v>
      </c>
      <c r="C1106">
        <f t="shared" si="114"/>
        <v>486</v>
      </c>
      <c r="D1106">
        <f t="shared" ca="1" si="118"/>
        <v>-2.1999999999999999E-2</v>
      </c>
      <c r="E1106">
        <f t="shared" ca="1" si="115"/>
        <v>0</v>
      </c>
      <c r="F1106">
        <f t="shared" ca="1" si="116"/>
        <v>31</v>
      </c>
      <c r="G1106">
        <f t="shared" ca="1" si="117"/>
        <v>32</v>
      </c>
      <c r="M1106">
        <v>650</v>
      </c>
      <c r="N1106">
        <v>14.013999999999999</v>
      </c>
    </row>
    <row r="1107" spans="1:14">
      <c r="A1107" s="54">
        <f>formulas!O1194</f>
        <v>0</v>
      </c>
      <c r="B1107" s="33">
        <f t="shared" ca="1" si="113"/>
        <v>32</v>
      </c>
      <c r="C1107">
        <f t="shared" si="114"/>
        <v>486</v>
      </c>
      <c r="D1107">
        <f t="shared" ca="1" si="118"/>
        <v>-2.1999999999999999E-2</v>
      </c>
      <c r="E1107">
        <f t="shared" ca="1" si="115"/>
        <v>0</v>
      </c>
      <c r="F1107">
        <f t="shared" ca="1" si="116"/>
        <v>31</v>
      </c>
      <c r="G1107">
        <f t="shared" ca="1" si="117"/>
        <v>32</v>
      </c>
      <c r="M1107">
        <v>651</v>
      </c>
      <c r="N1107">
        <v>14.037000000000001</v>
      </c>
    </row>
    <row r="1108" spans="1:14">
      <c r="A1108" s="54">
        <f>formulas!O1195</f>
        <v>0</v>
      </c>
      <c r="B1108" s="33">
        <f t="shared" ca="1" si="113"/>
        <v>32</v>
      </c>
      <c r="C1108">
        <f t="shared" si="114"/>
        <v>486</v>
      </c>
      <c r="D1108">
        <f t="shared" ca="1" si="118"/>
        <v>-2.1999999999999999E-2</v>
      </c>
      <c r="E1108">
        <f t="shared" ca="1" si="115"/>
        <v>0</v>
      </c>
      <c r="F1108">
        <f t="shared" ca="1" si="116"/>
        <v>31</v>
      </c>
      <c r="G1108">
        <f t="shared" ca="1" si="117"/>
        <v>32</v>
      </c>
      <c r="M1108">
        <v>652</v>
      </c>
      <c r="N1108">
        <v>14.06</v>
      </c>
    </row>
    <row r="1109" spans="1:14">
      <c r="A1109" s="54">
        <f>formulas!O1196</f>
        <v>0</v>
      </c>
      <c r="B1109" s="33">
        <f t="shared" ca="1" si="113"/>
        <v>32</v>
      </c>
      <c r="C1109">
        <f t="shared" si="114"/>
        <v>486</v>
      </c>
      <c r="D1109">
        <f t="shared" ca="1" si="118"/>
        <v>-2.1999999999999999E-2</v>
      </c>
      <c r="E1109">
        <f t="shared" ca="1" si="115"/>
        <v>0</v>
      </c>
      <c r="F1109">
        <f t="shared" ca="1" si="116"/>
        <v>31</v>
      </c>
      <c r="G1109">
        <f t="shared" ca="1" si="117"/>
        <v>32</v>
      </c>
      <c r="M1109">
        <v>653</v>
      </c>
      <c r="N1109">
        <v>14.084</v>
      </c>
    </row>
    <row r="1110" spans="1:14">
      <c r="A1110" s="54">
        <f>formulas!O1197</f>
        <v>0</v>
      </c>
      <c r="B1110" s="33">
        <f t="shared" ca="1" si="113"/>
        <v>32</v>
      </c>
      <c r="C1110">
        <f t="shared" si="114"/>
        <v>486</v>
      </c>
      <c r="D1110">
        <f t="shared" ca="1" si="118"/>
        <v>-2.1999999999999999E-2</v>
      </c>
      <c r="E1110">
        <f t="shared" ca="1" si="115"/>
        <v>0</v>
      </c>
      <c r="F1110">
        <f t="shared" ca="1" si="116"/>
        <v>31</v>
      </c>
      <c r="G1110">
        <f t="shared" ca="1" si="117"/>
        <v>32</v>
      </c>
      <c r="M1110">
        <v>654</v>
      </c>
      <c r="N1110">
        <v>14.106999999999999</v>
      </c>
    </row>
    <row r="1111" spans="1:14">
      <c r="A1111" s="54">
        <f>formulas!O1198</f>
        <v>0</v>
      </c>
      <c r="B1111" s="33">
        <f t="shared" ca="1" si="113"/>
        <v>32</v>
      </c>
      <c r="C1111">
        <f t="shared" si="114"/>
        <v>486</v>
      </c>
      <c r="D1111">
        <f t="shared" ca="1" si="118"/>
        <v>-2.1999999999999999E-2</v>
      </c>
      <c r="E1111">
        <f t="shared" ca="1" si="115"/>
        <v>0</v>
      </c>
      <c r="F1111">
        <f t="shared" ca="1" si="116"/>
        <v>31</v>
      </c>
      <c r="G1111">
        <f t="shared" ca="1" si="117"/>
        <v>32</v>
      </c>
      <c r="M1111">
        <v>655</v>
      </c>
      <c r="N1111">
        <v>14.13</v>
      </c>
    </row>
    <row r="1112" spans="1:14">
      <c r="A1112" s="54">
        <f>formulas!O1199</f>
        <v>0</v>
      </c>
      <c r="B1112" s="33">
        <f t="shared" ca="1" si="113"/>
        <v>32</v>
      </c>
      <c r="C1112">
        <f t="shared" si="114"/>
        <v>486</v>
      </c>
      <c r="D1112">
        <f t="shared" ca="1" si="118"/>
        <v>-2.1999999999999999E-2</v>
      </c>
      <c r="E1112">
        <f t="shared" ca="1" si="115"/>
        <v>0</v>
      </c>
      <c r="F1112">
        <f t="shared" ca="1" si="116"/>
        <v>31</v>
      </c>
      <c r="G1112">
        <f t="shared" ca="1" si="117"/>
        <v>32</v>
      </c>
      <c r="M1112">
        <v>656</v>
      </c>
      <c r="N1112">
        <v>14.154</v>
      </c>
    </row>
    <row r="1113" spans="1:14">
      <c r="A1113" s="54">
        <f>formulas!O1200</f>
        <v>0</v>
      </c>
      <c r="B1113" s="33">
        <f t="shared" ca="1" si="113"/>
        <v>32</v>
      </c>
      <c r="C1113">
        <f t="shared" si="114"/>
        <v>486</v>
      </c>
      <c r="D1113">
        <f t="shared" ca="1" si="118"/>
        <v>-2.1999999999999999E-2</v>
      </c>
      <c r="E1113">
        <f t="shared" ca="1" si="115"/>
        <v>0</v>
      </c>
      <c r="F1113">
        <f t="shared" ca="1" si="116"/>
        <v>31</v>
      </c>
      <c r="G1113">
        <f t="shared" ca="1" si="117"/>
        <v>32</v>
      </c>
      <c r="M1113">
        <v>657</v>
      </c>
      <c r="N1113">
        <v>14.177</v>
      </c>
    </row>
    <row r="1114" spans="1:14">
      <c r="A1114" s="54">
        <f>formulas!O1201</f>
        <v>0</v>
      </c>
      <c r="B1114" s="33">
        <f t="shared" ca="1" si="113"/>
        <v>32</v>
      </c>
      <c r="C1114">
        <f t="shared" si="114"/>
        <v>486</v>
      </c>
      <c r="D1114">
        <f t="shared" ca="1" si="118"/>
        <v>-2.1999999999999999E-2</v>
      </c>
      <c r="E1114">
        <f t="shared" ca="1" si="115"/>
        <v>0</v>
      </c>
      <c r="F1114">
        <f t="shared" ca="1" si="116"/>
        <v>31</v>
      </c>
      <c r="G1114">
        <f t="shared" ca="1" si="117"/>
        <v>32</v>
      </c>
      <c r="M1114">
        <v>658</v>
      </c>
      <c r="N1114">
        <v>14.2</v>
      </c>
    </row>
    <row r="1115" spans="1:14">
      <c r="A1115" s="54">
        <f>formulas!O1202</f>
        <v>0</v>
      </c>
      <c r="B1115" s="33">
        <f t="shared" ca="1" si="113"/>
        <v>32</v>
      </c>
      <c r="C1115">
        <f t="shared" si="114"/>
        <v>486</v>
      </c>
      <c r="D1115">
        <f t="shared" ca="1" si="118"/>
        <v>-2.1999999999999999E-2</v>
      </c>
      <c r="E1115">
        <f t="shared" ca="1" si="115"/>
        <v>0</v>
      </c>
      <c r="F1115">
        <f t="shared" ca="1" si="116"/>
        <v>31</v>
      </c>
      <c r="G1115">
        <f t="shared" ca="1" si="117"/>
        <v>32</v>
      </c>
      <c r="M1115">
        <v>659</v>
      </c>
      <c r="N1115">
        <v>14.223000000000001</v>
      </c>
    </row>
    <row r="1116" spans="1:14">
      <c r="A1116" s="54">
        <f>formulas!O1203</f>
        <v>0</v>
      </c>
      <c r="B1116" s="33">
        <f t="shared" ca="1" si="113"/>
        <v>32</v>
      </c>
      <c r="C1116">
        <f t="shared" si="114"/>
        <v>486</v>
      </c>
      <c r="D1116">
        <f t="shared" ca="1" si="118"/>
        <v>-2.1999999999999999E-2</v>
      </c>
      <c r="E1116">
        <f t="shared" ca="1" si="115"/>
        <v>0</v>
      </c>
      <c r="F1116">
        <f t="shared" ca="1" si="116"/>
        <v>31</v>
      </c>
      <c r="G1116">
        <f t="shared" ca="1" si="117"/>
        <v>32</v>
      </c>
      <c r="M1116">
        <v>660</v>
      </c>
      <c r="N1116">
        <v>14.247</v>
      </c>
    </row>
    <row r="1117" spans="1:14">
      <c r="A1117" s="54">
        <f>formulas!O1204</f>
        <v>0</v>
      </c>
      <c r="B1117" s="33">
        <f t="shared" ca="1" si="113"/>
        <v>32</v>
      </c>
      <c r="C1117">
        <f t="shared" si="114"/>
        <v>486</v>
      </c>
      <c r="D1117">
        <f t="shared" ca="1" si="118"/>
        <v>-2.1999999999999999E-2</v>
      </c>
      <c r="E1117">
        <f t="shared" ca="1" si="115"/>
        <v>0</v>
      </c>
      <c r="F1117">
        <f t="shared" ca="1" si="116"/>
        <v>31</v>
      </c>
      <c r="G1117">
        <f t="shared" ca="1" si="117"/>
        <v>32</v>
      </c>
      <c r="M1117">
        <v>661</v>
      </c>
      <c r="N1117">
        <v>14.27</v>
      </c>
    </row>
    <row r="1118" spans="1:14">
      <c r="A1118" s="54">
        <f>formulas!O1205</f>
        <v>0</v>
      </c>
      <c r="B1118" s="33">
        <f t="shared" ca="1" si="113"/>
        <v>32</v>
      </c>
      <c r="C1118">
        <f t="shared" si="114"/>
        <v>486</v>
      </c>
      <c r="D1118">
        <f t="shared" ca="1" si="118"/>
        <v>-2.1999999999999999E-2</v>
      </c>
      <c r="E1118">
        <f t="shared" ca="1" si="115"/>
        <v>0</v>
      </c>
      <c r="F1118">
        <f t="shared" ca="1" si="116"/>
        <v>31</v>
      </c>
      <c r="G1118">
        <f t="shared" ca="1" si="117"/>
        <v>32</v>
      </c>
      <c r="M1118">
        <v>662</v>
      </c>
      <c r="N1118">
        <v>14.292999999999999</v>
      </c>
    </row>
    <row r="1119" spans="1:14">
      <c r="A1119" s="54">
        <f>formulas!O1206</f>
        <v>0</v>
      </c>
      <c r="B1119" s="33">
        <f t="shared" ca="1" si="113"/>
        <v>32</v>
      </c>
      <c r="C1119">
        <f t="shared" si="114"/>
        <v>486</v>
      </c>
      <c r="D1119">
        <f t="shared" ca="1" si="118"/>
        <v>-2.1999999999999999E-2</v>
      </c>
      <c r="E1119">
        <f t="shared" ca="1" si="115"/>
        <v>0</v>
      </c>
      <c r="F1119">
        <f t="shared" ca="1" si="116"/>
        <v>31</v>
      </c>
      <c r="G1119">
        <f t="shared" ca="1" si="117"/>
        <v>32</v>
      </c>
      <c r="M1119">
        <v>663</v>
      </c>
      <c r="N1119">
        <v>14.316000000000001</v>
      </c>
    </row>
    <row r="1120" spans="1:14">
      <c r="A1120" s="54">
        <f>formulas!O1207</f>
        <v>0</v>
      </c>
      <c r="B1120" s="33">
        <f t="shared" ca="1" si="113"/>
        <v>32</v>
      </c>
      <c r="C1120">
        <f t="shared" si="114"/>
        <v>486</v>
      </c>
      <c r="D1120">
        <f t="shared" ca="1" si="118"/>
        <v>-2.1999999999999999E-2</v>
      </c>
      <c r="E1120">
        <f t="shared" ca="1" si="115"/>
        <v>0</v>
      </c>
      <c r="F1120">
        <f t="shared" ca="1" si="116"/>
        <v>31</v>
      </c>
      <c r="G1120">
        <f t="shared" ca="1" si="117"/>
        <v>32</v>
      </c>
      <c r="M1120">
        <v>664</v>
      </c>
      <c r="N1120">
        <v>14.34</v>
      </c>
    </row>
    <row r="1121" spans="1:14">
      <c r="A1121" s="54">
        <f>formulas!O1208</f>
        <v>0</v>
      </c>
      <c r="B1121" s="33">
        <f t="shared" ca="1" si="113"/>
        <v>32</v>
      </c>
      <c r="C1121">
        <f t="shared" si="114"/>
        <v>486</v>
      </c>
      <c r="D1121">
        <f t="shared" ca="1" si="118"/>
        <v>-2.1999999999999999E-2</v>
      </c>
      <c r="E1121">
        <f t="shared" ca="1" si="115"/>
        <v>0</v>
      </c>
      <c r="F1121">
        <f t="shared" ca="1" si="116"/>
        <v>31</v>
      </c>
      <c r="G1121">
        <f t="shared" ca="1" si="117"/>
        <v>32</v>
      </c>
      <c r="M1121">
        <v>665</v>
      </c>
      <c r="N1121">
        <v>14.363</v>
      </c>
    </row>
    <row r="1122" spans="1:14">
      <c r="A1122" s="54">
        <f>formulas!O1209</f>
        <v>0</v>
      </c>
      <c r="B1122" s="33">
        <f t="shared" ca="1" si="113"/>
        <v>32</v>
      </c>
      <c r="C1122">
        <f t="shared" si="114"/>
        <v>486</v>
      </c>
      <c r="D1122">
        <f t="shared" ca="1" si="118"/>
        <v>-2.1999999999999999E-2</v>
      </c>
      <c r="E1122">
        <f t="shared" ca="1" si="115"/>
        <v>0</v>
      </c>
      <c r="F1122">
        <f t="shared" ca="1" si="116"/>
        <v>31</v>
      </c>
      <c r="G1122">
        <f t="shared" ca="1" si="117"/>
        <v>32</v>
      </c>
      <c r="M1122">
        <v>666</v>
      </c>
      <c r="N1122">
        <v>14.385999999999999</v>
      </c>
    </row>
    <row r="1123" spans="1:14">
      <c r="A1123" s="54">
        <f>formulas!O1210</f>
        <v>0</v>
      </c>
      <c r="B1123" s="33">
        <f t="shared" ca="1" si="113"/>
        <v>32</v>
      </c>
      <c r="C1123">
        <f t="shared" si="114"/>
        <v>486</v>
      </c>
      <c r="D1123">
        <f t="shared" ca="1" si="118"/>
        <v>-2.1999999999999999E-2</v>
      </c>
      <c r="E1123">
        <f t="shared" ca="1" si="115"/>
        <v>0</v>
      </c>
      <c r="F1123">
        <f t="shared" ca="1" si="116"/>
        <v>31</v>
      </c>
      <c r="G1123">
        <f t="shared" ca="1" si="117"/>
        <v>32</v>
      </c>
      <c r="M1123">
        <v>667</v>
      </c>
      <c r="N1123">
        <v>14.41</v>
      </c>
    </row>
    <row r="1124" spans="1:14">
      <c r="A1124" s="54">
        <f>formulas!O1211</f>
        <v>0</v>
      </c>
      <c r="B1124" s="33">
        <f t="shared" ca="1" si="113"/>
        <v>32</v>
      </c>
      <c r="C1124">
        <f t="shared" si="114"/>
        <v>486</v>
      </c>
      <c r="D1124">
        <f t="shared" ca="1" si="118"/>
        <v>-2.1999999999999999E-2</v>
      </c>
      <c r="E1124">
        <f t="shared" ca="1" si="115"/>
        <v>0</v>
      </c>
      <c r="F1124">
        <f t="shared" ca="1" si="116"/>
        <v>31</v>
      </c>
      <c r="G1124">
        <f t="shared" ca="1" si="117"/>
        <v>32</v>
      </c>
      <c r="M1124">
        <v>668</v>
      </c>
      <c r="N1124">
        <v>14.433</v>
      </c>
    </row>
    <row r="1125" spans="1:14">
      <c r="A1125" s="54">
        <f>formulas!O1212</f>
        <v>0</v>
      </c>
      <c r="B1125" s="33">
        <f t="shared" ref="B1125:B1188" ca="1" si="119">(A1125-D1125)/(E1125-D1125)*(G1125-F1125)+F1125</f>
        <v>32</v>
      </c>
      <c r="C1125">
        <f t="shared" ref="C1125:C1188" si="120">COUNTIF($N$2:$N$25400,"&lt;"&amp;A1125)</f>
        <v>486</v>
      </c>
      <c r="D1125">
        <f t="shared" ca="1" si="118"/>
        <v>-2.1999999999999999E-2</v>
      </c>
      <c r="E1125">
        <f t="shared" ref="E1125:E1188" ca="1" si="121">INDIRECT(ADDRESS(C1125+2,14))</f>
        <v>0</v>
      </c>
      <c r="F1125">
        <f t="shared" ref="F1125:F1188" ca="1" si="122">INDIRECT(ADDRESS(C1125+1,13))</f>
        <v>31</v>
      </c>
      <c r="G1125">
        <f t="shared" ref="G1125:G1188" ca="1" si="123">INDIRECT(ADDRESS(C1125+2,13))</f>
        <v>32</v>
      </c>
      <c r="M1125">
        <v>669</v>
      </c>
      <c r="N1125">
        <v>14.456</v>
      </c>
    </row>
    <row r="1126" spans="1:14">
      <c r="A1126" s="54">
        <f>formulas!O1213</f>
        <v>0</v>
      </c>
      <c r="B1126" s="33">
        <f t="shared" ca="1" si="119"/>
        <v>32</v>
      </c>
      <c r="C1126">
        <f t="shared" si="120"/>
        <v>486</v>
      </c>
      <c r="D1126">
        <f t="shared" ca="1" si="118"/>
        <v>-2.1999999999999999E-2</v>
      </c>
      <c r="E1126">
        <f t="shared" ca="1" si="121"/>
        <v>0</v>
      </c>
      <c r="F1126">
        <f t="shared" ca="1" si="122"/>
        <v>31</v>
      </c>
      <c r="G1126">
        <f t="shared" ca="1" si="123"/>
        <v>32</v>
      </c>
      <c r="M1126">
        <v>670</v>
      </c>
      <c r="N1126">
        <v>14.478999999999999</v>
      </c>
    </row>
    <row r="1127" spans="1:14">
      <c r="A1127" s="54">
        <f>formulas!O1214</f>
        <v>0</v>
      </c>
      <c r="B1127" s="33">
        <f t="shared" ca="1" si="119"/>
        <v>32</v>
      </c>
      <c r="C1127">
        <f t="shared" si="120"/>
        <v>486</v>
      </c>
      <c r="D1127">
        <f t="shared" ca="1" si="118"/>
        <v>-2.1999999999999999E-2</v>
      </c>
      <c r="E1127">
        <f t="shared" ca="1" si="121"/>
        <v>0</v>
      </c>
      <c r="F1127">
        <f t="shared" ca="1" si="122"/>
        <v>31</v>
      </c>
      <c r="G1127">
        <f t="shared" ca="1" si="123"/>
        <v>32</v>
      </c>
      <c r="M1127">
        <v>671</v>
      </c>
      <c r="N1127">
        <v>14.503</v>
      </c>
    </row>
    <row r="1128" spans="1:14">
      <c r="A1128" s="54">
        <f>formulas!O1215</f>
        <v>0</v>
      </c>
      <c r="B1128" s="33">
        <f t="shared" ca="1" si="119"/>
        <v>32</v>
      </c>
      <c r="C1128">
        <f t="shared" si="120"/>
        <v>486</v>
      </c>
      <c r="D1128">
        <f t="shared" ca="1" si="118"/>
        <v>-2.1999999999999999E-2</v>
      </c>
      <c r="E1128">
        <f t="shared" ca="1" si="121"/>
        <v>0</v>
      </c>
      <c r="F1128">
        <f t="shared" ca="1" si="122"/>
        <v>31</v>
      </c>
      <c r="G1128">
        <f t="shared" ca="1" si="123"/>
        <v>32</v>
      </c>
      <c r="M1128">
        <v>672</v>
      </c>
      <c r="N1128">
        <v>14.526</v>
      </c>
    </row>
    <row r="1129" spans="1:14">
      <c r="A1129" s="54">
        <f>formulas!O1216</f>
        <v>0</v>
      </c>
      <c r="B1129" s="33">
        <f t="shared" ca="1" si="119"/>
        <v>32</v>
      </c>
      <c r="C1129">
        <f t="shared" si="120"/>
        <v>486</v>
      </c>
      <c r="D1129">
        <f t="shared" ca="1" si="118"/>
        <v>-2.1999999999999999E-2</v>
      </c>
      <c r="E1129">
        <f t="shared" ca="1" si="121"/>
        <v>0</v>
      </c>
      <c r="F1129">
        <f t="shared" ca="1" si="122"/>
        <v>31</v>
      </c>
      <c r="G1129">
        <f t="shared" ca="1" si="123"/>
        <v>32</v>
      </c>
      <c r="M1129">
        <v>673</v>
      </c>
      <c r="N1129">
        <v>14.548999999999999</v>
      </c>
    </row>
    <row r="1130" spans="1:14">
      <c r="A1130" s="54">
        <f>formulas!O1217</f>
        <v>0</v>
      </c>
      <c r="B1130" s="33">
        <f t="shared" ca="1" si="119"/>
        <v>32</v>
      </c>
      <c r="C1130">
        <f t="shared" si="120"/>
        <v>486</v>
      </c>
      <c r="D1130">
        <f t="shared" ca="1" si="118"/>
        <v>-2.1999999999999999E-2</v>
      </c>
      <c r="E1130">
        <f t="shared" ca="1" si="121"/>
        <v>0</v>
      </c>
      <c r="F1130">
        <f t="shared" ca="1" si="122"/>
        <v>31</v>
      </c>
      <c r="G1130">
        <f t="shared" ca="1" si="123"/>
        <v>32</v>
      </c>
      <c r="M1130">
        <v>674</v>
      </c>
      <c r="N1130">
        <v>14.573</v>
      </c>
    </row>
    <row r="1131" spans="1:14">
      <c r="A1131" s="54">
        <f>formulas!O1218</f>
        <v>0</v>
      </c>
      <c r="B1131" s="33">
        <f t="shared" ca="1" si="119"/>
        <v>32</v>
      </c>
      <c r="C1131">
        <f t="shared" si="120"/>
        <v>486</v>
      </c>
      <c r="D1131">
        <f t="shared" ca="1" si="118"/>
        <v>-2.1999999999999999E-2</v>
      </c>
      <c r="E1131">
        <f t="shared" ca="1" si="121"/>
        <v>0</v>
      </c>
      <c r="F1131">
        <f t="shared" ca="1" si="122"/>
        <v>31</v>
      </c>
      <c r="G1131">
        <f t="shared" ca="1" si="123"/>
        <v>32</v>
      </c>
      <c r="M1131">
        <v>675</v>
      </c>
      <c r="N1131">
        <v>14.596</v>
      </c>
    </row>
    <row r="1132" spans="1:14">
      <c r="A1132" s="54">
        <f>formulas!O1219</f>
        <v>0</v>
      </c>
      <c r="B1132" s="33">
        <f t="shared" ca="1" si="119"/>
        <v>32</v>
      </c>
      <c r="C1132">
        <f t="shared" si="120"/>
        <v>486</v>
      </c>
      <c r="D1132">
        <f t="shared" ca="1" si="118"/>
        <v>-2.1999999999999999E-2</v>
      </c>
      <c r="E1132">
        <f t="shared" ca="1" si="121"/>
        <v>0</v>
      </c>
      <c r="F1132">
        <f t="shared" ca="1" si="122"/>
        <v>31</v>
      </c>
      <c r="G1132">
        <f t="shared" ca="1" si="123"/>
        <v>32</v>
      </c>
      <c r="M1132">
        <v>676</v>
      </c>
      <c r="N1132">
        <v>14.619</v>
      </c>
    </row>
    <row r="1133" spans="1:14">
      <c r="A1133" s="54">
        <f>formulas!O1220</f>
        <v>0</v>
      </c>
      <c r="B1133" s="33">
        <f t="shared" ca="1" si="119"/>
        <v>32</v>
      </c>
      <c r="C1133">
        <f t="shared" si="120"/>
        <v>486</v>
      </c>
      <c r="D1133">
        <f t="shared" ca="1" si="118"/>
        <v>-2.1999999999999999E-2</v>
      </c>
      <c r="E1133">
        <f t="shared" ca="1" si="121"/>
        <v>0</v>
      </c>
      <c r="F1133">
        <f t="shared" ca="1" si="122"/>
        <v>31</v>
      </c>
      <c r="G1133">
        <f t="shared" ca="1" si="123"/>
        <v>32</v>
      </c>
      <c r="M1133">
        <v>677</v>
      </c>
      <c r="N1133">
        <v>14.643000000000001</v>
      </c>
    </row>
    <row r="1134" spans="1:14">
      <c r="A1134" s="54">
        <f>formulas!O1221</f>
        <v>0</v>
      </c>
      <c r="B1134" s="33">
        <f t="shared" ca="1" si="119"/>
        <v>32</v>
      </c>
      <c r="C1134">
        <f t="shared" si="120"/>
        <v>486</v>
      </c>
      <c r="D1134">
        <f t="shared" ca="1" si="118"/>
        <v>-2.1999999999999999E-2</v>
      </c>
      <c r="E1134">
        <f t="shared" ca="1" si="121"/>
        <v>0</v>
      </c>
      <c r="F1134">
        <f t="shared" ca="1" si="122"/>
        <v>31</v>
      </c>
      <c r="G1134">
        <f t="shared" ca="1" si="123"/>
        <v>32</v>
      </c>
      <c r="M1134">
        <v>678</v>
      </c>
      <c r="N1134">
        <v>14.666</v>
      </c>
    </row>
    <row r="1135" spans="1:14">
      <c r="A1135" s="54">
        <f>formulas!O1222</f>
        <v>0</v>
      </c>
      <c r="B1135" s="33">
        <f t="shared" ca="1" si="119"/>
        <v>32</v>
      </c>
      <c r="C1135">
        <f t="shared" si="120"/>
        <v>486</v>
      </c>
      <c r="D1135">
        <f t="shared" ca="1" si="118"/>
        <v>-2.1999999999999999E-2</v>
      </c>
      <c r="E1135">
        <f t="shared" ca="1" si="121"/>
        <v>0</v>
      </c>
      <c r="F1135">
        <f t="shared" ca="1" si="122"/>
        <v>31</v>
      </c>
      <c r="G1135">
        <f t="shared" ca="1" si="123"/>
        <v>32</v>
      </c>
      <c r="M1135">
        <v>679</v>
      </c>
      <c r="N1135">
        <v>14.689</v>
      </c>
    </row>
    <row r="1136" spans="1:14">
      <c r="A1136" s="54">
        <f>formulas!O1223</f>
        <v>0</v>
      </c>
      <c r="B1136" s="33">
        <f t="shared" ca="1" si="119"/>
        <v>32</v>
      </c>
      <c r="C1136">
        <f t="shared" si="120"/>
        <v>486</v>
      </c>
      <c r="D1136">
        <f t="shared" ca="1" si="118"/>
        <v>-2.1999999999999999E-2</v>
      </c>
      <c r="E1136">
        <f t="shared" ca="1" si="121"/>
        <v>0</v>
      </c>
      <c r="F1136">
        <f t="shared" ca="1" si="122"/>
        <v>31</v>
      </c>
      <c r="G1136">
        <f t="shared" ca="1" si="123"/>
        <v>32</v>
      </c>
      <c r="M1136">
        <v>680</v>
      </c>
      <c r="N1136">
        <v>14.712999999999999</v>
      </c>
    </row>
    <row r="1137" spans="1:14">
      <c r="A1137" s="54">
        <f>formulas!O1224</f>
        <v>0</v>
      </c>
      <c r="B1137" s="33">
        <f t="shared" ca="1" si="119"/>
        <v>32</v>
      </c>
      <c r="C1137">
        <f t="shared" si="120"/>
        <v>486</v>
      </c>
      <c r="D1137">
        <f t="shared" ca="1" si="118"/>
        <v>-2.1999999999999999E-2</v>
      </c>
      <c r="E1137">
        <f t="shared" ca="1" si="121"/>
        <v>0</v>
      </c>
      <c r="F1137">
        <f t="shared" ca="1" si="122"/>
        <v>31</v>
      </c>
      <c r="G1137">
        <f t="shared" ca="1" si="123"/>
        <v>32</v>
      </c>
      <c r="M1137">
        <v>681</v>
      </c>
      <c r="N1137">
        <v>14.736000000000001</v>
      </c>
    </row>
    <row r="1138" spans="1:14">
      <c r="A1138" s="54">
        <f>formulas!O1225</f>
        <v>0</v>
      </c>
      <c r="B1138" s="33">
        <f t="shared" ca="1" si="119"/>
        <v>32</v>
      </c>
      <c r="C1138">
        <f t="shared" si="120"/>
        <v>486</v>
      </c>
      <c r="D1138">
        <f t="shared" ca="1" si="118"/>
        <v>-2.1999999999999999E-2</v>
      </c>
      <c r="E1138">
        <f t="shared" ca="1" si="121"/>
        <v>0</v>
      </c>
      <c r="F1138">
        <f t="shared" ca="1" si="122"/>
        <v>31</v>
      </c>
      <c r="G1138">
        <f t="shared" ca="1" si="123"/>
        <v>32</v>
      </c>
      <c r="M1138">
        <v>682</v>
      </c>
      <c r="N1138">
        <v>14.759</v>
      </c>
    </row>
    <row r="1139" spans="1:14">
      <c r="A1139" s="54">
        <f>formulas!O1226</f>
        <v>0</v>
      </c>
      <c r="B1139" s="33">
        <f t="shared" ca="1" si="119"/>
        <v>32</v>
      </c>
      <c r="C1139">
        <f t="shared" si="120"/>
        <v>486</v>
      </c>
      <c r="D1139">
        <f t="shared" ca="1" si="118"/>
        <v>-2.1999999999999999E-2</v>
      </c>
      <c r="E1139">
        <f t="shared" ca="1" si="121"/>
        <v>0</v>
      </c>
      <c r="F1139">
        <f t="shared" ca="1" si="122"/>
        <v>31</v>
      </c>
      <c r="G1139">
        <f t="shared" ca="1" si="123"/>
        <v>32</v>
      </c>
      <c r="M1139">
        <v>683</v>
      </c>
      <c r="N1139">
        <v>14.782999999999999</v>
      </c>
    </row>
    <row r="1140" spans="1:14">
      <c r="A1140" s="54">
        <f>formulas!O1227</f>
        <v>0</v>
      </c>
      <c r="B1140" s="33">
        <f t="shared" ca="1" si="119"/>
        <v>32</v>
      </c>
      <c r="C1140">
        <f t="shared" si="120"/>
        <v>486</v>
      </c>
      <c r="D1140">
        <f t="shared" ca="1" si="118"/>
        <v>-2.1999999999999999E-2</v>
      </c>
      <c r="E1140">
        <f t="shared" ca="1" si="121"/>
        <v>0</v>
      </c>
      <c r="F1140">
        <f t="shared" ca="1" si="122"/>
        <v>31</v>
      </c>
      <c r="G1140">
        <f t="shared" ca="1" si="123"/>
        <v>32</v>
      </c>
      <c r="M1140">
        <v>684</v>
      </c>
      <c r="N1140">
        <v>14.805999999999999</v>
      </c>
    </row>
    <row r="1141" spans="1:14">
      <c r="A1141" s="54">
        <f>formulas!O1228</f>
        <v>0</v>
      </c>
      <c r="B1141" s="33">
        <f t="shared" ca="1" si="119"/>
        <v>32</v>
      </c>
      <c r="C1141">
        <f t="shared" si="120"/>
        <v>486</v>
      </c>
      <c r="D1141">
        <f t="shared" ca="1" si="118"/>
        <v>-2.1999999999999999E-2</v>
      </c>
      <c r="E1141">
        <f t="shared" ca="1" si="121"/>
        <v>0</v>
      </c>
      <c r="F1141">
        <f t="shared" ca="1" si="122"/>
        <v>31</v>
      </c>
      <c r="G1141">
        <f t="shared" ca="1" si="123"/>
        <v>32</v>
      </c>
      <c r="M1141">
        <v>685</v>
      </c>
      <c r="N1141">
        <v>14.829000000000001</v>
      </c>
    </row>
    <row r="1142" spans="1:14">
      <c r="A1142" s="54">
        <f>formulas!O1229</f>
        <v>0</v>
      </c>
      <c r="B1142" s="33">
        <f t="shared" ca="1" si="119"/>
        <v>32</v>
      </c>
      <c r="C1142">
        <f t="shared" si="120"/>
        <v>486</v>
      </c>
      <c r="D1142">
        <f t="shared" ca="1" si="118"/>
        <v>-2.1999999999999999E-2</v>
      </c>
      <c r="E1142">
        <f t="shared" ca="1" si="121"/>
        <v>0</v>
      </c>
      <c r="F1142">
        <f t="shared" ca="1" si="122"/>
        <v>31</v>
      </c>
      <c r="G1142">
        <f t="shared" ca="1" si="123"/>
        <v>32</v>
      </c>
      <c r="M1142">
        <v>686</v>
      </c>
      <c r="N1142">
        <v>14.853</v>
      </c>
    </row>
    <row r="1143" spans="1:14">
      <c r="A1143" s="54">
        <f>formulas!O1230</f>
        <v>0</v>
      </c>
      <c r="B1143" s="33">
        <f t="shared" ca="1" si="119"/>
        <v>32</v>
      </c>
      <c r="C1143">
        <f t="shared" si="120"/>
        <v>486</v>
      </c>
      <c r="D1143">
        <f t="shared" ca="1" si="118"/>
        <v>-2.1999999999999999E-2</v>
      </c>
      <c r="E1143">
        <f t="shared" ca="1" si="121"/>
        <v>0</v>
      </c>
      <c r="F1143">
        <f t="shared" ca="1" si="122"/>
        <v>31</v>
      </c>
      <c r="G1143">
        <f t="shared" ca="1" si="123"/>
        <v>32</v>
      </c>
      <c r="M1143">
        <v>687</v>
      </c>
      <c r="N1143">
        <v>14.875999999999999</v>
      </c>
    </row>
    <row r="1144" spans="1:14">
      <c r="A1144" s="54">
        <f>formulas!O1231</f>
        <v>0</v>
      </c>
      <c r="B1144" s="33">
        <f t="shared" ca="1" si="119"/>
        <v>32</v>
      </c>
      <c r="C1144">
        <f t="shared" si="120"/>
        <v>486</v>
      </c>
      <c r="D1144">
        <f t="shared" ca="1" si="118"/>
        <v>-2.1999999999999999E-2</v>
      </c>
      <c r="E1144">
        <f t="shared" ca="1" si="121"/>
        <v>0</v>
      </c>
      <c r="F1144">
        <f t="shared" ca="1" si="122"/>
        <v>31</v>
      </c>
      <c r="G1144">
        <f t="shared" ca="1" si="123"/>
        <v>32</v>
      </c>
      <c r="M1144">
        <v>688</v>
      </c>
      <c r="N1144">
        <v>14.898999999999999</v>
      </c>
    </row>
    <row r="1145" spans="1:14">
      <c r="A1145" s="54">
        <f>formulas!O1232</f>
        <v>0</v>
      </c>
      <c r="B1145" s="33">
        <f t="shared" ca="1" si="119"/>
        <v>32</v>
      </c>
      <c r="C1145">
        <f t="shared" si="120"/>
        <v>486</v>
      </c>
      <c r="D1145">
        <f t="shared" ca="1" si="118"/>
        <v>-2.1999999999999999E-2</v>
      </c>
      <c r="E1145">
        <f t="shared" ca="1" si="121"/>
        <v>0</v>
      </c>
      <c r="F1145">
        <f t="shared" ca="1" si="122"/>
        <v>31</v>
      </c>
      <c r="G1145">
        <f t="shared" ca="1" si="123"/>
        <v>32</v>
      </c>
      <c r="M1145">
        <v>689</v>
      </c>
      <c r="N1145">
        <v>14.923</v>
      </c>
    </row>
    <row r="1146" spans="1:14">
      <c r="A1146" s="54">
        <f>formulas!O1233</f>
        <v>0</v>
      </c>
      <c r="B1146" s="33">
        <f t="shared" ca="1" si="119"/>
        <v>32</v>
      </c>
      <c r="C1146">
        <f t="shared" si="120"/>
        <v>486</v>
      </c>
      <c r="D1146">
        <f t="shared" ca="1" si="118"/>
        <v>-2.1999999999999999E-2</v>
      </c>
      <c r="E1146">
        <f t="shared" ca="1" si="121"/>
        <v>0</v>
      </c>
      <c r="F1146">
        <f t="shared" ca="1" si="122"/>
        <v>31</v>
      </c>
      <c r="G1146">
        <f t="shared" ca="1" si="123"/>
        <v>32</v>
      </c>
      <c r="M1146">
        <v>690</v>
      </c>
      <c r="N1146">
        <v>14.946</v>
      </c>
    </row>
    <row r="1147" spans="1:14">
      <c r="A1147" s="54">
        <f>formulas!O1234</f>
        <v>0</v>
      </c>
      <c r="B1147" s="33">
        <f t="shared" ca="1" si="119"/>
        <v>32</v>
      </c>
      <c r="C1147">
        <f t="shared" si="120"/>
        <v>486</v>
      </c>
      <c r="D1147">
        <f t="shared" ca="1" si="118"/>
        <v>-2.1999999999999999E-2</v>
      </c>
      <c r="E1147">
        <f t="shared" ca="1" si="121"/>
        <v>0</v>
      </c>
      <c r="F1147">
        <f t="shared" ca="1" si="122"/>
        <v>31</v>
      </c>
      <c r="G1147">
        <f t="shared" ca="1" si="123"/>
        <v>32</v>
      </c>
      <c r="M1147">
        <v>691</v>
      </c>
      <c r="N1147">
        <v>14.968999999999999</v>
      </c>
    </row>
    <row r="1148" spans="1:14">
      <c r="A1148" s="54">
        <f>formulas!O1235</f>
        <v>0</v>
      </c>
      <c r="B1148" s="33">
        <f t="shared" ca="1" si="119"/>
        <v>32</v>
      </c>
      <c r="C1148">
        <f t="shared" si="120"/>
        <v>486</v>
      </c>
      <c r="D1148">
        <f t="shared" ca="1" si="118"/>
        <v>-2.1999999999999999E-2</v>
      </c>
      <c r="E1148">
        <f t="shared" ca="1" si="121"/>
        <v>0</v>
      </c>
      <c r="F1148">
        <f t="shared" ca="1" si="122"/>
        <v>31</v>
      </c>
      <c r="G1148">
        <f t="shared" ca="1" si="123"/>
        <v>32</v>
      </c>
      <c r="M1148">
        <v>692</v>
      </c>
      <c r="N1148">
        <v>14.993</v>
      </c>
    </row>
    <row r="1149" spans="1:14">
      <c r="A1149" s="54">
        <f>formulas!O1236</f>
        <v>0</v>
      </c>
      <c r="B1149" s="33">
        <f t="shared" ca="1" si="119"/>
        <v>32</v>
      </c>
      <c r="C1149">
        <f t="shared" si="120"/>
        <v>486</v>
      </c>
      <c r="D1149">
        <f t="shared" ca="1" si="118"/>
        <v>-2.1999999999999999E-2</v>
      </c>
      <c r="E1149">
        <f t="shared" ca="1" si="121"/>
        <v>0</v>
      </c>
      <c r="F1149">
        <f t="shared" ca="1" si="122"/>
        <v>31</v>
      </c>
      <c r="G1149">
        <f t="shared" ca="1" si="123"/>
        <v>32</v>
      </c>
      <c r="M1149">
        <v>693</v>
      </c>
      <c r="N1149">
        <v>15.016</v>
      </c>
    </row>
    <row r="1150" spans="1:14">
      <c r="A1150" s="54">
        <f>formulas!O1237</f>
        <v>0</v>
      </c>
      <c r="B1150" s="33">
        <f t="shared" ca="1" si="119"/>
        <v>32</v>
      </c>
      <c r="C1150">
        <f t="shared" si="120"/>
        <v>486</v>
      </c>
      <c r="D1150">
        <f t="shared" ca="1" si="118"/>
        <v>-2.1999999999999999E-2</v>
      </c>
      <c r="E1150">
        <f t="shared" ca="1" si="121"/>
        <v>0</v>
      </c>
      <c r="F1150">
        <f t="shared" ca="1" si="122"/>
        <v>31</v>
      </c>
      <c r="G1150">
        <f t="shared" ca="1" si="123"/>
        <v>32</v>
      </c>
      <c r="M1150">
        <v>694</v>
      </c>
      <c r="N1150">
        <v>15.039</v>
      </c>
    </row>
    <row r="1151" spans="1:14">
      <c r="A1151" s="54">
        <f>formulas!O1238</f>
        <v>0</v>
      </c>
      <c r="B1151" s="33">
        <f t="shared" ca="1" si="119"/>
        <v>32</v>
      </c>
      <c r="C1151">
        <f t="shared" si="120"/>
        <v>486</v>
      </c>
      <c r="D1151">
        <f t="shared" ca="1" si="118"/>
        <v>-2.1999999999999999E-2</v>
      </c>
      <c r="E1151">
        <f t="shared" ca="1" si="121"/>
        <v>0</v>
      </c>
      <c r="F1151">
        <f t="shared" ca="1" si="122"/>
        <v>31</v>
      </c>
      <c r="G1151">
        <f t="shared" ca="1" si="123"/>
        <v>32</v>
      </c>
      <c r="M1151">
        <v>695</v>
      </c>
      <c r="N1151">
        <v>15.063000000000001</v>
      </c>
    </row>
    <row r="1152" spans="1:14">
      <c r="A1152" s="54">
        <f>formulas!O1239</f>
        <v>0</v>
      </c>
      <c r="B1152" s="33">
        <f t="shared" ca="1" si="119"/>
        <v>32</v>
      </c>
      <c r="C1152">
        <f t="shared" si="120"/>
        <v>486</v>
      </c>
      <c r="D1152">
        <f t="shared" ca="1" si="118"/>
        <v>-2.1999999999999999E-2</v>
      </c>
      <c r="E1152">
        <f t="shared" ca="1" si="121"/>
        <v>0</v>
      </c>
      <c r="F1152">
        <f t="shared" ca="1" si="122"/>
        <v>31</v>
      </c>
      <c r="G1152">
        <f t="shared" ca="1" si="123"/>
        <v>32</v>
      </c>
      <c r="M1152">
        <v>696</v>
      </c>
      <c r="N1152">
        <v>15.086</v>
      </c>
    </row>
    <row r="1153" spans="1:14">
      <c r="A1153" s="54">
        <f>formulas!O1240</f>
        <v>0</v>
      </c>
      <c r="B1153" s="33">
        <f t="shared" ca="1" si="119"/>
        <v>32</v>
      </c>
      <c r="C1153">
        <f t="shared" si="120"/>
        <v>486</v>
      </c>
      <c r="D1153">
        <f t="shared" ca="1" si="118"/>
        <v>-2.1999999999999999E-2</v>
      </c>
      <c r="E1153">
        <f t="shared" ca="1" si="121"/>
        <v>0</v>
      </c>
      <c r="F1153">
        <f t="shared" ca="1" si="122"/>
        <v>31</v>
      </c>
      <c r="G1153">
        <f t="shared" ca="1" si="123"/>
        <v>32</v>
      </c>
      <c r="M1153">
        <v>697</v>
      </c>
      <c r="N1153">
        <v>15.109</v>
      </c>
    </row>
    <row r="1154" spans="1:14">
      <c r="A1154" s="54">
        <f>formulas!O1241</f>
        <v>0</v>
      </c>
      <c r="B1154" s="33">
        <f t="shared" ca="1" si="119"/>
        <v>32</v>
      </c>
      <c r="C1154">
        <f t="shared" si="120"/>
        <v>486</v>
      </c>
      <c r="D1154">
        <f t="shared" ca="1" si="118"/>
        <v>-2.1999999999999999E-2</v>
      </c>
      <c r="E1154">
        <f t="shared" ca="1" si="121"/>
        <v>0</v>
      </c>
      <c r="F1154">
        <f t="shared" ca="1" si="122"/>
        <v>31</v>
      </c>
      <c r="G1154">
        <f t="shared" ca="1" si="123"/>
        <v>32</v>
      </c>
      <c r="M1154">
        <v>698</v>
      </c>
      <c r="N1154">
        <v>15.132999999999999</v>
      </c>
    </row>
    <row r="1155" spans="1:14">
      <c r="A1155" s="54">
        <f>formulas!O1242</f>
        <v>0</v>
      </c>
      <c r="B1155" s="33">
        <f t="shared" ca="1" si="119"/>
        <v>32</v>
      </c>
      <c r="C1155">
        <f t="shared" si="120"/>
        <v>486</v>
      </c>
      <c r="D1155">
        <f t="shared" ref="D1155:D1218" ca="1" si="124">INDIRECT(ADDRESS(C1155+1,14))</f>
        <v>-2.1999999999999999E-2</v>
      </c>
      <c r="E1155">
        <f t="shared" ca="1" si="121"/>
        <v>0</v>
      </c>
      <c r="F1155">
        <f t="shared" ca="1" si="122"/>
        <v>31</v>
      </c>
      <c r="G1155">
        <f t="shared" ca="1" si="123"/>
        <v>32</v>
      </c>
      <c r="M1155">
        <v>699</v>
      </c>
      <c r="N1155">
        <v>15.156000000000001</v>
      </c>
    </row>
    <row r="1156" spans="1:14">
      <c r="A1156" s="54">
        <f>formulas!O1243</f>
        <v>0</v>
      </c>
      <c r="B1156" s="33">
        <f t="shared" ca="1" si="119"/>
        <v>32</v>
      </c>
      <c r="C1156">
        <f t="shared" si="120"/>
        <v>486</v>
      </c>
      <c r="D1156">
        <f t="shared" ca="1" si="124"/>
        <v>-2.1999999999999999E-2</v>
      </c>
      <c r="E1156">
        <f t="shared" ca="1" si="121"/>
        <v>0</v>
      </c>
      <c r="F1156">
        <f t="shared" ca="1" si="122"/>
        <v>31</v>
      </c>
      <c r="G1156">
        <f t="shared" ca="1" si="123"/>
        <v>32</v>
      </c>
      <c r="M1156">
        <v>700</v>
      </c>
      <c r="N1156">
        <v>15.179</v>
      </c>
    </row>
    <row r="1157" spans="1:14">
      <c r="A1157" s="54">
        <f>formulas!O1244</f>
        <v>0</v>
      </c>
      <c r="B1157" s="33">
        <f t="shared" ca="1" si="119"/>
        <v>32</v>
      </c>
      <c r="C1157">
        <f t="shared" si="120"/>
        <v>486</v>
      </c>
      <c r="D1157">
        <f t="shared" ca="1" si="124"/>
        <v>-2.1999999999999999E-2</v>
      </c>
      <c r="E1157">
        <f t="shared" ca="1" si="121"/>
        <v>0</v>
      </c>
      <c r="F1157">
        <f t="shared" ca="1" si="122"/>
        <v>31</v>
      </c>
      <c r="G1157">
        <f t="shared" ca="1" si="123"/>
        <v>32</v>
      </c>
      <c r="M1157">
        <v>701</v>
      </c>
      <c r="N1157">
        <v>15.202999999999999</v>
      </c>
    </row>
    <row r="1158" spans="1:14">
      <c r="A1158" s="54">
        <f>formulas!O1245</f>
        <v>0</v>
      </c>
      <c r="B1158" s="33">
        <f t="shared" ca="1" si="119"/>
        <v>32</v>
      </c>
      <c r="C1158">
        <f t="shared" si="120"/>
        <v>486</v>
      </c>
      <c r="D1158">
        <f t="shared" ca="1" si="124"/>
        <v>-2.1999999999999999E-2</v>
      </c>
      <c r="E1158">
        <f t="shared" ca="1" si="121"/>
        <v>0</v>
      </c>
      <c r="F1158">
        <f t="shared" ca="1" si="122"/>
        <v>31</v>
      </c>
      <c r="G1158">
        <f t="shared" ca="1" si="123"/>
        <v>32</v>
      </c>
      <c r="M1158">
        <v>702</v>
      </c>
      <c r="N1158">
        <v>15.226000000000001</v>
      </c>
    </row>
    <row r="1159" spans="1:14">
      <c r="A1159" s="54">
        <f>formulas!O1246</f>
        <v>0</v>
      </c>
      <c r="B1159" s="33">
        <f t="shared" ca="1" si="119"/>
        <v>32</v>
      </c>
      <c r="C1159">
        <f t="shared" si="120"/>
        <v>486</v>
      </c>
      <c r="D1159">
        <f t="shared" ca="1" si="124"/>
        <v>-2.1999999999999999E-2</v>
      </c>
      <c r="E1159">
        <f t="shared" ca="1" si="121"/>
        <v>0</v>
      </c>
      <c r="F1159">
        <f t="shared" ca="1" si="122"/>
        <v>31</v>
      </c>
      <c r="G1159">
        <f t="shared" ca="1" si="123"/>
        <v>32</v>
      </c>
      <c r="M1159">
        <v>703</v>
      </c>
      <c r="N1159">
        <v>15.25</v>
      </c>
    </row>
    <row r="1160" spans="1:14">
      <c r="A1160" s="54">
        <f>formulas!O1247</f>
        <v>0</v>
      </c>
      <c r="B1160" s="33">
        <f t="shared" ca="1" si="119"/>
        <v>32</v>
      </c>
      <c r="C1160">
        <f t="shared" si="120"/>
        <v>486</v>
      </c>
      <c r="D1160">
        <f t="shared" ca="1" si="124"/>
        <v>-2.1999999999999999E-2</v>
      </c>
      <c r="E1160">
        <f t="shared" ca="1" si="121"/>
        <v>0</v>
      </c>
      <c r="F1160">
        <f t="shared" ca="1" si="122"/>
        <v>31</v>
      </c>
      <c r="G1160">
        <f t="shared" ca="1" si="123"/>
        <v>32</v>
      </c>
      <c r="M1160">
        <v>704</v>
      </c>
      <c r="N1160">
        <v>15.273</v>
      </c>
    </row>
    <row r="1161" spans="1:14">
      <c r="A1161" s="54">
        <f>formulas!O1248</f>
        <v>0</v>
      </c>
      <c r="B1161" s="33">
        <f t="shared" ca="1" si="119"/>
        <v>32</v>
      </c>
      <c r="C1161">
        <f t="shared" si="120"/>
        <v>486</v>
      </c>
      <c r="D1161">
        <f t="shared" ca="1" si="124"/>
        <v>-2.1999999999999999E-2</v>
      </c>
      <c r="E1161">
        <f t="shared" ca="1" si="121"/>
        <v>0</v>
      </c>
      <c r="F1161">
        <f t="shared" ca="1" si="122"/>
        <v>31</v>
      </c>
      <c r="G1161">
        <f t="shared" ca="1" si="123"/>
        <v>32</v>
      </c>
      <c r="M1161">
        <v>705</v>
      </c>
      <c r="N1161">
        <v>15.295999999999999</v>
      </c>
    </row>
    <row r="1162" spans="1:14">
      <c r="A1162" s="54">
        <f>formulas!O1249</f>
        <v>0</v>
      </c>
      <c r="B1162" s="33">
        <f t="shared" ca="1" si="119"/>
        <v>32</v>
      </c>
      <c r="C1162">
        <f t="shared" si="120"/>
        <v>486</v>
      </c>
      <c r="D1162">
        <f t="shared" ca="1" si="124"/>
        <v>-2.1999999999999999E-2</v>
      </c>
      <c r="E1162">
        <f t="shared" ca="1" si="121"/>
        <v>0</v>
      </c>
      <c r="F1162">
        <f t="shared" ca="1" si="122"/>
        <v>31</v>
      </c>
      <c r="G1162">
        <f t="shared" ca="1" si="123"/>
        <v>32</v>
      </c>
      <c r="M1162">
        <v>706</v>
      </c>
      <c r="N1162">
        <v>15.32</v>
      </c>
    </row>
    <row r="1163" spans="1:14">
      <c r="A1163" s="54">
        <f>formulas!O1250</f>
        <v>0</v>
      </c>
      <c r="B1163" s="33">
        <f t="shared" ca="1" si="119"/>
        <v>32</v>
      </c>
      <c r="C1163">
        <f t="shared" si="120"/>
        <v>486</v>
      </c>
      <c r="D1163">
        <f t="shared" ca="1" si="124"/>
        <v>-2.1999999999999999E-2</v>
      </c>
      <c r="E1163">
        <f t="shared" ca="1" si="121"/>
        <v>0</v>
      </c>
      <c r="F1163">
        <f t="shared" ca="1" si="122"/>
        <v>31</v>
      </c>
      <c r="G1163">
        <f t="shared" ca="1" si="123"/>
        <v>32</v>
      </c>
      <c r="M1163">
        <v>707</v>
      </c>
      <c r="N1163">
        <v>15.343</v>
      </c>
    </row>
    <row r="1164" spans="1:14">
      <c r="A1164" s="54">
        <f>formulas!O1251</f>
        <v>0</v>
      </c>
      <c r="B1164" s="33">
        <f t="shared" ca="1" si="119"/>
        <v>32</v>
      </c>
      <c r="C1164">
        <f t="shared" si="120"/>
        <v>486</v>
      </c>
      <c r="D1164">
        <f t="shared" ca="1" si="124"/>
        <v>-2.1999999999999999E-2</v>
      </c>
      <c r="E1164">
        <f t="shared" ca="1" si="121"/>
        <v>0</v>
      </c>
      <c r="F1164">
        <f t="shared" ca="1" si="122"/>
        <v>31</v>
      </c>
      <c r="G1164">
        <f t="shared" ca="1" si="123"/>
        <v>32</v>
      </c>
      <c r="M1164">
        <v>708</v>
      </c>
      <c r="N1164">
        <v>15.366</v>
      </c>
    </row>
    <row r="1165" spans="1:14">
      <c r="A1165" s="54">
        <f>formulas!O1252</f>
        <v>0</v>
      </c>
      <c r="B1165" s="33">
        <f t="shared" ca="1" si="119"/>
        <v>32</v>
      </c>
      <c r="C1165">
        <f t="shared" si="120"/>
        <v>486</v>
      </c>
      <c r="D1165">
        <f t="shared" ca="1" si="124"/>
        <v>-2.1999999999999999E-2</v>
      </c>
      <c r="E1165">
        <f t="shared" ca="1" si="121"/>
        <v>0</v>
      </c>
      <c r="F1165">
        <f t="shared" ca="1" si="122"/>
        <v>31</v>
      </c>
      <c r="G1165">
        <f t="shared" ca="1" si="123"/>
        <v>32</v>
      </c>
      <c r="M1165">
        <v>709</v>
      </c>
      <c r="N1165">
        <v>15.39</v>
      </c>
    </row>
    <row r="1166" spans="1:14">
      <c r="A1166" s="54">
        <f>formulas!O1253</f>
        <v>0</v>
      </c>
      <c r="B1166" s="33">
        <f t="shared" ca="1" si="119"/>
        <v>32</v>
      </c>
      <c r="C1166">
        <f t="shared" si="120"/>
        <v>486</v>
      </c>
      <c r="D1166">
        <f t="shared" ca="1" si="124"/>
        <v>-2.1999999999999999E-2</v>
      </c>
      <c r="E1166">
        <f t="shared" ca="1" si="121"/>
        <v>0</v>
      </c>
      <c r="F1166">
        <f t="shared" ca="1" si="122"/>
        <v>31</v>
      </c>
      <c r="G1166">
        <f t="shared" ca="1" si="123"/>
        <v>32</v>
      </c>
      <c r="M1166">
        <v>710</v>
      </c>
      <c r="N1166">
        <v>15.413</v>
      </c>
    </row>
    <row r="1167" spans="1:14">
      <c r="A1167" s="54">
        <f>formulas!O1254</f>
        <v>0</v>
      </c>
      <c r="B1167" s="33">
        <f t="shared" ca="1" si="119"/>
        <v>32</v>
      </c>
      <c r="C1167">
        <f t="shared" si="120"/>
        <v>486</v>
      </c>
      <c r="D1167">
        <f t="shared" ca="1" si="124"/>
        <v>-2.1999999999999999E-2</v>
      </c>
      <c r="E1167">
        <f t="shared" ca="1" si="121"/>
        <v>0</v>
      </c>
      <c r="F1167">
        <f t="shared" ca="1" si="122"/>
        <v>31</v>
      </c>
      <c r="G1167">
        <f t="shared" ca="1" si="123"/>
        <v>32</v>
      </c>
      <c r="M1167">
        <v>711</v>
      </c>
      <c r="N1167">
        <v>15.436999999999999</v>
      </c>
    </row>
    <row r="1168" spans="1:14">
      <c r="A1168" s="54">
        <f>formulas!O1255</f>
        <v>0</v>
      </c>
      <c r="B1168" s="33">
        <f t="shared" ca="1" si="119"/>
        <v>32</v>
      </c>
      <c r="C1168">
        <f t="shared" si="120"/>
        <v>486</v>
      </c>
      <c r="D1168">
        <f t="shared" ca="1" si="124"/>
        <v>-2.1999999999999999E-2</v>
      </c>
      <c r="E1168">
        <f t="shared" ca="1" si="121"/>
        <v>0</v>
      </c>
      <c r="F1168">
        <f t="shared" ca="1" si="122"/>
        <v>31</v>
      </c>
      <c r="G1168">
        <f t="shared" ca="1" si="123"/>
        <v>32</v>
      </c>
      <c r="M1168">
        <v>712</v>
      </c>
      <c r="N1168">
        <v>15.46</v>
      </c>
    </row>
    <row r="1169" spans="1:14">
      <c r="A1169" s="54">
        <f>formulas!O1256</f>
        <v>0</v>
      </c>
      <c r="B1169" s="33">
        <f t="shared" ca="1" si="119"/>
        <v>32</v>
      </c>
      <c r="C1169">
        <f t="shared" si="120"/>
        <v>486</v>
      </c>
      <c r="D1169">
        <f t="shared" ca="1" si="124"/>
        <v>-2.1999999999999999E-2</v>
      </c>
      <c r="E1169">
        <f t="shared" ca="1" si="121"/>
        <v>0</v>
      </c>
      <c r="F1169">
        <f t="shared" ca="1" si="122"/>
        <v>31</v>
      </c>
      <c r="G1169">
        <f t="shared" ca="1" si="123"/>
        <v>32</v>
      </c>
      <c r="M1169">
        <v>713</v>
      </c>
      <c r="N1169">
        <v>15.483000000000001</v>
      </c>
    </row>
    <row r="1170" spans="1:14">
      <c r="A1170" s="54">
        <f>formulas!O1257</f>
        <v>0</v>
      </c>
      <c r="B1170" s="33">
        <f t="shared" ca="1" si="119"/>
        <v>32</v>
      </c>
      <c r="C1170">
        <f t="shared" si="120"/>
        <v>486</v>
      </c>
      <c r="D1170">
        <f t="shared" ca="1" si="124"/>
        <v>-2.1999999999999999E-2</v>
      </c>
      <c r="E1170">
        <f t="shared" ca="1" si="121"/>
        <v>0</v>
      </c>
      <c r="F1170">
        <f t="shared" ca="1" si="122"/>
        <v>31</v>
      </c>
      <c r="G1170">
        <f t="shared" ca="1" si="123"/>
        <v>32</v>
      </c>
      <c r="M1170">
        <v>714</v>
      </c>
      <c r="N1170">
        <v>15.507</v>
      </c>
    </row>
    <row r="1171" spans="1:14">
      <c r="A1171" s="54">
        <f>formulas!O1258</f>
        <v>0</v>
      </c>
      <c r="B1171" s="33">
        <f t="shared" ca="1" si="119"/>
        <v>32</v>
      </c>
      <c r="C1171">
        <f t="shared" si="120"/>
        <v>486</v>
      </c>
      <c r="D1171">
        <f t="shared" ca="1" si="124"/>
        <v>-2.1999999999999999E-2</v>
      </c>
      <c r="E1171">
        <f t="shared" ca="1" si="121"/>
        <v>0</v>
      </c>
      <c r="F1171">
        <f t="shared" ca="1" si="122"/>
        <v>31</v>
      </c>
      <c r="G1171">
        <f t="shared" ca="1" si="123"/>
        <v>32</v>
      </c>
      <c r="M1171">
        <v>715</v>
      </c>
      <c r="N1171">
        <v>15.53</v>
      </c>
    </row>
    <row r="1172" spans="1:14">
      <c r="A1172" s="54">
        <f>formulas!O1259</f>
        <v>0</v>
      </c>
      <c r="B1172" s="33">
        <f t="shared" ca="1" si="119"/>
        <v>32</v>
      </c>
      <c r="C1172">
        <f t="shared" si="120"/>
        <v>486</v>
      </c>
      <c r="D1172">
        <f t="shared" ca="1" si="124"/>
        <v>-2.1999999999999999E-2</v>
      </c>
      <c r="E1172">
        <f t="shared" ca="1" si="121"/>
        <v>0</v>
      </c>
      <c r="F1172">
        <f t="shared" ca="1" si="122"/>
        <v>31</v>
      </c>
      <c r="G1172">
        <f t="shared" ca="1" si="123"/>
        <v>32</v>
      </c>
      <c r="M1172">
        <v>716</v>
      </c>
      <c r="N1172">
        <v>15.554</v>
      </c>
    </row>
    <row r="1173" spans="1:14">
      <c r="A1173" s="54">
        <f>formulas!O1260</f>
        <v>0</v>
      </c>
      <c r="B1173" s="33">
        <f t="shared" ca="1" si="119"/>
        <v>32</v>
      </c>
      <c r="C1173">
        <f t="shared" si="120"/>
        <v>486</v>
      </c>
      <c r="D1173">
        <f t="shared" ca="1" si="124"/>
        <v>-2.1999999999999999E-2</v>
      </c>
      <c r="E1173">
        <f t="shared" ca="1" si="121"/>
        <v>0</v>
      </c>
      <c r="F1173">
        <f t="shared" ca="1" si="122"/>
        <v>31</v>
      </c>
      <c r="G1173">
        <f t="shared" ca="1" si="123"/>
        <v>32</v>
      </c>
      <c r="M1173">
        <v>717</v>
      </c>
      <c r="N1173">
        <v>15.577</v>
      </c>
    </row>
    <row r="1174" spans="1:14">
      <c r="A1174" s="54">
        <f>formulas!O1261</f>
        <v>0</v>
      </c>
      <c r="B1174" s="33">
        <f t="shared" ca="1" si="119"/>
        <v>32</v>
      </c>
      <c r="C1174">
        <f t="shared" si="120"/>
        <v>486</v>
      </c>
      <c r="D1174">
        <f t="shared" ca="1" si="124"/>
        <v>-2.1999999999999999E-2</v>
      </c>
      <c r="E1174">
        <f t="shared" ca="1" si="121"/>
        <v>0</v>
      </c>
      <c r="F1174">
        <f t="shared" ca="1" si="122"/>
        <v>31</v>
      </c>
      <c r="G1174">
        <f t="shared" ca="1" si="123"/>
        <v>32</v>
      </c>
      <c r="M1174">
        <v>718</v>
      </c>
      <c r="N1174">
        <v>15.6</v>
      </c>
    </row>
    <row r="1175" spans="1:14">
      <c r="A1175" s="54">
        <f>formulas!O1262</f>
        <v>0</v>
      </c>
      <c r="B1175" s="33">
        <f t="shared" ca="1" si="119"/>
        <v>32</v>
      </c>
      <c r="C1175">
        <f t="shared" si="120"/>
        <v>486</v>
      </c>
      <c r="D1175">
        <f t="shared" ca="1" si="124"/>
        <v>-2.1999999999999999E-2</v>
      </c>
      <c r="E1175">
        <f t="shared" ca="1" si="121"/>
        <v>0</v>
      </c>
      <c r="F1175">
        <f t="shared" ca="1" si="122"/>
        <v>31</v>
      </c>
      <c r="G1175">
        <f t="shared" ca="1" si="123"/>
        <v>32</v>
      </c>
      <c r="M1175">
        <v>719</v>
      </c>
      <c r="N1175">
        <v>15.624000000000001</v>
      </c>
    </row>
    <row r="1176" spans="1:14">
      <c r="A1176" s="54">
        <f>formulas!O1263</f>
        <v>0</v>
      </c>
      <c r="B1176" s="33">
        <f t="shared" ca="1" si="119"/>
        <v>32</v>
      </c>
      <c r="C1176">
        <f t="shared" si="120"/>
        <v>486</v>
      </c>
      <c r="D1176">
        <f t="shared" ca="1" si="124"/>
        <v>-2.1999999999999999E-2</v>
      </c>
      <c r="E1176">
        <f t="shared" ca="1" si="121"/>
        <v>0</v>
      </c>
      <c r="F1176">
        <f t="shared" ca="1" si="122"/>
        <v>31</v>
      </c>
      <c r="G1176">
        <f t="shared" ca="1" si="123"/>
        <v>32</v>
      </c>
      <c r="M1176">
        <v>720</v>
      </c>
      <c r="N1176">
        <v>15.647</v>
      </c>
    </row>
    <row r="1177" spans="1:14">
      <c r="A1177" s="54">
        <f>formulas!O1264</f>
        <v>0</v>
      </c>
      <c r="B1177" s="33">
        <f t="shared" ca="1" si="119"/>
        <v>32</v>
      </c>
      <c r="C1177">
        <f t="shared" si="120"/>
        <v>486</v>
      </c>
      <c r="D1177">
        <f t="shared" ca="1" si="124"/>
        <v>-2.1999999999999999E-2</v>
      </c>
      <c r="E1177">
        <f t="shared" ca="1" si="121"/>
        <v>0</v>
      </c>
      <c r="F1177">
        <f t="shared" ca="1" si="122"/>
        <v>31</v>
      </c>
      <c r="G1177">
        <f t="shared" ca="1" si="123"/>
        <v>32</v>
      </c>
      <c r="M1177">
        <v>721</v>
      </c>
      <c r="N1177">
        <v>15.670999999999999</v>
      </c>
    </row>
    <row r="1178" spans="1:14">
      <c r="A1178" s="54">
        <f>formulas!O1265</f>
        <v>0</v>
      </c>
      <c r="B1178" s="33">
        <f t="shared" ca="1" si="119"/>
        <v>32</v>
      </c>
      <c r="C1178">
        <f t="shared" si="120"/>
        <v>486</v>
      </c>
      <c r="D1178">
        <f t="shared" ca="1" si="124"/>
        <v>-2.1999999999999999E-2</v>
      </c>
      <c r="E1178">
        <f t="shared" ca="1" si="121"/>
        <v>0</v>
      </c>
      <c r="F1178">
        <f t="shared" ca="1" si="122"/>
        <v>31</v>
      </c>
      <c r="G1178">
        <f t="shared" ca="1" si="123"/>
        <v>32</v>
      </c>
      <c r="M1178">
        <v>722</v>
      </c>
      <c r="N1178">
        <v>15.694000000000001</v>
      </c>
    </row>
    <row r="1179" spans="1:14">
      <c r="A1179" s="54">
        <f>formulas!O1266</f>
        <v>0</v>
      </c>
      <c r="B1179" s="33">
        <f t="shared" ca="1" si="119"/>
        <v>32</v>
      </c>
      <c r="C1179">
        <f t="shared" si="120"/>
        <v>486</v>
      </c>
      <c r="D1179">
        <f t="shared" ca="1" si="124"/>
        <v>-2.1999999999999999E-2</v>
      </c>
      <c r="E1179">
        <f t="shared" ca="1" si="121"/>
        <v>0</v>
      </c>
      <c r="F1179">
        <f t="shared" ca="1" si="122"/>
        <v>31</v>
      </c>
      <c r="G1179">
        <f t="shared" ca="1" si="123"/>
        <v>32</v>
      </c>
      <c r="M1179">
        <v>723</v>
      </c>
      <c r="N1179">
        <v>15.717000000000001</v>
      </c>
    </row>
    <row r="1180" spans="1:14">
      <c r="A1180" s="54">
        <f>formulas!O1267</f>
        <v>0</v>
      </c>
      <c r="B1180" s="33">
        <f t="shared" ca="1" si="119"/>
        <v>32</v>
      </c>
      <c r="C1180">
        <f t="shared" si="120"/>
        <v>486</v>
      </c>
      <c r="D1180">
        <f t="shared" ca="1" si="124"/>
        <v>-2.1999999999999999E-2</v>
      </c>
      <c r="E1180">
        <f t="shared" ca="1" si="121"/>
        <v>0</v>
      </c>
      <c r="F1180">
        <f t="shared" ca="1" si="122"/>
        <v>31</v>
      </c>
      <c r="G1180">
        <f t="shared" ca="1" si="123"/>
        <v>32</v>
      </c>
      <c r="M1180">
        <v>724</v>
      </c>
      <c r="N1180">
        <v>15.741</v>
      </c>
    </row>
    <row r="1181" spans="1:14">
      <c r="A1181" s="54">
        <f>formulas!O1268</f>
        <v>0</v>
      </c>
      <c r="B1181" s="33">
        <f t="shared" ca="1" si="119"/>
        <v>32</v>
      </c>
      <c r="C1181">
        <f t="shared" si="120"/>
        <v>486</v>
      </c>
      <c r="D1181">
        <f t="shared" ca="1" si="124"/>
        <v>-2.1999999999999999E-2</v>
      </c>
      <c r="E1181">
        <f t="shared" ca="1" si="121"/>
        <v>0</v>
      </c>
      <c r="F1181">
        <f t="shared" ca="1" si="122"/>
        <v>31</v>
      </c>
      <c r="G1181">
        <f t="shared" ca="1" si="123"/>
        <v>32</v>
      </c>
      <c r="M1181">
        <v>725</v>
      </c>
      <c r="N1181">
        <v>15.763999999999999</v>
      </c>
    </row>
    <row r="1182" spans="1:14">
      <c r="A1182" s="54">
        <f>formulas!O1269</f>
        <v>0</v>
      </c>
      <c r="B1182" s="33">
        <f t="shared" ca="1" si="119"/>
        <v>32</v>
      </c>
      <c r="C1182">
        <f t="shared" si="120"/>
        <v>486</v>
      </c>
      <c r="D1182">
        <f t="shared" ca="1" si="124"/>
        <v>-2.1999999999999999E-2</v>
      </c>
      <c r="E1182">
        <f t="shared" ca="1" si="121"/>
        <v>0</v>
      </c>
      <c r="F1182">
        <f t="shared" ca="1" si="122"/>
        <v>31</v>
      </c>
      <c r="G1182">
        <f t="shared" ca="1" si="123"/>
        <v>32</v>
      </c>
      <c r="M1182">
        <v>726</v>
      </c>
      <c r="N1182">
        <v>15.788</v>
      </c>
    </row>
    <row r="1183" spans="1:14">
      <c r="A1183" s="54">
        <f>formulas!O1270</f>
        <v>0</v>
      </c>
      <c r="B1183" s="33">
        <f t="shared" ca="1" si="119"/>
        <v>32</v>
      </c>
      <c r="C1183">
        <f t="shared" si="120"/>
        <v>486</v>
      </c>
      <c r="D1183">
        <f t="shared" ca="1" si="124"/>
        <v>-2.1999999999999999E-2</v>
      </c>
      <c r="E1183">
        <f t="shared" ca="1" si="121"/>
        <v>0</v>
      </c>
      <c r="F1183">
        <f t="shared" ca="1" si="122"/>
        <v>31</v>
      </c>
      <c r="G1183">
        <f t="shared" ca="1" si="123"/>
        <v>32</v>
      </c>
      <c r="M1183">
        <v>727</v>
      </c>
      <c r="N1183">
        <v>15.811</v>
      </c>
    </row>
    <row r="1184" spans="1:14">
      <c r="A1184" s="54">
        <f>formulas!O1271</f>
        <v>0</v>
      </c>
      <c r="B1184" s="33">
        <f t="shared" ca="1" si="119"/>
        <v>32</v>
      </c>
      <c r="C1184">
        <f t="shared" si="120"/>
        <v>486</v>
      </c>
      <c r="D1184">
        <f t="shared" ca="1" si="124"/>
        <v>-2.1999999999999999E-2</v>
      </c>
      <c r="E1184">
        <f t="shared" ca="1" si="121"/>
        <v>0</v>
      </c>
      <c r="F1184">
        <f t="shared" ca="1" si="122"/>
        <v>31</v>
      </c>
      <c r="G1184">
        <f t="shared" ca="1" si="123"/>
        <v>32</v>
      </c>
      <c r="M1184">
        <v>728</v>
      </c>
      <c r="N1184">
        <v>15.834</v>
      </c>
    </row>
    <row r="1185" spans="1:14">
      <c r="A1185" s="54">
        <f>formulas!O1272</f>
        <v>0</v>
      </c>
      <c r="B1185" s="33">
        <f t="shared" ca="1" si="119"/>
        <v>32</v>
      </c>
      <c r="C1185">
        <f t="shared" si="120"/>
        <v>486</v>
      </c>
      <c r="D1185">
        <f t="shared" ca="1" si="124"/>
        <v>-2.1999999999999999E-2</v>
      </c>
      <c r="E1185">
        <f t="shared" ca="1" si="121"/>
        <v>0</v>
      </c>
      <c r="F1185">
        <f t="shared" ca="1" si="122"/>
        <v>31</v>
      </c>
      <c r="G1185">
        <f t="shared" ca="1" si="123"/>
        <v>32</v>
      </c>
      <c r="M1185">
        <v>729</v>
      </c>
      <c r="N1185">
        <v>15.858000000000001</v>
      </c>
    </row>
    <row r="1186" spans="1:14">
      <c r="A1186" s="54">
        <f>formulas!O1273</f>
        <v>0</v>
      </c>
      <c r="B1186" s="33">
        <f t="shared" ca="1" si="119"/>
        <v>32</v>
      </c>
      <c r="C1186">
        <f t="shared" si="120"/>
        <v>486</v>
      </c>
      <c r="D1186">
        <f t="shared" ca="1" si="124"/>
        <v>-2.1999999999999999E-2</v>
      </c>
      <c r="E1186">
        <f t="shared" ca="1" si="121"/>
        <v>0</v>
      </c>
      <c r="F1186">
        <f t="shared" ca="1" si="122"/>
        <v>31</v>
      </c>
      <c r="G1186">
        <f t="shared" ca="1" si="123"/>
        <v>32</v>
      </c>
      <c r="M1186">
        <v>730</v>
      </c>
      <c r="N1186">
        <v>15.881</v>
      </c>
    </row>
    <row r="1187" spans="1:14">
      <c r="A1187" s="54">
        <f>formulas!O1274</f>
        <v>0</v>
      </c>
      <c r="B1187" s="33">
        <f t="shared" ca="1" si="119"/>
        <v>32</v>
      </c>
      <c r="C1187">
        <f t="shared" si="120"/>
        <v>486</v>
      </c>
      <c r="D1187">
        <f t="shared" ca="1" si="124"/>
        <v>-2.1999999999999999E-2</v>
      </c>
      <c r="E1187">
        <f t="shared" ca="1" si="121"/>
        <v>0</v>
      </c>
      <c r="F1187">
        <f t="shared" ca="1" si="122"/>
        <v>31</v>
      </c>
      <c r="G1187">
        <f t="shared" ca="1" si="123"/>
        <v>32</v>
      </c>
      <c r="M1187">
        <v>731</v>
      </c>
      <c r="N1187">
        <v>15.904999999999999</v>
      </c>
    </row>
    <row r="1188" spans="1:14">
      <c r="A1188" s="54">
        <f>formulas!O1275</f>
        <v>0</v>
      </c>
      <c r="B1188" s="33">
        <f t="shared" ca="1" si="119"/>
        <v>32</v>
      </c>
      <c r="C1188">
        <f t="shared" si="120"/>
        <v>486</v>
      </c>
      <c r="D1188">
        <f t="shared" ca="1" si="124"/>
        <v>-2.1999999999999999E-2</v>
      </c>
      <c r="E1188">
        <f t="shared" ca="1" si="121"/>
        <v>0</v>
      </c>
      <c r="F1188">
        <f t="shared" ca="1" si="122"/>
        <v>31</v>
      </c>
      <c r="G1188">
        <f t="shared" ca="1" si="123"/>
        <v>32</v>
      </c>
      <c r="M1188">
        <v>732</v>
      </c>
      <c r="N1188">
        <v>15.928000000000001</v>
      </c>
    </row>
    <row r="1189" spans="1:14">
      <c r="A1189" s="54">
        <f>formulas!O1276</f>
        <v>0</v>
      </c>
      <c r="B1189" s="33">
        <f t="shared" ref="B1189:B1252" ca="1" si="125">(A1189-D1189)/(E1189-D1189)*(G1189-F1189)+F1189</f>
        <v>32</v>
      </c>
      <c r="C1189">
        <f t="shared" ref="C1189:C1252" si="126">COUNTIF($N$2:$N$25400,"&lt;"&amp;A1189)</f>
        <v>486</v>
      </c>
      <c r="D1189">
        <f t="shared" ca="1" si="124"/>
        <v>-2.1999999999999999E-2</v>
      </c>
      <c r="E1189">
        <f t="shared" ref="E1189:E1252" ca="1" si="127">INDIRECT(ADDRESS(C1189+2,14))</f>
        <v>0</v>
      </c>
      <c r="F1189">
        <f t="shared" ref="F1189:F1252" ca="1" si="128">INDIRECT(ADDRESS(C1189+1,13))</f>
        <v>31</v>
      </c>
      <c r="G1189">
        <f t="shared" ref="G1189:G1252" ca="1" si="129">INDIRECT(ADDRESS(C1189+2,13))</f>
        <v>32</v>
      </c>
      <c r="M1189">
        <v>733</v>
      </c>
      <c r="N1189">
        <v>15.952</v>
      </c>
    </row>
    <row r="1190" spans="1:14">
      <c r="A1190" s="54">
        <f>formulas!O1277</f>
        <v>0</v>
      </c>
      <c r="B1190" s="33">
        <f t="shared" ca="1" si="125"/>
        <v>32</v>
      </c>
      <c r="C1190">
        <f t="shared" si="126"/>
        <v>486</v>
      </c>
      <c r="D1190">
        <f t="shared" ca="1" si="124"/>
        <v>-2.1999999999999999E-2</v>
      </c>
      <c r="E1190">
        <f t="shared" ca="1" si="127"/>
        <v>0</v>
      </c>
      <c r="F1190">
        <f t="shared" ca="1" si="128"/>
        <v>31</v>
      </c>
      <c r="G1190">
        <f t="shared" ca="1" si="129"/>
        <v>32</v>
      </c>
      <c r="M1190">
        <v>734</v>
      </c>
      <c r="N1190">
        <v>15.975</v>
      </c>
    </row>
    <row r="1191" spans="1:14">
      <c r="A1191" s="54">
        <f>formulas!O1278</f>
        <v>0</v>
      </c>
      <c r="B1191" s="33">
        <f t="shared" ca="1" si="125"/>
        <v>32</v>
      </c>
      <c r="C1191">
        <f t="shared" si="126"/>
        <v>486</v>
      </c>
      <c r="D1191">
        <f t="shared" ca="1" si="124"/>
        <v>-2.1999999999999999E-2</v>
      </c>
      <c r="E1191">
        <f t="shared" ca="1" si="127"/>
        <v>0</v>
      </c>
      <c r="F1191">
        <f t="shared" ca="1" si="128"/>
        <v>31</v>
      </c>
      <c r="G1191">
        <f t="shared" ca="1" si="129"/>
        <v>32</v>
      </c>
      <c r="M1191">
        <v>735</v>
      </c>
      <c r="N1191">
        <v>15.997999999999999</v>
      </c>
    </row>
    <row r="1192" spans="1:14">
      <c r="A1192" s="54">
        <f>formulas!O1279</f>
        <v>0</v>
      </c>
      <c r="B1192" s="33">
        <f t="shared" ca="1" si="125"/>
        <v>32</v>
      </c>
      <c r="C1192">
        <f t="shared" si="126"/>
        <v>486</v>
      </c>
      <c r="D1192">
        <f t="shared" ca="1" si="124"/>
        <v>-2.1999999999999999E-2</v>
      </c>
      <c r="E1192">
        <f t="shared" ca="1" si="127"/>
        <v>0</v>
      </c>
      <c r="F1192">
        <f t="shared" ca="1" si="128"/>
        <v>31</v>
      </c>
      <c r="G1192">
        <f t="shared" ca="1" si="129"/>
        <v>32</v>
      </c>
      <c r="M1192">
        <v>736</v>
      </c>
      <c r="N1192">
        <v>16.021999999999998</v>
      </c>
    </row>
    <row r="1193" spans="1:14">
      <c r="A1193" s="54">
        <f>formulas!O1280</f>
        <v>0</v>
      </c>
      <c r="B1193" s="33">
        <f t="shared" ca="1" si="125"/>
        <v>32</v>
      </c>
      <c r="C1193">
        <f t="shared" si="126"/>
        <v>486</v>
      </c>
      <c r="D1193">
        <f t="shared" ca="1" si="124"/>
        <v>-2.1999999999999999E-2</v>
      </c>
      <c r="E1193">
        <f t="shared" ca="1" si="127"/>
        <v>0</v>
      </c>
      <c r="F1193">
        <f t="shared" ca="1" si="128"/>
        <v>31</v>
      </c>
      <c r="G1193">
        <f t="shared" ca="1" si="129"/>
        <v>32</v>
      </c>
      <c r="M1193">
        <v>737</v>
      </c>
      <c r="N1193">
        <v>16.045000000000002</v>
      </c>
    </row>
    <row r="1194" spans="1:14">
      <c r="A1194" s="54">
        <f>formulas!O1281</f>
        <v>0</v>
      </c>
      <c r="B1194" s="33">
        <f t="shared" ca="1" si="125"/>
        <v>32</v>
      </c>
      <c r="C1194">
        <f t="shared" si="126"/>
        <v>486</v>
      </c>
      <c r="D1194">
        <f t="shared" ca="1" si="124"/>
        <v>-2.1999999999999999E-2</v>
      </c>
      <c r="E1194">
        <f t="shared" ca="1" si="127"/>
        <v>0</v>
      </c>
      <c r="F1194">
        <f t="shared" ca="1" si="128"/>
        <v>31</v>
      </c>
      <c r="G1194">
        <f t="shared" ca="1" si="129"/>
        <v>32</v>
      </c>
      <c r="M1194">
        <v>738</v>
      </c>
      <c r="N1194">
        <v>16.068999999999999</v>
      </c>
    </row>
    <row r="1195" spans="1:14">
      <c r="A1195" s="54">
        <f>formulas!O1282</f>
        <v>0</v>
      </c>
      <c r="B1195" s="33">
        <f t="shared" ca="1" si="125"/>
        <v>32</v>
      </c>
      <c r="C1195">
        <f t="shared" si="126"/>
        <v>486</v>
      </c>
      <c r="D1195">
        <f t="shared" ca="1" si="124"/>
        <v>-2.1999999999999999E-2</v>
      </c>
      <c r="E1195">
        <f t="shared" ca="1" si="127"/>
        <v>0</v>
      </c>
      <c r="F1195">
        <f t="shared" ca="1" si="128"/>
        <v>31</v>
      </c>
      <c r="G1195">
        <f t="shared" ca="1" si="129"/>
        <v>32</v>
      </c>
      <c r="M1195">
        <v>739</v>
      </c>
      <c r="N1195">
        <v>16.091999999999999</v>
      </c>
    </row>
    <row r="1196" spans="1:14">
      <c r="A1196" s="54">
        <f>formulas!O1283</f>
        <v>0</v>
      </c>
      <c r="B1196" s="33">
        <f t="shared" ca="1" si="125"/>
        <v>32</v>
      </c>
      <c r="C1196">
        <f t="shared" si="126"/>
        <v>486</v>
      </c>
      <c r="D1196">
        <f t="shared" ca="1" si="124"/>
        <v>-2.1999999999999999E-2</v>
      </c>
      <c r="E1196">
        <f t="shared" ca="1" si="127"/>
        <v>0</v>
      </c>
      <c r="F1196">
        <f t="shared" ca="1" si="128"/>
        <v>31</v>
      </c>
      <c r="G1196">
        <f t="shared" ca="1" si="129"/>
        <v>32</v>
      </c>
      <c r="M1196">
        <v>740</v>
      </c>
      <c r="N1196">
        <v>16.116</v>
      </c>
    </row>
    <row r="1197" spans="1:14">
      <c r="A1197" s="54">
        <f>formulas!O1284</f>
        <v>0</v>
      </c>
      <c r="B1197" s="33">
        <f t="shared" ca="1" si="125"/>
        <v>32</v>
      </c>
      <c r="C1197">
        <f t="shared" si="126"/>
        <v>486</v>
      </c>
      <c r="D1197">
        <f t="shared" ca="1" si="124"/>
        <v>-2.1999999999999999E-2</v>
      </c>
      <c r="E1197">
        <f t="shared" ca="1" si="127"/>
        <v>0</v>
      </c>
      <c r="F1197">
        <f t="shared" ca="1" si="128"/>
        <v>31</v>
      </c>
      <c r="G1197">
        <f t="shared" ca="1" si="129"/>
        <v>32</v>
      </c>
      <c r="M1197">
        <v>741</v>
      </c>
      <c r="N1197">
        <v>16.138999999999999</v>
      </c>
    </row>
    <row r="1198" spans="1:14">
      <c r="A1198" s="54">
        <f>formulas!O1285</f>
        <v>0</v>
      </c>
      <c r="B1198" s="33">
        <f t="shared" ca="1" si="125"/>
        <v>32</v>
      </c>
      <c r="C1198">
        <f t="shared" si="126"/>
        <v>486</v>
      </c>
      <c r="D1198">
        <f t="shared" ca="1" si="124"/>
        <v>-2.1999999999999999E-2</v>
      </c>
      <c r="E1198">
        <f t="shared" ca="1" si="127"/>
        <v>0</v>
      </c>
      <c r="F1198">
        <f t="shared" ca="1" si="128"/>
        <v>31</v>
      </c>
      <c r="G1198">
        <f t="shared" ca="1" si="129"/>
        <v>32</v>
      </c>
      <c r="M1198">
        <v>742</v>
      </c>
      <c r="N1198">
        <v>16.163</v>
      </c>
    </row>
    <row r="1199" spans="1:14">
      <c r="A1199" s="54">
        <f>formulas!O1286</f>
        <v>0</v>
      </c>
      <c r="B1199" s="33">
        <f t="shared" ca="1" si="125"/>
        <v>32</v>
      </c>
      <c r="C1199">
        <f t="shared" si="126"/>
        <v>486</v>
      </c>
      <c r="D1199">
        <f t="shared" ca="1" si="124"/>
        <v>-2.1999999999999999E-2</v>
      </c>
      <c r="E1199">
        <f t="shared" ca="1" si="127"/>
        <v>0</v>
      </c>
      <c r="F1199">
        <f t="shared" ca="1" si="128"/>
        <v>31</v>
      </c>
      <c r="G1199">
        <f t="shared" ca="1" si="129"/>
        <v>32</v>
      </c>
      <c r="M1199">
        <v>743</v>
      </c>
      <c r="N1199">
        <v>16.186</v>
      </c>
    </row>
    <row r="1200" spans="1:14">
      <c r="A1200" s="54">
        <f>formulas!O1287</f>
        <v>0</v>
      </c>
      <c r="B1200" s="33">
        <f t="shared" ca="1" si="125"/>
        <v>32</v>
      </c>
      <c r="C1200">
        <f t="shared" si="126"/>
        <v>486</v>
      </c>
      <c r="D1200">
        <f t="shared" ca="1" si="124"/>
        <v>-2.1999999999999999E-2</v>
      </c>
      <c r="E1200">
        <f t="shared" ca="1" si="127"/>
        <v>0</v>
      </c>
      <c r="F1200">
        <f t="shared" ca="1" si="128"/>
        <v>31</v>
      </c>
      <c r="G1200">
        <f t="shared" ca="1" si="129"/>
        <v>32</v>
      </c>
      <c r="M1200">
        <v>744</v>
      </c>
      <c r="N1200">
        <v>16.209</v>
      </c>
    </row>
    <row r="1201" spans="1:14">
      <c r="A1201" s="54">
        <f>formulas!O1288</f>
        <v>0</v>
      </c>
      <c r="B1201" s="33">
        <f t="shared" ca="1" si="125"/>
        <v>32</v>
      </c>
      <c r="C1201">
        <f t="shared" si="126"/>
        <v>486</v>
      </c>
      <c r="D1201">
        <f t="shared" ca="1" si="124"/>
        <v>-2.1999999999999999E-2</v>
      </c>
      <c r="E1201">
        <f t="shared" ca="1" si="127"/>
        <v>0</v>
      </c>
      <c r="F1201">
        <f t="shared" ca="1" si="128"/>
        <v>31</v>
      </c>
      <c r="G1201">
        <f t="shared" ca="1" si="129"/>
        <v>32</v>
      </c>
      <c r="M1201">
        <v>745</v>
      </c>
      <c r="N1201">
        <v>16.233000000000001</v>
      </c>
    </row>
    <row r="1202" spans="1:14">
      <c r="A1202" s="54">
        <f>formulas!O1289</f>
        <v>0</v>
      </c>
      <c r="B1202" s="33">
        <f t="shared" ca="1" si="125"/>
        <v>32</v>
      </c>
      <c r="C1202">
        <f t="shared" si="126"/>
        <v>486</v>
      </c>
      <c r="D1202">
        <f t="shared" ca="1" si="124"/>
        <v>-2.1999999999999999E-2</v>
      </c>
      <c r="E1202">
        <f t="shared" ca="1" si="127"/>
        <v>0</v>
      </c>
      <c r="F1202">
        <f t="shared" ca="1" si="128"/>
        <v>31</v>
      </c>
      <c r="G1202">
        <f t="shared" ca="1" si="129"/>
        <v>32</v>
      </c>
      <c r="M1202">
        <v>746</v>
      </c>
      <c r="N1202">
        <v>16.256</v>
      </c>
    </row>
    <row r="1203" spans="1:14">
      <c r="A1203" s="54">
        <f>formulas!O1290</f>
        <v>0</v>
      </c>
      <c r="B1203" s="33">
        <f t="shared" ca="1" si="125"/>
        <v>32</v>
      </c>
      <c r="C1203">
        <f t="shared" si="126"/>
        <v>486</v>
      </c>
      <c r="D1203">
        <f t="shared" ca="1" si="124"/>
        <v>-2.1999999999999999E-2</v>
      </c>
      <c r="E1203">
        <f t="shared" ca="1" si="127"/>
        <v>0</v>
      </c>
      <c r="F1203">
        <f t="shared" ca="1" si="128"/>
        <v>31</v>
      </c>
      <c r="G1203">
        <f t="shared" ca="1" si="129"/>
        <v>32</v>
      </c>
      <c r="M1203">
        <v>747</v>
      </c>
      <c r="N1203">
        <v>16.28</v>
      </c>
    </row>
    <row r="1204" spans="1:14">
      <c r="A1204" s="54">
        <f>formulas!O1291</f>
        <v>0</v>
      </c>
      <c r="B1204" s="33">
        <f t="shared" ca="1" si="125"/>
        <v>32</v>
      </c>
      <c r="C1204">
        <f t="shared" si="126"/>
        <v>486</v>
      </c>
      <c r="D1204">
        <f t="shared" ca="1" si="124"/>
        <v>-2.1999999999999999E-2</v>
      </c>
      <c r="E1204">
        <f t="shared" ca="1" si="127"/>
        <v>0</v>
      </c>
      <c r="F1204">
        <f t="shared" ca="1" si="128"/>
        <v>31</v>
      </c>
      <c r="G1204">
        <f t="shared" ca="1" si="129"/>
        <v>32</v>
      </c>
      <c r="M1204">
        <v>748</v>
      </c>
      <c r="N1204">
        <v>16.303000000000001</v>
      </c>
    </row>
    <row r="1205" spans="1:14">
      <c r="A1205" s="54">
        <f>formulas!O1292</f>
        <v>0</v>
      </c>
      <c r="B1205" s="33">
        <f t="shared" ca="1" si="125"/>
        <v>32</v>
      </c>
      <c r="C1205">
        <f t="shared" si="126"/>
        <v>486</v>
      </c>
      <c r="D1205">
        <f t="shared" ca="1" si="124"/>
        <v>-2.1999999999999999E-2</v>
      </c>
      <c r="E1205">
        <f t="shared" ca="1" si="127"/>
        <v>0</v>
      </c>
      <c r="F1205">
        <f t="shared" ca="1" si="128"/>
        <v>31</v>
      </c>
      <c r="G1205">
        <f t="shared" ca="1" si="129"/>
        <v>32</v>
      </c>
      <c r="M1205">
        <v>749</v>
      </c>
      <c r="N1205">
        <v>16.327000000000002</v>
      </c>
    </row>
    <row r="1206" spans="1:14">
      <c r="A1206" s="54">
        <f>formulas!O1293</f>
        <v>0</v>
      </c>
      <c r="B1206" s="33">
        <f t="shared" ca="1" si="125"/>
        <v>32</v>
      </c>
      <c r="C1206">
        <f t="shared" si="126"/>
        <v>486</v>
      </c>
      <c r="D1206">
        <f t="shared" ca="1" si="124"/>
        <v>-2.1999999999999999E-2</v>
      </c>
      <c r="E1206">
        <f t="shared" ca="1" si="127"/>
        <v>0</v>
      </c>
      <c r="F1206">
        <f t="shared" ca="1" si="128"/>
        <v>31</v>
      </c>
      <c r="G1206">
        <f t="shared" ca="1" si="129"/>
        <v>32</v>
      </c>
      <c r="M1206">
        <v>750</v>
      </c>
      <c r="N1206">
        <v>16.350000000000001</v>
      </c>
    </row>
    <row r="1207" spans="1:14">
      <c r="A1207" s="54">
        <f>formulas!O1294</f>
        <v>0</v>
      </c>
      <c r="B1207" s="33">
        <f t="shared" ca="1" si="125"/>
        <v>32</v>
      </c>
      <c r="C1207">
        <f t="shared" si="126"/>
        <v>486</v>
      </c>
      <c r="D1207">
        <f t="shared" ca="1" si="124"/>
        <v>-2.1999999999999999E-2</v>
      </c>
      <c r="E1207">
        <f t="shared" ca="1" si="127"/>
        <v>0</v>
      </c>
      <c r="F1207">
        <f t="shared" ca="1" si="128"/>
        <v>31</v>
      </c>
      <c r="G1207">
        <f t="shared" ca="1" si="129"/>
        <v>32</v>
      </c>
      <c r="M1207">
        <v>751</v>
      </c>
      <c r="N1207">
        <v>16.373999999999999</v>
      </c>
    </row>
    <row r="1208" spans="1:14">
      <c r="A1208" s="54">
        <f>formulas!O1295</f>
        <v>0</v>
      </c>
      <c r="B1208" s="33">
        <f t="shared" ca="1" si="125"/>
        <v>32</v>
      </c>
      <c r="C1208">
        <f t="shared" si="126"/>
        <v>486</v>
      </c>
      <c r="D1208">
        <f t="shared" ca="1" si="124"/>
        <v>-2.1999999999999999E-2</v>
      </c>
      <c r="E1208">
        <f t="shared" ca="1" si="127"/>
        <v>0</v>
      </c>
      <c r="F1208">
        <f t="shared" ca="1" si="128"/>
        <v>31</v>
      </c>
      <c r="G1208">
        <f t="shared" ca="1" si="129"/>
        <v>32</v>
      </c>
      <c r="M1208">
        <v>752</v>
      </c>
      <c r="N1208">
        <v>16.396999999999998</v>
      </c>
    </row>
    <row r="1209" spans="1:14">
      <c r="A1209" s="54">
        <f>formulas!O1296</f>
        <v>0</v>
      </c>
      <c r="B1209" s="33">
        <f t="shared" ca="1" si="125"/>
        <v>32</v>
      </c>
      <c r="C1209">
        <f t="shared" si="126"/>
        <v>486</v>
      </c>
      <c r="D1209">
        <f t="shared" ca="1" si="124"/>
        <v>-2.1999999999999999E-2</v>
      </c>
      <c r="E1209">
        <f t="shared" ca="1" si="127"/>
        <v>0</v>
      </c>
      <c r="F1209">
        <f t="shared" ca="1" si="128"/>
        <v>31</v>
      </c>
      <c r="G1209">
        <f t="shared" ca="1" si="129"/>
        <v>32</v>
      </c>
      <c r="M1209">
        <v>753</v>
      </c>
      <c r="N1209">
        <v>16.420999999999999</v>
      </c>
    </row>
    <row r="1210" spans="1:14">
      <c r="A1210" s="54">
        <f>formulas!O1297</f>
        <v>0</v>
      </c>
      <c r="B1210" s="33">
        <f t="shared" ca="1" si="125"/>
        <v>32</v>
      </c>
      <c r="C1210">
        <f t="shared" si="126"/>
        <v>486</v>
      </c>
      <c r="D1210">
        <f t="shared" ca="1" si="124"/>
        <v>-2.1999999999999999E-2</v>
      </c>
      <c r="E1210">
        <f t="shared" ca="1" si="127"/>
        <v>0</v>
      </c>
      <c r="F1210">
        <f t="shared" ca="1" si="128"/>
        <v>31</v>
      </c>
      <c r="G1210">
        <f t="shared" ca="1" si="129"/>
        <v>32</v>
      </c>
      <c r="M1210">
        <v>754</v>
      </c>
      <c r="N1210">
        <v>16.443999999999999</v>
      </c>
    </row>
    <row r="1211" spans="1:14">
      <c r="A1211" s="54">
        <f>formulas!O1298</f>
        <v>0</v>
      </c>
      <c r="B1211" s="33">
        <f t="shared" ca="1" si="125"/>
        <v>32</v>
      </c>
      <c r="C1211">
        <f t="shared" si="126"/>
        <v>486</v>
      </c>
      <c r="D1211">
        <f t="shared" ca="1" si="124"/>
        <v>-2.1999999999999999E-2</v>
      </c>
      <c r="E1211">
        <f t="shared" ca="1" si="127"/>
        <v>0</v>
      </c>
      <c r="F1211">
        <f t="shared" ca="1" si="128"/>
        <v>31</v>
      </c>
      <c r="G1211">
        <f t="shared" ca="1" si="129"/>
        <v>32</v>
      </c>
      <c r="M1211">
        <v>755</v>
      </c>
      <c r="N1211">
        <v>16.468</v>
      </c>
    </row>
    <row r="1212" spans="1:14">
      <c r="A1212" s="54">
        <f>formulas!O1299</f>
        <v>0</v>
      </c>
      <c r="B1212" s="33">
        <f t="shared" ca="1" si="125"/>
        <v>32</v>
      </c>
      <c r="C1212">
        <f t="shared" si="126"/>
        <v>486</v>
      </c>
      <c r="D1212">
        <f t="shared" ca="1" si="124"/>
        <v>-2.1999999999999999E-2</v>
      </c>
      <c r="E1212">
        <f t="shared" ca="1" si="127"/>
        <v>0</v>
      </c>
      <c r="F1212">
        <f t="shared" ca="1" si="128"/>
        <v>31</v>
      </c>
      <c r="G1212">
        <f t="shared" ca="1" si="129"/>
        <v>32</v>
      </c>
      <c r="M1212">
        <v>756</v>
      </c>
      <c r="N1212">
        <v>16.491</v>
      </c>
    </row>
    <row r="1213" spans="1:14">
      <c r="A1213" s="54">
        <f>formulas!O1300</f>
        <v>0</v>
      </c>
      <c r="B1213" s="33">
        <f t="shared" ca="1" si="125"/>
        <v>32</v>
      </c>
      <c r="C1213">
        <f t="shared" si="126"/>
        <v>486</v>
      </c>
      <c r="D1213">
        <f t="shared" ca="1" si="124"/>
        <v>-2.1999999999999999E-2</v>
      </c>
      <c r="E1213">
        <f t="shared" ca="1" si="127"/>
        <v>0</v>
      </c>
      <c r="F1213">
        <f t="shared" ca="1" si="128"/>
        <v>31</v>
      </c>
      <c r="G1213">
        <f t="shared" ca="1" si="129"/>
        <v>32</v>
      </c>
      <c r="M1213">
        <v>757</v>
      </c>
      <c r="N1213">
        <v>16.515000000000001</v>
      </c>
    </row>
    <row r="1214" spans="1:14">
      <c r="A1214" s="54">
        <f>formulas!O1301</f>
        <v>0</v>
      </c>
      <c r="B1214" s="33">
        <f t="shared" ca="1" si="125"/>
        <v>32</v>
      </c>
      <c r="C1214">
        <f t="shared" si="126"/>
        <v>486</v>
      </c>
      <c r="D1214">
        <f t="shared" ca="1" si="124"/>
        <v>-2.1999999999999999E-2</v>
      </c>
      <c r="E1214">
        <f t="shared" ca="1" si="127"/>
        <v>0</v>
      </c>
      <c r="F1214">
        <f t="shared" ca="1" si="128"/>
        <v>31</v>
      </c>
      <c r="G1214">
        <f t="shared" ca="1" si="129"/>
        <v>32</v>
      </c>
      <c r="M1214">
        <v>758</v>
      </c>
      <c r="N1214">
        <v>16.538</v>
      </c>
    </row>
    <row r="1215" spans="1:14">
      <c r="A1215" s="54">
        <f>formulas!O1302</f>
        <v>0</v>
      </c>
      <c r="B1215" s="33">
        <f t="shared" ca="1" si="125"/>
        <v>32</v>
      </c>
      <c r="C1215">
        <f t="shared" si="126"/>
        <v>486</v>
      </c>
      <c r="D1215">
        <f t="shared" ca="1" si="124"/>
        <v>-2.1999999999999999E-2</v>
      </c>
      <c r="E1215">
        <f t="shared" ca="1" si="127"/>
        <v>0</v>
      </c>
      <c r="F1215">
        <f t="shared" ca="1" si="128"/>
        <v>31</v>
      </c>
      <c r="G1215">
        <f t="shared" ca="1" si="129"/>
        <v>32</v>
      </c>
      <c r="M1215">
        <v>759</v>
      </c>
      <c r="N1215">
        <v>16.561</v>
      </c>
    </row>
    <row r="1216" spans="1:14">
      <c r="A1216" s="54">
        <f>formulas!O1303</f>
        <v>0</v>
      </c>
      <c r="B1216" s="33">
        <f t="shared" ca="1" si="125"/>
        <v>32</v>
      </c>
      <c r="C1216">
        <f t="shared" si="126"/>
        <v>486</v>
      </c>
      <c r="D1216">
        <f t="shared" ca="1" si="124"/>
        <v>-2.1999999999999999E-2</v>
      </c>
      <c r="E1216">
        <f t="shared" ca="1" si="127"/>
        <v>0</v>
      </c>
      <c r="F1216">
        <f t="shared" ca="1" si="128"/>
        <v>31</v>
      </c>
      <c r="G1216">
        <f t="shared" ca="1" si="129"/>
        <v>32</v>
      </c>
      <c r="M1216">
        <v>760</v>
      </c>
      <c r="N1216">
        <v>16.585000000000001</v>
      </c>
    </row>
    <row r="1217" spans="1:14">
      <c r="A1217" s="54">
        <f>formulas!O1304</f>
        <v>0</v>
      </c>
      <c r="B1217" s="33">
        <f t="shared" ca="1" si="125"/>
        <v>32</v>
      </c>
      <c r="C1217">
        <f t="shared" si="126"/>
        <v>486</v>
      </c>
      <c r="D1217">
        <f t="shared" ca="1" si="124"/>
        <v>-2.1999999999999999E-2</v>
      </c>
      <c r="E1217">
        <f t="shared" ca="1" si="127"/>
        <v>0</v>
      </c>
      <c r="F1217">
        <f t="shared" ca="1" si="128"/>
        <v>31</v>
      </c>
      <c r="G1217">
        <f t="shared" ca="1" si="129"/>
        <v>32</v>
      </c>
      <c r="M1217">
        <v>761</v>
      </c>
      <c r="N1217">
        <v>16.608000000000001</v>
      </c>
    </row>
    <row r="1218" spans="1:14">
      <c r="A1218" s="54">
        <f>formulas!O1305</f>
        <v>0</v>
      </c>
      <c r="B1218" s="33">
        <f t="shared" ca="1" si="125"/>
        <v>32</v>
      </c>
      <c r="C1218">
        <f t="shared" si="126"/>
        <v>486</v>
      </c>
      <c r="D1218">
        <f t="shared" ca="1" si="124"/>
        <v>-2.1999999999999999E-2</v>
      </c>
      <c r="E1218">
        <f t="shared" ca="1" si="127"/>
        <v>0</v>
      </c>
      <c r="F1218">
        <f t="shared" ca="1" si="128"/>
        <v>31</v>
      </c>
      <c r="G1218">
        <f t="shared" ca="1" si="129"/>
        <v>32</v>
      </c>
      <c r="M1218">
        <v>762</v>
      </c>
      <c r="N1218">
        <v>16.632000000000001</v>
      </c>
    </row>
    <row r="1219" spans="1:14">
      <c r="A1219" s="54">
        <f>formulas!O1306</f>
        <v>0</v>
      </c>
      <c r="B1219" s="33">
        <f t="shared" ca="1" si="125"/>
        <v>32</v>
      </c>
      <c r="C1219">
        <f t="shared" si="126"/>
        <v>486</v>
      </c>
      <c r="D1219">
        <f t="shared" ref="D1219:D1282" ca="1" si="130">INDIRECT(ADDRESS(C1219+1,14))</f>
        <v>-2.1999999999999999E-2</v>
      </c>
      <c r="E1219">
        <f t="shared" ca="1" si="127"/>
        <v>0</v>
      </c>
      <c r="F1219">
        <f t="shared" ca="1" si="128"/>
        <v>31</v>
      </c>
      <c r="G1219">
        <f t="shared" ca="1" si="129"/>
        <v>32</v>
      </c>
      <c r="M1219">
        <v>763</v>
      </c>
      <c r="N1219">
        <v>16.655000000000001</v>
      </c>
    </row>
    <row r="1220" spans="1:14">
      <c r="A1220" s="54">
        <f>formulas!O1307</f>
        <v>0</v>
      </c>
      <c r="B1220" s="33">
        <f t="shared" ca="1" si="125"/>
        <v>32</v>
      </c>
      <c r="C1220">
        <f t="shared" si="126"/>
        <v>486</v>
      </c>
      <c r="D1220">
        <f t="shared" ca="1" si="130"/>
        <v>-2.1999999999999999E-2</v>
      </c>
      <c r="E1220">
        <f t="shared" ca="1" si="127"/>
        <v>0</v>
      </c>
      <c r="F1220">
        <f t="shared" ca="1" si="128"/>
        <v>31</v>
      </c>
      <c r="G1220">
        <f t="shared" ca="1" si="129"/>
        <v>32</v>
      </c>
      <c r="M1220">
        <v>764</v>
      </c>
      <c r="N1220">
        <v>16.678999999999998</v>
      </c>
    </row>
    <row r="1221" spans="1:14">
      <c r="A1221" s="54">
        <f>formulas!O1308</f>
        <v>0</v>
      </c>
      <c r="B1221" s="33">
        <f t="shared" ca="1" si="125"/>
        <v>32</v>
      </c>
      <c r="C1221">
        <f t="shared" si="126"/>
        <v>486</v>
      </c>
      <c r="D1221">
        <f t="shared" ca="1" si="130"/>
        <v>-2.1999999999999999E-2</v>
      </c>
      <c r="E1221">
        <f t="shared" ca="1" si="127"/>
        <v>0</v>
      </c>
      <c r="F1221">
        <f t="shared" ca="1" si="128"/>
        <v>31</v>
      </c>
      <c r="G1221">
        <f t="shared" ca="1" si="129"/>
        <v>32</v>
      </c>
      <c r="M1221">
        <v>765</v>
      </c>
      <c r="N1221">
        <v>16.702000000000002</v>
      </c>
    </row>
    <row r="1222" spans="1:14">
      <c r="A1222" s="54">
        <f>formulas!O1309</f>
        <v>0</v>
      </c>
      <c r="B1222" s="33">
        <f t="shared" ca="1" si="125"/>
        <v>32</v>
      </c>
      <c r="C1222">
        <f t="shared" si="126"/>
        <v>486</v>
      </c>
      <c r="D1222">
        <f t="shared" ca="1" si="130"/>
        <v>-2.1999999999999999E-2</v>
      </c>
      <c r="E1222">
        <f t="shared" ca="1" si="127"/>
        <v>0</v>
      </c>
      <c r="F1222">
        <f t="shared" ca="1" si="128"/>
        <v>31</v>
      </c>
      <c r="G1222">
        <f t="shared" ca="1" si="129"/>
        <v>32</v>
      </c>
      <c r="M1222">
        <v>766</v>
      </c>
      <c r="N1222">
        <v>16.725999999999999</v>
      </c>
    </row>
    <row r="1223" spans="1:14">
      <c r="A1223" s="54">
        <f>formulas!O1310</f>
        <v>0</v>
      </c>
      <c r="B1223" s="33">
        <f t="shared" ca="1" si="125"/>
        <v>32</v>
      </c>
      <c r="C1223">
        <f t="shared" si="126"/>
        <v>486</v>
      </c>
      <c r="D1223">
        <f t="shared" ca="1" si="130"/>
        <v>-2.1999999999999999E-2</v>
      </c>
      <c r="E1223">
        <f t="shared" ca="1" si="127"/>
        <v>0</v>
      </c>
      <c r="F1223">
        <f t="shared" ca="1" si="128"/>
        <v>31</v>
      </c>
      <c r="G1223">
        <f t="shared" ca="1" si="129"/>
        <v>32</v>
      </c>
      <c r="M1223">
        <v>767</v>
      </c>
      <c r="N1223">
        <v>16.748999999999999</v>
      </c>
    </row>
    <row r="1224" spans="1:14">
      <c r="A1224" s="54">
        <f>formulas!O1311</f>
        <v>0</v>
      </c>
      <c r="B1224" s="33">
        <f t="shared" ca="1" si="125"/>
        <v>32</v>
      </c>
      <c r="C1224">
        <f t="shared" si="126"/>
        <v>486</v>
      </c>
      <c r="D1224">
        <f t="shared" ca="1" si="130"/>
        <v>-2.1999999999999999E-2</v>
      </c>
      <c r="E1224">
        <f t="shared" ca="1" si="127"/>
        <v>0</v>
      </c>
      <c r="F1224">
        <f t="shared" ca="1" si="128"/>
        <v>31</v>
      </c>
      <c r="G1224">
        <f t="shared" ca="1" si="129"/>
        <v>32</v>
      </c>
      <c r="M1224">
        <v>768</v>
      </c>
      <c r="N1224">
        <v>16.773</v>
      </c>
    </row>
    <row r="1225" spans="1:14">
      <c r="A1225" s="54">
        <f>formulas!O1312</f>
        <v>0</v>
      </c>
      <c r="B1225" s="33">
        <f t="shared" ca="1" si="125"/>
        <v>32</v>
      </c>
      <c r="C1225">
        <f t="shared" si="126"/>
        <v>486</v>
      </c>
      <c r="D1225">
        <f t="shared" ca="1" si="130"/>
        <v>-2.1999999999999999E-2</v>
      </c>
      <c r="E1225">
        <f t="shared" ca="1" si="127"/>
        <v>0</v>
      </c>
      <c r="F1225">
        <f t="shared" ca="1" si="128"/>
        <v>31</v>
      </c>
      <c r="G1225">
        <f t="shared" ca="1" si="129"/>
        <v>32</v>
      </c>
      <c r="M1225">
        <v>769</v>
      </c>
      <c r="N1225">
        <v>16.795999999999999</v>
      </c>
    </row>
    <row r="1226" spans="1:14">
      <c r="A1226" s="54">
        <f>formulas!O1313</f>
        <v>0</v>
      </c>
      <c r="B1226" s="33">
        <f t="shared" ca="1" si="125"/>
        <v>32</v>
      </c>
      <c r="C1226">
        <f t="shared" si="126"/>
        <v>486</v>
      </c>
      <c r="D1226">
        <f t="shared" ca="1" si="130"/>
        <v>-2.1999999999999999E-2</v>
      </c>
      <c r="E1226">
        <f t="shared" ca="1" si="127"/>
        <v>0</v>
      </c>
      <c r="F1226">
        <f t="shared" ca="1" si="128"/>
        <v>31</v>
      </c>
      <c r="G1226">
        <f t="shared" ca="1" si="129"/>
        <v>32</v>
      </c>
      <c r="M1226">
        <v>770</v>
      </c>
      <c r="N1226">
        <v>16.82</v>
      </c>
    </row>
    <row r="1227" spans="1:14">
      <c r="A1227" s="54">
        <f>formulas!O1314</f>
        <v>0</v>
      </c>
      <c r="B1227" s="33">
        <f t="shared" ca="1" si="125"/>
        <v>32</v>
      </c>
      <c r="C1227">
        <f t="shared" si="126"/>
        <v>486</v>
      </c>
      <c r="D1227">
        <f t="shared" ca="1" si="130"/>
        <v>-2.1999999999999999E-2</v>
      </c>
      <c r="E1227">
        <f t="shared" ca="1" si="127"/>
        <v>0</v>
      </c>
      <c r="F1227">
        <f t="shared" ca="1" si="128"/>
        <v>31</v>
      </c>
      <c r="G1227">
        <f t="shared" ca="1" si="129"/>
        <v>32</v>
      </c>
      <c r="M1227">
        <v>771</v>
      </c>
      <c r="N1227">
        <v>16.843</v>
      </c>
    </row>
    <row r="1228" spans="1:14">
      <c r="A1228" s="54">
        <f>formulas!O1315</f>
        <v>0</v>
      </c>
      <c r="B1228" s="33">
        <f t="shared" ca="1" si="125"/>
        <v>32</v>
      </c>
      <c r="C1228">
        <f t="shared" si="126"/>
        <v>486</v>
      </c>
      <c r="D1228">
        <f t="shared" ca="1" si="130"/>
        <v>-2.1999999999999999E-2</v>
      </c>
      <c r="E1228">
        <f t="shared" ca="1" si="127"/>
        <v>0</v>
      </c>
      <c r="F1228">
        <f t="shared" ca="1" si="128"/>
        <v>31</v>
      </c>
      <c r="G1228">
        <f t="shared" ca="1" si="129"/>
        <v>32</v>
      </c>
      <c r="M1228">
        <v>772</v>
      </c>
      <c r="N1228">
        <v>16.867000000000001</v>
      </c>
    </row>
    <row r="1229" spans="1:14">
      <c r="A1229" s="54">
        <f>formulas!O1316</f>
        <v>0</v>
      </c>
      <c r="B1229" s="33">
        <f t="shared" ca="1" si="125"/>
        <v>32</v>
      </c>
      <c r="C1229">
        <f t="shared" si="126"/>
        <v>486</v>
      </c>
      <c r="D1229">
        <f t="shared" ca="1" si="130"/>
        <v>-2.1999999999999999E-2</v>
      </c>
      <c r="E1229">
        <f t="shared" ca="1" si="127"/>
        <v>0</v>
      </c>
      <c r="F1229">
        <f t="shared" ca="1" si="128"/>
        <v>31</v>
      </c>
      <c r="G1229">
        <f t="shared" ca="1" si="129"/>
        <v>32</v>
      </c>
      <c r="M1229">
        <v>773</v>
      </c>
      <c r="N1229">
        <v>16.89</v>
      </c>
    </row>
    <row r="1230" spans="1:14">
      <c r="A1230" s="54">
        <f>formulas!O1317</f>
        <v>0</v>
      </c>
      <c r="B1230" s="33">
        <f t="shared" ca="1" si="125"/>
        <v>32</v>
      </c>
      <c r="C1230">
        <f t="shared" si="126"/>
        <v>486</v>
      </c>
      <c r="D1230">
        <f t="shared" ca="1" si="130"/>
        <v>-2.1999999999999999E-2</v>
      </c>
      <c r="E1230">
        <f t="shared" ca="1" si="127"/>
        <v>0</v>
      </c>
      <c r="F1230">
        <f t="shared" ca="1" si="128"/>
        <v>31</v>
      </c>
      <c r="G1230">
        <f t="shared" ca="1" si="129"/>
        <v>32</v>
      </c>
      <c r="M1230">
        <v>774</v>
      </c>
      <c r="N1230">
        <v>16.914000000000001</v>
      </c>
    </row>
    <row r="1231" spans="1:14">
      <c r="A1231" s="54">
        <f>formulas!O1318</f>
        <v>0</v>
      </c>
      <c r="B1231" s="33">
        <f t="shared" ca="1" si="125"/>
        <v>32</v>
      </c>
      <c r="C1231">
        <f t="shared" si="126"/>
        <v>486</v>
      </c>
      <c r="D1231">
        <f t="shared" ca="1" si="130"/>
        <v>-2.1999999999999999E-2</v>
      </c>
      <c r="E1231">
        <f t="shared" ca="1" si="127"/>
        <v>0</v>
      </c>
      <c r="F1231">
        <f t="shared" ca="1" si="128"/>
        <v>31</v>
      </c>
      <c r="G1231">
        <f t="shared" ca="1" si="129"/>
        <v>32</v>
      </c>
      <c r="M1231">
        <v>775</v>
      </c>
      <c r="N1231">
        <v>16.937000000000001</v>
      </c>
    </row>
    <row r="1232" spans="1:14">
      <c r="A1232" s="54">
        <f>formulas!O1319</f>
        <v>0</v>
      </c>
      <c r="B1232" s="33">
        <f t="shared" ca="1" si="125"/>
        <v>32</v>
      </c>
      <c r="C1232">
        <f t="shared" si="126"/>
        <v>486</v>
      </c>
      <c r="D1232">
        <f t="shared" ca="1" si="130"/>
        <v>-2.1999999999999999E-2</v>
      </c>
      <c r="E1232">
        <f t="shared" ca="1" si="127"/>
        <v>0</v>
      </c>
      <c r="F1232">
        <f t="shared" ca="1" si="128"/>
        <v>31</v>
      </c>
      <c r="G1232">
        <f t="shared" ca="1" si="129"/>
        <v>32</v>
      </c>
      <c r="M1232">
        <v>776</v>
      </c>
      <c r="N1232">
        <v>16.960999999999999</v>
      </c>
    </row>
    <row r="1233" spans="1:14">
      <c r="A1233" s="54">
        <f>formulas!O1320</f>
        <v>0</v>
      </c>
      <c r="B1233" s="33">
        <f t="shared" ca="1" si="125"/>
        <v>32</v>
      </c>
      <c r="C1233">
        <f t="shared" si="126"/>
        <v>486</v>
      </c>
      <c r="D1233">
        <f t="shared" ca="1" si="130"/>
        <v>-2.1999999999999999E-2</v>
      </c>
      <c r="E1233">
        <f t="shared" ca="1" si="127"/>
        <v>0</v>
      </c>
      <c r="F1233">
        <f t="shared" ca="1" si="128"/>
        <v>31</v>
      </c>
      <c r="G1233">
        <f t="shared" ca="1" si="129"/>
        <v>32</v>
      </c>
      <c r="M1233">
        <v>777</v>
      </c>
      <c r="N1233">
        <v>16.984000000000002</v>
      </c>
    </row>
    <row r="1234" spans="1:14">
      <c r="A1234" s="54">
        <f>formulas!O1321</f>
        <v>0</v>
      </c>
      <c r="B1234" s="33">
        <f t="shared" ca="1" si="125"/>
        <v>32</v>
      </c>
      <c r="C1234">
        <f t="shared" si="126"/>
        <v>486</v>
      </c>
      <c r="D1234">
        <f t="shared" ca="1" si="130"/>
        <v>-2.1999999999999999E-2</v>
      </c>
      <c r="E1234">
        <f t="shared" ca="1" si="127"/>
        <v>0</v>
      </c>
      <c r="F1234">
        <f t="shared" ca="1" si="128"/>
        <v>31</v>
      </c>
      <c r="G1234">
        <f t="shared" ca="1" si="129"/>
        <v>32</v>
      </c>
      <c r="M1234">
        <v>778</v>
      </c>
      <c r="N1234">
        <v>17.007999999999999</v>
      </c>
    </row>
    <row r="1235" spans="1:14">
      <c r="A1235" s="54">
        <f>formulas!O1322</f>
        <v>0</v>
      </c>
      <c r="B1235" s="33">
        <f t="shared" ca="1" si="125"/>
        <v>32</v>
      </c>
      <c r="C1235">
        <f t="shared" si="126"/>
        <v>486</v>
      </c>
      <c r="D1235">
        <f t="shared" ca="1" si="130"/>
        <v>-2.1999999999999999E-2</v>
      </c>
      <c r="E1235">
        <f t="shared" ca="1" si="127"/>
        <v>0</v>
      </c>
      <c r="F1235">
        <f t="shared" ca="1" si="128"/>
        <v>31</v>
      </c>
      <c r="G1235">
        <f t="shared" ca="1" si="129"/>
        <v>32</v>
      </c>
      <c r="M1235">
        <v>779</v>
      </c>
      <c r="N1235">
        <v>17.030999999999999</v>
      </c>
    </row>
    <row r="1236" spans="1:14">
      <c r="A1236" s="54">
        <f>formulas!O1323</f>
        <v>0</v>
      </c>
      <c r="B1236" s="33">
        <f t="shared" ca="1" si="125"/>
        <v>32</v>
      </c>
      <c r="C1236">
        <f t="shared" si="126"/>
        <v>486</v>
      </c>
      <c r="D1236">
        <f t="shared" ca="1" si="130"/>
        <v>-2.1999999999999999E-2</v>
      </c>
      <c r="E1236">
        <f t="shared" ca="1" si="127"/>
        <v>0</v>
      </c>
      <c r="F1236">
        <f t="shared" ca="1" si="128"/>
        <v>31</v>
      </c>
      <c r="G1236">
        <f t="shared" ca="1" si="129"/>
        <v>32</v>
      </c>
      <c r="M1236">
        <v>780</v>
      </c>
      <c r="N1236">
        <v>17.055</v>
      </c>
    </row>
    <row r="1237" spans="1:14">
      <c r="A1237" s="54">
        <f>formulas!O1324</f>
        <v>0</v>
      </c>
      <c r="B1237" s="33">
        <f t="shared" ca="1" si="125"/>
        <v>32</v>
      </c>
      <c r="C1237">
        <f t="shared" si="126"/>
        <v>486</v>
      </c>
      <c r="D1237">
        <f t="shared" ca="1" si="130"/>
        <v>-2.1999999999999999E-2</v>
      </c>
      <c r="E1237">
        <f t="shared" ca="1" si="127"/>
        <v>0</v>
      </c>
      <c r="F1237">
        <f t="shared" ca="1" si="128"/>
        <v>31</v>
      </c>
      <c r="G1237">
        <f t="shared" ca="1" si="129"/>
        <v>32</v>
      </c>
      <c r="M1237">
        <v>781</v>
      </c>
      <c r="N1237">
        <v>17.077999999999999</v>
      </c>
    </row>
    <row r="1238" spans="1:14">
      <c r="A1238" s="54">
        <f>formulas!O1325</f>
        <v>0</v>
      </c>
      <c r="B1238" s="33">
        <f t="shared" ca="1" si="125"/>
        <v>32</v>
      </c>
      <c r="C1238">
        <f t="shared" si="126"/>
        <v>486</v>
      </c>
      <c r="D1238">
        <f t="shared" ca="1" si="130"/>
        <v>-2.1999999999999999E-2</v>
      </c>
      <c r="E1238">
        <f t="shared" ca="1" si="127"/>
        <v>0</v>
      </c>
      <c r="F1238">
        <f t="shared" ca="1" si="128"/>
        <v>31</v>
      </c>
      <c r="G1238">
        <f t="shared" ca="1" si="129"/>
        <v>32</v>
      </c>
      <c r="M1238">
        <v>782</v>
      </c>
      <c r="N1238">
        <v>17.102</v>
      </c>
    </row>
    <row r="1239" spans="1:14">
      <c r="A1239" s="54">
        <f>formulas!O1326</f>
        <v>0</v>
      </c>
      <c r="B1239" s="33">
        <f t="shared" ca="1" si="125"/>
        <v>32</v>
      </c>
      <c r="C1239">
        <f t="shared" si="126"/>
        <v>486</v>
      </c>
      <c r="D1239">
        <f t="shared" ca="1" si="130"/>
        <v>-2.1999999999999999E-2</v>
      </c>
      <c r="E1239">
        <f t="shared" ca="1" si="127"/>
        <v>0</v>
      </c>
      <c r="F1239">
        <f t="shared" ca="1" si="128"/>
        <v>31</v>
      </c>
      <c r="G1239">
        <f t="shared" ca="1" si="129"/>
        <v>32</v>
      </c>
      <c r="M1239">
        <v>783</v>
      </c>
      <c r="N1239">
        <v>17.125</v>
      </c>
    </row>
    <row r="1240" spans="1:14">
      <c r="A1240" s="54">
        <f>formulas!O1327</f>
        <v>0</v>
      </c>
      <c r="B1240" s="33">
        <f t="shared" ca="1" si="125"/>
        <v>32</v>
      </c>
      <c r="C1240">
        <f t="shared" si="126"/>
        <v>486</v>
      </c>
      <c r="D1240">
        <f t="shared" ca="1" si="130"/>
        <v>-2.1999999999999999E-2</v>
      </c>
      <c r="E1240">
        <f t="shared" ca="1" si="127"/>
        <v>0</v>
      </c>
      <c r="F1240">
        <f t="shared" ca="1" si="128"/>
        <v>31</v>
      </c>
      <c r="G1240">
        <f t="shared" ca="1" si="129"/>
        <v>32</v>
      </c>
      <c r="M1240">
        <v>784</v>
      </c>
      <c r="N1240">
        <v>17.149000000000001</v>
      </c>
    </row>
    <row r="1241" spans="1:14">
      <c r="A1241" s="54">
        <f>formulas!O1328</f>
        <v>0</v>
      </c>
      <c r="B1241" s="33">
        <f t="shared" ca="1" si="125"/>
        <v>32</v>
      </c>
      <c r="C1241">
        <f t="shared" si="126"/>
        <v>486</v>
      </c>
      <c r="D1241">
        <f t="shared" ca="1" si="130"/>
        <v>-2.1999999999999999E-2</v>
      </c>
      <c r="E1241">
        <f t="shared" ca="1" si="127"/>
        <v>0</v>
      </c>
      <c r="F1241">
        <f t="shared" ca="1" si="128"/>
        <v>31</v>
      </c>
      <c r="G1241">
        <f t="shared" ca="1" si="129"/>
        <v>32</v>
      </c>
      <c r="M1241">
        <v>785</v>
      </c>
      <c r="N1241">
        <v>17.172999999999998</v>
      </c>
    </row>
    <row r="1242" spans="1:14">
      <c r="A1242" s="54">
        <f>formulas!O1329</f>
        <v>0</v>
      </c>
      <c r="B1242" s="33">
        <f t="shared" ca="1" si="125"/>
        <v>32</v>
      </c>
      <c r="C1242">
        <f t="shared" si="126"/>
        <v>486</v>
      </c>
      <c r="D1242">
        <f t="shared" ca="1" si="130"/>
        <v>-2.1999999999999999E-2</v>
      </c>
      <c r="E1242">
        <f t="shared" ca="1" si="127"/>
        <v>0</v>
      </c>
      <c r="F1242">
        <f t="shared" ca="1" si="128"/>
        <v>31</v>
      </c>
      <c r="G1242">
        <f t="shared" ca="1" si="129"/>
        <v>32</v>
      </c>
      <c r="M1242">
        <v>786</v>
      </c>
      <c r="N1242">
        <v>17.196000000000002</v>
      </c>
    </row>
    <row r="1243" spans="1:14">
      <c r="A1243" s="54">
        <f>formulas!O1330</f>
        <v>0</v>
      </c>
      <c r="B1243" s="33">
        <f t="shared" ca="1" si="125"/>
        <v>32</v>
      </c>
      <c r="C1243">
        <f t="shared" si="126"/>
        <v>486</v>
      </c>
      <c r="D1243">
        <f t="shared" ca="1" si="130"/>
        <v>-2.1999999999999999E-2</v>
      </c>
      <c r="E1243">
        <f t="shared" ca="1" si="127"/>
        <v>0</v>
      </c>
      <c r="F1243">
        <f t="shared" ca="1" si="128"/>
        <v>31</v>
      </c>
      <c r="G1243">
        <f t="shared" ca="1" si="129"/>
        <v>32</v>
      </c>
      <c r="M1243">
        <v>787</v>
      </c>
      <c r="N1243">
        <v>17.22</v>
      </c>
    </row>
    <row r="1244" spans="1:14">
      <c r="A1244" s="54">
        <f>formulas!O1331</f>
        <v>0</v>
      </c>
      <c r="B1244" s="33">
        <f t="shared" ca="1" si="125"/>
        <v>32</v>
      </c>
      <c r="C1244">
        <f t="shared" si="126"/>
        <v>486</v>
      </c>
      <c r="D1244">
        <f t="shared" ca="1" si="130"/>
        <v>-2.1999999999999999E-2</v>
      </c>
      <c r="E1244">
        <f t="shared" ca="1" si="127"/>
        <v>0</v>
      </c>
      <c r="F1244">
        <f t="shared" ca="1" si="128"/>
        <v>31</v>
      </c>
      <c r="G1244">
        <f t="shared" ca="1" si="129"/>
        <v>32</v>
      </c>
      <c r="M1244">
        <v>788</v>
      </c>
      <c r="N1244">
        <v>17.242999999999999</v>
      </c>
    </row>
    <row r="1245" spans="1:14">
      <c r="A1245" s="54">
        <f>formulas!O1332</f>
        <v>0</v>
      </c>
      <c r="B1245" s="33">
        <f t="shared" ca="1" si="125"/>
        <v>32</v>
      </c>
      <c r="C1245">
        <f t="shared" si="126"/>
        <v>486</v>
      </c>
      <c r="D1245">
        <f t="shared" ca="1" si="130"/>
        <v>-2.1999999999999999E-2</v>
      </c>
      <c r="E1245">
        <f t="shared" ca="1" si="127"/>
        <v>0</v>
      </c>
      <c r="F1245">
        <f t="shared" ca="1" si="128"/>
        <v>31</v>
      </c>
      <c r="G1245">
        <f t="shared" ca="1" si="129"/>
        <v>32</v>
      </c>
      <c r="M1245">
        <v>789</v>
      </c>
      <c r="N1245">
        <v>17.266999999999999</v>
      </c>
    </row>
    <row r="1246" spans="1:14">
      <c r="A1246" s="54">
        <f>formulas!O1333</f>
        <v>0</v>
      </c>
      <c r="B1246" s="33">
        <f t="shared" ca="1" si="125"/>
        <v>32</v>
      </c>
      <c r="C1246">
        <f t="shared" si="126"/>
        <v>486</v>
      </c>
      <c r="D1246">
        <f t="shared" ca="1" si="130"/>
        <v>-2.1999999999999999E-2</v>
      </c>
      <c r="E1246">
        <f t="shared" ca="1" si="127"/>
        <v>0</v>
      </c>
      <c r="F1246">
        <f t="shared" ca="1" si="128"/>
        <v>31</v>
      </c>
      <c r="G1246">
        <f t="shared" ca="1" si="129"/>
        <v>32</v>
      </c>
      <c r="M1246">
        <v>790</v>
      </c>
      <c r="N1246">
        <v>17.29</v>
      </c>
    </row>
    <row r="1247" spans="1:14">
      <c r="A1247" s="54">
        <f>formulas!O1334</f>
        <v>0</v>
      </c>
      <c r="B1247" s="33">
        <f t="shared" ca="1" si="125"/>
        <v>32</v>
      </c>
      <c r="C1247">
        <f t="shared" si="126"/>
        <v>486</v>
      </c>
      <c r="D1247">
        <f t="shared" ca="1" si="130"/>
        <v>-2.1999999999999999E-2</v>
      </c>
      <c r="E1247">
        <f t="shared" ca="1" si="127"/>
        <v>0</v>
      </c>
      <c r="F1247">
        <f t="shared" ca="1" si="128"/>
        <v>31</v>
      </c>
      <c r="G1247">
        <f t="shared" ca="1" si="129"/>
        <v>32</v>
      </c>
      <c r="M1247">
        <v>791</v>
      </c>
      <c r="N1247">
        <v>17.314</v>
      </c>
    </row>
    <row r="1248" spans="1:14">
      <c r="A1248" s="54">
        <f>formulas!O1335</f>
        <v>0</v>
      </c>
      <c r="B1248" s="33">
        <f t="shared" ca="1" si="125"/>
        <v>32</v>
      </c>
      <c r="C1248">
        <f t="shared" si="126"/>
        <v>486</v>
      </c>
      <c r="D1248">
        <f t="shared" ca="1" si="130"/>
        <v>-2.1999999999999999E-2</v>
      </c>
      <c r="E1248">
        <f t="shared" ca="1" si="127"/>
        <v>0</v>
      </c>
      <c r="F1248">
        <f t="shared" ca="1" si="128"/>
        <v>31</v>
      </c>
      <c r="G1248">
        <f t="shared" ca="1" si="129"/>
        <v>32</v>
      </c>
      <c r="M1248">
        <v>792</v>
      </c>
      <c r="N1248">
        <v>17.337</v>
      </c>
    </row>
    <row r="1249" spans="1:14">
      <c r="A1249" s="54">
        <f>formulas!O1336</f>
        <v>0</v>
      </c>
      <c r="B1249" s="33">
        <f t="shared" ca="1" si="125"/>
        <v>32</v>
      </c>
      <c r="C1249">
        <f t="shared" si="126"/>
        <v>486</v>
      </c>
      <c r="D1249">
        <f t="shared" ca="1" si="130"/>
        <v>-2.1999999999999999E-2</v>
      </c>
      <c r="E1249">
        <f t="shared" ca="1" si="127"/>
        <v>0</v>
      </c>
      <c r="F1249">
        <f t="shared" ca="1" si="128"/>
        <v>31</v>
      </c>
      <c r="G1249">
        <f t="shared" ca="1" si="129"/>
        <v>32</v>
      </c>
      <c r="M1249">
        <v>793</v>
      </c>
      <c r="N1249">
        <v>17.361000000000001</v>
      </c>
    </row>
    <row r="1250" spans="1:14">
      <c r="A1250" s="54">
        <f>formulas!O1337</f>
        <v>0</v>
      </c>
      <c r="B1250" s="33">
        <f t="shared" ca="1" si="125"/>
        <v>32</v>
      </c>
      <c r="C1250">
        <f t="shared" si="126"/>
        <v>486</v>
      </c>
      <c r="D1250">
        <f t="shared" ca="1" si="130"/>
        <v>-2.1999999999999999E-2</v>
      </c>
      <c r="E1250">
        <f t="shared" ca="1" si="127"/>
        <v>0</v>
      </c>
      <c r="F1250">
        <f t="shared" ca="1" si="128"/>
        <v>31</v>
      </c>
      <c r="G1250">
        <f t="shared" ca="1" si="129"/>
        <v>32</v>
      </c>
      <c r="M1250">
        <v>794</v>
      </c>
      <c r="N1250">
        <v>17.384</v>
      </c>
    </row>
    <row r="1251" spans="1:14">
      <c r="A1251" s="54">
        <f>formulas!O1338</f>
        <v>0</v>
      </c>
      <c r="B1251" s="33">
        <f t="shared" ca="1" si="125"/>
        <v>32</v>
      </c>
      <c r="C1251">
        <f t="shared" si="126"/>
        <v>486</v>
      </c>
      <c r="D1251">
        <f t="shared" ca="1" si="130"/>
        <v>-2.1999999999999999E-2</v>
      </c>
      <c r="E1251">
        <f t="shared" ca="1" si="127"/>
        <v>0</v>
      </c>
      <c r="F1251">
        <f t="shared" ca="1" si="128"/>
        <v>31</v>
      </c>
      <c r="G1251">
        <f t="shared" ca="1" si="129"/>
        <v>32</v>
      </c>
      <c r="M1251">
        <v>795</v>
      </c>
      <c r="N1251">
        <v>17.408000000000001</v>
      </c>
    </row>
    <row r="1252" spans="1:14">
      <c r="A1252" s="54">
        <f>formulas!O1339</f>
        <v>0</v>
      </c>
      <c r="B1252" s="33">
        <f t="shared" ca="1" si="125"/>
        <v>32</v>
      </c>
      <c r="C1252">
        <f t="shared" si="126"/>
        <v>486</v>
      </c>
      <c r="D1252">
        <f t="shared" ca="1" si="130"/>
        <v>-2.1999999999999999E-2</v>
      </c>
      <c r="E1252">
        <f t="shared" ca="1" si="127"/>
        <v>0</v>
      </c>
      <c r="F1252">
        <f t="shared" ca="1" si="128"/>
        <v>31</v>
      </c>
      <c r="G1252">
        <f t="shared" ca="1" si="129"/>
        <v>32</v>
      </c>
      <c r="M1252">
        <v>796</v>
      </c>
      <c r="N1252">
        <v>17.431000000000001</v>
      </c>
    </row>
    <row r="1253" spans="1:14">
      <c r="A1253" s="54">
        <f>formulas!O1340</f>
        <v>0</v>
      </c>
      <c r="B1253" s="33">
        <f t="shared" ref="B1253:B1316" ca="1" si="131">(A1253-D1253)/(E1253-D1253)*(G1253-F1253)+F1253</f>
        <v>32</v>
      </c>
      <c r="C1253">
        <f t="shared" ref="C1253:C1316" si="132">COUNTIF($N$2:$N$25400,"&lt;"&amp;A1253)</f>
        <v>486</v>
      </c>
      <c r="D1253">
        <f t="shared" ca="1" si="130"/>
        <v>-2.1999999999999999E-2</v>
      </c>
      <c r="E1253">
        <f t="shared" ref="E1253:E1316" ca="1" si="133">INDIRECT(ADDRESS(C1253+2,14))</f>
        <v>0</v>
      </c>
      <c r="F1253">
        <f t="shared" ref="F1253:F1316" ca="1" si="134">INDIRECT(ADDRESS(C1253+1,13))</f>
        <v>31</v>
      </c>
      <c r="G1253">
        <f t="shared" ref="G1253:G1316" ca="1" si="135">INDIRECT(ADDRESS(C1253+2,13))</f>
        <v>32</v>
      </c>
      <c r="M1253">
        <v>797</v>
      </c>
      <c r="N1253">
        <v>17.454999999999998</v>
      </c>
    </row>
    <row r="1254" spans="1:14">
      <c r="A1254" s="54">
        <f>formulas!O1341</f>
        <v>0</v>
      </c>
      <c r="B1254" s="33">
        <f t="shared" ca="1" si="131"/>
        <v>32</v>
      </c>
      <c r="C1254">
        <f t="shared" si="132"/>
        <v>486</v>
      </c>
      <c r="D1254">
        <f t="shared" ca="1" si="130"/>
        <v>-2.1999999999999999E-2</v>
      </c>
      <c r="E1254">
        <f t="shared" ca="1" si="133"/>
        <v>0</v>
      </c>
      <c r="F1254">
        <f t="shared" ca="1" si="134"/>
        <v>31</v>
      </c>
      <c r="G1254">
        <f t="shared" ca="1" si="135"/>
        <v>32</v>
      </c>
      <c r="M1254">
        <v>798</v>
      </c>
      <c r="N1254">
        <v>17.478000000000002</v>
      </c>
    </row>
    <row r="1255" spans="1:14">
      <c r="A1255" s="54">
        <f>formulas!O1342</f>
        <v>0</v>
      </c>
      <c r="B1255" s="33">
        <f t="shared" ca="1" si="131"/>
        <v>32</v>
      </c>
      <c r="C1255">
        <f t="shared" si="132"/>
        <v>486</v>
      </c>
      <c r="D1255">
        <f t="shared" ca="1" si="130"/>
        <v>-2.1999999999999999E-2</v>
      </c>
      <c r="E1255">
        <f t="shared" ca="1" si="133"/>
        <v>0</v>
      </c>
      <c r="F1255">
        <f t="shared" ca="1" si="134"/>
        <v>31</v>
      </c>
      <c r="G1255">
        <f t="shared" ca="1" si="135"/>
        <v>32</v>
      </c>
      <c r="M1255">
        <v>799</v>
      </c>
      <c r="N1255">
        <v>17.501999999999999</v>
      </c>
    </row>
    <row r="1256" spans="1:14">
      <c r="A1256" s="54">
        <f>formulas!O1343</f>
        <v>0</v>
      </c>
      <c r="B1256" s="33">
        <f t="shared" ca="1" si="131"/>
        <v>32</v>
      </c>
      <c r="C1256">
        <f t="shared" si="132"/>
        <v>486</v>
      </c>
      <c r="D1256">
        <f t="shared" ca="1" si="130"/>
        <v>-2.1999999999999999E-2</v>
      </c>
      <c r="E1256">
        <f t="shared" ca="1" si="133"/>
        <v>0</v>
      </c>
      <c r="F1256">
        <f t="shared" ca="1" si="134"/>
        <v>31</v>
      </c>
      <c r="G1256">
        <f t="shared" ca="1" si="135"/>
        <v>32</v>
      </c>
      <c r="M1256">
        <v>800</v>
      </c>
      <c r="N1256">
        <v>17.526</v>
      </c>
    </row>
    <row r="1257" spans="1:14">
      <c r="A1257" s="54">
        <f>formulas!O1344</f>
        <v>0</v>
      </c>
      <c r="B1257" s="33">
        <f t="shared" ca="1" si="131"/>
        <v>32</v>
      </c>
      <c r="C1257">
        <f t="shared" si="132"/>
        <v>486</v>
      </c>
      <c r="D1257">
        <f t="shared" ca="1" si="130"/>
        <v>-2.1999999999999999E-2</v>
      </c>
      <c r="E1257">
        <f t="shared" ca="1" si="133"/>
        <v>0</v>
      </c>
      <c r="F1257">
        <f t="shared" ca="1" si="134"/>
        <v>31</v>
      </c>
      <c r="G1257">
        <f t="shared" ca="1" si="135"/>
        <v>32</v>
      </c>
      <c r="M1257">
        <v>801</v>
      </c>
      <c r="N1257">
        <v>17.548999999999999</v>
      </c>
    </row>
    <row r="1258" spans="1:14">
      <c r="A1258" s="54">
        <f>formulas!O1345</f>
        <v>0</v>
      </c>
      <c r="B1258" s="33">
        <f t="shared" ca="1" si="131"/>
        <v>32</v>
      </c>
      <c r="C1258">
        <f t="shared" si="132"/>
        <v>486</v>
      </c>
      <c r="D1258">
        <f t="shared" ca="1" si="130"/>
        <v>-2.1999999999999999E-2</v>
      </c>
      <c r="E1258">
        <f t="shared" ca="1" si="133"/>
        <v>0</v>
      </c>
      <c r="F1258">
        <f t="shared" ca="1" si="134"/>
        <v>31</v>
      </c>
      <c r="G1258">
        <f t="shared" ca="1" si="135"/>
        <v>32</v>
      </c>
      <c r="M1258">
        <v>802</v>
      </c>
      <c r="N1258">
        <v>17.573</v>
      </c>
    </row>
    <row r="1259" spans="1:14">
      <c r="A1259" s="54">
        <f>formulas!O1346</f>
        <v>0</v>
      </c>
      <c r="B1259" s="33">
        <f t="shared" ca="1" si="131"/>
        <v>32</v>
      </c>
      <c r="C1259">
        <f t="shared" si="132"/>
        <v>486</v>
      </c>
      <c r="D1259">
        <f t="shared" ca="1" si="130"/>
        <v>-2.1999999999999999E-2</v>
      </c>
      <c r="E1259">
        <f t="shared" ca="1" si="133"/>
        <v>0</v>
      </c>
      <c r="F1259">
        <f t="shared" ca="1" si="134"/>
        <v>31</v>
      </c>
      <c r="G1259">
        <f t="shared" ca="1" si="135"/>
        <v>32</v>
      </c>
      <c r="M1259">
        <v>803</v>
      </c>
      <c r="N1259">
        <v>17.596</v>
      </c>
    </row>
    <row r="1260" spans="1:14">
      <c r="A1260" s="54">
        <f>formulas!O1347</f>
        <v>0</v>
      </c>
      <c r="B1260" s="33">
        <f t="shared" ca="1" si="131"/>
        <v>32</v>
      </c>
      <c r="C1260">
        <f t="shared" si="132"/>
        <v>486</v>
      </c>
      <c r="D1260">
        <f t="shared" ca="1" si="130"/>
        <v>-2.1999999999999999E-2</v>
      </c>
      <c r="E1260">
        <f t="shared" ca="1" si="133"/>
        <v>0</v>
      </c>
      <c r="F1260">
        <f t="shared" ca="1" si="134"/>
        <v>31</v>
      </c>
      <c r="G1260">
        <f t="shared" ca="1" si="135"/>
        <v>32</v>
      </c>
      <c r="M1260">
        <v>804</v>
      </c>
      <c r="N1260">
        <v>17.62</v>
      </c>
    </row>
    <row r="1261" spans="1:14">
      <c r="A1261" s="54">
        <f>formulas!O1348</f>
        <v>0</v>
      </c>
      <c r="B1261" s="33">
        <f t="shared" ca="1" si="131"/>
        <v>32</v>
      </c>
      <c r="C1261">
        <f t="shared" si="132"/>
        <v>486</v>
      </c>
      <c r="D1261">
        <f t="shared" ca="1" si="130"/>
        <v>-2.1999999999999999E-2</v>
      </c>
      <c r="E1261">
        <f t="shared" ca="1" si="133"/>
        <v>0</v>
      </c>
      <c r="F1261">
        <f t="shared" ca="1" si="134"/>
        <v>31</v>
      </c>
      <c r="G1261">
        <f t="shared" ca="1" si="135"/>
        <v>32</v>
      </c>
      <c r="M1261">
        <v>805</v>
      </c>
      <c r="N1261">
        <v>17.643000000000001</v>
      </c>
    </row>
    <row r="1262" spans="1:14">
      <c r="A1262" s="54">
        <f>formulas!O1349</f>
        <v>0</v>
      </c>
      <c r="B1262" s="33">
        <f t="shared" ca="1" si="131"/>
        <v>32</v>
      </c>
      <c r="C1262">
        <f t="shared" si="132"/>
        <v>486</v>
      </c>
      <c r="D1262">
        <f t="shared" ca="1" si="130"/>
        <v>-2.1999999999999999E-2</v>
      </c>
      <c r="E1262">
        <f t="shared" ca="1" si="133"/>
        <v>0</v>
      </c>
      <c r="F1262">
        <f t="shared" ca="1" si="134"/>
        <v>31</v>
      </c>
      <c r="G1262">
        <f t="shared" ca="1" si="135"/>
        <v>32</v>
      </c>
      <c r="M1262">
        <v>806</v>
      </c>
      <c r="N1262">
        <v>17.667000000000002</v>
      </c>
    </row>
    <row r="1263" spans="1:14">
      <c r="A1263" s="54">
        <f>formulas!O1350</f>
        <v>0</v>
      </c>
      <c r="B1263" s="33">
        <f t="shared" ca="1" si="131"/>
        <v>32</v>
      </c>
      <c r="C1263">
        <f t="shared" si="132"/>
        <v>486</v>
      </c>
      <c r="D1263">
        <f t="shared" ca="1" si="130"/>
        <v>-2.1999999999999999E-2</v>
      </c>
      <c r="E1263">
        <f t="shared" ca="1" si="133"/>
        <v>0</v>
      </c>
      <c r="F1263">
        <f t="shared" ca="1" si="134"/>
        <v>31</v>
      </c>
      <c r="G1263">
        <f t="shared" ca="1" si="135"/>
        <v>32</v>
      </c>
      <c r="M1263">
        <v>807</v>
      </c>
      <c r="N1263">
        <v>17.690000000000001</v>
      </c>
    </row>
    <row r="1264" spans="1:14">
      <c r="A1264" s="54">
        <f>formulas!O1351</f>
        <v>0</v>
      </c>
      <c r="B1264" s="33">
        <f t="shared" ca="1" si="131"/>
        <v>32</v>
      </c>
      <c r="C1264">
        <f t="shared" si="132"/>
        <v>486</v>
      </c>
      <c r="D1264">
        <f t="shared" ca="1" si="130"/>
        <v>-2.1999999999999999E-2</v>
      </c>
      <c r="E1264">
        <f t="shared" ca="1" si="133"/>
        <v>0</v>
      </c>
      <c r="F1264">
        <f t="shared" ca="1" si="134"/>
        <v>31</v>
      </c>
      <c r="G1264">
        <f t="shared" ca="1" si="135"/>
        <v>32</v>
      </c>
      <c r="M1264">
        <v>808</v>
      </c>
      <c r="N1264">
        <v>17.713999999999999</v>
      </c>
    </row>
    <row r="1265" spans="1:14">
      <c r="A1265" s="54">
        <f>formulas!O1352</f>
        <v>0</v>
      </c>
      <c r="B1265" s="33">
        <f t="shared" ca="1" si="131"/>
        <v>32</v>
      </c>
      <c r="C1265">
        <f t="shared" si="132"/>
        <v>486</v>
      </c>
      <c r="D1265">
        <f t="shared" ca="1" si="130"/>
        <v>-2.1999999999999999E-2</v>
      </c>
      <c r="E1265">
        <f t="shared" ca="1" si="133"/>
        <v>0</v>
      </c>
      <c r="F1265">
        <f t="shared" ca="1" si="134"/>
        <v>31</v>
      </c>
      <c r="G1265">
        <f t="shared" ca="1" si="135"/>
        <v>32</v>
      </c>
      <c r="M1265">
        <v>809</v>
      </c>
      <c r="N1265">
        <v>17.738</v>
      </c>
    </row>
    <row r="1266" spans="1:14">
      <c r="A1266" s="54">
        <f>formulas!O1353</f>
        <v>0</v>
      </c>
      <c r="B1266" s="33">
        <f t="shared" ca="1" si="131"/>
        <v>32</v>
      </c>
      <c r="C1266">
        <f t="shared" si="132"/>
        <v>486</v>
      </c>
      <c r="D1266">
        <f t="shared" ca="1" si="130"/>
        <v>-2.1999999999999999E-2</v>
      </c>
      <c r="E1266">
        <f t="shared" ca="1" si="133"/>
        <v>0</v>
      </c>
      <c r="F1266">
        <f t="shared" ca="1" si="134"/>
        <v>31</v>
      </c>
      <c r="G1266">
        <f t="shared" ca="1" si="135"/>
        <v>32</v>
      </c>
      <c r="M1266">
        <v>810</v>
      </c>
      <c r="N1266">
        <v>17.760999999999999</v>
      </c>
    </row>
    <row r="1267" spans="1:14">
      <c r="A1267" s="54">
        <f>formulas!O1354</f>
        <v>0</v>
      </c>
      <c r="B1267" s="33">
        <f t="shared" ca="1" si="131"/>
        <v>32</v>
      </c>
      <c r="C1267">
        <f t="shared" si="132"/>
        <v>486</v>
      </c>
      <c r="D1267">
        <f t="shared" ca="1" si="130"/>
        <v>-2.1999999999999999E-2</v>
      </c>
      <c r="E1267">
        <f t="shared" ca="1" si="133"/>
        <v>0</v>
      </c>
      <c r="F1267">
        <f t="shared" ca="1" si="134"/>
        <v>31</v>
      </c>
      <c r="G1267">
        <f t="shared" ca="1" si="135"/>
        <v>32</v>
      </c>
      <c r="M1267">
        <v>811</v>
      </c>
      <c r="N1267">
        <v>17.785</v>
      </c>
    </row>
    <row r="1268" spans="1:14">
      <c r="A1268" s="54">
        <f>formulas!O1355</f>
        <v>0</v>
      </c>
      <c r="B1268" s="33">
        <f t="shared" ca="1" si="131"/>
        <v>32</v>
      </c>
      <c r="C1268">
        <f t="shared" si="132"/>
        <v>486</v>
      </c>
      <c r="D1268">
        <f t="shared" ca="1" si="130"/>
        <v>-2.1999999999999999E-2</v>
      </c>
      <c r="E1268">
        <f t="shared" ca="1" si="133"/>
        <v>0</v>
      </c>
      <c r="F1268">
        <f t="shared" ca="1" si="134"/>
        <v>31</v>
      </c>
      <c r="G1268">
        <f t="shared" ca="1" si="135"/>
        <v>32</v>
      </c>
      <c r="M1268">
        <v>812</v>
      </c>
      <c r="N1268">
        <v>17.808</v>
      </c>
    </row>
    <row r="1269" spans="1:14">
      <c r="A1269" s="54">
        <f>formulas!O1356</f>
        <v>0</v>
      </c>
      <c r="B1269" s="33">
        <f t="shared" ca="1" si="131"/>
        <v>32</v>
      </c>
      <c r="C1269">
        <f t="shared" si="132"/>
        <v>486</v>
      </c>
      <c r="D1269">
        <f t="shared" ca="1" si="130"/>
        <v>-2.1999999999999999E-2</v>
      </c>
      <c r="E1269">
        <f t="shared" ca="1" si="133"/>
        <v>0</v>
      </c>
      <c r="F1269">
        <f t="shared" ca="1" si="134"/>
        <v>31</v>
      </c>
      <c r="G1269">
        <f t="shared" ca="1" si="135"/>
        <v>32</v>
      </c>
      <c r="M1269">
        <v>813</v>
      </c>
      <c r="N1269">
        <v>17.832000000000001</v>
      </c>
    </row>
    <row r="1270" spans="1:14">
      <c r="A1270" s="54">
        <f>formulas!O1357</f>
        <v>0</v>
      </c>
      <c r="B1270" s="33">
        <f t="shared" ca="1" si="131"/>
        <v>32</v>
      </c>
      <c r="C1270">
        <f t="shared" si="132"/>
        <v>486</v>
      </c>
      <c r="D1270">
        <f t="shared" ca="1" si="130"/>
        <v>-2.1999999999999999E-2</v>
      </c>
      <c r="E1270">
        <f t="shared" ca="1" si="133"/>
        <v>0</v>
      </c>
      <c r="F1270">
        <f t="shared" ca="1" si="134"/>
        <v>31</v>
      </c>
      <c r="G1270">
        <f t="shared" ca="1" si="135"/>
        <v>32</v>
      </c>
      <c r="M1270">
        <v>814</v>
      </c>
      <c r="N1270">
        <v>17.855</v>
      </c>
    </row>
    <row r="1271" spans="1:14">
      <c r="A1271" s="54">
        <f>formulas!O1358</f>
        <v>0</v>
      </c>
      <c r="B1271" s="33">
        <f t="shared" ca="1" si="131"/>
        <v>32</v>
      </c>
      <c r="C1271">
        <f t="shared" si="132"/>
        <v>486</v>
      </c>
      <c r="D1271">
        <f t="shared" ca="1" si="130"/>
        <v>-2.1999999999999999E-2</v>
      </c>
      <c r="E1271">
        <f t="shared" ca="1" si="133"/>
        <v>0</v>
      </c>
      <c r="F1271">
        <f t="shared" ca="1" si="134"/>
        <v>31</v>
      </c>
      <c r="G1271">
        <f t="shared" ca="1" si="135"/>
        <v>32</v>
      </c>
      <c r="M1271">
        <v>815</v>
      </c>
      <c r="N1271">
        <v>17.879000000000001</v>
      </c>
    </row>
    <row r="1272" spans="1:14">
      <c r="A1272" s="54">
        <f>formulas!O1359</f>
        <v>0</v>
      </c>
      <c r="B1272" s="33">
        <f t="shared" ca="1" si="131"/>
        <v>32</v>
      </c>
      <c r="C1272">
        <f t="shared" si="132"/>
        <v>486</v>
      </c>
      <c r="D1272">
        <f t="shared" ca="1" si="130"/>
        <v>-2.1999999999999999E-2</v>
      </c>
      <c r="E1272">
        <f t="shared" ca="1" si="133"/>
        <v>0</v>
      </c>
      <c r="F1272">
        <f t="shared" ca="1" si="134"/>
        <v>31</v>
      </c>
      <c r="G1272">
        <f t="shared" ca="1" si="135"/>
        <v>32</v>
      </c>
      <c r="M1272">
        <v>816</v>
      </c>
      <c r="N1272">
        <v>17.902000000000001</v>
      </c>
    </row>
    <row r="1273" spans="1:14">
      <c r="A1273" s="54">
        <f>formulas!O1360</f>
        <v>0</v>
      </c>
      <c r="B1273" s="33">
        <f t="shared" ca="1" si="131"/>
        <v>32</v>
      </c>
      <c r="C1273">
        <f t="shared" si="132"/>
        <v>486</v>
      </c>
      <c r="D1273">
        <f t="shared" ca="1" si="130"/>
        <v>-2.1999999999999999E-2</v>
      </c>
      <c r="E1273">
        <f t="shared" ca="1" si="133"/>
        <v>0</v>
      </c>
      <c r="F1273">
        <f t="shared" ca="1" si="134"/>
        <v>31</v>
      </c>
      <c r="G1273">
        <f t="shared" ca="1" si="135"/>
        <v>32</v>
      </c>
      <c r="M1273">
        <v>817</v>
      </c>
      <c r="N1273">
        <v>17.925999999999998</v>
      </c>
    </row>
    <row r="1274" spans="1:14">
      <c r="A1274" s="54">
        <f>formulas!O1361</f>
        <v>0</v>
      </c>
      <c r="B1274" s="33">
        <f t="shared" ca="1" si="131"/>
        <v>32</v>
      </c>
      <c r="C1274">
        <f t="shared" si="132"/>
        <v>486</v>
      </c>
      <c r="D1274">
        <f t="shared" ca="1" si="130"/>
        <v>-2.1999999999999999E-2</v>
      </c>
      <c r="E1274">
        <f t="shared" ca="1" si="133"/>
        <v>0</v>
      </c>
      <c r="F1274">
        <f t="shared" ca="1" si="134"/>
        <v>31</v>
      </c>
      <c r="G1274">
        <f t="shared" ca="1" si="135"/>
        <v>32</v>
      </c>
      <c r="M1274">
        <v>818</v>
      </c>
      <c r="N1274">
        <v>17.95</v>
      </c>
    </row>
    <row r="1275" spans="1:14">
      <c r="A1275" s="54">
        <f>formulas!O1362</f>
        <v>0</v>
      </c>
      <c r="B1275" s="33">
        <f t="shared" ca="1" si="131"/>
        <v>32</v>
      </c>
      <c r="C1275">
        <f t="shared" si="132"/>
        <v>486</v>
      </c>
      <c r="D1275">
        <f t="shared" ca="1" si="130"/>
        <v>-2.1999999999999999E-2</v>
      </c>
      <c r="E1275">
        <f t="shared" ca="1" si="133"/>
        <v>0</v>
      </c>
      <c r="F1275">
        <f t="shared" ca="1" si="134"/>
        <v>31</v>
      </c>
      <c r="G1275">
        <f t="shared" ca="1" si="135"/>
        <v>32</v>
      </c>
      <c r="M1275">
        <v>819</v>
      </c>
      <c r="N1275">
        <v>17.972999999999999</v>
      </c>
    </row>
    <row r="1276" spans="1:14">
      <c r="A1276" s="54">
        <f>formulas!O1363</f>
        <v>0</v>
      </c>
      <c r="B1276" s="33">
        <f t="shared" ca="1" si="131"/>
        <v>32</v>
      </c>
      <c r="C1276">
        <f t="shared" si="132"/>
        <v>486</v>
      </c>
      <c r="D1276">
        <f t="shared" ca="1" si="130"/>
        <v>-2.1999999999999999E-2</v>
      </c>
      <c r="E1276">
        <f t="shared" ca="1" si="133"/>
        <v>0</v>
      </c>
      <c r="F1276">
        <f t="shared" ca="1" si="134"/>
        <v>31</v>
      </c>
      <c r="G1276">
        <f t="shared" ca="1" si="135"/>
        <v>32</v>
      </c>
      <c r="M1276">
        <v>820</v>
      </c>
      <c r="N1276">
        <v>17.997</v>
      </c>
    </row>
    <row r="1277" spans="1:14">
      <c r="A1277" s="54">
        <f>formulas!O1364</f>
        <v>0</v>
      </c>
      <c r="B1277" s="33">
        <f t="shared" ca="1" si="131"/>
        <v>32</v>
      </c>
      <c r="C1277">
        <f t="shared" si="132"/>
        <v>486</v>
      </c>
      <c r="D1277">
        <f t="shared" ca="1" si="130"/>
        <v>-2.1999999999999999E-2</v>
      </c>
      <c r="E1277">
        <f t="shared" ca="1" si="133"/>
        <v>0</v>
      </c>
      <c r="F1277">
        <f t="shared" ca="1" si="134"/>
        <v>31</v>
      </c>
      <c r="G1277">
        <f t="shared" ca="1" si="135"/>
        <v>32</v>
      </c>
      <c r="M1277">
        <v>821</v>
      </c>
      <c r="N1277">
        <v>18.02</v>
      </c>
    </row>
    <row r="1278" spans="1:14">
      <c r="A1278" s="54">
        <f>formulas!O1365</f>
        <v>0</v>
      </c>
      <c r="B1278" s="33">
        <f t="shared" ca="1" si="131"/>
        <v>32</v>
      </c>
      <c r="C1278">
        <f t="shared" si="132"/>
        <v>486</v>
      </c>
      <c r="D1278">
        <f t="shared" ca="1" si="130"/>
        <v>-2.1999999999999999E-2</v>
      </c>
      <c r="E1278">
        <f t="shared" ca="1" si="133"/>
        <v>0</v>
      </c>
      <c r="F1278">
        <f t="shared" ca="1" si="134"/>
        <v>31</v>
      </c>
      <c r="G1278">
        <f t="shared" ca="1" si="135"/>
        <v>32</v>
      </c>
      <c r="M1278">
        <v>822</v>
      </c>
      <c r="N1278">
        <v>18.044</v>
      </c>
    </row>
    <row r="1279" spans="1:14">
      <c r="A1279" s="54">
        <f>formulas!O1366</f>
        <v>0</v>
      </c>
      <c r="B1279" s="33">
        <f t="shared" ca="1" si="131"/>
        <v>32</v>
      </c>
      <c r="C1279">
        <f t="shared" si="132"/>
        <v>486</v>
      </c>
      <c r="D1279">
        <f t="shared" ca="1" si="130"/>
        <v>-2.1999999999999999E-2</v>
      </c>
      <c r="E1279">
        <f t="shared" ca="1" si="133"/>
        <v>0</v>
      </c>
      <c r="F1279">
        <f t="shared" ca="1" si="134"/>
        <v>31</v>
      </c>
      <c r="G1279">
        <f t="shared" ca="1" si="135"/>
        <v>32</v>
      </c>
      <c r="M1279">
        <v>823</v>
      </c>
      <c r="N1279">
        <v>18.068000000000001</v>
      </c>
    </row>
    <row r="1280" spans="1:14">
      <c r="A1280" s="54">
        <f>formulas!O1367</f>
        <v>0</v>
      </c>
      <c r="B1280" s="33">
        <f t="shared" ca="1" si="131"/>
        <v>32</v>
      </c>
      <c r="C1280">
        <f t="shared" si="132"/>
        <v>486</v>
      </c>
      <c r="D1280">
        <f t="shared" ca="1" si="130"/>
        <v>-2.1999999999999999E-2</v>
      </c>
      <c r="E1280">
        <f t="shared" ca="1" si="133"/>
        <v>0</v>
      </c>
      <c r="F1280">
        <f t="shared" ca="1" si="134"/>
        <v>31</v>
      </c>
      <c r="G1280">
        <f t="shared" ca="1" si="135"/>
        <v>32</v>
      </c>
      <c r="M1280">
        <v>824</v>
      </c>
      <c r="N1280">
        <v>18.091000000000001</v>
      </c>
    </row>
    <row r="1281" spans="1:14">
      <c r="A1281" s="54">
        <f>formulas!O1368</f>
        <v>0</v>
      </c>
      <c r="B1281" s="33">
        <f t="shared" ca="1" si="131"/>
        <v>32</v>
      </c>
      <c r="C1281">
        <f t="shared" si="132"/>
        <v>486</v>
      </c>
      <c r="D1281">
        <f t="shared" ca="1" si="130"/>
        <v>-2.1999999999999999E-2</v>
      </c>
      <c r="E1281">
        <f t="shared" ca="1" si="133"/>
        <v>0</v>
      </c>
      <c r="F1281">
        <f t="shared" ca="1" si="134"/>
        <v>31</v>
      </c>
      <c r="G1281">
        <f t="shared" ca="1" si="135"/>
        <v>32</v>
      </c>
      <c r="M1281">
        <v>825</v>
      </c>
      <c r="N1281">
        <v>18.114999999999998</v>
      </c>
    </row>
    <row r="1282" spans="1:14">
      <c r="A1282" s="54">
        <f>formulas!O1369</f>
        <v>0</v>
      </c>
      <c r="B1282" s="33">
        <f t="shared" ca="1" si="131"/>
        <v>32</v>
      </c>
      <c r="C1282">
        <f t="shared" si="132"/>
        <v>486</v>
      </c>
      <c r="D1282">
        <f t="shared" ca="1" si="130"/>
        <v>-2.1999999999999999E-2</v>
      </c>
      <c r="E1282">
        <f t="shared" ca="1" si="133"/>
        <v>0</v>
      </c>
      <c r="F1282">
        <f t="shared" ca="1" si="134"/>
        <v>31</v>
      </c>
      <c r="G1282">
        <f t="shared" ca="1" si="135"/>
        <v>32</v>
      </c>
      <c r="M1282">
        <v>826</v>
      </c>
      <c r="N1282">
        <v>18.138000000000002</v>
      </c>
    </row>
    <row r="1283" spans="1:14">
      <c r="A1283" s="54">
        <f>formulas!O1370</f>
        <v>0</v>
      </c>
      <c r="B1283" s="33">
        <f t="shared" ca="1" si="131"/>
        <v>32</v>
      </c>
      <c r="C1283">
        <f t="shared" si="132"/>
        <v>486</v>
      </c>
      <c r="D1283">
        <f t="shared" ref="D1283:D1346" ca="1" si="136">INDIRECT(ADDRESS(C1283+1,14))</f>
        <v>-2.1999999999999999E-2</v>
      </c>
      <c r="E1283">
        <f t="shared" ca="1" si="133"/>
        <v>0</v>
      </c>
      <c r="F1283">
        <f t="shared" ca="1" si="134"/>
        <v>31</v>
      </c>
      <c r="G1283">
        <f t="shared" ca="1" si="135"/>
        <v>32</v>
      </c>
      <c r="M1283">
        <v>827</v>
      </c>
      <c r="N1283">
        <v>18.161999999999999</v>
      </c>
    </row>
    <row r="1284" spans="1:14">
      <c r="A1284" s="54">
        <f>formulas!O1371</f>
        <v>0</v>
      </c>
      <c r="B1284" s="33">
        <f t="shared" ca="1" si="131"/>
        <v>32</v>
      </c>
      <c r="C1284">
        <f t="shared" si="132"/>
        <v>486</v>
      </c>
      <c r="D1284">
        <f t="shared" ca="1" si="136"/>
        <v>-2.1999999999999999E-2</v>
      </c>
      <c r="E1284">
        <f t="shared" ca="1" si="133"/>
        <v>0</v>
      </c>
      <c r="F1284">
        <f t="shared" ca="1" si="134"/>
        <v>31</v>
      </c>
      <c r="G1284">
        <f t="shared" ca="1" si="135"/>
        <v>32</v>
      </c>
      <c r="M1284">
        <v>828</v>
      </c>
      <c r="N1284">
        <v>18.184999999999999</v>
      </c>
    </row>
    <row r="1285" spans="1:14">
      <c r="A1285" s="54">
        <f>formulas!O1372</f>
        <v>0</v>
      </c>
      <c r="B1285" s="33">
        <f t="shared" ca="1" si="131"/>
        <v>32</v>
      </c>
      <c r="C1285">
        <f t="shared" si="132"/>
        <v>486</v>
      </c>
      <c r="D1285">
        <f t="shared" ca="1" si="136"/>
        <v>-2.1999999999999999E-2</v>
      </c>
      <c r="E1285">
        <f t="shared" ca="1" si="133"/>
        <v>0</v>
      </c>
      <c r="F1285">
        <f t="shared" ca="1" si="134"/>
        <v>31</v>
      </c>
      <c r="G1285">
        <f t="shared" ca="1" si="135"/>
        <v>32</v>
      </c>
      <c r="M1285">
        <v>829</v>
      </c>
      <c r="N1285">
        <v>18.209</v>
      </c>
    </row>
    <row r="1286" spans="1:14">
      <c r="A1286" s="54">
        <f>formulas!O1373</f>
        <v>0</v>
      </c>
      <c r="B1286" s="33">
        <f t="shared" ca="1" si="131"/>
        <v>32</v>
      </c>
      <c r="C1286">
        <f t="shared" si="132"/>
        <v>486</v>
      </c>
      <c r="D1286">
        <f t="shared" ca="1" si="136"/>
        <v>-2.1999999999999999E-2</v>
      </c>
      <c r="E1286">
        <f t="shared" ca="1" si="133"/>
        <v>0</v>
      </c>
      <c r="F1286">
        <f t="shared" ca="1" si="134"/>
        <v>31</v>
      </c>
      <c r="G1286">
        <f t="shared" ca="1" si="135"/>
        <v>32</v>
      </c>
      <c r="M1286">
        <v>830</v>
      </c>
      <c r="N1286">
        <v>18.233000000000001</v>
      </c>
    </row>
    <row r="1287" spans="1:14">
      <c r="A1287" s="54">
        <f>formulas!O1374</f>
        <v>0</v>
      </c>
      <c r="B1287" s="33">
        <f t="shared" ca="1" si="131"/>
        <v>32</v>
      </c>
      <c r="C1287">
        <f t="shared" si="132"/>
        <v>486</v>
      </c>
      <c r="D1287">
        <f t="shared" ca="1" si="136"/>
        <v>-2.1999999999999999E-2</v>
      </c>
      <c r="E1287">
        <f t="shared" ca="1" si="133"/>
        <v>0</v>
      </c>
      <c r="F1287">
        <f t="shared" ca="1" si="134"/>
        <v>31</v>
      </c>
      <c r="G1287">
        <f t="shared" ca="1" si="135"/>
        <v>32</v>
      </c>
      <c r="M1287">
        <v>831</v>
      </c>
      <c r="N1287">
        <v>18.256</v>
      </c>
    </row>
    <row r="1288" spans="1:14">
      <c r="A1288" s="54">
        <f>formulas!O1375</f>
        <v>0</v>
      </c>
      <c r="B1288" s="33">
        <f t="shared" ca="1" si="131"/>
        <v>32</v>
      </c>
      <c r="C1288">
        <f t="shared" si="132"/>
        <v>486</v>
      </c>
      <c r="D1288">
        <f t="shared" ca="1" si="136"/>
        <v>-2.1999999999999999E-2</v>
      </c>
      <c r="E1288">
        <f t="shared" ca="1" si="133"/>
        <v>0</v>
      </c>
      <c r="F1288">
        <f t="shared" ca="1" si="134"/>
        <v>31</v>
      </c>
      <c r="G1288">
        <f t="shared" ca="1" si="135"/>
        <v>32</v>
      </c>
      <c r="M1288">
        <v>832</v>
      </c>
      <c r="N1288">
        <v>18.28</v>
      </c>
    </row>
    <row r="1289" spans="1:14">
      <c r="A1289" s="54">
        <f>formulas!O1376</f>
        <v>0</v>
      </c>
      <c r="B1289" s="33">
        <f t="shared" ca="1" si="131"/>
        <v>32</v>
      </c>
      <c r="C1289">
        <f t="shared" si="132"/>
        <v>486</v>
      </c>
      <c r="D1289">
        <f t="shared" ca="1" si="136"/>
        <v>-2.1999999999999999E-2</v>
      </c>
      <c r="E1289">
        <f t="shared" ca="1" si="133"/>
        <v>0</v>
      </c>
      <c r="F1289">
        <f t="shared" ca="1" si="134"/>
        <v>31</v>
      </c>
      <c r="G1289">
        <f t="shared" ca="1" si="135"/>
        <v>32</v>
      </c>
      <c r="M1289">
        <v>833</v>
      </c>
      <c r="N1289">
        <v>18.303000000000001</v>
      </c>
    </row>
    <row r="1290" spans="1:14">
      <c r="A1290" s="54">
        <f>formulas!O1377</f>
        <v>0</v>
      </c>
      <c r="B1290" s="33">
        <f t="shared" ca="1" si="131"/>
        <v>32</v>
      </c>
      <c r="C1290">
        <f t="shared" si="132"/>
        <v>486</v>
      </c>
      <c r="D1290">
        <f t="shared" ca="1" si="136"/>
        <v>-2.1999999999999999E-2</v>
      </c>
      <c r="E1290">
        <f t="shared" ca="1" si="133"/>
        <v>0</v>
      </c>
      <c r="F1290">
        <f t="shared" ca="1" si="134"/>
        <v>31</v>
      </c>
      <c r="G1290">
        <f t="shared" ca="1" si="135"/>
        <v>32</v>
      </c>
      <c r="M1290">
        <v>834</v>
      </c>
      <c r="N1290">
        <v>18.327000000000002</v>
      </c>
    </row>
    <row r="1291" spans="1:14">
      <c r="A1291" s="54">
        <f>formulas!O1378</f>
        <v>0</v>
      </c>
      <c r="B1291" s="33">
        <f t="shared" ca="1" si="131"/>
        <v>32</v>
      </c>
      <c r="C1291">
        <f t="shared" si="132"/>
        <v>486</v>
      </c>
      <c r="D1291">
        <f t="shared" ca="1" si="136"/>
        <v>-2.1999999999999999E-2</v>
      </c>
      <c r="E1291">
        <f t="shared" ca="1" si="133"/>
        <v>0</v>
      </c>
      <c r="F1291">
        <f t="shared" ca="1" si="134"/>
        <v>31</v>
      </c>
      <c r="G1291">
        <f t="shared" ca="1" si="135"/>
        <v>32</v>
      </c>
      <c r="M1291">
        <v>835</v>
      </c>
      <c r="N1291">
        <v>18.350999999999999</v>
      </c>
    </row>
    <row r="1292" spans="1:14">
      <c r="A1292" s="54">
        <f>formulas!O1379</f>
        <v>0</v>
      </c>
      <c r="B1292" s="33">
        <f t="shared" ca="1" si="131"/>
        <v>32</v>
      </c>
      <c r="C1292">
        <f t="shared" si="132"/>
        <v>486</v>
      </c>
      <c r="D1292">
        <f t="shared" ca="1" si="136"/>
        <v>-2.1999999999999999E-2</v>
      </c>
      <c r="E1292">
        <f t="shared" ca="1" si="133"/>
        <v>0</v>
      </c>
      <c r="F1292">
        <f t="shared" ca="1" si="134"/>
        <v>31</v>
      </c>
      <c r="G1292">
        <f t="shared" ca="1" si="135"/>
        <v>32</v>
      </c>
      <c r="M1292">
        <v>836</v>
      </c>
      <c r="N1292">
        <v>18.373999999999999</v>
      </c>
    </row>
    <row r="1293" spans="1:14">
      <c r="A1293" s="54">
        <f>formulas!O1380</f>
        <v>0</v>
      </c>
      <c r="B1293" s="33">
        <f t="shared" ca="1" si="131"/>
        <v>32</v>
      </c>
      <c r="C1293">
        <f t="shared" si="132"/>
        <v>486</v>
      </c>
      <c r="D1293">
        <f t="shared" ca="1" si="136"/>
        <v>-2.1999999999999999E-2</v>
      </c>
      <c r="E1293">
        <f t="shared" ca="1" si="133"/>
        <v>0</v>
      </c>
      <c r="F1293">
        <f t="shared" ca="1" si="134"/>
        <v>31</v>
      </c>
      <c r="G1293">
        <f t="shared" ca="1" si="135"/>
        <v>32</v>
      </c>
      <c r="M1293">
        <v>837</v>
      </c>
      <c r="N1293">
        <v>18.398</v>
      </c>
    </row>
    <row r="1294" spans="1:14">
      <c r="A1294" s="54">
        <f>formulas!O1381</f>
        <v>0</v>
      </c>
      <c r="B1294" s="33">
        <f t="shared" ca="1" si="131"/>
        <v>32</v>
      </c>
      <c r="C1294">
        <f t="shared" si="132"/>
        <v>486</v>
      </c>
      <c r="D1294">
        <f t="shared" ca="1" si="136"/>
        <v>-2.1999999999999999E-2</v>
      </c>
      <c r="E1294">
        <f t="shared" ca="1" si="133"/>
        <v>0</v>
      </c>
      <c r="F1294">
        <f t="shared" ca="1" si="134"/>
        <v>31</v>
      </c>
      <c r="G1294">
        <f t="shared" ca="1" si="135"/>
        <v>32</v>
      </c>
      <c r="M1294">
        <v>838</v>
      </c>
      <c r="N1294">
        <v>18.420999999999999</v>
      </c>
    </row>
    <row r="1295" spans="1:14">
      <c r="A1295" s="54">
        <f>formulas!O1382</f>
        <v>0</v>
      </c>
      <c r="B1295" s="33">
        <f t="shared" ca="1" si="131"/>
        <v>32</v>
      </c>
      <c r="C1295">
        <f t="shared" si="132"/>
        <v>486</v>
      </c>
      <c r="D1295">
        <f t="shared" ca="1" si="136"/>
        <v>-2.1999999999999999E-2</v>
      </c>
      <c r="E1295">
        <f t="shared" ca="1" si="133"/>
        <v>0</v>
      </c>
      <c r="F1295">
        <f t="shared" ca="1" si="134"/>
        <v>31</v>
      </c>
      <c r="G1295">
        <f t="shared" ca="1" si="135"/>
        <v>32</v>
      </c>
      <c r="M1295">
        <v>839</v>
      </c>
      <c r="N1295">
        <v>18.445</v>
      </c>
    </row>
    <row r="1296" spans="1:14">
      <c r="A1296" s="54">
        <f>formulas!O1383</f>
        <v>0</v>
      </c>
      <c r="B1296" s="33">
        <f t="shared" ca="1" si="131"/>
        <v>32</v>
      </c>
      <c r="C1296">
        <f t="shared" si="132"/>
        <v>486</v>
      </c>
      <c r="D1296">
        <f t="shared" ca="1" si="136"/>
        <v>-2.1999999999999999E-2</v>
      </c>
      <c r="E1296">
        <f t="shared" ca="1" si="133"/>
        <v>0</v>
      </c>
      <c r="F1296">
        <f t="shared" ca="1" si="134"/>
        <v>31</v>
      </c>
      <c r="G1296">
        <f t="shared" ca="1" si="135"/>
        <v>32</v>
      </c>
      <c r="M1296">
        <v>840</v>
      </c>
      <c r="N1296">
        <v>18.469000000000001</v>
      </c>
    </row>
    <row r="1297" spans="1:14">
      <c r="A1297" s="54">
        <f>formulas!O1384</f>
        <v>0</v>
      </c>
      <c r="B1297" s="33">
        <f t="shared" ca="1" si="131"/>
        <v>32</v>
      </c>
      <c r="C1297">
        <f t="shared" si="132"/>
        <v>486</v>
      </c>
      <c r="D1297">
        <f t="shared" ca="1" si="136"/>
        <v>-2.1999999999999999E-2</v>
      </c>
      <c r="E1297">
        <f t="shared" ca="1" si="133"/>
        <v>0</v>
      </c>
      <c r="F1297">
        <f t="shared" ca="1" si="134"/>
        <v>31</v>
      </c>
      <c r="G1297">
        <f t="shared" ca="1" si="135"/>
        <v>32</v>
      </c>
      <c r="M1297">
        <v>841</v>
      </c>
      <c r="N1297">
        <v>18.492000000000001</v>
      </c>
    </row>
    <row r="1298" spans="1:14">
      <c r="A1298" s="54">
        <f>formulas!O1385</f>
        <v>0</v>
      </c>
      <c r="B1298" s="33">
        <f t="shared" ca="1" si="131"/>
        <v>32</v>
      </c>
      <c r="C1298">
        <f t="shared" si="132"/>
        <v>486</v>
      </c>
      <c r="D1298">
        <f t="shared" ca="1" si="136"/>
        <v>-2.1999999999999999E-2</v>
      </c>
      <c r="E1298">
        <f t="shared" ca="1" si="133"/>
        <v>0</v>
      </c>
      <c r="F1298">
        <f t="shared" ca="1" si="134"/>
        <v>31</v>
      </c>
      <c r="G1298">
        <f t="shared" ca="1" si="135"/>
        <v>32</v>
      </c>
      <c r="M1298">
        <v>842</v>
      </c>
      <c r="N1298">
        <v>18.515999999999998</v>
      </c>
    </row>
    <row r="1299" spans="1:14">
      <c r="A1299" s="54">
        <f>formulas!O1386</f>
        <v>0</v>
      </c>
      <c r="B1299" s="33">
        <f t="shared" ca="1" si="131"/>
        <v>32</v>
      </c>
      <c r="C1299">
        <f t="shared" si="132"/>
        <v>486</v>
      </c>
      <c r="D1299">
        <f t="shared" ca="1" si="136"/>
        <v>-2.1999999999999999E-2</v>
      </c>
      <c r="E1299">
        <f t="shared" ca="1" si="133"/>
        <v>0</v>
      </c>
      <c r="F1299">
        <f t="shared" ca="1" si="134"/>
        <v>31</v>
      </c>
      <c r="G1299">
        <f t="shared" ca="1" si="135"/>
        <v>32</v>
      </c>
      <c r="M1299">
        <v>843</v>
      </c>
      <c r="N1299">
        <v>18.539000000000001</v>
      </c>
    </row>
    <row r="1300" spans="1:14">
      <c r="A1300" s="54">
        <f>formulas!O1387</f>
        <v>0</v>
      </c>
      <c r="B1300" s="33">
        <f t="shared" ca="1" si="131"/>
        <v>32</v>
      </c>
      <c r="C1300">
        <f t="shared" si="132"/>
        <v>486</v>
      </c>
      <c r="D1300">
        <f t="shared" ca="1" si="136"/>
        <v>-2.1999999999999999E-2</v>
      </c>
      <c r="E1300">
        <f t="shared" ca="1" si="133"/>
        <v>0</v>
      </c>
      <c r="F1300">
        <f t="shared" ca="1" si="134"/>
        <v>31</v>
      </c>
      <c r="G1300">
        <f t="shared" ca="1" si="135"/>
        <v>32</v>
      </c>
      <c r="M1300">
        <v>844</v>
      </c>
      <c r="N1300">
        <v>18.562999999999999</v>
      </c>
    </row>
    <row r="1301" spans="1:14">
      <c r="A1301" s="54">
        <f>formulas!O1388</f>
        <v>0</v>
      </c>
      <c r="B1301" s="33">
        <f t="shared" ca="1" si="131"/>
        <v>32</v>
      </c>
      <c r="C1301">
        <f t="shared" si="132"/>
        <v>486</v>
      </c>
      <c r="D1301">
        <f t="shared" ca="1" si="136"/>
        <v>-2.1999999999999999E-2</v>
      </c>
      <c r="E1301">
        <f t="shared" ca="1" si="133"/>
        <v>0</v>
      </c>
      <c r="F1301">
        <f t="shared" ca="1" si="134"/>
        <v>31</v>
      </c>
      <c r="G1301">
        <f t="shared" ca="1" si="135"/>
        <v>32</v>
      </c>
      <c r="M1301">
        <v>845</v>
      </c>
      <c r="N1301">
        <v>18.587</v>
      </c>
    </row>
    <row r="1302" spans="1:14">
      <c r="A1302" s="54">
        <f>formulas!O1389</f>
        <v>0</v>
      </c>
      <c r="B1302" s="33">
        <f t="shared" ca="1" si="131"/>
        <v>32</v>
      </c>
      <c r="C1302">
        <f t="shared" si="132"/>
        <v>486</v>
      </c>
      <c r="D1302">
        <f t="shared" ca="1" si="136"/>
        <v>-2.1999999999999999E-2</v>
      </c>
      <c r="E1302">
        <f t="shared" ca="1" si="133"/>
        <v>0</v>
      </c>
      <c r="F1302">
        <f t="shared" ca="1" si="134"/>
        <v>31</v>
      </c>
      <c r="G1302">
        <f t="shared" ca="1" si="135"/>
        <v>32</v>
      </c>
      <c r="M1302">
        <v>846</v>
      </c>
      <c r="N1302">
        <v>18.61</v>
      </c>
    </row>
    <row r="1303" spans="1:14">
      <c r="A1303" s="54">
        <f>formulas!O1390</f>
        <v>0</v>
      </c>
      <c r="B1303" s="33">
        <f t="shared" ca="1" si="131"/>
        <v>32</v>
      </c>
      <c r="C1303">
        <f t="shared" si="132"/>
        <v>486</v>
      </c>
      <c r="D1303">
        <f t="shared" ca="1" si="136"/>
        <v>-2.1999999999999999E-2</v>
      </c>
      <c r="E1303">
        <f t="shared" ca="1" si="133"/>
        <v>0</v>
      </c>
      <c r="F1303">
        <f t="shared" ca="1" si="134"/>
        <v>31</v>
      </c>
      <c r="G1303">
        <f t="shared" ca="1" si="135"/>
        <v>32</v>
      </c>
      <c r="M1303">
        <v>847</v>
      </c>
      <c r="N1303">
        <v>18.634</v>
      </c>
    </row>
    <row r="1304" spans="1:14">
      <c r="A1304" s="54">
        <f>formulas!O1391</f>
        <v>0</v>
      </c>
      <c r="B1304" s="33">
        <f t="shared" ca="1" si="131"/>
        <v>32</v>
      </c>
      <c r="C1304">
        <f t="shared" si="132"/>
        <v>486</v>
      </c>
      <c r="D1304">
        <f t="shared" ca="1" si="136"/>
        <v>-2.1999999999999999E-2</v>
      </c>
      <c r="E1304">
        <f t="shared" ca="1" si="133"/>
        <v>0</v>
      </c>
      <c r="F1304">
        <f t="shared" ca="1" si="134"/>
        <v>31</v>
      </c>
      <c r="G1304">
        <f t="shared" ca="1" si="135"/>
        <v>32</v>
      </c>
      <c r="M1304">
        <v>848</v>
      </c>
      <c r="N1304">
        <v>18.657</v>
      </c>
    </row>
    <row r="1305" spans="1:14">
      <c r="A1305" s="54">
        <f>formulas!O1392</f>
        <v>0</v>
      </c>
      <c r="B1305" s="33">
        <f t="shared" ca="1" si="131"/>
        <v>32</v>
      </c>
      <c r="C1305">
        <f t="shared" si="132"/>
        <v>486</v>
      </c>
      <c r="D1305">
        <f t="shared" ca="1" si="136"/>
        <v>-2.1999999999999999E-2</v>
      </c>
      <c r="E1305">
        <f t="shared" ca="1" si="133"/>
        <v>0</v>
      </c>
      <c r="F1305">
        <f t="shared" ca="1" si="134"/>
        <v>31</v>
      </c>
      <c r="G1305">
        <f t="shared" ca="1" si="135"/>
        <v>32</v>
      </c>
      <c r="M1305">
        <v>849</v>
      </c>
      <c r="N1305">
        <v>18.681000000000001</v>
      </c>
    </row>
    <row r="1306" spans="1:14">
      <c r="A1306" s="54">
        <f>formulas!O1393</f>
        <v>0</v>
      </c>
      <c r="B1306" s="33">
        <f t="shared" ca="1" si="131"/>
        <v>32</v>
      </c>
      <c r="C1306">
        <f t="shared" si="132"/>
        <v>486</v>
      </c>
      <c r="D1306">
        <f t="shared" ca="1" si="136"/>
        <v>-2.1999999999999999E-2</v>
      </c>
      <c r="E1306">
        <f t="shared" ca="1" si="133"/>
        <v>0</v>
      </c>
      <c r="F1306">
        <f t="shared" ca="1" si="134"/>
        <v>31</v>
      </c>
      <c r="G1306">
        <f t="shared" ca="1" si="135"/>
        <v>32</v>
      </c>
      <c r="M1306">
        <v>850</v>
      </c>
      <c r="N1306">
        <v>18.704999999999998</v>
      </c>
    </row>
    <row r="1307" spans="1:14">
      <c r="A1307" s="54">
        <f>formulas!O1394</f>
        <v>0</v>
      </c>
      <c r="B1307" s="33">
        <f t="shared" ca="1" si="131"/>
        <v>32</v>
      </c>
      <c r="C1307">
        <f t="shared" si="132"/>
        <v>486</v>
      </c>
      <c r="D1307">
        <f t="shared" ca="1" si="136"/>
        <v>-2.1999999999999999E-2</v>
      </c>
      <c r="E1307">
        <f t="shared" ca="1" si="133"/>
        <v>0</v>
      </c>
      <c r="F1307">
        <f t="shared" ca="1" si="134"/>
        <v>31</v>
      </c>
      <c r="G1307">
        <f t="shared" ca="1" si="135"/>
        <v>32</v>
      </c>
      <c r="M1307">
        <v>851</v>
      </c>
      <c r="N1307">
        <v>18.728000000000002</v>
      </c>
    </row>
    <row r="1308" spans="1:14">
      <c r="A1308" s="54">
        <f>formulas!O1395</f>
        <v>0</v>
      </c>
      <c r="B1308" s="33">
        <f t="shared" ca="1" si="131"/>
        <v>32</v>
      </c>
      <c r="C1308">
        <f t="shared" si="132"/>
        <v>486</v>
      </c>
      <c r="D1308">
        <f t="shared" ca="1" si="136"/>
        <v>-2.1999999999999999E-2</v>
      </c>
      <c r="E1308">
        <f t="shared" ca="1" si="133"/>
        <v>0</v>
      </c>
      <c r="F1308">
        <f t="shared" ca="1" si="134"/>
        <v>31</v>
      </c>
      <c r="G1308">
        <f t="shared" ca="1" si="135"/>
        <v>32</v>
      </c>
      <c r="M1308">
        <v>852</v>
      </c>
      <c r="N1308">
        <v>18.751999999999999</v>
      </c>
    </row>
    <row r="1309" spans="1:14">
      <c r="A1309" s="54">
        <f>formulas!O1396</f>
        <v>0</v>
      </c>
      <c r="B1309" s="33">
        <f t="shared" ca="1" si="131"/>
        <v>32</v>
      </c>
      <c r="C1309">
        <f t="shared" si="132"/>
        <v>486</v>
      </c>
      <c r="D1309">
        <f t="shared" ca="1" si="136"/>
        <v>-2.1999999999999999E-2</v>
      </c>
      <c r="E1309">
        <f t="shared" ca="1" si="133"/>
        <v>0</v>
      </c>
      <c r="F1309">
        <f t="shared" ca="1" si="134"/>
        <v>31</v>
      </c>
      <c r="G1309">
        <f t="shared" ca="1" si="135"/>
        <v>32</v>
      </c>
      <c r="M1309">
        <v>853</v>
      </c>
      <c r="N1309">
        <v>18.776</v>
      </c>
    </row>
    <row r="1310" spans="1:14">
      <c r="A1310" s="54">
        <f>formulas!O1397</f>
        <v>0</v>
      </c>
      <c r="B1310" s="33">
        <f t="shared" ca="1" si="131"/>
        <v>32</v>
      </c>
      <c r="C1310">
        <f t="shared" si="132"/>
        <v>486</v>
      </c>
      <c r="D1310">
        <f t="shared" ca="1" si="136"/>
        <v>-2.1999999999999999E-2</v>
      </c>
      <c r="E1310">
        <f t="shared" ca="1" si="133"/>
        <v>0</v>
      </c>
      <c r="F1310">
        <f t="shared" ca="1" si="134"/>
        <v>31</v>
      </c>
      <c r="G1310">
        <f t="shared" ca="1" si="135"/>
        <v>32</v>
      </c>
      <c r="M1310">
        <v>854</v>
      </c>
      <c r="N1310">
        <v>18.798999999999999</v>
      </c>
    </row>
    <row r="1311" spans="1:14">
      <c r="A1311" s="54">
        <f>formulas!O1398</f>
        <v>0</v>
      </c>
      <c r="B1311" s="33">
        <f t="shared" ca="1" si="131"/>
        <v>32</v>
      </c>
      <c r="C1311">
        <f t="shared" si="132"/>
        <v>486</v>
      </c>
      <c r="D1311">
        <f t="shared" ca="1" si="136"/>
        <v>-2.1999999999999999E-2</v>
      </c>
      <c r="E1311">
        <f t="shared" ca="1" si="133"/>
        <v>0</v>
      </c>
      <c r="F1311">
        <f t="shared" ca="1" si="134"/>
        <v>31</v>
      </c>
      <c r="G1311">
        <f t="shared" ca="1" si="135"/>
        <v>32</v>
      </c>
      <c r="M1311">
        <v>855</v>
      </c>
      <c r="N1311">
        <v>18.823</v>
      </c>
    </row>
    <row r="1312" spans="1:14">
      <c r="A1312" s="54">
        <f>formulas!O1399</f>
        <v>0</v>
      </c>
      <c r="B1312" s="33">
        <f t="shared" ca="1" si="131"/>
        <v>32</v>
      </c>
      <c r="C1312">
        <f t="shared" si="132"/>
        <v>486</v>
      </c>
      <c r="D1312">
        <f t="shared" ca="1" si="136"/>
        <v>-2.1999999999999999E-2</v>
      </c>
      <c r="E1312">
        <f t="shared" ca="1" si="133"/>
        <v>0</v>
      </c>
      <c r="F1312">
        <f t="shared" ca="1" si="134"/>
        <v>31</v>
      </c>
      <c r="G1312">
        <f t="shared" ca="1" si="135"/>
        <v>32</v>
      </c>
      <c r="M1312">
        <v>856</v>
      </c>
      <c r="N1312">
        <v>18.846</v>
      </c>
    </row>
    <row r="1313" spans="1:14">
      <c r="A1313" s="54">
        <f>formulas!O1400</f>
        <v>0</v>
      </c>
      <c r="B1313" s="33">
        <f t="shared" ca="1" si="131"/>
        <v>32</v>
      </c>
      <c r="C1313">
        <f t="shared" si="132"/>
        <v>486</v>
      </c>
      <c r="D1313">
        <f t="shared" ca="1" si="136"/>
        <v>-2.1999999999999999E-2</v>
      </c>
      <c r="E1313">
        <f t="shared" ca="1" si="133"/>
        <v>0</v>
      </c>
      <c r="F1313">
        <f t="shared" ca="1" si="134"/>
        <v>31</v>
      </c>
      <c r="G1313">
        <f t="shared" ca="1" si="135"/>
        <v>32</v>
      </c>
      <c r="M1313">
        <v>857</v>
      </c>
      <c r="N1313">
        <v>18.87</v>
      </c>
    </row>
    <row r="1314" spans="1:14">
      <c r="A1314" s="54">
        <f>formulas!O1401</f>
        <v>0</v>
      </c>
      <c r="B1314" s="33">
        <f t="shared" ca="1" si="131"/>
        <v>32</v>
      </c>
      <c r="C1314">
        <f t="shared" si="132"/>
        <v>486</v>
      </c>
      <c r="D1314">
        <f t="shared" ca="1" si="136"/>
        <v>-2.1999999999999999E-2</v>
      </c>
      <c r="E1314">
        <f t="shared" ca="1" si="133"/>
        <v>0</v>
      </c>
      <c r="F1314">
        <f t="shared" ca="1" si="134"/>
        <v>31</v>
      </c>
      <c r="G1314">
        <f t="shared" ca="1" si="135"/>
        <v>32</v>
      </c>
      <c r="M1314">
        <v>858</v>
      </c>
      <c r="N1314">
        <v>18.893999999999998</v>
      </c>
    </row>
    <row r="1315" spans="1:14">
      <c r="A1315" s="54">
        <f>formulas!O1402</f>
        <v>0</v>
      </c>
      <c r="B1315" s="33">
        <f t="shared" ca="1" si="131"/>
        <v>32</v>
      </c>
      <c r="C1315">
        <f t="shared" si="132"/>
        <v>486</v>
      </c>
      <c r="D1315">
        <f t="shared" ca="1" si="136"/>
        <v>-2.1999999999999999E-2</v>
      </c>
      <c r="E1315">
        <f t="shared" ca="1" si="133"/>
        <v>0</v>
      </c>
      <c r="F1315">
        <f t="shared" ca="1" si="134"/>
        <v>31</v>
      </c>
      <c r="G1315">
        <f t="shared" ca="1" si="135"/>
        <v>32</v>
      </c>
      <c r="M1315">
        <v>859</v>
      </c>
      <c r="N1315">
        <v>18.917000000000002</v>
      </c>
    </row>
    <row r="1316" spans="1:14">
      <c r="A1316" s="54">
        <f>formulas!O1403</f>
        <v>0</v>
      </c>
      <c r="B1316" s="33">
        <f t="shared" ca="1" si="131"/>
        <v>32</v>
      </c>
      <c r="C1316">
        <f t="shared" si="132"/>
        <v>486</v>
      </c>
      <c r="D1316">
        <f t="shared" ca="1" si="136"/>
        <v>-2.1999999999999999E-2</v>
      </c>
      <c r="E1316">
        <f t="shared" ca="1" si="133"/>
        <v>0</v>
      </c>
      <c r="F1316">
        <f t="shared" ca="1" si="134"/>
        <v>31</v>
      </c>
      <c r="G1316">
        <f t="shared" ca="1" si="135"/>
        <v>32</v>
      </c>
      <c r="M1316">
        <v>860</v>
      </c>
      <c r="N1316">
        <v>18.940999999999999</v>
      </c>
    </row>
    <row r="1317" spans="1:14">
      <c r="A1317" s="54">
        <f>formulas!O1404</f>
        <v>0</v>
      </c>
      <c r="B1317" s="33">
        <f t="shared" ref="B1317:B1380" ca="1" si="137">(A1317-D1317)/(E1317-D1317)*(G1317-F1317)+F1317</f>
        <v>32</v>
      </c>
      <c r="C1317">
        <f t="shared" ref="C1317:C1380" si="138">COUNTIF($N$2:$N$25400,"&lt;"&amp;A1317)</f>
        <v>486</v>
      </c>
      <c r="D1317">
        <f t="shared" ca="1" si="136"/>
        <v>-2.1999999999999999E-2</v>
      </c>
      <c r="E1317">
        <f t="shared" ref="E1317:E1380" ca="1" si="139">INDIRECT(ADDRESS(C1317+2,14))</f>
        <v>0</v>
      </c>
      <c r="F1317">
        <f t="shared" ref="F1317:F1380" ca="1" si="140">INDIRECT(ADDRESS(C1317+1,13))</f>
        <v>31</v>
      </c>
      <c r="G1317">
        <f t="shared" ref="G1317:G1380" ca="1" si="141">INDIRECT(ADDRESS(C1317+2,13))</f>
        <v>32</v>
      </c>
      <c r="M1317">
        <v>861</v>
      </c>
      <c r="N1317">
        <v>18.965</v>
      </c>
    </row>
    <row r="1318" spans="1:14">
      <c r="A1318" s="54">
        <f>formulas!O1405</f>
        <v>0</v>
      </c>
      <c r="B1318" s="33">
        <f t="shared" ca="1" si="137"/>
        <v>32</v>
      </c>
      <c r="C1318">
        <f t="shared" si="138"/>
        <v>486</v>
      </c>
      <c r="D1318">
        <f t="shared" ca="1" si="136"/>
        <v>-2.1999999999999999E-2</v>
      </c>
      <c r="E1318">
        <f t="shared" ca="1" si="139"/>
        <v>0</v>
      </c>
      <c r="F1318">
        <f t="shared" ca="1" si="140"/>
        <v>31</v>
      </c>
      <c r="G1318">
        <f t="shared" ca="1" si="141"/>
        <v>32</v>
      </c>
      <c r="M1318">
        <v>862</v>
      </c>
      <c r="N1318">
        <v>18.988</v>
      </c>
    </row>
    <row r="1319" spans="1:14">
      <c r="A1319" s="54">
        <f>formulas!O1406</f>
        <v>0</v>
      </c>
      <c r="B1319" s="33">
        <f t="shared" ca="1" si="137"/>
        <v>32</v>
      </c>
      <c r="C1319">
        <f t="shared" si="138"/>
        <v>486</v>
      </c>
      <c r="D1319">
        <f t="shared" ca="1" si="136"/>
        <v>-2.1999999999999999E-2</v>
      </c>
      <c r="E1319">
        <f t="shared" ca="1" si="139"/>
        <v>0</v>
      </c>
      <c r="F1319">
        <f t="shared" ca="1" si="140"/>
        <v>31</v>
      </c>
      <c r="G1319">
        <f t="shared" ca="1" si="141"/>
        <v>32</v>
      </c>
      <c r="M1319">
        <v>863</v>
      </c>
      <c r="N1319">
        <v>19.012</v>
      </c>
    </row>
    <row r="1320" spans="1:14">
      <c r="A1320" s="54">
        <f>formulas!O1407</f>
        <v>0</v>
      </c>
      <c r="B1320" s="33">
        <f t="shared" ca="1" si="137"/>
        <v>32</v>
      </c>
      <c r="C1320">
        <f t="shared" si="138"/>
        <v>486</v>
      </c>
      <c r="D1320">
        <f t="shared" ca="1" si="136"/>
        <v>-2.1999999999999999E-2</v>
      </c>
      <c r="E1320">
        <f t="shared" ca="1" si="139"/>
        <v>0</v>
      </c>
      <c r="F1320">
        <f t="shared" ca="1" si="140"/>
        <v>31</v>
      </c>
      <c r="G1320">
        <f t="shared" ca="1" si="141"/>
        <v>32</v>
      </c>
      <c r="M1320">
        <v>864</v>
      </c>
      <c r="N1320">
        <v>19.035</v>
      </c>
    </row>
    <row r="1321" spans="1:14">
      <c r="A1321" s="54">
        <f>formulas!O1408</f>
        <v>0</v>
      </c>
      <c r="B1321" s="33">
        <f t="shared" ca="1" si="137"/>
        <v>32</v>
      </c>
      <c r="C1321">
        <f t="shared" si="138"/>
        <v>486</v>
      </c>
      <c r="D1321">
        <f t="shared" ca="1" si="136"/>
        <v>-2.1999999999999999E-2</v>
      </c>
      <c r="E1321">
        <f t="shared" ca="1" si="139"/>
        <v>0</v>
      </c>
      <c r="F1321">
        <f t="shared" ca="1" si="140"/>
        <v>31</v>
      </c>
      <c r="G1321">
        <f t="shared" ca="1" si="141"/>
        <v>32</v>
      </c>
      <c r="M1321">
        <v>865</v>
      </c>
      <c r="N1321">
        <v>19.059000000000001</v>
      </c>
    </row>
    <row r="1322" spans="1:14">
      <c r="A1322" s="54">
        <f>formulas!O1409</f>
        <v>0</v>
      </c>
      <c r="B1322" s="33">
        <f t="shared" ca="1" si="137"/>
        <v>32</v>
      </c>
      <c r="C1322">
        <f t="shared" si="138"/>
        <v>486</v>
      </c>
      <c r="D1322">
        <f t="shared" ca="1" si="136"/>
        <v>-2.1999999999999999E-2</v>
      </c>
      <c r="E1322">
        <f t="shared" ca="1" si="139"/>
        <v>0</v>
      </c>
      <c r="F1322">
        <f t="shared" ca="1" si="140"/>
        <v>31</v>
      </c>
      <c r="G1322">
        <f t="shared" ca="1" si="141"/>
        <v>32</v>
      </c>
      <c r="M1322">
        <v>866</v>
      </c>
      <c r="N1322">
        <v>19.082999999999998</v>
      </c>
    </row>
    <row r="1323" spans="1:14">
      <c r="A1323" s="54">
        <f>formulas!O1410</f>
        <v>0</v>
      </c>
      <c r="B1323" s="33">
        <f t="shared" ca="1" si="137"/>
        <v>32</v>
      </c>
      <c r="C1323">
        <f t="shared" si="138"/>
        <v>486</v>
      </c>
      <c r="D1323">
        <f t="shared" ca="1" si="136"/>
        <v>-2.1999999999999999E-2</v>
      </c>
      <c r="E1323">
        <f t="shared" ca="1" si="139"/>
        <v>0</v>
      </c>
      <c r="F1323">
        <f t="shared" ca="1" si="140"/>
        <v>31</v>
      </c>
      <c r="G1323">
        <f t="shared" ca="1" si="141"/>
        <v>32</v>
      </c>
      <c r="M1323">
        <v>867</v>
      </c>
      <c r="N1323">
        <v>19.106000000000002</v>
      </c>
    </row>
    <row r="1324" spans="1:14">
      <c r="A1324" s="54">
        <f>formulas!O1411</f>
        <v>0</v>
      </c>
      <c r="B1324" s="33">
        <f t="shared" ca="1" si="137"/>
        <v>32</v>
      </c>
      <c r="C1324">
        <f t="shared" si="138"/>
        <v>486</v>
      </c>
      <c r="D1324">
        <f t="shared" ca="1" si="136"/>
        <v>-2.1999999999999999E-2</v>
      </c>
      <c r="E1324">
        <f t="shared" ca="1" si="139"/>
        <v>0</v>
      </c>
      <c r="F1324">
        <f t="shared" ca="1" si="140"/>
        <v>31</v>
      </c>
      <c r="G1324">
        <f t="shared" ca="1" si="141"/>
        <v>32</v>
      </c>
      <c r="M1324">
        <v>868</v>
      </c>
      <c r="N1324">
        <v>19.13</v>
      </c>
    </row>
    <row r="1325" spans="1:14">
      <c r="A1325" s="54">
        <f>formulas!O1412</f>
        <v>0</v>
      </c>
      <c r="B1325" s="33">
        <f t="shared" ca="1" si="137"/>
        <v>32</v>
      </c>
      <c r="C1325">
        <f t="shared" si="138"/>
        <v>486</v>
      </c>
      <c r="D1325">
        <f t="shared" ca="1" si="136"/>
        <v>-2.1999999999999999E-2</v>
      </c>
      <c r="E1325">
        <f t="shared" ca="1" si="139"/>
        <v>0</v>
      </c>
      <c r="F1325">
        <f t="shared" ca="1" si="140"/>
        <v>31</v>
      </c>
      <c r="G1325">
        <f t="shared" ca="1" si="141"/>
        <v>32</v>
      </c>
      <c r="M1325">
        <v>869</v>
      </c>
      <c r="N1325">
        <v>19.154</v>
      </c>
    </row>
    <row r="1326" spans="1:14">
      <c r="A1326" s="54">
        <f>formulas!O1413</f>
        <v>0</v>
      </c>
      <c r="B1326" s="33">
        <f t="shared" ca="1" si="137"/>
        <v>32</v>
      </c>
      <c r="C1326">
        <f t="shared" si="138"/>
        <v>486</v>
      </c>
      <c r="D1326">
        <f t="shared" ca="1" si="136"/>
        <v>-2.1999999999999999E-2</v>
      </c>
      <c r="E1326">
        <f t="shared" ca="1" si="139"/>
        <v>0</v>
      </c>
      <c r="F1326">
        <f t="shared" ca="1" si="140"/>
        <v>31</v>
      </c>
      <c r="G1326">
        <f t="shared" ca="1" si="141"/>
        <v>32</v>
      </c>
      <c r="M1326">
        <v>870</v>
      </c>
      <c r="N1326">
        <v>19.177</v>
      </c>
    </row>
    <row r="1327" spans="1:14">
      <c r="A1327" s="54">
        <f>formulas!O1414</f>
        <v>0</v>
      </c>
      <c r="B1327" s="33">
        <f t="shared" ca="1" si="137"/>
        <v>32</v>
      </c>
      <c r="C1327">
        <f t="shared" si="138"/>
        <v>486</v>
      </c>
      <c r="D1327">
        <f t="shared" ca="1" si="136"/>
        <v>-2.1999999999999999E-2</v>
      </c>
      <c r="E1327">
        <f t="shared" ca="1" si="139"/>
        <v>0</v>
      </c>
      <c r="F1327">
        <f t="shared" ca="1" si="140"/>
        <v>31</v>
      </c>
      <c r="G1327">
        <f t="shared" ca="1" si="141"/>
        <v>32</v>
      </c>
      <c r="M1327">
        <v>871</v>
      </c>
      <c r="N1327">
        <v>19.201000000000001</v>
      </c>
    </row>
    <row r="1328" spans="1:14">
      <c r="A1328" s="54">
        <f>formulas!O1415</f>
        <v>0</v>
      </c>
      <c r="B1328" s="33">
        <f t="shared" ca="1" si="137"/>
        <v>32</v>
      </c>
      <c r="C1328">
        <f t="shared" si="138"/>
        <v>486</v>
      </c>
      <c r="D1328">
        <f t="shared" ca="1" si="136"/>
        <v>-2.1999999999999999E-2</v>
      </c>
      <c r="E1328">
        <f t="shared" ca="1" si="139"/>
        <v>0</v>
      </c>
      <c r="F1328">
        <f t="shared" ca="1" si="140"/>
        <v>31</v>
      </c>
      <c r="G1328">
        <f t="shared" ca="1" si="141"/>
        <v>32</v>
      </c>
      <c r="M1328">
        <v>872</v>
      </c>
      <c r="N1328">
        <v>19.224</v>
      </c>
    </row>
    <row r="1329" spans="1:14">
      <c r="A1329" s="54">
        <f>formulas!O1416</f>
        <v>0</v>
      </c>
      <c r="B1329" s="33">
        <f t="shared" ca="1" si="137"/>
        <v>32</v>
      </c>
      <c r="C1329">
        <f t="shared" si="138"/>
        <v>486</v>
      </c>
      <c r="D1329">
        <f t="shared" ca="1" si="136"/>
        <v>-2.1999999999999999E-2</v>
      </c>
      <c r="E1329">
        <f t="shared" ca="1" si="139"/>
        <v>0</v>
      </c>
      <c r="F1329">
        <f t="shared" ca="1" si="140"/>
        <v>31</v>
      </c>
      <c r="G1329">
        <f t="shared" ca="1" si="141"/>
        <v>32</v>
      </c>
      <c r="M1329">
        <v>873</v>
      </c>
      <c r="N1329">
        <v>19.248000000000001</v>
      </c>
    </row>
    <row r="1330" spans="1:14">
      <c r="A1330" s="54">
        <f>formulas!O1417</f>
        <v>0</v>
      </c>
      <c r="B1330" s="33">
        <f t="shared" ca="1" si="137"/>
        <v>32</v>
      </c>
      <c r="C1330">
        <f t="shared" si="138"/>
        <v>486</v>
      </c>
      <c r="D1330">
        <f t="shared" ca="1" si="136"/>
        <v>-2.1999999999999999E-2</v>
      </c>
      <c r="E1330">
        <f t="shared" ca="1" si="139"/>
        <v>0</v>
      </c>
      <c r="F1330">
        <f t="shared" ca="1" si="140"/>
        <v>31</v>
      </c>
      <c r="G1330">
        <f t="shared" ca="1" si="141"/>
        <v>32</v>
      </c>
      <c r="M1330">
        <v>874</v>
      </c>
      <c r="N1330">
        <v>19.271999999999998</v>
      </c>
    </row>
    <row r="1331" spans="1:14">
      <c r="A1331" s="54">
        <f>formulas!O1418</f>
        <v>0</v>
      </c>
      <c r="B1331" s="33">
        <f t="shared" ca="1" si="137"/>
        <v>32</v>
      </c>
      <c r="C1331">
        <f t="shared" si="138"/>
        <v>486</v>
      </c>
      <c r="D1331">
        <f t="shared" ca="1" si="136"/>
        <v>-2.1999999999999999E-2</v>
      </c>
      <c r="E1331">
        <f t="shared" ca="1" si="139"/>
        <v>0</v>
      </c>
      <c r="F1331">
        <f t="shared" ca="1" si="140"/>
        <v>31</v>
      </c>
      <c r="G1331">
        <f t="shared" ca="1" si="141"/>
        <v>32</v>
      </c>
      <c r="M1331">
        <v>875</v>
      </c>
      <c r="N1331">
        <v>19.295000000000002</v>
      </c>
    </row>
    <row r="1332" spans="1:14">
      <c r="A1332" s="54">
        <f>formulas!O1419</f>
        <v>0</v>
      </c>
      <c r="B1332" s="33">
        <f t="shared" ca="1" si="137"/>
        <v>32</v>
      </c>
      <c r="C1332">
        <f t="shared" si="138"/>
        <v>486</v>
      </c>
      <c r="D1332">
        <f t="shared" ca="1" si="136"/>
        <v>-2.1999999999999999E-2</v>
      </c>
      <c r="E1332">
        <f t="shared" ca="1" si="139"/>
        <v>0</v>
      </c>
      <c r="F1332">
        <f t="shared" ca="1" si="140"/>
        <v>31</v>
      </c>
      <c r="G1332">
        <f t="shared" ca="1" si="141"/>
        <v>32</v>
      </c>
      <c r="M1332">
        <v>876</v>
      </c>
      <c r="N1332">
        <v>19.318999999999999</v>
      </c>
    </row>
    <row r="1333" spans="1:14">
      <c r="A1333" s="54">
        <f>formulas!O1420</f>
        <v>0</v>
      </c>
      <c r="B1333" s="33">
        <f t="shared" ca="1" si="137"/>
        <v>32</v>
      </c>
      <c r="C1333">
        <f t="shared" si="138"/>
        <v>486</v>
      </c>
      <c r="D1333">
        <f t="shared" ca="1" si="136"/>
        <v>-2.1999999999999999E-2</v>
      </c>
      <c r="E1333">
        <f t="shared" ca="1" si="139"/>
        <v>0</v>
      </c>
      <c r="F1333">
        <f t="shared" ca="1" si="140"/>
        <v>31</v>
      </c>
      <c r="G1333">
        <f t="shared" ca="1" si="141"/>
        <v>32</v>
      </c>
      <c r="M1333">
        <v>877</v>
      </c>
      <c r="N1333">
        <v>19.343</v>
      </c>
    </row>
    <row r="1334" spans="1:14">
      <c r="A1334" s="54">
        <f>formulas!O1421</f>
        <v>0</v>
      </c>
      <c r="B1334" s="33">
        <f t="shared" ca="1" si="137"/>
        <v>32</v>
      </c>
      <c r="C1334">
        <f t="shared" si="138"/>
        <v>486</v>
      </c>
      <c r="D1334">
        <f t="shared" ca="1" si="136"/>
        <v>-2.1999999999999999E-2</v>
      </c>
      <c r="E1334">
        <f t="shared" ca="1" si="139"/>
        <v>0</v>
      </c>
      <c r="F1334">
        <f t="shared" ca="1" si="140"/>
        <v>31</v>
      </c>
      <c r="G1334">
        <f t="shared" ca="1" si="141"/>
        <v>32</v>
      </c>
      <c r="M1334">
        <v>878</v>
      </c>
      <c r="N1334">
        <v>19.366</v>
      </c>
    </row>
    <row r="1335" spans="1:14">
      <c r="A1335" s="54">
        <f>formulas!O1422</f>
        <v>0</v>
      </c>
      <c r="B1335" s="33">
        <f t="shared" ca="1" si="137"/>
        <v>32</v>
      </c>
      <c r="C1335">
        <f t="shared" si="138"/>
        <v>486</v>
      </c>
      <c r="D1335">
        <f t="shared" ca="1" si="136"/>
        <v>-2.1999999999999999E-2</v>
      </c>
      <c r="E1335">
        <f t="shared" ca="1" si="139"/>
        <v>0</v>
      </c>
      <c r="F1335">
        <f t="shared" ca="1" si="140"/>
        <v>31</v>
      </c>
      <c r="G1335">
        <f t="shared" ca="1" si="141"/>
        <v>32</v>
      </c>
      <c r="M1335">
        <v>879</v>
      </c>
      <c r="N1335">
        <v>19.39</v>
      </c>
    </row>
    <row r="1336" spans="1:14">
      <c r="A1336" s="54">
        <f>formulas!O1423</f>
        <v>0</v>
      </c>
      <c r="B1336" s="33">
        <f t="shared" ca="1" si="137"/>
        <v>32</v>
      </c>
      <c r="C1336">
        <f t="shared" si="138"/>
        <v>486</v>
      </c>
      <c r="D1336">
        <f t="shared" ca="1" si="136"/>
        <v>-2.1999999999999999E-2</v>
      </c>
      <c r="E1336">
        <f t="shared" ca="1" si="139"/>
        <v>0</v>
      </c>
      <c r="F1336">
        <f t="shared" ca="1" si="140"/>
        <v>31</v>
      </c>
      <c r="G1336">
        <f t="shared" ca="1" si="141"/>
        <v>32</v>
      </c>
      <c r="M1336">
        <v>880</v>
      </c>
      <c r="N1336">
        <v>19.414000000000001</v>
      </c>
    </row>
    <row r="1337" spans="1:14">
      <c r="A1337" s="54">
        <f>formulas!O1424</f>
        <v>0</v>
      </c>
      <c r="B1337" s="33">
        <f t="shared" ca="1" si="137"/>
        <v>32</v>
      </c>
      <c r="C1337">
        <f t="shared" si="138"/>
        <v>486</v>
      </c>
      <c r="D1337">
        <f t="shared" ca="1" si="136"/>
        <v>-2.1999999999999999E-2</v>
      </c>
      <c r="E1337">
        <f t="shared" ca="1" si="139"/>
        <v>0</v>
      </c>
      <c r="F1337">
        <f t="shared" ca="1" si="140"/>
        <v>31</v>
      </c>
      <c r="G1337">
        <f t="shared" ca="1" si="141"/>
        <v>32</v>
      </c>
      <c r="M1337">
        <v>881</v>
      </c>
      <c r="N1337">
        <v>19.437000000000001</v>
      </c>
    </row>
    <row r="1338" spans="1:14">
      <c r="A1338" s="54">
        <f>formulas!O1425</f>
        <v>0</v>
      </c>
      <c r="B1338" s="33">
        <f t="shared" ca="1" si="137"/>
        <v>32</v>
      </c>
      <c r="C1338">
        <f t="shared" si="138"/>
        <v>486</v>
      </c>
      <c r="D1338">
        <f t="shared" ca="1" si="136"/>
        <v>-2.1999999999999999E-2</v>
      </c>
      <c r="E1338">
        <f t="shared" ca="1" si="139"/>
        <v>0</v>
      </c>
      <c r="F1338">
        <f t="shared" ca="1" si="140"/>
        <v>31</v>
      </c>
      <c r="G1338">
        <f t="shared" ca="1" si="141"/>
        <v>32</v>
      </c>
      <c r="M1338">
        <v>882</v>
      </c>
      <c r="N1338">
        <v>19.460999999999999</v>
      </c>
    </row>
    <row r="1339" spans="1:14">
      <c r="A1339" s="54">
        <f>formulas!O1426</f>
        <v>0</v>
      </c>
      <c r="B1339" s="33">
        <f t="shared" ca="1" si="137"/>
        <v>32</v>
      </c>
      <c r="C1339">
        <f t="shared" si="138"/>
        <v>486</v>
      </c>
      <c r="D1339">
        <f t="shared" ca="1" si="136"/>
        <v>-2.1999999999999999E-2</v>
      </c>
      <c r="E1339">
        <f t="shared" ca="1" si="139"/>
        <v>0</v>
      </c>
      <c r="F1339">
        <f t="shared" ca="1" si="140"/>
        <v>31</v>
      </c>
      <c r="G1339">
        <f t="shared" ca="1" si="141"/>
        <v>32</v>
      </c>
      <c r="M1339">
        <v>883</v>
      </c>
      <c r="N1339">
        <v>19.484999999999999</v>
      </c>
    </row>
    <row r="1340" spans="1:14">
      <c r="A1340" s="54">
        <f>formulas!O1427</f>
        <v>0</v>
      </c>
      <c r="B1340" s="33">
        <f t="shared" ca="1" si="137"/>
        <v>32</v>
      </c>
      <c r="C1340">
        <f t="shared" si="138"/>
        <v>486</v>
      </c>
      <c r="D1340">
        <f t="shared" ca="1" si="136"/>
        <v>-2.1999999999999999E-2</v>
      </c>
      <c r="E1340">
        <f t="shared" ca="1" si="139"/>
        <v>0</v>
      </c>
      <c r="F1340">
        <f t="shared" ca="1" si="140"/>
        <v>31</v>
      </c>
      <c r="G1340">
        <f t="shared" ca="1" si="141"/>
        <v>32</v>
      </c>
      <c r="M1340">
        <v>884</v>
      </c>
      <c r="N1340">
        <v>19.507999999999999</v>
      </c>
    </row>
    <row r="1341" spans="1:14">
      <c r="A1341" s="54">
        <f>formulas!O1428</f>
        <v>0</v>
      </c>
      <c r="B1341" s="33">
        <f t="shared" ca="1" si="137"/>
        <v>32</v>
      </c>
      <c r="C1341">
        <f t="shared" si="138"/>
        <v>486</v>
      </c>
      <c r="D1341">
        <f t="shared" ca="1" si="136"/>
        <v>-2.1999999999999999E-2</v>
      </c>
      <c r="E1341">
        <f t="shared" ca="1" si="139"/>
        <v>0</v>
      </c>
      <c r="F1341">
        <f t="shared" ca="1" si="140"/>
        <v>31</v>
      </c>
      <c r="G1341">
        <f t="shared" ca="1" si="141"/>
        <v>32</v>
      </c>
      <c r="M1341">
        <v>885</v>
      </c>
      <c r="N1341">
        <v>19.532</v>
      </c>
    </row>
    <row r="1342" spans="1:14">
      <c r="A1342" s="54">
        <f>formulas!O1429</f>
        <v>0</v>
      </c>
      <c r="B1342" s="33">
        <f t="shared" ca="1" si="137"/>
        <v>32</v>
      </c>
      <c r="C1342">
        <f t="shared" si="138"/>
        <v>486</v>
      </c>
      <c r="D1342">
        <f t="shared" ca="1" si="136"/>
        <v>-2.1999999999999999E-2</v>
      </c>
      <c r="E1342">
        <f t="shared" ca="1" si="139"/>
        <v>0</v>
      </c>
      <c r="F1342">
        <f t="shared" ca="1" si="140"/>
        <v>31</v>
      </c>
      <c r="G1342">
        <f t="shared" ca="1" si="141"/>
        <v>32</v>
      </c>
      <c r="M1342">
        <v>886</v>
      </c>
      <c r="N1342">
        <v>19.556000000000001</v>
      </c>
    </row>
    <row r="1343" spans="1:14">
      <c r="A1343" s="54">
        <f>formulas!O1430</f>
        <v>0</v>
      </c>
      <c r="B1343" s="33">
        <f t="shared" ca="1" si="137"/>
        <v>32</v>
      </c>
      <c r="C1343">
        <f t="shared" si="138"/>
        <v>486</v>
      </c>
      <c r="D1343">
        <f t="shared" ca="1" si="136"/>
        <v>-2.1999999999999999E-2</v>
      </c>
      <c r="E1343">
        <f t="shared" ca="1" si="139"/>
        <v>0</v>
      </c>
      <c r="F1343">
        <f t="shared" ca="1" si="140"/>
        <v>31</v>
      </c>
      <c r="G1343">
        <f t="shared" ca="1" si="141"/>
        <v>32</v>
      </c>
      <c r="M1343">
        <v>887</v>
      </c>
      <c r="N1343">
        <v>19.579000000000001</v>
      </c>
    </row>
    <row r="1344" spans="1:14">
      <c r="A1344" s="54">
        <f>formulas!O1431</f>
        <v>0</v>
      </c>
      <c r="B1344" s="33">
        <f t="shared" ca="1" si="137"/>
        <v>32</v>
      </c>
      <c r="C1344">
        <f t="shared" si="138"/>
        <v>486</v>
      </c>
      <c r="D1344">
        <f t="shared" ca="1" si="136"/>
        <v>-2.1999999999999999E-2</v>
      </c>
      <c r="E1344">
        <f t="shared" ca="1" si="139"/>
        <v>0</v>
      </c>
      <c r="F1344">
        <f t="shared" ca="1" si="140"/>
        <v>31</v>
      </c>
      <c r="G1344">
        <f t="shared" ca="1" si="141"/>
        <v>32</v>
      </c>
      <c r="M1344">
        <v>888</v>
      </c>
      <c r="N1344">
        <v>19.603000000000002</v>
      </c>
    </row>
    <row r="1345" spans="1:14">
      <c r="A1345" s="54">
        <f>formulas!O1432</f>
        <v>0</v>
      </c>
      <c r="B1345" s="33">
        <f t="shared" ca="1" si="137"/>
        <v>32</v>
      </c>
      <c r="C1345">
        <f t="shared" si="138"/>
        <v>486</v>
      </c>
      <c r="D1345">
        <f t="shared" ca="1" si="136"/>
        <v>-2.1999999999999999E-2</v>
      </c>
      <c r="E1345">
        <f t="shared" ca="1" si="139"/>
        <v>0</v>
      </c>
      <c r="F1345">
        <f t="shared" ca="1" si="140"/>
        <v>31</v>
      </c>
      <c r="G1345">
        <f t="shared" ca="1" si="141"/>
        <v>32</v>
      </c>
      <c r="M1345">
        <v>889</v>
      </c>
      <c r="N1345">
        <v>19.626000000000001</v>
      </c>
    </row>
    <row r="1346" spans="1:14">
      <c r="A1346" s="54">
        <f>formulas!O1433</f>
        <v>0</v>
      </c>
      <c r="B1346" s="33">
        <f t="shared" ca="1" si="137"/>
        <v>32</v>
      </c>
      <c r="C1346">
        <f t="shared" si="138"/>
        <v>486</v>
      </c>
      <c r="D1346">
        <f t="shared" ca="1" si="136"/>
        <v>-2.1999999999999999E-2</v>
      </c>
      <c r="E1346">
        <f t="shared" ca="1" si="139"/>
        <v>0</v>
      </c>
      <c r="F1346">
        <f t="shared" ca="1" si="140"/>
        <v>31</v>
      </c>
      <c r="G1346">
        <f t="shared" ca="1" si="141"/>
        <v>32</v>
      </c>
      <c r="M1346">
        <v>890</v>
      </c>
      <c r="N1346">
        <v>19.649999999999999</v>
      </c>
    </row>
    <row r="1347" spans="1:14">
      <c r="A1347" s="54">
        <f>formulas!O1434</f>
        <v>0</v>
      </c>
      <c r="B1347" s="33">
        <f t="shared" ca="1" si="137"/>
        <v>32</v>
      </c>
      <c r="C1347">
        <f t="shared" si="138"/>
        <v>486</v>
      </c>
      <c r="D1347">
        <f t="shared" ref="D1347:D1410" ca="1" si="142">INDIRECT(ADDRESS(C1347+1,14))</f>
        <v>-2.1999999999999999E-2</v>
      </c>
      <c r="E1347">
        <f t="shared" ca="1" si="139"/>
        <v>0</v>
      </c>
      <c r="F1347">
        <f t="shared" ca="1" si="140"/>
        <v>31</v>
      </c>
      <c r="G1347">
        <f t="shared" ca="1" si="141"/>
        <v>32</v>
      </c>
      <c r="M1347">
        <v>891</v>
      </c>
      <c r="N1347">
        <v>19.673999999999999</v>
      </c>
    </row>
    <row r="1348" spans="1:14">
      <c r="A1348" s="54">
        <f>formulas!O1435</f>
        <v>0</v>
      </c>
      <c r="B1348" s="33">
        <f t="shared" ca="1" si="137"/>
        <v>32</v>
      </c>
      <c r="C1348">
        <f t="shared" si="138"/>
        <v>486</v>
      </c>
      <c r="D1348">
        <f t="shared" ca="1" si="142"/>
        <v>-2.1999999999999999E-2</v>
      </c>
      <c r="E1348">
        <f t="shared" ca="1" si="139"/>
        <v>0</v>
      </c>
      <c r="F1348">
        <f t="shared" ca="1" si="140"/>
        <v>31</v>
      </c>
      <c r="G1348">
        <f t="shared" ca="1" si="141"/>
        <v>32</v>
      </c>
      <c r="M1348">
        <v>892</v>
      </c>
      <c r="N1348">
        <v>19.696999999999999</v>
      </c>
    </row>
    <row r="1349" spans="1:14">
      <c r="A1349" s="54">
        <f>formulas!O1436</f>
        <v>0</v>
      </c>
      <c r="B1349" s="33">
        <f t="shared" ca="1" si="137"/>
        <v>32</v>
      </c>
      <c r="C1349">
        <f t="shared" si="138"/>
        <v>486</v>
      </c>
      <c r="D1349">
        <f t="shared" ca="1" si="142"/>
        <v>-2.1999999999999999E-2</v>
      </c>
      <c r="E1349">
        <f t="shared" ca="1" si="139"/>
        <v>0</v>
      </c>
      <c r="F1349">
        <f t="shared" ca="1" si="140"/>
        <v>31</v>
      </c>
      <c r="G1349">
        <f t="shared" ca="1" si="141"/>
        <v>32</v>
      </c>
      <c r="M1349">
        <v>893</v>
      </c>
      <c r="N1349">
        <v>19.721</v>
      </c>
    </row>
    <row r="1350" spans="1:14">
      <c r="A1350" s="54">
        <f>formulas!O1437</f>
        <v>0</v>
      </c>
      <c r="B1350" s="33">
        <f t="shared" ca="1" si="137"/>
        <v>32</v>
      </c>
      <c r="C1350">
        <f t="shared" si="138"/>
        <v>486</v>
      </c>
      <c r="D1350">
        <f t="shared" ca="1" si="142"/>
        <v>-2.1999999999999999E-2</v>
      </c>
      <c r="E1350">
        <f t="shared" ca="1" si="139"/>
        <v>0</v>
      </c>
      <c r="F1350">
        <f t="shared" ca="1" si="140"/>
        <v>31</v>
      </c>
      <c r="G1350">
        <f t="shared" ca="1" si="141"/>
        <v>32</v>
      </c>
      <c r="M1350">
        <v>894</v>
      </c>
      <c r="N1350">
        <v>19.745000000000001</v>
      </c>
    </row>
    <row r="1351" spans="1:14">
      <c r="A1351" s="54">
        <f>formulas!O1438</f>
        <v>0</v>
      </c>
      <c r="B1351" s="33">
        <f t="shared" ca="1" si="137"/>
        <v>32</v>
      </c>
      <c r="C1351">
        <f t="shared" si="138"/>
        <v>486</v>
      </c>
      <c r="D1351">
        <f t="shared" ca="1" si="142"/>
        <v>-2.1999999999999999E-2</v>
      </c>
      <c r="E1351">
        <f t="shared" ca="1" si="139"/>
        <v>0</v>
      </c>
      <c r="F1351">
        <f t="shared" ca="1" si="140"/>
        <v>31</v>
      </c>
      <c r="G1351">
        <f t="shared" ca="1" si="141"/>
        <v>32</v>
      </c>
      <c r="M1351">
        <v>895</v>
      </c>
      <c r="N1351">
        <v>19.768000000000001</v>
      </c>
    </row>
    <row r="1352" spans="1:14">
      <c r="A1352" s="54">
        <f>formulas!O1439</f>
        <v>0</v>
      </c>
      <c r="B1352" s="33">
        <f t="shared" ca="1" si="137"/>
        <v>32</v>
      </c>
      <c r="C1352">
        <f t="shared" si="138"/>
        <v>486</v>
      </c>
      <c r="D1352">
        <f t="shared" ca="1" si="142"/>
        <v>-2.1999999999999999E-2</v>
      </c>
      <c r="E1352">
        <f t="shared" ca="1" si="139"/>
        <v>0</v>
      </c>
      <c r="F1352">
        <f t="shared" ca="1" si="140"/>
        <v>31</v>
      </c>
      <c r="G1352">
        <f t="shared" ca="1" si="141"/>
        <v>32</v>
      </c>
      <c r="M1352">
        <v>896</v>
      </c>
      <c r="N1352">
        <v>19.792000000000002</v>
      </c>
    </row>
    <row r="1353" spans="1:14">
      <c r="A1353" s="54">
        <f>formulas!O1440</f>
        <v>0</v>
      </c>
      <c r="B1353" s="33">
        <f t="shared" ca="1" si="137"/>
        <v>32</v>
      </c>
      <c r="C1353">
        <f t="shared" si="138"/>
        <v>486</v>
      </c>
      <c r="D1353">
        <f t="shared" ca="1" si="142"/>
        <v>-2.1999999999999999E-2</v>
      </c>
      <c r="E1353">
        <f t="shared" ca="1" si="139"/>
        <v>0</v>
      </c>
      <c r="F1353">
        <f t="shared" ca="1" si="140"/>
        <v>31</v>
      </c>
      <c r="G1353">
        <f t="shared" ca="1" si="141"/>
        <v>32</v>
      </c>
      <c r="M1353">
        <v>897</v>
      </c>
      <c r="N1353">
        <v>19.815999999999999</v>
      </c>
    </row>
    <row r="1354" spans="1:14">
      <c r="A1354" s="54">
        <f>formulas!O1441</f>
        <v>0</v>
      </c>
      <c r="B1354" s="33">
        <f t="shared" ca="1" si="137"/>
        <v>32</v>
      </c>
      <c r="C1354">
        <f t="shared" si="138"/>
        <v>486</v>
      </c>
      <c r="D1354">
        <f t="shared" ca="1" si="142"/>
        <v>-2.1999999999999999E-2</v>
      </c>
      <c r="E1354">
        <f t="shared" ca="1" si="139"/>
        <v>0</v>
      </c>
      <c r="F1354">
        <f t="shared" ca="1" si="140"/>
        <v>31</v>
      </c>
      <c r="G1354">
        <f t="shared" ca="1" si="141"/>
        <v>32</v>
      </c>
      <c r="M1354">
        <v>898</v>
      </c>
      <c r="N1354">
        <v>19.838999999999999</v>
      </c>
    </row>
    <row r="1355" spans="1:14">
      <c r="A1355" s="54">
        <f>formulas!O1442</f>
        <v>0</v>
      </c>
      <c r="B1355" s="33">
        <f t="shared" ca="1" si="137"/>
        <v>32</v>
      </c>
      <c r="C1355">
        <f t="shared" si="138"/>
        <v>486</v>
      </c>
      <c r="D1355">
        <f t="shared" ca="1" si="142"/>
        <v>-2.1999999999999999E-2</v>
      </c>
      <c r="E1355">
        <f t="shared" ca="1" si="139"/>
        <v>0</v>
      </c>
      <c r="F1355">
        <f t="shared" ca="1" si="140"/>
        <v>31</v>
      </c>
      <c r="G1355">
        <f t="shared" ca="1" si="141"/>
        <v>32</v>
      </c>
      <c r="M1355">
        <v>899</v>
      </c>
      <c r="N1355">
        <v>19.863</v>
      </c>
    </row>
    <row r="1356" spans="1:14">
      <c r="A1356" s="54">
        <f>formulas!O1443</f>
        <v>0</v>
      </c>
      <c r="B1356" s="33">
        <f t="shared" ca="1" si="137"/>
        <v>32</v>
      </c>
      <c r="C1356">
        <f t="shared" si="138"/>
        <v>486</v>
      </c>
      <c r="D1356">
        <f t="shared" ca="1" si="142"/>
        <v>-2.1999999999999999E-2</v>
      </c>
      <c r="E1356">
        <f t="shared" ca="1" si="139"/>
        <v>0</v>
      </c>
      <c r="F1356">
        <f t="shared" ca="1" si="140"/>
        <v>31</v>
      </c>
      <c r="G1356">
        <f t="shared" ca="1" si="141"/>
        <v>32</v>
      </c>
      <c r="M1356">
        <v>900</v>
      </c>
      <c r="N1356">
        <v>19.887</v>
      </c>
    </row>
    <row r="1357" spans="1:14">
      <c r="A1357" s="54">
        <f>formulas!O1444</f>
        <v>0</v>
      </c>
      <c r="B1357" s="33">
        <f t="shared" ca="1" si="137"/>
        <v>32</v>
      </c>
      <c r="C1357">
        <f t="shared" si="138"/>
        <v>486</v>
      </c>
      <c r="D1357">
        <f t="shared" ca="1" si="142"/>
        <v>-2.1999999999999999E-2</v>
      </c>
      <c r="E1357">
        <f t="shared" ca="1" si="139"/>
        <v>0</v>
      </c>
      <c r="F1357">
        <f t="shared" ca="1" si="140"/>
        <v>31</v>
      </c>
      <c r="G1357">
        <f t="shared" ca="1" si="141"/>
        <v>32</v>
      </c>
      <c r="M1357">
        <v>901</v>
      </c>
      <c r="N1357">
        <v>19.91</v>
      </c>
    </row>
    <row r="1358" spans="1:14">
      <c r="A1358" s="54">
        <f>formulas!O1445</f>
        <v>0</v>
      </c>
      <c r="B1358" s="33">
        <f t="shared" ca="1" si="137"/>
        <v>32</v>
      </c>
      <c r="C1358">
        <f t="shared" si="138"/>
        <v>486</v>
      </c>
      <c r="D1358">
        <f t="shared" ca="1" si="142"/>
        <v>-2.1999999999999999E-2</v>
      </c>
      <c r="E1358">
        <f t="shared" ca="1" si="139"/>
        <v>0</v>
      </c>
      <c r="F1358">
        <f t="shared" ca="1" si="140"/>
        <v>31</v>
      </c>
      <c r="G1358">
        <f t="shared" ca="1" si="141"/>
        <v>32</v>
      </c>
      <c r="M1358">
        <v>902</v>
      </c>
      <c r="N1358">
        <v>19.934000000000001</v>
      </c>
    </row>
    <row r="1359" spans="1:14">
      <c r="A1359" s="54">
        <f>formulas!O1446</f>
        <v>0</v>
      </c>
      <c r="B1359" s="33">
        <f t="shared" ca="1" si="137"/>
        <v>32</v>
      </c>
      <c r="C1359">
        <f t="shared" si="138"/>
        <v>486</v>
      </c>
      <c r="D1359">
        <f t="shared" ca="1" si="142"/>
        <v>-2.1999999999999999E-2</v>
      </c>
      <c r="E1359">
        <f t="shared" ca="1" si="139"/>
        <v>0</v>
      </c>
      <c r="F1359">
        <f t="shared" ca="1" si="140"/>
        <v>31</v>
      </c>
      <c r="G1359">
        <f t="shared" ca="1" si="141"/>
        <v>32</v>
      </c>
      <c r="M1359">
        <v>903</v>
      </c>
      <c r="N1359">
        <v>19.957999999999998</v>
      </c>
    </row>
    <row r="1360" spans="1:14">
      <c r="A1360" s="54">
        <f>formulas!O1447</f>
        <v>0</v>
      </c>
      <c r="B1360" s="33">
        <f t="shared" ca="1" si="137"/>
        <v>32</v>
      </c>
      <c r="C1360">
        <f t="shared" si="138"/>
        <v>486</v>
      </c>
      <c r="D1360">
        <f t="shared" ca="1" si="142"/>
        <v>-2.1999999999999999E-2</v>
      </c>
      <c r="E1360">
        <f t="shared" ca="1" si="139"/>
        <v>0</v>
      </c>
      <c r="F1360">
        <f t="shared" ca="1" si="140"/>
        <v>31</v>
      </c>
      <c r="G1360">
        <f t="shared" ca="1" si="141"/>
        <v>32</v>
      </c>
      <c r="M1360">
        <v>904</v>
      </c>
      <c r="N1360">
        <v>19.981000000000002</v>
      </c>
    </row>
    <row r="1361" spans="1:14">
      <c r="A1361" s="54">
        <f>formulas!O1448</f>
        <v>0</v>
      </c>
      <c r="B1361" s="33">
        <f t="shared" ca="1" si="137"/>
        <v>32</v>
      </c>
      <c r="C1361">
        <f t="shared" si="138"/>
        <v>486</v>
      </c>
      <c r="D1361">
        <f t="shared" ca="1" si="142"/>
        <v>-2.1999999999999999E-2</v>
      </c>
      <c r="E1361">
        <f t="shared" ca="1" si="139"/>
        <v>0</v>
      </c>
      <c r="F1361">
        <f t="shared" ca="1" si="140"/>
        <v>31</v>
      </c>
      <c r="G1361">
        <f t="shared" ca="1" si="141"/>
        <v>32</v>
      </c>
      <c r="M1361">
        <v>905</v>
      </c>
      <c r="N1361">
        <v>20.004999999999999</v>
      </c>
    </row>
    <row r="1362" spans="1:14">
      <c r="A1362" s="54">
        <f>formulas!O1449</f>
        <v>0</v>
      </c>
      <c r="B1362" s="33">
        <f t="shared" ca="1" si="137"/>
        <v>32</v>
      </c>
      <c r="C1362">
        <f t="shared" si="138"/>
        <v>486</v>
      </c>
      <c r="D1362">
        <f t="shared" ca="1" si="142"/>
        <v>-2.1999999999999999E-2</v>
      </c>
      <c r="E1362">
        <f t="shared" ca="1" si="139"/>
        <v>0</v>
      </c>
      <c r="F1362">
        <f t="shared" ca="1" si="140"/>
        <v>31</v>
      </c>
      <c r="G1362">
        <f t="shared" ca="1" si="141"/>
        <v>32</v>
      </c>
      <c r="M1362">
        <v>906</v>
      </c>
      <c r="N1362">
        <v>20.029</v>
      </c>
    </row>
    <row r="1363" spans="1:14">
      <c r="A1363" s="54">
        <f>formulas!O1450</f>
        <v>0</v>
      </c>
      <c r="B1363" s="33">
        <f t="shared" ca="1" si="137"/>
        <v>32</v>
      </c>
      <c r="C1363">
        <f t="shared" si="138"/>
        <v>486</v>
      </c>
      <c r="D1363">
        <f t="shared" ca="1" si="142"/>
        <v>-2.1999999999999999E-2</v>
      </c>
      <c r="E1363">
        <f t="shared" ca="1" si="139"/>
        <v>0</v>
      </c>
      <c r="F1363">
        <f t="shared" ca="1" si="140"/>
        <v>31</v>
      </c>
      <c r="G1363">
        <f t="shared" ca="1" si="141"/>
        <v>32</v>
      </c>
      <c r="M1363">
        <v>907</v>
      </c>
      <c r="N1363">
        <v>20.052</v>
      </c>
    </row>
    <row r="1364" spans="1:14">
      <c r="A1364" s="54">
        <f>formulas!O1451</f>
        <v>0</v>
      </c>
      <c r="B1364" s="33">
        <f t="shared" ca="1" si="137"/>
        <v>32</v>
      </c>
      <c r="C1364">
        <f t="shared" si="138"/>
        <v>486</v>
      </c>
      <c r="D1364">
        <f t="shared" ca="1" si="142"/>
        <v>-2.1999999999999999E-2</v>
      </c>
      <c r="E1364">
        <f t="shared" ca="1" si="139"/>
        <v>0</v>
      </c>
      <c r="F1364">
        <f t="shared" ca="1" si="140"/>
        <v>31</v>
      </c>
      <c r="G1364">
        <f t="shared" ca="1" si="141"/>
        <v>32</v>
      </c>
      <c r="M1364">
        <v>908</v>
      </c>
      <c r="N1364">
        <v>20.076000000000001</v>
      </c>
    </row>
    <row r="1365" spans="1:14">
      <c r="A1365" s="54">
        <f>formulas!O1452</f>
        <v>0</v>
      </c>
      <c r="B1365" s="33">
        <f t="shared" ca="1" si="137"/>
        <v>32</v>
      </c>
      <c r="C1365">
        <f t="shared" si="138"/>
        <v>486</v>
      </c>
      <c r="D1365">
        <f t="shared" ca="1" si="142"/>
        <v>-2.1999999999999999E-2</v>
      </c>
      <c r="E1365">
        <f t="shared" ca="1" si="139"/>
        <v>0</v>
      </c>
      <c r="F1365">
        <f t="shared" ca="1" si="140"/>
        <v>31</v>
      </c>
      <c r="G1365">
        <f t="shared" ca="1" si="141"/>
        <v>32</v>
      </c>
      <c r="M1365">
        <v>909</v>
      </c>
      <c r="N1365">
        <v>20.100000000000001</v>
      </c>
    </row>
    <row r="1366" spans="1:14">
      <c r="A1366" s="54">
        <f>formulas!O1453</f>
        <v>0</v>
      </c>
      <c r="B1366" s="33">
        <f t="shared" ca="1" si="137"/>
        <v>32</v>
      </c>
      <c r="C1366">
        <f t="shared" si="138"/>
        <v>486</v>
      </c>
      <c r="D1366">
        <f t="shared" ca="1" si="142"/>
        <v>-2.1999999999999999E-2</v>
      </c>
      <c r="E1366">
        <f t="shared" ca="1" si="139"/>
        <v>0</v>
      </c>
      <c r="F1366">
        <f t="shared" ca="1" si="140"/>
        <v>31</v>
      </c>
      <c r="G1366">
        <f t="shared" ca="1" si="141"/>
        <v>32</v>
      </c>
      <c r="M1366">
        <v>910</v>
      </c>
      <c r="N1366">
        <v>20.123000000000001</v>
      </c>
    </row>
    <row r="1367" spans="1:14">
      <c r="A1367" s="54">
        <f>formulas!O1454</f>
        <v>0</v>
      </c>
      <c r="B1367" s="33">
        <f t="shared" ca="1" si="137"/>
        <v>32</v>
      </c>
      <c r="C1367">
        <f t="shared" si="138"/>
        <v>486</v>
      </c>
      <c r="D1367">
        <f t="shared" ca="1" si="142"/>
        <v>-2.1999999999999999E-2</v>
      </c>
      <c r="E1367">
        <f t="shared" ca="1" si="139"/>
        <v>0</v>
      </c>
      <c r="F1367">
        <f t="shared" ca="1" si="140"/>
        <v>31</v>
      </c>
      <c r="G1367">
        <f t="shared" ca="1" si="141"/>
        <v>32</v>
      </c>
      <c r="M1367">
        <v>911</v>
      </c>
      <c r="N1367">
        <v>20.146999999999998</v>
      </c>
    </row>
    <row r="1368" spans="1:14">
      <c r="A1368" s="54">
        <f>formulas!O1455</f>
        <v>0</v>
      </c>
      <c r="B1368" s="33">
        <f t="shared" ca="1" si="137"/>
        <v>32</v>
      </c>
      <c r="C1368">
        <f t="shared" si="138"/>
        <v>486</v>
      </c>
      <c r="D1368">
        <f t="shared" ca="1" si="142"/>
        <v>-2.1999999999999999E-2</v>
      </c>
      <c r="E1368">
        <f t="shared" ca="1" si="139"/>
        <v>0</v>
      </c>
      <c r="F1368">
        <f t="shared" ca="1" si="140"/>
        <v>31</v>
      </c>
      <c r="G1368">
        <f t="shared" ca="1" si="141"/>
        <v>32</v>
      </c>
      <c r="M1368">
        <v>912</v>
      </c>
      <c r="N1368">
        <v>20.170999999999999</v>
      </c>
    </row>
    <row r="1369" spans="1:14">
      <c r="A1369" s="54">
        <f>formulas!O1456</f>
        <v>0</v>
      </c>
      <c r="B1369" s="33">
        <f t="shared" ca="1" si="137"/>
        <v>32</v>
      </c>
      <c r="C1369">
        <f t="shared" si="138"/>
        <v>486</v>
      </c>
      <c r="D1369">
        <f t="shared" ca="1" si="142"/>
        <v>-2.1999999999999999E-2</v>
      </c>
      <c r="E1369">
        <f t="shared" ca="1" si="139"/>
        <v>0</v>
      </c>
      <c r="F1369">
        <f t="shared" ca="1" si="140"/>
        <v>31</v>
      </c>
      <c r="G1369">
        <f t="shared" ca="1" si="141"/>
        <v>32</v>
      </c>
      <c r="M1369">
        <v>913</v>
      </c>
      <c r="N1369">
        <v>20.193999999999999</v>
      </c>
    </row>
    <row r="1370" spans="1:14">
      <c r="A1370" s="54">
        <f>formulas!O1457</f>
        <v>0</v>
      </c>
      <c r="B1370" s="33">
        <f t="shared" ca="1" si="137"/>
        <v>32</v>
      </c>
      <c r="C1370">
        <f t="shared" si="138"/>
        <v>486</v>
      </c>
      <c r="D1370">
        <f t="shared" ca="1" si="142"/>
        <v>-2.1999999999999999E-2</v>
      </c>
      <c r="E1370">
        <f t="shared" ca="1" si="139"/>
        <v>0</v>
      </c>
      <c r="F1370">
        <f t="shared" ca="1" si="140"/>
        <v>31</v>
      </c>
      <c r="G1370">
        <f t="shared" ca="1" si="141"/>
        <v>32</v>
      </c>
      <c r="M1370">
        <v>914</v>
      </c>
      <c r="N1370">
        <v>20.218</v>
      </c>
    </row>
    <row r="1371" spans="1:14">
      <c r="A1371" s="54">
        <f>formulas!O1458</f>
        <v>0</v>
      </c>
      <c r="B1371" s="33">
        <f t="shared" ca="1" si="137"/>
        <v>32</v>
      </c>
      <c r="C1371">
        <f t="shared" si="138"/>
        <v>486</v>
      </c>
      <c r="D1371">
        <f t="shared" ca="1" si="142"/>
        <v>-2.1999999999999999E-2</v>
      </c>
      <c r="E1371">
        <f t="shared" ca="1" si="139"/>
        <v>0</v>
      </c>
      <c r="F1371">
        <f t="shared" ca="1" si="140"/>
        <v>31</v>
      </c>
      <c r="G1371">
        <f t="shared" ca="1" si="141"/>
        <v>32</v>
      </c>
      <c r="M1371">
        <v>915</v>
      </c>
      <c r="N1371">
        <v>20.242000000000001</v>
      </c>
    </row>
    <row r="1372" spans="1:14">
      <c r="A1372" s="54">
        <f>formulas!O1459</f>
        <v>0</v>
      </c>
      <c r="B1372" s="33">
        <f t="shared" ca="1" si="137"/>
        <v>32</v>
      </c>
      <c r="C1372">
        <f t="shared" si="138"/>
        <v>486</v>
      </c>
      <c r="D1372">
        <f t="shared" ca="1" si="142"/>
        <v>-2.1999999999999999E-2</v>
      </c>
      <c r="E1372">
        <f t="shared" ca="1" si="139"/>
        <v>0</v>
      </c>
      <c r="F1372">
        <f t="shared" ca="1" si="140"/>
        <v>31</v>
      </c>
      <c r="G1372">
        <f t="shared" ca="1" si="141"/>
        <v>32</v>
      </c>
      <c r="M1372">
        <v>916</v>
      </c>
      <c r="N1372">
        <v>20.265000000000001</v>
      </c>
    </row>
    <row r="1373" spans="1:14">
      <c r="A1373" s="54">
        <f>formulas!O1460</f>
        <v>0</v>
      </c>
      <c r="B1373" s="33">
        <f t="shared" ca="1" si="137"/>
        <v>32</v>
      </c>
      <c r="C1373">
        <f t="shared" si="138"/>
        <v>486</v>
      </c>
      <c r="D1373">
        <f t="shared" ca="1" si="142"/>
        <v>-2.1999999999999999E-2</v>
      </c>
      <c r="E1373">
        <f t="shared" ca="1" si="139"/>
        <v>0</v>
      </c>
      <c r="F1373">
        <f t="shared" ca="1" si="140"/>
        <v>31</v>
      </c>
      <c r="G1373">
        <f t="shared" ca="1" si="141"/>
        <v>32</v>
      </c>
      <c r="M1373">
        <v>917</v>
      </c>
      <c r="N1373">
        <v>20.289000000000001</v>
      </c>
    </row>
    <row r="1374" spans="1:14">
      <c r="A1374" s="54">
        <f>formulas!O1461</f>
        <v>0</v>
      </c>
      <c r="B1374" s="33">
        <f t="shared" ca="1" si="137"/>
        <v>32</v>
      </c>
      <c r="C1374">
        <f t="shared" si="138"/>
        <v>486</v>
      </c>
      <c r="D1374">
        <f t="shared" ca="1" si="142"/>
        <v>-2.1999999999999999E-2</v>
      </c>
      <c r="E1374">
        <f t="shared" ca="1" si="139"/>
        <v>0</v>
      </c>
      <c r="F1374">
        <f t="shared" ca="1" si="140"/>
        <v>31</v>
      </c>
      <c r="G1374">
        <f t="shared" ca="1" si="141"/>
        <v>32</v>
      </c>
      <c r="M1374">
        <v>918</v>
      </c>
      <c r="N1374">
        <v>20.312999999999999</v>
      </c>
    </row>
    <row r="1375" spans="1:14">
      <c r="A1375" s="54">
        <f>formulas!O1462</f>
        <v>0</v>
      </c>
      <c r="B1375" s="33">
        <f t="shared" ca="1" si="137"/>
        <v>32</v>
      </c>
      <c r="C1375">
        <f t="shared" si="138"/>
        <v>486</v>
      </c>
      <c r="D1375">
        <f t="shared" ca="1" si="142"/>
        <v>-2.1999999999999999E-2</v>
      </c>
      <c r="E1375">
        <f t="shared" ca="1" si="139"/>
        <v>0</v>
      </c>
      <c r="F1375">
        <f t="shared" ca="1" si="140"/>
        <v>31</v>
      </c>
      <c r="G1375">
        <f t="shared" ca="1" si="141"/>
        <v>32</v>
      </c>
      <c r="M1375">
        <v>919</v>
      </c>
      <c r="N1375">
        <v>20.335999999999999</v>
      </c>
    </row>
    <row r="1376" spans="1:14">
      <c r="A1376" s="54">
        <f>formulas!O1463</f>
        <v>0</v>
      </c>
      <c r="B1376" s="33">
        <f t="shared" ca="1" si="137"/>
        <v>32</v>
      </c>
      <c r="C1376">
        <f t="shared" si="138"/>
        <v>486</v>
      </c>
      <c r="D1376">
        <f t="shared" ca="1" si="142"/>
        <v>-2.1999999999999999E-2</v>
      </c>
      <c r="E1376">
        <f t="shared" ca="1" si="139"/>
        <v>0</v>
      </c>
      <c r="F1376">
        <f t="shared" ca="1" si="140"/>
        <v>31</v>
      </c>
      <c r="G1376">
        <f t="shared" ca="1" si="141"/>
        <v>32</v>
      </c>
      <c r="M1376">
        <v>920</v>
      </c>
      <c r="N1376">
        <v>20.36</v>
      </c>
    </row>
    <row r="1377" spans="1:14">
      <c r="A1377" s="54">
        <f>formulas!O1464</f>
        <v>0</v>
      </c>
      <c r="B1377" s="33">
        <f t="shared" ca="1" si="137"/>
        <v>32</v>
      </c>
      <c r="C1377">
        <f t="shared" si="138"/>
        <v>486</v>
      </c>
      <c r="D1377">
        <f t="shared" ca="1" si="142"/>
        <v>-2.1999999999999999E-2</v>
      </c>
      <c r="E1377">
        <f t="shared" ca="1" si="139"/>
        <v>0</v>
      </c>
      <c r="F1377">
        <f t="shared" ca="1" si="140"/>
        <v>31</v>
      </c>
      <c r="G1377">
        <f t="shared" ca="1" si="141"/>
        <v>32</v>
      </c>
      <c r="M1377">
        <v>921</v>
      </c>
      <c r="N1377">
        <v>20.384</v>
      </c>
    </row>
    <row r="1378" spans="1:14">
      <c r="A1378" s="54">
        <f>formulas!O1465</f>
        <v>0</v>
      </c>
      <c r="B1378" s="33">
        <f t="shared" ca="1" si="137"/>
        <v>32</v>
      </c>
      <c r="C1378">
        <f t="shared" si="138"/>
        <v>486</v>
      </c>
      <c r="D1378">
        <f t="shared" ca="1" si="142"/>
        <v>-2.1999999999999999E-2</v>
      </c>
      <c r="E1378">
        <f t="shared" ca="1" si="139"/>
        <v>0</v>
      </c>
      <c r="F1378">
        <f t="shared" ca="1" si="140"/>
        <v>31</v>
      </c>
      <c r="G1378">
        <f t="shared" ca="1" si="141"/>
        <v>32</v>
      </c>
      <c r="M1378">
        <v>922</v>
      </c>
      <c r="N1378">
        <v>20.407</v>
      </c>
    </row>
    <row r="1379" spans="1:14">
      <c r="A1379" s="54">
        <f>formulas!O1466</f>
        <v>0</v>
      </c>
      <c r="B1379" s="33">
        <f t="shared" ca="1" si="137"/>
        <v>32</v>
      </c>
      <c r="C1379">
        <f t="shared" si="138"/>
        <v>486</v>
      </c>
      <c r="D1379">
        <f t="shared" ca="1" si="142"/>
        <v>-2.1999999999999999E-2</v>
      </c>
      <c r="E1379">
        <f t="shared" ca="1" si="139"/>
        <v>0</v>
      </c>
      <c r="F1379">
        <f t="shared" ca="1" si="140"/>
        <v>31</v>
      </c>
      <c r="G1379">
        <f t="shared" ca="1" si="141"/>
        <v>32</v>
      </c>
      <c r="M1379">
        <v>923</v>
      </c>
      <c r="N1379">
        <v>20.431000000000001</v>
      </c>
    </row>
    <row r="1380" spans="1:14">
      <c r="A1380" s="54">
        <f>formulas!O1467</f>
        <v>0</v>
      </c>
      <c r="B1380" s="33">
        <f t="shared" ca="1" si="137"/>
        <v>32</v>
      </c>
      <c r="C1380">
        <f t="shared" si="138"/>
        <v>486</v>
      </c>
      <c r="D1380">
        <f t="shared" ca="1" si="142"/>
        <v>-2.1999999999999999E-2</v>
      </c>
      <c r="E1380">
        <f t="shared" ca="1" si="139"/>
        <v>0</v>
      </c>
      <c r="F1380">
        <f t="shared" ca="1" si="140"/>
        <v>31</v>
      </c>
      <c r="G1380">
        <f t="shared" ca="1" si="141"/>
        <v>32</v>
      </c>
      <c r="M1380">
        <v>924</v>
      </c>
      <c r="N1380">
        <v>20.454999999999998</v>
      </c>
    </row>
    <row r="1381" spans="1:14">
      <c r="A1381" s="54">
        <f>formulas!O1468</f>
        <v>0</v>
      </c>
      <c r="B1381" s="33">
        <f t="shared" ref="B1381:B1444" ca="1" si="143">(A1381-D1381)/(E1381-D1381)*(G1381-F1381)+F1381</f>
        <v>32</v>
      </c>
      <c r="C1381">
        <f t="shared" ref="C1381:C1444" si="144">COUNTIF($N$2:$N$25400,"&lt;"&amp;A1381)</f>
        <v>486</v>
      </c>
      <c r="D1381">
        <f t="shared" ca="1" si="142"/>
        <v>-2.1999999999999999E-2</v>
      </c>
      <c r="E1381">
        <f t="shared" ref="E1381:E1444" ca="1" si="145">INDIRECT(ADDRESS(C1381+2,14))</f>
        <v>0</v>
      </c>
      <c r="F1381">
        <f t="shared" ref="F1381:F1444" ca="1" si="146">INDIRECT(ADDRESS(C1381+1,13))</f>
        <v>31</v>
      </c>
      <c r="G1381">
        <f t="shared" ref="G1381:G1444" ca="1" si="147">INDIRECT(ADDRESS(C1381+2,13))</f>
        <v>32</v>
      </c>
      <c r="M1381">
        <v>925</v>
      </c>
      <c r="N1381">
        <v>20.478999999999999</v>
      </c>
    </row>
    <row r="1382" spans="1:14">
      <c r="A1382" s="54">
        <f>formulas!O1469</f>
        <v>0</v>
      </c>
      <c r="B1382" s="33">
        <f t="shared" ca="1" si="143"/>
        <v>32</v>
      </c>
      <c r="C1382">
        <f t="shared" si="144"/>
        <v>486</v>
      </c>
      <c r="D1382">
        <f t="shared" ca="1" si="142"/>
        <v>-2.1999999999999999E-2</v>
      </c>
      <c r="E1382">
        <f t="shared" ca="1" si="145"/>
        <v>0</v>
      </c>
      <c r="F1382">
        <f t="shared" ca="1" si="146"/>
        <v>31</v>
      </c>
      <c r="G1382">
        <f t="shared" ca="1" si="147"/>
        <v>32</v>
      </c>
      <c r="M1382">
        <v>926</v>
      </c>
      <c r="N1382">
        <v>20.501999999999999</v>
      </c>
    </row>
    <row r="1383" spans="1:14">
      <c r="A1383" s="54">
        <f>formulas!O1470</f>
        <v>0</v>
      </c>
      <c r="B1383" s="33">
        <f t="shared" ca="1" si="143"/>
        <v>32</v>
      </c>
      <c r="C1383">
        <f t="shared" si="144"/>
        <v>486</v>
      </c>
      <c r="D1383">
        <f t="shared" ca="1" si="142"/>
        <v>-2.1999999999999999E-2</v>
      </c>
      <c r="E1383">
        <f t="shared" ca="1" si="145"/>
        <v>0</v>
      </c>
      <c r="F1383">
        <f t="shared" ca="1" si="146"/>
        <v>31</v>
      </c>
      <c r="G1383">
        <f t="shared" ca="1" si="147"/>
        <v>32</v>
      </c>
      <c r="M1383">
        <v>927</v>
      </c>
      <c r="N1383">
        <v>20.526</v>
      </c>
    </row>
    <row r="1384" spans="1:14">
      <c r="A1384" s="54">
        <f>formulas!O1471</f>
        <v>0</v>
      </c>
      <c r="B1384" s="33">
        <f t="shared" ca="1" si="143"/>
        <v>32</v>
      </c>
      <c r="C1384">
        <f t="shared" si="144"/>
        <v>486</v>
      </c>
      <c r="D1384">
        <f t="shared" ca="1" si="142"/>
        <v>-2.1999999999999999E-2</v>
      </c>
      <c r="E1384">
        <f t="shared" ca="1" si="145"/>
        <v>0</v>
      </c>
      <c r="F1384">
        <f t="shared" ca="1" si="146"/>
        <v>31</v>
      </c>
      <c r="G1384">
        <f t="shared" ca="1" si="147"/>
        <v>32</v>
      </c>
      <c r="M1384">
        <v>928</v>
      </c>
      <c r="N1384">
        <v>20.55</v>
      </c>
    </row>
    <row r="1385" spans="1:14">
      <c r="A1385" s="54">
        <f>formulas!O1472</f>
        <v>0</v>
      </c>
      <c r="B1385" s="33">
        <f t="shared" ca="1" si="143"/>
        <v>32</v>
      </c>
      <c r="C1385">
        <f t="shared" si="144"/>
        <v>486</v>
      </c>
      <c r="D1385">
        <f t="shared" ca="1" si="142"/>
        <v>-2.1999999999999999E-2</v>
      </c>
      <c r="E1385">
        <f t="shared" ca="1" si="145"/>
        <v>0</v>
      </c>
      <c r="F1385">
        <f t="shared" ca="1" si="146"/>
        <v>31</v>
      </c>
      <c r="G1385">
        <f t="shared" ca="1" si="147"/>
        <v>32</v>
      </c>
      <c r="M1385">
        <v>929</v>
      </c>
      <c r="N1385">
        <v>20.573</v>
      </c>
    </row>
    <row r="1386" spans="1:14">
      <c r="A1386" s="54">
        <f>formulas!O1473</f>
        <v>0</v>
      </c>
      <c r="B1386" s="33">
        <f t="shared" ca="1" si="143"/>
        <v>32</v>
      </c>
      <c r="C1386">
        <f t="shared" si="144"/>
        <v>486</v>
      </c>
      <c r="D1386">
        <f t="shared" ca="1" si="142"/>
        <v>-2.1999999999999999E-2</v>
      </c>
      <c r="E1386">
        <f t="shared" ca="1" si="145"/>
        <v>0</v>
      </c>
      <c r="F1386">
        <f t="shared" ca="1" si="146"/>
        <v>31</v>
      </c>
      <c r="G1386">
        <f t="shared" ca="1" si="147"/>
        <v>32</v>
      </c>
      <c r="M1386">
        <v>930</v>
      </c>
      <c r="N1386">
        <v>20.597000000000001</v>
      </c>
    </row>
    <row r="1387" spans="1:14">
      <c r="A1387" s="54">
        <f>formulas!O1474</f>
        <v>0</v>
      </c>
      <c r="B1387" s="33">
        <f t="shared" ca="1" si="143"/>
        <v>32</v>
      </c>
      <c r="C1387">
        <f t="shared" si="144"/>
        <v>486</v>
      </c>
      <c r="D1387">
        <f t="shared" ca="1" si="142"/>
        <v>-2.1999999999999999E-2</v>
      </c>
      <c r="E1387">
        <f t="shared" ca="1" si="145"/>
        <v>0</v>
      </c>
      <c r="F1387">
        <f t="shared" ca="1" si="146"/>
        <v>31</v>
      </c>
      <c r="G1387">
        <f t="shared" ca="1" si="147"/>
        <v>32</v>
      </c>
      <c r="M1387">
        <v>931</v>
      </c>
      <c r="N1387">
        <v>20.620999999999999</v>
      </c>
    </row>
    <row r="1388" spans="1:14">
      <c r="A1388" s="54">
        <f>formulas!O1475</f>
        <v>0</v>
      </c>
      <c r="B1388" s="33">
        <f t="shared" ca="1" si="143"/>
        <v>32</v>
      </c>
      <c r="C1388">
        <f t="shared" si="144"/>
        <v>486</v>
      </c>
      <c r="D1388">
        <f t="shared" ca="1" si="142"/>
        <v>-2.1999999999999999E-2</v>
      </c>
      <c r="E1388">
        <f t="shared" ca="1" si="145"/>
        <v>0</v>
      </c>
      <c r="F1388">
        <f t="shared" ca="1" si="146"/>
        <v>31</v>
      </c>
      <c r="G1388">
        <f t="shared" ca="1" si="147"/>
        <v>32</v>
      </c>
      <c r="M1388">
        <v>932</v>
      </c>
      <c r="N1388">
        <v>20.643999999999998</v>
      </c>
    </row>
    <row r="1389" spans="1:14">
      <c r="A1389" s="54">
        <f>formulas!O1476</f>
        <v>0</v>
      </c>
      <c r="B1389" s="33">
        <f t="shared" ca="1" si="143"/>
        <v>32</v>
      </c>
      <c r="C1389">
        <f t="shared" si="144"/>
        <v>486</v>
      </c>
      <c r="D1389">
        <f t="shared" ca="1" si="142"/>
        <v>-2.1999999999999999E-2</v>
      </c>
      <c r="E1389">
        <f t="shared" ca="1" si="145"/>
        <v>0</v>
      </c>
      <c r="F1389">
        <f t="shared" ca="1" si="146"/>
        <v>31</v>
      </c>
      <c r="G1389">
        <f t="shared" ca="1" si="147"/>
        <v>32</v>
      </c>
      <c r="M1389">
        <v>933</v>
      </c>
      <c r="N1389">
        <v>20.667999999999999</v>
      </c>
    </row>
    <row r="1390" spans="1:14">
      <c r="A1390" s="54">
        <f>formulas!O1477</f>
        <v>0</v>
      </c>
      <c r="B1390" s="33">
        <f t="shared" ca="1" si="143"/>
        <v>32</v>
      </c>
      <c r="C1390">
        <f t="shared" si="144"/>
        <v>486</v>
      </c>
      <c r="D1390">
        <f t="shared" ca="1" si="142"/>
        <v>-2.1999999999999999E-2</v>
      </c>
      <c r="E1390">
        <f t="shared" ca="1" si="145"/>
        <v>0</v>
      </c>
      <c r="F1390">
        <f t="shared" ca="1" si="146"/>
        <v>31</v>
      </c>
      <c r="G1390">
        <f t="shared" ca="1" si="147"/>
        <v>32</v>
      </c>
      <c r="M1390">
        <v>934</v>
      </c>
      <c r="N1390">
        <v>20.692</v>
      </c>
    </row>
    <row r="1391" spans="1:14">
      <c r="A1391" s="54">
        <f>formulas!O1478</f>
        <v>0</v>
      </c>
      <c r="B1391" s="33">
        <f t="shared" ca="1" si="143"/>
        <v>32</v>
      </c>
      <c r="C1391">
        <f t="shared" si="144"/>
        <v>486</v>
      </c>
      <c r="D1391">
        <f t="shared" ca="1" si="142"/>
        <v>-2.1999999999999999E-2</v>
      </c>
      <c r="E1391">
        <f t="shared" ca="1" si="145"/>
        <v>0</v>
      </c>
      <c r="F1391">
        <f t="shared" ca="1" si="146"/>
        <v>31</v>
      </c>
      <c r="G1391">
        <f t="shared" ca="1" si="147"/>
        <v>32</v>
      </c>
      <c r="M1391">
        <v>935</v>
      </c>
      <c r="N1391">
        <v>20.715</v>
      </c>
    </row>
    <row r="1392" spans="1:14">
      <c r="A1392" s="54">
        <f>formulas!O1479</f>
        <v>0</v>
      </c>
      <c r="B1392" s="33">
        <f t="shared" ca="1" si="143"/>
        <v>32</v>
      </c>
      <c r="C1392">
        <f t="shared" si="144"/>
        <v>486</v>
      </c>
      <c r="D1392">
        <f t="shared" ca="1" si="142"/>
        <v>-2.1999999999999999E-2</v>
      </c>
      <c r="E1392">
        <f t="shared" ca="1" si="145"/>
        <v>0</v>
      </c>
      <c r="F1392">
        <f t="shared" ca="1" si="146"/>
        <v>31</v>
      </c>
      <c r="G1392">
        <f t="shared" ca="1" si="147"/>
        <v>32</v>
      </c>
      <c r="M1392">
        <v>936</v>
      </c>
      <c r="N1392">
        <v>20.739000000000001</v>
      </c>
    </row>
    <row r="1393" spans="1:14">
      <c r="A1393" s="54">
        <f>formulas!O1480</f>
        <v>0</v>
      </c>
      <c r="B1393" s="33">
        <f t="shared" ca="1" si="143"/>
        <v>32</v>
      </c>
      <c r="C1393">
        <f t="shared" si="144"/>
        <v>486</v>
      </c>
      <c r="D1393">
        <f t="shared" ca="1" si="142"/>
        <v>-2.1999999999999999E-2</v>
      </c>
      <c r="E1393">
        <f t="shared" ca="1" si="145"/>
        <v>0</v>
      </c>
      <c r="F1393">
        <f t="shared" ca="1" si="146"/>
        <v>31</v>
      </c>
      <c r="G1393">
        <f t="shared" ca="1" si="147"/>
        <v>32</v>
      </c>
      <c r="M1393">
        <v>937</v>
      </c>
      <c r="N1393">
        <v>20.763000000000002</v>
      </c>
    </row>
    <row r="1394" spans="1:14">
      <c r="A1394" s="54">
        <f>formulas!O1481</f>
        <v>0</v>
      </c>
      <c r="B1394" s="33">
        <f t="shared" ca="1" si="143"/>
        <v>32</v>
      </c>
      <c r="C1394">
        <f t="shared" si="144"/>
        <v>486</v>
      </c>
      <c r="D1394">
        <f t="shared" ca="1" si="142"/>
        <v>-2.1999999999999999E-2</v>
      </c>
      <c r="E1394">
        <f t="shared" ca="1" si="145"/>
        <v>0</v>
      </c>
      <c r="F1394">
        <f t="shared" ca="1" si="146"/>
        <v>31</v>
      </c>
      <c r="G1394">
        <f t="shared" ca="1" si="147"/>
        <v>32</v>
      </c>
      <c r="M1394">
        <v>938</v>
      </c>
      <c r="N1394">
        <v>20.786000000000001</v>
      </c>
    </row>
    <row r="1395" spans="1:14">
      <c r="A1395" s="54">
        <f>formulas!O1482</f>
        <v>0</v>
      </c>
      <c r="B1395" s="33">
        <f t="shared" ca="1" si="143"/>
        <v>32</v>
      </c>
      <c r="C1395">
        <f t="shared" si="144"/>
        <v>486</v>
      </c>
      <c r="D1395">
        <f t="shared" ca="1" si="142"/>
        <v>-2.1999999999999999E-2</v>
      </c>
      <c r="E1395">
        <f t="shared" ca="1" si="145"/>
        <v>0</v>
      </c>
      <c r="F1395">
        <f t="shared" ca="1" si="146"/>
        <v>31</v>
      </c>
      <c r="G1395">
        <f t="shared" ca="1" si="147"/>
        <v>32</v>
      </c>
      <c r="M1395">
        <v>939</v>
      </c>
      <c r="N1395">
        <v>20.81</v>
      </c>
    </row>
    <row r="1396" spans="1:14">
      <c r="A1396" s="54">
        <f>formulas!O1483</f>
        <v>0</v>
      </c>
      <c r="B1396" s="33">
        <f t="shared" ca="1" si="143"/>
        <v>32</v>
      </c>
      <c r="C1396">
        <f t="shared" si="144"/>
        <v>486</v>
      </c>
      <c r="D1396">
        <f t="shared" ca="1" si="142"/>
        <v>-2.1999999999999999E-2</v>
      </c>
      <c r="E1396">
        <f t="shared" ca="1" si="145"/>
        <v>0</v>
      </c>
      <c r="F1396">
        <f t="shared" ca="1" si="146"/>
        <v>31</v>
      </c>
      <c r="G1396">
        <f t="shared" ca="1" si="147"/>
        <v>32</v>
      </c>
      <c r="M1396">
        <v>940</v>
      </c>
      <c r="N1396">
        <v>20.834</v>
      </c>
    </row>
    <row r="1397" spans="1:14">
      <c r="A1397" s="54">
        <f>formulas!O1484</f>
        <v>0</v>
      </c>
      <c r="B1397" s="33">
        <f t="shared" ca="1" si="143"/>
        <v>32</v>
      </c>
      <c r="C1397">
        <f t="shared" si="144"/>
        <v>486</v>
      </c>
      <c r="D1397">
        <f t="shared" ca="1" si="142"/>
        <v>-2.1999999999999999E-2</v>
      </c>
      <c r="E1397">
        <f t="shared" ca="1" si="145"/>
        <v>0</v>
      </c>
      <c r="F1397">
        <f t="shared" ca="1" si="146"/>
        <v>31</v>
      </c>
      <c r="G1397">
        <f t="shared" ca="1" si="147"/>
        <v>32</v>
      </c>
      <c r="M1397">
        <v>941</v>
      </c>
      <c r="N1397">
        <v>20.856999999999999</v>
      </c>
    </row>
    <row r="1398" spans="1:14">
      <c r="A1398" s="54">
        <f>formulas!O1485</f>
        <v>0</v>
      </c>
      <c r="B1398" s="33">
        <f t="shared" ca="1" si="143"/>
        <v>32</v>
      </c>
      <c r="C1398">
        <f t="shared" si="144"/>
        <v>486</v>
      </c>
      <c r="D1398">
        <f t="shared" ca="1" si="142"/>
        <v>-2.1999999999999999E-2</v>
      </c>
      <c r="E1398">
        <f t="shared" ca="1" si="145"/>
        <v>0</v>
      </c>
      <c r="F1398">
        <f t="shared" ca="1" si="146"/>
        <v>31</v>
      </c>
      <c r="G1398">
        <f t="shared" ca="1" si="147"/>
        <v>32</v>
      </c>
      <c r="M1398">
        <v>942</v>
      </c>
      <c r="N1398">
        <v>20.881</v>
      </c>
    </row>
    <row r="1399" spans="1:14">
      <c r="A1399" s="54">
        <f>formulas!O1486</f>
        <v>0</v>
      </c>
      <c r="B1399" s="33">
        <f t="shared" ca="1" si="143"/>
        <v>32</v>
      </c>
      <c r="C1399">
        <f t="shared" si="144"/>
        <v>486</v>
      </c>
      <c r="D1399">
        <f t="shared" ca="1" si="142"/>
        <v>-2.1999999999999999E-2</v>
      </c>
      <c r="E1399">
        <f t="shared" ca="1" si="145"/>
        <v>0</v>
      </c>
      <c r="F1399">
        <f t="shared" ca="1" si="146"/>
        <v>31</v>
      </c>
      <c r="G1399">
        <f t="shared" ca="1" si="147"/>
        <v>32</v>
      </c>
      <c r="M1399">
        <v>943</v>
      </c>
      <c r="N1399">
        <v>20.905000000000001</v>
      </c>
    </row>
    <row r="1400" spans="1:14">
      <c r="A1400" s="54">
        <f>formulas!O1487</f>
        <v>0</v>
      </c>
      <c r="B1400" s="33">
        <f t="shared" ca="1" si="143"/>
        <v>32</v>
      </c>
      <c r="C1400">
        <f t="shared" si="144"/>
        <v>486</v>
      </c>
      <c r="D1400">
        <f t="shared" ca="1" si="142"/>
        <v>-2.1999999999999999E-2</v>
      </c>
      <c r="E1400">
        <f t="shared" ca="1" si="145"/>
        <v>0</v>
      </c>
      <c r="F1400">
        <f t="shared" ca="1" si="146"/>
        <v>31</v>
      </c>
      <c r="G1400">
        <f t="shared" ca="1" si="147"/>
        <v>32</v>
      </c>
      <c r="M1400">
        <v>944</v>
      </c>
      <c r="N1400">
        <v>20.928999999999998</v>
      </c>
    </row>
    <row r="1401" spans="1:14">
      <c r="A1401" s="54">
        <f>formulas!O1488</f>
        <v>0</v>
      </c>
      <c r="B1401" s="33">
        <f t="shared" ca="1" si="143"/>
        <v>32</v>
      </c>
      <c r="C1401">
        <f t="shared" si="144"/>
        <v>486</v>
      </c>
      <c r="D1401">
        <f t="shared" ca="1" si="142"/>
        <v>-2.1999999999999999E-2</v>
      </c>
      <c r="E1401">
        <f t="shared" ca="1" si="145"/>
        <v>0</v>
      </c>
      <c r="F1401">
        <f t="shared" ca="1" si="146"/>
        <v>31</v>
      </c>
      <c r="G1401">
        <f t="shared" ca="1" si="147"/>
        <v>32</v>
      </c>
      <c r="M1401">
        <v>945</v>
      </c>
      <c r="N1401">
        <v>20.952000000000002</v>
      </c>
    </row>
    <row r="1402" spans="1:14">
      <c r="A1402" s="54">
        <f>formulas!O1489</f>
        <v>0</v>
      </c>
      <c r="B1402" s="33">
        <f t="shared" ca="1" si="143"/>
        <v>32</v>
      </c>
      <c r="C1402">
        <f t="shared" si="144"/>
        <v>486</v>
      </c>
      <c r="D1402">
        <f t="shared" ca="1" si="142"/>
        <v>-2.1999999999999999E-2</v>
      </c>
      <c r="E1402">
        <f t="shared" ca="1" si="145"/>
        <v>0</v>
      </c>
      <c r="F1402">
        <f t="shared" ca="1" si="146"/>
        <v>31</v>
      </c>
      <c r="G1402">
        <f t="shared" ca="1" si="147"/>
        <v>32</v>
      </c>
      <c r="M1402">
        <v>946</v>
      </c>
      <c r="N1402">
        <v>20.975999999999999</v>
      </c>
    </row>
    <row r="1403" spans="1:14">
      <c r="A1403" s="54">
        <f>formulas!O1490</f>
        <v>0</v>
      </c>
      <c r="B1403" s="33">
        <f t="shared" ca="1" si="143"/>
        <v>32</v>
      </c>
      <c r="C1403">
        <f t="shared" si="144"/>
        <v>486</v>
      </c>
      <c r="D1403">
        <f t="shared" ca="1" si="142"/>
        <v>-2.1999999999999999E-2</v>
      </c>
      <c r="E1403">
        <f t="shared" ca="1" si="145"/>
        <v>0</v>
      </c>
      <c r="F1403">
        <f t="shared" ca="1" si="146"/>
        <v>31</v>
      </c>
      <c r="G1403">
        <f t="shared" ca="1" si="147"/>
        <v>32</v>
      </c>
      <c r="M1403">
        <v>947</v>
      </c>
      <c r="N1403">
        <v>21</v>
      </c>
    </row>
    <row r="1404" spans="1:14">
      <c r="A1404" s="54">
        <f>formulas!O1491</f>
        <v>0</v>
      </c>
      <c r="B1404" s="33">
        <f t="shared" ca="1" si="143"/>
        <v>32</v>
      </c>
      <c r="C1404">
        <f t="shared" si="144"/>
        <v>486</v>
      </c>
      <c r="D1404">
        <f t="shared" ca="1" si="142"/>
        <v>-2.1999999999999999E-2</v>
      </c>
      <c r="E1404">
        <f t="shared" ca="1" si="145"/>
        <v>0</v>
      </c>
      <c r="F1404">
        <f t="shared" ca="1" si="146"/>
        <v>31</v>
      </c>
      <c r="G1404">
        <f t="shared" ca="1" si="147"/>
        <v>32</v>
      </c>
      <c r="M1404">
        <v>948</v>
      </c>
      <c r="N1404">
        <v>21.023</v>
      </c>
    </row>
    <row r="1405" spans="1:14">
      <c r="A1405" s="54">
        <f>formulas!O1492</f>
        <v>0</v>
      </c>
      <c r="B1405" s="33">
        <f t="shared" ca="1" si="143"/>
        <v>32</v>
      </c>
      <c r="C1405">
        <f t="shared" si="144"/>
        <v>486</v>
      </c>
      <c r="D1405">
        <f t="shared" ca="1" si="142"/>
        <v>-2.1999999999999999E-2</v>
      </c>
      <c r="E1405">
        <f t="shared" ca="1" si="145"/>
        <v>0</v>
      </c>
      <c r="F1405">
        <f t="shared" ca="1" si="146"/>
        <v>31</v>
      </c>
      <c r="G1405">
        <f t="shared" ca="1" si="147"/>
        <v>32</v>
      </c>
      <c r="M1405">
        <v>949</v>
      </c>
      <c r="N1405">
        <v>21.047000000000001</v>
      </c>
    </row>
    <row r="1406" spans="1:14">
      <c r="A1406" s="54">
        <f>formulas!O1493</f>
        <v>0</v>
      </c>
      <c r="B1406" s="33">
        <f t="shared" ca="1" si="143"/>
        <v>32</v>
      </c>
      <c r="C1406">
        <f t="shared" si="144"/>
        <v>486</v>
      </c>
      <c r="D1406">
        <f t="shared" ca="1" si="142"/>
        <v>-2.1999999999999999E-2</v>
      </c>
      <c r="E1406">
        <f t="shared" ca="1" si="145"/>
        <v>0</v>
      </c>
      <c r="F1406">
        <f t="shared" ca="1" si="146"/>
        <v>31</v>
      </c>
      <c r="G1406">
        <f t="shared" ca="1" si="147"/>
        <v>32</v>
      </c>
      <c r="M1406">
        <v>950</v>
      </c>
      <c r="N1406">
        <v>21.071000000000002</v>
      </c>
    </row>
    <row r="1407" spans="1:14">
      <c r="A1407" s="54">
        <f>formulas!O1494</f>
        <v>0</v>
      </c>
      <c r="B1407" s="33">
        <f t="shared" ca="1" si="143"/>
        <v>32</v>
      </c>
      <c r="C1407">
        <f t="shared" si="144"/>
        <v>486</v>
      </c>
      <c r="D1407">
        <f t="shared" ca="1" si="142"/>
        <v>-2.1999999999999999E-2</v>
      </c>
      <c r="E1407">
        <f t="shared" ca="1" si="145"/>
        <v>0</v>
      </c>
      <c r="F1407">
        <f t="shared" ca="1" si="146"/>
        <v>31</v>
      </c>
      <c r="G1407">
        <f t="shared" ca="1" si="147"/>
        <v>32</v>
      </c>
      <c r="M1407">
        <v>951</v>
      </c>
      <c r="N1407">
        <v>21.094000000000001</v>
      </c>
    </row>
    <row r="1408" spans="1:14">
      <c r="A1408" s="54">
        <f>formulas!O1495</f>
        <v>0</v>
      </c>
      <c r="B1408" s="33">
        <f t="shared" ca="1" si="143"/>
        <v>32</v>
      </c>
      <c r="C1408">
        <f t="shared" si="144"/>
        <v>486</v>
      </c>
      <c r="D1408">
        <f t="shared" ca="1" si="142"/>
        <v>-2.1999999999999999E-2</v>
      </c>
      <c r="E1408">
        <f t="shared" ca="1" si="145"/>
        <v>0</v>
      </c>
      <c r="F1408">
        <f t="shared" ca="1" si="146"/>
        <v>31</v>
      </c>
      <c r="G1408">
        <f t="shared" ca="1" si="147"/>
        <v>32</v>
      </c>
      <c r="M1408">
        <v>952</v>
      </c>
      <c r="N1408">
        <v>21.117999999999999</v>
      </c>
    </row>
    <row r="1409" spans="1:14">
      <c r="A1409" s="54">
        <f>formulas!O1496</f>
        <v>0</v>
      </c>
      <c r="B1409" s="33">
        <f t="shared" ca="1" si="143"/>
        <v>32</v>
      </c>
      <c r="C1409">
        <f t="shared" si="144"/>
        <v>486</v>
      </c>
      <c r="D1409">
        <f t="shared" ca="1" si="142"/>
        <v>-2.1999999999999999E-2</v>
      </c>
      <c r="E1409">
        <f t="shared" ca="1" si="145"/>
        <v>0</v>
      </c>
      <c r="F1409">
        <f t="shared" ca="1" si="146"/>
        <v>31</v>
      </c>
      <c r="G1409">
        <f t="shared" ca="1" si="147"/>
        <v>32</v>
      </c>
      <c r="M1409">
        <v>953</v>
      </c>
      <c r="N1409">
        <v>21.141999999999999</v>
      </c>
    </row>
    <row r="1410" spans="1:14">
      <c r="A1410" s="54">
        <f>formulas!O1497</f>
        <v>0</v>
      </c>
      <c r="B1410" s="33">
        <f t="shared" ca="1" si="143"/>
        <v>32</v>
      </c>
      <c r="C1410">
        <f t="shared" si="144"/>
        <v>486</v>
      </c>
      <c r="D1410">
        <f t="shared" ca="1" si="142"/>
        <v>-2.1999999999999999E-2</v>
      </c>
      <c r="E1410">
        <f t="shared" ca="1" si="145"/>
        <v>0</v>
      </c>
      <c r="F1410">
        <f t="shared" ca="1" si="146"/>
        <v>31</v>
      </c>
      <c r="G1410">
        <f t="shared" ca="1" si="147"/>
        <v>32</v>
      </c>
      <c r="M1410">
        <v>954</v>
      </c>
      <c r="N1410">
        <v>21.164999999999999</v>
      </c>
    </row>
    <row r="1411" spans="1:14">
      <c r="A1411" s="54">
        <f>formulas!O1498</f>
        <v>0</v>
      </c>
      <c r="B1411" s="33">
        <f t="shared" ca="1" si="143"/>
        <v>32</v>
      </c>
      <c r="C1411">
        <f t="shared" si="144"/>
        <v>486</v>
      </c>
      <c r="D1411">
        <f t="shared" ref="D1411:D1474" ca="1" si="148">INDIRECT(ADDRESS(C1411+1,14))</f>
        <v>-2.1999999999999999E-2</v>
      </c>
      <c r="E1411">
        <f t="shared" ca="1" si="145"/>
        <v>0</v>
      </c>
      <c r="F1411">
        <f t="shared" ca="1" si="146"/>
        <v>31</v>
      </c>
      <c r="G1411">
        <f t="shared" ca="1" si="147"/>
        <v>32</v>
      </c>
      <c r="M1411">
        <v>955</v>
      </c>
      <c r="N1411">
        <v>21.189</v>
      </c>
    </row>
    <row r="1412" spans="1:14">
      <c r="A1412" s="54">
        <f>formulas!O1499</f>
        <v>0</v>
      </c>
      <c r="B1412" s="33">
        <f t="shared" ca="1" si="143"/>
        <v>32</v>
      </c>
      <c r="C1412">
        <f t="shared" si="144"/>
        <v>486</v>
      </c>
      <c r="D1412">
        <f t="shared" ca="1" si="148"/>
        <v>-2.1999999999999999E-2</v>
      </c>
      <c r="E1412">
        <f t="shared" ca="1" si="145"/>
        <v>0</v>
      </c>
      <c r="F1412">
        <f t="shared" ca="1" si="146"/>
        <v>31</v>
      </c>
      <c r="G1412">
        <f t="shared" ca="1" si="147"/>
        <v>32</v>
      </c>
      <c r="M1412">
        <v>956</v>
      </c>
      <c r="N1412">
        <v>21.213000000000001</v>
      </c>
    </row>
    <row r="1413" spans="1:14">
      <c r="A1413" s="54">
        <f>formulas!O1500</f>
        <v>0</v>
      </c>
      <c r="B1413" s="33">
        <f t="shared" ca="1" si="143"/>
        <v>32</v>
      </c>
      <c r="C1413">
        <f t="shared" si="144"/>
        <v>486</v>
      </c>
      <c r="D1413">
        <f t="shared" ca="1" si="148"/>
        <v>-2.1999999999999999E-2</v>
      </c>
      <c r="E1413">
        <f t="shared" ca="1" si="145"/>
        <v>0</v>
      </c>
      <c r="F1413">
        <f t="shared" ca="1" si="146"/>
        <v>31</v>
      </c>
      <c r="G1413">
        <f t="shared" ca="1" si="147"/>
        <v>32</v>
      </c>
      <c r="M1413">
        <v>957</v>
      </c>
      <c r="N1413">
        <v>21.236000000000001</v>
      </c>
    </row>
    <row r="1414" spans="1:14">
      <c r="A1414" s="54">
        <f>formulas!O1501</f>
        <v>0</v>
      </c>
      <c r="B1414" s="33">
        <f t="shared" ca="1" si="143"/>
        <v>32</v>
      </c>
      <c r="C1414">
        <f t="shared" si="144"/>
        <v>486</v>
      </c>
      <c r="D1414">
        <f t="shared" ca="1" si="148"/>
        <v>-2.1999999999999999E-2</v>
      </c>
      <c r="E1414">
        <f t="shared" ca="1" si="145"/>
        <v>0</v>
      </c>
      <c r="F1414">
        <f t="shared" ca="1" si="146"/>
        <v>31</v>
      </c>
      <c r="G1414">
        <f t="shared" ca="1" si="147"/>
        <v>32</v>
      </c>
      <c r="M1414">
        <v>958</v>
      </c>
      <c r="N1414">
        <v>21.26</v>
      </c>
    </row>
    <row r="1415" spans="1:14">
      <c r="A1415" s="54">
        <f>formulas!O1502</f>
        <v>0</v>
      </c>
      <c r="B1415" s="33">
        <f t="shared" ca="1" si="143"/>
        <v>32</v>
      </c>
      <c r="C1415">
        <f t="shared" si="144"/>
        <v>486</v>
      </c>
      <c r="D1415">
        <f t="shared" ca="1" si="148"/>
        <v>-2.1999999999999999E-2</v>
      </c>
      <c r="E1415">
        <f t="shared" ca="1" si="145"/>
        <v>0</v>
      </c>
      <c r="F1415">
        <f t="shared" ca="1" si="146"/>
        <v>31</v>
      </c>
      <c r="G1415">
        <f t="shared" ca="1" si="147"/>
        <v>32</v>
      </c>
      <c r="M1415">
        <v>959</v>
      </c>
      <c r="N1415">
        <v>21.283999999999999</v>
      </c>
    </row>
    <row r="1416" spans="1:14">
      <c r="A1416" s="54">
        <f>formulas!O1503</f>
        <v>0</v>
      </c>
      <c r="B1416" s="33">
        <f t="shared" ca="1" si="143"/>
        <v>32</v>
      </c>
      <c r="C1416">
        <f t="shared" si="144"/>
        <v>486</v>
      </c>
      <c r="D1416">
        <f t="shared" ca="1" si="148"/>
        <v>-2.1999999999999999E-2</v>
      </c>
      <c r="E1416">
        <f t="shared" ca="1" si="145"/>
        <v>0</v>
      </c>
      <c r="F1416">
        <f t="shared" ca="1" si="146"/>
        <v>31</v>
      </c>
      <c r="G1416">
        <f t="shared" ca="1" si="147"/>
        <v>32</v>
      </c>
      <c r="M1416">
        <v>960</v>
      </c>
      <c r="N1416">
        <v>21.308</v>
      </c>
    </row>
    <row r="1417" spans="1:14">
      <c r="A1417" s="54">
        <f>formulas!O1504</f>
        <v>0</v>
      </c>
      <c r="B1417" s="33">
        <f t="shared" ca="1" si="143"/>
        <v>32</v>
      </c>
      <c r="C1417">
        <f t="shared" si="144"/>
        <v>486</v>
      </c>
      <c r="D1417">
        <f t="shared" ca="1" si="148"/>
        <v>-2.1999999999999999E-2</v>
      </c>
      <c r="E1417">
        <f t="shared" ca="1" si="145"/>
        <v>0</v>
      </c>
      <c r="F1417">
        <f t="shared" ca="1" si="146"/>
        <v>31</v>
      </c>
      <c r="G1417">
        <f t="shared" ca="1" si="147"/>
        <v>32</v>
      </c>
      <c r="M1417">
        <v>961</v>
      </c>
      <c r="N1417">
        <v>21.331</v>
      </c>
    </row>
    <row r="1418" spans="1:14">
      <c r="A1418" s="54">
        <f>formulas!O1505</f>
        <v>0</v>
      </c>
      <c r="B1418" s="33">
        <f t="shared" ca="1" si="143"/>
        <v>32</v>
      </c>
      <c r="C1418">
        <f t="shared" si="144"/>
        <v>486</v>
      </c>
      <c r="D1418">
        <f t="shared" ca="1" si="148"/>
        <v>-2.1999999999999999E-2</v>
      </c>
      <c r="E1418">
        <f t="shared" ca="1" si="145"/>
        <v>0</v>
      </c>
      <c r="F1418">
        <f t="shared" ca="1" si="146"/>
        <v>31</v>
      </c>
      <c r="G1418">
        <f t="shared" ca="1" si="147"/>
        <v>32</v>
      </c>
      <c r="M1418">
        <v>962</v>
      </c>
      <c r="N1418">
        <v>21.355</v>
      </c>
    </row>
    <row r="1419" spans="1:14">
      <c r="A1419" s="54">
        <f>formulas!O1506</f>
        <v>0</v>
      </c>
      <c r="B1419" s="33">
        <f t="shared" ca="1" si="143"/>
        <v>32</v>
      </c>
      <c r="C1419">
        <f t="shared" si="144"/>
        <v>486</v>
      </c>
      <c r="D1419">
        <f t="shared" ca="1" si="148"/>
        <v>-2.1999999999999999E-2</v>
      </c>
      <c r="E1419">
        <f t="shared" ca="1" si="145"/>
        <v>0</v>
      </c>
      <c r="F1419">
        <f t="shared" ca="1" si="146"/>
        <v>31</v>
      </c>
      <c r="G1419">
        <f t="shared" ca="1" si="147"/>
        <v>32</v>
      </c>
      <c r="M1419">
        <v>963</v>
      </c>
      <c r="N1419">
        <v>21.379000000000001</v>
      </c>
    </row>
    <row r="1420" spans="1:14">
      <c r="A1420" s="54">
        <f>formulas!O1507</f>
        <v>0</v>
      </c>
      <c r="B1420" s="33">
        <f t="shared" ca="1" si="143"/>
        <v>32</v>
      </c>
      <c r="C1420">
        <f t="shared" si="144"/>
        <v>486</v>
      </c>
      <c r="D1420">
        <f t="shared" ca="1" si="148"/>
        <v>-2.1999999999999999E-2</v>
      </c>
      <c r="E1420">
        <f t="shared" ca="1" si="145"/>
        <v>0</v>
      </c>
      <c r="F1420">
        <f t="shared" ca="1" si="146"/>
        <v>31</v>
      </c>
      <c r="G1420">
        <f t="shared" ca="1" si="147"/>
        <v>32</v>
      </c>
      <c r="M1420">
        <v>964</v>
      </c>
      <c r="N1420">
        <v>21.402000000000001</v>
      </c>
    </row>
    <row r="1421" spans="1:14">
      <c r="A1421" s="54">
        <f>formulas!O1508</f>
        <v>0</v>
      </c>
      <c r="B1421" s="33">
        <f t="shared" ca="1" si="143"/>
        <v>32</v>
      </c>
      <c r="C1421">
        <f t="shared" si="144"/>
        <v>486</v>
      </c>
      <c r="D1421">
        <f t="shared" ca="1" si="148"/>
        <v>-2.1999999999999999E-2</v>
      </c>
      <c r="E1421">
        <f t="shared" ca="1" si="145"/>
        <v>0</v>
      </c>
      <c r="F1421">
        <f t="shared" ca="1" si="146"/>
        <v>31</v>
      </c>
      <c r="G1421">
        <f t="shared" ca="1" si="147"/>
        <v>32</v>
      </c>
      <c r="M1421">
        <v>965</v>
      </c>
      <c r="N1421">
        <v>21.425999999999998</v>
      </c>
    </row>
    <row r="1422" spans="1:14">
      <c r="A1422" s="54">
        <f>formulas!O1509</f>
        <v>0</v>
      </c>
      <c r="B1422" s="33">
        <f t="shared" ca="1" si="143"/>
        <v>32</v>
      </c>
      <c r="C1422">
        <f t="shared" si="144"/>
        <v>486</v>
      </c>
      <c r="D1422">
        <f t="shared" ca="1" si="148"/>
        <v>-2.1999999999999999E-2</v>
      </c>
      <c r="E1422">
        <f t="shared" ca="1" si="145"/>
        <v>0</v>
      </c>
      <c r="F1422">
        <f t="shared" ca="1" si="146"/>
        <v>31</v>
      </c>
      <c r="G1422">
        <f t="shared" ca="1" si="147"/>
        <v>32</v>
      </c>
      <c r="M1422">
        <v>966</v>
      </c>
      <c r="N1422">
        <v>21.45</v>
      </c>
    </row>
    <row r="1423" spans="1:14">
      <c r="A1423" s="54">
        <f>formulas!O1510</f>
        <v>0</v>
      </c>
      <c r="B1423" s="33">
        <f t="shared" ca="1" si="143"/>
        <v>32</v>
      </c>
      <c r="C1423">
        <f t="shared" si="144"/>
        <v>486</v>
      </c>
      <c r="D1423">
        <f t="shared" ca="1" si="148"/>
        <v>-2.1999999999999999E-2</v>
      </c>
      <c r="E1423">
        <f t="shared" ca="1" si="145"/>
        <v>0</v>
      </c>
      <c r="F1423">
        <f t="shared" ca="1" si="146"/>
        <v>31</v>
      </c>
      <c r="G1423">
        <f t="shared" ca="1" si="147"/>
        <v>32</v>
      </c>
      <c r="M1423">
        <v>967</v>
      </c>
      <c r="N1423">
        <v>21.472999999999999</v>
      </c>
    </row>
    <row r="1424" spans="1:14">
      <c r="A1424" s="54">
        <f>formulas!O1511</f>
        <v>0</v>
      </c>
      <c r="B1424" s="33">
        <f t="shared" ca="1" si="143"/>
        <v>32</v>
      </c>
      <c r="C1424">
        <f t="shared" si="144"/>
        <v>486</v>
      </c>
      <c r="D1424">
        <f t="shared" ca="1" si="148"/>
        <v>-2.1999999999999999E-2</v>
      </c>
      <c r="E1424">
        <f t="shared" ca="1" si="145"/>
        <v>0</v>
      </c>
      <c r="F1424">
        <f t="shared" ca="1" si="146"/>
        <v>31</v>
      </c>
      <c r="G1424">
        <f t="shared" ca="1" si="147"/>
        <v>32</v>
      </c>
      <c r="M1424">
        <v>968</v>
      </c>
      <c r="N1424">
        <v>21.497</v>
      </c>
    </row>
    <row r="1425" spans="1:14">
      <c r="A1425" s="54">
        <f>formulas!O1512</f>
        <v>0</v>
      </c>
      <c r="B1425" s="33">
        <f t="shared" ca="1" si="143"/>
        <v>32</v>
      </c>
      <c r="C1425">
        <f t="shared" si="144"/>
        <v>486</v>
      </c>
      <c r="D1425">
        <f t="shared" ca="1" si="148"/>
        <v>-2.1999999999999999E-2</v>
      </c>
      <c r="E1425">
        <f t="shared" ca="1" si="145"/>
        <v>0</v>
      </c>
      <c r="F1425">
        <f t="shared" ca="1" si="146"/>
        <v>31</v>
      </c>
      <c r="G1425">
        <f t="shared" ca="1" si="147"/>
        <v>32</v>
      </c>
      <c r="M1425">
        <v>969</v>
      </c>
      <c r="N1425">
        <v>21.521000000000001</v>
      </c>
    </row>
    <row r="1426" spans="1:14">
      <c r="A1426" s="54">
        <f>formulas!O1513</f>
        <v>0</v>
      </c>
      <c r="B1426" s="33">
        <f t="shared" ca="1" si="143"/>
        <v>32</v>
      </c>
      <c r="C1426">
        <f t="shared" si="144"/>
        <v>486</v>
      </c>
      <c r="D1426">
        <f t="shared" ca="1" si="148"/>
        <v>-2.1999999999999999E-2</v>
      </c>
      <c r="E1426">
        <f t="shared" ca="1" si="145"/>
        <v>0</v>
      </c>
      <c r="F1426">
        <f t="shared" ca="1" si="146"/>
        <v>31</v>
      </c>
      <c r="G1426">
        <f t="shared" ca="1" si="147"/>
        <v>32</v>
      </c>
      <c r="M1426">
        <v>970</v>
      </c>
      <c r="N1426">
        <v>21.544</v>
      </c>
    </row>
    <row r="1427" spans="1:14">
      <c r="A1427" s="54">
        <f>formulas!O1514</f>
        <v>0</v>
      </c>
      <c r="B1427" s="33">
        <f t="shared" ca="1" si="143"/>
        <v>32</v>
      </c>
      <c r="C1427">
        <f t="shared" si="144"/>
        <v>486</v>
      </c>
      <c r="D1427">
        <f t="shared" ca="1" si="148"/>
        <v>-2.1999999999999999E-2</v>
      </c>
      <c r="E1427">
        <f t="shared" ca="1" si="145"/>
        <v>0</v>
      </c>
      <c r="F1427">
        <f t="shared" ca="1" si="146"/>
        <v>31</v>
      </c>
      <c r="G1427">
        <f t="shared" ca="1" si="147"/>
        <v>32</v>
      </c>
      <c r="M1427">
        <v>971</v>
      </c>
      <c r="N1427">
        <v>21.568000000000001</v>
      </c>
    </row>
    <row r="1428" spans="1:14">
      <c r="A1428" s="54">
        <f>formulas!O1515</f>
        <v>0</v>
      </c>
      <c r="B1428" s="33">
        <f t="shared" ca="1" si="143"/>
        <v>32</v>
      </c>
      <c r="C1428">
        <f t="shared" si="144"/>
        <v>486</v>
      </c>
      <c r="D1428">
        <f t="shared" ca="1" si="148"/>
        <v>-2.1999999999999999E-2</v>
      </c>
      <c r="E1428">
        <f t="shared" ca="1" si="145"/>
        <v>0</v>
      </c>
      <c r="F1428">
        <f t="shared" ca="1" si="146"/>
        <v>31</v>
      </c>
      <c r="G1428">
        <f t="shared" ca="1" si="147"/>
        <v>32</v>
      </c>
      <c r="M1428">
        <v>972</v>
      </c>
      <c r="N1428">
        <v>21.591999999999999</v>
      </c>
    </row>
    <row r="1429" spans="1:14">
      <c r="A1429" s="54">
        <f>formulas!O1516</f>
        <v>0</v>
      </c>
      <c r="B1429" s="33">
        <f t="shared" ca="1" si="143"/>
        <v>32</v>
      </c>
      <c r="C1429">
        <f t="shared" si="144"/>
        <v>486</v>
      </c>
      <c r="D1429">
        <f t="shared" ca="1" si="148"/>
        <v>-2.1999999999999999E-2</v>
      </c>
      <c r="E1429">
        <f t="shared" ca="1" si="145"/>
        <v>0</v>
      </c>
      <c r="F1429">
        <f t="shared" ca="1" si="146"/>
        <v>31</v>
      </c>
      <c r="G1429">
        <f t="shared" ca="1" si="147"/>
        <v>32</v>
      </c>
      <c r="M1429">
        <v>973</v>
      </c>
      <c r="N1429">
        <v>21.616</v>
      </c>
    </row>
    <row r="1430" spans="1:14">
      <c r="A1430" s="54">
        <f>formulas!O1517</f>
        <v>0</v>
      </c>
      <c r="B1430" s="33">
        <f t="shared" ca="1" si="143"/>
        <v>32</v>
      </c>
      <c r="C1430">
        <f t="shared" si="144"/>
        <v>486</v>
      </c>
      <c r="D1430">
        <f t="shared" ca="1" si="148"/>
        <v>-2.1999999999999999E-2</v>
      </c>
      <c r="E1430">
        <f t="shared" ca="1" si="145"/>
        <v>0</v>
      </c>
      <c r="F1430">
        <f t="shared" ca="1" si="146"/>
        <v>31</v>
      </c>
      <c r="G1430">
        <f t="shared" ca="1" si="147"/>
        <v>32</v>
      </c>
      <c r="M1430">
        <v>974</v>
      </c>
      <c r="N1430">
        <v>21.638999999999999</v>
      </c>
    </row>
    <row r="1431" spans="1:14">
      <c r="A1431" s="54">
        <f>formulas!O1518</f>
        <v>0</v>
      </c>
      <c r="B1431" s="33">
        <f t="shared" ca="1" si="143"/>
        <v>32</v>
      </c>
      <c r="C1431">
        <f t="shared" si="144"/>
        <v>486</v>
      </c>
      <c r="D1431">
        <f t="shared" ca="1" si="148"/>
        <v>-2.1999999999999999E-2</v>
      </c>
      <c r="E1431">
        <f t="shared" ca="1" si="145"/>
        <v>0</v>
      </c>
      <c r="F1431">
        <f t="shared" ca="1" si="146"/>
        <v>31</v>
      </c>
      <c r="G1431">
        <f t="shared" ca="1" si="147"/>
        <v>32</v>
      </c>
      <c r="M1431">
        <v>975</v>
      </c>
      <c r="N1431">
        <v>21.663</v>
      </c>
    </row>
    <row r="1432" spans="1:14">
      <c r="A1432" s="54">
        <f>formulas!O1519</f>
        <v>0</v>
      </c>
      <c r="B1432" s="33">
        <f t="shared" ca="1" si="143"/>
        <v>32</v>
      </c>
      <c r="C1432">
        <f t="shared" si="144"/>
        <v>486</v>
      </c>
      <c r="D1432">
        <f t="shared" ca="1" si="148"/>
        <v>-2.1999999999999999E-2</v>
      </c>
      <c r="E1432">
        <f t="shared" ca="1" si="145"/>
        <v>0</v>
      </c>
      <c r="F1432">
        <f t="shared" ca="1" si="146"/>
        <v>31</v>
      </c>
      <c r="G1432">
        <f t="shared" ca="1" si="147"/>
        <v>32</v>
      </c>
      <c r="M1432">
        <v>976</v>
      </c>
      <c r="N1432">
        <v>21.687000000000001</v>
      </c>
    </row>
    <row r="1433" spans="1:14">
      <c r="A1433" s="54">
        <f>formulas!O1520</f>
        <v>0</v>
      </c>
      <c r="B1433" s="33">
        <f t="shared" ca="1" si="143"/>
        <v>32</v>
      </c>
      <c r="C1433">
        <f t="shared" si="144"/>
        <v>486</v>
      </c>
      <c r="D1433">
        <f t="shared" ca="1" si="148"/>
        <v>-2.1999999999999999E-2</v>
      </c>
      <c r="E1433">
        <f t="shared" ca="1" si="145"/>
        <v>0</v>
      </c>
      <c r="F1433">
        <f t="shared" ca="1" si="146"/>
        <v>31</v>
      </c>
      <c r="G1433">
        <f t="shared" ca="1" si="147"/>
        <v>32</v>
      </c>
      <c r="M1433">
        <v>977</v>
      </c>
      <c r="N1433">
        <v>21.71</v>
      </c>
    </row>
    <row r="1434" spans="1:14">
      <c r="A1434" s="54">
        <f>formulas!O1521</f>
        <v>0</v>
      </c>
      <c r="B1434" s="33">
        <f t="shared" ca="1" si="143"/>
        <v>32</v>
      </c>
      <c r="C1434">
        <f t="shared" si="144"/>
        <v>486</v>
      </c>
      <c r="D1434">
        <f t="shared" ca="1" si="148"/>
        <v>-2.1999999999999999E-2</v>
      </c>
      <c r="E1434">
        <f t="shared" ca="1" si="145"/>
        <v>0</v>
      </c>
      <c r="F1434">
        <f t="shared" ca="1" si="146"/>
        <v>31</v>
      </c>
      <c r="G1434">
        <f t="shared" ca="1" si="147"/>
        <v>32</v>
      </c>
      <c r="M1434">
        <v>978</v>
      </c>
      <c r="N1434">
        <v>21.734000000000002</v>
      </c>
    </row>
    <row r="1435" spans="1:14">
      <c r="A1435" s="54">
        <f>formulas!O1522</f>
        <v>0</v>
      </c>
      <c r="B1435" s="33">
        <f t="shared" ca="1" si="143"/>
        <v>32</v>
      </c>
      <c r="C1435">
        <f t="shared" si="144"/>
        <v>486</v>
      </c>
      <c r="D1435">
        <f t="shared" ca="1" si="148"/>
        <v>-2.1999999999999999E-2</v>
      </c>
      <c r="E1435">
        <f t="shared" ca="1" si="145"/>
        <v>0</v>
      </c>
      <c r="F1435">
        <f t="shared" ca="1" si="146"/>
        <v>31</v>
      </c>
      <c r="G1435">
        <f t="shared" ca="1" si="147"/>
        <v>32</v>
      </c>
      <c r="M1435">
        <v>979</v>
      </c>
      <c r="N1435">
        <v>21.757999999999999</v>
      </c>
    </row>
    <row r="1436" spans="1:14">
      <c r="A1436" s="54">
        <f>formulas!O1523</f>
        <v>0</v>
      </c>
      <c r="B1436" s="33">
        <f t="shared" ca="1" si="143"/>
        <v>32</v>
      </c>
      <c r="C1436">
        <f t="shared" si="144"/>
        <v>486</v>
      </c>
      <c r="D1436">
        <f t="shared" ca="1" si="148"/>
        <v>-2.1999999999999999E-2</v>
      </c>
      <c r="E1436">
        <f t="shared" ca="1" si="145"/>
        <v>0</v>
      </c>
      <c r="F1436">
        <f t="shared" ca="1" si="146"/>
        <v>31</v>
      </c>
      <c r="G1436">
        <f t="shared" ca="1" si="147"/>
        <v>32</v>
      </c>
      <c r="M1436">
        <v>980</v>
      </c>
      <c r="N1436">
        <v>21.780999999999999</v>
      </c>
    </row>
    <row r="1437" spans="1:14">
      <c r="A1437" s="54">
        <f>formulas!O1524</f>
        <v>0</v>
      </c>
      <c r="B1437" s="33">
        <f t="shared" ca="1" si="143"/>
        <v>32</v>
      </c>
      <c r="C1437">
        <f t="shared" si="144"/>
        <v>486</v>
      </c>
      <c r="D1437">
        <f t="shared" ca="1" si="148"/>
        <v>-2.1999999999999999E-2</v>
      </c>
      <c r="E1437">
        <f t="shared" ca="1" si="145"/>
        <v>0</v>
      </c>
      <c r="F1437">
        <f t="shared" ca="1" si="146"/>
        <v>31</v>
      </c>
      <c r="G1437">
        <f t="shared" ca="1" si="147"/>
        <v>32</v>
      </c>
      <c r="M1437">
        <v>981</v>
      </c>
      <c r="N1437">
        <v>21.805</v>
      </c>
    </row>
    <row r="1438" spans="1:14">
      <c r="A1438" s="54">
        <f>formulas!O1525</f>
        <v>0</v>
      </c>
      <c r="B1438" s="33">
        <f t="shared" ca="1" si="143"/>
        <v>32</v>
      </c>
      <c r="C1438">
        <f t="shared" si="144"/>
        <v>486</v>
      </c>
      <c r="D1438">
        <f t="shared" ca="1" si="148"/>
        <v>-2.1999999999999999E-2</v>
      </c>
      <c r="E1438">
        <f t="shared" ca="1" si="145"/>
        <v>0</v>
      </c>
      <c r="F1438">
        <f t="shared" ca="1" si="146"/>
        <v>31</v>
      </c>
      <c r="G1438">
        <f t="shared" ca="1" si="147"/>
        <v>32</v>
      </c>
      <c r="M1438">
        <v>982</v>
      </c>
      <c r="N1438">
        <v>21.829000000000001</v>
      </c>
    </row>
    <row r="1439" spans="1:14">
      <c r="A1439" s="54">
        <f>formulas!O1526</f>
        <v>0</v>
      </c>
      <c r="B1439" s="33">
        <f t="shared" ca="1" si="143"/>
        <v>32</v>
      </c>
      <c r="C1439">
        <f t="shared" si="144"/>
        <v>486</v>
      </c>
      <c r="D1439">
        <f t="shared" ca="1" si="148"/>
        <v>-2.1999999999999999E-2</v>
      </c>
      <c r="E1439">
        <f t="shared" ca="1" si="145"/>
        <v>0</v>
      </c>
      <c r="F1439">
        <f t="shared" ca="1" si="146"/>
        <v>31</v>
      </c>
      <c r="G1439">
        <f t="shared" ca="1" si="147"/>
        <v>32</v>
      </c>
      <c r="M1439">
        <v>983</v>
      </c>
      <c r="N1439">
        <v>21.852</v>
      </c>
    </row>
    <row r="1440" spans="1:14">
      <c r="A1440" s="54">
        <f>formulas!O1527</f>
        <v>0</v>
      </c>
      <c r="B1440" s="33">
        <f t="shared" ca="1" si="143"/>
        <v>32</v>
      </c>
      <c r="C1440">
        <f t="shared" si="144"/>
        <v>486</v>
      </c>
      <c r="D1440">
        <f t="shared" ca="1" si="148"/>
        <v>-2.1999999999999999E-2</v>
      </c>
      <c r="E1440">
        <f t="shared" ca="1" si="145"/>
        <v>0</v>
      </c>
      <c r="F1440">
        <f t="shared" ca="1" si="146"/>
        <v>31</v>
      </c>
      <c r="G1440">
        <f t="shared" ca="1" si="147"/>
        <v>32</v>
      </c>
      <c r="M1440">
        <v>984</v>
      </c>
      <c r="N1440">
        <v>21.876000000000001</v>
      </c>
    </row>
    <row r="1441" spans="1:14">
      <c r="A1441" s="54">
        <f>formulas!O1528</f>
        <v>0</v>
      </c>
      <c r="B1441" s="33">
        <f t="shared" ca="1" si="143"/>
        <v>32</v>
      </c>
      <c r="C1441">
        <f t="shared" si="144"/>
        <v>486</v>
      </c>
      <c r="D1441">
        <f t="shared" ca="1" si="148"/>
        <v>-2.1999999999999999E-2</v>
      </c>
      <c r="E1441">
        <f t="shared" ca="1" si="145"/>
        <v>0</v>
      </c>
      <c r="F1441">
        <f t="shared" ca="1" si="146"/>
        <v>31</v>
      </c>
      <c r="G1441">
        <f t="shared" ca="1" si="147"/>
        <v>32</v>
      </c>
      <c r="M1441">
        <v>985</v>
      </c>
      <c r="N1441">
        <v>21.9</v>
      </c>
    </row>
    <row r="1442" spans="1:14">
      <c r="A1442" s="54">
        <f>formulas!O1529</f>
        <v>0</v>
      </c>
      <c r="B1442" s="33">
        <f t="shared" ca="1" si="143"/>
        <v>32</v>
      </c>
      <c r="C1442">
        <f t="shared" si="144"/>
        <v>486</v>
      </c>
      <c r="D1442">
        <f t="shared" ca="1" si="148"/>
        <v>-2.1999999999999999E-2</v>
      </c>
      <c r="E1442">
        <f t="shared" ca="1" si="145"/>
        <v>0</v>
      </c>
      <c r="F1442">
        <f t="shared" ca="1" si="146"/>
        <v>31</v>
      </c>
      <c r="G1442">
        <f t="shared" ca="1" si="147"/>
        <v>32</v>
      </c>
      <c r="M1442">
        <v>986</v>
      </c>
      <c r="N1442">
        <v>21.923999999999999</v>
      </c>
    </row>
    <row r="1443" spans="1:14">
      <c r="A1443" s="54">
        <f>formulas!O1530</f>
        <v>0</v>
      </c>
      <c r="B1443" s="33">
        <f t="shared" ca="1" si="143"/>
        <v>32</v>
      </c>
      <c r="C1443">
        <f t="shared" si="144"/>
        <v>486</v>
      </c>
      <c r="D1443">
        <f t="shared" ca="1" si="148"/>
        <v>-2.1999999999999999E-2</v>
      </c>
      <c r="E1443">
        <f t="shared" ca="1" si="145"/>
        <v>0</v>
      </c>
      <c r="F1443">
        <f t="shared" ca="1" si="146"/>
        <v>31</v>
      </c>
      <c r="G1443">
        <f t="shared" ca="1" si="147"/>
        <v>32</v>
      </c>
      <c r="M1443">
        <v>987</v>
      </c>
      <c r="N1443">
        <v>21.946999999999999</v>
      </c>
    </row>
    <row r="1444" spans="1:14">
      <c r="A1444" s="54">
        <f>formulas!O1531</f>
        <v>0</v>
      </c>
      <c r="B1444" s="33">
        <f t="shared" ca="1" si="143"/>
        <v>32</v>
      </c>
      <c r="C1444">
        <f t="shared" si="144"/>
        <v>486</v>
      </c>
      <c r="D1444">
        <f t="shared" ca="1" si="148"/>
        <v>-2.1999999999999999E-2</v>
      </c>
      <c r="E1444">
        <f t="shared" ca="1" si="145"/>
        <v>0</v>
      </c>
      <c r="F1444">
        <f t="shared" ca="1" si="146"/>
        <v>31</v>
      </c>
      <c r="G1444">
        <f t="shared" ca="1" si="147"/>
        <v>32</v>
      </c>
      <c r="M1444">
        <v>988</v>
      </c>
      <c r="N1444">
        <v>21.971</v>
      </c>
    </row>
    <row r="1445" spans="1:14">
      <c r="A1445" s="54">
        <f>formulas!O1532</f>
        <v>0</v>
      </c>
      <c r="B1445" s="33">
        <f t="shared" ref="B1445:B1508" ca="1" si="149">(A1445-D1445)/(E1445-D1445)*(G1445-F1445)+F1445</f>
        <v>32</v>
      </c>
      <c r="C1445">
        <f t="shared" ref="C1445:C1508" si="150">COUNTIF($N$2:$N$25400,"&lt;"&amp;A1445)</f>
        <v>486</v>
      </c>
      <c r="D1445">
        <f t="shared" ca="1" si="148"/>
        <v>-2.1999999999999999E-2</v>
      </c>
      <c r="E1445">
        <f t="shared" ref="E1445:E1508" ca="1" si="151">INDIRECT(ADDRESS(C1445+2,14))</f>
        <v>0</v>
      </c>
      <c r="F1445">
        <f t="shared" ref="F1445:F1508" ca="1" si="152">INDIRECT(ADDRESS(C1445+1,13))</f>
        <v>31</v>
      </c>
      <c r="G1445">
        <f t="shared" ref="G1445:G1508" ca="1" si="153">INDIRECT(ADDRESS(C1445+2,13))</f>
        <v>32</v>
      </c>
      <c r="M1445">
        <v>989</v>
      </c>
      <c r="N1445">
        <v>21.995000000000001</v>
      </c>
    </row>
    <row r="1446" spans="1:14">
      <c r="A1446" s="54">
        <f>formulas!O1533</f>
        <v>0</v>
      </c>
      <c r="B1446" s="33">
        <f t="shared" ca="1" si="149"/>
        <v>32</v>
      </c>
      <c r="C1446">
        <f t="shared" si="150"/>
        <v>486</v>
      </c>
      <c r="D1446">
        <f t="shared" ca="1" si="148"/>
        <v>-2.1999999999999999E-2</v>
      </c>
      <c r="E1446">
        <f t="shared" ca="1" si="151"/>
        <v>0</v>
      </c>
      <c r="F1446">
        <f t="shared" ca="1" si="152"/>
        <v>31</v>
      </c>
      <c r="G1446">
        <f t="shared" ca="1" si="153"/>
        <v>32</v>
      </c>
      <c r="M1446">
        <v>990</v>
      </c>
      <c r="N1446">
        <v>22.018000000000001</v>
      </c>
    </row>
    <row r="1447" spans="1:14">
      <c r="A1447" s="54">
        <f>formulas!O1534</f>
        <v>0</v>
      </c>
      <c r="B1447" s="33">
        <f t="shared" ca="1" si="149"/>
        <v>32</v>
      </c>
      <c r="C1447">
        <f t="shared" si="150"/>
        <v>486</v>
      </c>
      <c r="D1447">
        <f t="shared" ca="1" si="148"/>
        <v>-2.1999999999999999E-2</v>
      </c>
      <c r="E1447">
        <f t="shared" ca="1" si="151"/>
        <v>0</v>
      </c>
      <c r="F1447">
        <f t="shared" ca="1" si="152"/>
        <v>31</v>
      </c>
      <c r="G1447">
        <f t="shared" ca="1" si="153"/>
        <v>32</v>
      </c>
      <c r="M1447">
        <v>991</v>
      </c>
      <c r="N1447">
        <v>22.042000000000002</v>
      </c>
    </row>
    <row r="1448" spans="1:14">
      <c r="A1448" s="54">
        <f>formulas!O1535</f>
        <v>0</v>
      </c>
      <c r="B1448" s="33">
        <f t="shared" ca="1" si="149"/>
        <v>32</v>
      </c>
      <c r="C1448">
        <f t="shared" si="150"/>
        <v>486</v>
      </c>
      <c r="D1448">
        <f t="shared" ca="1" si="148"/>
        <v>-2.1999999999999999E-2</v>
      </c>
      <c r="E1448">
        <f t="shared" ca="1" si="151"/>
        <v>0</v>
      </c>
      <c r="F1448">
        <f t="shared" ca="1" si="152"/>
        <v>31</v>
      </c>
      <c r="G1448">
        <f t="shared" ca="1" si="153"/>
        <v>32</v>
      </c>
      <c r="M1448">
        <v>992</v>
      </c>
      <c r="N1448">
        <v>22.065999999999999</v>
      </c>
    </row>
    <row r="1449" spans="1:14">
      <c r="A1449" s="54">
        <f>formulas!O1536</f>
        <v>0</v>
      </c>
      <c r="B1449" s="33">
        <f t="shared" ca="1" si="149"/>
        <v>32</v>
      </c>
      <c r="C1449">
        <f t="shared" si="150"/>
        <v>486</v>
      </c>
      <c r="D1449">
        <f t="shared" ca="1" si="148"/>
        <v>-2.1999999999999999E-2</v>
      </c>
      <c r="E1449">
        <f t="shared" ca="1" si="151"/>
        <v>0</v>
      </c>
      <c r="F1449">
        <f t="shared" ca="1" si="152"/>
        <v>31</v>
      </c>
      <c r="G1449">
        <f t="shared" ca="1" si="153"/>
        <v>32</v>
      </c>
      <c r="M1449">
        <v>993</v>
      </c>
      <c r="N1449">
        <v>22.088999999999999</v>
      </c>
    </row>
    <row r="1450" spans="1:14">
      <c r="A1450" s="54">
        <f>formulas!O1537</f>
        <v>0</v>
      </c>
      <c r="B1450" s="33">
        <f t="shared" ca="1" si="149"/>
        <v>32</v>
      </c>
      <c r="C1450">
        <f t="shared" si="150"/>
        <v>486</v>
      </c>
      <c r="D1450">
        <f t="shared" ca="1" si="148"/>
        <v>-2.1999999999999999E-2</v>
      </c>
      <c r="E1450">
        <f t="shared" ca="1" si="151"/>
        <v>0</v>
      </c>
      <c r="F1450">
        <f t="shared" ca="1" si="152"/>
        <v>31</v>
      </c>
      <c r="G1450">
        <f t="shared" ca="1" si="153"/>
        <v>32</v>
      </c>
      <c r="M1450">
        <v>994</v>
      </c>
      <c r="N1450">
        <v>22.113</v>
      </c>
    </row>
    <row r="1451" spans="1:14">
      <c r="A1451" s="54">
        <f>formulas!O1538</f>
        <v>0</v>
      </c>
      <c r="B1451" s="33">
        <f t="shared" ca="1" si="149"/>
        <v>32</v>
      </c>
      <c r="C1451">
        <f t="shared" si="150"/>
        <v>486</v>
      </c>
      <c r="D1451">
        <f t="shared" ca="1" si="148"/>
        <v>-2.1999999999999999E-2</v>
      </c>
      <c r="E1451">
        <f t="shared" ca="1" si="151"/>
        <v>0</v>
      </c>
      <c r="F1451">
        <f t="shared" ca="1" si="152"/>
        <v>31</v>
      </c>
      <c r="G1451">
        <f t="shared" ca="1" si="153"/>
        <v>32</v>
      </c>
      <c r="M1451">
        <v>995</v>
      </c>
      <c r="N1451">
        <v>22.137</v>
      </c>
    </row>
    <row r="1452" spans="1:14">
      <c r="A1452" s="54">
        <f>formulas!O1539</f>
        <v>0</v>
      </c>
      <c r="B1452" s="33">
        <f t="shared" ca="1" si="149"/>
        <v>32</v>
      </c>
      <c r="C1452">
        <f t="shared" si="150"/>
        <v>486</v>
      </c>
      <c r="D1452">
        <f t="shared" ca="1" si="148"/>
        <v>-2.1999999999999999E-2</v>
      </c>
      <c r="E1452">
        <f t="shared" ca="1" si="151"/>
        <v>0</v>
      </c>
      <c r="F1452">
        <f t="shared" ca="1" si="152"/>
        <v>31</v>
      </c>
      <c r="G1452">
        <f t="shared" ca="1" si="153"/>
        <v>32</v>
      </c>
      <c r="M1452">
        <v>996</v>
      </c>
      <c r="N1452">
        <v>22.16</v>
      </c>
    </row>
    <row r="1453" spans="1:14">
      <c r="A1453" s="54">
        <f>formulas!O1540</f>
        <v>0</v>
      </c>
      <c r="B1453" s="33">
        <f t="shared" ca="1" si="149"/>
        <v>32</v>
      </c>
      <c r="C1453">
        <f t="shared" si="150"/>
        <v>486</v>
      </c>
      <c r="D1453">
        <f t="shared" ca="1" si="148"/>
        <v>-2.1999999999999999E-2</v>
      </c>
      <c r="E1453">
        <f t="shared" ca="1" si="151"/>
        <v>0</v>
      </c>
      <c r="F1453">
        <f t="shared" ca="1" si="152"/>
        <v>31</v>
      </c>
      <c r="G1453">
        <f t="shared" ca="1" si="153"/>
        <v>32</v>
      </c>
      <c r="M1453">
        <v>997</v>
      </c>
      <c r="N1453">
        <v>22.184000000000001</v>
      </c>
    </row>
    <row r="1454" spans="1:14">
      <c r="A1454" s="54">
        <f>formulas!O1541</f>
        <v>0</v>
      </c>
      <c r="B1454" s="33">
        <f t="shared" ca="1" si="149"/>
        <v>32</v>
      </c>
      <c r="C1454">
        <f t="shared" si="150"/>
        <v>486</v>
      </c>
      <c r="D1454">
        <f t="shared" ca="1" si="148"/>
        <v>-2.1999999999999999E-2</v>
      </c>
      <c r="E1454">
        <f t="shared" ca="1" si="151"/>
        <v>0</v>
      </c>
      <c r="F1454">
        <f t="shared" ca="1" si="152"/>
        <v>31</v>
      </c>
      <c r="G1454">
        <f t="shared" ca="1" si="153"/>
        <v>32</v>
      </c>
      <c r="M1454">
        <v>998</v>
      </c>
      <c r="N1454">
        <v>22.207999999999998</v>
      </c>
    </row>
    <row r="1455" spans="1:14">
      <c r="A1455" s="54">
        <f>formulas!O1542</f>
        <v>0</v>
      </c>
      <c r="B1455" s="33">
        <f t="shared" ca="1" si="149"/>
        <v>32</v>
      </c>
      <c r="C1455">
        <f t="shared" si="150"/>
        <v>486</v>
      </c>
      <c r="D1455">
        <f t="shared" ca="1" si="148"/>
        <v>-2.1999999999999999E-2</v>
      </c>
      <c r="E1455">
        <f t="shared" ca="1" si="151"/>
        <v>0</v>
      </c>
      <c r="F1455">
        <f t="shared" ca="1" si="152"/>
        <v>31</v>
      </c>
      <c r="G1455">
        <f t="shared" ca="1" si="153"/>
        <v>32</v>
      </c>
      <c r="M1455">
        <v>999</v>
      </c>
      <c r="N1455">
        <v>22.231999999999999</v>
      </c>
    </row>
    <row r="1456" spans="1:14">
      <c r="A1456" s="54">
        <f>formulas!O1543</f>
        <v>0</v>
      </c>
      <c r="B1456" s="33">
        <f t="shared" ca="1" si="149"/>
        <v>32</v>
      </c>
      <c r="C1456">
        <f t="shared" si="150"/>
        <v>486</v>
      </c>
      <c r="D1456">
        <f t="shared" ca="1" si="148"/>
        <v>-2.1999999999999999E-2</v>
      </c>
      <c r="E1456">
        <f t="shared" ca="1" si="151"/>
        <v>0</v>
      </c>
      <c r="F1456">
        <f t="shared" ca="1" si="152"/>
        <v>31</v>
      </c>
      <c r="G1456">
        <f t="shared" ca="1" si="153"/>
        <v>32</v>
      </c>
      <c r="M1456">
        <v>1000</v>
      </c>
      <c r="N1456">
        <v>22.254999999999999</v>
      </c>
    </row>
    <row r="1457" spans="1:14">
      <c r="A1457" s="54">
        <f>formulas!O1544</f>
        <v>0</v>
      </c>
      <c r="B1457" s="33">
        <f t="shared" ca="1" si="149"/>
        <v>32</v>
      </c>
      <c r="C1457">
        <f t="shared" si="150"/>
        <v>486</v>
      </c>
      <c r="D1457">
        <f t="shared" ca="1" si="148"/>
        <v>-2.1999999999999999E-2</v>
      </c>
      <c r="E1457">
        <f t="shared" ca="1" si="151"/>
        <v>0</v>
      </c>
      <c r="F1457">
        <f t="shared" ca="1" si="152"/>
        <v>31</v>
      </c>
      <c r="G1457">
        <f t="shared" ca="1" si="153"/>
        <v>32</v>
      </c>
      <c r="M1457">
        <v>1001</v>
      </c>
      <c r="N1457">
        <v>22.279</v>
      </c>
    </row>
    <row r="1458" spans="1:14">
      <c r="A1458" s="54">
        <f>formulas!O1545</f>
        <v>0</v>
      </c>
      <c r="B1458" s="33">
        <f t="shared" ca="1" si="149"/>
        <v>32</v>
      </c>
      <c r="C1458">
        <f t="shared" si="150"/>
        <v>486</v>
      </c>
      <c r="D1458">
        <f t="shared" ca="1" si="148"/>
        <v>-2.1999999999999999E-2</v>
      </c>
      <c r="E1458">
        <f t="shared" ca="1" si="151"/>
        <v>0</v>
      </c>
      <c r="F1458">
        <f t="shared" ca="1" si="152"/>
        <v>31</v>
      </c>
      <c r="G1458">
        <f t="shared" ca="1" si="153"/>
        <v>32</v>
      </c>
      <c r="M1458">
        <v>1002</v>
      </c>
      <c r="N1458">
        <v>22.303000000000001</v>
      </c>
    </row>
    <row r="1459" spans="1:14">
      <c r="A1459" s="54">
        <f>formulas!O1546</f>
        <v>0</v>
      </c>
      <c r="B1459" s="33">
        <f t="shared" ca="1" si="149"/>
        <v>32</v>
      </c>
      <c r="C1459">
        <f t="shared" si="150"/>
        <v>486</v>
      </c>
      <c r="D1459">
        <f t="shared" ca="1" si="148"/>
        <v>-2.1999999999999999E-2</v>
      </c>
      <c r="E1459">
        <f t="shared" ca="1" si="151"/>
        <v>0</v>
      </c>
      <c r="F1459">
        <f t="shared" ca="1" si="152"/>
        <v>31</v>
      </c>
      <c r="G1459">
        <f t="shared" ca="1" si="153"/>
        <v>32</v>
      </c>
      <c r="M1459">
        <v>1003</v>
      </c>
      <c r="N1459">
        <v>22.326000000000001</v>
      </c>
    </row>
    <row r="1460" spans="1:14">
      <c r="A1460" s="54">
        <f>formulas!O1547</f>
        <v>0</v>
      </c>
      <c r="B1460" s="33">
        <f t="shared" ca="1" si="149"/>
        <v>32</v>
      </c>
      <c r="C1460">
        <f t="shared" si="150"/>
        <v>486</v>
      </c>
      <c r="D1460">
        <f t="shared" ca="1" si="148"/>
        <v>-2.1999999999999999E-2</v>
      </c>
      <c r="E1460">
        <f t="shared" ca="1" si="151"/>
        <v>0</v>
      </c>
      <c r="F1460">
        <f t="shared" ca="1" si="152"/>
        <v>31</v>
      </c>
      <c r="G1460">
        <f t="shared" ca="1" si="153"/>
        <v>32</v>
      </c>
      <c r="M1460">
        <v>1004</v>
      </c>
      <c r="N1460">
        <v>22.35</v>
      </c>
    </row>
    <row r="1461" spans="1:14">
      <c r="A1461" s="54">
        <f>formulas!O1548</f>
        <v>0</v>
      </c>
      <c r="B1461" s="33">
        <f t="shared" ca="1" si="149"/>
        <v>32</v>
      </c>
      <c r="C1461">
        <f t="shared" si="150"/>
        <v>486</v>
      </c>
      <c r="D1461">
        <f t="shared" ca="1" si="148"/>
        <v>-2.1999999999999999E-2</v>
      </c>
      <c r="E1461">
        <f t="shared" ca="1" si="151"/>
        <v>0</v>
      </c>
      <c r="F1461">
        <f t="shared" ca="1" si="152"/>
        <v>31</v>
      </c>
      <c r="G1461">
        <f t="shared" ca="1" si="153"/>
        <v>32</v>
      </c>
      <c r="M1461">
        <v>1005</v>
      </c>
      <c r="N1461">
        <v>22.373999999999999</v>
      </c>
    </row>
    <row r="1462" spans="1:14">
      <c r="A1462" s="54">
        <f>formulas!O1549</f>
        <v>0</v>
      </c>
      <c r="B1462" s="33">
        <f t="shared" ca="1" si="149"/>
        <v>32</v>
      </c>
      <c r="C1462">
        <f t="shared" si="150"/>
        <v>486</v>
      </c>
      <c r="D1462">
        <f t="shared" ca="1" si="148"/>
        <v>-2.1999999999999999E-2</v>
      </c>
      <c r="E1462">
        <f t="shared" ca="1" si="151"/>
        <v>0</v>
      </c>
      <c r="F1462">
        <f t="shared" ca="1" si="152"/>
        <v>31</v>
      </c>
      <c r="G1462">
        <f t="shared" ca="1" si="153"/>
        <v>32</v>
      </c>
      <c r="M1462">
        <v>1006</v>
      </c>
      <c r="N1462">
        <v>22.396999999999998</v>
      </c>
    </row>
    <row r="1463" spans="1:14">
      <c r="A1463" s="54">
        <f>formulas!O1550</f>
        <v>0</v>
      </c>
      <c r="B1463" s="33">
        <f t="shared" ca="1" si="149"/>
        <v>32</v>
      </c>
      <c r="C1463">
        <f t="shared" si="150"/>
        <v>486</v>
      </c>
      <c r="D1463">
        <f t="shared" ca="1" si="148"/>
        <v>-2.1999999999999999E-2</v>
      </c>
      <c r="E1463">
        <f t="shared" ca="1" si="151"/>
        <v>0</v>
      </c>
      <c r="F1463">
        <f t="shared" ca="1" si="152"/>
        <v>31</v>
      </c>
      <c r="G1463">
        <f t="shared" ca="1" si="153"/>
        <v>32</v>
      </c>
      <c r="M1463">
        <v>1007</v>
      </c>
      <c r="N1463">
        <v>22.420999999999999</v>
      </c>
    </row>
    <row r="1464" spans="1:14">
      <c r="A1464" s="54">
        <f>formulas!O1551</f>
        <v>0</v>
      </c>
      <c r="B1464" s="33">
        <f t="shared" ca="1" si="149"/>
        <v>32</v>
      </c>
      <c r="C1464">
        <f t="shared" si="150"/>
        <v>486</v>
      </c>
      <c r="D1464">
        <f t="shared" ca="1" si="148"/>
        <v>-2.1999999999999999E-2</v>
      </c>
      <c r="E1464">
        <f t="shared" ca="1" si="151"/>
        <v>0</v>
      </c>
      <c r="F1464">
        <f t="shared" ca="1" si="152"/>
        <v>31</v>
      </c>
      <c r="G1464">
        <f t="shared" ca="1" si="153"/>
        <v>32</v>
      </c>
      <c r="M1464">
        <v>1008</v>
      </c>
      <c r="N1464">
        <v>22.445</v>
      </c>
    </row>
    <row r="1465" spans="1:14">
      <c r="A1465" s="54">
        <f>formulas!O1552</f>
        <v>0</v>
      </c>
      <c r="B1465" s="33">
        <f t="shared" ca="1" si="149"/>
        <v>32</v>
      </c>
      <c r="C1465">
        <f t="shared" si="150"/>
        <v>486</v>
      </c>
      <c r="D1465">
        <f t="shared" ca="1" si="148"/>
        <v>-2.1999999999999999E-2</v>
      </c>
      <c r="E1465">
        <f t="shared" ca="1" si="151"/>
        <v>0</v>
      </c>
      <c r="F1465">
        <f t="shared" ca="1" si="152"/>
        <v>31</v>
      </c>
      <c r="G1465">
        <f t="shared" ca="1" si="153"/>
        <v>32</v>
      </c>
      <c r="M1465">
        <v>1009</v>
      </c>
      <c r="N1465">
        <v>22.468</v>
      </c>
    </row>
    <row r="1466" spans="1:14">
      <c r="A1466" s="54">
        <f>formulas!O1553</f>
        <v>0</v>
      </c>
      <c r="B1466" s="33">
        <f t="shared" ca="1" si="149"/>
        <v>32</v>
      </c>
      <c r="C1466">
        <f t="shared" si="150"/>
        <v>486</v>
      </c>
      <c r="D1466">
        <f t="shared" ca="1" si="148"/>
        <v>-2.1999999999999999E-2</v>
      </c>
      <c r="E1466">
        <f t="shared" ca="1" si="151"/>
        <v>0</v>
      </c>
      <c r="F1466">
        <f t="shared" ca="1" si="152"/>
        <v>31</v>
      </c>
      <c r="G1466">
        <f t="shared" ca="1" si="153"/>
        <v>32</v>
      </c>
      <c r="M1466">
        <v>1010</v>
      </c>
      <c r="N1466">
        <v>22.492000000000001</v>
      </c>
    </row>
    <row r="1467" spans="1:14">
      <c r="A1467" s="54">
        <f>formulas!O1554</f>
        <v>0</v>
      </c>
      <c r="B1467" s="33">
        <f t="shared" ca="1" si="149"/>
        <v>32</v>
      </c>
      <c r="C1467">
        <f t="shared" si="150"/>
        <v>486</v>
      </c>
      <c r="D1467">
        <f t="shared" ca="1" si="148"/>
        <v>-2.1999999999999999E-2</v>
      </c>
      <c r="E1467">
        <f t="shared" ca="1" si="151"/>
        <v>0</v>
      </c>
      <c r="F1467">
        <f t="shared" ca="1" si="152"/>
        <v>31</v>
      </c>
      <c r="G1467">
        <f t="shared" ca="1" si="153"/>
        <v>32</v>
      </c>
      <c r="M1467">
        <v>1011</v>
      </c>
      <c r="N1467">
        <v>22.515999999999998</v>
      </c>
    </row>
    <row r="1468" spans="1:14">
      <c r="A1468" s="54">
        <f>formulas!O1555</f>
        <v>0</v>
      </c>
      <c r="B1468" s="33">
        <f t="shared" ca="1" si="149"/>
        <v>32</v>
      </c>
      <c r="C1468">
        <f t="shared" si="150"/>
        <v>486</v>
      </c>
      <c r="D1468">
        <f t="shared" ca="1" si="148"/>
        <v>-2.1999999999999999E-2</v>
      </c>
      <c r="E1468">
        <f t="shared" ca="1" si="151"/>
        <v>0</v>
      </c>
      <c r="F1468">
        <f t="shared" ca="1" si="152"/>
        <v>31</v>
      </c>
      <c r="G1468">
        <f t="shared" ca="1" si="153"/>
        <v>32</v>
      </c>
      <c r="M1468">
        <v>1012</v>
      </c>
      <c r="N1468">
        <v>22.54</v>
      </c>
    </row>
    <row r="1469" spans="1:14">
      <c r="A1469" s="54">
        <f>formulas!O1556</f>
        <v>0</v>
      </c>
      <c r="B1469" s="33">
        <f t="shared" ca="1" si="149"/>
        <v>32</v>
      </c>
      <c r="C1469">
        <f t="shared" si="150"/>
        <v>486</v>
      </c>
      <c r="D1469">
        <f t="shared" ca="1" si="148"/>
        <v>-2.1999999999999999E-2</v>
      </c>
      <c r="E1469">
        <f t="shared" ca="1" si="151"/>
        <v>0</v>
      </c>
      <c r="F1469">
        <f t="shared" ca="1" si="152"/>
        <v>31</v>
      </c>
      <c r="G1469">
        <f t="shared" ca="1" si="153"/>
        <v>32</v>
      </c>
      <c r="M1469">
        <v>1013</v>
      </c>
      <c r="N1469">
        <v>22.562999999999999</v>
      </c>
    </row>
    <row r="1470" spans="1:14">
      <c r="A1470" s="54">
        <f>formulas!O1557</f>
        <v>0</v>
      </c>
      <c r="B1470" s="33">
        <f t="shared" ca="1" si="149"/>
        <v>32</v>
      </c>
      <c r="C1470">
        <f t="shared" si="150"/>
        <v>486</v>
      </c>
      <c r="D1470">
        <f t="shared" ca="1" si="148"/>
        <v>-2.1999999999999999E-2</v>
      </c>
      <c r="E1470">
        <f t="shared" ca="1" si="151"/>
        <v>0</v>
      </c>
      <c r="F1470">
        <f t="shared" ca="1" si="152"/>
        <v>31</v>
      </c>
      <c r="G1470">
        <f t="shared" ca="1" si="153"/>
        <v>32</v>
      </c>
      <c r="M1470">
        <v>1014</v>
      </c>
      <c r="N1470">
        <v>22.587</v>
      </c>
    </row>
    <row r="1471" spans="1:14">
      <c r="A1471" s="54">
        <f>formulas!O1558</f>
        <v>0</v>
      </c>
      <c r="B1471" s="33">
        <f t="shared" ca="1" si="149"/>
        <v>32</v>
      </c>
      <c r="C1471">
        <f t="shared" si="150"/>
        <v>486</v>
      </c>
      <c r="D1471">
        <f t="shared" ca="1" si="148"/>
        <v>-2.1999999999999999E-2</v>
      </c>
      <c r="E1471">
        <f t="shared" ca="1" si="151"/>
        <v>0</v>
      </c>
      <c r="F1471">
        <f t="shared" ca="1" si="152"/>
        <v>31</v>
      </c>
      <c r="G1471">
        <f t="shared" ca="1" si="153"/>
        <v>32</v>
      </c>
      <c r="M1471">
        <v>1015</v>
      </c>
      <c r="N1471">
        <v>22.611000000000001</v>
      </c>
    </row>
    <row r="1472" spans="1:14">
      <c r="A1472" s="54">
        <f>formulas!O1559</f>
        <v>0</v>
      </c>
      <c r="B1472" s="33">
        <f t="shared" ca="1" si="149"/>
        <v>32</v>
      </c>
      <c r="C1472">
        <f t="shared" si="150"/>
        <v>486</v>
      </c>
      <c r="D1472">
        <f t="shared" ca="1" si="148"/>
        <v>-2.1999999999999999E-2</v>
      </c>
      <c r="E1472">
        <f t="shared" ca="1" si="151"/>
        <v>0</v>
      </c>
      <c r="F1472">
        <f t="shared" ca="1" si="152"/>
        <v>31</v>
      </c>
      <c r="G1472">
        <f t="shared" ca="1" si="153"/>
        <v>32</v>
      </c>
      <c r="M1472">
        <v>1016</v>
      </c>
      <c r="N1472">
        <v>22.634</v>
      </c>
    </row>
    <row r="1473" spans="1:14">
      <c r="A1473" s="54">
        <f>formulas!O1560</f>
        <v>0</v>
      </c>
      <c r="B1473" s="33">
        <f t="shared" ca="1" si="149"/>
        <v>32</v>
      </c>
      <c r="C1473">
        <f t="shared" si="150"/>
        <v>486</v>
      </c>
      <c r="D1473">
        <f t="shared" ca="1" si="148"/>
        <v>-2.1999999999999999E-2</v>
      </c>
      <c r="E1473">
        <f t="shared" ca="1" si="151"/>
        <v>0</v>
      </c>
      <c r="F1473">
        <f t="shared" ca="1" si="152"/>
        <v>31</v>
      </c>
      <c r="G1473">
        <f t="shared" ca="1" si="153"/>
        <v>32</v>
      </c>
      <c r="M1473">
        <v>1017</v>
      </c>
      <c r="N1473">
        <v>22.658000000000001</v>
      </c>
    </row>
    <row r="1474" spans="1:14">
      <c r="A1474" s="54">
        <f>formulas!O1561</f>
        <v>0</v>
      </c>
      <c r="B1474" s="33">
        <f t="shared" ca="1" si="149"/>
        <v>32</v>
      </c>
      <c r="C1474">
        <f t="shared" si="150"/>
        <v>486</v>
      </c>
      <c r="D1474">
        <f t="shared" ca="1" si="148"/>
        <v>-2.1999999999999999E-2</v>
      </c>
      <c r="E1474">
        <f t="shared" ca="1" si="151"/>
        <v>0</v>
      </c>
      <c r="F1474">
        <f t="shared" ca="1" si="152"/>
        <v>31</v>
      </c>
      <c r="G1474">
        <f t="shared" ca="1" si="153"/>
        <v>32</v>
      </c>
      <c r="M1474">
        <v>1018</v>
      </c>
      <c r="N1474">
        <v>22.681999999999999</v>
      </c>
    </row>
    <row r="1475" spans="1:14">
      <c r="A1475" s="54">
        <f>formulas!O1562</f>
        <v>0</v>
      </c>
      <c r="B1475" s="33">
        <f t="shared" ca="1" si="149"/>
        <v>32</v>
      </c>
      <c r="C1475">
        <f t="shared" si="150"/>
        <v>486</v>
      </c>
      <c r="D1475">
        <f t="shared" ref="D1475:D1538" ca="1" si="154">INDIRECT(ADDRESS(C1475+1,14))</f>
        <v>-2.1999999999999999E-2</v>
      </c>
      <c r="E1475">
        <f t="shared" ca="1" si="151"/>
        <v>0</v>
      </c>
      <c r="F1475">
        <f t="shared" ca="1" si="152"/>
        <v>31</v>
      </c>
      <c r="G1475">
        <f t="shared" ca="1" si="153"/>
        <v>32</v>
      </c>
      <c r="M1475">
        <v>1019</v>
      </c>
      <c r="N1475">
        <v>22.704999999999998</v>
      </c>
    </row>
    <row r="1476" spans="1:14">
      <c r="A1476" s="54">
        <f>formulas!O1563</f>
        <v>0</v>
      </c>
      <c r="B1476" s="33">
        <f t="shared" ca="1" si="149"/>
        <v>32</v>
      </c>
      <c r="C1476">
        <f t="shared" si="150"/>
        <v>486</v>
      </c>
      <c r="D1476">
        <f t="shared" ca="1" si="154"/>
        <v>-2.1999999999999999E-2</v>
      </c>
      <c r="E1476">
        <f t="shared" ca="1" si="151"/>
        <v>0</v>
      </c>
      <c r="F1476">
        <f t="shared" ca="1" si="152"/>
        <v>31</v>
      </c>
      <c r="G1476">
        <f t="shared" ca="1" si="153"/>
        <v>32</v>
      </c>
      <c r="M1476">
        <v>1020</v>
      </c>
      <c r="N1476">
        <v>22.728999999999999</v>
      </c>
    </row>
    <row r="1477" spans="1:14">
      <c r="A1477" s="54">
        <f>formulas!O1564</f>
        <v>0</v>
      </c>
      <c r="B1477" s="33">
        <f t="shared" ca="1" si="149"/>
        <v>32</v>
      </c>
      <c r="C1477">
        <f t="shared" si="150"/>
        <v>486</v>
      </c>
      <c r="D1477">
        <f t="shared" ca="1" si="154"/>
        <v>-2.1999999999999999E-2</v>
      </c>
      <c r="E1477">
        <f t="shared" ca="1" si="151"/>
        <v>0</v>
      </c>
      <c r="F1477">
        <f t="shared" ca="1" si="152"/>
        <v>31</v>
      </c>
      <c r="G1477">
        <f t="shared" ca="1" si="153"/>
        <v>32</v>
      </c>
      <c r="M1477">
        <v>1021</v>
      </c>
      <c r="N1477">
        <v>22.753</v>
      </c>
    </row>
    <row r="1478" spans="1:14">
      <c r="A1478" s="54">
        <f>formulas!O1565</f>
        <v>0</v>
      </c>
      <c r="B1478" s="33">
        <f t="shared" ca="1" si="149"/>
        <v>32</v>
      </c>
      <c r="C1478">
        <f t="shared" si="150"/>
        <v>486</v>
      </c>
      <c r="D1478">
        <f t="shared" ca="1" si="154"/>
        <v>-2.1999999999999999E-2</v>
      </c>
      <c r="E1478">
        <f t="shared" ca="1" si="151"/>
        <v>0</v>
      </c>
      <c r="F1478">
        <f t="shared" ca="1" si="152"/>
        <v>31</v>
      </c>
      <c r="G1478">
        <f t="shared" ca="1" si="153"/>
        <v>32</v>
      </c>
      <c r="M1478">
        <v>1022</v>
      </c>
      <c r="N1478">
        <v>22.776</v>
      </c>
    </row>
    <row r="1479" spans="1:14">
      <c r="A1479" s="54">
        <f>formulas!O1566</f>
        <v>0</v>
      </c>
      <c r="B1479" s="33">
        <f t="shared" ca="1" si="149"/>
        <v>32</v>
      </c>
      <c r="C1479">
        <f t="shared" si="150"/>
        <v>486</v>
      </c>
      <c r="D1479">
        <f t="shared" ca="1" si="154"/>
        <v>-2.1999999999999999E-2</v>
      </c>
      <c r="E1479">
        <f t="shared" ca="1" si="151"/>
        <v>0</v>
      </c>
      <c r="F1479">
        <f t="shared" ca="1" si="152"/>
        <v>31</v>
      </c>
      <c r="G1479">
        <f t="shared" ca="1" si="153"/>
        <v>32</v>
      </c>
      <c r="M1479">
        <v>1023</v>
      </c>
      <c r="N1479">
        <v>22.8</v>
      </c>
    </row>
    <row r="1480" spans="1:14">
      <c r="A1480" s="54">
        <f>formulas!O1567</f>
        <v>0</v>
      </c>
      <c r="B1480" s="33">
        <f t="shared" ca="1" si="149"/>
        <v>32</v>
      </c>
      <c r="C1480">
        <f t="shared" si="150"/>
        <v>486</v>
      </c>
      <c r="D1480">
        <f t="shared" ca="1" si="154"/>
        <v>-2.1999999999999999E-2</v>
      </c>
      <c r="E1480">
        <f t="shared" ca="1" si="151"/>
        <v>0</v>
      </c>
      <c r="F1480">
        <f t="shared" ca="1" si="152"/>
        <v>31</v>
      </c>
      <c r="G1480">
        <f t="shared" ca="1" si="153"/>
        <v>32</v>
      </c>
      <c r="M1480">
        <v>1024</v>
      </c>
      <c r="N1480">
        <v>22.824000000000002</v>
      </c>
    </row>
    <row r="1481" spans="1:14">
      <c r="A1481" s="54">
        <f>formulas!O1568</f>
        <v>0</v>
      </c>
      <c r="B1481" s="33">
        <f t="shared" ca="1" si="149"/>
        <v>32</v>
      </c>
      <c r="C1481">
        <f t="shared" si="150"/>
        <v>486</v>
      </c>
      <c r="D1481">
        <f t="shared" ca="1" si="154"/>
        <v>-2.1999999999999999E-2</v>
      </c>
      <c r="E1481">
        <f t="shared" ca="1" si="151"/>
        <v>0</v>
      </c>
      <c r="F1481">
        <f t="shared" ca="1" si="152"/>
        <v>31</v>
      </c>
      <c r="G1481">
        <f t="shared" ca="1" si="153"/>
        <v>32</v>
      </c>
      <c r="M1481">
        <v>1025</v>
      </c>
      <c r="N1481">
        <v>22.847000000000001</v>
      </c>
    </row>
    <row r="1482" spans="1:14">
      <c r="A1482" s="54">
        <f>formulas!O1569</f>
        <v>0</v>
      </c>
      <c r="B1482" s="33">
        <f t="shared" ca="1" si="149"/>
        <v>32</v>
      </c>
      <c r="C1482">
        <f t="shared" si="150"/>
        <v>486</v>
      </c>
      <c r="D1482">
        <f t="shared" ca="1" si="154"/>
        <v>-2.1999999999999999E-2</v>
      </c>
      <c r="E1482">
        <f t="shared" ca="1" si="151"/>
        <v>0</v>
      </c>
      <c r="F1482">
        <f t="shared" ca="1" si="152"/>
        <v>31</v>
      </c>
      <c r="G1482">
        <f t="shared" ca="1" si="153"/>
        <v>32</v>
      </c>
      <c r="M1482">
        <v>1026</v>
      </c>
      <c r="N1482">
        <v>22.870999999999999</v>
      </c>
    </row>
    <row r="1483" spans="1:14">
      <c r="A1483" s="54">
        <f>formulas!O1570</f>
        <v>0</v>
      </c>
      <c r="B1483" s="33">
        <f t="shared" ca="1" si="149"/>
        <v>32</v>
      </c>
      <c r="C1483">
        <f t="shared" si="150"/>
        <v>486</v>
      </c>
      <c r="D1483">
        <f t="shared" ca="1" si="154"/>
        <v>-2.1999999999999999E-2</v>
      </c>
      <c r="E1483">
        <f t="shared" ca="1" si="151"/>
        <v>0</v>
      </c>
      <c r="F1483">
        <f t="shared" ca="1" si="152"/>
        <v>31</v>
      </c>
      <c r="G1483">
        <f t="shared" ca="1" si="153"/>
        <v>32</v>
      </c>
      <c r="M1483">
        <v>1027</v>
      </c>
      <c r="N1483">
        <v>22.895</v>
      </c>
    </row>
    <row r="1484" spans="1:14">
      <c r="A1484" s="54">
        <f>formulas!O1571</f>
        <v>0</v>
      </c>
      <c r="B1484" s="33">
        <f t="shared" ca="1" si="149"/>
        <v>32</v>
      </c>
      <c r="C1484">
        <f t="shared" si="150"/>
        <v>486</v>
      </c>
      <c r="D1484">
        <f t="shared" ca="1" si="154"/>
        <v>-2.1999999999999999E-2</v>
      </c>
      <c r="E1484">
        <f t="shared" ca="1" si="151"/>
        <v>0</v>
      </c>
      <c r="F1484">
        <f t="shared" ca="1" si="152"/>
        <v>31</v>
      </c>
      <c r="G1484">
        <f t="shared" ca="1" si="153"/>
        <v>32</v>
      </c>
      <c r="M1484">
        <v>1028</v>
      </c>
      <c r="N1484">
        <v>22.919</v>
      </c>
    </row>
    <row r="1485" spans="1:14">
      <c r="A1485" s="54">
        <f>formulas!O1572</f>
        <v>0</v>
      </c>
      <c r="B1485" s="33">
        <f t="shared" ca="1" si="149"/>
        <v>32</v>
      </c>
      <c r="C1485">
        <f t="shared" si="150"/>
        <v>486</v>
      </c>
      <c r="D1485">
        <f t="shared" ca="1" si="154"/>
        <v>-2.1999999999999999E-2</v>
      </c>
      <c r="E1485">
        <f t="shared" ca="1" si="151"/>
        <v>0</v>
      </c>
      <c r="F1485">
        <f t="shared" ca="1" si="152"/>
        <v>31</v>
      </c>
      <c r="G1485">
        <f t="shared" ca="1" si="153"/>
        <v>32</v>
      </c>
      <c r="M1485">
        <v>1029</v>
      </c>
      <c r="N1485">
        <v>22.942</v>
      </c>
    </row>
    <row r="1486" spans="1:14">
      <c r="A1486" s="54">
        <f>formulas!O1573</f>
        <v>0</v>
      </c>
      <c r="B1486" s="33">
        <f t="shared" ca="1" si="149"/>
        <v>32</v>
      </c>
      <c r="C1486">
        <f t="shared" si="150"/>
        <v>486</v>
      </c>
      <c r="D1486">
        <f t="shared" ca="1" si="154"/>
        <v>-2.1999999999999999E-2</v>
      </c>
      <c r="E1486">
        <f t="shared" ca="1" si="151"/>
        <v>0</v>
      </c>
      <c r="F1486">
        <f t="shared" ca="1" si="152"/>
        <v>31</v>
      </c>
      <c r="G1486">
        <f t="shared" ca="1" si="153"/>
        <v>32</v>
      </c>
      <c r="M1486">
        <v>1030</v>
      </c>
      <c r="N1486">
        <v>22.966000000000001</v>
      </c>
    </row>
    <row r="1487" spans="1:14">
      <c r="A1487" s="54">
        <f>formulas!O1574</f>
        <v>0</v>
      </c>
      <c r="B1487" s="33">
        <f t="shared" ca="1" si="149"/>
        <v>32</v>
      </c>
      <c r="C1487">
        <f t="shared" si="150"/>
        <v>486</v>
      </c>
      <c r="D1487">
        <f t="shared" ca="1" si="154"/>
        <v>-2.1999999999999999E-2</v>
      </c>
      <c r="E1487">
        <f t="shared" ca="1" si="151"/>
        <v>0</v>
      </c>
      <c r="F1487">
        <f t="shared" ca="1" si="152"/>
        <v>31</v>
      </c>
      <c r="G1487">
        <f t="shared" ca="1" si="153"/>
        <v>32</v>
      </c>
      <c r="M1487">
        <v>1031</v>
      </c>
      <c r="N1487">
        <v>22.99</v>
      </c>
    </row>
    <row r="1488" spans="1:14">
      <c r="A1488" s="54">
        <f>formulas!O1575</f>
        <v>0</v>
      </c>
      <c r="B1488" s="33">
        <f t="shared" ca="1" si="149"/>
        <v>32</v>
      </c>
      <c r="C1488">
        <f t="shared" si="150"/>
        <v>486</v>
      </c>
      <c r="D1488">
        <f t="shared" ca="1" si="154"/>
        <v>-2.1999999999999999E-2</v>
      </c>
      <c r="E1488">
        <f t="shared" ca="1" si="151"/>
        <v>0</v>
      </c>
      <c r="F1488">
        <f t="shared" ca="1" si="152"/>
        <v>31</v>
      </c>
      <c r="G1488">
        <f t="shared" ca="1" si="153"/>
        <v>32</v>
      </c>
      <c r="M1488">
        <v>1032</v>
      </c>
      <c r="N1488">
        <v>23.013000000000002</v>
      </c>
    </row>
    <row r="1489" spans="1:14">
      <c r="A1489" s="54">
        <f>formulas!O1576</f>
        <v>0</v>
      </c>
      <c r="B1489" s="33">
        <f t="shared" ca="1" si="149"/>
        <v>32</v>
      </c>
      <c r="C1489">
        <f t="shared" si="150"/>
        <v>486</v>
      </c>
      <c r="D1489">
        <f t="shared" ca="1" si="154"/>
        <v>-2.1999999999999999E-2</v>
      </c>
      <c r="E1489">
        <f t="shared" ca="1" si="151"/>
        <v>0</v>
      </c>
      <c r="F1489">
        <f t="shared" ca="1" si="152"/>
        <v>31</v>
      </c>
      <c r="G1489">
        <f t="shared" ca="1" si="153"/>
        <v>32</v>
      </c>
      <c r="M1489">
        <v>1033</v>
      </c>
      <c r="N1489">
        <v>23.036999999999999</v>
      </c>
    </row>
    <row r="1490" spans="1:14">
      <c r="A1490" s="54">
        <f>formulas!O1577</f>
        <v>0</v>
      </c>
      <c r="B1490" s="33">
        <f t="shared" ca="1" si="149"/>
        <v>32</v>
      </c>
      <c r="C1490">
        <f t="shared" si="150"/>
        <v>486</v>
      </c>
      <c r="D1490">
        <f t="shared" ca="1" si="154"/>
        <v>-2.1999999999999999E-2</v>
      </c>
      <c r="E1490">
        <f t="shared" ca="1" si="151"/>
        <v>0</v>
      </c>
      <c r="F1490">
        <f t="shared" ca="1" si="152"/>
        <v>31</v>
      </c>
      <c r="G1490">
        <f t="shared" ca="1" si="153"/>
        <v>32</v>
      </c>
      <c r="M1490">
        <v>1034</v>
      </c>
      <c r="N1490">
        <v>23.061</v>
      </c>
    </row>
    <row r="1491" spans="1:14">
      <c r="A1491" s="54">
        <f>formulas!O1578</f>
        <v>0</v>
      </c>
      <c r="B1491" s="33">
        <f t="shared" ca="1" si="149"/>
        <v>32</v>
      </c>
      <c r="C1491">
        <f t="shared" si="150"/>
        <v>486</v>
      </c>
      <c r="D1491">
        <f t="shared" ca="1" si="154"/>
        <v>-2.1999999999999999E-2</v>
      </c>
      <c r="E1491">
        <f t="shared" ca="1" si="151"/>
        <v>0</v>
      </c>
      <c r="F1491">
        <f t="shared" ca="1" si="152"/>
        <v>31</v>
      </c>
      <c r="G1491">
        <f t="shared" ca="1" si="153"/>
        <v>32</v>
      </c>
      <c r="M1491">
        <v>1035</v>
      </c>
      <c r="N1491">
        <v>23.084</v>
      </c>
    </row>
    <row r="1492" spans="1:14">
      <c r="A1492" s="54">
        <f>formulas!O1579</f>
        <v>0</v>
      </c>
      <c r="B1492" s="33">
        <f t="shared" ca="1" si="149"/>
        <v>32</v>
      </c>
      <c r="C1492">
        <f t="shared" si="150"/>
        <v>486</v>
      </c>
      <c r="D1492">
        <f t="shared" ca="1" si="154"/>
        <v>-2.1999999999999999E-2</v>
      </c>
      <c r="E1492">
        <f t="shared" ca="1" si="151"/>
        <v>0</v>
      </c>
      <c r="F1492">
        <f t="shared" ca="1" si="152"/>
        <v>31</v>
      </c>
      <c r="G1492">
        <f t="shared" ca="1" si="153"/>
        <v>32</v>
      </c>
      <c r="M1492">
        <v>1036</v>
      </c>
      <c r="N1492">
        <v>23.108000000000001</v>
      </c>
    </row>
    <row r="1493" spans="1:14">
      <c r="A1493" s="54">
        <f>formulas!O1580</f>
        <v>0</v>
      </c>
      <c r="B1493" s="33">
        <f t="shared" ca="1" si="149"/>
        <v>32</v>
      </c>
      <c r="C1493">
        <f t="shared" si="150"/>
        <v>486</v>
      </c>
      <c r="D1493">
        <f t="shared" ca="1" si="154"/>
        <v>-2.1999999999999999E-2</v>
      </c>
      <c r="E1493">
        <f t="shared" ca="1" si="151"/>
        <v>0</v>
      </c>
      <c r="F1493">
        <f t="shared" ca="1" si="152"/>
        <v>31</v>
      </c>
      <c r="G1493">
        <f t="shared" ca="1" si="153"/>
        <v>32</v>
      </c>
      <c r="M1493">
        <v>1037</v>
      </c>
      <c r="N1493">
        <v>23.132000000000001</v>
      </c>
    </row>
    <row r="1494" spans="1:14">
      <c r="A1494" s="54">
        <f>formulas!O1581</f>
        <v>0</v>
      </c>
      <c r="B1494" s="33">
        <f t="shared" ca="1" si="149"/>
        <v>32</v>
      </c>
      <c r="C1494">
        <f t="shared" si="150"/>
        <v>486</v>
      </c>
      <c r="D1494">
        <f t="shared" ca="1" si="154"/>
        <v>-2.1999999999999999E-2</v>
      </c>
      <c r="E1494">
        <f t="shared" ca="1" si="151"/>
        <v>0</v>
      </c>
      <c r="F1494">
        <f t="shared" ca="1" si="152"/>
        <v>31</v>
      </c>
      <c r="G1494">
        <f t="shared" ca="1" si="153"/>
        <v>32</v>
      </c>
      <c r="M1494">
        <v>1038</v>
      </c>
      <c r="N1494">
        <v>23.155000000000001</v>
      </c>
    </row>
    <row r="1495" spans="1:14">
      <c r="A1495" s="54">
        <f>formulas!O1582</f>
        <v>0</v>
      </c>
      <c r="B1495" s="33">
        <f t="shared" ca="1" si="149"/>
        <v>32</v>
      </c>
      <c r="C1495">
        <f t="shared" si="150"/>
        <v>486</v>
      </c>
      <c r="D1495">
        <f t="shared" ca="1" si="154"/>
        <v>-2.1999999999999999E-2</v>
      </c>
      <c r="E1495">
        <f t="shared" ca="1" si="151"/>
        <v>0</v>
      </c>
      <c r="F1495">
        <f t="shared" ca="1" si="152"/>
        <v>31</v>
      </c>
      <c r="G1495">
        <f t="shared" ca="1" si="153"/>
        <v>32</v>
      </c>
      <c r="M1495">
        <v>1039</v>
      </c>
      <c r="N1495">
        <v>23.178999999999998</v>
      </c>
    </row>
    <row r="1496" spans="1:14">
      <c r="A1496" s="54">
        <f>formulas!O1583</f>
        <v>0</v>
      </c>
      <c r="B1496" s="33">
        <f t="shared" ca="1" si="149"/>
        <v>32</v>
      </c>
      <c r="C1496">
        <f t="shared" si="150"/>
        <v>486</v>
      </c>
      <c r="D1496">
        <f t="shared" ca="1" si="154"/>
        <v>-2.1999999999999999E-2</v>
      </c>
      <c r="E1496">
        <f t="shared" ca="1" si="151"/>
        <v>0</v>
      </c>
      <c r="F1496">
        <f t="shared" ca="1" si="152"/>
        <v>31</v>
      </c>
      <c r="G1496">
        <f t="shared" ca="1" si="153"/>
        <v>32</v>
      </c>
      <c r="M1496">
        <v>1040</v>
      </c>
      <c r="N1496">
        <v>23.202999999999999</v>
      </c>
    </row>
    <row r="1497" spans="1:14">
      <c r="A1497" s="54">
        <f>formulas!O1584</f>
        <v>0</v>
      </c>
      <c r="B1497" s="33">
        <f t="shared" ca="1" si="149"/>
        <v>32</v>
      </c>
      <c r="C1497">
        <f t="shared" si="150"/>
        <v>486</v>
      </c>
      <c r="D1497">
        <f t="shared" ca="1" si="154"/>
        <v>-2.1999999999999999E-2</v>
      </c>
      <c r="E1497">
        <f t="shared" ca="1" si="151"/>
        <v>0</v>
      </c>
      <c r="F1497">
        <f t="shared" ca="1" si="152"/>
        <v>31</v>
      </c>
      <c r="G1497">
        <f t="shared" ca="1" si="153"/>
        <v>32</v>
      </c>
      <c r="M1497">
        <v>1041</v>
      </c>
      <c r="N1497">
        <v>23.225999999999999</v>
      </c>
    </row>
    <row r="1498" spans="1:14">
      <c r="A1498" s="54">
        <f>formulas!O1585</f>
        <v>0</v>
      </c>
      <c r="B1498" s="33">
        <f t="shared" ca="1" si="149"/>
        <v>32</v>
      </c>
      <c r="C1498">
        <f t="shared" si="150"/>
        <v>486</v>
      </c>
      <c r="D1498">
        <f t="shared" ca="1" si="154"/>
        <v>-2.1999999999999999E-2</v>
      </c>
      <c r="E1498">
        <f t="shared" ca="1" si="151"/>
        <v>0</v>
      </c>
      <c r="F1498">
        <f t="shared" ca="1" si="152"/>
        <v>31</v>
      </c>
      <c r="G1498">
        <f t="shared" ca="1" si="153"/>
        <v>32</v>
      </c>
      <c r="M1498">
        <v>1042</v>
      </c>
      <c r="N1498">
        <v>23.25</v>
      </c>
    </row>
    <row r="1499" spans="1:14">
      <c r="A1499" s="54">
        <f>formulas!O1586</f>
        <v>0</v>
      </c>
      <c r="B1499" s="33">
        <f t="shared" ca="1" si="149"/>
        <v>32</v>
      </c>
      <c r="C1499">
        <f t="shared" si="150"/>
        <v>486</v>
      </c>
      <c r="D1499">
        <f t="shared" ca="1" si="154"/>
        <v>-2.1999999999999999E-2</v>
      </c>
      <c r="E1499">
        <f t="shared" ca="1" si="151"/>
        <v>0</v>
      </c>
      <c r="F1499">
        <f t="shared" ca="1" si="152"/>
        <v>31</v>
      </c>
      <c r="G1499">
        <f t="shared" ca="1" si="153"/>
        <v>32</v>
      </c>
      <c r="M1499">
        <v>1043</v>
      </c>
      <c r="N1499">
        <v>23.274000000000001</v>
      </c>
    </row>
    <row r="1500" spans="1:14">
      <c r="A1500" s="54">
        <f>formulas!O1587</f>
        <v>0</v>
      </c>
      <c r="B1500" s="33">
        <f t="shared" ca="1" si="149"/>
        <v>32</v>
      </c>
      <c r="C1500">
        <f t="shared" si="150"/>
        <v>486</v>
      </c>
      <c r="D1500">
        <f t="shared" ca="1" si="154"/>
        <v>-2.1999999999999999E-2</v>
      </c>
      <c r="E1500">
        <f t="shared" ca="1" si="151"/>
        <v>0</v>
      </c>
      <c r="F1500">
        <f t="shared" ca="1" si="152"/>
        <v>31</v>
      </c>
      <c r="G1500">
        <f t="shared" ca="1" si="153"/>
        <v>32</v>
      </c>
      <c r="M1500">
        <v>1044</v>
      </c>
      <c r="N1500">
        <v>23.297000000000001</v>
      </c>
    </row>
    <row r="1501" spans="1:14">
      <c r="A1501" s="54">
        <f>formulas!O1588</f>
        <v>0</v>
      </c>
      <c r="B1501" s="33">
        <f t="shared" ca="1" si="149"/>
        <v>32</v>
      </c>
      <c r="C1501">
        <f t="shared" si="150"/>
        <v>486</v>
      </c>
      <c r="D1501">
        <f t="shared" ca="1" si="154"/>
        <v>-2.1999999999999999E-2</v>
      </c>
      <c r="E1501">
        <f t="shared" ca="1" si="151"/>
        <v>0</v>
      </c>
      <c r="F1501">
        <f t="shared" ca="1" si="152"/>
        <v>31</v>
      </c>
      <c r="G1501">
        <f t="shared" ca="1" si="153"/>
        <v>32</v>
      </c>
      <c r="M1501">
        <v>1045</v>
      </c>
      <c r="N1501">
        <v>23.321000000000002</v>
      </c>
    </row>
    <row r="1502" spans="1:14">
      <c r="A1502" s="54">
        <f>formulas!O1589</f>
        <v>0</v>
      </c>
      <c r="B1502" s="33">
        <f t="shared" ca="1" si="149"/>
        <v>32</v>
      </c>
      <c r="C1502">
        <f t="shared" si="150"/>
        <v>486</v>
      </c>
      <c r="D1502">
        <f t="shared" ca="1" si="154"/>
        <v>-2.1999999999999999E-2</v>
      </c>
      <c r="E1502">
        <f t="shared" ca="1" si="151"/>
        <v>0</v>
      </c>
      <c r="F1502">
        <f t="shared" ca="1" si="152"/>
        <v>31</v>
      </c>
      <c r="G1502">
        <f t="shared" ca="1" si="153"/>
        <v>32</v>
      </c>
      <c r="M1502">
        <v>1046</v>
      </c>
      <c r="N1502">
        <v>23.344999999999999</v>
      </c>
    </row>
    <row r="1503" spans="1:14">
      <c r="A1503" s="54">
        <f>formulas!O1590</f>
        <v>0</v>
      </c>
      <c r="B1503" s="33">
        <f t="shared" ca="1" si="149"/>
        <v>32</v>
      </c>
      <c r="C1503">
        <f t="shared" si="150"/>
        <v>486</v>
      </c>
      <c r="D1503">
        <f t="shared" ca="1" si="154"/>
        <v>-2.1999999999999999E-2</v>
      </c>
      <c r="E1503">
        <f t="shared" ca="1" si="151"/>
        <v>0</v>
      </c>
      <c r="F1503">
        <f t="shared" ca="1" si="152"/>
        <v>31</v>
      </c>
      <c r="G1503">
        <f t="shared" ca="1" si="153"/>
        <v>32</v>
      </c>
      <c r="M1503">
        <v>1047</v>
      </c>
      <c r="N1503">
        <v>23.367999999999999</v>
      </c>
    </row>
    <row r="1504" spans="1:14">
      <c r="A1504" s="54">
        <f>formulas!O1591</f>
        <v>0</v>
      </c>
      <c r="B1504" s="33">
        <f t="shared" ca="1" si="149"/>
        <v>32</v>
      </c>
      <c r="C1504">
        <f t="shared" si="150"/>
        <v>486</v>
      </c>
      <c r="D1504">
        <f t="shared" ca="1" si="154"/>
        <v>-2.1999999999999999E-2</v>
      </c>
      <c r="E1504">
        <f t="shared" ca="1" si="151"/>
        <v>0</v>
      </c>
      <c r="F1504">
        <f t="shared" ca="1" si="152"/>
        <v>31</v>
      </c>
      <c r="G1504">
        <f t="shared" ca="1" si="153"/>
        <v>32</v>
      </c>
      <c r="M1504">
        <v>1048</v>
      </c>
      <c r="N1504">
        <v>23.391999999999999</v>
      </c>
    </row>
    <row r="1505" spans="1:14">
      <c r="A1505" s="54">
        <f>formulas!O1592</f>
        <v>0</v>
      </c>
      <c r="B1505" s="33">
        <f t="shared" ca="1" si="149"/>
        <v>32</v>
      </c>
      <c r="C1505">
        <f t="shared" si="150"/>
        <v>486</v>
      </c>
      <c r="D1505">
        <f t="shared" ca="1" si="154"/>
        <v>-2.1999999999999999E-2</v>
      </c>
      <c r="E1505">
        <f t="shared" ca="1" si="151"/>
        <v>0</v>
      </c>
      <c r="F1505">
        <f t="shared" ca="1" si="152"/>
        <v>31</v>
      </c>
      <c r="G1505">
        <f t="shared" ca="1" si="153"/>
        <v>32</v>
      </c>
      <c r="M1505">
        <v>1049</v>
      </c>
      <c r="N1505">
        <v>23.416</v>
      </c>
    </row>
    <row r="1506" spans="1:14">
      <c r="A1506" s="54">
        <f>formulas!O1593</f>
        <v>0</v>
      </c>
      <c r="B1506" s="33">
        <f t="shared" ca="1" si="149"/>
        <v>32</v>
      </c>
      <c r="C1506">
        <f t="shared" si="150"/>
        <v>486</v>
      </c>
      <c r="D1506">
        <f t="shared" ca="1" si="154"/>
        <v>-2.1999999999999999E-2</v>
      </c>
      <c r="E1506">
        <f t="shared" ca="1" si="151"/>
        <v>0</v>
      </c>
      <c r="F1506">
        <f t="shared" ca="1" si="152"/>
        <v>31</v>
      </c>
      <c r="G1506">
        <f t="shared" ca="1" si="153"/>
        <v>32</v>
      </c>
      <c r="M1506">
        <v>1050</v>
      </c>
      <c r="N1506">
        <v>23.439</v>
      </c>
    </row>
    <row r="1507" spans="1:14">
      <c r="A1507" s="54">
        <f>formulas!O1594</f>
        <v>0</v>
      </c>
      <c r="B1507" s="33">
        <f t="shared" ca="1" si="149"/>
        <v>32</v>
      </c>
      <c r="C1507">
        <f t="shared" si="150"/>
        <v>486</v>
      </c>
      <c r="D1507">
        <f t="shared" ca="1" si="154"/>
        <v>-2.1999999999999999E-2</v>
      </c>
      <c r="E1507">
        <f t="shared" ca="1" si="151"/>
        <v>0</v>
      </c>
      <c r="F1507">
        <f t="shared" ca="1" si="152"/>
        <v>31</v>
      </c>
      <c r="G1507">
        <f t="shared" ca="1" si="153"/>
        <v>32</v>
      </c>
      <c r="M1507">
        <v>1051</v>
      </c>
      <c r="N1507">
        <v>23.463000000000001</v>
      </c>
    </row>
    <row r="1508" spans="1:14">
      <c r="A1508" s="54">
        <f>formulas!O1595</f>
        <v>0</v>
      </c>
      <c r="B1508" s="33">
        <f t="shared" ca="1" si="149"/>
        <v>32</v>
      </c>
      <c r="C1508">
        <f t="shared" si="150"/>
        <v>486</v>
      </c>
      <c r="D1508">
        <f t="shared" ca="1" si="154"/>
        <v>-2.1999999999999999E-2</v>
      </c>
      <c r="E1508">
        <f t="shared" ca="1" si="151"/>
        <v>0</v>
      </c>
      <c r="F1508">
        <f t="shared" ca="1" si="152"/>
        <v>31</v>
      </c>
      <c r="G1508">
        <f t="shared" ca="1" si="153"/>
        <v>32</v>
      </c>
      <c r="M1508">
        <v>1052</v>
      </c>
      <c r="N1508">
        <v>23.486999999999998</v>
      </c>
    </row>
    <row r="1509" spans="1:14">
      <c r="A1509" s="54">
        <f>formulas!O1596</f>
        <v>0</v>
      </c>
      <c r="B1509" s="33">
        <f t="shared" ref="B1509:B1572" ca="1" si="155">(A1509-D1509)/(E1509-D1509)*(G1509-F1509)+F1509</f>
        <v>32</v>
      </c>
      <c r="C1509">
        <f t="shared" ref="C1509:C1572" si="156">COUNTIF($N$2:$N$25400,"&lt;"&amp;A1509)</f>
        <v>486</v>
      </c>
      <c r="D1509">
        <f t="shared" ca="1" si="154"/>
        <v>-2.1999999999999999E-2</v>
      </c>
      <c r="E1509">
        <f t="shared" ref="E1509:E1572" ca="1" si="157">INDIRECT(ADDRESS(C1509+2,14))</f>
        <v>0</v>
      </c>
      <c r="F1509">
        <f t="shared" ref="F1509:F1572" ca="1" si="158">INDIRECT(ADDRESS(C1509+1,13))</f>
        <v>31</v>
      </c>
      <c r="G1509">
        <f t="shared" ref="G1509:G1572" ca="1" si="159">INDIRECT(ADDRESS(C1509+2,13))</f>
        <v>32</v>
      </c>
      <c r="M1509">
        <v>1053</v>
      </c>
      <c r="N1509">
        <v>23.51</v>
      </c>
    </row>
    <row r="1510" spans="1:14">
      <c r="A1510" s="54">
        <f>formulas!O1597</f>
        <v>0</v>
      </c>
      <c r="B1510" s="33">
        <f t="shared" ca="1" si="155"/>
        <v>32</v>
      </c>
      <c r="C1510">
        <f t="shared" si="156"/>
        <v>486</v>
      </c>
      <c r="D1510">
        <f t="shared" ca="1" si="154"/>
        <v>-2.1999999999999999E-2</v>
      </c>
      <c r="E1510">
        <f t="shared" ca="1" si="157"/>
        <v>0</v>
      </c>
      <c r="F1510">
        <f t="shared" ca="1" si="158"/>
        <v>31</v>
      </c>
      <c r="G1510">
        <f t="shared" ca="1" si="159"/>
        <v>32</v>
      </c>
      <c r="M1510">
        <v>1054</v>
      </c>
      <c r="N1510">
        <v>23.533999999999999</v>
      </c>
    </row>
    <row r="1511" spans="1:14">
      <c r="A1511" s="54">
        <f>formulas!O1598</f>
        <v>0</v>
      </c>
      <c r="B1511" s="33">
        <f t="shared" ca="1" si="155"/>
        <v>32</v>
      </c>
      <c r="C1511">
        <f t="shared" si="156"/>
        <v>486</v>
      </c>
      <c r="D1511">
        <f t="shared" ca="1" si="154"/>
        <v>-2.1999999999999999E-2</v>
      </c>
      <c r="E1511">
        <f t="shared" ca="1" si="157"/>
        <v>0</v>
      </c>
      <c r="F1511">
        <f t="shared" ca="1" si="158"/>
        <v>31</v>
      </c>
      <c r="G1511">
        <f t="shared" ca="1" si="159"/>
        <v>32</v>
      </c>
      <c r="M1511">
        <v>1055</v>
      </c>
      <c r="N1511">
        <v>23.558</v>
      </c>
    </row>
    <row r="1512" spans="1:14">
      <c r="A1512" s="54">
        <f>formulas!O1599</f>
        <v>0</v>
      </c>
      <c r="B1512" s="33">
        <f t="shared" ca="1" si="155"/>
        <v>32</v>
      </c>
      <c r="C1512">
        <f t="shared" si="156"/>
        <v>486</v>
      </c>
      <c r="D1512">
        <f t="shared" ca="1" si="154"/>
        <v>-2.1999999999999999E-2</v>
      </c>
      <c r="E1512">
        <f t="shared" ca="1" si="157"/>
        <v>0</v>
      </c>
      <c r="F1512">
        <f t="shared" ca="1" si="158"/>
        <v>31</v>
      </c>
      <c r="G1512">
        <f t="shared" ca="1" si="159"/>
        <v>32</v>
      </c>
      <c r="M1512">
        <v>1056</v>
      </c>
      <c r="N1512">
        <v>23.581</v>
      </c>
    </row>
    <row r="1513" spans="1:14">
      <c r="A1513" s="54">
        <f>formulas!O1600</f>
        <v>0</v>
      </c>
      <c r="B1513" s="33">
        <f t="shared" ca="1" si="155"/>
        <v>32</v>
      </c>
      <c r="C1513">
        <f t="shared" si="156"/>
        <v>486</v>
      </c>
      <c r="D1513">
        <f t="shared" ca="1" si="154"/>
        <v>-2.1999999999999999E-2</v>
      </c>
      <c r="E1513">
        <f t="shared" ca="1" si="157"/>
        <v>0</v>
      </c>
      <c r="F1513">
        <f t="shared" ca="1" si="158"/>
        <v>31</v>
      </c>
      <c r="G1513">
        <f t="shared" ca="1" si="159"/>
        <v>32</v>
      </c>
      <c r="M1513">
        <v>1057</v>
      </c>
      <c r="N1513">
        <v>23.605</v>
      </c>
    </row>
    <row r="1514" spans="1:14">
      <c r="A1514" s="54">
        <f>formulas!O1601</f>
        <v>0</v>
      </c>
      <c r="B1514" s="33">
        <f t="shared" ca="1" si="155"/>
        <v>32</v>
      </c>
      <c r="C1514">
        <f t="shared" si="156"/>
        <v>486</v>
      </c>
      <c r="D1514">
        <f t="shared" ca="1" si="154"/>
        <v>-2.1999999999999999E-2</v>
      </c>
      <c r="E1514">
        <f t="shared" ca="1" si="157"/>
        <v>0</v>
      </c>
      <c r="F1514">
        <f t="shared" ca="1" si="158"/>
        <v>31</v>
      </c>
      <c r="G1514">
        <f t="shared" ca="1" si="159"/>
        <v>32</v>
      </c>
      <c r="M1514">
        <v>1058</v>
      </c>
      <c r="N1514">
        <v>23.629000000000001</v>
      </c>
    </row>
    <row r="1515" spans="1:14">
      <c r="A1515" s="54">
        <f>formulas!O1602</f>
        <v>0</v>
      </c>
      <c r="B1515" s="33">
        <f t="shared" ca="1" si="155"/>
        <v>32</v>
      </c>
      <c r="C1515">
        <f t="shared" si="156"/>
        <v>486</v>
      </c>
      <c r="D1515">
        <f t="shared" ca="1" si="154"/>
        <v>-2.1999999999999999E-2</v>
      </c>
      <c r="E1515">
        <f t="shared" ca="1" si="157"/>
        <v>0</v>
      </c>
      <c r="F1515">
        <f t="shared" ca="1" si="158"/>
        <v>31</v>
      </c>
      <c r="G1515">
        <f t="shared" ca="1" si="159"/>
        <v>32</v>
      </c>
      <c r="M1515">
        <v>1059</v>
      </c>
      <c r="N1515">
        <v>23.652000000000001</v>
      </c>
    </row>
    <row r="1516" spans="1:14">
      <c r="A1516" s="54">
        <f>formulas!O1603</f>
        <v>0</v>
      </c>
      <c r="B1516" s="33">
        <f t="shared" ca="1" si="155"/>
        <v>32</v>
      </c>
      <c r="C1516">
        <f t="shared" si="156"/>
        <v>486</v>
      </c>
      <c r="D1516">
        <f t="shared" ca="1" si="154"/>
        <v>-2.1999999999999999E-2</v>
      </c>
      <c r="E1516">
        <f t="shared" ca="1" si="157"/>
        <v>0</v>
      </c>
      <c r="F1516">
        <f t="shared" ca="1" si="158"/>
        <v>31</v>
      </c>
      <c r="G1516">
        <f t="shared" ca="1" si="159"/>
        <v>32</v>
      </c>
      <c r="M1516">
        <v>1060</v>
      </c>
      <c r="N1516">
        <v>23.675999999999998</v>
      </c>
    </row>
    <row r="1517" spans="1:14">
      <c r="A1517" s="54">
        <f>formulas!O1604</f>
        <v>0</v>
      </c>
      <c r="B1517" s="33">
        <f t="shared" ca="1" si="155"/>
        <v>32</v>
      </c>
      <c r="C1517">
        <f t="shared" si="156"/>
        <v>486</v>
      </c>
      <c r="D1517">
        <f t="shared" ca="1" si="154"/>
        <v>-2.1999999999999999E-2</v>
      </c>
      <c r="E1517">
        <f t="shared" ca="1" si="157"/>
        <v>0</v>
      </c>
      <c r="F1517">
        <f t="shared" ca="1" si="158"/>
        <v>31</v>
      </c>
      <c r="G1517">
        <f t="shared" ca="1" si="159"/>
        <v>32</v>
      </c>
      <c r="M1517">
        <v>1061</v>
      </c>
      <c r="N1517">
        <v>23.7</v>
      </c>
    </row>
    <row r="1518" spans="1:14">
      <c r="A1518" s="54">
        <f>formulas!O1605</f>
        <v>0</v>
      </c>
      <c r="B1518" s="33">
        <f t="shared" ca="1" si="155"/>
        <v>32</v>
      </c>
      <c r="C1518">
        <f t="shared" si="156"/>
        <v>486</v>
      </c>
      <c r="D1518">
        <f t="shared" ca="1" si="154"/>
        <v>-2.1999999999999999E-2</v>
      </c>
      <c r="E1518">
        <f t="shared" ca="1" si="157"/>
        <v>0</v>
      </c>
      <c r="F1518">
        <f t="shared" ca="1" si="158"/>
        <v>31</v>
      </c>
      <c r="G1518">
        <f t="shared" ca="1" si="159"/>
        <v>32</v>
      </c>
      <c r="M1518">
        <v>1062</v>
      </c>
      <c r="N1518">
        <v>23.722999999999999</v>
      </c>
    </row>
    <row r="1519" spans="1:14">
      <c r="A1519" s="54">
        <f>formulas!O1606</f>
        <v>0</v>
      </c>
      <c r="B1519" s="33">
        <f t="shared" ca="1" si="155"/>
        <v>32</v>
      </c>
      <c r="C1519">
        <f t="shared" si="156"/>
        <v>486</v>
      </c>
      <c r="D1519">
        <f t="shared" ca="1" si="154"/>
        <v>-2.1999999999999999E-2</v>
      </c>
      <c r="E1519">
        <f t="shared" ca="1" si="157"/>
        <v>0</v>
      </c>
      <c r="F1519">
        <f t="shared" ca="1" si="158"/>
        <v>31</v>
      </c>
      <c r="G1519">
        <f t="shared" ca="1" si="159"/>
        <v>32</v>
      </c>
      <c r="M1519">
        <v>1063</v>
      </c>
      <c r="N1519">
        <v>23.747</v>
      </c>
    </row>
    <row r="1520" spans="1:14">
      <c r="A1520" s="54">
        <f>formulas!O1607</f>
        <v>0</v>
      </c>
      <c r="B1520" s="33">
        <f t="shared" ca="1" si="155"/>
        <v>32</v>
      </c>
      <c r="C1520">
        <f t="shared" si="156"/>
        <v>486</v>
      </c>
      <c r="D1520">
        <f t="shared" ca="1" si="154"/>
        <v>-2.1999999999999999E-2</v>
      </c>
      <c r="E1520">
        <f t="shared" ca="1" si="157"/>
        <v>0</v>
      </c>
      <c r="F1520">
        <f t="shared" ca="1" si="158"/>
        <v>31</v>
      </c>
      <c r="G1520">
        <f t="shared" ca="1" si="159"/>
        <v>32</v>
      </c>
      <c r="M1520">
        <v>1064</v>
      </c>
      <c r="N1520">
        <v>23.771000000000001</v>
      </c>
    </row>
    <row r="1521" spans="1:14">
      <c r="A1521" s="54">
        <f>formulas!O1608</f>
        <v>0</v>
      </c>
      <c r="B1521" s="33">
        <f t="shared" ca="1" si="155"/>
        <v>32</v>
      </c>
      <c r="C1521">
        <f t="shared" si="156"/>
        <v>486</v>
      </c>
      <c r="D1521">
        <f t="shared" ca="1" si="154"/>
        <v>-2.1999999999999999E-2</v>
      </c>
      <c r="E1521">
        <f t="shared" ca="1" si="157"/>
        <v>0</v>
      </c>
      <c r="F1521">
        <f t="shared" ca="1" si="158"/>
        <v>31</v>
      </c>
      <c r="G1521">
        <f t="shared" ca="1" si="159"/>
        <v>32</v>
      </c>
      <c r="M1521">
        <v>1065</v>
      </c>
      <c r="N1521">
        <v>23.794</v>
      </c>
    </row>
    <row r="1522" spans="1:14">
      <c r="A1522" s="54">
        <f>formulas!O1609</f>
        <v>0</v>
      </c>
      <c r="B1522" s="33">
        <f t="shared" ca="1" si="155"/>
        <v>32</v>
      </c>
      <c r="C1522">
        <f t="shared" si="156"/>
        <v>486</v>
      </c>
      <c r="D1522">
        <f t="shared" ca="1" si="154"/>
        <v>-2.1999999999999999E-2</v>
      </c>
      <c r="E1522">
        <f t="shared" ca="1" si="157"/>
        <v>0</v>
      </c>
      <c r="F1522">
        <f t="shared" ca="1" si="158"/>
        <v>31</v>
      </c>
      <c r="G1522">
        <f t="shared" ca="1" si="159"/>
        <v>32</v>
      </c>
      <c r="M1522">
        <v>1066</v>
      </c>
      <c r="N1522">
        <v>23.818000000000001</v>
      </c>
    </row>
    <row r="1523" spans="1:14">
      <c r="A1523" s="54">
        <f>formulas!O1610</f>
        <v>0</v>
      </c>
      <c r="B1523" s="33">
        <f t="shared" ca="1" si="155"/>
        <v>32</v>
      </c>
      <c r="C1523">
        <f t="shared" si="156"/>
        <v>486</v>
      </c>
      <c r="D1523">
        <f t="shared" ca="1" si="154"/>
        <v>-2.1999999999999999E-2</v>
      </c>
      <c r="E1523">
        <f t="shared" ca="1" si="157"/>
        <v>0</v>
      </c>
      <c r="F1523">
        <f t="shared" ca="1" si="158"/>
        <v>31</v>
      </c>
      <c r="G1523">
        <f t="shared" ca="1" si="159"/>
        <v>32</v>
      </c>
      <c r="M1523">
        <v>1067</v>
      </c>
      <c r="N1523">
        <v>23.841999999999999</v>
      </c>
    </row>
    <row r="1524" spans="1:14">
      <c r="A1524" s="54">
        <f>formulas!O1611</f>
        <v>0</v>
      </c>
      <c r="B1524" s="33">
        <f t="shared" ca="1" si="155"/>
        <v>32</v>
      </c>
      <c r="C1524">
        <f t="shared" si="156"/>
        <v>486</v>
      </c>
      <c r="D1524">
        <f t="shared" ca="1" si="154"/>
        <v>-2.1999999999999999E-2</v>
      </c>
      <c r="E1524">
        <f t="shared" ca="1" si="157"/>
        <v>0</v>
      </c>
      <c r="F1524">
        <f t="shared" ca="1" si="158"/>
        <v>31</v>
      </c>
      <c r="G1524">
        <f t="shared" ca="1" si="159"/>
        <v>32</v>
      </c>
      <c r="M1524">
        <v>1068</v>
      </c>
      <c r="N1524">
        <v>23.864999999999998</v>
      </c>
    </row>
    <row r="1525" spans="1:14">
      <c r="A1525" s="54">
        <f>formulas!O1612</f>
        <v>0</v>
      </c>
      <c r="B1525" s="33">
        <f t="shared" ca="1" si="155"/>
        <v>32</v>
      </c>
      <c r="C1525">
        <f t="shared" si="156"/>
        <v>486</v>
      </c>
      <c r="D1525">
        <f t="shared" ca="1" si="154"/>
        <v>-2.1999999999999999E-2</v>
      </c>
      <c r="E1525">
        <f t="shared" ca="1" si="157"/>
        <v>0</v>
      </c>
      <c r="F1525">
        <f t="shared" ca="1" si="158"/>
        <v>31</v>
      </c>
      <c r="G1525">
        <f t="shared" ca="1" si="159"/>
        <v>32</v>
      </c>
      <c r="M1525">
        <v>1069</v>
      </c>
      <c r="N1525">
        <v>23.888999999999999</v>
      </c>
    </row>
    <row r="1526" spans="1:14">
      <c r="A1526" s="54">
        <f>formulas!O1613</f>
        <v>0</v>
      </c>
      <c r="B1526" s="33">
        <f t="shared" ca="1" si="155"/>
        <v>32</v>
      </c>
      <c r="C1526">
        <f t="shared" si="156"/>
        <v>486</v>
      </c>
      <c r="D1526">
        <f t="shared" ca="1" si="154"/>
        <v>-2.1999999999999999E-2</v>
      </c>
      <c r="E1526">
        <f t="shared" ca="1" si="157"/>
        <v>0</v>
      </c>
      <c r="F1526">
        <f t="shared" ca="1" si="158"/>
        <v>31</v>
      </c>
      <c r="G1526">
        <f t="shared" ca="1" si="159"/>
        <v>32</v>
      </c>
      <c r="M1526">
        <v>1070</v>
      </c>
      <c r="N1526">
        <v>23.913</v>
      </c>
    </row>
    <row r="1527" spans="1:14">
      <c r="A1527" s="54">
        <f>formulas!O1614</f>
        <v>0</v>
      </c>
      <c r="B1527" s="33">
        <f t="shared" ca="1" si="155"/>
        <v>32</v>
      </c>
      <c r="C1527">
        <f t="shared" si="156"/>
        <v>486</v>
      </c>
      <c r="D1527">
        <f t="shared" ca="1" si="154"/>
        <v>-2.1999999999999999E-2</v>
      </c>
      <c r="E1527">
        <f t="shared" ca="1" si="157"/>
        <v>0</v>
      </c>
      <c r="F1527">
        <f t="shared" ca="1" si="158"/>
        <v>31</v>
      </c>
      <c r="G1527">
        <f t="shared" ca="1" si="159"/>
        <v>32</v>
      </c>
      <c r="M1527">
        <v>1071</v>
      </c>
      <c r="N1527">
        <v>23.936</v>
      </c>
    </row>
    <row r="1528" spans="1:14">
      <c r="A1528" s="54">
        <f>formulas!O1615</f>
        <v>0</v>
      </c>
      <c r="B1528" s="33">
        <f t="shared" ca="1" si="155"/>
        <v>32</v>
      </c>
      <c r="C1528">
        <f t="shared" si="156"/>
        <v>486</v>
      </c>
      <c r="D1528">
        <f t="shared" ca="1" si="154"/>
        <v>-2.1999999999999999E-2</v>
      </c>
      <c r="E1528">
        <f t="shared" ca="1" si="157"/>
        <v>0</v>
      </c>
      <c r="F1528">
        <f t="shared" ca="1" si="158"/>
        <v>31</v>
      </c>
      <c r="G1528">
        <f t="shared" ca="1" si="159"/>
        <v>32</v>
      </c>
      <c r="M1528">
        <v>1072</v>
      </c>
      <c r="N1528">
        <v>23.96</v>
      </c>
    </row>
    <row r="1529" spans="1:14">
      <c r="A1529" s="54">
        <f>formulas!O1616</f>
        <v>0</v>
      </c>
      <c r="B1529" s="33">
        <f t="shared" ca="1" si="155"/>
        <v>32</v>
      </c>
      <c r="C1529">
        <f t="shared" si="156"/>
        <v>486</v>
      </c>
      <c r="D1529">
        <f t="shared" ca="1" si="154"/>
        <v>-2.1999999999999999E-2</v>
      </c>
      <c r="E1529">
        <f t="shared" ca="1" si="157"/>
        <v>0</v>
      </c>
      <c r="F1529">
        <f t="shared" ca="1" si="158"/>
        <v>31</v>
      </c>
      <c r="G1529">
        <f t="shared" ca="1" si="159"/>
        <v>32</v>
      </c>
      <c r="M1529">
        <v>1073</v>
      </c>
      <c r="N1529">
        <v>23.984000000000002</v>
      </c>
    </row>
    <row r="1530" spans="1:14">
      <c r="A1530" s="54">
        <f>formulas!O1617</f>
        <v>0</v>
      </c>
      <c r="B1530" s="33">
        <f t="shared" ca="1" si="155"/>
        <v>32</v>
      </c>
      <c r="C1530">
        <f t="shared" si="156"/>
        <v>486</v>
      </c>
      <c r="D1530">
        <f t="shared" ca="1" si="154"/>
        <v>-2.1999999999999999E-2</v>
      </c>
      <c r="E1530">
        <f t="shared" ca="1" si="157"/>
        <v>0</v>
      </c>
      <c r="F1530">
        <f t="shared" ca="1" si="158"/>
        <v>31</v>
      </c>
      <c r="G1530">
        <f t="shared" ca="1" si="159"/>
        <v>32</v>
      </c>
      <c r="M1530">
        <v>1074</v>
      </c>
      <c r="N1530">
        <v>24.007000000000001</v>
      </c>
    </row>
    <row r="1531" spans="1:14">
      <c r="A1531" s="54">
        <f>formulas!O1618</f>
        <v>0</v>
      </c>
      <c r="B1531" s="33">
        <f t="shared" ca="1" si="155"/>
        <v>32</v>
      </c>
      <c r="C1531">
        <f t="shared" si="156"/>
        <v>486</v>
      </c>
      <c r="D1531">
        <f t="shared" ca="1" si="154"/>
        <v>-2.1999999999999999E-2</v>
      </c>
      <c r="E1531">
        <f t="shared" ca="1" si="157"/>
        <v>0</v>
      </c>
      <c r="F1531">
        <f t="shared" ca="1" si="158"/>
        <v>31</v>
      </c>
      <c r="G1531">
        <f t="shared" ca="1" si="159"/>
        <v>32</v>
      </c>
      <c r="M1531">
        <v>1075</v>
      </c>
      <c r="N1531">
        <v>24.030999999999999</v>
      </c>
    </row>
    <row r="1532" spans="1:14">
      <c r="A1532" s="54">
        <f>formulas!O1619</f>
        <v>0</v>
      </c>
      <c r="B1532" s="33">
        <f t="shared" ca="1" si="155"/>
        <v>32</v>
      </c>
      <c r="C1532">
        <f t="shared" si="156"/>
        <v>486</v>
      </c>
      <c r="D1532">
        <f t="shared" ca="1" si="154"/>
        <v>-2.1999999999999999E-2</v>
      </c>
      <c r="E1532">
        <f t="shared" ca="1" si="157"/>
        <v>0</v>
      </c>
      <c r="F1532">
        <f t="shared" ca="1" si="158"/>
        <v>31</v>
      </c>
      <c r="G1532">
        <f t="shared" ca="1" si="159"/>
        <v>32</v>
      </c>
      <c r="M1532">
        <v>1076</v>
      </c>
      <c r="N1532">
        <v>24.055</v>
      </c>
    </row>
    <row r="1533" spans="1:14">
      <c r="A1533" s="54">
        <f>formulas!O1620</f>
        <v>0</v>
      </c>
      <c r="B1533" s="33">
        <f t="shared" ca="1" si="155"/>
        <v>32</v>
      </c>
      <c r="C1533">
        <f t="shared" si="156"/>
        <v>486</v>
      </c>
      <c r="D1533">
        <f t="shared" ca="1" si="154"/>
        <v>-2.1999999999999999E-2</v>
      </c>
      <c r="E1533">
        <f t="shared" ca="1" si="157"/>
        <v>0</v>
      </c>
      <c r="F1533">
        <f t="shared" ca="1" si="158"/>
        <v>31</v>
      </c>
      <c r="G1533">
        <f t="shared" ca="1" si="159"/>
        <v>32</v>
      </c>
      <c r="M1533">
        <v>1077</v>
      </c>
      <c r="N1533">
        <v>24.077999999999999</v>
      </c>
    </row>
    <row r="1534" spans="1:14">
      <c r="A1534" s="54">
        <f>formulas!O1621</f>
        <v>0</v>
      </c>
      <c r="B1534" s="33">
        <f t="shared" ca="1" si="155"/>
        <v>32</v>
      </c>
      <c r="C1534">
        <f t="shared" si="156"/>
        <v>486</v>
      </c>
      <c r="D1534">
        <f t="shared" ca="1" si="154"/>
        <v>-2.1999999999999999E-2</v>
      </c>
      <c r="E1534">
        <f t="shared" ca="1" si="157"/>
        <v>0</v>
      </c>
      <c r="F1534">
        <f t="shared" ca="1" si="158"/>
        <v>31</v>
      </c>
      <c r="G1534">
        <f t="shared" ca="1" si="159"/>
        <v>32</v>
      </c>
      <c r="M1534">
        <v>1078</v>
      </c>
      <c r="N1534">
        <v>24.102</v>
      </c>
    </row>
    <row r="1535" spans="1:14">
      <c r="A1535" s="54">
        <f>formulas!O1622</f>
        <v>0</v>
      </c>
      <c r="B1535" s="33">
        <f t="shared" ca="1" si="155"/>
        <v>32</v>
      </c>
      <c r="C1535">
        <f t="shared" si="156"/>
        <v>486</v>
      </c>
      <c r="D1535">
        <f t="shared" ca="1" si="154"/>
        <v>-2.1999999999999999E-2</v>
      </c>
      <c r="E1535">
        <f t="shared" ca="1" si="157"/>
        <v>0</v>
      </c>
      <c r="F1535">
        <f t="shared" ca="1" si="158"/>
        <v>31</v>
      </c>
      <c r="G1535">
        <f t="shared" ca="1" si="159"/>
        <v>32</v>
      </c>
      <c r="M1535">
        <v>1079</v>
      </c>
      <c r="N1535">
        <v>24.126000000000001</v>
      </c>
    </row>
    <row r="1536" spans="1:14">
      <c r="A1536" s="54">
        <f>formulas!O1623</f>
        <v>0</v>
      </c>
      <c r="B1536" s="33">
        <f t="shared" ca="1" si="155"/>
        <v>32</v>
      </c>
      <c r="C1536">
        <f t="shared" si="156"/>
        <v>486</v>
      </c>
      <c r="D1536">
        <f t="shared" ca="1" si="154"/>
        <v>-2.1999999999999999E-2</v>
      </c>
      <c r="E1536">
        <f t="shared" ca="1" si="157"/>
        <v>0</v>
      </c>
      <c r="F1536">
        <f t="shared" ca="1" si="158"/>
        <v>31</v>
      </c>
      <c r="G1536">
        <f t="shared" ca="1" si="159"/>
        <v>32</v>
      </c>
      <c r="M1536">
        <v>1080</v>
      </c>
      <c r="N1536">
        <v>24.149000000000001</v>
      </c>
    </row>
    <row r="1537" spans="1:14">
      <c r="A1537" s="54">
        <f>formulas!O1624</f>
        <v>0</v>
      </c>
      <c r="B1537" s="33">
        <f t="shared" ca="1" si="155"/>
        <v>32</v>
      </c>
      <c r="C1537">
        <f t="shared" si="156"/>
        <v>486</v>
      </c>
      <c r="D1537">
        <f t="shared" ca="1" si="154"/>
        <v>-2.1999999999999999E-2</v>
      </c>
      <c r="E1537">
        <f t="shared" ca="1" si="157"/>
        <v>0</v>
      </c>
      <c r="F1537">
        <f t="shared" ca="1" si="158"/>
        <v>31</v>
      </c>
      <c r="G1537">
        <f t="shared" ca="1" si="159"/>
        <v>32</v>
      </c>
      <c r="M1537">
        <v>1081</v>
      </c>
      <c r="N1537">
        <v>24.172999999999998</v>
      </c>
    </row>
    <row r="1538" spans="1:14">
      <c r="A1538" s="54">
        <f>formulas!O1625</f>
        <v>0</v>
      </c>
      <c r="B1538" s="33">
        <f t="shared" ca="1" si="155"/>
        <v>32</v>
      </c>
      <c r="C1538">
        <f t="shared" si="156"/>
        <v>486</v>
      </c>
      <c r="D1538">
        <f t="shared" ca="1" si="154"/>
        <v>-2.1999999999999999E-2</v>
      </c>
      <c r="E1538">
        <f t="shared" ca="1" si="157"/>
        <v>0</v>
      </c>
      <c r="F1538">
        <f t="shared" ca="1" si="158"/>
        <v>31</v>
      </c>
      <c r="G1538">
        <f t="shared" ca="1" si="159"/>
        <v>32</v>
      </c>
      <c r="M1538">
        <v>1082</v>
      </c>
      <c r="N1538">
        <v>24.196999999999999</v>
      </c>
    </row>
    <row r="1539" spans="1:14">
      <c r="A1539" s="54">
        <f>formulas!O1626</f>
        <v>0</v>
      </c>
      <c r="B1539" s="33">
        <f t="shared" ca="1" si="155"/>
        <v>32</v>
      </c>
      <c r="C1539">
        <f t="shared" si="156"/>
        <v>486</v>
      </c>
      <c r="D1539">
        <f t="shared" ref="D1539:D1602" ca="1" si="160">INDIRECT(ADDRESS(C1539+1,14))</f>
        <v>-2.1999999999999999E-2</v>
      </c>
      <c r="E1539">
        <f t="shared" ca="1" si="157"/>
        <v>0</v>
      </c>
      <c r="F1539">
        <f t="shared" ca="1" si="158"/>
        <v>31</v>
      </c>
      <c r="G1539">
        <f t="shared" ca="1" si="159"/>
        <v>32</v>
      </c>
      <c r="M1539">
        <v>1083</v>
      </c>
      <c r="N1539">
        <v>24.22</v>
      </c>
    </row>
    <row r="1540" spans="1:14">
      <c r="A1540" s="54">
        <f>formulas!O1627</f>
        <v>0</v>
      </c>
      <c r="B1540" s="33">
        <f t="shared" ca="1" si="155"/>
        <v>32</v>
      </c>
      <c r="C1540">
        <f t="shared" si="156"/>
        <v>486</v>
      </c>
      <c r="D1540">
        <f t="shared" ca="1" si="160"/>
        <v>-2.1999999999999999E-2</v>
      </c>
      <c r="E1540">
        <f t="shared" ca="1" si="157"/>
        <v>0</v>
      </c>
      <c r="F1540">
        <f t="shared" ca="1" si="158"/>
        <v>31</v>
      </c>
      <c r="G1540">
        <f t="shared" ca="1" si="159"/>
        <v>32</v>
      </c>
      <c r="M1540">
        <v>1084</v>
      </c>
      <c r="N1540">
        <v>24.244</v>
      </c>
    </row>
    <row r="1541" spans="1:14">
      <c r="A1541" s="54">
        <f>formulas!O1628</f>
        <v>0</v>
      </c>
      <c r="B1541" s="33">
        <f t="shared" ca="1" si="155"/>
        <v>32</v>
      </c>
      <c r="C1541">
        <f t="shared" si="156"/>
        <v>486</v>
      </c>
      <c r="D1541">
        <f t="shared" ca="1" si="160"/>
        <v>-2.1999999999999999E-2</v>
      </c>
      <c r="E1541">
        <f t="shared" ca="1" si="157"/>
        <v>0</v>
      </c>
      <c r="F1541">
        <f t="shared" ca="1" si="158"/>
        <v>31</v>
      </c>
      <c r="G1541">
        <f t="shared" ca="1" si="159"/>
        <v>32</v>
      </c>
      <c r="M1541">
        <v>1085</v>
      </c>
      <c r="N1541">
        <v>24.266999999999999</v>
      </c>
    </row>
    <row r="1542" spans="1:14">
      <c r="A1542" s="54">
        <f>formulas!O1629</f>
        <v>0</v>
      </c>
      <c r="B1542" s="33">
        <f t="shared" ca="1" si="155"/>
        <v>32</v>
      </c>
      <c r="C1542">
        <f t="shared" si="156"/>
        <v>486</v>
      </c>
      <c r="D1542">
        <f t="shared" ca="1" si="160"/>
        <v>-2.1999999999999999E-2</v>
      </c>
      <c r="E1542">
        <f t="shared" ca="1" si="157"/>
        <v>0</v>
      </c>
      <c r="F1542">
        <f t="shared" ca="1" si="158"/>
        <v>31</v>
      </c>
      <c r="G1542">
        <f t="shared" ca="1" si="159"/>
        <v>32</v>
      </c>
      <c r="M1542">
        <v>1086</v>
      </c>
      <c r="N1542">
        <v>24.291</v>
      </c>
    </row>
    <row r="1543" spans="1:14">
      <c r="A1543" s="54">
        <f>formulas!O1630</f>
        <v>0</v>
      </c>
      <c r="B1543" s="33">
        <f t="shared" ca="1" si="155"/>
        <v>32</v>
      </c>
      <c r="C1543">
        <f t="shared" si="156"/>
        <v>486</v>
      </c>
      <c r="D1543">
        <f t="shared" ca="1" si="160"/>
        <v>-2.1999999999999999E-2</v>
      </c>
      <c r="E1543">
        <f t="shared" ca="1" si="157"/>
        <v>0</v>
      </c>
      <c r="F1543">
        <f t="shared" ca="1" si="158"/>
        <v>31</v>
      </c>
      <c r="G1543">
        <f t="shared" ca="1" si="159"/>
        <v>32</v>
      </c>
      <c r="M1543">
        <v>1087</v>
      </c>
      <c r="N1543">
        <v>24.315000000000001</v>
      </c>
    </row>
    <row r="1544" spans="1:14">
      <c r="A1544" s="54">
        <f>formulas!O1631</f>
        <v>0</v>
      </c>
      <c r="B1544" s="33">
        <f t="shared" ca="1" si="155"/>
        <v>32</v>
      </c>
      <c r="C1544">
        <f t="shared" si="156"/>
        <v>486</v>
      </c>
      <c r="D1544">
        <f t="shared" ca="1" si="160"/>
        <v>-2.1999999999999999E-2</v>
      </c>
      <c r="E1544">
        <f t="shared" ca="1" si="157"/>
        <v>0</v>
      </c>
      <c r="F1544">
        <f t="shared" ca="1" si="158"/>
        <v>31</v>
      </c>
      <c r="G1544">
        <f t="shared" ca="1" si="159"/>
        <v>32</v>
      </c>
      <c r="M1544">
        <v>1088</v>
      </c>
      <c r="N1544">
        <v>24.338000000000001</v>
      </c>
    </row>
    <row r="1545" spans="1:14">
      <c r="A1545" s="54">
        <f>formulas!O1632</f>
        <v>0</v>
      </c>
      <c r="B1545" s="33">
        <f t="shared" ca="1" si="155"/>
        <v>32</v>
      </c>
      <c r="C1545">
        <f t="shared" si="156"/>
        <v>486</v>
      </c>
      <c r="D1545">
        <f t="shared" ca="1" si="160"/>
        <v>-2.1999999999999999E-2</v>
      </c>
      <c r="E1545">
        <f t="shared" ca="1" si="157"/>
        <v>0</v>
      </c>
      <c r="F1545">
        <f t="shared" ca="1" si="158"/>
        <v>31</v>
      </c>
      <c r="G1545">
        <f t="shared" ca="1" si="159"/>
        <v>32</v>
      </c>
      <c r="M1545">
        <v>1089</v>
      </c>
      <c r="N1545">
        <v>24.361999999999998</v>
      </c>
    </row>
    <row r="1546" spans="1:14">
      <c r="A1546" s="54">
        <f>formulas!O1633</f>
        <v>0</v>
      </c>
      <c r="B1546" s="33">
        <f t="shared" ca="1" si="155"/>
        <v>32</v>
      </c>
      <c r="C1546">
        <f t="shared" si="156"/>
        <v>486</v>
      </c>
      <c r="D1546">
        <f t="shared" ca="1" si="160"/>
        <v>-2.1999999999999999E-2</v>
      </c>
      <c r="E1546">
        <f t="shared" ca="1" si="157"/>
        <v>0</v>
      </c>
      <c r="F1546">
        <f t="shared" ca="1" si="158"/>
        <v>31</v>
      </c>
      <c r="G1546">
        <f t="shared" ca="1" si="159"/>
        <v>32</v>
      </c>
      <c r="M1546">
        <v>1090</v>
      </c>
      <c r="N1546">
        <v>24.385999999999999</v>
      </c>
    </row>
    <row r="1547" spans="1:14">
      <c r="A1547" s="54">
        <f>formulas!O1634</f>
        <v>0</v>
      </c>
      <c r="B1547" s="33">
        <f t="shared" ca="1" si="155"/>
        <v>32</v>
      </c>
      <c r="C1547">
        <f t="shared" si="156"/>
        <v>486</v>
      </c>
      <c r="D1547">
        <f t="shared" ca="1" si="160"/>
        <v>-2.1999999999999999E-2</v>
      </c>
      <c r="E1547">
        <f t="shared" ca="1" si="157"/>
        <v>0</v>
      </c>
      <c r="F1547">
        <f t="shared" ca="1" si="158"/>
        <v>31</v>
      </c>
      <c r="G1547">
        <f t="shared" ca="1" si="159"/>
        <v>32</v>
      </c>
      <c r="M1547">
        <v>1091</v>
      </c>
      <c r="N1547">
        <v>24.408999999999999</v>
      </c>
    </row>
    <row r="1548" spans="1:14">
      <c r="A1548" s="54">
        <f>formulas!O1635</f>
        <v>0</v>
      </c>
      <c r="B1548" s="33">
        <f t="shared" ca="1" si="155"/>
        <v>32</v>
      </c>
      <c r="C1548">
        <f t="shared" si="156"/>
        <v>486</v>
      </c>
      <c r="D1548">
        <f t="shared" ca="1" si="160"/>
        <v>-2.1999999999999999E-2</v>
      </c>
      <c r="E1548">
        <f t="shared" ca="1" si="157"/>
        <v>0</v>
      </c>
      <c r="F1548">
        <f t="shared" ca="1" si="158"/>
        <v>31</v>
      </c>
      <c r="G1548">
        <f t="shared" ca="1" si="159"/>
        <v>32</v>
      </c>
      <c r="M1548">
        <v>1092</v>
      </c>
      <c r="N1548">
        <v>24.433</v>
      </c>
    </row>
    <row r="1549" spans="1:14">
      <c r="A1549" s="54">
        <f>formulas!O1636</f>
        <v>0</v>
      </c>
      <c r="B1549" s="33">
        <f t="shared" ca="1" si="155"/>
        <v>32</v>
      </c>
      <c r="C1549">
        <f t="shared" si="156"/>
        <v>486</v>
      </c>
      <c r="D1549">
        <f t="shared" ca="1" si="160"/>
        <v>-2.1999999999999999E-2</v>
      </c>
      <c r="E1549">
        <f t="shared" ca="1" si="157"/>
        <v>0</v>
      </c>
      <c r="F1549">
        <f t="shared" ca="1" si="158"/>
        <v>31</v>
      </c>
      <c r="G1549">
        <f t="shared" ca="1" si="159"/>
        <v>32</v>
      </c>
      <c r="M1549">
        <v>1093</v>
      </c>
      <c r="N1549">
        <v>24.457000000000001</v>
      </c>
    </row>
    <row r="1550" spans="1:14">
      <c r="A1550" s="54">
        <f>formulas!O1637</f>
        <v>0</v>
      </c>
      <c r="B1550" s="33">
        <f t="shared" ca="1" si="155"/>
        <v>32</v>
      </c>
      <c r="C1550">
        <f t="shared" si="156"/>
        <v>486</v>
      </c>
      <c r="D1550">
        <f t="shared" ca="1" si="160"/>
        <v>-2.1999999999999999E-2</v>
      </c>
      <c r="E1550">
        <f t="shared" ca="1" si="157"/>
        <v>0</v>
      </c>
      <c r="F1550">
        <f t="shared" ca="1" si="158"/>
        <v>31</v>
      </c>
      <c r="G1550">
        <f t="shared" ca="1" si="159"/>
        <v>32</v>
      </c>
      <c r="M1550">
        <v>1094</v>
      </c>
      <c r="N1550">
        <v>24.48</v>
      </c>
    </row>
    <row r="1551" spans="1:14">
      <c r="A1551" s="54">
        <f>formulas!O1638</f>
        <v>0</v>
      </c>
      <c r="B1551" s="33">
        <f t="shared" ca="1" si="155"/>
        <v>32</v>
      </c>
      <c r="C1551">
        <f t="shared" si="156"/>
        <v>486</v>
      </c>
      <c r="D1551">
        <f t="shared" ca="1" si="160"/>
        <v>-2.1999999999999999E-2</v>
      </c>
      <c r="E1551">
        <f t="shared" ca="1" si="157"/>
        <v>0</v>
      </c>
      <c r="F1551">
        <f t="shared" ca="1" si="158"/>
        <v>31</v>
      </c>
      <c r="G1551">
        <f t="shared" ca="1" si="159"/>
        <v>32</v>
      </c>
      <c r="M1551">
        <v>1095</v>
      </c>
      <c r="N1551">
        <v>24.504000000000001</v>
      </c>
    </row>
    <row r="1552" spans="1:14">
      <c r="A1552" s="54">
        <f>formulas!O1639</f>
        <v>0</v>
      </c>
      <c r="B1552" s="33">
        <f t="shared" ca="1" si="155"/>
        <v>32</v>
      </c>
      <c r="C1552">
        <f t="shared" si="156"/>
        <v>486</v>
      </c>
      <c r="D1552">
        <f t="shared" ca="1" si="160"/>
        <v>-2.1999999999999999E-2</v>
      </c>
      <c r="E1552">
        <f t="shared" ca="1" si="157"/>
        <v>0</v>
      </c>
      <c r="F1552">
        <f t="shared" ca="1" si="158"/>
        <v>31</v>
      </c>
      <c r="G1552">
        <f t="shared" ca="1" si="159"/>
        <v>32</v>
      </c>
      <c r="M1552">
        <v>1096</v>
      </c>
      <c r="N1552">
        <v>24.527000000000001</v>
      </c>
    </row>
    <row r="1553" spans="1:14">
      <c r="A1553" s="54">
        <f>formulas!O1640</f>
        <v>0</v>
      </c>
      <c r="B1553" s="33">
        <f t="shared" ca="1" si="155"/>
        <v>32</v>
      </c>
      <c r="C1553">
        <f t="shared" si="156"/>
        <v>486</v>
      </c>
      <c r="D1553">
        <f t="shared" ca="1" si="160"/>
        <v>-2.1999999999999999E-2</v>
      </c>
      <c r="E1553">
        <f t="shared" ca="1" si="157"/>
        <v>0</v>
      </c>
      <c r="F1553">
        <f t="shared" ca="1" si="158"/>
        <v>31</v>
      </c>
      <c r="G1553">
        <f t="shared" ca="1" si="159"/>
        <v>32</v>
      </c>
      <c r="M1553">
        <v>1097</v>
      </c>
      <c r="N1553">
        <v>24.550999999999998</v>
      </c>
    </row>
    <row r="1554" spans="1:14">
      <c r="A1554" s="54">
        <f>formulas!O1641</f>
        <v>0</v>
      </c>
      <c r="B1554" s="33">
        <f t="shared" ca="1" si="155"/>
        <v>32</v>
      </c>
      <c r="C1554">
        <f t="shared" si="156"/>
        <v>486</v>
      </c>
      <c r="D1554">
        <f t="shared" ca="1" si="160"/>
        <v>-2.1999999999999999E-2</v>
      </c>
      <c r="E1554">
        <f t="shared" ca="1" si="157"/>
        <v>0</v>
      </c>
      <c r="F1554">
        <f t="shared" ca="1" si="158"/>
        <v>31</v>
      </c>
      <c r="G1554">
        <f t="shared" ca="1" si="159"/>
        <v>32</v>
      </c>
      <c r="M1554">
        <v>1098</v>
      </c>
      <c r="N1554">
        <v>24.574999999999999</v>
      </c>
    </row>
    <row r="1555" spans="1:14">
      <c r="A1555" s="54">
        <f>formulas!O1642</f>
        <v>0</v>
      </c>
      <c r="B1555" s="33">
        <f t="shared" ca="1" si="155"/>
        <v>32</v>
      </c>
      <c r="C1555">
        <f t="shared" si="156"/>
        <v>486</v>
      </c>
      <c r="D1555">
        <f t="shared" ca="1" si="160"/>
        <v>-2.1999999999999999E-2</v>
      </c>
      <c r="E1555">
        <f t="shared" ca="1" si="157"/>
        <v>0</v>
      </c>
      <c r="F1555">
        <f t="shared" ca="1" si="158"/>
        <v>31</v>
      </c>
      <c r="G1555">
        <f t="shared" ca="1" si="159"/>
        <v>32</v>
      </c>
      <c r="M1555">
        <v>1099</v>
      </c>
      <c r="N1555">
        <v>24.597999999999999</v>
      </c>
    </row>
    <row r="1556" spans="1:14">
      <c r="A1556" s="54">
        <f>formulas!O1643</f>
        <v>0</v>
      </c>
      <c r="B1556" s="33">
        <f t="shared" ca="1" si="155"/>
        <v>32</v>
      </c>
      <c r="C1556">
        <f t="shared" si="156"/>
        <v>486</v>
      </c>
      <c r="D1556">
        <f t="shared" ca="1" si="160"/>
        <v>-2.1999999999999999E-2</v>
      </c>
      <c r="E1556">
        <f t="shared" ca="1" si="157"/>
        <v>0</v>
      </c>
      <c r="F1556">
        <f t="shared" ca="1" si="158"/>
        <v>31</v>
      </c>
      <c r="G1556">
        <f t="shared" ca="1" si="159"/>
        <v>32</v>
      </c>
      <c r="M1556">
        <v>1100</v>
      </c>
      <c r="N1556">
        <v>24.622</v>
      </c>
    </row>
    <row r="1557" spans="1:14">
      <c r="A1557" s="54">
        <f>formulas!O1644</f>
        <v>0</v>
      </c>
      <c r="B1557" s="33">
        <f t="shared" ca="1" si="155"/>
        <v>32</v>
      </c>
      <c r="C1557">
        <f t="shared" si="156"/>
        <v>486</v>
      </c>
      <c r="D1557">
        <f t="shared" ca="1" si="160"/>
        <v>-2.1999999999999999E-2</v>
      </c>
      <c r="E1557">
        <f t="shared" ca="1" si="157"/>
        <v>0</v>
      </c>
      <c r="F1557">
        <f t="shared" ca="1" si="158"/>
        <v>31</v>
      </c>
      <c r="G1557">
        <f t="shared" ca="1" si="159"/>
        <v>32</v>
      </c>
      <c r="M1557">
        <v>1101</v>
      </c>
      <c r="N1557">
        <v>24.646000000000001</v>
      </c>
    </row>
    <row r="1558" spans="1:14">
      <c r="A1558" s="54">
        <f>formulas!O1645</f>
        <v>0</v>
      </c>
      <c r="B1558" s="33">
        <f t="shared" ca="1" si="155"/>
        <v>32</v>
      </c>
      <c r="C1558">
        <f t="shared" si="156"/>
        <v>486</v>
      </c>
      <c r="D1558">
        <f t="shared" ca="1" si="160"/>
        <v>-2.1999999999999999E-2</v>
      </c>
      <c r="E1558">
        <f t="shared" ca="1" si="157"/>
        <v>0</v>
      </c>
      <c r="F1558">
        <f t="shared" ca="1" si="158"/>
        <v>31</v>
      </c>
      <c r="G1558">
        <f t="shared" ca="1" si="159"/>
        <v>32</v>
      </c>
      <c r="M1558">
        <v>1102</v>
      </c>
      <c r="N1558">
        <v>24.669</v>
      </c>
    </row>
    <row r="1559" spans="1:14">
      <c r="A1559" s="54">
        <f>formulas!O1646</f>
        <v>0</v>
      </c>
      <c r="B1559" s="33">
        <f t="shared" ca="1" si="155"/>
        <v>32</v>
      </c>
      <c r="C1559">
        <f t="shared" si="156"/>
        <v>486</v>
      </c>
      <c r="D1559">
        <f t="shared" ca="1" si="160"/>
        <v>-2.1999999999999999E-2</v>
      </c>
      <c r="E1559">
        <f t="shared" ca="1" si="157"/>
        <v>0</v>
      </c>
      <c r="F1559">
        <f t="shared" ca="1" si="158"/>
        <v>31</v>
      </c>
      <c r="G1559">
        <f t="shared" ca="1" si="159"/>
        <v>32</v>
      </c>
      <c r="M1559">
        <v>1103</v>
      </c>
      <c r="N1559">
        <v>24.693000000000001</v>
      </c>
    </row>
    <row r="1560" spans="1:14">
      <c r="A1560" s="54">
        <f>formulas!O1647</f>
        <v>0</v>
      </c>
      <c r="B1560" s="33">
        <f t="shared" ca="1" si="155"/>
        <v>32</v>
      </c>
      <c r="C1560">
        <f t="shared" si="156"/>
        <v>486</v>
      </c>
      <c r="D1560">
        <f t="shared" ca="1" si="160"/>
        <v>-2.1999999999999999E-2</v>
      </c>
      <c r="E1560">
        <f t="shared" ca="1" si="157"/>
        <v>0</v>
      </c>
      <c r="F1560">
        <f t="shared" ca="1" si="158"/>
        <v>31</v>
      </c>
      <c r="G1560">
        <f t="shared" ca="1" si="159"/>
        <v>32</v>
      </c>
      <c r="M1560">
        <v>1104</v>
      </c>
      <c r="N1560">
        <v>24.716999999999999</v>
      </c>
    </row>
    <row r="1561" spans="1:14">
      <c r="A1561" s="54">
        <f>formulas!O1648</f>
        <v>0</v>
      </c>
      <c r="B1561" s="33">
        <f t="shared" ca="1" si="155"/>
        <v>32</v>
      </c>
      <c r="C1561">
        <f t="shared" si="156"/>
        <v>486</v>
      </c>
      <c r="D1561">
        <f t="shared" ca="1" si="160"/>
        <v>-2.1999999999999999E-2</v>
      </c>
      <c r="E1561">
        <f t="shared" ca="1" si="157"/>
        <v>0</v>
      </c>
      <c r="F1561">
        <f t="shared" ca="1" si="158"/>
        <v>31</v>
      </c>
      <c r="G1561">
        <f t="shared" ca="1" si="159"/>
        <v>32</v>
      </c>
      <c r="M1561">
        <v>1105</v>
      </c>
      <c r="N1561">
        <v>24.74</v>
      </c>
    </row>
    <row r="1562" spans="1:14">
      <c r="A1562" s="54">
        <f>formulas!O1649</f>
        <v>0</v>
      </c>
      <c r="B1562" s="33">
        <f t="shared" ca="1" si="155"/>
        <v>32</v>
      </c>
      <c r="C1562">
        <f t="shared" si="156"/>
        <v>486</v>
      </c>
      <c r="D1562">
        <f t="shared" ca="1" si="160"/>
        <v>-2.1999999999999999E-2</v>
      </c>
      <c r="E1562">
        <f t="shared" ca="1" si="157"/>
        <v>0</v>
      </c>
      <c r="F1562">
        <f t="shared" ca="1" si="158"/>
        <v>31</v>
      </c>
      <c r="G1562">
        <f t="shared" ca="1" si="159"/>
        <v>32</v>
      </c>
      <c r="M1562">
        <v>1106</v>
      </c>
      <c r="N1562">
        <v>24.763999999999999</v>
      </c>
    </row>
    <row r="1563" spans="1:14">
      <c r="A1563" s="54">
        <f>formulas!O1650</f>
        <v>0</v>
      </c>
      <c r="B1563" s="33">
        <f t="shared" ca="1" si="155"/>
        <v>32</v>
      </c>
      <c r="C1563">
        <f t="shared" si="156"/>
        <v>486</v>
      </c>
      <c r="D1563">
        <f t="shared" ca="1" si="160"/>
        <v>-2.1999999999999999E-2</v>
      </c>
      <c r="E1563">
        <f t="shared" ca="1" si="157"/>
        <v>0</v>
      </c>
      <c r="F1563">
        <f t="shared" ca="1" si="158"/>
        <v>31</v>
      </c>
      <c r="G1563">
        <f t="shared" ca="1" si="159"/>
        <v>32</v>
      </c>
      <c r="M1563">
        <v>1107</v>
      </c>
      <c r="N1563">
        <v>24.786999999999999</v>
      </c>
    </row>
    <row r="1564" spans="1:14">
      <c r="A1564" s="54">
        <f>formulas!O1651</f>
        <v>0</v>
      </c>
      <c r="B1564" s="33">
        <f t="shared" ca="1" si="155"/>
        <v>32</v>
      </c>
      <c r="C1564">
        <f t="shared" si="156"/>
        <v>486</v>
      </c>
      <c r="D1564">
        <f t="shared" ca="1" si="160"/>
        <v>-2.1999999999999999E-2</v>
      </c>
      <c r="E1564">
        <f t="shared" ca="1" si="157"/>
        <v>0</v>
      </c>
      <c r="F1564">
        <f t="shared" ca="1" si="158"/>
        <v>31</v>
      </c>
      <c r="G1564">
        <f t="shared" ca="1" si="159"/>
        <v>32</v>
      </c>
      <c r="M1564">
        <v>1108</v>
      </c>
      <c r="N1564">
        <v>24.811</v>
      </c>
    </row>
    <row r="1565" spans="1:14">
      <c r="A1565" s="54">
        <f>formulas!O1652</f>
        <v>0</v>
      </c>
      <c r="B1565" s="33">
        <f t="shared" ca="1" si="155"/>
        <v>32</v>
      </c>
      <c r="C1565">
        <f t="shared" si="156"/>
        <v>486</v>
      </c>
      <c r="D1565">
        <f t="shared" ca="1" si="160"/>
        <v>-2.1999999999999999E-2</v>
      </c>
      <c r="E1565">
        <f t="shared" ca="1" si="157"/>
        <v>0</v>
      </c>
      <c r="F1565">
        <f t="shared" ca="1" si="158"/>
        <v>31</v>
      </c>
      <c r="G1565">
        <f t="shared" ca="1" si="159"/>
        <v>32</v>
      </c>
      <c r="M1565">
        <v>1109</v>
      </c>
      <c r="N1565">
        <v>24.835000000000001</v>
      </c>
    </row>
    <row r="1566" spans="1:14">
      <c r="A1566" s="54">
        <f>formulas!O1653</f>
        <v>0</v>
      </c>
      <c r="B1566" s="33">
        <f t="shared" ca="1" si="155"/>
        <v>32</v>
      </c>
      <c r="C1566">
        <f t="shared" si="156"/>
        <v>486</v>
      </c>
      <c r="D1566">
        <f t="shared" ca="1" si="160"/>
        <v>-2.1999999999999999E-2</v>
      </c>
      <c r="E1566">
        <f t="shared" ca="1" si="157"/>
        <v>0</v>
      </c>
      <c r="F1566">
        <f t="shared" ca="1" si="158"/>
        <v>31</v>
      </c>
      <c r="G1566">
        <f t="shared" ca="1" si="159"/>
        <v>32</v>
      </c>
      <c r="M1566">
        <v>1110</v>
      </c>
      <c r="N1566">
        <v>24.858000000000001</v>
      </c>
    </row>
    <row r="1567" spans="1:14">
      <c r="A1567" s="54">
        <f>formulas!O1654</f>
        <v>0</v>
      </c>
      <c r="B1567" s="33">
        <f t="shared" ca="1" si="155"/>
        <v>32</v>
      </c>
      <c r="C1567">
        <f t="shared" si="156"/>
        <v>486</v>
      </c>
      <c r="D1567">
        <f t="shared" ca="1" si="160"/>
        <v>-2.1999999999999999E-2</v>
      </c>
      <c r="E1567">
        <f t="shared" ca="1" si="157"/>
        <v>0</v>
      </c>
      <c r="F1567">
        <f t="shared" ca="1" si="158"/>
        <v>31</v>
      </c>
      <c r="G1567">
        <f t="shared" ca="1" si="159"/>
        <v>32</v>
      </c>
      <c r="M1567">
        <v>1111</v>
      </c>
      <c r="N1567">
        <v>24.882000000000001</v>
      </c>
    </row>
    <row r="1568" spans="1:14">
      <c r="A1568" s="54">
        <f>formulas!O1655</f>
        <v>0</v>
      </c>
      <c r="B1568" s="33">
        <f t="shared" ca="1" si="155"/>
        <v>32</v>
      </c>
      <c r="C1568">
        <f t="shared" si="156"/>
        <v>486</v>
      </c>
      <c r="D1568">
        <f t="shared" ca="1" si="160"/>
        <v>-2.1999999999999999E-2</v>
      </c>
      <c r="E1568">
        <f t="shared" ca="1" si="157"/>
        <v>0</v>
      </c>
      <c r="F1568">
        <f t="shared" ca="1" si="158"/>
        <v>31</v>
      </c>
      <c r="G1568">
        <f t="shared" ca="1" si="159"/>
        <v>32</v>
      </c>
      <c r="M1568">
        <v>1112</v>
      </c>
      <c r="N1568">
        <v>24.905000000000001</v>
      </c>
    </row>
    <row r="1569" spans="1:14">
      <c r="A1569" s="54">
        <f>formulas!O1656</f>
        <v>0</v>
      </c>
      <c r="B1569" s="33">
        <f t="shared" ca="1" si="155"/>
        <v>32</v>
      </c>
      <c r="C1569">
        <f t="shared" si="156"/>
        <v>486</v>
      </c>
      <c r="D1569">
        <f t="shared" ca="1" si="160"/>
        <v>-2.1999999999999999E-2</v>
      </c>
      <c r="E1569">
        <f t="shared" ca="1" si="157"/>
        <v>0</v>
      </c>
      <c r="F1569">
        <f t="shared" ca="1" si="158"/>
        <v>31</v>
      </c>
      <c r="G1569">
        <f t="shared" ca="1" si="159"/>
        <v>32</v>
      </c>
      <c r="M1569">
        <v>1113</v>
      </c>
      <c r="N1569">
        <v>24.928999999999998</v>
      </c>
    </row>
    <row r="1570" spans="1:14">
      <c r="A1570" s="54">
        <f>formulas!O1657</f>
        <v>0</v>
      </c>
      <c r="B1570" s="33">
        <f t="shared" ca="1" si="155"/>
        <v>32</v>
      </c>
      <c r="C1570">
        <f t="shared" si="156"/>
        <v>486</v>
      </c>
      <c r="D1570">
        <f t="shared" ca="1" si="160"/>
        <v>-2.1999999999999999E-2</v>
      </c>
      <c r="E1570">
        <f t="shared" ca="1" si="157"/>
        <v>0</v>
      </c>
      <c r="F1570">
        <f t="shared" ca="1" si="158"/>
        <v>31</v>
      </c>
      <c r="G1570">
        <f t="shared" ca="1" si="159"/>
        <v>32</v>
      </c>
      <c r="M1570">
        <v>1114</v>
      </c>
      <c r="N1570">
        <v>24.952999999999999</v>
      </c>
    </row>
    <row r="1571" spans="1:14">
      <c r="A1571" s="54">
        <f>formulas!O1658</f>
        <v>0</v>
      </c>
      <c r="B1571" s="33">
        <f t="shared" ca="1" si="155"/>
        <v>32</v>
      </c>
      <c r="C1571">
        <f t="shared" si="156"/>
        <v>486</v>
      </c>
      <c r="D1571">
        <f t="shared" ca="1" si="160"/>
        <v>-2.1999999999999999E-2</v>
      </c>
      <c r="E1571">
        <f t="shared" ca="1" si="157"/>
        <v>0</v>
      </c>
      <c r="F1571">
        <f t="shared" ca="1" si="158"/>
        <v>31</v>
      </c>
      <c r="G1571">
        <f t="shared" ca="1" si="159"/>
        <v>32</v>
      </c>
      <c r="M1571">
        <v>1115</v>
      </c>
      <c r="N1571">
        <v>24.975999999999999</v>
      </c>
    </row>
    <row r="1572" spans="1:14">
      <c r="A1572" s="54">
        <f>formulas!O1659</f>
        <v>0</v>
      </c>
      <c r="B1572" s="33">
        <f t="shared" ca="1" si="155"/>
        <v>32</v>
      </c>
      <c r="C1572">
        <f t="shared" si="156"/>
        <v>486</v>
      </c>
      <c r="D1572">
        <f t="shared" ca="1" si="160"/>
        <v>-2.1999999999999999E-2</v>
      </c>
      <c r="E1572">
        <f t="shared" ca="1" si="157"/>
        <v>0</v>
      </c>
      <c r="F1572">
        <f t="shared" ca="1" si="158"/>
        <v>31</v>
      </c>
      <c r="G1572">
        <f t="shared" ca="1" si="159"/>
        <v>32</v>
      </c>
      <c r="M1572">
        <v>1116</v>
      </c>
      <c r="N1572">
        <v>25</v>
      </c>
    </row>
    <row r="1573" spans="1:14">
      <c r="A1573" s="54">
        <f>formulas!O1660</f>
        <v>0</v>
      </c>
      <c r="B1573" s="33">
        <f t="shared" ref="B1573:B1636" ca="1" si="161">(A1573-D1573)/(E1573-D1573)*(G1573-F1573)+F1573</f>
        <v>32</v>
      </c>
      <c r="C1573">
        <f t="shared" ref="C1573:C1636" si="162">COUNTIF($N$2:$N$25400,"&lt;"&amp;A1573)</f>
        <v>486</v>
      </c>
      <c r="D1573">
        <f t="shared" ca="1" si="160"/>
        <v>-2.1999999999999999E-2</v>
      </c>
      <c r="E1573">
        <f t="shared" ref="E1573:E1636" ca="1" si="163">INDIRECT(ADDRESS(C1573+2,14))</f>
        <v>0</v>
      </c>
      <c r="F1573">
        <f t="shared" ref="F1573:F1636" ca="1" si="164">INDIRECT(ADDRESS(C1573+1,13))</f>
        <v>31</v>
      </c>
      <c r="G1573">
        <f t="shared" ref="G1573:G1636" ca="1" si="165">INDIRECT(ADDRESS(C1573+2,13))</f>
        <v>32</v>
      </c>
      <c r="M1573">
        <v>1117</v>
      </c>
      <c r="N1573">
        <v>25.024000000000001</v>
      </c>
    </row>
    <row r="1574" spans="1:14">
      <c r="A1574" s="54">
        <f>formulas!O1661</f>
        <v>0</v>
      </c>
      <c r="B1574" s="33">
        <f t="shared" ca="1" si="161"/>
        <v>32</v>
      </c>
      <c r="C1574">
        <f t="shared" si="162"/>
        <v>486</v>
      </c>
      <c r="D1574">
        <f t="shared" ca="1" si="160"/>
        <v>-2.1999999999999999E-2</v>
      </c>
      <c r="E1574">
        <f t="shared" ca="1" si="163"/>
        <v>0</v>
      </c>
      <c r="F1574">
        <f t="shared" ca="1" si="164"/>
        <v>31</v>
      </c>
      <c r="G1574">
        <f t="shared" ca="1" si="165"/>
        <v>32</v>
      </c>
      <c r="M1574">
        <v>1118</v>
      </c>
      <c r="N1574">
        <v>25.047000000000001</v>
      </c>
    </row>
    <row r="1575" spans="1:14">
      <c r="A1575" s="54">
        <f>formulas!O1662</f>
        <v>0</v>
      </c>
      <c r="B1575" s="33">
        <f t="shared" ca="1" si="161"/>
        <v>32</v>
      </c>
      <c r="C1575">
        <f t="shared" si="162"/>
        <v>486</v>
      </c>
      <c r="D1575">
        <f t="shared" ca="1" si="160"/>
        <v>-2.1999999999999999E-2</v>
      </c>
      <c r="E1575">
        <f t="shared" ca="1" si="163"/>
        <v>0</v>
      </c>
      <c r="F1575">
        <f t="shared" ca="1" si="164"/>
        <v>31</v>
      </c>
      <c r="G1575">
        <f t="shared" ca="1" si="165"/>
        <v>32</v>
      </c>
      <c r="M1575">
        <v>1119</v>
      </c>
      <c r="N1575">
        <v>25.071000000000002</v>
      </c>
    </row>
    <row r="1576" spans="1:14">
      <c r="A1576" s="54">
        <f>formulas!O1663</f>
        <v>0</v>
      </c>
      <c r="B1576" s="33">
        <f t="shared" ca="1" si="161"/>
        <v>32</v>
      </c>
      <c r="C1576">
        <f t="shared" si="162"/>
        <v>486</v>
      </c>
      <c r="D1576">
        <f t="shared" ca="1" si="160"/>
        <v>-2.1999999999999999E-2</v>
      </c>
      <c r="E1576">
        <f t="shared" ca="1" si="163"/>
        <v>0</v>
      </c>
      <c r="F1576">
        <f t="shared" ca="1" si="164"/>
        <v>31</v>
      </c>
      <c r="G1576">
        <f t="shared" ca="1" si="165"/>
        <v>32</v>
      </c>
      <c r="M1576">
        <v>1120</v>
      </c>
      <c r="N1576">
        <v>25.094000000000001</v>
      </c>
    </row>
    <row r="1577" spans="1:14">
      <c r="A1577" s="54">
        <f>formulas!O1664</f>
        <v>0</v>
      </c>
      <c r="B1577" s="33">
        <f t="shared" ca="1" si="161"/>
        <v>32</v>
      </c>
      <c r="C1577">
        <f t="shared" si="162"/>
        <v>486</v>
      </c>
      <c r="D1577">
        <f t="shared" ca="1" si="160"/>
        <v>-2.1999999999999999E-2</v>
      </c>
      <c r="E1577">
        <f t="shared" ca="1" si="163"/>
        <v>0</v>
      </c>
      <c r="F1577">
        <f t="shared" ca="1" si="164"/>
        <v>31</v>
      </c>
      <c r="G1577">
        <f t="shared" ca="1" si="165"/>
        <v>32</v>
      </c>
      <c r="M1577">
        <v>1121</v>
      </c>
      <c r="N1577">
        <v>25.117999999999999</v>
      </c>
    </row>
    <row r="1578" spans="1:14">
      <c r="A1578" s="54">
        <f>formulas!O1665</f>
        <v>0</v>
      </c>
      <c r="B1578" s="33">
        <f t="shared" ca="1" si="161"/>
        <v>32</v>
      </c>
      <c r="C1578">
        <f t="shared" si="162"/>
        <v>486</v>
      </c>
      <c r="D1578">
        <f t="shared" ca="1" si="160"/>
        <v>-2.1999999999999999E-2</v>
      </c>
      <c r="E1578">
        <f t="shared" ca="1" si="163"/>
        <v>0</v>
      </c>
      <c r="F1578">
        <f t="shared" ca="1" si="164"/>
        <v>31</v>
      </c>
      <c r="G1578">
        <f t="shared" ca="1" si="165"/>
        <v>32</v>
      </c>
      <c r="M1578">
        <v>1122</v>
      </c>
      <c r="N1578">
        <v>25.141999999999999</v>
      </c>
    </row>
    <row r="1579" spans="1:14">
      <c r="A1579" s="54">
        <f>formulas!O1666</f>
        <v>0</v>
      </c>
      <c r="B1579" s="33">
        <f t="shared" ca="1" si="161"/>
        <v>32</v>
      </c>
      <c r="C1579">
        <f t="shared" si="162"/>
        <v>486</v>
      </c>
      <c r="D1579">
        <f t="shared" ca="1" si="160"/>
        <v>-2.1999999999999999E-2</v>
      </c>
      <c r="E1579">
        <f t="shared" ca="1" si="163"/>
        <v>0</v>
      </c>
      <c r="F1579">
        <f t="shared" ca="1" si="164"/>
        <v>31</v>
      </c>
      <c r="G1579">
        <f t="shared" ca="1" si="165"/>
        <v>32</v>
      </c>
      <c r="M1579">
        <v>1123</v>
      </c>
      <c r="N1579">
        <v>25.164999999999999</v>
      </c>
    </row>
    <row r="1580" spans="1:14">
      <c r="A1580" s="54">
        <f>formulas!O1667</f>
        <v>0</v>
      </c>
      <c r="B1580" s="33">
        <f t="shared" ca="1" si="161"/>
        <v>32</v>
      </c>
      <c r="C1580">
        <f t="shared" si="162"/>
        <v>486</v>
      </c>
      <c r="D1580">
        <f t="shared" ca="1" si="160"/>
        <v>-2.1999999999999999E-2</v>
      </c>
      <c r="E1580">
        <f t="shared" ca="1" si="163"/>
        <v>0</v>
      </c>
      <c r="F1580">
        <f t="shared" ca="1" si="164"/>
        <v>31</v>
      </c>
      <c r="G1580">
        <f t="shared" ca="1" si="165"/>
        <v>32</v>
      </c>
      <c r="M1580">
        <v>1124</v>
      </c>
      <c r="N1580">
        <v>25.189</v>
      </c>
    </row>
    <row r="1581" spans="1:14">
      <c r="A1581" s="54">
        <f>formulas!O1668</f>
        <v>0</v>
      </c>
      <c r="B1581" s="33">
        <f t="shared" ca="1" si="161"/>
        <v>32</v>
      </c>
      <c r="C1581">
        <f t="shared" si="162"/>
        <v>486</v>
      </c>
      <c r="D1581">
        <f t="shared" ca="1" si="160"/>
        <v>-2.1999999999999999E-2</v>
      </c>
      <c r="E1581">
        <f t="shared" ca="1" si="163"/>
        <v>0</v>
      </c>
      <c r="F1581">
        <f t="shared" ca="1" si="164"/>
        <v>31</v>
      </c>
      <c r="G1581">
        <f t="shared" ca="1" si="165"/>
        <v>32</v>
      </c>
      <c r="M1581">
        <v>1125</v>
      </c>
      <c r="N1581">
        <v>25.212</v>
      </c>
    </row>
    <row r="1582" spans="1:14">
      <c r="A1582" s="54">
        <f>formulas!O1669</f>
        <v>0</v>
      </c>
      <c r="B1582" s="33">
        <f t="shared" ca="1" si="161"/>
        <v>32</v>
      </c>
      <c r="C1582">
        <f t="shared" si="162"/>
        <v>486</v>
      </c>
      <c r="D1582">
        <f t="shared" ca="1" si="160"/>
        <v>-2.1999999999999999E-2</v>
      </c>
      <c r="E1582">
        <f t="shared" ca="1" si="163"/>
        <v>0</v>
      </c>
      <c r="F1582">
        <f t="shared" ca="1" si="164"/>
        <v>31</v>
      </c>
      <c r="G1582">
        <f t="shared" ca="1" si="165"/>
        <v>32</v>
      </c>
      <c r="M1582">
        <v>1126</v>
      </c>
      <c r="N1582">
        <v>25.236000000000001</v>
      </c>
    </row>
    <row r="1583" spans="1:14">
      <c r="A1583" s="54">
        <f>formulas!O1670</f>
        <v>0</v>
      </c>
      <c r="B1583" s="33">
        <f t="shared" ca="1" si="161"/>
        <v>32</v>
      </c>
      <c r="C1583">
        <f t="shared" si="162"/>
        <v>486</v>
      </c>
      <c r="D1583">
        <f t="shared" ca="1" si="160"/>
        <v>-2.1999999999999999E-2</v>
      </c>
      <c r="E1583">
        <f t="shared" ca="1" si="163"/>
        <v>0</v>
      </c>
      <c r="F1583">
        <f t="shared" ca="1" si="164"/>
        <v>31</v>
      </c>
      <c r="G1583">
        <f t="shared" ca="1" si="165"/>
        <v>32</v>
      </c>
      <c r="M1583">
        <v>1127</v>
      </c>
      <c r="N1583">
        <v>25.26</v>
      </c>
    </row>
    <row r="1584" spans="1:14">
      <c r="A1584" s="54">
        <f>formulas!O1671</f>
        <v>0</v>
      </c>
      <c r="B1584" s="33">
        <f t="shared" ca="1" si="161"/>
        <v>32</v>
      </c>
      <c r="C1584">
        <f t="shared" si="162"/>
        <v>486</v>
      </c>
      <c r="D1584">
        <f t="shared" ca="1" si="160"/>
        <v>-2.1999999999999999E-2</v>
      </c>
      <c r="E1584">
        <f t="shared" ca="1" si="163"/>
        <v>0</v>
      </c>
      <c r="F1584">
        <f t="shared" ca="1" si="164"/>
        <v>31</v>
      </c>
      <c r="G1584">
        <f t="shared" ca="1" si="165"/>
        <v>32</v>
      </c>
      <c r="M1584">
        <v>1128</v>
      </c>
      <c r="N1584">
        <v>25.283000000000001</v>
      </c>
    </row>
    <row r="1585" spans="1:14">
      <c r="A1585" s="54">
        <f>formulas!O1672</f>
        <v>0</v>
      </c>
      <c r="B1585" s="33">
        <f t="shared" ca="1" si="161"/>
        <v>32</v>
      </c>
      <c r="C1585">
        <f t="shared" si="162"/>
        <v>486</v>
      </c>
      <c r="D1585">
        <f t="shared" ca="1" si="160"/>
        <v>-2.1999999999999999E-2</v>
      </c>
      <c r="E1585">
        <f t="shared" ca="1" si="163"/>
        <v>0</v>
      </c>
      <c r="F1585">
        <f t="shared" ca="1" si="164"/>
        <v>31</v>
      </c>
      <c r="G1585">
        <f t="shared" ca="1" si="165"/>
        <v>32</v>
      </c>
      <c r="M1585">
        <v>1129</v>
      </c>
      <c r="N1585">
        <v>25.306999999999999</v>
      </c>
    </row>
    <row r="1586" spans="1:14">
      <c r="A1586" s="54">
        <f>formulas!O1673</f>
        <v>0</v>
      </c>
      <c r="B1586" s="33">
        <f t="shared" ca="1" si="161"/>
        <v>32</v>
      </c>
      <c r="C1586">
        <f t="shared" si="162"/>
        <v>486</v>
      </c>
      <c r="D1586">
        <f t="shared" ca="1" si="160"/>
        <v>-2.1999999999999999E-2</v>
      </c>
      <c r="E1586">
        <f t="shared" ca="1" si="163"/>
        <v>0</v>
      </c>
      <c r="F1586">
        <f t="shared" ca="1" si="164"/>
        <v>31</v>
      </c>
      <c r="G1586">
        <f t="shared" ca="1" si="165"/>
        <v>32</v>
      </c>
      <c r="M1586">
        <v>1130</v>
      </c>
      <c r="N1586">
        <v>25.33</v>
      </c>
    </row>
    <row r="1587" spans="1:14">
      <c r="A1587" s="54">
        <f>formulas!O1674</f>
        <v>0</v>
      </c>
      <c r="B1587" s="33">
        <f t="shared" ca="1" si="161"/>
        <v>32</v>
      </c>
      <c r="C1587">
        <f t="shared" si="162"/>
        <v>486</v>
      </c>
      <c r="D1587">
        <f t="shared" ca="1" si="160"/>
        <v>-2.1999999999999999E-2</v>
      </c>
      <c r="E1587">
        <f t="shared" ca="1" si="163"/>
        <v>0</v>
      </c>
      <c r="F1587">
        <f t="shared" ca="1" si="164"/>
        <v>31</v>
      </c>
      <c r="G1587">
        <f t="shared" ca="1" si="165"/>
        <v>32</v>
      </c>
      <c r="M1587">
        <v>1131</v>
      </c>
      <c r="N1587">
        <v>25.353999999999999</v>
      </c>
    </row>
    <row r="1588" spans="1:14">
      <c r="A1588" s="54">
        <f>formulas!O1675</f>
        <v>0</v>
      </c>
      <c r="B1588" s="33">
        <f t="shared" ca="1" si="161"/>
        <v>32</v>
      </c>
      <c r="C1588">
        <f t="shared" si="162"/>
        <v>486</v>
      </c>
      <c r="D1588">
        <f t="shared" ca="1" si="160"/>
        <v>-2.1999999999999999E-2</v>
      </c>
      <c r="E1588">
        <f t="shared" ca="1" si="163"/>
        <v>0</v>
      </c>
      <c r="F1588">
        <f t="shared" ca="1" si="164"/>
        <v>31</v>
      </c>
      <c r="G1588">
        <f t="shared" ca="1" si="165"/>
        <v>32</v>
      </c>
      <c r="M1588">
        <v>1132</v>
      </c>
      <c r="N1588">
        <v>25.376999999999999</v>
      </c>
    </row>
    <row r="1589" spans="1:14">
      <c r="A1589" s="54">
        <f>formulas!O1676</f>
        <v>0</v>
      </c>
      <c r="B1589" s="33">
        <f t="shared" ca="1" si="161"/>
        <v>32</v>
      </c>
      <c r="C1589">
        <f t="shared" si="162"/>
        <v>486</v>
      </c>
      <c r="D1589">
        <f t="shared" ca="1" si="160"/>
        <v>-2.1999999999999999E-2</v>
      </c>
      <c r="E1589">
        <f t="shared" ca="1" si="163"/>
        <v>0</v>
      </c>
      <c r="F1589">
        <f t="shared" ca="1" si="164"/>
        <v>31</v>
      </c>
      <c r="G1589">
        <f t="shared" ca="1" si="165"/>
        <v>32</v>
      </c>
      <c r="M1589">
        <v>1133</v>
      </c>
      <c r="N1589">
        <v>25.401</v>
      </c>
    </row>
    <row r="1590" spans="1:14">
      <c r="A1590" s="54">
        <f>formulas!O1677</f>
        <v>0</v>
      </c>
      <c r="B1590" s="33">
        <f t="shared" ca="1" si="161"/>
        <v>32</v>
      </c>
      <c r="C1590">
        <f t="shared" si="162"/>
        <v>486</v>
      </c>
      <c r="D1590">
        <f t="shared" ca="1" si="160"/>
        <v>-2.1999999999999999E-2</v>
      </c>
      <c r="E1590">
        <f t="shared" ca="1" si="163"/>
        <v>0</v>
      </c>
      <c r="F1590">
        <f t="shared" ca="1" si="164"/>
        <v>31</v>
      </c>
      <c r="G1590">
        <f t="shared" ca="1" si="165"/>
        <v>32</v>
      </c>
      <c r="M1590">
        <v>1134</v>
      </c>
      <c r="N1590">
        <v>25.425000000000001</v>
      </c>
    </row>
    <row r="1591" spans="1:14">
      <c r="A1591" s="54">
        <f>formulas!O1678</f>
        <v>0</v>
      </c>
      <c r="B1591" s="33">
        <f t="shared" ca="1" si="161"/>
        <v>32</v>
      </c>
      <c r="C1591">
        <f t="shared" si="162"/>
        <v>486</v>
      </c>
      <c r="D1591">
        <f t="shared" ca="1" si="160"/>
        <v>-2.1999999999999999E-2</v>
      </c>
      <c r="E1591">
        <f t="shared" ca="1" si="163"/>
        <v>0</v>
      </c>
      <c r="F1591">
        <f t="shared" ca="1" si="164"/>
        <v>31</v>
      </c>
      <c r="G1591">
        <f t="shared" ca="1" si="165"/>
        <v>32</v>
      </c>
      <c r="M1591">
        <v>1135</v>
      </c>
      <c r="N1591">
        <v>25.448</v>
      </c>
    </row>
    <row r="1592" spans="1:14">
      <c r="A1592" s="54">
        <f>formulas!O1679</f>
        <v>0</v>
      </c>
      <c r="B1592" s="33">
        <f t="shared" ca="1" si="161"/>
        <v>32</v>
      </c>
      <c r="C1592">
        <f t="shared" si="162"/>
        <v>486</v>
      </c>
      <c r="D1592">
        <f t="shared" ca="1" si="160"/>
        <v>-2.1999999999999999E-2</v>
      </c>
      <c r="E1592">
        <f t="shared" ca="1" si="163"/>
        <v>0</v>
      </c>
      <c r="F1592">
        <f t="shared" ca="1" si="164"/>
        <v>31</v>
      </c>
      <c r="G1592">
        <f t="shared" ca="1" si="165"/>
        <v>32</v>
      </c>
      <c r="M1592">
        <v>1136</v>
      </c>
      <c r="N1592">
        <v>25.472000000000001</v>
      </c>
    </row>
    <row r="1593" spans="1:14">
      <c r="A1593" s="54">
        <f>formulas!O1680</f>
        <v>0</v>
      </c>
      <c r="B1593" s="33">
        <f t="shared" ca="1" si="161"/>
        <v>32</v>
      </c>
      <c r="C1593">
        <f t="shared" si="162"/>
        <v>486</v>
      </c>
      <c r="D1593">
        <f t="shared" ca="1" si="160"/>
        <v>-2.1999999999999999E-2</v>
      </c>
      <c r="E1593">
        <f t="shared" ca="1" si="163"/>
        <v>0</v>
      </c>
      <c r="F1593">
        <f t="shared" ca="1" si="164"/>
        <v>31</v>
      </c>
      <c r="G1593">
        <f t="shared" ca="1" si="165"/>
        <v>32</v>
      </c>
      <c r="M1593">
        <v>1137</v>
      </c>
      <c r="N1593">
        <v>25.495000000000001</v>
      </c>
    </row>
    <row r="1594" spans="1:14">
      <c r="A1594" s="54">
        <f>formulas!O1681</f>
        <v>0</v>
      </c>
      <c r="B1594" s="33">
        <f t="shared" ca="1" si="161"/>
        <v>32</v>
      </c>
      <c r="C1594">
        <f t="shared" si="162"/>
        <v>486</v>
      </c>
      <c r="D1594">
        <f t="shared" ca="1" si="160"/>
        <v>-2.1999999999999999E-2</v>
      </c>
      <c r="E1594">
        <f t="shared" ca="1" si="163"/>
        <v>0</v>
      </c>
      <c r="F1594">
        <f t="shared" ca="1" si="164"/>
        <v>31</v>
      </c>
      <c r="G1594">
        <f t="shared" ca="1" si="165"/>
        <v>32</v>
      </c>
      <c r="M1594">
        <v>1138</v>
      </c>
      <c r="N1594">
        <v>25.518999999999998</v>
      </c>
    </row>
    <row r="1595" spans="1:14">
      <c r="A1595" s="54">
        <f>formulas!O1682</f>
        <v>0</v>
      </c>
      <c r="B1595" s="33">
        <f t="shared" ca="1" si="161"/>
        <v>32</v>
      </c>
      <c r="C1595">
        <f t="shared" si="162"/>
        <v>486</v>
      </c>
      <c r="D1595">
        <f t="shared" ca="1" si="160"/>
        <v>-2.1999999999999999E-2</v>
      </c>
      <c r="E1595">
        <f t="shared" ca="1" si="163"/>
        <v>0</v>
      </c>
      <c r="F1595">
        <f t="shared" ca="1" si="164"/>
        <v>31</v>
      </c>
      <c r="G1595">
        <f t="shared" ca="1" si="165"/>
        <v>32</v>
      </c>
      <c r="M1595">
        <v>1139</v>
      </c>
      <c r="N1595">
        <v>25.542999999999999</v>
      </c>
    </row>
    <row r="1596" spans="1:14">
      <c r="A1596" s="54">
        <f>formulas!O1683</f>
        <v>0</v>
      </c>
      <c r="B1596" s="33">
        <f t="shared" ca="1" si="161"/>
        <v>32</v>
      </c>
      <c r="C1596">
        <f t="shared" si="162"/>
        <v>486</v>
      </c>
      <c r="D1596">
        <f t="shared" ca="1" si="160"/>
        <v>-2.1999999999999999E-2</v>
      </c>
      <c r="E1596">
        <f t="shared" ca="1" si="163"/>
        <v>0</v>
      </c>
      <c r="F1596">
        <f t="shared" ca="1" si="164"/>
        <v>31</v>
      </c>
      <c r="G1596">
        <f t="shared" ca="1" si="165"/>
        <v>32</v>
      </c>
      <c r="M1596">
        <v>1140</v>
      </c>
      <c r="N1596">
        <v>25.565999999999999</v>
      </c>
    </row>
    <row r="1597" spans="1:14">
      <c r="A1597" s="54">
        <f>formulas!O1684</f>
        <v>0</v>
      </c>
      <c r="B1597" s="33">
        <f t="shared" ca="1" si="161"/>
        <v>32</v>
      </c>
      <c r="C1597">
        <f t="shared" si="162"/>
        <v>486</v>
      </c>
      <c r="D1597">
        <f t="shared" ca="1" si="160"/>
        <v>-2.1999999999999999E-2</v>
      </c>
      <c r="E1597">
        <f t="shared" ca="1" si="163"/>
        <v>0</v>
      </c>
      <c r="F1597">
        <f t="shared" ca="1" si="164"/>
        <v>31</v>
      </c>
      <c r="G1597">
        <f t="shared" ca="1" si="165"/>
        <v>32</v>
      </c>
      <c r="M1597">
        <v>1141</v>
      </c>
      <c r="N1597">
        <v>25.59</v>
      </c>
    </row>
    <row r="1598" spans="1:14">
      <c r="A1598" s="54">
        <f>formulas!O1685</f>
        <v>0</v>
      </c>
      <c r="B1598" s="33">
        <f t="shared" ca="1" si="161"/>
        <v>32</v>
      </c>
      <c r="C1598">
        <f t="shared" si="162"/>
        <v>486</v>
      </c>
      <c r="D1598">
        <f t="shared" ca="1" si="160"/>
        <v>-2.1999999999999999E-2</v>
      </c>
      <c r="E1598">
        <f t="shared" ca="1" si="163"/>
        <v>0</v>
      </c>
      <c r="F1598">
        <f t="shared" ca="1" si="164"/>
        <v>31</v>
      </c>
      <c r="G1598">
        <f t="shared" ca="1" si="165"/>
        <v>32</v>
      </c>
      <c r="M1598">
        <v>1142</v>
      </c>
      <c r="N1598">
        <v>25.613</v>
      </c>
    </row>
    <row r="1599" spans="1:14">
      <c r="A1599" s="54">
        <f>formulas!O1686</f>
        <v>0</v>
      </c>
      <c r="B1599" s="33">
        <f t="shared" ca="1" si="161"/>
        <v>32</v>
      </c>
      <c r="C1599">
        <f t="shared" si="162"/>
        <v>486</v>
      </c>
      <c r="D1599">
        <f t="shared" ca="1" si="160"/>
        <v>-2.1999999999999999E-2</v>
      </c>
      <c r="E1599">
        <f t="shared" ca="1" si="163"/>
        <v>0</v>
      </c>
      <c r="F1599">
        <f t="shared" ca="1" si="164"/>
        <v>31</v>
      </c>
      <c r="G1599">
        <f t="shared" ca="1" si="165"/>
        <v>32</v>
      </c>
      <c r="M1599">
        <v>1143</v>
      </c>
      <c r="N1599">
        <v>25.637</v>
      </c>
    </row>
    <row r="1600" spans="1:14">
      <c r="A1600" s="54">
        <f>formulas!O1687</f>
        <v>0</v>
      </c>
      <c r="B1600" s="33">
        <f t="shared" ca="1" si="161"/>
        <v>32</v>
      </c>
      <c r="C1600">
        <f t="shared" si="162"/>
        <v>486</v>
      </c>
      <c r="D1600">
        <f t="shared" ca="1" si="160"/>
        <v>-2.1999999999999999E-2</v>
      </c>
      <c r="E1600">
        <f t="shared" ca="1" si="163"/>
        <v>0</v>
      </c>
      <c r="F1600">
        <f t="shared" ca="1" si="164"/>
        <v>31</v>
      </c>
      <c r="G1600">
        <f t="shared" ca="1" si="165"/>
        <v>32</v>
      </c>
      <c r="M1600">
        <v>1144</v>
      </c>
      <c r="N1600">
        <v>25.66</v>
      </c>
    </row>
    <row r="1601" spans="1:14">
      <c r="A1601" s="54">
        <f>formulas!O1688</f>
        <v>0</v>
      </c>
      <c r="B1601" s="33">
        <f t="shared" ca="1" si="161"/>
        <v>32</v>
      </c>
      <c r="C1601">
        <f t="shared" si="162"/>
        <v>486</v>
      </c>
      <c r="D1601">
        <f t="shared" ca="1" si="160"/>
        <v>-2.1999999999999999E-2</v>
      </c>
      <c r="E1601">
        <f t="shared" ca="1" si="163"/>
        <v>0</v>
      </c>
      <c r="F1601">
        <f t="shared" ca="1" si="164"/>
        <v>31</v>
      </c>
      <c r="G1601">
        <f t="shared" ca="1" si="165"/>
        <v>32</v>
      </c>
      <c r="M1601">
        <v>1145</v>
      </c>
      <c r="N1601">
        <v>25.684000000000001</v>
      </c>
    </row>
    <row r="1602" spans="1:14">
      <c r="A1602" s="54">
        <f>formulas!O1689</f>
        <v>0</v>
      </c>
      <c r="B1602" s="33">
        <f t="shared" ca="1" si="161"/>
        <v>32</v>
      </c>
      <c r="C1602">
        <f t="shared" si="162"/>
        <v>486</v>
      </c>
      <c r="D1602">
        <f t="shared" ca="1" si="160"/>
        <v>-2.1999999999999999E-2</v>
      </c>
      <c r="E1602">
        <f t="shared" ca="1" si="163"/>
        <v>0</v>
      </c>
      <c r="F1602">
        <f t="shared" ca="1" si="164"/>
        <v>31</v>
      </c>
      <c r="G1602">
        <f t="shared" ca="1" si="165"/>
        <v>32</v>
      </c>
      <c r="M1602">
        <v>1146</v>
      </c>
      <c r="N1602">
        <v>25.707999999999998</v>
      </c>
    </row>
    <row r="1603" spans="1:14">
      <c r="A1603" s="54">
        <f>formulas!O1690</f>
        <v>0</v>
      </c>
      <c r="B1603" s="33">
        <f t="shared" ca="1" si="161"/>
        <v>32</v>
      </c>
      <c r="C1603">
        <f t="shared" si="162"/>
        <v>486</v>
      </c>
      <c r="D1603">
        <f t="shared" ref="D1603:D1666" ca="1" si="166">INDIRECT(ADDRESS(C1603+1,14))</f>
        <v>-2.1999999999999999E-2</v>
      </c>
      <c r="E1603">
        <f t="shared" ca="1" si="163"/>
        <v>0</v>
      </c>
      <c r="F1603">
        <f t="shared" ca="1" si="164"/>
        <v>31</v>
      </c>
      <c r="G1603">
        <f t="shared" ca="1" si="165"/>
        <v>32</v>
      </c>
      <c r="M1603">
        <v>1147</v>
      </c>
      <c r="N1603">
        <v>25.731000000000002</v>
      </c>
    </row>
    <row r="1604" spans="1:14">
      <c r="A1604" s="54">
        <f>formulas!O1691</f>
        <v>0</v>
      </c>
      <c r="B1604" s="33">
        <f t="shared" ca="1" si="161"/>
        <v>32</v>
      </c>
      <c r="C1604">
        <f t="shared" si="162"/>
        <v>486</v>
      </c>
      <c r="D1604">
        <f t="shared" ca="1" si="166"/>
        <v>-2.1999999999999999E-2</v>
      </c>
      <c r="E1604">
        <f t="shared" ca="1" si="163"/>
        <v>0</v>
      </c>
      <c r="F1604">
        <f t="shared" ca="1" si="164"/>
        <v>31</v>
      </c>
      <c r="G1604">
        <f t="shared" ca="1" si="165"/>
        <v>32</v>
      </c>
      <c r="M1604">
        <v>1148</v>
      </c>
      <c r="N1604">
        <v>25.754999999999999</v>
      </c>
    </row>
    <row r="1605" spans="1:14">
      <c r="A1605" s="54">
        <f>formulas!O1692</f>
        <v>0</v>
      </c>
      <c r="B1605" s="33">
        <f t="shared" ca="1" si="161"/>
        <v>32</v>
      </c>
      <c r="C1605">
        <f t="shared" si="162"/>
        <v>486</v>
      </c>
      <c r="D1605">
        <f t="shared" ca="1" si="166"/>
        <v>-2.1999999999999999E-2</v>
      </c>
      <c r="E1605">
        <f t="shared" ca="1" si="163"/>
        <v>0</v>
      </c>
      <c r="F1605">
        <f t="shared" ca="1" si="164"/>
        <v>31</v>
      </c>
      <c r="G1605">
        <f t="shared" ca="1" si="165"/>
        <v>32</v>
      </c>
      <c r="M1605">
        <v>1149</v>
      </c>
      <c r="N1605">
        <v>25.777999999999999</v>
      </c>
    </row>
    <row r="1606" spans="1:14">
      <c r="A1606" s="54">
        <f>formulas!O1693</f>
        <v>0</v>
      </c>
      <c r="B1606" s="33">
        <f t="shared" ca="1" si="161"/>
        <v>32</v>
      </c>
      <c r="C1606">
        <f t="shared" si="162"/>
        <v>486</v>
      </c>
      <c r="D1606">
        <f t="shared" ca="1" si="166"/>
        <v>-2.1999999999999999E-2</v>
      </c>
      <c r="E1606">
        <f t="shared" ca="1" si="163"/>
        <v>0</v>
      </c>
      <c r="F1606">
        <f t="shared" ca="1" si="164"/>
        <v>31</v>
      </c>
      <c r="G1606">
        <f t="shared" ca="1" si="165"/>
        <v>32</v>
      </c>
      <c r="M1606">
        <v>1150</v>
      </c>
      <c r="N1606">
        <v>25.802</v>
      </c>
    </row>
    <row r="1607" spans="1:14">
      <c r="A1607" s="54">
        <f>formulas!O1694</f>
        <v>0</v>
      </c>
      <c r="B1607" s="33">
        <f t="shared" ca="1" si="161"/>
        <v>32</v>
      </c>
      <c r="C1607">
        <f t="shared" si="162"/>
        <v>486</v>
      </c>
      <c r="D1607">
        <f t="shared" ca="1" si="166"/>
        <v>-2.1999999999999999E-2</v>
      </c>
      <c r="E1607">
        <f t="shared" ca="1" si="163"/>
        <v>0</v>
      </c>
      <c r="F1607">
        <f t="shared" ca="1" si="164"/>
        <v>31</v>
      </c>
      <c r="G1607">
        <f t="shared" ca="1" si="165"/>
        <v>32</v>
      </c>
      <c r="M1607">
        <v>1151</v>
      </c>
      <c r="N1607">
        <v>25.824999999999999</v>
      </c>
    </row>
    <row r="1608" spans="1:14">
      <c r="A1608" s="54">
        <f>formulas!O1695</f>
        <v>0</v>
      </c>
      <c r="B1608" s="33">
        <f t="shared" ca="1" si="161"/>
        <v>32</v>
      </c>
      <c r="C1608">
        <f t="shared" si="162"/>
        <v>486</v>
      </c>
      <c r="D1608">
        <f t="shared" ca="1" si="166"/>
        <v>-2.1999999999999999E-2</v>
      </c>
      <c r="E1608">
        <f t="shared" ca="1" si="163"/>
        <v>0</v>
      </c>
      <c r="F1608">
        <f t="shared" ca="1" si="164"/>
        <v>31</v>
      </c>
      <c r="G1608">
        <f t="shared" ca="1" si="165"/>
        <v>32</v>
      </c>
      <c r="M1608">
        <v>1152</v>
      </c>
      <c r="N1608">
        <v>25.849</v>
      </c>
    </row>
    <row r="1609" spans="1:14">
      <c r="A1609" s="54">
        <f>formulas!O1696</f>
        <v>0</v>
      </c>
      <c r="B1609" s="33">
        <f t="shared" ca="1" si="161"/>
        <v>32</v>
      </c>
      <c r="C1609">
        <f t="shared" si="162"/>
        <v>486</v>
      </c>
      <c r="D1609">
        <f t="shared" ca="1" si="166"/>
        <v>-2.1999999999999999E-2</v>
      </c>
      <c r="E1609">
        <f t="shared" ca="1" si="163"/>
        <v>0</v>
      </c>
      <c r="F1609">
        <f t="shared" ca="1" si="164"/>
        <v>31</v>
      </c>
      <c r="G1609">
        <f t="shared" ca="1" si="165"/>
        <v>32</v>
      </c>
      <c r="M1609">
        <v>1153</v>
      </c>
      <c r="N1609">
        <v>25.873000000000001</v>
      </c>
    </row>
    <row r="1610" spans="1:14">
      <c r="A1610" s="54">
        <f>formulas!O1697</f>
        <v>0</v>
      </c>
      <c r="B1610" s="33">
        <f t="shared" ca="1" si="161"/>
        <v>32</v>
      </c>
      <c r="C1610">
        <f t="shared" si="162"/>
        <v>486</v>
      </c>
      <c r="D1610">
        <f t="shared" ca="1" si="166"/>
        <v>-2.1999999999999999E-2</v>
      </c>
      <c r="E1610">
        <f t="shared" ca="1" si="163"/>
        <v>0</v>
      </c>
      <c r="F1610">
        <f t="shared" ca="1" si="164"/>
        <v>31</v>
      </c>
      <c r="G1610">
        <f t="shared" ca="1" si="165"/>
        <v>32</v>
      </c>
      <c r="M1610">
        <v>1154</v>
      </c>
      <c r="N1610">
        <v>25.896000000000001</v>
      </c>
    </row>
    <row r="1611" spans="1:14">
      <c r="A1611" s="54">
        <f>formulas!O1698</f>
        <v>0</v>
      </c>
      <c r="B1611" s="33">
        <f t="shared" ca="1" si="161"/>
        <v>32</v>
      </c>
      <c r="C1611">
        <f t="shared" si="162"/>
        <v>486</v>
      </c>
      <c r="D1611">
        <f t="shared" ca="1" si="166"/>
        <v>-2.1999999999999999E-2</v>
      </c>
      <c r="E1611">
        <f t="shared" ca="1" si="163"/>
        <v>0</v>
      </c>
      <c r="F1611">
        <f t="shared" ca="1" si="164"/>
        <v>31</v>
      </c>
      <c r="G1611">
        <f t="shared" ca="1" si="165"/>
        <v>32</v>
      </c>
      <c r="M1611">
        <v>1155</v>
      </c>
      <c r="N1611">
        <v>25.92</v>
      </c>
    </row>
    <row r="1612" spans="1:14">
      <c r="A1612" s="54">
        <f>formulas!O1699</f>
        <v>0</v>
      </c>
      <c r="B1612" s="33">
        <f t="shared" ca="1" si="161"/>
        <v>32</v>
      </c>
      <c r="C1612">
        <f t="shared" si="162"/>
        <v>486</v>
      </c>
      <c r="D1612">
        <f t="shared" ca="1" si="166"/>
        <v>-2.1999999999999999E-2</v>
      </c>
      <c r="E1612">
        <f t="shared" ca="1" si="163"/>
        <v>0</v>
      </c>
      <c r="F1612">
        <f t="shared" ca="1" si="164"/>
        <v>31</v>
      </c>
      <c r="G1612">
        <f t="shared" ca="1" si="165"/>
        <v>32</v>
      </c>
      <c r="M1612">
        <v>1156</v>
      </c>
      <c r="N1612">
        <v>25.943000000000001</v>
      </c>
    </row>
    <row r="1613" spans="1:14">
      <c r="A1613" s="54">
        <f>formulas!O1700</f>
        <v>0</v>
      </c>
      <c r="B1613" s="33">
        <f t="shared" ca="1" si="161"/>
        <v>32</v>
      </c>
      <c r="C1613">
        <f t="shared" si="162"/>
        <v>486</v>
      </c>
      <c r="D1613">
        <f t="shared" ca="1" si="166"/>
        <v>-2.1999999999999999E-2</v>
      </c>
      <c r="E1613">
        <f t="shared" ca="1" si="163"/>
        <v>0</v>
      </c>
      <c r="F1613">
        <f t="shared" ca="1" si="164"/>
        <v>31</v>
      </c>
      <c r="G1613">
        <f t="shared" ca="1" si="165"/>
        <v>32</v>
      </c>
      <c r="M1613">
        <v>1157</v>
      </c>
      <c r="N1613">
        <v>25.966999999999999</v>
      </c>
    </row>
    <row r="1614" spans="1:14">
      <c r="A1614" s="54">
        <f>formulas!O1701</f>
        <v>0</v>
      </c>
      <c r="B1614" s="33">
        <f t="shared" ca="1" si="161"/>
        <v>32</v>
      </c>
      <c r="C1614">
        <f t="shared" si="162"/>
        <v>486</v>
      </c>
      <c r="D1614">
        <f t="shared" ca="1" si="166"/>
        <v>-2.1999999999999999E-2</v>
      </c>
      <c r="E1614">
        <f t="shared" ca="1" si="163"/>
        <v>0</v>
      </c>
      <c r="F1614">
        <f t="shared" ca="1" si="164"/>
        <v>31</v>
      </c>
      <c r="G1614">
        <f t="shared" ca="1" si="165"/>
        <v>32</v>
      </c>
      <c r="M1614">
        <v>1158</v>
      </c>
      <c r="N1614">
        <v>25.99</v>
      </c>
    </row>
    <row r="1615" spans="1:14">
      <c r="A1615" s="54">
        <f>formulas!O1702</f>
        <v>0</v>
      </c>
      <c r="B1615" s="33">
        <f t="shared" ca="1" si="161"/>
        <v>32</v>
      </c>
      <c r="C1615">
        <f t="shared" si="162"/>
        <v>486</v>
      </c>
      <c r="D1615">
        <f t="shared" ca="1" si="166"/>
        <v>-2.1999999999999999E-2</v>
      </c>
      <c r="E1615">
        <f t="shared" ca="1" si="163"/>
        <v>0</v>
      </c>
      <c r="F1615">
        <f t="shared" ca="1" si="164"/>
        <v>31</v>
      </c>
      <c r="G1615">
        <f t="shared" ca="1" si="165"/>
        <v>32</v>
      </c>
      <c r="M1615">
        <v>1159</v>
      </c>
      <c r="N1615">
        <v>26.013999999999999</v>
      </c>
    </row>
    <row r="1616" spans="1:14">
      <c r="A1616" s="54">
        <f>formulas!O1703</f>
        <v>0</v>
      </c>
      <c r="B1616" s="33">
        <f t="shared" ca="1" si="161"/>
        <v>32</v>
      </c>
      <c r="C1616">
        <f t="shared" si="162"/>
        <v>486</v>
      </c>
      <c r="D1616">
        <f t="shared" ca="1" si="166"/>
        <v>-2.1999999999999999E-2</v>
      </c>
      <c r="E1616">
        <f t="shared" ca="1" si="163"/>
        <v>0</v>
      </c>
      <c r="F1616">
        <f t="shared" ca="1" si="164"/>
        <v>31</v>
      </c>
      <c r="G1616">
        <f t="shared" ca="1" si="165"/>
        <v>32</v>
      </c>
      <c r="M1616">
        <v>1160</v>
      </c>
      <c r="N1616">
        <v>26.036999999999999</v>
      </c>
    </row>
    <row r="1617" spans="1:14">
      <c r="A1617" s="54">
        <f>formulas!O1704</f>
        <v>0</v>
      </c>
      <c r="B1617" s="33">
        <f t="shared" ca="1" si="161"/>
        <v>32</v>
      </c>
      <c r="C1617">
        <f t="shared" si="162"/>
        <v>486</v>
      </c>
      <c r="D1617">
        <f t="shared" ca="1" si="166"/>
        <v>-2.1999999999999999E-2</v>
      </c>
      <c r="E1617">
        <f t="shared" ca="1" si="163"/>
        <v>0</v>
      </c>
      <c r="F1617">
        <f t="shared" ca="1" si="164"/>
        <v>31</v>
      </c>
      <c r="G1617">
        <f t="shared" ca="1" si="165"/>
        <v>32</v>
      </c>
      <c r="M1617">
        <v>1161</v>
      </c>
      <c r="N1617">
        <v>26.061</v>
      </c>
    </row>
    <row r="1618" spans="1:14">
      <c r="A1618" s="54">
        <f>formulas!O1705</f>
        <v>0</v>
      </c>
      <c r="B1618" s="33">
        <f t="shared" ca="1" si="161"/>
        <v>32</v>
      </c>
      <c r="C1618">
        <f t="shared" si="162"/>
        <v>486</v>
      </c>
      <c r="D1618">
        <f t="shared" ca="1" si="166"/>
        <v>-2.1999999999999999E-2</v>
      </c>
      <c r="E1618">
        <f t="shared" ca="1" si="163"/>
        <v>0</v>
      </c>
      <c r="F1618">
        <f t="shared" ca="1" si="164"/>
        <v>31</v>
      </c>
      <c r="G1618">
        <f t="shared" ca="1" si="165"/>
        <v>32</v>
      </c>
      <c r="M1618">
        <v>1162</v>
      </c>
      <c r="N1618">
        <v>26.084</v>
      </c>
    </row>
    <row r="1619" spans="1:14">
      <c r="A1619" s="54">
        <f>formulas!O1706</f>
        <v>0</v>
      </c>
      <c r="B1619" s="33">
        <f t="shared" ca="1" si="161"/>
        <v>32</v>
      </c>
      <c r="C1619">
        <f t="shared" si="162"/>
        <v>486</v>
      </c>
      <c r="D1619">
        <f t="shared" ca="1" si="166"/>
        <v>-2.1999999999999999E-2</v>
      </c>
      <c r="E1619">
        <f t="shared" ca="1" si="163"/>
        <v>0</v>
      </c>
      <c r="F1619">
        <f t="shared" ca="1" si="164"/>
        <v>31</v>
      </c>
      <c r="G1619">
        <f t="shared" ca="1" si="165"/>
        <v>32</v>
      </c>
      <c r="M1619">
        <v>1163</v>
      </c>
      <c r="N1619">
        <v>26.108000000000001</v>
      </c>
    </row>
    <row r="1620" spans="1:14">
      <c r="A1620" s="54">
        <f>formulas!O1707</f>
        <v>0</v>
      </c>
      <c r="B1620" s="33">
        <f t="shared" ca="1" si="161"/>
        <v>32</v>
      </c>
      <c r="C1620">
        <f t="shared" si="162"/>
        <v>486</v>
      </c>
      <c r="D1620">
        <f t="shared" ca="1" si="166"/>
        <v>-2.1999999999999999E-2</v>
      </c>
      <c r="E1620">
        <f t="shared" ca="1" si="163"/>
        <v>0</v>
      </c>
      <c r="F1620">
        <f t="shared" ca="1" si="164"/>
        <v>31</v>
      </c>
      <c r="G1620">
        <f t="shared" ca="1" si="165"/>
        <v>32</v>
      </c>
      <c r="M1620">
        <v>1164</v>
      </c>
      <c r="N1620">
        <v>26.132000000000001</v>
      </c>
    </row>
    <row r="1621" spans="1:14">
      <c r="A1621" s="54">
        <f>formulas!O1708</f>
        <v>0</v>
      </c>
      <c r="B1621" s="33">
        <f t="shared" ca="1" si="161"/>
        <v>32</v>
      </c>
      <c r="C1621">
        <f t="shared" si="162"/>
        <v>486</v>
      </c>
      <c r="D1621">
        <f t="shared" ca="1" si="166"/>
        <v>-2.1999999999999999E-2</v>
      </c>
      <c r="E1621">
        <f t="shared" ca="1" si="163"/>
        <v>0</v>
      </c>
      <c r="F1621">
        <f t="shared" ca="1" si="164"/>
        <v>31</v>
      </c>
      <c r="G1621">
        <f t="shared" ca="1" si="165"/>
        <v>32</v>
      </c>
      <c r="M1621">
        <v>1165</v>
      </c>
      <c r="N1621">
        <v>26.155000000000001</v>
      </c>
    </row>
    <row r="1622" spans="1:14">
      <c r="A1622" s="54">
        <f>formulas!O1709</f>
        <v>0</v>
      </c>
      <c r="B1622" s="33">
        <f t="shared" ca="1" si="161"/>
        <v>32</v>
      </c>
      <c r="C1622">
        <f t="shared" si="162"/>
        <v>486</v>
      </c>
      <c r="D1622">
        <f t="shared" ca="1" si="166"/>
        <v>-2.1999999999999999E-2</v>
      </c>
      <c r="E1622">
        <f t="shared" ca="1" si="163"/>
        <v>0</v>
      </c>
      <c r="F1622">
        <f t="shared" ca="1" si="164"/>
        <v>31</v>
      </c>
      <c r="G1622">
        <f t="shared" ca="1" si="165"/>
        <v>32</v>
      </c>
      <c r="M1622">
        <v>1166</v>
      </c>
      <c r="N1622">
        <v>26.178999999999998</v>
      </c>
    </row>
    <row r="1623" spans="1:14">
      <c r="A1623" s="54">
        <f>formulas!O1710</f>
        <v>0</v>
      </c>
      <c r="B1623" s="33">
        <f t="shared" ca="1" si="161"/>
        <v>32</v>
      </c>
      <c r="C1623">
        <f t="shared" si="162"/>
        <v>486</v>
      </c>
      <c r="D1623">
        <f t="shared" ca="1" si="166"/>
        <v>-2.1999999999999999E-2</v>
      </c>
      <c r="E1623">
        <f t="shared" ca="1" si="163"/>
        <v>0</v>
      </c>
      <c r="F1623">
        <f t="shared" ca="1" si="164"/>
        <v>31</v>
      </c>
      <c r="G1623">
        <f t="shared" ca="1" si="165"/>
        <v>32</v>
      </c>
      <c r="M1623">
        <v>1167</v>
      </c>
      <c r="N1623">
        <v>26.202000000000002</v>
      </c>
    </row>
    <row r="1624" spans="1:14">
      <c r="A1624" s="54">
        <f>formulas!O1711</f>
        <v>0</v>
      </c>
      <c r="B1624" s="33">
        <f t="shared" ca="1" si="161"/>
        <v>32</v>
      </c>
      <c r="C1624">
        <f t="shared" si="162"/>
        <v>486</v>
      </c>
      <c r="D1624">
        <f t="shared" ca="1" si="166"/>
        <v>-2.1999999999999999E-2</v>
      </c>
      <c r="E1624">
        <f t="shared" ca="1" si="163"/>
        <v>0</v>
      </c>
      <c r="F1624">
        <f t="shared" ca="1" si="164"/>
        <v>31</v>
      </c>
      <c r="G1624">
        <f t="shared" ca="1" si="165"/>
        <v>32</v>
      </c>
      <c r="M1624">
        <v>1168</v>
      </c>
      <c r="N1624">
        <v>26.225999999999999</v>
      </c>
    </row>
    <row r="1625" spans="1:14">
      <c r="A1625" s="54">
        <f>formulas!O1712</f>
        <v>0</v>
      </c>
      <c r="B1625" s="33">
        <f t="shared" ca="1" si="161"/>
        <v>32</v>
      </c>
      <c r="C1625">
        <f t="shared" si="162"/>
        <v>486</v>
      </c>
      <c r="D1625">
        <f t="shared" ca="1" si="166"/>
        <v>-2.1999999999999999E-2</v>
      </c>
      <c r="E1625">
        <f t="shared" ca="1" si="163"/>
        <v>0</v>
      </c>
      <c r="F1625">
        <f t="shared" ca="1" si="164"/>
        <v>31</v>
      </c>
      <c r="G1625">
        <f t="shared" ca="1" si="165"/>
        <v>32</v>
      </c>
      <c r="M1625">
        <v>1169</v>
      </c>
      <c r="N1625">
        <v>26.248999999999999</v>
      </c>
    </row>
    <row r="1626" spans="1:14">
      <c r="A1626" s="54">
        <f>formulas!O1713</f>
        <v>0</v>
      </c>
      <c r="B1626" s="33">
        <f t="shared" ca="1" si="161"/>
        <v>32</v>
      </c>
      <c r="C1626">
        <f t="shared" si="162"/>
        <v>486</v>
      </c>
      <c r="D1626">
        <f t="shared" ca="1" si="166"/>
        <v>-2.1999999999999999E-2</v>
      </c>
      <c r="E1626">
        <f t="shared" ca="1" si="163"/>
        <v>0</v>
      </c>
      <c r="F1626">
        <f t="shared" ca="1" si="164"/>
        <v>31</v>
      </c>
      <c r="G1626">
        <f t="shared" ca="1" si="165"/>
        <v>32</v>
      </c>
      <c r="M1626">
        <v>1170</v>
      </c>
      <c r="N1626">
        <v>26.273</v>
      </c>
    </row>
    <row r="1627" spans="1:14">
      <c r="A1627" s="54">
        <f>formulas!O1714</f>
        <v>0</v>
      </c>
      <c r="B1627" s="33">
        <f t="shared" ca="1" si="161"/>
        <v>32</v>
      </c>
      <c r="C1627">
        <f t="shared" si="162"/>
        <v>486</v>
      </c>
      <c r="D1627">
        <f t="shared" ca="1" si="166"/>
        <v>-2.1999999999999999E-2</v>
      </c>
      <c r="E1627">
        <f t="shared" ca="1" si="163"/>
        <v>0</v>
      </c>
      <c r="F1627">
        <f t="shared" ca="1" si="164"/>
        <v>31</v>
      </c>
      <c r="G1627">
        <f t="shared" ca="1" si="165"/>
        <v>32</v>
      </c>
      <c r="M1627">
        <v>1171</v>
      </c>
      <c r="N1627">
        <v>26.295999999999999</v>
      </c>
    </row>
    <row r="1628" spans="1:14">
      <c r="A1628" s="54">
        <f>formulas!O1715</f>
        <v>0</v>
      </c>
      <c r="B1628" s="33">
        <f t="shared" ca="1" si="161"/>
        <v>32</v>
      </c>
      <c r="C1628">
        <f t="shared" si="162"/>
        <v>486</v>
      </c>
      <c r="D1628">
        <f t="shared" ca="1" si="166"/>
        <v>-2.1999999999999999E-2</v>
      </c>
      <c r="E1628">
        <f t="shared" ca="1" si="163"/>
        <v>0</v>
      </c>
      <c r="F1628">
        <f t="shared" ca="1" si="164"/>
        <v>31</v>
      </c>
      <c r="G1628">
        <f t="shared" ca="1" si="165"/>
        <v>32</v>
      </c>
      <c r="M1628">
        <v>1172</v>
      </c>
      <c r="N1628">
        <v>26.32</v>
      </c>
    </row>
    <row r="1629" spans="1:14">
      <c r="A1629" s="54">
        <f>formulas!O1716</f>
        <v>0</v>
      </c>
      <c r="B1629" s="33">
        <f t="shared" ca="1" si="161"/>
        <v>32</v>
      </c>
      <c r="C1629">
        <f t="shared" si="162"/>
        <v>486</v>
      </c>
      <c r="D1629">
        <f t="shared" ca="1" si="166"/>
        <v>-2.1999999999999999E-2</v>
      </c>
      <c r="E1629">
        <f t="shared" ca="1" si="163"/>
        <v>0</v>
      </c>
      <c r="F1629">
        <f t="shared" ca="1" si="164"/>
        <v>31</v>
      </c>
      <c r="G1629">
        <f t="shared" ca="1" si="165"/>
        <v>32</v>
      </c>
      <c r="M1629">
        <v>1173</v>
      </c>
      <c r="N1629">
        <v>26.343</v>
      </c>
    </row>
    <row r="1630" spans="1:14">
      <c r="A1630" s="54">
        <f>formulas!O1717</f>
        <v>0</v>
      </c>
      <c r="B1630" s="33">
        <f t="shared" ca="1" si="161"/>
        <v>32</v>
      </c>
      <c r="C1630">
        <f t="shared" si="162"/>
        <v>486</v>
      </c>
      <c r="D1630">
        <f t="shared" ca="1" si="166"/>
        <v>-2.1999999999999999E-2</v>
      </c>
      <c r="E1630">
        <f t="shared" ca="1" si="163"/>
        <v>0</v>
      </c>
      <c r="F1630">
        <f t="shared" ca="1" si="164"/>
        <v>31</v>
      </c>
      <c r="G1630">
        <f t="shared" ca="1" si="165"/>
        <v>32</v>
      </c>
      <c r="M1630">
        <v>1174</v>
      </c>
      <c r="N1630">
        <v>26.367000000000001</v>
      </c>
    </row>
    <row r="1631" spans="1:14">
      <c r="A1631" s="54">
        <f>formulas!O1718</f>
        <v>0</v>
      </c>
      <c r="B1631" s="33">
        <f t="shared" ca="1" si="161"/>
        <v>32</v>
      </c>
      <c r="C1631">
        <f t="shared" si="162"/>
        <v>486</v>
      </c>
      <c r="D1631">
        <f t="shared" ca="1" si="166"/>
        <v>-2.1999999999999999E-2</v>
      </c>
      <c r="E1631">
        <f t="shared" ca="1" si="163"/>
        <v>0</v>
      </c>
      <c r="F1631">
        <f t="shared" ca="1" si="164"/>
        <v>31</v>
      </c>
      <c r="G1631">
        <f t="shared" ca="1" si="165"/>
        <v>32</v>
      </c>
      <c r="M1631">
        <v>1175</v>
      </c>
      <c r="N1631">
        <v>26.39</v>
      </c>
    </row>
    <row r="1632" spans="1:14">
      <c r="A1632" s="54">
        <f>formulas!O1719</f>
        <v>0</v>
      </c>
      <c r="B1632" s="33">
        <f t="shared" ca="1" si="161"/>
        <v>32</v>
      </c>
      <c r="C1632">
        <f t="shared" si="162"/>
        <v>486</v>
      </c>
      <c r="D1632">
        <f t="shared" ca="1" si="166"/>
        <v>-2.1999999999999999E-2</v>
      </c>
      <c r="E1632">
        <f t="shared" ca="1" si="163"/>
        <v>0</v>
      </c>
      <c r="F1632">
        <f t="shared" ca="1" si="164"/>
        <v>31</v>
      </c>
      <c r="G1632">
        <f t="shared" ca="1" si="165"/>
        <v>32</v>
      </c>
      <c r="M1632">
        <v>1176</v>
      </c>
      <c r="N1632">
        <v>26.414000000000001</v>
      </c>
    </row>
    <row r="1633" spans="1:14">
      <c r="A1633" s="54">
        <f>formulas!O1720</f>
        <v>0</v>
      </c>
      <c r="B1633" s="33">
        <f t="shared" ca="1" si="161"/>
        <v>32</v>
      </c>
      <c r="C1633">
        <f t="shared" si="162"/>
        <v>486</v>
      </c>
      <c r="D1633">
        <f t="shared" ca="1" si="166"/>
        <v>-2.1999999999999999E-2</v>
      </c>
      <c r="E1633">
        <f t="shared" ca="1" si="163"/>
        <v>0</v>
      </c>
      <c r="F1633">
        <f t="shared" ca="1" si="164"/>
        <v>31</v>
      </c>
      <c r="G1633">
        <f t="shared" ca="1" si="165"/>
        <v>32</v>
      </c>
      <c r="M1633">
        <v>1177</v>
      </c>
      <c r="N1633">
        <v>26.437000000000001</v>
      </c>
    </row>
    <row r="1634" spans="1:14">
      <c r="A1634" s="54">
        <f>formulas!O1721</f>
        <v>0</v>
      </c>
      <c r="B1634" s="33">
        <f t="shared" ca="1" si="161"/>
        <v>32</v>
      </c>
      <c r="C1634">
        <f t="shared" si="162"/>
        <v>486</v>
      </c>
      <c r="D1634">
        <f t="shared" ca="1" si="166"/>
        <v>-2.1999999999999999E-2</v>
      </c>
      <c r="E1634">
        <f t="shared" ca="1" si="163"/>
        <v>0</v>
      </c>
      <c r="F1634">
        <f t="shared" ca="1" si="164"/>
        <v>31</v>
      </c>
      <c r="G1634">
        <f t="shared" ca="1" si="165"/>
        <v>32</v>
      </c>
      <c r="M1634">
        <v>1178</v>
      </c>
      <c r="N1634">
        <v>26.460999999999999</v>
      </c>
    </row>
    <row r="1635" spans="1:14">
      <c r="A1635" s="54">
        <f>formulas!O1722</f>
        <v>0</v>
      </c>
      <c r="B1635" s="33">
        <f t="shared" ca="1" si="161"/>
        <v>32</v>
      </c>
      <c r="C1635">
        <f t="shared" si="162"/>
        <v>486</v>
      </c>
      <c r="D1635">
        <f t="shared" ca="1" si="166"/>
        <v>-2.1999999999999999E-2</v>
      </c>
      <c r="E1635">
        <f t="shared" ca="1" si="163"/>
        <v>0</v>
      </c>
      <c r="F1635">
        <f t="shared" ca="1" si="164"/>
        <v>31</v>
      </c>
      <c r="G1635">
        <f t="shared" ca="1" si="165"/>
        <v>32</v>
      </c>
      <c r="M1635">
        <v>1179</v>
      </c>
      <c r="N1635">
        <v>26.484000000000002</v>
      </c>
    </row>
    <row r="1636" spans="1:14">
      <c r="A1636" s="54">
        <f>formulas!O1723</f>
        <v>0</v>
      </c>
      <c r="B1636" s="33">
        <f t="shared" ca="1" si="161"/>
        <v>32</v>
      </c>
      <c r="C1636">
        <f t="shared" si="162"/>
        <v>486</v>
      </c>
      <c r="D1636">
        <f t="shared" ca="1" si="166"/>
        <v>-2.1999999999999999E-2</v>
      </c>
      <c r="E1636">
        <f t="shared" ca="1" si="163"/>
        <v>0</v>
      </c>
      <c r="F1636">
        <f t="shared" ca="1" si="164"/>
        <v>31</v>
      </c>
      <c r="G1636">
        <f t="shared" ca="1" si="165"/>
        <v>32</v>
      </c>
      <c r="M1636">
        <v>1180</v>
      </c>
      <c r="N1636">
        <v>26.507999999999999</v>
      </c>
    </row>
    <row r="1637" spans="1:14">
      <c r="A1637" s="54">
        <f>formulas!O1724</f>
        <v>0</v>
      </c>
      <c r="B1637" s="33">
        <f t="shared" ref="B1637:B1700" ca="1" si="167">(A1637-D1637)/(E1637-D1637)*(G1637-F1637)+F1637</f>
        <v>32</v>
      </c>
      <c r="C1637">
        <f t="shared" ref="C1637:C1700" si="168">COUNTIF($N$2:$N$25400,"&lt;"&amp;A1637)</f>
        <v>486</v>
      </c>
      <c r="D1637">
        <f t="shared" ca="1" si="166"/>
        <v>-2.1999999999999999E-2</v>
      </c>
      <c r="E1637">
        <f t="shared" ref="E1637:E1700" ca="1" si="169">INDIRECT(ADDRESS(C1637+2,14))</f>
        <v>0</v>
      </c>
      <c r="F1637">
        <f t="shared" ref="F1637:F1700" ca="1" si="170">INDIRECT(ADDRESS(C1637+1,13))</f>
        <v>31</v>
      </c>
      <c r="G1637">
        <f t="shared" ref="G1637:G1700" ca="1" si="171">INDIRECT(ADDRESS(C1637+2,13))</f>
        <v>32</v>
      </c>
      <c r="M1637">
        <v>1181</v>
      </c>
      <c r="N1637">
        <v>26.532</v>
      </c>
    </row>
    <row r="1638" spans="1:14">
      <c r="A1638" s="54">
        <f>formulas!O1725</f>
        <v>0</v>
      </c>
      <c r="B1638" s="33">
        <f t="shared" ca="1" si="167"/>
        <v>32</v>
      </c>
      <c r="C1638">
        <f t="shared" si="168"/>
        <v>486</v>
      </c>
      <c r="D1638">
        <f t="shared" ca="1" si="166"/>
        <v>-2.1999999999999999E-2</v>
      </c>
      <c r="E1638">
        <f t="shared" ca="1" si="169"/>
        <v>0</v>
      </c>
      <c r="F1638">
        <f t="shared" ca="1" si="170"/>
        <v>31</v>
      </c>
      <c r="G1638">
        <f t="shared" ca="1" si="171"/>
        <v>32</v>
      </c>
      <c r="M1638">
        <v>1182</v>
      </c>
      <c r="N1638">
        <v>26.555</v>
      </c>
    </row>
    <row r="1639" spans="1:14">
      <c r="A1639" s="54">
        <f>formulas!O1726</f>
        <v>0</v>
      </c>
      <c r="B1639" s="33">
        <f t="shared" ca="1" si="167"/>
        <v>32</v>
      </c>
      <c r="C1639">
        <f t="shared" si="168"/>
        <v>486</v>
      </c>
      <c r="D1639">
        <f t="shared" ca="1" si="166"/>
        <v>-2.1999999999999999E-2</v>
      </c>
      <c r="E1639">
        <f t="shared" ca="1" si="169"/>
        <v>0</v>
      </c>
      <c r="F1639">
        <f t="shared" ca="1" si="170"/>
        <v>31</v>
      </c>
      <c r="G1639">
        <f t="shared" ca="1" si="171"/>
        <v>32</v>
      </c>
      <c r="M1639">
        <v>1183</v>
      </c>
      <c r="N1639">
        <v>26.579000000000001</v>
      </c>
    </row>
    <row r="1640" spans="1:14">
      <c r="A1640" s="54">
        <f>formulas!O1727</f>
        <v>0</v>
      </c>
      <c r="B1640" s="33">
        <f t="shared" ca="1" si="167"/>
        <v>32</v>
      </c>
      <c r="C1640">
        <f t="shared" si="168"/>
        <v>486</v>
      </c>
      <c r="D1640">
        <f t="shared" ca="1" si="166"/>
        <v>-2.1999999999999999E-2</v>
      </c>
      <c r="E1640">
        <f t="shared" ca="1" si="169"/>
        <v>0</v>
      </c>
      <c r="F1640">
        <f t="shared" ca="1" si="170"/>
        <v>31</v>
      </c>
      <c r="G1640">
        <f t="shared" ca="1" si="171"/>
        <v>32</v>
      </c>
      <c r="M1640">
        <v>1184</v>
      </c>
      <c r="N1640">
        <v>26.602</v>
      </c>
    </row>
    <row r="1641" spans="1:14">
      <c r="A1641" s="54">
        <f>formulas!O1728</f>
        <v>0</v>
      </c>
      <c r="B1641" s="33">
        <f t="shared" ca="1" si="167"/>
        <v>32</v>
      </c>
      <c r="C1641">
        <f t="shared" si="168"/>
        <v>486</v>
      </c>
      <c r="D1641">
        <f t="shared" ca="1" si="166"/>
        <v>-2.1999999999999999E-2</v>
      </c>
      <c r="E1641">
        <f t="shared" ca="1" si="169"/>
        <v>0</v>
      </c>
      <c r="F1641">
        <f t="shared" ca="1" si="170"/>
        <v>31</v>
      </c>
      <c r="G1641">
        <f t="shared" ca="1" si="171"/>
        <v>32</v>
      </c>
      <c r="M1641">
        <v>1185</v>
      </c>
      <c r="N1641">
        <v>26.626000000000001</v>
      </c>
    </row>
    <row r="1642" spans="1:14">
      <c r="A1642" s="54">
        <f>formulas!O1729</f>
        <v>0</v>
      </c>
      <c r="B1642" s="33">
        <f t="shared" ca="1" si="167"/>
        <v>32</v>
      </c>
      <c r="C1642">
        <f t="shared" si="168"/>
        <v>486</v>
      </c>
      <c r="D1642">
        <f t="shared" ca="1" si="166"/>
        <v>-2.1999999999999999E-2</v>
      </c>
      <c r="E1642">
        <f t="shared" ca="1" si="169"/>
        <v>0</v>
      </c>
      <c r="F1642">
        <f t="shared" ca="1" si="170"/>
        <v>31</v>
      </c>
      <c r="G1642">
        <f t="shared" ca="1" si="171"/>
        <v>32</v>
      </c>
      <c r="M1642">
        <v>1186</v>
      </c>
      <c r="N1642">
        <v>26.649000000000001</v>
      </c>
    </row>
    <row r="1643" spans="1:14">
      <c r="A1643" s="54">
        <f>formulas!O1730</f>
        <v>0</v>
      </c>
      <c r="B1643" s="33">
        <f t="shared" ca="1" si="167"/>
        <v>32</v>
      </c>
      <c r="C1643">
        <f t="shared" si="168"/>
        <v>486</v>
      </c>
      <c r="D1643">
        <f t="shared" ca="1" si="166"/>
        <v>-2.1999999999999999E-2</v>
      </c>
      <c r="E1643">
        <f t="shared" ca="1" si="169"/>
        <v>0</v>
      </c>
      <c r="F1643">
        <f t="shared" ca="1" si="170"/>
        <v>31</v>
      </c>
      <c r="G1643">
        <f t="shared" ca="1" si="171"/>
        <v>32</v>
      </c>
      <c r="M1643">
        <v>1187</v>
      </c>
      <c r="N1643">
        <v>26.672999999999998</v>
      </c>
    </row>
    <row r="1644" spans="1:14">
      <c r="A1644" s="54">
        <f>formulas!O1731</f>
        <v>0</v>
      </c>
      <c r="B1644" s="33">
        <f t="shared" ca="1" si="167"/>
        <v>32</v>
      </c>
      <c r="C1644">
        <f t="shared" si="168"/>
        <v>486</v>
      </c>
      <c r="D1644">
        <f t="shared" ca="1" si="166"/>
        <v>-2.1999999999999999E-2</v>
      </c>
      <c r="E1644">
        <f t="shared" ca="1" si="169"/>
        <v>0</v>
      </c>
      <c r="F1644">
        <f t="shared" ca="1" si="170"/>
        <v>31</v>
      </c>
      <c r="G1644">
        <f t="shared" ca="1" si="171"/>
        <v>32</v>
      </c>
      <c r="M1644">
        <v>1188</v>
      </c>
      <c r="N1644">
        <v>26.696000000000002</v>
      </c>
    </row>
    <row r="1645" spans="1:14">
      <c r="A1645" s="54">
        <f>formulas!O1732</f>
        <v>0</v>
      </c>
      <c r="B1645" s="33">
        <f t="shared" ca="1" si="167"/>
        <v>32</v>
      </c>
      <c r="C1645">
        <f t="shared" si="168"/>
        <v>486</v>
      </c>
      <c r="D1645">
        <f t="shared" ca="1" si="166"/>
        <v>-2.1999999999999999E-2</v>
      </c>
      <c r="E1645">
        <f t="shared" ca="1" si="169"/>
        <v>0</v>
      </c>
      <c r="F1645">
        <f t="shared" ca="1" si="170"/>
        <v>31</v>
      </c>
      <c r="G1645">
        <f t="shared" ca="1" si="171"/>
        <v>32</v>
      </c>
      <c r="M1645">
        <v>1189</v>
      </c>
      <c r="N1645">
        <v>26.72</v>
      </c>
    </row>
    <row r="1646" spans="1:14">
      <c r="A1646" s="54">
        <f>formulas!O1733</f>
        <v>0</v>
      </c>
      <c r="B1646" s="33">
        <f t="shared" ca="1" si="167"/>
        <v>32</v>
      </c>
      <c r="C1646">
        <f t="shared" si="168"/>
        <v>486</v>
      </c>
      <c r="D1646">
        <f t="shared" ca="1" si="166"/>
        <v>-2.1999999999999999E-2</v>
      </c>
      <c r="E1646">
        <f t="shared" ca="1" si="169"/>
        <v>0</v>
      </c>
      <c r="F1646">
        <f t="shared" ca="1" si="170"/>
        <v>31</v>
      </c>
      <c r="G1646">
        <f t="shared" ca="1" si="171"/>
        <v>32</v>
      </c>
      <c r="M1646">
        <v>1190</v>
      </c>
      <c r="N1646">
        <v>26.742999999999999</v>
      </c>
    </row>
    <row r="1647" spans="1:14">
      <c r="A1647" s="54">
        <f>formulas!O1734</f>
        <v>0</v>
      </c>
      <c r="B1647" s="33">
        <f t="shared" ca="1" si="167"/>
        <v>32</v>
      </c>
      <c r="C1647">
        <f t="shared" si="168"/>
        <v>486</v>
      </c>
      <c r="D1647">
        <f t="shared" ca="1" si="166"/>
        <v>-2.1999999999999999E-2</v>
      </c>
      <c r="E1647">
        <f t="shared" ca="1" si="169"/>
        <v>0</v>
      </c>
      <c r="F1647">
        <f t="shared" ca="1" si="170"/>
        <v>31</v>
      </c>
      <c r="G1647">
        <f t="shared" ca="1" si="171"/>
        <v>32</v>
      </c>
      <c r="M1647">
        <v>1191</v>
      </c>
      <c r="N1647">
        <v>26.766999999999999</v>
      </c>
    </row>
    <row r="1648" spans="1:14">
      <c r="A1648" s="54">
        <f>formulas!O1735</f>
        <v>0</v>
      </c>
      <c r="B1648" s="33">
        <f t="shared" ca="1" si="167"/>
        <v>32</v>
      </c>
      <c r="C1648">
        <f t="shared" si="168"/>
        <v>486</v>
      </c>
      <c r="D1648">
        <f t="shared" ca="1" si="166"/>
        <v>-2.1999999999999999E-2</v>
      </c>
      <c r="E1648">
        <f t="shared" ca="1" si="169"/>
        <v>0</v>
      </c>
      <c r="F1648">
        <f t="shared" ca="1" si="170"/>
        <v>31</v>
      </c>
      <c r="G1648">
        <f t="shared" ca="1" si="171"/>
        <v>32</v>
      </c>
      <c r="M1648">
        <v>1192</v>
      </c>
      <c r="N1648">
        <v>26.79</v>
      </c>
    </row>
    <row r="1649" spans="1:14">
      <c r="A1649" s="54">
        <f>formulas!O1736</f>
        <v>0</v>
      </c>
      <c r="B1649" s="33">
        <f t="shared" ca="1" si="167"/>
        <v>32</v>
      </c>
      <c r="C1649">
        <f t="shared" si="168"/>
        <v>486</v>
      </c>
      <c r="D1649">
        <f t="shared" ca="1" si="166"/>
        <v>-2.1999999999999999E-2</v>
      </c>
      <c r="E1649">
        <f t="shared" ca="1" si="169"/>
        <v>0</v>
      </c>
      <c r="F1649">
        <f t="shared" ca="1" si="170"/>
        <v>31</v>
      </c>
      <c r="G1649">
        <f t="shared" ca="1" si="171"/>
        <v>32</v>
      </c>
      <c r="M1649">
        <v>1193</v>
      </c>
      <c r="N1649">
        <v>26.814</v>
      </c>
    </row>
    <row r="1650" spans="1:14">
      <c r="A1650" s="54">
        <f>formulas!O1737</f>
        <v>0</v>
      </c>
      <c r="B1650" s="33">
        <f t="shared" ca="1" si="167"/>
        <v>32</v>
      </c>
      <c r="C1650">
        <f t="shared" si="168"/>
        <v>486</v>
      </c>
      <c r="D1650">
        <f t="shared" ca="1" si="166"/>
        <v>-2.1999999999999999E-2</v>
      </c>
      <c r="E1650">
        <f t="shared" ca="1" si="169"/>
        <v>0</v>
      </c>
      <c r="F1650">
        <f t="shared" ca="1" si="170"/>
        <v>31</v>
      </c>
      <c r="G1650">
        <f t="shared" ca="1" si="171"/>
        <v>32</v>
      </c>
      <c r="M1650">
        <v>1194</v>
      </c>
      <c r="N1650">
        <v>26.837</v>
      </c>
    </row>
    <row r="1651" spans="1:14">
      <c r="A1651" s="54">
        <f>formulas!O1738</f>
        <v>0</v>
      </c>
      <c r="B1651" s="33">
        <f t="shared" ca="1" si="167"/>
        <v>32</v>
      </c>
      <c r="C1651">
        <f t="shared" si="168"/>
        <v>486</v>
      </c>
      <c r="D1651">
        <f t="shared" ca="1" si="166"/>
        <v>-2.1999999999999999E-2</v>
      </c>
      <c r="E1651">
        <f t="shared" ca="1" si="169"/>
        <v>0</v>
      </c>
      <c r="F1651">
        <f t="shared" ca="1" si="170"/>
        <v>31</v>
      </c>
      <c r="G1651">
        <f t="shared" ca="1" si="171"/>
        <v>32</v>
      </c>
      <c r="M1651">
        <v>1195</v>
      </c>
      <c r="N1651">
        <v>26.861000000000001</v>
      </c>
    </row>
    <row r="1652" spans="1:14">
      <c r="A1652" s="54">
        <f>formulas!O1739</f>
        <v>0</v>
      </c>
      <c r="B1652" s="33">
        <f t="shared" ca="1" si="167"/>
        <v>32</v>
      </c>
      <c r="C1652">
        <f t="shared" si="168"/>
        <v>486</v>
      </c>
      <c r="D1652">
        <f t="shared" ca="1" si="166"/>
        <v>-2.1999999999999999E-2</v>
      </c>
      <c r="E1652">
        <f t="shared" ca="1" si="169"/>
        <v>0</v>
      </c>
      <c r="F1652">
        <f t="shared" ca="1" si="170"/>
        <v>31</v>
      </c>
      <c r="G1652">
        <f t="shared" ca="1" si="171"/>
        <v>32</v>
      </c>
      <c r="M1652">
        <v>1196</v>
      </c>
      <c r="N1652">
        <v>26.884</v>
      </c>
    </row>
    <row r="1653" spans="1:14">
      <c r="A1653" s="54">
        <f>formulas!O1740</f>
        <v>0</v>
      </c>
      <c r="B1653" s="33">
        <f t="shared" ca="1" si="167"/>
        <v>32</v>
      </c>
      <c r="C1653">
        <f t="shared" si="168"/>
        <v>486</v>
      </c>
      <c r="D1653">
        <f t="shared" ca="1" si="166"/>
        <v>-2.1999999999999999E-2</v>
      </c>
      <c r="E1653">
        <f t="shared" ca="1" si="169"/>
        <v>0</v>
      </c>
      <c r="F1653">
        <f t="shared" ca="1" si="170"/>
        <v>31</v>
      </c>
      <c r="G1653">
        <f t="shared" ca="1" si="171"/>
        <v>32</v>
      </c>
      <c r="M1653">
        <v>1197</v>
      </c>
      <c r="N1653">
        <v>26.907</v>
      </c>
    </row>
    <row r="1654" spans="1:14">
      <c r="A1654" s="54">
        <f>formulas!O1741</f>
        <v>0</v>
      </c>
      <c r="B1654" s="33">
        <f t="shared" ca="1" si="167"/>
        <v>32</v>
      </c>
      <c r="C1654">
        <f t="shared" si="168"/>
        <v>486</v>
      </c>
      <c r="D1654">
        <f t="shared" ca="1" si="166"/>
        <v>-2.1999999999999999E-2</v>
      </c>
      <c r="E1654">
        <f t="shared" ca="1" si="169"/>
        <v>0</v>
      </c>
      <c r="F1654">
        <f t="shared" ca="1" si="170"/>
        <v>31</v>
      </c>
      <c r="G1654">
        <f t="shared" ca="1" si="171"/>
        <v>32</v>
      </c>
      <c r="M1654">
        <v>1198</v>
      </c>
      <c r="N1654">
        <v>26.931000000000001</v>
      </c>
    </row>
    <row r="1655" spans="1:14">
      <c r="A1655" s="54">
        <f>formulas!O1742</f>
        <v>0</v>
      </c>
      <c r="B1655" s="33">
        <f t="shared" ca="1" si="167"/>
        <v>32</v>
      </c>
      <c r="C1655">
        <f t="shared" si="168"/>
        <v>486</v>
      </c>
      <c r="D1655">
        <f t="shared" ca="1" si="166"/>
        <v>-2.1999999999999999E-2</v>
      </c>
      <c r="E1655">
        <f t="shared" ca="1" si="169"/>
        <v>0</v>
      </c>
      <c r="F1655">
        <f t="shared" ca="1" si="170"/>
        <v>31</v>
      </c>
      <c r="G1655">
        <f t="shared" ca="1" si="171"/>
        <v>32</v>
      </c>
      <c r="M1655">
        <v>1199</v>
      </c>
      <c r="N1655">
        <v>26.954000000000001</v>
      </c>
    </row>
    <row r="1656" spans="1:14">
      <c r="A1656" s="54">
        <f>formulas!O1743</f>
        <v>0</v>
      </c>
      <c r="B1656" s="33">
        <f t="shared" ca="1" si="167"/>
        <v>32</v>
      </c>
      <c r="C1656">
        <f t="shared" si="168"/>
        <v>486</v>
      </c>
      <c r="D1656">
        <f t="shared" ca="1" si="166"/>
        <v>-2.1999999999999999E-2</v>
      </c>
      <c r="E1656">
        <f t="shared" ca="1" si="169"/>
        <v>0</v>
      </c>
      <c r="F1656">
        <f t="shared" ca="1" si="170"/>
        <v>31</v>
      </c>
      <c r="G1656">
        <f t="shared" ca="1" si="171"/>
        <v>32</v>
      </c>
      <c r="M1656">
        <v>1200</v>
      </c>
      <c r="N1656">
        <v>26.978000000000002</v>
      </c>
    </row>
    <row r="1657" spans="1:14">
      <c r="A1657" s="54">
        <f>formulas!O1744</f>
        <v>0</v>
      </c>
      <c r="B1657" s="33">
        <f t="shared" ca="1" si="167"/>
        <v>32</v>
      </c>
      <c r="C1657">
        <f t="shared" si="168"/>
        <v>486</v>
      </c>
      <c r="D1657">
        <f t="shared" ca="1" si="166"/>
        <v>-2.1999999999999999E-2</v>
      </c>
      <c r="E1657">
        <f t="shared" ca="1" si="169"/>
        <v>0</v>
      </c>
      <c r="F1657">
        <f t="shared" ca="1" si="170"/>
        <v>31</v>
      </c>
      <c r="G1657">
        <f t="shared" ca="1" si="171"/>
        <v>32</v>
      </c>
      <c r="M1657">
        <v>1201</v>
      </c>
      <c r="N1657">
        <v>27.001000000000001</v>
      </c>
    </row>
    <row r="1658" spans="1:14">
      <c r="A1658" s="54">
        <f>formulas!O1745</f>
        <v>0</v>
      </c>
      <c r="B1658" s="33">
        <f t="shared" ca="1" si="167"/>
        <v>32</v>
      </c>
      <c r="C1658">
        <f t="shared" si="168"/>
        <v>486</v>
      </c>
      <c r="D1658">
        <f t="shared" ca="1" si="166"/>
        <v>-2.1999999999999999E-2</v>
      </c>
      <c r="E1658">
        <f t="shared" ca="1" si="169"/>
        <v>0</v>
      </c>
      <c r="F1658">
        <f t="shared" ca="1" si="170"/>
        <v>31</v>
      </c>
      <c r="G1658">
        <f t="shared" ca="1" si="171"/>
        <v>32</v>
      </c>
      <c r="M1658">
        <v>1202</v>
      </c>
      <c r="N1658">
        <v>27.024999999999999</v>
      </c>
    </row>
    <row r="1659" spans="1:14">
      <c r="A1659" s="54">
        <f>formulas!O1746</f>
        <v>0</v>
      </c>
      <c r="B1659" s="33">
        <f t="shared" ca="1" si="167"/>
        <v>32</v>
      </c>
      <c r="C1659">
        <f t="shared" si="168"/>
        <v>486</v>
      </c>
      <c r="D1659">
        <f t="shared" ca="1" si="166"/>
        <v>-2.1999999999999999E-2</v>
      </c>
      <c r="E1659">
        <f t="shared" ca="1" si="169"/>
        <v>0</v>
      </c>
      <c r="F1659">
        <f t="shared" ca="1" si="170"/>
        <v>31</v>
      </c>
      <c r="G1659">
        <f t="shared" ca="1" si="171"/>
        <v>32</v>
      </c>
      <c r="M1659">
        <v>1203</v>
      </c>
      <c r="N1659">
        <v>27.047999999999998</v>
      </c>
    </row>
    <row r="1660" spans="1:14">
      <c r="A1660" s="54">
        <f>formulas!O1747</f>
        <v>0</v>
      </c>
      <c r="B1660" s="33">
        <f t="shared" ca="1" si="167"/>
        <v>32</v>
      </c>
      <c r="C1660">
        <f t="shared" si="168"/>
        <v>486</v>
      </c>
      <c r="D1660">
        <f t="shared" ca="1" si="166"/>
        <v>-2.1999999999999999E-2</v>
      </c>
      <c r="E1660">
        <f t="shared" ca="1" si="169"/>
        <v>0</v>
      </c>
      <c r="F1660">
        <f t="shared" ca="1" si="170"/>
        <v>31</v>
      </c>
      <c r="G1660">
        <f t="shared" ca="1" si="171"/>
        <v>32</v>
      </c>
      <c r="M1660">
        <v>1204</v>
      </c>
      <c r="N1660">
        <v>27.071999999999999</v>
      </c>
    </row>
    <row r="1661" spans="1:14">
      <c r="A1661" s="54">
        <f>formulas!O1748</f>
        <v>0</v>
      </c>
      <c r="B1661" s="33">
        <f t="shared" ca="1" si="167"/>
        <v>32</v>
      </c>
      <c r="C1661">
        <f t="shared" si="168"/>
        <v>486</v>
      </c>
      <c r="D1661">
        <f t="shared" ca="1" si="166"/>
        <v>-2.1999999999999999E-2</v>
      </c>
      <c r="E1661">
        <f t="shared" ca="1" si="169"/>
        <v>0</v>
      </c>
      <c r="F1661">
        <f t="shared" ca="1" si="170"/>
        <v>31</v>
      </c>
      <c r="G1661">
        <f t="shared" ca="1" si="171"/>
        <v>32</v>
      </c>
      <c r="M1661">
        <v>1205</v>
      </c>
      <c r="N1661">
        <v>27.094999999999999</v>
      </c>
    </row>
    <row r="1662" spans="1:14">
      <c r="A1662" s="54">
        <f>formulas!O1749</f>
        <v>0</v>
      </c>
      <c r="B1662" s="33">
        <f t="shared" ca="1" si="167"/>
        <v>32</v>
      </c>
      <c r="C1662">
        <f t="shared" si="168"/>
        <v>486</v>
      </c>
      <c r="D1662">
        <f t="shared" ca="1" si="166"/>
        <v>-2.1999999999999999E-2</v>
      </c>
      <c r="E1662">
        <f t="shared" ca="1" si="169"/>
        <v>0</v>
      </c>
      <c r="F1662">
        <f t="shared" ca="1" si="170"/>
        <v>31</v>
      </c>
      <c r="G1662">
        <f t="shared" ca="1" si="171"/>
        <v>32</v>
      </c>
      <c r="M1662">
        <v>1206</v>
      </c>
      <c r="N1662">
        <v>27.119</v>
      </c>
    </row>
    <row r="1663" spans="1:14">
      <c r="A1663" s="54">
        <f>formulas!O1750</f>
        <v>0</v>
      </c>
      <c r="B1663" s="33">
        <f t="shared" ca="1" si="167"/>
        <v>32</v>
      </c>
      <c r="C1663">
        <f t="shared" si="168"/>
        <v>486</v>
      </c>
      <c r="D1663">
        <f t="shared" ca="1" si="166"/>
        <v>-2.1999999999999999E-2</v>
      </c>
      <c r="E1663">
        <f t="shared" ca="1" si="169"/>
        <v>0</v>
      </c>
      <c r="F1663">
        <f t="shared" ca="1" si="170"/>
        <v>31</v>
      </c>
      <c r="G1663">
        <f t="shared" ca="1" si="171"/>
        <v>32</v>
      </c>
      <c r="M1663">
        <v>1207</v>
      </c>
      <c r="N1663">
        <v>27.141999999999999</v>
      </c>
    </row>
    <row r="1664" spans="1:14">
      <c r="A1664" s="54">
        <f>formulas!O1751</f>
        <v>0</v>
      </c>
      <c r="B1664" s="33">
        <f t="shared" ca="1" si="167"/>
        <v>32</v>
      </c>
      <c r="C1664">
        <f t="shared" si="168"/>
        <v>486</v>
      </c>
      <c r="D1664">
        <f t="shared" ca="1" si="166"/>
        <v>-2.1999999999999999E-2</v>
      </c>
      <c r="E1664">
        <f t="shared" ca="1" si="169"/>
        <v>0</v>
      </c>
      <c r="F1664">
        <f t="shared" ca="1" si="170"/>
        <v>31</v>
      </c>
      <c r="G1664">
        <f t="shared" ca="1" si="171"/>
        <v>32</v>
      </c>
      <c r="M1664">
        <v>1208</v>
      </c>
      <c r="N1664">
        <v>27.166</v>
      </c>
    </row>
    <row r="1665" spans="1:14">
      <c r="A1665" s="54">
        <f>formulas!O1752</f>
        <v>0</v>
      </c>
      <c r="B1665" s="33">
        <f t="shared" ca="1" si="167"/>
        <v>32</v>
      </c>
      <c r="C1665">
        <f t="shared" si="168"/>
        <v>486</v>
      </c>
      <c r="D1665">
        <f t="shared" ca="1" si="166"/>
        <v>-2.1999999999999999E-2</v>
      </c>
      <c r="E1665">
        <f t="shared" ca="1" si="169"/>
        <v>0</v>
      </c>
      <c r="F1665">
        <f t="shared" ca="1" si="170"/>
        <v>31</v>
      </c>
      <c r="G1665">
        <f t="shared" ca="1" si="171"/>
        <v>32</v>
      </c>
      <c r="M1665">
        <v>1209</v>
      </c>
      <c r="N1665">
        <v>27.189</v>
      </c>
    </row>
    <row r="1666" spans="1:14">
      <c r="A1666" s="54">
        <f>formulas!O1753</f>
        <v>0</v>
      </c>
      <c r="B1666" s="33">
        <f t="shared" ca="1" si="167"/>
        <v>32</v>
      </c>
      <c r="C1666">
        <f t="shared" si="168"/>
        <v>486</v>
      </c>
      <c r="D1666">
        <f t="shared" ca="1" si="166"/>
        <v>-2.1999999999999999E-2</v>
      </c>
      <c r="E1666">
        <f t="shared" ca="1" si="169"/>
        <v>0</v>
      </c>
      <c r="F1666">
        <f t="shared" ca="1" si="170"/>
        <v>31</v>
      </c>
      <c r="G1666">
        <f t="shared" ca="1" si="171"/>
        <v>32</v>
      </c>
      <c r="M1666">
        <v>1210</v>
      </c>
      <c r="N1666">
        <v>27.213000000000001</v>
      </c>
    </row>
    <row r="1667" spans="1:14">
      <c r="A1667" s="54">
        <f>formulas!O1754</f>
        <v>0</v>
      </c>
      <c r="B1667" s="33">
        <f t="shared" ca="1" si="167"/>
        <v>32</v>
      </c>
      <c r="C1667">
        <f t="shared" si="168"/>
        <v>486</v>
      </c>
      <c r="D1667">
        <f t="shared" ref="D1667:D1730" ca="1" si="172">INDIRECT(ADDRESS(C1667+1,14))</f>
        <v>-2.1999999999999999E-2</v>
      </c>
      <c r="E1667">
        <f t="shared" ca="1" si="169"/>
        <v>0</v>
      </c>
      <c r="F1667">
        <f t="shared" ca="1" si="170"/>
        <v>31</v>
      </c>
      <c r="G1667">
        <f t="shared" ca="1" si="171"/>
        <v>32</v>
      </c>
      <c r="M1667">
        <v>1211</v>
      </c>
      <c r="N1667">
        <v>27.236000000000001</v>
      </c>
    </row>
    <row r="1668" spans="1:14">
      <c r="A1668" s="54">
        <f>formulas!O1755</f>
        <v>0</v>
      </c>
      <c r="B1668" s="33">
        <f t="shared" ca="1" si="167"/>
        <v>32</v>
      </c>
      <c r="C1668">
        <f t="shared" si="168"/>
        <v>486</v>
      </c>
      <c r="D1668">
        <f t="shared" ca="1" si="172"/>
        <v>-2.1999999999999999E-2</v>
      </c>
      <c r="E1668">
        <f t="shared" ca="1" si="169"/>
        <v>0</v>
      </c>
      <c r="F1668">
        <f t="shared" ca="1" si="170"/>
        <v>31</v>
      </c>
      <c r="G1668">
        <f t="shared" ca="1" si="171"/>
        <v>32</v>
      </c>
      <c r="M1668">
        <v>1212</v>
      </c>
      <c r="N1668">
        <v>27.26</v>
      </c>
    </row>
    <row r="1669" spans="1:14">
      <c r="A1669" s="54">
        <f>formulas!O1756</f>
        <v>0</v>
      </c>
      <c r="B1669" s="33">
        <f t="shared" ca="1" si="167"/>
        <v>32</v>
      </c>
      <c r="C1669">
        <f t="shared" si="168"/>
        <v>486</v>
      </c>
      <c r="D1669">
        <f t="shared" ca="1" si="172"/>
        <v>-2.1999999999999999E-2</v>
      </c>
      <c r="E1669">
        <f t="shared" ca="1" si="169"/>
        <v>0</v>
      </c>
      <c r="F1669">
        <f t="shared" ca="1" si="170"/>
        <v>31</v>
      </c>
      <c r="G1669">
        <f t="shared" ca="1" si="171"/>
        <v>32</v>
      </c>
      <c r="M1669">
        <v>1213</v>
      </c>
      <c r="N1669">
        <v>27.283000000000001</v>
      </c>
    </row>
    <row r="1670" spans="1:14">
      <c r="A1670" s="54">
        <f>formulas!O1757</f>
        <v>0</v>
      </c>
      <c r="B1670" s="33">
        <f t="shared" ca="1" si="167"/>
        <v>32</v>
      </c>
      <c r="C1670">
        <f t="shared" si="168"/>
        <v>486</v>
      </c>
      <c r="D1670">
        <f t="shared" ca="1" si="172"/>
        <v>-2.1999999999999999E-2</v>
      </c>
      <c r="E1670">
        <f t="shared" ca="1" si="169"/>
        <v>0</v>
      </c>
      <c r="F1670">
        <f t="shared" ca="1" si="170"/>
        <v>31</v>
      </c>
      <c r="G1670">
        <f t="shared" ca="1" si="171"/>
        <v>32</v>
      </c>
      <c r="M1670">
        <v>1214</v>
      </c>
      <c r="N1670">
        <v>27.306000000000001</v>
      </c>
    </row>
    <row r="1671" spans="1:14">
      <c r="A1671" s="54">
        <f>formulas!O1758</f>
        <v>0</v>
      </c>
      <c r="B1671" s="33">
        <f t="shared" ca="1" si="167"/>
        <v>32</v>
      </c>
      <c r="C1671">
        <f t="shared" si="168"/>
        <v>486</v>
      </c>
      <c r="D1671">
        <f t="shared" ca="1" si="172"/>
        <v>-2.1999999999999999E-2</v>
      </c>
      <c r="E1671">
        <f t="shared" ca="1" si="169"/>
        <v>0</v>
      </c>
      <c r="F1671">
        <f t="shared" ca="1" si="170"/>
        <v>31</v>
      </c>
      <c r="G1671">
        <f t="shared" ca="1" si="171"/>
        <v>32</v>
      </c>
      <c r="M1671">
        <v>1215</v>
      </c>
      <c r="N1671">
        <v>27.33</v>
      </c>
    </row>
    <row r="1672" spans="1:14">
      <c r="A1672" s="54">
        <f>formulas!O1759</f>
        <v>0</v>
      </c>
      <c r="B1672" s="33">
        <f t="shared" ca="1" si="167"/>
        <v>32</v>
      </c>
      <c r="C1672">
        <f t="shared" si="168"/>
        <v>486</v>
      </c>
      <c r="D1672">
        <f t="shared" ca="1" si="172"/>
        <v>-2.1999999999999999E-2</v>
      </c>
      <c r="E1672">
        <f t="shared" ca="1" si="169"/>
        <v>0</v>
      </c>
      <c r="F1672">
        <f t="shared" ca="1" si="170"/>
        <v>31</v>
      </c>
      <c r="G1672">
        <f t="shared" ca="1" si="171"/>
        <v>32</v>
      </c>
      <c r="M1672">
        <v>1216</v>
      </c>
      <c r="N1672">
        <v>27.353000000000002</v>
      </c>
    </row>
    <row r="1673" spans="1:14">
      <c r="A1673" s="54">
        <f>formulas!O1760</f>
        <v>0</v>
      </c>
      <c r="B1673" s="33">
        <f t="shared" ca="1" si="167"/>
        <v>32</v>
      </c>
      <c r="C1673">
        <f t="shared" si="168"/>
        <v>486</v>
      </c>
      <c r="D1673">
        <f t="shared" ca="1" si="172"/>
        <v>-2.1999999999999999E-2</v>
      </c>
      <c r="E1673">
        <f t="shared" ca="1" si="169"/>
        <v>0</v>
      </c>
      <c r="F1673">
        <f t="shared" ca="1" si="170"/>
        <v>31</v>
      </c>
      <c r="G1673">
        <f t="shared" ca="1" si="171"/>
        <v>32</v>
      </c>
      <c r="M1673">
        <v>1217</v>
      </c>
      <c r="N1673">
        <v>27.376999999999999</v>
      </c>
    </row>
    <row r="1674" spans="1:14">
      <c r="A1674" s="54">
        <f>formulas!O1761</f>
        <v>0</v>
      </c>
      <c r="B1674" s="33">
        <f t="shared" ca="1" si="167"/>
        <v>32</v>
      </c>
      <c r="C1674">
        <f t="shared" si="168"/>
        <v>486</v>
      </c>
      <c r="D1674">
        <f t="shared" ca="1" si="172"/>
        <v>-2.1999999999999999E-2</v>
      </c>
      <c r="E1674">
        <f t="shared" ca="1" si="169"/>
        <v>0</v>
      </c>
      <c r="F1674">
        <f t="shared" ca="1" si="170"/>
        <v>31</v>
      </c>
      <c r="G1674">
        <f t="shared" ca="1" si="171"/>
        <v>32</v>
      </c>
      <c r="M1674">
        <v>1218</v>
      </c>
      <c r="N1674">
        <v>27.4</v>
      </c>
    </row>
    <row r="1675" spans="1:14">
      <c r="A1675" s="54">
        <f>formulas!O1762</f>
        <v>0</v>
      </c>
      <c r="B1675" s="33">
        <f t="shared" ca="1" si="167"/>
        <v>32</v>
      </c>
      <c r="C1675">
        <f t="shared" si="168"/>
        <v>486</v>
      </c>
      <c r="D1675">
        <f t="shared" ca="1" si="172"/>
        <v>-2.1999999999999999E-2</v>
      </c>
      <c r="E1675">
        <f t="shared" ca="1" si="169"/>
        <v>0</v>
      </c>
      <c r="F1675">
        <f t="shared" ca="1" si="170"/>
        <v>31</v>
      </c>
      <c r="G1675">
        <f t="shared" ca="1" si="171"/>
        <v>32</v>
      </c>
      <c r="M1675">
        <v>1219</v>
      </c>
      <c r="N1675">
        <v>27.423999999999999</v>
      </c>
    </row>
    <row r="1676" spans="1:14">
      <c r="A1676" s="54">
        <f>formulas!O1763</f>
        <v>0</v>
      </c>
      <c r="B1676" s="33">
        <f t="shared" ca="1" si="167"/>
        <v>32</v>
      </c>
      <c r="C1676">
        <f t="shared" si="168"/>
        <v>486</v>
      </c>
      <c r="D1676">
        <f t="shared" ca="1" si="172"/>
        <v>-2.1999999999999999E-2</v>
      </c>
      <c r="E1676">
        <f t="shared" ca="1" si="169"/>
        <v>0</v>
      </c>
      <c r="F1676">
        <f t="shared" ca="1" si="170"/>
        <v>31</v>
      </c>
      <c r="G1676">
        <f t="shared" ca="1" si="171"/>
        <v>32</v>
      </c>
      <c r="M1676">
        <v>1220</v>
      </c>
      <c r="N1676">
        <v>27.446999999999999</v>
      </c>
    </row>
    <row r="1677" spans="1:14">
      <c r="A1677" s="54">
        <f>formulas!O1764</f>
        <v>0</v>
      </c>
      <c r="B1677" s="33">
        <f t="shared" ca="1" si="167"/>
        <v>32</v>
      </c>
      <c r="C1677">
        <f t="shared" si="168"/>
        <v>486</v>
      </c>
      <c r="D1677">
        <f t="shared" ca="1" si="172"/>
        <v>-2.1999999999999999E-2</v>
      </c>
      <c r="E1677">
        <f t="shared" ca="1" si="169"/>
        <v>0</v>
      </c>
      <c r="F1677">
        <f t="shared" ca="1" si="170"/>
        <v>31</v>
      </c>
      <c r="G1677">
        <f t="shared" ca="1" si="171"/>
        <v>32</v>
      </c>
      <c r="M1677">
        <v>1221</v>
      </c>
      <c r="N1677">
        <v>27.471</v>
      </c>
    </row>
    <row r="1678" spans="1:14">
      <c r="A1678" s="54">
        <f>formulas!O1765</f>
        <v>0</v>
      </c>
      <c r="B1678" s="33">
        <f t="shared" ca="1" si="167"/>
        <v>32</v>
      </c>
      <c r="C1678">
        <f t="shared" si="168"/>
        <v>486</v>
      </c>
      <c r="D1678">
        <f t="shared" ca="1" si="172"/>
        <v>-2.1999999999999999E-2</v>
      </c>
      <c r="E1678">
        <f t="shared" ca="1" si="169"/>
        <v>0</v>
      </c>
      <c r="F1678">
        <f t="shared" ca="1" si="170"/>
        <v>31</v>
      </c>
      <c r="G1678">
        <f t="shared" ca="1" si="171"/>
        <v>32</v>
      </c>
      <c r="M1678">
        <v>1222</v>
      </c>
      <c r="N1678">
        <v>27.494</v>
      </c>
    </row>
    <row r="1679" spans="1:14">
      <c r="A1679" s="54">
        <f>formulas!O1766</f>
        <v>0</v>
      </c>
      <c r="B1679" s="33">
        <f t="shared" ca="1" si="167"/>
        <v>32</v>
      </c>
      <c r="C1679">
        <f t="shared" si="168"/>
        <v>486</v>
      </c>
      <c r="D1679">
        <f t="shared" ca="1" si="172"/>
        <v>-2.1999999999999999E-2</v>
      </c>
      <c r="E1679">
        <f t="shared" ca="1" si="169"/>
        <v>0</v>
      </c>
      <c r="F1679">
        <f t="shared" ca="1" si="170"/>
        <v>31</v>
      </c>
      <c r="G1679">
        <f t="shared" ca="1" si="171"/>
        <v>32</v>
      </c>
      <c r="M1679">
        <v>1223</v>
      </c>
      <c r="N1679">
        <v>27.516999999999999</v>
      </c>
    </row>
    <row r="1680" spans="1:14">
      <c r="A1680" s="54">
        <f>formulas!O1767</f>
        <v>0</v>
      </c>
      <c r="B1680" s="33">
        <f t="shared" ca="1" si="167"/>
        <v>32</v>
      </c>
      <c r="C1680">
        <f t="shared" si="168"/>
        <v>486</v>
      </c>
      <c r="D1680">
        <f t="shared" ca="1" si="172"/>
        <v>-2.1999999999999999E-2</v>
      </c>
      <c r="E1680">
        <f t="shared" ca="1" si="169"/>
        <v>0</v>
      </c>
      <c r="F1680">
        <f t="shared" ca="1" si="170"/>
        <v>31</v>
      </c>
      <c r="G1680">
        <f t="shared" ca="1" si="171"/>
        <v>32</v>
      </c>
      <c r="M1680">
        <v>1224</v>
      </c>
      <c r="N1680">
        <v>27.541</v>
      </c>
    </row>
    <row r="1681" spans="1:14">
      <c r="A1681" s="54">
        <f>formulas!O1768</f>
        <v>0</v>
      </c>
      <c r="B1681" s="33">
        <f t="shared" ca="1" si="167"/>
        <v>32</v>
      </c>
      <c r="C1681">
        <f t="shared" si="168"/>
        <v>486</v>
      </c>
      <c r="D1681">
        <f t="shared" ca="1" si="172"/>
        <v>-2.1999999999999999E-2</v>
      </c>
      <c r="E1681">
        <f t="shared" ca="1" si="169"/>
        <v>0</v>
      </c>
      <c r="F1681">
        <f t="shared" ca="1" si="170"/>
        <v>31</v>
      </c>
      <c r="G1681">
        <f t="shared" ca="1" si="171"/>
        <v>32</v>
      </c>
      <c r="M1681">
        <v>1225</v>
      </c>
      <c r="N1681">
        <v>27.564</v>
      </c>
    </row>
    <row r="1682" spans="1:14">
      <c r="A1682" s="54">
        <f>formulas!O1769</f>
        <v>0</v>
      </c>
      <c r="B1682" s="33">
        <f t="shared" ca="1" si="167"/>
        <v>32</v>
      </c>
      <c r="C1682">
        <f t="shared" si="168"/>
        <v>486</v>
      </c>
      <c r="D1682">
        <f t="shared" ca="1" si="172"/>
        <v>-2.1999999999999999E-2</v>
      </c>
      <c r="E1682">
        <f t="shared" ca="1" si="169"/>
        <v>0</v>
      </c>
      <c r="F1682">
        <f t="shared" ca="1" si="170"/>
        <v>31</v>
      </c>
      <c r="G1682">
        <f t="shared" ca="1" si="171"/>
        <v>32</v>
      </c>
      <c r="M1682">
        <v>1226</v>
      </c>
      <c r="N1682">
        <v>27.588000000000001</v>
      </c>
    </row>
    <row r="1683" spans="1:14">
      <c r="A1683" s="54">
        <f>formulas!O1770</f>
        <v>0</v>
      </c>
      <c r="B1683" s="33">
        <f t="shared" ca="1" si="167"/>
        <v>32</v>
      </c>
      <c r="C1683">
        <f t="shared" si="168"/>
        <v>486</v>
      </c>
      <c r="D1683">
        <f t="shared" ca="1" si="172"/>
        <v>-2.1999999999999999E-2</v>
      </c>
      <c r="E1683">
        <f t="shared" ca="1" si="169"/>
        <v>0</v>
      </c>
      <c r="F1683">
        <f t="shared" ca="1" si="170"/>
        <v>31</v>
      </c>
      <c r="G1683">
        <f t="shared" ca="1" si="171"/>
        <v>32</v>
      </c>
      <c r="M1683">
        <v>1227</v>
      </c>
      <c r="N1683">
        <v>27.611000000000001</v>
      </c>
    </row>
    <row r="1684" spans="1:14">
      <c r="A1684" s="54">
        <f>formulas!O1771</f>
        <v>0</v>
      </c>
      <c r="B1684" s="33">
        <f t="shared" ca="1" si="167"/>
        <v>32</v>
      </c>
      <c r="C1684">
        <f t="shared" si="168"/>
        <v>486</v>
      </c>
      <c r="D1684">
        <f t="shared" ca="1" si="172"/>
        <v>-2.1999999999999999E-2</v>
      </c>
      <c r="E1684">
        <f t="shared" ca="1" si="169"/>
        <v>0</v>
      </c>
      <c r="F1684">
        <f t="shared" ca="1" si="170"/>
        <v>31</v>
      </c>
      <c r="G1684">
        <f t="shared" ca="1" si="171"/>
        <v>32</v>
      </c>
      <c r="M1684">
        <v>1228</v>
      </c>
      <c r="N1684">
        <v>27.635000000000002</v>
      </c>
    </row>
    <row r="1685" spans="1:14">
      <c r="A1685" s="54">
        <f>formulas!O1772</f>
        <v>0</v>
      </c>
      <c r="B1685" s="33">
        <f t="shared" ca="1" si="167"/>
        <v>32</v>
      </c>
      <c r="C1685">
        <f t="shared" si="168"/>
        <v>486</v>
      </c>
      <c r="D1685">
        <f t="shared" ca="1" si="172"/>
        <v>-2.1999999999999999E-2</v>
      </c>
      <c r="E1685">
        <f t="shared" ca="1" si="169"/>
        <v>0</v>
      </c>
      <c r="F1685">
        <f t="shared" ca="1" si="170"/>
        <v>31</v>
      </c>
      <c r="G1685">
        <f t="shared" ca="1" si="171"/>
        <v>32</v>
      </c>
      <c r="M1685">
        <v>1229</v>
      </c>
      <c r="N1685">
        <v>27.658000000000001</v>
      </c>
    </row>
    <row r="1686" spans="1:14">
      <c r="A1686" s="54">
        <f>formulas!O1773</f>
        <v>0</v>
      </c>
      <c r="B1686" s="33">
        <f t="shared" ca="1" si="167"/>
        <v>32</v>
      </c>
      <c r="C1686">
        <f t="shared" si="168"/>
        <v>486</v>
      </c>
      <c r="D1686">
        <f t="shared" ca="1" si="172"/>
        <v>-2.1999999999999999E-2</v>
      </c>
      <c r="E1686">
        <f t="shared" ca="1" si="169"/>
        <v>0</v>
      </c>
      <c r="F1686">
        <f t="shared" ca="1" si="170"/>
        <v>31</v>
      </c>
      <c r="G1686">
        <f t="shared" ca="1" si="171"/>
        <v>32</v>
      </c>
      <c r="M1686">
        <v>1230</v>
      </c>
      <c r="N1686">
        <v>27.681000000000001</v>
      </c>
    </row>
    <row r="1687" spans="1:14">
      <c r="A1687" s="54">
        <f>formulas!O1774</f>
        <v>0</v>
      </c>
      <c r="B1687" s="33">
        <f t="shared" ca="1" si="167"/>
        <v>32</v>
      </c>
      <c r="C1687">
        <f t="shared" si="168"/>
        <v>486</v>
      </c>
      <c r="D1687">
        <f t="shared" ca="1" si="172"/>
        <v>-2.1999999999999999E-2</v>
      </c>
      <c r="E1687">
        <f t="shared" ca="1" si="169"/>
        <v>0</v>
      </c>
      <c r="F1687">
        <f t="shared" ca="1" si="170"/>
        <v>31</v>
      </c>
      <c r="G1687">
        <f t="shared" ca="1" si="171"/>
        <v>32</v>
      </c>
      <c r="M1687">
        <v>1231</v>
      </c>
      <c r="N1687">
        <v>27.704999999999998</v>
      </c>
    </row>
    <row r="1688" spans="1:14">
      <c r="A1688" s="54">
        <f>formulas!O1775</f>
        <v>0</v>
      </c>
      <c r="B1688" s="33">
        <f t="shared" ca="1" si="167"/>
        <v>32</v>
      </c>
      <c r="C1688">
        <f t="shared" si="168"/>
        <v>486</v>
      </c>
      <c r="D1688">
        <f t="shared" ca="1" si="172"/>
        <v>-2.1999999999999999E-2</v>
      </c>
      <c r="E1688">
        <f t="shared" ca="1" si="169"/>
        <v>0</v>
      </c>
      <c r="F1688">
        <f t="shared" ca="1" si="170"/>
        <v>31</v>
      </c>
      <c r="G1688">
        <f t="shared" ca="1" si="171"/>
        <v>32</v>
      </c>
      <c r="M1688">
        <v>1232</v>
      </c>
      <c r="N1688">
        <v>27.728000000000002</v>
      </c>
    </row>
    <row r="1689" spans="1:14">
      <c r="A1689" s="54">
        <f>formulas!O1776</f>
        <v>0</v>
      </c>
      <c r="B1689" s="33">
        <f t="shared" ca="1" si="167"/>
        <v>32</v>
      </c>
      <c r="C1689">
        <f t="shared" si="168"/>
        <v>486</v>
      </c>
      <c r="D1689">
        <f t="shared" ca="1" si="172"/>
        <v>-2.1999999999999999E-2</v>
      </c>
      <c r="E1689">
        <f t="shared" ca="1" si="169"/>
        <v>0</v>
      </c>
      <c r="F1689">
        <f t="shared" ca="1" si="170"/>
        <v>31</v>
      </c>
      <c r="G1689">
        <f t="shared" ca="1" si="171"/>
        <v>32</v>
      </c>
      <c r="M1689">
        <v>1233</v>
      </c>
      <c r="N1689">
        <v>27.751999999999999</v>
      </c>
    </row>
    <row r="1690" spans="1:14">
      <c r="A1690" s="54">
        <f>formulas!O1777</f>
        <v>0</v>
      </c>
      <c r="B1690" s="33">
        <f t="shared" ca="1" si="167"/>
        <v>32</v>
      </c>
      <c r="C1690">
        <f t="shared" si="168"/>
        <v>486</v>
      </c>
      <c r="D1690">
        <f t="shared" ca="1" si="172"/>
        <v>-2.1999999999999999E-2</v>
      </c>
      <c r="E1690">
        <f t="shared" ca="1" si="169"/>
        <v>0</v>
      </c>
      <c r="F1690">
        <f t="shared" ca="1" si="170"/>
        <v>31</v>
      </c>
      <c r="G1690">
        <f t="shared" ca="1" si="171"/>
        <v>32</v>
      </c>
      <c r="M1690">
        <v>1234</v>
      </c>
      <c r="N1690">
        <v>27.774999999999999</v>
      </c>
    </row>
    <row r="1691" spans="1:14">
      <c r="A1691" s="54">
        <f>formulas!O1778</f>
        <v>0</v>
      </c>
      <c r="B1691" s="33">
        <f t="shared" ca="1" si="167"/>
        <v>32</v>
      </c>
      <c r="C1691">
        <f t="shared" si="168"/>
        <v>486</v>
      </c>
      <c r="D1691">
        <f t="shared" ca="1" si="172"/>
        <v>-2.1999999999999999E-2</v>
      </c>
      <c r="E1691">
        <f t="shared" ca="1" si="169"/>
        <v>0</v>
      </c>
      <c r="F1691">
        <f t="shared" ca="1" si="170"/>
        <v>31</v>
      </c>
      <c r="G1691">
        <f t="shared" ca="1" si="171"/>
        <v>32</v>
      </c>
      <c r="M1691">
        <v>1235</v>
      </c>
      <c r="N1691">
        <v>27.797999999999998</v>
      </c>
    </row>
    <row r="1692" spans="1:14">
      <c r="A1692" s="54">
        <f>formulas!O1779</f>
        <v>0</v>
      </c>
      <c r="B1692" s="33">
        <f t="shared" ca="1" si="167"/>
        <v>32</v>
      </c>
      <c r="C1692">
        <f t="shared" si="168"/>
        <v>486</v>
      </c>
      <c r="D1692">
        <f t="shared" ca="1" si="172"/>
        <v>-2.1999999999999999E-2</v>
      </c>
      <c r="E1692">
        <f t="shared" ca="1" si="169"/>
        <v>0</v>
      </c>
      <c r="F1692">
        <f t="shared" ca="1" si="170"/>
        <v>31</v>
      </c>
      <c r="G1692">
        <f t="shared" ca="1" si="171"/>
        <v>32</v>
      </c>
      <c r="M1692">
        <v>1236</v>
      </c>
      <c r="N1692">
        <v>27.821999999999999</v>
      </c>
    </row>
    <row r="1693" spans="1:14">
      <c r="A1693" s="54">
        <f>formulas!O1780</f>
        <v>0</v>
      </c>
      <c r="B1693" s="33">
        <f t="shared" ca="1" si="167"/>
        <v>32</v>
      </c>
      <c r="C1693">
        <f t="shared" si="168"/>
        <v>486</v>
      </c>
      <c r="D1693">
        <f t="shared" ca="1" si="172"/>
        <v>-2.1999999999999999E-2</v>
      </c>
      <c r="E1693">
        <f t="shared" ca="1" si="169"/>
        <v>0</v>
      </c>
      <c r="F1693">
        <f t="shared" ca="1" si="170"/>
        <v>31</v>
      </c>
      <c r="G1693">
        <f t="shared" ca="1" si="171"/>
        <v>32</v>
      </c>
      <c r="M1693">
        <v>1237</v>
      </c>
      <c r="N1693">
        <v>27.844999999999999</v>
      </c>
    </row>
    <row r="1694" spans="1:14">
      <c r="A1694" s="54">
        <f>formulas!O1781</f>
        <v>0</v>
      </c>
      <c r="B1694" s="33">
        <f t="shared" ca="1" si="167"/>
        <v>32</v>
      </c>
      <c r="C1694">
        <f t="shared" si="168"/>
        <v>486</v>
      </c>
      <c r="D1694">
        <f t="shared" ca="1" si="172"/>
        <v>-2.1999999999999999E-2</v>
      </c>
      <c r="E1694">
        <f t="shared" ca="1" si="169"/>
        <v>0</v>
      </c>
      <c r="F1694">
        <f t="shared" ca="1" si="170"/>
        <v>31</v>
      </c>
      <c r="G1694">
        <f t="shared" ca="1" si="171"/>
        <v>32</v>
      </c>
      <c r="M1694">
        <v>1238</v>
      </c>
      <c r="N1694">
        <v>27.869</v>
      </c>
    </row>
    <row r="1695" spans="1:14">
      <c r="A1695" s="54">
        <f>formulas!O1782</f>
        <v>0</v>
      </c>
      <c r="B1695" s="33">
        <f t="shared" ca="1" si="167"/>
        <v>32</v>
      </c>
      <c r="C1695">
        <f t="shared" si="168"/>
        <v>486</v>
      </c>
      <c r="D1695">
        <f t="shared" ca="1" si="172"/>
        <v>-2.1999999999999999E-2</v>
      </c>
      <c r="E1695">
        <f t="shared" ca="1" si="169"/>
        <v>0</v>
      </c>
      <c r="F1695">
        <f t="shared" ca="1" si="170"/>
        <v>31</v>
      </c>
      <c r="G1695">
        <f t="shared" ca="1" si="171"/>
        <v>32</v>
      </c>
      <c r="M1695">
        <v>1239</v>
      </c>
      <c r="N1695">
        <v>27.891999999999999</v>
      </c>
    </row>
    <row r="1696" spans="1:14">
      <c r="A1696" s="54">
        <f>formulas!O1783</f>
        <v>0</v>
      </c>
      <c r="B1696" s="33">
        <f t="shared" ca="1" si="167"/>
        <v>32</v>
      </c>
      <c r="C1696">
        <f t="shared" si="168"/>
        <v>486</v>
      </c>
      <c r="D1696">
        <f t="shared" ca="1" si="172"/>
        <v>-2.1999999999999999E-2</v>
      </c>
      <c r="E1696">
        <f t="shared" ca="1" si="169"/>
        <v>0</v>
      </c>
      <c r="F1696">
        <f t="shared" ca="1" si="170"/>
        <v>31</v>
      </c>
      <c r="G1696">
        <f t="shared" ca="1" si="171"/>
        <v>32</v>
      </c>
      <c r="M1696">
        <v>1240</v>
      </c>
      <c r="N1696">
        <v>27.914999999999999</v>
      </c>
    </row>
    <row r="1697" spans="1:14">
      <c r="A1697" s="54">
        <f>formulas!O1784</f>
        <v>0</v>
      </c>
      <c r="B1697" s="33">
        <f t="shared" ca="1" si="167"/>
        <v>32</v>
      </c>
      <c r="C1697">
        <f t="shared" si="168"/>
        <v>486</v>
      </c>
      <c r="D1697">
        <f t="shared" ca="1" si="172"/>
        <v>-2.1999999999999999E-2</v>
      </c>
      <c r="E1697">
        <f t="shared" ca="1" si="169"/>
        <v>0</v>
      </c>
      <c r="F1697">
        <f t="shared" ca="1" si="170"/>
        <v>31</v>
      </c>
      <c r="G1697">
        <f t="shared" ca="1" si="171"/>
        <v>32</v>
      </c>
      <c r="M1697">
        <v>1241</v>
      </c>
      <c r="N1697">
        <v>27.939</v>
      </c>
    </row>
    <row r="1698" spans="1:14">
      <c r="A1698" s="54">
        <f>formulas!O1785</f>
        <v>0</v>
      </c>
      <c r="B1698" s="33">
        <f t="shared" ca="1" si="167"/>
        <v>32</v>
      </c>
      <c r="C1698">
        <f t="shared" si="168"/>
        <v>486</v>
      </c>
      <c r="D1698">
        <f t="shared" ca="1" si="172"/>
        <v>-2.1999999999999999E-2</v>
      </c>
      <c r="E1698">
        <f t="shared" ca="1" si="169"/>
        <v>0</v>
      </c>
      <c r="F1698">
        <f t="shared" ca="1" si="170"/>
        <v>31</v>
      </c>
      <c r="G1698">
        <f t="shared" ca="1" si="171"/>
        <v>32</v>
      </c>
      <c r="M1698">
        <v>1242</v>
      </c>
      <c r="N1698">
        <v>27.962</v>
      </c>
    </row>
    <row r="1699" spans="1:14">
      <c r="A1699" s="54">
        <f>formulas!O1786</f>
        <v>0</v>
      </c>
      <c r="B1699" s="33">
        <f t="shared" ca="1" si="167"/>
        <v>32</v>
      </c>
      <c r="C1699">
        <f t="shared" si="168"/>
        <v>486</v>
      </c>
      <c r="D1699">
        <f t="shared" ca="1" si="172"/>
        <v>-2.1999999999999999E-2</v>
      </c>
      <c r="E1699">
        <f t="shared" ca="1" si="169"/>
        <v>0</v>
      </c>
      <c r="F1699">
        <f t="shared" ca="1" si="170"/>
        <v>31</v>
      </c>
      <c r="G1699">
        <f t="shared" ca="1" si="171"/>
        <v>32</v>
      </c>
      <c r="M1699">
        <v>1243</v>
      </c>
      <c r="N1699">
        <v>27.986000000000001</v>
      </c>
    </row>
    <row r="1700" spans="1:14">
      <c r="A1700" s="54">
        <f>formulas!O1787</f>
        <v>0</v>
      </c>
      <c r="B1700" s="33">
        <f t="shared" ca="1" si="167"/>
        <v>32</v>
      </c>
      <c r="C1700">
        <f t="shared" si="168"/>
        <v>486</v>
      </c>
      <c r="D1700">
        <f t="shared" ca="1" si="172"/>
        <v>-2.1999999999999999E-2</v>
      </c>
      <c r="E1700">
        <f t="shared" ca="1" si="169"/>
        <v>0</v>
      </c>
      <c r="F1700">
        <f t="shared" ca="1" si="170"/>
        <v>31</v>
      </c>
      <c r="G1700">
        <f t="shared" ca="1" si="171"/>
        <v>32</v>
      </c>
      <c r="M1700">
        <v>1244</v>
      </c>
      <c r="N1700">
        <v>28.009</v>
      </c>
    </row>
    <row r="1701" spans="1:14">
      <c r="A1701" s="54">
        <f>formulas!O1788</f>
        <v>0</v>
      </c>
      <c r="B1701" s="33">
        <f t="shared" ref="B1701:B1764" ca="1" si="173">(A1701-D1701)/(E1701-D1701)*(G1701-F1701)+F1701</f>
        <v>32</v>
      </c>
      <c r="C1701">
        <f t="shared" ref="C1701:C1764" si="174">COUNTIF($N$2:$N$25400,"&lt;"&amp;A1701)</f>
        <v>486</v>
      </c>
      <c r="D1701">
        <f t="shared" ca="1" si="172"/>
        <v>-2.1999999999999999E-2</v>
      </c>
      <c r="E1701">
        <f t="shared" ref="E1701:E1764" ca="1" si="175">INDIRECT(ADDRESS(C1701+2,14))</f>
        <v>0</v>
      </c>
      <c r="F1701">
        <f t="shared" ref="F1701:F1764" ca="1" si="176">INDIRECT(ADDRESS(C1701+1,13))</f>
        <v>31</v>
      </c>
      <c r="G1701">
        <f t="shared" ref="G1701:G1764" ca="1" si="177">INDIRECT(ADDRESS(C1701+2,13))</f>
        <v>32</v>
      </c>
      <c r="M1701">
        <v>1245</v>
      </c>
      <c r="N1701">
        <v>28.032</v>
      </c>
    </row>
    <row r="1702" spans="1:14">
      <c r="A1702" s="54">
        <f>formulas!O1789</f>
        <v>0</v>
      </c>
      <c r="B1702" s="33">
        <f t="shared" ca="1" si="173"/>
        <v>32</v>
      </c>
      <c r="C1702">
        <f t="shared" si="174"/>
        <v>486</v>
      </c>
      <c r="D1702">
        <f t="shared" ca="1" si="172"/>
        <v>-2.1999999999999999E-2</v>
      </c>
      <c r="E1702">
        <f t="shared" ca="1" si="175"/>
        <v>0</v>
      </c>
      <c r="F1702">
        <f t="shared" ca="1" si="176"/>
        <v>31</v>
      </c>
      <c r="G1702">
        <f t="shared" ca="1" si="177"/>
        <v>32</v>
      </c>
      <c r="M1702">
        <v>1246</v>
      </c>
      <c r="N1702">
        <v>28.056000000000001</v>
      </c>
    </row>
    <row r="1703" spans="1:14">
      <c r="A1703" s="54">
        <f>formulas!O1790</f>
        <v>0</v>
      </c>
      <c r="B1703" s="33">
        <f t="shared" ca="1" si="173"/>
        <v>32</v>
      </c>
      <c r="C1703">
        <f t="shared" si="174"/>
        <v>486</v>
      </c>
      <c r="D1703">
        <f t="shared" ca="1" si="172"/>
        <v>-2.1999999999999999E-2</v>
      </c>
      <c r="E1703">
        <f t="shared" ca="1" si="175"/>
        <v>0</v>
      </c>
      <c r="F1703">
        <f t="shared" ca="1" si="176"/>
        <v>31</v>
      </c>
      <c r="G1703">
        <f t="shared" ca="1" si="177"/>
        <v>32</v>
      </c>
      <c r="M1703">
        <v>1247</v>
      </c>
      <c r="N1703">
        <v>28.079000000000001</v>
      </c>
    </row>
    <row r="1704" spans="1:14">
      <c r="A1704" s="54">
        <f>formulas!O1791</f>
        <v>0</v>
      </c>
      <c r="B1704" s="33">
        <f t="shared" ca="1" si="173"/>
        <v>32</v>
      </c>
      <c r="C1704">
        <f t="shared" si="174"/>
        <v>486</v>
      </c>
      <c r="D1704">
        <f t="shared" ca="1" si="172"/>
        <v>-2.1999999999999999E-2</v>
      </c>
      <c r="E1704">
        <f t="shared" ca="1" si="175"/>
        <v>0</v>
      </c>
      <c r="F1704">
        <f t="shared" ca="1" si="176"/>
        <v>31</v>
      </c>
      <c r="G1704">
        <f t="shared" ca="1" si="177"/>
        <v>32</v>
      </c>
      <c r="M1704">
        <v>1248</v>
      </c>
      <c r="N1704">
        <v>28.103000000000002</v>
      </c>
    </row>
    <row r="1705" spans="1:14">
      <c r="A1705" s="54">
        <f>formulas!O1792</f>
        <v>0</v>
      </c>
      <c r="B1705" s="33">
        <f t="shared" ca="1" si="173"/>
        <v>32</v>
      </c>
      <c r="C1705">
        <f t="shared" si="174"/>
        <v>486</v>
      </c>
      <c r="D1705">
        <f t="shared" ca="1" si="172"/>
        <v>-2.1999999999999999E-2</v>
      </c>
      <c r="E1705">
        <f t="shared" ca="1" si="175"/>
        <v>0</v>
      </c>
      <c r="F1705">
        <f t="shared" ca="1" si="176"/>
        <v>31</v>
      </c>
      <c r="G1705">
        <f t="shared" ca="1" si="177"/>
        <v>32</v>
      </c>
      <c r="M1705">
        <v>1249</v>
      </c>
      <c r="N1705">
        <v>28.126000000000001</v>
      </c>
    </row>
    <row r="1706" spans="1:14">
      <c r="A1706" s="54">
        <f>formulas!O1793</f>
        <v>0</v>
      </c>
      <c r="B1706" s="33">
        <f t="shared" ca="1" si="173"/>
        <v>32</v>
      </c>
      <c r="C1706">
        <f t="shared" si="174"/>
        <v>486</v>
      </c>
      <c r="D1706">
        <f t="shared" ca="1" si="172"/>
        <v>-2.1999999999999999E-2</v>
      </c>
      <c r="E1706">
        <f t="shared" ca="1" si="175"/>
        <v>0</v>
      </c>
      <c r="F1706">
        <f t="shared" ca="1" si="176"/>
        <v>31</v>
      </c>
      <c r="G1706">
        <f t="shared" ca="1" si="177"/>
        <v>32</v>
      </c>
      <c r="M1706">
        <v>1250</v>
      </c>
      <c r="N1706">
        <v>28.149000000000001</v>
      </c>
    </row>
    <row r="1707" spans="1:14">
      <c r="A1707" s="54">
        <f>formulas!O1794</f>
        <v>0</v>
      </c>
      <c r="B1707" s="33">
        <f t="shared" ca="1" si="173"/>
        <v>32</v>
      </c>
      <c r="C1707">
        <f t="shared" si="174"/>
        <v>486</v>
      </c>
      <c r="D1707">
        <f t="shared" ca="1" si="172"/>
        <v>-2.1999999999999999E-2</v>
      </c>
      <c r="E1707">
        <f t="shared" ca="1" si="175"/>
        <v>0</v>
      </c>
      <c r="F1707">
        <f t="shared" ca="1" si="176"/>
        <v>31</v>
      </c>
      <c r="G1707">
        <f t="shared" ca="1" si="177"/>
        <v>32</v>
      </c>
      <c r="M1707">
        <v>1251</v>
      </c>
      <c r="N1707">
        <v>28.172999999999998</v>
      </c>
    </row>
    <row r="1708" spans="1:14">
      <c r="A1708" s="54">
        <f>formulas!O1795</f>
        <v>0</v>
      </c>
      <c r="B1708" s="33">
        <f t="shared" ca="1" si="173"/>
        <v>32</v>
      </c>
      <c r="C1708">
        <f t="shared" si="174"/>
        <v>486</v>
      </c>
      <c r="D1708">
        <f t="shared" ca="1" si="172"/>
        <v>-2.1999999999999999E-2</v>
      </c>
      <c r="E1708">
        <f t="shared" ca="1" si="175"/>
        <v>0</v>
      </c>
      <c r="F1708">
        <f t="shared" ca="1" si="176"/>
        <v>31</v>
      </c>
      <c r="G1708">
        <f t="shared" ca="1" si="177"/>
        <v>32</v>
      </c>
      <c r="M1708">
        <v>1252</v>
      </c>
      <c r="N1708">
        <v>28.196000000000002</v>
      </c>
    </row>
    <row r="1709" spans="1:14">
      <c r="A1709" s="54">
        <f>formulas!O1796</f>
        <v>0</v>
      </c>
      <c r="B1709" s="33">
        <f t="shared" ca="1" si="173"/>
        <v>32</v>
      </c>
      <c r="C1709">
        <f t="shared" si="174"/>
        <v>486</v>
      </c>
      <c r="D1709">
        <f t="shared" ca="1" si="172"/>
        <v>-2.1999999999999999E-2</v>
      </c>
      <c r="E1709">
        <f t="shared" ca="1" si="175"/>
        <v>0</v>
      </c>
      <c r="F1709">
        <f t="shared" ca="1" si="176"/>
        <v>31</v>
      </c>
      <c r="G1709">
        <f t="shared" ca="1" si="177"/>
        <v>32</v>
      </c>
      <c r="M1709">
        <v>1253</v>
      </c>
      <c r="N1709">
        <v>28.219000000000001</v>
      </c>
    </row>
    <row r="1710" spans="1:14">
      <c r="A1710" s="54">
        <f>formulas!O1797</f>
        <v>0</v>
      </c>
      <c r="B1710" s="33">
        <f t="shared" ca="1" si="173"/>
        <v>32</v>
      </c>
      <c r="C1710">
        <f t="shared" si="174"/>
        <v>486</v>
      </c>
      <c r="D1710">
        <f t="shared" ca="1" si="172"/>
        <v>-2.1999999999999999E-2</v>
      </c>
      <c r="E1710">
        <f t="shared" ca="1" si="175"/>
        <v>0</v>
      </c>
      <c r="F1710">
        <f t="shared" ca="1" si="176"/>
        <v>31</v>
      </c>
      <c r="G1710">
        <f t="shared" ca="1" si="177"/>
        <v>32</v>
      </c>
      <c r="M1710">
        <v>1254</v>
      </c>
      <c r="N1710">
        <v>28.242999999999999</v>
      </c>
    </row>
    <row r="1711" spans="1:14">
      <c r="A1711" s="54">
        <f>formulas!O1798</f>
        <v>0</v>
      </c>
      <c r="B1711" s="33">
        <f t="shared" ca="1" si="173"/>
        <v>32</v>
      </c>
      <c r="C1711">
        <f t="shared" si="174"/>
        <v>486</v>
      </c>
      <c r="D1711">
        <f t="shared" ca="1" si="172"/>
        <v>-2.1999999999999999E-2</v>
      </c>
      <c r="E1711">
        <f t="shared" ca="1" si="175"/>
        <v>0</v>
      </c>
      <c r="F1711">
        <f t="shared" ca="1" si="176"/>
        <v>31</v>
      </c>
      <c r="G1711">
        <f t="shared" ca="1" si="177"/>
        <v>32</v>
      </c>
      <c r="M1711">
        <v>1255</v>
      </c>
      <c r="N1711">
        <v>28.265999999999998</v>
      </c>
    </row>
    <row r="1712" spans="1:14">
      <c r="A1712" s="54">
        <f>formulas!O1799</f>
        <v>0</v>
      </c>
      <c r="B1712" s="33">
        <f t="shared" ca="1" si="173"/>
        <v>32</v>
      </c>
      <c r="C1712">
        <f t="shared" si="174"/>
        <v>486</v>
      </c>
      <c r="D1712">
        <f t="shared" ca="1" si="172"/>
        <v>-2.1999999999999999E-2</v>
      </c>
      <c r="E1712">
        <f t="shared" ca="1" si="175"/>
        <v>0</v>
      </c>
      <c r="F1712">
        <f t="shared" ca="1" si="176"/>
        <v>31</v>
      </c>
      <c r="G1712">
        <f t="shared" ca="1" si="177"/>
        <v>32</v>
      </c>
      <c r="M1712">
        <v>1256</v>
      </c>
      <c r="N1712">
        <v>28.289000000000001</v>
      </c>
    </row>
    <row r="1713" spans="1:14">
      <c r="A1713" s="54">
        <f>formulas!O1800</f>
        <v>0</v>
      </c>
      <c r="B1713" s="33">
        <f t="shared" ca="1" si="173"/>
        <v>32</v>
      </c>
      <c r="C1713">
        <f t="shared" si="174"/>
        <v>486</v>
      </c>
      <c r="D1713">
        <f t="shared" ca="1" si="172"/>
        <v>-2.1999999999999999E-2</v>
      </c>
      <c r="E1713">
        <f t="shared" ca="1" si="175"/>
        <v>0</v>
      </c>
      <c r="F1713">
        <f t="shared" ca="1" si="176"/>
        <v>31</v>
      </c>
      <c r="G1713">
        <f t="shared" ca="1" si="177"/>
        <v>32</v>
      </c>
      <c r="M1713">
        <v>1257</v>
      </c>
      <c r="N1713">
        <v>28.312999999999999</v>
      </c>
    </row>
    <row r="1714" spans="1:14">
      <c r="A1714" s="54">
        <f>formulas!O1801</f>
        <v>0</v>
      </c>
      <c r="B1714" s="33">
        <f t="shared" ca="1" si="173"/>
        <v>32</v>
      </c>
      <c r="C1714">
        <f t="shared" si="174"/>
        <v>486</v>
      </c>
      <c r="D1714">
        <f t="shared" ca="1" si="172"/>
        <v>-2.1999999999999999E-2</v>
      </c>
      <c r="E1714">
        <f t="shared" ca="1" si="175"/>
        <v>0</v>
      </c>
      <c r="F1714">
        <f t="shared" ca="1" si="176"/>
        <v>31</v>
      </c>
      <c r="G1714">
        <f t="shared" ca="1" si="177"/>
        <v>32</v>
      </c>
      <c r="M1714">
        <v>1258</v>
      </c>
      <c r="N1714">
        <v>28.335999999999999</v>
      </c>
    </row>
    <row r="1715" spans="1:14">
      <c r="A1715" s="54">
        <f>formulas!O1802</f>
        <v>0</v>
      </c>
      <c r="B1715" s="33">
        <f t="shared" ca="1" si="173"/>
        <v>32</v>
      </c>
      <c r="C1715">
        <f t="shared" si="174"/>
        <v>486</v>
      </c>
      <c r="D1715">
        <f t="shared" ca="1" si="172"/>
        <v>-2.1999999999999999E-2</v>
      </c>
      <c r="E1715">
        <f t="shared" ca="1" si="175"/>
        <v>0</v>
      </c>
      <c r="F1715">
        <f t="shared" ca="1" si="176"/>
        <v>31</v>
      </c>
      <c r="G1715">
        <f t="shared" ca="1" si="177"/>
        <v>32</v>
      </c>
      <c r="M1715">
        <v>1259</v>
      </c>
      <c r="N1715">
        <v>28.36</v>
      </c>
    </row>
    <row r="1716" spans="1:14">
      <c r="A1716" s="54">
        <f>formulas!O1803</f>
        <v>0</v>
      </c>
      <c r="B1716" s="33">
        <f t="shared" ca="1" si="173"/>
        <v>32</v>
      </c>
      <c r="C1716">
        <f t="shared" si="174"/>
        <v>486</v>
      </c>
      <c r="D1716">
        <f t="shared" ca="1" si="172"/>
        <v>-2.1999999999999999E-2</v>
      </c>
      <c r="E1716">
        <f t="shared" ca="1" si="175"/>
        <v>0</v>
      </c>
      <c r="F1716">
        <f t="shared" ca="1" si="176"/>
        <v>31</v>
      </c>
      <c r="G1716">
        <f t="shared" ca="1" si="177"/>
        <v>32</v>
      </c>
      <c r="M1716">
        <v>1260</v>
      </c>
      <c r="N1716">
        <v>28.382999999999999</v>
      </c>
    </row>
    <row r="1717" spans="1:14">
      <c r="A1717" s="54">
        <f>formulas!O1804</f>
        <v>0</v>
      </c>
      <c r="B1717" s="33">
        <f t="shared" ca="1" si="173"/>
        <v>32</v>
      </c>
      <c r="C1717">
        <f t="shared" si="174"/>
        <v>486</v>
      </c>
      <c r="D1717">
        <f t="shared" ca="1" si="172"/>
        <v>-2.1999999999999999E-2</v>
      </c>
      <c r="E1717">
        <f t="shared" ca="1" si="175"/>
        <v>0</v>
      </c>
      <c r="F1717">
        <f t="shared" ca="1" si="176"/>
        <v>31</v>
      </c>
      <c r="G1717">
        <f t="shared" ca="1" si="177"/>
        <v>32</v>
      </c>
      <c r="M1717">
        <v>1261</v>
      </c>
      <c r="N1717">
        <v>28.405999999999999</v>
      </c>
    </row>
    <row r="1718" spans="1:14">
      <c r="A1718" s="54">
        <f>formulas!O1805</f>
        <v>0</v>
      </c>
      <c r="B1718" s="33">
        <f t="shared" ca="1" si="173"/>
        <v>32</v>
      </c>
      <c r="C1718">
        <f t="shared" si="174"/>
        <v>486</v>
      </c>
      <c r="D1718">
        <f t="shared" ca="1" si="172"/>
        <v>-2.1999999999999999E-2</v>
      </c>
      <c r="E1718">
        <f t="shared" ca="1" si="175"/>
        <v>0</v>
      </c>
      <c r="F1718">
        <f t="shared" ca="1" si="176"/>
        <v>31</v>
      </c>
      <c r="G1718">
        <f t="shared" ca="1" si="177"/>
        <v>32</v>
      </c>
      <c r="M1718">
        <v>1262</v>
      </c>
      <c r="N1718">
        <v>28.43</v>
      </c>
    </row>
    <row r="1719" spans="1:14">
      <c r="A1719" s="54">
        <f>formulas!O1806</f>
        <v>0</v>
      </c>
      <c r="B1719" s="33">
        <f t="shared" ca="1" si="173"/>
        <v>32</v>
      </c>
      <c r="C1719">
        <f t="shared" si="174"/>
        <v>486</v>
      </c>
      <c r="D1719">
        <f t="shared" ca="1" si="172"/>
        <v>-2.1999999999999999E-2</v>
      </c>
      <c r="E1719">
        <f t="shared" ca="1" si="175"/>
        <v>0</v>
      </c>
      <c r="F1719">
        <f t="shared" ca="1" si="176"/>
        <v>31</v>
      </c>
      <c r="G1719">
        <f t="shared" ca="1" si="177"/>
        <v>32</v>
      </c>
      <c r="M1719">
        <v>1263</v>
      </c>
      <c r="N1719">
        <v>28.452999999999999</v>
      </c>
    </row>
    <row r="1720" spans="1:14">
      <c r="A1720" s="54">
        <f>formulas!O1807</f>
        <v>0</v>
      </c>
      <c r="B1720" s="33">
        <f t="shared" ca="1" si="173"/>
        <v>32</v>
      </c>
      <c r="C1720">
        <f t="shared" si="174"/>
        <v>486</v>
      </c>
      <c r="D1720">
        <f t="shared" ca="1" si="172"/>
        <v>-2.1999999999999999E-2</v>
      </c>
      <c r="E1720">
        <f t="shared" ca="1" si="175"/>
        <v>0</v>
      </c>
      <c r="F1720">
        <f t="shared" ca="1" si="176"/>
        <v>31</v>
      </c>
      <c r="G1720">
        <f t="shared" ca="1" si="177"/>
        <v>32</v>
      </c>
      <c r="M1720">
        <v>1264</v>
      </c>
      <c r="N1720">
        <v>28.475999999999999</v>
      </c>
    </row>
    <row r="1721" spans="1:14">
      <c r="A1721" s="54">
        <f>formulas!O1808</f>
        <v>0</v>
      </c>
      <c r="B1721" s="33">
        <f t="shared" ca="1" si="173"/>
        <v>32</v>
      </c>
      <c r="C1721">
        <f t="shared" si="174"/>
        <v>486</v>
      </c>
      <c r="D1721">
        <f t="shared" ca="1" si="172"/>
        <v>-2.1999999999999999E-2</v>
      </c>
      <c r="E1721">
        <f t="shared" ca="1" si="175"/>
        <v>0</v>
      </c>
      <c r="F1721">
        <f t="shared" ca="1" si="176"/>
        <v>31</v>
      </c>
      <c r="G1721">
        <f t="shared" ca="1" si="177"/>
        <v>32</v>
      </c>
      <c r="M1721">
        <v>1265</v>
      </c>
      <c r="N1721">
        <v>28.5</v>
      </c>
    </row>
    <row r="1722" spans="1:14">
      <c r="A1722" s="54">
        <f>formulas!O1809</f>
        <v>0</v>
      </c>
      <c r="B1722" s="33">
        <f t="shared" ca="1" si="173"/>
        <v>32</v>
      </c>
      <c r="C1722">
        <f t="shared" si="174"/>
        <v>486</v>
      </c>
      <c r="D1722">
        <f t="shared" ca="1" si="172"/>
        <v>-2.1999999999999999E-2</v>
      </c>
      <c r="E1722">
        <f t="shared" ca="1" si="175"/>
        <v>0</v>
      </c>
      <c r="F1722">
        <f t="shared" ca="1" si="176"/>
        <v>31</v>
      </c>
      <c r="G1722">
        <f t="shared" ca="1" si="177"/>
        <v>32</v>
      </c>
      <c r="M1722">
        <v>1266</v>
      </c>
      <c r="N1722">
        <v>28.523</v>
      </c>
    </row>
    <row r="1723" spans="1:14">
      <c r="A1723" s="54">
        <f>formulas!O1810</f>
        <v>0</v>
      </c>
      <c r="B1723" s="33">
        <f t="shared" ca="1" si="173"/>
        <v>32</v>
      </c>
      <c r="C1723">
        <f t="shared" si="174"/>
        <v>486</v>
      </c>
      <c r="D1723">
        <f t="shared" ca="1" si="172"/>
        <v>-2.1999999999999999E-2</v>
      </c>
      <c r="E1723">
        <f t="shared" ca="1" si="175"/>
        <v>0</v>
      </c>
      <c r="F1723">
        <f t="shared" ca="1" si="176"/>
        <v>31</v>
      </c>
      <c r="G1723">
        <f t="shared" ca="1" si="177"/>
        <v>32</v>
      </c>
      <c r="M1723">
        <v>1267</v>
      </c>
      <c r="N1723">
        <v>28.545999999999999</v>
      </c>
    </row>
    <row r="1724" spans="1:14">
      <c r="A1724" s="54">
        <f>formulas!O1811</f>
        <v>0</v>
      </c>
      <c r="B1724" s="33">
        <f t="shared" ca="1" si="173"/>
        <v>32</v>
      </c>
      <c r="C1724">
        <f t="shared" si="174"/>
        <v>486</v>
      </c>
      <c r="D1724">
        <f t="shared" ca="1" si="172"/>
        <v>-2.1999999999999999E-2</v>
      </c>
      <c r="E1724">
        <f t="shared" ca="1" si="175"/>
        <v>0</v>
      </c>
      <c r="F1724">
        <f t="shared" ca="1" si="176"/>
        <v>31</v>
      </c>
      <c r="G1724">
        <f t="shared" ca="1" si="177"/>
        <v>32</v>
      </c>
      <c r="M1724">
        <v>1268</v>
      </c>
      <c r="N1724">
        <v>28.57</v>
      </c>
    </row>
    <row r="1725" spans="1:14">
      <c r="A1725" s="54">
        <f>formulas!O1812</f>
        <v>0</v>
      </c>
      <c r="B1725" s="33">
        <f t="shared" ca="1" si="173"/>
        <v>32</v>
      </c>
      <c r="C1725">
        <f t="shared" si="174"/>
        <v>486</v>
      </c>
      <c r="D1725">
        <f t="shared" ca="1" si="172"/>
        <v>-2.1999999999999999E-2</v>
      </c>
      <c r="E1725">
        <f t="shared" ca="1" si="175"/>
        <v>0</v>
      </c>
      <c r="F1725">
        <f t="shared" ca="1" si="176"/>
        <v>31</v>
      </c>
      <c r="G1725">
        <f t="shared" ca="1" si="177"/>
        <v>32</v>
      </c>
      <c r="M1725">
        <v>1269</v>
      </c>
      <c r="N1725">
        <v>28.593</v>
      </c>
    </row>
    <row r="1726" spans="1:14">
      <c r="A1726" s="54">
        <f>formulas!O1813</f>
        <v>0</v>
      </c>
      <c r="B1726" s="33">
        <f t="shared" ca="1" si="173"/>
        <v>32</v>
      </c>
      <c r="C1726">
        <f t="shared" si="174"/>
        <v>486</v>
      </c>
      <c r="D1726">
        <f t="shared" ca="1" si="172"/>
        <v>-2.1999999999999999E-2</v>
      </c>
      <c r="E1726">
        <f t="shared" ca="1" si="175"/>
        <v>0</v>
      </c>
      <c r="F1726">
        <f t="shared" ca="1" si="176"/>
        <v>31</v>
      </c>
      <c r="G1726">
        <f t="shared" ca="1" si="177"/>
        <v>32</v>
      </c>
      <c r="M1726">
        <v>1270</v>
      </c>
      <c r="N1726">
        <v>28.616</v>
      </c>
    </row>
    <row r="1727" spans="1:14">
      <c r="A1727" s="54">
        <f>formulas!O1814</f>
        <v>0</v>
      </c>
      <c r="B1727" s="33">
        <f t="shared" ca="1" si="173"/>
        <v>32</v>
      </c>
      <c r="C1727">
        <f t="shared" si="174"/>
        <v>486</v>
      </c>
      <c r="D1727">
        <f t="shared" ca="1" si="172"/>
        <v>-2.1999999999999999E-2</v>
      </c>
      <c r="E1727">
        <f t="shared" ca="1" si="175"/>
        <v>0</v>
      </c>
      <c r="F1727">
        <f t="shared" ca="1" si="176"/>
        <v>31</v>
      </c>
      <c r="G1727">
        <f t="shared" ca="1" si="177"/>
        <v>32</v>
      </c>
      <c r="M1727">
        <v>1271</v>
      </c>
      <c r="N1727">
        <v>28.64</v>
      </c>
    </row>
    <row r="1728" spans="1:14">
      <c r="A1728" s="54">
        <f>formulas!O1815</f>
        <v>0</v>
      </c>
      <c r="B1728" s="33">
        <f t="shared" ca="1" si="173"/>
        <v>32</v>
      </c>
      <c r="C1728">
        <f t="shared" si="174"/>
        <v>486</v>
      </c>
      <c r="D1728">
        <f t="shared" ca="1" si="172"/>
        <v>-2.1999999999999999E-2</v>
      </c>
      <c r="E1728">
        <f t="shared" ca="1" si="175"/>
        <v>0</v>
      </c>
      <c r="F1728">
        <f t="shared" ca="1" si="176"/>
        <v>31</v>
      </c>
      <c r="G1728">
        <f t="shared" ca="1" si="177"/>
        <v>32</v>
      </c>
      <c r="M1728">
        <v>1272</v>
      </c>
      <c r="N1728">
        <v>28.663</v>
      </c>
    </row>
    <row r="1729" spans="1:14">
      <c r="A1729" s="54">
        <f>formulas!O1816</f>
        <v>0</v>
      </c>
      <c r="B1729" s="33">
        <f t="shared" ca="1" si="173"/>
        <v>32</v>
      </c>
      <c r="C1729">
        <f t="shared" si="174"/>
        <v>486</v>
      </c>
      <c r="D1729">
        <f t="shared" ca="1" si="172"/>
        <v>-2.1999999999999999E-2</v>
      </c>
      <c r="E1729">
        <f t="shared" ca="1" si="175"/>
        <v>0</v>
      </c>
      <c r="F1729">
        <f t="shared" ca="1" si="176"/>
        <v>31</v>
      </c>
      <c r="G1729">
        <f t="shared" ca="1" si="177"/>
        <v>32</v>
      </c>
      <c r="M1729">
        <v>1273</v>
      </c>
      <c r="N1729">
        <v>28.686</v>
      </c>
    </row>
    <row r="1730" spans="1:14">
      <c r="A1730" s="54">
        <f>formulas!O1817</f>
        <v>0</v>
      </c>
      <c r="B1730" s="33">
        <f t="shared" ca="1" si="173"/>
        <v>32</v>
      </c>
      <c r="C1730">
        <f t="shared" si="174"/>
        <v>486</v>
      </c>
      <c r="D1730">
        <f t="shared" ca="1" si="172"/>
        <v>-2.1999999999999999E-2</v>
      </c>
      <c r="E1730">
        <f t="shared" ca="1" si="175"/>
        <v>0</v>
      </c>
      <c r="F1730">
        <f t="shared" ca="1" si="176"/>
        <v>31</v>
      </c>
      <c r="G1730">
        <f t="shared" ca="1" si="177"/>
        <v>32</v>
      </c>
      <c r="M1730">
        <v>1274</v>
      </c>
      <c r="N1730">
        <v>28.71</v>
      </c>
    </row>
    <row r="1731" spans="1:14">
      <c r="A1731" s="54">
        <f>formulas!O1818</f>
        <v>0</v>
      </c>
      <c r="B1731" s="33">
        <f t="shared" ca="1" si="173"/>
        <v>32</v>
      </c>
      <c r="C1731">
        <f t="shared" si="174"/>
        <v>486</v>
      </c>
      <c r="D1731">
        <f t="shared" ref="D1731:D1794" ca="1" si="178">INDIRECT(ADDRESS(C1731+1,14))</f>
        <v>-2.1999999999999999E-2</v>
      </c>
      <c r="E1731">
        <f t="shared" ca="1" si="175"/>
        <v>0</v>
      </c>
      <c r="F1731">
        <f t="shared" ca="1" si="176"/>
        <v>31</v>
      </c>
      <c r="G1731">
        <f t="shared" ca="1" si="177"/>
        <v>32</v>
      </c>
      <c r="M1731">
        <v>1275</v>
      </c>
      <c r="N1731">
        <v>28.733000000000001</v>
      </c>
    </row>
    <row r="1732" spans="1:14">
      <c r="A1732" s="54">
        <f>formulas!O1819</f>
        <v>0</v>
      </c>
      <c r="B1732" s="33">
        <f t="shared" ca="1" si="173"/>
        <v>32</v>
      </c>
      <c r="C1732">
        <f t="shared" si="174"/>
        <v>486</v>
      </c>
      <c r="D1732">
        <f t="shared" ca="1" si="178"/>
        <v>-2.1999999999999999E-2</v>
      </c>
      <c r="E1732">
        <f t="shared" ca="1" si="175"/>
        <v>0</v>
      </c>
      <c r="F1732">
        <f t="shared" ca="1" si="176"/>
        <v>31</v>
      </c>
      <c r="G1732">
        <f t="shared" ca="1" si="177"/>
        <v>32</v>
      </c>
      <c r="M1732">
        <v>1276</v>
      </c>
      <c r="N1732">
        <v>28.756</v>
      </c>
    </row>
    <row r="1733" spans="1:14">
      <c r="A1733" s="54">
        <f>formulas!O1820</f>
        <v>0</v>
      </c>
      <c r="B1733" s="33">
        <f t="shared" ca="1" si="173"/>
        <v>32</v>
      </c>
      <c r="C1733">
        <f t="shared" si="174"/>
        <v>486</v>
      </c>
      <c r="D1733">
        <f t="shared" ca="1" si="178"/>
        <v>-2.1999999999999999E-2</v>
      </c>
      <c r="E1733">
        <f t="shared" ca="1" si="175"/>
        <v>0</v>
      </c>
      <c r="F1733">
        <f t="shared" ca="1" si="176"/>
        <v>31</v>
      </c>
      <c r="G1733">
        <f t="shared" ca="1" si="177"/>
        <v>32</v>
      </c>
      <c r="M1733">
        <v>1277</v>
      </c>
      <c r="N1733">
        <v>28.78</v>
      </c>
    </row>
    <row r="1734" spans="1:14">
      <c r="A1734" s="54">
        <f>formulas!O1821</f>
        <v>0</v>
      </c>
      <c r="B1734" s="33">
        <f t="shared" ca="1" si="173"/>
        <v>32</v>
      </c>
      <c r="C1734">
        <f t="shared" si="174"/>
        <v>486</v>
      </c>
      <c r="D1734">
        <f t="shared" ca="1" si="178"/>
        <v>-2.1999999999999999E-2</v>
      </c>
      <c r="E1734">
        <f t="shared" ca="1" si="175"/>
        <v>0</v>
      </c>
      <c r="F1734">
        <f t="shared" ca="1" si="176"/>
        <v>31</v>
      </c>
      <c r="G1734">
        <f t="shared" ca="1" si="177"/>
        <v>32</v>
      </c>
      <c r="M1734">
        <v>1278</v>
      </c>
      <c r="N1734">
        <v>28.803000000000001</v>
      </c>
    </row>
    <row r="1735" spans="1:14">
      <c r="A1735" s="54">
        <f>formulas!O1822</f>
        <v>0</v>
      </c>
      <c r="B1735" s="33">
        <f t="shared" ca="1" si="173"/>
        <v>32</v>
      </c>
      <c r="C1735">
        <f t="shared" si="174"/>
        <v>486</v>
      </c>
      <c r="D1735">
        <f t="shared" ca="1" si="178"/>
        <v>-2.1999999999999999E-2</v>
      </c>
      <c r="E1735">
        <f t="shared" ca="1" si="175"/>
        <v>0</v>
      </c>
      <c r="F1735">
        <f t="shared" ca="1" si="176"/>
        <v>31</v>
      </c>
      <c r="G1735">
        <f t="shared" ca="1" si="177"/>
        <v>32</v>
      </c>
      <c r="M1735">
        <v>1279</v>
      </c>
      <c r="N1735">
        <v>28.826000000000001</v>
      </c>
    </row>
    <row r="1736" spans="1:14">
      <c r="A1736" s="54">
        <f>formulas!O1823</f>
        <v>0</v>
      </c>
      <c r="B1736" s="33">
        <f t="shared" ca="1" si="173"/>
        <v>32</v>
      </c>
      <c r="C1736">
        <f t="shared" si="174"/>
        <v>486</v>
      </c>
      <c r="D1736">
        <f t="shared" ca="1" si="178"/>
        <v>-2.1999999999999999E-2</v>
      </c>
      <c r="E1736">
        <f t="shared" ca="1" si="175"/>
        <v>0</v>
      </c>
      <c r="F1736">
        <f t="shared" ca="1" si="176"/>
        <v>31</v>
      </c>
      <c r="G1736">
        <f t="shared" ca="1" si="177"/>
        <v>32</v>
      </c>
      <c r="M1736">
        <v>1280</v>
      </c>
      <c r="N1736">
        <v>28.849</v>
      </c>
    </row>
    <row r="1737" spans="1:14">
      <c r="A1737" s="54">
        <f>formulas!O1824</f>
        <v>0</v>
      </c>
      <c r="B1737" s="33">
        <f t="shared" ca="1" si="173"/>
        <v>32</v>
      </c>
      <c r="C1737">
        <f t="shared" si="174"/>
        <v>486</v>
      </c>
      <c r="D1737">
        <f t="shared" ca="1" si="178"/>
        <v>-2.1999999999999999E-2</v>
      </c>
      <c r="E1737">
        <f t="shared" ca="1" si="175"/>
        <v>0</v>
      </c>
      <c r="F1737">
        <f t="shared" ca="1" si="176"/>
        <v>31</v>
      </c>
      <c r="G1737">
        <f t="shared" ca="1" si="177"/>
        <v>32</v>
      </c>
      <c r="M1737">
        <v>1281</v>
      </c>
      <c r="N1737">
        <v>28.873000000000001</v>
      </c>
    </row>
    <row r="1738" spans="1:14">
      <c r="A1738" s="54">
        <f>formulas!O1825</f>
        <v>0</v>
      </c>
      <c r="B1738" s="33">
        <f t="shared" ca="1" si="173"/>
        <v>32</v>
      </c>
      <c r="C1738">
        <f t="shared" si="174"/>
        <v>486</v>
      </c>
      <c r="D1738">
        <f t="shared" ca="1" si="178"/>
        <v>-2.1999999999999999E-2</v>
      </c>
      <c r="E1738">
        <f t="shared" ca="1" si="175"/>
        <v>0</v>
      </c>
      <c r="F1738">
        <f t="shared" ca="1" si="176"/>
        <v>31</v>
      </c>
      <c r="G1738">
        <f t="shared" ca="1" si="177"/>
        <v>32</v>
      </c>
      <c r="M1738">
        <v>1282</v>
      </c>
      <c r="N1738">
        <v>28.896000000000001</v>
      </c>
    </row>
    <row r="1739" spans="1:14">
      <c r="A1739" s="54">
        <f>formulas!O1826</f>
        <v>0</v>
      </c>
      <c r="B1739" s="33">
        <f t="shared" ca="1" si="173"/>
        <v>32</v>
      </c>
      <c r="C1739">
        <f t="shared" si="174"/>
        <v>486</v>
      </c>
      <c r="D1739">
        <f t="shared" ca="1" si="178"/>
        <v>-2.1999999999999999E-2</v>
      </c>
      <c r="E1739">
        <f t="shared" ca="1" si="175"/>
        <v>0</v>
      </c>
      <c r="F1739">
        <f t="shared" ca="1" si="176"/>
        <v>31</v>
      </c>
      <c r="G1739">
        <f t="shared" ca="1" si="177"/>
        <v>32</v>
      </c>
      <c r="M1739">
        <v>1283</v>
      </c>
      <c r="N1739">
        <v>28.919</v>
      </c>
    </row>
    <row r="1740" spans="1:14">
      <c r="A1740" s="54">
        <f>formulas!O1827</f>
        <v>0</v>
      </c>
      <c r="B1740" s="33">
        <f t="shared" ca="1" si="173"/>
        <v>32</v>
      </c>
      <c r="C1740">
        <f t="shared" si="174"/>
        <v>486</v>
      </c>
      <c r="D1740">
        <f t="shared" ca="1" si="178"/>
        <v>-2.1999999999999999E-2</v>
      </c>
      <c r="E1740">
        <f t="shared" ca="1" si="175"/>
        <v>0</v>
      </c>
      <c r="F1740">
        <f t="shared" ca="1" si="176"/>
        <v>31</v>
      </c>
      <c r="G1740">
        <f t="shared" ca="1" si="177"/>
        <v>32</v>
      </c>
      <c r="M1740">
        <v>1284</v>
      </c>
      <c r="N1740">
        <v>28.943000000000001</v>
      </c>
    </row>
    <row r="1741" spans="1:14">
      <c r="A1741" s="54">
        <f>formulas!O1828</f>
        <v>0</v>
      </c>
      <c r="B1741" s="33">
        <f t="shared" ca="1" si="173"/>
        <v>32</v>
      </c>
      <c r="C1741">
        <f t="shared" si="174"/>
        <v>486</v>
      </c>
      <c r="D1741">
        <f t="shared" ca="1" si="178"/>
        <v>-2.1999999999999999E-2</v>
      </c>
      <c r="E1741">
        <f t="shared" ca="1" si="175"/>
        <v>0</v>
      </c>
      <c r="F1741">
        <f t="shared" ca="1" si="176"/>
        <v>31</v>
      </c>
      <c r="G1741">
        <f t="shared" ca="1" si="177"/>
        <v>32</v>
      </c>
      <c r="M1741">
        <v>1285</v>
      </c>
      <c r="N1741">
        <v>28.966000000000001</v>
      </c>
    </row>
    <row r="1742" spans="1:14">
      <c r="A1742" s="54">
        <f>formulas!O1829</f>
        <v>0</v>
      </c>
      <c r="B1742" s="33">
        <f t="shared" ca="1" si="173"/>
        <v>32</v>
      </c>
      <c r="C1742">
        <f t="shared" si="174"/>
        <v>486</v>
      </c>
      <c r="D1742">
        <f t="shared" ca="1" si="178"/>
        <v>-2.1999999999999999E-2</v>
      </c>
      <c r="E1742">
        <f t="shared" ca="1" si="175"/>
        <v>0</v>
      </c>
      <c r="F1742">
        <f t="shared" ca="1" si="176"/>
        <v>31</v>
      </c>
      <c r="G1742">
        <f t="shared" ca="1" si="177"/>
        <v>32</v>
      </c>
      <c r="M1742">
        <v>1286</v>
      </c>
      <c r="N1742">
        <v>28.989000000000001</v>
      </c>
    </row>
    <row r="1743" spans="1:14">
      <c r="A1743" s="54">
        <f>formulas!O1830</f>
        <v>0</v>
      </c>
      <c r="B1743" s="33">
        <f t="shared" ca="1" si="173"/>
        <v>32</v>
      </c>
      <c r="C1743">
        <f t="shared" si="174"/>
        <v>486</v>
      </c>
      <c r="D1743">
        <f t="shared" ca="1" si="178"/>
        <v>-2.1999999999999999E-2</v>
      </c>
      <c r="E1743">
        <f t="shared" ca="1" si="175"/>
        <v>0</v>
      </c>
      <c r="F1743">
        <f t="shared" ca="1" si="176"/>
        <v>31</v>
      </c>
      <c r="G1743">
        <f t="shared" ca="1" si="177"/>
        <v>32</v>
      </c>
      <c r="M1743">
        <v>1287</v>
      </c>
      <c r="N1743">
        <v>29.013000000000002</v>
      </c>
    </row>
    <row r="1744" spans="1:14">
      <c r="A1744" s="54">
        <f>formulas!O1831</f>
        <v>0</v>
      </c>
      <c r="B1744" s="33">
        <f t="shared" ca="1" si="173"/>
        <v>32</v>
      </c>
      <c r="C1744">
        <f t="shared" si="174"/>
        <v>486</v>
      </c>
      <c r="D1744">
        <f t="shared" ca="1" si="178"/>
        <v>-2.1999999999999999E-2</v>
      </c>
      <c r="E1744">
        <f t="shared" ca="1" si="175"/>
        <v>0</v>
      </c>
      <c r="F1744">
        <f t="shared" ca="1" si="176"/>
        <v>31</v>
      </c>
      <c r="G1744">
        <f t="shared" ca="1" si="177"/>
        <v>32</v>
      </c>
      <c r="M1744">
        <v>1288</v>
      </c>
      <c r="N1744">
        <v>29.036000000000001</v>
      </c>
    </row>
    <row r="1745" spans="1:14">
      <c r="A1745" s="54">
        <f>formulas!O1832</f>
        <v>0</v>
      </c>
      <c r="B1745" s="33">
        <f t="shared" ca="1" si="173"/>
        <v>32</v>
      </c>
      <c r="C1745">
        <f t="shared" si="174"/>
        <v>486</v>
      </c>
      <c r="D1745">
        <f t="shared" ca="1" si="178"/>
        <v>-2.1999999999999999E-2</v>
      </c>
      <c r="E1745">
        <f t="shared" ca="1" si="175"/>
        <v>0</v>
      </c>
      <c r="F1745">
        <f t="shared" ca="1" si="176"/>
        <v>31</v>
      </c>
      <c r="G1745">
        <f t="shared" ca="1" si="177"/>
        <v>32</v>
      </c>
      <c r="M1745">
        <v>1289</v>
      </c>
      <c r="N1745">
        <v>29.059000000000001</v>
      </c>
    </row>
    <row r="1746" spans="1:14">
      <c r="A1746" s="54">
        <f>formulas!O1833</f>
        <v>0</v>
      </c>
      <c r="B1746" s="33">
        <f t="shared" ca="1" si="173"/>
        <v>32</v>
      </c>
      <c r="C1746">
        <f t="shared" si="174"/>
        <v>486</v>
      </c>
      <c r="D1746">
        <f t="shared" ca="1" si="178"/>
        <v>-2.1999999999999999E-2</v>
      </c>
      <c r="E1746">
        <f t="shared" ca="1" si="175"/>
        <v>0</v>
      </c>
      <c r="F1746">
        <f t="shared" ca="1" si="176"/>
        <v>31</v>
      </c>
      <c r="G1746">
        <f t="shared" ca="1" si="177"/>
        <v>32</v>
      </c>
      <c r="M1746">
        <v>1290</v>
      </c>
      <c r="N1746">
        <v>29.082000000000001</v>
      </c>
    </row>
    <row r="1747" spans="1:14">
      <c r="A1747" s="54">
        <f>formulas!O1834</f>
        <v>0</v>
      </c>
      <c r="B1747" s="33">
        <f t="shared" ca="1" si="173"/>
        <v>32</v>
      </c>
      <c r="C1747">
        <f t="shared" si="174"/>
        <v>486</v>
      </c>
      <c r="D1747">
        <f t="shared" ca="1" si="178"/>
        <v>-2.1999999999999999E-2</v>
      </c>
      <c r="E1747">
        <f t="shared" ca="1" si="175"/>
        <v>0</v>
      </c>
      <c r="F1747">
        <f t="shared" ca="1" si="176"/>
        <v>31</v>
      </c>
      <c r="G1747">
        <f t="shared" ca="1" si="177"/>
        <v>32</v>
      </c>
      <c r="M1747">
        <v>1291</v>
      </c>
      <c r="N1747">
        <v>29.106000000000002</v>
      </c>
    </row>
    <row r="1748" spans="1:14">
      <c r="A1748" s="54">
        <f>formulas!O1835</f>
        <v>0</v>
      </c>
      <c r="B1748" s="33">
        <f t="shared" ca="1" si="173"/>
        <v>32</v>
      </c>
      <c r="C1748">
        <f t="shared" si="174"/>
        <v>486</v>
      </c>
      <c r="D1748">
        <f t="shared" ca="1" si="178"/>
        <v>-2.1999999999999999E-2</v>
      </c>
      <c r="E1748">
        <f t="shared" ca="1" si="175"/>
        <v>0</v>
      </c>
      <c r="F1748">
        <f t="shared" ca="1" si="176"/>
        <v>31</v>
      </c>
      <c r="G1748">
        <f t="shared" ca="1" si="177"/>
        <v>32</v>
      </c>
      <c r="M1748">
        <v>1292</v>
      </c>
      <c r="N1748">
        <v>29.129000000000001</v>
      </c>
    </row>
    <row r="1749" spans="1:14">
      <c r="A1749" s="54">
        <f>formulas!O1836</f>
        <v>0</v>
      </c>
      <c r="B1749" s="33">
        <f t="shared" ca="1" si="173"/>
        <v>32</v>
      </c>
      <c r="C1749">
        <f t="shared" si="174"/>
        <v>486</v>
      </c>
      <c r="D1749">
        <f t="shared" ca="1" si="178"/>
        <v>-2.1999999999999999E-2</v>
      </c>
      <c r="E1749">
        <f t="shared" ca="1" si="175"/>
        <v>0</v>
      </c>
      <c r="F1749">
        <f t="shared" ca="1" si="176"/>
        <v>31</v>
      </c>
      <c r="G1749">
        <f t="shared" ca="1" si="177"/>
        <v>32</v>
      </c>
      <c r="M1749">
        <v>1293</v>
      </c>
      <c r="N1749">
        <v>29.152000000000001</v>
      </c>
    </row>
    <row r="1750" spans="1:14">
      <c r="A1750" s="54">
        <f>formulas!O1837</f>
        <v>0</v>
      </c>
      <c r="B1750" s="33">
        <f t="shared" ca="1" si="173"/>
        <v>32</v>
      </c>
      <c r="C1750">
        <f t="shared" si="174"/>
        <v>486</v>
      </c>
      <c r="D1750">
        <f t="shared" ca="1" si="178"/>
        <v>-2.1999999999999999E-2</v>
      </c>
      <c r="E1750">
        <f t="shared" ca="1" si="175"/>
        <v>0</v>
      </c>
      <c r="F1750">
        <f t="shared" ca="1" si="176"/>
        <v>31</v>
      </c>
      <c r="G1750">
        <f t="shared" ca="1" si="177"/>
        <v>32</v>
      </c>
      <c r="M1750">
        <v>1294</v>
      </c>
      <c r="N1750">
        <v>29.175999999999998</v>
      </c>
    </row>
    <row r="1751" spans="1:14">
      <c r="A1751" s="54">
        <f>formulas!O1838</f>
        <v>0</v>
      </c>
      <c r="B1751" s="33">
        <f t="shared" ca="1" si="173"/>
        <v>32</v>
      </c>
      <c r="C1751">
        <f t="shared" si="174"/>
        <v>486</v>
      </c>
      <c r="D1751">
        <f t="shared" ca="1" si="178"/>
        <v>-2.1999999999999999E-2</v>
      </c>
      <c r="E1751">
        <f t="shared" ca="1" si="175"/>
        <v>0</v>
      </c>
      <c r="F1751">
        <f t="shared" ca="1" si="176"/>
        <v>31</v>
      </c>
      <c r="G1751">
        <f t="shared" ca="1" si="177"/>
        <v>32</v>
      </c>
      <c r="M1751">
        <v>1295</v>
      </c>
      <c r="N1751">
        <v>29.199000000000002</v>
      </c>
    </row>
    <row r="1752" spans="1:14">
      <c r="A1752" s="54">
        <f>formulas!O1839</f>
        <v>0</v>
      </c>
      <c r="B1752" s="33">
        <f t="shared" ca="1" si="173"/>
        <v>32</v>
      </c>
      <c r="C1752">
        <f t="shared" si="174"/>
        <v>486</v>
      </c>
      <c r="D1752">
        <f t="shared" ca="1" si="178"/>
        <v>-2.1999999999999999E-2</v>
      </c>
      <c r="E1752">
        <f t="shared" ca="1" si="175"/>
        <v>0</v>
      </c>
      <c r="F1752">
        <f t="shared" ca="1" si="176"/>
        <v>31</v>
      </c>
      <c r="G1752">
        <f t="shared" ca="1" si="177"/>
        <v>32</v>
      </c>
      <c r="M1752">
        <v>1296</v>
      </c>
      <c r="N1752">
        <v>29.222000000000001</v>
      </c>
    </row>
    <row r="1753" spans="1:14">
      <c r="A1753" s="54">
        <f>formulas!O1840</f>
        <v>0</v>
      </c>
      <c r="B1753" s="33">
        <f t="shared" ca="1" si="173"/>
        <v>32</v>
      </c>
      <c r="C1753">
        <f t="shared" si="174"/>
        <v>486</v>
      </c>
      <c r="D1753">
        <f t="shared" ca="1" si="178"/>
        <v>-2.1999999999999999E-2</v>
      </c>
      <c r="E1753">
        <f t="shared" ca="1" si="175"/>
        <v>0</v>
      </c>
      <c r="F1753">
        <f t="shared" ca="1" si="176"/>
        <v>31</v>
      </c>
      <c r="G1753">
        <f t="shared" ca="1" si="177"/>
        <v>32</v>
      </c>
      <c r="M1753">
        <v>1297</v>
      </c>
      <c r="N1753">
        <v>29.245000000000001</v>
      </c>
    </row>
    <row r="1754" spans="1:14">
      <c r="A1754" s="54">
        <f>formulas!O1841</f>
        <v>0</v>
      </c>
      <c r="B1754" s="33">
        <f t="shared" ca="1" si="173"/>
        <v>32</v>
      </c>
      <c r="C1754">
        <f t="shared" si="174"/>
        <v>486</v>
      </c>
      <c r="D1754">
        <f t="shared" ca="1" si="178"/>
        <v>-2.1999999999999999E-2</v>
      </c>
      <c r="E1754">
        <f t="shared" ca="1" si="175"/>
        <v>0</v>
      </c>
      <c r="F1754">
        <f t="shared" ca="1" si="176"/>
        <v>31</v>
      </c>
      <c r="G1754">
        <f t="shared" ca="1" si="177"/>
        <v>32</v>
      </c>
      <c r="M1754">
        <v>1298</v>
      </c>
      <c r="N1754">
        <v>29.268999999999998</v>
      </c>
    </row>
    <row r="1755" spans="1:14">
      <c r="A1755" s="54">
        <f>formulas!O1842</f>
        <v>0</v>
      </c>
      <c r="B1755" s="33">
        <f t="shared" ca="1" si="173"/>
        <v>32</v>
      </c>
      <c r="C1755">
        <f t="shared" si="174"/>
        <v>486</v>
      </c>
      <c r="D1755">
        <f t="shared" ca="1" si="178"/>
        <v>-2.1999999999999999E-2</v>
      </c>
      <c r="E1755">
        <f t="shared" ca="1" si="175"/>
        <v>0</v>
      </c>
      <c r="F1755">
        <f t="shared" ca="1" si="176"/>
        <v>31</v>
      </c>
      <c r="G1755">
        <f t="shared" ca="1" si="177"/>
        <v>32</v>
      </c>
      <c r="M1755">
        <v>1299</v>
      </c>
      <c r="N1755">
        <v>29.292000000000002</v>
      </c>
    </row>
    <row r="1756" spans="1:14">
      <c r="A1756" s="54">
        <f>formulas!O1843</f>
        <v>0</v>
      </c>
      <c r="B1756" s="33">
        <f t="shared" ca="1" si="173"/>
        <v>32</v>
      </c>
      <c r="C1756">
        <f t="shared" si="174"/>
        <v>486</v>
      </c>
      <c r="D1756">
        <f t="shared" ca="1" si="178"/>
        <v>-2.1999999999999999E-2</v>
      </c>
      <c r="E1756">
        <f t="shared" ca="1" si="175"/>
        <v>0</v>
      </c>
      <c r="F1756">
        <f t="shared" ca="1" si="176"/>
        <v>31</v>
      </c>
      <c r="G1756">
        <f t="shared" ca="1" si="177"/>
        <v>32</v>
      </c>
      <c r="M1756">
        <v>1300</v>
      </c>
      <c r="N1756">
        <v>29.315000000000001</v>
      </c>
    </row>
    <row r="1757" spans="1:14">
      <c r="A1757" s="54">
        <f>formulas!O1844</f>
        <v>0</v>
      </c>
      <c r="B1757" s="33">
        <f t="shared" ca="1" si="173"/>
        <v>32</v>
      </c>
      <c r="C1757">
        <f t="shared" si="174"/>
        <v>486</v>
      </c>
      <c r="D1757">
        <f t="shared" ca="1" si="178"/>
        <v>-2.1999999999999999E-2</v>
      </c>
      <c r="E1757">
        <f t="shared" ca="1" si="175"/>
        <v>0</v>
      </c>
      <c r="F1757">
        <f t="shared" ca="1" si="176"/>
        <v>31</v>
      </c>
      <c r="G1757">
        <f t="shared" ca="1" si="177"/>
        <v>32</v>
      </c>
      <c r="M1757">
        <v>1301</v>
      </c>
      <c r="N1757">
        <v>29.338000000000001</v>
      </c>
    </row>
    <row r="1758" spans="1:14">
      <c r="A1758" s="54">
        <f>formulas!O1845</f>
        <v>0</v>
      </c>
      <c r="B1758" s="33">
        <f t="shared" ca="1" si="173"/>
        <v>32</v>
      </c>
      <c r="C1758">
        <f t="shared" si="174"/>
        <v>486</v>
      </c>
      <c r="D1758">
        <f t="shared" ca="1" si="178"/>
        <v>-2.1999999999999999E-2</v>
      </c>
      <c r="E1758">
        <f t="shared" ca="1" si="175"/>
        <v>0</v>
      </c>
      <c r="F1758">
        <f t="shared" ca="1" si="176"/>
        <v>31</v>
      </c>
      <c r="G1758">
        <f t="shared" ca="1" si="177"/>
        <v>32</v>
      </c>
      <c r="M1758">
        <v>1302</v>
      </c>
      <c r="N1758">
        <v>29.361999999999998</v>
      </c>
    </row>
    <row r="1759" spans="1:14">
      <c r="A1759" s="54">
        <f>formulas!O1846</f>
        <v>0</v>
      </c>
      <c r="B1759" s="33">
        <f t="shared" ca="1" si="173"/>
        <v>32</v>
      </c>
      <c r="C1759">
        <f t="shared" si="174"/>
        <v>486</v>
      </c>
      <c r="D1759">
        <f t="shared" ca="1" si="178"/>
        <v>-2.1999999999999999E-2</v>
      </c>
      <c r="E1759">
        <f t="shared" ca="1" si="175"/>
        <v>0</v>
      </c>
      <c r="F1759">
        <f t="shared" ca="1" si="176"/>
        <v>31</v>
      </c>
      <c r="G1759">
        <f t="shared" ca="1" si="177"/>
        <v>32</v>
      </c>
      <c r="M1759">
        <v>1303</v>
      </c>
      <c r="N1759">
        <v>29.385000000000002</v>
      </c>
    </row>
    <row r="1760" spans="1:14">
      <c r="A1760" s="54">
        <f>formulas!O1847</f>
        <v>0</v>
      </c>
      <c r="B1760" s="33">
        <f t="shared" ca="1" si="173"/>
        <v>32</v>
      </c>
      <c r="C1760">
        <f t="shared" si="174"/>
        <v>486</v>
      </c>
      <c r="D1760">
        <f t="shared" ca="1" si="178"/>
        <v>-2.1999999999999999E-2</v>
      </c>
      <c r="E1760">
        <f t="shared" ca="1" si="175"/>
        <v>0</v>
      </c>
      <c r="F1760">
        <f t="shared" ca="1" si="176"/>
        <v>31</v>
      </c>
      <c r="G1760">
        <f t="shared" ca="1" si="177"/>
        <v>32</v>
      </c>
      <c r="M1760">
        <v>1304</v>
      </c>
      <c r="N1760">
        <v>29.408000000000001</v>
      </c>
    </row>
    <row r="1761" spans="1:14">
      <c r="A1761" s="54">
        <f>formulas!O1848</f>
        <v>0</v>
      </c>
      <c r="B1761" s="33">
        <f t="shared" ca="1" si="173"/>
        <v>32</v>
      </c>
      <c r="C1761">
        <f t="shared" si="174"/>
        <v>486</v>
      </c>
      <c r="D1761">
        <f t="shared" ca="1" si="178"/>
        <v>-2.1999999999999999E-2</v>
      </c>
      <c r="E1761">
        <f t="shared" ca="1" si="175"/>
        <v>0</v>
      </c>
      <c r="F1761">
        <f t="shared" ca="1" si="176"/>
        <v>31</v>
      </c>
      <c r="G1761">
        <f t="shared" ca="1" si="177"/>
        <v>32</v>
      </c>
      <c r="M1761">
        <v>1305</v>
      </c>
      <c r="N1761">
        <v>29.431000000000001</v>
      </c>
    </row>
    <row r="1762" spans="1:14">
      <c r="A1762" s="54">
        <f>formulas!O1849</f>
        <v>0</v>
      </c>
      <c r="B1762" s="33">
        <f t="shared" ca="1" si="173"/>
        <v>32</v>
      </c>
      <c r="C1762">
        <f t="shared" si="174"/>
        <v>486</v>
      </c>
      <c r="D1762">
        <f t="shared" ca="1" si="178"/>
        <v>-2.1999999999999999E-2</v>
      </c>
      <c r="E1762">
        <f t="shared" ca="1" si="175"/>
        <v>0</v>
      </c>
      <c r="F1762">
        <f t="shared" ca="1" si="176"/>
        <v>31</v>
      </c>
      <c r="G1762">
        <f t="shared" ca="1" si="177"/>
        <v>32</v>
      </c>
      <c r="M1762">
        <v>1306</v>
      </c>
      <c r="N1762">
        <v>29.454999999999998</v>
      </c>
    </row>
    <row r="1763" spans="1:14">
      <c r="A1763" s="54">
        <f>formulas!O1850</f>
        <v>0</v>
      </c>
      <c r="B1763" s="33">
        <f t="shared" ca="1" si="173"/>
        <v>32</v>
      </c>
      <c r="C1763">
        <f t="shared" si="174"/>
        <v>486</v>
      </c>
      <c r="D1763">
        <f t="shared" ca="1" si="178"/>
        <v>-2.1999999999999999E-2</v>
      </c>
      <c r="E1763">
        <f t="shared" ca="1" si="175"/>
        <v>0</v>
      </c>
      <c r="F1763">
        <f t="shared" ca="1" si="176"/>
        <v>31</v>
      </c>
      <c r="G1763">
        <f t="shared" ca="1" si="177"/>
        <v>32</v>
      </c>
      <c r="M1763">
        <v>1307</v>
      </c>
      <c r="N1763">
        <v>29.478000000000002</v>
      </c>
    </row>
    <row r="1764" spans="1:14">
      <c r="A1764" s="54">
        <f>formulas!O1851</f>
        <v>0</v>
      </c>
      <c r="B1764" s="33">
        <f t="shared" ca="1" si="173"/>
        <v>32</v>
      </c>
      <c r="C1764">
        <f t="shared" si="174"/>
        <v>486</v>
      </c>
      <c r="D1764">
        <f t="shared" ca="1" si="178"/>
        <v>-2.1999999999999999E-2</v>
      </c>
      <c r="E1764">
        <f t="shared" ca="1" si="175"/>
        <v>0</v>
      </c>
      <c r="F1764">
        <f t="shared" ca="1" si="176"/>
        <v>31</v>
      </c>
      <c r="G1764">
        <f t="shared" ca="1" si="177"/>
        <v>32</v>
      </c>
      <c r="M1764">
        <v>1308</v>
      </c>
      <c r="N1764">
        <v>29.501000000000001</v>
      </c>
    </row>
    <row r="1765" spans="1:14">
      <c r="A1765" s="54">
        <f>formulas!O1852</f>
        <v>0</v>
      </c>
      <c r="B1765" s="33">
        <f t="shared" ref="B1765:B1828" ca="1" si="179">(A1765-D1765)/(E1765-D1765)*(G1765-F1765)+F1765</f>
        <v>32</v>
      </c>
      <c r="C1765">
        <f t="shared" ref="C1765:C1828" si="180">COUNTIF($N$2:$N$25400,"&lt;"&amp;A1765)</f>
        <v>486</v>
      </c>
      <c r="D1765">
        <f t="shared" ca="1" si="178"/>
        <v>-2.1999999999999999E-2</v>
      </c>
      <c r="E1765">
        <f t="shared" ref="E1765:E1828" ca="1" si="181">INDIRECT(ADDRESS(C1765+2,14))</f>
        <v>0</v>
      </c>
      <c r="F1765">
        <f t="shared" ref="F1765:F1828" ca="1" si="182">INDIRECT(ADDRESS(C1765+1,13))</f>
        <v>31</v>
      </c>
      <c r="G1765">
        <f t="shared" ref="G1765:G1828" ca="1" si="183">INDIRECT(ADDRESS(C1765+2,13))</f>
        <v>32</v>
      </c>
      <c r="M1765">
        <v>1309</v>
      </c>
      <c r="N1765">
        <v>29.524000000000001</v>
      </c>
    </row>
    <row r="1766" spans="1:14">
      <c r="A1766" s="54">
        <f>formulas!O1853</f>
        <v>0</v>
      </c>
      <c r="B1766" s="33">
        <f t="shared" ca="1" si="179"/>
        <v>32</v>
      </c>
      <c r="C1766">
        <f t="shared" si="180"/>
        <v>486</v>
      </c>
      <c r="D1766">
        <f t="shared" ca="1" si="178"/>
        <v>-2.1999999999999999E-2</v>
      </c>
      <c r="E1766">
        <f t="shared" ca="1" si="181"/>
        <v>0</v>
      </c>
      <c r="F1766">
        <f t="shared" ca="1" si="182"/>
        <v>31</v>
      </c>
      <c r="G1766">
        <f t="shared" ca="1" si="183"/>
        <v>32</v>
      </c>
      <c r="M1766">
        <v>1310</v>
      </c>
      <c r="N1766">
        <v>29.547999999999998</v>
      </c>
    </row>
    <row r="1767" spans="1:14">
      <c r="A1767" s="54">
        <f>formulas!O1854</f>
        <v>0</v>
      </c>
      <c r="B1767" s="33">
        <f t="shared" ca="1" si="179"/>
        <v>32</v>
      </c>
      <c r="C1767">
        <f t="shared" si="180"/>
        <v>486</v>
      </c>
      <c r="D1767">
        <f t="shared" ca="1" si="178"/>
        <v>-2.1999999999999999E-2</v>
      </c>
      <c r="E1767">
        <f t="shared" ca="1" si="181"/>
        <v>0</v>
      </c>
      <c r="F1767">
        <f t="shared" ca="1" si="182"/>
        <v>31</v>
      </c>
      <c r="G1767">
        <f t="shared" ca="1" si="183"/>
        <v>32</v>
      </c>
      <c r="M1767">
        <v>1311</v>
      </c>
      <c r="N1767">
        <v>29.571000000000002</v>
      </c>
    </row>
    <row r="1768" spans="1:14">
      <c r="A1768" s="54">
        <f>formulas!O1855</f>
        <v>0</v>
      </c>
      <c r="B1768" s="33">
        <f t="shared" ca="1" si="179"/>
        <v>32</v>
      </c>
      <c r="C1768">
        <f t="shared" si="180"/>
        <v>486</v>
      </c>
      <c r="D1768">
        <f t="shared" ca="1" si="178"/>
        <v>-2.1999999999999999E-2</v>
      </c>
      <c r="E1768">
        <f t="shared" ca="1" si="181"/>
        <v>0</v>
      </c>
      <c r="F1768">
        <f t="shared" ca="1" si="182"/>
        <v>31</v>
      </c>
      <c r="G1768">
        <f t="shared" ca="1" si="183"/>
        <v>32</v>
      </c>
      <c r="M1768">
        <v>1312</v>
      </c>
      <c r="N1768">
        <v>29.594000000000001</v>
      </c>
    </row>
    <row r="1769" spans="1:14">
      <c r="A1769" s="54">
        <f>formulas!O1856</f>
        <v>0</v>
      </c>
      <c r="B1769" s="33">
        <f t="shared" ca="1" si="179"/>
        <v>32</v>
      </c>
      <c r="C1769">
        <f t="shared" si="180"/>
        <v>486</v>
      </c>
      <c r="D1769">
        <f t="shared" ca="1" si="178"/>
        <v>-2.1999999999999999E-2</v>
      </c>
      <c r="E1769">
        <f t="shared" ca="1" si="181"/>
        <v>0</v>
      </c>
      <c r="F1769">
        <f t="shared" ca="1" si="182"/>
        <v>31</v>
      </c>
      <c r="G1769">
        <f t="shared" ca="1" si="183"/>
        <v>32</v>
      </c>
      <c r="M1769">
        <v>1313</v>
      </c>
      <c r="N1769">
        <v>29.617000000000001</v>
      </c>
    </row>
    <row r="1770" spans="1:14">
      <c r="A1770" s="54">
        <f>formulas!O1857</f>
        <v>0</v>
      </c>
      <c r="B1770" s="33">
        <f t="shared" ca="1" si="179"/>
        <v>32</v>
      </c>
      <c r="C1770">
        <f t="shared" si="180"/>
        <v>486</v>
      </c>
      <c r="D1770">
        <f t="shared" ca="1" si="178"/>
        <v>-2.1999999999999999E-2</v>
      </c>
      <c r="E1770">
        <f t="shared" ca="1" si="181"/>
        <v>0</v>
      </c>
      <c r="F1770">
        <f t="shared" ca="1" si="182"/>
        <v>31</v>
      </c>
      <c r="G1770">
        <f t="shared" ca="1" si="183"/>
        <v>32</v>
      </c>
      <c r="M1770">
        <v>1314</v>
      </c>
      <c r="N1770">
        <v>29.64</v>
      </c>
    </row>
    <row r="1771" spans="1:14">
      <c r="A1771" s="54">
        <f>formulas!O1858</f>
        <v>0</v>
      </c>
      <c r="B1771" s="33">
        <f t="shared" ca="1" si="179"/>
        <v>32</v>
      </c>
      <c r="C1771">
        <f t="shared" si="180"/>
        <v>486</v>
      </c>
      <c r="D1771">
        <f t="shared" ca="1" si="178"/>
        <v>-2.1999999999999999E-2</v>
      </c>
      <c r="E1771">
        <f t="shared" ca="1" si="181"/>
        <v>0</v>
      </c>
      <c r="F1771">
        <f t="shared" ca="1" si="182"/>
        <v>31</v>
      </c>
      <c r="G1771">
        <f t="shared" ca="1" si="183"/>
        <v>32</v>
      </c>
      <c r="M1771">
        <v>1315</v>
      </c>
      <c r="N1771">
        <v>29.664000000000001</v>
      </c>
    </row>
    <row r="1772" spans="1:14">
      <c r="A1772" s="54">
        <f>formulas!O1859</f>
        <v>0</v>
      </c>
      <c r="B1772" s="33">
        <f t="shared" ca="1" si="179"/>
        <v>32</v>
      </c>
      <c r="C1772">
        <f t="shared" si="180"/>
        <v>486</v>
      </c>
      <c r="D1772">
        <f t="shared" ca="1" si="178"/>
        <v>-2.1999999999999999E-2</v>
      </c>
      <c r="E1772">
        <f t="shared" ca="1" si="181"/>
        <v>0</v>
      </c>
      <c r="F1772">
        <f t="shared" ca="1" si="182"/>
        <v>31</v>
      </c>
      <c r="G1772">
        <f t="shared" ca="1" si="183"/>
        <v>32</v>
      </c>
      <c r="M1772">
        <v>1316</v>
      </c>
      <c r="N1772">
        <v>29.687000000000001</v>
      </c>
    </row>
    <row r="1773" spans="1:14">
      <c r="A1773" s="54">
        <f>formulas!O1860</f>
        <v>0</v>
      </c>
      <c r="B1773" s="33">
        <f t="shared" ca="1" si="179"/>
        <v>32</v>
      </c>
      <c r="C1773">
        <f t="shared" si="180"/>
        <v>486</v>
      </c>
      <c r="D1773">
        <f t="shared" ca="1" si="178"/>
        <v>-2.1999999999999999E-2</v>
      </c>
      <c r="E1773">
        <f t="shared" ca="1" si="181"/>
        <v>0</v>
      </c>
      <c r="F1773">
        <f t="shared" ca="1" si="182"/>
        <v>31</v>
      </c>
      <c r="G1773">
        <f t="shared" ca="1" si="183"/>
        <v>32</v>
      </c>
      <c r="M1773">
        <v>1317</v>
      </c>
      <c r="N1773">
        <v>29.71</v>
      </c>
    </row>
    <row r="1774" spans="1:14">
      <c r="A1774" s="54">
        <f>formulas!O1861</f>
        <v>0</v>
      </c>
      <c r="B1774" s="33">
        <f t="shared" ca="1" si="179"/>
        <v>32</v>
      </c>
      <c r="C1774">
        <f t="shared" si="180"/>
        <v>486</v>
      </c>
      <c r="D1774">
        <f t="shared" ca="1" si="178"/>
        <v>-2.1999999999999999E-2</v>
      </c>
      <c r="E1774">
        <f t="shared" ca="1" si="181"/>
        <v>0</v>
      </c>
      <c r="F1774">
        <f t="shared" ca="1" si="182"/>
        <v>31</v>
      </c>
      <c r="G1774">
        <f t="shared" ca="1" si="183"/>
        <v>32</v>
      </c>
      <c r="M1774">
        <v>1318</v>
      </c>
      <c r="N1774">
        <v>29.733000000000001</v>
      </c>
    </row>
    <row r="1775" spans="1:14">
      <c r="A1775" s="54">
        <f>formulas!O1862</f>
        <v>0</v>
      </c>
      <c r="B1775" s="33">
        <f t="shared" ca="1" si="179"/>
        <v>32</v>
      </c>
      <c r="C1775">
        <f t="shared" si="180"/>
        <v>486</v>
      </c>
      <c r="D1775">
        <f t="shared" ca="1" si="178"/>
        <v>-2.1999999999999999E-2</v>
      </c>
      <c r="E1775">
        <f t="shared" ca="1" si="181"/>
        <v>0</v>
      </c>
      <c r="F1775">
        <f t="shared" ca="1" si="182"/>
        <v>31</v>
      </c>
      <c r="G1775">
        <f t="shared" ca="1" si="183"/>
        <v>32</v>
      </c>
      <c r="M1775">
        <v>1319</v>
      </c>
      <c r="N1775">
        <v>29.757000000000001</v>
      </c>
    </row>
    <row r="1776" spans="1:14">
      <c r="A1776" s="54">
        <f>formulas!O1863</f>
        <v>0</v>
      </c>
      <c r="B1776" s="33">
        <f t="shared" ca="1" si="179"/>
        <v>32</v>
      </c>
      <c r="C1776">
        <f t="shared" si="180"/>
        <v>486</v>
      </c>
      <c r="D1776">
        <f t="shared" ca="1" si="178"/>
        <v>-2.1999999999999999E-2</v>
      </c>
      <c r="E1776">
        <f t="shared" ca="1" si="181"/>
        <v>0</v>
      </c>
      <c r="F1776">
        <f t="shared" ca="1" si="182"/>
        <v>31</v>
      </c>
      <c r="G1776">
        <f t="shared" ca="1" si="183"/>
        <v>32</v>
      </c>
      <c r="M1776">
        <v>1320</v>
      </c>
      <c r="N1776">
        <v>29.78</v>
      </c>
    </row>
    <row r="1777" spans="1:14">
      <c r="A1777" s="54">
        <f>formulas!O1864</f>
        <v>0</v>
      </c>
      <c r="B1777" s="33">
        <f t="shared" ca="1" si="179"/>
        <v>32</v>
      </c>
      <c r="C1777">
        <f t="shared" si="180"/>
        <v>486</v>
      </c>
      <c r="D1777">
        <f t="shared" ca="1" si="178"/>
        <v>-2.1999999999999999E-2</v>
      </c>
      <c r="E1777">
        <f t="shared" ca="1" si="181"/>
        <v>0</v>
      </c>
      <c r="F1777">
        <f t="shared" ca="1" si="182"/>
        <v>31</v>
      </c>
      <c r="G1777">
        <f t="shared" ca="1" si="183"/>
        <v>32</v>
      </c>
      <c r="M1777">
        <v>1321</v>
      </c>
      <c r="N1777">
        <v>29.803000000000001</v>
      </c>
    </row>
    <row r="1778" spans="1:14">
      <c r="A1778" s="54">
        <f>formulas!O1865</f>
        <v>0</v>
      </c>
      <c r="B1778" s="33">
        <f t="shared" ca="1" si="179"/>
        <v>32</v>
      </c>
      <c r="C1778">
        <f t="shared" si="180"/>
        <v>486</v>
      </c>
      <c r="D1778">
        <f t="shared" ca="1" si="178"/>
        <v>-2.1999999999999999E-2</v>
      </c>
      <c r="E1778">
        <f t="shared" ca="1" si="181"/>
        <v>0</v>
      </c>
      <c r="F1778">
        <f t="shared" ca="1" si="182"/>
        <v>31</v>
      </c>
      <c r="G1778">
        <f t="shared" ca="1" si="183"/>
        <v>32</v>
      </c>
      <c r="M1778">
        <v>1322</v>
      </c>
      <c r="N1778">
        <v>29.826000000000001</v>
      </c>
    </row>
    <row r="1779" spans="1:14">
      <c r="A1779" s="54">
        <f>formulas!O1866</f>
        <v>0</v>
      </c>
      <c r="B1779" s="33">
        <f t="shared" ca="1" si="179"/>
        <v>32</v>
      </c>
      <c r="C1779">
        <f t="shared" si="180"/>
        <v>486</v>
      </c>
      <c r="D1779">
        <f t="shared" ca="1" si="178"/>
        <v>-2.1999999999999999E-2</v>
      </c>
      <c r="E1779">
        <f t="shared" ca="1" si="181"/>
        <v>0</v>
      </c>
      <c r="F1779">
        <f t="shared" ca="1" si="182"/>
        <v>31</v>
      </c>
      <c r="G1779">
        <f t="shared" ca="1" si="183"/>
        <v>32</v>
      </c>
      <c r="M1779">
        <v>1323</v>
      </c>
      <c r="N1779">
        <v>29.849</v>
      </c>
    </row>
    <row r="1780" spans="1:14">
      <c r="A1780" s="54">
        <f>formulas!O1867</f>
        <v>0</v>
      </c>
      <c r="B1780" s="33">
        <f t="shared" ca="1" si="179"/>
        <v>32</v>
      </c>
      <c r="C1780">
        <f t="shared" si="180"/>
        <v>486</v>
      </c>
      <c r="D1780">
        <f t="shared" ca="1" si="178"/>
        <v>-2.1999999999999999E-2</v>
      </c>
      <c r="E1780">
        <f t="shared" ca="1" si="181"/>
        <v>0</v>
      </c>
      <c r="F1780">
        <f t="shared" ca="1" si="182"/>
        <v>31</v>
      </c>
      <c r="G1780">
        <f t="shared" ca="1" si="183"/>
        <v>32</v>
      </c>
      <c r="M1780">
        <v>1324</v>
      </c>
      <c r="N1780">
        <v>29.873000000000001</v>
      </c>
    </row>
    <row r="1781" spans="1:14">
      <c r="A1781" s="54">
        <f>formulas!O1868</f>
        <v>0</v>
      </c>
      <c r="B1781" s="33">
        <f t="shared" ca="1" si="179"/>
        <v>32</v>
      </c>
      <c r="C1781">
        <f t="shared" si="180"/>
        <v>486</v>
      </c>
      <c r="D1781">
        <f t="shared" ca="1" si="178"/>
        <v>-2.1999999999999999E-2</v>
      </c>
      <c r="E1781">
        <f t="shared" ca="1" si="181"/>
        <v>0</v>
      </c>
      <c r="F1781">
        <f t="shared" ca="1" si="182"/>
        <v>31</v>
      </c>
      <c r="G1781">
        <f t="shared" ca="1" si="183"/>
        <v>32</v>
      </c>
      <c r="M1781">
        <v>1325</v>
      </c>
      <c r="N1781">
        <v>29.896000000000001</v>
      </c>
    </row>
    <row r="1782" spans="1:14">
      <c r="A1782" s="54">
        <f>formulas!O1869</f>
        <v>0</v>
      </c>
      <c r="B1782" s="33">
        <f t="shared" ca="1" si="179"/>
        <v>32</v>
      </c>
      <c r="C1782">
        <f t="shared" si="180"/>
        <v>486</v>
      </c>
      <c r="D1782">
        <f t="shared" ca="1" si="178"/>
        <v>-2.1999999999999999E-2</v>
      </c>
      <c r="E1782">
        <f t="shared" ca="1" si="181"/>
        <v>0</v>
      </c>
      <c r="F1782">
        <f t="shared" ca="1" si="182"/>
        <v>31</v>
      </c>
      <c r="G1782">
        <f t="shared" ca="1" si="183"/>
        <v>32</v>
      </c>
      <c r="M1782">
        <v>1326</v>
      </c>
      <c r="N1782">
        <v>29.919</v>
      </c>
    </row>
    <row r="1783" spans="1:14">
      <c r="A1783" s="54">
        <f>formulas!O1870</f>
        <v>0</v>
      </c>
      <c r="B1783" s="33">
        <f t="shared" ca="1" si="179"/>
        <v>32</v>
      </c>
      <c r="C1783">
        <f t="shared" si="180"/>
        <v>486</v>
      </c>
      <c r="D1783">
        <f t="shared" ca="1" si="178"/>
        <v>-2.1999999999999999E-2</v>
      </c>
      <c r="E1783">
        <f t="shared" ca="1" si="181"/>
        <v>0</v>
      </c>
      <c r="F1783">
        <f t="shared" ca="1" si="182"/>
        <v>31</v>
      </c>
      <c r="G1783">
        <f t="shared" ca="1" si="183"/>
        <v>32</v>
      </c>
      <c r="M1783">
        <v>1327</v>
      </c>
      <c r="N1783">
        <v>29.942</v>
      </c>
    </row>
    <row r="1784" spans="1:14">
      <c r="A1784" s="54">
        <f>formulas!O1871</f>
        <v>0</v>
      </c>
      <c r="B1784" s="33">
        <f t="shared" ca="1" si="179"/>
        <v>32</v>
      </c>
      <c r="C1784">
        <f t="shared" si="180"/>
        <v>486</v>
      </c>
      <c r="D1784">
        <f t="shared" ca="1" si="178"/>
        <v>-2.1999999999999999E-2</v>
      </c>
      <c r="E1784">
        <f t="shared" ca="1" si="181"/>
        <v>0</v>
      </c>
      <c r="F1784">
        <f t="shared" ca="1" si="182"/>
        <v>31</v>
      </c>
      <c r="G1784">
        <f t="shared" ca="1" si="183"/>
        <v>32</v>
      </c>
      <c r="M1784">
        <v>1328</v>
      </c>
      <c r="N1784">
        <v>29.965</v>
      </c>
    </row>
    <row r="1785" spans="1:14">
      <c r="A1785" s="54">
        <f>formulas!O1872</f>
        <v>0</v>
      </c>
      <c r="B1785" s="33">
        <f t="shared" ca="1" si="179"/>
        <v>32</v>
      </c>
      <c r="C1785">
        <f t="shared" si="180"/>
        <v>486</v>
      </c>
      <c r="D1785">
        <f t="shared" ca="1" si="178"/>
        <v>-2.1999999999999999E-2</v>
      </c>
      <c r="E1785">
        <f t="shared" ca="1" si="181"/>
        <v>0</v>
      </c>
      <c r="F1785">
        <f t="shared" ca="1" si="182"/>
        <v>31</v>
      </c>
      <c r="G1785">
        <f t="shared" ca="1" si="183"/>
        <v>32</v>
      </c>
      <c r="M1785">
        <v>1329</v>
      </c>
      <c r="N1785">
        <v>29.989000000000001</v>
      </c>
    </row>
    <row r="1786" spans="1:14">
      <c r="A1786" s="54">
        <f>formulas!O1873</f>
        <v>0</v>
      </c>
      <c r="B1786" s="33">
        <f t="shared" ca="1" si="179"/>
        <v>32</v>
      </c>
      <c r="C1786">
        <f t="shared" si="180"/>
        <v>486</v>
      </c>
      <c r="D1786">
        <f t="shared" ca="1" si="178"/>
        <v>-2.1999999999999999E-2</v>
      </c>
      <c r="E1786">
        <f t="shared" ca="1" si="181"/>
        <v>0</v>
      </c>
      <c r="F1786">
        <f t="shared" ca="1" si="182"/>
        <v>31</v>
      </c>
      <c r="G1786">
        <f t="shared" ca="1" si="183"/>
        <v>32</v>
      </c>
      <c r="M1786">
        <v>1330</v>
      </c>
      <c r="N1786">
        <v>30.012</v>
      </c>
    </row>
    <row r="1787" spans="1:14">
      <c r="A1787" s="54">
        <f>formulas!O1874</f>
        <v>0</v>
      </c>
      <c r="B1787" s="33">
        <f t="shared" ca="1" si="179"/>
        <v>32</v>
      </c>
      <c r="C1787">
        <f t="shared" si="180"/>
        <v>486</v>
      </c>
      <c r="D1787">
        <f t="shared" ca="1" si="178"/>
        <v>-2.1999999999999999E-2</v>
      </c>
      <c r="E1787">
        <f t="shared" ca="1" si="181"/>
        <v>0</v>
      </c>
      <c r="F1787">
        <f t="shared" ca="1" si="182"/>
        <v>31</v>
      </c>
      <c r="G1787">
        <f t="shared" ca="1" si="183"/>
        <v>32</v>
      </c>
      <c r="M1787">
        <v>1331</v>
      </c>
      <c r="N1787">
        <v>30.035</v>
      </c>
    </row>
    <row r="1788" spans="1:14">
      <c r="A1788" s="54">
        <f>formulas!O1875</f>
        <v>0</v>
      </c>
      <c r="B1788" s="33">
        <f t="shared" ca="1" si="179"/>
        <v>32</v>
      </c>
      <c r="C1788">
        <f t="shared" si="180"/>
        <v>486</v>
      </c>
      <c r="D1788">
        <f t="shared" ca="1" si="178"/>
        <v>-2.1999999999999999E-2</v>
      </c>
      <c r="E1788">
        <f t="shared" ca="1" si="181"/>
        <v>0</v>
      </c>
      <c r="F1788">
        <f t="shared" ca="1" si="182"/>
        <v>31</v>
      </c>
      <c r="G1788">
        <f t="shared" ca="1" si="183"/>
        <v>32</v>
      </c>
      <c r="M1788">
        <v>1332</v>
      </c>
      <c r="N1788">
        <v>30.058</v>
      </c>
    </row>
    <row r="1789" spans="1:14">
      <c r="A1789" s="54">
        <f>formulas!O1876</f>
        <v>0</v>
      </c>
      <c r="B1789" s="33">
        <f t="shared" ca="1" si="179"/>
        <v>32</v>
      </c>
      <c r="C1789">
        <f t="shared" si="180"/>
        <v>486</v>
      </c>
      <c r="D1789">
        <f t="shared" ca="1" si="178"/>
        <v>-2.1999999999999999E-2</v>
      </c>
      <c r="E1789">
        <f t="shared" ca="1" si="181"/>
        <v>0</v>
      </c>
      <c r="F1789">
        <f t="shared" ca="1" si="182"/>
        <v>31</v>
      </c>
      <c r="G1789">
        <f t="shared" ca="1" si="183"/>
        <v>32</v>
      </c>
      <c r="M1789">
        <v>1333</v>
      </c>
      <c r="N1789">
        <v>30.081</v>
      </c>
    </row>
    <row r="1790" spans="1:14">
      <c r="A1790" s="54">
        <f>formulas!O1877</f>
        <v>0</v>
      </c>
      <c r="B1790" s="33">
        <f t="shared" ca="1" si="179"/>
        <v>32</v>
      </c>
      <c r="C1790">
        <f t="shared" si="180"/>
        <v>486</v>
      </c>
      <c r="D1790">
        <f t="shared" ca="1" si="178"/>
        <v>-2.1999999999999999E-2</v>
      </c>
      <c r="E1790">
        <f t="shared" ca="1" si="181"/>
        <v>0</v>
      </c>
      <c r="F1790">
        <f t="shared" ca="1" si="182"/>
        <v>31</v>
      </c>
      <c r="G1790">
        <f t="shared" ca="1" si="183"/>
        <v>32</v>
      </c>
      <c r="M1790">
        <v>1334</v>
      </c>
      <c r="N1790">
        <v>30.103999999999999</v>
      </c>
    </row>
    <row r="1791" spans="1:14">
      <c r="A1791" s="54">
        <f>formulas!O1878</f>
        <v>0</v>
      </c>
      <c r="B1791" s="33">
        <f t="shared" ca="1" si="179"/>
        <v>32</v>
      </c>
      <c r="C1791">
        <f t="shared" si="180"/>
        <v>486</v>
      </c>
      <c r="D1791">
        <f t="shared" ca="1" si="178"/>
        <v>-2.1999999999999999E-2</v>
      </c>
      <c r="E1791">
        <f t="shared" ca="1" si="181"/>
        <v>0</v>
      </c>
      <c r="F1791">
        <f t="shared" ca="1" si="182"/>
        <v>31</v>
      </c>
      <c r="G1791">
        <f t="shared" ca="1" si="183"/>
        <v>32</v>
      </c>
      <c r="M1791">
        <v>1335</v>
      </c>
      <c r="N1791">
        <v>30.128</v>
      </c>
    </row>
    <row r="1792" spans="1:14">
      <c r="A1792" s="54">
        <f>formulas!O1879</f>
        <v>0</v>
      </c>
      <c r="B1792" s="33">
        <f t="shared" ca="1" si="179"/>
        <v>32</v>
      </c>
      <c r="C1792">
        <f t="shared" si="180"/>
        <v>486</v>
      </c>
      <c r="D1792">
        <f t="shared" ca="1" si="178"/>
        <v>-2.1999999999999999E-2</v>
      </c>
      <c r="E1792">
        <f t="shared" ca="1" si="181"/>
        <v>0</v>
      </c>
      <c r="F1792">
        <f t="shared" ca="1" si="182"/>
        <v>31</v>
      </c>
      <c r="G1792">
        <f t="shared" ca="1" si="183"/>
        <v>32</v>
      </c>
      <c r="M1792">
        <v>1336</v>
      </c>
      <c r="N1792">
        <v>30.151</v>
      </c>
    </row>
    <row r="1793" spans="1:14">
      <c r="A1793" s="54">
        <f>formulas!O1880</f>
        <v>0</v>
      </c>
      <c r="B1793" s="33">
        <f t="shared" ca="1" si="179"/>
        <v>32</v>
      </c>
      <c r="C1793">
        <f t="shared" si="180"/>
        <v>486</v>
      </c>
      <c r="D1793">
        <f t="shared" ca="1" si="178"/>
        <v>-2.1999999999999999E-2</v>
      </c>
      <c r="E1793">
        <f t="shared" ca="1" si="181"/>
        <v>0</v>
      </c>
      <c r="F1793">
        <f t="shared" ca="1" si="182"/>
        <v>31</v>
      </c>
      <c r="G1793">
        <f t="shared" ca="1" si="183"/>
        <v>32</v>
      </c>
      <c r="M1793">
        <v>1337</v>
      </c>
      <c r="N1793">
        <v>30.173999999999999</v>
      </c>
    </row>
    <row r="1794" spans="1:14">
      <c r="A1794" s="54">
        <f>formulas!O1881</f>
        <v>0</v>
      </c>
      <c r="B1794" s="33">
        <f t="shared" ca="1" si="179"/>
        <v>32</v>
      </c>
      <c r="C1794">
        <f t="shared" si="180"/>
        <v>486</v>
      </c>
      <c r="D1794">
        <f t="shared" ca="1" si="178"/>
        <v>-2.1999999999999999E-2</v>
      </c>
      <c r="E1794">
        <f t="shared" ca="1" si="181"/>
        <v>0</v>
      </c>
      <c r="F1794">
        <f t="shared" ca="1" si="182"/>
        <v>31</v>
      </c>
      <c r="G1794">
        <f t="shared" ca="1" si="183"/>
        <v>32</v>
      </c>
      <c r="M1794">
        <v>1338</v>
      </c>
      <c r="N1794">
        <v>30.196999999999999</v>
      </c>
    </row>
    <row r="1795" spans="1:14">
      <c r="A1795" s="54">
        <f>formulas!O1882</f>
        <v>0</v>
      </c>
      <c r="B1795" s="33">
        <f t="shared" ca="1" si="179"/>
        <v>32</v>
      </c>
      <c r="C1795">
        <f t="shared" si="180"/>
        <v>486</v>
      </c>
      <c r="D1795">
        <f t="shared" ref="D1795:D1858" ca="1" si="184">INDIRECT(ADDRESS(C1795+1,14))</f>
        <v>-2.1999999999999999E-2</v>
      </c>
      <c r="E1795">
        <f t="shared" ca="1" si="181"/>
        <v>0</v>
      </c>
      <c r="F1795">
        <f t="shared" ca="1" si="182"/>
        <v>31</v>
      </c>
      <c r="G1795">
        <f t="shared" ca="1" si="183"/>
        <v>32</v>
      </c>
      <c r="M1795">
        <v>1339</v>
      </c>
      <c r="N1795">
        <v>30.22</v>
      </c>
    </row>
    <row r="1796" spans="1:14">
      <c r="A1796" s="54">
        <f>formulas!O1883</f>
        <v>0</v>
      </c>
      <c r="B1796" s="33">
        <f t="shared" ca="1" si="179"/>
        <v>32</v>
      </c>
      <c r="C1796">
        <f t="shared" si="180"/>
        <v>486</v>
      </c>
      <c r="D1796">
        <f t="shared" ca="1" si="184"/>
        <v>-2.1999999999999999E-2</v>
      </c>
      <c r="E1796">
        <f t="shared" ca="1" si="181"/>
        <v>0</v>
      </c>
      <c r="F1796">
        <f t="shared" ca="1" si="182"/>
        <v>31</v>
      </c>
      <c r="G1796">
        <f t="shared" ca="1" si="183"/>
        <v>32</v>
      </c>
      <c r="M1796">
        <v>1340</v>
      </c>
      <c r="N1796">
        <v>30.242999999999999</v>
      </c>
    </row>
    <row r="1797" spans="1:14">
      <c r="A1797" s="54">
        <f>formulas!O1884</f>
        <v>0</v>
      </c>
      <c r="B1797" s="33">
        <f t="shared" ca="1" si="179"/>
        <v>32</v>
      </c>
      <c r="C1797">
        <f t="shared" si="180"/>
        <v>486</v>
      </c>
      <c r="D1797">
        <f t="shared" ca="1" si="184"/>
        <v>-2.1999999999999999E-2</v>
      </c>
      <c r="E1797">
        <f t="shared" ca="1" si="181"/>
        <v>0</v>
      </c>
      <c r="F1797">
        <f t="shared" ca="1" si="182"/>
        <v>31</v>
      </c>
      <c r="G1797">
        <f t="shared" ca="1" si="183"/>
        <v>32</v>
      </c>
      <c r="M1797">
        <v>1341</v>
      </c>
      <c r="N1797">
        <v>30.266999999999999</v>
      </c>
    </row>
    <row r="1798" spans="1:14">
      <c r="A1798" s="54">
        <f>formulas!O1885</f>
        <v>0</v>
      </c>
      <c r="B1798" s="33">
        <f t="shared" ca="1" si="179"/>
        <v>32</v>
      </c>
      <c r="C1798">
        <f t="shared" si="180"/>
        <v>486</v>
      </c>
      <c r="D1798">
        <f t="shared" ca="1" si="184"/>
        <v>-2.1999999999999999E-2</v>
      </c>
      <c r="E1798">
        <f t="shared" ca="1" si="181"/>
        <v>0</v>
      </c>
      <c r="F1798">
        <f t="shared" ca="1" si="182"/>
        <v>31</v>
      </c>
      <c r="G1798">
        <f t="shared" ca="1" si="183"/>
        <v>32</v>
      </c>
      <c r="M1798">
        <v>1342</v>
      </c>
      <c r="N1798">
        <v>30.29</v>
      </c>
    </row>
    <row r="1799" spans="1:14">
      <c r="A1799" s="54">
        <f>formulas!O1886</f>
        <v>0</v>
      </c>
      <c r="B1799" s="33">
        <f t="shared" ca="1" si="179"/>
        <v>32</v>
      </c>
      <c r="C1799">
        <f t="shared" si="180"/>
        <v>486</v>
      </c>
      <c r="D1799">
        <f t="shared" ca="1" si="184"/>
        <v>-2.1999999999999999E-2</v>
      </c>
      <c r="E1799">
        <f t="shared" ca="1" si="181"/>
        <v>0</v>
      </c>
      <c r="F1799">
        <f t="shared" ca="1" si="182"/>
        <v>31</v>
      </c>
      <c r="G1799">
        <f t="shared" ca="1" si="183"/>
        <v>32</v>
      </c>
      <c r="M1799">
        <v>1343</v>
      </c>
      <c r="N1799">
        <v>30.312999999999999</v>
      </c>
    </row>
    <row r="1800" spans="1:14">
      <c r="A1800" s="54">
        <f>formulas!O1887</f>
        <v>0</v>
      </c>
      <c r="B1800" s="33">
        <f t="shared" ca="1" si="179"/>
        <v>32</v>
      </c>
      <c r="C1800">
        <f t="shared" si="180"/>
        <v>486</v>
      </c>
      <c r="D1800">
        <f t="shared" ca="1" si="184"/>
        <v>-2.1999999999999999E-2</v>
      </c>
      <c r="E1800">
        <f t="shared" ca="1" si="181"/>
        <v>0</v>
      </c>
      <c r="F1800">
        <f t="shared" ca="1" si="182"/>
        <v>31</v>
      </c>
      <c r="G1800">
        <f t="shared" ca="1" si="183"/>
        <v>32</v>
      </c>
      <c r="M1800">
        <v>1344</v>
      </c>
      <c r="N1800">
        <v>30.335999999999999</v>
      </c>
    </row>
    <row r="1801" spans="1:14">
      <c r="A1801" s="54">
        <f>formulas!O1888</f>
        <v>0</v>
      </c>
      <c r="B1801" s="33">
        <f t="shared" ca="1" si="179"/>
        <v>32</v>
      </c>
      <c r="C1801">
        <f t="shared" si="180"/>
        <v>486</v>
      </c>
      <c r="D1801">
        <f t="shared" ca="1" si="184"/>
        <v>-2.1999999999999999E-2</v>
      </c>
      <c r="E1801">
        <f t="shared" ca="1" si="181"/>
        <v>0</v>
      </c>
      <c r="F1801">
        <f t="shared" ca="1" si="182"/>
        <v>31</v>
      </c>
      <c r="G1801">
        <f t="shared" ca="1" si="183"/>
        <v>32</v>
      </c>
      <c r="M1801">
        <v>1345</v>
      </c>
      <c r="N1801">
        <v>30.359000000000002</v>
      </c>
    </row>
    <row r="1802" spans="1:14">
      <c r="A1802" s="54">
        <f>formulas!O1889</f>
        <v>0</v>
      </c>
      <c r="B1802" s="33">
        <f t="shared" ca="1" si="179"/>
        <v>32</v>
      </c>
      <c r="C1802">
        <f t="shared" si="180"/>
        <v>486</v>
      </c>
      <c r="D1802">
        <f t="shared" ca="1" si="184"/>
        <v>-2.1999999999999999E-2</v>
      </c>
      <c r="E1802">
        <f t="shared" ca="1" si="181"/>
        <v>0</v>
      </c>
      <c r="F1802">
        <f t="shared" ca="1" si="182"/>
        <v>31</v>
      </c>
      <c r="G1802">
        <f t="shared" ca="1" si="183"/>
        <v>32</v>
      </c>
      <c r="M1802">
        <v>1346</v>
      </c>
      <c r="N1802">
        <v>30.382000000000001</v>
      </c>
    </row>
    <row r="1803" spans="1:14">
      <c r="A1803" s="54">
        <f>formulas!O1890</f>
        <v>0</v>
      </c>
      <c r="B1803" s="33">
        <f t="shared" ca="1" si="179"/>
        <v>32</v>
      </c>
      <c r="C1803">
        <f t="shared" si="180"/>
        <v>486</v>
      </c>
      <c r="D1803">
        <f t="shared" ca="1" si="184"/>
        <v>-2.1999999999999999E-2</v>
      </c>
      <c r="E1803">
        <f t="shared" ca="1" si="181"/>
        <v>0</v>
      </c>
      <c r="F1803">
        <f t="shared" ca="1" si="182"/>
        <v>31</v>
      </c>
      <c r="G1803">
        <f t="shared" ca="1" si="183"/>
        <v>32</v>
      </c>
      <c r="M1803">
        <v>1347</v>
      </c>
      <c r="N1803">
        <v>30.405000000000001</v>
      </c>
    </row>
    <row r="1804" spans="1:14">
      <c r="A1804" s="54">
        <f>formulas!O1891</f>
        <v>0</v>
      </c>
      <c r="B1804" s="33">
        <f t="shared" ca="1" si="179"/>
        <v>32</v>
      </c>
      <c r="C1804">
        <f t="shared" si="180"/>
        <v>486</v>
      </c>
      <c r="D1804">
        <f t="shared" ca="1" si="184"/>
        <v>-2.1999999999999999E-2</v>
      </c>
      <c r="E1804">
        <f t="shared" ca="1" si="181"/>
        <v>0</v>
      </c>
      <c r="F1804">
        <f t="shared" ca="1" si="182"/>
        <v>31</v>
      </c>
      <c r="G1804">
        <f t="shared" ca="1" si="183"/>
        <v>32</v>
      </c>
      <c r="M1804">
        <v>1348</v>
      </c>
      <c r="N1804">
        <v>30.428999999999998</v>
      </c>
    </row>
    <row r="1805" spans="1:14">
      <c r="A1805" s="54">
        <f>formulas!O1892</f>
        <v>0</v>
      </c>
      <c r="B1805" s="33">
        <f t="shared" ca="1" si="179"/>
        <v>32</v>
      </c>
      <c r="C1805">
        <f t="shared" si="180"/>
        <v>486</v>
      </c>
      <c r="D1805">
        <f t="shared" ca="1" si="184"/>
        <v>-2.1999999999999999E-2</v>
      </c>
      <c r="E1805">
        <f t="shared" ca="1" si="181"/>
        <v>0</v>
      </c>
      <c r="F1805">
        <f t="shared" ca="1" si="182"/>
        <v>31</v>
      </c>
      <c r="G1805">
        <f t="shared" ca="1" si="183"/>
        <v>32</v>
      </c>
      <c r="M1805">
        <v>1349</v>
      </c>
      <c r="N1805">
        <v>30.452000000000002</v>
      </c>
    </row>
    <row r="1806" spans="1:14">
      <c r="A1806" s="54">
        <f>formulas!O1893</f>
        <v>0</v>
      </c>
      <c r="B1806" s="33">
        <f t="shared" ca="1" si="179"/>
        <v>32</v>
      </c>
      <c r="C1806">
        <f t="shared" si="180"/>
        <v>486</v>
      </c>
      <c r="D1806">
        <f t="shared" ca="1" si="184"/>
        <v>-2.1999999999999999E-2</v>
      </c>
      <c r="E1806">
        <f t="shared" ca="1" si="181"/>
        <v>0</v>
      </c>
      <c r="F1806">
        <f t="shared" ca="1" si="182"/>
        <v>31</v>
      </c>
      <c r="G1806">
        <f t="shared" ca="1" si="183"/>
        <v>32</v>
      </c>
      <c r="M1806">
        <v>1350</v>
      </c>
      <c r="N1806">
        <v>30.475000000000001</v>
      </c>
    </row>
    <row r="1807" spans="1:14">
      <c r="A1807" s="54">
        <f>formulas!O1894</f>
        <v>0</v>
      </c>
      <c r="B1807" s="33">
        <f t="shared" ca="1" si="179"/>
        <v>32</v>
      </c>
      <c r="C1807">
        <f t="shared" si="180"/>
        <v>486</v>
      </c>
      <c r="D1807">
        <f t="shared" ca="1" si="184"/>
        <v>-2.1999999999999999E-2</v>
      </c>
      <c r="E1807">
        <f t="shared" ca="1" si="181"/>
        <v>0</v>
      </c>
      <c r="F1807">
        <f t="shared" ca="1" si="182"/>
        <v>31</v>
      </c>
      <c r="G1807">
        <f t="shared" ca="1" si="183"/>
        <v>32</v>
      </c>
      <c r="M1807">
        <v>1351</v>
      </c>
      <c r="N1807">
        <v>30.498000000000001</v>
      </c>
    </row>
    <row r="1808" spans="1:14">
      <c r="A1808" s="54">
        <f>formulas!O1895</f>
        <v>0</v>
      </c>
      <c r="B1808" s="33">
        <f t="shared" ca="1" si="179"/>
        <v>32</v>
      </c>
      <c r="C1808">
        <f t="shared" si="180"/>
        <v>486</v>
      </c>
      <c r="D1808">
        <f t="shared" ca="1" si="184"/>
        <v>-2.1999999999999999E-2</v>
      </c>
      <c r="E1808">
        <f t="shared" ca="1" si="181"/>
        <v>0</v>
      </c>
      <c r="F1808">
        <f t="shared" ca="1" si="182"/>
        <v>31</v>
      </c>
      <c r="G1808">
        <f t="shared" ca="1" si="183"/>
        <v>32</v>
      </c>
      <c r="M1808">
        <v>1352</v>
      </c>
      <c r="N1808">
        <v>30.521000000000001</v>
      </c>
    </row>
    <row r="1809" spans="1:14">
      <c r="A1809" s="54">
        <f>formulas!O1896</f>
        <v>0</v>
      </c>
      <c r="B1809" s="33">
        <f t="shared" ca="1" si="179"/>
        <v>32</v>
      </c>
      <c r="C1809">
        <f t="shared" si="180"/>
        <v>486</v>
      </c>
      <c r="D1809">
        <f t="shared" ca="1" si="184"/>
        <v>-2.1999999999999999E-2</v>
      </c>
      <c r="E1809">
        <f t="shared" ca="1" si="181"/>
        <v>0</v>
      </c>
      <c r="F1809">
        <f t="shared" ca="1" si="182"/>
        <v>31</v>
      </c>
      <c r="G1809">
        <f t="shared" ca="1" si="183"/>
        <v>32</v>
      </c>
      <c r="M1809">
        <v>1353</v>
      </c>
      <c r="N1809">
        <v>30.544</v>
      </c>
    </row>
    <row r="1810" spans="1:14">
      <c r="A1810" s="54">
        <f>formulas!O1897</f>
        <v>0</v>
      </c>
      <c r="B1810" s="33">
        <f t="shared" ca="1" si="179"/>
        <v>32</v>
      </c>
      <c r="C1810">
        <f t="shared" si="180"/>
        <v>486</v>
      </c>
      <c r="D1810">
        <f t="shared" ca="1" si="184"/>
        <v>-2.1999999999999999E-2</v>
      </c>
      <c r="E1810">
        <f t="shared" ca="1" si="181"/>
        <v>0</v>
      </c>
      <c r="F1810">
        <f t="shared" ca="1" si="182"/>
        <v>31</v>
      </c>
      <c r="G1810">
        <f t="shared" ca="1" si="183"/>
        <v>32</v>
      </c>
      <c r="M1810">
        <v>1354</v>
      </c>
      <c r="N1810">
        <v>30.567</v>
      </c>
    </row>
    <row r="1811" spans="1:14">
      <c r="A1811" s="54">
        <f>formulas!O1898</f>
        <v>0</v>
      </c>
      <c r="B1811" s="33">
        <f t="shared" ca="1" si="179"/>
        <v>32</v>
      </c>
      <c r="C1811">
        <f t="shared" si="180"/>
        <v>486</v>
      </c>
      <c r="D1811">
        <f t="shared" ca="1" si="184"/>
        <v>-2.1999999999999999E-2</v>
      </c>
      <c r="E1811">
        <f t="shared" ca="1" si="181"/>
        <v>0</v>
      </c>
      <c r="F1811">
        <f t="shared" ca="1" si="182"/>
        <v>31</v>
      </c>
      <c r="G1811">
        <f t="shared" ca="1" si="183"/>
        <v>32</v>
      </c>
      <c r="M1811">
        <v>1355</v>
      </c>
      <c r="N1811">
        <v>30.59</v>
      </c>
    </row>
    <row r="1812" spans="1:14">
      <c r="A1812" s="54">
        <f>formulas!O1899</f>
        <v>0</v>
      </c>
      <c r="B1812" s="33">
        <f t="shared" ca="1" si="179"/>
        <v>32</v>
      </c>
      <c r="C1812">
        <f t="shared" si="180"/>
        <v>486</v>
      </c>
      <c r="D1812">
        <f t="shared" ca="1" si="184"/>
        <v>-2.1999999999999999E-2</v>
      </c>
      <c r="E1812">
        <f t="shared" ca="1" si="181"/>
        <v>0</v>
      </c>
      <c r="F1812">
        <f t="shared" ca="1" si="182"/>
        <v>31</v>
      </c>
      <c r="G1812">
        <f t="shared" ca="1" si="183"/>
        <v>32</v>
      </c>
      <c r="M1812">
        <v>1356</v>
      </c>
      <c r="N1812">
        <v>30.613</v>
      </c>
    </row>
    <row r="1813" spans="1:14">
      <c r="A1813" s="54">
        <f>formulas!O1900</f>
        <v>0</v>
      </c>
      <c r="B1813" s="33">
        <f t="shared" ca="1" si="179"/>
        <v>32</v>
      </c>
      <c r="C1813">
        <f t="shared" si="180"/>
        <v>486</v>
      </c>
      <c r="D1813">
        <f t="shared" ca="1" si="184"/>
        <v>-2.1999999999999999E-2</v>
      </c>
      <c r="E1813">
        <f t="shared" ca="1" si="181"/>
        <v>0</v>
      </c>
      <c r="F1813">
        <f t="shared" ca="1" si="182"/>
        <v>31</v>
      </c>
      <c r="G1813">
        <f t="shared" ca="1" si="183"/>
        <v>32</v>
      </c>
      <c r="M1813">
        <v>1357</v>
      </c>
      <c r="N1813">
        <v>30.637</v>
      </c>
    </row>
    <row r="1814" spans="1:14">
      <c r="A1814" s="54">
        <f>formulas!O1901</f>
        <v>0</v>
      </c>
      <c r="B1814" s="33">
        <f t="shared" ca="1" si="179"/>
        <v>32</v>
      </c>
      <c r="C1814">
        <f t="shared" si="180"/>
        <v>486</v>
      </c>
      <c r="D1814">
        <f t="shared" ca="1" si="184"/>
        <v>-2.1999999999999999E-2</v>
      </c>
      <c r="E1814">
        <f t="shared" ca="1" si="181"/>
        <v>0</v>
      </c>
      <c r="F1814">
        <f t="shared" ca="1" si="182"/>
        <v>31</v>
      </c>
      <c r="G1814">
        <f t="shared" ca="1" si="183"/>
        <v>32</v>
      </c>
      <c r="M1814">
        <v>1358</v>
      </c>
      <c r="N1814">
        <v>30.66</v>
      </c>
    </row>
    <row r="1815" spans="1:14">
      <c r="A1815" s="54">
        <f>formulas!O1902</f>
        <v>0</v>
      </c>
      <c r="B1815" s="33">
        <f t="shared" ca="1" si="179"/>
        <v>32</v>
      </c>
      <c r="C1815">
        <f t="shared" si="180"/>
        <v>486</v>
      </c>
      <c r="D1815">
        <f t="shared" ca="1" si="184"/>
        <v>-2.1999999999999999E-2</v>
      </c>
      <c r="E1815">
        <f t="shared" ca="1" si="181"/>
        <v>0</v>
      </c>
      <c r="F1815">
        <f t="shared" ca="1" si="182"/>
        <v>31</v>
      </c>
      <c r="G1815">
        <f t="shared" ca="1" si="183"/>
        <v>32</v>
      </c>
      <c r="M1815">
        <v>1359</v>
      </c>
      <c r="N1815">
        <v>30.683</v>
      </c>
    </row>
    <row r="1816" spans="1:14">
      <c r="A1816" s="54">
        <f>formulas!O1903</f>
        <v>0</v>
      </c>
      <c r="B1816" s="33">
        <f t="shared" ca="1" si="179"/>
        <v>32</v>
      </c>
      <c r="C1816">
        <f t="shared" si="180"/>
        <v>486</v>
      </c>
      <c r="D1816">
        <f t="shared" ca="1" si="184"/>
        <v>-2.1999999999999999E-2</v>
      </c>
      <c r="E1816">
        <f t="shared" ca="1" si="181"/>
        <v>0</v>
      </c>
      <c r="F1816">
        <f t="shared" ca="1" si="182"/>
        <v>31</v>
      </c>
      <c r="G1816">
        <f t="shared" ca="1" si="183"/>
        <v>32</v>
      </c>
      <c r="M1816">
        <v>1360</v>
      </c>
      <c r="N1816">
        <v>30.706</v>
      </c>
    </row>
    <row r="1817" spans="1:14">
      <c r="A1817" s="54">
        <f>formulas!O1904</f>
        <v>0</v>
      </c>
      <c r="B1817" s="33">
        <f t="shared" ca="1" si="179"/>
        <v>32</v>
      </c>
      <c r="C1817">
        <f t="shared" si="180"/>
        <v>486</v>
      </c>
      <c r="D1817">
        <f t="shared" ca="1" si="184"/>
        <v>-2.1999999999999999E-2</v>
      </c>
      <c r="E1817">
        <f t="shared" ca="1" si="181"/>
        <v>0</v>
      </c>
      <c r="F1817">
        <f t="shared" ca="1" si="182"/>
        <v>31</v>
      </c>
      <c r="G1817">
        <f t="shared" ca="1" si="183"/>
        <v>32</v>
      </c>
      <c r="M1817">
        <v>1361</v>
      </c>
      <c r="N1817">
        <v>30.728999999999999</v>
      </c>
    </row>
    <row r="1818" spans="1:14">
      <c r="A1818" s="54">
        <f>formulas!O1905</f>
        <v>0</v>
      </c>
      <c r="B1818" s="33">
        <f t="shared" ca="1" si="179"/>
        <v>32</v>
      </c>
      <c r="C1818">
        <f t="shared" si="180"/>
        <v>486</v>
      </c>
      <c r="D1818">
        <f t="shared" ca="1" si="184"/>
        <v>-2.1999999999999999E-2</v>
      </c>
      <c r="E1818">
        <f t="shared" ca="1" si="181"/>
        <v>0</v>
      </c>
      <c r="F1818">
        <f t="shared" ca="1" si="182"/>
        <v>31</v>
      </c>
      <c r="G1818">
        <f t="shared" ca="1" si="183"/>
        <v>32</v>
      </c>
      <c r="M1818">
        <v>1362</v>
      </c>
      <c r="N1818">
        <v>30.751999999999999</v>
      </c>
    </row>
    <row r="1819" spans="1:14">
      <c r="A1819" s="54">
        <f>formulas!O1906</f>
        <v>0</v>
      </c>
      <c r="B1819" s="33">
        <f t="shared" ca="1" si="179"/>
        <v>32</v>
      </c>
      <c r="C1819">
        <f t="shared" si="180"/>
        <v>486</v>
      </c>
      <c r="D1819">
        <f t="shared" ca="1" si="184"/>
        <v>-2.1999999999999999E-2</v>
      </c>
      <c r="E1819">
        <f t="shared" ca="1" si="181"/>
        <v>0</v>
      </c>
      <c r="F1819">
        <f t="shared" ca="1" si="182"/>
        <v>31</v>
      </c>
      <c r="G1819">
        <f t="shared" ca="1" si="183"/>
        <v>32</v>
      </c>
      <c r="M1819">
        <v>1363</v>
      </c>
      <c r="N1819">
        <v>30.774999999999999</v>
      </c>
    </row>
    <row r="1820" spans="1:14">
      <c r="A1820" s="54">
        <f>formulas!O1907</f>
        <v>0</v>
      </c>
      <c r="B1820" s="33">
        <f t="shared" ca="1" si="179"/>
        <v>32</v>
      </c>
      <c r="C1820">
        <f t="shared" si="180"/>
        <v>486</v>
      </c>
      <c r="D1820">
        <f t="shared" ca="1" si="184"/>
        <v>-2.1999999999999999E-2</v>
      </c>
      <c r="E1820">
        <f t="shared" ca="1" si="181"/>
        <v>0</v>
      </c>
      <c r="F1820">
        <f t="shared" ca="1" si="182"/>
        <v>31</v>
      </c>
      <c r="G1820">
        <f t="shared" ca="1" si="183"/>
        <v>32</v>
      </c>
      <c r="M1820">
        <v>1364</v>
      </c>
      <c r="N1820">
        <v>30.797999999999998</v>
      </c>
    </row>
    <row r="1821" spans="1:14">
      <c r="A1821" s="54">
        <f>formulas!O1908</f>
        <v>0</v>
      </c>
      <c r="B1821" s="33">
        <f t="shared" ca="1" si="179"/>
        <v>32</v>
      </c>
      <c r="C1821">
        <f t="shared" si="180"/>
        <v>486</v>
      </c>
      <c r="D1821">
        <f t="shared" ca="1" si="184"/>
        <v>-2.1999999999999999E-2</v>
      </c>
      <c r="E1821">
        <f t="shared" ca="1" si="181"/>
        <v>0</v>
      </c>
      <c r="F1821">
        <f t="shared" ca="1" si="182"/>
        <v>31</v>
      </c>
      <c r="G1821">
        <f t="shared" ca="1" si="183"/>
        <v>32</v>
      </c>
      <c r="M1821">
        <v>1365</v>
      </c>
      <c r="N1821">
        <v>30.821000000000002</v>
      </c>
    </row>
    <row r="1822" spans="1:14">
      <c r="A1822" s="54">
        <f>formulas!O1909</f>
        <v>0</v>
      </c>
      <c r="B1822" s="33">
        <f t="shared" ca="1" si="179"/>
        <v>32</v>
      </c>
      <c r="C1822">
        <f t="shared" si="180"/>
        <v>486</v>
      </c>
      <c r="D1822">
        <f t="shared" ca="1" si="184"/>
        <v>-2.1999999999999999E-2</v>
      </c>
      <c r="E1822">
        <f t="shared" ca="1" si="181"/>
        <v>0</v>
      </c>
      <c r="F1822">
        <f t="shared" ca="1" si="182"/>
        <v>31</v>
      </c>
      <c r="G1822">
        <f t="shared" ca="1" si="183"/>
        <v>32</v>
      </c>
      <c r="M1822">
        <v>1366</v>
      </c>
      <c r="N1822">
        <v>30.844000000000001</v>
      </c>
    </row>
    <row r="1823" spans="1:14">
      <c r="A1823" s="54">
        <f>formulas!O1910</f>
        <v>0</v>
      </c>
      <c r="B1823" s="33">
        <f t="shared" ca="1" si="179"/>
        <v>32</v>
      </c>
      <c r="C1823">
        <f t="shared" si="180"/>
        <v>486</v>
      </c>
      <c r="D1823">
        <f t="shared" ca="1" si="184"/>
        <v>-2.1999999999999999E-2</v>
      </c>
      <c r="E1823">
        <f t="shared" ca="1" si="181"/>
        <v>0</v>
      </c>
      <c r="F1823">
        <f t="shared" ca="1" si="182"/>
        <v>31</v>
      </c>
      <c r="G1823">
        <f t="shared" ca="1" si="183"/>
        <v>32</v>
      </c>
      <c r="M1823">
        <v>1367</v>
      </c>
      <c r="N1823">
        <v>30.867999999999999</v>
      </c>
    </row>
    <row r="1824" spans="1:14">
      <c r="A1824" s="54">
        <f>formulas!O1911</f>
        <v>0</v>
      </c>
      <c r="B1824" s="33">
        <f t="shared" ca="1" si="179"/>
        <v>32</v>
      </c>
      <c r="C1824">
        <f t="shared" si="180"/>
        <v>486</v>
      </c>
      <c r="D1824">
        <f t="shared" ca="1" si="184"/>
        <v>-2.1999999999999999E-2</v>
      </c>
      <c r="E1824">
        <f t="shared" ca="1" si="181"/>
        <v>0</v>
      </c>
      <c r="F1824">
        <f t="shared" ca="1" si="182"/>
        <v>31</v>
      </c>
      <c r="G1824">
        <f t="shared" ca="1" si="183"/>
        <v>32</v>
      </c>
      <c r="M1824">
        <v>1368</v>
      </c>
      <c r="N1824">
        <v>30.890999999999998</v>
      </c>
    </row>
    <row r="1825" spans="1:14">
      <c r="A1825" s="54">
        <f>formulas!O1912</f>
        <v>0</v>
      </c>
      <c r="B1825" s="33">
        <f t="shared" ca="1" si="179"/>
        <v>32</v>
      </c>
      <c r="C1825">
        <f t="shared" si="180"/>
        <v>486</v>
      </c>
      <c r="D1825">
        <f t="shared" ca="1" si="184"/>
        <v>-2.1999999999999999E-2</v>
      </c>
      <c r="E1825">
        <f t="shared" ca="1" si="181"/>
        <v>0</v>
      </c>
      <c r="F1825">
        <f t="shared" ca="1" si="182"/>
        <v>31</v>
      </c>
      <c r="G1825">
        <f t="shared" ca="1" si="183"/>
        <v>32</v>
      </c>
      <c r="M1825">
        <v>1369</v>
      </c>
      <c r="N1825">
        <v>30.914000000000001</v>
      </c>
    </row>
    <row r="1826" spans="1:14">
      <c r="A1826" s="54">
        <f>formulas!O1913</f>
        <v>0</v>
      </c>
      <c r="B1826" s="33">
        <f t="shared" ca="1" si="179"/>
        <v>32</v>
      </c>
      <c r="C1826">
        <f t="shared" si="180"/>
        <v>486</v>
      </c>
      <c r="D1826">
        <f t="shared" ca="1" si="184"/>
        <v>-2.1999999999999999E-2</v>
      </c>
      <c r="E1826">
        <f t="shared" ca="1" si="181"/>
        <v>0</v>
      </c>
      <c r="F1826">
        <f t="shared" ca="1" si="182"/>
        <v>31</v>
      </c>
      <c r="G1826">
        <f t="shared" ca="1" si="183"/>
        <v>32</v>
      </c>
      <c r="M1826">
        <v>1370</v>
      </c>
      <c r="N1826">
        <v>30.937000000000001</v>
      </c>
    </row>
    <row r="1827" spans="1:14">
      <c r="A1827" s="54">
        <f>formulas!O1914</f>
        <v>0</v>
      </c>
      <c r="B1827" s="33">
        <f t="shared" ca="1" si="179"/>
        <v>32</v>
      </c>
      <c r="C1827">
        <f t="shared" si="180"/>
        <v>486</v>
      </c>
      <c r="D1827">
        <f t="shared" ca="1" si="184"/>
        <v>-2.1999999999999999E-2</v>
      </c>
      <c r="E1827">
        <f t="shared" ca="1" si="181"/>
        <v>0</v>
      </c>
      <c r="F1827">
        <f t="shared" ca="1" si="182"/>
        <v>31</v>
      </c>
      <c r="G1827">
        <f t="shared" ca="1" si="183"/>
        <v>32</v>
      </c>
      <c r="M1827">
        <v>1371</v>
      </c>
      <c r="N1827">
        <v>30.96</v>
      </c>
    </row>
    <row r="1828" spans="1:14">
      <c r="A1828" s="54">
        <f>formulas!O1915</f>
        <v>0</v>
      </c>
      <c r="B1828" s="33">
        <f t="shared" ca="1" si="179"/>
        <v>32</v>
      </c>
      <c r="C1828">
        <f t="shared" si="180"/>
        <v>486</v>
      </c>
      <c r="D1828">
        <f t="shared" ca="1" si="184"/>
        <v>-2.1999999999999999E-2</v>
      </c>
      <c r="E1828">
        <f t="shared" ca="1" si="181"/>
        <v>0</v>
      </c>
      <c r="F1828">
        <f t="shared" ca="1" si="182"/>
        <v>31</v>
      </c>
      <c r="G1828">
        <f t="shared" ca="1" si="183"/>
        <v>32</v>
      </c>
      <c r="M1828">
        <v>1372</v>
      </c>
      <c r="N1828">
        <v>30.983000000000001</v>
      </c>
    </row>
    <row r="1829" spans="1:14">
      <c r="A1829" s="54">
        <f>formulas!O1916</f>
        <v>0</v>
      </c>
      <c r="B1829" s="33">
        <f t="shared" ref="B1829:B1892" ca="1" si="185">(A1829-D1829)/(E1829-D1829)*(G1829-F1829)+F1829</f>
        <v>32</v>
      </c>
      <c r="C1829">
        <f t="shared" ref="C1829:C1892" si="186">COUNTIF($N$2:$N$25400,"&lt;"&amp;A1829)</f>
        <v>486</v>
      </c>
      <c r="D1829">
        <f t="shared" ca="1" si="184"/>
        <v>-2.1999999999999999E-2</v>
      </c>
      <c r="E1829">
        <f t="shared" ref="E1829:E1892" ca="1" si="187">INDIRECT(ADDRESS(C1829+2,14))</f>
        <v>0</v>
      </c>
      <c r="F1829">
        <f t="shared" ref="F1829:F1892" ca="1" si="188">INDIRECT(ADDRESS(C1829+1,13))</f>
        <v>31</v>
      </c>
      <c r="G1829">
        <f t="shared" ref="G1829:G1892" ca="1" si="189">INDIRECT(ADDRESS(C1829+2,13))</f>
        <v>32</v>
      </c>
      <c r="M1829">
        <v>1373</v>
      </c>
      <c r="N1829">
        <v>31.006</v>
      </c>
    </row>
    <row r="1830" spans="1:14">
      <c r="A1830" s="54">
        <f>formulas!O1917</f>
        <v>0</v>
      </c>
      <c r="B1830" s="33">
        <f t="shared" ca="1" si="185"/>
        <v>32</v>
      </c>
      <c r="C1830">
        <f t="shared" si="186"/>
        <v>486</v>
      </c>
      <c r="D1830">
        <f t="shared" ca="1" si="184"/>
        <v>-2.1999999999999999E-2</v>
      </c>
      <c r="E1830">
        <f t="shared" ca="1" si="187"/>
        <v>0</v>
      </c>
      <c r="F1830">
        <f t="shared" ca="1" si="188"/>
        <v>31</v>
      </c>
      <c r="G1830">
        <f t="shared" ca="1" si="189"/>
        <v>32</v>
      </c>
      <c r="M1830">
        <v>1374</v>
      </c>
      <c r="N1830">
        <v>31.029</v>
      </c>
    </row>
    <row r="1831" spans="1:14">
      <c r="A1831" s="54">
        <f>formulas!O1918</f>
        <v>0</v>
      </c>
      <c r="B1831" s="33">
        <f t="shared" ca="1" si="185"/>
        <v>32</v>
      </c>
      <c r="C1831">
        <f t="shared" si="186"/>
        <v>486</v>
      </c>
      <c r="D1831">
        <f t="shared" ca="1" si="184"/>
        <v>-2.1999999999999999E-2</v>
      </c>
      <c r="E1831">
        <f t="shared" ca="1" si="187"/>
        <v>0</v>
      </c>
      <c r="F1831">
        <f t="shared" ca="1" si="188"/>
        <v>31</v>
      </c>
      <c r="G1831">
        <f t="shared" ca="1" si="189"/>
        <v>32</v>
      </c>
      <c r="M1831">
        <v>1375</v>
      </c>
      <c r="N1831">
        <v>31.052</v>
      </c>
    </row>
    <row r="1832" spans="1:14">
      <c r="A1832" s="54">
        <f>formulas!O1919</f>
        <v>0</v>
      </c>
      <c r="B1832" s="33">
        <f t="shared" ca="1" si="185"/>
        <v>32</v>
      </c>
      <c r="C1832">
        <f t="shared" si="186"/>
        <v>486</v>
      </c>
      <c r="D1832">
        <f t="shared" ca="1" si="184"/>
        <v>-2.1999999999999999E-2</v>
      </c>
      <c r="E1832">
        <f t="shared" ca="1" si="187"/>
        <v>0</v>
      </c>
      <c r="F1832">
        <f t="shared" ca="1" si="188"/>
        <v>31</v>
      </c>
      <c r="G1832">
        <f t="shared" ca="1" si="189"/>
        <v>32</v>
      </c>
      <c r="M1832">
        <v>1376</v>
      </c>
      <c r="N1832">
        <v>31.074999999999999</v>
      </c>
    </row>
    <row r="1833" spans="1:14">
      <c r="A1833" s="54">
        <f>formulas!O1920</f>
        <v>0</v>
      </c>
      <c r="B1833" s="33">
        <f t="shared" ca="1" si="185"/>
        <v>32</v>
      </c>
      <c r="C1833">
        <f t="shared" si="186"/>
        <v>486</v>
      </c>
      <c r="D1833">
        <f t="shared" ca="1" si="184"/>
        <v>-2.1999999999999999E-2</v>
      </c>
      <c r="E1833">
        <f t="shared" ca="1" si="187"/>
        <v>0</v>
      </c>
      <c r="F1833">
        <f t="shared" ca="1" si="188"/>
        <v>31</v>
      </c>
      <c r="G1833">
        <f t="shared" ca="1" si="189"/>
        <v>32</v>
      </c>
      <c r="M1833">
        <v>1377</v>
      </c>
      <c r="N1833">
        <v>31.097999999999999</v>
      </c>
    </row>
    <row r="1834" spans="1:14">
      <c r="A1834" s="54">
        <f>formulas!O1921</f>
        <v>0</v>
      </c>
      <c r="B1834" s="33">
        <f t="shared" ca="1" si="185"/>
        <v>32</v>
      </c>
      <c r="C1834">
        <f t="shared" si="186"/>
        <v>486</v>
      </c>
      <c r="D1834">
        <f t="shared" ca="1" si="184"/>
        <v>-2.1999999999999999E-2</v>
      </c>
      <c r="E1834">
        <f t="shared" ca="1" si="187"/>
        <v>0</v>
      </c>
      <c r="F1834">
        <f t="shared" ca="1" si="188"/>
        <v>31</v>
      </c>
      <c r="G1834">
        <f t="shared" ca="1" si="189"/>
        <v>32</v>
      </c>
      <c r="M1834">
        <v>1378</v>
      </c>
      <c r="N1834">
        <v>31.120999999999999</v>
      </c>
    </row>
    <row r="1835" spans="1:14">
      <c r="A1835" s="54">
        <f>formulas!O1922</f>
        <v>0</v>
      </c>
      <c r="B1835" s="33">
        <f t="shared" ca="1" si="185"/>
        <v>32</v>
      </c>
      <c r="C1835">
        <f t="shared" si="186"/>
        <v>486</v>
      </c>
      <c r="D1835">
        <f t="shared" ca="1" si="184"/>
        <v>-2.1999999999999999E-2</v>
      </c>
      <c r="E1835">
        <f t="shared" ca="1" si="187"/>
        <v>0</v>
      </c>
      <c r="F1835">
        <f t="shared" ca="1" si="188"/>
        <v>31</v>
      </c>
      <c r="G1835">
        <f t="shared" ca="1" si="189"/>
        <v>32</v>
      </c>
      <c r="M1835">
        <v>1379</v>
      </c>
      <c r="N1835">
        <v>31.143999999999998</v>
      </c>
    </row>
    <row r="1836" spans="1:14">
      <c r="A1836" s="54">
        <f>formulas!O1923</f>
        <v>0</v>
      </c>
      <c r="B1836" s="33">
        <f t="shared" ca="1" si="185"/>
        <v>32</v>
      </c>
      <c r="C1836">
        <f t="shared" si="186"/>
        <v>486</v>
      </c>
      <c r="D1836">
        <f t="shared" ca="1" si="184"/>
        <v>-2.1999999999999999E-2</v>
      </c>
      <c r="E1836">
        <f t="shared" ca="1" si="187"/>
        <v>0</v>
      </c>
      <c r="F1836">
        <f t="shared" ca="1" si="188"/>
        <v>31</v>
      </c>
      <c r="G1836">
        <f t="shared" ca="1" si="189"/>
        <v>32</v>
      </c>
      <c r="M1836">
        <v>1380</v>
      </c>
      <c r="N1836">
        <v>31.167000000000002</v>
      </c>
    </row>
    <row r="1837" spans="1:14">
      <c r="A1837" s="54">
        <f>formulas!O1924</f>
        <v>0</v>
      </c>
      <c r="B1837" s="33">
        <f t="shared" ca="1" si="185"/>
        <v>32</v>
      </c>
      <c r="C1837">
        <f t="shared" si="186"/>
        <v>486</v>
      </c>
      <c r="D1837">
        <f t="shared" ca="1" si="184"/>
        <v>-2.1999999999999999E-2</v>
      </c>
      <c r="E1837">
        <f t="shared" ca="1" si="187"/>
        <v>0</v>
      </c>
      <c r="F1837">
        <f t="shared" ca="1" si="188"/>
        <v>31</v>
      </c>
      <c r="G1837">
        <f t="shared" ca="1" si="189"/>
        <v>32</v>
      </c>
      <c r="M1837">
        <v>1381</v>
      </c>
      <c r="N1837">
        <v>31.19</v>
      </c>
    </row>
    <row r="1838" spans="1:14">
      <c r="A1838" s="54">
        <f>formulas!O1925</f>
        <v>0</v>
      </c>
      <c r="B1838" s="33">
        <f t="shared" ca="1" si="185"/>
        <v>32</v>
      </c>
      <c r="C1838">
        <f t="shared" si="186"/>
        <v>486</v>
      </c>
      <c r="D1838">
        <f t="shared" ca="1" si="184"/>
        <v>-2.1999999999999999E-2</v>
      </c>
      <c r="E1838">
        <f t="shared" ca="1" si="187"/>
        <v>0</v>
      </c>
      <c r="F1838">
        <f t="shared" ca="1" si="188"/>
        <v>31</v>
      </c>
      <c r="G1838">
        <f t="shared" ca="1" si="189"/>
        <v>32</v>
      </c>
      <c r="M1838">
        <v>1382</v>
      </c>
      <c r="N1838">
        <v>31.213000000000001</v>
      </c>
    </row>
    <row r="1839" spans="1:14">
      <c r="A1839" s="54">
        <f>formulas!O1926</f>
        <v>0</v>
      </c>
      <c r="B1839" s="33">
        <f t="shared" ca="1" si="185"/>
        <v>32</v>
      </c>
      <c r="C1839">
        <f t="shared" si="186"/>
        <v>486</v>
      </c>
      <c r="D1839">
        <f t="shared" ca="1" si="184"/>
        <v>-2.1999999999999999E-2</v>
      </c>
      <c r="E1839">
        <f t="shared" ca="1" si="187"/>
        <v>0</v>
      </c>
      <c r="F1839">
        <f t="shared" ca="1" si="188"/>
        <v>31</v>
      </c>
      <c r="G1839">
        <f t="shared" ca="1" si="189"/>
        <v>32</v>
      </c>
      <c r="M1839">
        <v>1383</v>
      </c>
      <c r="N1839">
        <v>31.236000000000001</v>
      </c>
    </row>
    <row r="1840" spans="1:14">
      <c r="A1840" s="54">
        <f>formulas!O1927</f>
        <v>0</v>
      </c>
      <c r="B1840" s="33">
        <f t="shared" ca="1" si="185"/>
        <v>32</v>
      </c>
      <c r="C1840">
        <f t="shared" si="186"/>
        <v>486</v>
      </c>
      <c r="D1840">
        <f t="shared" ca="1" si="184"/>
        <v>-2.1999999999999999E-2</v>
      </c>
      <c r="E1840">
        <f t="shared" ca="1" si="187"/>
        <v>0</v>
      </c>
      <c r="F1840">
        <f t="shared" ca="1" si="188"/>
        <v>31</v>
      </c>
      <c r="G1840">
        <f t="shared" ca="1" si="189"/>
        <v>32</v>
      </c>
      <c r="M1840">
        <v>1384</v>
      </c>
      <c r="N1840">
        <v>31.26</v>
      </c>
    </row>
    <row r="1841" spans="1:14">
      <c r="A1841" s="54">
        <f>formulas!O1928</f>
        <v>0</v>
      </c>
      <c r="B1841" s="33">
        <f t="shared" ca="1" si="185"/>
        <v>32</v>
      </c>
      <c r="C1841">
        <f t="shared" si="186"/>
        <v>486</v>
      </c>
      <c r="D1841">
        <f t="shared" ca="1" si="184"/>
        <v>-2.1999999999999999E-2</v>
      </c>
      <c r="E1841">
        <f t="shared" ca="1" si="187"/>
        <v>0</v>
      </c>
      <c r="F1841">
        <f t="shared" ca="1" si="188"/>
        <v>31</v>
      </c>
      <c r="G1841">
        <f t="shared" ca="1" si="189"/>
        <v>32</v>
      </c>
      <c r="M1841">
        <v>1385</v>
      </c>
      <c r="N1841">
        <v>31.283000000000001</v>
      </c>
    </row>
    <row r="1842" spans="1:14">
      <c r="A1842" s="54">
        <f>formulas!O1929</f>
        <v>0</v>
      </c>
      <c r="B1842" s="33">
        <f t="shared" ca="1" si="185"/>
        <v>32</v>
      </c>
      <c r="C1842">
        <f t="shared" si="186"/>
        <v>486</v>
      </c>
      <c r="D1842">
        <f t="shared" ca="1" si="184"/>
        <v>-2.1999999999999999E-2</v>
      </c>
      <c r="E1842">
        <f t="shared" ca="1" si="187"/>
        <v>0</v>
      </c>
      <c r="F1842">
        <f t="shared" ca="1" si="188"/>
        <v>31</v>
      </c>
      <c r="G1842">
        <f t="shared" ca="1" si="189"/>
        <v>32</v>
      </c>
      <c r="M1842">
        <v>1386</v>
      </c>
      <c r="N1842">
        <v>31.306000000000001</v>
      </c>
    </row>
    <row r="1843" spans="1:14">
      <c r="A1843" s="54">
        <f>formulas!O1930</f>
        <v>0</v>
      </c>
      <c r="B1843" s="33">
        <f t="shared" ca="1" si="185"/>
        <v>32</v>
      </c>
      <c r="C1843">
        <f t="shared" si="186"/>
        <v>486</v>
      </c>
      <c r="D1843">
        <f t="shared" ca="1" si="184"/>
        <v>-2.1999999999999999E-2</v>
      </c>
      <c r="E1843">
        <f t="shared" ca="1" si="187"/>
        <v>0</v>
      </c>
      <c r="F1843">
        <f t="shared" ca="1" si="188"/>
        <v>31</v>
      </c>
      <c r="G1843">
        <f t="shared" ca="1" si="189"/>
        <v>32</v>
      </c>
      <c r="M1843">
        <v>1387</v>
      </c>
      <c r="N1843">
        <v>31.329000000000001</v>
      </c>
    </row>
    <row r="1844" spans="1:14">
      <c r="A1844" s="54">
        <f>formulas!O1931</f>
        <v>0</v>
      </c>
      <c r="B1844" s="33">
        <f t="shared" ca="1" si="185"/>
        <v>32</v>
      </c>
      <c r="C1844">
        <f t="shared" si="186"/>
        <v>486</v>
      </c>
      <c r="D1844">
        <f t="shared" ca="1" si="184"/>
        <v>-2.1999999999999999E-2</v>
      </c>
      <c r="E1844">
        <f t="shared" ca="1" si="187"/>
        <v>0</v>
      </c>
      <c r="F1844">
        <f t="shared" ca="1" si="188"/>
        <v>31</v>
      </c>
      <c r="G1844">
        <f t="shared" ca="1" si="189"/>
        <v>32</v>
      </c>
      <c r="M1844">
        <v>1388</v>
      </c>
      <c r="N1844">
        <v>31.352</v>
      </c>
    </row>
    <row r="1845" spans="1:14">
      <c r="A1845" s="54">
        <f>formulas!O1932</f>
        <v>0</v>
      </c>
      <c r="B1845" s="33">
        <f t="shared" ca="1" si="185"/>
        <v>32</v>
      </c>
      <c r="C1845">
        <f t="shared" si="186"/>
        <v>486</v>
      </c>
      <c r="D1845">
        <f t="shared" ca="1" si="184"/>
        <v>-2.1999999999999999E-2</v>
      </c>
      <c r="E1845">
        <f t="shared" ca="1" si="187"/>
        <v>0</v>
      </c>
      <c r="F1845">
        <f t="shared" ca="1" si="188"/>
        <v>31</v>
      </c>
      <c r="G1845">
        <f t="shared" ca="1" si="189"/>
        <v>32</v>
      </c>
      <c r="M1845">
        <v>1389</v>
      </c>
      <c r="N1845">
        <v>31.375</v>
      </c>
    </row>
    <row r="1846" spans="1:14">
      <c r="A1846" s="54">
        <f>formulas!O1933</f>
        <v>0</v>
      </c>
      <c r="B1846" s="33">
        <f t="shared" ca="1" si="185"/>
        <v>32</v>
      </c>
      <c r="C1846">
        <f t="shared" si="186"/>
        <v>486</v>
      </c>
      <c r="D1846">
        <f t="shared" ca="1" si="184"/>
        <v>-2.1999999999999999E-2</v>
      </c>
      <c r="E1846">
        <f t="shared" ca="1" si="187"/>
        <v>0</v>
      </c>
      <c r="F1846">
        <f t="shared" ca="1" si="188"/>
        <v>31</v>
      </c>
      <c r="G1846">
        <f t="shared" ca="1" si="189"/>
        <v>32</v>
      </c>
      <c r="M1846">
        <v>1390</v>
      </c>
      <c r="N1846">
        <v>31.398</v>
      </c>
    </row>
    <row r="1847" spans="1:14">
      <c r="A1847" s="54">
        <f>formulas!O1934</f>
        <v>0</v>
      </c>
      <c r="B1847" s="33">
        <f t="shared" ca="1" si="185"/>
        <v>32</v>
      </c>
      <c r="C1847">
        <f t="shared" si="186"/>
        <v>486</v>
      </c>
      <c r="D1847">
        <f t="shared" ca="1" si="184"/>
        <v>-2.1999999999999999E-2</v>
      </c>
      <c r="E1847">
        <f t="shared" ca="1" si="187"/>
        <v>0</v>
      </c>
      <c r="F1847">
        <f t="shared" ca="1" si="188"/>
        <v>31</v>
      </c>
      <c r="G1847">
        <f t="shared" ca="1" si="189"/>
        <v>32</v>
      </c>
      <c r="M1847">
        <v>1391</v>
      </c>
      <c r="N1847">
        <v>31.420999999999999</v>
      </c>
    </row>
    <row r="1848" spans="1:14">
      <c r="A1848" s="54">
        <f>formulas!O1935</f>
        <v>0</v>
      </c>
      <c r="B1848" s="33">
        <f t="shared" ca="1" si="185"/>
        <v>32</v>
      </c>
      <c r="C1848">
        <f t="shared" si="186"/>
        <v>486</v>
      </c>
      <c r="D1848">
        <f t="shared" ca="1" si="184"/>
        <v>-2.1999999999999999E-2</v>
      </c>
      <c r="E1848">
        <f t="shared" ca="1" si="187"/>
        <v>0</v>
      </c>
      <c r="F1848">
        <f t="shared" ca="1" si="188"/>
        <v>31</v>
      </c>
      <c r="G1848">
        <f t="shared" ca="1" si="189"/>
        <v>32</v>
      </c>
      <c r="M1848">
        <v>1392</v>
      </c>
      <c r="N1848">
        <v>31.443999999999999</v>
      </c>
    </row>
    <row r="1849" spans="1:14">
      <c r="A1849" s="54">
        <f>formulas!O1936</f>
        <v>0</v>
      </c>
      <c r="B1849" s="33">
        <f t="shared" ca="1" si="185"/>
        <v>32</v>
      </c>
      <c r="C1849">
        <f t="shared" si="186"/>
        <v>486</v>
      </c>
      <c r="D1849">
        <f t="shared" ca="1" si="184"/>
        <v>-2.1999999999999999E-2</v>
      </c>
      <c r="E1849">
        <f t="shared" ca="1" si="187"/>
        <v>0</v>
      </c>
      <c r="F1849">
        <f t="shared" ca="1" si="188"/>
        <v>31</v>
      </c>
      <c r="G1849">
        <f t="shared" ca="1" si="189"/>
        <v>32</v>
      </c>
      <c r="M1849">
        <v>1393</v>
      </c>
      <c r="N1849">
        <v>31.466999999999999</v>
      </c>
    </row>
    <row r="1850" spans="1:14">
      <c r="A1850" s="54">
        <f>formulas!O1937</f>
        <v>0</v>
      </c>
      <c r="B1850" s="33">
        <f t="shared" ca="1" si="185"/>
        <v>32</v>
      </c>
      <c r="C1850">
        <f t="shared" si="186"/>
        <v>486</v>
      </c>
      <c r="D1850">
        <f t="shared" ca="1" si="184"/>
        <v>-2.1999999999999999E-2</v>
      </c>
      <c r="E1850">
        <f t="shared" ca="1" si="187"/>
        <v>0</v>
      </c>
      <c r="F1850">
        <f t="shared" ca="1" si="188"/>
        <v>31</v>
      </c>
      <c r="G1850">
        <f t="shared" ca="1" si="189"/>
        <v>32</v>
      </c>
      <c r="M1850">
        <v>1394</v>
      </c>
      <c r="N1850">
        <v>31.49</v>
      </c>
    </row>
    <row r="1851" spans="1:14">
      <c r="A1851" s="54">
        <f>formulas!O1938</f>
        <v>0</v>
      </c>
      <c r="B1851" s="33">
        <f t="shared" ca="1" si="185"/>
        <v>32</v>
      </c>
      <c r="C1851">
        <f t="shared" si="186"/>
        <v>486</v>
      </c>
      <c r="D1851">
        <f t="shared" ca="1" si="184"/>
        <v>-2.1999999999999999E-2</v>
      </c>
      <c r="E1851">
        <f t="shared" ca="1" si="187"/>
        <v>0</v>
      </c>
      <c r="F1851">
        <f t="shared" ca="1" si="188"/>
        <v>31</v>
      </c>
      <c r="G1851">
        <f t="shared" ca="1" si="189"/>
        <v>32</v>
      </c>
      <c r="M1851">
        <v>1395</v>
      </c>
      <c r="N1851">
        <v>31.513000000000002</v>
      </c>
    </row>
    <row r="1852" spans="1:14">
      <c r="A1852" s="54">
        <f>formulas!O1939</f>
        <v>0</v>
      </c>
      <c r="B1852" s="33">
        <f t="shared" ca="1" si="185"/>
        <v>32</v>
      </c>
      <c r="C1852">
        <f t="shared" si="186"/>
        <v>486</v>
      </c>
      <c r="D1852">
        <f t="shared" ca="1" si="184"/>
        <v>-2.1999999999999999E-2</v>
      </c>
      <c r="E1852">
        <f t="shared" ca="1" si="187"/>
        <v>0</v>
      </c>
      <c r="F1852">
        <f t="shared" ca="1" si="188"/>
        <v>31</v>
      </c>
      <c r="G1852">
        <f t="shared" ca="1" si="189"/>
        <v>32</v>
      </c>
      <c r="M1852">
        <v>1396</v>
      </c>
      <c r="N1852">
        <v>31.536000000000001</v>
      </c>
    </row>
    <row r="1853" spans="1:14">
      <c r="A1853" s="54">
        <f>formulas!O1940</f>
        <v>0</v>
      </c>
      <c r="B1853" s="33">
        <f t="shared" ca="1" si="185"/>
        <v>32</v>
      </c>
      <c r="C1853">
        <f t="shared" si="186"/>
        <v>486</v>
      </c>
      <c r="D1853">
        <f t="shared" ca="1" si="184"/>
        <v>-2.1999999999999999E-2</v>
      </c>
      <c r="E1853">
        <f t="shared" ca="1" si="187"/>
        <v>0</v>
      </c>
      <c r="F1853">
        <f t="shared" ca="1" si="188"/>
        <v>31</v>
      </c>
      <c r="G1853">
        <f t="shared" ca="1" si="189"/>
        <v>32</v>
      </c>
      <c r="M1853">
        <v>1397</v>
      </c>
      <c r="N1853">
        <v>31.559000000000001</v>
      </c>
    </row>
    <row r="1854" spans="1:14">
      <c r="A1854" s="54">
        <f>formulas!O1941</f>
        <v>0</v>
      </c>
      <c r="B1854" s="33">
        <f t="shared" ca="1" si="185"/>
        <v>32</v>
      </c>
      <c r="C1854">
        <f t="shared" si="186"/>
        <v>486</v>
      </c>
      <c r="D1854">
        <f t="shared" ca="1" si="184"/>
        <v>-2.1999999999999999E-2</v>
      </c>
      <c r="E1854">
        <f t="shared" ca="1" si="187"/>
        <v>0</v>
      </c>
      <c r="F1854">
        <f t="shared" ca="1" si="188"/>
        <v>31</v>
      </c>
      <c r="G1854">
        <f t="shared" ca="1" si="189"/>
        <v>32</v>
      </c>
      <c r="M1854">
        <v>1398</v>
      </c>
      <c r="N1854">
        <v>31.582000000000001</v>
      </c>
    </row>
    <row r="1855" spans="1:14">
      <c r="A1855" s="54">
        <f>formulas!O1942</f>
        <v>0</v>
      </c>
      <c r="B1855" s="33">
        <f t="shared" ca="1" si="185"/>
        <v>32</v>
      </c>
      <c r="C1855">
        <f t="shared" si="186"/>
        <v>486</v>
      </c>
      <c r="D1855">
        <f t="shared" ca="1" si="184"/>
        <v>-2.1999999999999999E-2</v>
      </c>
      <c r="E1855">
        <f t="shared" ca="1" si="187"/>
        <v>0</v>
      </c>
      <c r="F1855">
        <f t="shared" ca="1" si="188"/>
        <v>31</v>
      </c>
      <c r="G1855">
        <f t="shared" ca="1" si="189"/>
        <v>32</v>
      </c>
      <c r="M1855">
        <v>1399</v>
      </c>
      <c r="N1855">
        <v>31.605</v>
      </c>
    </row>
    <row r="1856" spans="1:14">
      <c r="A1856" s="54">
        <f>formulas!O1943</f>
        <v>0</v>
      </c>
      <c r="B1856" s="33">
        <f t="shared" ca="1" si="185"/>
        <v>32</v>
      </c>
      <c r="C1856">
        <f t="shared" si="186"/>
        <v>486</v>
      </c>
      <c r="D1856">
        <f t="shared" ca="1" si="184"/>
        <v>-2.1999999999999999E-2</v>
      </c>
      <c r="E1856">
        <f t="shared" ca="1" si="187"/>
        <v>0</v>
      </c>
      <c r="F1856">
        <f t="shared" ca="1" si="188"/>
        <v>31</v>
      </c>
      <c r="G1856">
        <f t="shared" ca="1" si="189"/>
        <v>32</v>
      </c>
      <c r="M1856">
        <v>1400</v>
      </c>
      <c r="N1856">
        <v>31.628</v>
      </c>
    </row>
    <row r="1857" spans="1:14">
      <c r="A1857" s="54">
        <f>formulas!O1944</f>
        <v>0</v>
      </c>
      <c r="B1857" s="33">
        <f t="shared" ca="1" si="185"/>
        <v>32</v>
      </c>
      <c r="C1857">
        <f t="shared" si="186"/>
        <v>486</v>
      </c>
      <c r="D1857">
        <f t="shared" ca="1" si="184"/>
        <v>-2.1999999999999999E-2</v>
      </c>
      <c r="E1857">
        <f t="shared" ca="1" si="187"/>
        <v>0</v>
      </c>
      <c r="F1857">
        <f t="shared" ca="1" si="188"/>
        <v>31</v>
      </c>
      <c r="G1857">
        <f t="shared" ca="1" si="189"/>
        <v>32</v>
      </c>
      <c r="M1857">
        <v>1401</v>
      </c>
      <c r="N1857">
        <v>31.651</v>
      </c>
    </row>
    <row r="1858" spans="1:14">
      <c r="A1858" s="54">
        <f>formulas!O1945</f>
        <v>0</v>
      </c>
      <c r="B1858" s="33">
        <f t="shared" ca="1" si="185"/>
        <v>32</v>
      </c>
      <c r="C1858">
        <f t="shared" si="186"/>
        <v>486</v>
      </c>
      <c r="D1858">
        <f t="shared" ca="1" si="184"/>
        <v>-2.1999999999999999E-2</v>
      </c>
      <c r="E1858">
        <f t="shared" ca="1" si="187"/>
        <v>0</v>
      </c>
      <c r="F1858">
        <f t="shared" ca="1" si="188"/>
        <v>31</v>
      </c>
      <c r="G1858">
        <f t="shared" ca="1" si="189"/>
        <v>32</v>
      </c>
      <c r="M1858">
        <v>1402</v>
      </c>
      <c r="N1858">
        <v>31.673999999999999</v>
      </c>
    </row>
    <row r="1859" spans="1:14">
      <c r="A1859" s="54">
        <f>formulas!O1946</f>
        <v>0</v>
      </c>
      <c r="B1859" s="33">
        <f t="shared" ca="1" si="185"/>
        <v>32</v>
      </c>
      <c r="C1859">
        <f t="shared" si="186"/>
        <v>486</v>
      </c>
      <c r="D1859">
        <f t="shared" ref="D1859:D1922" ca="1" si="190">INDIRECT(ADDRESS(C1859+1,14))</f>
        <v>-2.1999999999999999E-2</v>
      </c>
      <c r="E1859">
        <f t="shared" ca="1" si="187"/>
        <v>0</v>
      </c>
      <c r="F1859">
        <f t="shared" ca="1" si="188"/>
        <v>31</v>
      </c>
      <c r="G1859">
        <f t="shared" ca="1" si="189"/>
        <v>32</v>
      </c>
      <c r="M1859">
        <v>1403</v>
      </c>
      <c r="N1859">
        <v>31.696999999999999</v>
      </c>
    </row>
    <row r="1860" spans="1:14">
      <c r="A1860" s="54">
        <f>formulas!O1947</f>
        <v>0</v>
      </c>
      <c r="B1860" s="33">
        <f t="shared" ca="1" si="185"/>
        <v>32</v>
      </c>
      <c r="C1860">
        <f t="shared" si="186"/>
        <v>486</v>
      </c>
      <c r="D1860">
        <f t="shared" ca="1" si="190"/>
        <v>-2.1999999999999999E-2</v>
      </c>
      <c r="E1860">
        <f t="shared" ca="1" si="187"/>
        <v>0</v>
      </c>
      <c r="F1860">
        <f t="shared" ca="1" si="188"/>
        <v>31</v>
      </c>
      <c r="G1860">
        <f t="shared" ca="1" si="189"/>
        <v>32</v>
      </c>
      <c r="M1860">
        <v>1404</v>
      </c>
      <c r="N1860">
        <v>31.72</v>
      </c>
    </row>
    <row r="1861" spans="1:14">
      <c r="A1861" s="54">
        <f>formulas!O1948</f>
        <v>0</v>
      </c>
      <c r="B1861" s="33">
        <f t="shared" ca="1" si="185"/>
        <v>32</v>
      </c>
      <c r="C1861">
        <f t="shared" si="186"/>
        <v>486</v>
      </c>
      <c r="D1861">
        <f t="shared" ca="1" si="190"/>
        <v>-2.1999999999999999E-2</v>
      </c>
      <c r="E1861">
        <f t="shared" ca="1" si="187"/>
        <v>0</v>
      </c>
      <c r="F1861">
        <f t="shared" ca="1" si="188"/>
        <v>31</v>
      </c>
      <c r="G1861">
        <f t="shared" ca="1" si="189"/>
        <v>32</v>
      </c>
      <c r="M1861">
        <v>1405</v>
      </c>
      <c r="N1861">
        <v>31.742999999999999</v>
      </c>
    </row>
    <row r="1862" spans="1:14">
      <c r="A1862" s="54">
        <f>formulas!O1949</f>
        <v>0</v>
      </c>
      <c r="B1862" s="33">
        <f t="shared" ca="1" si="185"/>
        <v>32</v>
      </c>
      <c r="C1862">
        <f t="shared" si="186"/>
        <v>486</v>
      </c>
      <c r="D1862">
        <f t="shared" ca="1" si="190"/>
        <v>-2.1999999999999999E-2</v>
      </c>
      <c r="E1862">
        <f t="shared" ca="1" si="187"/>
        <v>0</v>
      </c>
      <c r="F1862">
        <f t="shared" ca="1" si="188"/>
        <v>31</v>
      </c>
      <c r="G1862">
        <f t="shared" ca="1" si="189"/>
        <v>32</v>
      </c>
      <c r="M1862">
        <v>1406</v>
      </c>
      <c r="N1862">
        <v>31.765999999999998</v>
      </c>
    </row>
    <row r="1863" spans="1:14">
      <c r="A1863" s="54">
        <f>formulas!O1950</f>
        <v>0</v>
      </c>
      <c r="B1863" s="33">
        <f t="shared" ca="1" si="185"/>
        <v>32</v>
      </c>
      <c r="C1863">
        <f t="shared" si="186"/>
        <v>486</v>
      </c>
      <c r="D1863">
        <f t="shared" ca="1" si="190"/>
        <v>-2.1999999999999999E-2</v>
      </c>
      <c r="E1863">
        <f t="shared" ca="1" si="187"/>
        <v>0</v>
      </c>
      <c r="F1863">
        <f t="shared" ca="1" si="188"/>
        <v>31</v>
      </c>
      <c r="G1863">
        <f t="shared" ca="1" si="189"/>
        <v>32</v>
      </c>
      <c r="M1863">
        <v>1407</v>
      </c>
      <c r="N1863">
        <v>31.789000000000001</v>
      </c>
    </row>
    <row r="1864" spans="1:14">
      <c r="A1864" s="54">
        <f>formulas!O1951</f>
        <v>0</v>
      </c>
      <c r="B1864" s="33">
        <f t="shared" ca="1" si="185"/>
        <v>32</v>
      </c>
      <c r="C1864">
        <f t="shared" si="186"/>
        <v>486</v>
      </c>
      <c r="D1864">
        <f t="shared" ca="1" si="190"/>
        <v>-2.1999999999999999E-2</v>
      </c>
      <c r="E1864">
        <f t="shared" ca="1" si="187"/>
        <v>0</v>
      </c>
      <c r="F1864">
        <f t="shared" ca="1" si="188"/>
        <v>31</v>
      </c>
      <c r="G1864">
        <f t="shared" ca="1" si="189"/>
        <v>32</v>
      </c>
      <c r="M1864">
        <v>1408</v>
      </c>
      <c r="N1864">
        <v>31.812000000000001</v>
      </c>
    </row>
    <row r="1865" spans="1:14">
      <c r="A1865" s="54">
        <f>formulas!O1952</f>
        <v>0</v>
      </c>
      <c r="B1865" s="33">
        <f t="shared" ca="1" si="185"/>
        <v>32</v>
      </c>
      <c r="C1865">
        <f t="shared" si="186"/>
        <v>486</v>
      </c>
      <c r="D1865">
        <f t="shared" ca="1" si="190"/>
        <v>-2.1999999999999999E-2</v>
      </c>
      <c r="E1865">
        <f t="shared" ca="1" si="187"/>
        <v>0</v>
      </c>
      <c r="F1865">
        <f t="shared" ca="1" si="188"/>
        <v>31</v>
      </c>
      <c r="G1865">
        <f t="shared" ca="1" si="189"/>
        <v>32</v>
      </c>
      <c r="M1865">
        <v>1409</v>
      </c>
      <c r="N1865">
        <v>31.834</v>
      </c>
    </row>
    <row r="1866" spans="1:14">
      <c r="A1866" s="54">
        <f>formulas!O1953</f>
        <v>0</v>
      </c>
      <c r="B1866" s="33">
        <f t="shared" ca="1" si="185"/>
        <v>32</v>
      </c>
      <c r="C1866">
        <f t="shared" si="186"/>
        <v>486</v>
      </c>
      <c r="D1866">
        <f t="shared" ca="1" si="190"/>
        <v>-2.1999999999999999E-2</v>
      </c>
      <c r="E1866">
        <f t="shared" ca="1" si="187"/>
        <v>0</v>
      </c>
      <c r="F1866">
        <f t="shared" ca="1" si="188"/>
        <v>31</v>
      </c>
      <c r="G1866">
        <f t="shared" ca="1" si="189"/>
        <v>32</v>
      </c>
      <c r="M1866">
        <v>1410</v>
      </c>
      <c r="N1866">
        <v>31.856999999999999</v>
      </c>
    </row>
    <row r="1867" spans="1:14">
      <c r="A1867" s="54">
        <f>formulas!O1954</f>
        <v>0</v>
      </c>
      <c r="B1867" s="33">
        <f t="shared" ca="1" si="185"/>
        <v>32</v>
      </c>
      <c r="C1867">
        <f t="shared" si="186"/>
        <v>486</v>
      </c>
      <c r="D1867">
        <f t="shared" ca="1" si="190"/>
        <v>-2.1999999999999999E-2</v>
      </c>
      <c r="E1867">
        <f t="shared" ca="1" si="187"/>
        <v>0</v>
      </c>
      <c r="F1867">
        <f t="shared" ca="1" si="188"/>
        <v>31</v>
      </c>
      <c r="G1867">
        <f t="shared" ca="1" si="189"/>
        <v>32</v>
      </c>
      <c r="M1867">
        <v>1411</v>
      </c>
      <c r="N1867">
        <v>31.88</v>
      </c>
    </row>
    <row r="1868" spans="1:14">
      <c r="A1868" s="54">
        <f>formulas!O1955</f>
        <v>0</v>
      </c>
      <c r="B1868" s="33">
        <f t="shared" ca="1" si="185"/>
        <v>32</v>
      </c>
      <c r="C1868">
        <f t="shared" si="186"/>
        <v>486</v>
      </c>
      <c r="D1868">
        <f t="shared" ca="1" si="190"/>
        <v>-2.1999999999999999E-2</v>
      </c>
      <c r="E1868">
        <f t="shared" ca="1" si="187"/>
        <v>0</v>
      </c>
      <c r="F1868">
        <f t="shared" ca="1" si="188"/>
        <v>31</v>
      </c>
      <c r="G1868">
        <f t="shared" ca="1" si="189"/>
        <v>32</v>
      </c>
      <c r="M1868">
        <v>1412</v>
      </c>
      <c r="N1868">
        <v>31.902999999999999</v>
      </c>
    </row>
    <row r="1869" spans="1:14">
      <c r="A1869" s="54">
        <f>formulas!O1956</f>
        <v>0</v>
      </c>
      <c r="B1869" s="33">
        <f t="shared" ca="1" si="185"/>
        <v>32</v>
      </c>
      <c r="C1869">
        <f t="shared" si="186"/>
        <v>486</v>
      </c>
      <c r="D1869">
        <f t="shared" ca="1" si="190"/>
        <v>-2.1999999999999999E-2</v>
      </c>
      <c r="E1869">
        <f t="shared" ca="1" si="187"/>
        <v>0</v>
      </c>
      <c r="F1869">
        <f t="shared" ca="1" si="188"/>
        <v>31</v>
      </c>
      <c r="G1869">
        <f t="shared" ca="1" si="189"/>
        <v>32</v>
      </c>
      <c r="M1869">
        <v>1413</v>
      </c>
      <c r="N1869">
        <v>31.925999999999998</v>
      </c>
    </row>
    <row r="1870" spans="1:14">
      <c r="A1870" s="54">
        <f>formulas!O1957</f>
        <v>0</v>
      </c>
      <c r="B1870" s="33">
        <f t="shared" ca="1" si="185"/>
        <v>32</v>
      </c>
      <c r="C1870">
        <f t="shared" si="186"/>
        <v>486</v>
      </c>
      <c r="D1870">
        <f t="shared" ca="1" si="190"/>
        <v>-2.1999999999999999E-2</v>
      </c>
      <c r="E1870">
        <f t="shared" ca="1" si="187"/>
        <v>0</v>
      </c>
      <c r="F1870">
        <f t="shared" ca="1" si="188"/>
        <v>31</v>
      </c>
      <c r="G1870">
        <f t="shared" ca="1" si="189"/>
        <v>32</v>
      </c>
      <c r="M1870">
        <v>1414</v>
      </c>
      <c r="N1870">
        <v>31.949000000000002</v>
      </c>
    </row>
    <row r="1871" spans="1:14">
      <c r="A1871" s="54">
        <f>formulas!O1958</f>
        <v>0</v>
      </c>
      <c r="B1871" s="33">
        <f t="shared" ca="1" si="185"/>
        <v>32</v>
      </c>
      <c r="C1871">
        <f t="shared" si="186"/>
        <v>486</v>
      </c>
      <c r="D1871">
        <f t="shared" ca="1" si="190"/>
        <v>-2.1999999999999999E-2</v>
      </c>
      <c r="E1871">
        <f t="shared" ca="1" si="187"/>
        <v>0</v>
      </c>
      <c r="F1871">
        <f t="shared" ca="1" si="188"/>
        <v>31</v>
      </c>
      <c r="G1871">
        <f t="shared" ca="1" si="189"/>
        <v>32</v>
      </c>
      <c r="M1871">
        <v>1415</v>
      </c>
      <c r="N1871">
        <v>31.972000000000001</v>
      </c>
    </row>
    <row r="1872" spans="1:14">
      <c r="A1872" s="54">
        <f>formulas!O1959</f>
        <v>0</v>
      </c>
      <c r="B1872" s="33">
        <f t="shared" ca="1" si="185"/>
        <v>32</v>
      </c>
      <c r="C1872">
        <f t="shared" si="186"/>
        <v>486</v>
      </c>
      <c r="D1872">
        <f t="shared" ca="1" si="190"/>
        <v>-2.1999999999999999E-2</v>
      </c>
      <c r="E1872">
        <f t="shared" ca="1" si="187"/>
        <v>0</v>
      </c>
      <c r="F1872">
        <f t="shared" ca="1" si="188"/>
        <v>31</v>
      </c>
      <c r="G1872">
        <f t="shared" ca="1" si="189"/>
        <v>32</v>
      </c>
      <c r="M1872">
        <v>1416</v>
      </c>
      <c r="N1872">
        <v>31.995000000000001</v>
      </c>
    </row>
    <row r="1873" spans="1:14">
      <c r="A1873" s="54">
        <f>formulas!O1960</f>
        <v>0</v>
      </c>
      <c r="B1873" s="33">
        <f t="shared" ca="1" si="185"/>
        <v>32</v>
      </c>
      <c r="C1873">
        <f t="shared" si="186"/>
        <v>486</v>
      </c>
      <c r="D1873">
        <f t="shared" ca="1" si="190"/>
        <v>-2.1999999999999999E-2</v>
      </c>
      <c r="E1873">
        <f t="shared" ca="1" si="187"/>
        <v>0</v>
      </c>
      <c r="F1873">
        <f t="shared" ca="1" si="188"/>
        <v>31</v>
      </c>
      <c r="G1873">
        <f t="shared" ca="1" si="189"/>
        <v>32</v>
      </c>
      <c r="M1873">
        <v>1417</v>
      </c>
      <c r="N1873">
        <v>32.018000000000001</v>
      </c>
    </row>
    <row r="1874" spans="1:14">
      <c r="A1874" s="54">
        <f>formulas!O1961</f>
        <v>0</v>
      </c>
      <c r="B1874" s="33">
        <f t="shared" ca="1" si="185"/>
        <v>32</v>
      </c>
      <c r="C1874">
        <f t="shared" si="186"/>
        <v>486</v>
      </c>
      <c r="D1874">
        <f t="shared" ca="1" si="190"/>
        <v>-2.1999999999999999E-2</v>
      </c>
      <c r="E1874">
        <f t="shared" ca="1" si="187"/>
        <v>0</v>
      </c>
      <c r="F1874">
        <f t="shared" ca="1" si="188"/>
        <v>31</v>
      </c>
      <c r="G1874">
        <f t="shared" ca="1" si="189"/>
        <v>32</v>
      </c>
      <c r="M1874">
        <v>1418</v>
      </c>
      <c r="N1874">
        <v>32.040999999999997</v>
      </c>
    </row>
    <row r="1875" spans="1:14">
      <c r="A1875" s="54">
        <f>formulas!O1962</f>
        <v>0</v>
      </c>
      <c r="B1875" s="33">
        <f t="shared" ca="1" si="185"/>
        <v>32</v>
      </c>
      <c r="C1875">
        <f t="shared" si="186"/>
        <v>486</v>
      </c>
      <c r="D1875">
        <f t="shared" ca="1" si="190"/>
        <v>-2.1999999999999999E-2</v>
      </c>
      <c r="E1875">
        <f t="shared" ca="1" si="187"/>
        <v>0</v>
      </c>
      <c r="F1875">
        <f t="shared" ca="1" si="188"/>
        <v>31</v>
      </c>
      <c r="G1875">
        <f t="shared" ca="1" si="189"/>
        <v>32</v>
      </c>
      <c r="M1875">
        <v>1419</v>
      </c>
      <c r="N1875">
        <v>32.064</v>
      </c>
    </row>
    <row r="1876" spans="1:14">
      <c r="A1876" s="54">
        <f>formulas!O1963</f>
        <v>0</v>
      </c>
      <c r="B1876" s="33">
        <f t="shared" ca="1" si="185"/>
        <v>32</v>
      </c>
      <c r="C1876">
        <f t="shared" si="186"/>
        <v>486</v>
      </c>
      <c r="D1876">
        <f t="shared" ca="1" si="190"/>
        <v>-2.1999999999999999E-2</v>
      </c>
      <c r="E1876">
        <f t="shared" ca="1" si="187"/>
        <v>0</v>
      </c>
      <c r="F1876">
        <f t="shared" ca="1" si="188"/>
        <v>31</v>
      </c>
      <c r="G1876">
        <f t="shared" ca="1" si="189"/>
        <v>32</v>
      </c>
      <c r="M1876">
        <v>1420</v>
      </c>
      <c r="N1876">
        <v>32.087000000000003</v>
      </c>
    </row>
    <row r="1877" spans="1:14">
      <c r="A1877" s="54">
        <f>formulas!O1964</f>
        <v>0</v>
      </c>
      <c r="B1877" s="33">
        <f t="shared" ca="1" si="185"/>
        <v>32</v>
      </c>
      <c r="C1877">
        <f t="shared" si="186"/>
        <v>486</v>
      </c>
      <c r="D1877">
        <f t="shared" ca="1" si="190"/>
        <v>-2.1999999999999999E-2</v>
      </c>
      <c r="E1877">
        <f t="shared" ca="1" si="187"/>
        <v>0</v>
      </c>
      <c r="F1877">
        <f t="shared" ca="1" si="188"/>
        <v>31</v>
      </c>
      <c r="G1877">
        <f t="shared" ca="1" si="189"/>
        <v>32</v>
      </c>
      <c r="M1877">
        <v>1421</v>
      </c>
      <c r="N1877">
        <v>32.11</v>
      </c>
    </row>
    <row r="1878" spans="1:14">
      <c r="A1878" s="54">
        <f>formulas!O1965</f>
        <v>0</v>
      </c>
      <c r="B1878" s="33">
        <f t="shared" ca="1" si="185"/>
        <v>32</v>
      </c>
      <c r="C1878">
        <f t="shared" si="186"/>
        <v>486</v>
      </c>
      <c r="D1878">
        <f t="shared" ca="1" si="190"/>
        <v>-2.1999999999999999E-2</v>
      </c>
      <c r="E1878">
        <f t="shared" ca="1" si="187"/>
        <v>0</v>
      </c>
      <c r="F1878">
        <f t="shared" ca="1" si="188"/>
        <v>31</v>
      </c>
      <c r="G1878">
        <f t="shared" ca="1" si="189"/>
        <v>32</v>
      </c>
      <c r="M1878">
        <v>1422</v>
      </c>
      <c r="N1878">
        <v>32.133000000000003</v>
      </c>
    </row>
    <row r="1879" spans="1:14">
      <c r="A1879" s="54">
        <f>formulas!O1966</f>
        <v>0</v>
      </c>
      <c r="B1879" s="33">
        <f t="shared" ca="1" si="185"/>
        <v>32</v>
      </c>
      <c r="C1879">
        <f t="shared" si="186"/>
        <v>486</v>
      </c>
      <c r="D1879">
        <f t="shared" ca="1" si="190"/>
        <v>-2.1999999999999999E-2</v>
      </c>
      <c r="E1879">
        <f t="shared" ca="1" si="187"/>
        <v>0</v>
      </c>
      <c r="F1879">
        <f t="shared" ca="1" si="188"/>
        <v>31</v>
      </c>
      <c r="G1879">
        <f t="shared" ca="1" si="189"/>
        <v>32</v>
      </c>
      <c r="M1879">
        <v>1423</v>
      </c>
      <c r="N1879">
        <v>32.155999999999999</v>
      </c>
    </row>
    <row r="1880" spans="1:14">
      <c r="A1880" s="54">
        <f>formulas!O1967</f>
        <v>0</v>
      </c>
      <c r="B1880" s="33">
        <f t="shared" ca="1" si="185"/>
        <v>32</v>
      </c>
      <c r="C1880">
        <f t="shared" si="186"/>
        <v>486</v>
      </c>
      <c r="D1880">
        <f t="shared" ca="1" si="190"/>
        <v>-2.1999999999999999E-2</v>
      </c>
      <c r="E1880">
        <f t="shared" ca="1" si="187"/>
        <v>0</v>
      </c>
      <c r="F1880">
        <f t="shared" ca="1" si="188"/>
        <v>31</v>
      </c>
      <c r="G1880">
        <f t="shared" ca="1" si="189"/>
        <v>32</v>
      </c>
      <c r="M1880">
        <v>1424</v>
      </c>
      <c r="N1880">
        <v>32.179000000000002</v>
      </c>
    </row>
    <row r="1881" spans="1:14">
      <c r="A1881" s="54">
        <f>formulas!O1968</f>
        <v>0</v>
      </c>
      <c r="B1881" s="33">
        <f t="shared" ca="1" si="185"/>
        <v>32</v>
      </c>
      <c r="C1881">
        <f t="shared" si="186"/>
        <v>486</v>
      </c>
      <c r="D1881">
        <f t="shared" ca="1" si="190"/>
        <v>-2.1999999999999999E-2</v>
      </c>
      <c r="E1881">
        <f t="shared" ca="1" si="187"/>
        <v>0</v>
      </c>
      <c r="F1881">
        <f t="shared" ca="1" si="188"/>
        <v>31</v>
      </c>
      <c r="G1881">
        <f t="shared" ca="1" si="189"/>
        <v>32</v>
      </c>
      <c r="M1881">
        <v>1425</v>
      </c>
      <c r="N1881">
        <v>32.201999999999998</v>
      </c>
    </row>
    <row r="1882" spans="1:14">
      <c r="A1882" s="54">
        <f>formulas!O1969</f>
        <v>0</v>
      </c>
      <c r="B1882" s="33">
        <f t="shared" ca="1" si="185"/>
        <v>32</v>
      </c>
      <c r="C1882">
        <f t="shared" si="186"/>
        <v>486</v>
      </c>
      <c r="D1882">
        <f t="shared" ca="1" si="190"/>
        <v>-2.1999999999999999E-2</v>
      </c>
      <c r="E1882">
        <f t="shared" ca="1" si="187"/>
        <v>0</v>
      </c>
      <c r="F1882">
        <f t="shared" ca="1" si="188"/>
        <v>31</v>
      </c>
      <c r="G1882">
        <f t="shared" ca="1" si="189"/>
        <v>32</v>
      </c>
      <c r="M1882">
        <v>1426</v>
      </c>
      <c r="N1882">
        <v>32.223999999999997</v>
      </c>
    </row>
    <row r="1883" spans="1:14">
      <c r="A1883" s="54">
        <f>formulas!O1970</f>
        <v>0</v>
      </c>
      <c r="B1883" s="33">
        <f t="shared" ca="1" si="185"/>
        <v>32</v>
      </c>
      <c r="C1883">
        <f t="shared" si="186"/>
        <v>486</v>
      </c>
      <c r="D1883">
        <f t="shared" ca="1" si="190"/>
        <v>-2.1999999999999999E-2</v>
      </c>
      <c r="E1883">
        <f t="shared" ca="1" si="187"/>
        <v>0</v>
      </c>
      <c r="F1883">
        <f t="shared" ca="1" si="188"/>
        <v>31</v>
      </c>
      <c r="G1883">
        <f t="shared" ca="1" si="189"/>
        <v>32</v>
      </c>
      <c r="M1883">
        <v>1427</v>
      </c>
      <c r="N1883">
        <v>32.247</v>
      </c>
    </row>
    <row r="1884" spans="1:14">
      <c r="A1884" s="54">
        <f>formulas!O1971</f>
        <v>0</v>
      </c>
      <c r="B1884" s="33">
        <f t="shared" ca="1" si="185"/>
        <v>32</v>
      </c>
      <c r="C1884">
        <f t="shared" si="186"/>
        <v>486</v>
      </c>
      <c r="D1884">
        <f t="shared" ca="1" si="190"/>
        <v>-2.1999999999999999E-2</v>
      </c>
      <c r="E1884">
        <f t="shared" ca="1" si="187"/>
        <v>0</v>
      </c>
      <c r="F1884">
        <f t="shared" ca="1" si="188"/>
        <v>31</v>
      </c>
      <c r="G1884">
        <f t="shared" ca="1" si="189"/>
        <v>32</v>
      </c>
      <c r="M1884">
        <v>1428</v>
      </c>
      <c r="N1884">
        <v>32.270000000000003</v>
      </c>
    </row>
    <row r="1885" spans="1:14">
      <c r="A1885" s="54">
        <f>formulas!O1972</f>
        <v>0</v>
      </c>
      <c r="B1885" s="33">
        <f t="shared" ca="1" si="185"/>
        <v>32</v>
      </c>
      <c r="C1885">
        <f t="shared" si="186"/>
        <v>486</v>
      </c>
      <c r="D1885">
        <f t="shared" ca="1" si="190"/>
        <v>-2.1999999999999999E-2</v>
      </c>
      <c r="E1885">
        <f t="shared" ca="1" si="187"/>
        <v>0</v>
      </c>
      <c r="F1885">
        <f t="shared" ca="1" si="188"/>
        <v>31</v>
      </c>
      <c r="G1885">
        <f t="shared" ca="1" si="189"/>
        <v>32</v>
      </c>
      <c r="M1885">
        <v>1429</v>
      </c>
      <c r="N1885">
        <v>32.292999999999999</v>
      </c>
    </row>
    <row r="1886" spans="1:14">
      <c r="A1886" s="54">
        <f>formulas!O1973</f>
        <v>0</v>
      </c>
      <c r="B1886" s="33">
        <f t="shared" ca="1" si="185"/>
        <v>32</v>
      </c>
      <c r="C1886">
        <f t="shared" si="186"/>
        <v>486</v>
      </c>
      <c r="D1886">
        <f t="shared" ca="1" si="190"/>
        <v>-2.1999999999999999E-2</v>
      </c>
      <c r="E1886">
        <f t="shared" ca="1" si="187"/>
        <v>0</v>
      </c>
      <c r="F1886">
        <f t="shared" ca="1" si="188"/>
        <v>31</v>
      </c>
      <c r="G1886">
        <f t="shared" ca="1" si="189"/>
        <v>32</v>
      </c>
      <c r="M1886">
        <v>1430</v>
      </c>
      <c r="N1886">
        <v>32.316000000000003</v>
      </c>
    </row>
    <row r="1887" spans="1:14">
      <c r="A1887" s="54">
        <f>formulas!O1974</f>
        <v>0</v>
      </c>
      <c r="B1887" s="33">
        <f t="shared" ca="1" si="185"/>
        <v>32</v>
      </c>
      <c r="C1887">
        <f t="shared" si="186"/>
        <v>486</v>
      </c>
      <c r="D1887">
        <f t="shared" ca="1" si="190"/>
        <v>-2.1999999999999999E-2</v>
      </c>
      <c r="E1887">
        <f t="shared" ca="1" si="187"/>
        <v>0</v>
      </c>
      <c r="F1887">
        <f t="shared" ca="1" si="188"/>
        <v>31</v>
      </c>
      <c r="G1887">
        <f t="shared" ca="1" si="189"/>
        <v>32</v>
      </c>
      <c r="M1887">
        <v>1431</v>
      </c>
      <c r="N1887">
        <v>32.338999999999999</v>
      </c>
    </row>
    <row r="1888" spans="1:14">
      <c r="A1888" s="54">
        <f>formulas!O1975</f>
        <v>0</v>
      </c>
      <c r="B1888" s="33">
        <f t="shared" ca="1" si="185"/>
        <v>32</v>
      </c>
      <c r="C1888">
        <f t="shared" si="186"/>
        <v>486</v>
      </c>
      <c r="D1888">
        <f t="shared" ca="1" si="190"/>
        <v>-2.1999999999999999E-2</v>
      </c>
      <c r="E1888">
        <f t="shared" ca="1" si="187"/>
        <v>0</v>
      </c>
      <c r="F1888">
        <f t="shared" ca="1" si="188"/>
        <v>31</v>
      </c>
      <c r="G1888">
        <f t="shared" ca="1" si="189"/>
        <v>32</v>
      </c>
      <c r="M1888">
        <v>1432</v>
      </c>
      <c r="N1888">
        <v>32.362000000000002</v>
      </c>
    </row>
    <row r="1889" spans="1:14">
      <c r="A1889" s="54">
        <f>formulas!O1976</f>
        <v>0</v>
      </c>
      <c r="B1889" s="33">
        <f t="shared" ca="1" si="185"/>
        <v>32</v>
      </c>
      <c r="C1889">
        <f t="shared" si="186"/>
        <v>486</v>
      </c>
      <c r="D1889">
        <f t="shared" ca="1" si="190"/>
        <v>-2.1999999999999999E-2</v>
      </c>
      <c r="E1889">
        <f t="shared" ca="1" si="187"/>
        <v>0</v>
      </c>
      <c r="F1889">
        <f t="shared" ca="1" si="188"/>
        <v>31</v>
      </c>
      <c r="G1889">
        <f t="shared" ca="1" si="189"/>
        <v>32</v>
      </c>
      <c r="M1889">
        <v>1433</v>
      </c>
      <c r="N1889">
        <v>32.384999999999998</v>
      </c>
    </row>
    <row r="1890" spans="1:14">
      <c r="A1890" s="54">
        <f>formulas!O1977</f>
        <v>0</v>
      </c>
      <c r="B1890" s="33">
        <f t="shared" ca="1" si="185"/>
        <v>32</v>
      </c>
      <c r="C1890">
        <f t="shared" si="186"/>
        <v>486</v>
      </c>
      <c r="D1890">
        <f t="shared" ca="1" si="190"/>
        <v>-2.1999999999999999E-2</v>
      </c>
      <c r="E1890">
        <f t="shared" ca="1" si="187"/>
        <v>0</v>
      </c>
      <c r="F1890">
        <f t="shared" ca="1" si="188"/>
        <v>31</v>
      </c>
      <c r="G1890">
        <f t="shared" ca="1" si="189"/>
        <v>32</v>
      </c>
      <c r="M1890">
        <v>1434</v>
      </c>
      <c r="N1890">
        <v>32.408000000000001</v>
      </c>
    </row>
    <row r="1891" spans="1:14">
      <c r="A1891" s="54">
        <f>formulas!O1978</f>
        <v>0</v>
      </c>
      <c r="B1891" s="33">
        <f t="shared" ca="1" si="185"/>
        <v>32</v>
      </c>
      <c r="C1891">
        <f t="shared" si="186"/>
        <v>486</v>
      </c>
      <c r="D1891">
        <f t="shared" ca="1" si="190"/>
        <v>-2.1999999999999999E-2</v>
      </c>
      <c r="E1891">
        <f t="shared" ca="1" si="187"/>
        <v>0</v>
      </c>
      <c r="F1891">
        <f t="shared" ca="1" si="188"/>
        <v>31</v>
      </c>
      <c r="G1891">
        <f t="shared" ca="1" si="189"/>
        <v>32</v>
      </c>
      <c r="M1891">
        <v>1435</v>
      </c>
      <c r="N1891">
        <v>32.430999999999997</v>
      </c>
    </row>
    <row r="1892" spans="1:14">
      <c r="A1892" s="54">
        <f>formulas!O1979</f>
        <v>0</v>
      </c>
      <c r="B1892" s="33">
        <f t="shared" ca="1" si="185"/>
        <v>32</v>
      </c>
      <c r="C1892">
        <f t="shared" si="186"/>
        <v>486</v>
      </c>
      <c r="D1892">
        <f t="shared" ca="1" si="190"/>
        <v>-2.1999999999999999E-2</v>
      </c>
      <c r="E1892">
        <f t="shared" ca="1" si="187"/>
        <v>0</v>
      </c>
      <c r="F1892">
        <f t="shared" ca="1" si="188"/>
        <v>31</v>
      </c>
      <c r="G1892">
        <f t="shared" ca="1" si="189"/>
        <v>32</v>
      </c>
      <c r="M1892">
        <v>1436</v>
      </c>
      <c r="N1892">
        <v>32.453000000000003</v>
      </c>
    </row>
    <row r="1893" spans="1:14">
      <c r="A1893" s="54">
        <f>formulas!O1980</f>
        <v>0</v>
      </c>
      <c r="B1893" s="33">
        <f t="shared" ref="B1893:B1904" ca="1" si="191">(A1893-D1893)/(E1893-D1893)*(G1893-F1893)+F1893</f>
        <v>32</v>
      </c>
      <c r="C1893">
        <f t="shared" ref="C1893:C1904" si="192">COUNTIF($N$2:$N$25400,"&lt;"&amp;A1893)</f>
        <v>486</v>
      </c>
      <c r="D1893">
        <f t="shared" ca="1" si="190"/>
        <v>-2.1999999999999999E-2</v>
      </c>
      <c r="E1893">
        <f t="shared" ref="E1893:E1904" ca="1" si="193">INDIRECT(ADDRESS(C1893+2,14))</f>
        <v>0</v>
      </c>
      <c r="F1893">
        <f t="shared" ref="F1893:F1904" ca="1" si="194">INDIRECT(ADDRESS(C1893+1,13))</f>
        <v>31</v>
      </c>
      <c r="G1893">
        <f t="shared" ref="G1893:G1904" ca="1" si="195">INDIRECT(ADDRESS(C1893+2,13))</f>
        <v>32</v>
      </c>
      <c r="M1893">
        <v>1437</v>
      </c>
      <c r="N1893">
        <v>32.475999999999999</v>
      </c>
    </row>
    <row r="1894" spans="1:14">
      <c r="A1894" s="54">
        <f>formulas!O1981</f>
        <v>0</v>
      </c>
      <c r="B1894" s="33">
        <f t="shared" ca="1" si="191"/>
        <v>32</v>
      </c>
      <c r="C1894">
        <f t="shared" si="192"/>
        <v>486</v>
      </c>
      <c r="D1894">
        <f t="shared" ca="1" si="190"/>
        <v>-2.1999999999999999E-2</v>
      </c>
      <c r="E1894">
        <f t="shared" ca="1" si="193"/>
        <v>0</v>
      </c>
      <c r="F1894">
        <f t="shared" ca="1" si="194"/>
        <v>31</v>
      </c>
      <c r="G1894">
        <f t="shared" ca="1" si="195"/>
        <v>32</v>
      </c>
      <c r="M1894">
        <v>1438</v>
      </c>
      <c r="N1894">
        <v>32.499000000000002</v>
      </c>
    </row>
    <row r="1895" spans="1:14">
      <c r="A1895" s="54">
        <f>formulas!O1982</f>
        <v>0</v>
      </c>
      <c r="B1895" s="33">
        <f t="shared" ca="1" si="191"/>
        <v>32</v>
      </c>
      <c r="C1895">
        <f t="shared" si="192"/>
        <v>486</v>
      </c>
      <c r="D1895">
        <f t="shared" ca="1" si="190"/>
        <v>-2.1999999999999999E-2</v>
      </c>
      <c r="E1895">
        <f t="shared" ca="1" si="193"/>
        <v>0</v>
      </c>
      <c r="F1895">
        <f t="shared" ca="1" si="194"/>
        <v>31</v>
      </c>
      <c r="G1895">
        <f t="shared" ca="1" si="195"/>
        <v>32</v>
      </c>
      <c r="M1895">
        <v>1439</v>
      </c>
      <c r="N1895">
        <v>32.521999999999998</v>
      </c>
    </row>
    <row r="1896" spans="1:14">
      <c r="A1896" s="54">
        <f>formulas!O1983</f>
        <v>0</v>
      </c>
      <c r="B1896" s="33">
        <f t="shared" ca="1" si="191"/>
        <v>32</v>
      </c>
      <c r="C1896">
        <f t="shared" si="192"/>
        <v>486</v>
      </c>
      <c r="D1896">
        <f t="shared" ca="1" si="190"/>
        <v>-2.1999999999999999E-2</v>
      </c>
      <c r="E1896">
        <f t="shared" ca="1" si="193"/>
        <v>0</v>
      </c>
      <c r="F1896">
        <f t="shared" ca="1" si="194"/>
        <v>31</v>
      </c>
      <c r="G1896">
        <f t="shared" ca="1" si="195"/>
        <v>32</v>
      </c>
      <c r="M1896">
        <v>1440</v>
      </c>
      <c r="N1896">
        <v>32.545000000000002</v>
      </c>
    </row>
    <row r="1897" spans="1:14">
      <c r="A1897" s="54">
        <f>formulas!O1984</f>
        <v>0</v>
      </c>
      <c r="B1897" s="33">
        <f t="shared" ca="1" si="191"/>
        <v>32</v>
      </c>
      <c r="C1897">
        <f t="shared" si="192"/>
        <v>486</v>
      </c>
      <c r="D1897">
        <f t="shared" ca="1" si="190"/>
        <v>-2.1999999999999999E-2</v>
      </c>
      <c r="E1897">
        <f t="shared" ca="1" si="193"/>
        <v>0</v>
      </c>
      <c r="F1897">
        <f t="shared" ca="1" si="194"/>
        <v>31</v>
      </c>
      <c r="G1897">
        <f t="shared" ca="1" si="195"/>
        <v>32</v>
      </c>
      <c r="M1897">
        <v>1441</v>
      </c>
      <c r="N1897">
        <v>32.567999999999998</v>
      </c>
    </row>
    <row r="1898" spans="1:14">
      <c r="A1898" s="54">
        <f>formulas!O1985</f>
        <v>0</v>
      </c>
      <c r="B1898" s="33">
        <f t="shared" ca="1" si="191"/>
        <v>32</v>
      </c>
      <c r="C1898">
        <f t="shared" si="192"/>
        <v>486</v>
      </c>
      <c r="D1898">
        <f t="shared" ca="1" si="190"/>
        <v>-2.1999999999999999E-2</v>
      </c>
      <c r="E1898">
        <f t="shared" ca="1" si="193"/>
        <v>0</v>
      </c>
      <c r="F1898">
        <f t="shared" ca="1" si="194"/>
        <v>31</v>
      </c>
      <c r="G1898">
        <f t="shared" ca="1" si="195"/>
        <v>32</v>
      </c>
      <c r="M1898">
        <v>1442</v>
      </c>
      <c r="N1898">
        <v>32.591000000000001</v>
      </c>
    </row>
    <row r="1899" spans="1:14">
      <c r="A1899" s="54">
        <f>formulas!O1986</f>
        <v>0</v>
      </c>
      <c r="B1899" s="33">
        <f t="shared" ca="1" si="191"/>
        <v>32</v>
      </c>
      <c r="C1899">
        <f t="shared" si="192"/>
        <v>486</v>
      </c>
      <c r="D1899">
        <f t="shared" ca="1" si="190"/>
        <v>-2.1999999999999999E-2</v>
      </c>
      <c r="E1899">
        <f t="shared" ca="1" si="193"/>
        <v>0</v>
      </c>
      <c r="F1899">
        <f t="shared" ca="1" si="194"/>
        <v>31</v>
      </c>
      <c r="G1899">
        <f t="shared" ca="1" si="195"/>
        <v>32</v>
      </c>
      <c r="M1899">
        <v>1443</v>
      </c>
      <c r="N1899">
        <v>32.613999999999997</v>
      </c>
    </row>
    <row r="1900" spans="1:14">
      <c r="A1900" s="54">
        <f>formulas!O1987</f>
        <v>0</v>
      </c>
      <c r="B1900" s="33">
        <f t="shared" ca="1" si="191"/>
        <v>32</v>
      </c>
      <c r="C1900">
        <f t="shared" si="192"/>
        <v>486</v>
      </c>
      <c r="D1900">
        <f t="shared" ca="1" si="190"/>
        <v>-2.1999999999999999E-2</v>
      </c>
      <c r="E1900">
        <f t="shared" ca="1" si="193"/>
        <v>0</v>
      </c>
      <c r="F1900">
        <f t="shared" ca="1" si="194"/>
        <v>31</v>
      </c>
      <c r="G1900">
        <f t="shared" ca="1" si="195"/>
        <v>32</v>
      </c>
      <c r="M1900">
        <v>1444</v>
      </c>
      <c r="N1900">
        <v>32.636000000000003</v>
      </c>
    </row>
    <row r="1901" spans="1:14">
      <c r="A1901" s="54">
        <f>formulas!O1988</f>
        <v>0</v>
      </c>
      <c r="B1901" s="33">
        <f t="shared" ca="1" si="191"/>
        <v>32</v>
      </c>
      <c r="C1901">
        <f t="shared" si="192"/>
        <v>486</v>
      </c>
      <c r="D1901">
        <f t="shared" ca="1" si="190"/>
        <v>-2.1999999999999999E-2</v>
      </c>
      <c r="E1901">
        <f t="shared" ca="1" si="193"/>
        <v>0</v>
      </c>
      <c r="F1901">
        <f t="shared" ca="1" si="194"/>
        <v>31</v>
      </c>
      <c r="G1901">
        <f t="shared" ca="1" si="195"/>
        <v>32</v>
      </c>
      <c r="M1901">
        <v>1445</v>
      </c>
      <c r="N1901">
        <v>32.658999999999999</v>
      </c>
    </row>
    <row r="1902" spans="1:14">
      <c r="A1902" s="54">
        <f>formulas!O1989</f>
        <v>0</v>
      </c>
      <c r="B1902" s="33">
        <f t="shared" ca="1" si="191"/>
        <v>32</v>
      </c>
      <c r="C1902">
        <f t="shared" si="192"/>
        <v>486</v>
      </c>
      <c r="D1902">
        <f t="shared" ca="1" si="190"/>
        <v>-2.1999999999999999E-2</v>
      </c>
      <c r="E1902">
        <f t="shared" ca="1" si="193"/>
        <v>0</v>
      </c>
      <c r="F1902">
        <f t="shared" ca="1" si="194"/>
        <v>31</v>
      </c>
      <c r="G1902">
        <f t="shared" ca="1" si="195"/>
        <v>32</v>
      </c>
      <c r="M1902">
        <v>1446</v>
      </c>
      <c r="N1902">
        <v>32.682000000000002</v>
      </c>
    </row>
    <row r="1903" spans="1:14">
      <c r="A1903" s="54">
        <f>formulas!O1990</f>
        <v>0</v>
      </c>
      <c r="B1903" s="33">
        <f t="shared" ca="1" si="191"/>
        <v>32</v>
      </c>
      <c r="C1903">
        <f t="shared" si="192"/>
        <v>486</v>
      </c>
      <c r="D1903">
        <f t="shared" ca="1" si="190"/>
        <v>-2.1999999999999999E-2</v>
      </c>
      <c r="E1903">
        <f t="shared" ca="1" si="193"/>
        <v>0</v>
      </c>
      <c r="F1903">
        <f t="shared" ca="1" si="194"/>
        <v>31</v>
      </c>
      <c r="G1903">
        <f t="shared" ca="1" si="195"/>
        <v>32</v>
      </c>
      <c r="M1903">
        <v>1447</v>
      </c>
      <c r="N1903">
        <v>32.704999999999998</v>
      </c>
    </row>
    <row r="1904" spans="1:14">
      <c r="A1904" s="54">
        <f>formulas!O1991</f>
        <v>0</v>
      </c>
      <c r="B1904" s="33">
        <f t="shared" ca="1" si="191"/>
        <v>32</v>
      </c>
      <c r="C1904">
        <f t="shared" si="192"/>
        <v>486</v>
      </c>
      <c r="D1904">
        <f t="shared" ca="1" si="190"/>
        <v>-2.1999999999999999E-2</v>
      </c>
      <c r="E1904">
        <f t="shared" ca="1" si="193"/>
        <v>0</v>
      </c>
      <c r="F1904">
        <f t="shared" ca="1" si="194"/>
        <v>31</v>
      </c>
      <c r="G1904">
        <f t="shared" ca="1" si="195"/>
        <v>32</v>
      </c>
      <c r="M1904">
        <v>1448</v>
      </c>
      <c r="N1904">
        <v>32.728000000000002</v>
      </c>
    </row>
    <row r="1905" spans="1:14">
      <c r="A1905" s="54">
        <f>formulas!O1992</f>
        <v>0</v>
      </c>
      <c r="B1905" s="33">
        <f t="shared" ref="B1905:B1968" ca="1" si="196">(A1905-D1905)/(E1905-D1905)*(G1905-F1905)+F1905</f>
        <v>32</v>
      </c>
      <c r="C1905">
        <f t="shared" ref="C1905:C1968" si="197">COUNTIF($N$2:$N$25400,"&lt;"&amp;A1905)</f>
        <v>486</v>
      </c>
      <c r="D1905">
        <f t="shared" ca="1" si="190"/>
        <v>-2.1999999999999999E-2</v>
      </c>
      <c r="E1905">
        <f t="shared" ref="E1905:E1968" ca="1" si="198">INDIRECT(ADDRESS(C1905+2,14))</f>
        <v>0</v>
      </c>
      <c r="F1905">
        <f t="shared" ref="F1905:F1968" ca="1" si="199">INDIRECT(ADDRESS(C1905+1,13))</f>
        <v>31</v>
      </c>
      <c r="G1905">
        <f t="shared" ref="G1905:G1968" ca="1" si="200">INDIRECT(ADDRESS(C1905+2,13))</f>
        <v>32</v>
      </c>
      <c r="M1905">
        <v>1449</v>
      </c>
      <c r="N1905">
        <v>32.750999999999998</v>
      </c>
    </row>
    <row r="1906" spans="1:14">
      <c r="A1906" s="54">
        <f>formulas!O1993</f>
        <v>0</v>
      </c>
      <c r="B1906" s="33">
        <f t="shared" ca="1" si="196"/>
        <v>32</v>
      </c>
      <c r="C1906">
        <f t="shared" si="197"/>
        <v>486</v>
      </c>
      <c r="D1906">
        <f t="shared" ca="1" si="190"/>
        <v>-2.1999999999999999E-2</v>
      </c>
      <c r="E1906">
        <f t="shared" ca="1" si="198"/>
        <v>0</v>
      </c>
      <c r="F1906">
        <f t="shared" ca="1" si="199"/>
        <v>31</v>
      </c>
      <c r="G1906">
        <f t="shared" ca="1" si="200"/>
        <v>32</v>
      </c>
      <c r="M1906">
        <v>1450</v>
      </c>
      <c r="N1906">
        <v>32.774000000000001</v>
      </c>
    </row>
    <row r="1907" spans="1:14">
      <c r="A1907" s="54">
        <f>formulas!O1994</f>
        <v>0</v>
      </c>
      <c r="B1907" s="33">
        <f t="shared" ca="1" si="196"/>
        <v>32</v>
      </c>
      <c r="C1907">
        <f t="shared" si="197"/>
        <v>486</v>
      </c>
      <c r="D1907">
        <f t="shared" ca="1" si="190"/>
        <v>-2.1999999999999999E-2</v>
      </c>
      <c r="E1907">
        <f t="shared" ca="1" si="198"/>
        <v>0</v>
      </c>
      <c r="F1907">
        <f t="shared" ca="1" si="199"/>
        <v>31</v>
      </c>
      <c r="G1907">
        <f t="shared" ca="1" si="200"/>
        <v>32</v>
      </c>
      <c r="M1907">
        <v>1451</v>
      </c>
      <c r="N1907">
        <v>32.795999999999999</v>
      </c>
    </row>
    <row r="1908" spans="1:14">
      <c r="A1908" s="54">
        <f>formulas!O1995</f>
        <v>0</v>
      </c>
      <c r="B1908" s="33">
        <f t="shared" ca="1" si="196"/>
        <v>32</v>
      </c>
      <c r="C1908">
        <f t="shared" si="197"/>
        <v>486</v>
      </c>
      <c r="D1908">
        <f t="shared" ca="1" si="190"/>
        <v>-2.1999999999999999E-2</v>
      </c>
      <c r="E1908">
        <f t="shared" ca="1" si="198"/>
        <v>0</v>
      </c>
      <c r="F1908">
        <f t="shared" ca="1" si="199"/>
        <v>31</v>
      </c>
      <c r="G1908">
        <f t="shared" ca="1" si="200"/>
        <v>32</v>
      </c>
      <c r="M1908">
        <v>1452</v>
      </c>
      <c r="N1908">
        <v>32.819000000000003</v>
      </c>
    </row>
    <row r="1909" spans="1:14">
      <c r="A1909" s="54">
        <f>formulas!O1996</f>
        <v>0</v>
      </c>
      <c r="B1909" s="33">
        <f t="shared" ca="1" si="196"/>
        <v>32</v>
      </c>
      <c r="C1909">
        <f t="shared" si="197"/>
        <v>486</v>
      </c>
      <c r="D1909">
        <f t="shared" ca="1" si="190"/>
        <v>-2.1999999999999999E-2</v>
      </c>
      <c r="E1909">
        <f t="shared" ca="1" si="198"/>
        <v>0</v>
      </c>
      <c r="F1909">
        <f t="shared" ca="1" si="199"/>
        <v>31</v>
      </c>
      <c r="G1909">
        <f t="shared" ca="1" si="200"/>
        <v>32</v>
      </c>
      <c r="M1909">
        <v>1453</v>
      </c>
      <c r="N1909">
        <v>32.841999999999999</v>
      </c>
    </row>
    <row r="1910" spans="1:14">
      <c r="A1910" s="54">
        <f>formulas!O1997</f>
        <v>0</v>
      </c>
      <c r="B1910" s="33">
        <f t="shared" ca="1" si="196"/>
        <v>32</v>
      </c>
      <c r="C1910">
        <f t="shared" si="197"/>
        <v>486</v>
      </c>
      <c r="D1910">
        <f t="shared" ca="1" si="190"/>
        <v>-2.1999999999999999E-2</v>
      </c>
      <c r="E1910">
        <f t="shared" ca="1" si="198"/>
        <v>0</v>
      </c>
      <c r="F1910">
        <f t="shared" ca="1" si="199"/>
        <v>31</v>
      </c>
      <c r="G1910">
        <f t="shared" ca="1" si="200"/>
        <v>32</v>
      </c>
      <c r="M1910">
        <v>1454</v>
      </c>
      <c r="N1910">
        <v>32.865000000000002</v>
      </c>
    </row>
    <row r="1911" spans="1:14">
      <c r="A1911" s="54">
        <f>formulas!O1998</f>
        <v>0</v>
      </c>
      <c r="B1911" s="33">
        <f t="shared" ca="1" si="196"/>
        <v>32</v>
      </c>
      <c r="C1911">
        <f t="shared" si="197"/>
        <v>486</v>
      </c>
      <c r="D1911">
        <f t="shared" ca="1" si="190"/>
        <v>-2.1999999999999999E-2</v>
      </c>
      <c r="E1911">
        <f t="shared" ca="1" si="198"/>
        <v>0</v>
      </c>
      <c r="F1911">
        <f t="shared" ca="1" si="199"/>
        <v>31</v>
      </c>
      <c r="G1911">
        <f t="shared" ca="1" si="200"/>
        <v>32</v>
      </c>
      <c r="M1911">
        <v>1455</v>
      </c>
      <c r="N1911">
        <v>32.887999999999998</v>
      </c>
    </row>
    <row r="1912" spans="1:14">
      <c r="A1912" s="54">
        <f>formulas!O1999</f>
        <v>0</v>
      </c>
      <c r="B1912" s="33">
        <f t="shared" ca="1" si="196"/>
        <v>32</v>
      </c>
      <c r="C1912">
        <f t="shared" si="197"/>
        <v>486</v>
      </c>
      <c r="D1912">
        <f t="shared" ca="1" si="190"/>
        <v>-2.1999999999999999E-2</v>
      </c>
      <c r="E1912">
        <f t="shared" ca="1" si="198"/>
        <v>0</v>
      </c>
      <c r="F1912">
        <f t="shared" ca="1" si="199"/>
        <v>31</v>
      </c>
      <c r="G1912">
        <f t="shared" ca="1" si="200"/>
        <v>32</v>
      </c>
      <c r="M1912">
        <v>1456</v>
      </c>
      <c r="N1912">
        <v>32.911000000000001</v>
      </c>
    </row>
    <row r="1913" spans="1:14">
      <c r="A1913" s="54">
        <f>formulas!O2000</f>
        <v>0</v>
      </c>
      <c r="B1913" s="33">
        <f t="shared" ca="1" si="196"/>
        <v>32</v>
      </c>
      <c r="C1913">
        <f t="shared" si="197"/>
        <v>486</v>
      </c>
      <c r="D1913">
        <f t="shared" ca="1" si="190"/>
        <v>-2.1999999999999999E-2</v>
      </c>
      <c r="E1913">
        <f t="shared" ca="1" si="198"/>
        <v>0</v>
      </c>
      <c r="F1913">
        <f t="shared" ca="1" si="199"/>
        <v>31</v>
      </c>
      <c r="G1913">
        <f t="shared" ca="1" si="200"/>
        <v>32</v>
      </c>
      <c r="M1913">
        <v>1457</v>
      </c>
      <c r="N1913">
        <v>32.933</v>
      </c>
    </row>
    <row r="1914" spans="1:14">
      <c r="A1914" s="54">
        <f>formulas!O2001</f>
        <v>0</v>
      </c>
      <c r="B1914" s="33">
        <f t="shared" ca="1" si="196"/>
        <v>32</v>
      </c>
      <c r="C1914">
        <f t="shared" si="197"/>
        <v>486</v>
      </c>
      <c r="D1914">
        <f t="shared" ca="1" si="190"/>
        <v>-2.1999999999999999E-2</v>
      </c>
      <c r="E1914">
        <f t="shared" ca="1" si="198"/>
        <v>0</v>
      </c>
      <c r="F1914">
        <f t="shared" ca="1" si="199"/>
        <v>31</v>
      </c>
      <c r="G1914">
        <f t="shared" ca="1" si="200"/>
        <v>32</v>
      </c>
      <c r="M1914">
        <v>1458</v>
      </c>
      <c r="N1914">
        <v>32.956000000000003</v>
      </c>
    </row>
    <row r="1915" spans="1:14">
      <c r="A1915" s="54">
        <f>formulas!O2002</f>
        <v>0</v>
      </c>
      <c r="B1915" s="33">
        <f t="shared" ca="1" si="196"/>
        <v>32</v>
      </c>
      <c r="C1915">
        <f t="shared" si="197"/>
        <v>486</v>
      </c>
      <c r="D1915">
        <f t="shared" ca="1" si="190"/>
        <v>-2.1999999999999999E-2</v>
      </c>
      <c r="E1915">
        <f t="shared" ca="1" si="198"/>
        <v>0</v>
      </c>
      <c r="F1915">
        <f t="shared" ca="1" si="199"/>
        <v>31</v>
      </c>
      <c r="G1915">
        <f t="shared" ca="1" si="200"/>
        <v>32</v>
      </c>
      <c r="M1915">
        <v>1459</v>
      </c>
      <c r="N1915">
        <v>32.978999999999999</v>
      </c>
    </row>
    <row r="1916" spans="1:14">
      <c r="A1916" s="54">
        <f>formulas!O2003</f>
        <v>0</v>
      </c>
      <c r="B1916" s="33">
        <f t="shared" ca="1" si="196"/>
        <v>32</v>
      </c>
      <c r="C1916">
        <f t="shared" si="197"/>
        <v>486</v>
      </c>
      <c r="D1916">
        <f t="shared" ca="1" si="190"/>
        <v>-2.1999999999999999E-2</v>
      </c>
      <c r="E1916">
        <f t="shared" ca="1" si="198"/>
        <v>0</v>
      </c>
      <c r="F1916">
        <f t="shared" ca="1" si="199"/>
        <v>31</v>
      </c>
      <c r="G1916">
        <f t="shared" ca="1" si="200"/>
        <v>32</v>
      </c>
      <c r="M1916">
        <v>1460</v>
      </c>
      <c r="N1916">
        <v>33.002000000000002</v>
      </c>
    </row>
    <row r="1917" spans="1:14">
      <c r="A1917" s="54">
        <f>formulas!O2004</f>
        <v>0</v>
      </c>
      <c r="B1917" s="33">
        <f t="shared" ca="1" si="196"/>
        <v>32</v>
      </c>
      <c r="C1917">
        <f t="shared" si="197"/>
        <v>486</v>
      </c>
      <c r="D1917">
        <f t="shared" ca="1" si="190"/>
        <v>-2.1999999999999999E-2</v>
      </c>
      <c r="E1917">
        <f t="shared" ca="1" si="198"/>
        <v>0</v>
      </c>
      <c r="F1917">
        <f t="shared" ca="1" si="199"/>
        <v>31</v>
      </c>
      <c r="G1917">
        <f t="shared" ca="1" si="200"/>
        <v>32</v>
      </c>
      <c r="M1917">
        <v>1461</v>
      </c>
      <c r="N1917">
        <v>33.024999999999999</v>
      </c>
    </row>
    <row r="1918" spans="1:14">
      <c r="A1918" s="54">
        <f>formulas!O2005</f>
        <v>0</v>
      </c>
      <c r="B1918" s="33">
        <f t="shared" ca="1" si="196"/>
        <v>32</v>
      </c>
      <c r="C1918">
        <f t="shared" si="197"/>
        <v>486</v>
      </c>
      <c r="D1918">
        <f t="shared" ca="1" si="190"/>
        <v>-2.1999999999999999E-2</v>
      </c>
      <c r="E1918">
        <f t="shared" ca="1" si="198"/>
        <v>0</v>
      </c>
      <c r="F1918">
        <f t="shared" ca="1" si="199"/>
        <v>31</v>
      </c>
      <c r="G1918">
        <f t="shared" ca="1" si="200"/>
        <v>32</v>
      </c>
      <c r="M1918">
        <v>1462</v>
      </c>
      <c r="N1918">
        <v>33.046999999999997</v>
      </c>
    </row>
    <row r="1919" spans="1:14">
      <c r="A1919" s="54">
        <f>formulas!O2006</f>
        <v>0</v>
      </c>
      <c r="B1919" s="33">
        <f t="shared" ca="1" si="196"/>
        <v>32</v>
      </c>
      <c r="C1919">
        <f t="shared" si="197"/>
        <v>486</v>
      </c>
      <c r="D1919">
        <f t="shared" ca="1" si="190"/>
        <v>-2.1999999999999999E-2</v>
      </c>
      <c r="E1919">
        <f t="shared" ca="1" si="198"/>
        <v>0</v>
      </c>
      <c r="F1919">
        <f t="shared" ca="1" si="199"/>
        <v>31</v>
      </c>
      <c r="G1919">
        <f t="shared" ca="1" si="200"/>
        <v>32</v>
      </c>
      <c r="M1919">
        <v>1463</v>
      </c>
      <c r="N1919">
        <v>33.07</v>
      </c>
    </row>
    <row r="1920" spans="1:14">
      <c r="A1920" s="54">
        <f>formulas!O2007</f>
        <v>0</v>
      </c>
      <c r="B1920" s="33">
        <f t="shared" ca="1" si="196"/>
        <v>32</v>
      </c>
      <c r="C1920">
        <f t="shared" si="197"/>
        <v>486</v>
      </c>
      <c r="D1920">
        <f t="shared" ca="1" si="190"/>
        <v>-2.1999999999999999E-2</v>
      </c>
      <c r="E1920">
        <f t="shared" ca="1" si="198"/>
        <v>0</v>
      </c>
      <c r="F1920">
        <f t="shared" ca="1" si="199"/>
        <v>31</v>
      </c>
      <c r="G1920">
        <f t="shared" ca="1" si="200"/>
        <v>32</v>
      </c>
      <c r="M1920">
        <v>1464</v>
      </c>
      <c r="N1920">
        <v>33.093000000000004</v>
      </c>
    </row>
    <row r="1921" spans="1:14">
      <c r="A1921" s="54">
        <f>formulas!O2008</f>
        <v>0</v>
      </c>
      <c r="B1921" s="33">
        <f t="shared" ca="1" si="196"/>
        <v>32</v>
      </c>
      <c r="C1921">
        <f t="shared" si="197"/>
        <v>486</v>
      </c>
      <c r="D1921">
        <f t="shared" ca="1" si="190"/>
        <v>-2.1999999999999999E-2</v>
      </c>
      <c r="E1921">
        <f t="shared" ca="1" si="198"/>
        <v>0</v>
      </c>
      <c r="F1921">
        <f t="shared" ca="1" si="199"/>
        <v>31</v>
      </c>
      <c r="G1921">
        <f t="shared" ca="1" si="200"/>
        <v>32</v>
      </c>
      <c r="M1921">
        <v>1465</v>
      </c>
      <c r="N1921">
        <v>33.116</v>
      </c>
    </row>
    <row r="1922" spans="1:14">
      <c r="A1922" s="54">
        <f>formulas!O2009</f>
        <v>0</v>
      </c>
      <c r="B1922" s="33">
        <f t="shared" ca="1" si="196"/>
        <v>32</v>
      </c>
      <c r="C1922">
        <f t="shared" si="197"/>
        <v>486</v>
      </c>
      <c r="D1922">
        <f t="shared" ca="1" si="190"/>
        <v>-2.1999999999999999E-2</v>
      </c>
      <c r="E1922">
        <f t="shared" ca="1" si="198"/>
        <v>0</v>
      </c>
      <c r="F1922">
        <f t="shared" ca="1" si="199"/>
        <v>31</v>
      </c>
      <c r="G1922">
        <f t="shared" ca="1" si="200"/>
        <v>32</v>
      </c>
      <c r="M1922">
        <v>1466</v>
      </c>
      <c r="N1922">
        <v>33.139000000000003</v>
      </c>
    </row>
    <row r="1923" spans="1:14">
      <c r="A1923" s="54">
        <f>formulas!O2010</f>
        <v>0</v>
      </c>
      <c r="B1923" s="33">
        <f t="shared" ca="1" si="196"/>
        <v>32</v>
      </c>
      <c r="C1923">
        <f t="shared" si="197"/>
        <v>486</v>
      </c>
      <c r="D1923">
        <f t="shared" ref="D1923:D1986" ca="1" si="201">INDIRECT(ADDRESS(C1923+1,14))</f>
        <v>-2.1999999999999999E-2</v>
      </c>
      <c r="E1923">
        <f t="shared" ca="1" si="198"/>
        <v>0</v>
      </c>
      <c r="F1923">
        <f t="shared" ca="1" si="199"/>
        <v>31</v>
      </c>
      <c r="G1923">
        <f t="shared" ca="1" si="200"/>
        <v>32</v>
      </c>
      <c r="M1923">
        <v>1467</v>
      </c>
      <c r="N1923">
        <v>33.161000000000001</v>
      </c>
    </row>
    <row r="1924" spans="1:14">
      <c r="A1924" s="54">
        <f>formulas!O2011</f>
        <v>0</v>
      </c>
      <c r="B1924" s="33">
        <f t="shared" ca="1" si="196"/>
        <v>32</v>
      </c>
      <c r="C1924">
        <f t="shared" si="197"/>
        <v>486</v>
      </c>
      <c r="D1924">
        <f t="shared" ca="1" si="201"/>
        <v>-2.1999999999999999E-2</v>
      </c>
      <c r="E1924">
        <f t="shared" ca="1" si="198"/>
        <v>0</v>
      </c>
      <c r="F1924">
        <f t="shared" ca="1" si="199"/>
        <v>31</v>
      </c>
      <c r="G1924">
        <f t="shared" ca="1" si="200"/>
        <v>32</v>
      </c>
      <c r="M1924">
        <v>1468</v>
      </c>
      <c r="N1924">
        <v>33.183999999999997</v>
      </c>
    </row>
    <row r="1925" spans="1:14">
      <c r="A1925" s="54">
        <f>formulas!O2012</f>
        <v>0</v>
      </c>
      <c r="B1925" s="33">
        <f t="shared" ca="1" si="196"/>
        <v>32</v>
      </c>
      <c r="C1925">
        <f t="shared" si="197"/>
        <v>486</v>
      </c>
      <c r="D1925">
        <f t="shared" ca="1" si="201"/>
        <v>-2.1999999999999999E-2</v>
      </c>
      <c r="E1925">
        <f t="shared" ca="1" si="198"/>
        <v>0</v>
      </c>
      <c r="F1925">
        <f t="shared" ca="1" si="199"/>
        <v>31</v>
      </c>
      <c r="G1925">
        <f t="shared" ca="1" si="200"/>
        <v>32</v>
      </c>
      <c r="M1925">
        <v>1469</v>
      </c>
      <c r="N1925">
        <v>33.207000000000001</v>
      </c>
    </row>
    <row r="1926" spans="1:14">
      <c r="A1926" s="54">
        <f>formulas!O2013</f>
        <v>0</v>
      </c>
      <c r="B1926" s="33">
        <f t="shared" ca="1" si="196"/>
        <v>32</v>
      </c>
      <c r="C1926">
        <f t="shared" si="197"/>
        <v>486</v>
      </c>
      <c r="D1926">
        <f t="shared" ca="1" si="201"/>
        <v>-2.1999999999999999E-2</v>
      </c>
      <c r="E1926">
        <f t="shared" ca="1" si="198"/>
        <v>0</v>
      </c>
      <c r="F1926">
        <f t="shared" ca="1" si="199"/>
        <v>31</v>
      </c>
      <c r="G1926">
        <f t="shared" ca="1" si="200"/>
        <v>32</v>
      </c>
      <c r="M1926">
        <v>1470</v>
      </c>
      <c r="N1926">
        <v>33.229999999999997</v>
      </c>
    </row>
    <row r="1927" spans="1:14">
      <c r="A1927" s="54">
        <f>formulas!O2014</f>
        <v>0</v>
      </c>
      <c r="B1927" s="33">
        <f t="shared" ca="1" si="196"/>
        <v>32</v>
      </c>
      <c r="C1927">
        <f t="shared" si="197"/>
        <v>486</v>
      </c>
      <c r="D1927">
        <f t="shared" ca="1" si="201"/>
        <v>-2.1999999999999999E-2</v>
      </c>
      <c r="E1927">
        <f t="shared" ca="1" si="198"/>
        <v>0</v>
      </c>
      <c r="F1927">
        <f t="shared" ca="1" si="199"/>
        <v>31</v>
      </c>
      <c r="G1927">
        <f t="shared" ca="1" si="200"/>
        <v>32</v>
      </c>
      <c r="M1927">
        <v>1471</v>
      </c>
      <c r="N1927">
        <v>33.253</v>
      </c>
    </row>
    <row r="1928" spans="1:14">
      <c r="A1928" s="54">
        <f>formulas!O2015</f>
        <v>0</v>
      </c>
      <c r="B1928" s="33">
        <f t="shared" ca="1" si="196"/>
        <v>32</v>
      </c>
      <c r="C1928">
        <f t="shared" si="197"/>
        <v>486</v>
      </c>
      <c r="D1928">
        <f t="shared" ca="1" si="201"/>
        <v>-2.1999999999999999E-2</v>
      </c>
      <c r="E1928">
        <f t="shared" ca="1" si="198"/>
        <v>0</v>
      </c>
      <c r="F1928">
        <f t="shared" ca="1" si="199"/>
        <v>31</v>
      </c>
      <c r="G1928">
        <f t="shared" ca="1" si="200"/>
        <v>32</v>
      </c>
      <c r="M1928">
        <v>1472</v>
      </c>
      <c r="N1928">
        <v>33.274999999999999</v>
      </c>
    </row>
    <row r="1929" spans="1:14">
      <c r="A1929" s="54">
        <f>formulas!O2016</f>
        <v>0</v>
      </c>
      <c r="B1929" s="33">
        <f t="shared" ca="1" si="196"/>
        <v>32</v>
      </c>
      <c r="C1929">
        <f t="shared" si="197"/>
        <v>486</v>
      </c>
      <c r="D1929">
        <f t="shared" ca="1" si="201"/>
        <v>-2.1999999999999999E-2</v>
      </c>
      <c r="E1929">
        <f t="shared" ca="1" si="198"/>
        <v>0</v>
      </c>
      <c r="F1929">
        <f t="shared" ca="1" si="199"/>
        <v>31</v>
      </c>
      <c r="G1929">
        <f t="shared" ca="1" si="200"/>
        <v>32</v>
      </c>
      <c r="M1929">
        <v>1473</v>
      </c>
      <c r="N1929">
        <v>33.298000000000002</v>
      </c>
    </row>
    <row r="1930" spans="1:14">
      <c r="A1930" s="54">
        <f>formulas!O2017</f>
        <v>0</v>
      </c>
      <c r="B1930" s="33">
        <f t="shared" ca="1" si="196"/>
        <v>32</v>
      </c>
      <c r="C1930">
        <f t="shared" si="197"/>
        <v>486</v>
      </c>
      <c r="D1930">
        <f t="shared" ca="1" si="201"/>
        <v>-2.1999999999999999E-2</v>
      </c>
      <c r="E1930">
        <f t="shared" ca="1" si="198"/>
        <v>0</v>
      </c>
      <c r="F1930">
        <f t="shared" ca="1" si="199"/>
        <v>31</v>
      </c>
      <c r="G1930">
        <f t="shared" ca="1" si="200"/>
        <v>32</v>
      </c>
      <c r="M1930">
        <v>1474</v>
      </c>
      <c r="N1930">
        <v>33.320999999999998</v>
      </c>
    </row>
    <row r="1931" spans="1:14">
      <c r="A1931" s="54">
        <f>formulas!O2018</f>
        <v>0</v>
      </c>
      <c r="B1931" s="33">
        <f t="shared" ca="1" si="196"/>
        <v>32</v>
      </c>
      <c r="C1931">
        <f t="shared" si="197"/>
        <v>486</v>
      </c>
      <c r="D1931">
        <f t="shared" ca="1" si="201"/>
        <v>-2.1999999999999999E-2</v>
      </c>
      <c r="E1931">
        <f t="shared" ca="1" si="198"/>
        <v>0</v>
      </c>
      <c r="F1931">
        <f t="shared" ca="1" si="199"/>
        <v>31</v>
      </c>
      <c r="G1931">
        <f t="shared" ca="1" si="200"/>
        <v>32</v>
      </c>
      <c r="M1931">
        <v>1475</v>
      </c>
      <c r="N1931">
        <v>33.344000000000001</v>
      </c>
    </row>
    <row r="1932" spans="1:14">
      <c r="A1932" s="54">
        <f>formulas!O2019</f>
        <v>0</v>
      </c>
      <c r="B1932" s="33">
        <f t="shared" ca="1" si="196"/>
        <v>32</v>
      </c>
      <c r="C1932">
        <f t="shared" si="197"/>
        <v>486</v>
      </c>
      <c r="D1932">
        <f t="shared" ca="1" si="201"/>
        <v>-2.1999999999999999E-2</v>
      </c>
      <c r="E1932">
        <f t="shared" ca="1" si="198"/>
        <v>0</v>
      </c>
      <c r="F1932">
        <f t="shared" ca="1" si="199"/>
        <v>31</v>
      </c>
      <c r="G1932">
        <f t="shared" ca="1" si="200"/>
        <v>32</v>
      </c>
      <c r="M1932">
        <v>1476</v>
      </c>
      <c r="N1932">
        <v>33.366</v>
      </c>
    </row>
    <row r="1933" spans="1:14">
      <c r="A1933" s="54">
        <f>formulas!O2020</f>
        <v>0</v>
      </c>
      <c r="B1933" s="33">
        <f t="shared" ca="1" si="196"/>
        <v>32</v>
      </c>
      <c r="C1933">
        <f t="shared" si="197"/>
        <v>486</v>
      </c>
      <c r="D1933">
        <f t="shared" ca="1" si="201"/>
        <v>-2.1999999999999999E-2</v>
      </c>
      <c r="E1933">
        <f t="shared" ca="1" si="198"/>
        <v>0</v>
      </c>
      <c r="F1933">
        <f t="shared" ca="1" si="199"/>
        <v>31</v>
      </c>
      <c r="G1933">
        <f t="shared" ca="1" si="200"/>
        <v>32</v>
      </c>
      <c r="M1933">
        <v>1477</v>
      </c>
      <c r="N1933">
        <v>33.389000000000003</v>
      </c>
    </row>
    <row r="1934" spans="1:14">
      <c r="A1934" s="54">
        <f>formulas!O2021</f>
        <v>0</v>
      </c>
      <c r="B1934" s="33">
        <f t="shared" ca="1" si="196"/>
        <v>32</v>
      </c>
      <c r="C1934">
        <f t="shared" si="197"/>
        <v>486</v>
      </c>
      <c r="D1934">
        <f t="shared" ca="1" si="201"/>
        <v>-2.1999999999999999E-2</v>
      </c>
      <c r="E1934">
        <f t="shared" ca="1" si="198"/>
        <v>0</v>
      </c>
      <c r="F1934">
        <f t="shared" ca="1" si="199"/>
        <v>31</v>
      </c>
      <c r="G1934">
        <f t="shared" ca="1" si="200"/>
        <v>32</v>
      </c>
      <c r="M1934">
        <v>1478</v>
      </c>
      <c r="N1934">
        <v>33.411999999999999</v>
      </c>
    </row>
    <row r="1935" spans="1:14">
      <c r="A1935" s="54">
        <f>formulas!O2022</f>
        <v>0</v>
      </c>
      <c r="B1935" s="33">
        <f t="shared" ca="1" si="196"/>
        <v>32</v>
      </c>
      <c r="C1935">
        <f t="shared" si="197"/>
        <v>486</v>
      </c>
      <c r="D1935">
        <f t="shared" ca="1" si="201"/>
        <v>-2.1999999999999999E-2</v>
      </c>
      <c r="E1935">
        <f t="shared" ca="1" si="198"/>
        <v>0</v>
      </c>
      <c r="F1935">
        <f t="shared" ca="1" si="199"/>
        <v>31</v>
      </c>
      <c r="G1935">
        <f t="shared" ca="1" si="200"/>
        <v>32</v>
      </c>
      <c r="M1935">
        <v>1479</v>
      </c>
      <c r="N1935">
        <v>33.435000000000002</v>
      </c>
    </row>
    <row r="1936" spans="1:14">
      <c r="A1936" s="54">
        <f>formulas!O2023</f>
        <v>0</v>
      </c>
      <c r="B1936" s="33">
        <f t="shared" ca="1" si="196"/>
        <v>32</v>
      </c>
      <c r="C1936">
        <f t="shared" si="197"/>
        <v>486</v>
      </c>
      <c r="D1936">
        <f t="shared" ca="1" si="201"/>
        <v>-2.1999999999999999E-2</v>
      </c>
      <c r="E1936">
        <f t="shared" ca="1" si="198"/>
        <v>0</v>
      </c>
      <c r="F1936">
        <f t="shared" ca="1" si="199"/>
        <v>31</v>
      </c>
      <c r="G1936">
        <f t="shared" ca="1" si="200"/>
        <v>32</v>
      </c>
      <c r="M1936">
        <v>1480</v>
      </c>
      <c r="N1936">
        <v>33.457999999999998</v>
      </c>
    </row>
    <row r="1937" spans="1:14">
      <c r="A1937" s="54">
        <f>formulas!O2024</f>
        <v>0</v>
      </c>
      <c r="B1937" s="33">
        <f t="shared" ca="1" si="196"/>
        <v>32</v>
      </c>
      <c r="C1937">
        <f t="shared" si="197"/>
        <v>486</v>
      </c>
      <c r="D1937">
        <f t="shared" ca="1" si="201"/>
        <v>-2.1999999999999999E-2</v>
      </c>
      <c r="E1937">
        <f t="shared" ca="1" si="198"/>
        <v>0</v>
      </c>
      <c r="F1937">
        <f t="shared" ca="1" si="199"/>
        <v>31</v>
      </c>
      <c r="G1937">
        <f t="shared" ca="1" si="200"/>
        <v>32</v>
      </c>
      <c r="M1937">
        <v>1481</v>
      </c>
      <c r="N1937">
        <v>33.479999999999997</v>
      </c>
    </row>
    <row r="1938" spans="1:14">
      <c r="A1938" s="54">
        <f>formulas!O2025</f>
        <v>0</v>
      </c>
      <c r="B1938" s="33">
        <f t="shared" ca="1" si="196"/>
        <v>32</v>
      </c>
      <c r="C1938">
        <f t="shared" si="197"/>
        <v>486</v>
      </c>
      <c r="D1938">
        <f t="shared" ca="1" si="201"/>
        <v>-2.1999999999999999E-2</v>
      </c>
      <c r="E1938">
        <f t="shared" ca="1" si="198"/>
        <v>0</v>
      </c>
      <c r="F1938">
        <f t="shared" ca="1" si="199"/>
        <v>31</v>
      </c>
      <c r="G1938">
        <f t="shared" ca="1" si="200"/>
        <v>32</v>
      </c>
      <c r="M1938">
        <v>1482</v>
      </c>
      <c r="N1938">
        <v>33.503</v>
      </c>
    </row>
    <row r="1939" spans="1:14">
      <c r="A1939" s="54">
        <f>formulas!O2026</f>
        <v>0</v>
      </c>
      <c r="B1939" s="33">
        <f t="shared" ca="1" si="196"/>
        <v>32</v>
      </c>
      <c r="C1939">
        <f t="shared" si="197"/>
        <v>486</v>
      </c>
      <c r="D1939">
        <f t="shared" ca="1" si="201"/>
        <v>-2.1999999999999999E-2</v>
      </c>
      <c r="E1939">
        <f t="shared" ca="1" si="198"/>
        <v>0</v>
      </c>
      <c r="F1939">
        <f t="shared" ca="1" si="199"/>
        <v>31</v>
      </c>
      <c r="G1939">
        <f t="shared" ca="1" si="200"/>
        <v>32</v>
      </c>
      <c r="M1939">
        <v>1483</v>
      </c>
      <c r="N1939">
        <v>33.526000000000003</v>
      </c>
    </row>
    <row r="1940" spans="1:14">
      <c r="A1940" s="54">
        <f>formulas!O2027</f>
        <v>0</v>
      </c>
      <c r="B1940" s="33">
        <f t="shared" ca="1" si="196"/>
        <v>32</v>
      </c>
      <c r="C1940">
        <f t="shared" si="197"/>
        <v>486</v>
      </c>
      <c r="D1940">
        <f t="shared" ca="1" si="201"/>
        <v>-2.1999999999999999E-2</v>
      </c>
      <c r="E1940">
        <f t="shared" ca="1" si="198"/>
        <v>0</v>
      </c>
      <c r="F1940">
        <f t="shared" ca="1" si="199"/>
        <v>31</v>
      </c>
      <c r="G1940">
        <f t="shared" ca="1" si="200"/>
        <v>32</v>
      </c>
      <c r="M1940">
        <v>1484</v>
      </c>
      <c r="N1940">
        <v>33.548000000000002</v>
      </c>
    </row>
    <row r="1941" spans="1:14">
      <c r="A1941" s="54">
        <f>formulas!O2028</f>
        <v>0</v>
      </c>
      <c r="B1941" s="33">
        <f t="shared" ca="1" si="196"/>
        <v>32</v>
      </c>
      <c r="C1941">
        <f t="shared" si="197"/>
        <v>486</v>
      </c>
      <c r="D1941">
        <f t="shared" ca="1" si="201"/>
        <v>-2.1999999999999999E-2</v>
      </c>
      <c r="E1941">
        <f t="shared" ca="1" si="198"/>
        <v>0</v>
      </c>
      <c r="F1941">
        <f t="shared" ca="1" si="199"/>
        <v>31</v>
      </c>
      <c r="G1941">
        <f t="shared" ca="1" si="200"/>
        <v>32</v>
      </c>
      <c r="M1941">
        <v>1485</v>
      </c>
      <c r="N1941">
        <v>33.570999999999998</v>
      </c>
    </row>
    <row r="1942" spans="1:14">
      <c r="A1942" s="54">
        <f>formulas!O2029</f>
        <v>0</v>
      </c>
      <c r="B1942" s="33">
        <f t="shared" ca="1" si="196"/>
        <v>32</v>
      </c>
      <c r="C1942">
        <f t="shared" si="197"/>
        <v>486</v>
      </c>
      <c r="D1942">
        <f t="shared" ca="1" si="201"/>
        <v>-2.1999999999999999E-2</v>
      </c>
      <c r="E1942">
        <f t="shared" ca="1" si="198"/>
        <v>0</v>
      </c>
      <c r="F1942">
        <f t="shared" ca="1" si="199"/>
        <v>31</v>
      </c>
      <c r="G1942">
        <f t="shared" ca="1" si="200"/>
        <v>32</v>
      </c>
      <c r="M1942">
        <v>1486</v>
      </c>
      <c r="N1942">
        <v>33.594000000000001</v>
      </c>
    </row>
    <row r="1943" spans="1:14">
      <c r="A1943" s="54">
        <f>formulas!O2030</f>
        <v>0</v>
      </c>
      <c r="B1943" s="33">
        <f t="shared" ca="1" si="196"/>
        <v>32</v>
      </c>
      <c r="C1943">
        <f t="shared" si="197"/>
        <v>486</v>
      </c>
      <c r="D1943">
        <f t="shared" ca="1" si="201"/>
        <v>-2.1999999999999999E-2</v>
      </c>
      <c r="E1943">
        <f t="shared" ca="1" si="198"/>
        <v>0</v>
      </c>
      <c r="F1943">
        <f t="shared" ca="1" si="199"/>
        <v>31</v>
      </c>
      <c r="G1943">
        <f t="shared" ca="1" si="200"/>
        <v>32</v>
      </c>
      <c r="M1943">
        <v>1487</v>
      </c>
      <c r="N1943">
        <v>33.616999999999997</v>
      </c>
    </row>
    <row r="1944" spans="1:14">
      <c r="A1944" s="54">
        <f>formulas!O2031</f>
        <v>0</v>
      </c>
      <c r="B1944" s="33">
        <f t="shared" ca="1" si="196"/>
        <v>32</v>
      </c>
      <c r="C1944">
        <f t="shared" si="197"/>
        <v>486</v>
      </c>
      <c r="D1944">
        <f t="shared" ca="1" si="201"/>
        <v>-2.1999999999999999E-2</v>
      </c>
      <c r="E1944">
        <f t="shared" ca="1" si="198"/>
        <v>0</v>
      </c>
      <c r="F1944">
        <f t="shared" ca="1" si="199"/>
        <v>31</v>
      </c>
      <c r="G1944">
        <f t="shared" ca="1" si="200"/>
        <v>32</v>
      </c>
      <c r="M1944">
        <v>1488</v>
      </c>
      <c r="N1944">
        <v>33.639000000000003</v>
      </c>
    </row>
    <row r="1945" spans="1:14">
      <c r="A1945" s="54">
        <f>formulas!O2032</f>
        <v>0</v>
      </c>
      <c r="B1945" s="33">
        <f t="shared" ca="1" si="196"/>
        <v>32</v>
      </c>
      <c r="C1945">
        <f t="shared" si="197"/>
        <v>486</v>
      </c>
      <c r="D1945">
        <f t="shared" ca="1" si="201"/>
        <v>-2.1999999999999999E-2</v>
      </c>
      <c r="E1945">
        <f t="shared" ca="1" si="198"/>
        <v>0</v>
      </c>
      <c r="F1945">
        <f t="shared" ca="1" si="199"/>
        <v>31</v>
      </c>
      <c r="G1945">
        <f t="shared" ca="1" si="200"/>
        <v>32</v>
      </c>
      <c r="M1945">
        <v>1489</v>
      </c>
      <c r="N1945">
        <v>33.661999999999999</v>
      </c>
    </row>
    <row r="1946" spans="1:14">
      <c r="A1946" s="54">
        <f>formulas!O2033</f>
        <v>0</v>
      </c>
      <c r="B1946" s="33">
        <f t="shared" ca="1" si="196"/>
        <v>32</v>
      </c>
      <c r="C1946">
        <f t="shared" si="197"/>
        <v>486</v>
      </c>
      <c r="D1946">
        <f t="shared" ca="1" si="201"/>
        <v>-2.1999999999999999E-2</v>
      </c>
      <c r="E1946">
        <f t="shared" ca="1" si="198"/>
        <v>0</v>
      </c>
      <c r="F1946">
        <f t="shared" ca="1" si="199"/>
        <v>31</v>
      </c>
      <c r="G1946">
        <f t="shared" ca="1" si="200"/>
        <v>32</v>
      </c>
      <c r="M1946">
        <v>1490</v>
      </c>
      <c r="N1946">
        <v>33.685000000000002</v>
      </c>
    </row>
    <row r="1947" spans="1:14">
      <c r="A1947" s="54">
        <f>formulas!O2034</f>
        <v>0</v>
      </c>
      <c r="B1947" s="33">
        <f t="shared" ca="1" si="196"/>
        <v>32</v>
      </c>
      <c r="C1947">
        <f t="shared" si="197"/>
        <v>486</v>
      </c>
      <c r="D1947">
        <f t="shared" ca="1" si="201"/>
        <v>-2.1999999999999999E-2</v>
      </c>
      <c r="E1947">
        <f t="shared" ca="1" si="198"/>
        <v>0</v>
      </c>
      <c r="F1947">
        <f t="shared" ca="1" si="199"/>
        <v>31</v>
      </c>
      <c r="G1947">
        <f t="shared" ca="1" si="200"/>
        <v>32</v>
      </c>
      <c r="M1947">
        <v>1491</v>
      </c>
      <c r="N1947">
        <v>33.707999999999998</v>
      </c>
    </row>
    <row r="1948" spans="1:14">
      <c r="A1948" s="54">
        <f>formulas!O2035</f>
        <v>0</v>
      </c>
      <c r="B1948" s="33">
        <f t="shared" ca="1" si="196"/>
        <v>32</v>
      </c>
      <c r="C1948">
        <f t="shared" si="197"/>
        <v>486</v>
      </c>
      <c r="D1948">
        <f t="shared" ca="1" si="201"/>
        <v>-2.1999999999999999E-2</v>
      </c>
      <c r="E1948">
        <f t="shared" ca="1" si="198"/>
        <v>0</v>
      </c>
      <c r="F1948">
        <f t="shared" ca="1" si="199"/>
        <v>31</v>
      </c>
      <c r="G1948">
        <f t="shared" ca="1" si="200"/>
        <v>32</v>
      </c>
      <c r="M1948">
        <v>1492</v>
      </c>
      <c r="N1948">
        <v>33.729999999999997</v>
      </c>
    </row>
    <row r="1949" spans="1:14">
      <c r="A1949" s="54">
        <f>formulas!O2036</f>
        <v>0</v>
      </c>
      <c r="B1949" s="33">
        <f t="shared" ca="1" si="196"/>
        <v>32</v>
      </c>
      <c r="C1949">
        <f t="shared" si="197"/>
        <v>486</v>
      </c>
      <c r="D1949">
        <f t="shared" ca="1" si="201"/>
        <v>-2.1999999999999999E-2</v>
      </c>
      <c r="E1949">
        <f t="shared" ca="1" si="198"/>
        <v>0</v>
      </c>
      <c r="F1949">
        <f t="shared" ca="1" si="199"/>
        <v>31</v>
      </c>
      <c r="G1949">
        <f t="shared" ca="1" si="200"/>
        <v>32</v>
      </c>
      <c r="M1949">
        <v>1493</v>
      </c>
      <c r="N1949">
        <v>33.753</v>
      </c>
    </row>
    <row r="1950" spans="1:14">
      <c r="A1950" s="54">
        <f>formulas!O2037</f>
        <v>0</v>
      </c>
      <c r="B1950" s="33">
        <f t="shared" ca="1" si="196"/>
        <v>32</v>
      </c>
      <c r="C1950">
        <f t="shared" si="197"/>
        <v>486</v>
      </c>
      <c r="D1950">
        <f t="shared" ca="1" si="201"/>
        <v>-2.1999999999999999E-2</v>
      </c>
      <c r="E1950">
        <f t="shared" ca="1" si="198"/>
        <v>0</v>
      </c>
      <c r="F1950">
        <f t="shared" ca="1" si="199"/>
        <v>31</v>
      </c>
      <c r="G1950">
        <f t="shared" ca="1" si="200"/>
        <v>32</v>
      </c>
      <c r="M1950">
        <v>1494</v>
      </c>
      <c r="N1950">
        <v>33.776000000000003</v>
      </c>
    </row>
    <row r="1951" spans="1:14">
      <c r="A1951" s="54">
        <f>formulas!O2038</f>
        <v>0</v>
      </c>
      <c r="B1951" s="33">
        <f t="shared" ca="1" si="196"/>
        <v>32</v>
      </c>
      <c r="C1951">
        <f t="shared" si="197"/>
        <v>486</v>
      </c>
      <c r="D1951">
        <f t="shared" ca="1" si="201"/>
        <v>-2.1999999999999999E-2</v>
      </c>
      <c r="E1951">
        <f t="shared" ca="1" si="198"/>
        <v>0</v>
      </c>
      <c r="F1951">
        <f t="shared" ca="1" si="199"/>
        <v>31</v>
      </c>
      <c r="G1951">
        <f t="shared" ca="1" si="200"/>
        <v>32</v>
      </c>
      <c r="M1951">
        <v>1495</v>
      </c>
      <c r="N1951">
        <v>33.798000000000002</v>
      </c>
    </row>
    <row r="1952" spans="1:14">
      <c r="A1952" s="54">
        <f>formulas!O2039</f>
        <v>0</v>
      </c>
      <c r="B1952" s="33">
        <f t="shared" ca="1" si="196"/>
        <v>32</v>
      </c>
      <c r="C1952">
        <f t="shared" si="197"/>
        <v>486</v>
      </c>
      <c r="D1952">
        <f t="shared" ca="1" si="201"/>
        <v>-2.1999999999999999E-2</v>
      </c>
      <c r="E1952">
        <f t="shared" ca="1" si="198"/>
        <v>0</v>
      </c>
      <c r="F1952">
        <f t="shared" ca="1" si="199"/>
        <v>31</v>
      </c>
      <c r="G1952">
        <f t="shared" ca="1" si="200"/>
        <v>32</v>
      </c>
      <c r="M1952">
        <v>1496</v>
      </c>
      <c r="N1952">
        <v>33.820999999999998</v>
      </c>
    </row>
    <row r="1953" spans="1:14">
      <c r="A1953" s="54">
        <f>formulas!O2040</f>
        <v>0</v>
      </c>
      <c r="B1953" s="33">
        <f t="shared" ca="1" si="196"/>
        <v>32</v>
      </c>
      <c r="C1953">
        <f t="shared" si="197"/>
        <v>486</v>
      </c>
      <c r="D1953">
        <f t="shared" ca="1" si="201"/>
        <v>-2.1999999999999999E-2</v>
      </c>
      <c r="E1953">
        <f t="shared" ca="1" si="198"/>
        <v>0</v>
      </c>
      <c r="F1953">
        <f t="shared" ca="1" si="199"/>
        <v>31</v>
      </c>
      <c r="G1953">
        <f t="shared" ca="1" si="200"/>
        <v>32</v>
      </c>
      <c r="M1953">
        <v>1497</v>
      </c>
      <c r="N1953">
        <v>33.844000000000001</v>
      </c>
    </row>
    <row r="1954" spans="1:14">
      <c r="A1954" s="54">
        <f>formulas!O2041</f>
        <v>0</v>
      </c>
      <c r="B1954" s="33">
        <f t="shared" ca="1" si="196"/>
        <v>32</v>
      </c>
      <c r="C1954">
        <f t="shared" si="197"/>
        <v>486</v>
      </c>
      <c r="D1954">
        <f t="shared" ca="1" si="201"/>
        <v>-2.1999999999999999E-2</v>
      </c>
      <c r="E1954">
        <f t="shared" ca="1" si="198"/>
        <v>0</v>
      </c>
      <c r="F1954">
        <f t="shared" ca="1" si="199"/>
        <v>31</v>
      </c>
      <c r="G1954">
        <f t="shared" ca="1" si="200"/>
        <v>32</v>
      </c>
      <c r="M1954">
        <v>1498</v>
      </c>
      <c r="N1954">
        <v>33.866999999999997</v>
      </c>
    </row>
    <row r="1955" spans="1:14">
      <c r="A1955" s="54">
        <f>formulas!O2042</f>
        <v>0</v>
      </c>
      <c r="B1955" s="33">
        <f t="shared" ca="1" si="196"/>
        <v>32</v>
      </c>
      <c r="C1955">
        <f t="shared" si="197"/>
        <v>486</v>
      </c>
      <c r="D1955">
        <f t="shared" ca="1" si="201"/>
        <v>-2.1999999999999999E-2</v>
      </c>
      <c r="E1955">
        <f t="shared" ca="1" si="198"/>
        <v>0</v>
      </c>
      <c r="F1955">
        <f t="shared" ca="1" si="199"/>
        <v>31</v>
      </c>
      <c r="G1955">
        <f t="shared" ca="1" si="200"/>
        <v>32</v>
      </c>
      <c r="M1955">
        <v>1499</v>
      </c>
      <c r="N1955">
        <v>33.889000000000003</v>
      </c>
    </row>
    <row r="1956" spans="1:14">
      <c r="A1956" s="54">
        <f>formulas!O2043</f>
        <v>0</v>
      </c>
      <c r="B1956" s="33">
        <f t="shared" ca="1" si="196"/>
        <v>32</v>
      </c>
      <c r="C1956">
        <f t="shared" si="197"/>
        <v>486</v>
      </c>
      <c r="D1956">
        <f t="shared" ca="1" si="201"/>
        <v>-2.1999999999999999E-2</v>
      </c>
      <c r="E1956">
        <f t="shared" ca="1" si="198"/>
        <v>0</v>
      </c>
      <c r="F1956">
        <f t="shared" ca="1" si="199"/>
        <v>31</v>
      </c>
      <c r="G1956">
        <f t="shared" ca="1" si="200"/>
        <v>32</v>
      </c>
      <c r="M1956">
        <v>1500</v>
      </c>
      <c r="N1956">
        <v>33.911999999999999</v>
      </c>
    </row>
    <row r="1957" spans="1:14">
      <c r="A1957" s="54">
        <f>formulas!O2044</f>
        <v>0</v>
      </c>
      <c r="B1957" s="33">
        <f t="shared" ca="1" si="196"/>
        <v>32</v>
      </c>
      <c r="C1957">
        <f t="shared" si="197"/>
        <v>486</v>
      </c>
      <c r="D1957">
        <f t="shared" ca="1" si="201"/>
        <v>-2.1999999999999999E-2</v>
      </c>
      <c r="E1957">
        <f t="shared" ca="1" si="198"/>
        <v>0</v>
      </c>
      <c r="F1957">
        <f t="shared" ca="1" si="199"/>
        <v>31</v>
      </c>
      <c r="G1957">
        <f t="shared" ca="1" si="200"/>
        <v>32</v>
      </c>
      <c r="M1957">
        <v>1501</v>
      </c>
      <c r="N1957">
        <v>33.935000000000002</v>
      </c>
    </row>
    <row r="1958" spans="1:14">
      <c r="A1958" s="54">
        <f>formulas!O2045</f>
        <v>0</v>
      </c>
      <c r="B1958" s="33">
        <f t="shared" ca="1" si="196"/>
        <v>32</v>
      </c>
      <c r="C1958">
        <f t="shared" si="197"/>
        <v>486</v>
      </c>
      <c r="D1958">
        <f t="shared" ca="1" si="201"/>
        <v>-2.1999999999999999E-2</v>
      </c>
      <c r="E1958">
        <f t="shared" ca="1" si="198"/>
        <v>0</v>
      </c>
      <c r="F1958">
        <f t="shared" ca="1" si="199"/>
        <v>31</v>
      </c>
      <c r="G1958">
        <f t="shared" ca="1" si="200"/>
        <v>32</v>
      </c>
      <c r="M1958">
        <v>1502</v>
      </c>
      <c r="N1958">
        <v>33.957000000000001</v>
      </c>
    </row>
    <row r="1959" spans="1:14">
      <c r="A1959" s="54">
        <f>formulas!O2046</f>
        <v>0</v>
      </c>
      <c r="B1959" s="33">
        <f t="shared" ca="1" si="196"/>
        <v>32</v>
      </c>
      <c r="C1959">
        <f t="shared" si="197"/>
        <v>486</v>
      </c>
      <c r="D1959">
        <f t="shared" ca="1" si="201"/>
        <v>-2.1999999999999999E-2</v>
      </c>
      <c r="E1959">
        <f t="shared" ca="1" si="198"/>
        <v>0</v>
      </c>
      <c r="F1959">
        <f t="shared" ca="1" si="199"/>
        <v>31</v>
      </c>
      <c r="G1959">
        <f t="shared" ca="1" si="200"/>
        <v>32</v>
      </c>
      <c r="M1959">
        <v>1503</v>
      </c>
      <c r="N1959">
        <v>33.979999999999997</v>
      </c>
    </row>
    <row r="1960" spans="1:14">
      <c r="A1960" s="54">
        <f>formulas!O2047</f>
        <v>0</v>
      </c>
      <c r="B1960" s="33">
        <f t="shared" ca="1" si="196"/>
        <v>32</v>
      </c>
      <c r="C1960">
        <f t="shared" si="197"/>
        <v>486</v>
      </c>
      <c r="D1960">
        <f t="shared" ca="1" si="201"/>
        <v>-2.1999999999999999E-2</v>
      </c>
      <c r="E1960">
        <f t="shared" ca="1" si="198"/>
        <v>0</v>
      </c>
      <c r="F1960">
        <f t="shared" ca="1" si="199"/>
        <v>31</v>
      </c>
      <c r="G1960">
        <f t="shared" ca="1" si="200"/>
        <v>32</v>
      </c>
      <c r="M1960">
        <v>1504</v>
      </c>
      <c r="N1960">
        <v>34.003</v>
      </c>
    </row>
    <row r="1961" spans="1:14">
      <c r="A1961" s="54">
        <f>formulas!O2048</f>
        <v>0</v>
      </c>
      <c r="B1961" s="33">
        <f t="shared" ca="1" si="196"/>
        <v>32</v>
      </c>
      <c r="C1961">
        <f t="shared" si="197"/>
        <v>486</v>
      </c>
      <c r="D1961">
        <f t="shared" ca="1" si="201"/>
        <v>-2.1999999999999999E-2</v>
      </c>
      <c r="E1961">
        <f t="shared" ca="1" si="198"/>
        <v>0</v>
      </c>
      <c r="F1961">
        <f t="shared" ca="1" si="199"/>
        <v>31</v>
      </c>
      <c r="G1961">
        <f t="shared" ca="1" si="200"/>
        <v>32</v>
      </c>
      <c r="M1961">
        <v>1505</v>
      </c>
      <c r="N1961">
        <v>34.024999999999999</v>
      </c>
    </row>
    <row r="1962" spans="1:14">
      <c r="A1962" s="54">
        <f>formulas!O2049</f>
        <v>0</v>
      </c>
      <c r="B1962" s="33">
        <f t="shared" ca="1" si="196"/>
        <v>32</v>
      </c>
      <c r="C1962">
        <f t="shared" si="197"/>
        <v>486</v>
      </c>
      <c r="D1962">
        <f t="shared" ca="1" si="201"/>
        <v>-2.1999999999999999E-2</v>
      </c>
      <c r="E1962">
        <f t="shared" ca="1" si="198"/>
        <v>0</v>
      </c>
      <c r="F1962">
        <f t="shared" ca="1" si="199"/>
        <v>31</v>
      </c>
      <c r="G1962">
        <f t="shared" ca="1" si="200"/>
        <v>32</v>
      </c>
      <c r="M1962">
        <v>1506</v>
      </c>
      <c r="N1962">
        <v>34.048000000000002</v>
      </c>
    </row>
    <row r="1963" spans="1:14">
      <c r="A1963" s="54">
        <f>formulas!O2050</f>
        <v>0</v>
      </c>
      <c r="B1963" s="33">
        <f t="shared" ca="1" si="196"/>
        <v>32</v>
      </c>
      <c r="C1963">
        <f t="shared" si="197"/>
        <v>486</v>
      </c>
      <c r="D1963">
        <f t="shared" ca="1" si="201"/>
        <v>-2.1999999999999999E-2</v>
      </c>
      <c r="E1963">
        <f t="shared" ca="1" si="198"/>
        <v>0</v>
      </c>
      <c r="F1963">
        <f t="shared" ca="1" si="199"/>
        <v>31</v>
      </c>
      <c r="G1963">
        <f t="shared" ca="1" si="200"/>
        <v>32</v>
      </c>
      <c r="M1963">
        <v>1507</v>
      </c>
      <c r="N1963">
        <v>34.070999999999998</v>
      </c>
    </row>
    <row r="1964" spans="1:14">
      <c r="A1964" s="54">
        <f>formulas!O2051</f>
        <v>0</v>
      </c>
      <c r="B1964" s="33">
        <f t="shared" ca="1" si="196"/>
        <v>32</v>
      </c>
      <c r="C1964">
        <f t="shared" si="197"/>
        <v>486</v>
      </c>
      <c r="D1964">
        <f t="shared" ca="1" si="201"/>
        <v>-2.1999999999999999E-2</v>
      </c>
      <c r="E1964">
        <f t="shared" ca="1" si="198"/>
        <v>0</v>
      </c>
      <c r="F1964">
        <f t="shared" ca="1" si="199"/>
        <v>31</v>
      </c>
      <c r="G1964">
        <f t="shared" ca="1" si="200"/>
        <v>32</v>
      </c>
      <c r="M1964">
        <v>1508</v>
      </c>
      <c r="N1964">
        <v>34.093000000000004</v>
      </c>
    </row>
    <row r="1965" spans="1:14">
      <c r="A1965" s="54">
        <f>formulas!O2052</f>
        <v>0</v>
      </c>
      <c r="B1965" s="33">
        <f t="shared" ca="1" si="196"/>
        <v>32</v>
      </c>
      <c r="C1965">
        <f t="shared" si="197"/>
        <v>486</v>
      </c>
      <c r="D1965">
        <f t="shared" ca="1" si="201"/>
        <v>-2.1999999999999999E-2</v>
      </c>
      <c r="E1965">
        <f t="shared" ca="1" si="198"/>
        <v>0</v>
      </c>
      <c r="F1965">
        <f t="shared" ca="1" si="199"/>
        <v>31</v>
      </c>
      <c r="G1965">
        <f t="shared" ca="1" si="200"/>
        <v>32</v>
      </c>
      <c r="M1965">
        <v>1509</v>
      </c>
      <c r="N1965">
        <v>34.116</v>
      </c>
    </row>
    <row r="1966" spans="1:14">
      <c r="A1966" s="54">
        <f>formulas!O2053</f>
        <v>0</v>
      </c>
      <c r="B1966" s="33">
        <f t="shared" ca="1" si="196"/>
        <v>32</v>
      </c>
      <c r="C1966">
        <f t="shared" si="197"/>
        <v>486</v>
      </c>
      <c r="D1966">
        <f t="shared" ca="1" si="201"/>
        <v>-2.1999999999999999E-2</v>
      </c>
      <c r="E1966">
        <f t="shared" ca="1" si="198"/>
        <v>0</v>
      </c>
      <c r="F1966">
        <f t="shared" ca="1" si="199"/>
        <v>31</v>
      </c>
      <c r="G1966">
        <f t="shared" ca="1" si="200"/>
        <v>32</v>
      </c>
      <c r="M1966">
        <v>1510</v>
      </c>
      <c r="N1966">
        <v>34.139000000000003</v>
      </c>
    </row>
    <row r="1967" spans="1:14">
      <c r="A1967" s="54">
        <f>formulas!O2054</f>
        <v>0</v>
      </c>
      <c r="B1967" s="33">
        <f t="shared" ca="1" si="196"/>
        <v>32</v>
      </c>
      <c r="C1967">
        <f t="shared" si="197"/>
        <v>486</v>
      </c>
      <c r="D1967">
        <f t="shared" ca="1" si="201"/>
        <v>-2.1999999999999999E-2</v>
      </c>
      <c r="E1967">
        <f t="shared" ca="1" si="198"/>
        <v>0</v>
      </c>
      <c r="F1967">
        <f t="shared" ca="1" si="199"/>
        <v>31</v>
      </c>
      <c r="G1967">
        <f t="shared" ca="1" si="200"/>
        <v>32</v>
      </c>
      <c r="M1967">
        <v>1511</v>
      </c>
      <c r="N1967">
        <v>34.161000000000001</v>
      </c>
    </row>
    <row r="1968" spans="1:14">
      <c r="A1968" s="54">
        <f>formulas!O2055</f>
        <v>0</v>
      </c>
      <c r="B1968" s="33">
        <f t="shared" ca="1" si="196"/>
        <v>32</v>
      </c>
      <c r="C1968">
        <f t="shared" si="197"/>
        <v>486</v>
      </c>
      <c r="D1968">
        <f t="shared" ca="1" si="201"/>
        <v>-2.1999999999999999E-2</v>
      </c>
      <c r="E1968">
        <f t="shared" ca="1" si="198"/>
        <v>0</v>
      </c>
      <c r="F1968">
        <f t="shared" ca="1" si="199"/>
        <v>31</v>
      </c>
      <c r="G1968">
        <f t="shared" ca="1" si="200"/>
        <v>32</v>
      </c>
      <c r="M1968">
        <v>1512</v>
      </c>
      <c r="N1968">
        <v>34.183999999999997</v>
      </c>
    </row>
    <row r="1969" spans="1:14">
      <c r="A1969" s="54">
        <f>formulas!O2056</f>
        <v>0</v>
      </c>
      <c r="B1969" s="33">
        <f t="shared" ref="B1969:B2032" ca="1" si="202">(A1969-D1969)/(E1969-D1969)*(G1969-F1969)+F1969</f>
        <v>32</v>
      </c>
      <c r="C1969">
        <f t="shared" ref="C1969:C2032" si="203">COUNTIF($N$2:$N$25400,"&lt;"&amp;A1969)</f>
        <v>486</v>
      </c>
      <c r="D1969">
        <f t="shared" ca="1" si="201"/>
        <v>-2.1999999999999999E-2</v>
      </c>
      <c r="E1969">
        <f t="shared" ref="E1969:E2032" ca="1" si="204">INDIRECT(ADDRESS(C1969+2,14))</f>
        <v>0</v>
      </c>
      <c r="F1969">
        <f t="shared" ref="F1969:F2032" ca="1" si="205">INDIRECT(ADDRESS(C1969+1,13))</f>
        <v>31</v>
      </c>
      <c r="G1969">
        <f t="shared" ref="G1969:G2032" ca="1" si="206">INDIRECT(ADDRESS(C1969+2,13))</f>
        <v>32</v>
      </c>
      <c r="M1969">
        <v>1513</v>
      </c>
      <c r="N1969">
        <v>34.207000000000001</v>
      </c>
    </row>
    <row r="1970" spans="1:14">
      <c r="A1970" s="54">
        <f>formulas!O2057</f>
        <v>0</v>
      </c>
      <c r="B1970" s="33">
        <f t="shared" ca="1" si="202"/>
        <v>32</v>
      </c>
      <c r="C1970">
        <f t="shared" si="203"/>
        <v>486</v>
      </c>
      <c r="D1970">
        <f t="shared" ca="1" si="201"/>
        <v>-2.1999999999999999E-2</v>
      </c>
      <c r="E1970">
        <f t="shared" ca="1" si="204"/>
        <v>0</v>
      </c>
      <c r="F1970">
        <f t="shared" ca="1" si="205"/>
        <v>31</v>
      </c>
      <c r="G1970">
        <f t="shared" ca="1" si="206"/>
        <v>32</v>
      </c>
      <c r="M1970">
        <v>1514</v>
      </c>
      <c r="N1970">
        <v>34.228999999999999</v>
      </c>
    </row>
    <row r="1971" spans="1:14">
      <c r="A1971" s="54">
        <f>formulas!O2058</f>
        <v>0</v>
      </c>
      <c r="B1971" s="33">
        <f t="shared" ca="1" si="202"/>
        <v>32</v>
      </c>
      <c r="C1971">
        <f t="shared" si="203"/>
        <v>486</v>
      </c>
      <c r="D1971">
        <f t="shared" ca="1" si="201"/>
        <v>-2.1999999999999999E-2</v>
      </c>
      <c r="E1971">
        <f t="shared" ca="1" si="204"/>
        <v>0</v>
      </c>
      <c r="F1971">
        <f t="shared" ca="1" si="205"/>
        <v>31</v>
      </c>
      <c r="G1971">
        <f t="shared" ca="1" si="206"/>
        <v>32</v>
      </c>
      <c r="M1971">
        <v>1515</v>
      </c>
      <c r="N1971">
        <v>34.252000000000002</v>
      </c>
    </row>
    <row r="1972" spans="1:14">
      <c r="A1972" s="54">
        <f>formulas!O2059</f>
        <v>0</v>
      </c>
      <c r="B1972" s="33">
        <f t="shared" ca="1" si="202"/>
        <v>32</v>
      </c>
      <c r="C1972">
        <f t="shared" si="203"/>
        <v>486</v>
      </c>
      <c r="D1972">
        <f t="shared" ca="1" si="201"/>
        <v>-2.1999999999999999E-2</v>
      </c>
      <c r="E1972">
        <f t="shared" ca="1" si="204"/>
        <v>0</v>
      </c>
      <c r="F1972">
        <f t="shared" ca="1" si="205"/>
        <v>31</v>
      </c>
      <c r="G1972">
        <f t="shared" ca="1" si="206"/>
        <v>32</v>
      </c>
      <c r="M1972">
        <v>1516</v>
      </c>
      <c r="N1972">
        <v>34.274999999999999</v>
      </c>
    </row>
    <row r="1973" spans="1:14">
      <c r="A1973" s="54">
        <f>formulas!O2060</f>
        <v>0</v>
      </c>
      <c r="B1973" s="33">
        <f t="shared" ca="1" si="202"/>
        <v>32</v>
      </c>
      <c r="C1973">
        <f t="shared" si="203"/>
        <v>486</v>
      </c>
      <c r="D1973">
        <f t="shared" ca="1" si="201"/>
        <v>-2.1999999999999999E-2</v>
      </c>
      <c r="E1973">
        <f t="shared" ca="1" si="204"/>
        <v>0</v>
      </c>
      <c r="F1973">
        <f t="shared" ca="1" si="205"/>
        <v>31</v>
      </c>
      <c r="G1973">
        <f t="shared" ca="1" si="206"/>
        <v>32</v>
      </c>
      <c r="M1973">
        <v>1517</v>
      </c>
      <c r="N1973">
        <v>34.296999999999997</v>
      </c>
    </row>
    <row r="1974" spans="1:14">
      <c r="A1974" s="54">
        <f>formulas!O2061</f>
        <v>0</v>
      </c>
      <c r="B1974" s="33">
        <f t="shared" ca="1" si="202"/>
        <v>32</v>
      </c>
      <c r="C1974">
        <f t="shared" si="203"/>
        <v>486</v>
      </c>
      <c r="D1974">
        <f t="shared" ca="1" si="201"/>
        <v>-2.1999999999999999E-2</v>
      </c>
      <c r="E1974">
        <f t="shared" ca="1" si="204"/>
        <v>0</v>
      </c>
      <c r="F1974">
        <f t="shared" ca="1" si="205"/>
        <v>31</v>
      </c>
      <c r="G1974">
        <f t="shared" ca="1" si="206"/>
        <v>32</v>
      </c>
      <c r="M1974">
        <v>1518</v>
      </c>
      <c r="N1974">
        <v>34.32</v>
      </c>
    </row>
    <row r="1975" spans="1:14">
      <c r="A1975" s="54">
        <f>formulas!O2062</f>
        <v>0</v>
      </c>
      <c r="B1975" s="33">
        <f t="shared" ca="1" si="202"/>
        <v>32</v>
      </c>
      <c r="C1975">
        <f t="shared" si="203"/>
        <v>486</v>
      </c>
      <c r="D1975">
        <f t="shared" ca="1" si="201"/>
        <v>-2.1999999999999999E-2</v>
      </c>
      <c r="E1975">
        <f t="shared" ca="1" si="204"/>
        <v>0</v>
      </c>
      <c r="F1975">
        <f t="shared" ca="1" si="205"/>
        <v>31</v>
      </c>
      <c r="G1975">
        <f t="shared" ca="1" si="206"/>
        <v>32</v>
      </c>
      <c r="M1975">
        <v>1519</v>
      </c>
      <c r="N1975">
        <v>34.343000000000004</v>
      </c>
    </row>
    <row r="1976" spans="1:14">
      <c r="A1976" s="54">
        <f>formulas!O2063</f>
        <v>0</v>
      </c>
      <c r="B1976" s="33">
        <f t="shared" ca="1" si="202"/>
        <v>32</v>
      </c>
      <c r="C1976">
        <f t="shared" si="203"/>
        <v>486</v>
      </c>
      <c r="D1976">
        <f t="shared" ca="1" si="201"/>
        <v>-2.1999999999999999E-2</v>
      </c>
      <c r="E1976">
        <f t="shared" ca="1" si="204"/>
        <v>0</v>
      </c>
      <c r="F1976">
        <f t="shared" ca="1" si="205"/>
        <v>31</v>
      </c>
      <c r="G1976">
        <f t="shared" ca="1" si="206"/>
        <v>32</v>
      </c>
      <c r="M1976">
        <v>1520</v>
      </c>
      <c r="N1976">
        <v>34.365000000000002</v>
      </c>
    </row>
    <row r="1977" spans="1:14">
      <c r="A1977" s="54">
        <f>formulas!O2064</f>
        <v>0</v>
      </c>
      <c r="B1977" s="33">
        <f t="shared" ca="1" si="202"/>
        <v>32</v>
      </c>
      <c r="C1977">
        <f t="shared" si="203"/>
        <v>486</v>
      </c>
      <c r="D1977">
        <f t="shared" ca="1" si="201"/>
        <v>-2.1999999999999999E-2</v>
      </c>
      <c r="E1977">
        <f t="shared" ca="1" si="204"/>
        <v>0</v>
      </c>
      <c r="F1977">
        <f t="shared" ca="1" si="205"/>
        <v>31</v>
      </c>
      <c r="G1977">
        <f t="shared" ca="1" si="206"/>
        <v>32</v>
      </c>
      <c r="M1977">
        <v>1521</v>
      </c>
      <c r="N1977">
        <v>34.387999999999998</v>
      </c>
    </row>
    <row r="1978" spans="1:14">
      <c r="A1978" s="54">
        <f>formulas!O2065</f>
        <v>0</v>
      </c>
      <c r="B1978" s="33">
        <f t="shared" ca="1" si="202"/>
        <v>32</v>
      </c>
      <c r="C1978">
        <f t="shared" si="203"/>
        <v>486</v>
      </c>
      <c r="D1978">
        <f t="shared" ca="1" si="201"/>
        <v>-2.1999999999999999E-2</v>
      </c>
      <c r="E1978">
        <f t="shared" ca="1" si="204"/>
        <v>0</v>
      </c>
      <c r="F1978">
        <f t="shared" ca="1" si="205"/>
        <v>31</v>
      </c>
      <c r="G1978">
        <f t="shared" ca="1" si="206"/>
        <v>32</v>
      </c>
      <c r="M1978">
        <v>1522</v>
      </c>
      <c r="N1978">
        <v>34.409999999999997</v>
      </c>
    </row>
    <row r="1979" spans="1:14">
      <c r="A1979" s="54">
        <f>formulas!O2066</f>
        <v>0</v>
      </c>
      <c r="B1979" s="33">
        <f t="shared" ca="1" si="202"/>
        <v>32</v>
      </c>
      <c r="C1979">
        <f t="shared" si="203"/>
        <v>486</v>
      </c>
      <c r="D1979">
        <f t="shared" ca="1" si="201"/>
        <v>-2.1999999999999999E-2</v>
      </c>
      <c r="E1979">
        <f t="shared" ca="1" si="204"/>
        <v>0</v>
      </c>
      <c r="F1979">
        <f t="shared" ca="1" si="205"/>
        <v>31</v>
      </c>
      <c r="G1979">
        <f t="shared" ca="1" si="206"/>
        <v>32</v>
      </c>
      <c r="M1979">
        <v>1523</v>
      </c>
      <c r="N1979">
        <v>34.433</v>
      </c>
    </row>
    <row r="1980" spans="1:14">
      <c r="A1980" s="54">
        <f>formulas!O2067</f>
        <v>0</v>
      </c>
      <c r="B1980" s="33">
        <f t="shared" ca="1" si="202"/>
        <v>32</v>
      </c>
      <c r="C1980">
        <f t="shared" si="203"/>
        <v>486</v>
      </c>
      <c r="D1980">
        <f t="shared" ca="1" si="201"/>
        <v>-2.1999999999999999E-2</v>
      </c>
      <c r="E1980">
        <f t="shared" ca="1" si="204"/>
        <v>0</v>
      </c>
      <c r="F1980">
        <f t="shared" ca="1" si="205"/>
        <v>31</v>
      </c>
      <c r="G1980">
        <f t="shared" ca="1" si="206"/>
        <v>32</v>
      </c>
      <c r="M1980">
        <v>1524</v>
      </c>
      <c r="N1980">
        <v>34.456000000000003</v>
      </c>
    </row>
    <row r="1981" spans="1:14">
      <c r="A1981" s="54">
        <f>formulas!O2068</f>
        <v>0</v>
      </c>
      <c r="B1981" s="33">
        <f t="shared" ca="1" si="202"/>
        <v>32</v>
      </c>
      <c r="C1981">
        <f t="shared" si="203"/>
        <v>486</v>
      </c>
      <c r="D1981">
        <f t="shared" ca="1" si="201"/>
        <v>-2.1999999999999999E-2</v>
      </c>
      <c r="E1981">
        <f t="shared" ca="1" si="204"/>
        <v>0</v>
      </c>
      <c r="F1981">
        <f t="shared" ca="1" si="205"/>
        <v>31</v>
      </c>
      <c r="G1981">
        <f t="shared" ca="1" si="206"/>
        <v>32</v>
      </c>
      <c r="M1981">
        <v>1525</v>
      </c>
      <c r="N1981">
        <v>34.478000000000002</v>
      </c>
    </row>
    <row r="1982" spans="1:14">
      <c r="A1982" s="54">
        <f>formulas!O2069</f>
        <v>0</v>
      </c>
      <c r="B1982" s="33">
        <f t="shared" ca="1" si="202"/>
        <v>32</v>
      </c>
      <c r="C1982">
        <f t="shared" si="203"/>
        <v>486</v>
      </c>
      <c r="D1982">
        <f t="shared" ca="1" si="201"/>
        <v>-2.1999999999999999E-2</v>
      </c>
      <c r="E1982">
        <f t="shared" ca="1" si="204"/>
        <v>0</v>
      </c>
      <c r="F1982">
        <f t="shared" ca="1" si="205"/>
        <v>31</v>
      </c>
      <c r="G1982">
        <f t="shared" ca="1" si="206"/>
        <v>32</v>
      </c>
      <c r="M1982">
        <v>1526</v>
      </c>
      <c r="N1982">
        <v>34.500999999999998</v>
      </c>
    </row>
    <row r="1983" spans="1:14">
      <c r="A1983" s="54">
        <f>formulas!O2070</f>
        <v>0</v>
      </c>
      <c r="B1983" s="33">
        <f t="shared" ca="1" si="202"/>
        <v>32</v>
      </c>
      <c r="C1983">
        <f t="shared" si="203"/>
        <v>486</v>
      </c>
      <c r="D1983">
        <f t="shared" ca="1" si="201"/>
        <v>-2.1999999999999999E-2</v>
      </c>
      <c r="E1983">
        <f t="shared" ca="1" si="204"/>
        <v>0</v>
      </c>
      <c r="F1983">
        <f t="shared" ca="1" si="205"/>
        <v>31</v>
      </c>
      <c r="G1983">
        <f t="shared" ca="1" si="206"/>
        <v>32</v>
      </c>
      <c r="M1983">
        <v>1527</v>
      </c>
      <c r="N1983">
        <v>34.524000000000001</v>
      </c>
    </row>
    <row r="1984" spans="1:14">
      <c r="A1984" s="54">
        <f>formulas!O2071</f>
        <v>0</v>
      </c>
      <c r="B1984" s="33">
        <f t="shared" ca="1" si="202"/>
        <v>32</v>
      </c>
      <c r="C1984">
        <f t="shared" si="203"/>
        <v>486</v>
      </c>
      <c r="D1984">
        <f t="shared" ca="1" si="201"/>
        <v>-2.1999999999999999E-2</v>
      </c>
      <c r="E1984">
        <f t="shared" ca="1" si="204"/>
        <v>0</v>
      </c>
      <c r="F1984">
        <f t="shared" ca="1" si="205"/>
        <v>31</v>
      </c>
      <c r="G1984">
        <f t="shared" ca="1" si="206"/>
        <v>32</v>
      </c>
      <c r="M1984">
        <v>1528</v>
      </c>
      <c r="N1984">
        <v>34.545999999999999</v>
      </c>
    </row>
    <row r="1985" spans="1:14">
      <c r="A1985" s="54">
        <f>formulas!O2072</f>
        <v>0</v>
      </c>
      <c r="B1985" s="33">
        <f t="shared" ca="1" si="202"/>
        <v>32</v>
      </c>
      <c r="C1985">
        <f t="shared" si="203"/>
        <v>486</v>
      </c>
      <c r="D1985">
        <f t="shared" ca="1" si="201"/>
        <v>-2.1999999999999999E-2</v>
      </c>
      <c r="E1985">
        <f t="shared" ca="1" si="204"/>
        <v>0</v>
      </c>
      <c r="F1985">
        <f t="shared" ca="1" si="205"/>
        <v>31</v>
      </c>
      <c r="G1985">
        <f t="shared" ca="1" si="206"/>
        <v>32</v>
      </c>
      <c r="M1985">
        <v>1529</v>
      </c>
      <c r="N1985">
        <v>34.569000000000003</v>
      </c>
    </row>
    <row r="1986" spans="1:14">
      <c r="A1986" s="54">
        <f>formulas!O2073</f>
        <v>0</v>
      </c>
      <c r="B1986" s="33">
        <f t="shared" ca="1" si="202"/>
        <v>32</v>
      </c>
      <c r="C1986">
        <f t="shared" si="203"/>
        <v>486</v>
      </c>
      <c r="D1986">
        <f t="shared" ca="1" si="201"/>
        <v>-2.1999999999999999E-2</v>
      </c>
      <c r="E1986">
        <f t="shared" ca="1" si="204"/>
        <v>0</v>
      </c>
      <c r="F1986">
        <f t="shared" ca="1" si="205"/>
        <v>31</v>
      </c>
      <c r="G1986">
        <f t="shared" ca="1" si="206"/>
        <v>32</v>
      </c>
      <c r="M1986">
        <v>1530</v>
      </c>
      <c r="N1986">
        <v>34.591000000000001</v>
      </c>
    </row>
    <row r="1987" spans="1:14">
      <c r="A1987" s="54">
        <f>formulas!O2074</f>
        <v>0</v>
      </c>
      <c r="B1987" s="33">
        <f t="shared" ca="1" si="202"/>
        <v>32</v>
      </c>
      <c r="C1987">
        <f t="shared" si="203"/>
        <v>486</v>
      </c>
      <c r="D1987">
        <f t="shared" ref="D1987:D2050" ca="1" si="207">INDIRECT(ADDRESS(C1987+1,14))</f>
        <v>-2.1999999999999999E-2</v>
      </c>
      <c r="E1987">
        <f t="shared" ca="1" si="204"/>
        <v>0</v>
      </c>
      <c r="F1987">
        <f t="shared" ca="1" si="205"/>
        <v>31</v>
      </c>
      <c r="G1987">
        <f t="shared" ca="1" si="206"/>
        <v>32</v>
      </c>
      <c r="M1987">
        <v>1531</v>
      </c>
      <c r="N1987">
        <v>34.613999999999997</v>
      </c>
    </row>
    <row r="1988" spans="1:14">
      <c r="A1988" s="54">
        <f>formulas!O2075</f>
        <v>0</v>
      </c>
      <c r="B1988" s="33">
        <f t="shared" ca="1" si="202"/>
        <v>32</v>
      </c>
      <c r="C1988">
        <f t="shared" si="203"/>
        <v>486</v>
      </c>
      <c r="D1988">
        <f t="shared" ca="1" si="207"/>
        <v>-2.1999999999999999E-2</v>
      </c>
      <c r="E1988">
        <f t="shared" ca="1" si="204"/>
        <v>0</v>
      </c>
      <c r="F1988">
        <f t="shared" ca="1" si="205"/>
        <v>31</v>
      </c>
      <c r="G1988">
        <f t="shared" ca="1" si="206"/>
        <v>32</v>
      </c>
      <c r="M1988">
        <v>1532</v>
      </c>
      <c r="N1988">
        <v>34.637</v>
      </c>
    </row>
    <row r="1989" spans="1:14">
      <c r="A1989" s="54">
        <f>formulas!O2076</f>
        <v>0</v>
      </c>
      <c r="B1989" s="33">
        <f t="shared" ca="1" si="202"/>
        <v>32</v>
      </c>
      <c r="C1989">
        <f t="shared" si="203"/>
        <v>486</v>
      </c>
      <c r="D1989">
        <f t="shared" ca="1" si="207"/>
        <v>-2.1999999999999999E-2</v>
      </c>
      <c r="E1989">
        <f t="shared" ca="1" si="204"/>
        <v>0</v>
      </c>
      <c r="F1989">
        <f t="shared" ca="1" si="205"/>
        <v>31</v>
      </c>
      <c r="G1989">
        <f t="shared" ca="1" si="206"/>
        <v>32</v>
      </c>
      <c r="M1989">
        <v>1533</v>
      </c>
      <c r="N1989">
        <v>34.658999999999999</v>
      </c>
    </row>
    <row r="1990" spans="1:14">
      <c r="A1990" s="54">
        <f>formulas!O2077</f>
        <v>0</v>
      </c>
      <c r="B1990" s="33">
        <f t="shared" ca="1" si="202"/>
        <v>32</v>
      </c>
      <c r="C1990">
        <f t="shared" si="203"/>
        <v>486</v>
      </c>
      <c r="D1990">
        <f t="shared" ca="1" si="207"/>
        <v>-2.1999999999999999E-2</v>
      </c>
      <c r="E1990">
        <f t="shared" ca="1" si="204"/>
        <v>0</v>
      </c>
      <c r="F1990">
        <f t="shared" ca="1" si="205"/>
        <v>31</v>
      </c>
      <c r="G1990">
        <f t="shared" ca="1" si="206"/>
        <v>32</v>
      </c>
      <c r="M1990">
        <v>1534</v>
      </c>
      <c r="N1990">
        <v>34.682000000000002</v>
      </c>
    </row>
    <row r="1991" spans="1:14">
      <c r="A1991" s="54">
        <f>formulas!O2078</f>
        <v>0</v>
      </c>
      <c r="B1991" s="33">
        <f t="shared" ca="1" si="202"/>
        <v>32</v>
      </c>
      <c r="C1991">
        <f t="shared" si="203"/>
        <v>486</v>
      </c>
      <c r="D1991">
        <f t="shared" ca="1" si="207"/>
        <v>-2.1999999999999999E-2</v>
      </c>
      <c r="E1991">
        <f t="shared" ca="1" si="204"/>
        <v>0</v>
      </c>
      <c r="F1991">
        <f t="shared" ca="1" si="205"/>
        <v>31</v>
      </c>
      <c r="G1991">
        <f t="shared" ca="1" si="206"/>
        <v>32</v>
      </c>
      <c r="M1991">
        <v>1535</v>
      </c>
      <c r="N1991">
        <v>34.704000000000001</v>
      </c>
    </row>
    <row r="1992" spans="1:14">
      <c r="A1992" s="54">
        <f>formulas!O2079</f>
        <v>0</v>
      </c>
      <c r="B1992" s="33">
        <f t="shared" ca="1" si="202"/>
        <v>32</v>
      </c>
      <c r="C1992">
        <f t="shared" si="203"/>
        <v>486</v>
      </c>
      <c r="D1992">
        <f t="shared" ca="1" si="207"/>
        <v>-2.1999999999999999E-2</v>
      </c>
      <c r="E1992">
        <f t="shared" ca="1" si="204"/>
        <v>0</v>
      </c>
      <c r="F1992">
        <f t="shared" ca="1" si="205"/>
        <v>31</v>
      </c>
      <c r="G1992">
        <f t="shared" ca="1" si="206"/>
        <v>32</v>
      </c>
      <c r="M1992">
        <v>1536</v>
      </c>
      <c r="N1992">
        <v>34.726999999999997</v>
      </c>
    </row>
    <row r="1993" spans="1:14">
      <c r="A1993" s="54">
        <f>formulas!O2080</f>
        <v>0</v>
      </c>
      <c r="B1993" s="33">
        <f t="shared" ca="1" si="202"/>
        <v>32</v>
      </c>
      <c r="C1993">
        <f t="shared" si="203"/>
        <v>486</v>
      </c>
      <c r="D1993">
        <f t="shared" ca="1" si="207"/>
        <v>-2.1999999999999999E-2</v>
      </c>
      <c r="E1993">
        <f t="shared" ca="1" si="204"/>
        <v>0</v>
      </c>
      <c r="F1993">
        <f t="shared" ca="1" si="205"/>
        <v>31</v>
      </c>
      <c r="G1993">
        <f t="shared" ca="1" si="206"/>
        <v>32</v>
      </c>
      <c r="M1993">
        <v>1537</v>
      </c>
      <c r="N1993">
        <v>34.75</v>
      </c>
    </row>
    <row r="1994" spans="1:14">
      <c r="A1994" s="54">
        <f>formulas!O2081</f>
        <v>0</v>
      </c>
      <c r="B1994" s="33">
        <f t="shared" ca="1" si="202"/>
        <v>32</v>
      </c>
      <c r="C1994">
        <f t="shared" si="203"/>
        <v>486</v>
      </c>
      <c r="D1994">
        <f t="shared" ca="1" si="207"/>
        <v>-2.1999999999999999E-2</v>
      </c>
      <c r="E1994">
        <f t="shared" ca="1" si="204"/>
        <v>0</v>
      </c>
      <c r="F1994">
        <f t="shared" ca="1" si="205"/>
        <v>31</v>
      </c>
      <c r="G1994">
        <f t="shared" ca="1" si="206"/>
        <v>32</v>
      </c>
      <c r="M1994">
        <v>1538</v>
      </c>
      <c r="N1994">
        <v>34.771999999999998</v>
      </c>
    </row>
    <row r="1995" spans="1:14">
      <c r="A1995" s="54">
        <f>formulas!O2082</f>
        <v>0</v>
      </c>
      <c r="B1995" s="33">
        <f t="shared" ca="1" si="202"/>
        <v>32</v>
      </c>
      <c r="C1995">
        <f t="shared" si="203"/>
        <v>486</v>
      </c>
      <c r="D1995">
        <f t="shared" ca="1" si="207"/>
        <v>-2.1999999999999999E-2</v>
      </c>
      <c r="E1995">
        <f t="shared" ca="1" si="204"/>
        <v>0</v>
      </c>
      <c r="F1995">
        <f t="shared" ca="1" si="205"/>
        <v>31</v>
      </c>
      <c r="G1995">
        <f t="shared" ca="1" si="206"/>
        <v>32</v>
      </c>
      <c r="M1995">
        <v>1539</v>
      </c>
      <c r="N1995">
        <v>34.795000000000002</v>
      </c>
    </row>
    <row r="1996" spans="1:14">
      <c r="A1996" s="54">
        <f>formulas!O2083</f>
        <v>0</v>
      </c>
      <c r="B1996" s="33">
        <f t="shared" ca="1" si="202"/>
        <v>32</v>
      </c>
      <c r="C1996">
        <f t="shared" si="203"/>
        <v>486</v>
      </c>
      <c r="D1996">
        <f t="shared" ca="1" si="207"/>
        <v>-2.1999999999999999E-2</v>
      </c>
      <c r="E1996">
        <f t="shared" ca="1" si="204"/>
        <v>0</v>
      </c>
      <c r="F1996">
        <f t="shared" ca="1" si="205"/>
        <v>31</v>
      </c>
      <c r="G1996">
        <f t="shared" ca="1" si="206"/>
        <v>32</v>
      </c>
      <c r="M1996">
        <v>1540</v>
      </c>
      <c r="N1996">
        <v>34.817</v>
      </c>
    </row>
    <row r="1997" spans="1:14">
      <c r="A1997" s="54">
        <f>formulas!O2084</f>
        <v>0</v>
      </c>
      <c r="B1997" s="33">
        <f t="shared" ca="1" si="202"/>
        <v>32</v>
      </c>
      <c r="C1997">
        <f t="shared" si="203"/>
        <v>486</v>
      </c>
      <c r="D1997">
        <f t="shared" ca="1" si="207"/>
        <v>-2.1999999999999999E-2</v>
      </c>
      <c r="E1997">
        <f t="shared" ca="1" si="204"/>
        <v>0</v>
      </c>
      <c r="F1997">
        <f t="shared" ca="1" si="205"/>
        <v>31</v>
      </c>
      <c r="G1997">
        <f t="shared" ca="1" si="206"/>
        <v>32</v>
      </c>
      <c r="M1997">
        <v>1541</v>
      </c>
      <c r="N1997">
        <v>34.840000000000003</v>
      </c>
    </row>
    <row r="1998" spans="1:14">
      <c r="A1998" s="54">
        <f>formulas!O2085</f>
        <v>0</v>
      </c>
      <c r="B1998" s="33">
        <f t="shared" ca="1" si="202"/>
        <v>32</v>
      </c>
      <c r="C1998">
        <f t="shared" si="203"/>
        <v>486</v>
      </c>
      <c r="D1998">
        <f t="shared" ca="1" si="207"/>
        <v>-2.1999999999999999E-2</v>
      </c>
      <c r="E1998">
        <f t="shared" ca="1" si="204"/>
        <v>0</v>
      </c>
      <c r="F1998">
        <f t="shared" ca="1" si="205"/>
        <v>31</v>
      </c>
      <c r="G1998">
        <f t="shared" ca="1" si="206"/>
        <v>32</v>
      </c>
      <c r="M1998">
        <v>1542</v>
      </c>
      <c r="N1998">
        <v>34.862000000000002</v>
      </c>
    </row>
    <row r="1999" spans="1:14">
      <c r="A1999" s="54">
        <f>formulas!O2086</f>
        <v>0</v>
      </c>
      <c r="B1999" s="33">
        <f t="shared" ca="1" si="202"/>
        <v>32</v>
      </c>
      <c r="C1999">
        <f t="shared" si="203"/>
        <v>486</v>
      </c>
      <c r="D1999">
        <f t="shared" ca="1" si="207"/>
        <v>-2.1999999999999999E-2</v>
      </c>
      <c r="E1999">
        <f t="shared" ca="1" si="204"/>
        <v>0</v>
      </c>
      <c r="F1999">
        <f t="shared" ca="1" si="205"/>
        <v>31</v>
      </c>
      <c r="G1999">
        <f t="shared" ca="1" si="206"/>
        <v>32</v>
      </c>
      <c r="M1999">
        <v>1543</v>
      </c>
      <c r="N1999">
        <v>34.884999999999998</v>
      </c>
    </row>
    <row r="2000" spans="1:14">
      <c r="A2000" s="54">
        <f>formulas!O2087</f>
        <v>0</v>
      </c>
      <c r="B2000" s="33">
        <f t="shared" ca="1" si="202"/>
        <v>32</v>
      </c>
      <c r="C2000">
        <f t="shared" si="203"/>
        <v>486</v>
      </c>
      <c r="D2000">
        <f t="shared" ca="1" si="207"/>
        <v>-2.1999999999999999E-2</v>
      </c>
      <c r="E2000">
        <f t="shared" ca="1" si="204"/>
        <v>0</v>
      </c>
      <c r="F2000">
        <f t="shared" ca="1" si="205"/>
        <v>31</v>
      </c>
      <c r="G2000">
        <f t="shared" ca="1" si="206"/>
        <v>32</v>
      </c>
      <c r="M2000">
        <v>1544</v>
      </c>
      <c r="N2000">
        <v>34.908000000000001</v>
      </c>
    </row>
    <row r="2001" spans="1:14">
      <c r="A2001" s="54">
        <f>formulas!O2088</f>
        <v>0</v>
      </c>
      <c r="B2001" s="33">
        <f t="shared" ca="1" si="202"/>
        <v>32</v>
      </c>
      <c r="C2001">
        <f t="shared" si="203"/>
        <v>486</v>
      </c>
      <c r="D2001">
        <f t="shared" ca="1" si="207"/>
        <v>-2.1999999999999999E-2</v>
      </c>
      <c r="E2001">
        <f t="shared" ca="1" si="204"/>
        <v>0</v>
      </c>
      <c r="F2001">
        <f t="shared" ca="1" si="205"/>
        <v>31</v>
      </c>
      <c r="G2001">
        <f t="shared" ca="1" si="206"/>
        <v>32</v>
      </c>
      <c r="M2001">
        <v>1545</v>
      </c>
      <c r="N2001">
        <v>34.93</v>
      </c>
    </row>
    <row r="2002" spans="1:14">
      <c r="A2002" s="54">
        <f>formulas!O2089</f>
        <v>0</v>
      </c>
      <c r="B2002" s="33">
        <f t="shared" ca="1" si="202"/>
        <v>32</v>
      </c>
      <c r="C2002">
        <f t="shared" si="203"/>
        <v>486</v>
      </c>
      <c r="D2002">
        <f t="shared" ca="1" si="207"/>
        <v>-2.1999999999999999E-2</v>
      </c>
      <c r="E2002">
        <f t="shared" ca="1" si="204"/>
        <v>0</v>
      </c>
      <c r="F2002">
        <f t="shared" ca="1" si="205"/>
        <v>31</v>
      </c>
      <c r="G2002">
        <f t="shared" ca="1" si="206"/>
        <v>32</v>
      </c>
      <c r="M2002">
        <v>1546</v>
      </c>
      <c r="N2002">
        <v>34.953000000000003</v>
      </c>
    </row>
    <row r="2003" spans="1:14">
      <c r="A2003" s="54">
        <f>formulas!O2090</f>
        <v>0</v>
      </c>
      <c r="B2003" s="33">
        <f t="shared" ca="1" si="202"/>
        <v>32</v>
      </c>
      <c r="C2003">
        <f t="shared" si="203"/>
        <v>486</v>
      </c>
      <c r="D2003">
        <f t="shared" ca="1" si="207"/>
        <v>-2.1999999999999999E-2</v>
      </c>
      <c r="E2003">
        <f t="shared" ca="1" si="204"/>
        <v>0</v>
      </c>
      <c r="F2003">
        <f t="shared" ca="1" si="205"/>
        <v>31</v>
      </c>
      <c r="G2003">
        <f t="shared" ca="1" si="206"/>
        <v>32</v>
      </c>
      <c r="M2003">
        <v>1547</v>
      </c>
      <c r="N2003">
        <v>34.975000000000001</v>
      </c>
    </row>
    <row r="2004" spans="1:14">
      <c r="A2004" s="54">
        <f>formulas!O2091</f>
        <v>0</v>
      </c>
      <c r="B2004" s="33">
        <f t="shared" ca="1" si="202"/>
        <v>32</v>
      </c>
      <c r="C2004">
        <f t="shared" si="203"/>
        <v>486</v>
      </c>
      <c r="D2004">
        <f t="shared" ca="1" si="207"/>
        <v>-2.1999999999999999E-2</v>
      </c>
      <c r="E2004">
        <f t="shared" ca="1" si="204"/>
        <v>0</v>
      </c>
      <c r="F2004">
        <f t="shared" ca="1" si="205"/>
        <v>31</v>
      </c>
      <c r="G2004">
        <f t="shared" ca="1" si="206"/>
        <v>32</v>
      </c>
      <c r="M2004">
        <v>1548</v>
      </c>
      <c r="N2004">
        <v>34.997999999999998</v>
      </c>
    </row>
    <row r="2005" spans="1:14">
      <c r="A2005" s="54">
        <f>formulas!O2092</f>
        <v>0</v>
      </c>
      <c r="B2005" s="33">
        <f t="shared" ca="1" si="202"/>
        <v>32</v>
      </c>
      <c r="C2005">
        <f t="shared" si="203"/>
        <v>486</v>
      </c>
      <c r="D2005">
        <f t="shared" ca="1" si="207"/>
        <v>-2.1999999999999999E-2</v>
      </c>
      <c r="E2005">
        <f t="shared" ca="1" si="204"/>
        <v>0</v>
      </c>
      <c r="F2005">
        <f t="shared" ca="1" si="205"/>
        <v>31</v>
      </c>
      <c r="G2005">
        <f t="shared" ca="1" si="206"/>
        <v>32</v>
      </c>
      <c r="M2005">
        <v>1549</v>
      </c>
      <c r="N2005">
        <v>35.020000000000003</v>
      </c>
    </row>
    <row r="2006" spans="1:14">
      <c r="A2006" s="54">
        <f>formulas!O2093</f>
        <v>0</v>
      </c>
      <c r="B2006" s="33">
        <f t="shared" ca="1" si="202"/>
        <v>32</v>
      </c>
      <c r="C2006">
        <f t="shared" si="203"/>
        <v>486</v>
      </c>
      <c r="D2006">
        <f t="shared" ca="1" si="207"/>
        <v>-2.1999999999999999E-2</v>
      </c>
      <c r="E2006">
        <f t="shared" ca="1" si="204"/>
        <v>0</v>
      </c>
      <c r="F2006">
        <f t="shared" ca="1" si="205"/>
        <v>31</v>
      </c>
      <c r="G2006">
        <f t="shared" ca="1" si="206"/>
        <v>32</v>
      </c>
      <c r="M2006">
        <v>1550</v>
      </c>
      <c r="N2006">
        <v>35.042999999999999</v>
      </c>
    </row>
    <row r="2007" spans="1:14">
      <c r="A2007" s="54">
        <f>formulas!O2094</f>
        <v>0</v>
      </c>
      <c r="B2007" s="33">
        <f t="shared" ca="1" si="202"/>
        <v>32</v>
      </c>
      <c r="C2007">
        <f t="shared" si="203"/>
        <v>486</v>
      </c>
      <c r="D2007">
        <f t="shared" ca="1" si="207"/>
        <v>-2.1999999999999999E-2</v>
      </c>
      <c r="E2007">
        <f t="shared" ca="1" si="204"/>
        <v>0</v>
      </c>
      <c r="F2007">
        <f t="shared" ca="1" si="205"/>
        <v>31</v>
      </c>
      <c r="G2007">
        <f t="shared" ca="1" si="206"/>
        <v>32</v>
      </c>
      <c r="M2007">
        <v>1551</v>
      </c>
      <c r="N2007">
        <v>35.064999999999998</v>
      </c>
    </row>
    <row r="2008" spans="1:14">
      <c r="A2008" s="54">
        <f>formulas!O2095</f>
        <v>0</v>
      </c>
      <c r="B2008" s="33">
        <f t="shared" ca="1" si="202"/>
        <v>32</v>
      </c>
      <c r="C2008">
        <f t="shared" si="203"/>
        <v>486</v>
      </c>
      <c r="D2008">
        <f t="shared" ca="1" si="207"/>
        <v>-2.1999999999999999E-2</v>
      </c>
      <c r="E2008">
        <f t="shared" ca="1" si="204"/>
        <v>0</v>
      </c>
      <c r="F2008">
        <f t="shared" ca="1" si="205"/>
        <v>31</v>
      </c>
      <c r="G2008">
        <f t="shared" ca="1" si="206"/>
        <v>32</v>
      </c>
      <c r="M2008">
        <v>1552</v>
      </c>
      <c r="N2008">
        <v>35.088000000000001</v>
      </c>
    </row>
    <row r="2009" spans="1:14">
      <c r="A2009" s="54">
        <f>formulas!O2096</f>
        <v>0</v>
      </c>
      <c r="B2009" s="33">
        <f t="shared" ca="1" si="202"/>
        <v>32</v>
      </c>
      <c r="C2009">
        <f t="shared" si="203"/>
        <v>486</v>
      </c>
      <c r="D2009">
        <f t="shared" ca="1" si="207"/>
        <v>-2.1999999999999999E-2</v>
      </c>
      <c r="E2009">
        <f t="shared" ca="1" si="204"/>
        <v>0</v>
      </c>
      <c r="F2009">
        <f t="shared" ca="1" si="205"/>
        <v>31</v>
      </c>
      <c r="G2009">
        <f t="shared" ca="1" si="206"/>
        <v>32</v>
      </c>
      <c r="M2009">
        <v>1553</v>
      </c>
      <c r="N2009">
        <v>35.11</v>
      </c>
    </row>
    <row r="2010" spans="1:14">
      <c r="A2010" s="54">
        <f>formulas!O2097</f>
        <v>0</v>
      </c>
      <c r="B2010" s="33">
        <f t="shared" ca="1" si="202"/>
        <v>32</v>
      </c>
      <c r="C2010">
        <f t="shared" si="203"/>
        <v>486</v>
      </c>
      <c r="D2010">
        <f t="shared" ca="1" si="207"/>
        <v>-2.1999999999999999E-2</v>
      </c>
      <c r="E2010">
        <f t="shared" ca="1" si="204"/>
        <v>0</v>
      </c>
      <c r="F2010">
        <f t="shared" ca="1" si="205"/>
        <v>31</v>
      </c>
      <c r="G2010">
        <f t="shared" ca="1" si="206"/>
        <v>32</v>
      </c>
      <c r="M2010">
        <v>1554</v>
      </c>
      <c r="N2010">
        <v>35.133000000000003</v>
      </c>
    </row>
    <row r="2011" spans="1:14">
      <c r="A2011" s="54">
        <f>formulas!O2098</f>
        <v>0</v>
      </c>
      <c r="B2011" s="33">
        <f t="shared" ca="1" si="202"/>
        <v>32</v>
      </c>
      <c r="C2011">
        <f t="shared" si="203"/>
        <v>486</v>
      </c>
      <c r="D2011">
        <f t="shared" ca="1" si="207"/>
        <v>-2.1999999999999999E-2</v>
      </c>
      <c r="E2011">
        <f t="shared" ca="1" si="204"/>
        <v>0</v>
      </c>
      <c r="F2011">
        <f t="shared" ca="1" si="205"/>
        <v>31</v>
      </c>
      <c r="G2011">
        <f t="shared" ca="1" si="206"/>
        <v>32</v>
      </c>
      <c r="M2011">
        <v>1555</v>
      </c>
      <c r="N2011">
        <v>35.155999999999999</v>
      </c>
    </row>
    <row r="2012" spans="1:14">
      <c r="A2012" s="54">
        <f>formulas!O2099</f>
        <v>0</v>
      </c>
      <c r="B2012" s="33">
        <f t="shared" ca="1" si="202"/>
        <v>32</v>
      </c>
      <c r="C2012">
        <f t="shared" si="203"/>
        <v>486</v>
      </c>
      <c r="D2012">
        <f t="shared" ca="1" si="207"/>
        <v>-2.1999999999999999E-2</v>
      </c>
      <c r="E2012">
        <f t="shared" ca="1" si="204"/>
        <v>0</v>
      </c>
      <c r="F2012">
        <f t="shared" ca="1" si="205"/>
        <v>31</v>
      </c>
      <c r="G2012">
        <f t="shared" ca="1" si="206"/>
        <v>32</v>
      </c>
      <c r="M2012">
        <v>1556</v>
      </c>
      <c r="N2012">
        <v>35.177999999999997</v>
      </c>
    </row>
    <row r="2013" spans="1:14">
      <c r="A2013" s="54">
        <f>formulas!O2100</f>
        <v>0</v>
      </c>
      <c r="B2013" s="33">
        <f t="shared" ca="1" si="202"/>
        <v>32</v>
      </c>
      <c r="C2013">
        <f t="shared" si="203"/>
        <v>486</v>
      </c>
      <c r="D2013">
        <f t="shared" ca="1" si="207"/>
        <v>-2.1999999999999999E-2</v>
      </c>
      <c r="E2013">
        <f t="shared" ca="1" si="204"/>
        <v>0</v>
      </c>
      <c r="F2013">
        <f t="shared" ca="1" si="205"/>
        <v>31</v>
      </c>
      <c r="G2013">
        <f t="shared" ca="1" si="206"/>
        <v>32</v>
      </c>
      <c r="M2013">
        <v>1557</v>
      </c>
      <c r="N2013">
        <v>35.201000000000001</v>
      </c>
    </row>
    <row r="2014" spans="1:14">
      <c r="A2014" s="54">
        <f>formulas!O2101</f>
        <v>0</v>
      </c>
      <c r="B2014" s="33">
        <f t="shared" ca="1" si="202"/>
        <v>32</v>
      </c>
      <c r="C2014">
        <f t="shared" si="203"/>
        <v>486</v>
      </c>
      <c r="D2014">
        <f t="shared" ca="1" si="207"/>
        <v>-2.1999999999999999E-2</v>
      </c>
      <c r="E2014">
        <f t="shared" ca="1" si="204"/>
        <v>0</v>
      </c>
      <c r="F2014">
        <f t="shared" ca="1" si="205"/>
        <v>31</v>
      </c>
      <c r="G2014">
        <f t="shared" ca="1" si="206"/>
        <v>32</v>
      </c>
      <c r="M2014">
        <v>1558</v>
      </c>
      <c r="N2014">
        <v>35.222999999999999</v>
      </c>
    </row>
    <row r="2015" spans="1:14">
      <c r="A2015" s="54">
        <f>formulas!O2102</f>
        <v>0</v>
      </c>
      <c r="B2015" s="33">
        <f t="shared" ca="1" si="202"/>
        <v>32</v>
      </c>
      <c r="C2015">
        <f t="shared" si="203"/>
        <v>486</v>
      </c>
      <c r="D2015">
        <f t="shared" ca="1" si="207"/>
        <v>-2.1999999999999999E-2</v>
      </c>
      <c r="E2015">
        <f t="shared" ca="1" si="204"/>
        <v>0</v>
      </c>
      <c r="F2015">
        <f t="shared" ca="1" si="205"/>
        <v>31</v>
      </c>
      <c r="G2015">
        <f t="shared" ca="1" si="206"/>
        <v>32</v>
      </c>
      <c r="M2015">
        <v>1559</v>
      </c>
      <c r="N2015">
        <v>35.246000000000002</v>
      </c>
    </row>
    <row r="2016" spans="1:14">
      <c r="A2016" s="54">
        <f>formulas!O2103</f>
        <v>0</v>
      </c>
      <c r="B2016" s="33">
        <f t="shared" ca="1" si="202"/>
        <v>32</v>
      </c>
      <c r="C2016">
        <f t="shared" si="203"/>
        <v>486</v>
      </c>
      <c r="D2016">
        <f t="shared" ca="1" si="207"/>
        <v>-2.1999999999999999E-2</v>
      </c>
      <c r="E2016">
        <f t="shared" ca="1" si="204"/>
        <v>0</v>
      </c>
      <c r="F2016">
        <f t="shared" ca="1" si="205"/>
        <v>31</v>
      </c>
      <c r="G2016">
        <f t="shared" ca="1" si="206"/>
        <v>32</v>
      </c>
      <c r="M2016">
        <v>1560</v>
      </c>
      <c r="N2016">
        <v>35.268000000000001</v>
      </c>
    </row>
    <row r="2017" spans="1:14">
      <c r="A2017" s="54">
        <f>formulas!O2104</f>
        <v>0</v>
      </c>
      <c r="B2017" s="33">
        <f t="shared" ca="1" si="202"/>
        <v>32</v>
      </c>
      <c r="C2017">
        <f t="shared" si="203"/>
        <v>486</v>
      </c>
      <c r="D2017">
        <f t="shared" ca="1" si="207"/>
        <v>-2.1999999999999999E-2</v>
      </c>
      <c r="E2017">
        <f t="shared" ca="1" si="204"/>
        <v>0</v>
      </c>
      <c r="F2017">
        <f t="shared" ca="1" si="205"/>
        <v>31</v>
      </c>
      <c r="G2017">
        <f t="shared" ca="1" si="206"/>
        <v>32</v>
      </c>
      <c r="M2017">
        <v>1561</v>
      </c>
      <c r="N2017">
        <v>35.290999999999997</v>
      </c>
    </row>
    <row r="2018" spans="1:14">
      <c r="A2018" s="54">
        <f>formulas!O2105</f>
        <v>0</v>
      </c>
      <c r="B2018" s="33">
        <f t="shared" ca="1" si="202"/>
        <v>32</v>
      </c>
      <c r="C2018">
        <f t="shared" si="203"/>
        <v>486</v>
      </c>
      <c r="D2018">
        <f t="shared" ca="1" si="207"/>
        <v>-2.1999999999999999E-2</v>
      </c>
      <c r="E2018">
        <f t="shared" ca="1" si="204"/>
        <v>0</v>
      </c>
      <c r="F2018">
        <f t="shared" ca="1" si="205"/>
        <v>31</v>
      </c>
      <c r="G2018">
        <f t="shared" ca="1" si="206"/>
        <v>32</v>
      </c>
      <c r="M2018">
        <v>1562</v>
      </c>
      <c r="N2018">
        <v>35.313000000000002</v>
      </c>
    </row>
    <row r="2019" spans="1:14">
      <c r="A2019" s="54">
        <f>formulas!O2106</f>
        <v>0</v>
      </c>
      <c r="B2019" s="33">
        <f t="shared" ca="1" si="202"/>
        <v>32</v>
      </c>
      <c r="C2019">
        <f t="shared" si="203"/>
        <v>486</v>
      </c>
      <c r="D2019">
        <f t="shared" ca="1" si="207"/>
        <v>-2.1999999999999999E-2</v>
      </c>
      <c r="E2019">
        <f t="shared" ca="1" si="204"/>
        <v>0</v>
      </c>
      <c r="F2019">
        <f t="shared" ca="1" si="205"/>
        <v>31</v>
      </c>
      <c r="G2019">
        <f t="shared" ca="1" si="206"/>
        <v>32</v>
      </c>
      <c r="M2019">
        <v>1563</v>
      </c>
      <c r="N2019">
        <v>35.335999999999999</v>
      </c>
    </row>
    <row r="2020" spans="1:14">
      <c r="A2020" s="54">
        <f>formulas!O2107</f>
        <v>0</v>
      </c>
      <c r="B2020" s="33">
        <f t="shared" ca="1" si="202"/>
        <v>32</v>
      </c>
      <c r="C2020">
        <f t="shared" si="203"/>
        <v>486</v>
      </c>
      <c r="D2020">
        <f t="shared" ca="1" si="207"/>
        <v>-2.1999999999999999E-2</v>
      </c>
      <c r="E2020">
        <f t="shared" ca="1" si="204"/>
        <v>0</v>
      </c>
      <c r="F2020">
        <f t="shared" ca="1" si="205"/>
        <v>31</v>
      </c>
      <c r="G2020">
        <f t="shared" ca="1" si="206"/>
        <v>32</v>
      </c>
      <c r="M2020">
        <v>1564</v>
      </c>
      <c r="N2020">
        <v>35.357999999999997</v>
      </c>
    </row>
    <row r="2021" spans="1:14">
      <c r="A2021" s="54">
        <f>formulas!O2108</f>
        <v>0</v>
      </c>
      <c r="B2021" s="33">
        <f t="shared" ca="1" si="202"/>
        <v>32</v>
      </c>
      <c r="C2021">
        <f t="shared" si="203"/>
        <v>486</v>
      </c>
      <c r="D2021">
        <f t="shared" ca="1" si="207"/>
        <v>-2.1999999999999999E-2</v>
      </c>
      <c r="E2021">
        <f t="shared" ca="1" si="204"/>
        <v>0</v>
      </c>
      <c r="F2021">
        <f t="shared" ca="1" si="205"/>
        <v>31</v>
      </c>
      <c r="G2021">
        <f t="shared" ca="1" si="206"/>
        <v>32</v>
      </c>
      <c r="M2021">
        <v>1565</v>
      </c>
      <c r="N2021">
        <v>35.381</v>
      </c>
    </row>
    <row r="2022" spans="1:14">
      <c r="A2022" s="54">
        <f>formulas!O2109</f>
        <v>0</v>
      </c>
      <c r="B2022" s="33">
        <f t="shared" ca="1" si="202"/>
        <v>32</v>
      </c>
      <c r="C2022">
        <f t="shared" si="203"/>
        <v>486</v>
      </c>
      <c r="D2022">
        <f t="shared" ca="1" si="207"/>
        <v>-2.1999999999999999E-2</v>
      </c>
      <c r="E2022">
        <f t="shared" ca="1" si="204"/>
        <v>0</v>
      </c>
      <c r="F2022">
        <f t="shared" ca="1" si="205"/>
        <v>31</v>
      </c>
      <c r="G2022">
        <f t="shared" ca="1" si="206"/>
        <v>32</v>
      </c>
      <c r="M2022">
        <v>1566</v>
      </c>
      <c r="N2022">
        <v>35.402999999999999</v>
      </c>
    </row>
    <row r="2023" spans="1:14">
      <c r="A2023" s="54">
        <f>formulas!O2110</f>
        <v>0</v>
      </c>
      <c r="B2023" s="33">
        <f t="shared" ca="1" si="202"/>
        <v>32</v>
      </c>
      <c r="C2023">
        <f t="shared" si="203"/>
        <v>486</v>
      </c>
      <c r="D2023">
        <f t="shared" ca="1" si="207"/>
        <v>-2.1999999999999999E-2</v>
      </c>
      <c r="E2023">
        <f t="shared" ca="1" si="204"/>
        <v>0</v>
      </c>
      <c r="F2023">
        <f t="shared" ca="1" si="205"/>
        <v>31</v>
      </c>
      <c r="G2023">
        <f t="shared" ca="1" si="206"/>
        <v>32</v>
      </c>
      <c r="M2023">
        <v>1567</v>
      </c>
      <c r="N2023">
        <v>35.426000000000002</v>
      </c>
    </row>
    <row r="2024" spans="1:14">
      <c r="A2024" s="54">
        <f>formulas!O2111</f>
        <v>0</v>
      </c>
      <c r="B2024" s="33">
        <f t="shared" ca="1" si="202"/>
        <v>32</v>
      </c>
      <c r="C2024">
        <f t="shared" si="203"/>
        <v>486</v>
      </c>
      <c r="D2024">
        <f t="shared" ca="1" si="207"/>
        <v>-2.1999999999999999E-2</v>
      </c>
      <c r="E2024">
        <f t="shared" ca="1" si="204"/>
        <v>0</v>
      </c>
      <c r="F2024">
        <f t="shared" ca="1" si="205"/>
        <v>31</v>
      </c>
      <c r="G2024">
        <f t="shared" ca="1" si="206"/>
        <v>32</v>
      </c>
      <c r="M2024">
        <v>1568</v>
      </c>
      <c r="N2024">
        <v>35.448</v>
      </c>
    </row>
    <row r="2025" spans="1:14">
      <c r="A2025" s="54">
        <f>formulas!O2112</f>
        <v>0</v>
      </c>
      <c r="B2025" s="33">
        <f t="shared" ca="1" si="202"/>
        <v>32</v>
      </c>
      <c r="C2025">
        <f t="shared" si="203"/>
        <v>486</v>
      </c>
      <c r="D2025">
        <f t="shared" ca="1" si="207"/>
        <v>-2.1999999999999999E-2</v>
      </c>
      <c r="E2025">
        <f t="shared" ca="1" si="204"/>
        <v>0</v>
      </c>
      <c r="F2025">
        <f t="shared" ca="1" si="205"/>
        <v>31</v>
      </c>
      <c r="G2025">
        <f t="shared" ca="1" si="206"/>
        <v>32</v>
      </c>
      <c r="M2025">
        <v>1569</v>
      </c>
      <c r="N2025">
        <v>35.470999999999997</v>
      </c>
    </row>
    <row r="2026" spans="1:14">
      <c r="A2026" s="54">
        <f>formulas!O2113</f>
        <v>0</v>
      </c>
      <c r="B2026" s="33">
        <f t="shared" ca="1" si="202"/>
        <v>32</v>
      </c>
      <c r="C2026">
        <f t="shared" si="203"/>
        <v>486</v>
      </c>
      <c r="D2026">
        <f t="shared" ca="1" si="207"/>
        <v>-2.1999999999999999E-2</v>
      </c>
      <c r="E2026">
        <f t="shared" ca="1" si="204"/>
        <v>0</v>
      </c>
      <c r="F2026">
        <f t="shared" ca="1" si="205"/>
        <v>31</v>
      </c>
      <c r="G2026">
        <f t="shared" ca="1" si="206"/>
        <v>32</v>
      </c>
      <c r="M2026">
        <v>1570</v>
      </c>
      <c r="N2026">
        <v>35.493000000000002</v>
      </c>
    </row>
    <row r="2027" spans="1:14">
      <c r="A2027" s="54">
        <f>formulas!O2114</f>
        <v>0</v>
      </c>
      <c r="B2027" s="33">
        <f t="shared" ca="1" si="202"/>
        <v>32</v>
      </c>
      <c r="C2027">
        <f t="shared" si="203"/>
        <v>486</v>
      </c>
      <c r="D2027">
        <f t="shared" ca="1" si="207"/>
        <v>-2.1999999999999999E-2</v>
      </c>
      <c r="E2027">
        <f t="shared" ca="1" si="204"/>
        <v>0</v>
      </c>
      <c r="F2027">
        <f t="shared" ca="1" si="205"/>
        <v>31</v>
      </c>
      <c r="G2027">
        <f t="shared" ca="1" si="206"/>
        <v>32</v>
      </c>
      <c r="M2027">
        <v>1571</v>
      </c>
      <c r="N2027">
        <v>35.515999999999998</v>
      </c>
    </row>
    <row r="2028" spans="1:14">
      <c r="A2028" s="54">
        <f>formulas!O2115</f>
        <v>0</v>
      </c>
      <c r="B2028" s="33">
        <f t="shared" ca="1" si="202"/>
        <v>32</v>
      </c>
      <c r="C2028">
        <f t="shared" si="203"/>
        <v>486</v>
      </c>
      <c r="D2028">
        <f t="shared" ca="1" si="207"/>
        <v>-2.1999999999999999E-2</v>
      </c>
      <c r="E2028">
        <f t="shared" ca="1" si="204"/>
        <v>0</v>
      </c>
      <c r="F2028">
        <f t="shared" ca="1" si="205"/>
        <v>31</v>
      </c>
      <c r="G2028">
        <f t="shared" ca="1" si="206"/>
        <v>32</v>
      </c>
      <c r="M2028">
        <v>1572</v>
      </c>
      <c r="N2028">
        <v>35.537999999999997</v>
      </c>
    </row>
    <row r="2029" spans="1:14">
      <c r="A2029" s="54">
        <f>formulas!O2116</f>
        <v>0</v>
      </c>
      <c r="B2029" s="33">
        <f t="shared" ca="1" si="202"/>
        <v>32</v>
      </c>
      <c r="C2029">
        <f t="shared" si="203"/>
        <v>486</v>
      </c>
      <c r="D2029">
        <f t="shared" ca="1" si="207"/>
        <v>-2.1999999999999999E-2</v>
      </c>
      <c r="E2029">
        <f t="shared" ca="1" si="204"/>
        <v>0</v>
      </c>
      <c r="F2029">
        <f t="shared" ca="1" si="205"/>
        <v>31</v>
      </c>
      <c r="G2029">
        <f t="shared" ca="1" si="206"/>
        <v>32</v>
      </c>
      <c r="M2029">
        <v>1573</v>
      </c>
      <c r="N2029">
        <v>35.56</v>
      </c>
    </row>
    <row r="2030" spans="1:14">
      <c r="A2030" s="54">
        <f>formulas!O2117</f>
        <v>0</v>
      </c>
      <c r="B2030" s="33">
        <f t="shared" ca="1" si="202"/>
        <v>32</v>
      </c>
      <c r="C2030">
        <f t="shared" si="203"/>
        <v>486</v>
      </c>
      <c r="D2030">
        <f t="shared" ca="1" si="207"/>
        <v>-2.1999999999999999E-2</v>
      </c>
      <c r="E2030">
        <f t="shared" ca="1" si="204"/>
        <v>0</v>
      </c>
      <c r="F2030">
        <f t="shared" ca="1" si="205"/>
        <v>31</v>
      </c>
      <c r="G2030">
        <f t="shared" ca="1" si="206"/>
        <v>32</v>
      </c>
      <c r="M2030">
        <v>1574</v>
      </c>
      <c r="N2030">
        <v>35.582999999999998</v>
      </c>
    </row>
    <row r="2031" spans="1:14">
      <c r="A2031" s="54">
        <f>formulas!O2118</f>
        <v>0</v>
      </c>
      <c r="B2031" s="33">
        <f t="shared" ca="1" si="202"/>
        <v>32</v>
      </c>
      <c r="C2031">
        <f t="shared" si="203"/>
        <v>486</v>
      </c>
      <c r="D2031">
        <f t="shared" ca="1" si="207"/>
        <v>-2.1999999999999999E-2</v>
      </c>
      <c r="E2031">
        <f t="shared" ca="1" si="204"/>
        <v>0</v>
      </c>
      <c r="F2031">
        <f t="shared" ca="1" si="205"/>
        <v>31</v>
      </c>
      <c r="G2031">
        <f t="shared" ca="1" si="206"/>
        <v>32</v>
      </c>
      <c r="M2031">
        <v>1575</v>
      </c>
      <c r="N2031">
        <v>35.604999999999997</v>
      </c>
    </row>
    <row r="2032" spans="1:14">
      <c r="A2032" s="54">
        <f>formulas!O2119</f>
        <v>0</v>
      </c>
      <c r="B2032" s="33">
        <f t="shared" ca="1" si="202"/>
        <v>32</v>
      </c>
      <c r="C2032">
        <f t="shared" si="203"/>
        <v>486</v>
      </c>
      <c r="D2032">
        <f t="shared" ca="1" si="207"/>
        <v>-2.1999999999999999E-2</v>
      </c>
      <c r="E2032">
        <f t="shared" ca="1" si="204"/>
        <v>0</v>
      </c>
      <c r="F2032">
        <f t="shared" ca="1" si="205"/>
        <v>31</v>
      </c>
      <c r="G2032">
        <f t="shared" ca="1" si="206"/>
        <v>32</v>
      </c>
      <c r="M2032">
        <v>1576</v>
      </c>
      <c r="N2032">
        <v>35.628</v>
      </c>
    </row>
    <row r="2033" spans="1:14">
      <c r="A2033" s="54">
        <f>formulas!O2120</f>
        <v>0</v>
      </c>
      <c r="B2033" s="33">
        <f t="shared" ref="B2033:B2096" ca="1" si="208">(A2033-D2033)/(E2033-D2033)*(G2033-F2033)+F2033</f>
        <v>32</v>
      </c>
      <c r="C2033">
        <f t="shared" ref="C2033:C2096" si="209">COUNTIF($N$2:$N$25400,"&lt;"&amp;A2033)</f>
        <v>486</v>
      </c>
      <c r="D2033">
        <f t="shared" ca="1" si="207"/>
        <v>-2.1999999999999999E-2</v>
      </c>
      <c r="E2033">
        <f t="shared" ref="E2033:E2096" ca="1" si="210">INDIRECT(ADDRESS(C2033+2,14))</f>
        <v>0</v>
      </c>
      <c r="F2033">
        <f t="shared" ref="F2033:F2096" ca="1" si="211">INDIRECT(ADDRESS(C2033+1,13))</f>
        <v>31</v>
      </c>
      <c r="G2033">
        <f t="shared" ref="G2033:G2096" ca="1" si="212">INDIRECT(ADDRESS(C2033+2,13))</f>
        <v>32</v>
      </c>
      <c r="M2033">
        <v>1577</v>
      </c>
      <c r="N2033">
        <v>35.65</v>
      </c>
    </row>
    <row r="2034" spans="1:14">
      <c r="A2034" s="54">
        <f>formulas!O2121</f>
        <v>0</v>
      </c>
      <c r="B2034" s="33">
        <f t="shared" ca="1" si="208"/>
        <v>32</v>
      </c>
      <c r="C2034">
        <f t="shared" si="209"/>
        <v>486</v>
      </c>
      <c r="D2034">
        <f t="shared" ca="1" si="207"/>
        <v>-2.1999999999999999E-2</v>
      </c>
      <c r="E2034">
        <f t="shared" ca="1" si="210"/>
        <v>0</v>
      </c>
      <c r="F2034">
        <f t="shared" ca="1" si="211"/>
        <v>31</v>
      </c>
      <c r="G2034">
        <f t="shared" ca="1" si="212"/>
        <v>32</v>
      </c>
      <c r="M2034">
        <v>1578</v>
      </c>
      <c r="N2034">
        <v>35.673000000000002</v>
      </c>
    </row>
    <row r="2035" spans="1:14">
      <c r="A2035" s="54">
        <f>formulas!O2122</f>
        <v>0</v>
      </c>
      <c r="B2035" s="33">
        <f t="shared" ca="1" si="208"/>
        <v>32</v>
      </c>
      <c r="C2035">
        <f t="shared" si="209"/>
        <v>486</v>
      </c>
      <c r="D2035">
        <f t="shared" ca="1" si="207"/>
        <v>-2.1999999999999999E-2</v>
      </c>
      <c r="E2035">
        <f t="shared" ca="1" si="210"/>
        <v>0</v>
      </c>
      <c r="F2035">
        <f t="shared" ca="1" si="211"/>
        <v>31</v>
      </c>
      <c r="G2035">
        <f t="shared" ca="1" si="212"/>
        <v>32</v>
      </c>
      <c r="M2035">
        <v>1579</v>
      </c>
      <c r="N2035">
        <v>35.695</v>
      </c>
    </row>
    <row r="2036" spans="1:14">
      <c r="A2036" s="54">
        <f>formulas!O2123</f>
        <v>0</v>
      </c>
      <c r="B2036" s="33">
        <f t="shared" ca="1" si="208"/>
        <v>32</v>
      </c>
      <c r="C2036">
        <f t="shared" si="209"/>
        <v>486</v>
      </c>
      <c r="D2036">
        <f t="shared" ca="1" si="207"/>
        <v>-2.1999999999999999E-2</v>
      </c>
      <c r="E2036">
        <f t="shared" ca="1" si="210"/>
        <v>0</v>
      </c>
      <c r="F2036">
        <f t="shared" ca="1" si="211"/>
        <v>31</v>
      </c>
      <c r="G2036">
        <f t="shared" ca="1" si="212"/>
        <v>32</v>
      </c>
      <c r="M2036">
        <v>1580</v>
      </c>
      <c r="N2036">
        <v>35.718000000000004</v>
      </c>
    </row>
    <row r="2037" spans="1:14">
      <c r="A2037" s="54">
        <f>formulas!O2124</f>
        <v>0</v>
      </c>
      <c r="B2037" s="33">
        <f t="shared" ca="1" si="208"/>
        <v>32</v>
      </c>
      <c r="C2037">
        <f t="shared" si="209"/>
        <v>486</v>
      </c>
      <c r="D2037">
        <f t="shared" ca="1" si="207"/>
        <v>-2.1999999999999999E-2</v>
      </c>
      <c r="E2037">
        <f t="shared" ca="1" si="210"/>
        <v>0</v>
      </c>
      <c r="F2037">
        <f t="shared" ca="1" si="211"/>
        <v>31</v>
      </c>
      <c r="G2037">
        <f t="shared" ca="1" si="212"/>
        <v>32</v>
      </c>
      <c r="M2037">
        <v>1581</v>
      </c>
      <c r="N2037">
        <v>35.74</v>
      </c>
    </row>
    <row r="2038" spans="1:14">
      <c r="A2038" s="54">
        <f>formulas!O2125</f>
        <v>0</v>
      </c>
      <c r="B2038" s="33">
        <f t="shared" ca="1" si="208"/>
        <v>32</v>
      </c>
      <c r="C2038">
        <f t="shared" si="209"/>
        <v>486</v>
      </c>
      <c r="D2038">
        <f t="shared" ca="1" si="207"/>
        <v>-2.1999999999999999E-2</v>
      </c>
      <c r="E2038">
        <f t="shared" ca="1" si="210"/>
        <v>0</v>
      </c>
      <c r="F2038">
        <f t="shared" ca="1" si="211"/>
        <v>31</v>
      </c>
      <c r="G2038">
        <f t="shared" ca="1" si="212"/>
        <v>32</v>
      </c>
      <c r="M2038">
        <v>1582</v>
      </c>
      <c r="N2038">
        <v>35.762999999999998</v>
      </c>
    </row>
    <row r="2039" spans="1:14">
      <c r="A2039" s="54">
        <f>formulas!O2126</f>
        <v>0</v>
      </c>
      <c r="B2039" s="33">
        <f t="shared" ca="1" si="208"/>
        <v>32</v>
      </c>
      <c r="C2039">
        <f t="shared" si="209"/>
        <v>486</v>
      </c>
      <c r="D2039">
        <f t="shared" ca="1" si="207"/>
        <v>-2.1999999999999999E-2</v>
      </c>
      <c r="E2039">
        <f t="shared" ca="1" si="210"/>
        <v>0</v>
      </c>
      <c r="F2039">
        <f t="shared" ca="1" si="211"/>
        <v>31</v>
      </c>
      <c r="G2039">
        <f t="shared" ca="1" si="212"/>
        <v>32</v>
      </c>
      <c r="M2039">
        <v>1583</v>
      </c>
      <c r="N2039">
        <v>35.784999999999997</v>
      </c>
    </row>
    <row r="2040" spans="1:14">
      <c r="A2040" s="54">
        <f>formulas!O2127</f>
        <v>0</v>
      </c>
      <c r="B2040" s="33">
        <f t="shared" ca="1" si="208"/>
        <v>32</v>
      </c>
      <c r="C2040">
        <f t="shared" si="209"/>
        <v>486</v>
      </c>
      <c r="D2040">
        <f t="shared" ca="1" si="207"/>
        <v>-2.1999999999999999E-2</v>
      </c>
      <c r="E2040">
        <f t="shared" ca="1" si="210"/>
        <v>0</v>
      </c>
      <c r="F2040">
        <f t="shared" ca="1" si="211"/>
        <v>31</v>
      </c>
      <c r="G2040">
        <f t="shared" ca="1" si="212"/>
        <v>32</v>
      </c>
      <c r="M2040">
        <v>1584</v>
      </c>
      <c r="N2040">
        <v>35.807000000000002</v>
      </c>
    </row>
    <row r="2041" spans="1:14">
      <c r="A2041" s="54">
        <f>formulas!O2128</f>
        <v>0</v>
      </c>
      <c r="B2041" s="33">
        <f t="shared" ca="1" si="208"/>
        <v>32</v>
      </c>
      <c r="C2041">
        <f t="shared" si="209"/>
        <v>486</v>
      </c>
      <c r="D2041">
        <f t="shared" ca="1" si="207"/>
        <v>-2.1999999999999999E-2</v>
      </c>
      <c r="E2041">
        <f t="shared" ca="1" si="210"/>
        <v>0</v>
      </c>
      <c r="F2041">
        <f t="shared" ca="1" si="211"/>
        <v>31</v>
      </c>
      <c r="G2041">
        <f t="shared" ca="1" si="212"/>
        <v>32</v>
      </c>
      <c r="M2041">
        <v>1585</v>
      </c>
      <c r="N2041">
        <v>35.83</v>
      </c>
    </row>
    <row r="2042" spans="1:14">
      <c r="A2042" s="54">
        <f>formulas!O2129</f>
        <v>0</v>
      </c>
      <c r="B2042" s="33">
        <f t="shared" ca="1" si="208"/>
        <v>32</v>
      </c>
      <c r="C2042">
        <f t="shared" si="209"/>
        <v>486</v>
      </c>
      <c r="D2042">
        <f t="shared" ca="1" si="207"/>
        <v>-2.1999999999999999E-2</v>
      </c>
      <c r="E2042">
        <f t="shared" ca="1" si="210"/>
        <v>0</v>
      </c>
      <c r="F2042">
        <f t="shared" ca="1" si="211"/>
        <v>31</v>
      </c>
      <c r="G2042">
        <f t="shared" ca="1" si="212"/>
        <v>32</v>
      </c>
      <c r="M2042">
        <v>1586</v>
      </c>
      <c r="N2042">
        <v>35.851999999999997</v>
      </c>
    </row>
    <row r="2043" spans="1:14">
      <c r="A2043" s="54">
        <f>formulas!O2130</f>
        <v>0</v>
      </c>
      <c r="B2043" s="33">
        <f t="shared" ca="1" si="208"/>
        <v>32</v>
      </c>
      <c r="C2043">
        <f t="shared" si="209"/>
        <v>486</v>
      </c>
      <c r="D2043">
        <f t="shared" ca="1" si="207"/>
        <v>-2.1999999999999999E-2</v>
      </c>
      <c r="E2043">
        <f t="shared" ca="1" si="210"/>
        <v>0</v>
      </c>
      <c r="F2043">
        <f t="shared" ca="1" si="211"/>
        <v>31</v>
      </c>
      <c r="G2043">
        <f t="shared" ca="1" si="212"/>
        <v>32</v>
      </c>
      <c r="M2043">
        <v>1587</v>
      </c>
      <c r="N2043">
        <v>35.875</v>
      </c>
    </row>
    <row r="2044" spans="1:14">
      <c r="A2044" s="54">
        <f>formulas!O2131</f>
        <v>0</v>
      </c>
      <c r="B2044" s="33">
        <f t="shared" ca="1" si="208"/>
        <v>32</v>
      </c>
      <c r="C2044">
        <f t="shared" si="209"/>
        <v>486</v>
      </c>
      <c r="D2044">
        <f t="shared" ca="1" si="207"/>
        <v>-2.1999999999999999E-2</v>
      </c>
      <c r="E2044">
        <f t="shared" ca="1" si="210"/>
        <v>0</v>
      </c>
      <c r="F2044">
        <f t="shared" ca="1" si="211"/>
        <v>31</v>
      </c>
      <c r="G2044">
        <f t="shared" ca="1" si="212"/>
        <v>32</v>
      </c>
      <c r="M2044">
        <v>1588</v>
      </c>
      <c r="N2044">
        <v>35.896999999999998</v>
      </c>
    </row>
    <row r="2045" spans="1:14">
      <c r="A2045" s="54">
        <f>formulas!O2132</f>
        <v>0</v>
      </c>
      <c r="B2045" s="33">
        <f t="shared" ca="1" si="208"/>
        <v>32</v>
      </c>
      <c r="C2045">
        <f t="shared" si="209"/>
        <v>486</v>
      </c>
      <c r="D2045">
        <f t="shared" ca="1" si="207"/>
        <v>-2.1999999999999999E-2</v>
      </c>
      <c r="E2045">
        <f t="shared" ca="1" si="210"/>
        <v>0</v>
      </c>
      <c r="F2045">
        <f t="shared" ca="1" si="211"/>
        <v>31</v>
      </c>
      <c r="G2045">
        <f t="shared" ca="1" si="212"/>
        <v>32</v>
      </c>
      <c r="M2045">
        <v>1589</v>
      </c>
      <c r="N2045">
        <v>35.92</v>
      </c>
    </row>
    <row r="2046" spans="1:14">
      <c r="A2046" s="54">
        <f>formulas!O2133</f>
        <v>0</v>
      </c>
      <c r="B2046" s="33">
        <f t="shared" ca="1" si="208"/>
        <v>32</v>
      </c>
      <c r="C2046">
        <f t="shared" si="209"/>
        <v>486</v>
      </c>
      <c r="D2046">
        <f t="shared" ca="1" si="207"/>
        <v>-2.1999999999999999E-2</v>
      </c>
      <c r="E2046">
        <f t="shared" ca="1" si="210"/>
        <v>0</v>
      </c>
      <c r="F2046">
        <f t="shared" ca="1" si="211"/>
        <v>31</v>
      </c>
      <c r="G2046">
        <f t="shared" ca="1" si="212"/>
        <v>32</v>
      </c>
      <c r="M2046">
        <v>1590</v>
      </c>
      <c r="N2046">
        <v>35.942</v>
      </c>
    </row>
    <row r="2047" spans="1:14">
      <c r="A2047" s="54">
        <f>formulas!O2134</f>
        <v>0</v>
      </c>
      <c r="B2047" s="33">
        <f t="shared" ca="1" si="208"/>
        <v>32</v>
      </c>
      <c r="C2047">
        <f t="shared" si="209"/>
        <v>486</v>
      </c>
      <c r="D2047">
        <f t="shared" ca="1" si="207"/>
        <v>-2.1999999999999999E-2</v>
      </c>
      <c r="E2047">
        <f t="shared" ca="1" si="210"/>
        <v>0</v>
      </c>
      <c r="F2047">
        <f t="shared" ca="1" si="211"/>
        <v>31</v>
      </c>
      <c r="G2047">
        <f t="shared" ca="1" si="212"/>
        <v>32</v>
      </c>
      <c r="M2047">
        <v>1591</v>
      </c>
      <c r="N2047">
        <v>35.963999999999999</v>
      </c>
    </row>
    <row r="2048" spans="1:14">
      <c r="A2048" s="54">
        <f>formulas!O2135</f>
        <v>0</v>
      </c>
      <c r="B2048" s="33">
        <f t="shared" ca="1" si="208"/>
        <v>32</v>
      </c>
      <c r="C2048">
        <f t="shared" si="209"/>
        <v>486</v>
      </c>
      <c r="D2048">
        <f t="shared" ca="1" si="207"/>
        <v>-2.1999999999999999E-2</v>
      </c>
      <c r="E2048">
        <f t="shared" ca="1" si="210"/>
        <v>0</v>
      </c>
      <c r="F2048">
        <f t="shared" ca="1" si="211"/>
        <v>31</v>
      </c>
      <c r="G2048">
        <f t="shared" ca="1" si="212"/>
        <v>32</v>
      </c>
      <c r="M2048">
        <v>1592</v>
      </c>
      <c r="N2048">
        <v>35.987000000000002</v>
      </c>
    </row>
    <row r="2049" spans="1:14">
      <c r="A2049" s="54">
        <f>formulas!O2136</f>
        <v>0</v>
      </c>
      <c r="B2049" s="33">
        <f t="shared" ca="1" si="208"/>
        <v>32</v>
      </c>
      <c r="C2049">
        <f t="shared" si="209"/>
        <v>486</v>
      </c>
      <c r="D2049">
        <f t="shared" ca="1" si="207"/>
        <v>-2.1999999999999999E-2</v>
      </c>
      <c r="E2049">
        <f t="shared" ca="1" si="210"/>
        <v>0</v>
      </c>
      <c r="F2049">
        <f t="shared" ca="1" si="211"/>
        <v>31</v>
      </c>
      <c r="G2049">
        <f t="shared" ca="1" si="212"/>
        <v>32</v>
      </c>
      <c r="M2049">
        <v>1593</v>
      </c>
      <c r="N2049">
        <v>36.009</v>
      </c>
    </row>
    <row r="2050" spans="1:14">
      <c r="A2050" s="54">
        <f>formulas!O2137</f>
        <v>0</v>
      </c>
      <c r="B2050" s="33">
        <f t="shared" ca="1" si="208"/>
        <v>32</v>
      </c>
      <c r="C2050">
        <f t="shared" si="209"/>
        <v>486</v>
      </c>
      <c r="D2050">
        <f t="shared" ca="1" si="207"/>
        <v>-2.1999999999999999E-2</v>
      </c>
      <c r="E2050">
        <f t="shared" ca="1" si="210"/>
        <v>0</v>
      </c>
      <c r="F2050">
        <f t="shared" ca="1" si="211"/>
        <v>31</v>
      </c>
      <c r="G2050">
        <f t="shared" ca="1" si="212"/>
        <v>32</v>
      </c>
      <c r="M2050">
        <v>1594</v>
      </c>
      <c r="N2050">
        <v>36.031999999999996</v>
      </c>
    </row>
    <row r="2051" spans="1:14">
      <c r="A2051" s="54">
        <f>formulas!O2138</f>
        <v>0</v>
      </c>
      <c r="B2051" s="33">
        <f t="shared" ca="1" si="208"/>
        <v>32</v>
      </c>
      <c r="C2051">
        <f t="shared" si="209"/>
        <v>486</v>
      </c>
      <c r="D2051">
        <f t="shared" ref="D2051:D2114" ca="1" si="213">INDIRECT(ADDRESS(C2051+1,14))</f>
        <v>-2.1999999999999999E-2</v>
      </c>
      <c r="E2051">
        <f t="shared" ca="1" si="210"/>
        <v>0</v>
      </c>
      <c r="F2051">
        <f t="shared" ca="1" si="211"/>
        <v>31</v>
      </c>
      <c r="G2051">
        <f t="shared" ca="1" si="212"/>
        <v>32</v>
      </c>
      <c r="M2051">
        <v>1595</v>
      </c>
      <c r="N2051">
        <v>36.054000000000002</v>
      </c>
    </row>
    <row r="2052" spans="1:14">
      <c r="A2052" s="54">
        <f>formulas!O2139</f>
        <v>0</v>
      </c>
      <c r="B2052" s="33">
        <f t="shared" ca="1" si="208"/>
        <v>32</v>
      </c>
      <c r="C2052">
        <f t="shared" si="209"/>
        <v>486</v>
      </c>
      <c r="D2052">
        <f t="shared" ca="1" si="213"/>
        <v>-2.1999999999999999E-2</v>
      </c>
      <c r="E2052">
        <f t="shared" ca="1" si="210"/>
        <v>0</v>
      </c>
      <c r="F2052">
        <f t="shared" ca="1" si="211"/>
        <v>31</v>
      </c>
      <c r="G2052">
        <f t="shared" ca="1" si="212"/>
        <v>32</v>
      </c>
      <c r="M2052">
        <v>1596</v>
      </c>
      <c r="N2052">
        <v>36.076000000000001</v>
      </c>
    </row>
    <row r="2053" spans="1:14">
      <c r="A2053" s="54">
        <f>formulas!O2140</f>
        <v>0</v>
      </c>
      <c r="B2053" s="33">
        <f t="shared" ca="1" si="208"/>
        <v>32</v>
      </c>
      <c r="C2053">
        <f t="shared" si="209"/>
        <v>486</v>
      </c>
      <c r="D2053">
        <f t="shared" ca="1" si="213"/>
        <v>-2.1999999999999999E-2</v>
      </c>
      <c r="E2053">
        <f t="shared" ca="1" si="210"/>
        <v>0</v>
      </c>
      <c r="F2053">
        <f t="shared" ca="1" si="211"/>
        <v>31</v>
      </c>
      <c r="G2053">
        <f t="shared" ca="1" si="212"/>
        <v>32</v>
      </c>
      <c r="M2053">
        <v>1597</v>
      </c>
      <c r="N2053">
        <v>36.098999999999997</v>
      </c>
    </row>
    <row r="2054" spans="1:14">
      <c r="A2054" s="54">
        <f>formulas!O2141</f>
        <v>0</v>
      </c>
      <c r="B2054" s="33">
        <f t="shared" ca="1" si="208"/>
        <v>32</v>
      </c>
      <c r="C2054">
        <f t="shared" si="209"/>
        <v>486</v>
      </c>
      <c r="D2054">
        <f t="shared" ca="1" si="213"/>
        <v>-2.1999999999999999E-2</v>
      </c>
      <c r="E2054">
        <f t="shared" ca="1" si="210"/>
        <v>0</v>
      </c>
      <c r="F2054">
        <f t="shared" ca="1" si="211"/>
        <v>31</v>
      </c>
      <c r="G2054">
        <f t="shared" ca="1" si="212"/>
        <v>32</v>
      </c>
      <c r="M2054">
        <v>1598</v>
      </c>
      <c r="N2054">
        <v>36.121000000000002</v>
      </c>
    </row>
    <row r="2055" spans="1:14">
      <c r="A2055" s="54">
        <f>formulas!O2142</f>
        <v>0</v>
      </c>
      <c r="B2055" s="33">
        <f t="shared" ca="1" si="208"/>
        <v>32</v>
      </c>
      <c r="C2055">
        <f t="shared" si="209"/>
        <v>486</v>
      </c>
      <c r="D2055">
        <f t="shared" ca="1" si="213"/>
        <v>-2.1999999999999999E-2</v>
      </c>
      <c r="E2055">
        <f t="shared" ca="1" si="210"/>
        <v>0</v>
      </c>
      <c r="F2055">
        <f t="shared" ca="1" si="211"/>
        <v>31</v>
      </c>
      <c r="G2055">
        <f t="shared" ca="1" si="212"/>
        <v>32</v>
      </c>
      <c r="M2055">
        <v>1599</v>
      </c>
      <c r="N2055">
        <v>36.143999999999998</v>
      </c>
    </row>
    <row r="2056" spans="1:14">
      <c r="A2056" s="54">
        <f>formulas!O2143</f>
        <v>0</v>
      </c>
      <c r="B2056" s="33">
        <f t="shared" ca="1" si="208"/>
        <v>32</v>
      </c>
      <c r="C2056">
        <f t="shared" si="209"/>
        <v>486</v>
      </c>
      <c r="D2056">
        <f t="shared" ca="1" si="213"/>
        <v>-2.1999999999999999E-2</v>
      </c>
      <c r="E2056">
        <f t="shared" ca="1" si="210"/>
        <v>0</v>
      </c>
      <c r="F2056">
        <f t="shared" ca="1" si="211"/>
        <v>31</v>
      </c>
      <c r="G2056">
        <f t="shared" ca="1" si="212"/>
        <v>32</v>
      </c>
      <c r="M2056">
        <v>1600</v>
      </c>
      <c r="N2056">
        <v>36.165999999999997</v>
      </c>
    </row>
    <row r="2057" spans="1:14">
      <c r="A2057" s="54">
        <f>formulas!O2144</f>
        <v>0</v>
      </c>
      <c r="B2057" s="33">
        <f t="shared" ca="1" si="208"/>
        <v>32</v>
      </c>
      <c r="C2057">
        <f t="shared" si="209"/>
        <v>486</v>
      </c>
      <c r="D2057">
        <f t="shared" ca="1" si="213"/>
        <v>-2.1999999999999999E-2</v>
      </c>
      <c r="E2057">
        <f t="shared" ca="1" si="210"/>
        <v>0</v>
      </c>
      <c r="F2057">
        <f t="shared" ca="1" si="211"/>
        <v>31</v>
      </c>
      <c r="G2057">
        <f t="shared" ca="1" si="212"/>
        <v>32</v>
      </c>
      <c r="M2057">
        <v>1601</v>
      </c>
      <c r="N2057">
        <v>36.188000000000002</v>
      </c>
    </row>
    <row r="2058" spans="1:14">
      <c r="A2058" s="54">
        <f>formulas!O2145</f>
        <v>0</v>
      </c>
      <c r="B2058" s="33">
        <f t="shared" ca="1" si="208"/>
        <v>32</v>
      </c>
      <c r="C2058">
        <f t="shared" si="209"/>
        <v>486</v>
      </c>
      <c r="D2058">
        <f t="shared" ca="1" si="213"/>
        <v>-2.1999999999999999E-2</v>
      </c>
      <c r="E2058">
        <f t="shared" ca="1" si="210"/>
        <v>0</v>
      </c>
      <c r="F2058">
        <f t="shared" ca="1" si="211"/>
        <v>31</v>
      </c>
      <c r="G2058">
        <f t="shared" ca="1" si="212"/>
        <v>32</v>
      </c>
      <c r="M2058">
        <v>1602</v>
      </c>
      <c r="N2058">
        <v>36.210999999999999</v>
      </c>
    </row>
    <row r="2059" spans="1:14">
      <c r="A2059" s="54">
        <f>formulas!O2146</f>
        <v>0</v>
      </c>
      <c r="B2059" s="33">
        <f t="shared" ca="1" si="208"/>
        <v>32</v>
      </c>
      <c r="C2059">
        <f t="shared" si="209"/>
        <v>486</v>
      </c>
      <c r="D2059">
        <f t="shared" ca="1" si="213"/>
        <v>-2.1999999999999999E-2</v>
      </c>
      <c r="E2059">
        <f t="shared" ca="1" si="210"/>
        <v>0</v>
      </c>
      <c r="F2059">
        <f t="shared" ca="1" si="211"/>
        <v>31</v>
      </c>
      <c r="G2059">
        <f t="shared" ca="1" si="212"/>
        <v>32</v>
      </c>
      <c r="M2059">
        <v>1603</v>
      </c>
      <c r="N2059">
        <v>36.232999999999997</v>
      </c>
    </row>
    <row r="2060" spans="1:14">
      <c r="A2060" s="54">
        <f>formulas!O2147</f>
        <v>0</v>
      </c>
      <c r="B2060" s="33">
        <f t="shared" ca="1" si="208"/>
        <v>32</v>
      </c>
      <c r="C2060">
        <f t="shared" si="209"/>
        <v>486</v>
      </c>
      <c r="D2060">
        <f t="shared" ca="1" si="213"/>
        <v>-2.1999999999999999E-2</v>
      </c>
      <c r="E2060">
        <f t="shared" ca="1" si="210"/>
        <v>0</v>
      </c>
      <c r="F2060">
        <f t="shared" ca="1" si="211"/>
        <v>31</v>
      </c>
      <c r="G2060">
        <f t="shared" ca="1" si="212"/>
        <v>32</v>
      </c>
      <c r="M2060">
        <v>1604</v>
      </c>
      <c r="N2060">
        <v>36.256</v>
      </c>
    </row>
    <row r="2061" spans="1:14">
      <c r="A2061" s="54">
        <f>formulas!O2148</f>
        <v>0</v>
      </c>
      <c r="B2061" s="33">
        <f t="shared" ca="1" si="208"/>
        <v>32</v>
      </c>
      <c r="C2061">
        <f t="shared" si="209"/>
        <v>486</v>
      </c>
      <c r="D2061">
        <f t="shared" ca="1" si="213"/>
        <v>-2.1999999999999999E-2</v>
      </c>
      <c r="E2061">
        <f t="shared" ca="1" si="210"/>
        <v>0</v>
      </c>
      <c r="F2061">
        <f t="shared" ca="1" si="211"/>
        <v>31</v>
      </c>
      <c r="G2061">
        <f t="shared" ca="1" si="212"/>
        <v>32</v>
      </c>
      <c r="M2061">
        <v>1605</v>
      </c>
      <c r="N2061">
        <v>36.277999999999999</v>
      </c>
    </row>
    <row r="2062" spans="1:14">
      <c r="A2062" s="54">
        <f>formulas!O2149</f>
        <v>0</v>
      </c>
      <c r="B2062" s="33">
        <f t="shared" ca="1" si="208"/>
        <v>32</v>
      </c>
      <c r="C2062">
        <f t="shared" si="209"/>
        <v>486</v>
      </c>
      <c r="D2062">
        <f t="shared" ca="1" si="213"/>
        <v>-2.1999999999999999E-2</v>
      </c>
      <c r="E2062">
        <f t="shared" ca="1" si="210"/>
        <v>0</v>
      </c>
      <c r="F2062">
        <f t="shared" ca="1" si="211"/>
        <v>31</v>
      </c>
      <c r="G2062">
        <f t="shared" ca="1" si="212"/>
        <v>32</v>
      </c>
      <c r="M2062">
        <v>1606</v>
      </c>
      <c r="N2062">
        <v>36.299999999999997</v>
      </c>
    </row>
    <row r="2063" spans="1:14">
      <c r="A2063" s="54">
        <f>formulas!O2150</f>
        <v>0</v>
      </c>
      <c r="B2063" s="33">
        <f t="shared" ca="1" si="208"/>
        <v>32</v>
      </c>
      <c r="C2063">
        <f t="shared" si="209"/>
        <v>486</v>
      </c>
      <c r="D2063">
        <f t="shared" ca="1" si="213"/>
        <v>-2.1999999999999999E-2</v>
      </c>
      <c r="E2063">
        <f t="shared" ca="1" si="210"/>
        <v>0</v>
      </c>
      <c r="F2063">
        <f t="shared" ca="1" si="211"/>
        <v>31</v>
      </c>
      <c r="G2063">
        <f t="shared" ca="1" si="212"/>
        <v>32</v>
      </c>
      <c r="M2063">
        <v>1607</v>
      </c>
      <c r="N2063">
        <v>36.323</v>
      </c>
    </row>
    <row r="2064" spans="1:14">
      <c r="A2064" s="54">
        <f>formulas!O2151</f>
        <v>0</v>
      </c>
      <c r="B2064" s="33">
        <f t="shared" ca="1" si="208"/>
        <v>32</v>
      </c>
      <c r="C2064">
        <f t="shared" si="209"/>
        <v>486</v>
      </c>
      <c r="D2064">
        <f t="shared" ca="1" si="213"/>
        <v>-2.1999999999999999E-2</v>
      </c>
      <c r="E2064">
        <f t="shared" ca="1" si="210"/>
        <v>0</v>
      </c>
      <c r="F2064">
        <f t="shared" ca="1" si="211"/>
        <v>31</v>
      </c>
      <c r="G2064">
        <f t="shared" ca="1" si="212"/>
        <v>32</v>
      </c>
      <c r="M2064">
        <v>1608</v>
      </c>
      <c r="N2064">
        <v>36.344999999999999</v>
      </c>
    </row>
    <row r="2065" spans="1:14">
      <c r="A2065" s="54">
        <f>formulas!O2152</f>
        <v>0</v>
      </c>
      <c r="B2065" s="33">
        <f t="shared" ca="1" si="208"/>
        <v>32</v>
      </c>
      <c r="C2065">
        <f t="shared" si="209"/>
        <v>486</v>
      </c>
      <c r="D2065">
        <f t="shared" ca="1" si="213"/>
        <v>-2.1999999999999999E-2</v>
      </c>
      <c r="E2065">
        <f t="shared" ca="1" si="210"/>
        <v>0</v>
      </c>
      <c r="F2065">
        <f t="shared" ca="1" si="211"/>
        <v>31</v>
      </c>
      <c r="G2065">
        <f t="shared" ca="1" si="212"/>
        <v>32</v>
      </c>
      <c r="M2065">
        <v>1609</v>
      </c>
      <c r="N2065">
        <v>36.366999999999997</v>
      </c>
    </row>
    <row r="2066" spans="1:14">
      <c r="A2066" s="54">
        <f>formulas!O2153</f>
        <v>0</v>
      </c>
      <c r="B2066" s="33">
        <f t="shared" ca="1" si="208"/>
        <v>32</v>
      </c>
      <c r="C2066">
        <f t="shared" si="209"/>
        <v>486</v>
      </c>
      <c r="D2066">
        <f t="shared" ca="1" si="213"/>
        <v>-2.1999999999999999E-2</v>
      </c>
      <c r="E2066">
        <f t="shared" ca="1" si="210"/>
        <v>0</v>
      </c>
      <c r="F2066">
        <f t="shared" ca="1" si="211"/>
        <v>31</v>
      </c>
      <c r="G2066">
        <f t="shared" ca="1" si="212"/>
        <v>32</v>
      </c>
      <c r="M2066">
        <v>1610</v>
      </c>
      <c r="N2066">
        <v>36.39</v>
      </c>
    </row>
    <row r="2067" spans="1:14">
      <c r="A2067" s="54">
        <f>formulas!O2154</f>
        <v>0</v>
      </c>
      <c r="B2067" s="33">
        <f t="shared" ca="1" si="208"/>
        <v>32</v>
      </c>
      <c r="C2067">
        <f t="shared" si="209"/>
        <v>486</v>
      </c>
      <c r="D2067">
        <f t="shared" ca="1" si="213"/>
        <v>-2.1999999999999999E-2</v>
      </c>
      <c r="E2067">
        <f t="shared" ca="1" si="210"/>
        <v>0</v>
      </c>
      <c r="F2067">
        <f t="shared" ca="1" si="211"/>
        <v>31</v>
      </c>
      <c r="G2067">
        <f t="shared" ca="1" si="212"/>
        <v>32</v>
      </c>
      <c r="M2067">
        <v>1611</v>
      </c>
      <c r="N2067">
        <v>36.411999999999999</v>
      </c>
    </row>
    <row r="2068" spans="1:14">
      <c r="A2068" s="54">
        <f>formulas!O2155</f>
        <v>0</v>
      </c>
      <c r="B2068" s="33">
        <f t="shared" ca="1" si="208"/>
        <v>32</v>
      </c>
      <c r="C2068">
        <f t="shared" si="209"/>
        <v>486</v>
      </c>
      <c r="D2068">
        <f t="shared" ca="1" si="213"/>
        <v>-2.1999999999999999E-2</v>
      </c>
      <c r="E2068">
        <f t="shared" ca="1" si="210"/>
        <v>0</v>
      </c>
      <c r="F2068">
        <f t="shared" ca="1" si="211"/>
        <v>31</v>
      </c>
      <c r="G2068">
        <f t="shared" ca="1" si="212"/>
        <v>32</v>
      </c>
      <c r="M2068">
        <v>1612</v>
      </c>
      <c r="N2068">
        <v>36.433999999999997</v>
      </c>
    </row>
    <row r="2069" spans="1:14">
      <c r="A2069" s="54">
        <f>formulas!O2156</f>
        <v>0</v>
      </c>
      <c r="B2069" s="33">
        <f t="shared" ca="1" si="208"/>
        <v>32</v>
      </c>
      <c r="C2069">
        <f t="shared" si="209"/>
        <v>486</v>
      </c>
      <c r="D2069">
        <f t="shared" ca="1" si="213"/>
        <v>-2.1999999999999999E-2</v>
      </c>
      <c r="E2069">
        <f t="shared" ca="1" si="210"/>
        <v>0</v>
      </c>
      <c r="F2069">
        <f t="shared" ca="1" si="211"/>
        <v>31</v>
      </c>
      <c r="G2069">
        <f t="shared" ca="1" si="212"/>
        <v>32</v>
      </c>
      <c r="M2069">
        <v>1613</v>
      </c>
      <c r="N2069">
        <v>36.457000000000001</v>
      </c>
    </row>
    <row r="2070" spans="1:14">
      <c r="A2070" s="54">
        <f>formulas!O2157</f>
        <v>0</v>
      </c>
      <c r="B2070" s="33">
        <f t="shared" ca="1" si="208"/>
        <v>32</v>
      </c>
      <c r="C2070">
        <f t="shared" si="209"/>
        <v>486</v>
      </c>
      <c r="D2070">
        <f t="shared" ca="1" si="213"/>
        <v>-2.1999999999999999E-2</v>
      </c>
      <c r="E2070">
        <f t="shared" ca="1" si="210"/>
        <v>0</v>
      </c>
      <c r="F2070">
        <f t="shared" ca="1" si="211"/>
        <v>31</v>
      </c>
      <c r="G2070">
        <f t="shared" ca="1" si="212"/>
        <v>32</v>
      </c>
      <c r="M2070">
        <v>1614</v>
      </c>
      <c r="N2070">
        <v>36.478999999999999</v>
      </c>
    </row>
    <row r="2071" spans="1:14">
      <c r="A2071" s="54">
        <f>formulas!O2158</f>
        <v>0</v>
      </c>
      <c r="B2071" s="33">
        <f t="shared" ca="1" si="208"/>
        <v>32</v>
      </c>
      <c r="C2071">
        <f t="shared" si="209"/>
        <v>486</v>
      </c>
      <c r="D2071">
        <f t="shared" ca="1" si="213"/>
        <v>-2.1999999999999999E-2</v>
      </c>
      <c r="E2071">
        <f t="shared" ca="1" si="210"/>
        <v>0</v>
      </c>
      <c r="F2071">
        <f t="shared" ca="1" si="211"/>
        <v>31</v>
      </c>
      <c r="G2071">
        <f t="shared" ca="1" si="212"/>
        <v>32</v>
      </c>
      <c r="M2071">
        <v>1615</v>
      </c>
      <c r="N2071">
        <v>36.500999999999998</v>
      </c>
    </row>
    <row r="2072" spans="1:14">
      <c r="A2072" s="54">
        <f>formulas!O2159</f>
        <v>0</v>
      </c>
      <c r="B2072" s="33">
        <f t="shared" ca="1" si="208"/>
        <v>32</v>
      </c>
      <c r="C2072">
        <f t="shared" si="209"/>
        <v>486</v>
      </c>
      <c r="D2072">
        <f t="shared" ca="1" si="213"/>
        <v>-2.1999999999999999E-2</v>
      </c>
      <c r="E2072">
        <f t="shared" ca="1" si="210"/>
        <v>0</v>
      </c>
      <c r="F2072">
        <f t="shared" ca="1" si="211"/>
        <v>31</v>
      </c>
      <c r="G2072">
        <f t="shared" ca="1" si="212"/>
        <v>32</v>
      </c>
      <c r="M2072">
        <v>1616</v>
      </c>
      <c r="N2072">
        <v>36.524000000000001</v>
      </c>
    </row>
    <row r="2073" spans="1:14">
      <c r="A2073" s="54">
        <f>formulas!O2160</f>
        <v>0</v>
      </c>
      <c r="B2073" s="33">
        <f t="shared" ca="1" si="208"/>
        <v>32</v>
      </c>
      <c r="C2073">
        <f t="shared" si="209"/>
        <v>486</v>
      </c>
      <c r="D2073">
        <f t="shared" ca="1" si="213"/>
        <v>-2.1999999999999999E-2</v>
      </c>
      <c r="E2073">
        <f t="shared" ca="1" si="210"/>
        <v>0</v>
      </c>
      <c r="F2073">
        <f t="shared" ca="1" si="211"/>
        <v>31</v>
      </c>
      <c r="G2073">
        <f t="shared" ca="1" si="212"/>
        <v>32</v>
      </c>
      <c r="M2073">
        <v>1617</v>
      </c>
      <c r="N2073">
        <v>36.545999999999999</v>
      </c>
    </row>
    <row r="2074" spans="1:14">
      <c r="A2074" s="54">
        <f>formulas!O2161</f>
        <v>0</v>
      </c>
      <c r="B2074" s="33">
        <f t="shared" ca="1" si="208"/>
        <v>32</v>
      </c>
      <c r="C2074">
        <f t="shared" si="209"/>
        <v>486</v>
      </c>
      <c r="D2074">
        <f t="shared" ca="1" si="213"/>
        <v>-2.1999999999999999E-2</v>
      </c>
      <c r="E2074">
        <f t="shared" ca="1" si="210"/>
        <v>0</v>
      </c>
      <c r="F2074">
        <f t="shared" ca="1" si="211"/>
        <v>31</v>
      </c>
      <c r="G2074">
        <f t="shared" ca="1" si="212"/>
        <v>32</v>
      </c>
      <c r="M2074">
        <v>1618</v>
      </c>
      <c r="N2074">
        <v>36.567999999999998</v>
      </c>
    </row>
    <row r="2075" spans="1:14">
      <c r="A2075" s="54">
        <f>formulas!O2162</f>
        <v>0</v>
      </c>
      <c r="B2075" s="33">
        <f t="shared" ca="1" si="208"/>
        <v>32</v>
      </c>
      <c r="C2075">
        <f t="shared" si="209"/>
        <v>486</v>
      </c>
      <c r="D2075">
        <f t="shared" ca="1" si="213"/>
        <v>-2.1999999999999999E-2</v>
      </c>
      <c r="E2075">
        <f t="shared" ca="1" si="210"/>
        <v>0</v>
      </c>
      <c r="F2075">
        <f t="shared" ca="1" si="211"/>
        <v>31</v>
      </c>
      <c r="G2075">
        <f t="shared" ca="1" si="212"/>
        <v>32</v>
      </c>
      <c r="M2075">
        <v>1619</v>
      </c>
      <c r="N2075">
        <v>36.591000000000001</v>
      </c>
    </row>
    <row r="2076" spans="1:14">
      <c r="A2076" s="54">
        <f>formulas!O2163</f>
        <v>0</v>
      </c>
      <c r="B2076" s="33">
        <f t="shared" ca="1" si="208"/>
        <v>32</v>
      </c>
      <c r="C2076">
        <f t="shared" si="209"/>
        <v>486</v>
      </c>
      <c r="D2076">
        <f t="shared" ca="1" si="213"/>
        <v>-2.1999999999999999E-2</v>
      </c>
      <c r="E2076">
        <f t="shared" ca="1" si="210"/>
        <v>0</v>
      </c>
      <c r="F2076">
        <f t="shared" ca="1" si="211"/>
        <v>31</v>
      </c>
      <c r="G2076">
        <f t="shared" ca="1" si="212"/>
        <v>32</v>
      </c>
      <c r="M2076">
        <v>1620</v>
      </c>
      <c r="N2076">
        <v>36.613</v>
      </c>
    </row>
    <row r="2077" spans="1:14">
      <c r="A2077" s="54">
        <f>formulas!O2164</f>
        <v>0</v>
      </c>
      <c r="B2077" s="33">
        <f t="shared" ca="1" si="208"/>
        <v>32</v>
      </c>
      <c r="C2077">
        <f t="shared" si="209"/>
        <v>486</v>
      </c>
      <c r="D2077">
        <f t="shared" ca="1" si="213"/>
        <v>-2.1999999999999999E-2</v>
      </c>
      <c r="E2077">
        <f t="shared" ca="1" si="210"/>
        <v>0</v>
      </c>
      <c r="F2077">
        <f t="shared" ca="1" si="211"/>
        <v>31</v>
      </c>
      <c r="G2077">
        <f t="shared" ca="1" si="212"/>
        <v>32</v>
      </c>
      <c r="M2077">
        <v>1621</v>
      </c>
      <c r="N2077">
        <v>36.634999999999998</v>
      </c>
    </row>
    <row r="2078" spans="1:14">
      <c r="A2078" s="54">
        <f>formulas!O2165</f>
        <v>0</v>
      </c>
      <c r="B2078" s="33">
        <f t="shared" ca="1" si="208"/>
        <v>32</v>
      </c>
      <c r="C2078">
        <f t="shared" si="209"/>
        <v>486</v>
      </c>
      <c r="D2078">
        <f t="shared" ca="1" si="213"/>
        <v>-2.1999999999999999E-2</v>
      </c>
      <c r="E2078">
        <f t="shared" ca="1" si="210"/>
        <v>0</v>
      </c>
      <c r="F2078">
        <f t="shared" ca="1" si="211"/>
        <v>31</v>
      </c>
      <c r="G2078">
        <f t="shared" ca="1" si="212"/>
        <v>32</v>
      </c>
      <c r="M2078">
        <v>1622</v>
      </c>
      <c r="N2078">
        <v>36.658000000000001</v>
      </c>
    </row>
    <row r="2079" spans="1:14">
      <c r="A2079" s="54">
        <f>formulas!O2166</f>
        <v>0</v>
      </c>
      <c r="B2079" s="33">
        <f t="shared" ca="1" si="208"/>
        <v>32</v>
      </c>
      <c r="C2079">
        <f t="shared" si="209"/>
        <v>486</v>
      </c>
      <c r="D2079">
        <f t="shared" ca="1" si="213"/>
        <v>-2.1999999999999999E-2</v>
      </c>
      <c r="E2079">
        <f t="shared" ca="1" si="210"/>
        <v>0</v>
      </c>
      <c r="F2079">
        <f t="shared" ca="1" si="211"/>
        <v>31</v>
      </c>
      <c r="G2079">
        <f t="shared" ca="1" si="212"/>
        <v>32</v>
      </c>
      <c r="M2079">
        <v>1623</v>
      </c>
      <c r="N2079">
        <v>36.68</v>
      </c>
    </row>
    <row r="2080" spans="1:14">
      <c r="A2080" s="54">
        <f>formulas!O2167</f>
        <v>0</v>
      </c>
      <c r="B2080" s="33">
        <f t="shared" ca="1" si="208"/>
        <v>32</v>
      </c>
      <c r="C2080">
        <f t="shared" si="209"/>
        <v>486</v>
      </c>
      <c r="D2080">
        <f t="shared" ca="1" si="213"/>
        <v>-2.1999999999999999E-2</v>
      </c>
      <c r="E2080">
        <f t="shared" ca="1" si="210"/>
        <v>0</v>
      </c>
      <c r="F2080">
        <f t="shared" ca="1" si="211"/>
        <v>31</v>
      </c>
      <c r="G2080">
        <f t="shared" ca="1" si="212"/>
        <v>32</v>
      </c>
      <c r="M2080">
        <v>1624</v>
      </c>
      <c r="N2080">
        <v>36.701999999999998</v>
      </c>
    </row>
    <row r="2081" spans="1:14">
      <c r="A2081" s="54">
        <f>formulas!O2168</f>
        <v>0</v>
      </c>
      <c r="B2081" s="33">
        <f t="shared" ca="1" si="208"/>
        <v>32</v>
      </c>
      <c r="C2081">
        <f t="shared" si="209"/>
        <v>486</v>
      </c>
      <c r="D2081">
        <f t="shared" ca="1" si="213"/>
        <v>-2.1999999999999999E-2</v>
      </c>
      <c r="E2081">
        <f t="shared" ca="1" si="210"/>
        <v>0</v>
      </c>
      <c r="F2081">
        <f t="shared" ca="1" si="211"/>
        <v>31</v>
      </c>
      <c r="G2081">
        <f t="shared" ca="1" si="212"/>
        <v>32</v>
      </c>
      <c r="M2081">
        <v>1625</v>
      </c>
      <c r="N2081">
        <v>36.725000000000001</v>
      </c>
    </row>
    <row r="2082" spans="1:14">
      <c r="A2082" s="54">
        <f>formulas!O2169</f>
        <v>0</v>
      </c>
      <c r="B2082" s="33">
        <f t="shared" ca="1" si="208"/>
        <v>32</v>
      </c>
      <c r="C2082">
        <f t="shared" si="209"/>
        <v>486</v>
      </c>
      <c r="D2082">
        <f t="shared" ca="1" si="213"/>
        <v>-2.1999999999999999E-2</v>
      </c>
      <c r="E2082">
        <f t="shared" ca="1" si="210"/>
        <v>0</v>
      </c>
      <c r="F2082">
        <f t="shared" ca="1" si="211"/>
        <v>31</v>
      </c>
      <c r="G2082">
        <f t="shared" ca="1" si="212"/>
        <v>32</v>
      </c>
      <c r="M2082">
        <v>1626</v>
      </c>
      <c r="N2082">
        <v>36.747</v>
      </c>
    </row>
    <row r="2083" spans="1:14">
      <c r="A2083" s="54">
        <f>formulas!O2170</f>
        <v>0</v>
      </c>
      <c r="B2083" s="33">
        <f t="shared" ca="1" si="208"/>
        <v>32</v>
      </c>
      <c r="C2083">
        <f t="shared" si="209"/>
        <v>486</v>
      </c>
      <c r="D2083">
        <f t="shared" ca="1" si="213"/>
        <v>-2.1999999999999999E-2</v>
      </c>
      <c r="E2083">
        <f t="shared" ca="1" si="210"/>
        <v>0</v>
      </c>
      <c r="F2083">
        <f t="shared" ca="1" si="211"/>
        <v>31</v>
      </c>
      <c r="G2083">
        <f t="shared" ca="1" si="212"/>
        <v>32</v>
      </c>
      <c r="M2083">
        <v>1627</v>
      </c>
      <c r="N2083">
        <v>36.768999999999998</v>
      </c>
    </row>
    <row r="2084" spans="1:14">
      <c r="A2084" s="54">
        <f>formulas!O2171</f>
        <v>0</v>
      </c>
      <c r="B2084" s="33">
        <f t="shared" ca="1" si="208"/>
        <v>32</v>
      </c>
      <c r="C2084">
        <f t="shared" si="209"/>
        <v>486</v>
      </c>
      <c r="D2084">
        <f t="shared" ca="1" si="213"/>
        <v>-2.1999999999999999E-2</v>
      </c>
      <c r="E2084">
        <f t="shared" ca="1" si="210"/>
        <v>0</v>
      </c>
      <c r="F2084">
        <f t="shared" ca="1" si="211"/>
        <v>31</v>
      </c>
      <c r="G2084">
        <f t="shared" ca="1" si="212"/>
        <v>32</v>
      </c>
      <c r="M2084">
        <v>1628</v>
      </c>
      <c r="N2084">
        <v>36.792000000000002</v>
      </c>
    </row>
    <row r="2085" spans="1:14">
      <c r="A2085" s="54">
        <f>formulas!O2172</f>
        <v>0</v>
      </c>
      <c r="B2085" s="33">
        <f t="shared" ca="1" si="208"/>
        <v>32</v>
      </c>
      <c r="C2085">
        <f t="shared" si="209"/>
        <v>486</v>
      </c>
      <c r="D2085">
        <f t="shared" ca="1" si="213"/>
        <v>-2.1999999999999999E-2</v>
      </c>
      <c r="E2085">
        <f t="shared" ca="1" si="210"/>
        <v>0</v>
      </c>
      <c r="F2085">
        <f t="shared" ca="1" si="211"/>
        <v>31</v>
      </c>
      <c r="G2085">
        <f t="shared" ca="1" si="212"/>
        <v>32</v>
      </c>
      <c r="M2085">
        <v>1629</v>
      </c>
      <c r="N2085">
        <v>36.814</v>
      </c>
    </row>
    <row r="2086" spans="1:14">
      <c r="A2086" s="54">
        <f>formulas!O2173</f>
        <v>0</v>
      </c>
      <c r="B2086" s="33">
        <f t="shared" ca="1" si="208"/>
        <v>32</v>
      </c>
      <c r="C2086">
        <f t="shared" si="209"/>
        <v>486</v>
      </c>
      <c r="D2086">
        <f t="shared" ca="1" si="213"/>
        <v>-2.1999999999999999E-2</v>
      </c>
      <c r="E2086">
        <f t="shared" ca="1" si="210"/>
        <v>0</v>
      </c>
      <c r="F2086">
        <f t="shared" ca="1" si="211"/>
        <v>31</v>
      </c>
      <c r="G2086">
        <f t="shared" ca="1" si="212"/>
        <v>32</v>
      </c>
      <c r="M2086">
        <v>1630</v>
      </c>
      <c r="N2086">
        <v>36.835999999999999</v>
      </c>
    </row>
    <row r="2087" spans="1:14">
      <c r="A2087" s="54">
        <f>formulas!O2174</f>
        <v>0</v>
      </c>
      <c r="B2087" s="33">
        <f t="shared" ca="1" si="208"/>
        <v>32</v>
      </c>
      <c r="C2087">
        <f t="shared" si="209"/>
        <v>486</v>
      </c>
      <c r="D2087">
        <f t="shared" ca="1" si="213"/>
        <v>-2.1999999999999999E-2</v>
      </c>
      <c r="E2087">
        <f t="shared" ca="1" si="210"/>
        <v>0</v>
      </c>
      <c r="F2087">
        <f t="shared" ca="1" si="211"/>
        <v>31</v>
      </c>
      <c r="G2087">
        <f t="shared" ca="1" si="212"/>
        <v>32</v>
      </c>
      <c r="M2087">
        <v>1631</v>
      </c>
      <c r="N2087">
        <v>36.859000000000002</v>
      </c>
    </row>
    <row r="2088" spans="1:14">
      <c r="A2088" s="54">
        <f>formulas!O2175</f>
        <v>0</v>
      </c>
      <c r="B2088" s="33">
        <f t="shared" ca="1" si="208"/>
        <v>32</v>
      </c>
      <c r="C2088">
        <f t="shared" si="209"/>
        <v>486</v>
      </c>
      <c r="D2088">
        <f t="shared" ca="1" si="213"/>
        <v>-2.1999999999999999E-2</v>
      </c>
      <c r="E2088">
        <f t="shared" ca="1" si="210"/>
        <v>0</v>
      </c>
      <c r="F2088">
        <f t="shared" ca="1" si="211"/>
        <v>31</v>
      </c>
      <c r="G2088">
        <f t="shared" ca="1" si="212"/>
        <v>32</v>
      </c>
      <c r="M2088">
        <v>1632</v>
      </c>
      <c r="N2088">
        <v>36.881</v>
      </c>
    </row>
    <row r="2089" spans="1:14">
      <c r="A2089" s="54">
        <f>formulas!O2176</f>
        <v>0</v>
      </c>
      <c r="B2089" s="33">
        <f t="shared" ca="1" si="208"/>
        <v>32</v>
      </c>
      <c r="C2089">
        <f t="shared" si="209"/>
        <v>486</v>
      </c>
      <c r="D2089">
        <f t="shared" ca="1" si="213"/>
        <v>-2.1999999999999999E-2</v>
      </c>
      <c r="E2089">
        <f t="shared" ca="1" si="210"/>
        <v>0</v>
      </c>
      <c r="F2089">
        <f t="shared" ca="1" si="211"/>
        <v>31</v>
      </c>
      <c r="G2089">
        <f t="shared" ca="1" si="212"/>
        <v>32</v>
      </c>
      <c r="M2089">
        <v>1633</v>
      </c>
      <c r="N2089">
        <v>36.902999999999999</v>
      </c>
    </row>
    <row r="2090" spans="1:14">
      <c r="A2090" s="54">
        <f>formulas!O2177</f>
        <v>0</v>
      </c>
      <c r="B2090" s="33">
        <f t="shared" ca="1" si="208"/>
        <v>32</v>
      </c>
      <c r="C2090">
        <f t="shared" si="209"/>
        <v>486</v>
      </c>
      <c r="D2090">
        <f t="shared" ca="1" si="213"/>
        <v>-2.1999999999999999E-2</v>
      </c>
      <c r="E2090">
        <f t="shared" ca="1" si="210"/>
        <v>0</v>
      </c>
      <c r="F2090">
        <f t="shared" ca="1" si="211"/>
        <v>31</v>
      </c>
      <c r="G2090">
        <f t="shared" ca="1" si="212"/>
        <v>32</v>
      </c>
      <c r="M2090">
        <v>1634</v>
      </c>
      <c r="N2090">
        <v>36.924999999999997</v>
      </c>
    </row>
    <row r="2091" spans="1:14">
      <c r="A2091" s="54">
        <f>formulas!O2178</f>
        <v>0</v>
      </c>
      <c r="B2091" s="33">
        <f t="shared" ca="1" si="208"/>
        <v>32</v>
      </c>
      <c r="C2091">
        <f t="shared" si="209"/>
        <v>486</v>
      </c>
      <c r="D2091">
        <f t="shared" ca="1" si="213"/>
        <v>-2.1999999999999999E-2</v>
      </c>
      <c r="E2091">
        <f t="shared" ca="1" si="210"/>
        <v>0</v>
      </c>
      <c r="F2091">
        <f t="shared" ca="1" si="211"/>
        <v>31</v>
      </c>
      <c r="G2091">
        <f t="shared" ca="1" si="212"/>
        <v>32</v>
      </c>
      <c r="M2091">
        <v>1635</v>
      </c>
      <c r="N2091">
        <v>36.948</v>
      </c>
    </row>
    <row r="2092" spans="1:14">
      <c r="A2092" s="54">
        <f>formulas!O2179</f>
        <v>0</v>
      </c>
      <c r="B2092" s="33">
        <f t="shared" ca="1" si="208"/>
        <v>32</v>
      </c>
      <c r="C2092">
        <f t="shared" si="209"/>
        <v>486</v>
      </c>
      <c r="D2092">
        <f t="shared" ca="1" si="213"/>
        <v>-2.1999999999999999E-2</v>
      </c>
      <c r="E2092">
        <f t="shared" ca="1" si="210"/>
        <v>0</v>
      </c>
      <c r="F2092">
        <f t="shared" ca="1" si="211"/>
        <v>31</v>
      </c>
      <c r="G2092">
        <f t="shared" ca="1" si="212"/>
        <v>32</v>
      </c>
      <c r="M2092">
        <v>1636</v>
      </c>
      <c r="N2092">
        <v>36.97</v>
      </c>
    </row>
    <row r="2093" spans="1:14">
      <c r="A2093" s="54">
        <f>formulas!O2180</f>
        <v>0</v>
      </c>
      <c r="B2093" s="33">
        <f t="shared" ca="1" si="208"/>
        <v>32</v>
      </c>
      <c r="C2093">
        <f t="shared" si="209"/>
        <v>486</v>
      </c>
      <c r="D2093">
        <f t="shared" ca="1" si="213"/>
        <v>-2.1999999999999999E-2</v>
      </c>
      <c r="E2093">
        <f t="shared" ca="1" si="210"/>
        <v>0</v>
      </c>
      <c r="F2093">
        <f t="shared" ca="1" si="211"/>
        <v>31</v>
      </c>
      <c r="G2093">
        <f t="shared" ca="1" si="212"/>
        <v>32</v>
      </c>
      <c r="M2093">
        <v>1637</v>
      </c>
      <c r="N2093">
        <v>36.991999999999997</v>
      </c>
    </row>
    <row r="2094" spans="1:14">
      <c r="A2094" s="54">
        <f>formulas!O2181</f>
        <v>0</v>
      </c>
      <c r="B2094" s="33">
        <f t="shared" ca="1" si="208"/>
        <v>32</v>
      </c>
      <c r="C2094">
        <f t="shared" si="209"/>
        <v>486</v>
      </c>
      <c r="D2094">
        <f t="shared" ca="1" si="213"/>
        <v>-2.1999999999999999E-2</v>
      </c>
      <c r="E2094">
        <f t="shared" ca="1" si="210"/>
        <v>0</v>
      </c>
      <c r="F2094">
        <f t="shared" ca="1" si="211"/>
        <v>31</v>
      </c>
      <c r="G2094">
        <f t="shared" ca="1" si="212"/>
        <v>32</v>
      </c>
      <c r="M2094">
        <v>1638</v>
      </c>
      <c r="N2094">
        <v>37.014000000000003</v>
      </c>
    </row>
    <row r="2095" spans="1:14">
      <c r="A2095" s="54">
        <f>formulas!O2182</f>
        <v>0</v>
      </c>
      <c r="B2095" s="33">
        <f t="shared" ca="1" si="208"/>
        <v>32</v>
      </c>
      <c r="C2095">
        <f t="shared" si="209"/>
        <v>486</v>
      </c>
      <c r="D2095">
        <f t="shared" ca="1" si="213"/>
        <v>-2.1999999999999999E-2</v>
      </c>
      <c r="E2095">
        <f t="shared" ca="1" si="210"/>
        <v>0</v>
      </c>
      <c r="F2095">
        <f t="shared" ca="1" si="211"/>
        <v>31</v>
      </c>
      <c r="G2095">
        <f t="shared" ca="1" si="212"/>
        <v>32</v>
      </c>
      <c r="M2095">
        <v>1639</v>
      </c>
      <c r="N2095">
        <v>37.036999999999999</v>
      </c>
    </row>
    <row r="2096" spans="1:14">
      <c r="A2096" s="54">
        <f>formulas!O2183</f>
        <v>0</v>
      </c>
      <c r="B2096" s="33">
        <f t="shared" ca="1" si="208"/>
        <v>32</v>
      </c>
      <c r="C2096">
        <f t="shared" si="209"/>
        <v>486</v>
      </c>
      <c r="D2096">
        <f t="shared" ca="1" si="213"/>
        <v>-2.1999999999999999E-2</v>
      </c>
      <c r="E2096">
        <f t="shared" ca="1" si="210"/>
        <v>0</v>
      </c>
      <c r="F2096">
        <f t="shared" ca="1" si="211"/>
        <v>31</v>
      </c>
      <c r="G2096">
        <f t="shared" ca="1" si="212"/>
        <v>32</v>
      </c>
      <c r="M2096">
        <v>1640</v>
      </c>
      <c r="N2096">
        <v>37.058999999999997</v>
      </c>
    </row>
    <row r="2097" spans="1:14">
      <c r="A2097" s="54">
        <f>formulas!O2184</f>
        <v>0</v>
      </c>
      <c r="B2097" s="33">
        <f t="shared" ref="B2097:B2160" ca="1" si="214">(A2097-D2097)/(E2097-D2097)*(G2097-F2097)+F2097</f>
        <v>32</v>
      </c>
      <c r="C2097">
        <f t="shared" ref="C2097:C2160" si="215">COUNTIF($N$2:$N$25400,"&lt;"&amp;A2097)</f>
        <v>486</v>
      </c>
      <c r="D2097">
        <f t="shared" ca="1" si="213"/>
        <v>-2.1999999999999999E-2</v>
      </c>
      <c r="E2097">
        <f t="shared" ref="E2097:E2160" ca="1" si="216">INDIRECT(ADDRESS(C2097+2,14))</f>
        <v>0</v>
      </c>
      <c r="F2097">
        <f t="shared" ref="F2097:F2160" ca="1" si="217">INDIRECT(ADDRESS(C2097+1,13))</f>
        <v>31</v>
      </c>
      <c r="G2097">
        <f t="shared" ref="G2097:G2160" ca="1" si="218">INDIRECT(ADDRESS(C2097+2,13))</f>
        <v>32</v>
      </c>
      <c r="M2097">
        <v>1641</v>
      </c>
      <c r="N2097">
        <v>37.081000000000003</v>
      </c>
    </row>
    <row r="2098" spans="1:14">
      <c r="A2098" s="54">
        <f>formulas!O2185</f>
        <v>0</v>
      </c>
      <c r="B2098" s="33">
        <f t="shared" ca="1" si="214"/>
        <v>32</v>
      </c>
      <c r="C2098">
        <f t="shared" si="215"/>
        <v>486</v>
      </c>
      <c r="D2098">
        <f t="shared" ca="1" si="213"/>
        <v>-2.1999999999999999E-2</v>
      </c>
      <c r="E2098">
        <f t="shared" ca="1" si="216"/>
        <v>0</v>
      </c>
      <c r="F2098">
        <f t="shared" ca="1" si="217"/>
        <v>31</v>
      </c>
      <c r="G2098">
        <f t="shared" ca="1" si="218"/>
        <v>32</v>
      </c>
      <c r="M2098">
        <v>1642</v>
      </c>
      <c r="N2098">
        <v>37.103999999999999</v>
      </c>
    </row>
    <row r="2099" spans="1:14">
      <c r="A2099" s="54">
        <f>formulas!O2186</f>
        <v>0</v>
      </c>
      <c r="B2099" s="33">
        <f t="shared" ca="1" si="214"/>
        <v>32</v>
      </c>
      <c r="C2099">
        <f t="shared" si="215"/>
        <v>486</v>
      </c>
      <c r="D2099">
        <f t="shared" ca="1" si="213"/>
        <v>-2.1999999999999999E-2</v>
      </c>
      <c r="E2099">
        <f t="shared" ca="1" si="216"/>
        <v>0</v>
      </c>
      <c r="F2099">
        <f t="shared" ca="1" si="217"/>
        <v>31</v>
      </c>
      <c r="G2099">
        <f t="shared" ca="1" si="218"/>
        <v>32</v>
      </c>
      <c r="M2099">
        <v>1643</v>
      </c>
      <c r="N2099">
        <v>37.125999999999998</v>
      </c>
    </row>
    <row r="2100" spans="1:14">
      <c r="A2100" s="54">
        <f>formulas!O2187</f>
        <v>0</v>
      </c>
      <c r="B2100" s="33">
        <f t="shared" ca="1" si="214"/>
        <v>32</v>
      </c>
      <c r="C2100">
        <f t="shared" si="215"/>
        <v>486</v>
      </c>
      <c r="D2100">
        <f t="shared" ca="1" si="213"/>
        <v>-2.1999999999999999E-2</v>
      </c>
      <c r="E2100">
        <f t="shared" ca="1" si="216"/>
        <v>0</v>
      </c>
      <c r="F2100">
        <f t="shared" ca="1" si="217"/>
        <v>31</v>
      </c>
      <c r="G2100">
        <f t="shared" ca="1" si="218"/>
        <v>32</v>
      </c>
      <c r="M2100">
        <v>1644</v>
      </c>
      <c r="N2100">
        <v>37.148000000000003</v>
      </c>
    </row>
    <row r="2101" spans="1:14">
      <c r="A2101" s="54">
        <f>formulas!O2188</f>
        <v>0</v>
      </c>
      <c r="B2101" s="33">
        <f t="shared" ca="1" si="214"/>
        <v>32</v>
      </c>
      <c r="C2101">
        <f t="shared" si="215"/>
        <v>486</v>
      </c>
      <c r="D2101">
        <f t="shared" ca="1" si="213"/>
        <v>-2.1999999999999999E-2</v>
      </c>
      <c r="E2101">
        <f t="shared" ca="1" si="216"/>
        <v>0</v>
      </c>
      <c r="F2101">
        <f t="shared" ca="1" si="217"/>
        <v>31</v>
      </c>
      <c r="G2101">
        <f t="shared" ca="1" si="218"/>
        <v>32</v>
      </c>
      <c r="M2101">
        <v>1645</v>
      </c>
      <c r="N2101">
        <v>37.17</v>
      </c>
    </row>
    <row r="2102" spans="1:14">
      <c r="A2102" s="54">
        <f>formulas!O2189</f>
        <v>0</v>
      </c>
      <c r="B2102" s="33">
        <f t="shared" ca="1" si="214"/>
        <v>32</v>
      </c>
      <c r="C2102">
        <f t="shared" si="215"/>
        <v>486</v>
      </c>
      <c r="D2102">
        <f t="shared" ca="1" si="213"/>
        <v>-2.1999999999999999E-2</v>
      </c>
      <c r="E2102">
        <f t="shared" ca="1" si="216"/>
        <v>0</v>
      </c>
      <c r="F2102">
        <f t="shared" ca="1" si="217"/>
        <v>31</v>
      </c>
      <c r="G2102">
        <f t="shared" ca="1" si="218"/>
        <v>32</v>
      </c>
      <c r="M2102">
        <v>1646</v>
      </c>
      <c r="N2102">
        <v>37.192999999999998</v>
      </c>
    </row>
    <row r="2103" spans="1:14">
      <c r="A2103" s="54">
        <f>formulas!O2190</f>
        <v>0</v>
      </c>
      <c r="B2103" s="33">
        <f t="shared" ca="1" si="214"/>
        <v>32</v>
      </c>
      <c r="C2103">
        <f t="shared" si="215"/>
        <v>486</v>
      </c>
      <c r="D2103">
        <f t="shared" ca="1" si="213"/>
        <v>-2.1999999999999999E-2</v>
      </c>
      <c r="E2103">
        <f t="shared" ca="1" si="216"/>
        <v>0</v>
      </c>
      <c r="F2103">
        <f t="shared" ca="1" si="217"/>
        <v>31</v>
      </c>
      <c r="G2103">
        <f t="shared" ca="1" si="218"/>
        <v>32</v>
      </c>
      <c r="M2103">
        <v>1647</v>
      </c>
      <c r="N2103">
        <v>37.215000000000003</v>
      </c>
    </row>
    <row r="2104" spans="1:14">
      <c r="A2104" s="54">
        <f>formulas!O2191</f>
        <v>0</v>
      </c>
      <c r="B2104" s="33">
        <f t="shared" ca="1" si="214"/>
        <v>32</v>
      </c>
      <c r="C2104">
        <f t="shared" si="215"/>
        <v>486</v>
      </c>
      <c r="D2104">
        <f t="shared" ca="1" si="213"/>
        <v>-2.1999999999999999E-2</v>
      </c>
      <c r="E2104">
        <f t="shared" ca="1" si="216"/>
        <v>0</v>
      </c>
      <c r="F2104">
        <f t="shared" ca="1" si="217"/>
        <v>31</v>
      </c>
      <c r="G2104">
        <f t="shared" ca="1" si="218"/>
        <v>32</v>
      </c>
      <c r="M2104">
        <v>1648</v>
      </c>
      <c r="N2104">
        <v>37.237000000000002</v>
      </c>
    </row>
    <row r="2105" spans="1:14">
      <c r="A2105" s="54">
        <f>formulas!O2192</f>
        <v>0</v>
      </c>
      <c r="B2105" s="33">
        <f t="shared" ca="1" si="214"/>
        <v>32</v>
      </c>
      <c r="C2105">
        <f t="shared" si="215"/>
        <v>486</v>
      </c>
      <c r="D2105">
        <f t="shared" ca="1" si="213"/>
        <v>-2.1999999999999999E-2</v>
      </c>
      <c r="E2105">
        <f t="shared" ca="1" si="216"/>
        <v>0</v>
      </c>
      <c r="F2105">
        <f t="shared" ca="1" si="217"/>
        <v>31</v>
      </c>
      <c r="G2105">
        <f t="shared" ca="1" si="218"/>
        <v>32</v>
      </c>
      <c r="M2105">
        <v>1649</v>
      </c>
      <c r="N2105">
        <v>37.259</v>
      </c>
    </row>
    <row r="2106" spans="1:14">
      <c r="A2106" s="54">
        <f>formulas!O2193</f>
        <v>0</v>
      </c>
      <c r="B2106" s="33">
        <f t="shared" ca="1" si="214"/>
        <v>32</v>
      </c>
      <c r="C2106">
        <f t="shared" si="215"/>
        <v>486</v>
      </c>
      <c r="D2106">
        <f t="shared" ca="1" si="213"/>
        <v>-2.1999999999999999E-2</v>
      </c>
      <c r="E2106">
        <f t="shared" ca="1" si="216"/>
        <v>0</v>
      </c>
      <c r="F2106">
        <f t="shared" ca="1" si="217"/>
        <v>31</v>
      </c>
      <c r="G2106">
        <f t="shared" ca="1" si="218"/>
        <v>32</v>
      </c>
      <c r="M2106">
        <v>1650</v>
      </c>
      <c r="N2106">
        <v>37.280999999999999</v>
      </c>
    </row>
    <row r="2107" spans="1:14">
      <c r="A2107" s="54">
        <f>formulas!O2194</f>
        <v>0</v>
      </c>
      <c r="B2107" s="33">
        <f t="shared" ca="1" si="214"/>
        <v>32</v>
      </c>
      <c r="C2107">
        <f t="shared" si="215"/>
        <v>486</v>
      </c>
      <c r="D2107">
        <f t="shared" ca="1" si="213"/>
        <v>-2.1999999999999999E-2</v>
      </c>
      <c r="E2107">
        <f t="shared" ca="1" si="216"/>
        <v>0</v>
      </c>
      <c r="F2107">
        <f t="shared" ca="1" si="217"/>
        <v>31</v>
      </c>
      <c r="G2107">
        <f t="shared" ca="1" si="218"/>
        <v>32</v>
      </c>
      <c r="M2107">
        <v>1651</v>
      </c>
      <c r="N2107">
        <v>37.304000000000002</v>
      </c>
    </row>
    <row r="2108" spans="1:14">
      <c r="A2108" s="54">
        <f>formulas!O2195</f>
        <v>0</v>
      </c>
      <c r="B2108" s="33">
        <f t="shared" ca="1" si="214"/>
        <v>32</v>
      </c>
      <c r="C2108">
        <f t="shared" si="215"/>
        <v>486</v>
      </c>
      <c r="D2108">
        <f t="shared" ca="1" si="213"/>
        <v>-2.1999999999999999E-2</v>
      </c>
      <c r="E2108">
        <f t="shared" ca="1" si="216"/>
        <v>0</v>
      </c>
      <c r="F2108">
        <f t="shared" ca="1" si="217"/>
        <v>31</v>
      </c>
      <c r="G2108">
        <f t="shared" ca="1" si="218"/>
        <v>32</v>
      </c>
      <c r="M2108">
        <v>1652</v>
      </c>
      <c r="N2108">
        <v>37.326000000000001</v>
      </c>
    </row>
    <row r="2109" spans="1:14">
      <c r="A2109" s="54">
        <f>formulas!O2196</f>
        <v>0</v>
      </c>
      <c r="B2109" s="33">
        <f t="shared" ca="1" si="214"/>
        <v>32</v>
      </c>
      <c r="C2109">
        <f t="shared" si="215"/>
        <v>486</v>
      </c>
      <c r="D2109">
        <f t="shared" ca="1" si="213"/>
        <v>-2.1999999999999999E-2</v>
      </c>
      <c r="E2109">
        <f t="shared" ca="1" si="216"/>
        <v>0</v>
      </c>
      <c r="F2109">
        <f t="shared" ca="1" si="217"/>
        <v>31</v>
      </c>
      <c r="G2109">
        <f t="shared" ca="1" si="218"/>
        <v>32</v>
      </c>
      <c r="M2109">
        <v>1653</v>
      </c>
      <c r="N2109">
        <v>37.347999999999999</v>
      </c>
    </row>
    <row r="2110" spans="1:14">
      <c r="A2110" s="54">
        <f>formulas!O2197</f>
        <v>0</v>
      </c>
      <c r="B2110" s="33">
        <f t="shared" ca="1" si="214"/>
        <v>32</v>
      </c>
      <c r="C2110">
        <f t="shared" si="215"/>
        <v>486</v>
      </c>
      <c r="D2110">
        <f t="shared" ca="1" si="213"/>
        <v>-2.1999999999999999E-2</v>
      </c>
      <c r="E2110">
        <f t="shared" ca="1" si="216"/>
        <v>0</v>
      </c>
      <c r="F2110">
        <f t="shared" ca="1" si="217"/>
        <v>31</v>
      </c>
      <c r="G2110">
        <f t="shared" ca="1" si="218"/>
        <v>32</v>
      </c>
      <c r="M2110">
        <v>1654</v>
      </c>
      <c r="N2110">
        <v>37.369999999999997</v>
      </c>
    </row>
    <row r="2111" spans="1:14">
      <c r="A2111" s="54">
        <f>formulas!O2198</f>
        <v>0</v>
      </c>
      <c r="B2111" s="33">
        <f t="shared" ca="1" si="214"/>
        <v>32</v>
      </c>
      <c r="C2111">
        <f t="shared" si="215"/>
        <v>486</v>
      </c>
      <c r="D2111">
        <f t="shared" ca="1" si="213"/>
        <v>-2.1999999999999999E-2</v>
      </c>
      <c r="E2111">
        <f t="shared" ca="1" si="216"/>
        <v>0</v>
      </c>
      <c r="F2111">
        <f t="shared" ca="1" si="217"/>
        <v>31</v>
      </c>
      <c r="G2111">
        <f t="shared" ca="1" si="218"/>
        <v>32</v>
      </c>
      <c r="M2111">
        <v>1655</v>
      </c>
      <c r="N2111">
        <v>37.393000000000001</v>
      </c>
    </row>
    <row r="2112" spans="1:14">
      <c r="A2112" s="54">
        <f>formulas!O2199</f>
        <v>0</v>
      </c>
      <c r="B2112" s="33">
        <f t="shared" ca="1" si="214"/>
        <v>32</v>
      </c>
      <c r="C2112">
        <f t="shared" si="215"/>
        <v>486</v>
      </c>
      <c r="D2112">
        <f t="shared" ca="1" si="213"/>
        <v>-2.1999999999999999E-2</v>
      </c>
      <c r="E2112">
        <f t="shared" ca="1" si="216"/>
        <v>0</v>
      </c>
      <c r="F2112">
        <f t="shared" ca="1" si="217"/>
        <v>31</v>
      </c>
      <c r="G2112">
        <f t="shared" ca="1" si="218"/>
        <v>32</v>
      </c>
      <c r="M2112">
        <v>1656</v>
      </c>
      <c r="N2112">
        <v>37.414999999999999</v>
      </c>
    </row>
    <row r="2113" spans="1:14">
      <c r="A2113" s="54">
        <f>formulas!O2200</f>
        <v>0</v>
      </c>
      <c r="B2113" s="33">
        <f t="shared" ca="1" si="214"/>
        <v>32</v>
      </c>
      <c r="C2113">
        <f t="shared" si="215"/>
        <v>486</v>
      </c>
      <c r="D2113">
        <f t="shared" ca="1" si="213"/>
        <v>-2.1999999999999999E-2</v>
      </c>
      <c r="E2113">
        <f t="shared" ca="1" si="216"/>
        <v>0</v>
      </c>
      <c r="F2113">
        <f t="shared" ca="1" si="217"/>
        <v>31</v>
      </c>
      <c r="G2113">
        <f t="shared" ca="1" si="218"/>
        <v>32</v>
      </c>
      <c r="M2113">
        <v>1657</v>
      </c>
      <c r="N2113">
        <v>37.436999999999998</v>
      </c>
    </row>
    <row r="2114" spans="1:14">
      <c r="A2114" s="54">
        <f>formulas!O2201</f>
        <v>0</v>
      </c>
      <c r="B2114" s="33">
        <f t="shared" ca="1" si="214"/>
        <v>32</v>
      </c>
      <c r="C2114">
        <f t="shared" si="215"/>
        <v>486</v>
      </c>
      <c r="D2114">
        <f t="shared" ca="1" si="213"/>
        <v>-2.1999999999999999E-2</v>
      </c>
      <c r="E2114">
        <f t="shared" ca="1" si="216"/>
        <v>0</v>
      </c>
      <c r="F2114">
        <f t="shared" ca="1" si="217"/>
        <v>31</v>
      </c>
      <c r="G2114">
        <f t="shared" ca="1" si="218"/>
        <v>32</v>
      </c>
      <c r="M2114">
        <v>1658</v>
      </c>
      <c r="N2114">
        <v>37.459000000000003</v>
      </c>
    </row>
    <row r="2115" spans="1:14">
      <c r="A2115" s="54">
        <f>formulas!O2202</f>
        <v>0</v>
      </c>
      <c r="B2115" s="33">
        <f t="shared" ca="1" si="214"/>
        <v>32</v>
      </c>
      <c r="C2115">
        <f t="shared" si="215"/>
        <v>486</v>
      </c>
      <c r="D2115">
        <f t="shared" ref="D2115:D2178" ca="1" si="219">INDIRECT(ADDRESS(C2115+1,14))</f>
        <v>-2.1999999999999999E-2</v>
      </c>
      <c r="E2115">
        <f t="shared" ca="1" si="216"/>
        <v>0</v>
      </c>
      <c r="F2115">
        <f t="shared" ca="1" si="217"/>
        <v>31</v>
      </c>
      <c r="G2115">
        <f t="shared" ca="1" si="218"/>
        <v>32</v>
      </c>
      <c r="M2115">
        <v>1659</v>
      </c>
      <c r="N2115">
        <v>37.481000000000002</v>
      </c>
    </row>
    <row r="2116" spans="1:14">
      <c r="A2116" s="54">
        <f>formulas!O2203</f>
        <v>0</v>
      </c>
      <c r="B2116" s="33">
        <f t="shared" ca="1" si="214"/>
        <v>32</v>
      </c>
      <c r="C2116">
        <f t="shared" si="215"/>
        <v>486</v>
      </c>
      <c r="D2116">
        <f t="shared" ca="1" si="219"/>
        <v>-2.1999999999999999E-2</v>
      </c>
      <c r="E2116">
        <f t="shared" ca="1" si="216"/>
        <v>0</v>
      </c>
      <c r="F2116">
        <f t="shared" ca="1" si="217"/>
        <v>31</v>
      </c>
      <c r="G2116">
        <f t="shared" ca="1" si="218"/>
        <v>32</v>
      </c>
      <c r="M2116">
        <v>1660</v>
      </c>
      <c r="N2116">
        <v>37.503999999999998</v>
      </c>
    </row>
    <row r="2117" spans="1:14">
      <c r="A2117" s="54">
        <f>formulas!O2204</f>
        <v>0</v>
      </c>
      <c r="B2117" s="33">
        <f t="shared" ca="1" si="214"/>
        <v>32</v>
      </c>
      <c r="C2117">
        <f t="shared" si="215"/>
        <v>486</v>
      </c>
      <c r="D2117">
        <f t="shared" ca="1" si="219"/>
        <v>-2.1999999999999999E-2</v>
      </c>
      <c r="E2117">
        <f t="shared" ca="1" si="216"/>
        <v>0</v>
      </c>
      <c r="F2117">
        <f t="shared" ca="1" si="217"/>
        <v>31</v>
      </c>
      <c r="G2117">
        <f t="shared" ca="1" si="218"/>
        <v>32</v>
      </c>
      <c r="M2117">
        <v>1661</v>
      </c>
      <c r="N2117">
        <v>37.526000000000003</v>
      </c>
    </row>
    <row r="2118" spans="1:14">
      <c r="A2118" s="54">
        <f>formulas!O2205</f>
        <v>0</v>
      </c>
      <c r="B2118" s="33">
        <f t="shared" ca="1" si="214"/>
        <v>32</v>
      </c>
      <c r="C2118">
        <f t="shared" si="215"/>
        <v>486</v>
      </c>
      <c r="D2118">
        <f t="shared" ca="1" si="219"/>
        <v>-2.1999999999999999E-2</v>
      </c>
      <c r="E2118">
        <f t="shared" ca="1" si="216"/>
        <v>0</v>
      </c>
      <c r="F2118">
        <f t="shared" ca="1" si="217"/>
        <v>31</v>
      </c>
      <c r="G2118">
        <f t="shared" ca="1" si="218"/>
        <v>32</v>
      </c>
      <c r="M2118">
        <v>1662</v>
      </c>
      <c r="N2118">
        <v>37.548000000000002</v>
      </c>
    </row>
    <row r="2119" spans="1:14">
      <c r="A2119" s="54">
        <f>formulas!O2206</f>
        <v>0</v>
      </c>
      <c r="B2119" s="33">
        <f t="shared" ca="1" si="214"/>
        <v>32</v>
      </c>
      <c r="C2119">
        <f t="shared" si="215"/>
        <v>486</v>
      </c>
      <c r="D2119">
        <f t="shared" ca="1" si="219"/>
        <v>-2.1999999999999999E-2</v>
      </c>
      <c r="E2119">
        <f t="shared" ca="1" si="216"/>
        <v>0</v>
      </c>
      <c r="F2119">
        <f t="shared" ca="1" si="217"/>
        <v>31</v>
      </c>
      <c r="G2119">
        <f t="shared" ca="1" si="218"/>
        <v>32</v>
      </c>
      <c r="M2119">
        <v>1663</v>
      </c>
      <c r="N2119">
        <v>37.57</v>
      </c>
    </row>
    <row r="2120" spans="1:14">
      <c r="A2120" s="54">
        <f>formulas!O2207</f>
        <v>0</v>
      </c>
      <c r="B2120" s="33">
        <f t="shared" ca="1" si="214"/>
        <v>32</v>
      </c>
      <c r="C2120">
        <f t="shared" si="215"/>
        <v>486</v>
      </c>
      <c r="D2120">
        <f t="shared" ca="1" si="219"/>
        <v>-2.1999999999999999E-2</v>
      </c>
      <c r="E2120">
        <f t="shared" ca="1" si="216"/>
        <v>0</v>
      </c>
      <c r="F2120">
        <f t="shared" ca="1" si="217"/>
        <v>31</v>
      </c>
      <c r="G2120">
        <f t="shared" ca="1" si="218"/>
        <v>32</v>
      </c>
      <c r="M2120">
        <v>1664</v>
      </c>
      <c r="N2120">
        <v>37.591999999999999</v>
      </c>
    </row>
    <row r="2121" spans="1:14">
      <c r="A2121" s="54">
        <f>formulas!O2208</f>
        <v>0</v>
      </c>
      <c r="B2121" s="33">
        <f t="shared" ca="1" si="214"/>
        <v>32</v>
      </c>
      <c r="C2121">
        <f t="shared" si="215"/>
        <v>486</v>
      </c>
      <c r="D2121">
        <f t="shared" ca="1" si="219"/>
        <v>-2.1999999999999999E-2</v>
      </c>
      <c r="E2121">
        <f t="shared" ca="1" si="216"/>
        <v>0</v>
      </c>
      <c r="F2121">
        <f t="shared" ca="1" si="217"/>
        <v>31</v>
      </c>
      <c r="G2121">
        <f t="shared" ca="1" si="218"/>
        <v>32</v>
      </c>
      <c r="M2121">
        <v>1665</v>
      </c>
      <c r="N2121">
        <v>37.615000000000002</v>
      </c>
    </row>
    <row r="2122" spans="1:14">
      <c r="A2122" s="54">
        <f>formulas!O2209</f>
        <v>0</v>
      </c>
      <c r="B2122" s="33">
        <f t="shared" ca="1" si="214"/>
        <v>32</v>
      </c>
      <c r="C2122">
        <f t="shared" si="215"/>
        <v>486</v>
      </c>
      <c r="D2122">
        <f t="shared" ca="1" si="219"/>
        <v>-2.1999999999999999E-2</v>
      </c>
      <c r="E2122">
        <f t="shared" ca="1" si="216"/>
        <v>0</v>
      </c>
      <c r="F2122">
        <f t="shared" ca="1" si="217"/>
        <v>31</v>
      </c>
      <c r="G2122">
        <f t="shared" ca="1" si="218"/>
        <v>32</v>
      </c>
      <c r="M2122">
        <v>1666</v>
      </c>
      <c r="N2122">
        <v>37.637</v>
      </c>
    </row>
    <row r="2123" spans="1:14">
      <c r="A2123" s="54">
        <f>formulas!O2210</f>
        <v>0</v>
      </c>
      <c r="B2123" s="33">
        <f t="shared" ca="1" si="214"/>
        <v>32</v>
      </c>
      <c r="C2123">
        <f t="shared" si="215"/>
        <v>486</v>
      </c>
      <c r="D2123">
        <f t="shared" ca="1" si="219"/>
        <v>-2.1999999999999999E-2</v>
      </c>
      <c r="E2123">
        <f t="shared" ca="1" si="216"/>
        <v>0</v>
      </c>
      <c r="F2123">
        <f t="shared" ca="1" si="217"/>
        <v>31</v>
      </c>
      <c r="G2123">
        <f t="shared" ca="1" si="218"/>
        <v>32</v>
      </c>
      <c r="M2123">
        <v>1667</v>
      </c>
      <c r="N2123">
        <v>37.658999999999999</v>
      </c>
    </row>
    <row r="2124" spans="1:14">
      <c r="A2124" s="54">
        <f>formulas!O2211</f>
        <v>0</v>
      </c>
      <c r="B2124" s="33">
        <f t="shared" ca="1" si="214"/>
        <v>32</v>
      </c>
      <c r="C2124">
        <f t="shared" si="215"/>
        <v>486</v>
      </c>
      <c r="D2124">
        <f t="shared" ca="1" si="219"/>
        <v>-2.1999999999999999E-2</v>
      </c>
      <c r="E2124">
        <f t="shared" ca="1" si="216"/>
        <v>0</v>
      </c>
      <c r="F2124">
        <f t="shared" ca="1" si="217"/>
        <v>31</v>
      </c>
      <c r="G2124">
        <f t="shared" ca="1" si="218"/>
        <v>32</v>
      </c>
      <c r="M2124">
        <v>1668</v>
      </c>
      <c r="N2124">
        <v>37.680999999999997</v>
      </c>
    </row>
    <row r="2125" spans="1:14">
      <c r="A2125" s="54">
        <f>formulas!O2212</f>
        <v>0</v>
      </c>
      <c r="B2125" s="33">
        <f t="shared" ca="1" si="214"/>
        <v>32</v>
      </c>
      <c r="C2125">
        <f t="shared" si="215"/>
        <v>486</v>
      </c>
      <c r="D2125">
        <f t="shared" ca="1" si="219"/>
        <v>-2.1999999999999999E-2</v>
      </c>
      <c r="E2125">
        <f t="shared" ca="1" si="216"/>
        <v>0</v>
      </c>
      <c r="F2125">
        <f t="shared" ca="1" si="217"/>
        <v>31</v>
      </c>
      <c r="G2125">
        <f t="shared" ca="1" si="218"/>
        <v>32</v>
      </c>
      <c r="M2125">
        <v>1669</v>
      </c>
      <c r="N2125">
        <v>37.703000000000003</v>
      </c>
    </row>
    <row r="2126" spans="1:14">
      <c r="A2126" s="54">
        <f>formulas!O2213</f>
        <v>0</v>
      </c>
      <c r="B2126" s="33">
        <f t="shared" ca="1" si="214"/>
        <v>32</v>
      </c>
      <c r="C2126">
        <f t="shared" si="215"/>
        <v>486</v>
      </c>
      <c r="D2126">
        <f t="shared" ca="1" si="219"/>
        <v>-2.1999999999999999E-2</v>
      </c>
      <c r="E2126">
        <f t="shared" ca="1" si="216"/>
        <v>0</v>
      </c>
      <c r="F2126">
        <f t="shared" ca="1" si="217"/>
        <v>31</v>
      </c>
      <c r="G2126">
        <f t="shared" ca="1" si="218"/>
        <v>32</v>
      </c>
      <c r="M2126">
        <v>1670</v>
      </c>
      <c r="N2126">
        <v>37.725000000000001</v>
      </c>
    </row>
    <row r="2127" spans="1:14">
      <c r="A2127" s="54">
        <f>formulas!O2214</f>
        <v>0</v>
      </c>
      <c r="B2127" s="33">
        <f t="shared" ca="1" si="214"/>
        <v>32</v>
      </c>
      <c r="C2127">
        <f t="shared" si="215"/>
        <v>486</v>
      </c>
      <c r="D2127">
        <f t="shared" ca="1" si="219"/>
        <v>-2.1999999999999999E-2</v>
      </c>
      <c r="E2127">
        <f t="shared" ca="1" si="216"/>
        <v>0</v>
      </c>
      <c r="F2127">
        <f t="shared" ca="1" si="217"/>
        <v>31</v>
      </c>
      <c r="G2127">
        <f t="shared" ca="1" si="218"/>
        <v>32</v>
      </c>
      <c r="M2127">
        <v>1671</v>
      </c>
      <c r="N2127">
        <v>37.747999999999998</v>
      </c>
    </row>
    <row r="2128" spans="1:14">
      <c r="A2128" s="54">
        <f>formulas!O2215</f>
        <v>0</v>
      </c>
      <c r="B2128" s="33">
        <f t="shared" ca="1" si="214"/>
        <v>32</v>
      </c>
      <c r="C2128">
        <f t="shared" si="215"/>
        <v>486</v>
      </c>
      <c r="D2128">
        <f t="shared" ca="1" si="219"/>
        <v>-2.1999999999999999E-2</v>
      </c>
      <c r="E2128">
        <f t="shared" ca="1" si="216"/>
        <v>0</v>
      </c>
      <c r="F2128">
        <f t="shared" ca="1" si="217"/>
        <v>31</v>
      </c>
      <c r="G2128">
        <f t="shared" ca="1" si="218"/>
        <v>32</v>
      </c>
      <c r="M2128">
        <v>1672</v>
      </c>
      <c r="N2128">
        <v>37.770000000000003</v>
      </c>
    </row>
    <row r="2129" spans="1:14">
      <c r="A2129" s="54">
        <f>formulas!O2216</f>
        <v>0</v>
      </c>
      <c r="B2129" s="33">
        <f t="shared" ca="1" si="214"/>
        <v>32</v>
      </c>
      <c r="C2129">
        <f t="shared" si="215"/>
        <v>486</v>
      </c>
      <c r="D2129">
        <f t="shared" ca="1" si="219"/>
        <v>-2.1999999999999999E-2</v>
      </c>
      <c r="E2129">
        <f t="shared" ca="1" si="216"/>
        <v>0</v>
      </c>
      <c r="F2129">
        <f t="shared" ca="1" si="217"/>
        <v>31</v>
      </c>
      <c r="G2129">
        <f t="shared" ca="1" si="218"/>
        <v>32</v>
      </c>
      <c r="M2129">
        <v>1673</v>
      </c>
      <c r="N2129">
        <v>37.792000000000002</v>
      </c>
    </row>
    <row r="2130" spans="1:14">
      <c r="A2130" s="54">
        <f>formulas!O2217</f>
        <v>0</v>
      </c>
      <c r="B2130" s="33">
        <f t="shared" ca="1" si="214"/>
        <v>32</v>
      </c>
      <c r="C2130">
        <f t="shared" si="215"/>
        <v>486</v>
      </c>
      <c r="D2130">
        <f t="shared" ca="1" si="219"/>
        <v>-2.1999999999999999E-2</v>
      </c>
      <c r="E2130">
        <f t="shared" ca="1" si="216"/>
        <v>0</v>
      </c>
      <c r="F2130">
        <f t="shared" ca="1" si="217"/>
        <v>31</v>
      </c>
      <c r="G2130">
        <f t="shared" ca="1" si="218"/>
        <v>32</v>
      </c>
      <c r="M2130">
        <v>1674</v>
      </c>
      <c r="N2130">
        <v>37.814</v>
      </c>
    </row>
    <row r="2131" spans="1:14">
      <c r="A2131" s="54">
        <f>formulas!O2218</f>
        <v>0</v>
      </c>
      <c r="B2131" s="33">
        <f t="shared" ca="1" si="214"/>
        <v>32</v>
      </c>
      <c r="C2131">
        <f t="shared" si="215"/>
        <v>486</v>
      </c>
      <c r="D2131">
        <f t="shared" ca="1" si="219"/>
        <v>-2.1999999999999999E-2</v>
      </c>
      <c r="E2131">
        <f t="shared" ca="1" si="216"/>
        <v>0</v>
      </c>
      <c r="F2131">
        <f t="shared" ca="1" si="217"/>
        <v>31</v>
      </c>
      <c r="G2131">
        <f t="shared" ca="1" si="218"/>
        <v>32</v>
      </c>
      <c r="M2131">
        <v>1675</v>
      </c>
      <c r="N2131">
        <v>37.835999999999999</v>
      </c>
    </row>
    <row r="2132" spans="1:14">
      <c r="A2132" s="54">
        <f>formulas!O2219</f>
        <v>0</v>
      </c>
      <c r="B2132" s="33">
        <f t="shared" ca="1" si="214"/>
        <v>32</v>
      </c>
      <c r="C2132">
        <f t="shared" si="215"/>
        <v>486</v>
      </c>
      <c r="D2132">
        <f t="shared" ca="1" si="219"/>
        <v>-2.1999999999999999E-2</v>
      </c>
      <c r="E2132">
        <f t="shared" ca="1" si="216"/>
        <v>0</v>
      </c>
      <c r="F2132">
        <f t="shared" ca="1" si="217"/>
        <v>31</v>
      </c>
      <c r="G2132">
        <f t="shared" ca="1" si="218"/>
        <v>32</v>
      </c>
      <c r="M2132">
        <v>1676</v>
      </c>
      <c r="N2132">
        <v>37.857999999999997</v>
      </c>
    </row>
    <row r="2133" spans="1:14">
      <c r="A2133" s="54">
        <f>formulas!O2220</f>
        <v>0</v>
      </c>
      <c r="B2133" s="33">
        <f t="shared" ca="1" si="214"/>
        <v>32</v>
      </c>
      <c r="C2133">
        <f t="shared" si="215"/>
        <v>486</v>
      </c>
      <c r="D2133">
        <f t="shared" ca="1" si="219"/>
        <v>-2.1999999999999999E-2</v>
      </c>
      <c r="E2133">
        <f t="shared" ca="1" si="216"/>
        <v>0</v>
      </c>
      <c r="F2133">
        <f t="shared" ca="1" si="217"/>
        <v>31</v>
      </c>
      <c r="G2133">
        <f t="shared" ca="1" si="218"/>
        <v>32</v>
      </c>
      <c r="M2133">
        <v>1677</v>
      </c>
      <c r="N2133">
        <v>37.881</v>
      </c>
    </row>
    <row r="2134" spans="1:14">
      <c r="A2134" s="54">
        <f>formulas!O2221</f>
        <v>0</v>
      </c>
      <c r="B2134" s="33">
        <f t="shared" ca="1" si="214"/>
        <v>32</v>
      </c>
      <c r="C2134">
        <f t="shared" si="215"/>
        <v>486</v>
      </c>
      <c r="D2134">
        <f t="shared" ca="1" si="219"/>
        <v>-2.1999999999999999E-2</v>
      </c>
      <c r="E2134">
        <f t="shared" ca="1" si="216"/>
        <v>0</v>
      </c>
      <c r="F2134">
        <f t="shared" ca="1" si="217"/>
        <v>31</v>
      </c>
      <c r="G2134">
        <f t="shared" ca="1" si="218"/>
        <v>32</v>
      </c>
      <c r="M2134">
        <v>1678</v>
      </c>
      <c r="N2134">
        <v>37.902999999999999</v>
      </c>
    </row>
    <row r="2135" spans="1:14">
      <c r="A2135" s="54">
        <f>formulas!O2222</f>
        <v>0</v>
      </c>
      <c r="B2135" s="33">
        <f t="shared" ca="1" si="214"/>
        <v>32</v>
      </c>
      <c r="C2135">
        <f t="shared" si="215"/>
        <v>486</v>
      </c>
      <c r="D2135">
        <f t="shared" ca="1" si="219"/>
        <v>-2.1999999999999999E-2</v>
      </c>
      <c r="E2135">
        <f t="shared" ca="1" si="216"/>
        <v>0</v>
      </c>
      <c r="F2135">
        <f t="shared" ca="1" si="217"/>
        <v>31</v>
      </c>
      <c r="G2135">
        <f t="shared" ca="1" si="218"/>
        <v>32</v>
      </c>
      <c r="M2135">
        <v>1679</v>
      </c>
      <c r="N2135">
        <v>37.924999999999997</v>
      </c>
    </row>
    <row r="2136" spans="1:14">
      <c r="A2136" s="54">
        <f>formulas!O2223</f>
        <v>0</v>
      </c>
      <c r="B2136" s="33">
        <f t="shared" ca="1" si="214"/>
        <v>32</v>
      </c>
      <c r="C2136">
        <f t="shared" si="215"/>
        <v>486</v>
      </c>
      <c r="D2136">
        <f t="shared" ca="1" si="219"/>
        <v>-2.1999999999999999E-2</v>
      </c>
      <c r="E2136">
        <f t="shared" ca="1" si="216"/>
        <v>0</v>
      </c>
      <c r="F2136">
        <f t="shared" ca="1" si="217"/>
        <v>31</v>
      </c>
      <c r="G2136">
        <f t="shared" ca="1" si="218"/>
        <v>32</v>
      </c>
      <c r="M2136">
        <v>1680</v>
      </c>
      <c r="N2136">
        <v>37.947000000000003</v>
      </c>
    </row>
    <row r="2137" spans="1:14">
      <c r="A2137" s="54">
        <f>formulas!O2224</f>
        <v>0</v>
      </c>
      <c r="B2137" s="33">
        <f t="shared" ca="1" si="214"/>
        <v>32</v>
      </c>
      <c r="C2137">
        <f t="shared" si="215"/>
        <v>486</v>
      </c>
      <c r="D2137">
        <f t="shared" ca="1" si="219"/>
        <v>-2.1999999999999999E-2</v>
      </c>
      <c r="E2137">
        <f t="shared" ca="1" si="216"/>
        <v>0</v>
      </c>
      <c r="F2137">
        <f t="shared" ca="1" si="217"/>
        <v>31</v>
      </c>
      <c r="G2137">
        <f t="shared" ca="1" si="218"/>
        <v>32</v>
      </c>
      <c r="M2137">
        <v>1681</v>
      </c>
      <c r="N2137">
        <v>37.969000000000001</v>
      </c>
    </row>
    <row r="2138" spans="1:14">
      <c r="A2138" s="54">
        <f>formulas!O2225</f>
        <v>0</v>
      </c>
      <c r="B2138" s="33">
        <f t="shared" ca="1" si="214"/>
        <v>32</v>
      </c>
      <c r="C2138">
        <f t="shared" si="215"/>
        <v>486</v>
      </c>
      <c r="D2138">
        <f t="shared" ca="1" si="219"/>
        <v>-2.1999999999999999E-2</v>
      </c>
      <c r="E2138">
        <f t="shared" ca="1" si="216"/>
        <v>0</v>
      </c>
      <c r="F2138">
        <f t="shared" ca="1" si="217"/>
        <v>31</v>
      </c>
      <c r="G2138">
        <f t="shared" ca="1" si="218"/>
        <v>32</v>
      </c>
      <c r="M2138">
        <v>1682</v>
      </c>
      <c r="N2138">
        <v>37.991</v>
      </c>
    </row>
    <row r="2139" spans="1:14">
      <c r="A2139" s="54">
        <f>formulas!O2226</f>
        <v>0</v>
      </c>
      <c r="B2139" s="33">
        <f t="shared" ca="1" si="214"/>
        <v>32</v>
      </c>
      <c r="C2139">
        <f t="shared" si="215"/>
        <v>486</v>
      </c>
      <c r="D2139">
        <f t="shared" ca="1" si="219"/>
        <v>-2.1999999999999999E-2</v>
      </c>
      <c r="E2139">
        <f t="shared" ca="1" si="216"/>
        <v>0</v>
      </c>
      <c r="F2139">
        <f t="shared" ca="1" si="217"/>
        <v>31</v>
      </c>
      <c r="G2139">
        <f t="shared" ca="1" si="218"/>
        <v>32</v>
      </c>
      <c r="M2139">
        <v>1683</v>
      </c>
      <c r="N2139">
        <v>38.012999999999998</v>
      </c>
    </row>
    <row r="2140" spans="1:14">
      <c r="A2140" s="54">
        <f>formulas!O2227</f>
        <v>0</v>
      </c>
      <c r="B2140" s="33">
        <f t="shared" ca="1" si="214"/>
        <v>32</v>
      </c>
      <c r="C2140">
        <f t="shared" si="215"/>
        <v>486</v>
      </c>
      <c r="D2140">
        <f t="shared" ca="1" si="219"/>
        <v>-2.1999999999999999E-2</v>
      </c>
      <c r="E2140">
        <f t="shared" ca="1" si="216"/>
        <v>0</v>
      </c>
      <c r="F2140">
        <f t="shared" ca="1" si="217"/>
        <v>31</v>
      </c>
      <c r="G2140">
        <f t="shared" ca="1" si="218"/>
        <v>32</v>
      </c>
      <c r="M2140">
        <v>1684</v>
      </c>
      <c r="N2140">
        <v>38.036000000000001</v>
      </c>
    </row>
    <row r="2141" spans="1:14">
      <c r="A2141" s="54">
        <f>formulas!O2228</f>
        <v>0</v>
      </c>
      <c r="B2141" s="33">
        <f t="shared" ca="1" si="214"/>
        <v>32</v>
      </c>
      <c r="C2141">
        <f t="shared" si="215"/>
        <v>486</v>
      </c>
      <c r="D2141">
        <f t="shared" ca="1" si="219"/>
        <v>-2.1999999999999999E-2</v>
      </c>
      <c r="E2141">
        <f t="shared" ca="1" si="216"/>
        <v>0</v>
      </c>
      <c r="F2141">
        <f t="shared" ca="1" si="217"/>
        <v>31</v>
      </c>
      <c r="G2141">
        <f t="shared" ca="1" si="218"/>
        <v>32</v>
      </c>
      <c r="M2141">
        <v>1685</v>
      </c>
      <c r="N2141">
        <v>38.058</v>
      </c>
    </row>
    <row r="2142" spans="1:14">
      <c r="A2142" s="54">
        <f>formulas!O2229</f>
        <v>0</v>
      </c>
      <c r="B2142" s="33">
        <f t="shared" ca="1" si="214"/>
        <v>32</v>
      </c>
      <c r="C2142">
        <f t="shared" si="215"/>
        <v>486</v>
      </c>
      <c r="D2142">
        <f t="shared" ca="1" si="219"/>
        <v>-2.1999999999999999E-2</v>
      </c>
      <c r="E2142">
        <f t="shared" ca="1" si="216"/>
        <v>0</v>
      </c>
      <c r="F2142">
        <f t="shared" ca="1" si="217"/>
        <v>31</v>
      </c>
      <c r="G2142">
        <f t="shared" ca="1" si="218"/>
        <v>32</v>
      </c>
      <c r="M2142">
        <v>1686</v>
      </c>
      <c r="N2142">
        <v>38.08</v>
      </c>
    </row>
    <row r="2143" spans="1:14">
      <c r="A2143" s="54">
        <f>formulas!O2230</f>
        <v>0</v>
      </c>
      <c r="B2143" s="33">
        <f t="shared" ca="1" si="214"/>
        <v>32</v>
      </c>
      <c r="C2143">
        <f t="shared" si="215"/>
        <v>486</v>
      </c>
      <c r="D2143">
        <f t="shared" ca="1" si="219"/>
        <v>-2.1999999999999999E-2</v>
      </c>
      <c r="E2143">
        <f t="shared" ca="1" si="216"/>
        <v>0</v>
      </c>
      <c r="F2143">
        <f t="shared" ca="1" si="217"/>
        <v>31</v>
      </c>
      <c r="G2143">
        <f t="shared" ca="1" si="218"/>
        <v>32</v>
      </c>
      <c r="M2143">
        <v>1687</v>
      </c>
      <c r="N2143">
        <v>38.101999999999997</v>
      </c>
    </row>
    <row r="2144" spans="1:14">
      <c r="A2144" s="54">
        <f>formulas!O2231</f>
        <v>0</v>
      </c>
      <c r="B2144" s="33">
        <f t="shared" ca="1" si="214"/>
        <v>32</v>
      </c>
      <c r="C2144">
        <f t="shared" si="215"/>
        <v>486</v>
      </c>
      <c r="D2144">
        <f t="shared" ca="1" si="219"/>
        <v>-2.1999999999999999E-2</v>
      </c>
      <c r="E2144">
        <f t="shared" ca="1" si="216"/>
        <v>0</v>
      </c>
      <c r="F2144">
        <f t="shared" ca="1" si="217"/>
        <v>31</v>
      </c>
      <c r="G2144">
        <f t="shared" ca="1" si="218"/>
        <v>32</v>
      </c>
      <c r="M2144">
        <v>1688</v>
      </c>
      <c r="N2144">
        <v>38.124000000000002</v>
      </c>
    </row>
    <row r="2145" spans="1:14">
      <c r="A2145" s="54">
        <f>formulas!O2232</f>
        <v>0</v>
      </c>
      <c r="B2145" s="33">
        <f t="shared" ca="1" si="214"/>
        <v>32</v>
      </c>
      <c r="C2145">
        <f t="shared" si="215"/>
        <v>486</v>
      </c>
      <c r="D2145">
        <f t="shared" ca="1" si="219"/>
        <v>-2.1999999999999999E-2</v>
      </c>
      <c r="E2145">
        <f t="shared" ca="1" si="216"/>
        <v>0</v>
      </c>
      <c r="F2145">
        <f t="shared" ca="1" si="217"/>
        <v>31</v>
      </c>
      <c r="G2145">
        <f t="shared" ca="1" si="218"/>
        <v>32</v>
      </c>
      <c r="M2145">
        <v>1689</v>
      </c>
      <c r="N2145">
        <v>38.146000000000001</v>
      </c>
    </row>
    <row r="2146" spans="1:14">
      <c r="A2146" s="54">
        <f>formulas!O2233</f>
        <v>0</v>
      </c>
      <c r="B2146" s="33">
        <f t="shared" ca="1" si="214"/>
        <v>32</v>
      </c>
      <c r="C2146">
        <f t="shared" si="215"/>
        <v>486</v>
      </c>
      <c r="D2146">
        <f t="shared" ca="1" si="219"/>
        <v>-2.1999999999999999E-2</v>
      </c>
      <c r="E2146">
        <f t="shared" ca="1" si="216"/>
        <v>0</v>
      </c>
      <c r="F2146">
        <f t="shared" ca="1" si="217"/>
        <v>31</v>
      </c>
      <c r="G2146">
        <f t="shared" ca="1" si="218"/>
        <v>32</v>
      </c>
      <c r="M2146">
        <v>1690</v>
      </c>
      <c r="N2146">
        <v>38.167999999999999</v>
      </c>
    </row>
    <row r="2147" spans="1:14">
      <c r="A2147" s="54">
        <f>formulas!O2234</f>
        <v>0</v>
      </c>
      <c r="B2147" s="33">
        <f t="shared" ca="1" si="214"/>
        <v>32</v>
      </c>
      <c r="C2147">
        <f t="shared" si="215"/>
        <v>486</v>
      </c>
      <c r="D2147">
        <f t="shared" ca="1" si="219"/>
        <v>-2.1999999999999999E-2</v>
      </c>
      <c r="E2147">
        <f t="shared" ca="1" si="216"/>
        <v>0</v>
      </c>
      <c r="F2147">
        <f t="shared" ca="1" si="217"/>
        <v>31</v>
      </c>
      <c r="G2147">
        <f t="shared" ca="1" si="218"/>
        <v>32</v>
      </c>
      <c r="M2147">
        <v>1691</v>
      </c>
      <c r="N2147">
        <v>38.19</v>
      </c>
    </row>
    <row r="2148" spans="1:14">
      <c r="A2148" s="54">
        <f>formulas!O2235</f>
        <v>0</v>
      </c>
      <c r="B2148" s="33">
        <f t="shared" ca="1" si="214"/>
        <v>32</v>
      </c>
      <c r="C2148">
        <f t="shared" si="215"/>
        <v>486</v>
      </c>
      <c r="D2148">
        <f t="shared" ca="1" si="219"/>
        <v>-2.1999999999999999E-2</v>
      </c>
      <c r="E2148">
        <f t="shared" ca="1" si="216"/>
        <v>0</v>
      </c>
      <c r="F2148">
        <f t="shared" ca="1" si="217"/>
        <v>31</v>
      </c>
      <c r="G2148">
        <f t="shared" ca="1" si="218"/>
        <v>32</v>
      </c>
      <c r="M2148">
        <v>1692</v>
      </c>
      <c r="N2148">
        <v>38.212000000000003</v>
      </c>
    </row>
    <row r="2149" spans="1:14">
      <c r="A2149" s="54">
        <f>formulas!O2236</f>
        <v>0</v>
      </c>
      <c r="B2149" s="33">
        <f t="shared" ca="1" si="214"/>
        <v>32</v>
      </c>
      <c r="C2149">
        <f t="shared" si="215"/>
        <v>486</v>
      </c>
      <c r="D2149">
        <f t="shared" ca="1" si="219"/>
        <v>-2.1999999999999999E-2</v>
      </c>
      <c r="E2149">
        <f t="shared" ca="1" si="216"/>
        <v>0</v>
      </c>
      <c r="F2149">
        <f t="shared" ca="1" si="217"/>
        <v>31</v>
      </c>
      <c r="G2149">
        <f t="shared" ca="1" si="218"/>
        <v>32</v>
      </c>
      <c r="M2149">
        <v>1693</v>
      </c>
      <c r="N2149">
        <v>38.234999999999999</v>
      </c>
    </row>
    <row r="2150" spans="1:14">
      <c r="A2150" s="54">
        <f>formulas!O2237</f>
        <v>0</v>
      </c>
      <c r="B2150" s="33">
        <f t="shared" ca="1" si="214"/>
        <v>32</v>
      </c>
      <c r="C2150">
        <f t="shared" si="215"/>
        <v>486</v>
      </c>
      <c r="D2150">
        <f t="shared" ca="1" si="219"/>
        <v>-2.1999999999999999E-2</v>
      </c>
      <c r="E2150">
        <f t="shared" ca="1" si="216"/>
        <v>0</v>
      </c>
      <c r="F2150">
        <f t="shared" ca="1" si="217"/>
        <v>31</v>
      </c>
      <c r="G2150">
        <f t="shared" ca="1" si="218"/>
        <v>32</v>
      </c>
      <c r="M2150">
        <v>1694</v>
      </c>
      <c r="N2150">
        <v>38.256999999999998</v>
      </c>
    </row>
    <row r="2151" spans="1:14">
      <c r="A2151" s="54">
        <f>formulas!O2238</f>
        <v>0</v>
      </c>
      <c r="B2151" s="33">
        <f t="shared" ca="1" si="214"/>
        <v>32</v>
      </c>
      <c r="C2151">
        <f t="shared" si="215"/>
        <v>486</v>
      </c>
      <c r="D2151">
        <f t="shared" ca="1" si="219"/>
        <v>-2.1999999999999999E-2</v>
      </c>
      <c r="E2151">
        <f t="shared" ca="1" si="216"/>
        <v>0</v>
      </c>
      <c r="F2151">
        <f t="shared" ca="1" si="217"/>
        <v>31</v>
      </c>
      <c r="G2151">
        <f t="shared" ca="1" si="218"/>
        <v>32</v>
      </c>
      <c r="M2151">
        <v>1695</v>
      </c>
      <c r="N2151">
        <v>38.279000000000003</v>
      </c>
    </row>
    <row r="2152" spans="1:14">
      <c r="A2152" s="54">
        <f>formulas!O2239</f>
        <v>0</v>
      </c>
      <c r="B2152" s="33">
        <f t="shared" ca="1" si="214"/>
        <v>32</v>
      </c>
      <c r="C2152">
        <f t="shared" si="215"/>
        <v>486</v>
      </c>
      <c r="D2152">
        <f t="shared" ca="1" si="219"/>
        <v>-2.1999999999999999E-2</v>
      </c>
      <c r="E2152">
        <f t="shared" ca="1" si="216"/>
        <v>0</v>
      </c>
      <c r="F2152">
        <f t="shared" ca="1" si="217"/>
        <v>31</v>
      </c>
      <c r="G2152">
        <f t="shared" ca="1" si="218"/>
        <v>32</v>
      </c>
      <c r="M2152">
        <v>1696</v>
      </c>
      <c r="N2152">
        <v>38.301000000000002</v>
      </c>
    </row>
    <row r="2153" spans="1:14">
      <c r="A2153" s="54">
        <f>formulas!O2240</f>
        <v>0</v>
      </c>
      <c r="B2153" s="33">
        <f t="shared" ca="1" si="214"/>
        <v>32</v>
      </c>
      <c r="C2153">
        <f t="shared" si="215"/>
        <v>486</v>
      </c>
      <c r="D2153">
        <f t="shared" ca="1" si="219"/>
        <v>-2.1999999999999999E-2</v>
      </c>
      <c r="E2153">
        <f t="shared" ca="1" si="216"/>
        <v>0</v>
      </c>
      <c r="F2153">
        <f t="shared" ca="1" si="217"/>
        <v>31</v>
      </c>
      <c r="G2153">
        <f t="shared" ca="1" si="218"/>
        <v>32</v>
      </c>
      <c r="M2153">
        <v>1697</v>
      </c>
      <c r="N2153">
        <v>38.323</v>
      </c>
    </row>
    <row r="2154" spans="1:14">
      <c r="A2154" s="54">
        <f>formulas!O2241</f>
        <v>0</v>
      </c>
      <c r="B2154" s="33">
        <f t="shared" ca="1" si="214"/>
        <v>32</v>
      </c>
      <c r="C2154">
        <f t="shared" si="215"/>
        <v>486</v>
      </c>
      <c r="D2154">
        <f t="shared" ca="1" si="219"/>
        <v>-2.1999999999999999E-2</v>
      </c>
      <c r="E2154">
        <f t="shared" ca="1" si="216"/>
        <v>0</v>
      </c>
      <c r="F2154">
        <f t="shared" ca="1" si="217"/>
        <v>31</v>
      </c>
      <c r="G2154">
        <f t="shared" ca="1" si="218"/>
        <v>32</v>
      </c>
      <c r="M2154">
        <v>1698</v>
      </c>
      <c r="N2154">
        <v>38.344999999999999</v>
      </c>
    </row>
    <row r="2155" spans="1:14">
      <c r="A2155" s="54">
        <f>formulas!O2242</f>
        <v>0</v>
      </c>
      <c r="B2155" s="33">
        <f t="shared" ca="1" si="214"/>
        <v>32</v>
      </c>
      <c r="C2155">
        <f t="shared" si="215"/>
        <v>486</v>
      </c>
      <c r="D2155">
        <f t="shared" ca="1" si="219"/>
        <v>-2.1999999999999999E-2</v>
      </c>
      <c r="E2155">
        <f t="shared" ca="1" si="216"/>
        <v>0</v>
      </c>
      <c r="F2155">
        <f t="shared" ca="1" si="217"/>
        <v>31</v>
      </c>
      <c r="G2155">
        <f t="shared" ca="1" si="218"/>
        <v>32</v>
      </c>
      <c r="M2155">
        <v>1699</v>
      </c>
      <c r="N2155">
        <v>38.366999999999997</v>
      </c>
    </row>
    <row r="2156" spans="1:14">
      <c r="A2156" s="54">
        <f>formulas!O2243</f>
        <v>0</v>
      </c>
      <c r="B2156" s="33">
        <f t="shared" ca="1" si="214"/>
        <v>32</v>
      </c>
      <c r="C2156">
        <f t="shared" si="215"/>
        <v>486</v>
      </c>
      <c r="D2156">
        <f t="shared" ca="1" si="219"/>
        <v>-2.1999999999999999E-2</v>
      </c>
      <c r="E2156">
        <f t="shared" ca="1" si="216"/>
        <v>0</v>
      </c>
      <c r="F2156">
        <f t="shared" ca="1" si="217"/>
        <v>31</v>
      </c>
      <c r="G2156">
        <f t="shared" ca="1" si="218"/>
        <v>32</v>
      </c>
      <c r="M2156">
        <v>1700</v>
      </c>
      <c r="N2156">
        <v>38.389000000000003</v>
      </c>
    </row>
    <row r="2157" spans="1:14">
      <c r="A2157" s="54">
        <f>formulas!O2244</f>
        <v>0</v>
      </c>
      <c r="B2157" s="33">
        <f t="shared" ca="1" si="214"/>
        <v>32</v>
      </c>
      <c r="C2157">
        <f t="shared" si="215"/>
        <v>486</v>
      </c>
      <c r="D2157">
        <f t="shared" ca="1" si="219"/>
        <v>-2.1999999999999999E-2</v>
      </c>
      <c r="E2157">
        <f t="shared" ca="1" si="216"/>
        <v>0</v>
      </c>
      <c r="F2157">
        <f t="shared" ca="1" si="217"/>
        <v>31</v>
      </c>
      <c r="G2157">
        <f t="shared" ca="1" si="218"/>
        <v>32</v>
      </c>
      <c r="M2157">
        <v>1701</v>
      </c>
      <c r="N2157">
        <v>38.411000000000001</v>
      </c>
    </row>
    <row r="2158" spans="1:14">
      <c r="A2158" s="54">
        <f>formulas!O2245</f>
        <v>0</v>
      </c>
      <c r="B2158" s="33">
        <f t="shared" ca="1" si="214"/>
        <v>32</v>
      </c>
      <c r="C2158">
        <f t="shared" si="215"/>
        <v>486</v>
      </c>
      <c r="D2158">
        <f t="shared" ca="1" si="219"/>
        <v>-2.1999999999999999E-2</v>
      </c>
      <c r="E2158">
        <f t="shared" ca="1" si="216"/>
        <v>0</v>
      </c>
      <c r="F2158">
        <f t="shared" ca="1" si="217"/>
        <v>31</v>
      </c>
      <c r="G2158">
        <f t="shared" ca="1" si="218"/>
        <v>32</v>
      </c>
      <c r="M2158">
        <v>1702</v>
      </c>
      <c r="N2158">
        <v>38.433</v>
      </c>
    </row>
    <row r="2159" spans="1:14">
      <c r="A2159" s="54">
        <f>formulas!O2246</f>
        <v>0</v>
      </c>
      <c r="B2159" s="33">
        <f t="shared" ca="1" si="214"/>
        <v>32</v>
      </c>
      <c r="C2159">
        <f t="shared" si="215"/>
        <v>486</v>
      </c>
      <c r="D2159">
        <f t="shared" ca="1" si="219"/>
        <v>-2.1999999999999999E-2</v>
      </c>
      <c r="E2159">
        <f t="shared" ca="1" si="216"/>
        <v>0</v>
      </c>
      <c r="F2159">
        <f t="shared" ca="1" si="217"/>
        <v>31</v>
      </c>
      <c r="G2159">
        <f t="shared" ca="1" si="218"/>
        <v>32</v>
      </c>
      <c r="M2159">
        <v>1703</v>
      </c>
      <c r="N2159">
        <v>38.454999999999998</v>
      </c>
    </row>
    <row r="2160" spans="1:14">
      <c r="A2160" s="54">
        <f>formulas!O2247</f>
        <v>0</v>
      </c>
      <c r="B2160" s="33">
        <f t="shared" ca="1" si="214"/>
        <v>32</v>
      </c>
      <c r="C2160">
        <f t="shared" si="215"/>
        <v>486</v>
      </c>
      <c r="D2160">
        <f t="shared" ca="1" si="219"/>
        <v>-2.1999999999999999E-2</v>
      </c>
      <c r="E2160">
        <f t="shared" ca="1" si="216"/>
        <v>0</v>
      </c>
      <c r="F2160">
        <f t="shared" ca="1" si="217"/>
        <v>31</v>
      </c>
      <c r="G2160">
        <f t="shared" ca="1" si="218"/>
        <v>32</v>
      </c>
      <c r="M2160">
        <v>1704</v>
      </c>
      <c r="N2160">
        <v>38.476999999999997</v>
      </c>
    </row>
    <row r="2161" spans="1:14">
      <c r="A2161" s="54">
        <f>formulas!O2248</f>
        <v>0</v>
      </c>
      <c r="B2161" s="33">
        <f t="shared" ref="B2161:B2224" ca="1" si="220">(A2161-D2161)/(E2161-D2161)*(G2161-F2161)+F2161</f>
        <v>32</v>
      </c>
      <c r="C2161">
        <f t="shared" ref="C2161:C2224" si="221">COUNTIF($N$2:$N$25400,"&lt;"&amp;A2161)</f>
        <v>486</v>
      </c>
      <c r="D2161">
        <f t="shared" ca="1" si="219"/>
        <v>-2.1999999999999999E-2</v>
      </c>
      <c r="E2161">
        <f t="shared" ref="E2161:E2224" ca="1" si="222">INDIRECT(ADDRESS(C2161+2,14))</f>
        <v>0</v>
      </c>
      <c r="F2161">
        <f t="shared" ref="F2161:F2224" ca="1" si="223">INDIRECT(ADDRESS(C2161+1,13))</f>
        <v>31</v>
      </c>
      <c r="G2161">
        <f t="shared" ref="G2161:G2224" ca="1" si="224">INDIRECT(ADDRESS(C2161+2,13))</f>
        <v>32</v>
      </c>
      <c r="M2161">
        <v>1705</v>
      </c>
      <c r="N2161">
        <v>38.499000000000002</v>
      </c>
    </row>
    <row r="2162" spans="1:14">
      <c r="A2162" s="54">
        <f>formulas!O2249</f>
        <v>0</v>
      </c>
      <c r="B2162" s="33">
        <f t="shared" ca="1" si="220"/>
        <v>32</v>
      </c>
      <c r="C2162">
        <f t="shared" si="221"/>
        <v>486</v>
      </c>
      <c r="D2162">
        <f t="shared" ca="1" si="219"/>
        <v>-2.1999999999999999E-2</v>
      </c>
      <c r="E2162">
        <f t="shared" ca="1" si="222"/>
        <v>0</v>
      </c>
      <c r="F2162">
        <f t="shared" ca="1" si="223"/>
        <v>31</v>
      </c>
      <c r="G2162">
        <f t="shared" ca="1" si="224"/>
        <v>32</v>
      </c>
      <c r="M2162">
        <v>1706</v>
      </c>
      <c r="N2162">
        <v>38.521999999999998</v>
      </c>
    </row>
    <row r="2163" spans="1:14">
      <c r="A2163" s="54">
        <f>formulas!O2250</f>
        <v>0</v>
      </c>
      <c r="B2163" s="33">
        <f t="shared" ca="1" si="220"/>
        <v>32</v>
      </c>
      <c r="C2163">
        <f t="shared" si="221"/>
        <v>486</v>
      </c>
      <c r="D2163">
        <f t="shared" ca="1" si="219"/>
        <v>-2.1999999999999999E-2</v>
      </c>
      <c r="E2163">
        <f t="shared" ca="1" si="222"/>
        <v>0</v>
      </c>
      <c r="F2163">
        <f t="shared" ca="1" si="223"/>
        <v>31</v>
      </c>
      <c r="G2163">
        <f t="shared" ca="1" si="224"/>
        <v>32</v>
      </c>
      <c r="M2163">
        <v>1707</v>
      </c>
      <c r="N2163">
        <v>38.543999999999997</v>
      </c>
    </row>
    <row r="2164" spans="1:14">
      <c r="A2164" s="54">
        <f>formulas!O2251</f>
        <v>0</v>
      </c>
      <c r="B2164" s="33">
        <f t="shared" ca="1" si="220"/>
        <v>32</v>
      </c>
      <c r="C2164">
        <f t="shared" si="221"/>
        <v>486</v>
      </c>
      <c r="D2164">
        <f t="shared" ca="1" si="219"/>
        <v>-2.1999999999999999E-2</v>
      </c>
      <c r="E2164">
        <f t="shared" ca="1" si="222"/>
        <v>0</v>
      </c>
      <c r="F2164">
        <f t="shared" ca="1" si="223"/>
        <v>31</v>
      </c>
      <c r="G2164">
        <f t="shared" ca="1" si="224"/>
        <v>32</v>
      </c>
      <c r="M2164">
        <v>1708</v>
      </c>
      <c r="N2164">
        <v>38.566000000000003</v>
      </c>
    </row>
    <row r="2165" spans="1:14">
      <c r="A2165" s="54">
        <f>formulas!O2252</f>
        <v>0</v>
      </c>
      <c r="B2165" s="33">
        <f t="shared" ca="1" si="220"/>
        <v>32</v>
      </c>
      <c r="C2165">
        <f t="shared" si="221"/>
        <v>486</v>
      </c>
      <c r="D2165">
        <f t="shared" ca="1" si="219"/>
        <v>-2.1999999999999999E-2</v>
      </c>
      <c r="E2165">
        <f t="shared" ca="1" si="222"/>
        <v>0</v>
      </c>
      <c r="F2165">
        <f t="shared" ca="1" si="223"/>
        <v>31</v>
      </c>
      <c r="G2165">
        <f t="shared" ca="1" si="224"/>
        <v>32</v>
      </c>
      <c r="M2165">
        <v>1709</v>
      </c>
      <c r="N2165">
        <v>38.588000000000001</v>
      </c>
    </row>
    <row r="2166" spans="1:14">
      <c r="A2166" s="54">
        <f>formulas!O2253</f>
        <v>0</v>
      </c>
      <c r="B2166" s="33">
        <f t="shared" ca="1" si="220"/>
        <v>32</v>
      </c>
      <c r="C2166">
        <f t="shared" si="221"/>
        <v>486</v>
      </c>
      <c r="D2166">
        <f t="shared" ca="1" si="219"/>
        <v>-2.1999999999999999E-2</v>
      </c>
      <c r="E2166">
        <f t="shared" ca="1" si="222"/>
        <v>0</v>
      </c>
      <c r="F2166">
        <f t="shared" ca="1" si="223"/>
        <v>31</v>
      </c>
      <c r="G2166">
        <f t="shared" ca="1" si="224"/>
        <v>32</v>
      </c>
      <c r="M2166">
        <v>1710</v>
      </c>
      <c r="N2166">
        <v>38.61</v>
      </c>
    </row>
    <row r="2167" spans="1:14">
      <c r="A2167" s="54">
        <f>formulas!O2254</f>
        <v>0</v>
      </c>
      <c r="B2167" s="33">
        <f t="shared" ca="1" si="220"/>
        <v>32</v>
      </c>
      <c r="C2167">
        <f t="shared" si="221"/>
        <v>486</v>
      </c>
      <c r="D2167">
        <f t="shared" ca="1" si="219"/>
        <v>-2.1999999999999999E-2</v>
      </c>
      <c r="E2167">
        <f t="shared" ca="1" si="222"/>
        <v>0</v>
      </c>
      <c r="F2167">
        <f t="shared" ca="1" si="223"/>
        <v>31</v>
      </c>
      <c r="G2167">
        <f t="shared" ca="1" si="224"/>
        <v>32</v>
      </c>
      <c r="M2167">
        <v>1711</v>
      </c>
      <c r="N2167">
        <v>38.631999999999998</v>
      </c>
    </row>
    <row r="2168" spans="1:14">
      <c r="A2168" s="54">
        <f>formulas!O2255</f>
        <v>0</v>
      </c>
      <c r="B2168" s="33">
        <f t="shared" ca="1" si="220"/>
        <v>32</v>
      </c>
      <c r="C2168">
        <f t="shared" si="221"/>
        <v>486</v>
      </c>
      <c r="D2168">
        <f t="shared" ca="1" si="219"/>
        <v>-2.1999999999999999E-2</v>
      </c>
      <c r="E2168">
        <f t="shared" ca="1" si="222"/>
        <v>0</v>
      </c>
      <c r="F2168">
        <f t="shared" ca="1" si="223"/>
        <v>31</v>
      </c>
      <c r="G2168">
        <f t="shared" ca="1" si="224"/>
        <v>32</v>
      </c>
      <c r="M2168">
        <v>1712</v>
      </c>
      <c r="N2168">
        <v>38.654000000000003</v>
      </c>
    </row>
    <row r="2169" spans="1:14">
      <c r="A2169" s="54">
        <f>formulas!O2256</f>
        <v>0</v>
      </c>
      <c r="B2169" s="33">
        <f t="shared" ca="1" si="220"/>
        <v>32</v>
      </c>
      <c r="C2169">
        <f t="shared" si="221"/>
        <v>486</v>
      </c>
      <c r="D2169">
        <f t="shared" ca="1" si="219"/>
        <v>-2.1999999999999999E-2</v>
      </c>
      <c r="E2169">
        <f t="shared" ca="1" si="222"/>
        <v>0</v>
      </c>
      <c r="F2169">
        <f t="shared" ca="1" si="223"/>
        <v>31</v>
      </c>
      <c r="G2169">
        <f t="shared" ca="1" si="224"/>
        <v>32</v>
      </c>
      <c r="M2169">
        <v>1713</v>
      </c>
      <c r="N2169">
        <v>38.676000000000002</v>
      </c>
    </row>
    <row r="2170" spans="1:14">
      <c r="A2170" s="54">
        <f>formulas!O2257</f>
        <v>0</v>
      </c>
      <c r="B2170" s="33">
        <f t="shared" ca="1" si="220"/>
        <v>32</v>
      </c>
      <c r="C2170">
        <f t="shared" si="221"/>
        <v>486</v>
      </c>
      <c r="D2170">
        <f t="shared" ca="1" si="219"/>
        <v>-2.1999999999999999E-2</v>
      </c>
      <c r="E2170">
        <f t="shared" ca="1" si="222"/>
        <v>0</v>
      </c>
      <c r="F2170">
        <f t="shared" ca="1" si="223"/>
        <v>31</v>
      </c>
      <c r="G2170">
        <f t="shared" ca="1" si="224"/>
        <v>32</v>
      </c>
      <c r="M2170">
        <v>1714</v>
      </c>
      <c r="N2170">
        <v>38.698</v>
      </c>
    </row>
    <row r="2171" spans="1:14">
      <c r="A2171" s="54">
        <f>formulas!O2258</f>
        <v>0</v>
      </c>
      <c r="B2171" s="33">
        <f t="shared" ca="1" si="220"/>
        <v>32</v>
      </c>
      <c r="C2171">
        <f t="shared" si="221"/>
        <v>486</v>
      </c>
      <c r="D2171">
        <f t="shared" ca="1" si="219"/>
        <v>-2.1999999999999999E-2</v>
      </c>
      <c r="E2171">
        <f t="shared" ca="1" si="222"/>
        <v>0</v>
      </c>
      <c r="F2171">
        <f t="shared" ca="1" si="223"/>
        <v>31</v>
      </c>
      <c r="G2171">
        <f t="shared" ca="1" si="224"/>
        <v>32</v>
      </c>
      <c r="M2171">
        <v>1715</v>
      </c>
      <c r="N2171">
        <v>38.72</v>
      </c>
    </row>
    <row r="2172" spans="1:14">
      <c r="A2172" s="54">
        <f>formulas!O2259</f>
        <v>0</v>
      </c>
      <c r="B2172" s="33">
        <f t="shared" ca="1" si="220"/>
        <v>32</v>
      </c>
      <c r="C2172">
        <f t="shared" si="221"/>
        <v>486</v>
      </c>
      <c r="D2172">
        <f t="shared" ca="1" si="219"/>
        <v>-2.1999999999999999E-2</v>
      </c>
      <c r="E2172">
        <f t="shared" ca="1" si="222"/>
        <v>0</v>
      </c>
      <c r="F2172">
        <f t="shared" ca="1" si="223"/>
        <v>31</v>
      </c>
      <c r="G2172">
        <f t="shared" ca="1" si="224"/>
        <v>32</v>
      </c>
      <c r="M2172">
        <v>1716</v>
      </c>
      <c r="N2172">
        <v>38.741999999999997</v>
      </c>
    </row>
    <row r="2173" spans="1:14">
      <c r="A2173" s="54">
        <f>formulas!O2260</f>
        <v>0</v>
      </c>
      <c r="B2173" s="33">
        <f t="shared" ca="1" si="220"/>
        <v>32</v>
      </c>
      <c r="C2173">
        <f t="shared" si="221"/>
        <v>486</v>
      </c>
      <c r="D2173">
        <f t="shared" ca="1" si="219"/>
        <v>-2.1999999999999999E-2</v>
      </c>
      <c r="E2173">
        <f t="shared" ca="1" si="222"/>
        <v>0</v>
      </c>
      <c r="F2173">
        <f t="shared" ca="1" si="223"/>
        <v>31</v>
      </c>
      <c r="G2173">
        <f t="shared" ca="1" si="224"/>
        <v>32</v>
      </c>
      <c r="M2173">
        <v>1717</v>
      </c>
      <c r="N2173">
        <v>38.764000000000003</v>
      </c>
    </row>
    <row r="2174" spans="1:14">
      <c r="A2174" s="54">
        <f>formulas!O2261</f>
        <v>0</v>
      </c>
      <c r="B2174" s="33">
        <f t="shared" ca="1" si="220"/>
        <v>32</v>
      </c>
      <c r="C2174">
        <f t="shared" si="221"/>
        <v>486</v>
      </c>
      <c r="D2174">
        <f t="shared" ca="1" si="219"/>
        <v>-2.1999999999999999E-2</v>
      </c>
      <c r="E2174">
        <f t="shared" ca="1" si="222"/>
        <v>0</v>
      </c>
      <c r="F2174">
        <f t="shared" ca="1" si="223"/>
        <v>31</v>
      </c>
      <c r="G2174">
        <f t="shared" ca="1" si="224"/>
        <v>32</v>
      </c>
      <c r="M2174">
        <v>1718</v>
      </c>
      <c r="N2174">
        <v>38.786000000000001</v>
      </c>
    </row>
    <row r="2175" spans="1:14">
      <c r="A2175" s="54">
        <f>formulas!O2262</f>
        <v>0</v>
      </c>
      <c r="B2175" s="33">
        <f t="shared" ca="1" si="220"/>
        <v>32</v>
      </c>
      <c r="C2175">
        <f t="shared" si="221"/>
        <v>486</v>
      </c>
      <c r="D2175">
        <f t="shared" ca="1" si="219"/>
        <v>-2.1999999999999999E-2</v>
      </c>
      <c r="E2175">
        <f t="shared" ca="1" si="222"/>
        <v>0</v>
      </c>
      <c r="F2175">
        <f t="shared" ca="1" si="223"/>
        <v>31</v>
      </c>
      <c r="G2175">
        <f t="shared" ca="1" si="224"/>
        <v>32</v>
      </c>
      <c r="M2175">
        <v>1719</v>
      </c>
      <c r="N2175">
        <v>38.808</v>
      </c>
    </row>
    <row r="2176" spans="1:14">
      <c r="A2176" s="54">
        <f>formulas!O2263</f>
        <v>0</v>
      </c>
      <c r="B2176" s="33">
        <f t="shared" ca="1" si="220"/>
        <v>32</v>
      </c>
      <c r="C2176">
        <f t="shared" si="221"/>
        <v>486</v>
      </c>
      <c r="D2176">
        <f t="shared" ca="1" si="219"/>
        <v>-2.1999999999999999E-2</v>
      </c>
      <c r="E2176">
        <f t="shared" ca="1" si="222"/>
        <v>0</v>
      </c>
      <c r="F2176">
        <f t="shared" ca="1" si="223"/>
        <v>31</v>
      </c>
      <c r="G2176">
        <f t="shared" ca="1" si="224"/>
        <v>32</v>
      </c>
      <c r="M2176">
        <v>1720</v>
      </c>
      <c r="N2176">
        <v>38.83</v>
      </c>
    </row>
    <row r="2177" spans="1:14">
      <c r="A2177" s="54">
        <f>formulas!O2264</f>
        <v>0</v>
      </c>
      <c r="B2177" s="33">
        <f t="shared" ca="1" si="220"/>
        <v>32</v>
      </c>
      <c r="C2177">
        <f t="shared" si="221"/>
        <v>486</v>
      </c>
      <c r="D2177">
        <f t="shared" ca="1" si="219"/>
        <v>-2.1999999999999999E-2</v>
      </c>
      <c r="E2177">
        <f t="shared" ca="1" si="222"/>
        <v>0</v>
      </c>
      <c r="F2177">
        <f t="shared" ca="1" si="223"/>
        <v>31</v>
      </c>
      <c r="G2177">
        <f t="shared" ca="1" si="224"/>
        <v>32</v>
      </c>
      <c r="M2177">
        <v>1721</v>
      </c>
      <c r="N2177">
        <v>38.851999999999997</v>
      </c>
    </row>
    <row r="2178" spans="1:14">
      <c r="A2178" s="54">
        <f>formulas!O2265</f>
        <v>0</v>
      </c>
      <c r="B2178" s="33">
        <f t="shared" ca="1" si="220"/>
        <v>32</v>
      </c>
      <c r="C2178">
        <f t="shared" si="221"/>
        <v>486</v>
      </c>
      <c r="D2178">
        <f t="shared" ca="1" si="219"/>
        <v>-2.1999999999999999E-2</v>
      </c>
      <c r="E2178">
        <f t="shared" ca="1" si="222"/>
        <v>0</v>
      </c>
      <c r="F2178">
        <f t="shared" ca="1" si="223"/>
        <v>31</v>
      </c>
      <c r="G2178">
        <f t="shared" ca="1" si="224"/>
        <v>32</v>
      </c>
      <c r="M2178">
        <v>1722</v>
      </c>
      <c r="N2178">
        <v>38.874000000000002</v>
      </c>
    </row>
    <row r="2179" spans="1:14">
      <c r="A2179" s="54">
        <f>formulas!O2266</f>
        <v>0</v>
      </c>
      <c r="B2179" s="33">
        <f t="shared" ca="1" si="220"/>
        <v>32</v>
      </c>
      <c r="C2179">
        <f t="shared" si="221"/>
        <v>486</v>
      </c>
      <c r="D2179">
        <f t="shared" ref="D2179:D2242" ca="1" si="225">INDIRECT(ADDRESS(C2179+1,14))</f>
        <v>-2.1999999999999999E-2</v>
      </c>
      <c r="E2179">
        <f t="shared" ca="1" si="222"/>
        <v>0</v>
      </c>
      <c r="F2179">
        <f t="shared" ca="1" si="223"/>
        <v>31</v>
      </c>
      <c r="G2179">
        <f t="shared" ca="1" si="224"/>
        <v>32</v>
      </c>
      <c r="M2179">
        <v>1723</v>
      </c>
      <c r="N2179">
        <v>38.896000000000001</v>
      </c>
    </row>
    <row r="2180" spans="1:14">
      <c r="A2180" s="54">
        <f>formulas!O2267</f>
        <v>0</v>
      </c>
      <c r="B2180" s="33">
        <f t="shared" ca="1" si="220"/>
        <v>32</v>
      </c>
      <c r="C2180">
        <f t="shared" si="221"/>
        <v>486</v>
      </c>
      <c r="D2180">
        <f t="shared" ca="1" si="225"/>
        <v>-2.1999999999999999E-2</v>
      </c>
      <c r="E2180">
        <f t="shared" ca="1" si="222"/>
        <v>0</v>
      </c>
      <c r="F2180">
        <f t="shared" ca="1" si="223"/>
        <v>31</v>
      </c>
      <c r="G2180">
        <f t="shared" ca="1" si="224"/>
        <v>32</v>
      </c>
      <c r="M2180">
        <v>1724</v>
      </c>
      <c r="N2180">
        <v>38.917999999999999</v>
      </c>
    </row>
    <row r="2181" spans="1:14">
      <c r="A2181" s="54">
        <f>formulas!O2268</f>
        <v>0</v>
      </c>
      <c r="B2181" s="33">
        <f t="shared" ca="1" si="220"/>
        <v>32</v>
      </c>
      <c r="C2181">
        <f t="shared" si="221"/>
        <v>486</v>
      </c>
      <c r="D2181">
        <f t="shared" ca="1" si="225"/>
        <v>-2.1999999999999999E-2</v>
      </c>
      <c r="E2181">
        <f t="shared" ca="1" si="222"/>
        <v>0</v>
      </c>
      <c r="F2181">
        <f t="shared" ca="1" si="223"/>
        <v>31</v>
      </c>
      <c r="G2181">
        <f t="shared" ca="1" si="224"/>
        <v>32</v>
      </c>
      <c r="M2181">
        <v>1725</v>
      </c>
      <c r="N2181">
        <v>38.94</v>
      </c>
    </row>
    <row r="2182" spans="1:14">
      <c r="A2182" s="54">
        <f>formulas!O2269</f>
        <v>0</v>
      </c>
      <c r="B2182" s="33">
        <f t="shared" ca="1" si="220"/>
        <v>32</v>
      </c>
      <c r="C2182">
        <f t="shared" si="221"/>
        <v>486</v>
      </c>
      <c r="D2182">
        <f t="shared" ca="1" si="225"/>
        <v>-2.1999999999999999E-2</v>
      </c>
      <c r="E2182">
        <f t="shared" ca="1" si="222"/>
        <v>0</v>
      </c>
      <c r="F2182">
        <f t="shared" ca="1" si="223"/>
        <v>31</v>
      </c>
      <c r="G2182">
        <f t="shared" ca="1" si="224"/>
        <v>32</v>
      </c>
      <c r="M2182">
        <v>1726</v>
      </c>
      <c r="N2182">
        <v>38.962000000000003</v>
      </c>
    </row>
    <row r="2183" spans="1:14">
      <c r="A2183" s="54">
        <f>formulas!O2270</f>
        <v>0</v>
      </c>
      <c r="B2183" s="33">
        <f t="shared" ca="1" si="220"/>
        <v>32</v>
      </c>
      <c r="C2183">
        <f t="shared" si="221"/>
        <v>486</v>
      </c>
      <c r="D2183">
        <f t="shared" ca="1" si="225"/>
        <v>-2.1999999999999999E-2</v>
      </c>
      <c r="E2183">
        <f t="shared" ca="1" si="222"/>
        <v>0</v>
      </c>
      <c r="F2183">
        <f t="shared" ca="1" si="223"/>
        <v>31</v>
      </c>
      <c r="G2183">
        <f t="shared" ca="1" si="224"/>
        <v>32</v>
      </c>
      <c r="M2183">
        <v>1727</v>
      </c>
      <c r="N2183">
        <v>38.984000000000002</v>
      </c>
    </row>
    <row r="2184" spans="1:14">
      <c r="A2184" s="54">
        <f>formulas!O2271</f>
        <v>0</v>
      </c>
      <c r="B2184" s="33">
        <f t="shared" ca="1" si="220"/>
        <v>32</v>
      </c>
      <c r="C2184">
        <f t="shared" si="221"/>
        <v>486</v>
      </c>
      <c r="D2184">
        <f t="shared" ca="1" si="225"/>
        <v>-2.1999999999999999E-2</v>
      </c>
      <c r="E2184">
        <f t="shared" ca="1" si="222"/>
        <v>0</v>
      </c>
      <c r="F2184">
        <f t="shared" ca="1" si="223"/>
        <v>31</v>
      </c>
      <c r="G2184">
        <f t="shared" ca="1" si="224"/>
        <v>32</v>
      </c>
      <c r="M2184">
        <v>1728</v>
      </c>
      <c r="N2184">
        <v>39.006</v>
      </c>
    </row>
    <row r="2185" spans="1:14">
      <c r="A2185" s="54">
        <f>formulas!O2272</f>
        <v>0</v>
      </c>
      <c r="B2185" s="33">
        <f t="shared" ca="1" si="220"/>
        <v>32</v>
      </c>
      <c r="C2185">
        <f t="shared" si="221"/>
        <v>486</v>
      </c>
      <c r="D2185">
        <f t="shared" ca="1" si="225"/>
        <v>-2.1999999999999999E-2</v>
      </c>
      <c r="E2185">
        <f t="shared" ca="1" si="222"/>
        <v>0</v>
      </c>
      <c r="F2185">
        <f t="shared" ca="1" si="223"/>
        <v>31</v>
      </c>
      <c r="G2185">
        <f t="shared" ca="1" si="224"/>
        <v>32</v>
      </c>
      <c r="M2185">
        <v>1729</v>
      </c>
      <c r="N2185">
        <v>39.027999999999999</v>
      </c>
    </row>
    <row r="2186" spans="1:14">
      <c r="A2186" s="54">
        <f>formulas!O2273</f>
        <v>0</v>
      </c>
      <c r="B2186" s="33">
        <f t="shared" ca="1" si="220"/>
        <v>32</v>
      </c>
      <c r="C2186">
        <f t="shared" si="221"/>
        <v>486</v>
      </c>
      <c r="D2186">
        <f t="shared" ca="1" si="225"/>
        <v>-2.1999999999999999E-2</v>
      </c>
      <c r="E2186">
        <f t="shared" ca="1" si="222"/>
        <v>0</v>
      </c>
      <c r="F2186">
        <f t="shared" ca="1" si="223"/>
        <v>31</v>
      </c>
      <c r="G2186">
        <f t="shared" ca="1" si="224"/>
        <v>32</v>
      </c>
      <c r="M2186">
        <v>1730</v>
      </c>
      <c r="N2186">
        <v>39.049999999999997</v>
      </c>
    </row>
    <row r="2187" spans="1:14">
      <c r="A2187" s="54">
        <f>formulas!O2274</f>
        <v>0</v>
      </c>
      <c r="B2187" s="33">
        <f t="shared" ca="1" si="220"/>
        <v>32</v>
      </c>
      <c r="C2187">
        <f t="shared" si="221"/>
        <v>486</v>
      </c>
      <c r="D2187">
        <f t="shared" ca="1" si="225"/>
        <v>-2.1999999999999999E-2</v>
      </c>
      <c r="E2187">
        <f t="shared" ca="1" si="222"/>
        <v>0</v>
      </c>
      <c r="F2187">
        <f t="shared" ca="1" si="223"/>
        <v>31</v>
      </c>
      <c r="G2187">
        <f t="shared" ca="1" si="224"/>
        <v>32</v>
      </c>
      <c r="M2187">
        <v>1731</v>
      </c>
      <c r="N2187">
        <v>39.072000000000003</v>
      </c>
    </row>
    <row r="2188" spans="1:14">
      <c r="A2188" s="54">
        <f>formulas!O2275</f>
        <v>0</v>
      </c>
      <c r="B2188" s="33">
        <f t="shared" ca="1" si="220"/>
        <v>32</v>
      </c>
      <c r="C2188">
        <f t="shared" si="221"/>
        <v>486</v>
      </c>
      <c r="D2188">
        <f t="shared" ca="1" si="225"/>
        <v>-2.1999999999999999E-2</v>
      </c>
      <c r="E2188">
        <f t="shared" ca="1" si="222"/>
        <v>0</v>
      </c>
      <c r="F2188">
        <f t="shared" ca="1" si="223"/>
        <v>31</v>
      </c>
      <c r="G2188">
        <f t="shared" ca="1" si="224"/>
        <v>32</v>
      </c>
      <c r="M2188">
        <v>1732</v>
      </c>
      <c r="N2188">
        <v>39.094000000000001</v>
      </c>
    </row>
    <row r="2189" spans="1:14">
      <c r="A2189" s="54">
        <f>formulas!O2276</f>
        <v>0</v>
      </c>
      <c r="B2189" s="33">
        <f t="shared" ca="1" si="220"/>
        <v>32</v>
      </c>
      <c r="C2189">
        <f t="shared" si="221"/>
        <v>486</v>
      </c>
      <c r="D2189">
        <f t="shared" ca="1" si="225"/>
        <v>-2.1999999999999999E-2</v>
      </c>
      <c r="E2189">
        <f t="shared" ca="1" si="222"/>
        <v>0</v>
      </c>
      <c r="F2189">
        <f t="shared" ca="1" si="223"/>
        <v>31</v>
      </c>
      <c r="G2189">
        <f t="shared" ca="1" si="224"/>
        <v>32</v>
      </c>
      <c r="M2189">
        <v>1733</v>
      </c>
      <c r="N2189">
        <v>39.116</v>
      </c>
    </row>
    <row r="2190" spans="1:14">
      <c r="A2190" s="54">
        <f>formulas!O2277</f>
        <v>0</v>
      </c>
      <c r="B2190" s="33">
        <f t="shared" ca="1" si="220"/>
        <v>32</v>
      </c>
      <c r="C2190">
        <f t="shared" si="221"/>
        <v>486</v>
      </c>
      <c r="D2190">
        <f t="shared" ca="1" si="225"/>
        <v>-2.1999999999999999E-2</v>
      </c>
      <c r="E2190">
        <f t="shared" ca="1" si="222"/>
        <v>0</v>
      </c>
      <c r="F2190">
        <f t="shared" ca="1" si="223"/>
        <v>31</v>
      </c>
      <c r="G2190">
        <f t="shared" ca="1" si="224"/>
        <v>32</v>
      </c>
      <c r="M2190">
        <v>1734</v>
      </c>
      <c r="N2190">
        <v>39.137999999999998</v>
      </c>
    </row>
    <row r="2191" spans="1:14">
      <c r="A2191" s="54">
        <f>formulas!O2278</f>
        <v>0</v>
      </c>
      <c r="B2191" s="33">
        <f t="shared" ca="1" si="220"/>
        <v>32</v>
      </c>
      <c r="C2191">
        <f t="shared" si="221"/>
        <v>486</v>
      </c>
      <c r="D2191">
        <f t="shared" ca="1" si="225"/>
        <v>-2.1999999999999999E-2</v>
      </c>
      <c r="E2191">
        <f t="shared" ca="1" si="222"/>
        <v>0</v>
      </c>
      <c r="F2191">
        <f t="shared" ca="1" si="223"/>
        <v>31</v>
      </c>
      <c r="G2191">
        <f t="shared" ca="1" si="224"/>
        <v>32</v>
      </c>
      <c r="M2191">
        <v>1735</v>
      </c>
      <c r="N2191">
        <v>39.159999999999997</v>
      </c>
    </row>
    <row r="2192" spans="1:14">
      <c r="A2192" s="54">
        <f>formulas!O2279</f>
        <v>0</v>
      </c>
      <c r="B2192" s="33">
        <f t="shared" ca="1" si="220"/>
        <v>32</v>
      </c>
      <c r="C2192">
        <f t="shared" si="221"/>
        <v>486</v>
      </c>
      <c r="D2192">
        <f t="shared" ca="1" si="225"/>
        <v>-2.1999999999999999E-2</v>
      </c>
      <c r="E2192">
        <f t="shared" ca="1" si="222"/>
        <v>0</v>
      </c>
      <c r="F2192">
        <f t="shared" ca="1" si="223"/>
        <v>31</v>
      </c>
      <c r="G2192">
        <f t="shared" ca="1" si="224"/>
        <v>32</v>
      </c>
      <c r="M2192">
        <v>1736</v>
      </c>
      <c r="N2192">
        <v>39.182000000000002</v>
      </c>
    </row>
    <row r="2193" spans="1:14">
      <c r="A2193" s="54">
        <f>formulas!O2280</f>
        <v>0</v>
      </c>
      <c r="B2193" s="33">
        <f t="shared" ca="1" si="220"/>
        <v>32</v>
      </c>
      <c r="C2193">
        <f t="shared" si="221"/>
        <v>486</v>
      </c>
      <c r="D2193">
        <f t="shared" ca="1" si="225"/>
        <v>-2.1999999999999999E-2</v>
      </c>
      <c r="E2193">
        <f t="shared" ca="1" si="222"/>
        <v>0</v>
      </c>
      <c r="F2193">
        <f t="shared" ca="1" si="223"/>
        <v>31</v>
      </c>
      <c r="G2193">
        <f t="shared" ca="1" si="224"/>
        <v>32</v>
      </c>
      <c r="M2193">
        <v>1737</v>
      </c>
      <c r="N2193">
        <v>39.204000000000001</v>
      </c>
    </row>
    <row r="2194" spans="1:14">
      <c r="A2194" s="54">
        <f>formulas!O2281</f>
        <v>0</v>
      </c>
      <c r="B2194" s="33">
        <f t="shared" ca="1" si="220"/>
        <v>32</v>
      </c>
      <c r="C2194">
        <f t="shared" si="221"/>
        <v>486</v>
      </c>
      <c r="D2194">
        <f t="shared" ca="1" si="225"/>
        <v>-2.1999999999999999E-2</v>
      </c>
      <c r="E2194">
        <f t="shared" ca="1" si="222"/>
        <v>0</v>
      </c>
      <c r="F2194">
        <f t="shared" ca="1" si="223"/>
        <v>31</v>
      </c>
      <c r="G2194">
        <f t="shared" ca="1" si="224"/>
        <v>32</v>
      </c>
      <c r="M2194">
        <v>1738</v>
      </c>
      <c r="N2194">
        <v>39.225999999999999</v>
      </c>
    </row>
    <row r="2195" spans="1:14">
      <c r="A2195" s="54">
        <f>formulas!O2282</f>
        <v>0</v>
      </c>
      <c r="B2195" s="33">
        <f t="shared" ca="1" si="220"/>
        <v>32</v>
      </c>
      <c r="C2195">
        <f t="shared" si="221"/>
        <v>486</v>
      </c>
      <c r="D2195">
        <f t="shared" ca="1" si="225"/>
        <v>-2.1999999999999999E-2</v>
      </c>
      <c r="E2195">
        <f t="shared" ca="1" si="222"/>
        <v>0</v>
      </c>
      <c r="F2195">
        <f t="shared" ca="1" si="223"/>
        <v>31</v>
      </c>
      <c r="G2195">
        <f t="shared" ca="1" si="224"/>
        <v>32</v>
      </c>
      <c r="M2195">
        <v>1739</v>
      </c>
      <c r="N2195">
        <v>39.247999999999998</v>
      </c>
    </row>
    <row r="2196" spans="1:14">
      <c r="A2196" s="54">
        <f>formulas!O2283</f>
        <v>0</v>
      </c>
      <c r="B2196" s="33">
        <f t="shared" ca="1" si="220"/>
        <v>32</v>
      </c>
      <c r="C2196">
        <f t="shared" si="221"/>
        <v>486</v>
      </c>
      <c r="D2196">
        <f t="shared" ca="1" si="225"/>
        <v>-2.1999999999999999E-2</v>
      </c>
      <c r="E2196">
        <f t="shared" ca="1" si="222"/>
        <v>0</v>
      </c>
      <c r="F2196">
        <f t="shared" ca="1" si="223"/>
        <v>31</v>
      </c>
      <c r="G2196">
        <f t="shared" ca="1" si="224"/>
        <v>32</v>
      </c>
      <c r="M2196">
        <v>1740</v>
      </c>
      <c r="N2196">
        <v>39.270000000000003</v>
      </c>
    </row>
    <row r="2197" spans="1:14">
      <c r="A2197" s="54">
        <f>formulas!O2284</f>
        <v>0</v>
      </c>
      <c r="B2197" s="33">
        <f t="shared" ca="1" si="220"/>
        <v>32</v>
      </c>
      <c r="C2197">
        <f t="shared" si="221"/>
        <v>486</v>
      </c>
      <c r="D2197">
        <f t="shared" ca="1" si="225"/>
        <v>-2.1999999999999999E-2</v>
      </c>
      <c r="E2197">
        <f t="shared" ca="1" si="222"/>
        <v>0</v>
      </c>
      <c r="F2197">
        <f t="shared" ca="1" si="223"/>
        <v>31</v>
      </c>
      <c r="G2197">
        <f t="shared" ca="1" si="224"/>
        <v>32</v>
      </c>
      <c r="M2197">
        <v>1741</v>
      </c>
      <c r="N2197">
        <v>39.292000000000002</v>
      </c>
    </row>
    <row r="2198" spans="1:14">
      <c r="A2198" s="54">
        <f>formulas!O2285</f>
        <v>0</v>
      </c>
      <c r="B2198" s="33">
        <f t="shared" ca="1" si="220"/>
        <v>32</v>
      </c>
      <c r="C2198">
        <f t="shared" si="221"/>
        <v>486</v>
      </c>
      <c r="D2198">
        <f t="shared" ca="1" si="225"/>
        <v>-2.1999999999999999E-2</v>
      </c>
      <c r="E2198">
        <f t="shared" ca="1" si="222"/>
        <v>0</v>
      </c>
      <c r="F2198">
        <f t="shared" ca="1" si="223"/>
        <v>31</v>
      </c>
      <c r="G2198">
        <f t="shared" ca="1" si="224"/>
        <v>32</v>
      </c>
      <c r="M2198">
        <v>1742</v>
      </c>
      <c r="N2198">
        <v>39.314</v>
      </c>
    </row>
    <row r="2199" spans="1:14">
      <c r="A2199" s="54">
        <f>formulas!O2286</f>
        <v>0</v>
      </c>
      <c r="B2199" s="33">
        <f t="shared" ca="1" si="220"/>
        <v>32</v>
      </c>
      <c r="C2199">
        <f t="shared" si="221"/>
        <v>486</v>
      </c>
      <c r="D2199">
        <f t="shared" ca="1" si="225"/>
        <v>-2.1999999999999999E-2</v>
      </c>
      <c r="E2199">
        <f t="shared" ca="1" si="222"/>
        <v>0</v>
      </c>
      <c r="F2199">
        <f t="shared" ca="1" si="223"/>
        <v>31</v>
      </c>
      <c r="G2199">
        <f t="shared" ca="1" si="224"/>
        <v>32</v>
      </c>
      <c r="M2199">
        <v>1743</v>
      </c>
      <c r="N2199">
        <v>39.335000000000001</v>
      </c>
    </row>
    <row r="2200" spans="1:14">
      <c r="A2200" s="54">
        <f>formulas!O2287</f>
        <v>0</v>
      </c>
      <c r="B2200" s="33">
        <f t="shared" ca="1" si="220"/>
        <v>32</v>
      </c>
      <c r="C2200">
        <f t="shared" si="221"/>
        <v>486</v>
      </c>
      <c r="D2200">
        <f t="shared" ca="1" si="225"/>
        <v>-2.1999999999999999E-2</v>
      </c>
      <c r="E2200">
        <f t="shared" ca="1" si="222"/>
        <v>0</v>
      </c>
      <c r="F2200">
        <f t="shared" ca="1" si="223"/>
        <v>31</v>
      </c>
      <c r="G2200">
        <f t="shared" ca="1" si="224"/>
        <v>32</v>
      </c>
      <c r="M2200">
        <v>1744</v>
      </c>
      <c r="N2200">
        <v>39.356999999999999</v>
      </c>
    </row>
    <row r="2201" spans="1:14">
      <c r="A2201" s="54">
        <f>formulas!O2288</f>
        <v>0</v>
      </c>
      <c r="B2201" s="33">
        <f t="shared" ca="1" si="220"/>
        <v>32</v>
      </c>
      <c r="C2201">
        <f t="shared" si="221"/>
        <v>486</v>
      </c>
      <c r="D2201">
        <f t="shared" ca="1" si="225"/>
        <v>-2.1999999999999999E-2</v>
      </c>
      <c r="E2201">
        <f t="shared" ca="1" si="222"/>
        <v>0</v>
      </c>
      <c r="F2201">
        <f t="shared" ca="1" si="223"/>
        <v>31</v>
      </c>
      <c r="G2201">
        <f t="shared" ca="1" si="224"/>
        <v>32</v>
      </c>
      <c r="M2201">
        <v>1745</v>
      </c>
      <c r="N2201">
        <v>39.378999999999998</v>
      </c>
    </row>
    <row r="2202" spans="1:14">
      <c r="A2202" s="54">
        <f>formulas!O2289</f>
        <v>0</v>
      </c>
      <c r="B2202" s="33">
        <f t="shared" ca="1" si="220"/>
        <v>32</v>
      </c>
      <c r="C2202">
        <f t="shared" si="221"/>
        <v>486</v>
      </c>
      <c r="D2202">
        <f t="shared" ca="1" si="225"/>
        <v>-2.1999999999999999E-2</v>
      </c>
      <c r="E2202">
        <f t="shared" ca="1" si="222"/>
        <v>0</v>
      </c>
      <c r="F2202">
        <f t="shared" ca="1" si="223"/>
        <v>31</v>
      </c>
      <c r="G2202">
        <f t="shared" ca="1" si="224"/>
        <v>32</v>
      </c>
      <c r="M2202">
        <v>1746</v>
      </c>
      <c r="N2202">
        <v>39.401000000000003</v>
      </c>
    </row>
    <row r="2203" spans="1:14">
      <c r="A2203" s="54">
        <f>formulas!O2290</f>
        <v>0</v>
      </c>
      <c r="B2203" s="33">
        <f t="shared" ca="1" si="220"/>
        <v>32</v>
      </c>
      <c r="C2203">
        <f t="shared" si="221"/>
        <v>486</v>
      </c>
      <c r="D2203">
        <f t="shared" ca="1" si="225"/>
        <v>-2.1999999999999999E-2</v>
      </c>
      <c r="E2203">
        <f t="shared" ca="1" si="222"/>
        <v>0</v>
      </c>
      <c r="F2203">
        <f t="shared" ca="1" si="223"/>
        <v>31</v>
      </c>
      <c r="G2203">
        <f t="shared" ca="1" si="224"/>
        <v>32</v>
      </c>
      <c r="M2203">
        <v>1747</v>
      </c>
      <c r="N2203">
        <v>39.423000000000002</v>
      </c>
    </row>
    <row r="2204" spans="1:14">
      <c r="A2204" s="54">
        <f>formulas!O2291</f>
        <v>0</v>
      </c>
      <c r="B2204" s="33">
        <f t="shared" ca="1" si="220"/>
        <v>32</v>
      </c>
      <c r="C2204">
        <f t="shared" si="221"/>
        <v>486</v>
      </c>
      <c r="D2204">
        <f t="shared" ca="1" si="225"/>
        <v>-2.1999999999999999E-2</v>
      </c>
      <c r="E2204">
        <f t="shared" ca="1" si="222"/>
        <v>0</v>
      </c>
      <c r="F2204">
        <f t="shared" ca="1" si="223"/>
        <v>31</v>
      </c>
      <c r="G2204">
        <f t="shared" ca="1" si="224"/>
        <v>32</v>
      </c>
      <c r="M2204">
        <v>1748</v>
      </c>
      <c r="N2204">
        <v>39.445</v>
      </c>
    </row>
    <row r="2205" spans="1:14">
      <c r="A2205" s="54">
        <f>formulas!O2292</f>
        <v>0</v>
      </c>
      <c r="B2205" s="33">
        <f t="shared" ca="1" si="220"/>
        <v>32</v>
      </c>
      <c r="C2205">
        <f t="shared" si="221"/>
        <v>486</v>
      </c>
      <c r="D2205">
        <f t="shared" ca="1" si="225"/>
        <v>-2.1999999999999999E-2</v>
      </c>
      <c r="E2205">
        <f t="shared" ca="1" si="222"/>
        <v>0</v>
      </c>
      <c r="F2205">
        <f t="shared" ca="1" si="223"/>
        <v>31</v>
      </c>
      <c r="G2205">
        <f t="shared" ca="1" si="224"/>
        <v>32</v>
      </c>
      <c r="M2205">
        <v>1749</v>
      </c>
      <c r="N2205">
        <v>39.466999999999999</v>
      </c>
    </row>
    <row r="2206" spans="1:14">
      <c r="A2206" s="54">
        <f>formulas!O2293</f>
        <v>0</v>
      </c>
      <c r="B2206" s="33">
        <f t="shared" ca="1" si="220"/>
        <v>32</v>
      </c>
      <c r="C2206">
        <f t="shared" si="221"/>
        <v>486</v>
      </c>
      <c r="D2206">
        <f t="shared" ca="1" si="225"/>
        <v>-2.1999999999999999E-2</v>
      </c>
      <c r="E2206">
        <f t="shared" ca="1" si="222"/>
        <v>0</v>
      </c>
      <c r="F2206">
        <f t="shared" ca="1" si="223"/>
        <v>31</v>
      </c>
      <c r="G2206">
        <f t="shared" ca="1" si="224"/>
        <v>32</v>
      </c>
      <c r="M2206">
        <v>1750</v>
      </c>
      <c r="N2206">
        <v>39.488999999999997</v>
      </c>
    </row>
    <row r="2207" spans="1:14">
      <c r="A2207" s="54">
        <f>formulas!O2294</f>
        <v>0</v>
      </c>
      <c r="B2207" s="33">
        <f t="shared" ca="1" si="220"/>
        <v>32</v>
      </c>
      <c r="C2207">
        <f t="shared" si="221"/>
        <v>486</v>
      </c>
      <c r="D2207">
        <f t="shared" ca="1" si="225"/>
        <v>-2.1999999999999999E-2</v>
      </c>
      <c r="E2207">
        <f t="shared" ca="1" si="222"/>
        <v>0</v>
      </c>
      <c r="F2207">
        <f t="shared" ca="1" si="223"/>
        <v>31</v>
      </c>
      <c r="G2207">
        <f t="shared" ca="1" si="224"/>
        <v>32</v>
      </c>
      <c r="M2207">
        <v>1751</v>
      </c>
      <c r="N2207">
        <v>39.511000000000003</v>
      </c>
    </row>
    <row r="2208" spans="1:14">
      <c r="A2208" s="54">
        <f>formulas!O2295</f>
        <v>0</v>
      </c>
      <c r="B2208" s="33">
        <f t="shared" ca="1" si="220"/>
        <v>32</v>
      </c>
      <c r="C2208">
        <f t="shared" si="221"/>
        <v>486</v>
      </c>
      <c r="D2208">
        <f t="shared" ca="1" si="225"/>
        <v>-2.1999999999999999E-2</v>
      </c>
      <c r="E2208">
        <f t="shared" ca="1" si="222"/>
        <v>0</v>
      </c>
      <c r="F2208">
        <f t="shared" ca="1" si="223"/>
        <v>31</v>
      </c>
      <c r="G2208">
        <f t="shared" ca="1" si="224"/>
        <v>32</v>
      </c>
      <c r="M2208">
        <v>1752</v>
      </c>
      <c r="N2208">
        <v>39.533000000000001</v>
      </c>
    </row>
    <row r="2209" spans="1:14">
      <c r="A2209" s="54">
        <f>formulas!O2296</f>
        <v>0</v>
      </c>
      <c r="B2209" s="33">
        <f t="shared" ca="1" si="220"/>
        <v>32</v>
      </c>
      <c r="C2209">
        <f t="shared" si="221"/>
        <v>486</v>
      </c>
      <c r="D2209">
        <f t="shared" ca="1" si="225"/>
        <v>-2.1999999999999999E-2</v>
      </c>
      <c r="E2209">
        <f t="shared" ca="1" si="222"/>
        <v>0</v>
      </c>
      <c r="F2209">
        <f t="shared" ca="1" si="223"/>
        <v>31</v>
      </c>
      <c r="G2209">
        <f t="shared" ca="1" si="224"/>
        <v>32</v>
      </c>
      <c r="M2209">
        <v>1753</v>
      </c>
      <c r="N2209">
        <v>39.555</v>
      </c>
    </row>
    <row r="2210" spans="1:14">
      <c r="A2210" s="54">
        <f>formulas!O2297</f>
        <v>0</v>
      </c>
      <c r="B2210" s="33">
        <f t="shared" ca="1" si="220"/>
        <v>32</v>
      </c>
      <c r="C2210">
        <f t="shared" si="221"/>
        <v>486</v>
      </c>
      <c r="D2210">
        <f t="shared" ca="1" si="225"/>
        <v>-2.1999999999999999E-2</v>
      </c>
      <c r="E2210">
        <f t="shared" ca="1" si="222"/>
        <v>0</v>
      </c>
      <c r="F2210">
        <f t="shared" ca="1" si="223"/>
        <v>31</v>
      </c>
      <c r="G2210">
        <f t="shared" ca="1" si="224"/>
        <v>32</v>
      </c>
      <c r="M2210">
        <v>1754</v>
      </c>
      <c r="N2210">
        <v>39.576999999999998</v>
      </c>
    </row>
    <row r="2211" spans="1:14">
      <c r="A2211" s="54">
        <f>formulas!O2298</f>
        <v>0</v>
      </c>
      <c r="B2211" s="33">
        <f t="shared" ca="1" si="220"/>
        <v>32</v>
      </c>
      <c r="C2211">
        <f t="shared" si="221"/>
        <v>486</v>
      </c>
      <c r="D2211">
        <f t="shared" ca="1" si="225"/>
        <v>-2.1999999999999999E-2</v>
      </c>
      <c r="E2211">
        <f t="shared" ca="1" si="222"/>
        <v>0</v>
      </c>
      <c r="F2211">
        <f t="shared" ca="1" si="223"/>
        <v>31</v>
      </c>
      <c r="G2211">
        <f t="shared" ca="1" si="224"/>
        <v>32</v>
      </c>
      <c r="M2211">
        <v>1755</v>
      </c>
      <c r="N2211">
        <v>39.598999999999997</v>
      </c>
    </row>
    <row r="2212" spans="1:14">
      <c r="A2212" s="54">
        <f>formulas!O2299</f>
        <v>0</v>
      </c>
      <c r="B2212" s="33">
        <f t="shared" ca="1" si="220"/>
        <v>32</v>
      </c>
      <c r="C2212">
        <f t="shared" si="221"/>
        <v>486</v>
      </c>
      <c r="D2212">
        <f t="shared" ca="1" si="225"/>
        <v>-2.1999999999999999E-2</v>
      </c>
      <c r="E2212">
        <f t="shared" ca="1" si="222"/>
        <v>0</v>
      </c>
      <c r="F2212">
        <f t="shared" ca="1" si="223"/>
        <v>31</v>
      </c>
      <c r="G2212">
        <f t="shared" ca="1" si="224"/>
        <v>32</v>
      </c>
      <c r="M2212">
        <v>1756</v>
      </c>
      <c r="N2212">
        <v>39.619999999999997</v>
      </c>
    </row>
    <row r="2213" spans="1:14">
      <c r="A2213" s="54">
        <f>formulas!O2300</f>
        <v>0</v>
      </c>
      <c r="B2213" s="33">
        <f t="shared" ca="1" si="220"/>
        <v>32</v>
      </c>
      <c r="C2213">
        <f t="shared" si="221"/>
        <v>486</v>
      </c>
      <c r="D2213">
        <f t="shared" ca="1" si="225"/>
        <v>-2.1999999999999999E-2</v>
      </c>
      <c r="E2213">
        <f t="shared" ca="1" si="222"/>
        <v>0</v>
      </c>
      <c r="F2213">
        <f t="shared" ca="1" si="223"/>
        <v>31</v>
      </c>
      <c r="G2213">
        <f t="shared" ca="1" si="224"/>
        <v>32</v>
      </c>
      <c r="M2213">
        <v>1757</v>
      </c>
      <c r="N2213">
        <v>39.642000000000003</v>
      </c>
    </row>
    <row r="2214" spans="1:14">
      <c r="A2214" s="54">
        <f>formulas!O2301</f>
        <v>0</v>
      </c>
      <c r="B2214" s="33">
        <f t="shared" ca="1" si="220"/>
        <v>32</v>
      </c>
      <c r="C2214">
        <f t="shared" si="221"/>
        <v>486</v>
      </c>
      <c r="D2214">
        <f t="shared" ca="1" si="225"/>
        <v>-2.1999999999999999E-2</v>
      </c>
      <c r="E2214">
        <f t="shared" ca="1" si="222"/>
        <v>0</v>
      </c>
      <c r="F2214">
        <f t="shared" ca="1" si="223"/>
        <v>31</v>
      </c>
      <c r="G2214">
        <f t="shared" ca="1" si="224"/>
        <v>32</v>
      </c>
      <c r="M2214">
        <v>1758</v>
      </c>
      <c r="N2214">
        <v>39.664000000000001</v>
      </c>
    </row>
    <row r="2215" spans="1:14">
      <c r="A2215" s="54">
        <f>formulas!O2302</f>
        <v>0</v>
      </c>
      <c r="B2215" s="33">
        <f t="shared" ca="1" si="220"/>
        <v>32</v>
      </c>
      <c r="C2215">
        <f t="shared" si="221"/>
        <v>486</v>
      </c>
      <c r="D2215">
        <f t="shared" ca="1" si="225"/>
        <v>-2.1999999999999999E-2</v>
      </c>
      <c r="E2215">
        <f t="shared" ca="1" si="222"/>
        <v>0</v>
      </c>
      <c r="F2215">
        <f t="shared" ca="1" si="223"/>
        <v>31</v>
      </c>
      <c r="G2215">
        <f t="shared" ca="1" si="224"/>
        <v>32</v>
      </c>
      <c r="M2215">
        <v>1759</v>
      </c>
      <c r="N2215">
        <v>39.686</v>
      </c>
    </row>
    <row r="2216" spans="1:14">
      <c r="A2216" s="54">
        <f>formulas!O2303</f>
        <v>0</v>
      </c>
      <c r="B2216" s="33">
        <f t="shared" ca="1" si="220"/>
        <v>32</v>
      </c>
      <c r="C2216">
        <f t="shared" si="221"/>
        <v>486</v>
      </c>
      <c r="D2216">
        <f t="shared" ca="1" si="225"/>
        <v>-2.1999999999999999E-2</v>
      </c>
      <c r="E2216">
        <f t="shared" ca="1" si="222"/>
        <v>0</v>
      </c>
      <c r="F2216">
        <f t="shared" ca="1" si="223"/>
        <v>31</v>
      </c>
      <c r="G2216">
        <f t="shared" ca="1" si="224"/>
        <v>32</v>
      </c>
      <c r="M2216">
        <v>1760</v>
      </c>
      <c r="N2216">
        <v>39.707999999999998</v>
      </c>
    </row>
    <row r="2217" spans="1:14">
      <c r="A2217" s="54">
        <f>formulas!O2304</f>
        <v>0</v>
      </c>
      <c r="B2217" s="33">
        <f t="shared" ca="1" si="220"/>
        <v>32</v>
      </c>
      <c r="C2217">
        <f t="shared" si="221"/>
        <v>486</v>
      </c>
      <c r="D2217">
        <f t="shared" ca="1" si="225"/>
        <v>-2.1999999999999999E-2</v>
      </c>
      <c r="E2217">
        <f t="shared" ca="1" si="222"/>
        <v>0</v>
      </c>
      <c r="F2217">
        <f t="shared" ca="1" si="223"/>
        <v>31</v>
      </c>
      <c r="G2217">
        <f t="shared" ca="1" si="224"/>
        <v>32</v>
      </c>
      <c r="M2217">
        <v>1761</v>
      </c>
      <c r="N2217">
        <v>39.729999999999997</v>
      </c>
    </row>
    <row r="2218" spans="1:14">
      <c r="A2218" s="54">
        <f>formulas!O2305</f>
        <v>0</v>
      </c>
      <c r="B2218" s="33">
        <f t="shared" ca="1" si="220"/>
        <v>32</v>
      </c>
      <c r="C2218">
        <f t="shared" si="221"/>
        <v>486</v>
      </c>
      <c r="D2218">
        <f t="shared" ca="1" si="225"/>
        <v>-2.1999999999999999E-2</v>
      </c>
      <c r="E2218">
        <f t="shared" ca="1" si="222"/>
        <v>0</v>
      </c>
      <c r="F2218">
        <f t="shared" ca="1" si="223"/>
        <v>31</v>
      </c>
      <c r="G2218">
        <f t="shared" ca="1" si="224"/>
        <v>32</v>
      </c>
      <c r="M2218">
        <v>1762</v>
      </c>
      <c r="N2218">
        <v>39.752000000000002</v>
      </c>
    </row>
    <row r="2219" spans="1:14">
      <c r="A2219" s="54">
        <f>formulas!O2306</f>
        <v>0</v>
      </c>
      <c r="B2219" s="33">
        <f t="shared" ca="1" si="220"/>
        <v>32</v>
      </c>
      <c r="C2219">
        <f t="shared" si="221"/>
        <v>486</v>
      </c>
      <c r="D2219">
        <f t="shared" ca="1" si="225"/>
        <v>-2.1999999999999999E-2</v>
      </c>
      <c r="E2219">
        <f t="shared" ca="1" si="222"/>
        <v>0</v>
      </c>
      <c r="F2219">
        <f t="shared" ca="1" si="223"/>
        <v>31</v>
      </c>
      <c r="G2219">
        <f t="shared" ca="1" si="224"/>
        <v>32</v>
      </c>
      <c r="M2219">
        <v>1763</v>
      </c>
      <c r="N2219">
        <v>39.774000000000001</v>
      </c>
    </row>
    <row r="2220" spans="1:14">
      <c r="A2220" s="54">
        <f>formulas!O2307</f>
        <v>0</v>
      </c>
      <c r="B2220" s="33">
        <f t="shared" ca="1" si="220"/>
        <v>32</v>
      </c>
      <c r="C2220">
        <f t="shared" si="221"/>
        <v>486</v>
      </c>
      <c r="D2220">
        <f t="shared" ca="1" si="225"/>
        <v>-2.1999999999999999E-2</v>
      </c>
      <c r="E2220">
        <f t="shared" ca="1" si="222"/>
        <v>0</v>
      </c>
      <c r="F2220">
        <f t="shared" ca="1" si="223"/>
        <v>31</v>
      </c>
      <c r="G2220">
        <f t="shared" ca="1" si="224"/>
        <v>32</v>
      </c>
      <c r="M2220">
        <v>1764</v>
      </c>
      <c r="N2220">
        <v>39.795999999999999</v>
      </c>
    </row>
    <row r="2221" spans="1:14">
      <c r="A2221" s="54">
        <f>formulas!O2308</f>
        <v>0</v>
      </c>
      <c r="B2221" s="33">
        <f t="shared" ca="1" si="220"/>
        <v>32</v>
      </c>
      <c r="C2221">
        <f t="shared" si="221"/>
        <v>486</v>
      </c>
      <c r="D2221">
        <f t="shared" ca="1" si="225"/>
        <v>-2.1999999999999999E-2</v>
      </c>
      <c r="E2221">
        <f t="shared" ca="1" si="222"/>
        <v>0</v>
      </c>
      <c r="F2221">
        <f t="shared" ca="1" si="223"/>
        <v>31</v>
      </c>
      <c r="G2221">
        <f t="shared" ca="1" si="224"/>
        <v>32</v>
      </c>
      <c r="M2221">
        <v>1765</v>
      </c>
      <c r="N2221">
        <v>39.817</v>
      </c>
    </row>
    <row r="2222" spans="1:14">
      <c r="A2222" s="54">
        <f>formulas!O2309</f>
        <v>0</v>
      </c>
      <c r="B2222" s="33">
        <f t="shared" ca="1" si="220"/>
        <v>32</v>
      </c>
      <c r="C2222">
        <f t="shared" si="221"/>
        <v>486</v>
      </c>
      <c r="D2222">
        <f t="shared" ca="1" si="225"/>
        <v>-2.1999999999999999E-2</v>
      </c>
      <c r="E2222">
        <f t="shared" ca="1" si="222"/>
        <v>0</v>
      </c>
      <c r="F2222">
        <f t="shared" ca="1" si="223"/>
        <v>31</v>
      </c>
      <c r="G2222">
        <f t="shared" ca="1" si="224"/>
        <v>32</v>
      </c>
      <c r="M2222">
        <v>1766</v>
      </c>
      <c r="N2222">
        <v>39.838999999999999</v>
      </c>
    </row>
    <row r="2223" spans="1:14">
      <c r="A2223" s="54">
        <f>formulas!O2310</f>
        <v>0</v>
      </c>
      <c r="B2223" s="33">
        <f t="shared" ca="1" si="220"/>
        <v>32</v>
      </c>
      <c r="C2223">
        <f t="shared" si="221"/>
        <v>486</v>
      </c>
      <c r="D2223">
        <f t="shared" ca="1" si="225"/>
        <v>-2.1999999999999999E-2</v>
      </c>
      <c r="E2223">
        <f t="shared" ca="1" si="222"/>
        <v>0</v>
      </c>
      <c r="F2223">
        <f t="shared" ca="1" si="223"/>
        <v>31</v>
      </c>
      <c r="G2223">
        <f t="shared" ca="1" si="224"/>
        <v>32</v>
      </c>
      <c r="M2223">
        <v>1767</v>
      </c>
      <c r="N2223">
        <v>39.860999999999997</v>
      </c>
    </row>
    <row r="2224" spans="1:14">
      <c r="A2224" s="54">
        <f>formulas!O2311</f>
        <v>0</v>
      </c>
      <c r="B2224" s="33">
        <f t="shared" ca="1" si="220"/>
        <v>32</v>
      </c>
      <c r="C2224">
        <f t="shared" si="221"/>
        <v>486</v>
      </c>
      <c r="D2224">
        <f t="shared" ca="1" si="225"/>
        <v>-2.1999999999999999E-2</v>
      </c>
      <c r="E2224">
        <f t="shared" ca="1" si="222"/>
        <v>0</v>
      </c>
      <c r="F2224">
        <f t="shared" ca="1" si="223"/>
        <v>31</v>
      </c>
      <c r="G2224">
        <f t="shared" ca="1" si="224"/>
        <v>32</v>
      </c>
      <c r="M2224">
        <v>1768</v>
      </c>
      <c r="N2224">
        <v>39.883000000000003</v>
      </c>
    </row>
    <row r="2225" spans="1:14">
      <c r="A2225" s="54">
        <f>formulas!O2312</f>
        <v>0</v>
      </c>
      <c r="B2225" s="33">
        <f t="shared" ref="B2225:B2288" ca="1" si="226">(A2225-D2225)/(E2225-D2225)*(G2225-F2225)+F2225</f>
        <v>32</v>
      </c>
      <c r="C2225">
        <f t="shared" ref="C2225:C2288" si="227">COUNTIF($N$2:$N$25400,"&lt;"&amp;A2225)</f>
        <v>486</v>
      </c>
      <c r="D2225">
        <f t="shared" ca="1" si="225"/>
        <v>-2.1999999999999999E-2</v>
      </c>
      <c r="E2225">
        <f t="shared" ref="E2225:E2288" ca="1" si="228">INDIRECT(ADDRESS(C2225+2,14))</f>
        <v>0</v>
      </c>
      <c r="F2225">
        <f t="shared" ref="F2225:F2288" ca="1" si="229">INDIRECT(ADDRESS(C2225+1,13))</f>
        <v>31</v>
      </c>
      <c r="G2225">
        <f t="shared" ref="G2225:G2288" ca="1" si="230">INDIRECT(ADDRESS(C2225+2,13))</f>
        <v>32</v>
      </c>
      <c r="M2225">
        <v>1769</v>
      </c>
      <c r="N2225">
        <v>39.905000000000001</v>
      </c>
    </row>
    <row r="2226" spans="1:14">
      <c r="A2226" s="54">
        <f>formulas!O2313</f>
        <v>0</v>
      </c>
      <c r="B2226" s="33">
        <f t="shared" ca="1" si="226"/>
        <v>32</v>
      </c>
      <c r="C2226">
        <f t="shared" si="227"/>
        <v>486</v>
      </c>
      <c r="D2226">
        <f t="shared" ca="1" si="225"/>
        <v>-2.1999999999999999E-2</v>
      </c>
      <c r="E2226">
        <f t="shared" ca="1" si="228"/>
        <v>0</v>
      </c>
      <c r="F2226">
        <f t="shared" ca="1" si="229"/>
        <v>31</v>
      </c>
      <c r="G2226">
        <f t="shared" ca="1" si="230"/>
        <v>32</v>
      </c>
      <c r="M2226">
        <v>1770</v>
      </c>
      <c r="N2226">
        <v>39.927</v>
      </c>
    </row>
    <row r="2227" spans="1:14">
      <c r="A2227" s="54">
        <f>formulas!O2314</f>
        <v>0</v>
      </c>
      <c r="B2227" s="33">
        <f t="shared" ca="1" si="226"/>
        <v>32</v>
      </c>
      <c r="C2227">
        <f t="shared" si="227"/>
        <v>486</v>
      </c>
      <c r="D2227">
        <f t="shared" ca="1" si="225"/>
        <v>-2.1999999999999999E-2</v>
      </c>
      <c r="E2227">
        <f t="shared" ca="1" si="228"/>
        <v>0</v>
      </c>
      <c r="F2227">
        <f t="shared" ca="1" si="229"/>
        <v>31</v>
      </c>
      <c r="G2227">
        <f t="shared" ca="1" si="230"/>
        <v>32</v>
      </c>
      <c r="M2227">
        <v>1771</v>
      </c>
      <c r="N2227">
        <v>39.948999999999998</v>
      </c>
    </row>
    <row r="2228" spans="1:14">
      <c r="A2228" s="54">
        <f>formulas!O2315</f>
        <v>0</v>
      </c>
      <c r="B2228" s="33">
        <f t="shared" ca="1" si="226"/>
        <v>32</v>
      </c>
      <c r="C2228">
        <f t="shared" si="227"/>
        <v>486</v>
      </c>
      <c r="D2228">
        <f t="shared" ca="1" si="225"/>
        <v>-2.1999999999999999E-2</v>
      </c>
      <c r="E2228">
        <f t="shared" ca="1" si="228"/>
        <v>0</v>
      </c>
      <c r="F2228">
        <f t="shared" ca="1" si="229"/>
        <v>31</v>
      </c>
      <c r="G2228">
        <f t="shared" ca="1" si="230"/>
        <v>32</v>
      </c>
      <c r="M2228">
        <v>1772</v>
      </c>
      <c r="N2228">
        <v>39.97</v>
      </c>
    </row>
    <row r="2229" spans="1:14">
      <c r="A2229" s="54">
        <f>formulas!O2316</f>
        <v>0</v>
      </c>
      <c r="B2229" s="33">
        <f t="shared" ca="1" si="226"/>
        <v>32</v>
      </c>
      <c r="C2229">
        <f t="shared" si="227"/>
        <v>486</v>
      </c>
      <c r="D2229">
        <f t="shared" ca="1" si="225"/>
        <v>-2.1999999999999999E-2</v>
      </c>
      <c r="E2229">
        <f t="shared" ca="1" si="228"/>
        <v>0</v>
      </c>
      <c r="F2229">
        <f t="shared" ca="1" si="229"/>
        <v>31</v>
      </c>
      <c r="G2229">
        <f t="shared" ca="1" si="230"/>
        <v>32</v>
      </c>
      <c r="M2229">
        <v>1773</v>
      </c>
      <c r="N2229">
        <v>39.991999999999997</v>
      </c>
    </row>
    <row r="2230" spans="1:14">
      <c r="A2230" s="54">
        <f>formulas!O2317</f>
        <v>0</v>
      </c>
      <c r="B2230" s="33">
        <f t="shared" ca="1" si="226"/>
        <v>32</v>
      </c>
      <c r="C2230">
        <f t="shared" si="227"/>
        <v>486</v>
      </c>
      <c r="D2230">
        <f t="shared" ca="1" si="225"/>
        <v>-2.1999999999999999E-2</v>
      </c>
      <c r="E2230">
        <f t="shared" ca="1" si="228"/>
        <v>0</v>
      </c>
      <c r="F2230">
        <f t="shared" ca="1" si="229"/>
        <v>31</v>
      </c>
      <c r="G2230">
        <f t="shared" ca="1" si="230"/>
        <v>32</v>
      </c>
      <c r="M2230">
        <v>1774</v>
      </c>
      <c r="N2230">
        <v>40.014000000000003</v>
      </c>
    </row>
    <row r="2231" spans="1:14">
      <c r="A2231" s="54">
        <f>formulas!O2318</f>
        <v>0</v>
      </c>
      <c r="B2231" s="33">
        <f t="shared" ca="1" si="226"/>
        <v>32</v>
      </c>
      <c r="C2231">
        <f t="shared" si="227"/>
        <v>486</v>
      </c>
      <c r="D2231">
        <f t="shared" ca="1" si="225"/>
        <v>-2.1999999999999999E-2</v>
      </c>
      <c r="E2231">
        <f t="shared" ca="1" si="228"/>
        <v>0</v>
      </c>
      <c r="F2231">
        <f t="shared" ca="1" si="229"/>
        <v>31</v>
      </c>
      <c r="G2231">
        <f t="shared" ca="1" si="230"/>
        <v>32</v>
      </c>
      <c r="M2231">
        <v>1775</v>
      </c>
      <c r="N2231">
        <v>40.036000000000001</v>
      </c>
    </row>
    <row r="2232" spans="1:14">
      <c r="A2232" s="54">
        <f>formulas!O2319</f>
        <v>0</v>
      </c>
      <c r="B2232" s="33">
        <f t="shared" ca="1" si="226"/>
        <v>32</v>
      </c>
      <c r="C2232">
        <f t="shared" si="227"/>
        <v>486</v>
      </c>
      <c r="D2232">
        <f t="shared" ca="1" si="225"/>
        <v>-2.1999999999999999E-2</v>
      </c>
      <c r="E2232">
        <f t="shared" ca="1" si="228"/>
        <v>0</v>
      </c>
      <c r="F2232">
        <f t="shared" ca="1" si="229"/>
        <v>31</v>
      </c>
      <c r="G2232">
        <f t="shared" ca="1" si="230"/>
        <v>32</v>
      </c>
      <c r="M2232">
        <v>1776</v>
      </c>
      <c r="N2232">
        <v>40.058</v>
      </c>
    </row>
    <row r="2233" spans="1:14">
      <c r="A2233" s="54">
        <f>formulas!O2320</f>
        <v>0</v>
      </c>
      <c r="B2233" s="33">
        <f t="shared" ca="1" si="226"/>
        <v>32</v>
      </c>
      <c r="C2233">
        <f t="shared" si="227"/>
        <v>486</v>
      </c>
      <c r="D2233">
        <f t="shared" ca="1" si="225"/>
        <v>-2.1999999999999999E-2</v>
      </c>
      <c r="E2233">
        <f t="shared" ca="1" si="228"/>
        <v>0</v>
      </c>
      <c r="F2233">
        <f t="shared" ca="1" si="229"/>
        <v>31</v>
      </c>
      <c r="G2233">
        <f t="shared" ca="1" si="230"/>
        <v>32</v>
      </c>
      <c r="M2233">
        <v>1777</v>
      </c>
      <c r="N2233">
        <v>40.08</v>
      </c>
    </row>
    <row r="2234" spans="1:14">
      <c r="A2234" s="54">
        <f>formulas!O2321</f>
        <v>0</v>
      </c>
      <c r="B2234" s="33">
        <f t="shared" ca="1" si="226"/>
        <v>32</v>
      </c>
      <c r="C2234">
        <f t="shared" si="227"/>
        <v>486</v>
      </c>
      <c r="D2234">
        <f t="shared" ca="1" si="225"/>
        <v>-2.1999999999999999E-2</v>
      </c>
      <c r="E2234">
        <f t="shared" ca="1" si="228"/>
        <v>0</v>
      </c>
      <c r="F2234">
        <f t="shared" ca="1" si="229"/>
        <v>31</v>
      </c>
      <c r="G2234">
        <f t="shared" ca="1" si="230"/>
        <v>32</v>
      </c>
      <c r="M2234">
        <v>1778</v>
      </c>
      <c r="N2234">
        <v>40.100999999999999</v>
      </c>
    </row>
    <row r="2235" spans="1:14">
      <c r="A2235" s="54">
        <f>formulas!O2322</f>
        <v>0</v>
      </c>
      <c r="B2235" s="33">
        <f t="shared" ca="1" si="226"/>
        <v>32</v>
      </c>
      <c r="C2235">
        <f t="shared" si="227"/>
        <v>486</v>
      </c>
      <c r="D2235">
        <f t="shared" ca="1" si="225"/>
        <v>-2.1999999999999999E-2</v>
      </c>
      <c r="E2235">
        <f t="shared" ca="1" si="228"/>
        <v>0</v>
      </c>
      <c r="F2235">
        <f t="shared" ca="1" si="229"/>
        <v>31</v>
      </c>
      <c r="G2235">
        <f t="shared" ca="1" si="230"/>
        <v>32</v>
      </c>
      <c r="M2235">
        <v>1779</v>
      </c>
      <c r="N2235">
        <v>40.122999999999998</v>
      </c>
    </row>
    <row r="2236" spans="1:14">
      <c r="A2236" s="54">
        <f>formulas!O2323</f>
        <v>0</v>
      </c>
      <c r="B2236" s="33">
        <f t="shared" ca="1" si="226"/>
        <v>32</v>
      </c>
      <c r="C2236">
        <f t="shared" si="227"/>
        <v>486</v>
      </c>
      <c r="D2236">
        <f t="shared" ca="1" si="225"/>
        <v>-2.1999999999999999E-2</v>
      </c>
      <c r="E2236">
        <f t="shared" ca="1" si="228"/>
        <v>0</v>
      </c>
      <c r="F2236">
        <f t="shared" ca="1" si="229"/>
        <v>31</v>
      </c>
      <c r="G2236">
        <f t="shared" ca="1" si="230"/>
        <v>32</v>
      </c>
      <c r="M2236">
        <v>1780</v>
      </c>
      <c r="N2236">
        <v>40.145000000000003</v>
      </c>
    </row>
    <row r="2237" spans="1:14">
      <c r="A2237" s="54">
        <f>formulas!O2324</f>
        <v>0</v>
      </c>
      <c r="B2237" s="33">
        <f t="shared" ca="1" si="226"/>
        <v>32</v>
      </c>
      <c r="C2237">
        <f t="shared" si="227"/>
        <v>486</v>
      </c>
      <c r="D2237">
        <f t="shared" ca="1" si="225"/>
        <v>-2.1999999999999999E-2</v>
      </c>
      <c r="E2237">
        <f t="shared" ca="1" si="228"/>
        <v>0</v>
      </c>
      <c r="F2237">
        <f t="shared" ca="1" si="229"/>
        <v>31</v>
      </c>
      <c r="G2237">
        <f t="shared" ca="1" si="230"/>
        <v>32</v>
      </c>
      <c r="M2237">
        <v>1781</v>
      </c>
      <c r="N2237">
        <v>40.167000000000002</v>
      </c>
    </row>
    <row r="2238" spans="1:14">
      <c r="A2238" s="54">
        <f>formulas!O2325</f>
        <v>0</v>
      </c>
      <c r="B2238" s="33">
        <f t="shared" ca="1" si="226"/>
        <v>32</v>
      </c>
      <c r="C2238">
        <f t="shared" si="227"/>
        <v>486</v>
      </c>
      <c r="D2238">
        <f t="shared" ca="1" si="225"/>
        <v>-2.1999999999999999E-2</v>
      </c>
      <c r="E2238">
        <f t="shared" ca="1" si="228"/>
        <v>0</v>
      </c>
      <c r="F2238">
        <f t="shared" ca="1" si="229"/>
        <v>31</v>
      </c>
      <c r="G2238">
        <f t="shared" ca="1" si="230"/>
        <v>32</v>
      </c>
      <c r="M2238">
        <v>1782</v>
      </c>
      <c r="N2238">
        <v>40.189</v>
      </c>
    </row>
    <row r="2239" spans="1:14">
      <c r="A2239" s="54">
        <f>formulas!O2326</f>
        <v>0</v>
      </c>
      <c r="B2239" s="33">
        <f t="shared" ca="1" si="226"/>
        <v>32</v>
      </c>
      <c r="C2239">
        <f t="shared" si="227"/>
        <v>486</v>
      </c>
      <c r="D2239">
        <f t="shared" ca="1" si="225"/>
        <v>-2.1999999999999999E-2</v>
      </c>
      <c r="E2239">
        <f t="shared" ca="1" si="228"/>
        <v>0</v>
      </c>
      <c r="F2239">
        <f t="shared" ca="1" si="229"/>
        <v>31</v>
      </c>
      <c r="G2239">
        <f t="shared" ca="1" si="230"/>
        <v>32</v>
      </c>
      <c r="M2239">
        <v>1783</v>
      </c>
      <c r="N2239">
        <v>40.210999999999999</v>
      </c>
    </row>
    <row r="2240" spans="1:14">
      <c r="A2240" s="54">
        <f>formulas!O2327</f>
        <v>0</v>
      </c>
      <c r="B2240" s="33">
        <f t="shared" ca="1" si="226"/>
        <v>32</v>
      </c>
      <c r="C2240">
        <f t="shared" si="227"/>
        <v>486</v>
      </c>
      <c r="D2240">
        <f t="shared" ca="1" si="225"/>
        <v>-2.1999999999999999E-2</v>
      </c>
      <c r="E2240">
        <f t="shared" ca="1" si="228"/>
        <v>0</v>
      </c>
      <c r="F2240">
        <f t="shared" ca="1" si="229"/>
        <v>31</v>
      </c>
      <c r="G2240">
        <f t="shared" ca="1" si="230"/>
        <v>32</v>
      </c>
      <c r="M2240">
        <v>1784</v>
      </c>
      <c r="N2240">
        <v>40.231999999999999</v>
      </c>
    </row>
    <row r="2241" spans="1:14">
      <c r="A2241" s="54">
        <f>formulas!O2328</f>
        <v>0</v>
      </c>
      <c r="B2241" s="33">
        <f t="shared" ca="1" si="226"/>
        <v>32</v>
      </c>
      <c r="C2241">
        <f t="shared" si="227"/>
        <v>486</v>
      </c>
      <c r="D2241">
        <f t="shared" ca="1" si="225"/>
        <v>-2.1999999999999999E-2</v>
      </c>
      <c r="E2241">
        <f t="shared" ca="1" si="228"/>
        <v>0</v>
      </c>
      <c r="F2241">
        <f t="shared" ca="1" si="229"/>
        <v>31</v>
      </c>
      <c r="G2241">
        <f t="shared" ca="1" si="230"/>
        <v>32</v>
      </c>
      <c r="M2241">
        <v>1785</v>
      </c>
      <c r="N2241">
        <v>40.253999999999998</v>
      </c>
    </row>
    <row r="2242" spans="1:14">
      <c r="A2242" s="54">
        <f>formulas!O2329</f>
        <v>0</v>
      </c>
      <c r="B2242" s="33">
        <f t="shared" ca="1" si="226"/>
        <v>32</v>
      </c>
      <c r="C2242">
        <f t="shared" si="227"/>
        <v>486</v>
      </c>
      <c r="D2242">
        <f t="shared" ca="1" si="225"/>
        <v>-2.1999999999999999E-2</v>
      </c>
      <c r="E2242">
        <f t="shared" ca="1" si="228"/>
        <v>0</v>
      </c>
      <c r="F2242">
        <f t="shared" ca="1" si="229"/>
        <v>31</v>
      </c>
      <c r="G2242">
        <f t="shared" ca="1" si="230"/>
        <v>32</v>
      </c>
      <c r="M2242">
        <v>1786</v>
      </c>
      <c r="N2242">
        <v>40.276000000000003</v>
      </c>
    </row>
    <row r="2243" spans="1:14">
      <c r="A2243" s="54">
        <f>formulas!O2330</f>
        <v>0</v>
      </c>
      <c r="B2243" s="33">
        <f t="shared" ca="1" si="226"/>
        <v>32</v>
      </c>
      <c r="C2243">
        <f t="shared" si="227"/>
        <v>486</v>
      </c>
      <c r="D2243">
        <f t="shared" ref="D2243:D2306" ca="1" si="231">INDIRECT(ADDRESS(C2243+1,14))</f>
        <v>-2.1999999999999999E-2</v>
      </c>
      <c r="E2243">
        <f t="shared" ca="1" si="228"/>
        <v>0</v>
      </c>
      <c r="F2243">
        <f t="shared" ca="1" si="229"/>
        <v>31</v>
      </c>
      <c r="G2243">
        <f t="shared" ca="1" si="230"/>
        <v>32</v>
      </c>
      <c r="M2243">
        <v>1787</v>
      </c>
      <c r="N2243">
        <v>40.298000000000002</v>
      </c>
    </row>
    <row r="2244" spans="1:14">
      <c r="A2244" s="54">
        <f>formulas!O2331</f>
        <v>0</v>
      </c>
      <c r="B2244" s="33">
        <f t="shared" ca="1" si="226"/>
        <v>32</v>
      </c>
      <c r="C2244">
        <f t="shared" si="227"/>
        <v>486</v>
      </c>
      <c r="D2244">
        <f t="shared" ca="1" si="231"/>
        <v>-2.1999999999999999E-2</v>
      </c>
      <c r="E2244">
        <f t="shared" ca="1" si="228"/>
        <v>0</v>
      </c>
      <c r="F2244">
        <f t="shared" ca="1" si="229"/>
        <v>31</v>
      </c>
      <c r="G2244">
        <f t="shared" ca="1" si="230"/>
        <v>32</v>
      </c>
      <c r="M2244">
        <v>1788</v>
      </c>
      <c r="N2244">
        <v>40.32</v>
      </c>
    </row>
    <row r="2245" spans="1:14">
      <c r="A2245" s="54">
        <f>formulas!O2332</f>
        <v>0</v>
      </c>
      <c r="B2245" s="33">
        <f t="shared" ca="1" si="226"/>
        <v>32</v>
      </c>
      <c r="C2245">
        <f t="shared" si="227"/>
        <v>486</v>
      </c>
      <c r="D2245">
        <f t="shared" ca="1" si="231"/>
        <v>-2.1999999999999999E-2</v>
      </c>
      <c r="E2245">
        <f t="shared" ca="1" si="228"/>
        <v>0</v>
      </c>
      <c r="F2245">
        <f t="shared" ca="1" si="229"/>
        <v>31</v>
      </c>
      <c r="G2245">
        <f t="shared" ca="1" si="230"/>
        <v>32</v>
      </c>
      <c r="M2245">
        <v>1789</v>
      </c>
      <c r="N2245">
        <v>40.341000000000001</v>
      </c>
    </row>
    <row r="2246" spans="1:14">
      <c r="A2246" s="54">
        <f>formulas!O2333</f>
        <v>0</v>
      </c>
      <c r="B2246" s="33">
        <f t="shared" ca="1" si="226"/>
        <v>32</v>
      </c>
      <c r="C2246">
        <f t="shared" si="227"/>
        <v>486</v>
      </c>
      <c r="D2246">
        <f t="shared" ca="1" si="231"/>
        <v>-2.1999999999999999E-2</v>
      </c>
      <c r="E2246">
        <f t="shared" ca="1" si="228"/>
        <v>0</v>
      </c>
      <c r="F2246">
        <f t="shared" ca="1" si="229"/>
        <v>31</v>
      </c>
      <c r="G2246">
        <f t="shared" ca="1" si="230"/>
        <v>32</v>
      </c>
      <c r="M2246">
        <v>1790</v>
      </c>
      <c r="N2246">
        <v>40.363</v>
      </c>
    </row>
    <row r="2247" spans="1:14">
      <c r="A2247" s="54">
        <f>formulas!O2334</f>
        <v>0</v>
      </c>
      <c r="B2247" s="33">
        <f t="shared" ca="1" si="226"/>
        <v>32</v>
      </c>
      <c r="C2247">
        <f t="shared" si="227"/>
        <v>486</v>
      </c>
      <c r="D2247">
        <f t="shared" ca="1" si="231"/>
        <v>-2.1999999999999999E-2</v>
      </c>
      <c r="E2247">
        <f t="shared" ca="1" si="228"/>
        <v>0</v>
      </c>
      <c r="F2247">
        <f t="shared" ca="1" si="229"/>
        <v>31</v>
      </c>
      <c r="G2247">
        <f t="shared" ca="1" si="230"/>
        <v>32</v>
      </c>
      <c r="M2247">
        <v>1791</v>
      </c>
      <c r="N2247">
        <v>40.384999999999998</v>
      </c>
    </row>
    <row r="2248" spans="1:14">
      <c r="A2248" s="54">
        <f>formulas!O2335</f>
        <v>0</v>
      </c>
      <c r="B2248" s="33">
        <f t="shared" ca="1" si="226"/>
        <v>32</v>
      </c>
      <c r="C2248">
        <f t="shared" si="227"/>
        <v>486</v>
      </c>
      <c r="D2248">
        <f t="shared" ca="1" si="231"/>
        <v>-2.1999999999999999E-2</v>
      </c>
      <c r="E2248">
        <f t="shared" ca="1" si="228"/>
        <v>0</v>
      </c>
      <c r="F2248">
        <f t="shared" ca="1" si="229"/>
        <v>31</v>
      </c>
      <c r="G2248">
        <f t="shared" ca="1" si="230"/>
        <v>32</v>
      </c>
      <c r="M2248">
        <v>1792</v>
      </c>
      <c r="N2248">
        <v>40.406999999999996</v>
      </c>
    </row>
    <row r="2249" spans="1:14">
      <c r="A2249" s="54">
        <f>formulas!O2336</f>
        <v>0</v>
      </c>
      <c r="B2249" s="33">
        <f t="shared" ca="1" si="226"/>
        <v>32</v>
      </c>
      <c r="C2249">
        <f t="shared" si="227"/>
        <v>486</v>
      </c>
      <c r="D2249">
        <f t="shared" ca="1" si="231"/>
        <v>-2.1999999999999999E-2</v>
      </c>
      <c r="E2249">
        <f t="shared" ca="1" si="228"/>
        <v>0</v>
      </c>
      <c r="F2249">
        <f t="shared" ca="1" si="229"/>
        <v>31</v>
      </c>
      <c r="G2249">
        <f t="shared" ca="1" si="230"/>
        <v>32</v>
      </c>
      <c r="M2249">
        <v>1793</v>
      </c>
      <c r="N2249">
        <v>40.429000000000002</v>
      </c>
    </row>
    <row r="2250" spans="1:14">
      <c r="A2250" s="54">
        <f>formulas!O2337</f>
        <v>0</v>
      </c>
      <c r="B2250" s="33">
        <f t="shared" ca="1" si="226"/>
        <v>32</v>
      </c>
      <c r="C2250">
        <f t="shared" si="227"/>
        <v>486</v>
      </c>
      <c r="D2250">
        <f t="shared" ca="1" si="231"/>
        <v>-2.1999999999999999E-2</v>
      </c>
      <c r="E2250">
        <f t="shared" ca="1" si="228"/>
        <v>0</v>
      </c>
      <c r="F2250">
        <f t="shared" ca="1" si="229"/>
        <v>31</v>
      </c>
      <c r="G2250">
        <f t="shared" ca="1" si="230"/>
        <v>32</v>
      </c>
      <c r="M2250">
        <v>1794</v>
      </c>
      <c r="N2250">
        <v>40.450000000000003</v>
      </c>
    </row>
    <row r="2251" spans="1:14">
      <c r="A2251" s="54">
        <f>formulas!O2338</f>
        <v>0</v>
      </c>
      <c r="B2251" s="33">
        <f t="shared" ca="1" si="226"/>
        <v>32</v>
      </c>
      <c r="C2251">
        <f t="shared" si="227"/>
        <v>486</v>
      </c>
      <c r="D2251">
        <f t="shared" ca="1" si="231"/>
        <v>-2.1999999999999999E-2</v>
      </c>
      <c r="E2251">
        <f t="shared" ca="1" si="228"/>
        <v>0</v>
      </c>
      <c r="F2251">
        <f t="shared" ca="1" si="229"/>
        <v>31</v>
      </c>
      <c r="G2251">
        <f t="shared" ca="1" si="230"/>
        <v>32</v>
      </c>
      <c r="M2251">
        <v>1795</v>
      </c>
      <c r="N2251">
        <v>40.472000000000001</v>
      </c>
    </row>
    <row r="2252" spans="1:14">
      <c r="A2252" s="54">
        <f>formulas!O2339</f>
        <v>0</v>
      </c>
      <c r="B2252" s="33">
        <f t="shared" ca="1" si="226"/>
        <v>32</v>
      </c>
      <c r="C2252">
        <f t="shared" si="227"/>
        <v>486</v>
      </c>
      <c r="D2252">
        <f t="shared" ca="1" si="231"/>
        <v>-2.1999999999999999E-2</v>
      </c>
      <c r="E2252">
        <f t="shared" ca="1" si="228"/>
        <v>0</v>
      </c>
      <c r="F2252">
        <f t="shared" ca="1" si="229"/>
        <v>31</v>
      </c>
      <c r="G2252">
        <f t="shared" ca="1" si="230"/>
        <v>32</v>
      </c>
      <c r="M2252">
        <v>1796</v>
      </c>
      <c r="N2252">
        <v>40.494</v>
      </c>
    </row>
    <row r="2253" spans="1:14">
      <c r="A2253" s="54">
        <f>formulas!O2340</f>
        <v>0</v>
      </c>
      <c r="B2253" s="33">
        <f t="shared" ca="1" si="226"/>
        <v>32</v>
      </c>
      <c r="C2253">
        <f t="shared" si="227"/>
        <v>486</v>
      </c>
      <c r="D2253">
        <f t="shared" ca="1" si="231"/>
        <v>-2.1999999999999999E-2</v>
      </c>
      <c r="E2253">
        <f t="shared" ca="1" si="228"/>
        <v>0</v>
      </c>
      <c r="F2253">
        <f t="shared" ca="1" si="229"/>
        <v>31</v>
      </c>
      <c r="G2253">
        <f t="shared" ca="1" si="230"/>
        <v>32</v>
      </c>
      <c r="M2253">
        <v>1797</v>
      </c>
      <c r="N2253">
        <v>40.515999999999998</v>
      </c>
    </row>
    <row r="2254" spans="1:14">
      <c r="A2254" s="54">
        <f>formulas!O2341</f>
        <v>0</v>
      </c>
      <c r="B2254" s="33">
        <f t="shared" ca="1" si="226"/>
        <v>32</v>
      </c>
      <c r="C2254">
        <f t="shared" si="227"/>
        <v>486</v>
      </c>
      <c r="D2254">
        <f t="shared" ca="1" si="231"/>
        <v>-2.1999999999999999E-2</v>
      </c>
      <c r="E2254">
        <f t="shared" ca="1" si="228"/>
        <v>0</v>
      </c>
      <c r="F2254">
        <f t="shared" ca="1" si="229"/>
        <v>31</v>
      </c>
      <c r="G2254">
        <f t="shared" ca="1" si="230"/>
        <v>32</v>
      </c>
      <c r="M2254">
        <v>1798</v>
      </c>
      <c r="N2254">
        <v>40.536999999999999</v>
      </c>
    </row>
    <row r="2255" spans="1:14">
      <c r="A2255" s="54">
        <f>formulas!O2342</f>
        <v>0</v>
      </c>
      <c r="B2255" s="33">
        <f t="shared" ca="1" si="226"/>
        <v>32</v>
      </c>
      <c r="C2255">
        <f t="shared" si="227"/>
        <v>486</v>
      </c>
      <c r="D2255">
        <f t="shared" ca="1" si="231"/>
        <v>-2.1999999999999999E-2</v>
      </c>
      <c r="E2255">
        <f t="shared" ca="1" si="228"/>
        <v>0</v>
      </c>
      <c r="F2255">
        <f t="shared" ca="1" si="229"/>
        <v>31</v>
      </c>
      <c r="G2255">
        <f t="shared" ca="1" si="230"/>
        <v>32</v>
      </c>
      <c r="M2255">
        <v>1799</v>
      </c>
      <c r="N2255">
        <v>40.558999999999997</v>
      </c>
    </row>
    <row r="2256" spans="1:14">
      <c r="A2256" s="54">
        <f>formulas!O2343</f>
        <v>0</v>
      </c>
      <c r="B2256" s="33">
        <f t="shared" ca="1" si="226"/>
        <v>32</v>
      </c>
      <c r="C2256">
        <f t="shared" si="227"/>
        <v>486</v>
      </c>
      <c r="D2256">
        <f t="shared" ca="1" si="231"/>
        <v>-2.1999999999999999E-2</v>
      </c>
      <c r="E2256">
        <f t="shared" ca="1" si="228"/>
        <v>0</v>
      </c>
      <c r="F2256">
        <f t="shared" ca="1" si="229"/>
        <v>31</v>
      </c>
      <c r="G2256">
        <f t="shared" ca="1" si="230"/>
        <v>32</v>
      </c>
      <c r="M2256">
        <v>1800</v>
      </c>
      <c r="N2256">
        <v>40.581000000000003</v>
      </c>
    </row>
    <row r="2257" spans="1:14">
      <c r="A2257" s="54">
        <f>formulas!O2344</f>
        <v>0</v>
      </c>
      <c r="B2257" s="33">
        <f t="shared" ca="1" si="226"/>
        <v>32</v>
      </c>
      <c r="C2257">
        <f t="shared" si="227"/>
        <v>486</v>
      </c>
      <c r="D2257">
        <f t="shared" ca="1" si="231"/>
        <v>-2.1999999999999999E-2</v>
      </c>
      <c r="E2257">
        <f t="shared" ca="1" si="228"/>
        <v>0</v>
      </c>
      <c r="F2257">
        <f t="shared" ca="1" si="229"/>
        <v>31</v>
      </c>
      <c r="G2257">
        <f t="shared" ca="1" si="230"/>
        <v>32</v>
      </c>
      <c r="M2257">
        <v>1801</v>
      </c>
      <c r="N2257">
        <v>40.603000000000002</v>
      </c>
    </row>
    <row r="2258" spans="1:14">
      <c r="A2258" s="54">
        <f>formulas!O2345</f>
        <v>0</v>
      </c>
      <c r="B2258" s="33">
        <f t="shared" ca="1" si="226"/>
        <v>32</v>
      </c>
      <c r="C2258">
        <f t="shared" si="227"/>
        <v>486</v>
      </c>
      <c r="D2258">
        <f t="shared" ca="1" si="231"/>
        <v>-2.1999999999999999E-2</v>
      </c>
      <c r="E2258">
        <f t="shared" ca="1" si="228"/>
        <v>0</v>
      </c>
      <c r="F2258">
        <f t="shared" ca="1" si="229"/>
        <v>31</v>
      </c>
      <c r="G2258">
        <f t="shared" ca="1" si="230"/>
        <v>32</v>
      </c>
      <c r="M2258">
        <v>1802</v>
      </c>
      <c r="N2258">
        <v>40.624000000000002</v>
      </c>
    </row>
    <row r="2259" spans="1:14">
      <c r="A2259" s="54">
        <f>formulas!O2346</f>
        <v>0</v>
      </c>
      <c r="B2259" s="33">
        <f t="shared" ca="1" si="226"/>
        <v>32</v>
      </c>
      <c r="C2259">
        <f t="shared" si="227"/>
        <v>486</v>
      </c>
      <c r="D2259">
        <f t="shared" ca="1" si="231"/>
        <v>-2.1999999999999999E-2</v>
      </c>
      <c r="E2259">
        <f t="shared" ca="1" si="228"/>
        <v>0</v>
      </c>
      <c r="F2259">
        <f t="shared" ca="1" si="229"/>
        <v>31</v>
      </c>
      <c r="G2259">
        <f t="shared" ca="1" si="230"/>
        <v>32</v>
      </c>
      <c r="M2259">
        <v>1803</v>
      </c>
      <c r="N2259">
        <v>40.646000000000001</v>
      </c>
    </row>
    <row r="2260" spans="1:14">
      <c r="A2260" s="54">
        <f>formulas!O2347</f>
        <v>0</v>
      </c>
      <c r="B2260" s="33">
        <f t="shared" ca="1" si="226"/>
        <v>32</v>
      </c>
      <c r="C2260">
        <f t="shared" si="227"/>
        <v>486</v>
      </c>
      <c r="D2260">
        <f t="shared" ca="1" si="231"/>
        <v>-2.1999999999999999E-2</v>
      </c>
      <c r="E2260">
        <f t="shared" ca="1" si="228"/>
        <v>0</v>
      </c>
      <c r="F2260">
        <f t="shared" ca="1" si="229"/>
        <v>31</v>
      </c>
      <c r="G2260">
        <f t="shared" ca="1" si="230"/>
        <v>32</v>
      </c>
      <c r="M2260">
        <v>1804</v>
      </c>
      <c r="N2260">
        <v>40.667999999999999</v>
      </c>
    </row>
    <row r="2261" spans="1:14">
      <c r="A2261" s="54">
        <f>formulas!O2348</f>
        <v>0</v>
      </c>
      <c r="B2261" s="33">
        <f t="shared" ca="1" si="226"/>
        <v>32</v>
      </c>
      <c r="C2261">
        <f t="shared" si="227"/>
        <v>486</v>
      </c>
      <c r="D2261">
        <f t="shared" ca="1" si="231"/>
        <v>-2.1999999999999999E-2</v>
      </c>
      <c r="E2261">
        <f t="shared" ca="1" si="228"/>
        <v>0</v>
      </c>
      <c r="F2261">
        <f t="shared" ca="1" si="229"/>
        <v>31</v>
      </c>
      <c r="G2261">
        <f t="shared" ca="1" si="230"/>
        <v>32</v>
      </c>
      <c r="M2261">
        <v>1805</v>
      </c>
      <c r="N2261">
        <v>40.69</v>
      </c>
    </row>
    <row r="2262" spans="1:14">
      <c r="A2262" s="54">
        <f>formulas!O2349</f>
        <v>0</v>
      </c>
      <c r="B2262" s="33">
        <f t="shared" ca="1" si="226"/>
        <v>32</v>
      </c>
      <c r="C2262">
        <f t="shared" si="227"/>
        <v>486</v>
      </c>
      <c r="D2262">
        <f t="shared" ca="1" si="231"/>
        <v>-2.1999999999999999E-2</v>
      </c>
      <c r="E2262">
        <f t="shared" ca="1" si="228"/>
        <v>0</v>
      </c>
      <c r="F2262">
        <f t="shared" ca="1" si="229"/>
        <v>31</v>
      </c>
      <c r="G2262">
        <f t="shared" ca="1" si="230"/>
        <v>32</v>
      </c>
      <c r="M2262">
        <v>1806</v>
      </c>
      <c r="N2262">
        <v>40.710999999999999</v>
      </c>
    </row>
    <row r="2263" spans="1:14">
      <c r="A2263" s="54">
        <f>formulas!O2350</f>
        <v>0</v>
      </c>
      <c r="B2263" s="33">
        <f t="shared" ca="1" si="226"/>
        <v>32</v>
      </c>
      <c r="C2263">
        <f t="shared" si="227"/>
        <v>486</v>
      </c>
      <c r="D2263">
        <f t="shared" ca="1" si="231"/>
        <v>-2.1999999999999999E-2</v>
      </c>
      <c r="E2263">
        <f t="shared" ca="1" si="228"/>
        <v>0</v>
      </c>
      <c r="F2263">
        <f t="shared" ca="1" si="229"/>
        <v>31</v>
      </c>
      <c r="G2263">
        <f t="shared" ca="1" si="230"/>
        <v>32</v>
      </c>
      <c r="M2263">
        <v>1807</v>
      </c>
      <c r="N2263">
        <v>40.732999999999997</v>
      </c>
    </row>
    <row r="2264" spans="1:14">
      <c r="A2264" s="54">
        <f>formulas!O2351</f>
        <v>0</v>
      </c>
      <c r="B2264" s="33">
        <f t="shared" ca="1" si="226"/>
        <v>32</v>
      </c>
      <c r="C2264">
        <f t="shared" si="227"/>
        <v>486</v>
      </c>
      <c r="D2264">
        <f t="shared" ca="1" si="231"/>
        <v>-2.1999999999999999E-2</v>
      </c>
      <c r="E2264">
        <f t="shared" ca="1" si="228"/>
        <v>0</v>
      </c>
      <c r="F2264">
        <f t="shared" ca="1" si="229"/>
        <v>31</v>
      </c>
      <c r="G2264">
        <f t="shared" ca="1" si="230"/>
        <v>32</v>
      </c>
      <c r="M2264">
        <v>1808</v>
      </c>
      <c r="N2264">
        <v>40.755000000000003</v>
      </c>
    </row>
    <row r="2265" spans="1:14">
      <c r="A2265" s="54">
        <f>formulas!O2352</f>
        <v>0</v>
      </c>
      <c r="B2265" s="33">
        <f t="shared" ca="1" si="226"/>
        <v>32</v>
      </c>
      <c r="C2265">
        <f t="shared" si="227"/>
        <v>486</v>
      </c>
      <c r="D2265">
        <f t="shared" ca="1" si="231"/>
        <v>-2.1999999999999999E-2</v>
      </c>
      <c r="E2265">
        <f t="shared" ca="1" si="228"/>
        <v>0</v>
      </c>
      <c r="F2265">
        <f t="shared" ca="1" si="229"/>
        <v>31</v>
      </c>
      <c r="G2265">
        <f t="shared" ca="1" si="230"/>
        <v>32</v>
      </c>
      <c r="M2265">
        <v>1809</v>
      </c>
      <c r="N2265">
        <v>40.777000000000001</v>
      </c>
    </row>
    <row r="2266" spans="1:14">
      <c r="A2266" s="54">
        <f>formulas!O2353</f>
        <v>0</v>
      </c>
      <c r="B2266" s="33">
        <f t="shared" ca="1" si="226"/>
        <v>32</v>
      </c>
      <c r="C2266">
        <f t="shared" si="227"/>
        <v>486</v>
      </c>
      <c r="D2266">
        <f t="shared" ca="1" si="231"/>
        <v>-2.1999999999999999E-2</v>
      </c>
      <c r="E2266">
        <f t="shared" ca="1" si="228"/>
        <v>0</v>
      </c>
      <c r="F2266">
        <f t="shared" ca="1" si="229"/>
        <v>31</v>
      </c>
      <c r="G2266">
        <f t="shared" ca="1" si="230"/>
        <v>32</v>
      </c>
      <c r="M2266">
        <v>1810</v>
      </c>
      <c r="N2266">
        <v>40.798000000000002</v>
      </c>
    </row>
    <row r="2267" spans="1:14">
      <c r="A2267" s="54">
        <f>formulas!O2354</f>
        <v>0</v>
      </c>
      <c r="B2267" s="33">
        <f t="shared" ca="1" si="226"/>
        <v>32</v>
      </c>
      <c r="C2267">
        <f t="shared" si="227"/>
        <v>486</v>
      </c>
      <c r="D2267">
        <f t="shared" ca="1" si="231"/>
        <v>-2.1999999999999999E-2</v>
      </c>
      <c r="E2267">
        <f t="shared" ca="1" si="228"/>
        <v>0</v>
      </c>
      <c r="F2267">
        <f t="shared" ca="1" si="229"/>
        <v>31</v>
      </c>
      <c r="G2267">
        <f t="shared" ca="1" si="230"/>
        <v>32</v>
      </c>
      <c r="M2267">
        <v>1811</v>
      </c>
      <c r="N2267">
        <v>40.82</v>
      </c>
    </row>
    <row r="2268" spans="1:14">
      <c r="A2268" s="54">
        <f>formulas!O2355</f>
        <v>0</v>
      </c>
      <c r="B2268" s="33">
        <f t="shared" ca="1" si="226"/>
        <v>32</v>
      </c>
      <c r="C2268">
        <f t="shared" si="227"/>
        <v>486</v>
      </c>
      <c r="D2268">
        <f t="shared" ca="1" si="231"/>
        <v>-2.1999999999999999E-2</v>
      </c>
      <c r="E2268">
        <f t="shared" ca="1" si="228"/>
        <v>0</v>
      </c>
      <c r="F2268">
        <f t="shared" ca="1" si="229"/>
        <v>31</v>
      </c>
      <c r="G2268">
        <f t="shared" ca="1" si="230"/>
        <v>32</v>
      </c>
      <c r="M2268">
        <v>1812</v>
      </c>
      <c r="N2268">
        <v>40.841999999999999</v>
      </c>
    </row>
    <row r="2269" spans="1:14">
      <c r="A2269" s="54">
        <f>formulas!O2356</f>
        <v>0</v>
      </c>
      <c r="B2269" s="33">
        <f t="shared" ca="1" si="226"/>
        <v>32</v>
      </c>
      <c r="C2269">
        <f t="shared" si="227"/>
        <v>486</v>
      </c>
      <c r="D2269">
        <f t="shared" ca="1" si="231"/>
        <v>-2.1999999999999999E-2</v>
      </c>
      <c r="E2269">
        <f t="shared" ca="1" si="228"/>
        <v>0</v>
      </c>
      <c r="F2269">
        <f t="shared" ca="1" si="229"/>
        <v>31</v>
      </c>
      <c r="G2269">
        <f t="shared" ca="1" si="230"/>
        <v>32</v>
      </c>
      <c r="M2269">
        <v>1813</v>
      </c>
      <c r="N2269">
        <v>40.863999999999997</v>
      </c>
    </row>
    <row r="2270" spans="1:14">
      <c r="A2270" s="54">
        <f>formulas!O2357</f>
        <v>0</v>
      </c>
      <c r="B2270" s="33">
        <f t="shared" ca="1" si="226"/>
        <v>32</v>
      </c>
      <c r="C2270">
        <f t="shared" si="227"/>
        <v>486</v>
      </c>
      <c r="D2270">
        <f t="shared" ca="1" si="231"/>
        <v>-2.1999999999999999E-2</v>
      </c>
      <c r="E2270">
        <f t="shared" ca="1" si="228"/>
        <v>0</v>
      </c>
      <c r="F2270">
        <f t="shared" ca="1" si="229"/>
        <v>31</v>
      </c>
      <c r="G2270">
        <f t="shared" ca="1" si="230"/>
        <v>32</v>
      </c>
      <c r="M2270">
        <v>1814</v>
      </c>
      <c r="N2270">
        <v>40.884999999999998</v>
      </c>
    </row>
    <row r="2271" spans="1:14">
      <c r="A2271" s="54">
        <f>formulas!O2358</f>
        <v>0</v>
      </c>
      <c r="B2271" s="33">
        <f t="shared" ca="1" si="226"/>
        <v>32</v>
      </c>
      <c r="C2271">
        <f t="shared" si="227"/>
        <v>486</v>
      </c>
      <c r="D2271">
        <f t="shared" ca="1" si="231"/>
        <v>-2.1999999999999999E-2</v>
      </c>
      <c r="E2271">
        <f t="shared" ca="1" si="228"/>
        <v>0</v>
      </c>
      <c r="F2271">
        <f t="shared" ca="1" si="229"/>
        <v>31</v>
      </c>
      <c r="G2271">
        <f t="shared" ca="1" si="230"/>
        <v>32</v>
      </c>
      <c r="M2271">
        <v>1815</v>
      </c>
      <c r="N2271">
        <v>40.906999999999996</v>
      </c>
    </row>
    <row r="2272" spans="1:14">
      <c r="A2272" s="54">
        <f>formulas!O2359</f>
        <v>0</v>
      </c>
      <c r="B2272" s="33">
        <f t="shared" ca="1" si="226"/>
        <v>32</v>
      </c>
      <c r="C2272">
        <f t="shared" si="227"/>
        <v>486</v>
      </c>
      <c r="D2272">
        <f t="shared" ca="1" si="231"/>
        <v>-2.1999999999999999E-2</v>
      </c>
      <c r="E2272">
        <f t="shared" ca="1" si="228"/>
        <v>0</v>
      </c>
      <c r="F2272">
        <f t="shared" ca="1" si="229"/>
        <v>31</v>
      </c>
      <c r="G2272">
        <f t="shared" ca="1" si="230"/>
        <v>32</v>
      </c>
      <c r="M2272">
        <v>1816</v>
      </c>
      <c r="N2272">
        <v>40.929000000000002</v>
      </c>
    </row>
    <row r="2273" spans="1:14">
      <c r="A2273" s="54">
        <f>formulas!O2360</f>
        <v>0</v>
      </c>
      <c r="B2273" s="33">
        <f t="shared" ca="1" si="226"/>
        <v>32</v>
      </c>
      <c r="C2273">
        <f t="shared" si="227"/>
        <v>486</v>
      </c>
      <c r="D2273">
        <f t="shared" ca="1" si="231"/>
        <v>-2.1999999999999999E-2</v>
      </c>
      <c r="E2273">
        <f t="shared" ca="1" si="228"/>
        <v>0</v>
      </c>
      <c r="F2273">
        <f t="shared" ca="1" si="229"/>
        <v>31</v>
      </c>
      <c r="G2273">
        <f t="shared" ca="1" si="230"/>
        <v>32</v>
      </c>
      <c r="M2273">
        <v>1817</v>
      </c>
      <c r="N2273">
        <v>40.950000000000003</v>
      </c>
    </row>
    <row r="2274" spans="1:14">
      <c r="A2274" s="54">
        <f>formulas!O2361</f>
        <v>0</v>
      </c>
      <c r="B2274" s="33">
        <f t="shared" ca="1" si="226"/>
        <v>32</v>
      </c>
      <c r="C2274">
        <f t="shared" si="227"/>
        <v>486</v>
      </c>
      <c r="D2274">
        <f t="shared" ca="1" si="231"/>
        <v>-2.1999999999999999E-2</v>
      </c>
      <c r="E2274">
        <f t="shared" ca="1" si="228"/>
        <v>0</v>
      </c>
      <c r="F2274">
        <f t="shared" ca="1" si="229"/>
        <v>31</v>
      </c>
      <c r="G2274">
        <f t="shared" ca="1" si="230"/>
        <v>32</v>
      </c>
      <c r="M2274">
        <v>1818</v>
      </c>
      <c r="N2274">
        <v>40.972000000000001</v>
      </c>
    </row>
    <row r="2275" spans="1:14">
      <c r="A2275" s="54">
        <f>formulas!O2362</f>
        <v>0</v>
      </c>
      <c r="B2275" s="33">
        <f t="shared" ca="1" si="226"/>
        <v>32</v>
      </c>
      <c r="C2275">
        <f t="shared" si="227"/>
        <v>486</v>
      </c>
      <c r="D2275">
        <f t="shared" ca="1" si="231"/>
        <v>-2.1999999999999999E-2</v>
      </c>
      <c r="E2275">
        <f t="shared" ca="1" si="228"/>
        <v>0</v>
      </c>
      <c r="F2275">
        <f t="shared" ca="1" si="229"/>
        <v>31</v>
      </c>
      <c r="G2275">
        <f t="shared" ca="1" si="230"/>
        <v>32</v>
      </c>
      <c r="M2275">
        <v>1819</v>
      </c>
      <c r="N2275">
        <v>40.994</v>
      </c>
    </row>
    <row r="2276" spans="1:14">
      <c r="A2276" s="54">
        <f>formulas!O2363</f>
        <v>0</v>
      </c>
      <c r="B2276" s="33">
        <f t="shared" ca="1" si="226"/>
        <v>32</v>
      </c>
      <c r="C2276">
        <f t="shared" si="227"/>
        <v>486</v>
      </c>
      <c r="D2276">
        <f t="shared" ca="1" si="231"/>
        <v>-2.1999999999999999E-2</v>
      </c>
      <c r="E2276">
        <f t="shared" ca="1" si="228"/>
        <v>0</v>
      </c>
      <c r="F2276">
        <f t="shared" ca="1" si="229"/>
        <v>31</v>
      </c>
      <c r="G2276">
        <f t="shared" ca="1" si="230"/>
        <v>32</v>
      </c>
      <c r="M2276">
        <v>1820</v>
      </c>
      <c r="N2276">
        <v>41.015000000000001</v>
      </c>
    </row>
    <row r="2277" spans="1:14">
      <c r="A2277" s="54">
        <f>formulas!O2364</f>
        <v>0</v>
      </c>
      <c r="B2277" s="33">
        <f t="shared" ca="1" si="226"/>
        <v>32</v>
      </c>
      <c r="C2277">
        <f t="shared" si="227"/>
        <v>486</v>
      </c>
      <c r="D2277">
        <f t="shared" ca="1" si="231"/>
        <v>-2.1999999999999999E-2</v>
      </c>
      <c r="E2277">
        <f t="shared" ca="1" si="228"/>
        <v>0</v>
      </c>
      <c r="F2277">
        <f t="shared" ca="1" si="229"/>
        <v>31</v>
      </c>
      <c r="G2277">
        <f t="shared" ca="1" si="230"/>
        <v>32</v>
      </c>
      <c r="M2277">
        <v>1821</v>
      </c>
      <c r="N2277">
        <v>41.036999999999999</v>
      </c>
    </row>
    <row r="2278" spans="1:14">
      <c r="A2278" s="54">
        <f>formulas!O2365</f>
        <v>0</v>
      </c>
      <c r="B2278" s="33">
        <f t="shared" ca="1" si="226"/>
        <v>32</v>
      </c>
      <c r="C2278">
        <f t="shared" si="227"/>
        <v>486</v>
      </c>
      <c r="D2278">
        <f t="shared" ca="1" si="231"/>
        <v>-2.1999999999999999E-2</v>
      </c>
      <c r="E2278">
        <f t="shared" ca="1" si="228"/>
        <v>0</v>
      </c>
      <c r="F2278">
        <f t="shared" ca="1" si="229"/>
        <v>31</v>
      </c>
      <c r="G2278">
        <f t="shared" ca="1" si="230"/>
        <v>32</v>
      </c>
      <c r="M2278">
        <v>1822</v>
      </c>
      <c r="N2278">
        <v>41.058999999999997</v>
      </c>
    </row>
    <row r="2279" spans="1:14">
      <c r="A2279" s="54">
        <f>formulas!O2366</f>
        <v>0</v>
      </c>
      <c r="B2279" s="33">
        <f t="shared" ca="1" si="226"/>
        <v>32</v>
      </c>
      <c r="C2279">
        <f t="shared" si="227"/>
        <v>486</v>
      </c>
      <c r="D2279">
        <f t="shared" ca="1" si="231"/>
        <v>-2.1999999999999999E-2</v>
      </c>
      <c r="E2279">
        <f t="shared" ca="1" si="228"/>
        <v>0</v>
      </c>
      <c r="F2279">
        <f t="shared" ca="1" si="229"/>
        <v>31</v>
      </c>
      <c r="G2279">
        <f t="shared" ca="1" si="230"/>
        <v>32</v>
      </c>
      <c r="M2279">
        <v>1823</v>
      </c>
      <c r="N2279">
        <v>41.081000000000003</v>
      </c>
    </row>
    <row r="2280" spans="1:14">
      <c r="A2280" s="54">
        <f>formulas!O2367</f>
        <v>0</v>
      </c>
      <c r="B2280" s="33">
        <f t="shared" ca="1" si="226"/>
        <v>32</v>
      </c>
      <c r="C2280">
        <f t="shared" si="227"/>
        <v>486</v>
      </c>
      <c r="D2280">
        <f t="shared" ca="1" si="231"/>
        <v>-2.1999999999999999E-2</v>
      </c>
      <c r="E2280">
        <f t="shared" ca="1" si="228"/>
        <v>0</v>
      </c>
      <c r="F2280">
        <f t="shared" ca="1" si="229"/>
        <v>31</v>
      </c>
      <c r="G2280">
        <f t="shared" ca="1" si="230"/>
        <v>32</v>
      </c>
      <c r="M2280">
        <v>1824</v>
      </c>
      <c r="N2280">
        <v>41.101999999999997</v>
      </c>
    </row>
    <row r="2281" spans="1:14">
      <c r="A2281" s="54">
        <f>formulas!O2368</f>
        <v>0</v>
      </c>
      <c r="B2281" s="33">
        <f t="shared" ca="1" si="226"/>
        <v>32</v>
      </c>
      <c r="C2281">
        <f t="shared" si="227"/>
        <v>486</v>
      </c>
      <c r="D2281">
        <f t="shared" ca="1" si="231"/>
        <v>-2.1999999999999999E-2</v>
      </c>
      <c r="E2281">
        <f t="shared" ca="1" si="228"/>
        <v>0</v>
      </c>
      <c r="F2281">
        <f t="shared" ca="1" si="229"/>
        <v>31</v>
      </c>
      <c r="G2281">
        <f t="shared" ca="1" si="230"/>
        <v>32</v>
      </c>
      <c r="M2281">
        <v>1825</v>
      </c>
      <c r="N2281">
        <v>41.124000000000002</v>
      </c>
    </row>
    <row r="2282" spans="1:14">
      <c r="A2282" s="54">
        <f>formulas!O2369</f>
        <v>0</v>
      </c>
      <c r="B2282" s="33">
        <f t="shared" ca="1" si="226"/>
        <v>32</v>
      </c>
      <c r="C2282">
        <f t="shared" si="227"/>
        <v>486</v>
      </c>
      <c r="D2282">
        <f t="shared" ca="1" si="231"/>
        <v>-2.1999999999999999E-2</v>
      </c>
      <c r="E2282">
        <f t="shared" ca="1" si="228"/>
        <v>0</v>
      </c>
      <c r="F2282">
        <f t="shared" ca="1" si="229"/>
        <v>31</v>
      </c>
      <c r="G2282">
        <f t="shared" ca="1" si="230"/>
        <v>32</v>
      </c>
      <c r="M2282">
        <v>1826</v>
      </c>
      <c r="N2282">
        <v>41.146000000000001</v>
      </c>
    </row>
    <row r="2283" spans="1:14">
      <c r="A2283" s="54">
        <f>formulas!O2370</f>
        <v>0</v>
      </c>
      <c r="B2283" s="33">
        <f t="shared" ca="1" si="226"/>
        <v>32</v>
      </c>
      <c r="C2283">
        <f t="shared" si="227"/>
        <v>486</v>
      </c>
      <c r="D2283">
        <f t="shared" ca="1" si="231"/>
        <v>-2.1999999999999999E-2</v>
      </c>
      <c r="E2283">
        <f t="shared" ca="1" si="228"/>
        <v>0</v>
      </c>
      <c r="F2283">
        <f t="shared" ca="1" si="229"/>
        <v>31</v>
      </c>
      <c r="G2283">
        <f t="shared" ca="1" si="230"/>
        <v>32</v>
      </c>
      <c r="M2283">
        <v>1827</v>
      </c>
      <c r="N2283">
        <v>41.167000000000002</v>
      </c>
    </row>
    <row r="2284" spans="1:14">
      <c r="A2284" s="54">
        <f>formulas!O2371</f>
        <v>0</v>
      </c>
      <c r="B2284" s="33">
        <f t="shared" ca="1" si="226"/>
        <v>32</v>
      </c>
      <c r="C2284">
        <f t="shared" si="227"/>
        <v>486</v>
      </c>
      <c r="D2284">
        <f t="shared" ca="1" si="231"/>
        <v>-2.1999999999999999E-2</v>
      </c>
      <c r="E2284">
        <f t="shared" ca="1" si="228"/>
        <v>0</v>
      </c>
      <c r="F2284">
        <f t="shared" ca="1" si="229"/>
        <v>31</v>
      </c>
      <c r="G2284">
        <f t="shared" ca="1" si="230"/>
        <v>32</v>
      </c>
      <c r="M2284">
        <v>1828</v>
      </c>
      <c r="N2284">
        <v>41.189</v>
      </c>
    </row>
    <row r="2285" spans="1:14">
      <c r="A2285" s="54">
        <f>formulas!O2372</f>
        <v>0</v>
      </c>
      <c r="B2285" s="33">
        <f t="shared" ca="1" si="226"/>
        <v>32</v>
      </c>
      <c r="C2285">
        <f t="shared" si="227"/>
        <v>486</v>
      </c>
      <c r="D2285">
        <f t="shared" ca="1" si="231"/>
        <v>-2.1999999999999999E-2</v>
      </c>
      <c r="E2285">
        <f t="shared" ca="1" si="228"/>
        <v>0</v>
      </c>
      <c r="F2285">
        <f t="shared" ca="1" si="229"/>
        <v>31</v>
      </c>
      <c r="G2285">
        <f t="shared" ca="1" si="230"/>
        <v>32</v>
      </c>
      <c r="M2285">
        <v>1829</v>
      </c>
      <c r="N2285">
        <v>41.210999999999999</v>
      </c>
    </row>
    <row r="2286" spans="1:14">
      <c r="A2286" s="54">
        <f>formulas!O2373</f>
        <v>0</v>
      </c>
      <c r="B2286" s="33">
        <f t="shared" ca="1" si="226"/>
        <v>32</v>
      </c>
      <c r="C2286">
        <f t="shared" si="227"/>
        <v>486</v>
      </c>
      <c r="D2286">
        <f t="shared" ca="1" si="231"/>
        <v>-2.1999999999999999E-2</v>
      </c>
      <c r="E2286">
        <f t="shared" ca="1" si="228"/>
        <v>0</v>
      </c>
      <c r="F2286">
        <f t="shared" ca="1" si="229"/>
        <v>31</v>
      </c>
      <c r="G2286">
        <f t="shared" ca="1" si="230"/>
        <v>32</v>
      </c>
      <c r="M2286">
        <v>1830</v>
      </c>
      <c r="N2286">
        <v>41.231999999999999</v>
      </c>
    </row>
    <row r="2287" spans="1:14">
      <c r="A2287" s="54">
        <f>formulas!O2374</f>
        <v>0</v>
      </c>
      <c r="B2287" s="33">
        <f t="shared" ca="1" si="226"/>
        <v>32</v>
      </c>
      <c r="C2287">
        <f t="shared" si="227"/>
        <v>486</v>
      </c>
      <c r="D2287">
        <f t="shared" ca="1" si="231"/>
        <v>-2.1999999999999999E-2</v>
      </c>
      <c r="E2287">
        <f t="shared" ca="1" si="228"/>
        <v>0</v>
      </c>
      <c r="F2287">
        <f t="shared" ca="1" si="229"/>
        <v>31</v>
      </c>
      <c r="G2287">
        <f t="shared" ca="1" si="230"/>
        <v>32</v>
      </c>
      <c r="M2287">
        <v>1831</v>
      </c>
      <c r="N2287">
        <v>41.253999999999998</v>
      </c>
    </row>
    <row r="2288" spans="1:14">
      <c r="A2288" s="54">
        <f>formulas!O2375</f>
        <v>0</v>
      </c>
      <c r="B2288" s="33">
        <f t="shared" ca="1" si="226"/>
        <v>32</v>
      </c>
      <c r="C2288">
        <f t="shared" si="227"/>
        <v>486</v>
      </c>
      <c r="D2288">
        <f t="shared" ca="1" si="231"/>
        <v>-2.1999999999999999E-2</v>
      </c>
      <c r="E2288">
        <f t="shared" ca="1" si="228"/>
        <v>0</v>
      </c>
      <c r="F2288">
        <f t="shared" ca="1" si="229"/>
        <v>31</v>
      </c>
      <c r="G2288">
        <f t="shared" ca="1" si="230"/>
        <v>32</v>
      </c>
      <c r="M2288">
        <v>1832</v>
      </c>
      <c r="N2288">
        <v>41.276000000000003</v>
      </c>
    </row>
    <row r="2289" spans="1:14">
      <c r="A2289" s="54">
        <f>formulas!O2376</f>
        <v>0</v>
      </c>
      <c r="B2289" s="33">
        <f t="shared" ref="B2289:B2352" ca="1" si="232">(A2289-D2289)/(E2289-D2289)*(G2289-F2289)+F2289</f>
        <v>32</v>
      </c>
      <c r="C2289">
        <f t="shared" ref="C2289:C2352" si="233">COUNTIF($N$2:$N$25400,"&lt;"&amp;A2289)</f>
        <v>486</v>
      </c>
      <c r="D2289">
        <f t="shared" ca="1" si="231"/>
        <v>-2.1999999999999999E-2</v>
      </c>
      <c r="E2289">
        <f t="shared" ref="E2289:E2352" ca="1" si="234">INDIRECT(ADDRESS(C2289+2,14))</f>
        <v>0</v>
      </c>
      <c r="F2289">
        <f t="shared" ref="F2289:F2352" ca="1" si="235">INDIRECT(ADDRESS(C2289+1,13))</f>
        <v>31</v>
      </c>
      <c r="G2289">
        <f t="shared" ref="G2289:G2352" ca="1" si="236">INDIRECT(ADDRESS(C2289+2,13))</f>
        <v>32</v>
      </c>
      <c r="M2289">
        <v>1833</v>
      </c>
      <c r="N2289">
        <v>41.296999999999997</v>
      </c>
    </row>
    <row r="2290" spans="1:14">
      <c r="A2290" s="54">
        <f>formulas!O2377</f>
        <v>0</v>
      </c>
      <c r="B2290" s="33">
        <f t="shared" ca="1" si="232"/>
        <v>32</v>
      </c>
      <c r="C2290">
        <f t="shared" si="233"/>
        <v>486</v>
      </c>
      <c r="D2290">
        <f t="shared" ca="1" si="231"/>
        <v>-2.1999999999999999E-2</v>
      </c>
      <c r="E2290">
        <f t="shared" ca="1" si="234"/>
        <v>0</v>
      </c>
      <c r="F2290">
        <f t="shared" ca="1" si="235"/>
        <v>31</v>
      </c>
      <c r="G2290">
        <f t="shared" ca="1" si="236"/>
        <v>32</v>
      </c>
      <c r="M2290">
        <v>1834</v>
      </c>
      <c r="N2290">
        <v>41.319000000000003</v>
      </c>
    </row>
    <row r="2291" spans="1:14">
      <c r="A2291" s="54">
        <f>formulas!O2378</f>
        <v>0</v>
      </c>
      <c r="B2291" s="33">
        <f t="shared" ca="1" si="232"/>
        <v>32</v>
      </c>
      <c r="C2291">
        <f t="shared" si="233"/>
        <v>486</v>
      </c>
      <c r="D2291">
        <f t="shared" ca="1" si="231"/>
        <v>-2.1999999999999999E-2</v>
      </c>
      <c r="E2291">
        <f t="shared" ca="1" si="234"/>
        <v>0</v>
      </c>
      <c r="F2291">
        <f t="shared" ca="1" si="235"/>
        <v>31</v>
      </c>
      <c r="G2291">
        <f t="shared" ca="1" si="236"/>
        <v>32</v>
      </c>
      <c r="M2291">
        <v>1835</v>
      </c>
      <c r="N2291">
        <v>41.341000000000001</v>
      </c>
    </row>
    <row r="2292" spans="1:14">
      <c r="A2292" s="54">
        <f>formulas!O2379</f>
        <v>0</v>
      </c>
      <c r="B2292" s="33">
        <f t="shared" ca="1" si="232"/>
        <v>32</v>
      </c>
      <c r="C2292">
        <f t="shared" si="233"/>
        <v>486</v>
      </c>
      <c r="D2292">
        <f t="shared" ca="1" si="231"/>
        <v>-2.1999999999999999E-2</v>
      </c>
      <c r="E2292">
        <f t="shared" ca="1" si="234"/>
        <v>0</v>
      </c>
      <c r="F2292">
        <f t="shared" ca="1" si="235"/>
        <v>31</v>
      </c>
      <c r="G2292">
        <f t="shared" ca="1" si="236"/>
        <v>32</v>
      </c>
      <c r="M2292">
        <v>1836</v>
      </c>
      <c r="N2292">
        <v>41.362000000000002</v>
      </c>
    </row>
    <row r="2293" spans="1:14">
      <c r="A2293" s="54">
        <f>formulas!O2380</f>
        <v>0</v>
      </c>
      <c r="B2293" s="33">
        <f t="shared" ca="1" si="232"/>
        <v>32</v>
      </c>
      <c r="C2293">
        <f t="shared" si="233"/>
        <v>486</v>
      </c>
      <c r="D2293">
        <f t="shared" ca="1" si="231"/>
        <v>-2.1999999999999999E-2</v>
      </c>
      <c r="E2293">
        <f t="shared" ca="1" si="234"/>
        <v>0</v>
      </c>
      <c r="F2293">
        <f t="shared" ca="1" si="235"/>
        <v>31</v>
      </c>
      <c r="G2293">
        <f t="shared" ca="1" si="236"/>
        <v>32</v>
      </c>
      <c r="M2293">
        <v>1837</v>
      </c>
      <c r="N2293">
        <v>41.384</v>
      </c>
    </row>
    <row r="2294" spans="1:14">
      <c r="A2294" s="54">
        <f>formulas!O2381</f>
        <v>0</v>
      </c>
      <c r="B2294" s="33">
        <f t="shared" ca="1" si="232"/>
        <v>32</v>
      </c>
      <c r="C2294">
        <f t="shared" si="233"/>
        <v>486</v>
      </c>
      <c r="D2294">
        <f t="shared" ca="1" si="231"/>
        <v>-2.1999999999999999E-2</v>
      </c>
      <c r="E2294">
        <f t="shared" ca="1" si="234"/>
        <v>0</v>
      </c>
      <c r="F2294">
        <f t="shared" ca="1" si="235"/>
        <v>31</v>
      </c>
      <c r="G2294">
        <f t="shared" ca="1" si="236"/>
        <v>32</v>
      </c>
      <c r="M2294">
        <v>1838</v>
      </c>
      <c r="N2294">
        <v>41.405000000000001</v>
      </c>
    </row>
    <row r="2295" spans="1:14">
      <c r="A2295" s="54">
        <f>formulas!O2382</f>
        <v>0</v>
      </c>
      <c r="B2295" s="33">
        <f t="shared" ca="1" si="232"/>
        <v>32</v>
      </c>
      <c r="C2295">
        <f t="shared" si="233"/>
        <v>486</v>
      </c>
      <c r="D2295">
        <f t="shared" ca="1" si="231"/>
        <v>-2.1999999999999999E-2</v>
      </c>
      <c r="E2295">
        <f t="shared" ca="1" si="234"/>
        <v>0</v>
      </c>
      <c r="F2295">
        <f t="shared" ca="1" si="235"/>
        <v>31</v>
      </c>
      <c r="G2295">
        <f t="shared" ca="1" si="236"/>
        <v>32</v>
      </c>
      <c r="M2295">
        <v>1839</v>
      </c>
      <c r="N2295">
        <v>41.427</v>
      </c>
    </row>
    <row r="2296" spans="1:14">
      <c r="A2296" s="54">
        <f>formulas!O2383</f>
        <v>0</v>
      </c>
      <c r="B2296" s="33">
        <f t="shared" ca="1" si="232"/>
        <v>32</v>
      </c>
      <c r="C2296">
        <f t="shared" si="233"/>
        <v>486</v>
      </c>
      <c r="D2296">
        <f t="shared" ca="1" si="231"/>
        <v>-2.1999999999999999E-2</v>
      </c>
      <c r="E2296">
        <f t="shared" ca="1" si="234"/>
        <v>0</v>
      </c>
      <c r="F2296">
        <f t="shared" ca="1" si="235"/>
        <v>31</v>
      </c>
      <c r="G2296">
        <f t="shared" ca="1" si="236"/>
        <v>32</v>
      </c>
      <c r="M2296">
        <v>1840</v>
      </c>
      <c r="N2296">
        <v>41.448999999999998</v>
      </c>
    </row>
    <row r="2297" spans="1:14">
      <c r="A2297" s="54">
        <f>formulas!O2384</f>
        <v>0</v>
      </c>
      <c r="B2297" s="33">
        <f t="shared" ca="1" si="232"/>
        <v>32</v>
      </c>
      <c r="C2297">
        <f t="shared" si="233"/>
        <v>486</v>
      </c>
      <c r="D2297">
        <f t="shared" ca="1" si="231"/>
        <v>-2.1999999999999999E-2</v>
      </c>
      <c r="E2297">
        <f t="shared" ca="1" si="234"/>
        <v>0</v>
      </c>
      <c r="F2297">
        <f t="shared" ca="1" si="235"/>
        <v>31</v>
      </c>
      <c r="G2297">
        <f t="shared" ca="1" si="236"/>
        <v>32</v>
      </c>
      <c r="M2297">
        <v>1841</v>
      </c>
      <c r="N2297">
        <v>41.47</v>
      </c>
    </row>
    <row r="2298" spans="1:14">
      <c r="A2298" s="54">
        <f>formulas!O2385</f>
        <v>0</v>
      </c>
      <c r="B2298" s="33">
        <f t="shared" ca="1" si="232"/>
        <v>32</v>
      </c>
      <c r="C2298">
        <f t="shared" si="233"/>
        <v>486</v>
      </c>
      <c r="D2298">
        <f t="shared" ca="1" si="231"/>
        <v>-2.1999999999999999E-2</v>
      </c>
      <c r="E2298">
        <f t="shared" ca="1" si="234"/>
        <v>0</v>
      </c>
      <c r="F2298">
        <f t="shared" ca="1" si="235"/>
        <v>31</v>
      </c>
      <c r="G2298">
        <f t="shared" ca="1" si="236"/>
        <v>32</v>
      </c>
      <c r="M2298">
        <v>1842</v>
      </c>
      <c r="N2298">
        <v>41.491999999999997</v>
      </c>
    </row>
    <row r="2299" spans="1:14">
      <c r="A2299" s="54">
        <f>formulas!O2386</f>
        <v>0</v>
      </c>
      <c r="B2299" s="33">
        <f t="shared" ca="1" si="232"/>
        <v>32</v>
      </c>
      <c r="C2299">
        <f t="shared" si="233"/>
        <v>486</v>
      </c>
      <c r="D2299">
        <f t="shared" ca="1" si="231"/>
        <v>-2.1999999999999999E-2</v>
      </c>
      <c r="E2299">
        <f t="shared" ca="1" si="234"/>
        <v>0</v>
      </c>
      <c r="F2299">
        <f t="shared" ca="1" si="235"/>
        <v>31</v>
      </c>
      <c r="G2299">
        <f t="shared" ca="1" si="236"/>
        <v>32</v>
      </c>
      <c r="M2299">
        <v>1843</v>
      </c>
      <c r="N2299">
        <v>41.514000000000003</v>
      </c>
    </row>
    <row r="2300" spans="1:14">
      <c r="A2300" s="54">
        <f>formulas!O2387</f>
        <v>0</v>
      </c>
      <c r="B2300" s="33">
        <f t="shared" ca="1" si="232"/>
        <v>32</v>
      </c>
      <c r="C2300">
        <f t="shared" si="233"/>
        <v>486</v>
      </c>
      <c r="D2300">
        <f t="shared" ca="1" si="231"/>
        <v>-2.1999999999999999E-2</v>
      </c>
      <c r="E2300">
        <f t="shared" ca="1" si="234"/>
        <v>0</v>
      </c>
      <c r="F2300">
        <f t="shared" ca="1" si="235"/>
        <v>31</v>
      </c>
      <c r="G2300">
        <f t="shared" ca="1" si="236"/>
        <v>32</v>
      </c>
      <c r="M2300">
        <v>1844</v>
      </c>
      <c r="N2300">
        <v>41.534999999999997</v>
      </c>
    </row>
    <row r="2301" spans="1:14">
      <c r="A2301" s="54">
        <f>formulas!O2388</f>
        <v>0</v>
      </c>
      <c r="B2301" s="33">
        <f t="shared" ca="1" si="232"/>
        <v>32</v>
      </c>
      <c r="C2301">
        <f t="shared" si="233"/>
        <v>486</v>
      </c>
      <c r="D2301">
        <f t="shared" ca="1" si="231"/>
        <v>-2.1999999999999999E-2</v>
      </c>
      <c r="E2301">
        <f t="shared" ca="1" si="234"/>
        <v>0</v>
      </c>
      <c r="F2301">
        <f t="shared" ca="1" si="235"/>
        <v>31</v>
      </c>
      <c r="G2301">
        <f t="shared" ca="1" si="236"/>
        <v>32</v>
      </c>
      <c r="M2301">
        <v>1845</v>
      </c>
      <c r="N2301">
        <v>41.557000000000002</v>
      </c>
    </row>
    <row r="2302" spans="1:14">
      <c r="A2302" s="54">
        <f>formulas!O2389</f>
        <v>0</v>
      </c>
      <c r="B2302" s="33">
        <f t="shared" ca="1" si="232"/>
        <v>32</v>
      </c>
      <c r="C2302">
        <f t="shared" si="233"/>
        <v>486</v>
      </c>
      <c r="D2302">
        <f t="shared" ca="1" si="231"/>
        <v>-2.1999999999999999E-2</v>
      </c>
      <c r="E2302">
        <f t="shared" ca="1" si="234"/>
        <v>0</v>
      </c>
      <c r="F2302">
        <f t="shared" ca="1" si="235"/>
        <v>31</v>
      </c>
      <c r="G2302">
        <f t="shared" ca="1" si="236"/>
        <v>32</v>
      </c>
      <c r="M2302">
        <v>1846</v>
      </c>
      <c r="N2302">
        <v>41.578000000000003</v>
      </c>
    </row>
    <row r="2303" spans="1:14">
      <c r="A2303" s="54">
        <f>formulas!O2390</f>
        <v>0</v>
      </c>
      <c r="B2303" s="33">
        <f t="shared" ca="1" si="232"/>
        <v>32</v>
      </c>
      <c r="C2303">
        <f t="shared" si="233"/>
        <v>486</v>
      </c>
      <c r="D2303">
        <f t="shared" ca="1" si="231"/>
        <v>-2.1999999999999999E-2</v>
      </c>
      <c r="E2303">
        <f t="shared" ca="1" si="234"/>
        <v>0</v>
      </c>
      <c r="F2303">
        <f t="shared" ca="1" si="235"/>
        <v>31</v>
      </c>
      <c r="G2303">
        <f t="shared" ca="1" si="236"/>
        <v>32</v>
      </c>
      <c r="M2303">
        <v>1847</v>
      </c>
      <c r="N2303">
        <v>41.6</v>
      </c>
    </row>
    <row r="2304" spans="1:14">
      <c r="A2304" s="54">
        <f>formulas!O2391</f>
        <v>0</v>
      </c>
      <c r="B2304" s="33">
        <f t="shared" ca="1" si="232"/>
        <v>32</v>
      </c>
      <c r="C2304">
        <f t="shared" si="233"/>
        <v>486</v>
      </c>
      <c r="D2304">
        <f t="shared" ca="1" si="231"/>
        <v>-2.1999999999999999E-2</v>
      </c>
      <c r="E2304">
        <f t="shared" ca="1" si="234"/>
        <v>0</v>
      </c>
      <c r="F2304">
        <f t="shared" ca="1" si="235"/>
        <v>31</v>
      </c>
      <c r="G2304">
        <f t="shared" ca="1" si="236"/>
        <v>32</v>
      </c>
      <c r="M2304">
        <v>1848</v>
      </c>
      <c r="N2304">
        <v>41.622</v>
      </c>
    </row>
    <row r="2305" spans="1:14">
      <c r="A2305" s="54">
        <f>formulas!O2392</f>
        <v>0</v>
      </c>
      <c r="B2305" s="33">
        <f t="shared" ca="1" si="232"/>
        <v>32</v>
      </c>
      <c r="C2305">
        <f t="shared" si="233"/>
        <v>486</v>
      </c>
      <c r="D2305">
        <f t="shared" ca="1" si="231"/>
        <v>-2.1999999999999999E-2</v>
      </c>
      <c r="E2305">
        <f t="shared" ca="1" si="234"/>
        <v>0</v>
      </c>
      <c r="F2305">
        <f t="shared" ca="1" si="235"/>
        <v>31</v>
      </c>
      <c r="G2305">
        <f t="shared" ca="1" si="236"/>
        <v>32</v>
      </c>
      <c r="M2305">
        <v>1849</v>
      </c>
      <c r="N2305">
        <v>41.643000000000001</v>
      </c>
    </row>
    <row r="2306" spans="1:14">
      <c r="A2306" s="54">
        <f>formulas!O2393</f>
        <v>0</v>
      </c>
      <c r="B2306" s="33">
        <f t="shared" ca="1" si="232"/>
        <v>32</v>
      </c>
      <c r="C2306">
        <f t="shared" si="233"/>
        <v>486</v>
      </c>
      <c r="D2306">
        <f t="shared" ca="1" si="231"/>
        <v>-2.1999999999999999E-2</v>
      </c>
      <c r="E2306">
        <f t="shared" ca="1" si="234"/>
        <v>0</v>
      </c>
      <c r="F2306">
        <f t="shared" ca="1" si="235"/>
        <v>31</v>
      </c>
      <c r="G2306">
        <f t="shared" ca="1" si="236"/>
        <v>32</v>
      </c>
      <c r="M2306">
        <v>1850</v>
      </c>
      <c r="N2306">
        <v>41.664999999999999</v>
      </c>
    </row>
    <row r="2307" spans="1:14">
      <c r="A2307" s="54">
        <f>formulas!O2394</f>
        <v>0</v>
      </c>
      <c r="B2307" s="33">
        <f t="shared" ca="1" si="232"/>
        <v>32</v>
      </c>
      <c r="C2307">
        <f t="shared" si="233"/>
        <v>486</v>
      </c>
      <c r="D2307">
        <f t="shared" ref="D2307:D2370" ca="1" si="237">INDIRECT(ADDRESS(C2307+1,14))</f>
        <v>-2.1999999999999999E-2</v>
      </c>
      <c r="E2307">
        <f t="shared" ca="1" si="234"/>
        <v>0</v>
      </c>
      <c r="F2307">
        <f t="shared" ca="1" si="235"/>
        <v>31</v>
      </c>
      <c r="G2307">
        <f t="shared" ca="1" si="236"/>
        <v>32</v>
      </c>
      <c r="M2307">
        <v>1851</v>
      </c>
      <c r="N2307">
        <v>41.686</v>
      </c>
    </row>
    <row r="2308" spans="1:14">
      <c r="A2308" s="54">
        <f>formulas!O2395</f>
        <v>0</v>
      </c>
      <c r="B2308" s="33">
        <f t="shared" ca="1" si="232"/>
        <v>32</v>
      </c>
      <c r="C2308">
        <f t="shared" si="233"/>
        <v>486</v>
      </c>
      <c r="D2308">
        <f t="shared" ca="1" si="237"/>
        <v>-2.1999999999999999E-2</v>
      </c>
      <c r="E2308">
        <f t="shared" ca="1" si="234"/>
        <v>0</v>
      </c>
      <c r="F2308">
        <f t="shared" ca="1" si="235"/>
        <v>31</v>
      </c>
      <c r="G2308">
        <f t="shared" ca="1" si="236"/>
        <v>32</v>
      </c>
      <c r="M2308">
        <v>1852</v>
      </c>
      <c r="N2308">
        <v>41.707999999999998</v>
      </c>
    </row>
    <row r="2309" spans="1:14">
      <c r="A2309" s="54">
        <f>formulas!O2396</f>
        <v>0</v>
      </c>
      <c r="B2309" s="33">
        <f t="shared" ca="1" si="232"/>
        <v>32</v>
      </c>
      <c r="C2309">
        <f t="shared" si="233"/>
        <v>486</v>
      </c>
      <c r="D2309">
        <f t="shared" ca="1" si="237"/>
        <v>-2.1999999999999999E-2</v>
      </c>
      <c r="E2309">
        <f t="shared" ca="1" si="234"/>
        <v>0</v>
      </c>
      <c r="F2309">
        <f t="shared" ca="1" si="235"/>
        <v>31</v>
      </c>
      <c r="G2309">
        <f t="shared" ca="1" si="236"/>
        <v>32</v>
      </c>
      <c r="M2309">
        <v>1853</v>
      </c>
      <c r="N2309">
        <v>41.73</v>
      </c>
    </row>
    <row r="2310" spans="1:14">
      <c r="A2310" s="54">
        <f>formulas!O2397</f>
        <v>0</v>
      </c>
      <c r="B2310" s="33">
        <f t="shared" ca="1" si="232"/>
        <v>32</v>
      </c>
      <c r="C2310">
        <f t="shared" si="233"/>
        <v>486</v>
      </c>
      <c r="D2310">
        <f t="shared" ca="1" si="237"/>
        <v>-2.1999999999999999E-2</v>
      </c>
      <c r="E2310">
        <f t="shared" ca="1" si="234"/>
        <v>0</v>
      </c>
      <c r="F2310">
        <f t="shared" ca="1" si="235"/>
        <v>31</v>
      </c>
      <c r="G2310">
        <f t="shared" ca="1" si="236"/>
        <v>32</v>
      </c>
      <c r="M2310">
        <v>1854</v>
      </c>
      <c r="N2310">
        <v>41.750999999999998</v>
      </c>
    </row>
    <row r="2311" spans="1:14">
      <c r="A2311" s="54">
        <f>formulas!O2398</f>
        <v>0</v>
      </c>
      <c r="B2311" s="33">
        <f t="shared" ca="1" si="232"/>
        <v>32</v>
      </c>
      <c r="C2311">
        <f t="shared" si="233"/>
        <v>486</v>
      </c>
      <c r="D2311">
        <f t="shared" ca="1" si="237"/>
        <v>-2.1999999999999999E-2</v>
      </c>
      <c r="E2311">
        <f t="shared" ca="1" si="234"/>
        <v>0</v>
      </c>
      <c r="F2311">
        <f t="shared" ca="1" si="235"/>
        <v>31</v>
      </c>
      <c r="G2311">
        <f t="shared" ca="1" si="236"/>
        <v>32</v>
      </c>
      <c r="M2311">
        <v>1855</v>
      </c>
      <c r="N2311">
        <v>41.773000000000003</v>
      </c>
    </row>
    <row r="2312" spans="1:14">
      <c r="A2312" s="54">
        <f>formulas!O2399</f>
        <v>0</v>
      </c>
      <c r="B2312" s="33">
        <f t="shared" ca="1" si="232"/>
        <v>32</v>
      </c>
      <c r="C2312">
        <f t="shared" si="233"/>
        <v>486</v>
      </c>
      <c r="D2312">
        <f t="shared" ca="1" si="237"/>
        <v>-2.1999999999999999E-2</v>
      </c>
      <c r="E2312">
        <f t="shared" ca="1" si="234"/>
        <v>0</v>
      </c>
      <c r="F2312">
        <f t="shared" ca="1" si="235"/>
        <v>31</v>
      </c>
      <c r="G2312">
        <f t="shared" ca="1" si="236"/>
        <v>32</v>
      </c>
      <c r="M2312">
        <v>1856</v>
      </c>
      <c r="N2312">
        <v>41.793999999999997</v>
      </c>
    </row>
    <row r="2313" spans="1:14">
      <c r="A2313" s="54">
        <f>formulas!O2400</f>
        <v>0</v>
      </c>
      <c r="B2313" s="33">
        <f t="shared" ca="1" si="232"/>
        <v>32</v>
      </c>
      <c r="C2313">
        <f t="shared" si="233"/>
        <v>486</v>
      </c>
      <c r="D2313">
        <f t="shared" ca="1" si="237"/>
        <v>-2.1999999999999999E-2</v>
      </c>
      <c r="E2313">
        <f t="shared" ca="1" si="234"/>
        <v>0</v>
      </c>
      <c r="F2313">
        <f t="shared" ca="1" si="235"/>
        <v>31</v>
      </c>
      <c r="G2313">
        <f t="shared" ca="1" si="236"/>
        <v>32</v>
      </c>
      <c r="M2313">
        <v>1857</v>
      </c>
      <c r="N2313">
        <v>41.816000000000003</v>
      </c>
    </row>
    <row r="2314" spans="1:14">
      <c r="A2314" s="54">
        <f>formulas!O2401</f>
        <v>0</v>
      </c>
      <c r="B2314" s="33">
        <f t="shared" ca="1" si="232"/>
        <v>32</v>
      </c>
      <c r="C2314">
        <f t="shared" si="233"/>
        <v>486</v>
      </c>
      <c r="D2314">
        <f t="shared" ca="1" si="237"/>
        <v>-2.1999999999999999E-2</v>
      </c>
      <c r="E2314">
        <f t="shared" ca="1" si="234"/>
        <v>0</v>
      </c>
      <c r="F2314">
        <f t="shared" ca="1" si="235"/>
        <v>31</v>
      </c>
      <c r="G2314">
        <f t="shared" ca="1" si="236"/>
        <v>32</v>
      </c>
      <c r="M2314">
        <v>1858</v>
      </c>
      <c r="N2314">
        <v>41.838000000000001</v>
      </c>
    </row>
    <row r="2315" spans="1:14">
      <c r="A2315" s="54">
        <f>formulas!O2402</f>
        <v>0</v>
      </c>
      <c r="B2315" s="33">
        <f t="shared" ca="1" si="232"/>
        <v>32</v>
      </c>
      <c r="C2315">
        <f t="shared" si="233"/>
        <v>486</v>
      </c>
      <c r="D2315">
        <f t="shared" ca="1" si="237"/>
        <v>-2.1999999999999999E-2</v>
      </c>
      <c r="E2315">
        <f t="shared" ca="1" si="234"/>
        <v>0</v>
      </c>
      <c r="F2315">
        <f t="shared" ca="1" si="235"/>
        <v>31</v>
      </c>
      <c r="G2315">
        <f t="shared" ca="1" si="236"/>
        <v>32</v>
      </c>
      <c r="M2315">
        <v>1859</v>
      </c>
      <c r="N2315">
        <v>41.859000000000002</v>
      </c>
    </row>
    <row r="2316" spans="1:14">
      <c r="A2316" s="54">
        <f>formulas!O2403</f>
        <v>0</v>
      </c>
      <c r="B2316" s="33">
        <f t="shared" ca="1" si="232"/>
        <v>32</v>
      </c>
      <c r="C2316">
        <f t="shared" si="233"/>
        <v>486</v>
      </c>
      <c r="D2316">
        <f t="shared" ca="1" si="237"/>
        <v>-2.1999999999999999E-2</v>
      </c>
      <c r="E2316">
        <f t="shared" ca="1" si="234"/>
        <v>0</v>
      </c>
      <c r="F2316">
        <f t="shared" ca="1" si="235"/>
        <v>31</v>
      </c>
      <c r="G2316">
        <f t="shared" ca="1" si="236"/>
        <v>32</v>
      </c>
      <c r="M2316">
        <v>1860</v>
      </c>
      <c r="N2316">
        <v>41.881</v>
      </c>
    </row>
    <row r="2317" spans="1:14">
      <c r="A2317" s="54">
        <f>formulas!O2404</f>
        <v>0</v>
      </c>
      <c r="B2317" s="33">
        <f t="shared" ca="1" si="232"/>
        <v>32</v>
      </c>
      <c r="C2317">
        <f t="shared" si="233"/>
        <v>486</v>
      </c>
      <c r="D2317">
        <f t="shared" ca="1" si="237"/>
        <v>-2.1999999999999999E-2</v>
      </c>
      <c r="E2317">
        <f t="shared" ca="1" si="234"/>
        <v>0</v>
      </c>
      <c r="F2317">
        <f t="shared" ca="1" si="235"/>
        <v>31</v>
      </c>
      <c r="G2317">
        <f t="shared" ca="1" si="236"/>
        <v>32</v>
      </c>
      <c r="M2317">
        <v>1861</v>
      </c>
      <c r="N2317">
        <v>41.902000000000001</v>
      </c>
    </row>
    <row r="2318" spans="1:14">
      <c r="A2318" s="54">
        <f>formulas!O2405</f>
        <v>0</v>
      </c>
      <c r="B2318" s="33">
        <f t="shared" ca="1" si="232"/>
        <v>32</v>
      </c>
      <c r="C2318">
        <f t="shared" si="233"/>
        <v>486</v>
      </c>
      <c r="D2318">
        <f t="shared" ca="1" si="237"/>
        <v>-2.1999999999999999E-2</v>
      </c>
      <c r="E2318">
        <f t="shared" ca="1" si="234"/>
        <v>0</v>
      </c>
      <c r="F2318">
        <f t="shared" ca="1" si="235"/>
        <v>31</v>
      </c>
      <c r="G2318">
        <f t="shared" ca="1" si="236"/>
        <v>32</v>
      </c>
      <c r="M2318">
        <v>1862</v>
      </c>
      <c r="N2318">
        <v>41.923999999999999</v>
      </c>
    </row>
    <row r="2319" spans="1:14">
      <c r="A2319" s="54">
        <f>formulas!O2406</f>
        <v>0</v>
      </c>
      <c r="B2319" s="33">
        <f t="shared" ca="1" si="232"/>
        <v>32</v>
      </c>
      <c r="C2319">
        <f t="shared" si="233"/>
        <v>486</v>
      </c>
      <c r="D2319">
        <f t="shared" ca="1" si="237"/>
        <v>-2.1999999999999999E-2</v>
      </c>
      <c r="E2319">
        <f t="shared" ca="1" si="234"/>
        <v>0</v>
      </c>
      <c r="F2319">
        <f t="shared" ca="1" si="235"/>
        <v>31</v>
      </c>
      <c r="G2319">
        <f t="shared" ca="1" si="236"/>
        <v>32</v>
      </c>
      <c r="M2319">
        <v>1863</v>
      </c>
      <c r="N2319">
        <v>41.945</v>
      </c>
    </row>
    <row r="2320" spans="1:14">
      <c r="A2320" s="54">
        <f>formulas!O2407</f>
        <v>0</v>
      </c>
      <c r="B2320" s="33">
        <f t="shared" ca="1" si="232"/>
        <v>32</v>
      </c>
      <c r="C2320">
        <f t="shared" si="233"/>
        <v>486</v>
      </c>
      <c r="D2320">
        <f t="shared" ca="1" si="237"/>
        <v>-2.1999999999999999E-2</v>
      </c>
      <c r="E2320">
        <f t="shared" ca="1" si="234"/>
        <v>0</v>
      </c>
      <c r="F2320">
        <f t="shared" ca="1" si="235"/>
        <v>31</v>
      </c>
      <c r="G2320">
        <f t="shared" ca="1" si="236"/>
        <v>32</v>
      </c>
      <c r="M2320">
        <v>1864</v>
      </c>
      <c r="N2320">
        <v>41.966999999999999</v>
      </c>
    </row>
    <row r="2321" spans="1:14">
      <c r="A2321" s="54">
        <f>formulas!O2408</f>
        <v>0</v>
      </c>
      <c r="B2321" s="33">
        <f t="shared" ca="1" si="232"/>
        <v>32</v>
      </c>
      <c r="C2321">
        <f t="shared" si="233"/>
        <v>486</v>
      </c>
      <c r="D2321">
        <f t="shared" ca="1" si="237"/>
        <v>-2.1999999999999999E-2</v>
      </c>
      <c r="E2321">
        <f t="shared" ca="1" si="234"/>
        <v>0</v>
      </c>
      <c r="F2321">
        <f t="shared" ca="1" si="235"/>
        <v>31</v>
      </c>
      <c r="G2321">
        <f t="shared" ca="1" si="236"/>
        <v>32</v>
      </c>
      <c r="M2321">
        <v>1865</v>
      </c>
      <c r="N2321">
        <v>41.988</v>
      </c>
    </row>
    <row r="2322" spans="1:14">
      <c r="A2322" s="54">
        <f>formulas!O2409</f>
        <v>0</v>
      </c>
      <c r="B2322" s="33">
        <f t="shared" ca="1" si="232"/>
        <v>32</v>
      </c>
      <c r="C2322">
        <f t="shared" si="233"/>
        <v>486</v>
      </c>
      <c r="D2322">
        <f t="shared" ca="1" si="237"/>
        <v>-2.1999999999999999E-2</v>
      </c>
      <c r="E2322">
        <f t="shared" ca="1" si="234"/>
        <v>0</v>
      </c>
      <c r="F2322">
        <f t="shared" ca="1" si="235"/>
        <v>31</v>
      </c>
      <c r="G2322">
        <f t="shared" ca="1" si="236"/>
        <v>32</v>
      </c>
      <c r="M2322">
        <v>1866</v>
      </c>
      <c r="N2322">
        <v>42.01</v>
      </c>
    </row>
    <row r="2323" spans="1:14">
      <c r="A2323" s="54">
        <f>formulas!O2410</f>
        <v>0</v>
      </c>
      <c r="B2323" s="33">
        <f t="shared" ca="1" si="232"/>
        <v>32</v>
      </c>
      <c r="C2323">
        <f t="shared" si="233"/>
        <v>486</v>
      </c>
      <c r="D2323">
        <f t="shared" ca="1" si="237"/>
        <v>-2.1999999999999999E-2</v>
      </c>
      <c r="E2323">
        <f t="shared" ca="1" si="234"/>
        <v>0</v>
      </c>
      <c r="F2323">
        <f t="shared" ca="1" si="235"/>
        <v>31</v>
      </c>
      <c r="G2323">
        <f t="shared" ca="1" si="236"/>
        <v>32</v>
      </c>
      <c r="M2323">
        <v>1867</v>
      </c>
      <c r="N2323">
        <v>42.031999999999996</v>
      </c>
    </row>
    <row r="2324" spans="1:14">
      <c r="A2324" s="54">
        <f>formulas!O2411</f>
        <v>0</v>
      </c>
      <c r="B2324" s="33">
        <f t="shared" ca="1" si="232"/>
        <v>32</v>
      </c>
      <c r="C2324">
        <f t="shared" si="233"/>
        <v>486</v>
      </c>
      <c r="D2324">
        <f t="shared" ca="1" si="237"/>
        <v>-2.1999999999999999E-2</v>
      </c>
      <c r="E2324">
        <f t="shared" ca="1" si="234"/>
        <v>0</v>
      </c>
      <c r="F2324">
        <f t="shared" ca="1" si="235"/>
        <v>31</v>
      </c>
      <c r="G2324">
        <f t="shared" ca="1" si="236"/>
        <v>32</v>
      </c>
      <c r="M2324">
        <v>1868</v>
      </c>
      <c r="N2324">
        <v>42.052999999999997</v>
      </c>
    </row>
    <row r="2325" spans="1:14">
      <c r="A2325" s="54">
        <f>formulas!O2412</f>
        <v>0</v>
      </c>
      <c r="B2325" s="33">
        <f t="shared" ca="1" si="232"/>
        <v>32</v>
      </c>
      <c r="C2325">
        <f t="shared" si="233"/>
        <v>486</v>
      </c>
      <c r="D2325">
        <f t="shared" ca="1" si="237"/>
        <v>-2.1999999999999999E-2</v>
      </c>
      <c r="E2325">
        <f t="shared" ca="1" si="234"/>
        <v>0</v>
      </c>
      <c r="F2325">
        <f t="shared" ca="1" si="235"/>
        <v>31</v>
      </c>
      <c r="G2325">
        <f t="shared" ca="1" si="236"/>
        <v>32</v>
      </c>
      <c r="M2325">
        <v>1869</v>
      </c>
      <c r="N2325">
        <v>42.075000000000003</v>
      </c>
    </row>
    <row r="2326" spans="1:14">
      <c r="A2326" s="54">
        <f>formulas!O2413</f>
        <v>0</v>
      </c>
      <c r="B2326" s="33">
        <f t="shared" ca="1" si="232"/>
        <v>32</v>
      </c>
      <c r="C2326">
        <f t="shared" si="233"/>
        <v>486</v>
      </c>
      <c r="D2326">
        <f t="shared" ca="1" si="237"/>
        <v>-2.1999999999999999E-2</v>
      </c>
      <c r="E2326">
        <f t="shared" ca="1" si="234"/>
        <v>0</v>
      </c>
      <c r="F2326">
        <f t="shared" ca="1" si="235"/>
        <v>31</v>
      </c>
      <c r="G2326">
        <f t="shared" ca="1" si="236"/>
        <v>32</v>
      </c>
      <c r="M2326">
        <v>1870</v>
      </c>
      <c r="N2326">
        <v>42.095999999999997</v>
      </c>
    </row>
    <row r="2327" spans="1:14">
      <c r="A2327" s="54">
        <f>formulas!O2414</f>
        <v>0</v>
      </c>
      <c r="B2327" s="33">
        <f t="shared" ca="1" si="232"/>
        <v>32</v>
      </c>
      <c r="C2327">
        <f t="shared" si="233"/>
        <v>486</v>
      </c>
      <c r="D2327">
        <f t="shared" ca="1" si="237"/>
        <v>-2.1999999999999999E-2</v>
      </c>
      <c r="E2327">
        <f t="shared" ca="1" si="234"/>
        <v>0</v>
      </c>
      <c r="F2327">
        <f t="shared" ca="1" si="235"/>
        <v>31</v>
      </c>
      <c r="G2327">
        <f t="shared" ca="1" si="236"/>
        <v>32</v>
      </c>
      <c r="M2327">
        <v>1871</v>
      </c>
      <c r="N2327">
        <v>42.118000000000002</v>
      </c>
    </row>
    <row r="2328" spans="1:14">
      <c r="A2328" s="54">
        <f>formulas!O2415</f>
        <v>0</v>
      </c>
      <c r="B2328" s="33">
        <f t="shared" ca="1" si="232"/>
        <v>32</v>
      </c>
      <c r="C2328">
        <f t="shared" si="233"/>
        <v>486</v>
      </c>
      <c r="D2328">
        <f t="shared" ca="1" si="237"/>
        <v>-2.1999999999999999E-2</v>
      </c>
      <c r="E2328">
        <f t="shared" ca="1" si="234"/>
        <v>0</v>
      </c>
      <c r="F2328">
        <f t="shared" ca="1" si="235"/>
        <v>31</v>
      </c>
      <c r="G2328">
        <f t="shared" ca="1" si="236"/>
        <v>32</v>
      </c>
      <c r="M2328">
        <v>1872</v>
      </c>
      <c r="N2328">
        <v>42.139000000000003</v>
      </c>
    </row>
    <row r="2329" spans="1:14">
      <c r="A2329" s="54">
        <f>formulas!O2416</f>
        <v>0</v>
      </c>
      <c r="B2329" s="33">
        <f t="shared" ca="1" si="232"/>
        <v>32</v>
      </c>
      <c r="C2329">
        <f t="shared" si="233"/>
        <v>486</v>
      </c>
      <c r="D2329">
        <f t="shared" ca="1" si="237"/>
        <v>-2.1999999999999999E-2</v>
      </c>
      <c r="E2329">
        <f t="shared" ca="1" si="234"/>
        <v>0</v>
      </c>
      <c r="F2329">
        <f t="shared" ca="1" si="235"/>
        <v>31</v>
      </c>
      <c r="G2329">
        <f t="shared" ca="1" si="236"/>
        <v>32</v>
      </c>
      <c r="M2329">
        <v>1873</v>
      </c>
      <c r="N2329">
        <v>42.161000000000001</v>
      </c>
    </row>
    <row r="2330" spans="1:14">
      <c r="A2330" s="54">
        <f>formulas!O2417</f>
        <v>0</v>
      </c>
      <c r="B2330" s="33">
        <f t="shared" ca="1" si="232"/>
        <v>32</v>
      </c>
      <c r="C2330">
        <f t="shared" si="233"/>
        <v>486</v>
      </c>
      <c r="D2330">
        <f t="shared" ca="1" si="237"/>
        <v>-2.1999999999999999E-2</v>
      </c>
      <c r="E2330">
        <f t="shared" ca="1" si="234"/>
        <v>0</v>
      </c>
      <c r="F2330">
        <f t="shared" ca="1" si="235"/>
        <v>31</v>
      </c>
      <c r="G2330">
        <f t="shared" ca="1" si="236"/>
        <v>32</v>
      </c>
      <c r="M2330">
        <v>1874</v>
      </c>
      <c r="N2330">
        <v>42.182000000000002</v>
      </c>
    </row>
    <row r="2331" spans="1:14">
      <c r="A2331" s="54">
        <f>formulas!O2418</f>
        <v>0</v>
      </c>
      <c r="B2331" s="33">
        <f t="shared" ca="1" si="232"/>
        <v>32</v>
      </c>
      <c r="C2331">
        <f t="shared" si="233"/>
        <v>486</v>
      </c>
      <c r="D2331">
        <f t="shared" ca="1" si="237"/>
        <v>-2.1999999999999999E-2</v>
      </c>
      <c r="E2331">
        <f t="shared" ca="1" si="234"/>
        <v>0</v>
      </c>
      <c r="F2331">
        <f t="shared" ca="1" si="235"/>
        <v>31</v>
      </c>
      <c r="G2331">
        <f t="shared" ca="1" si="236"/>
        <v>32</v>
      </c>
      <c r="M2331">
        <v>1875</v>
      </c>
      <c r="N2331">
        <v>42.204000000000001</v>
      </c>
    </row>
    <row r="2332" spans="1:14">
      <c r="A2332" s="54">
        <f>formulas!O2419</f>
        <v>0</v>
      </c>
      <c r="B2332" s="33">
        <f t="shared" ca="1" si="232"/>
        <v>32</v>
      </c>
      <c r="C2332">
        <f t="shared" si="233"/>
        <v>486</v>
      </c>
      <c r="D2332">
        <f t="shared" ca="1" si="237"/>
        <v>-2.1999999999999999E-2</v>
      </c>
      <c r="E2332">
        <f t="shared" ca="1" si="234"/>
        <v>0</v>
      </c>
      <c r="F2332">
        <f t="shared" ca="1" si="235"/>
        <v>31</v>
      </c>
      <c r="G2332">
        <f t="shared" ca="1" si="236"/>
        <v>32</v>
      </c>
      <c r="M2332">
        <v>1876</v>
      </c>
      <c r="N2332">
        <v>42.225000000000001</v>
      </c>
    </row>
    <row r="2333" spans="1:14">
      <c r="A2333" s="54">
        <f>formulas!O2420</f>
        <v>0</v>
      </c>
      <c r="B2333" s="33">
        <f t="shared" ca="1" si="232"/>
        <v>32</v>
      </c>
      <c r="C2333">
        <f t="shared" si="233"/>
        <v>486</v>
      </c>
      <c r="D2333">
        <f t="shared" ca="1" si="237"/>
        <v>-2.1999999999999999E-2</v>
      </c>
      <c r="E2333">
        <f t="shared" ca="1" si="234"/>
        <v>0</v>
      </c>
      <c r="F2333">
        <f t="shared" ca="1" si="235"/>
        <v>31</v>
      </c>
      <c r="G2333">
        <f t="shared" ca="1" si="236"/>
        <v>32</v>
      </c>
      <c r="M2333">
        <v>1877</v>
      </c>
      <c r="N2333">
        <v>42.247</v>
      </c>
    </row>
    <row r="2334" spans="1:14">
      <c r="A2334" s="54">
        <f>formulas!O2421</f>
        <v>0</v>
      </c>
      <c r="B2334" s="33">
        <f t="shared" ca="1" si="232"/>
        <v>32</v>
      </c>
      <c r="C2334">
        <f t="shared" si="233"/>
        <v>486</v>
      </c>
      <c r="D2334">
        <f t="shared" ca="1" si="237"/>
        <v>-2.1999999999999999E-2</v>
      </c>
      <c r="E2334">
        <f t="shared" ca="1" si="234"/>
        <v>0</v>
      </c>
      <c r="F2334">
        <f t="shared" ca="1" si="235"/>
        <v>31</v>
      </c>
      <c r="G2334">
        <f t="shared" ca="1" si="236"/>
        <v>32</v>
      </c>
      <c r="M2334">
        <v>1878</v>
      </c>
      <c r="N2334">
        <v>42.268000000000001</v>
      </c>
    </row>
    <row r="2335" spans="1:14">
      <c r="A2335" s="54">
        <f>formulas!O2422</f>
        <v>0</v>
      </c>
      <c r="B2335" s="33">
        <f t="shared" ca="1" si="232"/>
        <v>32</v>
      </c>
      <c r="C2335">
        <f t="shared" si="233"/>
        <v>486</v>
      </c>
      <c r="D2335">
        <f t="shared" ca="1" si="237"/>
        <v>-2.1999999999999999E-2</v>
      </c>
      <c r="E2335">
        <f t="shared" ca="1" si="234"/>
        <v>0</v>
      </c>
      <c r="F2335">
        <f t="shared" ca="1" si="235"/>
        <v>31</v>
      </c>
      <c r="G2335">
        <f t="shared" ca="1" si="236"/>
        <v>32</v>
      </c>
      <c r="M2335">
        <v>1879</v>
      </c>
      <c r="N2335">
        <v>42.29</v>
      </c>
    </row>
    <row r="2336" spans="1:14">
      <c r="A2336" s="54">
        <f>formulas!O2423</f>
        <v>0</v>
      </c>
      <c r="B2336" s="33">
        <f t="shared" ca="1" si="232"/>
        <v>32</v>
      </c>
      <c r="C2336">
        <f t="shared" si="233"/>
        <v>486</v>
      </c>
      <c r="D2336">
        <f t="shared" ca="1" si="237"/>
        <v>-2.1999999999999999E-2</v>
      </c>
      <c r="E2336">
        <f t="shared" ca="1" si="234"/>
        <v>0</v>
      </c>
      <c r="F2336">
        <f t="shared" ca="1" si="235"/>
        <v>31</v>
      </c>
      <c r="G2336">
        <f t="shared" ca="1" si="236"/>
        <v>32</v>
      </c>
      <c r="M2336">
        <v>1880</v>
      </c>
      <c r="N2336">
        <v>42.311</v>
      </c>
    </row>
    <row r="2337" spans="1:14">
      <c r="A2337" s="54">
        <f>formulas!O2424</f>
        <v>0</v>
      </c>
      <c r="B2337" s="33">
        <f t="shared" ca="1" si="232"/>
        <v>32</v>
      </c>
      <c r="C2337">
        <f t="shared" si="233"/>
        <v>486</v>
      </c>
      <c r="D2337">
        <f t="shared" ca="1" si="237"/>
        <v>-2.1999999999999999E-2</v>
      </c>
      <c r="E2337">
        <f t="shared" ca="1" si="234"/>
        <v>0</v>
      </c>
      <c r="F2337">
        <f t="shared" ca="1" si="235"/>
        <v>31</v>
      </c>
      <c r="G2337">
        <f t="shared" ca="1" si="236"/>
        <v>32</v>
      </c>
      <c r="M2337">
        <v>1881</v>
      </c>
      <c r="N2337">
        <v>42.332999999999998</v>
      </c>
    </row>
    <row r="2338" spans="1:14">
      <c r="A2338" s="54">
        <f>formulas!O2425</f>
        <v>0</v>
      </c>
      <c r="B2338" s="33">
        <f t="shared" ca="1" si="232"/>
        <v>32</v>
      </c>
      <c r="C2338">
        <f t="shared" si="233"/>
        <v>486</v>
      </c>
      <c r="D2338">
        <f t="shared" ca="1" si="237"/>
        <v>-2.1999999999999999E-2</v>
      </c>
      <c r="E2338">
        <f t="shared" ca="1" si="234"/>
        <v>0</v>
      </c>
      <c r="F2338">
        <f t="shared" ca="1" si="235"/>
        <v>31</v>
      </c>
      <c r="G2338">
        <f t="shared" ca="1" si="236"/>
        <v>32</v>
      </c>
      <c r="M2338">
        <v>1882</v>
      </c>
      <c r="N2338">
        <v>42.353999999999999</v>
      </c>
    </row>
    <row r="2339" spans="1:14">
      <c r="A2339" s="54">
        <f>formulas!O2426</f>
        <v>0</v>
      </c>
      <c r="B2339" s="33">
        <f t="shared" ca="1" si="232"/>
        <v>32</v>
      </c>
      <c r="C2339">
        <f t="shared" si="233"/>
        <v>486</v>
      </c>
      <c r="D2339">
        <f t="shared" ca="1" si="237"/>
        <v>-2.1999999999999999E-2</v>
      </c>
      <c r="E2339">
        <f t="shared" ca="1" si="234"/>
        <v>0</v>
      </c>
      <c r="F2339">
        <f t="shared" ca="1" si="235"/>
        <v>31</v>
      </c>
      <c r="G2339">
        <f t="shared" ca="1" si="236"/>
        <v>32</v>
      </c>
      <c r="M2339">
        <v>1883</v>
      </c>
      <c r="N2339">
        <v>42.375999999999998</v>
      </c>
    </row>
    <row r="2340" spans="1:14">
      <c r="A2340" s="54">
        <f>formulas!O2427</f>
        <v>0</v>
      </c>
      <c r="B2340" s="33">
        <f t="shared" ca="1" si="232"/>
        <v>32</v>
      </c>
      <c r="C2340">
        <f t="shared" si="233"/>
        <v>486</v>
      </c>
      <c r="D2340">
        <f t="shared" ca="1" si="237"/>
        <v>-2.1999999999999999E-2</v>
      </c>
      <c r="E2340">
        <f t="shared" ca="1" si="234"/>
        <v>0</v>
      </c>
      <c r="F2340">
        <f t="shared" ca="1" si="235"/>
        <v>31</v>
      </c>
      <c r="G2340">
        <f t="shared" ca="1" si="236"/>
        <v>32</v>
      </c>
      <c r="M2340">
        <v>1884</v>
      </c>
      <c r="N2340">
        <v>42.396999999999998</v>
      </c>
    </row>
    <row r="2341" spans="1:14">
      <c r="A2341" s="54">
        <f>formulas!O2428</f>
        <v>0</v>
      </c>
      <c r="B2341" s="33">
        <f t="shared" ca="1" si="232"/>
        <v>32</v>
      </c>
      <c r="C2341">
        <f t="shared" si="233"/>
        <v>486</v>
      </c>
      <c r="D2341">
        <f t="shared" ca="1" si="237"/>
        <v>-2.1999999999999999E-2</v>
      </c>
      <c r="E2341">
        <f t="shared" ca="1" si="234"/>
        <v>0</v>
      </c>
      <c r="F2341">
        <f t="shared" ca="1" si="235"/>
        <v>31</v>
      </c>
      <c r="G2341">
        <f t="shared" ca="1" si="236"/>
        <v>32</v>
      </c>
      <c r="M2341">
        <v>1885</v>
      </c>
      <c r="N2341">
        <v>42.418999999999997</v>
      </c>
    </row>
    <row r="2342" spans="1:14">
      <c r="A2342" s="54">
        <f>formulas!O2429</f>
        <v>0</v>
      </c>
      <c r="B2342" s="33">
        <f t="shared" ca="1" si="232"/>
        <v>32</v>
      </c>
      <c r="C2342">
        <f t="shared" si="233"/>
        <v>486</v>
      </c>
      <c r="D2342">
        <f t="shared" ca="1" si="237"/>
        <v>-2.1999999999999999E-2</v>
      </c>
      <c r="E2342">
        <f t="shared" ca="1" si="234"/>
        <v>0</v>
      </c>
      <c r="F2342">
        <f t="shared" ca="1" si="235"/>
        <v>31</v>
      </c>
      <c r="G2342">
        <f t="shared" ca="1" si="236"/>
        <v>32</v>
      </c>
      <c r="M2342">
        <v>1886</v>
      </c>
      <c r="N2342">
        <v>42.44</v>
      </c>
    </row>
    <row r="2343" spans="1:14">
      <c r="A2343" s="54">
        <f>formulas!O2430</f>
        <v>0</v>
      </c>
      <c r="B2343" s="33">
        <f t="shared" ca="1" si="232"/>
        <v>32</v>
      </c>
      <c r="C2343">
        <f t="shared" si="233"/>
        <v>486</v>
      </c>
      <c r="D2343">
        <f t="shared" ca="1" si="237"/>
        <v>-2.1999999999999999E-2</v>
      </c>
      <c r="E2343">
        <f t="shared" ca="1" si="234"/>
        <v>0</v>
      </c>
      <c r="F2343">
        <f t="shared" ca="1" si="235"/>
        <v>31</v>
      </c>
      <c r="G2343">
        <f t="shared" ca="1" si="236"/>
        <v>32</v>
      </c>
      <c r="M2343">
        <v>1887</v>
      </c>
      <c r="N2343">
        <v>42.462000000000003</v>
      </c>
    </row>
    <row r="2344" spans="1:14">
      <c r="A2344" s="54">
        <f>formulas!O2431</f>
        <v>0</v>
      </c>
      <c r="B2344" s="33">
        <f t="shared" ca="1" si="232"/>
        <v>32</v>
      </c>
      <c r="C2344">
        <f t="shared" si="233"/>
        <v>486</v>
      </c>
      <c r="D2344">
        <f t="shared" ca="1" si="237"/>
        <v>-2.1999999999999999E-2</v>
      </c>
      <c r="E2344">
        <f t="shared" ca="1" si="234"/>
        <v>0</v>
      </c>
      <c r="F2344">
        <f t="shared" ca="1" si="235"/>
        <v>31</v>
      </c>
      <c r="G2344">
        <f t="shared" ca="1" si="236"/>
        <v>32</v>
      </c>
      <c r="M2344">
        <v>1888</v>
      </c>
      <c r="N2344">
        <v>42.482999999999997</v>
      </c>
    </row>
    <row r="2345" spans="1:14">
      <c r="A2345" s="54">
        <f>formulas!O2432</f>
        <v>0</v>
      </c>
      <c r="B2345" s="33">
        <f t="shared" ca="1" si="232"/>
        <v>32</v>
      </c>
      <c r="C2345">
        <f t="shared" si="233"/>
        <v>486</v>
      </c>
      <c r="D2345">
        <f t="shared" ca="1" si="237"/>
        <v>-2.1999999999999999E-2</v>
      </c>
      <c r="E2345">
        <f t="shared" ca="1" si="234"/>
        <v>0</v>
      </c>
      <c r="F2345">
        <f t="shared" ca="1" si="235"/>
        <v>31</v>
      </c>
      <c r="G2345">
        <f t="shared" ca="1" si="236"/>
        <v>32</v>
      </c>
      <c r="M2345">
        <v>1889</v>
      </c>
      <c r="N2345">
        <v>42.505000000000003</v>
      </c>
    </row>
    <row r="2346" spans="1:14">
      <c r="A2346" s="54">
        <f>formulas!O2433</f>
        <v>0</v>
      </c>
      <c r="B2346" s="33">
        <f t="shared" ca="1" si="232"/>
        <v>32</v>
      </c>
      <c r="C2346">
        <f t="shared" si="233"/>
        <v>486</v>
      </c>
      <c r="D2346">
        <f t="shared" ca="1" si="237"/>
        <v>-2.1999999999999999E-2</v>
      </c>
      <c r="E2346">
        <f t="shared" ca="1" si="234"/>
        <v>0</v>
      </c>
      <c r="F2346">
        <f t="shared" ca="1" si="235"/>
        <v>31</v>
      </c>
      <c r="G2346">
        <f t="shared" ca="1" si="236"/>
        <v>32</v>
      </c>
      <c r="M2346">
        <v>1890</v>
      </c>
      <c r="N2346">
        <v>42.526000000000003</v>
      </c>
    </row>
    <row r="2347" spans="1:14">
      <c r="A2347" s="54">
        <f>formulas!O2434</f>
        <v>0</v>
      </c>
      <c r="B2347" s="33">
        <f t="shared" ca="1" si="232"/>
        <v>32</v>
      </c>
      <c r="C2347">
        <f t="shared" si="233"/>
        <v>486</v>
      </c>
      <c r="D2347">
        <f t="shared" ca="1" si="237"/>
        <v>-2.1999999999999999E-2</v>
      </c>
      <c r="E2347">
        <f t="shared" ca="1" si="234"/>
        <v>0</v>
      </c>
      <c r="F2347">
        <f t="shared" ca="1" si="235"/>
        <v>31</v>
      </c>
      <c r="G2347">
        <f t="shared" ca="1" si="236"/>
        <v>32</v>
      </c>
      <c r="M2347">
        <v>1891</v>
      </c>
      <c r="N2347">
        <v>42.548000000000002</v>
      </c>
    </row>
    <row r="2348" spans="1:14">
      <c r="A2348" s="54">
        <f>formulas!O2435</f>
        <v>0</v>
      </c>
      <c r="B2348" s="33">
        <f t="shared" ca="1" si="232"/>
        <v>32</v>
      </c>
      <c r="C2348">
        <f t="shared" si="233"/>
        <v>486</v>
      </c>
      <c r="D2348">
        <f t="shared" ca="1" si="237"/>
        <v>-2.1999999999999999E-2</v>
      </c>
      <c r="E2348">
        <f t="shared" ca="1" si="234"/>
        <v>0</v>
      </c>
      <c r="F2348">
        <f t="shared" ca="1" si="235"/>
        <v>31</v>
      </c>
      <c r="G2348">
        <f t="shared" ca="1" si="236"/>
        <v>32</v>
      </c>
      <c r="M2348">
        <v>1892</v>
      </c>
      <c r="N2348">
        <v>42.569000000000003</v>
      </c>
    </row>
    <row r="2349" spans="1:14">
      <c r="A2349" s="54">
        <f>formulas!O2436</f>
        <v>0</v>
      </c>
      <c r="B2349" s="33">
        <f t="shared" ca="1" si="232"/>
        <v>32</v>
      </c>
      <c r="C2349">
        <f t="shared" si="233"/>
        <v>486</v>
      </c>
      <c r="D2349">
        <f t="shared" ca="1" si="237"/>
        <v>-2.1999999999999999E-2</v>
      </c>
      <c r="E2349">
        <f t="shared" ca="1" si="234"/>
        <v>0</v>
      </c>
      <c r="F2349">
        <f t="shared" ca="1" si="235"/>
        <v>31</v>
      </c>
      <c r="G2349">
        <f t="shared" ca="1" si="236"/>
        <v>32</v>
      </c>
      <c r="M2349">
        <v>1893</v>
      </c>
      <c r="N2349">
        <v>42.591000000000001</v>
      </c>
    </row>
    <row r="2350" spans="1:14">
      <c r="A2350" s="54">
        <f>formulas!O2437</f>
        <v>0</v>
      </c>
      <c r="B2350" s="33">
        <f t="shared" ca="1" si="232"/>
        <v>32</v>
      </c>
      <c r="C2350">
        <f t="shared" si="233"/>
        <v>486</v>
      </c>
      <c r="D2350">
        <f t="shared" ca="1" si="237"/>
        <v>-2.1999999999999999E-2</v>
      </c>
      <c r="E2350">
        <f t="shared" ca="1" si="234"/>
        <v>0</v>
      </c>
      <c r="F2350">
        <f t="shared" ca="1" si="235"/>
        <v>31</v>
      </c>
      <c r="G2350">
        <f t="shared" ca="1" si="236"/>
        <v>32</v>
      </c>
      <c r="M2350">
        <v>1894</v>
      </c>
      <c r="N2350">
        <v>42.612000000000002</v>
      </c>
    </row>
    <row r="2351" spans="1:14">
      <c r="A2351" s="54">
        <f>formulas!O2438</f>
        <v>0</v>
      </c>
      <c r="B2351" s="33">
        <f t="shared" ca="1" si="232"/>
        <v>32</v>
      </c>
      <c r="C2351">
        <f t="shared" si="233"/>
        <v>486</v>
      </c>
      <c r="D2351">
        <f t="shared" ca="1" si="237"/>
        <v>-2.1999999999999999E-2</v>
      </c>
      <c r="E2351">
        <f t="shared" ca="1" si="234"/>
        <v>0</v>
      </c>
      <c r="F2351">
        <f t="shared" ca="1" si="235"/>
        <v>31</v>
      </c>
      <c r="G2351">
        <f t="shared" ca="1" si="236"/>
        <v>32</v>
      </c>
      <c r="M2351">
        <v>1895</v>
      </c>
      <c r="N2351">
        <v>42.633000000000003</v>
      </c>
    </row>
    <row r="2352" spans="1:14">
      <c r="A2352" s="54">
        <f>formulas!O2439</f>
        <v>0</v>
      </c>
      <c r="B2352" s="33">
        <f t="shared" ca="1" si="232"/>
        <v>32</v>
      </c>
      <c r="C2352">
        <f t="shared" si="233"/>
        <v>486</v>
      </c>
      <c r="D2352">
        <f t="shared" ca="1" si="237"/>
        <v>-2.1999999999999999E-2</v>
      </c>
      <c r="E2352">
        <f t="shared" ca="1" si="234"/>
        <v>0</v>
      </c>
      <c r="F2352">
        <f t="shared" ca="1" si="235"/>
        <v>31</v>
      </c>
      <c r="G2352">
        <f t="shared" ca="1" si="236"/>
        <v>32</v>
      </c>
      <c r="M2352">
        <v>1896</v>
      </c>
      <c r="N2352">
        <v>42.655000000000001</v>
      </c>
    </row>
    <row r="2353" spans="1:14">
      <c r="A2353" s="54">
        <f>formulas!O2440</f>
        <v>0</v>
      </c>
      <c r="B2353" s="33">
        <f t="shared" ref="B2353:B2416" ca="1" si="238">(A2353-D2353)/(E2353-D2353)*(G2353-F2353)+F2353</f>
        <v>32</v>
      </c>
      <c r="C2353">
        <f t="shared" ref="C2353:C2416" si="239">COUNTIF($N$2:$N$25400,"&lt;"&amp;A2353)</f>
        <v>486</v>
      </c>
      <c r="D2353">
        <f t="shared" ca="1" si="237"/>
        <v>-2.1999999999999999E-2</v>
      </c>
      <c r="E2353">
        <f t="shared" ref="E2353:E2416" ca="1" si="240">INDIRECT(ADDRESS(C2353+2,14))</f>
        <v>0</v>
      </c>
      <c r="F2353">
        <f t="shared" ref="F2353:F2416" ca="1" si="241">INDIRECT(ADDRESS(C2353+1,13))</f>
        <v>31</v>
      </c>
      <c r="G2353">
        <f t="shared" ref="G2353:G2416" ca="1" si="242">INDIRECT(ADDRESS(C2353+2,13))</f>
        <v>32</v>
      </c>
      <c r="M2353">
        <v>1897</v>
      </c>
      <c r="N2353">
        <v>42.676000000000002</v>
      </c>
    </row>
    <row r="2354" spans="1:14">
      <c r="A2354" s="54">
        <f>formulas!O2441</f>
        <v>0</v>
      </c>
      <c r="B2354" s="33">
        <f t="shared" ca="1" si="238"/>
        <v>32</v>
      </c>
      <c r="C2354">
        <f t="shared" si="239"/>
        <v>486</v>
      </c>
      <c r="D2354">
        <f t="shared" ca="1" si="237"/>
        <v>-2.1999999999999999E-2</v>
      </c>
      <c r="E2354">
        <f t="shared" ca="1" si="240"/>
        <v>0</v>
      </c>
      <c r="F2354">
        <f t="shared" ca="1" si="241"/>
        <v>31</v>
      </c>
      <c r="G2354">
        <f t="shared" ca="1" si="242"/>
        <v>32</v>
      </c>
      <c r="M2354">
        <v>1898</v>
      </c>
      <c r="N2354">
        <v>42.698</v>
      </c>
    </row>
    <row r="2355" spans="1:14">
      <c r="A2355" s="54">
        <f>formulas!O2442</f>
        <v>0</v>
      </c>
      <c r="B2355" s="33">
        <f t="shared" ca="1" si="238"/>
        <v>32</v>
      </c>
      <c r="C2355">
        <f t="shared" si="239"/>
        <v>486</v>
      </c>
      <c r="D2355">
        <f t="shared" ca="1" si="237"/>
        <v>-2.1999999999999999E-2</v>
      </c>
      <c r="E2355">
        <f t="shared" ca="1" si="240"/>
        <v>0</v>
      </c>
      <c r="F2355">
        <f t="shared" ca="1" si="241"/>
        <v>31</v>
      </c>
      <c r="G2355">
        <f t="shared" ca="1" si="242"/>
        <v>32</v>
      </c>
      <c r="M2355">
        <v>1899</v>
      </c>
      <c r="N2355">
        <v>42.719000000000001</v>
      </c>
    </row>
    <row r="2356" spans="1:14">
      <c r="A2356" s="54">
        <f>formulas!O2443</f>
        <v>0</v>
      </c>
      <c r="B2356" s="33">
        <f t="shared" ca="1" si="238"/>
        <v>32</v>
      </c>
      <c r="C2356">
        <f t="shared" si="239"/>
        <v>486</v>
      </c>
      <c r="D2356">
        <f t="shared" ca="1" si="237"/>
        <v>-2.1999999999999999E-2</v>
      </c>
      <c r="E2356">
        <f t="shared" ca="1" si="240"/>
        <v>0</v>
      </c>
      <c r="F2356">
        <f t="shared" ca="1" si="241"/>
        <v>31</v>
      </c>
      <c r="G2356">
        <f t="shared" ca="1" si="242"/>
        <v>32</v>
      </c>
      <c r="M2356">
        <v>1900</v>
      </c>
      <c r="N2356">
        <v>42.741</v>
      </c>
    </row>
    <row r="2357" spans="1:14">
      <c r="A2357" s="54">
        <f>formulas!O2444</f>
        <v>0</v>
      </c>
      <c r="B2357" s="33">
        <f t="shared" ca="1" si="238"/>
        <v>32</v>
      </c>
      <c r="C2357">
        <f t="shared" si="239"/>
        <v>486</v>
      </c>
      <c r="D2357">
        <f t="shared" ca="1" si="237"/>
        <v>-2.1999999999999999E-2</v>
      </c>
      <c r="E2357">
        <f t="shared" ca="1" si="240"/>
        <v>0</v>
      </c>
      <c r="F2357">
        <f t="shared" ca="1" si="241"/>
        <v>31</v>
      </c>
      <c r="G2357">
        <f t="shared" ca="1" si="242"/>
        <v>32</v>
      </c>
      <c r="M2357">
        <v>1901</v>
      </c>
      <c r="N2357">
        <v>42.762</v>
      </c>
    </row>
    <row r="2358" spans="1:14">
      <c r="A2358" s="54">
        <f>formulas!O2445</f>
        <v>0</v>
      </c>
      <c r="B2358" s="33">
        <f t="shared" ca="1" si="238"/>
        <v>32</v>
      </c>
      <c r="C2358">
        <f t="shared" si="239"/>
        <v>486</v>
      </c>
      <c r="D2358">
        <f t="shared" ca="1" si="237"/>
        <v>-2.1999999999999999E-2</v>
      </c>
      <c r="E2358">
        <f t="shared" ca="1" si="240"/>
        <v>0</v>
      </c>
      <c r="F2358">
        <f t="shared" ca="1" si="241"/>
        <v>31</v>
      </c>
      <c r="G2358">
        <f t="shared" ca="1" si="242"/>
        <v>32</v>
      </c>
      <c r="M2358">
        <v>1902</v>
      </c>
      <c r="N2358">
        <v>42.783000000000001</v>
      </c>
    </row>
    <row r="2359" spans="1:14">
      <c r="A2359" s="54">
        <f>formulas!O2446</f>
        <v>0</v>
      </c>
      <c r="B2359" s="33">
        <f t="shared" ca="1" si="238"/>
        <v>32</v>
      </c>
      <c r="C2359">
        <f t="shared" si="239"/>
        <v>486</v>
      </c>
      <c r="D2359">
        <f t="shared" ca="1" si="237"/>
        <v>-2.1999999999999999E-2</v>
      </c>
      <c r="E2359">
        <f t="shared" ca="1" si="240"/>
        <v>0</v>
      </c>
      <c r="F2359">
        <f t="shared" ca="1" si="241"/>
        <v>31</v>
      </c>
      <c r="G2359">
        <f t="shared" ca="1" si="242"/>
        <v>32</v>
      </c>
      <c r="M2359">
        <v>1903</v>
      </c>
      <c r="N2359">
        <v>42.805</v>
      </c>
    </row>
    <row r="2360" spans="1:14">
      <c r="A2360" s="54">
        <f>formulas!O2447</f>
        <v>0</v>
      </c>
      <c r="B2360" s="33">
        <f t="shared" ca="1" si="238"/>
        <v>32</v>
      </c>
      <c r="C2360">
        <f t="shared" si="239"/>
        <v>486</v>
      </c>
      <c r="D2360">
        <f t="shared" ca="1" si="237"/>
        <v>-2.1999999999999999E-2</v>
      </c>
      <c r="E2360">
        <f t="shared" ca="1" si="240"/>
        <v>0</v>
      </c>
      <c r="F2360">
        <f t="shared" ca="1" si="241"/>
        <v>31</v>
      </c>
      <c r="G2360">
        <f t="shared" ca="1" si="242"/>
        <v>32</v>
      </c>
      <c r="M2360">
        <v>1904</v>
      </c>
      <c r="N2360">
        <v>42.826000000000001</v>
      </c>
    </row>
    <row r="2361" spans="1:14">
      <c r="A2361" s="54">
        <f>formulas!O2448</f>
        <v>0</v>
      </c>
      <c r="B2361" s="33">
        <f t="shared" ca="1" si="238"/>
        <v>32</v>
      </c>
      <c r="C2361">
        <f t="shared" si="239"/>
        <v>486</v>
      </c>
      <c r="D2361">
        <f t="shared" ca="1" si="237"/>
        <v>-2.1999999999999999E-2</v>
      </c>
      <c r="E2361">
        <f t="shared" ca="1" si="240"/>
        <v>0</v>
      </c>
      <c r="F2361">
        <f t="shared" ca="1" si="241"/>
        <v>31</v>
      </c>
      <c r="G2361">
        <f t="shared" ca="1" si="242"/>
        <v>32</v>
      </c>
      <c r="M2361">
        <v>1905</v>
      </c>
      <c r="N2361">
        <v>42.847999999999999</v>
      </c>
    </row>
    <row r="2362" spans="1:14">
      <c r="A2362" s="54">
        <f>formulas!O2449</f>
        <v>0</v>
      </c>
      <c r="B2362" s="33">
        <f t="shared" ca="1" si="238"/>
        <v>32</v>
      </c>
      <c r="C2362">
        <f t="shared" si="239"/>
        <v>486</v>
      </c>
      <c r="D2362">
        <f t="shared" ca="1" si="237"/>
        <v>-2.1999999999999999E-2</v>
      </c>
      <c r="E2362">
        <f t="shared" ca="1" si="240"/>
        <v>0</v>
      </c>
      <c r="F2362">
        <f t="shared" ca="1" si="241"/>
        <v>31</v>
      </c>
      <c r="G2362">
        <f t="shared" ca="1" si="242"/>
        <v>32</v>
      </c>
      <c r="M2362">
        <v>1906</v>
      </c>
      <c r="N2362">
        <v>42.869</v>
      </c>
    </row>
    <row r="2363" spans="1:14">
      <c r="A2363" s="54">
        <f>formulas!O2450</f>
        <v>0</v>
      </c>
      <c r="B2363" s="33">
        <f t="shared" ca="1" si="238"/>
        <v>32</v>
      </c>
      <c r="C2363">
        <f t="shared" si="239"/>
        <v>486</v>
      </c>
      <c r="D2363">
        <f t="shared" ca="1" si="237"/>
        <v>-2.1999999999999999E-2</v>
      </c>
      <c r="E2363">
        <f t="shared" ca="1" si="240"/>
        <v>0</v>
      </c>
      <c r="F2363">
        <f t="shared" ca="1" si="241"/>
        <v>31</v>
      </c>
      <c r="G2363">
        <f t="shared" ca="1" si="242"/>
        <v>32</v>
      </c>
      <c r="M2363">
        <v>1907</v>
      </c>
      <c r="N2363">
        <v>42.890999999999998</v>
      </c>
    </row>
    <row r="2364" spans="1:14">
      <c r="A2364" s="54">
        <f>formulas!O2451</f>
        <v>0</v>
      </c>
      <c r="B2364" s="33">
        <f t="shared" ca="1" si="238"/>
        <v>32</v>
      </c>
      <c r="C2364">
        <f t="shared" si="239"/>
        <v>486</v>
      </c>
      <c r="D2364">
        <f t="shared" ca="1" si="237"/>
        <v>-2.1999999999999999E-2</v>
      </c>
      <c r="E2364">
        <f t="shared" ca="1" si="240"/>
        <v>0</v>
      </c>
      <c r="F2364">
        <f t="shared" ca="1" si="241"/>
        <v>31</v>
      </c>
      <c r="G2364">
        <f t="shared" ca="1" si="242"/>
        <v>32</v>
      </c>
      <c r="M2364">
        <v>1908</v>
      </c>
      <c r="N2364">
        <v>42.911999999999999</v>
      </c>
    </row>
    <row r="2365" spans="1:14">
      <c r="A2365" s="54">
        <f>formulas!O2452</f>
        <v>0</v>
      </c>
      <c r="B2365" s="33">
        <f t="shared" ca="1" si="238"/>
        <v>32</v>
      </c>
      <c r="C2365">
        <f t="shared" si="239"/>
        <v>486</v>
      </c>
      <c r="D2365">
        <f t="shared" ca="1" si="237"/>
        <v>-2.1999999999999999E-2</v>
      </c>
      <c r="E2365">
        <f t="shared" ca="1" si="240"/>
        <v>0</v>
      </c>
      <c r="F2365">
        <f t="shared" ca="1" si="241"/>
        <v>31</v>
      </c>
      <c r="G2365">
        <f t="shared" ca="1" si="242"/>
        <v>32</v>
      </c>
      <c r="M2365">
        <v>1909</v>
      </c>
      <c r="N2365">
        <v>42.933</v>
      </c>
    </row>
    <row r="2366" spans="1:14">
      <c r="A2366" s="54">
        <f>formulas!O2453</f>
        <v>0</v>
      </c>
      <c r="B2366" s="33">
        <f t="shared" ca="1" si="238"/>
        <v>32</v>
      </c>
      <c r="C2366">
        <f t="shared" si="239"/>
        <v>486</v>
      </c>
      <c r="D2366">
        <f t="shared" ca="1" si="237"/>
        <v>-2.1999999999999999E-2</v>
      </c>
      <c r="E2366">
        <f t="shared" ca="1" si="240"/>
        <v>0</v>
      </c>
      <c r="F2366">
        <f t="shared" ca="1" si="241"/>
        <v>31</v>
      </c>
      <c r="G2366">
        <f t="shared" ca="1" si="242"/>
        <v>32</v>
      </c>
      <c r="M2366">
        <v>1910</v>
      </c>
      <c r="N2366">
        <v>42.954999999999998</v>
      </c>
    </row>
    <row r="2367" spans="1:14">
      <c r="A2367" s="54">
        <f>formulas!O2454</f>
        <v>0</v>
      </c>
      <c r="B2367" s="33">
        <f t="shared" ca="1" si="238"/>
        <v>32</v>
      </c>
      <c r="C2367">
        <f t="shared" si="239"/>
        <v>486</v>
      </c>
      <c r="D2367">
        <f t="shared" ca="1" si="237"/>
        <v>-2.1999999999999999E-2</v>
      </c>
      <c r="E2367">
        <f t="shared" ca="1" si="240"/>
        <v>0</v>
      </c>
      <c r="F2367">
        <f t="shared" ca="1" si="241"/>
        <v>31</v>
      </c>
      <c r="G2367">
        <f t="shared" ca="1" si="242"/>
        <v>32</v>
      </c>
      <c r="M2367">
        <v>1911</v>
      </c>
      <c r="N2367">
        <v>42.975999999999999</v>
      </c>
    </row>
    <row r="2368" spans="1:14">
      <c r="A2368" s="54">
        <f>formulas!O2455</f>
        <v>0</v>
      </c>
      <c r="B2368" s="33">
        <f t="shared" ca="1" si="238"/>
        <v>32</v>
      </c>
      <c r="C2368">
        <f t="shared" si="239"/>
        <v>486</v>
      </c>
      <c r="D2368">
        <f t="shared" ca="1" si="237"/>
        <v>-2.1999999999999999E-2</v>
      </c>
      <c r="E2368">
        <f t="shared" ca="1" si="240"/>
        <v>0</v>
      </c>
      <c r="F2368">
        <f t="shared" ca="1" si="241"/>
        <v>31</v>
      </c>
      <c r="G2368">
        <f t="shared" ca="1" si="242"/>
        <v>32</v>
      </c>
      <c r="M2368">
        <v>1912</v>
      </c>
      <c r="N2368">
        <v>42.997999999999998</v>
      </c>
    </row>
    <row r="2369" spans="1:14">
      <c r="A2369" s="54">
        <f>formulas!O2456</f>
        <v>0</v>
      </c>
      <c r="B2369" s="33">
        <f t="shared" ca="1" si="238"/>
        <v>32</v>
      </c>
      <c r="C2369">
        <f t="shared" si="239"/>
        <v>486</v>
      </c>
      <c r="D2369">
        <f t="shared" ca="1" si="237"/>
        <v>-2.1999999999999999E-2</v>
      </c>
      <c r="E2369">
        <f t="shared" ca="1" si="240"/>
        <v>0</v>
      </c>
      <c r="F2369">
        <f t="shared" ca="1" si="241"/>
        <v>31</v>
      </c>
      <c r="G2369">
        <f t="shared" ca="1" si="242"/>
        <v>32</v>
      </c>
      <c r="M2369">
        <v>1913</v>
      </c>
      <c r="N2369">
        <v>43.018999999999998</v>
      </c>
    </row>
    <row r="2370" spans="1:14">
      <c r="A2370" s="54">
        <f>formulas!O2457</f>
        <v>0</v>
      </c>
      <c r="B2370" s="33">
        <f t="shared" ca="1" si="238"/>
        <v>32</v>
      </c>
      <c r="C2370">
        <f t="shared" si="239"/>
        <v>486</v>
      </c>
      <c r="D2370">
        <f t="shared" ca="1" si="237"/>
        <v>-2.1999999999999999E-2</v>
      </c>
      <c r="E2370">
        <f t="shared" ca="1" si="240"/>
        <v>0</v>
      </c>
      <c r="F2370">
        <f t="shared" ca="1" si="241"/>
        <v>31</v>
      </c>
      <c r="G2370">
        <f t="shared" ca="1" si="242"/>
        <v>32</v>
      </c>
      <c r="M2370">
        <v>1914</v>
      </c>
      <c r="N2370">
        <v>43.04</v>
      </c>
    </row>
    <row r="2371" spans="1:14">
      <c r="A2371" s="54">
        <f>formulas!O2458</f>
        <v>0</v>
      </c>
      <c r="B2371" s="33">
        <f t="shared" ca="1" si="238"/>
        <v>32</v>
      </c>
      <c r="C2371">
        <f t="shared" si="239"/>
        <v>486</v>
      </c>
      <c r="D2371">
        <f t="shared" ref="D2371:D2434" ca="1" si="243">INDIRECT(ADDRESS(C2371+1,14))</f>
        <v>-2.1999999999999999E-2</v>
      </c>
      <c r="E2371">
        <f t="shared" ca="1" si="240"/>
        <v>0</v>
      </c>
      <c r="F2371">
        <f t="shared" ca="1" si="241"/>
        <v>31</v>
      </c>
      <c r="G2371">
        <f t="shared" ca="1" si="242"/>
        <v>32</v>
      </c>
      <c r="M2371">
        <v>1915</v>
      </c>
      <c r="N2371">
        <v>43.061999999999998</v>
      </c>
    </row>
    <row r="2372" spans="1:14">
      <c r="A2372" s="54">
        <f>formulas!O2459</f>
        <v>0</v>
      </c>
      <c r="B2372" s="33">
        <f t="shared" ca="1" si="238"/>
        <v>32</v>
      </c>
      <c r="C2372">
        <f t="shared" si="239"/>
        <v>486</v>
      </c>
      <c r="D2372">
        <f t="shared" ca="1" si="243"/>
        <v>-2.1999999999999999E-2</v>
      </c>
      <c r="E2372">
        <f t="shared" ca="1" si="240"/>
        <v>0</v>
      </c>
      <c r="F2372">
        <f t="shared" ca="1" si="241"/>
        <v>31</v>
      </c>
      <c r="G2372">
        <f t="shared" ca="1" si="242"/>
        <v>32</v>
      </c>
      <c r="M2372">
        <v>1916</v>
      </c>
      <c r="N2372">
        <v>43.082999999999998</v>
      </c>
    </row>
    <row r="2373" spans="1:14">
      <c r="A2373" s="54">
        <f>formulas!O2460</f>
        <v>0</v>
      </c>
      <c r="B2373" s="33">
        <f t="shared" ca="1" si="238"/>
        <v>32</v>
      </c>
      <c r="C2373">
        <f t="shared" si="239"/>
        <v>486</v>
      </c>
      <c r="D2373">
        <f t="shared" ca="1" si="243"/>
        <v>-2.1999999999999999E-2</v>
      </c>
      <c r="E2373">
        <f t="shared" ca="1" si="240"/>
        <v>0</v>
      </c>
      <c r="F2373">
        <f t="shared" ca="1" si="241"/>
        <v>31</v>
      </c>
      <c r="G2373">
        <f t="shared" ca="1" si="242"/>
        <v>32</v>
      </c>
      <c r="M2373">
        <v>1917</v>
      </c>
      <c r="N2373">
        <v>43.103999999999999</v>
      </c>
    </row>
    <row r="2374" spans="1:14">
      <c r="A2374" s="54">
        <f>formulas!O2461</f>
        <v>0</v>
      </c>
      <c r="B2374" s="33">
        <f t="shared" ca="1" si="238"/>
        <v>32</v>
      </c>
      <c r="C2374">
        <f t="shared" si="239"/>
        <v>486</v>
      </c>
      <c r="D2374">
        <f t="shared" ca="1" si="243"/>
        <v>-2.1999999999999999E-2</v>
      </c>
      <c r="E2374">
        <f t="shared" ca="1" si="240"/>
        <v>0</v>
      </c>
      <c r="F2374">
        <f t="shared" ca="1" si="241"/>
        <v>31</v>
      </c>
      <c r="G2374">
        <f t="shared" ca="1" si="242"/>
        <v>32</v>
      </c>
      <c r="M2374">
        <v>1918</v>
      </c>
      <c r="N2374">
        <v>43.125999999999998</v>
      </c>
    </row>
    <row r="2375" spans="1:14">
      <c r="A2375" s="54">
        <f>formulas!O2462</f>
        <v>0</v>
      </c>
      <c r="B2375" s="33">
        <f t="shared" ca="1" si="238"/>
        <v>32</v>
      </c>
      <c r="C2375">
        <f t="shared" si="239"/>
        <v>486</v>
      </c>
      <c r="D2375">
        <f t="shared" ca="1" si="243"/>
        <v>-2.1999999999999999E-2</v>
      </c>
      <c r="E2375">
        <f t="shared" ca="1" si="240"/>
        <v>0</v>
      </c>
      <c r="F2375">
        <f t="shared" ca="1" si="241"/>
        <v>31</v>
      </c>
      <c r="G2375">
        <f t="shared" ca="1" si="242"/>
        <v>32</v>
      </c>
      <c r="M2375">
        <v>1919</v>
      </c>
      <c r="N2375">
        <v>43.146999999999998</v>
      </c>
    </row>
    <row r="2376" spans="1:14">
      <c r="A2376" s="54">
        <f>formulas!O2463</f>
        <v>0</v>
      </c>
      <c r="B2376" s="33">
        <f t="shared" ca="1" si="238"/>
        <v>32</v>
      </c>
      <c r="C2376">
        <f t="shared" si="239"/>
        <v>486</v>
      </c>
      <c r="D2376">
        <f t="shared" ca="1" si="243"/>
        <v>-2.1999999999999999E-2</v>
      </c>
      <c r="E2376">
        <f t="shared" ca="1" si="240"/>
        <v>0</v>
      </c>
      <c r="F2376">
        <f t="shared" ca="1" si="241"/>
        <v>31</v>
      </c>
      <c r="G2376">
        <f t="shared" ca="1" si="242"/>
        <v>32</v>
      </c>
      <c r="M2376">
        <v>1920</v>
      </c>
      <c r="N2376">
        <v>43.168999999999997</v>
      </c>
    </row>
    <row r="2377" spans="1:14">
      <c r="A2377" s="54">
        <f>formulas!O2464</f>
        <v>0</v>
      </c>
      <c r="B2377" s="33">
        <f t="shared" ca="1" si="238"/>
        <v>32</v>
      </c>
      <c r="C2377">
        <f t="shared" si="239"/>
        <v>486</v>
      </c>
      <c r="D2377">
        <f t="shared" ca="1" si="243"/>
        <v>-2.1999999999999999E-2</v>
      </c>
      <c r="E2377">
        <f t="shared" ca="1" si="240"/>
        <v>0</v>
      </c>
      <c r="F2377">
        <f t="shared" ca="1" si="241"/>
        <v>31</v>
      </c>
      <c r="G2377">
        <f t="shared" ca="1" si="242"/>
        <v>32</v>
      </c>
      <c r="M2377">
        <v>1921</v>
      </c>
      <c r="N2377">
        <v>43.19</v>
      </c>
    </row>
    <row r="2378" spans="1:14">
      <c r="A2378" s="54">
        <f>formulas!O2465</f>
        <v>0</v>
      </c>
      <c r="B2378" s="33">
        <f t="shared" ca="1" si="238"/>
        <v>32</v>
      </c>
      <c r="C2378">
        <f t="shared" si="239"/>
        <v>486</v>
      </c>
      <c r="D2378">
        <f t="shared" ca="1" si="243"/>
        <v>-2.1999999999999999E-2</v>
      </c>
      <c r="E2378">
        <f t="shared" ca="1" si="240"/>
        <v>0</v>
      </c>
      <c r="F2378">
        <f t="shared" ca="1" si="241"/>
        <v>31</v>
      </c>
      <c r="G2378">
        <f t="shared" ca="1" si="242"/>
        <v>32</v>
      </c>
      <c r="M2378">
        <v>1922</v>
      </c>
      <c r="N2378">
        <v>43.210999999999999</v>
      </c>
    </row>
    <row r="2379" spans="1:14">
      <c r="A2379" s="54">
        <f>formulas!O2466</f>
        <v>0</v>
      </c>
      <c r="B2379" s="33">
        <f t="shared" ca="1" si="238"/>
        <v>32</v>
      </c>
      <c r="C2379">
        <f t="shared" si="239"/>
        <v>486</v>
      </c>
      <c r="D2379">
        <f t="shared" ca="1" si="243"/>
        <v>-2.1999999999999999E-2</v>
      </c>
      <c r="E2379">
        <f t="shared" ca="1" si="240"/>
        <v>0</v>
      </c>
      <c r="F2379">
        <f t="shared" ca="1" si="241"/>
        <v>31</v>
      </c>
      <c r="G2379">
        <f t="shared" ca="1" si="242"/>
        <v>32</v>
      </c>
      <c r="M2379">
        <v>1923</v>
      </c>
      <c r="N2379">
        <v>43.232999999999997</v>
      </c>
    </row>
    <row r="2380" spans="1:14">
      <c r="A2380" s="54">
        <f>formulas!O2467</f>
        <v>0</v>
      </c>
      <c r="B2380" s="33">
        <f t="shared" ca="1" si="238"/>
        <v>32</v>
      </c>
      <c r="C2380">
        <f t="shared" si="239"/>
        <v>486</v>
      </c>
      <c r="D2380">
        <f t="shared" ca="1" si="243"/>
        <v>-2.1999999999999999E-2</v>
      </c>
      <c r="E2380">
        <f t="shared" ca="1" si="240"/>
        <v>0</v>
      </c>
      <c r="F2380">
        <f t="shared" ca="1" si="241"/>
        <v>31</v>
      </c>
      <c r="G2380">
        <f t="shared" ca="1" si="242"/>
        <v>32</v>
      </c>
      <c r="M2380">
        <v>1924</v>
      </c>
      <c r="N2380">
        <v>43.253999999999998</v>
      </c>
    </row>
    <row r="2381" spans="1:14">
      <c r="A2381" s="54">
        <f>formulas!O2468</f>
        <v>0</v>
      </c>
      <c r="B2381" s="33">
        <f t="shared" ca="1" si="238"/>
        <v>32</v>
      </c>
      <c r="C2381">
        <f t="shared" si="239"/>
        <v>486</v>
      </c>
      <c r="D2381">
        <f t="shared" ca="1" si="243"/>
        <v>-2.1999999999999999E-2</v>
      </c>
      <c r="E2381">
        <f t="shared" ca="1" si="240"/>
        <v>0</v>
      </c>
      <c r="F2381">
        <f t="shared" ca="1" si="241"/>
        <v>31</v>
      </c>
      <c r="G2381">
        <f t="shared" ca="1" si="242"/>
        <v>32</v>
      </c>
      <c r="M2381">
        <v>1925</v>
      </c>
      <c r="N2381">
        <v>43.274999999999999</v>
      </c>
    </row>
    <row r="2382" spans="1:14">
      <c r="A2382" s="54">
        <f>formulas!O2469</f>
        <v>0</v>
      </c>
      <c r="B2382" s="33">
        <f t="shared" ca="1" si="238"/>
        <v>32</v>
      </c>
      <c r="C2382">
        <f t="shared" si="239"/>
        <v>486</v>
      </c>
      <c r="D2382">
        <f t="shared" ca="1" si="243"/>
        <v>-2.1999999999999999E-2</v>
      </c>
      <c r="E2382">
        <f t="shared" ca="1" si="240"/>
        <v>0</v>
      </c>
      <c r="F2382">
        <f t="shared" ca="1" si="241"/>
        <v>31</v>
      </c>
      <c r="G2382">
        <f t="shared" ca="1" si="242"/>
        <v>32</v>
      </c>
      <c r="M2382">
        <v>1926</v>
      </c>
      <c r="N2382">
        <v>43.296999999999997</v>
      </c>
    </row>
    <row r="2383" spans="1:14">
      <c r="A2383" s="54">
        <f>formulas!O2470</f>
        <v>0</v>
      </c>
      <c r="B2383" s="33">
        <f t="shared" ca="1" si="238"/>
        <v>32</v>
      </c>
      <c r="C2383">
        <f t="shared" si="239"/>
        <v>486</v>
      </c>
      <c r="D2383">
        <f t="shared" ca="1" si="243"/>
        <v>-2.1999999999999999E-2</v>
      </c>
      <c r="E2383">
        <f t="shared" ca="1" si="240"/>
        <v>0</v>
      </c>
      <c r="F2383">
        <f t="shared" ca="1" si="241"/>
        <v>31</v>
      </c>
      <c r="G2383">
        <f t="shared" ca="1" si="242"/>
        <v>32</v>
      </c>
      <c r="M2383">
        <v>1927</v>
      </c>
      <c r="N2383">
        <v>43.317999999999998</v>
      </c>
    </row>
    <row r="2384" spans="1:14">
      <c r="A2384" s="54">
        <f>formulas!O2471</f>
        <v>0</v>
      </c>
      <c r="B2384" s="33">
        <f t="shared" ca="1" si="238"/>
        <v>32</v>
      </c>
      <c r="C2384">
        <f t="shared" si="239"/>
        <v>486</v>
      </c>
      <c r="D2384">
        <f t="shared" ca="1" si="243"/>
        <v>-2.1999999999999999E-2</v>
      </c>
      <c r="E2384">
        <f t="shared" ca="1" si="240"/>
        <v>0</v>
      </c>
      <c r="F2384">
        <f t="shared" ca="1" si="241"/>
        <v>31</v>
      </c>
      <c r="G2384">
        <f t="shared" ca="1" si="242"/>
        <v>32</v>
      </c>
      <c r="M2384">
        <v>1928</v>
      </c>
      <c r="N2384">
        <v>43.338999999999999</v>
      </c>
    </row>
    <row r="2385" spans="1:14">
      <c r="A2385" s="54">
        <f>formulas!O2472</f>
        <v>0</v>
      </c>
      <c r="B2385" s="33">
        <f t="shared" ca="1" si="238"/>
        <v>32</v>
      </c>
      <c r="C2385">
        <f t="shared" si="239"/>
        <v>486</v>
      </c>
      <c r="D2385">
        <f t="shared" ca="1" si="243"/>
        <v>-2.1999999999999999E-2</v>
      </c>
      <c r="E2385">
        <f t="shared" ca="1" si="240"/>
        <v>0</v>
      </c>
      <c r="F2385">
        <f t="shared" ca="1" si="241"/>
        <v>31</v>
      </c>
      <c r="G2385">
        <f t="shared" ca="1" si="242"/>
        <v>32</v>
      </c>
      <c r="M2385">
        <v>1929</v>
      </c>
      <c r="N2385">
        <v>43.360999999999997</v>
      </c>
    </row>
    <row r="2386" spans="1:14">
      <c r="A2386" s="54">
        <f>formulas!O2473</f>
        <v>0</v>
      </c>
      <c r="B2386" s="33">
        <f t="shared" ca="1" si="238"/>
        <v>32</v>
      </c>
      <c r="C2386">
        <f t="shared" si="239"/>
        <v>486</v>
      </c>
      <c r="D2386">
        <f t="shared" ca="1" si="243"/>
        <v>-2.1999999999999999E-2</v>
      </c>
      <c r="E2386">
        <f t="shared" ca="1" si="240"/>
        <v>0</v>
      </c>
      <c r="F2386">
        <f t="shared" ca="1" si="241"/>
        <v>31</v>
      </c>
      <c r="G2386">
        <f t="shared" ca="1" si="242"/>
        <v>32</v>
      </c>
      <c r="M2386">
        <v>1930</v>
      </c>
      <c r="N2386">
        <v>43.381999999999998</v>
      </c>
    </row>
    <row r="2387" spans="1:14">
      <c r="A2387" s="54">
        <f>formulas!O2474</f>
        <v>0</v>
      </c>
      <c r="B2387" s="33">
        <f t="shared" ca="1" si="238"/>
        <v>32</v>
      </c>
      <c r="C2387">
        <f t="shared" si="239"/>
        <v>486</v>
      </c>
      <c r="D2387">
        <f t="shared" ca="1" si="243"/>
        <v>-2.1999999999999999E-2</v>
      </c>
      <c r="E2387">
        <f t="shared" ca="1" si="240"/>
        <v>0</v>
      </c>
      <c r="F2387">
        <f t="shared" ca="1" si="241"/>
        <v>31</v>
      </c>
      <c r="G2387">
        <f t="shared" ca="1" si="242"/>
        <v>32</v>
      </c>
      <c r="M2387">
        <v>1931</v>
      </c>
      <c r="N2387">
        <v>43.402999999999999</v>
      </c>
    </row>
    <row r="2388" spans="1:14">
      <c r="A2388" s="54">
        <f>formulas!O2475</f>
        <v>0</v>
      </c>
      <c r="B2388" s="33">
        <f t="shared" ca="1" si="238"/>
        <v>32</v>
      </c>
      <c r="C2388">
        <f t="shared" si="239"/>
        <v>486</v>
      </c>
      <c r="D2388">
        <f t="shared" ca="1" si="243"/>
        <v>-2.1999999999999999E-2</v>
      </c>
      <c r="E2388">
        <f t="shared" ca="1" si="240"/>
        <v>0</v>
      </c>
      <c r="F2388">
        <f t="shared" ca="1" si="241"/>
        <v>31</v>
      </c>
      <c r="G2388">
        <f t="shared" ca="1" si="242"/>
        <v>32</v>
      </c>
      <c r="M2388">
        <v>1932</v>
      </c>
      <c r="N2388">
        <v>43.424999999999997</v>
      </c>
    </row>
    <row r="2389" spans="1:14">
      <c r="A2389" s="54">
        <f>formulas!O2476</f>
        <v>0</v>
      </c>
      <c r="B2389" s="33">
        <f t="shared" ca="1" si="238"/>
        <v>32</v>
      </c>
      <c r="C2389">
        <f t="shared" si="239"/>
        <v>486</v>
      </c>
      <c r="D2389">
        <f t="shared" ca="1" si="243"/>
        <v>-2.1999999999999999E-2</v>
      </c>
      <c r="E2389">
        <f t="shared" ca="1" si="240"/>
        <v>0</v>
      </c>
      <c r="F2389">
        <f t="shared" ca="1" si="241"/>
        <v>31</v>
      </c>
      <c r="G2389">
        <f t="shared" ca="1" si="242"/>
        <v>32</v>
      </c>
      <c r="M2389">
        <v>1933</v>
      </c>
      <c r="N2389">
        <v>43.445999999999998</v>
      </c>
    </row>
    <row r="2390" spans="1:14">
      <c r="A2390" s="54">
        <f>formulas!O2477</f>
        <v>0</v>
      </c>
      <c r="B2390" s="33">
        <f t="shared" ca="1" si="238"/>
        <v>32</v>
      </c>
      <c r="C2390">
        <f t="shared" si="239"/>
        <v>486</v>
      </c>
      <c r="D2390">
        <f t="shared" ca="1" si="243"/>
        <v>-2.1999999999999999E-2</v>
      </c>
      <c r="E2390">
        <f t="shared" ca="1" si="240"/>
        <v>0</v>
      </c>
      <c r="F2390">
        <f t="shared" ca="1" si="241"/>
        <v>31</v>
      </c>
      <c r="G2390">
        <f t="shared" ca="1" si="242"/>
        <v>32</v>
      </c>
      <c r="M2390">
        <v>1934</v>
      </c>
      <c r="N2390">
        <v>43.466999999999999</v>
      </c>
    </row>
    <row r="2391" spans="1:14">
      <c r="A2391" s="54">
        <f>formulas!O2478</f>
        <v>0</v>
      </c>
      <c r="B2391" s="33">
        <f t="shared" ca="1" si="238"/>
        <v>32</v>
      </c>
      <c r="C2391">
        <f t="shared" si="239"/>
        <v>486</v>
      </c>
      <c r="D2391">
        <f t="shared" ca="1" si="243"/>
        <v>-2.1999999999999999E-2</v>
      </c>
      <c r="E2391">
        <f t="shared" ca="1" si="240"/>
        <v>0</v>
      </c>
      <c r="F2391">
        <f t="shared" ca="1" si="241"/>
        <v>31</v>
      </c>
      <c r="G2391">
        <f t="shared" ca="1" si="242"/>
        <v>32</v>
      </c>
      <c r="M2391">
        <v>1935</v>
      </c>
      <c r="N2391">
        <v>43.488999999999997</v>
      </c>
    </row>
    <row r="2392" spans="1:14">
      <c r="A2392" s="54">
        <f>formulas!O2479</f>
        <v>0</v>
      </c>
      <c r="B2392" s="33">
        <f t="shared" ca="1" si="238"/>
        <v>32</v>
      </c>
      <c r="C2392">
        <f t="shared" si="239"/>
        <v>486</v>
      </c>
      <c r="D2392">
        <f t="shared" ca="1" si="243"/>
        <v>-2.1999999999999999E-2</v>
      </c>
      <c r="E2392">
        <f t="shared" ca="1" si="240"/>
        <v>0</v>
      </c>
      <c r="F2392">
        <f t="shared" ca="1" si="241"/>
        <v>31</v>
      </c>
      <c r="G2392">
        <f t="shared" ca="1" si="242"/>
        <v>32</v>
      </c>
      <c r="M2392">
        <v>1936</v>
      </c>
      <c r="N2392">
        <v>43.51</v>
      </c>
    </row>
    <row r="2393" spans="1:14">
      <c r="A2393" s="54">
        <f>formulas!O2480</f>
        <v>0</v>
      </c>
      <c r="B2393" s="33">
        <f t="shared" ca="1" si="238"/>
        <v>32</v>
      </c>
      <c r="C2393">
        <f t="shared" si="239"/>
        <v>486</v>
      </c>
      <c r="D2393">
        <f t="shared" ca="1" si="243"/>
        <v>-2.1999999999999999E-2</v>
      </c>
      <c r="E2393">
        <f t="shared" ca="1" si="240"/>
        <v>0</v>
      </c>
      <c r="F2393">
        <f t="shared" ca="1" si="241"/>
        <v>31</v>
      </c>
      <c r="G2393">
        <f t="shared" ca="1" si="242"/>
        <v>32</v>
      </c>
      <c r="M2393">
        <v>1937</v>
      </c>
      <c r="N2393">
        <v>43.530999999999999</v>
      </c>
    </row>
    <row r="2394" spans="1:14">
      <c r="A2394" s="54">
        <f>formulas!O2481</f>
        <v>0</v>
      </c>
      <c r="B2394" s="33">
        <f t="shared" ca="1" si="238"/>
        <v>32</v>
      </c>
      <c r="C2394">
        <f t="shared" si="239"/>
        <v>486</v>
      </c>
      <c r="D2394">
        <f t="shared" ca="1" si="243"/>
        <v>-2.1999999999999999E-2</v>
      </c>
      <c r="E2394">
        <f t="shared" ca="1" si="240"/>
        <v>0</v>
      </c>
      <c r="F2394">
        <f t="shared" ca="1" si="241"/>
        <v>31</v>
      </c>
      <c r="G2394">
        <f t="shared" ca="1" si="242"/>
        <v>32</v>
      </c>
      <c r="M2394">
        <v>1938</v>
      </c>
      <c r="N2394">
        <v>43.552</v>
      </c>
    </row>
    <row r="2395" spans="1:14">
      <c r="A2395" s="54">
        <f>formulas!O2482</f>
        <v>0</v>
      </c>
      <c r="B2395" s="33">
        <f t="shared" ca="1" si="238"/>
        <v>32</v>
      </c>
      <c r="C2395">
        <f t="shared" si="239"/>
        <v>486</v>
      </c>
      <c r="D2395">
        <f t="shared" ca="1" si="243"/>
        <v>-2.1999999999999999E-2</v>
      </c>
      <c r="E2395">
        <f t="shared" ca="1" si="240"/>
        <v>0</v>
      </c>
      <c r="F2395">
        <f t="shared" ca="1" si="241"/>
        <v>31</v>
      </c>
      <c r="G2395">
        <f t="shared" ca="1" si="242"/>
        <v>32</v>
      </c>
      <c r="M2395">
        <v>1939</v>
      </c>
      <c r="N2395">
        <v>43.573999999999998</v>
      </c>
    </row>
    <row r="2396" spans="1:14">
      <c r="A2396" s="54">
        <f>formulas!O2483</f>
        <v>0</v>
      </c>
      <c r="B2396" s="33">
        <f t="shared" ca="1" si="238"/>
        <v>32</v>
      </c>
      <c r="C2396">
        <f t="shared" si="239"/>
        <v>486</v>
      </c>
      <c r="D2396">
        <f t="shared" ca="1" si="243"/>
        <v>-2.1999999999999999E-2</v>
      </c>
      <c r="E2396">
        <f t="shared" ca="1" si="240"/>
        <v>0</v>
      </c>
      <c r="F2396">
        <f t="shared" ca="1" si="241"/>
        <v>31</v>
      </c>
      <c r="G2396">
        <f t="shared" ca="1" si="242"/>
        <v>32</v>
      </c>
      <c r="M2396">
        <v>1940</v>
      </c>
      <c r="N2396">
        <v>43.594999999999999</v>
      </c>
    </row>
    <row r="2397" spans="1:14">
      <c r="A2397" s="54">
        <f>formulas!O2484</f>
        <v>0</v>
      </c>
      <c r="B2397" s="33">
        <f t="shared" ca="1" si="238"/>
        <v>32</v>
      </c>
      <c r="C2397">
        <f t="shared" si="239"/>
        <v>486</v>
      </c>
      <c r="D2397">
        <f t="shared" ca="1" si="243"/>
        <v>-2.1999999999999999E-2</v>
      </c>
      <c r="E2397">
        <f t="shared" ca="1" si="240"/>
        <v>0</v>
      </c>
      <c r="F2397">
        <f t="shared" ca="1" si="241"/>
        <v>31</v>
      </c>
      <c r="G2397">
        <f t="shared" ca="1" si="242"/>
        <v>32</v>
      </c>
      <c r="M2397">
        <v>1941</v>
      </c>
      <c r="N2397">
        <v>43.616</v>
      </c>
    </row>
    <row r="2398" spans="1:14">
      <c r="A2398" s="54">
        <f>formulas!O2485</f>
        <v>0</v>
      </c>
      <c r="B2398" s="33">
        <f t="shared" ca="1" si="238"/>
        <v>32</v>
      </c>
      <c r="C2398">
        <f t="shared" si="239"/>
        <v>486</v>
      </c>
      <c r="D2398">
        <f t="shared" ca="1" si="243"/>
        <v>-2.1999999999999999E-2</v>
      </c>
      <c r="E2398">
        <f t="shared" ca="1" si="240"/>
        <v>0</v>
      </c>
      <c r="F2398">
        <f t="shared" ca="1" si="241"/>
        <v>31</v>
      </c>
      <c r="G2398">
        <f t="shared" ca="1" si="242"/>
        <v>32</v>
      </c>
      <c r="M2398">
        <v>1942</v>
      </c>
      <c r="N2398">
        <v>43.637999999999998</v>
      </c>
    </row>
    <row r="2399" spans="1:14">
      <c r="A2399" s="54">
        <f>formulas!O2486</f>
        <v>0</v>
      </c>
      <c r="B2399" s="33">
        <f t="shared" ca="1" si="238"/>
        <v>32</v>
      </c>
      <c r="C2399">
        <f t="shared" si="239"/>
        <v>486</v>
      </c>
      <c r="D2399">
        <f t="shared" ca="1" si="243"/>
        <v>-2.1999999999999999E-2</v>
      </c>
      <c r="E2399">
        <f t="shared" ca="1" si="240"/>
        <v>0</v>
      </c>
      <c r="F2399">
        <f t="shared" ca="1" si="241"/>
        <v>31</v>
      </c>
      <c r="G2399">
        <f t="shared" ca="1" si="242"/>
        <v>32</v>
      </c>
      <c r="M2399">
        <v>1943</v>
      </c>
      <c r="N2399">
        <v>43.658999999999999</v>
      </c>
    </row>
    <row r="2400" spans="1:14">
      <c r="A2400" s="54">
        <f>formulas!O2487</f>
        <v>0</v>
      </c>
      <c r="B2400" s="33">
        <f t="shared" ca="1" si="238"/>
        <v>32</v>
      </c>
      <c r="C2400">
        <f t="shared" si="239"/>
        <v>486</v>
      </c>
      <c r="D2400">
        <f t="shared" ca="1" si="243"/>
        <v>-2.1999999999999999E-2</v>
      </c>
      <c r="E2400">
        <f t="shared" ca="1" si="240"/>
        <v>0</v>
      </c>
      <c r="F2400">
        <f t="shared" ca="1" si="241"/>
        <v>31</v>
      </c>
      <c r="G2400">
        <f t="shared" ca="1" si="242"/>
        <v>32</v>
      </c>
      <c r="M2400">
        <v>1944</v>
      </c>
      <c r="N2400">
        <v>43.68</v>
      </c>
    </row>
    <row r="2401" spans="1:14">
      <c r="A2401" s="54">
        <f>formulas!O2488</f>
        <v>0</v>
      </c>
      <c r="B2401" s="33">
        <f t="shared" ca="1" si="238"/>
        <v>32</v>
      </c>
      <c r="C2401">
        <f t="shared" si="239"/>
        <v>486</v>
      </c>
      <c r="D2401">
        <f t="shared" ca="1" si="243"/>
        <v>-2.1999999999999999E-2</v>
      </c>
      <c r="E2401">
        <f t="shared" ca="1" si="240"/>
        <v>0</v>
      </c>
      <c r="F2401">
        <f t="shared" ca="1" si="241"/>
        <v>31</v>
      </c>
      <c r="G2401">
        <f t="shared" ca="1" si="242"/>
        <v>32</v>
      </c>
      <c r="M2401">
        <v>1945</v>
      </c>
      <c r="N2401">
        <v>43.701000000000001</v>
      </c>
    </row>
    <row r="2402" spans="1:14">
      <c r="A2402" s="54">
        <f>formulas!O2489</f>
        <v>0</v>
      </c>
      <c r="B2402" s="33">
        <f t="shared" ca="1" si="238"/>
        <v>32</v>
      </c>
      <c r="C2402">
        <f t="shared" si="239"/>
        <v>486</v>
      </c>
      <c r="D2402">
        <f t="shared" ca="1" si="243"/>
        <v>-2.1999999999999999E-2</v>
      </c>
      <c r="E2402">
        <f t="shared" ca="1" si="240"/>
        <v>0</v>
      </c>
      <c r="F2402">
        <f t="shared" ca="1" si="241"/>
        <v>31</v>
      </c>
      <c r="G2402">
        <f t="shared" ca="1" si="242"/>
        <v>32</v>
      </c>
      <c r="M2402">
        <v>1946</v>
      </c>
      <c r="N2402">
        <v>43.722999999999999</v>
      </c>
    </row>
    <row r="2403" spans="1:14">
      <c r="A2403" s="54">
        <f>formulas!O2490</f>
        <v>0</v>
      </c>
      <c r="B2403" s="33">
        <f t="shared" ca="1" si="238"/>
        <v>32</v>
      </c>
      <c r="C2403">
        <f t="shared" si="239"/>
        <v>486</v>
      </c>
      <c r="D2403">
        <f t="shared" ca="1" si="243"/>
        <v>-2.1999999999999999E-2</v>
      </c>
      <c r="E2403">
        <f t="shared" ca="1" si="240"/>
        <v>0</v>
      </c>
      <c r="F2403">
        <f t="shared" ca="1" si="241"/>
        <v>31</v>
      </c>
      <c r="G2403">
        <f t="shared" ca="1" si="242"/>
        <v>32</v>
      </c>
      <c r="M2403">
        <v>1947</v>
      </c>
      <c r="N2403">
        <v>43.744</v>
      </c>
    </row>
    <row r="2404" spans="1:14">
      <c r="A2404" s="54">
        <f>formulas!O2491</f>
        <v>0</v>
      </c>
      <c r="B2404" s="33">
        <f t="shared" ca="1" si="238"/>
        <v>32</v>
      </c>
      <c r="C2404">
        <f t="shared" si="239"/>
        <v>486</v>
      </c>
      <c r="D2404">
        <f t="shared" ca="1" si="243"/>
        <v>-2.1999999999999999E-2</v>
      </c>
      <c r="E2404">
        <f t="shared" ca="1" si="240"/>
        <v>0</v>
      </c>
      <c r="F2404">
        <f t="shared" ca="1" si="241"/>
        <v>31</v>
      </c>
      <c r="G2404">
        <f t="shared" ca="1" si="242"/>
        <v>32</v>
      </c>
      <c r="M2404">
        <v>1948</v>
      </c>
      <c r="N2404">
        <v>43.765000000000001</v>
      </c>
    </row>
    <row r="2405" spans="1:14">
      <c r="A2405" s="54">
        <f>formulas!O2492</f>
        <v>0</v>
      </c>
      <c r="B2405" s="33">
        <f t="shared" ca="1" si="238"/>
        <v>32</v>
      </c>
      <c r="C2405">
        <f t="shared" si="239"/>
        <v>486</v>
      </c>
      <c r="D2405">
        <f t="shared" ca="1" si="243"/>
        <v>-2.1999999999999999E-2</v>
      </c>
      <c r="E2405">
        <f t="shared" ca="1" si="240"/>
        <v>0</v>
      </c>
      <c r="F2405">
        <f t="shared" ca="1" si="241"/>
        <v>31</v>
      </c>
      <c r="G2405">
        <f t="shared" ca="1" si="242"/>
        <v>32</v>
      </c>
      <c r="M2405">
        <v>1949</v>
      </c>
      <c r="N2405">
        <v>43.786999999999999</v>
      </c>
    </row>
    <row r="2406" spans="1:14">
      <c r="A2406" s="54">
        <f>formulas!O2493</f>
        <v>0</v>
      </c>
      <c r="B2406" s="33">
        <f t="shared" ca="1" si="238"/>
        <v>32</v>
      </c>
      <c r="C2406">
        <f t="shared" si="239"/>
        <v>486</v>
      </c>
      <c r="D2406">
        <f t="shared" ca="1" si="243"/>
        <v>-2.1999999999999999E-2</v>
      </c>
      <c r="E2406">
        <f t="shared" ca="1" si="240"/>
        <v>0</v>
      </c>
      <c r="F2406">
        <f t="shared" ca="1" si="241"/>
        <v>31</v>
      </c>
      <c r="G2406">
        <f t="shared" ca="1" si="242"/>
        <v>32</v>
      </c>
      <c r="M2406">
        <v>1950</v>
      </c>
      <c r="N2406">
        <v>43.808</v>
      </c>
    </row>
    <row r="2407" spans="1:14">
      <c r="A2407" s="54">
        <f>formulas!O2494</f>
        <v>0</v>
      </c>
      <c r="B2407" s="33">
        <f t="shared" ca="1" si="238"/>
        <v>32</v>
      </c>
      <c r="C2407">
        <f t="shared" si="239"/>
        <v>486</v>
      </c>
      <c r="D2407">
        <f t="shared" ca="1" si="243"/>
        <v>-2.1999999999999999E-2</v>
      </c>
      <c r="E2407">
        <f t="shared" ca="1" si="240"/>
        <v>0</v>
      </c>
      <c r="F2407">
        <f t="shared" ca="1" si="241"/>
        <v>31</v>
      </c>
      <c r="G2407">
        <f t="shared" ca="1" si="242"/>
        <v>32</v>
      </c>
      <c r="M2407">
        <v>1951</v>
      </c>
      <c r="N2407">
        <v>43.829000000000001</v>
      </c>
    </row>
    <row r="2408" spans="1:14">
      <c r="A2408" s="54">
        <f>formulas!O2495</f>
        <v>0</v>
      </c>
      <c r="B2408" s="33">
        <f t="shared" ca="1" si="238"/>
        <v>32</v>
      </c>
      <c r="C2408">
        <f t="shared" si="239"/>
        <v>486</v>
      </c>
      <c r="D2408">
        <f t="shared" ca="1" si="243"/>
        <v>-2.1999999999999999E-2</v>
      </c>
      <c r="E2408">
        <f t="shared" ca="1" si="240"/>
        <v>0</v>
      </c>
      <c r="F2408">
        <f t="shared" ca="1" si="241"/>
        <v>31</v>
      </c>
      <c r="G2408">
        <f t="shared" ca="1" si="242"/>
        <v>32</v>
      </c>
      <c r="M2408">
        <v>1952</v>
      </c>
      <c r="N2408">
        <v>43.85</v>
      </c>
    </row>
    <row r="2409" spans="1:14">
      <c r="A2409" s="54">
        <f>formulas!O2496</f>
        <v>0</v>
      </c>
      <c r="B2409" s="33">
        <f t="shared" ca="1" si="238"/>
        <v>32</v>
      </c>
      <c r="C2409">
        <f t="shared" si="239"/>
        <v>486</v>
      </c>
      <c r="D2409">
        <f t="shared" ca="1" si="243"/>
        <v>-2.1999999999999999E-2</v>
      </c>
      <c r="E2409">
        <f t="shared" ca="1" si="240"/>
        <v>0</v>
      </c>
      <c r="F2409">
        <f t="shared" ca="1" si="241"/>
        <v>31</v>
      </c>
      <c r="G2409">
        <f t="shared" ca="1" si="242"/>
        <v>32</v>
      </c>
      <c r="M2409">
        <v>1953</v>
      </c>
      <c r="N2409">
        <v>43.872</v>
      </c>
    </row>
    <row r="2410" spans="1:14">
      <c r="A2410" s="54">
        <f>formulas!O2497</f>
        <v>0</v>
      </c>
      <c r="B2410" s="33">
        <f t="shared" ca="1" si="238"/>
        <v>32</v>
      </c>
      <c r="C2410">
        <f t="shared" si="239"/>
        <v>486</v>
      </c>
      <c r="D2410">
        <f t="shared" ca="1" si="243"/>
        <v>-2.1999999999999999E-2</v>
      </c>
      <c r="E2410">
        <f t="shared" ca="1" si="240"/>
        <v>0</v>
      </c>
      <c r="F2410">
        <f t="shared" ca="1" si="241"/>
        <v>31</v>
      </c>
      <c r="G2410">
        <f t="shared" ca="1" si="242"/>
        <v>32</v>
      </c>
      <c r="M2410">
        <v>1954</v>
      </c>
      <c r="N2410">
        <v>43.893000000000001</v>
      </c>
    </row>
    <row r="2411" spans="1:14">
      <c r="A2411" s="54">
        <f>formulas!O2498</f>
        <v>0</v>
      </c>
      <c r="B2411" s="33">
        <f t="shared" ca="1" si="238"/>
        <v>32</v>
      </c>
      <c r="C2411">
        <f t="shared" si="239"/>
        <v>486</v>
      </c>
      <c r="D2411">
        <f t="shared" ca="1" si="243"/>
        <v>-2.1999999999999999E-2</v>
      </c>
      <c r="E2411">
        <f t="shared" ca="1" si="240"/>
        <v>0</v>
      </c>
      <c r="F2411">
        <f t="shared" ca="1" si="241"/>
        <v>31</v>
      </c>
      <c r="G2411">
        <f t="shared" ca="1" si="242"/>
        <v>32</v>
      </c>
      <c r="M2411">
        <v>1955</v>
      </c>
      <c r="N2411">
        <v>43.914000000000001</v>
      </c>
    </row>
    <row r="2412" spans="1:14">
      <c r="A2412" s="54">
        <f>formulas!O2499</f>
        <v>0</v>
      </c>
      <c r="B2412" s="33">
        <f t="shared" ca="1" si="238"/>
        <v>32</v>
      </c>
      <c r="C2412">
        <f t="shared" si="239"/>
        <v>486</v>
      </c>
      <c r="D2412">
        <f t="shared" ca="1" si="243"/>
        <v>-2.1999999999999999E-2</v>
      </c>
      <c r="E2412">
        <f t="shared" ca="1" si="240"/>
        <v>0</v>
      </c>
      <c r="F2412">
        <f t="shared" ca="1" si="241"/>
        <v>31</v>
      </c>
      <c r="G2412">
        <f t="shared" ca="1" si="242"/>
        <v>32</v>
      </c>
      <c r="M2412">
        <v>1956</v>
      </c>
      <c r="N2412">
        <v>43.935000000000002</v>
      </c>
    </row>
    <row r="2413" spans="1:14">
      <c r="A2413" s="54">
        <f>formulas!O2500</f>
        <v>0</v>
      </c>
      <c r="B2413" s="33">
        <f t="shared" ca="1" si="238"/>
        <v>32</v>
      </c>
      <c r="C2413">
        <f t="shared" si="239"/>
        <v>486</v>
      </c>
      <c r="D2413">
        <f t="shared" ca="1" si="243"/>
        <v>-2.1999999999999999E-2</v>
      </c>
      <c r="E2413">
        <f t="shared" ca="1" si="240"/>
        <v>0</v>
      </c>
      <c r="F2413">
        <f t="shared" ca="1" si="241"/>
        <v>31</v>
      </c>
      <c r="G2413">
        <f t="shared" ca="1" si="242"/>
        <v>32</v>
      </c>
      <c r="M2413">
        <v>1957</v>
      </c>
      <c r="N2413">
        <v>43.957000000000001</v>
      </c>
    </row>
    <row r="2414" spans="1:14">
      <c r="A2414" s="54">
        <f>formulas!O2501</f>
        <v>0</v>
      </c>
      <c r="B2414" s="33">
        <f t="shared" ca="1" si="238"/>
        <v>32</v>
      </c>
      <c r="C2414">
        <f t="shared" si="239"/>
        <v>486</v>
      </c>
      <c r="D2414">
        <f t="shared" ca="1" si="243"/>
        <v>-2.1999999999999999E-2</v>
      </c>
      <c r="E2414">
        <f t="shared" ca="1" si="240"/>
        <v>0</v>
      </c>
      <c r="F2414">
        <f t="shared" ca="1" si="241"/>
        <v>31</v>
      </c>
      <c r="G2414">
        <f t="shared" ca="1" si="242"/>
        <v>32</v>
      </c>
      <c r="M2414">
        <v>1958</v>
      </c>
      <c r="N2414">
        <v>43.978000000000002</v>
      </c>
    </row>
    <row r="2415" spans="1:14">
      <c r="A2415" s="54">
        <f>formulas!O2502</f>
        <v>0</v>
      </c>
      <c r="B2415" s="33">
        <f t="shared" ca="1" si="238"/>
        <v>32</v>
      </c>
      <c r="C2415">
        <f t="shared" si="239"/>
        <v>486</v>
      </c>
      <c r="D2415">
        <f t="shared" ca="1" si="243"/>
        <v>-2.1999999999999999E-2</v>
      </c>
      <c r="E2415">
        <f t="shared" ca="1" si="240"/>
        <v>0</v>
      </c>
      <c r="F2415">
        <f t="shared" ca="1" si="241"/>
        <v>31</v>
      </c>
      <c r="G2415">
        <f t="shared" ca="1" si="242"/>
        <v>32</v>
      </c>
      <c r="M2415">
        <v>1959</v>
      </c>
      <c r="N2415">
        <v>43.999000000000002</v>
      </c>
    </row>
    <row r="2416" spans="1:14">
      <c r="A2416" s="54">
        <f>formulas!O2503</f>
        <v>0</v>
      </c>
      <c r="B2416" s="33">
        <f t="shared" ca="1" si="238"/>
        <v>32</v>
      </c>
      <c r="C2416">
        <f t="shared" si="239"/>
        <v>486</v>
      </c>
      <c r="D2416">
        <f t="shared" ca="1" si="243"/>
        <v>-2.1999999999999999E-2</v>
      </c>
      <c r="E2416">
        <f t="shared" ca="1" si="240"/>
        <v>0</v>
      </c>
      <c r="F2416">
        <f t="shared" ca="1" si="241"/>
        <v>31</v>
      </c>
      <c r="G2416">
        <f t="shared" ca="1" si="242"/>
        <v>32</v>
      </c>
      <c r="M2416">
        <v>1960</v>
      </c>
      <c r="N2416">
        <v>44.02</v>
      </c>
    </row>
    <row r="2417" spans="1:14">
      <c r="A2417" s="54">
        <f>formulas!O2504</f>
        <v>0</v>
      </c>
      <c r="B2417" s="33">
        <f t="shared" ref="B2417:B2440" ca="1" si="244">(A2417-D2417)/(E2417-D2417)*(G2417-F2417)+F2417</f>
        <v>32</v>
      </c>
      <c r="C2417">
        <f t="shared" ref="C2417:C2440" si="245">COUNTIF($N$2:$N$25400,"&lt;"&amp;A2417)</f>
        <v>486</v>
      </c>
      <c r="D2417">
        <f t="shared" ca="1" si="243"/>
        <v>-2.1999999999999999E-2</v>
      </c>
      <c r="E2417">
        <f t="shared" ref="E2417:E2440" ca="1" si="246">INDIRECT(ADDRESS(C2417+2,14))</f>
        <v>0</v>
      </c>
      <c r="F2417">
        <f t="shared" ref="F2417:F2440" ca="1" si="247">INDIRECT(ADDRESS(C2417+1,13))</f>
        <v>31</v>
      </c>
      <c r="G2417">
        <f t="shared" ref="G2417:G2440" ca="1" si="248">INDIRECT(ADDRESS(C2417+2,13))</f>
        <v>32</v>
      </c>
      <c r="M2417">
        <v>1961</v>
      </c>
      <c r="N2417">
        <v>44.040999999999997</v>
      </c>
    </row>
    <row r="2418" spans="1:14">
      <c r="A2418" s="54">
        <f>formulas!O2505</f>
        <v>0</v>
      </c>
      <c r="B2418" s="33">
        <f t="shared" ca="1" si="244"/>
        <v>32</v>
      </c>
      <c r="C2418">
        <f t="shared" si="245"/>
        <v>486</v>
      </c>
      <c r="D2418">
        <f t="shared" ca="1" si="243"/>
        <v>-2.1999999999999999E-2</v>
      </c>
      <c r="E2418">
        <f t="shared" ca="1" si="246"/>
        <v>0</v>
      </c>
      <c r="F2418">
        <f t="shared" ca="1" si="247"/>
        <v>31</v>
      </c>
      <c r="G2418">
        <f t="shared" ca="1" si="248"/>
        <v>32</v>
      </c>
      <c r="M2418">
        <v>1962</v>
      </c>
      <c r="N2418">
        <v>44.063000000000002</v>
      </c>
    </row>
    <row r="2419" spans="1:14">
      <c r="A2419" s="54">
        <f>formulas!O2506</f>
        <v>0</v>
      </c>
      <c r="B2419" s="33">
        <f t="shared" ca="1" si="244"/>
        <v>32</v>
      </c>
      <c r="C2419">
        <f t="shared" si="245"/>
        <v>486</v>
      </c>
      <c r="D2419">
        <f t="shared" ca="1" si="243"/>
        <v>-2.1999999999999999E-2</v>
      </c>
      <c r="E2419">
        <f t="shared" ca="1" si="246"/>
        <v>0</v>
      </c>
      <c r="F2419">
        <f t="shared" ca="1" si="247"/>
        <v>31</v>
      </c>
      <c r="G2419">
        <f t="shared" ca="1" si="248"/>
        <v>32</v>
      </c>
      <c r="M2419">
        <v>1963</v>
      </c>
      <c r="N2419">
        <v>44.084000000000003</v>
      </c>
    </row>
    <row r="2420" spans="1:14">
      <c r="A2420" s="54">
        <f>formulas!O2507</f>
        <v>0</v>
      </c>
      <c r="B2420" s="33">
        <f t="shared" ca="1" si="244"/>
        <v>32</v>
      </c>
      <c r="C2420">
        <f t="shared" si="245"/>
        <v>486</v>
      </c>
      <c r="D2420">
        <f t="shared" ca="1" si="243"/>
        <v>-2.1999999999999999E-2</v>
      </c>
      <c r="E2420">
        <f t="shared" ca="1" si="246"/>
        <v>0</v>
      </c>
      <c r="F2420">
        <f t="shared" ca="1" si="247"/>
        <v>31</v>
      </c>
      <c r="G2420">
        <f t="shared" ca="1" si="248"/>
        <v>32</v>
      </c>
      <c r="M2420">
        <v>1964</v>
      </c>
      <c r="N2420">
        <v>44.104999999999997</v>
      </c>
    </row>
    <row r="2421" spans="1:14">
      <c r="A2421" s="54">
        <f>formulas!O2508</f>
        <v>0</v>
      </c>
      <c r="B2421" s="33">
        <f t="shared" ca="1" si="244"/>
        <v>32</v>
      </c>
      <c r="C2421">
        <f t="shared" si="245"/>
        <v>486</v>
      </c>
      <c r="D2421">
        <f t="shared" ca="1" si="243"/>
        <v>-2.1999999999999999E-2</v>
      </c>
      <c r="E2421">
        <f t="shared" ca="1" si="246"/>
        <v>0</v>
      </c>
      <c r="F2421">
        <f t="shared" ca="1" si="247"/>
        <v>31</v>
      </c>
      <c r="G2421">
        <f t="shared" ca="1" si="248"/>
        <v>32</v>
      </c>
      <c r="M2421">
        <v>1965</v>
      </c>
      <c r="N2421">
        <v>44.125999999999998</v>
      </c>
    </row>
    <row r="2422" spans="1:14">
      <c r="A2422" s="54">
        <f>formulas!O2509</f>
        <v>0</v>
      </c>
      <c r="B2422" s="33">
        <f t="shared" ca="1" si="244"/>
        <v>32</v>
      </c>
      <c r="C2422">
        <f t="shared" si="245"/>
        <v>486</v>
      </c>
      <c r="D2422">
        <f t="shared" ca="1" si="243"/>
        <v>-2.1999999999999999E-2</v>
      </c>
      <c r="E2422">
        <f t="shared" ca="1" si="246"/>
        <v>0</v>
      </c>
      <c r="F2422">
        <f t="shared" ca="1" si="247"/>
        <v>31</v>
      </c>
      <c r="G2422">
        <f t="shared" ca="1" si="248"/>
        <v>32</v>
      </c>
      <c r="M2422">
        <v>1966</v>
      </c>
      <c r="N2422">
        <v>44.146999999999998</v>
      </c>
    </row>
    <row r="2423" spans="1:14">
      <c r="A2423" s="54">
        <f>formulas!O2510</f>
        <v>0</v>
      </c>
      <c r="B2423" s="33">
        <f t="shared" ca="1" si="244"/>
        <v>32</v>
      </c>
      <c r="C2423">
        <f t="shared" si="245"/>
        <v>486</v>
      </c>
      <c r="D2423">
        <f t="shared" ca="1" si="243"/>
        <v>-2.1999999999999999E-2</v>
      </c>
      <c r="E2423">
        <f t="shared" ca="1" si="246"/>
        <v>0</v>
      </c>
      <c r="F2423">
        <f t="shared" ca="1" si="247"/>
        <v>31</v>
      </c>
      <c r="G2423">
        <f t="shared" ca="1" si="248"/>
        <v>32</v>
      </c>
      <c r="M2423">
        <v>1967</v>
      </c>
      <c r="N2423">
        <v>44.168999999999997</v>
      </c>
    </row>
    <row r="2424" spans="1:14">
      <c r="A2424" s="54">
        <f>formulas!O2511</f>
        <v>0</v>
      </c>
      <c r="B2424" s="33">
        <f t="shared" ca="1" si="244"/>
        <v>32</v>
      </c>
      <c r="C2424">
        <f t="shared" si="245"/>
        <v>486</v>
      </c>
      <c r="D2424">
        <f t="shared" ca="1" si="243"/>
        <v>-2.1999999999999999E-2</v>
      </c>
      <c r="E2424">
        <f t="shared" ca="1" si="246"/>
        <v>0</v>
      </c>
      <c r="F2424">
        <f t="shared" ca="1" si="247"/>
        <v>31</v>
      </c>
      <c r="G2424">
        <f t="shared" ca="1" si="248"/>
        <v>32</v>
      </c>
      <c r="M2424">
        <v>1968</v>
      </c>
      <c r="N2424">
        <v>44.19</v>
      </c>
    </row>
    <row r="2425" spans="1:14">
      <c r="A2425" s="54">
        <f>formulas!O2512</f>
        <v>0</v>
      </c>
      <c r="B2425" s="33">
        <f t="shared" ca="1" si="244"/>
        <v>32</v>
      </c>
      <c r="C2425">
        <f t="shared" si="245"/>
        <v>486</v>
      </c>
      <c r="D2425">
        <f t="shared" ca="1" si="243"/>
        <v>-2.1999999999999999E-2</v>
      </c>
      <c r="E2425">
        <f t="shared" ca="1" si="246"/>
        <v>0</v>
      </c>
      <c r="F2425">
        <f t="shared" ca="1" si="247"/>
        <v>31</v>
      </c>
      <c r="G2425">
        <f t="shared" ca="1" si="248"/>
        <v>32</v>
      </c>
      <c r="M2425">
        <v>1969</v>
      </c>
      <c r="N2425">
        <v>44.210999999999999</v>
      </c>
    </row>
    <row r="2426" spans="1:14">
      <c r="A2426" s="54">
        <f>formulas!O2513</f>
        <v>0</v>
      </c>
      <c r="B2426" s="33">
        <f t="shared" ca="1" si="244"/>
        <v>32</v>
      </c>
      <c r="C2426">
        <f t="shared" si="245"/>
        <v>486</v>
      </c>
      <c r="D2426">
        <f t="shared" ca="1" si="243"/>
        <v>-2.1999999999999999E-2</v>
      </c>
      <c r="E2426">
        <f t="shared" ca="1" si="246"/>
        <v>0</v>
      </c>
      <c r="F2426">
        <f t="shared" ca="1" si="247"/>
        <v>31</v>
      </c>
      <c r="G2426">
        <f t="shared" ca="1" si="248"/>
        <v>32</v>
      </c>
      <c r="M2426">
        <v>1970</v>
      </c>
      <c r="N2426">
        <v>44.231999999999999</v>
      </c>
    </row>
    <row r="2427" spans="1:14">
      <c r="A2427" s="54">
        <f>formulas!O2514</f>
        <v>0</v>
      </c>
      <c r="B2427" s="33">
        <f t="shared" ca="1" si="244"/>
        <v>32</v>
      </c>
      <c r="C2427">
        <f t="shared" si="245"/>
        <v>486</v>
      </c>
      <c r="D2427">
        <f t="shared" ca="1" si="243"/>
        <v>-2.1999999999999999E-2</v>
      </c>
      <c r="E2427">
        <f t="shared" ca="1" si="246"/>
        <v>0</v>
      </c>
      <c r="F2427">
        <f t="shared" ca="1" si="247"/>
        <v>31</v>
      </c>
      <c r="G2427">
        <f t="shared" ca="1" si="248"/>
        <v>32</v>
      </c>
      <c r="M2427">
        <v>1971</v>
      </c>
      <c r="N2427">
        <v>44.253</v>
      </c>
    </row>
    <row r="2428" spans="1:14">
      <c r="A2428" s="54">
        <f>formulas!O2515</f>
        <v>0</v>
      </c>
      <c r="B2428" s="33">
        <f t="shared" ca="1" si="244"/>
        <v>32</v>
      </c>
      <c r="C2428">
        <f t="shared" si="245"/>
        <v>486</v>
      </c>
      <c r="D2428">
        <f t="shared" ca="1" si="243"/>
        <v>-2.1999999999999999E-2</v>
      </c>
      <c r="E2428">
        <f t="shared" ca="1" si="246"/>
        <v>0</v>
      </c>
      <c r="F2428">
        <f t="shared" ca="1" si="247"/>
        <v>31</v>
      </c>
      <c r="G2428">
        <f t="shared" ca="1" si="248"/>
        <v>32</v>
      </c>
      <c r="M2428">
        <v>1972</v>
      </c>
      <c r="N2428">
        <v>44.274999999999999</v>
      </c>
    </row>
    <row r="2429" spans="1:14">
      <c r="A2429" s="54">
        <f>formulas!O2516</f>
        <v>0</v>
      </c>
      <c r="B2429" s="33">
        <f t="shared" ca="1" si="244"/>
        <v>32</v>
      </c>
      <c r="C2429">
        <f t="shared" si="245"/>
        <v>486</v>
      </c>
      <c r="D2429">
        <f t="shared" ca="1" si="243"/>
        <v>-2.1999999999999999E-2</v>
      </c>
      <c r="E2429">
        <f t="shared" ca="1" si="246"/>
        <v>0</v>
      </c>
      <c r="F2429">
        <f t="shared" ca="1" si="247"/>
        <v>31</v>
      </c>
      <c r="G2429">
        <f t="shared" ca="1" si="248"/>
        <v>32</v>
      </c>
      <c r="M2429">
        <v>1973</v>
      </c>
      <c r="N2429">
        <v>44.295999999999999</v>
      </c>
    </row>
    <row r="2430" spans="1:14">
      <c r="A2430" s="32">
        <v>0</v>
      </c>
      <c r="B2430" s="33">
        <f t="shared" ca="1" si="244"/>
        <v>32</v>
      </c>
      <c r="C2430">
        <f t="shared" si="245"/>
        <v>486</v>
      </c>
      <c r="D2430">
        <f t="shared" ca="1" si="243"/>
        <v>-2.1999999999999999E-2</v>
      </c>
      <c r="E2430">
        <f t="shared" ca="1" si="246"/>
        <v>0</v>
      </c>
      <c r="F2430">
        <f t="shared" ca="1" si="247"/>
        <v>31</v>
      </c>
      <c r="G2430">
        <f t="shared" ca="1" si="248"/>
        <v>32</v>
      </c>
      <c r="M2430">
        <v>1974</v>
      </c>
      <c r="N2430">
        <v>44.317</v>
      </c>
    </row>
    <row r="2431" spans="1:14">
      <c r="A2431" s="32">
        <v>0</v>
      </c>
      <c r="B2431" s="33">
        <f t="shared" ca="1" si="244"/>
        <v>32</v>
      </c>
      <c r="C2431">
        <f t="shared" si="245"/>
        <v>486</v>
      </c>
      <c r="D2431">
        <f t="shared" ca="1" si="243"/>
        <v>-2.1999999999999999E-2</v>
      </c>
      <c r="E2431">
        <f t="shared" ca="1" si="246"/>
        <v>0</v>
      </c>
      <c r="F2431">
        <f t="shared" ca="1" si="247"/>
        <v>31</v>
      </c>
      <c r="G2431">
        <f t="shared" ca="1" si="248"/>
        <v>32</v>
      </c>
      <c r="M2431">
        <v>1975</v>
      </c>
      <c r="N2431">
        <v>44.338000000000001</v>
      </c>
    </row>
    <row r="2432" spans="1:14">
      <c r="A2432" s="32">
        <v>0</v>
      </c>
      <c r="B2432" s="33">
        <f t="shared" ca="1" si="244"/>
        <v>32</v>
      </c>
      <c r="C2432">
        <f t="shared" si="245"/>
        <v>486</v>
      </c>
      <c r="D2432">
        <f t="shared" ca="1" si="243"/>
        <v>-2.1999999999999999E-2</v>
      </c>
      <c r="E2432">
        <f t="shared" ca="1" si="246"/>
        <v>0</v>
      </c>
      <c r="F2432">
        <f t="shared" ca="1" si="247"/>
        <v>31</v>
      </c>
      <c r="G2432">
        <f t="shared" ca="1" si="248"/>
        <v>32</v>
      </c>
      <c r="M2432">
        <v>1976</v>
      </c>
      <c r="N2432">
        <v>44.359000000000002</v>
      </c>
    </row>
    <row r="2433" spans="1:14">
      <c r="A2433" s="32">
        <v>0</v>
      </c>
      <c r="B2433" s="33">
        <f t="shared" ca="1" si="244"/>
        <v>32</v>
      </c>
      <c r="C2433">
        <f t="shared" si="245"/>
        <v>486</v>
      </c>
      <c r="D2433">
        <f t="shared" ca="1" si="243"/>
        <v>-2.1999999999999999E-2</v>
      </c>
      <c r="E2433">
        <f t="shared" ca="1" si="246"/>
        <v>0</v>
      </c>
      <c r="F2433">
        <f t="shared" ca="1" si="247"/>
        <v>31</v>
      </c>
      <c r="G2433">
        <f t="shared" ca="1" si="248"/>
        <v>32</v>
      </c>
      <c r="M2433">
        <v>1977</v>
      </c>
      <c r="N2433">
        <v>44.38</v>
      </c>
    </row>
    <row r="2434" spans="1:14">
      <c r="A2434" s="32">
        <v>0</v>
      </c>
      <c r="B2434" s="33">
        <f t="shared" ca="1" si="244"/>
        <v>32</v>
      </c>
      <c r="C2434">
        <f t="shared" si="245"/>
        <v>486</v>
      </c>
      <c r="D2434">
        <f t="shared" ca="1" si="243"/>
        <v>-2.1999999999999999E-2</v>
      </c>
      <c r="E2434">
        <f t="shared" ca="1" si="246"/>
        <v>0</v>
      </c>
      <c r="F2434">
        <f t="shared" ca="1" si="247"/>
        <v>31</v>
      </c>
      <c r="G2434">
        <f t="shared" ca="1" si="248"/>
        <v>32</v>
      </c>
      <c r="M2434">
        <v>1978</v>
      </c>
      <c r="N2434">
        <v>44.402000000000001</v>
      </c>
    </row>
    <row r="2435" spans="1:14">
      <c r="A2435" s="32">
        <v>0</v>
      </c>
      <c r="B2435" s="33">
        <f t="shared" ca="1" si="244"/>
        <v>32</v>
      </c>
      <c r="C2435">
        <f t="shared" si="245"/>
        <v>486</v>
      </c>
      <c r="D2435">
        <f t="shared" ref="D2435:D2440" ca="1" si="249">INDIRECT(ADDRESS(C2435+1,14))</f>
        <v>-2.1999999999999999E-2</v>
      </c>
      <c r="E2435">
        <f t="shared" ca="1" si="246"/>
        <v>0</v>
      </c>
      <c r="F2435">
        <f t="shared" ca="1" si="247"/>
        <v>31</v>
      </c>
      <c r="G2435">
        <f t="shared" ca="1" si="248"/>
        <v>32</v>
      </c>
      <c r="M2435">
        <v>1979</v>
      </c>
      <c r="N2435">
        <v>44.423000000000002</v>
      </c>
    </row>
    <row r="2436" spans="1:14">
      <c r="A2436" s="32">
        <v>0</v>
      </c>
      <c r="B2436" s="33">
        <f t="shared" ca="1" si="244"/>
        <v>32</v>
      </c>
      <c r="C2436">
        <f t="shared" si="245"/>
        <v>486</v>
      </c>
      <c r="D2436">
        <f t="shared" ca="1" si="249"/>
        <v>-2.1999999999999999E-2</v>
      </c>
      <c r="E2436">
        <f t="shared" ca="1" si="246"/>
        <v>0</v>
      </c>
      <c r="F2436">
        <f t="shared" ca="1" si="247"/>
        <v>31</v>
      </c>
      <c r="G2436">
        <f t="shared" ca="1" si="248"/>
        <v>32</v>
      </c>
      <c r="M2436">
        <v>1980</v>
      </c>
      <c r="N2436">
        <v>44.444000000000003</v>
      </c>
    </row>
    <row r="2437" spans="1:14">
      <c r="A2437" s="32">
        <v>0</v>
      </c>
      <c r="B2437" s="33">
        <f t="shared" ca="1" si="244"/>
        <v>32</v>
      </c>
      <c r="C2437">
        <f t="shared" si="245"/>
        <v>486</v>
      </c>
      <c r="D2437">
        <f t="shared" ca="1" si="249"/>
        <v>-2.1999999999999999E-2</v>
      </c>
      <c r="E2437">
        <f t="shared" ca="1" si="246"/>
        <v>0</v>
      </c>
      <c r="F2437">
        <f t="shared" ca="1" si="247"/>
        <v>31</v>
      </c>
      <c r="G2437">
        <f t="shared" ca="1" si="248"/>
        <v>32</v>
      </c>
      <c r="M2437">
        <v>1981</v>
      </c>
      <c r="N2437">
        <v>44.465000000000003</v>
      </c>
    </row>
    <row r="2438" spans="1:14">
      <c r="A2438" s="32">
        <v>0</v>
      </c>
      <c r="B2438" s="33">
        <f t="shared" ca="1" si="244"/>
        <v>32</v>
      </c>
      <c r="C2438">
        <f t="shared" si="245"/>
        <v>486</v>
      </c>
      <c r="D2438">
        <f t="shared" ca="1" si="249"/>
        <v>-2.1999999999999999E-2</v>
      </c>
      <c r="E2438">
        <f t="shared" ca="1" si="246"/>
        <v>0</v>
      </c>
      <c r="F2438">
        <f t="shared" ca="1" si="247"/>
        <v>31</v>
      </c>
      <c r="G2438">
        <f t="shared" ca="1" si="248"/>
        <v>32</v>
      </c>
      <c r="M2438">
        <v>1982</v>
      </c>
      <c r="N2438">
        <v>44.485999999999997</v>
      </c>
    </row>
    <row r="2439" spans="1:14">
      <c r="A2439" s="32">
        <v>0</v>
      </c>
      <c r="B2439" s="33">
        <f t="shared" ca="1" si="244"/>
        <v>32</v>
      </c>
      <c r="C2439">
        <f t="shared" si="245"/>
        <v>486</v>
      </c>
      <c r="D2439">
        <f t="shared" ca="1" si="249"/>
        <v>-2.1999999999999999E-2</v>
      </c>
      <c r="E2439">
        <f t="shared" ca="1" si="246"/>
        <v>0</v>
      </c>
      <c r="F2439">
        <f t="shared" ca="1" si="247"/>
        <v>31</v>
      </c>
      <c r="G2439">
        <f t="shared" ca="1" si="248"/>
        <v>32</v>
      </c>
      <c r="M2439">
        <v>1983</v>
      </c>
      <c r="N2439">
        <v>44.506999999999998</v>
      </c>
    </row>
    <row r="2440" spans="1:14">
      <c r="A2440" s="32">
        <v>0</v>
      </c>
      <c r="B2440" s="33">
        <f t="shared" ca="1" si="244"/>
        <v>32</v>
      </c>
      <c r="C2440">
        <f t="shared" si="245"/>
        <v>486</v>
      </c>
      <c r="D2440">
        <f t="shared" ca="1" si="249"/>
        <v>-2.1999999999999999E-2</v>
      </c>
      <c r="E2440">
        <f t="shared" ca="1" si="246"/>
        <v>0</v>
      </c>
      <c r="F2440">
        <f t="shared" ca="1" si="247"/>
        <v>31</v>
      </c>
      <c r="G2440">
        <f t="shared" ca="1" si="248"/>
        <v>32</v>
      </c>
      <c r="M2440">
        <v>1984</v>
      </c>
      <c r="N2440">
        <v>44.527999999999999</v>
      </c>
    </row>
    <row r="2441" spans="1:14">
      <c r="M2441">
        <v>1985</v>
      </c>
      <c r="N2441">
        <v>44.55</v>
      </c>
    </row>
    <row r="2442" spans="1:14">
      <c r="M2442">
        <v>1986</v>
      </c>
      <c r="N2442">
        <v>44.570999999999998</v>
      </c>
    </row>
    <row r="2443" spans="1:14">
      <c r="M2443">
        <v>1987</v>
      </c>
      <c r="N2443">
        <v>44.591999999999999</v>
      </c>
    </row>
    <row r="2444" spans="1:14">
      <c r="M2444">
        <v>1988</v>
      </c>
      <c r="N2444">
        <v>44.613</v>
      </c>
    </row>
    <row r="2445" spans="1:14">
      <c r="M2445">
        <v>1989</v>
      </c>
      <c r="N2445">
        <v>44.634</v>
      </c>
    </row>
    <row r="2446" spans="1:14">
      <c r="M2446">
        <v>1990</v>
      </c>
      <c r="N2446">
        <v>44.655000000000001</v>
      </c>
    </row>
    <row r="2447" spans="1:14">
      <c r="M2447">
        <v>1991</v>
      </c>
      <c r="N2447">
        <v>44.676000000000002</v>
      </c>
    </row>
    <row r="2448" spans="1:14">
      <c r="M2448">
        <v>1992</v>
      </c>
      <c r="N2448">
        <v>44.697000000000003</v>
      </c>
    </row>
    <row r="2449" spans="13:14">
      <c r="M2449">
        <v>1993</v>
      </c>
      <c r="N2449">
        <v>44.719000000000001</v>
      </c>
    </row>
    <row r="2450" spans="13:14">
      <c r="M2450">
        <v>1994</v>
      </c>
      <c r="N2450">
        <v>44.74</v>
      </c>
    </row>
    <row r="2451" spans="13:14">
      <c r="M2451">
        <v>1995</v>
      </c>
      <c r="N2451">
        <v>44.761000000000003</v>
      </c>
    </row>
    <row r="2452" spans="13:14">
      <c r="M2452">
        <v>1996</v>
      </c>
      <c r="N2452">
        <v>44.781999999999996</v>
      </c>
    </row>
    <row r="2453" spans="13:14">
      <c r="M2453">
        <v>1997</v>
      </c>
      <c r="N2453">
        <v>44.802999999999997</v>
      </c>
    </row>
    <row r="2454" spans="13:14">
      <c r="M2454">
        <v>1998</v>
      </c>
      <c r="N2454">
        <v>44.823999999999998</v>
      </c>
    </row>
    <row r="2455" spans="13:14">
      <c r="M2455">
        <v>1999</v>
      </c>
      <c r="N2455">
        <v>44.844999999999999</v>
      </c>
    </row>
    <row r="2456" spans="13:14">
      <c r="M2456">
        <v>2000</v>
      </c>
      <c r="N2456">
        <v>44.866</v>
      </c>
    </row>
    <row r="2457" spans="13:14">
      <c r="M2457">
        <v>2001</v>
      </c>
      <c r="N2457">
        <v>44.887</v>
      </c>
    </row>
    <row r="2458" spans="13:14">
      <c r="M2458">
        <v>2002</v>
      </c>
      <c r="N2458">
        <v>44.908000000000001</v>
      </c>
    </row>
    <row r="2459" spans="13:14">
      <c r="M2459">
        <v>2003</v>
      </c>
      <c r="N2459">
        <v>44.929000000000002</v>
      </c>
    </row>
    <row r="2460" spans="13:14">
      <c r="M2460">
        <v>2004</v>
      </c>
      <c r="N2460">
        <v>44.95</v>
      </c>
    </row>
    <row r="2461" spans="13:14">
      <c r="M2461">
        <v>2005</v>
      </c>
      <c r="N2461">
        <v>44.970999999999997</v>
      </c>
    </row>
    <row r="2462" spans="13:14">
      <c r="M2462">
        <v>2006</v>
      </c>
      <c r="N2462">
        <v>44.991999999999997</v>
      </c>
    </row>
    <row r="2463" spans="13:14">
      <c r="M2463">
        <v>2007</v>
      </c>
      <c r="N2463">
        <v>45.014000000000003</v>
      </c>
    </row>
    <row r="2464" spans="13:14">
      <c r="M2464">
        <v>2008</v>
      </c>
      <c r="N2464">
        <v>45.034999999999997</v>
      </c>
    </row>
    <row r="2465" spans="13:14">
      <c r="M2465">
        <v>2009</v>
      </c>
      <c r="N2465">
        <v>45.055999999999997</v>
      </c>
    </row>
    <row r="2466" spans="13:14">
      <c r="M2466">
        <v>2010</v>
      </c>
      <c r="N2466">
        <v>45.076999999999998</v>
      </c>
    </row>
    <row r="2467" spans="13:14">
      <c r="M2467">
        <v>2011</v>
      </c>
      <c r="N2467">
        <v>45.097999999999999</v>
      </c>
    </row>
    <row r="2468" spans="13:14">
      <c r="M2468">
        <v>2012</v>
      </c>
      <c r="N2468">
        <v>45.119</v>
      </c>
    </row>
    <row r="2469" spans="13:14">
      <c r="M2469">
        <v>2013</v>
      </c>
      <c r="N2469">
        <v>45.14</v>
      </c>
    </row>
    <row r="2470" spans="13:14">
      <c r="M2470">
        <v>2014</v>
      </c>
      <c r="N2470">
        <v>45.161000000000001</v>
      </c>
    </row>
    <row r="2471" spans="13:14">
      <c r="M2471">
        <v>2015</v>
      </c>
      <c r="N2471">
        <v>45.182000000000002</v>
      </c>
    </row>
    <row r="2472" spans="13:14">
      <c r="M2472">
        <v>2016</v>
      </c>
      <c r="N2472">
        <v>45.203000000000003</v>
      </c>
    </row>
    <row r="2473" spans="13:14">
      <c r="M2473">
        <v>2017</v>
      </c>
      <c r="N2473">
        <v>45.223999999999997</v>
      </c>
    </row>
    <row r="2474" spans="13:14">
      <c r="M2474">
        <v>2018</v>
      </c>
      <c r="N2474">
        <v>45.244999999999997</v>
      </c>
    </row>
    <row r="2475" spans="13:14">
      <c r="M2475">
        <v>2019</v>
      </c>
      <c r="N2475">
        <v>45.265999999999998</v>
      </c>
    </row>
    <row r="2476" spans="13:14">
      <c r="M2476">
        <v>2020</v>
      </c>
      <c r="N2476">
        <v>45.286999999999999</v>
      </c>
    </row>
    <row r="2477" spans="13:14">
      <c r="M2477">
        <v>2021</v>
      </c>
      <c r="N2477">
        <v>45.308</v>
      </c>
    </row>
    <row r="2478" spans="13:14">
      <c r="M2478">
        <v>2022</v>
      </c>
      <c r="N2478">
        <v>45.329000000000001</v>
      </c>
    </row>
    <row r="2479" spans="13:14">
      <c r="M2479">
        <v>2023</v>
      </c>
      <c r="N2479">
        <v>45.35</v>
      </c>
    </row>
    <row r="2480" spans="13:14">
      <c r="M2480">
        <v>2024</v>
      </c>
      <c r="N2480">
        <v>45.371000000000002</v>
      </c>
    </row>
    <row r="2481" spans="13:14">
      <c r="M2481">
        <v>2025</v>
      </c>
      <c r="N2481">
        <v>45.392000000000003</v>
      </c>
    </row>
    <row r="2482" spans="13:14">
      <c r="M2482">
        <v>2026</v>
      </c>
      <c r="N2482">
        <v>45.412999999999997</v>
      </c>
    </row>
    <row r="2483" spans="13:14">
      <c r="M2483">
        <v>2027</v>
      </c>
      <c r="N2483">
        <v>45.433999999999997</v>
      </c>
    </row>
    <row r="2484" spans="13:14">
      <c r="M2484">
        <v>2028</v>
      </c>
      <c r="N2484">
        <v>45.454999999999998</v>
      </c>
    </row>
    <row r="2485" spans="13:14">
      <c r="M2485">
        <v>2029</v>
      </c>
      <c r="N2485">
        <v>45.475999999999999</v>
      </c>
    </row>
    <row r="2486" spans="13:14">
      <c r="M2486">
        <v>2030</v>
      </c>
      <c r="N2486">
        <v>45.497</v>
      </c>
    </row>
    <row r="2487" spans="13:14">
      <c r="M2487">
        <v>2031</v>
      </c>
      <c r="N2487">
        <v>45.518000000000001</v>
      </c>
    </row>
    <row r="2488" spans="13:14">
      <c r="M2488">
        <v>2032</v>
      </c>
      <c r="N2488">
        <v>45.539000000000001</v>
      </c>
    </row>
    <row r="2489" spans="13:14">
      <c r="M2489">
        <v>2033</v>
      </c>
      <c r="N2489">
        <v>45.56</v>
      </c>
    </row>
    <row r="2490" spans="13:14">
      <c r="M2490">
        <v>2034</v>
      </c>
      <c r="N2490">
        <v>45.58</v>
      </c>
    </row>
    <row r="2491" spans="13:14">
      <c r="M2491">
        <v>2035</v>
      </c>
      <c r="N2491">
        <v>45.600999999999999</v>
      </c>
    </row>
    <row r="2492" spans="13:14">
      <c r="M2492">
        <v>2036</v>
      </c>
      <c r="N2492">
        <v>45.622</v>
      </c>
    </row>
    <row r="2493" spans="13:14">
      <c r="M2493">
        <v>2037</v>
      </c>
      <c r="N2493">
        <v>45.643000000000001</v>
      </c>
    </row>
    <row r="2494" spans="13:14">
      <c r="M2494">
        <v>2038</v>
      </c>
      <c r="N2494">
        <v>45.664000000000001</v>
      </c>
    </row>
    <row r="2495" spans="13:14">
      <c r="M2495">
        <v>2039</v>
      </c>
      <c r="N2495">
        <v>45.685000000000002</v>
      </c>
    </row>
    <row r="2496" spans="13:14">
      <c r="M2496">
        <v>2040</v>
      </c>
      <c r="N2496">
        <v>45.706000000000003</v>
      </c>
    </row>
    <row r="2497" spans="13:14">
      <c r="M2497">
        <v>2041</v>
      </c>
      <c r="N2497">
        <v>45.726999999999997</v>
      </c>
    </row>
    <row r="2498" spans="13:14">
      <c r="M2498">
        <v>2042</v>
      </c>
      <c r="N2498">
        <v>45.747999999999998</v>
      </c>
    </row>
    <row r="2499" spans="13:14">
      <c r="M2499">
        <v>2043</v>
      </c>
      <c r="N2499">
        <v>45.768999999999998</v>
      </c>
    </row>
    <row r="2500" spans="13:14">
      <c r="M2500">
        <v>2044</v>
      </c>
      <c r="N2500">
        <v>45.79</v>
      </c>
    </row>
    <row r="2501" spans="13:14">
      <c r="M2501">
        <v>2045</v>
      </c>
      <c r="N2501">
        <v>45.811</v>
      </c>
    </row>
    <row r="2502" spans="13:14">
      <c r="M2502">
        <v>2046</v>
      </c>
      <c r="N2502">
        <v>45.832000000000001</v>
      </c>
    </row>
    <row r="2503" spans="13:14">
      <c r="M2503">
        <v>2047</v>
      </c>
      <c r="N2503">
        <v>45.851999999999997</v>
      </c>
    </row>
    <row r="2504" spans="13:14">
      <c r="M2504">
        <v>2048</v>
      </c>
      <c r="N2504">
        <v>45.872999999999998</v>
      </c>
    </row>
    <row r="2505" spans="13:14">
      <c r="M2505">
        <v>2049</v>
      </c>
      <c r="N2505">
        <v>45.893999999999998</v>
      </c>
    </row>
    <row r="2506" spans="13:14">
      <c r="M2506">
        <v>2050</v>
      </c>
      <c r="N2506">
        <v>45.914999999999999</v>
      </c>
    </row>
    <row r="2507" spans="13:14">
      <c r="M2507">
        <v>2051</v>
      </c>
      <c r="N2507">
        <v>45.936</v>
      </c>
    </row>
    <row r="2508" spans="13:14">
      <c r="M2508">
        <v>2052</v>
      </c>
      <c r="N2508">
        <v>45.957000000000001</v>
      </c>
    </row>
    <row r="2509" spans="13:14">
      <c r="M2509">
        <v>2053</v>
      </c>
      <c r="N2509">
        <v>45.978000000000002</v>
      </c>
    </row>
    <row r="2510" spans="13:14">
      <c r="M2510">
        <v>2054</v>
      </c>
      <c r="N2510">
        <v>45.999000000000002</v>
      </c>
    </row>
    <row r="2511" spans="13:14">
      <c r="M2511">
        <v>2055</v>
      </c>
      <c r="N2511">
        <v>46.018999999999998</v>
      </c>
    </row>
    <row r="2512" spans="13:14">
      <c r="M2512">
        <v>2056</v>
      </c>
      <c r="N2512">
        <v>46.04</v>
      </c>
    </row>
    <row r="2513" spans="13:14">
      <c r="M2513">
        <v>2057</v>
      </c>
      <c r="N2513">
        <v>46.061</v>
      </c>
    </row>
    <row r="2514" spans="13:14">
      <c r="M2514">
        <v>2058</v>
      </c>
      <c r="N2514">
        <v>46.082000000000001</v>
      </c>
    </row>
    <row r="2515" spans="13:14">
      <c r="M2515">
        <v>2059</v>
      </c>
      <c r="N2515">
        <v>46.103000000000002</v>
      </c>
    </row>
    <row r="2516" spans="13:14">
      <c r="M2516">
        <v>2060</v>
      </c>
      <c r="N2516">
        <v>46.124000000000002</v>
      </c>
    </row>
    <row r="2517" spans="13:14">
      <c r="M2517">
        <v>2061</v>
      </c>
      <c r="N2517">
        <v>46.145000000000003</v>
      </c>
    </row>
    <row r="2518" spans="13:14">
      <c r="M2518">
        <v>2062</v>
      </c>
      <c r="N2518">
        <v>46.164999999999999</v>
      </c>
    </row>
    <row r="2519" spans="13:14">
      <c r="M2519">
        <v>2063</v>
      </c>
      <c r="N2519">
        <v>46.186</v>
      </c>
    </row>
    <row r="2520" spans="13:14">
      <c r="M2520">
        <v>2064</v>
      </c>
      <c r="N2520">
        <v>46.207000000000001</v>
      </c>
    </row>
    <row r="2521" spans="13:14">
      <c r="M2521">
        <v>2065</v>
      </c>
      <c r="N2521">
        <v>46.228000000000002</v>
      </c>
    </row>
    <row r="2522" spans="13:14">
      <c r="M2522">
        <v>2066</v>
      </c>
      <c r="N2522">
        <v>46.249000000000002</v>
      </c>
    </row>
    <row r="2523" spans="13:14">
      <c r="M2523">
        <v>2067</v>
      </c>
      <c r="N2523">
        <v>46.268999999999998</v>
      </c>
    </row>
    <row r="2524" spans="13:14">
      <c r="M2524">
        <v>2068</v>
      </c>
      <c r="N2524">
        <v>46.29</v>
      </c>
    </row>
    <row r="2525" spans="13:14">
      <c r="M2525">
        <v>2069</v>
      </c>
      <c r="N2525">
        <v>46.311</v>
      </c>
    </row>
    <row r="2526" spans="13:14">
      <c r="M2526">
        <v>2070</v>
      </c>
      <c r="N2526">
        <v>46.332000000000001</v>
      </c>
    </row>
    <row r="2527" spans="13:14">
      <c r="M2527">
        <v>2071</v>
      </c>
      <c r="N2527">
        <v>46.353000000000002</v>
      </c>
    </row>
    <row r="2528" spans="13:14">
      <c r="M2528">
        <v>2072</v>
      </c>
      <c r="N2528">
        <v>46.374000000000002</v>
      </c>
    </row>
    <row r="2529" spans="13:14">
      <c r="M2529">
        <v>2073</v>
      </c>
      <c r="N2529">
        <v>46.393999999999998</v>
      </c>
    </row>
    <row r="2530" spans="13:14">
      <c r="M2530">
        <v>2074</v>
      </c>
      <c r="N2530">
        <v>46.414999999999999</v>
      </c>
    </row>
    <row r="2531" spans="13:14">
      <c r="M2531">
        <v>2075</v>
      </c>
      <c r="N2531">
        <v>46.436</v>
      </c>
    </row>
    <row r="2532" spans="13:14">
      <c r="M2532">
        <v>2076</v>
      </c>
      <c r="N2532">
        <v>46.457000000000001</v>
      </c>
    </row>
    <row r="2533" spans="13:14">
      <c r="M2533">
        <v>2077</v>
      </c>
      <c r="N2533">
        <v>46.476999999999997</v>
      </c>
    </row>
    <row r="2534" spans="13:14">
      <c r="M2534">
        <v>2078</v>
      </c>
      <c r="N2534">
        <v>46.497999999999998</v>
      </c>
    </row>
    <row r="2535" spans="13:14">
      <c r="M2535">
        <v>2079</v>
      </c>
      <c r="N2535">
        <v>46.518999999999998</v>
      </c>
    </row>
    <row r="2536" spans="13:14">
      <c r="M2536">
        <v>2080</v>
      </c>
      <c r="N2536">
        <v>46.54</v>
      </c>
    </row>
    <row r="2537" spans="13:14">
      <c r="M2537">
        <v>2081</v>
      </c>
      <c r="N2537">
        <v>46.56</v>
      </c>
    </row>
    <row r="2538" spans="13:14">
      <c r="M2538">
        <v>2082</v>
      </c>
      <c r="N2538">
        <v>46.581000000000003</v>
      </c>
    </row>
    <row r="2539" spans="13:14">
      <c r="M2539">
        <v>2083</v>
      </c>
      <c r="N2539">
        <v>46.601999999999997</v>
      </c>
    </row>
    <row r="2540" spans="13:14">
      <c r="M2540">
        <v>2084</v>
      </c>
      <c r="N2540">
        <v>46.622999999999998</v>
      </c>
    </row>
    <row r="2541" spans="13:14">
      <c r="M2541">
        <v>2085</v>
      </c>
      <c r="N2541">
        <v>46.643000000000001</v>
      </c>
    </row>
    <row r="2542" spans="13:14">
      <c r="M2542">
        <v>2086</v>
      </c>
      <c r="N2542">
        <v>46.664000000000001</v>
      </c>
    </row>
    <row r="2543" spans="13:14">
      <c r="M2543">
        <v>2087</v>
      </c>
      <c r="N2543">
        <v>46.685000000000002</v>
      </c>
    </row>
    <row r="2544" spans="13:14">
      <c r="M2544">
        <v>2088</v>
      </c>
      <c r="N2544">
        <v>46.706000000000003</v>
      </c>
    </row>
    <row r="2545" spans="13:14">
      <c r="M2545">
        <v>2089</v>
      </c>
      <c r="N2545">
        <v>46.725999999999999</v>
      </c>
    </row>
    <row r="2546" spans="13:14">
      <c r="M2546">
        <v>2090</v>
      </c>
      <c r="N2546">
        <v>46.747</v>
      </c>
    </row>
    <row r="2547" spans="13:14">
      <c r="M2547">
        <v>2091</v>
      </c>
      <c r="N2547">
        <v>46.768000000000001</v>
      </c>
    </row>
    <row r="2548" spans="13:14">
      <c r="M2548">
        <v>2092</v>
      </c>
      <c r="N2548">
        <v>46.789000000000001</v>
      </c>
    </row>
    <row r="2549" spans="13:14">
      <c r="M2549">
        <v>2093</v>
      </c>
      <c r="N2549">
        <v>46.808999999999997</v>
      </c>
    </row>
    <row r="2550" spans="13:14">
      <c r="M2550">
        <v>2094</v>
      </c>
      <c r="N2550">
        <v>46.83</v>
      </c>
    </row>
    <row r="2551" spans="13:14">
      <c r="M2551">
        <v>2095</v>
      </c>
      <c r="N2551">
        <v>46.850999999999999</v>
      </c>
    </row>
    <row r="2552" spans="13:14">
      <c r="M2552">
        <v>2096</v>
      </c>
      <c r="N2552">
        <v>46.871000000000002</v>
      </c>
    </row>
    <row r="2553" spans="13:14">
      <c r="M2553">
        <v>2097</v>
      </c>
      <c r="N2553">
        <v>46.892000000000003</v>
      </c>
    </row>
    <row r="2554" spans="13:14">
      <c r="M2554">
        <v>2098</v>
      </c>
      <c r="N2554">
        <v>46.912999999999997</v>
      </c>
    </row>
    <row r="2555" spans="13:14">
      <c r="M2555">
        <v>2099</v>
      </c>
      <c r="N2555">
        <v>46.933</v>
      </c>
    </row>
    <row r="2556" spans="13:14">
      <c r="M2556">
        <v>2100</v>
      </c>
      <c r="N2556">
        <v>46.954000000000001</v>
      </c>
    </row>
    <row r="2557" spans="13:14">
      <c r="M2557">
        <v>2101</v>
      </c>
      <c r="N2557">
        <v>46.975000000000001</v>
      </c>
    </row>
    <row r="2558" spans="13:14">
      <c r="M2558">
        <v>2102</v>
      </c>
      <c r="N2558">
        <v>46.994999999999997</v>
      </c>
    </row>
    <row r="2559" spans="13:14">
      <c r="M2559">
        <v>2103</v>
      </c>
      <c r="N2559">
        <v>47.015999999999998</v>
      </c>
    </row>
    <row r="2560" spans="13:14">
      <c r="M2560">
        <v>2104</v>
      </c>
      <c r="N2560">
        <v>47.036999999999999</v>
      </c>
    </row>
    <row r="2561" spans="13:14">
      <c r="M2561">
        <v>2105</v>
      </c>
      <c r="N2561">
        <v>47.057000000000002</v>
      </c>
    </row>
    <row r="2562" spans="13:14">
      <c r="M2562">
        <v>2106</v>
      </c>
      <c r="N2562">
        <v>47.078000000000003</v>
      </c>
    </row>
    <row r="2563" spans="13:14">
      <c r="M2563">
        <v>2107</v>
      </c>
      <c r="N2563">
        <v>47.098999999999997</v>
      </c>
    </row>
    <row r="2564" spans="13:14">
      <c r="M2564">
        <v>2108</v>
      </c>
      <c r="N2564">
        <v>47.119</v>
      </c>
    </row>
    <row r="2565" spans="13:14">
      <c r="M2565">
        <v>2109</v>
      </c>
      <c r="N2565">
        <v>47.14</v>
      </c>
    </row>
    <row r="2566" spans="13:14">
      <c r="M2566">
        <v>2110</v>
      </c>
      <c r="N2566">
        <v>47.161000000000001</v>
      </c>
    </row>
    <row r="2567" spans="13:14">
      <c r="M2567">
        <v>2111</v>
      </c>
      <c r="N2567">
        <v>47.180999999999997</v>
      </c>
    </row>
    <row r="2568" spans="13:14">
      <c r="M2568">
        <v>2112</v>
      </c>
      <c r="N2568">
        <v>47.201999999999998</v>
      </c>
    </row>
    <row r="2569" spans="13:14">
      <c r="M2569">
        <v>2113</v>
      </c>
      <c r="N2569">
        <v>47.222999999999999</v>
      </c>
    </row>
    <row r="2570" spans="13:14">
      <c r="M2570">
        <v>2114</v>
      </c>
      <c r="N2570">
        <v>47.243000000000002</v>
      </c>
    </row>
    <row r="2571" spans="13:14">
      <c r="M2571">
        <v>2115</v>
      </c>
      <c r="N2571">
        <v>47.264000000000003</v>
      </c>
    </row>
    <row r="2572" spans="13:14">
      <c r="M2572">
        <v>2116</v>
      </c>
      <c r="N2572">
        <v>47.283999999999999</v>
      </c>
    </row>
    <row r="2573" spans="13:14">
      <c r="M2573">
        <v>2117</v>
      </c>
      <c r="N2573">
        <v>47.305</v>
      </c>
    </row>
    <row r="2574" spans="13:14">
      <c r="M2574">
        <v>2118</v>
      </c>
      <c r="N2574">
        <v>47.326000000000001</v>
      </c>
    </row>
    <row r="2575" spans="13:14">
      <c r="M2575">
        <v>2119</v>
      </c>
      <c r="N2575">
        <v>47.345999999999997</v>
      </c>
    </row>
    <row r="2576" spans="13:14">
      <c r="M2576">
        <v>2120</v>
      </c>
      <c r="N2576">
        <v>47.366999999999997</v>
      </c>
    </row>
    <row r="2577" spans="13:14">
      <c r="M2577">
        <v>2121</v>
      </c>
      <c r="N2577">
        <v>47.387</v>
      </c>
    </row>
    <row r="2578" spans="13:14">
      <c r="M2578">
        <v>2122</v>
      </c>
      <c r="N2578">
        <v>47.408000000000001</v>
      </c>
    </row>
    <row r="2579" spans="13:14">
      <c r="M2579">
        <v>2123</v>
      </c>
      <c r="N2579">
        <v>47.429000000000002</v>
      </c>
    </row>
    <row r="2580" spans="13:14">
      <c r="M2580">
        <v>2124</v>
      </c>
      <c r="N2580">
        <v>47.448999999999998</v>
      </c>
    </row>
    <row r="2581" spans="13:14">
      <c r="M2581">
        <v>2125</v>
      </c>
      <c r="N2581">
        <v>47.47</v>
      </c>
    </row>
    <row r="2582" spans="13:14">
      <c r="M2582">
        <v>2126</v>
      </c>
      <c r="N2582">
        <v>47.49</v>
      </c>
    </row>
    <row r="2583" spans="13:14">
      <c r="M2583">
        <v>2127</v>
      </c>
      <c r="N2583">
        <v>47.511000000000003</v>
      </c>
    </row>
    <row r="2584" spans="13:14">
      <c r="M2584">
        <v>2128</v>
      </c>
      <c r="N2584">
        <v>47.530999999999999</v>
      </c>
    </row>
    <row r="2585" spans="13:14">
      <c r="M2585">
        <v>2129</v>
      </c>
      <c r="N2585">
        <v>47.552</v>
      </c>
    </row>
    <row r="2586" spans="13:14">
      <c r="M2586">
        <v>2130</v>
      </c>
      <c r="N2586">
        <v>47.573</v>
      </c>
    </row>
    <row r="2587" spans="13:14">
      <c r="M2587">
        <v>2131</v>
      </c>
      <c r="N2587">
        <v>47.593000000000004</v>
      </c>
    </row>
    <row r="2588" spans="13:14">
      <c r="M2588">
        <v>2132</v>
      </c>
      <c r="N2588">
        <v>47.613999999999997</v>
      </c>
    </row>
    <row r="2589" spans="13:14">
      <c r="M2589">
        <v>2133</v>
      </c>
      <c r="N2589">
        <v>47.634</v>
      </c>
    </row>
    <row r="2590" spans="13:14">
      <c r="M2590">
        <v>2134</v>
      </c>
      <c r="N2590">
        <v>47.655000000000001</v>
      </c>
    </row>
    <row r="2591" spans="13:14">
      <c r="M2591">
        <v>2135</v>
      </c>
      <c r="N2591">
        <v>47.674999999999997</v>
      </c>
    </row>
    <row r="2592" spans="13:14">
      <c r="M2592">
        <v>2136</v>
      </c>
      <c r="N2592">
        <v>47.695999999999998</v>
      </c>
    </row>
    <row r="2593" spans="13:14">
      <c r="M2593">
        <v>2137</v>
      </c>
      <c r="N2593">
        <v>47.716000000000001</v>
      </c>
    </row>
    <row r="2594" spans="13:14">
      <c r="M2594">
        <v>2138</v>
      </c>
      <c r="N2594">
        <v>47.737000000000002</v>
      </c>
    </row>
    <row r="2595" spans="13:14">
      <c r="M2595">
        <v>2139</v>
      </c>
      <c r="N2595">
        <v>47.756999999999998</v>
      </c>
    </row>
    <row r="2596" spans="13:14">
      <c r="M2596">
        <v>2140</v>
      </c>
      <c r="N2596">
        <v>47.777999999999999</v>
      </c>
    </row>
    <row r="2597" spans="13:14">
      <c r="M2597">
        <v>2141</v>
      </c>
      <c r="N2597">
        <v>47.798000000000002</v>
      </c>
    </row>
    <row r="2598" spans="13:14">
      <c r="M2598">
        <v>2142</v>
      </c>
      <c r="N2598">
        <v>47.819000000000003</v>
      </c>
    </row>
    <row r="2599" spans="13:14">
      <c r="M2599">
        <v>2143</v>
      </c>
      <c r="N2599">
        <v>47.838999999999999</v>
      </c>
    </row>
    <row r="2600" spans="13:14">
      <c r="M2600">
        <v>2144</v>
      </c>
      <c r="N2600">
        <v>47.86</v>
      </c>
    </row>
    <row r="2601" spans="13:14">
      <c r="M2601">
        <v>2145</v>
      </c>
      <c r="N2601">
        <v>47.88</v>
      </c>
    </row>
    <row r="2602" spans="13:14">
      <c r="M2602">
        <v>2146</v>
      </c>
      <c r="N2602">
        <v>47.901000000000003</v>
      </c>
    </row>
    <row r="2603" spans="13:14">
      <c r="M2603">
        <v>2147</v>
      </c>
      <c r="N2603">
        <v>47.920999999999999</v>
      </c>
    </row>
    <row r="2604" spans="13:14">
      <c r="M2604">
        <v>2148</v>
      </c>
      <c r="N2604">
        <v>47.942</v>
      </c>
    </row>
    <row r="2605" spans="13:14">
      <c r="M2605">
        <v>2149</v>
      </c>
      <c r="N2605">
        <v>47.962000000000003</v>
      </c>
    </row>
    <row r="2606" spans="13:14">
      <c r="M2606">
        <v>2150</v>
      </c>
      <c r="N2606">
        <v>47.982999999999997</v>
      </c>
    </row>
    <row r="2607" spans="13:14">
      <c r="M2607">
        <v>2151</v>
      </c>
      <c r="N2607">
        <v>48.003</v>
      </c>
    </row>
    <row r="2608" spans="13:14">
      <c r="M2608">
        <v>2152</v>
      </c>
      <c r="N2608">
        <v>48.024000000000001</v>
      </c>
    </row>
    <row r="2609" spans="13:14">
      <c r="M2609">
        <v>2153</v>
      </c>
      <c r="N2609">
        <v>48.043999999999997</v>
      </c>
    </row>
    <row r="2610" spans="13:14">
      <c r="M2610">
        <v>2154</v>
      </c>
      <c r="N2610">
        <v>48.064999999999998</v>
      </c>
    </row>
    <row r="2611" spans="13:14">
      <c r="M2611">
        <v>2155</v>
      </c>
      <c r="N2611">
        <v>48.085000000000001</v>
      </c>
    </row>
    <row r="2612" spans="13:14">
      <c r="M2612">
        <v>2156</v>
      </c>
      <c r="N2612">
        <v>48.104999999999997</v>
      </c>
    </row>
    <row r="2613" spans="13:14">
      <c r="M2613">
        <v>2157</v>
      </c>
      <c r="N2613">
        <v>48.125999999999998</v>
      </c>
    </row>
    <row r="2614" spans="13:14">
      <c r="M2614">
        <v>2158</v>
      </c>
      <c r="N2614">
        <v>48.146000000000001</v>
      </c>
    </row>
    <row r="2615" spans="13:14">
      <c r="M2615">
        <v>2159</v>
      </c>
      <c r="N2615">
        <v>48.167000000000002</v>
      </c>
    </row>
    <row r="2616" spans="13:14">
      <c r="M2616">
        <v>2160</v>
      </c>
      <c r="N2616">
        <v>48.186999999999998</v>
      </c>
    </row>
    <row r="2617" spans="13:14">
      <c r="M2617">
        <v>2161</v>
      </c>
      <c r="N2617">
        <v>48.207999999999998</v>
      </c>
    </row>
    <row r="2618" spans="13:14">
      <c r="M2618">
        <v>2162</v>
      </c>
      <c r="N2618">
        <v>48.228000000000002</v>
      </c>
    </row>
    <row r="2619" spans="13:14">
      <c r="M2619">
        <v>2163</v>
      </c>
      <c r="N2619">
        <v>48.247999999999998</v>
      </c>
    </row>
    <row r="2620" spans="13:14">
      <c r="M2620">
        <v>2164</v>
      </c>
      <c r="N2620">
        <v>48.268999999999998</v>
      </c>
    </row>
    <row r="2621" spans="13:14">
      <c r="M2621">
        <v>2165</v>
      </c>
      <c r="N2621">
        <v>48.289000000000001</v>
      </c>
    </row>
    <row r="2622" spans="13:14">
      <c r="M2622">
        <v>2166</v>
      </c>
      <c r="N2622">
        <v>48.31</v>
      </c>
    </row>
    <row r="2623" spans="13:14">
      <c r="M2623">
        <v>2167</v>
      </c>
      <c r="N2623">
        <v>48.33</v>
      </c>
    </row>
    <row r="2624" spans="13:14">
      <c r="M2624">
        <v>2168</v>
      </c>
      <c r="N2624">
        <v>48.35</v>
      </c>
    </row>
    <row r="2625" spans="13:14">
      <c r="M2625">
        <v>2169</v>
      </c>
      <c r="N2625">
        <v>48.371000000000002</v>
      </c>
    </row>
    <row r="2626" spans="13:14">
      <c r="M2626">
        <v>2170</v>
      </c>
      <c r="N2626">
        <v>48.390999999999998</v>
      </c>
    </row>
    <row r="2627" spans="13:14">
      <c r="M2627">
        <v>2171</v>
      </c>
      <c r="N2627">
        <v>48.411000000000001</v>
      </c>
    </row>
    <row r="2628" spans="13:14">
      <c r="M2628">
        <v>2172</v>
      </c>
      <c r="N2628">
        <v>48.432000000000002</v>
      </c>
    </row>
    <row r="2629" spans="13:14">
      <c r="M2629">
        <v>2173</v>
      </c>
      <c r="N2629">
        <v>48.451999999999998</v>
      </c>
    </row>
    <row r="2630" spans="13:14">
      <c r="M2630">
        <v>2174</v>
      </c>
      <c r="N2630">
        <v>48.472999999999999</v>
      </c>
    </row>
    <row r="2631" spans="13:14">
      <c r="M2631">
        <v>2175</v>
      </c>
      <c r="N2631">
        <v>48.493000000000002</v>
      </c>
    </row>
    <row r="2632" spans="13:14">
      <c r="M2632">
        <v>2176</v>
      </c>
      <c r="N2632">
        <v>48.512999999999998</v>
      </c>
    </row>
    <row r="2633" spans="13:14">
      <c r="M2633">
        <v>2177</v>
      </c>
      <c r="N2633">
        <v>48.533999999999999</v>
      </c>
    </row>
    <row r="2634" spans="13:14">
      <c r="M2634">
        <v>2178</v>
      </c>
      <c r="N2634">
        <v>48.554000000000002</v>
      </c>
    </row>
    <row r="2635" spans="13:14">
      <c r="M2635">
        <v>2179</v>
      </c>
      <c r="N2635">
        <v>48.573999999999998</v>
      </c>
    </row>
    <row r="2636" spans="13:14">
      <c r="M2636">
        <v>2180</v>
      </c>
      <c r="N2636">
        <v>48.594999999999999</v>
      </c>
    </row>
    <row r="2637" spans="13:14">
      <c r="M2637">
        <v>2181</v>
      </c>
      <c r="N2637">
        <v>48.615000000000002</v>
      </c>
    </row>
    <row r="2638" spans="13:14">
      <c r="M2638">
        <v>2182</v>
      </c>
      <c r="N2638">
        <v>48.634999999999998</v>
      </c>
    </row>
    <row r="2639" spans="13:14">
      <c r="M2639">
        <v>2183</v>
      </c>
      <c r="N2639">
        <v>48.655999999999999</v>
      </c>
    </row>
    <row r="2640" spans="13:14">
      <c r="M2640">
        <v>2184</v>
      </c>
      <c r="N2640">
        <v>48.676000000000002</v>
      </c>
    </row>
    <row r="2641" spans="13:14">
      <c r="M2641">
        <v>2185</v>
      </c>
      <c r="N2641">
        <v>48.695999999999998</v>
      </c>
    </row>
    <row r="2642" spans="13:14">
      <c r="M2642">
        <v>2186</v>
      </c>
      <c r="N2642">
        <v>48.716999999999999</v>
      </c>
    </row>
    <row r="2643" spans="13:14">
      <c r="M2643">
        <v>2187</v>
      </c>
      <c r="N2643">
        <v>48.737000000000002</v>
      </c>
    </row>
    <row r="2644" spans="13:14">
      <c r="M2644">
        <v>2188</v>
      </c>
      <c r="N2644">
        <v>48.756999999999998</v>
      </c>
    </row>
    <row r="2645" spans="13:14">
      <c r="M2645">
        <v>2189</v>
      </c>
      <c r="N2645">
        <v>48.777000000000001</v>
      </c>
    </row>
    <row r="2646" spans="13:14">
      <c r="M2646">
        <v>2190</v>
      </c>
      <c r="N2646">
        <v>48.798000000000002</v>
      </c>
    </row>
    <row r="2647" spans="13:14">
      <c r="M2647">
        <v>2191</v>
      </c>
      <c r="N2647">
        <v>48.817999999999998</v>
      </c>
    </row>
    <row r="2648" spans="13:14">
      <c r="M2648">
        <v>2192</v>
      </c>
      <c r="N2648">
        <v>48.838000000000001</v>
      </c>
    </row>
    <row r="2649" spans="13:14">
      <c r="M2649">
        <v>2193</v>
      </c>
      <c r="N2649">
        <v>48.859000000000002</v>
      </c>
    </row>
    <row r="2650" spans="13:14">
      <c r="M2650">
        <v>2194</v>
      </c>
      <c r="N2650">
        <v>48.878999999999998</v>
      </c>
    </row>
    <row r="2651" spans="13:14">
      <c r="M2651">
        <v>2195</v>
      </c>
      <c r="N2651">
        <v>48.899000000000001</v>
      </c>
    </row>
    <row r="2652" spans="13:14">
      <c r="M2652">
        <v>2196</v>
      </c>
      <c r="N2652">
        <v>48.918999999999997</v>
      </c>
    </row>
    <row r="2653" spans="13:14">
      <c r="M2653">
        <v>2197</v>
      </c>
      <c r="N2653">
        <v>48.94</v>
      </c>
    </row>
    <row r="2654" spans="13:14">
      <c r="M2654">
        <v>2198</v>
      </c>
      <c r="N2654">
        <v>48.96</v>
      </c>
    </row>
    <row r="2655" spans="13:14">
      <c r="M2655">
        <v>2199</v>
      </c>
      <c r="N2655">
        <v>48.98</v>
      </c>
    </row>
    <row r="2656" spans="13:14">
      <c r="M2656">
        <v>2200</v>
      </c>
      <c r="N2656">
        <v>49</v>
      </c>
    </row>
    <row r="2657" spans="13:14">
      <c r="M2657">
        <v>2201</v>
      </c>
      <c r="N2657">
        <v>49.021000000000001</v>
      </c>
    </row>
    <row r="2658" spans="13:14">
      <c r="M2658">
        <v>2202</v>
      </c>
      <c r="N2658">
        <v>49.040999999999997</v>
      </c>
    </row>
    <row r="2659" spans="13:14">
      <c r="M2659">
        <v>2203</v>
      </c>
      <c r="N2659">
        <v>49.061</v>
      </c>
    </row>
    <row r="2660" spans="13:14">
      <c r="M2660">
        <v>2204</v>
      </c>
      <c r="N2660">
        <v>49.081000000000003</v>
      </c>
    </row>
    <row r="2661" spans="13:14">
      <c r="M2661">
        <v>2205</v>
      </c>
      <c r="N2661">
        <v>49.100999999999999</v>
      </c>
    </row>
    <row r="2662" spans="13:14">
      <c r="M2662">
        <v>2206</v>
      </c>
      <c r="N2662">
        <v>49.122</v>
      </c>
    </row>
    <row r="2663" spans="13:14">
      <c r="M2663">
        <v>2207</v>
      </c>
      <c r="N2663">
        <v>49.142000000000003</v>
      </c>
    </row>
    <row r="2664" spans="13:14">
      <c r="M2664">
        <v>2208</v>
      </c>
      <c r="N2664">
        <v>49.161999999999999</v>
      </c>
    </row>
    <row r="2665" spans="13:14">
      <c r="M2665">
        <v>2209</v>
      </c>
      <c r="N2665">
        <v>49.182000000000002</v>
      </c>
    </row>
    <row r="2666" spans="13:14">
      <c r="M2666">
        <v>2210</v>
      </c>
      <c r="N2666">
        <v>49.201999999999998</v>
      </c>
    </row>
    <row r="2667" spans="13:14">
      <c r="M2667">
        <v>2211</v>
      </c>
      <c r="N2667">
        <v>49.222999999999999</v>
      </c>
    </row>
    <row r="2668" spans="13:14">
      <c r="M2668">
        <v>2212</v>
      </c>
      <c r="N2668">
        <v>49.243000000000002</v>
      </c>
    </row>
    <row r="2669" spans="13:14">
      <c r="M2669">
        <v>2213</v>
      </c>
      <c r="N2669">
        <v>49.262999999999998</v>
      </c>
    </row>
    <row r="2670" spans="13:14">
      <c r="M2670">
        <v>2214</v>
      </c>
      <c r="N2670">
        <v>49.283000000000001</v>
      </c>
    </row>
    <row r="2671" spans="13:14">
      <c r="M2671">
        <v>2215</v>
      </c>
      <c r="N2671">
        <v>49.302999999999997</v>
      </c>
    </row>
    <row r="2672" spans="13:14">
      <c r="M2672">
        <v>2216</v>
      </c>
      <c r="N2672">
        <v>49.323</v>
      </c>
    </row>
    <row r="2673" spans="13:14">
      <c r="M2673">
        <v>2217</v>
      </c>
      <c r="N2673">
        <v>49.344000000000001</v>
      </c>
    </row>
    <row r="2674" spans="13:14">
      <c r="M2674">
        <v>2218</v>
      </c>
      <c r="N2674">
        <v>49.363999999999997</v>
      </c>
    </row>
    <row r="2675" spans="13:14">
      <c r="M2675">
        <v>2219</v>
      </c>
      <c r="N2675">
        <v>49.384</v>
      </c>
    </row>
    <row r="2676" spans="13:14">
      <c r="M2676">
        <v>2220</v>
      </c>
      <c r="N2676">
        <v>49.404000000000003</v>
      </c>
    </row>
    <row r="2677" spans="13:14">
      <c r="M2677">
        <v>2221</v>
      </c>
      <c r="N2677">
        <v>49.423999999999999</v>
      </c>
    </row>
    <row r="2678" spans="13:14">
      <c r="M2678">
        <v>2222</v>
      </c>
      <c r="N2678">
        <v>49.444000000000003</v>
      </c>
    </row>
    <row r="2679" spans="13:14">
      <c r="M2679">
        <v>2223</v>
      </c>
      <c r="N2679">
        <v>49.465000000000003</v>
      </c>
    </row>
    <row r="2680" spans="13:14">
      <c r="M2680">
        <v>2224</v>
      </c>
      <c r="N2680">
        <v>49.484999999999999</v>
      </c>
    </row>
    <row r="2681" spans="13:14">
      <c r="M2681">
        <v>2225</v>
      </c>
      <c r="N2681">
        <v>49.505000000000003</v>
      </c>
    </row>
    <row r="2682" spans="13:14">
      <c r="M2682">
        <v>2226</v>
      </c>
      <c r="N2682">
        <v>49.524999999999999</v>
      </c>
    </row>
    <row r="2683" spans="13:14">
      <c r="M2683">
        <v>2227</v>
      </c>
      <c r="N2683">
        <v>49.545000000000002</v>
      </c>
    </row>
    <row r="2684" spans="13:14">
      <c r="M2684">
        <v>2228</v>
      </c>
      <c r="N2684">
        <v>49.564999999999998</v>
      </c>
    </row>
    <row r="2685" spans="13:14">
      <c r="M2685">
        <v>2229</v>
      </c>
      <c r="N2685">
        <v>49.585000000000001</v>
      </c>
    </row>
    <row r="2686" spans="13:14">
      <c r="M2686">
        <v>2230</v>
      </c>
      <c r="N2686">
        <v>49.604999999999997</v>
      </c>
    </row>
    <row r="2687" spans="13:14">
      <c r="M2687">
        <v>2231</v>
      </c>
      <c r="N2687">
        <v>49.625</v>
      </c>
    </row>
    <row r="2688" spans="13:14">
      <c r="M2688">
        <v>2232</v>
      </c>
      <c r="N2688">
        <v>49.645000000000003</v>
      </c>
    </row>
    <row r="2689" spans="13:14">
      <c r="M2689">
        <v>2233</v>
      </c>
      <c r="N2689">
        <v>49.665999999999997</v>
      </c>
    </row>
    <row r="2690" spans="13:14">
      <c r="M2690">
        <v>2234</v>
      </c>
      <c r="N2690">
        <v>49.686</v>
      </c>
    </row>
    <row r="2691" spans="13:14">
      <c r="M2691">
        <v>2235</v>
      </c>
      <c r="N2691">
        <v>49.706000000000003</v>
      </c>
    </row>
    <row r="2692" spans="13:14">
      <c r="M2692">
        <v>2236</v>
      </c>
      <c r="N2692">
        <v>49.725999999999999</v>
      </c>
    </row>
    <row r="2693" spans="13:14">
      <c r="M2693">
        <v>2237</v>
      </c>
      <c r="N2693">
        <v>49.746000000000002</v>
      </c>
    </row>
    <row r="2694" spans="13:14">
      <c r="M2694">
        <v>2238</v>
      </c>
      <c r="N2694">
        <v>49.765999999999998</v>
      </c>
    </row>
    <row r="2695" spans="13:14">
      <c r="M2695">
        <v>2239</v>
      </c>
      <c r="N2695">
        <v>49.786000000000001</v>
      </c>
    </row>
    <row r="2696" spans="13:14">
      <c r="M2696">
        <v>2240</v>
      </c>
      <c r="N2696">
        <v>49.805999999999997</v>
      </c>
    </row>
    <row r="2697" spans="13:14">
      <c r="M2697">
        <v>2241</v>
      </c>
      <c r="N2697">
        <v>49.826000000000001</v>
      </c>
    </row>
    <row r="2698" spans="13:14">
      <c r="M2698">
        <v>2242</v>
      </c>
      <c r="N2698">
        <v>49.845999999999997</v>
      </c>
    </row>
    <row r="2699" spans="13:14">
      <c r="M2699">
        <v>2243</v>
      </c>
      <c r="N2699">
        <v>49.866</v>
      </c>
    </row>
    <row r="2700" spans="13:14">
      <c r="M2700">
        <v>2244</v>
      </c>
      <c r="N2700">
        <v>49.886000000000003</v>
      </c>
    </row>
    <row r="2701" spans="13:14">
      <c r="M2701">
        <v>2245</v>
      </c>
      <c r="N2701">
        <v>49.905999999999999</v>
      </c>
    </row>
    <row r="2702" spans="13:14">
      <c r="M2702">
        <v>2246</v>
      </c>
      <c r="N2702">
        <v>49.926000000000002</v>
      </c>
    </row>
    <row r="2703" spans="13:14">
      <c r="M2703">
        <v>2247</v>
      </c>
      <c r="N2703">
        <v>49.945999999999998</v>
      </c>
    </row>
    <row r="2704" spans="13:14">
      <c r="M2704">
        <v>2248</v>
      </c>
      <c r="N2704">
        <v>49.966000000000001</v>
      </c>
    </row>
    <row r="2705" spans="13:14">
      <c r="M2705">
        <v>2249</v>
      </c>
      <c r="N2705">
        <v>49.985999999999997</v>
      </c>
    </row>
    <row r="2706" spans="13:14">
      <c r="M2706">
        <v>2250</v>
      </c>
      <c r="N2706">
        <v>50.006</v>
      </c>
    </row>
    <row r="2707" spans="13:14">
      <c r="M2707">
        <v>2251</v>
      </c>
      <c r="N2707">
        <v>50.026000000000003</v>
      </c>
    </row>
    <row r="2708" spans="13:14">
      <c r="M2708">
        <v>2252</v>
      </c>
      <c r="N2708">
        <v>50.045999999999999</v>
      </c>
    </row>
    <row r="2709" spans="13:14">
      <c r="M2709">
        <v>2253</v>
      </c>
      <c r="N2709">
        <v>50.066000000000003</v>
      </c>
    </row>
    <row r="2710" spans="13:14">
      <c r="M2710">
        <v>2254</v>
      </c>
      <c r="N2710">
        <v>50.085999999999999</v>
      </c>
    </row>
    <row r="2711" spans="13:14">
      <c r="M2711">
        <v>2255</v>
      </c>
      <c r="N2711">
        <v>50.106000000000002</v>
      </c>
    </row>
    <row r="2712" spans="13:14">
      <c r="M2712">
        <v>2256</v>
      </c>
      <c r="N2712">
        <v>50.125999999999998</v>
      </c>
    </row>
    <row r="2713" spans="13:14">
      <c r="M2713">
        <v>2257</v>
      </c>
      <c r="N2713">
        <v>50.146000000000001</v>
      </c>
    </row>
    <row r="2714" spans="13:14">
      <c r="M2714">
        <v>2258</v>
      </c>
      <c r="N2714">
        <v>50.165999999999997</v>
      </c>
    </row>
    <row r="2715" spans="13:14">
      <c r="M2715">
        <v>2259</v>
      </c>
      <c r="N2715">
        <v>50.186</v>
      </c>
    </row>
    <row r="2716" spans="13:14">
      <c r="M2716">
        <v>2260</v>
      </c>
      <c r="N2716">
        <v>50.206000000000003</v>
      </c>
    </row>
    <row r="2717" spans="13:14">
      <c r="M2717">
        <v>2261</v>
      </c>
      <c r="N2717">
        <v>50.225999999999999</v>
      </c>
    </row>
    <row r="2718" spans="13:14">
      <c r="M2718">
        <v>2262</v>
      </c>
      <c r="N2718">
        <v>50.246000000000002</v>
      </c>
    </row>
    <row r="2719" spans="13:14">
      <c r="M2719">
        <v>2263</v>
      </c>
      <c r="N2719">
        <v>50.265999999999998</v>
      </c>
    </row>
    <row r="2720" spans="13:14">
      <c r="M2720">
        <v>2264</v>
      </c>
      <c r="N2720">
        <v>50.286000000000001</v>
      </c>
    </row>
    <row r="2721" spans="13:14">
      <c r="M2721">
        <v>2265</v>
      </c>
      <c r="N2721">
        <v>50.305999999999997</v>
      </c>
    </row>
    <row r="2722" spans="13:14">
      <c r="M2722">
        <v>2266</v>
      </c>
      <c r="N2722">
        <v>50.326000000000001</v>
      </c>
    </row>
    <row r="2723" spans="13:14">
      <c r="M2723">
        <v>2267</v>
      </c>
      <c r="N2723">
        <v>50.345999999999997</v>
      </c>
    </row>
    <row r="2724" spans="13:14">
      <c r="M2724">
        <v>2268</v>
      </c>
      <c r="N2724">
        <v>50.366</v>
      </c>
    </row>
    <row r="2725" spans="13:14">
      <c r="M2725">
        <v>2269</v>
      </c>
      <c r="N2725">
        <v>50.384999999999998</v>
      </c>
    </row>
    <row r="2726" spans="13:14">
      <c r="M2726">
        <v>2270</v>
      </c>
      <c r="N2726">
        <v>50.405000000000001</v>
      </c>
    </row>
    <row r="2727" spans="13:14">
      <c r="M2727">
        <v>2271</v>
      </c>
      <c r="N2727">
        <v>50.424999999999997</v>
      </c>
    </row>
    <row r="2728" spans="13:14">
      <c r="M2728">
        <v>2272</v>
      </c>
      <c r="N2728">
        <v>50.445</v>
      </c>
    </row>
    <row r="2729" spans="13:14">
      <c r="M2729">
        <v>2273</v>
      </c>
      <c r="N2729">
        <v>50.465000000000003</v>
      </c>
    </row>
    <row r="2730" spans="13:14">
      <c r="M2730">
        <v>2274</v>
      </c>
      <c r="N2730">
        <v>50.484999999999999</v>
      </c>
    </row>
    <row r="2731" spans="13:14">
      <c r="M2731">
        <v>2275</v>
      </c>
      <c r="N2731">
        <v>50.505000000000003</v>
      </c>
    </row>
    <row r="2732" spans="13:14">
      <c r="M2732">
        <v>2276</v>
      </c>
      <c r="N2732">
        <v>50.524999999999999</v>
      </c>
    </row>
    <row r="2733" spans="13:14">
      <c r="M2733">
        <v>2277</v>
      </c>
      <c r="N2733">
        <v>50.545000000000002</v>
      </c>
    </row>
    <row r="2734" spans="13:14">
      <c r="M2734">
        <v>2278</v>
      </c>
      <c r="N2734">
        <v>50.564</v>
      </c>
    </row>
    <row r="2735" spans="13:14">
      <c r="M2735">
        <v>2279</v>
      </c>
      <c r="N2735">
        <v>50.584000000000003</v>
      </c>
    </row>
    <row r="2736" spans="13:14">
      <c r="M2736">
        <v>2280</v>
      </c>
      <c r="N2736">
        <v>50.603999999999999</v>
      </c>
    </row>
    <row r="2737" spans="13:14">
      <c r="M2737">
        <v>2281</v>
      </c>
      <c r="N2737">
        <v>50.624000000000002</v>
      </c>
    </row>
    <row r="2738" spans="13:14">
      <c r="M2738">
        <v>2282</v>
      </c>
      <c r="N2738">
        <v>50.643999999999998</v>
      </c>
    </row>
    <row r="2739" spans="13:14">
      <c r="M2739">
        <v>2283</v>
      </c>
      <c r="N2739">
        <v>50.664000000000001</v>
      </c>
    </row>
    <row r="2740" spans="13:14">
      <c r="M2740">
        <v>2284</v>
      </c>
      <c r="N2740">
        <v>50.683999999999997</v>
      </c>
    </row>
    <row r="2741" spans="13:14">
      <c r="M2741">
        <v>2285</v>
      </c>
      <c r="N2741">
        <v>50.703000000000003</v>
      </c>
    </row>
    <row r="2742" spans="13:14">
      <c r="M2742">
        <v>2286</v>
      </c>
      <c r="N2742">
        <v>50.722999999999999</v>
      </c>
    </row>
    <row r="2743" spans="13:14">
      <c r="M2743">
        <v>2287</v>
      </c>
      <c r="N2743">
        <v>50.743000000000002</v>
      </c>
    </row>
    <row r="2744" spans="13:14">
      <c r="M2744">
        <v>2288</v>
      </c>
      <c r="N2744">
        <v>50.762999999999998</v>
      </c>
    </row>
    <row r="2745" spans="13:14">
      <c r="M2745">
        <v>2289</v>
      </c>
      <c r="N2745">
        <v>50.783000000000001</v>
      </c>
    </row>
    <row r="2746" spans="13:14">
      <c r="M2746">
        <v>2290</v>
      </c>
      <c r="N2746">
        <v>50.802</v>
      </c>
    </row>
    <row r="2747" spans="13:14">
      <c r="M2747">
        <v>2291</v>
      </c>
      <c r="N2747">
        <v>50.822000000000003</v>
      </c>
    </row>
    <row r="2748" spans="13:14">
      <c r="M2748">
        <v>2292</v>
      </c>
      <c r="N2748">
        <v>50.841999999999999</v>
      </c>
    </row>
    <row r="2749" spans="13:14">
      <c r="M2749">
        <v>2293</v>
      </c>
      <c r="N2749">
        <v>50.862000000000002</v>
      </c>
    </row>
    <row r="2750" spans="13:14">
      <c r="M2750">
        <v>2294</v>
      </c>
      <c r="N2750">
        <v>50.881999999999998</v>
      </c>
    </row>
    <row r="2751" spans="13:14">
      <c r="M2751">
        <v>2295</v>
      </c>
      <c r="N2751">
        <v>50.901000000000003</v>
      </c>
    </row>
    <row r="2752" spans="13:14">
      <c r="M2752">
        <v>2296</v>
      </c>
      <c r="N2752">
        <v>50.920999999999999</v>
      </c>
    </row>
    <row r="2753" spans="13:14">
      <c r="M2753">
        <v>2297</v>
      </c>
      <c r="N2753">
        <v>50.941000000000003</v>
      </c>
    </row>
    <row r="2754" spans="13:14">
      <c r="M2754">
        <v>2298</v>
      </c>
      <c r="N2754">
        <v>50.960999999999999</v>
      </c>
    </row>
    <row r="2755" spans="13:14">
      <c r="M2755">
        <v>2299</v>
      </c>
      <c r="N2755">
        <v>50.981000000000002</v>
      </c>
    </row>
    <row r="2756" spans="13:14">
      <c r="M2756">
        <v>2300</v>
      </c>
      <c r="N2756">
        <v>51</v>
      </c>
    </row>
    <row r="2757" spans="13:14">
      <c r="M2757">
        <v>2301</v>
      </c>
      <c r="N2757">
        <v>51.02</v>
      </c>
    </row>
    <row r="2758" spans="13:14">
      <c r="M2758">
        <v>2302</v>
      </c>
      <c r="N2758">
        <v>51.04</v>
      </c>
    </row>
    <row r="2759" spans="13:14">
      <c r="M2759">
        <v>2303</v>
      </c>
      <c r="N2759">
        <v>51.06</v>
      </c>
    </row>
    <row r="2760" spans="13:14">
      <c r="M2760">
        <v>2304</v>
      </c>
      <c r="N2760">
        <v>51.079000000000001</v>
      </c>
    </row>
    <row r="2761" spans="13:14">
      <c r="M2761">
        <v>2305</v>
      </c>
      <c r="N2761">
        <v>51.098999999999997</v>
      </c>
    </row>
    <row r="2762" spans="13:14">
      <c r="M2762">
        <v>2306</v>
      </c>
      <c r="N2762">
        <v>51.119</v>
      </c>
    </row>
    <row r="2763" spans="13:14">
      <c r="M2763">
        <v>2307</v>
      </c>
      <c r="N2763">
        <v>51.139000000000003</v>
      </c>
    </row>
    <row r="2764" spans="13:14">
      <c r="M2764">
        <v>2308</v>
      </c>
      <c r="N2764">
        <v>51.158000000000001</v>
      </c>
    </row>
    <row r="2765" spans="13:14">
      <c r="M2765">
        <v>2309</v>
      </c>
      <c r="N2765">
        <v>51.177999999999997</v>
      </c>
    </row>
    <row r="2766" spans="13:14">
      <c r="M2766">
        <v>2310</v>
      </c>
      <c r="N2766">
        <v>51.198</v>
      </c>
    </row>
    <row r="2767" spans="13:14">
      <c r="M2767">
        <v>2311</v>
      </c>
      <c r="N2767">
        <v>51.216999999999999</v>
      </c>
    </row>
    <row r="2768" spans="13:14">
      <c r="M2768">
        <v>2312</v>
      </c>
      <c r="N2768">
        <v>51.237000000000002</v>
      </c>
    </row>
    <row r="2769" spans="13:14">
      <c r="M2769">
        <v>2313</v>
      </c>
      <c r="N2769">
        <v>51.256999999999998</v>
      </c>
    </row>
    <row r="2770" spans="13:14">
      <c r="M2770">
        <v>2314</v>
      </c>
      <c r="N2770">
        <v>51.276000000000003</v>
      </c>
    </row>
    <row r="2771" spans="13:14">
      <c r="M2771">
        <v>2315</v>
      </c>
      <c r="N2771">
        <v>51.295999999999999</v>
      </c>
    </row>
    <row r="2772" spans="13:14">
      <c r="M2772">
        <v>2316</v>
      </c>
      <c r="N2772">
        <v>51.316000000000003</v>
      </c>
    </row>
    <row r="2773" spans="13:14">
      <c r="M2773">
        <v>2317</v>
      </c>
      <c r="N2773">
        <v>51.335999999999999</v>
      </c>
    </row>
    <row r="2774" spans="13:14">
      <c r="M2774">
        <v>2318</v>
      </c>
      <c r="N2774">
        <v>51.354999999999997</v>
      </c>
    </row>
    <row r="2775" spans="13:14">
      <c r="M2775">
        <v>2319</v>
      </c>
      <c r="N2775">
        <v>51.375</v>
      </c>
    </row>
    <row r="2776" spans="13:14">
      <c r="M2776">
        <v>2320</v>
      </c>
      <c r="N2776">
        <v>51.395000000000003</v>
      </c>
    </row>
    <row r="2777" spans="13:14">
      <c r="M2777">
        <v>2321</v>
      </c>
      <c r="N2777">
        <v>51.414000000000001</v>
      </c>
    </row>
    <row r="2778" spans="13:14">
      <c r="M2778">
        <v>2322</v>
      </c>
      <c r="N2778">
        <v>51.433999999999997</v>
      </c>
    </row>
    <row r="2779" spans="13:14">
      <c r="M2779">
        <v>2323</v>
      </c>
      <c r="N2779">
        <v>51.453000000000003</v>
      </c>
    </row>
    <row r="2780" spans="13:14">
      <c r="M2780">
        <v>2324</v>
      </c>
      <c r="N2780">
        <v>51.472999999999999</v>
      </c>
    </row>
    <row r="2781" spans="13:14">
      <c r="M2781">
        <v>2325</v>
      </c>
      <c r="N2781">
        <v>51.493000000000002</v>
      </c>
    </row>
    <row r="2782" spans="13:14">
      <c r="M2782">
        <v>2326</v>
      </c>
      <c r="N2782">
        <v>51.512</v>
      </c>
    </row>
    <row r="2783" spans="13:14">
      <c r="M2783">
        <v>2327</v>
      </c>
      <c r="N2783">
        <v>51.531999999999996</v>
      </c>
    </row>
    <row r="2784" spans="13:14">
      <c r="M2784">
        <v>2328</v>
      </c>
      <c r="N2784">
        <v>51.552</v>
      </c>
    </row>
    <row r="2785" spans="13:14">
      <c r="M2785">
        <v>2329</v>
      </c>
      <c r="N2785">
        <v>51.570999999999998</v>
      </c>
    </row>
    <row r="2786" spans="13:14">
      <c r="M2786">
        <v>2330</v>
      </c>
      <c r="N2786">
        <v>51.591000000000001</v>
      </c>
    </row>
    <row r="2787" spans="13:14">
      <c r="M2787">
        <v>2331</v>
      </c>
      <c r="N2787">
        <v>51.610999999999997</v>
      </c>
    </row>
    <row r="2788" spans="13:14">
      <c r="M2788">
        <v>2332</v>
      </c>
      <c r="N2788">
        <v>51.63</v>
      </c>
    </row>
    <row r="2789" spans="13:14">
      <c r="M2789">
        <v>2333</v>
      </c>
      <c r="N2789">
        <v>51.65</v>
      </c>
    </row>
    <row r="2790" spans="13:14">
      <c r="M2790">
        <v>2334</v>
      </c>
      <c r="N2790">
        <v>51.668999999999997</v>
      </c>
    </row>
    <row r="2791" spans="13:14">
      <c r="M2791">
        <v>2335</v>
      </c>
      <c r="N2791">
        <v>51.689</v>
      </c>
    </row>
    <row r="2792" spans="13:14">
      <c r="M2792">
        <v>2336</v>
      </c>
      <c r="N2792">
        <v>51.707999999999998</v>
      </c>
    </row>
    <row r="2793" spans="13:14">
      <c r="M2793">
        <v>2337</v>
      </c>
      <c r="N2793">
        <v>51.728000000000002</v>
      </c>
    </row>
    <row r="2794" spans="13:14">
      <c r="M2794">
        <v>2338</v>
      </c>
      <c r="N2794">
        <v>51.747999999999998</v>
      </c>
    </row>
    <row r="2795" spans="13:14">
      <c r="M2795">
        <v>2339</v>
      </c>
      <c r="N2795">
        <v>51.767000000000003</v>
      </c>
    </row>
    <row r="2796" spans="13:14">
      <c r="M2796">
        <v>2340</v>
      </c>
      <c r="N2796">
        <v>51.786999999999999</v>
      </c>
    </row>
    <row r="2797" spans="13:14">
      <c r="M2797">
        <v>2341</v>
      </c>
      <c r="N2797">
        <v>51.805999999999997</v>
      </c>
    </row>
    <row r="2798" spans="13:14">
      <c r="M2798">
        <v>2342</v>
      </c>
      <c r="N2798">
        <v>51.826000000000001</v>
      </c>
    </row>
    <row r="2799" spans="13:14">
      <c r="M2799">
        <v>2343</v>
      </c>
      <c r="N2799">
        <v>51.844999999999999</v>
      </c>
    </row>
    <row r="2800" spans="13:14">
      <c r="M2800">
        <v>2344</v>
      </c>
      <c r="N2800">
        <v>51.865000000000002</v>
      </c>
    </row>
    <row r="2801" spans="13:14">
      <c r="M2801">
        <v>2345</v>
      </c>
      <c r="N2801">
        <v>51.884999999999998</v>
      </c>
    </row>
    <row r="2802" spans="13:14">
      <c r="M2802">
        <v>2346</v>
      </c>
      <c r="N2802">
        <v>51.904000000000003</v>
      </c>
    </row>
    <row r="2803" spans="13:14">
      <c r="M2803">
        <v>2347</v>
      </c>
      <c r="N2803">
        <v>51.923999999999999</v>
      </c>
    </row>
    <row r="2804" spans="13:14">
      <c r="M2804">
        <v>2348</v>
      </c>
      <c r="N2804">
        <v>51.942999999999998</v>
      </c>
    </row>
    <row r="2805" spans="13:14">
      <c r="M2805">
        <v>2349</v>
      </c>
      <c r="N2805">
        <v>51.963000000000001</v>
      </c>
    </row>
    <row r="2806" spans="13:14">
      <c r="M2806">
        <v>2350</v>
      </c>
      <c r="N2806">
        <v>51.981999999999999</v>
      </c>
    </row>
    <row r="2807" spans="13:14">
      <c r="M2807">
        <v>2351</v>
      </c>
      <c r="N2807">
        <v>52.002000000000002</v>
      </c>
    </row>
    <row r="2808" spans="13:14">
      <c r="M2808">
        <v>2352</v>
      </c>
      <c r="N2808">
        <v>52.021000000000001</v>
      </c>
    </row>
    <row r="2809" spans="13:14">
      <c r="M2809">
        <v>2353</v>
      </c>
      <c r="N2809">
        <v>52.040999999999997</v>
      </c>
    </row>
    <row r="2810" spans="13:14">
      <c r="M2810">
        <v>2354</v>
      </c>
      <c r="N2810">
        <v>52.06</v>
      </c>
    </row>
    <row r="2811" spans="13:14">
      <c r="M2811">
        <v>2355</v>
      </c>
      <c r="N2811">
        <v>52.08</v>
      </c>
    </row>
    <row r="2812" spans="13:14">
      <c r="M2812">
        <v>2356</v>
      </c>
      <c r="N2812">
        <v>52.098999999999997</v>
      </c>
    </row>
    <row r="2813" spans="13:14">
      <c r="M2813">
        <v>2357</v>
      </c>
      <c r="N2813">
        <v>52.119</v>
      </c>
    </row>
    <row r="2814" spans="13:14">
      <c r="M2814">
        <v>2358</v>
      </c>
      <c r="N2814">
        <v>52.137999999999998</v>
      </c>
    </row>
    <row r="2815" spans="13:14">
      <c r="M2815">
        <v>2359</v>
      </c>
      <c r="N2815">
        <v>52.158000000000001</v>
      </c>
    </row>
    <row r="2816" spans="13:14">
      <c r="M2816">
        <v>2360</v>
      </c>
      <c r="N2816">
        <v>52.177</v>
      </c>
    </row>
    <row r="2817" spans="13:14">
      <c r="M2817">
        <v>2361</v>
      </c>
      <c r="N2817">
        <v>52.197000000000003</v>
      </c>
    </row>
    <row r="2818" spans="13:14">
      <c r="M2818">
        <v>2362</v>
      </c>
      <c r="N2818">
        <v>52.216000000000001</v>
      </c>
    </row>
    <row r="2819" spans="13:14">
      <c r="M2819">
        <v>2363</v>
      </c>
      <c r="N2819">
        <v>52.234999999999999</v>
      </c>
    </row>
    <row r="2820" spans="13:14">
      <c r="M2820">
        <v>2364</v>
      </c>
      <c r="N2820">
        <v>52.255000000000003</v>
      </c>
    </row>
    <row r="2821" spans="13:14">
      <c r="M2821">
        <v>2365</v>
      </c>
      <c r="N2821">
        <v>52.274000000000001</v>
      </c>
    </row>
    <row r="2822" spans="13:14">
      <c r="M2822">
        <v>2366</v>
      </c>
      <c r="N2822">
        <v>52.293999999999997</v>
      </c>
    </row>
    <row r="2823" spans="13:14">
      <c r="M2823">
        <v>2367</v>
      </c>
      <c r="N2823">
        <v>52.313000000000002</v>
      </c>
    </row>
    <row r="2824" spans="13:14">
      <c r="M2824">
        <v>2368</v>
      </c>
      <c r="N2824">
        <v>52.332999999999998</v>
      </c>
    </row>
    <row r="2825" spans="13:14">
      <c r="M2825">
        <v>2369</v>
      </c>
      <c r="N2825">
        <v>52.351999999999997</v>
      </c>
    </row>
    <row r="2826" spans="13:14">
      <c r="M2826">
        <v>2370</v>
      </c>
      <c r="N2826">
        <v>52.371000000000002</v>
      </c>
    </row>
    <row r="2827" spans="13:14">
      <c r="M2827">
        <v>2371</v>
      </c>
      <c r="N2827">
        <v>52.390999999999998</v>
      </c>
    </row>
    <row r="2828" spans="13:14">
      <c r="M2828">
        <v>2372</v>
      </c>
      <c r="N2828">
        <v>52.41</v>
      </c>
    </row>
    <row r="2829" spans="13:14">
      <c r="M2829">
        <v>2373</v>
      </c>
      <c r="N2829">
        <v>52.43</v>
      </c>
    </row>
    <row r="2830" spans="13:14">
      <c r="M2830">
        <v>2374</v>
      </c>
      <c r="N2830">
        <v>52.448999999999998</v>
      </c>
    </row>
    <row r="2831" spans="13:14">
      <c r="M2831">
        <v>2375</v>
      </c>
      <c r="N2831">
        <v>52.468000000000004</v>
      </c>
    </row>
    <row r="2832" spans="13:14">
      <c r="M2832">
        <v>2376</v>
      </c>
      <c r="N2832">
        <v>52.488</v>
      </c>
    </row>
    <row r="2833" spans="13:14">
      <c r="M2833">
        <v>2377</v>
      </c>
      <c r="N2833">
        <v>52.506999999999998</v>
      </c>
    </row>
    <row r="2834" spans="13:14">
      <c r="M2834">
        <v>2378</v>
      </c>
      <c r="N2834">
        <v>52.527000000000001</v>
      </c>
    </row>
    <row r="2835" spans="13:14">
      <c r="M2835">
        <v>2379</v>
      </c>
      <c r="N2835">
        <v>52.545999999999999</v>
      </c>
    </row>
    <row r="2836" spans="13:14">
      <c r="M2836">
        <v>2380</v>
      </c>
      <c r="N2836">
        <v>52.564999999999998</v>
      </c>
    </row>
    <row r="2837" spans="13:14">
      <c r="M2837">
        <v>2381</v>
      </c>
      <c r="N2837">
        <v>52.585000000000001</v>
      </c>
    </row>
    <row r="2838" spans="13:14">
      <c r="M2838">
        <v>2382</v>
      </c>
      <c r="N2838">
        <v>52.603999999999999</v>
      </c>
    </row>
    <row r="2839" spans="13:14">
      <c r="M2839">
        <v>2383</v>
      </c>
      <c r="N2839">
        <v>52.622999999999998</v>
      </c>
    </row>
    <row r="2840" spans="13:14">
      <c r="M2840">
        <v>2384</v>
      </c>
      <c r="N2840">
        <v>52.643000000000001</v>
      </c>
    </row>
    <row r="2841" spans="13:14">
      <c r="M2841">
        <v>2385</v>
      </c>
      <c r="N2841">
        <v>52.661999999999999</v>
      </c>
    </row>
    <row r="2842" spans="13:14">
      <c r="M2842">
        <v>2386</v>
      </c>
      <c r="N2842">
        <v>52.680999999999997</v>
      </c>
    </row>
    <row r="2843" spans="13:14">
      <c r="M2843">
        <v>2387</v>
      </c>
      <c r="N2843">
        <v>52.701000000000001</v>
      </c>
    </row>
    <row r="2844" spans="13:14">
      <c r="M2844">
        <v>2388</v>
      </c>
      <c r="N2844">
        <v>52.72</v>
      </c>
    </row>
    <row r="2845" spans="13:14">
      <c r="M2845">
        <v>2389</v>
      </c>
      <c r="N2845">
        <v>52.738999999999997</v>
      </c>
    </row>
    <row r="2846" spans="13:14">
      <c r="M2846">
        <v>2390</v>
      </c>
      <c r="N2846">
        <v>52.759</v>
      </c>
    </row>
    <row r="2847" spans="13:14">
      <c r="M2847">
        <v>2391</v>
      </c>
      <c r="N2847">
        <v>52.777999999999999</v>
      </c>
    </row>
    <row r="2848" spans="13:14">
      <c r="M2848">
        <v>2392</v>
      </c>
      <c r="N2848">
        <v>52.796999999999997</v>
      </c>
    </row>
    <row r="2849" spans="13:14">
      <c r="M2849">
        <v>2393</v>
      </c>
      <c r="N2849">
        <v>52.817</v>
      </c>
    </row>
    <row r="2850" spans="13:14">
      <c r="M2850">
        <v>2394</v>
      </c>
      <c r="N2850">
        <v>52.835999999999999</v>
      </c>
    </row>
    <row r="2851" spans="13:14">
      <c r="M2851">
        <v>2395</v>
      </c>
      <c r="N2851">
        <v>52.854999999999997</v>
      </c>
    </row>
    <row r="2852" spans="13:14">
      <c r="M2852">
        <v>2396</v>
      </c>
      <c r="N2852">
        <v>52.875</v>
      </c>
    </row>
    <row r="2853" spans="13:14">
      <c r="M2853">
        <v>2397</v>
      </c>
      <c r="N2853">
        <v>52.893999999999998</v>
      </c>
    </row>
    <row r="2854" spans="13:14">
      <c r="M2854">
        <v>2398</v>
      </c>
      <c r="N2854">
        <v>52.912999999999997</v>
      </c>
    </row>
    <row r="2855" spans="13:14">
      <c r="M2855">
        <v>2399</v>
      </c>
      <c r="N2855">
        <v>52.932000000000002</v>
      </c>
    </row>
    <row r="2856" spans="13:14">
      <c r="M2856">
        <v>2400</v>
      </c>
      <c r="N2856">
        <v>52.951999999999998</v>
      </c>
    </row>
    <row r="2857" spans="13:14">
      <c r="M2857">
        <v>2401</v>
      </c>
      <c r="N2857">
        <v>52.970999999999997</v>
      </c>
    </row>
    <row r="2858" spans="13:14">
      <c r="M2858">
        <v>2402</v>
      </c>
      <c r="N2858">
        <v>52.99</v>
      </c>
    </row>
    <row r="2859" spans="13:14">
      <c r="M2859">
        <v>2403</v>
      </c>
      <c r="N2859">
        <v>53.01</v>
      </c>
    </row>
    <row r="2860" spans="13:14">
      <c r="M2860">
        <v>2404</v>
      </c>
      <c r="N2860">
        <v>53.029000000000003</v>
      </c>
    </row>
    <row r="2861" spans="13:14">
      <c r="M2861">
        <v>2405</v>
      </c>
      <c r="N2861">
        <v>53.048000000000002</v>
      </c>
    </row>
    <row r="2862" spans="13:14">
      <c r="M2862">
        <v>2406</v>
      </c>
      <c r="N2862">
        <v>53.067</v>
      </c>
    </row>
    <row r="2863" spans="13:14">
      <c r="M2863">
        <v>2407</v>
      </c>
      <c r="N2863">
        <v>53.087000000000003</v>
      </c>
    </row>
    <row r="2864" spans="13:14">
      <c r="M2864">
        <v>2408</v>
      </c>
      <c r="N2864">
        <v>53.106000000000002</v>
      </c>
    </row>
    <row r="2865" spans="13:14">
      <c r="M2865">
        <v>2409</v>
      </c>
      <c r="N2865">
        <v>53.125</v>
      </c>
    </row>
    <row r="2866" spans="13:14">
      <c r="M2866">
        <v>2410</v>
      </c>
      <c r="N2866">
        <v>53.143999999999998</v>
      </c>
    </row>
    <row r="2867" spans="13:14">
      <c r="M2867">
        <v>2411</v>
      </c>
      <c r="N2867">
        <v>53.162999999999997</v>
      </c>
    </row>
    <row r="2868" spans="13:14">
      <c r="M2868">
        <v>2412</v>
      </c>
      <c r="N2868">
        <v>53.183</v>
      </c>
    </row>
    <row r="2869" spans="13:14">
      <c r="M2869">
        <v>2413</v>
      </c>
      <c r="N2869">
        <v>53.201999999999998</v>
      </c>
    </row>
    <row r="2870" spans="13:14">
      <c r="M2870">
        <v>2414</v>
      </c>
      <c r="N2870">
        <v>53.220999999999997</v>
      </c>
    </row>
    <row r="2871" spans="13:14">
      <c r="M2871">
        <v>2415</v>
      </c>
      <c r="N2871">
        <v>53.24</v>
      </c>
    </row>
    <row r="2872" spans="13:14">
      <c r="M2872">
        <v>2416</v>
      </c>
      <c r="N2872">
        <v>53.26</v>
      </c>
    </row>
    <row r="2873" spans="13:14">
      <c r="M2873">
        <v>2417</v>
      </c>
      <c r="N2873">
        <v>53.279000000000003</v>
      </c>
    </row>
    <row r="2874" spans="13:14">
      <c r="M2874">
        <v>2418</v>
      </c>
      <c r="N2874">
        <v>53.298000000000002</v>
      </c>
    </row>
    <row r="2875" spans="13:14">
      <c r="M2875">
        <v>2419</v>
      </c>
      <c r="N2875">
        <v>53.317</v>
      </c>
    </row>
    <row r="2876" spans="13:14">
      <c r="M2876">
        <v>2420</v>
      </c>
      <c r="N2876">
        <v>53.335999999999999</v>
      </c>
    </row>
    <row r="2877" spans="13:14">
      <c r="M2877">
        <v>2421</v>
      </c>
      <c r="N2877">
        <v>53.354999999999997</v>
      </c>
    </row>
    <row r="2878" spans="13:14">
      <c r="M2878">
        <v>2422</v>
      </c>
      <c r="N2878">
        <v>53.375</v>
      </c>
    </row>
    <row r="2879" spans="13:14">
      <c r="M2879">
        <v>2423</v>
      </c>
      <c r="N2879">
        <v>53.393999999999998</v>
      </c>
    </row>
    <row r="2880" spans="13:14">
      <c r="M2880">
        <v>2424</v>
      </c>
      <c r="N2880">
        <v>53.412999999999997</v>
      </c>
    </row>
    <row r="2881" spans="13:14">
      <c r="M2881">
        <v>2425</v>
      </c>
      <c r="N2881">
        <v>53.432000000000002</v>
      </c>
    </row>
    <row r="2882" spans="13:14">
      <c r="M2882">
        <v>2426</v>
      </c>
      <c r="N2882">
        <v>53.451000000000001</v>
      </c>
    </row>
    <row r="2883" spans="13:14">
      <c r="M2883">
        <v>2427</v>
      </c>
      <c r="N2883">
        <v>53.47</v>
      </c>
    </row>
    <row r="2884" spans="13:14">
      <c r="M2884">
        <v>2428</v>
      </c>
      <c r="N2884">
        <v>53.49</v>
      </c>
    </row>
    <row r="2885" spans="13:14">
      <c r="M2885">
        <v>2429</v>
      </c>
      <c r="N2885">
        <v>53.509</v>
      </c>
    </row>
    <row r="2886" spans="13:14">
      <c r="M2886">
        <v>2430</v>
      </c>
      <c r="N2886">
        <v>53.527999999999999</v>
      </c>
    </row>
    <row r="2887" spans="13:14">
      <c r="M2887">
        <v>2431</v>
      </c>
      <c r="N2887">
        <v>53.546999999999997</v>
      </c>
    </row>
    <row r="2888" spans="13:14">
      <c r="M2888">
        <v>2432</v>
      </c>
      <c r="N2888">
        <v>53.566000000000003</v>
      </c>
    </row>
    <row r="2889" spans="13:14">
      <c r="M2889">
        <v>2433</v>
      </c>
      <c r="N2889">
        <v>53.585000000000001</v>
      </c>
    </row>
    <row r="2890" spans="13:14">
      <c r="M2890">
        <v>2434</v>
      </c>
      <c r="N2890">
        <v>53.603999999999999</v>
      </c>
    </row>
    <row r="2891" spans="13:14">
      <c r="M2891">
        <v>2435</v>
      </c>
      <c r="N2891">
        <v>53.622999999999998</v>
      </c>
    </row>
    <row r="2892" spans="13:14">
      <c r="M2892">
        <v>2436</v>
      </c>
      <c r="N2892">
        <v>53.643000000000001</v>
      </c>
    </row>
    <row r="2893" spans="13:14">
      <c r="M2893">
        <v>2437</v>
      </c>
      <c r="N2893">
        <v>53.661999999999999</v>
      </c>
    </row>
    <row r="2894" spans="13:14">
      <c r="M2894">
        <v>2438</v>
      </c>
      <c r="N2894">
        <v>53.680999999999997</v>
      </c>
    </row>
    <row r="2895" spans="13:14">
      <c r="M2895">
        <v>2439</v>
      </c>
      <c r="N2895">
        <v>53.7</v>
      </c>
    </row>
    <row r="2896" spans="13:14">
      <c r="M2896">
        <v>2440</v>
      </c>
      <c r="N2896">
        <v>53.719000000000001</v>
      </c>
    </row>
    <row r="2897" spans="13:14">
      <c r="M2897">
        <v>2441</v>
      </c>
      <c r="N2897">
        <v>53.738</v>
      </c>
    </row>
    <row r="2898" spans="13:14">
      <c r="M2898">
        <v>2442</v>
      </c>
      <c r="N2898">
        <v>53.756999999999998</v>
      </c>
    </row>
    <row r="2899" spans="13:14">
      <c r="M2899">
        <v>2443</v>
      </c>
      <c r="N2899">
        <v>53.776000000000003</v>
      </c>
    </row>
    <row r="2900" spans="13:14">
      <c r="M2900">
        <v>2444</v>
      </c>
      <c r="N2900">
        <v>53.795000000000002</v>
      </c>
    </row>
    <row r="2901" spans="13:14">
      <c r="M2901">
        <v>2445</v>
      </c>
      <c r="N2901">
        <v>53.814</v>
      </c>
    </row>
    <row r="2902" spans="13:14">
      <c r="M2902">
        <v>2446</v>
      </c>
      <c r="N2902">
        <v>53.832999999999998</v>
      </c>
    </row>
    <row r="2903" spans="13:14">
      <c r="M2903">
        <v>2447</v>
      </c>
      <c r="N2903">
        <v>53.851999999999997</v>
      </c>
    </row>
    <row r="2904" spans="13:14">
      <c r="M2904">
        <v>2448</v>
      </c>
      <c r="N2904">
        <v>53.871000000000002</v>
      </c>
    </row>
    <row r="2905" spans="13:14">
      <c r="M2905">
        <v>2449</v>
      </c>
      <c r="N2905">
        <v>53.89</v>
      </c>
    </row>
    <row r="2906" spans="13:14">
      <c r="M2906">
        <v>2450</v>
      </c>
      <c r="N2906">
        <v>53.91</v>
      </c>
    </row>
    <row r="2907" spans="13:14">
      <c r="M2907">
        <v>2451</v>
      </c>
      <c r="N2907">
        <v>53.929000000000002</v>
      </c>
    </row>
    <row r="2908" spans="13:14">
      <c r="M2908">
        <v>2452</v>
      </c>
      <c r="N2908">
        <v>53.948</v>
      </c>
    </row>
    <row r="2909" spans="13:14">
      <c r="M2909">
        <v>2453</v>
      </c>
      <c r="N2909">
        <v>53.966999999999999</v>
      </c>
    </row>
    <row r="2910" spans="13:14">
      <c r="M2910">
        <v>2454</v>
      </c>
      <c r="N2910">
        <v>53.985999999999997</v>
      </c>
    </row>
    <row r="2911" spans="13:14">
      <c r="M2911">
        <v>2455</v>
      </c>
      <c r="N2911">
        <v>54.005000000000003</v>
      </c>
    </row>
    <row r="2912" spans="13:14">
      <c r="M2912">
        <v>2456</v>
      </c>
      <c r="N2912">
        <v>54.024000000000001</v>
      </c>
    </row>
    <row r="2913" spans="13:14">
      <c r="M2913">
        <v>2457</v>
      </c>
      <c r="N2913">
        <v>54.042999999999999</v>
      </c>
    </row>
    <row r="2914" spans="13:14">
      <c r="M2914">
        <v>2458</v>
      </c>
      <c r="N2914">
        <v>54.061999999999998</v>
      </c>
    </row>
    <row r="2915" spans="13:14">
      <c r="M2915">
        <v>2459</v>
      </c>
      <c r="N2915">
        <v>54.081000000000003</v>
      </c>
    </row>
    <row r="2916" spans="13:14">
      <c r="M2916">
        <v>2460</v>
      </c>
      <c r="N2916">
        <v>54.1</v>
      </c>
    </row>
    <row r="2917" spans="13:14">
      <c r="M2917">
        <v>2461</v>
      </c>
      <c r="N2917">
        <v>54.119</v>
      </c>
    </row>
    <row r="2918" spans="13:14">
      <c r="M2918">
        <v>2462</v>
      </c>
      <c r="N2918">
        <v>54.137999999999998</v>
      </c>
    </row>
    <row r="2919" spans="13:14">
      <c r="M2919">
        <v>2463</v>
      </c>
      <c r="N2919">
        <v>54.156999999999996</v>
      </c>
    </row>
    <row r="2920" spans="13:14">
      <c r="M2920">
        <v>2464</v>
      </c>
      <c r="N2920">
        <v>54.176000000000002</v>
      </c>
    </row>
    <row r="2921" spans="13:14">
      <c r="M2921">
        <v>2465</v>
      </c>
      <c r="N2921">
        <v>54.195</v>
      </c>
    </row>
    <row r="2922" spans="13:14">
      <c r="M2922">
        <v>2466</v>
      </c>
      <c r="N2922">
        <v>54.213999999999999</v>
      </c>
    </row>
    <row r="2923" spans="13:14">
      <c r="M2923">
        <v>2467</v>
      </c>
      <c r="N2923">
        <v>54.232999999999997</v>
      </c>
    </row>
    <row r="2924" spans="13:14">
      <c r="M2924">
        <v>2468</v>
      </c>
      <c r="N2924">
        <v>54.252000000000002</v>
      </c>
    </row>
    <row r="2925" spans="13:14">
      <c r="M2925">
        <v>2469</v>
      </c>
      <c r="N2925">
        <v>54.271000000000001</v>
      </c>
    </row>
    <row r="2926" spans="13:14">
      <c r="M2926">
        <v>2470</v>
      </c>
      <c r="N2926">
        <v>54.289000000000001</v>
      </c>
    </row>
    <row r="2927" spans="13:14">
      <c r="M2927">
        <v>2471</v>
      </c>
      <c r="N2927">
        <v>54.308</v>
      </c>
    </row>
    <row r="2928" spans="13:14">
      <c r="M2928">
        <v>2472</v>
      </c>
      <c r="N2928">
        <v>54.326999999999998</v>
      </c>
    </row>
    <row r="2929" spans="13:14">
      <c r="M2929">
        <v>2473</v>
      </c>
      <c r="N2929">
        <v>54.345999999999997</v>
      </c>
    </row>
    <row r="2930" spans="13:14">
      <c r="M2930">
        <v>2474</v>
      </c>
      <c r="N2930">
        <v>54.365000000000002</v>
      </c>
    </row>
    <row r="2931" spans="13:14">
      <c r="M2931">
        <v>2475</v>
      </c>
      <c r="N2931">
        <v>54.384</v>
      </c>
    </row>
    <row r="2932" spans="13:14">
      <c r="M2932">
        <v>2476</v>
      </c>
      <c r="N2932">
        <v>54.402999999999999</v>
      </c>
    </row>
    <row r="2933" spans="13:14">
      <c r="M2933">
        <v>2477</v>
      </c>
      <c r="N2933">
        <v>54.421999999999997</v>
      </c>
    </row>
    <row r="2934" spans="13:14">
      <c r="M2934">
        <v>2478</v>
      </c>
      <c r="N2934">
        <v>54.441000000000003</v>
      </c>
    </row>
    <row r="2935" spans="13:14">
      <c r="M2935">
        <v>2479</v>
      </c>
      <c r="N2935">
        <v>54.46</v>
      </c>
    </row>
    <row r="2936" spans="13:14">
      <c r="M2936">
        <v>2480</v>
      </c>
      <c r="N2936">
        <v>54.478999999999999</v>
      </c>
    </row>
    <row r="2937" spans="13:14">
      <c r="M2937">
        <v>2481</v>
      </c>
      <c r="N2937">
        <v>54.497999999999998</v>
      </c>
    </row>
    <row r="2938" spans="13:14">
      <c r="M2938">
        <v>2482</v>
      </c>
      <c r="N2938">
        <v>54.517000000000003</v>
      </c>
    </row>
    <row r="2939" spans="13:14">
      <c r="M2939">
        <v>2483</v>
      </c>
      <c r="N2939">
        <v>54.536000000000001</v>
      </c>
    </row>
    <row r="2940" spans="13:14">
      <c r="M2940">
        <v>2484</v>
      </c>
      <c r="N2940">
        <v>54.554000000000002</v>
      </c>
    </row>
    <row r="2941" spans="13:14">
      <c r="M2941">
        <v>2485</v>
      </c>
      <c r="N2941">
        <v>54.573</v>
      </c>
    </row>
    <row r="2942" spans="13:14">
      <c r="M2942">
        <v>2486</v>
      </c>
      <c r="N2942">
        <v>54.591999999999999</v>
      </c>
    </row>
    <row r="2943" spans="13:14">
      <c r="M2943">
        <v>2487</v>
      </c>
      <c r="N2943">
        <v>54.610999999999997</v>
      </c>
    </row>
    <row r="2944" spans="13:14">
      <c r="M2944">
        <v>2488</v>
      </c>
      <c r="N2944">
        <v>54.63</v>
      </c>
    </row>
    <row r="2945" spans="13:14">
      <c r="M2945">
        <v>2489</v>
      </c>
      <c r="N2945">
        <v>54.649000000000001</v>
      </c>
    </row>
    <row r="2946" spans="13:14">
      <c r="M2946">
        <v>2490</v>
      </c>
      <c r="N2946">
        <v>54.667999999999999</v>
      </c>
    </row>
    <row r="2947" spans="13:14">
      <c r="M2947">
        <v>2491</v>
      </c>
      <c r="N2947">
        <v>54.686999999999998</v>
      </c>
    </row>
    <row r="2948" spans="13:14">
      <c r="M2948">
        <v>2492</v>
      </c>
      <c r="N2948">
        <v>54.704999999999998</v>
      </c>
    </row>
    <row r="2949" spans="13:14">
      <c r="M2949">
        <v>2493</v>
      </c>
      <c r="N2949">
        <v>54.723999999999997</v>
      </c>
    </row>
    <row r="2950" spans="13:14">
      <c r="M2950">
        <v>2494</v>
      </c>
      <c r="N2950">
        <v>54.743000000000002</v>
      </c>
    </row>
    <row r="2951" spans="13:14">
      <c r="M2951">
        <v>2495</v>
      </c>
      <c r="N2951">
        <v>54.762</v>
      </c>
    </row>
    <row r="2952" spans="13:14">
      <c r="M2952">
        <v>2496</v>
      </c>
      <c r="N2952">
        <v>54.780999999999999</v>
      </c>
    </row>
    <row r="2953" spans="13:14">
      <c r="M2953">
        <v>2497</v>
      </c>
      <c r="N2953">
        <v>54.8</v>
      </c>
    </row>
    <row r="2954" spans="13:14">
      <c r="M2954">
        <v>2498</v>
      </c>
      <c r="N2954">
        <v>54.819000000000003</v>
      </c>
    </row>
    <row r="2955" spans="13:14">
      <c r="M2955">
        <v>2499</v>
      </c>
      <c r="N2955">
        <v>54.837000000000003</v>
      </c>
    </row>
    <row r="2956" spans="13:14">
      <c r="M2956">
        <v>2500</v>
      </c>
      <c r="N2956">
        <v>54.85</v>
      </c>
    </row>
  </sheetData>
  <sheetProtection password="CD88" sheet="1" objects="1" scenarios="1" selectLockedCells="1" selectUnlockedCells="1"/>
  <phoneticPr fontId="4" type="noConversion"/>
  <pageMargins left="0.75" right="0.75" top="1" bottom="1" header="0.5" footer="0.5"/>
  <headerFooter alignWithMargins="0"/>
  <customProperties>
    <customPr name="%locator_row%" r:id="rId1"/>
    <customPr name="%startcell%" r:id="rId2"/>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C0842-D338-4582-A49C-EF3738460572}">
  <sheetPr codeName="Sheet13">
    <tabColor indexed="53"/>
  </sheetPr>
  <dimension ref="A1:N3500"/>
  <sheetViews>
    <sheetView workbookViewId="0">
      <selection activeCell="A232" sqref="A232"/>
    </sheetView>
  </sheetViews>
  <sheetFormatPr defaultRowHeight="12.75"/>
  <sheetData>
    <row r="1" spans="1:14">
      <c r="M1" t="s">
        <v>823</v>
      </c>
      <c r="N1" t="s">
        <v>824</v>
      </c>
    </row>
    <row r="2" spans="1:14">
      <c r="A2" t="s">
        <v>824</v>
      </c>
      <c r="B2" t="s">
        <v>823</v>
      </c>
      <c r="M2">
        <v>-454</v>
      </c>
      <c r="N2">
        <v>-4.3449999999999998</v>
      </c>
    </row>
    <row r="3" spans="1:14">
      <c r="A3" s="32">
        <v>0</v>
      </c>
      <c r="B3" s="33">
        <f t="shared" ref="B3:B66" ca="1" si="0">(A3-D3)/(E3-D3)*(G3-F3)+F3</f>
        <v>32</v>
      </c>
      <c r="C3">
        <f>COUNTIF($N$2:$N$25400,"&lt;"&amp;A3)</f>
        <v>486</v>
      </c>
      <c r="D3">
        <f t="shared" ref="D3:D66" ca="1" si="1">INDIRECT(ADDRESS(C3+1,14))</f>
        <v>-1.4999999999999999E-2</v>
      </c>
      <c r="E3">
        <f t="shared" ref="E3:E66" ca="1" si="2">INDIRECT(ADDRESS(C3+2,14))</f>
        <v>0</v>
      </c>
      <c r="F3">
        <f t="shared" ref="F3:F66" ca="1" si="3">INDIRECT(ADDRESS(C3+1,13))</f>
        <v>31</v>
      </c>
      <c r="G3">
        <f t="shared" ref="G3:G66" ca="1" si="4">INDIRECT(ADDRESS(C3+2,13))</f>
        <v>32</v>
      </c>
      <c r="M3">
        <v>-453</v>
      </c>
      <c r="N3">
        <v>-4.3449999999999998</v>
      </c>
    </row>
    <row r="4" spans="1:14">
      <c r="A4" s="32">
        <f>'SP-3Calibration'!C15</f>
        <v>0</v>
      </c>
      <c r="B4" s="33">
        <f t="shared" ca="1" si="0"/>
        <v>32</v>
      </c>
      <c r="C4">
        <f t="shared" ref="C4:C67" si="5">COUNTIF($N$2:$N$25400,"&lt;"&amp;A4)</f>
        <v>486</v>
      </c>
      <c r="D4">
        <f t="shared" ca="1" si="1"/>
        <v>-1.4999999999999999E-2</v>
      </c>
      <c r="E4">
        <f t="shared" ca="1" si="2"/>
        <v>0</v>
      </c>
      <c r="F4">
        <f t="shared" ca="1" si="3"/>
        <v>31</v>
      </c>
      <c r="G4">
        <f t="shared" ca="1" si="4"/>
        <v>32</v>
      </c>
      <c r="M4">
        <v>-452</v>
      </c>
      <c r="N4">
        <v>-4.3449999999999998</v>
      </c>
    </row>
    <row r="5" spans="1:14">
      <c r="A5" s="32">
        <f>'SP-3Calibration'!C18</f>
        <v>0</v>
      </c>
      <c r="B5" s="33">
        <f t="shared" ca="1" si="0"/>
        <v>32</v>
      </c>
      <c r="C5">
        <f t="shared" si="5"/>
        <v>486</v>
      </c>
      <c r="D5">
        <f t="shared" ca="1" si="1"/>
        <v>-1.4999999999999999E-2</v>
      </c>
      <c r="E5">
        <f t="shared" ca="1" si="2"/>
        <v>0</v>
      </c>
      <c r="F5">
        <f t="shared" ca="1" si="3"/>
        <v>31</v>
      </c>
      <c r="G5">
        <f t="shared" ca="1" si="4"/>
        <v>32</v>
      </c>
      <c r="M5">
        <v>-451</v>
      </c>
      <c r="N5">
        <v>-4.3440000000000003</v>
      </c>
    </row>
    <row r="6" spans="1:14">
      <c r="A6" s="32">
        <f>'SP-3Calibration'!C21</f>
        <v>0</v>
      </c>
      <c r="B6" s="33">
        <f t="shared" ca="1" si="0"/>
        <v>32</v>
      </c>
      <c r="C6">
        <f t="shared" si="5"/>
        <v>486</v>
      </c>
      <c r="D6">
        <f t="shared" ca="1" si="1"/>
        <v>-1.4999999999999999E-2</v>
      </c>
      <c r="E6">
        <f t="shared" ca="1" si="2"/>
        <v>0</v>
      </c>
      <c r="F6">
        <f t="shared" ca="1" si="3"/>
        <v>31</v>
      </c>
      <c r="G6">
        <f t="shared" ca="1" si="4"/>
        <v>32</v>
      </c>
      <c r="M6">
        <v>-450</v>
      </c>
      <c r="N6">
        <v>-4.3440000000000003</v>
      </c>
    </row>
    <row r="7" spans="1:14">
      <c r="A7" s="32">
        <f>'SP-3Calibration'!I3</f>
        <v>1E-4</v>
      </c>
      <c r="B7" s="33">
        <f t="shared" ca="1" si="0"/>
        <v>32.00714285714286</v>
      </c>
      <c r="C7">
        <f t="shared" si="5"/>
        <v>487</v>
      </c>
      <c r="D7">
        <f t="shared" ca="1" si="1"/>
        <v>0</v>
      </c>
      <c r="E7">
        <f t="shared" ca="1" si="2"/>
        <v>1.4E-2</v>
      </c>
      <c r="F7">
        <f t="shared" ca="1" si="3"/>
        <v>32</v>
      </c>
      <c r="G7">
        <f t="shared" ca="1" si="4"/>
        <v>33</v>
      </c>
      <c r="M7">
        <v>-449</v>
      </c>
      <c r="N7">
        <v>-4.3440000000000003</v>
      </c>
    </row>
    <row r="8" spans="1:14">
      <c r="A8" s="32">
        <f>'SP-3Calibration'!I6</f>
        <v>0.59230000000000005</v>
      </c>
      <c r="B8" s="33">
        <f t="shared" ca="1" si="0"/>
        <v>72.553333333333342</v>
      </c>
      <c r="C8">
        <f t="shared" si="5"/>
        <v>527</v>
      </c>
      <c r="D8">
        <f t="shared" ca="1" si="1"/>
        <v>0.58399999999999996</v>
      </c>
      <c r="E8">
        <f t="shared" ca="1" si="2"/>
        <v>0.59899999999999998</v>
      </c>
      <c r="F8">
        <f t="shared" ca="1" si="3"/>
        <v>72</v>
      </c>
      <c r="G8">
        <f t="shared" ca="1" si="4"/>
        <v>73</v>
      </c>
      <c r="M8">
        <v>-448</v>
      </c>
      <c r="N8">
        <v>-4.343</v>
      </c>
    </row>
    <row r="9" spans="1:14">
      <c r="A9" s="32">
        <f>'SP-3Calibration'!I9</f>
        <v>1.4735</v>
      </c>
      <c r="B9" s="33">
        <f t="shared" ca="1" si="0"/>
        <v>130.65625</v>
      </c>
      <c r="C9">
        <f t="shared" si="5"/>
        <v>585</v>
      </c>
      <c r="D9">
        <f t="shared" ca="1" si="1"/>
        <v>1.4630000000000001</v>
      </c>
      <c r="E9">
        <f t="shared" ca="1" si="2"/>
        <v>1.4790000000000001</v>
      </c>
      <c r="F9">
        <f t="shared" ca="1" si="3"/>
        <v>130</v>
      </c>
      <c r="G9">
        <f t="shared" ca="1" si="4"/>
        <v>131</v>
      </c>
      <c r="M9">
        <v>-447</v>
      </c>
      <c r="N9">
        <v>-4.343</v>
      </c>
    </row>
    <row r="10" spans="1:14">
      <c r="A10" s="32">
        <f>'SP-3Calibration'!I12</f>
        <v>2.4638</v>
      </c>
      <c r="B10" s="33">
        <f t="shared" ca="1" si="0"/>
        <v>193.0470588235294</v>
      </c>
      <c r="C10">
        <f t="shared" si="5"/>
        <v>648</v>
      </c>
      <c r="D10">
        <f ca="1">INDIRECT(ADDRESS(C10+1,14))</f>
        <v>2.4630000000000001</v>
      </c>
      <c r="E10">
        <f ca="1">INDIRECT(ADDRESS(C10+2,14))</f>
        <v>2.48</v>
      </c>
      <c r="F10">
        <f t="shared" ca="1" si="3"/>
        <v>193</v>
      </c>
      <c r="G10">
        <f t="shared" ca="1" si="4"/>
        <v>194</v>
      </c>
      <c r="M10">
        <v>-446</v>
      </c>
      <c r="N10">
        <v>-4.3419999999999996</v>
      </c>
    </row>
    <row r="11" spans="1:14">
      <c r="A11" s="32">
        <f>'SP-3Calibration'!I15</f>
        <v>3.5154000000000001</v>
      </c>
      <c r="B11" s="33">
        <f t="shared" ca="1" si="0"/>
        <v>256.31764705882352</v>
      </c>
      <c r="C11">
        <f t="shared" si="5"/>
        <v>711</v>
      </c>
      <c r="D11">
        <f t="shared" ca="1" si="1"/>
        <v>3.51</v>
      </c>
      <c r="E11">
        <f t="shared" ca="1" si="2"/>
        <v>3.5270000000000001</v>
      </c>
      <c r="F11">
        <f t="shared" ca="1" si="3"/>
        <v>256</v>
      </c>
      <c r="G11">
        <f t="shared" ca="1" si="4"/>
        <v>257</v>
      </c>
      <c r="M11">
        <v>-445</v>
      </c>
      <c r="N11">
        <v>-4.3419999999999996</v>
      </c>
    </row>
    <row r="12" spans="1:14">
      <c r="A12" s="32">
        <f>'SP-3Calibration'!I18</f>
        <v>4.6085000000000003</v>
      </c>
      <c r="B12" s="33">
        <f t="shared" ca="1" si="0"/>
        <v>319.47222222222223</v>
      </c>
      <c r="C12">
        <f t="shared" si="5"/>
        <v>774</v>
      </c>
      <c r="D12">
        <f t="shared" ca="1" si="1"/>
        <v>4.5999999999999996</v>
      </c>
      <c r="E12">
        <f t="shared" ca="1" si="2"/>
        <v>4.6180000000000003</v>
      </c>
      <c r="F12">
        <f t="shared" ca="1" si="3"/>
        <v>319</v>
      </c>
      <c r="G12">
        <f t="shared" ca="1" si="4"/>
        <v>320</v>
      </c>
      <c r="M12">
        <v>-444</v>
      </c>
      <c r="N12">
        <v>-4.3410000000000002</v>
      </c>
    </row>
    <row r="13" spans="1:14">
      <c r="A13" s="32">
        <f>'SP-3Calibration'!I21</f>
        <v>5.7339000000000002</v>
      </c>
      <c r="B13" s="33">
        <f t="shared" ca="1" si="0"/>
        <v>382.16111111111115</v>
      </c>
      <c r="C13">
        <f t="shared" si="5"/>
        <v>837</v>
      </c>
      <c r="D13">
        <f t="shared" ca="1" si="1"/>
        <v>5.7309999999999999</v>
      </c>
      <c r="E13">
        <f t="shared" ca="1" si="2"/>
        <v>5.7489999999999997</v>
      </c>
      <c r="F13">
        <f t="shared" ca="1" si="3"/>
        <v>382</v>
      </c>
      <c r="G13">
        <f t="shared" ca="1" si="4"/>
        <v>383</v>
      </c>
      <c r="M13">
        <v>-443</v>
      </c>
      <c r="N13">
        <v>-4.3410000000000002</v>
      </c>
    </row>
    <row r="14" spans="1:14">
      <c r="A14" s="32">
        <v>0</v>
      </c>
      <c r="B14" s="33">
        <f t="shared" ca="1" si="0"/>
        <v>32</v>
      </c>
      <c r="C14">
        <f t="shared" si="5"/>
        <v>486</v>
      </c>
      <c r="D14">
        <f t="shared" ca="1" si="1"/>
        <v>-1.4999999999999999E-2</v>
      </c>
      <c r="E14">
        <f t="shared" ca="1" si="2"/>
        <v>0</v>
      </c>
      <c r="F14">
        <f t="shared" ca="1" si="3"/>
        <v>31</v>
      </c>
      <c r="G14">
        <f t="shared" ca="1" si="4"/>
        <v>32</v>
      </c>
      <c r="M14">
        <v>-442</v>
      </c>
      <c r="N14">
        <v>-4.34</v>
      </c>
    </row>
    <row r="15" spans="1:14">
      <c r="A15" s="45">
        <f>formulas!D92</f>
        <v>-50</v>
      </c>
      <c r="B15" s="33" t="e">
        <f t="shared" ca="1" si="0"/>
        <v>#VALUE!</v>
      </c>
      <c r="C15">
        <f t="shared" si="5"/>
        <v>0</v>
      </c>
      <c r="D15" t="str">
        <f t="shared" ca="1" si="1"/>
        <v>mV</v>
      </c>
      <c r="E15">
        <f t="shared" ca="1" si="2"/>
        <v>-4.3449999999999998</v>
      </c>
      <c r="F15" t="str">
        <f t="shared" ca="1" si="3"/>
        <v>Temp(F)</v>
      </c>
      <c r="G15">
        <f t="shared" ca="1" si="4"/>
        <v>-454</v>
      </c>
      <c r="M15">
        <v>-441</v>
      </c>
      <c r="N15">
        <v>-4.34</v>
      </c>
    </row>
    <row r="16" spans="1:14">
      <c r="A16" s="45">
        <f>formulas!D92</f>
        <v>-50</v>
      </c>
      <c r="B16" s="33" t="e">
        <f t="shared" ca="1" si="0"/>
        <v>#VALUE!</v>
      </c>
      <c r="C16">
        <f t="shared" si="5"/>
        <v>0</v>
      </c>
      <c r="D16" t="str">
        <f t="shared" ca="1" si="1"/>
        <v>mV</v>
      </c>
      <c r="E16">
        <f t="shared" ca="1" si="2"/>
        <v>-4.3449999999999998</v>
      </c>
      <c r="F16" t="str">
        <f t="shared" ca="1" si="3"/>
        <v>Temp(F)</v>
      </c>
      <c r="G16">
        <f t="shared" ca="1" si="4"/>
        <v>-454</v>
      </c>
      <c r="M16">
        <v>-440</v>
      </c>
      <c r="N16">
        <v>-4.3390000000000004</v>
      </c>
    </row>
    <row r="17" spans="1:14">
      <c r="A17" s="45">
        <f>formulas!D92</f>
        <v>-50</v>
      </c>
      <c r="B17" s="33" t="e">
        <f t="shared" ca="1" si="0"/>
        <v>#VALUE!</v>
      </c>
      <c r="C17">
        <f t="shared" si="5"/>
        <v>0</v>
      </c>
      <c r="D17" t="str">
        <f t="shared" ca="1" si="1"/>
        <v>mV</v>
      </c>
      <c r="E17">
        <f t="shared" ca="1" si="2"/>
        <v>-4.3449999999999998</v>
      </c>
      <c r="F17" t="str">
        <f t="shared" ca="1" si="3"/>
        <v>Temp(F)</v>
      </c>
      <c r="G17">
        <f t="shared" ca="1" si="4"/>
        <v>-454</v>
      </c>
      <c r="M17">
        <v>-439</v>
      </c>
      <c r="N17">
        <v>-4.3380000000000001</v>
      </c>
    </row>
    <row r="18" spans="1:14">
      <c r="A18" s="32">
        <v>0</v>
      </c>
      <c r="B18" s="33">
        <f t="shared" ca="1" si="0"/>
        <v>32</v>
      </c>
      <c r="C18">
        <f t="shared" si="5"/>
        <v>486</v>
      </c>
      <c r="D18">
        <f t="shared" ca="1" si="1"/>
        <v>-1.4999999999999999E-2</v>
      </c>
      <c r="E18">
        <f t="shared" ca="1" si="2"/>
        <v>0</v>
      </c>
      <c r="F18">
        <f t="shared" ca="1" si="3"/>
        <v>31</v>
      </c>
      <c r="G18">
        <f t="shared" ca="1" si="4"/>
        <v>32</v>
      </c>
      <c r="M18">
        <v>-438</v>
      </c>
      <c r="N18">
        <v>-4.3369999999999997</v>
      </c>
    </row>
    <row r="19" spans="1:14">
      <c r="A19" s="455">
        <v>0</v>
      </c>
      <c r="B19" s="33">
        <f t="shared" ca="1" si="0"/>
        <v>32</v>
      </c>
      <c r="C19">
        <f t="shared" si="5"/>
        <v>486</v>
      </c>
      <c r="D19">
        <f t="shared" ca="1" si="1"/>
        <v>-1.4999999999999999E-2</v>
      </c>
      <c r="E19">
        <f t="shared" ca="1" si="2"/>
        <v>0</v>
      </c>
      <c r="F19">
        <f t="shared" ca="1" si="3"/>
        <v>31</v>
      </c>
      <c r="G19">
        <f t="shared" ca="1" si="4"/>
        <v>32</v>
      </c>
      <c r="M19">
        <v>-437</v>
      </c>
      <c r="N19">
        <v>-4.3369999999999997</v>
      </c>
    </row>
    <row r="20" spans="1:14">
      <c r="A20" s="32">
        <v>0</v>
      </c>
      <c r="B20" s="33">
        <f t="shared" ca="1" si="0"/>
        <v>32</v>
      </c>
      <c r="C20">
        <f t="shared" si="5"/>
        <v>486</v>
      </c>
      <c r="D20">
        <f t="shared" ca="1" si="1"/>
        <v>-1.4999999999999999E-2</v>
      </c>
      <c r="E20">
        <f t="shared" ca="1" si="2"/>
        <v>0</v>
      </c>
      <c r="F20">
        <f t="shared" ca="1" si="3"/>
        <v>31</v>
      </c>
      <c r="G20">
        <f t="shared" ca="1" si="4"/>
        <v>32</v>
      </c>
      <c r="M20">
        <v>-436</v>
      </c>
      <c r="N20">
        <v>-4.3360000000000003</v>
      </c>
    </row>
    <row r="21" spans="1:14">
      <c r="A21" s="32">
        <v>0</v>
      </c>
      <c r="B21" s="33">
        <f t="shared" ca="1" si="0"/>
        <v>32</v>
      </c>
      <c r="C21">
        <f t="shared" si="5"/>
        <v>486</v>
      </c>
      <c r="D21">
        <f t="shared" ca="1" si="1"/>
        <v>-1.4999999999999999E-2</v>
      </c>
      <c r="E21">
        <f t="shared" ca="1" si="2"/>
        <v>0</v>
      </c>
      <c r="F21">
        <f t="shared" ca="1" si="3"/>
        <v>31</v>
      </c>
      <c r="G21">
        <f t="shared" ca="1" si="4"/>
        <v>32</v>
      </c>
      <c r="M21">
        <v>-435</v>
      </c>
      <c r="N21">
        <v>-4.335</v>
      </c>
    </row>
    <row r="22" spans="1:14">
      <c r="A22" s="32">
        <v>0</v>
      </c>
      <c r="B22" s="33">
        <f t="shared" ca="1" si="0"/>
        <v>32</v>
      </c>
      <c r="C22">
        <f t="shared" si="5"/>
        <v>486</v>
      </c>
      <c r="D22">
        <f t="shared" ca="1" si="1"/>
        <v>-1.4999999999999999E-2</v>
      </c>
      <c r="E22">
        <f t="shared" ca="1" si="2"/>
        <v>0</v>
      </c>
      <c r="F22">
        <f t="shared" ca="1" si="3"/>
        <v>31</v>
      </c>
      <c r="G22">
        <f t="shared" ca="1" si="4"/>
        <v>32</v>
      </c>
      <c r="M22">
        <v>-434</v>
      </c>
      <c r="N22">
        <v>-4.3339999999999996</v>
      </c>
    </row>
    <row r="23" spans="1:14">
      <c r="A23" s="32">
        <v>0</v>
      </c>
      <c r="B23" s="33">
        <f t="shared" ca="1" si="0"/>
        <v>32</v>
      </c>
      <c r="C23">
        <f t="shared" si="5"/>
        <v>486</v>
      </c>
      <c r="D23">
        <f t="shared" ca="1" si="1"/>
        <v>-1.4999999999999999E-2</v>
      </c>
      <c r="E23">
        <f t="shared" ca="1" si="2"/>
        <v>0</v>
      </c>
      <c r="F23">
        <f t="shared" ca="1" si="3"/>
        <v>31</v>
      </c>
      <c r="G23">
        <f t="shared" ca="1" si="4"/>
        <v>32</v>
      </c>
      <c r="M23">
        <v>-433</v>
      </c>
      <c r="N23">
        <v>-4.3330000000000002</v>
      </c>
    </row>
    <row r="24" spans="1:14">
      <c r="A24" s="32">
        <v>0</v>
      </c>
      <c r="B24" s="33">
        <f t="shared" ca="1" si="0"/>
        <v>32</v>
      </c>
      <c r="C24">
        <f t="shared" si="5"/>
        <v>486</v>
      </c>
      <c r="D24">
        <f t="shared" ca="1" si="1"/>
        <v>-1.4999999999999999E-2</v>
      </c>
      <c r="E24">
        <f t="shared" ca="1" si="2"/>
        <v>0</v>
      </c>
      <c r="F24">
        <f t="shared" ca="1" si="3"/>
        <v>31</v>
      </c>
      <c r="G24">
        <f t="shared" ca="1" si="4"/>
        <v>32</v>
      </c>
      <c r="M24">
        <v>-432</v>
      </c>
      <c r="N24">
        <v>-4.3319999999999999</v>
      </c>
    </row>
    <row r="25" spans="1:14">
      <c r="A25" s="32">
        <v>0</v>
      </c>
      <c r="B25" s="33">
        <f t="shared" ca="1" si="0"/>
        <v>32</v>
      </c>
      <c r="C25">
        <f t="shared" si="5"/>
        <v>486</v>
      </c>
      <c r="D25">
        <f t="shared" ca="1" si="1"/>
        <v>-1.4999999999999999E-2</v>
      </c>
      <c r="E25">
        <f t="shared" ca="1" si="2"/>
        <v>0</v>
      </c>
      <c r="F25">
        <f t="shared" ca="1" si="3"/>
        <v>31</v>
      </c>
      <c r="G25">
        <f t="shared" ca="1" si="4"/>
        <v>32</v>
      </c>
      <c r="M25">
        <v>-431</v>
      </c>
      <c r="N25">
        <v>-4.3310000000000004</v>
      </c>
    </row>
    <row r="26" spans="1:14">
      <c r="A26" s="32">
        <v>0</v>
      </c>
      <c r="B26" s="33">
        <f t="shared" ca="1" si="0"/>
        <v>32</v>
      </c>
      <c r="C26">
        <f t="shared" si="5"/>
        <v>486</v>
      </c>
      <c r="D26">
        <f t="shared" ca="1" si="1"/>
        <v>-1.4999999999999999E-2</v>
      </c>
      <c r="E26">
        <f t="shared" ca="1" si="2"/>
        <v>0</v>
      </c>
      <c r="F26">
        <f t="shared" ca="1" si="3"/>
        <v>31</v>
      </c>
      <c r="G26">
        <f t="shared" ca="1" si="4"/>
        <v>32</v>
      </c>
      <c r="M26">
        <v>-430</v>
      </c>
      <c r="N26">
        <v>-4.33</v>
      </c>
    </row>
    <row r="27" spans="1:14">
      <c r="A27" s="32">
        <v>0</v>
      </c>
      <c r="B27" s="33">
        <f t="shared" ca="1" si="0"/>
        <v>32</v>
      </c>
      <c r="C27">
        <f t="shared" si="5"/>
        <v>486</v>
      </c>
      <c r="D27">
        <f t="shared" ca="1" si="1"/>
        <v>-1.4999999999999999E-2</v>
      </c>
      <c r="E27">
        <f t="shared" ca="1" si="2"/>
        <v>0</v>
      </c>
      <c r="F27">
        <f t="shared" ca="1" si="3"/>
        <v>31</v>
      </c>
      <c r="G27">
        <f t="shared" ca="1" si="4"/>
        <v>32</v>
      </c>
      <c r="M27">
        <v>-429</v>
      </c>
      <c r="N27">
        <v>-4.3289999999999997</v>
      </c>
    </row>
    <row r="28" spans="1:14">
      <c r="A28" s="32">
        <v>0</v>
      </c>
      <c r="B28" s="33">
        <f t="shared" ca="1" si="0"/>
        <v>32</v>
      </c>
      <c r="C28">
        <f t="shared" si="5"/>
        <v>486</v>
      </c>
      <c r="D28">
        <f t="shared" ca="1" si="1"/>
        <v>-1.4999999999999999E-2</v>
      </c>
      <c r="E28">
        <f t="shared" ca="1" si="2"/>
        <v>0</v>
      </c>
      <c r="F28">
        <f t="shared" ca="1" si="3"/>
        <v>31</v>
      </c>
      <c r="G28">
        <f t="shared" ca="1" si="4"/>
        <v>32</v>
      </c>
      <c r="M28">
        <v>-428</v>
      </c>
      <c r="N28">
        <v>-4.327</v>
      </c>
    </row>
    <row r="29" spans="1:14">
      <c r="A29" s="32">
        <v>0</v>
      </c>
      <c r="B29" s="33">
        <f t="shared" ca="1" si="0"/>
        <v>32</v>
      </c>
      <c r="C29">
        <f t="shared" si="5"/>
        <v>486</v>
      </c>
      <c r="D29">
        <f t="shared" ca="1" si="1"/>
        <v>-1.4999999999999999E-2</v>
      </c>
      <c r="E29">
        <f t="shared" ca="1" si="2"/>
        <v>0</v>
      </c>
      <c r="F29">
        <f t="shared" ca="1" si="3"/>
        <v>31</v>
      </c>
      <c r="G29">
        <f t="shared" ca="1" si="4"/>
        <v>32</v>
      </c>
      <c r="M29">
        <v>-427</v>
      </c>
      <c r="N29">
        <v>-4.3259999999999996</v>
      </c>
    </row>
    <row r="30" spans="1:14">
      <c r="A30" s="32">
        <v>0</v>
      </c>
      <c r="B30" s="33">
        <f t="shared" ca="1" si="0"/>
        <v>32</v>
      </c>
      <c r="C30">
        <f t="shared" si="5"/>
        <v>486</v>
      </c>
      <c r="D30">
        <f t="shared" ca="1" si="1"/>
        <v>-1.4999999999999999E-2</v>
      </c>
      <c r="E30">
        <f t="shared" ca="1" si="2"/>
        <v>0</v>
      </c>
      <c r="F30">
        <f t="shared" ca="1" si="3"/>
        <v>31</v>
      </c>
      <c r="G30">
        <f t="shared" ca="1" si="4"/>
        <v>32</v>
      </c>
      <c r="M30">
        <v>-426</v>
      </c>
      <c r="N30">
        <v>-4.3250000000000002</v>
      </c>
    </row>
    <row r="31" spans="1:14">
      <c r="A31" s="32">
        <v>0</v>
      </c>
      <c r="B31" s="33">
        <f t="shared" ca="1" si="0"/>
        <v>32</v>
      </c>
      <c r="C31">
        <f t="shared" si="5"/>
        <v>486</v>
      </c>
      <c r="D31">
        <f t="shared" ca="1" si="1"/>
        <v>-1.4999999999999999E-2</v>
      </c>
      <c r="E31">
        <f t="shared" ca="1" si="2"/>
        <v>0</v>
      </c>
      <c r="F31">
        <f t="shared" ca="1" si="3"/>
        <v>31</v>
      </c>
      <c r="G31">
        <f t="shared" ca="1" si="4"/>
        <v>32</v>
      </c>
      <c r="M31">
        <v>-425</v>
      </c>
      <c r="N31">
        <v>-4.3239999999999998</v>
      </c>
    </row>
    <row r="32" spans="1:14">
      <c r="A32" s="32">
        <v>0</v>
      </c>
      <c r="B32" s="33">
        <f t="shared" ca="1" si="0"/>
        <v>32</v>
      </c>
      <c r="C32">
        <f t="shared" si="5"/>
        <v>486</v>
      </c>
      <c r="D32">
        <f t="shared" ca="1" si="1"/>
        <v>-1.4999999999999999E-2</v>
      </c>
      <c r="E32">
        <f t="shared" ca="1" si="2"/>
        <v>0</v>
      </c>
      <c r="F32">
        <f t="shared" ca="1" si="3"/>
        <v>31</v>
      </c>
      <c r="G32">
        <f t="shared" ca="1" si="4"/>
        <v>32</v>
      </c>
      <c r="M32">
        <v>-424</v>
      </c>
      <c r="N32">
        <v>-4.3220000000000001</v>
      </c>
    </row>
    <row r="33" spans="1:14">
      <c r="A33" s="45">
        <f>formulas!$D110</f>
        <v>200</v>
      </c>
      <c r="B33" s="33">
        <f t="shared" ca="1" si="0"/>
        <v>9984.6357838907243</v>
      </c>
      <c r="C33">
        <f t="shared" si="5"/>
        <v>2827</v>
      </c>
      <c r="D33">
        <f t="shared" ca="1" si="1"/>
        <v>47.512999999999998</v>
      </c>
      <c r="E33">
        <f t="shared" ca="1" si="2"/>
        <v>0</v>
      </c>
      <c r="F33">
        <f t="shared" ca="1" si="3"/>
        <v>2372</v>
      </c>
      <c r="G33">
        <f t="shared" ca="1" si="4"/>
        <v>0</v>
      </c>
      <c r="M33">
        <v>-423</v>
      </c>
      <c r="N33">
        <v>-4.3209999999999997</v>
      </c>
    </row>
    <row r="34" spans="1:14">
      <c r="A34" s="45">
        <f>formulas!$D110</f>
        <v>200</v>
      </c>
      <c r="B34" s="33">
        <f t="shared" ca="1" si="0"/>
        <v>9984.6357838907243</v>
      </c>
      <c r="C34">
        <f t="shared" si="5"/>
        <v>2827</v>
      </c>
      <c r="D34">
        <f t="shared" ca="1" si="1"/>
        <v>47.512999999999998</v>
      </c>
      <c r="E34">
        <f t="shared" ca="1" si="2"/>
        <v>0</v>
      </c>
      <c r="F34">
        <f t="shared" ca="1" si="3"/>
        <v>2372</v>
      </c>
      <c r="G34">
        <f t="shared" ca="1" si="4"/>
        <v>0</v>
      </c>
      <c r="M34">
        <v>-422</v>
      </c>
      <c r="N34">
        <v>-4.319</v>
      </c>
    </row>
    <row r="35" spans="1:14">
      <c r="A35" s="45">
        <f>formulas!$D110</f>
        <v>200</v>
      </c>
      <c r="B35" s="33">
        <f t="shared" ca="1" si="0"/>
        <v>9984.6357838907243</v>
      </c>
      <c r="C35">
        <f t="shared" si="5"/>
        <v>2827</v>
      </c>
      <c r="D35">
        <f t="shared" ca="1" si="1"/>
        <v>47.512999999999998</v>
      </c>
      <c r="E35">
        <f t="shared" ca="1" si="2"/>
        <v>0</v>
      </c>
      <c r="F35">
        <f t="shared" ca="1" si="3"/>
        <v>2372</v>
      </c>
      <c r="G35">
        <f t="shared" ca="1" si="4"/>
        <v>0</v>
      </c>
      <c r="M35">
        <v>-421</v>
      </c>
      <c r="N35">
        <v>-4.3179999999999996</v>
      </c>
    </row>
    <row r="36" spans="1:14">
      <c r="A36" s="32">
        <v>0</v>
      </c>
      <c r="B36" s="33">
        <f t="shared" ca="1" si="0"/>
        <v>32</v>
      </c>
      <c r="C36">
        <f t="shared" si="5"/>
        <v>486</v>
      </c>
      <c r="D36">
        <f t="shared" ca="1" si="1"/>
        <v>-1.4999999999999999E-2</v>
      </c>
      <c r="E36">
        <f t="shared" ca="1" si="2"/>
        <v>0</v>
      </c>
      <c r="F36">
        <f t="shared" ca="1" si="3"/>
        <v>31</v>
      </c>
      <c r="G36">
        <f t="shared" ca="1" si="4"/>
        <v>32</v>
      </c>
      <c r="M36">
        <v>-420</v>
      </c>
      <c r="N36">
        <v>-4.3159999999999998</v>
      </c>
    </row>
    <row r="37" spans="1:14">
      <c r="A37" s="32">
        <v>0</v>
      </c>
      <c r="B37" s="33">
        <f t="shared" ca="1" si="0"/>
        <v>32</v>
      </c>
      <c r="C37">
        <f t="shared" si="5"/>
        <v>486</v>
      </c>
      <c r="D37">
        <f t="shared" ca="1" si="1"/>
        <v>-1.4999999999999999E-2</v>
      </c>
      <c r="E37">
        <f t="shared" ca="1" si="2"/>
        <v>0</v>
      </c>
      <c r="F37">
        <f t="shared" ca="1" si="3"/>
        <v>31</v>
      </c>
      <c r="G37">
        <f t="shared" ca="1" si="4"/>
        <v>32</v>
      </c>
      <c r="M37">
        <v>-419</v>
      </c>
      <c r="N37">
        <v>-4.3150000000000004</v>
      </c>
    </row>
    <row r="38" spans="1:14">
      <c r="A38" s="32">
        <v>0</v>
      </c>
      <c r="B38" s="33">
        <f t="shared" ca="1" si="0"/>
        <v>32</v>
      </c>
      <c r="C38">
        <f t="shared" si="5"/>
        <v>486</v>
      </c>
      <c r="D38">
        <f t="shared" ca="1" si="1"/>
        <v>-1.4999999999999999E-2</v>
      </c>
      <c r="E38">
        <f t="shared" ca="1" si="2"/>
        <v>0</v>
      </c>
      <c r="F38">
        <f t="shared" ca="1" si="3"/>
        <v>31</v>
      </c>
      <c r="G38">
        <f t="shared" ca="1" si="4"/>
        <v>32</v>
      </c>
      <c r="M38">
        <v>-418</v>
      </c>
      <c r="N38">
        <v>-4.3129999999999997</v>
      </c>
    </row>
    <row r="39" spans="1:14">
      <c r="A39" s="32">
        <v>0</v>
      </c>
      <c r="B39" s="33">
        <f t="shared" ca="1" si="0"/>
        <v>32</v>
      </c>
      <c r="C39">
        <f t="shared" si="5"/>
        <v>486</v>
      </c>
      <c r="D39">
        <f t="shared" ca="1" si="1"/>
        <v>-1.4999999999999999E-2</v>
      </c>
      <c r="E39">
        <f t="shared" ca="1" si="2"/>
        <v>0</v>
      </c>
      <c r="F39">
        <f t="shared" ca="1" si="3"/>
        <v>31</v>
      </c>
      <c r="G39">
        <f t="shared" ca="1" si="4"/>
        <v>32</v>
      </c>
      <c r="M39">
        <v>-417</v>
      </c>
      <c r="N39">
        <v>-4.3120000000000003</v>
      </c>
    </row>
    <row r="40" spans="1:14">
      <c r="A40" s="32">
        <v>0</v>
      </c>
      <c r="B40" s="33">
        <f t="shared" ca="1" si="0"/>
        <v>32</v>
      </c>
      <c r="C40">
        <f t="shared" si="5"/>
        <v>486</v>
      </c>
      <c r="D40">
        <f t="shared" ca="1" si="1"/>
        <v>-1.4999999999999999E-2</v>
      </c>
      <c r="E40">
        <f t="shared" ca="1" si="2"/>
        <v>0</v>
      </c>
      <c r="F40">
        <f t="shared" ca="1" si="3"/>
        <v>31</v>
      </c>
      <c r="G40">
        <f t="shared" ca="1" si="4"/>
        <v>32</v>
      </c>
      <c r="M40">
        <v>-416</v>
      </c>
      <c r="N40">
        <v>-4.3099999999999996</v>
      </c>
    </row>
    <row r="41" spans="1:14">
      <c r="A41" s="32">
        <v>0</v>
      </c>
      <c r="B41" s="33">
        <f t="shared" ca="1" si="0"/>
        <v>32</v>
      </c>
      <c r="C41">
        <f t="shared" si="5"/>
        <v>486</v>
      </c>
      <c r="D41">
        <f t="shared" ca="1" si="1"/>
        <v>-1.4999999999999999E-2</v>
      </c>
      <c r="E41">
        <f t="shared" ca="1" si="2"/>
        <v>0</v>
      </c>
      <c r="F41">
        <f t="shared" ca="1" si="3"/>
        <v>31</v>
      </c>
      <c r="G41">
        <f t="shared" ca="1" si="4"/>
        <v>32</v>
      </c>
      <c r="M41">
        <v>-415</v>
      </c>
      <c r="N41">
        <v>-4.3079999999999998</v>
      </c>
    </row>
    <row r="42" spans="1:14">
      <c r="A42" s="32">
        <v>0</v>
      </c>
      <c r="B42" s="33">
        <f t="shared" ca="1" si="0"/>
        <v>32</v>
      </c>
      <c r="C42">
        <f t="shared" si="5"/>
        <v>486</v>
      </c>
      <c r="D42">
        <f t="shared" ca="1" si="1"/>
        <v>-1.4999999999999999E-2</v>
      </c>
      <c r="E42">
        <f t="shared" ca="1" si="2"/>
        <v>0</v>
      </c>
      <c r="F42">
        <f t="shared" ca="1" si="3"/>
        <v>31</v>
      </c>
      <c r="G42">
        <f t="shared" ca="1" si="4"/>
        <v>32</v>
      </c>
      <c r="M42">
        <v>-414</v>
      </c>
      <c r="N42">
        <v>-4.306</v>
      </c>
    </row>
    <row r="43" spans="1:14">
      <c r="A43" s="32">
        <v>0</v>
      </c>
      <c r="B43" s="33">
        <f t="shared" ca="1" si="0"/>
        <v>32</v>
      </c>
      <c r="C43">
        <f t="shared" si="5"/>
        <v>486</v>
      </c>
      <c r="D43">
        <f t="shared" ca="1" si="1"/>
        <v>-1.4999999999999999E-2</v>
      </c>
      <c r="E43">
        <f t="shared" ca="1" si="2"/>
        <v>0</v>
      </c>
      <c r="F43">
        <f t="shared" ca="1" si="3"/>
        <v>31</v>
      </c>
      <c r="G43">
        <f t="shared" ca="1" si="4"/>
        <v>32</v>
      </c>
      <c r="M43">
        <v>-413</v>
      </c>
      <c r="N43">
        <v>-4.3049999999999997</v>
      </c>
    </row>
    <row r="44" spans="1:14">
      <c r="A44" s="32">
        <v>0</v>
      </c>
      <c r="B44" s="33">
        <f t="shared" ca="1" si="0"/>
        <v>32</v>
      </c>
      <c r="C44">
        <f t="shared" si="5"/>
        <v>486</v>
      </c>
      <c r="D44">
        <f t="shared" ca="1" si="1"/>
        <v>-1.4999999999999999E-2</v>
      </c>
      <c r="E44">
        <f t="shared" ca="1" si="2"/>
        <v>0</v>
      </c>
      <c r="F44">
        <f t="shared" ca="1" si="3"/>
        <v>31</v>
      </c>
      <c r="G44">
        <f t="shared" ca="1" si="4"/>
        <v>32</v>
      </c>
      <c r="M44">
        <v>-412</v>
      </c>
      <c r="N44">
        <v>-4.3029999999999999</v>
      </c>
    </row>
    <row r="45" spans="1:14">
      <c r="A45" s="45">
        <f>formulas!$D122</f>
        <v>450</v>
      </c>
      <c r="B45" s="33">
        <f t="shared" ca="1" si="0"/>
        <v>22465.430513754131</v>
      </c>
      <c r="C45">
        <f t="shared" si="5"/>
        <v>2827</v>
      </c>
      <c r="D45">
        <f t="shared" ca="1" si="1"/>
        <v>47.512999999999998</v>
      </c>
      <c r="E45">
        <f t="shared" ca="1" si="2"/>
        <v>0</v>
      </c>
      <c r="F45">
        <f t="shared" ca="1" si="3"/>
        <v>2372</v>
      </c>
      <c r="G45">
        <f t="shared" ca="1" si="4"/>
        <v>0</v>
      </c>
      <c r="M45">
        <v>-411</v>
      </c>
      <c r="N45">
        <v>-4.3010000000000002</v>
      </c>
    </row>
    <row r="46" spans="1:14">
      <c r="A46" s="45">
        <f>formulas!$D122</f>
        <v>450</v>
      </c>
      <c r="B46" s="33">
        <f t="shared" ca="1" si="0"/>
        <v>22465.430513754131</v>
      </c>
      <c r="C46">
        <f t="shared" si="5"/>
        <v>2827</v>
      </c>
      <c r="D46">
        <f t="shared" ca="1" si="1"/>
        <v>47.512999999999998</v>
      </c>
      <c r="E46">
        <f t="shared" ca="1" si="2"/>
        <v>0</v>
      </c>
      <c r="F46">
        <f t="shared" ca="1" si="3"/>
        <v>2372</v>
      </c>
      <c r="G46">
        <f t="shared" ca="1" si="4"/>
        <v>0</v>
      </c>
      <c r="M46">
        <v>-410</v>
      </c>
      <c r="N46">
        <v>-4.2990000000000004</v>
      </c>
    </row>
    <row r="47" spans="1:14">
      <c r="A47" s="45">
        <f>formulas!$D122</f>
        <v>450</v>
      </c>
      <c r="B47" s="33">
        <f t="shared" ca="1" si="0"/>
        <v>22465.430513754131</v>
      </c>
      <c r="C47">
        <f t="shared" si="5"/>
        <v>2827</v>
      </c>
      <c r="D47">
        <f t="shared" ca="1" si="1"/>
        <v>47.512999999999998</v>
      </c>
      <c r="E47">
        <f t="shared" ca="1" si="2"/>
        <v>0</v>
      </c>
      <c r="F47">
        <f t="shared" ca="1" si="3"/>
        <v>2372</v>
      </c>
      <c r="G47">
        <f t="shared" ca="1" si="4"/>
        <v>0</v>
      </c>
      <c r="M47">
        <v>-409</v>
      </c>
      <c r="N47">
        <v>-4.2969999999999997</v>
      </c>
    </row>
    <row r="48" spans="1:14">
      <c r="A48" s="32">
        <v>0</v>
      </c>
      <c r="B48" s="33">
        <f t="shared" ca="1" si="0"/>
        <v>32</v>
      </c>
      <c r="C48">
        <f t="shared" si="5"/>
        <v>486</v>
      </c>
      <c r="D48">
        <f t="shared" ca="1" si="1"/>
        <v>-1.4999999999999999E-2</v>
      </c>
      <c r="E48">
        <f t="shared" ca="1" si="2"/>
        <v>0</v>
      </c>
      <c r="F48">
        <f t="shared" ca="1" si="3"/>
        <v>31</v>
      </c>
      <c r="G48">
        <f t="shared" ca="1" si="4"/>
        <v>32</v>
      </c>
      <c r="M48">
        <v>-408</v>
      </c>
      <c r="N48">
        <v>-4.2949999999999999</v>
      </c>
    </row>
    <row r="49" spans="1:14">
      <c r="A49" s="32">
        <v>0</v>
      </c>
      <c r="B49" s="33">
        <f t="shared" ca="1" si="0"/>
        <v>32</v>
      </c>
      <c r="C49">
        <f t="shared" si="5"/>
        <v>486</v>
      </c>
      <c r="D49">
        <f t="shared" ca="1" si="1"/>
        <v>-1.4999999999999999E-2</v>
      </c>
      <c r="E49">
        <f t="shared" ca="1" si="2"/>
        <v>0</v>
      </c>
      <c r="F49">
        <f t="shared" ca="1" si="3"/>
        <v>31</v>
      </c>
      <c r="G49">
        <f t="shared" ca="1" si="4"/>
        <v>32</v>
      </c>
      <c r="M49">
        <v>-407</v>
      </c>
      <c r="N49">
        <v>-4.2930000000000001</v>
      </c>
    </row>
    <row r="50" spans="1:14">
      <c r="A50" s="32">
        <v>0</v>
      </c>
      <c r="B50" s="33">
        <f t="shared" ca="1" si="0"/>
        <v>32</v>
      </c>
      <c r="C50">
        <f t="shared" si="5"/>
        <v>486</v>
      </c>
      <c r="D50">
        <f t="shared" ca="1" si="1"/>
        <v>-1.4999999999999999E-2</v>
      </c>
      <c r="E50">
        <f t="shared" ca="1" si="2"/>
        <v>0</v>
      </c>
      <c r="F50">
        <f t="shared" ca="1" si="3"/>
        <v>31</v>
      </c>
      <c r="G50">
        <f t="shared" ca="1" si="4"/>
        <v>32</v>
      </c>
      <c r="M50">
        <v>-406</v>
      </c>
      <c r="N50">
        <v>-4.2910000000000004</v>
      </c>
    </row>
    <row r="51" spans="1:14">
      <c r="A51" s="32">
        <v>0</v>
      </c>
      <c r="B51" s="33">
        <f t="shared" ca="1" si="0"/>
        <v>32</v>
      </c>
      <c r="C51">
        <f t="shared" si="5"/>
        <v>486</v>
      </c>
      <c r="D51">
        <f t="shared" ca="1" si="1"/>
        <v>-1.4999999999999999E-2</v>
      </c>
      <c r="E51">
        <f t="shared" ca="1" si="2"/>
        <v>0</v>
      </c>
      <c r="F51">
        <f t="shared" ca="1" si="3"/>
        <v>31</v>
      </c>
      <c r="G51">
        <f t="shared" ca="1" si="4"/>
        <v>32</v>
      </c>
      <c r="M51">
        <v>-405</v>
      </c>
      <c r="N51">
        <v>-4.2880000000000003</v>
      </c>
    </row>
    <row r="52" spans="1:14">
      <c r="A52" s="32">
        <v>0</v>
      </c>
      <c r="B52" s="33">
        <f t="shared" ca="1" si="0"/>
        <v>32</v>
      </c>
      <c r="C52">
        <f t="shared" si="5"/>
        <v>486</v>
      </c>
      <c r="D52">
        <f t="shared" ca="1" si="1"/>
        <v>-1.4999999999999999E-2</v>
      </c>
      <c r="E52">
        <f t="shared" ca="1" si="2"/>
        <v>0</v>
      </c>
      <c r="F52">
        <f t="shared" ca="1" si="3"/>
        <v>31</v>
      </c>
      <c r="G52">
        <f t="shared" ca="1" si="4"/>
        <v>32</v>
      </c>
      <c r="M52">
        <v>-404</v>
      </c>
      <c r="N52">
        <v>-4.2859999999999996</v>
      </c>
    </row>
    <row r="53" spans="1:14">
      <c r="A53" s="32">
        <v>0</v>
      </c>
      <c r="B53" s="33">
        <f t="shared" ca="1" si="0"/>
        <v>32</v>
      </c>
      <c r="C53">
        <f t="shared" si="5"/>
        <v>486</v>
      </c>
      <c r="D53">
        <f t="shared" ca="1" si="1"/>
        <v>-1.4999999999999999E-2</v>
      </c>
      <c r="E53">
        <f t="shared" ca="1" si="2"/>
        <v>0</v>
      </c>
      <c r="F53">
        <f t="shared" ca="1" si="3"/>
        <v>31</v>
      </c>
      <c r="G53">
        <f t="shared" ca="1" si="4"/>
        <v>32</v>
      </c>
      <c r="M53">
        <v>-403</v>
      </c>
      <c r="N53">
        <v>-4.2839999999999998</v>
      </c>
    </row>
    <row r="54" spans="1:14">
      <c r="A54" s="32">
        <v>0</v>
      </c>
      <c r="B54" s="33">
        <f t="shared" ca="1" si="0"/>
        <v>32</v>
      </c>
      <c r="C54">
        <f t="shared" si="5"/>
        <v>486</v>
      </c>
      <c r="D54">
        <f t="shared" ca="1" si="1"/>
        <v>-1.4999999999999999E-2</v>
      </c>
      <c r="E54">
        <f t="shared" ca="1" si="2"/>
        <v>0</v>
      </c>
      <c r="F54">
        <f t="shared" ca="1" si="3"/>
        <v>31</v>
      </c>
      <c r="G54">
        <f t="shared" ca="1" si="4"/>
        <v>32</v>
      </c>
      <c r="M54">
        <v>-402</v>
      </c>
      <c r="N54">
        <v>-4.282</v>
      </c>
    </row>
    <row r="55" spans="1:14">
      <c r="A55" s="32">
        <v>0</v>
      </c>
      <c r="B55" s="33">
        <f t="shared" ca="1" si="0"/>
        <v>32</v>
      </c>
      <c r="C55">
        <f t="shared" si="5"/>
        <v>486</v>
      </c>
      <c r="D55">
        <f t="shared" ca="1" si="1"/>
        <v>-1.4999999999999999E-2</v>
      </c>
      <c r="E55">
        <f t="shared" ca="1" si="2"/>
        <v>0</v>
      </c>
      <c r="F55">
        <f t="shared" ca="1" si="3"/>
        <v>31</v>
      </c>
      <c r="G55">
        <f t="shared" ca="1" si="4"/>
        <v>32</v>
      </c>
      <c r="M55">
        <v>-401</v>
      </c>
      <c r="N55">
        <v>-4.2789999999999999</v>
      </c>
    </row>
    <row r="56" spans="1:14">
      <c r="A56" s="32">
        <v>0</v>
      </c>
      <c r="B56" s="33">
        <f t="shared" ca="1" si="0"/>
        <v>32</v>
      </c>
      <c r="C56">
        <f t="shared" si="5"/>
        <v>486</v>
      </c>
      <c r="D56">
        <f t="shared" ca="1" si="1"/>
        <v>-1.4999999999999999E-2</v>
      </c>
      <c r="E56">
        <f t="shared" ca="1" si="2"/>
        <v>0</v>
      </c>
      <c r="F56">
        <f t="shared" ca="1" si="3"/>
        <v>31</v>
      </c>
      <c r="G56">
        <f t="shared" ca="1" si="4"/>
        <v>32</v>
      </c>
      <c r="M56">
        <v>-400</v>
      </c>
      <c r="N56">
        <v>-4.2770000000000001</v>
      </c>
    </row>
    <row r="57" spans="1:14">
      <c r="A57" s="45">
        <f>formulas!$D134</f>
        <v>0</v>
      </c>
      <c r="B57" s="33">
        <f t="shared" ca="1" si="0"/>
        <v>32</v>
      </c>
      <c r="C57">
        <f t="shared" si="5"/>
        <v>486</v>
      </c>
      <c r="D57">
        <f t="shared" ca="1" si="1"/>
        <v>-1.4999999999999999E-2</v>
      </c>
      <c r="E57">
        <f t="shared" ca="1" si="2"/>
        <v>0</v>
      </c>
      <c r="F57">
        <f t="shared" ca="1" si="3"/>
        <v>31</v>
      </c>
      <c r="G57">
        <f t="shared" ca="1" si="4"/>
        <v>32</v>
      </c>
      <c r="M57">
        <v>-399</v>
      </c>
      <c r="N57">
        <v>-4.2750000000000004</v>
      </c>
    </row>
    <row r="58" spans="1:14">
      <c r="A58" s="45">
        <f>formulas!$D134</f>
        <v>0</v>
      </c>
      <c r="B58" s="33">
        <f t="shared" ca="1" si="0"/>
        <v>32</v>
      </c>
      <c r="C58">
        <f t="shared" si="5"/>
        <v>486</v>
      </c>
      <c r="D58">
        <f t="shared" ca="1" si="1"/>
        <v>-1.4999999999999999E-2</v>
      </c>
      <c r="E58">
        <f t="shared" ca="1" si="2"/>
        <v>0</v>
      </c>
      <c r="F58">
        <f t="shared" ca="1" si="3"/>
        <v>31</v>
      </c>
      <c r="G58">
        <f t="shared" ca="1" si="4"/>
        <v>32</v>
      </c>
      <c r="M58">
        <v>-398</v>
      </c>
      <c r="N58">
        <v>-4.2720000000000002</v>
      </c>
    </row>
    <row r="59" spans="1:14">
      <c r="A59" s="45">
        <f>formulas!$D134</f>
        <v>0</v>
      </c>
      <c r="B59" s="33">
        <f t="shared" ca="1" si="0"/>
        <v>32</v>
      </c>
      <c r="C59">
        <f t="shared" si="5"/>
        <v>486</v>
      </c>
      <c r="D59">
        <f t="shared" ca="1" si="1"/>
        <v>-1.4999999999999999E-2</v>
      </c>
      <c r="E59">
        <f t="shared" ca="1" si="2"/>
        <v>0</v>
      </c>
      <c r="F59">
        <f t="shared" ca="1" si="3"/>
        <v>31</v>
      </c>
      <c r="G59">
        <f t="shared" ca="1" si="4"/>
        <v>32</v>
      </c>
      <c r="M59">
        <v>-397</v>
      </c>
      <c r="N59">
        <v>-4.2699999999999996</v>
      </c>
    </row>
    <row r="60" spans="1:14">
      <c r="A60" s="32">
        <v>0</v>
      </c>
      <c r="B60" s="33">
        <f t="shared" ca="1" si="0"/>
        <v>32</v>
      </c>
      <c r="C60">
        <f t="shared" si="5"/>
        <v>486</v>
      </c>
      <c r="D60">
        <f t="shared" ca="1" si="1"/>
        <v>-1.4999999999999999E-2</v>
      </c>
      <c r="E60">
        <f t="shared" ca="1" si="2"/>
        <v>0</v>
      </c>
      <c r="F60">
        <f t="shared" ca="1" si="3"/>
        <v>31</v>
      </c>
      <c r="G60">
        <f t="shared" ca="1" si="4"/>
        <v>32</v>
      </c>
      <c r="M60">
        <v>-396</v>
      </c>
      <c r="N60">
        <v>-4.2670000000000003</v>
      </c>
    </row>
    <row r="61" spans="1:14">
      <c r="A61" s="32">
        <v>0</v>
      </c>
      <c r="B61" s="33">
        <f t="shared" ca="1" si="0"/>
        <v>32</v>
      </c>
      <c r="C61">
        <f t="shared" si="5"/>
        <v>486</v>
      </c>
      <c r="D61">
        <f t="shared" ca="1" si="1"/>
        <v>-1.4999999999999999E-2</v>
      </c>
      <c r="E61">
        <f t="shared" ca="1" si="2"/>
        <v>0</v>
      </c>
      <c r="F61">
        <f t="shared" ca="1" si="3"/>
        <v>31</v>
      </c>
      <c r="G61">
        <f t="shared" ca="1" si="4"/>
        <v>32</v>
      </c>
      <c r="M61">
        <v>-395</v>
      </c>
      <c r="N61">
        <v>-4.2640000000000002</v>
      </c>
    </row>
    <row r="62" spans="1:14">
      <c r="A62" s="32">
        <v>0</v>
      </c>
      <c r="B62" s="33">
        <f t="shared" ca="1" si="0"/>
        <v>32</v>
      </c>
      <c r="C62">
        <f t="shared" si="5"/>
        <v>486</v>
      </c>
      <c r="D62">
        <f t="shared" ca="1" si="1"/>
        <v>-1.4999999999999999E-2</v>
      </c>
      <c r="E62">
        <f t="shared" ca="1" si="2"/>
        <v>0</v>
      </c>
      <c r="F62">
        <f t="shared" ca="1" si="3"/>
        <v>31</v>
      </c>
      <c r="G62">
        <f t="shared" ca="1" si="4"/>
        <v>32</v>
      </c>
      <c r="M62">
        <v>-394</v>
      </c>
      <c r="N62">
        <v>-4.2619999999999996</v>
      </c>
    </row>
    <row r="63" spans="1:14">
      <c r="A63" s="32">
        <v>0</v>
      </c>
      <c r="B63" s="33">
        <f t="shared" ca="1" si="0"/>
        <v>32</v>
      </c>
      <c r="C63">
        <f t="shared" si="5"/>
        <v>486</v>
      </c>
      <c r="D63">
        <f t="shared" ca="1" si="1"/>
        <v>-1.4999999999999999E-2</v>
      </c>
      <c r="E63">
        <f t="shared" ca="1" si="2"/>
        <v>0</v>
      </c>
      <c r="F63">
        <f t="shared" ca="1" si="3"/>
        <v>31</v>
      </c>
      <c r="G63">
        <f t="shared" ca="1" si="4"/>
        <v>32</v>
      </c>
      <c r="M63">
        <v>-393</v>
      </c>
      <c r="N63">
        <v>-4.2590000000000003</v>
      </c>
    </row>
    <row r="64" spans="1:14">
      <c r="A64" s="32">
        <v>0</v>
      </c>
      <c r="B64" s="33">
        <f t="shared" ca="1" si="0"/>
        <v>32</v>
      </c>
      <c r="C64">
        <f t="shared" si="5"/>
        <v>486</v>
      </c>
      <c r="D64">
        <f t="shared" ca="1" si="1"/>
        <v>-1.4999999999999999E-2</v>
      </c>
      <c r="E64">
        <f t="shared" ca="1" si="2"/>
        <v>0</v>
      </c>
      <c r="F64">
        <f t="shared" ca="1" si="3"/>
        <v>31</v>
      </c>
      <c r="G64">
        <f t="shared" ca="1" si="4"/>
        <v>32</v>
      </c>
      <c r="M64">
        <v>-392</v>
      </c>
      <c r="N64">
        <v>-4.2560000000000002</v>
      </c>
    </row>
    <row r="65" spans="1:14">
      <c r="A65" s="32">
        <v>0</v>
      </c>
      <c r="B65" s="33">
        <f t="shared" ca="1" si="0"/>
        <v>32</v>
      </c>
      <c r="C65">
        <f t="shared" si="5"/>
        <v>486</v>
      </c>
      <c r="D65">
        <f t="shared" ca="1" si="1"/>
        <v>-1.4999999999999999E-2</v>
      </c>
      <c r="E65">
        <f t="shared" ca="1" si="2"/>
        <v>0</v>
      </c>
      <c r="F65">
        <f t="shared" ca="1" si="3"/>
        <v>31</v>
      </c>
      <c r="G65">
        <f t="shared" ca="1" si="4"/>
        <v>32</v>
      </c>
      <c r="M65">
        <v>-391</v>
      </c>
      <c r="N65">
        <v>-4.2539999999999996</v>
      </c>
    </row>
    <row r="66" spans="1:14">
      <c r="A66" s="32">
        <v>0</v>
      </c>
      <c r="B66" s="33">
        <f t="shared" ca="1" si="0"/>
        <v>32</v>
      </c>
      <c r="C66">
        <f t="shared" si="5"/>
        <v>486</v>
      </c>
      <c r="D66">
        <f t="shared" ca="1" si="1"/>
        <v>-1.4999999999999999E-2</v>
      </c>
      <c r="E66">
        <f t="shared" ca="1" si="2"/>
        <v>0</v>
      </c>
      <c r="F66">
        <f t="shared" ca="1" si="3"/>
        <v>31</v>
      </c>
      <c r="G66">
        <f t="shared" ca="1" si="4"/>
        <v>32</v>
      </c>
      <c r="M66">
        <v>-390</v>
      </c>
      <c r="N66">
        <v>-4.2510000000000003</v>
      </c>
    </row>
    <row r="67" spans="1:14">
      <c r="A67" s="32">
        <v>0</v>
      </c>
      <c r="B67" s="33">
        <f t="shared" ref="B67:B98" ca="1" si="6">(A67-D67)/(E67-D67)*(G67-F67)+F67</f>
        <v>32</v>
      </c>
      <c r="C67">
        <f t="shared" si="5"/>
        <v>486</v>
      </c>
      <c r="D67">
        <f t="shared" ref="D67:D130" ca="1" si="7">INDIRECT(ADDRESS(C67+1,14))</f>
        <v>-1.4999999999999999E-2</v>
      </c>
      <c r="E67">
        <f t="shared" ref="E67:E98" ca="1" si="8">INDIRECT(ADDRESS(C67+2,14))</f>
        <v>0</v>
      </c>
      <c r="F67">
        <f t="shared" ref="F67:F98" ca="1" si="9">INDIRECT(ADDRESS(C67+1,13))</f>
        <v>31</v>
      </c>
      <c r="G67">
        <f t="shared" ref="G67:G98" ca="1" si="10">INDIRECT(ADDRESS(C67+2,13))</f>
        <v>32</v>
      </c>
      <c r="M67">
        <v>-389</v>
      </c>
      <c r="N67">
        <v>-4.2480000000000002</v>
      </c>
    </row>
    <row r="68" spans="1:14">
      <c r="A68" s="32">
        <v>0</v>
      </c>
      <c r="B68" s="33">
        <f t="shared" ca="1" si="6"/>
        <v>32</v>
      </c>
      <c r="C68">
        <f t="shared" ref="C68:C98" si="11">COUNTIF($N$2:$N$25400,"&lt;"&amp;A68)</f>
        <v>486</v>
      </c>
      <c r="D68">
        <f t="shared" ca="1" si="7"/>
        <v>-1.4999999999999999E-2</v>
      </c>
      <c r="E68">
        <f t="shared" ca="1" si="8"/>
        <v>0</v>
      </c>
      <c r="F68">
        <f t="shared" ca="1" si="9"/>
        <v>31</v>
      </c>
      <c r="G68">
        <f t="shared" ca="1" si="10"/>
        <v>32</v>
      </c>
      <c r="M68">
        <v>-388</v>
      </c>
      <c r="N68">
        <v>-4.2450000000000001</v>
      </c>
    </row>
    <row r="69" spans="1:14">
      <c r="A69" s="45">
        <f>formulas!$D146</f>
        <v>0</v>
      </c>
      <c r="B69" s="33">
        <f t="shared" ca="1" si="6"/>
        <v>32</v>
      </c>
      <c r="C69">
        <f t="shared" si="11"/>
        <v>486</v>
      </c>
      <c r="D69">
        <f t="shared" ca="1" si="7"/>
        <v>-1.4999999999999999E-2</v>
      </c>
      <c r="E69">
        <f t="shared" ca="1" si="8"/>
        <v>0</v>
      </c>
      <c r="F69">
        <f t="shared" ca="1" si="9"/>
        <v>31</v>
      </c>
      <c r="G69">
        <f t="shared" ca="1" si="10"/>
        <v>32</v>
      </c>
      <c r="M69">
        <v>-387</v>
      </c>
      <c r="N69">
        <v>-4.242</v>
      </c>
    </row>
    <row r="70" spans="1:14">
      <c r="A70" s="45">
        <f>formulas!$D146</f>
        <v>0</v>
      </c>
      <c r="B70" s="33">
        <f t="shared" ca="1" si="6"/>
        <v>32</v>
      </c>
      <c r="C70">
        <f t="shared" si="11"/>
        <v>486</v>
      </c>
      <c r="D70">
        <f t="shared" ca="1" si="7"/>
        <v>-1.4999999999999999E-2</v>
      </c>
      <c r="E70">
        <f t="shared" ca="1" si="8"/>
        <v>0</v>
      </c>
      <c r="F70">
        <f t="shared" ca="1" si="9"/>
        <v>31</v>
      </c>
      <c r="G70">
        <f t="shared" ca="1" si="10"/>
        <v>32</v>
      </c>
      <c r="M70">
        <v>-386</v>
      </c>
      <c r="N70">
        <v>-4.2389999999999999</v>
      </c>
    </row>
    <row r="71" spans="1:14">
      <c r="A71" s="45">
        <f>formulas!$D146</f>
        <v>0</v>
      </c>
      <c r="B71" s="33">
        <f t="shared" ca="1" si="6"/>
        <v>32</v>
      </c>
      <c r="C71">
        <f t="shared" si="11"/>
        <v>486</v>
      </c>
      <c r="D71">
        <f t="shared" ca="1" si="7"/>
        <v>-1.4999999999999999E-2</v>
      </c>
      <c r="E71">
        <f t="shared" ca="1" si="8"/>
        <v>0</v>
      </c>
      <c r="F71">
        <f t="shared" ca="1" si="9"/>
        <v>31</v>
      </c>
      <c r="G71">
        <f t="shared" ca="1" si="10"/>
        <v>32</v>
      </c>
      <c r="M71">
        <v>-385</v>
      </c>
      <c r="N71">
        <v>-4.2359999999999998</v>
      </c>
    </row>
    <row r="72" spans="1:14">
      <c r="A72" s="32">
        <v>0</v>
      </c>
      <c r="B72" s="33">
        <f t="shared" ca="1" si="6"/>
        <v>32</v>
      </c>
      <c r="C72">
        <f t="shared" si="11"/>
        <v>486</v>
      </c>
      <c r="D72">
        <f t="shared" ca="1" si="7"/>
        <v>-1.4999999999999999E-2</v>
      </c>
      <c r="E72">
        <f t="shared" ca="1" si="8"/>
        <v>0</v>
      </c>
      <c r="F72">
        <f t="shared" ca="1" si="9"/>
        <v>31</v>
      </c>
      <c r="G72">
        <f t="shared" ca="1" si="10"/>
        <v>32</v>
      </c>
      <c r="M72">
        <v>-384</v>
      </c>
      <c r="N72">
        <v>-4.2329999999999997</v>
      </c>
    </row>
    <row r="73" spans="1:14">
      <c r="A73" s="32">
        <v>0</v>
      </c>
      <c r="B73" s="33">
        <f t="shared" ca="1" si="6"/>
        <v>32</v>
      </c>
      <c r="C73">
        <f t="shared" si="11"/>
        <v>486</v>
      </c>
      <c r="D73">
        <f t="shared" ca="1" si="7"/>
        <v>-1.4999999999999999E-2</v>
      </c>
      <c r="E73">
        <f t="shared" ca="1" si="8"/>
        <v>0</v>
      </c>
      <c r="F73">
        <f t="shared" ca="1" si="9"/>
        <v>31</v>
      </c>
      <c r="G73">
        <f t="shared" ca="1" si="10"/>
        <v>32</v>
      </c>
      <c r="M73">
        <v>-383</v>
      </c>
      <c r="N73">
        <v>-4.2300000000000004</v>
      </c>
    </row>
    <row r="74" spans="1:14">
      <c r="A74" s="32">
        <v>0</v>
      </c>
      <c r="B74" s="33">
        <f t="shared" ca="1" si="6"/>
        <v>32</v>
      </c>
      <c r="C74">
        <f t="shared" si="11"/>
        <v>486</v>
      </c>
      <c r="D74">
        <f t="shared" ca="1" si="7"/>
        <v>-1.4999999999999999E-2</v>
      </c>
      <c r="E74">
        <f t="shared" ca="1" si="8"/>
        <v>0</v>
      </c>
      <c r="F74">
        <f t="shared" ca="1" si="9"/>
        <v>31</v>
      </c>
      <c r="G74">
        <f t="shared" ca="1" si="10"/>
        <v>32</v>
      </c>
      <c r="M74">
        <v>-382</v>
      </c>
      <c r="N74">
        <v>-4.226</v>
      </c>
    </row>
    <row r="75" spans="1:14">
      <c r="A75" s="32">
        <v>0</v>
      </c>
      <c r="B75" s="33">
        <f t="shared" ca="1" si="6"/>
        <v>32</v>
      </c>
      <c r="C75">
        <f t="shared" si="11"/>
        <v>486</v>
      </c>
      <c r="D75">
        <f t="shared" ca="1" si="7"/>
        <v>-1.4999999999999999E-2</v>
      </c>
      <c r="E75">
        <f t="shared" ca="1" si="8"/>
        <v>0</v>
      </c>
      <c r="F75">
        <f t="shared" ca="1" si="9"/>
        <v>31</v>
      </c>
      <c r="G75">
        <f t="shared" ca="1" si="10"/>
        <v>32</v>
      </c>
      <c r="M75">
        <v>-381</v>
      </c>
      <c r="N75">
        <v>-4.2229999999999999</v>
      </c>
    </row>
    <row r="76" spans="1:14">
      <c r="A76" s="32">
        <v>0</v>
      </c>
      <c r="B76" s="33">
        <f t="shared" ca="1" si="6"/>
        <v>32</v>
      </c>
      <c r="C76">
        <f t="shared" si="11"/>
        <v>486</v>
      </c>
      <c r="D76">
        <f t="shared" ca="1" si="7"/>
        <v>-1.4999999999999999E-2</v>
      </c>
      <c r="E76">
        <f t="shared" ca="1" si="8"/>
        <v>0</v>
      </c>
      <c r="F76">
        <f t="shared" ca="1" si="9"/>
        <v>31</v>
      </c>
      <c r="G76">
        <f t="shared" ca="1" si="10"/>
        <v>32</v>
      </c>
      <c r="M76">
        <v>-380</v>
      </c>
      <c r="N76">
        <v>-4.22</v>
      </c>
    </row>
    <row r="77" spans="1:14">
      <c r="A77" s="32">
        <v>0</v>
      </c>
      <c r="B77" s="33">
        <f t="shared" ca="1" si="6"/>
        <v>32</v>
      </c>
      <c r="C77">
        <f t="shared" si="11"/>
        <v>486</v>
      </c>
      <c r="D77">
        <f t="shared" ca="1" si="7"/>
        <v>-1.4999999999999999E-2</v>
      </c>
      <c r="E77">
        <f t="shared" ca="1" si="8"/>
        <v>0</v>
      </c>
      <c r="F77">
        <f t="shared" ca="1" si="9"/>
        <v>31</v>
      </c>
      <c r="G77">
        <f t="shared" ca="1" si="10"/>
        <v>32</v>
      </c>
      <c r="M77">
        <v>-379</v>
      </c>
      <c r="N77">
        <v>-4.2169999999999996</v>
      </c>
    </row>
    <row r="78" spans="1:14">
      <c r="A78" s="32">
        <v>0</v>
      </c>
      <c r="B78" s="33">
        <f t="shared" ca="1" si="6"/>
        <v>32</v>
      </c>
      <c r="C78">
        <f t="shared" si="11"/>
        <v>486</v>
      </c>
      <c r="D78">
        <f t="shared" ca="1" si="7"/>
        <v>-1.4999999999999999E-2</v>
      </c>
      <c r="E78">
        <f t="shared" ca="1" si="8"/>
        <v>0</v>
      </c>
      <c r="F78">
        <f t="shared" ca="1" si="9"/>
        <v>31</v>
      </c>
      <c r="G78">
        <f t="shared" ca="1" si="10"/>
        <v>32</v>
      </c>
      <c r="M78">
        <v>-378</v>
      </c>
      <c r="N78">
        <v>-4.2130000000000001</v>
      </c>
    </row>
    <row r="79" spans="1:14">
      <c r="A79" s="32">
        <v>0</v>
      </c>
      <c r="B79" s="33">
        <f t="shared" ca="1" si="6"/>
        <v>32</v>
      </c>
      <c r="C79">
        <f t="shared" si="11"/>
        <v>486</v>
      </c>
      <c r="D79">
        <f t="shared" ca="1" si="7"/>
        <v>-1.4999999999999999E-2</v>
      </c>
      <c r="E79">
        <f t="shared" ca="1" si="8"/>
        <v>0</v>
      </c>
      <c r="F79">
        <f t="shared" ca="1" si="9"/>
        <v>31</v>
      </c>
      <c r="G79">
        <f t="shared" ca="1" si="10"/>
        <v>32</v>
      </c>
      <c r="M79">
        <v>-377</v>
      </c>
      <c r="N79">
        <v>-4.21</v>
      </c>
    </row>
    <row r="80" spans="1:14">
      <c r="A80" s="32">
        <v>0</v>
      </c>
      <c r="B80" s="33">
        <f t="shared" ca="1" si="6"/>
        <v>32</v>
      </c>
      <c r="C80">
        <f t="shared" si="11"/>
        <v>486</v>
      </c>
      <c r="D80">
        <f t="shared" ca="1" si="7"/>
        <v>-1.4999999999999999E-2</v>
      </c>
      <c r="E80">
        <f t="shared" ca="1" si="8"/>
        <v>0</v>
      </c>
      <c r="F80">
        <f t="shared" ca="1" si="9"/>
        <v>31</v>
      </c>
      <c r="G80">
        <f t="shared" ca="1" si="10"/>
        <v>32</v>
      </c>
      <c r="M80">
        <v>-376</v>
      </c>
      <c r="N80">
        <v>-4.2060000000000004</v>
      </c>
    </row>
    <row r="81" spans="1:14">
      <c r="A81" s="45">
        <f>formulas!$D158</f>
        <v>0</v>
      </c>
      <c r="B81" s="33">
        <f t="shared" ca="1" si="6"/>
        <v>32</v>
      </c>
      <c r="C81">
        <f t="shared" si="11"/>
        <v>486</v>
      </c>
      <c r="D81">
        <f t="shared" ca="1" si="7"/>
        <v>-1.4999999999999999E-2</v>
      </c>
      <c r="E81">
        <f t="shared" ca="1" si="8"/>
        <v>0</v>
      </c>
      <c r="F81">
        <f t="shared" ca="1" si="9"/>
        <v>31</v>
      </c>
      <c r="G81">
        <f t="shared" ca="1" si="10"/>
        <v>32</v>
      </c>
      <c r="M81">
        <v>-375</v>
      </c>
      <c r="N81">
        <v>-4.2030000000000003</v>
      </c>
    </row>
    <row r="82" spans="1:14">
      <c r="A82" s="45">
        <f>formulas!$D158</f>
        <v>0</v>
      </c>
      <c r="B82" s="33">
        <f t="shared" ca="1" si="6"/>
        <v>32</v>
      </c>
      <c r="C82">
        <f t="shared" si="11"/>
        <v>486</v>
      </c>
      <c r="D82">
        <f t="shared" ca="1" si="7"/>
        <v>-1.4999999999999999E-2</v>
      </c>
      <c r="E82">
        <f t="shared" ca="1" si="8"/>
        <v>0</v>
      </c>
      <c r="F82">
        <f t="shared" ca="1" si="9"/>
        <v>31</v>
      </c>
      <c r="G82">
        <f t="shared" ca="1" si="10"/>
        <v>32</v>
      </c>
      <c r="M82">
        <v>-374</v>
      </c>
      <c r="N82">
        <v>-4.1989999999999998</v>
      </c>
    </row>
    <row r="83" spans="1:14">
      <c r="A83" s="45">
        <f>formulas!$D158</f>
        <v>0</v>
      </c>
      <c r="B83" s="33">
        <f t="shared" ca="1" si="6"/>
        <v>32</v>
      </c>
      <c r="C83">
        <f t="shared" si="11"/>
        <v>486</v>
      </c>
      <c r="D83">
        <f t="shared" ca="1" si="7"/>
        <v>-1.4999999999999999E-2</v>
      </c>
      <c r="E83">
        <f t="shared" ca="1" si="8"/>
        <v>0</v>
      </c>
      <c r="F83">
        <f t="shared" ca="1" si="9"/>
        <v>31</v>
      </c>
      <c r="G83">
        <f t="shared" ca="1" si="10"/>
        <v>32</v>
      </c>
      <c r="M83">
        <v>-373</v>
      </c>
      <c r="N83">
        <v>-4.1959999999999997</v>
      </c>
    </row>
    <row r="84" spans="1:14">
      <c r="A84" s="32">
        <v>0</v>
      </c>
      <c r="B84" s="33">
        <f t="shared" ca="1" si="6"/>
        <v>32</v>
      </c>
      <c r="C84">
        <f t="shared" si="11"/>
        <v>486</v>
      </c>
      <c r="D84">
        <f t="shared" ca="1" si="7"/>
        <v>-1.4999999999999999E-2</v>
      </c>
      <c r="E84">
        <f t="shared" ca="1" si="8"/>
        <v>0</v>
      </c>
      <c r="F84">
        <f t="shared" ca="1" si="9"/>
        <v>31</v>
      </c>
      <c r="G84">
        <f t="shared" ca="1" si="10"/>
        <v>32</v>
      </c>
      <c r="M84">
        <v>-372</v>
      </c>
      <c r="N84">
        <v>-4.1920000000000002</v>
      </c>
    </row>
    <row r="85" spans="1:14">
      <c r="A85" s="32">
        <v>0</v>
      </c>
      <c r="B85" s="33">
        <f t="shared" ca="1" si="6"/>
        <v>32</v>
      </c>
      <c r="C85">
        <f t="shared" si="11"/>
        <v>486</v>
      </c>
      <c r="D85">
        <f t="shared" ca="1" si="7"/>
        <v>-1.4999999999999999E-2</v>
      </c>
      <c r="E85">
        <f t="shared" ca="1" si="8"/>
        <v>0</v>
      </c>
      <c r="F85">
        <f t="shared" ca="1" si="9"/>
        <v>31</v>
      </c>
      <c r="G85">
        <f t="shared" ca="1" si="10"/>
        <v>32</v>
      </c>
      <c r="M85">
        <v>-371</v>
      </c>
      <c r="N85">
        <v>-4.1890000000000001</v>
      </c>
    </row>
    <row r="86" spans="1:14">
      <c r="A86" s="32">
        <v>0</v>
      </c>
      <c r="B86" s="33">
        <f t="shared" ca="1" si="6"/>
        <v>32</v>
      </c>
      <c r="C86">
        <f t="shared" si="11"/>
        <v>486</v>
      </c>
      <c r="D86">
        <f t="shared" ca="1" si="7"/>
        <v>-1.4999999999999999E-2</v>
      </c>
      <c r="E86">
        <f t="shared" ca="1" si="8"/>
        <v>0</v>
      </c>
      <c r="F86">
        <f t="shared" ca="1" si="9"/>
        <v>31</v>
      </c>
      <c r="G86">
        <f t="shared" ca="1" si="10"/>
        <v>32</v>
      </c>
      <c r="M86">
        <v>-370</v>
      </c>
      <c r="N86">
        <v>-4.1849999999999996</v>
      </c>
    </row>
    <row r="87" spans="1:14">
      <c r="A87" s="32">
        <v>0</v>
      </c>
      <c r="B87" s="33">
        <f t="shared" ca="1" si="6"/>
        <v>32</v>
      </c>
      <c r="C87">
        <f t="shared" si="11"/>
        <v>486</v>
      </c>
      <c r="D87">
        <f t="shared" ca="1" si="7"/>
        <v>-1.4999999999999999E-2</v>
      </c>
      <c r="E87">
        <f t="shared" ca="1" si="8"/>
        <v>0</v>
      </c>
      <c r="F87">
        <f t="shared" ca="1" si="9"/>
        <v>31</v>
      </c>
      <c r="G87">
        <f t="shared" ca="1" si="10"/>
        <v>32</v>
      </c>
      <c r="M87">
        <v>-369</v>
      </c>
      <c r="N87">
        <v>-4.181</v>
      </c>
    </row>
    <row r="88" spans="1:14">
      <c r="A88" s="32">
        <v>0</v>
      </c>
      <c r="B88" s="33">
        <f t="shared" ca="1" si="6"/>
        <v>32</v>
      </c>
      <c r="C88">
        <f t="shared" si="11"/>
        <v>486</v>
      </c>
      <c r="D88">
        <f t="shared" ca="1" si="7"/>
        <v>-1.4999999999999999E-2</v>
      </c>
      <c r="E88">
        <f t="shared" ca="1" si="8"/>
        <v>0</v>
      </c>
      <c r="F88">
        <f t="shared" ca="1" si="9"/>
        <v>31</v>
      </c>
      <c r="G88">
        <f t="shared" ca="1" si="10"/>
        <v>32</v>
      </c>
      <c r="M88">
        <v>-368</v>
      </c>
      <c r="N88">
        <v>-4.1769999999999996</v>
      </c>
    </row>
    <row r="89" spans="1:14">
      <c r="A89" s="32">
        <v>0</v>
      </c>
      <c r="B89" s="33">
        <f t="shared" ca="1" si="6"/>
        <v>32</v>
      </c>
      <c r="C89">
        <f t="shared" si="11"/>
        <v>486</v>
      </c>
      <c r="D89">
        <f t="shared" ca="1" si="7"/>
        <v>-1.4999999999999999E-2</v>
      </c>
      <c r="E89">
        <f t="shared" ca="1" si="8"/>
        <v>0</v>
      </c>
      <c r="F89">
        <f t="shared" ca="1" si="9"/>
        <v>31</v>
      </c>
      <c r="G89">
        <f t="shared" ca="1" si="10"/>
        <v>32</v>
      </c>
      <c r="M89">
        <v>-367</v>
      </c>
      <c r="N89">
        <v>-4.1740000000000004</v>
      </c>
    </row>
    <row r="90" spans="1:14">
      <c r="A90" s="32">
        <v>0</v>
      </c>
      <c r="B90" s="33">
        <f t="shared" ca="1" si="6"/>
        <v>32</v>
      </c>
      <c r="C90">
        <f t="shared" si="11"/>
        <v>486</v>
      </c>
      <c r="D90">
        <f t="shared" ca="1" si="7"/>
        <v>-1.4999999999999999E-2</v>
      </c>
      <c r="E90">
        <f t="shared" ca="1" si="8"/>
        <v>0</v>
      </c>
      <c r="F90">
        <f t="shared" ca="1" si="9"/>
        <v>31</v>
      </c>
      <c r="G90">
        <f t="shared" ca="1" si="10"/>
        <v>32</v>
      </c>
      <c r="M90">
        <v>-366</v>
      </c>
      <c r="N90">
        <v>-4.17</v>
      </c>
    </row>
    <row r="91" spans="1:14">
      <c r="A91" s="32">
        <v>0</v>
      </c>
      <c r="B91" s="33">
        <f t="shared" ca="1" si="6"/>
        <v>32</v>
      </c>
      <c r="C91">
        <f t="shared" si="11"/>
        <v>486</v>
      </c>
      <c r="D91">
        <f t="shared" ca="1" si="7"/>
        <v>-1.4999999999999999E-2</v>
      </c>
      <c r="E91">
        <f t="shared" ca="1" si="8"/>
        <v>0</v>
      </c>
      <c r="F91">
        <f t="shared" ca="1" si="9"/>
        <v>31</v>
      </c>
      <c r="G91">
        <f t="shared" ca="1" si="10"/>
        <v>32</v>
      </c>
      <c r="M91">
        <v>-365</v>
      </c>
      <c r="N91">
        <v>-4.1660000000000004</v>
      </c>
    </row>
    <row r="92" spans="1:14">
      <c r="A92" s="32">
        <v>0</v>
      </c>
      <c r="B92" s="33">
        <f t="shared" ca="1" si="6"/>
        <v>32</v>
      </c>
      <c r="C92">
        <f t="shared" si="11"/>
        <v>486</v>
      </c>
      <c r="D92">
        <f t="shared" ca="1" si="7"/>
        <v>-1.4999999999999999E-2</v>
      </c>
      <c r="E92">
        <f t="shared" ca="1" si="8"/>
        <v>0</v>
      </c>
      <c r="F92">
        <f t="shared" ca="1" si="9"/>
        <v>31</v>
      </c>
      <c r="G92">
        <f t="shared" ca="1" si="10"/>
        <v>32</v>
      </c>
      <c r="M92">
        <v>-364</v>
      </c>
      <c r="N92">
        <v>-4.1619999999999999</v>
      </c>
    </row>
    <row r="93" spans="1:14">
      <c r="A93" s="45">
        <f>formulas!$D170</f>
        <v>0</v>
      </c>
      <c r="B93" s="33">
        <f t="shared" ca="1" si="6"/>
        <v>32</v>
      </c>
      <c r="C93">
        <f t="shared" si="11"/>
        <v>486</v>
      </c>
      <c r="D93">
        <f t="shared" ca="1" si="7"/>
        <v>-1.4999999999999999E-2</v>
      </c>
      <c r="E93">
        <f t="shared" ca="1" si="8"/>
        <v>0</v>
      </c>
      <c r="F93">
        <f t="shared" ca="1" si="9"/>
        <v>31</v>
      </c>
      <c r="G93">
        <f t="shared" ca="1" si="10"/>
        <v>32</v>
      </c>
      <c r="M93">
        <v>-363</v>
      </c>
      <c r="N93">
        <v>-4.1580000000000004</v>
      </c>
    </row>
    <row r="94" spans="1:14">
      <c r="A94" s="45">
        <f>formulas!$D170</f>
        <v>0</v>
      </c>
      <c r="B94" s="33">
        <f t="shared" ca="1" si="6"/>
        <v>32</v>
      </c>
      <c r="C94">
        <f t="shared" si="11"/>
        <v>486</v>
      </c>
      <c r="D94">
        <f t="shared" ca="1" si="7"/>
        <v>-1.4999999999999999E-2</v>
      </c>
      <c r="E94">
        <f t="shared" ca="1" si="8"/>
        <v>0</v>
      </c>
      <c r="F94">
        <f t="shared" ca="1" si="9"/>
        <v>31</v>
      </c>
      <c r="G94">
        <f t="shared" ca="1" si="10"/>
        <v>32</v>
      </c>
      <c r="M94">
        <v>-362</v>
      </c>
      <c r="N94">
        <v>-4.1539999999999999</v>
      </c>
    </row>
    <row r="95" spans="1:14">
      <c r="A95" s="45">
        <f>formulas!$D170</f>
        <v>0</v>
      </c>
      <c r="B95" s="33">
        <f t="shared" ca="1" si="6"/>
        <v>32</v>
      </c>
      <c r="C95">
        <f t="shared" si="11"/>
        <v>486</v>
      </c>
      <c r="D95">
        <f t="shared" ca="1" si="7"/>
        <v>-1.4999999999999999E-2</v>
      </c>
      <c r="E95">
        <f t="shared" ca="1" si="8"/>
        <v>0</v>
      </c>
      <c r="F95">
        <f t="shared" ca="1" si="9"/>
        <v>31</v>
      </c>
      <c r="G95">
        <f t="shared" ca="1" si="10"/>
        <v>32</v>
      </c>
      <c r="M95">
        <v>-361</v>
      </c>
      <c r="N95">
        <v>-4.1500000000000004</v>
      </c>
    </row>
    <row r="96" spans="1:14">
      <c r="A96" s="32">
        <v>0</v>
      </c>
      <c r="B96" s="33">
        <f t="shared" ca="1" si="6"/>
        <v>32</v>
      </c>
      <c r="C96">
        <f t="shared" si="11"/>
        <v>486</v>
      </c>
      <c r="D96">
        <f t="shared" ca="1" si="7"/>
        <v>-1.4999999999999999E-2</v>
      </c>
      <c r="E96">
        <f t="shared" ca="1" si="8"/>
        <v>0</v>
      </c>
      <c r="F96">
        <f t="shared" ca="1" si="9"/>
        <v>31</v>
      </c>
      <c r="G96">
        <f t="shared" ca="1" si="10"/>
        <v>32</v>
      </c>
      <c r="M96">
        <v>-360</v>
      </c>
      <c r="N96">
        <v>-4.1449999999999996</v>
      </c>
    </row>
    <row r="97" spans="1:14">
      <c r="A97" s="32">
        <v>0</v>
      </c>
      <c r="B97" s="33">
        <f t="shared" ca="1" si="6"/>
        <v>32</v>
      </c>
      <c r="C97">
        <f t="shared" si="11"/>
        <v>486</v>
      </c>
      <c r="D97">
        <f t="shared" ca="1" si="7"/>
        <v>-1.4999999999999999E-2</v>
      </c>
      <c r="E97">
        <f t="shared" ca="1" si="8"/>
        <v>0</v>
      </c>
      <c r="F97">
        <f t="shared" ca="1" si="9"/>
        <v>31</v>
      </c>
      <c r="G97">
        <f t="shared" ca="1" si="10"/>
        <v>32</v>
      </c>
      <c r="M97">
        <v>-359</v>
      </c>
      <c r="N97">
        <v>-4.141</v>
      </c>
    </row>
    <row r="98" spans="1:14">
      <c r="A98" s="32">
        <v>0</v>
      </c>
      <c r="B98" s="33">
        <f t="shared" ca="1" si="6"/>
        <v>32</v>
      </c>
      <c r="C98">
        <f t="shared" si="11"/>
        <v>486</v>
      </c>
      <c r="D98">
        <f t="shared" ca="1" si="7"/>
        <v>-1.4999999999999999E-2</v>
      </c>
      <c r="E98">
        <f t="shared" ca="1" si="8"/>
        <v>0</v>
      </c>
      <c r="F98">
        <f t="shared" ca="1" si="9"/>
        <v>31</v>
      </c>
      <c r="G98">
        <f t="shared" ca="1" si="10"/>
        <v>32</v>
      </c>
      <c r="M98">
        <v>-358</v>
      </c>
      <c r="N98">
        <v>-4.1369999999999996</v>
      </c>
    </row>
    <row r="99" spans="1:14">
      <c r="A99" s="32">
        <v>0</v>
      </c>
      <c r="B99" s="33">
        <f t="shared" ref="B99:B162" ca="1" si="12">(A99-D99)/(E99-D99)*(G99-F99)+F99</f>
        <v>32</v>
      </c>
      <c r="C99">
        <f t="shared" ref="C99:C162" si="13">COUNTIF($N$2:$N$25400,"&lt;"&amp;A99)</f>
        <v>486</v>
      </c>
      <c r="D99">
        <f t="shared" ca="1" si="7"/>
        <v>-1.4999999999999999E-2</v>
      </c>
      <c r="E99">
        <f t="shared" ref="E99:E162" ca="1" si="14">INDIRECT(ADDRESS(C99+2,14))</f>
        <v>0</v>
      </c>
      <c r="F99">
        <f t="shared" ref="F99:F162" ca="1" si="15">INDIRECT(ADDRESS(C99+1,13))</f>
        <v>31</v>
      </c>
      <c r="G99">
        <f t="shared" ref="G99:G162" ca="1" si="16">INDIRECT(ADDRESS(C99+2,13))</f>
        <v>32</v>
      </c>
      <c r="M99">
        <v>-357</v>
      </c>
      <c r="N99">
        <v>-4.133</v>
      </c>
    </row>
    <row r="100" spans="1:14">
      <c r="A100" s="32">
        <v>0</v>
      </c>
      <c r="B100" s="33">
        <f t="shared" ca="1" si="12"/>
        <v>32</v>
      </c>
      <c r="C100">
        <f t="shared" si="13"/>
        <v>486</v>
      </c>
      <c r="D100">
        <f t="shared" ca="1" si="7"/>
        <v>-1.4999999999999999E-2</v>
      </c>
      <c r="E100">
        <f t="shared" ca="1" si="14"/>
        <v>0</v>
      </c>
      <c r="F100">
        <f t="shared" ca="1" si="15"/>
        <v>31</v>
      </c>
      <c r="G100">
        <f t="shared" ca="1" si="16"/>
        <v>32</v>
      </c>
      <c r="M100">
        <v>-356</v>
      </c>
      <c r="N100">
        <v>-4.1280000000000001</v>
      </c>
    </row>
    <row r="101" spans="1:14">
      <c r="A101" s="32">
        <v>0</v>
      </c>
      <c r="B101" s="33">
        <f t="shared" ca="1" si="12"/>
        <v>32</v>
      </c>
      <c r="C101">
        <f t="shared" si="13"/>
        <v>486</v>
      </c>
      <c r="D101">
        <f t="shared" ca="1" si="7"/>
        <v>-1.4999999999999999E-2</v>
      </c>
      <c r="E101">
        <f t="shared" ca="1" si="14"/>
        <v>0</v>
      </c>
      <c r="F101">
        <f t="shared" ca="1" si="15"/>
        <v>31</v>
      </c>
      <c r="G101">
        <f t="shared" ca="1" si="16"/>
        <v>32</v>
      </c>
      <c r="M101">
        <v>-355</v>
      </c>
      <c r="N101">
        <v>-4.1239999999999997</v>
      </c>
    </row>
    <row r="102" spans="1:14">
      <c r="A102" s="32">
        <v>0</v>
      </c>
      <c r="B102" s="33">
        <f t="shared" ca="1" si="12"/>
        <v>32</v>
      </c>
      <c r="C102">
        <f t="shared" si="13"/>
        <v>486</v>
      </c>
      <c r="D102">
        <f t="shared" ca="1" si="7"/>
        <v>-1.4999999999999999E-2</v>
      </c>
      <c r="E102">
        <f t="shared" ca="1" si="14"/>
        <v>0</v>
      </c>
      <c r="F102">
        <f t="shared" ca="1" si="15"/>
        <v>31</v>
      </c>
      <c r="G102">
        <f t="shared" ca="1" si="16"/>
        <v>32</v>
      </c>
      <c r="M102">
        <v>-354</v>
      </c>
      <c r="N102">
        <v>-4.12</v>
      </c>
    </row>
    <row r="103" spans="1:14">
      <c r="A103" s="32">
        <v>0</v>
      </c>
      <c r="B103" s="33">
        <f t="shared" ca="1" si="12"/>
        <v>32</v>
      </c>
      <c r="C103">
        <f t="shared" si="13"/>
        <v>486</v>
      </c>
      <c r="D103">
        <f t="shared" ca="1" si="7"/>
        <v>-1.4999999999999999E-2</v>
      </c>
      <c r="E103">
        <f t="shared" ca="1" si="14"/>
        <v>0</v>
      </c>
      <c r="F103">
        <f t="shared" ca="1" si="15"/>
        <v>31</v>
      </c>
      <c r="G103">
        <f t="shared" ca="1" si="16"/>
        <v>32</v>
      </c>
      <c r="M103">
        <v>-353</v>
      </c>
      <c r="N103">
        <v>-4.1150000000000002</v>
      </c>
    </row>
    <row r="104" spans="1:14">
      <c r="A104" s="32">
        <v>0</v>
      </c>
      <c r="B104" s="33">
        <f t="shared" ca="1" si="12"/>
        <v>32</v>
      </c>
      <c r="C104">
        <f t="shared" si="13"/>
        <v>486</v>
      </c>
      <c r="D104">
        <f t="shared" ca="1" si="7"/>
        <v>-1.4999999999999999E-2</v>
      </c>
      <c r="E104">
        <f t="shared" ca="1" si="14"/>
        <v>0</v>
      </c>
      <c r="F104">
        <f t="shared" ca="1" si="15"/>
        <v>31</v>
      </c>
      <c r="G104">
        <f t="shared" ca="1" si="16"/>
        <v>32</v>
      </c>
      <c r="M104">
        <v>-352</v>
      </c>
      <c r="N104">
        <v>-4.1109999999999998</v>
      </c>
    </row>
    <row r="105" spans="1:14">
      <c r="A105" s="45">
        <f>formulas!$D182</f>
        <v>0</v>
      </c>
      <c r="B105" s="33">
        <f t="shared" ca="1" si="12"/>
        <v>32</v>
      </c>
      <c r="C105">
        <f t="shared" si="13"/>
        <v>486</v>
      </c>
      <c r="D105">
        <f t="shared" ca="1" si="7"/>
        <v>-1.4999999999999999E-2</v>
      </c>
      <c r="E105">
        <f t="shared" ca="1" si="14"/>
        <v>0</v>
      </c>
      <c r="F105">
        <f t="shared" ca="1" si="15"/>
        <v>31</v>
      </c>
      <c r="G105">
        <f t="shared" ca="1" si="16"/>
        <v>32</v>
      </c>
      <c r="M105">
        <v>-351</v>
      </c>
      <c r="N105">
        <v>-4.1059999999999999</v>
      </c>
    </row>
    <row r="106" spans="1:14">
      <c r="A106" s="45">
        <f>formulas!$D182</f>
        <v>0</v>
      </c>
      <c r="B106" s="33">
        <f t="shared" ca="1" si="12"/>
        <v>32</v>
      </c>
      <c r="C106">
        <f t="shared" si="13"/>
        <v>486</v>
      </c>
      <c r="D106">
        <f t="shared" ca="1" si="7"/>
        <v>-1.4999999999999999E-2</v>
      </c>
      <c r="E106">
        <f t="shared" ca="1" si="14"/>
        <v>0</v>
      </c>
      <c r="F106">
        <f t="shared" ca="1" si="15"/>
        <v>31</v>
      </c>
      <c r="G106">
        <f t="shared" ca="1" si="16"/>
        <v>32</v>
      </c>
      <c r="M106">
        <v>-350</v>
      </c>
      <c r="N106">
        <v>-4.1020000000000003</v>
      </c>
    </row>
    <row r="107" spans="1:14">
      <c r="A107" s="45">
        <f>formulas!$D182</f>
        <v>0</v>
      </c>
      <c r="B107" s="33">
        <f t="shared" ca="1" si="12"/>
        <v>32</v>
      </c>
      <c r="C107">
        <f t="shared" si="13"/>
        <v>486</v>
      </c>
      <c r="D107">
        <f t="shared" ca="1" si="7"/>
        <v>-1.4999999999999999E-2</v>
      </c>
      <c r="E107">
        <f t="shared" ca="1" si="14"/>
        <v>0</v>
      </c>
      <c r="F107">
        <f t="shared" ca="1" si="15"/>
        <v>31</v>
      </c>
      <c r="G107">
        <f t="shared" ca="1" si="16"/>
        <v>32</v>
      </c>
      <c r="M107">
        <v>-349</v>
      </c>
      <c r="N107">
        <v>-4.0970000000000004</v>
      </c>
    </row>
    <row r="108" spans="1:14">
      <c r="A108" s="32">
        <v>0</v>
      </c>
      <c r="B108" s="33">
        <f t="shared" ca="1" si="12"/>
        <v>32</v>
      </c>
      <c r="C108">
        <f t="shared" si="13"/>
        <v>486</v>
      </c>
      <c r="D108">
        <f t="shared" ca="1" si="7"/>
        <v>-1.4999999999999999E-2</v>
      </c>
      <c r="E108">
        <f t="shared" ca="1" si="14"/>
        <v>0</v>
      </c>
      <c r="F108">
        <f t="shared" ca="1" si="15"/>
        <v>31</v>
      </c>
      <c r="G108">
        <f t="shared" ca="1" si="16"/>
        <v>32</v>
      </c>
      <c r="M108">
        <v>-348</v>
      </c>
      <c r="N108">
        <v>-4.0919999999999996</v>
      </c>
    </row>
    <row r="109" spans="1:14">
      <c r="A109" s="32">
        <v>0</v>
      </c>
      <c r="B109" s="33">
        <f t="shared" ca="1" si="12"/>
        <v>32</v>
      </c>
      <c r="C109">
        <f t="shared" si="13"/>
        <v>486</v>
      </c>
      <c r="D109">
        <f t="shared" ca="1" si="7"/>
        <v>-1.4999999999999999E-2</v>
      </c>
      <c r="E109">
        <f t="shared" ca="1" si="14"/>
        <v>0</v>
      </c>
      <c r="F109">
        <f t="shared" ca="1" si="15"/>
        <v>31</v>
      </c>
      <c r="G109">
        <f t="shared" ca="1" si="16"/>
        <v>32</v>
      </c>
      <c r="M109">
        <v>-347</v>
      </c>
      <c r="N109">
        <v>-4.0880000000000001</v>
      </c>
    </row>
    <row r="110" spans="1:14">
      <c r="A110" s="32">
        <v>0</v>
      </c>
      <c r="B110" s="33">
        <f t="shared" ca="1" si="12"/>
        <v>32</v>
      </c>
      <c r="C110">
        <f t="shared" si="13"/>
        <v>486</v>
      </c>
      <c r="D110">
        <f t="shared" ca="1" si="7"/>
        <v>-1.4999999999999999E-2</v>
      </c>
      <c r="E110">
        <f t="shared" ca="1" si="14"/>
        <v>0</v>
      </c>
      <c r="F110">
        <f t="shared" ca="1" si="15"/>
        <v>31</v>
      </c>
      <c r="G110">
        <f t="shared" ca="1" si="16"/>
        <v>32</v>
      </c>
      <c r="M110">
        <v>-346</v>
      </c>
      <c r="N110">
        <v>-4.0830000000000002</v>
      </c>
    </row>
    <row r="111" spans="1:14">
      <c r="A111" s="32">
        <v>0</v>
      </c>
      <c r="B111" s="33">
        <f t="shared" ca="1" si="12"/>
        <v>32</v>
      </c>
      <c r="C111">
        <f t="shared" si="13"/>
        <v>486</v>
      </c>
      <c r="D111">
        <f t="shared" ca="1" si="7"/>
        <v>-1.4999999999999999E-2</v>
      </c>
      <c r="E111">
        <f t="shared" ca="1" si="14"/>
        <v>0</v>
      </c>
      <c r="F111">
        <f t="shared" ca="1" si="15"/>
        <v>31</v>
      </c>
      <c r="G111">
        <f t="shared" ca="1" si="16"/>
        <v>32</v>
      </c>
      <c r="M111">
        <v>-345</v>
      </c>
      <c r="N111">
        <v>-4.0780000000000003</v>
      </c>
    </row>
    <row r="112" spans="1:14">
      <c r="A112" s="32">
        <v>0</v>
      </c>
      <c r="B112" s="33">
        <f t="shared" ca="1" si="12"/>
        <v>32</v>
      </c>
      <c r="C112">
        <f t="shared" si="13"/>
        <v>486</v>
      </c>
      <c r="D112">
        <f t="shared" ca="1" si="7"/>
        <v>-1.4999999999999999E-2</v>
      </c>
      <c r="E112">
        <f t="shared" ca="1" si="14"/>
        <v>0</v>
      </c>
      <c r="F112">
        <f t="shared" ca="1" si="15"/>
        <v>31</v>
      </c>
      <c r="G112">
        <f t="shared" ca="1" si="16"/>
        <v>32</v>
      </c>
      <c r="M112">
        <v>-344</v>
      </c>
      <c r="N112">
        <v>-4.0730000000000004</v>
      </c>
    </row>
    <row r="113" spans="1:14">
      <c r="A113" s="32">
        <v>0</v>
      </c>
      <c r="B113" s="33">
        <f t="shared" ca="1" si="12"/>
        <v>32</v>
      </c>
      <c r="C113">
        <f t="shared" si="13"/>
        <v>486</v>
      </c>
      <c r="D113">
        <f t="shared" ca="1" si="7"/>
        <v>-1.4999999999999999E-2</v>
      </c>
      <c r="E113">
        <f t="shared" ca="1" si="14"/>
        <v>0</v>
      </c>
      <c r="F113">
        <f t="shared" ca="1" si="15"/>
        <v>31</v>
      </c>
      <c r="G113">
        <f t="shared" ca="1" si="16"/>
        <v>32</v>
      </c>
      <c r="M113">
        <v>-343</v>
      </c>
      <c r="N113">
        <v>-4.0679999999999996</v>
      </c>
    </row>
    <row r="114" spans="1:14">
      <c r="A114" s="32">
        <v>0</v>
      </c>
      <c r="B114" s="33">
        <f t="shared" ca="1" si="12"/>
        <v>32</v>
      </c>
      <c r="C114">
        <f t="shared" si="13"/>
        <v>486</v>
      </c>
      <c r="D114">
        <f t="shared" ca="1" si="7"/>
        <v>-1.4999999999999999E-2</v>
      </c>
      <c r="E114">
        <f t="shared" ca="1" si="14"/>
        <v>0</v>
      </c>
      <c r="F114">
        <f t="shared" ca="1" si="15"/>
        <v>31</v>
      </c>
      <c r="G114">
        <f t="shared" ca="1" si="16"/>
        <v>32</v>
      </c>
      <c r="M114">
        <v>-342</v>
      </c>
      <c r="N114">
        <v>-4.0640000000000001</v>
      </c>
    </row>
    <row r="115" spans="1:14">
      <c r="A115" s="32">
        <v>0</v>
      </c>
      <c r="B115" s="33">
        <f t="shared" ca="1" si="12"/>
        <v>32</v>
      </c>
      <c r="C115">
        <f t="shared" si="13"/>
        <v>486</v>
      </c>
      <c r="D115">
        <f t="shared" ca="1" si="7"/>
        <v>-1.4999999999999999E-2</v>
      </c>
      <c r="E115">
        <f t="shared" ca="1" si="14"/>
        <v>0</v>
      </c>
      <c r="F115">
        <f t="shared" ca="1" si="15"/>
        <v>31</v>
      </c>
      <c r="G115">
        <f t="shared" ca="1" si="16"/>
        <v>32</v>
      </c>
      <c r="M115">
        <v>-341</v>
      </c>
      <c r="N115">
        <v>-4.0590000000000002</v>
      </c>
    </row>
    <row r="116" spans="1:14">
      <c r="A116" s="32">
        <v>0</v>
      </c>
      <c r="B116" s="33">
        <f t="shared" ca="1" si="12"/>
        <v>32</v>
      </c>
      <c r="C116">
        <f t="shared" si="13"/>
        <v>486</v>
      </c>
      <c r="D116">
        <f t="shared" ca="1" si="7"/>
        <v>-1.4999999999999999E-2</v>
      </c>
      <c r="E116">
        <f t="shared" ca="1" si="14"/>
        <v>0</v>
      </c>
      <c r="F116">
        <f t="shared" ca="1" si="15"/>
        <v>31</v>
      </c>
      <c r="G116">
        <f t="shared" ca="1" si="16"/>
        <v>32</v>
      </c>
      <c r="M116">
        <v>-340</v>
      </c>
      <c r="N116">
        <v>-4.0540000000000003</v>
      </c>
    </row>
    <row r="117" spans="1:14">
      <c r="A117" s="45">
        <f>formulas!$D194</f>
        <v>0</v>
      </c>
      <c r="B117" s="33">
        <f t="shared" ca="1" si="12"/>
        <v>32</v>
      </c>
      <c r="C117">
        <f t="shared" si="13"/>
        <v>486</v>
      </c>
      <c r="D117">
        <f t="shared" ca="1" si="7"/>
        <v>-1.4999999999999999E-2</v>
      </c>
      <c r="E117">
        <f t="shared" ca="1" si="14"/>
        <v>0</v>
      </c>
      <c r="F117">
        <f t="shared" ca="1" si="15"/>
        <v>31</v>
      </c>
      <c r="G117">
        <f t="shared" ca="1" si="16"/>
        <v>32</v>
      </c>
      <c r="M117">
        <v>-339</v>
      </c>
      <c r="N117">
        <v>-4.0490000000000004</v>
      </c>
    </row>
    <row r="118" spans="1:14">
      <c r="A118" s="45">
        <f>formulas!$D194</f>
        <v>0</v>
      </c>
      <c r="B118" s="33">
        <f t="shared" ca="1" si="12"/>
        <v>32</v>
      </c>
      <c r="C118">
        <f t="shared" si="13"/>
        <v>486</v>
      </c>
      <c r="D118">
        <f t="shared" ca="1" si="7"/>
        <v>-1.4999999999999999E-2</v>
      </c>
      <c r="E118">
        <f t="shared" ca="1" si="14"/>
        <v>0</v>
      </c>
      <c r="F118">
        <f t="shared" ca="1" si="15"/>
        <v>31</v>
      </c>
      <c r="G118">
        <f t="shared" ca="1" si="16"/>
        <v>32</v>
      </c>
      <c r="M118">
        <v>-338</v>
      </c>
      <c r="N118">
        <v>-4.0430000000000001</v>
      </c>
    </row>
    <row r="119" spans="1:14">
      <c r="A119" s="45">
        <f>formulas!$D194</f>
        <v>0</v>
      </c>
      <c r="B119" s="33">
        <f t="shared" ca="1" si="12"/>
        <v>32</v>
      </c>
      <c r="C119">
        <f t="shared" si="13"/>
        <v>486</v>
      </c>
      <c r="D119">
        <f t="shared" ca="1" si="7"/>
        <v>-1.4999999999999999E-2</v>
      </c>
      <c r="E119">
        <f t="shared" ca="1" si="14"/>
        <v>0</v>
      </c>
      <c r="F119">
        <f t="shared" ca="1" si="15"/>
        <v>31</v>
      </c>
      <c r="G119">
        <f t="shared" ca="1" si="16"/>
        <v>32</v>
      </c>
      <c r="M119">
        <v>-337</v>
      </c>
      <c r="N119">
        <v>-4.0380000000000003</v>
      </c>
    </row>
    <row r="120" spans="1:14">
      <c r="A120" s="32">
        <v>0</v>
      </c>
      <c r="B120" s="33">
        <f t="shared" ca="1" si="12"/>
        <v>32</v>
      </c>
      <c r="C120">
        <f t="shared" si="13"/>
        <v>486</v>
      </c>
      <c r="D120">
        <f t="shared" ca="1" si="7"/>
        <v>-1.4999999999999999E-2</v>
      </c>
      <c r="E120">
        <f t="shared" ca="1" si="14"/>
        <v>0</v>
      </c>
      <c r="F120">
        <f t="shared" ca="1" si="15"/>
        <v>31</v>
      </c>
      <c r="G120">
        <f t="shared" ca="1" si="16"/>
        <v>32</v>
      </c>
      <c r="M120">
        <v>-336</v>
      </c>
      <c r="N120">
        <v>-4.0330000000000004</v>
      </c>
    </row>
    <row r="121" spans="1:14">
      <c r="A121" s="32">
        <v>0</v>
      </c>
      <c r="B121" s="33">
        <f t="shared" ca="1" si="12"/>
        <v>32</v>
      </c>
      <c r="C121">
        <f t="shared" si="13"/>
        <v>486</v>
      </c>
      <c r="D121">
        <f t="shared" ca="1" si="7"/>
        <v>-1.4999999999999999E-2</v>
      </c>
      <c r="E121">
        <f t="shared" ca="1" si="14"/>
        <v>0</v>
      </c>
      <c r="F121">
        <f t="shared" ca="1" si="15"/>
        <v>31</v>
      </c>
      <c r="G121">
        <f t="shared" ca="1" si="16"/>
        <v>32</v>
      </c>
      <c r="M121">
        <v>-335</v>
      </c>
      <c r="N121">
        <v>-4.0279999999999996</v>
      </c>
    </row>
    <row r="122" spans="1:14">
      <c r="A122" s="32">
        <v>0</v>
      </c>
      <c r="B122" s="33">
        <f t="shared" ca="1" si="12"/>
        <v>32</v>
      </c>
      <c r="C122">
        <f t="shared" si="13"/>
        <v>486</v>
      </c>
      <c r="D122">
        <f t="shared" ca="1" si="7"/>
        <v>-1.4999999999999999E-2</v>
      </c>
      <c r="E122">
        <f t="shared" ca="1" si="14"/>
        <v>0</v>
      </c>
      <c r="F122">
        <f t="shared" ca="1" si="15"/>
        <v>31</v>
      </c>
      <c r="G122">
        <f t="shared" ca="1" si="16"/>
        <v>32</v>
      </c>
      <c r="M122">
        <v>-334</v>
      </c>
      <c r="N122">
        <v>-4.0229999999999997</v>
      </c>
    </row>
    <row r="123" spans="1:14">
      <c r="A123" s="32">
        <v>0</v>
      </c>
      <c r="B123" s="33">
        <f t="shared" ca="1" si="12"/>
        <v>32</v>
      </c>
      <c r="C123">
        <f t="shared" si="13"/>
        <v>486</v>
      </c>
      <c r="D123">
        <f t="shared" ca="1" si="7"/>
        <v>-1.4999999999999999E-2</v>
      </c>
      <c r="E123">
        <f t="shared" ca="1" si="14"/>
        <v>0</v>
      </c>
      <c r="F123">
        <f t="shared" ca="1" si="15"/>
        <v>31</v>
      </c>
      <c r="G123">
        <f t="shared" ca="1" si="16"/>
        <v>32</v>
      </c>
      <c r="M123">
        <v>-333</v>
      </c>
      <c r="N123">
        <v>-4.0170000000000003</v>
      </c>
    </row>
    <row r="124" spans="1:14">
      <c r="A124" s="32">
        <v>0</v>
      </c>
      <c r="B124" s="33">
        <f t="shared" ca="1" si="12"/>
        <v>32</v>
      </c>
      <c r="C124">
        <f t="shared" si="13"/>
        <v>486</v>
      </c>
      <c r="D124">
        <f t="shared" ca="1" si="7"/>
        <v>-1.4999999999999999E-2</v>
      </c>
      <c r="E124">
        <f t="shared" ca="1" si="14"/>
        <v>0</v>
      </c>
      <c r="F124">
        <f t="shared" ca="1" si="15"/>
        <v>31</v>
      </c>
      <c r="G124">
        <f t="shared" ca="1" si="16"/>
        <v>32</v>
      </c>
      <c r="M124">
        <v>-332</v>
      </c>
      <c r="N124">
        <v>-4.0119999999999996</v>
      </c>
    </row>
    <row r="125" spans="1:14">
      <c r="A125" s="32">
        <v>0</v>
      </c>
      <c r="B125" s="33">
        <f t="shared" ca="1" si="12"/>
        <v>32</v>
      </c>
      <c r="C125">
        <f t="shared" si="13"/>
        <v>486</v>
      </c>
      <c r="D125">
        <f t="shared" ca="1" si="7"/>
        <v>-1.4999999999999999E-2</v>
      </c>
      <c r="E125">
        <f t="shared" ca="1" si="14"/>
        <v>0</v>
      </c>
      <c r="F125">
        <f t="shared" ca="1" si="15"/>
        <v>31</v>
      </c>
      <c r="G125">
        <f t="shared" ca="1" si="16"/>
        <v>32</v>
      </c>
      <c r="M125">
        <v>-331</v>
      </c>
      <c r="N125">
        <v>-4.0069999999999997</v>
      </c>
    </row>
    <row r="126" spans="1:14">
      <c r="A126" s="32">
        <v>0</v>
      </c>
      <c r="B126" s="33">
        <f t="shared" ca="1" si="12"/>
        <v>32</v>
      </c>
      <c r="C126">
        <f t="shared" si="13"/>
        <v>486</v>
      </c>
      <c r="D126">
        <f t="shared" ca="1" si="7"/>
        <v>-1.4999999999999999E-2</v>
      </c>
      <c r="E126">
        <f t="shared" ca="1" si="14"/>
        <v>0</v>
      </c>
      <c r="F126">
        <f t="shared" ca="1" si="15"/>
        <v>31</v>
      </c>
      <c r="G126">
        <f t="shared" ca="1" si="16"/>
        <v>32</v>
      </c>
      <c r="M126">
        <v>-330</v>
      </c>
      <c r="N126">
        <v>-4.0010000000000003</v>
      </c>
    </row>
    <row r="127" spans="1:14">
      <c r="A127" s="32">
        <v>0</v>
      </c>
      <c r="B127" s="33">
        <f t="shared" ca="1" si="12"/>
        <v>32</v>
      </c>
      <c r="C127">
        <f t="shared" si="13"/>
        <v>486</v>
      </c>
      <c r="D127">
        <f t="shared" ca="1" si="7"/>
        <v>-1.4999999999999999E-2</v>
      </c>
      <c r="E127">
        <f t="shared" ca="1" si="14"/>
        <v>0</v>
      </c>
      <c r="F127">
        <f t="shared" ca="1" si="15"/>
        <v>31</v>
      </c>
      <c r="G127">
        <f t="shared" ca="1" si="16"/>
        <v>32</v>
      </c>
      <c r="M127">
        <v>-329</v>
      </c>
      <c r="N127">
        <v>-3.996</v>
      </c>
    </row>
    <row r="128" spans="1:14">
      <c r="A128" s="32">
        <v>0</v>
      </c>
      <c r="B128" s="33">
        <f t="shared" ca="1" si="12"/>
        <v>32</v>
      </c>
      <c r="C128">
        <f t="shared" si="13"/>
        <v>486</v>
      </c>
      <c r="D128">
        <f t="shared" ca="1" si="7"/>
        <v>-1.4999999999999999E-2</v>
      </c>
      <c r="E128">
        <f t="shared" ca="1" si="14"/>
        <v>0</v>
      </c>
      <c r="F128">
        <f t="shared" ca="1" si="15"/>
        <v>31</v>
      </c>
      <c r="G128">
        <f t="shared" ca="1" si="16"/>
        <v>32</v>
      </c>
      <c r="M128">
        <v>-328</v>
      </c>
      <c r="N128">
        <v>-3.99</v>
      </c>
    </row>
    <row r="129" spans="1:14">
      <c r="A129" s="45">
        <f>formulas!$D206</f>
        <v>0</v>
      </c>
      <c r="B129" s="33">
        <f t="shared" ca="1" si="12"/>
        <v>32</v>
      </c>
      <c r="C129">
        <f t="shared" si="13"/>
        <v>486</v>
      </c>
      <c r="D129">
        <f t="shared" ca="1" si="7"/>
        <v>-1.4999999999999999E-2</v>
      </c>
      <c r="E129">
        <f t="shared" ca="1" si="14"/>
        <v>0</v>
      </c>
      <c r="F129">
        <f t="shared" ca="1" si="15"/>
        <v>31</v>
      </c>
      <c r="G129">
        <f t="shared" ca="1" si="16"/>
        <v>32</v>
      </c>
      <c r="M129">
        <v>-327</v>
      </c>
      <c r="N129">
        <v>-3.9849999999999999</v>
      </c>
    </row>
    <row r="130" spans="1:14">
      <c r="A130" s="45">
        <f>formulas!$D206</f>
        <v>0</v>
      </c>
      <c r="B130" s="33">
        <f t="shared" ca="1" si="12"/>
        <v>32</v>
      </c>
      <c r="C130">
        <f t="shared" si="13"/>
        <v>486</v>
      </c>
      <c r="D130">
        <f t="shared" ca="1" si="7"/>
        <v>-1.4999999999999999E-2</v>
      </c>
      <c r="E130">
        <f t="shared" ca="1" si="14"/>
        <v>0</v>
      </c>
      <c r="F130">
        <f t="shared" ca="1" si="15"/>
        <v>31</v>
      </c>
      <c r="G130">
        <f t="shared" ca="1" si="16"/>
        <v>32</v>
      </c>
      <c r="M130">
        <v>-326</v>
      </c>
      <c r="N130">
        <v>-3.9790000000000001</v>
      </c>
    </row>
    <row r="131" spans="1:14">
      <c r="A131" s="45">
        <f>formulas!$D206</f>
        <v>0</v>
      </c>
      <c r="B131" s="33">
        <f t="shared" ca="1" si="12"/>
        <v>32</v>
      </c>
      <c r="C131">
        <f t="shared" si="13"/>
        <v>486</v>
      </c>
      <c r="D131">
        <f t="shared" ref="D131:D194" ca="1" si="17">INDIRECT(ADDRESS(C131+1,14))</f>
        <v>-1.4999999999999999E-2</v>
      </c>
      <c r="E131">
        <f t="shared" ca="1" si="14"/>
        <v>0</v>
      </c>
      <c r="F131">
        <f t="shared" ca="1" si="15"/>
        <v>31</v>
      </c>
      <c r="G131">
        <f t="shared" ca="1" si="16"/>
        <v>32</v>
      </c>
      <c r="M131">
        <v>-325</v>
      </c>
      <c r="N131">
        <v>-3.9740000000000002</v>
      </c>
    </row>
    <row r="132" spans="1:14">
      <c r="A132" s="32">
        <v>0</v>
      </c>
      <c r="B132" s="33">
        <f t="shared" ca="1" si="12"/>
        <v>32</v>
      </c>
      <c r="C132">
        <f t="shared" si="13"/>
        <v>486</v>
      </c>
      <c r="D132">
        <f t="shared" ca="1" si="17"/>
        <v>-1.4999999999999999E-2</v>
      </c>
      <c r="E132">
        <f t="shared" ca="1" si="14"/>
        <v>0</v>
      </c>
      <c r="F132">
        <f t="shared" ca="1" si="15"/>
        <v>31</v>
      </c>
      <c r="G132">
        <f t="shared" ca="1" si="16"/>
        <v>32</v>
      </c>
      <c r="M132">
        <v>-324</v>
      </c>
      <c r="N132">
        <v>-3.968</v>
      </c>
    </row>
    <row r="133" spans="1:14">
      <c r="A133" s="32">
        <v>0</v>
      </c>
      <c r="B133" s="33">
        <f t="shared" ca="1" si="12"/>
        <v>32</v>
      </c>
      <c r="C133">
        <f t="shared" si="13"/>
        <v>486</v>
      </c>
      <c r="D133">
        <f t="shared" ca="1" si="17"/>
        <v>-1.4999999999999999E-2</v>
      </c>
      <c r="E133">
        <f t="shared" ca="1" si="14"/>
        <v>0</v>
      </c>
      <c r="F133">
        <f t="shared" ca="1" si="15"/>
        <v>31</v>
      </c>
      <c r="G133">
        <f t="shared" ca="1" si="16"/>
        <v>32</v>
      </c>
      <c r="M133">
        <v>-323</v>
      </c>
      <c r="N133">
        <v>-3.9620000000000002</v>
      </c>
    </row>
    <row r="134" spans="1:14">
      <c r="A134" s="32">
        <v>0</v>
      </c>
      <c r="B134" s="33">
        <f t="shared" ca="1" si="12"/>
        <v>32</v>
      </c>
      <c r="C134">
        <f t="shared" si="13"/>
        <v>486</v>
      </c>
      <c r="D134">
        <f t="shared" ca="1" si="17"/>
        <v>-1.4999999999999999E-2</v>
      </c>
      <c r="E134">
        <f t="shared" ca="1" si="14"/>
        <v>0</v>
      </c>
      <c r="F134">
        <f t="shared" ca="1" si="15"/>
        <v>31</v>
      </c>
      <c r="G134">
        <f t="shared" ca="1" si="16"/>
        <v>32</v>
      </c>
      <c r="M134">
        <v>-322</v>
      </c>
      <c r="N134">
        <v>-3.9569999999999999</v>
      </c>
    </row>
    <row r="135" spans="1:14">
      <c r="A135" s="32">
        <v>0</v>
      </c>
      <c r="B135" s="33">
        <f t="shared" ca="1" si="12"/>
        <v>32</v>
      </c>
      <c r="C135">
        <f t="shared" si="13"/>
        <v>486</v>
      </c>
      <c r="D135">
        <f t="shared" ca="1" si="17"/>
        <v>-1.4999999999999999E-2</v>
      </c>
      <c r="E135">
        <f t="shared" ca="1" si="14"/>
        <v>0</v>
      </c>
      <c r="F135">
        <f t="shared" ca="1" si="15"/>
        <v>31</v>
      </c>
      <c r="G135">
        <f t="shared" ca="1" si="16"/>
        <v>32</v>
      </c>
      <c r="M135">
        <v>-321</v>
      </c>
      <c r="N135">
        <v>-3.9510000000000001</v>
      </c>
    </row>
    <row r="136" spans="1:14">
      <c r="A136" s="32">
        <v>0</v>
      </c>
      <c r="B136" s="33">
        <f t="shared" ca="1" si="12"/>
        <v>32</v>
      </c>
      <c r="C136">
        <f t="shared" si="13"/>
        <v>486</v>
      </c>
      <c r="D136">
        <f t="shared" ca="1" si="17"/>
        <v>-1.4999999999999999E-2</v>
      </c>
      <c r="E136">
        <f t="shared" ca="1" si="14"/>
        <v>0</v>
      </c>
      <c r="F136">
        <f t="shared" ca="1" si="15"/>
        <v>31</v>
      </c>
      <c r="G136">
        <f t="shared" ca="1" si="16"/>
        <v>32</v>
      </c>
      <c r="M136">
        <v>-320</v>
      </c>
      <c r="N136">
        <v>-3.9449999999999998</v>
      </c>
    </row>
    <row r="137" spans="1:14">
      <c r="A137" s="32">
        <v>0</v>
      </c>
      <c r="B137" s="33">
        <f t="shared" ca="1" si="12"/>
        <v>32</v>
      </c>
      <c r="C137">
        <f t="shared" si="13"/>
        <v>486</v>
      </c>
      <c r="D137">
        <f t="shared" ca="1" si="17"/>
        <v>-1.4999999999999999E-2</v>
      </c>
      <c r="E137">
        <f t="shared" ca="1" si="14"/>
        <v>0</v>
      </c>
      <c r="F137">
        <f t="shared" ca="1" si="15"/>
        <v>31</v>
      </c>
      <c r="G137">
        <f t="shared" ca="1" si="16"/>
        <v>32</v>
      </c>
      <c r="M137">
        <v>-319</v>
      </c>
      <c r="N137">
        <v>-3.9390000000000001</v>
      </c>
    </row>
    <row r="138" spans="1:14">
      <c r="A138" s="32">
        <v>0</v>
      </c>
      <c r="B138" s="33">
        <f t="shared" ca="1" si="12"/>
        <v>32</v>
      </c>
      <c r="C138">
        <f t="shared" si="13"/>
        <v>486</v>
      </c>
      <c r="D138">
        <f t="shared" ca="1" si="17"/>
        <v>-1.4999999999999999E-2</v>
      </c>
      <c r="E138">
        <f t="shared" ca="1" si="14"/>
        <v>0</v>
      </c>
      <c r="F138">
        <f t="shared" ca="1" si="15"/>
        <v>31</v>
      </c>
      <c r="G138">
        <f t="shared" ca="1" si="16"/>
        <v>32</v>
      </c>
      <c r="M138">
        <v>-318</v>
      </c>
      <c r="N138">
        <v>-3.9329999999999998</v>
      </c>
    </row>
    <row r="139" spans="1:14">
      <c r="A139" s="32">
        <v>0</v>
      </c>
      <c r="B139" s="33">
        <f t="shared" ca="1" si="12"/>
        <v>32</v>
      </c>
      <c r="C139">
        <f t="shared" si="13"/>
        <v>486</v>
      </c>
      <c r="D139">
        <f t="shared" ca="1" si="17"/>
        <v>-1.4999999999999999E-2</v>
      </c>
      <c r="E139">
        <f t="shared" ca="1" si="14"/>
        <v>0</v>
      </c>
      <c r="F139">
        <f t="shared" ca="1" si="15"/>
        <v>31</v>
      </c>
      <c r="G139">
        <f t="shared" ca="1" si="16"/>
        <v>32</v>
      </c>
      <c r="M139">
        <v>-317</v>
      </c>
      <c r="N139">
        <v>-3.927</v>
      </c>
    </row>
    <row r="140" spans="1:14">
      <c r="A140" s="32">
        <v>0</v>
      </c>
      <c r="B140" s="33">
        <f t="shared" ca="1" si="12"/>
        <v>32</v>
      </c>
      <c r="C140">
        <f t="shared" si="13"/>
        <v>486</v>
      </c>
      <c r="D140">
        <f t="shared" ca="1" si="17"/>
        <v>-1.4999999999999999E-2</v>
      </c>
      <c r="E140">
        <f t="shared" ca="1" si="14"/>
        <v>0</v>
      </c>
      <c r="F140">
        <f t="shared" ca="1" si="15"/>
        <v>31</v>
      </c>
      <c r="G140">
        <f t="shared" ca="1" si="16"/>
        <v>32</v>
      </c>
      <c r="M140">
        <v>-316</v>
      </c>
      <c r="N140">
        <v>-3.9209999999999998</v>
      </c>
    </row>
    <row r="141" spans="1:14">
      <c r="A141" s="45">
        <f>formulas!$D218</f>
        <v>0</v>
      </c>
      <c r="B141" s="33">
        <f t="shared" ca="1" si="12"/>
        <v>32</v>
      </c>
      <c r="C141">
        <f t="shared" si="13"/>
        <v>486</v>
      </c>
      <c r="D141">
        <f t="shared" ca="1" si="17"/>
        <v>-1.4999999999999999E-2</v>
      </c>
      <c r="E141">
        <f t="shared" ca="1" si="14"/>
        <v>0</v>
      </c>
      <c r="F141">
        <f t="shared" ca="1" si="15"/>
        <v>31</v>
      </c>
      <c r="G141">
        <f t="shared" ca="1" si="16"/>
        <v>32</v>
      </c>
      <c r="M141">
        <v>-315</v>
      </c>
      <c r="N141">
        <v>-3.915</v>
      </c>
    </row>
    <row r="142" spans="1:14">
      <c r="A142" s="45">
        <f>formulas!$D218</f>
        <v>0</v>
      </c>
      <c r="B142" s="33">
        <f t="shared" ca="1" si="12"/>
        <v>32</v>
      </c>
      <c r="C142">
        <f t="shared" si="13"/>
        <v>486</v>
      </c>
      <c r="D142">
        <f t="shared" ca="1" si="17"/>
        <v>-1.4999999999999999E-2</v>
      </c>
      <c r="E142">
        <f t="shared" ca="1" si="14"/>
        <v>0</v>
      </c>
      <c r="F142">
        <f t="shared" ca="1" si="15"/>
        <v>31</v>
      </c>
      <c r="G142">
        <f t="shared" ca="1" si="16"/>
        <v>32</v>
      </c>
      <c r="M142">
        <v>-314</v>
      </c>
      <c r="N142">
        <v>-3.9089999999999998</v>
      </c>
    </row>
    <row r="143" spans="1:14">
      <c r="A143" s="45">
        <f>formulas!$D218</f>
        <v>0</v>
      </c>
      <c r="B143" s="33">
        <f t="shared" ca="1" si="12"/>
        <v>32</v>
      </c>
      <c r="C143">
        <f t="shared" si="13"/>
        <v>486</v>
      </c>
      <c r="D143">
        <f t="shared" ca="1" si="17"/>
        <v>-1.4999999999999999E-2</v>
      </c>
      <c r="E143">
        <f t="shared" ca="1" si="14"/>
        <v>0</v>
      </c>
      <c r="F143">
        <f t="shared" ca="1" si="15"/>
        <v>31</v>
      </c>
      <c r="G143">
        <f t="shared" ca="1" si="16"/>
        <v>32</v>
      </c>
      <c r="M143">
        <v>-313</v>
      </c>
      <c r="N143">
        <v>-3.903</v>
      </c>
    </row>
    <row r="144" spans="1:14">
      <c r="A144" s="32">
        <v>0</v>
      </c>
      <c r="B144" s="33">
        <f t="shared" ca="1" si="12"/>
        <v>32</v>
      </c>
      <c r="C144">
        <f t="shared" si="13"/>
        <v>486</v>
      </c>
      <c r="D144">
        <f t="shared" ca="1" si="17"/>
        <v>-1.4999999999999999E-2</v>
      </c>
      <c r="E144">
        <f t="shared" ca="1" si="14"/>
        <v>0</v>
      </c>
      <c r="F144">
        <f t="shared" ca="1" si="15"/>
        <v>31</v>
      </c>
      <c r="G144">
        <f t="shared" ca="1" si="16"/>
        <v>32</v>
      </c>
      <c r="M144">
        <v>-312</v>
      </c>
      <c r="N144">
        <v>-3.8969999999999998</v>
      </c>
    </row>
    <row r="145" spans="1:14">
      <c r="A145" s="32">
        <v>0</v>
      </c>
      <c r="B145" s="33">
        <f t="shared" ca="1" si="12"/>
        <v>32</v>
      </c>
      <c r="C145">
        <f t="shared" si="13"/>
        <v>486</v>
      </c>
      <c r="D145">
        <f t="shared" ca="1" si="17"/>
        <v>-1.4999999999999999E-2</v>
      </c>
      <c r="E145">
        <f t="shared" ca="1" si="14"/>
        <v>0</v>
      </c>
      <c r="F145">
        <f t="shared" ca="1" si="15"/>
        <v>31</v>
      </c>
      <c r="G145">
        <f t="shared" ca="1" si="16"/>
        <v>32</v>
      </c>
      <c r="M145">
        <v>-311</v>
      </c>
      <c r="N145">
        <v>-3.891</v>
      </c>
    </row>
    <row r="146" spans="1:14">
      <c r="A146" s="32">
        <v>0</v>
      </c>
      <c r="B146" s="33">
        <f t="shared" ca="1" si="12"/>
        <v>32</v>
      </c>
      <c r="C146">
        <f t="shared" si="13"/>
        <v>486</v>
      </c>
      <c r="D146">
        <f t="shared" ca="1" si="17"/>
        <v>-1.4999999999999999E-2</v>
      </c>
      <c r="E146">
        <f t="shared" ca="1" si="14"/>
        <v>0</v>
      </c>
      <c r="F146">
        <f t="shared" ca="1" si="15"/>
        <v>31</v>
      </c>
      <c r="G146">
        <f t="shared" ca="1" si="16"/>
        <v>32</v>
      </c>
      <c r="M146">
        <v>-310</v>
      </c>
      <c r="N146">
        <v>-3.8839999999999999</v>
      </c>
    </row>
    <row r="147" spans="1:14">
      <c r="A147" s="32">
        <v>0</v>
      </c>
      <c r="B147" s="33">
        <f t="shared" ca="1" si="12"/>
        <v>32</v>
      </c>
      <c r="C147">
        <f t="shared" si="13"/>
        <v>486</v>
      </c>
      <c r="D147">
        <f t="shared" ca="1" si="17"/>
        <v>-1.4999999999999999E-2</v>
      </c>
      <c r="E147">
        <f t="shared" ca="1" si="14"/>
        <v>0</v>
      </c>
      <c r="F147">
        <f t="shared" ca="1" si="15"/>
        <v>31</v>
      </c>
      <c r="G147">
        <f t="shared" ca="1" si="16"/>
        <v>32</v>
      </c>
      <c r="M147">
        <v>-309</v>
      </c>
      <c r="N147">
        <v>-3.8780000000000001</v>
      </c>
    </row>
    <row r="148" spans="1:14">
      <c r="A148" s="32">
        <v>0</v>
      </c>
      <c r="B148" s="33">
        <f t="shared" ca="1" si="12"/>
        <v>32</v>
      </c>
      <c r="C148">
        <f t="shared" si="13"/>
        <v>486</v>
      </c>
      <c r="D148">
        <f t="shared" ca="1" si="17"/>
        <v>-1.4999999999999999E-2</v>
      </c>
      <c r="E148">
        <f t="shared" ca="1" si="14"/>
        <v>0</v>
      </c>
      <c r="F148">
        <f t="shared" ca="1" si="15"/>
        <v>31</v>
      </c>
      <c r="G148">
        <f t="shared" ca="1" si="16"/>
        <v>32</v>
      </c>
      <c r="M148">
        <v>-308</v>
      </c>
      <c r="N148">
        <v>-3.8719999999999999</v>
      </c>
    </row>
    <row r="149" spans="1:14">
      <c r="A149" s="32">
        <v>0</v>
      </c>
      <c r="B149" s="33">
        <f t="shared" ca="1" si="12"/>
        <v>32</v>
      </c>
      <c r="C149">
        <f t="shared" si="13"/>
        <v>486</v>
      </c>
      <c r="D149">
        <f t="shared" ca="1" si="17"/>
        <v>-1.4999999999999999E-2</v>
      </c>
      <c r="E149">
        <f t="shared" ca="1" si="14"/>
        <v>0</v>
      </c>
      <c r="F149">
        <f t="shared" ca="1" si="15"/>
        <v>31</v>
      </c>
      <c r="G149">
        <f t="shared" ca="1" si="16"/>
        <v>32</v>
      </c>
      <c r="M149">
        <v>-307</v>
      </c>
      <c r="N149">
        <v>-3.8660000000000001</v>
      </c>
    </row>
    <row r="150" spans="1:14">
      <c r="A150" s="32">
        <v>0</v>
      </c>
      <c r="B150" s="33">
        <f t="shared" ca="1" si="12"/>
        <v>32</v>
      </c>
      <c r="C150">
        <f t="shared" si="13"/>
        <v>486</v>
      </c>
      <c r="D150">
        <f t="shared" ca="1" si="17"/>
        <v>-1.4999999999999999E-2</v>
      </c>
      <c r="E150">
        <f t="shared" ca="1" si="14"/>
        <v>0</v>
      </c>
      <c r="F150">
        <f t="shared" ca="1" si="15"/>
        <v>31</v>
      </c>
      <c r="G150">
        <f t="shared" ca="1" si="16"/>
        <v>32</v>
      </c>
      <c r="M150">
        <v>-306</v>
      </c>
      <c r="N150">
        <v>-3.859</v>
      </c>
    </row>
    <row r="151" spans="1:14">
      <c r="A151" s="32">
        <v>0</v>
      </c>
      <c r="B151" s="33">
        <f t="shared" ca="1" si="12"/>
        <v>32</v>
      </c>
      <c r="C151">
        <f t="shared" si="13"/>
        <v>486</v>
      </c>
      <c r="D151">
        <f t="shared" ca="1" si="17"/>
        <v>-1.4999999999999999E-2</v>
      </c>
      <c r="E151">
        <f t="shared" ca="1" si="14"/>
        <v>0</v>
      </c>
      <c r="F151">
        <f t="shared" ca="1" si="15"/>
        <v>31</v>
      </c>
      <c r="G151">
        <f t="shared" ca="1" si="16"/>
        <v>32</v>
      </c>
      <c r="M151">
        <v>-305</v>
      </c>
      <c r="N151">
        <v>-3.8530000000000002</v>
      </c>
    </row>
    <row r="152" spans="1:14">
      <c r="A152" s="32">
        <v>0</v>
      </c>
      <c r="B152" s="33">
        <f t="shared" ca="1" si="12"/>
        <v>32</v>
      </c>
      <c r="C152">
        <f t="shared" si="13"/>
        <v>486</v>
      </c>
      <c r="D152">
        <f t="shared" ca="1" si="17"/>
        <v>-1.4999999999999999E-2</v>
      </c>
      <c r="E152">
        <f t="shared" ca="1" si="14"/>
        <v>0</v>
      </c>
      <c r="F152">
        <f t="shared" ca="1" si="15"/>
        <v>31</v>
      </c>
      <c r="G152">
        <f t="shared" ca="1" si="16"/>
        <v>32</v>
      </c>
      <c r="M152">
        <v>-304</v>
      </c>
      <c r="N152">
        <v>-3.8460000000000001</v>
      </c>
    </row>
    <row r="153" spans="1:14">
      <c r="A153" s="45">
        <f>formulas!$D230</f>
        <v>0</v>
      </c>
      <c r="B153" s="33">
        <f t="shared" ca="1" si="12"/>
        <v>32</v>
      </c>
      <c r="C153">
        <f t="shared" si="13"/>
        <v>486</v>
      </c>
      <c r="D153">
        <f t="shared" ca="1" si="17"/>
        <v>-1.4999999999999999E-2</v>
      </c>
      <c r="E153">
        <f t="shared" ca="1" si="14"/>
        <v>0</v>
      </c>
      <c r="F153">
        <f t="shared" ca="1" si="15"/>
        <v>31</v>
      </c>
      <c r="G153">
        <f t="shared" ca="1" si="16"/>
        <v>32</v>
      </c>
      <c r="M153">
        <v>-303</v>
      </c>
      <c r="N153">
        <v>-3.84</v>
      </c>
    </row>
    <row r="154" spans="1:14">
      <c r="A154" s="45">
        <f>formulas!$D230</f>
        <v>0</v>
      </c>
      <c r="B154" s="33">
        <f t="shared" ca="1" si="12"/>
        <v>32</v>
      </c>
      <c r="C154">
        <f t="shared" si="13"/>
        <v>486</v>
      </c>
      <c r="D154">
        <f t="shared" ca="1" si="17"/>
        <v>-1.4999999999999999E-2</v>
      </c>
      <c r="E154">
        <f t="shared" ca="1" si="14"/>
        <v>0</v>
      </c>
      <c r="F154">
        <f t="shared" ca="1" si="15"/>
        <v>31</v>
      </c>
      <c r="G154">
        <f t="shared" ca="1" si="16"/>
        <v>32</v>
      </c>
      <c r="M154">
        <v>-302</v>
      </c>
      <c r="N154">
        <v>-3.8330000000000002</v>
      </c>
    </row>
    <row r="155" spans="1:14">
      <c r="A155" s="45">
        <f>formulas!$D230</f>
        <v>0</v>
      </c>
      <c r="B155" s="33">
        <f t="shared" ca="1" si="12"/>
        <v>32</v>
      </c>
      <c r="C155">
        <f t="shared" si="13"/>
        <v>486</v>
      </c>
      <c r="D155">
        <f t="shared" ca="1" si="17"/>
        <v>-1.4999999999999999E-2</v>
      </c>
      <c r="E155">
        <f t="shared" ca="1" si="14"/>
        <v>0</v>
      </c>
      <c r="F155">
        <f t="shared" ca="1" si="15"/>
        <v>31</v>
      </c>
      <c r="G155">
        <f t="shared" ca="1" si="16"/>
        <v>32</v>
      </c>
      <c r="M155">
        <v>-301</v>
      </c>
      <c r="N155">
        <v>-3.827</v>
      </c>
    </row>
    <row r="156" spans="1:14">
      <c r="A156" s="32">
        <v>0</v>
      </c>
      <c r="B156" s="33">
        <f t="shared" ca="1" si="12"/>
        <v>32</v>
      </c>
      <c r="C156">
        <f t="shared" si="13"/>
        <v>486</v>
      </c>
      <c r="D156">
        <f t="shared" ca="1" si="17"/>
        <v>-1.4999999999999999E-2</v>
      </c>
      <c r="E156">
        <f t="shared" ca="1" si="14"/>
        <v>0</v>
      </c>
      <c r="F156">
        <f t="shared" ca="1" si="15"/>
        <v>31</v>
      </c>
      <c r="G156">
        <f t="shared" ca="1" si="16"/>
        <v>32</v>
      </c>
      <c r="M156">
        <v>-300</v>
      </c>
      <c r="N156">
        <v>-3.82</v>
      </c>
    </row>
    <row r="157" spans="1:14">
      <c r="A157" s="32">
        <v>0</v>
      </c>
      <c r="B157" s="33">
        <f t="shared" ca="1" si="12"/>
        <v>32</v>
      </c>
      <c r="C157">
        <f t="shared" si="13"/>
        <v>486</v>
      </c>
      <c r="D157">
        <f t="shared" ca="1" si="17"/>
        <v>-1.4999999999999999E-2</v>
      </c>
      <c r="E157">
        <f t="shared" ca="1" si="14"/>
        <v>0</v>
      </c>
      <c r="F157">
        <f t="shared" ca="1" si="15"/>
        <v>31</v>
      </c>
      <c r="G157">
        <f t="shared" ca="1" si="16"/>
        <v>32</v>
      </c>
      <c r="M157">
        <v>-299</v>
      </c>
      <c r="N157">
        <v>-3.8130000000000002</v>
      </c>
    </row>
    <row r="158" spans="1:14">
      <c r="A158" s="32">
        <v>0</v>
      </c>
      <c r="B158" s="33">
        <f t="shared" ca="1" si="12"/>
        <v>32</v>
      </c>
      <c r="C158">
        <f t="shared" si="13"/>
        <v>486</v>
      </c>
      <c r="D158">
        <f t="shared" ca="1" si="17"/>
        <v>-1.4999999999999999E-2</v>
      </c>
      <c r="E158">
        <f t="shared" ca="1" si="14"/>
        <v>0</v>
      </c>
      <c r="F158">
        <f t="shared" ca="1" si="15"/>
        <v>31</v>
      </c>
      <c r="G158">
        <f t="shared" ca="1" si="16"/>
        <v>32</v>
      </c>
      <c r="M158">
        <v>-298</v>
      </c>
      <c r="N158">
        <v>-3.8069999999999999</v>
      </c>
    </row>
    <row r="159" spans="1:14">
      <c r="A159" s="32">
        <v>0</v>
      </c>
      <c r="B159" s="33">
        <f t="shared" ca="1" si="12"/>
        <v>32</v>
      </c>
      <c r="C159">
        <f t="shared" si="13"/>
        <v>486</v>
      </c>
      <c r="D159">
        <f t="shared" ca="1" si="17"/>
        <v>-1.4999999999999999E-2</v>
      </c>
      <c r="E159">
        <f t="shared" ca="1" si="14"/>
        <v>0</v>
      </c>
      <c r="F159">
        <f t="shared" ca="1" si="15"/>
        <v>31</v>
      </c>
      <c r="G159">
        <f t="shared" ca="1" si="16"/>
        <v>32</v>
      </c>
      <c r="M159">
        <v>-297</v>
      </c>
      <c r="N159">
        <v>-3.8</v>
      </c>
    </row>
    <row r="160" spans="1:14">
      <c r="A160" s="32">
        <v>0</v>
      </c>
      <c r="B160" s="33">
        <f t="shared" ca="1" si="12"/>
        <v>32</v>
      </c>
      <c r="C160">
        <f t="shared" si="13"/>
        <v>486</v>
      </c>
      <c r="D160">
        <f t="shared" ca="1" si="17"/>
        <v>-1.4999999999999999E-2</v>
      </c>
      <c r="E160">
        <f t="shared" ca="1" si="14"/>
        <v>0</v>
      </c>
      <c r="F160">
        <f t="shared" ca="1" si="15"/>
        <v>31</v>
      </c>
      <c r="G160">
        <f t="shared" ca="1" si="16"/>
        <v>32</v>
      </c>
      <c r="M160">
        <v>-296</v>
      </c>
      <c r="N160">
        <v>-3.7930000000000001</v>
      </c>
    </row>
    <row r="161" spans="1:14">
      <c r="A161" s="32">
        <v>0</v>
      </c>
      <c r="B161" s="33">
        <f t="shared" ca="1" si="12"/>
        <v>32</v>
      </c>
      <c r="C161">
        <f t="shared" si="13"/>
        <v>486</v>
      </c>
      <c r="D161">
        <f t="shared" ca="1" si="17"/>
        <v>-1.4999999999999999E-2</v>
      </c>
      <c r="E161">
        <f t="shared" ca="1" si="14"/>
        <v>0</v>
      </c>
      <c r="F161">
        <f t="shared" ca="1" si="15"/>
        <v>31</v>
      </c>
      <c r="G161">
        <f t="shared" ca="1" si="16"/>
        <v>32</v>
      </c>
      <c r="M161">
        <v>-295</v>
      </c>
      <c r="N161">
        <v>-3.786</v>
      </c>
    </row>
    <row r="162" spans="1:14">
      <c r="A162" s="32">
        <v>0</v>
      </c>
      <c r="B162" s="33">
        <f t="shared" ca="1" si="12"/>
        <v>32</v>
      </c>
      <c r="C162">
        <f t="shared" si="13"/>
        <v>486</v>
      </c>
      <c r="D162">
        <f t="shared" ca="1" si="17"/>
        <v>-1.4999999999999999E-2</v>
      </c>
      <c r="E162">
        <f t="shared" ca="1" si="14"/>
        <v>0</v>
      </c>
      <c r="F162">
        <f t="shared" ca="1" si="15"/>
        <v>31</v>
      </c>
      <c r="G162">
        <f t="shared" ca="1" si="16"/>
        <v>32</v>
      </c>
      <c r="M162">
        <v>-294</v>
      </c>
      <c r="N162">
        <v>-3.7789999999999999</v>
      </c>
    </row>
    <row r="163" spans="1:14">
      <c r="A163" s="32">
        <v>0</v>
      </c>
      <c r="B163" s="33">
        <f t="shared" ref="B163:B226" ca="1" si="18">(A163-D163)/(E163-D163)*(G163-F163)+F163</f>
        <v>32</v>
      </c>
      <c r="C163">
        <f t="shared" ref="C163:C226" si="19">COUNTIF($N$2:$N$25400,"&lt;"&amp;A163)</f>
        <v>486</v>
      </c>
      <c r="D163">
        <f t="shared" ca="1" si="17"/>
        <v>-1.4999999999999999E-2</v>
      </c>
      <c r="E163">
        <f t="shared" ref="E163:E226" ca="1" si="20">INDIRECT(ADDRESS(C163+2,14))</f>
        <v>0</v>
      </c>
      <c r="F163">
        <f t="shared" ref="F163:F226" ca="1" si="21">INDIRECT(ADDRESS(C163+1,13))</f>
        <v>31</v>
      </c>
      <c r="G163">
        <f t="shared" ref="G163:G226" ca="1" si="22">INDIRECT(ADDRESS(C163+2,13))</f>
        <v>32</v>
      </c>
      <c r="M163">
        <v>-293</v>
      </c>
      <c r="N163">
        <v>-3.7730000000000001</v>
      </c>
    </row>
    <row r="164" spans="1:14">
      <c r="A164" s="32">
        <v>0</v>
      </c>
      <c r="B164" s="33">
        <f t="shared" ca="1" si="18"/>
        <v>32</v>
      </c>
      <c r="C164">
        <f t="shared" si="19"/>
        <v>486</v>
      </c>
      <c r="D164">
        <f t="shared" ca="1" si="17"/>
        <v>-1.4999999999999999E-2</v>
      </c>
      <c r="E164">
        <f t="shared" ca="1" si="20"/>
        <v>0</v>
      </c>
      <c r="F164">
        <f t="shared" ca="1" si="21"/>
        <v>31</v>
      </c>
      <c r="G164">
        <f t="shared" ca="1" si="22"/>
        <v>32</v>
      </c>
      <c r="M164">
        <v>-292</v>
      </c>
      <c r="N164">
        <v>-3.766</v>
      </c>
    </row>
    <row r="165" spans="1:14">
      <c r="A165" s="45">
        <f>formulas!$D242</f>
        <v>0</v>
      </c>
      <c r="B165" s="33">
        <f t="shared" ca="1" si="18"/>
        <v>32</v>
      </c>
      <c r="C165">
        <f t="shared" si="19"/>
        <v>486</v>
      </c>
      <c r="D165">
        <f t="shared" ca="1" si="17"/>
        <v>-1.4999999999999999E-2</v>
      </c>
      <c r="E165">
        <f t="shared" ca="1" si="20"/>
        <v>0</v>
      </c>
      <c r="F165">
        <f t="shared" ca="1" si="21"/>
        <v>31</v>
      </c>
      <c r="G165">
        <f t="shared" ca="1" si="22"/>
        <v>32</v>
      </c>
      <c r="M165">
        <v>-291</v>
      </c>
      <c r="N165">
        <v>-3.7589999999999999</v>
      </c>
    </row>
    <row r="166" spans="1:14">
      <c r="A166" s="45">
        <f>formulas!$D242</f>
        <v>0</v>
      </c>
      <c r="B166" s="33">
        <f t="shared" ca="1" si="18"/>
        <v>32</v>
      </c>
      <c r="C166">
        <f t="shared" si="19"/>
        <v>486</v>
      </c>
      <c r="D166">
        <f t="shared" ca="1" si="17"/>
        <v>-1.4999999999999999E-2</v>
      </c>
      <c r="E166">
        <f t="shared" ca="1" si="20"/>
        <v>0</v>
      </c>
      <c r="F166">
        <f t="shared" ca="1" si="21"/>
        <v>31</v>
      </c>
      <c r="G166">
        <f t="shared" ca="1" si="22"/>
        <v>32</v>
      </c>
      <c r="M166">
        <v>-290</v>
      </c>
      <c r="N166">
        <v>-3.7519999999999998</v>
      </c>
    </row>
    <row r="167" spans="1:14">
      <c r="A167" s="45">
        <f>formulas!$D242</f>
        <v>0</v>
      </c>
      <c r="B167" s="33">
        <f t="shared" ca="1" si="18"/>
        <v>32</v>
      </c>
      <c r="C167">
        <f t="shared" si="19"/>
        <v>486</v>
      </c>
      <c r="D167">
        <f t="shared" ca="1" si="17"/>
        <v>-1.4999999999999999E-2</v>
      </c>
      <c r="E167">
        <f t="shared" ca="1" si="20"/>
        <v>0</v>
      </c>
      <c r="F167">
        <f t="shared" ca="1" si="21"/>
        <v>31</v>
      </c>
      <c r="G167">
        <f t="shared" ca="1" si="22"/>
        <v>32</v>
      </c>
      <c r="M167">
        <v>-289</v>
      </c>
      <c r="N167">
        <v>-3.7450000000000001</v>
      </c>
    </row>
    <row r="168" spans="1:14">
      <c r="A168" s="32">
        <v>0</v>
      </c>
      <c r="B168" s="33">
        <f t="shared" ca="1" si="18"/>
        <v>32</v>
      </c>
      <c r="C168">
        <f t="shared" si="19"/>
        <v>486</v>
      </c>
      <c r="D168">
        <f t="shared" ca="1" si="17"/>
        <v>-1.4999999999999999E-2</v>
      </c>
      <c r="E168">
        <f t="shared" ca="1" si="20"/>
        <v>0</v>
      </c>
      <c r="F168">
        <f t="shared" ca="1" si="21"/>
        <v>31</v>
      </c>
      <c r="G168">
        <f t="shared" ca="1" si="22"/>
        <v>32</v>
      </c>
      <c r="M168">
        <v>-288</v>
      </c>
      <c r="N168">
        <v>-3.738</v>
      </c>
    </row>
    <row r="169" spans="1:14">
      <c r="A169" s="32">
        <v>0</v>
      </c>
      <c r="B169" s="33">
        <f t="shared" ca="1" si="18"/>
        <v>32</v>
      </c>
      <c r="C169">
        <f t="shared" si="19"/>
        <v>486</v>
      </c>
      <c r="D169">
        <f t="shared" ca="1" si="17"/>
        <v>-1.4999999999999999E-2</v>
      </c>
      <c r="E169">
        <f t="shared" ca="1" si="20"/>
        <v>0</v>
      </c>
      <c r="F169">
        <f t="shared" ca="1" si="21"/>
        <v>31</v>
      </c>
      <c r="G169">
        <f t="shared" ca="1" si="22"/>
        <v>32</v>
      </c>
      <c r="M169">
        <v>-287</v>
      </c>
      <c r="N169">
        <v>-3.73</v>
      </c>
    </row>
    <row r="170" spans="1:14">
      <c r="A170" s="32">
        <v>0</v>
      </c>
      <c r="B170" s="33">
        <f t="shared" ca="1" si="18"/>
        <v>32</v>
      </c>
      <c r="C170">
        <f t="shared" si="19"/>
        <v>486</v>
      </c>
      <c r="D170">
        <f t="shared" ca="1" si="17"/>
        <v>-1.4999999999999999E-2</v>
      </c>
      <c r="E170">
        <f t="shared" ca="1" si="20"/>
        <v>0</v>
      </c>
      <c r="F170">
        <f t="shared" ca="1" si="21"/>
        <v>31</v>
      </c>
      <c r="G170">
        <f t="shared" ca="1" si="22"/>
        <v>32</v>
      </c>
      <c r="M170">
        <v>-286</v>
      </c>
      <c r="N170">
        <v>-3.7229999999999999</v>
      </c>
    </row>
    <row r="171" spans="1:14">
      <c r="A171" s="32">
        <v>0</v>
      </c>
      <c r="B171" s="33">
        <f t="shared" ca="1" si="18"/>
        <v>32</v>
      </c>
      <c r="C171">
        <f t="shared" si="19"/>
        <v>486</v>
      </c>
      <c r="D171">
        <f t="shared" ca="1" si="17"/>
        <v>-1.4999999999999999E-2</v>
      </c>
      <c r="E171">
        <f t="shared" ca="1" si="20"/>
        <v>0</v>
      </c>
      <c r="F171">
        <f t="shared" ca="1" si="21"/>
        <v>31</v>
      </c>
      <c r="G171">
        <f t="shared" ca="1" si="22"/>
        <v>32</v>
      </c>
      <c r="M171">
        <v>-285</v>
      </c>
      <c r="N171">
        <v>-3.7160000000000002</v>
      </c>
    </row>
    <row r="172" spans="1:14">
      <c r="A172" s="32">
        <v>0</v>
      </c>
      <c r="B172" s="33">
        <f t="shared" ca="1" si="18"/>
        <v>32</v>
      </c>
      <c r="C172">
        <f t="shared" si="19"/>
        <v>486</v>
      </c>
      <c r="D172">
        <f t="shared" ca="1" si="17"/>
        <v>-1.4999999999999999E-2</v>
      </c>
      <c r="E172">
        <f t="shared" ca="1" si="20"/>
        <v>0</v>
      </c>
      <c r="F172">
        <f t="shared" ca="1" si="21"/>
        <v>31</v>
      </c>
      <c r="G172">
        <f t="shared" ca="1" si="22"/>
        <v>32</v>
      </c>
      <c r="M172">
        <v>-284</v>
      </c>
      <c r="N172">
        <v>-3.7090000000000001</v>
      </c>
    </row>
    <row r="173" spans="1:14">
      <c r="A173" s="32">
        <v>0</v>
      </c>
      <c r="B173" s="33">
        <f t="shared" ca="1" si="18"/>
        <v>32</v>
      </c>
      <c r="C173">
        <f t="shared" si="19"/>
        <v>486</v>
      </c>
      <c r="D173">
        <f t="shared" ca="1" si="17"/>
        <v>-1.4999999999999999E-2</v>
      </c>
      <c r="E173">
        <f t="shared" ca="1" si="20"/>
        <v>0</v>
      </c>
      <c r="F173">
        <f t="shared" ca="1" si="21"/>
        <v>31</v>
      </c>
      <c r="G173">
        <f t="shared" ca="1" si="22"/>
        <v>32</v>
      </c>
      <c r="M173">
        <v>-283</v>
      </c>
      <c r="N173">
        <v>-3.702</v>
      </c>
    </row>
    <row r="174" spans="1:14">
      <c r="A174" s="32">
        <v>0</v>
      </c>
      <c r="B174" s="33">
        <f t="shared" ca="1" si="18"/>
        <v>32</v>
      </c>
      <c r="C174">
        <f t="shared" si="19"/>
        <v>486</v>
      </c>
      <c r="D174">
        <f t="shared" ca="1" si="17"/>
        <v>-1.4999999999999999E-2</v>
      </c>
      <c r="E174">
        <f t="shared" ca="1" si="20"/>
        <v>0</v>
      </c>
      <c r="F174">
        <f t="shared" ca="1" si="21"/>
        <v>31</v>
      </c>
      <c r="G174">
        <f t="shared" ca="1" si="22"/>
        <v>32</v>
      </c>
      <c r="M174">
        <v>-282</v>
      </c>
      <c r="N174">
        <v>-3.694</v>
      </c>
    </row>
    <row r="175" spans="1:14">
      <c r="A175" s="32">
        <v>0</v>
      </c>
      <c r="B175" s="33">
        <f t="shared" ca="1" si="18"/>
        <v>32</v>
      </c>
      <c r="C175">
        <f t="shared" si="19"/>
        <v>486</v>
      </c>
      <c r="D175">
        <f t="shared" ca="1" si="17"/>
        <v>-1.4999999999999999E-2</v>
      </c>
      <c r="E175">
        <f t="shared" ca="1" si="20"/>
        <v>0</v>
      </c>
      <c r="F175">
        <f t="shared" ca="1" si="21"/>
        <v>31</v>
      </c>
      <c r="G175">
        <f t="shared" ca="1" si="22"/>
        <v>32</v>
      </c>
      <c r="M175">
        <v>-281</v>
      </c>
      <c r="N175">
        <v>-3.6869999999999998</v>
      </c>
    </row>
    <row r="176" spans="1:14">
      <c r="A176" s="32">
        <v>0</v>
      </c>
      <c r="B176" s="33">
        <f t="shared" ca="1" si="18"/>
        <v>32</v>
      </c>
      <c r="C176">
        <f t="shared" si="19"/>
        <v>486</v>
      </c>
      <c r="D176">
        <f t="shared" ca="1" si="17"/>
        <v>-1.4999999999999999E-2</v>
      </c>
      <c r="E176">
        <f t="shared" ca="1" si="20"/>
        <v>0</v>
      </c>
      <c r="F176">
        <f t="shared" ca="1" si="21"/>
        <v>31</v>
      </c>
      <c r="G176">
        <f t="shared" ca="1" si="22"/>
        <v>32</v>
      </c>
      <c r="M176">
        <v>-280</v>
      </c>
      <c r="N176">
        <v>-3.6789999999999998</v>
      </c>
    </row>
    <row r="177" spans="1:14">
      <c r="A177" s="45">
        <f>formulas!$D254</f>
        <v>0</v>
      </c>
      <c r="B177" s="33">
        <f t="shared" ca="1" si="18"/>
        <v>32</v>
      </c>
      <c r="C177">
        <f t="shared" si="19"/>
        <v>486</v>
      </c>
      <c r="D177">
        <f t="shared" ca="1" si="17"/>
        <v>-1.4999999999999999E-2</v>
      </c>
      <c r="E177">
        <f t="shared" ca="1" si="20"/>
        <v>0</v>
      </c>
      <c r="F177">
        <f t="shared" ca="1" si="21"/>
        <v>31</v>
      </c>
      <c r="G177">
        <f t="shared" ca="1" si="22"/>
        <v>32</v>
      </c>
      <c r="M177">
        <v>-279</v>
      </c>
      <c r="N177">
        <v>-3.6720000000000002</v>
      </c>
    </row>
    <row r="178" spans="1:14">
      <c r="A178" s="45">
        <f>formulas!$D254</f>
        <v>0</v>
      </c>
      <c r="B178" s="33">
        <f t="shared" ca="1" si="18"/>
        <v>32</v>
      </c>
      <c r="C178">
        <f t="shared" si="19"/>
        <v>486</v>
      </c>
      <c r="D178">
        <f t="shared" ca="1" si="17"/>
        <v>-1.4999999999999999E-2</v>
      </c>
      <c r="E178">
        <f t="shared" ca="1" si="20"/>
        <v>0</v>
      </c>
      <c r="F178">
        <f t="shared" ca="1" si="21"/>
        <v>31</v>
      </c>
      <c r="G178">
        <f t="shared" ca="1" si="22"/>
        <v>32</v>
      </c>
      <c r="M178">
        <v>-278</v>
      </c>
      <c r="N178">
        <v>-3.665</v>
      </c>
    </row>
    <row r="179" spans="1:14">
      <c r="A179" s="45">
        <f>formulas!$D254</f>
        <v>0</v>
      </c>
      <c r="B179" s="33">
        <f t="shared" ca="1" si="18"/>
        <v>32</v>
      </c>
      <c r="C179">
        <f t="shared" si="19"/>
        <v>486</v>
      </c>
      <c r="D179">
        <f t="shared" ca="1" si="17"/>
        <v>-1.4999999999999999E-2</v>
      </c>
      <c r="E179">
        <f t="shared" ca="1" si="20"/>
        <v>0</v>
      </c>
      <c r="F179">
        <f t="shared" ca="1" si="21"/>
        <v>31</v>
      </c>
      <c r="G179">
        <f t="shared" ca="1" si="22"/>
        <v>32</v>
      </c>
      <c r="M179">
        <v>-277</v>
      </c>
      <c r="N179">
        <v>-3.657</v>
      </c>
    </row>
    <row r="180" spans="1:14">
      <c r="A180" s="32">
        <v>0</v>
      </c>
      <c r="B180" s="33">
        <f t="shared" ca="1" si="18"/>
        <v>32</v>
      </c>
      <c r="C180">
        <f t="shared" si="19"/>
        <v>486</v>
      </c>
      <c r="D180">
        <f t="shared" ca="1" si="17"/>
        <v>-1.4999999999999999E-2</v>
      </c>
      <c r="E180">
        <f t="shared" ca="1" si="20"/>
        <v>0</v>
      </c>
      <c r="F180">
        <f t="shared" ca="1" si="21"/>
        <v>31</v>
      </c>
      <c r="G180">
        <f t="shared" ca="1" si="22"/>
        <v>32</v>
      </c>
      <c r="M180">
        <v>-276</v>
      </c>
      <c r="N180">
        <v>-3.65</v>
      </c>
    </row>
    <row r="181" spans="1:14">
      <c r="A181" s="32">
        <v>0</v>
      </c>
      <c r="B181" s="33">
        <f t="shared" ca="1" si="18"/>
        <v>32</v>
      </c>
      <c r="C181">
        <f t="shared" si="19"/>
        <v>486</v>
      </c>
      <c r="D181">
        <f t="shared" ca="1" si="17"/>
        <v>-1.4999999999999999E-2</v>
      </c>
      <c r="E181">
        <f t="shared" ca="1" si="20"/>
        <v>0</v>
      </c>
      <c r="F181">
        <f t="shared" ca="1" si="21"/>
        <v>31</v>
      </c>
      <c r="G181">
        <f t="shared" ca="1" si="22"/>
        <v>32</v>
      </c>
      <c r="M181">
        <v>-275</v>
      </c>
      <c r="N181">
        <v>-3.6419999999999999</v>
      </c>
    </row>
    <row r="182" spans="1:14">
      <c r="A182" s="32">
        <v>0</v>
      </c>
      <c r="B182" s="33">
        <f t="shared" ca="1" si="18"/>
        <v>32</v>
      </c>
      <c r="C182">
        <f t="shared" si="19"/>
        <v>486</v>
      </c>
      <c r="D182">
        <f t="shared" ca="1" si="17"/>
        <v>-1.4999999999999999E-2</v>
      </c>
      <c r="E182">
        <f t="shared" ca="1" si="20"/>
        <v>0</v>
      </c>
      <c r="F182">
        <f t="shared" ca="1" si="21"/>
        <v>31</v>
      </c>
      <c r="G182">
        <f t="shared" ca="1" si="22"/>
        <v>32</v>
      </c>
      <c r="M182">
        <v>-274</v>
      </c>
      <c r="N182">
        <v>-3.6339999999999999</v>
      </c>
    </row>
    <row r="183" spans="1:14">
      <c r="A183" s="32">
        <v>0</v>
      </c>
      <c r="B183" s="33">
        <f t="shared" ca="1" si="18"/>
        <v>32</v>
      </c>
      <c r="C183">
        <f t="shared" si="19"/>
        <v>486</v>
      </c>
      <c r="D183">
        <f t="shared" ca="1" si="17"/>
        <v>-1.4999999999999999E-2</v>
      </c>
      <c r="E183">
        <f t="shared" ca="1" si="20"/>
        <v>0</v>
      </c>
      <c r="F183">
        <f t="shared" ca="1" si="21"/>
        <v>31</v>
      </c>
      <c r="G183">
        <f t="shared" ca="1" si="22"/>
        <v>32</v>
      </c>
      <c r="M183">
        <v>-273</v>
      </c>
      <c r="N183">
        <v>-3.6269999999999998</v>
      </c>
    </row>
    <row r="184" spans="1:14">
      <c r="A184" s="32">
        <v>0</v>
      </c>
      <c r="B184" s="33">
        <f t="shared" ca="1" si="18"/>
        <v>32</v>
      </c>
      <c r="C184">
        <f t="shared" si="19"/>
        <v>486</v>
      </c>
      <c r="D184">
        <f t="shared" ca="1" si="17"/>
        <v>-1.4999999999999999E-2</v>
      </c>
      <c r="E184">
        <f t="shared" ca="1" si="20"/>
        <v>0</v>
      </c>
      <c r="F184">
        <f t="shared" ca="1" si="21"/>
        <v>31</v>
      </c>
      <c r="G184">
        <f t="shared" ca="1" si="22"/>
        <v>32</v>
      </c>
      <c r="M184">
        <v>-272</v>
      </c>
      <c r="N184">
        <v>-3.6190000000000002</v>
      </c>
    </row>
    <row r="185" spans="1:14">
      <c r="A185" s="32">
        <v>0</v>
      </c>
      <c r="B185" s="33">
        <f t="shared" ca="1" si="18"/>
        <v>32</v>
      </c>
      <c r="C185">
        <f t="shared" si="19"/>
        <v>486</v>
      </c>
      <c r="D185">
        <f t="shared" ca="1" si="17"/>
        <v>-1.4999999999999999E-2</v>
      </c>
      <c r="E185">
        <f t="shared" ca="1" si="20"/>
        <v>0</v>
      </c>
      <c r="F185">
        <f t="shared" ca="1" si="21"/>
        <v>31</v>
      </c>
      <c r="G185">
        <f t="shared" ca="1" si="22"/>
        <v>32</v>
      </c>
      <c r="M185">
        <v>-271</v>
      </c>
      <c r="N185">
        <v>-3.6110000000000002</v>
      </c>
    </row>
    <row r="186" spans="1:14">
      <c r="A186" s="32">
        <v>0</v>
      </c>
      <c r="B186" s="33">
        <f t="shared" ca="1" si="18"/>
        <v>32</v>
      </c>
      <c r="C186">
        <f t="shared" si="19"/>
        <v>486</v>
      </c>
      <c r="D186">
        <f t="shared" ca="1" si="17"/>
        <v>-1.4999999999999999E-2</v>
      </c>
      <c r="E186">
        <f t="shared" ca="1" si="20"/>
        <v>0</v>
      </c>
      <c r="F186">
        <f t="shared" ca="1" si="21"/>
        <v>31</v>
      </c>
      <c r="G186">
        <f t="shared" ca="1" si="22"/>
        <v>32</v>
      </c>
      <c r="M186">
        <v>-270</v>
      </c>
      <c r="N186">
        <v>-3.6040000000000001</v>
      </c>
    </row>
    <row r="187" spans="1:14">
      <c r="A187" s="32">
        <v>0</v>
      </c>
      <c r="B187" s="33">
        <f t="shared" ca="1" si="18"/>
        <v>32</v>
      </c>
      <c r="C187">
        <f t="shared" si="19"/>
        <v>486</v>
      </c>
      <c r="D187">
        <f t="shared" ca="1" si="17"/>
        <v>-1.4999999999999999E-2</v>
      </c>
      <c r="E187">
        <f t="shared" ca="1" si="20"/>
        <v>0</v>
      </c>
      <c r="F187">
        <f t="shared" ca="1" si="21"/>
        <v>31</v>
      </c>
      <c r="G187">
        <f t="shared" ca="1" si="22"/>
        <v>32</v>
      </c>
      <c r="M187">
        <v>-269</v>
      </c>
      <c r="N187">
        <v>-3.5960000000000001</v>
      </c>
    </row>
    <row r="188" spans="1:14">
      <c r="A188" s="32">
        <v>0</v>
      </c>
      <c r="B188" s="33">
        <f t="shared" ca="1" si="18"/>
        <v>32</v>
      </c>
      <c r="C188">
        <f t="shared" si="19"/>
        <v>486</v>
      </c>
      <c r="D188">
        <f t="shared" ca="1" si="17"/>
        <v>-1.4999999999999999E-2</v>
      </c>
      <c r="E188">
        <f t="shared" ca="1" si="20"/>
        <v>0</v>
      </c>
      <c r="F188">
        <f t="shared" ca="1" si="21"/>
        <v>31</v>
      </c>
      <c r="G188">
        <f t="shared" ca="1" si="22"/>
        <v>32</v>
      </c>
      <c r="M188">
        <v>-268</v>
      </c>
      <c r="N188">
        <v>-3.5880000000000001</v>
      </c>
    </row>
    <row r="189" spans="1:14">
      <c r="A189" s="45">
        <f>formulas!$D266</f>
        <v>0</v>
      </c>
      <c r="B189" s="33">
        <f t="shared" ca="1" si="18"/>
        <v>32</v>
      </c>
      <c r="C189">
        <f t="shared" si="19"/>
        <v>486</v>
      </c>
      <c r="D189">
        <f t="shared" ca="1" si="17"/>
        <v>-1.4999999999999999E-2</v>
      </c>
      <c r="E189">
        <f t="shared" ca="1" si="20"/>
        <v>0</v>
      </c>
      <c r="F189">
        <f t="shared" ca="1" si="21"/>
        <v>31</v>
      </c>
      <c r="G189">
        <f t="shared" ca="1" si="22"/>
        <v>32</v>
      </c>
      <c r="M189">
        <v>-267</v>
      </c>
      <c r="N189">
        <v>-3.58</v>
      </c>
    </row>
    <row r="190" spans="1:14">
      <c r="A190" s="45">
        <f>formulas!$D266</f>
        <v>0</v>
      </c>
      <c r="B190" s="33">
        <f t="shared" ca="1" si="18"/>
        <v>32</v>
      </c>
      <c r="C190">
        <f t="shared" si="19"/>
        <v>486</v>
      </c>
      <c r="D190">
        <f t="shared" ca="1" si="17"/>
        <v>-1.4999999999999999E-2</v>
      </c>
      <c r="E190">
        <f t="shared" ca="1" si="20"/>
        <v>0</v>
      </c>
      <c r="F190">
        <f t="shared" ca="1" si="21"/>
        <v>31</v>
      </c>
      <c r="G190">
        <f t="shared" ca="1" si="22"/>
        <v>32</v>
      </c>
      <c r="M190">
        <v>-266</v>
      </c>
      <c r="N190">
        <v>-3.5720000000000001</v>
      </c>
    </row>
    <row r="191" spans="1:14">
      <c r="A191" s="45">
        <f>formulas!$D266</f>
        <v>0</v>
      </c>
      <c r="B191" s="33">
        <f t="shared" ca="1" si="18"/>
        <v>32</v>
      </c>
      <c r="C191">
        <f t="shared" si="19"/>
        <v>486</v>
      </c>
      <c r="D191">
        <f t="shared" ca="1" si="17"/>
        <v>-1.4999999999999999E-2</v>
      </c>
      <c r="E191">
        <f t="shared" ca="1" si="20"/>
        <v>0</v>
      </c>
      <c r="F191">
        <f t="shared" ca="1" si="21"/>
        <v>31</v>
      </c>
      <c r="G191">
        <f t="shared" ca="1" si="22"/>
        <v>32</v>
      </c>
      <c r="M191">
        <v>-265</v>
      </c>
      <c r="N191">
        <v>-3.5640000000000001</v>
      </c>
    </row>
    <row r="192" spans="1:14">
      <c r="A192" s="32">
        <v>0</v>
      </c>
      <c r="B192" s="33">
        <f t="shared" ca="1" si="18"/>
        <v>32</v>
      </c>
      <c r="C192">
        <f t="shared" si="19"/>
        <v>486</v>
      </c>
      <c r="D192">
        <f t="shared" ca="1" si="17"/>
        <v>-1.4999999999999999E-2</v>
      </c>
      <c r="E192">
        <f t="shared" ca="1" si="20"/>
        <v>0</v>
      </c>
      <c r="F192">
        <f t="shared" ca="1" si="21"/>
        <v>31</v>
      </c>
      <c r="G192">
        <f t="shared" ca="1" si="22"/>
        <v>32</v>
      </c>
      <c r="M192">
        <v>-264</v>
      </c>
      <c r="N192">
        <v>-3.556</v>
      </c>
    </row>
    <row r="193" spans="1:14">
      <c r="A193" s="32">
        <v>0</v>
      </c>
      <c r="B193" s="33">
        <f t="shared" ca="1" si="18"/>
        <v>32</v>
      </c>
      <c r="C193">
        <f t="shared" si="19"/>
        <v>486</v>
      </c>
      <c r="D193">
        <f t="shared" ca="1" si="17"/>
        <v>-1.4999999999999999E-2</v>
      </c>
      <c r="E193">
        <f t="shared" ca="1" si="20"/>
        <v>0</v>
      </c>
      <c r="F193">
        <f t="shared" ca="1" si="21"/>
        <v>31</v>
      </c>
      <c r="G193">
        <f t="shared" ca="1" si="22"/>
        <v>32</v>
      </c>
      <c r="M193">
        <v>-263</v>
      </c>
      <c r="N193">
        <v>-3.548</v>
      </c>
    </row>
    <row r="194" spans="1:14">
      <c r="A194" s="32">
        <v>0</v>
      </c>
      <c r="B194" s="33">
        <f t="shared" ca="1" si="18"/>
        <v>32</v>
      </c>
      <c r="C194">
        <f t="shared" si="19"/>
        <v>486</v>
      </c>
      <c r="D194">
        <f t="shared" ca="1" si="17"/>
        <v>-1.4999999999999999E-2</v>
      </c>
      <c r="E194">
        <f t="shared" ca="1" si="20"/>
        <v>0</v>
      </c>
      <c r="F194">
        <f t="shared" ca="1" si="21"/>
        <v>31</v>
      </c>
      <c r="G194">
        <f t="shared" ca="1" si="22"/>
        <v>32</v>
      </c>
      <c r="M194">
        <v>-262</v>
      </c>
      <c r="N194">
        <v>-3.54</v>
      </c>
    </row>
    <row r="195" spans="1:14">
      <c r="A195" s="32">
        <v>0</v>
      </c>
      <c r="B195" s="33">
        <f t="shared" ca="1" si="18"/>
        <v>32</v>
      </c>
      <c r="C195">
        <f t="shared" si="19"/>
        <v>486</v>
      </c>
      <c r="D195">
        <f t="shared" ref="D195:D258" ca="1" si="23">INDIRECT(ADDRESS(C195+1,14))</f>
        <v>-1.4999999999999999E-2</v>
      </c>
      <c r="E195">
        <f t="shared" ca="1" si="20"/>
        <v>0</v>
      </c>
      <c r="F195">
        <f t="shared" ca="1" si="21"/>
        <v>31</v>
      </c>
      <c r="G195">
        <f t="shared" ca="1" si="22"/>
        <v>32</v>
      </c>
      <c r="M195">
        <v>-261</v>
      </c>
      <c r="N195">
        <v>-3.532</v>
      </c>
    </row>
    <row r="196" spans="1:14">
      <c r="A196" s="32">
        <v>0</v>
      </c>
      <c r="B196" s="33">
        <f t="shared" ca="1" si="18"/>
        <v>32</v>
      </c>
      <c r="C196">
        <f t="shared" si="19"/>
        <v>486</v>
      </c>
      <c r="D196">
        <f t="shared" ca="1" si="23"/>
        <v>-1.4999999999999999E-2</v>
      </c>
      <c r="E196">
        <f t="shared" ca="1" si="20"/>
        <v>0</v>
      </c>
      <c r="F196">
        <f t="shared" ca="1" si="21"/>
        <v>31</v>
      </c>
      <c r="G196">
        <f t="shared" ca="1" si="22"/>
        <v>32</v>
      </c>
      <c r="M196">
        <v>-260</v>
      </c>
      <c r="N196">
        <v>-3.524</v>
      </c>
    </row>
    <row r="197" spans="1:14">
      <c r="A197" s="32">
        <v>0</v>
      </c>
      <c r="B197" s="33">
        <f t="shared" ca="1" si="18"/>
        <v>32</v>
      </c>
      <c r="C197">
        <f t="shared" si="19"/>
        <v>486</v>
      </c>
      <c r="D197">
        <f t="shared" ca="1" si="23"/>
        <v>-1.4999999999999999E-2</v>
      </c>
      <c r="E197">
        <f t="shared" ca="1" si="20"/>
        <v>0</v>
      </c>
      <c r="F197">
        <f t="shared" ca="1" si="21"/>
        <v>31</v>
      </c>
      <c r="G197">
        <f t="shared" ca="1" si="22"/>
        <v>32</v>
      </c>
      <c r="M197">
        <v>-259</v>
      </c>
      <c r="N197">
        <v>-3.516</v>
      </c>
    </row>
    <row r="198" spans="1:14">
      <c r="A198" s="32">
        <v>0</v>
      </c>
      <c r="B198" s="33">
        <f t="shared" ca="1" si="18"/>
        <v>32</v>
      </c>
      <c r="C198">
        <f t="shared" si="19"/>
        <v>486</v>
      </c>
      <c r="D198">
        <f t="shared" ca="1" si="23"/>
        <v>-1.4999999999999999E-2</v>
      </c>
      <c r="E198">
        <f t="shared" ca="1" si="20"/>
        <v>0</v>
      </c>
      <c r="F198">
        <f t="shared" ca="1" si="21"/>
        <v>31</v>
      </c>
      <c r="G198">
        <f t="shared" ca="1" si="22"/>
        <v>32</v>
      </c>
      <c r="M198">
        <v>-258</v>
      </c>
      <c r="N198">
        <v>-3.508</v>
      </c>
    </row>
    <row r="199" spans="1:14">
      <c r="A199" s="32">
        <v>0</v>
      </c>
      <c r="B199" s="33">
        <f t="shared" ca="1" si="18"/>
        <v>32</v>
      </c>
      <c r="C199">
        <f t="shared" si="19"/>
        <v>486</v>
      </c>
      <c r="D199">
        <f t="shared" ca="1" si="23"/>
        <v>-1.4999999999999999E-2</v>
      </c>
      <c r="E199">
        <f t="shared" ca="1" si="20"/>
        <v>0</v>
      </c>
      <c r="F199">
        <f t="shared" ca="1" si="21"/>
        <v>31</v>
      </c>
      <c r="G199">
        <f t="shared" ca="1" si="22"/>
        <v>32</v>
      </c>
      <c r="M199">
        <v>-257</v>
      </c>
      <c r="N199">
        <v>-3.4990000000000001</v>
      </c>
    </row>
    <row r="200" spans="1:14">
      <c r="A200" s="32">
        <v>0</v>
      </c>
      <c r="B200" s="33">
        <f t="shared" ca="1" si="18"/>
        <v>32</v>
      </c>
      <c r="C200">
        <f t="shared" si="19"/>
        <v>486</v>
      </c>
      <c r="D200">
        <f t="shared" ca="1" si="23"/>
        <v>-1.4999999999999999E-2</v>
      </c>
      <c r="E200">
        <f t="shared" ca="1" si="20"/>
        <v>0</v>
      </c>
      <c r="F200">
        <f t="shared" ca="1" si="21"/>
        <v>31</v>
      </c>
      <c r="G200">
        <f t="shared" ca="1" si="22"/>
        <v>32</v>
      </c>
      <c r="M200">
        <v>-256</v>
      </c>
      <c r="N200">
        <v>-3.4910000000000001</v>
      </c>
    </row>
    <row r="201" spans="1:14">
      <c r="A201" s="45">
        <f>formulas!$D278</f>
        <v>0</v>
      </c>
      <c r="B201" s="33">
        <f t="shared" ca="1" si="18"/>
        <v>32</v>
      </c>
      <c r="C201">
        <f t="shared" si="19"/>
        <v>486</v>
      </c>
      <c r="D201">
        <f t="shared" ca="1" si="23"/>
        <v>-1.4999999999999999E-2</v>
      </c>
      <c r="E201">
        <f t="shared" ca="1" si="20"/>
        <v>0</v>
      </c>
      <c r="F201">
        <f t="shared" ca="1" si="21"/>
        <v>31</v>
      </c>
      <c r="G201">
        <f t="shared" ca="1" si="22"/>
        <v>32</v>
      </c>
      <c r="M201">
        <v>-255</v>
      </c>
      <c r="N201">
        <v>-3.4830000000000001</v>
      </c>
    </row>
    <row r="202" spans="1:14">
      <c r="A202" s="45">
        <f>formulas!$D278</f>
        <v>0</v>
      </c>
      <c r="B202" s="33">
        <f t="shared" ca="1" si="18"/>
        <v>32</v>
      </c>
      <c r="C202">
        <f t="shared" si="19"/>
        <v>486</v>
      </c>
      <c r="D202">
        <f t="shared" ca="1" si="23"/>
        <v>-1.4999999999999999E-2</v>
      </c>
      <c r="E202">
        <f t="shared" ca="1" si="20"/>
        <v>0</v>
      </c>
      <c r="F202">
        <f t="shared" ca="1" si="21"/>
        <v>31</v>
      </c>
      <c r="G202">
        <f t="shared" ca="1" si="22"/>
        <v>32</v>
      </c>
      <c r="M202">
        <v>-254</v>
      </c>
      <c r="N202">
        <v>-3.4740000000000002</v>
      </c>
    </row>
    <row r="203" spans="1:14">
      <c r="A203" s="45">
        <f>formulas!$D278</f>
        <v>0</v>
      </c>
      <c r="B203" s="33">
        <f t="shared" ca="1" si="18"/>
        <v>32</v>
      </c>
      <c r="C203">
        <f t="shared" si="19"/>
        <v>486</v>
      </c>
      <c r="D203">
        <f t="shared" ca="1" si="23"/>
        <v>-1.4999999999999999E-2</v>
      </c>
      <c r="E203">
        <f t="shared" ca="1" si="20"/>
        <v>0</v>
      </c>
      <c r="F203">
        <f t="shared" ca="1" si="21"/>
        <v>31</v>
      </c>
      <c r="G203">
        <f t="shared" ca="1" si="22"/>
        <v>32</v>
      </c>
      <c r="M203">
        <v>-253</v>
      </c>
      <c r="N203">
        <v>-3.4660000000000002</v>
      </c>
    </row>
    <row r="204" spans="1:14">
      <c r="A204" s="32">
        <v>0</v>
      </c>
      <c r="B204" s="33">
        <f t="shared" ca="1" si="18"/>
        <v>32</v>
      </c>
      <c r="C204">
        <f t="shared" si="19"/>
        <v>486</v>
      </c>
      <c r="D204">
        <f t="shared" ca="1" si="23"/>
        <v>-1.4999999999999999E-2</v>
      </c>
      <c r="E204">
        <f t="shared" ca="1" si="20"/>
        <v>0</v>
      </c>
      <c r="F204">
        <f t="shared" ca="1" si="21"/>
        <v>31</v>
      </c>
      <c r="G204">
        <f t="shared" ca="1" si="22"/>
        <v>32</v>
      </c>
      <c r="M204">
        <v>-252</v>
      </c>
      <c r="N204">
        <v>-3.4580000000000002</v>
      </c>
    </row>
    <row r="205" spans="1:14">
      <c r="A205" s="32">
        <v>0</v>
      </c>
      <c r="B205" s="33">
        <f t="shared" ca="1" si="18"/>
        <v>32</v>
      </c>
      <c r="C205">
        <f t="shared" si="19"/>
        <v>486</v>
      </c>
      <c r="D205">
        <f t="shared" ca="1" si="23"/>
        <v>-1.4999999999999999E-2</v>
      </c>
      <c r="E205">
        <f t="shared" ca="1" si="20"/>
        <v>0</v>
      </c>
      <c r="F205">
        <f t="shared" ca="1" si="21"/>
        <v>31</v>
      </c>
      <c r="G205">
        <f t="shared" ca="1" si="22"/>
        <v>32</v>
      </c>
      <c r="M205">
        <v>-251</v>
      </c>
      <c r="N205">
        <v>-3.4489999999999998</v>
      </c>
    </row>
    <row r="206" spans="1:14">
      <c r="A206" s="32">
        <v>0</v>
      </c>
      <c r="B206" s="33">
        <f t="shared" ca="1" si="18"/>
        <v>32</v>
      </c>
      <c r="C206">
        <f t="shared" si="19"/>
        <v>486</v>
      </c>
      <c r="D206">
        <f t="shared" ca="1" si="23"/>
        <v>-1.4999999999999999E-2</v>
      </c>
      <c r="E206">
        <f t="shared" ca="1" si="20"/>
        <v>0</v>
      </c>
      <c r="F206">
        <f t="shared" ca="1" si="21"/>
        <v>31</v>
      </c>
      <c r="G206">
        <f t="shared" ca="1" si="22"/>
        <v>32</v>
      </c>
      <c r="M206">
        <v>-250</v>
      </c>
      <c r="N206">
        <v>-3.4409999999999998</v>
      </c>
    </row>
    <row r="207" spans="1:14">
      <c r="A207" s="32">
        <v>0</v>
      </c>
      <c r="B207" s="33">
        <f t="shared" ca="1" si="18"/>
        <v>32</v>
      </c>
      <c r="C207">
        <f t="shared" si="19"/>
        <v>486</v>
      </c>
      <c r="D207">
        <f t="shared" ca="1" si="23"/>
        <v>-1.4999999999999999E-2</v>
      </c>
      <c r="E207">
        <f t="shared" ca="1" si="20"/>
        <v>0</v>
      </c>
      <c r="F207">
        <f t="shared" ca="1" si="21"/>
        <v>31</v>
      </c>
      <c r="G207">
        <f t="shared" ca="1" si="22"/>
        <v>32</v>
      </c>
      <c r="M207">
        <v>-249</v>
      </c>
      <c r="N207">
        <v>-3.4319999999999999</v>
      </c>
    </row>
    <row r="208" spans="1:14">
      <c r="A208" s="32">
        <v>0</v>
      </c>
      <c r="B208" s="33">
        <f t="shared" ca="1" si="18"/>
        <v>32</v>
      </c>
      <c r="C208">
        <f t="shared" si="19"/>
        <v>486</v>
      </c>
      <c r="D208">
        <f t="shared" ca="1" si="23"/>
        <v>-1.4999999999999999E-2</v>
      </c>
      <c r="E208">
        <f t="shared" ca="1" si="20"/>
        <v>0</v>
      </c>
      <c r="F208">
        <f t="shared" ca="1" si="21"/>
        <v>31</v>
      </c>
      <c r="G208">
        <f t="shared" ca="1" si="22"/>
        <v>32</v>
      </c>
      <c r="M208">
        <v>-248</v>
      </c>
      <c r="N208">
        <v>-3.4239999999999999</v>
      </c>
    </row>
    <row r="209" spans="1:14">
      <c r="A209" s="32">
        <v>0</v>
      </c>
      <c r="B209" s="33">
        <f t="shared" ca="1" si="18"/>
        <v>32</v>
      </c>
      <c r="C209">
        <f t="shared" si="19"/>
        <v>486</v>
      </c>
      <c r="D209">
        <f t="shared" ca="1" si="23"/>
        <v>-1.4999999999999999E-2</v>
      </c>
      <c r="E209">
        <f t="shared" ca="1" si="20"/>
        <v>0</v>
      </c>
      <c r="F209">
        <f t="shared" ca="1" si="21"/>
        <v>31</v>
      </c>
      <c r="G209">
        <f t="shared" ca="1" si="22"/>
        <v>32</v>
      </c>
      <c r="M209">
        <v>-247</v>
      </c>
      <c r="N209">
        <v>-3.415</v>
      </c>
    </row>
    <row r="210" spans="1:14">
      <c r="A210" s="32">
        <v>0</v>
      </c>
      <c r="B210" s="33">
        <f t="shared" ca="1" si="18"/>
        <v>32</v>
      </c>
      <c r="C210">
        <f t="shared" si="19"/>
        <v>486</v>
      </c>
      <c r="D210">
        <f t="shared" ca="1" si="23"/>
        <v>-1.4999999999999999E-2</v>
      </c>
      <c r="E210">
        <f t="shared" ca="1" si="20"/>
        <v>0</v>
      </c>
      <c r="F210">
        <f t="shared" ca="1" si="21"/>
        <v>31</v>
      </c>
      <c r="G210">
        <f t="shared" ca="1" si="22"/>
        <v>32</v>
      </c>
      <c r="M210">
        <v>-246</v>
      </c>
      <c r="N210">
        <v>-3.407</v>
      </c>
    </row>
    <row r="211" spans="1:14">
      <c r="A211" s="32">
        <v>0</v>
      </c>
      <c r="B211" s="33">
        <f t="shared" ca="1" si="18"/>
        <v>32</v>
      </c>
      <c r="C211">
        <f t="shared" si="19"/>
        <v>486</v>
      </c>
      <c r="D211">
        <f t="shared" ca="1" si="23"/>
        <v>-1.4999999999999999E-2</v>
      </c>
      <c r="E211">
        <f t="shared" ca="1" si="20"/>
        <v>0</v>
      </c>
      <c r="F211">
        <f t="shared" ca="1" si="21"/>
        <v>31</v>
      </c>
      <c r="G211">
        <f t="shared" ca="1" si="22"/>
        <v>32</v>
      </c>
      <c r="M211">
        <v>-245</v>
      </c>
      <c r="N211">
        <v>-3.3980000000000001</v>
      </c>
    </row>
    <row r="212" spans="1:14">
      <c r="A212" s="32">
        <v>0</v>
      </c>
      <c r="B212" s="33">
        <f t="shared" ca="1" si="18"/>
        <v>32</v>
      </c>
      <c r="C212">
        <f t="shared" si="19"/>
        <v>486</v>
      </c>
      <c r="D212">
        <f t="shared" ca="1" si="23"/>
        <v>-1.4999999999999999E-2</v>
      </c>
      <c r="E212">
        <f t="shared" ca="1" si="20"/>
        <v>0</v>
      </c>
      <c r="F212">
        <f t="shared" ca="1" si="21"/>
        <v>31</v>
      </c>
      <c r="G212">
        <f t="shared" ca="1" si="22"/>
        <v>32</v>
      </c>
      <c r="M212">
        <v>-244</v>
      </c>
      <c r="N212">
        <v>-3.3889999999999998</v>
      </c>
    </row>
    <row r="213" spans="1:14">
      <c r="A213" s="45">
        <f>formulas!$D290</f>
        <v>0</v>
      </c>
      <c r="B213" s="33">
        <f t="shared" ca="1" si="18"/>
        <v>32</v>
      </c>
      <c r="C213">
        <f t="shared" si="19"/>
        <v>486</v>
      </c>
      <c r="D213">
        <f t="shared" ca="1" si="23"/>
        <v>-1.4999999999999999E-2</v>
      </c>
      <c r="E213">
        <f t="shared" ca="1" si="20"/>
        <v>0</v>
      </c>
      <c r="F213">
        <f t="shared" ca="1" si="21"/>
        <v>31</v>
      </c>
      <c r="G213">
        <f t="shared" ca="1" si="22"/>
        <v>32</v>
      </c>
      <c r="M213">
        <v>-243</v>
      </c>
      <c r="N213">
        <v>-3.38</v>
      </c>
    </row>
    <row r="214" spans="1:14">
      <c r="A214" s="45">
        <f>formulas!$D290</f>
        <v>0</v>
      </c>
      <c r="B214" s="33">
        <f t="shared" ca="1" si="18"/>
        <v>32</v>
      </c>
      <c r="C214">
        <f t="shared" si="19"/>
        <v>486</v>
      </c>
      <c r="D214">
        <f t="shared" ca="1" si="23"/>
        <v>-1.4999999999999999E-2</v>
      </c>
      <c r="E214">
        <f t="shared" ca="1" si="20"/>
        <v>0</v>
      </c>
      <c r="F214">
        <f t="shared" ca="1" si="21"/>
        <v>31</v>
      </c>
      <c r="G214">
        <f t="shared" ca="1" si="22"/>
        <v>32</v>
      </c>
      <c r="M214">
        <v>-242</v>
      </c>
      <c r="N214">
        <v>-3.3719999999999999</v>
      </c>
    </row>
    <row r="215" spans="1:14">
      <c r="A215" s="45">
        <f>formulas!$D290</f>
        <v>0</v>
      </c>
      <c r="B215" s="33">
        <f t="shared" ca="1" si="18"/>
        <v>32</v>
      </c>
      <c r="C215">
        <f t="shared" si="19"/>
        <v>486</v>
      </c>
      <c r="D215">
        <f t="shared" ca="1" si="23"/>
        <v>-1.4999999999999999E-2</v>
      </c>
      <c r="E215">
        <f t="shared" ca="1" si="20"/>
        <v>0</v>
      </c>
      <c r="F215">
        <f t="shared" ca="1" si="21"/>
        <v>31</v>
      </c>
      <c r="G215">
        <f t="shared" ca="1" si="22"/>
        <v>32</v>
      </c>
      <c r="M215">
        <v>-241</v>
      </c>
      <c r="N215">
        <v>-3.363</v>
      </c>
    </row>
    <row r="216" spans="1:14">
      <c r="A216" s="32">
        <v>0</v>
      </c>
      <c r="B216" s="33">
        <f t="shared" ca="1" si="18"/>
        <v>32</v>
      </c>
      <c r="C216">
        <f t="shared" si="19"/>
        <v>486</v>
      </c>
      <c r="D216">
        <f t="shared" ca="1" si="23"/>
        <v>-1.4999999999999999E-2</v>
      </c>
      <c r="E216">
        <f t="shared" ca="1" si="20"/>
        <v>0</v>
      </c>
      <c r="F216">
        <f t="shared" ca="1" si="21"/>
        <v>31</v>
      </c>
      <c r="G216">
        <f t="shared" ca="1" si="22"/>
        <v>32</v>
      </c>
      <c r="M216">
        <v>-240</v>
      </c>
      <c r="N216">
        <v>-3.3540000000000001</v>
      </c>
    </row>
    <row r="217" spans="1:14">
      <c r="A217" s="32">
        <v>0</v>
      </c>
      <c r="B217" s="33">
        <f t="shared" ca="1" si="18"/>
        <v>32</v>
      </c>
      <c r="C217">
        <f t="shared" si="19"/>
        <v>486</v>
      </c>
      <c r="D217">
        <f t="shared" ca="1" si="23"/>
        <v>-1.4999999999999999E-2</v>
      </c>
      <c r="E217">
        <f t="shared" ca="1" si="20"/>
        <v>0</v>
      </c>
      <c r="F217">
        <f t="shared" ca="1" si="21"/>
        <v>31</v>
      </c>
      <c r="G217">
        <f t="shared" ca="1" si="22"/>
        <v>32</v>
      </c>
      <c r="M217">
        <v>-239</v>
      </c>
      <c r="N217">
        <v>-3.3450000000000002</v>
      </c>
    </row>
    <row r="218" spans="1:14">
      <c r="A218" s="32">
        <v>0</v>
      </c>
      <c r="B218" s="33">
        <f t="shared" ca="1" si="18"/>
        <v>32</v>
      </c>
      <c r="C218">
        <f t="shared" si="19"/>
        <v>486</v>
      </c>
      <c r="D218">
        <f t="shared" ca="1" si="23"/>
        <v>-1.4999999999999999E-2</v>
      </c>
      <c r="E218">
        <f t="shared" ca="1" si="20"/>
        <v>0</v>
      </c>
      <c r="F218">
        <f t="shared" ca="1" si="21"/>
        <v>31</v>
      </c>
      <c r="G218">
        <f t="shared" ca="1" si="22"/>
        <v>32</v>
      </c>
      <c r="M218">
        <v>-238</v>
      </c>
      <c r="N218">
        <v>-3.3359999999999999</v>
      </c>
    </row>
    <row r="219" spans="1:14">
      <c r="A219" s="32">
        <v>0</v>
      </c>
      <c r="B219" s="33">
        <f t="shared" ca="1" si="18"/>
        <v>32</v>
      </c>
      <c r="C219">
        <f t="shared" si="19"/>
        <v>486</v>
      </c>
      <c r="D219">
        <f t="shared" ca="1" si="23"/>
        <v>-1.4999999999999999E-2</v>
      </c>
      <c r="E219">
        <f t="shared" ca="1" si="20"/>
        <v>0</v>
      </c>
      <c r="F219">
        <f t="shared" ca="1" si="21"/>
        <v>31</v>
      </c>
      <c r="G219">
        <f t="shared" ca="1" si="22"/>
        <v>32</v>
      </c>
      <c r="M219">
        <v>-237</v>
      </c>
      <c r="N219">
        <v>-3.327</v>
      </c>
    </row>
    <row r="220" spans="1:14">
      <c r="A220" s="32">
        <v>0</v>
      </c>
      <c r="B220" s="33">
        <f t="shared" ca="1" si="18"/>
        <v>32</v>
      </c>
      <c r="C220">
        <f t="shared" si="19"/>
        <v>486</v>
      </c>
      <c r="D220">
        <f t="shared" ca="1" si="23"/>
        <v>-1.4999999999999999E-2</v>
      </c>
      <c r="E220">
        <f t="shared" ca="1" si="20"/>
        <v>0</v>
      </c>
      <c r="F220">
        <f t="shared" ca="1" si="21"/>
        <v>31</v>
      </c>
      <c r="G220">
        <f t="shared" ca="1" si="22"/>
        <v>32</v>
      </c>
      <c r="M220">
        <v>-236</v>
      </c>
      <c r="N220">
        <v>-3.3180000000000001</v>
      </c>
    </row>
    <row r="221" spans="1:14">
      <c r="A221" s="32">
        <v>0</v>
      </c>
      <c r="B221" s="33">
        <f t="shared" ca="1" si="18"/>
        <v>32</v>
      </c>
      <c r="C221">
        <f t="shared" si="19"/>
        <v>486</v>
      </c>
      <c r="D221">
        <f t="shared" ca="1" si="23"/>
        <v>-1.4999999999999999E-2</v>
      </c>
      <c r="E221">
        <f t="shared" ca="1" si="20"/>
        <v>0</v>
      </c>
      <c r="F221">
        <f t="shared" ca="1" si="21"/>
        <v>31</v>
      </c>
      <c r="G221">
        <f t="shared" ca="1" si="22"/>
        <v>32</v>
      </c>
      <c r="M221">
        <v>-235</v>
      </c>
      <c r="N221">
        <v>-3.3090000000000002</v>
      </c>
    </row>
    <row r="222" spans="1:14">
      <c r="A222" s="32">
        <v>0</v>
      </c>
      <c r="B222" s="33">
        <f t="shared" ca="1" si="18"/>
        <v>32</v>
      </c>
      <c r="C222">
        <f t="shared" si="19"/>
        <v>486</v>
      </c>
      <c r="D222">
        <f t="shared" ca="1" si="23"/>
        <v>-1.4999999999999999E-2</v>
      </c>
      <c r="E222">
        <f t="shared" ca="1" si="20"/>
        <v>0</v>
      </c>
      <c r="F222">
        <f t="shared" ca="1" si="21"/>
        <v>31</v>
      </c>
      <c r="G222">
        <f t="shared" ca="1" si="22"/>
        <v>32</v>
      </c>
      <c r="M222">
        <v>-234</v>
      </c>
      <c r="N222">
        <v>-3.3</v>
      </c>
    </row>
    <row r="223" spans="1:14">
      <c r="A223" s="32">
        <v>0</v>
      </c>
      <c r="B223" s="33">
        <f t="shared" ca="1" si="18"/>
        <v>32</v>
      </c>
      <c r="C223">
        <f t="shared" si="19"/>
        <v>486</v>
      </c>
      <c r="D223">
        <f t="shared" ca="1" si="23"/>
        <v>-1.4999999999999999E-2</v>
      </c>
      <c r="E223">
        <f t="shared" ca="1" si="20"/>
        <v>0</v>
      </c>
      <c r="F223">
        <f t="shared" ca="1" si="21"/>
        <v>31</v>
      </c>
      <c r="G223">
        <f t="shared" ca="1" si="22"/>
        <v>32</v>
      </c>
      <c r="M223">
        <v>-233</v>
      </c>
      <c r="N223">
        <v>-3.2909999999999999</v>
      </c>
    </row>
    <row r="224" spans="1:14">
      <c r="A224" s="32">
        <v>0</v>
      </c>
      <c r="B224" s="33">
        <f t="shared" ca="1" si="18"/>
        <v>32</v>
      </c>
      <c r="C224">
        <f t="shared" si="19"/>
        <v>486</v>
      </c>
      <c r="D224">
        <f t="shared" ca="1" si="23"/>
        <v>-1.4999999999999999E-2</v>
      </c>
      <c r="E224">
        <f t="shared" ca="1" si="20"/>
        <v>0</v>
      </c>
      <c r="F224">
        <f t="shared" ca="1" si="21"/>
        <v>31</v>
      </c>
      <c r="G224">
        <f t="shared" ca="1" si="22"/>
        <v>32</v>
      </c>
      <c r="M224">
        <v>-232</v>
      </c>
      <c r="N224">
        <v>-3.282</v>
      </c>
    </row>
    <row r="225" spans="1:14">
      <c r="A225" s="45">
        <f>formulas!$D302</f>
        <v>0</v>
      </c>
      <c r="B225" s="33">
        <f t="shared" ca="1" si="18"/>
        <v>32</v>
      </c>
      <c r="C225">
        <f t="shared" si="19"/>
        <v>486</v>
      </c>
      <c r="D225">
        <f t="shared" ca="1" si="23"/>
        <v>-1.4999999999999999E-2</v>
      </c>
      <c r="E225">
        <f t="shared" ca="1" si="20"/>
        <v>0</v>
      </c>
      <c r="F225">
        <f t="shared" ca="1" si="21"/>
        <v>31</v>
      </c>
      <c r="G225">
        <f t="shared" ca="1" si="22"/>
        <v>32</v>
      </c>
      <c r="M225">
        <v>-231</v>
      </c>
      <c r="N225">
        <v>-3.2730000000000001</v>
      </c>
    </row>
    <row r="226" spans="1:14">
      <c r="A226" s="45">
        <f>formulas!$D302</f>
        <v>0</v>
      </c>
      <c r="B226" s="33">
        <f t="shared" ca="1" si="18"/>
        <v>32</v>
      </c>
      <c r="C226">
        <f t="shared" si="19"/>
        <v>486</v>
      </c>
      <c r="D226">
        <f t="shared" ca="1" si="23"/>
        <v>-1.4999999999999999E-2</v>
      </c>
      <c r="E226">
        <f t="shared" ca="1" si="20"/>
        <v>0</v>
      </c>
      <c r="F226">
        <f t="shared" ca="1" si="21"/>
        <v>31</v>
      </c>
      <c r="G226">
        <f t="shared" ca="1" si="22"/>
        <v>32</v>
      </c>
      <c r="M226">
        <v>-230</v>
      </c>
      <c r="N226">
        <v>-3.2639999999999998</v>
      </c>
    </row>
    <row r="227" spans="1:14">
      <c r="A227" s="45">
        <f>formulas!$D302</f>
        <v>0</v>
      </c>
      <c r="B227" s="33">
        <f t="shared" ref="B227:B290" ca="1" si="24">(A227-D227)/(E227-D227)*(G227-F227)+F227</f>
        <v>32</v>
      </c>
      <c r="C227">
        <f t="shared" ref="C227:C290" si="25">COUNTIF($N$2:$N$25400,"&lt;"&amp;A227)</f>
        <v>486</v>
      </c>
      <c r="D227">
        <f t="shared" ca="1" si="23"/>
        <v>-1.4999999999999999E-2</v>
      </c>
      <c r="E227">
        <f t="shared" ref="E227:E290" ca="1" si="26">INDIRECT(ADDRESS(C227+2,14))</f>
        <v>0</v>
      </c>
      <c r="F227">
        <f t="shared" ref="F227:F290" ca="1" si="27">INDIRECT(ADDRESS(C227+1,13))</f>
        <v>31</v>
      </c>
      <c r="G227">
        <f t="shared" ref="G227:G290" ca="1" si="28">INDIRECT(ADDRESS(C227+2,13))</f>
        <v>32</v>
      </c>
      <c r="M227">
        <v>-229</v>
      </c>
      <c r="N227">
        <v>-3.2549999999999999</v>
      </c>
    </row>
    <row r="228" spans="1:14">
      <c r="A228" s="32">
        <v>0</v>
      </c>
      <c r="B228" s="33">
        <f t="shared" ca="1" si="24"/>
        <v>32</v>
      </c>
      <c r="C228">
        <f t="shared" si="25"/>
        <v>486</v>
      </c>
      <c r="D228">
        <f t="shared" ca="1" si="23"/>
        <v>-1.4999999999999999E-2</v>
      </c>
      <c r="E228">
        <f t="shared" ca="1" si="26"/>
        <v>0</v>
      </c>
      <c r="F228">
        <f t="shared" ca="1" si="27"/>
        <v>31</v>
      </c>
      <c r="G228">
        <f t="shared" ca="1" si="28"/>
        <v>32</v>
      </c>
      <c r="M228">
        <v>-228</v>
      </c>
      <c r="N228">
        <v>-3.246</v>
      </c>
    </row>
    <row r="229" spans="1:14">
      <c r="A229" s="32">
        <v>0</v>
      </c>
      <c r="B229" s="33">
        <f t="shared" ca="1" si="24"/>
        <v>32</v>
      </c>
      <c r="C229">
        <f t="shared" si="25"/>
        <v>486</v>
      </c>
      <c r="D229">
        <f t="shared" ca="1" si="23"/>
        <v>-1.4999999999999999E-2</v>
      </c>
      <c r="E229">
        <f t="shared" ca="1" si="26"/>
        <v>0</v>
      </c>
      <c r="F229">
        <f t="shared" ca="1" si="27"/>
        <v>31</v>
      </c>
      <c r="G229">
        <f t="shared" ca="1" si="28"/>
        <v>32</v>
      </c>
      <c r="M229">
        <v>-227</v>
      </c>
      <c r="N229">
        <v>-3.2360000000000002</v>
      </c>
    </row>
    <row r="230" spans="1:14">
      <c r="A230" s="32">
        <v>0</v>
      </c>
      <c r="B230" s="33">
        <f t="shared" ca="1" si="24"/>
        <v>32</v>
      </c>
      <c r="C230">
        <f t="shared" si="25"/>
        <v>486</v>
      </c>
      <c r="D230">
        <f t="shared" ca="1" si="23"/>
        <v>-1.4999999999999999E-2</v>
      </c>
      <c r="E230">
        <f t="shared" ca="1" si="26"/>
        <v>0</v>
      </c>
      <c r="F230">
        <f t="shared" ca="1" si="27"/>
        <v>31</v>
      </c>
      <c r="G230">
        <f t="shared" ca="1" si="28"/>
        <v>32</v>
      </c>
      <c r="M230">
        <v>-226</v>
      </c>
      <c r="N230">
        <v>-3.2269999999999999</v>
      </c>
    </row>
    <row r="231" spans="1:14">
      <c r="A231" s="32">
        <v>0</v>
      </c>
      <c r="B231" s="33">
        <f t="shared" ca="1" si="24"/>
        <v>32</v>
      </c>
      <c r="C231">
        <f t="shared" si="25"/>
        <v>486</v>
      </c>
      <c r="D231">
        <f t="shared" ca="1" si="23"/>
        <v>-1.4999999999999999E-2</v>
      </c>
      <c r="E231">
        <f t="shared" ca="1" si="26"/>
        <v>0</v>
      </c>
      <c r="F231">
        <f t="shared" ca="1" si="27"/>
        <v>31</v>
      </c>
      <c r="G231">
        <f t="shared" ca="1" si="28"/>
        <v>32</v>
      </c>
      <c r="M231">
        <v>-225</v>
      </c>
      <c r="N231">
        <v>-3.218</v>
      </c>
    </row>
    <row r="232" spans="1:14">
      <c r="A232" s="32">
        <v>0</v>
      </c>
      <c r="B232" s="33">
        <f t="shared" ca="1" si="24"/>
        <v>32</v>
      </c>
      <c r="C232">
        <f t="shared" si="25"/>
        <v>486</v>
      </c>
      <c r="D232">
        <f t="shared" ca="1" si="23"/>
        <v>-1.4999999999999999E-2</v>
      </c>
      <c r="E232">
        <f t="shared" ca="1" si="26"/>
        <v>0</v>
      </c>
      <c r="F232">
        <f t="shared" ca="1" si="27"/>
        <v>31</v>
      </c>
      <c r="G232">
        <f t="shared" ca="1" si="28"/>
        <v>32</v>
      </c>
      <c r="M232">
        <v>-224</v>
      </c>
      <c r="N232">
        <v>-3.2080000000000002</v>
      </c>
    </row>
    <row r="233" spans="1:14">
      <c r="A233" s="32">
        <v>0</v>
      </c>
      <c r="B233" s="33">
        <f t="shared" ca="1" si="24"/>
        <v>32</v>
      </c>
      <c r="C233">
        <f t="shared" si="25"/>
        <v>486</v>
      </c>
      <c r="D233">
        <f t="shared" ca="1" si="23"/>
        <v>-1.4999999999999999E-2</v>
      </c>
      <c r="E233">
        <f t="shared" ca="1" si="26"/>
        <v>0</v>
      </c>
      <c r="F233">
        <f t="shared" ca="1" si="27"/>
        <v>31</v>
      </c>
      <c r="G233">
        <f t="shared" ca="1" si="28"/>
        <v>32</v>
      </c>
      <c r="M233">
        <v>-223</v>
      </c>
      <c r="N233">
        <v>-3.1989999999999998</v>
      </c>
    </row>
    <row r="234" spans="1:14">
      <c r="A234" s="32">
        <v>0</v>
      </c>
      <c r="B234" s="33">
        <f t="shared" ca="1" si="24"/>
        <v>32</v>
      </c>
      <c r="C234">
        <f t="shared" si="25"/>
        <v>486</v>
      </c>
      <c r="D234">
        <f t="shared" ca="1" si="23"/>
        <v>-1.4999999999999999E-2</v>
      </c>
      <c r="E234">
        <f t="shared" ca="1" si="26"/>
        <v>0</v>
      </c>
      <c r="F234">
        <f t="shared" ca="1" si="27"/>
        <v>31</v>
      </c>
      <c r="G234">
        <f t="shared" ca="1" si="28"/>
        <v>32</v>
      </c>
      <c r="M234">
        <v>-222</v>
      </c>
      <c r="N234">
        <v>-3.1890000000000001</v>
      </c>
    </row>
    <row r="235" spans="1:14">
      <c r="A235" s="32">
        <v>0</v>
      </c>
      <c r="B235" s="33">
        <f t="shared" ca="1" si="24"/>
        <v>32</v>
      </c>
      <c r="C235">
        <f t="shared" si="25"/>
        <v>486</v>
      </c>
      <c r="D235">
        <f t="shared" ca="1" si="23"/>
        <v>-1.4999999999999999E-2</v>
      </c>
      <c r="E235">
        <f t="shared" ca="1" si="26"/>
        <v>0</v>
      </c>
      <c r="F235">
        <f t="shared" ca="1" si="27"/>
        <v>31</v>
      </c>
      <c r="G235">
        <f t="shared" ca="1" si="28"/>
        <v>32</v>
      </c>
      <c r="M235">
        <v>-221</v>
      </c>
      <c r="N235">
        <v>-3.18</v>
      </c>
    </row>
    <row r="236" spans="1:14">
      <c r="A236" s="32">
        <v>0</v>
      </c>
      <c r="B236" s="33">
        <f t="shared" ca="1" si="24"/>
        <v>32</v>
      </c>
      <c r="C236">
        <f t="shared" si="25"/>
        <v>486</v>
      </c>
      <c r="D236">
        <f t="shared" ca="1" si="23"/>
        <v>-1.4999999999999999E-2</v>
      </c>
      <c r="E236">
        <f t="shared" ca="1" si="26"/>
        <v>0</v>
      </c>
      <c r="F236">
        <f t="shared" ca="1" si="27"/>
        <v>31</v>
      </c>
      <c r="G236">
        <f t="shared" ca="1" si="28"/>
        <v>32</v>
      </c>
      <c r="M236">
        <v>-220</v>
      </c>
      <c r="N236">
        <v>-3.1709999999999998</v>
      </c>
    </row>
    <row r="237" spans="1:14">
      <c r="A237" s="45">
        <f>formulas!$D314</f>
        <v>0</v>
      </c>
      <c r="B237" s="33">
        <f t="shared" ca="1" si="24"/>
        <v>32</v>
      </c>
      <c r="C237">
        <f t="shared" si="25"/>
        <v>486</v>
      </c>
      <c r="D237">
        <f t="shared" ca="1" si="23"/>
        <v>-1.4999999999999999E-2</v>
      </c>
      <c r="E237">
        <f t="shared" ca="1" si="26"/>
        <v>0</v>
      </c>
      <c r="F237">
        <f t="shared" ca="1" si="27"/>
        <v>31</v>
      </c>
      <c r="G237">
        <f t="shared" ca="1" si="28"/>
        <v>32</v>
      </c>
      <c r="M237">
        <v>-219</v>
      </c>
      <c r="N237">
        <v>-3.161</v>
      </c>
    </row>
    <row r="238" spans="1:14">
      <c r="A238" s="45">
        <f>formulas!$D314</f>
        <v>0</v>
      </c>
      <c r="B238" s="33">
        <f t="shared" ca="1" si="24"/>
        <v>32</v>
      </c>
      <c r="C238">
        <f t="shared" si="25"/>
        <v>486</v>
      </c>
      <c r="D238">
        <f t="shared" ca="1" si="23"/>
        <v>-1.4999999999999999E-2</v>
      </c>
      <c r="E238">
        <f t="shared" ca="1" si="26"/>
        <v>0</v>
      </c>
      <c r="F238">
        <f t="shared" ca="1" si="27"/>
        <v>31</v>
      </c>
      <c r="G238">
        <f t="shared" ca="1" si="28"/>
        <v>32</v>
      </c>
      <c r="M238">
        <v>-218</v>
      </c>
      <c r="N238">
        <v>-3.1509999999999998</v>
      </c>
    </row>
    <row r="239" spans="1:14">
      <c r="A239" s="45">
        <f>formulas!$D314</f>
        <v>0</v>
      </c>
      <c r="B239" s="33">
        <f t="shared" ca="1" si="24"/>
        <v>32</v>
      </c>
      <c r="C239">
        <f t="shared" si="25"/>
        <v>486</v>
      </c>
      <c r="D239">
        <f t="shared" ca="1" si="23"/>
        <v>-1.4999999999999999E-2</v>
      </c>
      <c r="E239">
        <f t="shared" ca="1" si="26"/>
        <v>0</v>
      </c>
      <c r="F239">
        <f t="shared" ca="1" si="27"/>
        <v>31</v>
      </c>
      <c r="G239">
        <f t="shared" ca="1" si="28"/>
        <v>32</v>
      </c>
      <c r="M239">
        <v>-217</v>
      </c>
      <c r="N239">
        <v>-3.1419999999999999</v>
      </c>
    </row>
    <row r="240" spans="1:14">
      <c r="A240" s="32">
        <v>0</v>
      </c>
      <c r="B240" s="33">
        <f t="shared" ca="1" si="24"/>
        <v>32</v>
      </c>
      <c r="C240">
        <f t="shared" si="25"/>
        <v>486</v>
      </c>
      <c r="D240">
        <f t="shared" ca="1" si="23"/>
        <v>-1.4999999999999999E-2</v>
      </c>
      <c r="E240">
        <f t="shared" ca="1" si="26"/>
        <v>0</v>
      </c>
      <c r="F240">
        <f t="shared" ca="1" si="27"/>
        <v>31</v>
      </c>
      <c r="G240">
        <f t="shared" ca="1" si="28"/>
        <v>32</v>
      </c>
      <c r="M240">
        <v>-216</v>
      </c>
      <c r="N240">
        <v>-3.1320000000000001</v>
      </c>
    </row>
    <row r="241" spans="1:14">
      <c r="A241" s="32">
        <v>0</v>
      </c>
      <c r="B241" s="33">
        <f t="shared" ca="1" si="24"/>
        <v>32</v>
      </c>
      <c r="C241">
        <f t="shared" si="25"/>
        <v>486</v>
      </c>
      <c r="D241">
        <f t="shared" ca="1" si="23"/>
        <v>-1.4999999999999999E-2</v>
      </c>
      <c r="E241">
        <f t="shared" ca="1" si="26"/>
        <v>0</v>
      </c>
      <c r="F241">
        <f t="shared" ca="1" si="27"/>
        <v>31</v>
      </c>
      <c r="G241">
        <f t="shared" ca="1" si="28"/>
        <v>32</v>
      </c>
      <c r="M241">
        <v>-215</v>
      </c>
      <c r="N241">
        <v>-3.1230000000000002</v>
      </c>
    </row>
    <row r="242" spans="1:14">
      <c r="A242" s="32">
        <v>0</v>
      </c>
      <c r="B242" s="33">
        <f t="shared" ca="1" si="24"/>
        <v>32</v>
      </c>
      <c r="C242">
        <f t="shared" si="25"/>
        <v>486</v>
      </c>
      <c r="D242">
        <f t="shared" ca="1" si="23"/>
        <v>-1.4999999999999999E-2</v>
      </c>
      <c r="E242">
        <f t="shared" ca="1" si="26"/>
        <v>0</v>
      </c>
      <c r="F242">
        <f t="shared" ca="1" si="27"/>
        <v>31</v>
      </c>
      <c r="G242">
        <f t="shared" ca="1" si="28"/>
        <v>32</v>
      </c>
      <c r="M242">
        <v>-214</v>
      </c>
      <c r="N242">
        <v>-3.113</v>
      </c>
    </row>
    <row r="243" spans="1:14">
      <c r="A243" s="32">
        <v>0</v>
      </c>
      <c r="B243" s="33">
        <f t="shared" ca="1" si="24"/>
        <v>32</v>
      </c>
      <c r="C243">
        <f t="shared" si="25"/>
        <v>486</v>
      </c>
      <c r="D243">
        <f t="shared" ca="1" si="23"/>
        <v>-1.4999999999999999E-2</v>
      </c>
      <c r="E243">
        <f t="shared" ca="1" si="26"/>
        <v>0</v>
      </c>
      <c r="F243">
        <f t="shared" ca="1" si="27"/>
        <v>31</v>
      </c>
      <c r="G243">
        <f t="shared" ca="1" si="28"/>
        <v>32</v>
      </c>
      <c r="M243">
        <v>-213</v>
      </c>
      <c r="N243">
        <v>-3.1030000000000002</v>
      </c>
    </row>
    <row r="244" spans="1:14">
      <c r="A244" s="32">
        <v>0</v>
      </c>
      <c r="B244" s="33">
        <f t="shared" ca="1" si="24"/>
        <v>32</v>
      </c>
      <c r="C244">
        <f t="shared" si="25"/>
        <v>486</v>
      </c>
      <c r="D244">
        <f t="shared" ca="1" si="23"/>
        <v>-1.4999999999999999E-2</v>
      </c>
      <c r="E244">
        <f t="shared" ca="1" si="26"/>
        <v>0</v>
      </c>
      <c r="F244">
        <f t="shared" ca="1" si="27"/>
        <v>31</v>
      </c>
      <c r="G244">
        <f t="shared" ca="1" si="28"/>
        <v>32</v>
      </c>
      <c r="M244">
        <v>-212</v>
      </c>
      <c r="N244">
        <v>-3.093</v>
      </c>
    </row>
    <row r="245" spans="1:14">
      <c r="A245" s="32">
        <v>0</v>
      </c>
      <c r="B245" s="33">
        <f t="shared" ca="1" si="24"/>
        <v>32</v>
      </c>
      <c r="C245">
        <f t="shared" si="25"/>
        <v>486</v>
      </c>
      <c r="D245">
        <f t="shared" ca="1" si="23"/>
        <v>-1.4999999999999999E-2</v>
      </c>
      <c r="E245">
        <f t="shared" ca="1" si="26"/>
        <v>0</v>
      </c>
      <c r="F245">
        <f t="shared" ca="1" si="27"/>
        <v>31</v>
      </c>
      <c r="G245">
        <f t="shared" ca="1" si="28"/>
        <v>32</v>
      </c>
      <c r="M245">
        <v>-211</v>
      </c>
      <c r="N245">
        <v>-3.0840000000000001</v>
      </c>
    </row>
    <row r="246" spans="1:14">
      <c r="A246" s="32">
        <v>0</v>
      </c>
      <c r="B246" s="33">
        <f t="shared" ca="1" si="24"/>
        <v>32</v>
      </c>
      <c r="C246">
        <f t="shared" si="25"/>
        <v>486</v>
      </c>
      <c r="D246">
        <f t="shared" ca="1" si="23"/>
        <v>-1.4999999999999999E-2</v>
      </c>
      <c r="E246">
        <f t="shared" ca="1" si="26"/>
        <v>0</v>
      </c>
      <c r="F246">
        <f t="shared" ca="1" si="27"/>
        <v>31</v>
      </c>
      <c r="G246">
        <f t="shared" ca="1" si="28"/>
        <v>32</v>
      </c>
      <c r="M246">
        <v>-210</v>
      </c>
      <c r="N246">
        <v>-3.0739999999999998</v>
      </c>
    </row>
    <row r="247" spans="1:14">
      <c r="A247" s="32">
        <v>0</v>
      </c>
      <c r="B247" s="33">
        <f t="shared" ca="1" si="24"/>
        <v>32</v>
      </c>
      <c r="C247">
        <f t="shared" si="25"/>
        <v>486</v>
      </c>
      <c r="D247">
        <f t="shared" ca="1" si="23"/>
        <v>-1.4999999999999999E-2</v>
      </c>
      <c r="E247">
        <f t="shared" ca="1" si="26"/>
        <v>0</v>
      </c>
      <c r="F247">
        <f t="shared" ca="1" si="27"/>
        <v>31</v>
      </c>
      <c r="G247">
        <f t="shared" ca="1" si="28"/>
        <v>32</v>
      </c>
      <c r="M247">
        <v>-209</v>
      </c>
      <c r="N247">
        <v>-3.0640000000000001</v>
      </c>
    </row>
    <row r="248" spans="1:14">
      <c r="A248" s="32">
        <v>0</v>
      </c>
      <c r="B248" s="33">
        <f t="shared" ca="1" si="24"/>
        <v>32</v>
      </c>
      <c r="C248">
        <f t="shared" si="25"/>
        <v>486</v>
      </c>
      <c r="D248">
        <f t="shared" ca="1" si="23"/>
        <v>-1.4999999999999999E-2</v>
      </c>
      <c r="E248">
        <f t="shared" ca="1" si="26"/>
        <v>0</v>
      </c>
      <c r="F248">
        <f t="shared" ca="1" si="27"/>
        <v>31</v>
      </c>
      <c r="G248">
        <f t="shared" ca="1" si="28"/>
        <v>32</v>
      </c>
      <c r="M248">
        <v>-208</v>
      </c>
      <c r="N248">
        <v>-3.0539999999999998</v>
      </c>
    </row>
    <row r="249" spans="1:14">
      <c r="A249" s="45">
        <f>formulas!$D326</f>
        <v>0</v>
      </c>
      <c r="B249" s="33">
        <f t="shared" ca="1" si="24"/>
        <v>32</v>
      </c>
      <c r="C249">
        <f t="shared" si="25"/>
        <v>486</v>
      </c>
      <c r="D249">
        <f t="shared" ca="1" si="23"/>
        <v>-1.4999999999999999E-2</v>
      </c>
      <c r="E249">
        <f t="shared" ca="1" si="26"/>
        <v>0</v>
      </c>
      <c r="F249">
        <f t="shared" ca="1" si="27"/>
        <v>31</v>
      </c>
      <c r="G249">
        <f t="shared" ca="1" si="28"/>
        <v>32</v>
      </c>
      <c r="M249">
        <v>-207</v>
      </c>
      <c r="N249">
        <v>-3.044</v>
      </c>
    </row>
    <row r="250" spans="1:14">
      <c r="A250" s="45">
        <f>formulas!$D326</f>
        <v>0</v>
      </c>
      <c r="B250" s="33">
        <f t="shared" ca="1" si="24"/>
        <v>32</v>
      </c>
      <c r="C250">
        <f t="shared" si="25"/>
        <v>486</v>
      </c>
      <c r="D250">
        <f t="shared" ca="1" si="23"/>
        <v>-1.4999999999999999E-2</v>
      </c>
      <c r="E250">
        <f t="shared" ca="1" si="26"/>
        <v>0</v>
      </c>
      <c r="F250">
        <f t="shared" ca="1" si="27"/>
        <v>31</v>
      </c>
      <c r="G250">
        <f t="shared" ca="1" si="28"/>
        <v>32</v>
      </c>
      <c r="M250">
        <v>-206</v>
      </c>
      <c r="N250">
        <v>-3.0339999999999998</v>
      </c>
    </row>
    <row r="251" spans="1:14">
      <c r="A251" s="45">
        <f>formulas!$D326</f>
        <v>0</v>
      </c>
      <c r="B251" s="33">
        <f t="shared" ca="1" si="24"/>
        <v>32</v>
      </c>
      <c r="C251">
        <f t="shared" si="25"/>
        <v>486</v>
      </c>
      <c r="D251">
        <f t="shared" ca="1" si="23"/>
        <v>-1.4999999999999999E-2</v>
      </c>
      <c r="E251">
        <f t="shared" ca="1" si="26"/>
        <v>0</v>
      </c>
      <c r="F251">
        <f t="shared" ca="1" si="27"/>
        <v>31</v>
      </c>
      <c r="G251">
        <f t="shared" ca="1" si="28"/>
        <v>32</v>
      </c>
      <c r="M251">
        <v>-205</v>
      </c>
      <c r="N251">
        <v>-3.024</v>
      </c>
    </row>
    <row r="252" spans="1:14">
      <c r="A252" s="32">
        <v>0</v>
      </c>
      <c r="B252" s="33">
        <f t="shared" ca="1" si="24"/>
        <v>32</v>
      </c>
      <c r="C252">
        <f t="shared" si="25"/>
        <v>486</v>
      </c>
      <c r="D252">
        <f t="shared" ca="1" si="23"/>
        <v>-1.4999999999999999E-2</v>
      </c>
      <c r="E252">
        <f t="shared" ca="1" si="26"/>
        <v>0</v>
      </c>
      <c r="F252">
        <f t="shared" ca="1" si="27"/>
        <v>31</v>
      </c>
      <c r="G252">
        <f t="shared" ca="1" si="28"/>
        <v>32</v>
      </c>
      <c r="M252">
        <v>-204</v>
      </c>
      <c r="N252">
        <v>-3.0139999999999998</v>
      </c>
    </row>
    <row r="253" spans="1:14">
      <c r="A253" s="32">
        <v>0</v>
      </c>
      <c r="B253" s="33">
        <f t="shared" ca="1" si="24"/>
        <v>32</v>
      </c>
      <c r="C253">
        <f t="shared" si="25"/>
        <v>486</v>
      </c>
      <c r="D253">
        <f t="shared" ca="1" si="23"/>
        <v>-1.4999999999999999E-2</v>
      </c>
      <c r="E253">
        <f t="shared" ca="1" si="26"/>
        <v>0</v>
      </c>
      <c r="F253">
        <f t="shared" ca="1" si="27"/>
        <v>31</v>
      </c>
      <c r="G253">
        <f t="shared" ca="1" si="28"/>
        <v>32</v>
      </c>
      <c r="M253">
        <v>-203</v>
      </c>
      <c r="N253">
        <v>-3.004</v>
      </c>
    </row>
    <row r="254" spans="1:14">
      <c r="A254" s="32">
        <v>0</v>
      </c>
      <c r="B254" s="33">
        <f t="shared" ca="1" si="24"/>
        <v>32</v>
      </c>
      <c r="C254">
        <f t="shared" si="25"/>
        <v>486</v>
      </c>
      <c r="D254">
        <f t="shared" ca="1" si="23"/>
        <v>-1.4999999999999999E-2</v>
      </c>
      <c r="E254">
        <f t="shared" ca="1" si="26"/>
        <v>0</v>
      </c>
      <c r="F254">
        <f t="shared" ca="1" si="27"/>
        <v>31</v>
      </c>
      <c r="G254">
        <f t="shared" ca="1" si="28"/>
        <v>32</v>
      </c>
      <c r="M254">
        <v>-202</v>
      </c>
      <c r="N254">
        <v>-2.9940000000000002</v>
      </c>
    </row>
    <row r="255" spans="1:14">
      <c r="A255" s="32">
        <v>0</v>
      </c>
      <c r="B255" s="33">
        <f t="shared" ca="1" si="24"/>
        <v>32</v>
      </c>
      <c r="C255">
        <f t="shared" si="25"/>
        <v>486</v>
      </c>
      <c r="D255">
        <f t="shared" ca="1" si="23"/>
        <v>-1.4999999999999999E-2</v>
      </c>
      <c r="E255">
        <f t="shared" ca="1" si="26"/>
        <v>0</v>
      </c>
      <c r="F255">
        <f t="shared" ca="1" si="27"/>
        <v>31</v>
      </c>
      <c r="G255">
        <f t="shared" ca="1" si="28"/>
        <v>32</v>
      </c>
      <c r="M255">
        <v>-201</v>
      </c>
      <c r="N255">
        <v>-2.984</v>
      </c>
    </row>
    <row r="256" spans="1:14">
      <c r="A256" s="32">
        <v>0</v>
      </c>
      <c r="B256" s="33">
        <f t="shared" ca="1" si="24"/>
        <v>32</v>
      </c>
      <c r="C256">
        <f t="shared" si="25"/>
        <v>486</v>
      </c>
      <c r="D256">
        <f t="shared" ca="1" si="23"/>
        <v>-1.4999999999999999E-2</v>
      </c>
      <c r="E256">
        <f t="shared" ca="1" si="26"/>
        <v>0</v>
      </c>
      <c r="F256">
        <f t="shared" ca="1" si="27"/>
        <v>31</v>
      </c>
      <c r="G256">
        <f t="shared" ca="1" si="28"/>
        <v>32</v>
      </c>
      <c r="M256">
        <v>-200</v>
      </c>
      <c r="N256">
        <v>-2.9740000000000002</v>
      </c>
    </row>
    <row r="257" spans="1:14">
      <c r="A257" s="32">
        <v>0</v>
      </c>
      <c r="B257" s="33">
        <f t="shared" ca="1" si="24"/>
        <v>32</v>
      </c>
      <c r="C257">
        <f t="shared" si="25"/>
        <v>486</v>
      </c>
      <c r="D257">
        <f t="shared" ca="1" si="23"/>
        <v>-1.4999999999999999E-2</v>
      </c>
      <c r="E257">
        <f t="shared" ca="1" si="26"/>
        <v>0</v>
      </c>
      <c r="F257">
        <f t="shared" ca="1" si="27"/>
        <v>31</v>
      </c>
      <c r="G257">
        <f t="shared" ca="1" si="28"/>
        <v>32</v>
      </c>
      <c r="M257">
        <v>-199</v>
      </c>
      <c r="N257">
        <v>-2.964</v>
      </c>
    </row>
    <row r="258" spans="1:14">
      <c r="A258" s="32">
        <v>0</v>
      </c>
      <c r="B258" s="33">
        <f t="shared" ca="1" si="24"/>
        <v>32</v>
      </c>
      <c r="C258">
        <f t="shared" si="25"/>
        <v>486</v>
      </c>
      <c r="D258">
        <f t="shared" ca="1" si="23"/>
        <v>-1.4999999999999999E-2</v>
      </c>
      <c r="E258">
        <f t="shared" ca="1" si="26"/>
        <v>0</v>
      </c>
      <c r="F258">
        <f t="shared" ca="1" si="27"/>
        <v>31</v>
      </c>
      <c r="G258">
        <f t="shared" ca="1" si="28"/>
        <v>32</v>
      </c>
      <c r="M258">
        <v>-198</v>
      </c>
      <c r="N258">
        <v>-2.9540000000000002</v>
      </c>
    </row>
    <row r="259" spans="1:14">
      <c r="A259" s="32">
        <v>0</v>
      </c>
      <c r="B259" s="33">
        <f t="shared" ca="1" si="24"/>
        <v>32</v>
      </c>
      <c r="C259">
        <f t="shared" si="25"/>
        <v>486</v>
      </c>
      <c r="D259">
        <f t="shared" ref="D259:D322" ca="1" si="29">INDIRECT(ADDRESS(C259+1,14))</f>
        <v>-1.4999999999999999E-2</v>
      </c>
      <c r="E259">
        <f t="shared" ca="1" si="26"/>
        <v>0</v>
      </c>
      <c r="F259">
        <f t="shared" ca="1" si="27"/>
        <v>31</v>
      </c>
      <c r="G259">
        <f t="shared" ca="1" si="28"/>
        <v>32</v>
      </c>
      <c r="M259">
        <v>-197</v>
      </c>
      <c r="N259">
        <v>-2.9430000000000001</v>
      </c>
    </row>
    <row r="260" spans="1:14">
      <c r="A260" s="32">
        <v>0</v>
      </c>
      <c r="B260" s="33">
        <f t="shared" ca="1" si="24"/>
        <v>32</v>
      </c>
      <c r="C260">
        <f t="shared" si="25"/>
        <v>486</v>
      </c>
      <c r="D260">
        <f t="shared" ca="1" si="29"/>
        <v>-1.4999999999999999E-2</v>
      </c>
      <c r="E260">
        <f t="shared" ca="1" si="26"/>
        <v>0</v>
      </c>
      <c r="F260">
        <f t="shared" ca="1" si="27"/>
        <v>31</v>
      </c>
      <c r="G260">
        <f t="shared" ca="1" si="28"/>
        <v>32</v>
      </c>
      <c r="M260">
        <v>-196</v>
      </c>
      <c r="N260">
        <v>-2.9329999999999998</v>
      </c>
    </row>
    <row r="261" spans="1:14">
      <c r="A261" s="45">
        <f>formulas!$D338</f>
        <v>0</v>
      </c>
      <c r="B261" s="33">
        <f t="shared" ca="1" si="24"/>
        <v>32</v>
      </c>
      <c r="C261">
        <f t="shared" si="25"/>
        <v>486</v>
      </c>
      <c r="D261">
        <f t="shared" ca="1" si="29"/>
        <v>-1.4999999999999999E-2</v>
      </c>
      <c r="E261">
        <f t="shared" ca="1" si="26"/>
        <v>0</v>
      </c>
      <c r="F261">
        <f t="shared" ca="1" si="27"/>
        <v>31</v>
      </c>
      <c r="G261">
        <f t="shared" ca="1" si="28"/>
        <v>32</v>
      </c>
      <c r="M261">
        <v>-195</v>
      </c>
      <c r="N261">
        <v>-2.923</v>
      </c>
    </row>
    <row r="262" spans="1:14">
      <c r="A262" s="45">
        <f>formulas!$D338</f>
        <v>0</v>
      </c>
      <c r="B262" s="33">
        <f t="shared" ca="1" si="24"/>
        <v>32</v>
      </c>
      <c r="C262">
        <f t="shared" si="25"/>
        <v>486</v>
      </c>
      <c r="D262">
        <f t="shared" ca="1" si="29"/>
        <v>-1.4999999999999999E-2</v>
      </c>
      <c r="E262">
        <f t="shared" ca="1" si="26"/>
        <v>0</v>
      </c>
      <c r="F262">
        <f t="shared" ca="1" si="27"/>
        <v>31</v>
      </c>
      <c r="G262">
        <f t="shared" ca="1" si="28"/>
        <v>32</v>
      </c>
      <c r="M262">
        <v>-194</v>
      </c>
      <c r="N262">
        <v>-2.9119999999999999</v>
      </c>
    </row>
    <row r="263" spans="1:14">
      <c r="A263" s="45">
        <f>formulas!$D338</f>
        <v>0</v>
      </c>
      <c r="B263" s="33">
        <f t="shared" ca="1" si="24"/>
        <v>32</v>
      </c>
      <c r="C263">
        <f t="shared" si="25"/>
        <v>486</v>
      </c>
      <c r="D263">
        <f t="shared" ca="1" si="29"/>
        <v>-1.4999999999999999E-2</v>
      </c>
      <c r="E263">
        <f t="shared" ca="1" si="26"/>
        <v>0</v>
      </c>
      <c r="F263">
        <f t="shared" ca="1" si="27"/>
        <v>31</v>
      </c>
      <c r="G263">
        <f t="shared" ca="1" si="28"/>
        <v>32</v>
      </c>
      <c r="M263">
        <v>-193</v>
      </c>
      <c r="N263">
        <v>-2.9020000000000001</v>
      </c>
    </row>
    <row r="264" spans="1:14">
      <c r="A264" s="32">
        <v>0</v>
      </c>
      <c r="B264" s="33">
        <f t="shared" ca="1" si="24"/>
        <v>32</v>
      </c>
      <c r="C264">
        <f t="shared" si="25"/>
        <v>486</v>
      </c>
      <c r="D264">
        <f t="shared" ca="1" si="29"/>
        <v>-1.4999999999999999E-2</v>
      </c>
      <c r="E264">
        <f t="shared" ca="1" si="26"/>
        <v>0</v>
      </c>
      <c r="F264">
        <f t="shared" ca="1" si="27"/>
        <v>31</v>
      </c>
      <c r="G264">
        <f t="shared" ca="1" si="28"/>
        <v>32</v>
      </c>
      <c r="M264">
        <v>-192</v>
      </c>
      <c r="N264">
        <v>-2.8919999999999999</v>
      </c>
    </row>
    <row r="265" spans="1:14">
      <c r="A265" s="32">
        <v>0</v>
      </c>
      <c r="B265" s="33">
        <f t="shared" ca="1" si="24"/>
        <v>32</v>
      </c>
      <c r="C265">
        <f t="shared" si="25"/>
        <v>486</v>
      </c>
      <c r="D265">
        <f t="shared" ca="1" si="29"/>
        <v>-1.4999999999999999E-2</v>
      </c>
      <c r="E265">
        <f t="shared" ca="1" si="26"/>
        <v>0</v>
      </c>
      <c r="F265">
        <f t="shared" ca="1" si="27"/>
        <v>31</v>
      </c>
      <c r="G265">
        <f t="shared" ca="1" si="28"/>
        <v>32</v>
      </c>
      <c r="M265">
        <v>-191</v>
      </c>
      <c r="N265">
        <v>-2.8809999999999998</v>
      </c>
    </row>
    <row r="266" spans="1:14">
      <c r="A266" s="32">
        <v>0</v>
      </c>
      <c r="B266" s="33">
        <f t="shared" ca="1" si="24"/>
        <v>32</v>
      </c>
      <c r="C266">
        <f t="shared" si="25"/>
        <v>486</v>
      </c>
      <c r="D266">
        <f t="shared" ca="1" si="29"/>
        <v>-1.4999999999999999E-2</v>
      </c>
      <c r="E266">
        <f t="shared" ca="1" si="26"/>
        <v>0</v>
      </c>
      <c r="F266">
        <f t="shared" ca="1" si="27"/>
        <v>31</v>
      </c>
      <c r="G266">
        <f t="shared" ca="1" si="28"/>
        <v>32</v>
      </c>
      <c r="M266">
        <v>-190</v>
      </c>
      <c r="N266">
        <v>-2.871</v>
      </c>
    </row>
    <row r="267" spans="1:14">
      <c r="A267" s="32">
        <v>0</v>
      </c>
      <c r="B267" s="33">
        <f t="shared" ca="1" si="24"/>
        <v>32</v>
      </c>
      <c r="C267">
        <f t="shared" si="25"/>
        <v>486</v>
      </c>
      <c r="D267">
        <f t="shared" ca="1" si="29"/>
        <v>-1.4999999999999999E-2</v>
      </c>
      <c r="E267">
        <f t="shared" ca="1" si="26"/>
        <v>0</v>
      </c>
      <c r="F267">
        <f t="shared" ca="1" si="27"/>
        <v>31</v>
      </c>
      <c r="G267">
        <f t="shared" ca="1" si="28"/>
        <v>32</v>
      </c>
      <c r="M267">
        <v>-189</v>
      </c>
      <c r="N267">
        <v>-2.86</v>
      </c>
    </row>
    <row r="268" spans="1:14">
      <c r="A268" s="32">
        <v>0</v>
      </c>
      <c r="B268" s="33">
        <f t="shared" ca="1" si="24"/>
        <v>32</v>
      </c>
      <c r="C268">
        <f t="shared" si="25"/>
        <v>486</v>
      </c>
      <c r="D268">
        <f t="shared" ca="1" si="29"/>
        <v>-1.4999999999999999E-2</v>
      </c>
      <c r="E268">
        <f t="shared" ca="1" si="26"/>
        <v>0</v>
      </c>
      <c r="F268">
        <f t="shared" ca="1" si="27"/>
        <v>31</v>
      </c>
      <c r="G268">
        <f t="shared" ca="1" si="28"/>
        <v>32</v>
      </c>
      <c r="M268">
        <v>-188</v>
      </c>
      <c r="N268">
        <v>-2.85</v>
      </c>
    </row>
    <row r="269" spans="1:14">
      <c r="A269" s="32">
        <v>0</v>
      </c>
      <c r="B269" s="33">
        <f t="shared" ca="1" si="24"/>
        <v>32</v>
      </c>
      <c r="C269">
        <f t="shared" si="25"/>
        <v>486</v>
      </c>
      <c r="D269">
        <f t="shared" ca="1" si="29"/>
        <v>-1.4999999999999999E-2</v>
      </c>
      <c r="E269">
        <f t="shared" ca="1" si="26"/>
        <v>0</v>
      </c>
      <c r="F269">
        <f t="shared" ca="1" si="27"/>
        <v>31</v>
      </c>
      <c r="G269">
        <f t="shared" ca="1" si="28"/>
        <v>32</v>
      </c>
      <c r="M269">
        <v>-187</v>
      </c>
      <c r="N269">
        <v>-2.839</v>
      </c>
    </row>
    <row r="270" spans="1:14">
      <c r="A270" s="32">
        <v>0</v>
      </c>
      <c r="B270" s="33">
        <f t="shared" ca="1" si="24"/>
        <v>32</v>
      </c>
      <c r="C270">
        <f t="shared" si="25"/>
        <v>486</v>
      </c>
      <c r="D270">
        <f t="shared" ca="1" si="29"/>
        <v>-1.4999999999999999E-2</v>
      </c>
      <c r="E270">
        <f t="shared" ca="1" si="26"/>
        <v>0</v>
      </c>
      <c r="F270">
        <f t="shared" ca="1" si="27"/>
        <v>31</v>
      </c>
      <c r="G270">
        <f t="shared" ca="1" si="28"/>
        <v>32</v>
      </c>
      <c r="M270">
        <v>-186</v>
      </c>
      <c r="N270">
        <v>-2.8290000000000002</v>
      </c>
    </row>
    <row r="271" spans="1:14">
      <c r="A271" s="32">
        <v>0</v>
      </c>
      <c r="B271" s="33">
        <f t="shared" ca="1" si="24"/>
        <v>32</v>
      </c>
      <c r="C271">
        <f t="shared" si="25"/>
        <v>486</v>
      </c>
      <c r="D271">
        <f t="shared" ca="1" si="29"/>
        <v>-1.4999999999999999E-2</v>
      </c>
      <c r="E271">
        <f t="shared" ca="1" si="26"/>
        <v>0</v>
      </c>
      <c r="F271">
        <f t="shared" ca="1" si="27"/>
        <v>31</v>
      </c>
      <c r="G271">
        <f t="shared" ca="1" si="28"/>
        <v>32</v>
      </c>
      <c r="M271">
        <v>-185</v>
      </c>
      <c r="N271">
        <v>-2.8180000000000001</v>
      </c>
    </row>
    <row r="272" spans="1:14">
      <c r="A272" s="32">
        <v>0</v>
      </c>
      <c r="B272" s="33">
        <f t="shared" ca="1" si="24"/>
        <v>32</v>
      </c>
      <c r="C272">
        <f t="shared" si="25"/>
        <v>486</v>
      </c>
      <c r="D272">
        <f t="shared" ca="1" si="29"/>
        <v>-1.4999999999999999E-2</v>
      </c>
      <c r="E272">
        <f t="shared" ca="1" si="26"/>
        <v>0</v>
      </c>
      <c r="F272">
        <f t="shared" ca="1" si="27"/>
        <v>31</v>
      </c>
      <c r="G272">
        <f t="shared" ca="1" si="28"/>
        <v>32</v>
      </c>
      <c r="M272">
        <v>-184</v>
      </c>
      <c r="N272">
        <v>-2.8079999999999998</v>
      </c>
    </row>
    <row r="273" spans="1:14">
      <c r="A273" s="45">
        <f>formulas!$D350</f>
        <v>0</v>
      </c>
      <c r="B273" s="33">
        <f t="shared" ca="1" si="24"/>
        <v>32</v>
      </c>
      <c r="C273">
        <f t="shared" si="25"/>
        <v>486</v>
      </c>
      <c r="D273">
        <f t="shared" ca="1" si="29"/>
        <v>-1.4999999999999999E-2</v>
      </c>
      <c r="E273">
        <f t="shared" ca="1" si="26"/>
        <v>0</v>
      </c>
      <c r="F273">
        <f t="shared" ca="1" si="27"/>
        <v>31</v>
      </c>
      <c r="G273">
        <f t="shared" ca="1" si="28"/>
        <v>32</v>
      </c>
      <c r="M273">
        <v>-183</v>
      </c>
      <c r="N273">
        <v>-2.7970000000000002</v>
      </c>
    </row>
    <row r="274" spans="1:14">
      <c r="A274" s="45">
        <f>formulas!$D350</f>
        <v>0</v>
      </c>
      <c r="B274" s="33">
        <f t="shared" ca="1" si="24"/>
        <v>32</v>
      </c>
      <c r="C274">
        <f t="shared" si="25"/>
        <v>486</v>
      </c>
      <c r="D274">
        <f t="shared" ca="1" si="29"/>
        <v>-1.4999999999999999E-2</v>
      </c>
      <c r="E274">
        <f t="shared" ca="1" si="26"/>
        <v>0</v>
      </c>
      <c r="F274">
        <f t="shared" ca="1" si="27"/>
        <v>31</v>
      </c>
      <c r="G274">
        <f t="shared" ca="1" si="28"/>
        <v>32</v>
      </c>
      <c r="M274">
        <v>-182</v>
      </c>
      <c r="N274">
        <v>-2.786</v>
      </c>
    </row>
    <row r="275" spans="1:14">
      <c r="A275" s="45">
        <f>formulas!$D350</f>
        <v>0</v>
      </c>
      <c r="B275" s="33">
        <f t="shared" ca="1" si="24"/>
        <v>32</v>
      </c>
      <c r="C275">
        <f t="shared" si="25"/>
        <v>486</v>
      </c>
      <c r="D275">
        <f t="shared" ca="1" si="29"/>
        <v>-1.4999999999999999E-2</v>
      </c>
      <c r="E275">
        <f t="shared" ca="1" si="26"/>
        <v>0</v>
      </c>
      <c r="F275">
        <f t="shared" ca="1" si="27"/>
        <v>31</v>
      </c>
      <c r="G275">
        <f t="shared" ca="1" si="28"/>
        <v>32</v>
      </c>
      <c r="M275">
        <v>-181</v>
      </c>
      <c r="N275">
        <v>-2.7759999999999998</v>
      </c>
    </row>
    <row r="276" spans="1:14">
      <c r="A276" s="32">
        <v>0</v>
      </c>
      <c r="B276" s="33">
        <f t="shared" ca="1" si="24"/>
        <v>32</v>
      </c>
      <c r="C276">
        <f t="shared" si="25"/>
        <v>486</v>
      </c>
      <c r="D276">
        <f t="shared" ca="1" si="29"/>
        <v>-1.4999999999999999E-2</v>
      </c>
      <c r="E276">
        <f t="shared" ca="1" si="26"/>
        <v>0</v>
      </c>
      <c r="F276">
        <f t="shared" ca="1" si="27"/>
        <v>31</v>
      </c>
      <c r="G276">
        <f t="shared" ca="1" si="28"/>
        <v>32</v>
      </c>
      <c r="M276">
        <v>-180</v>
      </c>
      <c r="N276">
        <v>-2.7650000000000001</v>
      </c>
    </row>
    <row r="277" spans="1:14">
      <c r="A277" s="32">
        <v>0</v>
      </c>
      <c r="B277" s="33">
        <f t="shared" ca="1" si="24"/>
        <v>32</v>
      </c>
      <c r="C277">
        <f t="shared" si="25"/>
        <v>486</v>
      </c>
      <c r="D277">
        <f t="shared" ca="1" si="29"/>
        <v>-1.4999999999999999E-2</v>
      </c>
      <c r="E277">
        <f t="shared" ca="1" si="26"/>
        <v>0</v>
      </c>
      <c r="F277">
        <f t="shared" ca="1" si="27"/>
        <v>31</v>
      </c>
      <c r="G277">
        <f t="shared" ca="1" si="28"/>
        <v>32</v>
      </c>
      <c r="M277">
        <v>-179</v>
      </c>
      <c r="N277">
        <v>-2.754</v>
      </c>
    </row>
    <row r="278" spans="1:14">
      <c r="A278" s="32">
        <v>0</v>
      </c>
      <c r="B278" s="33">
        <f t="shared" ca="1" si="24"/>
        <v>32</v>
      </c>
      <c r="C278">
        <f t="shared" si="25"/>
        <v>486</v>
      </c>
      <c r="D278">
        <f t="shared" ca="1" si="29"/>
        <v>-1.4999999999999999E-2</v>
      </c>
      <c r="E278">
        <f t="shared" ca="1" si="26"/>
        <v>0</v>
      </c>
      <c r="F278">
        <f t="shared" ca="1" si="27"/>
        <v>31</v>
      </c>
      <c r="G278">
        <f t="shared" ca="1" si="28"/>
        <v>32</v>
      </c>
      <c r="M278">
        <v>-178</v>
      </c>
      <c r="N278">
        <v>-2.7429999999999999</v>
      </c>
    </row>
    <row r="279" spans="1:14">
      <c r="A279" s="32">
        <v>0</v>
      </c>
      <c r="B279" s="33">
        <f t="shared" ca="1" si="24"/>
        <v>32</v>
      </c>
      <c r="C279">
        <f t="shared" si="25"/>
        <v>486</v>
      </c>
      <c r="D279">
        <f t="shared" ca="1" si="29"/>
        <v>-1.4999999999999999E-2</v>
      </c>
      <c r="E279">
        <f t="shared" ca="1" si="26"/>
        <v>0</v>
      </c>
      <c r="F279">
        <f t="shared" ca="1" si="27"/>
        <v>31</v>
      </c>
      <c r="G279">
        <f t="shared" ca="1" si="28"/>
        <v>32</v>
      </c>
      <c r="M279">
        <v>-177</v>
      </c>
      <c r="N279">
        <v>-2.7330000000000001</v>
      </c>
    </row>
    <row r="280" spans="1:14">
      <c r="A280" s="32">
        <v>0</v>
      </c>
      <c r="B280" s="33">
        <f t="shared" ca="1" si="24"/>
        <v>32</v>
      </c>
      <c r="C280">
        <f t="shared" si="25"/>
        <v>486</v>
      </c>
      <c r="D280">
        <f t="shared" ca="1" si="29"/>
        <v>-1.4999999999999999E-2</v>
      </c>
      <c r="E280">
        <f t="shared" ca="1" si="26"/>
        <v>0</v>
      </c>
      <c r="F280">
        <f t="shared" ca="1" si="27"/>
        <v>31</v>
      </c>
      <c r="G280">
        <f t="shared" ca="1" si="28"/>
        <v>32</v>
      </c>
      <c r="M280">
        <v>-176</v>
      </c>
      <c r="N280">
        <v>-2.722</v>
      </c>
    </row>
    <row r="281" spans="1:14">
      <c r="A281" s="32">
        <v>0</v>
      </c>
      <c r="B281" s="33">
        <f t="shared" ca="1" si="24"/>
        <v>32</v>
      </c>
      <c r="C281">
        <f t="shared" si="25"/>
        <v>486</v>
      </c>
      <c r="D281">
        <f t="shared" ca="1" si="29"/>
        <v>-1.4999999999999999E-2</v>
      </c>
      <c r="E281">
        <f t="shared" ca="1" si="26"/>
        <v>0</v>
      </c>
      <c r="F281">
        <f t="shared" ca="1" si="27"/>
        <v>31</v>
      </c>
      <c r="G281">
        <f t="shared" ca="1" si="28"/>
        <v>32</v>
      </c>
      <c r="M281">
        <v>-175</v>
      </c>
      <c r="N281">
        <v>-2.7109999999999999</v>
      </c>
    </row>
    <row r="282" spans="1:14">
      <c r="A282" s="32">
        <v>0</v>
      </c>
      <c r="B282" s="33">
        <f t="shared" ca="1" si="24"/>
        <v>32</v>
      </c>
      <c r="C282">
        <f t="shared" si="25"/>
        <v>486</v>
      </c>
      <c r="D282">
        <f t="shared" ca="1" si="29"/>
        <v>-1.4999999999999999E-2</v>
      </c>
      <c r="E282">
        <f t="shared" ca="1" si="26"/>
        <v>0</v>
      </c>
      <c r="F282">
        <f t="shared" ca="1" si="27"/>
        <v>31</v>
      </c>
      <c r="G282">
        <f t="shared" ca="1" si="28"/>
        <v>32</v>
      </c>
      <c r="M282">
        <v>-174</v>
      </c>
      <c r="N282">
        <v>-2.7</v>
      </c>
    </row>
    <row r="283" spans="1:14">
      <c r="A283" s="32">
        <v>0</v>
      </c>
      <c r="B283" s="33">
        <f t="shared" ca="1" si="24"/>
        <v>32</v>
      </c>
      <c r="C283">
        <f t="shared" si="25"/>
        <v>486</v>
      </c>
      <c r="D283">
        <f t="shared" ca="1" si="29"/>
        <v>-1.4999999999999999E-2</v>
      </c>
      <c r="E283">
        <f t="shared" ca="1" si="26"/>
        <v>0</v>
      </c>
      <c r="F283">
        <f t="shared" ca="1" si="27"/>
        <v>31</v>
      </c>
      <c r="G283">
        <f t="shared" ca="1" si="28"/>
        <v>32</v>
      </c>
      <c r="M283">
        <v>-173</v>
      </c>
      <c r="N283">
        <v>-2.6890000000000001</v>
      </c>
    </row>
    <row r="284" spans="1:14">
      <c r="A284" s="32">
        <v>0</v>
      </c>
      <c r="B284" s="33">
        <f t="shared" ca="1" si="24"/>
        <v>32</v>
      </c>
      <c r="C284">
        <f t="shared" si="25"/>
        <v>486</v>
      </c>
      <c r="D284">
        <f t="shared" ca="1" si="29"/>
        <v>-1.4999999999999999E-2</v>
      </c>
      <c r="E284">
        <f t="shared" ca="1" si="26"/>
        <v>0</v>
      </c>
      <c r="F284">
        <f t="shared" ca="1" si="27"/>
        <v>31</v>
      </c>
      <c r="G284">
        <f t="shared" ca="1" si="28"/>
        <v>32</v>
      </c>
      <c r="M284">
        <v>-172</v>
      </c>
      <c r="N284">
        <v>-2.6779999999999999</v>
      </c>
    </row>
    <row r="285" spans="1:14">
      <c r="A285" s="45">
        <f>formulas!$D362</f>
        <v>0</v>
      </c>
      <c r="B285" s="33">
        <f t="shared" ca="1" si="24"/>
        <v>32</v>
      </c>
      <c r="C285">
        <f t="shared" si="25"/>
        <v>486</v>
      </c>
      <c r="D285">
        <f t="shared" ca="1" si="29"/>
        <v>-1.4999999999999999E-2</v>
      </c>
      <c r="E285">
        <f t="shared" ca="1" si="26"/>
        <v>0</v>
      </c>
      <c r="F285">
        <f t="shared" ca="1" si="27"/>
        <v>31</v>
      </c>
      <c r="G285">
        <f t="shared" ca="1" si="28"/>
        <v>32</v>
      </c>
      <c r="M285">
        <v>-171</v>
      </c>
      <c r="N285">
        <v>-2.6669999999999998</v>
      </c>
    </row>
    <row r="286" spans="1:14">
      <c r="A286" s="45">
        <f>formulas!$D362</f>
        <v>0</v>
      </c>
      <c r="B286" s="33">
        <f t="shared" ca="1" si="24"/>
        <v>32</v>
      </c>
      <c r="C286">
        <f t="shared" si="25"/>
        <v>486</v>
      </c>
      <c r="D286">
        <f t="shared" ca="1" si="29"/>
        <v>-1.4999999999999999E-2</v>
      </c>
      <c r="E286">
        <f t="shared" ca="1" si="26"/>
        <v>0</v>
      </c>
      <c r="F286">
        <f t="shared" ca="1" si="27"/>
        <v>31</v>
      </c>
      <c r="G286">
        <f t="shared" ca="1" si="28"/>
        <v>32</v>
      </c>
      <c r="M286">
        <v>-170</v>
      </c>
      <c r="N286">
        <v>-2.6560000000000001</v>
      </c>
    </row>
    <row r="287" spans="1:14">
      <c r="A287" s="45">
        <f>formulas!$D362</f>
        <v>0</v>
      </c>
      <c r="B287" s="33">
        <f t="shared" ca="1" si="24"/>
        <v>32</v>
      </c>
      <c r="C287">
        <f t="shared" si="25"/>
        <v>486</v>
      </c>
      <c r="D287">
        <f t="shared" ca="1" si="29"/>
        <v>-1.4999999999999999E-2</v>
      </c>
      <c r="E287">
        <f t="shared" ca="1" si="26"/>
        <v>0</v>
      </c>
      <c r="F287">
        <f t="shared" ca="1" si="27"/>
        <v>31</v>
      </c>
      <c r="G287">
        <f t="shared" ca="1" si="28"/>
        <v>32</v>
      </c>
      <c r="M287">
        <v>-169</v>
      </c>
      <c r="N287">
        <v>-2.645</v>
      </c>
    </row>
    <row r="288" spans="1:14">
      <c r="A288" s="32">
        <v>0</v>
      </c>
      <c r="B288" s="33">
        <f t="shared" ca="1" si="24"/>
        <v>32</v>
      </c>
      <c r="C288">
        <f t="shared" si="25"/>
        <v>486</v>
      </c>
      <c r="D288">
        <f t="shared" ca="1" si="29"/>
        <v>-1.4999999999999999E-2</v>
      </c>
      <c r="E288">
        <f t="shared" ca="1" si="26"/>
        <v>0</v>
      </c>
      <c r="F288">
        <f t="shared" ca="1" si="27"/>
        <v>31</v>
      </c>
      <c r="G288">
        <f t="shared" ca="1" si="28"/>
        <v>32</v>
      </c>
      <c r="M288">
        <v>-168</v>
      </c>
      <c r="N288">
        <v>-2.6339999999999999</v>
      </c>
    </row>
    <row r="289" spans="1:14">
      <c r="A289" s="32">
        <v>0</v>
      </c>
      <c r="B289" s="33">
        <f t="shared" ca="1" si="24"/>
        <v>32</v>
      </c>
      <c r="C289">
        <f t="shared" si="25"/>
        <v>486</v>
      </c>
      <c r="D289">
        <f t="shared" ca="1" si="29"/>
        <v>-1.4999999999999999E-2</v>
      </c>
      <c r="E289">
        <f t="shared" ca="1" si="26"/>
        <v>0</v>
      </c>
      <c r="F289">
        <f t="shared" ca="1" si="27"/>
        <v>31</v>
      </c>
      <c r="G289">
        <f t="shared" ca="1" si="28"/>
        <v>32</v>
      </c>
      <c r="M289">
        <v>-167</v>
      </c>
      <c r="N289">
        <v>-2.6230000000000002</v>
      </c>
    </row>
    <row r="290" spans="1:14">
      <c r="A290" s="32">
        <v>0</v>
      </c>
      <c r="B290" s="33">
        <f t="shared" ca="1" si="24"/>
        <v>32</v>
      </c>
      <c r="C290">
        <f t="shared" si="25"/>
        <v>486</v>
      </c>
      <c r="D290">
        <f t="shared" ca="1" si="29"/>
        <v>-1.4999999999999999E-2</v>
      </c>
      <c r="E290">
        <f t="shared" ca="1" si="26"/>
        <v>0</v>
      </c>
      <c r="F290">
        <f t="shared" ca="1" si="27"/>
        <v>31</v>
      </c>
      <c r="G290">
        <f t="shared" ca="1" si="28"/>
        <v>32</v>
      </c>
      <c r="M290">
        <v>-166</v>
      </c>
      <c r="N290">
        <v>-2.6120000000000001</v>
      </c>
    </row>
    <row r="291" spans="1:14">
      <c r="A291" s="32">
        <v>0</v>
      </c>
      <c r="B291" s="33">
        <f t="shared" ref="B291:B354" ca="1" si="30">(A291-D291)/(E291-D291)*(G291-F291)+F291</f>
        <v>32</v>
      </c>
      <c r="C291">
        <f t="shared" ref="C291:C354" si="31">COUNTIF($N$2:$N$25400,"&lt;"&amp;A291)</f>
        <v>486</v>
      </c>
      <c r="D291">
        <f t="shared" ca="1" si="29"/>
        <v>-1.4999999999999999E-2</v>
      </c>
      <c r="E291">
        <f t="shared" ref="E291:E354" ca="1" si="32">INDIRECT(ADDRESS(C291+2,14))</f>
        <v>0</v>
      </c>
      <c r="F291">
        <f t="shared" ref="F291:F354" ca="1" si="33">INDIRECT(ADDRESS(C291+1,13))</f>
        <v>31</v>
      </c>
      <c r="G291">
        <f t="shared" ref="G291:G354" ca="1" si="34">INDIRECT(ADDRESS(C291+2,13))</f>
        <v>32</v>
      </c>
      <c r="M291">
        <v>-165</v>
      </c>
      <c r="N291">
        <v>-2.601</v>
      </c>
    </row>
    <row r="292" spans="1:14">
      <c r="A292" s="32">
        <v>0</v>
      </c>
      <c r="B292" s="33">
        <f t="shared" ca="1" si="30"/>
        <v>32</v>
      </c>
      <c r="C292">
        <f t="shared" si="31"/>
        <v>486</v>
      </c>
      <c r="D292">
        <f t="shared" ca="1" si="29"/>
        <v>-1.4999999999999999E-2</v>
      </c>
      <c r="E292">
        <f t="shared" ca="1" si="32"/>
        <v>0</v>
      </c>
      <c r="F292">
        <f t="shared" ca="1" si="33"/>
        <v>31</v>
      </c>
      <c r="G292">
        <f t="shared" ca="1" si="34"/>
        <v>32</v>
      </c>
      <c r="M292">
        <v>-164</v>
      </c>
      <c r="N292">
        <v>-2.589</v>
      </c>
    </row>
    <row r="293" spans="1:14">
      <c r="A293" s="32">
        <v>0</v>
      </c>
      <c r="B293" s="33">
        <f t="shared" ca="1" si="30"/>
        <v>32</v>
      </c>
      <c r="C293">
        <f t="shared" si="31"/>
        <v>486</v>
      </c>
      <c r="D293">
        <f t="shared" ca="1" si="29"/>
        <v>-1.4999999999999999E-2</v>
      </c>
      <c r="E293">
        <f t="shared" ca="1" si="32"/>
        <v>0</v>
      </c>
      <c r="F293">
        <f t="shared" ca="1" si="33"/>
        <v>31</v>
      </c>
      <c r="G293">
        <f t="shared" ca="1" si="34"/>
        <v>32</v>
      </c>
      <c r="M293">
        <v>-163</v>
      </c>
      <c r="N293">
        <v>-2.5779999999999998</v>
      </c>
    </row>
    <row r="294" spans="1:14">
      <c r="A294" s="32">
        <v>0</v>
      </c>
      <c r="B294" s="33">
        <f t="shared" ca="1" si="30"/>
        <v>32</v>
      </c>
      <c r="C294">
        <f t="shared" si="31"/>
        <v>486</v>
      </c>
      <c r="D294">
        <f t="shared" ca="1" si="29"/>
        <v>-1.4999999999999999E-2</v>
      </c>
      <c r="E294">
        <f t="shared" ca="1" si="32"/>
        <v>0</v>
      </c>
      <c r="F294">
        <f t="shared" ca="1" si="33"/>
        <v>31</v>
      </c>
      <c r="G294">
        <f t="shared" ca="1" si="34"/>
        <v>32</v>
      </c>
      <c r="M294">
        <v>-162</v>
      </c>
      <c r="N294">
        <v>-2.5670000000000002</v>
      </c>
    </row>
    <row r="295" spans="1:14">
      <c r="A295" s="32">
        <v>0</v>
      </c>
      <c r="B295" s="33">
        <f t="shared" ca="1" si="30"/>
        <v>32</v>
      </c>
      <c r="C295">
        <f t="shared" si="31"/>
        <v>486</v>
      </c>
      <c r="D295">
        <f t="shared" ca="1" si="29"/>
        <v>-1.4999999999999999E-2</v>
      </c>
      <c r="E295">
        <f t="shared" ca="1" si="32"/>
        <v>0</v>
      </c>
      <c r="F295">
        <f t="shared" ca="1" si="33"/>
        <v>31</v>
      </c>
      <c r="G295">
        <f t="shared" ca="1" si="34"/>
        <v>32</v>
      </c>
      <c r="M295">
        <v>-161</v>
      </c>
      <c r="N295">
        <v>-2.556</v>
      </c>
    </row>
    <row r="296" spans="1:14">
      <c r="A296" s="32">
        <v>0</v>
      </c>
      <c r="B296" s="33">
        <f t="shared" ca="1" si="30"/>
        <v>32</v>
      </c>
      <c r="C296">
        <f t="shared" si="31"/>
        <v>486</v>
      </c>
      <c r="D296">
        <f t="shared" ca="1" si="29"/>
        <v>-1.4999999999999999E-2</v>
      </c>
      <c r="E296">
        <f t="shared" ca="1" si="32"/>
        <v>0</v>
      </c>
      <c r="F296">
        <f t="shared" ca="1" si="33"/>
        <v>31</v>
      </c>
      <c r="G296">
        <f t="shared" ca="1" si="34"/>
        <v>32</v>
      </c>
      <c r="M296">
        <v>-160</v>
      </c>
      <c r="N296">
        <v>-2.544</v>
      </c>
    </row>
    <row r="297" spans="1:14">
      <c r="A297" s="45">
        <f>formulas!$D374</f>
        <v>0</v>
      </c>
      <c r="B297" s="33">
        <f t="shared" ca="1" si="30"/>
        <v>32</v>
      </c>
      <c r="C297">
        <f t="shared" si="31"/>
        <v>486</v>
      </c>
      <c r="D297">
        <f t="shared" ca="1" si="29"/>
        <v>-1.4999999999999999E-2</v>
      </c>
      <c r="E297">
        <f t="shared" ca="1" si="32"/>
        <v>0</v>
      </c>
      <c r="F297">
        <f t="shared" ca="1" si="33"/>
        <v>31</v>
      </c>
      <c r="G297">
        <f t="shared" ca="1" si="34"/>
        <v>32</v>
      </c>
      <c r="M297">
        <v>-159</v>
      </c>
      <c r="N297">
        <v>-2.5329999999999999</v>
      </c>
    </row>
    <row r="298" spans="1:14">
      <c r="A298" s="45">
        <f>formulas!$D374</f>
        <v>0</v>
      </c>
      <c r="B298" s="33">
        <f t="shared" ca="1" si="30"/>
        <v>32</v>
      </c>
      <c r="C298">
        <f t="shared" si="31"/>
        <v>486</v>
      </c>
      <c r="D298">
        <f t="shared" ca="1" si="29"/>
        <v>-1.4999999999999999E-2</v>
      </c>
      <c r="E298">
        <f t="shared" ca="1" si="32"/>
        <v>0</v>
      </c>
      <c r="F298">
        <f t="shared" ca="1" si="33"/>
        <v>31</v>
      </c>
      <c r="G298">
        <f t="shared" ca="1" si="34"/>
        <v>32</v>
      </c>
      <c r="M298">
        <v>-158</v>
      </c>
      <c r="N298">
        <v>-2.5219999999999998</v>
      </c>
    </row>
    <row r="299" spans="1:14">
      <c r="A299" s="45">
        <f>formulas!$D374</f>
        <v>0</v>
      </c>
      <c r="B299" s="33">
        <f t="shared" ca="1" si="30"/>
        <v>32</v>
      </c>
      <c r="C299">
        <f t="shared" si="31"/>
        <v>486</v>
      </c>
      <c r="D299">
        <f t="shared" ca="1" si="29"/>
        <v>-1.4999999999999999E-2</v>
      </c>
      <c r="E299">
        <f t="shared" ca="1" si="32"/>
        <v>0</v>
      </c>
      <c r="F299">
        <f t="shared" ca="1" si="33"/>
        <v>31</v>
      </c>
      <c r="G299">
        <f t="shared" ca="1" si="34"/>
        <v>32</v>
      </c>
      <c r="M299">
        <v>-157</v>
      </c>
      <c r="N299">
        <v>-2.5099999999999998</v>
      </c>
    </row>
    <row r="300" spans="1:14">
      <c r="A300" s="32">
        <v>0</v>
      </c>
      <c r="B300" s="33">
        <f t="shared" ca="1" si="30"/>
        <v>32</v>
      </c>
      <c r="C300">
        <f t="shared" si="31"/>
        <v>486</v>
      </c>
      <c r="D300">
        <f t="shared" ca="1" si="29"/>
        <v>-1.4999999999999999E-2</v>
      </c>
      <c r="E300">
        <f t="shared" ca="1" si="32"/>
        <v>0</v>
      </c>
      <c r="F300">
        <f t="shared" ca="1" si="33"/>
        <v>31</v>
      </c>
      <c r="G300">
        <f t="shared" ca="1" si="34"/>
        <v>32</v>
      </c>
      <c r="M300">
        <v>-156</v>
      </c>
      <c r="N300">
        <v>-2.4990000000000001</v>
      </c>
    </row>
    <row r="301" spans="1:14">
      <c r="A301" s="32">
        <v>0</v>
      </c>
      <c r="B301" s="33">
        <f t="shared" ca="1" si="30"/>
        <v>32</v>
      </c>
      <c r="C301">
        <f t="shared" si="31"/>
        <v>486</v>
      </c>
      <c r="D301">
        <f t="shared" ca="1" si="29"/>
        <v>-1.4999999999999999E-2</v>
      </c>
      <c r="E301">
        <f t="shared" ca="1" si="32"/>
        <v>0</v>
      </c>
      <c r="F301">
        <f t="shared" ca="1" si="33"/>
        <v>31</v>
      </c>
      <c r="G301">
        <f t="shared" ca="1" si="34"/>
        <v>32</v>
      </c>
      <c r="M301">
        <v>-155</v>
      </c>
      <c r="N301">
        <v>-2.488</v>
      </c>
    </row>
    <row r="302" spans="1:14">
      <c r="A302" s="32">
        <v>0</v>
      </c>
      <c r="B302" s="33">
        <f t="shared" ca="1" si="30"/>
        <v>32</v>
      </c>
      <c r="C302">
        <f t="shared" si="31"/>
        <v>486</v>
      </c>
      <c r="D302">
        <f t="shared" ca="1" si="29"/>
        <v>-1.4999999999999999E-2</v>
      </c>
      <c r="E302">
        <f t="shared" ca="1" si="32"/>
        <v>0</v>
      </c>
      <c r="F302">
        <f t="shared" ca="1" si="33"/>
        <v>31</v>
      </c>
      <c r="G302">
        <f t="shared" ca="1" si="34"/>
        <v>32</v>
      </c>
      <c r="M302">
        <v>-154</v>
      </c>
      <c r="N302">
        <v>-2.476</v>
      </c>
    </row>
    <row r="303" spans="1:14">
      <c r="A303" s="32">
        <v>0</v>
      </c>
      <c r="B303" s="33">
        <f t="shared" ca="1" si="30"/>
        <v>32</v>
      </c>
      <c r="C303">
        <f t="shared" si="31"/>
        <v>486</v>
      </c>
      <c r="D303">
        <f t="shared" ca="1" si="29"/>
        <v>-1.4999999999999999E-2</v>
      </c>
      <c r="E303">
        <f t="shared" ca="1" si="32"/>
        <v>0</v>
      </c>
      <c r="F303">
        <f t="shared" ca="1" si="33"/>
        <v>31</v>
      </c>
      <c r="G303">
        <f t="shared" ca="1" si="34"/>
        <v>32</v>
      </c>
      <c r="M303">
        <v>-153</v>
      </c>
      <c r="N303">
        <v>-2.4649999999999999</v>
      </c>
    </row>
    <row r="304" spans="1:14">
      <c r="A304" s="32">
        <v>0</v>
      </c>
      <c r="B304" s="33">
        <f t="shared" ca="1" si="30"/>
        <v>32</v>
      </c>
      <c r="C304">
        <f t="shared" si="31"/>
        <v>486</v>
      </c>
      <c r="D304">
        <f t="shared" ca="1" si="29"/>
        <v>-1.4999999999999999E-2</v>
      </c>
      <c r="E304">
        <f t="shared" ca="1" si="32"/>
        <v>0</v>
      </c>
      <c r="F304">
        <f t="shared" ca="1" si="33"/>
        <v>31</v>
      </c>
      <c r="G304">
        <f t="shared" ca="1" si="34"/>
        <v>32</v>
      </c>
      <c r="M304">
        <v>-152</v>
      </c>
      <c r="N304">
        <v>-2.4529999999999998</v>
      </c>
    </row>
    <row r="305" spans="1:14">
      <c r="A305" s="32">
        <v>0</v>
      </c>
      <c r="B305" s="33">
        <f t="shared" ca="1" si="30"/>
        <v>32</v>
      </c>
      <c r="C305">
        <f t="shared" si="31"/>
        <v>486</v>
      </c>
      <c r="D305">
        <f t="shared" ca="1" si="29"/>
        <v>-1.4999999999999999E-2</v>
      </c>
      <c r="E305">
        <f t="shared" ca="1" si="32"/>
        <v>0</v>
      </c>
      <c r="F305">
        <f t="shared" ca="1" si="33"/>
        <v>31</v>
      </c>
      <c r="G305">
        <f t="shared" ca="1" si="34"/>
        <v>32</v>
      </c>
      <c r="M305">
        <v>-151</v>
      </c>
      <c r="N305">
        <v>-2.4420000000000002</v>
      </c>
    </row>
    <row r="306" spans="1:14">
      <c r="A306" s="32">
        <v>0</v>
      </c>
      <c r="B306" s="33">
        <f t="shared" ca="1" si="30"/>
        <v>32</v>
      </c>
      <c r="C306">
        <f t="shared" si="31"/>
        <v>486</v>
      </c>
      <c r="D306">
        <f t="shared" ca="1" si="29"/>
        <v>-1.4999999999999999E-2</v>
      </c>
      <c r="E306">
        <f t="shared" ca="1" si="32"/>
        <v>0</v>
      </c>
      <c r="F306">
        <f t="shared" ca="1" si="33"/>
        <v>31</v>
      </c>
      <c r="G306">
        <f t="shared" ca="1" si="34"/>
        <v>32</v>
      </c>
      <c r="M306">
        <v>-150</v>
      </c>
      <c r="N306">
        <v>-2.4300000000000002</v>
      </c>
    </row>
    <row r="307" spans="1:14">
      <c r="A307" s="32">
        <v>0</v>
      </c>
      <c r="B307" s="33">
        <f t="shared" ca="1" si="30"/>
        <v>32</v>
      </c>
      <c r="C307">
        <f t="shared" si="31"/>
        <v>486</v>
      </c>
      <c r="D307">
        <f t="shared" ca="1" si="29"/>
        <v>-1.4999999999999999E-2</v>
      </c>
      <c r="E307">
        <f t="shared" ca="1" si="32"/>
        <v>0</v>
      </c>
      <c r="F307">
        <f t="shared" ca="1" si="33"/>
        <v>31</v>
      </c>
      <c r="G307">
        <f t="shared" ca="1" si="34"/>
        <v>32</v>
      </c>
      <c r="M307">
        <v>-149</v>
      </c>
      <c r="N307">
        <v>-2.4180000000000001</v>
      </c>
    </row>
    <row r="308" spans="1:14">
      <c r="A308" s="32">
        <v>0</v>
      </c>
      <c r="B308" s="33">
        <f t="shared" ca="1" si="30"/>
        <v>32</v>
      </c>
      <c r="C308">
        <f t="shared" si="31"/>
        <v>486</v>
      </c>
      <c r="D308">
        <f t="shared" ca="1" si="29"/>
        <v>-1.4999999999999999E-2</v>
      </c>
      <c r="E308">
        <f t="shared" ca="1" si="32"/>
        <v>0</v>
      </c>
      <c r="F308">
        <f t="shared" ca="1" si="33"/>
        <v>31</v>
      </c>
      <c r="G308">
        <f t="shared" ca="1" si="34"/>
        <v>32</v>
      </c>
      <c r="M308">
        <v>-148</v>
      </c>
      <c r="N308">
        <v>-2.407</v>
      </c>
    </row>
    <row r="309" spans="1:14">
      <c r="A309" s="45">
        <f>formulas!$D386</f>
        <v>0</v>
      </c>
      <c r="B309" s="33">
        <f t="shared" ca="1" si="30"/>
        <v>32</v>
      </c>
      <c r="C309">
        <f t="shared" si="31"/>
        <v>486</v>
      </c>
      <c r="D309">
        <f t="shared" ca="1" si="29"/>
        <v>-1.4999999999999999E-2</v>
      </c>
      <c r="E309">
        <f t="shared" ca="1" si="32"/>
        <v>0</v>
      </c>
      <c r="F309">
        <f t="shared" ca="1" si="33"/>
        <v>31</v>
      </c>
      <c r="G309">
        <f t="shared" ca="1" si="34"/>
        <v>32</v>
      </c>
      <c r="M309">
        <v>-147</v>
      </c>
      <c r="N309">
        <v>-2.395</v>
      </c>
    </row>
    <row r="310" spans="1:14">
      <c r="A310" s="45">
        <f>formulas!$D386</f>
        <v>0</v>
      </c>
      <c r="B310" s="33">
        <f t="shared" ca="1" si="30"/>
        <v>32</v>
      </c>
      <c r="C310">
        <f t="shared" si="31"/>
        <v>486</v>
      </c>
      <c r="D310">
        <f t="shared" ca="1" si="29"/>
        <v>-1.4999999999999999E-2</v>
      </c>
      <c r="E310">
        <f t="shared" ca="1" si="32"/>
        <v>0</v>
      </c>
      <c r="F310">
        <f t="shared" ca="1" si="33"/>
        <v>31</v>
      </c>
      <c r="G310">
        <f t="shared" ca="1" si="34"/>
        <v>32</v>
      </c>
      <c r="M310">
        <v>-146</v>
      </c>
      <c r="N310">
        <v>-2.3839999999999999</v>
      </c>
    </row>
    <row r="311" spans="1:14">
      <c r="A311" s="45">
        <f>formulas!$D386</f>
        <v>0</v>
      </c>
      <c r="B311" s="33">
        <f t="shared" ca="1" si="30"/>
        <v>32</v>
      </c>
      <c r="C311">
        <f t="shared" si="31"/>
        <v>486</v>
      </c>
      <c r="D311">
        <f t="shared" ca="1" si="29"/>
        <v>-1.4999999999999999E-2</v>
      </c>
      <c r="E311">
        <f t="shared" ca="1" si="32"/>
        <v>0</v>
      </c>
      <c r="F311">
        <f t="shared" ca="1" si="33"/>
        <v>31</v>
      </c>
      <c r="G311">
        <f t="shared" ca="1" si="34"/>
        <v>32</v>
      </c>
      <c r="M311">
        <v>-145</v>
      </c>
      <c r="N311">
        <v>-2.3719999999999999</v>
      </c>
    </row>
    <row r="312" spans="1:14">
      <c r="A312" s="32">
        <v>0</v>
      </c>
      <c r="B312" s="33">
        <f t="shared" ca="1" si="30"/>
        <v>32</v>
      </c>
      <c r="C312">
        <f t="shared" si="31"/>
        <v>486</v>
      </c>
      <c r="D312">
        <f t="shared" ca="1" si="29"/>
        <v>-1.4999999999999999E-2</v>
      </c>
      <c r="E312">
        <f t="shared" ca="1" si="32"/>
        <v>0</v>
      </c>
      <c r="F312">
        <f t="shared" ca="1" si="33"/>
        <v>31</v>
      </c>
      <c r="G312">
        <f t="shared" ca="1" si="34"/>
        <v>32</v>
      </c>
      <c r="M312">
        <v>-144</v>
      </c>
      <c r="N312">
        <v>-2.36</v>
      </c>
    </row>
    <row r="313" spans="1:14">
      <c r="A313" s="32">
        <v>0</v>
      </c>
      <c r="B313" s="33">
        <f t="shared" ca="1" si="30"/>
        <v>32</v>
      </c>
      <c r="C313">
        <f t="shared" si="31"/>
        <v>486</v>
      </c>
      <c r="D313">
        <f t="shared" ca="1" si="29"/>
        <v>-1.4999999999999999E-2</v>
      </c>
      <c r="E313">
        <f t="shared" ca="1" si="32"/>
        <v>0</v>
      </c>
      <c r="F313">
        <f t="shared" ca="1" si="33"/>
        <v>31</v>
      </c>
      <c r="G313">
        <f t="shared" ca="1" si="34"/>
        <v>32</v>
      </c>
      <c r="M313">
        <v>-143</v>
      </c>
      <c r="N313">
        <v>-2.3479999999999999</v>
      </c>
    </row>
    <row r="314" spans="1:14">
      <c r="A314" s="32">
        <v>0</v>
      </c>
      <c r="B314" s="33">
        <f t="shared" ca="1" si="30"/>
        <v>32</v>
      </c>
      <c r="C314">
        <f t="shared" si="31"/>
        <v>486</v>
      </c>
      <c r="D314">
        <f t="shared" ca="1" si="29"/>
        <v>-1.4999999999999999E-2</v>
      </c>
      <c r="E314">
        <f t="shared" ca="1" si="32"/>
        <v>0</v>
      </c>
      <c r="F314">
        <f t="shared" ca="1" si="33"/>
        <v>31</v>
      </c>
      <c r="G314">
        <f t="shared" ca="1" si="34"/>
        <v>32</v>
      </c>
      <c r="M314">
        <v>-142</v>
      </c>
      <c r="N314">
        <v>-2.3370000000000002</v>
      </c>
    </row>
    <row r="315" spans="1:14">
      <c r="A315" s="32">
        <v>0</v>
      </c>
      <c r="B315" s="33">
        <f t="shared" ca="1" si="30"/>
        <v>32</v>
      </c>
      <c r="C315">
        <f t="shared" si="31"/>
        <v>486</v>
      </c>
      <c r="D315">
        <f t="shared" ca="1" si="29"/>
        <v>-1.4999999999999999E-2</v>
      </c>
      <c r="E315">
        <f t="shared" ca="1" si="32"/>
        <v>0</v>
      </c>
      <c r="F315">
        <f t="shared" ca="1" si="33"/>
        <v>31</v>
      </c>
      <c r="G315">
        <f t="shared" ca="1" si="34"/>
        <v>32</v>
      </c>
      <c r="M315">
        <v>-141</v>
      </c>
      <c r="N315">
        <v>-2.3250000000000002</v>
      </c>
    </row>
    <row r="316" spans="1:14">
      <c r="A316" s="32">
        <v>0</v>
      </c>
      <c r="B316" s="33">
        <f t="shared" ca="1" si="30"/>
        <v>32</v>
      </c>
      <c r="C316">
        <f t="shared" si="31"/>
        <v>486</v>
      </c>
      <c r="D316">
        <f t="shared" ca="1" si="29"/>
        <v>-1.4999999999999999E-2</v>
      </c>
      <c r="E316">
        <f t="shared" ca="1" si="32"/>
        <v>0</v>
      </c>
      <c r="F316">
        <f t="shared" ca="1" si="33"/>
        <v>31</v>
      </c>
      <c r="G316">
        <f t="shared" ca="1" si="34"/>
        <v>32</v>
      </c>
      <c r="M316">
        <v>-140</v>
      </c>
      <c r="N316">
        <v>-2.3130000000000002</v>
      </c>
    </row>
    <row r="317" spans="1:14">
      <c r="A317" s="32">
        <v>0</v>
      </c>
      <c r="B317" s="33">
        <f t="shared" ca="1" si="30"/>
        <v>32</v>
      </c>
      <c r="C317">
        <f t="shared" si="31"/>
        <v>486</v>
      </c>
      <c r="D317">
        <f t="shared" ca="1" si="29"/>
        <v>-1.4999999999999999E-2</v>
      </c>
      <c r="E317">
        <f t="shared" ca="1" si="32"/>
        <v>0</v>
      </c>
      <c r="F317">
        <f t="shared" ca="1" si="33"/>
        <v>31</v>
      </c>
      <c r="G317">
        <f t="shared" ca="1" si="34"/>
        <v>32</v>
      </c>
      <c r="M317">
        <v>-139</v>
      </c>
      <c r="N317">
        <v>-2.3010000000000002</v>
      </c>
    </row>
    <row r="318" spans="1:14">
      <c r="A318" s="32">
        <v>0</v>
      </c>
      <c r="B318" s="33">
        <f t="shared" ca="1" si="30"/>
        <v>32</v>
      </c>
      <c r="C318">
        <f t="shared" si="31"/>
        <v>486</v>
      </c>
      <c r="D318">
        <f t="shared" ca="1" si="29"/>
        <v>-1.4999999999999999E-2</v>
      </c>
      <c r="E318">
        <f t="shared" ca="1" si="32"/>
        <v>0</v>
      </c>
      <c r="F318">
        <f t="shared" ca="1" si="33"/>
        <v>31</v>
      </c>
      <c r="G318">
        <f t="shared" ca="1" si="34"/>
        <v>32</v>
      </c>
      <c r="M318">
        <v>-138</v>
      </c>
      <c r="N318">
        <v>-2.2890000000000001</v>
      </c>
    </row>
    <row r="319" spans="1:14">
      <c r="A319" s="32">
        <v>0</v>
      </c>
      <c r="B319" s="33">
        <f t="shared" ca="1" si="30"/>
        <v>32</v>
      </c>
      <c r="C319">
        <f t="shared" si="31"/>
        <v>486</v>
      </c>
      <c r="D319">
        <f t="shared" ca="1" si="29"/>
        <v>-1.4999999999999999E-2</v>
      </c>
      <c r="E319">
        <f t="shared" ca="1" si="32"/>
        <v>0</v>
      </c>
      <c r="F319">
        <f t="shared" ca="1" si="33"/>
        <v>31</v>
      </c>
      <c r="G319">
        <f t="shared" ca="1" si="34"/>
        <v>32</v>
      </c>
      <c r="M319">
        <v>-137</v>
      </c>
      <c r="N319">
        <v>-2.2770000000000001</v>
      </c>
    </row>
    <row r="320" spans="1:14">
      <c r="A320" s="32">
        <v>0</v>
      </c>
      <c r="B320" s="33">
        <f t="shared" ca="1" si="30"/>
        <v>32</v>
      </c>
      <c r="C320">
        <f t="shared" si="31"/>
        <v>486</v>
      </c>
      <c r="D320">
        <f t="shared" ca="1" si="29"/>
        <v>-1.4999999999999999E-2</v>
      </c>
      <c r="E320">
        <f t="shared" ca="1" si="32"/>
        <v>0</v>
      </c>
      <c r="F320">
        <f t="shared" ca="1" si="33"/>
        <v>31</v>
      </c>
      <c r="G320">
        <f t="shared" ca="1" si="34"/>
        <v>32</v>
      </c>
      <c r="M320">
        <v>-136</v>
      </c>
      <c r="N320">
        <v>-2.2650000000000001</v>
      </c>
    </row>
    <row r="321" spans="1:14">
      <c r="A321" s="45">
        <f>formulas!$D398</f>
        <v>0</v>
      </c>
      <c r="B321" s="33">
        <f t="shared" ca="1" si="30"/>
        <v>32</v>
      </c>
      <c r="C321">
        <f t="shared" si="31"/>
        <v>486</v>
      </c>
      <c r="D321">
        <f t="shared" ca="1" si="29"/>
        <v>-1.4999999999999999E-2</v>
      </c>
      <c r="E321">
        <f t="shared" ca="1" si="32"/>
        <v>0</v>
      </c>
      <c r="F321">
        <f t="shared" ca="1" si="33"/>
        <v>31</v>
      </c>
      <c r="G321">
        <f t="shared" ca="1" si="34"/>
        <v>32</v>
      </c>
      <c r="M321">
        <v>-135</v>
      </c>
      <c r="N321">
        <v>-2.254</v>
      </c>
    </row>
    <row r="322" spans="1:14">
      <c r="A322" s="45">
        <f>formulas!$D398</f>
        <v>0</v>
      </c>
      <c r="B322" s="33">
        <f t="shared" ca="1" si="30"/>
        <v>32</v>
      </c>
      <c r="C322">
        <f t="shared" si="31"/>
        <v>486</v>
      </c>
      <c r="D322">
        <f t="shared" ca="1" si="29"/>
        <v>-1.4999999999999999E-2</v>
      </c>
      <c r="E322">
        <f t="shared" ca="1" si="32"/>
        <v>0</v>
      </c>
      <c r="F322">
        <f t="shared" ca="1" si="33"/>
        <v>31</v>
      </c>
      <c r="G322">
        <f t="shared" ca="1" si="34"/>
        <v>32</v>
      </c>
      <c r="M322">
        <v>-134</v>
      </c>
      <c r="N322">
        <v>-2.242</v>
      </c>
    </row>
    <row r="323" spans="1:14">
      <c r="A323" s="45">
        <f>formulas!$D398</f>
        <v>0</v>
      </c>
      <c r="B323" s="33">
        <f t="shared" ca="1" si="30"/>
        <v>32</v>
      </c>
      <c r="C323">
        <f t="shared" si="31"/>
        <v>486</v>
      </c>
      <c r="D323">
        <f t="shared" ref="D323:D386" ca="1" si="35">INDIRECT(ADDRESS(C323+1,14))</f>
        <v>-1.4999999999999999E-2</v>
      </c>
      <c r="E323">
        <f t="shared" ca="1" si="32"/>
        <v>0</v>
      </c>
      <c r="F323">
        <f t="shared" ca="1" si="33"/>
        <v>31</v>
      </c>
      <c r="G323">
        <f t="shared" ca="1" si="34"/>
        <v>32</v>
      </c>
      <c r="M323">
        <v>-133</v>
      </c>
      <c r="N323">
        <v>-2.23</v>
      </c>
    </row>
    <row r="324" spans="1:14">
      <c r="A324" s="32">
        <v>0</v>
      </c>
      <c r="B324" s="33">
        <f t="shared" ca="1" si="30"/>
        <v>32</v>
      </c>
      <c r="C324">
        <f t="shared" si="31"/>
        <v>486</v>
      </c>
      <c r="D324">
        <f t="shared" ca="1" si="35"/>
        <v>-1.4999999999999999E-2</v>
      </c>
      <c r="E324">
        <f t="shared" ca="1" si="32"/>
        <v>0</v>
      </c>
      <c r="F324">
        <f t="shared" ca="1" si="33"/>
        <v>31</v>
      </c>
      <c r="G324">
        <f t="shared" ca="1" si="34"/>
        <v>32</v>
      </c>
      <c r="M324">
        <v>-132</v>
      </c>
      <c r="N324">
        <v>-2.218</v>
      </c>
    </row>
    <row r="325" spans="1:14">
      <c r="A325" s="32">
        <v>0</v>
      </c>
      <c r="B325" s="33">
        <f t="shared" ca="1" si="30"/>
        <v>32</v>
      </c>
      <c r="C325">
        <f t="shared" si="31"/>
        <v>486</v>
      </c>
      <c r="D325">
        <f t="shared" ca="1" si="35"/>
        <v>-1.4999999999999999E-2</v>
      </c>
      <c r="E325">
        <f t="shared" ca="1" si="32"/>
        <v>0</v>
      </c>
      <c r="F325">
        <f t="shared" ca="1" si="33"/>
        <v>31</v>
      </c>
      <c r="G325">
        <f t="shared" ca="1" si="34"/>
        <v>32</v>
      </c>
      <c r="M325">
        <v>-131</v>
      </c>
      <c r="N325">
        <v>-2.206</v>
      </c>
    </row>
    <row r="326" spans="1:14">
      <c r="A326" s="32">
        <v>0</v>
      </c>
      <c r="B326" s="33">
        <f t="shared" ca="1" si="30"/>
        <v>32</v>
      </c>
      <c r="C326">
        <f t="shared" si="31"/>
        <v>486</v>
      </c>
      <c r="D326">
        <f t="shared" ca="1" si="35"/>
        <v>-1.4999999999999999E-2</v>
      </c>
      <c r="E326">
        <f t="shared" ca="1" si="32"/>
        <v>0</v>
      </c>
      <c r="F326">
        <f t="shared" ca="1" si="33"/>
        <v>31</v>
      </c>
      <c r="G326">
        <f t="shared" ca="1" si="34"/>
        <v>32</v>
      </c>
      <c r="M326">
        <v>-130</v>
      </c>
      <c r="N326">
        <v>-2.1930000000000001</v>
      </c>
    </row>
    <row r="327" spans="1:14">
      <c r="A327" s="32">
        <v>0</v>
      </c>
      <c r="B327" s="33">
        <f t="shared" ca="1" si="30"/>
        <v>32</v>
      </c>
      <c r="C327">
        <f t="shared" si="31"/>
        <v>486</v>
      </c>
      <c r="D327">
        <f t="shared" ca="1" si="35"/>
        <v>-1.4999999999999999E-2</v>
      </c>
      <c r="E327">
        <f t="shared" ca="1" si="32"/>
        <v>0</v>
      </c>
      <c r="F327">
        <f t="shared" ca="1" si="33"/>
        <v>31</v>
      </c>
      <c r="G327">
        <f t="shared" ca="1" si="34"/>
        <v>32</v>
      </c>
      <c r="M327">
        <v>-129</v>
      </c>
      <c r="N327">
        <v>-2.181</v>
      </c>
    </row>
    <row r="328" spans="1:14">
      <c r="A328" s="32">
        <v>0</v>
      </c>
      <c r="B328" s="33">
        <f t="shared" ca="1" si="30"/>
        <v>32</v>
      </c>
      <c r="C328">
        <f t="shared" si="31"/>
        <v>486</v>
      </c>
      <c r="D328">
        <f t="shared" ca="1" si="35"/>
        <v>-1.4999999999999999E-2</v>
      </c>
      <c r="E328">
        <f t="shared" ca="1" si="32"/>
        <v>0</v>
      </c>
      <c r="F328">
        <f t="shared" ca="1" si="33"/>
        <v>31</v>
      </c>
      <c r="G328">
        <f t="shared" ca="1" si="34"/>
        <v>32</v>
      </c>
      <c r="M328">
        <v>-128</v>
      </c>
      <c r="N328">
        <v>-2.169</v>
      </c>
    </row>
    <row r="329" spans="1:14">
      <c r="A329" s="32">
        <v>0</v>
      </c>
      <c r="B329" s="33">
        <f t="shared" ca="1" si="30"/>
        <v>32</v>
      </c>
      <c r="C329">
        <f t="shared" si="31"/>
        <v>486</v>
      </c>
      <c r="D329">
        <f t="shared" ca="1" si="35"/>
        <v>-1.4999999999999999E-2</v>
      </c>
      <c r="E329">
        <f t="shared" ca="1" si="32"/>
        <v>0</v>
      </c>
      <c r="F329">
        <f t="shared" ca="1" si="33"/>
        <v>31</v>
      </c>
      <c r="G329">
        <f t="shared" ca="1" si="34"/>
        <v>32</v>
      </c>
      <c r="M329">
        <v>-127</v>
      </c>
      <c r="N329">
        <v>-2.157</v>
      </c>
    </row>
    <row r="330" spans="1:14">
      <c r="A330" s="32">
        <v>0</v>
      </c>
      <c r="B330" s="33">
        <f t="shared" ca="1" si="30"/>
        <v>32</v>
      </c>
      <c r="C330">
        <f t="shared" si="31"/>
        <v>486</v>
      </c>
      <c r="D330">
        <f t="shared" ca="1" si="35"/>
        <v>-1.4999999999999999E-2</v>
      </c>
      <c r="E330">
        <f t="shared" ca="1" si="32"/>
        <v>0</v>
      </c>
      <c r="F330">
        <f t="shared" ca="1" si="33"/>
        <v>31</v>
      </c>
      <c r="G330">
        <f t="shared" ca="1" si="34"/>
        <v>32</v>
      </c>
      <c r="M330">
        <v>-126</v>
      </c>
      <c r="N330">
        <v>-2.145</v>
      </c>
    </row>
    <row r="331" spans="1:14">
      <c r="A331" s="32">
        <v>0</v>
      </c>
      <c r="B331" s="33">
        <f t="shared" ca="1" si="30"/>
        <v>32</v>
      </c>
      <c r="C331">
        <f t="shared" si="31"/>
        <v>486</v>
      </c>
      <c r="D331">
        <f t="shared" ca="1" si="35"/>
        <v>-1.4999999999999999E-2</v>
      </c>
      <c r="E331">
        <f t="shared" ca="1" si="32"/>
        <v>0</v>
      </c>
      <c r="F331">
        <f t="shared" ca="1" si="33"/>
        <v>31</v>
      </c>
      <c r="G331">
        <f t="shared" ca="1" si="34"/>
        <v>32</v>
      </c>
      <c r="M331">
        <v>-125</v>
      </c>
      <c r="N331">
        <v>-2.133</v>
      </c>
    </row>
    <row r="332" spans="1:14">
      <c r="A332" s="32">
        <v>0</v>
      </c>
      <c r="B332" s="33">
        <f t="shared" ca="1" si="30"/>
        <v>32</v>
      </c>
      <c r="C332">
        <f t="shared" si="31"/>
        <v>486</v>
      </c>
      <c r="D332">
        <f t="shared" ca="1" si="35"/>
        <v>-1.4999999999999999E-2</v>
      </c>
      <c r="E332">
        <f t="shared" ca="1" si="32"/>
        <v>0</v>
      </c>
      <c r="F332">
        <f t="shared" ca="1" si="33"/>
        <v>31</v>
      </c>
      <c r="G332">
        <f t="shared" ca="1" si="34"/>
        <v>32</v>
      </c>
      <c r="M332">
        <v>-124</v>
      </c>
      <c r="N332">
        <v>-2.121</v>
      </c>
    </row>
    <row r="333" spans="1:14">
      <c r="A333" s="45">
        <f>formulas!$D410</f>
        <v>0</v>
      </c>
      <c r="B333" s="33">
        <f t="shared" ca="1" si="30"/>
        <v>32</v>
      </c>
      <c r="C333">
        <f t="shared" si="31"/>
        <v>486</v>
      </c>
      <c r="D333">
        <f t="shared" ca="1" si="35"/>
        <v>-1.4999999999999999E-2</v>
      </c>
      <c r="E333">
        <f t="shared" ca="1" si="32"/>
        <v>0</v>
      </c>
      <c r="F333">
        <f t="shared" ca="1" si="33"/>
        <v>31</v>
      </c>
      <c r="G333">
        <f t="shared" ca="1" si="34"/>
        <v>32</v>
      </c>
      <c r="M333">
        <v>-123</v>
      </c>
      <c r="N333">
        <v>-2.1080000000000001</v>
      </c>
    </row>
    <row r="334" spans="1:14">
      <c r="A334" s="45">
        <f>formulas!$D410</f>
        <v>0</v>
      </c>
      <c r="B334" s="33">
        <f t="shared" ca="1" si="30"/>
        <v>32</v>
      </c>
      <c r="C334">
        <f t="shared" si="31"/>
        <v>486</v>
      </c>
      <c r="D334">
        <f t="shared" ca="1" si="35"/>
        <v>-1.4999999999999999E-2</v>
      </c>
      <c r="E334">
        <f t="shared" ca="1" si="32"/>
        <v>0</v>
      </c>
      <c r="F334">
        <f t="shared" ca="1" si="33"/>
        <v>31</v>
      </c>
      <c r="G334">
        <f t="shared" ca="1" si="34"/>
        <v>32</v>
      </c>
      <c r="M334">
        <v>-122</v>
      </c>
      <c r="N334">
        <v>-2.0960000000000001</v>
      </c>
    </row>
    <row r="335" spans="1:14">
      <c r="A335" s="45">
        <f>formulas!$D410</f>
        <v>0</v>
      </c>
      <c r="B335" s="33">
        <f t="shared" ca="1" si="30"/>
        <v>32</v>
      </c>
      <c r="C335">
        <f t="shared" si="31"/>
        <v>486</v>
      </c>
      <c r="D335">
        <f t="shared" ca="1" si="35"/>
        <v>-1.4999999999999999E-2</v>
      </c>
      <c r="E335">
        <f t="shared" ca="1" si="32"/>
        <v>0</v>
      </c>
      <c r="F335">
        <f t="shared" ca="1" si="33"/>
        <v>31</v>
      </c>
      <c r="G335">
        <f t="shared" ca="1" si="34"/>
        <v>32</v>
      </c>
      <c r="M335">
        <v>-121</v>
      </c>
      <c r="N335">
        <v>-2.0840000000000001</v>
      </c>
    </row>
    <row r="336" spans="1:14">
      <c r="A336" s="32">
        <v>0</v>
      </c>
      <c r="B336" s="33">
        <f t="shared" ca="1" si="30"/>
        <v>32</v>
      </c>
      <c r="C336">
        <f t="shared" si="31"/>
        <v>486</v>
      </c>
      <c r="D336">
        <f t="shared" ca="1" si="35"/>
        <v>-1.4999999999999999E-2</v>
      </c>
      <c r="E336">
        <f t="shared" ca="1" si="32"/>
        <v>0</v>
      </c>
      <c r="F336">
        <f t="shared" ca="1" si="33"/>
        <v>31</v>
      </c>
      <c r="G336">
        <f t="shared" ca="1" si="34"/>
        <v>32</v>
      </c>
      <c r="M336">
        <v>-120</v>
      </c>
      <c r="N336">
        <v>-2.0720000000000001</v>
      </c>
    </row>
    <row r="337" spans="1:14">
      <c r="A337" s="32">
        <v>0</v>
      </c>
      <c r="B337" s="33">
        <f t="shared" ca="1" si="30"/>
        <v>32</v>
      </c>
      <c r="C337">
        <f t="shared" si="31"/>
        <v>486</v>
      </c>
      <c r="D337">
        <f t="shared" ca="1" si="35"/>
        <v>-1.4999999999999999E-2</v>
      </c>
      <c r="E337">
        <f t="shared" ca="1" si="32"/>
        <v>0</v>
      </c>
      <c r="F337">
        <f t="shared" ca="1" si="33"/>
        <v>31</v>
      </c>
      <c r="G337">
        <f t="shared" ca="1" si="34"/>
        <v>32</v>
      </c>
      <c r="M337">
        <v>-119</v>
      </c>
      <c r="N337">
        <v>-2.0590000000000002</v>
      </c>
    </row>
    <row r="338" spans="1:14">
      <c r="A338" s="32">
        <v>0</v>
      </c>
      <c r="B338" s="33">
        <f t="shared" ca="1" si="30"/>
        <v>32</v>
      </c>
      <c r="C338">
        <f t="shared" si="31"/>
        <v>486</v>
      </c>
      <c r="D338">
        <f t="shared" ca="1" si="35"/>
        <v>-1.4999999999999999E-2</v>
      </c>
      <c r="E338">
        <f t="shared" ca="1" si="32"/>
        <v>0</v>
      </c>
      <c r="F338">
        <f t="shared" ca="1" si="33"/>
        <v>31</v>
      </c>
      <c r="G338">
        <f t="shared" ca="1" si="34"/>
        <v>32</v>
      </c>
      <c r="M338">
        <v>-118</v>
      </c>
      <c r="N338">
        <v>-2.0470000000000002</v>
      </c>
    </row>
    <row r="339" spans="1:14">
      <c r="A339" s="32">
        <v>0</v>
      </c>
      <c r="B339" s="33">
        <f t="shared" ca="1" si="30"/>
        <v>32</v>
      </c>
      <c r="C339">
        <f t="shared" si="31"/>
        <v>486</v>
      </c>
      <c r="D339">
        <f t="shared" ca="1" si="35"/>
        <v>-1.4999999999999999E-2</v>
      </c>
      <c r="E339">
        <f t="shared" ca="1" si="32"/>
        <v>0</v>
      </c>
      <c r="F339">
        <f t="shared" ca="1" si="33"/>
        <v>31</v>
      </c>
      <c r="G339">
        <f t="shared" ca="1" si="34"/>
        <v>32</v>
      </c>
      <c r="M339">
        <v>-117</v>
      </c>
      <c r="N339">
        <v>-2.0350000000000001</v>
      </c>
    </row>
    <row r="340" spans="1:14">
      <c r="A340" s="32">
        <v>0</v>
      </c>
      <c r="B340" s="33">
        <f t="shared" ca="1" si="30"/>
        <v>32</v>
      </c>
      <c r="C340">
        <f t="shared" si="31"/>
        <v>486</v>
      </c>
      <c r="D340">
        <f t="shared" ca="1" si="35"/>
        <v>-1.4999999999999999E-2</v>
      </c>
      <c r="E340">
        <f t="shared" ca="1" si="32"/>
        <v>0</v>
      </c>
      <c r="F340">
        <f t="shared" ca="1" si="33"/>
        <v>31</v>
      </c>
      <c r="G340">
        <f t="shared" ca="1" si="34"/>
        <v>32</v>
      </c>
      <c r="M340">
        <v>-116</v>
      </c>
      <c r="N340">
        <v>-2.0219999999999998</v>
      </c>
    </row>
    <row r="341" spans="1:14">
      <c r="A341" s="32">
        <v>0</v>
      </c>
      <c r="B341" s="33">
        <f t="shared" ca="1" si="30"/>
        <v>32</v>
      </c>
      <c r="C341">
        <f t="shared" si="31"/>
        <v>486</v>
      </c>
      <c r="D341">
        <f t="shared" ca="1" si="35"/>
        <v>-1.4999999999999999E-2</v>
      </c>
      <c r="E341">
        <f t="shared" ca="1" si="32"/>
        <v>0</v>
      </c>
      <c r="F341">
        <f t="shared" ca="1" si="33"/>
        <v>31</v>
      </c>
      <c r="G341">
        <f t="shared" ca="1" si="34"/>
        <v>32</v>
      </c>
      <c r="M341">
        <v>-115</v>
      </c>
      <c r="N341">
        <v>-2.0099999999999998</v>
      </c>
    </row>
    <row r="342" spans="1:14">
      <c r="A342" s="32">
        <v>0</v>
      </c>
      <c r="B342" s="33">
        <f t="shared" ca="1" si="30"/>
        <v>32</v>
      </c>
      <c r="C342">
        <f t="shared" si="31"/>
        <v>486</v>
      </c>
      <c r="D342">
        <f t="shared" ca="1" si="35"/>
        <v>-1.4999999999999999E-2</v>
      </c>
      <c r="E342">
        <f t="shared" ca="1" si="32"/>
        <v>0</v>
      </c>
      <c r="F342">
        <f t="shared" ca="1" si="33"/>
        <v>31</v>
      </c>
      <c r="G342">
        <f t="shared" ca="1" si="34"/>
        <v>32</v>
      </c>
      <c r="M342">
        <v>-114</v>
      </c>
      <c r="N342">
        <v>-1.9970000000000001</v>
      </c>
    </row>
    <row r="343" spans="1:14">
      <c r="A343" s="32">
        <v>0</v>
      </c>
      <c r="B343" s="33">
        <f t="shared" ca="1" si="30"/>
        <v>32</v>
      </c>
      <c r="C343">
        <f t="shared" si="31"/>
        <v>486</v>
      </c>
      <c r="D343">
        <f t="shared" ca="1" si="35"/>
        <v>-1.4999999999999999E-2</v>
      </c>
      <c r="E343">
        <f t="shared" ca="1" si="32"/>
        <v>0</v>
      </c>
      <c r="F343">
        <f t="shared" ca="1" si="33"/>
        <v>31</v>
      </c>
      <c r="G343">
        <f t="shared" ca="1" si="34"/>
        <v>32</v>
      </c>
      <c r="M343">
        <v>-113</v>
      </c>
      <c r="N343">
        <v>-1.9850000000000001</v>
      </c>
    </row>
    <row r="344" spans="1:14">
      <c r="A344" s="32">
        <v>0</v>
      </c>
      <c r="B344" s="33">
        <f t="shared" ca="1" si="30"/>
        <v>32</v>
      </c>
      <c r="C344">
        <f t="shared" si="31"/>
        <v>486</v>
      </c>
      <c r="D344">
        <f t="shared" ca="1" si="35"/>
        <v>-1.4999999999999999E-2</v>
      </c>
      <c r="E344">
        <f t="shared" ca="1" si="32"/>
        <v>0</v>
      </c>
      <c r="F344">
        <f t="shared" ca="1" si="33"/>
        <v>31</v>
      </c>
      <c r="G344">
        <f t="shared" ca="1" si="34"/>
        <v>32</v>
      </c>
      <c r="M344">
        <v>-112</v>
      </c>
      <c r="N344">
        <v>-1.972</v>
      </c>
    </row>
    <row r="345" spans="1:14">
      <c r="A345" s="45">
        <f>formulas!$D422</f>
        <v>0</v>
      </c>
      <c r="B345" s="33">
        <f t="shared" ca="1" si="30"/>
        <v>32</v>
      </c>
      <c r="C345">
        <f t="shared" si="31"/>
        <v>486</v>
      </c>
      <c r="D345">
        <f t="shared" ca="1" si="35"/>
        <v>-1.4999999999999999E-2</v>
      </c>
      <c r="E345">
        <f t="shared" ca="1" si="32"/>
        <v>0</v>
      </c>
      <c r="F345">
        <f t="shared" ca="1" si="33"/>
        <v>31</v>
      </c>
      <c r="G345">
        <f t="shared" ca="1" si="34"/>
        <v>32</v>
      </c>
      <c r="M345">
        <v>-111</v>
      </c>
      <c r="N345">
        <v>-1.96</v>
      </c>
    </row>
    <row r="346" spans="1:14">
      <c r="A346" s="45">
        <f>formulas!$D422</f>
        <v>0</v>
      </c>
      <c r="B346" s="33">
        <f t="shared" ca="1" si="30"/>
        <v>32</v>
      </c>
      <c r="C346">
        <f t="shared" si="31"/>
        <v>486</v>
      </c>
      <c r="D346">
        <f t="shared" ca="1" si="35"/>
        <v>-1.4999999999999999E-2</v>
      </c>
      <c r="E346">
        <f t="shared" ca="1" si="32"/>
        <v>0</v>
      </c>
      <c r="F346">
        <f t="shared" ca="1" si="33"/>
        <v>31</v>
      </c>
      <c r="G346">
        <f t="shared" ca="1" si="34"/>
        <v>32</v>
      </c>
      <c r="M346">
        <v>-110</v>
      </c>
      <c r="N346">
        <v>-1.9470000000000001</v>
      </c>
    </row>
    <row r="347" spans="1:14">
      <c r="A347" s="45">
        <f>formulas!$D422</f>
        <v>0</v>
      </c>
      <c r="B347" s="33">
        <f t="shared" ca="1" si="30"/>
        <v>32</v>
      </c>
      <c r="C347">
        <f t="shared" si="31"/>
        <v>486</v>
      </c>
      <c r="D347">
        <f t="shared" ca="1" si="35"/>
        <v>-1.4999999999999999E-2</v>
      </c>
      <c r="E347">
        <f t="shared" ca="1" si="32"/>
        <v>0</v>
      </c>
      <c r="F347">
        <f t="shared" ca="1" si="33"/>
        <v>31</v>
      </c>
      <c r="G347">
        <f t="shared" ca="1" si="34"/>
        <v>32</v>
      </c>
      <c r="M347">
        <v>-109</v>
      </c>
      <c r="N347">
        <v>-1.9350000000000001</v>
      </c>
    </row>
    <row r="348" spans="1:14">
      <c r="A348" s="32">
        <v>0</v>
      </c>
      <c r="B348" s="33">
        <f t="shared" ca="1" si="30"/>
        <v>32</v>
      </c>
      <c r="C348">
        <f t="shared" si="31"/>
        <v>486</v>
      </c>
      <c r="D348">
        <f t="shared" ca="1" si="35"/>
        <v>-1.4999999999999999E-2</v>
      </c>
      <c r="E348">
        <f t="shared" ca="1" si="32"/>
        <v>0</v>
      </c>
      <c r="F348">
        <f t="shared" ca="1" si="33"/>
        <v>31</v>
      </c>
      <c r="G348">
        <f t="shared" ca="1" si="34"/>
        <v>32</v>
      </c>
      <c r="M348">
        <v>-108</v>
      </c>
      <c r="N348">
        <v>-1.9219999999999999</v>
      </c>
    </row>
    <row r="349" spans="1:14">
      <c r="A349" s="32">
        <v>0</v>
      </c>
      <c r="B349" s="33">
        <f t="shared" ca="1" si="30"/>
        <v>32</v>
      </c>
      <c r="C349">
        <f t="shared" si="31"/>
        <v>486</v>
      </c>
      <c r="D349">
        <f t="shared" ca="1" si="35"/>
        <v>-1.4999999999999999E-2</v>
      </c>
      <c r="E349">
        <f t="shared" ca="1" si="32"/>
        <v>0</v>
      </c>
      <c r="F349">
        <f t="shared" ca="1" si="33"/>
        <v>31</v>
      </c>
      <c r="G349">
        <f t="shared" ca="1" si="34"/>
        <v>32</v>
      </c>
      <c r="M349">
        <v>-107</v>
      </c>
      <c r="N349">
        <v>-1.91</v>
      </c>
    </row>
    <row r="350" spans="1:14">
      <c r="A350" s="32">
        <v>0</v>
      </c>
      <c r="B350" s="33">
        <f t="shared" ca="1" si="30"/>
        <v>32</v>
      </c>
      <c r="C350">
        <f t="shared" si="31"/>
        <v>486</v>
      </c>
      <c r="D350">
        <f t="shared" ca="1" si="35"/>
        <v>-1.4999999999999999E-2</v>
      </c>
      <c r="E350">
        <f t="shared" ca="1" si="32"/>
        <v>0</v>
      </c>
      <c r="F350">
        <f t="shared" ca="1" si="33"/>
        <v>31</v>
      </c>
      <c r="G350">
        <f t="shared" ca="1" si="34"/>
        <v>32</v>
      </c>
      <c r="M350">
        <v>-106</v>
      </c>
      <c r="N350">
        <v>-1.897</v>
      </c>
    </row>
    <row r="351" spans="1:14">
      <c r="A351" s="32">
        <v>0</v>
      </c>
      <c r="B351" s="33">
        <f t="shared" ca="1" si="30"/>
        <v>32</v>
      </c>
      <c r="C351">
        <f t="shared" si="31"/>
        <v>486</v>
      </c>
      <c r="D351">
        <f t="shared" ca="1" si="35"/>
        <v>-1.4999999999999999E-2</v>
      </c>
      <c r="E351">
        <f t="shared" ca="1" si="32"/>
        <v>0</v>
      </c>
      <c r="F351">
        <f t="shared" ca="1" si="33"/>
        <v>31</v>
      </c>
      <c r="G351">
        <f t="shared" ca="1" si="34"/>
        <v>32</v>
      </c>
      <c r="M351">
        <v>-105</v>
      </c>
      <c r="N351">
        <v>-1.8839999999999999</v>
      </c>
    </row>
    <row r="352" spans="1:14">
      <c r="A352" s="32">
        <v>0</v>
      </c>
      <c r="B352" s="33">
        <f t="shared" ca="1" si="30"/>
        <v>32</v>
      </c>
      <c r="C352">
        <f t="shared" si="31"/>
        <v>486</v>
      </c>
      <c r="D352">
        <f t="shared" ca="1" si="35"/>
        <v>-1.4999999999999999E-2</v>
      </c>
      <c r="E352">
        <f t="shared" ca="1" si="32"/>
        <v>0</v>
      </c>
      <c r="F352">
        <f t="shared" ca="1" si="33"/>
        <v>31</v>
      </c>
      <c r="G352">
        <f t="shared" ca="1" si="34"/>
        <v>32</v>
      </c>
      <c r="M352">
        <v>-104</v>
      </c>
      <c r="N352">
        <v>-1.8720000000000001</v>
      </c>
    </row>
    <row r="353" spans="1:14">
      <c r="A353" s="32">
        <v>0</v>
      </c>
      <c r="B353" s="33">
        <f t="shared" ca="1" si="30"/>
        <v>32</v>
      </c>
      <c r="C353">
        <f t="shared" si="31"/>
        <v>486</v>
      </c>
      <c r="D353">
        <f t="shared" ca="1" si="35"/>
        <v>-1.4999999999999999E-2</v>
      </c>
      <c r="E353">
        <f t="shared" ca="1" si="32"/>
        <v>0</v>
      </c>
      <c r="F353">
        <f t="shared" ca="1" si="33"/>
        <v>31</v>
      </c>
      <c r="G353">
        <f t="shared" ca="1" si="34"/>
        <v>32</v>
      </c>
      <c r="M353">
        <v>-103</v>
      </c>
      <c r="N353">
        <v>-1.859</v>
      </c>
    </row>
    <row r="354" spans="1:14">
      <c r="A354" s="32">
        <v>0</v>
      </c>
      <c r="B354" s="33">
        <f t="shared" ca="1" si="30"/>
        <v>32</v>
      </c>
      <c r="C354">
        <f t="shared" si="31"/>
        <v>486</v>
      </c>
      <c r="D354">
        <f t="shared" ca="1" si="35"/>
        <v>-1.4999999999999999E-2</v>
      </c>
      <c r="E354">
        <f t="shared" ca="1" si="32"/>
        <v>0</v>
      </c>
      <c r="F354">
        <f t="shared" ca="1" si="33"/>
        <v>31</v>
      </c>
      <c r="G354">
        <f t="shared" ca="1" si="34"/>
        <v>32</v>
      </c>
      <c r="M354">
        <v>-102</v>
      </c>
      <c r="N354">
        <v>-1.8460000000000001</v>
      </c>
    </row>
    <row r="355" spans="1:14">
      <c r="A355" s="32">
        <v>0</v>
      </c>
      <c r="B355" s="33">
        <f t="shared" ref="B355:B418" ca="1" si="36">(A355-D355)/(E355-D355)*(G355-F355)+F355</f>
        <v>32</v>
      </c>
      <c r="C355">
        <f t="shared" ref="C355:C418" si="37">COUNTIF($N$2:$N$25400,"&lt;"&amp;A355)</f>
        <v>486</v>
      </c>
      <c r="D355">
        <f t="shared" ca="1" si="35"/>
        <v>-1.4999999999999999E-2</v>
      </c>
      <c r="E355">
        <f t="shared" ref="E355:E418" ca="1" si="38">INDIRECT(ADDRESS(C355+2,14))</f>
        <v>0</v>
      </c>
      <c r="F355">
        <f t="shared" ref="F355:F418" ca="1" si="39">INDIRECT(ADDRESS(C355+1,13))</f>
        <v>31</v>
      </c>
      <c r="G355">
        <f t="shared" ref="G355:G418" ca="1" si="40">INDIRECT(ADDRESS(C355+2,13))</f>
        <v>32</v>
      </c>
      <c r="M355">
        <v>-101</v>
      </c>
      <c r="N355">
        <v>-1.8340000000000001</v>
      </c>
    </row>
    <row r="356" spans="1:14">
      <c r="A356" s="32">
        <v>0</v>
      </c>
      <c r="B356" s="33">
        <f t="shared" ca="1" si="36"/>
        <v>32</v>
      </c>
      <c r="C356">
        <f t="shared" si="37"/>
        <v>486</v>
      </c>
      <c r="D356">
        <f t="shared" ca="1" si="35"/>
        <v>-1.4999999999999999E-2</v>
      </c>
      <c r="E356">
        <f t="shared" ca="1" si="38"/>
        <v>0</v>
      </c>
      <c r="F356">
        <f t="shared" ca="1" si="39"/>
        <v>31</v>
      </c>
      <c r="G356">
        <f t="shared" ca="1" si="40"/>
        <v>32</v>
      </c>
      <c r="M356">
        <v>-100</v>
      </c>
      <c r="N356">
        <v>-1.821</v>
      </c>
    </row>
    <row r="357" spans="1:14">
      <c r="A357" s="45">
        <f>formulas!$D434</f>
        <v>0</v>
      </c>
      <c r="B357" s="33">
        <f t="shared" ca="1" si="36"/>
        <v>32</v>
      </c>
      <c r="C357">
        <f t="shared" si="37"/>
        <v>486</v>
      </c>
      <c r="D357">
        <f t="shared" ca="1" si="35"/>
        <v>-1.4999999999999999E-2</v>
      </c>
      <c r="E357">
        <f t="shared" ca="1" si="38"/>
        <v>0</v>
      </c>
      <c r="F357">
        <f t="shared" ca="1" si="39"/>
        <v>31</v>
      </c>
      <c r="G357">
        <f t="shared" ca="1" si="40"/>
        <v>32</v>
      </c>
      <c r="M357">
        <v>-99</v>
      </c>
      <c r="N357">
        <v>-1.8080000000000001</v>
      </c>
    </row>
    <row r="358" spans="1:14">
      <c r="A358" s="45">
        <f>formulas!$D434</f>
        <v>0</v>
      </c>
      <c r="B358" s="33">
        <f t="shared" ca="1" si="36"/>
        <v>32</v>
      </c>
      <c r="C358">
        <f t="shared" si="37"/>
        <v>486</v>
      </c>
      <c r="D358">
        <f t="shared" ca="1" si="35"/>
        <v>-1.4999999999999999E-2</v>
      </c>
      <c r="E358">
        <f t="shared" ca="1" si="38"/>
        <v>0</v>
      </c>
      <c r="F358">
        <f t="shared" ca="1" si="39"/>
        <v>31</v>
      </c>
      <c r="G358">
        <f t="shared" ca="1" si="40"/>
        <v>32</v>
      </c>
      <c r="M358">
        <v>-98</v>
      </c>
      <c r="N358">
        <v>-1.7949999999999999</v>
      </c>
    </row>
    <row r="359" spans="1:14">
      <c r="A359" s="45">
        <f>formulas!$D434</f>
        <v>0</v>
      </c>
      <c r="B359" s="33">
        <f t="shared" ca="1" si="36"/>
        <v>32</v>
      </c>
      <c r="C359">
        <f t="shared" si="37"/>
        <v>486</v>
      </c>
      <c r="D359">
        <f t="shared" ca="1" si="35"/>
        <v>-1.4999999999999999E-2</v>
      </c>
      <c r="E359">
        <f t="shared" ca="1" si="38"/>
        <v>0</v>
      </c>
      <c r="F359">
        <f t="shared" ca="1" si="39"/>
        <v>31</v>
      </c>
      <c r="G359">
        <f t="shared" ca="1" si="40"/>
        <v>32</v>
      </c>
      <c r="M359">
        <v>-97</v>
      </c>
      <c r="N359">
        <v>-1.7829999999999999</v>
      </c>
    </row>
    <row r="360" spans="1:14">
      <c r="A360" s="32">
        <v>0</v>
      </c>
      <c r="B360" s="33">
        <f t="shared" ca="1" si="36"/>
        <v>32</v>
      </c>
      <c r="C360">
        <f t="shared" si="37"/>
        <v>486</v>
      </c>
      <c r="D360">
        <f t="shared" ca="1" si="35"/>
        <v>-1.4999999999999999E-2</v>
      </c>
      <c r="E360">
        <f t="shared" ca="1" si="38"/>
        <v>0</v>
      </c>
      <c r="F360">
        <f t="shared" ca="1" si="39"/>
        <v>31</v>
      </c>
      <c r="G360">
        <f t="shared" ca="1" si="40"/>
        <v>32</v>
      </c>
      <c r="M360">
        <v>-96</v>
      </c>
      <c r="N360">
        <v>-1.77</v>
      </c>
    </row>
    <row r="361" spans="1:14">
      <c r="A361" s="32">
        <v>0</v>
      </c>
      <c r="B361" s="33">
        <f t="shared" ca="1" si="36"/>
        <v>32</v>
      </c>
      <c r="C361">
        <f t="shared" si="37"/>
        <v>486</v>
      </c>
      <c r="D361">
        <f t="shared" ca="1" si="35"/>
        <v>-1.4999999999999999E-2</v>
      </c>
      <c r="E361">
        <f t="shared" ca="1" si="38"/>
        <v>0</v>
      </c>
      <c r="F361">
        <f t="shared" ca="1" si="39"/>
        <v>31</v>
      </c>
      <c r="G361">
        <f t="shared" ca="1" si="40"/>
        <v>32</v>
      </c>
      <c r="M361">
        <v>-95</v>
      </c>
      <c r="N361">
        <v>-1.7569999999999999</v>
      </c>
    </row>
    <row r="362" spans="1:14">
      <c r="A362" s="32">
        <v>0</v>
      </c>
      <c r="B362" s="33">
        <f t="shared" ca="1" si="36"/>
        <v>32</v>
      </c>
      <c r="C362">
        <f t="shared" si="37"/>
        <v>486</v>
      </c>
      <c r="D362">
        <f t="shared" ca="1" si="35"/>
        <v>-1.4999999999999999E-2</v>
      </c>
      <c r="E362">
        <f t="shared" ca="1" si="38"/>
        <v>0</v>
      </c>
      <c r="F362">
        <f t="shared" ca="1" si="39"/>
        <v>31</v>
      </c>
      <c r="G362">
        <f t="shared" ca="1" si="40"/>
        <v>32</v>
      </c>
      <c r="M362">
        <v>-94</v>
      </c>
      <c r="N362">
        <v>-1.744</v>
      </c>
    </row>
    <row r="363" spans="1:14">
      <c r="A363" s="32">
        <v>0</v>
      </c>
      <c r="B363" s="33">
        <f t="shared" ca="1" si="36"/>
        <v>32</v>
      </c>
      <c r="C363">
        <f t="shared" si="37"/>
        <v>486</v>
      </c>
      <c r="D363">
        <f t="shared" ca="1" si="35"/>
        <v>-1.4999999999999999E-2</v>
      </c>
      <c r="E363">
        <f t="shared" ca="1" si="38"/>
        <v>0</v>
      </c>
      <c r="F363">
        <f t="shared" ca="1" si="39"/>
        <v>31</v>
      </c>
      <c r="G363">
        <f t="shared" ca="1" si="40"/>
        <v>32</v>
      </c>
      <c r="M363">
        <v>-93</v>
      </c>
      <c r="N363">
        <v>-1.7310000000000001</v>
      </c>
    </row>
    <row r="364" spans="1:14">
      <c r="A364" s="32">
        <v>0</v>
      </c>
      <c r="B364" s="33">
        <f t="shared" ca="1" si="36"/>
        <v>32</v>
      </c>
      <c r="C364">
        <f t="shared" si="37"/>
        <v>486</v>
      </c>
      <c r="D364">
        <f t="shared" ca="1" si="35"/>
        <v>-1.4999999999999999E-2</v>
      </c>
      <c r="E364">
        <f t="shared" ca="1" si="38"/>
        <v>0</v>
      </c>
      <c r="F364">
        <f t="shared" ca="1" si="39"/>
        <v>31</v>
      </c>
      <c r="G364">
        <f t="shared" ca="1" si="40"/>
        <v>32</v>
      </c>
      <c r="M364">
        <v>-92</v>
      </c>
      <c r="N364">
        <v>-1.718</v>
      </c>
    </row>
    <row r="365" spans="1:14">
      <c r="A365" s="32">
        <v>0</v>
      </c>
      <c r="B365" s="33">
        <f t="shared" ca="1" si="36"/>
        <v>32</v>
      </c>
      <c r="C365">
        <f t="shared" si="37"/>
        <v>486</v>
      </c>
      <c r="D365">
        <f t="shared" ca="1" si="35"/>
        <v>-1.4999999999999999E-2</v>
      </c>
      <c r="E365">
        <f t="shared" ca="1" si="38"/>
        <v>0</v>
      </c>
      <c r="F365">
        <f t="shared" ca="1" si="39"/>
        <v>31</v>
      </c>
      <c r="G365">
        <f t="shared" ca="1" si="40"/>
        <v>32</v>
      </c>
      <c r="M365">
        <v>-91</v>
      </c>
      <c r="N365">
        <v>-1.7050000000000001</v>
      </c>
    </row>
    <row r="366" spans="1:14">
      <c r="A366" s="32">
        <v>0</v>
      </c>
      <c r="B366" s="33">
        <f t="shared" ca="1" si="36"/>
        <v>32</v>
      </c>
      <c r="C366">
        <f t="shared" si="37"/>
        <v>486</v>
      </c>
      <c r="D366">
        <f t="shared" ca="1" si="35"/>
        <v>-1.4999999999999999E-2</v>
      </c>
      <c r="E366">
        <f t="shared" ca="1" si="38"/>
        <v>0</v>
      </c>
      <c r="F366">
        <f t="shared" ca="1" si="39"/>
        <v>31</v>
      </c>
      <c r="G366">
        <f t="shared" ca="1" si="40"/>
        <v>32</v>
      </c>
      <c r="M366">
        <v>-90</v>
      </c>
      <c r="N366">
        <v>-1.6919999999999999</v>
      </c>
    </row>
    <row r="367" spans="1:14">
      <c r="A367" s="32">
        <v>0</v>
      </c>
      <c r="B367" s="33">
        <f t="shared" ca="1" si="36"/>
        <v>32</v>
      </c>
      <c r="C367">
        <f t="shared" si="37"/>
        <v>486</v>
      </c>
      <c r="D367">
        <f t="shared" ca="1" si="35"/>
        <v>-1.4999999999999999E-2</v>
      </c>
      <c r="E367">
        <f t="shared" ca="1" si="38"/>
        <v>0</v>
      </c>
      <c r="F367">
        <f t="shared" ca="1" si="39"/>
        <v>31</v>
      </c>
      <c r="G367">
        <f t="shared" ca="1" si="40"/>
        <v>32</v>
      </c>
      <c r="M367">
        <v>-89</v>
      </c>
      <c r="N367">
        <v>-1.679</v>
      </c>
    </row>
    <row r="368" spans="1:14">
      <c r="A368" s="32">
        <v>0</v>
      </c>
      <c r="B368" s="33">
        <f t="shared" ca="1" si="36"/>
        <v>32</v>
      </c>
      <c r="C368">
        <f t="shared" si="37"/>
        <v>486</v>
      </c>
      <c r="D368">
        <f t="shared" ca="1" si="35"/>
        <v>-1.4999999999999999E-2</v>
      </c>
      <c r="E368">
        <f t="shared" ca="1" si="38"/>
        <v>0</v>
      </c>
      <c r="F368">
        <f t="shared" ca="1" si="39"/>
        <v>31</v>
      </c>
      <c r="G368">
        <f t="shared" ca="1" si="40"/>
        <v>32</v>
      </c>
      <c r="M368">
        <v>-88</v>
      </c>
      <c r="N368">
        <v>-1.6659999999999999</v>
      </c>
    </row>
    <row r="369" spans="1:14">
      <c r="A369" s="45">
        <f>formulas!$D446</f>
        <v>0</v>
      </c>
      <c r="B369" s="33">
        <f t="shared" ca="1" si="36"/>
        <v>32</v>
      </c>
      <c r="C369">
        <f t="shared" si="37"/>
        <v>486</v>
      </c>
      <c r="D369">
        <f t="shared" ca="1" si="35"/>
        <v>-1.4999999999999999E-2</v>
      </c>
      <c r="E369">
        <f t="shared" ca="1" si="38"/>
        <v>0</v>
      </c>
      <c r="F369">
        <f t="shared" ca="1" si="39"/>
        <v>31</v>
      </c>
      <c r="G369">
        <f t="shared" ca="1" si="40"/>
        <v>32</v>
      </c>
      <c r="M369">
        <v>-87</v>
      </c>
      <c r="N369">
        <v>-1.653</v>
      </c>
    </row>
    <row r="370" spans="1:14">
      <c r="A370" s="45">
        <f>formulas!$D446</f>
        <v>0</v>
      </c>
      <c r="B370" s="33">
        <f t="shared" ca="1" si="36"/>
        <v>32</v>
      </c>
      <c r="C370">
        <f t="shared" si="37"/>
        <v>486</v>
      </c>
      <c r="D370">
        <f t="shared" ca="1" si="35"/>
        <v>-1.4999999999999999E-2</v>
      </c>
      <c r="E370">
        <f t="shared" ca="1" si="38"/>
        <v>0</v>
      </c>
      <c r="F370">
        <f t="shared" ca="1" si="39"/>
        <v>31</v>
      </c>
      <c r="G370">
        <f t="shared" ca="1" si="40"/>
        <v>32</v>
      </c>
      <c r="M370">
        <v>-86</v>
      </c>
      <c r="N370">
        <v>-1.64</v>
      </c>
    </row>
    <row r="371" spans="1:14">
      <c r="A371" s="45">
        <f>formulas!$D446</f>
        <v>0</v>
      </c>
      <c r="B371" s="33">
        <f t="shared" ca="1" si="36"/>
        <v>32</v>
      </c>
      <c r="C371">
        <f t="shared" si="37"/>
        <v>486</v>
      </c>
      <c r="D371">
        <f t="shared" ca="1" si="35"/>
        <v>-1.4999999999999999E-2</v>
      </c>
      <c r="E371">
        <f t="shared" ca="1" si="38"/>
        <v>0</v>
      </c>
      <c r="F371">
        <f t="shared" ca="1" si="39"/>
        <v>31</v>
      </c>
      <c r="G371">
        <f t="shared" ca="1" si="40"/>
        <v>32</v>
      </c>
      <c r="M371">
        <v>-85</v>
      </c>
      <c r="N371">
        <v>-1.627</v>
      </c>
    </row>
    <row r="372" spans="1:14">
      <c r="A372" s="32">
        <v>0</v>
      </c>
      <c r="B372" s="33">
        <f t="shared" ca="1" si="36"/>
        <v>32</v>
      </c>
      <c r="C372">
        <f t="shared" si="37"/>
        <v>486</v>
      </c>
      <c r="D372">
        <f t="shared" ca="1" si="35"/>
        <v>-1.4999999999999999E-2</v>
      </c>
      <c r="E372">
        <f t="shared" ca="1" si="38"/>
        <v>0</v>
      </c>
      <c r="F372">
        <f t="shared" ca="1" si="39"/>
        <v>31</v>
      </c>
      <c r="G372">
        <f t="shared" ca="1" si="40"/>
        <v>32</v>
      </c>
      <c r="M372">
        <v>-84</v>
      </c>
      <c r="N372">
        <v>-1.6140000000000001</v>
      </c>
    </row>
    <row r="373" spans="1:14">
      <c r="A373" s="32">
        <v>0</v>
      </c>
      <c r="B373" s="33">
        <f t="shared" ca="1" si="36"/>
        <v>32</v>
      </c>
      <c r="C373">
        <f t="shared" si="37"/>
        <v>486</v>
      </c>
      <c r="D373">
        <f t="shared" ca="1" si="35"/>
        <v>-1.4999999999999999E-2</v>
      </c>
      <c r="E373">
        <f t="shared" ca="1" si="38"/>
        <v>0</v>
      </c>
      <c r="F373">
        <f t="shared" ca="1" si="39"/>
        <v>31</v>
      </c>
      <c r="G373">
        <f t="shared" ca="1" si="40"/>
        <v>32</v>
      </c>
      <c r="M373">
        <v>-83</v>
      </c>
      <c r="N373">
        <v>-1.601</v>
      </c>
    </row>
    <row r="374" spans="1:14">
      <c r="A374" s="32">
        <v>0</v>
      </c>
      <c r="B374" s="33">
        <f t="shared" ca="1" si="36"/>
        <v>32</v>
      </c>
      <c r="C374">
        <f t="shared" si="37"/>
        <v>486</v>
      </c>
      <c r="D374">
        <f t="shared" ca="1" si="35"/>
        <v>-1.4999999999999999E-2</v>
      </c>
      <c r="E374">
        <f t="shared" ca="1" si="38"/>
        <v>0</v>
      </c>
      <c r="F374">
        <f t="shared" ca="1" si="39"/>
        <v>31</v>
      </c>
      <c r="G374">
        <f t="shared" ca="1" si="40"/>
        <v>32</v>
      </c>
      <c r="M374">
        <v>-82</v>
      </c>
      <c r="N374">
        <v>-1.5880000000000001</v>
      </c>
    </row>
    <row r="375" spans="1:14">
      <c r="A375" s="32">
        <v>0</v>
      </c>
      <c r="B375" s="33">
        <f t="shared" ca="1" si="36"/>
        <v>32</v>
      </c>
      <c r="C375">
        <f t="shared" si="37"/>
        <v>486</v>
      </c>
      <c r="D375">
        <f t="shared" ca="1" si="35"/>
        <v>-1.4999999999999999E-2</v>
      </c>
      <c r="E375">
        <f t="shared" ca="1" si="38"/>
        <v>0</v>
      </c>
      <c r="F375">
        <f t="shared" ca="1" si="39"/>
        <v>31</v>
      </c>
      <c r="G375">
        <f t="shared" ca="1" si="40"/>
        <v>32</v>
      </c>
      <c r="M375">
        <v>-81</v>
      </c>
      <c r="N375">
        <v>-1.575</v>
      </c>
    </row>
    <row r="376" spans="1:14">
      <c r="A376" s="32">
        <v>0</v>
      </c>
      <c r="B376" s="33">
        <f t="shared" ca="1" si="36"/>
        <v>32</v>
      </c>
      <c r="C376">
        <f t="shared" si="37"/>
        <v>486</v>
      </c>
      <c r="D376">
        <f t="shared" ca="1" si="35"/>
        <v>-1.4999999999999999E-2</v>
      </c>
      <c r="E376">
        <f t="shared" ca="1" si="38"/>
        <v>0</v>
      </c>
      <c r="F376">
        <f t="shared" ca="1" si="39"/>
        <v>31</v>
      </c>
      <c r="G376">
        <f t="shared" ca="1" si="40"/>
        <v>32</v>
      </c>
      <c r="M376">
        <v>-80</v>
      </c>
      <c r="N376">
        <v>-1.5620000000000001</v>
      </c>
    </row>
    <row r="377" spans="1:14">
      <c r="A377" s="32">
        <v>0</v>
      </c>
      <c r="B377" s="33">
        <f t="shared" ca="1" si="36"/>
        <v>32</v>
      </c>
      <c r="C377">
        <f t="shared" si="37"/>
        <v>486</v>
      </c>
      <c r="D377">
        <f t="shared" ca="1" si="35"/>
        <v>-1.4999999999999999E-2</v>
      </c>
      <c r="E377">
        <f t="shared" ca="1" si="38"/>
        <v>0</v>
      </c>
      <c r="F377">
        <f t="shared" ca="1" si="39"/>
        <v>31</v>
      </c>
      <c r="G377">
        <f t="shared" ca="1" si="40"/>
        <v>32</v>
      </c>
      <c r="M377">
        <v>-79</v>
      </c>
      <c r="N377">
        <v>-1.5489999999999999</v>
      </c>
    </row>
    <row r="378" spans="1:14">
      <c r="A378" s="32">
        <v>0</v>
      </c>
      <c r="B378" s="33">
        <f t="shared" ca="1" si="36"/>
        <v>32</v>
      </c>
      <c r="C378">
        <f t="shared" si="37"/>
        <v>486</v>
      </c>
      <c r="D378">
        <f t="shared" ca="1" si="35"/>
        <v>-1.4999999999999999E-2</v>
      </c>
      <c r="E378">
        <f t="shared" ca="1" si="38"/>
        <v>0</v>
      </c>
      <c r="F378">
        <f t="shared" ca="1" si="39"/>
        <v>31</v>
      </c>
      <c r="G378">
        <f t="shared" ca="1" si="40"/>
        <v>32</v>
      </c>
      <c r="M378">
        <v>-78</v>
      </c>
      <c r="N378">
        <v>-1.536</v>
      </c>
    </row>
    <row r="379" spans="1:14">
      <c r="A379" s="32">
        <v>0</v>
      </c>
      <c r="B379" s="33">
        <f t="shared" ca="1" si="36"/>
        <v>32</v>
      </c>
      <c r="C379">
        <f t="shared" si="37"/>
        <v>486</v>
      </c>
      <c r="D379">
        <f t="shared" ca="1" si="35"/>
        <v>-1.4999999999999999E-2</v>
      </c>
      <c r="E379">
        <f t="shared" ca="1" si="38"/>
        <v>0</v>
      </c>
      <c r="F379">
        <f t="shared" ca="1" si="39"/>
        <v>31</v>
      </c>
      <c r="G379">
        <f t="shared" ca="1" si="40"/>
        <v>32</v>
      </c>
      <c r="M379">
        <v>-77</v>
      </c>
      <c r="N379">
        <v>-1.522</v>
      </c>
    </row>
    <row r="380" spans="1:14">
      <c r="A380" s="32">
        <v>0</v>
      </c>
      <c r="B380" s="33">
        <f t="shared" ca="1" si="36"/>
        <v>32</v>
      </c>
      <c r="C380">
        <f t="shared" si="37"/>
        <v>486</v>
      </c>
      <c r="D380">
        <f t="shared" ca="1" si="35"/>
        <v>-1.4999999999999999E-2</v>
      </c>
      <c r="E380">
        <f t="shared" ca="1" si="38"/>
        <v>0</v>
      </c>
      <c r="F380">
        <f t="shared" ca="1" si="39"/>
        <v>31</v>
      </c>
      <c r="G380">
        <f t="shared" ca="1" si="40"/>
        <v>32</v>
      </c>
      <c r="M380">
        <v>-76</v>
      </c>
      <c r="N380">
        <v>-1.5089999999999999</v>
      </c>
    </row>
    <row r="381" spans="1:14">
      <c r="A381" s="45">
        <f>formulas!$D458</f>
        <v>0</v>
      </c>
      <c r="B381" s="33">
        <f t="shared" ca="1" si="36"/>
        <v>32</v>
      </c>
      <c r="C381">
        <f t="shared" si="37"/>
        <v>486</v>
      </c>
      <c r="D381">
        <f t="shared" ca="1" si="35"/>
        <v>-1.4999999999999999E-2</v>
      </c>
      <c r="E381">
        <f t="shared" ca="1" si="38"/>
        <v>0</v>
      </c>
      <c r="F381">
        <f t="shared" ca="1" si="39"/>
        <v>31</v>
      </c>
      <c r="G381">
        <f t="shared" ca="1" si="40"/>
        <v>32</v>
      </c>
      <c r="M381">
        <v>-75</v>
      </c>
      <c r="N381">
        <v>-1.496</v>
      </c>
    </row>
    <row r="382" spans="1:14">
      <c r="A382" s="45">
        <f>formulas!$D458</f>
        <v>0</v>
      </c>
      <c r="B382" s="33">
        <f t="shared" ca="1" si="36"/>
        <v>32</v>
      </c>
      <c r="C382">
        <f t="shared" si="37"/>
        <v>486</v>
      </c>
      <c r="D382">
        <f t="shared" ca="1" si="35"/>
        <v>-1.4999999999999999E-2</v>
      </c>
      <c r="E382">
        <f t="shared" ca="1" si="38"/>
        <v>0</v>
      </c>
      <c r="F382">
        <f t="shared" ca="1" si="39"/>
        <v>31</v>
      </c>
      <c r="G382">
        <f t="shared" ca="1" si="40"/>
        <v>32</v>
      </c>
      <c r="M382">
        <v>-74</v>
      </c>
      <c r="N382">
        <v>-1.4830000000000001</v>
      </c>
    </row>
    <row r="383" spans="1:14">
      <c r="A383" s="45">
        <f>formulas!$D458</f>
        <v>0</v>
      </c>
      <c r="B383" s="33">
        <f t="shared" ca="1" si="36"/>
        <v>32</v>
      </c>
      <c r="C383">
        <f t="shared" si="37"/>
        <v>486</v>
      </c>
      <c r="D383">
        <f t="shared" ca="1" si="35"/>
        <v>-1.4999999999999999E-2</v>
      </c>
      <c r="E383">
        <f t="shared" ca="1" si="38"/>
        <v>0</v>
      </c>
      <c r="F383">
        <f t="shared" ca="1" si="39"/>
        <v>31</v>
      </c>
      <c r="G383">
        <f t="shared" ca="1" si="40"/>
        <v>32</v>
      </c>
      <c r="M383">
        <v>-73</v>
      </c>
      <c r="N383">
        <v>-1.47</v>
      </c>
    </row>
    <row r="384" spans="1:14">
      <c r="A384" s="32">
        <v>0</v>
      </c>
      <c r="B384" s="33">
        <f t="shared" ca="1" si="36"/>
        <v>32</v>
      </c>
      <c r="C384">
        <f t="shared" si="37"/>
        <v>486</v>
      </c>
      <c r="D384">
        <f t="shared" ca="1" si="35"/>
        <v>-1.4999999999999999E-2</v>
      </c>
      <c r="E384">
        <f t="shared" ca="1" si="38"/>
        <v>0</v>
      </c>
      <c r="F384">
        <f t="shared" ca="1" si="39"/>
        <v>31</v>
      </c>
      <c r="G384">
        <f t="shared" ca="1" si="40"/>
        <v>32</v>
      </c>
      <c r="M384">
        <v>-72</v>
      </c>
      <c r="N384">
        <v>-1.456</v>
      </c>
    </row>
    <row r="385" spans="1:14">
      <c r="A385" s="32">
        <v>0</v>
      </c>
      <c r="B385" s="33">
        <f t="shared" ca="1" si="36"/>
        <v>32</v>
      </c>
      <c r="C385">
        <f t="shared" si="37"/>
        <v>486</v>
      </c>
      <c r="D385">
        <f t="shared" ca="1" si="35"/>
        <v>-1.4999999999999999E-2</v>
      </c>
      <c r="E385">
        <f t="shared" ca="1" si="38"/>
        <v>0</v>
      </c>
      <c r="F385">
        <f t="shared" ca="1" si="39"/>
        <v>31</v>
      </c>
      <c r="G385">
        <f t="shared" ca="1" si="40"/>
        <v>32</v>
      </c>
      <c r="M385">
        <v>-71</v>
      </c>
      <c r="N385">
        <v>-1.4430000000000001</v>
      </c>
    </row>
    <row r="386" spans="1:14">
      <c r="A386" s="32">
        <v>0</v>
      </c>
      <c r="B386" s="33">
        <f t="shared" ca="1" si="36"/>
        <v>32</v>
      </c>
      <c r="C386">
        <f t="shared" si="37"/>
        <v>486</v>
      </c>
      <c r="D386">
        <f t="shared" ca="1" si="35"/>
        <v>-1.4999999999999999E-2</v>
      </c>
      <c r="E386">
        <f t="shared" ca="1" si="38"/>
        <v>0</v>
      </c>
      <c r="F386">
        <f t="shared" ca="1" si="39"/>
        <v>31</v>
      </c>
      <c r="G386">
        <f t="shared" ca="1" si="40"/>
        <v>32</v>
      </c>
      <c r="M386">
        <v>-70</v>
      </c>
      <c r="N386">
        <v>-1.43</v>
      </c>
    </row>
    <row r="387" spans="1:14">
      <c r="A387" s="32">
        <v>0</v>
      </c>
      <c r="B387" s="33">
        <f t="shared" ca="1" si="36"/>
        <v>32</v>
      </c>
      <c r="C387">
        <f t="shared" si="37"/>
        <v>486</v>
      </c>
      <c r="D387">
        <f t="shared" ref="D387:D450" ca="1" si="41">INDIRECT(ADDRESS(C387+1,14))</f>
        <v>-1.4999999999999999E-2</v>
      </c>
      <c r="E387">
        <f t="shared" ca="1" si="38"/>
        <v>0</v>
      </c>
      <c r="F387">
        <f t="shared" ca="1" si="39"/>
        <v>31</v>
      </c>
      <c r="G387">
        <f t="shared" ca="1" si="40"/>
        <v>32</v>
      </c>
      <c r="M387">
        <v>-69</v>
      </c>
      <c r="N387">
        <v>-1.4159999999999999</v>
      </c>
    </row>
    <row r="388" spans="1:14">
      <c r="A388" s="32">
        <v>0</v>
      </c>
      <c r="B388" s="33">
        <f t="shared" ca="1" si="36"/>
        <v>32</v>
      </c>
      <c r="C388">
        <f t="shared" si="37"/>
        <v>486</v>
      </c>
      <c r="D388">
        <f t="shared" ca="1" si="41"/>
        <v>-1.4999999999999999E-2</v>
      </c>
      <c r="E388">
        <f t="shared" ca="1" si="38"/>
        <v>0</v>
      </c>
      <c r="F388">
        <f t="shared" ca="1" si="39"/>
        <v>31</v>
      </c>
      <c r="G388">
        <f t="shared" ca="1" si="40"/>
        <v>32</v>
      </c>
      <c r="M388">
        <v>-68</v>
      </c>
      <c r="N388">
        <v>-1.403</v>
      </c>
    </row>
    <row r="389" spans="1:14">
      <c r="A389" s="32">
        <v>0</v>
      </c>
      <c r="B389" s="33">
        <f t="shared" ca="1" si="36"/>
        <v>32</v>
      </c>
      <c r="C389">
        <f t="shared" si="37"/>
        <v>486</v>
      </c>
      <c r="D389">
        <f t="shared" ca="1" si="41"/>
        <v>-1.4999999999999999E-2</v>
      </c>
      <c r="E389">
        <f t="shared" ca="1" si="38"/>
        <v>0</v>
      </c>
      <c r="F389">
        <f t="shared" ca="1" si="39"/>
        <v>31</v>
      </c>
      <c r="G389">
        <f t="shared" ca="1" si="40"/>
        <v>32</v>
      </c>
      <c r="M389">
        <v>-67</v>
      </c>
      <c r="N389">
        <v>-1.39</v>
      </c>
    </row>
    <row r="390" spans="1:14">
      <c r="A390" s="32">
        <v>0</v>
      </c>
      <c r="B390" s="33">
        <f t="shared" ca="1" si="36"/>
        <v>32</v>
      </c>
      <c r="C390">
        <f t="shared" si="37"/>
        <v>486</v>
      </c>
      <c r="D390">
        <f t="shared" ca="1" si="41"/>
        <v>-1.4999999999999999E-2</v>
      </c>
      <c r="E390">
        <f t="shared" ca="1" si="38"/>
        <v>0</v>
      </c>
      <c r="F390">
        <f t="shared" ca="1" si="39"/>
        <v>31</v>
      </c>
      <c r="G390">
        <f t="shared" ca="1" si="40"/>
        <v>32</v>
      </c>
      <c r="M390">
        <v>-66</v>
      </c>
      <c r="N390">
        <v>-1.3759999999999999</v>
      </c>
    </row>
    <row r="391" spans="1:14">
      <c r="A391" s="32">
        <v>0</v>
      </c>
      <c r="B391" s="33">
        <f t="shared" ca="1" si="36"/>
        <v>32</v>
      </c>
      <c r="C391">
        <f t="shared" si="37"/>
        <v>486</v>
      </c>
      <c r="D391">
        <f t="shared" ca="1" si="41"/>
        <v>-1.4999999999999999E-2</v>
      </c>
      <c r="E391">
        <f t="shared" ca="1" si="38"/>
        <v>0</v>
      </c>
      <c r="F391">
        <f t="shared" ca="1" si="39"/>
        <v>31</v>
      </c>
      <c r="G391">
        <f t="shared" ca="1" si="40"/>
        <v>32</v>
      </c>
      <c r="M391">
        <v>-65</v>
      </c>
      <c r="N391">
        <v>-1.363</v>
      </c>
    </row>
    <row r="392" spans="1:14">
      <c r="A392" s="32">
        <v>0</v>
      </c>
      <c r="B392" s="33">
        <f t="shared" ca="1" si="36"/>
        <v>32</v>
      </c>
      <c r="C392">
        <f t="shared" si="37"/>
        <v>486</v>
      </c>
      <c r="D392">
        <f t="shared" ca="1" si="41"/>
        <v>-1.4999999999999999E-2</v>
      </c>
      <c r="E392">
        <f t="shared" ca="1" si="38"/>
        <v>0</v>
      </c>
      <c r="F392">
        <f t="shared" ca="1" si="39"/>
        <v>31</v>
      </c>
      <c r="G392">
        <f t="shared" ca="1" si="40"/>
        <v>32</v>
      </c>
      <c r="M392">
        <v>-64</v>
      </c>
      <c r="N392">
        <v>-1.349</v>
      </c>
    </row>
    <row r="393" spans="1:14">
      <c r="A393" s="45">
        <f>formulas!$D470</f>
        <v>0</v>
      </c>
      <c r="B393" s="33">
        <f t="shared" ca="1" si="36"/>
        <v>32</v>
      </c>
      <c r="C393">
        <f t="shared" si="37"/>
        <v>486</v>
      </c>
      <c r="D393">
        <f t="shared" ca="1" si="41"/>
        <v>-1.4999999999999999E-2</v>
      </c>
      <c r="E393">
        <f t="shared" ca="1" si="38"/>
        <v>0</v>
      </c>
      <c r="F393">
        <f t="shared" ca="1" si="39"/>
        <v>31</v>
      </c>
      <c r="G393">
        <f t="shared" ca="1" si="40"/>
        <v>32</v>
      </c>
      <c r="M393">
        <v>-63</v>
      </c>
      <c r="N393">
        <v>-1.3360000000000001</v>
      </c>
    </row>
    <row r="394" spans="1:14">
      <c r="A394" s="45">
        <f>formulas!$D470</f>
        <v>0</v>
      </c>
      <c r="B394" s="33">
        <f t="shared" ca="1" si="36"/>
        <v>32</v>
      </c>
      <c r="C394">
        <f t="shared" si="37"/>
        <v>486</v>
      </c>
      <c r="D394">
        <f t="shared" ca="1" si="41"/>
        <v>-1.4999999999999999E-2</v>
      </c>
      <c r="E394">
        <f t="shared" ca="1" si="38"/>
        <v>0</v>
      </c>
      <c r="F394">
        <f t="shared" ca="1" si="39"/>
        <v>31</v>
      </c>
      <c r="G394">
        <f t="shared" ca="1" si="40"/>
        <v>32</v>
      </c>
      <c r="M394">
        <v>-62</v>
      </c>
      <c r="N394">
        <v>-1.323</v>
      </c>
    </row>
    <row r="395" spans="1:14">
      <c r="A395" s="45">
        <f>formulas!$D470</f>
        <v>0</v>
      </c>
      <c r="B395" s="33">
        <f t="shared" ca="1" si="36"/>
        <v>32</v>
      </c>
      <c r="C395">
        <f t="shared" si="37"/>
        <v>486</v>
      </c>
      <c r="D395">
        <f t="shared" ca="1" si="41"/>
        <v>-1.4999999999999999E-2</v>
      </c>
      <c r="E395">
        <f t="shared" ca="1" si="38"/>
        <v>0</v>
      </c>
      <c r="F395">
        <f t="shared" ca="1" si="39"/>
        <v>31</v>
      </c>
      <c r="G395">
        <f t="shared" ca="1" si="40"/>
        <v>32</v>
      </c>
      <c r="M395">
        <v>-61</v>
      </c>
      <c r="N395">
        <v>-1.3089999999999999</v>
      </c>
    </row>
    <row r="396" spans="1:14">
      <c r="A396" s="32">
        <v>0</v>
      </c>
      <c r="B396" s="33">
        <f t="shared" ca="1" si="36"/>
        <v>32</v>
      </c>
      <c r="C396">
        <f t="shared" si="37"/>
        <v>486</v>
      </c>
      <c r="D396">
        <f t="shared" ca="1" si="41"/>
        <v>-1.4999999999999999E-2</v>
      </c>
      <c r="E396">
        <f t="shared" ca="1" si="38"/>
        <v>0</v>
      </c>
      <c r="F396">
        <f t="shared" ca="1" si="39"/>
        <v>31</v>
      </c>
      <c r="G396">
        <f t="shared" ca="1" si="40"/>
        <v>32</v>
      </c>
      <c r="M396">
        <v>-60</v>
      </c>
      <c r="N396">
        <v>-1.296</v>
      </c>
    </row>
    <row r="397" spans="1:14">
      <c r="A397" s="32">
        <v>0</v>
      </c>
      <c r="B397" s="33">
        <f t="shared" ca="1" si="36"/>
        <v>32</v>
      </c>
      <c r="C397">
        <f t="shared" si="37"/>
        <v>486</v>
      </c>
      <c r="D397">
        <f t="shared" ca="1" si="41"/>
        <v>-1.4999999999999999E-2</v>
      </c>
      <c r="E397">
        <f t="shared" ca="1" si="38"/>
        <v>0</v>
      </c>
      <c r="F397">
        <f t="shared" ca="1" si="39"/>
        <v>31</v>
      </c>
      <c r="G397">
        <f t="shared" ca="1" si="40"/>
        <v>32</v>
      </c>
      <c r="M397">
        <v>-59</v>
      </c>
      <c r="N397">
        <v>-1.282</v>
      </c>
    </row>
    <row r="398" spans="1:14">
      <c r="A398" s="32">
        <v>0</v>
      </c>
      <c r="B398" s="33">
        <f t="shared" ca="1" si="36"/>
        <v>32</v>
      </c>
      <c r="C398">
        <f t="shared" si="37"/>
        <v>486</v>
      </c>
      <c r="D398">
        <f t="shared" ca="1" si="41"/>
        <v>-1.4999999999999999E-2</v>
      </c>
      <c r="E398">
        <f t="shared" ca="1" si="38"/>
        <v>0</v>
      </c>
      <c r="F398">
        <f t="shared" ca="1" si="39"/>
        <v>31</v>
      </c>
      <c r="G398">
        <f t="shared" ca="1" si="40"/>
        <v>32</v>
      </c>
      <c r="M398">
        <v>-58</v>
      </c>
      <c r="N398">
        <v>-1.2689999999999999</v>
      </c>
    </row>
    <row r="399" spans="1:14">
      <c r="A399" s="32">
        <v>0</v>
      </c>
      <c r="B399" s="33">
        <f t="shared" ca="1" si="36"/>
        <v>32</v>
      </c>
      <c r="C399">
        <f t="shared" si="37"/>
        <v>486</v>
      </c>
      <c r="D399">
        <f t="shared" ca="1" si="41"/>
        <v>-1.4999999999999999E-2</v>
      </c>
      <c r="E399">
        <f t="shared" ca="1" si="38"/>
        <v>0</v>
      </c>
      <c r="F399">
        <f t="shared" ca="1" si="39"/>
        <v>31</v>
      </c>
      <c r="G399">
        <f t="shared" ca="1" si="40"/>
        <v>32</v>
      </c>
      <c r="M399">
        <v>-57</v>
      </c>
      <c r="N399">
        <v>-1.2549999999999999</v>
      </c>
    </row>
    <row r="400" spans="1:14">
      <c r="A400" s="32">
        <v>0</v>
      </c>
      <c r="B400" s="33">
        <f t="shared" ca="1" si="36"/>
        <v>32</v>
      </c>
      <c r="C400">
        <f t="shared" si="37"/>
        <v>486</v>
      </c>
      <c r="D400">
        <f t="shared" ca="1" si="41"/>
        <v>-1.4999999999999999E-2</v>
      </c>
      <c r="E400">
        <f t="shared" ca="1" si="38"/>
        <v>0</v>
      </c>
      <c r="F400">
        <f t="shared" ca="1" si="39"/>
        <v>31</v>
      </c>
      <c r="G400">
        <f t="shared" ca="1" si="40"/>
        <v>32</v>
      </c>
      <c r="M400">
        <v>-56</v>
      </c>
      <c r="N400">
        <v>-1.242</v>
      </c>
    </row>
    <row r="401" spans="1:14">
      <c r="A401" s="32">
        <v>0</v>
      </c>
      <c r="B401" s="33">
        <f t="shared" ca="1" si="36"/>
        <v>32</v>
      </c>
      <c r="C401">
        <f t="shared" si="37"/>
        <v>486</v>
      </c>
      <c r="D401">
        <f t="shared" ca="1" si="41"/>
        <v>-1.4999999999999999E-2</v>
      </c>
      <c r="E401">
        <f t="shared" ca="1" si="38"/>
        <v>0</v>
      </c>
      <c r="F401">
        <f t="shared" ca="1" si="39"/>
        <v>31</v>
      </c>
      <c r="G401">
        <f t="shared" ca="1" si="40"/>
        <v>32</v>
      </c>
      <c r="M401">
        <v>-55</v>
      </c>
      <c r="N401">
        <v>-1.228</v>
      </c>
    </row>
    <row r="402" spans="1:14">
      <c r="A402" s="32">
        <v>0</v>
      </c>
      <c r="B402" s="33">
        <f t="shared" ca="1" si="36"/>
        <v>32</v>
      </c>
      <c r="C402">
        <f t="shared" si="37"/>
        <v>486</v>
      </c>
      <c r="D402">
        <f t="shared" ca="1" si="41"/>
        <v>-1.4999999999999999E-2</v>
      </c>
      <c r="E402">
        <f t="shared" ca="1" si="38"/>
        <v>0</v>
      </c>
      <c r="F402">
        <f t="shared" ca="1" si="39"/>
        <v>31</v>
      </c>
      <c r="G402">
        <f t="shared" ca="1" si="40"/>
        <v>32</v>
      </c>
      <c r="M402">
        <v>-54</v>
      </c>
      <c r="N402">
        <v>-1.214</v>
      </c>
    </row>
    <row r="403" spans="1:14">
      <c r="A403" s="32">
        <v>0</v>
      </c>
      <c r="B403" s="33">
        <f t="shared" ca="1" si="36"/>
        <v>32</v>
      </c>
      <c r="C403">
        <f t="shared" si="37"/>
        <v>486</v>
      </c>
      <c r="D403">
        <f t="shared" ca="1" si="41"/>
        <v>-1.4999999999999999E-2</v>
      </c>
      <c r="E403">
        <f t="shared" ca="1" si="38"/>
        <v>0</v>
      </c>
      <c r="F403">
        <f t="shared" ca="1" si="39"/>
        <v>31</v>
      </c>
      <c r="G403">
        <f t="shared" ca="1" si="40"/>
        <v>32</v>
      </c>
      <c r="M403">
        <v>-53</v>
      </c>
      <c r="N403">
        <v>-1.2010000000000001</v>
      </c>
    </row>
    <row r="404" spans="1:14">
      <c r="A404" s="32">
        <v>0</v>
      </c>
      <c r="B404" s="33">
        <f t="shared" ca="1" si="36"/>
        <v>32</v>
      </c>
      <c r="C404">
        <f t="shared" si="37"/>
        <v>486</v>
      </c>
      <c r="D404">
        <f t="shared" ca="1" si="41"/>
        <v>-1.4999999999999999E-2</v>
      </c>
      <c r="E404">
        <f t="shared" ca="1" si="38"/>
        <v>0</v>
      </c>
      <c r="F404">
        <f t="shared" ca="1" si="39"/>
        <v>31</v>
      </c>
      <c r="G404">
        <f t="shared" ca="1" si="40"/>
        <v>32</v>
      </c>
      <c r="M404">
        <v>-52</v>
      </c>
      <c r="N404">
        <v>-1.1870000000000001</v>
      </c>
    </row>
    <row r="405" spans="1:14">
      <c r="A405" s="45">
        <f>formulas!$D482</f>
        <v>0</v>
      </c>
      <c r="B405" s="33">
        <f t="shared" ca="1" si="36"/>
        <v>32</v>
      </c>
      <c r="C405">
        <f t="shared" si="37"/>
        <v>486</v>
      </c>
      <c r="D405">
        <f t="shared" ca="1" si="41"/>
        <v>-1.4999999999999999E-2</v>
      </c>
      <c r="E405">
        <f t="shared" ca="1" si="38"/>
        <v>0</v>
      </c>
      <c r="F405">
        <f t="shared" ca="1" si="39"/>
        <v>31</v>
      </c>
      <c r="G405">
        <f t="shared" ca="1" si="40"/>
        <v>32</v>
      </c>
      <c r="M405">
        <v>-51</v>
      </c>
      <c r="N405">
        <v>-1.1739999999999999</v>
      </c>
    </row>
    <row r="406" spans="1:14">
      <c r="A406" s="45">
        <f>formulas!$D482</f>
        <v>0</v>
      </c>
      <c r="B406" s="33">
        <f t="shared" ca="1" si="36"/>
        <v>32</v>
      </c>
      <c r="C406">
        <f t="shared" si="37"/>
        <v>486</v>
      </c>
      <c r="D406">
        <f t="shared" ca="1" si="41"/>
        <v>-1.4999999999999999E-2</v>
      </c>
      <c r="E406">
        <f t="shared" ca="1" si="38"/>
        <v>0</v>
      </c>
      <c r="F406">
        <f t="shared" ca="1" si="39"/>
        <v>31</v>
      </c>
      <c r="G406">
        <f t="shared" ca="1" si="40"/>
        <v>32</v>
      </c>
      <c r="M406">
        <v>-50</v>
      </c>
      <c r="N406">
        <v>-1.1599999999999999</v>
      </c>
    </row>
    <row r="407" spans="1:14">
      <c r="A407" s="45">
        <f>formulas!$D482</f>
        <v>0</v>
      </c>
      <c r="B407" s="33">
        <f t="shared" ca="1" si="36"/>
        <v>32</v>
      </c>
      <c r="C407">
        <f t="shared" si="37"/>
        <v>486</v>
      </c>
      <c r="D407">
        <f t="shared" ca="1" si="41"/>
        <v>-1.4999999999999999E-2</v>
      </c>
      <c r="E407">
        <f t="shared" ca="1" si="38"/>
        <v>0</v>
      </c>
      <c r="F407">
        <f t="shared" ca="1" si="39"/>
        <v>31</v>
      </c>
      <c r="G407">
        <f t="shared" ca="1" si="40"/>
        <v>32</v>
      </c>
      <c r="M407">
        <v>-49</v>
      </c>
      <c r="N407">
        <v>-1.1459999999999999</v>
      </c>
    </row>
    <row r="408" spans="1:14">
      <c r="A408" s="32">
        <v>0</v>
      </c>
      <c r="B408" s="33">
        <f t="shared" ca="1" si="36"/>
        <v>32</v>
      </c>
      <c r="C408">
        <f t="shared" si="37"/>
        <v>486</v>
      </c>
      <c r="D408">
        <f t="shared" ca="1" si="41"/>
        <v>-1.4999999999999999E-2</v>
      </c>
      <c r="E408">
        <f t="shared" ca="1" si="38"/>
        <v>0</v>
      </c>
      <c r="F408">
        <f t="shared" ca="1" si="39"/>
        <v>31</v>
      </c>
      <c r="G408">
        <f t="shared" ca="1" si="40"/>
        <v>32</v>
      </c>
      <c r="M408">
        <v>-48</v>
      </c>
      <c r="N408">
        <v>-1.133</v>
      </c>
    </row>
    <row r="409" spans="1:14">
      <c r="A409" s="32">
        <v>0</v>
      </c>
      <c r="B409" s="33">
        <f t="shared" ca="1" si="36"/>
        <v>32</v>
      </c>
      <c r="C409">
        <f t="shared" si="37"/>
        <v>486</v>
      </c>
      <c r="D409">
        <f t="shared" ca="1" si="41"/>
        <v>-1.4999999999999999E-2</v>
      </c>
      <c r="E409">
        <f t="shared" ca="1" si="38"/>
        <v>0</v>
      </c>
      <c r="F409">
        <f t="shared" ca="1" si="39"/>
        <v>31</v>
      </c>
      <c r="G409">
        <f t="shared" ca="1" si="40"/>
        <v>32</v>
      </c>
      <c r="M409">
        <v>-47</v>
      </c>
      <c r="N409">
        <v>-1.119</v>
      </c>
    </row>
    <row r="410" spans="1:14">
      <c r="A410" s="32">
        <v>0</v>
      </c>
      <c r="B410" s="33">
        <f t="shared" ca="1" si="36"/>
        <v>32</v>
      </c>
      <c r="C410">
        <f t="shared" si="37"/>
        <v>486</v>
      </c>
      <c r="D410">
        <f t="shared" ca="1" si="41"/>
        <v>-1.4999999999999999E-2</v>
      </c>
      <c r="E410">
        <f t="shared" ca="1" si="38"/>
        <v>0</v>
      </c>
      <c r="F410">
        <f t="shared" ca="1" si="39"/>
        <v>31</v>
      </c>
      <c r="G410">
        <f t="shared" ca="1" si="40"/>
        <v>32</v>
      </c>
      <c r="M410">
        <v>-46</v>
      </c>
      <c r="N410">
        <v>-1.105</v>
      </c>
    </row>
    <row r="411" spans="1:14">
      <c r="A411" s="32">
        <v>0</v>
      </c>
      <c r="B411" s="33">
        <f t="shared" ca="1" si="36"/>
        <v>32</v>
      </c>
      <c r="C411">
        <f t="shared" si="37"/>
        <v>486</v>
      </c>
      <c r="D411">
        <f t="shared" ca="1" si="41"/>
        <v>-1.4999999999999999E-2</v>
      </c>
      <c r="E411">
        <f t="shared" ca="1" si="38"/>
        <v>0</v>
      </c>
      <c r="F411">
        <f t="shared" ca="1" si="39"/>
        <v>31</v>
      </c>
      <c r="G411">
        <f t="shared" ca="1" si="40"/>
        <v>32</v>
      </c>
      <c r="M411">
        <v>-45</v>
      </c>
      <c r="N411">
        <v>-1.0920000000000001</v>
      </c>
    </row>
    <row r="412" spans="1:14">
      <c r="A412" s="32">
        <v>0</v>
      </c>
      <c r="B412" s="33">
        <f t="shared" ca="1" si="36"/>
        <v>32</v>
      </c>
      <c r="C412">
        <f t="shared" si="37"/>
        <v>486</v>
      </c>
      <c r="D412">
        <f t="shared" ca="1" si="41"/>
        <v>-1.4999999999999999E-2</v>
      </c>
      <c r="E412">
        <f t="shared" ca="1" si="38"/>
        <v>0</v>
      </c>
      <c r="F412">
        <f t="shared" ca="1" si="39"/>
        <v>31</v>
      </c>
      <c r="G412">
        <f t="shared" ca="1" si="40"/>
        <v>32</v>
      </c>
      <c r="M412">
        <v>-44</v>
      </c>
      <c r="N412">
        <v>-1.0780000000000001</v>
      </c>
    </row>
    <row r="413" spans="1:14">
      <c r="A413" s="32">
        <v>0</v>
      </c>
      <c r="B413" s="33">
        <f t="shared" ca="1" si="36"/>
        <v>32</v>
      </c>
      <c r="C413">
        <f t="shared" si="37"/>
        <v>486</v>
      </c>
      <c r="D413">
        <f t="shared" ca="1" si="41"/>
        <v>-1.4999999999999999E-2</v>
      </c>
      <c r="E413">
        <f t="shared" ca="1" si="38"/>
        <v>0</v>
      </c>
      <c r="F413">
        <f t="shared" ca="1" si="39"/>
        <v>31</v>
      </c>
      <c r="G413">
        <f t="shared" ca="1" si="40"/>
        <v>32</v>
      </c>
      <c r="M413">
        <v>-43</v>
      </c>
      <c r="N413">
        <v>-1.0640000000000001</v>
      </c>
    </row>
    <row r="414" spans="1:14">
      <c r="A414" s="32">
        <v>0</v>
      </c>
      <c r="B414" s="33">
        <f t="shared" ca="1" si="36"/>
        <v>32</v>
      </c>
      <c r="C414">
        <f t="shared" si="37"/>
        <v>486</v>
      </c>
      <c r="D414">
        <f t="shared" ca="1" si="41"/>
        <v>-1.4999999999999999E-2</v>
      </c>
      <c r="E414">
        <f t="shared" ca="1" si="38"/>
        <v>0</v>
      </c>
      <c r="F414">
        <f t="shared" ca="1" si="39"/>
        <v>31</v>
      </c>
      <c r="G414">
        <f t="shared" ca="1" si="40"/>
        <v>32</v>
      </c>
      <c r="M414">
        <v>-42</v>
      </c>
      <c r="N414">
        <v>-1.05</v>
      </c>
    </row>
    <row r="415" spans="1:14">
      <c r="A415" s="32">
        <v>0</v>
      </c>
      <c r="B415" s="33">
        <f t="shared" ca="1" si="36"/>
        <v>32</v>
      </c>
      <c r="C415">
        <f t="shared" si="37"/>
        <v>486</v>
      </c>
      <c r="D415">
        <f t="shared" ca="1" si="41"/>
        <v>-1.4999999999999999E-2</v>
      </c>
      <c r="E415">
        <f t="shared" ca="1" si="38"/>
        <v>0</v>
      </c>
      <c r="F415">
        <f t="shared" ca="1" si="39"/>
        <v>31</v>
      </c>
      <c r="G415">
        <f t="shared" ca="1" si="40"/>
        <v>32</v>
      </c>
      <c r="M415">
        <v>-41</v>
      </c>
      <c r="N415">
        <v>-1.0369999999999999</v>
      </c>
    </row>
    <row r="416" spans="1:14">
      <c r="A416" s="32">
        <v>0</v>
      </c>
      <c r="B416" s="33">
        <f t="shared" ca="1" si="36"/>
        <v>32</v>
      </c>
      <c r="C416">
        <f t="shared" si="37"/>
        <v>486</v>
      </c>
      <c r="D416">
        <f t="shared" ca="1" si="41"/>
        <v>-1.4999999999999999E-2</v>
      </c>
      <c r="E416">
        <f t="shared" ca="1" si="38"/>
        <v>0</v>
      </c>
      <c r="F416">
        <f t="shared" ca="1" si="39"/>
        <v>31</v>
      </c>
      <c r="G416">
        <f t="shared" ca="1" si="40"/>
        <v>32</v>
      </c>
      <c r="M416">
        <v>-40</v>
      </c>
      <c r="N416">
        <v>-1.0229999999999999</v>
      </c>
    </row>
    <row r="417" spans="1:14">
      <c r="A417" s="45">
        <f>formulas!$D494</f>
        <v>0</v>
      </c>
      <c r="B417" s="33">
        <f t="shared" ca="1" si="36"/>
        <v>32</v>
      </c>
      <c r="C417">
        <f t="shared" si="37"/>
        <v>486</v>
      </c>
      <c r="D417">
        <f t="shared" ca="1" si="41"/>
        <v>-1.4999999999999999E-2</v>
      </c>
      <c r="E417">
        <f t="shared" ca="1" si="38"/>
        <v>0</v>
      </c>
      <c r="F417">
        <f t="shared" ca="1" si="39"/>
        <v>31</v>
      </c>
      <c r="G417">
        <f t="shared" ca="1" si="40"/>
        <v>32</v>
      </c>
      <c r="M417">
        <v>-39</v>
      </c>
      <c r="N417">
        <v>-1.0089999999999999</v>
      </c>
    </row>
    <row r="418" spans="1:14">
      <c r="A418" s="45">
        <f>formulas!$D494</f>
        <v>0</v>
      </c>
      <c r="B418" s="33">
        <f t="shared" ca="1" si="36"/>
        <v>32</v>
      </c>
      <c r="C418">
        <f t="shared" si="37"/>
        <v>486</v>
      </c>
      <c r="D418">
        <f t="shared" ca="1" si="41"/>
        <v>-1.4999999999999999E-2</v>
      </c>
      <c r="E418">
        <f t="shared" ca="1" si="38"/>
        <v>0</v>
      </c>
      <c r="F418">
        <f t="shared" ca="1" si="39"/>
        <v>31</v>
      </c>
      <c r="G418">
        <f t="shared" ca="1" si="40"/>
        <v>32</v>
      </c>
      <c r="M418">
        <v>-38</v>
      </c>
      <c r="N418">
        <v>-0.995</v>
      </c>
    </row>
    <row r="419" spans="1:14">
      <c r="A419" s="45">
        <f>formulas!$D494</f>
        <v>0</v>
      </c>
      <c r="B419" s="33">
        <f t="shared" ref="B419:B482" ca="1" si="42">(A419-D419)/(E419-D419)*(G419-F419)+F419</f>
        <v>32</v>
      </c>
      <c r="C419">
        <f t="shared" ref="C419:C482" si="43">COUNTIF($N$2:$N$25400,"&lt;"&amp;A419)</f>
        <v>486</v>
      </c>
      <c r="D419">
        <f t="shared" ca="1" si="41"/>
        <v>-1.4999999999999999E-2</v>
      </c>
      <c r="E419">
        <f t="shared" ref="E419:E482" ca="1" si="44">INDIRECT(ADDRESS(C419+2,14))</f>
        <v>0</v>
      </c>
      <c r="F419">
        <f t="shared" ref="F419:F482" ca="1" si="45">INDIRECT(ADDRESS(C419+1,13))</f>
        <v>31</v>
      </c>
      <c r="G419">
        <f t="shared" ref="G419:G482" ca="1" si="46">INDIRECT(ADDRESS(C419+2,13))</f>
        <v>32</v>
      </c>
      <c r="M419">
        <v>-37</v>
      </c>
      <c r="N419">
        <v>-0.98099999999999998</v>
      </c>
    </row>
    <row r="420" spans="1:14">
      <c r="A420" s="32">
        <v>0</v>
      </c>
      <c r="B420" s="33">
        <f t="shared" ca="1" si="42"/>
        <v>32</v>
      </c>
      <c r="C420">
        <f t="shared" si="43"/>
        <v>486</v>
      </c>
      <c r="D420">
        <f t="shared" ca="1" si="41"/>
        <v>-1.4999999999999999E-2</v>
      </c>
      <c r="E420">
        <f t="shared" ca="1" si="44"/>
        <v>0</v>
      </c>
      <c r="F420">
        <f t="shared" ca="1" si="45"/>
        <v>31</v>
      </c>
      <c r="G420">
        <f t="shared" ca="1" si="46"/>
        <v>32</v>
      </c>
      <c r="M420">
        <v>-36</v>
      </c>
      <c r="N420">
        <v>-0.96699999999999997</v>
      </c>
    </row>
    <row r="421" spans="1:14">
      <c r="A421" s="32">
        <v>0</v>
      </c>
      <c r="B421" s="33">
        <f t="shared" ca="1" si="42"/>
        <v>32</v>
      </c>
      <c r="C421">
        <f t="shared" si="43"/>
        <v>486</v>
      </c>
      <c r="D421">
        <f t="shared" ca="1" si="41"/>
        <v>-1.4999999999999999E-2</v>
      </c>
      <c r="E421">
        <f t="shared" ca="1" si="44"/>
        <v>0</v>
      </c>
      <c r="F421">
        <f t="shared" ca="1" si="45"/>
        <v>31</v>
      </c>
      <c r="G421">
        <f t="shared" ca="1" si="46"/>
        <v>32</v>
      </c>
      <c r="M421">
        <v>-35</v>
      </c>
      <c r="N421">
        <v>-0.95399999999999996</v>
      </c>
    </row>
    <row r="422" spans="1:14">
      <c r="A422" s="32">
        <v>0</v>
      </c>
      <c r="B422" s="33">
        <f t="shared" ca="1" si="42"/>
        <v>32</v>
      </c>
      <c r="C422">
        <f t="shared" si="43"/>
        <v>486</v>
      </c>
      <c r="D422">
        <f t="shared" ca="1" si="41"/>
        <v>-1.4999999999999999E-2</v>
      </c>
      <c r="E422">
        <f t="shared" ca="1" si="44"/>
        <v>0</v>
      </c>
      <c r="F422">
        <f t="shared" ca="1" si="45"/>
        <v>31</v>
      </c>
      <c r="G422">
        <f t="shared" ca="1" si="46"/>
        <v>32</v>
      </c>
      <c r="M422">
        <v>-34</v>
      </c>
      <c r="N422">
        <v>-0.94</v>
      </c>
    </row>
    <row r="423" spans="1:14">
      <c r="A423" s="32">
        <v>0</v>
      </c>
      <c r="B423" s="33">
        <f t="shared" ca="1" si="42"/>
        <v>32</v>
      </c>
      <c r="C423">
        <f t="shared" si="43"/>
        <v>486</v>
      </c>
      <c r="D423">
        <f t="shared" ca="1" si="41"/>
        <v>-1.4999999999999999E-2</v>
      </c>
      <c r="E423">
        <f t="shared" ca="1" si="44"/>
        <v>0</v>
      </c>
      <c r="F423">
        <f t="shared" ca="1" si="45"/>
        <v>31</v>
      </c>
      <c r="G423">
        <f t="shared" ca="1" si="46"/>
        <v>32</v>
      </c>
      <c r="M423">
        <v>-33</v>
      </c>
      <c r="N423">
        <v>-0.92600000000000005</v>
      </c>
    </row>
    <row r="424" spans="1:14">
      <c r="A424" s="32">
        <v>0</v>
      </c>
      <c r="B424" s="33">
        <f t="shared" ca="1" si="42"/>
        <v>32</v>
      </c>
      <c r="C424">
        <f t="shared" si="43"/>
        <v>486</v>
      </c>
      <c r="D424">
        <f t="shared" ca="1" si="41"/>
        <v>-1.4999999999999999E-2</v>
      </c>
      <c r="E424">
        <f t="shared" ca="1" si="44"/>
        <v>0</v>
      </c>
      <c r="F424">
        <f t="shared" ca="1" si="45"/>
        <v>31</v>
      </c>
      <c r="G424">
        <f t="shared" ca="1" si="46"/>
        <v>32</v>
      </c>
      <c r="M424">
        <v>-32</v>
      </c>
      <c r="N424">
        <v>-0.91200000000000003</v>
      </c>
    </row>
    <row r="425" spans="1:14">
      <c r="A425" s="32">
        <v>0</v>
      </c>
      <c r="B425" s="33">
        <f t="shared" ca="1" si="42"/>
        <v>32</v>
      </c>
      <c r="C425">
        <f t="shared" si="43"/>
        <v>486</v>
      </c>
      <c r="D425">
        <f t="shared" ca="1" si="41"/>
        <v>-1.4999999999999999E-2</v>
      </c>
      <c r="E425">
        <f t="shared" ca="1" si="44"/>
        <v>0</v>
      </c>
      <c r="F425">
        <f t="shared" ca="1" si="45"/>
        <v>31</v>
      </c>
      <c r="G425">
        <f t="shared" ca="1" si="46"/>
        <v>32</v>
      </c>
      <c r="M425">
        <v>-31</v>
      </c>
      <c r="N425">
        <v>-0.89800000000000002</v>
      </c>
    </row>
    <row r="426" spans="1:14">
      <c r="A426" s="32">
        <v>0</v>
      </c>
      <c r="B426" s="33">
        <f t="shared" ca="1" si="42"/>
        <v>32</v>
      </c>
      <c r="C426">
        <f t="shared" si="43"/>
        <v>486</v>
      </c>
      <c r="D426">
        <f t="shared" ca="1" si="41"/>
        <v>-1.4999999999999999E-2</v>
      </c>
      <c r="E426">
        <f t="shared" ca="1" si="44"/>
        <v>0</v>
      </c>
      <c r="F426">
        <f t="shared" ca="1" si="45"/>
        <v>31</v>
      </c>
      <c r="G426">
        <f t="shared" ca="1" si="46"/>
        <v>32</v>
      </c>
      <c r="M426">
        <v>-30</v>
      </c>
      <c r="N426">
        <v>-0.88400000000000001</v>
      </c>
    </row>
    <row r="427" spans="1:14">
      <c r="A427" s="32">
        <v>0</v>
      </c>
      <c r="B427" s="33">
        <f t="shared" ca="1" si="42"/>
        <v>32</v>
      </c>
      <c r="C427">
        <f t="shared" si="43"/>
        <v>486</v>
      </c>
      <c r="D427">
        <f t="shared" ca="1" si="41"/>
        <v>-1.4999999999999999E-2</v>
      </c>
      <c r="E427">
        <f t="shared" ca="1" si="44"/>
        <v>0</v>
      </c>
      <c r="F427">
        <f t="shared" ca="1" si="45"/>
        <v>31</v>
      </c>
      <c r="G427">
        <f t="shared" ca="1" si="46"/>
        <v>32</v>
      </c>
      <c r="M427">
        <v>-29</v>
      </c>
      <c r="N427">
        <v>-0.87</v>
      </c>
    </row>
    <row r="428" spans="1:14">
      <c r="A428" s="32">
        <v>0</v>
      </c>
      <c r="B428" s="33">
        <f t="shared" ca="1" si="42"/>
        <v>32</v>
      </c>
      <c r="C428">
        <f t="shared" si="43"/>
        <v>486</v>
      </c>
      <c r="D428">
        <f t="shared" ca="1" si="41"/>
        <v>-1.4999999999999999E-2</v>
      </c>
      <c r="E428">
        <f t="shared" ca="1" si="44"/>
        <v>0</v>
      </c>
      <c r="F428">
        <f t="shared" ca="1" si="45"/>
        <v>31</v>
      </c>
      <c r="G428">
        <f t="shared" ca="1" si="46"/>
        <v>32</v>
      </c>
      <c r="M428">
        <v>-28</v>
      </c>
      <c r="N428">
        <v>-0.85599999999999998</v>
      </c>
    </row>
    <row r="429" spans="1:14">
      <c r="A429" s="45">
        <f>formulas!$D506</f>
        <v>0</v>
      </c>
      <c r="B429" s="33">
        <f t="shared" ca="1" si="42"/>
        <v>32</v>
      </c>
      <c r="C429">
        <f t="shared" si="43"/>
        <v>486</v>
      </c>
      <c r="D429">
        <f t="shared" ca="1" si="41"/>
        <v>-1.4999999999999999E-2</v>
      </c>
      <c r="E429">
        <f t="shared" ca="1" si="44"/>
        <v>0</v>
      </c>
      <c r="F429">
        <f t="shared" ca="1" si="45"/>
        <v>31</v>
      </c>
      <c r="G429">
        <f t="shared" ca="1" si="46"/>
        <v>32</v>
      </c>
      <c r="M429">
        <v>-27</v>
      </c>
      <c r="N429">
        <v>-0.84199999999999997</v>
      </c>
    </row>
    <row r="430" spans="1:14">
      <c r="A430" s="45">
        <f>formulas!$D506</f>
        <v>0</v>
      </c>
      <c r="B430" s="33">
        <f t="shared" ca="1" si="42"/>
        <v>32</v>
      </c>
      <c r="C430">
        <f t="shared" si="43"/>
        <v>486</v>
      </c>
      <c r="D430">
        <f t="shared" ca="1" si="41"/>
        <v>-1.4999999999999999E-2</v>
      </c>
      <c r="E430">
        <f t="shared" ca="1" si="44"/>
        <v>0</v>
      </c>
      <c r="F430">
        <f t="shared" ca="1" si="45"/>
        <v>31</v>
      </c>
      <c r="G430">
        <f t="shared" ca="1" si="46"/>
        <v>32</v>
      </c>
      <c r="M430">
        <v>-26</v>
      </c>
      <c r="N430">
        <v>-0.82799999999999996</v>
      </c>
    </row>
    <row r="431" spans="1:14">
      <c r="A431" s="45">
        <f>formulas!$D506</f>
        <v>0</v>
      </c>
      <c r="B431" s="33">
        <f t="shared" ca="1" si="42"/>
        <v>32</v>
      </c>
      <c r="C431">
        <f t="shared" si="43"/>
        <v>486</v>
      </c>
      <c r="D431">
        <f t="shared" ca="1" si="41"/>
        <v>-1.4999999999999999E-2</v>
      </c>
      <c r="E431">
        <f t="shared" ca="1" si="44"/>
        <v>0</v>
      </c>
      <c r="F431">
        <f t="shared" ca="1" si="45"/>
        <v>31</v>
      </c>
      <c r="G431">
        <f t="shared" ca="1" si="46"/>
        <v>32</v>
      </c>
      <c r="M431">
        <v>-25</v>
      </c>
      <c r="N431">
        <v>-0.81399999999999995</v>
      </c>
    </row>
    <row r="432" spans="1:14">
      <c r="A432" s="32">
        <v>0</v>
      </c>
      <c r="B432" s="33">
        <f t="shared" ca="1" si="42"/>
        <v>32</v>
      </c>
      <c r="C432">
        <f t="shared" si="43"/>
        <v>486</v>
      </c>
      <c r="D432">
        <f t="shared" ca="1" si="41"/>
        <v>-1.4999999999999999E-2</v>
      </c>
      <c r="E432">
        <f t="shared" ca="1" si="44"/>
        <v>0</v>
      </c>
      <c r="F432">
        <f t="shared" ca="1" si="45"/>
        <v>31</v>
      </c>
      <c r="G432">
        <f t="shared" ca="1" si="46"/>
        <v>32</v>
      </c>
      <c r="M432">
        <v>-24</v>
      </c>
      <c r="N432">
        <v>-0.8</v>
      </c>
    </row>
    <row r="433" spans="1:14">
      <c r="A433" s="32">
        <v>0</v>
      </c>
      <c r="B433" s="33">
        <f t="shared" ca="1" si="42"/>
        <v>32</v>
      </c>
      <c r="C433">
        <f t="shared" si="43"/>
        <v>486</v>
      </c>
      <c r="D433">
        <f t="shared" ca="1" si="41"/>
        <v>-1.4999999999999999E-2</v>
      </c>
      <c r="E433">
        <f t="shared" ca="1" si="44"/>
        <v>0</v>
      </c>
      <c r="F433">
        <f t="shared" ca="1" si="45"/>
        <v>31</v>
      </c>
      <c r="G433">
        <f t="shared" ca="1" si="46"/>
        <v>32</v>
      </c>
      <c r="M433">
        <v>-23</v>
      </c>
      <c r="N433">
        <v>-0.78600000000000003</v>
      </c>
    </row>
    <row r="434" spans="1:14">
      <c r="A434" s="32">
        <v>0</v>
      </c>
      <c r="B434" s="33">
        <f t="shared" ca="1" si="42"/>
        <v>32</v>
      </c>
      <c r="C434">
        <f t="shared" si="43"/>
        <v>486</v>
      </c>
      <c r="D434">
        <f t="shared" ca="1" si="41"/>
        <v>-1.4999999999999999E-2</v>
      </c>
      <c r="E434">
        <f t="shared" ca="1" si="44"/>
        <v>0</v>
      </c>
      <c r="F434">
        <f t="shared" ca="1" si="45"/>
        <v>31</v>
      </c>
      <c r="G434">
        <f t="shared" ca="1" si="46"/>
        <v>32</v>
      </c>
      <c r="M434">
        <v>-22</v>
      </c>
      <c r="N434">
        <v>-0.77200000000000002</v>
      </c>
    </row>
    <row r="435" spans="1:14">
      <c r="A435" s="32">
        <v>0</v>
      </c>
      <c r="B435" s="33">
        <f t="shared" ca="1" si="42"/>
        <v>32</v>
      </c>
      <c r="C435">
        <f t="shared" si="43"/>
        <v>486</v>
      </c>
      <c r="D435">
        <f t="shared" ca="1" si="41"/>
        <v>-1.4999999999999999E-2</v>
      </c>
      <c r="E435">
        <f t="shared" ca="1" si="44"/>
        <v>0</v>
      </c>
      <c r="F435">
        <f t="shared" ca="1" si="45"/>
        <v>31</v>
      </c>
      <c r="G435">
        <f t="shared" ca="1" si="46"/>
        <v>32</v>
      </c>
      <c r="M435">
        <v>-21</v>
      </c>
      <c r="N435">
        <v>-0.75800000000000001</v>
      </c>
    </row>
    <row r="436" spans="1:14">
      <c r="A436" s="32">
        <v>0</v>
      </c>
      <c r="B436" s="33">
        <f t="shared" ca="1" si="42"/>
        <v>32</v>
      </c>
      <c r="C436">
        <f t="shared" si="43"/>
        <v>486</v>
      </c>
      <c r="D436">
        <f t="shared" ca="1" si="41"/>
        <v>-1.4999999999999999E-2</v>
      </c>
      <c r="E436">
        <f t="shared" ca="1" si="44"/>
        <v>0</v>
      </c>
      <c r="F436">
        <f t="shared" ca="1" si="45"/>
        <v>31</v>
      </c>
      <c r="G436">
        <f t="shared" ca="1" si="46"/>
        <v>32</v>
      </c>
      <c r="M436">
        <v>-20</v>
      </c>
      <c r="N436">
        <v>-0.74399999999999999</v>
      </c>
    </row>
    <row r="437" spans="1:14">
      <c r="A437" s="32">
        <v>0</v>
      </c>
      <c r="B437" s="33">
        <f t="shared" ca="1" si="42"/>
        <v>32</v>
      </c>
      <c r="C437">
        <f t="shared" si="43"/>
        <v>486</v>
      </c>
      <c r="D437">
        <f t="shared" ca="1" si="41"/>
        <v>-1.4999999999999999E-2</v>
      </c>
      <c r="E437">
        <f t="shared" ca="1" si="44"/>
        <v>0</v>
      </c>
      <c r="F437">
        <f t="shared" ca="1" si="45"/>
        <v>31</v>
      </c>
      <c r="G437">
        <f t="shared" ca="1" si="46"/>
        <v>32</v>
      </c>
      <c r="M437">
        <v>-19</v>
      </c>
      <c r="N437">
        <v>-0.73</v>
      </c>
    </row>
    <row r="438" spans="1:14">
      <c r="A438" s="32">
        <v>0</v>
      </c>
      <c r="B438" s="33">
        <f t="shared" ca="1" si="42"/>
        <v>32</v>
      </c>
      <c r="C438">
        <f t="shared" si="43"/>
        <v>486</v>
      </c>
      <c r="D438">
        <f t="shared" ca="1" si="41"/>
        <v>-1.4999999999999999E-2</v>
      </c>
      <c r="E438">
        <f t="shared" ca="1" si="44"/>
        <v>0</v>
      </c>
      <c r="F438">
        <f t="shared" ca="1" si="45"/>
        <v>31</v>
      </c>
      <c r="G438">
        <f t="shared" ca="1" si="46"/>
        <v>32</v>
      </c>
      <c r="M438">
        <v>-18</v>
      </c>
      <c r="N438">
        <v>-0.71599999999999997</v>
      </c>
    </row>
    <row r="439" spans="1:14">
      <c r="A439" s="32">
        <v>0</v>
      </c>
      <c r="B439" s="33">
        <f t="shared" ca="1" si="42"/>
        <v>32</v>
      </c>
      <c r="C439">
        <f t="shared" si="43"/>
        <v>486</v>
      </c>
      <c r="D439">
        <f t="shared" ca="1" si="41"/>
        <v>-1.4999999999999999E-2</v>
      </c>
      <c r="E439">
        <f t="shared" ca="1" si="44"/>
        <v>0</v>
      </c>
      <c r="F439">
        <f t="shared" ca="1" si="45"/>
        <v>31</v>
      </c>
      <c r="G439">
        <f t="shared" ca="1" si="46"/>
        <v>32</v>
      </c>
      <c r="M439">
        <v>-17</v>
      </c>
      <c r="N439">
        <v>-0.70199999999999996</v>
      </c>
    </row>
    <row r="440" spans="1:14">
      <c r="A440" s="32">
        <v>0</v>
      </c>
      <c r="B440" s="33">
        <f t="shared" ca="1" si="42"/>
        <v>32</v>
      </c>
      <c r="C440">
        <f t="shared" si="43"/>
        <v>486</v>
      </c>
      <c r="D440">
        <f t="shared" ca="1" si="41"/>
        <v>-1.4999999999999999E-2</v>
      </c>
      <c r="E440">
        <f t="shared" ca="1" si="44"/>
        <v>0</v>
      </c>
      <c r="F440">
        <f t="shared" ca="1" si="45"/>
        <v>31</v>
      </c>
      <c r="G440">
        <f t="shared" ca="1" si="46"/>
        <v>32</v>
      </c>
      <c r="M440">
        <v>-16</v>
      </c>
      <c r="N440">
        <v>-0.68799999999999994</v>
      </c>
    </row>
    <row r="441" spans="1:14">
      <c r="A441" s="45">
        <f>formulas!$D518</f>
        <v>0</v>
      </c>
      <c r="B441" s="33">
        <f t="shared" ca="1" si="42"/>
        <v>32</v>
      </c>
      <c r="C441">
        <f t="shared" si="43"/>
        <v>486</v>
      </c>
      <c r="D441">
        <f t="shared" ca="1" si="41"/>
        <v>-1.4999999999999999E-2</v>
      </c>
      <c r="E441">
        <f t="shared" ca="1" si="44"/>
        <v>0</v>
      </c>
      <c r="F441">
        <f t="shared" ca="1" si="45"/>
        <v>31</v>
      </c>
      <c r="G441">
        <f t="shared" ca="1" si="46"/>
        <v>32</v>
      </c>
      <c r="M441">
        <v>-15</v>
      </c>
      <c r="N441">
        <v>-0.67400000000000004</v>
      </c>
    </row>
    <row r="442" spans="1:14">
      <c r="A442" s="45">
        <f>formulas!$D518</f>
        <v>0</v>
      </c>
      <c r="B442" s="33">
        <f t="shared" ca="1" si="42"/>
        <v>32</v>
      </c>
      <c r="C442">
        <f t="shared" si="43"/>
        <v>486</v>
      </c>
      <c r="D442">
        <f t="shared" ca="1" si="41"/>
        <v>-1.4999999999999999E-2</v>
      </c>
      <c r="E442">
        <f t="shared" ca="1" si="44"/>
        <v>0</v>
      </c>
      <c r="F442">
        <f t="shared" ca="1" si="45"/>
        <v>31</v>
      </c>
      <c r="G442">
        <f t="shared" ca="1" si="46"/>
        <v>32</v>
      </c>
      <c r="M442">
        <v>-14</v>
      </c>
      <c r="N442">
        <v>-0.66</v>
      </c>
    </row>
    <row r="443" spans="1:14">
      <c r="A443" s="45">
        <f>formulas!$D518</f>
        <v>0</v>
      </c>
      <c r="B443" s="33">
        <f t="shared" ca="1" si="42"/>
        <v>32</v>
      </c>
      <c r="C443">
        <f t="shared" si="43"/>
        <v>486</v>
      </c>
      <c r="D443">
        <f t="shared" ca="1" si="41"/>
        <v>-1.4999999999999999E-2</v>
      </c>
      <c r="E443">
        <f t="shared" ca="1" si="44"/>
        <v>0</v>
      </c>
      <c r="F443">
        <f t="shared" ca="1" si="45"/>
        <v>31</v>
      </c>
      <c r="G443">
        <f t="shared" ca="1" si="46"/>
        <v>32</v>
      </c>
      <c r="M443">
        <v>-13</v>
      </c>
      <c r="N443">
        <v>-0.64600000000000002</v>
      </c>
    </row>
    <row r="444" spans="1:14">
      <c r="A444" s="32">
        <v>0</v>
      </c>
      <c r="B444" s="33">
        <f t="shared" ca="1" si="42"/>
        <v>32</v>
      </c>
      <c r="C444">
        <f t="shared" si="43"/>
        <v>486</v>
      </c>
      <c r="D444">
        <f t="shared" ca="1" si="41"/>
        <v>-1.4999999999999999E-2</v>
      </c>
      <c r="E444">
        <f t="shared" ca="1" si="44"/>
        <v>0</v>
      </c>
      <c r="F444">
        <f t="shared" ca="1" si="45"/>
        <v>31</v>
      </c>
      <c r="G444">
        <f t="shared" ca="1" si="46"/>
        <v>32</v>
      </c>
      <c r="M444">
        <v>-12</v>
      </c>
      <c r="N444">
        <v>-0.63200000000000001</v>
      </c>
    </row>
    <row r="445" spans="1:14">
      <c r="A445" s="32">
        <v>0</v>
      </c>
      <c r="B445" s="33">
        <f t="shared" ca="1" si="42"/>
        <v>32</v>
      </c>
      <c r="C445">
        <f t="shared" si="43"/>
        <v>486</v>
      </c>
      <c r="D445">
        <f t="shared" ca="1" si="41"/>
        <v>-1.4999999999999999E-2</v>
      </c>
      <c r="E445">
        <f t="shared" ca="1" si="44"/>
        <v>0</v>
      </c>
      <c r="F445">
        <f t="shared" ca="1" si="45"/>
        <v>31</v>
      </c>
      <c r="G445">
        <f t="shared" ca="1" si="46"/>
        <v>32</v>
      </c>
      <c r="M445">
        <v>-11</v>
      </c>
      <c r="N445">
        <v>-0.61699999999999999</v>
      </c>
    </row>
    <row r="446" spans="1:14">
      <c r="A446" s="32">
        <v>0</v>
      </c>
      <c r="B446" s="33">
        <f t="shared" ca="1" si="42"/>
        <v>32</v>
      </c>
      <c r="C446">
        <f t="shared" si="43"/>
        <v>486</v>
      </c>
      <c r="D446">
        <f t="shared" ca="1" si="41"/>
        <v>-1.4999999999999999E-2</v>
      </c>
      <c r="E446">
        <f t="shared" ca="1" si="44"/>
        <v>0</v>
      </c>
      <c r="F446">
        <f t="shared" ca="1" si="45"/>
        <v>31</v>
      </c>
      <c r="G446">
        <f t="shared" ca="1" si="46"/>
        <v>32</v>
      </c>
      <c r="M446">
        <v>-10</v>
      </c>
      <c r="N446">
        <v>-0.60299999999999998</v>
      </c>
    </row>
    <row r="447" spans="1:14">
      <c r="A447" s="32">
        <v>0</v>
      </c>
      <c r="B447" s="33">
        <f t="shared" ca="1" si="42"/>
        <v>32</v>
      </c>
      <c r="C447">
        <f t="shared" si="43"/>
        <v>486</v>
      </c>
      <c r="D447">
        <f t="shared" ca="1" si="41"/>
        <v>-1.4999999999999999E-2</v>
      </c>
      <c r="E447">
        <f t="shared" ca="1" si="44"/>
        <v>0</v>
      </c>
      <c r="F447">
        <f t="shared" ca="1" si="45"/>
        <v>31</v>
      </c>
      <c r="G447">
        <f t="shared" ca="1" si="46"/>
        <v>32</v>
      </c>
      <c r="M447">
        <v>-9</v>
      </c>
      <c r="N447">
        <v>-0.58899999999999997</v>
      </c>
    </row>
    <row r="448" spans="1:14">
      <c r="A448" s="32">
        <v>0</v>
      </c>
      <c r="B448" s="33">
        <f t="shared" ca="1" si="42"/>
        <v>32</v>
      </c>
      <c r="C448">
        <f t="shared" si="43"/>
        <v>486</v>
      </c>
      <c r="D448">
        <f t="shared" ca="1" si="41"/>
        <v>-1.4999999999999999E-2</v>
      </c>
      <c r="E448">
        <f t="shared" ca="1" si="44"/>
        <v>0</v>
      </c>
      <c r="F448">
        <f t="shared" ca="1" si="45"/>
        <v>31</v>
      </c>
      <c r="G448">
        <f t="shared" ca="1" si="46"/>
        <v>32</v>
      </c>
      <c r="M448">
        <v>-8</v>
      </c>
      <c r="N448">
        <v>-0.57499999999999996</v>
      </c>
    </row>
    <row r="449" spans="1:14">
      <c r="A449" s="32">
        <v>0</v>
      </c>
      <c r="B449" s="33">
        <f t="shared" ca="1" si="42"/>
        <v>32</v>
      </c>
      <c r="C449">
        <f t="shared" si="43"/>
        <v>486</v>
      </c>
      <c r="D449">
        <f t="shared" ca="1" si="41"/>
        <v>-1.4999999999999999E-2</v>
      </c>
      <c r="E449">
        <f t="shared" ca="1" si="44"/>
        <v>0</v>
      </c>
      <c r="F449">
        <f t="shared" ca="1" si="45"/>
        <v>31</v>
      </c>
      <c r="G449">
        <f t="shared" ca="1" si="46"/>
        <v>32</v>
      </c>
      <c r="M449">
        <v>-7</v>
      </c>
      <c r="N449">
        <v>-0.56100000000000005</v>
      </c>
    </row>
    <row r="450" spans="1:14">
      <c r="A450" s="32">
        <v>0</v>
      </c>
      <c r="B450" s="33">
        <f t="shared" ca="1" si="42"/>
        <v>32</v>
      </c>
      <c r="C450">
        <f t="shared" si="43"/>
        <v>486</v>
      </c>
      <c r="D450">
        <f t="shared" ca="1" si="41"/>
        <v>-1.4999999999999999E-2</v>
      </c>
      <c r="E450">
        <f t="shared" ca="1" si="44"/>
        <v>0</v>
      </c>
      <c r="F450">
        <f t="shared" ca="1" si="45"/>
        <v>31</v>
      </c>
      <c r="G450">
        <f t="shared" ca="1" si="46"/>
        <v>32</v>
      </c>
      <c r="M450">
        <v>-6</v>
      </c>
      <c r="N450">
        <v>-0.54600000000000004</v>
      </c>
    </row>
    <row r="451" spans="1:14">
      <c r="A451" s="32">
        <v>0</v>
      </c>
      <c r="B451" s="33">
        <f t="shared" ca="1" si="42"/>
        <v>32</v>
      </c>
      <c r="C451">
        <f t="shared" si="43"/>
        <v>486</v>
      </c>
      <c r="D451">
        <f t="shared" ref="D451:D499" ca="1" si="47">INDIRECT(ADDRESS(C451+1,14))</f>
        <v>-1.4999999999999999E-2</v>
      </c>
      <c r="E451">
        <f t="shared" ca="1" si="44"/>
        <v>0</v>
      </c>
      <c r="F451">
        <f t="shared" ca="1" si="45"/>
        <v>31</v>
      </c>
      <c r="G451">
        <f t="shared" ca="1" si="46"/>
        <v>32</v>
      </c>
      <c r="M451">
        <v>-5</v>
      </c>
      <c r="N451">
        <v>-0.53200000000000003</v>
      </c>
    </row>
    <row r="452" spans="1:14">
      <c r="A452" s="32">
        <v>0</v>
      </c>
      <c r="B452" s="33">
        <f t="shared" ca="1" si="42"/>
        <v>32</v>
      </c>
      <c r="C452">
        <f t="shared" si="43"/>
        <v>486</v>
      </c>
      <c r="D452">
        <f t="shared" ca="1" si="47"/>
        <v>-1.4999999999999999E-2</v>
      </c>
      <c r="E452">
        <f t="shared" ca="1" si="44"/>
        <v>0</v>
      </c>
      <c r="F452">
        <f t="shared" ca="1" si="45"/>
        <v>31</v>
      </c>
      <c r="G452">
        <f t="shared" ca="1" si="46"/>
        <v>32</v>
      </c>
      <c r="M452">
        <v>-4</v>
      </c>
      <c r="N452">
        <v>-0.51800000000000002</v>
      </c>
    </row>
    <row r="453" spans="1:14">
      <c r="A453" s="45">
        <f>formulas!$D530</f>
        <v>0</v>
      </c>
      <c r="B453" s="33">
        <f t="shared" ca="1" si="42"/>
        <v>32</v>
      </c>
      <c r="C453">
        <f t="shared" si="43"/>
        <v>486</v>
      </c>
      <c r="D453">
        <f t="shared" ca="1" si="47"/>
        <v>-1.4999999999999999E-2</v>
      </c>
      <c r="E453">
        <f t="shared" ca="1" si="44"/>
        <v>0</v>
      </c>
      <c r="F453">
        <f t="shared" ca="1" si="45"/>
        <v>31</v>
      </c>
      <c r="G453">
        <f t="shared" ca="1" si="46"/>
        <v>32</v>
      </c>
      <c r="M453">
        <v>-3</v>
      </c>
      <c r="N453">
        <v>-0.504</v>
      </c>
    </row>
    <row r="454" spans="1:14">
      <c r="A454" s="45">
        <f>formulas!$D530</f>
        <v>0</v>
      </c>
      <c r="B454" s="33">
        <f t="shared" ca="1" si="42"/>
        <v>32</v>
      </c>
      <c r="C454">
        <f t="shared" si="43"/>
        <v>486</v>
      </c>
      <c r="D454">
        <f t="shared" ca="1" si="47"/>
        <v>-1.4999999999999999E-2</v>
      </c>
      <c r="E454">
        <f t="shared" ca="1" si="44"/>
        <v>0</v>
      </c>
      <c r="F454">
        <f t="shared" ca="1" si="45"/>
        <v>31</v>
      </c>
      <c r="G454">
        <f t="shared" ca="1" si="46"/>
        <v>32</v>
      </c>
      <c r="M454">
        <v>-2</v>
      </c>
      <c r="N454">
        <v>-0.49</v>
      </c>
    </row>
    <row r="455" spans="1:14">
      <c r="A455" s="45">
        <f>formulas!$D530</f>
        <v>0</v>
      </c>
      <c r="B455" s="33">
        <f t="shared" ca="1" si="42"/>
        <v>32</v>
      </c>
      <c r="C455">
        <f t="shared" si="43"/>
        <v>486</v>
      </c>
      <c r="D455">
        <f t="shared" ca="1" si="47"/>
        <v>-1.4999999999999999E-2</v>
      </c>
      <c r="E455">
        <f t="shared" ca="1" si="44"/>
        <v>0</v>
      </c>
      <c r="F455">
        <f t="shared" ca="1" si="45"/>
        <v>31</v>
      </c>
      <c r="G455">
        <f t="shared" ca="1" si="46"/>
        <v>32</v>
      </c>
      <c r="M455">
        <v>-1</v>
      </c>
      <c r="N455">
        <v>-0.47499999999999998</v>
      </c>
    </row>
    <row r="456" spans="1:14">
      <c r="A456" s="32">
        <v>0</v>
      </c>
      <c r="B456" s="33">
        <f t="shared" ca="1" si="42"/>
        <v>32</v>
      </c>
      <c r="C456">
        <f t="shared" si="43"/>
        <v>486</v>
      </c>
      <c r="D456">
        <f t="shared" ca="1" si="47"/>
        <v>-1.4999999999999999E-2</v>
      </c>
      <c r="E456">
        <f t="shared" ca="1" si="44"/>
        <v>0</v>
      </c>
      <c r="F456">
        <f t="shared" ca="1" si="45"/>
        <v>31</v>
      </c>
      <c r="G456">
        <f t="shared" ca="1" si="46"/>
        <v>32</v>
      </c>
      <c r="M456">
        <v>0</v>
      </c>
      <c r="N456">
        <v>-0.46100000000000002</v>
      </c>
    </row>
    <row r="457" spans="1:14">
      <c r="A457" s="32">
        <v>0</v>
      </c>
      <c r="B457" s="33">
        <f t="shared" ca="1" si="42"/>
        <v>32</v>
      </c>
      <c r="C457">
        <f t="shared" si="43"/>
        <v>486</v>
      </c>
      <c r="D457">
        <f t="shared" ca="1" si="47"/>
        <v>-1.4999999999999999E-2</v>
      </c>
      <c r="E457">
        <f t="shared" ca="1" si="44"/>
        <v>0</v>
      </c>
      <c r="F457">
        <f t="shared" ca="1" si="45"/>
        <v>31</v>
      </c>
      <c r="G457">
        <f t="shared" ca="1" si="46"/>
        <v>32</v>
      </c>
      <c r="M457">
        <v>1</v>
      </c>
      <c r="N457">
        <v>-0.44700000000000001</v>
      </c>
    </row>
    <row r="458" spans="1:14">
      <c r="A458" s="32">
        <v>0</v>
      </c>
      <c r="B458" s="33">
        <f t="shared" ca="1" si="42"/>
        <v>32</v>
      </c>
      <c r="C458">
        <f t="shared" si="43"/>
        <v>486</v>
      </c>
      <c r="D458">
        <f t="shared" ca="1" si="47"/>
        <v>-1.4999999999999999E-2</v>
      </c>
      <c r="E458">
        <f t="shared" ca="1" si="44"/>
        <v>0</v>
      </c>
      <c r="F458">
        <f t="shared" ca="1" si="45"/>
        <v>31</v>
      </c>
      <c r="G458">
        <f t="shared" ca="1" si="46"/>
        <v>32</v>
      </c>
      <c r="M458">
        <v>2</v>
      </c>
      <c r="N458">
        <v>-0.433</v>
      </c>
    </row>
    <row r="459" spans="1:14">
      <c r="A459" s="32">
        <v>0</v>
      </c>
      <c r="B459" s="33">
        <f t="shared" ca="1" si="42"/>
        <v>32</v>
      </c>
      <c r="C459">
        <f t="shared" si="43"/>
        <v>486</v>
      </c>
      <c r="D459">
        <f t="shared" ca="1" si="47"/>
        <v>-1.4999999999999999E-2</v>
      </c>
      <c r="E459">
        <f t="shared" ca="1" si="44"/>
        <v>0</v>
      </c>
      <c r="F459">
        <f t="shared" ca="1" si="45"/>
        <v>31</v>
      </c>
      <c r="G459">
        <f t="shared" ca="1" si="46"/>
        <v>32</v>
      </c>
      <c r="M459">
        <v>3</v>
      </c>
      <c r="N459">
        <v>-0.41799999999999998</v>
      </c>
    </row>
    <row r="460" spans="1:14">
      <c r="A460" s="32">
        <v>0</v>
      </c>
      <c r="B460" s="33">
        <f t="shared" ca="1" si="42"/>
        <v>32</v>
      </c>
      <c r="C460">
        <f t="shared" si="43"/>
        <v>486</v>
      </c>
      <c r="D460">
        <f t="shared" ca="1" si="47"/>
        <v>-1.4999999999999999E-2</v>
      </c>
      <c r="E460">
        <f t="shared" ca="1" si="44"/>
        <v>0</v>
      </c>
      <c r="F460">
        <f t="shared" ca="1" si="45"/>
        <v>31</v>
      </c>
      <c r="G460">
        <f t="shared" ca="1" si="46"/>
        <v>32</v>
      </c>
      <c r="M460">
        <v>4</v>
      </c>
      <c r="N460">
        <v>-0.40400000000000003</v>
      </c>
    </row>
    <row r="461" spans="1:14">
      <c r="A461" s="32">
        <v>0</v>
      </c>
      <c r="B461" s="33">
        <f t="shared" ca="1" si="42"/>
        <v>32</v>
      </c>
      <c r="C461">
        <f t="shared" si="43"/>
        <v>486</v>
      </c>
      <c r="D461">
        <f t="shared" ca="1" si="47"/>
        <v>-1.4999999999999999E-2</v>
      </c>
      <c r="E461">
        <f t="shared" ca="1" si="44"/>
        <v>0</v>
      </c>
      <c r="F461">
        <f t="shared" ca="1" si="45"/>
        <v>31</v>
      </c>
      <c r="G461">
        <f t="shared" ca="1" si="46"/>
        <v>32</v>
      </c>
      <c r="M461">
        <v>5</v>
      </c>
      <c r="N461">
        <v>-0.39</v>
      </c>
    </row>
    <row r="462" spans="1:14">
      <c r="A462" s="32">
        <v>0</v>
      </c>
      <c r="B462" s="33">
        <f t="shared" ca="1" si="42"/>
        <v>32</v>
      </c>
      <c r="C462">
        <f t="shared" si="43"/>
        <v>486</v>
      </c>
      <c r="D462">
        <f t="shared" ca="1" si="47"/>
        <v>-1.4999999999999999E-2</v>
      </c>
      <c r="E462">
        <f t="shared" ca="1" si="44"/>
        <v>0</v>
      </c>
      <c r="F462">
        <f t="shared" ca="1" si="45"/>
        <v>31</v>
      </c>
      <c r="G462">
        <f t="shared" ca="1" si="46"/>
        <v>32</v>
      </c>
      <c r="M462">
        <v>6</v>
      </c>
      <c r="N462">
        <v>-0.375</v>
      </c>
    </row>
    <row r="463" spans="1:14">
      <c r="A463" s="32">
        <v>0</v>
      </c>
      <c r="B463" s="33">
        <f t="shared" ca="1" si="42"/>
        <v>32</v>
      </c>
      <c r="C463">
        <f t="shared" si="43"/>
        <v>486</v>
      </c>
      <c r="D463">
        <f t="shared" ca="1" si="47"/>
        <v>-1.4999999999999999E-2</v>
      </c>
      <c r="E463">
        <f t="shared" ca="1" si="44"/>
        <v>0</v>
      </c>
      <c r="F463">
        <f t="shared" ca="1" si="45"/>
        <v>31</v>
      </c>
      <c r="G463">
        <f t="shared" ca="1" si="46"/>
        <v>32</v>
      </c>
      <c r="M463">
        <v>7</v>
      </c>
      <c r="N463">
        <v>-0.36099999999999999</v>
      </c>
    </row>
    <row r="464" spans="1:14">
      <c r="A464" s="32">
        <v>0</v>
      </c>
      <c r="B464" s="33">
        <f t="shared" ca="1" si="42"/>
        <v>32</v>
      </c>
      <c r="C464">
        <f t="shared" si="43"/>
        <v>486</v>
      </c>
      <c r="D464">
        <f t="shared" ca="1" si="47"/>
        <v>-1.4999999999999999E-2</v>
      </c>
      <c r="E464">
        <f t="shared" ca="1" si="44"/>
        <v>0</v>
      </c>
      <c r="F464">
        <f t="shared" ca="1" si="45"/>
        <v>31</v>
      </c>
      <c r="G464">
        <f t="shared" ca="1" si="46"/>
        <v>32</v>
      </c>
      <c r="M464">
        <v>8</v>
      </c>
      <c r="N464">
        <v>-0.34699999999999998</v>
      </c>
    </row>
    <row r="465" spans="1:14">
      <c r="A465" s="45">
        <f>formulas!$D542</f>
        <v>0</v>
      </c>
      <c r="B465" s="33">
        <f t="shared" ca="1" si="42"/>
        <v>32</v>
      </c>
      <c r="C465">
        <f t="shared" si="43"/>
        <v>486</v>
      </c>
      <c r="D465">
        <f t="shared" ca="1" si="47"/>
        <v>-1.4999999999999999E-2</v>
      </c>
      <c r="E465">
        <f t="shared" ca="1" si="44"/>
        <v>0</v>
      </c>
      <c r="F465">
        <f t="shared" ca="1" si="45"/>
        <v>31</v>
      </c>
      <c r="G465">
        <f t="shared" ca="1" si="46"/>
        <v>32</v>
      </c>
      <c r="M465">
        <v>9</v>
      </c>
      <c r="N465">
        <v>-0.33200000000000002</v>
      </c>
    </row>
    <row r="466" spans="1:14">
      <c r="A466" s="45">
        <f>formulas!$D542</f>
        <v>0</v>
      </c>
      <c r="B466" s="33">
        <f t="shared" ca="1" si="42"/>
        <v>32</v>
      </c>
      <c r="C466">
        <f t="shared" si="43"/>
        <v>486</v>
      </c>
      <c r="D466">
        <f t="shared" ca="1" si="47"/>
        <v>-1.4999999999999999E-2</v>
      </c>
      <c r="E466">
        <f t="shared" ca="1" si="44"/>
        <v>0</v>
      </c>
      <c r="F466">
        <f t="shared" ca="1" si="45"/>
        <v>31</v>
      </c>
      <c r="G466">
        <f t="shared" ca="1" si="46"/>
        <v>32</v>
      </c>
      <c r="M466">
        <v>10</v>
      </c>
      <c r="N466">
        <v>-0.318</v>
      </c>
    </row>
    <row r="467" spans="1:14">
      <c r="A467" s="45">
        <f>formulas!$D542</f>
        <v>0</v>
      </c>
      <c r="B467" s="33">
        <f t="shared" ca="1" si="42"/>
        <v>32</v>
      </c>
      <c r="C467">
        <f t="shared" si="43"/>
        <v>486</v>
      </c>
      <c r="D467">
        <f t="shared" ca="1" si="47"/>
        <v>-1.4999999999999999E-2</v>
      </c>
      <c r="E467">
        <f t="shared" ca="1" si="44"/>
        <v>0</v>
      </c>
      <c r="F467">
        <f t="shared" ca="1" si="45"/>
        <v>31</v>
      </c>
      <c r="G467">
        <f t="shared" ca="1" si="46"/>
        <v>32</v>
      </c>
      <c r="M467">
        <v>11</v>
      </c>
      <c r="N467">
        <v>-0.30399999999999999</v>
      </c>
    </row>
    <row r="468" spans="1:14">
      <c r="A468" s="32">
        <v>0</v>
      </c>
      <c r="B468" s="33">
        <f t="shared" ca="1" si="42"/>
        <v>32</v>
      </c>
      <c r="C468">
        <f t="shared" si="43"/>
        <v>486</v>
      </c>
      <c r="D468">
        <f t="shared" ca="1" si="47"/>
        <v>-1.4999999999999999E-2</v>
      </c>
      <c r="E468">
        <f t="shared" ca="1" si="44"/>
        <v>0</v>
      </c>
      <c r="F468">
        <f t="shared" ca="1" si="45"/>
        <v>31</v>
      </c>
      <c r="G468">
        <f t="shared" ca="1" si="46"/>
        <v>32</v>
      </c>
      <c r="M468">
        <v>12</v>
      </c>
      <c r="N468">
        <v>-0.28899999999999998</v>
      </c>
    </row>
    <row r="469" spans="1:14">
      <c r="A469" s="32">
        <v>0</v>
      </c>
      <c r="B469" s="33">
        <f t="shared" ca="1" si="42"/>
        <v>32</v>
      </c>
      <c r="C469">
        <f t="shared" si="43"/>
        <v>486</v>
      </c>
      <c r="D469">
        <f t="shared" ca="1" si="47"/>
        <v>-1.4999999999999999E-2</v>
      </c>
      <c r="E469">
        <f t="shared" ca="1" si="44"/>
        <v>0</v>
      </c>
      <c r="F469">
        <f t="shared" ca="1" si="45"/>
        <v>31</v>
      </c>
      <c r="G469">
        <f t="shared" ca="1" si="46"/>
        <v>32</v>
      </c>
      <c r="M469">
        <v>13</v>
      </c>
      <c r="N469">
        <v>-0.27500000000000002</v>
      </c>
    </row>
    <row r="470" spans="1:14">
      <c r="A470" s="32">
        <v>0</v>
      </c>
      <c r="B470" s="33">
        <f t="shared" ca="1" si="42"/>
        <v>32</v>
      </c>
      <c r="C470">
        <f t="shared" si="43"/>
        <v>486</v>
      </c>
      <c r="D470">
        <f t="shared" ca="1" si="47"/>
        <v>-1.4999999999999999E-2</v>
      </c>
      <c r="E470">
        <f t="shared" ca="1" si="44"/>
        <v>0</v>
      </c>
      <c r="F470">
        <f t="shared" ca="1" si="45"/>
        <v>31</v>
      </c>
      <c r="G470">
        <f t="shared" ca="1" si="46"/>
        <v>32</v>
      </c>
      <c r="M470">
        <v>14</v>
      </c>
      <c r="N470">
        <v>-0.26</v>
      </c>
    </row>
    <row r="471" spans="1:14">
      <c r="A471" s="32">
        <v>0</v>
      </c>
      <c r="B471" s="33">
        <f t="shared" ca="1" si="42"/>
        <v>32</v>
      </c>
      <c r="C471">
        <f t="shared" si="43"/>
        <v>486</v>
      </c>
      <c r="D471">
        <f t="shared" ca="1" si="47"/>
        <v>-1.4999999999999999E-2</v>
      </c>
      <c r="E471">
        <f t="shared" ca="1" si="44"/>
        <v>0</v>
      </c>
      <c r="F471">
        <f t="shared" ca="1" si="45"/>
        <v>31</v>
      </c>
      <c r="G471">
        <f t="shared" ca="1" si="46"/>
        <v>32</v>
      </c>
      <c r="M471">
        <v>15</v>
      </c>
      <c r="N471">
        <v>-0.246</v>
      </c>
    </row>
    <row r="472" spans="1:14">
      <c r="A472" s="32">
        <v>0</v>
      </c>
      <c r="B472" s="33">
        <f t="shared" ca="1" si="42"/>
        <v>32</v>
      </c>
      <c r="C472">
        <f t="shared" si="43"/>
        <v>486</v>
      </c>
      <c r="D472">
        <f t="shared" ca="1" si="47"/>
        <v>-1.4999999999999999E-2</v>
      </c>
      <c r="E472">
        <f t="shared" ca="1" si="44"/>
        <v>0</v>
      </c>
      <c r="F472">
        <f t="shared" ca="1" si="45"/>
        <v>31</v>
      </c>
      <c r="G472">
        <f t="shared" ca="1" si="46"/>
        <v>32</v>
      </c>
      <c r="M472">
        <v>16</v>
      </c>
      <c r="N472">
        <v>-0.23200000000000001</v>
      </c>
    </row>
    <row r="473" spans="1:14">
      <c r="A473" s="32">
        <v>0</v>
      </c>
      <c r="B473" s="33">
        <f t="shared" ca="1" si="42"/>
        <v>32</v>
      </c>
      <c r="C473">
        <f t="shared" si="43"/>
        <v>486</v>
      </c>
      <c r="D473">
        <f t="shared" ca="1" si="47"/>
        <v>-1.4999999999999999E-2</v>
      </c>
      <c r="E473">
        <f t="shared" ca="1" si="44"/>
        <v>0</v>
      </c>
      <c r="F473">
        <f t="shared" ca="1" si="45"/>
        <v>31</v>
      </c>
      <c r="G473">
        <f t="shared" ca="1" si="46"/>
        <v>32</v>
      </c>
      <c r="M473">
        <v>17</v>
      </c>
      <c r="N473">
        <v>-0.217</v>
      </c>
    </row>
    <row r="474" spans="1:14">
      <c r="A474" s="32">
        <v>0</v>
      </c>
      <c r="B474" s="33">
        <f t="shared" ca="1" si="42"/>
        <v>32</v>
      </c>
      <c r="C474">
        <f t="shared" si="43"/>
        <v>486</v>
      </c>
      <c r="D474">
        <f t="shared" ca="1" si="47"/>
        <v>-1.4999999999999999E-2</v>
      </c>
      <c r="E474">
        <f t="shared" ca="1" si="44"/>
        <v>0</v>
      </c>
      <c r="F474">
        <f t="shared" ca="1" si="45"/>
        <v>31</v>
      </c>
      <c r="G474">
        <f t="shared" ca="1" si="46"/>
        <v>32</v>
      </c>
      <c r="M474">
        <v>18</v>
      </c>
      <c r="N474">
        <v>-0.20300000000000001</v>
      </c>
    </row>
    <row r="475" spans="1:14">
      <c r="A475" s="32">
        <v>0</v>
      </c>
      <c r="B475" s="33">
        <f t="shared" ca="1" si="42"/>
        <v>32</v>
      </c>
      <c r="C475">
        <f t="shared" si="43"/>
        <v>486</v>
      </c>
      <c r="D475">
        <f t="shared" ca="1" si="47"/>
        <v>-1.4999999999999999E-2</v>
      </c>
      <c r="E475">
        <f t="shared" ca="1" si="44"/>
        <v>0</v>
      </c>
      <c r="F475">
        <f t="shared" ca="1" si="45"/>
        <v>31</v>
      </c>
      <c r="G475">
        <f t="shared" ca="1" si="46"/>
        <v>32</v>
      </c>
      <c r="M475">
        <v>19</v>
      </c>
      <c r="N475">
        <v>-0.188</v>
      </c>
    </row>
    <row r="476" spans="1:14">
      <c r="A476" s="32">
        <v>0</v>
      </c>
      <c r="B476" s="33">
        <f t="shared" ca="1" si="42"/>
        <v>32</v>
      </c>
      <c r="C476">
        <f t="shared" si="43"/>
        <v>486</v>
      </c>
      <c r="D476">
        <f t="shared" ca="1" si="47"/>
        <v>-1.4999999999999999E-2</v>
      </c>
      <c r="E476">
        <f t="shared" ca="1" si="44"/>
        <v>0</v>
      </c>
      <c r="F476">
        <f t="shared" ca="1" si="45"/>
        <v>31</v>
      </c>
      <c r="G476">
        <f t="shared" ca="1" si="46"/>
        <v>32</v>
      </c>
      <c r="M476">
        <v>20</v>
      </c>
      <c r="N476">
        <v>-0.17399999999999999</v>
      </c>
    </row>
    <row r="477" spans="1:14">
      <c r="A477" s="45">
        <f>formulas!$D554</f>
        <v>0</v>
      </c>
      <c r="B477" s="33">
        <f t="shared" ca="1" si="42"/>
        <v>32</v>
      </c>
      <c r="C477">
        <f t="shared" si="43"/>
        <v>486</v>
      </c>
      <c r="D477">
        <f t="shared" ca="1" si="47"/>
        <v>-1.4999999999999999E-2</v>
      </c>
      <c r="E477">
        <f t="shared" ca="1" si="44"/>
        <v>0</v>
      </c>
      <c r="F477">
        <f t="shared" ca="1" si="45"/>
        <v>31</v>
      </c>
      <c r="G477">
        <f t="shared" ca="1" si="46"/>
        <v>32</v>
      </c>
      <c r="M477">
        <v>21</v>
      </c>
      <c r="N477">
        <v>-0.159</v>
      </c>
    </row>
    <row r="478" spans="1:14">
      <c r="A478" s="45">
        <f>formulas!$D554</f>
        <v>0</v>
      </c>
      <c r="B478" s="33">
        <f t="shared" ca="1" si="42"/>
        <v>32</v>
      </c>
      <c r="C478">
        <f t="shared" si="43"/>
        <v>486</v>
      </c>
      <c r="D478">
        <f t="shared" ca="1" si="47"/>
        <v>-1.4999999999999999E-2</v>
      </c>
      <c r="E478">
        <f t="shared" ca="1" si="44"/>
        <v>0</v>
      </c>
      <c r="F478">
        <f t="shared" ca="1" si="45"/>
        <v>31</v>
      </c>
      <c r="G478">
        <f t="shared" ca="1" si="46"/>
        <v>32</v>
      </c>
      <c r="M478">
        <v>22</v>
      </c>
      <c r="N478">
        <v>-0.14499999999999999</v>
      </c>
    </row>
    <row r="479" spans="1:14">
      <c r="A479" s="45">
        <f>formulas!$D554</f>
        <v>0</v>
      </c>
      <c r="B479" s="33">
        <f t="shared" ca="1" si="42"/>
        <v>32</v>
      </c>
      <c r="C479">
        <f t="shared" si="43"/>
        <v>486</v>
      </c>
      <c r="D479">
        <f t="shared" ca="1" si="47"/>
        <v>-1.4999999999999999E-2</v>
      </c>
      <c r="E479">
        <f t="shared" ca="1" si="44"/>
        <v>0</v>
      </c>
      <c r="F479">
        <f t="shared" ca="1" si="45"/>
        <v>31</v>
      </c>
      <c r="G479">
        <f t="shared" ca="1" si="46"/>
        <v>32</v>
      </c>
      <c r="M479">
        <v>23</v>
      </c>
      <c r="N479">
        <v>-0.13100000000000001</v>
      </c>
    </row>
    <row r="480" spans="1:14">
      <c r="A480" s="32">
        <v>0</v>
      </c>
      <c r="B480" s="33">
        <f t="shared" ca="1" si="42"/>
        <v>32</v>
      </c>
      <c r="C480">
        <f t="shared" si="43"/>
        <v>486</v>
      </c>
      <c r="D480">
        <f t="shared" ca="1" si="47"/>
        <v>-1.4999999999999999E-2</v>
      </c>
      <c r="E480">
        <f t="shared" ca="1" si="44"/>
        <v>0</v>
      </c>
      <c r="F480">
        <f t="shared" ca="1" si="45"/>
        <v>31</v>
      </c>
      <c r="G480">
        <f t="shared" ca="1" si="46"/>
        <v>32</v>
      </c>
      <c r="M480">
        <v>24</v>
      </c>
      <c r="N480">
        <v>-0.11600000000000001</v>
      </c>
    </row>
    <row r="481" spans="1:14">
      <c r="A481" s="32">
        <v>0</v>
      </c>
      <c r="B481" s="33">
        <f t="shared" ca="1" si="42"/>
        <v>32</v>
      </c>
      <c r="C481">
        <f t="shared" si="43"/>
        <v>486</v>
      </c>
      <c r="D481">
        <f t="shared" ca="1" si="47"/>
        <v>-1.4999999999999999E-2</v>
      </c>
      <c r="E481">
        <f t="shared" ca="1" si="44"/>
        <v>0</v>
      </c>
      <c r="F481">
        <f t="shared" ca="1" si="45"/>
        <v>31</v>
      </c>
      <c r="G481">
        <f t="shared" ca="1" si="46"/>
        <v>32</v>
      </c>
      <c r="M481">
        <v>25</v>
      </c>
      <c r="N481">
        <v>-0.10199999999999999</v>
      </c>
    </row>
    <row r="482" spans="1:14">
      <c r="A482" s="32">
        <v>0</v>
      </c>
      <c r="B482" s="33">
        <f t="shared" ca="1" si="42"/>
        <v>32</v>
      </c>
      <c r="C482">
        <f t="shared" si="43"/>
        <v>486</v>
      </c>
      <c r="D482">
        <f t="shared" ca="1" si="47"/>
        <v>-1.4999999999999999E-2</v>
      </c>
      <c r="E482">
        <f t="shared" ca="1" si="44"/>
        <v>0</v>
      </c>
      <c r="F482">
        <f t="shared" ca="1" si="45"/>
        <v>31</v>
      </c>
      <c r="G482">
        <f t="shared" ca="1" si="46"/>
        <v>32</v>
      </c>
      <c r="M482">
        <v>26</v>
      </c>
      <c r="N482">
        <v>-8.6999999999999994E-2</v>
      </c>
    </row>
    <row r="483" spans="1:14">
      <c r="A483" s="32">
        <v>0</v>
      </c>
      <c r="B483" s="33">
        <f t="shared" ref="B483:B499" ca="1" si="48">(A483-D483)/(E483-D483)*(G483-F483)+F483</f>
        <v>32</v>
      </c>
      <c r="C483">
        <f t="shared" ref="C483:C499" si="49">COUNTIF($N$2:$N$25400,"&lt;"&amp;A483)</f>
        <v>486</v>
      </c>
      <c r="D483">
        <f t="shared" ca="1" si="47"/>
        <v>-1.4999999999999999E-2</v>
      </c>
      <c r="E483">
        <f t="shared" ref="E483:E499" ca="1" si="50">INDIRECT(ADDRESS(C483+2,14))</f>
        <v>0</v>
      </c>
      <c r="F483">
        <f t="shared" ref="F483:F499" ca="1" si="51">INDIRECT(ADDRESS(C483+1,13))</f>
        <v>31</v>
      </c>
      <c r="G483">
        <f t="shared" ref="G483:G499" ca="1" si="52">INDIRECT(ADDRESS(C483+2,13))</f>
        <v>32</v>
      </c>
      <c r="M483">
        <v>27</v>
      </c>
      <c r="N483">
        <v>-7.2999999999999995E-2</v>
      </c>
    </row>
    <row r="484" spans="1:14">
      <c r="A484" s="32">
        <v>0</v>
      </c>
      <c r="B484" s="33">
        <f t="shared" ca="1" si="48"/>
        <v>32</v>
      </c>
      <c r="C484">
        <f t="shared" si="49"/>
        <v>486</v>
      </c>
      <c r="D484">
        <f t="shared" ca="1" si="47"/>
        <v>-1.4999999999999999E-2</v>
      </c>
      <c r="E484">
        <f t="shared" ca="1" si="50"/>
        <v>0</v>
      </c>
      <c r="F484">
        <f t="shared" ca="1" si="51"/>
        <v>31</v>
      </c>
      <c r="G484">
        <f t="shared" ca="1" si="52"/>
        <v>32</v>
      </c>
      <c r="M484">
        <v>28</v>
      </c>
      <c r="N484">
        <v>-5.8000000000000003E-2</v>
      </c>
    </row>
    <row r="485" spans="1:14">
      <c r="A485" s="32">
        <v>0</v>
      </c>
      <c r="B485" s="33">
        <f t="shared" ca="1" si="48"/>
        <v>32</v>
      </c>
      <c r="C485">
        <f t="shared" si="49"/>
        <v>486</v>
      </c>
      <c r="D485">
        <f t="shared" ca="1" si="47"/>
        <v>-1.4999999999999999E-2</v>
      </c>
      <c r="E485">
        <f t="shared" ca="1" si="50"/>
        <v>0</v>
      </c>
      <c r="F485">
        <f t="shared" ca="1" si="51"/>
        <v>31</v>
      </c>
      <c r="G485">
        <f t="shared" ca="1" si="52"/>
        <v>32</v>
      </c>
      <c r="M485">
        <v>29</v>
      </c>
      <c r="N485">
        <v>-4.3999999999999997E-2</v>
      </c>
    </row>
    <row r="486" spans="1:14">
      <c r="A486" s="32">
        <v>0</v>
      </c>
      <c r="B486" s="33">
        <f t="shared" ca="1" si="48"/>
        <v>32</v>
      </c>
      <c r="C486">
        <f t="shared" si="49"/>
        <v>486</v>
      </c>
      <c r="D486">
        <f t="shared" ca="1" si="47"/>
        <v>-1.4999999999999999E-2</v>
      </c>
      <c r="E486">
        <f t="shared" ca="1" si="50"/>
        <v>0</v>
      </c>
      <c r="F486">
        <f t="shared" ca="1" si="51"/>
        <v>31</v>
      </c>
      <c r="G486">
        <f t="shared" ca="1" si="52"/>
        <v>32</v>
      </c>
      <c r="M486">
        <v>30</v>
      </c>
      <c r="N486">
        <v>-2.9000000000000001E-2</v>
      </c>
    </row>
    <row r="487" spans="1:14">
      <c r="A487" s="32">
        <v>0</v>
      </c>
      <c r="B487" s="33">
        <f t="shared" ca="1" si="48"/>
        <v>32</v>
      </c>
      <c r="C487">
        <f t="shared" si="49"/>
        <v>486</v>
      </c>
      <c r="D487">
        <f t="shared" ca="1" si="47"/>
        <v>-1.4999999999999999E-2</v>
      </c>
      <c r="E487">
        <f t="shared" ca="1" si="50"/>
        <v>0</v>
      </c>
      <c r="F487">
        <f t="shared" ca="1" si="51"/>
        <v>31</v>
      </c>
      <c r="G487">
        <f t="shared" ca="1" si="52"/>
        <v>32</v>
      </c>
      <c r="M487">
        <v>31</v>
      </c>
      <c r="N487">
        <v>-1.4999999999999999E-2</v>
      </c>
    </row>
    <row r="488" spans="1:14">
      <c r="A488" s="32">
        <v>0</v>
      </c>
      <c r="B488" s="33">
        <f t="shared" ca="1" si="48"/>
        <v>32</v>
      </c>
      <c r="C488">
        <f t="shared" si="49"/>
        <v>486</v>
      </c>
      <c r="D488">
        <f t="shared" ca="1" si="47"/>
        <v>-1.4999999999999999E-2</v>
      </c>
      <c r="E488">
        <f t="shared" ca="1" si="50"/>
        <v>0</v>
      </c>
      <c r="F488">
        <f t="shared" ca="1" si="51"/>
        <v>31</v>
      </c>
      <c r="G488">
        <f t="shared" ca="1" si="52"/>
        <v>32</v>
      </c>
      <c r="M488">
        <v>32</v>
      </c>
      <c r="N488">
        <v>0</v>
      </c>
    </row>
    <row r="489" spans="1:14">
      <c r="A489" s="32">
        <v>0</v>
      </c>
      <c r="B489" s="33">
        <f t="shared" ca="1" si="48"/>
        <v>32</v>
      </c>
      <c r="C489">
        <f t="shared" si="49"/>
        <v>486</v>
      </c>
      <c r="D489">
        <f t="shared" ca="1" si="47"/>
        <v>-1.4999999999999999E-2</v>
      </c>
      <c r="E489">
        <f t="shared" ca="1" si="50"/>
        <v>0</v>
      </c>
      <c r="F489">
        <f t="shared" ca="1" si="51"/>
        <v>31</v>
      </c>
      <c r="G489">
        <f t="shared" ca="1" si="52"/>
        <v>32</v>
      </c>
      <c r="M489">
        <v>33</v>
      </c>
      <c r="N489">
        <v>1.4E-2</v>
      </c>
    </row>
    <row r="490" spans="1:14">
      <c r="A490" s="32">
        <v>0</v>
      </c>
      <c r="B490" s="33">
        <f t="shared" ca="1" si="48"/>
        <v>32</v>
      </c>
      <c r="C490">
        <f t="shared" si="49"/>
        <v>486</v>
      </c>
      <c r="D490">
        <f t="shared" ca="1" si="47"/>
        <v>-1.4999999999999999E-2</v>
      </c>
      <c r="E490">
        <f t="shared" ca="1" si="50"/>
        <v>0</v>
      </c>
      <c r="F490">
        <f t="shared" ca="1" si="51"/>
        <v>31</v>
      </c>
      <c r="G490">
        <f t="shared" ca="1" si="52"/>
        <v>32</v>
      </c>
      <c r="M490">
        <v>34</v>
      </c>
      <c r="N490">
        <v>2.9000000000000001E-2</v>
      </c>
    </row>
    <row r="491" spans="1:14">
      <c r="A491" s="32">
        <v>0</v>
      </c>
      <c r="B491" s="33">
        <f t="shared" ca="1" si="48"/>
        <v>32</v>
      </c>
      <c r="C491">
        <f t="shared" si="49"/>
        <v>486</v>
      </c>
      <c r="D491">
        <f t="shared" ca="1" si="47"/>
        <v>-1.4999999999999999E-2</v>
      </c>
      <c r="E491">
        <f t="shared" ca="1" si="50"/>
        <v>0</v>
      </c>
      <c r="F491">
        <f t="shared" ca="1" si="51"/>
        <v>31</v>
      </c>
      <c r="G491">
        <f t="shared" ca="1" si="52"/>
        <v>32</v>
      </c>
      <c r="M491">
        <v>35</v>
      </c>
      <c r="N491">
        <v>4.2999999999999997E-2</v>
      </c>
    </row>
    <row r="492" spans="1:14">
      <c r="A492" s="32">
        <v>0</v>
      </c>
      <c r="B492" s="33">
        <f t="shared" ca="1" si="48"/>
        <v>32</v>
      </c>
      <c r="C492">
        <f t="shared" si="49"/>
        <v>486</v>
      </c>
      <c r="D492">
        <f t="shared" ca="1" si="47"/>
        <v>-1.4999999999999999E-2</v>
      </c>
      <c r="E492">
        <f t="shared" ca="1" si="50"/>
        <v>0</v>
      </c>
      <c r="F492">
        <f t="shared" ca="1" si="51"/>
        <v>31</v>
      </c>
      <c r="G492">
        <f t="shared" ca="1" si="52"/>
        <v>32</v>
      </c>
      <c r="M492">
        <v>36</v>
      </c>
      <c r="N492">
        <v>5.8000000000000003E-2</v>
      </c>
    </row>
    <row r="493" spans="1:14">
      <c r="A493" s="32">
        <v>0</v>
      </c>
      <c r="B493" s="33">
        <f t="shared" ca="1" si="48"/>
        <v>32</v>
      </c>
      <c r="C493">
        <f t="shared" si="49"/>
        <v>486</v>
      </c>
      <c r="D493">
        <f t="shared" ca="1" si="47"/>
        <v>-1.4999999999999999E-2</v>
      </c>
      <c r="E493">
        <f t="shared" ca="1" si="50"/>
        <v>0</v>
      </c>
      <c r="F493">
        <f t="shared" ca="1" si="51"/>
        <v>31</v>
      </c>
      <c r="G493">
        <f t="shared" ca="1" si="52"/>
        <v>32</v>
      </c>
      <c r="M493">
        <v>37</v>
      </c>
      <c r="N493">
        <v>7.1999999999999995E-2</v>
      </c>
    </row>
    <row r="494" spans="1:14">
      <c r="A494" s="32">
        <v>0</v>
      </c>
      <c r="B494" s="33">
        <f t="shared" ca="1" si="48"/>
        <v>32</v>
      </c>
      <c r="C494">
        <f t="shared" si="49"/>
        <v>486</v>
      </c>
      <c r="D494">
        <f t="shared" ca="1" si="47"/>
        <v>-1.4999999999999999E-2</v>
      </c>
      <c r="E494">
        <f t="shared" ca="1" si="50"/>
        <v>0</v>
      </c>
      <c r="F494">
        <f t="shared" ca="1" si="51"/>
        <v>31</v>
      </c>
      <c r="G494">
        <f t="shared" ca="1" si="52"/>
        <v>32</v>
      </c>
      <c r="M494">
        <v>38</v>
      </c>
      <c r="N494">
        <v>8.6999999999999994E-2</v>
      </c>
    </row>
    <row r="495" spans="1:14">
      <c r="A495" s="32">
        <v>0</v>
      </c>
      <c r="B495" s="33">
        <f t="shared" ca="1" si="48"/>
        <v>32</v>
      </c>
      <c r="C495">
        <f t="shared" si="49"/>
        <v>486</v>
      </c>
      <c r="D495">
        <f t="shared" ca="1" si="47"/>
        <v>-1.4999999999999999E-2</v>
      </c>
      <c r="E495">
        <f t="shared" ca="1" si="50"/>
        <v>0</v>
      </c>
      <c r="F495">
        <f t="shared" ca="1" si="51"/>
        <v>31</v>
      </c>
      <c r="G495">
        <f t="shared" ca="1" si="52"/>
        <v>32</v>
      </c>
      <c r="M495">
        <v>39</v>
      </c>
      <c r="N495">
        <v>0.10100000000000001</v>
      </c>
    </row>
    <row r="496" spans="1:14">
      <c r="A496" s="32">
        <v>0</v>
      </c>
      <c r="B496" s="33">
        <f t="shared" ca="1" si="48"/>
        <v>32</v>
      </c>
      <c r="C496">
        <f t="shared" si="49"/>
        <v>486</v>
      </c>
      <c r="D496">
        <f t="shared" ca="1" si="47"/>
        <v>-1.4999999999999999E-2</v>
      </c>
      <c r="E496">
        <f t="shared" ca="1" si="50"/>
        <v>0</v>
      </c>
      <c r="F496">
        <f t="shared" ca="1" si="51"/>
        <v>31</v>
      </c>
      <c r="G496">
        <f t="shared" ca="1" si="52"/>
        <v>32</v>
      </c>
      <c r="M496">
        <v>40</v>
      </c>
      <c r="N496">
        <v>0.11600000000000001</v>
      </c>
    </row>
    <row r="497" spans="1:14">
      <c r="A497" s="32">
        <v>0</v>
      </c>
      <c r="B497" s="33">
        <f t="shared" ca="1" si="48"/>
        <v>32</v>
      </c>
      <c r="C497">
        <f t="shared" si="49"/>
        <v>486</v>
      </c>
      <c r="D497">
        <f t="shared" ca="1" si="47"/>
        <v>-1.4999999999999999E-2</v>
      </c>
      <c r="E497">
        <f t="shared" ca="1" si="50"/>
        <v>0</v>
      </c>
      <c r="F497">
        <f t="shared" ca="1" si="51"/>
        <v>31</v>
      </c>
      <c r="G497">
        <f t="shared" ca="1" si="52"/>
        <v>32</v>
      </c>
      <c r="M497">
        <v>41</v>
      </c>
      <c r="N497">
        <v>0.13</v>
      </c>
    </row>
    <row r="498" spans="1:14">
      <c r="A498" s="32">
        <v>0</v>
      </c>
      <c r="B498" s="33">
        <f t="shared" ca="1" si="48"/>
        <v>32</v>
      </c>
      <c r="C498">
        <f t="shared" si="49"/>
        <v>486</v>
      </c>
      <c r="D498">
        <f t="shared" ca="1" si="47"/>
        <v>-1.4999999999999999E-2</v>
      </c>
      <c r="E498">
        <f t="shared" ca="1" si="50"/>
        <v>0</v>
      </c>
      <c r="F498">
        <f t="shared" ca="1" si="51"/>
        <v>31</v>
      </c>
      <c r="G498">
        <f t="shared" ca="1" si="52"/>
        <v>32</v>
      </c>
      <c r="M498">
        <v>42</v>
      </c>
      <c r="N498">
        <v>0.14499999999999999</v>
      </c>
    </row>
    <row r="499" spans="1:14">
      <c r="A499" s="32">
        <v>0</v>
      </c>
      <c r="B499" s="33">
        <f t="shared" ca="1" si="48"/>
        <v>32</v>
      </c>
      <c r="C499">
        <f t="shared" si="49"/>
        <v>486</v>
      </c>
      <c r="D499">
        <f t="shared" ca="1" si="47"/>
        <v>-1.4999999999999999E-2</v>
      </c>
      <c r="E499">
        <f t="shared" ca="1" si="50"/>
        <v>0</v>
      </c>
      <c r="F499">
        <f t="shared" ca="1" si="51"/>
        <v>31</v>
      </c>
      <c r="G499">
        <f t="shared" ca="1" si="52"/>
        <v>32</v>
      </c>
      <c r="M499">
        <v>43</v>
      </c>
      <c r="N499">
        <v>0.159</v>
      </c>
    </row>
    <row r="500" spans="1:14">
      <c r="M500">
        <v>44</v>
      </c>
      <c r="N500">
        <v>0.17399999999999999</v>
      </c>
    </row>
    <row r="501" spans="1:14">
      <c r="M501">
        <v>45</v>
      </c>
      <c r="N501">
        <v>0.188</v>
      </c>
    </row>
    <row r="502" spans="1:14">
      <c r="M502">
        <v>46</v>
      </c>
      <c r="N502">
        <v>0.20300000000000001</v>
      </c>
    </row>
    <row r="503" spans="1:14">
      <c r="M503">
        <v>47</v>
      </c>
      <c r="N503">
        <v>0.217</v>
      </c>
    </row>
    <row r="504" spans="1:14">
      <c r="M504">
        <v>48</v>
      </c>
      <c r="N504">
        <v>0.23200000000000001</v>
      </c>
    </row>
    <row r="505" spans="1:14">
      <c r="M505">
        <v>49</v>
      </c>
      <c r="N505">
        <v>0.246</v>
      </c>
    </row>
    <row r="506" spans="1:14">
      <c r="M506">
        <v>50</v>
      </c>
      <c r="N506">
        <v>0.26100000000000001</v>
      </c>
    </row>
    <row r="507" spans="1:14">
      <c r="M507">
        <v>51</v>
      </c>
      <c r="N507">
        <v>0.27500000000000002</v>
      </c>
    </row>
    <row r="508" spans="1:14">
      <c r="M508">
        <v>52</v>
      </c>
      <c r="N508">
        <v>0.28999999999999998</v>
      </c>
    </row>
    <row r="509" spans="1:14">
      <c r="M509">
        <v>53</v>
      </c>
      <c r="N509">
        <v>0.30499999999999999</v>
      </c>
    </row>
    <row r="510" spans="1:14">
      <c r="M510">
        <v>54</v>
      </c>
      <c r="N510">
        <v>0.31900000000000001</v>
      </c>
    </row>
    <row r="511" spans="1:14">
      <c r="M511">
        <v>55</v>
      </c>
      <c r="N511">
        <v>0.33400000000000002</v>
      </c>
    </row>
    <row r="512" spans="1:14">
      <c r="M512">
        <v>56</v>
      </c>
      <c r="N512">
        <v>0.34899999999999998</v>
      </c>
    </row>
    <row r="513" spans="13:14">
      <c r="M513">
        <v>57</v>
      </c>
      <c r="N513">
        <v>0.36299999999999999</v>
      </c>
    </row>
    <row r="514" spans="13:14">
      <c r="M514">
        <v>58</v>
      </c>
      <c r="N514">
        <v>0.378</v>
      </c>
    </row>
    <row r="515" spans="13:14">
      <c r="M515">
        <v>59</v>
      </c>
      <c r="N515">
        <v>0.39300000000000002</v>
      </c>
    </row>
    <row r="516" spans="13:14">
      <c r="M516">
        <v>60</v>
      </c>
      <c r="N516">
        <v>0.40699999999999997</v>
      </c>
    </row>
    <row r="517" spans="13:14">
      <c r="M517">
        <v>61</v>
      </c>
      <c r="N517">
        <v>0.42199999999999999</v>
      </c>
    </row>
    <row r="518" spans="13:14">
      <c r="M518">
        <v>62</v>
      </c>
      <c r="N518">
        <v>0.437</v>
      </c>
    </row>
    <row r="519" spans="13:14">
      <c r="M519">
        <v>63</v>
      </c>
      <c r="N519">
        <v>0.45100000000000001</v>
      </c>
    </row>
    <row r="520" spans="13:14">
      <c r="M520">
        <v>64</v>
      </c>
      <c r="N520">
        <v>0.46600000000000003</v>
      </c>
    </row>
    <row r="521" spans="13:14">
      <c r="M521">
        <v>65</v>
      </c>
      <c r="N521">
        <v>0.48099999999999998</v>
      </c>
    </row>
    <row r="522" spans="13:14">
      <c r="M522">
        <v>66</v>
      </c>
      <c r="N522">
        <v>0.496</v>
      </c>
    </row>
    <row r="523" spans="13:14">
      <c r="M523">
        <v>67</v>
      </c>
      <c r="N523">
        <v>0.51</v>
      </c>
    </row>
    <row r="524" spans="13:14">
      <c r="M524">
        <v>68</v>
      </c>
      <c r="N524">
        <v>0.52500000000000002</v>
      </c>
    </row>
    <row r="525" spans="13:14">
      <c r="M525">
        <v>69</v>
      </c>
      <c r="N525">
        <v>0.54</v>
      </c>
    </row>
    <row r="526" spans="13:14">
      <c r="M526">
        <v>70</v>
      </c>
      <c r="N526">
        <v>0.55500000000000005</v>
      </c>
    </row>
    <row r="527" spans="13:14">
      <c r="M527">
        <v>71</v>
      </c>
      <c r="N527">
        <v>0.56999999999999995</v>
      </c>
    </row>
    <row r="528" spans="13:14">
      <c r="M528">
        <v>72</v>
      </c>
      <c r="N528">
        <v>0.58399999999999996</v>
      </c>
    </row>
    <row r="529" spans="13:14">
      <c r="M529">
        <v>73</v>
      </c>
      <c r="N529">
        <v>0.59899999999999998</v>
      </c>
    </row>
    <row r="530" spans="13:14">
      <c r="M530">
        <v>74</v>
      </c>
      <c r="N530">
        <v>0.61399999999999999</v>
      </c>
    </row>
    <row r="531" spans="13:14">
      <c r="M531">
        <v>75</v>
      </c>
      <c r="N531">
        <v>0.629</v>
      </c>
    </row>
    <row r="532" spans="13:14">
      <c r="M532">
        <v>76</v>
      </c>
      <c r="N532">
        <v>0.64400000000000002</v>
      </c>
    </row>
    <row r="533" spans="13:14">
      <c r="M533">
        <v>77</v>
      </c>
      <c r="N533">
        <v>0.65900000000000003</v>
      </c>
    </row>
    <row r="534" spans="13:14">
      <c r="M534">
        <v>78</v>
      </c>
      <c r="N534">
        <v>0.67400000000000004</v>
      </c>
    </row>
    <row r="535" spans="13:14">
      <c r="M535">
        <v>79</v>
      </c>
      <c r="N535">
        <v>0.68799999999999994</v>
      </c>
    </row>
    <row r="536" spans="13:14">
      <c r="M536">
        <v>80</v>
      </c>
      <c r="N536">
        <v>0.70299999999999996</v>
      </c>
    </row>
    <row r="537" spans="13:14">
      <c r="M537">
        <v>81</v>
      </c>
      <c r="N537">
        <v>0.71799999999999997</v>
      </c>
    </row>
    <row r="538" spans="13:14">
      <c r="M538">
        <v>82</v>
      </c>
      <c r="N538">
        <v>0.73299999999999998</v>
      </c>
    </row>
    <row r="539" spans="13:14">
      <c r="M539">
        <v>83</v>
      </c>
      <c r="N539">
        <v>0.748</v>
      </c>
    </row>
    <row r="540" spans="13:14">
      <c r="M540">
        <v>84</v>
      </c>
      <c r="N540">
        <v>0.76300000000000001</v>
      </c>
    </row>
    <row r="541" spans="13:14">
      <c r="M541">
        <v>85</v>
      </c>
      <c r="N541">
        <v>0.77800000000000002</v>
      </c>
    </row>
    <row r="542" spans="13:14">
      <c r="M542">
        <v>86</v>
      </c>
      <c r="N542">
        <v>0.79300000000000004</v>
      </c>
    </row>
    <row r="543" spans="13:14">
      <c r="M543">
        <v>87</v>
      </c>
      <c r="N543">
        <v>0.80800000000000005</v>
      </c>
    </row>
    <row r="544" spans="13:14">
      <c r="M544">
        <v>88</v>
      </c>
      <c r="N544">
        <v>0.82299999999999995</v>
      </c>
    </row>
    <row r="545" spans="13:14">
      <c r="M545">
        <v>89</v>
      </c>
      <c r="N545">
        <v>0.83799999999999997</v>
      </c>
    </row>
    <row r="546" spans="13:14">
      <c r="M546">
        <v>90</v>
      </c>
      <c r="N546">
        <v>0.85299999999999998</v>
      </c>
    </row>
    <row r="547" spans="13:14">
      <c r="M547">
        <v>91</v>
      </c>
      <c r="N547">
        <v>0.86799999999999999</v>
      </c>
    </row>
    <row r="548" spans="13:14">
      <c r="M548">
        <v>92</v>
      </c>
      <c r="N548">
        <v>0.88300000000000001</v>
      </c>
    </row>
    <row r="549" spans="13:14">
      <c r="M549">
        <v>93</v>
      </c>
      <c r="N549">
        <v>0.89800000000000002</v>
      </c>
    </row>
    <row r="550" spans="13:14">
      <c r="M550">
        <v>94</v>
      </c>
      <c r="N550">
        <v>0.91300000000000003</v>
      </c>
    </row>
    <row r="551" spans="13:14">
      <c r="M551">
        <v>95</v>
      </c>
      <c r="N551">
        <v>0.92800000000000005</v>
      </c>
    </row>
    <row r="552" spans="13:14">
      <c r="M552">
        <v>96</v>
      </c>
      <c r="N552">
        <v>0.94299999999999995</v>
      </c>
    </row>
    <row r="553" spans="13:14">
      <c r="M553">
        <v>97</v>
      </c>
      <c r="N553">
        <v>0.95799999999999996</v>
      </c>
    </row>
    <row r="554" spans="13:14">
      <c r="M554">
        <v>98</v>
      </c>
      <c r="N554">
        <v>0.97399999999999998</v>
      </c>
    </row>
    <row r="555" spans="13:14">
      <c r="M555">
        <v>99</v>
      </c>
      <c r="N555">
        <v>0.98899999999999999</v>
      </c>
    </row>
    <row r="556" spans="13:14">
      <c r="M556">
        <v>100</v>
      </c>
      <c r="N556">
        <v>1.004</v>
      </c>
    </row>
    <row r="557" spans="13:14">
      <c r="M557">
        <v>101</v>
      </c>
      <c r="N557">
        <v>1.0189999999999999</v>
      </c>
    </row>
    <row r="558" spans="13:14">
      <c r="M558">
        <v>102</v>
      </c>
      <c r="N558">
        <v>1.034</v>
      </c>
    </row>
    <row r="559" spans="13:14">
      <c r="M559">
        <v>103</v>
      </c>
      <c r="N559">
        <v>1.0489999999999999</v>
      </c>
    </row>
    <row r="560" spans="13:14">
      <c r="M560">
        <v>104</v>
      </c>
      <c r="N560">
        <v>1.0649999999999999</v>
      </c>
    </row>
    <row r="561" spans="13:14">
      <c r="M561">
        <v>105</v>
      </c>
      <c r="N561">
        <v>1.08</v>
      </c>
    </row>
    <row r="562" spans="13:14">
      <c r="M562">
        <v>106</v>
      </c>
      <c r="N562">
        <v>1.095</v>
      </c>
    </row>
    <row r="563" spans="13:14">
      <c r="M563">
        <v>107</v>
      </c>
      <c r="N563">
        <v>1.1100000000000001</v>
      </c>
    </row>
    <row r="564" spans="13:14">
      <c r="M564">
        <v>108</v>
      </c>
      <c r="N564">
        <v>1.125</v>
      </c>
    </row>
    <row r="565" spans="13:14">
      <c r="M565">
        <v>109</v>
      </c>
      <c r="N565">
        <v>1.141</v>
      </c>
    </row>
    <row r="566" spans="13:14">
      <c r="M566">
        <v>110</v>
      </c>
      <c r="N566">
        <v>1.1559999999999999</v>
      </c>
    </row>
    <row r="567" spans="13:14">
      <c r="M567">
        <v>111</v>
      </c>
      <c r="N567">
        <v>1.171</v>
      </c>
    </row>
    <row r="568" spans="13:14">
      <c r="M568">
        <v>112</v>
      </c>
      <c r="N568">
        <v>1.1859999999999999</v>
      </c>
    </row>
    <row r="569" spans="13:14">
      <c r="M569">
        <v>113</v>
      </c>
      <c r="N569">
        <v>1.202</v>
      </c>
    </row>
    <row r="570" spans="13:14">
      <c r="M570">
        <v>114</v>
      </c>
      <c r="N570">
        <v>1.2170000000000001</v>
      </c>
    </row>
    <row r="571" spans="13:14">
      <c r="M571">
        <v>115</v>
      </c>
      <c r="N571">
        <v>1.232</v>
      </c>
    </row>
    <row r="572" spans="13:14">
      <c r="M572">
        <v>116</v>
      </c>
      <c r="N572">
        <v>1.248</v>
      </c>
    </row>
    <row r="573" spans="13:14">
      <c r="M573">
        <v>117</v>
      </c>
      <c r="N573">
        <v>1.2629999999999999</v>
      </c>
    </row>
    <row r="574" spans="13:14">
      <c r="M574">
        <v>118</v>
      </c>
      <c r="N574">
        <v>1.278</v>
      </c>
    </row>
    <row r="575" spans="13:14">
      <c r="M575">
        <v>119</v>
      </c>
      <c r="N575">
        <v>1.294</v>
      </c>
    </row>
    <row r="576" spans="13:14">
      <c r="M576">
        <v>120</v>
      </c>
      <c r="N576">
        <v>1.3089999999999999</v>
      </c>
    </row>
    <row r="577" spans="13:14">
      <c r="M577">
        <v>121</v>
      </c>
      <c r="N577">
        <v>1.3240000000000001</v>
      </c>
    </row>
    <row r="578" spans="13:14">
      <c r="M578">
        <v>122</v>
      </c>
      <c r="N578">
        <v>1.34</v>
      </c>
    </row>
    <row r="579" spans="13:14">
      <c r="M579">
        <v>123</v>
      </c>
      <c r="N579">
        <v>1.355</v>
      </c>
    </row>
    <row r="580" spans="13:14">
      <c r="M580">
        <v>124</v>
      </c>
      <c r="N580">
        <v>1.371</v>
      </c>
    </row>
    <row r="581" spans="13:14">
      <c r="M581">
        <v>125</v>
      </c>
      <c r="N581">
        <v>1.3859999999999999</v>
      </c>
    </row>
    <row r="582" spans="13:14">
      <c r="M582">
        <v>126</v>
      </c>
      <c r="N582">
        <v>1.4019999999999999</v>
      </c>
    </row>
    <row r="583" spans="13:14">
      <c r="M583">
        <v>127</v>
      </c>
      <c r="N583">
        <v>1.417</v>
      </c>
    </row>
    <row r="584" spans="13:14">
      <c r="M584">
        <v>128</v>
      </c>
      <c r="N584">
        <v>1.4319999999999999</v>
      </c>
    </row>
    <row r="585" spans="13:14">
      <c r="M585">
        <v>129</v>
      </c>
      <c r="N585">
        <v>1.448</v>
      </c>
    </row>
    <row r="586" spans="13:14">
      <c r="M586">
        <v>130</v>
      </c>
      <c r="N586">
        <v>1.4630000000000001</v>
      </c>
    </row>
    <row r="587" spans="13:14">
      <c r="M587">
        <v>131</v>
      </c>
      <c r="N587">
        <v>1.4790000000000001</v>
      </c>
    </row>
    <row r="588" spans="13:14">
      <c r="M588">
        <v>132</v>
      </c>
      <c r="N588">
        <v>1.494</v>
      </c>
    </row>
    <row r="589" spans="13:14">
      <c r="M589">
        <v>133</v>
      </c>
      <c r="N589">
        <v>1.51</v>
      </c>
    </row>
    <row r="590" spans="13:14">
      <c r="M590">
        <v>134</v>
      </c>
      <c r="N590">
        <v>1.5249999999999999</v>
      </c>
    </row>
    <row r="591" spans="13:14">
      <c r="M591">
        <v>135</v>
      </c>
      <c r="N591">
        <v>1.5409999999999999</v>
      </c>
    </row>
    <row r="592" spans="13:14">
      <c r="M592">
        <v>136</v>
      </c>
      <c r="N592">
        <v>1.5569999999999999</v>
      </c>
    </row>
    <row r="593" spans="13:14">
      <c r="M593">
        <v>137</v>
      </c>
      <c r="N593">
        <v>1.5720000000000001</v>
      </c>
    </row>
    <row r="594" spans="13:14">
      <c r="M594">
        <v>138</v>
      </c>
      <c r="N594">
        <v>1.5880000000000001</v>
      </c>
    </row>
    <row r="595" spans="13:14">
      <c r="M595">
        <v>139</v>
      </c>
      <c r="N595">
        <v>1.603</v>
      </c>
    </row>
    <row r="596" spans="13:14">
      <c r="M596">
        <v>140</v>
      </c>
      <c r="N596">
        <v>1.619</v>
      </c>
    </row>
    <row r="597" spans="13:14">
      <c r="M597">
        <v>141</v>
      </c>
      <c r="N597">
        <v>1.635</v>
      </c>
    </row>
    <row r="598" spans="13:14">
      <c r="M598">
        <v>142</v>
      </c>
      <c r="N598">
        <v>1.65</v>
      </c>
    </row>
    <row r="599" spans="13:14">
      <c r="M599">
        <v>143</v>
      </c>
      <c r="N599">
        <v>1.6659999999999999</v>
      </c>
    </row>
    <row r="600" spans="13:14">
      <c r="M600">
        <v>144</v>
      </c>
      <c r="N600">
        <v>1.6819999999999999</v>
      </c>
    </row>
    <row r="601" spans="13:14">
      <c r="M601">
        <v>145</v>
      </c>
      <c r="N601">
        <v>1.6970000000000001</v>
      </c>
    </row>
    <row r="602" spans="13:14">
      <c r="M602">
        <v>146</v>
      </c>
      <c r="N602">
        <v>1.7130000000000001</v>
      </c>
    </row>
    <row r="603" spans="13:14">
      <c r="M603">
        <v>147</v>
      </c>
      <c r="N603">
        <v>1.7290000000000001</v>
      </c>
    </row>
    <row r="604" spans="13:14">
      <c r="M604">
        <v>148</v>
      </c>
      <c r="N604">
        <v>1.744</v>
      </c>
    </row>
    <row r="605" spans="13:14">
      <c r="M605">
        <v>149</v>
      </c>
      <c r="N605">
        <v>1.76</v>
      </c>
    </row>
    <row r="606" spans="13:14">
      <c r="M606">
        <v>150</v>
      </c>
      <c r="N606">
        <v>1.776</v>
      </c>
    </row>
    <row r="607" spans="13:14">
      <c r="M607">
        <v>151</v>
      </c>
      <c r="N607">
        <v>1.7909999999999999</v>
      </c>
    </row>
    <row r="608" spans="13:14">
      <c r="M608">
        <v>152</v>
      </c>
      <c r="N608">
        <v>1.8069999999999999</v>
      </c>
    </row>
    <row r="609" spans="13:14">
      <c r="M609">
        <v>153</v>
      </c>
      <c r="N609">
        <v>1.823</v>
      </c>
    </row>
    <row r="610" spans="13:14">
      <c r="M610">
        <v>154</v>
      </c>
      <c r="N610">
        <v>1.839</v>
      </c>
    </row>
    <row r="611" spans="13:14">
      <c r="M611">
        <v>155</v>
      </c>
      <c r="N611">
        <v>1.855</v>
      </c>
    </row>
    <row r="612" spans="13:14">
      <c r="M612">
        <v>156</v>
      </c>
      <c r="N612">
        <v>1.87</v>
      </c>
    </row>
    <row r="613" spans="13:14">
      <c r="M613">
        <v>157</v>
      </c>
      <c r="N613">
        <v>1.8859999999999999</v>
      </c>
    </row>
    <row r="614" spans="13:14">
      <c r="M614">
        <v>158</v>
      </c>
      <c r="N614">
        <v>1.9019999999999999</v>
      </c>
    </row>
    <row r="615" spans="13:14">
      <c r="M615">
        <v>159</v>
      </c>
      <c r="N615">
        <v>1.9179999999999999</v>
      </c>
    </row>
    <row r="616" spans="13:14">
      <c r="M616">
        <v>160</v>
      </c>
      <c r="N616">
        <v>1.9339999999999999</v>
      </c>
    </row>
    <row r="617" spans="13:14">
      <c r="M617">
        <v>161</v>
      </c>
      <c r="N617">
        <v>1.95</v>
      </c>
    </row>
    <row r="618" spans="13:14">
      <c r="M618">
        <v>162</v>
      </c>
      <c r="N618">
        <v>1.9650000000000001</v>
      </c>
    </row>
    <row r="619" spans="13:14">
      <c r="M619">
        <v>163</v>
      </c>
      <c r="N619">
        <v>1.9810000000000001</v>
      </c>
    </row>
    <row r="620" spans="13:14">
      <c r="M620">
        <v>164</v>
      </c>
      <c r="N620">
        <v>1.9970000000000001</v>
      </c>
    </row>
    <row r="621" spans="13:14">
      <c r="M621">
        <v>165</v>
      </c>
      <c r="N621">
        <v>2.0129999999999999</v>
      </c>
    </row>
    <row r="622" spans="13:14">
      <c r="M622">
        <v>166</v>
      </c>
      <c r="N622">
        <v>2.0289999999999999</v>
      </c>
    </row>
    <row r="623" spans="13:14">
      <c r="M623">
        <v>167</v>
      </c>
      <c r="N623">
        <v>2.0449999999999999</v>
      </c>
    </row>
    <row r="624" spans="13:14">
      <c r="M624">
        <v>168</v>
      </c>
      <c r="N624">
        <v>2.0609999999999999</v>
      </c>
    </row>
    <row r="625" spans="13:14">
      <c r="M625">
        <v>169</v>
      </c>
      <c r="N625">
        <v>2.077</v>
      </c>
    </row>
    <row r="626" spans="13:14">
      <c r="M626">
        <v>170</v>
      </c>
      <c r="N626">
        <v>2.093</v>
      </c>
    </row>
    <row r="627" spans="13:14">
      <c r="M627">
        <v>171</v>
      </c>
      <c r="N627">
        <v>2.109</v>
      </c>
    </row>
    <row r="628" spans="13:14">
      <c r="M628">
        <v>172</v>
      </c>
      <c r="N628">
        <v>2.125</v>
      </c>
    </row>
    <row r="629" spans="13:14">
      <c r="M629">
        <v>173</v>
      </c>
      <c r="N629">
        <v>2.141</v>
      </c>
    </row>
    <row r="630" spans="13:14">
      <c r="M630">
        <v>174</v>
      </c>
      <c r="N630">
        <v>2.157</v>
      </c>
    </row>
    <row r="631" spans="13:14">
      <c r="M631">
        <v>175</v>
      </c>
      <c r="N631">
        <v>2.173</v>
      </c>
    </row>
    <row r="632" spans="13:14">
      <c r="M632">
        <v>176</v>
      </c>
      <c r="N632">
        <v>2.1890000000000001</v>
      </c>
    </row>
    <row r="633" spans="13:14">
      <c r="M633">
        <v>177</v>
      </c>
      <c r="N633">
        <v>2.2050000000000001</v>
      </c>
    </row>
    <row r="634" spans="13:14">
      <c r="M634">
        <v>178</v>
      </c>
      <c r="N634">
        <v>2.2210000000000001</v>
      </c>
    </row>
    <row r="635" spans="13:14">
      <c r="M635">
        <v>179</v>
      </c>
      <c r="N635">
        <v>2.2370000000000001</v>
      </c>
    </row>
    <row r="636" spans="13:14">
      <c r="M636">
        <v>180</v>
      </c>
      <c r="N636">
        <v>2.2530000000000001</v>
      </c>
    </row>
    <row r="637" spans="13:14">
      <c r="M637">
        <v>181</v>
      </c>
      <c r="N637">
        <v>2.2690000000000001</v>
      </c>
    </row>
    <row r="638" spans="13:14">
      <c r="M638">
        <v>182</v>
      </c>
      <c r="N638">
        <v>2.2850000000000001</v>
      </c>
    </row>
    <row r="639" spans="13:14">
      <c r="M639">
        <v>183</v>
      </c>
      <c r="N639">
        <v>2.3010000000000002</v>
      </c>
    </row>
    <row r="640" spans="13:14">
      <c r="M640">
        <v>184</v>
      </c>
      <c r="N640">
        <v>2.3180000000000001</v>
      </c>
    </row>
    <row r="641" spans="13:14">
      <c r="M641">
        <v>185</v>
      </c>
      <c r="N641">
        <v>2.3340000000000001</v>
      </c>
    </row>
    <row r="642" spans="13:14">
      <c r="M642">
        <v>186</v>
      </c>
      <c r="N642">
        <v>2.35</v>
      </c>
    </row>
    <row r="643" spans="13:14">
      <c r="M643">
        <v>187</v>
      </c>
      <c r="N643">
        <v>2.3660000000000001</v>
      </c>
    </row>
    <row r="644" spans="13:14">
      <c r="M644">
        <v>188</v>
      </c>
      <c r="N644">
        <v>2.3820000000000001</v>
      </c>
    </row>
    <row r="645" spans="13:14">
      <c r="M645">
        <v>189</v>
      </c>
      <c r="N645">
        <v>2.3980000000000001</v>
      </c>
    </row>
    <row r="646" spans="13:14">
      <c r="M646">
        <v>190</v>
      </c>
      <c r="N646">
        <v>2.415</v>
      </c>
    </row>
    <row r="647" spans="13:14">
      <c r="M647">
        <v>191</v>
      </c>
      <c r="N647">
        <v>2.431</v>
      </c>
    </row>
    <row r="648" spans="13:14">
      <c r="M648">
        <v>192</v>
      </c>
      <c r="N648">
        <v>2.4470000000000001</v>
      </c>
    </row>
    <row r="649" spans="13:14">
      <c r="M649">
        <v>193</v>
      </c>
      <c r="N649">
        <v>2.4630000000000001</v>
      </c>
    </row>
    <row r="650" spans="13:14">
      <c r="M650">
        <v>194</v>
      </c>
      <c r="N650">
        <v>2.48</v>
      </c>
    </row>
    <row r="651" spans="13:14">
      <c r="M651">
        <v>195</v>
      </c>
      <c r="N651">
        <v>2.496</v>
      </c>
    </row>
    <row r="652" spans="13:14">
      <c r="M652">
        <v>196</v>
      </c>
      <c r="N652">
        <v>2.512</v>
      </c>
    </row>
    <row r="653" spans="13:14">
      <c r="M653">
        <v>197</v>
      </c>
      <c r="N653">
        <v>2.528</v>
      </c>
    </row>
    <row r="654" spans="13:14">
      <c r="M654">
        <v>198</v>
      </c>
      <c r="N654">
        <v>2.5449999999999999</v>
      </c>
    </row>
    <row r="655" spans="13:14">
      <c r="M655">
        <v>199</v>
      </c>
      <c r="N655">
        <v>2.5609999999999999</v>
      </c>
    </row>
    <row r="656" spans="13:14">
      <c r="M656">
        <v>200</v>
      </c>
      <c r="N656">
        <v>2.577</v>
      </c>
    </row>
    <row r="657" spans="13:14">
      <c r="M657">
        <v>201</v>
      </c>
      <c r="N657">
        <v>2.5939999999999999</v>
      </c>
    </row>
    <row r="658" spans="13:14">
      <c r="M658">
        <v>202</v>
      </c>
      <c r="N658">
        <v>2.61</v>
      </c>
    </row>
    <row r="659" spans="13:14">
      <c r="M659">
        <v>203</v>
      </c>
      <c r="N659">
        <v>2.6259999999999999</v>
      </c>
    </row>
    <row r="660" spans="13:14">
      <c r="M660">
        <v>204</v>
      </c>
      <c r="N660">
        <v>2.6429999999999998</v>
      </c>
    </row>
    <row r="661" spans="13:14">
      <c r="M661">
        <v>205</v>
      </c>
      <c r="N661">
        <v>2.6589999999999998</v>
      </c>
    </row>
    <row r="662" spans="13:14">
      <c r="M662">
        <v>206</v>
      </c>
      <c r="N662">
        <v>2.6760000000000002</v>
      </c>
    </row>
    <row r="663" spans="13:14">
      <c r="M663">
        <v>207</v>
      </c>
      <c r="N663">
        <v>2.6920000000000002</v>
      </c>
    </row>
    <row r="664" spans="13:14">
      <c r="M664">
        <v>208</v>
      </c>
      <c r="N664">
        <v>2.7080000000000002</v>
      </c>
    </row>
    <row r="665" spans="13:14">
      <c r="M665">
        <v>209</v>
      </c>
      <c r="N665">
        <v>2.7250000000000001</v>
      </c>
    </row>
    <row r="666" spans="13:14">
      <c r="M666">
        <v>210</v>
      </c>
      <c r="N666">
        <v>2.7410000000000001</v>
      </c>
    </row>
    <row r="667" spans="13:14">
      <c r="M667">
        <v>211</v>
      </c>
      <c r="N667">
        <v>2.758</v>
      </c>
    </row>
    <row r="668" spans="13:14">
      <c r="M668">
        <v>212</v>
      </c>
      <c r="N668">
        <v>2.774</v>
      </c>
    </row>
    <row r="669" spans="13:14">
      <c r="M669">
        <v>213</v>
      </c>
      <c r="N669">
        <v>2.7909999999999999</v>
      </c>
    </row>
    <row r="670" spans="13:14">
      <c r="M670">
        <v>214</v>
      </c>
      <c r="N670">
        <v>2.8069999999999999</v>
      </c>
    </row>
    <row r="671" spans="13:14">
      <c r="M671">
        <v>215</v>
      </c>
      <c r="N671">
        <v>2.8239999999999998</v>
      </c>
    </row>
    <row r="672" spans="13:14">
      <c r="M672">
        <v>216</v>
      </c>
      <c r="N672">
        <v>2.84</v>
      </c>
    </row>
    <row r="673" spans="13:14">
      <c r="M673">
        <v>217</v>
      </c>
      <c r="N673">
        <v>2.8570000000000002</v>
      </c>
    </row>
    <row r="674" spans="13:14">
      <c r="M674">
        <v>218</v>
      </c>
      <c r="N674">
        <v>2.8730000000000002</v>
      </c>
    </row>
    <row r="675" spans="13:14">
      <c r="M675">
        <v>219</v>
      </c>
      <c r="N675">
        <v>2.89</v>
      </c>
    </row>
    <row r="676" spans="13:14">
      <c r="M676">
        <v>220</v>
      </c>
      <c r="N676">
        <v>2.9060000000000001</v>
      </c>
    </row>
    <row r="677" spans="13:14">
      <c r="M677">
        <v>221</v>
      </c>
      <c r="N677">
        <v>2.923</v>
      </c>
    </row>
    <row r="678" spans="13:14">
      <c r="M678">
        <v>222</v>
      </c>
      <c r="N678">
        <v>2.9390000000000001</v>
      </c>
    </row>
    <row r="679" spans="13:14">
      <c r="M679">
        <v>223</v>
      </c>
      <c r="N679">
        <v>2.956</v>
      </c>
    </row>
    <row r="680" spans="13:14">
      <c r="M680">
        <v>224</v>
      </c>
      <c r="N680">
        <v>2.9729999999999999</v>
      </c>
    </row>
    <row r="681" spans="13:14">
      <c r="M681">
        <v>225</v>
      </c>
      <c r="N681">
        <v>2.9889999999999999</v>
      </c>
    </row>
    <row r="682" spans="13:14">
      <c r="M682">
        <v>226</v>
      </c>
      <c r="N682">
        <v>3.0059999999999998</v>
      </c>
    </row>
    <row r="683" spans="13:14">
      <c r="M683">
        <v>227</v>
      </c>
      <c r="N683">
        <v>3.0219999999999998</v>
      </c>
    </row>
    <row r="684" spans="13:14">
      <c r="M684">
        <v>228</v>
      </c>
      <c r="N684">
        <v>3.0390000000000001</v>
      </c>
    </row>
    <row r="685" spans="13:14">
      <c r="M685">
        <v>229</v>
      </c>
      <c r="N685">
        <v>3.056</v>
      </c>
    </row>
    <row r="686" spans="13:14">
      <c r="M686">
        <v>230</v>
      </c>
      <c r="N686">
        <v>3.0720000000000001</v>
      </c>
    </row>
    <row r="687" spans="13:14">
      <c r="M687">
        <v>231</v>
      </c>
      <c r="N687">
        <v>3.089</v>
      </c>
    </row>
    <row r="688" spans="13:14">
      <c r="M688">
        <v>232</v>
      </c>
      <c r="N688">
        <v>3.1059999999999999</v>
      </c>
    </row>
    <row r="689" spans="13:14">
      <c r="M689">
        <v>233</v>
      </c>
      <c r="N689">
        <v>3.1230000000000002</v>
      </c>
    </row>
    <row r="690" spans="13:14">
      <c r="M690">
        <v>234</v>
      </c>
      <c r="N690">
        <v>3.1389999999999998</v>
      </c>
    </row>
    <row r="691" spans="13:14">
      <c r="M691">
        <v>235</v>
      </c>
      <c r="N691">
        <v>3.1560000000000001</v>
      </c>
    </row>
    <row r="692" spans="13:14">
      <c r="M692">
        <v>236</v>
      </c>
      <c r="N692">
        <v>3.173</v>
      </c>
    </row>
    <row r="693" spans="13:14">
      <c r="M693">
        <v>237</v>
      </c>
      <c r="N693">
        <v>3.1890000000000001</v>
      </c>
    </row>
    <row r="694" spans="13:14">
      <c r="M694">
        <v>238</v>
      </c>
      <c r="N694">
        <v>3.206</v>
      </c>
    </row>
    <row r="695" spans="13:14">
      <c r="M695">
        <v>239</v>
      </c>
      <c r="N695">
        <v>3.2229999999999999</v>
      </c>
    </row>
    <row r="696" spans="13:14">
      <c r="M696">
        <v>240</v>
      </c>
      <c r="N696">
        <v>3.24</v>
      </c>
    </row>
    <row r="697" spans="13:14">
      <c r="M697">
        <v>241</v>
      </c>
      <c r="N697">
        <v>3.2570000000000001</v>
      </c>
    </row>
    <row r="698" spans="13:14">
      <c r="M698">
        <v>242</v>
      </c>
      <c r="N698">
        <v>3.2730000000000001</v>
      </c>
    </row>
    <row r="699" spans="13:14">
      <c r="M699">
        <v>243</v>
      </c>
      <c r="N699">
        <v>3.29</v>
      </c>
    </row>
    <row r="700" spans="13:14">
      <c r="M700">
        <v>244</v>
      </c>
      <c r="N700">
        <v>3.3069999999999999</v>
      </c>
    </row>
    <row r="701" spans="13:14">
      <c r="M701">
        <v>245</v>
      </c>
      <c r="N701">
        <v>3.3239999999999998</v>
      </c>
    </row>
    <row r="702" spans="13:14">
      <c r="M702">
        <v>246</v>
      </c>
      <c r="N702">
        <v>3.3410000000000002</v>
      </c>
    </row>
    <row r="703" spans="13:14">
      <c r="M703">
        <v>247</v>
      </c>
      <c r="N703">
        <v>3.3580000000000001</v>
      </c>
    </row>
    <row r="704" spans="13:14">
      <c r="M704">
        <v>248</v>
      </c>
      <c r="N704">
        <v>3.3740000000000001</v>
      </c>
    </row>
    <row r="705" spans="13:14">
      <c r="M705">
        <v>249</v>
      </c>
      <c r="N705">
        <v>3.391</v>
      </c>
    </row>
    <row r="706" spans="13:14">
      <c r="M706">
        <v>250</v>
      </c>
      <c r="N706">
        <v>3.4079999999999999</v>
      </c>
    </row>
    <row r="707" spans="13:14">
      <c r="M707">
        <v>251</v>
      </c>
      <c r="N707">
        <v>3.4249999999999998</v>
      </c>
    </row>
    <row r="708" spans="13:14">
      <c r="M708">
        <v>252</v>
      </c>
      <c r="N708">
        <v>3.4420000000000002</v>
      </c>
    </row>
    <row r="709" spans="13:14">
      <c r="M709">
        <v>253</v>
      </c>
      <c r="N709">
        <v>3.4590000000000001</v>
      </c>
    </row>
    <row r="710" spans="13:14">
      <c r="M710">
        <v>254</v>
      </c>
      <c r="N710">
        <v>3.476</v>
      </c>
    </row>
    <row r="711" spans="13:14">
      <c r="M711">
        <v>255</v>
      </c>
      <c r="N711">
        <v>3.4929999999999999</v>
      </c>
    </row>
    <row r="712" spans="13:14">
      <c r="M712">
        <v>256</v>
      </c>
      <c r="N712">
        <v>3.51</v>
      </c>
    </row>
    <row r="713" spans="13:14">
      <c r="M713">
        <v>257</v>
      </c>
      <c r="N713">
        <v>3.5270000000000001</v>
      </c>
    </row>
    <row r="714" spans="13:14">
      <c r="M714">
        <v>258</v>
      </c>
      <c r="N714">
        <v>3.544</v>
      </c>
    </row>
    <row r="715" spans="13:14">
      <c r="M715">
        <v>259</v>
      </c>
      <c r="N715">
        <v>3.5609999999999999</v>
      </c>
    </row>
    <row r="716" spans="13:14">
      <c r="M716">
        <v>260</v>
      </c>
      <c r="N716">
        <v>3.5779999999999998</v>
      </c>
    </row>
    <row r="717" spans="13:14">
      <c r="M717">
        <v>261</v>
      </c>
      <c r="N717">
        <v>3.5950000000000002</v>
      </c>
    </row>
    <row r="718" spans="13:14">
      <c r="M718">
        <v>262</v>
      </c>
      <c r="N718">
        <v>3.6120000000000001</v>
      </c>
    </row>
    <row r="719" spans="13:14">
      <c r="M719">
        <v>263</v>
      </c>
      <c r="N719">
        <v>3.629</v>
      </c>
    </row>
    <row r="720" spans="13:14">
      <c r="M720">
        <v>264</v>
      </c>
      <c r="N720">
        <v>3.6459999999999999</v>
      </c>
    </row>
    <row r="721" spans="13:14">
      <c r="M721">
        <v>265</v>
      </c>
      <c r="N721">
        <v>3.6629999999999998</v>
      </c>
    </row>
    <row r="722" spans="13:14">
      <c r="M722">
        <v>266</v>
      </c>
      <c r="N722">
        <v>3.68</v>
      </c>
    </row>
    <row r="723" spans="13:14">
      <c r="M723">
        <v>267</v>
      </c>
      <c r="N723">
        <v>3.6970000000000001</v>
      </c>
    </row>
    <row r="724" spans="13:14">
      <c r="M724">
        <v>268</v>
      </c>
      <c r="N724">
        <v>3.714</v>
      </c>
    </row>
    <row r="725" spans="13:14">
      <c r="M725">
        <v>269</v>
      </c>
      <c r="N725">
        <v>3.7309999999999999</v>
      </c>
    </row>
    <row r="726" spans="13:14">
      <c r="M726">
        <v>270</v>
      </c>
      <c r="N726">
        <v>3.7480000000000002</v>
      </c>
    </row>
    <row r="727" spans="13:14">
      <c r="M727">
        <v>271</v>
      </c>
      <c r="N727">
        <v>3.766</v>
      </c>
    </row>
    <row r="728" spans="13:14">
      <c r="M728">
        <v>272</v>
      </c>
      <c r="N728">
        <v>3.7829999999999999</v>
      </c>
    </row>
    <row r="729" spans="13:14">
      <c r="M729">
        <v>273</v>
      </c>
      <c r="N729">
        <v>3.8</v>
      </c>
    </row>
    <row r="730" spans="13:14">
      <c r="M730">
        <v>274</v>
      </c>
      <c r="N730">
        <v>3.8170000000000002</v>
      </c>
    </row>
    <row r="731" spans="13:14">
      <c r="M731">
        <v>275</v>
      </c>
      <c r="N731">
        <v>3.8340000000000001</v>
      </c>
    </row>
    <row r="732" spans="13:14">
      <c r="M732">
        <v>276</v>
      </c>
      <c r="N732">
        <v>3.851</v>
      </c>
    </row>
    <row r="733" spans="13:14">
      <c r="M733">
        <v>277</v>
      </c>
      <c r="N733">
        <v>3.8690000000000002</v>
      </c>
    </row>
    <row r="734" spans="13:14">
      <c r="M734">
        <v>278</v>
      </c>
      <c r="N734">
        <v>3.8860000000000001</v>
      </c>
    </row>
    <row r="735" spans="13:14">
      <c r="M735">
        <v>279</v>
      </c>
      <c r="N735">
        <v>3.903</v>
      </c>
    </row>
    <row r="736" spans="13:14">
      <c r="M736">
        <v>280</v>
      </c>
      <c r="N736">
        <v>3.92</v>
      </c>
    </row>
    <row r="737" spans="13:14">
      <c r="M737">
        <v>281</v>
      </c>
      <c r="N737">
        <v>3.9369999999999998</v>
      </c>
    </row>
    <row r="738" spans="13:14">
      <c r="M738">
        <v>282</v>
      </c>
      <c r="N738">
        <v>3.9550000000000001</v>
      </c>
    </row>
    <row r="739" spans="13:14">
      <c r="M739">
        <v>283</v>
      </c>
      <c r="N739">
        <v>3.972</v>
      </c>
    </row>
    <row r="740" spans="13:14">
      <c r="M740">
        <v>284</v>
      </c>
      <c r="N740">
        <v>3.9889999999999999</v>
      </c>
    </row>
    <row r="741" spans="13:14">
      <c r="M741">
        <v>285</v>
      </c>
      <c r="N741">
        <v>4.0069999999999997</v>
      </c>
    </row>
    <row r="742" spans="13:14">
      <c r="M742">
        <v>286</v>
      </c>
      <c r="N742">
        <v>4.024</v>
      </c>
    </row>
    <row r="743" spans="13:14">
      <c r="M743">
        <v>287</v>
      </c>
      <c r="N743">
        <v>4.0410000000000004</v>
      </c>
    </row>
    <row r="744" spans="13:14">
      <c r="M744">
        <v>288</v>
      </c>
      <c r="N744">
        <v>4.0579999999999998</v>
      </c>
    </row>
    <row r="745" spans="13:14">
      <c r="M745">
        <v>289</v>
      </c>
      <c r="N745">
        <v>4.0759999999999996</v>
      </c>
    </row>
    <row r="746" spans="13:14">
      <c r="M746">
        <v>290</v>
      </c>
      <c r="N746">
        <v>4.093</v>
      </c>
    </row>
    <row r="747" spans="13:14">
      <c r="M747">
        <v>291</v>
      </c>
      <c r="N747">
        <v>4.1100000000000003</v>
      </c>
    </row>
    <row r="748" spans="13:14">
      <c r="M748">
        <v>292</v>
      </c>
      <c r="N748">
        <v>4.1280000000000001</v>
      </c>
    </row>
    <row r="749" spans="13:14">
      <c r="M749">
        <v>293</v>
      </c>
      <c r="N749">
        <v>4.1449999999999996</v>
      </c>
    </row>
    <row r="750" spans="13:14">
      <c r="M750">
        <v>294</v>
      </c>
      <c r="N750">
        <v>4.1619999999999999</v>
      </c>
    </row>
    <row r="751" spans="13:14">
      <c r="M751">
        <v>295</v>
      </c>
      <c r="N751">
        <v>4.18</v>
      </c>
    </row>
    <row r="752" spans="13:14">
      <c r="M752">
        <v>296</v>
      </c>
      <c r="N752">
        <v>4.1970000000000001</v>
      </c>
    </row>
    <row r="753" spans="13:14">
      <c r="M753">
        <v>297</v>
      </c>
      <c r="N753">
        <v>4.2149999999999999</v>
      </c>
    </row>
    <row r="754" spans="13:14">
      <c r="M754">
        <v>298</v>
      </c>
      <c r="N754">
        <v>4.2320000000000002</v>
      </c>
    </row>
    <row r="755" spans="13:14">
      <c r="M755">
        <v>299</v>
      </c>
      <c r="N755">
        <v>4.25</v>
      </c>
    </row>
    <row r="756" spans="13:14">
      <c r="M756">
        <v>300</v>
      </c>
      <c r="N756">
        <v>4.2670000000000003</v>
      </c>
    </row>
    <row r="757" spans="13:14">
      <c r="M757">
        <v>301</v>
      </c>
      <c r="N757">
        <v>4.2839999999999998</v>
      </c>
    </row>
    <row r="758" spans="13:14">
      <c r="M758">
        <v>302</v>
      </c>
      <c r="N758">
        <v>4.3019999999999996</v>
      </c>
    </row>
    <row r="759" spans="13:14">
      <c r="M759">
        <v>303</v>
      </c>
      <c r="N759">
        <v>4.319</v>
      </c>
    </row>
    <row r="760" spans="13:14">
      <c r="M760">
        <v>304</v>
      </c>
      <c r="N760">
        <v>4.3369999999999997</v>
      </c>
    </row>
    <row r="761" spans="13:14">
      <c r="M761">
        <v>305</v>
      </c>
      <c r="N761">
        <v>4.3540000000000001</v>
      </c>
    </row>
    <row r="762" spans="13:14">
      <c r="M762">
        <v>306</v>
      </c>
      <c r="N762">
        <v>4.3719999999999999</v>
      </c>
    </row>
    <row r="763" spans="13:14">
      <c r="M763">
        <v>307</v>
      </c>
      <c r="N763">
        <v>4.3890000000000002</v>
      </c>
    </row>
    <row r="764" spans="13:14">
      <c r="M764">
        <v>308</v>
      </c>
      <c r="N764">
        <v>4.407</v>
      </c>
    </row>
    <row r="765" spans="13:14">
      <c r="M765">
        <v>309</v>
      </c>
      <c r="N765">
        <v>4.4240000000000004</v>
      </c>
    </row>
    <row r="766" spans="13:14">
      <c r="M766">
        <v>310</v>
      </c>
      <c r="N766">
        <v>4.4420000000000002</v>
      </c>
    </row>
    <row r="767" spans="13:14">
      <c r="M767">
        <v>311</v>
      </c>
      <c r="N767">
        <v>4.4589999999999996</v>
      </c>
    </row>
    <row r="768" spans="13:14">
      <c r="M768">
        <v>312</v>
      </c>
      <c r="N768">
        <v>4.4770000000000003</v>
      </c>
    </row>
    <row r="769" spans="13:14">
      <c r="M769">
        <v>313</v>
      </c>
      <c r="N769">
        <v>4.4950000000000001</v>
      </c>
    </row>
    <row r="770" spans="13:14">
      <c r="M770">
        <v>314</v>
      </c>
      <c r="N770">
        <v>4.5119999999999996</v>
      </c>
    </row>
    <row r="771" spans="13:14">
      <c r="M771">
        <v>315</v>
      </c>
      <c r="N771">
        <v>4.53</v>
      </c>
    </row>
    <row r="772" spans="13:14">
      <c r="M772">
        <v>316</v>
      </c>
      <c r="N772">
        <v>4.5469999999999997</v>
      </c>
    </row>
    <row r="773" spans="13:14">
      <c r="M773">
        <v>317</v>
      </c>
      <c r="N773">
        <v>4.5650000000000004</v>
      </c>
    </row>
    <row r="774" spans="13:14">
      <c r="M774">
        <v>318</v>
      </c>
      <c r="N774">
        <v>4.5830000000000002</v>
      </c>
    </row>
    <row r="775" spans="13:14">
      <c r="M775">
        <v>319</v>
      </c>
      <c r="N775">
        <v>4.5999999999999996</v>
      </c>
    </row>
    <row r="776" spans="13:14">
      <c r="M776">
        <v>320</v>
      </c>
      <c r="N776">
        <v>4.6180000000000003</v>
      </c>
    </row>
    <row r="777" spans="13:14">
      <c r="M777">
        <v>321</v>
      </c>
      <c r="N777">
        <v>4.6349999999999998</v>
      </c>
    </row>
    <row r="778" spans="13:14">
      <c r="M778">
        <v>322</v>
      </c>
      <c r="N778">
        <v>4.6529999999999996</v>
      </c>
    </row>
    <row r="779" spans="13:14">
      <c r="M779">
        <v>323</v>
      </c>
      <c r="N779">
        <v>4.6710000000000003</v>
      </c>
    </row>
    <row r="780" spans="13:14">
      <c r="M780">
        <v>324</v>
      </c>
      <c r="N780">
        <v>4.6879999999999997</v>
      </c>
    </row>
    <row r="781" spans="13:14">
      <c r="M781">
        <v>325</v>
      </c>
      <c r="N781">
        <v>4.7060000000000004</v>
      </c>
    </row>
    <row r="782" spans="13:14">
      <c r="M782">
        <v>326</v>
      </c>
      <c r="N782">
        <v>4.7240000000000002</v>
      </c>
    </row>
    <row r="783" spans="13:14">
      <c r="M783">
        <v>327</v>
      </c>
      <c r="N783">
        <v>4.742</v>
      </c>
    </row>
    <row r="784" spans="13:14">
      <c r="M784">
        <v>328</v>
      </c>
      <c r="N784">
        <v>4.7590000000000003</v>
      </c>
    </row>
    <row r="785" spans="13:14">
      <c r="M785">
        <v>329</v>
      </c>
      <c r="N785">
        <v>4.7770000000000001</v>
      </c>
    </row>
    <row r="786" spans="13:14">
      <c r="M786">
        <v>330</v>
      </c>
      <c r="N786">
        <v>4.7949999999999999</v>
      </c>
    </row>
    <row r="787" spans="13:14">
      <c r="M787">
        <v>331</v>
      </c>
      <c r="N787">
        <v>4.8129999999999997</v>
      </c>
    </row>
    <row r="788" spans="13:14">
      <c r="M788">
        <v>332</v>
      </c>
      <c r="N788">
        <v>4.83</v>
      </c>
    </row>
    <row r="789" spans="13:14">
      <c r="M789">
        <v>333</v>
      </c>
      <c r="N789">
        <v>4.8479999999999999</v>
      </c>
    </row>
    <row r="790" spans="13:14">
      <c r="M790">
        <v>334</v>
      </c>
      <c r="N790">
        <v>4.8659999999999997</v>
      </c>
    </row>
    <row r="791" spans="13:14">
      <c r="M791">
        <v>335</v>
      </c>
      <c r="N791">
        <v>4.8840000000000003</v>
      </c>
    </row>
    <row r="792" spans="13:14">
      <c r="M792">
        <v>336</v>
      </c>
      <c r="N792">
        <v>4.9009999999999998</v>
      </c>
    </row>
    <row r="793" spans="13:14">
      <c r="M793">
        <v>337</v>
      </c>
      <c r="N793">
        <v>4.9189999999999996</v>
      </c>
    </row>
    <row r="794" spans="13:14">
      <c r="M794">
        <v>338</v>
      </c>
      <c r="N794">
        <v>4.9370000000000003</v>
      </c>
    </row>
    <row r="795" spans="13:14">
      <c r="M795">
        <v>339</v>
      </c>
      <c r="N795">
        <v>4.9550000000000001</v>
      </c>
    </row>
    <row r="796" spans="13:14">
      <c r="M796">
        <v>340</v>
      </c>
      <c r="N796">
        <v>4.9729999999999999</v>
      </c>
    </row>
    <row r="797" spans="13:14">
      <c r="M797">
        <v>341</v>
      </c>
      <c r="N797">
        <v>4.9909999999999997</v>
      </c>
    </row>
    <row r="798" spans="13:14">
      <c r="M798">
        <v>342</v>
      </c>
      <c r="N798">
        <v>5.008</v>
      </c>
    </row>
    <row r="799" spans="13:14">
      <c r="M799">
        <v>343</v>
      </c>
      <c r="N799">
        <v>5.0259999999999998</v>
      </c>
    </row>
    <row r="800" spans="13:14">
      <c r="M800">
        <v>344</v>
      </c>
      <c r="N800">
        <v>5.0439999999999996</v>
      </c>
    </row>
    <row r="801" spans="13:14">
      <c r="M801">
        <v>345</v>
      </c>
      <c r="N801">
        <v>5.0620000000000003</v>
      </c>
    </row>
    <row r="802" spans="13:14">
      <c r="M802">
        <v>346</v>
      </c>
      <c r="N802">
        <v>5.08</v>
      </c>
    </row>
    <row r="803" spans="13:14">
      <c r="M803">
        <v>347</v>
      </c>
      <c r="N803">
        <v>5.0979999999999999</v>
      </c>
    </row>
    <row r="804" spans="13:14">
      <c r="M804">
        <v>348</v>
      </c>
      <c r="N804">
        <v>5.1159999999999997</v>
      </c>
    </row>
    <row r="805" spans="13:14">
      <c r="M805">
        <v>349</v>
      </c>
      <c r="N805">
        <v>5.1340000000000003</v>
      </c>
    </row>
    <row r="806" spans="13:14">
      <c r="M806">
        <v>350</v>
      </c>
      <c r="N806">
        <v>5.1520000000000001</v>
      </c>
    </row>
    <row r="807" spans="13:14">
      <c r="M807">
        <v>351</v>
      </c>
      <c r="N807">
        <v>5.17</v>
      </c>
    </row>
    <row r="808" spans="13:14">
      <c r="M808">
        <v>352</v>
      </c>
      <c r="N808">
        <v>5.1879999999999997</v>
      </c>
    </row>
    <row r="809" spans="13:14">
      <c r="M809">
        <v>353</v>
      </c>
      <c r="N809">
        <v>5.2060000000000004</v>
      </c>
    </row>
    <row r="810" spans="13:14">
      <c r="M810">
        <v>354</v>
      </c>
      <c r="N810">
        <v>5.2240000000000002</v>
      </c>
    </row>
    <row r="811" spans="13:14">
      <c r="M811">
        <v>355</v>
      </c>
      <c r="N811">
        <v>5.2409999999999997</v>
      </c>
    </row>
    <row r="812" spans="13:14">
      <c r="M812">
        <v>356</v>
      </c>
      <c r="N812">
        <v>5.2590000000000003</v>
      </c>
    </row>
    <row r="813" spans="13:14">
      <c r="M813">
        <v>357</v>
      </c>
      <c r="N813">
        <v>5.2770000000000001</v>
      </c>
    </row>
    <row r="814" spans="13:14">
      <c r="M814">
        <v>358</v>
      </c>
      <c r="N814">
        <v>5.2949999999999999</v>
      </c>
    </row>
    <row r="815" spans="13:14">
      <c r="M815">
        <v>359</v>
      </c>
      <c r="N815">
        <v>5.3140000000000001</v>
      </c>
    </row>
    <row r="816" spans="13:14">
      <c r="M816">
        <v>360</v>
      </c>
      <c r="N816">
        <v>5.3319999999999999</v>
      </c>
    </row>
    <row r="817" spans="13:14">
      <c r="M817">
        <v>361</v>
      </c>
      <c r="N817">
        <v>5.35</v>
      </c>
    </row>
    <row r="818" spans="13:14">
      <c r="M818">
        <v>362</v>
      </c>
      <c r="N818">
        <v>5.3680000000000003</v>
      </c>
    </row>
    <row r="819" spans="13:14">
      <c r="M819">
        <v>363</v>
      </c>
      <c r="N819">
        <v>5.3860000000000001</v>
      </c>
    </row>
    <row r="820" spans="13:14">
      <c r="M820">
        <v>364</v>
      </c>
      <c r="N820">
        <v>5.4039999999999999</v>
      </c>
    </row>
    <row r="821" spans="13:14">
      <c r="M821">
        <v>365</v>
      </c>
      <c r="N821">
        <v>5.4219999999999997</v>
      </c>
    </row>
    <row r="822" spans="13:14">
      <c r="M822">
        <v>366</v>
      </c>
      <c r="N822">
        <v>5.44</v>
      </c>
    </row>
    <row r="823" spans="13:14">
      <c r="M823">
        <v>367</v>
      </c>
      <c r="N823">
        <v>5.4580000000000002</v>
      </c>
    </row>
    <row r="824" spans="13:14">
      <c r="M824">
        <v>368</v>
      </c>
      <c r="N824">
        <v>5.476</v>
      </c>
    </row>
    <row r="825" spans="13:14">
      <c r="M825">
        <v>369</v>
      </c>
      <c r="N825">
        <v>5.4939999999999998</v>
      </c>
    </row>
    <row r="826" spans="13:14">
      <c r="M826">
        <v>370</v>
      </c>
      <c r="N826">
        <v>5.5119999999999996</v>
      </c>
    </row>
    <row r="827" spans="13:14">
      <c r="M827">
        <v>371</v>
      </c>
      <c r="N827">
        <v>5.5309999999999997</v>
      </c>
    </row>
    <row r="828" spans="13:14">
      <c r="M828">
        <v>372</v>
      </c>
      <c r="N828">
        <v>5.5490000000000004</v>
      </c>
    </row>
    <row r="829" spans="13:14">
      <c r="M829">
        <v>373</v>
      </c>
      <c r="N829">
        <v>5.5670000000000002</v>
      </c>
    </row>
    <row r="830" spans="13:14">
      <c r="M830">
        <v>374</v>
      </c>
      <c r="N830">
        <v>5.585</v>
      </c>
    </row>
    <row r="831" spans="13:14">
      <c r="M831">
        <v>375</v>
      </c>
      <c r="N831">
        <v>5.6029999999999998</v>
      </c>
    </row>
    <row r="832" spans="13:14">
      <c r="M832">
        <v>376</v>
      </c>
      <c r="N832">
        <v>5.6210000000000004</v>
      </c>
    </row>
    <row r="833" spans="13:14">
      <c r="M833">
        <v>377</v>
      </c>
      <c r="N833">
        <v>5.6390000000000002</v>
      </c>
    </row>
    <row r="834" spans="13:14">
      <c r="M834">
        <v>378</v>
      </c>
      <c r="N834">
        <v>5.6580000000000004</v>
      </c>
    </row>
    <row r="835" spans="13:14">
      <c r="M835">
        <v>379</v>
      </c>
      <c r="N835">
        <v>5.6760000000000002</v>
      </c>
    </row>
    <row r="836" spans="13:14">
      <c r="M836">
        <v>380</v>
      </c>
      <c r="N836">
        <v>5.694</v>
      </c>
    </row>
    <row r="837" spans="13:14">
      <c r="M837">
        <v>381</v>
      </c>
      <c r="N837">
        <v>5.7119999999999997</v>
      </c>
    </row>
    <row r="838" spans="13:14">
      <c r="M838">
        <v>382</v>
      </c>
      <c r="N838">
        <v>5.7309999999999999</v>
      </c>
    </row>
    <row r="839" spans="13:14">
      <c r="M839">
        <v>383</v>
      </c>
      <c r="N839">
        <v>5.7489999999999997</v>
      </c>
    </row>
    <row r="840" spans="13:14">
      <c r="M840">
        <v>384</v>
      </c>
      <c r="N840">
        <v>5.7670000000000003</v>
      </c>
    </row>
    <row r="841" spans="13:14">
      <c r="M841">
        <v>385</v>
      </c>
      <c r="N841">
        <v>5.7850000000000001</v>
      </c>
    </row>
    <row r="842" spans="13:14">
      <c r="M842">
        <v>386</v>
      </c>
      <c r="N842">
        <v>5.8040000000000003</v>
      </c>
    </row>
    <row r="843" spans="13:14">
      <c r="M843">
        <v>387</v>
      </c>
      <c r="N843">
        <v>5.8220000000000001</v>
      </c>
    </row>
    <row r="844" spans="13:14">
      <c r="M844">
        <v>388</v>
      </c>
      <c r="N844">
        <v>5.84</v>
      </c>
    </row>
    <row r="845" spans="13:14">
      <c r="M845">
        <v>389</v>
      </c>
      <c r="N845">
        <v>5.8579999999999997</v>
      </c>
    </row>
    <row r="846" spans="13:14">
      <c r="M846">
        <v>390</v>
      </c>
      <c r="N846">
        <v>5.8769999999999998</v>
      </c>
    </row>
    <row r="847" spans="13:14">
      <c r="M847">
        <v>391</v>
      </c>
      <c r="N847">
        <v>5.8949999999999996</v>
      </c>
    </row>
    <row r="848" spans="13:14">
      <c r="M848">
        <v>392</v>
      </c>
      <c r="N848">
        <v>5.9130000000000003</v>
      </c>
    </row>
    <row r="849" spans="13:14">
      <c r="M849">
        <v>393</v>
      </c>
      <c r="N849">
        <v>5.9320000000000004</v>
      </c>
    </row>
    <row r="850" spans="13:14">
      <c r="M850">
        <v>394</v>
      </c>
      <c r="N850">
        <v>5.95</v>
      </c>
    </row>
    <row r="851" spans="13:14">
      <c r="M851">
        <v>395</v>
      </c>
      <c r="N851">
        <v>5.968</v>
      </c>
    </row>
    <row r="852" spans="13:14">
      <c r="M852">
        <v>396</v>
      </c>
      <c r="N852">
        <v>5.9870000000000001</v>
      </c>
    </row>
    <row r="853" spans="13:14">
      <c r="M853">
        <v>397</v>
      </c>
      <c r="N853">
        <v>6.0049999999999999</v>
      </c>
    </row>
    <row r="854" spans="13:14">
      <c r="M854">
        <v>398</v>
      </c>
      <c r="N854">
        <v>6.024</v>
      </c>
    </row>
    <row r="855" spans="13:14">
      <c r="M855">
        <v>399</v>
      </c>
      <c r="N855">
        <v>6.0419999999999998</v>
      </c>
    </row>
    <row r="856" spans="13:14">
      <c r="M856">
        <v>400</v>
      </c>
      <c r="N856">
        <v>6.06</v>
      </c>
    </row>
    <row r="857" spans="13:14">
      <c r="M857">
        <v>401</v>
      </c>
      <c r="N857">
        <v>6.0789999999999997</v>
      </c>
    </row>
    <row r="858" spans="13:14">
      <c r="M858">
        <v>402</v>
      </c>
      <c r="N858">
        <v>6.0970000000000004</v>
      </c>
    </row>
    <row r="859" spans="13:14">
      <c r="M859">
        <v>403</v>
      </c>
      <c r="N859">
        <v>6.1159999999999997</v>
      </c>
    </row>
    <row r="860" spans="13:14">
      <c r="M860">
        <v>404</v>
      </c>
      <c r="N860">
        <v>6.1340000000000003</v>
      </c>
    </row>
    <row r="861" spans="13:14">
      <c r="M861">
        <v>405</v>
      </c>
      <c r="N861">
        <v>6.1520000000000001</v>
      </c>
    </row>
    <row r="862" spans="13:14">
      <c r="M862">
        <v>406</v>
      </c>
      <c r="N862">
        <v>6.1710000000000003</v>
      </c>
    </row>
    <row r="863" spans="13:14">
      <c r="M863">
        <v>407</v>
      </c>
      <c r="N863">
        <v>6.1890000000000001</v>
      </c>
    </row>
    <row r="864" spans="13:14">
      <c r="M864">
        <v>408</v>
      </c>
      <c r="N864">
        <v>6.2080000000000002</v>
      </c>
    </row>
    <row r="865" spans="13:14">
      <c r="M865">
        <v>409</v>
      </c>
      <c r="N865">
        <v>6.226</v>
      </c>
    </row>
    <row r="866" spans="13:14">
      <c r="M866">
        <v>410</v>
      </c>
      <c r="N866">
        <v>6.2450000000000001</v>
      </c>
    </row>
    <row r="867" spans="13:14">
      <c r="M867">
        <v>411</v>
      </c>
      <c r="N867">
        <v>6.2629999999999999</v>
      </c>
    </row>
    <row r="868" spans="13:14">
      <c r="M868">
        <v>412</v>
      </c>
      <c r="N868">
        <v>6.282</v>
      </c>
    </row>
    <row r="869" spans="13:14">
      <c r="M869">
        <v>413</v>
      </c>
      <c r="N869">
        <v>6.3</v>
      </c>
    </row>
    <row r="870" spans="13:14">
      <c r="M870">
        <v>414</v>
      </c>
      <c r="N870">
        <v>6.319</v>
      </c>
    </row>
    <row r="871" spans="13:14">
      <c r="M871">
        <v>415</v>
      </c>
      <c r="N871">
        <v>6.3369999999999997</v>
      </c>
    </row>
    <row r="872" spans="13:14">
      <c r="M872">
        <v>416</v>
      </c>
      <c r="N872">
        <v>6.3559999999999999</v>
      </c>
    </row>
    <row r="873" spans="13:14">
      <c r="M873">
        <v>417</v>
      </c>
      <c r="N873">
        <v>6.3739999999999997</v>
      </c>
    </row>
    <row r="874" spans="13:14">
      <c r="M874">
        <v>418</v>
      </c>
      <c r="N874">
        <v>6.3929999999999998</v>
      </c>
    </row>
    <row r="875" spans="13:14">
      <c r="M875">
        <v>419</v>
      </c>
      <c r="N875">
        <v>6.4109999999999996</v>
      </c>
    </row>
    <row r="876" spans="13:14">
      <c r="M876">
        <v>420</v>
      </c>
      <c r="N876">
        <v>6.43</v>
      </c>
    </row>
    <row r="877" spans="13:14">
      <c r="M877">
        <v>421</v>
      </c>
      <c r="N877">
        <v>6.4489999999999998</v>
      </c>
    </row>
    <row r="878" spans="13:14">
      <c r="M878">
        <v>422</v>
      </c>
      <c r="N878">
        <v>6.4669999999999996</v>
      </c>
    </row>
    <row r="879" spans="13:14">
      <c r="M879">
        <v>423</v>
      </c>
      <c r="N879">
        <v>6.4859999999999998</v>
      </c>
    </row>
    <row r="880" spans="13:14">
      <c r="M880">
        <v>424</v>
      </c>
      <c r="N880">
        <v>6.5039999999999996</v>
      </c>
    </row>
    <row r="881" spans="13:14">
      <c r="M881">
        <v>425</v>
      </c>
      <c r="N881">
        <v>6.5229999999999997</v>
      </c>
    </row>
    <row r="882" spans="13:14">
      <c r="M882">
        <v>426</v>
      </c>
      <c r="N882">
        <v>6.5419999999999998</v>
      </c>
    </row>
    <row r="883" spans="13:14">
      <c r="M883">
        <v>427</v>
      </c>
      <c r="N883">
        <v>6.56</v>
      </c>
    </row>
    <row r="884" spans="13:14">
      <c r="M884">
        <v>428</v>
      </c>
      <c r="N884">
        <v>6.5789999999999997</v>
      </c>
    </row>
    <row r="885" spans="13:14">
      <c r="M885">
        <v>429</v>
      </c>
      <c r="N885">
        <v>6.5970000000000004</v>
      </c>
    </row>
    <row r="886" spans="13:14">
      <c r="M886">
        <v>430</v>
      </c>
      <c r="N886">
        <v>6.6159999999999997</v>
      </c>
    </row>
    <row r="887" spans="13:14">
      <c r="M887">
        <v>431</v>
      </c>
      <c r="N887">
        <v>6.6349999999999998</v>
      </c>
    </row>
    <row r="888" spans="13:14">
      <c r="M888">
        <v>432</v>
      </c>
      <c r="N888">
        <v>6.6529999999999996</v>
      </c>
    </row>
    <row r="889" spans="13:14">
      <c r="M889">
        <v>433</v>
      </c>
      <c r="N889">
        <v>6.6719999999999997</v>
      </c>
    </row>
    <row r="890" spans="13:14">
      <c r="M890">
        <v>434</v>
      </c>
      <c r="N890">
        <v>6.6909999999999998</v>
      </c>
    </row>
    <row r="891" spans="13:14">
      <c r="M891">
        <v>435</v>
      </c>
      <c r="N891">
        <v>6.71</v>
      </c>
    </row>
    <row r="892" spans="13:14">
      <c r="M892">
        <v>436</v>
      </c>
      <c r="N892">
        <v>6.7279999999999998</v>
      </c>
    </row>
    <row r="893" spans="13:14">
      <c r="M893">
        <v>437</v>
      </c>
      <c r="N893">
        <v>6.7469999999999999</v>
      </c>
    </row>
    <row r="894" spans="13:14">
      <c r="M894">
        <v>438</v>
      </c>
      <c r="N894">
        <v>6.766</v>
      </c>
    </row>
    <row r="895" spans="13:14">
      <c r="M895">
        <v>439</v>
      </c>
      <c r="N895">
        <v>6.7839999999999998</v>
      </c>
    </row>
    <row r="896" spans="13:14">
      <c r="M896">
        <v>440</v>
      </c>
      <c r="N896">
        <v>6.8029999999999999</v>
      </c>
    </row>
    <row r="897" spans="13:14">
      <c r="M897">
        <v>441</v>
      </c>
      <c r="N897">
        <v>6.8220000000000001</v>
      </c>
    </row>
    <row r="898" spans="13:14">
      <c r="M898">
        <v>442</v>
      </c>
      <c r="N898">
        <v>6.8410000000000002</v>
      </c>
    </row>
    <row r="899" spans="13:14">
      <c r="M899">
        <v>443</v>
      </c>
      <c r="N899">
        <v>6.859</v>
      </c>
    </row>
    <row r="900" spans="13:14">
      <c r="M900">
        <v>444</v>
      </c>
      <c r="N900">
        <v>6.8780000000000001</v>
      </c>
    </row>
    <row r="901" spans="13:14">
      <c r="M901">
        <v>445</v>
      </c>
      <c r="N901">
        <v>6.8970000000000002</v>
      </c>
    </row>
    <row r="902" spans="13:14">
      <c r="M902">
        <v>446</v>
      </c>
      <c r="N902">
        <v>6.9160000000000004</v>
      </c>
    </row>
    <row r="903" spans="13:14">
      <c r="M903">
        <v>447</v>
      </c>
      <c r="N903">
        <v>6.9340000000000002</v>
      </c>
    </row>
    <row r="904" spans="13:14">
      <c r="M904">
        <v>448</v>
      </c>
      <c r="N904">
        <v>6.9530000000000003</v>
      </c>
    </row>
    <row r="905" spans="13:14">
      <c r="M905">
        <v>449</v>
      </c>
      <c r="N905">
        <v>6.9720000000000004</v>
      </c>
    </row>
    <row r="906" spans="13:14">
      <c r="M906">
        <v>450</v>
      </c>
      <c r="N906">
        <v>6.9909999999999997</v>
      </c>
    </row>
    <row r="907" spans="13:14">
      <c r="M907">
        <v>451</v>
      </c>
      <c r="N907">
        <v>7.01</v>
      </c>
    </row>
    <row r="908" spans="13:14">
      <c r="M908">
        <v>452</v>
      </c>
      <c r="N908">
        <v>7.0289999999999999</v>
      </c>
    </row>
    <row r="909" spans="13:14">
      <c r="M909">
        <v>453</v>
      </c>
      <c r="N909">
        <v>7.0469999999999997</v>
      </c>
    </row>
    <row r="910" spans="13:14">
      <c r="M910">
        <v>454</v>
      </c>
      <c r="N910">
        <v>7.0659999999999998</v>
      </c>
    </row>
    <row r="911" spans="13:14">
      <c r="M911">
        <v>455</v>
      </c>
      <c r="N911">
        <v>7.085</v>
      </c>
    </row>
    <row r="912" spans="13:14">
      <c r="M912">
        <v>456</v>
      </c>
      <c r="N912">
        <v>7.1040000000000001</v>
      </c>
    </row>
    <row r="913" spans="13:14">
      <c r="M913">
        <v>457</v>
      </c>
      <c r="N913">
        <v>7.1230000000000002</v>
      </c>
    </row>
    <row r="914" spans="13:14">
      <c r="M914">
        <v>458</v>
      </c>
      <c r="N914">
        <v>7.1420000000000003</v>
      </c>
    </row>
    <row r="915" spans="13:14">
      <c r="M915">
        <v>459</v>
      </c>
      <c r="N915">
        <v>7.1609999999999996</v>
      </c>
    </row>
    <row r="916" spans="13:14">
      <c r="M916">
        <v>460</v>
      </c>
      <c r="N916">
        <v>7.1790000000000003</v>
      </c>
    </row>
    <row r="917" spans="13:14">
      <c r="M917">
        <v>461</v>
      </c>
      <c r="N917">
        <v>7.1980000000000004</v>
      </c>
    </row>
    <row r="918" spans="13:14">
      <c r="M918">
        <v>462</v>
      </c>
      <c r="N918">
        <v>7.2169999999999996</v>
      </c>
    </row>
    <row r="919" spans="13:14">
      <c r="M919">
        <v>463</v>
      </c>
      <c r="N919">
        <v>7.2359999999999998</v>
      </c>
    </row>
    <row r="920" spans="13:14">
      <c r="M920">
        <v>464</v>
      </c>
      <c r="N920">
        <v>7.2549999999999999</v>
      </c>
    </row>
    <row r="921" spans="13:14">
      <c r="M921">
        <v>465</v>
      </c>
      <c r="N921">
        <v>7.274</v>
      </c>
    </row>
    <row r="922" spans="13:14">
      <c r="M922">
        <v>466</v>
      </c>
      <c r="N922">
        <v>7.2930000000000001</v>
      </c>
    </row>
    <row r="923" spans="13:14">
      <c r="M923">
        <v>467</v>
      </c>
      <c r="N923">
        <v>7.3120000000000003</v>
      </c>
    </row>
    <row r="924" spans="13:14">
      <c r="M924">
        <v>468</v>
      </c>
      <c r="N924">
        <v>7.3310000000000004</v>
      </c>
    </row>
    <row r="925" spans="13:14">
      <c r="M925">
        <v>469</v>
      </c>
      <c r="N925">
        <v>7.35</v>
      </c>
    </row>
    <row r="926" spans="13:14">
      <c r="M926">
        <v>470</v>
      </c>
      <c r="N926">
        <v>7.3689999999999998</v>
      </c>
    </row>
    <row r="927" spans="13:14">
      <c r="M927">
        <v>471</v>
      </c>
      <c r="N927">
        <v>7.3879999999999999</v>
      </c>
    </row>
    <row r="928" spans="13:14">
      <c r="M928">
        <v>472</v>
      </c>
      <c r="N928">
        <v>7.407</v>
      </c>
    </row>
    <row r="929" spans="13:14">
      <c r="M929">
        <v>473</v>
      </c>
      <c r="N929">
        <v>7.4260000000000002</v>
      </c>
    </row>
    <row r="930" spans="13:14">
      <c r="M930">
        <v>474</v>
      </c>
      <c r="N930">
        <v>7.4450000000000003</v>
      </c>
    </row>
    <row r="931" spans="13:14">
      <c r="M931">
        <v>475</v>
      </c>
      <c r="N931">
        <v>7.4640000000000004</v>
      </c>
    </row>
    <row r="932" spans="13:14">
      <c r="M932">
        <v>476</v>
      </c>
      <c r="N932">
        <v>7.4829999999999997</v>
      </c>
    </row>
    <row r="933" spans="13:14">
      <c r="M933">
        <v>477</v>
      </c>
      <c r="N933">
        <v>7.5019999999999998</v>
      </c>
    </row>
    <row r="934" spans="13:14">
      <c r="M934">
        <v>478</v>
      </c>
      <c r="N934">
        <v>7.5209999999999999</v>
      </c>
    </row>
    <row r="935" spans="13:14">
      <c r="M935">
        <v>479</v>
      </c>
      <c r="N935">
        <v>7.54</v>
      </c>
    </row>
    <row r="936" spans="13:14">
      <c r="M936">
        <v>480</v>
      </c>
      <c r="N936">
        <v>7.5590000000000002</v>
      </c>
    </row>
    <row r="937" spans="13:14">
      <c r="M937">
        <v>481</v>
      </c>
      <c r="N937">
        <v>7.5780000000000003</v>
      </c>
    </row>
    <row r="938" spans="13:14">
      <c r="M938">
        <v>482</v>
      </c>
      <c r="N938">
        <v>7.5970000000000004</v>
      </c>
    </row>
    <row r="939" spans="13:14">
      <c r="M939">
        <v>483</v>
      </c>
      <c r="N939">
        <v>7.6159999999999997</v>
      </c>
    </row>
    <row r="940" spans="13:14">
      <c r="M940">
        <v>484</v>
      </c>
      <c r="N940">
        <v>7.6349999999999998</v>
      </c>
    </row>
    <row r="941" spans="13:14">
      <c r="M941">
        <v>485</v>
      </c>
      <c r="N941">
        <v>7.6539999999999999</v>
      </c>
    </row>
    <row r="942" spans="13:14">
      <c r="M942">
        <v>486</v>
      </c>
      <c r="N942">
        <v>7.673</v>
      </c>
    </row>
    <row r="943" spans="13:14">
      <c r="M943">
        <v>487</v>
      </c>
      <c r="N943">
        <v>7.6920000000000002</v>
      </c>
    </row>
    <row r="944" spans="13:14">
      <c r="M944">
        <v>488</v>
      </c>
      <c r="N944">
        <v>7.7110000000000003</v>
      </c>
    </row>
    <row r="945" spans="13:14">
      <c r="M945">
        <v>489</v>
      </c>
      <c r="N945">
        <v>7.7309999999999999</v>
      </c>
    </row>
    <row r="946" spans="13:14">
      <c r="M946">
        <v>490</v>
      </c>
      <c r="N946">
        <v>7.75</v>
      </c>
    </row>
    <row r="947" spans="13:14">
      <c r="M947">
        <v>491</v>
      </c>
      <c r="N947">
        <v>7.7690000000000001</v>
      </c>
    </row>
    <row r="948" spans="13:14">
      <c r="M948">
        <v>492</v>
      </c>
      <c r="N948">
        <v>7.7880000000000003</v>
      </c>
    </row>
    <row r="949" spans="13:14">
      <c r="M949">
        <v>493</v>
      </c>
      <c r="N949">
        <v>7.8070000000000004</v>
      </c>
    </row>
    <row r="950" spans="13:14">
      <c r="M950">
        <v>494</v>
      </c>
      <c r="N950">
        <v>7.8259999999999996</v>
      </c>
    </row>
    <row r="951" spans="13:14">
      <c r="M951">
        <v>495</v>
      </c>
      <c r="N951">
        <v>7.8449999999999998</v>
      </c>
    </row>
    <row r="952" spans="13:14">
      <c r="M952">
        <v>496</v>
      </c>
      <c r="N952">
        <v>7.8650000000000002</v>
      </c>
    </row>
    <row r="953" spans="13:14">
      <c r="M953">
        <v>497</v>
      </c>
      <c r="N953">
        <v>7.8840000000000003</v>
      </c>
    </row>
    <row r="954" spans="13:14">
      <c r="M954">
        <v>498</v>
      </c>
      <c r="N954">
        <v>7.9029999999999996</v>
      </c>
    </row>
    <row r="955" spans="13:14">
      <c r="M955">
        <v>499</v>
      </c>
      <c r="N955">
        <v>7.9219999999999997</v>
      </c>
    </row>
    <row r="956" spans="13:14">
      <c r="M956">
        <v>500</v>
      </c>
      <c r="N956">
        <v>7.9409999999999998</v>
      </c>
    </row>
    <row r="957" spans="13:14">
      <c r="M957">
        <v>501</v>
      </c>
      <c r="N957">
        <v>7.96</v>
      </c>
    </row>
    <row r="958" spans="13:14">
      <c r="M958">
        <v>502</v>
      </c>
      <c r="N958">
        <v>7.98</v>
      </c>
    </row>
    <row r="959" spans="13:14">
      <c r="M959">
        <v>503</v>
      </c>
      <c r="N959">
        <v>7.9989999999999997</v>
      </c>
    </row>
    <row r="960" spans="13:14">
      <c r="M960">
        <v>504</v>
      </c>
      <c r="N960">
        <v>8.0180000000000007</v>
      </c>
    </row>
    <row r="961" spans="13:14">
      <c r="M961">
        <v>505</v>
      </c>
      <c r="N961">
        <v>8.0370000000000008</v>
      </c>
    </row>
    <row r="962" spans="13:14">
      <c r="M962">
        <v>506</v>
      </c>
      <c r="N962">
        <v>8.0570000000000004</v>
      </c>
    </row>
    <row r="963" spans="13:14">
      <c r="M963">
        <v>507</v>
      </c>
      <c r="N963">
        <v>8.0760000000000005</v>
      </c>
    </row>
    <row r="964" spans="13:14">
      <c r="M964">
        <v>508</v>
      </c>
      <c r="N964">
        <v>8.0950000000000006</v>
      </c>
    </row>
    <row r="965" spans="13:14">
      <c r="M965">
        <v>509</v>
      </c>
      <c r="N965">
        <v>8.1140000000000008</v>
      </c>
    </row>
    <row r="966" spans="13:14">
      <c r="M966">
        <v>510</v>
      </c>
      <c r="N966">
        <v>8.1340000000000003</v>
      </c>
    </row>
    <row r="967" spans="13:14">
      <c r="M967">
        <v>511</v>
      </c>
      <c r="N967">
        <v>8.1530000000000005</v>
      </c>
    </row>
    <row r="968" spans="13:14">
      <c r="M968">
        <v>512</v>
      </c>
      <c r="N968">
        <v>8.1720000000000006</v>
      </c>
    </row>
    <row r="969" spans="13:14">
      <c r="M969">
        <v>513</v>
      </c>
      <c r="N969">
        <v>8.1910000000000007</v>
      </c>
    </row>
    <row r="970" spans="13:14">
      <c r="M970">
        <v>514</v>
      </c>
      <c r="N970">
        <v>8.2110000000000003</v>
      </c>
    </row>
    <row r="971" spans="13:14">
      <c r="M971">
        <v>515</v>
      </c>
      <c r="N971">
        <v>8.23</v>
      </c>
    </row>
    <row r="972" spans="13:14">
      <c r="M972">
        <v>516</v>
      </c>
      <c r="N972">
        <v>8.2490000000000006</v>
      </c>
    </row>
    <row r="973" spans="13:14">
      <c r="M973">
        <v>517</v>
      </c>
      <c r="N973">
        <v>8.2690000000000001</v>
      </c>
    </row>
    <row r="974" spans="13:14">
      <c r="M974">
        <v>518</v>
      </c>
      <c r="N974">
        <v>8.2880000000000003</v>
      </c>
    </row>
    <row r="975" spans="13:14">
      <c r="M975">
        <v>519</v>
      </c>
      <c r="N975">
        <v>8.3070000000000004</v>
      </c>
    </row>
    <row r="976" spans="13:14">
      <c r="M976">
        <v>520</v>
      </c>
      <c r="N976">
        <v>8.327</v>
      </c>
    </row>
    <row r="977" spans="13:14">
      <c r="M977">
        <v>521</v>
      </c>
      <c r="N977">
        <v>8.3460000000000001</v>
      </c>
    </row>
    <row r="978" spans="13:14">
      <c r="M978">
        <v>522</v>
      </c>
      <c r="N978">
        <v>8.3650000000000002</v>
      </c>
    </row>
    <row r="979" spans="13:14">
      <c r="M979">
        <v>523</v>
      </c>
      <c r="N979">
        <v>8.3849999999999998</v>
      </c>
    </row>
    <row r="980" spans="13:14">
      <c r="M980">
        <v>524</v>
      </c>
      <c r="N980">
        <v>8.4039999999999999</v>
      </c>
    </row>
    <row r="981" spans="13:14">
      <c r="M981">
        <v>525</v>
      </c>
      <c r="N981">
        <v>8.423</v>
      </c>
    </row>
    <row r="982" spans="13:14">
      <c r="M982">
        <v>526</v>
      </c>
      <c r="N982">
        <v>8.4429999999999996</v>
      </c>
    </row>
    <row r="983" spans="13:14">
      <c r="M983">
        <v>527</v>
      </c>
      <c r="N983">
        <v>8.4619999999999997</v>
      </c>
    </row>
    <row r="984" spans="13:14">
      <c r="M984">
        <v>528</v>
      </c>
      <c r="N984">
        <v>8.4819999999999993</v>
      </c>
    </row>
    <row r="985" spans="13:14">
      <c r="M985">
        <v>529</v>
      </c>
      <c r="N985">
        <v>8.5009999999999994</v>
      </c>
    </row>
    <row r="986" spans="13:14">
      <c r="M986">
        <v>530</v>
      </c>
      <c r="N986">
        <v>8.52</v>
      </c>
    </row>
    <row r="987" spans="13:14">
      <c r="M987">
        <v>531</v>
      </c>
      <c r="N987">
        <v>8.5399999999999991</v>
      </c>
    </row>
    <row r="988" spans="13:14">
      <c r="M988">
        <v>532</v>
      </c>
      <c r="N988">
        <v>8.5589999999999993</v>
      </c>
    </row>
    <row r="989" spans="13:14">
      <c r="M989">
        <v>533</v>
      </c>
      <c r="N989">
        <v>8.5790000000000006</v>
      </c>
    </row>
    <row r="990" spans="13:14">
      <c r="M990">
        <v>534</v>
      </c>
      <c r="N990">
        <v>8.5980000000000008</v>
      </c>
    </row>
    <row r="991" spans="13:14">
      <c r="M991">
        <v>535</v>
      </c>
      <c r="N991">
        <v>8.6170000000000009</v>
      </c>
    </row>
    <row r="992" spans="13:14">
      <c r="M992">
        <v>536</v>
      </c>
      <c r="N992">
        <v>8.6370000000000005</v>
      </c>
    </row>
    <row r="993" spans="13:14">
      <c r="M993">
        <v>537</v>
      </c>
      <c r="N993">
        <v>8.6560000000000006</v>
      </c>
    </row>
    <row r="994" spans="13:14">
      <c r="M994">
        <v>538</v>
      </c>
      <c r="N994">
        <v>8.6760000000000002</v>
      </c>
    </row>
    <row r="995" spans="13:14">
      <c r="M995">
        <v>539</v>
      </c>
      <c r="N995">
        <v>8.6950000000000003</v>
      </c>
    </row>
    <row r="996" spans="13:14">
      <c r="M996">
        <v>540</v>
      </c>
      <c r="N996">
        <v>8.7149999999999999</v>
      </c>
    </row>
    <row r="997" spans="13:14">
      <c r="M997">
        <v>541</v>
      </c>
      <c r="N997">
        <v>8.734</v>
      </c>
    </row>
    <row r="998" spans="13:14">
      <c r="M998">
        <v>542</v>
      </c>
      <c r="N998">
        <v>8.7539999999999996</v>
      </c>
    </row>
    <row r="999" spans="13:14">
      <c r="M999">
        <v>543</v>
      </c>
      <c r="N999">
        <v>8.7729999999999997</v>
      </c>
    </row>
    <row r="1000" spans="13:14">
      <c r="M1000">
        <v>544</v>
      </c>
      <c r="N1000">
        <v>8.7929999999999993</v>
      </c>
    </row>
    <row r="1001" spans="13:14">
      <c r="M1001">
        <v>545</v>
      </c>
      <c r="N1001">
        <v>8.8119999999999994</v>
      </c>
    </row>
    <row r="1002" spans="13:14">
      <c r="M1002">
        <v>546</v>
      </c>
      <c r="N1002">
        <v>8.8320000000000007</v>
      </c>
    </row>
    <row r="1003" spans="13:14">
      <c r="M1003">
        <v>547</v>
      </c>
      <c r="N1003">
        <v>8.8510000000000009</v>
      </c>
    </row>
    <row r="1004" spans="13:14">
      <c r="M1004">
        <v>548</v>
      </c>
      <c r="N1004">
        <v>8.8710000000000004</v>
      </c>
    </row>
    <row r="1005" spans="13:14">
      <c r="M1005">
        <v>549</v>
      </c>
      <c r="N1005">
        <v>8.89</v>
      </c>
    </row>
    <row r="1006" spans="13:14">
      <c r="M1006">
        <v>550</v>
      </c>
      <c r="N1006">
        <v>8.91</v>
      </c>
    </row>
    <row r="1007" spans="13:14">
      <c r="M1007">
        <v>551</v>
      </c>
      <c r="N1007">
        <v>8.9290000000000003</v>
      </c>
    </row>
    <row r="1008" spans="13:14">
      <c r="M1008">
        <v>552</v>
      </c>
      <c r="N1008">
        <v>8.9489999999999998</v>
      </c>
    </row>
    <row r="1009" spans="13:14">
      <c r="M1009">
        <v>553</v>
      </c>
      <c r="N1009">
        <v>8.968</v>
      </c>
    </row>
    <row r="1010" spans="13:14">
      <c r="M1010">
        <v>554</v>
      </c>
      <c r="N1010">
        <v>8.9879999999999995</v>
      </c>
    </row>
    <row r="1011" spans="13:14">
      <c r="M1011">
        <v>555</v>
      </c>
      <c r="N1011">
        <v>9.0079999999999991</v>
      </c>
    </row>
    <row r="1012" spans="13:14">
      <c r="M1012">
        <v>556</v>
      </c>
      <c r="N1012">
        <v>9.0269999999999992</v>
      </c>
    </row>
    <row r="1013" spans="13:14">
      <c r="M1013">
        <v>557</v>
      </c>
      <c r="N1013">
        <v>9.0470000000000006</v>
      </c>
    </row>
    <row r="1014" spans="13:14">
      <c r="M1014">
        <v>558</v>
      </c>
      <c r="N1014">
        <v>9.0660000000000007</v>
      </c>
    </row>
    <row r="1015" spans="13:14">
      <c r="M1015">
        <v>559</v>
      </c>
      <c r="N1015">
        <v>9.0860000000000003</v>
      </c>
    </row>
    <row r="1016" spans="13:14">
      <c r="M1016">
        <v>560</v>
      </c>
      <c r="N1016">
        <v>9.1050000000000004</v>
      </c>
    </row>
    <row r="1017" spans="13:14">
      <c r="M1017">
        <v>561</v>
      </c>
      <c r="N1017">
        <v>9.125</v>
      </c>
    </row>
    <row r="1018" spans="13:14">
      <c r="M1018">
        <v>562</v>
      </c>
      <c r="N1018">
        <v>9.1449999999999996</v>
      </c>
    </row>
    <row r="1019" spans="13:14">
      <c r="M1019">
        <v>563</v>
      </c>
      <c r="N1019">
        <v>9.1639999999999997</v>
      </c>
    </row>
    <row r="1020" spans="13:14">
      <c r="M1020">
        <v>564</v>
      </c>
      <c r="N1020">
        <v>9.1839999999999993</v>
      </c>
    </row>
    <row r="1021" spans="13:14">
      <c r="M1021">
        <v>565</v>
      </c>
      <c r="N1021">
        <v>9.2040000000000006</v>
      </c>
    </row>
    <row r="1022" spans="13:14">
      <c r="M1022">
        <v>566</v>
      </c>
      <c r="N1022">
        <v>9.2230000000000008</v>
      </c>
    </row>
    <row r="1023" spans="13:14">
      <c r="M1023">
        <v>567</v>
      </c>
      <c r="N1023">
        <v>9.2430000000000003</v>
      </c>
    </row>
    <row r="1024" spans="13:14">
      <c r="M1024">
        <v>568</v>
      </c>
      <c r="N1024">
        <v>9.2620000000000005</v>
      </c>
    </row>
    <row r="1025" spans="13:14">
      <c r="M1025">
        <v>569</v>
      </c>
      <c r="N1025">
        <v>9.282</v>
      </c>
    </row>
    <row r="1026" spans="13:14">
      <c r="M1026">
        <v>570</v>
      </c>
      <c r="N1026">
        <v>9.3019999999999996</v>
      </c>
    </row>
    <row r="1027" spans="13:14">
      <c r="M1027">
        <v>571</v>
      </c>
      <c r="N1027">
        <v>9.3209999999999997</v>
      </c>
    </row>
    <row r="1028" spans="13:14">
      <c r="M1028">
        <v>572</v>
      </c>
      <c r="N1028">
        <v>9.3409999999999993</v>
      </c>
    </row>
    <row r="1029" spans="13:14">
      <c r="M1029">
        <v>573</v>
      </c>
      <c r="N1029">
        <v>9.3610000000000007</v>
      </c>
    </row>
    <row r="1030" spans="13:14">
      <c r="M1030">
        <v>574</v>
      </c>
      <c r="N1030">
        <v>9.3810000000000002</v>
      </c>
    </row>
    <row r="1031" spans="13:14">
      <c r="M1031">
        <v>575</v>
      </c>
      <c r="N1031">
        <v>9.4</v>
      </c>
    </row>
    <row r="1032" spans="13:14">
      <c r="M1032">
        <v>576</v>
      </c>
      <c r="N1032">
        <v>9.42</v>
      </c>
    </row>
    <row r="1033" spans="13:14">
      <c r="M1033">
        <v>577</v>
      </c>
      <c r="N1033">
        <v>9.44</v>
      </c>
    </row>
    <row r="1034" spans="13:14">
      <c r="M1034">
        <v>578</v>
      </c>
      <c r="N1034">
        <v>9.4589999999999996</v>
      </c>
    </row>
    <row r="1035" spans="13:14">
      <c r="M1035">
        <v>579</v>
      </c>
      <c r="N1035">
        <v>9.4789999999999992</v>
      </c>
    </row>
    <row r="1036" spans="13:14">
      <c r="M1036">
        <v>580</v>
      </c>
      <c r="N1036">
        <v>9.4990000000000006</v>
      </c>
    </row>
    <row r="1037" spans="13:14">
      <c r="M1037">
        <v>581</v>
      </c>
      <c r="N1037">
        <v>9.5190000000000001</v>
      </c>
    </row>
    <row r="1038" spans="13:14">
      <c r="M1038">
        <v>582</v>
      </c>
      <c r="N1038">
        <v>9.5380000000000003</v>
      </c>
    </row>
    <row r="1039" spans="13:14">
      <c r="M1039">
        <v>583</v>
      </c>
      <c r="N1039">
        <v>9.5579999999999998</v>
      </c>
    </row>
    <row r="1040" spans="13:14">
      <c r="M1040">
        <v>584</v>
      </c>
      <c r="N1040">
        <v>9.5779999999999994</v>
      </c>
    </row>
    <row r="1041" spans="13:14">
      <c r="M1041">
        <v>585</v>
      </c>
      <c r="N1041">
        <v>9.5980000000000008</v>
      </c>
    </row>
    <row r="1042" spans="13:14">
      <c r="M1042">
        <v>586</v>
      </c>
      <c r="N1042">
        <v>9.6170000000000009</v>
      </c>
    </row>
    <row r="1043" spans="13:14">
      <c r="M1043">
        <v>587</v>
      </c>
      <c r="N1043">
        <v>9.6370000000000005</v>
      </c>
    </row>
    <row r="1044" spans="13:14">
      <c r="M1044">
        <v>588</v>
      </c>
      <c r="N1044">
        <v>9.657</v>
      </c>
    </row>
    <row r="1045" spans="13:14">
      <c r="M1045">
        <v>589</v>
      </c>
      <c r="N1045">
        <v>9.6769999999999996</v>
      </c>
    </row>
    <row r="1046" spans="13:14">
      <c r="M1046">
        <v>590</v>
      </c>
      <c r="N1046">
        <v>9.6959999999999997</v>
      </c>
    </row>
    <row r="1047" spans="13:14">
      <c r="M1047">
        <v>591</v>
      </c>
      <c r="N1047">
        <v>9.7159999999999993</v>
      </c>
    </row>
    <row r="1048" spans="13:14">
      <c r="M1048">
        <v>592</v>
      </c>
      <c r="N1048">
        <v>9.7360000000000007</v>
      </c>
    </row>
    <row r="1049" spans="13:14">
      <c r="M1049">
        <v>593</v>
      </c>
      <c r="N1049">
        <v>9.7560000000000002</v>
      </c>
    </row>
    <row r="1050" spans="13:14">
      <c r="M1050">
        <v>594</v>
      </c>
      <c r="N1050">
        <v>9.7759999999999998</v>
      </c>
    </row>
    <row r="1051" spans="13:14">
      <c r="M1051">
        <v>595</v>
      </c>
      <c r="N1051">
        <v>9.7949999999999999</v>
      </c>
    </row>
    <row r="1052" spans="13:14">
      <c r="M1052">
        <v>596</v>
      </c>
      <c r="N1052">
        <v>9.8149999999999995</v>
      </c>
    </row>
    <row r="1053" spans="13:14">
      <c r="M1053">
        <v>597</v>
      </c>
      <c r="N1053">
        <v>9.8350000000000009</v>
      </c>
    </row>
    <row r="1054" spans="13:14">
      <c r="M1054">
        <v>598</v>
      </c>
      <c r="N1054">
        <v>9.8550000000000004</v>
      </c>
    </row>
    <row r="1055" spans="13:14">
      <c r="M1055">
        <v>599</v>
      </c>
      <c r="N1055">
        <v>9.875</v>
      </c>
    </row>
    <row r="1056" spans="13:14">
      <c r="M1056">
        <v>600</v>
      </c>
      <c r="N1056">
        <v>9.8949999999999996</v>
      </c>
    </row>
    <row r="1057" spans="13:14">
      <c r="M1057">
        <v>601</v>
      </c>
      <c r="N1057">
        <v>9.9139999999999997</v>
      </c>
    </row>
    <row r="1058" spans="13:14">
      <c r="M1058">
        <v>602</v>
      </c>
      <c r="N1058">
        <v>9.9339999999999993</v>
      </c>
    </row>
    <row r="1059" spans="13:14">
      <c r="M1059">
        <v>603</v>
      </c>
      <c r="N1059">
        <v>9.9540000000000006</v>
      </c>
    </row>
    <row r="1060" spans="13:14">
      <c r="M1060">
        <v>604</v>
      </c>
      <c r="N1060">
        <v>9.9740000000000002</v>
      </c>
    </row>
    <row r="1061" spans="13:14">
      <c r="M1061">
        <v>605</v>
      </c>
      <c r="N1061">
        <v>9.9939999999999998</v>
      </c>
    </row>
    <row r="1062" spans="13:14">
      <c r="M1062">
        <v>606</v>
      </c>
      <c r="N1062">
        <v>10.013999999999999</v>
      </c>
    </row>
    <row r="1063" spans="13:14">
      <c r="M1063">
        <v>607</v>
      </c>
      <c r="N1063">
        <v>10.034000000000001</v>
      </c>
    </row>
    <row r="1064" spans="13:14">
      <c r="M1064">
        <v>608</v>
      </c>
      <c r="N1064">
        <v>10.054</v>
      </c>
    </row>
    <row r="1065" spans="13:14">
      <c r="M1065">
        <v>609</v>
      </c>
      <c r="N1065">
        <v>10.073</v>
      </c>
    </row>
    <row r="1066" spans="13:14">
      <c r="M1066">
        <v>610</v>
      </c>
      <c r="N1066">
        <v>10.093</v>
      </c>
    </row>
    <row r="1067" spans="13:14">
      <c r="M1067">
        <v>611</v>
      </c>
      <c r="N1067">
        <v>10.113</v>
      </c>
    </row>
    <row r="1068" spans="13:14">
      <c r="M1068">
        <v>612</v>
      </c>
      <c r="N1068">
        <v>10.132999999999999</v>
      </c>
    </row>
    <row r="1069" spans="13:14">
      <c r="M1069">
        <v>613</v>
      </c>
      <c r="N1069">
        <v>10.153</v>
      </c>
    </row>
    <row r="1070" spans="13:14">
      <c r="M1070">
        <v>614</v>
      </c>
      <c r="N1070">
        <v>10.173</v>
      </c>
    </row>
    <row r="1071" spans="13:14">
      <c r="M1071">
        <v>615</v>
      </c>
      <c r="N1071">
        <v>10.193</v>
      </c>
    </row>
    <row r="1072" spans="13:14">
      <c r="M1072">
        <v>616</v>
      </c>
      <c r="N1072">
        <v>10.212999999999999</v>
      </c>
    </row>
    <row r="1073" spans="13:14">
      <c r="M1073">
        <v>617</v>
      </c>
      <c r="N1073">
        <v>10.233000000000001</v>
      </c>
    </row>
    <row r="1074" spans="13:14">
      <c r="M1074">
        <v>618</v>
      </c>
      <c r="N1074">
        <v>10.253</v>
      </c>
    </row>
    <row r="1075" spans="13:14">
      <c r="M1075">
        <v>619</v>
      </c>
      <c r="N1075">
        <v>10.273</v>
      </c>
    </row>
    <row r="1076" spans="13:14">
      <c r="M1076">
        <v>620</v>
      </c>
      <c r="N1076">
        <v>10.292999999999999</v>
      </c>
    </row>
    <row r="1077" spans="13:14">
      <c r="M1077">
        <v>621</v>
      </c>
      <c r="N1077">
        <v>10.313000000000001</v>
      </c>
    </row>
    <row r="1078" spans="13:14">
      <c r="M1078">
        <v>622</v>
      </c>
      <c r="N1078">
        <v>10.333</v>
      </c>
    </row>
    <row r="1079" spans="13:14">
      <c r="M1079">
        <v>623</v>
      </c>
      <c r="N1079">
        <v>10.353</v>
      </c>
    </row>
    <row r="1080" spans="13:14">
      <c r="M1080">
        <v>624</v>
      </c>
      <c r="N1080">
        <v>10.372999999999999</v>
      </c>
    </row>
    <row r="1081" spans="13:14">
      <c r="M1081">
        <v>625</v>
      </c>
      <c r="N1081">
        <v>10.393000000000001</v>
      </c>
    </row>
    <row r="1082" spans="13:14">
      <c r="M1082">
        <v>626</v>
      </c>
      <c r="N1082">
        <v>10.413</v>
      </c>
    </row>
    <row r="1083" spans="13:14">
      <c r="M1083">
        <v>627</v>
      </c>
      <c r="N1083">
        <v>10.433</v>
      </c>
    </row>
    <row r="1084" spans="13:14">
      <c r="M1084">
        <v>628</v>
      </c>
      <c r="N1084">
        <v>10.452999999999999</v>
      </c>
    </row>
    <row r="1085" spans="13:14">
      <c r="M1085">
        <v>629</v>
      </c>
      <c r="N1085">
        <v>10.473000000000001</v>
      </c>
    </row>
    <row r="1086" spans="13:14">
      <c r="M1086">
        <v>630</v>
      </c>
      <c r="N1086">
        <v>10.493</v>
      </c>
    </row>
    <row r="1087" spans="13:14">
      <c r="M1087">
        <v>631</v>
      </c>
      <c r="N1087">
        <v>10.513</v>
      </c>
    </row>
    <row r="1088" spans="13:14">
      <c r="M1088">
        <v>632</v>
      </c>
      <c r="N1088">
        <v>10.532999999999999</v>
      </c>
    </row>
    <row r="1089" spans="13:14">
      <c r="M1089">
        <v>633</v>
      </c>
      <c r="N1089">
        <v>10.553000000000001</v>
      </c>
    </row>
    <row r="1090" spans="13:14">
      <c r="M1090">
        <v>634</v>
      </c>
      <c r="N1090">
        <v>10.573</v>
      </c>
    </row>
    <row r="1091" spans="13:14">
      <c r="M1091">
        <v>635</v>
      </c>
      <c r="N1091">
        <v>10.593</v>
      </c>
    </row>
    <row r="1092" spans="13:14">
      <c r="M1092">
        <v>636</v>
      </c>
      <c r="N1092">
        <v>10.613</v>
      </c>
    </row>
    <row r="1093" spans="13:14">
      <c r="M1093">
        <v>637</v>
      </c>
      <c r="N1093">
        <v>10.632999999999999</v>
      </c>
    </row>
    <row r="1094" spans="13:14">
      <c r="M1094">
        <v>638</v>
      </c>
      <c r="N1094">
        <v>10.653</v>
      </c>
    </row>
    <row r="1095" spans="13:14">
      <c r="M1095">
        <v>639</v>
      </c>
      <c r="N1095">
        <v>10.673</v>
      </c>
    </row>
    <row r="1096" spans="13:14">
      <c r="M1096">
        <v>640</v>
      </c>
      <c r="N1096">
        <v>10.693</v>
      </c>
    </row>
    <row r="1097" spans="13:14">
      <c r="M1097">
        <v>641</v>
      </c>
      <c r="N1097">
        <v>10.712999999999999</v>
      </c>
    </row>
    <row r="1098" spans="13:14">
      <c r="M1098">
        <v>642</v>
      </c>
      <c r="N1098">
        <v>10.733000000000001</v>
      </c>
    </row>
    <row r="1099" spans="13:14">
      <c r="M1099">
        <v>643</v>
      </c>
      <c r="N1099">
        <v>10.753</v>
      </c>
    </row>
    <row r="1100" spans="13:14">
      <c r="M1100">
        <v>644</v>
      </c>
      <c r="N1100">
        <v>10.773999999999999</v>
      </c>
    </row>
    <row r="1101" spans="13:14">
      <c r="M1101">
        <v>645</v>
      </c>
      <c r="N1101">
        <v>10.794</v>
      </c>
    </row>
    <row r="1102" spans="13:14">
      <c r="M1102">
        <v>646</v>
      </c>
      <c r="N1102">
        <v>10.814</v>
      </c>
    </row>
    <row r="1103" spans="13:14">
      <c r="M1103">
        <v>647</v>
      </c>
      <c r="N1103">
        <v>10.834</v>
      </c>
    </row>
    <row r="1104" spans="13:14">
      <c r="M1104">
        <v>648</v>
      </c>
      <c r="N1104">
        <v>10.853999999999999</v>
      </c>
    </row>
    <row r="1105" spans="13:14">
      <c r="M1105">
        <v>649</v>
      </c>
      <c r="N1105">
        <v>10.874000000000001</v>
      </c>
    </row>
    <row r="1106" spans="13:14">
      <c r="M1106">
        <v>650</v>
      </c>
      <c r="N1106">
        <v>10.894</v>
      </c>
    </row>
    <row r="1107" spans="13:14">
      <c r="M1107">
        <v>651</v>
      </c>
      <c r="N1107">
        <v>10.914</v>
      </c>
    </row>
    <row r="1108" spans="13:14">
      <c r="M1108">
        <v>652</v>
      </c>
      <c r="N1108">
        <v>10.933999999999999</v>
      </c>
    </row>
    <row r="1109" spans="13:14">
      <c r="M1109">
        <v>653</v>
      </c>
      <c r="N1109">
        <v>10.955</v>
      </c>
    </row>
    <row r="1110" spans="13:14">
      <c r="M1110">
        <v>654</v>
      </c>
      <c r="N1110">
        <v>10.975</v>
      </c>
    </row>
    <row r="1111" spans="13:14">
      <c r="M1111">
        <v>655</v>
      </c>
      <c r="N1111">
        <v>10.994999999999999</v>
      </c>
    </row>
    <row r="1112" spans="13:14">
      <c r="M1112">
        <v>656</v>
      </c>
      <c r="N1112">
        <v>11.015000000000001</v>
      </c>
    </row>
    <row r="1113" spans="13:14">
      <c r="M1113">
        <v>657</v>
      </c>
      <c r="N1113">
        <v>11.035</v>
      </c>
    </row>
    <row r="1114" spans="13:14">
      <c r="M1114">
        <v>658</v>
      </c>
      <c r="N1114">
        <v>11.055</v>
      </c>
    </row>
    <row r="1115" spans="13:14">
      <c r="M1115">
        <v>659</v>
      </c>
      <c r="N1115">
        <v>11.076000000000001</v>
      </c>
    </row>
    <row r="1116" spans="13:14">
      <c r="M1116">
        <v>660</v>
      </c>
      <c r="N1116">
        <v>11.096</v>
      </c>
    </row>
    <row r="1117" spans="13:14">
      <c r="M1117">
        <v>661</v>
      </c>
      <c r="N1117">
        <v>11.116</v>
      </c>
    </row>
    <row r="1118" spans="13:14">
      <c r="M1118">
        <v>662</v>
      </c>
      <c r="N1118">
        <v>11.135999999999999</v>
      </c>
    </row>
    <row r="1119" spans="13:14">
      <c r="M1119">
        <v>663</v>
      </c>
      <c r="N1119">
        <v>11.156000000000001</v>
      </c>
    </row>
    <row r="1120" spans="13:14">
      <c r="M1120">
        <v>664</v>
      </c>
      <c r="N1120">
        <v>11.177</v>
      </c>
    </row>
    <row r="1121" spans="13:14">
      <c r="M1121">
        <v>665</v>
      </c>
      <c r="N1121">
        <v>11.196999999999999</v>
      </c>
    </row>
    <row r="1122" spans="13:14">
      <c r="M1122">
        <v>666</v>
      </c>
      <c r="N1122">
        <v>11.217000000000001</v>
      </c>
    </row>
    <row r="1123" spans="13:14">
      <c r="M1123">
        <v>667</v>
      </c>
      <c r="N1123">
        <v>11.237</v>
      </c>
    </row>
    <row r="1124" spans="13:14">
      <c r="M1124">
        <v>668</v>
      </c>
      <c r="N1124">
        <v>11.257</v>
      </c>
    </row>
    <row r="1125" spans="13:14">
      <c r="M1125">
        <v>669</v>
      </c>
      <c r="N1125">
        <v>11.278</v>
      </c>
    </row>
    <row r="1126" spans="13:14">
      <c r="M1126">
        <v>670</v>
      </c>
      <c r="N1126">
        <v>11.298</v>
      </c>
    </row>
    <row r="1127" spans="13:14">
      <c r="M1127">
        <v>671</v>
      </c>
      <c r="N1127">
        <v>11.318</v>
      </c>
    </row>
    <row r="1128" spans="13:14">
      <c r="M1128">
        <v>672</v>
      </c>
      <c r="N1128">
        <v>11.337999999999999</v>
      </c>
    </row>
    <row r="1129" spans="13:14">
      <c r="M1129">
        <v>673</v>
      </c>
      <c r="N1129">
        <v>11.359</v>
      </c>
    </row>
    <row r="1130" spans="13:14">
      <c r="M1130">
        <v>674</v>
      </c>
      <c r="N1130">
        <v>11.379</v>
      </c>
    </row>
    <row r="1131" spans="13:14">
      <c r="M1131">
        <v>675</v>
      </c>
      <c r="N1131">
        <v>11.398999999999999</v>
      </c>
    </row>
    <row r="1132" spans="13:14">
      <c r="M1132">
        <v>676</v>
      </c>
      <c r="N1132">
        <v>11.419</v>
      </c>
    </row>
    <row r="1133" spans="13:14">
      <c r="M1133">
        <v>677</v>
      </c>
      <c r="N1133">
        <v>11.44</v>
      </c>
    </row>
    <row r="1134" spans="13:14">
      <c r="M1134">
        <v>678</v>
      </c>
      <c r="N1134">
        <v>11.46</v>
      </c>
    </row>
    <row r="1135" spans="13:14">
      <c r="M1135">
        <v>679</v>
      </c>
      <c r="N1135">
        <v>11.48</v>
      </c>
    </row>
    <row r="1136" spans="13:14">
      <c r="M1136">
        <v>680</v>
      </c>
      <c r="N1136">
        <v>11.500999999999999</v>
      </c>
    </row>
    <row r="1137" spans="13:14">
      <c r="M1137">
        <v>681</v>
      </c>
      <c r="N1137">
        <v>11.521000000000001</v>
      </c>
    </row>
    <row r="1138" spans="13:14">
      <c r="M1138">
        <v>682</v>
      </c>
      <c r="N1138">
        <v>11.541</v>
      </c>
    </row>
    <row r="1139" spans="13:14">
      <c r="M1139">
        <v>683</v>
      </c>
      <c r="N1139">
        <v>11.561</v>
      </c>
    </row>
    <row r="1140" spans="13:14">
      <c r="M1140">
        <v>684</v>
      </c>
      <c r="N1140">
        <v>11.582000000000001</v>
      </c>
    </row>
    <row r="1141" spans="13:14">
      <c r="M1141">
        <v>685</v>
      </c>
      <c r="N1141">
        <v>11.602</v>
      </c>
    </row>
    <row r="1142" spans="13:14">
      <c r="M1142">
        <v>686</v>
      </c>
      <c r="N1142">
        <v>11.622</v>
      </c>
    </row>
    <row r="1143" spans="13:14">
      <c r="M1143">
        <v>687</v>
      </c>
      <c r="N1143">
        <v>11.643000000000001</v>
      </c>
    </row>
    <row r="1144" spans="13:14">
      <c r="M1144">
        <v>688</v>
      </c>
      <c r="N1144">
        <v>11.663</v>
      </c>
    </row>
    <row r="1145" spans="13:14">
      <c r="M1145">
        <v>689</v>
      </c>
      <c r="N1145">
        <v>11.683</v>
      </c>
    </row>
    <row r="1146" spans="13:14">
      <c r="M1146">
        <v>690</v>
      </c>
      <c r="N1146">
        <v>11.704000000000001</v>
      </c>
    </row>
    <row r="1147" spans="13:14">
      <c r="M1147">
        <v>691</v>
      </c>
      <c r="N1147">
        <v>11.724</v>
      </c>
    </row>
    <row r="1148" spans="13:14">
      <c r="M1148">
        <v>692</v>
      </c>
      <c r="N1148">
        <v>11.744</v>
      </c>
    </row>
    <row r="1149" spans="13:14">
      <c r="M1149">
        <v>693</v>
      </c>
      <c r="N1149">
        <v>11.765000000000001</v>
      </c>
    </row>
    <row r="1150" spans="13:14">
      <c r="M1150">
        <v>694</v>
      </c>
      <c r="N1150">
        <v>11.785</v>
      </c>
    </row>
    <row r="1151" spans="13:14">
      <c r="M1151">
        <v>695</v>
      </c>
      <c r="N1151">
        <v>11.805</v>
      </c>
    </row>
    <row r="1152" spans="13:14">
      <c r="M1152">
        <v>696</v>
      </c>
      <c r="N1152">
        <v>11.826000000000001</v>
      </c>
    </row>
    <row r="1153" spans="13:14">
      <c r="M1153">
        <v>697</v>
      </c>
      <c r="N1153">
        <v>11.846</v>
      </c>
    </row>
    <row r="1154" spans="13:14">
      <c r="M1154">
        <v>698</v>
      </c>
      <c r="N1154">
        <v>11.867000000000001</v>
      </c>
    </row>
    <row r="1155" spans="13:14">
      <c r="M1155">
        <v>699</v>
      </c>
      <c r="N1155">
        <v>11.887</v>
      </c>
    </row>
    <row r="1156" spans="13:14">
      <c r="M1156">
        <v>700</v>
      </c>
      <c r="N1156">
        <v>11.907</v>
      </c>
    </row>
    <row r="1157" spans="13:14">
      <c r="M1157">
        <v>701</v>
      </c>
      <c r="N1157">
        <v>11.928000000000001</v>
      </c>
    </row>
    <row r="1158" spans="13:14">
      <c r="M1158">
        <v>702</v>
      </c>
      <c r="N1158">
        <v>11.948</v>
      </c>
    </row>
    <row r="1159" spans="13:14">
      <c r="M1159">
        <v>703</v>
      </c>
      <c r="N1159">
        <v>11.968</v>
      </c>
    </row>
    <row r="1160" spans="13:14">
      <c r="M1160">
        <v>704</v>
      </c>
      <c r="N1160">
        <v>11.989000000000001</v>
      </c>
    </row>
    <row r="1161" spans="13:14">
      <c r="M1161">
        <v>705</v>
      </c>
      <c r="N1161">
        <v>12.009</v>
      </c>
    </row>
    <row r="1162" spans="13:14">
      <c r="M1162">
        <v>706</v>
      </c>
      <c r="N1162">
        <v>12.03</v>
      </c>
    </row>
    <row r="1163" spans="13:14">
      <c r="M1163">
        <v>707</v>
      </c>
      <c r="N1163">
        <v>12.05</v>
      </c>
    </row>
    <row r="1164" spans="13:14">
      <c r="M1164">
        <v>708</v>
      </c>
      <c r="N1164">
        <v>12.071</v>
      </c>
    </row>
    <row r="1165" spans="13:14">
      <c r="M1165">
        <v>709</v>
      </c>
      <c r="N1165">
        <v>12.090999999999999</v>
      </c>
    </row>
    <row r="1166" spans="13:14">
      <c r="M1166">
        <v>710</v>
      </c>
      <c r="N1166">
        <v>12.111000000000001</v>
      </c>
    </row>
    <row r="1167" spans="13:14">
      <c r="M1167">
        <v>711</v>
      </c>
      <c r="N1167">
        <v>12.132</v>
      </c>
    </row>
    <row r="1168" spans="13:14">
      <c r="M1168">
        <v>712</v>
      </c>
      <c r="N1168">
        <v>12.151999999999999</v>
      </c>
    </row>
    <row r="1169" spans="13:14">
      <c r="M1169">
        <v>713</v>
      </c>
      <c r="N1169">
        <v>12.173</v>
      </c>
    </row>
    <row r="1170" spans="13:14">
      <c r="M1170">
        <v>714</v>
      </c>
      <c r="N1170">
        <v>12.193</v>
      </c>
    </row>
    <row r="1171" spans="13:14">
      <c r="M1171">
        <v>715</v>
      </c>
      <c r="N1171">
        <v>12.214</v>
      </c>
    </row>
    <row r="1172" spans="13:14">
      <c r="M1172">
        <v>716</v>
      </c>
      <c r="N1172">
        <v>12.234</v>
      </c>
    </row>
    <row r="1173" spans="13:14">
      <c r="M1173">
        <v>717</v>
      </c>
      <c r="N1173">
        <v>12.255000000000001</v>
      </c>
    </row>
    <row r="1174" spans="13:14">
      <c r="M1174">
        <v>718</v>
      </c>
      <c r="N1174">
        <v>12.275</v>
      </c>
    </row>
    <row r="1175" spans="13:14">
      <c r="M1175">
        <v>719</v>
      </c>
      <c r="N1175">
        <v>12.295</v>
      </c>
    </row>
    <row r="1176" spans="13:14">
      <c r="M1176">
        <v>720</v>
      </c>
      <c r="N1176">
        <v>12.316000000000001</v>
      </c>
    </row>
    <row r="1177" spans="13:14">
      <c r="M1177">
        <v>721</v>
      </c>
      <c r="N1177">
        <v>12.336</v>
      </c>
    </row>
    <row r="1178" spans="13:14">
      <c r="M1178">
        <v>722</v>
      </c>
      <c r="N1178">
        <v>12.356999999999999</v>
      </c>
    </row>
    <row r="1179" spans="13:14">
      <c r="M1179">
        <v>723</v>
      </c>
      <c r="N1179">
        <v>12.377000000000001</v>
      </c>
    </row>
    <row r="1180" spans="13:14">
      <c r="M1180">
        <v>724</v>
      </c>
      <c r="N1180">
        <v>12.398</v>
      </c>
    </row>
    <row r="1181" spans="13:14">
      <c r="M1181">
        <v>725</v>
      </c>
      <c r="N1181">
        <v>12.417999999999999</v>
      </c>
    </row>
    <row r="1182" spans="13:14">
      <c r="M1182">
        <v>726</v>
      </c>
      <c r="N1182">
        <v>12.439</v>
      </c>
    </row>
    <row r="1183" spans="13:14">
      <c r="M1183">
        <v>727</v>
      </c>
      <c r="N1183">
        <v>12.459</v>
      </c>
    </row>
    <row r="1184" spans="13:14">
      <c r="M1184">
        <v>728</v>
      </c>
      <c r="N1184">
        <v>12.48</v>
      </c>
    </row>
    <row r="1185" spans="13:14">
      <c r="M1185">
        <v>729</v>
      </c>
      <c r="N1185">
        <v>12.5</v>
      </c>
    </row>
    <row r="1186" spans="13:14">
      <c r="M1186">
        <v>730</v>
      </c>
      <c r="N1186">
        <v>12.521000000000001</v>
      </c>
    </row>
    <row r="1187" spans="13:14">
      <c r="M1187">
        <v>731</v>
      </c>
      <c r="N1187">
        <v>12.542</v>
      </c>
    </row>
    <row r="1188" spans="13:14">
      <c r="M1188">
        <v>732</v>
      </c>
      <c r="N1188">
        <v>12.561999999999999</v>
      </c>
    </row>
    <row r="1189" spans="13:14">
      <c r="M1189">
        <v>733</v>
      </c>
      <c r="N1189">
        <v>12.583</v>
      </c>
    </row>
    <row r="1190" spans="13:14">
      <c r="M1190">
        <v>734</v>
      </c>
      <c r="N1190">
        <v>12.603</v>
      </c>
    </row>
    <row r="1191" spans="13:14">
      <c r="M1191">
        <v>735</v>
      </c>
      <c r="N1191">
        <v>12.624000000000001</v>
      </c>
    </row>
    <row r="1192" spans="13:14">
      <c r="M1192">
        <v>736</v>
      </c>
      <c r="N1192">
        <v>12.644</v>
      </c>
    </row>
    <row r="1193" spans="13:14">
      <c r="M1193">
        <v>737</v>
      </c>
      <c r="N1193">
        <v>12.664999999999999</v>
      </c>
    </row>
    <row r="1194" spans="13:14">
      <c r="M1194">
        <v>738</v>
      </c>
      <c r="N1194">
        <v>12.685</v>
      </c>
    </row>
    <row r="1195" spans="13:14">
      <c r="M1195">
        <v>739</v>
      </c>
      <c r="N1195">
        <v>12.706</v>
      </c>
    </row>
    <row r="1196" spans="13:14">
      <c r="M1196">
        <v>740</v>
      </c>
      <c r="N1196">
        <v>12.726000000000001</v>
      </c>
    </row>
    <row r="1197" spans="13:14">
      <c r="M1197">
        <v>741</v>
      </c>
      <c r="N1197">
        <v>12.747</v>
      </c>
    </row>
    <row r="1198" spans="13:14">
      <c r="M1198">
        <v>742</v>
      </c>
      <c r="N1198">
        <v>12.768000000000001</v>
      </c>
    </row>
    <row r="1199" spans="13:14">
      <c r="M1199">
        <v>743</v>
      </c>
      <c r="N1199">
        <v>12.788</v>
      </c>
    </row>
    <row r="1200" spans="13:14">
      <c r="M1200">
        <v>744</v>
      </c>
      <c r="N1200">
        <v>12.808999999999999</v>
      </c>
    </row>
    <row r="1201" spans="13:14">
      <c r="M1201">
        <v>745</v>
      </c>
      <c r="N1201">
        <v>12.829000000000001</v>
      </c>
    </row>
    <row r="1202" spans="13:14">
      <c r="M1202">
        <v>746</v>
      </c>
      <c r="N1202">
        <v>12.85</v>
      </c>
    </row>
    <row r="1203" spans="13:14">
      <c r="M1203">
        <v>747</v>
      </c>
      <c r="N1203">
        <v>12.871</v>
      </c>
    </row>
    <row r="1204" spans="13:14">
      <c r="M1204">
        <v>748</v>
      </c>
      <c r="N1204">
        <v>12.891</v>
      </c>
    </row>
    <row r="1205" spans="13:14">
      <c r="M1205">
        <v>749</v>
      </c>
      <c r="N1205">
        <v>12.912000000000001</v>
      </c>
    </row>
    <row r="1206" spans="13:14">
      <c r="M1206">
        <v>750</v>
      </c>
      <c r="N1206">
        <v>12.932</v>
      </c>
    </row>
    <row r="1207" spans="13:14">
      <c r="M1207">
        <v>751</v>
      </c>
      <c r="N1207">
        <v>12.952999999999999</v>
      </c>
    </row>
    <row r="1208" spans="13:14">
      <c r="M1208">
        <v>752</v>
      </c>
      <c r="N1208">
        <v>12.974</v>
      </c>
    </row>
    <row r="1209" spans="13:14">
      <c r="M1209">
        <v>753</v>
      </c>
      <c r="N1209">
        <v>12.994</v>
      </c>
    </row>
    <row r="1210" spans="13:14">
      <c r="M1210">
        <v>754</v>
      </c>
      <c r="N1210">
        <v>13.015000000000001</v>
      </c>
    </row>
    <row r="1211" spans="13:14">
      <c r="M1211">
        <v>755</v>
      </c>
      <c r="N1211">
        <v>13.036</v>
      </c>
    </row>
    <row r="1212" spans="13:14">
      <c r="M1212">
        <v>756</v>
      </c>
      <c r="N1212">
        <v>13.055999999999999</v>
      </c>
    </row>
    <row r="1213" spans="13:14">
      <c r="M1213">
        <v>757</v>
      </c>
      <c r="N1213">
        <v>13.077</v>
      </c>
    </row>
    <row r="1214" spans="13:14">
      <c r="M1214">
        <v>758</v>
      </c>
      <c r="N1214">
        <v>13.098000000000001</v>
      </c>
    </row>
    <row r="1215" spans="13:14">
      <c r="M1215">
        <v>759</v>
      </c>
      <c r="N1215">
        <v>13.118</v>
      </c>
    </row>
    <row r="1216" spans="13:14">
      <c r="M1216">
        <v>760</v>
      </c>
      <c r="N1216">
        <v>13.138999999999999</v>
      </c>
    </row>
    <row r="1217" spans="13:14">
      <c r="M1217">
        <v>761</v>
      </c>
      <c r="N1217">
        <v>13.159000000000001</v>
      </c>
    </row>
    <row r="1218" spans="13:14">
      <c r="M1218">
        <v>762</v>
      </c>
      <c r="N1218">
        <v>13.18</v>
      </c>
    </row>
    <row r="1219" spans="13:14">
      <c r="M1219">
        <v>763</v>
      </c>
      <c r="N1219">
        <v>13.201000000000001</v>
      </c>
    </row>
    <row r="1220" spans="13:14">
      <c r="M1220">
        <v>764</v>
      </c>
      <c r="N1220">
        <v>13.221</v>
      </c>
    </row>
    <row r="1221" spans="13:14">
      <c r="M1221">
        <v>765</v>
      </c>
      <c r="N1221">
        <v>13.242000000000001</v>
      </c>
    </row>
    <row r="1222" spans="13:14">
      <c r="M1222">
        <v>766</v>
      </c>
      <c r="N1222">
        <v>13.263</v>
      </c>
    </row>
    <row r="1223" spans="13:14">
      <c r="M1223">
        <v>767</v>
      </c>
      <c r="N1223">
        <v>13.284000000000001</v>
      </c>
    </row>
    <row r="1224" spans="13:14">
      <c r="M1224">
        <v>768</v>
      </c>
      <c r="N1224">
        <v>13.304</v>
      </c>
    </row>
    <row r="1225" spans="13:14">
      <c r="M1225">
        <v>769</v>
      </c>
      <c r="N1225">
        <v>13.324999999999999</v>
      </c>
    </row>
    <row r="1226" spans="13:14">
      <c r="M1226">
        <v>770</v>
      </c>
      <c r="N1226">
        <v>13.346</v>
      </c>
    </row>
    <row r="1227" spans="13:14">
      <c r="M1227">
        <v>771</v>
      </c>
      <c r="N1227">
        <v>13.366</v>
      </c>
    </row>
    <row r="1228" spans="13:14">
      <c r="M1228">
        <v>772</v>
      </c>
      <c r="N1228">
        <v>13.387</v>
      </c>
    </row>
    <row r="1229" spans="13:14">
      <c r="M1229">
        <v>773</v>
      </c>
      <c r="N1229">
        <v>13.407999999999999</v>
      </c>
    </row>
    <row r="1230" spans="13:14">
      <c r="M1230">
        <v>774</v>
      </c>
      <c r="N1230">
        <v>13.428000000000001</v>
      </c>
    </row>
    <row r="1231" spans="13:14">
      <c r="M1231">
        <v>775</v>
      </c>
      <c r="N1231">
        <v>13.449</v>
      </c>
    </row>
    <row r="1232" spans="13:14">
      <c r="M1232">
        <v>776</v>
      </c>
      <c r="N1232">
        <v>13.47</v>
      </c>
    </row>
    <row r="1233" spans="13:14">
      <c r="M1233">
        <v>777</v>
      </c>
      <c r="N1233">
        <v>13.491</v>
      </c>
    </row>
    <row r="1234" spans="13:14">
      <c r="M1234">
        <v>778</v>
      </c>
      <c r="N1234">
        <v>13.510999999999999</v>
      </c>
    </row>
    <row r="1235" spans="13:14">
      <c r="M1235">
        <v>779</v>
      </c>
      <c r="N1235">
        <v>13.532</v>
      </c>
    </row>
    <row r="1236" spans="13:14">
      <c r="M1236">
        <v>780</v>
      </c>
      <c r="N1236">
        <v>13.553000000000001</v>
      </c>
    </row>
    <row r="1237" spans="13:14">
      <c r="M1237">
        <v>781</v>
      </c>
      <c r="N1237">
        <v>13.574</v>
      </c>
    </row>
    <row r="1238" spans="13:14">
      <c r="M1238">
        <v>782</v>
      </c>
      <c r="N1238">
        <v>13.593999999999999</v>
      </c>
    </row>
    <row r="1239" spans="13:14">
      <c r="M1239">
        <v>783</v>
      </c>
      <c r="N1239">
        <v>13.615</v>
      </c>
    </row>
    <row r="1240" spans="13:14">
      <c r="M1240">
        <v>784</v>
      </c>
      <c r="N1240">
        <v>13.635999999999999</v>
      </c>
    </row>
    <row r="1241" spans="13:14">
      <c r="M1241">
        <v>785</v>
      </c>
      <c r="N1241">
        <v>13.657</v>
      </c>
    </row>
    <row r="1242" spans="13:14">
      <c r="M1242">
        <v>786</v>
      </c>
      <c r="N1242">
        <v>13.677</v>
      </c>
    </row>
    <row r="1243" spans="13:14">
      <c r="M1243">
        <v>787</v>
      </c>
      <c r="N1243">
        <v>13.698</v>
      </c>
    </row>
    <row r="1244" spans="13:14">
      <c r="M1244">
        <v>788</v>
      </c>
      <c r="N1244">
        <v>13.718999999999999</v>
      </c>
    </row>
    <row r="1245" spans="13:14">
      <c r="M1245">
        <v>789</v>
      </c>
      <c r="N1245">
        <v>13.74</v>
      </c>
    </row>
    <row r="1246" spans="13:14">
      <c r="M1246">
        <v>790</v>
      </c>
      <c r="N1246">
        <v>13.76</v>
      </c>
    </row>
    <row r="1247" spans="13:14">
      <c r="M1247">
        <v>791</v>
      </c>
      <c r="N1247">
        <v>13.781000000000001</v>
      </c>
    </row>
    <row r="1248" spans="13:14">
      <c r="M1248">
        <v>792</v>
      </c>
      <c r="N1248">
        <v>13.802</v>
      </c>
    </row>
    <row r="1249" spans="1:14">
      <c r="M1249">
        <v>793</v>
      </c>
      <c r="N1249">
        <v>13.823</v>
      </c>
    </row>
    <row r="1250" spans="1:14">
      <c r="A1250" s="54">
        <f>formulas!O90</f>
        <v>0</v>
      </c>
      <c r="B1250" s="33">
        <f t="shared" ref="B1250:B1296" ca="1" si="53">(A1250-D1250)/(E1250-D1250)*(G1250-F1250)+F1250</f>
        <v>32</v>
      </c>
      <c r="C1250">
        <f t="shared" ref="C1250:C1296" si="54">COUNTIF($N$2:$N$25400,"&lt;"&amp;A1250)</f>
        <v>486</v>
      </c>
      <c r="D1250">
        <f t="shared" ref="D1250:D1264" ca="1" si="55">INDIRECT(ADDRESS(C1250+1,14))</f>
        <v>-1.4999999999999999E-2</v>
      </c>
      <c r="E1250">
        <f t="shared" ref="E1250:E1296" ca="1" si="56">INDIRECT(ADDRESS(C1250+2,14))</f>
        <v>0</v>
      </c>
      <c r="F1250">
        <f t="shared" ref="F1250:F1296" ca="1" si="57">INDIRECT(ADDRESS(C1250+1,13))</f>
        <v>31</v>
      </c>
      <c r="G1250">
        <f t="shared" ref="G1250:G1296" ca="1" si="58">INDIRECT(ADDRESS(C1250+2,13))</f>
        <v>32</v>
      </c>
      <c r="M1250">
        <v>794</v>
      </c>
      <c r="N1250">
        <v>13.843999999999999</v>
      </c>
    </row>
    <row r="1251" spans="1:14">
      <c r="A1251" s="32">
        <v>0</v>
      </c>
      <c r="B1251" s="33">
        <f t="shared" ca="1" si="53"/>
        <v>32</v>
      </c>
      <c r="C1251">
        <f t="shared" si="54"/>
        <v>486</v>
      </c>
      <c r="D1251">
        <f t="shared" ca="1" si="55"/>
        <v>-1.4999999999999999E-2</v>
      </c>
      <c r="E1251">
        <f t="shared" ca="1" si="56"/>
        <v>0</v>
      </c>
      <c r="F1251">
        <f t="shared" ca="1" si="57"/>
        <v>31</v>
      </c>
      <c r="G1251">
        <f t="shared" ca="1" si="58"/>
        <v>32</v>
      </c>
      <c r="M1251">
        <v>795</v>
      </c>
      <c r="N1251">
        <v>13.864000000000001</v>
      </c>
    </row>
    <row r="1252" spans="1:14">
      <c r="A1252" s="54">
        <f>formulas!O92</f>
        <v>0</v>
      </c>
      <c r="B1252" s="33">
        <f t="shared" ca="1" si="53"/>
        <v>32</v>
      </c>
      <c r="C1252">
        <f t="shared" si="54"/>
        <v>486</v>
      </c>
      <c r="D1252">
        <f t="shared" ca="1" si="55"/>
        <v>-1.4999999999999999E-2</v>
      </c>
      <c r="E1252">
        <f t="shared" ca="1" si="56"/>
        <v>0</v>
      </c>
      <c r="F1252">
        <f t="shared" ca="1" si="57"/>
        <v>31</v>
      </c>
      <c r="G1252">
        <f t="shared" ca="1" si="58"/>
        <v>32</v>
      </c>
      <c r="M1252">
        <v>796</v>
      </c>
      <c r="N1252">
        <v>13.885</v>
      </c>
    </row>
    <row r="1253" spans="1:14">
      <c r="A1253" s="32">
        <v>0</v>
      </c>
      <c r="B1253" s="33">
        <f t="shared" ca="1" si="53"/>
        <v>32</v>
      </c>
      <c r="C1253">
        <f t="shared" si="54"/>
        <v>486</v>
      </c>
      <c r="D1253">
        <f t="shared" ca="1" si="55"/>
        <v>-1.4999999999999999E-2</v>
      </c>
      <c r="E1253">
        <f t="shared" ca="1" si="56"/>
        <v>0</v>
      </c>
      <c r="F1253">
        <f t="shared" ca="1" si="57"/>
        <v>31</v>
      </c>
      <c r="G1253">
        <f t="shared" ca="1" si="58"/>
        <v>32</v>
      </c>
      <c r="M1253">
        <v>797</v>
      </c>
      <c r="N1253">
        <v>13.906000000000001</v>
      </c>
    </row>
    <row r="1254" spans="1:14">
      <c r="A1254" s="54">
        <f>formulas!O94</f>
        <v>0</v>
      </c>
      <c r="B1254" s="33">
        <f t="shared" ca="1" si="53"/>
        <v>32</v>
      </c>
      <c r="C1254">
        <f t="shared" si="54"/>
        <v>486</v>
      </c>
      <c r="D1254">
        <f t="shared" ca="1" si="55"/>
        <v>-1.4999999999999999E-2</v>
      </c>
      <c r="E1254">
        <f t="shared" ca="1" si="56"/>
        <v>0</v>
      </c>
      <c r="F1254">
        <f t="shared" ca="1" si="57"/>
        <v>31</v>
      </c>
      <c r="G1254">
        <f t="shared" ca="1" si="58"/>
        <v>32</v>
      </c>
      <c r="M1254">
        <v>798</v>
      </c>
      <c r="N1254">
        <v>13.927</v>
      </c>
    </row>
    <row r="1255" spans="1:14">
      <c r="A1255" s="32">
        <v>0</v>
      </c>
      <c r="B1255" s="33">
        <f t="shared" ca="1" si="53"/>
        <v>32</v>
      </c>
      <c r="C1255">
        <f t="shared" si="54"/>
        <v>486</v>
      </c>
      <c r="D1255">
        <f t="shared" ca="1" si="55"/>
        <v>-1.4999999999999999E-2</v>
      </c>
      <c r="E1255">
        <f t="shared" ca="1" si="56"/>
        <v>0</v>
      </c>
      <c r="F1255">
        <f t="shared" ca="1" si="57"/>
        <v>31</v>
      </c>
      <c r="G1255">
        <f t="shared" ca="1" si="58"/>
        <v>32</v>
      </c>
      <c r="M1255">
        <v>799</v>
      </c>
      <c r="N1255">
        <v>13.948</v>
      </c>
    </row>
    <row r="1256" spans="1:14">
      <c r="A1256" s="54">
        <f>formulas!O96</f>
        <v>0</v>
      </c>
      <c r="B1256" s="33">
        <f t="shared" ca="1" si="53"/>
        <v>32</v>
      </c>
      <c r="C1256">
        <f t="shared" si="54"/>
        <v>486</v>
      </c>
      <c r="D1256">
        <f t="shared" ca="1" si="55"/>
        <v>-1.4999999999999999E-2</v>
      </c>
      <c r="E1256">
        <f t="shared" ca="1" si="56"/>
        <v>0</v>
      </c>
      <c r="F1256">
        <f t="shared" ca="1" si="57"/>
        <v>31</v>
      </c>
      <c r="G1256">
        <f t="shared" ca="1" si="58"/>
        <v>32</v>
      </c>
      <c r="M1256">
        <v>800</v>
      </c>
      <c r="N1256">
        <v>13.968999999999999</v>
      </c>
    </row>
    <row r="1257" spans="1:14">
      <c r="A1257" s="32">
        <v>0</v>
      </c>
      <c r="B1257" s="33">
        <f t="shared" ca="1" si="53"/>
        <v>32</v>
      </c>
      <c r="C1257">
        <f t="shared" si="54"/>
        <v>486</v>
      </c>
      <c r="D1257">
        <f t="shared" ca="1" si="55"/>
        <v>-1.4999999999999999E-2</v>
      </c>
      <c r="E1257">
        <f t="shared" ca="1" si="56"/>
        <v>0</v>
      </c>
      <c r="F1257">
        <f t="shared" ca="1" si="57"/>
        <v>31</v>
      </c>
      <c r="G1257">
        <f t="shared" ca="1" si="58"/>
        <v>32</v>
      </c>
      <c r="M1257">
        <v>801</v>
      </c>
      <c r="N1257">
        <v>13.989000000000001</v>
      </c>
    </row>
    <row r="1258" spans="1:14">
      <c r="A1258" s="54">
        <f>formulas!O98</f>
        <v>0</v>
      </c>
      <c r="B1258" s="33">
        <f t="shared" ca="1" si="53"/>
        <v>32</v>
      </c>
      <c r="C1258">
        <f t="shared" si="54"/>
        <v>486</v>
      </c>
      <c r="D1258">
        <f t="shared" ca="1" si="55"/>
        <v>-1.4999999999999999E-2</v>
      </c>
      <c r="E1258">
        <f t="shared" ca="1" si="56"/>
        <v>0</v>
      </c>
      <c r="F1258">
        <f t="shared" ca="1" si="57"/>
        <v>31</v>
      </c>
      <c r="G1258">
        <f t="shared" ca="1" si="58"/>
        <v>32</v>
      </c>
      <c r="M1258">
        <v>802</v>
      </c>
      <c r="N1258">
        <v>14.01</v>
      </c>
    </row>
    <row r="1259" spans="1:14">
      <c r="A1259" s="32">
        <v>0</v>
      </c>
      <c r="B1259" s="33">
        <f t="shared" ca="1" si="53"/>
        <v>32</v>
      </c>
      <c r="C1259">
        <f t="shared" si="54"/>
        <v>486</v>
      </c>
      <c r="D1259">
        <f t="shared" ca="1" si="55"/>
        <v>-1.4999999999999999E-2</v>
      </c>
      <c r="E1259">
        <f t="shared" ca="1" si="56"/>
        <v>0</v>
      </c>
      <c r="F1259">
        <f t="shared" ca="1" si="57"/>
        <v>31</v>
      </c>
      <c r="G1259">
        <f t="shared" ca="1" si="58"/>
        <v>32</v>
      </c>
      <c r="M1259">
        <v>803</v>
      </c>
      <c r="N1259">
        <v>14.031000000000001</v>
      </c>
    </row>
    <row r="1260" spans="1:14">
      <c r="A1260" s="54">
        <f>formulas!O100</f>
        <v>0</v>
      </c>
      <c r="B1260" s="33">
        <f t="shared" ca="1" si="53"/>
        <v>32</v>
      </c>
      <c r="C1260">
        <f t="shared" si="54"/>
        <v>486</v>
      </c>
      <c r="D1260">
        <f t="shared" ca="1" si="55"/>
        <v>-1.4999999999999999E-2</v>
      </c>
      <c r="E1260">
        <f t="shared" ca="1" si="56"/>
        <v>0</v>
      </c>
      <c r="F1260">
        <f t="shared" ca="1" si="57"/>
        <v>31</v>
      </c>
      <c r="G1260">
        <f t="shared" ca="1" si="58"/>
        <v>32</v>
      </c>
      <c r="M1260">
        <v>804</v>
      </c>
      <c r="N1260">
        <v>14.052</v>
      </c>
    </row>
    <row r="1261" spans="1:14">
      <c r="A1261" s="32">
        <v>0</v>
      </c>
      <c r="B1261" s="33">
        <f t="shared" ca="1" si="53"/>
        <v>32</v>
      </c>
      <c r="C1261">
        <f t="shared" si="54"/>
        <v>486</v>
      </c>
      <c r="D1261">
        <f t="shared" ca="1" si="55"/>
        <v>-1.4999999999999999E-2</v>
      </c>
      <c r="E1261">
        <f t="shared" ca="1" si="56"/>
        <v>0</v>
      </c>
      <c r="F1261">
        <f t="shared" ca="1" si="57"/>
        <v>31</v>
      </c>
      <c r="G1261">
        <f t="shared" ca="1" si="58"/>
        <v>32</v>
      </c>
      <c r="M1261">
        <v>805</v>
      </c>
      <c r="N1261">
        <v>14.073</v>
      </c>
    </row>
    <row r="1262" spans="1:14">
      <c r="A1262" s="54">
        <f>formulas!O102</f>
        <v>0</v>
      </c>
      <c r="B1262" s="33">
        <f t="shared" ca="1" si="53"/>
        <v>32</v>
      </c>
      <c r="C1262">
        <f t="shared" si="54"/>
        <v>486</v>
      </c>
      <c r="D1262">
        <f t="shared" ca="1" si="55"/>
        <v>-1.4999999999999999E-2</v>
      </c>
      <c r="E1262">
        <f t="shared" ca="1" si="56"/>
        <v>0</v>
      </c>
      <c r="F1262">
        <f t="shared" ca="1" si="57"/>
        <v>31</v>
      </c>
      <c r="G1262">
        <f t="shared" ca="1" si="58"/>
        <v>32</v>
      </c>
      <c r="M1262">
        <v>806</v>
      </c>
      <c r="N1262">
        <v>14.093999999999999</v>
      </c>
    </row>
    <row r="1263" spans="1:14">
      <c r="A1263" s="32">
        <v>0</v>
      </c>
      <c r="B1263" s="33">
        <f t="shared" ca="1" si="53"/>
        <v>32</v>
      </c>
      <c r="C1263">
        <f t="shared" si="54"/>
        <v>486</v>
      </c>
      <c r="D1263">
        <f t="shared" ca="1" si="55"/>
        <v>-1.4999999999999999E-2</v>
      </c>
      <c r="E1263">
        <f t="shared" ca="1" si="56"/>
        <v>0</v>
      </c>
      <c r="F1263">
        <f t="shared" ca="1" si="57"/>
        <v>31</v>
      </c>
      <c r="G1263">
        <f t="shared" ca="1" si="58"/>
        <v>32</v>
      </c>
      <c r="M1263">
        <v>807</v>
      </c>
      <c r="N1263">
        <v>14.114000000000001</v>
      </c>
    </row>
    <row r="1264" spans="1:14">
      <c r="A1264" s="54">
        <f>formulas!O104</f>
        <v>0</v>
      </c>
      <c r="B1264" s="33">
        <f t="shared" ca="1" si="53"/>
        <v>32</v>
      </c>
      <c r="C1264">
        <f t="shared" si="54"/>
        <v>486</v>
      </c>
      <c r="D1264">
        <f t="shared" ca="1" si="55"/>
        <v>-1.4999999999999999E-2</v>
      </c>
      <c r="E1264">
        <f t="shared" ca="1" si="56"/>
        <v>0</v>
      </c>
      <c r="F1264">
        <f t="shared" ca="1" si="57"/>
        <v>31</v>
      </c>
      <c r="G1264">
        <f t="shared" ca="1" si="58"/>
        <v>32</v>
      </c>
      <c r="M1264">
        <v>808</v>
      </c>
      <c r="N1264">
        <v>14.135</v>
      </c>
    </row>
    <row r="1265" spans="1:14">
      <c r="A1265" s="32">
        <v>0</v>
      </c>
      <c r="B1265" s="33">
        <f t="shared" ca="1" si="53"/>
        <v>32</v>
      </c>
      <c r="C1265">
        <f t="shared" si="54"/>
        <v>486</v>
      </c>
      <c r="D1265">
        <f t="shared" ref="D1265:D1328" ca="1" si="59">INDIRECT(ADDRESS(C1265+1,14))</f>
        <v>-1.4999999999999999E-2</v>
      </c>
      <c r="E1265">
        <f t="shared" ca="1" si="56"/>
        <v>0</v>
      </c>
      <c r="F1265">
        <f t="shared" ca="1" si="57"/>
        <v>31</v>
      </c>
      <c r="G1265">
        <f t="shared" ca="1" si="58"/>
        <v>32</v>
      </c>
      <c r="M1265">
        <v>809</v>
      </c>
      <c r="N1265">
        <v>14.156000000000001</v>
      </c>
    </row>
    <row r="1266" spans="1:14">
      <c r="A1266" s="54">
        <f>formulas!O106</f>
        <v>0</v>
      </c>
      <c r="B1266" s="33">
        <f t="shared" ca="1" si="53"/>
        <v>32</v>
      </c>
      <c r="C1266">
        <f t="shared" si="54"/>
        <v>486</v>
      </c>
      <c r="D1266">
        <f t="shared" ca="1" si="59"/>
        <v>-1.4999999999999999E-2</v>
      </c>
      <c r="E1266">
        <f t="shared" ca="1" si="56"/>
        <v>0</v>
      </c>
      <c r="F1266">
        <f t="shared" ca="1" si="57"/>
        <v>31</v>
      </c>
      <c r="G1266">
        <f t="shared" ca="1" si="58"/>
        <v>32</v>
      </c>
      <c r="M1266">
        <v>810</v>
      </c>
      <c r="N1266">
        <v>14.177</v>
      </c>
    </row>
    <row r="1267" spans="1:14">
      <c r="A1267" s="32">
        <v>0</v>
      </c>
      <c r="B1267" s="33">
        <f t="shared" ca="1" si="53"/>
        <v>32</v>
      </c>
      <c r="C1267">
        <f t="shared" si="54"/>
        <v>486</v>
      </c>
      <c r="D1267">
        <f t="shared" ca="1" si="59"/>
        <v>-1.4999999999999999E-2</v>
      </c>
      <c r="E1267">
        <f t="shared" ca="1" si="56"/>
        <v>0</v>
      </c>
      <c r="F1267">
        <f t="shared" ca="1" si="57"/>
        <v>31</v>
      </c>
      <c r="G1267">
        <f t="shared" ca="1" si="58"/>
        <v>32</v>
      </c>
      <c r="M1267">
        <v>811</v>
      </c>
      <c r="N1267">
        <v>14.198</v>
      </c>
    </row>
    <row r="1268" spans="1:14">
      <c r="A1268" s="54">
        <f>formulas!O108</f>
        <v>0</v>
      </c>
      <c r="B1268" s="33">
        <f t="shared" ca="1" si="53"/>
        <v>32</v>
      </c>
      <c r="C1268">
        <f t="shared" si="54"/>
        <v>486</v>
      </c>
      <c r="D1268">
        <f t="shared" ca="1" si="59"/>
        <v>-1.4999999999999999E-2</v>
      </c>
      <c r="E1268">
        <f t="shared" ca="1" si="56"/>
        <v>0</v>
      </c>
      <c r="F1268">
        <f t="shared" ca="1" si="57"/>
        <v>31</v>
      </c>
      <c r="G1268">
        <f t="shared" ca="1" si="58"/>
        <v>32</v>
      </c>
      <c r="M1268">
        <v>812</v>
      </c>
      <c r="N1268">
        <v>14.218999999999999</v>
      </c>
    </row>
    <row r="1269" spans="1:14">
      <c r="A1269" s="32">
        <v>0</v>
      </c>
      <c r="B1269" s="33">
        <f t="shared" ca="1" si="53"/>
        <v>32</v>
      </c>
      <c r="C1269">
        <f t="shared" si="54"/>
        <v>486</v>
      </c>
      <c r="D1269">
        <f t="shared" ca="1" si="59"/>
        <v>-1.4999999999999999E-2</v>
      </c>
      <c r="E1269">
        <f t="shared" ca="1" si="56"/>
        <v>0</v>
      </c>
      <c r="F1269">
        <f t="shared" ca="1" si="57"/>
        <v>31</v>
      </c>
      <c r="G1269">
        <f t="shared" ca="1" si="58"/>
        <v>32</v>
      </c>
      <c r="M1269">
        <v>813</v>
      </c>
      <c r="N1269">
        <v>14.24</v>
      </c>
    </row>
    <row r="1270" spans="1:14">
      <c r="A1270" s="54">
        <f>formulas!O110</f>
        <v>0</v>
      </c>
      <c r="B1270" s="33">
        <f t="shared" ca="1" si="53"/>
        <v>32</v>
      </c>
      <c r="C1270">
        <f t="shared" si="54"/>
        <v>486</v>
      </c>
      <c r="D1270">
        <f t="shared" ca="1" si="59"/>
        <v>-1.4999999999999999E-2</v>
      </c>
      <c r="E1270">
        <f t="shared" ca="1" si="56"/>
        <v>0</v>
      </c>
      <c r="F1270">
        <f t="shared" ca="1" si="57"/>
        <v>31</v>
      </c>
      <c r="G1270">
        <f t="shared" ca="1" si="58"/>
        <v>32</v>
      </c>
      <c r="M1270">
        <v>814</v>
      </c>
      <c r="N1270">
        <v>14.26</v>
      </c>
    </row>
    <row r="1271" spans="1:14">
      <c r="A1271" s="32">
        <v>0</v>
      </c>
      <c r="B1271" s="33">
        <f t="shared" ca="1" si="53"/>
        <v>32</v>
      </c>
      <c r="C1271">
        <f t="shared" si="54"/>
        <v>486</v>
      </c>
      <c r="D1271">
        <f t="shared" ca="1" si="59"/>
        <v>-1.4999999999999999E-2</v>
      </c>
      <c r="E1271">
        <f t="shared" ca="1" si="56"/>
        <v>0</v>
      </c>
      <c r="F1271">
        <f t="shared" ca="1" si="57"/>
        <v>31</v>
      </c>
      <c r="G1271">
        <f t="shared" ca="1" si="58"/>
        <v>32</v>
      </c>
      <c r="M1271">
        <v>815</v>
      </c>
      <c r="N1271">
        <v>14.281000000000001</v>
      </c>
    </row>
    <row r="1272" spans="1:14">
      <c r="A1272" s="54">
        <f>formulas!O112</f>
        <v>0</v>
      </c>
      <c r="B1272" s="33">
        <f t="shared" ca="1" si="53"/>
        <v>32</v>
      </c>
      <c r="C1272">
        <f t="shared" si="54"/>
        <v>486</v>
      </c>
      <c r="D1272">
        <f t="shared" ca="1" si="59"/>
        <v>-1.4999999999999999E-2</v>
      </c>
      <c r="E1272">
        <f t="shared" ca="1" si="56"/>
        <v>0</v>
      </c>
      <c r="F1272">
        <f t="shared" ca="1" si="57"/>
        <v>31</v>
      </c>
      <c r="G1272">
        <f t="shared" ca="1" si="58"/>
        <v>32</v>
      </c>
      <c r="M1272">
        <v>816</v>
      </c>
      <c r="N1272">
        <v>14.302</v>
      </c>
    </row>
    <row r="1273" spans="1:14">
      <c r="A1273" s="32">
        <v>0</v>
      </c>
      <c r="B1273" s="33">
        <f t="shared" ca="1" si="53"/>
        <v>32</v>
      </c>
      <c r="C1273">
        <f t="shared" si="54"/>
        <v>486</v>
      </c>
      <c r="D1273">
        <f t="shared" ca="1" si="59"/>
        <v>-1.4999999999999999E-2</v>
      </c>
      <c r="E1273">
        <f t="shared" ca="1" si="56"/>
        <v>0</v>
      </c>
      <c r="F1273">
        <f t="shared" ca="1" si="57"/>
        <v>31</v>
      </c>
      <c r="G1273">
        <f t="shared" ca="1" si="58"/>
        <v>32</v>
      </c>
      <c r="M1273">
        <v>817</v>
      </c>
      <c r="N1273">
        <v>14.323</v>
      </c>
    </row>
    <row r="1274" spans="1:14">
      <c r="A1274" s="54">
        <f>formulas!O114</f>
        <v>0</v>
      </c>
      <c r="B1274" s="33">
        <f t="shared" ca="1" si="53"/>
        <v>32</v>
      </c>
      <c r="C1274">
        <f t="shared" si="54"/>
        <v>486</v>
      </c>
      <c r="D1274">
        <f t="shared" ca="1" si="59"/>
        <v>-1.4999999999999999E-2</v>
      </c>
      <c r="E1274">
        <f t="shared" ca="1" si="56"/>
        <v>0</v>
      </c>
      <c r="F1274">
        <f t="shared" ca="1" si="57"/>
        <v>31</v>
      </c>
      <c r="G1274">
        <f t="shared" ca="1" si="58"/>
        <v>32</v>
      </c>
      <c r="M1274">
        <v>818</v>
      </c>
      <c r="N1274">
        <v>14.343999999999999</v>
      </c>
    </row>
    <row r="1275" spans="1:14">
      <c r="A1275" s="32">
        <v>0</v>
      </c>
      <c r="B1275" s="33">
        <f t="shared" ca="1" si="53"/>
        <v>32</v>
      </c>
      <c r="C1275">
        <f t="shared" si="54"/>
        <v>486</v>
      </c>
      <c r="D1275">
        <f t="shared" ca="1" si="59"/>
        <v>-1.4999999999999999E-2</v>
      </c>
      <c r="E1275">
        <f t="shared" ca="1" si="56"/>
        <v>0</v>
      </c>
      <c r="F1275">
        <f t="shared" ca="1" si="57"/>
        <v>31</v>
      </c>
      <c r="G1275">
        <f t="shared" ca="1" si="58"/>
        <v>32</v>
      </c>
      <c r="M1275">
        <v>819</v>
      </c>
      <c r="N1275">
        <v>14.365</v>
      </c>
    </row>
    <row r="1276" spans="1:14">
      <c r="A1276" s="54">
        <f>formulas!O116</f>
        <v>0</v>
      </c>
      <c r="B1276" s="33">
        <f t="shared" ca="1" si="53"/>
        <v>32</v>
      </c>
      <c r="C1276">
        <f t="shared" si="54"/>
        <v>486</v>
      </c>
      <c r="D1276">
        <f t="shared" ca="1" si="59"/>
        <v>-1.4999999999999999E-2</v>
      </c>
      <c r="E1276">
        <f t="shared" ca="1" si="56"/>
        <v>0</v>
      </c>
      <c r="F1276">
        <f t="shared" ca="1" si="57"/>
        <v>31</v>
      </c>
      <c r="G1276">
        <f t="shared" ca="1" si="58"/>
        <v>32</v>
      </c>
      <c r="M1276">
        <v>820</v>
      </c>
      <c r="N1276">
        <v>14.385999999999999</v>
      </c>
    </row>
    <row r="1277" spans="1:14">
      <c r="A1277" s="32">
        <v>0</v>
      </c>
      <c r="B1277" s="33">
        <f t="shared" ca="1" si="53"/>
        <v>32</v>
      </c>
      <c r="C1277">
        <f t="shared" si="54"/>
        <v>486</v>
      </c>
      <c r="D1277">
        <f t="shared" ca="1" si="59"/>
        <v>-1.4999999999999999E-2</v>
      </c>
      <c r="E1277">
        <f t="shared" ca="1" si="56"/>
        <v>0</v>
      </c>
      <c r="F1277">
        <f t="shared" ca="1" si="57"/>
        <v>31</v>
      </c>
      <c r="G1277">
        <f t="shared" ca="1" si="58"/>
        <v>32</v>
      </c>
      <c r="M1277">
        <v>821</v>
      </c>
      <c r="N1277">
        <v>14.407</v>
      </c>
    </row>
    <row r="1278" spans="1:14">
      <c r="A1278" s="54">
        <f>formulas!O118</f>
        <v>0</v>
      </c>
      <c r="B1278" s="33">
        <f t="shared" ca="1" si="53"/>
        <v>32</v>
      </c>
      <c r="C1278">
        <f t="shared" si="54"/>
        <v>486</v>
      </c>
      <c r="D1278">
        <f t="shared" ca="1" si="59"/>
        <v>-1.4999999999999999E-2</v>
      </c>
      <c r="E1278">
        <f t="shared" ca="1" si="56"/>
        <v>0</v>
      </c>
      <c r="F1278">
        <f t="shared" ca="1" si="57"/>
        <v>31</v>
      </c>
      <c r="G1278">
        <f t="shared" ca="1" si="58"/>
        <v>32</v>
      </c>
      <c r="M1278">
        <v>822</v>
      </c>
      <c r="N1278">
        <v>14.428000000000001</v>
      </c>
    </row>
    <row r="1279" spans="1:14">
      <c r="A1279" s="32">
        <v>0</v>
      </c>
      <c r="B1279" s="33">
        <f t="shared" ca="1" si="53"/>
        <v>32</v>
      </c>
      <c r="C1279">
        <f t="shared" si="54"/>
        <v>486</v>
      </c>
      <c r="D1279">
        <f t="shared" ca="1" si="59"/>
        <v>-1.4999999999999999E-2</v>
      </c>
      <c r="E1279">
        <f t="shared" ca="1" si="56"/>
        <v>0</v>
      </c>
      <c r="F1279">
        <f t="shared" ca="1" si="57"/>
        <v>31</v>
      </c>
      <c r="G1279">
        <f t="shared" ca="1" si="58"/>
        <v>32</v>
      </c>
      <c r="M1279">
        <v>823</v>
      </c>
      <c r="N1279">
        <v>14.448</v>
      </c>
    </row>
    <row r="1280" spans="1:14">
      <c r="A1280" s="54">
        <f>formulas!O120</f>
        <v>0</v>
      </c>
      <c r="B1280" s="33">
        <f t="shared" ca="1" si="53"/>
        <v>32</v>
      </c>
      <c r="C1280">
        <f t="shared" si="54"/>
        <v>486</v>
      </c>
      <c r="D1280">
        <f t="shared" ca="1" si="59"/>
        <v>-1.4999999999999999E-2</v>
      </c>
      <c r="E1280">
        <f t="shared" ca="1" si="56"/>
        <v>0</v>
      </c>
      <c r="F1280">
        <f t="shared" ca="1" si="57"/>
        <v>31</v>
      </c>
      <c r="G1280">
        <f t="shared" ca="1" si="58"/>
        <v>32</v>
      </c>
      <c r="M1280">
        <v>824</v>
      </c>
      <c r="N1280">
        <v>14.468999999999999</v>
      </c>
    </row>
    <row r="1281" spans="1:14">
      <c r="A1281" s="32">
        <v>0</v>
      </c>
      <c r="B1281" s="33">
        <f t="shared" ca="1" si="53"/>
        <v>32</v>
      </c>
      <c r="C1281">
        <f t="shared" si="54"/>
        <v>486</v>
      </c>
      <c r="D1281">
        <f t="shared" ca="1" si="59"/>
        <v>-1.4999999999999999E-2</v>
      </c>
      <c r="E1281">
        <f t="shared" ca="1" si="56"/>
        <v>0</v>
      </c>
      <c r="F1281">
        <f t="shared" ca="1" si="57"/>
        <v>31</v>
      </c>
      <c r="G1281">
        <f t="shared" ca="1" si="58"/>
        <v>32</v>
      </c>
      <c r="M1281">
        <v>825</v>
      </c>
      <c r="N1281">
        <v>14.49</v>
      </c>
    </row>
    <row r="1282" spans="1:14">
      <c r="A1282" s="54">
        <f>formulas!O122</f>
        <v>0</v>
      </c>
      <c r="B1282" s="33">
        <f t="shared" ca="1" si="53"/>
        <v>32</v>
      </c>
      <c r="C1282">
        <f t="shared" si="54"/>
        <v>486</v>
      </c>
      <c r="D1282">
        <f t="shared" ca="1" si="59"/>
        <v>-1.4999999999999999E-2</v>
      </c>
      <c r="E1282">
        <f t="shared" ca="1" si="56"/>
        <v>0</v>
      </c>
      <c r="F1282">
        <f t="shared" ca="1" si="57"/>
        <v>31</v>
      </c>
      <c r="G1282">
        <f t="shared" ca="1" si="58"/>
        <v>32</v>
      </c>
      <c r="M1282">
        <v>826</v>
      </c>
      <c r="N1282">
        <v>14.510999999999999</v>
      </c>
    </row>
    <row r="1283" spans="1:14">
      <c r="A1283" s="32">
        <v>0</v>
      </c>
      <c r="B1283" s="33">
        <f t="shared" ca="1" si="53"/>
        <v>32</v>
      </c>
      <c r="C1283">
        <f t="shared" si="54"/>
        <v>486</v>
      </c>
      <c r="D1283">
        <f t="shared" ca="1" si="59"/>
        <v>-1.4999999999999999E-2</v>
      </c>
      <c r="E1283">
        <f t="shared" ca="1" si="56"/>
        <v>0</v>
      </c>
      <c r="F1283">
        <f t="shared" ca="1" si="57"/>
        <v>31</v>
      </c>
      <c r="G1283">
        <f t="shared" ca="1" si="58"/>
        <v>32</v>
      </c>
      <c r="M1283">
        <v>827</v>
      </c>
      <c r="N1283">
        <v>14.532</v>
      </c>
    </row>
    <row r="1284" spans="1:14">
      <c r="A1284" s="54">
        <f>formulas!O124</f>
        <v>0</v>
      </c>
      <c r="B1284" s="33">
        <f t="shared" ca="1" si="53"/>
        <v>32</v>
      </c>
      <c r="C1284">
        <f t="shared" si="54"/>
        <v>486</v>
      </c>
      <c r="D1284">
        <f t="shared" ca="1" si="59"/>
        <v>-1.4999999999999999E-2</v>
      </c>
      <c r="E1284">
        <f t="shared" ca="1" si="56"/>
        <v>0</v>
      </c>
      <c r="F1284">
        <f t="shared" ca="1" si="57"/>
        <v>31</v>
      </c>
      <c r="G1284">
        <f t="shared" ca="1" si="58"/>
        <v>32</v>
      </c>
      <c r="M1284">
        <v>828</v>
      </c>
      <c r="N1284">
        <v>14.553000000000001</v>
      </c>
    </row>
    <row r="1285" spans="1:14">
      <c r="A1285" s="32">
        <v>0</v>
      </c>
      <c r="B1285" s="33">
        <f t="shared" ca="1" si="53"/>
        <v>32</v>
      </c>
      <c r="C1285">
        <f t="shared" si="54"/>
        <v>486</v>
      </c>
      <c r="D1285">
        <f t="shared" ca="1" si="59"/>
        <v>-1.4999999999999999E-2</v>
      </c>
      <c r="E1285">
        <f t="shared" ca="1" si="56"/>
        <v>0</v>
      </c>
      <c r="F1285">
        <f t="shared" ca="1" si="57"/>
        <v>31</v>
      </c>
      <c r="G1285">
        <f t="shared" ca="1" si="58"/>
        <v>32</v>
      </c>
      <c r="M1285">
        <v>829</v>
      </c>
      <c r="N1285">
        <v>14.574</v>
      </c>
    </row>
    <row r="1286" spans="1:14">
      <c r="A1286" s="54">
        <f>formulas!O126</f>
        <v>0</v>
      </c>
      <c r="B1286" s="33">
        <f t="shared" ca="1" si="53"/>
        <v>32</v>
      </c>
      <c r="C1286">
        <f t="shared" si="54"/>
        <v>486</v>
      </c>
      <c r="D1286">
        <f t="shared" ca="1" si="59"/>
        <v>-1.4999999999999999E-2</v>
      </c>
      <c r="E1286">
        <f t="shared" ca="1" si="56"/>
        <v>0</v>
      </c>
      <c r="F1286">
        <f t="shared" ca="1" si="57"/>
        <v>31</v>
      </c>
      <c r="G1286">
        <f t="shared" ca="1" si="58"/>
        <v>32</v>
      </c>
      <c r="M1286">
        <v>830</v>
      </c>
      <c r="N1286">
        <v>14.595000000000001</v>
      </c>
    </row>
    <row r="1287" spans="1:14">
      <c r="A1287" s="32">
        <v>0</v>
      </c>
      <c r="B1287" s="33">
        <f t="shared" ca="1" si="53"/>
        <v>32</v>
      </c>
      <c r="C1287">
        <f t="shared" si="54"/>
        <v>486</v>
      </c>
      <c r="D1287">
        <f t="shared" ca="1" si="59"/>
        <v>-1.4999999999999999E-2</v>
      </c>
      <c r="E1287">
        <f t="shared" ca="1" si="56"/>
        <v>0</v>
      </c>
      <c r="F1287">
        <f t="shared" ca="1" si="57"/>
        <v>31</v>
      </c>
      <c r="G1287">
        <f t="shared" ca="1" si="58"/>
        <v>32</v>
      </c>
      <c r="M1287">
        <v>831</v>
      </c>
      <c r="N1287">
        <v>14.616</v>
      </c>
    </row>
    <row r="1288" spans="1:14">
      <c r="A1288" s="54">
        <f>formulas!O128</f>
        <v>0</v>
      </c>
      <c r="B1288" s="33">
        <f t="shared" ca="1" si="53"/>
        <v>32</v>
      </c>
      <c r="C1288">
        <f t="shared" si="54"/>
        <v>486</v>
      </c>
      <c r="D1288">
        <f t="shared" ca="1" si="59"/>
        <v>-1.4999999999999999E-2</v>
      </c>
      <c r="E1288">
        <f t="shared" ca="1" si="56"/>
        <v>0</v>
      </c>
      <c r="F1288">
        <f t="shared" ca="1" si="57"/>
        <v>31</v>
      </c>
      <c r="G1288">
        <f t="shared" ca="1" si="58"/>
        <v>32</v>
      </c>
      <c r="M1288">
        <v>832</v>
      </c>
      <c r="N1288">
        <v>14.637</v>
      </c>
    </row>
    <row r="1289" spans="1:14">
      <c r="A1289" s="32">
        <v>0</v>
      </c>
      <c r="B1289" s="33">
        <f t="shared" ca="1" si="53"/>
        <v>32</v>
      </c>
      <c r="C1289">
        <f t="shared" si="54"/>
        <v>486</v>
      </c>
      <c r="D1289">
        <f t="shared" ca="1" si="59"/>
        <v>-1.4999999999999999E-2</v>
      </c>
      <c r="E1289">
        <f t="shared" ca="1" si="56"/>
        <v>0</v>
      </c>
      <c r="F1289">
        <f t="shared" ca="1" si="57"/>
        <v>31</v>
      </c>
      <c r="G1289">
        <f t="shared" ca="1" si="58"/>
        <v>32</v>
      </c>
      <c r="M1289">
        <v>833</v>
      </c>
      <c r="N1289">
        <v>14.657999999999999</v>
      </c>
    </row>
    <row r="1290" spans="1:14">
      <c r="A1290" s="54">
        <f>formulas!O130</f>
        <v>0</v>
      </c>
      <c r="B1290" s="33">
        <f t="shared" ca="1" si="53"/>
        <v>32</v>
      </c>
      <c r="C1290">
        <f t="shared" si="54"/>
        <v>486</v>
      </c>
      <c r="D1290">
        <f t="shared" ca="1" si="59"/>
        <v>-1.4999999999999999E-2</v>
      </c>
      <c r="E1290">
        <f t="shared" ca="1" si="56"/>
        <v>0</v>
      </c>
      <c r="F1290">
        <f t="shared" ca="1" si="57"/>
        <v>31</v>
      </c>
      <c r="G1290">
        <f t="shared" ca="1" si="58"/>
        <v>32</v>
      </c>
      <c r="M1290">
        <v>834</v>
      </c>
      <c r="N1290">
        <v>14.679</v>
      </c>
    </row>
    <row r="1291" spans="1:14">
      <c r="A1291" s="54">
        <f>formulas!O131</f>
        <v>0</v>
      </c>
      <c r="B1291" s="33">
        <f t="shared" ca="1" si="53"/>
        <v>32</v>
      </c>
      <c r="C1291">
        <f t="shared" si="54"/>
        <v>486</v>
      </c>
      <c r="D1291">
        <f t="shared" ca="1" si="59"/>
        <v>-1.4999999999999999E-2</v>
      </c>
      <c r="E1291">
        <f t="shared" ca="1" si="56"/>
        <v>0</v>
      </c>
      <c r="F1291">
        <f t="shared" ca="1" si="57"/>
        <v>31</v>
      </c>
      <c r="G1291">
        <f t="shared" ca="1" si="58"/>
        <v>32</v>
      </c>
      <c r="M1291">
        <v>835</v>
      </c>
      <c r="N1291">
        <v>14.7</v>
      </c>
    </row>
    <row r="1292" spans="1:14">
      <c r="A1292" s="54">
        <f>formulas!O132</f>
        <v>0</v>
      </c>
      <c r="B1292" s="33">
        <f t="shared" ca="1" si="53"/>
        <v>32</v>
      </c>
      <c r="C1292">
        <f t="shared" si="54"/>
        <v>486</v>
      </c>
      <c r="D1292">
        <f t="shared" ca="1" si="59"/>
        <v>-1.4999999999999999E-2</v>
      </c>
      <c r="E1292">
        <f t="shared" ca="1" si="56"/>
        <v>0</v>
      </c>
      <c r="F1292">
        <f t="shared" ca="1" si="57"/>
        <v>31</v>
      </c>
      <c r="G1292">
        <f t="shared" ca="1" si="58"/>
        <v>32</v>
      </c>
      <c r="M1292">
        <v>836</v>
      </c>
      <c r="N1292">
        <v>14.721</v>
      </c>
    </row>
    <row r="1293" spans="1:14">
      <c r="A1293" s="54">
        <f>formulas!O133</f>
        <v>0</v>
      </c>
      <c r="B1293" s="33">
        <f t="shared" ca="1" si="53"/>
        <v>32</v>
      </c>
      <c r="C1293">
        <f t="shared" si="54"/>
        <v>486</v>
      </c>
      <c r="D1293">
        <f t="shared" ca="1" si="59"/>
        <v>-1.4999999999999999E-2</v>
      </c>
      <c r="E1293">
        <f t="shared" ca="1" si="56"/>
        <v>0</v>
      </c>
      <c r="F1293">
        <f t="shared" ca="1" si="57"/>
        <v>31</v>
      </c>
      <c r="G1293">
        <f t="shared" ca="1" si="58"/>
        <v>32</v>
      </c>
      <c r="M1293">
        <v>837</v>
      </c>
      <c r="N1293">
        <v>14.742000000000001</v>
      </c>
    </row>
    <row r="1294" spans="1:14">
      <c r="A1294" s="54">
        <f>formulas!O134</f>
        <v>0</v>
      </c>
      <c r="B1294" s="33">
        <f t="shared" ca="1" si="53"/>
        <v>32</v>
      </c>
      <c r="C1294">
        <f t="shared" si="54"/>
        <v>486</v>
      </c>
      <c r="D1294">
        <f t="shared" ca="1" si="59"/>
        <v>-1.4999999999999999E-2</v>
      </c>
      <c r="E1294">
        <f t="shared" ca="1" si="56"/>
        <v>0</v>
      </c>
      <c r="F1294">
        <f t="shared" ca="1" si="57"/>
        <v>31</v>
      </c>
      <c r="G1294">
        <f t="shared" ca="1" si="58"/>
        <v>32</v>
      </c>
      <c r="M1294">
        <v>838</v>
      </c>
      <c r="N1294">
        <v>14.763</v>
      </c>
    </row>
    <row r="1295" spans="1:14">
      <c r="A1295" s="54">
        <f>formulas!O135</f>
        <v>0</v>
      </c>
      <c r="B1295" s="33">
        <f t="shared" ca="1" si="53"/>
        <v>32</v>
      </c>
      <c r="C1295">
        <f t="shared" si="54"/>
        <v>486</v>
      </c>
      <c r="D1295">
        <f t="shared" ca="1" si="59"/>
        <v>-1.4999999999999999E-2</v>
      </c>
      <c r="E1295">
        <f t="shared" ca="1" si="56"/>
        <v>0</v>
      </c>
      <c r="F1295">
        <f t="shared" ca="1" si="57"/>
        <v>31</v>
      </c>
      <c r="G1295">
        <f t="shared" ca="1" si="58"/>
        <v>32</v>
      </c>
      <c r="M1295">
        <v>839</v>
      </c>
      <c r="N1295">
        <v>14.784000000000001</v>
      </c>
    </row>
    <row r="1296" spans="1:14">
      <c r="A1296" s="54">
        <f>formulas!O136</f>
        <v>0</v>
      </c>
      <c r="B1296" s="33">
        <f t="shared" ca="1" si="53"/>
        <v>32</v>
      </c>
      <c r="C1296">
        <f t="shared" si="54"/>
        <v>486</v>
      </c>
      <c r="D1296">
        <f t="shared" ca="1" si="59"/>
        <v>-1.4999999999999999E-2</v>
      </c>
      <c r="E1296">
        <f t="shared" ca="1" si="56"/>
        <v>0</v>
      </c>
      <c r="F1296">
        <f t="shared" ca="1" si="57"/>
        <v>31</v>
      </c>
      <c r="G1296">
        <f t="shared" ca="1" si="58"/>
        <v>32</v>
      </c>
      <c r="M1296">
        <v>840</v>
      </c>
      <c r="N1296">
        <v>14.804</v>
      </c>
    </row>
    <row r="1297" spans="1:14">
      <c r="A1297" s="54">
        <f>formulas!O137</f>
        <v>0</v>
      </c>
      <c r="B1297" s="33">
        <f t="shared" ref="B1297:B1360" ca="1" si="60">(A1297-D1297)/(E1297-D1297)*(G1297-F1297)+F1297</f>
        <v>32</v>
      </c>
      <c r="C1297">
        <f t="shared" ref="C1297:C1360" si="61">COUNTIF($N$2:$N$25400,"&lt;"&amp;A1297)</f>
        <v>486</v>
      </c>
      <c r="D1297">
        <f t="shared" ca="1" si="59"/>
        <v>-1.4999999999999999E-2</v>
      </c>
      <c r="E1297">
        <f t="shared" ref="E1297:E1360" ca="1" si="62">INDIRECT(ADDRESS(C1297+2,14))</f>
        <v>0</v>
      </c>
      <c r="F1297">
        <f t="shared" ref="F1297:F1360" ca="1" si="63">INDIRECT(ADDRESS(C1297+1,13))</f>
        <v>31</v>
      </c>
      <c r="G1297">
        <f t="shared" ref="G1297:G1360" ca="1" si="64">INDIRECT(ADDRESS(C1297+2,13))</f>
        <v>32</v>
      </c>
      <c r="M1297">
        <v>841</v>
      </c>
      <c r="N1297">
        <v>14.824999999999999</v>
      </c>
    </row>
    <row r="1298" spans="1:14">
      <c r="A1298" s="54">
        <f>formulas!O138</f>
        <v>0</v>
      </c>
      <c r="B1298" s="33">
        <f t="shared" ca="1" si="60"/>
        <v>32</v>
      </c>
      <c r="C1298">
        <f t="shared" si="61"/>
        <v>486</v>
      </c>
      <c r="D1298">
        <f t="shared" ca="1" si="59"/>
        <v>-1.4999999999999999E-2</v>
      </c>
      <c r="E1298">
        <f t="shared" ca="1" si="62"/>
        <v>0</v>
      </c>
      <c r="F1298">
        <f t="shared" ca="1" si="63"/>
        <v>31</v>
      </c>
      <c r="G1298">
        <f t="shared" ca="1" si="64"/>
        <v>32</v>
      </c>
      <c r="M1298">
        <v>842</v>
      </c>
      <c r="N1298">
        <v>14.846</v>
      </c>
    </row>
    <row r="1299" spans="1:14">
      <c r="A1299" s="54">
        <f>formulas!O139</f>
        <v>0</v>
      </c>
      <c r="B1299" s="33">
        <f t="shared" ca="1" si="60"/>
        <v>32</v>
      </c>
      <c r="C1299">
        <f t="shared" si="61"/>
        <v>486</v>
      </c>
      <c r="D1299">
        <f t="shared" ca="1" si="59"/>
        <v>-1.4999999999999999E-2</v>
      </c>
      <c r="E1299">
        <f t="shared" ca="1" si="62"/>
        <v>0</v>
      </c>
      <c r="F1299">
        <f t="shared" ca="1" si="63"/>
        <v>31</v>
      </c>
      <c r="G1299">
        <f t="shared" ca="1" si="64"/>
        <v>32</v>
      </c>
      <c r="M1299">
        <v>843</v>
      </c>
      <c r="N1299">
        <v>14.867000000000001</v>
      </c>
    </row>
    <row r="1300" spans="1:14">
      <c r="A1300" s="54">
        <f>formulas!O140</f>
        <v>0</v>
      </c>
      <c r="B1300" s="33">
        <f t="shared" ca="1" si="60"/>
        <v>32</v>
      </c>
      <c r="C1300">
        <f t="shared" si="61"/>
        <v>486</v>
      </c>
      <c r="D1300">
        <f t="shared" ca="1" si="59"/>
        <v>-1.4999999999999999E-2</v>
      </c>
      <c r="E1300">
        <f t="shared" ca="1" si="62"/>
        <v>0</v>
      </c>
      <c r="F1300">
        <f t="shared" ca="1" si="63"/>
        <v>31</v>
      </c>
      <c r="G1300">
        <f t="shared" ca="1" si="64"/>
        <v>32</v>
      </c>
      <c r="M1300">
        <v>844</v>
      </c>
      <c r="N1300">
        <v>14.888</v>
      </c>
    </row>
    <row r="1301" spans="1:14">
      <c r="A1301" s="54">
        <f>formulas!O141</f>
        <v>0</v>
      </c>
      <c r="B1301" s="33">
        <f t="shared" ca="1" si="60"/>
        <v>32</v>
      </c>
      <c r="C1301">
        <f t="shared" si="61"/>
        <v>486</v>
      </c>
      <c r="D1301">
        <f t="shared" ca="1" si="59"/>
        <v>-1.4999999999999999E-2</v>
      </c>
      <c r="E1301">
        <f t="shared" ca="1" si="62"/>
        <v>0</v>
      </c>
      <c r="F1301">
        <f t="shared" ca="1" si="63"/>
        <v>31</v>
      </c>
      <c r="G1301">
        <f t="shared" ca="1" si="64"/>
        <v>32</v>
      </c>
      <c r="M1301">
        <v>845</v>
      </c>
      <c r="N1301">
        <v>14.909000000000001</v>
      </c>
    </row>
    <row r="1302" spans="1:14">
      <c r="A1302" s="54">
        <f>formulas!O142</f>
        <v>0</v>
      </c>
      <c r="B1302" s="33">
        <f t="shared" ca="1" si="60"/>
        <v>32</v>
      </c>
      <c r="C1302">
        <f t="shared" si="61"/>
        <v>486</v>
      </c>
      <c r="D1302">
        <f t="shared" ca="1" si="59"/>
        <v>-1.4999999999999999E-2</v>
      </c>
      <c r="E1302">
        <f t="shared" ca="1" si="62"/>
        <v>0</v>
      </c>
      <c r="F1302">
        <f t="shared" ca="1" si="63"/>
        <v>31</v>
      </c>
      <c r="G1302">
        <f t="shared" ca="1" si="64"/>
        <v>32</v>
      </c>
      <c r="M1302">
        <v>846</v>
      </c>
      <c r="N1302">
        <v>14.93</v>
      </c>
    </row>
    <row r="1303" spans="1:14">
      <c r="A1303" s="54">
        <f>formulas!O143</f>
        <v>0</v>
      </c>
      <c r="B1303" s="33">
        <f t="shared" ca="1" si="60"/>
        <v>32</v>
      </c>
      <c r="C1303">
        <f t="shared" si="61"/>
        <v>486</v>
      </c>
      <c r="D1303">
        <f t="shared" ca="1" si="59"/>
        <v>-1.4999999999999999E-2</v>
      </c>
      <c r="E1303">
        <f t="shared" ca="1" si="62"/>
        <v>0</v>
      </c>
      <c r="F1303">
        <f t="shared" ca="1" si="63"/>
        <v>31</v>
      </c>
      <c r="G1303">
        <f t="shared" ca="1" si="64"/>
        <v>32</v>
      </c>
      <c r="M1303">
        <v>847</v>
      </c>
      <c r="N1303">
        <v>14.951000000000001</v>
      </c>
    </row>
    <row r="1304" spans="1:14">
      <c r="A1304" s="54">
        <f>formulas!O144</f>
        <v>0</v>
      </c>
      <c r="B1304" s="33">
        <f t="shared" ca="1" si="60"/>
        <v>32</v>
      </c>
      <c r="C1304">
        <f t="shared" si="61"/>
        <v>486</v>
      </c>
      <c r="D1304">
        <f t="shared" ca="1" si="59"/>
        <v>-1.4999999999999999E-2</v>
      </c>
      <c r="E1304">
        <f t="shared" ca="1" si="62"/>
        <v>0</v>
      </c>
      <c r="F1304">
        <f t="shared" ca="1" si="63"/>
        <v>31</v>
      </c>
      <c r="G1304">
        <f t="shared" ca="1" si="64"/>
        <v>32</v>
      </c>
      <c r="M1304">
        <v>848</v>
      </c>
      <c r="N1304">
        <v>14.972</v>
      </c>
    </row>
    <row r="1305" spans="1:14">
      <c r="A1305" s="54">
        <f>formulas!O145</f>
        <v>0</v>
      </c>
      <c r="B1305" s="33">
        <f t="shared" ca="1" si="60"/>
        <v>32</v>
      </c>
      <c r="C1305">
        <f t="shared" si="61"/>
        <v>486</v>
      </c>
      <c r="D1305">
        <f t="shared" ca="1" si="59"/>
        <v>-1.4999999999999999E-2</v>
      </c>
      <c r="E1305">
        <f t="shared" ca="1" si="62"/>
        <v>0</v>
      </c>
      <c r="F1305">
        <f t="shared" ca="1" si="63"/>
        <v>31</v>
      </c>
      <c r="G1305">
        <f t="shared" ca="1" si="64"/>
        <v>32</v>
      </c>
      <c r="M1305">
        <v>849</v>
      </c>
      <c r="N1305">
        <v>14.993</v>
      </c>
    </row>
    <row r="1306" spans="1:14">
      <c r="A1306" s="54">
        <f>formulas!O146</f>
        <v>0</v>
      </c>
      <c r="B1306" s="33">
        <f t="shared" ca="1" si="60"/>
        <v>32</v>
      </c>
      <c r="C1306">
        <f t="shared" si="61"/>
        <v>486</v>
      </c>
      <c r="D1306">
        <f t="shared" ca="1" si="59"/>
        <v>-1.4999999999999999E-2</v>
      </c>
      <c r="E1306">
        <f t="shared" ca="1" si="62"/>
        <v>0</v>
      </c>
      <c r="F1306">
        <f t="shared" ca="1" si="63"/>
        <v>31</v>
      </c>
      <c r="G1306">
        <f t="shared" ca="1" si="64"/>
        <v>32</v>
      </c>
      <c r="M1306">
        <v>850</v>
      </c>
      <c r="N1306">
        <v>15.013999999999999</v>
      </c>
    </row>
    <row r="1307" spans="1:14">
      <c r="A1307" s="54">
        <f>formulas!O147</f>
        <v>0</v>
      </c>
      <c r="B1307" s="33">
        <f t="shared" ca="1" si="60"/>
        <v>32</v>
      </c>
      <c r="C1307">
        <f t="shared" si="61"/>
        <v>486</v>
      </c>
      <c r="D1307">
        <f t="shared" ca="1" si="59"/>
        <v>-1.4999999999999999E-2</v>
      </c>
      <c r="E1307">
        <f t="shared" ca="1" si="62"/>
        <v>0</v>
      </c>
      <c r="F1307">
        <f t="shared" ca="1" si="63"/>
        <v>31</v>
      </c>
      <c r="G1307">
        <f t="shared" ca="1" si="64"/>
        <v>32</v>
      </c>
      <c r="M1307">
        <v>851</v>
      </c>
      <c r="N1307">
        <v>15.035</v>
      </c>
    </row>
    <row r="1308" spans="1:14">
      <c r="A1308" s="54">
        <f>formulas!O148</f>
        <v>0</v>
      </c>
      <c r="B1308" s="33">
        <f t="shared" ca="1" si="60"/>
        <v>32</v>
      </c>
      <c r="C1308">
        <f t="shared" si="61"/>
        <v>486</v>
      </c>
      <c r="D1308">
        <f t="shared" ca="1" si="59"/>
        <v>-1.4999999999999999E-2</v>
      </c>
      <c r="E1308">
        <f t="shared" ca="1" si="62"/>
        <v>0</v>
      </c>
      <c r="F1308">
        <f t="shared" ca="1" si="63"/>
        <v>31</v>
      </c>
      <c r="G1308">
        <f t="shared" ca="1" si="64"/>
        <v>32</v>
      </c>
      <c r="M1308">
        <v>852</v>
      </c>
      <c r="N1308">
        <v>15.055999999999999</v>
      </c>
    </row>
    <row r="1309" spans="1:14">
      <c r="A1309" s="54">
        <f>formulas!O149</f>
        <v>0</v>
      </c>
      <c r="B1309" s="33">
        <f t="shared" ca="1" si="60"/>
        <v>32</v>
      </c>
      <c r="C1309">
        <f t="shared" si="61"/>
        <v>486</v>
      </c>
      <c r="D1309">
        <f t="shared" ca="1" si="59"/>
        <v>-1.4999999999999999E-2</v>
      </c>
      <c r="E1309">
        <f t="shared" ca="1" si="62"/>
        <v>0</v>
      </c>
      <c r="F1309">
        <f t="shared" ca="1" si="63"/>
        <v>31</v>
      </c>
      <c r="G1309">
        <f t="shared" ca="1" si="64"/>
        <v>32</v>
      </c>
      <c r="M1309">
        <v>853</v>
      </c>
      <c r="N1309">
        <v>15.077</v>
      </c>
    </row>
    <row r="1310" spans="1:14">
      <c r="A1310" s="54">
        <f>formulas!O150</f>
        <v>0</v>
      </c>
      <c r="B1310" s="33">
        <f t="shared" ca="1" si="60"/>
        <v>32</v>
      </c>
      <c r="C1310">
        <f t="shared" si="61"/>
        <v>486</v>
      </c>
      <c r="D1310">
        <f t="shared" ca="1" si="59"/>
        <v>-1.4999999999999999E-2</v>
      </c>
      <c r="E1310">
        <f t="shared" ca="1" si="62"/>
        <v>0</v>
      </c>
      <c r="F1310">
        <f t="shared" ca="1" si="63"/>
        <v>31</v>
      </c>
      <c r="G1310">
        <f t="shared" ca="1" si="64"/>
        <v>32</v>
      </c>
      <c r="M1310">
        <v>854</v>
      </c>
      <c r="N1310">
        <v>15.098000000000001</v>
      </c>
    </row>
    <row r="1311" spans="1:14">
      <c r="A1311" s="54">
        <f>formulas!O151</f>
        <v>0</v>
      </c>
      <c r="B1311" s="33">
        <f t="shared" ca="1" si="60"/>
        <v>32</v>
      </c>
      <c r="C1311">
        <f t="shared" si="61"/>
        <v>486</v>
      </c>
      <c r="D1311">
        <f t="shared" ca="1" si="59"/>
        <v>-1.4999999999999999E-2</v>
      </c>
      <c r="E1311">
        <f t="shared" ca="1" si="62"/>
        <v>0</v>
      </c>
      <c r="F1311">
        <f t="shared" ca="1" si="63"/>
        <v>31</v>
      </c>
      <c r="G1311">
        <f t="shared" ca="1" si="64"/>
        <v>32</v>
      </c>
      <c r="M1311">
        <v>855</v>
      </c>
      <c r="N1311">
        <v>15.119</v>
      </c>
    </row>
    <row r="1312" spans="1:14">
      <c r="A1312" s="54">
        <f>formulas!O152</f>
        <v>0</v>
      </c>
      <c r="B1312" s="33">
        <f t="shared" ca="1" si="60"/>
        <v>32</v>
      </c>
      <c r="C1312">
        <f t="shared" si="61"/>
        <v>486</v>
      </c>
      <c r="D1312">
        <f t="shared" ca="1" si="59"/>
        <v>-1.4999999999999999E-2</v>
      </c>
      <c r="E1312">
        <f t="shared" ca="1" si="62"/>
        <v>0</v>
      </c>
      <c r="F1312">
        <f t="shared" ca="1" si="63"/>
        <v>31</v>
      </c>
      <c r="G1312">
        <f t="shared" ca="1" si="64"/>
        <v>32</v>
      </c>
      <c r="M1312">
        <v>856</v>
      </c>
      <c r="N1312">
        <v>15.14</v>
      </c>
    </row>
    <row r="1313" spans="1:14">
      <c r="A1313" s="54">
        <f>formulas!O153</f>
        <v>0</v>
      </c>
      <c r="B1313" s="33">
        <f t="shared" ca="1" si="60"/>
        <v>32</v>
      </c>
      <c r="C1313">
        <f t="shared" si="61"/>
        <v>486</v>
      </c>
      <c r="D1313">
        <f t="shared" ca="1" si="59"/>
        <v>-1.4999999999999999E-2</v>
      </c>
      <c r="E1313">
        <f t="shared" ca="1" si="62"/>
        <v>0</v>
      </c>
      <c r="F1313">
        <f t="shared" ca="1" si="63"/>
        <v>31</v>
      </c>
      <c r="G1313">
        <f t="shared" ca="1" si="64"/>
        <v>32</v>
      </c>
      <c r="M1313">
        <v>857</v>
      </c>
      <c r="N1313">
        <v>15.162000000000001</v>
      </c>
    </row>
    <row r="1314" spans="1:14">
      <c r="A1314" s="54">
        <f>formulas!O154</f>
        <v>0</v>
      </c>
      <c r="B1314" s="33">
        <f t="shared" ca="1" si="60"/>
        <v>32</v>
      </c>
      <c r="C1314">
        <f t="shared" si="61"/>
        <v>486</v>
      </c>
      <c r="D1314">
        <f t="shared" ca="1" si="59"/>
        <v>-1.4999999999999999E-2</v>
      </c>
      <c r="E1314">
        <f t="shared" ca="1" si="62"/>
        <v>0</v>
      </c>
      <c r="F1314">
        <f t="shared" ca="1" si="63"/>
        <v>31</v>
      </c>
      <c r="G1314">
        <f t="shared" ca="1" si="64"/>
        <v>32</v>
      </c>
      <c r="M1314">
        <v>858</v>
      </c>
      <c r="N1314">
        <v>15.183</v>
      </c>
    </row>
    <row r="1315" spans="1:14">
      <c r="A1315" s="54">
        <f>formulas!O155</f>
        <v>0</v>
      </c>
      <c r="B1315" s="33">
        <f t="shared" ca="1" si="60"/>
        <v>32</v>
      </c>
      <c r="C1315">
        <f t="shared" si="61"/>
        <v>486</v>
      </c>
      <c r="D1315">
        <f t="shared" ca="1" si="59"/>
        <v>-1.4999999999999999E-2</v>
      </c>
      <c r="E1315">
        <f t="shared" ca="1" si="62"/>
        <v>0</v>
      </c>
      <c r="F1315">
        <f t="shared" ca="1" si="63"/>
        <v>31</v>
      </c>
      <c r="G1315">
        <f t="shared" ca="1" si="64"/>
        <v>32</v>
      </c>
      <c r="M1315">
        <v>859</v>
      </c>
      <c r="N1315">
        <v>15.204000000000001</v>
      </c>
    </row>
    <row r="1316" spans="1:14">
      <c r="A1316" s="54">
        <f>formulas!O156</f>
        <v>0</v>
      </c>
      <c r="B1316" s="33">
        <f t="shared" ca="1" si="60"/>
        <v>32</v>
      </c>
      <c r="C1316">
        <f t="shared" si="61"/>
        <v>486</v>
      </c>
      <c r="D1316">
        <f t="shared" ca="1" si="59"/>
        <v>-1.4999999999999999E-2</v>
      </c>
      <c r="E1316">
        <f t="shared" ca="1" si="62"/>
        <v>0</v>
      </c>
      <c r="F1316">
        <f t="shared" ca="1" si="63"/>
        <v>31</v>
      </c>
      <c r="G1316">
        <f t="shared" ca="1" si="64"/>
        <v>32</v>
      </c>
      <c r="M1316">
        <v>860</v>
      </c>
      <c r="N1316">
        <v>15.225</v>
      </c>
    </row>
    <row r="1317" spans="1:14">
      <c r="A1317" s="54">
        <f>formulas!O157</f>
        <v>0</v>
      </c>
      <c r="B1317" s="33">
        <f t="shared" ca="1" si="60"/>
        <v>32</v>
      </c>
      <c r="C1317">
        <f t="shared" si="61"/>
        <v>486</v>
      </c>
      <c r="D1317">
        <f t="shared" ca="1" si="59"/>
        <v>-1.4999999999999999E-2</v>
      </c>
      <c r="E1317">
        <f t="shared" ca="1" si="62"/>
        <v>0</v>
      </c>
      <c r="F1317">
        <f t="shared" ca="1" si="63"/>
        <v>31</v>
      </c>
      <c r="G1317">
        <f t="shared" ca="1" si="64"/>
        <v>32</v>
      </c>
      <c r="M1317">
        <v>861</v>
      </c>
      <c r="N1317">
        <v>15.246</v>
      </c>
    </row>
    <row r="1318" spans="1:14">
      <c r="A1318" s="54">
        <f>formulas!O158</f>
        <v>0</v>
      </c>
      <c r="B1318" s="33">
        <f t="shared" ca="1" si="60"/>
        <v>32</v>
      </c>
      <c r="C1318">
        <f t="shared" si="61"/>
        <v>486</v>
      </c>
      <c r="D1318">
        <f t="shared" ca="1" si="59"/>
        <v>-1.4999999999999999E-2</v>
      </c>
      <c r="E1318">
        <f t="shared" ca="1" si="62"/>
        <v>0</v>
      </c>
      <c r="F1318">
        <f t="shared" ca="1" si="63"/>
        <v>31</v>
      </c>
      <c r="G1318">
        <f t="shared" ca="1" si="64"/>
        <v>32</v>
      </c>
      <c r="M1318">
        <v>862</v>
      </c>
      <c r="N1318">
        <v>15.266999999999999</v>
      </c>
    </row>
    <row r="1319" spans="1:14">
      <c r="A1319" s="54">
        <f>formulas!O159</f>
        <v>0</v>
      </c>
      <c r="B1319" s="33">
        <f t="shared" ca="1" si="60"/>
        <v>32</v>
      </c>
      <c r="C1319">
        <f t="shared" si="61"/>
        <v>486</v>
      </c>
      <c r="D1319">
        <f t="shared" ca="1" si="59"/>
        <v>-1.4999999999999999E-2</v>
      </c>
      <c r="E1319">
        <f t="shared" ca="1" si="62"/>
        <v>0</v>
      </c>
      <c r="F1319">
        <f t="shared" ca="1" si="63"/>
        <v>31</v>
      </c>
      <c r="G1319">
        <f t="shared" ca="1" si="64"/>
        <v>32</v>
      </c>
      <c r="M1319">
        <v>863</v>
      </c>
      <c r="N1319">
        <v>15.288</v>
      </c>
    </row>
    <row r="1320" spans="1:14">
      <c r="A1320" s="54">
        <f>formulas!O160</f>
        <v>0</v>
      </c>
      <c r="B1320" s="33">
        <f t="shared" ca="1" si="60"/>
        <v>32</v>
      </c>
      <c r="C1320">
        <f t="shared" si="61"/>
        <v>486</v>
      </c>
      <c r="D1320">
        <f t="shared" ca="1" si="59"/>
        <v>-1.4999999999999999E-2</v>
      </c>
      <c r="E1320">
        <f t="shared" ca="1" si="62"/>
        <v>0</v>
      </c>
      <c r="F1320">
        <f t="shared" ca="1" si="63"/>
        <v>31</v>
      </c>
      <c r="G1320">
        <f t="shared" ca="1" si="64"/>
        <v>32</v>
      </c>
      <c r="M1320">
        <v>864</v>
      </c>
      <c r="N1320">
        <v>15.308999999999999</v>
      </c>
    </row>
    <row r="1321" spans="1:14">
      <c r="A1321" s="54">
        <f>formulas!O161</f>
        <v>0</v>
      </c>
      <c r="B1321" s="33">
        <f t="shared" ca="1" si="60"/>
        <v>32</v>
      </c>
      <c r="C1321">
        <f t="shared" si="61"/>
        <v>486</v>
      </c>
      <c r="D1321">
        <f t="shared" ca="1" si="59"/>
        <v>-1.4999999999999999E-2</v>
      </c>
      <c r="E1321">
        <f t="shared" ca="1" si="62"/>
        <v>0</v>
      </c>
      <c r="F1321">
        <f t="shared" ca="1" si="63"/>
        <v>31</v>
      </c>
      <c r="G1321">
        <f t="shared" ca="1" si="64"/>
        <v>32</v>
      </c>
      <c r="M1321">
        <v>865</v>
      </c>
      <c r="N1321">
        <v>15.33</v>
      </c>
    </row>
    <row r="1322" spans="1:14">
      <c r="A1322" s="54">
        <f>formulas!O162</f>
        <v>0</v>
      </c>
      <c r="B1322" s="33">
        <f t="shared" ca="1" si="60"/>
        <v>32</v>
      </c>
      <c r="C1322">
        <f t="shared" si="61"/>
        <v>486</v>
      </c>
      <c r="D1322">
        <f t="shared" ca="1" si="59"/>
        <v>-1.4999999999999999E-2</v>
      </c>
      <c r="E1322">
        <f t="shared" ca="1" si="62"/>
        <v>0</v>
      </c>
      <c r="F1322">
        <f t="shared" ca="1" si="63"/>
        <v>31</v>
      </c>
      <c r="G1322">
        <f t="shared" ca="1" si="64"/>
        <v>32</v>
      </c>
      <c r="M1322">
        <v>866</v>
      </c>
      <c r="N1322">
        <v>15.351000000000001</v>
      </c>
    </row>
    <row r="1323" spans="1:14">
      <c r="A1323" s="54">
        <f>formulas!O163</f>
        <v>0</v>
      </c>
      <c r="B1323" s="33">
        <f t="shared" ca="1" si="60"/>
        <v>32</v>
      </c>
      <c r="C1323">
        <f t="shared" si="61"/>
        <v>486</v>
      </c>
      <c r="D1323">
        <f t="shared" ca="1" si="59"/>
        <v>-1.4999999999999999E-2</v>
      </c>
      <c r="E1323">
        <f t="shared" ca="1" si="62"/>
        <v>0</v>
      </c>
      <c r="F1323">
        <f t="shared" ca="1" si="63"/>
        <v>31</v>
      </c>
      <c r="G1323">
        <f t="shared" ca="1" si="64"/>
        <v>32</v>
      </c>
      <c r="M1323">
        <v>867</v>
      </c>
      <c r="N1323">
        <v>15.372</v>
      </c>
    </row>
    <row r="1324" spans="1:14">
      <c r="A1324" s="54">
        <f>formulas!O164</f>
        <v>0</v>
      </c>
      <c r="B1324" s="33">
        <f t="shared" ca="1" si="60"/>
        <v>32</v>
      </c>
      <c r="C1324">
        <f t="shared" si="61"/>
        <v>486</v>
      </c>
      <c r="D1324">
        <f t="shared" ca="1" si="59"/>
        <v>-1.4999999999999999E-2</v>
      </c>
      <c r="E1324">
        <f t="shared" ca="1" si="62"/>
        <v>0</v>
      </c>
      <c r="F1324">
        <f t="shared" ca="1" si="63"/>
        <v>31</v>
      </c>
      <c r="G1324">
        <f t="shared" ca="1" si="64"/>
        <v>32</v>
      </c>
      <c r="M1324">
        <v>868</v>
      </c>
      <c r="N1324">
        <v>15.393000000000001</v>
      </c>
    </row>
    <row r="1325" spans="1:14">
      <c r="A1325" s="54">
        <f>formulas!O165</f>
        <v>0</v>
      </c>
      <c r="B1325" s="33">
        <f t="shared" ca="1" si="60"/>
        <v>32</v>
      </c>
      <c r="C1325">
        <f t="shared" si="61"/>
        <v>486</v>
      </c>
      <c r="D1325">
        <f t="shared" ca="1" si="59"/>
        <v>-1.4999999999999999E-2</v>
      </c>
      <c r="E1325">
        <f t="shared" ca="1" si="62"/>
        <v>0</v>
      </c>
      <c r="F1325">
        <f t="shared" ca="1" si="63"/>
        <v>31</v>
      </c>
      <c r="G1325">
        <f t="shared" ca="1" si="64"/>
        <v>32</v>
      </c>
      <c r="M1325">
        <v>869</v>
      </c>
      <c r="N1325">
        <v>15.414</v>
      </c>
    </row>
    <row r="1326" spans="1:14">
      <c r="A1326" s="54">
        <f>formulas!O166</f>
        <v>0</v>
      </c>
      <c r="B1326" s="33">
        <f t="shared" ca="1" si="60"/>
        <v>32</v>
      </c>
      <c r="C1326">
        <f t="shared" si="61"/>
        <v>486</v>
      </c>
      <c r="D1326">
        <f t="shared" ca="1" si="59"/>
        <v>-1.4999999999999999E-2</v>
      </c>
      <c r="E1326">
        <f t="shared" ca="1" si="62"/>
        <v>0</v>
      </c>
      <c r="F1326">
        <f t="shared" ca="1" si="63"/>
        <v>31</v>
      </c>
      <c r="G1326">
        <f t="shared" ca="1" si="64"/>
        <v>32</v>
      </c>
      <c r="M1326">
        <v>870</v>
      </c>
      <c r="N1326">
        <v>15.435</v>
      </c>
    </row>
    <row r="1327" spans="1:14">
      <c r="A1327" s="54">
        <f>formulas!O167</f>
        <v>0</v>
      </c>
      <c r="B1327" s="33">
        <f t="shared" ca="1" si="60"/>
        <v>32</v>
      </c>
      <c r="C1327">
        <f t="shared" si="61"/>
        <v>486</v>
      </c>
      <c r="D1327">
        <f t="shared" ca="1" si="59"/>
        <v>-1.4999999999999999E-2</v>
      </c>
      <c r="E1327">
        <f t="shared" ca="1" si="62"/>
        <v>0</v>
      </c>
      <c r="F1327">
        <f t="shared" ca="1" si="63"/>
        <v>31</v>
      </c>
      <c r="G1327">
        <f t="shared" ca="1" si="64"/>
        <v>32</v>
      </c>
      <c r="M1327">
        <v>871</v>
      </c>
      <c r="N1327">
        <v>15.456</v>
      </c>
    </row>
    <row r="1328" spans="1:14">
      <c r="A1328" s="54">
        <f>formulas!O168</f>
        <v>0</v>
      </c>
      <c r="B1328" s="33">
        <f t="shared" ca="1" si="60"/>
        <v>32</v>
      </c>
      <c r="C1328">
        <f t="shared" si="61"/>
        <v>486</v>
      </c>
      <c r="D1328">
        <f t="shared" ca="1" si="59"/>
        <v>-1.4999999999999999E-2</v>
      </c>
      <c r="E1328">
        <f t="shared" ca="1" si="62"/>
        <v>0</v>
      </c>
      <c r="F1328">
        <f t="shared" ca="1" si="63"/>
        <v>31</v>
      </c>
      <c r="G1328">
        <f t="shared" ca="1" si="64"/>
        <v>32</v>
      </c>
      <c r="M1328">
        <v>872</v>
      </c>
      <c r="N1328">
        <v>15.477</v>
      </c>
    </row>
    <row r="1329" spans="1:14">
      <c r="A1329" s="54">
        <f>formulas!O169</f>
        <v>0</v>
      </c>
      <c r="B1329" s="33">
        <f t="shared" ca="1" si="60"/>
        <v>32</v>
      </c>
      <c r="C1329">
        <f t="shared" si="61"/>
        <v>486</v>
      </c>
      <c r="D1329">
        <f t="shared" ref="D1329:D1392" ca="1" si="65">INDIRECT(ADDRESS(C1329+1,14))</f>
        <v>-1.4999999999999999E-2</v>
      </c>
      <c r="E1329">
        <f t="shared" ca="1" si="62"/>
        <v>0</v>
      </c>
      <c r="F1329">
        <f t="shared" ca="1" si="63"/>
        <v>31</v>
      </c>
      <c r="G1329">
        <f t="shared" ca="1" si="64"/>
        <v>32</v>
      </c>
      <c r="M1329">
        <v>873</v>
      </c>
      <c r="N1329">
        <v>15.497999999999999</v>
      </c>
    </row>
    <row r="1330" spans="1:14">
      <c r="A1330" s="54">
        <f>formulas!O170</f>
        <v>0</v>
      </c>
      <c r="B1330" s="33">
        <f t="shared" ca="1" si="60"/>
        <v>32</v>
      </c>
      <c r="C1330">
        <f t="shared" si="61"/>
        <v>486</v>
      </c>
      <c r="D1330">
        <f t="shared" ca="1" si="65"/>
        <v>-1.4999999999999999E-2</v>
      </c>
      <c r="E1330">
        <f t="shared" ca="1" si="62"/>
        <v>0</v>
      </c>
      <c r="F1330">
        <f t="shared" ca="1" si="63"/>
        <v>31</v>
      </c>
      <c r="G1330">
        <f t="shared" ca="1" si="64"/>
        <v>32</v>
      </c>
      <c r="M1330">
        <v>874</v>
      </c>
      <c r="N1330">
        <v>15.52</v>
      </c>
    </row>
    <row r="1331" spans="1:14">
      <c r="A1331" s="54">
        <f>formulas!O171</f>
        <v>0</v>
      </c>
      <c r="B1331" s="33">
        <f t="shared" ca="1" si="60"/>
        <v>32</v>
      </c>
      <c r="C1331">
        <f t="shared" si="61"/>
        <v>486</v>
      </c>
      <c r="D1331">
        <f t="shared" ca="1" si="65"/>
        <v>-1.4999999999999999E-2</v>
      </c>
      <c r="E1331">
        <f t="shared" ca="1" si="62"/>
        <v>0</v>
      </c>
      <c r="F1331">
        <f t="shared" ca="1" si="63"/>
        <v>31</v>
      </c>
      <c r="G1331">
        <f t="shared" ca="1" si="64"/>
        <v>32</v>
      </c>
      <c r="M1331">
        <v>875</v>
      </c>
      <c r="N1331">
        <v>15.541</v>
      </c>
    </row>
    <row r="1332" spans="1:14">
      <c r="A1332" s="54">
        <f>formulas!O172</f>
        <v>0</v>
      </c>
      <c r="B1332" s="33">
        <f t="shared" ca="1" si="60"/>
        <v>32</v>
      </c>
      <c r="C1332">
        <f t="shared" si="61"/>
        <v>486</v>
      </c>
      <c r="D1332">
        <f t="shared" ca="1" si="65"/>
        <v>-1.4999999999999999E-2</v>
      </c>
      <c r="E1332">
        <f t="shared" ca="1" si="62"/>
        <v>0</v>
      </c>
      <c r="F1332">
        <f t="shared" ca="1" si="63"/>
        <v>31</v>
      </c>
      <c r="G1332">
        <f t="shared" ca="1" si="64"/>
        <v>32</v>
      </c>
      <c r="M1332">
        <v>876</v>
      </c>
      <c r="N1332">
        <v>15.561999999999999</v>
      </c>
    </row>
    <row r="1333" spans="1:14">
      <c r="A1333" s="54">
        <f>formulas!O173</f>
        <v>0</v>
      </c>
      <c r="B1333" s="33">
        <f t="shared" ca="1" si="60"/>
        <v>32</v>
      </c>
      <c r="C1333">
        <f t="shared" si="61"/>
        <v>486</v>
      </c>
      <c r="D1333">
        <f t="shared" ca="1" si="65"/>
        <v>-1.4999999999999999E-2</v>
      </c>
      <c r="E1333">
        <f t="shared" ca="1" si="62"/>
        <v>0</v>
      </c>
      <c r="F1333">
        <f t="shared" ca="1" si="63"/>
        <v>31</v>
      </c>
      <c r="G1333">
        <f t="shared" ca="1" si="64"/>
        <v>32</v>
      </c>
      <c r="M1333">
        <v>877</v>
      </c>
      <c r="N1333">
        <v>15.583</v>
      </c>
    </row>
    <row r="1334" spans="1:14">
      <c r="A1334" s="54">
        <f>formulas!O174</f>
        <v>0</v>
      </c>
      <c r="B1334" s="33">
        <f t="shared" ca="1" si="60"/>
        <v>32</v>
      </c>
      <c r="C1334">
        <f t="shared" si="61"/>
        <v>486</v>
      </c>
      <c r="D1334">
        <f t="shared" ca="1" si="65"/>
        <v>-1.4999999999999999E-2</v>
      </c>
      <c r="E1334">
        <f t="shared" ca="1" si="62"/>
        <v>0</v>
      </c>
      <c r="F1334">
        <f t="shared" ca="1" si="63"/>
        <v>31</v>
      </c>
      <c r="G1334">
        <f t="shared" ca="1" si="64"/>
        <v>32</v>
      </c>
      <c r="M1334">
        <v>878</v>
      </c>
      <c r="N1334">
        <v>15.603999999999999</v>
      </c>
    </row>
    <row r="1335" spans="1:14">
      <c r="A1335" s="54">
        <f>formulas!O175</f>
        <v>0</v>
      </c>
      <c r="B1335" s="33">
        <f t="shared" ca="1" si="60"/>
        <v>32</v>
      </c>
      <c r="C1335">
        <f t="shared" si="61"/>
        <v>486</v>
      </c>
      <c r="D1335">
        <f t="shared" ca="1" si="65"/>
        <v>-1.4999999999999999E-2</v>
      </c>
      <c r="E1335">
        <f t="shared" ca="1" si="62"/>
        <v>0</v>
      </c>
      <c r="F1335">
        <f t="shared" ca="1" si="63"/>
        <v>31</v>
      </c>
      <c r="G1335">
        <f t="shared" ca="1" si="64"/>
        <v>32</v>
      </c>
      <c r="M1335">
        <v>879</v>
      </c>
      <c r="N1335">
        <v>15.625</v>
      </c>
    </row>
    <row r="1336" spans="1:14">
      <c r="A1336" s="54">
        <f>formulas!O176</f>
        <v>0</v>
      </c>
      <c r="B1336" s="33">
        <f t="shared" ca="1" si="60"/>
        <v>32</v>
      </c>
      <c r="C1336">
        <f t="shared" si="61"/>
        <v>486</v>
      </c>
      <c r="D1336">
        <f t="shared" ca="1" si="65"/>
        <v>-1.4999999999999999E-2</v>
      </c>
      <c r="E1336">
        <f t="shared" ca="1" si="62"/>
        <v>0</v>
      </c>
      <c r="F1336">
        <f t="shared" ca="1" si="63"/>
        <v>31</v>
      </c>
      <c r="G1336">
        <f t="shared" ca="1" si="64"/>
        <v>32</v>
      </c>
      <c r="M1336">
        <v>880</v>
      </c>
      <c r="N1336">
        <v>15.646000000000001</v>
      </c>
    </row>
    <row r="1337" spans="1:14">
      <c r="A1337" s="54">
        <f>formulas!O177</f>
        <v>0</v>
      </c>
      <c r="B1337" s="33">
        <f t="shared" ca="1" si="60"/>
        <v>32</v>
      </c>
      <c r="C1337">
        <f t="shared" si="61"/>
        <v>486</v>
      </c>
      <c r="D1337">
        <f t="shared" ca="1" si="65"/>
        <v>-1.4999999999999999E-2</v>
      </c>
      <c r="E1337">
        <f t="shared" ca="1" si="62"/>
        <v>0</v>
      </c>
      <c r="F1337">
        <f t="shared" ca="1" si="63"/>
        <v>31</v>
      </c>
      <c r="G1337">
        <f t="shared" ca="1" si="64"/>
        <v>32</v>
      </c>
      <c r="M1337">
        <v>881</v>
      </c>
      <c r="N1337">
        <v>15.667</v>
      </c>
    </row>
    <row r="1338" spans="1:14">
      <c r="A1338" s="54">
        <f>formulas!O178</f>
        <v>0</v>
      </c>
      <c r="B1338" s="33">
        <f t="shared" ca="1" si="60"/>
        <v>32</v>
      </c>
      <c r="C1338">
        <f t="shared" si="61"/>
        <v>486</v>
      </c>
      <c r="D1338">
        <f t="shared" ca="1" si="65"/>
        <v>-1.4999999999999999E-2</v>
      </c>
      <c r="E1338">
        <f t="shared" ca="1" si="62"/>
        <v>0</v>
      </c>
      <c r="F1338">
        <f t="shared" ca="1" si="63"/>
        <v>31</v>
      </c>
      <c r="G1338">
        <f t="shared" ca="1" si="64"/>
        <v>32</v>
      </c>
      <c r="M1338">
        <v>882</v>
      </c>
      <c r="N1338">
        <v>15.688000000000001</v>
      </c>
    </row>
    <row r="1339" spans="1:14">
      <c r="A1339" s="54">
        <f>formulas!O179</f>
        <v>0</v>
      </c>
      <c r="B1339" s="33">
        <f t="shared" ca="1" si="60"/>
        <v>32</v>
      </c>
      <c r="C1339">
        <f t="shared" si="61"/>
        <v>486</v>
      </c>
      <c r="D1339">
        <f t="shared" ca="1" si="65"/>
        <v>-1.4999999999999999E-2</v>
      </c>
      <c r="E1339">
        <f t="shared" ca="1" si="62"/>
        <v>0</v>
      </c>
      <c r="F1339">
        <f t="shared" ca="1" si="63"/>
        <v>31</v>
      </c>
      <c r="G1339">
        <f t="shared" ca="1" si="64"/>
        <v>32</v>
      </c>
      <c r="M1339">
        <v>883</v>
      </c>
      <c r="N1339">
        <v>15.709</v>
      </c>
    </row>
    <row r="1340" spans="1:14">
      <c r="A1340" s="54">
        <f>formulas!O180</f>
        <v>0</v>
      </c>
      <c r="B1340" s="33">
        <f t="shared" ca="1" si="60"/>
        <v>32</v>
      </c>
      <c r="C1340">
        <f t="shared" si="61"/>
        <v>486</v>
      </c>
      <c r="D1340">
        <f t="shared" ca="1" si="65"/>
        <v>-1.4999999999999999E-2</v>
      </c>
      <c r="E1340">
        <f t="shared" ca="1" si="62"/>
        <v>0</v>
      </c>
      <c r="F1340">
        <f t="shared" ca="1" si="63"/>
        <v>31</v>
      </c>
      <c r="G1340">
        <f t="shared" ca="1" si="64"/>
        <v>32</v>
      </c>
      <c r="M1340">
        <v>884</v>
      </c>
      <c r="N1340">
        <v>15.731</v>
      </c>
    </row>
    <row r="1341" spans="1:14">
      <c r="A1341" s="54">
        <f>formulas!O181</f>
        <v>0</v>
      </c>
      <c r="B1341" s="33">
        <f t="shared" ca="1" si="60"/>
        <v>32</v>
      </c>
      <c r="C1341">
        <f t="shared" si="61"/>
        <v>486</v>
      </c>
      <c r="D1341">
        <f t="shared" ca="1" si="65"/>
        <v>-1.4999999999999999E-2</v>
      </c>
      <c r="E1341">
        <f t="shared" ca="1" si="62"/>
        <v>0</v>
      </c>
      <c r="F1341">
        <f t="shared" ca="1" si="63"/>
        <v>31</v>
      </c>
      <c r="G1341">
        <f t="shared" ca="1" si="64"/>
        <v>32</v>
      </c>
      <c r="M1341">
        <v>885</v>
      </c>
      <c r="N1341">
        <v>15.752000000000001</v>
      </c>
    </row>
    <row r="1342" spans="1:14">
      <c r="A1342" s="54">
        <f>formulas!O182</f>
        <v>0</v>
      </c>
      <c r="B1342" s="33">
        <f t="shared" ca="1" si="60"/>
        <v>32</v>
      </c>
      <c r="C1342">
        <f t="shared" si="61"/>
        <v>486</v>
      </c>
      <c r="D1342">
        <f t="shared" ca="1" si="65"/>
        <v>-1.4999999999999999E-2</v>
      </c>
      <c r="E1342">
        <f t="shared" ca="1" si="62"/>
        <v>0</v>
      </c>
      <c r="F1342">
        <f t="shared" ca="1" si="63"/>
        <v>31</v>
      </c>
      <c r="G1342">
        <f t="shared" ca="1" si="64"/>
        <v>32</v>
      </c>
      <c r="M1342">
        <v>886</v>
      </c>
      <c r="N1342">
        <v>15.773</v>
      </c>
    </row>
    <row r="1343" spans="1:14">
      <c r="A1343" s="54">
        <f>formulas!O183</f>
        <v>0</v>
      </c>
      <c r="B1343" s="33">
        <f t="shared" ca="1" si="60"/>
        <v>32</v>
      </c>
      <c r="C1343">
        <f t="shared" si="61"/>
        <v>486</v>
      </c>
      <c r="D1343">
        <f t="shared" ca="1" si="65"/>
        <v>-1.4999999999999999E-2</v>
      </c>
      <c r="E1343">
        <f t="shared" ca="1" si="62"/>
        <v>0</v>
      </c>
      <c r="F1343">
        <f t="shared" ca="1" si="63"/>
        <v>31</v>
      </c>
      <c r="G1343">
        <f t="shared" ca="1" si="64"/>
        <v>32</v>
      </c>
      <c r="M1343">
        <v>887</v>
      </c>
      <c r="N1343">
        <v>15.794</v>
      </c>
    </row>
    <row r="1344" spans="1:14">
      <c r="A1344" s="54">
        <f>formulas!O184</f>
        <v>0</v>
      </c>
      <c r="B1344" s="33">
        <f t="shared" ca="1" si="60"/>
        <v>32</v>
      </c>
      <c r="C1344">
        <f t="shared" si="61"/>
        <v>486</v>
      </c>
      <c r="D1344">
        <f t="shared" ca="1" si="65"/>
        <v>-1.4999999999999999E-2</v>
      </c>
      <c r="E1344">
        <f t="shared" ca="1" si="62"/>
        <v>0</v>
      </c>
      <c r="F1344">
        <f t="shared" ca="1" si="63"/>
        <v>31</v>
      </c>
      <c r="G1344">
        <f t="shared" ca="1" si="64"/>
        <v>32</v>
      </c>
      <c r="M1344">
        <v>888</v>
      </c>
      <c r="N1344">
        <v>15.815</v>
      </c>
    </row>
    <row r="1345" spans="1:14">
      <c r="A1345" s="54">
        <f>formulas!O185</f>
        <v>0</v>
      </c>
      <c r="B1345" s="33">
        <f t="shared" ca="1" si="60"/>
        <v>32</v>
      </c>
      <c r="C1345">
        <f t="shared" si="61"/>
        <v>486</v>
      </c>
      <c r="D1345">
        <f t="shared" ca="1" si="65"/>
        <v>-1.4999999999999999E-2</v>
      </c>
      <c r="E1345">
        <f t="shared" ca="1" si="62"/>
        <v>0</v>
      </c>
      <c r="F1345">
        <f t="shared" ca="1" si="63"/>
        <v>31</v>
      </c>
      <c r="G1345">
        <f t="shared" ca="1" si="64"/>
        <v>32</v>
      </c>
      <c r="M1345">
        <v>889</v>
      </c>
      <c r="N1345">
        <v>15.836</v>
      </c>
    </row>
    <row r="1346" spans="1:14">
      <c r="A1346" s="54">
        <f>formulas!O186</f>
        <v>0</v>
      </c>
      <c r="B1346" s="33">
        <f t="shared" ca="1" si="60"/>
        <v>32</v>
      </c>
      <c r="C1346">
        <f t="shared" si="61"/>
        <v>486</v>
      </c>
      <c r="D1346">
        <f t="shared" ca="1" si="65"/>
        <v>-1.4999999999999999E-2</v>
      </c>
      <c r="E1346">
        <f t="shared" ca="1" si="62"/>
        <v>0</v>
      </c>
      <c r="F1346">
        <f t="shared" ca="1" si="63"/>
        <v>31</v>
      </c>
      <c r="G1346">
        <f t="shared" ca="1" si="64"/>
        <v>32</v>
      </c>
      <c r="M1346">
        <v>890</v>
      </c>
      <c r="N1346">
        <v>15.856999999999999</v>
      </c>
    </row>
    <row r="1347" spans="1:14">
      <c r="A1347" s="54">
        <f>formulas!O187</f>
        <v>0</v>
      </c>
      <c r="B1347" s="33">
        <f t="shared" ca="1" si="60"/>
        <v>32</v>
      </c>
      <c r="C1347">
        <f t="shared" si="61"/>
        <v>486</v>
      </c>
      <c r="D1347">
        <f t="shared" ca="1" si="65"/>
        <v>-1.4999999999999999E-2</v>
      </c>
      <c r="E1347">
        <f t="shared" ca="1" si="62"/>
        <v>0</v>
      </c>
      <c r="F1347">
        <f t="shared" ca="1" si="63"/>
        <v>31</v>
      </c>
      <c r="G1347">
        <f t="shared" ca="1" si="64"/>
        <v>32</v>
      </c>
      <c r="M1347">
        <v>891</v>
      </c>
      <c r="N1347">
        <v>15.878</v>
      </c>
    </row>
    <row r="1348" spans="1:14">
      <c r="A1348" s="54">
        <f>formulas!O188</f>
        <v>0</v>
      </c>
      <c r="B1348" s="33">
        <f t="shared" ca="1" si="60"/>
        <v>32</v>
      </c>
      <c r="C1348">
        <f t="shared" si="61"/>
        <v>486</v>
      </c>
      <c r="D1348">
        <f t="shared" ca="1" si="65"/>
        <v>-1.4999999999999999E-2</v>
      </c>
      <c r="E1348">
        <f t="shared" ca="1" si="62"/>
        <v>0</v>
      </c>
      <c r="F1348">
        <f t="shared" ca="1" si="63"/>
        <v>31</v>
      </c>
      <c r="G1348">
        <f t="shared" ca="1" si="64"/>
        <v>32</v>
      </c>
      <c r="M1348">
        <v>892</v>
      </c>
      <c r="N1348">
        <v>15.9</v>
      </c>
    </row>
    <row r="1349" spans="1:14">
      <c r="A1349" s="54">
        <f>formulas!O189</f>
        <v>0</v>
      </c>
      <c r="B1349" s="33">
        <f t="shared" ca="1" si="60"/>
        <v>32</v>
      </c>
      <c r="C1349">
        <f t="shared" si="61"/>
        <v>486</v>
      </c>
      <c r="D1349">
        <f t="shared" ca="1" si="65"/>
        <v>-1.4999999999999999E-2</v>
      </c>
      <c r="E1349">
        <f t="shared" ca="1" si="62"/>
        <v>0</v>
      </c>
      <c r="F1349">
        <f t="shared" ca="1" si="63"/>
        <v>31</v>
      </c>
      <c r="G1349">
        <f t="shared" ca="1" si="64"/>
        <v>32</v>
      </c>
      <c r="M1349">
        <v>893</v>
      </c>
      <c r="N1349">
        <v>15.920999999999999</v>
      </c>
    </row>
    <row r="1350" spans="1:14">
      <c r="A1350" s="54">
        <f>formulas!O190</f>
        <v>0</v>
      </c>
      <c r="B1350" s="33">
        <f t="shared" ca="1" si="60"/>
        <v>32</v>
      </c>
      <c r="C1350">
        <f t="shared" si="61"/>
        <v>486</v>
      </c>
      <c r="D1350">
        <f t="shared" ca="1" si="65"/>
        <v>-1.4999999999999999E-2</v>
      </c>
      <c r="E1350">
        <f t="shared" ca="1" si="62"/>
        <v>0</v>
      </c>
      <c r="F1350">
        <f t="shared" ca="1" si="63"/>
        <v>31</v>
      </c>
      <c r="G1350">
        <f t="shared" ca="1" si="64"/>
        <v>32</v>
      </c>
      <c r="M1350">
        <v>894</v>
      </c>
      <c r="N1350">
        <v>15.942</v>
      </c>
    </row>
    <row r="1351" spans="1:14">
      <c r="A1351" s="54">
        <f>formulas!O191</f>
        <v>0</v>
      </c>
      <c r="B1351" s="33">
        <f t="shared" ca="1" si="60"/>
        <v>32</v>
      </c>
      <c r="C1351">
        <f t="shared" si="61"/>
        <v>486</v>
      </c>
      <c r="D1351">
        <f t="shared" ca="1" si="65"/>
        <v>-1.4999999999999999E-2</v>
      </c>
      <c r="E1351">
        <f t="shared" ca="1" si="62"/>
        <v>0</v>
      </c>
      <c r="F1351">
        <f t="shared" ca="1" si="63"/>
        <v>31</v>
      </c>
      <c r="G1351">
        <f t="shared" ca="1" si="64"/>
        <v>32</v>
      </c>
      <c r="M1351">
        <v>895</v>
      </c>
      <c r="N1351">
        <v>15.962999999999999</v>
      </c>
    </row>
    <row r="1352" spans="1:14">
      <c r="A1352" s="54">
        <f>formulas!O192</f>
        <v>0</v>
      </c>
      <c r="B1352" s="33">
        <f t="shared" ca="1" si="60"/>
        <v>32</v>
      </c>
      <c r="C1352">
        <f t="shared" si="61"/>
        <v>486</v>
      </c>
      <c r="D1352">
        <f t="shared" ca="1" si="65"/>
        <v>-1.4999999999999999E-2</v>
      </c>
      <c r="E1352">
        <f t="shared" ca="1" si="62"/>
        <v>0</v>
      </c>
      <c r="F1352">
        <f t="shared" ca="1" si="63"/>
        <v>31</v>
      </c>
      <c r="G1352">
        <f t="shared" ca="1" si="64"/>
        <v>32</v>
      </c>
      <c r="M1352">
        <v>896</v>
      </c>
      <c r="N1352">
        <v>15.984</v>
      </c>
    </row>
    <row r="1353" spans="1:14">
      <c r="A1353" s="54">
        <f>formulas!O193</f>
        <v>0</v>
      </c>
      <c r="B1353" s="33">
        <f t="shared" ca="1" si="60"/>
        <v>32</v>
      </c>
      <c r="C1353">
        <f t="shared" si="61"/>
        <v>486</v>
      </c>
      <c r="D1353">
        <f t="shared" ca="1" si="65"/>
        <v>-1.4999999999999999E-2</v>
      </c>
      <c r="E1353">
        <f t="shared" ca="1" si="62"/>
        <v>0</v>
      </c>
      <c r="F1353">
        <f t="shared" ca="1" si="63"/>
        <v>31</v>
      </c>
      <c r="G1353">
        <f t="shared" ca="1" si="64"/>
        <v>32</v>
      </c>
      <c r="M1353">
        <v>897</v>
      </c>
      <c r="N1353">
        <v>16.004999999999999</v>
      </c>
    </row>
    <row r="1354" spans="1:14">
      <c r="A1354" s="54">
        <f>formulas!O194</f>
        <v>0</v>
      </c>
      <c r="B1354" s="33">
        <f t="shared" ca="1" si="60"/>
        <v>32</v>
      </c>
      <c r="C1354">
        <f t="shared" si="61"/>
        <v>486</v>
      </c>
      <c r="D1354">
        <f t="shared" ca="1" si="65"/>
        <v>-1.4999999999999999E-2</v>
      </c>
      <c r="E1354">
        <f t="shared" ca="1" si="62"/>
        <v>0</v>
      </c>
      <c r="F1354">
        <f t="shared" ca="1" si="63"/>
        <v>31</v>
      </c>
      <c r="G1354">
        <f t="shared" ca="1" si="64"/>
        <v>32</v>
      </c>
      <c r="M1354">
        <v>898</v>
      </c>
      <c r="N1354">
        <v>16.027000000000001</v>
      </c>
    </row>
    <row r="1355" spans="1:14">
      <c r="A1355" s="54">
        <f>formulas!O195</f>
        <v>0</v>
      </c>
      <c r="B1355" s="33">
        <f t="shared" ca="1" si="60"/>
        <v>32</v>
      </c>
      <c r="C1355">
        <f t="shared" si="61"/>
        <v>486</v>
      </c>
      <c r="D1355">
        <f t="shared" ca="1" si="65"/>
        <v>-1.4999999999999999E-2</v>
      </c>
      <c r="E1355">
        <f t="shared" ca="1" si="62"/>
        <v>0</v>
      </c>
      <c r="F1355">
        <f t="shared" ca="1" si="63"/>
        <v>31</v>
      </c>
      <c r="G1355">
        <f t="shared" ca="1" si="64"/>
        <v>32</v>
      </c>
      <c r="M1355">
        <v>899</v>
      </c>
      <c r="N1355">
        <v>16.047999999999998</v>
      </c>
    </row>
    <row r="1356" spans="1:14">
      <c r="A1356" s="54">
        <f>formulas!O196</f>
        <v>0</v>
      </c>
      <c r="B1356" s="33">
        <f t="shared" ca="1" si="60"/>
        <v>32</v>
      </c>
      <c r="C1356">
        <f t="shared" si="61"/>
        <v>486</v>
      </c>
      <c r="D1356">
        <f t="shared" ca="1" si="65"/>
        <v>-1.4999999999999999E-2</v>
      </c>
      <c r="E1356">
        <f t="shared" ca="1" si="62"/>
        <v>0</v>
      </c>
      <c r="F1356">
        <f t="shared" ca="1" si="63"/>
        <v>31</v>
      </c>
      <c r="G1356">
        <f t="shared" ca="1" si="64"/>
        <v>32</v>
      </c>
      <c r="M1356">
        <v>900</v>
      </c>
      <c r="N1356">
        <v>16.068999999999999</v>
      </c>
    </row>
    <row r="1357" spans="1:14">
      <c r="A1357" s="54">
        <f>formulas!O197</f>
        <v>0</v>
      </c>
      <c r="B1357" s="33">
        <f t="shared" ca="1" si="60"/>
        <v>32</v>
      </c>
      <c r="C1357">
        <f t="shared" si="61"/>
        <v>486</v>
      </c>
      <c r="D1357">
        <f t="shared" ca="1" si="65"/>
        <v>-1.4999999999999999E-2</v>
      </c>
      <c r="E1357">
        <f t="shared" ca="1" si="62"/>
        <v>0</v>
      </c>
      <c r="F1357">
        <f t="shared" ca="1" si="63"/>
        <v>31</v>
      </c>
      <c r="G1357">
        <f t="shared" ca="1" si="64"/>
        <v>32</v>
      </c>
      <c r="M1357">
        <v>901</v>
      </c>
      <c r="N1357">
        <v>16.09</v>
      </c>
    </row>
    <row r="1358" spans="1:14">
      <c r="A1358" s="54">
        <f>formulas!O198</f>
        <v>0</v>
      </c>
      <c r="B1358" s="33">
        <f t="shared" ca="1" si="60"/>
        <v>32</v>
      </c>
      <c r="C1358">
        <f t="shared" si="61"/>
        <v>486</v>
      </c>
      <c r="D1358">
        <f t="shared" ca="1" si="65"/>
        <v>-1.4999999999999999E-2</v>
      </c>
      <c r="E1358">
        <f t="shared" ca="1" si="62"/>
        <v>0</v>
      </c>
      <c r="F1358">
        <f t="shared" ca="1" si="63"/>
        <v>31</v>
      </c>
      <c r="G1358">
        <f t="shared" ca="1" si="64"/>
        <v>32</v>
      </c>
      <c r="M1358">
        <v>902</v>
      </c>
      <c r="N1358">
        <v>16.111000000000001</v>
      </c>
    </row>
    <row r="1359" spans="1:14">
      <c r="A1359" s="54">
        <f>formulas!O199</f>
        <v>0</v>
      </c>
      <c r="B1359" s="33">
        <f t="shared" ca="1" si="60"/>
        <v>32</v>
      </c>
      <c r="C1359">
        <f t="shared" si="61"/>
        <v>486</v>
      </c>
      <c r="D1359">
        <f t="shared" ca="1" si="65"/>
        <v>-1.4999999999999999E-2</v>
      </c>
      <c r="E1359">
        <f t="shared" ca="1" si="62"/>
        <v>0</v>
      </c>
      <c r="F1359">
        <f t="shared" ca="1" si="63"/>
        <v>31</v>
      </c>
      <c r="G1359">
        <f t="shared" ca="1" si="64"/>
        <v>32</v>
      </c>
      <c r="M1359">
        <v>903</v>
      </c>
      <c r="N1359">
        <v>16.132000000000001</v>
      </c>
    </row>
    <row r="1360" spans="1:14">
      <c r="A1360" s="54">
        <f>formulas!O200</f>
        <v>0</v>
      </c>
      <c r="B1360" s="33">
        <f t="shared" ca="1" si="60"/>
        <v>32</v>
      </c>
      <c r="C1360">
        <f t="shared" si="61"/>
        <v>486</v>
      </c>
      <c r="D1360">
        <f t="shared" ca="1" si="65"/>
        <v>-1.4999999999999999E-2</v>
      </c>
      <c r="E1360">
        <f t="shared" ca="1" si="62"/>
        <v>0</v>
      </c>
      <c r="F1360">
        <f t="shared" ca="1" si="63"/>
        <v>31</v>
      </c>
      <c r="G1360">
        <f t="shared" ca="1" si="64"/>
        <v>32</v>
      </c>
      <c r="M1360">
        <v>904</v>
      </c>
      <c r="N1360">
        <v>16.154</v>
      </c>
    </row>
    <row r="1361" spans="1:14">
      <c r="A1361" s="54">
        <f>formulas!O201</f>
        <v>0</v>
      </c>
      <c r="B1361" s="33">
        <f t="shared" ref="B1361:B1424" ca="1" si="66">(A1361-D1361)/(E1361-D1361)*(G1361-F1361)+F1361</f>
        <v>32</v>
      </c>
      <c r="C1361">
        <f t="shared" ref="C1361:C1424" si="67">COUNTIF($N$2:$N$25400,"&lt;"&amp;A1361)</f>
        <v>486</v>
      </c>
      <c r="D1361">
        <f t="shared" ca="1" si="65"/>
        <v>-1.4999999999999999E-2</v>
      </c>
      <c r="E1361">
        <f t="shared" ref="E1361:E1424" ca="1" si="68">INDIRECT(ADDRESS(C1361+2,14))</f>
        <v>0</v>
      </c>
      <c r="F1361">
        <f t="shared" ref="F1361:F1424" ca="1" si="69">INDIRECT(ADDRESS(C1361+1,13))</f>
        <v>31</v>
      </c>
      <c r="G1361">
        <f t="shared" ref="G1361:G1424" ca="1" si="70">INDIRECT(ADDRESS(C1361+2,13))</f>
        <v>32</v>
      </c>
      <c r="M1361">
        <v>905</v>
      </c>
      <c r="N1361">
        <v>16.175000000000001</v>
      </c>
    </row>
    <row r="1362" spans="1:14">
      <c r="A1362" s="54">
        <f>formulas!O202</f>
        <v>0</v>
      </c>
      <c r="B1362" s="33">
        <f t="shared" ca="1" si="66"/>
        <v>32</v>
      </c>
      <c r="C1362">
        <f t="shared" si="67"/>
        <v>486</v>
      </c>
      <c r="D1362">
        <f t="shared" ca="1" si="65"/>
        <v>-1.4999999999999999E-2</v>
      </c>
      <c r="E1362">
        <f t="shared" ca="1" si="68"/>
        <v>0</v>
      </c>
      <c r="F1362">
        <f t="shared" ca="1" si="69"/>
        <v>31</v>
      </c>
      <c r="G1362">
        <f t="shared" ca="1" si="70"/>
        <v>32</v>
      </c>
      <c r="M1362">
        <v>906</v>
      </c>
      <c r="N1362">
        <v>16.196000000000002</v>
      </c>
    </row>
    <row r="1363" spans="1:14">
      <c r="A1363" s="54">
        <f>formulas!O203</f>
        <v>0</v>
      </c>
      <c r="B1363" s="33">
        <f t="shared" ca="1" si="66"/>
        <v>32</v>
      </c>
      <c r="C1363">
        <f t="shared" si="67"/>
        <v>486</v>
      </c>
      <c r="D1363">
        <f t="shared" ca="1" si="65"/>
        <v>-1.4999999999999999E-2</v>
      </c>
      <c r="E1363">
        <f t="shared" ca="1" si="68"/>
        <v>0</v>
      </c>
      <c r="F1363">
        <f t="shared" ca="1" si="69"/>
        <v>31</v>
      </c>
      <c r="G1363">
        <f t="shared" ca="1" si="70"/>
        <v>32</v>
      </c>
      <c r="M1363">
        <v>907</v>
      </c>
      <c r="N1363">
        <v>16.216999999999999</v>
      </c>
    </row>
    <row r="1364" spans="1:14">
      <c r="A1364" s="54">
        <f>formulas!O204</f>
        <v>0</v>
      </c>
      <c r="B1364" s="33">
        <f t="shared" ca="1" si="66"/>
        <v>32</v>
      </c>
      <c r="C1364">
        <f t="shared" si="67"/>
        <v>486</v>
      </c>
      <c r="D1364">
        <f t="shared" ca="1" si="65"/>
        <v>-1.4999999999999999E-2</v>
      </c>
      <c r="E1364">
        <f t="shared" ca="1" si="68"/>
        <v>0</v>
      </c>
      <c r="F1364">
        <f t="shared" ca="1" si="69"/>
        <v>31</v>
      </c>
      <c r="G1364">
        <f t="shared" ca="1" si="70"/>
        <v>32</v>
      </c>
      <c r="M1364">
        <v>908</v>
      </c>
      <c r="N1364">
        <v>16.238</v>
      </c>
    </row>
    <row r="1365" spans="1:14">
      <c r="A1365" s="54">
        <f>formulas!O205</f>
        <v>0</v>
      </c>
      <c r="B1365" s="33">
        <f t="shared" ca="1" si="66"/>
        <v>32</v>
      </c>
      <c r="C1365">
        <f t="shared" si="67"/>
        <v>486</v>
      </c>
      <c r="D1365">
        <f t="shared" ca="1" si="65"/>
        <v>-1.4999999999999999E-2</v>
      </c>
      <c r="E1365">
        <f t="shared" ca="1" si="68"/>
        <v>0</v>
      </c>
      <c r="F1365">
        <f t="shared" ca="1" si="69"/>
        <v>31</v>
      </c>
      <c r="G1365">
        <f t="shared" ca="1" si="70"/>
        <v>32</v>
      </c>
      <c r="M1365">
        <v>909</v>
      </c>
      <c r="N1365">
        <v>16.260000000000002</v>
      </c>
    </row>
    <row r="1366" spans="1:14">
      <c r="A1366" s="54">
        <f>formulas!O206</f>
        <v>0</v>
      </c>
      <c r="B1366" s="33">
        <f t="shared" ca="1" si="66"/>
        <v>32</v>
      </c>
      <c r="C1366">
        <f t="shared" si="67"/>
        <v>486</v>
      </c>
      <c r="D1366">
        <f t="shared" ca="1" si="65"/>
        <v>-1.4999999999999999E-2</v>
      </c>
      <c r="E1366">
        <f t="shared" ca="1" si="68"/>
        <v>0</v>
      </c>
      <c r="F1366">
        <f t="shared" ca="1" si="69"/>
        <v>31</v>
      </c>
      <c r="G1366">
        <f t="shared" ca="1" si="70"/>
        <v>32</v>
      </c>
      <c r="M1366">
        <v>910</v>
      </c>
      <c r="N1366">
        <v>16.280999999999999</v>
      </c>
    </row>
    <row r="1367" spans="1:14">
      <c r="A1367" s="54">
        <f>formulas!O207</f>
        <v>0</v>
      </c>
      <c r="B1367" s="33">
        <f t="shared" ca="1" si="66"/>
        <v>32</v>
      </c>
      <c r="C1367">
        <f t="shared" si="67"/>
        <v>486</v>
      </c>
      <c r="D1367">
        <f t="shared" ca="1" si="65"/>
        <v>-1.4999999999999999E-2</v>
      </c>
      <c r="E1367">
        <f t="shared" ca="1" si="68"/>
        <v>0</v>
      </c>
      <c r="F1367">
        <f t="shared" ca="1" si="69"/>
        <v>31</v>
      </c>
      <c r="G1367">
        <f t="shared" ca="1" si="70"/>
        <v>32</v>
      </c>
      <c r="M1367">
        <v>911</v>
      </c>
      <c r="N1367">
        <v>16.302</v>
      </c>
    </row>
    <row r="1368" spans="1:14">
      <c r="A1368" s="54">
        <f>formulas!O208</f>
        <v>0</v>
      </c>
      <c r="B1368" s="33">
        <f t="shared" ca="1" si="66"/>
        <v>32</v>
      </c>
      <c r="C1368">
        <f t="shared" si="67"/>
        <v>486</v>
      </c>
      <c r="D1368">
        <f t="shared" ca="1" si="65"/>
        <v>-1.4999999999999999E-2</v>
      </c>
      <c r="E1368">
        <f t="shared" ca="1" si="68"/>
        <v>0</v>
      </c>
      <c r="F1368">
        <f t="shared" ca="1" si="69"/>
        <v>31</v>
      </c>
      <c r="G1368">
        <f t="shared" ca="1" si="70"/>
        <v>32</v>
      </c>
      <c r="M1368">
        <v>912</v>
      </c>
      <c r="N1368">
        <v>16.323</v>
      </c>
    </row>
    <row r="1369" spans="1:14">
      <c r="A1369" s="54">
        <f>formulas!O209</f>
        <v>0</v>
      </c>
      <c r="B1369" s="33">
        <f t="shared" ca="1" si="66"/>
        <v>32</v>
      </c>
      <c r="C1369">
        <f t="shared" si="67"/>
        <v>486</v>
      </c>
      <c r="D1369">
        <f t="shared" ca="1" si="65"/>
        <v>-1.4999999999999999E-2</v>
      </c>
      <c r="E1369">
        <f t="shared" ca="1" si="68"/>
        <v>0</v>
      </c>
      <c r="F1369">
        <f t="shared" ca="1" si="69"/>
        <v>31</v>
      </c>
      <c r="G1369">
        <f t="shared" ca="1" si="70"/>
        <v>32</v>
      </c>
      <c r="M1369">
        <v>913</v>
      </c>
      <c r="N1369">
        <v>16.344000000000001</v>
      </c>
    </row>
    <row r="1370" spans="1:14">
      <c r="A1370" s="54">
        <f>formulas!O210</f>
        <v>0</v>
      </c>
      <c r="B1370" s="33">
        <f t="shared" ca="1" si="66"/>
        <v>32</v>
      </c>
      <c r="C1370">
        <f t="shared" si="67"/>
        <v>486</v>
      </c>
      <c r="D1370">
        <f t="shared" ca="1" si="65"/>
        <v>-1.4999999999999999E-2</v>
      </c>
      <c r="E1370">
        <f t="shared" ca="1" si="68"/>
        <v>0</v>
      </c>
      <c r="F1370">
        <f t="shared" ca="1" si="69"/>
        <v>31</v>
      </c>
      <c r="G1370">
        <f t="shared" ca="1" si="70"/>
        <v>32</v>
      </c>
      <c r="M1370">
        <v>914</v>
      </c>
      <c r="N1370">
        <v>16.366</v>
      </c>
    </row>
    <row r="1371" spans="1:14">
      <c r="A1371" s="54">
        <f>formulas!O211</f>
        <v>0</v>
      </c>
      <c r="B1371" s="33">
        <f t="shared" ca="1" si="66"/>
        <v>32</v>
      </c>
      <c r="C1371">
        <f t="shared" si="67"/>
        <v>486</v>
      </c>
      <c r="D1371">
        <f t="shared" ca="1" si="65"/>
        <v>-1.4999999999999999E-2</v>
      </c>
      <c r="E1371">
        <f t="shared" ca="1" si="68"/>
        <v>0</v>
      </c>
      <c r="F1371">
        <f t="shared" ca="1" si="69"/>
        <v>31</v>
      </c>
      <c r="G1371">
        <f t="shared" ca="1" si="70"/>
        <v>32</v>
      </c>
      <c r="M1371">
        <v>915</v>
      </c>
      <c r="N1371">
        <v>16.387</v>
      </c>
    </row>
    <row r="1372" spans="1:14">
      <c r="A1372" s="54">
        <f>formulas!O212</f>
        <v>0</v>
      </c>
      <c r="B1372" s="33">
        <f t="shared" ca="1" si="66"/>
        <v>32</v>
      </c>
      <c r="C1372">
        <f t="shared" si="67"/>
        <v>486</v>
      </c>
      <c r="D1372">
        <f t="shared" ca="1" si="65"/>
        <v>-1.4999999999999999E-2</v>
      </c>
      <c r="E1372">
        <f t="shared" ca="1" si="68"/>
        <v>0</v>
      </c>
      <c r="F1372">
        <f t="shared" ca="1" si="69"/>
        <v>31</v>
      </c>
      <c r="G1372">
        <f t="shared" ca="1" si="70"/>
        <v>32</v>
      </c>
      <c r="M1372">
        <v>916</v>
      </c>
      <c r="N1372">
        <v>16.408000000000001</v>
      </c>
    </row>
    <row r="1373" spans="1:14">
      <c r="A1373" s="54">
        <f>formulas!O213</f>
        <v>0</v>
      </c>
      <c r="B1373" s="33">
        <f t="shared" ca="1" si="66"/>
        <v>32</v>
      </c>
      <c r="C1373">
        <f t="shared" si="67"/>
        <v>486</v>
      </c>
      <c r="D1373">
        <f t="shared" ca="1" si="65"/>
        <v>-1.4999999999999999E-2</v>
      </c>
      <c r="E1373">
        <f t="shared" ca="1" si="68"/>
        <v>0</v>
      </c>
      <c r="F1373">
        <f t="shared" ca="1" si="69"/>
        <v>31</v>
      </c>
      <c r="G1373">
        <f t="shared" ca="1" si="70"/>
        <v>32</v>
      </c>
      <c r="M1373">
        <v>917</v>
      </c>
      <c r="N1373">
        <v>16.428999999999998</v>
      </c>
    </row>
    <row r="1374" spans="1:14">
      <c r="A1374" s="54">
        <f>formulas!O214</f>
        <v>0</v>
      </c>
      <c r="B1374" s="33">
        <f t="shared" ca="1" si="66"/>
        <v>32</v>
      </c>
      <c r="C1374">
        <f t="shared" si="67"/>
        <v>486</v>
      </c>
      <c r="D1374">
        <f t="shared" ca="1" si="65"/>
        <v>-1.4999999999999999E-2</v>
      </c>
      <c r="E1374">
        <f t="shared" ca="1" si="68"/>
        <v>0</v>
      </c>
      <c r="F1374">
        <f t="shared" ca="1" si="69"/>
        <v>31</v>
      </c>
      <c r="G1374">
        <f t="shared" ca="1" si="70"/>
        <v>32</v>
      </c>
      <c r="M1374">
        <v>918</v>
      </c>
      <c r="N1374">
        <v>16.45</v>
      </c>
    </row>
    <row r="1375" spans="1:14">
      <c r="A1375" s="54">
        <f>formulas!O215</f>
        <v>0</v>
      </c>
      <c r="B1375" s="33">
        <f t="shared" ca="1" si="66"/>
        <v>32</v>
      </c>
      <c r="C1375">
        <f t="shared" si="67"/>
        <v>486</v>
      </c>
      <c r="D1375">
        <f t="shared" ca="1" si="65"/>
        <v>-1.4999999999999999E-2</v>
      </c>
      <c r="E1375">
        <f t="shared" ca="1" si="68"/>
        <v>0</v>
      </c>
      <c r="F1375">
        <f t="shared" ca="1" si="69"/>
        <v>31</v>
      </c>
      <c r="G1375">
        <f t="shared" ca="1" si="70"/>
        <v>32</v>
      </c>
      <c r="M1375">
        <v>919</v>
      </c>
      <c r="N1375">
        <v>16.472000000000001</v>
      </c>
    </row>
    <row r="1376" spans="1:14">
      <c r="A1376" s="54">
        <f>formulas!O216</f>
        <v>0</v>
      </c>
      <c r="B1376" s="33">
        <f t="shared" ca="1" si="66"/>
        <v>32</v>
      </c>
      <c r="C1376">
        <f t="shared" si="67"/>
        <v>486</v>
      </c>
      <c r="D1376">
        <f t="shared" ca="1" si="65"/>
        <v>-1.4999999999999999E-2</v>
      </c>
      <c r="E1376">
        <f t="shared" ca="1" si="68"/>
        <v>0</v>
      </c>
      <c r="F1376">
        <f t="shared" ca="1" si="69"/>
        <v>31</v>
      </c>
      <c r="G1376">
        <f t="shared" ca="1" si="70"/>
        <v>32</v>
      </c>
      <c r="M1376">
        <v>920</v>
      </c>
      <c r="N1376">
        <v>16.492999999999999</v>
      </c>
    </row>
    <row r="1377" spans="1:14">
      <c r="A1377" s="54">
        <f>formulas!O217</f>
        <v>0</v>
      </c>
      <c r="B1377" s="33">
        <f t="shared" ca="1" si="66"/>
        <v>32</v>
      </c>
      <c r="C1377">
        <f t="shared" si="67"/>
        <v>486</v>
      </c>
      <c r="D1377">
        <f t="shared" ca="1" si="65"/>
        <v>-1.4999999999999999E-2</v>
      </c>
      <c r="E1377">
        <f t="shared" ca="1" si="68"/>
        <v>0</v>
      </c>
      <c r="F1377">
        <f t="shared" ca="1" si="69"/>
        <v>31</v>
      </c>
      <c r="G1377">
        <f t="shared" ca="1" si="70"/>
        <v>32</v>
      </c>
      <c r="M1377">
        <v>921</v>
      </c>
      <c r="N1377">
        <v>16.513999999999999</v>
      </c>
    </row>
    <row r="1378" spans="1:14">
      <c r="A1378" s="54">
        <f>formulas!O218</f>
        <v>0</v>
      </c>
      <c r="B1378" s="33">
        <f t="shared" ca="1" si="66"/>
        <v>32</v>
      </c>
      <c r="C1378">
        <f t="shared" si="67"/>
        <v>486</v>
      </c>
      <c r="D1378">
        <f t="shared" ca="1" si="65"/>
        <v>-1.4999999999999999E-2</v>
      </c>
      <c r="E1378">
        <f t="shared" ca="1" si="68"/>
        <v>0</v>
      </c>
      <c r="F1378">
        <f t="shared" ca="1" si="69"/>
        <v>31</v>
      </c>
      <c r="G1378">
        <f t="shared" ca="1" si="70"/>
        <v>32</v>
      </c>
      <c r="M1378">
        <v>922</v>
      </c>
      <c r="N1378">
        <v>16.535</v>
      </c>
    </row>
    <row r="1379" spans="1:14">
      <c r="A1379" s="54">
        <f>formulas!O219</f>
        <v>0</v>
      </c>
      <c r="B1379" s="33">
        <f t="shared" ca="1" si="66"/>
        <v>32</v>
      </c>
      <c r="C1379">
        <f t="shared" si="67"/>
        <v>486</v>
      </c>
      <c r="D1379">
        <f t="shared" ca="1" si="65"/>
        <v>-1.4999999999999999E-2</v>
      </c>
      <c r="E1379">
        <f t="shared" ca="1" si="68"/>
        <v>0</v>
      </c>
      <c r="F1379">
        <f t="shared" ca="1" si="69"/>
        <v>31</v>
      </c>
      <c r="G1379">
        <f t="shared" ca="1" si="70"/>
        <v>32</v>
      </c>
      <c r="M1379">
        <v>923</v>
      </c>
      <c r="N1379">
        <v>16.556999999999999</v>
      </c>
    </row>
    <row r="1380" spans="1:14">
      <c r="A1380" s="54">
        <f>formulas!O220</f>
        <v>0</v>
      </c>
      <c r="B1380" s="33">
        <f t="shared" ca="1" si="66"/>
        <v>32</v>
      </c>
      <c r="C1380">
        <f t="shared" si="67"/>
        <v>486</v>
      </c>
      <c r="D1380">
        <f t="shared" ca="1" si="65"/>
        <v>-1.4999999999999999E-2</v>
      </c>
      <c r="E1380">
        <f t="shared" ca="1" si="68"/>
        <v>0</v>
      </c>
      <c r="F1380">
        <f t="shared" ca="1" si="69"/>
        <v>31</v>
      </c>
      <c r="G1380">
        <f t="shared" ca="1" si="70"/>
        <v>32</v>
      </c>
      <c r="M1380">
        <v>924</v>
      </c>
      <c r="N1380">
        <v>16.577999999999999</v>
      </c>
    </row>
    <row r="1381" spans="1:14">
      <c r="A1381" s="54">
        <f>formulas!O221</f>
        <v>0</v>
      </c>
      <c r="B1381" s="33">
        <f t="shared" ca="1" si="66"/>
        <v>32</v>
      </c>
      <c r="C1381">
        <f t="shared" si="67"/>
        <v>486</v>
      </c>
      <c r="D1381">
        <f t="shared" ca="1" si="65"/>
        <v>-1.4999999999999999E-2</v>
      </c>
      <c r="E1381">
        <f t="shared" ca="1" si="68"/>
        <v>0</v>
      </c>
      <c r="F1381">
        <f t="shared" ca="1" si="69"/>
        <v>31</v>
      </c>
      <c r="G1381">
        <f t="shared" ca="1" si="70"/>
        <v>32</v>
      </c>
      <c r="M1381">
        <v>925</v>
      </c>
      <c r="N1381">
        <v>16.599</v>
      </c>
    </row>
    <row r="1382" spans="1:14">
      <c r="A1382" s="54">
        <f>formulas!O222</f>
        <v>0</v>
      </c>
      <c r="B1382" s="33">
        <f t="shared" ca="1" si="66"/>
        <v>32</v>
      </c>
      <c r="C1382">
        <f t="shared" si="67"/>
        <v>486</v>
      </c>
      <c r="D1382">
        <f t="shared" ca="1" si="65"/>
        <v>-1.4999999999999999E-2</v>
      </c>
      <c r="E1382">
        <f t="shared" ca="1" si="68"/>
        <v>0</v>
      </c>
      <c r="F1382">
        <f t="shared" ca="1" si="69"/>
        <v>31</v>
      </c>
      <c r="G1382">
        <f t="shared" ca="1" si="70"/>
        <v>32</v>
      </c>
      <c r="M1382">
        <v>926</v>
      </c>
      <c r="N1382">
        <v>16.62</v>
      </c>
    </row>
    <row r="1383" spans="1:14">
      <c r="A1383" s="54">
        <f>formulas!O223</f>
        <v>0</v>
      </c>
      <c r="B1383" s="33">
        <f t="shared" ca="1" si="66"/>
        <v>32</v>
      </c>
      <c r="C1383">
        <f t="shared" si="67"/>
        <v>486</v>
      </c>
      <c r="D1383">
        <f t="shared" ca="1" si="65"/>
        <v>-1.4999999999999999E-2</v>
      </c>
      <c r="E1383">
        <f t="shared" ca="1" si="68"/>
        <v>0</v>
      </c>
      <c r="F1383">
        <f t="shared" ca="1" si="69"/>
        <v>31</v>
      </c>
      <c r="G1383">
        <f t="shared" ca="1" si="70"/>
        <v>32</v>
      </c>
      <c r="M1383">
        <v>927</v>
      </c>
      <c r="N1383">
        <v>16.641999999999999</v>
      </c>
    </row>
    <row r="1384" spans="1:14">
      <c r="A1384" s="54">
        <f>formulas!O224</f>
        <v>0</v>
      </c>
      <c r="B1384" s="33">
        <f t="shared" ca="1" si="66"/>
        <v>32</v>
      </c>
      <c r="C1384">
        <f t="shared" si="67"/>
        <v>486</v>
      </c>
      <c r="D1384">
        <f t="shared" ca="1" si="65"/>
        <v>-1.4999999999999999E-2</v>
      </c>
      <c r="E1384">
        <f t="shared" ca="1" si="68"/>
        <v>0</v>
      </c>
      <c r="F1384">
        <f t="shared" ca="1" si="69"/>
        <v>31</v>
      </c>
      <c r="G1384">
        <f t="shared" ca="1" si="70"/>
        <v>32</v>
      </c>
      <c r="M1384">
        <v>928</v>
      </c>
      <c r="N1384">
        <v>16.663</v>
      </c>
    </row>
    <row r="1385" spans="1:14">
      <c r="A1385" s="54">
        <f>formulas!O225</f>
        <v>0</v>
      </c>
      <c r="B1385" s="33">
        <f t="shared" ca="1" si="66"/>
        <v>32</v>
      </c>
      <c r="C1385">
        <f t="shared" si="67"/>
        <v>486</v>
      </c>
      <c r="D1385">
        <f t="shared" ca="1" si="65"/>
        <v>-1.4999999999999999E-2</v>
      </c>
      <c r="E1385">
        <f t="shared" ca="1" si="68"/>
        <v>0</v>
      </c>
      <c r="F1385">
        <f t="shared" ca="1" si="69"/>
        <v>31</v>
      </c>
      <c r="G1385">
        <f t="shared" ca="1" si="70"/>
        <v>32</v>
      </c>
      <c r="M1385">
        <v>929</v>
      </c>
      <c r="N1385">
        <v>16.684000000000001</v>
      </c>
    </row>
    <row r="1386" spans="1:14">
      <c r="A1386" s="54">
        <f>formulas!O226</f>
        <v>0</v>
      </c>
      <c r="B1386" s="33">
        <f t="shared" ca="1" si="66"/>
        <v>32</v>
      </c>
      <c r="C1386">
        <f t="shared" si="67"/>
        <v>486</v>
      </c>
      <c r="D1386">
        <f t="shared" ca="1" si="65"/>
        <v>-1.4999999999999999E-2</v>
      </c>
      <c r="E1386">
        <f t="shared" ca="1" si="68"/>
        <v>0</v>
      </c>
      <c r="F1386">
        <f t="shared" ca="1" si="69"/>
        <v>31</v>
      </c>
      <c r="G1386">
        <f t="shared" ca="1" si="70"/>
        <v>32</v>
      </c>
      <c r="M1386">
        <v>930</v>
      </c>
      <c r="N1386">
        <v>16.704999999999998</v>
      </c>
    </row>
    <row r="1387" spans="1:14">
      <c r="A1387" s="54">
        <f>formulas!O227</f>
        <v>0</v>
      </c>
      <c r="B1387" s="33">
        <f t="shared" ca="1" si="66"/>
        <v>32</v>
      </c>
      <c r="C1387">
        <f t="shared" si="67"/>
        <v>486</v>
      </c>
      <c r="D1387">
        <f t="shared" ca="1" si="65"/>
        <v>-1.4999999999999999E-2</v>
      </c>
      <c r="E1387">
        <f t="shared" ca="1" si="68"/>
        <v>0</v>
      </c>
      <c r="F1387">
        <f t="shared" ca="1" si="69"/>
        <v>31</v>
      </c>
      <c r="G1387">
        <f t="shared" ca="1" si="70"/>
        <v>32</v>
      </c>
      <c r="M1387">
        <v>931</v>
      </c>
      <c r="N1387">
        <v>16.727</v>
      </c>
    </row>
    <row r="1388" spans="1:14">
      <c r="A1388" s="54">
        <f>formulas!O228</f>
        <v>0</v>
      </c>
      <c r="B1388" s="33">
        <f t="shared" ca="1" si="66"/>
        <v>32</v>
      </c>
      <c r="C1388">
        <f t="shared" si="67"/>
        <v>486</v>
      </c>
      <c r="D1388">
        <f t="shared" ca="1" si="65"/>
        <v>-1.4999999999999999E-2</v>
      </c>
      <c r="E1388">
        <f t="shared" ca="1" si="68"/>
        <v>0</v>
      </c>
      <c r="F1388">
        <f t="shared" ca="1" si="69"/>
        <v>31</v>
      </c>
      <c r="G1388">
        <f t="shared" ca="1" si="70"/>
        <v>32</v>
      </c>
      <c r="M1388">
        <v>932</v>
      </c>
      <c r="N1388">
        <v>16.748000000000001</v>
      </c>
    </row>
    <row r="1389" spans="1:14">
      <c r="A1389" s="54">
        <f>formulas!O229</f>
        <v>0</v>
      </c>
      <c r="B1389" s="33">
        <f t="shared" ca="1" si="66"/>
        <v>32</v>
      </c>
      <c r="C1389">
        <f t="shared" si="67"/>
        <v>486</v>
      </c>
      <c r="D1389">
        <f t="shared" ca="1" si="65"/>
        <v>-1.4999999999999999E-2</v>
      </c>
      <c r="E1389">
        <f t="shared" ca="1" si="68"/>
        <v>0</v>
      </c>
      <c r="F1389">
        <f t="shared" ca="1" si="69"/>
        <v>31</v>
      </c>
      <c r="G1389">
        <f t="shared" ca="1" si="70"/>
        <v>32</v>
      </c>
      <c r="M1389">
        <v>933</v>
      </c>
      <c r="N1389">
        <v>16.768999999999998</v>
      </c>
    </row>
    <row r="1390" spans="1:14">
      <c r="A1390" s="54">
        <f>formulas!O230</f>
        <v>0</v>
      </c>
      <c r="B1390" s="33">
        <f t="shared" ca="1" si="66"/>
        <v>32</v>
      </c>
      <c r="C1390">
        <f t="shared" si="67"/>
        <v>486</v>
      </c>
      <c r="D1390">
        <f t="shared" ca="1" si="65"/>
        <v>-1.4999999999999999E-2</v>
      </c>
      <c r="E1390">
        <f t="shared" ca="1" si="68"/>
        <v>0</v>
      </c>
      <c r="F1390">
        <f t="shared" ca="1" si="69"/>
        <v>31</v>
      </c>
      <c r="G1390">
        <f t="shared" ca="1" si="70"/>
        <v>32</v>
      </c>
      <c r="M1390">
        <v>934</v>
      </c>
      <c r="N1390">
        <v>16.79</v>
      </c>
    </row>
    <row r="1391" spans="1:14">
      <c r="A1391" s="54">
        <f>formulas!O231</f>
        <v>0</v>
      </c>
      <c r="B1391" s="33">
        <f t="shared" ca="1" si="66"/>
        <v>32</v>
      </c>
      <c r="C1391">
        <f t="shared" si="67"/>
        <v>486</v>
      </c>
      <c r="D1391">
        <f t="shared" ca="1" si="65"/>
        <v>-1.4999999999999999E-2</v>
      </c>
      <c r="E1391">
        <f t="shared" ca="1" si="68"/>
        <v>0</v>
      </c>
      <c r="F1391">
        <f t="shared" ca="1" si="69"/>
        <v>31</v>
      </c>
      <c r="G1391">
        <f t="shared" ca="1" si="70"/>
        <v>32</v>
      </c>
      <c r="M1391">
        <v>935</v>
      </c>
      <c r="N1391">
        <v>16.812000000000001</v>
      </c>
    </row>
    <row r="1392" spans="1:14">
      <c r="A1392" s="54">
        <f>formulas!O232</f>
        <v>0</v>
      </c>
      <c r="B1392" s="33">
        <f t="shared" ca="1" si="66"/>
        <v>32</v>
      </c>
      <c r="C1392">
        <f t="shared" si="67"/>
        <v>486</v>
      </c>
      <c r="D1392">
        <f t="shared" ca="1" si="65"/>
        <v>-1.4999999999999999E-2</v>
      </c>
      <c r="E1392">
        <f t="shared" ca="1" si="68"/>
        <v>0</v>
      </c>
      <c r="F1392">
        <f t="shared" ca="1" si="69"/>
        <v>31</v>
      </c>
      <c r="G1392">
        <f t="shared" ca="1" si="70"/>
        <v>32</v>
      </c>
      <c r="M1392">
        <v>936</v>
      </c>
      <c r="N1392">
        <v>16.832999999999998</v>
      </c>
    </row>
    <row r="1393" spans="1:14">
      <c r="A1393" s="54">
        <f>formulas!O233</f>
        <v>0</v>
      </c>
      <c r="B1393" s="33">
        <f t="shared" ca="1" si="66"/>
        <v>32</v>
      </c>
      <c r="C1393">
        <f t="shared" si="67"/>
        <v>486</v>
      </c>
      <c r="D1393">
        <f t="shared" ref="D1393:D1456" ca="1" si="71">INDIRECT(ADDRESS(C1393+1,14))</f>
        <v>-1.4999999999999999E-2</v>
      </c>
      <c r="E1393">
        <f t="shared" ca="1" si="68"/>
        <v>0</v>
      </c>
      <c r="F1393">
        <f t="shared" ca="1" si="69"/>
        <v>31</v>
      </c>
      <c r="G1393">
        <f t="shared" ca="1" si="70"/>
        <v>32</v>
      </c>
      <c r="M1393">
        <v>937</v>
      </c>
      <c r="N1393">
        <v>16.853999999999999</v>
      </c>
    </row>
    <row r="1394" spans="1:14">
      <c r="A1394" s="54">
        <f>formulas!O234</f>
        <v>0</v>
      </c>
      <c r="B1394" s="33">
        <f t="shared" ca="1" si="66"/>
        <v>32</v>
      </c>
      <c r="C1394">
        <f t="shared" si="67"/>
        <v>486</v>
      </c>
      <c r="D1394">
        <f t="shared" ca="1" si="71"/>
        <v>-1.4999999999999999E-2</v>
      </c>
      <c r="E1394">
        <f t="shared" ca="1" si="68"/>
        <v>0</v>
      </c>
      <c r="F1394">
        <f t="shared" ca="1" si="69"/>
        <v>31</v>
      </c>
      <c r="G1394">
        <f t="shared" ca="1" si="70"/>
        <v>32</v>
      </c>
      <c r="M1394">
        <v>938</v>
      </c>
      <c r="N1394">
        <v>16.875</v>
      </c>
    </row>
    <row r="1395" spans="1:14">
      <c r="A1395" s="54">
        <f>formulas!O235</f>
        <v>0</v>
      </c>
      <c r="B1395" s="33">
        <f t="shared" ca="1" si="66"/>
        <v>32</v>
      </c>
      <c r="C1395">
        <f t="shared" si="67"/>
        <v>486</v>
      </c>
      <c r="D1395">
        <f t="shared" ca="1" si="71"/>
        <v>-1.4999999999999999E-2</v>
      </c>
      <c r="E1395">
        <f t="shared" ca="1" si="68"/>
        <v>0</v>
      </c>
      <c r="F1395">
        <f t="shared" ca="1" si="69"/>
        <v>31</v>
      </c>
      <c r="G1395">
        <f t="shared" ca="1" si="70"/>
        <v>32</v>
      </c>
      <c r="M1395">
        <v>939</v>
      </c>
      <c r="N1395">
        <v>16.896999999999998</v>
      </c>
    </row>
    <row r="1396" spans="1:14">
      <c r="A1396" s="54">
        <f>formulas!O236</f>
        <v>0</v>
      </c>
      <c r="B1396" s="33">
        <f t="shared" ca="1" si="66"/>
        <v>32</v>
      </c>
      <c r="C1396">
        <f t="shared" si="67"/>
        <v>486</v>
      </c>
      <c r="D1396">
        <f t="shared" ca="1" si="71"/>
        <v>-1.4999999999999999E-2</v>
      </c>
      <c r="E1396">
        <f t="shared" ca="1" si="68"/>
        <v>0</v>
      </c>
      <c r="F1396">
        <f t="shared" ca="1" si="69"/>
        <v>31</v>
      </c>
      <c r="G1396">
        <f t="shared" ca="1" si="70"/>
        <v>32</v>
      </c>
      <c r="M1396">
        <v>940</v>
      </c>
      <c r="N1396">
        <v>16.917999999999999</v>
      </c>
    </row>
    <row r="1397" spans="1:14">
      <c r="A1397" s="54">
        <f>formulas!O237</f>
        <v>0</v>
      </c>
      <c r="B1397" s="33">
        <f t="shared" ca="1" si="66"/>
        <v>32</v>
      </c>
      <c r="C1397">
        <f t="shared" si="67"/>
        <v>486</v>
      </c>
      <c r="D1397">
        <f t="shared" ca="1" si="71"/>
        <v>-1.4999999999999999E-2</v>
      </c>
      <c r="E1397">
        <f t="shared" ca="1" si="68"/>
        <v>0</v>
      </c>
      <c r="F1397">
        <f t="shared" ca="1" si="69"/>
        <v>31</v>
      </c>
      <c r="G1397">
        <f t="shared" ca="1" si="70"/>
        <v>32</v>
      </c>
      <c r="M1397">
        <v>941</v>
      </c>
      <c r="N1397">
        <v>16.939</v>
      </c>
    </row>
    <row r="1398" spans="1:14">
      <c r="A1398" s="54">
        <f>formulas!O238</f>
        <v>0</v>
      </c>
      <c r="B1398" s="33">
        <f t="shared" ca="1" si="66"/>
        <v>32</v>
      </c>
      <c r="C1398">
        <f t="shared" si="67"/>
        <v>486</v>
      </c>
      <c r="D1398">
        <f t="shared" ca="1" si="71"/>
        <v>-1.4999999999999999E-2</v>
      </c>
      <c r="E1398">
        <f t="shared" ca="1" si="68"/>
        <v>0</v>
      </c>
      <c r="F1398">
        <f t="shared" ca="1" si="69"/>
        <v>31</v>
      </c>
      <c r="G1398">
        <f t="shared" ca="1" si="70"/>
        <v>32</v>
      </c>
      <c r="M1398">
        <v>942</v>
      </c>
      <c r="N1398">
        <v>16.960999999999999</v>
      </c>
    </row>
    <row r="1399" spans="1:14">
      <c r="A1399" s="54">
        <f>formulas!O239</f>
        <v>0</v>
      </c>
      <c r="B1399" s="33">
        <f t="shared" ca="1" si="66"/>
        <v>32</v>
      </c>
      <c r="C1399">
        <f t="shared" si="67"/>
        <v>486</v>
      </c>
      <c r="D1399">
        <f t="shared" ca="1" si="71"/>
        <v>-1.4999999999999999E-2</v>
      </c>
      <c r="E1399">
        <f t="shared" ca="1" si="68"/>
        <v>0</v>
      </c>
      <c r="F1399">
        <f t="shared" ca="1" si="69"/>
        <v>31</v>
      </c>
      <c r="G1399">
        <f t="shared" ca="1" si="70"/>
        <v>32</v>
      </c>
      <c r="M1399">
        <v>943</v>
      </c>
      <c r="N1399">
        <v>16.981999999999999</v>
      </c>
    </row>
    <row r="1400" spans="1:14">
      <c r="A1400" s="54">
        <f>formulas!O240</f>
        <v>0</v>
      </c>
      <c r="B1400" s="33">
        <f t="shared" ca="1" si="66"/>
        <v>32</v>
      </c>
      <c r="C1400">
        <f t="shared" si="67"/>
        <v>486</v>
      </c>
      <c r="D1400">
        <f t="shared" ca="1" si="71"/>
        <v>-1.4999999999999999E-2</v>
      </c>
      <c r="E1400">
        <f t="shared" ca="1" si="68"/>
        <v>0</v>
      </c>
      <c r="F1400">
        <f t="shared" ca="1" si="69"/>
        <v>31</v>
      </c>
      <c r="G1400">
        <f t="shared" ca="1" si="70"/>
        <v>32</v>
      </c>
      <c r="M1400">
        <v>944</v>
      </c>
      <c r="N1400">
        <v>17.003</v>
      </c>
    </row>
    <row r="1401" spans="1:14">
      <c r="A1401" s="54">
        <f>formulas!O241</f>
        <v>0</v>
      </c>
      <c r="B1401" s="33">
        <f t="shared" ca="1" si="66"/>
        <v>32</v>
      </c>
      <c r="C1401">
        <f t="shared" si="67"/>
        <v>486</v>
      </c>
      <c r="D1401">
        <f t="shared" ca="1" si="71"/>
        <v>-1.4999999999999999E-2</v>
      </c>
      <c r="E1401">
        <f t="shared" ca="1" si="68"/>
        <v>0</v>
      </c>
      <c r="F1401">
        <f t="shared" ca="1" si="69"/>
        <v>31</v>
      </c>
      <c r="G1401">
        <f t="shared" ca="1" si="70"/>
        <v>32</v>
      </c>
      <c r="M1401">
        <v>945</v>
      </c>
      <c r="N1401">
        <v>17.024999999999999</v>
      </c>
    </row>
    <row r="1402" spans="1:14">
      <c r="A1402" s="54">
        <f>formulas!O242</f>
        <v>0</v>
      </c>
      <c r="B1402" s="33">
        <f t="shared" ca="1" si="66"/>
        <v>32</v>
      </c>
      <c r="C1402">
        <f t="shared" si="67"/>
        <v>486</v>
      </c>
      <c r="D1402">
        <f t="shared" ca="1" si="71"/>
        <v>-1.4999999999999999E-2</v>
      </c>
      <c r="E1402">
        <f t="shared" ca="1" si="68"/>
        <v>0</v>
      </c>
      <c r="F1402">
        <f t="shared" ca="1" si="69"/>
        <v>31</v>
      </c>
      <c r="G1402">
        <f t="shared" ca="1" si="70"/>
        <v>32</v>
      </c>
      <c r="M1402">
        <v>946</v>
      </c>
      <c r="N1402">
        <v>17.045999999999999</v>
      </c>
    </row>
    <row r="1403" spans="1:14">
      <c r="A1403" s="54">
        <f>formulas!O243</f>
        <v>0</v>
      </c>
      <c r="B1403" s="33">
        <f t="shared" ca="1" si="66"/>
        <v>32</v>
      </c>
      <c r="C1403">
        <f t="shared" si="67"/>
        <v>486</v>
      </c>
      <c r="D1403">
        <f t="shared" ca="1" si="71"/>
        <v>-1.4999999999999999E-2</v>
      </c>
      <c r="E1403">
        <f t="shared" ca="1" si="68"/>
        <v>0</v>
      </c>
      <c r="F1403">
        <f t="shared" ca="1" si="69"/>
        <v>31</v>
      </c>
      <c r="G1403">
        <f t="shared" ca="1" si="70"/>
        <v>32</v>
      </c>
      <c r="M1403">
        <v>947</v>
      </c>
      <c r="N1403">
        <v>17.067</v>
      </c>
    </row>
    <row r="1404" spans="1:14">
      <c r="A1404" s="54">
        <f>formulas!O244</f>
        <v>0</v>
      </c>
      <c r="B1404" s="33">
        <f t="shared" ca="1" si="66"/>
        <v>32</v>
      </c>
      <c r="C1404">
        <f t="shared" si="67"/>
        <v>486</v>
      </c>
      <c r="D1404">
        <f t="shared" ca="1" si="71"/>
        <v>-1.4999999999999999E-2</v>
      </c>
      <c r="E1404">
        <f t="shared" ca="1" si="68"/>
        <v>0</v>
      </c>
      <c r="F1404">
        <f t="shared" ca="1" si="69"/>
        <v>31</v>
      </c>
      <c r="G1404">
        <f t="shared" ca="1" si="70"/>
        <v>32</v>
      </c>
      <c r="M1404">
        <v>948</v>
      </c>
      <c r="N1404">
        <v>17.088000000000001</v>
      </c>
    </row>
    <row r="1405" spans="1:14">
      <c r="A1405" s="54">
        <f>formulas!O245</f>
        <v>0</v>
      </c>
      <c r="B1405" s="33">
        <f t="shared" ca="1" si="66"/>
        <v>32</v>
      </c>
      <c r="C1405">
        <f t="shared" si="67"/>
        <v>486</v>
      </c>
      <c r="D1405">
        <f t="shared" ca="1" si="71"/>
        <v>-1.4999999999999999E-2</v>
      </c>
      <c r="E1405">
        <f t="shared" ca="1" si="68"/>
        <v>0</v>
      </c>
      <c r="F1405">
        <f t="shared" ca="1" si="69"/>
        <v>31</v>
      </c>
      <c r="G1405">
        <f t="shared" ca="1" si="70"/>
        <v>32</v>
      </c>
      <c r="M1405">
        <v>949</v>
      </c>
      <c r="N1405">
        <v>17.11</v>
      </c>
    </row>
    <row r="1406" spans="1:14">
      <c r="A1406" s="54">
        <f>formulas!O246</f>
        <v>0</v>
      </c>
      <c r="B1406" s="33">
        <f t="shared" ca="1" si="66"/>
        <v>32</v>
      </c>
      <c r="C1406">
        <f t="shared" si="67"/>
        <v>486</v>
      </c>
      <c r="D1406">
        <f t="shared" ca="1" si="71"/>
        <v>-1.4999999999999999E-2</v>
      </c>
      <c r="E1406">
        <f t="shared" ca="1" si="68"/>
        <v>0</v>
      </c>
      <c r="F1406">
        <f t="shared" ca="1" si="69"/>
        <v>31</v>
      </c>
      <c r="G1406">
        <f t="shared" ca="1" si="70"/>
        <v>32</v>
      </c>
      <c r="M1406">
        <v>950</v>
      </c>
      <c r="N1406">
        <v>17.131</v>
      </c>
    </row>
    <row r="1407" spans="1:14">
      <c r="A1407" s="54">
        <f>formulas!O247</f>
        <v>0</v>
      </c>
      <c r="B1407" s="33">
        <f t="shared" ca="1" si="66"/>
        <v>32</v>
      </c>
      <c r="C1407">
        <f t="shared" si="67"/>
        <v>486</v>
      </c>
      <c r="D1407">
        <f t="shared" ca="1" si="71"/>
        <v>-1.4999999999999999E-2</v>
      </c>
      <c r="E1407">
        <f t="shared" ca="1" si="68"/>
        <v>0</v>
      </c>
      <c r="F1407">
        <f t="shared" ca="1" si="69"/>
        <v>31</v>
      </c>
      <c r="G1407">
        <f t="shared" ca="1" si="70"/>
        <v>32</v>
      </c>
      <c r="M1407">
        <v>951</v>
      </c>
      <c r="N1407">
        <v>17.152000000000001</v>
      </c>
    </row>
    <row r="1408" spans="1:14">
      <c r="A1408" s="54">
        <f>formulas!O248</f>
        <v>0</v>
      </c>
      <c r="B1408" s="33">
        <f t="shared" ca="1" si="66"/>
        <v>32</v>
      </c>
      <c r="C1408">
        <f t="shared" si="67"/>
        <v>486</v>
      </c>
      <c r="D1408">
        <f t="shared" ca="1" si="71"/>
        <v>-1.4999999999999999E-2</v>
      </c>
      <c r="E1408">
        <f t="shared" ca="1" si="68"/>
        <v>0</v>
      </c>
      <c r="F1408">
        <f t="shared" ca="1" si="69"/>
        <v>31</v>
      </c>
      <c r="G1408">
        <f t="shared" ca="1" si="70"/>
        <v>32</v>
      </c>
      <c r="M1408">
        <v>952</v>
      </c>
      <c r="N1408">
        <v>17.173999999999999</v>
      </c>
    </row>
    <row r="1409" spans="1:14">
      <c r="A1409" s="54">
        <f>formulas!O249</f>
        <v>0</v>
      </c>
      <c r="B1409" s="33">
        <f t="shared" ca="1" si="66"/>
        <v>32</v>
      </c>
      <c r="C1409">
        <f t="shared" si="67"/>
        <v>486</v>
      </c>
      <c r="D1409">
        <f t="shared" ca="1" si="71"/>
        <v>-1.4999999999999999E-2</v>
      </c>
      <c r="E1409">
        <f t="shared" ca="1" si="68"/>
        <v>0</v>
      </c>
      <c r="F1409">
        <f t="shared" ca="1" si="69"/>
        <v>31</v>
      </c>
      <c r="G1409">
        <f t="shared" ca="1" si="70"/>
        <v>32</v>
      </c>
      <c r="M1409">
        <v>953</v>
      </c>
      <c r="N1409">
        <v>17.195</v>
      </c>
    </row>
    <row r="1410" spans="1:14">
      <c r="A1410" s="54">
        <f>formulas!O250</f>
        <v>0</v>
      </c>
      <c r="B1410" s="33">
        <f t="shared" ca="1" si="66"/>
        <v>32</v>
      </c>
      <c r="C1410">
        <f t="shared" si="67"/>
        <v>486</v>
      </c>
      <c r="D1410">
        <f t="shared" ca="1" si="71"/>
        <v>-1.4999999999999999E-2</v>
      </c>
      <c r="E1410">
        <f t="shared" ca="1" si="68"/>
        <v>0</v>
      </c>
      <c r="F1410">
        <f t="shared" ca="1" si="69"/>
        <v>31</v>
      </c>
      <c r="G1410">
        <f t="shared" ca="1" si="70"/>
        <v>32</v>
      </c>
      <c r="M1410">
        <v>954</v>
      </c>
      <c r="N1410">
        <v>17.216000000000001</v>
      </c>
    </row>
    <row r="1411" spans="1:14">
      <c r="A1411" s="54">
        <f>formulas!O251</f>
        <v>0</v>
      </c>
      <c r="B1411" s="33">
        <f t="shared" ca="1" si="66"/>
        <v>32</v>
      </c>
      <c r="C1411">
        <f t="shared" si="67"/>
        <v>486</v>
      </c>
      <c r="D1411">
        <f t="shared" ca="1" si="71"/>
        <v>-1.4999999999999999E-2</v>
      </c>
      <c r="E1411">
        <f t="shared" ca="1" si="68"/>
        <v>0</v>
      </c>
      <c r="F1411">
        <f t="shared" ca="1" si="69"/>
        <v>31</v>
      </c>
      <c r="G1411">
        <f t="shared" ca="1" si="70"/>
        <v>32</v>
      </c>
      <c r="M1411">
        <v>955</v>
      </c>
      <c r="N1411">
        <v>17.238</v>
      </c>
    </row>
    <row r="1412" spans="1:14">
      <c r="A1412" s="54">
        <f>formulas!O252</f>
        <v>0</v>
      </c>
      <c r="B1412" s="33">
        <f t="shared" ca="1" si="66"/>
        <v>32</v>
      </c>
      <c r="C1412">
        <f t="shared" si="67"/>
        <v>486</v>
      </c>
      <c r="D1412">
        <f t="shared" ca="1" si="71"/>
        <v>-1.4999999999999999E-2</v>
      </c>
      <c r="E1412">
        <f t="shared" ca="1" si="68"/>
        <v>0</v>
      </c>
      <c r="F1412">
        <f t="shared" ca="1" si="69"/>
        <v>31</v>
      </c>
      <c r="G1412">
        <f t="shared" ca="1" si="70"/>
        <v>32</v>
      </c>
      <c r="M1412">
        <v>956</v>
      </c>
      <c r="N1412">
        <v>17.259</v>
      </c>
    </row>
    <row r="1413" spans="1:14">
      <c r="A1413" s="54">
        <f>formulas!O253</f>
        <v>0</v>
      </c>
      <c r="B1413" s="33">
        <f t="shared" ca="1" si="66"/>
        <v>32</v>
      </c>
      <c r="C1413">
        <f t="shared" si="67"/>
        <v>486</v>
      </c>
      <c r="D1413">
        <f t="shared" ca="1" si="71"/>
        <v>-1.4999999999999999E-2</v>
      </c>
      <c r="E1413">
        <f t="shared" ca="1" si="68"/>
        <v>0</v>
      </c>
      <c r="F1413">
        <f t="shared" ca="1" si="69"/>
        <v>31</v>
      </c>
      <c r="G1413">
        <f t="shared" ca="1" si="70"/>
        <v>32</v>
      </c>
      <c r="M1413">
        <v>957</v>
      </c>
      <c r="N1413">
        <v>17.28</v>
      </c>
    </row>
    <row r="1414" spans="1:14">
      <c r="A1414" s="54">
        <f>formulas!O254</f>
        <v>0</v>
      </c>
      <c r="B1414" s="33">
        <f t="shared" ca="1" si="66"/>
        <v>32</v>
      </c>
      <c r="C1414">
        <f t="shared" si="67"/>
        <v>486</v>
      </c>
      <c r="D1414">
        <f t="shared" ca="1" si="71"/>
        <v>-1.4999999999999999E-2</v>
      </c>
      <c r="E1414">
        <f t="shared" ca="1" si="68"/>
        <v>0</v>
      </c>
      <c r="F1414">
        <f t="shared" ca="1" si="69"/>
        <v>31</v>
      </c>
      <c r="G1414">
        <f t="shared" ca="1" si="70"/>
        <v>32</v>
      </c>
      <c r="M1414">
        <v>958</v>
      </c>
      <c r="N1414">
        <v>17.302</v>
      </c>
    </row>
    <row r="1415" spans="1:14">
      <c r="A1415" s="54">
        <f>formulas!O255</f>
        <v>0</v>
      </c>
      <c r="B1415" s="33">
        <f t="shared" ca="1" si="66"/>
        <v>32</v>
      </c>
      <c r="C1415">
        <f t="shared" si="67"/>
        <v>486</v>
      </c>
      <c r="D1415">
        <f t="shared" ca="1" si="71"/>
        <v>-1.4999999999999999E-2</v>
      </c>
      <c r="E1415">
        <f t="shared" ca="1" si="68"/>
        <v>0</v>
      </c>
      <c r="F1415">
        <f t="shared" ca="1" si="69"/>
        <v>31</v>
      </c>
      <c r="G1415">
        <f t="shared" ca="1" si="70"/>
        <v>32</v>
      </c>
      <c r="M1415">
        <v>959</v>
      </c>
      <c r="N1415">
        <v>17.323</v>
      </c>
    </row>
    <row r="1416" spans="1:14">
      <c r="A1416" s="54">
        <f>formulas!O256</f>
        <v>0</v>
      </c>
      <c r="B1416" s="33">
        <f t="shared" ca="1" si="66"/>
        <v>32</v>
      </c>
      <c r="C1416">
        <f t="shared" si="67"/>
        <v>486</v>
      </c>
      <c r="D1416">
        <f t="shared" ca="1" si="71"/>
        <v>-1.4999999999999999E-2</v>
      </c>
      <c r="E1416">
        <f t="shared" ca="1" si="68"/>
        <v>0</v>
      </c>
      <c r="F1416">
        <f t="shared" ca="1" si="69"/>
        <v>31</v>
      </c>
      <c r="G1416">
        <f t="shared" ca="1" si="70"/>
        <v>32</v>
      </c>
      <c r="M1416">
        <v>960</v>
      </c>
      <c r="N1416">
        <v>17.344000000000001</v>
      </c>
    </row>
    <row r="1417" spans="1:14">
      <c r="A1417" s="54">
        <f>formulas!O257</f>
        <v>0</v>
      </c>
      <c r="B1417" s="33">
        <f t="shared" ca="1" si="66"/>
        <v>32</v>
      </c>
      <c r="C1417">
        <f t="shared" si="67"/>
        <v>486</v>
      </c>
      <c r="D1417">
        <f t="shared" ca="1" si="71"/>
        <v>-1.4999999999999999E-2</v>
      </c>
      <c r="E1417">
        <f t="shared" ca="1" si="68"/>
        <v>0</v>
      </c>
      <c r="F1417">
        <f t="shared" ca="1" si="69"/>
        <v>31</v>
      </c>
      <c r="G1417">
        <f t="shared" ca="1" si="70"/>
        <v>32</v>
      </c>
      <c r="M1417">
        <v>961</v>
      </c>
      <c r="N1417">
        <v>17.366</v>
      </c>
    </row>
    <row r="1418" spans="1:14">
      <c r="A1418" s="54">
        <f>formulas!O258</f>
        <v>0</v>
      </c>
      <c r="B1418" s="33">
        <f t="shared" ca="1" si="66"/>
        <v>32</v>
      </c>
      <c r="C1418">
        <f t="shared" si="67"/>
        <v>486</v>
      </c>
      <c r="D1418">
        <f t="shared" ca="1" si="71"/>
        <v>-1.4999999999999999E-2</v>
      </c>
      <c r="E1418">
        <f t="shared" ca="1" si="68"/>
        <v>0</v>
      </c>
      <c r="F1418">
        <f t="shared" ca="1" si="69"/>
        <v>31</v>
      </c>
      <c r="G1418">
        <f t="shared" ca="1" si="70"/>
        <v>32</v>
      </c>
      <c r="M1418">
        <v>962</v>
      </c>
      <c r="N1418">
        <v>17.387</v>
      </c>
    </row>
    <row r="1419" spans="1:14">
      <c r="A1419" s="54">
        <f>formulas!O259</f>
        <v>0</v>
      </c>
      <c r="B1419" s="33">
        <f t="shared" ca="1" si="66"/>
        <v>32</v>
      </c>
      <c r="C1419">
        <f t="shared" si="67"/>
        <v>486</v>
      </c>
      <c r="D1419">
        <f t="shared" ca="1" si="71"/>
        <v>-1.4999999999999999E-2</v>
      </c>
      <c r="E1419">
        <f t="shared" ca="1" si="68"/>
        <v>0</v>
      </c>
      <c r="F1419">
        <f t="shared" ca="1" si="69"/>
        <v>31</v>
      </c>
      <c r="G1419">
        <f t="shared" ca="1" si="70"/>
        <v>32</v>
      </c>
      <c r="M1419">
        <v>963</v>
      </c>
      <c r="N1419">
        <v>17.408000000000001</v>
      </c>
    </row>
    <row r="1420" spans="1:14">
      <c r="A1420" s="54">
        <f>formulas!O260</f>
        <v>0</v>
      </c>
      <c r="B1420" s="33">
        <f t="shared" ca="1" si="66"/>
        <v>32</v>
      </c>
      <c r="C1420">
        <f t="shared" si="67"/>
        <v>486</v>
      </c>
      <c r="D1420">
        <f t="shared" ca="1" si="71"/>
        <v>-1.4999999999999999E-2</v>
      </c>
      <c r="E1420">
        <f t="shared" ca="1" si="68"/>
        <v>0</v>
      </c>
      <c r="F1420">
        <f t="shared" ca="1" si="69"/>
        <v>31</v>
      </c>
      <c r="G1420">
        <f t="shared" ca="1" si="70"/>
        <v>32</v>
      </c>
      <c r="M1420">
        <v>964</v>
      </c>
      <c r="N1420">
        <v>17.43</v>
      </c>
    </row>
    <row r="1421" spans="1:14">
      <c r="A1421" s="54">
        <f>formulas!O261</f>
        <v>0</v>
      </c>
      <c r="B1421" s="33">
        <f t="shared" ca="1" si="66"/>
        <v>32</v>
      </c>
      <c r="C1421">
        <f t="shared" si="67"/>
        <v>486</v>
      </c>
      <c r="D1421">
        <f t="shared" ca="1" si="71"/>
        <v>-1.4999999999999999E-2</v>
      </c>
      <c r="E1421">
        <f t="shared" ca="1" si="68"/>
        <v>0</v>
      </c>
      <c r="F1421">
        <f t="shared" ca="1" si="69"/>
        <v>31</v>
      </c>
      <c r="G1421">
        <f t="shared" ca="1" si="70"/>
        <v>32</v>
      </c>
      <c r="M1421">
        <v>965</v>
      </c>
      <c r="N1421">
        <v>17.451000000000001</v>
      </c>
    </row>
    <row r="1422" spans="1:14">
      <c r="A1422" s="54">
        <f>formulas!O262</f>
        <v>0</v>
      </c>
      <c r="B1422" s="33">
        <f t="shared" ca="1" si="66"/>
        <v>32</v>
      </c>
      <c r="C1422">
        <f t="shared" si="67"/>
        <v>486</v>
      </c>
      <c r="D1422">
        <f t="shared" ca="1" si="71"/>
        <v>-1.4999999999999999E-2</v>
      </c>
      <c r="E1422">
        <f t="shared" ca="1" si="68"/>
        <v>0</v>
      </c>
      <c r="F1422">
        <f t="shared" ca="1" si="69"/>
        <v>31</v>
      </c>
      <c r="G1422">
        <f t="shared" ca="1" si="70"/>
        <v>32</v>
      </c>
      <c r="M1422">
        <v>966</v>
      </c>
      <c r="N1422">
        <v>17.472000000000001</v>
      </c>
    </row>
    <row r="1423" spans="1:14">
      <c r="A1423" s="54">
        <f>formulas!O263</f>
        <v>0</v>
      </c>
      <c r="B1423" s="33">
        <f t="shared" ca="1" si="66"/>
        <v>32</v>
      </c>
      <c r="C1423">
        <f t="shared" si="67"/>
        <v>486</v>
      </c>
      <c r="D1423">
        <f t="shared" ca="1" si="71"/>
        <v>-1.4999999999999999E-2</v>
      </c>
      <c r="E1423">
        <f t="shared" ca="1" si="68"/>
        <v>0</v>
      </c>
      <c r="F1423">
        <f t="shared" ca="1" si="69"/>
        <v>31</v>
      </c>
      <c r="G1423">
        <f t="shared" ca="1" si="70"/>
        <v>32</v>
      </c>
      <c r="M1423">
        <v>967</v>
      </c>
      <c r="N1423">
        <v>17.494</v>
      </c>
    </row>
    <row r="1424" spans="1:14">
      <c r="A1424" s="54">
        <f>formulas!O264</f>
        <v>0</v>
      </c>
      <c r="B1424" s="33">
        <f t="shared" ca="1" si="66"/>
        <v>32</v>
      </c>
      <c r="C1424">
        <f t="shared" si="67"/>
        <v>486</v>
      </c>
      <c r="D1424">
        <f t="shared" ca="1" si="71"/>
        <v>-1.4999999999999999E-2</v>
      </c>
      <c r="E1424">
        <f t="shared" ca="1" si="68"/>
        <v>0</v>
      </c>
      <c r="F1424">
        <f t="shared" ca="1" si="69"/>
        <v>31</v>
      </c>
      <c r="G1424">
        <f t="shared" ca="1" si="70"/>
        <v>32</v>
      </c>
      <c r="M1424">
        <v>968</v>
      </c>
      <c r="N1424">
        <v>17.515000000000001</v>
      </c>
    </row>
    <row r="1425" spans="1:14">
      <c r="A1425" s="54">
        <f>formulas!O265</f>
        <v>0</v>
      </c>
      <c r="B1425" s="33">
        <f t="shared" ref="B1425:B1488" ca="1" si="72">(A1425-D1425)/(E1425-D1425)*(G1425-F1425)+F1425</f>
        <v>32</v>
      </c>
      <c r="C1425">
        <f t="shared" ref="C1425:C1488" si="73">COUNTIF($N$2:$N$25400,"&lt;"&amp;A1425)</f>
        <v>486</v>
      </c>
      <c r="D1425">
        <f t="shared" ca="1" si="71"/>
        <v>-1.4999999999999999E-2</v>
      </c>
      <c r="E1425">
        <f t="shared" ref="E1425:E1488" ca="1" si="74">INDIRECT(ADDRESS(C1425+2,14))</f>
        <v>0</v>
      </c>
      <c r="F1425">
        <f t="shared" ref="F1425:F1488" ca="1" si="75">INDIRECT(ADDRESS(C1425+1,13))</f>
        <v>31</v>
      </c>
      <c r="G1425">
        <f t="shared" ref="G1425:G1488" ca="1" si="76">INDIRECT(ADDRESS(C1425+2,13))</f>
        <v>32</v>
      </c>
      <c r="M1425">
        <v>969</v>
      </c>
      <c r="N1425">
        <v>17.536000000000001</v>
      </c>
    </row>
    <row r="1426" spans="1:14">
      <c r="A1426" s="54">
        <f>formulas!O266</f>
        <v>0</v>
      </c>
      <c r="B1426" s="33">
        <f t="shared" ca="1" si="72"/>
        <v>32</v>
      </c>
      <c r="C1426">
        <f t="shared" si="73"/>
        <v>486</v>
      </c>
      <c r="D1426">
        <f t="shared" ca="1" si="71"/>
        <v>-1.4999999999999999E-2</v>
      </c>
      <c r="E1426">
        <f t="shared" ca="1" si="74"/>
        <v>0</v>
      </c>
      <c r="F1426">
        <f t="shared" ca="1" si="75"/>
        <v>31</v>
      </c>
      <c r="G1426">
        <f t="shared" ca="1" si="76"/>
        <v>32</v>
      </c>
      <c r="M1426">
        <v>970</v>
      </c>
      <c r="N1426">
        <v>17.558</v>
      </c>
    </row>
    <row r="1427" spans="1:14">
      <c r="A1427" s="54">
        <f>formulas!O267</f>
        <v>0</v>
      </c>
      <c r="B1427" s="33">
        <f t="shared" ca="1" si="72"/>
        <v>32</v>
      </c>
      <c r="C1427">
        <f t="shared" si="73"/>
        <v>486</v>
      </c>
      <c r="D1427">
        <f t="shared" ca="1" si="71"/>
        <v>-1.4999999999999999E-2</v>
      </c>
      <c r="E1427">
        <f t="shared" ca="1" si="74"/>
        <v>0</v>
      </c>
      <c r="F1427">
        <f t="shared" ca="1" si="75"/>
        <v>31</v>
      </c>
      <c r="G1427">
        <f t="shared" ca="1" si="76"/>
        <v>32</v>
      </c>
      <c r="M1427">
        <v>971</v>
      </c>
      <c r="N1427">
        <v>17.579000000000001</v>
      </c>
    </row>
    <row r="1428" spans="1:14">
      <c r="A1428" s="54">
        <f>formulas!O268</f>
        <v>0</v>
      </c>
      <c r="B1428" s="33">
        <f t="shared" ca="1" si="72"/>
        <v>32</v>
      </c>
      <c r="C1428">
        <f t="shared" si="73"/>
        <v>486</v>
      </c>
      <c r="D1428">
        <f t="shared" ca="1" si="71"/>
        <v>-1.4999999999999999E-2</v>
      </c>
      <c r="E1428">
        <f t="shared" ca="1" si="74"/>
        <v>0</v>
      </c>
      <c r="F1428">
        <f t="shared" ca="1" si="75"/>
        <v>31</v>
      </c>
      <c r="G1428">
        <f t="shared" ca="1" si="76"/>
        <v>32</v>
      </c>
      <c r="M1428">
        <v>972</v>
      </c>
      <c r="N1428">
        <v>17.600999999999999</v>
      </c>
    </row>
    <row r="1429" spans="1:14">
      <c r="A1429" s="54">
        <f>formulas!O269</f>
        <v>0</v>
      </c>
      <c r="B1429" s="33">
        <f t="shared" ca="1" si="72"/>
        <v>32</v>
      </c>
      <c r="C1429">
        <f t="shared" si="73"/>
        <v>486</v>
      </c>
      <c r="D1429">
        <f t="shared" ca="1" si="71"/>
        <v>-1.4999999999999999E-2</v>
      </c>
      <c r="E1429">
        <f t="shared" ca="1" si="74"/>
        <v>0</v>
      </c>
      <c r="F1429">
        <f t="shared" ca="1" si="75"/>
        <v>31</v>
      </c>
      <c r="G1429">
        <f t="shared" ca="1" si="76"/>
        <v>32</v>
      </c>
      <c r="M1429">
        <v>973</v>
      </c>
      <c r="N1429">
        <v>17.622</v>
      </c>
    </row>
    <row r="1430" spans="1:14">
      <c r="A1430" s="54">
        <f>formulas!O270</f>
        <v>0</v>
      </c>
      <c r="B1430" s="33">
        <f t="shared" ca="1" si="72"/>
        <v>32</v>
      </c>
      <c r="C1430">
        <f t="shared" si="73"/>
        <v>486</v>
      </c>
      <c r="D1430">
        <f t="shared" ca="1" si="71"/>
        <v>-1.4999999999999999E-2</v>
      </c>
      <c r="E1430">
        <f t="shared" ca="1" si="74"/>
        <v>0</v>
      </c>
      <c r="F1430">
        <f t="shared" ca="1" si="75"/>
        <v>31</v>
      </c>
      <c r="G1430">
        <f t="shared" ca="1" si="76"/>
        <v>32</v>
      </c>
      <c r="M1430">
        <v>974</v>
      </c>
      <c r="N1430">
        <v>17.643000000000001</v>
      </c>
    </row>
    <row r="1431" spans="1:14">
      <c r="A1431" s="54">
        <f>formulas!O271</f>
        <v>0</v>
      </c>
      <c r="B1431" s="33">
        <f t="shared" ca="1" si="72"/>
        <v>32</v>
      </c>
      <c r="C1431">
        <f t="shared" si="73"/>
        <v>486</v>
      </c>
      <c r="D1431">
        <f t="shared" ca="1" si="71"/>
        <v>-1.4999999999999999E-2</v>
      </c>
      <c r="E1431">
        <f t="shared" ca="1" si="74"/>
        <v>0</v>
      </c>
      <c r="F1431">
        <f t="shared" ca="1" si="75"/>
        <v>31</v>
      </c>
      <c r="G1431">
        <f t="shared" ca="1" si="76"/>
        <v>32</v>
      </c>
      <c r="M1431">
        <v>975</v>
      </c>
      <c r="N1431">
        <v>17.664999999999999</v>
      </c>
    </row>
    <row r="1432" spans="1:14">
      <c r="A1432" s="54">
        <f>formulas!O272</f>
        <v>0</v>
      </c>
      <c r="B1432" s="33">
        <f t="shared" ca="1" si="72"/>
        <v>32</v>
      </c>
      <c r="C1432">
        <f t="shared" si="73"/>
        <v>486</v>
      </c>
      <c r="D1432">
        <f t="shared" ca="1" si="71"/>
        <v>-1.4999999999999999E-2</v>
      </c>
      <c r="E1432">
        <f t="shared" ca="1" si="74"/>
        <v>0</v>
      </c>
      <c r="F1432">
        <f t="shared" ca="1" si="75"/>
        <v>31</v>
      </c>
      <c r="G1432">
        <f t="shared" ca="1" si="76"/>
        <v>32</v>
      </c>
      <c r="M1432">
        <v>976</v>
      </c>
      <c r="N1432">
        <v>17.686</v>
      </c>
    </row>
    <row r="1433" spans="1:14">
      <c r="A1433" s="54">
        <f>formulas!O273</f>
        <v>0</v>
      </c>
      <c r="B1433" s="33">
        <f t="shared" ca="1" si="72"/>
        <v>32</v>
      </c>
      <c r="C1433">
        <f t="shared" si="73"/>
        <v>486</v>
      </c>
      <c r="D1433">
        <f t="shared" ca="1" si="71"/>
        <v>-1.4999999999999999E-2</v>
      </c>
      <c r="E1433">
        <f t="shared" ca="1" si="74"/>
        <v>0</v>
      </c>
      <c r="F1433">
        <f t="shared" ca="1" si="75"/>
        <v>31</v>
      </c>
      <c r="G1433">
        <f t="shared" ca="1" si="76"/>
        <v>32</v>
      </c>
      <c r="M1433">
        <v>977</v>
      </c>
      <c r="N1433">
        <v>17.707000000000001</v>
      </c>
    </row>
    <row r="1434" spans="1:14">
      <c r="A1434" s="54">
        <f>formulas!O274</f>
        <v>0</v>
      </c>
      <c r="B1434" s="33">
        <f t="shared" ca="1" si="72"/>
        <v>32</v>
      </c>
      <c r="C1434">
        <f t="shared" si="73"/>
        <v>486</v>
      </c>
      <c r="D1434">
        <f t="shared" ca="1" si="71"/>
        <v>-1.4999999999999999E-2</v>
      </c>
      <c r="E1434">
        <f t="shared" ca="1" si="74"/>
        <v>0</v>
      </c>
      <c r="F1434">
        <f t="shared" ca="1" si="75"/>
        <v>31</v>
      </c>
      <c r="G1434">
        <f t="shared" ca="1" si="76"/>
        <v>32</v>
      </c>
      <c r="M1434">
        <v>978</v>
      </c>
      <c r="N1434">
        <v>17.728999999999999</v>
      </c>
    </row>
    <row r="1435" spans="1:14">
      <c r="A1435" s="54">
        <f>formulas!O275</f>
        <v>0</v>
      </c>
      <c r="B1435" s="33">
        <f t="shared" ca="1" si="72"/>
        <v>32</v>
      </c>
      <c r="C1435">
        <f t="shared" si="73"/>
        <v>486</v>
      </c>
      <c r="D1435">
        <f t="shared" ca="1" si="71"/>
        <v>-1.4999999999999999E-2</v>
      </c>
      <c r="E1435">
        <f t="shared" ca="1" si="74"/>
        <v>0</v>
      </c>
      <c r="F1435">
        <f t="shared" ca="1" si="75"/>
        <v>31</v>
      </c>
      <c r="G1435">
        <f t="shared" ca="1" si="76"/>
        <v>32</v>
      </c>
      <c r="M1435">
        <v>979</v>
      </c>
      <c r="N1435">
        <v>17.75</v>
      </c>
    </row>
    <row r="1436" spans="1:14">
      <c r="A1436" s="54">
        <f>formulas!O276</f>
        <v>0</v>
      </c>
      <c r="B1436" s="33">
        <f t="shared" ca="1" si="72"/>
        <v>32</v>
      </c>
      <c r="C1436">
        <f t="shared" si="73"/>
        <v>486</v>
      </c>
      <c r="D1436">
        <f t="shared" ca="1" si="71"/>
        <v>-1.4999999999999999E-2</v>
      </c>
      <c r="E1436">
        <f t="shared" ca="1" si="74"/>
        <v>0</v>
      </c>
      <c r="F1436">
        <f t="shared" ca="1" si="75"/>
        <v>31</v>
      </c>
      <c r="G1436">
        <f t="shared" ca="1" si="76"/>
        <v>32</v>
      </c>
      <c r="M1436">
        <v>980</v>
      </c>
      <c r="N1436">
        <v>17.771999999999998</v>
      </c>
    </row>
    <row r="1437" spans="1:14">
      <c r="A1437" s="54">
        <f>formulas!O277</f>
        <v>0</v>
      </c>
      <c r="B1437" s="33">
        <f t="shared" ca="1" si="72"/>
        <v>32</v>
      </c>
      <c r="C1437">
        <f t="shared" si="73"/>
        <v>486</v>
      </c>
      <c r="D1437">
        <f t="shared" ca="1" si="71"/>
        <v>-1.4999999999999999E-2</v>
      </c>
      <c r="E1437">
        <f t="shared" ca="1" si="74"/>
        <v>0</v>
      </c>
      <c r="F1437">
        <f t="shared" ca="1" si="75"/>
        <v>31</v>
      </c>
      <c r="G1437">
        <f t="shared" ca="1" si="76"/>
        <v>32</v>
      </c>
      <c r="M1437">
        <v>981</v>
      </c>
      <c r="N1437">
        <v>17.792999999999999</v>
      </c>
    </row>
    <row r="1438" spans="1:14">
      <c r="A1438" s="54">
        <f>formulas!O278</f>
        <v>0</v>
      </c>
      <c r="B1438" s="33">
        <f t="shared" ca="1" si="72"/>
        <v>32</v>
      </c>
      <c r="C1438">
        <f t="shared" si="73"/>
        <v>486</v>
      </c>
      <c r="D1438">
        <f t="shared" ca="1" si="71"/>
        <v>-1.4999999999999999E-2</v>
      </c>
      <c r="E1438">
        <f t="shared" ca="1" si="74"/>
        <v>0</v>
      </c>
      <c r="F1438">
        <f t="shared" ca="1" si="75"/>
        <v>31</v>
      </c>
      <c r="G1438">
        <f t="shared" ca="1" si="76"/>
        <v>32</v>
      </c>
      <c r="M1438">
        <v>982</v>
      </c>
      <c r="N1438">
        <v>17.814</v>
      </c>
    </row>
    <row r="1439" spans="1:14">
      <c r="A1439" s="54">
        <f>formulas!O279</f>
        <v>0</v>
      </c>
      <c r="B1439" s="33">
        <f t="shared" ca="1" si="72"/>
        <v>32</v>
      </c>
      <c r="C1439">
        <f t="shared" si="73"/>
        <v>486</v>
      </c>
      <c r="D1439">
        <f t="shared" ca="1" si="71"/>
        <v>-1.4999999999999999E-2</v>
      </c>
      <c r="E1439">
        <f t="shared" ca="1" si="74"/>
        <v>0</v>
      </c>
      <c r="F1439">
        <f t="shared" ca="1" si="75"/>
        <v>31</v>
      </c>
      <c r="G1439">
        <f t="shared" ca="1" si="76"/>
        <v>32</v>
      </c>
      <c r="M1439">
        <v>983</v>
      </c>
      <c r="N1439">
        <v>17.835999999999999</v>
      </c>
    </row>
    <row r="1440" spans="1:14">
      <c r="A1440" s="54">
        <f>formulas!O280</f>
        <v>0</v>
      </c>
      <c r="B1440" s="33">
        <f t="shared" ca="1" si="72"/>
        <v>32</v>
      </c>
      <c r="C1440">
        <f t="shared" si="73"/>
        <v>486</v>
      </c>
      <c r="D1440">
        <f t="shared" ca="1" si="71"/>
        <v>-1.4999999999999999E-2</v>
      </c>
      <c r="E1440">
        <f t="shared" ca="1" si="74"/>
        <v>0</v>
      </c>
      <c r="F1440">
        <f t="shared" ca="1" si="75"/>
        <v>31</v>
      </c>
      <c r="G1440">
        <f t="shared" ca="1" si="76"/>
        <v>32</v>
      </c>
      <c r="M1440">
        <v>984</v>
      </c>
      <c r="N1440">
        <v>17.856999999999999</v>
      </c>
    </row>
    <row r="1441" spans="1:14">
      <c r="A1441" s="54">
        <f>formulas!O281</f>
        <v>0</v>
      </c>
      <c r="B1441" s="33">
        <f t="shared" ca="1" si="72"/>
        <v>32</v>
      </c>
      <c r="C1441">
        <f t="shared" si="73"/>
        <v>486</v>
      </c>
      <c r="D1441">
        <f t="shared" ca="1" si="71"/>
        <v>-1.4999999999999999E-2</v>
      </c>
      <c r="E1441">
        <f t="shared" ca="1" si="74"/>
        <v>0</v>
      </c>
      <c r="F1441">
        <f t="shared" ca="1" si="75"/>
        <v>31</v>
      </c>
      <c r="G1441">
        <f t="shared" ca="1" si="76"/>
        <v>32</v>
      </c>
      <c r="M1441">
        <v>985</v>
      </c>
      <c r="N1441">
        <v>17.879000000000001</v>
      </c>
    </row>
    <row r="1442" spans="1:14">
      <c r="A1442" s="54">
        <f>formulas!O282</f>
        <v>0</v>
      </c>
      <c r="B1442" s="33">
        <f t="shared" ca="1" si="72"/>
        <v>32</v>
      </c>
      <c r="C1442">
        <f t="shared" si="73"/>
        <v>486</v>
      </c>
      <c r="D1442">
        <f t="shared" ca="1" si="71"/>
        <v>-1.4999999999999999E-2</v>
      </c>
      <c r="E1442">
        <f t="shared" ca="1" si="74"/>
        <v>0</v>
      </c>
      <c r="F1442">
        <f t="shared" ca="1" si="75"/>
        <v>31</v>
      </c>
      <c r="G1442">
        <f t="shared" ca="1" si="76"/>
        <v>32</v>
      </c>
      <c r="M1442">
        <v>986</v>
      </c>
      <c r="N1442">
        <v>17.899999999999999</v>
      </c>
    </row>
    <row r="1443" spans="1:14">
      <c r="A1443" s="54">
        <f>formulas!O283</f>
        <v>0</v>
      </c>
      <c r="B1443" s="33">
        <f t="shared" ca="1" si="72"/>
        <v>32</v>
      </c>
      <c r="C1443">
        <f t="shared" si="73"/>
        <v>486</v>
      </c>
      <c r="D1443">
        <f t="shared" ca="1" si="71"/>
        <v>-1.4999999999999999E-2</v>
      </c>
      <c r="E1443">
        <f t="shared" ca="1" si="74"/>
        <v>0</v>
      </c>
      <c r="F1443">
        <f t="shared" ca="1" si="75"/>
        <v>31</v>
      </c>
      <c r="G1443">
        <f t="shared" ca="1" si="76"/>
        <v>32</v>
      </c>
      <c r="M1443">
        <v>987</v>
      </c>
      <c r="N1443">
        <v>17.920999999999999</v>
      </c>
    </row>
    <row r="1444" spans="1:14">
      <c r="A1444" s="54">
        <f>formulas!O284</f>
        <v>0</v>
      </c>
      <c r="B1444" s="33">
        <f t="shared" ca="1" si="72"/>
        <v>32</v>
      </c>
      <c r="C1444">
        <f t="shared" si="73"/>
        <v>486</v>
      </c>
      <c r="D1444">
        <f t="shared" ca="1" si="71"/>
        <v>-1.4999999999999999E-2</v>
      </c>
      <c r="E1444">
        <f t="shared" ca="1" si="74"/>
        <v>0</v>
      </c>
      <c r="F1444">
        <f t="shared" ca="1" si="75"/>
        <v>31</v>
      </c>
      <c r="G1444">
        <f t="shared" ca="1" si="76"/>
        <v>32</v>
      </c>
      <c r="M1444">
        <v>988</v>
      </c>
      <c r="N1444">
        <v>17.943000000000001</v>
      </c>
    </row>
    <row r="1445" spans="1:14">
      <c r="A1445" s="54">
        <f>formulas!O285</f>
        <v>0</v>
      </c>
      <c r="B1445" s="33">
        <f t="shared" ca="1" si="72"/>
        <v>32</v>
      </c>
      <c r="C1445">
        <f t="shared" si="73"/>
        <v>486</v>
      </c>
      <c r="D1445">
        <f t="shared" ca="1" si="71"/>
        <v>-1.4999999999999999E-2</v>
      </c>
      <c r="E1445">
        <f t="shared" ca="1" si="74"/>
        <v>0</v>
      </c>
      <c r="F1445">
        <f t="shared" ca="1" si="75"/>
        <v>31</v>
      </c>
      <c r="G1445">
        <f t="shared" ca="1" si="76"/>
        <v>32</v>
      </c>
      <c r="M1445">
        <v>989</v>
      </c>
      <c r="N1445">
        <v>17.963999999999999</v>
      </c>
    </row>
    <row r="1446" spans="1:14">
      <c r="A1446" s="54">
        <f>formulas!O286</f>
        <v>0</v>
      </c>
      <c r="B1446" s="33">
        <f t="shared" ca="1" si="72"/>
        <v>32</v>
      </c>
      <c r="C1446">
        <f t="shared" si="73"/>
        <v>486</v>
      </c>
      <c r="D1446">
        <f t="shared" ca="1" si="71"/>
        <v>-1.4999999999999999E-2</v>
      </c>
      <c r="E1446">
        <f t="shared" ca="1" si="74"/>
        <v>0</v>
      </c>
      <c r="F1446">
        <f t="shared" ca="1" si="75"/>
        <v>31</v>
      </c>
      <c r="G1446">
        <f t="shared" ca="1" si="76"/>
        <v>32</v>
      </c>
      <c r="M1446">
        <v>990</v>
      </c>
      <c r="N1446">
        <v>17.986000000000001</v>
      </c>
    </row>
    <row r="1447" spans="1:14">
      <c r="A1447" s="54">
        <f>formulas!O287</f>
        <v>0</v>
      </c>
      <c r="B1447" s="33">
        <f t="shared" ca="1" si="72"/>
        <v>32</v>
      </c>
      <c r="C1447">
        <f t="shared" si="73"/>
        <v>486</v>
      </c>
      <c r="D1447">
        <f t="shared" ca="1" si="71"/>
        <v>-1.4999999999999999E-2</v>
      </c>
      <c r="E1447">
        <f t="shared" ca="1" si="74"/>
        <v>0</v>
      </c>
      <c r="F1447">
        <f t="shared" ca="1" si="75"/>
        <v>31</v>
      </c>
      <c r="G1447">
        <f t="shared" ca="1" si="76"/>
        <v>32</v>
      </c>
      <c r="M1447">
        <v>991</v>
      </c>
      <c r="N1447">
        <v>18.007000000000001</v>
      </c>
    </row>
    <row r="1448" spans="1:14">
      <c r="A1448" s="54">
        <f>formulas!O288</f>
        <v>0</v>
      </c>
      <c r="B1448" s="33">
        <f t="shared" ca="1" si="72"/>
        <v>32</v>
      </c>
      <c r="C1448">
        <f t="shared" si="73"/>
        <v>486</v>
      </c>
      <c r="D1448">
        <f t="shared" ca="1" si="71"/>
        <v>-1.4999999999999999E-2</v>
      </c>
      <c r="E1448">
        <f t="shared" ca="1" si="74"/>
        <v>0</v>
      </c>
      <c r="F1448">
        <f t="shared" ca="1" si="75"/>
        <v>31</v>
      </c>
      <c r="G1448">
        <f t="shared" ca="1" si="76"/>
        <v>32</v>
      </c>
      <c r="M1448">
        <v>992</v>
      </c>
      <c r="N1448">
        <v>18.027999999999999</v>
      </c>
    </row>
    <row r="1449" spans="1:14">
      <c r="A1449" s="54">
        <f>formulas!O289</f>
        <v>0</v>
      </c>
      <c r="B1449" s="33">
        <f t="shared" ca="1" si="72"/>
        <v>32</v>
      </c>
      <c r="C1449">
        <f t="shared" si="73"/>
        <v>486</v>
      </c>
      <c r="D1449">
        <f t="shared" ca="1" si="71"/>
        <v>-1.4999999999999999E-2</v>
      </c>
      <c r="E1449">
        <f t="shared" ca="1" si="74"/>
        <v>0</v>
      </c>
      <c r="F1449">
        <f t="shared" ca="1" si="75"/>
        <v>31</v>
      </c>
      <c r="G1449">
        <f t="shared" ca="1" si="76"/>
        <v>32</v>
      </c>
      <c r="M1449">
        <v>993</v>
      </c>
      <c r="N1449">
        <v>18.05</v>
      </c>
    </row>
    <row r="1450" spans="1:14">
      <c r="A1450" s="54">
        <f>formulas!O290</f>
        <v>0</v>
      </c>
      <c r="B1450" s="33">
        <f t="shared" ca="1" si="72"/>
        <v>32</v>
      </c>
      <c r="C1450">
        <f t="shared" si="73"/>
        <v>486</v>
      </c>
      <c r="D1450">
        <f t="shared" ca="1" si="71"/>
        <v>-1.4999999999999999E-2</v>
      </c>
      <c r="E1450">
        <f t="shared" ca="1" si="74"/>
        <v>0</v>
      </c>
      <c r="F1450">
        <f t="shared" ca="1" si="75"/>
        <v>31</v>
      </c>
      <c r="G1450">
        <f t="shared" ca="1" si="76"/>
        <v>32</v>
      </c>
      <c r="M1450">
        <v>994</v>
      </c>
      <c r="N1450">
        <v>18.071000000000002</v>
      </c>
    </row>
    <row r="1451" spans="1:14">
      <c r="A1451" s="54">
        <f>formulas!O291</f>
        <v>0</v>
      </c>
      <c r="B1451" s="33">
        <f t="shared" ca="1" si="72"/>
        <v>32</v>
      </c>
      <c r="C1451">
        <f t="shared" si="73"/>
        <v>486</v>
      </c>
      <c r="D1451">
        <f t="shared" ca="1" si="71"/>
        <v>-1.4999999999999999E-2</v>
      </c>
      <c r="E1451">
        <f t="shared" ca="1" si="74"/>
        <v>0</v>
      </c>
      <c r="F1451">
        <f t="shared" ca="1" si="75"/>
        <v>31</v>
      </c>
      <c r="G1451">
        <f t="shared" ca="1" si="76"/>
        <v>32</v>
      </c>
      <c r="M1451">
        <v>995</v>
      </c>
      <c r="N1451">
        <v>18.093</v>
      </c>
    </row>
    <row r="1452" spans="1:14">
      <c r="A1452" s="54">
        <f>formulas!O292</f>
        <v>0</v>
      </c>
      <c r="B1452" s="33">
        <f t="shared" ca="1" si="72"/>
        <v>32</v>
      </c>
      <c r="C1452">
        <f t="shared" si="73"/>
        <v>486</v>
      </c>
      <c r="D1452">
        <f t="shared" ca="1" si="71"/>
        <v>-1.4999999999999999E-2</v>
      </c>
      <c r="E1452">
        <f t="shared" ca="1" si="74"/>
        <v>0</v>
      </c>
      <c r="F1452">
        <f t="shared" ca="1" si="75"/>
        <v>31</v>
      </c>
      <c r="G1452">
        <f t="shared" ca="1" si="76"/>
        <v>32</v>
      </c>
      <c r="M1452">
        <v>996</v>
      </c>
      <c r="N1452">
        <v>18.114000000000001</v>
      </c>
    </row>
    <row r="1453" spans="1:14">
      <c r="A1453" s="54">
        <f>formulas!O293</f>
        <v>0</v>
      </c>
      <c r="B1453" s="33">
        <f t="shared" ca="1" si="72"/>
        <v>32</v>
      </c>
      <c r="C1453">
        <f t="shared" si="73"/>
        <v>486</v>
      </c>
      <c r="D1453">
        <f t="shared" ca="1" si="71"/>
        <v>-1.4999999999999999E-2</v>
      </c>
      <c r="E1453">
        <f t="shared" ca="1" si="74"/>
        <v>0</v>
      </c>
      <c r="F1453">
        <f t="shared" ca="1" si="75"/>
        <v>31</v>
      </c>
      <c r="G1453">
        <f t="shared" ca="1" si="76"/>
        <v>32</v>
      </c>
      <c r="M1453">
        <v>997</v>
      </c>
      <c r="N1453">
        <v>18.135999999999999</v>
      </c>
    </row>
    <row r="1454" spans="1:14">
      <c r="A1454" s="54">
        <f>formulas!O294</f>
        <v>0</v>
      </c>
      <c r="B1454" s="33">
        <f t="shared" ca="1" si="72"/>
        <v>32</v>
      </c>
      <c r="C1454">
        <f t="shared" si="73"/>
        <v>486</v>
      </c>
      <c r="D1454">
        <f t="shared" ca="1" si="71"/>
        <v>-1.4999999999999999E-2</v>
      </c>
      <c r="E1454">
        <f t="shared" ca="1" si="74"/>
        <v>0</v>
      </c>
      <c r="F1454">
        <f t="shared" ca="1" si="75"/>
        <v>31</v>
      </c>
      <c r="G1454">
        <f t="shared" ca="1" si="76"/>
        <v>32</v>
      </c>
      <c r="M1454">
        <v>998</v>
      </c>
      <c r="N1454">
        <v>18.157</v>
      </c>
    </row>
    <row r="1455" spans="1:14">
      <c r="A1455" s="54">
        <f>formulas!O295</f>
        <v>0</v>
      </c>
      <c r="B1455" s="33">
        <f t="shared" ca="1" si="72"/>
        <v>32</v>
      </c>
      <c r="C1455">
        <f t="shared" si="73"/>
        <v>486</v>
      </c>
      <c r="D1455">
        <f t="shared" ca="1" si="71"/>
        <v>-1.4999999999999999E-2</v>
      </c>
      <c r="E1455">
        <f t="shared" ca="1" si="74"/>
        <v>0</v>
      </c>
      <c r="F1455">
        <f t="shared" ca="1" si="75"/>
        <v>31</v>
      </c>
      <c r="G1455">
        <f t="shared" ca="1" si="76"/>
        <v>32</v>
      </c>
      <c r="M1455">
        <v>999</v>
      </c>
      <c r="N1455">
        <v>18.178000000000001</v>
      </c>
    </row>
    <row r="1456" spans="1:14">
      <c r="A1456" s="54">
        <f>formulas!O296</f>
        <v>0</v>
      </c>
      <c r="B1456" s="33">
        <f t="shared" ca="1" si="72"/>
        <v>32</v>
      </c>
      <c r="C1456">
        <f t="shared" si="73"/>
        <v>486</v>
      </c>
      <c r="D1456">
        <f t="shared" ca="1" si="71"/>
        <v>-1.4999999999999999E-2</v>
      </c>
      <c r="E1456">
        <f t="shared" ca="1" si="74"/>
        <v>0</v>
      </c>
      <c r="F1456">
        <f t="shared" ca="1" si="75"/>
        <v>31</v>
      </c>
      <c r="G1456">
        <f t="shared" ca="1" si="76"/>
        <v>32</v>
      </c>
      <c r="M1456">
        <v>1000</v>
      </c>
      <c r="N1456">
        <v>18.2</v>
      </c>
    </row>
    <row r="1457" spans="1:14">
      <c r="A1457" s="54">
        <f>formulas!O297</f>
        <v>0</v>
      </c>
      <c r="B1457" s="33">
        <f t="shared" ca="1" si="72"/>
        <v>32</v>
      </c>
      <c r="C1457">
        <f t="shared" si="73"/>
        <v>486</v>
      </c>
      <c r="D1457">
        <f t="shared" ref="D1457:D1520" ca="1" si="77">INDIRECT(ADDRESS(C1457+1,14))</f>
        <v>-1.4999999999999999E-2</v>
      </c>
      <c r="E1457">
        <f t="shared" ca="1" si="74"/>
        <v>0</v>
      </c>
      <c r="F1457">
        <f t="shared" ca="1" si="75"/>
        <v>31</v>
      </c>
      <c r="G1457">
        <f t="shared" ca="1" si="76"/>
        <v>32</v>
      </c>
      <c r="M1457">
        <v>1001</v>
      </c>
      <c r="N1457">
        <v>18.221</v>
      </c>
    </row>
    <row r="1458" spans="1:14">
      <c r="A1458" s="54">
        <f>formulas!O298</f>
        <v>0</v>
      </c>
      <c r="B1458" s="33">
        <f t="shared" ca="1" si="72"/>
        <v>32</v>
      </c>
      <c r="C1458">
        <f t="shared" si="73"/>
        <v>486</v>
      </c>
      <c r="D1458">
        <f t="shared" ca="1" si="77"/>
        <v>-1.4999999999999999E-2</v>
      </c>
      <c r="E1458">
        <f t="shared" ca="1" si="74"/>
        <v>0</v>
      </c>
      <c r="F1458">
        <f t="shared" ca="1" si="75"/>
        <v>31</v>
      </c>
      <c r="G1458">
        <f t="shared" ca="1" si="76"/>
        <v>32</v>
      </c>
      <c r="M1458">
        <v>1002</v>
      </c>
      <c r="N1458">
        <v>18.242999999999999</v>
      </c>
    </row>
    <row r="1459" spans="1:14">
      <c r="A1459" s="54">
        <f>formulas!O299</f>
        <v>0</v>
      </c>
      <c r="B1459" s="33">
        <f t="shared" ca="1" si="72"/>
        <v>32</v>
      </c>
      <c r="C1459">
        <f t="shared" si="73"/>
        <v>486</v>
      </c>
      <c r="D1459">
        <f t="shared" ca="1" si="77"/>
        <v>-1.4999999999999999E-2</v>
      </c>
      <c r="E1459">
        <f t="shared" ca="1" si="74"/>
        <v>0</v>
      </c>
      <c r="F1459">
        <f t="shared" ca="1" si="75"/>
        <v>31</v>
      </c>
      <c r="G1459">
        <f t="shared" ca="1" si="76"/>
        <v>32</v>
      </c>
      <c r="M1459">
        <v>1003</v>
      </c>
      <c r="N1459">
        <v>18.263999999999999</v>
      </c>
    </row>
    <row r="1460" spans="1:14">
      <c r="A1460" s="54">
        <f>formulas!O300</f>
        <v>0</v>
      </c>
      <c r="B1460" s="33">
        <f t="shared" ca="1" si="72"/>
        <v>32</v>
      </c>
      <c r="C1460">
        <f t="shared" si="73"/>
        <v>486</v>
      </c>
      <c r="D1460">
        <f t="shared" ca="1" si="77"/>
        <v>-1.4999999999999999E-2</v>
      </c>
      <c r="E1460">
        <f t="shared" ca="1" si="74"/>
        <v>0</v>
      </c>
      <c r="F1460">
        <f t="shared" ca="1" si="75"/>
        <v>31</v>
      </c>
      <c r="G1460">
        <f t="shared" ca="1" si="76"/>
        <v>32</v>
      </c>
      <c r="M1460">
        <v>1004</v>
      </c>
      <c r="N1460">
        <v>18.286000000000001</v>
      </c>
    </row>
    <row r="1461" spans="1:14">
      <c r="A1461" s="54">
        <f>formulas!O301</f>
        <v>0</v>
      </c>
      <c r="B1461" s="33">
        <f t="shared" ca="1" si="72"/>
        <v>32</v>
      </c>
      <c r="C1461">
        <f t="shared" si="73"/>
        <v>486</v>
      </c>
      <c r="D1461">
        <f t="shared" ca="1" si="77"/>
        <v>-1.4999999999999999E-2</v>
      </c>
      <c r="E1461">
        <f t="shared" ca="1" si="74"/>
        <v>0</v>
      </c>
      <c r="F1461">
        <f t="shared" ca="1" si="75"/>
        <v>31</v>
      </c>
      <c r="G1461">
        <f t="shared" ca="1" si="76"/>
        <v>32</v>
      </c>
      <c r="M1461">
        <v>1005</v>
      </c>
      <c r="N1461">
        <v>18.306999999999999</v>
      </c>
    </row>
    <row r="1462" spans="1:14">
      <c r="A1462" s="54">
        <f>formulas!O302</f>
        <v>0</v>
      </c>
      <c r="B1462" s="33">
        <f t="shared" ca="1" si="72"/>
        <v>32</v>
      </c>
      <c r="C1462">
        <f t="shared" si="73"/>
        <v>486</v>
      </c>
      <c r="D1462">
        <f t="shared" ca="1" si="77"/>
        <v>-1.4999999999999999E-2</v>
      </c>
      <c r="E1462">
        <f t="shared" ca="1" si="74"/>
        <v>0</v>
      </c>
      <c r="F1462">
        <f t="shared" ca="1" si="75"/>
        <v>31</v>
      </c>
      <c r="G1462">
        <f t="shared" ca="1" si="76"/>
        <v>32</v>
      </c>
      <c r="M1462">
        <v>1006</v>
      </c>
      <c r="N1462">
        <v>18.327999999999999</v>
      </c>
    </row>
    <row r="1463" spans="1:14">
      <c r="A1463" s="54">
        <f>formulas!O303</f>
        <v>0</v>
      </c>
      <c r="B1463" s="33">
        <f t="shared" ca="1" si="72"/>
        <v>32</v>
      </c>
      <c r="C1463">
        <f t="shared" si="73"/>
        <v>486</v>
      </c>
      <c r="D1463">
        <f t="shared" ca="1" si="77"/>
        <v>-1.4999999999999999E-2</v>
      </c>
      <c r="E1463">
        <f t="shared" ca="1" si="74"/>
        <v>0</v>
      </c>
      <c r="F1463">
        <f t="shared" ca="1" si="75"/>
        <v>31</v>
      </c>
      <c r="G1463">
        <f t="shared" ca="1" si="76"/>
        <v>32</v>
      </c>
      <c r="M1463">
        <v>1007</v>
      </c>
      <c r="N1463">
        <v>18.350000000000001</v>
      </c>
    </row>
    <row r="1464" spans="1:14">
      <c r="A1464" s="54">
        <f>formulas!O304</f>
        <v>0</v>
      </c>
      <c r="B1464" s="33">
        <f t="shared" ca="1" si="72"/>
        <v>32</v>
      </c>
      <c r="C1464">
        <f t="shared" si="73"/>
        <v>486</v>
      </c>
      <c r="D1464">
        <f t="shared" ca="1" si="77"/>
        <v>-1.4999999999999999E-2</v>
      </c>
      <c r="E1464">
        <f t="shared" ca="1" si="74"/>
        <v>0</v>
      </c>
      <c r="F1464">
        <f t="shared" ca="1" si="75"/>
        <v>31</v>
      </c>
      <c r="G1464">
        <f t="shared" ca="1" si="76"/>
        <v>32</v>
      </c>
      <c r="M1464">
        <v>1008</v>
      </c>
      <c r="N1464">
        <v>18.370999999999999</v>
      </c>
    </row>
    <row r="1465" spans="1:14">
      <c r="A1465" s="54">
        <f>formulas!O305</f>
        <v>0</v>
      </c>
      <c r="B1465" s="33">
        <f t="shared" ca="1" si="72"/>
        <v>32</v>
      </c>
      <c r="C1465">
        <f t="shared" si="73"/>
        <v>486</v>
      </c>
      <c r="D1465">
        <f t="shared" ca="1" si="77"/>
        <v>-1.4999999999999999E-2</v>
      </c>
      <c r="E1465">
        <f t="shared" ca="1" si="74"/>
        <v>0</v>
      </c>
      <c r="F1465">
        <f t="shared" ca="1" si="75"/>
        <v>31</v>
      </c>
      <c r="G1465">
        <f t="shared" ca="1" si="76"/>
        <v>32</v>
      </c>
      <c r="M1465">
        <v>1009</v>
      </c>
      <c r="N1465">
        <v>18.393000000000001</v>
      </c>
    </row>
    <row r="1466" spans="1:14">
      <c r="A1466" s="54">
        <f>formulas!O306</f>
        <v>0</v>
      </c>
      <c r="B1466" s="33">
        <f t="shared" ca="1" si="72"/>
        <v>32</v>
      </c>
      <c r="C1466">
        <f t="shared" si="73"/>
        <v>486</v>
      </c>
      <c r="D1466">
        <f t="shared" ca="1" si="77"/>
        <v>-1.4999999999999999E-2</v>
      </c>
      <c r="E1466">
        <f t="shared" ca="1" si="74"/>
        <v>0</v>
      </c>
      <c r="F1466">
        <f t="shared" ca="1" si="75"/>
        <v>31</v>
      </c>
      <c r="G1466">
        <f t="shared" ca="1" si="76"/>
        <v>32</v>
      </c>
      <c r="M1466">
        <v>1010</v>
      </c>
      <c r="N1466">
        <v>18.414000000000001</v>
      </c>
    </row>
    <row r="1467" spans="1:14">
      <c r="A1467" s="54">
        <f>formulas!O307</f>
        <v>0</v>
      </c>
      <c r="B1467" s="33">
        <f t="shared" ca="1" si="72"/>
        <v>32</v>
      </c>
      <c r="C1467">
        <f t="shared" si="73"/>
        <v>486</v>
      </c>
      <c r="D1467">
        <f t="shared" ca="1" si="77"/>
        <v>-1.4999999999999999E-2</v>
      </c>
      <c r="E1467">
        <f t="shared" ca="1" si="74"/>
        <v>0</v>
      </c>
      <c r="F1467">
        <f t="shared" ca="1" si="75"/>
        <v>31</v>
      </c>
      <c r="G1467">
        <f t="shared" ca="1" si="76"/>
        <v>32</v>
      </c>
      <c r="M1467">
        <v>1011</v>
      </c>
      <c r="N1467">
        <v>18.436</v>
      </c>
    </row>
    <row r="1468" spans="1:14">
      <c r="A1468" s="54">
        <f>formulas!O308</f>
        <v>0</v>
      </c>
      <c r="B1468" s="33">
        <f t="shared" ca="1" si="72"/>
        <v>32</v>
      </c>
      <c r="C1468">
        <f t="shared" si="73"/>
        <v>486</v>
      </c>
      <c r="D1468">
        <f t="shared" ca="1" si="77"/>
        <v>-1.4999999999999999E-2</v>
      </c>
      <c r="E1468">
        <f t="shared" ca="1" si="74"/>
        <v>0</v>
      </c>
      <c r="F1468">
        <f t="shared" ca="1" si="75"/>
        <v>31</v>
      </c>
      <c r="G1468">
        <f t="shared" ca="1" si="76"/>
        <v>32</v>
      </c>
      <c r="M1468">
        <v>1012</v>
      </c>
      <c r="N1468">
        <v>18.457000000000001</v>
      </c>
    </row>
    <row r="1469" spans="1:14">
      <c r="A1469" s="54">
        <f>formulas!O309</f>
        <v>0</v>
      </c>
      <c r="B1469" s="33">
        <f t="shared" ca="1" si="72"/>
        <v>32</v>
      </c>
      <c r="C1469">
        <f t="shared" si="73"/>
        <v>486</v>
      </c>
      <c r="D1469">
        <f t="shared" ca="1" si="77"/>
        <v>-1.4999999999999999E-2</v>
      </c>
      <c r="E1469">
        <f t="shared" ca="1" si="74"/>
        <v>0</v>
      </c>
      <c r="F1469">
        <f t="shared" ca="1" si="75"/>
        <v>31</v>
      </c>
      <c r="G1469">
        <f t="shared" ca="1" si="76"/>
        <v>32</v>
      </c>
      <c r="M1469">
        <v>1013</v>
      </c>
      <c r="N1469">
        <v>18.478999999999999</v>
      </c>
    </row>
    <row r="1470" spans="1:14">
      <c r="A1470" s="54">
        <f>formulas!O310</f>
        <v>0</v>
      </c>
      <c r="B1470" s="33">
        <f t="shared" ca="1" si="72"/>
        <v>32</v>
      </c>
      <c r="C1470">
        <f t="shared" si="73"/>
        <v>486</v>
      </c>
      <c r="D1470">
        <f t="shared" ca="1" si="77"/>
        <v>-1.4999999999999999E-2</v>
      </c>
      <c r="E1470">
        <f t="shared" ca="1" si="74"/>
        <v>0</v>
      </c>
      <c r="F1470">
        <f t="shared" ca="1" si="75"/>
        <v>31</v>
      </c>
      <c r="G1470">
        <f t="shared" ca="1" si="76"/>
        <v>32</v>
      </c>
      <c r="M1470">
        <v>1014</v>
      </c>
      <c r="N1470">
        <v>18.5</v>
      </c>
    </row>
    <row r="1471" spans="1:14">
      <c r="A1471" s="54">
        <f>formulas!O311</f>
        <v>0</v>
      </c>
      <c r="B1471" s="33">
        <f t="shared" ca="1" si="72"/>
        <v>32</v>
      </c>
      <c r="C1471">
        <f t="shared" si="73"/>
        <v>486</v>
      </c>
      <c r="D1471">
        <f t="shared" ca="1" si="77"/>
        <v>-1.4999999999999999E-2</v>
      </c>
      <c r="E1471">
        <f t="shared" ca="1" si="74"/>
        <v>0</v>
      </c>
      <c r="F1471">
        <f t="shared" ca="1" si="75"/>
        <v>31</v>
      </c>
      <c r="G1471">
        <f t="shared" ca="1" si="76"/>
        <v>32</v>
      </c>
      <c r="M1471">
        <v>1015</v>
      </c>
      <c r="N1471">
        <v>18.521999999999998</v>
      </c>
    </row>
    <row r="1472" spans="1:14">
      <c r="A1472" s="54">
        <f>formulas!O312</f>
        <v>0</v>
      </c>
      <c r="B1472" s="33">
        <f t="shared" ca="1" si="72"/>
        <v>32</v>
      </c>
      <c r="C1472">
        <f t="shared" si="73"/>
        <v>486</v>
      </c>
      <c r="D1472">
        <f t="shared" ca="1" si="77"/>
        <v>-1.4999999999999999E-2</v>
      </c>
      <c r="E1472">
        <f t="shared" ca="1" si="74"/>
        <v>0</v>
      </c>
      <c r="F1472">
        <f t="shared" ca="1" si="75"/>
        <v>31</v>
      </c>
      <c r="G1472">
        <f t="shared" ca="1" si="76"/>
        <v>32</v>
      </c>
      <c r="M1472">
        <v>1016</v>
      </c>
      <c r="N1472">
        <v>18.542999999999999</v>
      </c>
    </row>
    <row r="1473" spans="1:14">
      <c r="A1473" s="54">
        <f>formulas!O313</f>
        <v>0</v>
      </c>
      <c r="B1473" s="33">
        <f t="shared" ca="1" si="72"/>
        <v>32</v>
      </c>
      <c r="C1473">
        <f t="shared" si="73"/>
        <v>486</v>
      </c>
      <c r="D1473">
        <f t="shared" ca="1" si="77"/>
        <v>-1.4999999999999999E-2</v>
      </c>
      <c r="E1473">
        <f t="shared" ca="1" si="74"/>
        <v>0</v>
      </c>
      <c r="F1473">
        <f t="shared" ca="1" si="75"/>
        <v>31</v>
      </c>
      <c r="G1473">
        <f t="shared" ca="1" si="76"/>
        <v>32</v>
      </c>
      <c r="M1473">
        <v>1017</v>
      </c>
      <c r="N1473">
        <v>18.565000000000001</v>
      </c>
    </row>
    <row r="1474" spans="1:14">
      <c r="A1474" s="54">
        <f>formulas!O314</f>
        <v>0</v>
      </c>
      <c r="B1474" s="33">
        <f t="shared" ca="1" si="72"/>
        <v>32</v>
      </c>
      <c r="C1474">
        <f t="shared" si="73"/>
        <v>486</v>
      </c>
      <c r="D1474">
        <f t="shared" ca="1" si="77"/>
        <v>-1.4999999999999999E-2</v>
      </c>
      <c r="E1474">
        <f t="shared" ca="1" si="74"/>
        <v>0</v>
      </c>
      <c r="F1474">
        <f t="shared" ca="1" si="75"/>
        <v>31</v>
      </c>
      <c r="G1474">
        <f t="shared" ca="1" si="76"/>
        <v>32</v>
      </c>
      <c r="M1474">
        <v>1018</v>
      </c>
      <c r="N1474">
        <v>18.585999999999999</v>
      </c>
    </row>
    <row r="1475" spans="1:14">
      <c r="A1475" s="54">
        <f>formulas!O315</f>
        <v>0</v>
      </c>
      <c r="B1475" s="33">
        <f t="shared" ca="1" si="72"/>
        <v>32</v>
      </c>
      <c r="C1475">
        <f t="shared" si="73"/>
        <v>486</v>
      </c>
      <c r="D1475">
        <f t="shared" ca="1" si="77"/>
        <v>-1.4999999999999999E-2</v>
      </c>
      <c r="E1475">
        <f t="shared" ca="1" si="74"/>
        <v>0</v>
      </c>
      <c r="F1475">
        <f t="shared" ca="1" si="75"/>
        <v>31</v>
      </c>
      <c r="G1475">
        <f t="shared" ca="1" si="76"/>
        <v>32</v>
      </c>
      <c r="M1475">
        <v>1019</v>
      </c>
      <c r="N1475">
        <v>18.608000000000001</v>
      </c>
    </row>
    <row r="1476" spans="1:14">
      <c r="A1476" s="54">
        <f>formulas!O316</f>
        <v>0</v>
      </c>
      <c r="B1476" s="33">
        <f t="shared" ca="1" si="72"/>
        <v>32</v>
      </c>
      <c r="C1476">
        <f t="shared" si="73"/>
        <v>486</v>
      </c>
      <c r="D1476">
        <f t="shared" ca="1" si="77"/>
        <v>-1.4999999999999999E-2</v>
      </c>
      <c r="E1476">
        <f t="shared" ca="1" si="74"/>
        <v>0</v>
      </c>
      <c r="F1476">
        <f t="shared" ca="1" si="75"/>
        <v>31</v>
      </c>
      <c r="G1476">
        <f t="shared" ca="1" si="76"/>
        <v>32</v>
      </c>
      <c r="M1476">
        <v>1020</v>
      </c>
      <c r="N1476">
        <v>18.629000000000001</v>
      </c>
    </row>
    <row r="1477" spans="1:14">
      <c r="A1477" s="54">
        <f>formulas!O317</f>
        <v>0</v>
      </c>
      <c r="B1477" s="33">
        <f t="shared" ca="1" si="72"/>
        <v>32</v>
      </c>
      <c r="C1477">
        <f t="shared" si="73"/>
        <v>486</v>
      </c>
      <c r="D1477">
        <f t="shared" ca="1" si="77"/>
        <v>-1.4999999999999999E-2</v>
      </c>
      <c r="E1477">
        <f t="shared" ca="1" si="74"/>
        <v>0</v>
      </c>
      <c r="F1477">
        <f t="shared" ca="1" si="75"/>
        <v>31</v>
      </c>
      <c r="G1477">
        <f t="shared" ca="1" si="76"/>
        <v>32</v>
      </c>
      <c r="M1477">
        <v>1021</v>
      </c>
      <c r="N1477">
        <v>18.649999999999999</v>
      </c>
    </row>
    <row r="1478" spans="1:14">
      <c r="A1478" s="54">
        <f>formulas!O318</f>
        <v>0</v>
      </c>
      <c r="B1478" s="33">
        <f t="shared" ca="1" si="72"/>
        <v>32</v>
      </c>
      <c r="C1478">
        <f t="shared" si="73"/>
        <v>486</v>
      </c>
      <c r="D1478">
        <f t="shared" ca="1" si="77"/>
        <v>-1.4999999999999999E-2</v>
      </c>
      <c r="E1478">
        <f t="shared" ca="1" si="74"/>
        <v>0</v>
      </c>
      <c r="F1478">
        <f t="shared" ca="1" si="75"/>
        <v>31</v>
      </c>
      <c r="G1478">
        <f t="shared" ca="1" si="76"/>
        <v>32</v>
      </c>
      <c r="M1478">
        <v>1022</v>
      </c>
      <c r="N1478">
        <v>18.672000000000001</v>
      </c>
    </row>
    <row r="1479" spans="1:14">
      <c r="A1479" s="54">
        <f>formulas!O319</f>
        <v>0</v>
      </c>
      <c r="B1479" s="33">
        <f t="shared" ca="1" si="72"/>
        <v>32</v>
      </c>
      <c r="C1479">
        <f t="shared" si="73"/>
        <v>486</v>
      </c>
      <c r="D1479">
        <f t="shared" ca="1" si="77"/>
        <v>-1.4999999999999999E-2</v>
      </c>
      <c r="E1479">
        <f t="shared" ca="1" si="74"/>
        <v>0</v>
      </c>
      <c r="F1479">
        <f t="shared" ca="1" si="75"/>
        <v>31</v>
      </c>
      <c r="G1479">
        <f t="shared" ca="1" si="76"/>
        <v>32</v>
      </c>
      <c r="M1479">
        <v>1023</v>
      </c>
      <c r="N1479">
        <v>18.693000000000001</v>
      </c>
    </row>
    <row r="1480" spans="1:14">
      <c r="A1480" s="54">
        <f>formulas!O320</f>
        <v>0</v>
      </c>
      <c r="B1480" s="33">
        <f t="shared" ca="1" si="72"/>
        <v>32</v>
      </c>
      <c r="C1480">
        <f t="shared" si="73"/>
        <v>486</v>
      </c>
      <c r="D1480">
        <f t="shared" ca="1" si="77"/>
        <v>-1.4999999999999999E-2</v>
      </c>
      <c r="E1480">
        <f t="shared" ca="1" si="74"/>
        <v>0</v>
      </c>
      <c r="F1480">
        <f t="shared" ca="1" si="75"/>
        <v>31</v>
      </c>
      <c r="G1480">
        <f t="shared" ca="1" si="76"/>
        <v>32</v>
      </c>
      <c r="M1480">
        <v>1024</v>
      </c>
      <c r="N1480">
        <v>18.715</v>
      </c>
    </row>
    <row r="1481" spans="1:14">
      <c r="A1481" s="54">
        <f>formulas!O321</f>
        <v>0</v>
      </c>
      <c r="B1481" s="33">
        <f t="shared" ca="1" si="72"/>
        <v>32</v>
      </c>
      <c r="C1481">
        <f t="shared" si="73"/>
        <v>486</v>
      </c>
      <c r="D1481">
        <f t="shared" ca="1" si="77"/>
        <v>-1.4999999999999999E-2</v>
      </c>
      <c r="E1481">
        <f t="shared" ca="1" si="74"/>
        <v>0</v>
      </c>
      <c r="F1481">
        <f t="shared" ca="1" si="75"/>
        <v>31</v>
      </c>
      <c r="G1481">
        <f t="shared" ca="1" si="76"/>
        <v>32</v>
      </c>
      <c r="M1481">
        <v>1025</v>
      </c>
      <c r="N1481">
        <v>18.736000000000001</v>
      </c>
    </row>
    <row r="1482" spans="1:14">
      <c r="A1482" s="54">
        <f>formulas!O322</f>
        <v>0</v>
      </c>
      <c r="B1482" s="33">
        <f t="shared" ca="1" si="72"/>
        <v>32</v>
      </c>
      <c r="C1482">
        <f t="shared" si="73"/>
        <v>486</v>
      </c>
      <c r="D1482">
        <f t="shared" ca="1" si="77"/>
        <v>-1.4999999999999999E-2</v>
      </c>
      <c r="E1482">
        <f t="shared" ca="1" si="74"/>
        <v>0</v>
      </c>
      <c r="F1482">
        <f t="shared" ca="1" si="75"/>
        <v>31</v>
      </c>
      <c r="G1482">
        <f t="shared" ca="1" si="76"/>
        <v>32</v>
      </c>
      <c r="M1482">
        <v>1026</v>
      </c>
      <c r="N1482">
        <v>18.757999999999999</v>
      </c>
    </row>
    <row r="1483" spans="1:14">
      <c r="A1483" s="54">
        <f>formulas!O323</f>
        <v>0</v>
      </c>
      <c r="B1483" s="33">
        <f t="shared" ca="1" si="72"/>
        <v>32</v>
      </c>
      <c r="C1483">
        <f t="shared" si="73"/>
        <v>486</v>
      </c>
      <c r="D1483">
        <f t="shared" ca="1" si="77"/>
        <v>-1.4999999999999999E-2</v>
      </c>
      <c r="E1483">
        <f t="shared" ca="1" si="74"/>
        <v>0</v>
      </c>
      <c r="F1483">
        <f t="shared" ca="1" si="75"/>
        <v>31</v>
      </c>
      <c r="G1483">
        <f t="shared" ca="1" si="76"/>
        <v>32</v>
      </c>
      <c r="M1483">
        <v>1027</v>
      </c>
      <c r="N1483">
        <v>18.779</v>
      </c>
    </row>
    <row r="1484" spans="1:14">
      <c r="A1484" s="54">
        <f>formulas!O324</f>
        <v>0</v>
      </c>
      <c r="B1484" s="33">
        <f t="shared" ca="1" si="72"/>
        <v>32</v>
      </c>
      <c r="C1484">
        <f t="shared" si="73"/>
        <v>486</v>
      </c>
      <c r="D1484">
        <f t="shared" ca="1" si="77"/>
        <v>-1.4999999999999999E-2</v>
      </c>
      <c r="E1484">
        <f t="shared" ca="1" si="74"/>
        <v>0</v>
      </c>
      <c r="F1484">
        <f t="shared" ca="1" si="75"/>
        <v>31</v>
      </c>
      <c r="G1484">
        <f t="shared" ca="1" si="76"/>
        <v>32</v>
      </c>
      <c r="M1484">
        <v>1028</v>
      </c>
      <c r="N1484">
        <v>18.800999999999998</v>
      </c>
    </row>
    <row r="1485" spans="1:14">
      <c r="A1485" s="54">
        <f>formulas!O325</f>
        <v>0</v>
      </c>
      <c r="B1485" s="33">
        <f t="shared" ca="1" si="72"/>
        <v>32</v>
      </c>
      <c r="C1485">
        <f t="shared" si="73"/>
        <v>486</v>
      </c>
      <c r="D1485">
        <f t="shared" ca="1" si="77"/>
        <v>-1.4999999999999999E-2</v>
      </c>
      <c r="E1485">
        <f t="shared" ca="1" si="74"/>
        <v>0</v>
      </c>
      <c r="F1485">
        <f t="shared" ca="1" si="75"/>
        <v>31</v>
      </c>
      <c r="G1485">
        <f t="shared" ca="1" si="76"/>
        <v>32</v>
      </c>
      <c r="M1485">
        <v>1029</v>
      </c>
      <c r="N1485">
        <v>18.821999999999999</v>
      </c>
    </row>
    <row r="1486" spans="1:14">
      <c r="A1486" s="54">
        <f>formulas!O326</f>
        <v>0</v>
      </c>
      <c r="B1486" s="33">
        <f t="shared" ca="1" si="72"/>
        <v>32</v>
      </c>
      <c r="C1486">
        <f t="shared" si="73"/>
        <v>486</v>
      </c>
      <c r="D1486">
        <f t="shared" ca="1" si="77"/>
        <v>-1.4999999999999999E-2</v>
      </c>
      <c r="E1486">
        <f t="shared" ca="1" si="74"/>
        <v>0</v>
      </c>
      <c r="F1486">
        <f t="shared" ca="1" si="75"/>
        <v>31</v>
      </c>
      <c r="G1486">
        <f t="shared" ca="1" si="76"/>
        <v>32</v>
      </c>
      <c r="M1486">
        <v>1030</v>
      </c>
      <c r="N1486">
        <v>18.844000000000001</v>
      </c>
    </row>
    <row r="1487" spans="1:14">
      <c r="A1487" s="54">
        <f>formulas!O327</f>
        <v>0</v>
      </c>
      <c r="B1487" s="33">
        <f t="shared" ca="1" si="72"/>
        <v>32</v>
      </c>
      <c r="C1487">
        <f t="shared" si="73"/>
        <v>486</v>
      </c>
      <c r="D1487">
        <f t="shared" ca="1" si="77"/>
        <v>-1.4999999999999999E-2</v>
      </c>
      <c r="E1487">
        <f t="shared" ca="1" si="74"/>
        <v>0</v>
      </c>
      <c r="F1487">
        <f t="shared" ca="1" si="75"/>
        <v>31</v>
      </c>
      <c r="G1487">
        <f t="shared" ca="1" si="76"/>
        <v>32</v>
      </c>
      <c r="M1487">
        <v>1031</v>
      </c>
      <c r="N1487">
        <v>18.864999999999998</v>
      </c>
    </row>
    <row r="1488" spans="1:14">
      <c r="A1488" s="54">
        <f>formulas!O328</f>
        <v>0</v>
      </c>
      <c r="B1488" s="33">
        <f t="shared" ca="1" si="72"/>
        <v>32</v>
      </c>
      <c r="C1488">
        <f t="shared" si="73"/>
        <v>486</v>
      </c>
      <c r="D1488">
        <f t="shared" ca="1" si="77"/>
        <v>-1.4999999999999999E-2</v>
      </c>
      <c r="E1488">
        <f t="shared" ca="1" si="74"/>
        <v>0</v>
      </c>
      <c r="F1488">
        <f t="shared" ca="1" si="75"/>
        <v>31</v>
      </c>
      <c r="G1488">
        <f t="shared" ca="1" si="76"/>
        <v>32</v>
      </c>
      <c r="M1488">
        <v>1032</v>
      </c>
      <c r="N1488">
        <v>18.887</v>
      </c>
    </row>
    <row r="1489" spans="1:14">
      <c r="A1489" s="54">
        <f>formulas!O329</f>
        <v>0</v>
      </c>
      <c r="B1489" s="33">
        <f t="shared" ref="B1489:B1552" ca="1" si="78">(A1489-D1489)/(E1489-D1489)*(G1489-F1489)+F1489</f>
        <v>32</v>
      </c>
      <c r="C1489">
        <f t="shared" ref="C1489:C1552" si="79">COUNTIF($N$2:$N$25400,"&lt;"&amp;A1489)</f>
        <v>486</v>
      </c>
      <c r="D1489">
        <f t="shared" ca="1" si="77"/>
        <v>-1.4999999999999999E-2</v>
      </c>
      <c r="E1489">
        <f t="shared" ref="E1489:E1552" ca="1" si="80">INDIRECT(ADDRESS(C1489+2,14))</f>
        <v>0</v>
      </c>
      <c r="F1489">
        <f t="shared" ref="F1489:F1552" ca="1" si="81">INDIRECT(ADDRESS(C1489+1,13))</f>
        <v>31</v>
      </c>
      <c r="G1489">
        <f t="shared" ref="G1489:G1552" ca="1" si="82">INDIRECT(ADDRESS(C1489+2,13))</f>
        <v>32</v>
      </c>
      <c r="M1489">
        <v>1033</v>
      </c>
      <c r="N1489">
        <v>18.908000000000001</v>
      </c>
    </row>
    <row r="1490" spans="1:14">
      <c r="A1490" s="54">
        <f>formulas!O330</f>
        <v>0</v>
      </c>
      <c r="B1490" s="33">
        <f t="shared" ca="1" si="78"/>
        <v>32</v>
      </c>
      <c r="C1490">
        <f t="shared" si="79"/>
        <v>486</v>
      </c>
      <c r="D1490">
        <f t="shared" ca="1" si="77"/>
        <v>-1.4999999999999999E-2</v>
      </c>
      <c r="E1490">
        <f t="shared" ca="1" si="80"/>
        <v>0</v>
      </c>
      <c r="F1490">
        <f t="shared" ca="1" si="81"/>
        <v>31</v>
      </c>
      <c r="G1490">
        <f t="shared" ca="1" si="82"/>
        <v>32</v>
      </c>
      <c r="M1490">
        <v>1034</v>
      </c>
      <c r="N1490">
        <v>18.93</v>
      </c>
    </row>
    <row r="1491" spans="1:14">
      <c r="A1491" s="54">
        <f>formulas!O331</f>
        <v>0</v>
      </c>
      <c r="B1491" s="33">
        <f t="shared" ca="1" si="78"/>
        <v>32</v>
      </c>
      <c r="C1491">
        <f t="shared" si="79"/>
        <v>486</v>
      </c>
      <c r="D1491">
        <f t="shared" ca="1" si="77"/>
        <v>-1.4999999999999999E-2</v>
      </c>
      <c r="E1491">
        <f t="shared" ca="1" si="80"/>
        <v>0</v>
      </c>
      <c r="F1491">
        <f t="shared" ca="1" si="81"/>
        <v>31</v>
      </c>
      <c r="G1491">
        <f t="shared" ca="1" si="82"/>
        <v>32</v>
      </c>
      <c r="M1491">
        <v>1035</v>
      </c>
      <c r="N1491">
        <v>18.951000000000001</v>
      </c>
    </row>
    <row r="1492" spans="1:14">
      <c r="A1492" s="54">
        <f>formulas!O332</f>
        <v>0</v>
      </c>
      <c r="B1492" s="33">
        <f t="shared" ca="1" si="78"/>
        <v>32</v>
      </c>
      <c r="C1492">
        <f t="shared" si="79"/>
        <v>486</v>
      </c>
      <c r="D1492">
        <f t="shared" ca="1" si="77"/>
        <v>-1.4999999999999999E-2</v>
      </c>
      <c r="E1492">
        <f t="shared" ca="1" si="80"/>
        <v>0</v>
      </c>
      <c r="F1492">
        <f t="shared" ca="1" si="81"/>
        <v>31</v>
      </c>
      <c r="G1492">
        <f t="shared" ca="1" si="82"/>
        <v>32</v>
      </c>
      <c r="M1492">
        <v>1036</v>
      </c>
      <c r="N1492">
        <v>18.972999999999999</v>
      </c>
    </row>
    <row r="1493" spans="1:14">
      <c r="A1493" s="54">
        <f>formulas!O333</f>
        <v>0</v>
      </c>
      <c r="B1493" s="33">
        <f t="shared" ca="1" si="78"/>
        <v>32</v>
      </c>
      <c r="C1493">
        <f t="shared" si="79"/>
        <v>486</v>
      </c>
      <c r="D1493">
        <f t="shared" ca="1" si="77"/>
        <v>-1.4999999999999999E-2</v>
      </c>
      <c r="E1493">
        <f t="shared" ca="1" si="80"/>
        <v>0</v>
      </c>
      <c r="F1493">
        <f t="shared" ca="1" si="81"/>
        <v>31</v>
      </c>
      <c r="G1493">
        <f t="shared" ca="1" si="82"/>
        <v>32</v>
      </c>
      <c r="M1493">
        <v>1037</v>
      </c>
      <c r="N1493">
        <v>18.994</v>
      </c>
    </row>
    <row r="1494" spans="1:14">
      <c r="A1494" s="54">
        <f>formulas!O334</f>
        <v>0</v>
      </c>
      <c r="B1494" s="33">
        <f t="shared" ca="1" si="78"/>
        <v>32</v>
      </c>
      <c r="C1494">
        <f t="shared" si="79"/>
        <v>486</v>
      </c>
      <c r="D1494">
        <f t="shared" ca="1" si="77"/>
        <v>-1.4999999999999999E-2</v>
      </c>
      <c r="E1494">
        <f t="shared" ca="1" si="80"/>
        <v>0</v>
      </c>
      <c r="F1494">
        <f t="shared" ca="1" si="81"/>
        <v>31</v>
      </c>
      <c r="G1494">
        <f t="shared" ca="1" si="82"/>
        <v>32</v>
      </c>
      <c r="M1494">
        <v>1038</v>
      </c>
      <c r="N1494">
        <v>19.015999999999998</v>
      </c>
    </row>
    <row r="1495" spans="1:14">
      <c r="A1495" s="54">
        <f>formulas!O335</f>
        <v>0</v>
      </c>
      <c r="B1495" s="33">
        <f t="shared" ca="1" si="78"/>
        <v>32</v>
      </c>
      <c r="C1495">
        <f t="shared" si="79"/>
        <v>486</v>
      </c>
      <c r="D1495">
        <f t="shared" ca="1" si="77"/>
        <v>-1.4999999999999999E-2</v>
      </c>
      <c r="E1495">
        <f t="shared" ca="1" si="80"/>
        <v>0</v>
      </c>
      <c r="F1495">
        <f t="shared" ca="1" si="81"/>
        <v>31</v>
      </c>
      <c r="G1495">
        <f t="shared" ca="1" si="82"/>
        <v>32</v>
      </c>
      <c r="M1495">
        <v>1039</v>
      </c>
      <c r="N1495">
        <v>19.036999999999999</v>
      </c>
    </row>
    <row r="1496" spans="1:14">
      <c r="A1496" s="54">
        <f>formulas!O336</f>
        <v>0</v>
      </c>
      <c r="B1496" s="33">
        <f t="shared" ca="1" si="78"/>
        <v>32</v>
      </c>
      <c r="C1496">
        <f t="shared" si="79"/>
        <v>486</v>
      </c>
      <c r="D1496">
        <f t="shared" ca="1" si="77"/>
        <v>-1.4999999999999999E-2</v>
      </c>
      <c r="E1496">
        <f t="shared" ca="1" si="80"/>
        <v>0</v>
      </c>
      <c r="F1496">
        <f t="shared" ca="1" si="81"/>
        <v>31</v>
      </c>
      <c r="G1496">
        <f t="shared" ca="1" si="82"/>
        <v>32</v>
      </c>
      <c r="M1496">
        <v>1040</v>
      </c>
      <c r="N1496">
        <v>19.059000000000001</v>
      </c>
    </row>
    <row r="1497" spans="1:14">
      <c r="A1497" s="54">
        <f>formulas!O337</f>
        <v>0</v>
      </c>
      <c r="B1497" s="33">
        <f t="shared" ca="1" si="78"/>
        <v>32</v>
      </c>
      <c r="C1497">
        <f t="shared" si="79"/>
        <v>486</v>
      </c>
      <c r="D1497">
        <f t="shared" ca="1" si="77"/>
        <v>-1.4999999999999999E-2</v>
      </c>
      <c r="E1497">
        <f t="shared" ca="1" si="80"/>
        <v>0</v>
      </c>
      <c r="F1497">
        <f t="shared" ca="1" si="81"/>
        <v>31</v>
      </c>
      <c r="G1497">
        <f t="shared" ca="1" si="82"/>
        <v>32</v>
      </c>
      <c r="M1497">
        <v>1041</v>
      </c>
      <c r="N1497">
        <v>19.081</v>
      </c>
    </row>
    <row r="1498" spans="1:14">
      <c r="A1498" s="54">
        <f>formulas!O338</f>
        <v>0</v>
      </c>
      <c r="B1498" s="33">
        <f t="shared" ca="1" si="78"/>
        <v>32</v>
      </c>
      <c r="C1498">
        <f t="shared" si="79"/>
        <v>486</v>
      </c>
      <c r="D1498">
        <f t="shared" ca="1" si="77"/>
        <v>-1.4999999999999999E-2</v>
      </c>
      <c r="E1498">
        <f t="shared" ca="1" si="80"/>
        <v>0</v>
      </c>
      <c r="F1498">
        <f t="shared" ca="1" si="81"/>
        <v>31</v>
      </c>
      <c r="G1498">
        <f t="shared" ca="1" si="82"/>
        <v>32</v>
      </c>
      <c r="M1498">
        <v>1042</v>
      </c>
      <c r="N1498">
        <v>19.102</v>
      </c>
    </row>
    <row r="1499" spans="1:14">
      <c r="A1499" s="54">
        <f>formulas!O339</f>
        <v>0</v>
      </c>
      <c r="B1499" s="33">
        <f t="shared" ca="1" si="78"/>
        <v>32</v>
      </c>
      <c r="C1499">
        <f t="shared" si="79"/>
        <v>486</v>
      </c>
      <c r="D1499">
        <f t="shared" ca="1" si="77"/>
        <v>-1.4999999999999999E-2</v>
      </c>
      <c r="E1499">
        <f t="shared" ca="1" si="80"/>
        <v>0</v>
      </c>
      <c r="F1499">
        <f t="shared" ca="1" si="81"/>
        <v>31</v>
      </c>
      <c r="G1499">
        <f t="shared" ca="1" si="82"/>
        <v>32</v>
      </c>
      <c r="M1499">
        <v>1043</v>
      </c>
      <c r="N1499">
        <v>19.123999999999999</v>
      </c>
    </row>
    <row r="1500" spans="1:14">
      <c r="A1500" s="54">
        <f>formulas!O340</f>
        <v>0</v>
      </c>
      <c r="B1500" s="33">
        <f t="shared" ca="1" si="78"/>
        <v>32</v>
      </c>
      <c r="C1500">
        <f t="shared" si="79"/>
        <v>486</v>
      </c>
      <c r="D1500">
        <f t="shared" ca="1" si="77"/>
        <v>-1.4999999999999999E-2</v>
      </c>
      <c r="E1500">
        <f t="shared" ca="1" si="80"/>
        <v>0</v>
      </c>
      <c r="F1500">
        <f t="shared" ca="1" si="81"/>
        <v>31</v>
      </c>
      <c r="G1500">
        <f t="shared" ca="1" si="82"/>
        <v>32</v>
      </c>
      <c r="M1500">
        <v>1044</v>
      </c>
      <c r="N1500">
        <v>19.145</v>
      </c>
    </row>
    <row r="1501" spans="1:14">
      <c r="A1501" s="54">
        <f>formulas!O341</f>
        <v>0</v>
      </c>
      <c r="B1501" s="33">
        <f t="shared" ca="1" si="78"/>
        <v>32</v>
      </c>
      <c r="C1501">
        <f t="shared" si="79"/>
        <v>486</v>
      </c>
      <c r="D1501">
        <f t="shared" ca="1" si="77"/>
        <v>-1.4999999999999999E-2</v>
      </c>
      <c r="E1501">
        <f t="shared" ca="1" si="80"/>
        <v>0</v>
      </c>
      <c r="F1501">
        <f t="shared" ca="1" si="81"/>
        <v>31</v>
      </c>
      <c r="G1501">
        <f t="shared" ca="1" si="82"/>
        <v>32</v>
      </c>
      <c r="M1501">
        <v>1045</v>
      </c>
      <c r="N1501">
        <v>19.167000000000002</v>
      </c>
    </row>
    <row r="1502" spans="1:14">
      <c r="A1502" s="54">
        <f>formulas!O342</f>
        <v>0</v>
      </c>
      <c r="B1502" s="33">
        <f t="shared" ca="1" si="78"/>
        <v>32</v>
      </c>
      <c r="C1502">
        <f t="shared" si="79"/>
        <v>486</v>
      </c>
      <c r="D1502">
        <f t="shared" ca="1" si="77"/>
        <v>-1.4999999999999999E-2</v>
      </c>
      <c r="E1502">
        <f t="shared" ca="1" si="80"/>
        <v>0</v>
      </c>
      <c r="F1502">
        <f t="shared" ca="1" si="81"/>
        <v>31</v>
      </c>
      <c r="G1502">
        <f t="shared" ca="1" si="82"/>
        <v>32</v>
      </c>
      <c r="M1502">
        <v>1046</v>
      </c>
      <c r="N1502">
        <v>19.187999999999999</v>
      </c>
    </row>
    <row r="1503" spans="1:14">
      <c r="A1503" s="54">
        <f>formulas!O343</f>
        <v>0</v>
      </c>
      <c r="B1503" s="33">
        <f t="shared" ca="1" si="78"/>
        <v>32</v>
      </c>
      <c r="C1503">
        <f t="shared" si="79"/>
        <v>486</v>
      </c>
      <c r="D1503">
        <f t="shared" ca="1" si="77"/>
        <v>-1.4999999999999999E-2</v>
      </c>
      <c r="E1503">
        <f t="shared" ca="1" si="80"/>
        <v>0</v>
      </c>
      <c r="F1503">
        <f t="shared" ca="1" si="81"/>
        <v>31</v>
      </c>
      <c r="G1503">
        <f t="shared" ca="1" si="82"/>
        <v>32</v>
      </c>
      <c r="M1503">
        <v>1047</v>
      </c>
      <c r="N1503">
        <v>19.21</v>
      </c>
    </row>
    <row r="1504" spans="1:14">
      <c r="A1504" s="54">
        <f>formulas!O344</f>
        <v>0</v>
      </c>
      <c r="B1504" s="33">
        <f t="shared" ca="1" si="78"/>
        <v>32</v>
      </c>
      <c r="C1504">
        <f t="shared" si="79"/>
        <v>486</v>
      </c>
      <c r="D1504">
        <f t="shared" ca="1" si="77"/>
        <v>-1.4999999999999999E-2</v>
      </c>
      <c r="E1504">
        <f t="shared" ca="1" si="80"/>
        <v>0</v>
      </c>
      <c r="F1504">
        <f t="shared" ca="1" si="81"/>
        <v>31</v>
      </c>
      <c r="G1504">
        <f t="shared" ca="1" si="82"/>
        <v>32</v>
      </c>
      <c r="M1504">
        <v>1048</v>
      </c>
      <c r="N1504">
        <v>19.231000000000002</v>
      </c>
    </row>
    <row r="1505" spans="1:14">
      <c r="A1505" s="54">
        <f>formulas!O345</f>
        <v>0</v>
      </c>
      <c r="B1505" s="33">
        <f t="shared" ca="1" si="78"/>
        <v>32</v>
      </c>
      <c r="C1505">
        <f t="shared" si="79"/>
        <v>486</v>
      </c>
      <c r="D1505">
        <f t="shared" ca="1" si="77"/>
        <v>-1.4999999999999999E-2</v>
      </c>
      <c r="E1505">
        <f t="shared" ca="1" si="80"/>
        <v>0</v>
      </c>
      <c r="F1505">
        <f t="shared" ca="1" si="81"/>
        <v>31</v>
      </c>
      <c r="G1505">
        <f t="shared" ca="1" si="82"/>
        <v>32</v>
      </c>
      <c r="M1505">
        <v>1049</v>
      </c>
      <c r="N1505">
        <v>19.253</v>
      </c>
    </row>
    <row r="1506" spans="1:14">
      <c r="A1506" s="54">
        <f>formulas!O346</f>
        <v>0</v>
      </c>
      <c r="B1506" s="33">
        <f t="shared" ca="1" si="78"/>
        <v>32</v>
      </c>
      <c r="C1506">
        <f t="shared" si="79"/>
        <v>486</v>
      </c>
      <c r="D1506">
        <f t="shared" ca="1" si="77"/>
        <v>-1.4999999999999999E-2</v>
      </c>
      <c r="E1506">
        <f t="shared" ca="1" si="80"/>
        <v>0</v>
      </c>
      <c r="F1506">
        <f t="shared" ca="1" si="81"/>
        <v>31</v>
      </c>
      <c r="G1506">
        <f t="shared" ca="1" si="82"/>
        <v>32</v>
      </c>
      <c r="M1506">
        <v>1050</v>
      </c>
      <c r="N1506">
        <v>19.274000000000001</v>
      </c>
    </row>
    <row r="1507" spans="1:14">
      <c r="A1507" s="54">
        <f>formulas!O347</f>
        <v>0</v>
      </c>
      <c r="B1507" s="33">
        <f t="shared" ca="1" si="78"/>
        <v>32</v>
      </c>
      <c r="C1507">
        <f t="shared" si="79"/>
        <v>486</v>
      </c>
      <c r="D1507">
        <f t="shared" ca="1" si="77"/>
        <v>-1.4999999999999999E-2</v>
      </c>
      <c r="E1507">
        <f t="shared" ca="1" si="80"/>
        <v>0</v>
      </c>
      <c r="F1507">
        <f t="shared" ca="1" si="81"/>
        <v>31</v>
      </c>
      <c r="G1507">
        <f t="shared" ca="1" si="82"/>
        <v>32</v>
      </c>
      <c r="M1507">
        <v>1051</v>
      </c>
      <c r="N1507">
        <v>19.295999999999999</v>
      </c>
    </row>
    <row r="1508" spans="1:14">
      <c r="A1508" s="54">
        <f>formulas!O348</f>
        <v>0</v>
      </c>
      <c r="B1508" s="33">
        <f t="shared" ca="1" si="78"/>
        <v>32</v>
      </c>
      <c r="C1508">
        <f t="shared" si="79"/>
        <v>486</v>
      </c>
      <c r="D1508">
        <f t="shared" ca="1" si="77"/>
        <v>-1.4999999999999999E-2</v>
      </c>
      <c r="E1508">
        <f t="shared" ca="1" si="80"/>
        <v>0</v>
      </c>
      <c r="F1508">
        <f t="shared" ca="1" si="81"/>
        <v>31</v>
      </c>
      <c r="G1508">
        <f t="shared" ca="1" si="82"/>
        <v>32</v>
      </c>
      <c r="M1508">
        <v>1052</v>
      </c>
      <c r="N1508">
        <v>19.317</v>
      </c>
    </row>
    <row r="1509" spans="1:14">
      <c r="A1509" s="54">
        <f>formulas!O349</f>
        <v>0</v>
      </c>
      <c r="B1509" s="33">
        <f t="shared" ca="1" si="78"/>
        <v>32</v>
      </c>
      <c r="C1509">
        <f t="shared" si="79"/>
        <v>486</v>
      </c>
      <c r="D1509">
        <f t="shared" ca="1" si="77"/>
        <v>-1.4999999999999999E-2</v>
      </c>
      <c r="E1509">
        <f t="shared" ca="1" si="80"/>
        <v>0</v>
      </c>
      <c r="F1509">
        <f t="shared" ca="1" si="81"/>
        <v>31</v>
      </c>
      <c r="G1509">
        <f t="shared" ca="1" si="82"/>
        <v>32</v>
      </c>
      <c r="M1509">
        <v>1053</v>
      </c>
      <c r="N1509">
        <v>19.338999999999999</v>
      </c>
    </row>
    <row r="1510" spans="1:14">
      <c r="A1510" s="54">
        <f>formulas!O350</f>
        <v>0</v>
      </c>
      <c r="B1510" s="33">
        <f t="shared" ca="1" si="78"/>
        <v>32</v>
      </c>
      <c r="C1510">
        <f t="shared" si="79"/>
        <v>486</v>
      </c>
      <c r="D1510">
        <f t="shared" ca="1" si="77"/>
        <v>-1.4999999999999999E-2</v>
      </c>
      <c r="E1510">
        <f t="shared" ca="1" si="80"/>
        <v>0</v>
      </c>
      <c r="F1510">
        <f t="shared" ca="1" si="81"/>
        <v>31</v>
      </c>
      <c r="G1510">
        <f t="shared" ca="1" si="82"/>
        <v>32</v>
      </c>
      <c r="M1510">
        <v>1054</v>
      </c>
      <c r="N1510">
        <v>19.36</v>
      </c>
    </row>
    <row r="1511" spans="1:14">
      <c r="A1511" s="54">
        <f>formulas!O351</f>
        <v>0</v>
      </c>
      <c r="B1511" s="33">
        <f t="shared" ca="1" si="78"/>
        <v>32</v>
      </c>
      <c r="C1511">
        <f t="shared" si="79"/>
        <v>486</v>
      </c>
      <c r="D1511">
        <f t="shared" ca="1" si="77"/>
        <v>-1.4999999999999999E-2</v>
      </c>
      <c r="E1511">
        <f t="shared" ca="1" si="80"/>
        <v>0</v>
      </c>
      <c r="F1511">
        <f t="shared" ca="1" si="81"/>
        <v>31</v>
      </c>
      <c r="G1511">
        <f t="shared" ca="1" si="82"/>
        <v>32</v>
      </c>
      <c r="M1511">
        <v>1055</v>
      </c>
      <c r="N1511">
        <v>19.382000000000001</v>
      </c>
    </row>
    <row r="1512" spans="1:14">
      <c r="A1512" s="54">
        <f>formulas!O352</f>
        <v>0</v>
      </c>
      <c r="B1512" s="33">
        <f t="shared" ca="1" si="78"/>
        <v>32</v>
      </c>
      <c r="C1512">
        <f t="shared" si="79"/>
        <v>486</v>
      </c>
      <c r="D1512">
        <f t="shared" ca="1" si="77"/>
        <v>-1.4999999999999999E-2</v>
      </c>
      <c r="E1512">
        <f t="shared" ca="1" si="80"/>
        <v>0</v>
      </c>
      <c r="F1512">
        <f t="shared" ca="1" si="81"/>
        <v>31</v>
      </c>
      <c r="G1512">
        <f t="shared" ca="1" si="82"/>
        <v>32</v>
      </c>
      <c r="M1512">
        <v>1056</v>
      </c>
      <c r="N1512">
        <v>19.404</v>
      </c>
    </row>
    <row r="1513" spans="1:14">
      <c r="A1513" s="54">
        <f>formulas!O353</f>
        <v>0</v>
      </c>
      <c r="B1513" s="33">
        <f t="shared" ca="1" si="78"/>
        <v>32</v>
      </c>
      <c r="C1513">
        <f t="shared" si="79"/>
        <v>486</v>
      </c>
      <c r="D1513">
        <f t="shared" ca="1" si="77"/>
        <v>-1.4999999999999999E-2</v>
      </c>
      <c r="E1513">
        <f t="shared" ca="1" si="80"/>
        <v>0</v>
      </c>
      <c r="F1513">
        <f t="shared" ca="1" si="81"/>
        <v>31</v>
      </c>
      <c r="G1513">
        <f t="shared" ca="1" si="82"/>
        <v>32</v>
      </c>
      <c r="M1513">
        <v>1057</v>
      </c>
      <c r="N1513">
        <v>19.425000000000001</v>
      </c>
    </row>
    <row r="1514" spans="1:14">
      <c r="A1514" s="54">
        <f>formulas!O354</f>
        <v>0</v>
      </c>
      <c r="B1514" s="33">
        <f t="shared" ca="1" si="78"/>
        <v>32</v>
      </c>
      <c r="C1514">
        <f t="shared" si="79"/>
        <v>486</v>
      </c>
      <c r="D1514">
        <f t="shared" ca="1" si="77"/>
        <v>-1.4999999999999999E-2</v>
      </c>
      <c r="E1514">
        <f t="shared" ca="1" si="80"/>
        <v>0</v>
      </c>
      <c r="F1514">
        <f t="shared" ca="1" si="81"/>
        <v>31</v>
      </c>
      <c r="G1514">
        <f t="shared" ca="1" si="82"/>
        <v>32</v>
      </c>
      <c r="M1514">
        <v>1058</v>
      </c>
      <c r="N1514">
        <v>19.446999999999999</v>
      </c>
    </row>
    <row r="1515" spans="1:14">
      <c r="A1515" s="54">
        <f>formulas!O355</f>
        <v>0</v>
      </c>
      <c r="B1515" s="33">
        <f t="shared" ca="1" si="78"/>
        <v>32</v>
      </c>
      <c r="C1515">
        <f t="shared" si="79"/>
        <v>486</v>
      </c>
      <c r="D1515">
        <f t="shared" ca="1" si="77"/>
        <v>-1.4999999999999999E-2</v>
      </c>
      <c r="E1515">
        <f t="shared" ca="1" si="80"/>
        <v>0</v>
      </c>
      <c r="F1515">
        <f t="shared" ca="1" si="81"/>
        <v>31</v>
      </c>
      <c r="G1515">
        <f t="shared" ca="1" si="82"/>
        <v>32</v>
      </c>
      <c r="M1515">
        <v>1059</v>
      </c>
      <c r="N1515">
        <v>19.468</v>
      </c>
    </row>
    <row r="1516" spans="1:14">
      <c r="A1516" s="54">
        <f>formulas!O356</f>
        <v>0</v>
      </c>
      <c r="B1516" s="33">
        <f t="shared" ca="1" si="78"/>
        <v>32</v>
      </c>
      <c r="C1516">
        <f t="shared" si="79"/>
        <v>486</v>
      </c>
      <c r="D1516">
        <f t="shared" ca="1" si="77"/>
        <v>-1.4999999999999999E-2</v>
      </c>
      <c r="E1516">
        <f t="shared" ca="1" si="80"/>
        <v>0</v>
      </c>
      <c r="F1516">
        <f t="shared" ca="1" si="81"/>
        <v>31</v>
      </c>
      <c r="G1516">
        <f t="shared" ca="1" si="82"/>
        <v>32</v>
      </c>
      <c r="M1516">
        <v>1060</v>
      </c>
      <c r="N1516">
        <v>19.489999999999998</v>
      </c>
    </row>
    <row r="1517" spans="1:14">
      <c r="A1517" s="54">
        <f>formulas!O357</f>
        <v>0</v>
      </c>
      <c r="B1517" s="33">
        <f t="shared" ca="1" si="78"/>
        <v>32</v>
      </c>
      <c r="C1517">
        <f t="shared" si="79"/>
        <v>486</v>
      </c>
      <c r="D1517">
        <f t="shared" ca="1" si="77"/>
        <v>-1.4999999999999999E-2</v>
      </c>
      <c r="E1517">
        <f t="shared" ca="1" si="80"/>
        <v>0</v>
      </c>
      <c r="F1517">
        <f t="shared" ca="1" si="81"/>
        <v>31</v>
      </c>
      <c r="G1517">
        <f t="shared" ca="1" si="82"/>
        <v>32</v>
      </c>
      <c r="M1517">
        <v>1061</v>
      </c>
      <c r="N1517">
        <v>19.510999999999999</v>
      </c>
    </row>
    <row r="1518" spans="1:14">
      <c r="A1518" s="54">
        <f>formulas!O358</f>
        <v>0</v>
      </c>
      <c r="B1518" s="33">
        <f t="shared" ca="1" si="78"/>
        <v>32</v>
      </c>
      <c r="C1518">
        <f t="shared" si="79"/>
        <v>486</v>
      </c>
      <c r="D1518">
        <f t="shared" ca="1" si="77"/>
        <v>-1.4999999999999999E-2</v>
      </c>
      <c r="E1518">
        <f t="shared" ca="1" si="80"/>
        <v>0</v>
      </c>
      <c r="F1518">
        <f t="shared" ca="1" si="81"/>
        <v>31</v>
      </c>
      <c r="G1518">
        <f t="shared" ca="1" si="82"/>
        <v>32</v>
      </c>
      <c r="M1518">
        <v>1062</v>
      </c>
      <c r="N1518">
        <v>19.533000000000001</v>
      </c>
    </row>
    <row r="1519" spans="1:14">
      <c r="A1519" s="54">
        <f>formulas!O359</f>
        <v>0</v>
      </c>
      <c r="B1519" s="33">
        <f t="shared" ca="1" si="78"/>
        <v>32</v>
      </c>
      <c r="C1519">
        <f t="shared" si="79"/>
        <v>486</v>
      </c>
      <c r="D1519">
        <f t="shared" ca="1" si="77"/>
        <v>-1.4999999999999999E-2</v>
      </c>
      <c r="E1519">
        <f t="shared" ca="1" si="80"/>
        <v>0</v>
      </c>
      <c r="F1519">
        <f t="shared" ca="1" si="81"/>
        <v>31</v>
      </c>
      <c r="G1519">
        <f t="shared" ca="1" si="82"/>
        <v>32</v>
      </c>
      <c r="M1519">
        <v>1063</v>
      </c>
      <c r="N1519">
        <v>19.553999999999998</v>
      </c>
    </row>
    <row r="1520" spans="1:14">
      <c r="A1520" s="54">
        <f>formulas!O360</f>
        <v>0</v>
      </c>
      <c r="B1520" s="33">
        <f t="shared" ca="1" si="78"/>
        <v>32</v>
      </c>
      <c r="C1520">
        <f t="shared" si="79"/>
        <v>486</v>
      </c>
      <c r="D1520">
        <f t="shared" ca="1" si="77"/>
        <v>-1.4999999999999999E-2</v>
      </c>
      <c r="E1520">
        <f t="shared" ca="1" si="80"/>
        <v>0</v>
      </c>
      <c r="F1520">
        <f t="shared" ca="1" si="81"/>
        <v>31</v>
      </c>
      <c r="G1520">
        <f t="shared" ca="1" si="82"/>
        <v>32</v>
      </c>
      <c r="M1520">
        <v>1064</v>
      </c>
      <c r="N1520">
        <v>19.576000000000001</v>
      </c>
    </row>
    <row r="1521" spans="1:14">
      <c r="A1521" s="54">
        <f>formulas!O361</f>
        <v>0</v>
      </c>
      <c r="B1521" s="33">
        <f t="shared" ca="1" si="78"/>
        <v>32</v>
      </c>
      <c r="C1521">
        <f t="shared" si="79"/>
        <v>486</v>
      </c>
      <c r="D1521">
        <f t="shared" ref="D1521:D1584" ca="1" si="83">INDIRECT(ADDRESS(C1521+1,14))</f>
        <v>-1.4999999999999999E-2</v>
      </c>
      <c r="E1521">
        <f t="shared" ca="1" si="80"/>
        <v>0</v>
      </c>
      <c r="F1521">
        <f t="shared" ca="1" si="81"/>
        <v>31</v>
      </c>
      <c r="G1521">
        <f t="shared" ca="1" si="82"/>
        <v>32</v>
      </c>
      <c r="M1521">
        <v>1065</v>
      </c>
      <c r="N1521">
        <v>19.597999999999999</v>
      </c>
    </row>
    <row r="1522" spans="1:14">
      <c r="A1522" s="54">
        <f>formulas!O362</f>
        <v>0</v>
      </c>
      <c r="B1522" s="33">
        <f t="shared" ca="1" si="78"/>
        <v>32</v>
      </c>
      <c r="C1522">
        <f t="shared" si="79"/>
        <v>486</v>
      </c>
      <c r="D1522">
        <f t="shared" ca="1" si="83"/>
        <v>-1.4999999999999999E-2</v>
      </c>
      <c r="E1522">
        <f t="shared" ca="1" si="80"/>
        <v>0</v>
      </c>
      <c r="F1522">
        <f t="shared" ca="1" si="81"/>
        <v>31</v>
      </c>
      <c r="G1522">
        <f t="shared" ca="1" si="82"/>
        <v>32</v>
      </c>
      <c r="M1522">
        <v>1066</v>
      </c>
      <c r="N1522">
        <v>19.619</v>
      </c>
    </row>
    <row r="1523" spans="1:14">
      <c r="A1523" s="54">
        <f>formulas!O363</f>
        <v>0</v>
      </c>
      <c r="B1523" s="33">
        <f t="shared" ca="1" si="78"/>
        <v>32</v>
      </c>
      <c r="C1523">
        <f t="shared" si="79"/>
        <v>486</v>
      </c>
      <c r="D1523">
        <f t="shared" ca="1" si="83"/>
        <v>-1.4999999999999999E-2</v>
      </c>
      <c r="E1523">
        <f t="shared" ca="1" si="80"/>
        <v>0</v>
      </c>
      <c r="F1523">
        <f t="shared" ca="1" si="81"/>
        <v>31</v>
      </c>
      <c r="G1523">
        <f t="shared" ca="1" si="82"/>
        <v>32</v>
      </c>
      <c r="M1523">
        <v>1067</v>
      </c>
      <c r="N1523">
        <v>19.640999999999998</v>
      </c>
    </row>
    <row r="1524" spans="1:14">
      <c r="A1524" s="54">
        <f>formulas!O364</f>
        <v>0</v>
      </c>
      <c r="B1524" s="33">
        <f t="shared" ca="1" si="78"/>
        <v>32</v>
      </c>
      <c r="C1524">
        <f t="shared" si="79"/>
        <v>486</v>
      </c>
      <c r="D1524">
        <f t="shared" ca="1" si="83"/>
        <v>-1.4999999999999999E-2</v>
      </c>
      <c r="E1524">
        <f t="shared" ca="1" si="80"/>
        <v>0</v>
      </c>
      <c r="F1524">
        <f t="shared" ca="1" si="81"/>
        <v>31</v>
      </c>
      <c r="G1524">
        <f t="shared" ca="1" si="82"/>
        <v>32</v>
      </c>
      <c r="M1524">
        <v>1068</v>
      </c>
      <c r="N1524">
        <v>19.661999999999999</v>
      </c>
    </row>
    <row r="1525" spans="1:14">
      <c r="A1525" s="54">
        <f>formulas!O365</f>
        <v>0</v>
      </c>
      <c r="B1525" s="33">
        <f t="shared" ca="1" si="78"/>
        <v>32</v>
      </c>
      <c r="C1525">
        <f t="shared" si="79"/>
        <v>486</v>
      </c>
      <c r="D1525">
        <f t="shared" ca="1" si="83"/>
        <v>-1.4999999999999999E-2</v>
      </c>
      <c r="E1525">
        <f t="shared" ca="1" si="80"/>
        <v>0</v>
      </c>
      <c r="F1525">
        <f t="shared" ca="1" si="81"/>
        <v>31</v>
      </c>
      <c r="G1525">
        <f t="shared" ca="1" si="82"/>
        <v>32</v>
      </c>
      <c r="M1525">
        <v>1069</v>
      </c>
      <c r="N1525">
        <v>19.684000000000001</v>
      </c>
    </row>
    <row r="1526" spans="1:14">
      <c r="A1526" s="54">
        <f>formulas!O366</f>
        <v>0</v>
      </c>
      <c r="B1526" s="33">
        <f t="shared" ca="1" si="78"/>
        <v>32</v>
      </c>
      <c r="C1526">
        <f t="shared" si="79"/>
        <v>486</v>
      </c>
      <c r="D1526">
        <f t="shared" ca="1" si="83"/>
        <v>-1.4999999999999999E-2</v>
      </c>
      <c r="E1526">
        <f t="shared" ca="1" si="80"/>
        <v>0</v>
      </c>
      <c r="F1526">
        <f t="shared" ca="1" si="81"/>
        <v>31</v>
      </c>
      <c r="G1526">
        <f t="shared" ca="1" si="82"/>
        <v>32</v>
      </c>
      <c r="M1526">
        <v>1070</v>
      </c>
      <c r="N1526">
        <v>19.704999999999998</v>
      </c>
    </row>
    <row r="1527" spans="1:14">
      <c r="A1527" s="54">
        <f>formulas!O367</f>
        <v>0</v>
      </c>
      <c r="B1527" s="33">
        <f t="shared" ca="1" si="78"/>
        <v>32</v>
      </c>
      <c r="C1527">
        <f t="shared" si="79"/>
        <v>486</v>
      </c>
      <c r="D1527">
        <f t="shared" ca="1" si="83"/>
        <v>-1.4999999999999999E-2</v>
      </c>
      <c r="E1527">
        <f t="shared" ca="1" si="80"/>
        <v>0</v>
      </c>
      <c r="F1527">
        <f t="shared" ca="1" si="81"/>
        <v>31</v>
      </c>
      <c r="G1527">
        <f t="shared" ca="1" si="82"/>
        <v>32</v>
      </c>
      <c r="M1527">
        <v>1071</v>
      </c>
      <c r="N1527">
        <v>19.727</v>
      </c>
    </row>
    <row r="1528" spans="1:14">
      <c r="A1528" s="54">
        <f>formulas!O368</f>
        <v>0</v>
      </c>
      <c r="B1528" s="33">
        <f t="shared" ca="1" si="78"/>
        <v>32</v>
      </c>
      <c r="C1528">
        <f t="shared" si="79"/>
        <v>486</v>
      </c>
      <c r="D1528">
        <f t="shared" ca="1" si="83"/>
        <v>-1.4999999999999999E-2</v>
      </c>
      <c r="E1528">
        <f t="shared" ca="1" si="80"/>
        <v>0</v>
      </c>
      <c r="F1528">
        <f t="shared" ca="1" si="81"/>
        <v>31</v>
      </c>
      <c r="G1528">
        <f t="shared" ca="1" si="82"/>
        <v>32</v>
      </c>
      <c r="M1528">
        <v>1072</v>
      </c>
      <c r="N1528">
        <v>19.748999999999999</v>
      </c>
    </row>
    <row r="1529" spans="1:14">
      <c r="A1529" s="54">
        <f>formulas!O369</f>
        <v>0</v>
      </c>
      <c r="B1529" s="33">
        <f t="shared" ca="1" si="78"/>
        <v>32</v>
      </c>
      <c r="C1529">
        <f t="shared" si="79"/>
        <v>486</v>
      </c>
      <c r="D1529">
        <f t="shared" ca="1" si="83"/>
        <v>-1.4999999999999999E-2</v>
      </c>
      <c r="E1529">
        <f t="shared" ca="1" si="80"/>
        <v>0</v>
      </c>
      <c r="F1529">
        <f t="shared" ca="1" si="81"/>
        <v>31</v>
      </c>
      <c r="G1529">
        <f t="shared" ca="1" si="82"/>
        <v>32</v>
      </c>
      <c r="M1529">
        <v>1073</v>
      </c>
      <c r="N1529">
        <v>19.77</v>
      </c>
    </row>
    <row r="1530" spans="1:14">
      <c r="A1530" s="54">
        <f>formulas!O370</f>
        <v>0</v>
      </c>
      <c r="B1530" s="33">
        <f t="shared" ca="1" si="78"/>
        <v>32</v>
      </c>
      <c r="C1530">
        <f t="shared" si="79"/>
        <v>486</v>
      </c>
      <c r="D1530">
        <f t="shared" ca="1" si="83"/>
        <v>-1.4999999999999999E-2</v>
      </c>
      <c r="E1530">
        <f t="shared" ca="1" si="80"/>
        <v>0</v>
      </c>
      <c r="F1530">
        <f t="shared" ca="1" si="81"/>
        <v>31</v>
      </c>
      <c r="G1530">
        <f t="shared" ca="1" si="82"/>
        <v>32</v>
      </c>
      <c r="M1530">
        <v>1074</v>
      </c>
      <c r="N1530">
        <v>19.792000000000002</v>
      </c>
    </row>
    <row r="1531" spans="1:14">
      <c r="A1531" s="54">
        <f>formulas!O371</f>
        <v>0</v>
      </c>
      <c r="B1531" s="33">
        <f t="shared" ca="1" si="78"/>
        <v>32</v>
      </c>
      <c r="C1531">
        <f t="shared" si="79"/>
        <v>486</v>
      </c>
      <c r="D1531">
        <f t="shared" ca="1" si="83"/>
        <v>-1.4999999999999999E-2</v>
      </c>
      <c r="E1531">
        <f t="shared" ca="1" si="80"/>
        <v>0</v>
      </c>
      <c r="F1531">
        <f t="shared" ca="1" si="81"/>
        <v>31</v>
      </c>
      <c r="G1531">
        <f t="shared" ca="1" si="82"/>
        <v>32</v>
      </c>
      <c r="M1531">
        <v>1075</v>
      </c>
      <c r="N1531">
        <v>19.812999999999999</v>
      </c>
    </row>
    <row r="1532" spans="1:14">
      <c r="A1532" s="54">
        <f>formulas!O372</f>
        <v>0</v>
      </c>
      <c r="B1532" s="33">
        <f t="shared" ca="1" si="78"/>
        <v>32</v>
      </c>
      <c r="C1532">
        <f t="shared" si="79"/>
        <v>486</v>
      </c>
      <c r="D1532">
        <f t="shared" ca="1" si="83"/>
        <v>-1.4999999999999999E-2</v>
      </c>
      <c r="E1532">
        <f t="shared" ca="1" si="80"/>
        <v>0</v>
      </c>
      <c r="F1532">
        <f t="shared" ca="1" si="81"/>
        <v>31</v>
      </c>
      <c r="G1532">
        <f t="shared" ca="1" si="82"/>
        <v>32</v>
      </c>
      <c r="M1532">
        <v>1076</v>
      </c>
      <c r="N1532">
        <v>19.835000000000001</v>
      </c>
    </row>
    <row r="1533" spans="1:14">
      <c r="A1533" s="54">
        <f>formulas!O373</f>
        <v>0</v>
      </c>
      <c r="B1533" s="33">
        <f t="shared" ca="1" si="78"/>
        <v>32</v>
      </c>
      <c r="C1533">
        <f t="shared" si="79"/>
        <v>486</v>
      </c>
      <c r="D1533">
        <f t="shared" ca="1" si="83"/>
        <v>-1.4999999999999999E-2</v>
      </c>
      <c r="E1533">
        <f t="shared" ca="1" si="80"/>
        <v>0</v>
      </c>
      <c r="F1533">
        <f t="shared" ca="1" si="81"/>
        <v>31</v>
      </c>
      <c r="G1533">
        <f t="shared" ca="1" si="82"/>
        <v>32</v>
      </c>
      <c r="M1533">
        <v>1077</v>
      </c>
      <c r="N1533">
        <v>19.856999999999999</v>
      </c>
    </row>
    <row r="1534" spans="1:14">
      <c r="A1534" s="54">
        <f>formulas!O374</f>
        <v>0</v>
      </c>
      <c r="B1534" s="33">
        <f t="shared" ca="1" si="78"/>
        <v>32</v>
      </c>
      <c r="C1534">
        <f t="shared" si="79"/>
        <v>486</v>
      </c>
      <c r="D1534">
        <f t="shared" ca="1" si="83"/>
        <v>-1.4999999999999999E-2</v>
      </c>
      <c r="E1534">
        <f t="shared" ca="1" si="80"/>
        <v>0</v>
      </c>
      <c r="F1534">
        <f t="shared" ca="1" si="81"/>
        <v>31</v>
      </c>
      <c r="G1534">
        <f t="shared" ca="1" si="82"/>
        <v>32</v>
      </c>
      <c r="M1534">
        <v>1078</v>
      </c>
      <c r="N1534">
        <v>19.878</v>
      </c>
    </row>
    <row r="1535" spans="1:14">
      <c r="A1535" s="54">
        <f>formulas!O375</f>
        <v>0</v>
      </c>
      <c r="B1535" s="33">
        <f t="shared" ca="1" si="78"/>
        <v>32</v>
      </c>
      <c r="C1535">
        <f t="shared" si="79"/>
        <v>486</v>
      </c>
      <c r="D1535">
        <f t="shared" ca="1" si="83"/>
        <v>-1.4999999999999999E-2</v>
      </c>
      <c r="E1535">
        <f t="shared" ca="1" si="80"/>
        <v>0</v>
      </c>
      <c r="F1535">
        <f t="shared" ca="1" si="81"/>
        <v>31</v>
      </c>
      <c r="G1535">
        <f t="shared" ca="1" si="82"/>
        <v>32</v>
      </c>
      <c r="M1535">
        <v>1079</v>
      </c>
      <c r="N1535">
        <v>19.899999999999999</v>
      </c>
    </row>
    <row r="1536" spans="1:14">
      <c r="A1536" s="54">
        <f>formulas!O376</f>
        <v>0</v>
      </c>
      <c r="B1536" s="33">
        <f t="shared" ca="1" si="78"/>
        <v>32</v>
      </c>
      <c r="C1536">
        <f t="shared" si="79"/>
        <v>486</v>
      </c>
      <c r="D1536">
        <f t="shared" ca="1" si="83"/>
        <v>-1.4999999999999999E-2</v>
      </c>
      <c r="E1536">
        <f t="shared" ca="1" si="80"/>
        <v>0</v>
      </c>
      <c r="F1536">
        <f t="shared" ca="1" si="81"/>
        <v>31</v>
      </c>
      <c r="G1536">
        <f t="shared" ca="1" si="82"/>
        <v>32</v>
      </c>
      <c r="M1536">
        <v>1080</v>
      </c>
      <c r="N1536">
        <v>19.920999999999999</v>
      </c>
    </row>
    <row r="1537" spans="1:14">
      <c r="A1537" s="54">
        <f>formulas!O377</f>
        <v>0</v>
      </c>
      <c r="B1537" s="33">
        <f t="shared" ca="1" si="78"/>
        <v>32</v>
      </c>
      <c r="C1537">
        <f t="shared" si="79"/>
        <v>486</v>
      </c>
      <c r="D1537">
        <f t="shared" ca="1" si="83"/>
        <v>-1.4999999999999999E-2</v>
      </c>
      <c r="E1537">
        <f t="shared" ca="1" si="80"/>
        <v>0</v>
      </c>
      <c r="F1537">
        <f t="shared" ca="1" si="81"/>
        <v>31</v>
      </c>
      <c r="G1537">
        <f t="shared" ca="1" si="82"/>
        <v>32</v>
      </c>
      <c r="M1537">
        <v>1081</v>
      </c>
      <c r="N1537">
        <v>19.943000000000001</v>
      </c>
    </row>
    <row r="1538" spans="1:14">
      <c r="A1538" s="54">
        <f>formulas!O378</f>
        <v>0</v>
      </c>
      <c r="B1538" s="33">
        <f t="shared" ca="1" si="78"/>
        <v>32</v>
      </c>
      <c r="C1538">
        <f t="shared" si="79"/>
        <v>486</v>
      </c>
      <c r="D1538">
        <f t="shared" ca="1" si="83"/>
        <v>-1.4999999999999999E-2</v>
      </c>
      <c r="E1538">
        <f t="shared" ca="1" si="80"/>
        <v>0</v>
      </c>
      <c r="F1538">
        <f t="shared" ca="1" si="81"/>
        <v>31</v>
      </c>
      <c r="G1538">
        <f t="shared" ca="1" si="82"/>
        <v>32</v>
      </c>
      <c r="M1538">
        <v>1082</v>
      </c>
      <c r="N1538">
        <v>19.963999999999999</v>
      </c>
    </row>
    <row r="1539" spans="1:14">
      <c r="A1539" s="54">
        <f>formulas!O379</f>
        <v>0</v>
      </c>
      <c r="B1539" s="33">
        <f t="shared" ca="1" si="78"/>
        <v>32</v>
      </c>
      <c r="C1539">
        <f t="shared" si="79"/>
        <v>486</v>
      </c>
      <c r="D1539">
        <f t="shared" ca="1" si="83"/>
        <v>-1.4999999999999999E-2</v>
      </c>
      <c r="E1539">
        <f t="shared" ca="1" si="80"/>
        <v>0</v>
      </c>
      <c r="F1539">
        <f t="shared" ca="1" si="81"/>
        <v>31</v>
      </c>
      <c r="G1539">
        <f t="shared" ca="1" si="82"/>
        <v>32</v>
      </c>
      <c r="M1539">
        <v>1083</v>
      </c>
      <c r="N1539">
        <v>19.986000000000001</v>
      </c>
    </row>
    <row r="1540" spans="1:14">
      <c r="A1540" s="54">
        <f>formulas!O380</f>
        <v>0</v>
      </c>
      <c r="B1540" s="33">
        <f t="shared" ca="1" si="78"/>
        <v>32</v>
      </c>
      <c r="C1540">
        <f t="shared" si="79"/>
        <v>486</v>
      </c>
      <c r="D1540">
        <f t="shared" ca="1" si="83"/>
        <v>-1.4999999999999999E-2</v>
      </c>
      <c r="E1540">
        <f t="shared" ca="1" si="80"/>
        <v>0</v>
      </c>
      <c r="F1540">
        <f t="shared" ca="1" si="81"/>
        <v>31</v>
      </c>
      <c r="G1540">
        <f t="shared" ca="1" si="82"/>
        <v>32</v>
      </c>
      <c r="M1540">
        <v>1084</v>
      </c>
      <c r="N1540">
        <v>20.007999999999999</v>
      </c>
    </row>
    <row r="1541" spans="1:14">
      <c r="A1541" s="54">
        <f>formulas!O381</f>
        <v>0</v>
      </c>
      <c r="B1541" s="33">
        <f t="shared" ca="1" si="78"/>
        <v>32</v>
      </c>
      <c r="C1541">
        <f t="shared" si="79"/>
        <v>486</v>
      </c>
      <c r="D1541">
        <f t="shared" ca="1" si="83"/>
        <v>-1.4999999999999999E-2</v>
      </c>
      <c r="E1541">
        <f t="shared" ca="1" si="80"/>
        <v>0</v>
      </c>
      <c r="F1541">
        <f t="shared" ca="1" si="81"/>
        <v>31</v>
      </c>
      <c r="G1541">
        <f t="shared" ca="1" si="82"/>
        <v>32</v>
      </c>
      <c r="M1541">
        <v>1085</v>
      </c>
      <c r="N1541">
        <v>20.029</v>
      </c>
    </row>
    <row r="1542" spans="1:14">
      <c r="A1542" s="54">
        <f>formulas!O382</f>
        <v>0</v>
      </c>
      <c r="B1542" s="33">
        <f t="shared" ca="1" si="78"/>
        <v>32</v>
      </c>
      <c r="C1542">
        <f t="shared" si="79"/>
        <v>486</v>
      </c>
      <c r="D1542">
        <f t="shared" ca="1" si="83"/>
        <v>-1.4999999999999999E-2</v>
      </c>
      <c r="E1542">
        <f t="shared" ca="1" si="80"/>
        <v>0</v>
      </c>
      <c r="F1542">
        <f t="shared" ca="1" si="81"/>
        <v>31</v>
      </c>
      <c r="G1542">
        <f t="shared" ca="1" si="82"/>
        <v>32</v>
      </c>
      <c r="M1542">
        <v>1086</v>
      </c>
      <c r="N1542">
        <v>20.050999999999998</v>
      </c>
    </row>
    <row r="1543" spans="1:14">
      <c r="A1543" s="54">
        <f>formulas!O383</f>
        <v>0</v>
      </c>
      <c r="B1543" s="33">
        <f t="shared" ca="1" si="78"/>
        <v>32</v>
      </c>
      <c r="C1543">
        <f t="shared" si="79"/>
        <v>486</v>
      </c>
      <c r="D1543">
        <f t="shared" ca="1" si="83"/>
        <v>-1.4999999999999999E-2</v>
      </c>
      <c r="E1543">
        <f t="shared" ca="1" si="80"/>
        <v>0</v>
      </c>
      <c r="F1543">
        <f t="shared" ca="1" si="81"/>
        <v>31</v>
      </c>
      <c r="G1543">
        <f t="shared" ca="1" si="82"/>
        <v>32</v>
      </c>
      <c r="M1543">
        <v>1087</v>
      </c>
      <c r="N1543">
        <v>20.071999999999999</v>
      </c>
    </row>
    <row r="1544" spans="1:14">
      <c r="A1544" s="54">
        <f>formulas!O384</f>
        <v>0</v>
      </c>
      <c r="B1544" s="33">
        <f t="shared" ca="1" si="78"/>
        <v>32</v>
      </c>
      <c r="C1544">
        <f t="shared" si="79"/>
        <v>486</v>
      </c>
      <c r="D1544">
        <f t="shared" ca="1" si="83"/>
        <v>-1.4999999999999999E-2</v>
      </c>
      <c r="E1544">
        <f t="shared" ca="1" si="80"/>
        <v>0</v>
      </c>
      <c r="F1544">
        <f t="shared" ca="1" si="81"/>
        <v>31</v>
      </c>
      <c r="G1544">
        <f t="shared" ca="1" si="82"/>
        <v>32</v>
      </c>
      <c r="M1544">
        <v>1088</v>
      </c>
      <c r="N1544">
        <v>20.094000000000001</v>
      </c>
    </row>
    <row r="1545" spans="1:14">
      <c r="A1545" s="54">
        <f>formulas!O385</f>
        <v>0</v>
      </c>
      <c r="B1545" s="33">
        <f t="shared" ca="1" si="78"/>
        <v>32</v>
      </c>
      <c r="C1545">
        <f t="shared" si="79"/>
        <v>486</v>
      </c>
      <c r="D1545">
        <f t="shared" ca="1" si="83"/>
        <v>-1.4999999999999999E-2</v>
      </c>
      <c r="E1545">
        <f t="shared" ca="1" si="80"/>
        <v>0</v>
      </c>
      <c r="F1545">
        <f t="shared" ca="1" si="81"/>
        <v>31</v>
      </c>
      <c r="G1545">
        <f t="shared" ca="1" si="82"/>
        <v>32</v>
      </c>
      <c r="M1545">
        <v>1089</v>
      </c>
      <c r="N1545">
        <v>20.116</v>
      </c>
    </row>
    <row r="1546" spans="1:14">
      <c r="A1546" s="54">
        <f>formulas!O386</f>
        <v>0</v>
      </c>
      <c r="B1546" s="33">
        <f t="shared" ca="1" si="78"/>
        <v>32</v>
      </c>
      <c r="C1546">
        <f t="shared" si="79"/>
        <v>486</v>
      </c>
      <c r="D1546">
        <f t="shared" ca="1" si="83"/>
        <v>-1.4999999999999999E-2</v>
      </c>
      <c r="E1546">
        <f t="shared" ca="1" si="80"/>
        <v>0</v>
      </c>
      <c r="F1546">
        <f t="shared" ca="1" si="81"/>
        <v>31</v>
      </c>
      <c r="G1546">
        <f t="shared" ca="1" si="82"/>
        <v>32</v>
      </c>
      <c r="M1546">
        <v>1090</v>
      </c>
      <c r="N1546">
        <v>20.137</v>
      </c>
    </row>
    <row r="1547" spans="1:14">
      <c r="A1547" s="54">
        <f>formulas!O387</f>
        <v>0</v>
      </c>
      <c r="B1547" s="33">
        <f t="shared" ca="1" si="78"/>
        <v>32</v>
      </c>
      <c r="C1547">
        <f t="shared" si="79"/>
        <v>486</v>
      </c>
      <c r="D1547">
        <f t="shared" ca="1" si="83"/>
        <v>-1.4999999999999999E-2</v>
      </c>
      <c r="E1547">
        <f t="shared" ca="1" si="80"/>
        <v>0</v>
      </c>
      <c r="F1547">
        <f t="shared" ca="1" si="81"/>
        <v>31</v>
      </c>
      <c r="G1547">
        <f t="shared" ca="1" si="82"/>
        <v>32</v>
      </c>
      <c r="M1547">
        <v>1091</v>
      </c>
      <c r="N1547">
        <v>20.158999999999999</v>
      </c>
    </row>
    <row r="1548" spans="1:14">
      <c r="A1548" s="54">
        <f>formulas!O388</f>
        <v>0</v>
      </c>
      <c r="B1548" s="33">
        <f t="shared" ca="1" si="78"/>
        <v>32</v>
      </c>
      <c r="C1548">
        <f t="shared" si="79"/>
        <v>486</v>
      </c>
      <c r="D1548">
        <f t="shared" ca="1" si="83"/>
        <v>-1.4999999999999999E-2</v>
      </c>
      <c r="E1548">
        <f t="shared" ca="1" si="80"/>
        <v>0</v>
      </c>
      <c r="F1548">
        <f t="shared" ca="1" si="81"/>
        <v>31</v>
      </c>
      <c r="G1548">
        <f t="shared" ca="1" si="82"/>
        <v>32</v>
      </c>
      <c r="M1548">
        <v>1092</v>
      </c>
      <c r="N1548">
        <v>20.181000000000001</v>
      </c>
    </row>
    <row r="1549" spans="1:14">
      <c r="A1549" s="54">
        <f>formulas!O389</f>
        <v>0</v>
      </c>
      <c r="B1549" s="33">
        <f t="shared" ca="1" si="78"/>
        <v>32</v>
      </c>
      <c r="C1549">
        <f t="shared" si="79"/>
        <v>486</v>
      </c>
      <c r="D1549">
        <f t="shared" ca="1" si="83"/>
        <v>-1.4999999999999999E-2</v>
      </c>
      <c r="E1549">
        <f t="shared" ca="1" si="80"/>
        <v>0</v>
      </c>
      <c r="F1549">
        <f t="shared" ca="1" si="81"/>
        <v>31</v>
      </c>
      <c r="G1549">
        <f t="shared" ca="1" si="82"/>
        <v>32</v>
      </c>
      <c r="M1549">
        <v>1093</v>
      </c>
      <c r="N1549">
        <v>20.202000000000002</v>
      </c>
    </row>
    <row r="1550" spans="1:14">
      <c r="A1550" s="54">
        <f>formulas!O390</f>
        <v>0</v>
      </c>
      <c r="B1550" s="33">
        <f t="shared" ca="1" si="78"/>
        <v>32</v>
      </c>
      <c r="C1550">
        <f t="shared" si="79"/>
        <v>486</v>
      </c>
      <c r="D1550">
        <f t="shared" ca="1" si="83"/>
        <v>-1.4999999999999999E-2</v>
      </c>
      <c r="E1550">
        <f t="shared" ca="1" si="80"/>
        <v>0</v>
      </c>
      <c r="F1550">
        <f t="shared" ca="1" si="81"/>
        <v>31</v>
      </c>
      <c r="G1550">
        <f t="shared" ca="1" si="82"/>
        <v>32</v>
      </c>
      <c r="M1550">
        <v>1094</v>
      </c>
      <c r="N1550">
        <v>20.224</v>
      </c>
    </row>
    <row r="1551" spans="1:14">
      <c r="A1551" s="54">
        <f>formulas!O391</f>
        <v>0</v>
      </c>
      <c r="B1551" s="33">
        <f t="shared" ca="1" si="78"/>
        <v>32</v>
      </c>
      <c r="C1551">
        <f t="shared" si="79"/>
        <v>486</v>
      </c>
      <c r="D1551">
        <f t="shared" ca="1" si="83"/>
        <v>-1.4999999999999999E-2</v>
      </c>
      <c r="E1551">
        <f t="shared" ca="1" si="80"/>
        <v>0</v>
      </c>
      <c r="F1551">
        <f t="shared" ca="1" si="81"/>
        <v>31</v>
      </c>
      <c r="G1551">
        <f t="shared" ca="1" si="82"/>
        <v>32</v>
      </c>
      <c r="M1551">
        <v>1095</v>
      </c>
      <c r="N1551">
        <v>20.245000000000001</v>
      </c>
    </row>
    <row r="1552" spans="1:14">
      <c r="A1552" s="54">
        <f>formulas!O392</f>
        <v>0</v>
      </c>
      <c r="B1552" s="33">
        <f t="shared" ca="1" si="78"/>
        <v>32</v>
      </c>
      <c r="C1552">
        <f t="shared" si="79"/>
        <v>486</v>
      </c>
      <c r="D1552">
        <f t="shared" ca="1" si="83"/>
        <v>-1.4999999999999999E-2</v>
      </c>
      <c r="E1552">
        <f t="shared" ca="1" si="80"/>
        <v>0</v>
      </c>
      <c r="F1552">
        <f t="shared" ca="1" si="81"/>
        <v>31</v>
      </c>
      <c r="G1552">
        <f t="shared" ca="1" si="82"/>
        <v>32</v>
      </c>
      <c r="M1552">
        <v>1096</v>
      </c>
      <c r="N1552">
        <v>20.266999999999999</v>
      </c>
    </row>
    <row r="1553" spans="1:14">
      <c r="A1553" s="54">
        <f>formulas!O393</f>
        <v>0</v>
      </c>
      <c r="B1553" s="33">
        <f t="shared" ref="B1553:B1616" ca="1" si="84">(A1553-D1553)/(E1553-D1553)*(G1553-F1553)+F1553</f>
        <v>32</v>
      </c>
      <c r="C1553">
        <f t="shared" ref="C1553:C1616" si="85">COUNTIF($N$2:$N$25400,"&lt;"&amp;A1553)</f>
        <v>486</v>
      </c>
      <c r="D1553">
        <f t="shared" ca="1" si="83"/>
        <v>-1.4999999999999999E-2</v>
      </c>
      <c r="E1553">
        <f t="shared" ref="E1553:E1616" ca="1" si="86">INDIRECT(ADDRESS(C1553+2,14))</f>
        <v>0</v>
      </c>
      <c r="F1553">
        <f t="shared" ref="F1553:F1616" ca="1" si="87">INDIRECT(ADDRESS(C1553+1,13))</f>
        <v>31</v>
      </c>
      <c r="G1553">
        <f t="shared" ref="G1553:G1616" ca="1" si="88">INDIRECT(ADDRESS(C1553+2,13))</f>
        <v>32</v>
      </c>
      <c r="M1553">
        <v>1097</v>
      </c>
      <c r="N1553">
        <v>20.289000000000001</v>
      </c>
    </row>
    <row r="1554" spans="1:14">
      <c r="A1554" s="54">
        <f>formulas!O394</f>
        <v>0</v>
      </c>
      <c r="B1554" s="33">
        <f t="shared" ca="1" si="84"/>
        <v>32</v>
      </c>
      <c r="C1554">
        <f t="shared" si="85"/>
        <v>486</v>
      </c>
      <c r="D1554">
        <f t="shared" ca="1" si="83"/>
        <v>-1.4999999999999999E-2</v>
      </c>
      <c r="E1554">
        <f t="shared" ca="1" si="86"/>
        <v>0</v>
      </c>
      <c r="F1554">
        <f t="shared" ca="1" si="87"/>
        <v>31</v>
      </c>
      <c r="G1554">
        <f t="shared" ca="1" si="88"/>
        <v>32</v>
      </c>
      <c r="M1554">
        <v>1098</v>
      </c>
      <c r="N1554">
        <v>20.309999999999999</v>
      </c>
    </row>
    <row r="1555" spans="1:14">
      <c r="A1555" s="54">
        <f>formulas!O395</f>
        <v>0</v>
      </c>
      <c r="B1555" s="33">
        <f t="shared" ca="1" si="84"/>
        <v>32</v>
      </c>
      <c r="C1555">
        <f t="shared" si="85"/>
        <v>486</v>
      </c>
      <c r="D1555">
        <f t="shared" ca="1" si="83"/>
        <v>-1.4999999999999999E-2</v>
      </c>
      <c r="E1555">
        <f t="shared" ca="1" si="86"/>
        <v>0</v>
      </c>
      <c r="F1555">
        <f t="shared" ca="1" si="87"/>
        <v>31</v>
      </c>
      <c r="G1555">
        <f t="shared" ca="1" si="88"/>
        <v>32</v>
      </c>
      <c r="M1555">
        <v>1099</v>
      </c>
      <c r="N1555">
        <v>20.332000000000001</v>
      </c>
    </row>
    <row r="1556" spans="1:14">
      <c r="A1556" s="54">
        <f>formulas!O396</f>
        <v>0</v>
      </c>
      <c r="B1556" s="33">
        <f t="shared" ca="1" si="84"/>
        <v>32</v>
      </c>
      <c r="C1556">
        <f t="shared" si="85"/>
        <v>486</v>
      </c>
      <c r="D1556">
        <f t="shared" ca="1" si="83"/>
        <v>-1.4999999999999999E-2</v>
      </c>
      <c r="E1556">
        <f t="shared" ca="1" si="86"/>
        <v>0</v>
      </c>
      <c r="F1556">
        <f t="shared" ca="1" si="87"/>
        <v>31</v>
      </c>
      <c r="G1556">
        <f t="shared" ca="1" si="88"/>
        <v>32</v>
      </c>
      <c r="M1556">
        <v>1100</v>
      </c>
      <c r="N1556">
        <v>20.353000000000002</v>
      </c>
    </row>
    <row r="1557" spans="1:14">
      <c r="A1557" s="54">
        <f>formulas!O397</f>
        <v>0</v>
      </c>
      <c r="B1557" s="33">
        <f t="shared" ca="1" si="84"/>
        <v>32</v>
      </c>
      <c r="C1557">
        <f t="shared" si="85"/>
        <v>486</v>
      </c>
      <c r="D1557">
        <f t="shared" ca="1" si="83"/>
        <v>-1.4999999999999999E-2</v>
      </c>
      <c r="E1557">
        <f t="shared" ca="1" si="86"/>
        <v>0</v>
      </c>
      <c r="F1557">
        <f t="shared" ca="1" si="87"/>
        <v>31</v>
      </c>
      <c r="G1557">
        <f t="shared" ca="1" si="88"/>
        <v>32</v>
      </c>
      <c r="M1557">
        <v>1101</v>
      </c>
      <c r="N1557">
        <v>20.375</v>
      </c>
    </row>
    <row r="1558" spans="1:14">
      <c r="A1558" s="54">
        <f>formulas!O398</f>
        <v>0</v>
      </c>
      <c r="B1558" s="33">
        <f t="shared" ca="1" si="84"/>
        <v>32</v>
      </c>
      <c r="C1558">
        <f t="shared" si="85"/>
        <v>486</v>
      </c>
      <c r="D1558">
        <f t="shared" ca="1" si="83"/>
        <v>-1.4999999999999999E-2</v>
      </c>
      <c r="E1558">
        <f t="shared" ca="1" si="86"/>
        <v>0</v>
      </c>
      <c r="F1558">
        <f t="shared" ca="1" si="87"/>
        <v>31</v>
      </c>
      <c r="G1558">
        <f t="shared" ca="1" si="88"/>
        <v>32</v>
      </c>
      <c r="M1558">
        <v>1102</v>
      </c>
      <c r="N1558">
        <v>20.396999999999998</v>
      </c>
    </row>
    <row r="1559" spans="1:14">
      <c r="A1559" s="54">
        <f>formulas!O399</f>
        <v>0</v>
      </c>
      <c r="B1559" s="33">
        <f t="shared" ca="1" si="84"/>
        <v>32</v>
      </c>
      <c r="C1559">
        <f t="shared" si="85"/>
        <v>486</v>
      </c>
      <c r="D1559">
        <f t="shared" ca="1" si="83"/>
        <v>-1.4999999999999999E-2</v>
      </c>
      <c r="E1559">
        <f t="shared" ca="1" si="86"/>
        <v>0</v>
      </c>
      <c r="F1559">
        <f t="shared" ca="1" si="87"/>
        <v>31</v>
      </c>
      <c r="G1559">
        <f t="shared" ca="1" si="88"/>
        <v>32</v>
      </c>
      <c r="M1559">
        <v>1103</v>
      </c>
      <c r="N1559">
        <v>20.417999999999999</v>
      </c>
    </row>
    <row r="1560" spans="1:14">
      <c r="A1560" s="54">
        <f>formulas!O400</f>
        <v>0</v>
      </c>
      <c r="B1560" s="33">
        <f t="shared" ca="1" si="84"/>
        <v>32</v>
      </c>
      <c r="C1560">
        <f t="shared" si="85"/>
        <v>486</v>
      </c>
      <c r="D1560">
        <f t="shared" ca="1" si="83"/>
        <v>-1.4999999999999999E-2</v>
      </c>
      <c r="E1560">
        <f t="shared" ca="1" si="86"/>
        <v>0</v>
      </c>
      <c r="F1560">
        <f t="shared" ca="1" si="87"/>
        <v>31</v>
      </c>
      <c r="G1560">
        <f t="shared" ca="1" si="88"/>
        <v>32</v>
      </c>
      <c r="M1560">
        <v>1104</v>
      </c>
      <c r="N1560">
        <v>20.440000000000001</v>
      </c>
    </row>
    <row r="1561" spans="1:14">
      <c r="A1561" s="54">
        <f>formulas!O401</f>
        <v>0</v>
      </c>
      <c r="B1561" s="33">
        <f t="shared" ca="1" si="84"/>
        <v>32</v>
      </c>
      <c r="C1561">
        <f t="shared" si="85"/>
        <v>486</v>
      </c>
      <c r="D1561">
        <f t="shared" ca="1" si="83"/>
        <v>-1.4999999999999999E-2</v>
      </c>
      <c r="E1561">
        <f t="shared" ca="1" si="86"/>
        <v>0</v>
      </c>
      <c r="F1561">
        <f t="shared" ca="1" si="87"/>
        <v>31</v>
      </c>
      <c r="G1561">
        <f t="shared" ca="1" si="88"/>
        <v>32</v>
      </c>
      <c r="M1561">
        <v>1105</v>
      </c>
      <c r="N1561">
        <v>20.462</v>
      </c>
    </row>
    <row r="1562" spans="1:14">
      <c r="A1562" s="54">
        <f>formulas!O402</f>
        <v>0</v>
      </c>
      <c r="B1562" s="33">
        <f t="shared" ca="1" si="84"/>
        <v>32</v>
      </c>
      <c r="C1562">
        <f t="shared" si="85"/>
        <v>486</v>
      </c>
      <c r="D1562">
        <f t="shared" ca="1" si="83"/>
        <v>-1.4999999999999999E-2</v>
      </c>
      <c r="E1562">
        <f t="shared" ca="1" si="86"/>
        <v>0</v>
      </c>
      <c r="F1562">
        <f t="shared" ca="1" si="87"/>
        <v>31</v>
      </c>
      <c r="G1562">
        <f t="shared" ca="1" si="88"/>
        <v>32</v>
      </c>
      <c r="M1562">
        <v>1106</v>
      </c>
      <c r="N1562">
        <v>20.483000000000001</v>
      </c>
    </row>
    <row r="1563" spans="1:14">
      <c r="A1563" s="54">
        <f>formulas!O403</f>
        <v>0</v>
      </c>
      <c r="B1563" s="33">
        <f t="shared" ca="1" si="84"/>
        <v>32</v>
      </c>
      <c r="C1563">
        <f t="shared" si="85"/>
        <v>486</v>
      </c>
      <c r="D1563">
        <f t="shared" ca="1" si="83"/>
        <v>-1.4999999999999999E-2</v>
      </c>
      <c r="E1563">
        <f t="shared" ca="1" si="86"/>
        <v>0</v>
      </c>
      <c r="F1563">
        <f t="shared" ca="1" si="87"/>
        <v>31</v>
      </c>
      <c r="G1563">
        <f t="shared" ca="1" si="88"/>
        <v>32</v>
      </c>
      <c r="M1563">
        <v>1107</v>
      </c>
      <c r="N1563">
        <v>20.504999999999999</v>
      </c>
    </row>
    <row r="1564" spans="1:14">
      <c r="A1564" s="54">
        <f>formulas!O404</f>
        <v>0</v>
      </c>
      <c r="B1564" s="33">
        <f t="shared" ca="1" si="84"/>
        <v>32</v>
      </c>
      <c r="C1564">
        <f t="shared" si="85"/>
        <v>486</v>
      </c>
      <c r="D1564">
        <f t="shared" ca="1" si="83"/>
        <v>-1.4999999999999999E-2</v>
      </c>
      <c r="E1564">
        <f t="shared" ca="1" si="86"/>
        <v>0</v>
      </c>
      <c r="F1564">
        <f t="shared" ca="1" si="87"/>
        <v>31</v>
      </c>
      <c r="G1564">
        <f t="shared" ca="1" si="88"/>
        <v>32</v>
      </c>
      <c r="M1564">
        <v>1108</v>
      </c>
      <c r="N1564">
        <v>20.527000000000001</v>
      </c>
    </row>
    <row r="1565" spans="1:14">
      <c r="A1565" s="54">
        <f>formulas!O405</f>
        <v>0</v>
      </c>
      <c r="B1565" s="33">
        <f t="shared" ca="1" si="84"/>
        <v>32</v>
      </c>
      <c r="C1565">
        <f t="shared" si="85"/>
        <v>486</v>
      </c>
      <c r="D1565">
        <f t="shared" ca="1" si="83"/>
        <v>-1.4999999999999999E-2</v>
      </c>
      <c r="E1565">
        <f t="shared" ca="1" si="86"/>
        <v>0</v>
      </c>
      <c r="F1565">
        <f t="shared" ca="1" si="87"/>
        <v>31</v>
      </c>
      <c r="G1565">
        <f t="shared" ca="1" si="88"/>
        <v>32</v>
      </c>
      <c r="M1565">
        <v>1109</v>
      </c>
      <c r="N1565">
        <v>20.547999999999998</v>
      </c>
    </row>
    <row r="1566" spans="1:14">
      <c r="A1566" s="54">
        <f>formulas!O406</f>
        <v>0</v>
      </c>
      <c r="B1566" s="33">
        <f t="shared" ca="1" si="84"/>
        <v>32</v>
      </c>
      <c r="C1566">
        <f t="shared" si="85"/>
        <v>486</v>
      </c>
      <c r="D1566">
        <f t="shared" ca="1" si="83"/>
        <v>-1.4999999999999999E-2</v>
      </c>
      <c r="E1566">
        <f t="shared" ca="1" si="86"/>
        <v>0</v>
      </c>
      <c r="F1566">
        <f t="shared" ca="1" si="87"/>
        <v>31</v>
      </c>
      <c r="G1566">
        <f t="shared" ca="1" si="88"/>
        <v>32</v>
      </c>
      <c r="M1566">
        <v>1110</v>
      </c>
      <c r="N1566">
        <v>20.57</v>
      </c>
    </row>
    <row r="1567" spans="1:14">
      <c r="A1567" s="54">
        <f>formulas!O407</f>
        <v>0</v>
      </c>
      <c r="B1567" s="33">
        <f t="shared" ca="1" si="84"/>
        <v>32</v>
      </c>
      <c r="C1567">
        <f t="shared" si="85"/>
        <v>486</v>
      </c>
      <c r="D1567">
        <f t="shared" ca="1" si="83"/>
        <v>-1.4999999999999999E-2</v>
      </c>
      <c r="E1567">
        <f t="shared" ca="1" si="86"/>
        <v>0</v>
      </c>
      <c r="F1567">
        <f t="shared" ca="1" si="87"/>
        <v>31</v>
      </c>
      <c r="G1567">
        <f t="shared" ca="1" si="88"/>
        <v>32</v>
      </c>
      <c r="M1567">
        <v>1111</v>
      </c>
      <c r="N1567">
        <v>20.591000000000001</v>
      </c>
    </row>
    <row r="1568" spans="1:14">
      <c r="A1568" s="54">
        <f>formulas!O408</f>
        <v>0</v>
      </c>
      <c r="B1568" s="33">
        <f t="shared" ca="1" si="84"/>
        <v>32</v>
      </c>
      <c r="C1568">
        <f t="shared" si="85"/>
        <v>486</v>
      </c>
      <c r="D1568">
        <f t="shared" ca="1" si="83"/>
        <v>-1.4999999999999999E-2</v>
      </c>
      <c r="E1568">
        <f t="shared" ca="1" si="86"/>
        <v>0</v>
      </c>
      <c r="F1568">
        <f t="shared" ca="1" si="87"/>
        <v>31</v>
      </c>
      <c r="G1568">
        <f t="shared" ca="1" si="88"/>
        <v>32</v>
      </c>
      <c r="M1568">
        <v>1112</v>
      </c>
      <c r="N1568">
        <v>20.613</v>
      </c>
    </row>
    <row r="1569" spans="1:14">
      <c r="A1569" s="54">
        <f>formulas!O409</f>
        <v>0</v>
      </c>
      <c r="B1569" s="33">
        <f t="shared" ca="1" si="84"/>
        <v>32</v>
      </c>
      <c r="C1569">
        <f t="shared" si="85"/>
        <v>486</v>
      </c>
      <c r="D1569">
        <f t="shared" ca="1" si="83"/>
        <v>-1.4999999999999999E-2</v>
      </c>
      <c r="E1569">
        <f t="shared" ca="1" si="86"/>
        <v>0</v>
      </c>
      <c r="F1569">
        <f t="shared" ca="1" si="87"/>
        <v>31</v>
      </c>
      <c r="G1569">
        <f t="shared" ca="1" si="88"/>
        <v>32</v>
      </c>
      <c r="M1569">
        <v>1113</v>
      </c>
      <c r="N1569">
        <v>20.635000000000002</v>
      </c>
    </row>
    <row r="1570" spans="1:14">
      <c r="A1570" s="54">
        <f>formulas!O410</f>
        <v>0</v>
      </c>
      <c r="B1570" s="33">
        <f t="shared" ca="1" si="84"/>
        <v>32</v>
      </c>
      <c r="C1570">
        <f t="shared" si="85"/>
        <v>486</v>
      </c>
      <c r="D1570">
        <f t="shared" ca="1" si="83"/>
        <v>-1.4999999999999999E-2</v>
      </c>
      <c r="E1570">
        <f t="shared" ca="1" si="86"/>
        <v>0</v>
      </c>
      <c r="F1570">
        <f t="shared" ca="1" si="87"/>
        <v>31</v>
      </c>
      <c r="G1570">
        <f t="shared" ca="1" si="88"/>
        <v>32</v>
      </c>
      <c r="M1570">
        <v>1114</v>
      </c>
      <c r="N1570">
        <v>20.655999999999999</v>
      </c>
    </row>
    <row r="1571" spans="1:14">
      <c r="A1571" s="54">
        <f>formulas!O411</f>
        <v>0</v>
      </c>
      <c r="B1571" s="33">
        <f t="shared" ca="1" si="84"/>
        <v>32</v>
      </c>
      <c r="C1571">
        <f t="shared" si="85"/>
        <v>486</v>
      </c>
      <c r="D1571">
        <f t="shared" ca="1" si="83"/>
        <v>-1.4999999999999999E-2</v>
      </c>
      <c r="E1571">
        <f t="shared" ca="1" si="86"/>
        <v>0</v>
      </c>
      <c r="F1571">
        <f t="shared" ca="1" si="87"/>
        <v>31</v>
      </c>
      <c r="G1571">
        <f t="shared" ca="1" si="88"/>
        <v>32</v>
      </c>
      <c r="M1571">
        <v>1115</v>
      </c>
      <c r="N1571">
        <v>20.678000000000001</v>
      </c>
    </row>
    <row r="1572" spans="1:14">
      <c r="A1572" s="54">
        <f>formulas!O412</f>
        <v>0</v>
      </c>
      <c r="B1572" s="33">
        <f t="shared" ca="1" si="84"/>
        <v>32</v>
      </c>
      <c r="C1572">
        <f t="shared" si="85"/>
        <v>486</v>
      </c>
      <c r="D1572">
        <f t="shared" ca="1" si="83"/>
        <v>-1.4999999999999999E-2</v>
      </c>
      <c r="E1572">
        <f t="shared" ca="1" si="86"/>
        <v>0</v>
      </c>
      <c r="F1572">
        <f t="shared" ca="1" si="87"/>
        <v>31</v>
      </c>
      <c r="G1572">
        <f t="shared" ca="1" si="88"/>
        <v>32</v>
      </c>
      <c r="M1572">
        <v>1116</v>
      </c>
      <c r="N1572">
        <v>20.7</v>
      </c>
    </row>
    <row r="1573" spans="1:14">
      <c r="A1573" s="54">
        <f>formulas!O413</f>
        <v>0</v>
      </c>
      <c r="B1573" s="33">
        <f t="shared" ca="1" si="84"/>
        <v>32</v>
      </c>
      <c r="C1573">
        <f t="shared" si="85"/>
        <v>486</v>
      </c>
      <c r="D1573">
        <f t="shared" ca="1" si="83"/>
        <v>-1.4999999999999999E-2</v>
      </c>
      <c r="E1573">
        <f t="shared" ca="1" si="86"/>
        <v>0</v>
      </c>
      <c r="F1573">
        <f t="shared" ca="1" si="87"/>
        <v>31</v>
      </c>
      <c r="G1573">
        <f t="shared" ca="1" si="88"/>
        <v>32</v>
      </c>
      <c r="M1573">
        <v>1117</v>
      </c>
      <c r="N1573">
        <v>20.721</v>
      </c>
    </row>
    <row r="1574" spans="1:14">
      <c r="A1574" s="54">
        <f>formulas!O414</f>
        <v>0</v>
      </c>
      <c r="B1574" s="33">
        <f t="shared" ca="1" si="84"/>
        <v>32</v>
      </c>
      <c r="C1574">
        <f t="shared" si="85"/>
        <v>486</v>
      </c>
      <c r="D1574">
        <f t="shared" ca="1" si="83"/>
        <v>-1.4999999999999999E-2</v>
      </c>
      <c r="E1574">
        <f t="shared" ca="1" si="86"/>
        <v>0</v>
      </c>
      <c r="F1574">
        <f t="shared" ca="1" si="87"/>
        <v>31</v>
      </c>
      <c r="G1574">
        <f t="shared" ca="1" si="88"/>
        <v>32</v>
      </c>
      <c r="M1574">
        <v>1118</v>
      </c>
      <c r="N1574">
        <v>20.742999999999999</v>
      </c>
    </row>
    <row r="1575" spans="1:14">
      <c r="A1575" s="54">
        <f>formulas!O415</f>
        <v>0</v>
      </c>
      <c r="B1575" s="33">
        <f t="shared" ca="1" si="84"/>
        <v>32</v>
      </c>
      <c r="C1575">
        <f t="shared" si="85"/>
        <v>486</v>
      </c>
      <c r="D1575">
        <f t="shared" ca="1" si="83"/>
        <v>-1.4999999999999999E-2</v>
      </c>
      <c r="E1575">
        <f t="shared" ca="1" si="86"/>
        <v>0</v>
      </c>
      <c r="F1575">
        <f t="shared" ca="1" si="87"/>
        <v>31</v>
      </c>
      <c r="G1575">
        <f t="shared" ca="1" si="88"/>
        <v>32</v>
      </c>
      <c r="M1575">
        <v>1119</v>
      </c>
      <c r="N1575">
        <v>20.765000000000001</v>
      </c>
    </row>
    <row r="1576" spans="1:14">
      <c r="A1576" s="54">
        <f>formulas!O416</f>
        <v>0</v>
      </c>
      <c r="B1576" s="33">
        <f t="shared" ca="1" si="84"/>
        <v>32</v>
      </c>
      <c r="C1576">
        <f t="shared" si="85"/>
        <v>486</v>
      </c>
      <c r="D1576">
        <f t="shared" ca="1" si="83"/>
        <v>-1.4999999999999999E-2</v>
      </c>
      <c r="E1576">
        <f t="shared" ca="1" si="86"/>
        <v>0</v>
      </c>
      <c r="F1576">
        <f t="shared" ca="1" si="87"/>
        <v>31</v>
      </c>
      <c r="G1576">
        <f t="shared" ca="1" si="88"/>
        <v>32</v>
      </c>
      <c r="M1576">
        <v>1120</v>
      </c>
      <c r="N1576">
        <v>20.786000000000001</v>
      </c>
    </row>
    <row r="1577" spans="1:14">
      <c r="A1577" s="54">
        <f>formulas!O417</f>
        <v>0</v>
      </c>
      <c r="B1577" s="33">
        <f t="shared" ca="1" si="84"/>
        <v>32</v>
      </c>
      <c r="C1577">
        <f t="shared" si="85"/>
        <v>486</v>
      </c>
      <c r="D1577">
        <f t="shared" ca="1" si="83"/>
        <v>-1.4999999999999999E-2</v>
      </c>
      <c r="E1577">
        <f t="shared" ca="1" si="86"/>
        <v>0</v>
      </c>
      <c r="F1577">
        <f t="shared" ca="1" si="87"/>
        <v>31</v>
      </c>
      <c r="G1577">
        <f t="shared" ca="1" si="88"/>
        <v>32</v>
      </c>
      <c r="M1577">
        <v>1121</v>
      </c>
      <c r="N1577">
        <v>20.808</v>
      </c>
    </row>
    <row r="1578" spans="1:14">
      <c r="A1578" s="54">
        <f>formulas!O418</f>
        <v>0</v>
      </c>
      <c r="B1578" s="33">
        <f t="shared" ca="1" si="84"/>
        <v>32</v>
      </c>
      <c r="C1578">
        <f t="shared" si="85"/>
        <v>486</v>
      </c>
      <c r="D1578">
        <f t="shared" ca="1" si="83"/>
        <v>-1.4999999999999999E-2</v>
      </c>
      <c r="E1578">
        <f t="shared" ca="1" si="86"/>
        <v>0</v>
      </c>
      <c r="F1578">
        <f t="shared" ca="1" si="87"/>
        <v>31</v>
      </c>
      <c r="G1578">
        <f t="shared" ca="1" si="88"/>
        <v>32</v>
      </c>
      <c r="M1578">
        <v>1122</v>
      </c>
      <c r="N1578">
        <v>20.83</v>
      </c>
    </row>
    <row r="1579" spans="1:14">
      <c r="A1579" s="54">
        <f>formulas!O419</f>
        <v>0</v>
      </c>
      <c r="B1579" s="33">
        <f t="shared" ca="1" si="84"/>
        <v>32</v>
      </c>
      <c r="C1579">
        <f t="shared" si="85"/>
        <v>486</v>
      </c>
      <c r="D1579">
        <f t="shared" ca="1" si="83"/>
        <v>-1.4999999999999999E-2</v>
      </c>
      <c r="E1579">
        <f t="shared" ca="1" si="86"/>
        <v>0</v>
      </c>
      <c r="F1579">
        <f t="shared" ca="1" si="87"/>
        <v>31</v>
      </c>
      <c r="G1579">
        <f t="shared" ca="1" si="88"/>
        <v>32</v>
      </c>
      <c r="M1579">
        <v>1123</v>
      </c>
      <c r="N1579">
        <v>20.850999999999999</v>
      </c>
    </row>
    <row r="1580" spans="1:14">
      <c r="A1580" s="54">
        <f>formulas!O420</f>
        <v>0</v>
      </c>
      <c r="B1580" s="33">
        <f t="shared" ca="1" si="84"/>
        <v>32</v>
      </c>
      <c r="C1580">
        <f t="shared" si="85"/>
        <v>486</v>
      </c>
      <c r="D1580">
        <f t="shared" ca="1" si="83"/>
        <v>-1.4999999999999999E-2</v>
      </c>
      <c r="E1580">
        <f t="shared" ca="1" si="86"/>
        <v>0</v>
      </c>
      <c r="F1580">
        <f t="shared" ca="1" si="87"/>
        <v>31</v>
      </c>
      <c r="G1580">
        <f t="shared" ca="1" si="88"/>
        <v>32</v>
      </c>
      <c r="M1580">
        <v>1124</v>
      </c>
      <c r="N1580">
        <v>20.873000000000001</v>
      </c>
    </row>
    <row r="1581" spans="1:14">
      <c r="A1581" s="54">
        <f>formulas!O421</f>
        <v>0</v>
      </c>
      <c r="B1581" s="33">
        <f t="shared" ca="1" si="84"/>
        <v>32</v>
      </c>
      <c r="C1581">
        <f t="shared" si="85"/>
        <v>486</v>
      </c>
      <c r="D1581">
        <f t="shared" ca="1" si="83"/>
        <v>-1.4999999999999999E-2</v>
      </c>
      <c r="E1581">
        <f t="shared" ca="1" si="86"/>
        <v>0</v>
      </c>
      <c r="F1581">
        <f t="shared" ca="1" si="87"/>
        <v>31</v>
      </c>
      <c r="G1581">
        <f t="shared" ca="1" si="88"/>
        <v>32</v>
      </c>
      <c r="M1581">
        <v>1125</v>
      </c>
      <c r="N1581">
        <v>20.895</v>
      </c>
    </row>
    <row r="1582" spans="1:14">
      <c r="A1582" s="54">
        <f>formulas!O422</f>
        <v>0</v>
      </c>
      <c r="B1582" s="33">
        <f t="shared" ca="1" si="84"/>
        <v>32</v>
      </c>
      <c r="C1582">
        <f t="shared" si="85"/>
        <v>486</v>
      </c>
      <c r="D1582">
        <f t="shared" ca="1" si="83"/>
        <v>-1.4999999999999999E-2</v>
      </c>
      <c r="E1582">
        <f t="shared" ca="1" si="86"/>
        <v>0</v>
      </c>
      <c r="F1582">
        <f t="shared" ca="1" si="87"/>
        <v>31</v>
      </c>
      <c r="G1582">
        <f t="shared" ca="1" si="88"/>
        <v>32</v>
      </c>
      <c r="M1582">
        <v>1126</v>
      </c>
      <c r="N1582">
        <v>20.916</v>
      </c>
    </row>
    <row r="1583" spans="1:14">
      <c r="A1583" s="54">
        <f>formulas!O423</f>
        <v>0</v>
      </c>
      <c r="B1583" s="33">
        <f t="shared" ca="1" si="84"/>
        <v>32</v>
      </c>
      <c r="C1583">
        <f t="shared" si="85"/>
        <v>486</v>
      </c>
      <c r="D1583">
        <f t="shared" ca="1" si="83"/>
        <v>-1.4999999999999999E-2</v>
      </c>
      <c r="E1583">
        <f t="shared" ca="1" si="86"/>
        <v>0</v>
      </c>
      <c r="F1583">
        <f t="shared" ca="1" si="87"/>
        <v>31</v>
      </c>
      <c r="G1583">
        <f t="shared" ca="1" si="88"/>
        <v>32</v>
      </c>
      <c r="M1583">
        <v>1127</v>
      </c>
      <c r="N1583">
        <v>20.937999999999999</v>
      </c>
    </row>
    <row r="1584" spans="1:14">
      <c r="A1584" s="54">
        <f>formulas!O424</f>
        <v>0</v>
      </c>
      <c r="B1584" s="33">
        <f t="shared" ca="1" si="84"/>
        <v>32</v>
      </c>
      <c r="C1584">
        <f t="shared" si="85"/>
        <v>486</v>
      </c>
      <c r="D1584">
        <f t="shared" ca="1" si="83"/>
        <v>-1.4999999999999999E-2</v>
      </c>
      <c r="E1584">
        <f t="shared" ca="1" si="86"/>
        <v>0</v>
      </c>
      <c r="F1584">
        <f t="shared" ca="1" si="87"/>
        <v>31</v>
      </c>
      <c r="G1584">
        <f t="shared" ca="1" si="88"/>
        <v>32</v>
      </c>
      <c r="M1584">
        <v>1128</v>
      </c>
      <c r="N1584">
        <v>20.96</v>
      </c>
    </row>
    <row r="1585" spans="1:14">
      <c r="A1585" s="54">
        <f>formulas!O425</f>
        <v>0</v>
      </c>
      <c r="B1585" s="33">
        <f t="shared" ca="1" si="84"/>
        <v>32</v>
      </c>
      <c r="C1585">
        <f t="shared" si="85"/>
        <v>486</v>
      </c>
      <c r="D1585">
        <f t="shared" ref="D1585:D1648" ca="1" si="89">INDIRECT(ADDRESS(C1585+1,14))</f>
        <v>-1.4999999999999999E-2</v>
      </c>
      <c r="E1585">
        <f t="shared" ca="1" si="86"/>
        <v>0</v>
      </c>
      <c r="F1585">
        <f t="shared" ca="1" si="87"/>
        <v>31</v>
      </c>
      <c r="G1585">
        <f t="shared" ca="1" si="88"/>
        <v>32</v>
      </c>
      <c r="M1585">
        <v>1129</v>
      </c>
      <c r="N1585">
        <v>20.981000000000002</v>
      </c>
    </row>
    <row r="1586" spans="1:14">
      <c r="A1586" s="54">
        <f>formulas!O426</f>
        <v>0</v>
      </c>
      <c r="B1586" s="33">
        <f t="shared" ca="1" si="84"/>
        <v>32</v>
      </c>
      <c r="C1586">
        <f t="shared" si="85"/>
        <v>486</v>
      </c>
      <c r="D1586">
        <f t="shared" ca="1" si="89"/>
        <v>-1.4999999999999999E-2</v>
      </c>
      <c r="E1586">
        <f t="shared" ca="1" si="86"/>
        <v>0</v>
      </c>
      <c r="F1586">
        <f t="shared" ca="1" si="87"/>
        <v>31</v>
      </c>
      <c r="G1586">
        <f t="shared" ca="1" si="88"/>
        <v>32</v>
      </c>
      <c r="M1586">
        <v>1130</v>
      </c>
      <c r="N1586">
        <v>21.003</v>
      </c>
    </row>
    <row r="1587" spans="1:14">
      <c r="A1587" s="54">
        <f>formulas!O427</f>
        <v>0</v>
      </c>
      <c r="B1587" s="33">
        <f t="shared" ca="1" si="84"/>
        <v>32</v>
      </c>
      <c r="C1587">
        <f t="shared" si="85"/>
        <v>486</v>
      </c>
      <c r="D1587">
        <f t="shared" ca="1" si="89"/>
        <v>-1.4999999999999999E-2</v>
      </c>
      <c r="E1587">
        <f t="shared" ca="1" si="86"/>
        <v>0</v>
      </c>
      <c r="F1587">
        <f t="shared" ca="1" si="87"/>
        <v>31</v>
      </c>
      <c r="G1587">
        <f t="shared" ca="1" si="88"/>
        <v>32</v>
      </c>
      <c r="M1587">
        <v>1131</v>
      </c>
      <c r="N1587">
        <v>21.024999999999999</v>
      </c>
    </row>
    <row r="1588" spans="1:14">
      <c r="A1588" s="54">
        <f>formulas!O428</f>
        <v>0</v>
      </c>
      <c r="B1588" s="33">
        <f t="shared" ca="1" si="84"/>
        <v>32</v>
      </c>
      <c r="C1588">
        <f t="shared" si="85"/>
        <v>486</v>
      </c>
      <c r="D1588">
        <f t="shared" ca="1" si="89"/>
        <v>-1.4999999999999999E-2</v>
      </c>
      <c r="E1588">
        <f t="shared" ca="1" si="86"/>
        <v>0</v>
      </c>
      <c r="F1588">
        <f t="shared" ca="1" si="87"/>
        <v>31</v>
      </c>
      <c r="G1588">
        <f t="shared" ca="1" si="88"/>
        <v>32</v>
      </c>
      <c r="M1588">
        <v>1132</v>
      </c>
      <c r="N1588">
        <v>21.045999999999999</v>
      </c>
    </row>
    <row r="1589" spans="1:14">
      <c r="A1589" s="54">
        <f>formulas!O429</f>
        <v>0</v>
      </c>
      <c r="B1589" s="33">
        <f t="shared" ca="1" si="84"/>
        <v>32</v>
      </c>
      <c r="C1589">
        <f t="shared" si="85"/>
        <v>486</v>
      </c>
      <c r="D1589">
        <f t="shared" ca="1" si="89"/>
        <v>-1.4999999999999999E-2</v>
      </c>
      <c r="E1589">
        <f t="shared" ca="1" si="86"/>
        <v>0</v>
      </c>
      <c r="F1589">
        <f t="shared" ca="1" si="87"/>
        <v>31</v>
      </c>
      <c r="G1589">
        <f t="shared" ca="1" si="88"/>
        <v>32</v>
      </c>
      <c r="M1589">
        <v>1133</v>
      </c>
      <c r="N1589">
        <v>21.068000000000001</v>
      </c>
    </row>
    <row r="1590" spans="1:14">
      <c r="A1590" s="54">
        <f>formulas!O430</f>
        <v>0</v>
      </c>
      <c r="B1590" s="33">
        <f t="shared" ca="1" si="84"/>
        <v>32</v>
      </c>
      <c r="C1590">
        <f t="shared" si="85"/>
        <v>486</v>
      </c>
      <c r="D1590">
        <f t="shared" ca="1" si="89"/>
        <v>-1.4999999999999999E-2</v>
      </c>
      <c r="E1590">
        <f t="shared" ca="1" si="86"/>
        <v>0</v>
      </c>
      <c r="F1590">
        <f t="shared" ca="1" si="87"/>
        <v>31</v>
      </c>
      <c r="G1590">
        <f t="shared" ca="1" si="88"/>
        <v>32</v>
      </c>
      <c r="M1590">
        <v>1134</v>
      </c>
      <c r="N1590">
        <v>21.09</v>
      </c>
    </row>
    <row r="1591" spans="1:14">
      <c r="A1591" s="54">
        <f>formulas!O431</f>
        <v>0</v>
      </c>
      <c r="B1591" s="33">
        <f t="shared" ca="1" si="84"/>
        <v>32</v>
      </c>
      <c r="C1591">
        <f t="shared" si="85"/>
        <v>486</v>
      </c>
      <c r="D1591">
        <f t="shared" ca="1" si="89"/>
        <v>-1.4999999999999999E-2</v>
      </c>
      <c r="E1591">
        <f t="shared" ca="1" si="86"/>
        <v>0</v>
      </c>
      <c r="F1591">
        <f t="shared" ca="1" si="87"/>
        <v>31</v>
      </c>
      <c r="G1591">
        <f t="shared" ca="1" si="88"/>
        <v>32</v>
      </c>
      <c r="M1591">
        <v>1135</v>
      </c>
      <c r="N1591">
        <v>21.111000000000001</v>
      </c>
    </row>
    <row r="1592" spans="1:14">
      <c r="A1592" s="54">
        <f>formulas!O432</f>
        <v>0</v>
      </c>
      <c r="B1592" s="33">
        <f t="shared" ca="1" si="84"/>
        <v>32</v>
      </c>
      <c r="C1592">
        <f t="shared" si="85"/>
        <v>486</v>
      </c>
      <c r="D1592">
        <f t="shared" ca="1" si="89"/>
        <v>-1.4999999999999999E-2</v>
      </c>
      <c r="E1592">
        <f t="shared" ca="1" si="86"/>
        <v>0</v>
      </c>
      <c r="F1592">
        <f t="shared" ca="1" si="87"/>
        <v>31</v>
      </c>
      <c r="G1592">
        <f t="shared" ca="1" si="88"/>
        <v>32</v>
      </c>
      <c r="M1592">
        <v>1136</v>
      </c>
      <c r="N1592">
        <v>21.132999999999999</v>
      </c>
    </row>
    <row r="1593" spans="1:14">
      <c r="A1593" s="54">
        <f>formulas!O433</f>
        <v>0</v>
      </c>
      <c r="B1593" s="33">
        <f t="shared" ca="1" si="84"/>
        <v>32</v>
      </c>
      <c r="C1593">
        <f t="shared" si="85"/>
        <v>486</v>
      </c>
      <c r="D1593">
        <f t="shared" ca="1" si="89"/>
        <v>-1.4999999999999999E-2</v>
      </c>
      <c r="E1593">
        <f t="shared" ca="1" si="86"/>
        <v>0</v>
      </c>
      <c r="F1593">
        <f t="shared" ca="1" si="87"/>
        <v>31</v>
      </c>
      <c r="G1593">
        <f t="shared" ca="1" si="88"/>
        <v>32</v>
      </c>
      <c r="M1593">
        <v>1137</v>
      </c>
      <c r="N1593">
        <v>21.155000000000001</v>
      </c>
    </row>
    <row r="1594" spans="1:14">
      <c r="A1594" s="54">
        <f>formulas!O434</f>
        <v>0</v>
      </c>
      <c r="B1594" s="33">
        <f t="shared" ca="1" si="84"/>
        <v>32</v>
      </c>
      <c r="C1594">
        <f t="shared" si="85"/>
        <v>486</v>
      </c>
      <c r="D1594">
        <f t="shared" ca="1" si="89"/>
        <v>-1.4999999999999999E-2</v>
      </c>
      <c r="E1594">
        <f t="shared" ca="1" si="86"/>
        <v>0</v>
      </c>
      <c r="F1594">
        <f t="shared" ca="1" si="87"/>
        <v>31</v>
      </c>
      <c r="G1594">
        <f t="shared" ca="1" si="88"/>
        <v>32</v>
      </c>
      <c r="M1594">
        <v>1138</v>
      </c>
      <c r="N1594">
        <v>21.175999999999998</v>
      </c>
    </row>
    <row r="1595" spans="1:14">
      <c r="A1595" s="54">
        <f>formulas!O435</f>
        <v>0</v>
      </c>
      <c r="B1595" s="33">
        <f t="shared" ca="1" si="84"/>
        <v>32</v>
      </c>
      <c r="C1595">
        <f t="shared" si="85"/>
        <v>486</v>
      </c>
      <c r="D1595">
        <f t="shared" ca="1" si="89"/>
        <v>-1.4999999999999999E-2</v>
      </c>
      <c r="E1595">
        <f t="shared" ca="1" si="86"/>
        <v>0</v>
      </c>
      <c r="F1595">
        <f t="shared" ca="1" si="87"/>
        <v>31</v>
      </c>
      <c r="G1595">
        <f t="shared" ca="1" si="88"/>
        <v>32</v>
      </c>
      <c r="M1595">
        <v>1139</v>
      </c>
      <c r="N1595">
        <v>21.198</v>
      </c>
    </row>
    <row r="1596" spans="1:14">
      <c r="A1596" s="54">
        <f>formulas!O436</f>
        <v>0</v>
      </c>
      <c r="B1596" s="33">
        <f t="shared" ca="1" si="84"/>
        <v>32</v>
      </c>
      <c r="C1596">
        <f t="shared" si="85"/>
        <v>486</v>
      </c>
      <c r="D1596">
        <f t="shared" ca="1" si="89"/>
        <v>-1.4999999999999999E-2</v>
      </c>
      <c r="E1596">
        <f t="shared" ca="1" si="86"/>
        <v>0</v>
      </c>
      <c r="F1596">
        <f t="shared" ca="1" si="87"/>
        <v>31</v>
      </c>
      <c r="G1596">
        <f t="shared" ca="1" si="88"/>
        <v>32</v>
      </c>
      <c r="M1596">
        <v>1140</v>
      </c>
      <c r="N1596">
        <v>21.22</v>
      </c>
    </row>
    <row r="1597" spans="1:14">
      <c r="A1597" s="54">
        <f>formulas!O437</f>
        <v>0</v>
      </c>
      <c r="B1597" s="33">
        <f t="shared" ca="1" si="84"/>
        <v>32</v>
      </c>
      <c r="C1597">
        <f t="shared" si="85"/>
        <v>486</v>
      </c>
      <c r="D1597">
        <f t="shared" ca="1" si="89"/>
        <v>-1.4999999999999999E-2</v>
      </c>
      <c r="E1597">
        <f t="shared" ca="1" si="86"/>
        <v>0</v>
      </c>
      <c r="F1597">
        <f t="shared" ca="1" si="87"/>
        <v>31</v>
      </c>
      <c r="G1597">
        <f t="shared" ca="1" si="88"/>
        <v>32</v>
      </c>
      <c r="M1597">
        <v>1141</v>
      </c>
      <c r="N1597">
        <v>21.241</v>
      </c>
    </row>
    <row r="1598" spans="1:14">
      <c r="A1598" s="54">
        <f>formulas!O438</f>
        <v>0</v>
      </c>
      <c r="B1598" s="33">
        <f t="shared" ca="1" si="84"/>
        <v>32</v>
      </c>
      <c r="C1598">
        <f t="shared" si="85"/>
        <v>486</v>
      </c>
      <c r="D1598">
        <f t="shared" ca="1" si="89"/>
        <v>-1.4999999999999999E-2</v>
      </c>
      <c r="E1598">
        <f t="shared" ca="1" si="86"/>
        <v>0</v>
      </c>
      <c r="F1598">
        <f t="shared" ca="1" si="87"/>
        <v>31</v>
      </c>
      <c r="G1598">
        <f t="shared" ca="1" si="88"/>
        <v>32</v>
      </c>
      <c r="M1598">
        <v>1142</v>
      </c>
      <c r="N1598">
        <v>21.263000000000002</v>
      </c>
    </row>
    <row r="1599" spans="1:14">
      <c r="A1599" s="54">
        <f>formulas!O439</f>
        <v>0</v>
      </c>
      <c r="B1599" s="33">
        <f t="shared" ca="1" si="84"/>
        <v>32</v>
      </c>
      <c r="C1599">
        <f t="shared" si="85"/>
        <v>486</v>
      </c>
      <c r="D1599">
        <f t="shared" ca="1" si="89"/>
        <v>-1.4999999999999999E-2</v>
      </c>
      <c r="E1599">
        <f t="shared" ca="1" si="86"/>
        <v>0</v>
      </c>
      <c r="F1599">
        <f t="shared" ca="1" si="87"/>
        <v>31</v>
      </c>
      <c r="G1599">
        <f t="shared" ca="1" si="88"/>
        <v>32</v>
      </c>
      <c r="M1599">
        <v>1143</v>
      </c>
      <c r="N1599">
        <v>21.285</v>
      </c>
    </row>
    <row r="1600" spans="1:14">
      <c r="A1600" s="54">
        <f>formulas!O440</f>
        <v>0</v>
      </c>
      <c r="B1600" s="33">
        <f t="shared" ca="1" si="84"/>
        <v>32</v>
      </c>
      <c r="C1600">
        <f t="shared" si="85"/>
        <v>486</v>
      </c>
      <c r="D1600">
        <f t="shared" ca="1" si="89"/>
        <v>-1.4999999999999999E-2</v>
      </c>
      <c r="E1600">
        <f t="shared" ca="1" si="86"/>
        <v>0</v>
      </c>
      <c r="F1600">
        <f t="shared" ca="1" si="87"/>
        <v>31</v>
      </c>
      <c r="G1600">
        <f t="shared" ca="1" si="88"/>
        <v>32</v>
      </c>
      <c r="M1600">
        <v>1144</v>
      </c>
      <c r="N1600">
        <v>21.306000000000001</v>
      </c>
    </row>
    <row r="1601" spans="1:14">
      <c r="A1601" s="54">
        <f>formulas!O441</f>
        <v>0</v>
      </c>
      <c r="B1601" s="33">
        <f t="shared" ca="1" si="84"/>
        <v>32</v>
      </c>
      <c r="C1601">
        <f t="shared" si="85"/>
        <v>486</v>
      </c>
      <c r="D1601">
        <f t="shared" ca="1" si="89"/>
        <v>-1.4999999999999999E-2</v>
      </c>
      <c r="E1601">
        <f t="shared" ca="1" si="86"/>
        <v>0</v>
      </c>
      <c r="F1601">
        <f t="shared" ca="1" si="87"/>
        <v>31</v>
      </c>
      <c r="G1601">
        <f t="shared" ca="1" si="88"/>
        <v>32</v>
      </c>
      <c r="M1601">
        <v>1145</v>
      </c>
      <c r="N1601">
        <v>21.327999999999999</v>
      </c>
    </row>
    <row r="1602" spans="1:14">
      <c r="A1602" s="54">
        <f>formulas!O442</f>
        <v>0</v>
      </c>
      <c r="B1602" s="33">
        <f t="shared" ca="1" si="84"/>
        <v>32</v>
      </c>
      <c r="C1602">
        <f t="shared" si="85"/>
        <v>486</v>
      </c>
      <c r="D1602">
        <f t="shared" ca="1" si="89"/>
        <v>-1.4999999999999999E-2</v>
      </c>
      <c r="E1602">
        <f t="shared" ca="1" si="86"/>
        <v>0</v>
      </c>
      <c r="F1602">
        <f t="shared" ca="1" si="87"/>
        <v>31</v>
      </c>
      <c r="G1602">
        <f t="shared" ca="1" si="88"/>
        <v>32</v>
      </c>
      <c r="M1602">
        <v>1146</v>
      </c>
      <c r="N1602">
        <v>21.35</v>
      </c>
    </row>
    <row r="1603" spans="1:14">
      <c r="A1603" s="54">
        <f>formulas!O443</f>
        <v>0</v>
      </c>
      <c r="B1603" s="33">
        <f t="shared" ca="1" si="84"/>
        <v>32</v>
      </c>
      <c r="C1603">
        <f t="shared" si="85"/>
        <v>486</v>
      </c>
      <c r="D1603">
        <f t="shared" ca="1" si="89"/>
        <v>-1.4999999999999999E-2</v>
      </c>
      <c r="E1603">
        <f t="shared" ca="1" si="86"/>
        <v>0</v>
      </c>
      <c r="F1603">
        <f t="shared" ca="1" si="87"/>
        <v>31</v>
      </c>
      <c r="G1603">
        <f t="shared" ca="1" si="88"/>
        <v>32</v>
      </c>
      <c r="M1603">
        <v>1147</v>
      </c>
      <c r="N1603">
        <v>21.370999999999999</v>
      </c>
    </row>
    <row r="1604" spans="1:14">
      <c r="A1604" s="54">
        <f>formulas!O444</f>
        <v>0</v>
      </c>
      <c r="B1604" s="33">
        <f t="shared" ca="1" si="84"/>
        <v>32</v>
      </c>
      <c r="C1604">
        <f t="shared" si="85"/>
        <v>486</v>
      </c>
      <c r="D1604">
        <f t="shared" ca="1" si="89"/>
        <v>-1.4999999999999999E-2</v>
      </c>
      <c r="E1604">
        <f t="shared" ca="1" si="86"/>
        <v>0</v>
      </c>
      <c r="F1604">
        <f t="shared" ca="1" si="87"/>
        <v>31</v>
      </c>
      <c r="G1604">
        <f t="shared" ca="1" si="88"/>
        <v>32</v>
      </c>
      <c r="M1604">
        <v>1148</v>
      </c>
      <c r="N1604">
        <v>21.393000000000001</v>
      </c>
    </row>
    <row r="1605" spans="1:14">
      <c r="A1605" s="54">
        <f>formulas!O445</f>
        <v>0</v>
      </c>
      <c r="B1605" s="33">
        <f t="shared" ca="1" si="84"/>
        <v>32</v>
      </c>
      <c r="C1605">
        <f t="shared" si="85"/>
        <v>486</v>
      </c>
      <c r="D1605">
        <f t="shared" ca="1" si="89"/>
        <v>-1.4999999999999999E-2</v>
      </c>
      <c r="E1605">
        <f t="shared" ca="1" si="86"/>
        <v>0</v>
      </c>
      <c r="F1605">
        <f t="shared" ca="1" si="87"/>
        <v>31</v>
      </c>
      <c r="G1605">
        <f t="shared" ca="1" si="88"/>
        <v>32</v>
      </c>
      <c r="M1605">
        <v>1149</v>
      </c>
      <c r="N1605">
        <v>21.414999999999999</v>
      </c>
    </row>
    <row r="1606" spans="1:14">
      <c r="A1606" s="54">
        <f>formulas!O446</f>
        <v>0</v>
      </c>
      <c r="B1606" s="33">
        <f t="shared" ca="1" si="84"/>
        <v>32</v>
      </c>
      <c r="C1606">
        <f t="shared" si="85"/>
        <v>486</v>
      </c>
      <c r="D1606">
        <f t="shared" ca="1" si="89"/>
        <v>-1.4999999999999999E-2</v>
      </c>
      <c r="E1606">
        <f t="shared" ca="1" si="86"/>
        <v>0</v>
      </c>
      <c r="F1606">
        <f t="shared" ca="1" si="87"/>
        <v>31</v>
      </c>
      <c r="G1606">
        <f t="shared" ca="1" si="88"/>
        <v>32</v>
      </c>
      <c r="M1606">
        <v>1150</v>
      </c>
      <c r="N1606">
        <v>21.437000000000001</v>
      </c>
    </row>
    <row r="1607" spans="1:14">
      <c r="A1607" s="54">
        <f>formulas!O447</f>
        <v>0</v>
      </c>
      <c r="B1607" s="33">
        <f t="shared" ca="1" si="84"/>
        <v>32</v>
      </c>
      <c r="C1607">
        <f t="shared" si="85"/>
        <v>486</v>
      </c>
      <c r="D1607">
        <f t="shared" ca="1" si="89"/>
        <v>-1.4999999999999999E-2</v>
      </c>
      <c r="E1607">
        <f t="shared" ca="1" si="86"/>
        <v>0</v>
      </c>
      <c r="F1607">
        <f t="shared" ca="1" si="87"/>
        <v>31</v>
      </c>
      <c r="G1607">
        <f t="shared" ca="1" si="88"/>
        <v>32</v>
      </c>
      <c r="M1607">
        <v>1151</v>
      </c>
      <c r="N1607">
        <v>21.457999999999998</v>
      </c>
    </row>
    <row r="1608" spans="1:14">
      <c r="A1608" s="54">
        <f>formulas!O448</f>
        <v>0</v>
      </c>
      <c r="B1608" s="33">
        <f t="shared" ca="1" si="84"/>
        <v>32</v>
      </c>
      <c r="C1608">
        <f t="shared" si="85"/>
        <v>486</v>
      </c>
      <c r="D1608">
        <f t="shared" ca="1" si="89"/>
        <v>-1.4999999999999999E-2</v>
      </c>
      <c r="E1608">
        <f t="shared" ca="1" si="86"/>
        <v>0</v>
      </c>
      <c r="F1608">
        <f t="shared" ca="1" si="87"/>
        <v>31</v>
      </c>
      <c r="G1608">
        <f t="shared" ca="1" si="88"/>
        <v>32</v>
      </c>
      <c r="M1608">
        <v>1152</v>
      </c>
      <c r="N1608">
        <v>21.48</v>
      </c>
    </row>
    <row r="1609" spans="1:14">
      <c r="A1609" s="54">
        <f>formulas!O449</f>
        <v>0</v>
      </c>
      <c r="B1609" s="33">
        <f t="shared" ca="1" si="84"/>
        <v>32</v>
      </c>
      <c r="C1609">
        <f t="shared" si="85"/>
        <v>486</v>
      </c>
      <c r="D1609">
        <f t="shared" ca="1" si="89"/>
        <v>-1.4999999999999999E-2</v>
      </c>
      <c r="E1609">
        <f t="shared" ca="1" si="86"/>
        <v>0</v>
      </c>
      <c r="F1609">
        <f t="shared" ca="1" si="87"/>
        <v>31</v>
      </c>
      <c r="G1609">
        <f t="shared" ca="1" si="88"/>
        <v>32</v>
      </c>
      <c r="M1609">
        <v>1153</v>
      </c>
      <c r="N1609">
        <v>21.501999999999999</v>
      </c>
    </row>
    <row r="1610" spans="1:14">
      <c r="A1610" s="54">
        <f>formulas!O450</f>
        <v>0</v>
      </c>
      <c r="B1610" s="33">
        <f t="shared" ca="1" si="84"/>
        <v>32</v>
      </c>
      <c r="C1610">
        <f t="shared" si="85"/>
        <v>486</v>
      </c>
      <c r="D1610">
        <f t="shared" ca="1" si="89"/>
        <v>-1.4999999999999999E-2</v>
      </c>
      <c r="E1610">
        <f t="shared" ca="1" si="86"/>
        <v>0</v>
      </c>
      <c r="F1610">
        <f t="shared" ca="1" si="87"/>
        <v>31</v>
      </c>
      <c r="G1610">
        <f t="shared" ca="1" si="88"/>
        <v>32</v>
      </c>
      <c r="M1610">
        <v>1154</v>
      </c>
      <c r="N1610">
        <v>21.523</v>
      </c>
    </row>
    <row r="1611" spans="1:14">
      <c r="A1611" s="54">
        <f>formulas!O451</f>
        <v>0</v>
      </c>
      <c r="B1611" s="33">
        <f t="shared" ca="1" si="84"/>
        <v>32</v>
      </c>
      <c r="C1611">
        <f t="shared" si="85"/>
        <v>486</v>
      </c>
      <c r="D1611">
        <f t="shared" ca="1" si="89"/>
        <v>-1.4999999999999999E-2</v>
      </c>
      <c r="E1611">
        <f t="shared" ca="1" si="86"/>
        <v>0</v>
      </c>
      <c r="F1611">
        <f t="shared" ca="1" si="87"/>
        <v>31</v>
      </c>
      <c r="G1611">
        <f t="shared" ca="1" si="88"/>
        <v>32</v>
      </c>
      <c r="M1611">
        <v>1155</v>
      </c>
      <c r="N1611">
        <v>21.545000000000002</v>
      </c>
    </row>
    <row r="1612" spans="1:14">
      <c r="A1612" s="54">
        <f>formulas!O452</f>
        <v>0</v>
      </c>
      <c r="B1612" s="33">
        <f t="shared" ca="1" si="84"/>
        <v>32</v>
      </c>
      <c r="C1612">
        <f t="shared" si="85"/>
        <v>486</v>
      </c>
      <c r="D1612">
        <f t="shared" ca="1" si="89"/>
        <v>-1.4999999999999999E-2</v>
      </c>
      <c r="E1612">
        <f t="shared" ca="1" si="86"/>
        <v>0</v>
      </c>
      <c r="F1612">
        <f t="shared" ca="1" si="87"/>
        <v>31</v>
      </c>
      <c r="G1612">
        <f t="shared" ca="1" si="88"/>
        <v>32</v>
      </c>
      <c r="M1612">
        <v>1156</v>
      </c>
      <c r="N1612">
        <v>21.567</v>
      </c>
    </row>
    <row r="1613" spans="1:14">
      <c r="A1613" s="54">
        <f>formulas!O453</f>
        <v>0</v>
      </c>
      <c r="B1613" s="33">
        <f t="shared" ca="1" si="84"/>
        <v>32</v>
      </c>
      <c r="C1613">
        <f t="shared" si="85"/>
        <v>486</v>
      </c>
      <c r="D1613">
        <f t="shared" ca="1" si="89"/>
        <v>-1.4999999999999999E-2</v>
      </c>
      <c r="E1613">
        <f t="shared" ca="1" si="86"/>
        <v>0</v>
      </c>
      <c r="F1613">
        <f t="shared" ca="1" si="87"/>
        <v>31</v>
      </c>
      <c r="G1613">
        <f t="shared" ca="1" si="88"/>
        <v>32</v>
      </c>
      <c r="M1613">
        <v>1157</v>
      </c>
      <c r="N1613">
        <v>21.588000000000001</v>
      </c>
    </row>
    <row r="1614" spans="1:14">
      <c r="A1614" s="54">
        <f>formulas!O454</f>
        <v>0</v>
      </c>
      <c r="B1614" s="33">
        <f t="shared" ca="1" si="84"/>
        <v>32</v>
      </c>
      <c r="C1614">
        <f t="shared" si="85"/>
        <v>486</v>
      </c>
      <c r="D1614">
        <f t="shared" ca="1" si="89"/>
        <v>-1.4999999999999999E-2</v>
      </c>
      <c r="E1614">
        <f t="shared" ca="1" si="86"/>
        <v>0</v>
      </c>
      <c r="F1614">
        <f t="shared" ca="1" si="87"/>
        <v>31</v>
      </c>
      <c r="G1614">
        <f t="shared" ca="1" si="88"/>
        <v>32</v>
      </c>
      <c r="M1614">
        <v>1158</v>
      </c>
      <c r="N1614">
        <v>21.61</v>
      </c>
    </row>
    <row r="1615" spans="1:14">
      <c r="A1615" s="54">
        <f>formulas!O455</f>
        <v>0</v>
      </c>
      <c r="B1615" s="33">
        <f t="shared" ca="1" si="84"/>
        <v>32</v>
      </c>
      <c r="C1615">
        <f t="shared" si="85"/>
        <v>486</v>
      </c>
      <c r="D1615">
        <f t="shared" ca="1" si="89"/>
        <v>-1.4999999999999999E-2</v>
      </c>
      <c r="E1615">
        <f t="shared" ca="1" si="86"/>
        <v>0</v>
      </c>
      <c r="F1615">
        <f t="shared" ca="1" si="87"/>
        <v>31</v>
      </c>
      <c r="G1615">
        <f t="shared" ca="1" si="88"/>
        <v>32</v>
      </c>
      <c r="M1615">
        <v>1159</v>
      </c>
      <c r="N1615">
        <v>21.632000000000001</v>
      </c>
    </row>
    <row r="1616" spans="1:14">
      <c r="A1616" s="54">
        <f>formulas!O456</f>
        <v>0</v>
      </c>
      <c r="B1616" s="33">
        <f t="shared" ca="1" si="84"/>
        <v>32</v>
      </c>
      <c r="C1616">
        <f t="shared" si="85"/>
        <v>486</v>
      </c>
      <c r="D1616">
        <f t="shared" ca="1" si="89"/>
        <v>-1.4999999999999999E-2</v>
      </c>
      <c r="E1616">
        <f t="shared" ca="1" si="86"/>
        <v>0</v>
      </c>
      <c r="F1616">
        <f t="shared" ca="1" si="87"/>
        <v>31</v>
      </c>
      <c r="G1616">
        <f t="shared" ca="1" si="88"/>
        <v>32</v>
      </c>
      <c r="M1616">
        <v>1160</v>
      </c>
      <c r="N1616">
        <v>21.654</v>
      </c>
    </row>
    <row r="1617" spans="1:14">
      <c r="A1617" s="54">
        <f>formulas!O457</f>
        <v>0</v>
      </c>
      <c r="B1617" s="33">
        <f ca="1">(A1617-D1617)/(E1617-D1617)*(G1617-F1617)+F1617</f>
        <v>32</v>
      </c>
      <c r="C1617">
        <f>COUNTIF($N$2:$N$25400,"&lt;"&amp;A1617)</f>
        <v>486</v>
      </c>
      <c r="D1617">
        <f t="shared" ca="1" si="89"/>
        <v>-1.4999999999999999E-2</v>
      </c>
      <c r="E1617">
        <f ca="1">INDIRECT(ADDRESS(C1617+2,14))</f>
        <v>0</v>
      </c>
      <c r="F1617">
        <f ca="1">INDIRECT(ADDRESS(C1617+1,13))</f>
        <v>31</v>
      </c>
      <c r="G1617">
        <f ca="1">INDIRECT(ADDRESS(C1617+2,13))</f>
        <v>32</v>
      </c>
      <c r="M1617">
        <v>1161</v>
      </c>
      <c r="N1617">
        <v>21.675000000000001</v>
      </c>
    </row>
    <row r="1618" spans="1:14">
      <c r="A1618" s="54">
        <f>formulas!O458</f>
        <v>0</v>
      </c>
      <c r="B1618" s="33">
        <f ca="1">(A1618-D1618)/(E1618-D1618)*(G1618-F1618)+F1618</f>
        <v>32</v>
      </c>
      <c r="C1618">
        <f>COUNTIF($N$2:$N$25400,"&lt;"&amp;A1618)</f>
        <v>486</v>
      </c>
      <c r="D1618">
        <f t="shared" ca="1" si="89"/>
        <v>-1.4999999999999999E-2</v>
      </c>
      <c r="E1618">
        <f ca="1">INDIRECT(ADDRESS(C1618+2,14))</f>
        <v>0</v>
      </c>
      <c r="F1618">
        <f ca="1">INDIRECT(ADDRESS(C1618+1,13))</f>
        <v>31</v>
      </c>
      <c r="G1618">
        <f ca="1">INDIRECT(ADDRESS(C1618+2,13))</f>
        <v>32</v>
      </c>
      <c r="M1618">
        <v>1162</v>
      </c>
      <c r="N1618">
        <v>21.696999999999999</v>
      </c>
    </row>
    <row r="1619" spans="1:14">
      <c r="A1619" s="54">
        <f>formulas!O459</f>
        <v>0</v>
      </c>
      <c r="B1619" s="33">
        <f ca="1">(A1619-D1619)/(E1619-D1619)*(G1619-F1619)+F1619</f>
        <v>32</v>
      </c>
      <c r="C1619">
        <f>COUNTIF($N$2:$N$25400,"&lt;"&amp;A1619)</f>
        <v>486</v>
      </c>
      <c r="D1619">
        <f t="shared" ca="1" si="89"/>
        <v>-1.4999999999999999E-2</v>
      </c>
      <c r="E1619">
        <f ca="1">INDIRECT(ADDRESS(C1619+2,14))</f>
        <v>0</v>
      </c>
      <c r="F1619">
        <f ca="1">INDIRECT(ADDRESS(C1619+1,13))</f>
        <v>31</v>
      </c>
      <c r="G1619">
        <f ca="1">INDIRECT(ADDRESS(C1619+2,13))</f>
        <v>32</v>
      </c>
      <c r="M1619">
        <v>1163</v>
      </c>
      <c r="N1619">
        <v>21.719000000000001</v>
      </c>
    </row>
    <row r="1620" spans="1:14">
      <c r="A1620" s="54">
        <f>formulas!O460</f>
        <v>0</v>
      </c>
      <c r="B1620" s="33">
        <f ca="1">(A1620-D1620)/(E1620-D1620)*(G1620-F1620)+F1620</f>
        <v>32</v>
      </c>
      <c r="C1620">
        <f>COUNTIF($N$2:$N$25400,"&lt;"&amp;A1620)</f>
        <v>486</v>
      </c>
      <c r="D1620">
        <f t="shared" ca="1" si="89"/>
        <v>-1.4999999999999999E-2</v>
      </c>
      <c r="E1620">
        <f ca="1">INDIRECT(ADDRESS(C1620+2,14))</f>
        <v>0</v>
      </c>
      <c r="F1620">
        <f ca="1">INDIRECT(ADDRESS(C1620+1,13))</f>
        <v>31</v>
      </c>
      <c r="G1620">
        <f ca="1">INDIRECT(ADDRESS(C1620+2,13))</f>
        <v>32</v>
      </c>
      <c r="M1620">
        <v>1164</v>
      </c>
      <c r="N1620">
        <v>21.74</v>
      </c>
    </row>
    <row r="1621" spans="1:14">
      <c r="A1621" s="54">
        <f>formulas!O461</f>
        <v>0</v>
      </c>
      <c r="B1621" s="33">
        <f t="shared" ref="B1621:B1684" ca="1" si="90">(A1621-D1621)/(E1621-D1621)*(G1621-F1621)+F1621</f>
        <v>32</v>
      </c>
      <c r="C1621">
        <f t="shared" ref="C1621:C1684" si="91">COUNTIF($N$2:$N$25400,"&lt;"&amp;A1621)</f>
        <v>486</v>
      </c>
      <c r="D1621">
        <f t="shared" ca="1" si="89"/>
        <v>-1.4999999999999999E-2</v>
      </c>
      <c r="E1621">
        <f t="shared" ref="E1621:E1684" ca="1" si="92">INDIRECT(ADDRESS(C1621+2,14))</f>
        <v>0</v>
      </c>
      <c r="F1621">
        <f t="shared" ref="F1621:F1684" ca="1" si="93">INDIRECT(ADDRESS(C1621+1,13))</f>
        <v>31</v>
      </c>
      <c r="G1621">
        <f t="shared" ref="G1621:G1684" ca="1" si="94">INDIRECT(ADDRESS(C1621+2,13))</f>
        <v>32</v>
      </c>
      <c r="M1621">
        <v>1165</v>
      </c>
      <c r="N1621">
        <v>21.762</v>
      </c>
    </row>
    <row r="1622" spans="1:14">
      <c r="A1622" s="54">
        <f>formulas!O462</f>
        <v>0</v>
      </c>
      <c r="B1622" s="33">
        <f t="shared" ca="1" si="90"/>
        <v>32</v>
      </c>
      <c r="C1622">
        <f t="shared" si="91"/>
        <v>486</v>
      </c>
      <c r="D1622">
        <f t="shared" ca="1" si="89"/>
        <v>-1.4999999999999999E-2</v>
      </c>
      <c r="E1622">
        <f t="shared" ca="1" si="92"/>
        <v>0</v>
      </c>
      <c r="F1622">
        <f t="shared" ca="1" si="93"/>
        <v>31</v>
      </c>
      <c r="G1622">
        <f t="shared" ca="1" si="94"/>
        <v>32</v>
      </c>
      <c r="M1622">
        <v>1166</v>
      </c>
      <c r="N1622">
        <v>21.783999999999999</v>
      </c>
    </row>
    <row r="1623" spans="1:14">
      <c r="A1623" s="54">
        <f>formulas!O463</f>
        <v>0</v>
      </c>
      <c r="B1623" s="33">
        <f t="shared" ca="1" si="90"/>
        <v>32</v>
      </c>
      <c r="C1623">
        <f t="shared" si="91"/>
        <v>486</v>
      </c>
      <c r="D1623">
        <f t="shared" ca="1" si="89"/>
        <v>-1.4999999999999999E-2</v>
      </c>
      <c r="E1623">
        <f t="shared" ca="1" si="92"/>
        <v>0</v>
      </c>
      <c r="F1623">
        <f t="shared" ca="1" si="93"/>
        <v>31</v>
      </c>
      <c r="G1623">
        <f t="shared" ca="1" si="94"/>
        <v>32</v>
      </c>
      <c r="M1623">
        <v>1167</v>
      </c>
      <c r="N1623">
        <v>21.806000000000001</v>
      </c>
    </row>
    <row r="1624" spans="1:14">
      <c r="A1624" s="54">
        <f>formulas!O464</f>
        <v>0</v>
      </c>
      <c r="B1624" s="33">
        <f t="shared" ca="1" si="90"/>
        <v>32</v>
      </c>
      <c r="C1624">
        <f t="shared" si="91"/>
        <v>486</v>
      </c>
      <c r="D1624">
        <f t="shared" ca="1" si="89"/>
        <v>-1.4999999999999999E-2</v>
      </c>
      <c r="E1624">
        <f t="shared" ca="1" si="92"/>
        <v>0</v>
      </c>
      <c r="F1624">
        <f t="shared" ca="1" si="93"/>
        <v>31</v>
      </c>
      <c r="G1624">
        <f t="shared" ca="1" si="94"/>
        <v>32</v>
      </c>
      <c r="M1624">
        <v>1168</v>
      </c>
      <c r="N1624">
        <v>21.827000000000002</v>
      </c>
    </row>
    <row r="1625" spans="1:14">
      <c r="A1625" s="54">
        <f>formulas!O465</f>
        <v>0</v>
      </c>
      <c r="B1625" s="33">
        <f t="shared" ca="1" si="90"/>
        <v>32</v>
      </c>
      <c r="C1625">
        <f t="shared" si="91"/>
        <v>486</v>
      </c>
      <c r="D1625">
        <f t="shared" ca="1" si="89"/>
        <v>-1.4999999999999999E-2</v>
      </c>
      <c r="E1625">
        <f t="shared" ca="1" si="92"/>
        <v>0</v>
      </c>
      <c r="F1625">
        <f t="shared" ca="1" si="93"/>
        <v>31</v>
      </c>
      <c r="G1625">
        <f t="shared" ca="1" si="94"/>
        <v>32</v>
      </c>
      <c r="M1625">
        <v>1169</v>
      </c>
      <c r="N1625">
        <v>21.849</v>
      </c>
    </row>
    <row r="1626" spans="1:14">
      <c r="A1626" s="54">
        <f>formulas!O466</f>
        <v>0</v>
      </c>
      <c r="B1626" s="33">
        <f t="shared" ca="1" si="90"/>
        <v>32</v>
      </c>
      <c r="C1626">
        <f t="shared" si="91"/>
        <v>486</v>
      </c>
      <c r="D1626">
        <f t="shared" ca="1" si="89"/>
        <v>-1.4999999999999999E-2</v>
      </c>
      <c r="E1626">
        <f t="shared" ca="1" si="92"/>
        <v>0</v>
      </c>
      <c r="F1626">
        <f t="shared" ca="1" si="93"/>
        <v>31</v>
      </c>
      <c r="G1626">
        <f t="shared" ca="1" si="94"/>
        <v>32</v>
      </c>
      <c r="M1626">
        <v>1170</v>
      </c>
      <c r="N1626">
        <v>21.870999999999999</v>
      </c>
    </row>
    <row r="1627" spans="1:14">
      <c r="A1627" s="54">
        <f>formulas!O467</f>
        <v>0</v>
      </c>
      <c r="B1627" s="33">
        <f t="shared" ca="1" si="90"/>
        <v>32</v>
      </c>
      <c r="C1627">
        <f t="shared" si="91"/>
        <v>486</v>
      </c>
      <c r="D1627">
        <f t="shared" ca="1" si="89"/>
        <v>-1.4999999999999999E-2</v>
      </c>
      <c r="E1627">
        <f t="shared" ca="1" si="92"/>
        <v>0</v>
      </c>
      <c r="F1627">
        <f t="shared" ca="1" si="93"/>
        <v>31</v>
      </c>
      <c r="G1627">
        <f t="shared" ca="1" si="94"/>
        <v>32</v>
      </c>
      <c r="M1627">
        <v>1171</v>
      </c>
      <c r="N1627">
        <v>21.891999999999999</v>
      </c>
    </row>
    <row r="1628" spans="1:14">
      <c r="A1628" s="54">
        <f>formulas!O468</f>
        <v>0</v>
      </c>
      <c r="B1628" s="33">
        <f t="shared" ca="1" si="90"/>
        <v>32</v>
      </c>
      <c r="C1628">
        <f t="shared" si="91"/>
        <v>486</v>
      </c>
      <c r="D1628">
        <f t="shared" ca="1" si="89"/>
        <v>-1.4999999999999999E-2</v>
      </c>
      <c r="E1628">
        <f t="shared" ca="1" si="92"/>
        <v>0</v>
      </c>
      <c r="F1628">
        <f t="shared" ca="1" si="93"/>
        <v>31</v>
      </c>
      <c r="G1628">
        <f t="shared" ca="1" si="94"/>
        <v>32</v>
      </c>
      <c r="M1628">
        <v>1172</v>
      </c>
      <c r="N1628">
        <v>21.914000000000001</v>
      </c>
    </row>
    <row r="1629" spans="1:14">
      <c r="A1629" s="54">
        <f>formulas!O469</f>
        <v>0</v>
      </c>
      <c r="B1629" s="33">
        <f t="shared" ca="1" si="90"/>
        <v>32</v>
      </c>
      <c r="C1629">
        <f t="shared" si="91"/>
        <v>486</v>
      </c>
      <c r="D1629">
        <f t="shared" ca="1" si="89"/>
        <v>-1.4999999999999999E-2</v>
      </c>
      <c r="E1629">
        <f t="shared" ca="1" si="92"/>
        <v>0</v>
      </c>
      <c r="F1629">
        <f t="shared" ca="1" si="93"/>
        <v>31</v>
      </c>
      <c r="G1629">
        <f t="shared" ca="1" si="94"/>
        <v>32</v>
      </c>
      <c r="M1629">
        <v>1173</v>
      </c>
      <c r="N1629">
        <v>21.936</v>
      </c>
    </row>
    <row r="1630" spans="1:14">
      <c r="A1630" s="54">
        <f>formulas!O470</f>
        <v>0</v>
      </c>
      <c r="B1630" s="33">
        <f t="shared" ca="1" si="90"/>
        <v>32</v>
      </c>
      <c r="C1630">
        <f t="shared" si="91"/>
        <v>486</v>
      </c>
      <c r="D1630">
        <f t="shared" ca="1" si="89"/>
        <v>-1.4999999999999999E-2</v>
      </c>
      <c r="E1630">
        <f t="shared" ca="1" si="92"/>
        <v>0</v>
      </c>
      <c r="F1630">
        <f t="shared" ca="1" si="93"/>
        <v>31</v>
      </c>
      <c r="G1630">
        <f t="shared" ca="1" si="94"/>
        <v>32</v>
      </c>
      <c r="M1630">
        <v>1174</v>
      </c>
      <c r="N1630">
        <v>21.957999999999998</v>
      </c>
    </row>
    <row r="1631" spans="1:14">
      <c r="A1631" s="54">
        <f>formulas!O471</f>
        <v>0</v>
      </c>
      <c r="B1631" s="33">
        <f t="shared" ca="1" si="90"/>
        <v>32</v>
      </c>
      <c r="C1631">
        <f t="shared" si="91"/>
        <v>486</v>
      </c>
      <c r="D1631">
        <f t="shared" ca="1" si="89"/>
        <v>-1.4999999999999999E-2</v>
      </c>
      <c r="E1631">
        <f t="shared" ca="1" si="92"/>
        <v>0</v>
      </c>
      <c r="F1631">
        <f t="shared" ca="1" si="93"/>
        <v>31</v>
      </c>
      <c r="G1631">
        <f t="shared" ca="1" si="94"/>
        <v>32</v>
      </c>
      <c r="M1631">
        <v>1175</v>
      </c>
      <c r="N1631">
        <v>21.978999999999999</v>
      </c>
    </row>
    <row r="1632" spans="1:14">
      <c r="A1632" s="54">
        <f>formulas!O472</f>
        <v>0</v>
      </c>
      <c r="B1632" s="33">
        <f t="shared" ca="1" si="90"/>
        <v>32</v>
      </c>
      <c r="C1632">
        <f t="shared" si="91"/>
        <v>486</v>
      </c>
      <c r="D1632">
        <f t="shared" ca="1" si="89"/>
        <v>-1.4999999999999999E-2</v>
      </c>
      <c r="E1632">
        <f t="shared" ca="1" si="92"/>
        <v>0</v>
      </c>
      <c r="F1632">
        <f t="shared" ca="1" si="93"/>
        <v>31</v>
      </c>
      <c r="G1632">
        <f t="shared" ca="1" si="94"/>
        <v>32</v>
      </c>
      <c r="M1632">
        <v>1176</v>
      </c>
      <c r="N1632">
        <v>22.001000000000001</v>
      </c>
    </row>
    <row r="1633" spans="1:14">
      <c r="A1633" s="54">
        <f>formulas!O473</f>
        <v>0</v>
      </c>
      <c r="B1633" s="33">
        <f t="shared" ca="1" si="90"/>
        <v>32</v>
      </c>
      <c r="C1633">
        <f t="shared" si="91"/>
        <v>486</v>
      </c>
      <c r="D1633">
        <f t="shared" ca="1" si="89"/>
        <v>-1.4999999999999999E-2</v>
      </c>
      <c r="E1633">
        <f t="shared" ca="1" si="92"/>
        <v>0</v>
      </c>
      <c r="F1633">
        <f t="shared" ca="1" si="93"/>
        <v>31</v>
      </c>
      <c r="G1633">
        <f t="shared" ca="1" si="94"/>
        <v>32</v>
      </c>
      <c r="M1633">
        <v>1177</v>
      </c>
      <c r="N1633">
        <v>22.023</v>
      </c>
    </row>
    <row r="1634" spans="1:14">
      <c r="A1634" s="54">
        <f>formulas!O474</f>
        <v>0</v>
      </c>
      <c r="B1634" s="33">
        <f t="shared" ca="1" si="90"/>
        <v>32</v>
      </c>
      <c r="C1634">
        <f t="shared" si="91"/>
        <v>486</v>
      </c>
      <c r="D1634">
        <f t="shared" ca="1" si="89"/>
        <v>-1.4999999999999999E-2</v>
      </c>
      <c r="E1634">
        <f t="shared" ca="1" si="92"/>
        <v>0</v>
      </c>
      <c r="F1634">
        <f t="shared" ca="1" si="93"/>
        <v>31</v>
      </c>
      <c r="G1634">
        <f t="shared" ca="1" si="94"/>
        <v>32</v>
      </c>
      <c r="M1634">
        <v>1178</v>
      </c>
      <c r="N1634">
        <v>22.044</v>
      </c>
    </row>
    <row r="1635" spans="1:14">
      <c r="A1635" s="54">
        <f>formulas!O475</f>
        <v>0</v>
      </c>
      <c r="B1635" s="33">
        <f t="shared" ca="1" si="90"/>
        <v>32</v>
      </c>
      <c r="C1635">
        <f t="shared" si="91"/>
        <v>486</v>
      </c>
      <c r="D1635">
        <f t="shared" ca="1" si="89"/>
        <v>-1.4999999999999999E-2</v>
      </c>
      <c r="E1635">
        <f t="shared" ca="1" si="92"/>
        <v>0</v>
      </c>
      <c r="F1635">
        <f t="shared" ca="1" si="93"/>
        <v>31</v>
      </c>
      <c r="G1635">
        <f t="shared" ca="1" si="94"/>
        <v>32</v>
      </c>
      <c r="M1635">
        <v>1179</v>
      </c>
      <c r="N1635">
        <v>22.065999999999999</v>
      </c>
    </row>
    <row r="1636" spans="1:14">
      <c r="A1636" s="54">
        <f>formulas!O476</f>
        <v>0</v>
      </c>
      <c r="B1636" s="33">
        <f t="shared" ca="1" si="90"/>
        <v>32</v>
      </c>
      <c r="C1636">
        <f t="shared" si="91"/>
        <v>486</v>
      </c>
      <c r="D1636">
        <f t="shared" ca="1" si="89"/>
        <v>-1.4999999999999999E-2</v>
      </c>
      <c r="E1636">
        <f t="shared" ca="1" si="92"/>
        <v>0</v>
      </c>
      <c r="F1636">
        <f t="shared" ca="1" si="93"/>
        <v>31</v>
      </c>
      <c r="G1636">
        <f t="shared" ca="1" si="94"/>
        <v>32</v>
      </c>
      <c r="M1636">
        <v>1180</v>
      </c>
      <c r="N1636">
        <v>22.088000000000001</v>
      </c>
    </row>
    <row r="1637" spans="1:14">
      <c r="A1637" s="54">
        <f>formulas!O477</f>
        <v>0</v>
      </c>
      <c r="B1637" s="33">
        <f t="shared" ca="1" si="90"/>
        <v>32</v>
      </c>
      <c r="C1637">
        <f t="shared" si="91"/>
        <v>486</v>
      </c>
      <c r="D1637">
        <f t="shared" ca="1" si="89"/>
        <v>-1.4999999999999999E-2</v>
      </c>
      <c r="E1637">
        <f t="shared" ca="1" si="92"/>
        <v>0</v>
      </c>
      <c r="F1637">
        <f t="shared" ca="1" si="93"/>
        <v>31</v>
      </c>
      <c r="G1637">
        <f t="shared" ca="1" si="94"/>
        <v>32</v>
      </c>
      <c r="M1637">
        <v>1181</v>
      </c>
      <c r="N1637">
        <v>22.11</v>
      </c>
    </row>
    <row r="1638" spans="1:14">
      <c r="A1638" s="54">
        <f>formulas!O478</f>
        <v>0</v>
      </c>
      <c r="B1638" s="33">
        <f t="shared" ca="1" si="90"/>
        <v>32</v>
      </c>
      <c r="C1638">
        <f t="shared" si="91"/>
        <v>486</v>
      </c>
      <c r="D1638">
        <f t="shared" ca="1" si="89"/>
        <v>-1.4999999999999999E-2</v>
      </c>
      <c r="E1638">
        <f t="shared" ca="1" si="92"/>
        <v>0</v>
      </c>
      <c r="F1638">
        <f t="shared" ca="1" si="93"/>
        <v>31</v>
      </c>
      <c r="G1638">
        <f t="shared" ca="1" si="94"/>
        <v>32</v>
      </c>
      <c r="M1638">
        <v>1182</v>
      </c>
      <c r="N1638">
        <v>22.131</v>
      </c>
    </row>
    <row r="1639" spans="1:14">
      <c r="A1639" s="54">
        <f>formulas!O479</f>
        <v>0</v>
      </c>
      <c r="B1639" s="33">
        <f t="shared" ca="1" si="90"/>
        <v>32</v>
      </c>
      <c r="C1639">
        <f t="shared" si="91"/>
        <v>486</v>
      </c>
      <c r="D1639">
        <f t="shared" ca="1" si="89"/>
        <v>-1.4999999999999999E-2</v>
      </c>
      <c r="E1639">
        <f t="shared" ca="1" si="92"/>
        <v>0</v>
      </c>
      <c r="F1639">
        <f t="shared" ca="1" si="93"/>
        <v>31</v>
      </c>
      <c r="G1639">
        <f t="shared" ca="1" si="94"/>
        <v>32</v>
      </c>
      <c r="M1639">
        <v>1183</v>
      </c>
      <c r="N1639">
        <v>22.152999999999999</v>
      </c>
    </row>
    <row r="1640" spans="1:14">
      <c r="A1640" s="54">
        <f>formulas!O480</f>
        <v>0</v>
      </c>
      <c r="B1640" s="33">
        <f t="shared" ca="1" si="90"/>
        <v>32</v>
      </c>
      <c r="C1640">
        <f t="shared" si="91"/>
        <v>486</v>
      </c>
      <c r="D1640">
        <f t="shared" ca="1" si="89"/>
        <v>-1.4999999999999999E-2</v>
      </c>
      <c r="E1640">
        <f t="shared" ca="1" si="92"/>
        <v>0</v>
      </c>
      <c r="F1640">
        <f t="shared" ca="1" si="93"/>
        <v>31</v>
      </c>
      <c r="G1640">
        <f t="shared" ca="1" si="94"/>
        <v>32</v>
      </c>
      <c r="M1640">
        <v>1184</v>
      </c>
      <c r="N1640">
        <v>22.175000000000001</v>
      </c>
    </row>
    <row r="1641" spans="1:14">
      <c r="A1641" s="54">
        <f>formulas!O481</f>
        <v>0</v>
      </c>
      <c r="B1641" s="33">
        <f t="shared" ca="1" si="90"/>
        <v>32</v>
      </c>
      <c r="C1641">
        <f t="shared" si="91"/>
        <v>486</v>
      </c>
      <c r="D1641">
        <f t="shared" ca="1" si="89"/>
        <v>-1.4999999999999999E-2</v>
      </c>
      <c r="E1641">
        <f t="shared" ca="1" si="92"/>
        <v>0</v>
      </c>
      <c r="F1641">
        <f t="shared" ca="1" si="93"/>
        <v>31</v>
      </c>
      <c r="G1641">
        <f t="shared" ca="1" si="94"/>
        <v>32</v>
      </c>
      <c r="M1641">
        <v>1185</v>
      </c>
      <c r="N1641">
        <v>22.196999999999999</v>
      </c>
    </row>
    <row r="1642" spans="1:14">
      <c r="A1642" s="54">
        <f>formulas!O482</f>
        <v>0</v>
      </c>
      <c r="B1642" s="33">
        <f t="shared" ca="1" si="90"/>
        <v>32</v>
      </c>
      <c r="C1642">
        <f t="shared" si="91"/>
        <v>486</v>
      </c>
      <c r="D1642">
        <f t="shared" ca="1" si="89"/>
        <v>-1.4999999999999999E-2</v>
      </c>
      <c r="E1642">
        <f t="shared" ca="1" si="92"/>
        <v>0</v>
      </c>
      <c r="F1642">
        <f t="shared" ca="1" si="93"/>
        <v>31</v>
      </c>
      <c r="G1642">
        <f t="shared" ca="1" si="94"/>
        <v>32</v>
      </c>
      <c r="M1642">
        <v>1186</v>
      </c>
      <c r="N1642">
        <v>22.218</v>
      </c>
    </row>
    <row r="1643" spans="1:14">
      <c r="A1643" s="54">
        <f>formulas!O483</f>
        <v>0</v>
      </c>
      <c r="B1643" s="33">
        <f t="shared" ca="1" si="90"/>
        <v>32</v>
      </c>
      <c r="C1643">
        <f t="shared" si="91"/>
        <v>486</v>
      </c>
      <c r="D1643">
        <f t="shared" ca="1" si="89"/>
        <v>-1.4999999999999999E-2</v>
      </c>
      <c r="E1643">
        <f t="shared" ca="1" si="92"/>
        <v>0</v>
      </c>
      <c r="F1643">
        <f t="shared" ca="1" si="93"/>
        <v>31</v>
      </c>
      <c r="G1643">
        <f t="shared" ca="1" si="94"/>
        <v>32</v>
      </c>
      <c r="M1643">
        <v>1187</v>
      </c>
      <c r="N1643">
        <v>22.24</v>
      </c>
    </row>
    <row r="1644" spans="1:14">
      <c r="A1644" s="54">
        <f>formulas!O484</f>
        <v>0</v>
      </c>
      <c r="B1644" s="33">
        <f t="shared" ca="1" si="90"/>
        <v>32</v>
      </c>
      <c r="C1644">
        <f t="shared" si="91"/>
        <v>486</v>
      </c>
      <c r="D1644">
        <f t="shared" ca="1" si="89"/>
        <v>-1.4999999999999999E-2</v>
      </c>
      <c r="E1644">
        <f t="shared" ca="1" si="92"/>
        <v>0</v>
      </c>
      <c r="F1644">
        <f t="shared" ca="1" si="93"/>
        <v>31</v>
      </c>
      <c r="G1644">
        <f t="shared" ca="1" si="94"/>
        <v>32</v>
      </c>
      <c r="M1644">
        <v>1188</v>
      </c>
      <c r="N1644">
        <v>22.262</v>
      </c>
    </row>
    <row r="1645" spans="1:14">
      <c r="A1645" s="54">
        <f>formulas!O485</f>
        <v>0</v>
      </c>
      <c r="B1645" s="33">
        <f t="shared" ca="1" si="90"/>
        <v>32</v>
      </c>
      <c r="C1645">
        <f t="shared" si="91"/>
        <v>486</v>
      </c>
      <c r="D1645">
        <f t="shared" ca="1" si="89"/>
        <v>-1.4999999999999999E-2</v>
      </c>
      <c r="E1645">
        <f t="shared" ca="1" si="92"/>
        <v>0</v>
      </c>
      <c r="F1645">
        <f t="shared" ca="1" si="93"/>
        <v>31</v>
      </c>
      <c r="G1645">
        <f t="shared" ca="1" si="94"/>
        <v>32</v>
      </c>
      <c r="M1645">
        <v>1189</v>
      </c>
      <c r="N1645">
        <v>22.283999999999999</v>
      </c>
    </row>
    <row r="1646" spans="1:14">
      <c r="A1646" s="54">
        <f>formulas!O486</f>
        <v>0</v>
      </c>
      <c r="B1646" s="33">
        <f t="shared" ca="1" si="90"/>
        <v>32</v>
      </c>
      <c r="C1646">
        <f t="shared" si="91"/>
        <v>486</v>
      </c>
      <c r="D1646">
        <f t="shared" ca="1" si="89"/>
        <v>-1.4999999999999999E-2</v>
      </c>
      <c r="E1646">
        <f t="shared" ca="1" si="92"/>
        <v>0</v>
      </c>
      <c r="F1646">
        <f t="shared" ca="1" si="93"/>
        <v>31</v>
      </c>
      <c r="G1646">
        <f t="shared" ca="1" si="94"/>
        <v>32</v>
      </c>
      <c r="M1646">
        <v>1190</v>
      </c>
      <c r="N1646">
        <v>22.305</v>
      </c>
    </row>
    <row r="1647" spans="1:14">
      <c r="A1647" s="54">
        <f>formulas!O487</f>
        <v>0</v>
      </c>
      <c r="B1647" s="33">
        <f t="shared" ca="1" si="90"/>
        <v>32</v>
      </c>
      <c r="C1647">
        <f t="shared" si="91"/>
        <v>486</v>
      </c>
      <c r="D1647">
        <f t="shared" ca="1" si="89"/>
        <v>-1.4999999999999999E-2</v>
      </c>
      <c r="E1647">
        <f t="shared" ca="1" si="92"/>
        <v>0</v>
      </c>
      <c r="F1647">
        <f t="shared" ca="1" si="93"/>
        <v>31</v>
      </c>
      <c r="G1647">
        <f t="shared" ca="1" si="94"/>
        <v>32</v>
      </c>
      <c r="M1647">
        <v>1191</v>
      </c>
      <c r="N1647">
        <v>22.327000000000002</v>
      </c>
    </row>
    <row r="1648" spans="1:14">
      <c r="A1648" s="54">
        <f>formulas!O488</f>
        <v>0</v>
      </c>
      <c r="B1648" s="33">
        <f t="shared" ca="1" si="90"/>
        <v>32</v>
      </c>
      <c r="C1648">
        <f t="shared" si="91"/>
        <v>486</v>
      </c>
      <c r="D1648">
        <f t="shared" ca="1" si="89"/>
        <v>-1.4999999999999999E-2</v>
      </c>
      <c r="E1648">
        <f t="shared" ca="1" si="92"/>
        <v>0</v>
      </c>
      <c r="F1648">
        <f t="shared" ca="1" si="93"/>
        <v>31</v>
      </c>
      <c r="G1648">
        <f t="shared" ca="1" si="94"/>
        <v>32</v>
      </c>
      <c r="M1648">
        <v>1192</v>
      </c>
      <c r="N1648">
        <v>22.349</v>
      </c>
    </row>
    <row r="1649" spans="1:14">
      <c r="A1649" s="54">
        <f>formulas!O489</f>
        <v>0</v>
      </c>
      <c r="B1649" s="33">
        <f t="shared" ca="1" si="90"/>
        <v>32</v>
      </c>
      <c r="C1649">
        <f t="shared" si="91"/>
        <v>486</v>
      </c>
      <c r="D1649">
        <f t="shared" ref="D1649:D1712" ca="1" si="95">INDIRECT(ADDRESS(C1649+1,14))</f>
        <v>-1.4999999999999999E-2</v>
      </c>
      <c r="E1649">
        <f t="shared" ca="1" si="92"/>
        <v>0</v>
      </c>
      <c r="F1649">
        <f t="shared" ca="1" si="93"/>
        <v>31</v>
      </c>
      <c r="G1649">
        <f t="shared" ca="1" si="94"/>
        <v>32</v>
      </c>
      <c r="M1649">
        <v>1193</v>
      </c>
      <c r="N1649">
        <v>22.37</v>
      </c>
    </row>
    <row r="1650" spans="1:14">
      <c r="A1650" s="54">
        <f>formulas!O490</f>
        <v>0</v>
      </c>
      <c r="B1650" s="33">
        <f t="shared" ca="1" si="90"/>
        <v>32</v>
      </c>
      <c r="C1650">
        <f t="shared" si="91"/>
        <v>486</v>
      </c>
      <c r="D1650">
        <f t="shared" ca="1" si="95"/>
        <v>-1.4999999999999999E-2</v>
      </c>
      <c r="E1650">
        <f t="shared" ca="1" si="92"/>
        <v>0</v>
      </c>
      <c r="F1650">
        <f t="shared" ca="1" si="93"/>
        <v>31</v>
      </c>
      <c r="G1650">
        <f t="shared" ca="1" si="94"/>
        <v>32</v>
      </c>
      <c r="M1650">
        <v>1194</v>
      </c>
      <c r="N1650">
        <v>22.391999999999999</v>
      </c>
    </row>
    <row r="1651" spans="1:14">
      <c r="A1651" s="54">
        <f>formulas!O491</f>
        <v>0</v>
      </c>
      <c r="B1651" s="33">
        <f t="shared" ca="1" si="90"/>
        <v>32</v>
      </c>
      <c r="C1651">
        <f t="shared" si="91"/>
        <v>486</v>
      </c>
      <c r="D1651">
        <f t="shared" ca="1" si="95"/>
        <v>-1.4999999999999999E-2</v>
      </c>
      <c r="E1651">
        <f t="shared" ca="1" si="92"/>
        <v>0</v>
      </c>
      <c r="F1651">
        <f t="shared" ca="1" si="93"/>
        <v>31</v>
      </c>
      <c r="G1651">
        <f t="shared" ca="1" si="94"/>
        <v>32</v>
      </c>
      <c r="M1651">
        <v>1195</v>
      </c>
      <c r="N1651">
        <v>22.414000000000001</v>
      </c>
    </row>
    <row r="1652" spans="1:14">
      <c r="A1652" s="54">
        <f>formulas!O492</f>
        <v>0</v>
      </c>
      <c r="B1652" s="33">
        <f t="shared" ca="1" si="90"/>
        <v>32</v>
      </c>
      <c r="C1652">
        <f t="shared" si="91"/>
        <v>486</v>
      </c>
      <c r="D1652">
        <f t="shared" ca="1" si="95"/>
        <v>-1.4999999999999999E-2</v>
      </c>
      <c r="E1652">
        <f t="shared" ca="1" si="92"/>
        <v>0</v>
      </c>
      <c r="F1652">
        <f t="shared" ca="1" si="93"/>
        <v>31</v>
      </c>
      <c r="G1652">
        <f t="shared" ca="1" si="94"/>
        <v>32</v>
      </c>
      <c r="M1652">
        <v>1196</v>
      </c>
      <c r="N1652">
        <v>22.436</v>
      </c>
    </row>
    <row r="1653" spans="1:14">
      <c r="A1653" s="54">
        <f>formulas!O493</f>
        <v>0</v>
      </c>
      <c r="B1653" s="33">
        <f t="shared" ca="1" si="90"/>
        <v>32</v>
      </c>
      <c r="C1653">
        <f t="shared" si="91"/>
        <v>486</v>
      </c>
      <c r="D1653">
        <f t="shared" ca="1" si="95"/>
        <v>-1.4999999999999999E-2</v>
      </c>
      <c r="E1653">
        <f t="shared" ca="1" si="92"/>
        <v>0</v>
      </c>
      <c r="F1653">
        <f t="shared" ca="1" si="93"/>
        <v>31</v>
      </c>
      <c r="G1653">
        <f t="shared" ca="1" si="94"/>
        <v>32</v>
      </c>
      <c r="M1653">
        <v>1197</v>
      </c>
      <c r="N1653">
        <v>22.457000000000001</v>
      </c>
    </row>
    <row r="1654" spans="1:14">
      <c r="A1654" s="54">
        <f>formulas!O494</f>
        <v>0</v>
      </c>
      <c r="B1654" s="33">
        <f t="shared" ca="1" si="90"/>
        <v>32</v>
      </c>
      <c r="C1654">
        <f t="shared" si="91"/>
        <v>486</v>
      </c>
      <c r="D1654">
        <f t="shared" ca="1" si="95"/>
        <v>-1.4999999999999999E-2</v>
      </c>
      <c r="E1654">
        <f t="shared" ca="1" si="92"/>
        <v>0</v>
      </c>
      <c r="F1654">
        <f t="shared" ca="1" si="93"/>
        <v>31</v>
      </c>
      <c r="G1654">
        <f t="shared" ca="1" si="94"/>
        <v>32</v>
      </c>
      <c r="M1654">
        <v>1198</v>
      </c>
      <c r="N1654">
        <v>22.478999999999999</v>
      </c>
    </row>
    <row r="1655" spans="1:14">
      <c r="A1655" s="54">
        <f>formulas!O495</f>
        <v>0</v>
      </c>
      <c r="B1655" s="33">
        <f t="shared" ca="1" si="90"/>
        <v>32</v>
      </c>
      <c r="C1655">
        <f t="shared" si="91"/>
        <v>486</v>
      </c>
      <c r="D1655">
        <f t="shared" ca="1" si="95"/>
        <v>-1.4999999999999999E-2</v>
      </c>
      <c r="E1655">
        <f t="shared" ca="1" si="92"/>
        <v>0</v>
      </c>
      <c r="F1655">
        <f t="shared" ca="1" si="93"/>
        <v>31</v>
      </c>
      <c r="G1655">
        <f t="shared" ca="1" si="94"/>
        <v>32</v>
      </c>
      <c r="M1655">
        <v>1199</v>
      </c>
      <c r="N1655">
        <v>22.501000000000001</v>
      </c>
    </row>
    <row r="1656" spans="1:14">
      <c r="A1656" s="54">
        <f>formulas!O496</f>
        <v>0</v>
      </c>
      <c r="B1656" s="33">
        <f t="shared" ca="1" si="90"/>
        <v>32</v>
      </c>
      <c r="C1656">
        <f t="shared" si="91"/>
        <v>486</v>
      </c>
      <c r="D1656">
        <f t="shared" ca="1" si="95"/>
        <v>-1.4999999999999999E-2</v>
      </c>
      <c r="E1656">
        <f t="shared" ca="1" si="92"/>
        <v>0</v>
      </c>
      <c r="F1656">
        <f t="shared" ca="1" si="93"/>
        <v>31</v>
      </c>
      <c r="G1656">
        <f t="shared" ca="1" si="94"/>
        <v>32</v>
      </c>
      <c r="M1656">
        <v>1200</v>
      </c>
      <c r="N1656">
        <v>22.523</v>
      </c>
    </row>
    <row r="1657" spans="1:14">
      <c r="A1657" s="54">
        <f>formulas!O497</f>
        <v>0</v>
      </c>
      <c r="B1657" s="33">
        <f t="shared" ca="1" si="90"/>
        <v>32</v>
      </c>
      <c r="C1657">
        <f t="shared" si="91"/>
        <v>486</v>
      </c>
      <c r="D1657">
        <f t="shared" ca="1" si="95"/>
        <v>-1.4999999999999999E-2</v>
      </c>
      <c r="E1657">
        <f t="shared" ca="1" si="92"/>
        <v>0</v>
      </c>
      <c r="F1657">
        <f t="shared" ca="1" si="93"/>
        <v>31</v>
      </c>
      <c r="G1657">
        <f t="shared" ca="1" si="94"/>
        <v>32</v>
      </c>
      <c r="M1657">
        <v>1201</v>
      </c>
      <c r="N1657">
        <v>22.544</v>
      </c>
    </row>
    <row r="1658" spans="1:14">
      <c r="A1658" s="54">
        <f>formulas!O498</f>
        <v>0</v>
      </c>
      <c r="B1658" s="33">
        <f t="shared" ca="1" si="90"/>
        <v>32</v>
      </c>
      <c r="C1658">
        <f t="shared" si="91"/>
        <v>486</v>
      </c>
      <c r="D1658">
        <f t="shared" ca="1" si="95"/>
        <v>-1.4999999999999999E-2</v>
      </c>
      <c r="E1658">
        <f t="shared" ca="1" si="92"/>
        <v>0</v>
      </c>
      <c r="F1658">
        <f t="shared" ca="1" si="93"/>
        <v>31</v>
      </c>
      <c r="G1658">
        <f t="shared" ca="1" si="94"/>
        <v>32</v>
      </c>
      <c r="M1658">
        <v>1202</v>
      </c>
      <c r="N1658">
        <v>22.565999999999999</v>
      </c>
    </row>
    <row r="1659" spans="1:14">
      <c r="A1659" s="54">
        <f>formulas!O499</f>
        <v>0</v>
      </c>
      <c r="B1659" s="33">
        <f t="shared" ca="1" si="90"/>
        <v>32</v>
      </c>
      <c r="C1659">
        <f t="shared" si="91"/>
        <v>486</v>
      </c>
      <c r="D1659">
        <f t="shared" ca="1" si="95"/>
        <v>-1.4999999999999999E-2</v>
      </c>
      <c r="E1659">
        <f t="shared" ca="1" si="92"/>
        <v>0</v>
      </c>
      <c r="F1659">
        <f t="shared" ca="1" si="93"/>
        <v>31</v>
      </c>
      <c r="G1659">
        <f t="shared" ca="1" si="94"/>
        <v>32</v>
      </c>
      <c r="M1659">
        <v>1203</v>
      </c>
      <c r="N1659">
        <v>22.588000000000001</v>
      </c>
    </row>
    <row r="1660" spans="1:14">
      <c r="A1660" s="54">
        <f>formulas!O500</f>
        <v>0</v>
      </c>
      <c r="B1660" s="33">
        <f t="shared" ca="1" si="90"/>
        <v>32</v>
      </c>
      <c r="C1660">
        <f t="shared" si="91"/>
        <v>486</v>
      </c>
      <c r="D1660">
        <f t="shared" ca="1" si="95"/>
        <v>-1.4999999999999999E-2</v>
      </c>
      <c r="E1660">
        <f t="shared" ca="1" si="92"/>
        <v>0</v>
      </c>
      <c r="F1660">
        <f t="shared" ca="1" si="93"/>
        <v>31</v>
      </c>
      <c r="G1660">
        <f t="shared" ca="1" si="94"/>
        <v>32</v>
      </c>
      <c r="M1660">
        <v>1204</v>
      </c>
      <c r="N1660">
        <v>22.61</v>
      </c>
    </row>
    <row r="1661" spans="1:14">
      <c r="A1661" s="54">
        <f>formulas!O501</f>
        <v>0</v>
      </c>
      <c r="B1661" s="33">
        <f t="shared" ca="1" si="90"/>
        <v>32</v>
      </c>
      <c r="C1661">
        <f t="shared" si="91"/>
        <v>486</v>
      </c>
      <c r="D1661">
        <f t="shared" ca="1" si="95"/>
        <v>-1.4999999999999999E-2</v>
      </c>
      <c r="E1661">
        <f t="shared" ca="1" si="92"/>
        <v>0</v>
      </c>
      <c r="F1661">
        <f t="shared" ca="1" si="93"/>
        <v>31</v>
      </c>
      <c r="G1661">
        <f t="shared" ca="1" si="94"/>
        <v>32</v>
      </c>
      <c r="M1661">
        <v>1205</v>
      </c>
      <c r="N1661">
        <v>22.631</v>
      </c>
    </row>
    <row r="1662" spans="1:14">
      <c r="A1662" s="54">
        <f>formulas!O502</f>
        <v>0</v>
      </c>
      <c r="B1662" s="33">
        <f t="shared" ca="1" si="90"/>
        <v>32</v>
      </c>
      <c r="C1662">
        <f t="shared" si="91"/>
        <v>486</v>
      </c>
      <c r="D1662">
        <f t="shared" ca="1" si="95"/>
        <v>-1.4999999999999999E-2</v>
      </c>
      <c r="E1662">
        <f t="shared" ca="1" si="92"/>
        <v>0</v>
      </c>
      <c r="F1662">
        <f t="shared" ca="1" si="93"/>
        <v>31</v>
      </c>
      <c r="G1662">
        <f t="shared" ca="1" si="94"/>
        <v>32</v>
      </c>
      <c r="M1662">
        <v>1206</v>
      </c>
      <c r="N1662">
        <v>22.652999999999999</v>
      </c>
    </row>
    <row r="1663" spans="1:14">
      <c r="A1663" s="54">
        <f>formulas!O503</f>
        <v>0</v>
      </c>
      <c r="B1663" s="33">
        <f t="shared" ca="1" si="90"/>
        <v>32</v>
      </c>
      <c r="C1663">
        <f t="shared" si="91"/>
        <v>486</v>
      </c>
      <c r="D1663">
        <f t="shared" ca="1" si="95"/>
        <v>-1.4999999999999999E-2</v>
      </c>
      <c r="E1663">
        <f t="shared" ca="1" si="92"/>
        <v>0</v>
      </c>
      <c r="F1663">
        <f t="shared" ca="1" si="93"/>
        <v>31</v>
      </c>
      <c r="G1663">
        <f t="shared" ca="1" si="94"/>
        <v>32</v>
      </c>
      <c r="M1663">
        <v>1207</v>
      </c>
      <c r="N1663">
        <v>22.675000000000001</v>
      </c>
    </row>
    <row r="1664" spans="1:14">
      <c r="A1664" s="54">
        <f>formulas!O504</f>
        <v>0</v>
      </c>
      <c r="B1664" s="33">
        <f t="shared" ca="1" si="90"/>
        <v>32</v>
      </c>
      <c r="C1664">
        <f t="shared" si="91"/>
        <v>486</v>
      </c>
      <c r="D1664">
        <f t="shared" ca="1" si="95"/>
        <v>-1.4999999999999999E-2</v>
      </c>
      <c r="E1664">
        <f t="shared" ca="1" si="92"/>
        <v>0</v>
      </c>
      <c r="F1664">
        <f t="shared" ca="1" si="93"/>
        <v>31</v>
      </c>
      <c r="G1664">
        <f t="shared" ca="1" si="94"/>
        <v>32</v>
      </c>
      <c r="M1664">
        <v>1208</v>
      </c>
      <c r="N1664">
        <v>22.696999999999999</v>
      </c>
    </row>
    <row r="1665" spans="1:14">
      <c r="A1665" s="54">
        <f>formulas!O505</f>
        <v>0</v>
      </c>
      <c r="B1665" s="33">
        <f t="shared" ca="1" si="90"/>
        <v>32</v>
      </c>
      <c r="C1665">
        <f t="shared" si="91"/>
        <v>486</v>
      </c>
      <c r="D1665">
        <f t="shared" ca="1" si="95"/>
        <v>-1.4999999999999999E-2</v>
      </c>
      <c r="E1665">
        <f t="shared" ca="1" si="92"/>
        <v>0</v>
      </c>
      <c r="F1665">
        <f t="shared" ca="1" si="93"/>
        <v>31</v>
      </c>
      <c r="G1665">
        <f t="shared" ca="1" si="94"/>
        <v>32</v>
      </c>
      <c r="M1665">
        <v>1209</v>
      </c>
      <c r="N1665">
        <v>22.718</v>
      </c>
    </row>
    <row r="1666" spans="1:14">
      <c r="A1666" s="54">
        <f>formulas!O506</f>
        <v>0</v>
      </c>
      <c r="B1666" s="33">
        <f t="shared" ca="1" si="90"/>
        <v>32</v>
      </c>
      <c r="C1666">
        <f t="shared" si="91"/>
        <v>486</v>
      </c>
      <c r="D1666">
        <f t="shared" ca="1" si="95"/>
        <v>-1.4999999999999999E-2</v>
      </c>
      <c r="E1666">
        <f t="shared" ca="1" si="92"/>
        <v>0</v>
      </c>
      <c r="F1666">
        <f t="shared" ca="1" si="93"/>
        <v>31</v>
      </c>
      <c r="G1666">
        <f t="shared" ca="1" si="94"/>
        <v>32</v>
      </c>
      <c r="M1666">
        <v>1210</v>
      </c>
      <c r="N1666">
        <v>22.74</v>
      </c>
    </row>
    <row r="1667" spans="1:14">
      <c r="A1667" s="54">
        <f>formulas!O507</f>
        <v>0</v>
      </c>
      <c r="B1667" s="33">
        <f t="shared" ca="1" si="90"/>
        <v>32</v>
      </c>
      <c r="C1667">
        <f t="shared" si="91"/>
        <v>486</v>
      </c>
      <c r="D1667">
        <f t="shared" ca="1" si="95"/>
        <v>-1.4999999999999999E-2</v>
      </c>
      <c r="E1667">
        <f t="shared" ca="1" si="92"/>
        <v>0</v>
      </c>
      <c r="F1667">
        <f t="shared" ca="1" si="93"/>
        <v>31</v>
      </c>
      <c r="G1667">
        <f t="shared" ca="1" si="94"/>
        <v>32</v>
      </c>
      <c r="M1667">
        <v>1211</v>
      </c>
      <c r="N1667">
        <v>22.762</v>
      </c>
    </row>
    <row r="1668" spans="1:14">
      <c r="A1668" s="54">
        <f>formulas!O508</f>
        <v>0</v>
      </c>
      <c r="B1668" s="33">
        <f t="shared" ca="1" si="90"/>
        <v>32</v>
      </c>
      <c r="C1668">
        <f t="shared" si="91"/>
        <v>486</v>
      </c>
      <c r="D1668">
        <f t="shared" ca="1" si="95"/>
        <v>-1.4999999999999999E-2</v>
      </c>
      <c r="E1668">
        <f t="shared" ca="1" si="92"/>
        <v>0</v>
      </c>
      <c r="F1668">
        <f t="shared" ca="1" si="93"/>
        <v>31</v>
      </c>
      <c r="G1668">
        <f t="shared" ca="1" si="94"/>
        <v>32</v>
      </c>
      <c r="M1668">
        <v>1212</v>
      </c>
      <c r="N1668">
        <v>22.783999999999999</v>
      </c>
    </row>
    <row r="1669" spans="1:14">
      <c r="A1669" s="54">
        <f>formulas!O509</f>
        <v>0</v>
      </c>
      <c r="B1669" s="33">
        <f t="shared" ca="1" si="90"/>
        <v>32</v>
      </c>
      <c r="C1669">
        <f t="shared" si="91"/>
        <v>486</v>
      </c>
      <c r="D1669">
        <f t="shared" ca="1" si="95"/>
        <v>-1.4999999999999999E-2</v>
      </c>
      <c r="E1669">
        <f t="shared" ca="1" si="92"/>
        <v>0</v>
      </c>
      <c r="F1669">
        <f t="shared" ca="1" si="93"/>
        <v>31</v>
      </c>
      <c r="G1669">
        <f t="shared" ca="1" si="94"/>
        <v>32</v>
      </c>
      <c r="M1669">
        <v>1213</v>
      </c>
      <c r="N1669">
        <v>22.805</v>
      </c>
    </row>
    <row r="1670" spans="1:14">
      <c r="A1670" s="54">
        <f>formulas!O510</f>
        <v>0</v>
      </c>
      <c r="B1670" s="33">
        <f t="shared" ca="1" si="90"/>
        <v>32</v>
      </c>
      <c r="C1670">
        <f t="shared" si="91"/>
        <v>486</v>
      </c>
      <c r="D1670">
        <f t="shared" ca="1" si="95"/>
        <v>-1.4999999999999999E-2</v>
      </c>
      <c r="E1670">
        <f t="shared" ca="1" si="92"/>
        <v>0</v>
      </c>
      <c r="F1670">
        <f t="shared" ca="1" si="93"/>
        <v>31</v>
      </c>
      <c r="G1670">
        <f t="shared" ca="1" si="94"/>
        <v>32</v>
      </c>
      <c r="M1670">
        <v>1214</v>
      </c>
      <c r="N1670">
        <v>22.827000000000002</v>
      </c>
    </row>
    <row r="1671" spans="1:14">
      <c r="A1671" s="54">
        <f>formulas!O511</f>
        <v>0</v>
      </c>
      <c r="B1671" s="33">
        <f t="shared" ca="1" si="90"/>
        <v>32</v>
      </c>
      <c r="C1671">
        <f t="shared" si="91"/>
        <v>486</v>
      </c>
      <c r="D1671">
        <f t="shared" ca="1" si="95"/>
        <v>-1.4999999999999999E-2</v>
      </c>
      <c r="E1671">
        <f t="shared" ca="1" si="92"/>
        <v>0</v>
      </c>
      <c r="F1671">
        <f t="shared" ca="1" si="93"/>
        <v>31</v>
      </c>
      <c r="G1671">
        <f t="shared" ca="1" si="94"/>
        <v>32</v>
      </c>
      <c r="M1671">
        <v>1215</v>
      </c>
      <c r="N1671">
        <v>22.849</v>
      </c>
    </row>
    <row r="1672" spans="1:14">
      <c r="A1672" s="54">
        <f>formulas!O512</f>
        <v>0</v>
      </c>
      <c r="B1672" s="33">
        <f t="shared" ca="1" si="90"/>
        <v>32</v>
      </c>
      <c r="C1672">
        <f t="shared" si="91"/>
        <v>486</v>
      </c>
      <c r="D1672">
        <f t="shared" ca="1" si="95"/>
        <v>-1.4999999999999999E-2</v>
      </c>
      <c r="E1672">
        <f t="shared" ca="1" si="92"/>
        <v>0</v>
      </c>
      <c r="F1672">
        <f t="shared" ca="1" si="93"/>
        <v>31</v>
      </c>
      <c r="G1672">
        <f t="shared" ca="1" si="94"/>
        <v>32</v>
      </c>
      <c r="M1672">
        <v>1216</v>
      </c>
      <c r="N1672">
        <v>22.870999999999999</v>
      </c>
    </row>
    <row r="1673" spans="1:14">
      <c r="A1673" s="54">
        <f>formulas!O513</f>
        <v>0</v>
      </c>
      <c r="B1673" s="33">
        <f t="shared" ca="1" si="90"/>
        <v>32</v>
      </c>
      <c r="C1673">
        <f t="shared" si="91"/>
        <v>486</v>
      </c>
      <c r="D1673">
        <f t="shared" ca="1" si="95"/>
        <v>-1.4999999999999999E-2</v>
      </c>
      <c r="E1673">
        <f t="shared" ca="1" si="92"/>
        <v>0</v>
      </c>
      <c r="F1673">
        <f t="shared" ca="1" si="93"/>
        <v>31</v>
      </c>
      <c r="G1673">
        <f t="shared" ca="1" si="94"/>
        <v>32</v>
      </c>
      <c r="M1673">
        <v>1217</v>
      </c>
      <c r="N1673">
        <v>22.893000000000001</v>
      </c>
    </row>
    <row r="1674" spans="1:14">
      <c r="A1674" s="54">
        <f>formulas!O514</f>
        <v>0</v>
      </c>
      <c r="B1674" s="33">
        <f t="shared" ca="1" si="90"/>
        <v>32</v>
      </c>
      <c r="C1674">
        <f t="shared" si="91"/>
        <v>486</v>
      </c>
      <c r="D1674">
        <f t="shared" ca="1" si="95"/>
        <v>-1.4999999999999999E-2</v>
      </c>
      <c r="E1674">
        <f t="shared" ca="1" si="92"/>
        <v>0</v>
      </c>
      <c r="F1674">
        <f t="shared" ca="1" si="93"/>
        <v>31</v>
      </c>
      <c r="G1674">
        <f t="shared" ca="1" si="94"/>
        <v>32</v>
      </c>
      <c r="M1674">
        <v>1218</v>
      </c>
      <c r="N1674">
        <v>22.914000000000001</v>
      </c>
    </row>
    <row r="1675" spans="1:14">
      <c r="A1675" s="54">
        <f>formulas!O515</f>
        <v>0</v>
      </c>
      <c r="B1675" s="33">
        <f t="shared" ca="1" si="90"/>
        <v>32</v>
      </c>
      <c r="C1675">
        <f t="shared" si="91"/>
        <v>486</v>
      </c>
      <c r="D1675">
        <f t="shared" ca="1" si="95"/>
        <v>-1.4999999999999999E-2</v>
      </c>
      <c r="E1675">
        <f t="shared" ca="1" si="92"/>
        <v>0</v>
      </c>
      <c r="F1675">
        <f t="shared" ca="1" si="93"/>
        <v>31</v>
      </c>
      <c r="G1675">
        <f t="shared" ca="1" si="94"/>
        <v>32</v>
      </c>
      <c r="M1675">
        <v>1219</v>
      </c>
      <c r="N1675">
        <v>22.936</v>
      </c>
    </row>
    <row r="1676" spans="1:14">
      <c r="A1676" s="54">
        <f>formulas!O516</f>
        <v>0</v>
      </c>
      <c r="B1676" s="33">
        <f t="shared" ca="1" si="90"/>
        <v>32</v>
      </c>
      <c r="C1676">
        <f t="shared" si="91"/>
        <v>486</v>
      </c>
      <c r="D1676">
        <f t="shared" ca="1" si="95"/>
        <v>-1.4999999999999999E-2</v>
      </c>
      <c r="E1676">
        <f t="shared" ca="1" si="92"/>
        <v>0</v>
      </c>
      <c r="F1676">
        <f t="shared" ca="1" si="93"/>
        <v>31</v>
      </c>
      <c r="G1676">
        <f t="shared" ca="1" si="94"/>
        <v>32</v>
      </c>
      <c r="M1676">
        <v>1220</v>
      </c>
      <c r="N1676">
        <v>22.957999999999998</v>
      </c>
    </row>
    <row r="1677" spans="1:14">
      <c r="A1677" s="54">
        <f>formulas!O517</f>
        <v>0</v>
      </c>
      <c r="B1677" s="33">
        <f t="shared" ca="1" si="90"/>
        <v>32</v>
      </c>
      <c r="C1677">
        <f t="shared" si="91"/>
        <v>486</v>
      </c>
      <c r="D1677">
        <f t="shared" ca="1" si="95"/>
        <v>-1.4999999999999999E-2</v>
      </c>
      <c r="E1677">
        <f t="shared" ca="1" si="92"/>
        <v>0</v>
      </c>
      <c r="F1677">
        <f t="shared" ca="1" si="93"/>
        <v>31</v>
      </c>
      <c r="G1677">
        <f t="shared" ca="1" si="94"/>
        <v>32</v>
      </c>
      <c r="M1677">
        <v>1221</v>
      </c>
      <c r="N1677">
        <v>22.98</v>
      </c>
    </row>
    <row r="1678" spans="1:14">
      <c r="A1678" s="54">
        <f>formulas!O518</f>
        <v>0</v>
      </c>
      <c r="B1678" s="33">
        <f t="shared" ca="1" si="90"/>
        <v>32</v>
      </c>
      <c r="C1678">
        <f t="shared" si="91"/>
        <v>486</v>
      </c>
      <c r="D1678">
        <f t="shared" ca="1" si="95"/>
        <v>-1.4999999999999999E-2</v>
      </c>
      <c r="E1678">
        <f t="shared" ca="1" si="92"/>
        <v>0</v>
      </c>
      <c r="F1678">
        <f t="shared" ca="1" si="93"/>
        <v>31</v>
      </c>
      <c r="G1678">
        <f t="shared" ca="1" si="94"/>
        <v>32</v>
      </c>
      <c r="M1678">
        <v>1222</v>
      </c>
      <c r="N1678">
        <v>23.001000000000001</v>
      </c>
    </row>
    <row r="1679" spans="1:14">
      <c r="A1679" s="54">
        <f>formulas!O519</f>
        <v>0</v>
      </c>
      <c r="B1679" s="33">
        <f t="shared" ca="1" si="90"/>
        <v>32</v>
      </c>
      <c r="C1679">
        <f t="shared" si="91"/>
        <v>486</v>
      </c>
      <c r="D1679">
        <f t="shared" ca="1" si="95"/>
        <v>-1.4999999999999999E-2</v>
      </c>
      <c r="E1679">
        <f t="shared" ca="1" si="92"/>
        <v>0</v>
      </c>
      <c r="F1679">
        <f t="shared" ca="1" si="93"/>
        <v>31</v>
      </c>
      <c r="G1679">
        <f t="shared" ca="1" si="94"/>
        <v>32</v>
      </c>
      <c r="M1679">
        <v>1223</v>
      </c>
      <c r="N1679">
        <v>23.023</v>
      </c>
    </row>
    <row r="1680" spans="1:14">
      <c r="A1680" s="54">
        <f>formulas!O520</f>
        <v>0</v>
      </c>
      <c r="B1680" s="33">
        <f t="shared" ca="1" si="90"/>
        <v>32</v>
      </c>
      <c r="C1680">
        <f t="shared" si="91"/>
        <v>486</v>
      </c>
      <c r="D1680">
        <f t="shared" ca="1" si="95"/>
        <v>-1.4999999999999999E-2</v>
      </c>
      <c r="E1680">
        <f t="shared" ca="1" si="92"/>
        <v>0</v>
      </c>
      <c r="F1680">
        <f t="shared" ca="1" si="93"/>
        <v>31</v>
      </c>
      <c r="G1680">
        <f t="shared" ca="1" si="94"/>
        <v>32</v>
      </c>
      <c r="M1680">
        <v>1224</v>
      </c>
      <c r="N1680">
        <v>23.045000000000002</v>
      </c>
    </row>
    <row r="1681" spans="1:14">
      <c r="A1681" s="54">
        <f>formulas!O521</f>
        <v>0</v>
      </c>
      <c r="B1681" s="33">
        <f t="shared" ca="1" si="90"/>
        <v>32</v>
      </c>
      <c r="C1681">
        <f t="shared" si="91"/>
        <v>486</v>
      </c>
      <c r="D1681">
        <f t="shared" ca="1" si="95"/>
        <v>-1.4999999999999999E-2</v>
      </c>
      <c r="E1681">
        <f t="shared" ca="1" si="92"/>
        <v>0</v>
      </c>
      <c r="F1681">
        <f t="shared" ca="1" si="93"/>
        <v>31</v>
      </c>
      <c r="G1681">
        <f t="shared" ca="1" si="94"/>
        <v>32</v>
      </c>
      <c r="M1681">
        <v>1225</v>
      </c>
      <c r="N1681">
        <v>23.067</v>
      </c>
    </row>
    <row r="1682" spans="1:14">
      <c r="A1682" s="54">
        <f>formulas!O522</f>
        <v>0</v>
      </c>
      <c r="B1682" s="33">
        <f t="shared" ca="1" si="90"/>
        <v>32</v>
      </c>
      <c r="C1682">
        <f t="shared" si="91"/>
        <v>486</v>
      </c>
      <c r="D1682">
        <f t="shared" ca="1" si="95"/>
        <v>-1.4999999999999999E-2</v>
      </c>
      <c r="E1682">
        <f t="shared" ca="1" si="92"/>
        <v>0</v>
      </c>
      <c r="F1682">
        <f t="shared" ca="1" si="93"/>
        <v>31</v>
      </c>
      <c r="G1682">
        <f t="shared" ca="1" si="94"/>
        <v>32</v>
      </c>
      <c r="M1682">
        <v>1226</v>
      </c>
      <c r="N1682">
        <v>23.088000000000001</v>
      </c>
    </row>
    <row r="1683" spans="1:14">
      <c r="A1683" s="54">
        <f>formulas!O523</f>
        <v>0</v>
      </c>
      <c r="B1683" s="33">
        <f t="shared" ca="1" si="90"/>
        <v>32</v>
      </c>
      <c r="C1683">
        <f t="shared" si="91"/>
        <v>486</v>
      </c>
      <c r="D1683">
        <f t="shared" ca="1" si="95"/>
        <v>-1.4999999999999999E-2</v>
      </c>
      <c r="E1683">
        <f t="shared" ca="1" si="92"/>
        <v>0</v>
      </c>
      <c r="F1683">
        <f t="shared" ca="1" si="93"/>
        <v>31</v>
      </c>
      <c r="G1683">
        <f t="shared" ca="1" si="94"/>
        <v>32</v>
      </c>
      <c r="M1683">
        <v>1227</v>
      </c>
      <c r="N1683">
        <v>23.11</v>
      </c>
    </row>
    <row r="1684" spans="1:14">
      <c r="A1684" s="54">
        <f>formulas!O524</f>
        <v>0</v>
      </c>
      <c r="B1684" s="33">
        <f t="shared" ca="1" si="90"/>
        <v>32</v>
      </c>
      <c r="C1684">
        <f t="shared" si="91"/>
        <v>486</v>
      </c>
      <c r="D1684">
        <f t="shared" ca="1" si="95"/>
        <v>-1.4999999999999999E-2</v>
      </c>
      <c r="E1684">
        <f t="shared" ca="1" si="92"/>
        <v>0</v>
      </c>
      <c r="F1684">
        <f t="shared" ca="1" si="93"/>
        <v>31</v>
      </c>
      <c r="G1684">
        <f t="shared" ca="1" si="94"/>
        <v>32</v>
      </c>
      <c r="M1684">
        <v>1228</v>
      </c>
      <c r="N1684">
        <v>23.132000000000001</v>
      </c>
    </row>
    <row r="1685" spans="1:14">
      <c r="A1685" s="54">
        <f>formulas!O525</f>
        <v>0</v>
      </c>
      <c r="B1685" s="33">
        <f t="shared" ref="B1685:B1748" ca="1" si="96">(A1685-D1685)/(E1685-D1685)*(G1685-F1685)+F1685</f>
        <v>32</v>
      </c>
      <c r="C1685">
        <f t="shared" ref="C1685:C1748" si="97">COUNTIF($N$2:$N$25400,"&lt;"&amp;A1685)</f>
        <v>486</v>
      </c>
      <c r="D1685">
        <f t="shared" ca="1" si="95"/>
        <v>-1.4999999999999999E-2</v>
      </c>
      <c r="E1685">
        <f t="shared" ref="E1685:E1748" ca="1" si="98">INDIRECT(ADDRESS(C1685+2,14))</f>
        <v>0</v>
      </c>
      <c r="F1685">
        <f t="shared" ref="F1685:F1748" ca="1" si="99">INDIRECT(ADDRESS(C1685+1,13))</f>
        <v>31</v>
      </c>
      <c r="G1685">
        <f t="shared" ref="G1685:G1748" ca="1" si="100">INDIRECT(ADDRESS(C1685+2,13))</f>
        <v>32</v>
      </c>
      <c r="M1685">
        <v>1229</v>
      </c>
      <c r="N1685">
        <v>23.154</v>
      </c>
    </row>
    <row r="1686" spans="1:14">
      <c r="A1686" s="54">
        <f>formulas!O526</f>
        <v>0</v>
      </c>
      <c r="B1686" s="33">
        <f t="shared" ca="1" si="96"/>
        <v>32</v>
      </c>
      <c r="C1686">
        <f t="shared" si="97"/>
        <v>486</v>
      </c>
      <c r="D1686">
        <f t="shared" ca="1" si="95"/>
        <v>-1.4999999999999999E-2</v>
      </c>
      <c r="E1686">
        <f t="shared" ca="1" si="98"/>
        <v>0</v>
      </c>
      <c r="F1686">
        <f t="shared" ca="1" si="99"/>
        <v>31</v>
      </c>
      <c r="G1686">
        <f t="shared" ca="1" si="100"/>
        <v>32</v>
      </c>
      <c r="M1686">
        <v>1230</v>
      </c>
      <c r="N1686">
        <v>23.175999999999998</v>
      </c>
    </row>
    <row r="1687" spans="1:14">
      <c r="A1687" s="54">
        <f>formulas!O527</f>
        <v>0</v>
      </c>
      <c r="B1687" s="33">
        <f t="shared" ca="1" si="96"/>
        <v>32</v>
      </c>
      <c r="C1687">
        <f t="shared" si="97"/>
        <v>486</v>
      </c>
      <c r="D1687">
        <f t="shared" ca="1" si="95"/>
        <v>-1.4999999999999999E-2</v>
      </c>
      <c r="E1687">
        <f t="shared" ca="1" si="98"/>
        <v>0</v>
      </c>
      <c r="F1687">
        <f t="shared" ca="1" si="99"/>
        <v>31</v>
      </c>
      <c r="G1687">
        <f t="shared" ca="1" si="100"/>
        <v>32</v>
      </c>
      <c r="M1687">
        <v>1231</v>
      </c>
      <c r="N1687">
        <v>23.196999999999999</v>
      </c>
    </row>
    <row r="1688" spans="1:14">
      <c r="A1688" s="54">
        <f>formulas!O528</f>
        <v>0</v>
      </c>
      <c r="B1688" s="33">
        <f t="shared" ca="1" si="96"/>
        <v>32</v>
      </c>
      <c r="C1688">
        <f t="shared" si="97"/>
        <v>486</v>
      </c>
      <c r="D1688">
        <f t="shared" ca="1" si="95"/>
        <v>-1.4999999999999999E-2</v>
      </c>
      <c r="E1688">
        <f t="shared" ca="1" si="98"/>
        <v>0</v>
      </c>
      <c r="F1688">
        <f t="shared" ca="1" si="99"/>
        <v>31</v>
      </c>
      <c r="G1688">
        <f t="shared" ca="1" si="100"/>
        <v>32</v>
      </c>
      <c r="M1688">
        <v>1232</v>
      </c>
      <c r="N1688">
        <v>23.219000000000001</v>
      </c>
    </row>
    <row r="1689" spans="1:14">
      <c r="A1689" s="54">
        <f>formulas!O529</f>
        <v>0</v>
      </c>
      <c r="B1689" s="33">
        <f t="shared" ca="1" si="96"/>
        <v>32</v>
      </c>
      <c r="C1689">
        <f t="shared" si="97"/>
        <v>486</v>
      </c>
      <c r="D1689">
        <f t="shared" ca="1" si="95"/>
        <v>-1.4999999999999999E-2</v>
      </c>
      <c r="E1689">
        <f t="shared" ca="1" si="98"/>
        <v>0</v>
      </c>
      <c r="F1689">
        <f t="shared" ca="1" si="99"/>
        <v>31</v>
      </c>
      <c r="G1689">
        <f t="shared" ca="1" si="100"/>
        <v>32</v>
      </c>
      <c r="M1689">
        <v>1233</v>
      </c>
      <c r="N1689">
        <v>23.241</v>
      </c>
    </row>
    <row r="1690" spans="1:14">
      <c r="A1690" s="54">
        <f>formulas!O530</f>
        <v>0</v>
      </c>
      <c r="B1690" s="33">
        <f t="shared" ca="1" si="96"/>
        <v>32</v>
      </c>
      <c r="C1690">
        <f t="shared" si="97"/>
        <v>486</v>
      </c>
      <c r="D1690">
        <f t="shared" ca="1" si="95"/>
        <v>-1.4999999999999999E-2</v>
      </c>
      <c r="E1690">
        <f t="shared" ca="1" si="98"/>
        <v>0</v>
      </c>
      <c r="F1690">
        <f t="shared" ca="1" si="99"/>
        <v>31</v>
      </c>
      <c r="G1690">
        <f t="shared" ca="1" si="100"/>
        <v>32</v>
      </c>
      <c r="M1690">
        <v>1234</v>
      </c>
      <c r="N1690">
        <v>23.263000000000002</v>
      </c>
    </row>
    <row r="1691" spans="1:14">
      <c r="A1691" s="54">
        <f>formulas!O531</f>
        <v>0</v>
      </c>
      <c r="B1691" s="33">
        <f t="shared" ca="1" si="96"/>
        <v>32</v>
      </c>
      <c r="C1691">
        <f t="shared" si="97"/>
        <v>486</v>
      </c>
      <c r="D1691">
        <f t="shared" ca="1" si="95"/>
        <v>-1.4999999999999999E-2</v>
      </c>
      <c r="E1691">
        <f t="shared" ca="1" si="98"/>
        <v>0</v>
      </c>
      <c r="F1691">
        <f t="shared" ca="1" si="99"/>
        <v>31</v>
      </c>
      <c r="G1691">
        <f t="shared" ca="1" si="100"/>
        <v>32</v>
      </c>
      <c r="M1691">
        <v>1235</v>
      </c>
      <c r="N1691">
        <v>23.283999999999999</v>
      </c>
    </row>
    <row r="1692" spans="1:14">
      <c r="A1692" s="54">
        <f>formulas!O532</f>
        <v>0</v>
      </c>
      <c r="B1692" s="33">
        <f t="shared" ca="1" si="96"/>
        <v>32</v>
      </c>
      <c r="C1692">
        <f t="shared" si="97"/>
        <v>486</v>
      </c>
      <c r="D1692">
        <f t="shared" ca="1" si="95"/>
        <v>-1.4999999999999999E-2</v>
      </c>
      <c r="E1692">
        <f t="shared" ca="1" si="98"/>
        <v>0</v>
      </c>
      <c r="F1692">
        <f t="shared" ca="1" si="99"/>
        <v>31</v>
      </c>
      <c r="G1692">
        <f t="shared" ca="1" si="100"/>
        <v>32</v>
      </c>
      <c r="M1692">
        <v>1236</v>
      </c>
      <c r="N1692">
        <v>23.306000000000001</v>
      </c>
    </row>
    <row r="1693" spans="1:14">
      <c r="A1693" s="54">
        <f>formulas!O533</f>
        <v>0</v>
      </c>
      <c r="B1693" s="33">
        <f t="shared" ca="1" si="96"/>
        <v>32</v>
      </c>
      <c r="C1693">
        <f t="shared" si="97"/>
        <v>486</v>
      </c>
      <c r="D1693">
        <f t="shared" ca="1" si="95"/>
        <v>-1.4999999999999999E-2</v>
      </c>
      <c r="E1693">
        <f t="shared" ca="1" si="98"/>
        <v>0</v>
      </c>
      <c r="F1693">
        <f t="shared" ca="1" si="99"/>
        <v>31</v>
      </c>
      <c r="G1693">
        <f t="shared" ca="1" si="100"/>
        <v>32</v>
      </c>
      <c r="M1693">
        <v>1237</v>
      </c>
      <c r="N1693">
        <v>23.327999999999999</v>
      </c>
    </row>
    <row r="1694" spans="1:14">
      <c r="A1694" s="54">
        <f>formulas!O534</f>
        <v>0</v>
      </c>
      <c r="B1694" s="33">
        <f t="shared" ca="1" si="96"/>
        <v>32</v>
      </c>
      <c r="C1694">
        <f t="shared" si="97"/>
        <v>486</v>
      </c>
      <c r="D1694">
        <f t="shared" ca="1" si="95"/>
        <v>-1.4999999999999999E-2</v>
      </c>
      <c r="E1694">
        <f t="shared" ca="1" si="98"/>
        <v>0</v>
      </c>
      <c r="F1694">
        <f t="shared" ca="1" si="99"/>
        <v>31</v>
      </c>
      <c r="G1694">
        <f t="shared" ca="1" si="100"/>
        <v>32</v>
      </c>
      <c r="M1694">
        <v>1238</v>
      </c>
      <c r="N1694">
        <v>23.35</v>
      </c>
    </row>
    <row r="1695" spans="1:14">
      <c r="A1695" s="54">
        <f>formulas!O535</f>
        <v>0</v>
      </c>
      <c r="B1695" s="33">
        <f t="shared" ca="1" si="96"/>
        <v>32</v>
      </c>
      <c r="C1695">
        <f t="shared" si="97"/>
        <v>486</v>
      </c>
      <c r="D1695">
        <f t="shared" ca="1" si="95"/>
        <v>-1.4999999999999999E-2</v>
      </c>
      <c r="E1695">
        <f t="shared" ca="1" si="98"/>
        <v>0</v>
      </c>
      <c r="F1695">
        <f t="shared" ca="1" si="99"/>
        <v>31</v>
      </c>
      <c r="G1695">
        <f t="shared" ca="1" si="100"/>
        <v>32</v>
      </c>
      <c r="M1695">
        <v>1239</v>
      </c>
      <c r="N1695">
        <v>23.372</v>
      </c>
    </row>
    <row r="1696" spans="1:14">
      <c r="A1696" s="54">
        <f>formulas!O536</f>
        <v>0</v>
      </c>
      <c r="B1696" s="33">
        <f t="shared" ca="1" si="96"/>
        <v>32</v>
      </c>
      <c r="C1696">
        <f t="shared" si="97"/>
        <v>486</v>
      </c>
      <c r="D1696">
        <f t="shared" ca="1" si="95"/>
        <v>-1.4999999999999999E-2</v>
      </c>
      <c r="E1696">
        <f t="shared" ca="1" si="98"/>
        <v>0</v>
      </c>
      <c r="F1696">
        <f t="shared" ca="1" si="99"/>
        <v>31</v>
      </c>
      <c r="G1696">
        <f t="shared" ca="1" si="100"/>
        <v>32</v>
      </c>
      <c r="M1696">
        <v>1240</v>
      </c>
      <c r="N1696">
        <v>23.393000000000001</v>
      </c>
    </row>
    <row r="1697" spans="1:14">
      <c r="A1697" s="54">
        <f>formulas!O537</f>
        <v>0</v>
      </c>
      <c r="B1697" s="33">
        <f t="shared" ca="1" si="96"/>
        <v>32</v>
      </c>
      <c r="C1697">
        <f t="shared" si="97"/>
        <v>486</v>
      </c>
      <c r="D1697">
        <f t="shared" ca="1" si="95"/>
        <v>-1.4999999999999999E-2</v>
      </c>
      <c r="E1697">
        <f t="shared" ca="1" si="98"/>
        <v>0</v>
      </c>
      <c r="F1697">
        <f t="shared" ca="1" si="99"/>
        <v>31</v>
      </c>
      <c r="G1697">
        <f t="shared" ca="1" si="100"/>
        <v>32</v>
      </c>
      <c r="M1697">
        <v>1241</v>
      </c>
      <c r="N1697">
        <v>23.414999999999999</v>
      </c>
    </row>
    <row r="1698" spans="1:14">
      <c r="A1698" s="54">
        <f>formulas!O538</f>
        <v>0</v>
      </c>
      <c r="B1698" s="33">
        <f t="shared" ca="1" si="96"/>
        <v>32</v>
      </c>
      <c r="C1698">
        <f t="shared" si="97"/>
        <v>486</v>
      </c>
      <c r="D1698">
        <f t="shared" ca="1" si="95"/>
        <v>-1.4999999999999999E-2</v>
      </c>
      <c r="E1698">
        <f t="shared" ca="1" si="98"/>
        <v>0</v>
      </c>
      <c r="F1698">
        <f t="shared" ca="1" si="99"/>
        <v>31</v>
      </c>
      <c r="G1698">
        <f t="shared" ca="1" si="100"/>
        <v>32</v>
      </c>
      <c r="M1698">
        <v>1242</v>
      </c>
      <c r="N1698">
        <v>23.437000000000001</v>
      </c>
    </row>
    <row r="1699" spans="1:14">
      <c r="A1699" s="54">
        <f>formulas!O539</f>
        <v>0</v>
      </c>
      <c r="B1699" s="33">
        <f t="shared" ca="1" si="96"/>
        <v>32</v>
      </c>
      <c r="C1699">
        <f t="shared" si="97"/>
        <v>486</v>
      </c>
      <c r="D1699">
        <f t="shared" ca="1" si="95"/>
        <v>-1.4999999999999999E-2</v>
      </c>
      <c r="E1699">
        <f t="shared" ca="1" si="98"/>
        <v>0</v>
      </c>
      <c r="F1699">
        <f t="shared" ca="1" si="99"/>
        <v>31</v>
      </c>
      <c r="G1699">
        <f t="shared" ca="1" si="100"/>
        <v>32</v>
      </c>
      <c r="M1699">
        <v>1243</v>
      </c>
      <c r="N1699">
        <v>23.459</v>
      </c>
    </row>
    <row r="1700" spans="1:14">
      <c r="A1700" s="54">
        <f>formulas!O540</f>
        <v>0</v>
      </c>
      <c r="B1700" s="33">
        <f t="shared" ca="1" si="96"/>
        <v>32</v>
      </c>
      <c r="C1700">
        <f t="shared" si="97"/>
        <v>486</v>
      </c>
      <c r="D1700">
        <f t="shared" ca="1" si="95"/>
        <v>-1.4999999999999999E-2</v>
      </c>
      <c r="E1700">
        <f t="shared" ca="1" si="98"/>
        <v>0</v>
      </c>
      <c r="F1700">
        <f t="shared" ca="1" si="99"/>
        <v>31</v>
      </c>
      <c r="G1700">
        <f t="shared" ca="1" si="100"/>
        <v>32</v>
      </c>
      <c r="M1700">
        <v>1244</v>
      </c>
      <c r="N1700">
        <v>23.48</v>
      </c>
    </row>
    <row r="1701" spans="1:14">
      <c r="A1701" s="54">
        <f>formulas!O541</f>
        <v>0</v>
      </c>
      <c r="B1701" s="33">
        <f t="shared" ca="1" si="96"/>
        <v>32</v>
      </c>
      <c r="C1701">
        <f t="shared" si="97"/>
        <v>486</v>
      </c>
      <c r="D1701">
        <f t="shared" ca="1" si="95"/>
        <v>-1.4999999999999999E-2</v>
      </c>
      <c r="E1701">
        <f t="shared" ca="1" si="98"/>
        <v>0</v>
      </c>
      <c r="F1701">
        <f t="shared" ca="1" si="99"/>
        <v>31</v>
      </c>
      <c r="G1701">
        <f t="shared" ca="1" si="100"/>
        <v>32</v>
      </c>
      <c r="M1701">
        <v>1245</v>
      </c>
      <c r="N1701">
        <v>23.501999999999999</v>
      </c>
    </row>
    <row r="1702" spans="1:14">
      <c r="A1702" s="54">
        <f>formulas!O542</f>
        <v>0</v>
      </c>
      <c r="B1702" s="33">
        <f t="shared" ca="1" si="96"/>
        <v>32</v>
      </c>
      <c r="C1702">
        <f t="shared" si="97"/>
        <v>486</v>
      </c>
      <c r="D1702">
        <f t="shared" ca="1" si="95"/>
        <v>-1.4999999999999999E-2</v>
      </c>
      <c r="E1702">
        <f t="shared" ca="1" si="98"/>
        <v>0</v>
      </c>
      <c r="F1702">
        <f t="shared" ca="1" si="99"/>
        <v>31</v>
      </c>
      <c r="G1702">
        <f t="shared" ca="1" si="100"/>
        <v>32</v>
      </c>
      <c r="M1702">
        <v>1246</v>
      </c>
      <c r="N1702">
        <v>23.524000000000001</v>
      </c>
    </row>
    <row r="1703" spans="1:14">
      <c r="A1703" s="54">
        <f>formulas!O543</f>
        <v>0</v>
      </c>
      <c r="B1703" s="33">
        <f t="shared" ca="1" si="96"/>
        <v>32</v>
      </c>
      <c r="C1703">
        <f t="shared" si="97"/>
        <v>486</v>
      </c>
      <c r="D1703">
        <f t="shared" ca="1" si="95"/>
        <v>-1.4999999999999999E-2</v>
      </c>
      <c r="E1703">
        <f t="shared" ca="1" si="98"/>
        <v>0</v>
      </c>
      <c r="F1703">
        <f t="shared" ca="1" si="99"/>
        <v>31</v>
      </c>
      <c r="G1703">
        <f t="shared" ca="1" si="100"/>
        <v>32</v>
      </c>
      <c r="M1703">
        <v>1247</v>
      </c>
      <c r="N1703">
        <v>23.545999999999999</v>
      </c>
    </row>
    <row r="1704" spans="1:14">
      <c r="A1704" s="54">
        <f>formulas!O544</f>
        <v>0</v>
      </c>
      <c r="B1704" s="33">
        <f t="shared" ca="1" si="96"/>
        <v>32</v>
      </c>
      <c r="C1704">
        <f t="shared" si="97"/>
        <v>486</v>
      </c>
      <c r="D1704">
        <f t="shared" ca="1" si="95"/>
        <v>-1.4999999999999999E-2</v>
      </c>
      <c r="E1704">
        <f t="shared" ca="1" si="98"/>
        <v>0</v>
      </c>
      <c r="F1704">
        <f t="shared" ca="1" si="99"/>
        <v>31</v>
      </c>
      <c r="G1704">
        <f t="shared" ca="1" si="100"/>
        <v>32</v>
      </c>
      <c r="M1704">
        <v>1248</v>
      </c>
      <c r="N1704">
        <v>23.568000000000001</v>
      </c>
    </row>
    <row r="1705" spans="1:14">
      <c r="A1705" s="54">
        <f>formulas!O545</f>
        <v>0</v>
      </c>
      <c r="B1705" s="33">
        <f t="shared" ca="1" si="96"/>
        <v>32</v>
      </c>
      <c r="C1705">
        <f t="shared" si="97"/>
        <v>486</v>
      </c>
      <c r="D1705">
        <f t="shared" ca="1" si="95"/>
        <v>-1.4999999999999999E-2</v>
      </c>
      <c r="E1705">
        <f t="shared" ca="1" si="98"/>
        <v>0</v>
      </c>
      <c r="F1705">
        <f t="shared" ca="1" si="99"/>
        <v>31</v>
      </c>
      <c r="G1705">
        <f t="shared" ca="1" si="100"/>
        <v>32</v>
      </c>
      <c r="M1705">
        <v>1249</v>
      </c>
      <c r="N1705">
        <v>23.588999999999999</v>
      </c>
    </row>
    <row r="1706" spans="1:14">
      <c r="A1706" s="54">
        <f>formulas!O546</f>
        <v>0</v>
      </c>
      <c r="B1706" s="33">
        <f t="shared" ca="1" si="96"/>
        <v>32</v>
      </c>
      <c r="C1706">
        <f t="shared" si="97"/>
        <v>486</v>
      </c>
      <c r="D1706">
        <f t="shared" ca="1" si="95"/>
        <v>-1.4999999999999999E-2</v>
      </c>
      <c r="E1706">
        <f t="shared" ca="1" si="98"/>
        <v>0</v>
      </c>
      <c r="F1706">
        <f t="shared" ca="1" si="99"/>
        <v>31</v>
      </c>
      <c r="G1706">
        <f t="shared" ca="1" si="100"/>
        <v>32</v>
      </c>
      <c r="M1706">
        <v>1250</v>
      </c>
      <c r="N1706">
        <v>23.611000000000001</v>
      </c>
    </row>
    <row r="1707" spans="1:14">
      <c r="A1707" s="54">
        <f>formulas!O547</f>
        <v>0</v>
      </c>
      <c r="B1707" s="33">
        <f t="shared" ca="1" si="96"/>
        <v>32</v>
      </c>
      <c r="C1707">
        <f t="shared" si="97"/>
        <v>486</v>
      </c>
      <c r="D1707">
        <f t="shared" ca="1" si="95"/>
        <v>-1.4999999999999999E-2</v>
      </c>
      <c r="E1707">
        <f t="shared" ca="1" si="98"/>
        <v>0</v>
      </c>
      <c r="F1707">
        <f t="shared" ca="1" si="99"/>
        <v>31</v>
      </c>
      <c r="G1707">
        <f t="shared" ca="1" si="100"/>
        <v>32</v>
      </c>
      <c r="M1707">
        <v>1251</v>
      </c>
      <c r="N1707">
        <v>23.632999999999999</v>
      </c>
    </row>
    <row r="1708" spans="1:14">
      <c r="A1708" s="54">
        <f>formulas!O548</f>
        <v>0</v>
      </c>
      <c r="B1708" s="33">
        <f t="shared" ca="1" si="96"/>
        <v>32</v>
      </c>
      <c r="C1708">
        <f t="shared" si="97"/>
        <v>486</v>
      </c>
      <c r="D1708">
        <f t="shared" ca="1" si="95"/>
        <v>-1.4999999999999999E-2</v>
      </c>
      <c r="E1708">
        <f t="shared" ca="1" si="98"/>
        <v>0</v>
      </c>
      <c r="F1708">
        <f t="shared" ca="1" si="99"/>
        <v>31</v>
      </c>
      <c r="G1708">
        <f t="shared" ca="1" si="100"/>
        <v>32</v>
      </c>
      <c r="M1708">
        <v>1252</v>
      </c>
      <c r="N1708">
        <v>23.655000000000001</v>
      </c>
    </row>
    <row r="1709" spans="1:14">
      <c r="A1709" s="54">
        <f>formulas!O549</f>
        <v>0</v>
      </c>
      <c r="B1709" s="33">
        <f t="shared" ca="1" si="96"/>
        <v>32</v>
      </c>
      <c r="C1709">
        <f t="shared" si="97"/>
        <v>486</v>
      </c>
      <c r="D1709">
        <f t="shared" ca="1" si="95"/>
        <v>-1.4999999999999999E-2</v>
      </c>
      <c r="E1709">
        <f t="shared" ca="1" si="98"/>
        <v>0</v>
      </c>
      <c r="F1709">
        <f t="shared" ca="1" si="99"/>
        <v>31</v>
      </c>
      <c r="G1709">
        <f t="shared" ca="1" si="100"/>
        <v>32</v>
      </c>
      <c r="M1709">
        <v>1253</v>
      </c>
      <c r="N1709">
        <v>23.675999999999998</v>
      </c>
    </row>
    <row r="1710" spans="1:14">
      <c r="A1710" s="54">
        <f>formulas!O550</f>
        <v>0</v>
      </c>
      <c r="B1710" s="33">
        <f t="shared" ca="1" si="96"/>
        <v>32</v>
      </c>
      <c r="C1710">
        <f t="shared" si="97"/>
        <v>486</v>
      </c>
      <c r="D1710">
        <f t="shared" ca="1" si="95"/>
        <v>-1.4999999999999999E-2</v>
      </c>
      <c r="E1710">
        <f t="shared" ca="1" si="98"/>
        <v>0</v>
      </c>
      <c r="F1710">
        <f t="shared" ca="1" si="99"/>
        <v>31</v>
      </c>
      <c r="G1710">
        <f t="shared" ca="1" si="100"/>
        <v>32</v>
      </c>
      <c r="M1710">
        <v>1254</v>
      </c>
      <c r="N1710">
        <v>23.698</v>
      </c>
    </row>
    <row r="1711" spans="1:14">
      <c r="A1711" s="54">
        <f>formulas!O551</f>
        <v>0</v>
      </c>
      <c r="B1711" s="33">
        <f t="shared" ca="1" si="96"/>
        <v>32</v>
      </c>
      <c r="C1711">
        <f t="shared" si="97"/>
        <v>486</v>
      </c>
      <c r="D1711">
        <f t="shared" ca="1" si="95"/>
        <v>-1.4999999999999999E-2</v>
      </c>
      <c r="E1711">
        <f t="shared" ca="1" si="98"/>
        <v>0</v>
      </c>
      <c r="F1711">
        <f t="shared" ca="1" si="99"/>
        <v>31</v>
      </c>
      <c r="G1711">
        <f t="shared" ca="1" si="100"/>
        <v>32</v>
      </c>
      <c r="M1711">
        <v>1255</v>
      </c>
      <c r="N1711">
        <v>23.72</v>
      </c>
    </row>
    <row r="1712" spans="1:14">
      <c r="A1712" s="54">
        <f>formulas!O552</f>
        <v>0</v>
      </c>
      <c r="B1712" s="33">
        <f t="shared" ca="1" si="96"/>
        <v>32</v>
      </c>
      <c r="C1712">
        <f t="shared" si="97"/>
        <v>486</v>
      </c>
      <c r="D1712">
        <f t="shared" ca="1" si="95"/>
        <v>-1.4999999999999999E-2</v>
      </c>
      <c r="E1712">
        <f t="shared" ca="1" si="98"/>
        <v>0</v>
      </c>
      <c r="F1712">
        <f t="shared" ca="1" si="99"/>
        <v>31</v>
      </c>
      <c r="G1712">
        <f t="shared" ca="1" si="100"/>
        <v>32</v>
      </c>
      <c r="M1712">
        <v>1256</v>
      </c>
      <c r="N1712">
        <v>23.742000000000001</v>
      </c>
    </row>
    <row r="1713" spans="1:14">
      <c r="A1713" s="54">
        <f>formulas!O553</f>
        <v>0</v>
      </c>
      <c r="B1713" s="33">
        <f t="shared" ca="1" si="96"/>
        <v>32</v>
      </c>
      <c r="C1713">
        <f t="shared" si="97"/>
        <v>486</v>
      </c>
      <c r="D1713">
        <f t="shared" ref="D1713:D1776" ca="1" si="101">INDIRECT(ADDRESS(C1713+1,14))</f>
        <v>-1.4999999999999999E-2</v>
      </c>
      <c r="E1713">
        <f t="shared" ca="1" si="98"/>
        <v>0</v>
      </c>
      <c r="F1713">
        <f t="shared" ca="1" si="99"/>
        <v>31</v>
      </c>
      <c r="G1713">
        <f t="shared" ca="1" si="100"/>
        <v>32</v>
      </c>
      <c r="M1713">
        <v>1257</v>
      </c>
      <c r="N1713">
        <v>23.763999999999999</v>
      </c>
    </row>
    <row r="1714" spans="1:14">
      <c r="A1714" s="54">
        <f>formulas!O554</f>
        <v>0</v>
      </c>
      <c r="B1714" s="33">
        <f t="shared" ca="1" si="96"/>
        <v>32</v>
      </c>
      <c r="C1714">
        <f t="shared" si="97"/>
        <v>486</v>
      </c>
      <c r="D1714">
        <f t="shared" ca="1" si="101"/>
        <v>-1.4999999999999999E-2</v>
      </c>
      <c r="E1714">
        <f t="shared" ca="1" si="98"/>
        <v>0</v>
      </c>
      <c r="F1714">
        <f t="shared" ca="1" si="99"/>
        <v>31</v>
      </c>
      <c r="G1714">
        <f t="shared" ca="1" si="100"/>
        <v>32</v>
      </c>
      <c r="M1714">
        <v>1258</v>
      </c>
      <c r="N1714">
        <v>23.785</v>
      </c>
    </row>
    <row r="1715" spans="1:14">
      <c r="A1715" s="54">
        <f>formulas!O555</f>
        <v>0</v>
      </c>
      <c r="B1715" s="33">
        <f t="shared" ca="1" si="96"/>
        <v>32</v>
      </c>
      <c r="C1715">
        <f t="shared" si="97"/>
        <v>486</v>
      </c>
      <c r="D1715">
        <f t="shared" ca="1" si="101"/>
        <v>-1.4999999999999999E-2</v>
      </c>
      <c r="E1715">
        <f t="shared" ca="1" si="98"/>
        <v>0</v>
      </c>
      <c r="F1715">
        <f t="shared" ca="1" si="99"/>
        <v>31</v>
      </c>
      <c r="G1715">
        <f t="shared" ca="1" si="100"/>
        <v>32</v>
      </c>
      <c r="M1715">
        <v>1259</v>
      </c>
      <c r="N1715">
        <v>23.806999999999999</v>
      </c>
    </row>
    <row r="1716" spans="1:14">
      <c r="A1716" s="54">
        <f>formulas!O556</f>
        <v>0</v>
      </c>
      <c r="B1716" s="33">
        <f t="shared" ca="1" si="96"/>
        <v>32</v>
      </c>
      <c r="C1716">
        <f t="shared" si="97"/>
        <v>486</v>
      </c>
      <c r="D1716">
        <f t="shared" ca="1" si="101"/>
        <v>-1.4999999999999999E-2</v>
      </c>
      <c r="E1716">
        <f t="shared" ca="1" si="98"/>
        <v>0</v>
      </c>
      <c r="F1716">
        <f t="shared" ca="1" si="99"/>
        <v>31</v>
      </c>
      <c r="G1716">
        <f t="shared" ca="1" si="100"/>
        <v>32</v>
      </c>
      <c r="M1716">
        <v>1260</v>
      </c>
      <c r="N1716">
        <v>23.829000000000001</v>
      </c>
    </row>
    <row r="1717" spans="1:14">
      <c r="A1717" s="54">
        <f>formulas!O557</f>
        <v>0</v>
      </c>
      <c r="B1717" s="33">
        <f t="shared" ca="1" si="96"/>
        <v>32</v>
      </c>
      <c r="C1717">
        <f t="shared" si="97"/>
        <v>486</v>
      </c>
      <c r="D1717">
        <f t="shared" ca="1" si="101"/>
        <v>-1.4999999999999999E-2</v>
      </c>
      <c r="E1717">
        <f t="shared" ca="1" si="98"/>
        <v>0</v>
      </c>
      <c r="F1717">
        <f t="shared" ca="1" si="99"/>
        <v>31</v>
      </c>
      <c r="G1717">
        <f t="shared" ca="1" si="100"/>
        <v>32</v>
      </c>
      <c r="M1717">
        <v>1261</v>
      </c>
      <c r="N1717">
        <v>23.850999999999999</v>
      </c>
    </row>
    <row r="1718" spans="1:14">
      <c r="A1718" s="54">
        <f>formulas!O558</f>
        <v>0</v>
      </c>
      <c r="B1718" s="33">
        <f t="shared" ca="1" si="96"/>
        <v>32</v>
      </c>
      <c r="C1718">
        <f t="shared" si="97"/>
        <v>486</v>
      </c>
      <c r="D1718">
        <f t="shared" ca="1" si="101"/>
        <v>-1.4999999999999999E-2</v>
      </c>
      <c r="E1718">
        <f t="shared" ca="1" si="98"/>
        <v>0</v>
      </c>
      <c r="F1718">
        <f t="shared" ca="1" si="99"/>
        <v>31</v>
      </c>
      <c r="G1718">
        <f t="shared" ca="1" si="100"/>
        <v>32</v>
      </c>
      <c r="M1718">
        <v>1262</v>
      </c>
      <c r="N1718">
        <v>23.873000000000001</v>
      </c>
    </row>
    <row r="1719" spans="1:14">
      <c r="A1719" s="54">
        <f>formulas!O559</f>
        <v>0</v>
      </c>
      <c r="B1719" s="33">
        <f t="shared" ca="1" si="96"/>
        <v>32</v>
      </c>
      <c r="C1719">
        <f t="shared" si="97"/>
        <v>486</v>
      </c>
      <c r="D1719">
        <f t="shared" ca="1" si="101"/>
        <v>-1.4999999999999999E-2</v>
      </c>
      <c r="E1719">
        <f t="shared" ca="1" si="98"/>
        <v>0</v>
      </c>
      <c r="F1719">
        <f t="shared" ca="1" si="99"/>
        <v>31</v>
      </c>
      <c r="G1719">
        <f t="shared" ca="1" si="100"/>
        <v>32</v>
      </c>
      <c r="M1719">
        <v>1263</v>
      </c>
      <c r="N1719">
        <v>23.893999999999998</v>
      </c>
    </row>
    <row r="1720" spans="1:14">
      <c r="A1720" s="54">
        <f>formulas!O560</f>
        <v>0</v>
      </c>
      <c r="B1720" s="33">
        <f t="shared" ca="1" si="96"/>
        <v>32</v>
      </c>
      <c r="C1720">
        <f t="shared" si="97"/>
        <v>486</v>
      </c>
      <c r="D1720">
        <f t="shared" ca="1" si="101"/>
        <v>-1.4999999999999999E-2</v>
      </c>
      <c r="E1720">
        <f t="shared" ca="1" si="98"/>
        <v>0</v>
      </c>
      <c r="F1720">
        <f t="shared" ca="1" si="99"/>
        <v>31</v>
      </c>
      <c r="G1720">
        <f t="shared" ca="1" si="100"/>
        <v>32</v>
      </c>
      <c r="M1720">
        <v>1264</v>
      </c>
      <c r="N1720">
        <v>23.916</v>
      </c>
    </row>
    <row r="1721" spans="1:14">
      <c r="A1721" s="54">
        <f>formulas!O561</f>
        <v>0</v>
      </c>
      <c r="B1721" s="33">
        <f t="shared" ca="1" si="96"/>
        <v>32</v>
      </c>
      <c r="C1721">
        <f t="shared" si="97"/>
        <v>486</v>
      </c>
      <c r="D1721">
        <f t="shared" ca="1" si="101"/>
        <v>-1.4999999999999999E-2</v>
      </c>
      <c r="E1721">
        <f t="shared" ca="1" si="98"/>
        <v>0</v>
      </c>
      <c r="F1721">
        <f t="shared" ca="1" si="99"/>
        <v>31</v>
      </c>
      <c r="G1721">
        <f t="shared" ca="1" si="100"/>
        <v>32</v>
      </c>
      <c r="M1721">
        <v>1265</v>
      </c>
      <c r="N1721">
        <v>23.937999999999999</v>
      </c>
    </row>
    <row r="1722" spans="1:14">
      <c r="A1722" s="54">
        <f>formulas!O562</f>
        <v>0</v>
      </c>
      <c r="B1722" s="33">
        <f t="shared" ca="1" si="96"/>
        <v>32</v>
      </c>
      <c r="C1722">
        <f t="shared" si="97"/>
        <v>486</v>
      </c>
      <c r="D1722">
        <f t="shared" ca="1" si="101"/>
        <v>-1.4999999999999999E-2</v>
      </c>
      <c r="E1722">
        <f t="shared" ca="1" si="98"/>
        <v>0</v>
      </c>
      <c r="F1722">
        <f t="shared" ca="1" si="99"/>
        <v>31</v>
      </c>
      <c r="G1722">
        <f t="shared" ca="1" si="100"/>
        <v>32</v>
      </c>
      <c r="M1722">
        <v>1266</v>
      </c>
      <c r="N1722">
        <v>23.96</v>
      </c>
    </row>
    <row r="1723" spans="1:14">
      <c r="A1723" s="54">
        <f>formulas!O563</f>
        <v>0</v>
      </c>
      <c r="B1723" s="33">
        <f t="shared" ca="1" si="96"/>
        <v>32</v>
      </c>
      <c r="C1723">
        <f t="shared" si="97"/>
        <v>486</v>
      </c>
      <c r="D1723">
        <f t="shared" ca="1" si="101"/>
        <v>-1.4999999999999999E-2</v>
      </c>
      <c r="E1723">
        <f t="shared" ca="1" si="98"/>
        <v>0</v>
      </c>
      <c r="F1723">
        <f t="shared" ca="1" si="99"/>
        <v>31</v>
      </c>
      <c r="G1723">
        <f t="shared" ca="1" si="100"/>
        <v>32</v>
      </c>
      <c r="M1723">
        <v>1267</v>
      </c>
      <c r="N1723">
        <v>23.981999999999999</v>
      </c>
    </row>
    <row r="1724" spans="1:14">
      <c r="A1724" s="54">
        <f>formulas!O564</f>
        <v>0</v>
      </c>
      <c r="B1724" s="33">
        <f t="shared" ca="1" si="96"/>
        <v>32</v>
      </c>
      <c r="C1724">
        <f t="shared" si="97"/>
        <v>486</v>
      </c>
      <c r="D1724">
        <f t="shared" ca="1" si="101"/>
        <v>-1.4999999999999999E-2</v>
      </c>
      <c r="E1724">
        <f t="shared" ca="1" si="98"/>
        <v>0</v>
      </c>
      <c r="F1724">
        <f t="shared" ca="1" si="99"/>
        <v>31</v>
      </c>
      <c r="G1724">
        <f t="shared" ca="1" si="100"/>
        <v>32</v>
      </c>
      <c r="M1724">
        <v>1268</v>
      </c>
      <c r="N1724">
        <v>24.003</v>
      </c>
    </row>
    <row r="1725" spans="1:14">
      <c r="A1725" s="54">
        <f>formulas!O565</f>
        <v>0</v>
      </c>
      <c r="B1725" s="33">
        <f t="shared" ca="1" si="96"/>
        <v>32</v>
      </c>
      <c r="C1725">
        <f t="shared" si="97"/>
        <v>486</v>
      </c>
      <c r="D1725">
        <f t="shared" ca="1" si="101"/>
        <v>-1.4999999999999999E-2</v>
      </c>
      <c r="E1725">
        <f t="shared" ca="1" si="98"/>
        <v>0</v>
      </c>
      <c r="F1725">
        <f t="shared" ca="1" si="99"/>
        <v>31</v>
      </c>
      <c r="G1725">
        <f t="shared" ca="1" si="100"/>
        <v>32</v>
      </c>
      <c r="M1725">
        <v>1269</v>
      </c>
      <c r="N1725">
        <v>24.024999999999999</v>
      </c>
    </row>
    <row r="1726" spans="1:14">
      <c r="A1726" s="54">
        <f>formulas!O566</f>
        <v>0</v>
      </c>
      <c r="B1726" s="33">
        <f t="shared" ca="1" si="96"/>
        <v>32</v>
      </c>
      <c r="C1726">
        <f t="shared" si="97"/>
        <v>486</v>
      </c>
      <c r="D1726">
        <f t="shared" ca="1" si="101"/>
        <v>-1.4999999999999999E-2</v>
      </c>
      <c r="E1726">
        <f t="shared" ca="1" si="98"/>
        <v>0</v>
      </c>
      <c r="F1726">
        <f t="shared" ca="1" si="99"/>
        <v>31</v>
      </c>
      <c r="G1726">
        <f t="shared" ca="1" si="100"/>
        <v>32</v>
      </c>
      <c r="M1726">
        <v>1270</v>
      </c>
      <c r="N1726">
        <v>24.047000000000001</v>
      </c>
    </row>
    <row r="1727" spans="1:14">
      <c r="A1727" s="54">
        <f>formulas!O567</f>
        <v>0</v>
      </c>
      <c r="B1727" s="33">
        <f t="shared" ca="1" si="96"/>
        <v>32</v>
      </c>
      <c r="C1727">
        <f t="shared" si="97"/>
        <v>486</v>
      </c>
      <c r="D1727">
        <f t="shared" ca="1" si="101"/>
        <v>-1.4999999999999999E-2</v>
      </c>
      <c r="E1727">
        <f t="shared" ca="1" si="98"/>
        <v>0</v>
      </c>
      <c r="F1727">
        <f t="shared" ca="1" si="99"/>
        <v>31</v>
      </c>
      <c r="G1727">
        <f t="shared" ca="1" si="100"/>
        <v>32</v>
      </c>
      <c r="M1727">
        <v>1271</v>
      </c>
      <c r="N1727">
        <v>24.068999999999999</v>
      </c>
    </row>
    <row r="1728" spans="1:14">
      <c r="A1728" s="54">
        <f>formulas!O568</f>
        <v>0</v>
      </c>
      <c r="B1728" s="33">
        <f t="shared" ca="1" si="96"/>
        <v>32</v>
      </c>
      <c r="C1728">
        <f t="shared" si="97"/>
        <v>486</v>
      </c>
      <c r="D1728">
        <f t="shared" ca="1" si="101"/>
        <v>-1.4999999999999999E-2</v>
      </c>
      <c r="E1728">
        <f t="shared" ca="1" si="98"/>
        <v>0</v>
      </c>
      <c r="F1728">
        <f t="shared" ca="1" si="99"/>
        <v>31</v>
      </c>
      <c r="G1728">
        <f t="shared" ca="1" si="100"/>
        <v>32</v>
      </c>
      <c r="M1728">
        <v>1272</v>
      </c>
      <c r="N1728">
        <v>24.091000000000001</v>
      </c>
    </row>
    <row r="1729" spans="1:14">
      <c r="A1729" s="54">
        <f>formulas!O569</f>
        <v>0</v>
      </c>
      <c r="B1729" s="33">
        <f t="shared" ca="1" si="96"/>
        <v>32</v>
      </c>
      <c r="C1729">
        <f t="shared" si="97"/>
        <v>486</v>
      </c>
      <c r="D1729">
        <f t="shared" ca="1" si="101"/>
        <v>-1.4999999999999999E-2</v>
      </c>
      <c r="E1729">
        <f t="shared" ca="1" si="98"/>
        <v>0</v>
      </c>
      <c r="F1729">
        <f t="shared" ca="1" si="99"/>
        <v>31</v>
      </c>
      <c r="G1729">
        <f t="shared" ca="1" si="100"/>
        <v>32</v>
      </c>
      <c r="M1729">
        <v>1273</v>
      </c>
      <c r="N1729">
        <v>24.111999999999998</v>
      </c>
    </row>
    <row r="1730" spans="1:14">
      <c r="A1730" s="54">
        <f>formulas!O570</f>
        <v>0</v>
      </c>
      <c r="B1730" s="33">
        <f t="shared" ca="1" si="96"/>
        <v>32</v>
      </c>
      <c r="C1730">
        <f t="shared" si="97"/>
        <v>486</v>
      </c>
      <c r="D1730">
        <f t="shared" ca="1" si="101"/>
        <v>-1.4999999999999999E-2</v>
      </c>
      <c r="E1730">
        <f t="shared" ca="1" si="98"/>
        <v>0</v>
      </c>
      <c r="F1730">
        <f t="shared" ca="1" si="99"/>
        <v>31</v>
      </c>
      <c r="G1730">
        <f t="shared" ca="1" si="100"/>
        <v>32</v>
      </c>
      <c r="M1730">
        <v>1274</v>
      </c>
      <c r="N1730">
        <v>24.134</v>
      </c>
    </row>
    <row r="1731" spans="1:14">
      <c r="A1731" s="54">
        <f>formulas!O571</f>
        <v>0</v>
      </c>
      <c r="B1731" s="33">
        <f t="shared" ca="1" si="96"/>
        <v>32</v>
      </c>
      <c r="C1731">
        <f t="shared" si="97"/>
        <v>486</v>
      </c>
      <c r="D1731">
        <f t="shared" ca="1" si="101"/>
        <v>-1.4999999999999999E-2</v>
      </c>
      <c r="E1731">
        <f t="shared" ca="1" si="98"/>
        <v>0</v>
      </c>
      <c r="F1731">
        <f t="shared" ca="1" si="99"/>
        <v>31</v>
      </c>
      <c r="G1731">
        <f t="shared" ca="1" si="100"/>
        <v>32</v>
      </c>
      <c r="M1731">
        <v>1275</v>
      </c>
      <c r="N1731">
        <v>24.155999999999999</v>
      </c>
    </row>
    <row r="1732" spans="1:14">
      <c r="A1732" s="54">
        <f>formulas!O572</f>
        <v>0</v>
      </c>
      <c r="B1732" s="33">
        <f t="shared" ca="1" si="96"/>
        <v>32</v>
      </c>
      <c r="C1732">
        <f t="shared" si="97"/>
        <v>486</v>
      </c>
      <c r="D1732">
        <f t="shared" ca="1" si="101"/>
        <v>-1.4999999999999999E-2</v>
      </c>
      <c r="E1732">
        <f t="shared" ca="1" si="98"/>
        <v>0</v>
      </c>
      <c r="F1732">
        <f t="shared" ca="1" si="99"/>
        <v>31</v>
      </c>
      <c r="G1732">
        <f t="shared" ca="1" si="100"/>
        <v>32</v>
      </c>
      <c r="M1732">
        <v>1276</v>
      </c>
      <c r="N1732">
        <v>24.178000000000001</v>
      </c>
    </row>
    <row r="1733" spans="1:14">
      <c r="A1733" s="54">
        <f>formulas!O573</f>
        <v>0</v>
      </c>
      <c r="B1733" s="33">
        <f t="shared" ca="1" si="96"/>
        <v>32</v>
      </c>
      <c r="C1733">
        <f t="shared" si="97"/>
        <v>486</v>
      </c>
      <c r="D1733">
        <f t="shared" ca="1" si="101"/>
        <v>-1.4999999999999999E-2</v>
      </c>
      <c r="E1733">
        <f t="shared" ca="1" si="98"/>
        <v>0</v>
      </c>
      <c r="F1733">
        <f t="shared" ca="1" si="99"/>
        <v>31</v>
      </c>
      <c r="G1733">
        <f t="shared" ca="1" si="100"/>
        <v>32</v>
      </c>
      <c r="M1733">
        <v>1277</v>
      </c>
      <c r="N1733">
        <v>24.2</v>
      </c>
    </row>
    <row r="1734" spans="1:14">
      <c r="A1734" s="54">
        <f>formulas!O574</f>
        <v>0</v>
      </c>
      <c r="B1734" s="33">
        <f t="shared" ca="1" si="96"/>
        <v>32</v>
      </c>
      <c r="C1734">
        <f t="shared" si="97"/>
        <v>486</v>
      </c>
      <c r="D1734">
        <f t="shared" ca="1" si="101"/>
        <v>-1.4999999999999999E-2</v>
      </c>
      <c r="E1734">
        <f t="shared" ca="1" si="98"/>
        <v>0</v>
      </c>
      <c r="F1734">
        <f t="shared" ca="1" si="99"/>
        <v>31</v>
      </c>
      <c r="G1734">
        <f t="shared" ca="1" si="100"/>
        <v>32</v>
      </c>
      <c r="M1734">
        <v>1278</v>
      </c>
      <c r="N1734">
        <v>24.221</v>
      </c>
    </row>
    <row r="1735" spans="1:14">
      <c r="A1735" s="54">
        <f>formulas!O575</f>
        <v>0</v>
      </c>
      <c r="B1735" s="33">
        <f t="shared" ca="1" si="96"/>
        <v>32</v>
      </c>
      <c r="C1735">
        <f t="shared" si="97"/>
        <v>486</v>
      </c>
      <c r="D1735">
        <f t="shared" ca="1" si="101"/>
        <v>-1.4999999999999999E-2</v>
      </c>
      <c r="E1735">
        <f t="shared" ca="1" si="98"/>
        <v>0</v>
      </c>
      <c r="F1735">
        <f t="shared" ca="1" si="99"/>
        <v>31</v>
      </c>
      <c r="G1735">
        <f t="shared" ca="1" si="100"/>
        <v>32</v>
      </c>
      <c r="M1735">
        <v>1279</v>
      </c>
      <c r="N1735">
        <v>24.242999999999999</v>
      </c>
    </row>
    <row r="1736" spans="1:14">
      <c r="A1736" s="54">
        <f>formulas!O576</f>
        <v>0</v>
      </c>
      <c r="B1736" s="33">
        <f t="shared" ca="1" si="96"/>
        <v>32</v>
      </c>
      <c r="C1736">
        <f t="shared" si="97"/>
        <v>486</v>
      </c>
      <c r="D1736">
        <f t="shared" ca="1" si="101"/>
        <v>-1.4999999999999999E-2</v>
      </c>
      <c r="E1736">
        <f t="shared" ca="1" si="98"/>
        <v>0</v>
      </c>
      <c r="F1736">
        <f t="shared" ca="1" si="99"/>
        <v>31</v>
      </c>
      <c r="G1736">
        <f t="shared" ca="1" si="100"/>
        <v>32</v>
      </c>
      <c r="M1736">
        <v>1280</v>
      </c>
      <c r="N1736">
        <v>24.265000000000001</v>
      </c>
    </row>
    <row r="1737" spans="1:14">
      <c r="A1737" s="54">
        <f>formulas!O577</f>
        <v>0</v>
      </c>
      <c r="B1737" s="33">
        <f t="shared" ca="1" si="96"/>
        <v>32</v>
      </c>
      <c r="C1737">
        <f t="shared" si="97"/>
        <v>486</v>
      </c>
      <c r="D1737">
        <f t="shared" ca="1" si="101"/>
        <v>-1.4999999999999999E-2</v>
      </c>
      <c r="E1737">
        <f t="shared" ca="1" si="98"/>
        <v>0</v>
      </c>
      <c r="F1737">
        <f t="shared" ca="1" si="99"/>
        <v>31</v>
      </c>
      <c r="G1737">
        <f t="shared" ca="1" si="100"/>
        <v>32</v>
      </c>
      <c r="M1737">
        <v>1281</v>
      </c>
      <c r="N1737">
        <v>24.286999999999999</v>
      </c>
    </row>
    <row r="1738" spans="1:14">
      <c r="A1738" s="54">
        <f>formulas!O578</f>
        <v>0</v>
      </c>
      <c r="B1738" s="33">
        <f t="shared" ca="1" si="96"/>
        <v>32</v>
      </c>
      <c r="C1738">
        <f t="shared" si="97"/>
        <v>486</v>
      </c>
      <c r="D1738">
        <f t="shared" ca="1" si="101"/>
        <v>-1.4999999999999999E-2</v>
      </c>
      <c r="E1738">
        <f t="shared" ca="1" si="98"/>
        <v>0</v>
      </c>
      <c r="F1738">
        <f t="shared" ca="1" si="99"/>
        <v>31</v>
      </c>
      <c r="G1738">
        <f t="shared" ca="1" si="100"/>
        <v>32</v>
      </c>
      <c r="M1738">
        <v>1282</v>
      </c>
      <c r="N1738">
        <v>24.309000000000001</v>
      </c>
    </row>
    <row r="1739" spans="1:14">
      <c r="A1739" s="54">
        <f>formulas!O579</f>
        <v>0</v>
      </c>
      <c r="B1739" s="33">
        <f t="shared" ca="1" si="96"/>
        <v>32</v>
      </c>
      <c r="C1739">
        <f t="shared" si="97"/>
        <v>486</v>
      </c>
      <c r="D1739">
        <f t="shared" ca="1" si="101"/>
        <v>-1.4999999999999999E-2</v>
      </c>
      <c r="E1739">
        <f t="shared" ca="1" si="98"/>
        <v>0</v>
      </c>
      <c r="F1739">
        <f t="shared" ca="1" si="99"/>
        <v>31</v>
      </c>
      <c r="G1739">
        <f t="shared" ca="1" si="100"/>
        <v>32</v>
      </c>
      <c r="M1739">
        <v>1283</v>
      </c>
      <c r="N1739">
        <v>24.33</v>
      </c>
    </row>
    <row r="1740" spans="1:14">
      <c r="A1740" s="54">
        <f>formulas!O580</f>
        <v>0</v>
      </c>
      <c r="B1740" s="33">
        <f t="shared" ca="1" si="96"/>
        <v>32</v>
      </c>
      <c r="C1740">
        <f t="shared" si="97"/>
        <v>486</v>
      </c>
      <c r="D1740">
        <f t="shared" ca="1" si="101"/>
        <v>-1.4999999999999999E-2</v>
      </c>
      <c r="E1740">
        <f t="shared" ca="1" si="98"/>
        <v>0</v>
      </c>
      <c r="F1740">
        <f t="shared" ca="1" si="99"/>
        <v>31</v>
      </c>
      <c r="G1740">
        <f t="shared" ca="1" si="100"/>
        <v>32</v>
      </c>
      <c r="M1740">
        <v>1284</v>
      </c>
      <c r="N1740">
        <v>24.352</v>
      </c>
    </row>
    <row r="1741" spans="1:14">
      <c r="A1741" s="54">
        <f>formulas!O581</f>
        <v>0</v>
      </c>
      <c r="B1741" s="33">
        <f t="shared" ca="1" si="96"/>
        <v>32</v>
      </c>
      <c r="C1741">
        <f t="shared" si="97"/>
        <v>486</v>
      </c>
      <c r="D1741">
        <f t="shared" ca="1" si="101"/>
        <v>-1.4999999999999999E-2</v>
      </c>
      <c r="E1741">
        <f t="shared" ca="1" si="98"/>
        <v>0</v>
      </c>
      <c r="F1741">
        <f t="shared" ca="1" si="99"/>
        <v>31</v>
      </c>
      <c r="G1741">
        <f t="shared" ca="1" si="100"/>
        <v>32</v>
      </c>
      <c r="M1741">
        <v>1285</v>
      </c>
      <c r="N1741">
        <v>24.373999999999999</v>
      </c>
    </row>
    <row r="1742" spans="1:14">
      <c r="A1742" s="54">
        <f>formulas!O582</f>
        <v>0</v>
      </c>
      <c r="B1742" s="33">
        <f t="shared" ca="1" si="96"/>
        <v>32</v>
      </c>
      <c r="C1742">
        <f t="shared" si="97"/>
        <v>486</v>
      </c>
      <c r="D1742">
        <f t="shared" ca="1" si="101"/>
        <v>-1.4999999999999999E-2</v>
      </c>
      <c r="E1742">
        <f t="shared" ca="1" si="98"/>
        <v>0</v>
      </c>
      <c r="F1742">
        <f t="shared" ca="1" si="99"/>
        <v>31</v>
      </c>
      <c r="G1742">
        <f t="shared" ca="1" si="100"/>
        <v>32</v>
      </c>
      <c r="M1742">
        <v>1286</v>
      </c>
      <c r="N1742">
        <v>24.396000000000001</v>
      </c>
    </row>
    <row r="1743" spans="1:14">
      <c r="A1743" s="54">
        <f>formulas!O583</f>
        <v>0</v>
      </c>
      <c r="B1743" s="33">
        <f t="shared" ca="1" si="96"/>
        <v>32</v>
      </c>
      <c r="C1743">
        <f t="shared" si="97"/>
        <v>486</v>
      </c>
      <c r="D1743">
        <f t="shared" ca="1" si="101"/>
        <v>-1.4999999999999999E-2</v>
      </c>
      <c r="E1743">
        <f t="shared" ca="1" si="98"/>
        <v>0</v>
      </c>
      <c r="F1743">
        <f t="shared" ca="1" si="99"/>
        <v>31</v>
      </c>
      <c r="G1743">
        <f t="shared" ca="1" si="100"/>
        <v>32</v>
      </c>
      <c r="M1743">
        <v>1287</v>
      </c>
      <c r="N1743">
        <v>24.417999999999999</v>
      </c>
    </row>
    <row r="1744" spans="1:14">
      <c r="A1744" s="54">
        <f>formulas!O584</f>
        <v>0</v>
      </c>
      <c r="B1744" s="33">
        <f t="shared" ca="1" si="96"/>
        <v>32</v>
      </c>
      <c r="C1744">
        <f t="shared" si="97"/>
        <v>486</v>
      </c>
      <c r="D1744">
        <f t="shared" ca="1" si="101"/>
        <v>-1.4999999999999999E-2</v>
      </c>
      <c r="E1744">
        <f t="shared" ca="1" si="98"/>
        <v>0</v>
      </c>
      <c r="F1744">
        <f t="shared" ca="1" si="99"/>
        <v>31</v>
      </c>
      <c r="G1744">
        <f t="shared" ca="1" si="100"/>
        <v>32</v>
      </c>
      <c r="M1744">
        <v>1288</v>
      </c>
      <c r="N1744">
        <v>24.439</v>
      </c>
    </row>
    <row r="1745" spans="1:14">
      <c r="A1745" s="54">
        <f>formulas!O585</f>
        <v>0</v>
      </c>
      <c r="B1745" s="33">
        <f t="shared" ca="1" si="96"/>
        <v>32</v>
      </c>
      <c r="C1745">
        <f t="shared" si="97"/>
        <v>486</v>
      </c>
      <c r="D1745">
        <f t="shared" ca="1" si="101"/>
        <v>-1.4999999999999999E-2</v>
      </c>
      <c r="E1745">
        <f t="shared" ca="1" si="98"/>
        <v>0</v>
      </c>
      <c r="F1745">
        <f t="shared" ca="1" si="99"/>
        <v>31</v>
      </c>
      <c r="G1745">
        <f t="shared" ca="1" si="100"/>
        <v>32</v>
      </c>
      <c r="M1745">
        <v>1289</v>
      </c>
      <c r="N1745">
        <v>24.460999999999999</v>
      </c>
    </row>
    <row r="1746" spans="1:14">
      <c r="A1746" s="54">
        <f>formulas!O586</f>
        <v>0</v>
      </c>
      <c r="B1746" s="33">
        <f t="shared" ca="1" si="96"/>
        <v>32</v>
      </c>
      <c r="C1746">
        <f t="shared" si="97"/>
        <v>486</v>
      </c>
      <c r="D1746">
        <f t="shared" ca="1" si="101"/>
        <v>-1.4999999999999999E-2</v>
      </c>
      <c r="E1746">
        <f t="shared" ca="1" si="98"/>
        <v>0</v>
      </c>
      <c r="F1746">
        <f t="shared" ca="1" si="99"/>
        <v>31</v>
      </c>
      <c r="G1746">
        <f t="shared" ca="1" si="100"/>
        <v>32</v>
      </c>
      <c r="M1746">
        <v>1290</v>
      </c>
      <c r="N1746">
        <v>24.483000000000001</v>
      </c>
    </row>
    <row r="1747" spans="1:14">
      <c r="A1747" s="54">
        <f>formulas!O587</f>
        <v>0</v>
      </c>
      <c r="B1747" s="33">
        <f t="shared" ca="1" si="96"/>
        <v>32</v>
      </c>
      <c r="C1747">
        <f t="shared" si="97"/>
        <v>486</v>
      </c>
      <c r="D1747">
        <f t="shared" ca="1" si="101"/>
        <v>-1.4999999999999999E-2</v>
      </c>
      <c r="E1747">
        <f t="shared" ca="1" si="98"/>
        <v>0</v>
      </c>
      <c r="F1747">
        <f t="shared" ca="1" si="99"/>
        <v>31</v>
      </c>
      <c r="G1747">
        <f t="shared" ca="1" si="100"/>
        <v>32</v>
      </c>
      <c r="M1747">
        <v>1291</v>
      </c>
      <c r="N1747">
        <v>24.504999999999999</v>
      </c>
    </row>
    <row r="1748" spans="1:14">
      <c r="A1748" s="54">
        <f>formulas!O588</f>
        <v>0</v>
      </c>
      <c r="B1748" s="33">
        <f t="shared" ca="1" si="96"/>
        <v>32</v>
      </c>
      <c r="C1748">
        <f t="shared" si="97"/>
        <v>486</v>
      </c>
      <c r="D1748">
        <f t="shared" ca="1" si="101"/>
        <v>-1.4999999999999999E-2</v>
      </c>
      <c r="E1748">
        <f t="shared" ca="1" si="98"/>
        <v>0</v>
      </c>
      <c r="F1748">
        <f t="shared" ca="1" si="99"/>
        <v>31</v>
      </c>
      <c r="G1748">
        <f t="shared" ca="1" si="100"/>
        <v>32</v>
      </c>
      <c r="M1748">
        <v>1292</v>
      </c>
      <c r="N1748">
        <v>24.527000000000001</v>
      </c>
    </row>
    <row r="1749" spans="1:14">
      <c r="A1749" s="54">
        <f>formulas!O589</f>
        <v>0</v>
      </c>
      <c r="B1749" s="33">
        <f t="shared" ref="B1749:B1812" ca="1" si="102">(A1749-D1749)/(E1749-D1749)*(G1749-F1749)+F1749</f>
        <v>32</v>
      </c>
      <c r="C1749">
        <f t="shared" ref="C1749:C1812" si="103">COUNTIF($N$2:$N$25400,"&lt;"&amp;A1749)</f>
        <v>486</v>
      </c>
      <c r="D1749">
        <f t="shared" ca="1" si="101"/>
        <v>-1.4999999999999999E-2</v>
      </c>
      <c r="E1749">
        <f t="shared" ref="E1749:E1812" ca="1" si="104">INDIRECT(ADDRESS(C1749+2,14))</f>
        <v>0</v>
      </c>
      <c r="F1749">
        <f t="shared" ref="F1749:F1812" ca="1" si="105">INDIRECT(ADDRESS(C1749+1,13))</f>
        <v>31</v>
      </c>
      <c r="G1749">
        <f t="shared" ref="G1749:G1812" ca="1" si="106">INDIRECT(ADDRESS(C1749+2,13))</f>
        <v>32</v>
      </c>
      <c r="M1749">
        <v>1293</v>
      </c>
      <c r="N1749">
        <v>24.547999999999998</v>
      </c>
    </row>
    <row r="1750" spans="1:14">
      <c r="A1750" s="54">
        <f>formulas!O590</f>
        <v>0</v>
      </c>
      <c r="B1750" s="33">
        <f t="shared" ca="1" si="102"/>
        <v>32</v>
      </c>
      <c r="C1750">
        <f t="shared" si="103"/>
        <v>486</v>
      </c>
      <c r="D1750">
        <f t="shared" ca="1" si="101"/>
        <v>-1.4999999999999999E-2</v>
      </c>
      <c r="E1750">
        <f t="shared" ca="1" si="104"/>
        <v>0</v>
      </c>
      <c r="F1750">
        <f t="shared" ca="1" si="105"/>
        <v>31</v>
      </c>
      <c r="G1750">
        <f t="shared" ca="1" si="106"/>
        <v>32</v>
      </c>
      <c r="M1750">
        <v>1294</v>
      </c>
      <c r="N1750">
        <v>24.57</v>
      </c>
    </row>
    <row r="1751" spans="1:14">
      <c r="A1751" s="54">
        <f>formulas!O591</f>
        <v>0</v>
      </c>
      <c r="B1751" s="33">
        <f t="shared" ca="1" si="102"/>
        <v>32</v>
      </c>
      <c r="C1751">
        <f t="shared" si="103"/>
        <v>486</v>
      </c>
      <c r="D1751">
        <f t="shared" ca="1" si="101"/>
        <v>-1.4999999999999999E-2</v>
      </c>
      <c r="E1751">
        <f t="shared" ca="1" si="104"/>
        <v>0</v>
      </c>
      <c r="F1751">
        <f t="shared" ca="1" si="105"/>
        <v>31</v>
      </c>
      <c r="G1751">
        <f t="shared" ca="1" si="106"/>
        <v>32</v>
      </c>
      <c r="M1751">
        <v>1295</v>
      </c>
      <c r="N1751">
        <v>24.591999999999999</v>
      </c>
    </row>
    <row r="1752" spans="1:14">
      <c r="A1752" s="54">
        <f>formulas!O592</f>
        <v>0</v>
      </c>
      <c r="B1752" s="33">
        <f t="shared" ca="1" si="102"/>
        <v>32</v>
      </c>
      <c r="C1752">
        <f t="shared" si="103"/>
        <v>486</v>
      </c>
      <c r="D1752">
        <f t="shared" ca="1" si="101"/>
        <v>-1.4999999999999999E-2</v>
      </c>
      <c r="E1752">
        <f t="shared" ca="1" si="104"/>
        <v>0</v>
      </c>
      <c r="F1752">
        <f t="shared" ca="1" si="105"/>
        <v>31</v>
      </c>
      <c r="G1752">
        <f t="shared" ca="1" si="106"/>
        <v>32</v>
      </c>
      <c r="M1752">
        <v>1296</v>
      </c>
      <c r="N1752">
        <v>24.614000000000001</v>
      </c>
    </row>
    <row r="1753" spans="1:14">
      <c r="A1753" s="54">
        <f>formulas!O593</f>
        <v>0</v>
      </c>
      <c r="B1753" s="33">
        <f t="shared" ca="1" si="102"/>
        <v>32</v>
      </c>
      <c r="C1753">
        <f t="shared" si="103"/>
        <v>486</v>
      </c>
      <c r="D1753">
        <f t="shared" ca="1" si="101"/>
        <v>-1.4999999999999999E-2</v>
      </c>
      <c r="E1753">
        <f t="shared" ca="1" si="104"/>
        <v>0</v>
      </c>
      <c r="F1753">
        <f t="shared" ca="1" si="105"/>
        <v>31</v>
      </c>
      <c r="G1753">
        <f t="shared" ca="1" si="106"/>
        <v>32</v>
      </c>
      <c r="M1753">
        <v>1297</v>
      </c>
      <c r="N1753">
        <v>24.635999999999999</v>
      </c>
    </row>
    <row r="1754" spans="1:14">
      <c r="A1754" s="54">
        <f>formulas!O594</f>
        <v>0</v>
      </c>
      <c r="B1754" s="33">
        <f t="shared" ca="1" si="102"/>
        <v>32</v>
      </c>
      <c r="C1754">
        <f t="shared" si="103"/>
        <v>486</v>
      </c>
      <c r="D1754">
        <f t="shared" ca="1" si="101"/>
        <v>-1.4999999999999999E-2</v>
      </c>
      <c r="E1754">
        <f t="shared" ca="1" si="104"/>
        <v>0</v>
      </c>
      <c r="F1754">
        <f t="shared" ca="1" si="105"/>
        <v>31</v>
      </c>
      <c r="G1754">
        <f t="shared" ca="1" si="106"/>
        <v>32</v>
      </c>
      <c r="M1754">
        <v>1298</v>
      </c>
      <c r="N1754">
        <v>24.658000000000001</v>
      </c>
    </row>
    <row r="1755" spans="1:14">
      <c r="A1755" s="54">
        <f>formulas!O595</f>
        <v>0</v>
      </c>
      <c r="B1755" s="33">
        <f t="shared" ca="1" si="102"/>
        <v>32</v>
      </c>
      <c r="C1755">
        <f t="shared" si="103"/>
        <v>486</v>
      </c>
      <c r="D1755">
        <f t="shared" ca="1" si="101"/>
        <v>-1.4999999999999999E-2</v>
      </c>
      <c r="E1755">
        <f t="shared" ca="1" si="104"/>
        <v>0</v>
      </c>
      <c r="F1755">
        <f t="shared" ca="1" si="105"/>
        <v>31</v>
      </c>
      <c r="G1755">
        <f t="shared" ca="1" si="106"/>
        <v>32</v>
      </c>
      <c r="M1755">
        <v>1299</v>
      </c>
      <c r="N1755">
        <v>24.678999999999998</v>
      </c>
    </row>
    <row r="1756" spans="1:14">
      <c r="A1756" s="54">
        <f>formulas!O596</f>
        <v>0</v>
      </c>
      <c r="B1756" s="33">
        <f t="shared" ca="1" si="102"/>
        <v>32</v>
      </c>
      <c r="C1756">
        <f t="shared" si="103"/>
        <v>486</v>
      </c>
      <c r="D1756">
        <f t="shared" ca="1" si="101"/>
        <v>-1.4999999999999999E-2</v>
      </c>
      <c r="E1756">
        <f t="shared" ca="1" si="104"/>
        <v>0</v>
      </c>
      <c r="F1756">
        <f t="shared" ca="1" si="105"/>
        <v>31</v>
      </c>
      <c r="G1756">
        <f t="shared" ca="1" si="106"/>
        <v>32</v>
      </c>
      <c r="M1756">
        <v>1300</v>
      </c>
      <c r="N1756">
        <v>24.701000000000001</v>
      </c>
    </row>
    <row r="1757" spans="1:14">
      <c r="A1757" s="54">
        <f>formulas!O597</f>
        <v>0</v>
      </c>
      <c r="B1757" s="33">
        <f t="shared" ca="1" si="102"/>
        <v>32</v>
      </c>
      <c r="C1757">
        <f t="shared" si="103"/>
        <v>486</v>
      </c>
      <c r="D1757">
        <f t="shared" ca="1" si="101"/>
        <v>-1.4999999999999999E-2</v>
      </c>
      <c r="E1757">
        <f t="shared" ca="1" si="104"/>
        <v>0</v>
      </c>
      <c r="F1757">
        <f t="shared" ca="1" si="105"/>
        <v>31</v>
      </c>
      <c r="G1757">
        <f t="shared" ca="1" si="106"/>
        <v>32</v>
      </c>
      <c r="M1757">
        <v>1301</v>
      </c>
      <c r="N1757">
        <v>24.722999999999999</v>
      </c>
    </row>
    <row r="1758" spans="1:14">
      <c r="A1758" s="54">
        <f>formulas!O598</f>
        <v>0</v>
      </c>
      <c r="B1758" s="33">
        <f t="shared" ca="1" si="102"/>
        <v>32</v>
      </c>
      <c r="C1758">
        <f t="shared" si="103"/>
        <v>486</v>
      </c>
      <c r="D1758">
        <f t="shared" ca="1" si="101"/>
        <v>-1.4999999999999999E-2</v>
      </c>
      <c r="E1758">
        <f t="shared" ca="1" si="104"/>
        <v>0</v>
      </c>
      <c r="F1758">
        <f t="shared" ca="1" si="105"/>
        <v>31</v>
      </c>
      <c r="G1758">
        <f t="shared" ca="1" si="106"/>
        <v>32</v>
      </c>
      <c r="M1758">
        <v>1302</v>
      </c>
      <c r="N1758">
        <v>24.745000000000001</v>
      </c>
    </row>
    <row r="1759" spans="1:14">
      <c r="A1759" s="54">
        <f>formulas!O599</f>
        <v>0</v>
      </c>
      <c r="B1759" s="33">
        <f t="shared" ca="1" si="102"/>
        <v>32</v>
      </c>
      <c r="C1759">
        <f t="shared" si="103"/>
        <v>486</v>
      </c>
      <c r="D1759">
        <f t="shared" ca="1" si="101"/>
        <v>-1.4999999999999999E-2</v>
      </c>
      <c r="E1759">
        <f t="shared" ca="1" si="104"/>
        <v>0</v>
      </c>
      <c r="F1759">
        <f t="shared" ca="1" si="105"/>
        <v>31</v>
      </c>
      <c r="G1759">
        <f t="shared" ca="1" si="106"/>
        <v>32</v>
      </c>
      <c r="M1759">
        <v>1303</v>
      </c>
      <c r="N1759">
        <v>24.766999999999999</v>
      </c>
    </row>
    <row r="1760" spans="1:14">
      <c r="A1760" s="54">
        <f>formulas!O600</f>
        <v>0</v>
      </c>
      <c r="B1760" s="33">
        <f t="shared" ca="1" si="102"/>
        <v>32</v>
      </c>
      <c r="C1760">
        <f t="shared" si="103"/>
        <v>486</v>
      </c>
      <c r="D1760">
        <f t="shared" ca="1" si="101"/>
        <v>-1.4999999999999999E-2</v>
      </c>
      <c r="E1760">
        <f t="shared" ca="1" si="104"/>
        <v>0</v>
      </c>
      <c r="F1760">
        <f t="shared" ca="1" si="105"/>
        <v>31</v>
      </c>
      <c r="G1760">
        <f t="shared" ca="1" si="106"/>
        <v>32</v>
      </c>
      <c r="M1760">
        <v>1304</v>
      </c>
      <c r="N1760">
        <v>24.788</v>
      </c>
    </row>
    <row r="1761" spans="1:14">
      <c r="A1761" s="54">
        <f>formulas!O601</f>
        <v>0</v>
      </c>
      <c r="B1761" s="33">
        <f t="shared" ca="1" si="102"/>
        <v>32</v>
      </c>
      <c r="C1761">
        <f t="shared" si="103"/>
        <v>486</v>
      </c>
      <c r="D1761">
        <f t="shared" ca="1" si="101"/>
        <v>-1.4999999999999999E-2</v>
      </c>
      <c r="E1761">
        <f t="shared" ca="1" si="104"/>
        <v>0</v>
      </c>
      <c r="F1761">
        <f t="shared" ca="1" si="105"/>
        <v>31</v>
      </c>
      <c r="G1761">
        <f t="shared" ca="1" si="106"/>
        <v>32</v>
      </c>
      <c r="M1761">
        <v>1305</v>
      </c>
      <c r="N1761">
        <v>24.81</v>
      </c>
    </row>
    <row r="1762" spans="1:14">
      <c r="A1762" s="54">
        <f>formulas!O602</f>
        <v>0</v>
      </c>
      <c r="B1762" s="33">
        <f t="shared" ca="1" si="102"/>
        <v>32</v>
      </c>
      <c r="C1762">
        <f t="shared" si="103"/>
        <v>486</v>
      </c>
      <c r="D1762">
        <f t="shared" ca="1" si="101"/>
        <v>-1.4999999999999999E-2</v>
      </c>
      <c r="E1762">
        <f t="shared" ca="1" si="104"/>
        <v>0</v>
      </c>
      <c r="F1762">
        <f t="shared" ca="1" si="105"/>
        <v>31</v>
      </c>
      <c r="G1762">
        <f t="shared" ca="1" si="106"/>
        <v>32</v>
      </c>
      <c r="M1762">
        <v>1306</v>
      </c>
      <c r="N1762">
        <v>24.832000000000001</v>
      </c>
    </row>
    <row r="1763" spans="1:14">
      <c r="A1763" s="54">
        <f>formulas!O603</f>
        <v>0</v>
      </c>
      <c r="B1763" s="33">
        <f t="shared" ca="1" si="102"/>
        <v>32</v>
      </c>
      <c r="C1763">
        <f t="shared" si="103"/>
        <v>486</v>
      </c>
      <c r="D1763">
        <f t="shared" ca="1" si="101"/>
        <v>-1.4999999999999999E-2</v>
      </c>
      <c r="E1763">
        <f t="shared" ca="1" si="104"/>
        <v>0</v>
      </c>
      <c r="F1763">
        <f t="shared" ca="1" si="105"/>
        <v>31</v>
      </c>
      <c r="G1763">
        <f t="shared" ca="1" si="106"/>
        <v>32</v>
      </c>
      <c r="M1763">
        <v>1307</v>
      </c>
      <c r="N1763">
        <v>24.853999999999999</v>
      </c>
    </row>
    <row r="1764" spans="1:14">
      <c r="A1764" s="54">
        <f>formulas!O604</f>
        <v>0</v>
      </c>
      <c r="B1764" s="33">
        <f t="shared" ca="1" si="102"/>
        <v>32</v>
      </c>
      <c r="C1764">
        <f t="shared" si="103"/>
        <v>486</v>
      </c>
      <c r="D1764">
        <f t="shared" ca="1" si="101"/>
        <v>-1.4999999999999999E-2</v>
      </c>
      <c r="E1764">
        <f t="shared" ca="1" si="104"/>
        <v>0</v>
      </c>
      <c r="F1764">
        <f t="shared" ca="1" si="105"/>
        <v>31</v>
      </c>
      <c r="G1764">
        <f t="shared" ca="1" si="106"/>
        <v>32</v>
      </c>
      <c r="M1764">
        <v>1308</v>
      </c>
      <c r="N1764">
        <v>24.876000000000001</v>
      </c>
    </row>
    <row r="1765" spans="1:14">
      <c r="A1765" s="54">
        <f>formulas!O605</f>
        <v>0</v>
      </c>
      <c r="B1765" s="33">
        <f t="shared" ca="1" si="102"/>
        <v>32</v>
      </c>
      <c r="C1765">
        <f t="shared" si="103"/>
        <v>486</v>
      </c>
      <c r="D1765">
        <f t="shared" ca="1" si="101"/>
        <v>-1.4999999999999999E-2</v>
      </c>
      <c r="E1765">
        <f t="shared" ca="1" si="104"/>
        <v>0</v>
      </c>
      <c r="F1765">
        <f t="shared" ca="1" si="105"/>
        <v>31</v>
      </c>
      <c r="G1765">
        <f t="shared" ca="1" si="106"/>
        <v>32</v>
      </c>
      <c r="M1765">
        <v>1309</v>
      </c>
      <c r="N1765">
        <v>24.896999999999998</v>
      </c>
    </row>
    <row r="1766" spans="1:14">
      <c r="A1766" s="54">
        <f>formulas!O606</f>
        <v>0</v>
      </c>
      <c r="B1766" s="33">
        <f t="shared" ca="1" si="102"/>
        <v>32</v>
      </c>
      <c r="C1766">
        <f t="shared" si="103"/>
        <v>486</v>
      </c>
      <c r="D1766">
        <f t="shared" ca="1" si="101"/>
        <v>-1.4999999999999999E-2</v>
      </c>
      <c r="E1766">
        <f t="shared" ca="1" si="104"/>
        <v>0</v>
      </c>
      <c r="F1766">
        <f t="shared" ca="1" si="105"/>
        <v>31</v>
      </c>
      <c r="G1766">
        <f t="shared" ca="1" si="106"/>
        <v>32</v>
      </c>
      <c r="M1766">
        <v>1310</v>
      </c>
      <c r="N1766">
        <v>24.919</v>
      </c>
    </row>
    <row r="1767" spans="1:14">
      <c r="A1767" s="54">
        <f>formulas!O607</f>
        <v>0</v>
      </c>
      <c r="B1767" s="33">
        <f t="shared" ca="1" si="102"/>
        <v>32</v>
      </c>
      <c r="C1767">
        <f t="shared" si="103"/>
        <v>486</v>
      </c>
      <c r="D1767">
        <f t="shared" ca="1" si="101"/>
        <v>-1.4999999999999999E-2</v>
      </c>
      <c r="E1767">
        <f t="shared" ca="1" si="104"/>
        <v>0</v>
      </c>
      <c r="F1767">
        <f t="shared" ca="1" si="105"/>
        <v>31</v>
      </c>
      <c r="G1767">
        <f t="shared" ca="1" si="106"/>
        <v>32</v>
      </c>
      <c r="M1767">
        <v>1311</v>
      </c>
      <c r="N1767">
        <v>24.940999999999999</v>
      </c>
    </row>
    <row r="1768" spans="1:14">
      <c r="A1768" s="54">
        <f>formulas!O608</f>
        <v>0</v>
      </c>
      <c r="B1768" s="33">
        <f t="shared" ca="1" si="102"/>
        <v>32</v>
      </c>
      <c r="C1768">
        <f t="shared" si="103"/>
        <v>486</v>
      </c>
      <c r="D1768">
        <f t="shared" ca="1" si="101"/>
        <v>-1.4999999999999999E-2</v>
      </c>
      <c r="E1768">
        <f t="shared" ca="1" si="104"/>
        <v>0</v>
      </c>
      <c r="F1768">
        <f t="shared" ca="1" si="105"/>
        <v>31</v>
      </c>
      <c r="G1768">
        <f t="shared" ca="1" si="106"/>
        <v>32</v>
      </c>
      <c r="M1768">
        <v>1312</v>
      </c>
      <c r="N1768">
        <v>24.963000000000001</v>
      </c>
    </row>
    <row r="1769" spans="1:14">
      <c r="A1769" s="54">
        <f>formulas!O609</f>
        <v>0</v>
      </c>
      <c r="B1769" s="33">
        <f t="shared" ca="1" si="102"/>
        <v>32</v>
      </c>
      <c r="C1769">
        <f t="shared" si="103"/>
        <v>486</v>
      </c>
      <c r="D1769">
        <f t="shared" ca="1" si="101"/>
        <v>-1.4999999999999999E-2</v>
      </c>
      <c r="E1769">
        <f t="shared" ca="1" si="104"/>
        <v>0</v>
      </c>
      <c r="F1769">
        <f t="shared" ca="1" si="105"/>
        <v>31</v>
      </c>
      <c r="G1769">
        <f t="shared" ca="1" si="106"/>
        <v>32</v>
      </c>
      <c r="M1769">
        <v>1313</v>
      </c>
      <c r="N1769">
        <v>24.984999999999999</v>
      </c>
    </row>
    <row r="1770" spans="1:14">
      <c r="A1770" s="54">
        <f>formulas!O610</f>
        <v>0</v>
      </c>
      <c r="B1770" s="33">
        <f t="shared" ca="1" si="102"/>
        <v>32</v>
      </c>
      <c r="C1770">
        <f t="shared" si="103"/>
        <v>486</v>
      </c>
      <c r="D1770">
        <f t="shared" ca="1" si="101"/>
        <v>-1.4999999999999999E-2</v>
      </c>
      <c r="E1770">
        <f t="shared" ca="1" si="104"/>
        <v>0</v>
      </c>
      <c r="F1770">
        <f t="shared" ca="1" si="105"/>
        <v>31</v>
      </c>
      <c r="G1770">
        <f t="shared" ca="1" si="106"/>
        <v>32</v>
      </c>
      <c r="M1770">
        <v>1314</v>
      </c>
      <c r="N1770">
        <v>25.007000000000001</v>
      </c>
    </row>
    <row r="1771" spans="1:14">
      <c r="A1771" s="54">
        <f>formulas!O611</f>
        <v>0</v>
      </c>
      <c r="B1771" s="33">
        <f t="shared" ca="1" si="102"/>
        <v>32</v>
      </c>
      <c r="C1771">
        <f t="shared" si="103"/>
        <v>486</v>
      </c>
      <c r="D1771">
        <f t="shared" ca="1" si="101"/>
        <v>-1.4999999999999999E-2</v>
      </c>
      <c r="E1771">
        <f t="shared" ca="1" si="104"/>
        <v>0</v>
      </c>
      <c r="F1771">
        <f t="shared" ca="1" si="105"/>
        <v>31</v>
      </c>
      <c r="G1771">
        <f t="shared" ca="1" si="106"/>
        <v>32</v>
      </c>
      <c r="M1771">
        <v>1315</v>
      </c>
      <c r="N1771">
        <v>25.027999999999999</v>
      </c>
    </row>
    <row r="1772" spans="1:14">
      <c r="A1772" s="54">
        <f>formulas!O612</f>
        <v>0</v>
      </c>
      <c r="B1772" s="33">
        <f t="shared" ca="1" si="102"/>
        <v>32</v>
      </c>
      <c r="C1772">
        <f t="shared" si="103"/>
        <v>486</v>
      </c>
      <c r="D1772">
        <f t="shared" ca="1" si="101"/>
        <v>-1.4999999999999999E-2</v>
      </c>
      <c r="E1772">
        <f t="shared" ca="1" si="104"/>
        <v>0</v>
      </c>
      <c r="F1772">
        <f t="shared" ca="1" si="105"/>
        <v>31</v>
      </c>
      <c r="G1772">
        <f t="shared" ca="1" si="106"/>
        <v>32</v>
      </c>
      <c r="M1772">
        <v>1316</v>
      </c>
      <c r="N1772">
        <v>25.05</v>
      </c>
    </row>
    <row r="1773" spans="1:14">
      <c r="A1773" s="54">
        <f>formulas!O613</f>
        <v>0</v>
      </c>
      <c r="B1773" s="33">
        <f t="shared" ca="1" si="102"/>
        <v>32</v>
      </c>
      <c r="C1773">
        <f t="shared" si="103"/>
        <v>486</v>
      </c>
      <c r="D1773">
        <f t="shared" ca="1" si="101"/>
        <v>-1.4999999999999999E-2</v>
      </c>
      <c r="E1773">
        <f t="shared" ca="1" si="104"/>
        <v>0</v>
      </c>
      <c r="F1773">
        <f t="shared" ca="1" si="105"/>
        <v>31</v>
      </c>
      <c r="G1773">
        <f t="shared" ca="1" si="106"/>
        <v>32</v>
      </c>
      <c r="M1773">
        <v>1317</v>
      </c>
      <c r="N1773">
        <v>25.071999999999999</v>
      </c>
    </row>
    <row r="1774" spans="1:14">
      <c r="A1774" s="54">
        <f>formulas!O614</f>
        <v>0</v>
      </c>
      <c r="B1774" s="33">
        <f t="shared" ca="1" si="102"/>
        <v>32</v>
      </c>
      <c r="C1774">
        <f t="shared" si="103"/>
        <v>486</v>
      </c>
      <c r="D1774">
        <f t="shared" ca="1" si="101"/>
        <v>-1.4999999999999999E-2</v>
      </c>
      <c r="E1774">
        <f t="shared" ca="1" si="104"/>
        <v>0</v>
      </c>
      <c r="F1774">
        <f t="shared" ca="1" si="105"/>
        <v>31</v>
      </c>
      <c r="G1774">
        <f t="shared" ca="1" si="106"/>
        <v>32</v>
      </c>
      <c r="M1774">
        <v>1318</v>
      </c>
      <c r="N1774">
        <v>25.094000000000001</v>
      </c>
    </row>
    <row r="1775" spans="1:14">
      <c r="A1775" s="54">
        <f>formulas!O615</f>
        <v>0</v>
      </c>
      <c r="B1775" s="33">
        <f t="shared" ca="1" si="102"/>
        <v>32</v>
      </c>
      <c r="C1775">
        <f t="shared" si="103"/>
        <v>486</v>
      </c>
      <c r="D1775">
        <f t="shared" ca="1" si="101"/>
        <v>-1.4999999999999999E-2</v>
      </c>
      <c r="E1775">
        <f t="shared" ca="1" si="104"/>
        <v>0</v>
      </c>
      <c r="F1775">
        <f t="shared" ca="1" si="105"/>
        <v>31</v>
      </c>
      <c r="G1775">
        <f t="shared" ca="1" si="106"/>
        <v>32</v>
      </c>
      <c r="M1775">
        <v>1319</v>
      </c>
      <c r="N1775">
        <v>25.116</v>
      </c>
    </row>
    <row r="1776" spans="1:14">
      <c r="A1776" s="54">
        <f>formulas!O616</f>
        <v>0</v>
      </c>
      <c r="B1776" s="33">
        <f t="shared" ca="1" si="102"/>
        <v>32</v>
      </c>
      <c r="C1776">
        <f t="shared" si="103"/>
        <v>486</v>
      </c>
      <c r="D1776">
        <f t="shared" ca="1" si="101"/>
        <v>-1.4999999999999999E-2</v>
      </c>
      <c r="E1776">
        <f t="shared" ca="1" si="104"/>
        <v>0</v>
      </c>
      <c r="F1776">
        <f t="shared" ca="1" si="105"/>
        <v>31</v>
      </c>
      <c r="G1776">
        <f t="shared" ca="1" si="106"/>
        <v>32</v>
      </c>
      <c r="M1776">
        <v>1320</v>
      </c>
      <c r="N1776">
        <v>25.137</v>
      </c>
    </row>
    <row r="1777" spans="1:14">
      <c r="A1777" s="54">
        <f>formulas!O617</f>
        <v>0</v>
      </c>
      <c r="B1777" s="33">
        <f t="shared" ca="1" si="102"/>
        <v>32</v>
      </c>
      <c r="C1777">
        <f t="shared" si="103"/>
        <v>486</v>
      </c>
      <c r="D1777">
        <f t="shared" ref="D1777:D1840" ca="1" si="107">INDIRECT(ADDRESS(C1777+1,14))</f>
        <v>-1.4999999999999999E-2</v>
      </c>
      <c r="E1777">
        <f t="shared" ca="1" si="104"/>
        <v>0</v>
      </c>
      <c r="F1777">
        <f t="shared" ca="1" si="105"/>
        <v>31</v>
      </c>
      <c r="G1777">
        <f t="shared" ca="1" si="106"/>
        <v>32</v>
      </c>
      <c r="M1777">
        <v>1321</v>
      </c>
      <c r="N1777">
        <v>25.158999999999999</v>
      </c>
    </row>
    <row r="1778" spans="1:14">
      <c r="A1778" s="54">
        <f>formulas!O618</f>
        <v>0</v>
      </c>
      <c r="B1778" s="33">
        <f t="shared" ca="1" si="102"/>
        <v>32</v>
      </c>
      <c r="C1778">
        <f t="shared" si="103"/>
        <v>486</v>
      </c>
      <c r="D1778">
        <f t="shared" ca="1" si="107"/>
        <v>-1.4999999999999999E-2</v>
      </c>
      <c r="E1778">
        <f t="shared" ca="1" si="104"/>
        <v>0</v>
      </c>
      <c r="F1778">
        <f t="shared" ca="1" si="105"/>
        <v>31</v>
      </c>
      <c r="G1778">
        <f t="shared" ca="1" si="106"/>
        <v>32</v>
      </c>
      <c r="M1778">
        <v>1322</v>
      </c>
      <c r="N1778">
        <v>25.181000000000001</v>
      </c>
    </row>
    <row r="1779" spans="1:14">
      <c r="A1779" s="54">
        <f>formulas!O619</f>
        <v>0</v>
      </c>
      <c r="B1779" s="33">
        <f t="shared" ca="1" si="102"/>
        <v>32</v>
      </c>
      <c r="C1779">
        <f t="shared" si="103"/>
        <v>486</v>
      </c>
      <c r="D1779">
        <f t="shared" ca="1" si="107"/>
        <v>-1.4999999999999999E-2</v>
      </c>
      <c r="E1779">
        <f t="shared" ca="1" si="104"/>
        <v>0</v>
      </c>
      <c r="F1779">
        <f t="shared" ca="1" si="105"/>
        <v>31</v>
      </c>
      <c r="G1779">
        <f t="shared" ca="1" si="106"/>
        <v>32</v>
      </c>
      <c r="M1779">
        <v>1323</v>
      </c>
      <c r="N1779">
        <v>25.202999999999999</v>
      </c>
    </row>
    <row r="1780" spans="1:14">
      <c r="A1780" s="54">
        <f>formulas!O620</f>
        <v>0</v>
      </c>
      <c r="B1780" s="33">
        <f t="shared" ca="1" si="102"/>
        <v>32</v>
      </c>
      <c r="C1780">
        <f t="shared" si="103"/>
        <v>486</v>
      </c>
      <c r="D1780">
        <f t="shared" ca="1" si="107"/>
        <v>-1.4999999999999999E-2</v>
      </c>
      <c r="E1780">
        <f t="shared" ca="1" si="104"/>
        <v>0</v>
      </c>
      <c r="F1780">
        <f t="shared" ca="1" si="105"/>
        <v>31</v>
      </c>
      <c r="G1780">
        <f t="shared" ca="1" si="106"/>
        <v>32</v>
      </c>
      <c r="M1780">
        <v>1324</v>
      </c>
      <c r="N1780">
        <v>25.225000000000001</v>
      </c>
    </row>
    <row r="1781" spans="1:14">
      <c r="A1781" s="54">
        <f>formulas!O621</f>
        <v>0</v>
      </c>
      <c r="B1781" s="33">
        <f t="shared" ca="1" si="102"/>
        <v>32</v>
      </c>
      <c r="C1781">
        <f t="shared" si="103"/>
        <v>486</v>
      </c>
      <c r="D1781">
        <f t="shared" ca="1" si="107"/>
        <v>-1.4999999999999999E-2</v>
      </c>
      <c r="E1781">
        <f t="shared" ca="1" si="104"/>
        <v>0</v>
      </c>
      <c r="F1781">
        <f t="shared" ca="1" si="105"/>
        <v>31</v>
      </c>
      <c r="G1781">
        <f t="shared" ca="1" si="106"/>
        <v>32</v>
      </c>
      <c r="M1781">
        <v>1325</v>
      </c>
      <c r="N1781">
        <v>25.247</v>
      </c>
    </row>
    <row r="1782" spans="1:14">
      <c r="A1782" s="54">
        <f>formulas!O622</f>
        <v>0</v>
      </c>
      <c r="B1782" s="33">
        <f t="shared" ca="1" si="102"/>
        <v>32</v>
      </c>
      <c r="C1782">
        <f t="shared" si="103"/>
        <v>486</v>
      </c>
      <c r="D1782">
        <f t="shared" ca="1" si="107"/>
        <v>-1.4999999999999999E-2</v>
      </c>
      <c r="E1782">
        <f t="shared" ca="1" si="104"/>
        <v>0</v>
      </c>
      <c r="F1782">
        <f t="shared" ca="1" si="105"/>
        <v>31</v>
      </c>
      <c r="G1782">
        <f t="shared" ca="1" si="106"/>
        <v>32</v>
      </c>
      <c r="M1782">
        <v>1326</v>
      </c>
      <c r="N1782">
        <v>25.268000000000001</v>
      </c>
    </row>
    <row r="1783" spans="1:14">
      <c r="A1783" s="54">
        <f>formulas!O623</f>
        <v>0</v>
      </c>
      <c r="B1783" s="33">
        <f t="shared" ca="1" si="102"/>
        <v>32</v>
      </c>
      <c r="C1783">
        <f t="shared" si="103"/>
        <v>486</v>
      </c>
      <c r="D1783">
        <f t="shared" ca="1" si="107"/>
        <v>-1.4999999999999999E-2</v>
      </c>
      <c r="E1783">
        <f t="shared" ca="1" si="104"/>
        <v>0</v>
      </c>
      <c r="F1783">
        <f t="shared" ca="1" si="105"/>
        <v>31</v>
      </c>
      <c r="G1783">
        <f t="shared" ca="1" si="106"/>
        <v>32</v>
      </c>
      <c r="M1783">
        <v>1327</v>
      </c>
      <c r="N1783">
        <v>25.29</v>
      </c>
    </row>
    <row r="1784" spans="1:14">
      <c r="A1784" s="54">
        <f>formulas!O624</f>
        <v>0</v>
      </c>
      <c r="B1784" s="33">
        <f t="shared" ca="1" si="102"/>
        <v>32</v>
      </c>
      <c r="C1784">
        <f t="shared" si="103"/>
        <v>486</v>
      </c>
      <c r="D1784">
        <f t="shared" ca="1" si="107"/>
        <v>-1.4999999999999999E-2</v>
      </c>
      <c r="E1784">
        <f t="shared" ca="1" si="104"/>
        <v>0</v>
      </c>
      <c r="F1784">
        <f t="shared" ca="1" si="105"/>
        <v>31</v>
      </c>
      <c r="G1784">
        <f t="shared" ca="1" si="106"/>
        <v>32</v>
      </c>
      <c r="M1784">
        <v>1328</v>
      </c>
      <c r="N1784">
        <v>25.312000000000001</v>
      </c>
    </row>
    <row r="1785" spans="1:14">
      <c r="A1785" s="54">
        <f>formulas!O625</f>
        <v>0</v>
      </c>
      <c r="B1785" s="33">
        <f t="shared" ca="1" si="102"/>
        <v>32</v>
      </c>
      <c r="C1785">
        <f t="shared" si="103"/>
        <v>486</v>
      </c>
      <c r="D1785">
        <f t="shared" ca="1" si="107"/>
        <v>-1.4999999999999999E-2</v>
      </c>
      <c r="E1785">
        <f t="shared" ca="1" si="104"/>
        <v>0</v>
      </c>
      <c r="F1785">
        <f t="shared" ca="1" si="105"/>
        <v>31</v>
      </c>
      <c r="G1785">
        <f t="shared" ca="1" si="106"/>
        <v>32</v>
      </c>
      <c r="M1785">
        <v>1329</v>
      </c>
      <c r="N1785">
        <v>25.334</v>
      </c>
    </row>
    <row r="1786" spans="1:14">
      <c r="A1786" s="54">
        <f>formulas!O626</f>
        <v>0</v>
      </c>
      <c r="B1786" s="33">
        <f t="shared" ca="1" si="102"/>
        <v>32</v>
      </c>
      <c r="C1786">
        <f t="shared" si="103"/>
        <v>486</v>
      </c>
      <c r="D1786">
        <f t="shared" ca="1" si="107"/>
        <v>-1.4999999999999999E-2</v>
      </c>
      <c r="E1786">
        <f t="shared" ca="1" si="104"/>
        <v>0</v>
      </c>
      <c r="F1786">
        <f t="shared" ca="1" si="105"/>
        <v>31</v>
      </c>
      <c r="G1786">
        <f t="shared" ca="1" si="106"/>
        <v>32</v>
      </c>
      <c r="M1786">
        <v>1330</v>
      </c>
      <c r="N1786">
        <v>25.356000000000002</v>
      </c>
    </row>
    <row r="1787" spans="1:14">
      <c r="A1787" s="54">
        <f>formulas!O627</f>
        <v>0</v>
      </c>
      <c r="B1787" s="33">
        <f t="shared" ca="1" si="102"/>
        <v>32</v>
      </c>
      <c r="C1787">
        <f t="shared" si="103"/>
        <v>486</v>
      </c>
      <c r="D1787">
        <f t="shared" ca="1" si="107"/>
        <v>-1.4999999999999999E-2</v>
      </c>
      <c r="E1787">
        <f t="shared" ca="1" si="104"/>
        <v>0</v>
      </c>
      <c r="F1787">
        <f t="shared" ca="1" si="105"/>
        <v>31</v>
      </c>
      <c r="G1787">
        <f t="shared" ca="1" si="106"/>
        <v>32</v>
      </c>
      <c r="M1787">
        <v>1331</v>
      </c>
      <c r="N1787">
        <v>25.376999999999999</v>
      </c>
    </row>
    <row r="1788" spans="1:14">
      <c r="A1788" s="54">
        <f>formulas!O628</f>
        <v>0</v>
      </c>
      <c r="B1788" s="33">
        <f t="shared" ca="1" si="102"/>
        <v>32</v>
      </c>
      <c r="C1788">
        <f t="shared" si="103"/>
        <v>486</v>
      </c>
      <c r="D1788">
        <f t="shared" ca="1" si="107"/>
        <v>-1.4999999999999999E-2</v>
      </c>
      <c r="E1788">
        <f t="shared" ca="1" si="104"/>
        <v>0</v>
      </c>
      <c r="F1788">
        <f t="shared" ca="1" si="105"/>
        <v>31</v>
      </c>
      <c r="G1788">
        <f t="shared" ca="1" si="106"/>
        <v>32</v>
      </c>
      <c r="M1788">
        <v>1332</v>
      </c>
      <c r="N1788">
        <v>25.399000000000001</v>
      </c>
    </row>
    <row r="1789" spans="1:14">
      <c r="A1789" s="54">
        <f>formulas!O629</f>
        <v>0</v>
      </c>
      <c r="B1789" s="33">
        <f t="shared" ca="1" si="102"/>
        <v>32</v>
      </c>
      <c r="C1789">
        <f t="shared" si="103"/>
        <v>486</v>
      </c>
      <c r="D1789">
        <f t="shared" ca="1" si="107"/>
        <v>-1.4999999999999999E-2</v>
      </c>
      <c r="E1789">
        <f t="shared" ca="1" si="104"/>
        <v>0</v>
      </c>
      <c r="F1789">
        <f t="shared" ca="1" si="105"/>
        <v>31</v>
      </c>
      <c r="G1789">
        <f t="shared" ca="1" si="106"/>
        <v>32</v>
      </c>
      <c r="M1789">
        <v>1333</v>
      </c>
      <c r="N1789">
        <v>25.420999999999999</v>
      </c>
    </row>
    <row r="1790" spans="1:14">
      <c r="A1790" s="54">
        <f>formulas!O630</f>
        <v>0</v>
      </c>
      <c r="B1790" s="33">
        <f t="shared" ca="1" si="102"/>
        <v>32</v>
      </c>
      <c r="C1790">
        <f t="shared" si="103"/>
        <v>486</v>
      </c>
      <c r="D1790">
        <f t="shared" ca="1" si="107"/>
        <v>-1.4999999999999999E-2</v>
      </c>
      <c r="E1790">
        <f t="shared" ca="1" si="104"/>
        <v>0</v>
      </c>
      <c r="F1790">
        <f t="shared" ca="1" si="105"/>
        <v>31</v>
      </c>
      <c r="G1790">
        <f t="shared" ca="1" si="106"/>
        <v>32</v>
      </c>
      <c r="M1790">
        <v>1334</v>
      </c>
      <c r="N1790">
        <v>25.443000000000001</v>
      </c>
    </row>
    <row r="1791" spans="1:14">
      <c r="A1791" s="54">
        <f>formulas!O631</f>
        <v>0</v>
      </c>
      <c r="B1791" s="33">
        <f t="shared" ca="1" si="102"/>
        <v>32</v>
      </c>
      <c r="C1791">
        <f t="shared" si="103"/>
        <v>486</v>
      </c>
      <c r="D1791">
        <f t="shared" ca="1" si="107"/>
        <v>-1.4999999999999999E-2</v>
      </c>
      <c r="E1791">
        <f t="shared" ca="1" si="104"/>
        <v>0</v>
      </c>
      <c r="F1791">
        <f t="shared" ca="1" si="105"/>
        <v>31</v>
      </c>
      <c r="G1791">
        <f t="shared" ca="1" si="106"/>
        <v>32</v>
      </c>
      <c r="M1791">
        <v>1335</v>
      </c>
      <c r="N1791">
        <v>25.465</v>
      </c>
    </row>
    <row r="1792" spans="1:14">
      <c r="A1792" s="54">
        <f>formulas!O632</f>
        <v>0</v>
      </c>
      <c r="B1792" s="33">
        <f t="shared" ca="1" si="102"/>
        <v>32</v>
      </c>
      <c r="C1792">
        <f t="shared" si="103"/>
        <v>486</v>
      </c>
      <c r="D1792">
        <f t="shared" ca="1" si="107"/>
        <v>-1.4999999999999999E-2</v>
      </c>
      <c r="E1792">
        <f t="shared" ca="1" si="104"/>
        <v>0</v>
      </c>
      <c r="F1792">
        <f t="shared" ca="1" si="105"/>
        <v>31</v>
      </c>
      <c r="G1792">
        <f t="shared" ca="1" si="106"/>
        <v>32</v>
      </c>
      <c r="M1792">
        <v>1336</v>
      </c>
      <c r="N1792">
        <v>25.486999999999998</v>
      </c>
    </row>
    <row r="1793" spans="1:14">
      <c r="A1793" s="54">
        <f>formulas!O633</f>
        <v>0</v>
      </c>
      <c r="B1793" s="33">
        <f t="shared" ca="1" si="102"/>
        <v>32</v>
      </c>
      <c r="C1793">
        <f t="shared" si="103"/>
        <v>486</v>
      </c>
      <c r="D1793">
        <f t="shared" ca="1" si="107"/>
        <v>-1.4999999999999999E-2</v>
      </c>
      <c r="E1793">
        <f t="shared" ca="1" si="104"/>
        <v>0</v>
      </c>
      <c r="F1793">
        <f t="shared" ca="1" si="105"/>
        <v>31</v>
      </c>
      <c r="G1793">
        <f t="shared" ca="1" si="106"/>
        <v>32</v>
      </c>
      <c r="M1793">
        <v>1337</v>
      </c>
      <c r="N1793">
        <v>25.507999999999999</v>
      </c>
    </row>
    <row r="1794" spans="1:14">
      <c r="A1794" s="54">
        <f>formulas!O634</f>
        <v>0</v>
      </c>
      <c r="B1794" s="33">
        <f t="shared" ca="1" si="102"/>
        <v>32</v>
      </c>
      <c r="C1794">
        <f t="shared" si="103"/>
        <v>486</v>
      </c>
      <c r="D1794">
        <f t="shared" ca="1" si="107"/>
        <v>-1.4999999999999999E-2</v>
      </c>
      <c r="E1794">
        <f t="shared" ca="1" si="104"/>
        <v>0</v>
      </c>
      <c r="F1794">
        <f t="shared" ca="1" si="105"/>
        <v>31</v>
      </c>
      <c r="G1794">
        <f t="shared" ca="1" si="106"/>
        <v>32</v>
      </c>
      <c r="M1794">
        <v>1338</v>
      </c>
      <c r="N1794">
        <v>25.53</v>
      </c>
    </row>
    <row r="1795" spans="1:14">
      <c r="A1795" s="54">
        <f>formulas!O635</f>
        <v>0</v>
      </c>
      <c r="B1795" s="33">
        <f t="shared" ca="1" si="102"/>
        <v>32</v>
      </c>
      <c r="C1795">
        <f t="shared" si="103"/>
        <v>486</v>
      </c>
      <c r="D1795">
        <f t="shared" ca="1" si="107"/>
        <v>-1.4999999999999999E-2</v>
      </c>
      <c r="E1795">
        <f t="shared" ca="1" si="104"/>
        <v>0</v>
      </c>
      <c r="F1795">
        <f t="shared" ca="1" si="105"/>
        <v>31</v>
      </c>
      <c r="G1795">
        <f t="shared" ca="1" si="106"/>
        <v>32</v>
      </c>
      <c r="M1795">
        <v>1339</v>
      </c>
      <c r="N1795">
        <v>25.552</v>
      </c>
    </row>
    <row r="1796" spans="1:14">
      <c r="A1796" s="54">
        <f>formulas!O636</f>
        <v>0</v>
      </c>
      <c r="B1796" s="33">
        <f t="shared" ca="1" si="102"/>
        <v>32</v>
      </c>
      <c r="C1796">
        <f t="shared" si="103"/>
        <v>486</v>
      </c>
      <c r="D1796">
        <f t="shared" ca="1" si="107"/>
        <v>-1.4999999999999999E-2</v>
      </c>
      <c r="E1796">
        <f t="shared" ca="1" si="104"/>
        <v>0</v>
      </c>
      <c r="F1796">
        <f t="shared" ca="1" si="105"/>
        <v>31</v>
      </c>
      <c r="G1796">
        <f t="shared" ca="1" si="106"/>
        <v>32</v>
      </c>
      <c r="M1796">
        <v>1340</v>
      </c>
      <c r="N1796">
        <v>25.574000000000002</v>
      </c>
    </row>
    <row r="1797" spans="1:14">
      <c r="A1797" s="54">
        <f>formulas!O637</f>
        <v>0</v>
      </c>
      <c r="B1797" s="33">
        <f t="shared" ca="1" si="102"/>
        <v>32</v>
      </c>
      <c r="C1797">
        <f t="shared" si="103"/>
        <v>486</v>
      </c>
      <c r="D1797">
        <f t="shared" ca="1" si="107"/>
        <v>-1.4999999999999999E-2</v>
      </c>
      <c r="E1797">
        <f t="shared" ca="1" si="104"/>
        <v>0</v>
      </c>
      <c r="F1797">
        <f t="shared" ca="1" si="105"/>
        <v>31</v>
      </c>
      <c r="G1797">
        <f t="shared" ca="1" si="106"/>
        <v>32</v>
      </c>
      <c r="M1797">
        <v>1341</v>
      </c>
      <c r="N1797">
        <v>25.596</v>
      </c>
    </row>
    <row r="1798" spans="1:14">
      <c r="A1798" s="54">
        <f>formulas!O638</f>
        <v>0</v>
      </c>
      <c r="B1798" s="33">
        <f t="shared" ca="1" si="102"/>
        <v>32</v>
      </c>
      <c r="C1798">
        <f t="shared" si="103"/>
        <v>486</v>
      </c>
      <c r="D1798">
        <f t="shared" ca="1" si="107"/>
        <v>-1.4999999999999999E-2</v>
      </c>
      <c r="E1798">
        <f t="shared" ca="1" si="104"/>
        <v>0</v>
      </c>
      <c r="F1798">
        <f t="shared" ca="1" si="105"/>
        <v>31</v>
      </c>
      <c r="G1798">
        <f t="shared" ca="1" si="106"/>
        <v>32</v>
      </c>
      <c r="M1798">
        <v>1342</v>
      </c>
      <c r="N1798">
        <v>25.617999999999999</v>
      </c>
    </row>
    <row r="1799" spans="1:14">
      <c r="A1799" s="54">
        <f>formulas!O639</f>
        <v>0</v>
      </c>
      <c r="B1799" s="33">
        <f t="shared" ca="1" si="102"/>
        <v>32</v>
      </c>
      <c r="C1799">
        <f t="shared" si="103"/>
        <v>486</v>
      </c>
      <c r="D1799">
        <f t="shared" ca="1" si="107"/>
        <v>-1.4999999999999999E-2</v>
      </c>
      <c r="E1799">
        <f t="shared" ca="1" si="104"/>
        <v>0</v>
      </c>
      <c r="F1799">
        <f t="shared" ca="1" si="105"/>
        <v>31</v>
      </c>
      <c r="G1799">
        <f t="shared" ca="1" si="106"/>
        <v>32</v>
      </c>
      <c r="M1799">
        <v>1343</v>
      </c>
      <c r="N1799">
        <v>25.638999999999999</v>
      </c>
    </row>
    <row r="1800" spans="1:14">
      <c r="A1800" s="54">
        <f>formulas!O640</f>
        <v>0</v>
      </c>
      <c r="B1800" s="33">
        <f t="shared" ca="1" si="102"/>
        <v>32</v>
      </c>
      <c r="C1800">
        <f t="shared" si="103"/>
        <v>486</v>
      </c>
      <c r="D1800">
        <f t="shared" ca="1" si="107"/>
        <v>-1.4999999999999999E-2</v>
      </c>
      <c r="E1800">
        <f t="shared" ca="1" si="104"/>
        <v>0</v>
      </c>
      <c r="F1800">
        <f t="shared" ca="1" si="105"/>
        <v>31</v>
      </c>
      <c r="G1800">
        <f t="shared" ca="1" si="106"/>
        <v>32</v>
      </c>
      <c r="M1800">
        <v>1344</v>
      </c>
      <c r="N1800">
        <v>25.661000000000001</v>
      </c>
    </row>
    <row r="1801" spans="1:14">
      <c r="A1801" s="54">
        <f>formulas!O641</f>
        <v>0</v>
      </c>
      <c r="B1801" s="33">
        <f t="shared" ca="1" si="102"/>
        <v>32</v>
      </c>
      <c r="C1801">
        <f t="shared" si="103"/>
        <v>486</v>
      </c>
      <c r="D1801">
        <f t="shared" ca="1" si="107"/>
        <v>-1.4999999999999999E-2</v>
      </c>
      <c r="E1801">
        <f t="shared" ca="1" si="104"/>
        <v>0</v>
      </c>
      <c r="F1801">
        <f t="shared" ca="1" si="105"/>
        <v>31</v>
      </c>
      <c r="G1801">
        <f t="shared" ca="1" si="106"/>
        <v>32</v>
      </c>
      <c r="M1801">
        <v>1345</v>
      </c>
      <c r="N1801">
        <v>25.683</v>
      </c>
    </row>
    <row r="1802" spans="1:14">
      <c r="A1802" s="54">
        <f>formulas!O642</f>
        <v>0</v>
      </c>
      <c r="B1802" s="33">
        <f t="shared" ca="1" si="102"/>
        <v>32</v>
      </c>
      <c r="C1802">
        <f t="shared" si="103"/>
        <v>486</v>
      </c>
      <c r="D1802">
        <f t="shared" ca="1" si="107"/>
        <v>-1.4999999999999999E-2</v>
      </c>
      <c r="E1802">
        <f t="shared" ca="1" si="104"/>
        <v>0</v>
      </c>
      <c r="F1802">
        <f t="shared" ca="1" si="105"/>
        <v>31</v>
      </c>
      <c r="G1802">
        <f t="shared" ca="1" si="106"/>
        <v>32</v>
      </c>
      <c r="M1802">
        <v>1346</v>
      </c>
      <c r="N1802">
        <v>25.704999999999998</v>
      </c>
    </row>
    <row r="1803" spans="1:14">
      <c r="A1803" s="54">
        <f>formulas!O643</f>
        <v>0</v>
      </c>
      <c r="B1803" s="33">
        <f t="shared" ca="1" si="102"/>
        <v>32</v>
      </c>
      <c r="C1803">
        <f t="shared" si="103"/>
        <v>486</v>
      </c>
      <c r="D1803">
        <f t="shared" ca="1" si="107"/>
        <v>-1.4999999999999999E-2</v>
      </c>
      <c r="E1803">
        <f t="shared" ca="1" si="104"/>
        <v>0</v>
      </c>
      <c r="F1803">
        <f t="shared" ca="1" si="105"/>
        <v>31</v>
      </c>
      <c r="G1803">
        <f t="shared" ca="1" si="106"/>
        <v>32</v>
      </c>
      <c r="M1803">
        <v>1347</v>
      </c>
      <c r="N1803">
        <v>25.727</v>
      </c>
    </row>
    <row r="1804" spans="1:14">
      <c r="A1804" s="54">
        <f>formulas!O644</f>
        <v>0</v>
      </c>
      <c r="B1804" s="33">
        <f t="shared" ca="1" si="102"/>
        <v>32</v>
      </c>
      <c r="C1804">
        <f t="shared" si="103"/>
        <v>486</v>
      </c>
      <c r="D1804">
        <f t="shared" ca="1" si="107"/>
        <v>-1.4999999999999999E-2</v>
      </c>
      <c r="E1804">
        <f t="shared" ca="1" si="104"/>
        <v>0</v>
      </c>
      <c r="F1804">
        <f t="shared" ca="1" si="105"/>
        <v>31</v>
      </c>
      <c r="G1804">
        <f t="shared" ca="1" si="106"/>
        <v>32</v>
      </c>
      <c r="M1804">
        <v>1348</v>
      </c>
      <c r="N1804">
        <v>25.748000000000001</v>
      </c>
    </row>
    <row r="1805" spans="1:14">
      <c r="A1805" s="54">
        <f>formulas!O645</f>
        <v>0</v>
      </c>
      <c r="B1805" s="33">
        <f t="shared" ca="1" si="102"/>
        <v>32</v>
      </c>
      <c r="C1805">
        <f t="shared" si="103"/>
        <v>486</v>
      </c>
      <c r="D1805">
        <f t="shared" ca="1" si="107"/>
        <v>-1.4999999999999999E-2</v>
      </c>
      <c r="E1805">
        <f t="shared" ca="1" si="104"/>
        <v>0</v>
      </c>
      <c r="F1805">
        <f t="shared" ca="1" si="105"/>
        <v>31</v>
      </c>
      <c r="G1805">
        <f t="shared" ca="1" si="106"/>
        <v>32</v>
      </c>
      <c r="M1805">
        <v>1349</v>
      </c>
      <c r="N1805">
        <v>25.77</v>
      </c>
    </row>
    <row r="1806" spans="1:14">
      <c r="A1806" s="54">
        <f>formulas!O646</f>
        <v>0</v>
      </c>
      <c r="B1806" s="33">
        <f t="shared" ca="1" si="102"/>
        <v>32</v>
      </c>
      <c r="C1806">
        <f t="shared" si="103"/>
        <v>486</v>
      </c>
      <c r="D1806">
        <f t="shared" ca="1" si="107"/>
        <v>-1.4999999999999999E-2</v>
      </c>
      <c r="E1806">
        <f t="shared" ca="1" si="104"/>
        <v>0</v>
      </c>
      <c r="F1806">
        <f t="shared" ca="1" si="105"/>
        <v>31</v>
      </c>
      <c r="G1806">
        <f t="shared" ca="1" si="106"/>
        <v>32</v>
      </c>
      <c r="M1806">
        <v>1350</v>
      </c>
      <c r="N1806">
        <v>25.792000000000002</v>
      </c>
    </row>
    <row r="1807" spans="1:14">
      <c r="A1807" s="54">
        <f>formulas!O647</f>
        <v>0</v>
      </c>
      <c r="B1807" s="33">
        <f t="shared" ca="1" si="102"/>
        <v>32</v>
      </c>
      <c r="C1807">
        <f t="shared" si="103"/>
        <v>486</v>
      </c>
      <c r="D1807">
        <f t="shared" ca="1" si="107"/>
        <v>-1.4999999999999999E-2</v>
      </c>
      <c r="E1807">
        <f t="shared" ca="1" si="104"/>
        <v>0</v>
      </c>
      <c r="F1807">
        <f t="shared" ca="1" si="105"/>
        <v>31</v>
      </c>
      <c r="G1807">
        <f t="shared" ca="1" si="106"/>
        <v>32</v>
      </c>
      <c r="M1807">
        <v>1351</v>
      </c>
      <c r="N1807">
        <v>25.814</v>
      </c>
    </row>
    <row r="1808" spans="1:14">
      <c r="A1808" s="54">
        <f>formulas!O648</f>
        <v>0</v>
      </c>
      <c r="B1808" s="33">
        <f t="shared" ca="1" si="102"/>
        <v>32</v>
      </c>
      <c r="C1808">
        <f t="shared" si="103"/>
        <v>486</v>
      </c>
      <c r="D1808">
        <f t="shared" ca="1" si="107"/>
        <v>-1.4999999999999999E-2</v>
      </c>
      <c r="E1808">
        <f t="shared" ca="1" si="104"/>
        <v>0</v>
      </c>
      <c r="F1808">
        <f t="shared" ca="1" si="105"/>
        <v>31</v>
      </c>
      <c r="G1808">
        <f t="shared" ca="1" si="106"/>
        <v>32</v>
      </c>
      <c r="M1808">
        <v>1352</v>
      </c>
      <c r="N1808">
        <v>25.835999999999999</v>
      </c>
    </row>
    <row r="1809" spans="1:14">
      <c r="A1809" s="54">
        <f>formulas!O649</f>
        <v>0</v>
      </c>
      <c r="B1809" s="33">
        <f t="shared" ca="1" si="102"/>
        <v>32</v>
      </c>
      <c r="C1809">
        <f t="shared" si="103"/>
        <v>486</v>
      </c>
      <c r="D1809">
        <f t="shared" ca="1" si="107"/>
        <v>-1.4999999999999999E-2</v>
      </c>
      <c r="E1809">
        <f t="shared" ca="1" si="104"/>
        <v>0</v>
      </c>
      <c r="F1809">
        <f t="shared" ca="1" si="105"/>
        <v>31</v>
      </c>
      <c r="G1809">
        <f t="shared" ca="1" si="106"/>
        <v>32</v>
      </c>
      <c r="M1809">
        <v>1353</v>
      </c>
      <c r="N1809">
        <v>25.858000000000001</v>
      </c>
    </row>
    <row r="1810" spans="1:14">
      <c r="A1810" s="54">
        <f>formulas!O650</f>
        <v>0</v>
      </c>
      <c r="B1810" s="33">
        <f t="shared" ca="1" si="102"/>
        <v>32</v>
      </c>
      <c r="C1810">
        <f t="shared" si="103"/>
        <v>486</v>
      </c>
      <c r="D1810">
        <f t="shared" ca="1" si="107"/>
        <v>-1.4999999999999999E-2</v>
      </c>
      <c r="E1810">
        <f t="shared" ca="1" si="104"/>
        <v>0</v>
      </c>
      <c r="F1810">
        <f t="shared" ca="1" si="105"/>
        <v>31</v>
      </c>
      <c r="G1810">
        <f t="shared" ca="1" si="106"/>
        <v>32</v>
      </c>
      <c r="M1810">
        <v>1354</v>
      </c>
      <c r="N1810">
        <v>25.879000000000001</v>
      </c>
    </row>
    <row r="1811" spans="1:14">
      <c r="A1811" s="54">
        <f>formulas!O651</f>
        <v>0</v>
      </c>
      <c r="B1811" s="33">
        <f t="shared" ca="1" si="102"/>
        <v>32</v>
      </c>
      <c r="C1811">
        <f t="shared" si="103"/>
        <v>486</v>
      </c>
      <c r="D1811">
        <f t="shared" ca="1" si="107"/>
        <v>-1.4999999999999999E-2</v>
      </c>
      <c r="E1811">
        <f t="shared" ca="1" si="104"/>
        <v>0</v>
      </c>
      <c r="F1811">
        <f t="shared" ca="1" si="105"/>
        <v>31</v>
      </c>
      <c r="G1811">
        <f t="shared" ca="1" si="106"/>
        <v>32</v>
      </c>
      <c r="M1811">
        <v>1355</v>
      </c>
      <c r="N1811">
        <v>25.901</v>
      </c>
    </row>
    <row r="1812" spans="1:14">
      <c r="A1812" s="54">
        <f>formulas!O652</f>
        <v>0</v>
      </c>
      <c r="B1812" s="33">
        <f t="shared" ca="1" si="102"/>
        <v>32</v>
      </c>
      <c r="C1812">
        <f t="shared" si="103"/>
        <v>486</v>
      </c>
      <c r="D1812">
        <f t="shared" ca="1" si="107"/>
        <v>-1.4999999999999999E-2</v>
      </c>
      <c r="E1812">
        <f t="shared" ca="1" si="104"/>
        <v>0</v>
      </c>
      <c r="F1812">
        <f t="shared" ca="1" si="105"/>
        <v>31</v>
      </c>
      <c r="G1812">
        <f t="shared" ca="1" si="106"/>
        <v>32</v>
      </c>
      <c r="M1812">
        <v>1356</v>
      </c>
      <c r="N1812">
        <v>25.922999999999998</v>
      </c>
    </row>
    <row r="1813" spans="1:14">
      <c r="A1813" s="54">
        <f>formulas!O653</f>
        <v>0</v>
      </c>
      <c r="B1813" s="33">
        <f t="shared" ref="B1813:B1876" ca="1" si="108">(A1813-D1813)/(E1813-D1813)*(G1813-F1813)+F1813</f>
        <v>32</v>
      </c>
      <c r="C1813">
        <f t="shared" ref="C1813:C1876" si="109">COUNTIF($N$2:$N$25400,"&lt;"&amp;A1813)</f>
        <v>486</v>
      </c>
      <c r="D1813">
        <f t="shared" ca="1" si="107"/>
        <v>-1.4999999999999999E-2</v>
      </c>
      <c r="E1813">
        <f t="shared" ref="E1813:E1876" ca="1" si="110">INDIRECT(ADDRESS(C1813+2,14))</f>
        <v>0</v>
      </c>
      <c r="F1813">
        <f t="shared" ref="F1813:F1876" ca="1" si="111">INDIRECT(ADDRESS(C1813+1,13))</f>
        <v>31</v>
      </c>
      <c r="G1813">
        <f t="shared" ref="G1813:G1876" ca="1" si="112">INDIRECT(ADDRESS(C1813+2,13))</f>
        <v>32</v>
      </c>
      <c r="M1813">
        <v>1357</v>
      </c>
      <c r="N1813">
        <v>25.945</v>
      </c>
    </row>
    <row r="1814" spans="1:14">
      <c r="A1814" s="54">
        <f>formulas!O654</f>
        <v>0</v>
      </c>
      <c r="B1814" s="33">
        <f t="shared" ca="1" si="108"/>
        <v>32</v>
      </c>
      <c r="C1814">
        <f t="shared" si="109"/>
        <v>486</v>
      </c>
      <c r="D1814">
        <f t="shared" ca="1" si="107"/>
        <v>-1.4999999999999999E-2</v>
      </c>
      <c r="E1814">
        <f t="shared" ca="1" si="110"/>
        <v>0</v>
      </c>
      <c r="F1814">
        <f t="shared" ca="1" si="111"/>
        <v>31</v>
      </c>
      <c r="G1814">
        <f t="shared" ca="1" si="112"/>
        <v>32</v>
      </c>
      <c r="M1814">
        <v>1358</v>
      </c>
      <c r="N1814">
        <v>25.966999999999999</v>
      </c>
    </row>
    <row r="1815" spans="1:14">
      <c r="A1815" s="54">
        <f>formulas!O655</f>
        <v>0</v>
      </c>
      <c r="B1815" s="33">
        <f t="shared" ca="1" si="108"/>
        <v>32</v>
      </c>
      <c r="C1815">
        <f t="shared" si="109"/>
        <v>486</v>
      </c>
      <c r="D1815">
        <f t="shared" ca="1" si="107"/>
        <v>-1.4999999999999999E-2</v>
      </c>
      <c r="E1815">
        <f t="shared" ca="1" si="110"/>
        <v>0</v>
      </c>
      <c r="F1815">
        <f t="shared" ca="1" si="111"/>
        <v>31</v>
      </c>
      <c r="G1815">
        <f t="shared" ca="1" si="112"/>
        <v>32</v>
      </c>
      <c r="M1815">
        <v>1359</v>
      </c>
      <c r="N1815">
        <v>25.989000000000001</v>
      </c>
    </row>
    <row r="1816" spans="1:14">
      <c r="A1816" s="54">
        <f>formulas!O656</f>
        <v>0</v>
      </c>
      <c r="B1816" s="33">
        <f t="shared" ca="1" si="108"/>
        <v>32</v>
      </c>
      <c r="C1816">
        <f t="shared" si="109"/>
        <v>486</v>
      </c>
      <c r="D1816">
        <f t="shared" ca="1" si="107"/>
        <v>-1.4999999999999999E-2</v>
      </c>
      <c r="E1816">
        <f t="shared" ca="1" si="110"/>
        <v>0</v>
      </c>
      <c r="F1816">
        <f t="shared" ca="1" si="111"/>
        <v>31</v>
      </c>
      <c r="G1816">
        <f t="shared" ca="1" si="112"/>
        <v>32</v>
      </c>
      <c r="M1816">
        <v>1360</v>
      </c>
      <c r="N1816">
        <v>26.01</v>
      </c>
    </row>
    <row r="1817" spans="1:14">
      <c r="A1817" s="54">
        <f>formulas!O657</f>
        <v>0</v>
      </c>
      <c r="B1817" s="33">
        <f t="shared" ca="1" si="108"/>
        <v>32</v>
      </c>
      <c r="C1817">
        <f t="shared" si="109"/>
        <v>486</v>
      </c>
      <c r="D1817">
        <f t="shared" ca="1" si="107"/>
        <v>-1.4999999999999999E-2</v>
      </c>
      <c r="E1817">
        <f t="shared" ca="1" si="110"/>
        <v>0</v>
      </c>
      <c r="F1817">
        <f t="shared" ca="1" si="111"/>
        <v>31</v>
      </c>
      <c r="G1817">
        <f t="shared" ca="1" si="112"/>
        <v>32</v>
      </c>
      <c r="M1817">
        <v>1361</v>
      </c>
      <c r="N1817">
        <v>26.032</v>
      </c>
    </row>
    <row r="1818" spans="1:14">
      <c r="A1818" s="54">
        <f>formulas!O658</f>
        <v>0</v>
      </c>
      <c r="B1818" s="33">
        <f t="shared" ca="1" si="108"/>
        <v>32</v>
      </c>
      <c r="C1818">
        <f t="shared" si="109"/>
        <v>486</v>
      </c>
      <c r="D1818">
        <f t="shared" ca="1" si="107"/>
        <v>-1.4999999999999999E-2</v>
      </c>
      <c r="E1818">
        <f t="shared" ca="1" si="110"/>
        <v>0</v>
      </c>
      <c r="F1818">
        <f t="shared" ca="1" si="111"/>
        <v>31</v>
      </c>
      <c r="G1818">
        <f t="shared" ca="1" si="112"/>
        <v>32</v>
      </c>
      <c r="M1818">
        <v>1362</v>
      </c>
      <c r="N1818">
        <v>26.053999999999998</v>
      </c>
    </row>
    <row r="1819" spans="1:14">
      <c r="A1819" s="54">
        <f>formulas!O659</f>
        <v>0</v>
      </c>
      <c r="B1819" s="33">
        <f t="shared" ca="1" si="108"/>
        <v>32</v>
      </c>
      <c r="C1819">
        <f t="shared" si="109"/>
        <v>486</v>
      </c>
      <c r="D1819">
        <f t="shared" ca="1" si="107"/>
        <v>-1.4999999999999999E-2</v>
      </c>
      <c r="E1819">
        <f t="shared" ca="1" si="110"/>
        <v>0</v>
      </c>
      <c r="F1819">
        <f t="shared" ca="1" si="111"/>
        <v>31</v>
      </c>
      <c r="G1819">
        <f t="shared" ca="1" si="112"/>
        <v>32</v>
      </c>
      <c r="M1819">
        <v>1363</v>
      </c>
      <c r="N1819">
        <v>26.076000000000001</v>
      </c>
    </row>
    <row r="1820" spans="1:14">
      <c r="A1820" s="54">
        <f>formulas!O660</f>
        <v>0</v>
      </c>
      <c r="B1820" s="33">
        <f t="shared" ca="1" si="108"/>
        <v>32</v>
      </c>
      <c r="C1820">
        <f t="shared" si="109"/>
        <v>486</v>
      </c>
      <c r="D1820">
        <f t="shared" ca="1" si="107"/>
        <v>-1.4999999999999999E-2</v>
      </c>
      <c r="E1820">
        <f t="shared" ca="1" si="110"/>
        <v>0</v>
      </c>
      <c r="F1820">
        <f t="shared" ca="1" si="111"/>
        <v>31</v>
      </c>
      <c r="G1820">
        <f t="shared" ca="1" si="112"/>
        <v>32</v>
      </c>
      <c r="M1820">
        <v>1364</v>
      </c>
      <c r="N1820">
        <v>26.097999999999999</v>
      </c>
    </row>
    <row r="1821" spans="1:14">
      <c r="A1821" s="54">
        <f>formulas!O661</f>
        <v>0</v>
      </c>
      <c r="B1821" s="33">
        <f t="shared" ca="1" si="108"/>
        <v>32</v>
      </c>
      <c r="C1821">
        <f t="shared" si="109"/>
        <v>486</v>
      </c>
      <c r="D1821">
        <f t="shared" ca="1" si="107"/>
        <v>-1.4999999999999999E-2</v>
      </c>
      <c r="E1821">
        <f t="shared" ca="1" si="110"/>
        <v>0</v>
      </c>
      <c r="F1821">
        <f t="shared" ca="1" si="111"/>
        <v>31</v>
      </c>
      <c r="G1821">
        <f t="shared" ca="1" si="112"/>
        <v>32</v>
      </c>
      <c r="M1821">
        <v>1365</v>
      </c>
      <c r="N1821">
        <v>26.119</v>
      </c>
    </row>
    <row r="1822" spans="1:14">
      <c r="A1822" s="54">
        <f>formulas!O662</f>
        <v>0</v>
      </c>
      <c r="B1822" s="33">
        <f t="shared" ca="1" si="108"/>
        <v>32</v>
      </c>
      <c r="C1822">
        <f t="shared" si="109"/>
        <v>486</v>
      </c>
      <c r="D1822">
        <f t="shared" ca="1" si="107"/>
        <v>-1.4999999999999999E-2</v>
      </c>
      <c r="E1822">
        <f t="shared" ca="1" si="110"/>
        <v>0</v>
      </c>
      <c r="F1822">
        <f t="shared" ca="1" si="111"/>
        <v>31</v>
      </c>
      <c r="G1822">
        <f t="shared" ca="1" si="112"/>
        <v>32</v>
      </c>
      <c r="M1822">
        <v>1366</v>
      </c>
      <c r="N1822">
        <v>26.140999999999998</v>
      </c>
    </row>
    <row r="1823" spans="1:14">
      <c r="A1823" s="54">
        <f>formulas!O663</f>
        <v>0</v>
      </c>
      <c r="B1823" s="33">
        <f t="shared" ca="1" si="108"/>
        <v>32</v>
      </c>
      <c r="C1823">
        <f t="shared" si="109"/>
        <v>486</v>
      </c>
      <c r="D1823">
        <f t="shared" ca="1" si="107"/>
        <v>-1.4999999999999999E-2</v>
      </c>
      <c r="E1823">
        <f t="shared" ca="1" si="110"/>
        <v>0</v>
      </c>
      <c r="F1823">
        <f t="shared" ca="1" si="111"/>
        <v>31</v>
      </c>
      <c r="G1823">
        <f t="shared" ca="1" si="112"/>
        <v>32</v>
      </c>
      <c r="M1823">
        <v>1367</v>
      </c>
      <c r="N1823">
        <v>26.163</v>
      </c>
    </row>
    <row r="1824" spans="1:14">
      <c r="A1824" s="54">
        <f>formulas!O664</f>
        <v>0</v>
      </c>
      <c r="B1824" s="33">
        <f t="shared" ca="1" si="108"/>
        <v>32</v>
      </c>
      <c r="C1824">
        <f t="shared" si="109"/>
        <v>486</v>
      </c>
      <c r="D1824">
        <f t="shared" ca="1" si="107"/>
        <v>-1.4999999999999999E-2</v>
      </c>
      <c r="E1824">
        <f t="shared" ca="1" si="110"/>
        <v>0</v>
      </c>
      <c r="F1824">
        <f t="shared" ca="1" si="111"/>
        <v>31</v>
      </c>
      <c r="G1824">
        <f t="shared" ca="1" si="112"/>
        <v>32</v>
      </c>
      <c r="M1824">
        <v>1368</v>
      </c>
      <c r="N1824">
        <v>26.184999999999999</v>
      </c>
    </row>
    <row r="1825" spans="1:14">
      <c r="A1825" s="54">
        <f>formulas!O665</f>
        <v>0</v>
      </c>
      <c r="B1825" s="33">
        <f t="shared" ca="1" si="108"/>
        <v>32</v>
      </c>
      <c r="C1825">
        <f t="shared" si="109"/>
        <v>486</v>
      </c>
      <c r="D1825">
        <f t="shared" ca="1" si="107"/>
        <v>-1.4999999999999999E-2</v>
      </c>
      <c r="E1825">
        <f t="shared" ca="1" si="110"/>
        <v>0</v>
      </c>
      <c r="F1825">
        <f t="shared" ca="1" si="111"/>
        <v>31</v>
      </c>
      <c r="G1825">
        <f t="shared" ca="1" si="112"/>
        <v>32</v>
      </c>
      <c r="M1825">
        <v>1369</v>
      </c>
      <c r="N1825">
        <v>26.207000000000001</v>
      </c>
    </row>
    <row r="1826" spans="1:14">
      <c r="A1826" s="54">
        <f>formulas!O666</f>
        <v>0</v>
      </c>
      <c r="B1826" s="33">
        <f t="shared" ca="1" si="108"/>
        <v>32</v>
      </c>
      <c r="C1826">
        <f t="shared" si="109"/>
        <v>486</v>
      </c>
      <c r="D1826">
        <f t="shared" ca="1" si="107"/>
        <v>-1.4999999999999999E-2</v>
      </c>
      <c r="E1826">
        <f t="shared" ca="1" si="110"/>
        <v>0</v>
      </c>
      <c r="F1826">
        <f t="shared" ca="1" si="111"/>
        <v>31</v>
      </c>
      <c r="G1826">
        <f t="shared" ca="1" si="112"/>
        <v>32</v>
      </c>
      <c r="M1826">
        <v>1370</v>
      </c>
      <c r="N1826">
        <v>26.228999999999999</v>
      </c>
    </row>
    <row r="1827" spans="1:14">
      <c r="A1827" s="54">
        <f>formulas!O667</f>
        <v>0</v>
      </c>
      <c r="B1827" s="33">
        <f t="shared" ca="1" si="108"/>
        <v>32</v>
      </c>
      <c r="C1827">
        <f t="shared" si="109"/>
        <v>486</v>
      </c>
      <c r="D1827">
        <f t="shared" ca="1" si="107"/>
        <v>-1.4999999999999999E-2</v>
      </c>
      <c r="E1827">
        <f t="shared" ca="1" si="110"/>
        <v>0</v>
      </c>
      <c r="F1827">
        <f t="shared" ca="1" si="111"/>
        <v>31</v>
      </c>
      <c r="G1827">
        <f t="shared" ca="1" si="112"/>
        <v>32</v>
      </c>
      <c r="M1827">
        <v>1371</v>
      </c>
      <c r="N1827">
        <v>26.25</v>
      </c>
    </row>
    <row r="1828" spans="1:14">
      <c r="A1828" s="54">
        <f>formulas!O668</f>
        <v>0</v>
      </c>
      <c r="B1828" s="33">
        <f t="shared" ca="1" si="108"/>
        <v>32</v>
      </c>
      <c r="C1828">
        <f t="shared" si="109"/>
        <v>486</v>
      </c>
      <c r="D1828">
        <f t="shared" ca="1" si="107"/>
        <v>-1.4999999999999999E-2</v>
      </c>
      <c r="E1828">
        <f t="shared" ca="1" si="110"/>
        <v>0</v>
      </c>
      <c r="F1828">
        <f t="shared" ca="1" si="111"/>
        <v>31</v>
      </c>
      <c r="G1828">
        <f t="shared" ca="1" si="112"/>
        <v>32</v>
      </c>
      <c r="M1828">
        <v>1372</v>
      </c>
      <c r="N1828">
        <v>26.271999999999998</v>
      </c>
    </row>
    <row r="1829" spans="1:14">
      <c r="A1829" s="54">
        <f>formulas!O669</f>
        <v>0</v>
      </c>
      <c r="B1829" s="33">
        <f t="shared" ca="1" si="108"/>
        <v>32</v>
      </c>
      <c r="C1829">
        <f t="shared" si="109"/>
        <v>486</v>
      </c>
      <c r="D1829">
        <f t="shared" ca="1" si="107"/>
        <v>-1.4999999999999999E-2</v>
      </c>
      <c r="E1829">
        <f t="shared" ca="1" si="110"/>
        <v>0</v>
      </c>
      <c r="F1829">
        <f t="shared" ca="1" si="111"/>
        <v>31</v>
      </c>
      <c r="G1829">
        <f t="shared" ca="1" si="112"/>
        <v>32</v>
      </c>
      <c r="M1829">
        <v>1373</v>
      </c>
      <c r="N1829">
        <v>26.294</v>
      </c>
    </row>
    <row r="1830" spans="1:14">
      <c r="A1830" s="54">
        <f>formulas!O670</f>
        <v>0</v>
      </c>
      <c r="B1830" s="33">
        <f t="shared" ca="1" si="108"/>
        <v>32</v>
      </c>
      <c r="C1830">
        <f t="shared" si="109"/>
        <v>486</v>
      </c>
      <c r="D1830">
        <f t="shared" ca="1" si="107"/>
        <v>-1.4999999999999999E-2</v>
      </c>
      <c r="E1830">
        <f t="shared" ca="1" si="110"/>
        <v>0</v>
      </c>
      <c r="F1830">
        <f t="shared" ca="1" si="111"/>
        <v>31</v>
      </c>
      <c r="G1830">
        <f t="shared" ca="1" si="112"/>
        <v>32</v>
      </c>
      <c r="M1830">
        <v>1374</v>
      </c>
      <c r="N1830">
        <v>26.315999999999999</v>
      </c>
    </row>
    <row r="1831" spans="1:14">
      <c r="A1831" s="54">
        <f>formulas!O671</f>
        <v>0</v>
      </c>
      <c r="B1831" s="33">
        <f t="shared" ca="1" si="108"/>
        <v>32</v>
      </c>
      <c r="C1831">
        <f t="shared" si="109"/>
        <v>486</v>
      </c>
      <c r="D1831">
        <f t="shared" ca="1" si="107"/>
        <v>-1.4999999999999999E-2</v>
      </c>
      <c r="E1831">
        <f t="shared" ca="1" si="110"/>
        <v>0</v>
      </c>
      <c r="F1831">
        <f t="shared" ca="1" si="111"/>
        <v>31</v>
      </c>
      <c r="G1831">
        <f t="shared" ca="1" si="112"/>
        <v>32</v>
      </c>
      <c r="M1831">
        <v>1375</v>
      </c>
      <c r="N1831">
        <v>26.338000000000001</v>
      </c>
    </row>
    <row r="1832" spans="1:14">
      <c r="A1832" s="54">
        <f>formulas!O672</f>
        <v>0</v>
      </c>
      <c r="B1832" s="33">
        <f t="shared" ca="1" si="108"/>
        <v>32</v>
      </c>
      <c r="C1832">
        <f t="shared" si="109"/>
        <v>486</v>
      </c>
      <c r="D1832">
        <f t="shared" ca="1" si="107"/>
        <v>-1.4999999999999999E-2</v>
      </c>
      <c r="E1832">
        <f t="shared" ca="1" si="110"/>
        <v>0</v>
      </c>
      <c r="F1832">
        <f t="shared" ca="1" si="111"/>
        <v>31</v>
      </c>
      <c r="G1832">
        <f t="shared" ca="1" si="112"/>
        <v>32</v>
      </c>
      <c r="M1832">
        <v>1376</v>
      </c>
      <c r="N1832">
        <v>26.36</v>
      </c>
    </row>
    <row r="1833" spans="1:14">
      <c r="A1833" s="54">
        <f>formulas!O673</f>
        <v>0</v>
      </c>
      <c r="B1833" s="33">
        <f t="shared" ca="1" si="108"/>
        <v>32</v>
      </c>
      <c r="C1833">
        <f t="shared" si="109"/>
        <v>486</v>
      </c>
      <c r="D1833">
        <f t="shared" ca="1" si="107"/>
        <v>-1.4999999999999999E-2</v>
      </c>
      <c r="E1833">
        <f t="shared" ca="1" si="110"/>
        <v>0</v>
      </c>
      <c r="F1833">
        <f t="shared" ca="1" si="111"/>
        <v>31</v>
      </c>
      <c r="G1833">
        <f t="shared" ca="1" si="112"/>
        <v>32</v>
      </c>
      <c r="M1833">
        <v>1377</v>
      </c>
      <c r="N1833">
        <v>26.381</v>
      </c>
    </row>
    <row r="1834" spans="1:14">
      <c r="A1834" s="54">
        <f>formulas!O674</f>
        <v>0</v>
      </c>
      <c r="B1834" s="33">
        <f t="shared" ca="1" si="108"/>
        <v>32</v>
      </c>
      <c r="C1834">
        <f t="shared" si="109"/>
        <v>486</v>
      </c>
      <c r="D1834">
        <f t="shared" ca="1" si="107"/>
        <v>-1.4999999999999999E-2</v>
      </c>
      <c r="E1834">
        <f t="shared" ca="1" si="110"/>
        <v>0</v>
      </c>
      <c r="F1834">
        <f t="shared" ca="1" si="111"/>
        <v>31</v>
      </c>
      <c r="G1834">
        <f t="shared" ca="1" si="112"/>
        <v>32</v>
      </c>
      <c r="M1834">
        <v>1378</v>
      </c>
      <c r="N1834">
        <v>26.402999999999999</v>
      </c>
    </row>
    <row r="1835" spans="1:14">
      <c r="A1835" s="54">
        <f>formulas!O675</f>
        <v>0</v>
      </c>
      <c r="B1835" s="33">
        <f t="shared" ca="1" si="108"/>
        <v>32</v>
      </c>
      <c r="C1835">
        <f t="shared" si="109"/>
        <v>486</v>
      </c>
      <c r="D1835">
        <f t="shared" ca="1" si="107"/>
        <v>-1.4999999999999999E-2</v>
      </c>
      <c r="E1835">
        <f t="shared" ca="1" si="110"/>
        <v>0</v>
      </c>
      <c r="F1835">
        <f t="shared" ca="1" si="111"/>
        <v>31</v>
      </c>
      <c r="G1835">
        <f t="shared" ca="1" si="112"/>
        <v>32</v>
      </c>
      <c r="M1835">
        <v>1379</v>
      </c>
      <c r="N1835">
        <v>26.425000000000001</v>
      </c>
    </row>
    <row r="1836" spans="1:14">
      <c r="A1836" s="54">
        <f>formulas!O676</f>
        <v>0</v>
      </c>
      <c r="B1836" s="33">
        <f t="shared" ca="1" si="108"/>
        <v>32</v>
      </c>
      <c r="C1836">
        <f t="shared" si="109"/>
        <v>486</v>
      </c>
      <c r="D1836">
        <f t="shared" ca="1" si="107"/>
        <v>-1.4999999999999999E-2</v>
      </c>
      <c r="E1836">
        <f t="shared" ca="1" si="110"/>
        <v>0</v>
      </c>
      <c r="F1836">
        <f t="shared" ca="1" si="111"/>
        <v>31</v>
      </c>
      <c r="G1836">
        <f t="shared" ca="1" si="112"/>
        <v>32</v>
      </c>
      <c r="M1836">
        <v>1380</v>
      </c>
      <c r="N1836">
        <v>26.446999999999999</v>
      </c>
    </row>
    <row r="1837" spans="1:14">
      <c r="A1837" s="54">
        <f>formulas!O677</f>
        <v>0</v>
      </c>
      <c r="B1837" s="33">
        <f t="shared" ca="1" si="108"/>
        <v>32</v>
      </c>
      <c r="C1837">
        <f t="shared" si="109"/>
        <v>486</v>
      </c>
      <c r="D1837">
        <f t="shared" ca="1" si="107"/>
        <v>-1.4999999999999999E-2</v>
      </c>
      <c r="E1837">
        <f t="shared" ca="1" si="110"/>
        <v>0</v>
      </c>
      <c r="F1837">
        <f t="shared" ca="1" si="111"/>
        <v>31</v>
      </c>
      <c r="G1837">
        <f t="shared" ca="1" si="112"/>
        <v>32</v>
      </c>
      <c r="M1837">
        <v>1381</v>
      </c>
      <c r="N1837">
        <v>26.469000000000001</v>
      </c>
    </row>
    <row r="1838" spans="1:14">
      <c r="A1838" s="54">
        <f>formulas!O678</f>
        <v>0</v>
      </c>
      <c r="B1838" s="33">
        <f t="shared" ca="1" si="108"/>
        <v>32</v>
      </c>
      <c r="C1838">
        <f t="shared" si="109"/>
        <v>486</v>
      </c>
      <c r="D1838">
        <f t="shared" ca="1" si="107"/>
        <v>-1.4999999999999999E-2</v>
      </c>
      <c r="E1838">
        <f t="shared" ca="1" si="110"/>
        <v>0</v>
      </c>
      <c r="F1838">
        <f t="shared" ca="1" si="111"/>
        <v>31</v>
      </c>
      <c r="G1838">
        <f t="shared" ca="1" si="112"/>
        <v>32</v>
      </c>
      <c r="M1838">
        <v>1382</v>
      </c>
      <c r="N1838">
        <v>26.491</v>
      </c>
    </row>
    <row r="1839" spans="1:14">
      <c r="A1839" s="54">
        <f>formulas!O679</f>
        <v>0</v>
      </c>
      <c r="B1839" s="33">
        <f t="shared" ca="1" si="108"/>
        <v>32</v>
      </c>
      <c r="C1839">
        <f t="shared" si="109"/>
        <v>486</v>
      </c>
      <c r="D1839">
        <f t="shared" ca="1" si="107"/>
        <v>-1.4999999999999999E-2</v>
      </c>
      <c r="E1839">
        <f t="shared" ca="1" si="110"/>
        <v>0</v>
      </c>
      <c r="F1839">
        <f t="shared" ca="1" si="111"/>
        <v>31</v>
      </c>
      <c r="G1839">
        <f t="shared" ca="1" si="112"/>
        <v>32</v>
      </c>
      <c r="M1839">
        <v>1383</v>
      </c>
      <c r="N1839">
        <v>26.512</v>
      </c>
    </row>
    <row r="1840" spans="1:14">
      <c r="A1840" s="54">
        <f>formulas!O680</f>
        <v>0</v>
      </c>
      <c r="B1840" s="33">
        <f t="shared" ca="1" si="108"/>
        <v>32</v>
      </c>
      <c r="C1840">
        <f t="shared" si="109"/>
        <v>486</v>
      </c>
      <c r="D1840">
        <f t="shared" ca="1" si="107"/>
        <v>-1.4999999999999999E-2</v>
      </c>
      <c r="E1840">
        <f t="shared" ca="1" si="110"/>
        <v>0</v>
      </c>
      <c r="F1840">
        <f t="shared" ca="1" si="111"/>
        <v>31</v>
      </c>
      <c r="G1840">
        <f t="shared" ca="1" si="112"/>
        <v>32</v>
      </c>
      <c r="M1840">
        <v>1384</v>
      </c>
      <c r="N1840">
        <v>26.533999999999999</v>
      </c>
    </row>
    <row r="1841" spans="1:14">
      <c r="A1841" s="54">
        <f>formulas!O681</f>
        <v>0</v>
      </c>
      <c r="B1841" s="33">
        <f t="shared" ca="1" si="108"/>
        <v>32</v>
      </c>
      <c r="C1841">
        <f t="shared" si="109"/>
        <v>486</v>
      </c>
      <c r="D1841">
        <f t="shared" ref="D1841:D1904" ca="1" si="113">INDIRECT(ADDRESS(C1841+1,14))</f>
        <v>-1.4999999999999999E-2</v>
      </c>
      <c r="E1841">
        <f t="shared" ca="1" si="110"/>
        <v>0</v>
      </c>
      <c r="F1841">
        <f t="shared" ca="1" si="111"/>
        <v>31</v>
      </c>
      <c r="G1841">
        <f t="shared" ca="1" si="112"/>
        <v>32</v>
      </c>
      <c r="M1841">
        <v>1385</v>
      </c>
      <c r="N1841">
        <v>26.556000000000001</v>
      </c>
    </row>
    <row r="1842" spans="1:14">
      <c r="A1842" s="54">
        <f>formulas!O682</f>
        <v>0</v>
      </c>
      <c r="B1842" s="33">
        <f t="shared" ca="1" si="108"/>
        <v>32</v>
      </c>
      <c r="C1842">
        <f t="shared" si="109"/>
        <v>486</v>
      </c>
      <c r="D1842">
        <f t="shared" ca="1" si="113"/>
        <v>-1.4999999999999999E-2</v>
      </c>
      <c r="E1842">
        <f t="shared" ca="1" si="110"/>
        <v>0</v>
      </c>
      <c r="F1842">
        <f t="shared" ca="1" si="111"/>
        <v>31</v>
      </c>
      <c r="G1842">
        <f t="shared" ca="1" si="112"/>
        <v>32</v>
      </c>
      <c r="M1842">
        <v>1386</v>
      </c>
      <c r="N1842">
        <v>26.577999999999999</v>
      </c>
    </row>
    <row r="1843" spans="1:14">
      <c r="A1843" s="54">
        <f>formulas!O683</f>
        <v>0</v>
      </c>
      <c r="B1843" s="33">
        <f t="shared" ca="1" si="108"/>
        <v>32</v>
      </c>
      <c r="C1843">
        <f t="shared" si="109"/>
        <v>486</v>
      </c>
      <c r="D1843">
        <f t="shared" ca="1" si="113"/>
        <v>-1.4999999999999999E-2</v>
      </c>
      <c r="E1843">
        <f t="shared" ca="1" si="110"/>
        <v>0</v>
      </c>
      <c r="F1843">
        <f t="shared" ca="1" si="111"/>
        <v>31</v>
      </c>
      <c r="G1843">
        <f t="shared" ca="1" si="112"/>
        <v>32</v>
      </c>
      <c r="M1843">
        <v>1387</v>
      </c>
      <c r="N1843">
        <v>26.6</v>
      </c>
    </row>
    <row r="1844" spans="1:14">
      <c r="A1844" s="54">
        <f>formulas!O684</f>
        <v>0</v>
      </c>
      <c r="B1844" s="33">
        <f t="shared" ca="1" si="108"/>
        <v>32</v>
      </c>
      <c r="C1844">
        <f t="shared" si="109"/>
        <v>486</v>
      </c>
      <c r="D1844">
        <f t="shared" ca="1" si="113"/>
        <v>-1.4999999999999999E-2</v>
      </c>
      <c r="E1844">
        <f t="shared" ca="1" si="110"/>
        <v>0</v>
      </c>
      <c r="F1844">
        <f t="shared" ca="1" si="111"/>
        <v>31</v>
      </c>
      <c r="G1844">
        <f t="shared" ca="1" si="112"/>
        <v>32</v>
      </c>
      <c r="M1844">
        <v>1388</v>
      </c>
      <c r="N1844">
        <v>26.622</v>
      </c>
    </row>
    <row r="1845" spans="1:14">
      <c r="A1845" s="54">
        <f>formulas!O685</f>
        <v>0</v>
      </c>
      <c r="B1845" s="33">
        <f t="shared" ca="1" si="108"/>
        <v>32</v>
      </c>
      <c r="C1845">
        <f t="shared" si="109"/>
        <v>486</v>
      </c>
      <c r="D1845">
        <f t="shared" ca="1" si="113"/>
        <v>-1.4999999999999999E-2</v>
      </c>
      <c r="E1845">
        <f t="shared" ca="1" si="110"/>
        <v>0</v>
      </c>
      <c r="F1845">
        <f t="shared" ca="1" si="111"/>
        <v>31</v>
      </c>
      <c r="G1845">
        <f t="shared" ca="1" si="112"/>
        <v>32</v>
      </c>
      <c r="M1845">
        <v>1389</v>
      </c>
      <c r="N1845">
        <v>26.643000000000001</v>
      </c>
    </row>
    <row r="1846" spans="1:14">
      <c r="A1846" s="54">
        <f>formulas!O686</f>
        <v>0</v>
      </c>
      <c r="B1846" s="33">
        <f t="shared" ca="1" si="108"/>
        <v>32</v>
      </c>
      <c r="C1846">
        <f t="shared" si="109"/>
        <v>486</v>
      </c>
      <c r="D1846">
        <f t="shared" ca="1" si="113"/>
        <v>-1.4999999999999999E-2</v>
      </c>
      <c r="E1846">
        <f t="shared" ca="1" si="110"/>
        <v>0</v>
      </c>
      <c r="F1846">
        <f t="shared" ca="1" si="111"/>
        <v>31</v>
      </c>
      <c r="G1846">
        <f t="shared" ca="1" si="112"/>
        <v>32</v>
      </c>
      <c r="M1846">
        <v>1390</v>
      </c>
      <c r="N1846">
        <v>26.664999999999999</v>
      </c>
    </row>
    <row r="1847" spans="1:14">
      <c r="A1847" s="54">
        <f>formulas!O687</f>
        <v>0</v>
      </c>
      <c r="B1847" s="33">
        <f t="shared" ca="1" si="108"/>
        <v>32</v>
      </c>
      <c r="C1847">
        <f t="shared" si="109"/>
        <v>486</v>
      </c>
      <c r="D1847">
        <f t="shared" ca="1" si="113"/>
        <v>-1.4999999999999999E-2</v>
      </c>
      <c r="E1847">
        <f t="shared" ca="1" si="110"/>
        <v>0</v>
      </c>
      <c r="F1847">
        <f t="shared" ca="1" si="111"/>
        <v>31</v>
      </c>
      <c r="G1847">
        <f t="shared" ca="1" si="112"/>
        <v>32</v>
      </c>
      <c r="M1847">
        <v>1391</v>
      </c>
      <c r="N1847">
        <v>26.687000000000001</v>
      </c>
    </row>
    <row r="1848" spans="1:14">
      <c r="A1848" s="54">
        <f>formulas!O688</f>
        <v>0</v>
      </c>
      <c r="B1848" s="33">
        <f t="shared" ca="1" si="108"/>
        <v>32</v>
      </c>
      <c r="C1848">
        <f t="shared" si="109"/>
        <v>486</v>
      </c>
      <c r="D1848">
        <f t="shared" ca="1" si="113"/>
        <v>-1.4999999999999999E-2</v>
      </c>
      <c r="E1848">
        <f t="shared" ca="1" si="110"/>
        <v>0</v>
      </c>
      <c r="F1848">
        <f t="shared" ca="1" si="111"/>
        <v>31</v>
      </c>
      <c r="G1848">
        <f t="shared" ca="1" si="112"/>
        <v>32</v>
      </c>
      <c r="M1848">
        <v>1392</v>
      </c>
      <c r="N1848">
        <v>26.709</v>
      </c>
    </row>
    <row r="1849" spans="1:14">
      <c r="A1849" s="54">
        <f>formulas!O689</f>
        <v>0</v>
      </c>
      <c r="B1849" s="33">
        <f t="shared" ca="1" si="108"/>
        <v>32</v>
      </c>
      <c r="C1849">
        <f t="shared" si="109"/>
        <v>486</v>
      </c>
      <c r="D1849">
        <f t="shared" ca="1" si="113"/>
        <v>-1.4999999999999999E-2</v>
      </c>
      <c r="E1849">
        <f t="shared" ca="1" si="110"/>
        <v>0</v>
      </c>
      <c r="F1849">
        <f t="shared" ca="1" si="111"/>
        <v>31</v>
      </c>
      <c r="G1849">
        <f t="shared" ca="1" si="112"/>
        <v>32</v>
      </c>
      <c r="M1849">
        <v>1393</v>
      </c>
      <c r="N1849">
        <v>26.731000000000002</v>
      </c>
    </row>
    <row r="1850" spans="1:14">
      <c r="A1850" s="54">
        <f>formulas!O690</f>
        <v>0</v>
      </c>
      <c r="B1850" s="33">
        <f t="shared" ca="1" si="108"/>
        <v>32</v>
      </c>
      <c r="C1850">
        <f t="shared" si="109"/>
        <v>486</v>
      </c>
      <c r="D1850">
        <f t="shared" ca="1" si="113"/>
        <v>-1.4999999999999999E-2</v>
      </c>
      <c r="E1850">
        <f t="shared" ca="1" si="110"/>
        <v>0</v>
      </c>
      <c r="F1850">
        <f t="shared" ca="1" si="111"/>
        <v>31</v>
      </c>
      <c r="G1850">
        <f t="shared" ca="1" si="112"/>
        <v>32</v>
      </c>
      <c r="M1850">
        <v>1394</v>
      </c>
      <c r="N1850">
        <v>26.751999999999999</v>
      </c>
    </row>
    <row r="1851" spans="1:14">
      <c r="A1851" s="54">
        <f>formulas!O691</f>
        <v>0</v>
      </c>
      <c r="B1851" s="33">
        <f t="shared" ca="1" si="108"/>
        <v>32</v>
      </c>
      <c r="C1851">
        <f t="shared" si="109"/>
        <v>486</v>
      </c>
      <c r="D1851">
        <f t="shared" ca="1" si="113"/>
        <v>-1.4999999999999999E-2</v>
      </c>
      <c r="E1851">
        <f t="shared" ca="1" si="110"/>
        <v>0</v>
      </c>
      <c r="F1851">
        <f t="shared" ca="1" si="111"/>
        <v>31</v>
      </c>
      <c r="G1851">
        <f t="shared" ca="1" si="112"/>
        <v>32</v>
      </c>
      <c r="M1851">
        <v>1395</v>
      </c>
      <c r="N1851">
        <v>26.774000000000001</v>
      </c>
    </row>
    <row r="1852" spans="1:14">
      <c r="A1852" s="54">
        <f>formulas!O692</f>
        <v>0</v>
      </c>
      <c r="B1852" s="33">
        <f t="shared" ca="1" si="108"/>
        <v>32</v>
      </c>
      <c r="C1852">
        <f t="shared" si="109"/>
        <v>486</v>
      </c>
      <c r="D1852">
        <f t="shared" ca="1" si="113"/>
        <v>-1.4999999999999999E-2</v>
      </c>
      <c r="E1852">
        <f t="shared" ca="1" si="110"/>
        <v>0</v>
      </c>
      <c r="F1852">
        <f t="shared" ca="1" si="111"/>
        <v>31</v>
      </c>
      <c r="G1852">
        <f t="shared" ca="1" si="112"/>
        <v>32</v>
      </c>
      <c r="M1852">
        <v>1396</v>
      </c>
      <c r="N1852">
        <v>26.795999999999999</v>
      </c>
    </row>
    <row r="1853" spans="1:14">
      <c r="A1853" s="54">
        <f>formulas!O693</f>
        <v>0</v>
      </c>
      <c r="B1853" s="33">
        <f t="shared" ca="1" si="108"/>
        <v>32</v>
      </c>
      <c r="C1853">
        <f t="shared" si="109"/>
        <v>486</v>
      </c>
      <c r="D1853">
        <f t="shared" ca="1" si="113"/>
        <v>-1.4999999999999999E-2</v>
      </c>
      <c r="E1853">
        <f t="shared" ca="1" si="110"/>
        <v>0</v>
      </c>
      <c r="F1853">
        <f t="shared" ca="1" si="111"/>
        <v>31</v>
      </c>
      <c r="G1853">
        <f t="shared" ca="1" si="112"/>
        <v>32</v>
      </c>
      <c r="M1853">
        <v>1397</v>
      </c>
      <c r="N1853">
        <v>26.818000000000001</v>
      </c>
    </row>
    <row r="1854" spans="1:14">
      <c r="A1854" s="54">
        <f>formulas!O694</f>
        <v>0</v>
      </c>
      <c r="B1854" s="33">
        <f t="shared" ca="1" si="108"/>
        <v>32</v>
      </c>
      <c r="C1854">
        <f t="shared" si="109"/>
        <v>486</v>
      </c>
      <c r="D1854">
        <f t="shared" ca="1" si="113"/>
        <v>-1.4999999999999999E-2</v>
      </c>
      <c r="E1854">
        <f t="shared" ca="1" si="110"/>
        <v>0</v>
      </c>
      <c r="F1854">
        <f t="shared" ca="1" si="111"/>
        <v>31</v>
      </c>
      <c r="G1854">
        <f t="shared" ca="1" si="112"/>
        <v>32</v>
      </c>
      <c r="M1854">
        <v>1398</v>
      </c>
      <c r="N1854">
        <v>26.84</v>
      </c>
    </row>
    <row r="1855" spans="1:14">
      <c r="A1855" s="54">
        <f>formulas!O695</f>
        <v>0</v>
      </c>
      <c r="B1855" s="33">
        <f t="shared" ca="1" si="108"/>
        <v>32</v>
      </c>
      <c r="C1855">
        <f t="shared" si="109"/>
        <v>486</v>
      </c>
      <c r="D1855">
        <f t="shared" ca="1" si="113"/>
        <v>-1.4999999999999999E-2</v>
      </c>
      <c r="E1855">
        <f t="shared" ca="1" si="110"/>
        <v>0</v>
      </c>
      <c r="F1855">
        <f t="shared" ca="1" si="111"/>
        <v>31</v>
      </c>
      <c r="G1855">
        <f t="shared" ca="1" si="112"/>
        <v>32</v>
      </c>
      <c r="M1855">
        <v>1399</v>
      </c>
      <c r="N1855">
        <v>26.861999999999998</v>
      </c>
    </row>
    <row r="1856" spans="1:14">
      <c r="A1856" s="54">
        <f>formulas!O696</f>
        <v>0</v>
      </c>
      <c r="B1856" s="33">
        <f t="shared" ca="1" si="108"/>
        <v>32</v>
      </c>
      <c r="C1856">
        <f t="shared" si="109"/>
        <v>486</v>
      </c>
      <c r="D1856">
        <f t="shared" ca="1" si="113"/>
        <v>-1.4999999999999999E-2</v>
      </c>
      <c r="E1856">
        <f t="shared" ca="1" si="110"/>
        <v>0</v>
      </c>
      <c r="F1856">
        <f t="shared" ca="1" si="111"/>
        <v>31</v>
      </c>
      <c r="G1856">
        <f t="shared" ca="1" si="112"/>
        <v>32</v>
      </c>
      <c r="M1856">
        <v>1400</v>
      </c>
      <c r="N1856">
        <v>26.882999999999999</v>
      </c>
    </row>
    <row r="1857" spans="1:14">
      <c r="A1857" s="54">
        <f>formulas!O697</f>
        <v>0</v>
      </c>
      <c r="B1857" s="33">
        <f t="shared" ca="1" si="108"/>
        <v>32</v>
      </c>
      <c r="C1857">
        <f t="shared" si="109"/>
        <v>486</v>
      </c>
      <c r="D1857">
        <f t="shared" ca="1" si="113"/>
        <v>-1.4999999999999999E-2</v>
      </c>
      <c r="E1857">
        <f t="shared" ca="1" si="110"/>
        <v>0</v>
      </c>
      <c r="F1857">
        <f t="shared" ca="1" si="111"/>
        <v>31</v>
      </c>
      <c r="G1857">
        <f t="shared" ca="1" si="112"/>
        <v>32</v>
      </c>
      <c r="M1857">
        <v>1401</v>
      </c>
      <c r="N1857">
        <v>26.905000000000001</v>
      </c>
    </row>
    <row r="1858" spans="1:14">
      <c r="A1858" s="54">
        <f>formulas!O698</f>
        <v>0</v>
      </c>
      <c r="B1858" s="33">
        <f t="shared" ca="1" si="108"/>
        <v>32</v>
      </c>
      <c r="C1858">
        <f t="shared" si="109"/>
        <v>486</v>
      </c>
      <c r="D1858">
        <f t="shared" ca="1" si="113"/>
        <v>-1.4999999999999999E-2</v>
      </c>
      <c r="E1858">
        <f t="shared" ca="1" si="110"/>
        <v>0</v>
      </c>
      <c r="F1858">
        <f t="shared" ca="1" si="111"/>
        <v>31</v>
      </c>
      <c r="G1858">
        <f t="shared" ca="1" si="112"/>
        <v>32</v>
      </c>
      <c r="M1858">
        <v>1402</v>
      </c>
      <c r="N1858">
        <v>26.927</v>
      </c>
    </row>
    <row r="1859" spans="1:14">
      <c r="A1859" s="54">
        <f>formulas!O699</f>
        <v>0</v>
      </c>
      <c r="B1859" s="33">
        <f t="shared" ca="1" si="108"/>
        <v>32</v>
      </c>
      <c r="C1859">
        <f t="shared" si="109"/>
        <v>486</v>
      </c>
      <c r="D1859">
        <f t="shared" ca="1" si="113"/>
        <v>-1.4999999999999999E-2</v>
      </c>
      <c r="E1859">
        <f t="shared" ca="1" si="110"/>
        <v>0</v>
      </c>
      <c r="F1859">
        <f t="shared" ca="1" si="111"/>
        <v>31</v>
      </c>
      <c r="G1859">
        <f t="shared" ca="1" si="112"/>
        <v>32</v>
      </c>
      <c r="M1859">
        <v>1403</v>
      </c>
      <c r="N1859">
        <v>26.949000000000002</v>
      </c>
    </row>
    <row r="1860" spans="1:14">
      <c r="A1860" s="54">
        <f>formulas!O700</f>
        <v>0</v>
      </c>
      <c r="B1860" s="33">
        <f t="shared" ca="1" si="108"/>
        <v>32</v>
      </c>
      <c r="C1860">
        <f t="shared" si="109"/>
        <v>486</v>
      </c>
      <c r="D1860">
        <f t="shared" ca="1" si="113"/>
        <v>-1.4999999999999999E-2</v>
      </c>
      <c r="E1860">
        <f t="shared" ca="1" si="110"/>
        <v>0</v>
      </c>
      <c r="F1860">
        <f t="shared" ca="1" si="111"/>
        <v>31</v>
      </c>
      <c r="G1860">
        <f t="shared" ca="1" si="112"/>
        <v>32</v>
      </c>
      <c r="M1860">
        <v>1404</v>
      </c>
      <c r="N1860">
        <v>26.971</v>
      </c>
    </row>
    <row r="1861" spans="1:14">
      <c r="A1861" s="54">
        <f>formulas!O701</f>
        <v>0</v>
      </c>
      <c r="B1861" s="33">
        <f t="shared" ca="1" si="108"/>
        <v>32</v>
      </c>
      <c r="C1861">
        <f t="shared" si="109"/>
        <v>486</v>
      </c>
      <c r="D1861">
        <f t="shared" ca="1" si="113"/>
        <v>-1.4999999999999999E-2</v>
      </c>
      <c r="E1861">
        <f t="shared" ca="1" si="110"/>
        <v>0</v>
      </c>
      <c r="F1861">
        <f t="shared" ca="1" si="111"/>
        <v>31</v>
      </c>
      <c r="G1861">
        <f t="shared" ca="1" si="112"/>
        <v>32</v>
      </c>
      <c r="M1861">
        <v>1405</v>
      </c>
      <c r="N1861">
        <v>26.992999999999999</v>
      </c>
    </row>
    <row r="1862" spans="1:14">
      <c r="A1862" s="54">
        <f>formulas!O702</f>
        <v>0</v>
      </c>
      <c r="B1862" s="33">
        <f t="shared" ca="1" si="108"/>
        <v>32</v>
      </c>
      <c r="C1862">
        <f t="shared" si="109"/>
        <v>486</v>
      </c>
      <c r="D1862">
        <f t="shared" ca="1" si="113"/>
        <v>-1.4999999999999999E-2</v>
      </c>
      <c r="E1862">
        <f t="shared" ca="1" si="110"/>
        <v>0</v>
      </c>
      <c r="F1862">
        <f t="shared" ca="1" si="111"/>
        <v>31</v>
      </c>
      <c r="G1862">
        <f t="shared" ca="1" si="112"/>
        <v>32</v>
      </c>
      <c r="M1862">
        <v>1406</v>
      </c>
      <c r="N1862">
        <v>27.013999999999999</v>
      </c>
    </row>
    <row r="1863" spans="1:14">
      <c r="A1863" s="54">
        <f>formulas!O703</f>
        <v>0</v>
      </c>
      <c r="B1863" s="33">
        <f t="shared" ca="1" si="108"/>
        <v>32</v>
      </c>
      <c r="C1863">
        <f t="shared" si="109"/>
        <v>486</v>
      </c>
      <c r="D1863">
        <f t="shared" ca="1" si="113"/>
        <v>-1.4999999999999999E-2</v>
      </c>
      <c r="E1863">
        <f t="shared" ca="1" si="110"/>
        <v>0</v>
      </c>
      <c r="F1863">
        <f t="shared" ca="1" si="111"/>
        <v>31</v>
      </c>
      <c r="G1863">
        <f t="shared" ca="1" si="112"/>
        <v>32</v>
      </c>
      <c r="M1863">
        <v>1407</v>
      </c>
      <c r="N1863">
        <v>27.036000000000001</v>
      </c>
    </row>
    <row r="1864" spans="1:14">
      <c r="A1864" s="54">
        <f>formulas!O704</f>
        <v>0</v>
      </c>
      <c r="B1864" s="33">
        <f t="shared" ca="1" si="108"/>
        <v>32</v>
      </c>
      <c r="C1864">
        <f t="shared" si="109"/>
        <v>486</v>
      </c>
      <c r="D1864">
        <f t="shared" ca="1" si="113"/>
        <v>-1.4999999999999999E-2</v>
      </c>
      <c r="E1864">
        <f t="shared" ca="1" si="110"/>
        <v>0</v>
      </c>
      <c r="F1864">
        <f t="shared" ca="1" si="111"/>
        <v>31</v>
      </c>
      <c r="G1864">
        <f t="shared" ca="1" si="112"/>
        <v>32</v>
      </c>
      <c r="M1864">
        <v>1408</v>
      </c>
      <c r="N1864">
        <v>27.058</v>
      </c>
    </row>
    <row r="1865" spans="1:14">
      <c r="A1865" s="54">
        <f>formulas!O705</f>
        <v>0</v>
      </c>
      <c r="B1865" s="33">
        <f t="shared" ca="1" si="108"/>
        <v>32</v>
      </c>
      <c r="C1865">
        <f t="shared" si="109"/>
        <v>486</v>
      </c>
      <c r="D1865">
        <f t="shared" ca="1" si="113"/>
        <v>-1.4999999999999999E-2</v>
      </c>
      <c r="E1865">
        <f t="shared" ca="1" si="110"/>
        <v>0</v>
      </c>
      <c r="F1865">
        <f t="shared" ca="1" si="111"/>
        <v>31</v>
      </c>
      <c r="G1865">
        <f t="shared" ca="1" si="112"/>
        <v>32</v>
      </c>
      <c r="M1865">
        <v>1409</v>
      </c>
      <c r="N1865">
        <v>27.08</v>
      </c>
    </row>
    <row r="1866" spans="1:14">
      <c r="A1866" s="54">
        <f>formulas!O706</f>
        <v>0</v>
      </c>
      <c r="B1866" s="33">
        <f t="shared" ca="1" si="108"/>
        <v>32</v>
      </c>
      <c r="C1866">
        <f t="shared" si="109"/>
        <v>486</v>
      </c>
      <c r="D1866">
        <f t="shared" ca="1" si="113"/>
        <v>-1.4999999999999999E-2</v>
      </c>
      <c r="E1866">
        <f t="shared" ca="1" si="110"/>
        <v>0</v>
      </c>
      <c r="F1866">
        <f t="shared" ca="1" si="111"/>
        <v>31</v>
      </c>
      <c r="G1866">
        <f t="shared" ca="1" si="112"/>
        <v>32</v>
      </c>
      <c r="M1866">
        <v>1410</v>
      </c>
      <c r="N1866">
        <v>27.102</v>
      </c>
    </row>
    <row r="1867" spans="1:14">
      <c r="A1867" s="54">
        <f>formulas!O707</f>
        <v>0</v>
      </c>
      <c r="B1867" s="33">
        <f t="shared" ca="1" si="108"/>
        <v>32</v>
      </c>
      <c r="C1867">
        <f t="shared" si="109"/>
        <v>486</v>
      </c>
      <c r="D1867">
        <f t="shared" ca="1" si="113"/>
        <v>-1.4999999999999999E-2</v>
      </c>
      <c r="E1867">
        <f t="shared" ca="1" si="110"/>
        <v>0</v>
      </c>
      <c r="F1867">
        <f t="shared" ca="1" si="111"/>
        <v>31</v>
      </c>
      <c r="G1867">
        <f t="shared" ca="1" si="112"/>
        <v>32</v>
      </c>
      <c r="M1867">
        <v>1411</v>
      </c>
      <c r="N1867">
        <v>27.123999999999999</v>
      </c>
    </row>
    <row r="1868" spans="1:14">
      <c r="A1868" s="54">
        <f>formulas!O708</f>
        <v>0</v>
      </c>
      <c r="B1868" s="33">
        <f t="shared" ca="1" si="108"/>
        <v>32</v>
      </c>
      <c r="C1868">
        <f t="shared" si="109"/>
        <v>486</v>
      </c>
      <c r="D1868">
        <f t="shared" ca="1" si="113"/>
        <v>-1.4999999999999999E-2</v>
      </c>
      <c r="E1868">
        <f t="shared" ca="1" si="110"/>
        <v>0</v>
      </c>
      <c r="F1868">
        <f t="shared" ca="1" si="111"/>
        <v>31</v>
      </c>
      <c r="G1868">
        <f t="shared" ca="1" si="112"/>
        <v>32</v>
      </c>
      <c r="M1868">
        <v>1412</v>
      </c>
      <c r="N1868">
        <v>27.145</v>
      </c>
    </row>
    <row r="1869" spans="1:14">
      <c r="A1869" s="54">
        <f>formulas!O709</f>
        <v>0</v>
      </c>
      <c r="B1869" s="33">
        <f t="shared" ca="1" si="108"/>
        <v>32</v>
      </c>
      <c r="C1869">
        <f t="shared" si="109"/>
        <v>486</v>
      </c>
      <c r="D1869">
        <f t="shared" ca="1" si="113"/>
        <v>-1.4999999999999999E-2</v>
      </c>
      <c r="E1869">
        <f t="shared" ca="1" si="110"/>
        <v>0</v>
      </c>
      <c r="F1869">
        <f t="shared" ca="1" si="111"/>
        <v>31</v>
      </c>
      <c r="G1869">
        <f t="shared" ca="1" si="112"/>
        <v>32</v>
      </c>
      <c r="M1869">
        <v>1413</v>
      </c>
      <c r="N1869">
        <v>27.167000000000002</v>
      </c>
    </row>
    <row r="1870" spans="1:14">
      <c r="A1870" s="54">
        <f>formulas!O710</f>
        <v>0</v>
      </c>
      <c r="B1870" s="33">
        <f t="shared" ca="1" si="108"/>
        <v>32</v>
      </c>
      <c r="C1870">
        <f t="shared" si="109"/>
        <v>486</v>
      </c>
      <c r="D1870">
        <f t="shared" ca="1" si="113"/>
        <v>-1.4999999999999999E-2</v>
      </c>
      <c r="E1870">
        <f t="shared" ca="1" si="110"/>
        <v>0</v>
      </c>
      <c r="F1870">
        <f t="shared" ca="1" si="111"/>
        <v>31</v>
      </c>
      <c r="G1870">
        <f t="shared" ca="1" si="112"/>
        <v>32</v>
      </c>
      <c r="M1870">
        <v>1414</v>
      </c>
      <c r="N1870">
        <v>27.189</v>
      </c>
    </row>
    <row r="1871" spans="1:14">
      <c r="A1871" s="54">
        <f>formulas!O711</f>
        <v>0</v>
      </c>
      <c r="B1871" s="33">
        <f t="shared" ca="1" si="108"/>
        <v>32</v>
      </c>
      <c r="C1871">
        <f t="shared" si="109"/>
        <v>486</v>
      </c>
      <c r="D1871">
        <f t="shared" ca="1" si="113"/>
        <v>-1.4999999999999999E-2</v>
      </c>
      <c r="E1871">
        <f t="shared" ca="1" si="110"/>
        <v>0</v>
      </c>
      <c r="F1871">
        <f t="shared" ca="1" si="111"/>
        <v>31</v>
      </c>
      <c r="G1871">
        <f t="shared" ca="1" si="112"/>
        <v>32</v>
      </c>
      <c r="M1871">
        <v>1415</v>
      </c>
      <c r="N1871">
        <v>27.210999999999999</v>
      </c>
    </row>
    <row r="1872" spans="1:14">
      <c r="A1872" s="54">
        <f>formulas!O712</f>
        <v>0</v>
      </c>
      <c r="B1872" s="33">
        <f t="shared" ca="1" si="108"/>
        <v>32</v>
      </c>
      <c r="C1872">
        <f t="shared" si="109"/>
        <v>486</v>
      </c>
      <c r="D1872">
        <f t="shared" ca="1" si="113"/>
        <v>-1.4999999999999999E-2</v>
      </c>
      <c r="E1872">
        <f t="shared" ca="1" si="110"/>
        <v>0</v>
      </c>
      <c r="F1872">
        <f t="shared" ca="1" si="111"/>
        <v>31</v>
      </c>
      <c r="G1872">
        <f t="shared" ca="1" si="112"/>
        <v>32</v>
      </c>
      <c r="M1872">
        <v>1416</v>
      </c>
      <c r="N1872">
        <v>27.233000000000001</v>
      </c>
    </row>
    <row r="1873" spans="1:14">
      <c r="A1873" s="54">
        <f>formulas!O713</f>
        <v>0</v>
      </c>
      <c r="B1873" s="33">
        <f t="shared" ca="1" si="108"/>
        <v>32</v>
      </c>
      <c r="C1873">
        <f t="shared" si="109"/>
        <v>486</v>
      </c>
      <c r="D1873">
        <f t="shared" ca="1" si="113"/>
        <v>-1.4999999999999999E-2</v>
      </c>
      <c r="E1873">
        <f t="shared" ca="1" si="110"/>
        <v>0</v>
      </c>
      <c r="F1873">
        <f t="shared" ca="1" si="111"/>
        <v>31</v>
      </c>
      <c r="G1873">
        <f t="shared" ca="1" si="112"/>
        <v>32</v>
      </c>
      <c r="M1873">
        <v>1417</v>
      </c>
      <c r="N1873">
        <v>27.254000000000001</v>
      </c>
    </row>
    <row r="1874" spans="1:14">
      <c r="A1874" s="54">
        <f>formulas!O714</f>
        <v>0</v>
      </c>
      <c r="B1874" s="33">
        <f t="shared" ca="1" si="108"/>
        <v>32</v>
      </c>
      <c r="C1874">
        <f t="shared" si="109"/>
        <v>486</v>
      </c>
      <c r="D1874">
        <f t="shared" ca="1" si="113"/>
        <v>-1.4999999999999999E-2</v>
      </c>
      <c r="E1874">
        <f t="shared" ca="1" si="110"/>
        <v>0</v>
      </c>
      <c r="F1874">
        <f t="shared" ca="1" si="111"/>
        <v>31</v>
      </c>
      <c r="G1874">
        <f t="shared" ca="1" si="112"/>
        <v>32</v>
      </c>
      <c r="M1874">
        <v>1418</v>
      </c>
      <c r="N1874">
        <v>27.276</v>
      </c>
    </row>
    <row r="1875" spans="1:14">
      <c r="A1875" s="54">
        <f>formulas!O715</f>
        <v>0</v>
      </c>
      <c r="B1875" s="33">
        <f t="shared" ca="1" si="108"/>
        <v>32</v>
      </c>
      <c r="C1875">
        <f t="shared" si="109"/>
        <v>486</v>
      </c>
      <c r="D1875">
        <f t="shared" ca="1" si="113"/>
        <v>-1.4999999999999999E-2</v>
      </c>
      <c r="E1875">
        <f t="shared" ca="1" si="110"/>
        <v>0</v>
      </c>
      <c r="F1875">
        <f t="shared" ca="1" si="111"/>
        <v>31</v>
      </c>
      <c r="G1875">
        <f t="shared" ca="1" si="112"/>
        <v>32</v>
      </c>
      <c r="M1875">
        <v>1419</v>
      </c>
      <c r="N1875">
        <v>27.297999999999998</v>
      </c>
    </row>
    <row r="1876" spans="1:14">
      <c r="A1876" s="54">
        <f>formulas!O716</f>
        <v>0</v>
      </c>
      <c r="B1876" s="33">
        <f t="shared" ca="1" si="108"/>
        <v>32</v>
      </c>
      <c r="C1876">
        <f t="shared" si="109"/>
        <v>486</v>
      </c>
      <c r="D1876">
        <f t="shared" ca="1" si="113"/>
        <v>-1.4999999999999999E-2</v>
      </c>
      <c r="E1876">
        <f t="shared" ca="1" si="110"/>
        <v>0</v>
      </c>
      <c r="F1876">
        <f t="shared" ca="1" si="111"/>
        <v>31</v>
      </c>
      <c r="G1876">
        <f t="shared" ca="1" si="112"/>
        <v>32</v>
      </c>
      <c r="M1876">
        <v>1420</v>
      </c>
      <c r="N1876">
        <v>27.32</v>
      </c>
    </row>
    <row r="1877" spans="1:14">
      <c r="A1877" s="54">
        <f>formulas!O717</f>
        <v>0</v>
      </c>
      <c r="B1877" s="33">
        <f t="shared" ref="B1877:B1940" ca="1" si="114">(A1877-D1877)/(E1877-D1877)*(G1877-F1877)+F1877</f>
        <v>32</v>
      </c>
      <c r="C1877">
        <f t="shared" ref="C1877:C1940" si="115">COUNTIF($N$2:$N$25400,"&lt;"&amp;A1877)</f>
        <v>486</v>
      </c>
      <c r="D1877">
        <f t="shared" ca="1" si="113"/>
        <v>-1.4999999999999999E-2</v>
      </c>
      <c r="E1877">
        <f t="shared" ref="E1877:E1940" ca="1" si="116">INDIRECT(ADDRESS(C1877+2,14))</f>
        <v>0</v>
      </c>
      <c r="F1877">
        <f t="shared" ref="F1877:F1940" ca="1" si="117">INDIRECT(ADDRESS(C1877+1,13))</f>
        <v>31</v>
      </c>
      <c r="G1877">
        <f t="shared" ref="G1877:G1940" ca="1" si="118">INDIRECT(ADDRESS(C1877+2,13))</f>
        <v>32</v>
      </c>
      <c r="M1877">
        <v>1421</v>
      </c>
      <c r="N1877">
        <v>27.341999999999999</v>
      </c>
    </row>
    <row r="1878" spans="1:14">
      <c r="A1878" s="54">
        <f>formulas!O718</f>
        <v>0</v>
      </c>
      <c r="B1878" s="33">
        <f t="shared" ca="1" si="114"/>
        <v>32</v>
      </c>
      <c r="C1878">
        <f t="shared" si="115"/>
        <v>486</v>
      </c>
      <c r="D1878">
        <f t="shared" ca="1" si="113"/>
        <v>-1.4999999999999999E-2</v>
      </c>
      <c r="E1878">
        <f t="shared" ca="1" si="116"/>
        <v>0</v>
      </c>
      <c r="F1878">
        <f t="shared" ca="1" si="117"/>
        <v>31</v>
      </c>
      <c r="G1878">
        <f t="shared" ca="1" si="118"/>
        <v>32</v>
      </c>
      <c r="M1878">
        <v>1422</v>
      </c>
      <c r="N1878">
        <v>27.364000000000001</v>
      </c>
    </row>
    <row r="1879" spans="1:14">
      <c r="A1879" s="54">
        <f>formulas!O719</f>
        <v>0</v>
      </c>
      <c r="B1879" s="33">
        <f t="shared" ca="1" si="114"/>
        <v>32</v>
      </c>
      <c r="C1879">
        <f t="shared" si="115"/>
        <v>486</v>
      </c>
      <c r="D1879">
        <f t="shared" ca="1" si="113"/>
        <v>-1.4999999999999999E-2</v>
      </c>
      <c r="E1879">
        <f t="shared" ca="1" si="116"/>
        <v>0</v>
      </c>
      <c r="F1879">
        <f t="shared" ca="1" si="117"/>
        <v>31</v>
      </c>
      <c r="G1879">
        <f t="shared" ca="1" si="118"/>
        <v>32</v>
      </c>
      <c r="M1879">
        <v>1423</v>
      </c>
      <c r="N1879">
        <v>27.385000000000002</v>
      </c>
    </row>
    <row r="1880" spans="1:14">
      <c r="A1880" s="54">
        <f>formulas!O720</f>
        <v>0</v>
      </c>
      <c r="B1880" s="33">
        <f t="shared" ca="1" si="114"/>
        <v>32</v>
      </c>
      <c r="C1880">
        <f t="shared" si="115"/>
        <v>486</v>
      </c>
      <c r="D1880">
        <f t="shared" ca="1" si="113"/>
        <v>-1.4999999999999999E-2</v>
      </c>
      <c r="E1880">
        <f t="shared" ca="1" si="116"/>
        <v>0</v>
      </c>
      <c r="F1880">
        <f t="shared" ca="1" si="117"/>
        <v>31</v>
      </c>
      <c r="G1880">
        <f t="shared" ca="1" si="118"/>
        <v>32</v>
      </c>
      <c r="M1880">
        <v>1424</v>
      </c>
      <c r="N1880">
        <v>27.407</v>
      </c>
    </row>
    <row r="1881" spans="1:14">
      <c r="A1881" s="54">
        <f>formulas!O721</f>
        <v>0</v>
      </c>
      <c r="B1881" s="33">
        <f t="shared" ca="1" si="114"/>
        <v>32</v>
      </c>
      <c r="C1881">
        <f t="shared" si="115"/>
        <v>486</v>
      </c>
      <c r="D1881">
        <f t="shared" ca="1" si="113"/>
        <v>-1.4999999999999999E-2</v>
      </c>
      <c r="E1881">
        <f t="shared" ca="1" si="116"/>
        <v>0</v>
      </c>
      <c r="F1881">
        <f t="shared" ca="1" si="117"/>
        <v>31</v>
      </c>
      <c r="G1881">
        <f t="shared" ca="1" si="118"/>
        <v>32</v>
      </c>
      <c r="M1881">
        <v>1425</v>
      </c>
      <c r="N1881">
        <v>27.428999999999998</v>
      </c>
    </row>
    <row r="1882" spans="1:14">
      <c r="A1882" s="54">
        <f>formulas!O722</f>
        <v>0</v>
      </c>
      <c r="B1882" s="33">
        <f t="shared" ca="1" si="114"/>
        <v>32</v>
      </c>
      <c r="C1882">
        <f t="shared" si="115"/>
        <v>486</v>
      </c>
      <c r="D1882">
        <f t="shared" ca="1" si="113"/>
        <v>-1.4999999999999999E-2</v>
      </c>
      <c r="E1882">
        <f t="shared" ca="1" si="116"/>
        <v>0</v>
      </c>
      <c r="F1882">
        <f t="shared" ca="1" si="117"/>
        <v>31</v>
      </c>
      <c r="G1882">
        <f t="shared" ca="1" si="118"/>
        <v>32</v>
      </c>
      <c r="M1882">
        <v>1426</v>
      </c>
      <c r="N1882">
        <v>27.451000000000001</v>
      </c>
    </row>
    <row r="1883" spans="1:14">
      <c r="A1883" s="54">
        <f>formulas!O723</f>
        <v>0</v>
      </c>
      <c r="B1883" s="33">
        <f t="shared" ca="1" si="114"/>
        <v>32</v>
      </c>
      <c r="C1883">
        <f t="shared" si="115"/>
        <v>486</v>
      </c>
      <c r="D1883">
        <f t="shared" ca="1" si="113"/>
        <v>-1.4999999999999999E-2</v>
      </c>
      <c r="E1883">
        <f t="shared" ca="1" si="116"/>
        <v>0</v>
      </c>
      <c r="F1883">
        <f t="shared" ca="1" si="117"/>
        <v>31</v>
      </c>
      <c r="G1883">
        <f t="shared" ca="1" si="118"/>
        <v>32</v>
      </c>
      <c r="M1883">
        <v>1427</v>
      </c>
      <c r="N1883">
        <v>27.472999999999999</v>
      </c>
    </row>
    <row r="1884" spans="1:14">
      <c r="A1884" s="54">
        <f>formulas!O724</f>
        <v>0</v>
      </c>
      <c r="B1884" s="33">
        <f t="shared" ca="1" si="114"/>
        <v>32</v>
      </c>
      <c r="C1884">
        <f t="shared" si="115"/>
        <v>486</v>
      </c>
      <c r="D1884">
        <f t="shared" ca="1" si="113"/>
        <v>-1.4999999999999999E-2</v>
      </c>
      <c r="E1884">
        <f t="shared" ca="1" si="116"/>
        <v>0</v>
      </c>
      <c r="F1884">
        <f t="shared" ca="1" si="117"/>
        <v>31</v>
      </c>
      <c r="G1884">
        <f t="shared" ca="1" si="118"/>
        <v>32</v>
      </c>
      <c r="M1884">
        <v>1428</v>
      </c>
      <c r="N1884">
        <v>27.495000000000001</v>
      </c>
    </row>
    <row r="1885" spans="1:14">
      <c r="A1885" s="54">
        <f>formulas!O725</f>
        <v>0</v>
      </c>
      <c r="B1885" s="33">
        <f t="shared" ca="1" si="114"/>
        <v>32</v>
      </c>
      <c r="C1885">
        <f t="shared" si="115"/>
        <v>486</v>
      </c>
      <c r="D1885">
        <f t="shared" ca="1" si="113"/>
        <v>-1.4999999999999999E-2</v>
      </c>
      <c r="E1885">
        <f t="shared" ca="1" si="116"/>
        <v>0</v>
      </c>
      <c r="F1885">
        <f t="shared" ca="1" si="117"/>
        <v>31</v>
      </c>
      <c r="G1885">
        <f t="shared" ca="1" si="118"/>
        <v>32</v>
      </c>
      <c r="M1885">
        <v>1429</v>
      </c>
      <c r="N1885">
        <v>27.515999999999998</v>
      </c>
    </row>
    <row r="1886" spans="1:14">
      <c r="A1886" s="54">
        <f>formulas!O726</f>
        <v>0</v>
      </c>
      <c r="B1886" s="33">
        <f t="shared" ca="1" si="114"/>
        <v>32</v>
      </c>
      <c r="C1886">
        <f t="shared" si="115"/>
        <v>486</v>
      </c>
      <c r="D1886">
        <f t="shared" ca="1" si="113"/>
        <v>-1.4999999999999999E-2</v>
      </c>
      <c r="E1886">
        <f t="shared" ca="1" si="116"/>
        <v>0</v>
      </c>
      <c r="F1886">
        <f t="shared" ca="1" si="117"/>
        <v>31</v>
      </c>
      <c r="G1886">
        <f t="shared" ca="1" si="118"/>
        <v>32</v>
      </c>
      <c r="M1886">
        <v>1430</v>
      </c>
      <c r="N1886">
        <v>27.538</v>
      </c>
    </row>
    <row r="1887" spans="1:14">
      <c r="A1887" s="54">
        <f>formulas!O727</f>
        <v>0</v>
      </c>
      <c r="B1887" s="33">
        <f t="shared" ca="1" si="114"/>
        <v>32</v>
      </c>
      <c r="C1887">
        <f t="shared" si="115"/>
        <v>486</v>
      </c>
      <c r="D1887">
        <f t="shared" ca="1" si="113"/>
        <v>-1.4999999999999999E-2</v>
      </c>
      <c r="E1887">
        <f t="shared" ca="1" si="116"/>
        <v>0</v>
      </c>
      <c r="F1887">
        <f t="shared" ca="1" si="117"/>
        <v>31</v>
      </c>
      <c r="G1887">
        <f t="shared" ca="1" si="118"/>
        <v>32</v>
      </c>
      <c r="M1887">
        <v>1431</v>
      </c>
      <c r="N1887">
        <v>27.56</v>
      </c>
    </row>
    <row r="1888" spans="1:14">
      <c r="A1888" s="54">
        <f>formulas!O728</f>
        <v>0</v>
      </c>
      <c r="B1888" s="33">
        <f t="shared" ca="1" si="114"/>
        <v>32</v>
      </c>
      <c r="C1888">
        <f t="shared" si="115"/>
        <v>486</v>
      </c>
      <c r="D1888">
        <f t="shared" ca="1" si="113"/>
        <v>-1.4999999999999999E-2</v>
      </c>
      <c r="E1888">
        <f t="shared" ca="1" si="116"/>
        <v>0</v>
      </c>
      <c r="F1888">
        <f t="shared" ca="1" si="117"/>
        <v>31</v>
      </c>
      <c r="G1888">
        <f t="shared" ca="1" si="118"/>
        <v>32</v>
      </c>
      <c r="M1888">
        <v>1432</v>
      </c>
      <c r="N1888">
        <v>27.582000000000001</v>
      </c>
    </row>
    <row r="1889" spans="1:14">
      <c r="A1889" s="54">
        <f>formulas!O729</f>
        <v>0</v>
      </c>
      <c r="B1889" s="33">
        <f t="shared" ca="1" si="114"/>
        <v>32</v>
      </c>
      <c r="C1889">
        <f t="shared" si="115"/>
        <v>486</v>
      </c>
      <c r="D1889">
        <f t="shared" ca="1" si="113"/>
        <v>-1.4999999999999999E-2</v>
      </c>
      <c r="E1889">
        <f t="shared" ca="1" si="116"/>
        <v>0</v>
      </c>
      <c r="F1889">
        <f t="shared" ca="1" si="117"/>
        <v>31</v>
      </c>
      <c r="G1889">
        <f t="shared" ca="1" si="118"/>
        <v>32</v>
      </c>
      <c r="M1889">
        <v>1433</v>
      </c>
      <c r="N1889">
        <v>27.603999999999999</v>
      </c>
    </row>
    <row r="1890" spans="1:14">
      <c r="A1890" s="54">
        <f>formulas!O730</f>
        <v>0</v>
      </c>
      <c r="B1890" s="33">
        <f t="shared" ca="1" si="114"/>
        <v>32</v>
      </c>
      <c r="C1890">
        <f t="shared" si="115"/>
        <v>486</v>
      </c>
      <c r="D1890">
        <f t="shared" ca="1" si="113"/>
        <v>-1.4999999999999999E-2</v>
      </c>
      <c r="E1890">
        <f t="shared" ca="1" si="116"/>
        <v>0</v>
      </c>
      <c r="F1890">
        <f t="shared" ca="1" si="117"/>
        <v>31</v>
      </c>
      <c r="G1890">
        <f t="shared" ca="1" si="118"/>
        <v>32</v>
      </c>
      <c r="M1890">
        <v>1434</v>
      </c>
      <c r="N1890">
        <v>27.625</v>
      </c>
    </row>
    <row r="1891" spans="1:14">
      <c r="A1891" s="54">
        <f>formulas!O731</f>
        <v>0</v>
      </c>
      <c r="B1891" s="33">
        <f t="shared" ca="1" si="114"/>
        <v>32</v>
      </c>
      <c r="C1891">
        <f t="shared" si="115"/>
        <v>486</v>
      </c>
      <c r="D1891">
        <f t="shared" ca="1" si="113"/>
        <v>-1.4999999999999999E-2</v>
      </c>
      <c r="E1891">
        <f t="shared" ca="1" si="116"/>
        <v>0</v>
      </c>
      <c r="F1891">
        <f t="shared" ca="1" si="117"/>
        <v>31</v>
      </c>
      <c r="G1891">
        <f t="shared" ca="1" si="118"/>
        <v>32</v>
      </c>
      <c r="M1891">
        <v>1435</v>
      </c>
      <c r="N1891">
        <v>27.646999999999998</v>
      </c>
    </row>
    <row r="1892" spans="1:14">
      <c r="A1892" s="54">
        <f>formulas!O732</f>
        <v>0</v>
      </c>
      <c r="B1892" s="33">
        <f t="shared" ca="1" si="114"/>
        <v>32</v>
      </c>
      <c r="C1892">
        <f t="shared" si="115"/>
        <v>486</v>
      </c>
      <c r="D1892">
        <f t="shared" ca="1" si="113"/>
        <v>-1.4999999999999999E-2</v>
      </c>
      <c r="E1892">
        <f t="shared" ca="1" si="116"/>
        <v>0</v>
      </c>
      <c r="F1892">
        <f t="shared" ca="1" si="117"/>
        <v>31</v>
      </c>
      <c r="G1892">
        <f t="shared" ca="1" si="118"/>
        <v>32</v>
      </c>
      <c r="M1892">
        <v>1436</v>
      </c>
      <c r="N1892">
        <v>27.669</v>
      </c>
    </row>
    <row r="1893" spans="1:14">
      <c r="A1893" s="54">
        <f>formulas!O733</f>
        <v>0</v>
      </c>
      <c r="B1893" s="33">
        <f t="shared" ca="1" si="114"/>
        <v>32</v>
      </c>
      <c r="C1893">
        <f t="shared" si="115"/>
        <v>486</v>
      </c>
      <c r="D1893">
        <f t="shared" ca="1" si="113"/>
        <v>-1.4999999999999999E-2</v>
      </c>
      <c r="E1893">
        <f t="shared" ca="1" si="116"/>
        <v>0</v>
      </c>
      <c r="F1893">
        <f t="shared" ca="1" si="117"/>
        <v>31</v>
      </c>
      <c r="G1893">
        <f t="shared" ca="1" si="118"/>
        <v>32</v>
      </c>
      <c r="M1893">
        <v>1437</v>
      </c>
      <c r="N1893">
        <v>27.690999999999999</v>
      </c>
    </row>
    <row r="1894" spans="1:14">
      <c r="A1894" s="54">
        <f>formulas!O734</f>
        <v>0</v>
      </c>
      <c r="B1894" s="33">
        <f t="shared" ca="1" si="114"/>
        <v>32</v>
      </c>
      <c r="C1894">
        <f t="shared" si="115"/>
        <v>486</v>
      </c>
      <c r="D1894">
        <f t="shared" ca="1" si="113"/>
        <v>-1.4999999999999999E-2</v>
      </c>
      <c r="E1894">
        <f t="shared" ca="1" si="116"/>
        <v>0</v>
      </c>
      <c r="F1894">
        <f t="shared" ca="1" si="117"/>
        <v>31</v>
      </c>
      <c r="G1894">
        <f t="shared" ca="1" si="118"/>
        <v>32</v>
      </c>
      <c r="M1894">
        <v>1438</v>
      </c>
      <c r="N1894">
        <v>27.713000000000001</v>
      </c>
    </row>
    <row r="1895" spans="1:14">
      <c r="A1895" s="54">
        <f>formulas!O735</f>
        <v>0</v>
      </c>
      <c r="B1895" s="33">
        <f t="shared" ca="1" si="114"/>
        <v>32</v>
      </c>
      <c r="C1895">
        <f t="shared" si="115"/>
        <v>486</v>
      </c>
      <c r="D1895">
        <f t="shared" ca="1" si="113"/>
        <v>-1.4999999999999999E-2</v>
      </c>
      <c r="E1895">
        <f t="shared" ca="1" si="116"/>
        <v>0</v>
      </c>
      <c r="F1895">
        <f t="shared" ca="1" si="117"/>
        <v>31</v>
      </c>
      <c r="G1895">
        <f t="shared" ca="1" si="118"/>
        <v>32</v>
      </c>
      <c r="M1895">
        <v>1439</v>
      </c>
      <c r="N1895">
        <v>27.734999999999999</v>
      </c>
    </row>
    <row r="1896" spans="1:14">
      <c r="A1896" s="54">
        <f>formulas!O736</f>
        <v>0</v>
      </c>
      <c r="B1896" s="33">
        <f t="shared" ca="1" si="114"/>
        <v>32</v>
      </c>
      <c r="C1896">
        <f t="shared" si="115"/>
        <v>486</v>
      </c>
      <c r="D1896">
        <f t="shared" ca="1" si="113"/>
        <v>-1.4999999999999999E-2</v>
      </c>
      <c r="E1896">
        <f t="shared" ca="1" si="116"/>
        <v>0</v>
      </c>
      <c r="F1896">
        <f t="shared" ca="1" si="117"/>
        <v>31</v>
      </c>
      <c r="G1896">
        <f t="shared" ca="1" si="118"/>
        <v>32</v>
      </c>
      <c r="M1896">
        <v>1440</v>
      </c>
      <c r="N1896">
        <v>27.756</v>
      </c>
    </row>
    <row r="1897" spans="1:14">
      <c r="A1897" s="54">
        <f>formulas!O737</f>
        <v>0</v>
      </c>
      <c r="B1897" s="33">
        <f t="shared" ca="1" si="114"/>
        <v>32</v>
      </c>
      <c r="C1897">
        <f t="shared" si="115"/>
        <v>486</v>
      </c>
      <c r="D1897">
        <f t="shared" ca="1" si="113"/>
        <v>-1.4999999999999999E-2</v>
      </c>
      <c r="E1897">
        <f t="shared" ca="1" si="116"/>
        <v>0</v>
      </c>
      <c r="F1897">
        <f t="shared" ca="1" si="117"/>
        <v>31</v>
      </c>
      <c r="G1897">
        <f t="shared" ca="1" si="118"/>
        <v>32</v>
      </c>
      <c r="M1897">
        <v>1441</v>
      </c>
      <c r="N1897">
        <v>27.777999999999999</v>
      </c>
    </row>
    <row r="1898" spans="1:14">
      <c r="A1898" s="54">
        <f>formulas!O738</f>
        <v>0</v>
      </c>
      <c r="B1898" s="33">
        <f t="shared" ca="1" si="114"/>
        <v>32</v>
      </c>
      <c r="C1898">
        <f t="shared" si="115"/>
        <v>486</v>
      </c>
      <c r="D1898">
        <f t="shared" ca="1" si="113"/>
        <v>-1.4999999999999999E-2</v>
      </c>
      <c r="E1898">
        <f t="shared" ca="1" si="116"/>
        <v>0</v>
      </c>
      <c r="F1898">
        <f t="shared" ca="1" si="117"/>
        <v>31</v>
      </c>
      <c r="G1898">
        <f t="shared" ca="1" si="118"/>
        <v>32</v>
      </c>
      <c r="M1898">
        <v>1442</v>
      </c>
      <c r="N1898">
        <v>27.8</v>
      </c>
    </row>
    <row r="1899" spans="1:14">
      <c r="A1899" s="54">
        <f>formulas!O739</f>
        <v>0</v>
      </c>
      <c r="B1899" s="33">
        <f t="shared" ca="1" si="114"/>
        <v>32</v>
      </c>
      <c r="C1899">
        <f t="shared" si="115"/>
        <v>486</v>
      </c>
      <c r="D1899">
        <f t="shared" ca="1" si="113"/>
        <v>-1.4999999999999999E-2</v>
      </c>
      <c r="E1899">
        <f t="shared" ca="1" si="116"/>
        <v>0</v>
      </c>
      <c r="F1899">
        <f t="shared" ca="1" si="117"/>
        <v>31</v>
      </c>
      <c r="G1899">
        <f t="shared" ca="1" si="118"/>
        <v>32</v>
      </c>
      <c r="M1899">
        <v>1443</v>
      </c>
      <c r="N1899">
        <v>27.821999999999999</v>
      </c>
    </row>
    <row r="1900" spans="1:14">
      <c r="A1900" s="54">
        <f>formulas!O740</f>
        <v>0</v>
      </c>
      <c r="B1900" s="33">
        <f t="shared" ca="1" si="114"/>
        <v>32</v>
      </c>
      <c r="C1900">
        <f t="shared" si="115"/>
        <v>486</v>
      </c>
      <c r="D1900">
        <f t="shared" ca="1" si="113"/>
        <v>-1.4999999999999999E-2</v>
      </c>
      <c r="E1900">
        <f t="shared" ca="1" si="116"/>
        <v>0</v>
      </c>
      <c r="F1900">
        <f t="shared" ca="1" si="117"/>
        <v>31</v>
      </c>
      <c r="G1900">
        <f t="shared" ca="1" si="118"/>
        <v>32</v>
      </c>
      <c r="M1900">
        <v>1444</v>
      </c>
      <c r="N1900">
        <v>27.844000000000001</v>
      </c>
    </row>
    <row r="1901" spans="1:14">
      <c r="A1901" s="54">
        <f>formulas!O741</f>
        <v>0</v>
      </c>
      <c r="B1901" s="33">
        <f t="shared" ca="1" si="114"/>
        <v>32</v>
      </c>
      <c r="C1901">
        <f t="shared" si="115"/>
        <v>486</v>
      </c>
      <c r="D1901">
        <f t="shared" ca="1" si="113"/>
        <v>-1.4999999999999999E-2</v>
      </c>
      <c r="E1901">
        <f t="shared" ca="1" si="116"/>
        <v>0</v>
      </c>
      <c r="F1901">
        <f t="shared" ca="1" si="117"/>
        <v>31</v>
      </c>
      <c r="G1901">
        <f t="shared" ca="1" si="118"/>
        <v>32</v>
      </c>
      <c r="M1901">
        <v>1445</v>
      </c>
      <c r="N1901">
        <v>27.866</v>
      </c>
    </row>
    <row r="1902" spans="1:14">
      <c r="A1902" s="54">
        <f>formulas!O742</f>
        <v>0</v>
      </c>
      <c r="B1902" s="33">
        <f t="shared" ca="1" si="114"/>
        <v>32</v>
      </c>
      <c r="C1902">
        <f t="shared" si="115"/>
        <v>486</v>
      </c>
      <c r="D1902">
        <f t="shared" ca="1" si="113"/>
        <v>-1.4999999999999999E-2</v>
      </c>
      <c r="E1902">
        <f t="shared" ca="1" si="116"/>
        <v>0</v>
      </c>
      <c r="F1902">
        <f t="shared" ca="1" si="117"/>
        <v>31</v>
      </c>
      <c r="G1902">
        <f t="shared" ca="1" si="118"/>
        <v>32</v>
      </c>
      <c r="M1902">
        <v>1446</v>
      </c>
      <c r="N1902">
        <v>27.887</v>
      </c>
    </row>
    <row r="1903" spans="1:14">
      <c r="A1903" s="54">
        <f>formulas!O743</f>
        <v>0</v>
      </c>
      <c r="B1903" s="33">
        <f t="shared" ca="1" si="114"/>
        <v>32</v>
      </c>
      <c r="C1903">
        <f t="shared" si="115"/>
        <v>486</v>
      </c>
      <c r="D1903">
        <f t="shared" ca="1" si="113"/>
        <v>-1.4999999999999999E-2</v>
      </c>
      <c r="E1903">
        <f t="shared" ca="1" si="116"/>
        <v>0</v>
      </c>
      <c r="F1903">
        <f t="shared" ca="1" si="117"/>
        <v>31</v>
      </c>
      <c r="G1903">
        <f t="shared" ca="1" si="118"/>
        <v>32</v>
      </c>
      <c r="M1903">
        <v>1447</v>
      </c>
      <c r="N1903">
        <v>27.908999999999999</v>
      </c>
    </row>
    <row r="1904" spans="1:14">
      <c r="A1904" s="54">
        <f>formulas!O744</f>
        <v>0</v>
      </c>
      <c r="B1904" s="33">
        <f t="shared" ca="1" si="114"/>
        <v>32</v>
      </c>
      <c r="C1904">
        <f t="shared" si="115"/>
        <v>486</v>
      </c>
      <c r="D1904">
        <f t="shared" ca="1" si="113"/>
        <v>-1.4999999999999999E-2</v>
      </c>
      <c r="E1904">
        <f t="shared" ca="1" si="116"/>
        <v>0</v>
      </c>
      <c r="F1904">
        <f t="shared" ca="1" si="117"/>
        <v>31</v>
      </c>
      <c r="G1904">
        <f t="shared" ca="1" si="118"/>
        <v>32</v>
      </c>
      <c r="M1904">
        <v>1448</v>
      </c>
      <c r="N1904">
        <v>27.931000000000001</v>
      </c>
    </row>
    <row r="1905" spans="1:14">
      <c r="A1905" s="54">
        <f>formulas!O745</f>
        <v>0</v>
      </c>
      <c r="B1905" s="33">
        <f t="shared" ca="1" si="114"/>
        <v>32</v>
      </c>
      <c r="C1905">
        <f t="shared" si="115"/>
        <v>486</v>
      </c>
      <c r="D1905">
        <f t="shared" ref="D1905:D1968" ca="1" si="119">INDIRECT(ADDRESS(C1905+1,14))</f>
        <v>-1.4999999999999999E-2</v>
      </c>
      <c r="E1905">
        <f t="shared" ca="1" si="116"/>
        <v>0</v>
      </c>
      <c r="F1905">
        <f t="shared" ca="1" si="117"/>
        <v>31</v>
      </c>
      <c r="G1905">
        <f t="shared" ca="1" si="118"/>
        <v>32</v>
      </c>
      <c r="M1905">
        <v>1449</v>
      </c>
      <c r="N1905">
        <v>27.952999999999999</v>
      </c>
    </row>
    <row r="1906" spans="1:14">
      <c r="A1906" s="54">
        <f>formulas!O746</f>
        <v>0</v>
      </c>
      <c r="B1906" s="33">
        <f t="shared" ca="1" si="114"/>
        <v>32</v>
      </c>
      <c r="C1906">
        <f t="shared" si="115"/>
        <v>486</v>
      </c>
      <c r="D1906">
        <f t="shared" ca="1" si="119"/>
        <v>-1.4999999999999999E-2</v>
      </c>
      <c r="E1906">
        <f t="shared" ca="1" si="116"/>
        <v>0</v>
      </c>
      <c r="F1906">
        <f t="shared" ca="1" si="117"/>
        <v>31</v>
      </c>
      <c r="G1906">
        <f t="shared" ca="1" si="118"/>
        <v>32</v>
      </c>
      <c r="M1906">
        <v>1450</v>
      </c>
      <c r="N1906">
        <v>27.975000000000001</v>
      </c>
    </row>
    <row r="1907" spans="1:14">
      <c r="A1907" s="54">
        <f>formulas!O747</f>
        <v>0</v>
      </c>
      <c r="B1907" s="33">
        <f t="shared" ca="1" si="114"/>
        <v>32</v>
      </c>
      <c r="C1907">
        <f t="shared" si="115"/>
        <v>486</v>
      </c>
      <c r="D1907">
        <f t="shared" ca="1" si="119"/>
        <v>-1.4999999999999999E-2</v>
      </c>
      <c r="E1907">
        <f t="shared" ca="1" si="116"/>
        <v>0</v>
      </c>
      <c r="F1907">
        <f t="shared" ca="1" si="117"/>
        <v>31</v>
      </c>
      <c r="G1907">
        <f t="shared" ca="1" si="118"/>
        <v>32</v>
      </c>
      <c r="M1907">
        <v>1451</v>
      </c>
      <c r="N1907">
        <v>27.995999999999999</v>
      </c>
    </row>
    <row r="1908" spans="1:14">
      <c r="A1908" s="54">
        <f>formulas!O748</f>
        <v>0</v>
      </c>
      <c r="B1908" s="33">
        <f t="shared" ca="1" si="114"/>
        <v>32</v>
      </c>
      <c r="C1908">
        <f t="shared" si="115"/>
        <v>486</v>
      </c>
      <c r="D1908">
        <f t="shared" ca="1" si="119"/>
        <v>-1.4999999999999999E-2</v>
      </c>
      <c r="E1908">
        <f t="shared" ca="1" si="116"/>
        <v>0</v>
      </c>
      <c r="F1908">
        <f t="shared" ca="1" si="117"/>
        <v>31</v>
      </c>
      <c r="G1908">
        <f t="shared" ca="1" si="118"/>
        <v>32</v>
      </c>
      <c r="M1908">
        <v>1452</v>
      </c>
      <c r="N1908">
        <v>28.018000000000001</v>
      </c>
    </row>
    <row r="1909" spans="1:14">
      <c r="A1909" s="54">
        <f>formulas!O749</f>
        <v>0</v>
      </c>
      <c r="B1909" s="33">
        <f t="shared" ca="1" si="114"/>
        <v>32</v>
      </c>
      <c r="C1909">
        <f t="shared" si="115"/>
        <v>486</v>
      </c>
      <c r="D1909">
        <f t="shared" ca="1" si="119"/>
        <v>-1.4999999999999999E-2</v>
      </c>
      <c r="E1909">
        <f t="shared" ca="1" si="116"/>
        <v>0</v>
      </c>
      <c r="F1909">
        <f t="shared" ca="1" si="117"/>
        <v>31</v>
      </c>
      <c r="G1909">
        <f t="shared" ca="1" si="118"/>
        <v>32</v>
      </c>
      <c r="M1909">
        <v>1453</v>
      </c>
      <c r="N1909">
        <v>28.04</v>
      </c>
    </row>
    <row r="1910" spans="1:14">
      <c r="A1910" s="54">
        <f>formulas!O750</f>
        <v>0</v>
      </c>
      <c r="B1910" s="33">
        <f t="shared" ca="1" si="114"/>
        <v>32</v>
      </c>
      <c r="C1910">
        <f t="shared" si="115"/>
        <v>486</v>
      </c>
      <c r="D1910">
        <f t="shared" ca="1" si="119"/>
        <v>-1.4999999999999999E-2</v>
      </c>
      <c r="E1910">
        <f t="shared" ca="1" si="116"/>
        <v>0</v>
      </c>
      <c r="F1910">
        <f t="shared" ca="1" si="117"/>
        <v>31</v>
      </c>
      <c r="G1910">
        <f t="shared" ca="1" si="118"/>
        <v>32</v>
      </c>
      <c r="M1910">
        <v>1454</v>
      </c>
      <c r="N1910">
        <v>28.062000000000001</v>
      </c>
    </row>
    <row r="1911" spans="1:14">
      <c r="A1911" s="54">
        <f>formulas!O751</f>
        <v>0</v>
      </c>
      <c r="B1911" s="33">
        <f t="shared" ca="1" si="114"/>
        <v>32</v>
      </c>
      <c r="C1911">
        <f t="shared" si="115"/>
        <v>486</v>
      </c>
      <c r="D1911">
        <f t="shared" ca="1" si="119"/>
        <v>-1.4999999999999999E-2</v>
      </c>
      <c r="E1911">
        <f t="shared" ca="1" si="116"/>
        <v>0</v>
      </c>
      <c r="F1911">
        <f t="shared" ca="1" si="117"/>
        <v>31</v>
      </c>
      <c r="G1911">
        <f t="shared" ca="1" si="118"/>
        <v>32</v>
      </c>
      <c r="M1911">
        <v>1455</v>
      </c>
      <c r="N1911">
        <v>28.084</v>
      </c>
    </row>
    <row r="1912" spans="1:14">
      <c r="A1912" s="54">
        <f>formulas!O752</f>
        <v>0</v>
      </c>
      <c r="B1912" s="33">
        <f t="shared" ca="1" si="114"/>
        <v>32</v>
      </c>
      <c r="C1912">
        <f t="shared" si="115"/>
        <v>486</v>
      </c>
      <c r="D1912">
        <f t="shared" ca="1" si="119"/>
        <v>-1.4999999999999999E-2</v>
      </c>
      <c r="E1912">
        <f t="shared" ca="1" si="116"/>
        <v>0</v>
      </c>
      <c r="F1912">
        <f t="shared" ca="1" si="117"/>
        <v>31</v>
      </c>
      <c r="G1912">
        <f t="shared" ca="1" si="118"/>
        <v>32</v>
      </c>
      <c r="M1912">
        <v>1456</v>
      </c>
      <c r="N1912">
        <v>28.105</v>
      </c>
    </row>
    <row r="1913" spans="1:14">
      <c r="A1913" s="54">
        <f>formulas!O753</f>
        <v>0</v>
      </c>
      <c r="B1913" s="33">
        <f t="shared" ca="1" si="114"/>
        <v>32</v>
      </c>
      <c r="C1913">
        <f t="shared" si="115"/>
        <v>486</v>
      </c>
      <c r="D1913">
        <f t="shared" ca="1" si="119"/>
        <v>-1.4999999999999999E-2</v>
      </c>
      <c r="E1913">
        <f t="shared" ca="1" si="116"/>
        <v>0</v>
      </c>
      <c r="F1913">
        <f t="shared" ca="1" si="117"/>
        <v>31</v>
      </c>
      <c r="G1913">
        <f t="shared" ca="1" si="118"/>
        <v>32</v>
      </c>
      <c r="M1913">
        <v>1457</v>
      </c>
      <c r="N1913">
        <v>28.126999999999999</v>
      </c>
    </row>
    <row r="1914" spans="1:14">
      <c r="A1914" s="54">
        <f>formulas!O754</f>
        <v>0</v>
      </c>
      <c r="B1914" s="33">
        <f t="shared" ca="1" si="114"/>
        <v>32</v>
      </c>
      <c r="C1914">
        <f t="shared" si="115"/>
        <v>486</v>
      </c>
      <c r="D1914">
        <f t="shared" ca="1" si="119"/>
        <v>-1.4999999999999999E-2</v>
      </c>
      <c r="E1914">
        <f t="shared" ca="1" si="116"/>
        <v>0</v>
      </c>
      <c r="F1914">
        <f t="shared" ca="1" si="117"/>
        <v>31</v>
      </c>
      <c r="G1914">
        <f t="shared" ca="1" si="118"/>
        <v>32</v>
      </c>
      <c r="M1914">
        <v>1458</v>
      </c>
      <c r="N1914">
        <v>28.149000000000001</v>
      </c>
    </row>
    <row r="1915" spans="1:14">
      <c r="A1915" s="54">
        <f>formulas!O755</f>
        <v>0</v>
      </c>
      <c r="B1915" s="33">
        <f t="shared" ca="1" si="114"/>
        <v>32</v>
      </c>
      <c r="C1915">
        <f t="shared" si="115"/>
        <v>486</v>
      </c>
      <c r="D1915">
        <f t="shared" ca="1" si="119"/>
        <v>-1.4999999999999999E-2</v>
      </c>
      <c r="E1915">
        <f t="shared" ca="1" si="116"/>
        <v>0</v>
      </c>
      <c r="F1915">
        <f t="shared" ca="1" si="117"/>
        <v>31</v>
      </c>
      <c r="G1915">
        <f t="shared" ca="1" si="118"/>
        <v>32</v>
      </c>
      <c r="M1915">
        <v>1459</v>
      </c>
      <c r="N1915">
        <v>28.170999999999999</v>
      </c>
    </row>
    <row r="1916" spans="1:14">
      <c r="A1916" s="54">
        <f>formulas!O756</f>
        <v>0</v>
      </c>
      <c r="B1916" s="33">
        <f t="shared" ca="1" si="114"/>
        <v>32</v>
      </c>
      <c r="C1916">
        <f t="shared" si="115"/>
        <v>486</v>
      </c>
      <c r="D1916">
        <f t="shared" ca="1" si="119"/>
        <v>-1.4999999999999999E-2</v>
      </c>
      <c r="E1916">
        <f t="shared" ca="1" si="116"/>
        <v>0</v>
      </c>
      <c r="F1916">
        <f t="shared" ca="1" si="117"/>
        <v>31</v>
      </c>
      <c r="G1916">
        <f t="shared" ca="1" si="118"/>
        <v>32</v>
      </c>
      <c r="M1916">
        <v>1460</v>
      </c>
      <c r="N1916">
        <v>28.193000000000001</v>
      </c>
    </row>
    <row r="1917" spans="1:14">
      <c r="A1917" s="54">
        <f>formulas!O757</f>
        <v>0</v>
      </c>
      <c r="B1917" s="33">
        <f t="shared" ca="1" si="114"/>
        <v>32</v>
      </c>
      <c r="C1917">
        <f t="shared" si="115"/>
        <v>486</v>
      </c>
      <c r="D1917">
        <f t="shared" ca="1" si="119"/>
        <v>-1.4999999999999999E-2</v>
      </c>
      <c r="E1917">
        <f t="shared" ca="1" si="116"/>
        <v>0</v>
      </c>
      <c r="F1917">
        <f t="shared" ca="1" si="117"/>
        <v>31</v>
      </c>
      <c r="G1917">
        <f t="shared" ca="1" si="118"/>
        <v>32</v>
      </c>
      <c r="M1917">
        <v>1461</v>
      </c>
      <c r="N1917">
        <v>28.215</v>
      </c>
    </row>
    <row r="1918" spans="1:14">
      <c r="A1918" s="54">
        <f>formulas!O758</f>
        <v>0</v>
      </c>
      <c r="B1918" s="33">
        <f t="shared" ca="1" si="114"/>
        <v>32</v>
      </c>
      <c r="C1918">
        <f t="shared" si="115"/>
        <v>486</v>
      </c>
      <c r="D1918">
        <f t="shared" ca="1" si="119"/>
        <v>-1.4999999999999999E-2</v>
      </c>
      <c r="E1918">
        <f t="shared" ca="1" si="116"/>
        <v>0</v>
      </c>
      <c r="F1918">
        <f t="shared" ca="1" si="117"/>
        <v>31</v>
      </c>
      <c r="G1918">
        <f t="shared" ca="1" si="118"/>
        <v>32</v>
      </c>
      <c r="M1918">
        <v>1462</v>
      </c>
      <c r="N1918">
        <v>28.236000000000001</v>
      </c>
    </row>
    <row r="1919" spans="1:14">
      <c r="A1919" s="54">
        <f>formulas!O759</f>
        <v>0</v>
      </c>
      <c r="B1919" s="33">
        <f t="shared" ca="1" si="114"/>
        <v>32</v>
      </c>
      <c r="C1919">
        <f t="shared" si="115"/>
        <v>486</v>
      </c>
      <c r="D1919">
        <f t="shared" ca="1" si="119"/>
        <v>-1.4999999999999999E-2</v>
      </c>
      <c r="E1919">
        <f t="shared" ca="1" si="116"/>
        <v>0</v>
      </c>
      <c r="F1919">
        <f t="shared" ca="1" si="117"/>
        <v>31</v>
      </c>
      <c r="G1919">
        <f t="shared" ca="1" si="118"/>
        <v>32</v>
      </c>
      <c r="M1919">
        <v>1463</v>
      </c>
      <c r="N1919">
        <v>28.257999999999999</v>
      </c>
    </row>
    <row r="1920" spans="1:14">
      <c r="A1920" s="54">
        <f>formulas!O760</f>
        <v>0</v>
      </c>
      <c r="B1920" s="33">
        <f t="shared" ca="1" si="114"/>
        <v>32</v>
      </c>
      <c r="C1920">
        <f t="shared" si="115"/>
        <v>486</v>
      </c>
      <c r="D1920">
        <f t="shared" ca="1" si="119"/>
        <v>-1.4999999999999999E-2</v>
      </c>
      <c r="E1920">
        <f t="shared" ca="1" si="116"/>
        <v>0</v>
      </c>
      <c r="F1920">
        <f t="shared" ca="1" si="117"/>
        <v>31</v>
      </c>
      <c r="G1920">
        <f t="shared" ca="1" si="118"/>
        <v>32</v>
      </c>
      <c r="M1920">
        <v>1464</v>
      </c>
      <c r="N1920">
        <v>28.28</v>
      </c>
    </row>
    <row r="1921" spans="1:14">
      <c r="A1921" s="54">
        <f>formulas!O761</f>
        <v>0</v>
      </c>
      <c r="B1921" s="33">
        <f t="shared" ca="1" si="114"/>
        <v>32</v>
      </c>
      <c r="C1921">
        <f t="shared" si="115"/>
        <v>486</v>
      </c>
      <c r="D1921">
        <f t="shared" ca="1" si="119"/>
        <v>-1.4999999999999999E-2</v>
      </c>
      <c r="E1921">
        <f t="shared" ca="1" si="116"/>
        <v>0</v>
      </c>
      <c r="F1921">
        <f t="shared" ca="1" si="117"/>
        <v>31</v>
      </c>
      <c r="G1921">
        <f t="shared" ca="1" si="118"/>
        <v>32</v>
      </c>
      <c r="M1921">
        <v>1465</v>
      </c>
      <c r="N1921">
        <v>28.302</v>
      </c>
    </row>
    <row r="1922" spans="1:14">
      <c r="A1922" s="54">
        <f>formulas!O762</f>
        <v>0</v>
      </c>
      <c r="B1922" s="33">
        <f t="shared" ca="1" si="114"/>
        <v>32</v>
      </c>
      <c r="C1922">
        <f t="shared" si="115"/>
        <v>486</v>
      </c>
      <c r="D1922">
        <f t="shared" ca="1" si="119"/>
        <v>-1.4999999999999999E-2</v>
      </c>
      <c r="E1922">
        <f t="shared" ca="1" si="116"/>
        <v>0</v>
      </c>
      <c r="F1922">
        <f t="shared" ca="1" si="117"/>
        <v>31</v>
      </c>
      <c r="G1922">
        <f t="shared" ca="1" si="118"/>
        <v>32</v>
      </c>
      <c r="M1922">
        <v>1466</v>
      </c>
      <c r="N1922">
        <v>28.324000000000002</v>
      </c>
    </row>
    <row r="1923" spans="1:14">
      <c r="A1923" s="54">
        <f>formulas!O763</f>
        <v>0</v>
      </c>
      <c r="B1923" s="33">
        <f t="shared" ca="1" si="114"/>
        <v>32</v>
      </c>
      <c r="C1923">
        <f t="shared" si="115"/>
        <v>486</v>
      </c>
      <c r="D1923">
        <f t="shared" ca="1" si="119"/>
        <v>-1.4999999999999999E-2</v>
      </c>
      <c r="E1923">
        <f t="shared" ca="1" si="116"/>
        <v>0</v>
      </c>
      <c r="F1923">
        <f t="shared" ca="1" si="117"/>
        <v>31</v>
      </c>
      <c r="G1923">
        <f t="shared" ca="1" si="118"/>
        <v>32</v>
      </c>
      <c r="M1923">
        <v>1467</v>
      </c>
      <c r="N1923">
        <v>28.344999999999999</v>
      </c>
    </row>
    <row r="1924" spans="1:14">
      <c r="A1924" s="54">
        <f>formulas!O764</f>
        <v>0</v>
      </c>
      <c r="B1924" s="33">
        <f t="shared" ca="1" si="114"/>
        <v>32</v>
      </c>
      <c r="C1924">
        <f t="shared" si="115"/>
        <v>486</v>
      </c>
      <c r="D1924">
        <f t="shared" ca="1" si="119"/>
        <v>-1.4999999999999999E-2</v>
      </c>
      <c r="E1924">
        <f t="shared" ca="1" si="116"/>
        <v>0</v>
      </c>
      <c r="F1924">
        <f t="shared" ca="1" si="117"/>
        <v>31</v>
      </c>
      <c r="G1924">
        <f t="shared" ca="1" si="118"/>
        <v>32</v>
      </c>
      <c r="M1924">
        <v>1468</v>
      </c>
      <c r="N1924">
        <v>28.367000000000001</v>
      </c>
    </row>
    <row r="1925" spans="1:14">
      <c r="A1925" s="54">
        <f>formulas!O765</f>
        <v>0</v>
      </c>
      <c r="B1925" s="33">
        <f t="shared" ca="1" si="114"/>
        <v>32</v>
      </c>
      <c r="C1925">
        <f t="shared" si="115"/>
        <v>486</v>
      </c>
      <c r="D1925">
        <f t="shared" ca="1" si="119"/>
        <v>-1.4999999999999999E-2</v>
      </c>
      <c r="E1925">
        <f t="shared" ca="1" si="116"/>
        <v>0</v>
      </c>
      <c r="F1925">
        <f t="shared" ca="1" si="117"/>
        <v>31</v>
      </c>
      <c r="G1925">
        <f t="shared" ca="1" si="118"/>
        <v>32</v>
      </c>
      <c r="M1925">
        <v>1469</v>
      </c>
      <c r="N1925">
        <v>28.388999999999999</v>
      </c>
    </row>
    <row r="1926" spans="1:14">
      <c r="A1926" s="54">
        <f>formulas!O766</f>
        <v>0</v>
      </c>
      <c r="B1926" s="33">
        <f t="shared" ca="1" si="114"/>
        <v>32</v>
      </c>
      <c r="C1926">
        <f t="shared" si="115"/>
        <v>486</v>
      </c>
      <c r="D1926">
        <f t="shared" ca="1" si="119"/>
        <v>-1.4999999999999999E-2</v>
      </c>
      <c r="E1926">
        <f t="shared" ca="1" si="116"/>
        <v>0</v>
      </c>
      <c r="F1926">
        <f t="shared" ca="1" si="117"/>
        <v>31</v>
      </c>
      <c r="G1926">
        <f t="shared" ca="1" si="118"/>
        <v>32</v>
      </c>
      <c r="M1926">
        <v>1470</v>
      </c>
      <c r="N1926">
        <v>28.411000000000001</v>
      </c>
    </row>
    <row r="1927" spans="1:14">
      <c r="A1927" s="54">
        <f>formulas!O767</f>
        <v>0</v>
      </c>
      <c r="B1927" s="33">
        <f t="shared" ca="1" si="114"/>
        <v>32</v>
      </c>
      <c r="C1927">
        <f t="shared" si="115"/>
        <v>486</v>
      </c>
      <c r="D1927">
        <f t="shared" ca="1" si="119"/>
        <v>-1.4999999999999999E-2</v>
      </c>
      <c r="E1927">
        <f t="shared" ca="1" si="116"/>
        <v>0</v>
      </c>
      <c r="F1927">
        <f t="shared" ca="1" si="117"/>
        <v>31</v>
      </c>
      <c r="G1927">
        <f t="shared" ca="1" si="118"/>
        <v>32</v>
      </c>
      <c r="M1927">
        <v>1471</v>
      </c>
      <c r="N1927">
        <v>28.433</v>
      </c>
    </row>
    <row r="1928" spans="1:14">
      <c r="A1928" s="54">
        <f>formulas!O768</f>
        <v>0</v>
      </c>
      <c r="B1928" s="33">
        <f t="shared" ca="1" si="114"/>
        <v>32</v>
      </c>
      <c r="C1928">
        <f t="shared" si="115"/>
        <v>486</v>
      </c>
      <c r="D1928">
        <f t="shared" ca="1" si="119"/>
        <v>-1.4999999999999999E-2</v>
      </c>
      <c r="E1928">
        <f t="shared" ca="1" si="116"/>
        <v>0</v>
      </c>
      <c r="F1928">
        <f t="shared" ca="1" si="117"/>
        <v>31</v>
      </c>
      <c r="G1928">
        <f t="shared" ca="1" si="118"/>
        <v>32</v>
      </c>
      <c r="M1928">
        <v>1472</v>
      </c>
      <c r="N1928">
        <v>28.454999999999998</v>
      </c>
    </row>
    <row r="1929" spans="1:14">
      <c r="A1929" s="54">
        <f>formulas!O769</f>
        <v>0</v>
      </c>
      <c r="B1929" s="33">
        <f t="shared" ca="1" si="114"/>
        <v>32</v>
      </c>
      <c r="C1929">
        <f t="shared" si="115"/>
        <v>486</v>
      </c>
      <c r="D1929">
        <f t="shared" ca="1" si="119"/>
        <v>-1.4999999999999999E-2</v>
      </c>
      <c r="E1929">
        <f t="shared" ca="1" si="116"/>
        <v>0</v>
      </c>
      <c r="F1929">
        <f t="shared" ca="1" si="117"/>
        <v>31</v>
      </c>
      <c r="G1929">
        <f t="shared" ca="1" si="118"/>
        <v>32</v>
      </c>
      <c r="M1929">
        <v>1473</v>
      </c>
      <c r="N1929">
        <v>28.475999999999999</v>
      </c>
    </row>
    <row r="1930" spans="1:14">
      <c r="A1930" s="54">
        <f>formulas!O770</f>
        <v>0</v>
      </c>
      <c r="B1930" s="33">
        <f t="shared" ca="1" si="114"/>
        <v>32</v>
      </c>
      <c r="C1930">
        <f t="shared" si="115"/>
        <v>486</v>
      </c>
      <c r="D1930">
        <f t="shared" ca="1" si="119"/>
        <v>-1.4999999999999999E-2</v>
      </c>
      <c r="E1930">
        <f t="shared" ca="1" si="116"/>
        <v>0</v>
      </c>
      <c r="F1930">
        <f t="shared" ca="1" si="117"/>
        <v>31</v>
      </c>
      <c r="G1930">
        <f t="shared" ca="1" si="118"/>
        <v>32</v>
      </c>
      <c r="M1930">
        <v>1474</v>
      </c>
      <c r="N1930">
        <v>28.498000000000001</v>
      </c>
    </row>
    <row r="1931" spans="1:14">
      <c r="A1931" s="54">
        <f>formulas!O771</f>
        <v>0</v>
      </c>
      <c r="B1931" s="33">
        <f t="shared" ca="1" si="114"/>
        <v>32</v>
      </c>
      <c r="C1931">
        <f t="shared" si="115"/>
        <v>486</v>
      </c>
      <c r="D1931">
        <f t="shared" ca="1" si="119"/>
        <v>-1.4999999999999999E-2</v>
      </c>
      <c r="E1931">
        <f t="shared" ca="1" si="116"/>
        <v>0</v>
      </c>
      <c r="F1931">
        <f t="shared" ca="1" si="117"/>
        <v>31</v>
      </c>
      <c r="G1931">
        <f t="shared" ca="1" si="118"/>
        <v>32</v>
      </c>
      <c r="M1931">
        <v>1475</v>
      </c>
      <c r="N1931">
        <v>28.52</v>
      </c>
    </row>
    <row r="1932" spans="1:14">
      <c r="A1932" s="54">
        <f>formulas!O772</f>
        <v>0</v>
      </c>
      <c r="B1932" s="33">
        <f t="shared" ca="1" si="114"/>
        <v>32</v>
      </c>
      <c r="C1932">
        <f t="shared" si="115"/>
        <v>486</v>
      </c>
      <c r="D1932">
        <f t="shared" ca="1" si="119"/>
        <v>-1.4999999999999999E-2</v>
      </c>
      <c r="E1932">
        <f t="shared" ca="1" si="116"/>
        <v>0</v>
      </c>
      <c r="F1932">
        <f t="shared" ca="1" si="117"/>
        <v>31</v>
      </c>
      <c r="G1932">
        <f t="shared" ca="1" si="118"/>
        <v>32</v>
      </c>
      <c r="M1932">
        <v>1476</v>
      </c>
      <c r="N1932">
        <v>28.542000000000002</v>
      </c>
    </row>
    <row r="1933" spans="1:14">
      <c r="A1933" s="54">
        <f>formulas!O773</f>
        <v>0</v>
      </c>
      <c r="B1933" s="33">
        <f t="shared" ca="1" si="114"/>
        <v>32</v>
      </c>
      <c r="C1933">
        <f t="shared" si="115"/>
        <v>486</v>
      </c>
      <c r="D1933">
        <f t="shared" ca="1" si="119"/>
        <v>-1.4999999999999999E-2</v>
      </c>
      <c r="E1933">
        <f t="shared" ca="1" si="116"/>
        <v>0</v>
      </c>
      <c r="F1933">
        <f t="shared" ca="1" si="117"/>
        <v>31</v>
      </c>
      <c r="G1933">
        <f t="shared" ca="1" si="118"/>
        <v>32</v>
      </c>
      <c r="M1933">
        <v>1477</v>
      </c>
      <c r="N1933">
        <v>28.564</v>
      </c>
    </row>
    <row r="1934" spans="1:14">
      <c r="A1934" s="54">
        <f>formulas!O774</f>
        <v>0</v>
      </c>
      <c r="B1934" s="33">
        <f t="shared" ca="1" si="114"/>
        <v>32</v>
      </c>
      <c r="C1934">
        <f t="shared" si="115"/>
        <v>486</v>
      </c>
      <c r="D1934">
        <f t="shared" ca="1" si="119"/>
        <v>-1.4999999999999999E-2</v>
      </c>
      <c r="E1934">
        <f t="shared" ca="1" si="116"/>
        <v>0</v>
      </c>
      <c r="F1934">
        <f t="shared" ca="1" si="117"/>
        <v>31</v>
      </c>
      <c r="G1934">
        <f t="shared" ca="1" si="118"/>
        <v>32</v>
      </c>
      <c r="M1934">
        <v>1478</v>
      </c>
      <c r="N1934">
        <v>28.585000000000001</v>
      </c>
    </row>
    <row r="1935" spans="1:14">
      <c r="A1935" s="54">
        <f>formulas!O775</f>
        <v>0</v>
      </c>
      <c r="B1935" s="33">
        <f t="shared" ca="1" si="114"/>
        <v>32</v>
      </c>
      <c r="C1935">
        <f t="shared" si="115"/>
        <v>486</v>
      </c>
      <c r="D1935">
        <f t="shared" ca="1" si="119"/>
        <v>-1.4999999999999999E-2</v>
      </c>
      <c r="E1935">
        <f t="shared" ca="1" si="116"/>
        <v>0</v>
      </c>
      <c r="F1935">
        <f t="shared" ca="1" si="117"/>
        <v>31</v>
      </c>
      <c r="G1935">
        <f t="shared" ca="1" si="118"/>
        <v>32</v>
      </c>
      <c r="M1935">
        <v>1479</v>
      </c>
      <c r="N1935">
        <v>28.606999999999999</v>
      </c>
    </row>
    <row r="1936" spans="1:14">
      <c r="A1936" s="54">
        <f>formulas!O776</f>
        <v>0</v>
      </c>
      <c r="B1936" s="33">
        <f t="shared" ca="1" si="114"/>
        <v>32</v>
      </c>
      <c r="C1936">
        <f t="shared" si="115"/>
        <v>486</v>
      </c>
      <c r="D1936">
        <f t="shared" ca="1" si="119"/>
        <v>-1.4999999999999999E-2</v>
      </c>
      <c r="E1936">
        <f t="shared" ca="1" si="116"/>
        <v>0</v>
      </c>
      <c r="F1936">
        <f t="shared" ca="1" si="117"/>
        <v>31</v>
      </c>
      <c r="G1936">
        <f t="shared" ca="1" si="118"/>
        <v>32</v>
      </c>
      <c r="M1936">
        <v>1480</v>
      </c>
      <c r="N1936">
        <v>28.629000000000001</v>
      </c>
    </row>
    <row r="1937" spans="1:14">
      <c r="A1937" s="54">
        <f>formulas!O777</f>
        <v>0</v>
      </c>
      <c r="B1937" s="33">
        <f t="shared" ca="1" si="114"/>
        <v>32</v>
      </c>
      <c r="C1937">
        <f t="shared" si="115"/>
        <v>486</v>
      </c>
      <c r="D1937">
        <f t="shared" ca="1" si="119"/>
        <v>-1.4999999999999999E-2</v>
      </c>
      <c r="E1937">
        <f t="shared" ca="1" si="116"/>
        <v>0</v>
      </c>
      <c r="F1937">
        <f t="shared" ca="1" si="117"/>
        <v>31</v>
      </c>
      <c r="G1937">
        <f t="shared" ca="1" si="118"/>
        <v>32</v>
      </c>
      <c r="M1937">
        <v>1481</v>
      </c>
      <c r="N1937">
        <v>28.651</v>
      </c>
    </row>
    <row r="1938" spans="1:14">
      <c r="A1938" s="54">
        <f>formulas!O778</f>
        <v>0</v>
      </c>
      <c r="B1938" s="33">
        <f t="shared" ca="1" si="114"/>
        <v>32</v>
      </c>
      <c r="C1938">
        <f t="shared" si="115"/>
        <v>486</v>
      </c>
      <c r="D1938">
        <f t="shared" ca="1" si="119"/>
        <v>-1.4999999999999999E-2</v>
      </c>
      <c r="E1938">
        <f t="shared" ca="1" si="116"/>
        <v>0</v>
      </c>
      <c r="F1938">
        <f t="shared" ca="1" si="117"/>
        <v>31</v>
      </c>
      <c r="G1938">
        <f t="shared" ca="1" si="118"/>
        <v>32</v>
      </c>
      <c r="M1938">
        <v>1482</v>
      </c>
      <c r="N1938">
        <v>28.672999999999998</v>
      </c>
    </row>
    <row r="1939" spans="1:14">
      <c r="A1939" s="54">
        <f>formulas!O779</f>
        <v>0</v>
      </c>
      <c r="B1939" s="33">
        <f t="shared" ca="1" si="114"/>
        <v>32</v>
      </c>
      <c r="C1939">
        <f t="shared" si="115"/>
        <v>486</v>
      </c>
      <c r="D1939">
        <f t="shared" ca="1" si="119"/>
        <v>-1.4999999999999999E-2</v>
      </c>
      <c r="E1939">
        <f t="shared" ca="1" si="116"/>
        <v>0</v>
      </c>
      <c r="F1939">
        <f t="shared" ca="1" si="117"/>
        <v>31</v>
      </c>
      <c r="G1939">
        <f t="shared" ca="1" si="118"/>
        <v>32</v>
      </c>
      <c r="M1939">
        <v>1483</v>
      </c>
      <c r="N1939">
        <v>28.693999999999999</v>
      </c>
    </row>
    <row r="1940" spans="1:14">
      <c r="A1940" s="54">
        <f>formulas!O780</f>
        <v>0</v>
      </c>
      <c r="B1940" s="33">
        <f t="shared" ca="1" si="114"/>
        <v>32</v>
      </c>
      <c r="C1940">
        <f t="shared" si="115"/>
        <v>486</v>
      </c>
      <c r="D1940">
        <f t="shared" ca="1" si="119"/>
        <v>-1.4999999999999999E-2</v>
      </c>
      <c r="E1940">
        <f t="shared" ca="1" si="116"/>
        <v>0</v>
      </c>
      <c r="F1940">
        <f t="shared" ca="1" si="117"/>
        <v>31</v>
      </c>
      <c r="G1940">
        <f t="shared" ca="1" si="118"/>
        <v>32</v>
      </c>
      <c r="M1940">
        <v>1484</v>
      </c>
      <c r="N1940">
        <v>28.716000000000001</v>
      </c>
    </row>
    <row r="1941" spans="1:14">
      <c r="A1941" s="54">
        <f>formulas!O781</f>
        <v>0</v>
      </c>
      <c r="B1941" s="33">
        <f t="shared" ref="B1941:B2004" ca="1" si="120">(A1941-D1941)/(E1941-D1941)*(G1941-F1941)+F1941</f>
        <v>32</v>
      </c>
      <c r="C1941">
        <f t="shared" ref="C1941:C2004" si="121">COUNTIF($N$2:$N$25400,"&lt;"&amp;A1941)</f>
        <v>486</v>
      </c>
      <c r="D1941">
        <f t="shared" ca="1" si="119"/>
        <v>-1.4999999999999999E-2</v>
      </c>
      <c r="E1941">
        <f t="shared" ref="E1941:E2004" ca="1" si="122">INDIRECT(ADDRESS(C1941+2,14))</f>
        <v>0</v>
      </c>
      <c r="F1941">
        <f t="shared" ref="F1941:F2004" ca="1" si="123">INDIRECT(ADDRESS(C1941+1,13))</f>
        <v>31</v>
      </c>
      <c r="G1941">
        <f t="shared" ref="G1941:G2004" ca="1" si="124">INDIRECT(ADDRESS(C1941+2,13))</f>
        <v>32</v>
      </c>
      <c r="M1941">
        <v>1485</v>
      </c>
      <c r="N1941">
        <v>28.738</v>
      </c>
    </row>
    <row r="1942" spans="1:14">
      <c r="A1942" s="54">
        <f>formulas!O782</f>
        <v>0</v>
      </c>
      <c r="B1942" s="33">
        <f t="shared" ca="1" si="120"/>
        <v>32</v>
      </c>
      <c r="C1942">
        <f t="shared" si="121"/>
        <v>486</v>
      </c>
      <c r="D1942">
        <f t="shared" ca="1" si="119"/>
        <v>-1.4999999999999999E-2</v>
      </c>
      <c r="E1942">
        <f t="shared" ca="1" si="122"/>
        <v>0</v>
      </c>
      <c r="F1942">
        <f t="shared" ca="1" si="123"/>
        <v>31</v>
      </c>
      <c r="G1942">
        <f t="shared" ca="1" si="124"/>
        <v>32</v>
      </c>
      <c r="M1942">
        <v>1486</v>
      </c>
      <c r="N1942">
        <v>28.76</v>
      </c>
    </row>
    <row r="1943" spans="1:14">
      <c r="A1943" s="54">
        <f>formulas!O783</f>
        <v>0</v>
      </c>
      <c r="B1943" s="33">
        <f t="shared" ca="1" si="120"/>
        <v>32</v>
      </c>
      <c r="C1943">
        <f t="shared" si="121"/>
        <v>486</v>
      </c>
      <c r="D1943">
        <f t="shared" ca="1" si="119"/>
        <v>-1.4999999999999999E-2</v>
      </c>
      <c r="E1943">
        <f t="shared" ca="1" si="122"/>
        <v>0</v>
      </c>
      <c r="F1943">
        <f t="shared" ca="1" si="123"/>
        <v>31</v>
      </c>
      <c r="G1943">
        <f t="shared" ca="1" si="124"/>
        <v>32</v>
      </c>
      <c r="M1943">
        <v>1487</v>
      </c>
      <c r="N1943">
        <v>28.782</v>
      </c>
    </row>
    <row r="1944" spans="1:14">
      <c r="A1944" s="54">
        <f>formulas!O784</f>
        <v>0</v>
      </c>
      <c r="B1944" s="33">
        <f t="shared" ca="1" si="120"/>
        <v>32</v>
      </c>
      <c r="C1944">
        <f t="shared" si="121"/>
        <v>486</v>
      </c>
      <c r="D1944">
        <f t="shared" ca="1" si="119"/>
        <v>-1.4999999999999999E-2</v>
      </c>
      <c r="E1944">
        <f t="shared" ca="1" si="122"/>
        <v>0</v>
      </c>
      <c r="F1944">
        <f t="shared" ca="1" si="123"/>
        <v>31</v>
      </c>
      <c r="G1944">
        <f t="shared" ca="1" si="124"/>
        <v>32</v>
      </c>
      <c r="M1944">
        <v>1488</v>
      </c>
      <c r="N1944">
        <v>28.803000000000001</v>
      </c>
    </row>
    <row r="1945" spans="1:14">
      <c r="A1945" s="54">
        <f>formulas!O785</f>
        <v>0</v>
      </c>
      <c r="B1945" s="33">
        <f t="shared" ca="1" si="120"/>
        <v>32</v>
      </c>
      <c r="C1945">
        <f t="shared" si="121"/>
        <v>486</v>
      </c>
      <c r="D1945">
        <f t="shared" ca="1" si="119"/>
        <v>-1.4999999999999999E-2</v>
      </c>
      <c r="E1945">
        <f t="shared" ca="1" si="122"/>
        <v>0</v>
      </c>
      <c r="F1945">
        <f t="shared" ca="1" si="123"/>
        <v>31</v>
      </c>
      <c r="G1945">
        <f t="shared" ca="1" si="124"/>
        <v>32</v>
      </c>
      <c r="M1945">
        <v>1489</v>
      </c>
      <c r="N1945">
        <v>28.824999999999999</v>
      </c>
    </row>
    <row r="1946" spans="1:14">
      <c r="A1946" s="54">
        <f>formulas!O786</f>
        <v>0</v>
      </c>
      <c r="B1946" s="33">
        <f t="shared" ca="1" si="120"/>
        <v>32</v>
      </c>
      <c r="C1946">
        <f t="shared" si="121"/>
        <v>486</v>
      </c>
      <c r="D1946">
        <f t="shared" ca="1" si="119"/>
        <v>-1.4999999999999999E-2</v>
      </c>
      <c r="E1946">
        <f t="shared" ca="1" si="122"/>
        <v>0</v>
      </c>
      <c r="F1946">
        <f t="shared" ca="1" si="123"/>
        <v>31</v>
      </c>
      <c r="G1946">
        <f t="shared" ca="1" si="124"/>
        <v>32</v>
      </c>
      <c r="M1946">
        <v>1490</v>
      </c>
      <c r="N1946">
        <v>28.847000000000001</v>
      </c>
    </row>
    <row r="1947" spans="1:14">
      <c r="A1947" s="54">
        <f>formulas!O787</f>
        <v>0</v>
      </c>
      <c r="B1947" s="33">
        <f t="shared" ca="1" si="120"/>
        <v>32</v>
      </c>
      <c r="C1947">
        <f t="shared" si="121"/>
        <v>486</v>
      </c>
      <c r="D1947">
        <f t="shared" ca="1" si="119"/>
        <v>-1.4999999999999999E-2</v>
      </c>
      <c r="E1947">
        <f t="shared" ca="1" si="122"/>
        <v>0</v>
      </c>
      <c r="F1947">
        <f t="shared" ca="1" si="123"/>
        <v>31</v>
      </c>
      <c r="G1947">
        <f t="shared" ca="1" si="124"/>
        <v>32</v>
      </c>
      <c r="M1947">
        <v>1491</v>
      </c>
      <c r="N1947">
        <v>28.869</v>
      </c>
    </row>
    <row r="1948" spans="1:14">
      <c r="A1948" s="54">
        <f>formulas!O788</f>
        <v>0</v>
      </c>
      <c r="B1948" s="33">
        <f t="shared" ca="1" si="120"/>
        <v>32</v>
      </c>
      <c r="C1948">
        <f t="shared" si="121"/>
        <v>486</v>
      </c>
      <c r="D1948">
        <f t="shared" ca="1" si="119"/>
        <v>-1.4999999999999999E-2</v>
      </c>
      <c r="E1948">
        <f t="shared" ca="1" si="122"/>
        <v>0</v>
      </c>
      <c r="F1948">
        <f t="shared" ca="1" si="123"/>
        <v>31</v>
      </c>
      <c r="G1948">
        <f t="shared" ca="1" si="124"/>
        <v>32</v>
      </c>
      <c r="M1948">
        <v>1492</v>
      </c>
      <c r="N1948">
        <v>28.890999999999998</v>
      </c>
    </row>
    <row r="1949" spans="1:14">
      <c r="A1949" s="54">
        <f>formulas!O789</f>
        <v>0</v>
      </c>
      <c r="B1949" s="33">
        <f t="shared" ca="1" si="120"/>
        <v>32</v>
      </c>
      <c r="C1949">
        <f t="shared" si="121"/>
        <v>486</v>
      </c>
      <c r="D1949">
        <f t="shared" ca="1" si="119"/>
        <v>-1.4999999999999999E-2</v>
      </c>
      <c r="E1949">
        <f t="shared" ca="1" si="122"/>
        <v>0</v>
      </c>
      <c r="F1949">
        <f t="shared" ca="1" si="123"/>
        <v>31</v>
      </c>
      <c r="G1949">
        <f t="shared" ca="1" si="124"/>
        <v>32</v>
      </c>
      <c r="M1949">
        <v>1493</v>
      </c>
      <c r="N1949">
        <v>28.911999999999999</v>
      </c>
    </row>
    <row r="1950" spans="1:14">
      <c r="A1950" s="54">
        <f>formulas!O790</f>
        <v>0</v>
      </c>
      <c r="B1950" s="33">
        <f t="shared" ca="1" si="120"/>
        <v>32</v>
      </c>
      <c r="C1950">
        <f t="shared" si="121"/>
        <v>486</v>
      </c>
      <c r="D1950">
        <f t="shared" ca="1" si="119"/>
        <v>-1.4999999999999999E-2</v>
      </c>
      <c r="E1950">
        <f t="shared" ca="1" si="122"/>
        <v>0</v>
      </c>
      <c r="F1950">
        <f t="shared" ca="1" si="123"/>
        <v>31</v>
      </c>
      <c r="G1950">
        <f t="shared" ca="1" si="124"/>
        <v>32</v>
      </c>
      <c r="M1950">
        <v>1494</v>
      </c>
      <c r="N1950">
        <v>28.934000000000001</v>
      </c>
    </row>
    <row r="1951" spans="1:14">
      <c r="A1951" s="54">
        <f>formulas!O791</f>
        <v>0</v>
      </c>
      <c r="B1951" s="33">
        <f t="shared" ca="1" si="120"/>
        <v>32</v>
      </c>
      <c r="C1951">
        <f t="shared" si="121"/>
        <v>486</v>
      </c>
      <c r="D1951">
        <f t="shared" ca="1" si="119"/>
        <v>-1.4999999999999999E-2</v>
      </c>
      <c r="E1951">
        <f t="shared" ca="1" si="122"/>
        <v>0</v>
      </c>
      <c r="F1951">
        <f t="shared" ca="1" si="123"/>
        <v>31</v>
      </c>
      <c r="G1951">
        <f t="shared" ca="1" si="124"/>
        <v>32</v>
      </c>
      <c r="M1951">
        <v>1495</v>
      </c>
      <c r="N1951">
        <v>28.956</v>
      </c>
    </row>
    <row r="1952" spans="1:14">
      <c r="A1952" s="54">
        <f>formulas!O792</f>
        <v>0</v>
      </c>
      <c r="B1952" s="33">
        <f t="shared" ca="1" si="120"/>
        <v>32</v>
      </c>
      <c r="C1952">
        <f t="shared" si="121"/>
        <v>486</v>
      </c>
      <c r="D1952">
        <f t="shared" ca="1" si="119"/>
        <v>-1.4999999999999999E-2</v>
      </c>
      <c r="E1952">
        <f t="shared" ca="1" si="122"/>
        <v>0</v>
      </c>
      <c r="F1952">
        <f t="shared" ca="1" si="123"/>
        <v>31</v>
      </c>
      <c r="G1952">
        <f t="shared" ca="1" si="124"/>
        <v>32</v>
      </c>
      <c r="M1952">
        <v>1496</v>
      </c>
      <c r="N1952">
        <v>28.978000000000002</v>
      </c>
    </row>
    <row r="1953" spans="1:14">
      <c r="A1953" s="54">
        <f>formulas!O793</f>
        <v>0</v>
      </c>
      <c r="B1953" s="33">
        <f t="shared" ca="1" si="120"/>
        <v>32</v>
      </c>
      <c r="C1953">
        <f t="shared" si="121"/>
        <v>486</v>
      </c>
      <c r="D1953">
        <f t="shared" ca="1" si="119"/>
        <v>-1.4999999999999999E-2</v>
      </c>
      <c r="E1953">
        <f t="shared" ca="1" si="122"/>
        <v>0</v>
      </c>
      <c r="F1953">
        <f t="shared" ca="1" si="123"/>
        <v>31</v>
      </c>
      <c r="G1953">
        <f t="shared" ca="1" si="124"/>
        <v>32</v>
      </c>
      <c r="M1953">
        <v>1497</v>
      </c>
      <c r="N1953">
        <v>29</v>
      </c>
    </row>
    <row r="1954" spans="1:14">
      <c r="A1954" s="54">
        <f>formulas!O794</f>
        <v>0</v>
      </c>
      <c r="B1954" s="33">
        <f t="shared" ca="1" si="120"/>
        <v>32</v>
      </c>
      <c r="C1954">
        <f t="shared" si="121"/>
        <v>486</v>
      </c>
      <c r="D1954">
        <f t="shared" ca="1" si="119"/>
        <v>-1.4999999999999999E-2</v>
      </c>
      <c r="E1954">
        <f t="shared" ca="1" si="122"/>
        <v>0</v>
      </c>
      <c r="F1954">
        <f t="shared" ca="1" si="123"/>
        <v>31</v>
      </c>
      <c r="G1954">
        <f t="shared" ca="1" si="124"/>
        <v>32</v>
      </c>
      <c r="M1954">
        <v>1498</v>
      </c>
      <c r="N1954">
        <v>29.021000000000001</v>
      </c>
    </row>
    <row r="1955" spans="1:14">
      <c r="A1955" s="54">
        <f>formulas!O795</f>
        <v>0</v>
      </c>
      <c r="B1955" s="33">
        <f t="shared" ca="1" si="120"/>
        <v>32</v>
      </c>
      <c r="C1955">
        <f t="shared" si="121"/>
        <v>486</v>
      </c>
      <c r="D1955">
        <f t="shared" ca="1" si="119"/>
        <v>-1.4999999999999999E-2</v>
      </c>
      <c r="E1955">
        <f t="shared" ca="1" si="122"/>
        <v>0</v>
      </c>
      <c r="F1955">
        <f t="shared" ca="1" si="123"/>
        <v>31</v>
      </c>
      <c r="G1955">
        <f t="shared" ca="1" si="124"/>
        <v>32</v>
      </c>
      <c r="M1955">
        <v>1499</v>
      </c>
      <c r="N1955">
        <v>29.042999999999999</v>
      </c>
    </row>
    <row r="1956" spans="1:14">
      <c r="A1956" s="54">
        <f>formulas!O796</f>
        <v>0</v>
      </c>
      <c r="B1956" s="33">
        <f t="shared" ca="1" si="120"/>
        <v>32</v>
      </c>
      <c r="C1956">
        <f t="shared" si="121"/>
        <v>486</v>
      </c>
      <c r="D1956">
        <f t="shared" ca="1" si="119"/>
        <v>-1.4999999999999999E-2</v>
      </c>
      <c r="E1956">
        <f t="shared" ca="1" si="122"/>
        <v>0</v>
      </c>
      <c r="F1956">
        <f t="shared" ca="1" si="123"/>
        <v>31</v>
      </c>
      <c r="G1956">
        <f t="shared" ca="1" si="124"/>
        <v>32</v>
      </c>
      <c r="M1956">
        <v>1500</v>
      </c>
      <c r="N1956">
        <v>29.065000000000001</v>
      </c>
    </row>
    <row r="1957" spans="1:14">
      <c r="A1957" s="54">
        <f>formulas!O797</f>
        <v>0</v>
      </c>
      <c r="B1957" s="33">
        <f t="shared" ca="1" si="120"/>
        <v>32</v>
      </c>
      <c r="C1957">
        <f t="shared" si="121"/>
        <v>486</v>
      </c>
      <c r="D1957">
        <f t="shared" ca="1" si="119"/>
        <v>-1.4999999999999999E-2</v>
      </c>
      <c r="E1957">
        <f t="shared" ca="1" si="122"/>
        <v>0</v>
      </c>
      <c r="F1957">
        <f t="shared" ca="1" si="123"/>
        <v>31</v>
      </c>
      <c r="G1957">
        <f t="shared" ca="1" si="124"/>
        <v>32</v>
      </c>
      <c r="M1957">
        <v>1501</v>
      </c>
      <c r="N1957">
        <v>29.087</v>
      </c>
    </row>
    <row r="1958" spans="1:14">
      <c r="A1958" s="54">
        <f>formulas!O798</f>
        <v>0</v>
      </c>
      <c r="B1958" s="33">
        <f t="shared" ca="1" si="120"/>
        <v>32</v>
      </c>
      <c r="C1958">
        <f t="shared" si="121"/>
        <v>486</v>
      </c>
      <c r="D1958">
        <f t="shared" ca="1" si="119"/>
        <v>-1.4999999999999999E-2</v>
      </c>
      <c r="E1958">
        <f t="shared" ca="1" si="122"/>
        <v>0</v>
      </c>
      <c r="F1958">
        <f t="shared" ca="1" si="123"/>
        <v>31</v>
      </c>
      <c r="G1958">
        <f t="shared" ca="1" si="124"/>
        <v>32</v>
      </c>
      <c r="M1958">
        <v>1502</v>
      </c>
      <c r="N1958">
        <v>29.109000000000002</v>
      </c>
    </row>
    <row r="1959" spans="1:14">
      <c r="A1959" s="54">
        <f>formulas!O799</f>
        <v>0</v>
      </c>
      <c r="B1959" s="33">
        <f t="shared" ca="1" si="120"/>
        <v>32</v>
      </c>
      <c r="C1959">
        <f t="shared" si="121"/>
        <v>486</v>
      </c>
      <c r="D1959">
        <f t="shared" ca="1" si="119"/>
        <v>-1.4999999999999999E-2</v>
      </c>
      <c r="E1959">
        <f t="shared" ca="1" si="122"/>
        <v>0</v>
      </c>
      <c r="F1959">
        <f t="shared" ca="1" si="123"/>
        <v>31</v>
      </c>
      <c r="G1959">
        <f t="shared" ca="1" si="124"/>
        <v>32</v>
      </c>
      <c r="M1959">
        <v>1503</v>
      </c>
      <c r="N1959">
        <v>29.13</v>
      </c>
    </row>
    <row r="1960" spans="1:14">
      <c r="A1960" s="54">
        <f>formulas!O800</f>
        <v>0</v>
      </c>
      <c r="B1960" s="33">
        <f t="shared" ca="1" si="120"/>
        <v>32</v>
      </c>
      <c r="C1960">
        <f t="shared" si="121"/>
        <v>486</v>
      </c>
      <c r="D1960">
        <f t="shared" ca="1" si="119"/>
        <v>-1.4999999999999999E-2</v>
      </c>
      <c r="E1960">
        <f t="shared" ca="1" si="122"/>
        <v>0</v>
      </c>
      <c r="F1960">
        <f t="shared" ca="1" si="123"/>
        <v>31</v>
      </c>
      <c r="G1960">
        <f t="shared" ca="1" si="124"/>
        <v>32</v>
      </c>
      <c r="M1960">
        <v>1504</v>
      </c>
      <c r="N1960">
        <v>29.152000000000001</v>
      </c>
    </row>
    <row r="1961" spans="1:14">
      <c r="A1961" s="54">
        <f>formulas!O801</f>
        <v>0</v>
      </c>
      <c r="B1961" s="33">
        <f t="shared" ca="1" si="120"/>
        <v>32</v>
      </c>
      <c r="C1961">
        <f t="shared" si="121"/>
        <v>486</v>
      </c>
      <c r="D1961">
        <f t="shared" ca="1" si="119"/>
        <v>-1.4999999999999999E-2</v>
      </c>
      <c r="E1961">
        <f t="shared" ca="1" si="122"/>
        <v>0</v>
      </c>
      <c r="F1961">
        <f t="shared" ca="1" si="123"/>
        <v>31</v>
      </c>
      <c r="G1961">
        <f t="shared" ca="1" si="124"/>
        <v>32</v>
      </c>
      <c r="M1961">
        <v>1505</v>
      </c>
      <c r="N1961">
        <v>29.173999999999999</v>
      </c>
    </row>
    <row r="1962" spans="1:14">
      <c r="A1962" s="54">
        <f>formulas!O802</f>
        <v>0</v>
      </c>
      <c r="B1962" s="33">
        <f t="shared" ca="1" si="120"/>
        <v>32</v>
      </c>
      <c r="C1962">
        <f t="shared" si="121"/>
        <v>486</v>
      </c>
      <c r="D1962">
        <f t="shared" ca="1" si="119"/>
        <v>-1.4999999999999999E-2</v>
      </c>
      <c r="E1962">
        <f t="shared" ca="1" si="122"/>
        <v>0</v>
      </c>
      <c r="F1962">
        <f t="shared" ca="1" si="123"/>
        <v>31</v>
      </c>
      <c r="G1962">
        <f t="shared" ca="1" si="124"/>
        <v>32</v>
      </c>
      <c r="M1962">
        <v>1506</v>
      </c>
      <c r="N1962">
        <v>29.196000000000002</v>
      </c>
    </row>
    <row r="1963" spans="1:14">
      <c r="A1963" s="54">
        <f>formulas!O803</f>
        <v>0</v>
      </c>
      <c r="B1963" s="33">
        <f t="shared" ca="1" si="120"/>
        <v>32</v>
      </c>
      <c r="C1963">
        <f t="shared" si="121"/>
        <v>486</v>
      </c>
      <c r="D1963">
        <f t="shared" ca="1" si="119"/>
        <v>-1.4999999999999999E-2</v>
      </c>
      <c r="E1963">
        <f t="shared" ca="1" si="122"/>
        <v>0</v>
      </c>
      <c r="F1963">
        <f t="shared" ca="1" si="123"/>
        <v>31</v>
      </c>
      <c r="G1963">
        <f t="shared" ca="1" si="124"/>
        <v>32</v>
      </c>
      <c r="M1963">
        <v>1507</v>
      </c>
      <c r="N1963">
        <v>29.218</v>
      </c>
    </row>
    <row r="1964" spans="1:14">
      <c r="A1964" s="54">
        <f>formulas!O804</f>
        <v>0</v>
      </c>
      <c r="B1964" s="33">
        <f t="shared" ca="1" si="120"/>
        <v>32</v>
      </c>
      <c r="C1964">
        <f t="shared" si="121"/>
        <v>486</v>
      </c>
      <c r="D1964">
        <f t="shared" ca="1" si="119"/>
        <v>-1.4999999999999999E-2</v>
      </c>
      <c r="E1964">
        <f t="shared" ca="1" si="122"/>
        <v>0</v>
      </c>
      <c r="F1964">
        <f t="shared" ca="1" si="123"/>
        <v>31</v>
      </c>
      <c r="G1964">
        <f t="shared" ca="1" si="124"/>
        <v>32</v>
      </c>
      <c r="M1964">
        <v>1508</v>
      </c>
      <c r="N1964">
        <v>29.239000000000001</v>
      </c>
    </row>
    <row r="1965" spans="1:14">
      <c r="A1965" s="54">
        <f>formulas!O805</f>
        <v>0</v>
      </c>
      <c r="B1965" s="33">
        <f t="shared" ca="1" si="120"/>
        <v>32</v>
      </c>
      <c r="C1965">
        <f t="shared" si="121"/>
        <v>486</v>
      </c>
      <c r="D1965">
        <f t="shared" ca="1" si="119"/>
        <v>-1.4999999999999999E-2</v>
      </c>
      <c r="E1965">
        <f t="shared" ca="1" si="122"/>
        <v>0</v>
      </c>
      <c r="F1965">
        <f t="shared" ca="1" si="123"/>
        <v>31</v>
      </c>
      <c r="G1965">
        <f t="shared" ca="1" si="124"/>
        <v>32</v>
      </c>
      <c r="M1965">
        <v>1509</v>
      </c>
      <c r="N1965">
        <v>29.260999999999999</v>
      </c>
    </row>
    <row r="1966" spans="1:14">
      <c r="A1966" s="54">
        <f>formulas!O806</f>
        <v>0</v>
      </c>
      <c r="B1966" s="33">
        <f t="shared" ca="1" si="120"/>
        <v>32</v>
      </c>
      <c r="C1966">
        <f t="shared" si="121"/>
        <v>486</v>
      </c>
      <c r="D1966">
        <f t="shared" ca="1" si="119"/>
        <v>-1.4999999999999999E-2</v>
      </c>
      <c r="E1966">
        <f t="shared" ca="1" si="122"/>
        <v>0</v>
      </c>
      <c r="F1966">
        <f t="shared" ca="1" si="123"/>
        <v>31</v>
      </c>
      <c r="G1966">
        <f t="shared" ca="1" si="124"/>
        <v>32</v>
      </c>
      <c r="M1966">
        <v>1510</v>
      </c>
      <c r="N1966">
        <v>29.283000000000001</v>
      </c>
    </row>
    <row r="1967" spans="1:14">
      <c r="A1967" s="54">
        <f>formulas!O807</f>
        <v>0</v>
      </c>
      <c r="B1967" s="33">
        <f t="shared" ca="1" si="120"/>
        <v>32</v>
      </c>
      <c r="C1967">
        <f t="shared" si="121"/>
        <v>486</v>
      </c>
      <c r="D1967">
        <f t="shared" ca="1" si="119"/>
        <v>-1.4999999999999999E-2</v>
      </c>
      <c r="E1967">
        <f t="shared" ca="1" si="122"/>
        <v>0</v>
      </c>
      <c r="F1967">
        <f t="shared" ca="1" si="123"/>
        <v>31</v>
      </c>
      <c r="G1967">
        <f t="shared" ca="1" si="124"/>
        <v>32</v>
      </c>
      <c r="M1967">
        <v>1511</v>
      </c>
      <c r="N1967">
        <v>29.305</v>
      </c>
    </row>
    <row r="1968" spans="1:14">
      <c r="A1968" s="54">
        <f>formulas!O808</f>
        <v>0</v>
      </c>
      <c r="B1968" s="33">
        <f t="shared" ca="1" si="120"/>
        <v>32</v>
      </c>
      <c r="C1968">
        <f t="shared" si="121"/>
        <v>486</v>
      </c>
      <c r="D1968">
        <f t="shared" ca="1" si="119"/>
        <v>-1.4999999999999999E-2</v>
      </c>
      <c r="E1968">
        <f t="shared" ca="1" si="122"/>
        <v>0</v>
      </c>
      <c r="F1968">
        <f t="shared" ca="1" si="123"/>
        <v>31</v>
      </c>
      <c r="G1968">
        <f t="shared" ca="1" si="124"/>
        <v>32</v>
      </c>
      <c r="M1968">
        <v>1512</v>
      </c>
      <c r="N1968">
        <v>29.327000000000002</v>
      </c>
    </row>
    <row r="1969" spans="1:14">
      <c r="A1969" s="54">
        <f>formulas!O809</f>
        <v>0</v>
      </c>
      <c r="B1969" s="33">
        <f t="shared" ca="1" si="120"/>
        <v>32</v>
      </c>
      <c r="C1969">
        <f t="shared" si="121"/>
        <v>486</v>
      </c>
      <c r="D1969">
        <f t="shared" ref="D1969:D2032" ca="1" si="125">INDIRECT(ADDRESS(C1969+1,14))</f>
        <v>-1.4999999999999999E-2</v>
      </c>
      <c r="E1969">
        <f t="shared" ca="1" si="122"/>
        <v>0</v>
      </c>
      <c r="F1969">
        <f t="shared" ca="1" si="123"/>
        <v>31</v>
      </c>
      <c r="G1969">
        <f t="shared" ca="1" si="124"/>
        <v>32</v>
      </c>
      <c r="M1969">
        <v>1513</v>
      </c>
      <c r="N1969">
        <v>29.347999999999999</v>
      </c>
    </row>
    <row r="1970" spans="1:14">
      <c r="A1970" s="54">
        <f>formulas!O810</f>
        <v>0</v>
      </c>
      <c r="B1970" s="33">
        <f t="shared" ca="1" si="120"/>
        <v>32</v>
      </c>
      <c r="C1970">
        <f t="shared" si="121"/>
        <v>486</v>
      </c>
      <c r="D1970">
        <f t="shared" ca="1" si="125"/>
        <v>-1.4999999999999999E-2</v>
      </c>
      <c r="E1970">
        <f t="shared" ca="1" si="122"/>
        <v>0</v>
      </c>
      <c r="F1970">
        <f t="shared" ca="1" si="123"/>
        <v>31</v>
      </c>
      <c r="G1970">
        <f t="shared" ca="1" si="124"/>
        <v>32</v>
      </c>
      <c r="M1970">
        <v>1514</v>
      </c>
      <c r="N1970">
        <v>29.37</v>
      </c>
    </row>
    <row r="1971" spans="1:14">
      <c r="A1971" s="54">
        <f>formulas!O811</f>
        <v>0</v>
      </c>
      <c r="B1971" s="33">
        <f t="shared" ca="1" si="120"/>
        <v>32</v>
      </c>
      <c r="C1971">
        <f t="shared" si="121"/>
        <v>486</v>
      </c>
      <c r="D1971">
        <f t="shared" ca="1" si="125"/>
        <v>-1.4999999999999999E-2</v>
      </c>
      <c r="E1971">
        <f t="shared" ca="1" si="122"/>
        <v>0</v>
      </c>
      <c r="F1971">
        <f t="shared" ca="1" si="123"/>
        <v>31</v>
      </c>
      <c r="G1971">
        <f t="shared" ca="1" si="124"/>
        <v>32</v>
      </c>
      <c r="M1971">
        <v>1515</v>
      </c>
      <c r="N1971">
        <v>29.391999999999999</v>
      </c>
    </row>
    <row r="1972" spans="1:14">
      <c r="A1972" s="54">
        <f>formulas!O812</f>
        <v>0</v>
      </c>
      <c r="B1972" s="33">
        <f t="shared" ca="1" si="120"/>
        <v>32</v>
      </c>
      <c r="C1972">
        <f t="shared" si="121"/>
        <v>486</v>
      </c>
      <c r="D1972">
        <f t="shared" ca="1" si="125"/>
        <v>-1.4999999999999999E-2</v>
      </c>
      <c r="E1972">
        <f t="shared" ca="1" si="122"/>
        <v>0</v>
      </c>
      <c r="F1972">
        <f t="shared" ca="1" si="123"/>
        <v>31</v>
      </c>
      <c r="G1972">
        <f t="shared" ca="1" si="124"/>
        <v>32</v>
      </c>
      <c r="M1972">
        <v>1516</v>
      </c>
      <c r="N1972">
        <v>29.414000000000001</v>
      </c>
    </row>
    <row r="1973" spans="1:14">
      <c r="A1973" s="54">
        <f>formulas!O813</f>
        <v>0</v>
      </c>
      <c r="B1973" s="33">
        <f t="shared" ca="1" si="120"/>
        <v>32</v>
      </c>
      <c r="C1973">
        <f t="shared" si="121"/>
        <v>486</v>
      </c>
      <c r="D1973">
        <f t="shared" ca="1" si="125"/>
        <v>-1.4999999999999999E-2</v>
      </c>
      <c r="E1973">
        <f t="shared" ca="1" si="122"/>
        <v>0</v>
      </c>
      <c r="F1973">
        <f t="shared" ca="1" si="123"/>
        <v>31</v>
      </c>
      <c r="G1973">
        <f t="shared" ca="1" si="124"/>
        <v>32</v>
      </c>
      <c r="M1973">
        <v>1517</v>
      </c>
      <c r="N1973">
        <v>29.436</v>
      </c>
    </row>
    <row r="1974" spans="1:14">
      <c r="A1974" s="54">
        <f>formulas!O814</f>
        <v>0</v>
      </c>
      <c r="B1974" s="33">
        <f t="shared" ca="1" si="120"/>
        <v>32</v>
      </c>
      <c r="C1974">
        <f t="shared" si="121"/>
        <v>486</v>
      </c>
      <c r="D1974">
        <f t="shared" ca="1" si="125"/>
        <v>-1.4999999999999999E-2</v>
      </c>
      <c r="E1974">
        <f t="shared" ca="1" si="122"/>
        <v>0</v>
      </c>
      <c r="F1974">
        <f t="shared" ca="1" si="123"/>
        <v>31</v>
      </c>
      <c r="G1974">
        <f t="shared" ca="1" si="124"/>
        <v>32</v>
      </c>
      <c r="M1974">
        <v>1518</v>
      </c>
      <c r="N1974">
        <v>29.457000000000001</v>
      </c>
    </row>
    <row r="1975" spans="1:14">
      <c r="A1975" s="54">
        <f>formulas!O815</f>
        <v>0</v>
      </c>
      <c r="B1975" s="33">
        <f t="shared" ca="1" si="120"/>
        <v>32</v>
      </c>
      <c r="C1975">
        <f t="shared" si="121"/>
        <v>486</v>
      </c>
      <c r="D1975">
        <f t="shared" ca="1" si="125"/>
        <v>-1.4999999999999999E-2</v>
      </c>
      <c r="E1975">
        <f t="shared" ca="1" si="122"/>
        <v>0</v>
      </c>
      <c r="F1975">
        <f t="shared" ca="1" si="123"/>
        <v>31</v>
      </c>
      <c r="G1975">
        <f t="shared" ca="1" si="124"/>
        <v>32</v>
      </c>
      <c r="M1975">
        <v>1519</v>
      </c>
      <c r="N1975">
        <v>29.478999999999999</v>
      </c>
    </row>
    <row r="1976" spans="1:14">
      <c r="A1976" s="54">
        <f>formulas!O816</f>
        <v>0</v>
      </c>
      <c r="B1976" s="33">
        <f t="shared" ca="1" si="120"/>
        <v>32</v>
      </c>
      <c r="C1976">
        <f t="shared" si="121"/>
        <v>486</v>
      </c>
      <c r="D1976">
        <f t="shared" ca="1" si="125"/>
        <v>-1.4999999999999999E-2</v>
      </c>
      <c r="E1976">
        <f t="shared" ca="1" si="122"/>
        <v>0</v>
      </c>
      <c r="F1976">
        <f t="shared" ca="1" si="123"/>
        <v>31</v>
      </c>
      <c r="G1976">
        <f t="shared" ca="1" si="124"/>
        <v>32</v>
      </c>
      <c r="M1976">
        <v>1520</v>
      </c>
      <c r="N1976">
        <v>29.501000000000001</v>
      </c>
    </row>
    <row r="1977" spans="1:14">
      <c r="A1977" s="54">
        <f>formulas!O817</f>
        <v>0</v>
      </c>
      <c r="B1977" s="33">
        <f t="shared" ca="1" si="120"/>
        <v>32</v>
      </c>
      <c r="C1977">
        <f t="shared" si="121"/>
        <v>486</v>
      </c>
      <c r="D1977">
        <f t="shared" ca="1" si="125"/>
        <v>-1.4999999999999999E-2</v>
      </c>
      <c r="E1977">
        <f t="shared" ca="1" si="122"/>
        <v>0</v>
      </c>
      <c r="F1977">
        <f t="shared" ca="1" si="123"/>
        <v>31</v>
      </c>
      <c r="G1977">
        <f t="shared" ca="1" si="124"/>
        <v>32</v>
      </c>
      <c r="M1977">
        <v>1521</v>
      </c>
      <c r="N1977">
        <v>29.523</v>
      </c>
    </row>
    <row r="1978" spans="1:14">
      <c r="A1978" s="54">
        <f>formulas!O818</f>
        <v>0</v>
      </c>
      <c r="B1978" s="33">
        <f t="shared" ca="1" si="120"/>
        <v>32</v>
      </c>
      <c r="C1978">
        <f t="shared" si="121"/>
        <v>486</v>
      </c>
      <c r="D1978">
        <f t="shared" ca="1" si="125"/>
        <v>-1.4999999999999999E-2</v>
      </c>
      <c r="E1978">
        <f t="shared" ca="1" si="122"/>
        <v>0</v>
      </c>
      <c r="F1978">
        <f t="shared" ca="1" si="123"/>
        <v>31</v>
      </c>
      <c r="G1978">
        <f t="shared" ca="1" si="124"/>
        <v>32</v>
      </c>
      <c r="M1978">
        <v>1522</v>
      </c>
      <c r="N1978">
        <v>29.545000000000002</v>
      </c>
    </row>
    <row r="1979" spans="1:14">
      <c r="A1979" s="54">
        <f>formulas!O819</f>
        <v>0</v>
      </c>
      <c r="B1979" s="33">
        <f t="shared" ca="1" si="120"/>
        <v>32</v>
      </c>
      <c r="C1979">
        <f t="shared" si="121"/>
        <v>486</v>
      </c>
      <c r="D1979">
        <f t="shared" ca="1" si="125"/>
        <v>-1.4999999999999999E-2</v>
      </c>
      <c r="E1979">
        <f t="shared" ca="1" si="122"/>
        <v>0</v>
      </c>
      <c r="F1979">
        <f t="shared" ca="1" si="123"/>
        <v>31</v>
      </c>
      <c r="G1979">
        <f t="shared" ca="1" si="124"/>
        <v>32</v>
      </c>
      <c r="M1979">
        <v>1523</v>
      </c>
      <c r="N1979">
        <v>29.565999999999999</v>
      </c>
    </row>
    <row r="1980" spans="1:14">
      <c r="A1980" s="54">
        <f>formulas!O820</f>
        <v>0</v>
      </c>
      <c r="B1980" s="33">
        <f t="shared" ca="1" si="120"/>
        <v>32</v>
      </c>
      <c r="C1980">
        <f t="shared" si="121"/>
        <v>486</v>
      </c>
      <c r="D1980">
        <f t="shared" ca="1" si="125"/>
        <v>-1.4999999999999999E-2</v>
      </c>
      <c r="E1980">
        <f t="shared" ca="1" si="122"/>
        <v>0</v>
      </c>
      <c r="F1980">
        <f t="shared" ca="1" si="123"/>
        <v>31</v>
      </c>
      <c r="G1980">
        <f t="shared" ca="1" si="124"/>
        <v>32</v>
      </c>
      <c r="M1980">
        <v>1524</v>
      </c>
      <c r="N1980">
        <v>29.588000000000001</v>
      </c>
    </row>
    <row r="1981" spans="1:14">
      <c r="A1981" s="54">
        <f>formulas!O821</f>
        <v>0</v>
      </c>
      <c r="B1981" s="33">
        <f t="shared" ca="1" si="120"/>
        <v>32</v>
      </c>
      <c r="C1981">
        <f t="shared" si="121"/>
        <v>486</v>
      </c>
      <c r="D1981">
        <f t="shared" ca="1" si="125"/>
        <v>-1.4999999999999999E-2</v>
      </c>
      <c r="E1981">
        <f t="shared" ca="1" si="122"/>
        <v>0</v>
      </c>
      <c r="F1981">
        <f t="shared" ca="1" si="123"/>
        <v>31</v>
      </c>
      <c r="G1981">
        <f t="shared" ca="1" si="124"/>
        <v>32</v>
      </c>
      <c r="M1981">
        <v>1525</v>
      </c>
      <c r="N1981">
        <v>29.61</v>
      </c>
    </row>
    <row r="1982" spans="1:14">
      <c r="A1982" s="54">
        <f>formulas!O822</f>
        <v>0</v>
      </c>
      <c r="B1982" s="33">
        <f t="shared" ca="1" si="120"/>
        <v>32</v>
      </c>
      <c r="C1982">
        <f t="shared" si="121"/>
        <v>486</v>
      </c>
      <c r="D1982">
        <f t="shared" ca="1" si="125"/>
        <v>-1.4999999999999999E-2</v>
      </c>
      <c r="E1982">
        <f t="shared" ca="1" si="122"/>
        <v>0</v>
      </c>
      <c r="F1982">
        <f t="shared" ca="1" si="123"/>
        <v>31</v>
      </c>
      <c r="G1982">
        <f t="shared" ca="1" si="124"/>
        <v>32</v>
      </c>
      <c r="M1982">
        <v>1526</v>
      </c>
      <c r="N1982">
        <v>29.632000000000001</v>
      </c>
    </row>
    <row r="1983" spans="1:14">
      <c r="A1983" s="54">
        <f>formulas!O823</f>
        <v>0</v>
      </c>
      <c r="B1983" s="33">
        <f t="shared" ca="1" si="120"/>
        <v>32</v>
      </c>
      <c r="C1983">
        <f t="shared" si="121"/>
        <v>486</v>
      </c>
      <c r="D1983">
        <f t="shared" ca="1" si="125"/>
        <v>-1.4999999999999999E-2</v>
      </c>
      <c r="E1983">
        <f t="shared" ca="1" si="122"/>
        <v>0</v>
      </c>
      <c r="F1983">
        <f t="shared" ca="1" si="123"/>
        <v>31</v>
      </c>
      <c r="G1983">
        <f t="shared" ca="1" si="124"/>
        <v>32</v>
      </c>
      <c r="M1983">
        <v>1527</v>
      </c>
      <c r="N1983">
        <v>29.652999999999999</v>
      </c>
    </row>
    <row r="1984" spans="1:14">
      <c r="A1984" s="54">
        <f>formulas!O824</f>
        <v>0</v>
      </c>
      <c r="B1984" s="33">
        <f t="shared" ca="1" si="120"/>
        <v>32</v>
      </c>
      <c r="C1984">
        <f t="shared" si="121"/>
        <v>486</v>
      </c>
      <c r="D1984">
        <f t="shared" ca="1" si="125"/>
        <v>-1.4999999999999999E-2</v>
      </c>
      <c r="E1984">
        <f t="shared" ca="1" si="122"/>
        <v>0</v>
      </c>
      <c r="F1984">
        <f t="shared" ca="1" si="123"/>
        <v>31</v>
      </c>
      <c r="G1984">
        <f t="shared" ca="1" si="124"/>
        <v>32</v>
      </c>
      <c r="M1984">
        <v>1528</v>
      </c>
      <c r="N1984">
        <v>29.675000000000001</v>
      </c>
    </row>
    <row r="1985" spans="1:14">
      <c r="A1985" s="54">
        <f>formulas!O825</f>
        <v>0</v>
      </c>
      <c r="B1985" s="33">
        <f t="shared" ca="1" si="120"/>
        <v>32</v>
      </c>
      <c r="C1985">
        <f t="shared" si="121"/>
        <v>486</v>
      </c>
      <c r="D1985">
        <f t="shared" ca="1" si="125"/>
        <v>-1.4999999999999999E-2</v>
      </c>
      <c r="E1985">
        <f t="shared" ca="1" si="122"/>
        <v>0</v>
      </c>
      <c r="F1985">
        <f t="shared" ca="1" si="123"/>
        <v>31</v>
      </c>
      <c r="G1985">
        <f t="shared" ca="1" si="124"/>
        <v>32</v>
      </c>
      <c r="M1985">
        <v>1529</v>
      </c>
      <c r="N1985">
        <v>29.696999999999999</v>
      </c>
    </row>
    <row r="1986" spans="1:14">
      <c r="A1986" s="54">
        <f>formulas!O826</f>
        <v>0</v>
      </c>
      <c r="B1986" s="33">
        <f t="shared" ca="1" si="120"/>
        <v>32</v>
      </c>
      <c r="C1986">
        <f t="shared" si="121"/>
        <v>486</v>
      </c>
      <c r="D1986">
        <f t="shared" ca="1" si="125"/>
        <v>-1.4999999999999999E-2</v>
      </c>
      <c r="E1986">
        <f t="shared" ca="1" si="122"/>
        <v>0</v>
      </c>
      <c r="F1986">
        <f t="shared" ca="1" si="123"/>
        <v>31</v>
      </c>
      <c r="G1986">
        <f t="shared" ca="1" si="124"/>
        <v>32</v>
      </c>
      <c r="M1986">
        <v>1530</v>
      </c>
      <c r="N1986">
        <v>29.719000000000001</v>
      </c>
    </row>
    <row r="1987" spans="1:14">
      <c r="A1987" s="54">
        <f>formulas!O827</f>
        <v>0</v>
      </c>
      <c r="B1987" s="33">
        <f t="shared" ca="1" si="120"/>
        <v>32</v>
      </c>
      <c r="C1987">
        <f t="shared" si="121"/>
        <v>486</v>
      </c>
      <c r="D1987">
        <f t="shared" ca="1" si="125"/>
        <v>-1.4999999999999999E-2</v>
      </c>
      <c r="E1987">
        <f t="shared" ca="1" si="122"/>
        <v>0</v>
      </c>
      <c r="F1987">
        <f t="shared" ca="1" si="123"/>
        <v>31</v>
      </c>
      <c r="G1987">
        <f t="shared" ca="1" si="124"/>
        <v>32</v>
      </c>
      <c r="M1987">
        <v>1531</v>
      </c>
      <c r="N1987">
        <v>29.741</v>
      </c>
    </row>
    <row r="1988" spans="1:14">
      <c r="A1988" s="54">
        <f>formulas!O828</f>
        <v>0</v>
      </c>
      <c r="B1988" s="33">
        <f t="shared" ca="1" si="120"/>
        <v>32</v>
      </c>
      <c r="C1988">
        <f t="shared" si="121"/>
        <v>486</v>
      </c>
      <c r="D1988">
        <f t="shared" ca="1" si="125"/>
        <v>-1.4999999999999999E-2</v>
      </c>
      <c r="E1988">
        <f t="shared" ca="1" si="122"/>
        <v>0</v>
      </c>
      <c r="F1988">
        <f t="shared" ca="1" si="123"/>
        <v>31</v>
      </c>
      <c r="G1988">
        <f t="shared" ca="1" si="124"/>
        <v>32</v>
      </c>
      <c r="M1988">
        <v>1532</v>
      </c>
      <c r="N1988">
        <v>29.762</v>
      </c>
    </row>
    <row r="1989" spans="1:14">
      <c r="A1989" s="54">
        <f>formulas!O829</f>
        <v>0</v>
      </c>
      <c r="B1989" s="33">
        <f t="shared" ca="1" si="120"/>
        <v>32</v>
      </c>
      <c r="C1989">
        <f t="shared" si="121"/>
        <v>486</v>
      </c>
      <c r="D1989">
        <f t="shared" ca="1" si="125"/>
        <v>-1.4999999999999999E-2</v>
      </c>
      <c r="E1989">
        <f t="shared" ca="1" si="122"/>
        <v>0</v>
      </c>
      <c r="F1989">
        <f t="shared" ca="1" si="123"/>
        <v>31</v>
      </c>
      <c r="G1989">
        <f t="shared" ca="1" si="124"/>
        <v>32</v>
      </c>
      <c r="M1989">
        <v>1533</v>
      </c>
      <c r="N1989">
        <v>29.783999999999999</v>
      </c>
    </row>
    <row r="1990" spans="1:14">
      <c r="A1990" s="54">
        <f>formulas!O830</f>
        <v>0</v>
      </c>
      <c r="B1990" s="33">
        <f t="shared" ca="1" si="120"/>
        <v>32</v>
      </c>
      <c r="C1990">
        <f t="shared" si="121"/>
        <v>486</v>
      </c>
      <c r="D1990">
        <f t="shared" ca="1" si="125"/>
        <v>-1.4999999999999999E-2</v>
      </c>
      <c r="E1990">
        <f t="shared" ca="1" si="122"/>
        <v>0</v>
      </c>
      <c r="F1990">
        <f t="shared" ca="1" si="123"/>
        <v>31</v>
      </c>
      <c r="G1990">
        <f t="shared" ca="1" si="124"/>
        <v>32</v>
      </c>
      <c r="M1990">
        <v>1534</v>
      </c>
      <c r="N1990">
        <v>29.806000000000001</v>
      </c>
    </row>
    <row r="1991" spans="1:14">
      <c r="A1991" s="54">
        <f>formulas!O831</f>
        <v>0</v>
      </c>
      <c r="B1991" s="33">
        <f t="shared" ca="1" si="120"/>
        <v>32</v>
      </c>
      <c r="C1991">
        <f t="shared" si="121"/>
        <v>486</v>
      </c>
      <c r="D1991">
        <f t="shared" ca="1" si="125"/>
        <v>-1.4999999999999999E-2</v>
      </c>
      <c r="E1991">
        <f t="shared" ca="1" si="122"/>
        <v>0</v>
      </c>
      <c r="F1991">
        <f t="shared" ca="1" si="123"/>
        <v>31</v>
      </c>
      <c r="G1991">
        <f t="shared" ca="1" si="124"/>
        <v>32</v>
      </c>
      <c r="M1991">
        <v>1535</v>
      </c>
      <c r="N1991">
        <v>29.827999999999999</v>
      </c>
    </row>
    <row r="1992" spans="1:14">
      <c r="A1992" s="54">
        <f>formulas!O832</f>
        <v>0</v>
      </c>
      <c r="B1992" s="33">
        <f t="shared" ca="1" si="120"/>
        <v>32</v>
      </c>
      <c r="C1992">
        <f t="shared" si="121"/>
        <v>486</v>
      </c>
      <c r="D1992">
        <f t="shared" ca="1" si="125"/>
        <v>-1.4999999999999999E-2</v>
      </c>
      <c r="E1992">
        <f t="shared" ca="1" si="122"/>
        <v>0</v>
      </c>
      <c r="F1992">
        <f t="shared" ca="1" si="123"/>
        <v>31</v>
      </c>
      <c r="G1992">
        <f t="shared" ca="1" si="124"/>
        <v>32</v>
      </c>
      <c r="M1992">
        <v>1536</v>
      </c>
      <c r="N1992">
        <v>29.85</v>
      </c>
    </row>
    <row r="1993" spans="1:14">
      <c r="A1993" s="54">
        <f>formulas!O833</f>
        <v>0</v>
      </c>
      <c r="B1993" s="33">
        <f t="shared" ca="1" si="120"/>
        <v>32</v>
      </c>
      <c r="C1993">
        <f t="shared" si="121"/>
        <v>486</v>
      </c>
      <c r="D1993">
        <f t="shared" ca="1" si="125"/>
        <v>-1.4999999999999999E-2</v>
      </c>
      <c r="E1993">
        <f t="shared" ca="1" si="122"/>
        <v>0</v>
      </c>
      <c r="F1993">
        <f t="shared" ca="1" si="123"/>
        <v>31</v>
      </c>
      <c r="G1993">
        <f t="shared" ca="1" si="124"/>
        <v>32</v>
      </c>
      <c r="M1993">
        <v>1537</v>
      </c>
      <c r="N1993">
        <v>29.870999999999999</v>
      </c>
    </row>
    <row r="1994" spans="1:14">
      <c r="A1994" s="54">
        <f>formulas!O834</f>
        <v>0</v>
      </c>
      <c r="B1994" s="33">
        <f t="shared" ca="1" si="120"/>
        <v>32</v>
      </c>
      <c r="C1994">
        <f t="shared" si="121"/>
        <v>486</v>
      </c>
      <c r="D1994">
        <f t="shared" ca="1" si="125"/>
        <v>-1.4999999999999999E-2</v>
      </c>
      <c r="E1994">
        <f t="shared" ca="1" si="122"/>
        <v>0</v>
      </c>
      <c r="F1994">
        <f t="shared" ca="1" si="123"/>
        <v>31</v>
      </c>
      <c r="G1994">
        <f t="shared" ca="1" si="124"/>
        <v>32</v>
      </c>
      <c r="M1994">
        <v>1538</v>
      </c>
      <c r="N1994">
        <v>29.893000000000001</v>
      </c>
    </row>
    <row r="1995" spans="1:14">
      <c r="A1995" s="54">
        <f>formulas!O835</f>
        <v>0</v>
      </c>
      <c r="B1995" s="33">
        <f t="shared" ca="1" si="120"/>
        <v>32</v>
      </c>
      <c r="C1995">
        <f t="shared" si="121"/>
        <v>486</v>
      </c>
      <c r="D1995">
        <f t="shared" ca="1" si="125"/>
        <v>-1.4999999999999999E-2</v>
      </c>
      <c r="E1995">
        <f t="shared" ca="1" si="122"/>
        <v>0</v>
      </c>
      <c r="F1995">
        <f t="shared" ca="1" si="123"/>
        <v>31</v>
      </c>
      <c r="G1995">
        <f t="shared" ca="1" si="124"/>
        <v>32</v>
      </c>
      <c r="M1995">
        <v>1539</v>
      </c>
      <c r="N1995">
        <v>29.914999999999999</v>
      </c>
    </row>
    <row r="1996" spans="1:14">
      <c r="A1996" s="54">
        <f>formulas!O836</f>
        <v>0</v>
      </c>
      <c r="B1996" s="33">
        <f t="shared" ca="1" si="120"/>
        <v>32</v>
      </c>
      <c r="C1996">
        <f t="shared" si="121"/>
        <v>486</v>
      </c>
      <c r="D1996">
        <f t="shared" ca="1" si="125"/>
        <v>-1.4999999999999999E-2</v>
      </c>
      <c r="E1996">
        <f t="shared" ca="1" si="122"/>
        <v>0</v>
      </c>
      <c r="F1996">
        <f t="shared" ca="1" si="123"/>
        <v>31</v>
      </c>
      <c r="G1996">
        <f t="shared" ca="1" si="124"/>
        <v>32</v>
      </c>
      <c r="M1996">
        <v>1540</v>
      </c>
      <c r="N1996">
        <v>29.937000000000001</v>
      </c>
    </row>
    <row r="1997" spans="1:14">
      <c r="A1997" s="54">
        <f>formulas!O837</f>
        <v>0</v>
      </c>
      <c r="B1997" s="33">
        <f t="shared" ca="1" si="120"/>
        <v>32</v>
      </c>
      <c r="C1997">
        <f t="shared" si="121"/>
        <v>486</v>
      </c>
      <c r="D1997">
        <f t="shared" ca="1" si="125"/>
        <v>-1.4999999999999999E-2</v>
      </c>
      <c r="E1997">
        <f t="shared" ca="1" si="122"/>
        <v>0</v>
      </c>
      <c r="F1997">
        <f t="shared" ca="1" si="123"/>
        <v>31</v>
      </c>
      <c r="G1997">
        <f t="shared" ca="1" si="124"/>
        <v>32</v>
      </c>
      <c r="M1997">
        <v>1541</v>
      </c>
      <c r="N1997">
        <v>29.957999999999998</v>
      </c>
    </row>
    <row r="1998" spans="1:14">
      <c r="A1998" s="54">
        <f>formulas!O838</f>
        <v>0</v>
      </c>
      <c r="B1998" s="33">
        <f t="shared" ca="1" si="120"/>
        <v>32</v>
      </c>
      <c r="C1998">
        <f t="shared" si="121"/>
        <v>486</v>
      </c>
      <c r="D1998">
        <f t="shared" ca="1" si="125"/>
        <v>-1.4999999999999999E-2</v>
      </c>
      <c r="E1998">
        <f t="shared" ca="1" si="122"/>
        <v>0</v>
      </c>
      <c r="F1998">
        <f t="shared" ca="1" si="123"/>
        <v>31</v>
      </c>
      <c r="G1998">
        <f t="shared" ca="1" si="124"/>
        <v>32</v>
      </c>
      <c r="M1998">
        <v>1542</v>
      </c>
      <c r="N1998">
        <v>29.98</v>
      </c>
    </row>
    <row r="1999" spans="1:14">
      <c r="A1999" s="54">
        <f>formulas!O839</f>
        <v>0</v>
      </c>
      <c r="B1999" s="33">
        <f t="shared" ca="1" si="120"/>
        <v>32</v>
      </c>
      <c r="C1999">
        <f t="shared" si="121"/>
        <v>486</v>
      </c>
      <c r="D1999">
        <f t="shared" ca="1" si="125"/>
        <v>-1.4999999999999999E-2</v>
      </c>
      <c r="E1999">
        <f t="shared" ca="1" si="122"/>
        <v>0</v>
      </c>
      <c r="F1999">
        <f t="shared" ca="1" si="123"/>
        <v>31</v>
      </c>
      <c r="G1999">
        <f t="shared" ca="1" si="124"/>
        <v>32</v>
      </c>
      <c r="M1999">
        <v>1543</v>
      </c>
      <c r="N1999">
        <v>30.001999999999999</v>
      </c>
    </row>
    <row r="2000" spans="1:14">
      <c r="A2000" s="54">
        <f>formulas!O840</f>
        <v>0</v>
      </c>
      <c r="B2000" s="33">
        <f t="shared" ca="1" si="120"/>
        <v>32</v>
      </c>
      <c r="C2000">
        <f t="shared" si="121"/>
        <v>486</v>
      </c>
      <c r="D2000">
        <f t="shared" ca="1" si="125"/>
        <v>-1.4999999999999999E-2</v>
      </c>
      <c r="E2000">
        <f t="shared" ca="1" si="122"/>
        <v>0</v>
      </c>
      <c r="F2000">
        <f t="shared" ca="1" si="123"/>
        <v>31</v>
      </c>
      <c r="G2000">
        <f t="shared" ca="1" si="124"/>
        <v>32</v>
      </c>
      <c r="M2000">
        <v>1544</v>
      </c>
      <c r="N2000">
        <v>30.024000000000001</v>
      </c>
    </row>
    <row r="2001" spans="1:14">
      <c r="A2001" s="54">
        <f>formulas!O841</f>
        <v>0</v>
      </c>
      <c r="B2001" s="33">
        <f t="shared" ca="1" si="120"/>
        <v>32</v>
      </c>
      <c r="C2001">
        <f t="shared" si="121"/>
        <v>486</v>
      </c>
      <c r="D2001">
        <f t="shared" ca="1" si="125"/>
        <v>-1.4999999999999999E-2</v>
      </c>
      <c r="E2001">
        <f t="shared" ca="1" si="122"/>
        <v>0</v>
      </c>
      <c r="F2001">
        <f t="shared" ca="1" si="123"/>
        <v>31</v>
      </c>
      <c r="G2001">
        <f t="shared" ca="1" si="124"/>
        <v>32</v>
      </c>
      <c r="M2001">
        <v>1545</v>
      </c>
      <c r="N2001">
        <v>30.045999999999999</v>
      </c>
    </row>
    <row r="2002" spans="1:14">
      <c r="A2002" s="54">
        <f>formulas!O842</f>
        <v>0</v>
      </c>
      <c r="B2002" s="33">
        <f t="shared" ca="1" si="120"/>
        <v>32</v>
      </c>
      <c r="C2002">
        <f t="shared" si="121"/>
        <v>486</v>
      </c>
      <c r="D2002">
        <f t="shared" ca="1" si="125"/>
        <v>-1.4999999999999999E-2</v>
      </c>
      <c r="E2002">
        <f t="shared" ca="1" si="122"/>
        <v>0</v>
      </c>
      <c r="F2002">
        <f t="shared" ca="1" si="123"/>
        <v>31</v>
      </c>
      <c r="G2002">
        <f t="shared" ca="1" si="124"/>
        <v>32</v>
      </c>
      <c r="M2002">
        <v>1546</v>
      </c>
      <c r="N2002">
        <v>30.067</v>
      </c>
    </row>
    <row r="2003" spans="1:14">
      <c r="A2003" s="54">
        <f>formulas!O843</f>
        <v>0</v>
      </c>
      <c r="B2003" s="33">
        <f t="shared" ca="1" si="120"/>
        <v>32</v>
      </c>
      <c r="C2003">
        <f t="shared" si="121"/>
        <v>486</v>
      </c>
      <c r="D2003">
        <f t="shared" ca="1" si="125"/>
        <v>-1.4999999999999999E-2</v>
      </c>
      <c r="E2003">
        <f t="shared" ca="1" si="122"/>
        <v>0</v>
      </c>
      <c r="F2003">
        <f t="shared" ca="1" si="123"/>
        <v>31</v>
      </c>
      <c r="G2003">
        <f t="shared" ca="1" si="124"/>
        <v>32</v>
      </c>
      <c r="M2003">
        <v>1547</v>
      </c>
      <c r="N2003">
        <v>30.088999999999999</v>
      </c>
    </row>
    <row r="2004" spans="1:14">
      <c r="A2004" s="54">
        <f>formulas!O844</f>
        <v>0</v>
      </c>
      <c r="B2004" s="33">
        <f t="shared" ca="1" si="120"/>
        <v>32</v>
      </c>
      <c r="C2004">
        <f t="shared" si="121"/>
        <v>486</v>
      </c>
      <c r="D2004">
        <f t="shared" ca="1" si="125"/>
        <v>-1.4999999999999999E-2</v>
      </c>
      <c r="E2004">
        <f t="shared" ca="1" si="122"/>
        <v>0</v>
      </c>
      <c r="F2004">
        <f t="shared" ca="1" si="123"/>
        <v>31</v>
      </c>
      <c r="G2004">
        <f t="shared" ca="1" si="124"/>
        <v>32</v>
      </c>
      <c r="M2004">
        <v>1548</v>
      </c>
      <c r="N2004">
        <v>30.111000000000001</v>
      </c>
    </row>
    <row r="2005" spans="1:14">
      <c r="A2005" s="54">
        <f>formulas!O845</f>
        <v>0</v>
      </c>
      <c r="B2005" s="33">
        <f t="shared" ref="B2005:B2068" ca="1" si="126">(A2005-D2005)/(E2005-D2005)*(G2005-F2005)+F2005</f>
        <v>32</v>
      </c>
      <c r="C2005">
        <f t="shared" ref="C2005:C2068" si="127">COUNTIF($N$2:$N$25400,"&lt;"&amp;A2005)</f>
        <v>486</v>
      </c>
      <c r="D2005">
        <f t="shared" ca="1" si="125"/>
        <v>-1.4999999999999999E-2</v>
      </c>
      <c r="E2005">
        <f t="shared" ref="E2005:E2068" ca="1" si="128">INDIRECT(ADDRESS(C2005+2,14))</f>
        <v>0</v>
      </c>
      <c r="F2005">
        <f t="shared" ref="F2005:F2068" ca="1" si="129">INDIRECT(ADDRESS(C2005+1,13))</f>
        <v>31</v>
      </c>
      <c r="G2005">
        <f t="shared" ref="G2005:G2068" ca="1" si="130">INDIRECT(ADDRESS(C2005+2,13))</f>
        <v>32</v>
      </c>
      <c r="M2005">
        <v>1549</v>
      </c>
      <c r="N2005">
        <v>30.132999999999999</v>
      </c>
    </row>
    <row r="2006" spans="1:14">
      <c r="A2006" s="54">
        <f>formulas!O846</f>
        <v>0</v>
      </c>
      <c r="B2006" s="33">
        <f t="shared" ca="1" si="126"/>
        <v>32</v>
      </c>
      <c r="C2006">
        <f t="shared" si="127"/>
        <v>486</v>
      </c>
      <c r="D2006">
        <f t="shared" ca="1" si="125"/>
        <v>-1.4999999999999999E-2</v>
      </c>
      <c r="E2006">
        <f t="shared" ca="1" si="128"/>
        <v>0</v>
      </c>
      <c r="F2006">
        <f t="shared" ca="1" si="129"/>
        <v>31</v>
      </c>
      <c r="G2006">
        <f t="shared" ca="1" si="130"/>
        <v>32</v>
      </c>
      <c r="M2006">
        <v>1550</v>
      </c>
      <c r="N2006">
        <v>30.154</v>
      </c>
    </row>
    <row r="2007" spans="1:14">
      <c r="A2007" s="54">
        <f>formulas!O847</f>
        <v>0</v>
      </c>
      <c r="B2007" s="33">
        <f t="shared" ca="1" si="126"/>
        <v>32</v>
      </c>
      <c r="C2007">
        <f t="shared" si="127"/>
        <v>486</v>
      </c>
      <c r="D2007">
        <f t="shared" ca="1" si="125"/>
        <v>-1.4999999999999999E-2</v>
      </c>
      <c r="E2007">
        <f t="shared" ca="1" si="128"/>
        <v>0</v>
      </c>
      <c r="F2007">
        <f t="shared" ca="1" si="129"/>
        <v>31</v>
      </c>
      <c r="G2007">
        <f t="shared" ca="1" si="130"/>
        <v>32</v>
      </c>
      <c r="M2007">
        <v>1551</v>
      </c>
      <c r="N2007">
        <v>30.175999999999998</v>
      </c>
    </row>
    <row r="2008" spans="1:14">
      <c r="A2008" s="54">
        <f>formulas!O848</f>
        <v>0</v>
      </c>
      <c r="B2008" s="33">
        <f t="shared" ca="1" si="126"/>
        <v>32</v>
      </c>
      <c r="C2008">
        <f t="shared" si="127"/>
        <v>486</v>
      </c>
      <c r="D2008">
        <f t="shared" ca="1" si="125"/>
        <v>-1.4999999999999999E-2</v>
      </c>
      <c r="E2008">
        <f t="shared" ca="1" si="128"/>
        <v>0</v>
      </c>
      <c r="F2008">
        <f t="shared" ca="1" si="129"/>
        <v>31</v>
      </c>
      <c r="G2008">
        <f t="shared" ca="1" si="130"/>
        <v>32</v>
      </c>
      <c r="M2008">
        <v>1552</v>
      </c>
      <c r="N2008">
        <v>30.198</v>
      </c>
    </row>
    <row r="2009" spans="1:14">
      <c r="A2009" s="54">
        <f>formulas!O849</f>
        <v>0</v>
      </c>
      <c r="B2009" s="33">
        <f t="shared" ca="1" si="126"/>
        <v>32</v>
      </c>
      <c r="C2009">
        <f t="shared" si="127"/>
        <v>486</v>
      </c>
      <c r="D2009">
        <f t="shared" ca="1" si="125"/>
        <v>-1.4999999999999999E-2</v>
      </c>
      <c r="E2009">
        <f t="shared" ca="1" si="128"/>
        <v>0</v>
      </c>
      <c r="F2009">
        <f t="shared" ca="1" si="129"/>
        <v>31</v>
      </c>
      <c r="G2009">
        <f t="shared" ca="1" si="130"/>
        <v>32</v>
      </c>
      <c r="M2009">
        <v>1553</v>
      </c>
      <c r="N2009">
        <v>30.22</v>
      </c>
    </row>
    <row r="2010" spans="1:14">
      <c r="A2010" s="54">
        <f>formulas!O850</f>
        <v>0</v>
      </c>
      <c r="B2010" s="33">
        <f t="shared" ca="1" si="126"/>
        <v>32</v>
      </c>
      <c r="C2010">
        <f t="shared" si="127"/>
        <v>486</v>
      </c>
      <c r="D2010">
        <f t="shared" ca="1" si="125"/>
        <v>-1.4999999999999999E-2</v>
      </c>
      <c r="E2010">
        <f t="shared" ca="1" si="128"/>
        <v>0</v>
      </c>
      <c r="F2010">
        <f t="shared" ca="1" si="129"/>
        <v>31</v>
      </c>
      <c r="G2010">
        <f t="shared" ca="1" si="130"/>
        <v>32</v>
      </c>
      <c r="M2010">
        <v>1554</v>
      </c>
      <c r="N2010">
        <v>30.242000000000001</v>
      </c>
    </row>
    <row r="2011" spans="1:14">
      <c r="A2011" s="54">
        <f>formulas!O851</f>
        <v>0</v>
      </c>
      <c r="B2011" s="33">
        <f t="shared" ca="1" si="126"/>
        <v>32</v>
      </c>
      <c r="C2011">
        <f t="shared" si="127"/>
        <v>486</v>
      </c>
      <c r="D2011">
        <f t="shared" ca="1" si="125"/>
        <v>-1.4999999999999999E-2</v>
      </c>
      <c r="E2011">
        <f t="shared" ca="1" si="128"/>
        <v>0</v>
      </c>
      <c r="F2011">
        <f t="shared" ca="1" si="129"/>
        <v>31</v>
      </c>
      <c r="G2011">
        <f t="shared" ca="1" si="130"/>
        <v>32</v>
      </c>
      <c r="M2011">
        <v>1555</v>
      </c>
      <c r="N2011">
        <v>30.263000000000002</v>
      </c>
    </row>
    <row r="2012" spans="1:14">
      <c r="A2012" s="54">
        <f>formulas!O852</f>
        <v>0</v>
      </c>
      <c r="B2012" s="33">
        <f t="shared" ca="1" si="126"/>
        <v>32</v>
      </c>
      <c r="C2012">
        <f t="shared" si="127"/>
        <v>486</v>
      </c>
      <c r="D2012">
        <f t="shared" ca="1" si="125"/>
        <v>-1.4999999999999999E-2</v>
      </c>
      <c r="E2012">
        <f t="shared" ca="1" si="128"/>
        <v>0</v>
      </c>
      <c r="F2012">
        <f t="shared" ca="1" si="129"/>
        <v>31</v>
      </c>
      <c r="G2012">
        <f t="shared" ca="1" si="130"/>
        <v>32</v>
      </c>
      <c r="M2012">
        <v>1556</v>
      </c>
      <c r="N2012">
        <v>30.285</v>
      </c>
    </row>
    <row r="2013" spans="1:14">
      <c r="A2013" s="54">
        <f>formulas!O853</f>
        <v>0</v>
      </c>
      <c r="B2013" s="33">
        <f t="shared" ca="1" si="126"/>
        <v>32</v>
      </c>
      <c r="C2013">
        <f t="shared" si="127"/>
        <v>486</v>
      </c>
      <c r="D2013">
        <f t="shared" ca="1" si="125"/>
        <v>-1.4999999999999999E-2</v>
      </c>
      <c r="E2013">
        <f t="shared" ca="1" si="128"/>
        <v>0</v>
      </c>
      <c r="F2013">
        <f t="shared" ca="1" si="129"/>
        <v>31</v>
      </c>
      <c r="G2013">
        <f t="shared" ca="1" si="130"/>
        <v>32</v>
      </c>
      <c r="M2013">
        <v>1557</v>
      </c>
      <c r="N2013">
        <v>30.306999999999999</v>
      </c>
    </row>
    <row r="2014" spans="1:14">
      <c r="A2014" s="54">
        <f>formulas!O854</f>
        <v>0</v>
      </c>
      <c r="B2014" s="33">
        <f t="shared" ca="1" si="126"/>
        <v>32</v>
      </c>
      <c r="C2014">
        <f t="shared" si="127"/>
        <v>486</v>
      </c>
      <c r="D2014">
        <f t="shared" ca="1" si="125"/>
        <v>-1.4999999999999999E-2</v>
      </c>
      <c r="E2014">
        <f t="shared" ca="1" si="128"/>
        <v>0</v>
      </c>
      <c r="F2014">
        <f t="shared" ca="1" si="129"/>
        <v>31</v>
      </c>
      <c r="G2014">
        <f t="shared" ca="1" si="130"/>
        <v>32</v>
      </c>
      <c r="M2014">
        <v>1558</v>
      </c>
      <c r="N2014">
        <v>30.329000000000001</v>
      </c>
    </row>
    <row r="2015" spans="1:14">
      <c r="A2015" s="54">
        <f>formulas!O855</f>
        <v>0</v>
      </c>
      <c r="B2015" s="33">
        <f t="shared" ca="1" si="126"/>
        <v>32</v>
      </c>
      <c r="C2015">
        <f t="shared" si="127"/>
        <v>486</v>
      </c>
      <c r="D2015">
        <f t="shared" ca="1" si="125"/>
        <v>-1.4999999999999999E-2</v>
      </c>
      <c r="E2015">
        <f t="shared" ca="1" si="128"/>
        <v>0</v>
      </c>
      <c r="F2015">
        <f t="shared" ca="1" si="129"/>
        <v>31</v>
      </c>
      <c r="G2015">
        <f t="shared" ca="1" si="130"/>
        <v>32</v>
      </c>
      <c r="M2015">
        <v>1559</v>
      </c>
      <c r="N2015">
        <v>30.35</v>
      </c>
    </row>
    <row r="2016" spans="1:14">
      <c r="A2016" s="54">
        <f>formulas!O856</f>
        <v>0</v>
      </c>
      <c r="B2016" s="33">
        <f t="shared" ca="1" si="126"/>
        <v>32</v>
      </c>
      <c r="C2016">
        <f t="shared" si="127"/>
        <v>486</v>
      </c>
      <c r="D2016">
        <f t="shared" ca="1" si="125"/>
        <v>-1.4999999999999999E-2</v>
      </c>
      <c r="E2016">
        <f t="shared" ca="1" si="128"/>
        <v>0</v>
      </c>
      <c r="F2016">
        <f t="shared" ca="1" si="129"/>
        <v>31</v>
      </c>
      <c r="G2016">
        <f t="shared" ca="1" si="130"/>
        <v>32</v>
      </c>
      <c r="M2016">
        <v>1560</v>
      </c>
      <c r="N2016">
        <v>30.372</v>
      </c>
    </row>
    <row r="2017" spans="1:14">
      <c r="A2017" s="54">
        <f>formulas!O857</f>
        <v>0</v>
      </c>
      <c r="B2017" s="33">
        <f t="shared" ca="1" si="126"/>
        <v>32</v>
      </c>
      <c r="C2017">
        <f t="shared" si="127"/>
        <v>486</v>
      </c>
      <c r="D2017">
        <f t="shared" ca="1" si="125"/>
        <v>-1.4999999999999999E-2</v>
      </c>
      <c r="E2017">
        <f t="shared" ca="1" si="128"/>
        <v>0</v>
      </c>
      <c r="F2017">
        <f t="shared" ca="1" si="129"/>
        <v>31</v>
      </c>
      <c r="G2017">
        <f t="shared" ca="1" si="130"/>
        <v>32</v>
      </c>
      <c r="M2017">
        <v>1561</v>
      </c>
      <c r="N2017">
        <v>30.393999999999998</v>
      </c>
    </row>
    <row r="2018" spans="1:14">
      <c r="A2018" s="54">
        <f>formulas!O858</f>
        <v>0</v>
      </c>
      <c r="B2018" s="33">
        <f t="shared" ca="1" si="126"/>
        <v>32</v>
      </c>
      <c r="C2018">
        <f t="shared" si="127"/>
        <v>486</v>
      </c>
      <c r="D2018">
        <f t="shared" ca="1" si="125"/>
        <v>-1.4999999999999999E-2</v>
      </c>
      <c r="E2018">
        <f t="shared" ca="1" si="128"/>
        <v>0</v>
      </c>
      <c r="F2018">
        <f t="shared" ca="1" si="129"/>
        <v>31</v>
      </c>
      <c r="G2018">
        <f t="shared" ca="1" si="130"/>
        <v>32</v>
      </c>
      <c r="M2018">
        <v>1562</v>
      </c>
      <c r="N2018">
        <v>30.416</v>
      </c>
    </row>
    <row r="2019" spans="1:14">
      <c r="A2019" s="54">
        <f>formulas!O859</f>
        <v>0</v>
      </c>
      <c r="B2019" s="33">
        <f t="shared" ca="1" si="126"/>
        <v>32</v>
      </c>
      <c r="C2019">
        <f t="shared" si="127"/>
        <v>486</v>
      </c>
      <c r="D2019">
        <f t="shared" ca="1" si="125"/>
        <v>-1.4999999999999999E-2</v>
      </c>
      <c r="E2019">
        <f t="shared" ca="1" si="128"/>
        <v>0</v>
      </c>
      <c r="F2019">
        <f t="shared" ca="1" si="129"/>
        <v>31</v>
      </c>
      <c r="G2019">
        <f t="shared" ca="1" si="130"/>
        <v>32</v>
      </c>
      <c r="M2019">
        <v>1563</v>
      </c>
      <c r="N2019">
        <v>30.437000000000001</v>
      </c>
    </row>
    <row r="2020" spans="1:14">
      <c r="A2020" s="54">
        <f>formulas!O860</f>
        <v>0</v>
      </c>
      <c r="B2020" s="33">
        <f t="shared" ca="1" si="126"/>
        <v>32</v>
      </c>
      <c r="C2020">
        <f t="shared" si="127"/>
        <v>486</v>
      </c>
      <c r="D2020">
        <f t="shared" ca="1" si="125"/>
        <v>-1.4999999999999999E-2</v>
      </c>
      <c r="E2020">
        <f t="shared" ca="1" si="128"/>
        <v>0</v>
      </c>
      <c r="F2020">
        <f t="shared" ca="1" si="129"/>
        <v>31</v>
      </c>
      <c r="G2020">
        <f t="shared" ca="1" si="130"/>
        <v>32</v>
      </c>
      <c r="M2020">
        <v>1564</v>
      </c>
      <c r="N2020">
        <v>30.459</v>
      </c>
    </row>
    <row r="2021" spans="1:14">
      <c r="A2021" s="54">
        <f>formulas!O861</f>
        <v>0</v>
      </c>
      <c r="B2021" s="33">
        <f t="shared" ca="1" si="126"/>
        <v>32</v>
      </c>
      <c r="C2021">
        <f t="shared" si="127"/>
        <v>486</v>
      </c>
      <c r="D2021">
        <f t="shared" ca="1" si="125"/>
        <v>-1.4999999999999999E-2</v>
      </c>
      <c r="E2021">
        <f t="shared" ca="1" si="128"/>
        <v>0</v>
      </c>
      <c r="F2021">
        <f t="shared" ca="1" si="129"/>
        <v>31</v>
      </c>
      <c r="G2021">
        <f t="shared" ca="1" si="130"/>
        <v>32</v>
      </c>
      <c r="M2021">
        <v>1565</v>
      </c>
      <c r="N2021">
        <v>30.481000000000002</v>
      </c>
    </row>
    <row r="2022" spans="1:14">
      <c r="A2022" s="54">
        <f>formulas!O862</f>
        <v>0</v>
      </c>
      <c r="B2022" s="33">
        <f t="shared" ca="1" si="126"/>
        <v>32</v>
      </c>
      <c r="C2022">
        <f t="shared" si="127"/>
        <v>486</v>
      </c>
      <c r="D2022">
        <f t="shared" ca="1" si="125"/>
        <v>-1.4999999999999999E-2</v>
      </c>
      <c r="E2022">
        <f t="shared" ca="1" si="128"/>
        <v>0</v>
      </c>
      <c r="F2022">
        <f t="shared" ca="1" si="129"/>
        <v>31</v>
      </c>
      <c r="G2022">
        <f t="shared" ca="1" si="130"/>
        <v>32</v>
      </c>
      <c r="M2022">
        <v>1566</v>
      </c>
      <c r="N2022">
        <v>30.503</v>
      </c>
    </row>
    <row r="2023" spans="1:14">
      <c r="A2023" s="54">
        <f>formulas!O863</f>
        <v>0</v>
      </c>
      <c r="B2023" s="33">
        <f t="shared" ca="1" si="126"/>
        <v>32</v>
      </c>
      <c r="C2023">
        <f t="shared" si="127"/>
        <v>486</v>
      </c>
      <c r="D2023">
        <f t="shared" ca="1" si="125"/>
        <v>-1.4999999999999999E-2</v>
      </c>
      <c r="E2023">
        <f t="shared" ca="1" si="128"/>
        <v>0</v>
      </c>
      <c r="F2023">
        <f t="shared" ca="1" si="129"/>
        <v>31</v>
      </c>
      <c r="G2023">
        <f t="shared" ca="1" si="130"/>
        <v>32</v>
      </c>
      <c r="M2023">
        <v>1567</v>
      </c>
      <c r="N2023">
        <v>30.524000000000001</v>
      </c>
    </row>
    <row r="2024" spans="1:14">
      <c r="A2024" s="54">
        <f>formulas!O864</f>
        <v>0</v>
      </c>
      <c r="B2024" s="33">
        <f t="shared" ca="1" si="126"/>
        <v>32</v>
      </c>
      <c r="C2024">
        <f t="shared" si="127"/>
        <v>486</v>
      </c>
      <c r="D2024">
        <f t="shared" ca="1" si="125"/>
        <v>-1.4999999999999999E-2</v>
      </c>
      <c r="E2024">
        <f t="shared" ca="1" si="128"/>
        <v>0</v>
      </c>
      <c r="F2024">
        <f t="shared" ca="1" si="129"/>
        <v>31</v>
      </c>
      <c r="G2024">
        <f t="shared" ca="1" si="130"/>
        <v>32</v>
      </c>
      <c r="M2024">
        <v>1568</v>
      </c>
      <c r="N2024">
        <v>30.545999999999999</v>
      </c>
    </row>
    <row r="2025" spans="1:14">
      <c r="A2025" s="54">
        <f>formulas!O865</f>
        <v>0</v>
      </c>
      <c r="B2025" s="33">
        <f t="shared" ca="1" si="126"/>
        <v>32</v>
      </c>
      <c r="C2025">
        <f t="shared" si="127"/>
        <v>486</v>
      </c>
      <c r="D2025">
        <f t="shared" ca="1" si="125"/>
        <v>-1.4999999999999999E-2</v>
      </c>
      <c r="E2025">
        <f t="shared" ca="1" si="128"/>
        <v>0</v>
      </c>
      <c r="F2025">
        <f t="shared" ca="1" si="129"/>
        <v>31</v>
      </c>
      <c r="G2025">
        <f t="shared" ca="1" si="130"/>
        <v>32</v>
      </c>
      <c r="M2025">
        <v>1569</v>
      </c>
      <c r="N2025">
        <v>30.568000000000001</v>
      </c>
    </row>
    <row r="2026" spans="1:14">
      <c r="A2026" s="54">
        <f>formulas!O866</f>
        <v>0</v>
      </c>
      <c r="B2026" s="33">
        <f t="shared" ca="1" si="126"/>
        <v>32</v>
      </c>
      <c r="C2026">
        <f t="shared" si="127"/>
        <v>486</v>
      </c>
      <c r="D2026">
        <f t="shared" ca="1" si="125"/>
        <v>-1.4999999999999999E-2</v>
      </c>
      <c r="E2026">
        <f t="shared" ca="1" si="128"/>
        <v>0</v>
      </c>
      <c r="F2026">
        <f t="shared" ca="1" si="129"/>
        <v>31</v>
      </c>
      <c r="G2026">
        <f t="shared" ca="1" si="130"/>
        <v>32</v>
      </c>
      <c r="M2026">
        <v>1570</v>
      </c>
      <c r="N2026">
        <v>30.59</v>
      </c>
    </row>
    <row r="2027" spans="1:14">
      <c r="A2027" s="54">
        <f>formulas!O867</f>
        <v>0</v>
      </c>
      <c r="B2027" s="33">
        <f t="shared" ca="1" si="126"/>
        <v>32</v>
      </c>
      <c r="C2027">
        <f t="shared" si="127"/>
        <v>486</v>
      </c>
      <c r="D2027">
        <f t="shared" ca="1" si="125"/>
        <v>-1.4999999999999999E-2</v>
      </c>
      <c r="E2027">
        <f t="shared" ca="1" si="128"/>
        <v>0</v>
      </c>
      <c r="F2027">
        <f t="shared" ca="1" si="129"/>
        <v>31</v>
      </c>
      <c r="G2027">
        <f t="shared" ca="1" si="130"/>
        <v>32</v>
      </c>
      <c r="M2027">
        <v>1571</v>
      </c>
      <c r="N2027">
        <v>30.611000000000001</v>
      </c>
    </row>
    <row r="2028" spans="1:14">
      <c r="A2028" s="54">
        <f>formulas!O868</f>
        <v>0</v>
      </c>
      <c r="B2028" s="33">
        <f t="shared" ca="1" si="126"/>
        <v>32</v>
      </c>
      <c r="C2028">
        <f t="shared" si="127"/>
        <v>486</v>
      </c>
      <c r="D2028">
        <f t="shared" ca="1" si="125"/>
        <v>-1.4999999999999999E-2</v>
      </c>
      <c r="E2028">
        <f t="shared" ca="1" si="128"/>
        <v>0</v>
      </c>
      <c r="F2028">
        <f t="shared" ca="1" si="129"/>
        <v>31</v>
      </c>
      <c r="G2028">
        <f t="shared" ca="1" si="130"/>
        <v>32</v>
      </c>
      <c r="M2028">
        <v>1572</v>
      </c>
      <c r="N2028">
        <v>30.632999999999999</v>
      </c>
    </row>
    <row r="2029" spans="1:14">
      <c r="A2029" s="54">
        <f>formulas!O869</f>
        <v>0</v>
      </c>
      <c r="B2029" s="33">
        <f t="shared" ca="1" si="126"/>
        <v>32</v>
      </c>
      <c r="C2029">
        <f t="shared" si="127"/>
        <v>486</v>
      </c>
      <c r="D2029">
        <f t="shared" ca="1" si="125"/>
        <v>-1.4999999999999999E-2</v>
      </c>
      <c r="E2029">
        <f t="shared" ca="1" si="128"/>
        <v>0</v>
      </c>
      <c r="F2029">
        <f t="shared" ca="1" si="129"/>
        <v>31</v>
      </c>
      <c r="G2029">
        <f t="shared" ca="1" si="130"/>
        <v>32</v>
      </c>
      <c r="M2029">
        <v>1573</v>
      </c>
      <c r="N2029">
        <v>30.655000000000001</v>
      </c>
    </row>
    <row r="2030" spans="1:14">
      <c r="A2030" s="54">
        <f>formulas!O870</f>
        <v>0</v>
      </c>
      <c r="B2030" s="33">
        <f t="shared" ca="1" si="126"/>
        <v>32</v>
      </c>
      <c r="C2030">
        <f t="shared" si="127"/>
        <v>486</v>
      </c>
      <c r="D2030">
        <f t="shared" ca="1" si="125"/>
        <v>-1.4999999999999999E-2</v>
      </c>
      <c r="E2030">
        <f t="shared" ca="1" si="128"/>
        <v>0</v>
      </c>
      <c r="F2030">
        <f t="shared" ca="1" si="129"/>
        <v>31</v>
      </c>
      <c r="G2030">
        <f t="shared" ca="1" si="130"/>
        <v>32</v>
      </c>
      <c r="M2030">
        <v>1574</v>
      </c>
      <c r="N2030">
        <v>30.677</v>
      </c>
    </row>
    <row r="2031" spans="1:14">
      <c r="A2031" s="54">
        <f>formulas!O871</f>
        <v>0</v>
      </c>
      <c r="B2031" s="33">
        <f t="shared" ca="1" si="126"/>
        <v>32</v>
      </c>
      <c r="C2031">
        <f t="shared" si="127"/>
        <v>486</v>
      </c>
      <c r="D2031">
        <f t="shared" ca="1" si="125"/>
        <v>-1.4999999999999999E-2</v>
      </c>
      <c r="E2031">
        <f t="shared" ca="1" si="128"/>
        <v>0</v>
      </c>
      <c r="F2031">
        <f t="shared" ca="1" si="129"/>
        <v>31</v>
      </c>
      <c r="G2031">
        <f t="shared" ca="1" si="130"/>
        <v>32</v>
      </c>
      <c r="M2031">
        <v>1575</v>
      </c>
      <c r="N2031">
        <v>30.699000000000002</v>
      </c>
    </row>
    <row r="2032" spans="1:14">
      <c r="A2032" s="54">
        <f>formulas!O872</f>
        <v>0</v>
      </c>
      <c r="B2032" s="33">
        <f t="shared" ca="1" si="126"/>
        <v>32</v>
      </c>
      <c r="C2032">
        <f t="shared" si="127"/>
        <v>486</v>
      </c>
      <c r="D2032">
        <f t="shared" ca="1" si="125"/>
        <v>-1.4999999999999999E-2</v>
      </c>
      <c r="E2032">
        <f t="shared" ca="1" si="128"/>
        <v>0</v>
      </c>
      <c r="F2032">
        <f t="shared" ca="1" si="129"/>
        <v>31</v>
      </c>
      <c r="G2032">
        <f t="shared" ca="1" si="130"/>
        <v>32</v>
      </c>
      <c r="M2032">
        <v>1576</v>
      </c>
      <c r="N2032">
        <v>30.72</v>
      </c>
    </row>
    <row r="2033" spans="1:14">
      <c r="A2033" s="54">
        <f>formulas!O873</f>
        <v>0</v>
      </c>
      <c r="B2033" s="33">
        <f t="shared" ca="1" si="126"/>
        <v>32</v>
      </c>
      <c r="C2033">
        <f t="shared" si="127"/>
        <v>486</v>
      </c>
      <c r="D2033">
        <f t="shared" ref="D2033:D2096" ca="1" si="131">INDIRECT(ADDRESS(C2033+1,14))</f>
        <v>-1.4999999999999999E-2</v>
      </c>
      <c r="E2033">
        <f t="shared" ca="1" si="128"/>
        <v>0</v>
      </c>
      <c r="F2033">
        <f t="shared" ca="1" si="129"/>
        <v>31</v>
      </c>
      <c r="G2033">
        <f t="shared" ca="1" si="130"/>
        <v>32</v>
      </c>
      <c r="M2033">
        <v>1577</v>
      </c>
      <c r="N2033">
        <v>30.742000000000001</v>
      </c>
    </row>
    <row r="2034" spans="1:14">
      <c r="A2034" s="54">
        <f>formulas!O874</f>
        <v>0</v>
      </c>
      <c r="B2034" s="33">
        <f t="shared" ca="1" si="126"/>
        <v>32</v>
      </c>
      <c r="C2034">
        <f t="shared" si="127"/>
        <v>486</v>
      </c>
      <c r="D2034">
        <f t="shared" ca="1" si="131"/>
        <v>-1.4999999999999999E-2</v>
      </c>
      <c r="E2034">
        <f t="shared" ca="1" si="128"/>
        <v>0</v>
      </c>
      <c r="F2034">
        <f t="shared" ca="1" si="129"/>
        <v>31</v>
      </c>
      <c r="G2034">
        <f t="shared" ca="1" si="130"/>
        <v>32</v>
      </c>
      <c r="M2034">
        <v>1578</v>
      </c>
      <c r="N2034">
        <v>30.763999999999999</v>
      </c>
    </row>
    <row r="2035" spans="1:14">
      <c r="A2035" s="54">
        <f>formulas!O875</f>
        <v>0</v>
      </c>
      <c r="B2035" s="33">
        <f t="shared" ca="1" si="126"/>
        <v>32</v>
      </c>
      <c r="C2035">
        <f t="shared" si="127"/>
        <v>486</v>
      </c>
      <c r="D2035">
        <f t="shared" ca="1" si="131"/>
        <v>-1.4999999999999999E-2</v>
      </c>
      <c r="E2035">
        <f t="shared" ca="1" si="128"/>
        <v>0</v>
      </c>
      <c r="F2035">
        <f t="shared" ca="1" si="129"/>
        <v>31</v>
      </c>
      <c r="G2035">
        <f t="shared" ca="1" si="130"/>
        <v>32</v>
      </c>
      <c r="M2035">
        <v>1579</v>
      </c>
      <c r="N2035">
        <v>30.786000000000001</v>
      </c>
    </row>
    <row r="2036" spans="1:14">
      <c r="A2036" s="54">
        <f>formulas!O876</f>
        <v>0</v>
      </c>
      <c r="B2036" s="33">
        <f t="shared" ca="1" si="126"/>
        <v>32</v>
      </c>
      <c r="C2036">
        <f t="shared" si="127"/>
        <v>486</v>
      </c>
      <c r="D2036">
        <f t="shared" ca="1" si="131"/>
        <v>-1.4999999999999999E-2</v>
      </c>
      <c r="E2036">
        <f t="shared" ca="1" si="128"/>
        <v>0</v>
      </c>
      <c r="F2036">
        <f t="shared" ca="1" si="129"/>
        <v>31</v>
      </c>
      <c r="G2036">
        <f t="shared" ca="1" si="130"/>
        <v>32</v>
      </c>
      <c r="M2036">
        <v>1580</v>
      </c>
      <c r="N2036">
        <v>30.806999999999999</v>
      </c>
    </row>
    <row r="2037" spans="1:14">
      <c r="A2037" s="54">
        <f>formulas!O877</f>
        <v>0</v>
      </c>
      <c r="B2037" s="33">
        <f t="shared" ca="1" si="126"/>
        <v>32</v>
      </c>
      <c r="C2037">
        <f t="shared" si="127"/>
        <v>486</v>
      </c>
      <c r="D2037">
        <f t="shared" ca="1" si="131"/>
        <v>-1.4999999999999999E-2</v>
      </c>
      <c r="E2037">
        <f t="shared" ca="1" si="128"/>
        <v>0</v>
      </c>
      <c r="F2037">
        <f t="shared" ca="1" si="129"/>
        <v>31</v>
      </c>
      <c r="G2037">
        <f t="shared" ca="1" si="130"/>
        <v>32</v>
      </c>
      <c r="M2037">
        <v>1581</v>
      </c>
      <c r="N2037">
        <v>30.829000000000001</v>
      </c>
    </row>
    <row r="2038" spans="1:14">
      <c r="A2038" s="54">
        <f>formulas!O878</f>
        <v>0</v>
      </c>
      <c r="B2038" s="33">
        <f t="shared" ca="1" si="126"/>
        <v>32</v>
      </c>
      <c r="C2038">
        <f t="shared" si="127"/>
        <v>486</v>
      </c>
      <c r="D2038">
        <f t="shared" ca="1" si="131"/>
        <v>-1.4999999999999999E-2</v>
      </c>
      <c r="E2038">
        <f t="shared" ca="1" si="128"/>
        <v>0</v>
      </c>
      <c r="F2038">
        <f t="shared" ca="1" si="129"/>
        <v>31</v>
      </c>
      <c r="G2038">
        <f t="shared" ca="1" si="130"/>
        <v>32</v>
      </c>
      <c r="M2038">
        <v>1582</v>
      </c>
      <c r="N2038">
        <v>30.850999999999999</v>
      </c>
    </row>
    <row r="2039" spans="1:14">
      <c r="A2039" s="54">
        <f>formulas!O879</f>
        <v>0</v>
      </c>
      <c r="B2039" s="33">
        <f t="shared" ca="1" si="126"/>
        <v>32</v>
      </c>
      <c r="C2039">
        <f t="shared" si="127"/>
        <v>486</v>
      </c>
      <c r="D2039">
        <f t="shared" ca="1" si="131"/>
        <v>-1.4999999999999999E-2</v>
      </c>
      <c r="E2039">
        <f t="shared" ca="1" si="128"/>
        <v>0</v>
      </c>
      <c r="F2039">
        <f t="shared" ca="1" si="129"/>
        <v>31</v>
      </c>
      <c r="G2039">
        <f t="shared" ca="1" si="130"/>
        <v>32</v>
      </c>
      <c r="M2039">
        <v>1583</v>
      </c>
      <c r="N2039">
        <v>30.873000000000001</v>
      </c>
    </row>
    <row r="2040" spans="1:14">
      <c r="A2040" s="54">
        <f>formulas!O880</f>
        <v>0</v>
      </c>
      <c r="B2040" s="33">
        <f t="shared" ca="1" si="126"/>
        <v>32</v>
      </c>
      <c r="C2040">
        <f t="shared" si="127"/>
        <v>486</v>
      </c>
      <c r="D2040">
        <f t="shared" ca="1" si="131"/>
        <v>-1.4999999999999999E-2</v>
      </c>
      <c r="E2040">
        <f t="shared" ca="1" si="128"/>
        <v>0</v>
      </c>
      <c r="F2040">
        <f t="shared" ca="1" si="129"/>
        <v>31</v>
      </c>
      <c r="G2040">
        <f t="shared" ca="1" si="130"/>
        <v>32</v>
      </c>
      <c r="M2040">
        <v>1584</v>
      </c>
      <c r="N2040">
        <v>30.893999999999998</v>
      </c>
    </row>
    <row r="2041" spans="1:14">
      <c r="A2041" s="54">
        <f>formulas!O881</f>
        <v>0</v>
      </c>
      <c r="B2041" s="33">
        <f t="shared" ca="1" si="126"/>
        <v>32</v>
      </c>
      <c r="C2041">
        <f t="shared" si="127"/>
        <v>486</v>
      </c>
      <c r="D2041">
        <f t="shared" ca="1" si="131"/>
        <v>-1.4999999999999999E-2</v>
      </c>
      <c r="E2041">
        <f t="shared" ca="1" si="128"/>
        <v>0</v>
      </c>
      <c r="F2041">
        <f t="shared" ca="1" si="129"/>
        <v>31</v>
      </c>
      <c r="G2041">
        <f t="shared" ca="1" si="130"/>
        <v>32</v>
      </c>
      <c r="M2041">
        <v>1585</v>
      </c>
      <c r="N2041">
        <v>30.916</v>
      </c>
    </row>
    <row r="2042" spans="1:14">
      <c r="A2042" s="54">
        <f>formulas!O882</f>
        <v>0</v>
      </c>
      <c r="B2042" s="33">
        <f t="shared" ca="1" si="126"/>
        <v>32</v>
      </c>
      <c r="C2042">
        <f t="shared" si="127"/>
        <v>486</v>
      </c>
      <c r="D2042">
        <f t="shared" ca="1" si="131"/>
        <v>-1.4999999999999999E-2</v>
      </c>
      <c r="E2042">
        <f t="shared" ca="1" si="128"/>
        <v>0</v>
      </c>
      <c r="F2042">
        <f t="shared" ca="1" si="129"/>
        <v>31</v>
      </c>
      <c r="G2042">
        <f t="shared" ca="1" si="130"/>
        <v>32</v>
      </c>
      <c r="M2042">
        <v>1586</v>
      </c>
      <c r="N2042">
        <v>30.937999999999999</v>
      </c>
    </row>
    <row r="2043" spans="1:14">
      <c r="A2043" s="54">
        <f>formulas!O883</f>
        <v>0</v>
      </c>
      <c r="B2043" s="33">
        <f t="shared" ca="1" si="126"/>
        <v>32</v>
      </c>
      <c r="C2043">
        <f t="shared" si="127"/>
        <v>486</v>
      </c>
      <c r="D2043">
        <f t="shared" ca="1" si="131"/>
        <v>-1.4999999999999999E-2</v>
      </c>
      <c r="E2043">
        <f t="shared" ca="1" si="128"/>
        <v>0</v>
      </c>
      <c r="F2043">
        <f t="shared" ca="1" si="129"/>
        <v>31</v>
      </c>
      <c r="G2043">
        <f t="shared" ca="1" si="130"/>
        <v>32</v>
      </c>
      <c r="M2043">
        <v>1587</v>
      </c>
      <c r="N2043">
        <v>30.96</v>
      </c>
    </row>
    <row r="2044" spans="1:14">
      <c r="A2044" s="54">
        <f>formulas!O884</f>
        <v>0</v>
      </c>
      <c r="B2044" s="33">
        <f t="shared" ca="1" si="126"/>
        <v>32</v>
      </c>
      <c r="C2044">
        <f t="shared" si="127"/>
        <v>486</v>
      </c>
      <c r="D2044">
        <f t="shared" ca="1" si="131"/>
        <v>-1.4999999999999999E-2</v>
      </c>
      <c r="E2044">
        <f t="shared" ca="1" si="128"/>
        <v>0</v>
      </c>
      <c r="F2044">
        <f t="shared" ca="1" si="129"/>
        <v>31</v>
      </c>
      <c r="G2044">
        <f t="shared" ca="1" si="130"/>
        <v>32</v>
      </c>
      <c r="M2044">
        <v>1588</v>
      </c>
      <c r="N2044">
        <v>30.981000000000002</v>
      </c>
    </row>
    <row r="2045" spans="1:14">
      <c r="A2045" s="54">
        <f>formulas!O885</f>
        <v>0</v>
      </c>
      <c r="B2045" s="33">
        <f t="shared" ca="1" si="126"/>
        <v>32</v>
      </c>
      <c r="C2045">
        <f t="shared" si="127"/>
        <v>486</v>
      </c>
      <c r="D2045">
        <f t="shared" ca="1" si="131"/>
        <v>-1.4999999999999999E-2</v>
      </c>
      <c r="E2045">
        <f t="shared" ca="1" si="128"/>
        <v>0</v>
      </c>
      <c r="F2045">
        <f t="shared" ca="1" si="129"/>
        <v>31</v>
      </c>
      <c r="G2045">
        <f t="shared" ca="1" si="130"/>
        <v>32</v>
      </c>
      <c r="M2045">
        <v>1589</v>
      </c>
      <c r="N2045">
        <v>31.003</v>
      </c>
    </row>
    <row r="2046" spans="1:14">
      <c r="A2046" s="54">
        <f>formulas!O886</f>
        <v>0</v>
      </c>
      <c r="B2046" s="33">
        <f t="shared" ca="1" si="126"/>
        <v>32</v>
      </c>
      <c r="C2046">
        <f t="shared" si="127"/>
        <v>486</v>
      </c>
      <c r="D2046">
        <f t="shared" ca="1" si="131"/>
        <v>-1.4999999999999999E-2</v>
      </c>
      <c r="E2046">
        <f t="shared" ca="1" si="128"/>
        <v>0</v>
      </c>
      <c r="F2046">
        <f t="shared" ca="1" si="129"/>
        <v>31</v>
      </c>
      <c r="G2046">
        <f t="shared" ca="1" si="130"/>
        <v>32</v>
      </c>
      <c r="M2046">
        <v>1590</v>
      </c>
      <c r="N2046">
        <v>31.024999999999999</v>
      </c>
    </row>
    <row r="2047" spans="1:14">
      <c r="A2047" s="54">
        <f>formulas!O887</f>
        <v>0</v>
      </c>
      <c r="B2047" s="33">
        <f t="shared" ca="1" si="126"/>
        <v>32</v>
      </c>
      <c r="C2047">
        <f t="shared" si="127"/>
        <v>486</v>
      </c>
      <c r="D2047">
        <f t="shared" ca="1" si="131"/>
        <v>-1.4999999999999999E-2</v>
      </c>
      <c r="E2047">
        <f t="shared" ca="1" si="128"/>
        <v>0</v>
      </c>
      <c r="F2047">
        <f t="shared" ca="1" si="129"/>
        <v>31</v>
      </c>
      <c r="G2047">
        <f t="shared" ca="1" si="130"/>
        <v>32</v>
      </c>
      <c r="M2047">
        <v>1591</v>
      </c>
      <c r="N2047">
        <v>31.047000000000001</v>
      </c>
    </row>
    <row r="2048" spans="1:14">
      <c r="A2048" s="54">
        <f>formulas!O888</f>
        <v>0</v>
      </c>
      <c r="B2048" s="33">
        <f t="shared" ca="1" si="126"/>
        <v>32</v>
      </c>
      <c r="C2048">
        <f t="shared" si="127"/>
        <v>486</v>
      </c>
      <c r="D2048">
        <f t="shared" ca="1" si="131"/>
        <v>-1.4999999999999999E-2</v>
      </c>
      <c r="E2048">
        <f t="shared" ca="1" si="128"/>
        <v>0</v>
      </c>
      <c r="F2048">
        <f t="shared" ca="1" si="129"/>
        <v>31</v>
      </c>
      <c r="G2048">
        <f t="shared" ca="1" si="130"/>
        <v>32</v>
      </c>
      <c r="M2048">
        <v>1592</v>
      </c>
      <c r="N2048">
        <v>31.068000000000001</v>
      </c>
    </row>
    <row r="2049" spans="1:14">
      <c r="A2049" s="54">
        <f>formulas!O889</f>
        <v>0</v>
      </c>
      <c r="B2049" s="33">
        <f t="shared" ca="1" si="126"/>
        <v>32</v>
      </c>
      <c r="C2049">
        <f t="shared" si="127"/>
        <v>486</v>
      </c>
      <c r="D2049">
        <f t="shared" ca="1" si="131"/>
        <v>-1.4999999999999999E-2</v>
      </c>
      <c r="E2049">
        <f t="shared" ca="1" si="128"/>
        <v>0</v>
      </c>
      <c r="F2049">
        <f t="shared" ca="1" si="129"/>
        <v>31</v>
      </c>
      <c r="G2049">
        <f t="shared" ca="1" si="130"/>
        <v>32</v>
      </c>
      <c r="M2049">
        <v>1593</v>
      </c>
      <c r="N2049">
        <v>31.09</v>
      </c>
    </row>
    <row r="2050" spans="1:14">
      <c r="A2050" s="54">
        <f>formulas!O890</f>
        <v>0</v>
      </c>
      <c r="B2050" s="33">
        <f t="shared" ca="1" si="126"/>
        <v>32</v>
      </c>
      <c r="C2050">
        <f t="shared" si="127"/>
        <v>486</v>
      </c>
      <c r="D2050">
        <f t="shared" ca="1" si="131"/>
        <v>-1.4999999999999999E-2</v>
      </c>
      <c r="E2050">
        <f t="shared" ca="1" si="128"/>
        <v>0</v>
      </c>
      <c r="F2050">
        <f t="shared" ca="1" si="129"/>
        <v>31</v>
      </c>
      <c r="G2050">
        <f t="shared" ca="1" si="130"/>
        <v>32</v>
      </c>
      <c r="M2050">
        <v>1594</v>
      </c>
      <c r="N2050">
        <v>31.111999999999998</v>
      </c>
    </row>
    <row r="2051" spans="1:14">
      <c r="A2051" s="54">
        <f>formulas!O891</f>
        <v>0</v>
      </c>
      <c r="B2051" s="33">
        <f t="shared" ca="1" si="126"/>
        <v>32</v>
      </c>
      <c r="C2051">
        <f t="shared" si="127"/>
        <v>486</v>
      </c>
      <c r="D2051">
        <f t="shared" ca="1" si="131"/>
        <v>-1.4999999999999999E-2</v>
      </c>
      <c r="E2051">
        <f t="shared" ca="1" si="128"/>
        <v>0</v>
      </c>
      <c r="F2051">
        <f t="shared" ca="1" si="129"/>
        <v>31</v>
      </c>
      <c r="G2051">
        <f t="shared" ca="1" si="130"/>
        <v>32</v>
      </c>
      <c r="M2051">
        <v>1595</v>
      </c>
      <c r="N2051">
        <v>31.132999999999999</v>
      </c>
    </row>
    <row r="2052" spans="1:14">
      <c r="A2052" s="54">
        <f>formulas!O892</f>
        <v>0</v>
      </c>
      <c r="B2052" s="33">
        <f t="shared" ca="1" si="126"/>
        <v>32</v>
      </c>
      <c r="C2052">
        <f t="shared" si="127"/>
        <v>486</v>
      </c>
      <c r="D2052">
        <f t="shared" ca="1" si="131"/>
        <v>-1.4999999999999999E-2</v>
      </c>
      <c r="E2052">
        <f t="shared" ca="1" si="128"/>
        <v>0</v>
      </c>
      <c r="F2052">
        <f t="shared" ca="1" si="129"/>
        <v>31</v>
      </c>
      <c r="G2052">
        <f t="shared" ca="1" si="130"/>
        <v>32</v>
      </c>
      <c r="M2052">
        <v>1596</v>
      </c>
      <c r="N2052">
        <v>31.155000000000001</v>
      </c>
    </row>
    <row r="2053" spans="1:14">
      <c r="A2053" s="54">
        <f>formulas!O893</f>
        <v>0</v>
      </c>
      <c r="B2053" s="33">
        <f t="shared" ca="1" si="126"/>
        <v>32</v>
      </c>
      <c r="C2053">
        <f t="shared" si="127"/>
        <v>486</v>
      </c>
      <c r="D2053">
        <f t="shared" ca="1" si="131"/>
        <v>-1.4999999999999999E-2</v>
      </c>
      <c r="E2053">
        <f t="shared" ca="1" si="128"/>
        <v>0</v>
      </c>
      <c r="F2053">
        <f t="shared" ca="1" si="129"/>
        <v>31</v>
      </c>
      <c r="G2053">
        <f t="shared" ca="1" si="130"/>
        <v>32</v>
      </c>
      <c r="M2053">
        <v>1597</v>
      </c>
      <c r="N2053">
        <v>31.177</v>
      </c>
    </row>
    <row r="2054" spans="1:14">
      <c r="A2054" s="54">
        <f>formulas!O894</f>
        <v>0</v>
      </c>
      <c r="B2054" s="33">
        <f t="shared" ca="1" si="126"/>
        <v>32</v>
      </c>
      <c r="C2054">
        <f t="shared" si="127"/>
        <v>486</v>
      </c>
      <c r="D2054">
        <f t="shared" ca="1" si="131"/>
        <v>-1.4999999999999999E-2</v>
      </c>
      <c r="E2054">
        <f t="shared" ca="1" si="128"/>
        <v>0</v>
      </c>
      <c r="F2054">
        <f t="shared" ca="1" si="129"/>
        <v>31</v>
      </c>
      <c r="G2054">
        <f t="shared" ca="1" si="130"/>
        <v>32</v>
      </c>
      <c r="M2054">
        <v>1598</v>
      </c>
      <c r="N2054">
        <v>31.199000000000002</v>
      </c>
    </row>
    <row r="2055" spans="1:14">
      <c r="A2055" s="54">
        <f>formulas!O895</f>
        <v>0</v>
      </c>
      <c r="B2055" s="33">
        <f t="shared" ca="1" si="126"/>
        <v>32</v>
      </c>
      <c r="C2055">
        <f t="shared" si="127"/>
        <v>486</v>
      </c>
      <c r="D2055">
        <f t="shared" ca="1" si="131"/>
        <v>-1.4999999999999999E-2</v>
      </c>
      <c r="E2055">
        <f t="shared" ca="1" si="128"/>
        <v>0</v>
      </c>
      <c r="F2055">
        <f t="shared" ca="1" si="129"/>
        <v>31</v>
      </c>
      <c r="G2055">
        <f t="shared" ca="1" si="130"/>
        <v>32</v>
      </c>
      <c r="M2055">
        <v>1599</v>
      </c>
      <c r="N2055">
        <v>31.22</v>
      </c>
    </row>
    <row r="2056" spans="1:14">
      <c r="A2056" s="54">
        <f>formulas!O896</f>
        <v>0</v>
      </c>
      <c r="B2056" s="33">
        <f t="shared" ca="1" si="126"/>
        <v>32</v>
      </c>
      <c r="C2056">
        <f t="shared" si="127"/>
        <v>486</v>
      </c>
      <c r="D2056">
        <f t="shared" ca="1" si="131"/>
        <v>-1.4999999999999999E-2</v>
      </c>
      <c r="E2056">
        <f t="shared" ca="1" si="128"/>
        <v>0</v>
      </c>
      <c r="F2056">
        <f t="shared" ca="1" si="129"/>
        <v>31</v>
      </c>
      <c r="G2056">
        <f t="shared" ca="1" si="130"/>
        <v>32</v>
      </c>
      <c r="M2056">
        <v>1600</v>
      </c>
      <c r="N2056">
        <v>31.242000000000001</v>
      </c>
    </row>
    <row r="2057" spans="1:14">
      <c r="A2057" s="54">
        <f>formulas!O897</f>
        <v>0</v>
      </c>
      <c r="B2057" s="33">
        <f t="shared" ca="1" si="126"/>
        <v>32</v>
      </c>
      <c r="C2057">
        <f t="shared" si="127"/>
        <v>486</v>
      </c>
      <c r="D2057">
        <f t="shared" ca="1" si="131"/>
        <v>-1.4999999999999999E-2</v>
      </c>
      <c r="E2057">
        <f t="shared" ca="1" si="128"/>
        <v>0</v>
      </c>
      <c r="F2057">
        <f t="shared" ca="1" si="129"/>
        <v>31</v>
      </c>
      <c r="G2057">
        <f t="shared" ca="1" si="130"/>
        <v>32</v>
      </c>
      <c r="M2057">
        <v>1601</v>
      </c>
      <c r="N2057">
        <v>31.263999999999999</v>
      </c>
    </row>
    <row r="2058" spans="1:14">
      <c r="A2058" s="54">
        <f>formulas!O898</f>
        <v>0</v>
      </c>
      <c r="B2058" s="33">
        <f t="shared" ca="1" si="126"/>
        <v>32</v>
      </c>
      <c r="C2058">
        <f t="shared" si="127"/>
        <v>486</v>
      </c>
      <c r="D2058">
        <f t="shared" ca="1" si="131"/>
        <v>-1.4999999999999999E-2</v>
      </c>
      <c r="E2058">
        <f t="shared" ca="1" si="128"/>
        <v>0</v>
      </c>
      <c r="F2058">
        <f t="shared" ca="1" si="129"/>
        <v>31</v>
      </c>
      <c r="G2058">
        <f t="shared" ca="1" si="130"/>
        <v>32</v>
      </c>
      <c r="M2058">
        <v>1602</v>
      </c>
      <c r="N2058">
        <v>31.286000000000001</v>
      </c>
    </row>
    <row r="2059" spans="1:14">
      <c r="A2059" s="54">
        <f>formulas!O899</f>
        <v>0</v>
      </c>
      <c r="B2059" s="33">
        <f t="shared" ca="1" si="126"/>
        <v>32</v>
      </c>
      <c r="C2059">
        <f t="shared" si="127"/>
        <v>486</v>
      </c>
      <c r="D2059">
        <f t="shared" ca="1" si="131"/>
        <v>-1.4999999999999999E-2</v>
      </c>
      <c r="E2059">
        <f t="shared" ca="1" si="128"/>
        <v>0</v>
      </c>
      <c r="F2059">
        <f t="shared" ca="1" si="129"/>
        <v>31</v>
      </c>
      <c r="G2059">
        <f t="shared" ca="1" si="130"/>
        <v>32</v>
      </c>
      <c r="M2059">
        <v>1603</v>
      </c>
      <c r="N2059">
        <v>31.306999999999999</v>
      </c>
    </row>
    <row r="2060" spans="1:14">
      <c r="A2060" s="54">
        <f>formulas!O900</f>
        <v>0</v>
      </c>
      <c r="B2060" s="33">
        <f t="shared" ca="1" si="126"/>
        <v>32</v>
      </c>
      <c r="C2060">
        <f t="shared" si="127"/>
        <v>486</v>
      </c>
      <c r="D2060">
        <f t="shared" ca="1" si="131"/>
        <v>-1.4999999999999999E-2</v>
      </c>
      <c r="E2060">
        <f t="shared" ca="1" si="128"/>
        <v>0</v>
      </c>
      <c r="F2060">
        <f t="shared" ca="1" si="129"/>
        <v>31</v>
      </c>
      <c r="G2060">
        <f t="shared" ca="1" si="130"/>
        <v>32</v>
      </c>
      <c r="M2060">
        <v>1604</v>
      </c>
      <c r="N2060">
        <v>31.329000000000001</v>
      </c>
    </row>
    <row r="2061" spans="1:14">
      <c r="A2061" s="54">
        <f>formulas!O901</f>
        <v>0</v>
      </c>
      <c r="B2061" s="33">
        <f t="shared" ca="1" si="126"/>
        <v>32</v>
      </c>
      <c r="C2061">
        <f t="shared" si="127"/>
        <v>486</v>
      </c>
      <c r="D2061">
        <f t="shared" ca="1" si="131"/>
        <v>-1.4999999999999999E-2</v>
      </c>
      <c r="E2061">
        <f t="shared" ca="1" si="128"/>
        <v>0</v>
      </c>
      <c r="F2061">
        <f t="shared" ca="1" si="129"/>
        <v>31</v>
      </c>
      <c r="G2061">
        <f t="shared" ca="1" si="130"/>
        <v>32</v>
      </c>
      <c r="M2061">
        <v>1605</v>
      </c>
      <c r="N2061">
        <v>31.350999999999999</v>
      </c>
    </row>
    <row r="2062" spans="1:14">
      <c r="A2062" s="54">
        <f>formulas!O902</f>
        <v>0</v>
      </c>
      <c r="B2062" s="33">
        <f t="shared" ca="1" si="126"/>
        <v>32</v>
      </c>
      <c r="C2062">
        <f t="shared" si="127"/>
        <v>486</v>
      </c>
      <c r="D2062">
        <f t="shared" ca="1" si="131"/>
        <v>-1.4999999999999999E-2</v>
      </c>
      <c r="E2062">
        <f t="shared" ca="1" si="128"/>
        <v>0</v>
      </c>
      <c r="F2062">
        <f t="shared" ca="1" si="129"/>
        <v>31</v>
      </c>
      <c r="G2062">
        <f t="shared" ca="1" si="130"/>
        <v>32</v>
      </c>
      <c r="M2062">
        <v>1606</v>
      </c>
      <c r="N2062">
        <v>31.373000000000001</v>
      </c>
    </row>
    <row r="2063" spans="1:14">
      <c r="A2063" s="54">
        <f>formulas!O903</f>
        <v>0</v>
      </c>
      <c r="B2063" s="33">
        <f t="shared" ca="1" si="126"/>
        <v>32</v>
      </c>
      <c r="C2063">
        <f t="shared" si="127"/>
        <v>486</v>
      </c>
      <c r="D2063">
        <f t="shared" ca="1" si="131"/>
        <v>-1.4999999999999999E-2</v>
      </c>
      <c r="E2063">
        <f t="shared" ca="1" si="128"/>
        <v>0</v>
      </c>
      <c r="F2063">
        <f t="shared" ca="1" si="129"/>
        <v>31</v>
      </c>
      <c r="G2063">
        <f t="shared" ca="1" si="130"/>
        <v>32</v>
      </c>
      <c r="M2063">
        <v>1607</v>
      </c>
      <c r="N2063">
        <v>31.393999999999998</v>
      </c>
    </row>
    <row r="2064" spans="1:14">
      <c r="A2064" s="54">
        <f>formulas!O904</f>
        <v>0</v>
      </c>
      <c r="B2064" s="33">
        <f t="shared" ca="1" si="126"/>
        <v>32</v>
      </c>
      <c r="C2064">
        <f t="shared" si="127"/>
        <v>486</v>
      </c>
      <c r="D2064">
        <f t="shared" ca="1" si="131"/>
        <v>-1.4999999999999999E-2</v>
      </c>
      <c r="E2064">
        <f t="shared" ca="1" si="128"/>
        <v>0</v>
      </c>
      <c r="F2064">
        <f t="shared" ca="1" si="129"/>
        <v>31</v>
      </c>
      <c r="G2064">
        <f t="shared" ca="1" si="130"/>
        <v>32</v>
      </c>
      <c r="M2064">
        <v>1608</v>
      </c>
      <c r="N2064">
        <v>31.416</v>
      </c>
    </row>
    <row r="2065" spans="1:14">
      <c r="A2065" s="54">
        <f>formulas!O905</f>
        <v>0</v>
      </c>
      <c r="B2065" s="33">
        <f t="shared" ca="1" si="126"/>
        <v>32</v>
      </c>
      <c r="C2065">
        <f t="shared" si="127"/>
        <v>486</v>
      </c>
      <c r="D2065">
        <f t="shared" ca="1" si="131"/>
        <v>-1.4999999999999999E-2</v>
      </c>
      <c r="E2065">
        <f t="shared" ca="1" si="128"/>
        <v>0</v>
      </c>
      <c r="F2065">
        <f t="shared" ca="1" si="129"/>
        <v>31</v>
      </c>
      <c r="G2065">
        <f t="shared" ca="1" si="130"/>
        <v>32</v>
      </c>
      <c r="M2065">
        <v>1609</v>
      </c>
      <c r="N2065">
        <v>31.437999999999999</v>
      </c>
    </row>
    <row r="2066" spans="1:14">
      <c r="A2066" s="54">
        <f>formulas!O906</f>
        <v>0</v>
      </c>
      <c r="B2066" s="33">
        <f t="shared" ca="1" si="126"/>
        <v>32</v>
      </c>
      <c r="C2066">
        <f t="shared" si="127"/>
        <v>486</v>
      </c>
      <c r="D2066">
        <f t="shared" ca="1" si="131"/>
        <v>-1.4999999999999999E-2</v>
      </c>
      <c r="E2066">
        <f t="shared" ca="1" si="128"/>
        <v>0</v>
      </c>
      <c r="F2066">
        <f t="shared" ca="1" si="129"/>
        <v>31</v>
      </c>
      <c r="G2066">
        <f t="shared" ca="1" si="130"/>
        <v>32</v>
      </c>
      <c r="M2066">
        <v>1610</v>
      </c>
      <c r="N2066">
        <v>31.459</v>
      </c>
    </row>
    <row r="2067" spans="1:14">
      <c r="A2067" s="54">
        <f>formulas!O907</f>
        <v>0</v>
      </c>
      <c r="B2067" s="33">
        <f t="shared" ca="1" si="126"/>
        <v>32</v>
      </c>
      <c r="C2067">
        <f t="shared" si="127"/>
        <v>486</v>
      </c>
      <c r="D2067">
        <f t="shared" ca="1" si="131"/>
        <v>-1.4999999999999999E-2</v>
      </c>
      <c r="E2067">
        <f t="shared" ca="1" si="128"/>
        <v>0</v>
      </c>
      <c r="F2067">
        <f t="shared" ca="1" si="129"/>
        <v>31</v>
      </c>
      <c r="G2067">
        <f t="shared" ca="1" si="130"/>
        <v>32</v>
      </c>
      <c r="M2067">
        <v>1611</v>
      </c>
      <c r="N2067">
        <v>31.481000000000002</v>
      </c>
    </row>
    <row r="2068" spans="1:14">
      <c r="A2068" s="54">
        <f>formulas!O908</f>
        <v>0</v>
      </c>
      <c r="B2068" s="33">
        <f t="shared" ca="1" si="126"/>
        <v>32</v>
      </c>
      <c r="C2068">
        <f t="shared" si="127"/>
        <v>486</v>
      </c>
      <c r="D2068">
        <f t="shared" ca="1" si="131"/>
        <v>-1.4999999999999999E-2</v>
      </c>
      <c r="E2068">
        <f t="shared" ca="1" si="128"/>
        <v>0</v>
      </c>
      <c r="F2068">
        <f t="shared" ca="1" si="129"/>
        <v>31</v>
      </c>
      <c r="G2068">
        <f t="shared" ca="1" si="130"/>
        <v>32</v>
      </c>
      <c r="M2068">
        <v>1612</v>
      </c>
      <c r="N2068">
        <v>31.503</v>
      </c>
    </row>
    <row r="2069" spans="1:14">
      <c r="A2069" s="54">
        <f>formulas!O909</f>
        <v>0</v>
      </c>
      <c r="B2069" s="33">
        <f t="shared" ref="B2069:B2132" ca="1" si="132">(A2069-D2069)/(E2069-D2069)*(G2069-F2069)+F2069</f>
        <v>32</v>
      </c>
      <c r="C2069">
        <f t="shared" ref="C2069:C2132" si="133">COUNTIF($N$2:$N$25400,"&lt;"&amp;A2069)</f>
        <v>486</v>
      </c>
      <c r="D2069">
        <f t="shared" ca="1" si="131"/>
        <v>-1.4999999999999999E-2</v>
      </c>
      <c r="E2069">
        <f t="shared" ref="E2069:E2132" ca="1" si="134">INDIRECT(ADDRESS(C2069+2,14))</f>
        <v>0</v>
      </c>
      <c r="F2069">
        <f t="shared" ref="F2069:F2132" ca="1" si="135">INDIRECT(ADDRESS(C2069+1,13))</f>
        <v>31</v>
      </c>
      <c r="G2069">
        <f t="shared" ref="G2069:G2132" ca="1" si="136">INDIRECT(ADDRESS(C2069+2,13))</f>
        <v>32</v>
      </c>
      <c r="M2069">
        <v>1613</v>
      </c>
      <c r="N2069">
        <v>31.524999999999999</v>
      </c>
    </row>
    <row r="2070" spans="1:14">
      <c r="A2070" s="54">
        <f>formulas!O910</f>
        <v>0</v>
      </c>
      <c r="B2070" s="33">
        <f t="shared" ca="1" si="132"/>
        <v>32</v>
      </c>
      <c r="C2070">
        <f t="shared" si="133"/>
        <v>486</v>
      </c>
      <c r="D2070">
        <f t="shared" ca="1" si="131"/>
        <v>-1.4999999999999999E-2</v>
      </c>
      <c r="E2070">
        <f t="shared" ca="1" si="134"/>
        <v>0</v>
      </c>
      <c r="F2070">
        <f t="shared" ca="1" si="135"/>
        <v>31</v>
      </c>
      <c r="G2070">
        <f t="shared" ca="1" si="136"/>
        <v>32</v>
      </c>
      <c r="M2070">
        <v>1614</v>
      </c>
      <c r="N2070">
        <v>31.545999999999999</v>
      </c>
    </row>
    <row r="2071" spans="1:14">
      <c r="A2071" s="54">
        <f>formulas!O911</f>
        <v>0</v>
      </c>
      <c r="B2071" s="33">
        <f t="shared" ca="1" si="132"/>
        <v>32</v>
      </c>
      <c r="C2071">
        <f t="shared" si="133"/>
        <v>486</v>
      </c>
      <c r="D2071">
        <f t="shared" ca="1" si="131"/>
        <v>-1.4999999999999999E-2</v>
      </c>
      <c r="E2071">
        <f t="shared" ca="1" si="134"/>
        <v>0</v>
      </c>
      <c r="F2071">
        <f t="shared" ca="1" si="135"/>
        <v>31</v>
      </c>
      <c r="G2071">
        <f t="shared" ca="1" si="136"/>
        <v>32</v>
      </c>
      <c r="M2071">
        <v>1615</v>
      </c>
      <c r="N2071">
        <v>31.568000000000001</v>
      </c>
    </row>
    <row r="2072" spans="1:14">
      <c r="A2072" s="54">
        <f>formulas!O912</f>
        <v>0</v>
      </c>
      <c r="B2072" s="33">
        <f t="shared" ca="1" si="132"/>
        <v>32</v>
      </c>
      <c r="C2072">
        <f t="shared" si="133"/>
        <v>486</v>
      </c>
      <c r="D2072">
        <f t="shared" ca="1" si="131"/>
        <v>-1.4999999999999999E-2</v>
      </c>
      <c r="E2072">
        <f t="shared" ca="1" si="134"/>
        <v>0</v>
      </c>
      <c r="F2072">
        <f t="shared" ca="1" si="135"/>
        <v>31</v>
      </c>
      <c r="G2072">
        <f t="shared" ca="1" si="136"/>
        <v>32</v>
      </c>
      <c r="M2072">
        <v>1616</v>
      </c>
      <c r="N2072">
        <v>31.59</v>
      </c>
    </row>
    <row r="2073" spans="1:14">
      <c r="A2073" s="54">
        <f>formulas!O913</f>
        <v>0</v>
      </c>
      <c r="B2073" s="33">
        <f t="shared" ca="1" si="132"/>
        <v>32</v>
      </c>
      <c r="C2073">
        <f t="shared" si="133"/>
        <v>486</v>
      </c>
      <c r="D2073">
        <f t="shared" ca="1" si="131"/>
        <v>-1.4999999999999999E-2</v>
      </c>
      <c r="E2073">
        <f t="shared" ca="1" si="134"/>
        <v>0</v>
      </c>
      <c r="F2073">
        <f t="shared" ca="1" si="135"/>
        <v>31</v>
      </c>
      <c r="G2073">
        <f t="shared" ca="1" si="136"/>
        <v>32</v>
      </c>
      <c r="M2073">
        <v>1617</v>
      </c>
      <c r="N2073">
        <v>31.611999999999998</v>
      </c>
    </row>
    <row r="2074" spans="1:14">
      <c r="A2074" s="54">
        <f>formulas!O914</f>
        <v>0</v>
      </c>
      <c r="B2074" s="33">
        <f t="shared" ca="1" si="132"/>
        <v>32</v>
      </c>
      <c r="C2074">
        <f t="shared" si="133"/>
        <v>486</v>
      </c>
      <c r="D2074">
        <f t="shared" ca="1" si="131"/>
        <v>-1.4999999999999999E-2</v>
      </c>
      <c r="E2074">
        <f t="shared" ca="1" si="134"/>
        <v>0</v>
      </c>
      <c r="F2074">
        <f t="shared" ca="1" si="135"/>
        <v>31</v>
      </c>
      <c r="G2074">
        <f t="shared" ca="1" si="136"/>
        <v>32</v>
      </c>
      <c r="M2074">
        <v>1618</v>
      </c>
      <c r="N2074">
        <v>31.632999999999999</v>
      </c>
    </row>
    <row r="2075" spans="1:14">
      <c r="A2075" s="54">
        <f>formulas!O915</f>
        <v>0</v>
      </c>
      <c r="B2075" s="33">
        <f t="shared" ca="1" si="132"/>
        <v>32</v>
      </c>
      <c r="C2075">
        <f t="shared" si="133"/>
        <v>486</v>
      </c>
      <c r="D2075">
        <f t="shared" ca="1" si="131"/>
        <v>-1.4999999999999999E-2</v>
      </c>
      <c r="E2075">
        <f t="shared" ca="1" si="134"/>
        <v>0</v>
      </c>
      <c r="F2075">
        <f t="shared" ca="1" si="135"/>
        <v>31</v>
      </c>
      <c r="G2075">
        <f t="shared" ca="1" si="136"/>
        <v>32</v>
      </c>
      <c r="M2075">
        <v>1619</v>
      </c>
      <c r="N2075">
        <v>31.655000000000001</v>
      </c>
    </row>
    <row r="2076" spans="1:14">
      <c r="A2076" s="54">
        <f>formulas!O916</f>
        <v>0</v>
      </c>
      <c r="B2076" s="33">
        <f t="shared" ca="1" si="132"/>
        <v>32</v>
      </c>
      <c r="C2076">
        <f t="shared" si="133"/>
        <v>486</v>
      </c>
      <c r="D2076">
        <f t="shared" ca="1" si="131"/>
        <v>-1.4999999999999999E-2</v>
      </c>
      <c r="E2076">
        <f t="shared" ca="1" si="134"/>
        <v>0</v>
      </c>
      <c r="F2076">
        <f t="shared" ca="1" si="135"/>
        <v>31</v>
      </c>
      <c r="G2076">
        <f t="shared" ca="1" si="136"/>
        <v>32</v>
      </c>
      <c r="M2076">
        <v>1620</v>
      </c>
      <c r="N2076">
        <v>31.677</v>
      </c>
    </row>
    <row r="2077" spans="1:14">
      <c r="A2077" s="54">
        <f>formulas!O917</f>
        <v>0</v>
      </c>
      <c r="B2077" s="33">
        <f t="shared" ca="1" si="132"/>
        <v>32</v>
      </c>
      <c r="C2077">
        <f t="shared" si="133"/>
        <v>486</v>
      </c>
      <c r="D2077">
        <f t="shared" ca="1" si="131"/>
        <v>-1.4999999999999999E-2</v>
      </c>
      <c r="E2077">
        <f t="shared" ca="1" si="134"/>
        <v>0</v>
      </c>
      <c r="F2077">
        <f t="shared" ca="1" si="135"/>
        <v>31</v>
      </c>
      <c r="G2077">
        <f t="shared" ca="1" si="136"/>
        <v>32</v>
      </c>
      <c r="M2077">
        <v>1621</v>
      </c>
      <c r="N2077">
        <v>31.698</v>
      </c>
    </row>
    <row r="2078" spans="1:14">
      <c r="A2078" s="54">
        <f>formulas!O918</f>
        <v>0</v>
      </c>
      <c r="B2078" s="33">
        <f t="shared" ca="1" si="132"/>
        <v>32</v>
      </c>
      <c r="C2078">
        <f t="shared" si="133"/>
        <v>486</v>
      </c>
      <c r="D2078">
        <f t="shared" ca="1" si="131"/>
        <v>-1.4999999999999999E-2</v>
      </c>
      <c r="E2078">
        <f t="shared" ca="1" si="134"/>
        <v>0</v>
      </c>
      <c r="F2078">
        <f t="shared" ca="1" si="135"/>
        <v>31</v>
      </c>
      <c r="G2078">
        <f t="shared" ca="1" si="136"/>
        <v>32</v>
      </c>
      <c r="M2078">
        <v>1622</v>
      </c>
      <c r="N2078">
        <v>31.72</v>
      </c>
    </row>
    <row r="2079" spans="1:14">
      <c r="A2079" s="54">
        <f>formulas!O919</f>
        <v>0</v>
      </c>
      <c r="B2079" s="33">
        <f t="shared" ca="1" si="132"/>
        <v>32</v>
      </c>
      <c r="C2079">
        <f t="shared" si="133"/>
        <v>486</v>
      </c>
      <c r="D2079">
        <f t="shared" ca="1" si="131"/>
        <v>-1.4999999999999999E-2</v>
      </c>
      <c r="E2079">
        <f t="shared" ca="1" si="134"/>
        <v>0</v>
      </c>
      <c r="F2079">
        <f t="shared" ca="1" si="135"/>
        <v>31</v>
      </c>
      <c r="G2079">
        <f t="shared" ca="1" si="136"/>
        <v>32</v>
      </c>
      <c r="M2079">
        <v>1623</v>
      </c>
      <c r="N2079">
        <v>31.742000000000001</v>
      </c>
    </row>
    <row r="2080" spans="1:14">
      <c r="A2080" s="54">
        <f>formulas!O920</f>
        <v>0</v>
      </c>
      <c r="B2080" s="33">
        <f t="shared" ca="1" si="132"/>
        <v>32</v>
      </c>
      <c r="C2080">
        <f t="shared" si="133"/>
        <v>486</v>
      </c>
      <c r="D2080">
        <f t="shared" ca="1" si="131"/>
        <v>-1.4999999999999999E-2</v>
      </c>
      <c r="E2080">
        <f t="shared" ca="1" si="134"/>
        <v>0</v>
      </c>
      <c r="F2080">
        <f t="shared" ca="1" si="135"/>
        <v>31</v>
      </c>
      <c r="G2080">
        <f t="shared" ca="1" si="136"/>
        <v>32</v>
      </c>
      <c r="M2080">
        <v>1624</v>
      </c>
      <c r="N2080">
        <v>31.763999999999999</v>
      </c>
    </row>
    <row r="2081" spans="1:14">
      <c r="A2081" s="54">
        <f>formulas!O921</f>
        <v>0</v>
      </c>
      <c r="B2081" s="33">
        <f t="shared" ca="1" si="132"/>
        <v>32</v>
      </c>
      <c r="C2081">
        <f t="shared" si="133"/>
        <v>486</v>
      </c>
      <c r="D2081">
        <f t="shared" ca="1" si="131"/>
        <v>-1.4999999999999999E-2</v>
      </c>
      <c r="E2081">
        <f t="shared" ca="1" si="134"/>
        <v>0</v>
      </c>
      <c r="F2081">
        <f t="shared" ca="1" si="135"/>
        <v>31</v>
      </c>
      <c r="G2081">
        <f t="shared" ca="1" si="136"/>
        <v>32</v>
      </c>
      <c r="M2081">
        <v>1625</v>
      </c>
      <c r="N2081">
        <v>31.785</v>
      </c>
    </row>
    <row r="2082" spans="1:14">
      <c r="A2082" s="54">
        <f>formulas!O922</f>
        <v>0</v>
      </c>
      <c r="B2082" s="33">
        <f t="shared" ca="1" si="132"/>
        <v>32</v>
      </c>
      <c r="C2082">
        <f t="shared" si="133"/>
        <v>486</v>
      </c>
      <c r="D2082">
        <f t="shared" ca="1" si="131"/>
        <v>-1.4999999999999999E-2</v>
      </c>
      <c r="E2082">
        <f t="shared" ca="1" si="134"/>
        <v>0</v>
      </c>
      <c r="F2082">
        <f t="shared" ca="1" si="135"/>
        <v>31</v>
      </c>
      <c r="G2082">
        <f t="shared" ca="1" si="136"/>
        <v>32</v>
      </c>
      <c r="M2082">
        <v>1626</v>
      </c>
      <c r="N2082">
        <v>31.806999999999999</v>
      </c>
    </row>
    <row r="2083" spans="1:14">
      <c r="A2083" s="54">
        <f>formulas!O923</f>
        <v>0</v>
      </c>
      <c r="B2083" s="33">
        <f t="shared" ca="1" si="132"/>
        <v>32</v>
      </c>
      <c r="C2083">
        <f t="shared" si="133"/>
        <v>486</v>
      </c>
      <c r="D2083">
        <f t="shared" ca="1" si="131"/>
        <v>-1.4999999999999999E-2</v>
      </c>
      <c r="E2083">
        <f t="shared" ca="1" si="134"/>
        <v>0</v>
      </c>
      <c r="F2083">
        <f t="shared" ca="1" si="135"/>
        <v>31</v>
      </c>
      <c r="G2083">
        <f t="shared" ca="1" si="136"/>
        <v>32</v>
      </c>
      <c r="M2083">
        <v>1627</v>
      </c>
      <c r="N2083">
        <v>31.829000000000001</v>
      </c>
    </row>
    <row r="2084" spans="1:14">
      <c r="A2084" s="54">
        <f>formulas!O924</f>
        <v>0</v>
      </c>
      <c r="B2084" s="33">
        <f t="shared" ca="1" si="132"/>
        <v>32</v>
      </c>
      <c r="C2084">
        <f t="shared" si="133"/>
        <v>486</v>
      </c>
      <c r="D2084">
        <f t="shared" ca="1" si="131"/>
        <v>-1.4999999999999999E-2</v>
      </c>
      <c r="E2084">
        <f t="shared" ca="1" si="134"/>
        <v>0</v>
      </c>
      <c r="F2084">
        <f t="shared" ca="1" si="135"/>
        <v>31</v>
      </c>
      <c r="G2084">
        <f t="shared" ca="1" si="136"/>
        <v>32</v>
      </c>
      <c r="M2084">
        <v>1628</v>
      </c>
      <c r="N2084">
        <v>31.85</v>
      </c>
    </row>
    <row r="2085" spans="1:14">
      <c r="A2085" s="54">
        <f>formulas!O925</f>
        <v>0</v>
      </c>
      <c r="B2085" s="33">
        <f t="shared" ca="1" si="132"/>
        <v>32</v>
      </c>
      <c r="C2085">
        <f t="shared" si="133"/>
        <v>486</v>
      </c>
      <c r="D2085">
        <f t="shared" ca="1" si="131"/>
        <v>-1.4999999999999999E-2</v>
      </c>
      <c r="E2085">
        <f t="shared" ca="1" si="134"/>
        <v>0</v>
      </c>
      <c r="F2085">
        <f t="shared" ca="1" si="135"/>
        <v>31</v>
      </c>
      <c r="G2085">
        <f t="shared" ca="1" si="136"/>
        <v>32</v>
      </c>
      <c r="M2085">
        <v>1629</v>
      </c>
      <c r="N2085">
        <v>31.872</v>
      </c>
    </row>
    <row r="2086" spans="1:14">
      <c r="A2086" s="54">
        <f>formulas!O926</f>
        <v>0</v>
      </c>
      <c r="B2086" s="33">
        <f t="shared" ca="1" si="132"/>
        <v>32</v>
      </c>
      <c r="C2086">
        <f t="shared" si="133"/>
        <v>486</v>
      </c>
      <c r="D2086">
        <f t="shared" ca="1" si="131"/>
        <v>-1.4999999999999999E-2</v>
      </c>
      <c r="E2086">
        <f t="shared" ca="1" si="134"/>
        <v>0</v>
      </c>
      <c r="F2086">
        <f t="shared" ca="1" si="135"/>
        <v>31</v>
      </c>
      <c r="G2086">
        <f t="shared" ca="1" si="136"/>
        <v>32</v>
      </c>
      <c r="M2086">
        <v>1630</v>
      </c>
      <c r="N2086">
        <v>31.893999999999998</v>
      </c>
    </row>
    <row r="2087" spans="1:14">
      <c r="A2087" s="54">
        <f>formulas!O927</f>
        <v>0</v>
      </c>
      <c r="B2087" s="33">
        <f t="shared" ca="1" si="132"/>
        <v>32</v>
      </c>
      <c r="C2087">
        <f t="shared" si="133"/>
        <v>486</v>
      </c>
      <c r="D2087">
        <f t="shared" ca="1" si="131"/>
        <v>-1.4999999999999999E-2</v>
      </c>
      <c r="E2087">
        <f t="shared" ca="1" si="134"/>
        <v>0</v>
      </c>
      <c r="F2087">
        <f t="shared" ca="1" si="135"/>
        <v>31</v>
      </c>
      <c r="G2087">
        <f t="shared" ca="1" si="136"/>
        <v>32</v>
      </c>
      <c r="M2087">
        <v>1631</v>
      </c>
      <c r="N2087">
        <v>31.916</v>
      </c>
    </row>
    <row r="2088" spans="1:14">
      <c r="A2088" s="54">
        <f>formulas!O928</f>
        <v>0</v>
      </c>
      <c r="B2088" s="33">
        <f t="shared" ca="1" si="132"/>
        <v>32</v>
      </c>
      <c r="C2088">
        <f t="shared" si="133"/>
        <v>486</v>
      </c>
      <c r="D2088">
        <f t="shared" ca="1" si="131"/>
        <v>-1.4999999999999999E-2</v>
      </c>
      <c r="E2088">
        <f t="shared" ca="1" si="134"/>
        <v>0</v>
      </c>
      <c r="F2088">
        <f t="shared" ca="1" si="135"/>
        <v>31</v>
      </c>
      <c r="G2088">
        <f t="shared" ca="1" si="136"/>
        <v>32</v>
      </c>
      <c r="M2088">
        <v>1632</v>
      </c>
      <c r="N2088">
        <v>31.937000000000001</v>
      </c>
    </row>
    <row r="2089" spans="1:14">
      <c r="A2089" s="54">
        <f>formulas!O929</f>
        <v>0</v>
      </c>
      <c r="B2089" s="33">
        <f t="shared" ca="1" si="132"/>
        <v>32</v>
      </c>
      <c r="C2089">
        <f t="shared" si="133"/>
        <v>486</v>
      </c>
      <c r="D2089">
        <f t="shared" ca="1" si="131"/>
        <v>-1.4999999999999999E-2</v>
      </c>
      <c r="E2089">
        <f t="shared" ca="1" si="134"/>
        <v>0</v>
      </c>
      <c r="F2089">
        <f t="shared" ca="1" si="135"/>
        <v>31</v>
      </c>
      <c r="G2089">
        <f t="shared" ca="1" si="136"/>
        <v>32</v>
      </c>
      <c r="M2089">
        <v>1633</v>
      </c>
      <c r="N2089">
        <v>31.959</v>
      </c>
    </row>
    <row r="2090" spans="1:14">
      <c r="A2090" s="54">
        <f>formulas!O930</f>
        <v>0</v>
      </c>
      <c r="B2090" s="33">
        <f t="shared" ca="1" si="132"/>
        <v>32</v>
      </c>
      <c r="C2090">
        <f t="shared" si="133"/>
        <v>486</v>
      </c>
      <c r="D2090">
        <f t="shared" ca="1" si="131"/>
        <v>-1.4999999999999999E-2</v>
      </c>
      <c r="E2090">
        <f t="shared" ca="1" si="134"/>
        <v>0</v>
      </c>
      <c r="F2090">
        <f t="shared" ca="1" si="135"/>
        <v>31</v>
      </c>
      <c r="G2090">
        <f t="shared" ca="1" si="136"/>
        <v>32</v>
      </c>
      <c r="M2090">
        <v>1634</v>
      </c>
      <c r="N2090">
        <v>31.981000000000002</v>
      </c>
    </row>
    <row r="2091" spans="1:14">
      <c r="A2091" s="54">
        <f>formulas!O931</f>
        <v>0</v>
      </c>
      <c r="B2091" s="33">
        <f t="shared" ca="1" si="132"/>
        <v>32</v>
      </c>
      <c r="C2091">
        <f t="shared" si="133"/>
        <v>486</v>
      </c>
      <c r="D2091">
        <f t="shared" ca="1" si="131"/>
        <v>-1.4999999999999999E-2</v>
      </c>
      <c r="E2091">
        <f t="shared" ca="1" si="134"/>
        <v>0</v>
      </c>
      <c r="F2091">
        <f t="shared" ca="1" si="135"/>
        <v>31</v>
      </c>
      <c r="G2091">
        <f t="shared" ca="1" si="136"/>
        <v>32</v>
      </c>
      <c r="M2091">
        <v>1635</v>
      </c>
      <c r="N2091">
        <v>32.002000000000002</v>
      </c>
    </row>
    <row r="2092" spans="1:14">
      <c r="A2092" s="54">
        <f>formulas!O932</f>
        <v>0</v>
      </c>
      <c r="B2092" s="33">
        <f t="shared" ca="1" si="132"/>
        <v>32</v>
      </c>
      <c r="C2092">
        <f t="shared" si="133"/>
        <v>486</v>
      </c>
      <c r="D2092">
        <f t="shared" ca="1" si="131"/>
        <v>-1.4999999999999999E-2</v>
      </c>
      <c r="E2092">
        <f t="shared" ca="1" si="134"/>
        <v>0</v>
      </c>
      <c r="F2092">
        <f t="shared" ca="1" si="135"/>
        <v>31</v>
      </c>
      <c r="G2092">
        <f t="shared" ca="1" si="136"/>
        <v>32</v>
      </c>
      <c r="M2092">
        <v>1636</v>
      </c>
      <c r="N2092">
        <v>32.024000000000001</v>
      </c>
    </row>
    <row r="2093" spans="1:14">
      <c r="A2093" s="54">
        <f>formulas!O933</f>
        <v>0</v>
      </c>
      <c r="B2093" s="33">
        <f t="shared" ca="1" si="132"/>
        <v>32</v>
      </c>
      <c r="C2093">
        <f t="shared" si="133"/>
        <v>486</v>
      </c>
      <c r="D2093">
        <f t="shared" ca="1" si="131"/>
        <v>-1.4999999999999999E-2</v>
      </c>
      <c r="E2093">
        <f t="shared" ca="1" si="134"/>
        <v>0</v>
      </c>
      <c r="F2093">
        <f t="shared" ca="1" si="135"/>
        <v>31</v>
      </c>
      <c r="G2093">
        <f t="shared" ca="1" si="136"/>
        <v>32</v>
      </c>
      <c r="M2093">
        <v>1637</v>
      </c>
      <c r="N2093">
        <v>32.045999999999999</v>
      </c>
    </row>
    <row r="2094" spans="1:14">
      <c r="A2094" s="54">
        <f>formulas!O934</f>
        <v>0</v>
      </c>
      <c r="B2094" s="33">
        <f t="shared" ca="1" si="132"/>
        <v>32</v>
      </c>
      <c r="C2094">
        <f t="shared" si="133"/>
        <v>486</v>
      </c>
      <c r="D2094">
        <f t="shared" ca="1" si="131"/>
        <v>-1.4999999999999999E-2</v>
      </c>
      <c r="E2094">
        <f t="shared" ca="1" si="134"/>
        <v>0</v>
      </c>
      <c r="F2094">
        <f t="shared" ca="1" si="135"/>
        <v>31</v>
      </c>
      <c r="G2094">
        <f t="shared" ca="1" si="136"/>
        <v>32</v>
      </c>
      <c r="M2094">
        <v>1638</v>
      </c>
      <c r="N2094">
        <v>32.067999999999998</v>
      </c>
    </row>
    <row r="2095" spans="1:14">
      <c r="A2095" s="54">
        <f>formulas!O935</f>
        <v>0</v>
      </c>
      <c r="B2095" s="33">
        <f t="shared" ca="1" si="132"/>
        <v>32</v>
      </c>
      <c r="C2095">
        <f t="shared" si="133"/>
        <v>486</v>
      </c>
      <c r="D2095">
        <f t="shared" ca="1" si="131"/>
        <v>-1.4999999999999999E-2</v>
      </c>
      <c r="E2095">
        <f t="shared" ca="1" si="134"/>
        <v>0</v>
      </c>
      <c r="F2095">
        <f t="shared" ca="1" si="135"/>
        <v>31</v>
      </c>
      <c r="G2095">
        <f t="shared" ca="1" si="136"/>
        <v>32</v>
      </c>
      <c r="M2095">
        <v>1639</v>
      </c>
      <c r="N2095">
        <v>32.088999999999999</v>
      </c>
    </row>
    <row r="2096" spans="1:14">
      <c r="A2096" s="54">
        <f>formulas!O936</f>
        <v>0</v>
      </c>
      <c r="B2096" s="33">
        <f t="shared" ca="1" si="132"/>
        <v>32</v>
      </c>
      <c r="C2096">
        <f t="shared" si="133"/>
        <v>486</v>
      </c>
      <c r="D2096">
        <f t="shared" ca="1" si="131"/>
        <v>-1.4999999999999999E-2</v>
      </c>
      <c r="E2096">
        <f t="shared" ca="1" si="134"/>
        <v>0</v>
      </c>
      <c r="F2096">
        <f t="shared" ca="1" si="135"/>
        <v>31</v>
      </c>
      <c r="G2096">
        <f t="shared" ca="1" si="136"/>
        <v>32</v>
      </c>
      <c r="M2096">
        <v>1640</v>
      </c>
      <c r="N2096">
        <v>32.110999999999997</v>
      </c>
    </row>
    <row r="2097" spans="1:14">
      <c r="A2097" s="54">
        <f>formulas!O937</f>
        <v>0</v>
      </c>
      <c r="B2097" s="33">
        <f t="shared" ca="1" si="132"/>
        <v>32</v>
      </c>
      <c r="C2097">
        <f t="shared" si="133"/>
        <v>486</v>
      </c>
      <c r="D2097">
        <f t="shared" ref="D2097:D2160" ca="1" si="137">INDIRECT(ADDRESS(C2097+1,14))</f>
        <v>-1.4999999999999999E-2</v>
      </c>
      <c r="E2097">
        <f t="shared" ca="1" si="134"/>
        <v>0</v>
      </c>
      <c r="F2097">
        <f t="shared" ca="1" si="135"/>
        <v>31</v>
      </c>
      <c r="G2097">
        <f t="shared" ca="1" si="136"/>
        <v>32</v>
      </c>
      <c r="M2097">
        <v>1641</v>
      </c>
      <c r="N2097">
        <v>32.133000000000003</v>
      </c>
    </row>
    <row r="2098" spans="1:14">
      <c r="A2098" s="54">
        <f>formulas!O938</f>
        <v>0</v>
      </c>
      <c r="B2098" s="33">
        <f t="shared" ca="1" si="132"/>
        <v>32</v>
      </c>
      <c r="C2098">
        <f t="shared" si="133"/>
        <v>486</v>
      </c>
      <c r="D2098">
        <f t="shared" ca="1" si="137"/>
        <v>-1.4999999999999999E-2</v>
      </c>
      <c r="E2098">
        <f t="shared" ca="1" si="134"/>
        <v>0</v>
      </c>
      <c r="F2098">
        <f t="shared" ca="1" si="135"/>
        <v>31</v>
      </c>
      <c r="G2098">
        <f t="shared" ca="1" si="136"/>
        <v>32</v>
      </c>
      <c r="M2098">
        <v>1642</v>
      </c>
      <c r="N2098">
        <v>32.154000000000003</v>
      </c>
    </row>
    <row r="2099" spans="1:14">
      <c r="A2099" s="54">
        <f>formulas!O939</f>
        <v>0</v>
      </c>
      <c r="B2099" s="33">
        <f t="shared" ca="1" si="132"/>
        <v>32</v>
      </c>
      <c r="C2099">
        <f t="shared" si="133"/>
        <v>486</v>
      </c>
      <c r="D2099">
        <f t="shared" ca="1" si="137"/>
        <v>-1.4999999999999999E-2</v>
      </c>
      <c r="E2099">
        <f t="shared" ca="1" si="134"/>
        <v>0</v>
      </c>
      <c r="F2099">
        <f t="shared" ca="1" si="135"/>
        <v>31</v>
      </c>
      <c r="G2099">
        <f t="shared" ca="1" si="136"/>
        <v>32</v>
      </c>
      <c r="M2099">
        <v>1643</v>
      </c>
      <c r="N2099">
        <v>32.176000000000002</v>
      </c>
    </row>
    <row r="2100" spans="1:14">
      <c r="A2100" s="54">
        <f>formulas!O940</f>
        <v>0</v>
      </c>
      <c r="B2100" s="33">
        <f t="shared" ca="1" si="132"/>
        <v>32</v>
      </c>
      <c r="C2100">
        <f t="shared" si="133"/>
        <v>486</v>
      </c>
      <c r="D2100">
        <f t="shared" ca="1" si="137"/>
        <v>-1.4999999999999999E-2</v>
      </c>
      <c r="E2100">
        <f t="shared" ca="1" si="134"/>
        <v>0</v>
      </c>
      <c r="F2100">
        <f t="shared" ca="1" si="135"/>
        <v>31</v>
      </c>
      <c r="G2100">
        <f t="shared" ca="1" si="136"/>
        <v>32</v>
      </c>
      <c r="M2100">
        <v>1644</v>
      </c>
      <c r="N2100">
        <v>32.198</v>
      </c>
    </row>
    <row r="2101" spans="1:14">
      <c r="A2101" s="54">
        <f>formulas!O941</f>
        <v>0</v>
      </c>
      <c r="B2101" s="33">
        <f t="shared" ca="1" si="132"/>
        <v>32</v>
      </c>
      <c r="C2101">
        <f t="shared" si="133"/>
        <v>486</v>
      </c>
      <c r="D2101">
        <f t="shared" ca="1" si="137"/>
        <v>-1.4999999999999999E-2</v>
      </c>
      <c r="E2101">
        <f t="shared" ca="1" si="134"/>
        <v>0</v>
      </c>
      <c r="F2101">
        <f t="shared" ca="1" si="135"/>
        <v>31</v>
      </c>
      <c r="G2101">
        <f t="shared" ca="1" si="136"/>
        <v>32</v>
      </c>
      <c r="M2101">
        <v>1645</v>
      </c>
      <c r="N2101">
        <v>32.219000000000001</v>
      </c>
    </row>
    <row r="2102" spans="1:14">
      <c r="A2102" s="54">
        <f>formulas!O942</f>
        <v>0</v>
      </c>
      <c r="B2102" s="33">
        <f t="shared" ca="1" si="132"/>
        <v>32</v>
      </c>
      <c r="C2102">
        <f t="shared" si="133"/>
        <v>486</v>
      </c>
      <c r="D2102">
        <f t="shared" ca="1" si="137"/>
        <v>-1.4999999999999999E-2</v>
      </c>
      <c r="E2102">
        <f t="shared" ca="1" si="134"/>
        <v>0</v>
      </c>
      <c r="F2102">
        <f t="shared" ca="1" si="135"/>
        <v>31</v>
      </c>
      <c r="G2102">
        <f t="shared" ca="1" si="136"/>
        <v>32</v>
      </c>
      <c r="M2102">
        <v>1646</v>
      </c>
      <c r="N2102">
        <v>32.241</v>
      </c>
    </row>
    <row r="2103" spans="1:14">
      <c r="A2103" s="54">
        <f>formulas!O943</f>
        <v>0</v>
      </c>
      <c r="B2103" s="33">
        <f t="shared" ca="1" si="132"/>
        <v>32</v>
      </c>
      <c r="C2103">
        <f t="shared" si="133"/>
        <v>486</v>
      </c>
      <c r="D2103">
        <f t="shared" ca="1" si="137"/>
        <v>-1.4999999999999999E-2</v>
      </c>
      <c r="E2103">
        <f t="shared" ca="1" si="134"/>
        <v>0</v>
      </c>
      <c r="F2103">
        <f t="shared" ca="1" si="135"/>
        <v>31</v>
      </c>
      <c r="G2103">
        <f t="shared" ca="1" si="136"/>
        <v>32</v>
      </c>
      <c r="M2103">
        <v>1647</v>
      </c>
      <c r="N2103">
        <v>32.262999999999998</v>
      </c>
    </row>
    <row r="2104" spans="1:14">
      <c r="A2104" s="54">
        <f>formulas!O944</f>
        <v>0</v>
      </c>
      <c r="B2104" s="33">
        <f t="shared" ca="1" si="132"/>
        <v>32</v>
      </c>
      <c r="C2104">
        <f t="shared" si="133"/>
        <v>486</v>
      </c>
      <c r="D2104">
        <f t="shared" ca="1" si="137"/>
        <v>-1.4999999999999999E-2</v>
      </c>
      <c r="E2104">
        <f t="shared" ca="1" si="134"/>
        <v>0</v>
      </c>
      <c r="F2104">
        <f t="shared" ca="1" si="135"/>
        <v>31</v>
      </c>
      <c r="G2104">
        <f t="shared" ca="1" si="136"/>
        <v>32</v>
      </c>
      <c r="M2104">
        <v>1648</v>
      </c>
      <c r="N2104">
        <v>32.283999999999999</v>
      </c>
    </row>
    <row r="2105" spans="1:14">
      <c r="A2105" s="54">
        <f>formulas!O945</f>
        <v>0</v>
      </c>
      <c r="B2105" s="33">
        <f t="shared" ca="1" si="132"/>
        <v>32</v>
      </c>
      <c r="C2105">
        <f t="shared" si="133"/>
        <v>486</v>
      </c>
      <c r="D2105">
        <f t="shared" ca="1" si="137"/>
        <v>-1.4999999999999999E-2</v>
      </c>
      <c r="E2105">
        <f t="shared" ca="1" si="134"/>
        <v>0</v>
      </c>
      <c r="F2105">
        <f t="shared" ca="1" si="135"/>
        <v>31</v>
      </c>
      <c r="G2105">
        <f t="shared" ca="1" si="136"/>
        <v>32</v>
      </c>
      <c r="M2105">
        <v>1649</v>
      </c>
      <c r="N2105">
        <v>32.305999999999997</v>
      </c>
    </row>
    <row r="2106" spans="1:14">
      <c r="A2106" s="54">
        <f>formulas!O946</f>
        <v>0</v>
      </c>
      <c r="B2106" s="33">
        <f t="shared" ca="1" si="132"/>
        <v>32</v>
      </c>
      <c r="C2106">
        <f t="shared" si="133"/>
        <v>486</v>
      </c>
      <c r="D2106">
        <f t="shared" ca="1" si="137"/>
        <v>-1.4999999999999999E-2</v>
      </c>
      <c r="E2106">
        <f t="shared" ca="1" si="134"/>
        <v>0</v>
      </c>
      <c r="F2106">
        <f t="shared" ca="1" si="135"/>
        <v>31</v>
      </c>
      <c r="G2106">
        <f t="shared" ca="1" si="136"/>
        <v>32</v>
      </c>
      <c r="M2106">
        <v>1650</v>
      </c>
      <c r="N2106">
        <v>32.328000000000003</v>
      </c>
    </row>
    <row r="2107" spans="1:14">
      <c r="A2107" s="54">
        <f>formulas!O947</f>
        <v>0</v>
      </c>
      <c r="B2107" s="33">
        <f t="shared" ca="1" si="132"/>
        <v>32</v>
      </c>
      <c r="C2107">
        <f t="shared" si="133"/>
        <v>486</v>
      </c>
      <c r="D2107">
        <f t="shared" ca="1" si="137"/>
        <v>-1.4999999999999999E-2</v>
      </c>
      <c r="E2107">
        <f t="shared" ca="1" si="134"/>
        <v>0</v>
      </c>
      <c r="F2107">
        <f t="shared" ca="1" si="135"/>
        <v>31</v>
      </c>
      <c r="G2107">
        <f t="shared" ca="1" si="136"/>
        <v>32</v>
      </c>
      <c r="M2107">
        <v>1651</v>
      </c>
      <c r="N2107">
        <v>32.35</v>
      </c>
    </row>
    <row r="2108" spans="1:14">
      <c r="A2108" s="54">
        <f>formulas!O948</f>
        <v>0</v>
      </c>
      <c r="B2108" s="33">
        <f t="shared" ca="1" si="132"/>
        <v>32</v>
      </c>
      <c r="C2108">
        <f t="shared" si="133"/>
        <v>486</v>
      </c>
      <c r="D2108">
        <f t="shared" ca="1" si="137"/>
        <v>-1.4999999999999999E-2</v>
      </c>
      <c r="E2108">
        <f t="shared" ca="1" si="134"/>
        <v>0</v>
      </c>
      <c r="F2108">
        <f t="shared" ca="1" si="135"/>
        <v>31</v>
      </c>
      <c r="G2108">
        <f t="shared" ca="1" si="136"/>
        <v>32</v>
      </c>
      <c r="M2108">
        <v>1652</v>
      </c>
      <c r="N2108">
        <v>32.371000000000002</v>
      </c>
    </row>
    <row r="2109" spans="1:14">
      <c r="A2109" s="54">
        <f>formulas!O949</f>
        <v>0</v>
      </c>
      <c r="B2109" s="33">
        <f t="shared" ca="1" si="132"/>
        <v>32</v>
      </c>
      <c r="C2109">
        <f t="shared" si="133"/>
        <v>486</v>
      </c>
      <c r="D2109">
        <f t="shared" ca="1" si="137"/>
        <v>-1.4999999999999999E-2</v>
      </c>
      <c r="E2109">
        <f t="shared" ca="1" si="134"/>
        <v>0</v>
      </c>
      <c r="F2109">
        <f t="shared" ca="1" si="135"/>
        <v>31</v>
      </c>
      <c r="G2109">
        <f t="shared" ca="1" si="136"/>
        <v>32</v>
      </c>
      <c r="M2109">
        <v>1653</v>
      </c>
      <c r="N2109">
        <v>32.393000000000001</v>
      </c>
    </row>
    <row r="2110" spans="1:14">
      <c r="A2110" s="54">
        <f>formulas!O950</f>
        <v>0</v>
      </c>
      <c r="B2110" s="33">
        <f t="shared" ca="1" si="132"/>
        <v>32</v>
      </c>
      <c r="C2110">
        <f t="shared" si="133"/>
        <v>486</v>
      </c>
      <c r="D2110">
        <f t="shared" ca="1" si="137"/>
        <v>-1.4999999999999999E-2</v>
      </c>
      <c r="E2110">
        <f t="shared" ca="1" si="134"/>
        <v>0</v>
      </c>
      <c r="F2110">
        <f t="shared" ca="1" si="135"/>
        <v>31</v>
      </c>
      <c r="G2110">
        <f t="shared" ca="1" si="136"/>
        <v>32</v>
      </c>
      <c r="M2110">
        <v>1654</v>
      </c>
      <c r="N2110">
        <v>32.414999999999999</v>
      </c>
    </row>
    <row r="2111" spans="1:14">
      <c r="A2111" s="54">
        <f>formulas!O951</f>
        <v>0</v>
      </c>
      <c r="B2111" s="33">
        <f t="shared" ca="1" si="132"/>
        <v>32</v>
      </c>
      <c r="C2111">
        <f t="shared" si="133"/>
        <v>486</v>
      </c>
      <c r="D2111">
        <f t="shared" ca="1" si="137"/>
        <v>-1.4999999999999999E-2</v>
      </c>
      <c r="E2111">
        <f t="shared" ca="1" si="134"/>
        <v>0</v>
      </c>
      <c r="F2111">
        <f t="shared" ca="1" si="135"/>
        <v>31</v>
      </c>
      <c r="G2111">
        <f t="shared" ca="1" si="136"/>
        <v>32</v>
      </c>
      <c r="M2111">
        <v>1655</v>
      </c>
      <c r="N2111">
        <v>32.436</v>
      </c>
    </row>
    <row r="2112" spans="1:14">
      <c r="A2112" s="54">
        <f>formulas!O952</f>
        <v>0</v>
      </c>
      <c r="B2112" s="33">
        <f t="shared" ca="1" si="132"/>
        <v>32</v>
      </c>
      <c r="C2112">
        <f t="shared" si="133"/>
        <v>486</v>
      </c>
      <c r="D2112">
        <f t="shared" ca="1" si="137"/>
        <v>-1.4999999999999999E-2</v>
      </c>
      <c r="E2112">
        <f t="shared" ca="1" si="134"/>
        <v>0</v>
      </c>
      <c r="F2112">
        <f t="shared" ca="1" si="135"/>
        <v>31</v>
      </c>
      <c r="G2112">
        <f t="shared" ca="1" si="136"/>
        <v>32</v>
      </c>
      <c r="M2112">
        <v>1656</v>
      </c>
      <c r="N2112">
        <v>32.457999999999998</v>
      </c>
    </row>
    <row r="2113" spans="1:14">
      <c r="A2113" s="54">
        <f>formulas!O953</f>
        <v>0</v>
      </c>
      <c r="B2113" s="33">
        <f t="shared" ca="1" si="132"/>
        <v>32</v>
      </c>
      <c r="C2113">
        <f t="shared" si="133"/>
        <v>486</v>
      </c>
      <c r="D2113">
        <f t="shared" ca="1" si="137"/>
        <v>-1.4999999999999999E-2</v>
      </c>
      <c r="E2113">
        <f t="shared" ca="1" si="134"/>
        <v>0</v>
      </c>
      <c r="F2113">
        <f t="shared" ca="1" si="135"/>
        <v>31</v>
      </c>
      <c r="G2113">
        <f t="shared" ca="1" si="136"/>
        <v>32</v>
      </c>
      <c r="M2113">
        <v>1657</v>
      </c>
      <c r="N2113">
        <v>32.479999999999997</v>
      </c>
    </row>
    <row r="2114" spans="1:14">
      <c r="A2114" s="54">
        <f>formulas!O954</f>
        <v>0</v>
      </c>
      <c r="B2114" s="33">
        <f t="shared" ca="1" si="132"/>
        <v>32</v>
      </c>
      <c r="C2114">
        <f t="shared" si="133"/>
        <v>486</v>
      </c>
      <c r="D2114">
        <f t="shared" ca="1" si="137"/>
        <v>-1.4999999999999999E-2</v>
      </c>
      <c r="E2114">
        <f t="shared" ca="1" si="134"/>
        <v>0</v>
      </c>
      <c r="F2114">
        <f t="shared" ca="1" si="135"/>
        <v>31</v>
      </c>
      <c r="G2114">
        <f t="shared" ca="1" si="136"/>
        <v>32</v>
      </c>
      <c r="M2114">
        <v>1658</v>
      </c>
      <c r="N2114">
        <v>32.500999999999998</v>
      </c>
    </row>
    <row r="2115" spans="1:14">
      <c r="A2115" s="54">
        <f>formulas!O955</f>
        <v>0</v>
      </c>
      <c r="B2115" s="33">
        <f t="shared" ca="1" si="132"/>
        <v>32</v>
      </c>
      <c r="C2115">
        <f t="shared" si="133"/>
        <v>486</v>
      </c>
      <c r="D2115">
        <f t="shared" ca="1" si="137"/>
        <v>-1.4999999999999999E-2</v>
      </c>
      <c r="E2115">
        <f t="shared" ca="1" si="134"/>
        <v>0</v>
      </c>
      <c r="F2115">
        <f t="shared" ca="1" si="135"/>
        <v>31</v>
      </c>
      <c r="G2115">
        <f t="shared" ca="1" si="136"/>
        <v>32</v>
      </c>
      <c r="M2115">
        <v>1659</v>
      </c>
      <c r="N2115">
        <v>32.523000000000003</v>
      </c>
    </row>
    <row r="2116" spans="1:14">
      <c r="A2116" s="54">
        <f>formulas!O956</f>
        <v>0</v>
      </c>
      <c r="B2116" s="33">
        <f t="shared" ca="1" si="132"/>
        <v>32</v>
      </c>
      <c r="C2116">
        <f t="shared" si="133"/>
        <v>486</v>
      </c>
      <c r="D2116">
        <f t="shared" ca="1" si="137"/>
        <v>-1.4999999999999999E-2</v>
      </c>
      <c r="E2116">
        <f t="shared" ca="1" si="134"/>
        <v>0</v>
      </c>
      <c r="F2116">
        <f t="shared" ca="1" si="135"/>
        <v>31</v>
      </c>
      <c r="G2116">
        <f t="shared" ca="1" si="136"/>
        <v>32</v>
      </c>
      <c r="M2116">
        <v>1660</v>
      </c>
      <c r="N2116">
        <v>32.545000000000002</v>
      </c>
    </row>
    <row r="2117" spans="1:14">
      <c r="A2117" s="54">
        <f>formulas!O957</f>
        <v>0</v>
      </c>
      <c r="B2117" s="33">
        <f t="shared" ca="1" si="132"/>
        <v>32</v>
      </c>
      <c r="C2117">
        <f t="shared" si="133"/>
        <v>486</v>
      </c>
      <c r="D2117">
        <f t="shared" ca="1" si="137"/>
        <v>-1.4999999999999999E-2</v>
      </c>
      <c r="E2117">
        <f t="shared" ca="1" si="134"/>
        <v>0</v>
      </c>
      <c r="F2117">
        <f t="shared" ca="1" si="135"/>
        <v>31</v>
      </c>
      <c r="G2117">
        <f t="shared" ca="1" si="136"/>
        <v>32</v>
      </c>
      <c r="M2117">
        <v>1661</v>
      </c>
      <c r="N2117">
        <v>32.566000000000003</v>
      </c>
    </row>
    <row r="2118" spans="1:14">
      <c r="A2118" s="54">
        <f>formulas!O958</f>
        <v>0</v>
      </c>
      <c r="B2118" s="33">
        <f t="shared" ca="1" si="132"/>
        <v>32</v>
      </c>
      <c r="C2118">
        <f t="shared" si="133"/>
        <v>486</v>
      </c>
      <c r="D2118">
        <f t="shared" ca="1" si="137"/>
        <v>-1.4999999999999999E-2</v>
      </c>
      <c r="E2118">
        <f t="shared" ca="1" si="134"/>
        <v>0</v>
      </c>
      <c r="F2118">
        <f t="shared" ca="1" si="135"/>
        <v>31</v>
      </c>
      <c r="G2118">
        <f t="shared" ca="1" si="136"/>
        <v>32</v>
      </c>
      <c r="M2118">
        <v>1662</v>
      </c>
      <c r="N2118">
        <v>32.588000000000001</v>
      </c>
    </row>
    <row r="2119" spans="1:14">
      <c r="A2119" s="54">
        <f>formulas!O959</f>
        <v>0</v>
      </c>
      <c r="B2119" s="33">
        <f t="shared" ca="1" si="132"/>
        <v>32</v>
      </c>
      <c r="C2119">
        <f t="shared" si="133"/>
        <v>486</v>
      </c>
      <c r="D2119">
        <f t="shared" ca="1" si="137"/>
        <v>-1.4999999999999999E-2</v>
      </c>
      <c r="E2119">
        <f t="shared" ca="1" si="134"/>
        <v>0</v>
      </c>
      <c r="F2119">
        <f t="shared" ca="1" si="135"/>
        <v>31</v>
      </c>
      <c r="G2119">
        <f t="shared" ca="1" si="136"/>
        <v>32</v>
      </c>
      <c r="M2119">
        <v>1663</v>
      </c>
      <c r="N2119">
        <v>32.61</v>
      </c>
    </row>
    <row r="2120" spans="1:14">
      <c r="A2120" s="54">
        <f>formulas!O960</f>
        <v>0</v>
      </c>
      <c r="B2120" s="33">
        <f t="shared" ca="1" si="132"/>
        <v>32</v>
      </c>
      <c r="C2120">
        <f t="shared" si="133"/>
        <v>486</v>
      </c>
      <c r="D2120">
        <f t="shared" ca="1" si="137"/>
        <v>-1.4999999999999999E-2</v>
      </c>
      <c r="E2120">
        <f t="shared" ca="1" si="134"/>
        <v>0</v>
      </c>
      <c r="F2120">
        <f t="shared" ca="1" si="135"/>
        <v>31</v>
      </c>
      <c r="G2120">
        <f t="shared" ca="1" si="136"/>
        <v>32</v>
      </c>
      <c r="M2120">
        <v>1664</v>
      </c>
      <c r="N2120">
        <v>32.631</v>
      </c>
    </row>
    <row r="2121" spans="1:14">
      <c r="A2121" s="54">
        <f>formulas!O961</f>
        <v>0</v>
      </c>
      <c r="B2121" s="33">
        <f t="shared" ca="1" si="132"/>
        <v>32</v>
      </c>
      <c r="C2121">
        <f t="shared" si="133"/>
        <v>486</v>
      </c>
      <c r="D2121">
        <f t="shared" ca="1" si="137"/>
        <v>-1.4999999999999999E-2</v>
      </c>
      <c r="E2121">
        <f t="shared" ca="1" si="134"/>
        <v>0</v>
      </c>
      <c r="F2121">
        <f t="shared" ca="1" si="135"/>
        <v>31</v>
      </c>
      <c r="G2121">
        <f t="shared" ca="1" si="136"/>
        <v>32</v>
      </c>
      <c r="M2121">
        <v>1665</v>
      </c>
      <c r="N2121">
        <v>32.652999999999999</v>
      </c>
    </row>
    <row r="2122" spans="1:14">
      <c r="A2122" s="54">
        <f>formulas!O962</f>
        <v>0</v>
      </c>
      <c r="B2122" s="33">
        <f t="shared" ca="1" si="132"/>
        <v>32</v>
      </c>
      <c r="C2122">
        <f t="shared" si="133"/>
        <v>486</v>
      </c>
      <c r="D2122">
        <f t="shared" ca="1" si="137"/>
        <v>-1.4999999999999999E-2</v>
      </c>
      <c r="E2122">
        <f t="shared" ca="1" si="134"/>
        <v>0</v>
      </c>
      <c r="F2122">
        <f t="shared" ca="1" si="135"/>
        <v>31</v>
      </c>
      <c r="G2122">
        <f t="shared" ca="1" si="136"/>
        <v>32</v>
      </c>
      <c r="M2122">
        <v>1666</v>
      </c>
      <c r="N2122">
        <v>32.674999999999997</v>
      </c>
    </row>
    <row r="2123" spans="1:14">
      <c r="A2123" s="54">
        <f>formulas!O963</f>
        <v>0</v>
      </c>
      <c r="B2123" s="33">
        <f t="shared" ca="1" si="132"/>
        <v>32</v>
      </c>
      <c r="C2123">
        <f t="shared" si="133"/>
        <v>486</v>
      </c>
      <c r="D2123">
        <f t="shared" ca="1" si="137"/>
        <v>-1.4999999999999999E-2</v>
      </c>
      <c r="E2123">
        <f t="shared" ca="1" si="134"/>
        <v>0</v>
      </c>
      <c r="F2123">
        <f t="shared" ca="1" si="135"/>
        <v>31</v>
      </c>
      <c r="G2123">
        <f t="shared" ca="1" si="136"/>
        <v>32</v>
      </c>
      <c r="M2123">
        <v>1667</v>
      </c>
      <c r="N2123">
        <v>32.695999999999998</v>
      </c>
    </row>
    <row r="2124" spans="1:14">
      <c r="A2124" s="54">
        <f>formulas!O964</f>
        <v>0</v>
      </c>
      <c r="B2124" s="33">
        <f t="shared" ca="1" si="132"/>
        <v>32</v>
      </c>
      <c r="C2124">
        <f t="shared" si="133"/>
        <v>486</v>
      </c>
      <c r="D2124">
        <f t="shared" ca="1" si="137"/>
        <v>-1.4999999999999999E-2</v>
      </c>
      <c r="E2124">
        <f t="shared" ca="1" si="134"/>
        <v>0</v>
      </c>
      <c r="F2124">
        <f t="shared" ca="1" si="135"/>
        <v>31</v>
      </c>
      <c r="G2124">
        <f t="shared" ca="1" si="136"/>
        <v>32</v>
      </c>
      <c r="M2124">
        <v>1668</v>
      </c>
      <c r="N2124">
        <v>32.718000000000004</v>
      </c>
    </row>
    <row r="2125" spans="1:14">
      <c r="A2125" s="54">
        <f>formulas!O965</f>
        <v>0</v>
      </c>
      <c r="B2125" s="33">
        <f t="shared" ca="1" si="132"/>
        <v>32</v>
      </c>
      <c r="C2125">
        <f t="shared" si="133"/>
        <v>486</v>
      </c>
      <c r="D2125">
        <f t="shared" ca="1" si="137"/>
        <v>-1.4999999999999999E-2</v>
      </c>
      <c r="E2125">
        <f t="shared" ca="1" si="134"/>
        <v>0</v>
      </c>
      <c r="F2125">
        <f t="shared" ca="1" si="135"/>
        <v>31</v>
      </c>
      <c r="G2125">
        <f t="shared" ca="1" si="136"/>
        <v>32</v>
      </c>
      <c r="M2125">
        <v>1669</v>
      </c>
      <c r="N2125">
        <v>32.74</v>
      </c>
    </row>
    <row r="2126" spans="1:14">
      <c r="A2126" s="54">
        <f>formulas!O966</f>
        <v>0</v>
      </c>
      <c r="B2126" s="33">
        <f t="shared" ca="1" si="132"/>
        <v>32</v>
      </c>
      <c r="C2126">
        <f t="shared" si="133"/>
        <v>486</v>
      </c>
      <c r="D2126">
        <f t="shared" ca="1" si="137"/>
        <v>-1.4999999999999999E-2</v>
      </c>
      <c r="E2126">
        <f t="shared" ca="1" si="134"/>
        <v>0</v>
      </c>
      <c r="F2126">
        <f t="shared" ca="1" si="135"/>
        <v>31</v>
      </c>
      <c r="G2126">
        <f t="shared" ca="1" si="136"/>
        <v>32</v>
      </c>
      <c r="M2126">
        <v>1670</v>
      </c>
      <c r="N2126">
        <v>32.761000000000003</v>
      </c>
    </row>
    <row r="2127" spans="1:14">
      <c r="A2127" s="54">
        <f>formulas!O967</f>
        <v>0</v>
      </c>
      <c r="B2127" s="33">
        <f t="shared" ca="1" si="132"/>
        <v>32</v>
      </c>
      <c r="C2127">
        <f t="shared" si="133"/>
        <v>486</v>
      </c>
      <c r="D2127">
        <f t="shared" ca="1" si="137"/>
        <v>-1.4999999999999999E-2</v>
      </c>
      <c r="E2127">
        <f t="shared" ca="1" si="134"/>
        <v>0</v>
      </c>
      <c r="F2127">
        <f t="shared" ca="1" si="135"/>
        <v>31</v>
      </c>
      <c r="G2127">
        <f t="shared" ca="1" si="136"/>
        <v>32</v>
      </c>
      <c r="M2127">
        <v>1671</v>
      </c>
      <c r="N2127">
        <v>32.783000000000001</v>
      </c>
    </row>
    <row r="2128" spans="1:14">
      <c r="A2128" s="54">
        <f>formulas!O968</f>
        <v>0</v>
      </c>
      <c r="B2128" s="33">
        <f t="shared" ca="1" si="132"/>
        <v>32</v>
      </c>
      <c r="C2128">
        <f t="shared" si="133"/>
        <v>486</v>
      </c>
      <c r="D2128">
        <f t="shared" ca="1" si="137"/>
        <v>-1.4999999999999999E-2</v>
      </c>
      <c r="E2128">
        <f t="shared" ca="1" si="134"/>
        <v>0</v>
      </c>
      <c r="F2128">
        <f t="shared" ca="1" si="135"/>
        <v>31</v>
      </c>
      <c r="G2128">
        <f t="shared" ca="1" si="136"/>
        <v>32</v>
      </c>
      <c r="M2128">
        <v>1672</v>
      </c>
      <c r="N2128">
        <v>32.805</v>
      </c>
    </row>
    <row r="2129" spans="1:14">
      <c r="A2129" s="54">
        <f>formulas!O969</f>
        <v>0</v>
      </c>
      <c r="B2129" s="33">
        <f t="shared" ca="1" si="132"/>
        <v>32</v>
      </c>
      <c r="C2129">
        <f t="shared" si="133"/>
        <v>486</v>
      </c>
      <c r="D2129">
        <f t="shared" ca="1" si="137"/>
        <v>-1.4999999999999999E-2</v>
      </c>
      <c r="E2129">
        <f t="shared" ca="1" si="134"/>
        <v>0</v>
      </c>
      <c r="F2129">
        <f t="shared" ca="1" si="135"/>
        <v>31</v>
      </c>
      <c r="G2129">
        <f t="shared" ca="1" si="136"/>
        <v>32</v>
      </c>
      <c r="M2129">
        <v>1673</v>
      </c>
      <c r="N2129">
        <v>32.826000000000001</v>
      </c>
    </row>
    <row r="2130" spans="1:14">
      <c r="A2130" s="54">
        <f>formulas!O970</f>
        <v>0</v>
      </c>
      <c r="B2130" s="33">
        <f t="shared" ca="1" si="132"/>
        <v>32</v>
      </c>
      <c r="C2130">
        <f t="shared" si="133"/>
        <v>486</v>
      </c>
      <c r="D2130">
        <f t="shared" ca="1" si="137"/>
        <v>-1.4999999999999999E-2</v>
      </c>
      <c r="E2130">
        <f t="shared" ca="1" si="134"/>
        <v>0</v>
      </c>
      <c r="F2130">
        <f t="shared" ca="1" si="135"/>
        <v>31</v>
      </c>
      <c r="G2130">
        <f t="shared" ca="1" si="136"/>
        <v>32</v>
      </c>
      <c r="M2130">
        <v>1674</v>
      </c>
      <c r="N2130">
        <v>32.847999999999999</v>
      </c>
    </row>
    <row r="2131" spans="1:14">
      <c r="A2131" s="54">
        <f>formulas!O971</f>
        <v>0</v>
      </c>
      <c r="B2131" s="33">
        <f t="shared" ca="1" si="132"/>
        <v>32</v>
      </c>
      <c r="C2131">
        <f t="shared" si="133"/>
        <v>486</v>
      </c>
      <c r="D2131">
        <f t="shared" ca="1" si="137"/>
        <v>-1.4999999999999999E-2</v>
      </c>
      <c r="E2131">
        <f t="shared" ca="1" si="134"/>
        <v>0</v>
      </c>
      <c r="F2131">
        <f t="shared" ca="1" si="135"/>
        <v>31</v>
      </c>
      <c r="G2131">
        <f t="shared" ca="1" si="136"/>
        <v>32</v>
      </c>
      <c r="M2131">
        <v>1675</v>
      </c>
      <c r="N2131">
        <v>32.869999999999997</v>
      </c>
    </row>
    <row r="2132" spans="1:14">
      <c r="A2132" s="54">
        <f>formulas!O972</f>
        <v>0</v>
      </c>
      <c r="B2132" s="33">
        <f t="shared" ca="1" si="132"/>
        <v>32</v>
      </c>
      <c r="C2132">
        <f t="shared" si="133"/>
        <v>486</v>
      </c>
      <c r="D2132">
        <f t="shared" ca="1" si="137"/>
        <v>-1.4999999999999999E-2</v>
      </c>
      <c r="E2132">
        <f t="shared" ca="1" si="134"/>
        <v>0</v>
      </c>
      <c r="F2132">
        <f t="shared" ca="1" si="135"/>
        <v>31</v>
      </c>
      <c r="G2132">
        <f t="shared" ca="1" si="136"/>
        <v>32</v>
      </c>
      <c r="M2132">
        <v>1676</v>
      </c>
      <c r="N2132">
        <v>32.890999999999998</v>
      </c>
    </row>
    <row r="2133" spans="1:14">
      <c r="A2133" s="54">
        <f>formulas!O973</f>
        <v>0</v>
      </c>
      <c r="B2133" s="33">
        <f t="shared" ref="B2133:B2196" ca="1" si="138">(A2133-D2133)/(E2133-D2133)*(G2133-F2133)+F2133</f>
        <v>32</v>
      </c>
      <c r="C2133">
        <f t="shared" ref="C2133:C2196" si="139">COUNTIF($N$2:$N$25400,"&lt;"&amp;A2133)</f>
        <v>486</v>
      </c>
      <c r="D2133">
        <f t="shared" ca="1" si="137"/>
        <v>-1.4999999999999999E-2</v>
      </c>
      <c r="E2133">
        <f t="shared" ref="E2133:E2196" ca="1" si="140">INDIRECT(ADDRESS(C2133+2,14))</f>
        <v>0</v>
      </c>
      <c r="F2133">
        <f t="shared" ref="F2133:F2196" ca="1" si="141">INDIRECT(ADDRESS(C2133+1,13))</f>
        <v>31</v>
      </c>
      <c r="G2133">
        <f t="shared" ref="G2133:G2196" ca="1" si="142">INDIRECT(ADDRESS(C2133+2,13))</f>
        <v>32</v>
      </c>
      <c r="M2133">
        <v>1677</v>
      </c>
      <c r="N2133">
        <v>32.912999999999997</v>
      </c>
    </row>
    <row r="2134" spans="1:14">
      <c r="A2134" s="54">
        <f>formulas!O974</f>
        <v>0</v>
      </c>
      <c r="B2134" s="33">
        <f t="shared" ca="1" si="138"/>
        <v>32</v>
      </c>
      <c r="C2134">
        <f t="shared" si="139"/>
        <v>486</v>
      </c>
      <c r="D2134">
        <f t="shared" ca="1" si="137"/>
        <v>-1.4999999999999999E-2</v>
      </c>
      <c r="E2134">
        <f t="shared" ca="1" si="140"/>
        <v>0</v>
      </c>
      <c r="F2134">
        <f t="shared" ca="1" si="141"/>
        <v>31</v>
      </c>
      <c r="G2134">
        <f t="shared" ca="1" si="142"/>
        <v>32</v>
      </c>
      <c r="M2134">
        <v>1678</v>
      </c>
      <c r="N2134">
        <v>32.935000000000002</v>
      </c>
    </row>
    <row r="2135" spans="1:14">
      <c r="A2135" s="54">
        <f>formulas!O975</f>
        <v>0</v>
      </c>
      <c r="B2135" s="33">
        <f t="shared" ca="1" si="138"/>
        <v>32</v>
      </c>
      <c r="C2135">
        <f t="shared" si="139"/>
        <v>486</v>
      </c>
      <c r="D2135">
        <f t="shared" ca="1" si="137"/>
        <v>-1.4999999999999999E-2</v>
      </c>
      <c r="E2135">
        <f t="shared" ca="1" si="140"/>
        <v>0</v>
      </c>
      <c r="F2135">
        <f t="shared" ca="1" si="141"/>
        <v>31</v>
      </c>
      <c r="G2135">
        <f t="shared" ca="1" si="142"/>
        <v>32</v>
      </c>
      <c r="M2135">
        <v>1679</v>
      </c>
      <c r="N2135">
        <v>32.956000000000003</v>
      </c>
    </row>
    <row r="2136" spans="1:14">
      <c r="A2136" s="54">
        <f>formulas!O976</f>
        <v>0</v>
      </c>
      <c r="B2136" s="33">
        <f t="shared" ca="1" si="138"/>
        <v>32</v>
      </c>
      <c r="C2136">
        <f t="shared" si="139"/>
        <v>486</v>
      </c>
      <c r="D2136">
        <f t="shared" ca="1" si="137"/>
        <v>-1.4999999999999999E-2</v>
      </c>
      <c r="E2136">
        <f t="shared" ca="1" si="140"/>
        <v>0</v>
      </c>
      <c r="F2136">
        <f t="shared" ca="1" si="141"/>
        <v>31</v>
      </c>
      <c r="G2136">
        <f t="shared" ca="1" si="142"/>
        <v>32</v>
      </c>
      <c r="M2136">
        <v>1680</v>
      </c>
      <c r="N2136">
        <v>32.978000000000002</v>
      </c>
    </row>
    <row r="2137" spans="1:14">
      <c r="A2137" s="54">
        <f>formulas!O977</f>
        <v>0</v>
      </c>
      <c r="B2137" s="33">
        <f t="shared" ca="1" si="138"/>
        <v>32</v>
      </c>
      <c r="C2137">
        <f t="shared" si="139"/>
        <v>486</v>
      </c>
      <c r="D2137">
        <f t="shared" ca="1" si="137"/>
        <v>-1.4999999999999999E-2</v>
      </c>
      <c r="E2137">
        <f t="shared" ca="1" si="140"/>
        <v>0</v>
      </c>
      <c r="F2137">
        <f t="shared" ca="1" si="141"/>
        <v>31</v>
      </c>
      <c r="G2137">
        <f t="shared" ca="1" si="142"/>
        <v>32</v>
      </c>
      <c r="M2137">
        <v>1681</v>
      </c>
      <c r="N2137">
        <v>33</v>
      </c>
    </row>
    <row r="2138" spans="1:14">
      <c r="A2138" s="54">
        <f>formulas!O978</f>
        <v>0</v>
      </c>
      <c r="B2138" s="33">
        <f t="shared" ca="1" si="138"/>
        <v>32</v>
      </c>
      <c r="C2138">
        <f t="shared" si="139"/>
        <v>486</v>
      </c>
      <c r="D2138">
        <f t="shared" ca="1" si="137"/>
        <v>-1.4999999999999999E-2</v>
      </c>
      <c r="E2138">
        <f t="shared" ca="1" si="140"/>
        <v>0</v>
      </c>
      <c r="F2138">
        <f t="shared" ca="1" si="141"/>
        <v>31</v>
      </c>
      <c r="G2138">
        <f t="shared" ca="1" si="142"/>
        <v>32</v>
      </c>
      <c r="M2138">
        <v>1682</v>
      </c>
      <c r="N2138">
        <v>33.021000000000001</v>
      </c>
    </row>
    <row r="2139" spans="1:14">
      <c r="A2139" s="54">
        <f>formulas!O979</f>
        <v>0</v>
      </c>
      <c r="B2139" s="33">
        <f t="shared" ca="1" si="138"/>
        <v>32</v>
      </c>
      <c r="C2139">
        <f t="shared" si="139"/>
        <v>486</v>
      </c>
      <c r="D2139">
        <f t="shared" ca="1" si="137"/>
        <v>-1.4999999999999999E-2</v>
      </c>
      <c r="E2139">
        <f t="shared" ca="1" si="140"/>
        <v>0</v>
      </c>
      <c r="F2139">
        <f t="shared" ca="1" si="141"/>
        <v>31</v>
      </c>
      <c r="G2139">
        <f t="shared" ca="1" si="142"/>
        <v>32</v>
      </c>
      <c r="M2139">
        <v>1683</v>
      </c>
      <c r="N2139">
        <v>33.042999999999999</v>
      </c>
    </row>
    <row r="2140" spans="1:14">
      <c r="A2140" s="54">
        <f>formulas!O980</f>
        <v>0</v>
      </c>
      <c r="B2140" s="33">
        <f t="shared" ca="1" si="138"/>
        <v>32</v>
      </c>
      <c r="C2140">
        <f t="shared" si="139"/>
        <v>486</v>
      </c>
      <c r="D2140">
        <f t="shared" ca="1" si="137"/>
        <v>-1.4999999999999999E-2</v>
      </c>
      <c r="E2140">
        <f t="shared" ca="1" si="140"/>
        <v>0</v>
      </c>
      <c r="F2140">
        <f t="shared" ca="1" si="141"/>
        <v>31</v>
      </c>
      <c r="G2140">
        <f t="shared" ca="1" si="142"/>
        <v>32</v>
      </c>
      <c r="M2140">
        <v>1684</v>
      </c>
      <c r="N2140">
        <v>33.064999999999998</v>
      </c>
    </row>
    <row r="2141" spans="1:14">
      <c r="A2141" s="54">
        <f>formulas!O981</f>
        <v>0</v>
      </c>
      <c r="B2141" s="33">
        <f t="shared" ca="1" si="138"/>
        <v>32</v>
      </c>
      <c r="C2141">
        <f t="shared" si="139"/>
        <v>486</v>
      </c>
      <c r="D2141">
        <f t="shared" ca="1" si="137"/>
        <v>-1.4999999999999999E-2</v>
      </c>
      <c r="E2141">
        <f t="shared" ca="1" si="140"/>
        <v>0</v>
      </c>
      <c r="F2141">
        <f t="shared" ca="1" si="141"/>
        <v>31</v>
      </c>
      <c r="G2141">
        <f t="shared" ca="1" si="142"/>
        <v>32</v>
      </c>
      <c r="M2141">
        <v>1685</v>
      </c>
      <c r="N2141">
        <v>33.085999999999999</v>
      </c>
    </row>
    <row r="2142" spans="1:14">
      <c r="A2142" s="54">
        <f>formulas!O982</f>
        <v>0</v>
      </c>
      <c r="B2142" s="33">
        <f t="shared" ca="1" si="138"/>
        <v>32</v>
      </c>
      <c r="C2142">
        <f t="shared" si="139"/>
        <v>486</v>
      </c>
      <c r="D2142">
        <f t="shared" ca="1" si="137"/>
        <v>-1.4999999999999999E-2</v>
      </c>
      <c r="E2142">
        <f t="shared" ca="1" si="140"/>
        <v>0</v>
      </c>
      <c r="F2142">
        <f t="shared" ca="1" si="141"/>
        <v>31</v>
      </c>
      <c r="G2142">
        <f t="shared" ca="1" si="142"/>
        <v>32</v>
      </c>
      <c r="M2142">
        <v>1686</v>
      </c>
      <c r="N2142">
        <v>33.107999999999997</v>
      </c>
    </row>
    <row r="2143" spans="1:14">
      <c r="A2143" s="54">
        <f>formulas!O983</f>
        <v>0</v>
      </c>
      <c r="B2143" s="33">
        <f t="shared" ca="1" si="138"/>
        <v>32</v>
      </c>
      <c r="C2143">
        <f t="shared" si="139"/>
        <v>486</v>
      </c>
      <c r="D2143">
        <f t="shared" ca="1" si="137"/>
        <v>-1.4999999999999999E-2</v>
      </c>
      <c r="E2143">
        <f t="shared" ca="1" si="140"/>
        <v>0</v>
      </c>
      <c r="F2143">
        <f t="shared" ca="1" si="141"/>
        <v>31</v>
      </c>
      <c r="G2143">
        <f t="shared" ca="1" si="142"/>
        <v>32</v>
      </c>
      <c r="M2143">
        <v>1687</v>
      </c>
      <c r="N2143">
        <v>33.130000000000003</v>
      </c>
    </row>
    <row r="2144" spans="1:14">
      <c r="A2144" s="54">
        <f>formulas!O984</f>
        <v>0</v>
      </c>
      <c r="B2144" s="33">
        <f t="shared" ca="1" si="138"/>
        <v>32</v>
      </c>
      <c r="C2144">
        <f t="shared" si="139"/>
        <v>486</v>
      </c>
      <c r="D2144">
        <f t="shared" ca="1" si="137"/>
        <v>-1.4999999999999999E-2</v>
      </c>
      <c r="E2144">
        <f t="shared" ca="1" si="140"/>
        <v>0</v>
      </c>
      <c r="F2144">
        <f t="shared" ca="1" si="141"/>
        <v>31</v>
      </c>
      <c r="G2144">
        <f t="shared" ca="1" si="142"/>
        <v>32</v>
      </c>
      <c r="M2144">
        <v>1688</v>
      </c>
      <c r="N2144">
        <v>33.151000000000003</v>
      </c>
    </row>
    <row r="2145" spans="1:14">
      <c r="A2145" s="54">
        <f>formulas!O985</f>
        <v>0</v>
      </c>
      <c r="B2145" s="33">
        <f t="shared" ca="1" si="138"/>
        <v>32</v>
      </c>
      <c r="C2145">
        <f t="shared" si="139"/>
        <v>486</v>
      </c>
      <c r="D2145">
        <f t="shared" ca="1" si="137"/>
        <v>-1.4999999999999999E-2</v>
      </c>
      <c r="E2145">
        <f t="shared" ca="1" si="140"/>
        <v>0</v>
      </c>
      <c r="F2145">
        <f t="shared" ca="1" si="141"/>
        <v>31</v>
      </c>
      <c r="G2145">
        <f t="shared" ca="1" si="142"/>
        <v>32</v>
      </c>
      <c r="M2145">
        <v>1689</v>
      </c>
      <c r="N2145">
        <v>33.173000000000002</v>
      </c>
    </row>
    <row r="2146" spans="1:14">
      <c r="A2146" s="54">
        <f>formulas!O986</f>
        <v>0</v>
      </c>
      <c r="B2146" s="33">
        <f t="shared" ca="1" si="138"/>
        <v>32</v>
      </c>
      <c r="C2146">
        <f t="shared" si="139"/>
        <v>486</v>
      </c>
      <c r="D2146">
        <f t="shared" ca="1" si="137"/>
        <v>-1.4999999999999999E-2</v>
      </c>
      <c r="E2146">
        <f t="shared" ca="1" si="140"/>
        <v>0</v>
      </c>
      <c r="F2146">
        <f t="shared" ca="1" si="141"/>
        <v>31</v>
      </c>
      <c r="G2146">
        <f t="shared" ca="1" si="142"/>
        <v>32</v>
      </c>
      <c r="M2146">
        <v>1690</v>
      </c>
      <c r="N2146">
        <v>33.195</v>
      </c>
    </row>
    <row r="2147" spans="1:14">
      <c r="A2147" s="54">
        <f>formulas!O987</f>
        <v>0</v>
      </c>
      <c r="B2147" s="33">
        <f t="shared" ca="1" si="138"/>
        <v>32</v>
      </c>
      <c r="C2147">
        <f t="shared" si="139"/>
        <v>486</v>
      </c>
      <c r="D2147">
        <f t="shared" ca="1" si="137"/>
        <v>-1.4999999999999999E-2</v>
      </c>
      <c r="E2147">
        <f t="shared" ca="1" si="140"/>
        <v>0</v>
      </c>
      <c r="F2147">
        <f t="shared" ca="1" si="141"/>
        <v>31</v>
      </c>
      <c r="G2147">
        <f t="shared" ca="1" si="142"/>
        <v>32</v>
      </c>
      <c r="M2147">
        <v>1691</v>
      </c>
      <c r="N2147">
        <v>33.216000000000001</v>
      </c>
    </row>
    <row r="2148" spans="1:14">
      <c r="A2148" s="54">
        <f>formulas!O988</f>
        <v>0</v>
      </c>
      <c r="B2148" s="33">
        <f t="shared" ca="1" si="138"/>
        <v>32</v>
      </c>
      <c r="C2148">
        <f t="shared" si="139"/>
        <v>486</v>
      </c>
      <c r="D2148">
        <f t="shared" ca="1" si="137"/>
        <v>-1.4999999999999999E-2</v>
      </c>
      <c r="E2148">
        <f t="shared" ca="1" si="140"/>
        <v>0</v>
      </c>
      <c r="F2148">
        <f t="shared" ca="1" si="141"/>
        <v>31</v>
      </c>
      <c r="G2148">
        <f t="shared" ca="1" si="142"/>
        <v>32</v>
      </c>
      <c r="M2148">
        <v>1692</v>
      </c>
      <c r="N2148">
        <v>33.238</v>
      </c>
    </row>
    <row r="2149" spans="1:14">
      <c r="A2149" s="54">
        <f>formulas!O989</f>
        <v>0</v>
      </c>
      <c r="B2149" s="33">
        <f t="shared" ca="1" si="138"/>
        <v>32</v>
      </c>
      <c r="C2149">
        <f t="shared" si="139"/>
        <v>486</v>
      </c>
      <c r="D2149">
        <f t="shared" ca="1" si="137"/>
        <v>-1.4999999999999999E-2</v>
      </c>
      <c r="E2149">
        <f t="shared" ca="1" si="140"/>
        <v>0</v>
      </c>
      <c r="F2149">
        <f t="shared" ca="1" si="141"/>
        <v>31</v>
      </c>
      <c r="G2149">
        <f t="shared" ca="1" si="142"/>
        <v>32</v>
      </c>
      <c r="M2149">
        <v>1693</v>
      </c>
      <c r="N2149">
        <v>33.26</v>
      </c>
    </row>
    <row r="2150" spans="1:14">
      <c r="A2150" s="54">
        <f>formulas!O990</f>
        <v>0</v>
      </c>
      <c r="B2150" s="33">
        <f t="shared" ca="1" si="138"/>
        <v>32</v>
      </c>
      <c r="C2150">
        <f t="shared" si="139"/>
        <v>486</v>
      </c>
      <c r="D2150">
        <f t="shared" ca="1" si="137"/>
        <v>-1.4999999999999999E-2</v>
      </c>
      <c r="E2150">
        <f t="shared" ca="1" si="140"/>
        <v>0</v>
      </c>
      <c r="F2150">
        <f t="shared" ca="1" si="141"/>
        <v>31</v>
      </c>
      <c r="G2150">
        <f t="shared" ca="1" si="142"/>
        <v>32</v>
      </c>
      <c r="M2150">
        <v>1694</v>
      </c>
      <c r="N2150">
        <v>33.280999999999999</v>
      </c>
    </row>
    <row r="2151" spans="1:14">
      <c r="A2151" s="54">
        <f>formulas!O991</f>
        <v>0</v>
      </c>
      <c r="B2151" s="33">
        <f t="shared" ca="1" si="138"/>
        <v>32</v>
      </c>
      <c r="C2151">
        <f t="shared" si="139"/>
        <v>486</v>
      </c>
      <c r="D2151">
        <f t="shared" ca="1" si="137"/>
        <v>-1.4999999999999999E-2</v>
      </c>
      <c r="E2151">
        <f t="shared" ca="1" si="140"/>
        <v>0</v>
      </c>
      <c r="F2151">
        <f t="shared" ca="1" si="141"/>
        <v>31</v>
      </c>
      <c r="G2151">
        <f t="shared" ca="1" si="142"/>
        <v>32</v>
      </c>
      <c r="M2151">
        <v>1695</v>
      </c>
      <c r="N2151">
        <v>33.302999999999997</v>
      </c>
    </row>
    <row r="2152" spans="1:14">
      <c r="A2152" s="54">
        <f>formulas!O992</f>
        <v>0</v>
      </c>
      <c r="B2152" s="33">
        <f t="shared" ca="1" si="138"/>
        <v>32</v>
      </c>
      <c r="C2152">
        <f t="shared" si="139"/>
        <v>486</v>
      </c>
      <c r="D2152">
        <f t="shared" ca="1" si="137"/>
        <v>-1.4999999999999999E-2</v>
      </c>
      <c r="E2152">
        <f t="shared" ca="1" si="140"/>
        <v>0</v>
      </c>
      <c r="F2152">
        <f t="shared" ca="1" si="141"/>
        <v>31</v>
      </c>
      <c r="G2152">
        <f t="shared" ca="1" si="142"/>
        <v>32</v>
      </c>
      <c r="M2152">
        <v>1696</v>
      </c>
      <c r="N2152">
        <v>33.325000000000003</v>
      </c>
    </row>
    <row r="2153" spans="1:14">
      <c r="A2153" s="54">
        <f>formulas!O993</f>
        <v>0</v>
      </c>
      <c r="B2153" s="33">
        <f t="shared" ca="1" si="138"/>
        <v>32</v>
      </c>
      <c r="C2153">
        <f t="shared" si="139"/>
        <v>486</v>
      </c>
      <c r="D2153">
        <f t="shared" ca="1" si="137"/>
        <v>-1.4999999999999999E-2</v>
      </c>
      <c r="E2153">
        <f t="shared" ca="1" si="140"/>
        <v>0</v>
      </c>
      <c r="F2153">
        <f t="shared" ca="1" si="141"/>
        <v>31</v>
      </c>
      <c r="G2153">
        <f t="shared" ca="1" si="142"/>
        <v>32</v>
      </c>
      <c r="M2153">
        <v>1697</v>
      </c>
      <c r="N2153">
        <v>33.345999999999997</v>
      </c>
    </row>
    <row r="2154" spans="1:14">
      <c r="A2154" s="54">
        <f>formulas!O994</f>
        <v>0</v>
      </c>
      <c r="B2154" s="33">
        <f t="shared" ca="1" si="138"/>
        <v>32</v>
      </c>
      <c r="C2154">
        <f t="shared" si="139"/>
        <v>486</v>
      </c>
      <c r="D2154">
        <f t="shared" ca="1" si="137"/>
        <v>-1.4999999999999999E-2</v>
      </c>
      <c r="E2154">
        <f t="shared" ca="1" si="140"/>
        <v>0</v>
      </c>
      <c r="F2154">
        <f t="shared" ca="1" si="141"/>
        <v>31</v>
      </c>
      <c r="G2154">
        <f t="shared" ca="1" si="142"/>
        <v>32</v>
      </c>
      <c r="M2154">
        <v>1698</v>
      </c>
      <c r="N2154">
        <v>33.368000000000002</v>
      </c>
    </row>
    <row r="2155" spans="1:14">
      <c r="A2155" s="54">
        <f>formulas!O995</f>
        <v>0</v>
      </c>
      <c r="B2155" s="33">
        <f t="shared" ca="1" si="138"/>
        <v>32</v>
      </c>
      <c r="C2155">
        <f t="shared" si="139"/>
        <v>486</v>
      </c>
      <c r="D2155">
        <f t="shared" ca="1" si="137"/>
        <v>-1.4999999999999999E-2</v>
      </c>
      <c r="E2155">
        <f t="shared" ca="1" si="140"/>
        <v>0</v>
      </c>
      <c r="F2155">
        <f t="shared" ca="1" si="141"/>
        <v>31</v>
      </c>
      <c r="G2155">
        <f t="shared" ca="1" si="142"/>
        <v>32</v>
      </c>
      <c r="M2155">
        <v>1699</v>
      </c>
      <c r="N2155">
        <v>33.389000000000003</v>
      </c>
    </row>
    <row r="2156" spans="1:14">
      <c r="A2156" s="54">
        <f>formulas!O996</f>
        <v>0</v>
      </c>
      <c r="B2156" s="33">
        <f t="shared" ca="1" si="138"/>
        <v>32</v>
      </c>
      <c r="C2156">
        <f t="shared" si="139"/>
        <v>486</v>
      </c>
      <c r="D2156">
        <f t="shared" ca="1" si="137"/>
        <v>-1.4999999999999999E-2</v>
      </c>
      <c r="E2156">
        <f t="shared" ca="1" si="140"/>
        <v>0</v>
      </c>
      <c r="F2156">
        <f t="shared" ca="1" si="141"/>
        <v>31</v>
      </c>
      <c r="G2156">
        <f t="shared" ca="1" si="142"/>
        <v>32</v>
      </c>
      <c r="M2156">
        <v>1700</v>
      </c>
      <c r="N2156">
        <v>33.411000000000001</v>
      </c>
    </row>
    <row r="2157" spans="1:14">
      <c r="A2157" s="54">
        <f>formulas!O997</f>
        <v>0</v>
      </c>
      <c r="B2157" s="33">
        <f t="shared" ca="1" si="138"/>
        <v>32</v>
      </c>
      <c r="C2157">
        <f t="shared" si="139"/>
        <v>486</v>
      </c>
      <c r="D2157">
        <f t="shared" ca="1" si="137"/>
        <v>-1.4999999999999999E-2</v>
      </c>
      <c r="E2157">
        <f t="shared" ca="1" si="140"/>
        <v>0</v>
      </c>
      <c r="F2157">
        <f t="shared" ca="1" si="141"/>
        <v>31</v>
      </c>
      <c r="G2157">
        <f t="shared" ca="1" si="142"/>
        <v>32</v>
      </c>
      <c r="M2157">
        <v>1701</v>
      </c>
      <c r="N2157">
        <v>33.433</v>
      </c>
    </row>
    <row r="2158" spans="1:14">
      <c r="A2158" s="54">
        <f>formulas!O998</f>
        <v>0</v>
      </c>
      <c r="B2158" s="33">
        <f t="shared" ca="1" si="138"/>
        <v>32</v>
      </c>
      <c r="C2158">
        <f t="shared" si="139"/>
        <v>486</v>
      </c>
      <c r="D2158">
        <f t="shared" ca="1" si="137"/>
        <v>-1.4999999999999999E-2</v>
      </c>
      <c r="E2158">
        <f t="shared" ca="1" si="140"/>
        <v>0</v>
      </c>
      <c r="F2158">
        <f t="shared" ca="1" si="141"/>
        <v>31</v>
      </c>
      <c r="G2158">
        <f t="shared" ca="1" si="142"/>
        <v>32</v>
      </c>
      <c r="M2158">
        <v>1702</v>
      </c>
      <c r="N2158">
        <v>33.454000000000001</v>
      </c>
    </row>
    <row r="2159" spans="1:14">
      <c r="A2159" s="54">
        <f>formulas!O999</f>
        <v>0</v>
      </c>
      <c r="B2159" s="33">
        <f t="shared" ca="1" si="138"/>
        <v>32</v>
      </c>
      <c r="C2159">
        <f t="shared" si="139"/>
        <v>486</v>
      </c>
      <c r="D2159">
        <f t="shared" ca="1" si="137"/>
        <v>-1.4999999999999999E-2</v>
      </c>
      <c r="E2159">
        <f t="shared" ca="1" si="140"/>
        <v>0</v>
      </c>
      <c r="F2159">
        <f t="shared" ca="1" si="141"/>
        <v>31</v>
      </c>
      <c r="G2159">
        <f t="shared" ca="1" si="142"/>
        <v>32</v>
      </c>
      <c r="M2159">
        <v>1703</v>
      </c>
      <c r="N2159">
        <v>33.475999999999999</v>
      </c>
    </row>
    <row r="2160" spans="1:14">
      <c r="A2160" s="54">
        <f>formulas!O1000</f>
        <v>0</v>
      </c>
      <c r="B2160" s="33">
        <f t="shared" ca="1" si="138"/>
        <v>32</v>
      </c>
      <c r="C2160">
        <f t="shared" si="139"/>
        <v>486</v>
      </c>
      <c r="D2160">
        <f t="shared" ca="1" si="137"/>
        <v>-1.4999999999999999E-2</v>
      </c>
      <c r="E2160">
        <f t="shared" ca="1" si="140"/>
        <v>0</v>
      </c>
      <c r="F2160">
        <f t="shared" ca="1" si="141"/>
        <v>31</v>
      </c>
      <c r="G2160">
        <f t="shared" ca="1" si="142"/>
        <v>32</v>
      </c>
      <c r="M2160">
        <v>1704</v>
      </c>
      <c r="N2160">
        <v>33.497999999999998</v>
      </c>
    </row>
    <row r="2161" spans="1:14">
      <c r="A2161" s="54">
        <f>formulas!O1001</f>
        <v>0</v>
      </c>
      <c r="B2161" s="33">
        <f t="shared" ca="1" si="138"/>
        <v>32</v>
      </c>
      <c r="C2161">
        <f t="shared" si="139"/>
        <v>486</v>
      </c>
      <c r="D2161">
        <f t="shared" ref="D2161:D2224" ca="1" si="143">INDIRECT(ADDRESS(C2161+1,14))</f>
        <v>-1.4999999999999999E-2</v>
      </c>
      <c r="E2161">
        <f t="shared" ca="1" si="140"/>
        <v>0</v>
      </c>
      <c r="F2161">
        <f t="shared" ca="1" si="141"/>
        <v>31</v>
      </c>
      <c r="G2161">
        <f t="shared" ca="1" si="142"/>
        <v>32</v>
      </c>
      <c r="M2161">
        <v>1705</v>
      </c>
      <c r="N2161">
        <v>33.518999999999998</v>
      </c>
    </row>
    <row r="2162" spans="1:14">
      <c r="A2162" s="54">
        <f>formulas!O1002</f>
        <v>0</v>
      </c>
      <c r="B2162" s="33">
        <f t="shared" ca="1" si="138"/>
        <v>32</v>
      </c>
      <c r="C2162">
        <f t="shared" si="139"/>
        <v>486</v>
      </c>
      <c r="D2162">
        <f t="shared" ca="1" si="143"/>
        <v>-1.4999999999999999E-2</v>
      </c>
      <c r="E2162">
        <f t="shared" ca="1" si="140"/>
        <v>0</v>
      </c>
      <c r="F2162">
        <f t="shared" ca="1" si="141"/>
        <v>31</v>
      </c>
      <c r="G2162">
        <f t="shared" ca="1" si="142"/>
        <v>32</v>
      </c>
      <c r="M2162">
        <v>1706</v>
      </c>
      <c r="N2162">
        <v>33.540999999999997</v>
      </c>
    </row>
    <row r="2163" spans="1:14">
      <c r="A2163" s="54">
        <f>formulas!O1003</f>
        <v>0</v>
      </c>
      <c r="B2163" s="33">
        <f t="shared" ca="1" si="138"/>
        <v>32</v>
      </c>
      <c r="C2163">
        <f t="shared" si="139"/>
        <v>486</v>
      </c>
      <c r="D2163">
        <f t="shared" ca="1" si="143"/>
        <v>-1.4999999999999999E-2</v>
      </c>
      <c r="E2163">
        <f t="shared" ca="1" si="140"/>
        <v>0</v>
      </c>
      <c r="F2163">
        <f t="shared" ca="1" si="141"/>
        <v>31</v>
      </c>
      <c r="G2163">
        <f t="shared" ca="1" si="142"/>
        <v>32</v>
      </c>
      <c r="M2163">
        <v>1707</v>
      </c>
      <c r="N2163">
        <v>33.563000000000002</v>
      </c>
    </row>
    <row r="2164" spans="1:14">
      <c r="A2164" s="54">
        <f>formulas!O1004</f>
        <v>0</v>
      </c>
      <c r="B2164" s="33">
        <f t="shared" ca="1" si="138"/>
        <v>32</v>
      </c>
      <c r="C2164">
        <f t="shared" si="139"/>
        <v>486</v>
      </c>
      <c r="D2164">
        <f t="shared" ca="1" si="143"/>
        <v>-1.4999999999999999E-2</v>
      </c>
      <c r="E2164">
        <f t="shared" ca="1" si="140"/>
        <v>0</v>
      </c>
      <c r="F2164">
        <f t="shared" ca="1" si="141"/>
        <v>31</v>
      </c>
      <c r="G2164">
        <f t="shared" ca="1" si="142"/>
        <v>32</v>
      </c>
      <c r="M2164">
        <v>1708</v>
      </c>
      <c r="N2164">
        <v>33.584000000000003</v>
      </c>
    </row>
    <row r="2165" spans="1:14">
      <c r="A2165" s="54">
        <f>formulas!O1005</f>
        <v>0</v>
      </c>
      <c r="B2165" s="33">
        <f t="shared" ca="1" si="138"/>
        <v>32</v>
      </c>
      <c r="C2165">
        <f t="shared" si="139"/>
        <v>486</v>
      </c>
      <c r="D2165">
        <f t="shared" ca="1" si="143"/>
        <v>-1.4999999999999999E-2</v>
      </c>
      <c r="E2165">
        <f t="shared" ca="1" si="140"/>
        <v>0</v>
      </c>
      <c r="F2165">
        <f t="shared" ca="1" si="141"/>
        <v>31</v>
      </c>
      <c r="G2165">
        <f t="shared" ca="1" si="142"/>
        <v>32</v>
      </c>
      <c r="M2165">
        <v>1709</v>
      </c>
      <c r="N2165">
        <v>33.606000000000002</v>
      </c>
    </row>
    <row r="2166" spans="1:14">
      <c r="A2166" s="54">
        <f>formulas!O1006</f>
        <v>0</v>
      </c>
      <c r="B2166" s="33">
        <f t="shared" ca="1" si="138"/>
        <v>32</v>
      </c>
      <c r="C2166">
        <f t="shared" si="139"/>
        <v>486</v>
      </c>
      <c r="D2166">
        <f t="shared" ca="1" si="143"/>
        <v>-1.4999999999999999E-2</v>
      </c>
      <c r="E2166">
        <f t="shared" ca="1" si="140"/>
        <v>0</v>
      </c>
      <c r="F2166">
        <f t="shared" ca="1" si="141"/>
        <v>31</v>
      </c>
      <c r="G2166">
        <f t="shared" ca="1" si="142"/>
        <v>32</v>
      </c>
      <c r="M2166">
        <v>1710</v>
      </c>
      <c r="N2166">
        <v>33.627000000000002</v>
      </c>
    </row>
    <row r="2167" spans="1:14">
      <c r="A2167" s="54">
        <f>formulas!O1007</f>
        <v>0</v>
      </c>
      <c r="B2167" s="33">
        <f t="shared" ca="1" si="138"/>
        <v>32</v>
      </c>
      <c r="C2167">
        <f t="shared" si="139"/>
        <v>486</v>
      </c>
      <c r="D2167">
        <f t="shared" ca="1" si="143"/>
        <v>-1.4999999999999999E-2</v>
      </c>
      <c r="E2167">
        <f t="shared" ca="1" si="140"/>
        <v>0</v>
      </c>
      <c r="F2167">
        <f t="shared" ca="1" si="141"/>
        <v>31</v>
      </c>
      <c r="G2167">
        <f t="shared" ca="1" si="142"/>
        <v>32</v>
      </c>
      <c r="M2167">
        <v>1711</v>
      </c>
      <c r="N2167">
        <v>33.649000000000001</v>
      </c>
    </row>
    <row r="2168" spans="1:14">
      <c r="A2168" s="54">
        <f>formulas!O1008</f>
        <v>0</v>
      </c>
      <c r="B2168" s="33">
        <f t="shared" ca="1" si="138"/>
        <v>32</v>
      </c>
      <c r="C2168">
        <f t="shared" si="139"/>
        <v>486</v>
      </c>
      <c r="D2168">
        <f t="shared" ca="1" si="143"/>
        <v>-1.4999999999999999E-2</v>
      </c>
      <c r="E2168">
        <f t="shared" ca="1" si="140"/>
        <v>0</v>
      </c>
      <c r="F2168">
        <f t="shared" ca="1" si="141"/>
        <v>31</v>
      </c>
      <c r="G2168">
        <f t="shared" ca="1" si="142"/>
        <v>32</v>
      </c>
      <c r="M2168">
        <v>1712</v>
      </c>
      <c r="N2168">
        <v>33.670999999999999</v>
      </c>
    </row>
    <row r="2169" spans="1:14">
      <c r="A2169" s="54">
        <f>formulas!O1009</f>
        <v>0</v>
      </c>
      <c r="B2169" s="33">
        <f t="shared" ca="1" si="138"/>
        <v>32</v>
      </c>
      <c r="C2169">
        <f t="shared" si="139"/>
        <v>486</v>
      </c>
      <c r="D2169">
        <f t="shared" ca="1" si="143"/>
        <v>-1.4999999999999999E-2</v>
      </c>
      <c r="E2169">
        <f t="shared" ca="1" si="140"/>
        <v>0</v>
      </c>
      <c r="F2169">
        <f t="shared" ca="1" si="141"/>
        <v>31</v>
      </c>
      <c r="G2169">
        <f t="shared" ca="1" si="142"/>
        <v>32</v>
      </c>
      <c r="M2169">
        <v>1713</v>
      </c>
      <c r="N2169">
        <v>33.692</v>
      </c>
    </row>
    <row r="2170" spans="1:14">
      <c r="A2170" s="54">
        <f>formulas!O1010</f>
        <v>0</v>
      </c>
      <c r="B2170" s="33">
        <f t="shared" ca="1" si="138"/>
        <v>32</v>
      </c>
      <c r="C2170">
        <f t="shared" si="139"/>
        <v>486</v>
      </c>
      <c r="D2170">
        <f t="shared" ca="1" si="143"/>
        <v>-1.4999999999999999E-2</v>
      </c>
      <c r="E2170">
        <f t="shared" ca="1" si="140"/>
        <v>0</v>
      </c>
      <c r="F2170">
        <f t="shared" ca="1" si="141"/>
        <v>31</v>
      </c>
      <c r="G2170">
        <f t="shared" ca="1" si="142"/>
        <v>32</v>
      </c>
      <c r="M2170">
        <v>1714</v>
      </c>
      <c r="N2170">
        <v>33.713999999999999</v>
      </c>
    </row>
    <row r="2171" spans="1:14">
      <c r="A2171" s="54">
        <f>formulas!O1011</f>
        <v>0</v>
      </c>
      <c r="B2171" s="33">
        <f t="shared" ca="1" si="138"/>
        <v>32</v>
      </c>
      <c r="C2171">
        <f t="shared" si="139"/>
        <v>486</v>
      </c>
      <c r="D2171">
        <f t="shared" ca="1" si="143"/>
        <v>-1.4999999999999999E-2</v>
      </c>
      <c r="E2171">
        <f t="shared" ca="1" si="140"/>
        <v>0</v>
      </c>
      <c r="F2171">
        <f t="shared" ca="1" si="141"/>
        <v>31</v>
      </c>
      <c r="G2171">
        <f t="shared" ca="1" si="142"/>
        <v>32</v>
      </c>
      <c r="M2171">
        <v>1715</v>
      </c>
      <c r="N2171">
        <v>33.735999999999997</v>
      </c>
    </row>
    <row r="2172" spans="1:14">
      <c r="A2172" s="54">
        <f>formulas!O1012</f>
        <v>0</v>
      </c>
      <c r="B2172" s="33">
        <f t="shared" ca="1" si="138"/>
        <v>32</v>
      </c>
      <c r="C2172">
        <f t="shared" si="139"/>
        <v>486</v>
      </c>
      <c r="D2172">
        <f t="shared" ca="1" si="143"/>
        <v>-1.4999999999999999E-2</v>
      </c>
      <c r="E2172">
        <f t="shared" ca="1" si="140"/>
        <v>0</v>
      </c>
      <c r="F2172">
        <f t="shared" ca="1" si="141"/>
        <v>31</v>
      </c>
      <c r="G2172">
        <f t="shared" ca="1" si="142"/>
        <v>32</v>
      </c>
      <c r="M2172">
        <v>1716</v>
      </c>
      <c r="N2172">
        <v>33.756999999999998</v>
      </c>
    </row>
    <row r="2173" spans="1:14">
      <c r="A2173" s="54">
        <f>formulas!O1013</f>
        <v>0</v>
      </c>
      <c r="B2173" s="33">
        <f t="shared" ca="1" si="138"/>
        <v>32</v>
      </c>
      <c r="C2173">
        <f t="shared" si="139"/>
        <v>486</v>
      </c>
      <c r="D2173">
        <f t="shared" ca="1" si="143"/>
        <v>-1.4999999999999999E-2</v>
      </c>
      <c r="E2173">
        <f t="shared" ca="1" si="140"/>
        <v>0</v>
      </c>
      <c r="F2173">
        <f t="shared" ca="1" si="141"/>
        <v>31</v>
      </c>
      <c r="G2173">
        <f t="shared" ca="1" si="142"/>
        <v>32</v>
      </c>
      <c r="M2173">
        <v>1717</v>
      </c>
      <c r="N2173">
        <v>33.779000000000003</v>
      </c>
    </row>
    <row r="2174" spans="1:14">
      <c r="A2174" s="54">
        <f>formulas!O1014</f>
        <v>0</v>
      </c>
      <c r="B2174" s="33">
        <f t="shared" ca="1" si="138"/>
        <v>32</v>
      </c>
      <c r="C2174">
        <f t="shared" si="139"/>
        <v>486</v>
      </c>
      <c r="D2174">
        <f t="shared" ca="1" si="143"/>
        <v>-1.4999999999999999E-2</v>
      </c>
      <c r="E2174">
        <f t="shared" ca="1" si="140"/>
        <v>0</v>
      </c>
      <c r="F2174">
        <f t="shared" ca="1" si="141"/>
        <v>31</v>
      </c>
      <c r="G2174">
        <f t="shared" ca="1" si="142"/>
        <v>32</v>
      </c>
      <c r="M2174">
        <v>1718</v>
      </c>
      <c r="N2174">
        <v>33.799999999999997</v>
      </c>
    </row>
    <row r="2175" spans="1:14">
      <c r="A2175" s="54">
        <f>formulas!O1015</f>
        <v>0</v>
      </c>
      <c r="B2175" s="33">
        <f t="shared" ca="1" si="138"/>
        <v>32</v>
      </c>
      <c r="C2175">
        <f t="shared" si="139"/>
        <v>486</v>
      </c>
      <c r="D2175">
        <f t="shared" ca="1" si="143"/>
        <v>-1.4999999999999999E-2</v>
      </c>
      <c r="E2175">
        <f t="shared" ca="1" si="140"/>
        <v>0</v>
      </c>
      <c r="F2175">
        <f t="shared" ca="1" si="141"/>
        <v>31</v>
      </c>
      <c r="G2175">
        <f t="shared" ca="1" si="142"/>
        <v>32</v>
      </c>
      <c r="M2175">
        <v>1719</v>
      </c>
      <c r="N2175">
        <v>33.822000000000003</v>
      </c>
    </row>
    <row r="2176" spans="1:14">
      <c r="A2176" s="54">
        <f>formulas!O1016</f>
        <v>0</v>
      </c>
      <c r="B2176" s="33">
        <f t="shared" ca="1" si="138"/>
        <v>32</v>
      </c>
      <c r="C2176">
        <f t="shared" si="139"/>
        <v>486</v>
      </c>
      <c r="D2176">
        <f t="shared" ca="1" si="143"/>
        <v>-1.4999999999999999E-2</v>
      </c>
      <c r="E2176">
        <f t="shared" ca="1" si="140"/>
        <v>0</v>
      </c>
      <c r="F2176">
        <f t="shared" ca="1" si="141"/>
        <v>31</v>
      </c>
      <c r="G2176">
        <f t="shared" ca="1" si="142"/>
        <v>32</v>
      </c>
      <c r="M2176">
        <v>1720</v>
      </c>
      <c r="N2176">
        <v>33.844000000000001</v>
      </c>
    </row>
    <row r="2177" spans="1:14">
      <c r="A2177" s="54">
        <f>formulas!O1017</f>
        <v>0</v>
      </c>
      <c r="B2177" s="33">
        <f t="shared" ca="1" si="138"/>
        <v>32</v>
      </c>
      <c r="C2177">
        <f t="shared" si="139"/>
        <v>486</v>
      </c>
      <c r="D2177">
        <f t="shared" ca="1" si="143"/>
        <v>-1.4999999999999999E-2</v>
      </c>
      <c r="E2177">
        <f t="shared" ca="1" si="140"/>
        <v>0</v>
      </c>
      <c r="F2177">
        <f t="shared" ca="1" si="141"/>
        <v>31</v>
      </c>
      <c r="G2177">
        <f t="shared" ca="1" si="142"/>
        <v>32</v>
      </c>
      <c r="M2177">
        <v>1721</v>
      </c>
      <c r="N2177">
        <v>33.865000000000002</v>
      </c>
    </row>
    <row r="2178" spans="1:14">
      <c r="A2178" s="54">
        <f>formulas!O1018</f>
        <v>0</v>
      </c>
      <c r="B2178" s="33">
        <f t="shared" ca="1" si="138"/>
        <v>32</v>
      </c>
      <c r="C2178">
        <f t="shared" si="139"/>
        <v>486</v>
      </c>
      <c r="D2178">
        <f t="shared" ca="1" si="143"/>
        <v>-1.4999999999999999E-2</v>
      </c>
      <c r="E2178">
        <f t="shared" ca="1" si="140"/>
        <v>0</v>
      </c>
      <c r="F2178">
        <f t="shared" ca="1" si="141"/>
        <v>31</v>
      </c>
      <c r="G2178">
        <f t="shared" ca="1" si="142"/>
        <v>32</v>
      </c>
      <c r="M2178">
        <v>1722</v>
      </c>
      <c r="N2178">
        <v>33.887</v>
      </c>
    </row>
    <row r="2179" spans="1:14">
      <c r="A2179" s="54">
        <f>formulas!O1019</f>
        <v>0</v>
      </c>
      <c r="B2179" s="33">
        <f t="shared" ca="1" si="138"/>
        <v>32</v>
      </c>
      <c r="C2179">
        <f t="shared" si="139"/>
        <v>486</v>
      </c>
      <c r="D2179">
        <f t="shared" ca="1" si="143"/>
        <v>-1.4999999999999999E-2</v>
      </c>
      <c r="E2179">
        <f t="shared" ca="1" si="140"/>
        <v>0</v>
      </c>
      <c r="F2179">
        <f t="shared" ca="1" si="141"/>
        <v>31</v>
      </c>
      <c r="G2179">
        <f t="shared" ca="1" si="142"/>
        <v>32</v>
      </c>
      <c r="M2179">
        <v>1723</v>
      </c>
      <c r="N2179">
        <v>33.908000000000001</v>
      </c>
    </row>
    <row r="2180" spans="1:14">
      <c r="A2180" s="54">
        <f>formulas!O1020</f>
        <v>0</v>
      </c>
      <c r="B2180" s="33">
        <f t="shared" ca="1" si="138"/>
        <v>32</v>
      </c>
      <c r="C2180">
        <f t="shared" si="139"/>
        <v>486</v>
      </c>
      <c r="D2180">
        <f t="shared" ca="1" si="143"/>
        <v>-1.4999999999999999E-2</v>
      </c>
      <c r="E2180">
        <f t="shared" ca="1" si="140"/>
        <v>0</v>
      </c>
      <c r="F2180">
        <f t="shared" ca="1" si="141"/>
        <v>31</v>
      </c>
      <c r="G2180">
        <f t="shared" ca="1" si="142"/>
        <v>32</v>
      </c>
      <c r="M2180">
        <v>1724</v>
      </c>
      <c r="N2180">
        <v>33.93</v>
      </c>
    </row>
    <row r="2181" spans="1:14">
      <c r="A2181" s="54">
        <f>formulas!O1021</f>
        <v>0</v>
      </c>
      <c r="B2181" s="33">
        <f t="shared" ca="1" si="138"/>
        <v>32</v>
      </c>
      <c r="C2181">
        <f t="shared" si="139"/>
        <v>486</v>
      </c>
      <c r="D2181">
        <f t="shared" ca="1" si="143"/>
        <v>-1.4999999999999999E-2</v>
      </c>
      <c r="E2181">
        <f t="shared" ca="1" si="140"/>
        <v>0</v>
      </c>
      <c r="F2181">
        <f t="shared" ca="1" si="141"/>
        <v>31</v>
      </c>
      <c r="G2181">
        <f t="shared" ca="1" si="142"/>
        <v>32</v>
      </c>
      <c r="M2181">
        <v>1725</v>
      </c>
      <c r="N2181">
        <v>33.951999999999998</v>
      </c>
    </row>
    <row r="2182" spans="1:14">
      <c r="A2182" s="54">
        <f>formulas!O1022</f>
        <v>0</v>
      </c>
      <c r="B2182" s="33">
        <f t="shared" ca="1" si="138"/>
        <v>32</v>
      </c>
      <c r="C2182">
        <f t="shared" si="139"/>
        <v>486</v>
      </c>
      <c r="D2182">
        <f t="shared" ca="1" si="143"/>
        <v>-1.4999999999999999E-2</v>
      </c>
      <c r="E2182">
        <f t="shared" ca="1" si="140"/>
        <v>0</v>
      </c>
      <c r="F2182">
        <f t="shared" ca="1" si="141"/>
        <v>31</v>
      </c>
      <c r="G2182">
        <f t="shared" ca="1" si="142"/>
        <v>32</v>
      </c>
      <c r="M2182">
        <v>1726</v>
      </c>
      <c r="N2182">
        <v>33.972999999999999</v>
      </c>
    </row>
    <row r="2183" spans="1:14">
      <c r="A2183" s="54">
        <f>formulas!O1023</f>
        <v>0</v>
      </c>
      <c r="B2183" s="33">
        <f t="shared" ca="1" si="138"/>
        <v>32</v>
      </c>
      <c r="C2183">
        <f t="shared" si="139"/>
        <v>486</v>
      </c>
      <c r="D2183">
        <f t="shared" ca="1" si="143"/>
        <v>-1.4999999999999999E-2</v>
      </c>
      <c r="E2183">
        <f t="shared" ca="1" si="140"/>
        <v>0</v>
      </c>
      <c r="F2183">
        <f t="shared" ca="1" si="141"/>
        <v>31</v>
      </c>
      <c r="G2183">
        <f t="shared" ca="1" si="142"/>
        <v>32</v>
      </c>
      <c r="M2183">
        <v>1727</v>
      </c>
      <c r="N2183">
        <v>33.994999999999997</v>
      </c>
    </row>
    <row r="2184" spans="1:14">
      <c r="A2184" s="54">
        <f>formulas!O1024</f>
        <v>0</v>
      </c>
      <c r="B2184" s="33">
        <f t="shared" ca="1" si="138"/>
        <v>32</v>
      </c>
      <c r="C2184">
        <f t="shared" si="139"/>
        <v>486</v>
      </c>
      <c r="D2184">
        <f t="shared" ca="1" si="143"/>
        <v>-1.4999999999999999E-2</v>
      </c>
      <c r="E2184">
        <f t="shared" ca="1" si="140"/>
        <v>0</v>
      </c>
      <c r="F2184">
        <f t="shared" ca="1" si="141"/>
        <v>31</v>
      </c>
      <c r="G2184">
        <f t="shared" ca="1" si="142"/>
        <v>32</v>
      </c>
      <c r="M2184">
        <v>1728</v>
      </c>
      <c r="N2184">
        <v>34.015999999999998</v>
      </c>
    </row>
    <row r="2185" spans="1:14">
      <c r="A2185" s="54">
        <f>formulas!O1025</f>
        <v>0</v>
      </c>
      <c r="B2185" s="33">
        <f t="shared" ca="1" si="138"/>
        <v>32</v>
      </c>
      <c r="C2185">
        <f t="shared" si="139"/>
        <v>486</v>
      </c>
      <c r="D2185">
        <f t="shared" ca="1" si="143"/>
        <v>-1.4999999999999999E-2</v>
      </c>
      <c r="E2185">
        <f t="shared" ca="1" si="140"/>
        <v>0</v>
      </c>
      <c r="F2185">
        <f t="shared" ca="1" si="141"/>
        <v>31</v>
      </c>
      <c r="G2185">
        <f t="shared" ca="1" si="142"/>
        <v>32</v>
      </c>
      <c r="M2185">
        <v>1729</v>
      </c>
      <c r="N2185">
        <v>34.037999999999997</v>
      </c>
    </row>
    <row r="2186" spans="1:14">
      <c r="A2186" s="54">
        <f>formulas!O1026</f>
        <v>0</v>
      </c>
      <c r="B2186" s="33">
        <f t="shared" ca="1" si="138"/>
        <v>32</v>
      </c>
      <c r="C2186">
        <f t="shared" si="139"/>
        <v>486</v>
      </c>
      <c r="D2186">
        <f t="shared" ca="1" si="143"/>
        <v>-1.4999999999999999E-2</v>
      </c>
      <c r="E2186">
        <f t="shared" ca="1" si="140"/>
        <v>0</v>
      </c>
      <c r="F2186">
        <f t="shared" ca="1" si="141"/>
        <v>31</v>
      </c>
      <c r="G2186">
        <f t="shared" ca="1" si="142"/>
        <v>32</v>
      </c>
      <c r="M2186">
        <v>1730</v>
      </c>
      <c r="N2186">
        <v>34.06</v>
      </c>
    </row>
    <row r="2187" spans="1:14">
      <c r="A2187" s="54">
        <f>formulas!O1027</f>
        <v>0</v>
      </c>
      <c r="B2187" s="33">
        <f t="shared" ca="1" si="138"/>
        <v>32</v>
      </c>
      <c r="C2187">
        <f t="shared" si="139"/>
        <v>486</v>
      </c>
      <c r="D2187">
        <f t="shared" ca="1" si="143"/>
        <v>-1.4999999999999999E-2</v>
      </c>
      <c r="E2187">
        <f t="shared" ca="1" si="140"/>
        <v>0</v>
      </c>
      <c r="F2187">
        <f t="shared" ca="1" si="141"/>
        <v>31</v>
      </c>
      <c r="G2187">
        <f t="shared" ca="1" si="142"/>
        <v>32</v>
      </c>
      <c r="M2187">
        <v>1731</v>
      </c>
      <c r="N2187">
        <v>34.081000000000003</v>
      </c>
    </row>
    <row r="2188" spans="1:14">
      <c r="A2188" s="54">
        <f>formulas!O1028</f>
        <v>0</v>
      </c>
      <c r="B2188" s="33">
        <f t="shared" ca="1" si="138"/>
        <v>32</v>
      </c>
      <c r="C2188">
        <f t="shared" si="139"/>
        <v>486</v>
      </c>
      <c r="D2188">
        <f t="shared" ca="1" si="143"/>
        <v>-1.4999999999999999E-2</v>
      </c>
      <c r="E2188">
        <f t="shared" ca="1" si="140"/>
        <v>0</v>
      </c>
      <c r="F2188">
        <f t="shared" ca="1" si="141"/>
        <v>31</v>
      </c>
      <c r="G2188">
        <f t="shared" ca="1" si="142"/>
        <v>32</v>
      </c>
      <c r="M2188">
        <v>1732</v>
      </c>
      <c r="N2188">
        <v>34.103000000000002</v>
      </c>
    </row>
    <row r="2189" spans="1:14">
      <c r="A2189" s="54">
        <f>formulas!O1029</f>
        <v>0</v>
      </c>
      <c r="B2189" s="33">
        <f t="shared" ca="1" si="138"/>
        <v>32</v>
      </c>
      <c r="C2189">
        <f t="shared" si="139"/>
        <v>486</v>
      </c>
      <c r="D2189">
        <f t="shared" ca="1" si="143"/>
        <v>-1.4999999999999999E-2</v>
      </c>
      <c r="E2189">
        <f t="shared" ca="1" si="140"/>
        <v>0</v>
      </c>
      <c r="F2189">
        <f t="shared" ca="1" si="141"/>
        <v>31</v>
      </c>
      <c r="G2189">
        <f t="shared" ca="1" si="142"/>
        <v>32</v>
      </c>
      <c r="M2189">
        <v>1733</v>
      </c>
      <c r="N2189">
        <v>34.124000000000002</v>
      </c>
    </row>
    <row r="2190" spans="1:14">
      <c r="A2190" s="54">
        <f>formulas!O1030</f>
        <v>0</v>
      </c>
      <c r="B2190" s="33">
        <f t="shared" ca="1" si="138"/>
        <v>32</v>
      </c>
      <c r="C2190">
        <f t="shared" si="139"/>
        <v>486</v>
      </c>
      <c r="D2190">
        <f t="shared" ca="1" si="143"/>
        <v>-1.4999999999999999E-2</v>
      </c>
      <c r="E2190">
        <f t="shared" ca="1" si="140"/>
        <v>0</v>
      </c>
      <c r="F2190">
        <f t="shared" ca="1" si="141"/>
        <v>31</v>
      </c>
      <c r="G2190">
        <f t="shared" ca="1" si="142"/>
        <v>32</v>
      </c>
      <c r="M2190">
        <v>1734</v>
      </c>
      <c r="N2190">
        <v>34.146000000000001</v>
      </c>
    </row>
    <row r="2191" spans="1:14">
      <c r="A2191" s="54">
        <f>formulas!O1031</f>
        <v>0</v>
      </c>
      <c r="B2191" s="33">
        <f t="shared" ca="1" si="138"/>
        <v>32</v>
      </c>
      <c r="C2191">
        <f t="shared" si="139"/>
        <v>486</v>
      </c>
      <c r="D2191">
        <f t="shared" ca="1" si="143"/>
        <v>-1.4999999999999999E-2</v>
      </c>
      <c r="E2191">
        <f t="shared" ca="1" si="140"/>
        <v>0</v>
      </c>
      <c r="F2191">
        <f t="shared" ca="1" si="141"/>
        <v>31</v>
      </c>
      <c r="G2191">
        <f t="shared" ca="1" si="142"/>
        <v>32</v>
      </c>
      <c r="M2191">
        <v>1735</v>
      </c>
      <c r="N2191">
        <v>34.167999999999999</v>
      </c>
    </row>
    <row r="2192" spans="1:14">
      <c r="A2192" s="54">
        <f>formulas!O1032</f>
        <v>0</v>
      </c>
      <c r="B2192" s="33">
        <f t="shared" ca="1" si="138"/>
        <v>32</v>
      </c>
      <c r="C2192">
        <f t="shared" si="139"/>
        <v>486</v>
      </c>
      <c r="D2192">
        <f t="shared" ca="1" si="143"/>
        <v>-1.4999999999999999E-2</v>
      </c>
      <c r="E2192">
        <f t="shared" ca="1" si="140"/>
        <v>0</v>
      </c>
      <c r="F2192">
        <f t="shared" ca="1" si="141"/>
        <v>31</v>
      </c>
      <c r="G2192">
        <f t="shared" ca="1" si="142"/>
        <v>32</v>
      </c>
      <c r="M2192">
        <v>1736</v>
      </c>
      <c r="N2192">
        <v>34.189</v>
      </c>
    </row>
    <row r="2193" spans="1:14">
      <c r="A2193" s="54">
        <f>formulas!O1033</f>
        <v>0</v>
      </c>
      <c r="B2193" s="33">
        <f t="shared" ca="1" si="138"/>
        <v>32</v>
      </c>
      <c r="C2193">
        <f t="shared" si="139"/>
        <v>486</v>
      </c>
      <c r="D2193">
        <f t="shared" ca="1" si="143"/>
        <v>-1.4999999999999999E-2</v>
      </c>
      <c r="E2193">
        <f t="shared" ca="1" si="140"/>
        <v>0</v>
      </c>
      <c r="F2193">
        <f t="shared" ca="1" si="141"/>
        <v>31</v>
      </c>
      <c r="G2193">
        <f t="shared" ca="1" si="142"/>
        <v>32</v>
      </c>
      <c r="M2193">
        <v>1737</v>
      </c>
      <c r="N2193">
        <v>34.210999999999999</v>
      </c>
    </row>
    <row r="2194" spans="1:14">
      <c r="A2194" s="54">
        <f>formulas!O1034</f>
        <v>0</v>
      </c>
      <c r="B2194" s="33">
        <f t="shared" ca="1" si="138"/>
        <v>32</v>
      </c>
      <c r="C2194">
        <f t="shared" si="139"/>
        <v>486</v>
      </c>
      <c r="D2194">
        <f t="shared" ca="1" si="143"/>
        <v>-1.4999999999999999E-2</v>
      </c>
      <c r="E2194">
        <f t="shared" ca="1" si="140"/>
        <v>0</v>
      </c>
      <c r="F2194">
        <f t="shared" ca="1" si="141"/>
        <v>31</v>
      </c>
      <c r="G2194">
        <f t="shared" ca="1" si="142"/>
        <v>32</v>
      </c>
      <c r="M2194">
        <v>1738</v>
      </c>
      <c r="N2194">
        <v>34.231999999999999</v>
      </c>
    </row>
    <row r="2195" spans="1:14">
      <c r="A2195" s="54">
        <f>formulas!O1035</f>
        <v>0</v>
      </c>
      <c r="B2195" s="33">
        <f t="shared" ca="1" si="138"/>
        <v>32</v>
      </c>
      <c r="C2195">
        <f t="shared" si="139"/>
        <v>486</v>
      </c>
      <c r="D2195">
        <f t="shared" ca="1" si="143"/>
        <v>-1.4999999999999999E-2</v>
      </c>
      <c r="E2195">
        <f t="shared" ca="1" si="140"/>
        <v>0</v>
      </c>
      <c r="F2195">
        <f t="shared" ca="1" si="141"/>
        <v>31</v>
      </c>
      <c r="G2195">
        <f t="shared" ca="1" si="142"/>
        <v>32</v>
      </c>
      <c r="M2195">
        <v>1739</v>
      </c>
      <c r="N2195">
        <v>34.253999999999998</v>
      </c>
    </row>
    <row r="2196" spans="1:14">
      <c r="A2196" s="54">
        <f>formulas!O1036</f>
        <v>0</v>
      </c>
      <c r="B2196" s="33">
        <f t="shared" ca="1" si="138"/>
        <v>32</v>
      </c>
      <c r="C2196">
        <f t="shared" si="139"/>
        <v>486</v>
      </c>
      <c r="D2196">
        <f t="shared" ca="1" si="143"/>
        <v>-1.4999999999999999E-2</v>
      </c>
      <c r="E2196">
        <f t="shared" ca="1" si="140"/>
        <v>0</v>
      </c>
      <c r="F2196">
        <f t="shared" ca="1" si="141"/>
        <v>31</v>
      </c>
      <c r="G2196">
        <f t="shared" ca="1" si="142"/>
        <v>32</v>
      </c>
      <c r="M2196">
        <v>1740</v>
      </c>
      <c r="N2196">
        <v>34.276000000000003</v>
      </c>
    </row>
    <row r="2197" spans="1:14">
      <c r="A2197" s="54">
        <f>formulas!O1037</f>
        <v>0</v>
      </c>
      <c r="B2197" s="33">
        <f t="shared" ref="B2197:B2260" ca="1" si="144">(A2197-D2197)/(E2197-D2197)*(G2197-F2197)+F2197</f>
        <v>32</v>
      </c>
      <c r="C2197">
        <f t="shared" ref="C2197:C2260" si="145">COUNTIF($N$2:$N$25400,"&lt;"&amp;A2197)</f>
        <v>486</v>
      </c>
      <c r="D2197">
        <f t="shared" ca="1" si="143"/>
        <v>-1.4999999999999999E-2</v>
      </c>
      <c r="E2197">
        <f t="shared" ref="E2197:E2260" ca="1" si="146">INDIRECT(ADDRESS(C2197+2,14))</f>
        <v>0</v>
      </c>
      <c r="F2197">
        <f t="shared" ref="F2197:F2260" ca="1" si="147">INDIRECT(ADDRESS(C2197+1,13))</f>
        <v>31</v>
      </c>
      <c r="G2197">
        <f t="shared" ref="G2197:G2260" ca="1" si="148">INDIRECT(ADDRESS(C2197+2,13))</f>
        <v>32</v>
      </c>
      <c r="M2197">
        <v>1741</v>
      </c>
      <c r="N2197">
        <v>34.296999999999997</v>
      </c>
    </row>
    <row r="2198" spans="1:14">
      <c r="A2198" s="54">
        <f>formulas!O1038</f>
        <v>0</v>
      </c>
      <c r="B2198" s="33">
        <f t="shared" ca="1" si="144"/>
        <v>32</v>
      </c>
      <c r="C2198">
        <f t="shared" si="145"/>
        <v>486</v>
      </c>
      <c r="D2198">
        <f t="shared" ca="1" si="143"/>
        <v>-1.4999999999999999E-2</v>
      </c>
      <c r="E2198">
        <f t="shared" ca="1" si="146"/>
        <v>0</v>
      </c>
      <c r="F2198">
        <f t="shared" ca="1" si="147"/>
        <v>31</v>
      </c>
      <c r="G2198">
        <f t="shared" ca="1" si="148"/>
        <v>32</v>
      </c>
      <c r="M2198">
        <v>1742</v>
      </c>
      <c r="N2198">
        <v>34.319000000000003</v>
      </c>
    </row>
    <row r="2199" spans="1:14">
      <c r="A2199" s="54">
        <f>formulas!O1039</f>
        <v>0</v>
      </c>
      <c r="B2199" s="33">
        <f t="shared" ca="1" si="144"/>
        <v>32</v>
      </c>
      <c r="C2199">
        <f t="shared" si="145"/>
        <v>486</v>
      </c>
      <c r="D2199">
        <f t="shared" ca="1" si="143"/>
        <v>-1.4999999999999999E-2</v>
      </c>
      <c r="E2199">
        <f t="shared" ca="1" si="146"/>
        <v>0</v>
      </c>
      <c r="F2199">
        <f t="shared" ca="1" si="147"/>
        <v>31</v>
      </c>
      <c r="G2199">
        <f t="shared" ca="1" si="148"/>
        <v>32</v>
      </c>
      <c r="M2199">
        <v>1743</v>
      </c>
      <c r="N2199">
        <v>34.340000000000003</v>
      </c>
    </row>
    <row r="2200" spans="1:14">
      <c r="A2200" s="54">
        <f>formulas!O1040</f>
        <v>0</v>
      </c>
      <c r="B2200" s="33">
        <f t="shared" ca="1" si="144"/>
        <v>32</v>
      </c>
      <c r="C2200">
        <f t="shared" si="145"/>
        <v>486</v>
      </c>
      <c r="D2200">
        <f t="shared" ca="1" si="143"/>
        <v>-1.4999999999999999E-2</v>
      </c>
      <c r="E2200">
        <f t="shared" ca="1" si="146"/>
        <v>0</v>
      </c>
      <c r="F2200">
        <f t="shared" ca="1" si="147"/>
        <v>31</v>
      </c>
      <c r="G2200">
        <f t="shared" ca="1" si="148"/>
        <v>32</v>
      </c>
      <c r="M2200">
        <v>1744</v>
      </c>
      <c r="N2200">
        <v>34.362000000000002</v>
      </c>
    </row>
    <row r="2201" spans="1:14">
      <c r="A2201" s="54">
        <f>formulas!O1041</f>
        <v>0</v>
      </c>
      <c r="B2201" s="33">
        <f t="shared" ca="1" si="144"/>
        <v>32</v>
      </c>
      <c r="C2201">
        <f t="shared" si="145"/>
        <v>486</v>
      </c>
      <c r="D2201">
        <f t="shared" ca="1" si="143"/>
        <v>-1.4999999999999999E-2</v>
      </c>
      <c r="E2201">
        <f t="shared" ca="1" si="146"/>
        <v>0</v>
      </c>
      <c r="F2201">
        <f t="shared" ca="1" si="147"/>
        <v>31</v>
      </c>
      <c r="G2201">
        <f t="shared" ca="1" si="148"/>
        <v>32</v>
      </c>
      <c r="M2201">
        <v>1745</v>
      </c>
      <c r="N2201">
        <v>34.384</v>
      </c>
    </row>
    <row r="2202" spans="1:14">
      <c r="A2202" s="54">
        <f>formulas!O1042</f>
        <v>0</v>
      </c>
      <c r="B2202" s="33">
        <f t="shared" ca="1" si="144"/>
        <v>32</v>
      </c>
      <c r="C2202">
        <f t="shared" si="145"/>
        <v>486</v>
      </c>
      <c r="D2202">
        <f t="shared" ca="1" si="143"/>
        <v>-1.4999999999999999E-2</v>
      </c>
      <c r="E2202">
        <f t="shared" ca="1" si="146"/>
        <v>0</v>
      </c>
      <c r="F2202">
        <f t="shared" ca="1" si="147"/>
        <v>31</v>
      </c>
      <c r="G2202">
        <f t="shared" ca="1" si="148"/>
        <v>32</v>
      </c>
      <c r="M2202">
        <v>1746</v>
      </c>
      <c r="N2202">
        <v>34.405000000000001</v>
      </c>
    </row>
    <row r="2203" spans="1:14">
      <c r="A2203" s="54">
        <f>formulas!O1043</f>
        <v>0</v>
      </c>
      <c r="B2203" s="33">
        <f t="shared" ca="1" si="144"/>
        <v>32</v>
      </c>
      <c r="C2203">
        <f t="shared" si="145"/>
        <v>486</v>
      </c>
      <c r="D2203">
        <f t="shared" ca="1" si="143"/>
        <v>-1.4999999999999999E-2</v>
      </c>
      <c r="E2203">
        <f t="shared" ca="1" si="146"/>
        <v>0</v>
      </c>
      <c r="F2203">
        <f t="shared" ca="1" si="147"/>
        <v>31</v>
      </c>
      <c r="G2203">
        <f t="shared" ca="1" si="148"/>
        <v>32</v>
      </c>
      <c r="M2203">
        <v>1747</v>
      </c>
      <c r="N2203">
        <v>34.427</v>
      </c>
    </row>
    <row r="2204" spans="1:14">
      <c r="A2204" s="54">
        <f>formulas!O1044</f>
        <v>0</v>
      </c>
      <c r="B2204" s="33">
        <f t="shared" ca="1" si="144"/>
        <v>32</v>
      </c>
      <c r="C2204">
        <f t="shared" si="145"/>
        <v>486</v>
      </c>
      <c r="D2204">
        <f t="shared" ca="1" si="143"/>
        <v>-1.4999999999999999E-2</v>
      </c>
      <c r="E2204">
        <f t="shared" ca="1" si="146"/>
        <v>0</v>
      </c>
      <c r="F2204">
        <f t="shared" ca="1" si="147"/>
        <v>31</v>
      </c>
      <c r="G2204">
        <f t="shared" ca="1" si="148"/>
        <v>32</v>
      </c>
      <c r="M2204">
        <v>1748</v>
      </c>
      <c r="N2204">
        <v>34.448</v>
      </c>
    </row>
    <row r="2205" spans="1:14">
      <c r="A2205" s="54">
        <f>formulas!O1045</f>
        <v>0</v>
      </c>
      <c r="B2205" s="33">
        <f t="shared" ca="1" si="144"/>
        <v>32</v>
      </c>
      <c r="C2205">
        <f t="shared" si="145"/>
        <v>486</v>
      </c>
      <c r="D2205">
        <f t="shared" ca="1" si="143"/>
        <v>-1.4999999999999999E-2</v>
      </c>
      <c r="E2205">
        <f t="shared" ca="1" si="146"/>
        <v>0</v>
      </c>
      <c r="F2205">
        <f t="shared" ca="1" si="147"/>
        <v>31</v>
      </c>
      <c r="G2205">
        <f t="shared" ca="1" si="148"/>
        <v>32</v>
      </c>
      <c r="M2205">
        <v>1749</v>
      </c>
      <c r="N2205">
        <v>34.47</v>
      </c>
    </row>
    <row r="2206" spans="1:14">
      <c r="A2206" s="54">
        <f>formulas!O1046</f>
        <v>0</v>
      </c>
      <c r="B2206" s="33">
        <f t="shared" ca="1" si="144"/>
        <v>32</v>
      </c>
      <c r="C2206">
        <f t="shared" si="145"/>
        <v>486</v>
      </c>
      <c r="D2206">
        <f t="shared" ca="1" si="143"/>
        <v>-1.4999999999999999E-2</v>
      </c>
      <c r="E2206">
        <f t="shared" ca="1" si="146"/>
        <v>0</v>
      </c>
      <c r="F2206">
        <f t="shared" ca="1" si="147"/>
        <v>31</v>
      </c>
      <c r="G2206">
        <f t="shared" ca="1" si="148"/>
        <v>32</v>
      </c>
      <c r="M2206">
        <v>1750</v>
      </c>
      <c r="N2206">
        <v>34.491</v>
      </c>
    </row>
    <row r="2207" spans="1:14">
      <c r="A2207" s="54">
        <f>formulas!O1047</f>
        <v>0</v>
      </c>
      <c r="B2207" s="33">
        <f t="shared" ca="1" si="144"/>
        <v>32</v>
      </c>
      <c r="C2207">
        <f t="shared" si="145"/>
        <v>486</v>
      </c>
      <c r="D2207">
        <f t="shared" ca="1" si="143"/>
        <v>-1.4999999999999999E-2</v>
      </c>
      <c r="E2207">
        <f t="shared" ca="1" si="146"/>
        <v>0</v>
      </c>
      <c r="F2207">
        <f t="shared" ca="1" si="147"/>
        <v>31</v>
      </c>
      <c r="G2207">
        <f t="shared" ca="1" si="148"/>
        <v>32</v>
      </c>
      <c r="M2207">
        <v>1751</v>
      </c>
      <c r="N2207">
        <v>34.512999999999998</v>
      </c>
    </row>
    <row r="2208" spans="1:14">
      <c r="A2208" s="54">
        <f>formulas!O1048</f>
        <v>0</v>
      </c>
      <c r="B2208" s="33">
        <f t="shared" ca="1" si="144"/>
        <v>32</v>
      </c>
      <c r="C2208">
        <f t="shared" si="145"/>
        <v>486</v>
      </c>
      <c r="D2208">
        <f t="shared" ca="1" si="143"/>
        <v>-1.4999999999999999E-2</v>
      </c>
      <c r="E2208">
        <f t="shared" ca="1" si="146"/>
        <v>0</v>
      </c>
      <c r="F2208">
        <f t="shared" ca="1" si="147"/>
        <v>31</v>
      </c>
      <c r="G2208">
        <f t="shared" ca="1" si="148"/>
        <v>32</v>
      </c>
      <c r="M2208">
        <v>1752</v>
      </c>
      <c r="N2208">
        <v>34.534999999999997</v>
      </c>
    </row>
    <row r="2209" spans="1:14">
      <c r="A2209" s="54">
        <f>formulas!O1049</f>
        <v>0</v>
      </c>
      <c r="B2209" s="33">
        <f t="shared" ca="1" si="144"/>
        <v>32</v>
      </c>
      <c r="C2209">
        <f t="shared" si="145"/>
        <v>486</v>
      </c>
      <c r="D2209">
        <f t="shared" ca="1" si="143"/>
        <v>-1.4999999999999999E-2</v>
      </c>
      <c r="E2209">
        <f t="shared" ca="1" si="146"/>
        <v>0</v>
      </c>
      <c r="F2209">
        <f t="shared" ca="1" si="147"/>
        <v>31</v>
      </c>
      <c r="G2209">
        <f t="shared" ca="1" si="148"/>
        <v>32</v>
      </c>
      <c r="M2209">
        <v>1753</v>
      </c>
      <c r="N2209">
        <v>34.555999999999997</v>
      </c>
    </row>
    <row r="2210" spans="1:14">
      <c r="A2210" s="54">
        <f>formulas!O1050</f>
        <v>0</v>
      </c>
      <c r="B2210" s="33">
        <f t="shared" ca="1" si="144"/>
        <v>32</v>
      </c>
      <c r="C2210">
        <f t="shared" si="145"/>
        <v>486</v>
      </c>
      <c r="D2210">
        <f t="shared" ca="1" si="143"/>
        <v>-1.4999999999999999E-2</v>
      </c>
      <c r="E2210">
        <f t="shared" ca="1" si="146"/>
        <v>0</v>
      </c>
      <c r="F2210">
        <f t="shared" ca="1" si="147"/>
        <v>31</v>
      </c>
      <c r="G2210">
        <f t="shared" ca="1" si="148"/>
        <v>32</v>
      </c>
      <c r="M2210">
        <v>1754</v>
      </c>
      <c r="N2210">
        <v>34.578000000000003</v>
      </c>
    </row>
    <row r="2211" spans="1:14">
      <c r="A2211" s="54">
        <f>formulas!O1051</f>
        <v>0</v>
      </c>
      <c r="B2211" s="33">
        <f t="shared" ca="1" si="144"/>
        <v>32</v>
      </c>
      <c r="C2211">
        <f t="shared" si="145"/>
        <v>486</v>
      </c>
      <c r="D2211">
        <f t="shared" ca="1" si="143"/>
        <v>-1.4999999999999999E-2</v>
      </c>
      <c r="E2211">
        <f t="shared" ca="1" si="146"/>
        <v>0</v>
      </c>
      <c r="F2211">
        <f t="shared" ca="1" si="147"/>
        <v>31</v>
      </c>
      <c r="G2211">
        <f t="shared" ca="1" si="148"/>
        <v>32</v>
      </c>
      <c r="M2211">
        <v>1755</v>
      </c>
      <c r="N2211">
        <v>34.598999999999997</v>
      </c>
    </row>
    <row r="2212" spans="1:14">
      <c r="A2212" s="54">
        <f>formulas!O1052</f>
        <v>0</v>
      </c>
      <c r="B2212" s="33">
        <f t="shared" ca="1" si="144"/>
        <v>32</v>
      </c>
      <c r="C2212">
        <f t="shared" si="145"/>
        <v>486</v>
      </c>
      <c r="D2212">
        <f t="shared" ca="1" si="143"/>
        <v>-1.4999999999999999E-2</v>
      </c>
      <c r="E2212">
        <f t="shared" ca="1" si="146"/>
        <v>0</v>
      </c>
      <c r="F2212">
        <f t="shared" ca="1" si="147"/>
        <v>31</v>
      </c>
      <c r="G2212">
        <f t="shared" ca="1" si="148"/>
        <v>32</v>
      </c>
      <c r="M2212">
        <v>1756</v>
      </c>
      <c r="N2212">
        <v>34.621000000000002</v>
      </c>
    </row>
    <row r="2213" spans="1:14">
      <c r="A2213" s="54">
        <f>formulas!O1053</f>
        <v>0</v>
      </c>
      <c r="B2213" s="33">
        <f t="shared" ca="1" si="144"/>
        <v>32</v>
      </c>
      <c r="C2213">
        <f t="shared" si="145"/>
        <v>486</v>
      </c>
      <c r="D2213">
        <f t="shared" ca="1" si="143"/>
        <v>-1.4999999999999999E-2</v>
      </c>
      <c r="E2213">
        <f t="shared" ca="1" si="146"/>
        <v>0</v>
      </c>
      <c r="F2213">
        <f t="shared" ca="1" si="147"/>
        <v>31</v>
      </c>
      <c r="G2213">
        <f t="shared" ca="1" si="148"/>
        <v>32</v>
      </c>
      <c r="M2213">
        <v>1757</v>
      </c>
      <c r="N2213">
        <v>34.642000000000003</v>
      </c>
    </row>
    <row r="2214" spans="1:14">
      <c r="A2214" s="54">
        <f>formulas!O1054</f>
        <v>0</v>
      </c>
      <c r="B2214" s="33">
        <f t="shared" ca="1" si="144"/>
        <v>32</v>
      </c>
      <c r="C2214">
        <f t="shared" si="145"/>
        <v>486</v>
      </c>
      <c r="D2214">
        <f t="shared" ca="1" si="143"/>
        <v>-1.4999999999999999E-2</v>
      </c>
      <c r="E2214">
        <f t="shared" ca="1" si="146"/>
        <v>0</v>
      </c>
      <c r="F2214">
        <f t="shared" ca="1" si="147"/>
        <v>31</v>
      </c>
      <c r="G2214">
        <f t="shared" ca="1" si="148"/>
        <v>32</v>
      </c>
      <c r="M2214">
        <v>1758</v>
      </c>
      <c r="N2214">
        <v>34.664000000000001</v>
      </c>
    </row>
    <row r="2215" spans="1:14">
      <c r="A2215" s="54">
        <f>formulas!O1055</f>
        <v>0</v>
      </c>
      <c r="B2215" s="33">
        <f t="shared" ca="1" si="144"/>
        <v>32</v>
      </c>
      <c r="C2215">
        <f t="shared" si="145"/>
        <v>486</v>
      </c>
      <c r="D2215">
        <f t="shared" ca="1" si="143"/>
        <v>-1.4999999999999999E-2</v>
      </c>
      <c r="E2215">
        <f t="shared" ca="1" si="146"/>
        <v>0</v>
      </c>
      <c r="F2215">
        <f t="shared" ca="1" si="147"/>
        <v>31</v>
      </c>
      <c r="G2215">
        <f t="shared" ca="1" si="148"/>
        <v>32</v>
      </c>
      <c r="M2215">
        <v>1759</v>
      </c>
      <c r="N2215">
        <v>34.686</v>
      </c>
    </row>
    <row r="2216" spans="1:14">
      <c r="A2216" s="54">
        <f>formulas!O1056</f>
        <v>0</v>
      </c>
      <c r="B2216" s="33">
        <f t="shared" ca="1" si="144"/>
        <v>32</v>
      </c>
      <c r="C2216">
        <f t="shared" si="145"/>
        <v>486</v>
      </c>
      <c r="D2216">
        <f t="shared" ca="1" si="143"/>
        <v>-1.4999999999999999E-2</v>
      </c>
      <c r="E2216">
        <f t="shared" ca="1" si="146"/>
        <v>0</v>
      </c>
      <c r="F2216">
        <f t="shared" ca="1" si="147"/>
        <v>31</v>
      </c>
      <c r="G2216">
        <f t="shared" ca="1" si="148"/>
        <v>32</v>
      </c>
      <c r="M2216">
        <v>1760</v>
      </c>
      <c r="N2216">
        <v>34.707000000000001</v>
      </c>
    </row>
    <row r="2217" spans="1:14">
      <c r="A2217" s="54">
        <f>formulas!O1057</f>
        <v>0</v>
      </c>
      <c r="B2217" s="33">
        <f t="shared" ca="1" si="144"/>
        <v>32</v>
      </c>
      <c r="C2217">
        <f t="shared" si="145"/>
        <v>486</v>
      </c>
      <c r="D2217">
        <f t="shared" ca="1" si="143"/>
        <v>-1.4999999999999999E-2</v>
      </c>
      <c r="E2217">
        <f t="shared" ca="1" si="146"/>
        <v>0</v>
      </c>
      <c r="F2217">
        <f t="shared" ca="1" si="147"/>
        <v>31</v>
      </c>
      <c r="G2217">
        <f t="shared" ca="1" si="148"/>
        <v>32</v>
      </c>
      <c r="M2217">
        <v>1761</v>
      </c>
      <c r="N2217">
        <v>34.728999999999999</v>
      </c>
    </row>
    <row r="2218" spans="1:14">
      <c r="A2218" s="54">
        <f>formulas!O1058</f>
        <v>0</v>
      </c>
      <c r="B2218" s="33">
        <f t="shared" ca="1" si="144"/>
        <v>32</v>
      </c>
      <c r="C2218">
        <f t="shared" si="145"/>
        <v>486</v>
      </c>
      <c r="D2218">
        <f t="shared" ca="1" si="143"/>
        <v>-1.4999999999999999E-2</v>
      </c>
      <c r="E2218">
        <f t="shared" ca="1" si="146"/>
        <v>0</v>
      </c>
      <c r="F2218">
        <f t="shared" ca="1" si="147"/>
        <v>31</v>
      </c>
      <c r="G2218">
        <f t="shared" ca="1" si="148"/>
        <v>32</v>
      </c>
      <c r="M2218">
        <v>1762</v>
      </c>
      <c r="N2218">
        <v>34.75</v>
      </c>
    </row>
    <row r="2219" spans="1:14">
      <c r="A2219" s="54">
        <f>formulas!O1059</f>
        <v>0</v>
      </c>
      <c r="B2219" s="33">
        <f t="shared" ca="1" si="144"/>
        <v>32</v>
      </c>
      <c r="C2219">
        <f t="shared" si="145"/>
        <v>486</v>
      </c>
      <c r="D2219">
        <f t="shared" ca="1" si="143"/>
        <v>-1.4999999999999999E-2</v>
      </c>
      <c r="E2219">
        <f t="shared" ca="1" si="146"/>
        <v>0</v>
      </c>
      <c r="F2219">
        <f t="shared" ca="1" si="147"/>
        <v>31</v>
      </c>
      <c r="G2219">
        <f t="shared" ca="1" si="148"/>
        <v>32</v>
      </c>
      <c r="M2219">
        <v>1763</v>
      </c>
      <c r="N2219">
        <v>34.771999999999998</v>
      </c>
    </row>
    <row r="2220" spans="1:14">
      <c r="A2220" s="54">
        <f>formulas!O1060</f>
        <v>0</v>
      </c>
      <c r="B2220" s="33">
        <f t="shared" ca="1" si="144"/>
        <v>32</v>
      </c>
      <c r="C2220">
        <f t="shared" si="145"/>
        <v>486</v>
      </c>
      <c r="D2220">
        <f t="shared" ca="1" si="143"/>
        <v>-1.4999999999999999E-2</v>
      </c>
      <c r="E2220">
        <f t="shared" ca="1" si="146"/>
        <v>0</v>
      </c>
      <c r="F2220">
        <f t="shared" ca="1" si="147"/>
        <v>31</v>
      </c>
      <c r="G2220">
        <f t="shared" ca="1" si="148"/>
        <v>32</v>
      </c>
      <c r="M2220">
        <v>1764</v>
      </c>
      <c r="N2220">
        <v>34.792999999999999</v>
      </c>
    </row>
    <row r="2221" spans="1:14">
      <c r="A2221" s="54">
        <f>formulas!O1061</f>
        <v>0</v>
      </c>
      <c r="B2221" s="33">
        <f t="shared" ca="1" si="144"/>
        <v>32</v>
      </c>
      <c r="C2221">
        <f t="shared" si="145"/>
        <v>486</v>
      </c>
      <c r="D2221">
        <f t="shared" ca="1" si="143"/>
        <v>-1.4999999999999999E-2</v>
      </c>
      <c r="E2221">
        <f t="shared" ca="1" si="146"/>
        <v>0</v>
      </c>
      <c r="F2221">
        <f t="shared" ca="1" si="147"/>
        <v>31</v>
      </c>
      <c r="G2221">
        <f t="shared" ca="1" si="148"/>
        <v>32</v>
      </c>
      <c r="M2221">
        <v>1765</v>
      </c>
      <c r="N2221">
        <v>34.814999999999998</v>
      </c>
    </row>
    <row r="2222" spans="1:14">
      <c r="A2222" s="54">
        <f>formulas!O1062</f>
        <v>0</v>
      </c>
      <c r="B2222" s="33">
        <f t="shared" ca="1" si="144"/>
        <v>32</v>
      </c>
      <c r="C2222">
        <f t="shared" si="145"/>
        <v>486</v>
      </c>
      <c r="D2222">
        <f t="shared" ca="1" si="143"/>
        <v>-1.4999999999999999E-2</v>
      </c>
      <c r="E2222">
        <f t="shared" ca="1" si="146"/>
        <v>0</v>
      </c>
      <c r="F2222">
        <f t="shared" ca="1" si="147"/>
        <v>31</v>
      </c>
      <c r="G2222">
        <f t="shared" ca="1" si="148"/>
        <v>32</v>
      </c>
      <c r="M2222">
        <v>1766</v>
      </c>
      <c r="N2222">
        <v>34.835999999999999</v>
      </c>
    </row>
    <row r="2223" spans="1:14">
      <c r="A2223" s="54">
        <f>formulas!O1063</f>
        <v>0</v>
      </c>
      <c r="B2223" s="33">
        <f t="shared" ca="1" si="144"/>
        <v>32</v>
      </c>
      <c r="C2223">
        <f t="shared" si="145"/>
        <v>486</v>
      </c>
      <c r="D2223">
        <f t="shared" ca="1" si="143"/>
        <v>-1.4999999999999999E-2</v>
      </c>
      <c r="E2223">
        <f t="shared" ca="1" si="146"/>
        <v>0</v>
      </c>
      <c r="F2223">
        <f t="shared" ca="1" si="147"/>
        <v>31</v>
      </c>
      <c r="G2223">
        <f t="shared" ca="1" si="148"/>
        <v>32</v>
      </c>
      <c r="M2223">
        <v>1767</v>
      </c>
      <c r="N2223">
        <v>34.857999999999997</v>
      </c>
    </row>
    <row r="2224" spans="1:14">
      <c r="A2224" s="54">
        <f>formulas!O1064</f>
        <v>0</v>
      </c>
      <c r="B2224" s="33">
        <f t="shared" ca="1" si="144"/>
        <v>32</v>
      </c>
      <c r="C2224">
        <f t="shared" si="145"/>
        <v>486</v>
      </c>
      <c r="D2224">
        <f t="shared" ca="1" si="143"/>
        <v>-1.4999999999999999E-2</v>
      </c>
      <c r="E2224">
        <f t="shared" ca="1" si="146"/>
        <v>0</v>
      </c>
      <c r="F2224">
        <f t="shared" ca="1" si="147"/>
        <v>31</v>
      </c>
      <c r="G2224">
        <f t="shared" ca="1" si="148"/>
        <v>32</v>
      </c>
      <c r="M2224">
        <v>1768</v>
      </c>
      <c r="N2224">
        <v>34.878999999999998</v>
      </c>
    </row>
    <row r="2225" spans="1:14">
      <c r="A2225" s="54">
        <f>formulas!O1065</f>
        <v>0</v>
      </c>
      <c r="B2225" s="33">
        <f t="shared" ca="1" si="144"/>
        <v>32</v>
      </c>
      <c r="C2225">
        <f t="shared" si="145"/>
        <v>486</v>
      </c>
      <c r="D2225">
        <f t="shared" ref="D2225:D2288" ca="1" si="149">INDIRECT(ADDRESS(C2225+1,14))</f>
        <v>-1.4999999999999999E-2</v>
      </c>
      <c r="E2225">
        <f t="shared" ca="1" si="146"/>
        <v>0</v>
      </c>
      <c r="F2225">
        <f t="shared" ca="1" si="147"/>
        <v>31</v>
      </c>
      <c r="G2225">
        <f t="shared" ca="1" si="148"/>
        <v>32</v>
      </c>
      <c r="M2225">
        <v>1769</v>
      </c>
      <c r="N2225">
        <v>34.901000000000003</v>
      </c>
    </row>
    <row r="2226" spans="1:14">
      <c r="A2226" s="54">
        <f>formulas!O1066</f>
        <v>0</v>
      </c>
      <c r="B2226" s="33">
        <f t="shared" ca="1" si="144"/>
        <v>32</v>
      </c>
      <c r="C2226">
        <f t="shared" si="145"/>
        <v>486</v>
      </c>
      <c r="D2226">
        <f t="shared" ca="1" si="149"/>
        <v>-1.4999999999999999E-2</v>
      </c>
      <c r="E2226">
        <f t="shared" ca="1" si="146"/>
        <v>0</v>
      </c>
      <c r="F2226">
        <f t="shared" ca="1" si="147"/>
        <v>31</v>
      </c>
      <c r="G2226">
        <f t="shared" ca="1" si="148"/>
        <v>32</v>
      </c>
      <c r="M2226">
        <v>1770</v>
      </c>
      <c r="N2226">
        <v>34.923000000000002</v>
      </c>
    </row>
    <row r="2227" spans="1:14">
      <c r="A2227" s="54">
        <f>formulas!O1067</f>
        <v>0</v>
      </c>
      <c r="B2227" s="33">
        <f t="shared" ca="1" si="144"/>
        <v>32</v>
      </c>
      <c r="C2227">
        <f t="shared" si="145"/>
        <v>486</v>
      </c>
      <c r="D2227">
        <f t="shared" ca="1" si="149"/>
        <v>-1.4999999999999999E-2</v>
      </c>
      <c r="E2227">
        <f t="shared" ca="1" si="146"/>
        <v>0</v>
      </c>
      <c r="F2227">
        <f t="shared" ca="1" si="147"/>
        <v>31</v>
      </c>
      <c r="G2227">
        <f t="shared" ca="1" si="148"/>
        <v>32</v>
      </c>
      <c r="M2227">
        <v>1771</v>
      </c>
      <c r="N2227">
        <v>34.944000000000003</v>
      </c>
    </row>
    <row r="2228" spans="1:14">
      <c r="A2228" s="54">
        <f>formulas!O1068</f>
        <v>0</v>
      </c>
      <c r="B2228" s="33">
        <f t="shared" ca="1" si="144"/>
        <v>32</v>
      </c>
      <c r="C2228">
        <f t="shared" si="145"/>
        <v>486</v>
      </c>
      <c r="D2228">
        <f t="shared" ca="1" si="149"/>
        <v>-1.4999999999999999E-2</v>
      </c>
      <c r="E2228">
        <f t="shared" ca="1" si="146"/>
        <v>0</v>
      </c>
      <c r="F2228">
        <f t="shared" ca="1" si="147"/>
        <v>31</v>
      </c>
      <c r="G2228">
        <f t="shared" ca="1" si="148"/>
        <v>32</v>
      </c>
      <c r="M2228">
        <v>1772</v>
      </c>
      <c r="N2228">
        <v>34.966000000000001</v>
      </c>
    </row>
    <row r="2229" spans="1:14">
      <c r="A2229" s="54">
        <f>formulas!O1069</f>
        <v>0</v>
      </c>
      <c r="B2229" s="33">
        <f t="shared" ca="1" si="144"/>
        <v>32</v>
      </c>
      <c r="C2229">
        <f t="shared" si="145"/>
        <v>486</v>
      </c>
      <c r="D2229">
        <f t="shared" ca="1" si="149"/>
        <v>-1.4999999999999999E-2</v>
      </c>
      <c r="E2229">
        <f t="shared" ca="1" si="146"/>
        <v>0</v>
      </c>
      <c r="F2229">
        <f t="shared" ca="1" si="147"/>
        <v>31</v>
      </c>
      <c r="G2229">
        <f t="shared" ca="1" si="148"/>
        <v>32</v>
      </c>
      <c r="M2229">
        <v>1773</v>
      </c>
      <c r="N2229">
        <v>34.987000000000002</v>
      </c>
    </row>
    <row r="2230" spans="1:14">
      <c r="A2230" s="54">
        <f>formulas!O1070</f>
        <v>0</v>
      </c>
      <c r="B2230" s="33">
        <f t="shared" ca="1" si="144"/>
        <v>32</v>
      </c>
      <c r="C2230">
        <f t="shared" si="145"/>
        <v>486</v>
      </c>
      <c r="D2230">
        <f t="shared" ca="1" si="149"/>
        <v>-1.4999999999999999E-2</v>
      </c>
      <c r="E2230">
        <f t="shared" ca="1" si="146"/>
        <v>0</v>
      </c>
      <c r="F2230">
        <f t="shared" ca="1" si="147"/>
        <v>31</v>
      </c>
      <c r="G2230">
        <f t="shared" ca="1" si="148"/>
        <v>32</v>
      </c>
      <c r="M2230">
        <v>1774</v>
      </c>
      <c r="N2230">
        <v>35.009</v>
      </c>
    </row>
    <row r="2231" spans="1:14">
      <c r="A2231" s="54">
        <f>formulas!O1071</f>
        <v>0</v>
      </c>
      <c r="B2231" s="33">
        <f t="shared" ca="1" si="144"/>
        <v>32</v>
      </c>
      <c r="C2231">
        <f t="shared" si="145"/>
        <v>486</v>
      </c>
      <c r="D2231">
        <f t="shared" ca="1" si="149"/>
        <v>-1.4999999999999999E-2</v>
      </c>
      <c r="E2231">
        <f t="shared" ca="1" si="146"/>
        <v>0</v>
      </c>
      <c r="F2231">
        <f t="shared" ca="1" si="147"/>
        <v>31</v>
      </c>
      <c r="G2231">
        <f t="shared" ca="1" si="148"/>
        <v>32</v>
      </c>
      <c r="M2231">
        <v>1775</v>
      </c>
      <c r="N2231">
        <v>35.03</v>
      </c>
    </row>
    <row r="2232" spans="1:14">
      <c r="A2232" s="54">
        <f>formulas!O1072</f>
        <v>0</v>
      </c>
      <c r="B2232" s="33">
        <f t="shared" ca="1" si="144"/>
        <v>32</v>
      </c>
      <c r="C2232">
        <f t="shared" si="145"/>
        <v>486</v>
      </c>
      <c r="D2232">
        <f t="shared" ca="1" si="149"/>
        <v>-1.4999999999999999E-2</v>
      </c>
      <c r="E2232">
        <f t="shared" ca="1" si="146"/>
        <v>0</v>
      </c>
      <c r="F2232">
        <f t="shared" ca="1" si="147"/>
        <v>31</v>
      </c>
      <c r="G2232">
        <f t="shared" ca="1" si="148"/>
        <v>32</v>
      </c>
      <c r="M2232">
        <v>1776</v>
      </c>
      <c r="N2232">
        <v>35.052</v>
      </c>
    </row>
    <row r="2233" spans="1:14">
      <c r="A2233" s="54">
        <f>formulas!O1073</f>
        <v>0</v>
      </c>
      <c r="B2233" s="33">
        <f t="shared" ca="1" si="144"/>
        <v>32</v>
      </c>
      <c r="C2233">
        <f t="shared" si="145"/>
        <v>486</v>
      </c>
      <c r="D2233">
        <f t="shared" ca="1" si="149"/>
        <v>-1.4999999999999999E-2</v>
      </c>
      <c r="E2233">
        <f t="shared" ca="1" si="146"/>
        <v>0</v>
      </c>
      <c r="F2233">
        <f t="shared" ca="1" si="147"/>
        <v>31</v>
      </c>
      <c r="G2233">
        <f t="shared" ca="1" si="148"/>
        <v>32</v>
      </c>
      <c r="M2233">
        <v>1777</v>
      </c>
      <c r="N2233">
        <v>35.073</v>
      </c>
    </row>
    <row r="2234" spans="1:14">
      <c r="A2234" s="54">
        <f>formulas!O1074</f>
        <v>0</v>
      </c>
      <c r="B2234" s="33">
        <f t="shared" ca="1" si="144"/>
        <v>32</v>
      </c>
      <c r="C2234">
        <f t="shared" si="145"/>
        <v>486</v>
      </c>
      <c r="D2234">
        <f t="shared" ca="1" si="149"/>
        <v>-1.4999999999999999E-2</v>
      </c>
      <c r="E2234">
        <f t="shared" ca="1" si="146"/>
        <v>0</v>
      </c>
      <c r="F2234">
        <f t="shared" ca="1" si="147"/>
        <v>31</v>
      </c>
      <c r="G2234">
        <f t="shared" ca="1" si="148"/>
        <v>32</v>
      </c>
      <c r="M2234">
        <v>1778</v>
      </c>
      <c r="N2234">
        <v>35.094999999999999</v>
      </c>
    </row>
    <row r="2235" spans="1:14">
      <c r="A2235" s="54">
        <f>formulas!O1075</f>
        <v>0</v>
      </c>
      <c r="B2235" s="33">
        <f t="shared" ca="1" si="144"/>
        <v>32</v>
      </c>
      <c r="C2235">
        <f t="shared" si="145"/>
        <v>486</v>
      </c>
      <c r="D2235">
        <f t="shared" ca="1" si="149"/>
        <v>-1.4999999999999999E-2</v>
      </c>
      <c r="E2235">
        <f t="shared" ca="1" si="146"/>
        <v>0</v>
      </c>
      <c r="F2235">
        <f t="shared" ca="1" si="147"/>
        <v>31</v>
      </c>
      <c r="G2235">
        <f t="shared" ca="1" si="148"/>
        <v>32</v>
      </c>
      <c r="M2235">
        <v>1779</v>
      </c>
      <c r="N2235">
        <v>35.116</v>
      </c>
    </row>
    <row r="2236" spans="1:14">
      <c r="A2236" s="54">
        <f>formulas!O1076</f>
        <v>0</v>
      </c>
      <c r="B2236" s="33">
        <f t="shared" ca="1" si="144"/>
        <v>32</v>
      </c>
      <c r="C2236">
        <f t="shared" si="145"/>
        <v>486</v>
      </c>
      <c r="D2236">
        <f t="shared" ca="1" si="149"/>
        <v>-1.4999999999999999E-2</v>
      </c>
      <c r="E2236">
        <f t="shared" ca="1" si="146"/>
        <v>0</v>
      </c>
      <c r="F2236">
        <f t="shared" ca="1" si="147"/>
        <v>31</v>
      </c>
      <c r="G2236">
        <f t="shared" ca="1" si="148"/>
        <v>32</v>
      </c>
      <c r="M2236">
        <v>1780</v>
      </c>
      <c r="N2236">
        <v>35.137999999999998</v>
      </c>
    </row>
    <row r="2237" spans="1:14">
      <c r="A2237" s="54">
        <f>formulas!O1077</f>
        <v>0</v>
      </c>
      <c r="B2237" s="33">
        <f t="shared" ca="1" si="144"/>
        <v>32</v>
      </c>
      <c r="C2237">
        <f t="shared" si="145"/>
        <v>486</v>
      </c>
      <c r="D2237">
        <f t="shared" ca="1" si="149"/>
        <v>-1.4999999999999999E-2</v>
      </c>
      <c r="E2237">
        <f t="shared" ca="1" si="146"/>
        <v>0</v>
      </c>
      <c r="F2237">
        <f t="shared" ca="1" si="147"/>
        <v>31</v>
      </c>
      <c r="G2237">
        <f t="shared" ca="1" si="148"/>
        <v>32</v>
      </c>
      <c r="M2237">
        <v>1781</v>
      </c>
      <c r="N2237">
        <v>35.159999999999997</v>
      </c>
    </row>
    <row r="2238" spans="1:14">
      <c r="A2238" s="54">
        <f>formulas!O1078</f>
        <v>0</v>
      </c>
      <c r="B2238" s="33">
        <f t="shared" ca="1" si="144"/>
        <v>32</v>
      </c>
      <c r="C2238">
        <f t="shared" si="145"/>
        <v>486</v>
      </c>
      <c r="D2238">
        <f t="shared" ca="1" si="149"/>
        <v>-1.4999999999999999E-2</v>
      </c>
      <c r="E2238">
        <f t="shared" ca="1" si="146"/>
        <v>0</v>
      </c>
      <c r="F2238">
        <f t="shared" ca="1" si="147"/>
        <v>31</v>
      </c>
      <c r="G2238">
        <f t="shared" ca="1" si="148"/>
        <v>32</v>
      </c>
      <c r="M2238">
        <v>1782</v>
      </c>
      <c r="N2238">
        <v>35.180999999999997</v>
      </c>
    </row>
    <row r="2239" spans="1:14">
      <c r="A2239" s="54">
        <f>formulas!O1079</f>
        <v>0</v>
      </c>
      <c r="B2239" s="33">
        <f t="shared" ca="1" si="144"/>
        <v>32</v>
      </c>
      <c r="C2239">
        <f t="shared" si="145"/>
        <v>486</v>
      </c>
      <c r="D2239">
        <f t="shared" ca="1" si="149"/>
        <v>-1.4999999999999999E-2</v>
      </c>
      <c r="E2239">
        <f t="shared" ca="1" si="146"/>
        <v>0</v>
      </c>
      <c r="F2239">
        <f t="shared" ca="1" si="147"/>
        <v>31</v>
      </c>
      <c r="G2239">
        <f t="shared" ca="1" si="148"/>
        <v>32</v>
      </c>
      <c r="M2239">
        <v>1783</v>
      </c>
      <c r="N2239">
        <v>35.203000000000003</v>
      </c>
    </row>
    <row r="2240" spans="1:14">
      <c r="A2240" s="54">
        <f>formulas!O1080</f>
        <v>0</v>
      </c>
      <c r="B2240" s="33">
        <f t="shared" ca="1" si="144"/>
        <v>32</v>
      </c>
      <c r="C2240">
        <f t="shared" si="145"/>
        <v>486</v>
      </c>
      <c r="D2240">
        <f t="shared" ca="1" si="149"/>
        <v>-1.4999999999999999E-2</v>
      </c>
      <c r="E2240">
        <f t="shared" ca="1" si="146"/>
        <v>0</v>
      </c>
      <c r="F2240">
        <f t="shared" ca="1" si="147"/>
        <v>31</v>
      </c>
      <c r="G2240">
        <f t="shared" ca="1" si="148"/>
        <v>32</v>
      </c>
      <c r="M2240">
        <v>1784</v>
      </c>
      <c r="N2240">
        <v>35.223999999999997</v>
      </c>
    </row>
    <row r="2241" spans="1:14">
      <c r="A2241" s="54">
        <f>formulas!O1081</f>
        <v>0</v>
      </c>
      <c r="B2241" s="33">
        <f t="shared" ca="1" si="144"/>
        <v>32</v>
      </c>
      <c r="C2241">
        <f t="shared" si="145"/>
        <v>486</v>
      </c>
      <c r="D2241">
        <f t="shared" ca="1" si="149"/>
        <v>-1.4999999999999999E-2</v>
      </c>
      <c r="E2241">
        <f t="shared" ca="1" si="146"/>
        <v>0</v>
      </c>
      <c r="F2241">
        <f t="shared" ca="1" si="147"/>
        <v>31</v>
      </c>
      <c r="G2241">
        <f t="shared" ca="1" si="148"/>
        <v>32</v>
      </c>
      <c r="M2241">
        <v>1785</v>
      </c>
      <c r="N2241">
        <v>35.246000000000002</v>
      </c>
    </row>
    <row r="2242" spans="1:14">
      <c r="A2242" s="54">
        <f>formulas!O1082</f>
        <v>0</v>
      </c>
      <c r="B2242" s="33">
        <f t="shared" ca="1" si="144"/>
        <v>32</v>
      </c>
      <c r="C2242">
        <f t="shared" si="145"/>
        <v>486</v>
      </c>
      <c r="D2242">
        <f t="shared" ca="1" si="149"/>
        <v>-1.4999999999999999E-2</v>
      </c>
      <c r="E2242">
        <f t="shared" ca="1" si="146"/>
        <v>0</v>
      </c>
      <c r="F2242">
        <f t="shared" ca="1" si="147"/>
        <v>31</v>
      </c>
      <c r="G2242">
        <f t="shared" ca="1" si="148"/>
        <v>32</v>
      </c>
      <c r="M2242">
        <v>1786</v>
      </c>
      <c r="N2242">
        <v>35.267000000000003</v>
      </c>
    </row>
    <row r="2243" spans="1:14">
      <c r="A2243" s="54">
        <f>formulas!O1083</f>
        <v>0</v>
      </c>
      <c r="B2243" s="33">
        <f t="shared" ca="1" si="144"/>
        <v>32</v>
      </c>
      <c r="C2243">
        <f t="shared" si="145"/>
        <v>486</v>
      </c>
      <c r="D2243">
        <f t="shared" ca="1" si="149"/>
        <v>-1.4999999999999999E-2</v>
      </c>
      <c r="E2243">
        <f t="shared" ca="1" si="146"/>
        <v>0</v>
      </c>
      <c r="F2243">
        <f t="shared" ca="1" si="147"/>
        <v>31</v>
      </c>
      <c r="G2243">
        <f t="shared" ca="1" si="148"/>
        <v>32</v>
      </c>
      <c r="M2243">
        <v>1787</v>
      </c>
      <c r="N2243">
        <v>35.289000000000001</v>
      </c>
    </row>
    <row r="2244" spans="1:14">
      <c r="A2244" s="54">
        <f>formulas!O1084</f>
        <v>0</v>
      </c>
      <c r="B2244" s="33">
        <f t="shared" ca="1" si="144"/>
        <v>32</v>
      </c>
      <c r="C2244">
        <f t="shared" si="145"/>
        <v>486</v>
      </c>
      <c r="D2244">
        <f t="shared" ca="1" si="149"/>
        <v>-1.4999999999999999E-2</v>
      </c>
      <c r="E2244">
        <f t="shared" ca="1" si="146"/>
        <v>0</v>
      </c>
      <c r="F2244">
        <f t="shared" ca="1" si="147"/>
        <v>31</v>
      </c>
      <c r="G2244">
        <f t="shared" ca="1" si="148"/>
        <v>32</v>
      </c>
      <c r="M2244">
        <v>1788</v>
      </c>
      <c r="N2244">
        <v>35.31</v>
      </c>
    </row>
    <row r="2245" spans="1:14">
      <c r="A2245" s="54">
        <f>formulas!O1085</f>
        <v>0</v>
      </c>
      <c r="B2245" s="33">
        <f t="shared" ca="1" si="144"/>
        <v>32</v>
      </c>
      <c r="C2245">
        <f t="shared" si="145"/>
        <v>486</v>
      </c>
      <c r="D2245">
        <f t="shared" ca="1" si="149"/>
        <v>-1.4999999999999999E-2</v>
      </c>
      <c r="E2245">
        <f t="shared" ca="1" si="146"/>
        <v>0</v>
      </c>
      <c r="F2245">
        <f t="shared" ca="1" si="147"/>
        <v>31</v>
      </c>
      <c r="G2245">
        <f t="shared" ca="1" si="148"/>
        <v>32</v>
      </c>
      <c r="M2245">
        <v>1789</v>
      </c>
      <c r="N2245">
        <v>35.332000000000001</v>
      </c>
    </row>
    <row r="2246" spans="1:14">
      <c r="A2246" s="54">
        <f>formulas!O1086</f>
        <v>0</v>
      </c>
      <c r="B2246" s="33">
        <f t="shared" ca="1" si="144"/>
        <v>32</v>
      </c>
      <c r="C2246">
        <f t="shared" si="145"/>
        <v>486</v>
      </c>
      <c r="D2246">
        <f t="shared" ca="1" si="149"/>
        <v>-1.4999999999999999E-2</v>
      </c>
      <c r="E2246">
        <f t="shared" ca="1" si="146"/>
        <v>0</v>
      </c>
      <c r="F2246">
        <f t="shared" ca="1" si="147"/>
        <v>31</v>
      </c>
      <c r="G2246">
        <f t="shared" ca="1" si="148"/>
        <v>32</v>
      </c>
      <c r="M2246">
        <v>1790</v>
      </c>
      <c r="N2246">
        <v>35.353000000000002</v>
      </c>
    </row>
    <row r="2247" spans="1:14">
      <c r="A2247" s="54">
        <f>formulas!O1087</f>
        <v>0</v>
      </c>
      <c r="B2247" s="33">
        <f t="shared" ca="1" si="144"/>
        <v>32</v>
      </c>
      <c r="C2247">
        <f t="shared" si="145"/>
        <v>486</v>
      </c>
      <c r="D2247">
        <f t="shared" ca="1" si="149"/>
        <v>-1.4999999999999999E-2</v>
      </c>
      <c r="E2247">
        <f t="shared" ca="1" si="146"/>
        <v>0</v>
      </c>
      <c r="F2247">
        <f t="shared" ca="1" si="147"/>
        <v>31</v>
      </c>
      <c r="G2247">
        <f t="shared" ca="1" si="148"/>
        <v>32</v>
      </c>
      <c r="M2247">
        <v>1791</v>
      </c>
      <c r="N2247">
        <v>35.375</v>
      </c>
    </row>
    <row r="2248" spans="1:14">
      <c r="A2248" s="54">
        <f>formulas!O1088</f>
        <v>0</v>
      </c>
      <c r="B2248" s="33">
        <f t="shared" ca="1" si="144"/>
        <v>32</v>
      </c>
      <c r="C2248">
        <f t="shared" si="145"/>
        <v>486</v>
      </c>
      <c r="D2248">
        <f t="shared" ca="1" si="149"/>
        <v>-1.4999999999999999E-2</v>
      </c>
      <c r="E2248">
        <f t="shared" ca="1" si="146"/>
        <v>0</v>
      </c>
      <c r="F2248">
        <f t="shared" ca="1" si="147"/>
        <v>31</v>
      </c>
      <c r="G2248">
        <f t="shared" ca="1" si="148"/>
        <v>32</v>
      </c>
      <c r="M2248">
        <v>1792</v>
      </c>
      <c r="N2248">
        <v>35.396000000000001</v>
      </c>
    </row>
    <row r="2249" spans="1:14">
      <c r="A2249" s="54">
        <f>formulas!O1089</f>
        <v>0</v>
      </c>
      <c r="B2249" s="33">
        <f t="shared" ca="1" si="144"/>
        <v>32</v>
      </c>
      <c r="C2249">
        <f t="shared" si="145"/>
        <v>486</v>
      </c>
      <c r="D2249">
        <f t="shared" ca="1" si="149"/>
        <v>-1.4999999999999999E-2</v>
      </c>
      <c r="E2249">
        <f t="shared" ca="1" si="146"/>
        <v>0</v>
      </c>
      <c r="F2249">
        <f t="shared" ca="1" si="147"/>
        <v>31</v>
      </c>
      <c r="G2249">
        <f t="shared" ca="1" si="148"/>
        <v>32</v>
      </c>
      <c r="M2249">
        <v>1793</v>
      </c>
      <c r="N2249">
        <v>35.417999999999999</v>
      </c>
    </row>
    <row r="2250" spans="1:14">
      <c r="A2250" s="54">
        <f>formulas!O1090</f>
        <v>0</v>
      </c>
      <c r="B2250" s="33">
        <f t="shared" ca="1" si="144"/>
        <v>32</v>
      </c>
      <c r="C2250">
        <f t="shared" si="145"/>
        <v>486</v>
      </c>
      <c r="D2250">
        <f t="shared" ca="1" si="149"/>
        <v>-1.4999999999999999E-2</v>
      </c>
      <c r="E2250">
        <f t="shared" ca="1" si="146"/>
        <v>0</v>
      </c>
      <c r="F2250">
        <f t="shared" ca="1" si="147"/>
        <v>31</v>
      </c>
      <c r="G2250">
        <f t="shared" ca="1" si="148"/>
        <v>32</v>
      </c>
      <c r="M2250">
        <v>1794</v>
      </c>
      <c r="N2250">
        <v>35.439</v>
      </c>
    </row>
    <row r="2251" spans="1:14">
      <c r="A2251" s="54">
        <f>formulas!O1091</f>
        <v>0</v>
      </c>
      <c r="B2251" s="33">
        <f t="shared" ca="1" si="144"/>
        <v>32</v>
      </c>
      <c r="C2251">
        <f t="shared" si="145"/>
        <v>486</v>
      </c>
      <c r="D2251">
        <f t="shared" ca="1" si="149"/>
        <v>-1.4999999999999999E-2</v>
      </c>
      <c r="E2251">
        <f t="shared" ca="1" si="146"/>
        <v>0</v>
      </c>
      <c r="F2251">
        <f t="shared" ca="1" si="147"/>
        <v>31</v>
      </c>
      <c r="G2251">
        <f t="shared" ca="1" si="148"/>
        <v>32</v>
      </c>
      <c r="M2251">
        <v>1795</v>
      </c>
      <c r="N2251">
        <v>35.460999999999999</v>
      </c>
    </row>
    <row r="2252" spans="1:14">
      <c r="A2252" s="54">
        <f>formulas!O1092</f>
        <v>0</v>
      </c>
      <c r="B2252" s="33">
        <f t="shared" ca="1" si="144"/>
        <v>32</v>
      </c>
      <c r="C2252">
        <f t="shared" si="145"/>
        <v>486</v>
      </c>
      <c r="D2252">
        <f t="shared" ca="1" si="149"/>
        <v>-1.4999999999999999E-2</v>
      </c>
      <c r="E2252">
        <f t="shared" ca="1" si="146"/>
        <v>0</v>
      </c>
      <c r="F2252">
        <f t="shared" ca="1" si="147"/>
        <v>31</v>
      </c>
      <c r="G2252">
        <f t="shared" ca="1" si="148"/>
        <v>32</v>
      </c>
      <c r="M2252">
        <v>1796</v>
      </c>
      <c r="N2252">
        <v>35.481999999999999</v>
      </c>
    </row>
    <row r="2253" spans="1:14">
      <c r="A2253" s="54">
        <f>formulas!O1093</f>
        <v>0</v>
      </c>
      <c r="B2253" s="33">
        <f t="shared" ca="1" si="144"/>
        <v>32</v>
      </c>
      <c r="C2253">
        <f t="shared" si="145"/>
        <v>486</v>
      </c>
      <c r="D2253">
        <f t="shared" ca="1" si="149"/>
        <v>-1.4999999999999999E-2</v>
      </c>
      <c r="E2253">
        <f t="shared" ca="1" si="146"/>
        <v>0</v>
      </c>
      <c r="F2253">
        <f t="shared" ca="1" si="147"/>
        <v>31</v>
      </c>
      <c r="G2253">
        <f t="shared" ca="1" si="148"/>
        <v>32</v>
      </c>
      <c r="M2253">
        <v>1797</v>
      </c>
      <c r="N2253">
        <v>35.503999999999998</v>
      </c>
    </row>
    <row r="2254" spans="1:14">
      <c r="A2254" s="54">
        <f>formulas!O1094</f>
        <v>0</v>
      </c>
      <c r="B2254" s="33">
        <f t="shared" ca="1" si="144"/>
        <v>32</v>
      </c>
      <c r="C2254">
        <f t="shared" si="145"/>
        <v>486</v>
      </c>
      <c r="D2254">
        <f t="shared" ca="1" si="149"/>
        <v>-1.4999999999999999E-2</v>
      </c>
      <c r="E2254">
        <f t="shared" ca="1" si="146"/>
        <v>0</v>
      </c>
      <c r="F2254">
        <f t="shared" ca="1" si="147"/>
        <v>31</v>
      </c>
      <c r="G2254">
        <f t="shared" ca="1" si="148"/>
        <v>32</v>
      </c>
      <c r="M2254">
        <v>1798</v>
      </c>
      <c r="N2254">
        <v>35.524999999999999</v>
      </c>
    </row>
    <row r="2255" spans="1:14">
      <c r="A2255" s="54">
        <f>formulas!O1095</f>
        <v>0</v>
      </c>
      <c r="B2255" s="33">
        <f t="shared" ca="1" si="144"/>
        <v>32</v>
      </c>
      <c r="C2255">
        <f t="shared" si="145"/>
        <v>486</v>
      </c>
      <c r="D2255">
        <f t="shared" ca="1" si="149"/>
        <v>-1.4999999999999999E-2</v>
      </c>
      <c r="E2255">
        <f t="shared" ca="1" si="146"/>
        <v>0</v>
      </c>
      <c r="F2255">
        <f t="shared" ca="1" si="147"/>
        <v>31</v>
      </c>
      <c r="G2255">
        <f t="shared" ca="1" si="148"/>
        <v>32</v>
      </c>
      <c r="M2255">
        <v>1799</v>
      </c>
      <c r="N2255">
        <v>35.546999999999997</v>
      </c>
    </row>
    <row r="2256" spans="1:14">
      <c r="A2256" s="54">
        <f>formulas!O1096</f>
        <v>0</v>
      </c>
      <c r="B2256" s="33">
        <f t="shared" ca="1" si="144"/>
        <v>32</v>
      </c>
      <c r="C2256">
        <f t="shared" si="145"/>
        <v>486</v>
      </c>
      <c r="D2256">
        <f t="shared" ca="1" si="149"/>
        <v>-1.4999999999999999E-2</v>
      </c>
      <c r="E2256">
        <f t="shared" ca="1" si="146"/>
        <v>0</v>
      </c>
      <c r="F2256">
        <f t="shared" ca="1" si="147"/>
        <v>31</v>
      </c>
      <c r="G2256">
        <f t="shared" ca="1" si="148"/>
        <v>32</v>
      </c>
      <c r="M2256">
        <v>1800</v>
      </c>
      <c r="N2256">
        <v>35.567999999999998</v>
      </c>
    </row>
    <row r="2257" spans="1:14">
      <c r="A2257" s="54">
        <f>formulas!O1097</f>
        <v>0</v>
      </c>
      <c r="B2257" s="33">
        <f t="shared" ca="1" si="144"/>
        <v>32</v>
      </c>
      <c r="C2257">
        <f t="shared" si="145"/>
        <v>486</v>
      </c>
      <c r="D2257">
        <f t="shared" ca="1" si="149"/>
        <v>-1.4999999999999999E-2</v>
      </c>
      <c r="E2257">
        <f t="shared" ca="1" si="146"/>
        <v>0</v>
      </c>
      <c r="F2257">
        <f t="shared" ca="1" si="147"/>
        <v>31</v>
      </c>
      <c r="G2257">
        <f t="shared" ca="1" si="148"/>
        <v>32</v>
      </c>
      <c r="M2257">
        <v>1801</v>
      </c>
      <c r="N2257">
        <v>35.590000000000003</v>
      </c>
    </row>
    <row r="2258" spans="1:14">
      <c r="A2258" s="54">
        <f>formulas!O1098</f>
        <v>0</v>
      </c>
      <c r="B2258" s="33">
        <f t="shared" ca="1" si="144"/>
        <v>32</v>
      </c>
      <c r="C2258">
        <f t="shared" si="145"/>
        <v>486</v>
      </c>
      <c r="D2258">
        <f t="shared" ca="1" si="149"/>
        <v>-1.4999999999999999E-2</v>
      </c>
      <c r="E2258">
        <f t="shared" ca="1" si="146"/>
        <v>0</v>
      </c>
      <c r="F2258">
        <f t="shared" ca="1" si="147"/>
        <v>31</v>
      </c>
      <c r="G2258">
        <f t="shared" ca="1" si="148"/>
        <v>32</v>
      </c>
      <c r="M2258">
        <v>1802</v>
      </c>
      <c r="N2258">
        <v>35.610999999999997</v>
      </c>
    </row>
    <row r="2259" spans="1:14">
      <c r="A2259" s="54">
        <f>formulas!O1099</f>
        <v>0</v>
      </c>
      <c r="B2259" s="33">
        <f t="shared" ca="1" si="144"/>
        <v>32</v>
      </c>
      <c r="C2259">
        <f t="shared" si="145"/>
        <v>486</v>
      </c>
      <c r="D2259">
        <f t="shared" ca="1" si="149"/>
        <v>-1.4999999999999999E-2</v>
      </c>
      <c r="E2259">
        <f t="shared" ca="1" si="146"/>
        <v>0</v>
      </c>
      <c r="F2259">
        <f t="shared" ca="1" si="147"/>
        <v>31</v>
      </c>
      <c r="G2259">
        <f t="shared" ca="1" si="148"/>
        <v>32</v>
      </c>
      <c r="M2259">
        <v>1803</v>
      </c>
      <c r="N2259">
        <v>35.633000000000003</v>
      </c>
    </row>
    <row r="2260" spans="1:14">
      <c r="A2260" s="54">
        <f>formulas!O1100</f>
        <v>0</v>
      </c>
      <c r="B2260" s="33">
        <f t="shared" ca="1" si="144"/>
        <v>32</v>
      </c>
      <c r="C2260">
        <f t="shared" si="145"/>
        <v>486</v>
      </c>
      <c r="D2260">
        <f t="shared" ca="1" si="149"/>
        <v>-1.4999999999999999E-2</v>
      </c>
      <c r="E2260">
        <f t="shared" ca="1" si="146"/>
        <v>0</v>
      </c>
      <c r="F2260">
        <f t="shared" ca="1" si="147"/>
        <v>31</v>
      </c>
      <c r="G2260">
        <f t="shared" ca="1" si="148"/>
        <v>32</v>
      </c>
      <c r="M2260">
        <v>1804</v>
      </c>
      <c r="N2260">
        <v>35.654000000000003</v>
      </c>
    </row>
    <row r="2261" spans="1:14">
      <c r="A2261" s="54">
        <f>formulas!O1101</f>
        <v>0</v>
      </c>
      <c r="B2261" s="33">
        <f t="shared" ref="B2261:B2324" ca="1" si="150">(A2261-D2261)/(E2261-D2261)*(G2261-F2261)+F2261</f>
        <v>32</v>
      </c>
      <c r="C2261">
        <f t="shared" ref="C2261:C2324" si="151">COUNTIF($N$2:$N$25400,"&lt;"&amp;A2261)</f>
        <v>486</v>
      </c>
      <c r="D2261">
        <f t="shared" ca="1" si="149"/>
        <v>-1.4999999999999999E-2</v>
      </c>
      <c r="E2261">
        <f t="shared" ref="E2261:E2324" ca="1" si="152">INDIRECT(ADDRESS(C2261+2,14))</f>
        <v>0</v>
      </c>
      <c r="F2261">
        <f t="shared" ref="F2261:F2324" ca="1" si="153">INDIRECT(ADDRESS(C2261+1,13))</f>
        <v>31</v>
      </c>
      <c r="G2261">
        <f t="shared" ref="G2261:G2324" ca="1" si="154">INDIRECT(ADDRESS(C2261+2,13))</f>
        <v>32</v>
      </c>
      <c r="M2261">
        <v>1805</v>
      </c>
      <c r="N2261">
        <v>35.676000000000002</v>
      </c>
    </row>
    <row r="2262" spans="1:14">
      <c r="A2262" s="54">
        <f>formulas!O1102</f>
        <v>0</v>
      </c>
      <c r="B2262" s="33">
        <f t="shared" ca="1" si="150"/>
        <v>32</v>
      </c>
      <c r="C2262">
        <f t="shared" si="151"/>
        <v>486</v>
      </c>
      <c r="D2262">
        <f t="shared" ca="1" si="149"/>
        <v>-1.4999999999999999E-2</v>
      </c>
      <c r="E2262">
        <f t="shared" ca="1" si="152"/>
        <v>0</v>
      </c>
      <c r="F2262">
        <f t="shared" ca="1" si="153"/>
        <v>31</v>
      </c>
      <c r="G2262">
        <f t="shared" ca="1" si="154"/>
        <v>32</v>
      </c>
      <c r="M2262">
        <v>1806</v>
      </c>
      <c r="N2262">
        <v>35.697000000000003</v>
      </c>
    </row>
    <row r="2263" spans="1:14">
      <c r="A2263" s="54">
        <f>formulas!O1103</f>
        <v>0</v>
      </c>
      <c r="B2263" s="33">
        <f t="shared" ca="1" si="150"/>
        <v>32</v>
      </c>
      <c r="C2263">
        <f t="shared" si="151"/>
        <v>486</v>
      </c>
      <c r="D2263">
        <f t="shared" ca="1" si="149"/>
        <v>-1.4999999999999999E-2</v>
      </c>
      <c r="E2263">
        <f t="shared" ca="1" si="152"/>
        <v>0</v>
      </c>
      <c r="F2263">
        <f t="shared" ca="1" si="153"/>
        <v>31</v>
      </c>
      <c r="G2263">
        <f t="shared" ca="1" si="154"/>
        <v>32</v>
      </c>
      <c r="M2263">
        <v>1807</v>
      </c>
      <c r="N2263">
        <v>35.719000000000001</v>
      </c>
    </row>
    <row r="2264" spans="1:14">
      <c r="A2264" s="54">
        <f>formulas!O1104</f>
        <v>0</v>
      </c>
      <c r="B2264" s="33">
        <f t="shared" ca="1" si="150"/>
        <v>32</v>
      </c>
      <c r="C2264">
        <f t="shared" si="151"/>
        <v>486</v>
      </c>
      <c r="D2264">
        <f t="shared" ca="1" si="149"/>
        <v>-1.4999999999999999E-2</v>
      </c>
      <c r="E2264">
        <f t="shared" ca="1" si="152"/>
        <v>0</v>
      </c>
      <c r="F2264">
        <f t="shared" ca="1" si="153"/>
        <v>31</v>
      </c>
      <c r="G2264">
        <f t="shared" ca="1" si="154"/>
        <v>32</v>
      </c>
      <c r="M2264">
        <v>1808</v>
      </c>
      <c r="N2264">
        <v>35.74</v>
      </c>
    </row>
    <row r="2265" spans="1:14">
      <c r="A2265" s="54">
        <f>formulas!O1105</f>
        <v>0</v>
      </c>
      <c r="B2265" s="33">
        <f t="shared" ca="1" si="150"/>
        <v>32</v>
      </c>
      <c r="C2265">
        <f t="shared" si="151"/>
        <v>486</v>
      </c>
      <c r="D2265">
        <f t="shared" ca="1" si="149"/>
        <v>-1.4999999999999999E-2</v>
      </c>
      <c r="E2265">
        <f t="shared" ca="1" si="152"/>
        <v>0</v>
      </c>
      <c r="F2265">
        <f t="shared" ca="1" si="153"/>
        <v>31</v>
      </c>
      <c r="G2265">
        <f t="shared" ca="1" si="154"/>
        <v>32</v>
      </c>
      <c r="M2265">
        <v>1809</v>
      </c>
      <c r="N2265">
        <v>35.762</v>
      </c>
    </row>
    <row r="2266" spans="1:14">
      <c r="A2266" s="54">
        <f>formulas!O1106</f>
        <v>0</v>
      </c>
      <c r="B2266" s="33">
        <f t="shared" ca="1" si="150"/>
        <v>32</v>
      </c>
      <c r="C2266">
        <f t="shared" si="151"/>
        <v>486</v>
      </c>
      <c r="D2266">
        <f t="shared" ca="1" si="149"/>
        <v>-1.4999999999999999E-2</v>
      </c>
      <c r="E2266">
        <f t="shared" ca="1" si="152"/>
        <v>0</v>
      </c>
      <c r="F2266">
        <f t="shared" ca="1" si="153"/>
        <v>31</v>
      </c>
      <c r="G2266">
        <f t="shared" ca="1" si="154"/>
        <v>32</v>
      </c>
      <c r="M2266">
        <v>1810</v>
      </c>
      <c r="N2266">
        <v>35.783000000000001</v>
      </c>
    </row>
    <row r="2267" spans="1:14">
      <c r="A2267" s="54">
        <f>formulas!O1107</f>
        <v>0</v>
      </c>
      <c r="B2267" s="33">
        <f t="shared" ca="1" si="150"/>
        <v>32</v>
      </c>
      <c r="C2267">
        <f t="shared" si="151"/>
        <v>486</v>
      </c>
      <c r="D2267">
        <f t="shared" ca="1" si="149"/>
        <v>-1.4999999999999999E-2</v>
      </c>
      <c r="E2267">
        <f t="shared" ca="1" si="152"/>
        <v>0</v>
      </c>
      <c r="F2267">
        <f t="shared" ca="1" si="153"/>
        <v>31</v>
      </c>
      <c r="G2267">
        <f t="shared" ca="1" si="154"/>
        <v>32</v>
      </c>
      <c r="M2267">
        <v>1811</v>
      </c>
      <c r="N2267">
        <v>35.805</v>
      </c>
    </row>
    <row r="2268" spans="1:14">
      <c r="A2268" s="54">
        <f>formulas!O1108</f>
        <v>0</v>
      </c>
      <c r="B2268" s="33">
        <f t="shared" ca="1" si="150"/>
        <v>32</v>
      </c>
      <c r="C2268">
        <f t="shared" si="151"/>
        <v>486</v>
      </c>
      <c r="D2268">
        <f t="shared" ca="1" si="149"/>
        <v>-1.4999999999999999E-2</v>
      </c>
      <c r="E2268">
        <f t="shared" ca="1" si="152"/>
        <v>0</v>
      </c>
      <c r="F2268">
        <f t="shared" ca="1" si="153"/>
        <v>31</v>
      </c>
      <c r="G2268">
        <f t="shared" ca="1" si="154"/>
        <v>32</v>
      </c>
      <c r="M2268">
        <v>1812</v>
      </c>
      <c r="N2268">
        <v>35.826000000000001</v>
      </c>
    </row>
    <row r="2269" spans="1:14">
      <c r="A2269" s="54">
        <f>formulas!O1109</f>
        <v>0</v>
      </c>
      <c r="B2269" s="33">
        <f t="shared" ca="1" si="150"/>
        <v>32</v>
      </c>
      <c r="C2269">
        <f t="shared" si="151"/>
        <v>486</v>
      </c>
      <c r="D2269">
        <f t="shared" ca="1" si="149"/>
        <v>-1.4999999999999999E-2</v>
      </c>
      <c r="E2269">
        <f t="shared" ca="1" si="152"/>
        <v>0</v>
      </c>
      <c r="F2269">
        <f t="shared" ca="1" si="153"/>
        <v>31</v>
      </c>
      <c r="G2269">
        <f t="shared" ca="1" si="154"/>
        <v>32</v>
      </c>
      <c r="M2269">
        <v>1813</v>
      </c>
      <c r="N2269">
        <v>35.847999999999999</v>
      </c>
    </row>
    <row r="2270" spans="1:14">
      <c r="A2270" s="54">
        <f>formulas!O1110</f>
        <v>0</v>
      </c>
      <c r="B2270" s="33">
        <f t="shared" ca="1" si="150"/>
        <v>32</v>
      </c>
      <c r="C2270">
        <f t="shared" si="151"/>
        <v>486</v>
      </c>
      <c r="D2270">
        <f t="shared" ca="1" si="149"/>
        <v>-1.4999999999999999E-2</v>
      </c>
      <c r="E2270">
        <f t="shared" ca="1" si="152"/>
        <v>0</v>
      </c>
      <c r="F2270">
        <f t="shared" ca="1" si="153"/>
        <v>31</v>
      </c>
      <c r="G2270">
        <f t="shared" ca="1" si="154"/>
        <v>32</v>
      </c>
      <c r="M2270">
        <v>1814</v>
      </c>
      <c r="N2270">
        <v>35.869</v>
      </c>
    </row>
    <row r="2271" spans="1:14">
      <c r="A2271" s="54">
        <f>formulas!O1111</f>
        <v>0</v>
      </c>
      <c r="B2271" s="33">
        <f t="shared" ca="1" si="150"/>
        <v>32</v>
      </c>
      <c r="C2271">
        <f t="shared" si="151"/>
        <v>486</v>
      </c>
      <c r="D2271">
        <f t="shared" ca="1" si="149"/>
        <v>-1.4999999999999999E-2</v>
      </c>
      <c r="E2271">
        <f t="shared" ca="1" si="152"/>
        <v>0</v>
      </c>
      <c r="F2271">
        <f t="shared" ca="1" si="153"/>
        <v>31</v>
      </c>
      <c r="G2271">
        <f t="shared" ca="1" si="154"/>
        <v>32</v>
      </c>
      <c r="M2271">
        <v>1815</v>
      </c>
      <c r="N2271">
        <v>35.890999999999998</v>
      </c>
    </row>
    <row r="2272" spans="1:14">
      <c r="A2272" s="54">
        <f>formulas!O1112</f>
        <v>0</v>
      </c>
      <c r="B2272" s="33">
        <f t="shared" ca="1" si="150"/>
        <v>32</v>
      </c>
      <c r="C2272">
        <f t="shared" si="151"/>
        <v>486</v>
      </c>
      <c r="D2272">
        <f t="shared" ca="1" si="149"/>
        <v>-1.4999999999999999E-2</v>
      </c>
      <c r="E2272">
        <f t="shared" ca="1" si="152"/>
        <v>0</v>
      </c>
      <c r="F2272">
        <f t="shared" ca="1" si="153"/>
        <v>31</v>
      </c>
      <c r="G2272">
        <f t="shared" ca="1" si="154"/>
        <v>32</v>
      </c>
      <c r="M2272">
        <v>1816</v>
      </c>
      <c r="N2272">
        <v>35.911999999999999</v>
      </c>
    </row>
    <row r="2273" spans="1:14">
      <c r="A2273" s="54">
        <f>formulas!O1113</f>
        <v>0</v>
      </c>
      <c r="B2273" s="33">
        <f t="shared" ca="1" si="150"/>
        <v>32</v>
      </c>
      <c r="C2273">
        <f t="shared" si="151"/>
        <v>486</v>
      </c>
      <c r="D2273">
        <f t="shared" ca="1" si="149"/>
        <v>-1.4999999999999999E-2</v>
      </c>
      <c r="E2273">
        <f t="shared" ca="1" si="152"/>
        <v>0</v>
      </c>
      <c r="F2273">
        <f t="shared" ca="1" si="153"/>
        <v>31</v>
      </c>
      <c r="G2273">
        <f t="shared" ca="1" si="154"/>
        <v>32</v>
      </c>
      <c r="M2273">
        <v>1817</v>
      </c>
      <c r="N2273">
        <v>35.933999999999997</v>
      </c>
    </row>
    <row r="2274" spans="1:14">
      <c r="A2274" s="54">
        <f>formulas!O1114</f>
        <v>0</v>
      </c>
      <c r="B2274" s="33">
        <f t="shared" ca="1" si="150"/>
        <v>32</v>
      </c>
      <c r="C2274">
        <f t="shared" si="151"/>
        <v>486</v>
      </c>
      <c r="D2274">
        <f t="shared" ca="1" si="149"/>
        <v>-1.4999999999999999E-2</v>
      </c>
      <c r="E2274">
        <f t="shared" ca="1" si="152"/>
        <v>0</v>
      </c>
      <c r="F2274">
        <f t="shared" ca="1" si="153"/>
        <v>31</v>
      </c>
      <c r="G2274">
        <f t="shared" ca="1" si="154"/>
        <v>32</v>
      </c>
      <c r="M2274">
        <v>1818</v>
      </c>
      <c r="N2274">
        <v>35.954999999999998</v>
      </c>
    </row>
    <row r="2275" spans="1:14">
      <c r="A2275" s="54">
        <f>formulas!O1115</f>
        <v>0</v>
      </c>
      <c r="B2275" s="33">
        <f t="shared" ca="1" si="150"/>
        <v>32</v>
      </c>
      <c r="C2275">
        <f t="shared" si="151"/>
        <v>486</v>
      </c>
      <c r="D2275">
        <f t="shared" ca="1" si="149"/>
        <v>-1.4999999999999999E-2</v>
      </c>
      <c r="E2275">
        <f t="shared" ca="1" si="152"/>
        <v>0</v>
      </c>
      <c r="F2275">
        <f t="shared" ca="1" si="153"/>
        <v>31</v>
      </c>
      <c r="G2275">
        <f t="shared" ca="1" si="154"/>
        <v>32</v>
      </c>
      <c r="M2275">
        <v>1819</v>
      </c>
      <c r="N2275">
        <v>35.976999999999997</v>
      </c>
    </row>
    <row r="2276" spans="1:14">
      <c r="A2276" s="54">
        <f>formulas!O1116</f>
        <v>0</v>
      </c>
      <c r="B2276" s="33">
        <f t="shared" ca="1" si="150"/>
        <v>32</v>
      </c>
      <c r="C2276">
        <f t="shared" si="151"/>
        <v>486</v>
      </c>
      <c r="D2276">
        <f t="shared" ca="1" si="149"/>
        <v>-1.4999999999999999E-2</v>
      </c>
      <c r="E2276">
        <f t="shared" ca="1" si="152"/>
        <v>0</v>
      </c>
      <c r="F2276">
        <f t="shared" ca="1" si="153"/>
        <v>31</v>
      </c>
      <c r="G2276">
        <f t="shared" ca="1" si="154"/>
        <v>32</v>
      </c>
      <c r="M2276">
        <v>1820</v>
      </c>
      <c r="N2276">
        <v>35.997999999999998</v>
      </c>
    </row>
    <row r="2277" spans="1:14">
      <c r="A2277" s="54">
        <f>formulas!O1117</f>
        <v>0</v>
      </c>
      <c r="B2277" s="33">
        <f t="shared" ca="1" si="150"/>
        <v>32</v>
      </c>
      <c r="C2277">
        <f t="shared" si="151"/>
        <v>486</v>
      </c>
      <c r="D2277">
        <f t="shared" ca="1" si="149"/>
        <v>-1.4999999999999999E-2</v>
      </c>
      <c r="E2277">
        <f t="shared" ca="1" si="152"/>
        <v>0</v>
      </c>
      <c r="F2277">
        <f t="shared" ca="1" si="153"/>
        <v>31</v>
      </c>
      <c r="G2277">
        <f t="shared" ca="1" si="154"/>
        <v>32</v>
      </c>
      <c r="M2277">
        <v>1821</v>
      </c>
      <c r="N2277">
        <v>36.018999999999998</v>
      </c>
    </row>
    <row r="2278" spans="1:14">
      <c r="A2278" s="54">
        <f>formulas!O1118</f>
        <v>0</v>
      </c>
      <c r="B2278" s="33">
        <f t="shared" ca="1" si="150"/>
        <v>32</v>
      </c>
      <c r="C2278">
        <f t="shared" si="151"/>
        <v>486</v>
      </c>
      <c r="D2278">
        <f t="shared" ca="1" si="149"/>
        <v>-1.4999999999999999E-2</v>
      </c>
      <c r="E2278">
        <f t="shared" ca="1" si="152"/>
        <v>0</v>
      </c>
      <c r="F2278">
        <f t="shared" ca="1" si="153"/>
        <v>31</v>
      </c>
      <c r="G2278">
        <f t="shared" ca="1" si="154"/>
        <v>32</v>
      </c>
      <c r="M2278">
        <v>1822</v>
      </c>
      <c r="N2278">
        <v>36.040999999999997</v>
      </c>
    </row>
    <row r="2279" spans="1:14">
      <c r="A2279" s="54">
        <f>formulas!O1119</f>
        <v>0</v>
      </c>
      <c r="B2279" s="33">
        <f t="shared" ca="1" si="150"/>
        <v>32</v>
      </c>
      <c r="C2279">
        <f t="shared" si="151"/>
        <v>486</v>
      </c>
      <c r="D2279">
        <f t="shared" ca="1" si="149"/>
        <v>-1.4999999999999999E-2</v>
      </c>
      <c r="E2279">
        <f t="shared" ca="1" si="152"/>
        <v>0</v>
      </c>
      <c r="F2279">
        <f t="shared" ca="1" si="153"/>
        <v>31</v>
      </c>
      <c r="G2279">
        <f t="shared" ca="1" si="154"/>
        <v>32</v>
      </c>
      <c r="M2279">
        <v>1823</v>
      </c>
      <c r="N2279">
        <v>36.061999999999998</v>
      </c>
    </row>
    <row r="2280" spans="1:14">
      <c r="A2280" s="54">
        <f>formulas!O1120</f>
        <v>0</v>
      </c>
      <c r="B2280" s="33">
        <f t="shared" ca="1" si="150"/>
        <v>32</v>
      </c>
      <c r="C2280">
        <f t="shared" si="151"/>
        <v>486</v>
      </c>
      <c r="D2280">
        <f t="shared" ca="1" si="149"/>
        <v>-1.4999999999999999E-2</v>
      </c>
      <c r="E2280">
        <f t="shared" ca="1" si="152"/>
        <v>0</v>
      </c>
      <c r="F2280">
        <f t="shared" ca="1" si="153"/>
        <v>31</v>
      </c>
      <c r="G2280">
        <f t="shared" ca="1" si="154"/>
        <v>32</v>
      </c>
      <c r="M2280">
        <v>1824</v>
      </c>
      <c r="N2280">
        <v>36.084000000000003</v>
      </c>
    </row>
    <row r="2281" spans="1:14">
      <c r="A2281" s="54">
        <f>formulas!O1121</f>
        <v>0</v>
      </c>
      <c r="B2281" s="33">
        <f t="shared" ca="1" si="150"/>
        <v>32</v>
      </c>
      <c r="C2281">
        <f t="shared" si="151"/>
        <v>486</v>
      </c>
      <c r="D2281">
        <f t="shared" ca="1" si="149"/>
        <v>-1.4999999999999999E-2</v>
      </c>
      <c r="E2281">
        <f t="shared" ca="1" si="152"/>
        <v>0</v>
      </c>
      <c r="F2281">
        <f t="shared" ca="1" si="153"/>
        <v>31</v>
      </c>
      <c r="G2281">
        <f t="shared" ca="1" si="154"/>
        <v>32</v>
      </c>
      <c r="M2281">
        <v>1825</v>
      </c>
      <c r="N2281">
        <v>36.104999999999997</v>
      </c>
    </row>
    <row r="2282" spans="1:14">
      <c r="A2282" s="54">
        <f>formulas!O1122</f>
        <v>0</v>
      </c>
      <c r="B2282" s="33">
        <f t="shared" ca="1" si="150"/>
        <v>32</v>
      </c>
      <c r="C2282">
        <f t="shared" si="151"/>
        <v>486</v>
      </c>
      <c r="D2282">
        <f t="shared" ca="1" si="149"/>
        <v>-1.4999999999999999E-2</v>
      </c>
      <c r="E2282">
        <f t="shared" ca="1" si="152"/>
        <v>0</v>
      </c>
      <c r="F2282">
        <f t="shared" ca="1" si="153"/>
        <v>31</v>
      </c>
      <c r="G2282">
        <f t="shared" ca="1" si="154"/>
        <v>32</v>
      </c>
      <c r="M2282">
        <v>1826</v>
      </c>
      <c r="N2282">
        <v>36.127000000000002</v>
      </c>
    </row>
    <row r="2283" spans="1:14">
      <c r="A2283" s="54">
        <f>formulas!O1123</f>
        <v>0</v>
      </c>
      <c r="B2283" s="33">
        <f t="shared" ca="1" si="150"/>
        <v>32</v>
      </c>
      <c r="C2283">
        <f t="shared" si="151"/>
        <v>486</v>
      </c>
      <c r="D2283">
        <f t="shared" ca="1" si="149"/>
        <v>-1.4999999999999999E-2</v>
      </c>
      <c r="E2283">
        <f t="shared" ca="1" si="152"/>
        <v>0</v>
      </c>
      <c r="F2283">
        <f t="shared" ca="1" si="153"/>
        <v>31</v>
      </c>
      <c r="G2283">
        <f t="shared" ca="1" si="154"/>
        <v>32</v>
      </c>
      <c r="M2283">
        <v>1827</v>
      </c>
      <c r="N2283">
        <v>36.148000000000003</v>
      </c>
    </row>
    <row r="2284" spans="1:14">
      <c r="A2284" s="54">
        <f>formulas!O1124</f>
        <v>0</v>
      </c>
      <c r="B2284" s="33">
        <f t="shared" ca="1" si="150"/>
        <v>32</v>
      </c>
      <c r="C2284">
        <f t="shared" si="151"/>
        <v>486</v>
      </c>
      <c r="D2284">
        <f t="shared" ca="1" si="149"/>
        <v>-1.4999999999999999E-2</v>
      </c>
      <c r="E2284">
        <f t="shared" ca="1" si="152"/>
        <v>0</v>
      </c>
      <c r="F2284">
        <f t="shared" ca="1" si="153"/>
        <v>31</v>
      </c>
      <c r="G2284">
        <f t="shared" ca="1" si="154"/>
        <v>32</v>
      </c>
      <c r="M2284">
        <v>1828</v>
      </c>
      <c r="N2284">
        <v>36.17</v>
      </c>
    </row>
    <row r="2285" spans="1:14">
      <c r="A2285" s="54">
        <f>formulas!O1125</f>
        <v>0</v>
      </c>
      <c r="B2285" s="33">
        <f t="shared" ca="1" si="150"/>
        <v>32</v>
      </c>
      <c r="C2285">
        <f t="shared" si="151"/>
        <v>486</v>
      </c>
      <c r="D2285">
        <f t="shared" ca="1" si="149"/>
        <v>-1.4999999999999999E-2</v>
      </c>
      <c r="E2285">
        <f t="shared" ca="1" si="152"/>
        <v>0</v>
      </c>
      <c r="F2285">
        <f t="shared" ca="1" si="153"/>
        <v>31</v>
      </c>
      <c r="G2285">
        <f t="shared" ca="1" si="154"/>
        <v>32</v>
      </c>
      <c r="M2285">
        <v>1829</v>
      </c>
      <c r="N2285">
        <v>36.191000000000003</v>
      </c>
    </row>
    <row r="2286" spans="1:14">
      <c r="A2286" s="54">
        <f>formulas!O1126</f>
        <v>0</v>
      </c>
      <c r="B2286" s="33">
        <f t="shared" ca="1" si="150"/>
        <v>32</v>
      </c>
      <c r="C2286">
        <f t="shared" si="151"/>
        <v>486</v>
      </c>
      <c r="D2286">
        <f t="shared" ca="1" si="149"/>
        <v>-1.4999999999999999E-2</v>
      </c>
      <c r="E2286">
        <f t="shared" ca="1" si="152"/>
        <v>0</v>
      </c>
      <c r="F2286">
        <f t="shared" ca="1" si="153"/>
        <v>31</v>
      </c>
      <c r="G2286">
        <f t="shared" ca="1" si="154"/>
        <v>32</v>
      </c>
      <c r="M2286">
        <v>1830</v>
      </c>
      <c r="N2286">
        <v>36.213000000000001</v>
      </c>
    </row>
    <row r="2287" spans="1:14">
      <c r="A2287" s="54">
        <f>formulas!O1127</f>
        <v>0</v>
      </c>
      <c r="B2287" s="33">
        <f t="shared" ca="1" si="150"/>
        <v>32</v>
      </c>
      <c r="C2287">
        <f t="shared" si="151"/>
        <v>486</v>
      </c>
      <c r="D2287">
        <f t="shared" ca="1" si="149"/>
        <v>-1.4999999999999999E-2</v>
      </c>
      <c r="E2287">
        <f t="shared" ca="1" si="152"/>
        <v>0</v>
      </c>
      <c r="F2287">
        <f t="shared" ca="1" si="153"/>
        <v>31</v>
      </c>
      <c r="G2287">
        <f t="shared" ca="1" si="154"/>
        <v>32</v>
      </c>
      <c r="M2287">
        <v>1831</v>
      </c>
      <c r="N2287">
        <v>36.234000000000002</v>
      </c>
    </row>
    <row r="2288" spans="1:14">
      <c r="A2288" s="54">
        <f>formulas!O1128</f>
        <v>0</v>
      </c>
      <c r="B2288" s="33">
        <f t="shared" ca="1" si="150"/>
        <v>32</v>
      </c>
      <c r="C2288">
        <f t="shared" si="151"/>
        <v>486</v>
      </c>
      <c r="D2288">
        <f t="shared" ca="1" si="149"/>
        <v>-1.4999999999999999E-2</v>
      </c>
      <c r="E2288">
        <f t="shared" ca="1" si="152"/>
        <v>0</v>
      </c>
      <c r="F2288">
        <f t="shared" ca="1" si="153"/>
        <v>31</v>
      </c>
      <c r="G2288">
        <f t="shared" ca="1" si="154"/>
        <v>32</v>
      </c>
      <c r="M2288">
        <v>1832</v>
      </c>
      <c r="N2288">
        <v>36.256</v>
      </c>
    </row>
    <row r="2289" spans="1:14">
      <c r="A2289" s="54">
        <f>formulas!O1129</f>
        <v>0</v>
      </c>
      <c r="B2289" s="33">
        <f t="shared" ca="1" si="150"/>
        <v>32</v>
      </c>
      <c r="C2289">
        <f t="shared" si="151"/>
        <v>486</v>
      </c>
      <c r="D2289">
        <f t="shared" ref="D2289:D2352" ca="1" si="155">INDIRECT(ADDRESS(C2289+1,14))</f>
        <v>-1.4999999999999999E-2</v>
      </c>
      <c r="E2289">
        <f t="shared" ca="1" si="152"/>
        <v>0</v>
      </c>
      <c r="F2289">
        <f t="shared" ca="1" si="153"/>
        <v>31</v>
      </c>
      <c r="G2289">
        <f t="shared" ca="1" si="154"/>
        <v>32</v>
      </c>
      <c r="M2289">
        <v>1833</v>
      </c>
      <c r="N2289">
        <v>36.277000000000001</v>
      </c>
    </row>
    <row r="2290" spans="1:14">
      <c r="A2290" s="54">
        <f>formulas!O1130</f>
        <v>0</v>
      </c>
      <c r="B2290" s="33">
        <f t="shared" ca="1" si="150"/>
        <v>32</v>
      </c>
      <c r="C2290">
        <f t="shared" si="151"/>
        <v>486</v>
      </c>
      <c r="D2290">
        <f t="shared" ca="1" si="155"/>
        <v>-1.4999999999999999E-2</v>
      </c>
      <c r="E2290">
        <f t="shared" ca="1" si="152"/>
        <v>0</v>
      </c>
      <c r="F2290">
        <f t="shared" ca="1" si="153"/>
        <v>31</v>
      </c>
      <c r="G2290">
        <f t="shared" ca="1" si="154"/>
        <v>32</v>
      </c>
      <c r="M2290">
        <v>1834</v>
      </c>
      <c r="N2290">
        <v>36.298000000000002</v>
      </c>
    </row>
    <row r="2291" spans="1:14">
      <c r="A2291" s="54">
        <f>formulas!O1131</f>
        <v>0</v>
      </c>
      <c r="B2291" s="33">
        <f t="shared" ca="1" si="150"/>
        <v>32</v>
      </c>
      <c r="C2291">
        <f t="shared" si="151"/>
        <v>486</v>
      </c>
      <c r="D2291">
        <f t="shared" ca="1" si="155"/>
        <v>-1.4999999999999999E-2</v>
      </c>
      <c r="E2291">
        <f t="shared" ca="1" si="152"/>
        <v>0</v>
      </c>
      <c r="F2291">
        <f t="shared" ca="1" si="153"/>
        <v>31</v>
      </c>
      <c r="G2291">
        <f t="shared" ca="1" si="154"/>
        <v>32</v>
      </c>
      <c r="M2291">
        <v>1835</v>
      </c>
      <c r="N2291">
        <v>36.32</v>
      </c>
    </row>
    <row r="2292" spans="1:14">
      <c r="A2292" s="54">
        <f>formulas!O1132</f>
        <v>0</v>
      </c>
      <c r="B2292" s="33">
        <f t="shared" ca="1" si="150"/>
        <v>32</v>
      </c>
      <c r="C2292">
        <f t="shared" si="151"/>
        <v>486</v>
      </c>
      <c r="D2292">
        <f t="shared" ca="1" si="155"/>
        <v>-1.4999999999999999E-2</v>
      </c>
      <c r="E2292">
        <f t="shared" ca="1" si="152"/>
        <v>0</v>
      </c>
      <c r="F2292">
        <f t="shared" ca="1" si="153"/>
        <v>31</v>
      </c>
      <c r="G2292">
        <f t="shared" ca="1" si="154"/>
        <v>32</v>
      </c>
      <c r="M2292">
        <v>1836</v>
      </c>
      <c r="N2292">
        <v>36.341000000000001</v>
      </c>
    </row>
    <row r="2293" spans="1:14">
      <c r="A2293" s="54">
        <f>formulas!O1133</f>
        <v>0</v>
      </c>
      <c r="B2293" s="33">
        <f t="shared" ca="1" si="150"/>
        <v>32</v>
      </c>
      <c r="C2293">
        <f t="shared" si="151"/>
        <v>486</v>
      </c>
      <c r="D2293">
        <f t="shared" ca="1" si="155"/>
        <v>-1.4999999999999999E-2</v>
      </c>
      <c r="E2293">
        <f t="shared" ca="1" si="152"/>
        <v>0</v>
      </c>
      <c r="F2293">
        <f t="shared" ca="1" si="153"/>
        <v>31</v>
      </c>
      <c r="G2293">
        <f t="shared" ca="1" si="154"/>
        <v>32</v>
      </c>
      <c r="M2293">
        <v>1837</v>
      </c>
      <c r="N2293">
        <v>36.363</v>
      </c>
    </row>
    <row r="2294" spans="1:14">
      <c r="A2294" s="54">
        <f>formulas!O1134</f>
        <v>0</v>
      </c>
      <c r="B2294" s="33">
        <f t="shared" ca="1" si="150"/>
        <v>32</v>
      </c>
      <c r="C2294">
        <f t="shared" si="151"/>
        <v>486</v>
      </c>
      <c r="D2294">
        <f t="shared" ca="1" si="155"/>
        <v>-1.4999999999999999E-2</v>
      </c>
      <c r="E2294">
        <f t="shared" ca="1" si="152"/>
        <v>0</v>
      </c>
      <c r="F2294">
        <f t="shared" ca="1" si="153"/>
        <v>31</v>
      </c>
      <c r="G2294">
        <f t="shared" ca="1" si="154"/>
        <v>32</v>
      </c>
      <c r="M2294">
        <v>1838</v>
      </c>
      <c r="N2294">
        <v>36.384</v>
      </c>
    </row>
    <row r="2295" spans="1:14">
      <c r="A2295" s="54">
        <f>formulas!O1135</f>
        <v>0</v>
      </c>
      <c r="B2295" s="33">
        <f t="shared" ca="1" si="150"/>
        <v>32</v>
      </c>
      <c r="C2295">
        <f t="shared" si="151"/>
        <v>486</v>
      </c>
      <c r="D2295">
        <f t="shared" ca="1" si="155"/>
        <v>-1.4999999999999999E-2</v>
      </c>
      <c r="E2295">
        <f t="shared" ca="1" si="152"/>
        <v>0</v>
      </c>
      <c r="F2295">
        <f t="shared" ca="1" si="153"/>
        <v>31</v>
      </c>
      <c r="G2295">
        <f t="shared" ca="1" si="154"/>
        <v>32</v>
      </c>
      <c r="M2295">
        <v>1839</v>
      </c>
      <c r="N2295">
        <v>36.405999999999999</v>
      </c>
    </row>
    <row r="2296" spans="1:14">
      <c r="A2296" s="54">
        <f>formulas!O1136</f>
        <v>0</v>
      </c>
      <c r="B2296" s="33">
        <f t="shared" ca="1" si="150"/>
        <v>32</v>
      </c>
      <c r="C2296">
        <f t="shared" si="151"/>
        <v>486</v>
      </c>
      <c r="D2296">
        <f t="shared" ca="1" si="155"/>
        <v>-1.4999999999999999E-2</v>
      </c>
      <c r="E2296">
        <f t="shared" ca="1" si="152"/>
        <v>0</v>
      </c>
      <c r="F2296">
        <f t="shared" ca="1" si="153"/>
        <v>31</v>
      </c>
      <c r="G2296">
        <f t="shared" ca="1" si="154"/>
        <v>32</v>
      </c>
      <c r="M2296">
        <v>1840</v>
      </c>
      <c r="N2296">
        <v>36.427</v>
      </c>
    </row>
    <row r="2297" spans="1:14">
      <c r="A2297" s="54">
        <f>formulas!O1137</f>
        <v>0</v>
      </c>
      <c r="B2297" s="33">
        <f t="shared" ca="1" si="150"/>
        <v>32</v>
      </c>
      <c r="C2297">
        <f t="shared" si="151"/>
        <v>486</v>
      </c>
      <c r="D2297">
        <f t="shared" ca="1" si="155"/>
        <v>-1.4999999999999999E-2</v>
      </c>
      <c r="E2297">
        <f t="shared" ca="1" si="152"/>
        <v>0</v>
      </c>
      <c r="F2297">
        <f t="shared" ca="1" si="153"/>
        <v>31</v>
      </c>
      <c r="G2297">
        <f t="shared" ca="1" si="154"/>
        <v>32</v>
      </c>
      <c r="M2297">
        <v>1841</v>
      </c>
      <c r="N2297">
        <v>36.448999999999998</v>
      </c>
    </row>
    <row r="2298" spans="1:14">
      <c r="A2298" s="54">
        <f>formulas!O1138</f>
        <v>0</v>
      </c>
      <c r="B2298" s="33">
        <f t="shared" ca="1" si="150"/>
        <v>32</v>
      </c>
      <c r="C2298">
        <f t="shared" si="151"/>
        <v>486</v>
      </c>
      <c r="D2298">
        <f t="shared" ca="1" si="155"/>
        <v>-1.4999999999999999E-2</v>
      </c>
      <c r="E2298">
        <f t="shared" ca="1" si="152"/>
        <v>0</v>
      </c>
      <c r="F2298">
        <f t="shared" ca="1" si="153"/>
        <v>31</v>
      </c>
      <c r="G2298">
        <f t="shared" ca="1" si="154"/>
        <v>32</v>
      </c>
      <c r="M2298">
        <v>1842</v>
      </c>
      <c r="N2298">
        <v>36.47</v>
      </c>
    </row>
    <row r="2299" spans="1:14">
      <c r="A2299" s="54">
        <f>formulas!O1139</f>
        <v>0</v>
      </c>
      <c r="B2299" s="33">
        <f t="shared" ca="1" si="150"/>
        <v>32</v>
      </c>
      <c r="C2299">
        <f t="shared" si="151"/>
        <v>486</v>
      </c>
      <c r="D2299">
        <f t="shared" ca="1" si="155"/>
        <v>-1.4999999999999999E-2</v>
      </c>
      <c r="E2299">
        <f t="shared" ca="1" si="152"/>
        <v>0</v>
      </c>
      <c r="F2299">
        <f t="shared" ca="1" si="153"/>
        <v>31</v>
      </c>
      <c r="G2299">
        <f t="shared" ca="1" si="154"/>
        <v>32</v>
      </c>
      <c r="M2299">
        <v>1843</v>
      </c>
      <c r="N2299">
        <v>36.491</v>
      </c>
    </row>
    <row r="2300" spans="1:14">
      <c r="A2300" s="54">
        <f>formulas!O1140</f>
        <v>0</v>
      </c>
      <c r="B2300" s="33">
        <f t="shared" ca="1" si="150"/>
        <v>32</v>
      </c>
      <c r="C2300">
        <f t="shared" si="151"/>
        <v>486</v>
      </c>
      <c r="D2300">
        <f t="shared" ca="1" si="155"/>
        <v>-1.4999999999999999E-2</v>
      </c>
      <c r="E2300">
        <f t="shared" ca="1" si="152"/>
        <v>0</v>
      </c>
      <c r="F2300">
        <f t="shared" ca="1" si="153"/>
        <v>31</v>
      </c>
      <c r="G2300">
        <f t="shared" ca="1" si="154"/>
        <v>32</v>
      </c>
      <c r="M2300">
        <v>1844</v>
      </c>
      <c r="N2300">
        <v>36.512999999999998</v>
      </c>
    </row>
    <row r="2301" spans="1:14">
      <c r="A2301" s="54">
        <f>formulas!O1141</f>
        <v>0</v>
      </c>
      <c r="B2301" s="33">
        <f t="shared" ca="1" si="150"/>
        <v>32</v>
      </c>
      <c r="C2301">
        <f t="shared" si="151"/>
        <v>486</v>
      </c>
      <c r="D2301">
        <f t="shared" ca="1" si="155"/>
        <v>-1.4999999999999999E-2</v>
      </c>
      <c r="E2301">
        <f t="shared" ca="1" si="152"/>
        <v>0</v>
      </c>
      <c r="F2301">
        <f t="shared" ca="1" si="153"/>
        <v>31</v>
      </c>
      <c r="G2301">
        <f t="shared" ca="1" si="154"/>
        <v>32</v>
      </c>
      <c r="M2301">
        <v>1845</v>
      </c>
      <c r="N2301">
        <v>36.533999999999999</v>
      </c>
    </row>
    <row r="2302" spans="1:14">
      <c r="A2302" s="54">
        <f>formulas!O1142</f>
        <v>0</v>
      </c>
      <c r="B2302" s="33">
        <f t="shared" ca="1" si="150"/>
        <v>32</v>
      </c>
      <c r="C2302">
        <f t="shared" si="151"/>
        <v>486</v>
      </c>
      <c r="D2302">
        <f t="shared" ca="1" si="155"/>
        <v>-1.4999999999999999E-2</v>
      </c>
      <c r="E2302">
        <f t="shared" ca="1" si="152"/>
        <v>0</v>
      </c>
      <c r="F2302">
        <f t="shared" ca="1" si="153"/>
        <v>31</v>
      </c>
      <c r="G2302">
        <f t="shared" ca="1" si="154"/>
        <v>32</v>
      </c>
      <c r="M2302">
        <v>1846</v>
      </c>
      <c r="N2302">
        <v>36.555999999999997</v>
      </c>
    </row>
    <row r="2303" spans="1:14">
      <c r="A2303" s="54">
        <f>formulas!O1143</f>
        <v>0</v>
      </c>
      <c r="B2303" s="33">
        <f t="shared" ca="1" si="150"/>
        <v>32</v>
      </c>
      <c r="C2303">
        <f t="shared" si="151"/>
        <v>486</v>
      </c>
      <c r="D2303">
        <f t="shared" ca="1" si="155"/>
        <v>-1.4999999999999999E-2</v>
      </c>
      <c r="E2303">
        <f t="shared" ca="1" si="152"/>
        <v>0</v>
      </c>
      <c r="F2303">
        <f t="shared" ca="1" si="153"/>
        <v>31</v>
      </c>
      <c r="G2303">
        <f t="shared" ca="1" si="154"/>
        <v>32</v>
      </c>
      <c r="M2303">
        <v>1847</v>
      </c>
      <c r="N2303">
        <v>36.576999999999998</v>
      </c>
    </row>
    <row r="2304" spans="1:14">
      <c r="A2304" s="54">
        <f>formulas!O1144</f>
        <v>0</v>
      </c>
      <c r="B2304" s="33">
        <f t="shared" ca="1" si="150"/>
        <v>32</v>
      </c>
      <c r="C2304">
        <f t="shared" si="151"/>
        <v>486</v>
      </c>
      <c r="D2304">
        <f t="shared" ca="1" si="155"/>
        <v>-1.4999999999999999E-2</v>
      </c>
      <c r="E2304">
        <f t="shared" ca="1" si="152"/>
        <v>0</v>
      </c>
      <c r="F2304">
        <f t="shared" ca="1" si="153"/>
        <v>31</v>
      </c>
      <c r="G2304">
        <f t="shared" ca="1" si="154"/>
        <v>32</v>
      </c>
      <c r="M2304">
        <v>1848</v>
      </c>
      <c r="N2304">
        <v>36.598999999999997</v>
      </c>
    </row>
    <row r="2305" spans="1:14">
      <c r="A2305" s="54">
        <f>formulas!O1145</f>
        <v>0</v>
      </c>
      <c r="B2305" s="33">
        <f t="shared" ca="1" si="150"/>
        <v>32</v>
      </c>
      <c r="C2305">
        <f t="shared" si="151"/>
        <v>486</v>
      </c>
      <c r="D2305">
        <f t="shared" ca="1" si="155"/>
        <v>-1.4999999999999999E-2</v>
      </c>
      <c r="E2305">
        <f t="shared" ca="1" si="152"/>
        <v>0</v>
      </c>
      <c r="F2305">
        <f t="shared" ca="1" si="153"/>
        <v>31</v>
      </c>
      <c r="G2305">
        <f t="shared" ca="1" si="154"/>
        <v>32</v>
      </c>
      <c r="M2305">
        <v>1849</v>
      </c>
      <c r="N2305">
        <v>36.619999999999997</v>
      </c>
    </row>
    <row r="2306" spans="1:14">
      <c r="A2306" s="54">
        <f>formulas!O1146</f>
        <v>0</v>
      </c>
      <c r="B2306" s="33">
        <f t="shared" ca="1" si="150"/>
        <v>32</v>
      </c>
      <c r="C2306">
        <f t="shared" si="151"/>
        <v>486</v>
      </c>
      <c r="D2306">
        <f t="shared" ca="1" si="155"/>
        <v>-1.4999999999999999E-2</v>
      </c>
      <c r="E2306">
        <f t="shared" ca="1" si="152"/>
        <v>0</v>
      </c>
      <c r="F2306">
        <f t="shared" ca="1" si="153"/>
        <v>31</v>
      </c>
      <c r="G2306">
        <f t="shared" ca="1" si="154"/>
        <v>32</v>
      </c>
      <c r="M2306">
        <v>1850</v>
      </c>
      <c r="N2306">
        <v>36.640999999999998</v>
      </c>
    </row>
    <row r="2307" spans="1:14">
      <c r="A2307" s="54">
        <f>formulas!O1147</f>
        <v>0</v>
      </c>
      <c r="B2307" s="33">
        <f t="shared" ca="1" si="150"/>
        <v>32</v>
      </c>
      <c r="C2307">
        <f t="shared" si="151"/>
        <v>486</v>
      </c>
      <c r="D2307">
        <f t="shared" ca="1" si="155"/>
        <v>-1.4999999999999999E-2</v>
      </c>
      <c r="E2307">
        <f t="shared" ca="1" si="152"/>
        <v>0</v>
      </c>
      <c r="F2307">
        <f t="shared" ca="1" si="153"/>
        <v>31</v>
      </c>
      <c r="G2307">
        <f t="shared" ca="1" si="154"/>
        <v>32</v>
      </c>
      <c r="M2307">
        <v>1851</v>
      </c>
      <c r="N2307">
        <v>36.662999999999997</v>
      </c>
    </row>
    <row r="2308" spans="1:14">
      <c r="A2308" s="54">
        <f>formulas!O1148</f>
        <v>0</v>
      </c>
      <c r="B2308" s="33">
        <f t="shared" ca="1" si="150"/>
        <v>32</v>
      </c>
      <c r="C2308">
        <f t="shared" si="151"/>
        <v>486</v>
      </c>
      <c r="D2308">
        <f t="shared" ca="1" si="155"/>
        <v>-1.4999999999999999E-2</v>
      </c>
      <c r="E2308">
        <f t="shared" ca="1" si="152"/>
        <v>0</v>
      </c>
      <c r="F2308">
        <f t="shared" ca="1" si="153"/>
        <v>31</v>
      </c>
      <c r="G2308">
        <f t="shared" ca="1" si="154"/>
        <v>32</v>
      </c>
      <c r="M2308">
        <v>1852</v>
      </c>
      <c r="N2308">
        <v>36.683999999999997</v>
      </c>
    </row>
    <row r="2309" spans="1:14">
      <c r="A2309" s="54">
        <f>formulas!O1149</f>
        <v>0</v>
      </c>
      <c r="B2309" s="33">
        <f t="shared" ca="1" si="150"/>
        <v>32</v>
      </c>
      <c r="C2309">
        <f t="shared" si="151"/>
        <v>486</v>
      </c>
      <c r="D2309">
        <f t="shared" ca="1" si="155"/>
        <v>-1.4999999999999999E-2</v>
      </c>
      <c r="E2309">
        <f t="shared" ca="1" si="152"/>
        <v>0</v>
      </c>
      <c r="F2309">
        <f t="shared" ca="1" si="153"/>
        <v>31</v>
      </c>
      <c r="G2309">
        <f t="shared" ca="1" si="154"/>
        <v>32</v>
      </c>
      <c r="M2309">
        <v>1853</v>
      </c>
      <c r="N2309">
        <v>36.706000000000003</v>
      </c>
    </row>
    <row r="2310" spans="1:14">
      <c r="A2310" s="54">
        <f>formulas!O1150</f>
        <v>0</v>
      </c>
      <c r="B2310" s="33">
        <f t="shared" ca="1" si="150"/>
        <v>32</v>
      </c>
      <c r="C2310">
        <f t="shared" si="151"/>
        <v>486</v>
      </c>
      <c r="D2310">
        <f t="shared" ca="1" si="155"/>
        <v>-1.4999999999999999E-2</v>
      </c>
      <c r="E2310">
        <f t="shared" ca="1" si="152"/>
        <v>0</v>
      </c>
      <c r="F2310">
        <f t="shared" ca="1" si="153"/>
        <v>31</v>
      </c>
      <c r="G2310">
        <f t="shared" ca="1" si="154"/>
        <v>32</v>
      </c>
      <c r="M2310">
        <v>1854</v>
      </c>
      <c r="N2310">
        <v>36.726999999999997</v>
      </c>
    </row>
    <row r="2311" spans="1:14">
      <c r="A2311" s="54">
        <f>formulas!O1151</f>
        <v>0</v>
      </c>
      <c r="B2311" s="33">
        <f t="shared" ca="1" si="150"/>
        <v>32</v>
      </c>
      <c r="C2311">
        <f t="shared" si="151"/>
        <v>486</v>
      </c>
      <c r="D2311">
        <f t="shared" ca="1" si="155"/>
        <v>-1.4999999999999999E-2</v>
      </c>
      <c r="E2311">
        <f t="shared" ca="1" si="152"/>
        <v>0</v>
      </c>
      <c r="F2311">
        <f t="shared" ca="1" si="153"/>
        <v>31</v>
      </c>
      <c r="G2311">
        <f t="shared" ca="1" si="154"/>
        <v>32</v>
      </c>
      <c r="M2311">
        <v>1855</v>
      </c>
      <c r="N2311">
        <v>36.747999999999998</v>
      </c>
    </row>
    <row r="2312" spans="1:14">
      <c r="A2312" s="54">
        <f>formulas!O1152</f>
        <v>0</v>
      </c>
      <c r="B2312" s="33">
        <f t="shared" ca="1" si="150"/>
        <v>32</v>
      </c>
      <c r="C2312">
        <f t="shared" si="151"/>
        <v>486</v>
      </c>
      <c r="D2312">
        <f t="shared" ca="1" si="155"/>
        <v>-1.4999999999999999E-2</v>
      </c>
      <c r="E2312">
        <f t="shared" ca="1" si="152"/>
        <v>0</v>
      </c>
      <c r="F2312">
        <f t="shared" ca="1" si="153"/>
        <v>31</v>
      </c>
      <c r="G2312">
        <f t="shared" ca="1" si="154"/>
        <v>32</v>
      </c>
      <c r="M2312">
        <v>1856</v>
      </c>
      <c r="N2312">
        <v>36.770000000000003</v>
      </c>
    </row>
    <row r="2313" spans="1:14">
      <c r="A2313" s="54">
        <f>formulas!O1153</f>
        <v>0</v>
      </c>
      <c r="B2313" s="33">
        <f t="shared" ca="1" si="150"/>
        <v>32</v>
      </c>
      <c r="C2313">
        <f t="shared" si="151"/>
        <v>486</v>
      </c>
      <c r="D2313">
        <f t="shared" ca="1" si="155"/>
        <v>-1.4999999999999999E-2</v>
      </c>
      <c r="E2313">
        <f t="shared" ca="1" si="152"/>
        <v>0</v>
      </c>
      <c r="F2313">
        <f t="shared" ca="1" si="153"/>
        <v>31</v>
      </c>
      <c r="G2313">
        <f t="shared" ca="1" si="154"/>
        <v>32</v>
      </c>
      <c r="M2313">
        <v>1857</v>
      </c>
      <c r="N2313">
        <v>36.790999999999997</v>
      </c>
    </row>
    <row r="2314" spans="1:14">
      <c r="A2314" s="54">
        <f>formulas!O1154</f>
        <v>0</v>
      </c>
      <c r="B2314" s="33">
        <f t="shared" ca="1" si="150"/>
        <v>32</v>
      </c>
      <c r="C2314">
        <f t="shared" si="151"/>
        <v>486</v>
      </c>
      <c r="D2314">
        <f t="shared" ca="1" si="155"/>
        <v>-1.4999999999999999E-2</v>
      </c>
      <c r="E2314">
        <f t="shared" ca="1" si="152"/>
        <v>0</v>
      </c>
      <c r="F2314">
        <f t="shared" ca="1" si="153"/>
        <v>31</v>
      </c>
      <c r="G2314">
        <f t="shared" ca="1" si="154"/>
        <v>32</v>
      </c>
      <c r="M2314">
        <v>1858</v>
      </c>
      <c r="N2314">
        <v>36.813000000000002</v>
      </c>
    </row>
    <row r="2315" spans="1:14">
      <c r="A2315" s="54">
        <f>formulas!O1155</f>
        <v>0</v>
      </c>
      <c r="B2315" s="33">
        <f t="shared" ca="1" si="150"/>
        <v>32</v>
      </c>
      <c r="C2315">
        <f t="shared" si="151"/>
        <v>486</v>
      </c>
      <c r="D2315">
        <f t="shared" ca="1" si="155"/>
        <v>-1.4999999999999999E-2</v>
      </c>
      <c r="E2315">
        <f t="shared" ca="1" si="152"/>
        <v>0</v>
      </c>
      <c r="F2315">
        <f t="shared" ca="1" si="153"/>
        <v>31</v>
      </c>
      <c r="G2315">
        <f t="shared" ca="1" si="154"/>
        <v>32</v>
      </c>
      <c r="M2315">
        <v>1859</v>
      </c>
      <c r="N2315">
        <v>36.834000000000003</v>
      </c>
    </row>
    <row r="2316" spans="1:14">
      <c r="A2316" s="54">
        <f>formulas!O1156</f>
        <v>0</v>
      </c>
      <c r="B2316" s="33">
        <f t="shared" ca="1" si="150"/>
        <v>32</v>
      </c>
      <c r="C2316">
        <f t="shared" si="151"/>
        <v>486</v>
      </c>
      <c r="D2316">
        <f t="shared" ca="1" si="155"/>
        <v>-1.4999999999999999E-2</v>
      </c>
      <c r="E2316">
        <f t="shared" ca="1" si="152"/>
        <v>0</v>
      </c>
      <c r="F2316">
        <f t="shared" ca="1" si="153"/>
        <v>31</v>
      </c>
      <c r="G2316">
        <f t="shared" ca="1" si="154"/>
        <v>32</v>
      </c>
      <c r="M2316">
        <v>1860</v>
      </c>
      <c r="N2316">
        <v>36.854999999999997</v>
      </c>
    </row>
    <row r="2317" spans="1:14">
      <c r="A2317" s="54">
        <f>formulas!O1157</f>
        <v>0</v>
      </c>
      <c r="B2317" s="33">
        <f t="shared" ca="1" si="150"/>
        <v>32</v>
      </c>
      <c r="C2317">
        <f t="shared" si="151"/>
        <v>486</v>
      </c>
      <c r="D2317">
        <f t="shared" ca="1" si="155"/>
        <v>-1.4999999999999999E-2</v>
      </c>
      <c r="E2317">
        <f t="shared" ca="1" si="152"/>
        <v>0</v>
      </c>
      <c r="F2317">
        <f t="shared" ca="1" si="153"/>
        <v>31</v>
      </c>
      <c r="G2317">
        <f t="shared" ca="1" si="154"/>
        <v>32</v>
      </c>
      <c r="M2317">
        <v>1861</v>
      </c>
      <c r="N2317">
        <v>36.877000000000002</v>
      </c>
    </row>
    <row r="2318" spans="1:14">
      <c r="A2318" s="54">
        <f>formulas!O1158</f>
        <v>0</v>
      </c>
      <c r="B2318" s="33">
        <f t="shared" ca="1" si="150"/>
        <v>32</v>
      </c>
      <c r="C2318">
        <f t="shared" si="151"/>
        <v>486</v>
      </c>
      <c r="D2318">
        <f t="shared" ca="1" si="155"/>
        <v>-1.4999999999999999E-2</v>
      </c>
      <c r="E2318">
        <f t="shared" ca="1" si="152"/>
        <v>0</v>
      </c>
      <c r="F2318">
        <f t="shared" ca="1" si="153"/>
        <v>31</v>
      </c>
      <c r="G2318">
        <f t="shared" ca="1" si="154"/>
        <v>32</v>
      </c>
      <c r="M2318">
        <v>1862</v>
      </c>
      <c r="N2318">
        <v>36.898000000000003</v>
      </c>
    </row>
    <row r="2319" spans="1:14">
      <c r="A2319" s="54">
        <f>formulas!O1159</f>
        <v>0</v>
      </c>
      <c r="B2319" s="33">
        <f t="shared" ca="1" si="150"/>
        <v>32</v>
      </c>
      <c r="C2319">
        <f t="shared" si="151"/>
        <v>486</v>
      </c>
      <c r="D2319">
        <f t="shared" ca="1" si="155"/>
        <v>-1.4999999999999999E-2</v>
      </c>
      <c r="E2319">
        <f t="shared" ca="1" si="152"/>
        <v>0</v>
      </c>
      <c r="F2319">
        <f t="shared" ca="1" si="153"/>
        <v>31</v>
      </c>
      <c r="G2319">
        <f t="shared" ca="1" si="154"/>
        <v>32</v>
      </c>
      <c r="M2319">
        <v>1863</v>
      </c>
      <c r="N2319">
        <v>36.92</v>
      </c>
    </row>
    <row r="2320" spans="1:14">
      <c r="A2320" s="54">
        <f>formulas!O1160</f>
        <v>0</v>
      </c>
      <c r="B2320" s="33">
        <f t="shared" ca="1" si="150"/>
        <v>32</v>
      </c>
      <c r="C2320">
        <f t="shared" si="151"/>
        <v>486</v>
      </c>
      <c r="D2320">
        <f t="shared" ca="1" si="155"/>
        <v>-1.4999999999999999E-2</v>
      </c>
      <c r="E2320">
        <f t="shared" ca="1" si="152"/>
        <v>0</v>
      </c>
      <c r="F2320">
        <f t="shared" ca="1" si="153"/>
        <v>31</v>
      </c>
      <c r="G2320">
        <f t="shared" ca="1" si="154"/>
        <v>32</v>
      </c>
      <c r="M2320">
        <v>1864</v>
      </c>
      <c r="N2320">
        <v>36.941000000000003</v>
      </c>
    </row>
    <row r="2321" spans="1:14">
      <c r="A2321" s="54">
        <f>formulas!O1161</f>
        <v>0</v>
      </c>
      <c r="B2321" s="33">
        <f t="shared" ca="1" si="150"/>
        <v>32</v>
      </c>
      <c r="C2321">
        <f t="shared" si="151"/>
        <v>486</v>
      </c>
      <c r="D2321">
        <f t="shared" ca="1" si="155"/>
        <v>-1.4999999999999999E-2</v>
      </c>
      <c r="E2321">
        <f t="shared" ca="1" si="152"/>
        <v>0</v>
      </c>
      <c r="F2321">
        <f t="shared" ca="1" si="153"/>
        <v>31</v>
      </c>
      <c r="G2321">
        <f t="shared" ca="1" si="154"/>
        <v>32</v>
      </c>
      <c r="M2321">
        <v>1865</v>
      </c>
      <c r="N2321">
        <v>36.962000000000003</v>
      </c>
    </row>
    <row r="2322" spans="1:14">
      <c r="A2322" s="54">
        <f>formulas!O1162</f>
        <v>0</v>
      </c>
      <c r="B2322" s="33">
        <f t="shared" ca="1" si="150"/>
        <v>32</v>
      </c>
      <c r="C2322">
        <f t="shared" si="151"/>
        <v>486</v>
      </c>
      <c r="D2322">
        <f t="shared" ca="1" si="155"/>
        <v>-1.4999999999999999E-2</v>
      </c>
      <c r="E2322">
        <f t="shared" ca="1" si="152"/>
        <v>0</v>
      </c>
      <c r="F2322">
        <f t="shared" ca="1" si="153"/>
        <v>31</v>
      </c>
      <c r="G2322">
        <f t="shared" ca="1" si="154"/>
        <v>32</v>
      </c>
      <c r="M2322">
        <v>1866</v>
      </c>
      <c r="N2322">
        <v>36.984000000000002</v>
      </c>
    </row>
    <row r="2323" spans="1:14">
      <c r="A2323" s="54">
        <f>formulas!O1163</f>
        <v>0</v>
      </c>
      <c r="B2323" s="33">
        <f t="shared" ca="1" si="150"/>
        <v>32</v>
      </c>
      <c r="C2323">
        <f t="shared" si="151"/>
        <v>486</v>
      </c>
      <c r="D2323">
        <f t="shared" ca="1" si="155"/>
        <v>-1.4999999999999999E-2</v>
      </c>
      <c r="E2323">
        <f t="shared" ca="1" si="152"/>
        <v>0</v>
      </c>
      <c r="F2323">
        <f t="shared" ca="1" si="153"/>
        <v>31</v>
      </c>
      <c r="G2323">
        <f t="shared" ca="1" si="154"/>
        <v>32</v>
      </c>
      <c r="M2323">
        <v>1867</v>
      </c>
      <c r="N2323">
        <v>37.005000000000003</v>
      </c>
    </row>
    <row r="2324" spans="1:14">
      <c r="A2324" s="54">
        <f>formulas!O1164</f>
        <v>0</v>
      </c>
      <c r="B2324" s="33">
        <f t="shared" ca="1" si="150"/>
        <v>32</v>
      </c>
      <c r="C2324">
        <f t="shared" si="151"/>
        <v>486</v>
      </c>
      <c r="D2324">
        <f t="shared" ca="1" si="155"/>
        <v>-1.4999999999999999E-2</v>
      </c>
      <c r="E2324">
        <f t="shared" ca="1" si="152"/>
        <v>0</v>
      </c>
      <c r="F2324">
        <f t="shared" ca="1" si="153"/>
        <v>31</v>
      </c>
      <c r="G2324">
        <f t="shared" ca="1" si="154"/>
        <v>32</v>
      </c>
      <c r="M2324">
        <v>1868</v>
      </c>
      <c r="N2324">
        <v>37.027000000000001</v>
      </c>
    </row>
    <row r="2325" spans="1:14">
      <c r="A2325" s="54">
        <f>formulas!O1165</f>
        <v>0</v>
      </c>
      <c r="B2325" s="33">
        <f t="shared" ref="B2325:B2388" ca="1" si="156">(A2325-D2325)/(E2325-D2325)*(G2325-F2325)+F2325</f>
        <v>32</v>
      </c>
      <c r="C2325">
        <f t="shared" ref="C2325:C2388" si="157">COUNTIF($N$2:$N$25400,"&lt;"&amp;A2325)</f>
        <v>486</v>
      </c>
      <c r="D2325">
        <f t="shared" ca="1" si="155"/>
        <v>-1.4999999999999999E-2</v>
      </c>
      <c r="E2325">
        <f t="shared" ref="E2325:E2388" ca="1" si="158">INDIRECT(ADDRESS(C2325+2,14))</f>
        <v>0</v>
      </c>
      <c r="F2325">
        <f t="shared" ref="F2325:F2388" ca="1" si="159">INDIRECT(ADDRESS(C2325+1,13))</f>
        <v>31</v>
      </c>
      <c r="G2325">
        <f t="shared" ref="G2325:G2388" ca="1" si="160">INDIRECT(ADDRESS(C2325+2,13))</f>
        <v>32</v>
      </c>
      <c r="M2325">
        <v>1869</v>
      </c>
      <c r="N2325">
        <v>37.048000000000002</v>
      </c>
    </row>
    <row r="2326" spans="1:14">
      <c r="A2326" s="54">
        <f>formulas!O1166</f>
        <v>0</v>
      </c>
      <c r="B2326" s="33">
        <f t="shared" ca="1" si="156"/>
        <v>32</v>
      </c>
      <c r="C2326">
        <f t="shared" si="157"/>
        <v>486</v>
      </c>
      <c r="D2326">
        <f t="shared" ca="1" si="155"/>
        <v>-1.4999999999999999E-2</v>
      </c>
      <c r="E2326">
        <f t="shared" ca="1" si="158"/>
        <v>0</v>
      </c>
      <c r="F2326">
        <f t="shared" ca="1" si="159"/>
        <v>31</v>
      </c>
      <c r="G2326">
        <f t="shared" ca="1" si="160"/>
        <v>32</v>
      </c>
      <c r="M2326">
        <v>1870</v>
      </c>
      <c r="N2326">
        <v>37.069000000000003</v>
      </c>
    </row>
    <row r="2327" spans="1:14">
      <c r="A2327" s="54">
        <f>formulas!O1167</f>
        <v>0</v>
      </c>
      <c r="B2327" s="33">
        <f t="shared" ca="1" si="156"/>
        <v>32</v>
      </c>
      <c r="C2327">
        <f t="shared" si="157"/>
        <v>486</v>
      </c>
      <c r="D2327">
        <f t="shared" ca="1" si="155"/>
        <v>-1.4999999999999999E-2</v>
      </c>
      <c r="E2327">
        <f t="shared" ca="1" si="158"/>
        <v>0</v>
      </c>
      <c r="F2327">
        <f t="shared" ca="1" si="159"/>
        <v>31</v>
      </c>
      <c r="G2327">
        <f t="shared" ca="1" si="160"/>
        <v>32</v>
      </c>
      <c r="M2327">
        <v>1871</v>
      </c>
      <c r="N2327">
        <v>37.091000000000001</v>
      </c>
    </row>
    <row r="2328" spans="1:14">
      <c r="A2328" s="54">
        <f>formulas!O1168</f>
        <v>0</v>
      </c>
      <c r="B2328" s="33">
        <f t="shared" ca="1" si="156"/>
        <v>32</v>
      </c>
      <c r="C2328">
        <f t="shared" si="157"/>
        <v>486</v>
      </c>
      <c r="D2328">
        <f t="shared" ca="1" si="155"/>
        <v>-1.4999999999999999E-2</v>
      </c>
      <c r="E2328">
        <f t="shared" ca="1" si="158"/>
        <v>0</v>
      </c>
      <c r="F2328">
        <f t="shared" ca="1" si="159"/>
        <v>31</v>
      </c>
      <c r="G2328">
        <f t="shared" ca="1" si="160"/>
        <v>32</v>
      </c>
      <c r="M2328">
        <v>1872</v>
      </c>
      <c r="N2328">
        <v>37.112000000000002</v>
      </c>
    </row>
    <row r="2329" spans="1:14">
      <c r="A2329" s="54">
        <f>formulas!O1169</f>
        <v>0</v>
      </c>
      <c r="B2329" s="33">
        <f t="shared" ca="1" si="156"/>
        <v>32</v>
      </c>
      <c r="C2329">
        <f t="shared" si="157"/>
        <v>486</v>
      </c>
      <c r="D2329">
        <f t="shared" ca="1" si="155"/>
        <v>-1.4999999999999999E-2</v>
      </c>
      <c r="E2329">
        <f t="shared" ca="1" si="158"/>
        <v>0</v>
      </c>
      <c r="F2329">
        <f t="shared" ca="1" si="159"/>
        <v>31</v>
      </c>
      <c r="G2329">
        <f t="shared" ca="1" si="160"/>
        <v>32</v>
      </c>
      <c r="M2329">
        <v>1873</v>
      </c>
      <c r="N2329">
        <v>37.134</v>
      </c>
    </row>
    <row r="2330" spans="1:14">
      <c r="A2330" s="54">
        <f>formulas!O1170</f>
        <v>0</v>
      </c>
      <c r="B2330" s="33">
        <f t="shared" ca="1" si="156"/>
        <v>32</v>
      </c>
      <c r="C2330">
        <f t="shared" si="157"/>
        <v>486</v>
      </c>
      <c r="D2330">
        <f t="shared" ca="1" si="155"/>
        <v>-1.4999999999999999E-2</v>
      </c>
      <c r="E2330">
        <f t="shared" ca="1" si="158"/>
        <v>0</v>
      </c>
      <c r="F2330">
        <f t="shared" ca="1" si="159"/>
        <v>31</v>
      </c>
      <c r="G2330">
        <f t="shared" ca="1" si="160"/>
        <v>32</v>
      </c>
      <c r="M2330">
        <v>1874</v>
      </c>
      <c r="N2330">
        <v>37.155000000000001</v>
      </c>
    </row>
    <row r="2331" spans="1:14">
      <c r="A2331" s="54">
        <f>formulas!O1171</f>
        <v>0</v>
      </c>
      <c r="B2331" s="33">
        <f t="shared" ca="1" si="156"/>
        <v>32</v>
      </c>
      <c r="C2331">
        <f t="shared" si="157"/>
        <v>486</v>
      </c>
      <c r="D2331">
        <f t="shared" ca="1" si="155"/>
        <v>-1.4999999999999999E-2</v>
      </c>
      <c r="E2331">
        <f t="shared" ca="1" si="158"/>
        <v>0</v>
      </c>
      <c r="F2331">
        <f t="shared" ca="1" si="159"/>
        <v>31</v>
      </c>
      <c r="G2331">
        <f t="shared" ca="1" si="160"/>
        <v>32</v>
      </c>
      <c r="M2331">
        <v>1875</v>
      </c>
      <c r="N2331">
        <v>37.176000000000002</v>
      </c>
    </row>
    <row r="2332" spans="1:14">
      <c r="A2332" s="54">
        <f>formulas!O1172</f>
        <v>0</v>
      </c>
      <c r="B2332" s="33">
        <f t="shared" ca="1" si="156"/>
        <v>32</v>
      </c>
      <c r="C2332">
        <f t="shared" si="157"/>
        <v>486</v>
      </c>
      <c r="D2332">
        <f t="shared" ca="1" si="155"/>
        <v>-1.4999999999999999E-2</v>
      </c>
      <c r="E2332">
        <f t="shared" ca="1" si="158"/>
        <v>0</v>
      </c>
      <c r="F2332">
        <f t="shared" ca="1" si="159"/>
        <v>31</v>
      </c>
      <c r="G2332">
        <f t="shared" ca="1" si="160"/>
        <v>32</v>
      </c>
      <c r="M2332">
        <v>1876</v>
      </c>
      <c r="N2332">
        <v>37.198</v>
      </c>
    </row>
    <row r="2333" spans="1:14">
      <c r="A2333" s="54">
        <f>formulas!O1173</f>
        <v>0</v>
      </c>
      <c r="B2333" s="33">
        <f t="shared" ca="1" si="156"/>
        <v>32</v>
      </c>
      <c r="C2333">
        <f t="shared" si="157"/>
        <v>486</v>
      </c>
      <c r="D2333">
        <f t="shared" ca="1" si="155"/>
        <v>-1.4999999999999999E-2</v>
      </c>
      <c r="E2333">
        <f t="shared" ca="1" si="158"/>
        <v>0</v>
      </c>
      <c r="F2333">
        <f t="shared" ca="1" si="159"/>
        <v>31</v>
      </c>
      <c r="G2333">
        <f t="shared" ca="1" si="160"/>
        <v>32</v>
      </c>
      <c r="M2333">
        <v>1877</v>
      </c>
      <c r="N2333">
        <v>37.219000000000001</v>
      </c>
    </row>
    <row r="2334" spans="1:14">
      <c r="A2334" s="54">
        <f>formulas!O1174</f>
        <v>0</v>
      </c>
      <c r="B2334" s="33">
        <f t="shared" ca="1" si="156"/>
        <v>32</v>
      </c>
      <c r="C2334">
        <f t="shared" si="157"/>
        <v>486</v>
      </c>
      <c r="D2334">
        <f t="shared" ca="1" si="155"/>
        <v>-1.4999999999999999E-2</v>
      </c>
      <c r="E2334">
        <f t="shared" ca="1" si="158"/>
        <v>0</v>
      </c>
      <c r="F2334">
        <f t="shared" ca="1" si="159"/>
        <v>31</v>
      </c>
      <c r="G2334">
        <f t="shared" ca="1" si="160"/>
        <v>32</v>
      </c>
      <c r="M2334">
        <v>1878</v>
      </c>
      <c r="N2334">
        <v>37.24</v>
      </c>
    </row>
    <row r="2335" spans="1:14">
      <c r="A2335" s="54">
        <f>formulas!O1175</f>
        <v>0</v>
      </c>
      <c r="B2335" s="33">
        <f t="shared" ca="1" si="156"/>
        <v>32</v>
      </c>
      <c r="C2335">
        <f t="shared" si="157"/>
        <v>486</v>
      </c>
      <c r="D2335">
        <f t="shared" ca="1" si="155"/>
        <v>-1.4999999999999999E-2</v>
      </c>
      <c r="E2335">
        <f t="shared" ca="1" si="158"/>
        <v>0</v>
      </c>
      <c r="F2335">
        <f t="shared" ca="1" si="159"/>
        <v>31</v>
      </c>
      <c r="G2335">
        <f t="shared" ca="1" si="160"/>
        <v>32</v>
      </c>
      <c r="M2335">
        <v>1879</v>
      </c>
      <c r="N2335">
        <v>37.262</v>
      </c>
    </row>
    <row r="2336" spans="1:14">
      <c r="A2336" s="54">
        <f>formulas!O1176</f>
        <v>0</v>
      </c>
      <c r="B2336" s="33">
        <f t="shared" ca="1" si="156"/>
        <v>32</v>
      </c>
      <c r="C2336">
        <f t="shared" si="157"/>
        <v>486</v>
      </c>
      <c r="D2336">
        <f t="shared" ca="1" si="155"/>
        <v>-1.4999999999999999E-2</v>
      </c>
      <c r="E2336">
        <f t="shared" ca="1" si="158"/>
        <v>0</v>
      </c>
      <c r="F2336">
        <f t="shared" ca="1" si="159"/>
        <v>31</v>
      </c>
      <c r="G2336">
        <f t="shared" ca="1" si="160"/>
        <v>32</v>
      </c>
      <c r="M2336">
        <v>1880</v>
      </c>
      <c r="N2336">
        <v>37.283000000000001</v>
      </c>
    </row>
    <row r="2337" spans="1:14">
      <c r="A2337" s="54">
        <f>formulas!O1177</f>
        <v>0</v>
      </c>
      <c r="B2337" s="33">
        <f t="shared" ca="1" si="156"/>
        <v>32</v>
      </c>
      <c r="C2337">
        <f t="shared" si="157"/>
        <v>486</v>
      </c>
      <c r="D2337">
        <f t="shared" ca="1" si="155"/>
        <v>-1.4999999999999999E-2</v>
      </c>
      <c r="E2337">
        <f t="shared" ca="1" si="158"/>
        <v>0</v>
      </c>
      <c r="F2337">
        <f t="shared" ca="1" si="159"/>
        <v>31</v>
      </c>
      <c r="G2337">
        <f t="shared" ca="1" si="160"/>
        <v>32</v>
      </c>
      <c r="M2337">
        <v>1881</v>
      </c>
      <c r="N2337">
        <v>37.305</v>
      </c>
    </row>
    <row r="2338" spans="1:14">
      <c r="A2338" s="54">
        <f>formulas!O1178</f>
        <v>0</v>
      </c>
      <c r="B2338" s="33">
        <f t="shared" ca="1" si="156"/>
        <v>32</v>
      </c>
      <c r="C2338">
        <f t="shared" si="157"/>
        <v>486</v>
      </c>
      <c r="D2338">
        <f t="shared" ca="1" si="155"/>
        <v>-1.4999999999999999E-2</v>
      </c>
      <c r="E2338">
        <f t="shared" ca="1" si="158"/>
        <v>0</v>
      </c>
      <c r="F2338">
        <f t="shared" ca="1" si="159"/>
        <v>31</v>
      </c>
      <c r="G2338">
        <f t="shared" ca="1" si="160"/>
        <v>32</v>
      </c>
      <c r="M2338">
        <v>1882</v>
      </c>
      <c r="N2338">
        <v>37.326000000000001</v>
      </c>
    </row>
    <row r="2339" spans="1:14">
      <c r="A2339" s="54">
        <f>formulas!O1179</f>
        <v>0</v>
      </c>
      <c r="B2339" s="33">
        <f t="shared" ca="1" si="156"/>
        <v>32</v>
      </c>
      <c r="C2339">
        <f t="shared" si="157"/>
        <v>486</v>
      </c>
      <c r="D2339">
        <f t="shared" ca="1" si="155"/>
        <v>-1.4999999999999999E-2</v>
      </c>
      <c r="E2339">
        <f t="shared" ca="1" si="158"/>
        <v>0</v>
      </c>
      <c r="F2339">
        <f t="shared" ca="1" si="159"/>
        <v>31</v>
      </c>
      <c r="G2339">
        <f t="shared" ca="1" si="160"/>
        <v>32</v>
      </c>
      <c r="M2339">
        <v>1883</v>
      </c>
      <c r="N2339">
        <v>37.347000000000001</v>
      </c>
    </row>
    <row r="2340" spans="1:14">
      <c r="A2340" s="54">
        <f>formulas!O1180</f>
        <v>0</v>
      </c>
      <c r="B2340" s="33">
        <f t="shared" ca="1" si="156"/>
        <v>32</v>
      </c>
      <c r="C2340">
        <f t="shared" si="157"/>
        <v>486</v>
      </c>
      <c r="D2340">
        <f t="shared" ca="1" si="155"/>
        <v>-1.4999999999999999E-2</v>
      </c>
      <c r="E2340">
        <f t="shared" ca="1" si="158"/>
        <v>0</v>
      </c>
      <c r="F2340">
        <f t="shared" ca="1" si="159"/>
        <v>31</v>
      </c>
      <c r="G2340">
        <f t="shared" ca="1" si="160"/>
        <v>32</v>
      </c>
      <c r="M2340">
        <v>1884</v>
      </c>
      <c r="N2340">
        <v>37.369</v>
      </c>
    </row>
    <row r="2341" spans="1:14">
      <c r="A2341" s="54">
        <f>formulas!O1181</f>
        <v>0</v>
      </c>
      <c r="B2341" s="33">
        <f t="shared" ca="1" si="156"/>
        <v>32</v>
      </c>
      <c r="C2341">
        <f t="shared" si="157"/>
        <v>486</v>
      </c>
      <c r="D2341">
        <f t="shared" ca="1" si="155"/>
        <v>-1.4999999999999999E-2</v>
      </c>
      <c r="E2341">
        <f t="shared" ca="1" si="158"/>
        <v>0</v>
      </c>
      <c r="F2341">
        <f t="shared" ca="1" si="159"/>
        <v>31</v>
      </c>
      <c r="G2341">
        <f t="shared" ca="1" si="160"/>
        <v>32</v>
      </c>
      <c r="M2341">
        <v>1885</v>
      </c>
      <c r="N2341">
        <v>37.39</v>
      </c>
    </row>
    <row r="2342" spans="1:14">
      <c r="A2342" s="54">
        <f>formulas!O1182</f>
        <v>0</v>
      </c>
      <c r="B2342" s="33">
        <f t="shared" ca="1" si="156"/>
        <v>32</v>
      </c>
      <c r="C2342">
        <f t="shared" si="157"/>
        <v>486</v>
      </c>
      <c r="D2342">
        <f t="shared" ca="1" si="155"/>
        <v>-1.4999999999999999E-2</v>
      </c>
      <c r="E2342">
        <f t="shared" ca="1" si="158"/>
        <v>0</v>
      </c>
      <c r="F2342">
        <f t="shared" ca="1" si="159"/>
        <v>31</v>
      </c>
      <c r="G2342">
        <f t="shared" ca="1" si="160"/>
        <v>32</v>
      </c>
      <c r="M2342">
        <v>1886</v>
      </c>
      <c r="N2342">
        <v>37.411000000000001</v>
      </c>
    </row>
    <row r="2343" spans="1:14">
      <c r="A2343" s="54">
        <f>formulas!O1183</f>
        <v>0</v>
      </c>
      <c r="B2343" s="33">
        <f t="shared" ca="1" si="156"/>
        <v>32</v>
      </c>
      <c r="C2343">
        <f t="shared" si="157"/>
        <v>486</v>
      </c>
      <c r="D2343">
        <f t="shared" ca="1" si="155"/>
        <v>-1.4999999999999999E-2</v>
      </c>
      <c r="E2343">
        <f t="shared" ca="1" si="158"/>
        <v>0</v>
      </c>
      <c r="F2343">
        <f t="shared" ca="1" si="159"/>
        <v>31</v>
      </c>
      <c r="G2343">
        <f t="shared" ca="1" si="160"/>
        <v>32</v>
      </c>
      <c r="M2343">
        <v>1887</v>
      </c>
      <c r="N2343">
        <v>37.433</v>
      </c>
    </row>
    <row r="2344" spans="1:14">
      <c r="A2344" s="54">
        <f>formulas!O1184</f>
        <v>0</v>
      </c>
      <c r="B2344" s="33">
        <f t="shared" ca="1" si="156"/>
        <v>32</v>
      </c>
      <c r="C2344">
        <f t="shared" si="157"/>
        <v>486</v>
      </c>
      <c r="D2344">
        <f t="shared" ca="1" si="155"/>
        <v>-1.4999999999999999E-2</v>
      </c>
      <c r="E2344">
        <f t="shared" ca="1" si="158"/>
        <v>0</v>
      </c>
      <c r="F2344">
        <f t="shared" ca="1" si="159"/>
        <v>31</v>
      </c>
      <c r="G2344">
        <f t="shared" ca="1" si="160"/>
        <v>32</v>
      </c>
      <c r="M2344">
        <v>1888</v>
      </c>
      <c r="N2344">
        <v>37.454000000000001</v>
      </c>
    </row>
    <row r="2345" spans="1:14">
      <c r="A2345" s="54">
        <f>formulas!O1185</f>
        <v>0</v>
      </c>
      <c r="B2345" s="33">
        <f t="shared" ca="1" si="156"/>
        <v>32</v>
      </c>
      <c r="C2345">
        <f t="shared" si="157"/>
        <v>486</v>
      </c>
      <c r="D2345">
        <f t="shared" ca="1" si="155"/>
        <v>-1.4999999999999999E-2</v>
      </c>
      <c r="E2345">
        <f t="shared" ca="1" si="158"/>
        <v>0</v>
      </c>
      <c r="F2345">
        <f t="shared" ca="1" si="159"/>
        <v>31</v>
      </c>
      <c r="G2345">
        <f t="shared" ca="1" si="160"/>
        <v>32</v>
      </c>
      <c r="M2345">
        <v>1889</v>
      </c>
      <c r="N2345">
        <v>37.475000000000001</v>
      </c>
    </row>
    <row r="2346" spans="1:14">
      <c r="A2346" s="54">
        <f>formulas!O1186</f>
        <v>0</v>
      </c>
      <c r="B2346" s="33">
        <f t="shared" ca="1" si="156"/>
        <v>32</v>
      </c>
      <c r="C2346">
        <f t="shared" si="157"/>
        <v>486</v>
      </c>
      <c r="D2346">
        <f t="shared" ca="1" si="155"/>
        <v>-1.4999999999999999E-2</v>
      </c>
      <c r="E2346">
        <f t="shared" ca="1" si="158"/>
        <v>0</v>
      </c>
      <c r="F2346">
        <f t="shared" ca="1" si="159"/>
        <v>31</v>
      </c>
      <c r="G2346">
        <f t="shared" ca="1" si="160"/>
        <v>32</v>
      </c>
      <c r="M2346">
        <v>1890</v>
      </c>
      <c r="N2346">
        <v>37.497</v>
      </c>
    </row>
    <row r="2347" spans="1:14">
      <c r="A2347" s="54">
        <f>formulas!O1187</f>
        <v>0</v>
      </c>
      <c r="B2347" s="33">
        <f t="shared" ca="1" si="156"/>
        <v>32</v>
      </c>
      <c r="C2347">
        <f t="shared" si="157"/>
        <v>486</v>
      </c>
      <c r="D2347">
        <f t="shared" ca="1" si="155"/>
        <v>-1.4999999999999999E-2</v>
      </c>
      <c r="E2347">
        <f t="shared" ca="1" si="158"/>
        <v>0</v>
      </c>
      <c r="F2347">
        <f t="shared" ca="1" si="159"/>
        <v>31</v>
      </c>
      <c r="G2347">
        <f t="shared" ca="1" si="160"/>
        <v>32</v>
      </c>
      <c r="M2347">
        <v>1891</v>
      </c>
      <c r="N2347">
        <v>37.518000000000001</v>
      </c>
    </row>
    <row r="2348" spans="1:14">
      <c r="A2348" s="54">
        <f>formulas!O1188</f>
        <v>0</v>
      </c>
      <c r="B2348" s="33">
        <f t="shared" ca="1" si="156"/>
        <v>32</v>
      </c>
      <c r="C2348">
        <f t="shared" si="157"/>
        <v>486</v>
      </c>
      <c r="D2348">
        <f t="shared" ca="1" si="155"/>
        <v>-1.4999999999999999E-2</v>
      </c>
      <c r="E2348">
        <f t="shared" ca="1" si="158"/>
        <v>0</v>
      </c>
      <c r="F2348">
        <f t="shared" ca="1" si="159"/>
        <v>31</v>
      </c>
      <c r="G2348">
        <f t="shared" ca="1" si="160"/>
        <v>32</v>
      </c>
      <c r="M2348">
        <v>1892</v>
      </c>
      <c r="N2348">
        <v>37.539000000000001</v>
      </c>
    </row>
    <row r="2349" spans="1:14">
      <c r="A2349" s="54">
        <f>formulas!O1189</f>
        <v>0</v>
      </c>
      <c r="B2349" s="33">
        <f t="shared" ca="1" si="156"/>
        <v>32</v>
      </c>
      <c r="C2349">
        <f t="shared" si="157"/>
        <v>486</v>
      </c>
      <c r="D2349">
        <f t="shared" ca="1" si="155"/>
        <v>-1.4999999999999999E-2</v>
      </c>
      <c r="E2349">
        <f t="shared" ca="1" si="158"/>
        <v>0</v>
      </c>
      <c r="F2349">
        <f t="shared" ca="1" si="159"/>
        <v>31</v>
      </c>
      <c r="G2349">
        <f t="shared" ca="1" si="160"/>
        <v>32</v>
      </c>
      <c r="M2349">
        <v>1893</v>
      </c>
      <c r="N2349">
        <v>37.561</v>
      </c>
    </row>
    <row r="2350" spans="1:14">
      <c r="A2350" s="54">
        <f>formulas!O1190</f>
        <v>0</v>
      </c>
      <c r="B2350" s="33">
        <f t="shared" ca="1" si="156"/>
        <v>32</v>
      </c>
      <c r="C2350">
        <f t="shared" si="157"/>
        <v>486</v>
      </c>
      <c r="D2350">
        <f t="shared" ca="1" si="155"/>
        <v>-1.4999999999999999E-2</v>
      </c>
      <c r="E2350">
        <f t="shared" ca="1" si="158"/>
        <v>0</v>
      </c>
      <c r="F2350">
        <f t="shared" ca="1" si="159"/>
        <v>31</v>
      </c>
      <c r="G2350">
        <f t="shared" ca="1" si="160"/>
        <v>32</v>
      </c>
      <c r="M2350">
        <v>1894</v>
      </c>
      <c r="N2350">
        <v>37.582000000000001</v>
      </c>
    </row>
    <row r="2351" spans="1:14">
      <c r="A2351" s="54">
        <f>formulas!O1191</f>
        <v>0</v>
      </c>
      <c r="B2351" s="33">
        <f t="shared" ca="1" si="156"/>
        <v>32</v>
      </c>
      <c r="C2351">
        <f t="shared" si="157"/>
        <v>486</v>
      </c>
      <c r="D2351">
        <f t="shared" ca="1" si="155"/>
        <v>-1.4999999999999999E-2</v>
      </c>
      <c r="E2351">
        <f t="shared" ca="1" si="158"/>
        <v>0</v>
      </c>
      <c r="F2351">
        <f t="shared" ca="1" si="159"/>
        <v>31</v>
      </c>
      <c r="G2351">
        <f t="shared" ca="1" si="160"/>
        <v>32</v>
      </c>
      <c r="M2351">
        <v>1895</v>
      </c>
      <c r="N2351">
        <v>37.603000000000002</v>
      </c>
    </row>
    <row r="2352" spans="1:14">
      <c r="A2352" s="54">
        <f>formulas!O1192</f>
        <v>0</v>
      </c>
      <c r="B2352" s="33">
        <f t="shared" ca="1" si="156"/>
        <v>32</v>
      </c>
      <c r="C2352">
        <f t="shared" si="157"/>
        <v>486</v>
      </c>
      <c r="D2352">
        <f t="shared" ca="1" si="155"/>
        <v>-1.4999999999999999E-2</v>
      </c>
      <c r="E2352">
        <f t="shared" ca="1" si="158"/>
        <v>0</v>
      </c>
      <c r="F2352">
        <f t="shared" ca="1" si="159"/>
        <v>31</v>
      </c>
      <c r="G2352">
        <f t="shared" ca="1" si="160"/>
        <v>32</v>
      </c>
      <c r="M2352">
        <v>1896</v>
      </c>
      <c r="N2352">
        <v>37.625</v>
      </c>
    </row>
    <row r="2353" spans="1:14">
      <c r="A2353" s="54">
        <f>formulas!O1193</f>
        <v>0</v>
      </c>
      <c r="B2353" s="33">
        <f t="shared" ca="1" si="156"/>
        <v>32</v>
      </c>
      <c r="C2353">
        <f t="shared" si="157"/>
        <v>486</v>
      </c>
      <c r="D2353">
        <f t="shared" ref="D2353:D2416" ca="1" si="161">INDIRECT(ADDRESS(C2353+1,14))</f>
        <v>-1.4999999999999999E-2</v>
      </c>
      <c r="E2353">
        <f t="shared" ca="1" si="158"/>
        <v>0</v>
      </c>
      <c r="F2353">
        <f t="shared" ca="1" si="159"/>
        <v>31</v>
      </c>
      <c r="G2353">
        <f t="shared" ca="1" si="160"/>
        <v>32</v>
      </c>
      <c r="M2353">
        <v>1897</v>
      </c>
      <c r="N2353">
        <v>37.646000000000001</v>
      </c>
    </row>
    <row r="2354" spans="1:14">
      <c r="A2354" s="54">
        <f>formulas!O1194</f>
        <v>0</v>
      </c>
      <c r="B2354" s="33">
        <f t="shared" ca="1" si="156"/>
        <v>32</v>
      </c>
      <c r="C2354">
        <f t="shared" si="157"/>
        <v>486</v>
      </c>
      <c r="D2354">
        <f t="shared" ca="1" si="161"/>
        <v>-1.4999999999999999E-2</v>
      </c>
      <c r="E2354">
        <f t="shared" ca="1" si="158"/>
        <v>0</v>
      </c>
      <c r="F2354">
        <f t="shared" ca="1" si="159"/>
        <v>31</v>
      </c>
      <c r="G2354">
        <f t="shared" ca="1" si="160"/>
        <v>32</v>
      </c>
      <c r="M2354">
        <v>1898</v>
      </c>
      <c r="N2354">
        <v>37.667999999999999</v>
      </c>
    </row>
    <row r="2355" spans="1:14">
      <c r="A2355" s="54">
        <f>formulas!O1195</f>
        <v>0</v>
      </c>
      <c r="B2355" s="33">
        <f t="shared" ca="1" si="156"/>
        <v>32</v>
      </c>
      <c r="C2355">
        <f t="shared" si="157"/>
        <v>486</v>
      </c>
      <c r="D2355">
        <f t="shared" ca="1" si="161"/>
        <v>-1.4999999999999999E-2</v>
      </c>
      <c r="E2355">
        <f t="shared" ca="1" si="158"/>
        <v>0</v>
      </c>
      <c r="F2355">
        <f t="shared" ca="1" si="159"/>
        <v>31</v>
      </c>
      <c r="G2355">
        <f t="shared" ca="1" si="160"/>
        <v>32</v>
      </c>
      <c r="M2355">
        <v>1899</v>
      </c>
      <c r="N2355">
        <v>37.689</v>
      </c>
    </row>
    <row r="2356" spans="1:14">
      <c r="A2356" s="54">
        <f>formulas!O1196</f>
        <v>0</v>
      </c>
      <c r="B2356" s="33">
        <f t="shared" ca="1" si="156"/>
        <v>32</v>
      </c>
      <c r="C2356">
        <f t="shared" si="157"/>
        <v>486</v>
      </c>
      <c r="D2356">
        <f t="shared" ca="1" si="161"/>
        <v>-1.4999999999999999E-2</v>
      </c>
      <c r="E2356">
        <f t="shared" ca="1" si="158"/>
        <v>0</v>
      </c>
      <c r="F2356">
        <f t="shared" ca="1" si="159"/>
        <v>31</v>
      </c>
      <c r="G2356">
        <f t="shared" ca="1" si="160"/>
        <v>32</v>
      </c>
      <c r="M2356">
        <v>1900</v>
      </c>
      <c r="N2356">
        <v>37.71</v>
      </c>
    </row>
    <row r="2357" spans="1:14">
      <c r="A2357" s="54">
        <f>formulas!O1197</f>
        <v>0</v>
      </c>
      <c r="B2357" s="33">
        <f t="shared" ca="1" si="156"/>
        <v>32</v>
      </c>
      <c r="C2357">
        <f t="shared" si="157"/>
        <v>486</v>
      </c>
      <c r="D2357">
        <f t="shared" ca="1" si="161"/>
        <v>-1.4999999999999999E-2</v>
      </c>
      <c r="E2357">
        <f t="shared" ca="1" si="158"/>
        <v>0</v>
      </c>
      <c r="F2357">
        <f t="shared" ca="1" si="159"/>
        <v>31</v>
      </c>
      <c r="G2357">
        <f t="shared" ca="1" si="160"/>
        <v>32</v>
      </c>
      <c r="M2357">
        <v>1901</v>
      </c>
      <c r="N2357">
        <v>37.731000000000002</v>
      </c>
    </row>
    <row r="2358" spans="1:14">
      <c r="A2358" s="54">
        <f>formulas!O1198</f>
        <v>0</v>
      </c>
      <c r="B2358" s="33">
        <f t="shared" ca="1" si="156"/>
        <v>32</v>
      </c>
      <c r="C2358">
        <f t="shared" si="157"/>
        <v>486</v>
      </c>
      <c r="D2358">
        <f t="shared" ca="1" si="161"/>
        <v>-1.4999999999999999E-2</v>
      </c>
      <c r="E2358">
        <f t="shared" ca="1" si="158"/>
        <v>0</v>
      </c>
      <c r="F2358">
        <f t="shared" ca="1" si="159"/>
        <v>31</v>
      </c>
      <c r="G2358">
        <f t="shared" ca="1" si="160"/>
        <v>32</v>
      </c>
      <c r="M2358">
        <v>1902</v>
      </c>
      <c r="N2358">
        <v>37.753</v>
      </c>
    </row>
    <row r="2359" spans="1:14">
      <c r="A2359" s="54">
        <f>formulas!O1199</f>
        <v>0</v>
      </c>
      <c r="B2359" s="33">
        <f t="shared" ca="1" si="156"/>
        <v>32</v>
      </c>
      <c r="C2359">
        <f t="shared" si="157"/>
        <v>486</v>
      </c>
      <c r="D2359">
        <f t="shared" ca="1" si="161"/>
        <v>-1.4999999999999999E-2</v>
      </c>
      <c r="E2359">
        <f t="shared" ca="1" si="158"/>
        <v>0</v>
      </c>
      <c r="F2359">
        <f t="shared" ca="1" si="159"/>
        <v>31</v>
      </c>
      <c r="G2359">
        <f t="shared" ca="1" si="160"/>
        <v>32</v>
      </c>
      <c r="M2359">
        <v>1903</v>
      </c>
      <c r="N2359">
        <v>37.774000000000001</v>
      </c>
    </row>
    <row r="2360" spans="1:14">
      <c r="A2360" s="54">
        <f>formulas!O1200</f>
        <v>0</v>
      </c>
      <c r="B2360" s="33">
        <f t="shared" ca="1" si="156"/>
        <v>32</v>
      </c>
      <c r="C2360">
        <f t="shared" si="157"/>
        <v>486</v>
      </c>
      <c r="D2360">
        <f t="shared" ca="1" si="161"/>
        <v>-1.4999999999999999E-2</v>
      </c>
      <c r="E2360">
        <f t="shared" ca="1" si="158"/>
        <v>0</v>
      </c>
      <c r="F2360">
        <f t="shared" ca="1" si="159"/>
        <v>31</v>
      </c>
      <c r="G2360">
        <f t="shared" ca="1" si="160"/>
        <v>32</v>
      </c>
      <c r="M2360">
        <v>1904</v>
      </c>
      <c r="N2360">
        <v>37.795000000000002</v>
      </c>
    </row>
    <row r="2361" spans="1:14">
      <c r="A2361" s="54">
        <f>formulas!O1201</f>
        <v>0</v>
      </c>
      <c r="B2361" s="33">
        <f t="shared" ca="1" si="156"/>
        <v>32</v>
      </c>
      <c r="C2361">
        <f t="shared" si="157"/>
        <v>486</v>
      </c>
      <c r="D2361">
        <f t="shared" ca="1" si="161"/>
        <v>-1.4999999999999999E-2</v>
      </c>
      <c r="E2361">
        <f t="shared" ca="1" si="158"/>
        <v>0</v>
      </c>
      <c r="F2361">
        <f t="shared" ca="1" si="159"/>
        <v>31</v>
      </c>
      <c r="G2361">
        <f t="shared" ca="1" si="160"/>
        <v>32</v>
      </c>
      <c r="M2361">
        <v>1905</v>
      </c>
      <c r="N2361">
        <v>37.817</v>
      </c>
    </row>
    <row r="2362" spans="1:14">
      <c r="A2362" s="54">
        <f>formulas!O1202</f>
        <v>0</v>
      </c>
      <c r="B2362" s="33">
        <f t="shared" ca="1" si="156"/>
        <v>32</v>
      </c>
      <c r="C2362">
        <f t="shared" si="157"/>
        <v>486</v>
      </c>
      <c r="D2362">
        <f t="shared" ca="1" si="161"/>
        <v>-1.4999999999999999E-2</v>
      </c>
      <c r="E2362">
        <f t="shared" ca="1" si="158"/>
        <v>0</v>
      </c>
      <c r="F2362">
        <f t="shared" ca="1" si="159"/>
        <v>31</v>
      </c>
      <c r="G2362">
        <f t="shared" ca="1" si="160"/>
        <v>32</v>
      </c>
      <c r="M2362">
        <v>1906</v>
      </c>
      <c r="N2362">
        <v>37.838000000000001</v>
      </c>
    </row>
    <row r="2363" spans="1:14">
      <c r="A2363" s="54">
        <f>formulas!O1203</f>
        <v>0</v>
      </c>
      <c r="B2363" s="33">
        <f t="shared" ca="1" si="156"/>
        <v>32</v>
      </c>
      <c r="C2363">
        <f t="shared" si="157"/>
        <v>486</v>
      </c>
      <c r="D2363">
        <f t="shared" ca="1" si="161"/>
        <v>-1.4999999999999999E-2</v>
      </c>
      <c r="E2363">
        <f t="shared" ca="1" si="158"/>
        <v>0</v>
      </c>
      <c r="F2363">
        <f t="shared" ca="1" si="159"/>
        <v>31</v>
      </c>
      <c r="G2363">
        <f t="shared" ca="1" si="160"/>
        <v>32</v>
      </c>
      <c r="M2363">
        <v>1907</v>
      </c>
      <c r="N2363">
        <v>37.859000000000002</v>
      </c>
    </row>
    <row r="2364" spans="1:14">
      <c r="A2364" s="54">
        <f>formulas!O1204</f>
        <v>0</v>
      </c>
      <c r="B2364" s="33">
        <f t="shared" ca="1" si="156"/>
        <v>32</v>
      </c>
      <c r="C2364">
        <f t="shared" si="157"/>
        <v>486</v>
      </c>
      <c r="D2364">
        <f t="shared" ca="1" si="161"/>
        <v>-1.4999999999999999E-2</v>
      </c>
      <c r="E2364">
        <f t="shared" ca="1" si="158"/>
        <v>0</v>
      </c>
      <c r="F2364">
        <f t="shared" ca="1" si="159"/>
        <v>31</v>
      </c>
      <c r="G2364">
        <f t="shared" ca="1" si="160"/>
        <v>32</v>
      </c>
      <c r="M2364">
        <v>1908</v>
      </c>
      <c r="N2364">
        <v>37.881</v>
      </c>
    </row>
    <row r="2365" spans="1:14">
      <c r="A2365" s="54">
        <f>formulas!O1205</f>
        <v>0</v>
      </c>
      <c r="B2365" s="33">
        <f t="shared" ca="1" si="156"/>
        <v>32</v>
      </c>
      <c r="C2365">
        <f t="shared" si="157"/>
        <v>486</v>
      </c>
      <c r="D2365">
        <f t="shared" ca="1" si="161"/>
        <v>-1.4999999999999999E-2</v>
      </c>
      <c r="E2365">
        <f t="shared" ca="1" si="158"/>
        <v>0</v>
      </c>
      <c r="F2365">
        <f t="shared" ca="1" si="159"/>
        <v>31</v>
      </c>
      <c r="G2365">
        <f t="shared" ca="1" si="160"/>
        <v>32</v>
      </c>
      <c r="M2365">
        <v>1909</v>
      </c>
      <c r="N2365">
        <v>37.902000000000001</v>
      </c>
    </row>
    <row r="2366" spans="1:14">
      <c r="A2366" s="54">
        <f>formulas!O1206</f>
        <v>0</v>
      </c>
      <c r="B2366" s="33">
        <f t="shared" ca="1" si="156"/>
        <v>32</v>
      </c>
      <c r="C2366">
        <f t="shared" si="157"/>
        <v>486</v>
      </c>
      <c r="D2366">
        <f t="shared" ca="1" si="161"/>
        <v>-1.4999999999999999E-2</v>
      </c>
      <c r="E2366">
        <f t="shared" ca="1" si="158"/>
        <v>0</v>
      </c>
      <c r="F2366">
        <f t="shared" ca="1" si="159"/>
        <v>31</v>
      </c>
      <c r="G2366">
        <f t="shared" ca="1" si="160"/>
        <v>32</v>
      </c>
      <c r="M2366">
        <v>1910</v>
      </c>
      <c r="N2366">
        <v>37.923000000000002</v>
      </c>
    </row>
    <row r="2367" spans="1:14">
      <c r="A2367" s="54">
        <f>formulas!O1207</f>
        <v>0</v>
      </c>
      <c r="B2367" s="33">
        <f t="shared" ca="1" si="156"/>
        <v>32</v>
      </c>
      <c r="C2367">
        <f t="shared" si="157"/>
        <v>486</v>
      </c>
      <c r="D2367">
        <f t="shared" ca="1" si="161"/>
        <v>-1.4999999999999999E-2</v>
      </c>
      <c r="E2367">
        <f t="shared" ca="1" si="158"/>
        <v>0</v>
      </c>
      <c r="F2367">
        <f t="shared" ca="1" si="159"/>
        <v>31</v>
      </c>
      <c r="G2367">
        <f t="shared" ca="1" si="160"/>
        <v>32</v>
      </c>
      <c r="M2367">
        <v>1911</v>
      </c>
      <c r="N2367">
        <v>37.945</v>
      </c>
    </row>
    <row r="2368" spans="1:14">
      <c r="A2368" s="54">
        <f>formulas!O1208</f>
        <v>0</v>
      </c>
      <c r="B2368" s="33">
        <f t="shared" ca="1" si="156"/>
        <v>32</v>
      </c>
      <c r="C2368">
        <f t="shared" si="157"/>
        <v>486</v>
      </c>
      <c r="D2368">
        <f t="shared" ca="1" si="161"/>
        <v>-1.4999999999999999E-2</v>
      </c>
      <c r="E2368">
        <f t="shared" ca="1" si="158"/>
        <v>0</v>
      </c>
      <c r="F2368">
        <f t="shared" ca="1" si="159"/>
        <v>31</v>
      </c>
      <c r="G2368">
        <f t="shared" ca="1" si="160"/>
        <v>32</v>
      </c>
      <c r="M2368">
        <v>1912</v>
      </c>
      <c r="N2368">
        <v>37.966000000000001</v>
      </c>
    </row>
    <row r="2369" spans="1:14">
      <c r="A2369" s="54">
        <f>formulas!O1209</f>
        <v>0</v>
      </c>
      <c r="B2369" s="33">
        <f t="shared" ca="1" si="156"/>
        <v>32</v>
      </c>
      <c r="C2369">
        <f t="shared" si="157"/>
        <v>486</v>
      </c>
      <c r="D2369">
        <f t="shared" ca="1" si="161"/>
        <v>-1.4999999999999999E-2</v>
      </c>
      <c r="E2369">
        <f t="shared" ca="1" si="158"/>
        <v>0</v>
      </c>
      <c r="F2369">
        <f t="shared" ca="1" si="159"/>
        <v>31</v>
      </c>
      <c r="G2369">
        <f t="shared" ca="1" si="160"/>
        <v>32</v>
      </c>
      <c r="M2369">
        <v>1913</v>
      </c>
      <c r="N2369">
        <v>37.987000000000002</v>
      </c>
    </row>
    <row r="2370" spans="1:14">
      <c r="A2370" s="54">
        <f>formulas!O1210</f>
        <v>0</v>
      </c>
      <c r="B2370" s="33">
        <f t="shared" ca="1" si="156"/>
        <v>32</v>
      </c>
      <c r="C2370">
        <f t="shared" si="157"/>
        <v>486</v>
      </c>
      <c r="D2370">
        <f t="shared" ca="1" si="161"/>
        <v>-1.4999999999999999E-2</v>
      </c>
      <c r="E2370">
        <f t="shared" ca="1" si="158"/>
        <v>0</v>
      </c>
      <c r="F2370">
        <f t="shared" ca="1" si="159"/>
        <v>31</v>
      </c>
      <c r="G2370">
        <f t="shared" ca="1" si="160"/>
        <v>32</v>
      </c>
      <c r="M2370">
        <v>1914</v>
      </c>
      <c r="N2370">
        <v>38.009</v>
      </c>
    </row>
    <row r="2371" spans="1:14">
      <c r="A2371" s="54">
        <f>formulas!O1211</f>
        <v>0</v>
      </c>
      <c r="B2371" s="33">
        <f t="shared" ca="1" si="156"/>
        <v>32</v>
      </c>
      <c r="C2371">
        <f t="shared" si="157"/>
        <v>486</v>
      </c>
      <c r="D2371">
        <f t="shared" ca="1" si="161"/>
        <v>-1.4999999999999999E-2</v>
      </c>
      <c r="E2371">
        <f t="shared" ca="1" si="158"/>
        <v>0</v>
      </c>
      <c r="F2371">
        <f t="shared" ca="1" si="159"/>
        <v>31</v>
      </c>
      <c r="G2371">
        <f t="shared" ca="1" si="160"/>
        <v>32</v>
      </c>
      <c r="M2371">
        <v>1915</v>
      </c>
      <c r="N2371">
        <v>38.03</v>
      </c>
    </row>
    <row r="2372" spans="1:14">
      <c r="A2372" s="54">
        <f>formulas!O1212</f>
        <v>0</v>
      </c>
      <c r="B2372" s="33">
        <f t="shared" ca="1" si="156"/>
        <v>32</v>
      </c>
      <c r="C2372">
        <f t="shared" si="157"/>
        <v>486</v>
      </c>
      <c r="D2372">
        <f t="shared" ca="1" si="161"/>
        <v>-1.4999999999999999E-2</v>
      </c>
      <c r="E2372">
        <f t="shared" ca="1" si="158"/>
        <v>0</v>
      </c>
      <c r="F2372">
        <f t="shared" ca="1" si="159"/>
        <v>31</v>
      </c>
      <c r="G2372">
        <f t="shared" ca="1" si="160"/>
        <v>32</v>
      </c>
      <c r="M2372">
        <v>1916</v>
      </c>
      <c r="N2372">
        <v>38.051000000000002</v>
      </c>
    </row>
    <row r="2373" spans="1:14">
      <c r="A2373" s="54">
        <f>formulas!O1213</f>
        <v>0</v>
      </c>
      <c r="B2373" s="33">
        <f t="shared" ca="1" si="156"/>
        <v>32</v>
      </c>
      <c r="C2373">
        <f t="shared" si="157"/>
        <v>486</v>
      </c>
      <c r="D2373">
        <f t="shared" ca="1" si="161"/>
        <v>-1.4999999999999999E-2</v>
      </c>
      <c r="E2373">
        <f t="shared" ca="1" si="158"/>
        <v>0</v>
      </c>
      <c r="F2373">
        <f t="shared" ca="1" si="159"/>
        <v>31</v>
      </c>
      <c r="G2373">
        <f t="shared" ca="1" si="160"/>
        <v>32</v>
      </c>
      <c r="M2373">
        <v>1917</v>
      </c>
      <c r="N2373">
        <v>38.073</v>
      </c>
    </row>
    <row r="2374" spans="1:14">
      <c r="A2374" s="54">
        <f>formulas!O1214</f>
        <v>0</v>
      </c>
      <c r="B2374" s="33">
        <f t="shared" ca="1" si="156"/>
        <v>32</v>
      </c>
      <c r="C2374">
        <f t="shared" si="157"/>
        <v>486</v>
      </c>
      <c r="D2374">
        <f t="shared" ca="1" si="161"/>
        <v>-1.4999999999999999E-2</v>
      </c>
      <c r="E2374">
        <f t="shared" ca="1" si="158"/>
        <v>0</v>
      </c>
      <c r="F2374">
        <f t="shared" ca="1" si="159"/>
        <v>31</v>
      </c>
      <c r="G2374">
        <f t="shared" ca="1" si="160"/>
        <v>32</v>
      </c>
      <c r="M2374">
        <v>1918</v>
      </c>
      <c r="N2374">
        <v>38.094000000000001</v>
      </c>
    </row>
    <row r="2375" spans="1:14">
      <c r="A2375" s="54">
        <f>formulas!O1215</f>
        <v>0</v>
      </c>
      <c r="B2375" s="33">
        <f t="shared" ca="1" si="156"/>
        <v>32</v>
      </c>
      <c r="C2375">
        <f t="shared" si="157"/>
        <v>486</v>
      </c>
      <c r="D2375">
        <f t="shared" ca="1" si="161"/>
        <v>-1.4999999999999999E-2</v>
      </c>
      <c r="E2375">
        <f t="shared" ca="1" si="158"/>
        <v>0</v>
      </c>
      <c r="F2375">
        <f t="shared" ca="1" si="159"/>
        <v>31</v>
      </c>
      <c r="G2375">
        <f t="shared" ca="1" si="160"/>
        <v>32</v>
      </c>
      <c r="M2375">
        <v>1919</v>
      </c>
      <c r="N2375">
        <v>38.115000000000002</v>
      </c>
    </row>
    <row r="2376" spans="1:14">
      <c r="A2376" s="54">
        <f>formulas!O1216</f>
        <v>0</v>
      </c>
      <c r="B2376" s="33">
        <f t="shared" ca="1" si="156"/>
        <v>32</v>
      </c>
      <c r="C2376">
        <f t="shared" si="157"/>
        <v>486</v>
      </c>
      <c r="D2376">
        <f t="shared" ca="1" si="161"/>
        <v>-1.4999999999999999E-2</v>
      </c>
      <c r="E2376">
        <f t="shared" ca="1" si="158"/>
        <v>0</v>
      </c>
      <c r="F2376">
        <f t="shared" ca="1" si="159"/>
        <v>31</v>
      </c>
      <c r="G2376">
        <f t="shared" ca="1" si="160"/>
        <v>32</v>
      </c>
      <c r="M2376">
        <v>1920</v>
      </c>
      <c r="N2376">
        <v>38.136000000000003</v>
      </c>
    </row>
    <row r="2377" spans="1:14">
      <c r="A2377" s="54">
        <f>formulas!O1217</f>
        <v>0</v>
      </c>
      <c r="B2377" s="33">
        <f t="shared" ca="1" si="156"/>
        <v>32</v>
      </c>
      <c r="C2377">
        <f t="shared" si="157"/>
        <v>486</v>
      </c>
      <c r="D2377">
        <f t="shared" ca="1" si="161"/>
        <v>-1.4999999999999999E-2</v>
      </c>
      <c r="E2377">
        <f t="shared" ca="1" si="158"/>
        <v>0</v>
      </c>
      <c r="F2377">
        <f t="shared" ca="1" si="159"/>
        <v>31</v>
      </c>
      <c r="G2377">
        <f t="shared" ca="1" si="160"/>
        <v>32</v>
      </c>
      <c r="M2377">
        <v>1921</v>
      </c>
      <c r="N2377">
        <v>38.158000000000001</v>
      </c>
    </row>
    <row r="2378" spans="1:14">
      <c r="A2378" s="54">
        <f>formulas!O1218</f>
        <v>0</v>
      </c>
      <c r="B2378" s="33">
        <f t="shared" ca="1" si="156"/>
        <v>32</v>
      </c>
      <c r="C2378">
        <f t="shared" si="157"/>
        <v>486</v>
      </c>
      <c r="D2378">
        <f t="shared" ca="1" si="161"/>
        <v>-1.4999999999999999E-2</v>
      </c>
      <c r="E2378">
        <f t="shared" ca="1" si="158"/>
        <v>0</v>
      </c>
      <c r="F2378">
        <f t="shared" ca="1" si="159"/>
        <v>31</v>
      </c>
      <c r="G2378">
        <f t="shared" ca="1" si="160"/>
        <v>32</v>
      </c>
      <c r="M2378">
        <v>1922</v>
      </c>
      <c r="N2378">
        <v>38.179000000000002</v>
      </c>
    </row>
    <row r="2379" spans="1:14">
      <c r="A2379" s="54">
        <f>formulas!O1219</f>
        <v>0</v>
      </c>
      <c r="B2379" s="33">
        <f t="shared" ca="1" si="156"/>
        <v>32</v>
      </c>
      <c r="C2379">
        <f t="shared" si="157"/>
        <v>486</v>
      </c>
      <c r="D2379">
        <f t="shared" ca="1" si="161"/>
        <v>-1.4999999999999999E-2</v>
      </c>
      <c r="E2379">
        <f t="shared" ca="1" si="158"/>
        <v>0</v>
      </c>
      <c r="F2379">
        <f t="shared" ca="1" si="159"/>
        <v>31</v>
      </c>
      <c r="G2379">
        <f t="shared" ca="1" si="160"/>
        <v>32</v>
      </c>
      <c r="M2379">
        <v>1923</v>
      </c>
      <c r="N2379">
        <v>38.200000000000003</v>
      </c>
    </row>
    <row r="2380" spans="1:14">
      <c r="A2380" s="54">
        <f>formulas!O1220</f>
        <v>0</v>
      </c>
      <c r="B2380" s="33">
        <f t="shared" ca="1" si="156"/>
        <v>32</v>
      </c>
      <c r="C2380">
        <f t="shared" si="157"/>
        <v>486</v>
      </c>
      <c r="D2380">
        <f t="shared" ca="1" si="161"/>
        <v>-1.4999999999999999E-2</v>
      </c>
      <c r="E2380">
        <f t="shared" ca="1" si="158"/>
        <v>0</v>
      </c>
      <c r="F2380">
        <f t="shared" ca="1" si="159"/>
        <v>31</v>
      </c>
      <c r="G2380">
        <f t="shared" ca="1" si="160"/>
        <v>32</v>
      </c>
      <c r="M2380">
        <v>1924</v>
      </c>
      <c r="N2380">
        <v>38.222000000000001</v>
      </c>
    </row>
    <row r="2381" spans="1:14">
      <c r="A2381" s="54">
        <f>formulas!O1221</f>
        <v>0</v>
      </c>
      <c r="B2381" s="33">
        <f t="shared" ca="1" si="156"/>
        <v>32</v>
      </c>
      <c r="C2381">
        <f t="shared" si="157"/>
        <v>486</v>
      </c>
      <c r="D2381">
        <f t="shared" ca="1" si="161"/>
        <v>-1.4999999999999999E-2</v>
      </c>
      <c r="E2381">
        <f t="shared" ca="1" si="158"/>
        <v>0</v>
      </c>
      <c r="F2381">
        <f t="shared" ca="1" si="159"/>
        <v>31</v>
      </c>
      <c r="G2381">
        <f t="shared" ca="1" si="160"/>
        <v>32</v>
      </c>
      <c r="M2381">
        <v>1925</v>
      </c>
      <c r="N2381">
        <v>38.243000000000002</v>
      </c>
    </row>
    <row r="2382" spans="1:14">
      <c r="A2382" s="54">
        <f>formulas!O1222</f>
        <v>0</v>
      </c>
      <c r="B2382" s="33">
        <f t="shared" ca="1" si="156"/>
        <v>32</v>
      </c>
      <c r="C2382">
        <f t="shared" si="157"/>
        <v>486</v>
      </c>
      <c r="D2382">
        <f t="shared" ca="1" si="161"/>
        <v>-1.4999999999999999E-2</v>
      </c>
      <c r="E2382">
        <f t="shared" ca="1" si="158"/>
        <v>0</v>
      </c>
      <c r="F2382">
        <f t="shared" ca="1" si="159"/>
        <v>31</v>
      </c>
      <c r="G2382">
        <f t="shared" ca="1" si="160"/>
        <v>32</v>
      </c>
      <c r="M2382">
        <v>1926</v>
      </c>
      <c r="N2382">
        <v>38.264000000000003</v>
      </c>
    </row>
    <row r="2383" spans="1:14">
      <c r="A2383" s="54">
        <f>formulas!O1223</f>
        <v>0</v>
      </c>
      <c r="B2383" s="33">
        <f t="shared" ca="1" si="156"/>
        <v>32</v>
      </c>
      <c r="C2383">
        <f t="shared" si="157"/>
        <v>486</v>
      </c>
      <c r="D2383">
        <f t="shared" ca="1" si="161"/>
        <v>-1.4999999999999999E-2</v>
      </c>
      <c r="E2383">
        <f t="shared" ca="1" si="158"/>
        <v>0</v>
      </c>
      <c r="F2383">
        <f t="shared" ca="1" si="159"/>
        <v>31</v>
      </c>
      <c r="G2383">
        <f t="shared" ca="1" si="160"/>
        <v>32</v>
      </c>
      <c r="M2383">
        <v>1927</v>
      </c>
      <c r="N2383">
        <v>38.284999999999997</v>
      </c>
    </row>
    <row r="2384" spans="1:14">
      <c r="A2384" s="54">
        <f>formulas!O1224</f>
        <v>0</v>
      </c>
      <c r="B2384" s="33">
        <f t="shared" ca="1" si="156"/>
        <v>32</v>
      </c>
      <c r="C2384">
        <f t="shared" si="157"/>
        <v>486</v>
      </c>
      <c r="D2384">
        <f t="shared" ca="1" si="161"/>
        <v>-1.4999999999999999E-2</v>
      </c>
      <c r="E2384">
        <f t="shared" ca="1" si="158"/>
        <v>0</v>
      </c>
      <c r="F2384">
        <f t="shared" ca="1" si="159"/>
        <v>31</v>
      </c>
      <c r="G2384">
        <f t="shared" ca="1" si="160"/>
        <v>32</v>
      </c>
      <c r="M2384">
        <v>1928</v>
      </c>
      <c r="N2384">
        <v>38.307000000000002</v>
      </c>
    </row>
    <row r="2385" spans="1:14">
      <c r="A2385" s="54">
        <f>formulas!O1225</f>
        <v>0</v>
      </c>
      <c r="B2385" s="33">
        <f t="shared" ca="1" si="156"/>
        <v>32</v>
      </c>
      <c r="C2385">
        <f t="shared" si="157"/>
        <v>486</v>
      </c>
      <c r="D2385">
        <f t="shared" ca="1" si="161"/>
        <v>-1.4999999999999999E-2</v>
      </c>
      <c r="E2385">
        <f t="shared" ca="1" si="158"/>
        <v>0</v>
      </c>
      <c r="F2385">
        <f t="shared" ca="1" si="159"/>
        <v>31</v>
      </c>
      <c r="G2385">
        <f t="shared" ca="1" si="160"/>
        <v>32</v>
      </c>
      <c r="M2385">
        <v>1929</v>
      </c>
      <c r="N2385">
        <v>38.328000000000003</v>
      </c>
    </row>
    <row r="2386" spans="1:14">
      <c r="A2386" s="54">
        <f>formulas!O1226</f>
        <v>0</v>
      </c>
      <c r="B2386" s="33">
        <f t="shared" ca="1" si="156"/>
        <v>32</v>
      </c>
      <c r="C2386">
        <f t="shared" si="157"/>
        <v>486</v>
      </c>
      <c r="D2386">
        <f t="shared" ca="1" si="161"/>
        <v>-1.4999999999999999E-2</v>
      </c>
      <c r="E2386">
        <f t="shared" ca="1" si="158"/>
        <v>0</v>
      </c>
      <c r="F2386">
        <f t="shared" ca="1" si="159"/>
        <v>31</v>
      </c>
      <c r="G2386">
        <f t="shared" ca="1" si="160"/>
        <v>32</v>
      </c>
      <c r="M2386">
        <v>1930</v>
      </c>
      <c r="N2386">
        <v>38.348999999999997</v>
      </c>
    </row>
    <row r="2387" spans="1:14">
      <c r="A2387" s="54">
        <f>formulas!O1227</f>
        <v>0</v>
      </c>
      <c r="B2387" s="33">
        <f t="shared" ca="1" si="156"/>
        <v>32</v>
      </c>
      <c r="C2387">
        <f t="shared" si="157"/>
        <v>486</v>
      </c>
      <c r="D2387">
        <f t="shared" ca="1" si="161"/>
        <v>-1.4999999999999999E-2</v>
      </c>
      <c r="E2387">
        <f t="shared" ca="1" si="158"/>
        <v>0</v>
      </c>
      <c r="F2387">
        <f t="shared" ca="1" si="159"/>
        <v>31</v>
      </c>
      <c r="G2387">
        <f t="shared" ca="1" si="160"/>
        <v>32</v>
      </c>
      <c r="M2387">
        <v>1931</v>
      </c>
      <c r="N2387">
        <v>38.369999999999997</v>
      </c>
    </row>
    <row r="2388" spans="1:14">
      <c r="A2388" s="54">
        <f>formulas!O1228</f>
        <v>0</v>
      </c>
      <c r="B2388" s="33">
        <f t="shared" ca="1" si="156"/>
        <v>32</v>
      </c>
      <c r="C2388">
        <f t="shared" si="157"/>
        <v>486</v>
      </c>
      <c r="D2388">
        <f t="shared" ca="1" si="161"/>
        <v>-1.4999999999999999E-2</v>
      </c>
      <c r="E2388">
        <f t="shared" ca="1" si="158"/>
        <v>0</v>
      </c>
      <c r="F2388">
        <f t="shared" ca="1" si="159"/>
        <v>31</v>
      </c>
      <c r="G2388">
        <f t="shared" ca="1" si="160"/>
        <v>32</v>
      </c>
      <c r="M2388">
        <v>1932</v>
      </c>
      <c r="N2388">
        <v>38.392000000000003</v>
      </c>
    </row>
    <row r="2389" spans="1:14">
      <c r="A2389" s="54">
        <f>formulas!O1229</f>
        <v>0</v>
      </c>
      <c r="B2389" s="33">
        <f t="shared" ref="B2389:B2452" ca="1" si="162">(A2389-D2389)/(E2389-D2389)*(G2389-F2389)+F2389</f>
        <v>32</v>
      </c>
      <c r="C2389">
        <f t="shared" ref="C2389:C2452" si="163">COUNTIF($N$2:$N$25400,"&lt;"&amp;A2389)</f>
        <v>486</v>
      </c>
      <c r="D2389">
        <f t="shared" ca="1" si="161"/>
        <v>-1.4999999999999999E-2</v>
      </c>
      <c r="E2389">
        <f t="shared" ref="E2389:E2452" ca="1" si="164">INDIRECT(ADDRESS(C2389+2,14))</f>
        <v>0</v>
      </c>
      <c r="F2389">
        <f t="shared" ref="F2389:F2452" ca="1" si="165">INDIRECT(ADDRESS(C2389+1,13))</f>
        <v>31</v>
      </c>
      <c r="G2389">
        <f t="shared" ref="G2389:G2452" ca="1" si="166">INDIRECT(ADDRESS(C2389+2,13))</f>
        <v>32</v>
      </c>
      <c r="M2389">
        <v>1933</v>
      </c>
      <c r="N2389">
        <v>38.412999999999997</v>
      </c>
    </row>
    <row r="2390" spans="1:14">
      <c r="A2390" s="54">
        <f>formulas!O1230</f>
        <v>0</v>
      </c>
      <c r="B2390" s="33">
        <f t="shared" ca="1" si="162"/>
        <v>32</v>
      </c>
      <c r="C2390">
        <f t="shared" si="163"/>
        <v>486</v>
      </c>
      <c r="D2390">
        <f t="shared" ca="1" si="161"/>
        <v>-1.4999999999999999E-2</v>
      </c>
      <c r="E2390">
        <f t="shared" ca="1" si="164"/>
        <v>0</v>
      </c>
      <c r="F2390">
        <f t="shared" ca="1" si="165"/>
        <v>31</v>
      </c>
      <c r="G2390">
        <f t="shared" ca="1" si="166"/>
        <v>32</v>
      </c>
      <c r="M2390">
        <v>1934</v>
      </c>
      <c r="N2390">
        <v>38.433999999999997</v>
      </c>
    </row>
    <row r="2391" spans="1:14">
      <c r="A2391" s="54">
        <f>formulas!O1231</f>
        <v>0</v>
      </c>
      <c r="B2391" s="33">
        <f t="shared" ca="1" si="162"/>
        <v>32</v>
      </c>
      <c r="C2391">
        <f t="shared" si="163"/>
        <v>486</v>
      </c>
      <c r="D2391">
        <f t="shared" ca="1" si="161"/>
        <v>-1.4999999999999999E-2</v>
      </c>
      <c r="E2391">
        <f t="shared" ca="1" si="164"/>
        <v>0</v>
      </c>
      <c r="F2391">
        <f t="shared" ca="1" si="165"/>
        <v>31</v>
      </c>
      <c r="G2391">
        <f t="shared" ca="1" si="166"/>
        <v>32</v>
      </c>
      <c r="M2391">
        <v>1935</v>
      </c>
      <c r="N2391">
        <v>38.456000000000003</v>
      </c>
    </row>
    <row r="2392" spans="1:14">
      <c r="A2392" s="54">
        <f>formulas!O1232</f>
        <v>0</v>
      </c>
      <c r="B2392" s="33">
        <f t="shared" ca="1" si="162"/>
        <v>32</v>
      </c>
      <c r="C2392">
        <f t="shared" si="163"/>
        <v>486</v>
      </c>
      <c r="D2392">
        <f t="shared" ca="1" si="161"/>
        <v>-1.4999999999999999E-2</v>
      </c>
      <c r="E2392">
        <f t="shared" ca="1" si="164"/>
        <v>0</v>
      </c>
      <c r="F2392">
        <f t="shared" ca="1" si="165"/>
        <v>31</v>
      </c>
      <c r="G2392">
        <f t="shared" ca="1" si="166"/>
        <v>32</v>
      </c>
      <c r="M2392">
        <v>1936</v>
      </c>
      <c r="N2392">
        <v>38.476999999999997</v>
      </c>
    </row>
    <row r="2393" spans="1:14">
      <c r="A2393" s="54">
        <f>formulas!O1233</f>
        <v>0</v>
      </c>
      <c r="B2393" s="33">
        <f t="shared" ca="1" si="162"/>
        <v>32</v>
      </c>
      <c r="C2393">
        <f t="shared" si="163"/>
        <v>486</v>
      </c>
      <c r="D2393">
        <f t="shared" ca="1" si="161"/>
        <v>-1.4999999999999999E-2</v>
      </c>
      <c r="E2393">
        <f t="shared" ca="1" si="164"/>
        <v>0</v>
      </c>
      <c r="F2393">
        <f t="shared" ca="1" si="165"/>
        <v>31</v>
      </c>
      <c r="G2393">
        <f t="shared" ca="1" si="166"/>
        <v>32</v>
      </c>
      <c r="M2393">
        <v>1937</v>
      </c>
      <c r="N2393">
        <v>38.497999999999998</v>
      </c>
    </row>
    <row r="2394" spans="1:14">
      <c r="A2394" s="54">
        <f>formulas!O1234</f>
        <v>0</v>
      </c>
      <c r="B2394" s="33">
        <f t="shared" ca="1" si="162"/>
        <v>32</v>
      </c>
      <c r="C2394">
        <f t="shared" si="163"/>
        <v>486</v>
      </c>
      <c r="D2394">
        <f t="shared" ca="1" si="161"/>
        <v>-1.4999999999999999E-2</v>
      </c>
      <c r="E2394">
        <f t="shared" ca="1" si="164"/>
        <v>0</v>
      </c>
      <c r="F2394">
        <f t="shared" ca="1" si="165"/>
        <v>31</v>
      </c>
      <c r="G2394">
        <f t="shared" ca="1" si="166"/>
        <v>32</v>
      </c>
      <c r="M2394">
        <v>1938</v>
      </c>
      <c r="N2394">
        <v>38.518999999999998</v>
      </c>
    </row>
    <row r="2395" spans="1:14">
      <c r="A2395" s="54">
        <f>formulas!O1235</f>
        <v>0</v>
      </c>
      <c r="B2395" s="33">
        <f t="shared" ca="1" si="162"/>
        <v>32</v>
      </c>
      <c r="C2395">
        <f t="shared" si="163"/>
        <v>486</v>
      </c>
      <c r="D2395">
        <f t="shared" ca="1" si="161"/>
        <v>-1.4999999999999999E-2</v>
      </c>
      <c r="E2395">
        <f t="shared" ca="1" si="164"/>
        <v>0</v>
      </c>
      <c r="F2395">
        <f t="shared" ca="1" si="165"/>
        <v>31</v>
      </c>
      <c r="G2395">
        <f t="shared" ca="1" si="166"/>
        <v>32</v>
      </c>
      <c r="M2395">
        <v>1939</v>
      </c>
      <c r="N2395">
        <v>38.540999999999997</v>
      </c>
    </row>
    <row r="2396" spans="1:14">
      <c r="A2396" s="54">
        <f>formulas!O1236</f>
        <v>0</v>
      </c>
      <c r="B2396" s="33">
        <f t="shared" ca="1" si="162"/>
        <v>32</v>
      </c>
      <c r="C2396">
        <f t="shared" si="163"/>
        <v>486</v>
      </c>
      <c r="D2396">
        <f t="shared" ca="1" si="161"/>
        <v>-1.4999999999999999E-2</v>
      </c>
      <c r="E2396">
        <f t="shared" ca="1" si="164"/>
        <v>0</v>
      </c>
      <c r="F2396">
        <f t="shared" ca="1" si="165"/>
        <v>31</v>
      </c>
      <c r="G2396">
        <f t="shared" ca="1" si="166"/>
        <v>32</v>
      </c>
      <c r="M2396">
        <v>1940</v>
      </c>
      <c r="N2396">
        <v>38.561999999999998</v>
      </c>
    </row>
    <row r="2397" spans="1:14">
      <c r="A2397" s="54">
        <f>formulas!O1237</f>
        <v>0</v>
      </c>
      <c r="B2397" s="33">
        <f t="shared" ca="1" si="162"/>
        <v>32</v>
      </c>
      <c r="C2397">
        <f t="shared" si="163"/>
        <v>486</v>
      </c>
      <c r="D2397">
        <f t="shared" ca="1" si="161"/>
        <v>-1.4999999999999999E-2</v>
      </c>
      <c r="E2397">
        <f t="shared" ca="1" si="164"/>
        <v>0</v>
      </c>
      <c r="F2397">
        <f t="shared" ca="1" si="165"/>
        <v>31</v>
      </c>
      <c r="G2397">
        <f t="shared" ca="1" si="166"/>
        <v>32</v>
      </c>
      <c r="M2397">
        <v>1941</v>
      </c>
      <c r="N2397">
        <v>38.582999999999998</v>
      </c>
    </row>
    <row r="2398" spans="1:14">
      <c r="A2398" s="54">
        <f>formulas!O1238</f>
        <v>0</v>
      </c>
      <c r="B2398" s="33">
        <f t="shared" ca="1" si="162"/>
        <v>32</v>
      </c>
      <c r="C2398">
        <f t="shared" si="163"/>
        <v>486</v>
      </c>
      <c r="D2398">
        <f t="shared" ca="1" si="161"/>
        <v>-1.4999999999999999E-2</v>
      </c>
      <c r="E2398">
        <f t="shared" ca="1" si="164"/>
        <v>0</v>
      </c>
      <c r="F2398">
        <f t="shared" ca="1" si="165"/>
        <v>31</v>
      </c>
      <c r="G2398">
        <f t="shared" ca="1" si="166"/>
        <v>32</v>
      </c>
      <c r="M2398">
        <v>1942</v>
      </c>
      <c r="N2398">
        <v>38.603999999999999</v>
      </c>
    </row>
    <row r="2399" spans="1:14">
      <c r="A2399" s="54">
        <f>formulas!O1239</f>
        <v>0</v>
      </c>
      <c r="B2399" s="33">
        <f t="shared" ca="1" si="162"/>
        <v>32</v>
      </c>
      <c r="C2399">
        <f t="shared" si="163"/>
        <v>486</v>
      </c>
      <c r="D2399">
        <f t="shared" ca="1" si="161"/>
        <v>-1.4999999999999999E-2</v>
      </c>
      <c r="E2399">
        <f t="shared" ca="1" si="164"/>
        <v>0</v>
      </c>
      <c r="F2399">
        <f t="shared" ca="1" si="165"/>
        <v>31</v>
      </c>
      <c r="G2399">
        <f t="shared" ca="1" si="166"/>
        <v>32</v>
      </c>
      <c r="M2399">
        <v>1943</v>
      </c>
      <c r="N2399">
        <v>38.625999999999998</v>
      </c>
    </row>
    <row r="2400" spans="1:14">
      <c r="A2400" s="54">
        <f>formulas!O1240</f>
        <v>0</v>
      </c>
      <c r="B2400" s="33">
        <f t="shared" ca="1" si="162"/>
        <v>32</v>
      </c>
      <c r="C2400">
        <f t="shared" si="163"/>
        <v>486</v>
      </c>
      <c r="D2400">
        <f t="shared" ca="1" si="161"/>
        <v>-1.4999999999999999E-2</v>
      </c>
      <c r="E2400">
        <f t="shared" ca="1" si="164"/>
        <v>0</v>
      </c>
      <c r="F2400">
        <f t="shared" ca="1" si="165"/>
        <v>31</v>
      </c>
      <c r="G2400">
        <f t="shared" ca="1" si="166"/>
        <v>32</v>
      </c>
      <c r="M2400">
        <v>1944</v>
      </c>
      <c r="N2400">
        <v>38.646999999999998</v>
      </c>
    </row>
    <row r="2401" spans="1:14">
      <c r="A2401" s="54">
        <f>formulas!O1241</f>
        <v>0</v>
      </c>
      <c r="B2401" s="33">
        <f t="shared" ca="1" si="162"/>
        <v>32</v>
      </c>
      <c r="C2401">
        <f t="shared" si="163"/>
        <v>486</v>
      </c>
      <c r="D2401">
        <f t="shared" ca="1" si="161"/>
        <v>-1.4999999999999999E-2</v>
      </c>
      <c r="E2401">
        <f t="shared" ca="1" si="164"/>
        <v>0</v>
      </c>
      <c r="F2401">
        <f t="shared" ca="1" si="165"/>
        <v>31</v>
      </c>
      <c r="G2401">
        <f t="shared" ca="1" si="166"/>
        <v>32</v>
      </c>
      <c r="M2401">
        <v>1945</v>
      </c>
      <c r="N2401">
        <v>38.667999999999999</v>
      </c>
    </row>
    <row r="2402" spans="1:14">
      <c r="A2402" s="54">
        <f>formulas!O1242</f>
        <v>0</v>
      </c>
      <c r="B2402" s="33">
        <f t="shared" ca="1" si="162"/>
        <v>32</v>
      </c>
      <c r="C2402">
        <f t="shared" si="163"/>
        <v>486</v>
      </c>
      <c r="D2402">
        <f t="shared" ca="1" si="161"/>
        <v>-1.4999999999999999E-2</v>
      </c>
      <c r="E2402">
        <f t="shared" ca="1" si="164"/>
        <v>0</v>
      </c>
      <c r="F2402">
        <f t="shared" ca="1" si="165"/>
        <v>31</v>
      </c>
      <c r="G2402">
        <f t="shared" ca="1" si="166"/>
        <v>32</v>
      </c>
      <c r="M2402">
        <v>1946</v>
      </c>
      <c r="N2402">
        <v>38.689</v>
      </c>
    </row>
    <row r="2403" spans="1:14">
      <c r="A2403" s="54">
        <f>formulas!O1243</f>
        <v>0</v>
      </c>
      <c r="B2403" s="33">
        <f t="shared" ca="1" si="162"/>
        <v>32</v>
      </c>
      <c r="C2403">
        <f t="shared" si="163"/>
        <v>486</v>
      </c>
      <c r="D2403">
        <f t="shared" ca="1" si="161"/>
        <v>-1.4999999999999999E-2</v>
      </c>
      <c r="E2403">
        <f t="shared" ca="1" si="164"/>
        <v>0</v>
      </c>
      <c r="F2403">
        <f t="shared" ca="1" si="165"/>
        <v>31</v>
      </c>
      <c r="G2403">
        <f t="shared" ca="1" si="166"/>
        <v>32</v>
      </c>
      <c r="M2403">
        <v>1947</v>
      </c>
      <c r="N2403">
        <v>38.710999999999999</v>
      </c>
    </row>
    <row r="2404" spans="1:14">
      <c r="A2404" s="54">
        <f>formulas!O1244</f>
        <v>0</v>
      </c>
      <c r="B2404" s="33">
        <f t="shared" ca="1" si="162"/>
        <v>32</v>
      </c>
      <c r="C2404">
        <f t="shared" si="163"/>
        <v>486</v>
      </c>
      <c r="D2404">
        <f t="shared" ca="1" si="161"/>
        <v>-1.4999999999999999E-2</v>
      </c>
      <c r="E2404">
        <f t="shared" ca="1" si="164"/>
        <v>0</v>
      </c>
      <c r="F2404">
        <f t="shared" ca="1" si="165"/>
        <v>31</v>
      </c>
      <c r="G2404">
        <f t="shared" ca="1" si="166"/>
        <v>32</v>
      </c>
      <c r="M2404">
        <v>1948</v>
      </c>
      <c r="N2404">
        <v>38.731999999999999</v>
      </c>
    </row>
    <row r="2405" spans="1:14">
      <c r="A2405" s="54">
        <f>formulas!O1245</f>
        <v>0</v>
      </c>
      <c r="B2405" s="33">
        <f t="shared" ca="1" si="162"/>
        <v>32</v>
      </c>
      <c r="C2405">
        <f t="shared" si="163"/>
        <v>486</v>
      </c>
      <c r="D2405">
        <f t="shared" ca="1" si="161"/>
        <v>-1.4999999999999999E-2</v>
      </c>
      <c r="E2405">
        <f t="shared" ca="1" si="164"/>
        <v>0</v>
      </c>
      <c r="F2405">
        <f t="shared" ca="1" si="165"/>
        <v>31</v>
      </c>
      <c r="G2405">
        <f t="shared" ca="1" si="166"/>
        <v>32</v>
      </c>
      <c r="M2405">
        <v>1949</v>
      </c>
      <c r="N2405">
        <v>38.753</v>
      </c>
    </row>
    <row r="2406" spans="1:14">
      <c r="A2406" s="54">
        <f>formulas!O1246</f>
        <v>0</v>
      </c>
      <c r="B2406" s="33">
        <f t="shared" ca="1" si="162"/>
        <v>32</v>
      </c>
      <c r="C2406">
        <f t="shared" si="163"/>
        <v>486</v>
      </c>
      <c r="D2406">
        <f t="shared" ca="1" si="161"/>
        <v>-1.4999999999999999E-2</v>
      </c>
      <c r="E2406">
        <f t="shared" ca="1" si="164"/>
        <v>0</v>
      </c>
      <c r="F2406">
        <f t="shared" ca="1" si="165"/>
        <v>31</v>
      </c>
      <c r="G2406">
        <f t="shared" ca="1" si="166"/>
        <v>32</v>
      </c>
      <c r="M2406">
        <v>1950</v>
      </c>
      <c r="N2406">
        <v>38.774000000000001</v>
      </c>
    </row>
    <row r="2407" spans="1:14">
      <c r="A2407" s="54">
        <f>formulas!O1247</f>
        <v>0</v>
      </c>
      <c r="B2407" s="33">
        <f t="shared" ca="1" si="162"/>
        <v>32</v>
      </c>
      <c r="C2407">
        <f t="shared" si="163"/>
        <v>486</v>
      </c>
      <c r="D2407">
        <f t="shared" ca="1" si="161"/>
        <v>-1.4999999999999999E-2</v>
      </c>
      <c r="E2407">
        <f t="shared" ca="1" si="164"/>
        <v>0</v>
      </c>
      <c r="F2407">
        <f t="shared" ca="1" si="165"/>
        <v>31</v>
      </c>
      <c r="G2407">
        <f t="shared" ca="1" si="166"/>
        <v>32</v>
      </c>
      <c r="M2407">
        <v>1951</v>
      </c>
      <c r="N2407">
        <v>38.795000000000002</v>
      </c>
    </row>
    <row r="2408" spans="1:14">
      <c r="A2408" s="54">
        <f>formulas!O1248</f>
        <v>0</v>
      </c>
      <c r="B2408" s="33">
        <f t="shared" ca="1" si="162"/>
        <v>32</v>
      </c>
      <c r="C2408">
        <f t="shared" si="163"/>
        <v>486</v>
      </c>
      <c r="D2408">
        <f t="shared" ca="1" si="161"/>
        <v>-1.4999999999999999E-2</v>
      </c>
      <c r="E2408">
        <f t="shared" ca="1" si="164"/>
        <v>0</v>
      </c>
      <c r="F2408">
        <f t="shared" ca="1" si="165"/>
        <v>31</v>
      </c>
      <c r="G2408">
        <f t="shared" ca="1" si="166"/>
        <v>32</v>
      </c>
      <c r="M2408">
        <v>1952</v>
      </c>
      <c r="N2408">
        <v>38.817</v>
      </c>
    </row>
    <row r="2409" spans="1:14">
      <c r="A2409" s="54">
        <f>formulas!O1249</f>
        <v>0</v>
      </c>
      <c r="B2409" s="33">
        <f t="shared" ca="1" si="162"/>
        <v>32</v>
      </c>
      <c r="C2409">
        <f t="shared" si="163"/>
        <v>486</v>
      </c>
      <c r="D2409">
        <f t="shared" ca="1" si="161"/>
        <v>-1.4999999999999999E-2</v>
      </c>
      <c r="E2409">
        <f t="shared" ca="1" si="164"/>
        <v>0</v>
      </c>
      <c r="F2409">
        <f t="shared" ca="1" si="165"/>
        <v>31</v>
      </c>
      <c r="G2409">
        <f t="shared" ca="1" si="166"/>
        <v>32</v>
      </c>
      <c r="M2409">
        <v>1953</v>
      </c>
      <c r="N2409">
        <v>38.838000000000001</v>
      </c>
    </row>
    <row r="2410" spans="1:14">
      <c r="A2410" s="54">
        <f>formulas!O1250</f>
        <v>0</v>
      </c>
      <c r="B2410" s="33">
        <f t="shared" ca="1" si="162"/>
        <v>32</v>
      </c>
      <c r="C2410">
        <f t="shared" si="163"/>
        <v>486</v>
      </c>
      <c r="D2410">
        <f t="shared" ca="1" si="161"/>
        <v>-1.4999999999999999E-2</v>
      </c>
      <c r="E2410">
        <f t="shared" ca="1" si="164"/>
        <v>0</v>
      </c>
      <c r="F2410">
        <f t="shared" ca="1" si="165"/>
        <v>31</v>
      </c>
      <c r="G2410">
        <f t="shared" ca="1" si="166"/>
        <v>32</v>
      </c>
      <c r="M2410">
        <v>1954</v>
      </c>
      <c r="N2410">
        <v>38.859000000000002</v>
      </c>
    </row>
    <row r="2411" spans="1:14">
      <c r="A2411" s="54">
        <f>formulas!O1251</f>
        <v>0</v>
      </c>
      <c r="B2411" s="33">
        <f t="shared" ca="1" si="162"/>
        <v>32</v>
      </c>
      <c r="C2411">
        <f t="shared" si="163"/>
        <v>486</v>
      </c>
      <c r="D2411">
        <f t="shared" ca="1" si="161"/>
        <v>-1.4999999999999999E-2</v>
      </c>
      <c r="E2411">
        <f t="shared" ca="1" si="164"/>
        <v>0</v>
      </c>
      <c r="F2411">
        <f t="shared" ca="1" si="165"/>
        <v>31</v>
      </c>
      <c r="G2411">
        <f t="shared" ca="1" si="166"/>
        <v>32</v>
      </c>
      <c r="M2411">
        <v>1955</v>
      </c>
      <c r="N2411">
        <v>38.880000000000003</v>
      </c>
    </row>
    <row r="2412" spans="1:14">
      <c r="A2412" s="54">
        <f>formulas!O1252</f>
        <v>0</v>
      </c>
      <c r="B2412" s="33">
        <f t="shared" ca="1" si="162"/>
        <v>32</v>
      </c>
      <c r="C2412">
        <f t="shared" si="163"/>
        <v>486</v>
      </c>
      <c r="D2412">
        <f t="shared" ca="1" si="161"/>
        <v>-1.4999999999999999E-2</v>
      </c>
      <c r="E2412">
        <f t="shared" ca="1" si="164"/>
        <v>0</v>
      </c>
      <c r="F2412">
        <f t="shared" ca="1" si="165"/>
        <v>31</v>
      </c>
      <c r="G2412">
        <f t="shared" ca="1" si="166"/>
        <v>32</v>
      </c>
      <c r="M2412">
        <v>1956</v>
      </c>
      <c r="N2412">
        <v>38.902000000000001</v>
      </c>
    </row>
    <row r="2413" spans="1:14">
      <c r="A2413" s="54">
        <f>formulas!O1253</f>
        <v>0</v>
      </c>
      <c r="B2413" s="33">
        <f t="shared" ca="1" si="162"/>
        <v>32</v>
      </c>
      <c r="C2413">
        <f t="shared" si="163"/>
        <v>486</v>
      </c>
      <c r="D2413">
        <f t="shared" ca="1" si="161"/>
        <v>-1.4999999999999999E-2</v>
      </c>
      <c r="E2413">
        <f t="shared" ca="1" si="164"/>
        <v>0</v>
      </c>
      <c r="F2413">
        <f t="shared" ca="1" si="165"/>
        <v>31</v>
      </c>
      <c r="G2413">
        <f t="shared" ca="1" si="166"/>
        <v>32</v>
      </c>
      <c r="M2413">
        <v>1957</v>
      </c>
      <c r="N2413">
        <v>38.923000000000002</v>
      </c>
    </row>
    <row r="2414" spans="1:14">
      <c r="A2414" s="54">
        <f>formulas!O1254</f>
        <v>0</v>
      </c>
      <c r="B2414" s="33">
        <f t="shared" ca="1" si="162"/>
        <v>32</v>
      </c>
      <c r="C2414">
        <f t="shared" si="163"/>
        <v>486</v>
      </c>
      <c r="D2414">
        <f t="shared" ca="1" si="161"/>
        <v>-1.4999999999999999E-2</v>
      </c>
      <c r="E2414">
        <f t="shared" ca="1" si="164"/>
        <v>0</v>
      </c>
      <c r="F2414">
        <f t="shared" ca="1" si="165"/>
        <v>31</v>
      </c>
      <c r="G2414">
        <f t="shared" ca="1" si="166"/>
        <v>32</v>
      </c>
      <c r="M2414">
        <v>1958</v>
      </c>
      <c r="N2414">
        <v>38.944000000000003</v>
      </c>
    </row>
    <row r="2415" spans="1:14">
      <c r="A2415" s="54">
        <f>formulas!O1255</f>
        <v>0</v>
      </c>
      <c r="B2415" s="33">
        <f t="shared" ca="1" si="162"/>
        <v>32</v>
      </c>
      <c r="C2415">
        <f t="shared" si="163"/>
        <v>486</v>
      </c>
      <c r="D2415">
        <f t="shared" ca="1" si="161"/>
        <v>-1.4999999999999999E-2</v>
      </c>
      <c r="E2415">
        <f t="shared" ca="1" si="164"/>
        <v>0</v>
      </c>
      <c r="F2415">
        <f t="shared" ca="1" si="165"/>
        <v>31</v>
      </c>
      <c r="G2415">
        <f t="shared" ca="1" si="166"/>
        <v>32</v>
      </c>
      <c r="M2415">
        <v>1959</v>
      </c>
      <c r="N2415">
        <v>38.965000000000003</v>
      </c>
    </row>
    <row r="2416" spans="1:14">
      <c r="A2416" s="54">
        <f>formulas!O1256</f>
        <v>0</v>
      </c>
      <c r="B2416" s="33">
        <f t="shared" ca="1" si="162"/>
        <v>32</v>
      </c>
      <c r="C2416">
        <f t="shared" si="163"/>
        <v>486</v>
      </c>
      <c r="D2416">
        <f t="shared" ca="1" si="161"/>
        <v>-1.4999999999999999E-2</v>
      </c>
      <c r="E2416">
        <f t="shared" ca="1" si="164"/>
        <v>0</v>
      </c>
      <c r="F2416">
        <f t="shared" ca="1" si="165"/>
        <v>31</v>
      </c>
      <c r="G2416">
        <f t="shared" ca="1" si="166"/>
        <v>32</v>
      </c>
      <c r="M2416">
        <v>1960</v>
      </c>
      <c r="N2416">
        <v>38.985999999999997</v>
      </c>
    </row>
    <row r="2417" spans="1:14">
      <c r="A2417" s="54">
        <f>formulas!O1257</f>
        <v>0</v>
      </c>
      <c r="B2417" s="33">
        <f t="shared" ca="1" si="162"/>
        <v>32</v>
      </c>
      <c r="C2417">
        <f t="shared" si="163"/>
        <v>486</v>
      </c>
      <c r="D2417">
        <f t="shared" ref="D2417:D2480" ca="1" si="167">INDIRECT(ADDRESS(C2417+1,14))</f>
        <v>-1.4999999999999999E-2</v>
      </c>
      <c r="E2417">
        <f t="shared" ca="1" si="164"/>
        <v>0</v>
      </c>
      <c r="F2417">
        <f t="shared" ca="1" si="165"/>
        <v>31</v>
      </c>
      <c r="G2417">
        <f t="shared" ca="1" si="166"/>
        <v>32</v>
      </c>
      <c r="M2417">
        <v>1961</v>
      </c>
      <c r="N2417">
        <v>39.008000000000003</v>
      </c>
    </row>
    <row r="2418" spans="1:14">
      <c r="A2418" s="54">
        <f>formulas!O1258</f>
        <v>0</v>
      </c>
      <c r="B2418" s="33">
        <f t="shared" ca="1" si="162"/>
        <v>32</v>
      </c>
      <c r="C2418">
        <f t="shared" si="163"/>
        <v>486</v>
      </c>
      <c r="D2418">
        <f t="shared" ca="1" si="167"/>
        <v>-1.4999999999999999E-2</v>
      </c>
      <c r="E2418">
        <f t="shared" ca="1" si="164"/>
        <v>0</v>
      </c>
      <c r="F2418">
        <f t="shared" ca="1" si="165"/>
        <v>31</v>
      </c>
      <c r="G2418">
        <f t="shared" ca="1" si="166"/>
        <v>32</v>
      </c>
      <c r="M2418">
        <v>1962</v>
      </c>
      <c r="N2418">
        <v>39.029000000000003</v>
      </c>
    </row>
    <row r="2419" spans="1:14">
      <c r="A2419" s="54">
        <f>formulas!O1259</f>
        <v>0</v>
      </c>
      <c r="B2419" s="33">
        <f t="shared" ca="1" si="162"/>
        <v>32</v>
      </c>
      <c r="C2419">
        <f t="shared" si="163"/>
        <v>486</v>
      </c>
      <c r="D2419">
        <f t="shared" ca="1" si="167"/>
        <v>-1.4999999999999999E-2</v>
      </c>
      <c r="E2419">
        <f t="shared" ca="1" si="164"/>
        <v>0</v>
      </c>
      <c r="F2419">
        <f t="shared" ca="1" si="165"/>
        <v>31</v>
      </c>
      <c r="G2419">
        <f t="shared" ca="1" si="166"/>
        <v>32</v>
      </c>
      <c r="M2419">
        <v>1963</v>
      </c>
      <c r="N2419">
        <v>39.049999999999997</v>
      </c>
    </row>
    <row r="2420" spans="1:14">
      <c r="A2420" s="54">
        <f>formulas!O1260</f>
        <v>0</v>
      </c>
      <c r="B2420" s="33">
        <f t="shared" ca="1" si="162"/>
        <v>32</v>
      </c>
      <c r="C2420">
        <f t="shared" si="163"/>
        <v>486</v>
      </c>
      <c r="D2420">
        <f t="shared" ca="1" si="167"/>
        <v>-1.4999999999999999E-2</v>
      </c>
      <c r="E2420">
        <f t="shared" ca="1" si="164"/>
        <v>0</v>
      </c>
      <c r="F2420">
        <f t="shared" ca="1" si="165"/>
        <v>31</v>
      </c>
      <c r="G2420">
        <f t="shared" ca="1" si="166"/>
        <v>32</v>
      </c>
      <c r="M2420">
        <v>1964</v>
      </c>
      <c r="N2420">
        <v>39.070999999999998</v>
      </c>
    </row>
    <row r="2421" spans="1:14">
      <c r="A2421" s="54">
        <f>formulas!O1261</f>
        <v>0</v>
      </c>
      <c r="B2421" s="33">
        <f t="shared" ca="1" si="162"/>
        <v>32</v>
      </c>
      <c r="C2421">
        <f t="shared" si="163"/>
        <v>486</v>
      </c>
      <c r="D2421">
        <f t="shared" ca="1" si="167"/>
        <v>-1.4999999999999999E-2</v>
      </c>
      <c r="E2421">
        <f t="shared" ca="1" si="164"/>
        <v>0</v>
      </c>
      <c r="F2421">
        <f t="shared" ca="1" si="165"/>
        <v>31</v>
      </c>
      <c r="G2421">
        <f t="shared" ca="1" si="166"/>
        <v>32</v>
      </c>
      <c r="M2421">
        <v>1965</v>
      </c>
      <c r="N2421">
        <v>39.093000000000004</v>
      </c>
    </row>
    <row r="2422" spans="1:14">
      <c r="A2422" s="54">
        <f>formulas!O1262</f>
        <v>0</v>
      </c>
      <c r="B2422" s="33">
        <f t="shared" ca="1" si="162"/>
        <v>32</v>
      </c>
      <c r="C2422">
        <f t="shared" si="163"/>
        <v>486</v>
      </c>
      <c r="D2422">
        <f t="shared" ca="1" si="167"/>
        <v>-1.4999999999999999E-2</v>
      </c>
      <c r="E2422">
        <f t="shared" ca="1" si="164"/>
        <v>0</v>
      </c>
      <c r="F2422">
        <f t="shared" ca="1" si="165"/>
        <v>31</v>
      </c>
      <c r="G2422">
        <f t="shared" ca="1" si="166"/>
        <v>32</v>
      </c>
      <c r="M2422">
        <v>1966</v>
      </c>
      <c r="N2422">
        <v>39.113999999999997</v>
      </c>
    </row>
    <row r="2423" spans="1:14">
      <c r="A2423" s="54">
        <f>formulas!O1263</f>
        <v>0</v>
      </c>
      <c r="B2423" s="33">
        <f t="shared" ca="1" si="162"/>
        <v>32</v>
      </c>
      <c r="C2423">
        <f t="shared" si="163"/>
        <v>486</v>
      </c>
      <c r="D2423">
        <f t="shared" ca="1" si="167"/>
        <v>-1.4999999999999999E-2</v>
      </c>
      <c r="E2423">
        <f t="shared" ca="1" si="164"/>
        <v>0</v>
      </c>
      <c r="F2423">
        <f t="shared" ca="1" si="165"/>
        <v>31</v>
      </c>
      <c r="G2423">
        <f t="shared" ca="1" si="166"/>
        <v>32</v>
      </c>
      <c r="M2423">
        <v>1967</v>
      </c>
      <c r="N2423">
        <v>39.134999999999998</v>
      </c>
    </row>
    <row r="2424" spans="1:14">
      <c r="A2424" s="54">
        <f>formulas!O1264</f>
        <v>0</v>
      </c>
      <c r="B2424" s="33">
        <f t="shared" ca="1" si="162"/>
        <v>32</v>
      </c>
      <c r="C2424">
        <f t="shared" si="163"/>
        <v>486</v>
      </c>
      <c r="D2424">
        <f t="shared" ca="1" si="167"/>
        <v>-1.4999999999999999E-2</v>
      </c>
      <c r="E2424">
        <f t="shared" ca="1" si="164"/>
        <v>0</v>
      </c>
      <c r="F2424">
        <f t="shared" ca="1" si="165"/>
        <v>31</v>
      </c>
      <c r="G2424">
        <f t="shared" ca="1" si="166"/>
        <v>32</v>
      </c>
      <c r="M2424">
        <v>1968</v>
      </c>
      <c r="N2424">
        <v>39.155999999999999</v>
      </c>
    </row>
    <row r="2425" spans="1:14">
      <c r="A2425" s="54">
        <f>formulas!O1265</f>
        <v>0</v>
      </c>
      <c r="B2425" s="33">
        <f t="shared" ca="1" si="162"/>
        <v>32</v>
      </c>
      <c r="C2425">
        <f t="shared" si="163"/>
        <v>486</v>
      </c>
      <c r="D2425">
        <f t="shared" ca="1" si="167"/>
        <v>-1.4999999999999999E-2</v>
      </c>
      <c r="E2425">
        <f t="shared" ca="1" si="164"/>
        <v>0</v>
      </c>
      <c r="F2425">
        <f t="shared" ca="1" si="165"/>
        <v>31</v>
      </c>
      <c r="G2425">
        <f t="shared" ca="1" si="166"/>
        <v>32</v>
      </c>
      <c r="M2425">
        <v>1969</v>
      </c>
      <c r="N2425">
        <v>39.177</v>
      </c>
    </row>
    <row r="2426" spans="1:14">
      <c r="A2426" s="54">
        <f>formulas!O1266</f>
        <v>0</v>
      </c>
      <c r="B2426" s="33">
        <f t="shared" ca="1" si="162"/>
        <v>32</v>
      </c>
      <c r="C2426">
        <f t="shared" si="163"/>
        <v>486</v>
      </c>
      <c r="D2426">
        <f t="shared" ca="1" si="167"/>
        <v>-1.4999999999999999E-2</v>
      </c>
      <c r="E2426">
        <f t="shared" ca="1" si="164"/>
        <v>0</v>
      </c>
      <c r="F2426">
        <f t="shared" ca="1" si="165"/>
        <v>31</v>
      </c>
      <c r="G2426">
        <f t="shared" ca="1" si="166"/>
        <v>32</v>
      </c>
      <c r="M2426">
        <v>1970</v>
      </c>
      <c r="N2426">
        <v>39.198</v>
      </c>
    </row>
    <row r="2427" spans="1:14">
      <c r="A2427" s="54">
        <f>formulas!O1267</f>
        <v>0</v>
      </c>
      <c r="B2427" s="33">
        <f t="shared" ca="1" si="162"/>
        <v>32</v>
      </c>
      <c r="C2427">
        <f t="shared" si="163"/>
        <v>486</v>
      </c>
      <c r="D2427">
        <f t="shared" ca="1" si="167"/>
        <v>-1.4999999999999999E-2</v>
      </c>
      <c r="E2427">
        <f t="shared" ca="1" si="164"/>
        <v>0</v>
      </c>
      <c r="F2427">
        <f t="shared" ca="1" si="165"/>
        <v>31</v>
      </c>
      <c r="G2427">
        <f t="shared" ca="1" si="166"/>
        <v>32</v>
      </c>
      <c r="M2427">
        <v>1971</v>
      </c>
      <c r="N2427">
        <v>39.22</v>
      </c>
    </row>
    <row r="2428" spans="1:14">
      <c r="A2428" s="54">
        <f>formulas!O1268</f>
        <v>0</v>
      </c>
      <c r="B2428" s="33">
        <f t="shared" ca="1" si="162"/>
        <v>32</v>
      </c>
      <c r="C2428">
        <f t="shared" si="163"/>
        <v>486</v>
      </c>
      <c r="D2428">
        <f t="shared" ca="1" si="167"/>
        <v>-1.4999999999999999E-2</v>
      </c>
      <c r="E2428">
        <f t="shared" ca="1" si="164"/>
        <v>0</v>
      </c>
      <c r="F2428">
        <f t="shared" ca="1" si="165"/>
        <v>31</v>
      </c>
      <c r="G2428">
        <f t="shared" ca="1" si="166"/>
        <v>32</v>
      </c>
      <c r="M2428">
        <v>1972</v>
      </c>
      <c r="N2428">
        <v>39.241</v>
      </c>
    </row>
    <row r="2429" spans="1:14">
      <c r="A2429" s="54">
        <f>formulas!O1269</f>
        <v>0</v>
      </c>
      <c r="B2429" s="33">
        <f t="shared" ca="1" si="162"/>
        <v>32</v>
      </c>
      <c r="C2429">
        <f t="shared" si="163"/>
        <v>486</v>
      </c>
      <c r="D2429">
        <f t="shared" ca="1" si="167"/>
        <v>-1.4999999999999999E-2</v>
      </c>
      <c r="E2429">
        <f t="shared" ca="1" si="164"/>
        <v>0</v>
      </c>
      <c r="F2429">
        <f t="shared" ca="1" si="165"/>
        <v>31</v>
      </c>
      <c r="G2429">
        <f t="shared" ca="1" si="166"/>
        <v>32</v>
      </c>
      <c r="M2429">
        <v>1973</v>
      </c>
      <c r="N2429">
        <v>39.262</v>
      </c>
    </row>
    <row r="2430" spans="1:14">
      <c r="A2430" s="54">
        <f>formulas!O1270</f>
        <v>0</v>
      </c>
      <c r="B2430" s="33">
        <f t="shared" ca="1" si="162"/>
        <v>32</v>
      </c>
      <c r="C2430">
        <f t="shared" si="163"/>
        <v>486</v>
      </c>
      <c r="D2430">
        <f t="shared" ca="1" si="167"/>
        <v>-1.4999999999999999E-2</v>
      </c>
      <c r="E2430">
        <f t="shared" ca="1" si="164"/>
        <v>0</v>
      </c>
      <c r="F2430">
        <f t="shared" ca="1" si="165"/>
        <v>31</v>
      </c>
      <c r="G2430">
        <f t="shared" ca="1" si="166"/>
        <v>32</v>
      </c>
      <c r="M2430">
        <v>1974</v>
      </c>
      <c r="N2430">
        <v>39.283000000000001</v>
      </c>
    </row>
    <row r="2431" spans="1:14">
      <c r="A2431" s="54">
        <f>formulas!O1271</f>
        <v>0</v>
      </c>
      <c r="B2431" s="33">
        <f t="shared" ca="1" si="162"/>
        <v>32</v>
      </c>
      <c r="C2431">
        <f t="shared" si="163"/>
        <v>486</v>
      </c>
      <c r="D2431">
        <f t="shared" ca="1" si="167"/>
        <v>-1.4999999999999999E-2</v>
      </c>
      <c r="E2431">
        <f t="shared" ca="1" si="164"/>
        <v>0</v>
      </c>
      <c r="F2431">
        <f t="shared" ca="1" si="165"/>
        <v>31</v>
      </c>
      <c r="G2431">
        <f t="shared" ca="1" si="166"/>
        <v>32</v>
      </c>
      <c r="M2431">
        <v>1975</v>
      </c>
      <c r="N2431">
        <v>39.304000000000002</v>
      </c>
    </row>
    <row r="2432" spans="1:14">
      <c r="A2432" s="54">
        <f>formulas!O1272</f>
        <v>0</v>
      </c>
      <c r="B2432" s="33">
        <f t="shared" ca="1" si="162"/>
        <v>32</v>
      </c>
      <c r="C2432">
        <f t="shared" si="163"/>
        <v>486</v>
      </c>
      <c r="D2432">
        <f t="shared" ca="1" si="167"/>
        <v>-1.4999999999999999E-2</v>
      </c>
      <c r="E2432">
        <f t="shared" ca="1" si="164"/>
        <v>0</v>
      </c>
      <c r="F2432">
        <f t="shared" ca="1" si="165"/>
        <v>31</v>
      </c>
      <c r="G2432">
        <f t="shared" ca="1" si="166"/>
        <v>32</v>
      </c>
      <c r="M2432">
        <v>1976</v>
      </c>
      <c r="N2432">
        <v>39.326000000000001</v>
      </c>
    </row>
    <row r="2433" spans="1:14">
      <c r="A2433" s="54">
        <f>formulas!O1273</f>
        <v>0</v>
      </c>
      <c r="B2433" s="33">
        <f t="shared" ca="1" si="162"/>
        <v>32</v>
      </c>
      <c r="C2433">
        <f t="shared" si="163"/>
        <v>486</v>
      </c>
      <c r="D2433">
        <f t="shared" ca="1" si="167"/>
        <v>-1.4999999999999999E-2</v>
      </c>
      <c r="E2433">
        <f t="shared" ca="1" si="164"/>
        <v>0</v>
      </c>
      <c r="F2433">
        <f t="shared" ca="1" si="165"/>
        <v>31</v>
      </c>
      <c r="G2433">
        <f t="shared" ca="1" si="166"/>
        <v>32</v>
      </c>
      <c r="M2433">
        <v>1977</v>
      </c>
      <c r="N2433">
        <v>39.347000000000001</v>
      </c>
    </row>
    <row r="2434" spans="1:14">
      <c r="A2434" s="54">
        <f>formulas!O1274</f>
        <v>0</v>
      </c>
      <c r="B2434" s="33">
        <f t="shared" ca="1" si="162"/>
        <v>32</v>
      </c>
      <c r="C2434">
        <f t="shared" si="163"/>
        <v>486</v>
      </c>
      <c r="D2434">
        <f t="shared" ca="1" si="167"/>
        <v>-1.4999999999999999E-2</v>
      </c>
      <c r="E2434">
        <f t="shared" ca="1" si="164"/>
        <v>0</v>
      </c>
      <c r="F2434">
        <f t="shared" ca="1" si="165"/>
        <v>31</v>
      </c>
      <c r="G2434">
        <f t="shared" ca="1" si="166"/>
        <v>32</v>
      </c>
      <c r="M2434">
        <v>1978</v>
      </c>
      <c r="N2434">
        <v>39.368000000000002</v>
      </c>
    </row>
    <row r="2435" spans="1:14">
      <c r="A2435" s="54">
        <f>formulas!O1275</f>
        <v>0</v>
      </c>
      <c r="B2435" s="33">
        <f t="shared" ca="1" si="162"/>
        <v>32</v>
      </c>
      <c r="C2435">
        <f t="shared" si="163"/>
        <v>486</v>
      </c>
      <c r="D2435">
        <f t="shared" ca="1" si="167"/>
        <v>-1.4999999999999999E-2</v>
      </c>
      <c r="E2435">
        <f t="shared" ca="1" si="164"/>
        <v>0</v>
      </c>
      <c r="F2435">
        <f t="shared" ca="1" si="165"/>
        <v>31</v>
      </c>
      <c r="G2435">
        <f t="shared" ca="1" si="166"/>
        <v>32</v>
      </c>
      <c r="M2435">
        <v>1979</v>
      </c>
      <c r="N2435">
        <v>39.389000000000003</v>
      </c>
    </row>
    <row r="2436" spans="1:14">
      <c r="A2436" s="54">
        <f>formulas!O1276</f>
        <v>0</v>
      </c>
      <c r="B2436" s="33">
        <f t="shared" ca="1" si="162"/>
        <v>32</v>
      </c>
      <c r="C2436">
        <f t="shared" si="163"/>
        <v>486</v>
      </c>
      <c r="D2436">
        <f t="shared" ca="1" si="167"/>
        <v>-1.4999999999999999E-2</v>
      </c>
      <c r="E2436">
        <f t="shared" ca="1" si="164"/>
        <v>0</v>
      </c>
      <c r="F2436">
        <f t="shared" ca="1" si="165"/>
        <v>31</v>
      </c>
      <c r="G2436">
        <f t="shared" ca="1" si="166"/>
        <v>32</v>
      </c>
      <c r="M2436">
        <v>1980</v>
      </c>
      <c r="N2436">
        <v>39.409999999999997</v>
      </c>
    </row>
    <row r="2437" spans="1:14">
      <c r="A2437" s="54">
        <f>formulas!O1277</f>
        <v>0</v>
      </c>
      <c r="B2437" s="33">
        <f t="shared" ca="1" si="162"/>
        <v>32</v>
      </c>
      <c r="C2437">
        <f t="shared" si="163"/>
        <v>486</v>
      </c>
      <c r="D2437">
        <f t="shared" ca="1" si="167"/>
        <v>-1.4999999999999999E-2</v>
      </c>
      <c r="E2437">
        <f t="shared" ca="1" si="164"/>
        <v>0</v>
      </c>
      <c r="F2437">
        <f t="shared" ca="1" si="165"/>
        <v>31</v>
      </c>
      <c r="G2437">
        <f t="shared" ca="1" si="166"/>
        <v>32</v>
      </c>
      <c r="M2437">
        <v>1981</v>
      </c>
      <c r="N2437">
        <v>39.430999999999997</v>
      </c>
    </row>
    <row r="2438" spans="1:14">
      <c r="A2438" s="54">
        <f>formulas!O1278</f>
        <v>0</v>
      </c>
      <c r="B2438" s="33">
        <f t="shared" ca="1" si="162"/>
        <v>32</v>
      </c>
      <c r="C2438">
        <f t="shared" si="163"/>
        <v>486</v>
      </c>
      <c r="D2438">
        <f t="shared" ca="1" si="167"/>
        <v>-1.4999999999999999E-2</v>
      </c>
      <c r="E2438">
        <f t="shared" ca="1" si="164"/>
        <v>0</v>
      </c>
      <c r="F2438">
        <f t="shared" ca="1" si="165"/>
        <v>31</v>
      </c>
      <c r="G2438">
        <f t="shared" ca="1" si="166"/>
        <v>32</v>
      </c>
      <c r="M2438">
        <v>1982</v>
      </c>
      <c r="N2438">
        <v>39.453000000000003</v>
      </c>
    </row>
    <row r="2439" spans="1:14">
      <c r="A2439" s="54">
        <f>formulas!O1279</f>
        <v>0</v>
      </c>
      <c r="B2439" s="33">
        <f t="shared" ca="1" si="162"/>
        <v>32</v>
      </c>
      <c r="C2439">
        <f t="shared" si="163"/>
        <v>486</v>
      </c>
      <c r="D2439">
        <f t="shared" ca="1" si="167"/>
        <v>-1.4999999999999999E-2</v>
      </c>
      <c r="E2439">
        <f t="shared" ca="1" si="164"/>
        <v>0</v>
      </c>
      <c r="F2439">
        <f t="shared" ca="1" si="165"/>
        <v>31</v>
      </c>
      <c r="G2439">
        <f t="shared" ca="1" si="166"/>
        <v>32</v>
      </c>
      <c r="M2439">
        <v>1983</v>
      </c>
      <c r="N2439">
        <v>39.473999999999997</v>
      </c>
    </row>
    <row r="2440" spans="1:14">
      <c r="A2440" s="54">
        <f>formulas!O1280</f>
        <v>0</v>
      </c>
      <c r="B2440" s="33">
        <f t="shared" ca="1" si="162"/>
        <v>32</v>
      </c>
      <c r="C2440">
        <f t="shared" si="163"/>
        <v>486</v>
      </c>
      <c r="D2440">
        <f t="shared" ca="1" si="167"/>
        <v>-1.4999999999999999E-2</v>
      </c>
      <c r="E2440">
        <f t="shared" ca="1" si="164"/>
        <v>0</v>
      </c>
      <c r="F2440">
        <f t="shared" ca="1" si="165"/>
        <v>31</v>
      </c>
      <c r="G2440">
        <f t="shared" ca="1" si="166"/>
        <v>32</v>
      </c>
      <c r="M2440">
        <v>1984</v>
      </c>
      <c r="N2440">
        <v>39.494999999999997</v>
      </c>
    </row>
    <row r="2441" spans="1:14">
      <c r="A2441" s="54">
        <f>formulas!O1281</f>
        <v>0</v>
      </c>
      <c r="B2441" s="33">
        <f t="shared" ca="1" si="162"/>
        <v>32</v>
      </c>
      <c r="C2441">
        <f t="shared" si="163"/>
        <v>486</v>
      </c>
      <c r="D2441">
        <f t="shared" ca="1" si="167"/>
        <v>-1.4999999999999999E-2</v>
      </c>
      <c r="E2441">
        <f t="shared" ca="1" si="164"/>
        <v>0</v>
      </c>
      <c r="F2441">
        <f t="shared" ca="1" si="165"/>
        <v>31</v>
      </c>
      <c r="G2441">
        <f t="shared" ca="1" si="166"/>
        <v>32</v>
      </c>
      <c r="M2441">
        <v>1985</v>
      </c>
      <c r="N2441">
        <v>39.515999999999998</v>
      </c>
    </row>
    <row r="2442" spans="1:14">
      <c r="A2442" s="54">
        <f>formulas!O1282</f>
        <v>0</v>
      </c>
      <c r="B2442" s="33">
        <f t="shared" ca="1" si="162"/>
        <v>32</v>
      </c>
      <c r="C2442">
        <f t="shared" si="163"/>
        <v>486</v>
      </c>
      <c r="D2442">
        <f t="shared" ca="1" si="167"/>
        <v>-1.4999999999999999E-2</v>
      </c>
      <c r="E2442">
        <f t="shared" ca="1" si="164"/>
        <v>0</v>
      </c>
      <c r="F2442">
        <f t="shared" ca="1" si="165"/>
        <v>31</v>
      </c>
      <c r="G2442">
        <f t="shared" ca="1" si="166"/>
        <v>32</v>
      </c>
      <c r="M2442">
        <v>1986</v>
      </c>
      <c r="N2442">
        <v>39.536999999999999</v>
      </c>
    </row>
    <row r="2443" spans="1:14">
      <c r="A2443" s="54">
        <f>formulas!O1283</f>
        <v>0</v>
      </c>
      <c r="B2443" s="33">
        <f t="shared" ca="1" si="162"/>
        <v>32</v>
      </c>
      <c r="C2443">
        <f t="shared" si="163"/>
        <v>486</v>
      </c>
      <c r="D2443">
        <f t="shared" ca="1" si="167"/>
        <v>-1.4999999999999999E-2</v>
      </c>
      <c r="E2443">
        <f t="shared" ca="1" si="164"/>
        <v>0</v>
      </c>
      <c r="F2443">
        <f t="shared" ca="1" si="165"/>
        <v>31</v>
      </c>
      <c r="G2443">
        <f t="shared" ca="1" si="166"/>
        <v>32</v>
      </c>
      <c r="M2443">
        <v>1987</v>
      </c>
      <c r="N2443">
        <v>39.558</v>
      </c>
    </row>
    <row r="2444" spans="1:14">
      <c r="A2444" s="54">
        <f>formulas!O1284</f>
        <v>0</v>
      </c>
      <c r="B2444" s="33">
        <f t="shared" ca="1" si="162"/>
        <v>32</v>
      </c>
      <c r="C2444">
        <f t="shared" si="163"/>
        <v>486</v>
      </c>
      <c r="D2444">
        <f t="shared" ca="1" si="167"/>
        <v>-1.4999999999999999E-2</v>
      </c>
      <c r="E2444">
        <f t="shared" ca="1" si="164"/>
        <v>0</v>
      </c>
      <c r="F2444">
        <f t="shared" ca="1" si="165"/>
        <v>31</v>
      </c>
      <c r="G2444">
        <f t="shared" ca="1" si="166"/>
        <v>32</v>
      </c>
      <c r="M2444">
        <v>1988</v>
      </c>
      <c r="N2444">
        <v>39.58</v>
      </c>
    </row>
    <row r="2445" spans="1:14">
      <c r="A2445" s="54">
        <f>formulas!O1285</f>
        <v>0</v>
      </c>
      <c r="B2445" s="33">
        <f t="shared" ca="1" si="162"/>
        <v>32</v>
      </c>
      <c r="C2445">
        <f t="shared" si="163"/>
        <v>486</v>
      </c>
      <c r="D2445">
        <f t="shared" ca="1" si="167"/>
        <v>-1.4999999999999999E-2</v>
      </c>
      <c r="E2445">
        <f t="shared" ca="1" si="164"/>
        <v>0</v>
      </c>
      <c r="F2445">
        <f t="shared" ca="1" si="165"/>
        <v>31</v>
      </c>
      <c r="G2445">
        <f t="shared" ca="1" si="166"/>
        <v>32</v>
      </c>
      <c r="M2445">
        <v>1989</v>
      </c>
      <c r="N2445">
        <v>39.600999999999999</v>
      </c>
    </row>
    <row r="2446" spans="1:14">
      <c r="A2446" s="54">
        <f>formulas!O1286</f>
        <v>0</v>
      </c>
      <c r="B2446" s="33">
        <f t="shared" ca="1" si="162"/>
        <v>32</v>
      </c>
      <c r="C2446">
        <f t="shared" si="163"/>
        <v>486</v>
      </c>
      <c r="D2446">
        <f t="shared" ca="1" si="167"/>
        <v>-1.4999999999999999E-2</v>
      </c>
      <c r="E2446">
        <f t="shared" ca="1" si="164"/>
        <v>0</v>
      </c>
      <c r="F2446">
        <f t="shared" ca="1" si="165"/>
        <v>31</v>
      </c>
      <c r="G2446">
        <f t="shared" ca="1" si="166"/>
        <v>32</v>
      </c>
      <c r="M2446">
        <v>1990</v>
      </c>
      <c r="N2446">
        <v>39.622</v>
      </c>
    </row>
    <row r="2447" spans="1:14">
      <c r="A2447" s="54">
        <f>formulas!O1287</f>
        <v>0</v>
      </c>
      <c r="B2447" s="33">
        <f t="shared" ca="1" si="162"/>
        <v>32</v>
      </c>
      <c r="C2447">
        <f t="shared" si="163"/>
        <v>486</v>
      </c>
      <c r="D2447">
        <f t="shared" ca="1" si="167"/>
        <v>-1.4999999999999999E-2</v>
      </c>
      <c r="E2447">
        <f t="shared" ca="1" si="164"/>
        <v>0</v>
      </c>
      <c r="F2447">
        <f t="shared" ca="1" si="165"/>
        <v>31</v>
      </c>
      <c r="G2447">
        <f t="shared" ca="1" si="166"/>
        <v>32</v>
      </c>
      <c r="M2447">
        <v>1991</v>
      </c>
      <c r="N2447">
        <v>39.643000000000001</v>
      </c>
    </row>
    <row r="2448" spans="1:14">
      <c r="A2448" s="54">
        <f>formulas!O1288</f>
        <v>0</v>
      </c>
      <c r="B2448" s="33">
        <f t="shared" ca="1" si="162"/>
        <v>32</v>
      </c>
      <c r="C2448">
        <f t="shared" si="163"/>
        <v>486</v>
      </c>
      <c r="D2448">
        <f t="shared" ca="1" si="167"/>
        <v>-1.4999999999999999E-2</v>
      </c>
      <c r="E2448">
        <f t="shared" ca="1" si="164"/>
        <v>0</v>
      </c>
      <c r="F2448">
        <f t="shared" ca="1" si="165"/>
        <v>31</v>
      </c>
      <c r="G2448">
        <f t="shared" ca="1" si="166"/>
        <v>32</v>
      </c>
      <c r="M2448">
        <v>1992</v>
      </c>
      <c r="N2448">
        <v>39.664000000000001</v>
      </c>
    </row>
    <row r="2449" spans="1:14">
      <c r="A2449" s="54">
        <f>formulas!O1289</f>
        <v>0</v>
      </c>
      <c r="B2449" s="33">
        <f t="shared" ca="1" si="162"/>
        <v>32</v>
      </c>
      <c r="C2449">
        <f t="shared" si="163"/>
        <v>486</v>
      </c>
      <c r="D2449">
        <f t="shared" ca="1" si="167"/>
        <v>-1.4999999999999999E-2</v>
      </c>
      <c r="E2449">
        <f t="shared" ca="1" si="164"/>
        <v>0</v>
      </c>
      <c r="F2449">
        <f t="shared" ca="1" si="165"/>
        <v>31</v>
      </c>
      <c r="G2449">
        <f t="shared" ca="1" si="166"/>
        <v>32</v>
      </c>
      <c r="M2449">
        <v>1993</v>
      </c>
      <c r="N2449">
        <v>39.685000000000002</v>
      </c>
    </row>
    <row r="2450" spans="1:14">
      <c r="A2450" s="54">
        <f>formulas!O1290</f>
        <v>0</v>
      </c>
      <c r="B2450" s="33">
        <f t="shared" ca="1" si="162"/>
        <v>32</v>
      </c>
      <c r="C2450">
        <f t="shared" si="163"/>
        <v>486</v>
      </c>
      <c r="D2450">
        <f t="shared" ca="1" si="167"/>
        <v>-1.4999999999999999E-2</v>
      </c>
      <c r="E2450">
        <f t="shared" ca="1" si="164"/>
        <v>0</v>
      </c>
      <c r="F2450">
        <f t="shared" ca="1" si="165"/>
        <v>31</v>
      </c>
      <c r="G2450">
        <f t="shared" ca="1" si="166"/>
        <v>32</v>
      </c>
      <c r="M2450">
        <v>1994</v>
      </c>
      <c r="N2450">
        <v>39.706000000000003</v>
      </c>
    </row>
    <row r="2451" spans="1:14">
      <c r="A2451" s="54">
        <f>formulas!O1291</f>
        <v>0</v>
      </c>
      <c r="B2451" s="33">
        <f t="shared" ca="1" si="162"/>
        <v>32</v>
      </c>
      <c r="C2451">
        <f t="shared" si="163"/>
        <v>486</v>
      </c>
      <c r="D2451">
        <f t="shared" ca="1" si="167"/>
        <v>-1.4999999999999999E-2</v>
      </c>
      <c r="E2451">
        <f t="shared" ca="1" si="164"/>
        <v>0</v>
      </c>
      <c r="F2451">
        <f t="shared" ca="1" si="165"/>
        <v>31</v>
      </c>
      <c r="G2451">
        <f t="shared" ca="1" si="166"/>
        <v>32</v>
      </c>
      <c r="M2451">
        <v>1995</v>
      </c>
      <c r="N2451">
        <v>39.728000000000002</v>
      </c>
    </row>
    <row r="2452" spans="1:14">
      <c r="A2452" s="54">
        <f>formulas!O1292</f>
        <v>0</v>
      </c>
      <c r="B2452" s="33">
        <f t="shared" ca="1" si="162"/>
        <v>32</v>
      </c>
      <c r="C2452">
        <f t="shared" si="163"/>
        <v>486</v>
      </c>
      <c r="D2452">
        <f t="shared" ca="1" si="167"/>
        <v>-1.4999999999999999E-2</v>
      </c>
      <c r="E2452">
        <f t="shared" ca="1" si="164"/>
        <v>0</v>
      </c>
      <c r="F2452">
        <f t="shared" ca="1" si="165"/>
        <v>31</v>
      </c>
      <c r="G2452">
        <f t="shared" ca="1" si="166"/>
        <v>32</v>
      </c>
      <c r="M2452">
        <v>1996</v>
      </c>
      <c r="N2452">
        <v>39.749000000000002</v>
      </c>
    </row>
    <row r="2453" spans="1:14">
      <c r="A2453" s="54">
        <f>formulas!O1293</f>
        <v>0</v>
      </c>
      <c r="B2453" s="33">
        <f t="shared" ref="B2453:B2516" ca="1" si="168">(A2453-D2453)/(E2453-D2453)*(G2453-F2453)+F2453</f>
        <v>32</v>
      </c>
      <c r="C2453">
        <f t="shared" ref="C2453:C2516" si="169">COUNTIF($N$2:$N$25400,"&lt;"&amp;A2453)</f>
        <v>486</v>
      </c>
      <c r="D2453">
        <f t="shared" ca="1" si="167"/>
        <v>-1.4999999999999999E-2</v>
      </c>
      <c r="E2453">
        <f t="shared" ref="E2453:E2516" ca="1" si="170">INDIRECT(ADDRESS(C2453+2,14))</f>
        <v>0</v>
      </c>
      <c r="F2453">
        <f t="shared" ref="F2453:F2516" ca="1" si="171">INDIRECT(ADDRESS(C2453+1,13))</f>
        <v>31</v>
      </c>
      <c r="G2453">
        <f t="shared" ref="G2453:G2516" ca="1" si="172">INDIRECT(ADDRESS(C2453+2,13))</f>
        <v>32</v>
      </c>
      <c r="M2453">
        <v>1997</v>
      </c>
      <c r="N2453">
        <v>39.770000000000003</v>
      </c>
    </row>
    <row r="2454" spans="1:14">
      <c r="A2454" s="54">
        <f>formulas!O1294</f>
        <v>0</v>
      </c>
      <c r="B2454" s="33">
        <f t="shared" ca="1" si="168"/>
        <v>32</v>
      </c>
      <c r="C2454">
        <f t="shared" si="169"/>
        <v>486</v>
      </c>
      <c r="D2454">
        <f t="shared" ca="1" si="167"/>
        <v>-1.4999999999999999E-2</v>
      </c>
      <c r="E2454">
        <f t="shared" ca="1" si="170"/>
        <v>0</v>
      </c>
      <c r="F2454">
        <f t="shared" ca="1" si="171"/>
        <v>31</v>
      </c>
      <c r="G2454">
        <f t="shared" ca="1" si="172"/>
        <v>32</v>
      </c>
      <c r="M2454">
        <v>1998</v>
      </c>
      <c r="N2454">
        <v>39.790999999999997</v>
      </c>
    </row>
    <row r="2455" spans="1:14">
      <c r="A2455" s="54">
        <f>formulas!O1295</f>
        <v>0</v>
      </c>
      <c r="B2455" s="33">
        <f t="shared" ca="1" si="168"/>
        <v>32</v>
      </c>
      <c r="C2455">
        <f t="shared" si="169"/>
        <v>486</v>
      </c>
      <c r="D2455">
        <f t="shared" ca="1" si="167"/>
        <v>-1.4999999999999999E-2</v>
      </c>
      <c r="E2455">
        <f t="shared" ca="1" si="170"/>
        <v>0</v>
      </c>
      <c r="F2455">
        <f t="shared" ca="1" si="171"/>
        <v>31</v>
      </c>
      <c r="G2455">
        <f t="shared" ca="1" si="172"/>
        <v>32</v>
      </c>
      <c r="M2455">
        <v>1999</v>
      </c>
      <c r="N2455">
        <v>39.811999999999998</v>
      </c>
    </row>
    <row r="2456" spans="1:14">
      <c r="A2456" s="54">
        <f>formulas!O1296</f>
        <v>0</v>
      </c>
      <c r="B2456" s="33">
        <f t="shared" ca="1" si="168"/>
        <v>32</v>
      </c>
      <c r="C2456">
        <f t="shared" si="169"/>
        <v>486</v>
      </c>
      <c r="D2456">
        <f t="shared" ca="1" si="167"/>
        <v>-1.4999999999999999E-2</v>
      </c>
      <c r="E2456">
        <f t="shared" ca="1" si="170"/>
        <v>0</v>
      </c>
      <c r="F2456">
        <f t="shared" ca="1" si="171"/>
        <v>31</v>
      </c>
      <c r="G2456">
        <f t="shared" ca="1" si="172"/>
        <v>32</v>
      </c>
      <c r="M2456">
        <v>2000</v>
      </c>
      <c r="N2456">
        <v>39.832999999999998</v>
      </c>
    </row>
    <row r="2457" spans="1:14">
      <c r="A2457" s="54">
        <f>formulas!O1297</f>
        <v>0</v>
      </c>
      <c r="B2457" s="33">
        <f t="shared" ca="1" si="168"/>
        <v>32</v>
      </c>
      <c r="C2457">
        <f t="shared" si="169"/>
        <v>486</v>
      </c>
      <c r="D2457">
        <f t="shared" ca="1" si="167"/>
        <v>-1.4999999999999999E-2</v>
      </c>
      <c r="E2457">
        <f t="shared" ca="1" si="170"/>
        <v>0</v>
      </c>
      <c r="F2457">
        <f t="shared" ca="1" si="171"/>
        <v>31</v>
      </c>
      <c r="G2457">
        <f t="shared" ca="1" si="172"/>
        <v>32</v>
      </c>
      <c r="M2457">
        <v>2001</v>
      </c>
      <c r="N2457">
        <v>39.853999999999999</v>
      </c>
    </row>
    <row r="2458" spans="1:14">
      <c r="A2458" s="54">
        <f>formulas!O1298</f>
        <v>0</v>
      </c>
      <c r="B2458" s="33">
        <f t="shared" ca="1" si="168"/>
        <v>32</v>
      </c>
      <c r="C2458">
        <f t="shared" si="169"/>
        <v>486</v>
      </c>
      <c r="D2458">
        <f t="shared" ca="1" si="167"/>
        <v>-1.4999999999999999E-2</v>
      </c>
      <c r="E2458">
        <f t="shared" ca="1" si="170"/>
        <v>0</v>
      </c>
      <c r="F2458">
        <f t="shared" ca="1" si="171"/>
        <v>31</v>
      </c>
      <c r="G2458">
        <f t="shared" ca="1" si="172"/>
        <v>32</v>
      </c>
      <c r="M2458">
        <v>2002</v>
      </c>
      <c r="N2458">
        <v>39.875</v>
      </c>
    </row>
    <row r="2459" spans="1:14">
      <c r="A2459" s="54">
        <f>formulas!O1299</f>
        <v>0</v>
      </c>
      <c r="B2459" s="33">
        <f t="shared" ca="1" si="168"/>
        <v>32</v>
      </c>
      <c r="C2459">
        <f t="shared" si="169"/>
        <v>486</v>
      </c>
      <c r="D2459">
        <f t="shared" ca="1" si="167"/>
        <v>-1.4999999999999999E-2</v>
      </c>
      <c r="E2459">
        <f t="shared" ca="1" si="170"/>
        <v>0</v>
      </c>
      <c r="F2459">
        <f t="shared" ca="1" si="171"/>
        <v>31</v>
      </c>
      <c r="G2459">
        <f t="shared" ca="1" si="172"/>
        <v>32</v>
      </c>
      <c r="M2459">
        <v>2003</v>
      </c>
      <c r="N2459">
        <v>39.896999999999998</v>
      </c>
    </row>
    <row r="2460" spans="1:14">
      <c r="A2460" s="54">
        <f>formulas!O1300</f>
        <v>0</v>
      </c>
      <c r="B2460" s="33">
        <f t="shared" ca="1" si="168"/>
        <v>32</v>
      </c>
      <c r="C2460">
        <f t="shared" si="169"/>
        <v>486</v>
      </c>
      <c r="D2460">
        <f t="shared" ca="1" si="167"/>
        <v>-1.4999999999999999E-2</v>
      </c>
      <c r="E2460">
        <f t="shared" ca="1" si="170"/>
        <v>0</v>
      </c>
      <c r="F2460">
        <f t="shared" ca="1" si="171"/>
        <v>31</v>
      </c>
      <c r="G2460">
        <f t="shared" ca="1" si="172"/>
        <v>32</v>
      </c>
      <c r="M2460">
        <v>2004</v>
      </c>
      <c r="N2460">
        <v>39.917999999999999</v>
      </c>
    </row>
    <row r="2461" spans="1:14">
      <c r="A2461" s="54">
        <f>formulas!O1301</f>
        <v>0</v>
      </c>
      <c r="B2461" s="33">
        <f t="shared" ca="1" si="168"/>
        <v>32</v>
      </c>
      <c r="C2461">
        <f t="shared" si="169"/>
        <v>486</v>
      </c>
      <c r="D2461">
        <f t="shared" ca="1" si="167"/>
        <v>-1.4999999999999999E-2</v>
      </c>
      <c r="E2461">
        <f t="shared" ca="1" si="170"/>
        <v>0</v>
      </c>
      <c r="F2461">
        <f t="shared" ca="1" si="171"/>
        <v>31</v>
      </c>
      <c r="G2461">
        <f t="shared" ca="1" si="172"/>
        <v>32</v>
      </c>
      <c r="M2461">
        <v>2005</v>
      </c>
      <c r="N2461">
        <v>39.939</v>
      </c>
    </row>
    <row r="2462" spans="1:14">
      <c r="A2462" s="54">
        <f>formulas!O1302</f>
        <v>0</v>
      </c>
      <c r="B2462" s="33">
        <f t="shared" ca="1" si="168"/>
        <v>32</v>
      </c>
      <c r="C2462">
        <f t="shared" si="169"/>
        <v>486</v>
      </c>
      <c r="D2462">
        <f t="shared" ca="1" si="167"/>
        <v>-1.4999999999999999E-2</v>
      </c>
      <c r="E2462">
        <f t="shared" ca="1" si="170"/>
        <v>0</v>
      </c>
      <c r="F2462">
        <f t="shared" ca="1" si="171"/>
        <v>31</v>
      </c>
      <c r="G2462">
        <f t="shared" ca="1" si="172"/>
        <v>32</v>
      </c>
      <c r="M2462">
        <v>2006</v>
      </c>
      <c r="N2462">
        <v>39.96</v>
      </c>
    </row>
    <row r="2463" spans="1:14">
      <c r="A2463" s="54">
        <f>formulas!O1303</f>
        <v>0</v>
      </c>
      <c r="B2463" s="33">
        <f t="shared" ca="1" si="168"/>
        <v>32</v>
      </c>
      <c r="C2463">
        <f t="shared" si="169"/>
        <v>486</v>
      </c>
      <c r="D2463">
        <f t="shared" ca="1" si="167"/>
        <v>-1.4999999999999999E-2</v>
      </c>
      <c r="E2463">
        <f t="shared" ca="1" si="170"/>
        <v>0</v>
      </c>
      <c r="F2463">
        <f t="shared" ca="1" si="171"/>
        <v>31</v>
      </c>
      <c r="G2463">
        <f t="shared" ca="1" si="172"/>
        <v>32</v>
      </c>
      <c r="M2463">
        <v>2007</v>
      </c>
      <c r="N2463">
        <v>39.981000000000002</v>
      </c>
    </row>
    <row r="2464" spans="1:14">
      <c r="A2464" s="54">
        <f>formulas!O1304</f>
        <v>0</v>
      </c>
      <c r="B2464" s="33">
        <f t="shared" ca="1" si="168"/>
        <v>32</v>
      </c>
      <c r="C2464">
        <f t="shared" si="169"/>
        <v>486</v>
      </c>
      <c r="D2464">
        <f t="shared" ca="1" si="167"/>
        <v>-1.4999999999999999E-2</v>
      </c>
      <c r="E2464">
        <f t="shared" ca="1" si="170"/>
        <v>0</v>
      </c>
      <c r="F2464">
        <f t="shared" ca="1" si="171"/>
        <v>31</v>
      </c>
      <c r="G2464">
        <f t="shared" ca="1" si="172"/>
        <v>32</v>
      </c>
      <c r="M2464">
        <v>2008</v>
      </c>
      <c r="N2464">
        <v>40.002000000000002</v>
      </c>
    </row>
    <row r="2465" spans="1:14">
      <c r="A2465" s="54">
        <f>formulas!O1305</f>
        <v>0</v>
      </c>
      <c r="B2465" s="33">
        <f t="shared" ca="1" si="168"/>
        <v>32</v>
      </c>
      <c r="C2465">
        <f t="shared" si="169"/>
        <v>486</v>
      </c>
      <c r="D2465">
        <f t="shared" ca="1" si="167"/>
        <v>-1.4999999999999999E-2</v>
      </c>
      <c r="E2465">
        <f t="shared" ca="1" si="170"/>
        <v>0</v>
      </c>
      <c r="F2465">
        <f t="shared" ca="1" si="171"/>
        <v>31</v>
      </c>
      <c r="G2465">
        <f t="shared" ca="1" si="172"/>
        <v>32</v>
      </c>
      <c r="M2465">
        <v>2009</v>
      </c>
      <c r="N2465">
        <v>40.023000000000003</v>
      </c>
    </row>
    <row r="2466" spans="1:14">
      <c r="A2466" s="54">
        <f>formulas!O1306</f>
        <v>0</v>
      </c>
      <c r="B2466" s="33">
        <f t="shared" ca="1" si="168"/>
        <v>32</v>
      </c>
      <c r="C2466">
        <f t="shared" si="169"/>
        <v>486</v>
      </c>
      <c r="D2466">
        <f t="shared" ca="1" si="167"/>
        <v>-1.4999999999999999E-2</v>
      </c>
      <c r="E2466">
        <f t="shared" ca="1" si="170"/>
        <v>0</v>
      </c>
      <c r="F2466">
        <f t="shared" ca="1" si="171"/>
        <v>31</v>
      </c>
      <c r="G2466">
        <f t="shared" ca="1" si="172"/>
        <v>32</v>
      </c>
      <c r="M2466">
        <v>2010</v>
      </c>
      <c r="N2466">
        <v>40.043999999999997</v>
      </c>
    </row>
    <row r="2467" spans="1:14">
      <c r="A2467" s="54">
        <f>formulas!O1307</f>
        <v>0</v>
      </c>
      <c r="B2467" s="33">
        <f t="shared" ca="1" si="168"/>
        <v>32</v>
      </c>
      <c r="C2467">
        <f t="shared" si="169"/>
        <v>486</v>
      </c>
      <c r="D2467">
        <f t="shared" ca="1" si="167"/>
        <v>-1.4999999999999999E-2</v>
      </c>
      <c r="E2467">
        <f t="shared" ca="1" si="170"/>
        <v>0</v>
      </c>
      <c r="F2467">
        <f t="shared" ca="1" si="171"/>
        <v>31</v>
      </c>
      <c r="G2467">
        <f t="shared" ca="1" si="172"/>
        <v>32</v>
      </c>
      <c r="M2467">
        <v>2011</v>
      </c>
      <c r="N2467">
        <v>40.066000000000003</v>
      </c>
    </row>
    <row r="2468" spans="1:14">
      <c r="A2468" s="54">
        <f>formulas!O1308</f>
        <v>0</v>
      </c>
      <c r="B2468" s="33">
        <f t="shared" ca="1" si="168"/>
        <v>32</v>
      </c>
      <c r="C2468">
        <f t="shared" si="169"/>
        <v>486</v>
      </c>
      <c r="D2468">
        <f t="shared" ca="1" si="167"/>
        <v>-1.4999999999999999E-2</v>
      </c>
      <c r="E2468">
        <f t="shared" ca="1" si="170"/>
        <v>0</v>
      </c>
      <c r="F2468">
        <f t="shared" ca="1" si="171"/>
        <v>31</v>
      </c>
      <c r="G2468">
        <f t="shared" ca="1" si="172"/>
        <v>32</v>
      </c>
      <c r="M2468">
        <v>2012</v>
      </c>
      <c r="N2468">
        <v>40.087000000000003</v>
      </c>
    </row>
    <row r="2469" spans="1:14">
      <c r="A2469" s="54">
        <f>formulas!O1309</f>
        <v>0</v>
      </c>
      <c r="B2469" s="33">
        <f t="shared" ca="1" si="168"/>
        <v>32</v>
      </c>
      <c r="C2469">
        <f t="shared" si="169"/>
        <v>486</v>
      </c>
      <c r="D2469">
        <f t="shared" ca="1" si="167"/>
        <v>-1.4999999999999999E-2</v>
      </c>
      <c r="E2469">
        <f t="shared" ca="1" si="170"/>
        <v>0</v>
      </c>
      <c r="F2469">
        <f t="shared" ca="1" si="171"/>
        <v>31</v>
      </c>
      <c r="G2469">
        <f t="shared" ca="1" si="172"/>
        <v>32</v>
      </c>
      <c r="M2469">
        <v>2013</v>
      </c>
      <c r="N2469">
        <v>40.107999999999997</v>
      </c>
    </row>
    <row r="2470" spans="1:14">
      <c r="A2470" s="54">
        <f>formulas!O1310</f>
        <v>0</v>
      </c>
      <c r="B2470" s="33">
        <f t="shared" ca="1" si="168"/>
        <v>32</v>
      </c>
      <c r="C2470">
        <f t="shared" si="169"/>
        <v>486</v>
      </c>
      <c r="D2470">
        <f t="shared" ca="1" si="167"/>
        <v>-1.4999999999999999E-2</v>
      </c>
      <c r="E2470">
        <f t="shared" ca="1" si="170"/>
        <v>0</v>
      </c>
      <c r="F2470">
        <f t="shared" ca="1" si="171"/>
        <v>31</v>
      </c>
      <c r="G2470">
        <f t="shared" ca="1" si="172"/>
        <v>32</v>
      </c>
      <c r="M2470">
        <v>2014</v>
      </c>
      <c r="N2470">
        <v>40.128999999999998</v>
      </c>
    </row>
    <row r="2471" spans="1:14">
      <c r="A2471" s="54">
        <f>formulas!O1311</f>
        <v>0</v>
      </c>
      <c r="B2471" s="33">
        <f t="shared" ca="1" si="168"/>
        <v>32</v>
      </c>
      <c r="C2471">
        <f t="shared" si="169"/>
        <v>486</v>
      </c>
      <c r="D2471">
        <f t="shared" ca="1" si="167"/>
        <v>-1.4999999999999999E-2</v>
      </c>
      <c r="E2471">
        <f t="shared" ca="1" si="170"/>
        <v>0</v>
      </c>
      <c r="F2471">
        <f t="shared" ca="1" si="171"/>
        <v>31</v>
      </c>
      <c r="G2471">
        <f t="shared" ca="1" si="172"/>
        <v>32</v>
      </c>
      <c r="M2471">
        <v>2015</v>
      </c>
      <c r="N2471">
        <v>40.15</v>
      </c>
    </row>
    <row r="2472" spans="1:14">
      <c r="A2472" s="54">
        <f>formulas!O1312</f>
        <v>0</v>
      </c>
      <c r="B2472" s="33">
        <f t="shared" ca="1" si="168"/>
        <v>32</v>
      </c>
      <c r="C2472">
        <f t="shared" si="169"/>
        <v>486</v>
      </c>
      <c r="D2472">
        <f t="shared" ca="1" si="167"/>
        <v>-1.4999999999999999E-2</v>
      </c>
      <c r="E2472">
        <f t="shared" ca="1" si="170"/>
        <v>0</v>
      </c>
      <c r="F2472">
        <f t="shared" ca="1" si="171"/>
        <v>31</v>
      </c>
      <c r="G2472">
        <f t="shared" ca="1" si="172"/>
        <v>32</v>
      </c>
      <c r="M2472">
        <v>2016</v>
      </c>
      <c r="N2472">
        <v>40.170999999999999</v>
      </c>
    </row>
    <row r="2473" spans="1:14">
      <c r="A2473" s="54">
        <f>formulas!O1313</f>
        <v>0</v>
      </c>
      <c r="B2473" s="33">
        <f t="shared" ca="1" si="168"/>
        <v>32</v>
      </c>
      <c r="C2473">
        <f t="shared" si="169"/>
        <v>486</v>
      </c>
      <c r="D2473">
        <f t="shared" ca="1" si="167"/>
        <v>-1.4999999999999999E-2</v>
      </c>
      <c r="E2473">
        <f t="shared" ca="1" si="170"/>
        <v>0</v>
      </c>
      <c r="F2473">
        <f t="shared" ca="1" si="171"/>
        <v>31</v>
      </c>
      <c r="G2473">
        <f t="shared" ca="1" si="172"/>
        <v>32</v>
      </c>
      <c r="M2473">
        <v>2017</v>
      </c>
      <c r="N2473">
        <v>40.192</v>
      </c>
    </row>
    <row r="2474" spans="1:14">
      <c r="A2474" s="54">
        <f>formulas!O1314</f>
        <v>0</v>
      </c>
      <c r="B2474" s="33">
        <f t="shared" ca="1" si="168"/>
        <v>32</v>
      </c>
      <c r="C2474">
        <f t="shared" si="169"/>
        <v>486</v>
      </c>
      <c r="D2474">
        <f t="shared" ca="1" si="167"/>
        <v>-1.4999999999999999E-2</v>
      </c>
      <c r="E2474">
        <f t="shared" ca="1" si="170"/>
        <v>0</v>
      </c>
      <c r="F2474">
        <f t="shared" ca="1" si="171"/>
        <v>31</v>
      </c>
      <c r="G2474">
        <f t="shared" ca="1" si="172"/>
        <v>32</v>
      </c>
      <c r="M2474">
        <v>2018</v>
      </c>
      <c r="N2474">
        <v>40.213000000000001</v>
      </c>
    </row>
    <row r="2475" spans="1:14">
      <c r="A2475" s="54">
        <f>formulas!O1315</f>
        <v>0</v>
      </c>
      <c r="B2475" s="33">
        <f t="shared" ca="1" si="168"/>
        <v>32</v>
      </c>
      <c r="C2475">
        <f t="shared" si="169"/>
        <v>486</v>
      </c>
      <c r="D2475">
        <f t="shared" ca="1" si="167"/>
        <v>-1.4999999999999999E-2</v>
      </c>
      <c r="E2475">
        <f t="shared" ca="1" si="170"/>
        <v>0</v>
      </c>
      <c r="F2475">
        <f t="shared" ca="1" si="171"/>
        <v>31</v>
      </c>
      <c r="G2475">
        <f t="shared" ca="1" si="172"/>
        <v>32</v>
      </c>
      <c r="M2475">
        <v>2019</v>
      </c>
      <c r="N2475">
        <v>40.234000000000002</v>
      </c>
    </row>
    <row r="2476" spans="1:14">
      <c r="A2476" s="54">
        <f>formulas!O1316</f>
        <v>0</v>
      </c>
      <c r="B2476" s="33">
        <f t="shared" ca="1" si="168"/>
        <v>32</v>
      </c>
      <c r="C2476">
        <f t="shared" si="169"/>
        <v>486</v>
      </c>
      <c r="D2476">
        <f t="shared" ca="1" si="167"/>
        <v>-1.4999999999999999E-2</v>
      </c>
      <c r="E2476">
        <f t="shared" ca="1" si="170"/>
        <v>0</v>
      </c>
      <c r="F2476">
        <f t="shared" ca="1" si="171"/>
        <v>31</v>
      </c>
      <c r="G2476">
        <f t="shared" ca="1" si="172"/>
        <v>32</v>
      </c>
      <c r="M2476">
        <v>2020</v>
      </c>
      <c r="N2476">
        <v>40.255000000000003</v>
      </c>
    </row>
    <row r="2477" spans="1:14">
      <c r="A2477" s="54">
        <f>formulas!O1317</f>
        <v>0</v>
      </c>
      <c r="B2477" s="33">
        <f t="shared" ca="1" si="168"/>
        <v>32</v>
      </c>
      <c r="C2477">
        <f t="shared" si="169"/>
        <v>486</v>
      </c>
      <c r="D2477">
        <f t="shared" ca="1" si="167"/>
        <v>-1.4999999999999999E-2</v>
      </c>
      <c r="E2477">
        <f t="shared" ca="1" si="170"/>
        <v>0</v>
      </c>
      <c r="F2477">
        <f t="shared" ca="1" si="171"/>
        <v>31</v>
      </c>
      <c r="G2477">
        <f t="shared" ca="1" si="172"/>
        <v>32</v>
      </c>
      <c r="M2477">
        <v>2021</v>
      </c>
      <c r="N2477">
        <v>40.276000000000003</v>
      </c>
    </row>
    <row r="2478" spans="1:14">
      <c r="A2478" s="54">
        <f>formulas!O1318</f>
        <v>0</v>
      </c>
      <c r="B2478" s="33">
        <f t="shared" ca="1" si="168"/>
        <v>32</v>
      </c>
      <c r="C2478">
        <f t="shared" si="169"/>
        <v>486</v>
      </c>
      <c r="D2478">
        <f t="shared" ca="1" si="167"/>
        <v>-1.4999999999999999E-2</v>
      </c>
      <c r="E2478">
        <f t="shared" ca="1" si="170"/>
        <v>0</v>
      </c>
      <c r="F2478">
        <f t="shared" ca="1" si="171"/>
        <v>31</v>
      </c>
      <c r="G2478">
        <f t="shared" ca="1" si="172"/>
        <v>32</v>
      </c>
      <c r="M2478">
        <v>2022</v>
      </c>
      <c r="N2478">
        <v>40.296999999999997</v>
      </c>
    </row>
    <row r="2479" spans="1:14">
      <c r="A2479" s="54">
        <f>formulas!O1319</f>
        <v>0</v>
      </c>
      <c r="B2479" s="33">
        <f t="shared" ca="1" si="168"/>
        <v>32</v>
      </c>
      <c r="C2479">
        <f t="shared" si="169"/>
        <v>486</v>
      </c>
      <c r="D2479">
        <f t="shared" ca="1" si="167"/>
        <v>-1.4999999999999999E-2</v>
      </c>
      <c r="E2479">
        <f t="shared" ca="1" si="170"/>
        <v>0</v>
      </c>
      <c r="F2479">
        <f t="shared" ca="1" si="171"/>
        <v>31</v>
      </c>
      <c r="G2479">
        <f t="shared" ca="1" si="172"/>
        <v>32</v>
      </c>
      <c r="M2479">
        <v>2023</v>
      </c>
      <c r="N2479">
        <v>40.319000000000003</v>
      </c>
    </row>
    <row r="2480" spans="1:14">
      <c r="A2480" s="54">
        <f>formulas!O1320</f>
        <v>0</v>
      </c>
      <c r="B2480" s="33">
        <f t="shared" ca="1" si="168"/>
        <v>32</v>
      </c>
      <c r="C2480">
        <f t="shared" si="169"/>
        <v>486</v>
      </c>
      <c r="D2480">
        <f t="shared" ca="1" si="167"/>
        <v>-1.4999999999999999E-2</v>
      </c>
      <c r="E2480">
        <f t="shared" ca="1" si="170"/>
        <v>0</v>
      </c>
      <c r="F2480">
        <f t="shared" ca="1" si="171"/>
        <v>31</v>
      </c>
      <c r="G2480">
        <f t="shared" ca="1" si="172"/>
        <v>32</v>
      </c>
      <c r="M2480">
        <v>2024</v>
      </c>
      <c r="N2480">
        <v>40.340000000000003</v>
      </c>
    </row>
    <row r="2481" spans="1:14">
      <c r="A2481" s="54">
        <f>formulas!O1321</f>
        <v>0</v>
      </c>
      <c r="B2481" s="33">
        <f t="shared" ca="1" si="168"/>
        <v>32</v>
      </c>
      <c r="C2481">
        <f t="shared" si="169"/>
        <v>486</v>
      </c>
      <c r="D2481">
        <f t="shared" ref="D2481:D2544" ca="1" si="173">INDIRECT(ADDRESS(C2481+1,14))</f>
        <v>-1.4999999999999999E-2</v>
      </c>
      <c r="E2481">
        <f t="shared" ca="1" si="170"/>
        <v>0</v>
      </c>
      <c r="F2481">
        <f t="shared" ca="1" si="171"/>
        <v>31</v>
      </c>
      <c r="G2481">
        <f t="shared" ca="1" si="172"/>
        <v>32</v>
      </c>
      <c r="M2481">
        <v>2025</v>
      </c>
      <c r="N2481">
        <v>40.360999999999997</v>
      </c>
    </row>
    <row r="2482" spans="1:14">
      <c r="A2482" s="54">
        <f>formulas!O1322</f>
        <v>0</v>
      </c>
      <c r="B2482" s="33">
        <f t="shared" ca="1" si="168"/>
        <v>32</v>
      </c>
      <c r="C2482">
        <f t="shared" si="169"/>
        <v>486</v>
      </c>
      <c r="D2482">
        <f t="shared" ca="1" si="173"/>
        <v>-1.4999999999999999E-2</v>
      </c>
      <c r="E2482">
        <f t="shared" ca="1" si="170"/>
        <v>0</v>
      </c>
      <c r="F2482">
        <f t="shared" ca="1" si="171"/>
        <v>31</v>
      </c>
      <c r="G2482">
        <f t="shared" ca="1" si="172"/>
        <v>32</v>
      </c>
      <c r="M2482">
        <v>2026</v>
      </c>
      <c r="N2482">
        <v>40.381999999999998</v>
      </c>
    </row>
    <row r="2483" spans="1:14">
      <c r="A2483" s="54">
        <f>formulas!O1323</f>
        <v>0</v>
      </c>
      <c r="B2483" s="33">
        <f t="shared" ca="1" si="168"/>
        <v>32</v>
      </c>
      <c r="C2483">
        <f t="shared" si="169"/>
        <v>486</v>
      </c>
      <c r="D2483">
        <f t="shared" ca="1" si="173"/>
        <v>-1.4999999999999999E-2</v>
      </c>
      <c r="E2483">
        <f t="shared" ca="1" si="170"/>
        <v>0</v>
      </c>
      <c r="F2483">
        <f t="shared" ca="1" si="171"/>
        <v>31</v>
      </c>
      <c r="G2483">
        <f t="shared" ca="1" si="172"/>
        <v>32</v>
      </c>
      <c r="M2483">
        <v>2027</v>
      </c>
      <c r="N2483">
        <v>40.402999999999999</v>
      </c>
    </row>
    <row r="2484" spans="1:14">
      <c r="A2484" s="54">
        <f>formulas!O1324</f>
        <v>0</v>
      </c>
      <c r="B2484" s="33">
        <f t="shared" ca="1" si="168"/>
        <v>32</v>
      </c>
      <c r="C2484">
        <f t="shared" si="169"/>
        <v>486</v>
      </c>
      <c r="D2484">
        <f t="shared" ca="1" si="173"/>
        <v>-1.4999999999999999E-2</v>
      </c>
      <c r="E2484">
        <f t="shared" ca="1" si="170"/>
        <v>0</v>
      </c>
      <c r="F2484">
        <f t="shared" ca="1" si="171"/>
        <v>31</v>
      </c>
      <c r="G2484">
        <f t="shared" ca="1" si="172"/>
        <v>32</v>
      </c>
      <c r="M2484">
        <v>2028</v>
      </c>
      <c r="N2484">
        <v>40.423999999999999</v>
      </c>
    </row>
    <row r="2485" spans="1:14">
      <c r="A2485" s="54">
        <f>formulas!O1325</f>
        <v>0</v>
      </c>
      <c r="B2485" s="33">
        <f t="shared" ca="1" si="168"/>
        <v>32</v>
      </c>
      <c r="C2485">
        <f t="shared" si="169"/>
        <v>486</v>
      </c>
      <c r="D2485">
        <f t="shared" ca="1" si="173"/>
        <v>-1.4999999999999999E-2</v>
      </c>
      <c r="E2485">
        <f t="shared" ca="1" si="170"/>
        <v>0</v>
      </c>
      <c r="F2485">
        <f t="shared" ca="1" si="171"/>
        <v>31</v>
      </c>
      <c r="G2485">
        <f t="shared" ca="1" si="172"/>
        <v>32</v>
      </c>
      <c r="M2485">
        <v>2029</v>
      </c>
      <c r="N2485">
        <v>40.445</v>
      </c>
    </row>
    <row r="2486" spans="1:14">
      <c r="A2486" s="54">
        <f>formulas!O1326</f>
        <v>0</v>
      </c>
      <c r="B2486" s="33">
        <f t="shared" ca="1" si="168"/>
        <v>32</v>
      </c>
      <c r="C2486">
        <f t="shared" si="169"/>
        <v>486</v>
      </c>
      <c r="D2486">
        <f t="shared" ca="1" si="173"/>
        <v>-1.4999999999999999E-2</v>
      </c>
      <c r="E2486">
        <f t="shared" ca="1" si="170"/>
        <v>0</v>
      </c>
      <c r="F2486">
        <f t="shared" ca="1" si="171"/>
        <v>31</v>
      </c>
      <c r="G2486">
        <f t="shared" ca="1" si="172"/>
        <v>32</v>
      </c>
      <c r="M2486">
        <v>2030</v>
      </c>
      <c r="N2486">
        <v>40.466000000000001</v>
      </c>
    </row>
    <row r="2487" spans="1:14">
      <c r="A2487" s="54">
        <f>formulas!O1327</f>
        <v>0</v>
      </c>
      <c r="B2487" s="33">
        <f t="shared" ca="1" si="168"/>
        <v>32</v>
      </c>
      <c r="C2487">
        <f t="shared" si="169"/>
        <v>486</v>
      </c>
      <c r="D2487">
        <f t="shared" ca="1" si="173"/>
        <v>-1.4999999999999999E-2</v>
      </c>
      <c r="E2487">
        <f t="shared" ca="1" si="170"/>
        <v>0</v>
      </c>
      <c r="F2487">
        <f t="shared" ca="1" si="171"/>
        <v>31</v>
      </c>
      <c r="G2487">
        <f t="shared" ca="1" si="172"/>
        <v>32</v>
      </c>
      <c r="M2487">
        <v>2031</v>
      </c>
      <c r="N2487">
        <v>40.487000000000002</v>
      </c>
    </row>
    <row r="2488" spans="1:14">
      <c r="A2488" s="54">
        <f>formulas!O1328</f>
        <v>0</v>
      </c>
      <c r="B2488" s="33">
        <f t="shared" ca="1" si="168"/>
        <v>32</v>
      </c>
      <c r="C2488">
        <f t="shared" si="169"/>
        <v>486</v>
      </c>
      <c r="D2488">
        <f t="shared" ca="1" si="173"/>
        <v>-1.4999999999999999E-2</v>
      </c>
      <c r="E2488">
        <f t="shared" ca="1" si="170"/>
        <v>0</v>
      </c>
      <c r="F2488">
        <f t="shared" ca="1" si="171"/>
        <v>31</v>
      </c>
      <c r="G2488">
        <f t="shared" ca="1" si="172"/>
        <v>32</v>
      </c>
      <c r="M2488">
        <v>2032</v>
      </c>
      <c r="N2488">
        <v>40.508000000000003</v>
      </c>
    </row>
    <row r="2489" spans="1:14">
      <c r="A2489" s="54">
        <f>formulas!O1329</f>
        <v>0</v>
      </c>
      <c r="B2489" s="33">
        <f t="shared" ca="1" si="168"/>
        <v>32</v>
      </c>
      <c r="C2489">
        <f t="shared" si="169"/>
        <v>486</v>
      </c>
      <c r="D2489">
        <f t="shared" ca="1" si="173"/>
        <v>-1.4999999999999999E-2</v>
      </c>
      <c r="E2489">
        <f t="shared" ca="1" si="170"/>
        <v>0</v>
      </c>
      <c r="F2489">
        <f t="shared" ca="1" si="171"/>
        <v>31</v>
      </c>
      <c r="G2489">
        <f t="shared" ca="1" si="172"/>
        <v>32</v>
      </c>
      <c r="M2489">
        <v>2033</v>
      </c>
      <c r="N2489">
        <v>40.529000000000003</v>
      </c>
    </row>
    <row r="2490" spans="1:14">
      <c r="A2490" s="54">
        <f>formulas!O1330</f>
        <v>0</v>
      </c>
      <c r="B2490" s="33">
        <f t="shared" ca="1" si="168"/>
        <v>32</v>
      </c>
      <c r="C2490">
        <f t="shared" si="169"/>
        <v>486</v>
      </c>
      <c r="D2490">
        <f t="shared" ca="1" si="173"/>
        <v>-1.4999999999999999E-2</v>
      </c>
      <c r="E2490">
        <f t="shared" ca="1" si="170"/>
        <v>0</v>
      </c>
      <c r="F2490">
        <f t="shared" ca="1" si="171"/>
        <v>31</v>
      </c>
      <c r="G2490">
        <f t="shared" ca="1" si="172"/>
        <v>32</v>
      </c>
      <c r="M2490">
        <v>2034</v>
      </c>
      <c r="N2490">
        <v>40.549999999999997</v>
      </c>
    </row>
    <row r="2491" spans="1:14">
      <c r="A2491" s="54">
        <f>formulas!O1331</f>
        <v>0</v>
      </c>
      <c r="B2491" s="33">
        <f t="shared" ca="1" si="168"/>
        <v>32</v>
      </c>
      <c r="C2491">
        <f t="shared" si="169"/>
        <v>486</v>
      </c>
      <c r="D2491">
        <f t="shared" ca="1" si="173"/>
        <v>-1.4999999999999999E-2</v>
      </c>
      <c r="E2491">
        <f t="shared" ca="1" si="170"/>
        <v>0</v>
      </c>
      <c r="F2491">
        <f t="shared" ca="1" si="171"/>
        <v>31</v>
      </c>
      <c r="G2491">
        <f t="shared" ca="1" si="172"/>
        <v>32</v>
      </c>
      <c r="M2491">
        <v>2035</v>
      </c>
      <c r="N2491">
        <v>40.570999999999998</v>
      </c>
    </row>
    <row r="2492" spans="1:14">
      <c r="A2492" s="54">
        <f>formulas!O1332</f>
        <v>0</v>
      </c>
      <c r="B2492" s="33">
        <f t="shared" ca="1" si="168"/>
        <v>32</v>
      </c>
      <c r="C2492">
        <f t="shared" si="169"/>
        <v>486</v>
      </c>
      <c r="D2492">
        <f t="shared" ca="1" si="173"/>
        <v>-1.4999999999999999E-2</v>
      </c>
      <c r="E2492">
        <f t="shared" ca="1" si="170"/>
        <v>0</v>
      </c>
      <c r="F2492">
        <f t="shared" ca="1" si="171"/>
        <v>31</v>
      </c>
      <c r="G2492">
        <f t="shared" ca="1" si="172"/>
        <v>32</v>
      </c>
      <c r="M2492">
        <v>2036</v>
      </c>
      <c r="N2492">
        <v>40.591999999999999</v>
      </c>
    </row>
    <row r="2493" spans="1:14">
      <c r="A2493" s="54">
        <f>formulas!O1333</f>
        <v>0</v>
      </c>
      <c r="B2493" s="33">
        <f t="shared" ca="1" si="168"/>
        <v>32</v>
      </c>
      <c r="C2493">
        <f t="shared" si="169"/>
        <v>486</v>
      </c>
      <c r="D2493">
        <f t="shared" ca="1" si="173"/>
        <v>-1.4999999999999999E-2</v>
      </c>
      <c r="E2493">
        <f t="shared" ca="1" si="170"/>
        <v>0</v>
      </c>
      <c r="F2493">
        <f t="shared" ca="1" si="171"/>
        <v>31</v>
      </c>
      <c r="G2493">
        <f t="shared" ca="1" si="172"/>
        <v>32</v>
      </c>
      <c r="M2493">
        <v>2037</v>
      </c>
      <c r="N2493">
        <v>40.613</v>
      </c>
    </row>
    <row r="2494" spans="1:14">
      <c r="A2494" s="54">
        <f>formulas!O1334</f>
        <v>0</v>
      </c>
      <c r="B2494" s="33">
        <f t="shared" ca="1" si="168"/>
        <v>32</v>
      </c>
      <c r="C2494">
        <f t="shared" si="169"/>
        <v>486</v>
      </c>
      <c r="D2494">
        <f t="shared" ca="1" si="173"/>
        <v>-1.4999999999999999E-2</v>
      </c>
      <c r="E2494">
        <f t="shared" ca="1" si="170"/>
        <v>0</v>
      </c>
      <c r="F2494">
        <f t="shared" ca="1" si="171"/>
        <v>31</v>
      </c>
      <c r="G2494">
        <f t="shared" ca="1" si="172"/>
        <v>32</v>
      </c>
      <c r="M2494">
        <v>2038</v>
      </c>
      <c r="N2494">
        <v>40.634</v>
      </c>
    </row>
    <row r="2495" spans="1:14">
      <c r="A2495" s="54">
        <f>formulas!O1335</f>
        <v>0</v>
      </c>
      <c r="B2495" s="33">
        <f t="shared" ca="1" si="168"/>
        <v>32</v>
      </c>
      <c r="C2495">
        <f t="shared" si="169"/>
        <v>486</v>
      </c>
      <c r="D2495">
        <f t="shared" ca="1" si="173"/>
        <v>-1.4999999999999999E-2</v>
      </c>
      <c r="E2495">
        <f t="shared" ca="1" si="170"/>
        <v>0</v>
      </c>
      <c r="F2495">
        <f t="shared" ca="1" si="171"/>
        <v>31</v>
      </c>
      <c r="G2495">
        <f t="shared" ca="1" si="172"/>
        <v>32</v>
      </c>
      <c r="M2495">
        <v>2039</v>
      </c>
      <c r="N2495">
        <v>40.655000000000001</v>
      </c>
    </row>
    <row r="2496" spans="1:14">
      <c r="A2496" s="54">
        <f>formulas!O1336</f>
        <v>0</v>
      </c>
      <c r="B2496" s="33">
        <f t="shared" ca="1" si="168"/>
        <v>32</v>
      </c>
      <c r="C2496">
        <f t="shared" si="169"/>
        <v>486</v>
      </c>
      <c r="D2496">
        <f t="shared" ca="1" si="173"/>
        <v>-1.4999999999999999E-2</v>
      </c>
      <c r="E2496">
        <f t="shared" ca="1" si="170"/>
        <v>0</v>
      </c>
      <c r="F2496">
        <f t="shared" ca="1" si="171"/>
        <v>31</v>
      </c>
      <c r="G2496">
        <f t="shared" ca="1" si="172"/>
        <v>32</v>
      </c>
      <c r="M2496">
        <v>2040</v>
      </c>
      <c r="N2496">
        <v>40.677</v>
      </c>
    </row>
    <row r="2497" spans="1:14">
      <c r="A2497" s="54">
        <f>formulas!O1337</f>
        <v>0</v>
      </c>
      <c r="B2497" s="33">
        <f t="shared" ca="1" si="168"/>
        <v>32</v>
      </c>
      <c r="C2497">
        <f t="shared" si="169"/>
        <v>486</v>
      </c>
      <c r="D2497">
        <f t="shared" ca="1" si="173"/>
        <v>-1.4999999999999999E-2</v>
      </c>
      <c r="E2497">
        <f t="shared" ca="1" si="170"/>
        <v>0</v>
      </c>
      <c r="F2497">
        <f t="shared" ca="1" si="171"/>
        <v>31</v>
      </c>
      <c r="G2497">
        <f t="shared" ca="1" si="172"/>
        <v>32</v>
      </c>
      <c r="M2497">
        <v>2041</v>
      </c>
      <c r="N2497">
        <v>40.698</v>
      </c>
    </row>
    <row r="2498" spans="1:14">
      <c r="A2498" s="54">
        <f>formulas!O1338</f>
        <v>0</v>
      </c>
      <c r="B2498" s="33">
        <f t="shared" ca="1" si="168"/>
        <v>32</v>
      </c>
      <c r="C2498">
        <f t="shared" si="169"/>
        <v>486</v>
      </c>
      <c r="D2498">
        <f t="shared" ca="1" si="173"/>
        <v>-1.4999999999999999E-2</v>
      </c>
      <c r="E2498">
        <f t="shared" ca="1" si="170"/>
        <v>0</v>
      </c>
      <c r="F2498">
        <f t="shared" ca="1" si="171"/>
        <v>31</v>
      </c>
      <c r="G2498">
        <f t="shared" ca="1" si="172"/>
        <v>32</v>
      </c>
      <c r="M2498">
        <v>2042</v>
      </c>
      <c r="N2498">
        <v>40.719000000000001</v>
      </c>
    </row>
    <row r="2499" spans="1:14">
      <c r="A2499" s="54">
        <f>formulas!O1339</f>
        <v>0</v>
      </c>
      <c r="B2499" s="33">
        <f t="shared" ca="1" si="168"/>
        <v>32</v>
      </c>
      <c r="C2499">
        <f t="shared" si="169"/>
        <v>486</v>
      </c>
      <c r="D2499">
        <f t="shared" ca="1" si="173"/>
        <v>-1.4999999999999999E-2</v>
      </c>
      <c r="E2499">
        <f t="shared" ca="1" si="170"/>
        <v>0</v>
      </c>
      <c r="F2499">
        <f t="shared" ca="1" si="171"/>
        <v>31</v>
      </c>
      <c r="G2499">
        <f t="shared" ca="1" si="172"/>
        <v>32</v>
      </c>
      <c r="M2499">
        <v>2043</v>
      </c>
      <c r="N2499">
        <v>40.74</v>
      </c>
    </row>
    <row r="2500" spans="1:14">
      <c r="A2500" s="54">
        <f>formulas!O1340</f>
        <v>0</v>
      </c>
      <c r="B2500" s="33">
        <f t="shared" ca="1" si="168"/>
        <v>32</v>
      </c>
      <c r="C2500">
        <f t="shared" si="169"/>
        <v>486</v>
      </c>
      <c r="D2500">
        <f t="shared" ca="1" si="173"/>
        <v>-1.4999999999999999E-2</v>
      </c>
      <c r="E2500">
        <f t="shared" ca="1" si="170"/>
        <v>0</v>
      </c>
      <c r="F2500">
        <f t="shared" ca="1" si="171"/>
        <v>31</v>
      </c>
      <c r="G2500">
        <f t="shared" ca="1" si="172"/>
        <v>32</v>
      </c>
      <c r="M2500">
        <v>2044</v>
      </c>
      <c r="N2500">
        <v>40.761000000000003</v>
      </c>
    </row>
    <row r="2501" spans="1:14">
      <c r="A2501" s="54">
        <f>formulas!O1341</f>
        <v>0</v>
      </c>
      <c r="B2501" s="33">
        <f t="shared" ca="1" si="168"/>
        <v>32</v>
      </c>
      <c r="C2501">
        <f t="shared" si="169"/>
        <v>486</v>
      </c>
      <c r="D2501">
        <f t="shared" ca="1" si="173"/>
        <v>-1.4999999999999999E-2</v>
      </c>
      <c r="E2501">
        <f t="shared" ca="1" si="170"/>
        <v>0</v>
      </c>
      <c r="F2501">
        <f t="shared" ca="1" si="171"/>
        <v>31</v>
      </c>
      <c r="G2501">
        <f t="shared" ca="1" si="172"/>
        <v>32</v>
      </c>
      <c r="M2501">
        <v>2045</v>
      </c>
      <c r="N2501">
        <v>40.781999999999996</v>
      </c>
    </row>
    <row r="2502" spans="1:14">
      <c r="A2502" s="54">
        <f>formulas!O1342</f>
        <v>0</v>
      </c>
      <c r="B2502" s="33">
        <f t="shared" ca="1" si="168"/>
        <v>32</v>
      </c>
      <c r="C2502">
        <f t="shared" si="169"/>
        <v>486</v>
      </c>
      <c r="D2502">
        <f t="shared" ca="1" si="173"/>
        <v>-1.4999999999999999E-2</v>
      </c>
      <c r="E2502">
        <f t="shared" ca="1" si="170"/>
        <v>0</v>
      </c>
      <c r="F2502">
        <f t="shared" ca="1" si="171"/>
        <v>31</v>
      </c>
      <c r="G2502">
        <f t="shared" ca="1" si="172"/>
        <v>32</v>
      </c>
      <c r="M2502">
        <v>2046</v>
      </c>
      <c r="N2502">
        <v>40.802999999999997</v>
      </c>
    </row>
    <row r="2503" spans="1:14">
      <c r="A2503" s="54">
        <f>formulas!O1343</f>
        <v>0</v>
      </c>
      <c r="B2503" s="33">
        <f t="shared" ca="1" si="168"/>
        <v>32</v>
      </c>
      <c r="C2503">
        <f t="shared" si="169"/>
        <v>486</v>
      </c>
      <c r="D2503">
        <f t="shared" ca="1" si="173"/>
        <v>-1.4999999999999999E-2</v>
      </c>
      <c r="E2503">
        <f t="shared" ca="1" si="170"/>
        <v>0</v>
      </c>
      <c r="F2503">
        <f t="shared" ca="1" si="171"/>
        <v>31</v>
      </c>
      <c r="G2503">
        <f t="shared" ca="1" si="172"/>
        <v>32</v>
      </c>
      <c r="M2503">
        <v>2047</v>
      </c>
      <c r="N2503">
        <v>40.823999999999998</v>
      </c>
    </row>
    <row r="2504" spans="1:14">
      <c r="A2504" s="54">
        <f>formulas!O1344</f>
        <v>0</v>
      </c>
      <c r="B2504" s="33">
        <f t="shared" ca="1" si="168"/>
        <v>32</v>
      </c>
      <c r="C2504">
        <f t="shared" si="169"/>
        <v>486</v>
      </c>
      <c r="D2504">
        <f t="shared" ca="1" si="173"/>
        <v>-1.4999999999999999E-2</v>
      </c>
      <c r="E2504">
        <f t="shared" ca="1" si="170"/>
        <v>0</v>
      </c>
      <c r="F2504">
        <f t="shared" ca="1" si="171"/>
        <v>31</v>
      </c>
      <c r="G2504">
        <f t="shared" ca="1" si="172"/>
        <v>32</v>
      </c>
      <c r="M2504">
        <v>2048</v>
      </c>
      <c r="N2504">
        <v>40.844999999999999</v>
      </c>
    </row>
    <row r="2505" spans="1:14">
      <c r="A2505" s="54">
        <f>formulas!O1345</f>
        <v>0</v>
      </c>
      <c r="B2505" s="33">
        <f t="shared" ca="1" si="168"/>
        <v>32</v>
      </c>
      <c r="C2505">
        <f t="shared" si="169"/>
        <v>486</v>
      </c>
      <c r="D2505">
        <f t="shared" ca="1" si="173"/>
        <v>-1.4999999999999999E-2</v>
      </c>
      <c r="E2505">
        <f t="shared" ca="1" si="170"/>
        <v>0</v>
      </c>
      <c r="F2505">
        <f t="shared" ca="1" si="171"/>
        <v>31</v>
      </c>
      <c r="G2505">
        <f t="shared" ca="1" si="172"/>
        <v>32</v>
      </c>
      <c r="M2505">
        <v>2049</v>
      </c>
      <c r="N2505">
        <v>40.866</v>
      </c>
    </row>
    <row r="2506" spans="1:14">
      <c r="A2506" s="54">
        <f>formulas!O1346</f>
        <v>0</v>
      </c>
      <c r="B2506" s="33">
        <f t="shared" ca="1" si="168"/>
        <v>32</v>
      </c>
      <c r="C2506">
        <f t="shared" si="169"/>
        <v>486</v>
      </c>
      <c r="D2506">
        <f t="shared" ca="1" si="173"/>
        <v>-1.4999999999999999E-2</v>
      </c>
      <c r="E2506">
        <f t="shared" ca="1" si="170"/>
        <v>0</v>
      </c>
      <c r="F2506">
        <f t="shared" ca="1" si="171"/>
        <v>31</v>
      </c>
      <c r="G2506">
        <f t="shared" ca="1" si="172"/>
        <v>32</v>
      </c>
      <c r="M2506">
        <v>2050</v>
      </c>
      <c r="N2506">
        <v>40.887</v>
      </c>
    </row>
    <row r="2507" spans="1:14">
      <c r="A2507" s="54">
        <f>formulas!O1347</f>
        <v>0</v>
      </c>
      <c r="B2507" s="33">
        <f t="shared" ca="1" si="168"/>
        <v>32</v>
      </c>
      <c r="C2507">
        <f t="shared" si="169"/>
        <v>486</v>
      </c>
      <c r="D2507">
        <f t="shared" ca="1" si="173"/>
        <v>-1.4999999999999999E-2</v>
      </c>
      <c r="E2507">
        <f t="shared" ca="1" si="170"/>
        <v>0</v>
      </c>
      <c r="F2507">
        <f t="shared" ca="1" si="171"/>
        <v>31</v>
      </c>
      <c r="G2507">
        <f t="shared" ca="1" si="172"/>
        <v>32</v>
      </c>
      <c r="M2507">
        <v>2051</v>
      </c>
      <c r="N2507">
        <v>40.908000000000001</v>
      </c>
    </row>
    <row r="2508" spans="1:14">
      <c r="A2508" s="54">
        <f>formulas!O1348</f>
        <v>0</v>
      </c>
      <c r="B2508" s="33">
        <f t="shared" ca="1" si="168"/>
        <v>32</v>
      </c>
      <c r="C2508">
        <f t="shared" si="169"/>
        <v>486</v>
      </c>
      <c r="D2508">
        <f t="shared" ca="1" si="173"/>
        <v>-1.4999999999999999E-2</v>
      </c>
      <c r="E2508">
        <f t="shared" ca="1" si="170"/>
        <v>0</v>
      </c>
      <c r="F2508">
        <f t="shared" ca="1" si="171"/>
        <v>31</v>
      </c>
      <c r="G2508">
        <f t="shared" ca="1" si="172"/>
        <v>32</v>
      </c>
      <c r="M2508">
        <v>2052</v>
      </c>
      <c r="N2508">
        <v>40.929000000000002</v>
      </c>
    </row>
    <row r="2509" spans="1:14">
      <c r="A2509" s="54">
        <f>formulas!O1349</f>
        <v>0</v>
      </c>
      <c r="B2509" s="33">
        <f t="shared" ca="1" si="168"/>
        <v>32</v>
      </c>
      <c r="C2509">
        <f t="shared" si="169"/>
        <v>486</v>
      </c>
      <c r="D2509">
        <f t="shared" ca="1" si="173"/>
        <v>-1.4999999999999999E-2</v>
      </c>
      <c r="E2509">
        <f t="shared" ca="1" si="170"/>
        <v>0</v>
      </c>
      <c r="F2509">
        <f t="shared" ca="1" si="171"/>
        <v>31</v>
      </c>
      <c r="G2509">
        <f t="shared" ca="1" si="172"/>
        <v>32</v>
      </c>
      <c r="M2509">
        <v>2053</v>
      </c>
      <c r="N2509">
        <v>40.950000000000003</v>
      </c>
    </row>
    <row r="2510" spans="1:14">
      <c r="A2510" s="54">
        <f>formulas!O1350</f>
        <v>0</v>
      </c>
      <c r="B2510" s="33">
        <f t="shared" ca="1" si="168"/>
        <v>32</v>
      </c>
      <c r="C2510">
        <f t="shared" si="169"/>
        <v>486</v>
      </c>
      <c r="D2510">
        <f t="shared" ca="1" si="173"/>
        <v>-1.4999999999999999E-2</v>
      </c>
      <c r="E2510">
        <f t="shared" ca="1" si="170"/>
        <v>0</v>
      </c>
      <c r="F2510">
        <f t="shared" ca="1" si="171"/>
        <v>31</v>
      </c>
      <c r="G2510">
        <f t="shared" ca="1" si="172"/>
        <v>32</v>
      </c>
      <c r="M2510">
        <v>2054</v>
      </c>
      <c r="N2510">
        <v>40.970999999999997</v>
      </c>
    </row>
    <row r="2511" spans="1:14">
      <c r="A2511" s="54">
        <f>formulas!O1351</f>
        <v>0</v>
      </c>
      <c r="B2511" s="33">
        <f t="shared" ca="1" si="168"/>
        <v>32</v>
      </c>
      <c r="C2511">
        <f t="shared" si="169"/>
        <v>486</v>
      </c>
      <c r="D2511">
        <f t="shared" ca="1" si="173"/>
        <v>-1.4999999999999999E-2</v>
      </c>
      <c r="E2511">
        <f t="shared" ca="1" si="170"/>
        <v>0</v>
      </c>
      <c r="F2511">
        <f t="shared" ca="1" si="171"/>
        <v>31</v>
      </c>
      <c r="G2511">
        <f t="shared" ca="1" si="172"/>
        <v>32</v>
      </c>
      <c r="M2511">
        <v>2055</v>
      </c>
      <c r="N2511">
        <v>40.991999999999997</v>
      </c>
    </row>
    <row r="2512" spans="1:14">
      <c r="A2512" s="54">
        <f>formulas!O1352</f>
        <v>0</v>
      </c>
      <c r="B2512" s="33">
        <f t="shared" ca="1" si="168"/>
        <v>32</v>
      </c>
      <c r="C2512">
        <f t="shared" si="169"/>
        <v>486</v>
      </c>
      <c r="D2512">
        <f t="shared" ca="1" si="173"/>
        <v>-1.4999999999999999E-2</v>
      </c>
      <c r="E2512">
        <f t="shared" ca="1" si="170"/>
        <v>0</v>
      </c>
      <c r="F2512">
        <f t="shared" ca="1" si="171"/>
        <v>31</v>
      </c>
      <c r="G2512">
        <f t="shared" ca="1" si="172"/>
        <v>32</v>
      </c>
      <c r="M2512">
        <v>2056</v>
      </c>
      <c r="N2512">
        <v>41.012999999999998</v>
      </c>
    </row>
    <row r="2513" spans="1:14">
      <c r="A2513" s="54">
        <f>formulas!O1353</f>
        <v>0</v>
      </c>
      <c r="B2513" s="33">
        <f t="shared" ca="1" si="168"/>
        <v>32</v>
      </c>
      <c r="C2513">
        <f t="shared" si="169"/>
        <v>486</v>
      </c>
      <c r="D2513">
        <f t="shared" ca="1" si="173"/>
        <v>-1.4999999999999999E-2</v>
      </c>
      <c r="E2513">
        <f t="shared" ca="1" si="170"/>
        <v>0</v>
      </c>
      <c r="F2513">
        <f t="shared" ca="1" si="171"/>
        <v>31</v>
      </c>
      <c r="G2513">
        <f t="shared" ca="1" si="172"/>
        <v>32</v>
      </c>
      <c r="M2513">
        <v>2057</v>
      </c>
      <c r="N2513">
        <v>41.033999999999999</v>
      </c>
    </row>
    <row r="2514" spans="1:14">
      <c r="A2514" s="54">
        <f>formulas!O1354</f>
        <v>0</v>
      </c>
      <c r="B2514" s="33">
        <f t="shared" ca="1" si="168"/>
        <v>32</v>
      </c>
      <c r="C2514">
        <f t="shared" si="169"/>
        <v>486</v>
      </c>
      <c r="D2514">
        <f t="shared" ca="1" si="173"/>
        <v>-1.4999999999999999E-2</v>
      </c>
      <c r="E2514">
        <f t="shared" ca="1" si="170"/>
        <v>0</v>
      </c>
      <c r="F2514">
        <f t="shared" ca="1" si="171"/>
        <v>31</v>
      </c>
      <c r="G2514">
        <f t="shared" ca="1" si="172"/>
        <v>32</v>
      </c>
      <c r="M2514">
        <v>2058</v>
      </c>
      <c r="N2514">
        <v>41.055</v>
      </c>
    </row>
    <row r="2515" spans="1:14">
      <c r="A2515" s="54">
        <f>formulas!O1355</f>
        <v>0</v>
      </c>
      <c r="B2515" s="33">
        <f t="shared" ca="1" si="168"/>
        <v>32</v>
      </c>
      <c r="C2515">
        <f t="shared" si="169"/>
        <v>486</v>
      </c>
      <c r="D2515">
        <f t="shared" ca="1" si="173"/>
        <v>-1.4999999999999999E-2</v>
      </c>
      <c r="E2515">
        <f t="shared" ca="1" si="170"/>
        <v>0</v>
      </c>
      <c r="F2515">
        <f t="shared" ca="1" si="171"/>
        <v>31</v>
      </c>
      <c r="G2515">
        <f t="shared" ca="1" si="172"/>
        <v>32</v>
      </c>
      <c r="M2515">
        <v>2059</v>
      </c>
      <c r="N2515">
        <v>41.076000000000001</v>
      </c>
    </row>
    <row r="2516" spans="1:14">
      <c r="A2516" s="54">
        <f>formulas!O1356</f>
        <v>0</v>
      </c>
      <c r="B2516" s="33">
        <f t="shared" ca="1" si="168"/>
        <v>32</v>
      </c>
      <c r="C2516">
        <f t="shared" si="169"/>
        <v>486</v>
      </c>
      <c r="D2516">
        <f t="shared" ca="1" si="173"/>
        <v>-1.4999999999999999E-2</v>
      </c>
      <c r="E2516">
        <f t="shared" ca="1" si="170"/>
        <v>0</v>
      </c>
      <c r="F2516">
        <f t="shared" ca="1" si="171"/>
        <v>31</v>
      </c>
      <c r="G2516">
        <f t="shared" ca="1" si="172"/>
        <v>32</v>
      </c>
      <c r="M2516">
        <v>2060</v>
      </c>
      <c r="N2516">
        <v>41.097000000000001</v>
      </c>
    </row>
    <row r="2517" spans="1:14">
      <c r="A2517" s="54">
        <f>formulas!O1357</f>
        <v>0</v>
      </c>
      <c r="B2517" s="33">
        <f t="shared" ref="B2517:B2580" ca="1" si="174">(A2517-D2517)/(E2517-D2517)*(G2517-F2517)+F2517</f>
        <v>32</v>
      </c>
      <c r="C2517">
        <f t="shared" ref="C2517:C2580" si="175">COUNTIF($N$2:$N$25400,"&lt;"&amp;A2517)</f>
        <v>486</v>
      </c>
      <c r="D2517">
        <f t="shared" ca="1" si="173"/>
        <v>-1.4999999999999999E-2</v>
      </c>
      <c r="E2517">
        <f t="shared" ref="E2517:E2580" ca="1" si="176">INDIRECT(ADDRESS(C2517+2,14))</f>
        <v>0</v>
      </c>
      <c r="F2517">
        <f t="shared" ref="F2517:F2580" ca="1" si="177">INDIRECT(ADDRESS(C2517+1,13))</f>
        <v>31</v>
      </c>
      <c r="G2517">
        <f t="shared" ref="G2517:G2580" ca="1" si="178">INDIRECT(ADDRESS(C2517+2,13))</f>
        <v>32</v>
      </c>
      <c r="M2517">
        <v>2061</v>
      </c>
      <c r="N2517">
        <v>41.118000000000002</v>
      </c>
    </row>
    <row r="2518" spans="1:14">
      <c r="A2518" s="54">
        <f>formulas!O1358</f>
        <v>0</v>
      </c>
      <c r="B2518" s="33">
        <f t="shared" ca="1" si="174"/>
        <v>32</v>
      </c>
      <c r="C2518">
        <f t="shared" si="175"/>
        <v>486</v>
      </c>
      <c r="D2518">
        <f t="shared" ca="1" si="173"/>
        <v>-1.4999999999999999E-2</v>
      </c>
      <c r="E2518">
        <f t="shared" ca="1" si="176"/>
        <v>0</v>
      </c>
      <c r="F2518">
        <f t="shared" ca="1" si="177"/>
        <v>31</v>
      </c>
      <c r="G2518">
        <f t="shared" ca="1" si="178"/>
        <v>32</v>
      </c>
      <c r="M2518">
        <v>2062</v>
      </c>
      <c r="N2518">
        <v>41.139000000000003</v>
      </c>
    </row>
    <row r="2519" spans="1:14">
      <c r="A2519" s="54">
        <f>formulas!O1359</f>
        <v>0</v>
      </c>
      <c r="B2519" s="33">
        <f t="shared" ca="1" si="174"/>
        <v>32</v>
      </c>
      <c r="C2519">
        <f t="shared" si="175"/>
        <v>486</v>
      </c>
      <c r="D2519">
        <f t="shared" ca="1" si="173"/>
        <v>-1.4999999999999999E-2</v>
      </c>
      <c r="E2519">
        <f t="shared" ca="1" si="176"/>
        <v>0</v>
      </c>
      <c r="F2519">
        <f t="shared" ca="1" si="177"/>
        <v>31</v>
      </c>
      <c r="G2519">
        <f t="shared" ca="1" si="178"/>
        <v>32</v>
      </c>
      <c r="M2519">
        <v>2063</v>
      </c>
      <c r="N2519">
        <v>41.16</v>
      </c>
    </row>
    <row r="2520" spans="1:14">
      <c r="A2520" s="54">
        <f>formulas!O1360</f>
        <v>0</v>
      </c>
      <c r="B2520" s="33">
        <f t="shared" ca="1" si="174"/>
        <v>32</v>
      </c>
      <c r="C2520">
        <f t="shared" si="175"/>
        <v>486</v>
      </c>
      <c r="D2520">
        <f t="shared" ca="1" si="173"/>
        <v>-1.4999999999999999E-2</v>
      </c>
      <c r="E2520">
        <f t="shared" ca="1" si="176"/>
        <v>0</v>
      </c>
      <c r="F2520">
        <f t="shared" ca="1" si="177"/>
        <v>31</v>
      </c>
      <c r="G2520">
        <f t="shared" ca="1" si="178"/>
        <v>32</v>
      </c>
      <c r="M2520">
        <v>2064</v>
      </c>
      <c r="N2520">
        <v>41.180999999999997</v>
      </c>
    </row>
    <row r="2521" spans="1:14">
      <c r="A2521" s="54">
        <f>formulas!O1361</f>
        <v>0</v>
      </c>
      <c r="B2521" s="33">
        <f t="shared" ca="1" si="174"/>
        <v>32</v>
      </c>
      <c r="C2521">
        <f t="shared" si="175"/>
        <v>486</v>
      </c>
      <c r="D2521">
        <f t="shared" ca="1" si="173"/>
        <v>-1.4999999999999999E-2</v>
      </c>
      <c r="E2521">
        <f t="shared" ca="1" si="176"/>
        <v>0</v>
      </c>
      <c r="F2521">
        <f t="shared" ca="1" si="177"/>
        <v>31</v>
      </c>
      <c r="G2521">
        <f t="shared" ca="1" si="178"/>
        <v>32</v>
      </c>
      <c r="M2521">
        <v>2065</v>
      </c>
      <c r="N2521">
        <v>41.201999999999998</v>
      </c>
    </row>
    <row r="2522" spans="1:14">
      <c r="A2522" s="54">
        <f>formulas!O1362</f>
        <v>0</v>
      </c>
      <c r="B2522" s="33">
        <f t="shared" ca="1" si="174"/>
        <v>32</v>
      </c>
      <c r="C2522">
        <f t="shared" si="175"/>
        <v>486</v>
      </c>
      <c r="D2522">
        <f t="shared" ca="1" si="173"/>
        <v>-1.4999999999999999E-2</v>
      </c>
      <c r="E2522">
        <f t="shared" ca="1" si="176"/>
        <v>0</v>
      </c>
      <c r="F2522">
        <f t="shared" ca="1" si="177"/>
        <v>31</v>
      </c>
      <c r="G2522">
        <f t="shared" ca="1" si="178"/>
        <v>32</v>
      </c>
      <c r="M2522">
        <v>2066</v>
      </c>
      <c r="N2522">
        <v>41.222999999999999</v>
      </c>
    </row>
    <row r="2523" spans="1:14">
      <c r="A2523" s="54">
        <f>formulas!O1363</f>
        <v>0</v>
      </c>
      <c r="B2523" s="33">
        <f t="shared" ca="1" si="174"/>
        <v>32</v>
      </c>
      <c r="C2523">
        <f t="shared" si="175"/>
        <v>486</v>
      </c>
      <c r="D2523">
        <f t="shared" ca="1" si="173"/>
        <v>-1.4999999999999999E-2</v>
      </c>
      <c r="E2523">
        <f t="shared" ca="1" si="176"/>
        <v>0</v>
      </c>
      <c r="F2523">
        <f t="shared" ca="1" si="177"/>
        <v>31</v>
      </c>
      <c r="G2523">
        <f t="shared" ca="1" si="178"/>
        <v>32</v>
      </c>
      <c r="M2523">
        <v>2067</v>
      </c>
      <c r="N2523">
        <v>41.244</v>
      </c>
    </row>
    <row r="2524" spans="1:14">
      <c r="A2524" s="54">
        <f>formulas!O1364</f>
        <v>0</v>
      </c>
      <c r="B2524" s="33">
        <f t="shared" ca="1" si="174"/>
        <v>32</v>
      </c>
      <c r="C2524">
        <f t="shared" si="175"/>
        <v>486</v>
      </c>
      <c r="D2524">
        <f t="shared" ca="1" si="173"/>
        <v>-1.4999999999999999E-2</v>
      </c>
      <c r="E2524">
        <f t="shared" ca="1" si="176"/>
        <v>0</v>
      </c>
      <c r="F2524">
        <f t="shared" ca="1" si="177"/>
        <v>31</v>
      </c>
      <c r="G2524">
        <f t="shared" ca="1" si="178"/>
        <v>32</v>
      </c>
      <c r="M2524">
        <v>2068</v>
      </c>
      <c r="N2524">
        <v>41.265000000000001</v>
      </c>
    </row>
    <row r="2525" spans="1:14">
      <c r="A2525" s="54">
        <f>formulas!O1365</f>
        <v>0</v>
      </c>
      <c r="B2525" s="33">
        <f t="shared" ca="1" si="174"/>
        <v>32</v>
      </c>
      <c r="C2525">
        <f t="shared" si="175"/>
        <v>486</v>
      </c>
      <c r="D2525">
        <f t="shared" ca="1" si="173"/>
        <v>-1.4999999999999999E-2</v>
      </c>
      <c r="E2525">
        <f t="shared" ca="1" si="176"/>
        <v>0</v>
      </c>
      <c r="F2525">
        <f t="shared" ca="1" si="177"/>
        <v>31</v>
      </c>
      <c r="G2525">
        <f t="shared" ca="1" si="178"/>
        <v>32</v>
      </c>
      <c r="M2525">
        <v>2069</v>
      </c>
      <c r="N2525">
        <v>41.286000000000001</v>
      </c>
    </row>
    <row r="2526" spans="1:14">
      <c r="A2526" s="54">
        <f>formulas!O1366</f>
        <v>0</v>
      </c>
      <c r="B2526" s="33">
        <f t="shared" ca="1" si="174"/>
        <v>32</v>
      </c>
      <c r="C2526">
        <f t="shared" si="175"/>
        <v>486</v>
      </c>
      <c r="D2526">
        <f t="shared" ca="1" si="173"/>
        <v>-1.4999999999999999E-2</v>
      </c>
      <c r="E2526">
        <f t="shared" ca="1" si="176"/>
        <v>0</v>
      </c>
      <c r="F2526">
        <f t="shared" ca="1" si="177"/>
        <v>31</v>
      </c>
      <c r="G2526">
        <f t="shared" ca="1" si="178"/>
        <v>32</v>
      </c>
      <c r="M2526">
        <v>2070</v>
      </c>
      <c r="N2526">
        <v>41.307000000000002</v>
      </c>
    </row>
    <row r="2527" spans="1:14">
      <c r="A2527" s="54">
        <f>formulas!O1367</f>
        <v>0</v>
      </c>
      <c r="B2527" s="33">
        <f t="shared" ca="1" si="174"/>
        <v>32</v>
      </c>
      <c r="C2527">
        <f t="shared" si="175"/>
        <v>486</v>
      </c>
      <c r="D2527">
        <f t="shared" ca="1" si="173"/>
        <v>-1.4999999999999999E-2</v>
      </c>
      <c r="E2527">
        <f t="shared" ca="1" si="176"/>
        <v>0</v>
      </c>
      <c r="F2527">
        <f t="shared" ca="1" si="177"/>
        <v>31</v>
      </c>
      <c r="G2527">
        <f t="shared" ca="1" si="178"/>
        <v>32</v>
      </c>
      <c r="M2527">
        <v>2071</v>
      </c>
      <c r="N2527">
        <v>41.328000000000003</v>
      </c>
    </row>
    <row r="2528" spans="1:14">
      <c r="A2528" s="54">
        <f>formulas!O1368</f>
        <v>0</v>
      </c>
      <c r="B2528" s="33">
        <f t="shared" ca="1" si="174"/>
        <v>32</v>
      </c>
      <c r="C2528">
        <f t="shared" si="175"/>
        <v>486</v>
      </c>
      <c r="D2528">
        <f t="shared" ca="1" si="173"/>
        <v>-1.4999999999999999E-2</v>
      </c>
      <c r="E2528">
        <f t="shared" ca="1" si="176"/>
        <v>0</v>
      </c>
      <c r="F2528">
        <f t="shared" ca="1" si="177"/>
        <v>31</v>
      </c>
      <c r="G2528">
        <f t="shared" ca="1" si="178"/>
        <v>32</v>
      </c>
      <c r="M2528">
        <v>2072</v>
      </c>
      <c r="N2528">
        <v>41.348999999999997</v>
      </c>
    </row>
    <row r="2529" spans="1:14">
      <c r="A2529" s="54">
        <f>formulas!O1369</f>
        <v>0</v>
      </c>
      <c r="B2529" s="33">
        <f t="shared" ca="1" si="174"/>
        <v>32</v>
      </c>
      <c r="C2529">
        <f t="shared" si="175"/>
        <v>486</v>
      </c>
      <c r="D2529">
        <f t="shared" ca="1" si="173"/>
        <v>-1.4999999999999999E-2</v>
      </c>
      <c r="E2529">
        <f t="shared" ca="1" si="176"/>
        <v>0</v>
      </c>
      <c r="F2529">
        <f t="shared" ca="1" si="177"/>
        <v>31</v>
      </c>
      <c r="G2529">
        <f t="shared" ca="1" si="178"/>
        <v>32</v>
      </c>
      <c r="M2529">
        <v>2073</v>
      </c>
      <c r="N2529">
        <v>41.37</v>
      </c>
    </row>
    <row r="2530" spans="1:14">
      <c r="A2530" s="54">
        <f>formulas!O1370</f>
        <v>0</v>
      </c>
      <c r="B2530" s="33">
        <f t="shared" ca="1" si="174"/>
        <v>32</v>
      </c>
      <c r="C2530">
        <f t="shared" si="175"/>
        <v>486</v>
      </c>
      <c r="D2530">
        <f t="shared" ca="1" si="173"/>
        <v>-1.4999999999999999E-2</v>
      </c>
      <c r="E2530">
        <f t="shared" ca="1" si="176"/>
        <v>0</v>
      </c>
      <c r="F2530">
        <f t="shared" ca="1" si="177"/>
        <v>31</v>
      </c>
      <c r="G2530">
        <f t="shared" ca="1" si="178"/>
        <v>32</v>
      </c>
      <c r="M2530">
        <v>2074</v>
      </c>
      <c r="N2530">
        <v>41.39</v>
      </c>
    </row>
    <row r="2531" spans="1:14">
      <c r="A2531" s="54">
        <f>formulas!O1371</f>
        <v>0</v>
      </c>
      <c r="B2531" s="33">
        <f t="shared" ca="1" si="174"/>
        <v>32</v>
      </c>
      <c r="C2531">
        <f t="shared" si="175"/>
        <v>486</v>
      </c>
      <c r="D2531">
        <f t="shared" ca="1" si="173"/>
        <v>-1.4999999999999999E-2</v>
      </c>
      <c r="E2531">
        <f t="shared" ca="1" si="176"/>
        <v>0</v>
      </c>
      <c r="F2531">
        <f t="shared" ca="1" si="177"/>
        <v>31</v>
      </c>
      <c r="G2531">
        <f t="shared" ca="1" si="178"/>
        <v>32</v>
      </c>
      <c r="M2531">
        <v>2075</v>
      </c>
      <c r="N2531">
        <v>41.411000000000001</v>
      </c>
    </row>
    <row r="2532" spans="1:14">
      <c r="A2532" s="54">
        <f>formulas!O1372</f>
        <v>0</v>
      </c>
      <c r="B2532" s="33">
        <f t="shared" ca="1" si="174"/>
        <v>32</v>
      </c>
      <c r="C2532">
        <f t="shared" si="175"/>
        <v>486</v>
      </c>
      <c r="D2532">
        <f t="shared" ca="1" si="173"/>
        <v>-1.4999999999999999E-2</v>
      </c>
      <c r="E2532">
        <f t="shared" ca="1" si="176"/>
        <v>0</v>
      </c>
      <c r="F2532">
        <f t="shared" ca="1" si="177"/>
        <v>31</v>
      </c>
      <c r="G2532">
        <f t="shared" ca="1" si="178"/>
        <v>32</v>
      </c>
      <c r="M2532">
        <v>2076</v>
      </c>
      <c r="N2532">
        <v>41.432000000000002</v>
      </c>
    </row>
    <row r="2533" spans="1:14">
      <c r="A2533" s="54">
        <f>formulas!O1373</f>
        <v>0</v>
      </c>
      <c r="B2533" s="33">
        <f t="shared" ca="1" si="174"/>
        <v>32</v>
      </c>
      <c r="C2533">
        <f t="shared" si="175"/>
        <v>486</v>
      </c>
      <c r="D2533">
        <f t="shared" ca="1" si="173"/>
        <v>-1.4999999999999999E-2</v>
      </c>
      <c r="E2533">
        <f t="shared" ca="1" si="176"/>
        <v>0</v>
      </c>
      <c r="F2533">
        <f t="shared" ca="1" si="177"/>
        <v>31</v>
      </c>
      <c r="G2533">
        <f t="shared" ca="1" si="178"/>
        <v>32</v>
      </c>
      <c r="M2533">
        <v>2077</v>
      </c>
      <c r="N2533">
        <v>41.453000000000003</v>
      </c>
    </row>
    <row r="2534" spans="1:14">
      <c r="A2534" s="54">
        <f>formulas!O1374</f>
        <v>0</v>
      </c>
      <c r="B2534" s="33">
        <f t="shared" ca="1" si="174"/>
        <v>32</v>
      </c>
      <c r="C2534">
        <f t="shared" si="175"/>
        <v>486</v>
      </c>
      <c r="D2534">
        <f t="shared" ca="1" si="173"/>
        <v>-1.4999999999999999E-2</v>
      </c>
      <c r="E2534">
        <f t="shared" ca="1" si="176"/>
        <v>0</v>
      </c>
      <c r="F2534">
        <f t="shared" ca="1" si="177"/>
        <v>31</v>
      </c>
      <c r="G2534">
        <f t="shared" ca="1" si="178"/>
        <v>32</v>
      </c>
      <c r="M2534">
        <v>2078</v>
      </c>
      <c r="N2534">
        <v>41.473999999999997</v>
      </c>
    </row>
    <row r="2535" spans="1:14">
      <c r="A2535" s="54">
        <f>formulas!O1375</f>
        <v>0</v>
      </c>
      <c r="B2535" s="33">
        <f t="shared" ca="1" si="174"/>
        <v>32</v>
      </c>
      <c r="C2535">
        <f t="shared" si="175"/>
        <v>486</v>
      </c>
      <c r="D2535">
        <f t="shared" ca="1" si="173"/>
        <v>-1.4999999999999999E-2</v>
      </c>
      <c r="E2535">
        <f t="shared" ca="1" si="176"/>
        <v>0</v>
      </c>
      <c r="F2535">
        <f t="shared" ca="1" si="177"/>
        <v>31</v>
      </c>
      <c r="G2535">
        <f t="shared" ca="1" si="178"/>
        <v>32</v>
      </c>
      <c r="M2535">
        <v>2079</v>
      </c>
      <c r="N2535">
        <v>41.494999999999997</v>
      </c>
    </row>
    <row r="2536" spans="1:14">
      <c r="A2536" s="54">
        <f>formulas!O1376</f>
        <v>0</v>
      </c>
      <c r="B2536" s="33">
        <f t="shared" ca="1" si="174"/>
        <v>32</v>
      </c>
      <c r="C2536">
        <f t="shared" si="175"/>
        <v>486</v>
      </c>
      <c r="D2536">
        <f t="shared" ca="1" si="173"/>
        <v>-1.4999999999999999E-2</v>
      </c>
      <c r="E2536">
        <f t="shared" ca="1" si="176"/>
        <v>0</v>
      </c>
      <c r="F2536">
        <f t="shared" ca="1" si="177"/>
        <v>31</v>
      </c>
      <c r="G2536">
        <f t="shared" ca="1" si="178"/>
        <v>32</v>
      </c>
      <c r="M2536">
        <v>2080</v>
      </c>
      <c r="N2536">
        <v>41.515999999999998</v>
      </c>
    </row>
    <row r="2537" spans="1:14">
      <c r="A2537" s="54">
        <f>formulas!O1377</f>
        <v>0</v>
      </c>
      <c r="B2537" s="33">
        <f t="shared" ca="1" si="174"/>
        <v>32</v>
      </c>
      <c r="C2537">
        <f t="shared" si="175"/>
        <v>486</v>
      </c>
      <c r="D2537">
        <f t="shared" ca="1" si="173"/>
        <v>-1.4999999999999999E-2</v>
      </c>
      <c r="E2537">
        <f t="shared" ca="1" si="176"/>
        <v>0</v>
      </c>
      <c r="F2537">
        <f t="shared" ca="1" si="177"/>
        <v>31</v>
      </c>
      <c r="G2537">
        <f t="shared" ca="1" si="178"/>
        <v>32</v>
      </c>
      <c r="M2537">
        <v>2081</v>
      </c>
      <c r="N2537">
        <v>41.536999999999999</v>
      </c>
    </row>
    <row r="2538" spans="1:14">
      <c r="A2538" s="54">
        <f>formulas!O1378</f>
        <v>0</v>
      </c>
      <c r="B2538" s="33">
        <f t="shared" ca="1" si="174"/>
        <v>32</v>
      </c>
      <c r="C2538">
        <f t="shared" si="175"/>
        <v>486</v>
      </c>
      <c r="D2538">
        <f t="shared" ca="1" si="173"/>
        <v>-1.4999999999999999E-2</v>
      </c>
      <c r="E2538">
        <f t="shared" ca="1" si="176"/>
        <v>0</v>
      </c>
      <c r="F2538">
        <f t="shared" ca="1" si="177"/>
        <v>31</v>
      </c>
      <c r="G2538">
        <f t="shared" ca="1" si="178"/>
        <v>32</v>
      </c>
      <c r="M2538">
        <v>2082</v>
      </c>
      <c r="N2538">
        <v>41.558</v>
      </c>
    </row>
    <row r="2539" spans="1:14">
      <c r="A2539" s="54">
        <f>formulas!O1379</f>
        <v>0</v>
      </c>
      <c r="B2539" s="33">
        <f t="shared" ca="1" si="174"/>
        <v>32</v>
      </c>
      <c r="C2539">
        <f t="shared" si="175"/>
        <v>486</v>
      </c>
      <c r="D2539">
        <f t="shared" ca="1" si="173"/>
        <v>-1.4999999999999999E-2</v>
      </c>
      <c r="E2539">
        <f t="shared" ca="1" si="176"/>
        <v>0</v>
      </c>
      <c r="F2539">
        <f t="shared" ca="1" si="177"/>
        <v>31</v>
      </c>
      <c r="G2539">
        <f t="shared" ca="1" si="178"/>
        <v>32</v>
      </c>
      <c r="M2539">
        <v>2083</v>
      </c>
      <c r="N2539">
        <v>41.579000000000001</v>
      </c>
    </row>
    <row r="2540" spans="1:14">
      <c r="A2540" s="54">
        <f>formulas!O1380</f>
        <v>0</v>
      </c>
      <c r="B2540" s="33">
        <f t="shared" ca="1" si="174"/>
        <v>32</v>
      </c>
      <c r="C2540">
        <f t="shared" si="175"/>
        <v>486</v>
      </c>
      <c r="D2540">
        <f t="shared" ca="1" si="173"/>
        <v>-1.4999999999999999E-2</v>
      </c>
      <c r="E2540">
        <f t="shared" ca="1" si="176"/>
        <v>0</v>
      </c>
      <c r="F2540">
        <f t="shared" ca="1" si="177"/>
        <v>31</v>
      </c>
      <c r="G2540">
        <f t="shared" ca="1" si="178"/>
        <v>32</v>
      </c>
      <c r="M2540">
        <v>2084</v>
      </c>
      <c r="N2540">
        <v>41.6</v>
      </c>
    </row>
    <row r="2541" spans="1:14">
      <c r="A2541" s="54">
        <f>formulas!O1381</f>
        <v>0</v>
      </c>
      <c r="B2541" s="33">
        <f t="shared" ca="1" si="174"/>
        <v>32</v>
      </c>
      <c r="C2541">
        <f t="shared" si="175"/>
        <v>486</v>
      </c>
      <c r="D2541">
        <f t="shared" ca="1" si="173"/>
        <v>-1.4999999999999999E-2</v>
      </c>
      <c r="E2541">
        <f t="shared" ca="1" si="176"/>
        <v>0</v>
      </c>
      <c r="F2541">
        <f t="shared" ca="1" si="177"/>
        <v>31</v>
      </c>
      <c r="G2541">
        <f t="shared" ca="1" si="178"/>
        <v>32</v>
      </c>
      <c r="M2541">
        <v>2085</v>
      </c>
      <c r="N2541">
        <v>41.621000000000002</v>
      </c>
    </row>
    <row r="2542" spans="1:14">
      <c r="A2542" s="54">
        <f>formulas!O1382</f>
        <v>0</v>
      </c>
      <c r="B2542" s="33">
        <f t="shared" ca="1" si="174"/>
        <v>32</v>
      </c>
      <c r="C2542">
        <f t="shared" si="175"/>
        <v>486</v>
      </c>
      <c r="D2542">
        <f t="shared" ca="1" si="173"/>
        <v>-1.4999999999999999E-2</v>
      </c>
      <c r="E2542">
        <f t="shared" ca="1" si="176"/>
        <v>0</v>
      </c>
      <c r="F2542">
        <f t="shared" ca="1" si="177"/>
        <v>31</v>
      </c>
      <c r="G2542">
        <f t="shared" ca="1" si="178"/>
        <v>32</v>
      </c>
      <c r="M2542">
        <v>2086</v>
      </c>
      <c r="N2542">
        <v>41.642000000000003</v>
      </c>
    </row>
    <row r="2543" spans="1:14">
      <c r="A2543" s="54">
        <f>formulas!O1383</f>
        <v>0</v>
      </c>
      <c r="B2543" s="33">
        <f t="shared" ca="1" si="174"/>
        <v>32</v>
      </c>
      <c r="C2543">
        <f t="shared" si="175"/>
        <v>486</v>
      </c>
      <c r="D2543">
        <f t="shared" ca="1" si="173"/>
        <v>-1.4999999999999999E-2</v>
      </c>
      <c r="E2543">
        <f t="shared" ca="1" si="176"/>
        <v>0</v>
      </c>
      <c r="F2543">
        <f t="shared" ca="1" si="177"/>
        <v>31</v>
      </c>
      <c r="G2543">
        <f t="shared" ca="1" si="178"/>
        <v>32</v>
      </c>
      <c r="M2543">
        <v>2087</v>
      </c>
      <c r="N2543">
        <v>41.662999999999997</v>
      </c>
    </row>
    <row r="2544" spans="1:14">
      <c r="A2544" s="54">
        <f>formulas!O1384</f>
        <v>0</v>
      </c>
      <c r="B2544" s="33">
        <f t="shared" ca="1" si="174"/>
        <v>32</v>
      </c>
      <c r="C2544">
        <f t="shared" si="175"/>
        <v>486</v>
      </c>
      <c r="D2544">
        <f t="shared" ca="1" si="173"/>
        <v>-1.4999999999999999E-2</v>
      </c>
      <c r="E2544">
        <f t="shared" ca="1" si="176"/>
        <v>0</v>
      </c>
      <c r="F2544">
        <f t="shared" ca="1" si="177"/>
        <v>31</v>
      </c>
      <c r="G2544">
        <f t="shared" ca="1" si="178"/>
        <v>32</v>
      </c>
      <c r="M2544">
        <v>2088</v>
      </c>
      <c r="N2544">
        <v>41.683999999999997</v>
      </c>
    </row>
    <row r="2545" spans="1:14">
      <c r="A2545" s="54">
        <f>formulas!O1385</f>
        <v>0</v>
      </c>
      <c r="B2545" s="33">
        <f t="shared" ca="1" si="174"/>
        <v>32</v>
      </c>
      <c r="C2545">
        <f t="shared" si="175"/>
        <v>486</v>
      </c>
      <c r="D2545">
        <f t="shared" ref="D2545:D2608" ca="1" si="179">INDIRECT(ADDRESS(C2545+1,14))</f>
        <v>-1.4999999999999999E-2</v>
      </c>
      <c r="E2545">
        <f t="shared" ca="1" si="176"/>
        <v>0</v>
      </c>
      <c r="F2545">
        <f t="shared" ca="1" si="177"/>
        <v>31</v>
      </c>
      <c r="G2545">
        <f t="shared" ca="1" si="178"/>
        <v>32</v>
      </c>
      <c r="M2545">
        <v>2089</v>
      </c>
      <c r="N2545">
        <v>41.704999999999998</v>
      </c>
    </row>
    <row r="2546" spans="1:14">
      <c r="A2546" s="54">
        <f>formulas!O1386</f>
        <v>0</v>
      </c>
      <c r="B2546" s="33">
        <f t="shared" ca="1" si="174"/>
        <v>32</v>
      </c>
      <c r="C2546">
        <f t="shared" si="175"/>
        <v>486</v>
      </c>
      <c r="D2546">
        <f t="shared" ca="1" si="179"/>
        <v>-1.4999999999999999E-2</v>
      </c>
      <c r="E2546">
        <f t="shared" ca="1" si="176"/>
        <v>0</v>
      </c>
      <c r="F2546">
        <f t="shared" ca="1" si="177"/>
        <v>31</v>
      </c>
      <c r="G2546">
        <f t="shared" ca="1" si="178"/>
        <v>32</v>
      </c>
      <c r="M2546">
        <v>2090</v>
      </c>
      <c r="N2546">
        <v>41.725000000000001</v>
      </c>
    </row>
    <row r="2547" spans="1:14">
      <c r="A2547" s="54">
        <f>formulas!O1387</f>
        <v>0</v>
      </c>
      <c r="B2547" s="33">
        <f t="shared" ca="1" si="174"/>
        <v>32</v>
      </c>
      <c r="C2547">
        <f t="shared" si="175"/>
        <v>486</v>
      </c>
      <c r="D2547">
        <f t="shared" ca="1" si="179"/>
        <v>-1.4999999999999999E-2</v>
      </c>
      <c r="E2547">
        <f t="shared" ca="1" si="176"/>
        <v>0</v>
      </c>
      <c r="F2547">
        <f t="shared" ca="1" si="177"/>
        <v>31</v>
      </c>
      <c r="G2547">
        <f t="shared" ca="1" si="178"/>
        <v>32</v>
      </c>
      <c r="M2547">
        <v>2091</v>
      </c>
      <c r="N2547">
        <v>41.746000000000002</v>
      </c>
    </row>
    <row r="2548" spans="1:14">
      <c r="A2548" s="54">
        <f>formulas!O1388</f>
        <v>0</v>
      </c>
      <c r="B2548" s="33">
        <f t="shared" ca="1" si="174"/>
        <v>32</v>
      </c>
      <c r="C2548">
        <f t="shared" si="175"/>
        <v>486</v>
      </c>
      <c r="D2548">
        <f t="shared" ca="1" si="179"/>
        <v>-1.4999999999999999E-2</v>
      </c>
      <c r="E2548">
        <f t="shared" ca="1" si="176"/>
        <v>0</v>
      </c>
      <c r="F2548">
        <f t="shared" ca="1" si="177"/>
        <v>31</v>
      </c>
      <c r="G2548">
        <f t="shared" ca="1" si="178"/>
        <v>32</v>
      </c>
      <c r="M2548">
        <v>2092</v>
      </c>
      <c r="N2548">
        <v>41.767000000000003</v>
      </c>
    </row>
    <row r="2549" spans="1:14">
      <c r="A2549" s="54">
        <f>formulas!O1389</f>
        <v>0</v>
      </c>
      <c r="B2549" s="33">
        <f t="shared" ca="1" si="174"/>
        <v>32</v>
      </c>
      <c r="C2549">
        <f t="shared" si="175"/>
        <v>486</v>
      </c>
      <c r="D2549">
        <f t="shared" ca="1" si="179"/>
        <v>-1.4999999999999999E-2</v>
      </c>
      <c r="E2549">
        <f t="shared" ca="1" si="176"/>
        <v>0</v>
      </c>
      <c r="F2549">
        <f t="shared" ca="1" si="177"/>
        <v>31</v>
      </c>
      <c r="G2549">
        <f t="shared" ca="1" si="178"/>
        <v>32</v>
      </c>
      <c r="M2549">
        <v>2093</v>
      </c>
      <c r="N2549">
        <v>41.787999999999997</v>
      </c>
    </row>
    <row r="2550" spans="1:14">
      <c r="A2550" s="54">
        <f>formulas!O1390</f>
        <v>0</v>
      </c>
      <c r="B2550" s="33">
        <f t="shared" ca="1" si="174"/>
        <v>32</v>
      </c>
      <c r="C2550">
        <f t="shared" si="175"/>
        <v>486</v>
      </c>
      <c r="D2550">
        <f t="shared" ca="1" si="179"/>
        <v>-1.4999999999999999E-2</v>
      </c>
      <c r="E2550">
        <f t="shared" ca="1" si="176"/>
        <v>0</v>
      </c>
      <c r="F2550">
        <f t="shared" ca="1" si="177"/>
        <v>31</v>
      </c>
      <c r="G2550">
        <f t="shared" ca="1" si="178"/>
        <v>32</v>
      </c>
      <c r="M2550">
        <v>2094</v>
      </c>
      <c r="N2550">
        <v>41.808999999999997</v>
      </c>
    </row>
    <row r="2551" spans="1:14">
      <c r="A2551" s="54">
        <f>formulas!O1391</f>
        <v>0</v>
      </c>
      <c r="B2551" s="33">
        <f t="shared" ca="1" si="174"/>
        <v>32</v>
      </c>
      <c r="C2551">
        <f t="shared" si="175"/>
        <v>486</v>
      </c>
      <c r="D2551">
        <f t="shared" ca="1" si="179"/>
        <v>-1.4999999999999999E-2</v>
      </c>
      <c r="E2551">
        <f t="shared" ca="1" si="176"/>
        <v>0</v>
      </c>
      <c r="F2551">
        <f t="shared" ca="1" si="177"/>
        <v>31</v>
      </c>
      <c r="G2551">
        <f t="shared" ca="1" si="178"/>
        <v>32</v>
      </c>
      <c r="M2551">
        <v>2095</v>
      </c>
      <c r="N2551">
        <v>41.83</v>
      </c>
    </row>
    <row r="2552" spans="1:14">
      <c r="A2552" s="54">
        <f>formulas!O1392</f>
        <v>0</v>
      </c>
      <c r="B2552" s="33">
        <f t="shared" ca="1" si="174"/>
        <v>32</v>
      </c>
      <c r="C2552">
        <f t="shared" si="175"/>
        <v>486</v>
      </c>
      <c r="D2552">
        <f t="shared" ca="1" si="179"/>
        <v>-1.4999999999999999E-2</v>
      </c>
      <c r="E2552">
        <f t="shared" ca="1" si="176"/>
        <v>0</v>
      </c>
      <c r="F2552">
        <f t="shared" ca="1" si="177"/>
        <v>31</v>
      </c>
      <c r="G2552">
        <f t="shared" ca="1" si="178"/>
        <v>32</v>
      </c>
      <c r="M2552">
        <v>2096</v>
      </c>
      <c r="N2552">
        <v>41.850999999999999</v>
      </c>
    </row>
    <row r="2553" spans="1:14">
      <c r="A2553" s="54">
        <f>formulas!O1393</f>
        <v>0</v>
      </c>
      <c r="B2553" s="33">
        <f t="shared" ca="1" si="174"/>
        <v>32</v>
      </c>
      <c r="C2553">
        <f t="shared" si="175"/>
        <v>486</v>
      </c>
      <c r="D2553">
        <f t="shared" ca="1" si="179"/>
        <v>-1.4999999999999999E-2</v>
      </c>
      <c r="E2553">
        <f t="shared" ca="1" si="176"/>
        <v>0</v>
      </c>
      <c r="F2553">
        <f t="shared" ca="1" si="177"/>
        <v>31</v>
      </c>
      <c r="G2553">
        <f t="shared" ca="1" si="178"/>
        <v>32</v>
      </c>
      <c r="M2553">
        <v>2097</v>
      </c>
      <c r="N2553">
        <v>41.872</v>
      </c>
    </row>
    <row r="2554" spans="1:14">
      <c r="A2554" s="54">
        <f>formulas!O1394</f>
        <v>0</v>
      </c>
      <c r="B2554" s="33">
        <f t="shared" ca="1" si="174"/>
        <v>32</v>
      </c>
      <c r="C2554">
        <f t="shared" si="175"/>
        <v>486</v>
      </c>
      <c r="D2554">
        <f t="shared" ca="1" si="179"/>
        <v>-1.4999999999999999E-2</v>
      </c>
      <c r="E2554">
        <f t="shared" ca="1" si="176"/>
        <v>0</v>
      </c>
      <c r="F2554">
        <f t="shared" ca="1" si="177"/>
        <v>31</v>
      </c>
      <c r="G2554">
        <f t="shared" ca="1" si="178"/>
        <v>32</v>
      </c>
      <c r="M2554">
        <v>2098</v>
      </c>
      <c r="N2554">
        <v>41.893000000000001</v>
      </c>
    </row>
    <row r="2555" spans="1:14">
      <c r="A2555" s="54">
        <f>formulas!O1395</f>
        <v>0</v>
      </c>
      <c r="B2555" s="33">
        <f t="shared" ca="1" si="174"/>
        <v>32</v>
      </c>
      <c r="C2555">
        <f t="shared" si="175"/>
        <v>486</v>
      </c>
      <c r="D2555">
        <f t="shared" ca="1" si="179"/>
        <v>-1.4999999999999999E-2</v>
      </c>
      <c r="E2555">
        <f t="shared" ca="1" si="176"/>
        <v>0</v>
      </c>
      <c r="F2555">
        <f t="shared" ca="1" si="177"/>
        <v>31</v>
      </c>
      <c r="G2555">
        <f t="shared" ca="1" si="178"/>
        <v>32</v>
      </c>
      <c r="M2555">
        <v>2099</v>
      </c>
      <c r="N2555">
        <v>41.914000000000001</v>
      </c>
    </row>
    <row r="2556" spans="1:14">
      <c r="A2556" s="54">
        <f>formulas!O1396</f>
        <v>0</v>
      </c>
      <c r="B2556" s="33">
        <f t="shared" ca="1" si="174"/>
        <v>32</v>
      </c>
      <c r="C2556">
        <f t="shared" si="175"/>
        <v>486</v>
      </c>
      <c r="D2556">
        <f t="shared" ca="1" si="179"/>
        <v>-1.4999999999999999E-2</v>
      </c>
      <c r="E2556">
        <f t="shared" ca="1" si="176"/>
        <v>0</v>
      </c>
      <c r="F2556">
        <f t="shared" ca="1" si="177"/>
        <v>31</v>
      </c>
      <c r="G2556">
        <f t="shared" ca="1" si="178"/>
        <v>32</v>
      </c>
      <c r="M2556">
        <v>2100</v>
      </c>
      <c r="N2556">
        <v>41.935000000000002</v>
      </c>
    </row>
    <row r="2557" spans="1:14">
      <c r="A2557" s="54">
        <f>formulas!O1397</f>
        <v>0</v>
      </c>
      <c r="B2557" s="33">
        <f t="shared" ca="1" si="174"/>
        <v>32</v>
      </c>
      <c r="C2557">
        <f t="shared" si="175"/>
        <v>486</v>
      </c>
      <c r="D2557">
        <f t="shared" ca="1" si="179"/>
        <v>-1.4999999999999999E-2</v>
      </c>
      <c r="E2557">
        <f t="shared" ca="1" si="176"/>
        <v>0</v>
      </c>
      <c r="F2557">
        <f t="shared" ca="1" si="177"/>
        <v>31</v>
      </c>
      <c r="G2557">
        <f t="shared" ca="1" si="178"/>
        <v>32</v>
      </c>
      <c r="M2557">
        <v>2101</v>
      </c>
      <c r="N2557">
        <v>41.954999999999998</v>
      </c>
    </row>
    <row r="2558" spans="1:14">
      <c r="A2558" s="54">
        <f>formulas!O1398</f>
        <v>0</v>
      </c>
      <c r="B2558" s="33">
        <f t="shared" ca="1" si="174"/>
        <v>32</v>
      </c>
      <c r="C2558">
        <f t="shared" si="175"/>
        <v>486</v>
      </c>
      <c r="D2558">
        <f t="shared" ca="1" si="179"/>
        <v>-1.4999999999999999E-2</v>
      </c>
      <c r="E2558">
        <f t="shared" ca="1" si="176"/>
        <v>0</v>
      </c>
      <c r="F2558">
        <f t="shared" ca="1" si="177"/>
        <v>31</v>
      </c>
      <c r="G2558">
        <f t="shared" ca="1" si="178"/>
        <v>32</v>
      </c>
      <c r="M2558">
        <v>2102</v>
      </c>
      <c r="N2558">
        <v>41.975999999999999</v>
      </c>
    </row>
    <row r="2559" spans="1:14">
      <c r="A2559" s="54">
        <f>formulas!O1399</f>
        <v>0</v>
      </c>
      <c r="B2559" s="33">
        <f t="shared" ca="1" si="174"/>
        <v>32</v>
      </c>
      <c r="C2559">
        <f t="shared" si="175"/>
        <v>486</v>
      </c>
      <c r="D2559">
        <f t="shared" ca="1" si="179"/>
        <v>-1.4999999999999999E-2</v>
      </c>
      <c r="E2559">
        <f t="shared" ca="1" si="176"/>
        <v>0</v>
      </c>
      <c r="F2559">
        <f t="shared" ca="1" si="177"/>
        <v>31</v>
      </c>
      <c r="G2559">
        <f t="shared" ca="1" si="178"/>
        <v>32</v>
      </c>
      <c r="M2559">
        <v>2103</v>
      </c>
      <c r="N2559">
        <v>41.997</v>
      </c>
    </row>
    <row r="2560" spans="1:14">
      <c r="A2560" s="54">
        <f>formulas!O1400</f>
        <v>0</v>
      </c>
      <c r="B2560" s="33">
        <f t="shared" ca="1" si="174"/>
        <v>32</v>
      </c>
      <c r="C2560">
        <f t="shared" si="175"/>
        <v>486</v>
      </c>
      <c r="D2560">
        <f t="shared" ca="1" si="179"/>
        <v>-1.4999999999999999E-2</v>
      </c>
      <c r="E2560">
        <f t="shared" ca="1" si="176"/>
        <v>0</v>
      </c>
      <c r="F2560">
        <f t="shared" ca="1" si="177"/>
        <v>31</v>
      </c>
      <c r="G2560">
        <f t="shared" ca="1" si="178"/>
        <v>32</v>
      </c>
      <c r="M2560">
        <v>2104</v>
      </c>
      <c r="N2560">
        <v>42.018000000000001</v>
      </c>
    </row>
    <row r="2561" spans="1:14">
      <c r="A2561" s="54">
        <f>formulas!O1401</f>
        <v>0</v>
      </c>
      <c r="B2561" s="33">
        <f t="shared" ca="1" si="174"/>
        <v>32</v>
      </c>
      <c r="C2561">
        <f t="shared" si="175"/>
        <v>486</v>
      </c>
      <c r="D2561">
        <f t="shared" ca="1" si="179"/>
        <v>-1.4999999999999999E-2</v>
      </c>
      <c r="E2561">
        <f t="shared" ca="1" si="176"/>
        <v>0</v>
      </c>
      <c r="F2561">
        <f t="shared" ca="1" si="177"/>
        <v>31</v>
      </c>
      <c r="G2561">
        <f t="shared" ca="1" si="178"/>
        <v>32</v>
      </c>
      <c r="M2561">
        <v>2105</v>
      </c>
      <c r="N2561">
        <v>42.039000000000001</v>
      </c>
    </row>
    <row r="2562" spans="1:14">
      <c r="A2562" s="54">
        <f>formulas!O1402</f>
        <v>0</v>
      </c>
      <c r="B2562" s="33">
        <f t="shared" ca="1" si="174"/>
        <v>32</v>
      </c>
      <c r="C2562">
        <f t="shared" si="175"/>
        <v>486</v>
      </c>
      <c r="D2562">
        <f t="shared" ca="1" si="179"/>
        <v>-1.4999999999999999E-2</v>
      </c>
      <c r="E2562">
        <f t="shared" ca="1" si="176"/>
        <v>0</v>
      </c>
      <c r="F2562">
        <f t="shared" ca="1" si="177"/>
        <v>31</v>
      </c>
      <c r="G2562">
        <f t="shared" ca="1" si="178"/>
        <v>32</v>
      </c>
      <c r="M2562">
        <v>2106</v>
      </c>
      <c r="N2562">
        <v>42.06</v>
      </c>
    </row>
    <row r="2563" spans="1:14">
      <c r="A2563" s="54">
        <f>formulas!O1403</f>
        <v>0</v>
      </c>
      <c r="B2563" s="33">
        <f t="shared" ca="1" si="174"/>
        <v>32</v>
      </c>
      <c r="C2563">
        <f t="shared" si="175"/>
        <v>486</v>
      </c>
      <c r="D2563">
        <f t="shared" ca="1" si="179"/>
        <v>-1.4999999999999999E-2</v>
      </c>
      <c r="E2563">
        <f t="shared" ca="1" si="176"/>
        <v>0</v>
      </c>
      <c r="F2563">
        <f t="shared" ca="1" si="177"/>
        <v>31</v>
      </c>
      <c r="G2563">
        <f t="shared" ca="1" si="178"/>
        <v>32</v>
      </c>
      <c r="M2563">
        <v>2107</v>
      </c>
      <c r="N2563">
        <v>42.081000000000003</v>
      </c>
    </row>
    <row r="2564" spans="1:14">
      <c r="A2564" s="54">
        <f>formulas!O1404</f>
        <v>0</v>
      </c>
      <c r="B2564" s="33">
        <f t="shared" ca="1" si="174"/>
        <v>32</v>
      </c>
      <c r="C2564">
        <f t="shared" si="175"/>
        <v>486</v>
      </c>
      <c r="D2564">
        <f t="shared" ca="1" si="179"/>
        <v>-1.4999999999999999E-2</v>
      </c>
      <c r="E2564">
        <f t="shared" ca="1" si="176"/>
        <v>0</v>
      </c>
      <c r="F2564">
        <f t="shared" ca="1" si="177"/>
        <v>31</v>
      </c>
      <c r="G2564">
        <f t="shared" ca="1" si="178"/>
        <v>32</v>
      </c>
      <c r="M2564">
        <v>2108</v>
      </c>
      <c r="N2564">
        <v>42.101999999999997</v>
      </c>
    </row>
    <row r="2565" spans="1:14">
      <c r="A2565" s="54">
        <f>formulas!O1405</f>
        <v>0</v>
      </c>
      <c r="B2565" s="33">
        <f t="shared" ca="1" si="174"/>
        <v>32</v>
      </c>
      <c r="C2565">
        <f t="shared" si="175"/>
        <v>486</v>
      </c>
      <c r="D2565">
        <f t="shared" ca="1" si="179"/>
        <v>-1.4999999999999999E-2</v>
      </c>
      <c r="E2565">
        <f t="shared" ca="1" si="176"/>
        <v>0</v>
      </c>
      <c r="F2565">
        <f t="shared" ca="1" si="177"/>
        <v>31</v>
      </c>
      <c r="G2565">
        <f t="shared" ca="1" si="178"/>
        <v>32</v>
      </c>
      <c r="M2565">
        <v>2109</v>
      </c>
      <c r="N2565">
        <v>42.122999999999998</v>
      </c>
    </row>
    <row r="2566" spans="1:14">
      <c r="A2566" s="54">
        <f>formulas!O1406</f>
        <v>0</v>
      </c>
      <c r="B2566" s="33">
        <f t="shared" ca="1" si="174"/>
        <v>32</v>
      </c>
      <c r="C2566">
        <f t="shared" si="175"/>
        <v>486</v>
      </c>
      <c r="D2566">
        <f t="shared" ca="1" si="179"/>
        <v>-1.4999999999999999E-2</v>
      </c>
      <c r="E2566">
        <f t="shared" ca="1" si="176"/>
        <v>0</v>
      </c>
      <c r="F2566">
        <f t="shared" ca="1" si="177"/>
        <v>31</v>
      </c>
      <c r="G2566">
        <f t="shared" ca="1" si="178"/>
        <v>32</v>
      </c>
      <c r="M2566">
        <v>2110</v>
      </c>
      <c r="N2566">
        <v>42.143000000000001</v>
      </c>
    </row>
    <row r="2567" spans="1:14">
      <c r="A2567" s="54">
        <f>formulas!O1407</f>
        <v>0</v>
      </c>
      <c r="B2567" s="33">
        <f t="shared" ca="1" si="174"/>
        <v>32</v>
      </c>
      <c r="C2567">
        <f t="shared" si="175"/>
        <v>486</v>
      </c>
      <c r="D2567">
        <f t="shared" ca="1" si="179"/>
        <v>-1.4999999999999999E-2</v>
      </c>
      <c r="E2567">
        <f t="shared" ca="1" si="176"/>
        <v>0</v>
      </c>
      <c r="F2567">
        <f t="shared" ca="1" si="177"/>
        <v>31</v>
      </c>
      <c r="G2567">
        <f t="shared" ca="1" si="178"/>
        <v>32</v>
      </c>
      <c r="M2567">
        <v>2111</v>
      </c>
      <c r="N2567">
        <v>42.164000000000001</v>
      </c>
    </row>
    <row r="2568" spans="1:14">
      <c r="A2568" s="54">
        <f>formulas!O1408</f>
        <v>0</v>
      </c>
      <c r="B2568" s="33">
        <f t="shared" ca="1" si="174"/>
        <v>32</v>
      </c>
      <c r="C2568">
        <f t="shared" si="175"/>
        <v>486</v>
      </c>
      <c r="D2568">
        <f t="shared" ca="1" si="179"/>
        <v>-1.4999999999999999E-2</v>
      </c>
      <c r="E2568">
        <f t="shared" ca="1" si="176"/>
        <v>0</v>
      </c>
      <c r="F2568">
        <f t="shared" ca="1" si="177"/>
        <v>31</v>
      </c>
      <c r="G2568">
        <f t="shared" ca="1" si="178"/>
        <v>32</v>
      </c>
      <c r="M2568">
        <v>2112</v>
      </c>
      <c r="N2568">
        <v>42.185000000000002</v>
      </c>
    </row>
    <row r="2569" spans="1:14">
      <c r="A2569" s="54">
        <f>formulas!O1409</f>
        <v>0</v>
      </c>
      <c r="B2569" s="33">
        <f t="shared" ca="1" si="174"/>
        <v>32</v>
      </c>
      <c r="C2569">
        <f t="shared" si="175"/>
        <v>486</v>
      </c>
      <c r="D2569">
        <f t="shared" ca="1" si="179"/>
        <v>-1.4999999999999999E-2</v>
      </c>
      <c r="E2569">
        <f t="shared" ca="1" si="176"/>
        <v>0</v>
      </c>
      <c r="F2569">
        <f t="shared" ca="1" si="177"/>
        <v>31</v>
      </c>
      <c r="G2569">
        <f t="shared" ca="1" si="178"/>
        <v>32</v>
      </c>
      <c r="M2569">
        <v>2113</v>
      </c>
      <c r="N2569">
        <v>42.206000000000003</v>
      </c>
    </row>
    <row r="2570" spans="1:14">
      <c r="A2570" s="54">
        <f>formulas!O1410</f>
        <v>0</v>
      </c>
      <c r="B2570" s="33">
        <f t="shared" ca="1" si="174"/>
        <v>32</v>
      </c>
      <c r="C2570">
        <f t="shared" si="175"/>
        <v>486</v>
      </c>
      <c r="D2570">
        <f t="shared" ca="1" si="179"/>
        <v>-1.4999999999999999E-2</v>
      </c>
      <c r="E2570">
        <f t="shared" ca="1" si="176"/>
        <v>0</v>
      </c>
      <c r="F2570">
        <f t="shared" ca="1" si="177"/>
        <v>31</v>
      </c>
      <c r="G2570">
        <f t="shared" ca="1" si="178"/>
        <v>32</v>
      </c>
      <c r="M2570">
        <v>2114</v>
      </c>
      <c r="N2570">
        <v>42.226999999999997</v>
      </c>
    </row>
    <row r="2571" spans="1:14">
      <c r="A2571" s="54">
        <f>formulas!O1411</f>
        <v>0</v>
      </c>
      <c r="B2571" s="33">
        <f t="shared" ca="1" si="174"/>
        <v>32</v>
      </c>
      <c r="C2571">
        <f t="shared" si="175"/>
        <v>486</v>
      </c>
      <c r="D2571">
        <f t="shared" ca="1" si="179"/>
        <v>-1.4999999999999999E-2</v>
      </c>
      <c r="E2571">
        <f t="shared" ca="1" si="176"/>
        <v>0</v>
      </c>
      <c r="F2571">
        <f t="shared" ca="1" si="177"/>
        <v>31</v>
      </c>
      <c r="G2571">
        <f t="shared" ca="1" si="178"/>
        <v>32</v>
      </c>
      <c r="M2571">
        <v>2115</v>
      </c>
      <c r="N2571">
        <v>42.247999999999998</v>
      </c>
    </row>
    <row r="2572" spans="1:14">
      <c r="A2572" s="54">
        <f>formulas!O1412</f>
        <v>0</v>
      </c>
      <c r="B2572" s="33">
        <f t="shared" ca="1" si="174"/>
        <v>32</v>
      </c>
      <c r="C2572">
        <f t="shared" si="175"/>
        <v>486</v>
      </c>
      <c r="D2572">
        <f t="shared" ca="1" si="179"/>
        <v>-1.4999999999999999E-2</v>
      </c>
      <c r="E2572">
        <f t="shared" ca="1" si="176"/>
        <v>0</v>
      </c>
      <c r="F2572">
        <f t="shared" ca="1" si="177"/>
        <v>31</v>
      </c>
      <c r="G2572">
        <f t="shared" ca="1" si="178"/>
        <v>32</v>
      </c>
      <c r="M2572">
        <v>2116</v>
      </c>
      <c r="N2572">
        <v>42.268999999999998</v>
      </c>
    </row>
    <row r="2573" spans="1:14">
      <c r="A2573" s="54">
        <f>formulas!O1413</f>
        <v>0</v>
      </c>
      <c r="B2573" s="33">
        <f t="shared" ca="1" si="174"/>
        <v>32</v>
      </c>
      <c r="C2573">
        <f t="shared" si="175"/>
        <v>486</v>
      </c>
      <c r="D2573">
        <f t="shared" ca="1" si="179"/>
        <v>-1.4999999999999999E-2</v>
      </c>
      <c r="E2573">
        <f t="shared" ca="1" si="176"/>
        <v>0</v>
      </c>
      <c r="F2573">
        <f t="shared" ca="1" si="177"/>
        <v>31</v>
      </c>
      <c r="G2573">
        <f t="shared" ca="1" si="178"/>
        <v>32</v>
      </c>
      <c r="M2573">
        <v>2117</v>
      </c>
      <c r="N2573">
        <v>42.289000000000001</v>
      </c>
    </row>
    <row r="2574" spans="1:14">
      <c r="A2574" s="54">
        <f>formulas!O1414</f>
        <v>0</v>
      </c>
      <c r="B2574" s="33">
        <f t="shared" ca="1" si="174"/>
        <v>32</v>
      </c>
      <c r="C2574">
        <f t="shared" si="175"/>
        <v>486</v>
      </c>
      <c r="D2574">
        <f t="shared" ca="1" si="179"/>
        <v>-1.4999999999999999E-2</v>
      </c>
      <c r="E2574">
        <f t="shared" ca="1" si="176"/>
        <v>0</v>
      </c>
      <c r="F2574">
        <f t="shared" ca="1" si="177"/>
        <v>31</v>
      </c>
      <c r="G2574">
        <f t="shared" ca="1" si="178"/>
        <v>32</v>
      </c>
      <c r="M2574">
        <v>2118</v>
      </c>
      <c r="N2574">
        <v>42.31</v>
      </c>
    </row>
    <row r="2575" spans="1:14">
      <c r="A2575" s="54">
        <f>formulas!O1415</f>
        <v>0</v>
      </c>
      <c r="B2575" s="33">
        <f t="shared" ca="1" si="174"/>
        <v>32</v>
      </c>
      <c r="C2575">
        <f t="shared" si="175"/>
        <v>486</v>
      </c>
      <c r="D2575">
        <f t="shared" ca="1" si="179"/>
        <v>-1.4999999999999999E-2</v>
      </c>
      <c r="E2575">
        <f t="shared" ca="1" si="176"/>
        <v>0</v>
      </c>
      <c r="F2575">
        <f t="shared" ca="1" si="177"/>
        <v>31</v>
      </c>
      <c r="G2575">
        <f t="shared" ca="1" si="178"/>
        <v>32</v>
      </c>
      <c r="M2575">
        <v>2119</v>
      </c>
      <c r="N2575">
        <v>42.331000000000003</v>
      </c>
    </row>
    <row r="2576" spans="1:14">
      <c r="A2576" s="54">
        <f>formulas!O1416</f>
        <v>0</v>
      </c>
      <c r="B2576" s="33">
        <f t="shared" ca="1" si="174"/>
        <v>32</v>
      </c>
      <c r="C2576">
        <f t="shared" si="175"/>
        <v>486</v>
      </c>
      <c r="D2576">
        <f t="shared" ca="1" si="179"/>
        <v>-1.4999999999999999E-2</v>
      </c>
      <c r="E2576">
        <f t="shared" ca="1" si="176"/>
        <v>0</v>
      </c>
      <c r="F2576">
        <f t="shared" ca="1" si="177"/>
        <v>31</v>
      </c>
      <c r="G2576">
        <f t="shared" ca="1" si="178"/>
        <v>32</v>
      </c>
      <c r="M2576">
        <v>2120</v>
      </c>
      <c r="N2576">
        <v>42.351999999999997</v>
      </c>
    </row>
    <row r="2577" spans="1:14">
      <c r="A2577" s="54">
        <f>formulas!O1417</f>
        <v>0</v>
      </c>
      <c r="B2577" s="33">
        <f t="shared" ca="1" si="174"/>
        <v>32</v>
      </c>
      <c r="C2577">
        <f t="shared" si="175"/>
        <v>486</v>
      </c>
      <c r="D2577">
        <f t="shared" ca="1" si="179"/>
        <v>-1.4999999999999999E-2</v>
      </c>
      <c r="E2577">
        <f t="shared" ca="1" si="176"/>
        <v>0</v>
      </c>
      <c r="F2577">
        <f t="shared" ca="1" si="177"/>
        <v>31</v>
      </c>
      <c r="G2577">
        <f t="shared" ca="1" si="178"/>
        <v>32</v>
      </c>
      <c r="M2577">
        <v>2121</v>
      </c>
      <c r="N2577">
        <v>42.372999999999998</v>
      </c>
    </row>
    <row r="2578" spans="1:14">
      <c r="A2578" s="54">
        <f>formulas!O1418</f>
        <v>0</v>
      </c>
      <c r="B2578" s="33">
        <f t="shared" ca="1" si="174"/>
        <v>32</v>
      </c>
      <c r="C2578">
        <f t="shared" si="175"/>
        <v>486</v>
      </c>
      <c r="D2578">
        <f t="shared" ca="1" si="179"/>
        <v>-1.4999999999999999E-2</v>
      </c>
      <c r="E2578">
        <f t="shared" ca="1" si="176"/>
        <v>0</v>
      </c>
      <c r="F2578">
        <f t="shared" ca="1" si="177"/>
        <v>31</v>
      </c>
      <c r="G2578">
        <f t="shared" ca="1" si="178"/>
        <v>32</v>
      </c>
      <c r="M2578">
        <v>2122</v>
      </c>
      <c r="N2578">
        <v>42.393999999999998</v>
      </c>
    </row>
    <row r="2579" spans="1:14">
      <c r="A2579" s="54">
        <f>formulas!O1419</f>
        <v>0</v>
      </c>
      <c r="B2579" s="33">
        <f t="shared" ca="1" si="174"/>
        <v>32</v>
      </c>
      <c r="C2579">
        <f t="shared" si="175"/>
        <v>486</v>
      </c>
      <c r="D2579">
        <f t="shared" ca="1" si="179"/>
        <v>-1.4999999999999999E-2</v>
      </c>
      <c r="E2579">
        <f t="shared" ca="1" si="176"/>
        <v>0</v>
      </c>
      <c r="F2579">
        <f t="shared" ca="1" si="177"/>
        <v>31</v>
      </c>
      <c r="G2579">
        <f t="shared" ca="1" si="178"/>
        <v>32</v>
      </c>
      <c r="M2579">
        <v>2123</v>
      </c>
      <c r="N2579">
        <v>42.414999999999999</v>
      </c>
    </row>
    <row r="2580" spans="1:14">
      <c r="A2580" s="54">
        <f>formulas!O1420</f>
        <v>0</v>
      </c>
      <c r="B2580" s="33">
        <f t="shared" ca="1" si="174"/>
        <v>32</v>
      </c>
      <c r="C2580">
        <f t="shared" si="175"/>
        <v>486</v>
      </c>
      <c r="D2580">
        <f t="shared" ca="1" si="179"/>
        <v>-1.4999999999999999E-2</v>
      </c>
      <c r="E2580">
        <f t="shared" ca="1" si="176"/>
        <v>0</v>
      </c>
      <c r="F2580">
        <f t="shared" ca="1" si="177"/>
        <v>31</v>
      </c>
      <c r="G2580">
        <f t="shared" ca="1" si="178"/>
        <v>32</v>
      </c>
      <c r="M2580">
        <v>2124</v>
      </c>
      <c r="N2580">
        <v>42.435000000000002</v>
      </c>
    </row>
    <row r="2581" spans="1:14">
      <c r="A2581" s="54">
        <f>formulas!O1421</f>
        <v>0</v>
      </c>
      <c r="B2581" s="33">
        <f t="shared" ref="B2581:B2644" ca="1" si="180">(A2581-D2581)/(E2581-D2581)*(G2581-F2581)+F2581</f>
        <v>32</v>
      </c>
      <c r="C2581">
        <f t="shared" ref="C2581:C2644" si="181">COUNTIF($N$2:$N$25400,"&lt;"&amp;A2581)</f>
        <v>486</v>
      </c>
      <c r="D2581">
        <f t="shared" ca="1" si="179"/>
        <v>-1.4999999999999999E-2</v>
      </c>
      <c r="E2581">
        <f t="shared" ref="E2581:E2644" ca="1" si="182">INDIRECT(ADDRESS(C2581+2,14))</f>
        <v>0</v>
      </c>
      <c r="F2581">
        <f t="shared" ref="F2581:F2644" ca="1" si="183">INDIRECT(ADDRESS(C2581+1,13))</f>
        <v>31</v>
      </c>
      <c r="G2581">
        <f t="shared" ref="G2581:G2644" ca="1" si="184">INDIRECT(ADDRESS(C2581+2,13))</f>
        <v>32</v>
      </c>
      <c r="M2581">
        <v>2125</v>
      </c>
      <c r="N2581">
        <v>42.456000000000003</v>
      </c>
    </row>
    <row r="2582" spans="1:14">
      <c r="A2582" s="54">
        <f>formulas!O1422</f>
        <v>0</v>
      </c>
      <c r="B2582" s="33">
        <f t="shared" ca="1" si="180"/>
        <v>32</v>
      </c>
      <c r="C2582">
        <f t="shared" si="181"/>
        <v>486</v>
      </c>
      <c r="D2582">
        <f t="shared" ca="1" si="179"/>
        <v>-1.4999999999999999E-2</v>
      </c>
      <c r="E2582">
        <f t="shared" ca="1" si="182"/>
        <v>0</v>
      </c>
      <c r="F2582">
        <f t="shared" ca="1" si="183"/>
        <v>31</v>
      </c>
      <c r="G2582">
        <f t="shared" ca="1" si="184"/>
        <v>32</v>
      </c>
      <c r="M2582">
        <v>2126</v>
      </c>
      <c r="N2582">
        <v>42.476999999999997</v>
      </c>
    </row>
    <row r="2583" spans="1:14">
      <c r="A2583" s="54">
        <f>formulas!O1423</f>
        <v>0</v>
      </c>
      <c r="B2583" s="33">
        <f t="shared" ca="1" si="180"/>
        <v>32</v>
      </c>
      <c r="C2583">
        <f t="shared" si="181"/>
        <v>486</v>
      </c>
      <c r="D2583">
        <f t="shared" ca="1" si="179"/>
        <v>-1.4999999999999999E-2</v>
      </c>
      <c r="E2583">
        <f t="shared" ca="1" si="182"/>
        <v>0</v>
      </c>
      <c r="F2583">
        <f t="shared" ca="1" si="183"/>
        <v>31</v>
      </c>
      <c r="G2583">
        <f t="shared" ca="1" si="184"/>
        <v>32</v>
      </c>
      <c r="M2583">
        <v>2127</v>
      </c>
      <c r="N2583">
        <v>42.497999999999998</v>
      </c>
    </row>
    <row r="2584" spans="1:14">
      <c r="A2584" s="54">
        <f>formulas!O1424</f>
        <v>0</v>
      </c>
      <c r="B2584" s="33">
        <f t="shared" ca="1" si="180"/>
        <v>32</v>
      </c>
      <c r="C2584">
        <f t="shared" si="181"/>
        <v>486</v>
      </c>
      <c r="D2584">
        <f t="shared" ca="1" si="179"/>
        <v>-1.4999999999999999E-2</v>
      </c>
      <c r="E2584">
        <f t="shared" ca="1" si="182"/>
        <v>0</v>
      </c>
      <c r="F2584">
        <f t="shared" ca="1" si="183"/>
        <v>31</v>
      </c>
      <c r="G2584">
        <f t="shared" ca="1" si="184"/>
        <v>32</v>
      </c>
      <c r="M2584">
        <v>2128</v>
      </c>
      <c r="N2584">
        <v>42.518999999999998</v>
      </c>
    </row>
    <row r="2585" spans="1:14">
      <c r="A2585" s="54">
        <f>formulas!O1425</f>
        <v>0</v>
      </c>
      <c r="B2585" s="33">
        <f t="shared" ca="1" si="180"/>
        <v>32</v>
      </c>
      <c r="C2585">
        <f t="shared" si="181"/>
        <v>486</v>
      </c>
      <c r="D2585">
        <f t="shared" ca="1" si="179"/>
        <v>-1.4999999999999999E-2</v>
      </c>
      <c r="E2585">
        <f t="shared" ca="1" si="182"/>
        <v>0</v>
      </c>
      <c r="F2585">
        <f t="shared" ca="1" si="183"/>
        <v>31</v>
      </c>
      <c r="G2585">
        <f t="shared" ca="1" si="184"/>
        <v>32</v>
      </c>
      <c r="M2585">
        <v>2129</v>
      </c>
      <c r="N2585">
        <v>42.54</v>
      </c>
    </row>
    <row r="2586" spans="1:14">
      <c r="A2586" s="54">
        <f>formulas!O1426</f>
        <v>0</v>
      </c>
      <c r="B2586" s="33">
        <f t="shared" ca="1" si="180"/>
        <v>32</v>
      </c>
      <c r="C2586">
        <f t="shared" si="181"/>
        <v>486</v>
      </c>
      <c r="D2586">
        <f t="shared" ca="1" si="179"/>
        <v>-1.4999999999999999E-2</v>
      </c>
      <c r="E2586">
        <f t="shared" ca="1" si="182"/>
        <v>0</v>
      </c>
      <c r="F2586">
        <f t="shared" ca="1" si="183"/>
        <v>31</v>
      </c>
      <c r="G2586">
        <f t="shared" ca="1" si="184"/>
        <v>32</v>
      </c>
      <c r="M2586">
        <v>2130</v>
      </c>
      <c r="N2586">
        <v>42.56</v>
      </c>
    </row>
    <row r="2587" spans="1:14">
      <c r="A2587" s="54">
        <f>formulas!O1427</f>
        <v>0</v>
      </c>
      <c r="B2587" s="33">
        <f t="shared" ca="1" si="180"/>
        <v>32</v>
      </c>
      <c r="C2587">
        <f t="shared" si="181"/>
        <v>486</v>
      </c>
      <c r="D2587">
        <f t="shared" ca="1" si="179"/>
        <v>-1.4999999999999999E-2</v>
      </c>
      <c r="E2587">
        <f t="shared" ca="1" si="182"/>
        <v>0</v>
      </c>
      <c r="F2587">
        <f t="shared" ca="1" si="183"/>
        <v>31</v>
      </c>
      <c r="G2587">
        <f t="shared" ca="1" si="184"/>
        <v>32</v>
      </c>
      <c r="M2587">
        <v>2131</v>
      </c>
      <c r="N2587">
        <v>42.581000000000003</v>
      </c>
    </row>
    <row r="2588" spans="1:14">
      <c r="A2588" s="54">
        <f>formulas!O1428</f>
        <v>0</v>
      </c>
      <c r="B2588" s="33">
        <f t="shared" ca="1" si="180"/>
        <v>32</v>
      </c>
      <c r="C2588">
        <f t="shared" si="181"/>
        <v>486</v>
      </c>
      <c r="D2588">
        <f t="shared" ca="1" si="179"/>
        <v>-1.4999999999999999E-2</v>
      </c>
      <c r="E2588">
        <f t="shared" ca="1" si="182"/>
        <v>0</v>
      </c>
      <c r="F2588">
        <f t="shared" ca="1" si="183"/>
        <v>31</v>
      </c>
      <c r="G2588">
        <f t="shared" ca="1" si="184"/>
        <v>32</v>
      </c>
      <c r="M2588">
        <v>2132</v>
      </c>
      <c r="N2588">
        <v>42.601999999999997</v>
      </c>
    </row>
    <row r="2589" spans="1:14">
      <c r="A2589" s="54">
        <f>formulas!O1429</f>
        <v>0</v>
      </c>
      <c r="B2589" s="33">
        <f t="shared" ca="1" si="180"/>
        <v>32</v>
      </c>
      <c r="C2589">
        <f t="shared" si="181"/>
        <v>486</v>
      </c>
      <c r="D2589">
        <f t="shared" ca="1" si="179"/>
        <v>-1.4999999999999999E-2</v>
      </c>
      <c r="E2589">
        <f t="shared" ca="1" si="182"/>
        <v>0</v>
      </c>
      <c r="F2589">
        <f t="shared" ca="1" si="183"/>
        <v>31</v>
      </c>
      <c r="G2589">
        <f t="shared" ca="1" si="184"/>
        <v>32</v>
      </c>
      <c r="M2589">
        <v>2133</v>
      </c>
      <c r="N2589">
        <v>42.622999999999998</v>
      </c>
    </row>
    <row r="2590" spans="1:14">
      <c r="A2590" s="54">
        <f>formulas!O1430</f>
        <v>0</v>
      </c>
      <c r="B2590" s="33">
        <f t="shared" ca="1" si="180"/>
        <v>32</v>
      </c>
      <c r="C2590">
        <f t="shared" si="181"/>
        <v>486</v>
      </c>
      <c r="D2590">
        <f t="shared" ca="1" si="179"/>
        <v>-1.4999999999999999E-2</v>
      </c>
      <c r="E2590">
        <f t="shared" ca="1" si="182"/>
        <v>0</v>
      </c>
      <c r="F2590">
        <f t="shared" ca="1" si="183"/>
        <v>31</v>
      </c>
      <c r="G2590">
        <f t="shared" ca="1" si="184"/>
        <v>32</v>
      </c>
      <c r="M2590">
        <v>2134</v>
      </c>
      <c r="N2590">
        <v>42.643999999999998</v>
      </c>
    </row>
    <row r="2591" spans="1:14">
      <c r="A2591" s="54">
        <f>formulas!O1431</f>
        <v>0</v>
      </c>
      <c r="B2591" s="33">
        <f t="shared" ca="1" si="180"/>
        <v>32</v>
      </c>
      <c r="C2591">
        <f t="shared" si="181"/>
        <v>486</v>
      </c>
      <c r="D2591">
        <f t="shared" ca="1" si="179"/>
        <v>-1.4999999999999999E-2</v>
      </c>
      <c r="E2591">
        <f t="shared" ca="1" si="182"/>
        <v>0</v>
      </c>
      <c r="F2591">
        <f t="shared" ca="1" si="183"/>
        <v>31</v>
      </c>
      <c r="G2591">
        <f t="shared" ca="1" si="184"/>
        <v>32</v>
      </c>
      <c r="M2591">
        <v>2135</v>
      </c>
      <c r="N2591">
        <v>42.664000000000001</v>
      </c>
    </row>
    <row r="2592" spans="1:14">
      <c r="A2592" s="54">
        <f>formulas!O1432</f>
        <v>0</v>
      </c>
      <c r="B2592" s="33">
        <f t="shared" ca="1" si="180"/>
        <v>32</v>
      </c>
      <c r="C2592">
        <f t="shared" si="181"/>
        <v>486</v>
      </c>
      <c r="D2592">
        <f t="shared" ca="1" si="179"/>
        <v>-1.4999999999999999E-2</v>
      </c>
      <c r="E2592">
        <f t="shared" ca="1" si="182"/>
        <v>0</v>
      </c>
      <c r="F2592">
        <f t="shared" ca="1" si="183"/>
        <v>31</v>
      </c>
      <c r="G2592">
        <f t="shared" ca="1" si="184"/>
        <v>32</v>
      </c>
      <c r="M2592">
        <v>2136</v>
      </c>
      <c r="N2592">
        <v>42.685000000000002</v>
      </c>
    </row>
    <row r="2593" spans="1:14">
      <c r="A2593" s="54">
        <f>formulas!O1433</f>
        <v>0</v>
      </c>
      <c r="B2593" s="33">
        <f t="shared" ca="1" si="180"/>
        <v>32</v>
      </c>
      <c r="C2593">
        <f t="shared" si="181"/>
        <v>486</v>
      </c>
      <c r="D2593">
        <f t="shared" ca="1" si="179"/>
        <v>-1.4999999999999999E-2</v>
      </c>
      <c r="E2593">
        <f t="shared" ca="1" si="182"/>
        <v>0</v>
      </c>
      <c r="F2593">
        <f t="shared" ca="1" si="183"/>
        <v>31</v>
      </c>
      <c r="G2593">
        <f t="shared" ca="1" si="184"/>
        <v>32</v>
      </c>
      <c r="M2593">
        <v>2137</v>
      </c>
      <c r="N2593">
        <v>42.706000000000003</v>
      </c>
    </row>
    <row r="2594" spans="1:14">
      <c r="A2594" s="54">
        <f>formulas!O1434</f>
        <v>0</v>
      </c>
      <c r="B2594" s="33">
        <f t="shared" ca="1" si="180"/>
        <v>32</v>
      </c>
      <c r="C2594">
        <f t="shared" si="181"/>
        <v>486</v>
      </c>
      <c r="D2594">
        <f t="shared" ca="1" si="179"/>
        <v>-1.4999999999999999E-2</v>
      </c>
      <c r="E2594">
        <f t="shared" ca="1" si="182"/>
        <v>0</v>
      </c>
      <c r="F2594">
        <f t="shared" ca="1" si="183"/>
        <v>31</v>
      </c>
      <c r="G2594">
        <f t="shared" ca="1" si="184"/>
        <v>32</v>
      </c>
      <c r="M2594">
        <v>2138</v>
      </c>
      <c r="N2594">
        <v>42.726999999999997</v>
      </c>
    </row>
    <row r="2595" spans="1:14">
      <c r="A2595" s="54">
        <f>formulas!O1435</f>
        <v>0</v>
      </c>
      <c r="B2595" s="33">
        <f t="shared" ca="1" si="180"/>
        <v>32</v>
      </c>
      <c r="C2595">
        <f t="shared" si="181"/>
        <v>486</v>
      </c>
      <c r="D2595">
        <f t="shared" ca="1" si="179"/>
        <v>-1.4999999999999999E-2</v>
      </c>
      <c r="E2595">
        <f t="shared" ca="1" si="182"/>
        <v>0</v>
      </c>
      <c r="F2595">
        <f t="shared" ca="1" si="183"/>
        <v>31</v>
      </c>
      <c r="G2595">
        <f t="shared" ca="1" si="184"/>
        <v>32</v>
      </c>
      <c r="M2595">
        <v>2139</v>
      </c>
      <c r="N2595">
        <v>42.747999999999998</v>
      </c>
    </row>
    <row r="2596" spans="1:14">
      <c r="A2596" s="54">
        <f>formulas!O1436</f>
        <v>0</v>
      </c>
      <c r="B2596" s="33">
        <f t="shared" ca="1" si="180"/>
        <v>32</v>
      </c>
      <c r="C2596">
        <f t="shared" si="181"/>
        <v>486</v>
      </c>
      <c r="D2596">
        <f t="shared" ca="1" si="179"/>
        <v>-1.4999999999999999E-2</v>
      </c>
      <c r="E2596">
        <f t="shared" ca="1" si="182"/>
        <v>0</v>
      </c>
      <c r="F2596">
        <f t="shared" ca="1" si="183"/>
        <v>31</v>
      </c>
      <c r="G2596">
        <f t="shared" ca="1" si="184"/>
        <v>32</v>
      </c>
      <c r="M2596">
        <v>2140</v>
      </c>
      <c r="N2596">
        <v>42.768000000000001</v>
      </c>
    </row>
    <row r="2597" spans="1:14">
      <c r="A2597" s="54">
        <f>formulas!O1437</f>
        <v>0</v>
      </c>
      <c r="B2597" s="33">
        <f t="shared" ca="1" si="180"/>
        <v>32</v>
      </c>
      <c r="C2597">
        <f t="shared" si="181"/>
        <v>486</v>
      </c>
      <c r="D2597">
        <f t="shared" ca="1" si="179"/>
        <v>-1.4999999999999999E-2</v>
      </c>
      <c r="E2597">
        <f t="shared" ca="1" si="182"/>
        <v>0</v>
      </c>
      <c r="F2597">
        <f t="shared" ca="1" si="183"/>
        <v>31</v>
      </c>
      <c r="G2597">
        <f t="shared" ca="1" si="184"/>
        <v>32</v>
      </c>
      <c r="M2597">
        <v>2141</v>
      </c>
      <c r="N2597">
        <v>42.789000000000001</v>
      </c>
    </row>
    <row r="2598" spans="1:14">
      <c r="A2598" s="54">
        <f>formulas!O1438</f>
        <v>0</v>
      </c>
      <c r="B2598" s="33">
        <f t="shared" ca="1" si="180"/>
        <v>32</v>
      </c>
      <c r="C2598">
        <f t="shared" si="181"/>
        <v>486</v>
      </c>
      <c r="D2598">
        <f t="shared" ca="1" si="179"/>
        <v>-1.4999999999999999E-2</v>
      </c>
      <c r="E2598">
        <f t="shared" ca="1" si="182"/>
        <v>0</v>
      </c>
      <c r="F2598">
        <f t="shared" ca="1" si="183"/>
        <v>31</v>
      </c>
      <c r="G2598">
        <f t="shared" ca="1" si="184"/>
        <v>32</v>
      </c>
      <c r="M2598">
        <v>2142</v>
      </c>
      <c r="N2598">
        <v>42.81</v>
      </c>
    </row>
    <row r="2599" spans="1:14">
      <c r="A2599" s="54">
        <f>formulas!O1439</f>
        <v>0</v>
      </c>
      <c r="B2599" s="33">
        <f t="shared" ca="1" si="180"/>
        <v>32</v>
      </c>
      <c r="C2599">
        <f t="shared" si="181"/>
        <v>486</v>
      </c>
      <c r="D2599">
        <f t="shared" ca="1" si="179"/>
        <v>-1.4999999999999999E-2</v>
      </c>
      <c r="E2599">
        <f t="shared" ca="1" si="182"/>
        <v>0</v>
      </c>
      <c r="F2599">
        <f t="shared" ca="1" si="183"/>
        <v>31</v>
      </c>
      <c r="G2599">
        <f t="shared" ca="1" si="184"/>
        <v>32</v>
      </c>
      <c r="M2599">
        <v>2143</v>
      </c>
      <c r="N2599">
        <v>42.831000000000003</v>
      </c>
    </row>
    <row r="2600" spans="1:14">
      <c r="A2600" s="54">
        <f>formulas!O1440</f>
        <v>0</v>
      </c>
      <c r="B2600" s="33">
        <f t="shared" ca="1" si="180"/>
        <v>32</v>
      </c>
      <c r="C2600">
        <f t="shared" si="181"/>
        <v>486</v>
      </c>
      <c r="D2600">
        <f t="shared" ca="1" si="179"/>
        <v>-1.4999999999999999E-2</v>
      </c>
      <c r="E2600">
        <f t="shared" ca="1" si="182"/>
        <v>0</v>
      </c>
      <c r="F2600">
        <f t="shared" ca="1" si="183"/>
        <v>31</v>
      </c>
      <c r="G2600">
        <f t="shared" ca="1" si="184"/>
        <v>32</v>
      </c>
      <c r="M2600">
        <v>2144</v>
      </c>
      <c r="N2600">
        <v>42.851999999999997</v>
      </c>
    </row>
    <row r="2601" spans="1:14">
      <c r="A2601" s="54">
        <f>formulas!O1441</f>
        <v>0</v>
      </c>
      <c r="B2601" s="33">
        <f t="shared" ca="1" si="180"/>
        <v>32</v>
      </c>
      <c r="C2601">
        <f t="shared" si="181"/>
        <v>486</v>
      </c>
      <c r="D2601">
        <f t="shared" ca="1" si="179"/>
        <v>-1.4999999999999999E-2</v>
      </c>
      <c r="E2601">
        <f t="shared" ca="1" si="182"/>
        <v>0</v>
      </c>
      <c r="F2601">
        <f t="shared" ca="1" si="183"/>
        <v>31</v>
      </c>
      <c r="G2601">
        <f t="shared" ca="1" si="184"/>
        <v>32</v>
      </c>
      <c r="M2601">
        <v>2145</v>
      </c>
      <c r="N2601">
        <v>42.872</v>
      </c>
    </row>
    <row r="2602" spans="1:14">
      <c r="A2602" s="54">
        <f>formulas!O1442</f>
        <v>0</v>
      </c>
      <c r="B2602" s="33">
        <f t="shared" ca="1" si="180"/>
        <v>32</v>
      </c>
      <c r="C2602">
        <f t="shared" si="181"/>
        <v>486</v>
      </c>
      <c r="D2602">
        <f t="shared" ca="1" si="179"/>
        <v>-1.4999999999999999E-2</v>
      </c>
      <c r="E2602">
        <f t="shared" ca="1" si="182"/>
        <v>0</v>
      </c>
      <c r="F2602">
        <f t="shared" ca="1" si="183"/>
        <v>31</v>
      </c>
      <c r="G2602">
        <f t="shared" ca="1" si="184"/>
        <v>32</v>
      </c>
      <c r="M2602">
        <v>2146</v>
      </c>
      <c r="N2602">
        <v>42.893000000000001</v>
      </c>
    </row>
    <row r="2603" spans="1:14">
      <c r="A2603" s="54">
        <f>formulas!O1443</f>
        <v>0</v>
      </c>
      <c r="B2603" s="33">
        <f t="shared" ca="1" si="180"/>
        <v>32</v>
      </c>
      <c r="C2603">
        <f t="shared" si="181"/>
        <v>486</v>
      </c>
      <c r="D2603">
        <f t="shared" ca="1" si="179"/>
        <v>-1.4999999999999999E-2</v>
      </c>
      <c r="E2603">
        <f t="shared" ca="1" si="182"/>
        <v>0</v>
      </c>
      <c r="F2603">
        <f t="shared" ca="1" si="183"/>
        <v>31</v>
      </c>
      <c r="G2603">
        <f t="shared" ca="1" si="184"/>
        <v>32</v>
      </c>
      <c r="M2603">
        <v>2147</v>
      </c>
      <c r="N2603">
        <v>42.914000000000001</v>
      </c>
    </row>
    <row r="2604" spans="1:14">
      <c r="A2604" s="54">
        <f>formulas!O1444</f>
        <v>0</v>
      </c>
      <c r="B2604" s="33">
        <f t="shared" ca="1" si="180"/>
        <v>32</v>
      </c>
      <c r="C2604">
        <f t="shared" si="181"/>
        <v>486</v>
      </c>
      <c r="D2604">
        <f t="shared" ca="1" si="179"/>
        <v>-1.4999999999999999E-2</v>
      </c>
      <c r="E2604">
        <f t="shared" ca="1" si="182"/>
        <v>0</v>
      </c>
      <c r="F2604">
        <f t="shared" ca="1" si="183"/>
        <v>31</v>
      </c>
      <c r="G2604">
        <f t="shared" ca="1" si="184"/>
        <v>32</v>
      </c>
      <c r="M2604">
        <v>2148</v>
      </c>
      <c r="N2604">
        <v>42.935000000000002</v>
      </c>
    </row>
    <row r="2605" spans="1:14">
      <c r="A2605" s="54">
        <f>formulas!O1445</f>
        <v>0</v>
      </c>
      <c r="B2605" s="33">
        <f t="shared" ca="1" si="180"/>
        <v>32</v>
      </c>
      <c r="C2605">
        <f t="shared" si="181"/>
        <v>486</v>
      </c>
      <c r="D2605">
        <f t="shared" ca="1" si="179"/>
        <v>-1.4999999999999999E-2</v>
      </c>
      <c r="E2605">
        <f t="shared" ca="1" si="182"/>
        <v>0</v>
      </c>
      <c r="F2605">
        <f t="shared" ca="1" si="183"/>
        <v>31</v>
      </c>
      <c r="G2605">
        <f t="shared" ca="1" si="184"/>
        <v>32</v>
      </c>
      <c r="M2605">
        <v>2149</v>
      </c>
      <c r="N2605">
        <v>42.956000000000003</v>
      </c>
    </row>
    <row r="2606" spans="1:14">
      <c r="A2606" s="54">
        <f>formulas!O1446</f>
        <v>0</v>
      </c>
      <c r="B2606" s="33">
        <f t="shared" ca="1" si="180"/>
        <v>32</v>
      </c>
      <c r="C2606">
        <f t="shared" si="181"/>
        <v>486</v>
      </c>
      <c r="D2606">
        <f t="shared" ca="1" si="179"/>
        <v>-1.4999999999999999E-2</v>
      </c>
      <c r="E2606">
        <f t="shared" ca="1" si="182"/>
        <v>0</v>
      </c>
      <c r="F2606">
        <f t="shared" ca="1" si="183"/>
        <v>31</v>
      </c>
      <c r="G2606">
        <f t="shared" ca="1" si="184"/>
        <v>32</v>
      </c>
      <c r="M2606">
        <v>2150</v>
      </c>
      <c r="N2606">
        <v>42.975999999999999</v>
      </c>
    </row>
    <row r="2607" spans="1:14">
      <c r="A2607" s="54">
        <f>formulas!O1447</f>
        <v>0</v>
      </c>
      <c r="B2607" s="33">
        <f t="shared" ca="1" si="180"/>
        <v>32</v>
      </c>
      <c r="C2607">
        <f t="shared" si="181"/>
        <v>486</v>
      </c>
      <c r="D2607">
        <f t="shared" ca="1" si="179"/>
        <v>-1.4999999999999999E-2</v>
      </c>
      <c r="E2607">
        <f t="shared" ca="1" si="182"/>
        <v>0</v>
      </c>
      <c r="F2607">
        <f t="shared" ca="1" si="183"/>
        <v>31</v>
      </c>
      <c r="G2607">
        <f t="shared" ca="1" si="184"/>
        <v>32</v>
      </c>
      <c r="M2607">
        <v>2151</v>
      </c>
      <c r="N2607">
        <v>42.997</v>
      </c>
    </row>
    <row r="2608" spans="1:14">
      <c r="A2608" s="54">
        <f>formulas!O1448</f>
        <v>0</v>
      </c>
      <c r="B2608" s="33">
        <f t="shared" ca="1" si="180"/>
        <v>32</v>
      </c>
      <c r="C2608">
        <f t="shared" si="181"/>
        <v>486</v>
      </c>
      <c r="D2608">
        <f t="shared" ca="1" si="179"/>
        <v>-1.4999999999999999E-2</v>
      </c>
      <c r="E2608">
        <f t="shared" ca="1" si="182"/>
        <v>0</v>
      </c>
      <c r="F2608">
        <f t="shared" ca="1" si="183"/>
        <v>31</v>
      </c>
      <c r="G2608">
        <f t="shared" ca="1" si="184"/>
        <v>32</v>
      </c>
      <c r="M2608">
        <v>2152</v>
      </c>
      <c r="N2608">
        <v>43.018000000000001</v>
      </c>
    </row>
    <row r="2609" spans="1:14">
      <c r="A2609" s="54">
        <f>formulas!O1449</f>
        <v>0</v>
      </c>
      <c r="B2609" s="33">
        <f t="shared" ca="1" si="180"/>
        <v>32</v>
      </c>
      <c r="C2609">
        <f t="shared" si="181"/>
        <v>486</v>
      </c>
      <c r="D2609">
        <f t="shared" ref="D2609:D2672" ca="1" si="185">INDIRECT(ADDRESS(C2609+1,14))</f>
        <v>-1.4999999999999999E-2</v>
      </c>
      <c r="E2609">
        <f t="shared" ca="1" si="182"/>
        <v>0</v>
      </c>
      <c r="F2609">
        <f t="shared" ca="1" si="183"/>
        <v>31</v>
      </c>
      <c r="G2609">
        <f t="shared" ca="1" si="184"/>
        <v>32</v>
      </c>
      <c r="M2609">
        <v>2153</v>
      </c>
      <c r="N2609">
        <v>43.039000000000001</v>
      </c>
    </row>
    <row r="2610" spans="1:14">
      <c r="A2610" s="54">
        <f>formulas!O1450</f>
        <v>0</v>
      </c>
      <c r="B2610" s="33">
        <f t="shared" ca="1" si="180"/>
        <v>32</v>
      </c>
      <c r="C2610">
        <f t="shared" si="181"/>
        <v>486</v>
      </c>
      <c r="D2610">
        <f t="shared" ca="1" si="185"/>
        <v>-1.4999999999999999E-2</v>
      </c>
      <c r="E2610">
        <f t="shared" ca="1" si="182"/>
        <v>0</v>
      </c>
      <c r="F2610">
        <f t="shared" ca="1" si="183"/>
        <v>31</v>
      </c>
      <c r="G2610">
        <f t="shared" ca="1" si="184"/>
        <v>32</v>
      </c>
      <c r="M2610">
        <v>2154</v>
      </c>
      <c r="N2610">
        <v>43.058999999999997</v>
      </c>
    </row>
    <row r="2611" spans="1:14">
      <c r="A2611" s="54">
        <f>formulas!O1451</f>
        <v>0</v>
      </c>
      <c r="B2611" s="33">
        <f t="shared" ca="1" si="180"/>
        <v>32</v>
      </c>
      <c r="C2611">
        <f t="shared" si="181"/>
        <v>486</v>
      </c>
      <c r="D2611">
        <f t="shared" ca="1" si="185"/>
        <v>-1.4999999999999999E-2</v>
      </c>
      <c r="E2611">
        <f t="shared" ca="1" si="182"/>
        <v>0</v>
      </c>
      <c r="F2611">
        <f t="shared" ca="1" si="183"/>
        <v>31</v>
      </c>
      <c r="G2611">
        <f t="shared" ca="1" si="184"/>
        <v>32</v>
      </c>
      <c r="M2611">
        <v>2155</v>
      </c>
      <c r="N2611">
        <v>43.08</v>
      </c>
    </row>
    <row r="2612" spans="1:14">
      <c r="A2612" s="54">
        <f>formulas!O1452</f>
        <v>0</v>
      </c>
      <c r="B2612" s="33">
        <f t="shared" ca="1" si="180"/>
        <v>32</v>
      </c>
      <c r="C2612">
        <f t="shared" si="181"/>
        <v>486</v>
      </c>
      <c r="D2612">
        <f t="shared" ca="1" si="185"/>
        <v>-1.4999999999999999E-2</v>
      </c>
      <c r="E2612">
        <f t="shared" ca="1" si="182"/>
        <v>0</v>
      </c>
      <c r="F2612">
        <f t="shared" ca="1" si="183"/>
        <v>31</v>
      </c>
      <c r="G2612">
        <f t="shared" ca="1" si="184"/>
        <v>32</v>
      </c>
      <c r="M2612">
        <v>2156</v>
      </c>
      <c r="N2612">
        <v>43.100999999999999</v>
      </c>
    </row>
    <row r="2613" spans="1:14">
      <c r="A2613" s="54">
        <f>formulas!O1453</f>
        <v>0</v>
      </c>
      <c r="B2613" s="33">
        <f t="shared" ca="1" si="180"/>
        <v>32</v>
      </c>
      <c r="C2613">
        <f t="shared" si="181"/>
        <v>486</v>
      </c>
      <c r="D2613">
        <f t="shared" ca="1" si="185"/>
        <v>-1.4999999999999999E-2</v>
      </c>
      <c r="E2613">
        <f t="shared" ca="1" si="182"/>
        <v>0</v>
      </c>
      <c r="F2613">
        <f t="shared" ca="1" si="183"/>
        <v>31</v>
      </c>
      <c r="G2613">
        <f t="shared" ca="1" si="184"/>
        <v>32</v>
      </c>
      <c r="M2613">
        <v>2157</v>
      </c>
      <c r="N2613">
        <v>43.122</v>
      </c>
    </row>
    <row r="2614" spans="1:14">
      <c r="A2614" s="54">
        <f>formulas!O1454</f>
        <v>0</v>
      </c>
      <c r="B2614" s="33">
        <f t="shared" ca="1" si="180"/>
        <v>32</v>
      </c>
      <c r="C2614">
        <f t="shared" si="181"/>
        <v>486</v>
      </c>
      <c r="D2614">
        <f t="shared" ca="1" si="185"/>
        <v>-1.4999999999999999E-2</v>
      </c>
      <c r="E2614">
        <f t="shared" ca="1" si="182"/>
        <v>0</v>
      </c>
      <c r="F2614">
        <f t="shared" ca="1" si="183"/>
        <v>31</v>
      </c>
      <c r="G2614">
        <f t="shared" ca="1" si="184"/>
        <v>32</v>
      </c>
      <c r="M2614">
        <v>2158</v>
      </c>
      <c r="N2614">
        <v>43.142000000000003</v>
      </c>
    </row>
    <row r="2615" spans="1:14">
      <c r="A2615" s="54">
        <f>formulas!O1455</f>
        <v>0</v>
      </c>
      <c r="B2615" s="33">
        <f t="shared" ca="1" si="180"/>
        <v>32</v>
      </c>
      <c r="C2615">
        <f t="shared" si="181"/>
        <v>486</v>
      </c>
      <c r="D2615">
        <f t="shared" ca="1" si="185"/>
        <v>-1.4999999999999999E-2</v>
      </c>
      <c r="E2615">
        <f t="shared" ca="1" si="182"/>
        <v>0</v>
      </c>
      <c r="F2615">
        <f t="shared" ca="1" si="183"/>
        <v>31</v>
      </c>
      <c r="G2615">
        <f t="shared" ca="1" si="184"/>
        <v>32</v>
      </c>
      <c r="M2615">
        <v>2159</v>
      </c>
      <c r="N2615">
        <v>43.162999999999997</v>
      </c>
    </row>
    <row r="2616" spans="1:14">
      <c r="A2616" s="54">
        <f>formulas!O1456</f>
        <v>0</v>
      </c>
      <c r="B2616" s="33">
        <f t="shared" ca="1" si="180"/>
        <v>32</v>
      </c>
      <c r="C2616">
        <f t="shared" si="181"/>
        <v>486</v>
      </c>
      <c r="D2616">
        <f t="shared" ca="1" si="185"/>
        <v>-1.4999999999999999E-2</v>
      </c>
      <c r="E2616">
        <f t="shared" ca="1" si="182"/>
        <v>0</v>
      </c>
      <c r="F2616">
        <f t="shared" ca="1" si="183"/>
        <v>31</v>
      </c>
      <c r="G2616">
        <f t="shared" ca="1" si="184"/>
        <v>32</v>
      </c>
      <c r="M2616">
        <v>2160</v>
      </c>
      <c r="N2616">
        <v>43.183999999999997</v>
      </c>
    </row>
    <row r="2617" spans="1:14">
      <c r="A2617" s="54">
        <f>formulas!O1457</f>
        <v>0</v>
      </c>
      <c r="B2617" s="33">
        <f t="shared" ca="1" si="180"/>
        <v>32</v>
      </c>
      <c r="C2617">
        <f t="shared" si="181"/>
        <v>486</v>
      </c>
      <c r="D2617">
        <f t="shared" ca="1" si="185"/>
        <v>-1.4999999999999999E-2</v>
      </c>
      <c r="E2617">
        <f t="shared" ca="1" si="182"/>
        <v>0</v>
      </c>
      <c r="F2617">
        <f t="shared" ca="1" si="183"/>
        <v>31</v>
      </c>
      <c r="G2617">
        <f t="shared" ca="1" si="184"/>
        <v>32</v>
      </c>
      <c r="M2617">
        <v>2161</v>
      </c>
      <c r="N2617">
        <v>43.204999999999998</v>
      </c>
    </row>
    <row r="2618" spans="1:14">
      <c r="A2618" s="54">
        <f>formulas!O1458</f>
        <v>0</v>
      </c>
      <c r="B2618" s="33">
        <f t="shared" ca="1" si="180"/>
        <v>32</v>
      </c>
      <c r="C2618">
        <f t="shared" si="181"/>
        <v>486</v>
      </c>
      <c r="D2618">
        <f t="shared" ca="1" si="185"/>
        <v>-1.4999999999999999E-2</v>
      </c>
      <c r="E2618">
        <f t="shared" ca="1" si="182"/>
        <v>0</v>
      </c>
      <c r="F2618">
        <f t="shared" ca="1" si="183"/>
        <v>31</v>
      </c>
      <c r="G2618">
        <f t="shared" ca="1" si="184"/>
        <v>32</v>
      </c>
      <c r="M2618">
        <v>2162</v>
      </c>
      <c r="N2618">
        <v>43.225000000000001</v>
      </c>
    </row>
    <row r="2619" spans="1:14">
      <c r="A2619" s="54">
        <f>formulas!O1459</f>
        <v>0</v>
      </c>
      <c r="B2619" s="33">
        <f t="shared" ca="1" si="180"/>
        <v>32</v>
      </c>
      <c r="C2619">
        <f t="shared" si="181"/>
        <v>486</v>
      </c>
      <c r="D2619">
        <f t="shared" ca="1" si="185"/>
        <v>-1.4999999999999999E-2</v>
      </c>
      <c r="E2619">
        <f t="shared" ca="1" si="182"/>
        <v>0</v>
      </c>
      <c r="F2619">
        <f t="shared" ca="1" si="183"/>
        <v>31</v>
      </c>
      <c r="G2619">
        <f t="shared" ca="1" si="184"/>
        <v>32</v>
      </c>
      <c r="M2619">
        <v>2163</v>
      </c>
      <c r="N2619">
        <v>43.246000000000002</v>
      </c>
    </row>
    <row r="2620" spans="1:14">
      <c r="A2620" s="54">
        <f>formulas!O1460</f>
        <v>0</v>
      </c>
      <c r="B2620" s="33">
        <f t="shared" ca="1" si="180"/>
        <v>32</v>
      </c>
      <c r="C2620">
        <f t="shared" si="181"/>
        <v>486</v>
      </c>
      <c r="D2620">
        <f t="shared" ca="1" si="185"/>
        <v>-1.4999999999999999E-2</v>
      </c>
      <c r="E2620">
        <f t="shared" ca="1" si="182"/>
        <v>0</v>
      </c>
      <c r="F2620">
        <f t="shared" ca="1" si="183"/>
        <v>31</v>
      </c>
      <c r="G2620">
        <f t="shared" ca="1" si="184"/>
        <v>32</v>
      </c>
      <c r="M2620">
        <v>2164</v>
      </c>
      <c r="N2620">
        <v>43.267000000000003</v>
      </c>
    </row>
    <row r="2621" spans="1:14">
      <c r="A2621" s="54">
        <f>formulas!O1461</f>
        <v>0</v>
      </c>
      <c r="B2621" s="33">
        <f t="shared" ca="1" si="180"/>
        <v>32</v>
      </c>
      <c r="C2621">
        <f t="shared" si="181"/>
        <v>486</v>
      </c>
      <c r="D2621">
        <f t="shared" ca="1" si="185"/>
        <v>-1.4999999999999999E-2</v>
      </c>
      <c r="E2621">
        <f t="shared" ca="1" si="182"/>
        <v>0</v>
      </c>
      <c r="F2621">
        <f t="shared" ca="1" si="183"/>
        <v>31</v>
      </c>
      <c r="G2621">
        <f t="shared" ca="1" si="184"/>
        <v>32</v>
      </c>
      <c r="M2621">
        <v>2165</v>
      </c>
      <c r="N2621">
        <v>43.287999999999997</v>
      </c>
    </row>
    <row r="2622" spans="1:14">
      <c r="A2622" s="54">
        <f>formulas!O1462</f>
        <v>0</v>
      </c>
      <c r="B2622" s="33">
        <f t="shared" ca="1" si="180"/>
        <v>32</v>
      </c>
      <c r="C2622">
        <f t="shared" si="181"/>
        <v>486</v>
      </c>
      <c r="D2622">
        <f t="shared" ca="1" si="185"/>
        <v>-1.4999999999999999E-2</v>
      </c>
      <c r="E2622">
        <f t="shared" ca="1" si="182"/>
        <v>0</v>
      </c>
      <c r="F2622">
        <f t="shared" ca="1" si="183"/>
        <v>31</v>
      </c>
      <c r="G2622">
        <f t="shared" ca="1" si="184"/>
        <v>32</v>
      </c>
      <c r="M2622">
        <v>2166</v>
      </c>
      <c r="N2622">
        <v>43.308</v>
      </c>
    </row>
    <row r="2623" spans="1:14">
      <c r="A2623" s="54">
        <f>formulas!O1463</f>
        <v>0</v>
      </c>
      <c r="B2623" s="33">
        <f t="shared" ca="1" si="180"/>
        <v>32</v>
      </c>
      <c r="C2623">
        <f t="shared" si="181"/>
        <v>486</v>
      </c>
      <c r="D2623">
        <f t="shared" ca="1" si="185"/>
        <v>-1.4999999999999999E-2</v>
      </c>
      <c r="E2623">
        <f t="shared" ca="1" si="182"/>
        <v>0</v>
      </c>
      <c r="F2623">
        <f t="shared" ca="1" si="183"/>
        <v>31</v>
      </c>
      <c r="G2623">
        <f t="shared" ca="1" si="184"/>
        <v>32</v>
      </c>
      <c r="M2623">
        <v>2167</v>
      </c>
      <c r="N2623">
        <v>43.329000000000001</v>
      </c>
    </row>
    <row r="2624" spans="1:14">
      <c r="A2624" s="54">
        <f>formulas!O1464</f>
        <v>0</v>
      </c>
      <c r="B2624" s="33">
        <f t="shared" ca="1" si="180"/>
        <v>32</v>
      </c>
      <c r="C2624">
        <f t="shared" si="181"/>
        <v>486</v>
      </c>
      <c r="D2624">
        <f t="shared" ca="1" si="185"/>
        <v>-1.4999999999999999E-2</v>
      </c>
      <c r="E2624">
        <f t="shared" ca="1" si="182"/>
        <v>0</v>
      </c>
      <c r="F2624">
        <f t="shared" ca="1" si="183"/>
        <v>31</v>
      </c>
      <c r="G2624">
        <f t="shared" ca="1" si="184"/>
        <v>32</v>
      </c>
      <c r="M2624">
        <v>2168</v>
      </c>
      <c r="N2624">
        <v>43.35</v>
      </c>
    </row>
    <row r="2625" spans="1:14">
      <c r="A2625" s="54">
        <f>formulas!O1465</f>
        <v>0</v>
      </c>
      <c r="B2625" s="33">
        <f t="shared" ca="1" si="180"/>
        <v>32</v>
      </c>
      <c r="C2625">
        <f t="shared" si="181"/>
        <v>486</v>
      </c>
      <c r="D2625">
        <f t="shared" ca="1" si="185"/>
        <v>-1.4999999999999999E-2</v>
      </c>
      <c r="E2625">
        <f t="shared" ca="1" si="182"/>
        <v>0</v>
      </c>
      <c r="F2625">
        <f t="shared" ca="1" si="183"/>
        <v>31</v>
      </c>
      <c r="G2625">
        <f t="shared" ca="1" si="184"/>
        <v>32</v>
      </c>
      <c r="M2625">
        <v>2169</v>
      </c>
      <c r="N2625">
        <v>43.37</v>
      </c>
    </row>
    <row r="2626" spans="1:14">
      <c r="A2626" s="54">
        <f>formulas!O1466</f>
        <v>0</v>
      </c>
      <c r="B2626" s="33">
        <f t="shared" ca="1" si="180"/>
        <v>32</v>
      </c>
      <c r="C2626">
        <f t="shared" si="181"/>
        <v>486</v>
      </c>
      <c r="D2626">
        <f t="shared" ca="1" si="185"/>
        <v>-1.4999999999999999E-2</v>
      </c>
      <c r="E2626">
        <f t="shared" ca="1" si="182"/>
        <v>0</v>
      </c>
      <c r="F2626">
        <f t="shared" ca="1" si="183"/>
        <v>31</v>
      </c>
      <c r="G2626">
        <f t="shared" ca="1" si="184"/>
        <v>32</v>
      </c>
      <c r="M2626">
        <v>2170</v>
      </c>
      <c r="N2626">
        <v>43.390999999999998</v>
      </c>
    </row>
    <row r="2627" spans="1:14">
      <c r="A2627" s="54">
        <f>formulas!O1467</f>
        <v>0</v>
      </c>
      <c r="B2627" s="33">
        <f t="shared" ca="1" si="180"/>
        <v>32</v>
      </c>
      <c r="C2627">
        <f t="shared" si="181"/>
        <v>486</v>
      </c>
      <c r="D2627">
        <f t="shared" ca="1" si="185"/>
        <v>-1.4999999999999999E-2</v>
      </c>
      <c r="E2627">
        <f t="shared" ca="1" si="182"/>
        <v>0</v>
      </c>
      <c r="F2627">
        <f t="shared" ca="1" si="183"/>
        <v>31</v>
      </c>
      <c r="G2627">
        <f t="shared" ca="1" si="184"/>
        <v>32</v>
      </c>
      <c r="M2627">
        <v>2171</v>
      </c>
      <c r="N2627">
        <v>43.411999999999999</v>
      </c>
    </row>
    <row r="2628" spans="1:14">
      <c r="A2628" s="54">
        <f>formulas!O1468</f>
        <v>0</v>
      </c>
      <c r="B2628" s="33">
        <f t="shared" ca="1" si="180"/>
        <v>32</v>
      </c>
      <c r="C2628">
        <f t="shared" si="181"/>
        <v>486</v>
      </c>
      <c r="D2628">
        <f t="shared" ca="1" si="185"/>
        <v>-1.4999999999999999E-2</v>
      </c>
      <c r="E2628">
        <f t="shared" ca="1" si="182"/>
        <v>0</v>
      </c>
      <c r="F2628">
        <f t="shared" ca="1" si="183"/>
        <v>31</v>
      </c>
      <c r="G2628">
        <f t="shared" ca="1" si="184"/>
        <v>32</v>
      </c>
      <c r="M2628">
        <v>2172</v>
      </c>
      <c r="N2628">
        <v>43.433</v>
      </c>
    </row>
    <row r="2629" spans="1:14">
      <c r="A2629" s="54">
        <f>formulas!O1469</f>
        <v>0</v>
      </c>
      <c r="B2629" s="33">
        <f t="shared" ca="1" si="180"/>
        <v>32</v>
      </c>
      <c r="C2629">
        <f t="shared" si="181"/>
        <v>486</v>
      </c>
      <c r="D2629">
        <f t="shared" ca="1" si="185"/>
        <v>-1.4999999999999999E-2</v>
      </c>
      <c r="E2629">
        <f t="shared" ca="1" si="182"/>
        <v>0</v>
      </c>
      <c r="F2629">
        <f t="shared" ca="1" si="183"/>
        <v>31</v>
      </c>
      <c r="G2629">
        <f t="shared" ca="1" si="184"/>
        <v>32</v>
      </c>
      <c r="M2629">
        <v>2173</v>
      </c>
      <c r="N2629">
        <v>43.453000000000003</v>
      </c>
    </row>
    <row r="2630" spans="1:14">
      <c r="A2630" s="54">
        <f>formulas!O1470</f>
        <v>0</v>
      </c>
      <c r="B2630" s="33">
        <f t="shared" ca="1" si="180"/>
        <v>32</v>
      </c>
      <c r="C2630">
        <f t="shared" si="181"/>
        <v>486</v>
      </c>
      <c r="D2630">
        <f t="shared" ca="1" si="185"/>
        <v>-1.4999999999999999E-2</v>
      </c>
      <c r="E2630">
        <f t="shared" ca="1" si="182"/>
        <v>0</v>
      </c>
      <c r="F2630">
        <f t="shared" ca="1" si="183"/>
        <v>31</v>
      </c>
      <c r="G2630">
        <f t="shared" ca="1" si="184"/>
        <v>32</v>
      </c>
      <c r="M2630">
        <v>2174</v>
      </c>
      <c r="N2630">
        <v>43.473999999999997</v>
      </c>
    </row>
    <row r="2631" spans="1:14">
      <c r="A2631" s="54">
        <f>formulas!O1471</f>
        <v>0</v>
      </c>
      <c r="B2631" s="33">
        <f t="shared" ca="1" si="180"/>
        <v>32</v>
      </c>
      <c r="C2631">
        <f t="shared" si="181"/>
        <v>486</v>
      </c>
      <c r="D2631">
        <f t="shared" ca="1" si="185"/>
        <v>-1.4999999999999999E-2</v>
      </c>
      <c r="E2631">
        <f t="shared" ca="1" si="182"/>
        <v>0</v>
      </c>
      <c r="F2631">
        <f t="shared" ca="1" si="183"/>
        <v>31</v>
      </c>
      <c r="G2631">
        <f t="shared" ca="1" si="184"/>
        <v>32</v>
      </c>
      <c r="M2631">
        <v>2175</v>
      </c>
      <c r="N2631">
        <v>43.494999999999997</v>
      </c>
    </row>
    <row r="2632" spans="1:14">
      <c r="A2632" s="54">
        <f>formulas!O1472</f>
        <v>0</v>
      </c>
      <c r="B2632" s="33">
        <f t="shared" ca="1" si="180"/>
        <v>32</v>
      </c>
      <c r="C2632">
        <f t="shared" si="181"/>
        <v>486</v>
      </c>
      <c r="D2632">
        <f t="shared" ca="1" si="185"/>
        <v>-1.4999999999999999E-2</v>
      </c>
      <c r="E2632">
        <f t="shared" ca="1" si="182"/>
        <v>0</v>
      </c>
      <c r="F2632">
        <f t="shared" ca="1" si="183"/>
        <v>31</v>
      </c>
      <c r="G2632">
        <f t="shared" ca="1" si="184"/>
        <v>32</v>
      </c>
      <c r="M2632">
        <v>2176</v>
      </c>
      <c r="N2632">
        <v>43.515000000000001</v>
      </c>
    </row>
    <row r="2633" spans="1:14">
      <c r="A2633" s="54">
        <f>formulas!O1473</f>
        <v>0</v>
      </c>
      <c r="B2633" s="33">
        <f t="shared" ca="1" si="180"/>
        <v>32</v>
      </c>
      <c r="C2633">
        <f t="shared" si="181"/>
        <v>486</v>
      </c>
      <c r="D2633">
        <f t="shared" ca="1" si="185"/>
        <v>-1.4999999999999999E-2</v>
      </c>
      <c r="E2633">
        <f t="shared" ca="1" si="182"/>
        <v>0</v>
      </c>
      <c r="F2633">
        <f t="shared" ca="1" si="183"/>
        <v>31</v>
      </c>
      <c r="G2633">
        <f t="shared" ca="1" si="184"/>
        <v>32</v>
      </c>
      <c r="M2633">
        <v>2177</v>
      </c>
      <c r="N2633">
        <v>43.536000000000001</v>
      </c>
    </row>
    <row r="2634" spans="1:14">
      <c r="A2634" s="54">
        <f>formulas!O1474</f>
        <v>0</v>
      </c>
      <c r="B2634" s="33">
        <f t="shared" ca="1" si="180"/>
        <v>32</v>
      </c>
      <c r="C2634">
        <f t="shared" si="181"/>
        <v>486</v>
      </c>
      <c r="D2634">
        <f t="shared" ca="1" si="185"/>
        <v>-1.4999999999999999E-2</v>
      </c>
      <c r="E2634">
        <f t="shared" ca="1" si="182"/>
        <v>0</v>
      </c>
      <c r="F2634">
        <f t="shared" ca="1" si="183"/>
        <v>31</v>
      </c>
      <c r="G2634">
        <f t="shared" ca="1" si="184"/>
        <v>32</v>
      </c>
      <c r="M2634">
        <v>2178</v>
      </c>
      <c r="N2634">
        <v>43.557000000000002</v>
      </c>
    </row>
    <row r="2635" spans="1:14">
      <c r="A2635" s="54">
        <f>formulas!O1475</f>
        <v>0</v>
      </c>
      <c r="B2635" s="33">
        <f t="shared" ca="1" si="180"/>
        <v>32</v>
      </c>
      <c r="C2635">
        <f t="shared" si="181"/>
        <v>486</v>
      </c>
      <c r="D2635">
        <f t="shared" ca="1" si="185"/>
        <v>-1.4999999999999999E-2</v>
      </c>
      <c r="E2635">
        <f t="shared" ca="1" si="182"/>
        <v>0</v>
      </c>
      <c r="F2635">
        <f t="shared" ca="1" si="183"/>
        <v>31</v>
      </c>
      <c r="G2635">
        <f t="shared" ca="1" si="184"/>
        <v>32</v>
      </c>
      <c r="M2635">
        <v>2179</v>
      </c>
      <c r="N2635">
        <v>43.578000000000003</v>
      </c>
    </row>
    <row r="2636" spans="1:14">
      <c r="A2636" s="54">
        <f>formulas!O1476</f>
        <v>0</v>
      </c>
      <c r="B2636" s="33">
        <f t="shared" ca="1" si="180"/>
        <v>32</v>
      </c>
      <c r="C2636">
        <f t="shared" si="181"/>
        <v>486</v>
      </c>
      <c r="D2636">
        <f t="shared" ca="1" si="185"/>
        <v>-1.4999999999999999E-2</v>
      </c>
      <c r="E2636">
        <f t="shared" ca="1" si="182"/>
        <v>0</v>
      </c>
      <c r="F2636">
        <f t="shared" ca="1" si="183"/>
        <v>31</v>
      </c>
      <c r="G2636">
        <f t="shared" ca="1" si="184"/>
        <v>32</v>
      </c>
      <c r="M2636">
        <v>2180</v>
      </c>
      <c r="N2636">
        <v>43.597999999999999</v>
      </c>
    </row>
    <row r="2637" spans="1:14">
      <c r="A2637" s="54">
        <f>formulas!O1477</f>
        <v>0</v>
      </c>
      <c r="B2637" s="33">
        <f t="shared" ca="1" si="180"/>
        <v>32</v>
      </c>
      <c r="C2637">
        <f t="shared" si="181"/>
        <v>486</v>
      </c>
      <c r="D2637">
        <f t="shared" ca="1" si="185"/>
        <v>-1.4999999999999999E-2</v>
      </c>
      <c r="E2637">
        <f t="shared" ca="1" si="182"/>
        <v>0</v>
      </c>
      <c r="F2637">
        <f t="shared" ca="1" si="183"/>
        <v>31</v>
      </c>
      <c r="G2637">
        <f t="shared" ca="1" si="184"/>
        <v>32</v>
      </c>
      <c r="M2637">
        <v>2181</v>
      </c>
      <c r="N2637">
        <v>43.619</v>
      </c>
    </row>
    <row r="2638" spans="1:14">
      <c r="A2638" s="54">
        <f>formulas!O1478</f>
        <v>0</v>
      </c>
      <c r="B2638" s="33">
        <f t="shared" ca="1" si="180"/>
        <v>32</v>
      </c>
      <c r="C2638">
        <f t="shared" si="181"/>
        <v>486</v>
      </c>
      <c r="D2638">
        <f t="shared" ca="1" si="185"/>
        <v>-1.4999999999999999E-2</v>
      </c>
      <c r="E2638">
        <f t="shared" ca="1" si="182"/>
        <v>0</v>
      </c>
      <c r="F2638">
        <f t="shared" ca="1" si="183"/>
        <v>31</v>
      </c>
      <c r="G2638">
        <f t="shared" ca="1" si="184"/>
        <v>32</v>
      </c>
      <c r="M2638">
        <v>2182</v>
      </c>
      <c r="N2638">
        <v>43.64</v>
      </c>
    </row>
    <row r="2639" spans="1:14">
      <c r="A2639" s="54">
        <f>formulas!O1479</f>
        <v>0</v>
      </c>
      <c r="B2639" s="33">
        <f t="shared" ca="1" si="180"/>
        <v>32</v>
      </c>
      <c r="C2639">
        <f t="shared" si="181"/>
        <v>486</v>
      </c>
      <c r="D2639">
        <f t="shared" ca="1" si="185"/>
        <v>-1.4999999999999999E-2</v>
      </c>
      <c r="E2639">
        <f t="shared" ca="1" si="182"/>
        <v>0</v>
      </c>
      <c r="F2639">
        <f t="shared" ca="1" si="183"/>
        <v>31</v>
      </c>
      <c r="G2639">
        <f t="shared" ca="1" si="184"/>
        <v>32</v>
      </c>
      <c r="M2639">
        <v>2183</v>
      </c>
      <c r="N2639">
        <v>43.66</v>
      </c>
    </row>
    <row r="2640" spans="1:14">
      <c r="A2640" s="54">
        <f>formulas!O1480</f>
        <v>0</v>
      </c>
      <c r="B2640" s="33">
        <f t="shared" ca="1" si="180"/>
        <v>32</v>
      </c>
      <c r="C2640">
        <f t="shared" si="181"/>
        <v>486</v>
      </c>
      <c r="D2640">
        <f t="shared" ca="1" si="185"/>
        <v>-1.4999999999999999E-2</v>
      </c>
      <c r="E2640">
        <f t="shared" ca="1" si="182"/>
        <v>0</v>
      </c>
      <c r="F2640">
        <f t="shared" ca="1" si="183"/>
        <v>31</v>
      </c>
      <c r="G2640">
        <f t="shared" ca="1" si="184"/>
        <v>32</v>
      </c>
      <c r="M2640">
        <v>2184</v>
      </c>
      <c r="N2640">
        <v>43.680999999999997</v>
      </c>
    </row>
    <row r="2641" spans="1:14">
      <c r="A2641" s="54">
        <f>formulas!O1481</f>
        <v>0</v>
      </c>
      <c r="B2641" s="33">
        <f t="shared" ca="1" si="180"/>
        <v>32</v>
      </c>
      <c r="C2641">
        <f t="shared" si="181"/>
        <v>486</v>
      </c>
      <c r="D2641">
        <f t="shared" ca="1" si="185"/>
        <v>-1.4999999999999999E-2</v>
      </c>
      <c r="E2641">
        <f t="shared" ca="1" si="182"/>
        <v>0</v>
      </c>
      <c r="F2641">
        <f t="shared" ca="1" si="183"/>
        <v>31</v>
      </c>
      <c r="G2641">
        <f t="shared" ca="1" si="184"/>
        <v>32</v>
      </c>
      <c r="M2641">
        <v>2185</v>
      </c>
      <c r="N2641">
        <v>43.701999999999998</v>
      </c>
    </row>
    <row r="2642" spans="1:14">
      <c r="A2642" s="54">
        <f>formulas!O1482</f>
        <v>0</v>
      </c>
      <c r="B2642" s="33">
        <f t="shared" ca="1" si="180"/>
        <v>32</v>
      </c>
      <c r="C2642">
        <f t="shared" si="181"/>
        <v>486</v>
      </c>
      <c r="D2642">
        <f t="shared" ca="1" si="185"/>
        <v>-1.4999999999999999E-2</v>
      </c>
      <c r="E2642">
        <f t="shared" ca="1" si="182"/>
        <v>0</v>
      </c>
      <c r="F2642">
        <f t="shared" ca="1" si="183"/>
        <v>31</v>
      </c>
      <c r="G2642">
        <f t="shared" ca="1" si="184"/>
        <v>32</v>
      </c>
      <c r="M2642">
        <v>2186</v>
      </c>
      <c r="N2642">
        <v>43.722000000000001</v>
      </c>
    </row>
    <row r="2643" spans="1:14">
      <c r="A2643" s="54">
        <f>formulas!O1483</f>
        <v>0</v>
      </c>
      <c r="B2643" s="33">
        <f t="shared" ca="1" si="180"/>
        <v>32</v>
      </c>
      <c r="C2643">
        <f t="shared" si="181"/>
        <v>486</v>
      </c>
      <c r="D2643">
        <f t="shared" ca="1" si="185"/>
        <v>-1.4999999999999999E-2</v>
      </c>
      <c r="E2643">
        <f t="shared" ca="1" si="182"/>
        <v>0</v>
      </c>
      <c r="F2643">
        <f t="shared" ca="1" si="183"/>
        <v>31</v>
      </c>
      <c r="G2643">
        <f t="shared" ca="1" si="184"/>
        <v>32</v>
      </c>
      <c r="M2643">
        <v>2187</v>
      </c>
      <c r="N2643">
        <v>43.743000000000002</v>
      </c>
    </row>
    <row r="2644" spans="1:14">
      <c r="A2644" s="54">
        <f>formulas!O1484</f>
        <v>0</v>
      </c>
      <c r="B2644" s="33">
        <f t="shared" ca="1" si="180"/>
        <v>32</v>
      </c>
      <c r="C2644">
        <f t="shared" si="181"/>
        <v>486</v>
      </c>
      <c r="D2644">
        <f t="shared" ca="1" si="185"/>
        <v>-1.4999999999999999E-2</v>
      </c>
      <c r="E2644">
        <f t="shared" ca="1" si="182"/>
        <v>0</v>
      </c>
      <c r="F2644">
        <f t="shared" ca="1" si="183"/>
        <v>31</v>
      </c>
      <c r="G2644">
        <f t="shared" ca="1" si="184"/>
        <v>32</v>
      </c>
      <c r="M2644">
        <v>2188</v>
      </c>
      <c r="N2644">
        <v>43.764000000000003</v>
      </c>
    </row>
    <row r="2645" spans="1:14">
      <c r="A2645" s="54">
        <f>formulas!O1485</f>
        <v>0</v>
      </c>
      <c r="B2645" s="33">
        <f t="shared" ref="B2645:B2708" ca="1" si="186">(A2645-D2645)/(E2645-D2645)*(G2645-F2645)+F2645</f>
        <v>32</v>
      </c>
      <c r="C2645">
        <f t="shared" ref="C2645:C2708" si="187">COUNTIF($N$2:$N$25400,"&lt;"&amp;A2645)</f>
        <v>486</v>
      </c>
      <c r="D2645">
        <f t="shared" ca="1" si="185"/>
        <v>-1.4999999999999999E-2</v>
      </c>
      <c r="E2645">
        <f t="shared" ref="E2645:E2708" ca="1" si="188">INDIRECT(ADDRESS(C2645+2,14))</f>
        <v>0</v>
      </c>
      <c r="F2645">
        <f t="shared" ref="F2645:F2708" ca="1" si="189">INDIRECT(ADDRESS(C2645+1,13))</f>
        <v>31</v>
      </c>
      <c r="G2645">
        <f t="shared" ref="G2645:G2708" ca="1" si="190">INDIRECT(ADDRESS(C2645+2,13))</f>
        <v>32</v>
      </c>
      <c r="M2645">
        <v>2189</v>
      </c>
      <c r="N2645">
        <v>43.783999999999999</v>
      </c>
    </row>
    <row r="2646" spans="1:14">
      <c r="A2646" s="54">
        <f>formulas!O1486</f>
        <v>0</v>
      </c>
      <c r="B2646" s="33">
        <f t="shared" ca="1" si="186"/>
        <v>32</v>
      </c>
      <c r="C2646">
        <f t="shared" si="187"/>
        <v>486</v>
      </c>
      <c r="D2646">
        <f t="shared" ca="1" si="185"/>
        <v>-1.4999999999999999E-2</v>
      </c>
      <c r="E2646">
        <f t="shared" ca="1" si="188"/>
        <v>0</v>
      </c>
      <c r="F2646">
        <f t="shared" ca="1" si="189"/>
        <v>31</v>
      </c>
      <c r="G2646">
        <f t="shared" ca="1" si="190"/>
        <v>32</v>
      </c>
      <c r="M2646">
        <v>2190</v>
      </c>
      <c r="N2646">
        <v>43.805</v>
      </c>
    </row>
    <row r="2647" spans="1:14">
      <c r="A2647" s="54">
        <f>formulas!O1487</f>
        <v>0</v>
      </c>
      <c r="B2647" s="33">
        <f t="shared" ca="1" si="186"/>
        <v>32</v>
      </c>
      <c r="C2647">
        <f t="shared" si="187"/>
        <v>486</v>
      </c>
      <c r="D2647">
        <f t="shared" ca="1" si="185"/>
        <v>-1.4999999999999999E-2</v>
      </c>
      <c r="E2647">
        <f t="shared" ca="1" si="188"/>
        <v>0</v>
      </c>
      <c r="F2647">
        <f t="shared" ca="1" si="189"/>
        <v>31</v>
      </c>
      <c r="G2647">
        <f t="shared" ca="1" si="190"/>
        <v>32</v>
      </c>
      <c r="M2647">
        <v>2191</v>
      </c>
      <c r="N2647">
        <v>43.826000000000001</v>
      </c>
    </row>
    <row r="2648" spans="1:14">
      <c r="A2648" s="54">
        <f>formulas!O1488</f>
        <v>0</v>
      </c>
      <c r="B2648" s="33">
        <f t="shared" ca="1" si="186"/>
        <v>32</v>
      </c>
      <c r="C2648">
        <f t="shared" si="187"/>
        <v>486</v>
      </c>
      <c r="D2648">
        <f t="shared" ca="1" si="185"/>
        <v>-1.4999999999999999E-2</v>
      </c>
      <c r="E2648">
        <f t="shared" ca="1" si="188"/>
        <v>0</v>
      </c>
      <c r="F2648">
        <f t="shared" ca="1" si="189"/>
        <v>31</v>
      </c>
      <c r="G2648">
        <f t="shared" ca="1" si="190"/>
        <v>32</v>
      </c>
      <c r="M2648">
        <v>2192</v>
      </c>
      <c r="N2648">
        <v>43.845999999999997</v>
      </c>
    </row>
    <row r="2649" spans="1:14">
      <c r="A2649" s="54">
        <f>formulas!O1489</f>
        <v>0</v>
      </c>
      <c r="B2649" s="33">
        <f t="shared" ca="1" si="186"/>
        <v>32</v>
      </c>
      <c r="C2649">
        <f t="shared" si="187"/>
        <v>486</v>
      </c>
      <c r="D2649">
        <f t="shared" ca="1" si="185"/>
        <v>-1.4999999999999999E-2</v>
      </c>
      <c r="E2649">
        <f t="shared" ca="1" si="188"/>
        <v>0</v>
      </c>
      <c r="F2649">
        <f t="shared" ca="1" si="189"/>
        <v>31</v>
      </c>
      <c r="G2649">
        <f t="shared" ca="1" si="190"/>
        <v>32</v>
      </c>
      <c r="M2649">
        <v>2193</v>
      </c>
      <c r="N2649">
        <v>43.866999999999997</v>
      </c>
    </row>
    <row r="2650" spans="1:14">
      <c r="A2650" s="54">
        <f>formulas!O1490</f>
        <v>0</v>
      </c>
      <c r="B2650" s="33">
        <f t="shared" ca="1" si="186"/>
        <v>32</v>
      </c>
      <c r="C2650">
        <f t="shared" si="187"/>
        <v>486</v>
      </c>
      <c r="D2650">
        <f t="shared" ca="1" si="185"/>
        <v>-1.4999999999999999E-2</v>
      </c>
      <c r="E2650">
        <f t="shared" ca="1" si="188"/>
        <v>0</v>
      </c>
      <c r="F2650">
        <f t="shared" ca="1" si="189"/>
        <v>31</v>
      </c>
      <c r="G2650">
        <f t="shared" ca="1" si="190"/>
        <v>32</v>
      </c>
      <c r="M2650">
        <v>2194</v>
      </c>
      <c r="N2650">
        <v>43.887999999999998</v>
      </c>
    </row>
    <row r="2651" spans="1:14">
      <c r="A2651" s="54">
        <f>formulas!O1491</f>
        <v>0</v>
      </c>
      <c r="B2651" s="33">
        <f t="shared" ca="1" si="186"/>
        <v>32</v>
      </c>
      <c r="C2651">
        <f t="shared" si="187"/>
        <v>486</v>
      </c>
      <c r="D2651">
        <f t="shared" ca="1" si="185"/>
        <v>-1.4999999999999999E-2</v>
      </c>
      <c r="E2651">
        <f t="shared" ca="1" si="188"/>
        <v>0</v>
      </c>
      <c r="F2651">
        <f t="shared" ca="1" si="189"/>
        <v>31</v>
      </c>
      <c r="G2651">
        <f t="shared" ca="1" si="190"/>
        <v>32</v>
      </c>
      <c r="M2651">
        <v>2195</v>
      </c>
      <c r="N2651">
        <v>43.908000000000001</v>
      </c>
    </row>
    <row r="2652" spans="1:14">
      <c r="A2652" s="54">
        <f>formulas!O1492</f>
        <v>0</v>
      </c>
      <c r="B2652" s="33">
        <f t="shared" ca="1" si="186"/>
        <v>32</v>
      </c>
      <c r="C2652">
        <f t="shared" si="187"/>
        <v>486</v>
      </c>
      <c r="D2652">
        <f t="shared" ca="1" si="185"/>
        <v>-1.4999999999999999E-2</v>
      </c>
      <c r="E2652">
        <f t="shared" ca="1" si="188"/>
        <v>0</v>
      </c>
      <c r="F2652">
        <f t="shared" ca="1" si="189"/>
        <v>31</v>
      </c>
      <c r="G2652">
        <f t="shared" ca="1" si="190"/>
        <v>32</v>
      </c>
      <c r="M2652">
        <v>2196</v>
      </c>
      <c r="N2652">
        <v>43.929000000000002</v>
      </c>
    </row>
    <row r="2653" spans="1:14">
      <c r="A2653" s="54">
        <f>formulas!O1493</f>
        <v>0</v>
      </c>
      <c r="B2653" s="33">
        <f t="shared" ca="1" si="186"/>
        <v>32</v>
      </c>
      <c r="C2653">
        <f t="shared" si="187"/>
        <v>486</v>
      </c>
      <c r="D2653">
        <f t="shared" ca="1" si="185"/>
        <v>-1.4999999999999999E-2</v>
      </c>
      <c r="E2653">
        <f t="shared" ca="1" si="188"/>
        <v>0</v>
      </c>
      <c r="F2653">
        <f t="shared" ca="1" si="189"/>
        <v>31</v>
      </c>
      <c r="G2653">
        <f t="shared" ca="1" si="190"/>
        <v>32</v>
      </c>
      <c r="M2653">
        <v>2197</v>
      </c>
      <c r="N2653">
        <v>43.95</v>
      </c>
    </row>
    <row r="2654" spans="1:14">
      <c r="A2654" s="54">
        <f>formulas!O1494</f>
        <v>0</v>
      </c>
      <c r="B2654" s="33">
        <f t="shared" ca="1" si="186"/>
        <v>32</v>
      </c>
      <c r="C2654">
        <f t="shared" si="187"/>
        <v>486</v>
      </c>
      <c r="D2654">
        <f t="shared" ca="1" si="185"/>
        <v>-1.4999999999999999E-2</v>
      </c>
      <c r="E2654">
        <f t="shared" ca="1" si="188"/>
        <v>0</v>
      </c>
      <c r="F2654">
        <f t="shared" ca="1" si="189"/>
        <v>31</v>
      </c>
      <c r="G2654">
        <f t="shared" ca="1" si="190"/>
        <v>32</v>
      </c>
      <c r="M2654">
        <v>2198</v>
      </c>
      <c r="N2654">
        <v>43.97</v>
      </c>
    </row>
    <row r="2655" spans="1:14">
      <c r="A2655" s="54">
        <f>formulas!O1495</f>
        <v>0</v>
      </c>
      <c r="B2655" s="33">
        <f t="shared" ca="1" si="186"/>
        <v>32</v>
      </c>
      <c r="C2655">
        <f t="shared" si="187"/>
        <v>486</v>
      </c>
      <c r="D2655">
        <f t="shared" ca="1" si="185"/>
        <v>-1.4999999999999999E-2</v>
      </c>
      <c r="E2655">
        <f t="shared" ca="1" si="188"/>
        <v>0</v>
      </c>
      <c r="F2655">
        <f t="shared" ca="1" si="189"/>
        <v>31</v>
      </c>
      <c r="G2655">
        <f t="shared" ca="1" si="190"/>
        <v>32</v>
      </c>
      <c r="M2655">
        <v>2199</v>
      </c>
      <c r="N2655">
        <v>43.991</v>
      </c>
    </row>
    <row r="2656" spans="1:14">
      <c r="A2656" s="54">
        <f>formulas!O1496</f>
        <v>0</v>
      </c>
      <c r="B2656" s="33">
        <f t="shared" ca="1" si="186"/>
        <v>32</v>
      </c>
      <c r="C2656">
        <f t="shared" si="187"/>
        <v>486</v>
      </c>
      <c r="D2656">
        <f t="shared" ca="1" si="185"/>
        <v>-1.4999999999999999E-2</v>
      </c>
      <c r="E2656">
        <f t="shared" ca="1" si="188"/>
        <v>0</v>
      </c>
      <c r="F2656">
        <f t="shared" ca="1" si="189"/>
        <v>31</v>
      </c>
      <c r="G2656">
        <f t="shared" ca="1" si="190"/>
        <v>32</v>
      </c>
      <c r="M2656">
        <v>2200</v>
      </c>
      <c r="N2656">
        <v>44.012</v>
      </c>
    </row>
    <row r="2657" spans="1:14">
      <c r="A2657" s="54">
        <f>formulas!O1497</f>
        <v>0</v>
      </c>
      <c r="B2657" s="33">
        <f t="shared" ca="1" si="186"/>
        <v>32</v>
      </c>
      <c r="C2657">
        <f t="shared" si="187"/>
        <v>486</v>
      </c>
      <c r="D2657">
        <f t="shared" ca="1" si="185"/>
        <v>-1.4999999999999999E-2</v>
      </c>
      <c r="E2657">
        <f t="shared" ca="1" si="188"/>
        <v>0</v>
      </c>
      <c r="F2657">
        <f t="shared" ca="1" si="189"/>
        <v>31</v>
      </c>
      <c r="G2657">
        <f t="shared" ca="1" si="190"/>
        <v>32</v>
      </c>
      <c r="M2657">
        <v>2201</v>
      </c>
      <c r="N2657">
        <v>44.031999999999996</v>
      </c>
    </row>
    <row r="2658" spans="1:14">
      <c r="A2658" s="54">
        <f>formulas!O1498</f>
        <v>0</v>
      </c>
      <c r="B2658" s="33">
        <f t="shared" ca="1" si="186"/>
        <v>32</v>
      </c>
      <c r="C2658">
        <f t="shared" si="187"/>
        <v>486</v>
      </c>
      <c r="D2658">
        <f t="shared" ca="1" si="185"/>
        <v>-1.4999999999999999E-2</v>
      </c>
      <c r="E2658">
        <f t="shared" ca="1" si="188"/>
        <v>0</v>
      </c>
      <c r="F2658">
        <f t="shared" ca="1" si="189"/>
        <v>31</v>
      </c>
      <c r="G2658">
        <f t="shared" ca="1" si="190"/>
        <v>32</v>
      </c>
      <c r="M2658">
        <v>2202</v>
      </c>
      <c r="N2658">
        <v>44.052999999999997</v>
      </c>
    </row>
    <row r="2659" spans="1:14">
      <c r="A2659" s="54">
        <f>formulas!O1499</f>
        <v>0</v>
      </c>
      <c r="B2659" s="33">
        <f t="shared" ca="1" si="186"/>
        <v>32</v>
      </c>
      <c r="C2659">
        <f t="shared" si="187"/>
        <v>486</v>
      </c>
      <c r="D2659">
        <f t="shared" ca="1" si="185"/>
        <v>-1.4999999999999999E-2</v>
      </c>
      <c r="E2659">
        <f t="shared" ca="1" si="188"/>
        <v>0</v>
      </c>
      <c r="F2659">
        <f t="shared" ca="1" si="189"/>
        <v>31</v>
      </c>
      <c r="G2659">
        <f t="shared" ca="1" si="190"/>
        <v>32</v>
      </c>
      <c r="M2659">
        <v>2203</v>
      </c>
      <c r="N2659">
        <v>44.073</v>
      </c>
    </row>
    <row r="2660" spans="1:14">
      <c r="A2660" s="54">
        <f>formulas!O1500</f>
        <v>0</v>
      </c>
      <c r="B2660" s="33">
        <f t="shared" ca="1" si="186"/>
        <v>32</v>
      </c>
      <c r="C2660">
        <f t="shared" si="187"/>
        <v>486</v>
      </c>
      <c r="D2660">
        <f t="shared" ca="1" si="185"/>
        <v>-1.4999999999999999E-2</v>
      </c>
      <c r="E2660">
        <f t="shared" ca="1" si="188"/>
        <v>0</v>
      </c>
      <c r="F2660">
        <f t="shared" ca="1" si="189"/>
        <v>31</v>
      </c>
      <c r="G2660">
        <f t="shared" ca="1" si="190"/>
        <v>32</v>
      </c>
      <c r="M2660">
        <v>2204</v>
      </c>
      <c r="N2660">
        <v>44.094000000000001</v>
      </c>
    </row>
    <row r="2661" spans="1:14">
      <c r="A2661" s="54">
        <f>formulas!O1501</f>
        <v>0</v>
      </c>
      <c r="B2661" s="33">
        <f t="shared" ca="1" si="186"/>
        <v>32</v>
      </c>
      <c r="C2661">
        <f t="shared" si="187"/>
        <v>486</v>
      </c>
      <c r="D2661">
        <f t="shared" ca="1" si="185"/>
        <v>-1.4999999999999999E-2</v>
      </c>
      <c r="E2661">
        <f t="shared" ca="1" si="188"/>
        <v>0</v>
      </c>
      <c r="F2661">
        <f t="shared" ca="1" si="189"/>
        <v>31</v>
      </c>
      <c r="G2661">
        <f t="shared" ca="1" si="190"/>
        <v>32</v>
      </c>
      <c r="M2661">
        <v>2205</v>
      </c>
      <c r="N2661">
        <v>44.115000000000002</v>
      </c>
    </row>
    <row r="2662" spans="1:14">
      <c r="A2662" s="54">
        <f>formulas!O1502</f>
        <v>0</v>
      </c>
      <c r="B2662" s="33">
        <f t="shared" ca="1" si="186"/>
        <v>32</v>
      </c>
      <c r="C2662">
        <f t="shared" si="187"/>
        <v>486</v>
      </c>
      <c r="D2662">
        <f t="shared" ca="1" si="185"/>
        <v>-1.4999999999999999E-2</v>
      </c>
      <c r="E2662">
        <f t="shared" ca="1" si="188"/>
        <v>0</v>
      </c>
      <c r="F2662">
        <f t="shared" ca="1" si="189"/>
        <v>31</v>
      </c>
      <c r="G2662">
        <f t="shared" ca="1" si="190"/>
        <v>32</v>
      </c>
      <c r="M2662">
        <v>2206</v>
      </c>
      <c r="N2662">
        <v>44.134999999999998</v>
      </c>
    </row>
    <row r="2663" spans="1:14">
      <c r="A2663" s="54">
        <f>formulas!O1503</f>
        <v>0</v>
      </c>
      <c r="B2663" s="33">
        <f t="shared" ca="1" si="186"/>
        <v>32</v>
      </c>
      <c r="C2663">
        <f t="shared" si="187"/>
        <v>486</v>
      </c>
      <c r="D2663">
        <f t="shared" ca="1" si="185"/>
        <v>-1.4999999999999999E-2</v>
      </c>
      <c r="E2663">
        <f t="shared" ca="1" si="188"/>
        <v>0</v>
      </c>
      <c r="F2663">
        <f t="shared" ca="1" si="189"/>
        <v>31</v>
      </c>
      <c r="G2663">
        <f t="shared" ca="1" si="190"/>
        <v>32</v>
      </c>
      <c r="M2663">
        <v>2207</v>
      </c>
      <c r="N2663">
        <v>44.155999999999999</v>
      </c>
    </row>
    <row r="2664" spans="1:14">
      <c r="A2664" s="54">
        <f>formulas!O1504</f>
        <v>0</v>
      </c>
      <c r="B2664" s="33">
        <f t="shared" ca="1" si="186"/>
        <v>32</v>
      </c>
      <c r="C2664">
        <f t="shared" si="187"/>
        <v>486</v>
      </c>
      <c r="D2664">
        <f t="shared" ca="1" si="185"/>
        <v>-1.4999999999999999E-2</v>
      </c>
      <c r="E2664">
        <f t="shared" ca="1" si="188"/>
        <v>0</v>
      </c>
      <c r="F2664">
        <f t="shared" ca="1" si="189"/>
        <v>31</v>
      </c>
      <c r="G2664">
        <f t="shared" ca="1" si="190"/>
        <v>32</v>
      </c>
      <c r="M2664">
        <v>2208</v>
      </c>
      <c r="N2664">
        <v>44.177</v>
      </c>
    </row>
    <row r="2665" spans="1:14">
      <c r="A2665" s="54">
        <f>formulas!O1505</f>
        <v>0</v>
      </c>
      <c r="B2665" s="33">
        <f t="shared" ca="1" si="186"/>
        <v>32</v>
      </c>
      <c r="C2665">
        <f t="shared" si="187"/>
        <v>486</v>
      </c>
      <c r="D2665">
        <f t="shared" ca="1" si="185"/>
        <v>-1.4999999999999999E-2</v>
      </c>
      <c r="E2665">
        <f t="shared" ca="1" si="188"/>
        <v>0</v>
      </c>
      <c r="F2665">
        <f t="shared" ca="1" si="189"/>
        <v>31</v>
      </c>
      <c r="G2665">
        <f t="shared" ca="1" si="190"/>
        <v>32</v>
      </c>
      <c r="M2665">
        <v>2209</v>
      </c>
      <c r="N2665">
        <v>44.197000000000003</v>
      </c>
    </row>
    <row r="2666" spans="1:14">
      <c r="A2666" s="54">
        <f>formulas!O1506</f>
        <v>0</v>
      </c>
      <c r="B2666" s="33">
        <f t="shared" ca="1" si="186"/>
        <v>32</v>
      </c>
      <c r="C2666">
        <f t="shared" si="187"/>
        <v>486</v>
      </c>
      <c r="D2666">
        <f t="shared" ca="1" si="185"/>
        <v>-1.4999999999999999E-2</v>
      </c>
      <c r="E2666">
        <f t="shared" ca="1" si="188"/>
        <v>0</v>
      </c>
      <c r="F2666">
        <f t="shared" ca="1" si="189"/>
        <v>31</v>
      </c>
      <c r="G2666">
        <f t="shared" ca="1" si="190"/>
        <v>32</v>
      </c>
      <c r="M2666">
        <v>2210</v>
      </c>
      <c r="N2666">
        <v>44.218000000000004</v>
      </c>
    </row>
    <row r="2667" spans="1:14">
      <c r="A2667" s="54">
        <f>formulas!O1507</f>
        <v>0</v>
      </c>
      <c r="B2667" s="33">
        <f t="shared" ca="1" si="186"/>
        <v>32</v>
      </c>
      <c r="C2667">
        <f t="shared" si="187"/>
        <v>486</v>
      </c>
      <c r="D2667">
        <f t="shared" ca="1" si="185"/>
        <v>-1.4999999999999999E-2</v>
      </c>
      <c r="E2667">
        <f t="shared" ca="1" si="188"/>
        <v>0</v>
      </c>
      <c r="F2667">
        <f t="shared" ca="1" si="189"/>
        <v>31</v>
      </c>
      <c r="G2667">
        <f t="shared" ca="1" si="190"/>
        <v>32</v>
      </c>
      <c r="M2667">
        <v>2211</v>
      </c>
      <c r="N2667">
        <v>44.238</v>
      </c>
    </row>
    <row r="2668" spans="1:14">
      <c r="A2668" s="54">
        <f>formulas!O1508</f>
        <v>0</v>
      </c>
      <c r="B2668" s="33">
        <f t="shared" ca="1" si="186"/>
        <v>32</v>
      </c>
      <c r="C2668">
        <f t="shared" si="187"/>
        <v>486</v>
      </c>
      <c r="D2668">
        <f t="shared" ca="1" si="185"/>
        <v>-1.4999999999999999E-2</v>
      </c>
      <c r="E2668">
        <f t="shared" ca="1" si="188"/>
        <v>0</v>
      </c>
      <c r="F2668">
        <f t="shared" ca="1" si="189"/>
        <v>31</v>
      </c>
      <c r="G2668">
        <f t="shared" ca="1" si="190"/>
        <v>32</v>
      </c>
      <c r="M2668">
        <v>2212</v>
      </c>
      <c r="N2668">
        <v>44.259</v>
      </c>
    </row>
    <row r="2669" spans="1:14">
      <c r="A2669" s="54">
        <f>formulas!O1509</f>
        <v>0</v>
      </c>
      <c r="B2669" s="33">
        <f t="shared" ca="1" si="186"/>
        <v>32</v>
      </c>
      <c r="C2669">
        <f t="shared" si="187"/>
        <v>486</v>
      </c>
      <c r="D2669">
        <f t="shared" ca="1" si="185"/>
        <v>-1.4999999999999999E-2</v>
      </c>
      <c r="E2669">
        <f t="shared" ca="1" si="188"/>
        <v>0</v>
      </c>
      <c r="F2669">
        <f t="shared" ca="1" si="189"/>
        <v>31</v>
      </c>
      <c r="G2669">
        <f t="shared" ca="1" si="190"/>
        <v>32</v>
      </c>
      <c r="M2669">
        <v>2213</v>
      </c>
      <c r="N2669">
        <v>44.28</v>
      </c>
    </row>
    <row r="2670" spans="1:14">
      <c r="A2670" s="54">
        <f>formulas!O1510</f>
        <v>0</v>
      </c>
      <c r="B2670" s="33">
        <f t="shared" ca="1" si="186"/>
        <v>32</v>
      </c>
      <c r="C2670">
        <f t="shared" si="187"/>
        <v>486</v>
      </c>
      <c r="D2670">
        <f t="shared" ca="1" si="185"/>
        <v>-1.4999999999999999E-2</v>
      </c>
      <c r="E2670">
        <f t="shared" ca="1" si="188"/>
        <v>0</v>
      </c>
      <c r="F2670">
        <f t="shared" ca="1" si="189"/>
        <v>31</v>
      </c>
      <c r="G2670">
        <f t="shared" ca="1" si="190"/>
        <v>32</v>
      </c>
      <c r="M2670">
        <v>2214</v>
      </c>
      <c r="N2670">
        <v>44.3</v>
      </c>
    </row>
    <row r="2671" spans="1:14">
      <c r="A2671" s="54">
        <f>formulas!O1511</f>
        <v>0</v>
      </c>
      <c r="B2671" s="33">
        <f t="shared" ca="1" si="186"/>
        <v>32</v>
      </c>
      <c r="C2671">
        <f t="shared" si="187"/>
        <v>486</v>
      </c>
      <c r="D2671">
        <f t="shared" ca="1" si="185"/>
        <v>-1.4999999999999999E-2</v>
      </c>
      <c r="E2671">
        <f t="shared" ca="1" si="188"/>
        <v>0</v>
      </c>
      <c r="F2671">
        <f t="shared" ca="1" si="189"/>
        <v>31</v>
      </c>
      <c r="G2671">
        <f t="shared" ca="1" si="190"/>
        <v>32</v>
      </c>
      <c r="M2671">
        <v>2215</v>
      </c>
      <c r="N2671">
        <v>44.320999999999998</v>
      </c>
    </row>
    <row r="2672" spans="1:14">
      <c r="A2672" s="54">
        <f>formulas!O1512</f>
        <v>0</v>
      </c>
      <c r="B2672" s="33">
        <f t="shared" ca="1" si="186"/>
        <v>32</v>
      </c>
      <c r="C2672">
        <f t="shared" si="187"/>
        <v>486</v>
      </c>
      <c r="D2672">
        <f t="shared" ca="1" si="185"/>
        <v>-1.4999999999999999E-2</v>
      </c>
      <c r="E2672">
        <f t="shared" ca="1" si="188"/>
        <v>0</v>
      </c>
      <c r="F2672">
        <f t="shared" ca="1" si="189"/>
        <v>31</v>
      </c>
      <c r="G2672">
        <f t="shared" ca="1" si="190"/>
        <v>32</v>
      </c>
      <c r="M2672">
        <v>2216</v>
      </c>
      <c r="N2672">
        <v>44.341000000000001</v>
      </c>
    </row>
    <row r="2673" spans="1:14">
      <c r="A2673" s="54">
        <f>formulas!O1513</f>
        <v>0</v>
      </c>
      <c r="B2673" s="33">
        <f t="shared" ca="1" si="186"/>
        <v>32</v>
      </c>
      <c r="C2673">
        <f t="shared" si="187"/>
        <v>486</v>
      </c>
      <c r="D2673">
        <f t="shared" ref="D2673:D2736" ca="1" si="191">INDIRECT(ADDRESS(C2673+1,14))</f>
        <v>-1.4999999999999999E-2</v>
      </c>
      <c r="E2673">
        <f t="shared" ca="1" si="188"/>
        <v>0</v>
      </c>
      <c r="F2673">
        <f t="shared" ca="1" si="189"/>
        <v>31</v>
      </c>
      <c r="G2673">
        <f t="shared" ca="1" si="190"/>
        <v>32</v>
      </c>
      <c r="M2673">
        <v>2217</v>
      </c>
      <c r="N2673">
        <v>44.362000000000002</v>
      </c>
    </row>
    <row r="2674" spans="1:14">
      <c r="A2674" s="54">
        <f>formulas!O1514</f>
        <v>0</v>
      </c>
      <c r="B2674" s="33">
        <f t="shared" ca="1" si="186"/>
        <v>32</v>
      </c>
      <c r="C2674">
        <f t="shared" si="187"/>
        <v>486</v>
      </c>
      <c r="D2674">
        <f t="shared" ca="1" si="191"/>
        <v>-1.4999999999999999E-2</v>
      </c>
      <c r="E2674">
        <f t="shared" ca="1" si="188"/>
        <v>0</v>
      </c>
      <c r="F2674">
        <f t="shared" ca="1" si="189"/>
        <v>31</v>
      </c>
      <c r="G2674">
        <f t="shared" ca="1" si="190"/>
        <v>32</v>
      </c>
      <c r="M2674">
        <v>2218</v>
      </c>
      <c r="N2674">
        <v>44.383000000000003</v>
      </c>
    </row>
    <row r="2675" spans="1:14">
      <c r="A2675" s="54">
        <f>formulas!O1515</f>
        <v>0</v>
      </c>
      <c r="B2675" s="33">
        <f t="shared" ca="1" si="186"/>
        <v>32</v>
      </c>
      <c r="C2675">
        <f t="shared" si="187"/>
        <v>486</v>
      </c>
      <c r="D2675">
        <f t="shared" ca="1" si="191"/>
        <v>-1.4999999999999999E-2</v>
      </c>
      <c r="E2675">
        <f t="shared" ca="1" si="188"/>
        <v>0</v>
      </c>
      <c r="F2675">
        <f t="shared" ca="1" si="189"/>
        <v>31</v>
      </c>
      <c r="G2675">
        <f t="shared" ca="1" si="190"/>
        <v>32</v>
      </c>
      <c r="M2675">
        <v>2219</v>
      </c>
      <c r="N2675">
        <v>44.402999999999999</v>
      </c>
    </row>
    <row r="2676" spans="1:14">
      <c r="A2676" s="54">
        <f>formulas!O1516</f>
        <v>0</v>
      </c>
      <c r="B2676" s="33">
        <f t="shared" ca="1" si="186"/>
        <v>32</v>
      </c>
      <c r="C2676">
        <f t="shared" si="187"/>
        <v>486</v>
      </c>
      <c r="D2676">
        <f t="shared" ca="1" si="191"/>
        <v>-1.4999999999999999E-2</v>
      </c>
      <c r="E2676">
        <f t="shared" ca="1" si="188"/>
        <v>0</v>
      </c>
      <c r="F2676">
        <f t="shared" ca="1" si="189"/>
        <v>31</v>
      </c>
      <c r="G2676">
        <f t="shared" ca="1" si="190"/>
        <v>32</v>
      </c>
      <c r="M2676">
        <v>2220</v>
      </c>
      <c r="N2676">
        <v>44.423999999999999</v>
      </c>
    </row>
    <row r="2677" spans="1:14">
      <c r="A2677" s="54">
        <f>formulas!O1517</f>
        <v>0</v>
      </c>
      <c r="B2677" s="33">
        <f t="shared" ca="1" si="186"/>
        <v>32</v>
      </c>
      <c r="C2677">
        <f t="shared" si="187"/>
        <v>486</v>
      </c>
      <c r="D2677">
        <f t="shared" ca="1" si="191"/>
        <v>-1.4999999999999999E-2</v>
      </c>
      <c r="E2677">
        <f t="shared" ca="1" si="188"/>
        <v>0</v>
      </c>
      <c r="F2677">
        <f t="shared" ca="1" si="189"/>
        <v>31</v>
      </c>
      <c r="G2677">
        <f t="shared" ca="1" si="190"/>
        <v>32</v>
      </c>
      <c r="M2677">
        <v>2221</v>
      </c>
      <c r="N2677">
        <v>44.444000000000003</v>
      </c>
    </row>
    <row r="2678" spans="1:14">
      <c r="A2678" s="54">
        <f>formulas!O1518</f>
        <v>0</v>
      </c>
      <c r="B2678" s="33">
        <f t="shared" ca="1" si="186"/>
        <v>32</v>
      </c>
      <c r="C2678">
        <f t="shared" si="187"/>
        <v>486</v>
      </c>
      <c r="D2678">
        <f t="shared" ca="1" si="191"/>
        <v>-1.4999999999999999E-2</v>
      </c>
      <c r="E2678">
        <f t="shared" ca="1" si="188"/>
        <v>0</v>
      </c>
      <c r="F2678">
        <f t="shared" ca="1" si="189"/>
        <v>31</v>
      </c>
      <c r="G2678">
        <f t="shared" ca="1" si="190"/>
        <v>32</v>
      </c>
      <c r="M2678">
        <v>2222</v>
      </c>
      <c r="N2678">
        <v>44.465000000000003</v>
      </c>
    </row>
    <row r="2679" spans="1:14">
      <c r="A2679" s="54">
        <f>formulas!O1519</f>
        <v>0</v>
      </c>
      <c r="B2679" s="33">
        <f t="shared" ca="1" si="186"/>
        <v>32</v>
      </c>
      <c r="C2679">
        <f t="shared" si="187"/>
        <v>486</v>
      </c>
      <c r="D2679">
        <f t="shared" ca="1" si="191"/>
        <v>-1.4999999999999999E-2</v>
      </c>
      <c r="E2679">
        <f t="shared" ca="1" si="188"/>
        <v>0</v>
      </c>
      <c r="F2679">
        <f t="shared" ca="1" si="189"/>
        <v>31</v>
      </c>
      <c r="G2679">
        <f t="shared" ca="1" si="190"/>
        <v>32</v>
      </c>
      <c r="M2679">
        <v>2223</v>
      </c>
      <c r="N2679">
        <v>44.484999999999999</v>
      </c>
    </row>
    <row r="2680" spans="1:14">
      <c r="A2680" s="54">
        <f>formulas!O1520</f>
        <v>0</v>
      </c>
      <c r="B2680" s="33">
        <f t="shared" ca="1" si="186"/>
        <v>32</v>
      </c>
      <c r="C2680">
        <f t="shared" si="187"/>
        <v>486</v>
      </c>
      <c r="D2680">
        <f t="shared" ca="1" si="191"/>
        <v>-1.4999999999999999E-2</v>
      </c>
      <c r="E2680">
        <f t="shared" ca="1" si="188"/>
        <v>0</v>
      </c>
      <c r="F2680">
        <f t="shared" ca="1" si="189"/>
        <v>31</v>
      </c>
      <c r="G2680">
        <f t="shared" ca="1" si="190"/>
        <v>32</v>
      </c>
      <c r="M2680">
        <v>2224</v>
      </c>
      <c r="N2680">
        <v>44.506</v>
      </c>
    </row>
    <row r="2681" spans="1:14">
      <c r="A2681" s="54">
        <f>formulas!O1521</f>
        <v>0</v>
      </c>
      <c r="B2681" s="33">
        <f t="shared" ca="1" si="186"/>
        <v>32</v>
      </c>
      <c r="C2681">
        <f t="shared" si="187"/>
        <v>486</v>
      </c>
      <c r="D2681">
        <f t="shared" ca="1" si="191"/>
        <v>-1.4999999999999999E-2</v>
      </c>
      <c r="E2681">
        <f t="shared" ca="1" si="188"/>
        <v>0</v>
      </c>
      <c r="F2681">
        <f t="shared" ca="1" si="189"/>
        <v>31</v>
      </c>
      <c r="G2681">
        <f t="shared" ca="1" si="190"/>
        <v>32</v>
      </c>
      <c r="M2681">
        <v>2225</v>
      </c>
      <c r="N2681">
        <v>44.527000000000001</v>
      </c>
    </row>
    <row r="2682" spans="1:14">
      <c r="A2682" s="54">
        <f>formulas!O1522</f>
        <v>0</v>
      </c>
      <c r="B2682" s="33">
        <f t="shared" ca="1" si="186"/>
        <v>32</v>
      </c>
      <c r="C2682">
        <f t="shared" si="187"/>
        <v>486</v>
      </c>
      <c r="D2682">
        <f t="shared" ca="1" si="191"/>
        <v>-1.4999999999999999E-2</v>
      </c>
      <c r="E2682">
        <f t="shared" ca="1" si="188"/>
        <v>0</v>
      </c>
      <c r="F2682">
        <f t="shared" ca="1" si="189"/>
        <v>31</v>
      </c>
      <c r="G2682">
        <f t="shared" ca="1" si="190"/>
        <v>32</v>
      </c>
      <c r="M2682">
        <v>2226</v>
      </c>
      <c r="N2682">
        <v>44.546999999999997</v>
      </c>
    </row>
    <row r="2683" spans="1:14">
      <c r="A2683" s="54">
        <f>formulas!O1523</f>
        <v>0</v>
      </c>
      <c r="B2683" s="33">
        <f t="shared" ca="1" si="186"/>
        <v>32</v>
      </c>
      <c r="C2683">
        <f t="shared" si="187"/>
        <v>486</v>
      </c>
      <c r="D2683">
        <f t="shared" ca="1" si="191"/>
        <v>-1.4999999999999999E-2</v>
      </c>
      <c r="E2683">
        <f t="shared" ca="1" si="188"/>
        <v>0</v>
      </c>
      <c r="F2683">
        <f t="shared" ca="1" si="189"/>
        <v>31</v>
      </c>
      <c r="G2683">
        <f t="shared" ca="1" si="190"/>
        <v>32</v>
      </c>
      <c r="M2683">
        <v>2227</v>
      </c>
      <c r="N2683">
        <v>44.567999999999998</v>
      </c>
    </row>
    <row r="2684" spans="1:14">
      <c r="A2684" s="54">
        <f>formulas!O1524</f>
        <v>0</v>
      </c>
      <c r="B2684" s="33">
        <f t="shared" ca="1" si="186"/>
        <v>32</v>
      </c>
      <c r="C2684">
        <f t="shared" si="187"/>
        <v>486</v>
      </c>
      <c r="D2684">
        <f t="shared" ca="1" si="191"/>
        <v>-1.4999999999999999E-2</v>
      </c>
      <c r="E2684">
        <f t="shared" ca="1" si="188"/>
        <v>0</v>
      </c>
      <c r="F2684">
        <f t="shared" ca="1" si="189"/>
        <v>31</v>
      </c>
      <c r="G2684">
        <f t="shared" ca="1" si="190"/>
        <v>32</v>
      </c>
      <c r="M2684">
        <v>2228</v>
      </c>
      <c r="N2684">
        <v>44.588000000000001</v>
      </c>
    </row>
    <row r="2685" spans="1:14">
      <c r="A2685" s="54">
        <f>formulas!O1525</f>
        <v>0</v>
      </c>
      <c r="B2685" s="33">
        <f t="shared" ca="1" si="186"/>
        <v>32</v>
      </c>
      <c r="C2685">
        <f t="shared" si="187"/>
        <v>486</v>
      </c>
      <c r="D2685">
        <f t="shared" ca="1" si="191"/>
        <v>-1.4999999999999999E-2</v>
      </c>
      <c r="E2685">
        <f t="shared" ca="1" si="188"/>
        <v>0</v>
      </c>
      <c r="F2685">
        <f t="shared" ca="1" si="189"/>
        <v>31</v>
      </c>
      <c r="G2685">
        <f t="shared" ca="1" si="190"/>
        <v>32</v>
      </c>
      <c r="M2685">
        <v>2229</v>
      </c>
      <c r="N2685">
        <v>44.609000000000002</v>
      </c>
    </row>
    <row r="2686" spans="1:14">
      <c r="A2686" s="54">
        <f>formulas!O1526</f>
        <v>0</v>
      </c>
      <c r="B2686" s="33">
        <f t="shared" ca="1" si="186"/>
        <v>32</v>
      </c>
      <c r="C2686">
        <f t="shared" si="187"/>
        <v>486</v>
      </c>
      <c r="D2686">
        <f t="shared" ca="1" si="191"/>
        <v>-1.4999999999999999E-2</v>
      </c>
      <c r="E2686">
        <f t="shared" ca="1" si="188"/>
        <v>0</v>
      </c>
      <c r="F2686">
        <f t="shared" ca="1" si="189"/>
        <v>31</v>
      </c>
      <c r="G2686">
        <f t="shared" ca="1" si="190"/>
        <v>32</v>
      </c>
      <c r="M2686">
        <v>2230</v>
      </c>
      <c r="N2686">
        <v>44.628999999999998</v>
      </c>
    </row>
    <row r="2687" spans="1:14">
      <c r="A2687" s="54">
        <f>formulas!O1527</f>
        <v>0</v>
      </c>
      <c r="B2687" s="33">
        <f t="shared" ca="1" si="186"/>
        <v>32</v>
      </c>
      <c r="C2687">
        <f t="shared" si="187"/>
        <v>486</v>
      </c>
      <c r="D2687">
        <f t="shared" ca="1" si="191"/>
        <v>-1.4999999999999999E-2</v>
      </c>
      <c r="E2687">
        <f t="shared" ca="1" si="188"/>
        <v>0</v>
      </c>
      <c r="F2687">
        <f t="shared" ca="1" si="189"/>
        <v>31</v>
      </c>
      <c r="G2687">
        <f t="shared" ca="1" si="190"/>
        <v>32</v>
      </c>
      <c r="M2687">
        <v>2231</v>
      </c>
      <c r="N2687">
        <v>44.65</v>
      </c>
    </row>
    <row r="2688" spans="1:14">
      <c r="A2688" s="54">
        <f>formulas!O1528</f>
        <v>0</v>
      </c>
      <c r="B2688" s="33">
        <f t="shared" ca="1" si="186"/>
        <v>32</v>
      </c>
      <c r="C2688">
        <f t="shared" si="187"/>
        <v>486</v>
      </c>
      <c r="D2688">
        <f t="shared" ca="1" si="191"/>
        <v>-1.4999999999999999E-2</v>
      </c>
      <c r="E2688">
        <f t="shared" ca="1" si="188"/>
        <v>0</v>
      </c>
      <c r="F2688">
        <f t="shared" ca="1" si="189"/>
        <v>31</v>
      </c>
      <c r="G2688">
        <f t="shared" ca="1" si="190"/>
        <v>32</v>
      </c>
      <c r="M2688">
        <v>2232</v>
      </c>
      <c r="N2688">
        <v>44.670999999999999</v>
      </c>
    </row>
    <row r="2689" spans="1:14">
      <c r="A2689" s="54">
        <f>formulas!O1529</f>
        <v>0</v>
      </c>
      <c r="B2689" s="33">
        <f t="shared" ca="1" si="186"/>
        <v>32</v>
      </c>
      <c r="C2689">
        <f t="shared" si="187"/>
        <v>486</v>
      </c>
      <c r="D2689">
        <f t="shared" ca="1" si="191"/>
        <v>-1.4999999999999999E-2</v>
      </c>
      <c r="E2689">
        <f t="shared" ca="1" si="188"/>
        <v>0</v>
      </c>
      <c r="F2689">
        <f t="shared" ca="1" si="189"/>
        <v>31</v>
      </c>
      <c r="G2689">
        <f t="shared" ca="1" si="190"/>
        <v>32</v>
      </c>
      <c r="M2689">
        <v>2233</v>
      </c>
      <c r="N2689">
        <v>44.691000000000003</v>
      </c>
    </row>
    <row r="2690" spans="1:14">
      <c r="A2690" s="54">
        <f>formulas!O1530</f>
        <v>0</v>
      </c>
      <c r="B2690" s="33">
        <f t="shared" ca="1" si="186"/>
        <v>32</v>
      </c>
      <c r="C2690">
        <f t="shared" si="187"/>
        <v>486</v>
      </c>
      <c r="D2690">
        <f t="shared" ca="1" si="191"/>
        <v>-1.4999999999999999E-2</v>
      </c>
      <c r="E2690">
        <f t="shared" ca="1" si="188"/>
        <v>0</v>
      </c>
      <c r="F2690">
        <f t="shared" ca="1" si="189"/>
        <v>31</v>
      </c>
      <c r="G2690">
        <f t="shared" ca="1" si="190"/>
        <v>32</v>
      </c>
      <c r="M2690">
        <v>2234</v>
      </c>
      <c r="N2690">
        <v>44.712000000000003</v>
      </c>
    </row>
    <row r="2691" spans="1:14">
      <c r="A2691" s="54">
        <f>formulas!O1531</f>
        <v>0</v>
      </c>
      <c r="B2691" s="33">
        <f t="shared" ca="1" si="186"/>
        <v>32</v>
      </c>
      <c r="C2691">
        <f t="shared" si="187"/>
        <v>486</v>
      </c>
      <c r="D2691">
        <f t="shared" ca="1" si="191"/>
        <v>-1.4999999999999999E-2</v>
      </c>
      <c r="E2691">
        <f t="shared" ca="1" si="188"/>
        <v>0</v>
      </c>
      <c r="F2691">
        <f t="shared" ca="1" si="189"/>
        <v>31</v>
      </c>
      <c r="G2691">
        <f t="shared" ca="1" si="190"/>
        <v>32</v>
      </c>
      <c r="M2691">
        <v>2235</v>
      </c>
      <c r="N2691">
        <v>44.731999999999999</v>
      </c>
    </row>
    <row r="2692" spans="1:14">
      <c r="A2692" s="54">
        <f>formulas!O1532</f>
        <v>0</v>
      </c>
      <c r="B2692" s="33">
        <f t="shared" ca="1" si="186"/>
        <v>32</v>
      </c>
      <c r="C2692">
        <f t="shared" si="187"/>
        <v>486</v>
      </c>
      <c r="D2692">
        <f t="shared" ca="1" si="191"/>
        <v>-1.4999999999999999E-2</v>
      </c>
      <c r="E2692">
        <f t="shared" ca="1" si="188"/>
        <v>0</v>
      </c>
      <c r="F2692">
        <f t="shared" ca="1" si="189"/>
        <v>31</v>
      </c>
      <c r="G2692">
        <f t="shared" ca="1" si="190"/>
        <v>32</v>
      </c>
      <c r="M2692">
        <v>2236</v>
      </c>
      <c r="N2692">
        <v>44.753</v>
      </c>
    </row>
    <row r="2693" spans="1:14">
      <c r="A2693" s="54">
        <f>formulas!O1533</f>
        <v>0</v>
      </c>
      <c r="B2693" s="33">
        <f t="shared" ca="1" si="186"/>
        <v>32</v>
      </c>
      <c r="C2693">
        <f t="shared" si="187"/>
        <v>486</v>
      </c>
      <c r="D2693">
        <f t="shared" ca="1" si="191"/>
        <v>-1.4999999999999999E-2</v>
      </c>
      <c r="E2693">
        <f t="shared" ca="1" si="188"/>
        <v>0</v>
      </c>
      <c r="F2693">
        <f t="shared" ca="1" si="189"/>
        <v>31</v>
      </c>
      <c r="G2693">
        <f t="shared" ca="1" si="190"/>
        <v>32</v>
      </c>
      <c r="M2693">
        <v>2237</v>
      </c>
      <c r="N2693">
        <v>44.773000000000003</v>
      </c>
    </row>
    <row r="2694" spans="1:14">
      <c r="A2694" s="54">
        <f>formulas!O1534</f>
        <v>0</v>
      </c>
      <c r="B2694" s="33">
        <f t="shared" ca="1" si="186"/>
        <v>32</v>
      </c>
      <c r="C2694">
        <f t="shared" si="187"/>
        <v>486</v>
      </c>
      <c r="D2694">
        <f t="shared" ca="1" si="191"/>
        <v>-1.4999999999999999E-2</v>
      </c>
      <c r="E2694">
        <f t="shared" ca="1" si="188"/>
        <v>0</v>
      </c>
      <c r="F2694">
        <f t="shared" ca="1" si="189"/>
        <v>31</v>
      </c>
      <c r="G2694">
        <f t="shared" ca="1" si="190"/>
        <v>32</v>
      </c>
      <c r="M2694">
        <v>2238</v>
      </c>
      <c r="N2694">
        <v>44.793999999999997</v>
      </c>
    </row>
    <row r="2695" spans="1:14">
      <c r="A2695" s="54">
        <f>formulas!O1535</f>
        <v>0</v>
      </c>
      <c r="B2695" s="33">
        <f t="shared" ca="1" si="186"/>
        <v>32</v>
      </c>
      <c r="C2695">
        <f t="shared" si="187"/>
        <v>486</v>
      </c>
      <c r="D2695">
        <f t="shared" ca="1" si="191"/>
        <v>-1.4999999999999999E-2</v>
      </c>
      <c r="E2695">
        <f t="shared" ca="1" si="188"/>
        <v>0</v>
      </c>
      <c r="F2695">
        <f t="shared" ca="1" si="189"/>
        <v>31</v>
      </c>
      <c r="G2695">
        <f t="shared" ca="1" si="190"/>
        <v>32</v>
      </c>
      <c r="M2695">
        <v>2239</v>
      </c>
      <c r="N2695">
        <v>44.814</v>
      </c>
    </row>
    <row r="2696" spans="1:14">
      <c r="A2696" s="54">
        <f>formulas!O1536</f>
        <v>0</v>
      </c>
      <c r="B2696" s="33">
        <f t="shared" ca="1" si="186"/>
        <v>32</v>
      </c>
      <c r="C2696">
        <f t="shared" si="187"/>
        <v>486</v>
      </c>
      <c r="D2696">
        <f t="shared" ca="1" si="191"/>
        <v>-1.4999999999999999E-2</v>
      </c>
      <c r="E2696">
        <f t="shared" ca="1" si="188"/>
        <v>0</v>
      </c>
      <c r="F2696">
        <f t="shared" ca="1" si="189"/>
        <v>31</v>
      </c>
      <c r="G2696">
        <f t="shared" ca="1" si="190"/>
        <v>32</v>
      </c>
      <c r="M2696">
        <v>2240</v>
      </c>
      <c r="N2696">
        <v>44.835000000000001</v>
      </c>
    </row>
    <row r="2697" spans="1:14">
      <c r="A2697" s="54">
        <f>formulas!O1537</f>
        <v>0</v>
      </c>
      <c r="B2697" s="33">
        <f t="shared" ca="1" si="186"/>
        <v>32</v>
      </c>
      <c r="C2697">
        <f t="shared" si="187"/>
        <v>486</v>
      </c>
      <c r="D2697">
        <f t="shared" ca="1" si="191"/>
        <v>-1.4999999999999999E-2</v>
      </c>
      <c r="E2697">
        <f t="shared" ca="1" si="188"/>
        <v>0</v>
      </c>
      <c r="F2697">
        <f t="shared" ca="1" si="189"/>
        <v>31</v>
      </c>
      <c r="G2697">
        <f t="shared" ca="1" si="190"/>
        <v>32</v>
      </c>
      <c r="M2697">
        <v>2241</v>
      </c>
      <c r="N2697">
        <v>44.854999999999997</v>
      </c>
    </row>
    <row r="2698" spans="1:14">
      <c r="A2698" s="54">
        <f>formulas!O1538</f>
        <v>0</v>
      </c>
      <c r="B2698" s="33">
        <f t="shared" ca="1" si="186"/>
        <v>32</v>
      </c>
      <c r="C2698">
        <f t="shared" si="187"/>
        <v>486</v>
      </c>
      <c r="D2698">
        <f t="shared" ca="1" si="191"/>
        <v>-1.4999999999999999E-2</v>
      </c>
      <c r="E2698">
        <f t="shared" ca="1" si="188"/>
        <v>0</v>
      </c>
      <c r="F2698">
        <f t="shared" ca="1" si="189"/>
        <v>31</v>
      </c>
      <c r="G2698">
        <f t="shared" ca="1" si="190"/>
        <v>32</v>
      </c>
      <c r="M2698">
        <v>2242</v>
      </c>
      <c r="N2698">
        <v>44.875999999999998</v>
      </c>
    </row>
    <row r="2699" spans="1:14">
      <c r="A2699" s="54">
        <f>formulas!O1539</f>
        <v>0</v>
      </c>
      <c r="B2699" s="33">
        <f t="shared" ca="1" si="186"/>
        <v>32</v>
      </c>
      <c r="C2699">
        <f t="shared" si="187"/>
        <v>486</v>
      </c>
      <c r="D2699">
        <f t="shared" ca="1" si="191"/>
        <v>-1.4999999999999999E-2</v>
      </c>
      <c r="E2699">
        <f t="shared" ca="1" si="188"/>
        <v>0</v>
      </c>
      <c r="F2699">
        <f t="shared" ca="1" si="189"/>
        <v>31</v>
      </c>
      <c r="G2699">
        <f t="shared" ca="1" si="190"/>
        <v>32</v>
      </c>
      <c r="M2699">
        <v>2243</v>
      </c>
      <c r="N2699">
        <v>44.896000000000001</v>
      </c>
    </row>
    <row r="2700" spans="1:14">
      <c r="A2700" s="54">
        <f>formulas!O1540</f>
        <v>0</v>
      </c>
      <c r="B2700" s="33">
        <f t="shared" ca="1" si="186"/>
        <v>32</v>
      </c>
      <c r="C2700">
        <f t="shared" si="187"/>
        <v>486</v>
      </c>
      <c r="D2700">
        <f t="shared" ca="1" si="191"/>
        <v>-1.4999999999999999E-2</v>
      </c>
      <c r="E2700">
        <f t="shared" ca="1" si="188"/>
        <v>0</v>
      </c>
      <c r="F2700">
        <f t="shared" ca="1" si="189"/>
        <v>31</v>
      </c>
      <c r="G2700">
        <f t="shared" ca="1" si="190"/>
        <v>32</v>
      </c>
      <c r="M2700">
        <v>2244</v>
      </c>
      <c r="N2700">
        <v>44.917000000000002</v>
      </c>
    </row>
    <row r="2701" spans="1:14">
      <c r="A2701" s="54">
        <f>formulas!O1541</f>
        <v>0</v>
      </c>
      <c r="B2701" s="33">
        <f t="shared" ca="1" si="186"/>
        <v>32</v>
      </c>
      <c r="C2701">
        <f t="shared" si="187"/>
        <v>486</v>
      </c>
      <c r="D2701">
        <f t="shared" ca="1" si="191"/>
        <v>-1.4999999999999999E-2</v>
      </c>
      <c r="E2701">
        <f t="shared" ca="1" si="188"/>
        <v>0</v>
      </c>
      <c r="F2701">
        <f t="shared" ca="1" si="189"/>
        <v>31</v>
      </c>
      <c r="G2701">
        <f t="shared" ca="1" si="190"/>
        <v>32</v>
      </c>
      <c r="M2701">
        <v>2245</v>
      </c>
      <c r="N2701">
        <v>44.936999999999998</v>
      </c>
    </row>
    <row r="2702" spans="1:14">
      <c r="A2702" s="54">
        <f>formulas!O1542</f>
        <v>0</v>
      </c>
      <c r="B2702" s="33">
        <f t="shared" ca="1" si="186"/>
        <v>32</v>
      </c>
      <c r="C2702">
        <f t="shared" si="187"/>
        <v>486</v>
      </c>
      <c r="D2702">
        <f t="shared" ca="1" si="191"/>
        <v>-1.4999999999999999E-2</v>
      </c>
      <c r="E2702">
        <f t="shared" ca="1" si="188"/>
        <v>0</v>
      </c>
      <c r="F2702">
        <f t="shared" ca="1" si="189"/>
        <v>31</v>
      </c>
      <c r="G2702">
        <f t="shared" ca="1" si="190"/>
        <v>32</v>
      </c>
      <c r="M2702">
        <v>2246</v>
      </c>
      <c r="N2702">
        <v>44.957999999999998</v>
      </c>
    </row>
    <row r="2703" spans="1:14">
      <c r="A2703" s="54">
        <f>formulas!O1543</f>
        <v>0</v>
      </c>
      <c r="B2703" s="33">
        <f t="shared" ca="1" si="186"/>
        <v>32</v>
      </c>
      <c r="C2703">
        <f t="shared" si="187"/>
        <v>486</v>
      </c>
      <c r="D2703">
        <f t="shared" ca="1" si="191"/>
        <v>-1.4999999999999999E-2</v>
      </c>
      <c r="E2703">
        <f t="shared" ca="1" si="188"/>
        <v>0</v>
      </c>
      <c r="F2703">
        <f t="shared" ca="1" si="189"/>
        <v>31</v>
      </c>
      <c r="G2703">
        <f t="shared" ca="1" si="190"/>
        <v>32</v>
      </c>
      <c r="M2703">
        <v>2247</v>
      </c>
      <c r="N2703">
        <v>44.978000000000002</v>
      </c>
    </row>
    <row r="2704" spans="1:14">
      <c r="A2704" s="54">
        <f>formulas!O1544</f>
        <v>0</v>
      </c>
      <c r="B2704" s="33">
        <f t="shared" ca="1" si="186"/>
        <v>32</v>
      </c>
      <c r="C2704">
        <f t="shared" si="187"/>
        <v>486</v>
      </c>
      <c r="D2704">
        <f t="shared" ca="1" si="191"/>
        <v>-1.4999999999999999E-2</v>
      </c>
      <c r="E2704">
        <f t="shared" ca="1" si="188"/>
        <v>0</v>
      </c>
      <c r="F2704">
        <f t="shared" ca="1" si="189"/>
        <v>31</v>
      </c>
      <c r="G2704">
        <f t="shared" ca="1" si="190"/>
        <v>32</v>
      </c>
      <c r="M2704">
        <v>2248</v>
      </c>
      <c r="N2704">
        <v>44.999000000000002</v>
      </c>
    </row>
    <row r="2705" spans="1:14">
      <c r="A2705" s="54">
        <f>formulas!O1545</f>
        <v>0</v>
      </c>
      <c r="B2705" s="33">
        <f t="shared" ca="1" si="186"/>
        <v>32</v>
      </c>
      <c r="C2705">
        <f t="shared" si="187"/>
        <v>486</v>
      </c>
      <c r="D2705">
        <f t="shared" ca="1" si="191"/>
        <v>-1.4999999999999999E-2</v>
      </c>
      <c r="E2705">
        <f t="shared" ca="1" si="188"/>
        <v>0</v>
      </c>
      <c r="F2705">
        <f t="shared" ca="1" si="189"/>
        <v>31</v>
      </c>
      <c r="G2705">
        <f t="shared" ca="1" si="190"/>
        <v>32</v>
      </c>
      <c r="M2705">
        <v>2249</v>
      </c>
      <c r="N2705">
        <v>45.018999999999998</v>
      </c>
    </row>
    <row r="2706" spans="1:14">
      <c r="A2706" s="54">
        <f>formulas!O1546</f>
        <v>0</v>
      </c>
      <c r="B2706" s="33">
        <f t="shared" ca="1" si="186"/>
        <v>32</v>
      </c>
      <c r="C2706">
        <f t="shared" si="187"/>
        <v>486</v>
      </c>
      <c r="D2706">
        <f t="shared" ca="1" si="191"/>
        <v>-1.4999999999999999E-2</v>
      </c>
      <c r="E2706">
        <f t="shared" ca="1" si="188"/>
        <v>0</v>
      </c>
      <c r="F2706">
        <f t="shared" ca="1" si="189"/>
        <v>31</v>
      </c>
      <c r="G2706">
        <f t="shared" ca="1" si="190"/>
        <v>32</v>
      </c>
      <c r="M2706">
        <v>2250</v>
      </c>
      <c r="N2706">
        <v>45.04</v>
      </c>
    </row>
    <row r="2707" spans="1:14">
      <c r="A2707" s="54">
        <f>formulas!O1547</f>
        <v>0</v>
      </c>
      <c r="B2707" s="33">
        <f t="shared" ca="1" si="186"/>
        <v>32</v>
      </c>
      <c r="C2707">
        <f t="shared" si="187"/>
        <v>486</v>
      </c>
      <c r="D2707">
        <f t="shared" ca="1" si="191"/>
        <v>-1.4999999999999999E-2</v>
      </c>
      <c r="E2707">
        <f t="shared" ca="1" si="188"/>
        <v>0</v>
      </c>
      <c r="F2707">
        <f t="shared" ca="1" si="189"/>
        <v>31</v>
      </c>
      <c r="G2707">
        <f t="shared" ca="1" si="190"/>
        <v>32</v>
      </c>
      <c r="M2707">
        <v>2251</v>
      </c>
      <c r="N2707">
        <v>45.06</v>
      </c>
    </row>
    <row r="2708" spans="1:14">
      <c r="A2708" s="54">
        <f>formulas!O1548</f>
        <v>0</v>
      </c>
      <c r="B2708" s="33">
        <f t="shared" ca="1" si="186"/>
        <v>32</v>
      </c>
      <c r="C2708">
        <f t="shared" si="187"/>
        <v>486</v>
      </c>
      <c r="D2708">
        <f t="shared" ca="1" si="191"/>
        <v>-1.4999999999999999E-2</v>
      </c>
      <c r="E2708">
        <f t="shared" ca="1" si="188"/>
        <v>0</v>
      </c>
      <c r="F2708">
        <f t="shared" ca="1" si="189"/>
        <v>31</v>
      </c>
      <c r="G2708">
        <f t="shared" ca="1" si="190"/>
        <v>32</v>
      </c>
      <c r="M2708">
        <v>2252</v>
      </c>
      <c r="N2708">
        <v>45.081000000000003</v>
      </c>
    </row>
    <row r="2709" spans="1:14">
      <c r="A2709" s="54">
        <f>formulas!O1549</f>
        <v>0</v>
      </c>
      <c r="B2709" s="33">
        <f t="shared" ref="B2709:B2772" ca="1" si="192">(A2709-D2709)/(E2709-D2709)*(G2709-F2709)+F2709</f>
        <v>32</v>
      </c>
      <c r="C2709">
        <f t="shared" ref="C2709:C2772" si="193">COUNTIF($N$2:$N$25400,"&lt;"&amp;A2709)</f>
        <v>486</v>
      </c>
      <c r="D2709">
        <f t="shared" ca="1" si="191"/>
        <v>-1.4999999999999999E-2</v>
      </c>
      <c r="E2709">
        <f t="shared" ref="E2709:E2772" ca="1" si="194">INDIRECT(ADDRESS(C2709+2,14))</f>
        <v>0</v>
      </c>
      <c r="F2709">
        <f t="shared" ref="F2709:F2772" ca="1" si="195">INDIRECT(ADDRESS(C2709+1,13))</f>
        <v>31</v>
      </c>
      <c r="G2709">
        <f t="shared" ref="G2709:G2772" ca="1" si="196">INDIRECT(ADDRESS(C2709+2,13))</f>
        <v>32</v>
      </c>
      <c r="M2709">
        <v>2253</v>
      </c>
      <c r="N2709">
        <v>45.100999999999999</v>
      </c>
    </row>
    <row r="2710" spans="1:14">
      <c r="A2710" s="54">
        <f>formulas!O1550</f>
        <v>0</v>
      </c>
      <c r="B2710" s="33">
        <f t="shared" ca="1" si="192"/>
        <v>32</v>
      </c>
      <c r="C2710">
        <f t="shared" si="193"/>
        <v>486</v>
      </c>
      <c r="D2710">
        <f t="shared" ca="1" si="191"/>
        <v>-1.4999999999999999E-2</v>
      </c>
      <c r="E2710">
        <f t="shared" ca="1" si="194"/>
        <v>0</v>
      </c>
      <c r="F2710">
        <f t="shared" ca="1" si="195"/>
        <v>31</v>
      </c>
      <c r="G2710">
        <f t="shared" ca="1" si="196"/>
        <v>32</v>
      </c>
      <c r="M2710">
        <v>2254</v>
      </c>
      <c r="N2710">
        <v>45.122</v>
      </c>
    </row>
    <row r="2711" spans="1:14">
      <c r="A2711" s="54">
        <f>formulas!O1551</f>
        <v>0</v>
      </c>
      <c r="B2711" s="33">
        <f t="shared" ca="1" si="192"/>
        <v>32</v>
      </c>
      <c r="C2711">
        <f t="shared" si="193"/>
        <v>486</v>
      </c>
      <c r="D2711">
        <f t="shared" ca="1" si="191"/>
        <v>-1.4999999999999999E-2</v>
      </c>
      <c r="E2711">
        <f t="shared" ca="1" si="194"/>
        <v>0</v>
      </c>
      <c r="F2711">
        <f t="shared" ca="1" si="195"/>
        <v>31</v>
      </c>
      <c r="G2711">
        <f t="shared" ca="1" si="196"/>
        <v>32</v>
      </c>
      <c r="M2711">
        <v>2255</v>
      </c>
      <c r="N2711">
        <v>45.142000000000003</v>
      </c>
    </row>
    <row r="2712" spans="1:14">
      <c r="A2712" s="54">
        <f>formulas!O1552</f>
        <v>0</v>
      </c>
      <c r="B2712" s="33">
        <f t="shared" ca="1" si="192"/>
        <v>32</v>
      </c>
      <c r="C2712">
        <f t="shared" si="193"/>
        <v>486</v>
      </c>
      <c r="D2712">
        <f t="shared" ca="1" si="191"/>
        <v>-1.4999999999999999E-2</v>
      </c>
      <c r="E2712">
        <f t="shared" ca="1" si="194"/>
        <v>0</v>
      </c>
      <c r="F2712">
        <f t="shared" ca="1" si="195"/>
        <v>31</v>
      </c>
      <c r="G2712">
        <f t="shared" ca="1" si="196"/>
        <v>32</v>
      </c>
      <c r="M2712">
        <v>2256</v>
      </c>
      <c r="N2712">
        <v>45.162999999999997</v>
      </c>
    </row>
    <row r="2713" spans="1:14">
      <c r="A2713" s="54">
        <f>formulas!O1553</f>
        <v>0</v>
      </c>
      <c r="B2713" s="33">
        <f t="shared" ca="1" si="192"/>
        <v>32</v>
      </c>
      <c r="C2713">
        <f t="shared" si="193"/>
        <v>486</v>
      </c>
      <c r="D2713">
        <f t="shared" ca="1" si="191"/>
        <v>-1.4999999999999999E-2</v>
      </c>
      <c r="E2713">
        <f t="shared" ca="1" si="194"/>
        <v>0</v>
      </c>
      <c r="F2713">
        <f t="shared" ca="1" si="195"/>
        <v>31</v>
      </c>
      <c r="G2713">
        <f t="shared" ca="1" si="196"/>
        <v>32</v>
      </c>
      <c r="M2713">
        <v>2257</v>
      </c>
      <c r="N2713">
        <v>45.183</v>
      </c>
    </row>
    <row r="2714" spans="1:14">
      <c r="A2714" s="54">
        <f>formulas!O1554</f>
        <v>0</v>
      </c>
      <c r="B2714" s="33">
        <f t="shared" ca="1" si="192"/>
        <v>32</v>
      </c>
      <c r="C2714">
        <f t="shared" si="193"/>
        <v>486</v>
      </c>
      <c r="D2714">
        <f t="shared" ca="1" si="191"/>
        <v>-1.4999999999999999E-2</v>
      </c>
      <c r="E2714">
        <f t="shared" ca="1" si="194"/>
        <v>0</v>
      </c>
      <c r="F2714">
        <f t="shared" ca="1" si="195"/>
        <v>31</v>
      </c>
      <c r="G2714">
        <f t="shared" ca="1" si="196"/>
        <v>32</v>
      </c>
      <c r="M2714">
        <v>2258</v>
      </c>
      <c r="N2714">
        <v>45.204000000000001</v>
      </c>
    </row>
    <row r="2715" spans="1:14">
      <c r="A2715" s="54">
        <f>formulas!O1555</f>
        <v>0</v>
      </c>
      <c r="B2715" s="33">
        <f t="shared" ca="1" si="192"/>
        <v>32</v>
      </c>
      <c r="C2715">
        <f t="shared" si="193"/>
        <v>486</v>
      </c>
      <c r="D2715">
        <f t="shared" ca="1" si="191"/>
        <v>-1.4999999999999999E-2</v>
      </c>
      <c r="E2715">
        <f t="shared" ca="1" si="194"/>
        <v>0</v>
      </c>
      <c r="F2715">
        <f t="shared" ca="1" si="195"/>
        <v>31</v>
      </c>
      <c r="G2715">
        <f t="shared" ca="1" si="196"/>
        <v>32</v>
      </c>
      <c r="M2715">
        <v>2259</v>
      </c>
      <c r="N2715">
        <v>45.223999999999997</v>
      </c>
    </row>
    <row r="2716" spans="1:14">
      <c r="A2716" s="54">
        <f>formulas!O1556</f>
        <v>0</v>
      </c>
      <c r="B2716" s="33">
        <f t="shared" ca="1" si="192"/>
        <v>32</v>
      </c>
      <c r="C2716">
        <f t="shared" si="193"/>
        <v>486</v>
      </c>
      <c r="D2716">
        <f t="shared" ca="1" si="191"/>
        <v>-1.4999999999999999E-2</v>
      </c>
      <c r="E2716">
        <f t="shared" ca="1" si="194"/>
        <v>0</v>
      </c>
      <c r="F2716">
        <f t="shared" ca="1" si="195"/>
        <v>31</v>
      </c>
      <c r="G2716">
        <f t="shared" ca="1" si="196"/>
        <v>32</v>
      </c>
      <c r="M2716">
        <v>2260</v>
      </c>
      <c r="N2716">
        <v>45.244999999999997</v>
      </c>
    </row>
    <row r="2717" spans="1:14">
      <c r="A2717" s="54">
        <f>formulas!O1557</f>
        <v>0</v>
      </c>
      <c r="B2717" s="33">
        <f t="shared" ca="1" si="192"/>
        <v>32</v>
      </c>
      <c r="C2717">
        <f t="shared" si="193"/>
        <v>486</v>
      </c>
      <c r="D2717">
        <f t="shared" ca="1" si="191"/>
        <v>-1.4999999999999999E-2</v>
      </c>
      <c r="E2717">
        <f t="shared" ca="1" si="194"/>
        <v>0</v>
      </c>
      <c r="F2717">
        <f t="shared" ca="1" si="195"/>
        <v>31</v>
      </c>
      <c r="G2717">
        <f t="shared" ca="1" si="196"/>
        <v>32</v>
      </c>
      <c r="M2717">
        <v>2261</v>
      </c>
      <c r="N2717">
        <v>45.265000000000001</v>
      </c>
    </row>
    <row r="2718" spans="1:14">
      <c r="A2718" s="54">
        <f>formulas!O1558</f>
        <v>0</v>
      </c>
      <c r="B2718" s="33">
        <f t="shared" ca="1" si="192"/>
        <v>32</v>
      </c>
      <c r="C2718">
        <f t="shared" si="193"/>
        <v>486</v>
      </c>
      <c r="D2718">
        <f t="shared" ca="1" si="191"/>
        <v>-1.4999999999999999E-2</v>
      </c>
      <c r="E2718">
        <f t="shared" ca="1" si="194"/>
        <v>0</v>
      </c>
      <c r="F2718">
        <f t="shared" ca="1" si="195"/>
        <v>31</v>
      </c>
      <c r="G2718">
        <f t="shared" ca="1" si="196"/>
        <v>32</v>
      </c>
      <c r="M2718">
        <v>2262</v>
      </c>
      <c r="N2718">
        <v>45.286000000000001</v>
      </c>
    </row>
    <row r="2719" spans="1:14">
      <c r="A2719" s="54">
        <f>formulas!O1559</f>
        <v>0</v>
      </c>
      <c r="B2719" s="33">
        <f t="shared" ca="1" si="192"/>
        <v>32</v>
      </c>
      <c r="C2719">
        <f t="shared" si="193"/>
        <v>486</v>
      </c>
      <c r="D2719">
        <f t="shared" ca="1" si="191"/>
        <v>-1.4999999999999999E-2</v>
      </c>
      <c r="E2719">
        <f t="shared" ca="1" si="194"/>
        <v>0</v>
      </c>
      <c r="F2719">
        <f t="shared" ca="1" si="195"/>
        <v>31</v>
      </c>
      <c r="G2719">
        <f t="shared" ca="1" si="196"/>
        <v>32</v>
      </c>
      <c r="M2719">
        <v>2263</v>
      </c>
      <c r="N2719">
        <v>45.305999999999997</v>
      </c>
    </row>
    <row r="2720" spans="1:14">
      <c r="A2720" s="54">
        <f>formulas!O1560</f>
        <v>0</v>
      </c>
      <c r="B2720" s="33">
        <f t="shared" ca="1" si="192"/>
        <v>32</v>
      </c>
      <c r="C2720">
        <f t="shared" si="193"/>
        <v>486</v>
      </c>
      <c r="D2720">
        <f t="shared" ca="1" si="191"/>
        <v>-1.4999999999999999E-2</v>
      </c>
      <c r="E2720">
        <f t="shared" ca="1" si="194"/>
        <v>0</v>
      </c>
      <c r="F2720">
        <f t="shared" ca="1" si="195"/>
        <v>31</v>
      </c>
      <c r="G2720">
        <f t="shared" ca="1" si="196"/>
        <v>32</v>
      </c>
      <c r="M2720">
        <v>2264</v>
      </c>
      <c r="N2720">
        <v>45.326000000000001</v>
      </c>
    </row>
    <row r="2721" spans="1:14">
      <c r="A2721" s="54">
        <f>formulas!O1561</f>
        <v>0</v>
      </c>
      <c r="B2721" s="33">
        <f t="shared" ca="1" si="192"/>
        <v>32</v>
      </c>
      <c r="C2721">
        <f t="shared" si="193"/>
        <v>486</v>
      </c>
      <c r="D2721">
        <f t="shared" ca="1" si="191"/>
        <v>-1.4999999999999999E-2</v>
      </c>
      <c r="E2721">
        <f t="shared" ca="1" si="194"/>
        <v>0</v>
      </c>
      <c r="F2721">
        <f t="shared" ca="1" si="195"/>
        <v>31</v>
      </c>
      <c r="G2721">
        <f t="shared" ca="1" si="196"/>
        <v>32</v>
      </c>
      <c r="M2721">
        <v>2265</v>
      </c>
      <c r="N2721">
        <v>45.347000000000001</v>
      </c>
    </row>
    <row r="2722" spans="1:14">
      <c r="A2722" s="54">
        <f>formulas!O1562</f>
        <v>0</v>
      </c>
      <c r="B2722" s="33">
        <f t="shared" ca="1" si="192"/>
        <v>32</v>
      </c>
      <c r="C2722">
        <f t="shared" si="193"/>
        <v>486</v>
      </c>
      <c r="D2722">
        <f t="shared" ca="1" si="191"/>
        <v>-1.4999999999999999E-2</v>
      </c>
      <c r="E2722">
        <f t="shared" ca="1" si="194"/>
        <v>0</v>
      </c>
      <c r="F2722">
        <f t="shared" ca="1" si="195"/>
        <v>31</v>
      </c>
      <c r="G2722">
        <f t="shared" ca="1" si="196"/>
        <v>32</v>
      </c>
      <c r="M2722">
        <v>2266</v>
      </c>
      <c r="N2722">
        <v>45.366999999999997</v>
      </c>
    </row>
    <row r="2723" spans="1:14">
      <c r="A2723" s="54">
        <f>formulas!O1563</f>
        <v>0</v>
      </c>
      <c r="B2723" s="33">
        <f t="shared" ca="1" si="192"/>
        <v>32</v>
      </c>
      <c r="C2723">
        <f t="shared" si="193"/>
        <v>486</v>
      </c>
      <c r="D2723">
        <f t="shared" ca="1" si="191"/>
        <v>-1.4999999999999999E-2</v>
      </c>
      <c r="E2723">
        <f t="shared" ca="1" si="194"/>
        <v>0</v>
      </c>
      <c r="F2723">
        <f t="shared" ca="1" si="195"/>
        <v>31</v>
      </c>
      <c r="G2723">
        <f t="shared" ca="1" si="196"/>
        <v>32</v>
      </c>
      <c r="M2723">
        <v>2267</v>
      </c>
      <c r="N2723">
        <v>45.387999999999998</v>
      </c>
    </row>
    <row r="2724" spans="1:14">
      <c r="A2724" s="54">
        <f>formulas!O1564</f>
        <v>0</v>
      </c>
      <c r="B2724" s="33">
        <f t="shared" ca="1" si="192"/>
        <v>32</v>
      </c>
      <c r="C2724">
        <f t="shared" si="193"/>
        <v>486</v>
      </c>
      <c r="D2724">
        <f t="shared" ca="1" si="191"/>
        <v>-1.4999999999999999E-2</v>
      </c>
      <c r="E2724">
        <f t="shared" ca="1" si="194"/>
        <v>0</v>
      </c>
      <c r="F2724">
        <f t="shared" ca="1" si="195"/>
        <v>31</v>
      </c>
      <c r="G2724">
        <f t="shared" ca="1" si="196"/>
        <v>32</v>
      </c>
      <c r="M2724">
        <v>2268</v>
      </c>
      <c r="N2724">
        <v>45.408000000000001</v>
      </c>
    </row>
    <row r="2725" spans="1:14">
      <c r="A2725" s="54">
        <f>formulas!O1565</f>
        <v>0</v>
      </c>
      <c r="B2725" s="33">
        <f t="shared" ca="1" si="192"/>
        <v>32</v>
      </c>
      <c r="C2725">
        <f t="shared" si="193"/>
        <v>486</v>
      </c>
      <c r="D2725">
        <f t="shared" ca="1" si="191"/>
        <v>-1.4999999999999999E-2</v>
      </c>
      <c r="E2725">
        <f t="shared" ca="1" si="194"/>
        <v>0</v>
      </c>
      <c r="F2725">
        <f t="shared" ca="1" si="195"/>
        <v>31</v>
      </c>
      <c r="G2725">
        <f t="shared" ca="1" si="196"/>
        <v>32</v>
      </c>
      <c r="M2725">
        <v>2269</v>
      </c>
      <c r="N2725">
        <v>45.429000000000002</v>
      </c>
    </row>
    <row r="2726" spans="1:14">
      <c r="A2726" s="54">
        <f>formulas!O1566</f>
        <v>0</v>
      </c>
      <c r="B2726" s="33">
        <f t="shared" ca="1" si="192"/>
        <v>32</v>
      </c>
      <c r="C2726">
        <f t="shared" si="193"/>
        <v>486</v>
      </c>
      <c r="D2726">
        <f t="shared" ca="1" si="191"/>
        <v>-1.4999999999999999E-2</v>
      </c>
      <c r="E2726">
        <f t="shared" ca="1" si="194"/>
        <v>0</v>
      </c>
      <c r="F2726">
        <f t="shared" ca="1" si="195"/>
        <v>31</v>
      </c>
      <c r="G2726">
        <f t="shared" ca="1" si="196"/>
        <v>32</v>
      </c>
      <c r="M2726">
        <v>2270</v>
      </c>
      <c r="N2726">
        <v>45.448999999999998</v>
      </c>
    </row>
    <row r="2727" spans="1:14">
      <c r="A2727" s="54">
        <f>formulas!O1567</f>
        <v>0</v>
      </c>
      <c r="B2727" s="33">
        <f t="shared" ca="1" si="192"/>
        <v>32</v>
      </c>
      <c r="C2727">
        <f t="shared" si="193"/>
        <v>486</v>
      </c>
      <c r="D2727">
        <f t="shared" ca="1" si="191"/>
        <v>-1.4999999999999999E-2</v>
      </c>
      <c r="E2727">
        <f t="shared" ca="1" si="194"/>
        <v>0</v>
      </c>
      <c r="F2727">
        <f t="shared" ca="1" si="195"/>
        <v>31</v>
      </c>
      <c r="G2727">
        <f t="shared" ca="1" si="196"/>
        <v>32</v>
      </c>
      <c r="M2727">
        <v>2271</v>
      </c>
      <c r="N2727">
        <v>45.469000000000001</v>
      </c>
    </row>
    <row r="2728" spans="1:14">
      <c r="A2728" s="54">
        <f>formulas!O1568</f>
        <v>0</v>
      </c>
      <c r="B2728" s="33">
        <f t="shared" ca="1" si="192"/>
        <v>32</v>
      </c>
      <c r="C2728">
        <f t="shared" si="193"/>
        <v>486</v>
      </c>
      <c r="D2728">
        <f t="shared" ca="1" si="191"/>
        <v>-1.4999999999999999E-2</v>
      </c>
      <c r="E2728">
        <f t="shared" ca="1" si="194"/>
        <v>0</v>
      </c>
      <c r="F2728">
        <f t="shared" ca="1" si="195"/>
        <v>31</v>
      </c>
      <c r="G2728">
        <f t="shared" ca="1" si="196"/>
        <v>32</v>
      </c>
      <c r="M2728">
        <v>2272</v>
      </c>
      <c r="N2728">
        <v>45.49</v>
      </c>
    </row>
    <row r="2729" spans="1:14">
      <c r="A2729" s="54">
        <f>formulas!O1569</f>
        <v>0</v>
      </c>
      <c r="B2729" s="33">
        <f t="shared" ca="1" si="192"/>
        <v>32</v>
      </c>
      <c r="C2729">
        <f t="shared" si="193"/>
        <v>486</v>
      </c>
      <c r="D2729">
        <f t="shared" ca="1" si="191"/>
        <v>-1.4999999999999999E-2</v>
      </c>
      <c r="E2729">
        <f t="shared" ca="1" si="194"/>
        <v>0</v>
      </c>
      <c r="F2729">
        <f t="shared" ca="1" si="195"/>
        <v>31</v>
      </c>
      <c r="G2729">
        <f t="shared" ca="1" si="196"/>
        <v>32</v>
      </c>
      <c r="M2729">
        <v>2273</v>
      </c>
      <c r="N2729">
        <v>45.51</v>
      </c>
    </row>
    <row r="2730" spans="1:14">
      <c r="A2730" s="54">
        <f>formulas!O1570</f>
        <v>0</v>
      </c>
      <c r="B2730" s="33">
        <f t="shared" ca="1" si="192"/>
        <v>32</v>
      </c>
      <c r="C2730">
        <f t="shared" si="193"/>
        <v>486</v>
      </c>
      <c r="D2730">
        <f t="shared" ca="1" si="191"/>
        <v>-1.4999999999999999E-2</v>
      </c>
      <c r="E2730">
        <f t="shared" ca="1" si="194"/>
        <v>0</v>
      </c>
      <c r="F2730">
        <f t="shared" ca="1" si="195"/>
        <v>31</v>
      </c>
      <c r="G2730">
        <f t="shared" ca="1" si="196"/>
        <v>32</v>
      </c>
      <c r="M2730">
        <v>2274</v>
      </c>
      <c r="N2730">
        <v>45.530999999999999</v>
      </c>
    </row>
    <row r="2731" spans="1:14">
      <c r="A2731" s="54">
        <f>formulas!O1571</f>
        <v>0</v>
      </c>
      <c r="B2731" s="33">
        <f t="shared" ca="1" si="192"/>
        <v>32</v>
      </c>
      <c r="C2731">
        <f t="shared" si="193"/>
        <v>486</v>
      </c>
      <c r="D2731">
        <f t="shared" ca="1" si="191"/>
        <v>-1.4999999999999999E-2</v>
      </c>
      <c r="E2731">
        <f t="shared" ca="1" si="194"/>
        <v>0</v>
      </c>
      <c r="F2731">
        <f t="shared" ca="1" si="195"/>
        <v>31</v>
      </c>
      <c r="G2731">
        <f t="shared" ca="1" si="196"/>
        <v>32</v>
      </c>
      <c r="M2731">
        <v>2275</v>
      </c>
      <c r="N2731">
        <v>45.551000000000002</v>
      </c>
    </row>
    <row r="2732" spans="1:14">
      <c r="A2732" s="54">
        <f>formulas!O1572</f>
        <v>0</v>
      </c>
      <c r="B2732" s="33">
        <f t="shared" ca="1" si="192"/>
        <v>32</v>
      </c>
      <c r="C2732">
        <f t="shared" si="193"/>
        <v>486</v>
      </c>
      <c r="D2732">
        <f t="shared" ca="1" si="191"/>
        <v>-1.4999999999999999E-2</v>
      </c>
      <c r="E2732">
        <f t="shared" ca="1" si="194"/>
        <v>0</v>
      </c>
      <c r="F2732">
        <f t="shared" ca="1" si="195"/>
        <v>31</v>
      </c>
      <c r="G2732">
        <f t="shared" ca="1" si="196"/>
        <v>32</v>
      </c>
      <c r="M2732">
        <v>2276</v>
      </c>
      <c r="N2732">
        <v>45.572000000000003</v>
      </c>
    </row>
    <row r="2733" spans="1:14">
      <c r="A2733" s="54">
        <f>formulas!O1573</f>
        <v>0</v>
      </c>
      <c r="B2733" s="33">
        <f t="shared" ca="1" si="192"/>
        <v>32</v>
      </c>
      <c r="C2733">
        <f t="shared" si="193"/>
        <v>486</v>
      </c>
      <c r="D2733">
        <f t="shared" ca="1" si="191"/>
        <v>-1.4999999999999999E-2</v>
      </c>
      <c r="E2733">
        <f t="shared" ca="1" si="194"/>
        <v>0</v>
      </c>
      <c r="F2733">
        <f t="shared" ca="1" si="195"/>
        <v>31</v>
      </c>
      <c r="G2733">
        <f t="shared" ca="1" si="196"/>
        <v>32</v>
      </c>
      <c r="M2733">
        <v>2277</v>
      </c>
      <c r="N2733">
        <v>45.591999999999999</v>
      </c>
    </row>
    <row r="2734" spans="1:14">
      <c r="A2734" s="54">
        <f>formulas!O1574</f>
        <v>0</v>
      </c>
      <c r="B2734" s="33">
        <f t="shared" ca="1" si="192"/>
        <v>32</v>
      </c>
      <c r="C2734">
        <f t="shared" si="193"/>
        <v>486</v>
      </c>
      <c r="D2734">
        <f t="shared" ca="1" si="191"/>
        <v>-1.4999999999999999E-2</v>
      </c>
      <c r="E2734">
        <f t="shared" ca="1" si="194"/>
        <v>0</v>
      </c>
      <c r="F2734">
        <f t="shared" ca="1" si="195"/>
        <v>31</v>
      </c>
      <c r="G2734">
        <f t="shared" ca="1" si="196"/>
        <v>32</v>
      </c>
      <c r="M2734">
        <v>2278</v>
      </c>
      <c r="N2734">
        <v>45.612000000000002</v>
      </c>
    </row>
    <row r="2735" spans="1:14">
      <c r="A2735" s="54">
        <f>formulas!O1575</f>
        <v>0</v>
      </c>
      <c r="B2735" s="33">
        <f t="shared" ca="1" si="192"/>
        <v>32</v>
      </c>
      <c r="C2735">
        <f t="shared" si="193"/>
        <v>486</v>
      </c>
      <c r="D2735">
        <f t="shared" ca="1" si="191"/>
        <v>-1.4999999999999999E-2</v>
      </c>
      <c r="E2735">
        <f t="shared" ca="1" si="194"/>
        <v>0</v>
      </c>
      <c r="F2735">
        <f t="shared" ca="1" si="195"/>
        <v>31</v>
      </c>
      <c r="G2735">
        <f t="shared" ca="1" si="196"/>
        <v>32</v>
      </c>
      <c r="M2735">
        <v>2279</v>
      </c>
      <c r="N2735">
        <v>45.633000000000003</v>
      </c>
    </row>
    <row r="2736" spans="1:14">
      <c r="A2736" s="54">
        <f>formulas!O1576</f>
        <v>0</v>
      </c>
      <c r="B2736" s="33">
        <f t="shared" ca="1" si="192"/>
        <v>32</v>
      </c>
      <c r="C2736">
        <f t="shared" si="193"/>
        <v>486</v>
      </c>
      <c r="D2736">
        <f t="shared" ca="1" si="191"/>
        <v>-1.4999999999999999E-2</v>
      </c>
      <c r="E2736">
        <f t="shared" ca="1" si="194"/>
        <v>0</v>
      </c>
      <c r="F2736">
        <f t="shared" ca="1" si="195"/>
        <v>31</v>
      </c>
      <c r="G2736">
        <f t="shared" ca="1" si="196"/>
        <v>32</v>
      </c>
      <c r="M2736">
        <v>2280</v>
      </c>
      <c r="N2736">
        <v>45.652999999999999</v>
      </c>
    </row>
    <row r="2737" spans="1:14">
      <c r="A2737" s="54">
        <f>formulas!O1577</f>
        <v>0</v>
      </c>
      <c r="B2737" s="33">
        <f t="shared" ca="1" si="192"/>
        <v>32</v>
      </c>
      <c r="C2737">
        <f t="shared" si="193"/>
        <v>486</v>
      </c>
      <c r="D2737">
        <f t="shared" ref="D2737:D2800" ca="1" si="197">INDIRECT(ADDRESS(C2737+1,14))</f>
        <v>-1.4999999999999999E-2</v>
      </c>
      <c r="E2737">
        <f t="shared" ca="1" si="194"/>
        <v>0</v>
      </c>
      <c r="F2737">
        <f t="shared" ca="1" si="195"/>
        <v>31</v>
      </c>
      <c r="G2737">
        <f t="shared" ca="1" si="196"/>
        <v>32</v>
      </c>
      <c r="M2737">
        <v>2281</v>
      </c>
      <c r="N2737">
        <v>45.673999999999999</v>
      </c>
    </row>
    <row r="2738" spans="1:14">
      <c r="A2738" s="54">
        <f>formulas!O1578</f>
        <v>0</v>
      </c>
      <c r="B2738" s="33">
        <f t="shared" ca="1" si="192"/>
        <v>32</v>
      </c>
      <c r="C2738">
        <f t="shared" si="193"/>
        <v>486</v>
      </c>
      <c r="D2738">
        <f t="shared" ca="1" si="197"/>
        <v>-1.4999999999999999E-2</v>
      </c>
      <c r="E2738">
        <f t="shared" ca="1" si="194"/>
        <v>0</v>
      </c>
      <c r="F2738">
        <f t="shared" ca="1" si="195"/>
        <v>31</v>
      </c>
      <c r="G2738">
        <f t="shared" ca="1" si="196"/>
        <v>32</v>
      </c>
      <c r="M2738">
        <v>2282</v>
      </c>
      <c r="N2738">
        <v>45.694000000000003</v>
      </c>
    </row>
    <row r="2739" spans="1:14">
      <c r="A2739" s="54">
        <f>formulas!O1579</f>
        <v>0</v>
      </c>
      <c r="B2739" s="33">
        <f t="shared" ca="1" si="192"/>
        <v>32</v>
      </c>
      <c r="C2739">
        <f t="shared" si="193"/>
        <v>486</v>
      </c>
      <c r="D2739">
        <f t="shared" ca="1" si="197"/>
        <v>-1.4999999999999999E-2</v>
      </c>
      <c r="E2739">
        <f t="shared" ca="1" si="194"/>
        <v>0</v>
      </c>
      <c r="F2739">
        <f t="shared" ca="1" si="195"/>
        <v>31</v>
      </c>
      <c r="G2739">
        <f t="shared" ca="1" si="196"/>
        <v>32</v>
      </c>
      <c r="M2739">
        <v>2283</v>
      </c>
      <c r="N2739">
        <v>45.713999999999999</v>
      </c>
    </row>
    <row r="2740" spans="1:14">
      <c r="A2740" s="54">
        <f>formulas!O1580</f>
        <v>0</v>
      </c>
      <c r="B2740" s="33">
        <f t="shared" ca="1" si="192"/>
        <v>32</v>
      </c>
      <c r="C2740">
        <f t="shared" si="193"/>
        <v>486</v>
      </c>
      <c r="D2740">
        <f t="shared" ca="1" si="197"/>
        <v>-1.4999999999999999E-2</v>
      </c>
      <c r="E2740">
        <f t="shared" ca="1" si="194"/>
        <v>0</v>
      </c>
      <c r="F2740">
        <f t="shared" ca="1" si="195"/>
        <v>31</v>
      </c>
      <c r="G2740">
        <f t="shared" ca="1" si="196"/>
        <v>32</v>
      </c>
      <c r="M2740">
        <v>2284</v>
      </c>
      <c r="N2740">
        <v>45.734999999999999</v>
      </c>
    </row>
    <row r="2741" spans="1:14">
      <c r="A2741" s="54">
        <f>formulas!O1581</f>
        <v>0</v>
      </c>
      <c r="B2741" s="33">
        <f t="shared" ca="1" si="192"/>
        <v>32</v>
      </c>
      <c r="C2741">
        <f t="shared" si="193"/>
        <v>486</v>
      </c>
      <c r="D2741">
        <f t="shared" ca="1" si="197"/>
        <v>-1.4999999999999999E-2</v>
      </c>
      <c r="E2741">
        <f t="shared" ca="1" si="194"/>
        <v>0</v>
      </c>
      <c r="F2741">
        <f t="shared" ca="1" si="195"/>
        <v>31</v>
      </c>
      <c r="G2741">
        <f t="shared" ca="1" si="196"/>
        <v>32</v>
      </c>
      <c r="M2741">
        <v>2285</v>
      </c>
      <c r="N2741">
        <v>45.755000000000003</v>
      </c>
    </row>
    <row r="2742" spans="1:14">
      <c r="A2742" s="54">
        <f>formulas!O1582</f>
        <v>0</v>
      </c>
      <c r="B2742" s="33">
        <f t="shared" ca="1" si="192"/>
        <v>32</v>
      </c>
      <c r="C2742">
        <f t="shared" si="193"/>
        <v>486</v>
      </c>
      <c r="D2742">
        <f t="shared" ca="1" si="197"/>
        <v>-1.4999999999999999E-2</v>
      </c>
      <c r="E2742">
        <f t="shared" ca="1" si="194"/>
        <v>0</v>
      </c>
      <c r="F2742">
        <f t="shared" ca="1" si="195"/>
        <v>31</v>
      </c>
      <c r="G2742">
        <f t="shared" ca="1" si="196"/>
        <v>32</v>
      </c>
      <c r="M2742">
        <v>2286</v>
      </c>
      <c r="N2742">
        <v>45.774999999999999</v>
      </c>
    </row>
    <row r="2743" spans="1:14">
      <c r="A2743" s="54">
        <f>formulas!O1583</f>
        <v>0</v>
      </c>
      <c r="B2743" s="33">
        <f t="shared" ca="1" si="192"/>
        <v>32</v>
      </c>
      <c r="C2743">
        <f t="shared" si="193"/>
        <v>486</v>
      </c>
      <c r="D2743">
        <f t="shared" ca="1" si="197"/>
        <v>-1.4999999999999999E-2</v>
      </c>
      <c r="E2743">
        <f t="shared" ca="1" si="194"/>
        <v>0</v>
      </c>
      <c r="F2743">
        <f t="shared" ca="1" si="195"/>
        <v>31</v>
      </c>
      <c r="G2743">
        <f t="shared" ca="1" si="196"/>
        <v>32</v>
      </c>
      <c r="M2743">
        <v>2287</v>
      </c>
      <c r="N2743">
        <v>45.795999999999999</v>
      </c>
    </row>
    <row r="2744" spans="1:14">
      <c r="A2744" s="54">
        <f>formulas!O1584</f>
        <v>0</v>
      </c>
      <c r="B2744" s="33">
        <f t="shared" ca="1" si="192"/>
        <v>32</v>
      </c>
      <c r="C2744">
        <f t="shared" si="193"/>
        <v>486</v>
      </c>
      <c r="D2744">
        <f t="shared" ca="1" si="197"/>
        <v>-1.4999999999999999E-2</v>
      </c>
      <c r="E2744">
        <f t="shared" ca="1" si="194"/>
        <v>0</v>
      </c>
      <c r="F2744">
        <f t="shared" ca="1" si="195"/>
        <v>31</v>
      </c>
      <c r="G2744">
        <f t="shared" ca="1" si="196"/>
        <v>32</v>
      </c>
      <c r="M2744">
        <v>2288</v>
      </c>
      <c r="N2744">
        <v>45.816000000000003</v>
      </c>
    </row>
    <row r="2745" spans="1:14">
      <c r="A2745" s="54">
        <f>formulas!O1585</f>
        <v>0</v>
      </c>
      <c r="B2745" s="33">
        <f t="shared" ca="1" si="192"/>
        <v>32</v>
      </c>
      <c r="C2745">
        <f t="shared" si="193"/>
        <v>486</v>
      </c>
      <c r="D2745">
        <f t="shared" ca="1" si="197"/>
        <v>-1.4999999999999999E-2</v>
      </c>
      <c r="E2745">
        <f t="shared" ca="1" si="194"/>
        <v>0</v>
      </c>
      <c r="F2745">
        <f t="shared" ca="1" si="195"/>
        <v>31</v>
      </c>
      <c r="G2745">
        <f t="shared" ca="1" si="196"/>
        <v>32</v>
      </c>
      <c r="M2745">
        <v>2289</v>
      </c>
      <c r="N2745">
        <v>45.837000000000003</v>
      </c>
    </row>
    <row r="2746" spans="1:14">
      <c r="A2746" s="54">
        <f>formulas!O1586</f>
        <v>0</v>
      </c>
      <c r="B2746" s="33">
        <f t="shared" ca="1" si="192"/>
        <v>32</v>
      </c>
      <c r="C2746">
        <f t="shared" si="193"/>
        <v>486</v>
      </c>
      <c r="D2746">
        <f t="shared" ca="1" si="197"/>
        <v>-1.4999999999999999E-2</v>
      </c>
      <c r="E2746">
        <f t="shared" ca="1" si="194"/>
        <v>0</v>
      </c>
      <c r="F2746">
        <f t="shared" ca="1" si="195"/>
        <v>31</v>
      </c>
      <c r="G2746">
        <f t="shared" ca="1" si="196"/>
        <v>32</v>
      </c>
      <c r="M2746">
        <v>2290</v>
      </c>
      <c r="N2746">
        <v>45.856999999999999</v>
      </c>
    </row>
    <row r="2747" spans="1:14">
      <c r="A2747" s="54">
        <f>formulas!O1587</f>
        <v>0</v>
      </c>
      <c r="B2747" s="33">
        <f t="shared" ca="1" si="192"/>
        <v>32</v>
      </c>
      <c r="C2747">
        <f t="shared" si="193"/>
        <v>486</v>
      </c>
      <c r="D2747">
        <f t="shared" ca="1" si="197"/>
        <v>-1.4999999999999999E-2</v>
      </c>
      <c r="E2747">
        <f t="shared" ca="1" si="194"/>
        <v>0</v>
      </c>
      <c r="F2747">
        <f t="shared" ca="1" si="195"/>
        <v>31</v>
      </c>
      <c r="G2747">
        <f t="shared" ca="1" si="196"/>
        <v>32</v>
      </c>
      <c r="M2747">
        <v>2291</v>
      </c>
      <c r="N2747">
        <v>45.877000000000002</v>
      </c>
    </row>
    <row r="2748" spans="1:14">
      <c r="A2748" s="54">
        <f>formulas!O1588</f>
        <v>0</v>
      </c>
      <c r="B2748" s="33">
        <f t="shared" ca="1" si="192"/>
        <v>32</v>
      </c>
      <c r="C2748">
        <f t="shared" si="193"/>
        <v>486</v>
      </c>
      <c r="D2748">
        <f t="shared" ca="1" si="197"/>
        <v>-1.4999999999999999E-2</v>
      </c>
      <c r="E2748">
        <f t="shared" ca="1" si="194"/>
        <v>0</v>
      </c>
      <c r="F2748">
        <f t="shared" ca="1" si="195"/>
        <v>31</v>
      </c>
      <c r="G2748">
        <f t="shared" ca="1" si="196"/>
        <v>32</v>
      </c>
      <c r="M2748">
        <v>2292</v>
      </c>
      <c r="N2748">
        <v>45.898000000000003</v>
      </c>
    </row>
    <row r="2749" spans="1:14">
      <c r="A2749" s="54">
        <f>formulas!O1589</f>
        <v>0</v>
      </c>
      <c r="B2749" s="33">
        <f t="shared" ca="1" si="192"/>
        <v>32</v>
      </c>
      <c r="C2749">
        <f t="shared" si="193"/>
        <v>486</v>
      </c>
      <c r="D2749">
        <f t="shared" ca="1" si="197"/>
        <v>-1.4999999999999999E-2</v>
      </c>
      <c r="E2749">
        <f t="shared" ca="1" si="194"/>
        <v>0</v>
      </c>
      <c r="F2749">
        <f t="shared" ca="1" si="195"/>
        <v>31</v>
      </c>
      <c r="G2749">
        <f t="shared" ca="1" si="196"/>
        <v>32</v>
      </c>
      <c r="M2749">
        <v>2293</v>
      </c>
      <c r="N2749">
        <v>45.917999999999999</v>
      </c>
    </row>
    <row r="2750" spans="1:14">
      <c r="A2750" s="54">
        <f>formulas!O1590</f>
        <v>0</v>
      </c>
      <c r="B2750" s="33">
        <f t="shared" ca="1" si="192"/>
        <v>32</v>
      </c>
      <c r="C2750">
        <f t="shared" si="193"/>
        <v>486</v>
      </c>
      <c r="D2750">
        <f t="shared" ca="1" si="197"/>
        <v>-1.4999999999999999E-2</v>
      </c>
      <c r="E2750">
        <f t="shared" ca="1" si="194"/>
        <v>0</v>
      </c>
      <c r="F2750">
        <f t="shared" ca="1" si="195"/>
        <v>31</v>
      </c>
      <c r="G2750">
        <f t="shared" ca="1" si="196"/>
        <v>32</v>
      </c>
      <c r="M2750">
        <v>2294</v>
      </c>
      <c r="N2750">
        <v>45.938000000000002</v>
      </c>
    </row>
    <row r="2751" spans="1:14">
      <c r="A2751" s="54">
        <f>formulas!O1591</f>
        <v>0</v>
      </c>
      <c r="B2751" s="33">
        <f t="shared" ca="1" si="192"/>
        <v>32</v>
      </c>
      <c r="C2751">
        <f t="shared" si="193"/>
        <v>486</v>
      </c>
      <c r="D2751">
        <f t="shared" ca="1" si="197"/>
        <v>-1.4999999999999999E-2</v>
      </c>
      <c r="E2751">
        <f t="shared" ca="1" si="194"/>
        <v>0</v>
      </c>
      <c r="F2751">
        <f t="shared" ca="1" si="195"/>
        <v>31</v>
      </c>
      <c r="G2751">
        <f t="shared" ca="1" si="196"/>
        <v>32</v>
      </c>
      <c r="M2751">
        <v>2295</v>
      </c>
      <c r="N2751">
        <v>45.959000000000003</v>
      </c>
    </row>
    <row r="2752" spans="1:14">
      <c r="A2752" s="54">
        <f>formulas!O1592</f>
        <v>0</v>
      </c>
      <c r="B2752" s="33">
        <f t="shared" ca="1" si="192"/>
        <v>32</v>
      </c>
      <c r="C2752">
        <f t="shared" si="193"/>
        <v>486</v>
      </c>
      <c r="D2752">
        <f t="shared" ca="1" si="197"/>
        <v>-1.4999999999999999E-2</v>
      </c>
      <c r="E2752">
        <f t="shared" ca="1" si="194"/>
        <v>0</v>
      </c>
      <c r="F2752">
        <f t="shared" ca="1" si="195"/>
        <v>31</v>
      </c>
      <c r="G2752">
        <f t="shared" ca="1" si="196"/>
        <v>32</v>
      </c>
      <c r="M2752">
        <v>2296</v>
      </c>
      <c r="N2752">
        <v>45.978999999999999</v>
      </c>
    </row>
    <row r="2753" spans="1:14">
      <c r="A2753" s="54">
        <f>formulas!O1593</f>
        <v>0</v>
      </c>
      <c r="B2753" s="33">
        <f t="shared" ca="1" si="192"/>
        <v>32</v>
      </c>
      <c r="C2753">
        <f t="shared" si="193"/>
        <v>486</v>
      </c>
      <c r="D2753">
        <f t="shared" ca="1" si="197"/>
        <v>-1.4999999999999999E-2</v>
      </c>
      <c r="E2753">
        <f t="shared" ca="1" si="194"/>
        <v>0</v>
      </c>
      <c r="F2753">
        <f t="shared" ca="1" si="195"/>
        <v>31</v>
      </c>
      <c r="G2753">
        <f t="shared" ca="1" si="196"/>
        <v>32</v>
      </c>
      <c r="M2753">
        <v>2297</v>
      </c>
      <c r="N2753">
        <v>45.999000000000002</v>
      </c>
    </row>
    <row r="2754" spans="1:14">
      <c r="A2754" s="54">
        <f>formulas!O1594</f>
        <v>0</v>
      </c>
      <c r="B2754" s="33">
        <f t="shared" ca="1" si="192"/>
        <v>32</v>
      </c>
      <c r="C2754">
        <f t="shared" si="193"/>
        <v>486</v>
      </c>
      <c r="D2754">
        <f t="shared" ca="1" si="197"/>
        <v>-1.4999999999999999E-2</v>
      </c>
      <c r="E2754">
        <f t="shared" ca="1" si="194"/>
        <v>0</v>
      </c>
      <c r="F2754">
        <f t="shared" ca="1" si="195"/>
        <v>31</v>
      </c>
      <c r="G2754">
        <f t="shared" ca="1" si="196"/>
        <v>32</v>
      </c>
      <c r="M2754">
        <v>2298</v>
      </c>
      <c r="N2754">
        <v>46.02</v>
      </c>
    </row>
    <row r="2755" spans="1:14">
      <c r="A2755" s="54">
        <f>formulas!O1595</f>
        <v>0</v>
      </c>
      <c r="B2755" s="33">
        <f t="shared" ca="1" si="192"/>
        <v>32</v>
      </c>
      <c r="C2755">
        <f t="shared" si="193"/>
        <v>486</v>
      </c>
      <c r="D2755">
        <f t="shared" ca="1" si="197"/>
        <v>-1.4999999999999999E-2</v>
      </c>
      <c r="E2755">
        <f t="shared" ca="1" si="194"/>
        <v>0</v>
      </c>
      <c r="F2755">
        <f t="shared" ca="1" si="195"/>
        <v>31</v>
      </c>
      <c r="G2755">
        <f t="shared" ca="1" si="196"/>
        <v>32</v>
      </c>
      <c r="M2755">
        <v>2299</v>
      </c>
      <c r="N2755">
        <v>46.04</v>
      </c>
    </row>
    <row r="2756" spans="1:14">
      <c r="A2756" s="54">
        <f>formulas!O1596</f>
        <v>0</v>
      </c>
      <c r="B2756" s="33">
        <f t="shared" ca="1" si="192"/>
        <v>32</v>
      </c>
      <c r="C2756">
        <f t="shared" si="193"/>
        <v>486</v>
      </c>
      <c r="D2756">
        <f t="shared" ca="1" si="197"/>
        <v>-1.4999999999999999E-2</v>
      </c>
      <c r="E2756">
        <f t="shared" ca="1" si="194"/>
        <v>0</v>
      </c>
      <c r="F2756">
        <f t="shared" ca="1" si="195"/>
        <v>31</v>
      </c>
      <c r="G2756">
        <f t="shared" ca="1" si="196"/>
        <v>32</v>
      </c>
      <c r="M2756">
        <v>2300</v>
      </c>
      <c r="N2756">
        <v>46.06</v>
      </c>
    </row>
    <row r="2757" spans="1:14">
      <c r="A2757" s="54">
        <f>formulas!O1597</f>
        <v>0</v>
      </c>
      <c r="B2757" s="33">
        <f t="shared" ca="1" si="192"/>
        <v>32</v>
      </c>
      <c r="C2757">
        <f t="shared" si="193"/>
        <v>486</v>
      </c>
      <c r="D2757">
        <f t="shared" ca="1" si="197"/>
        <v>-1.4999999999999999E-2</v>
      </c>
      <c r="E2757">
        <f t="shared" ca="1" si="194"/>
        <v>0</v>
      </c>
      <c r="F2757">
        <f t="shared" ca="1" si="195"/>
        <v>31</v>
      </c>
      <c r="G2757">
        <f t="shared" ca="1" si="196"/>
        <v>32</v>
      </c>
      <c r="M2757">
        <v>2301</v>
      </c>
      <c r="N2757">
        <v>46.081000000000003</v>
      </c>
    </row>
    <row r="2758" spans="1:14">
      <c r="A2758" s="54">
        <f>formulas!O1598</f>
        <v>0</v>
      </c>
      <c r="B2758" s="33">
        <f t="shared" ca="1" si="192"/>
        <v>32</v>
      </c>
      <c r="C2758">
        <f t="shared" si="193"/>
        <v>486</v>
      </c>
      <c r="D2758">
        <f t="shared" ca="1" si="197"/>
        <v>-1.4999999999999999E-2</v>
      </c>
      <c r="E2758">
        <f t="shared" ca="1" si="194"/>
        <v>0</v>
      </c>
      <c r="F2758">
        <f t="shared" ca="1" si="195"/>
        <v>31</v>
      </c>
      <c r="G2758">
        <f t="shared" ca="1" si="196"/>
        <v>32</v>
      </c>
      <c r="M2758">
        <v>2302</v>
      </c>
      <c r="N2758">
        <v>46.100999999999999</v>
      </c>
    </row>
    <row r="2759" spans="1:14">
      <c r="A2759" s="54">
        <f>formulas!O1599</f>
        <v>0</v>
      </c>
      <c r="B2759" s="33">
        <f t="shared" ca="1" si="192"/>
        <v>32</v>
      </c>
      <c r="C2759">
        <f t="shared" si="193"/>
        <v>486</v>
      </c>
      <c r="D2759">
        <f t="shared" ca="1" si="197"/>
        <v>-1.4999999999999999E-2</v>
      </c>
      <c r="E2759">
        <f t="shared" ca="1" si="194"/>
        <v>0</v>
      </c>
      <c r="F2759">
        <f t="shared" ca="1" si="195"/>
        <v>31</v>
      </c>
      <c r="G2759">
        <f t="shared" ca="1" si="196"/>
        <v>32</v>
      </c>
      <c r="M2759">
        <v>2303</v>
      </c>
      <c r="N2759">
        <v>46.121000000000002</v>
      </c>
    </row>
    <row r="2760" spans="1:14">
      <c r="A2760" s="54">
        <f>formulas!O1600</f>
        <v>0</v>
      </c>
      <c r="B2760" s="33">
        <f t="shared" ca="1" si="192"/>
        <v>32</v>
      </c>
      <c r="C2760">
        <f t="shared" si="193"/>
        <v>486</v>
      </c>
      <c r="D2760">
        <f t="shared" ca="1" si="197"/>
        <v>-1.4999999999999999E-2</v>
      </c>
      <c r="E2760">
        <f t="shared" ca="1" si="194"/>
        <v>0</v>
      </c>
      <c r="F2760">
        <f t="shared" ca="1" si="195"/>
        <v>31</v>
      </c>
      <c r="G2760">
        <f t="shared" ca="1" si="196"/>
        <v>32</v>
      </c>
      <c r="M2760">
        <v>2304</v>
      </c>
      <c r="N2760">
        <v>46.142000000000003</v>
      </c>
    </row>
    <row r="2761" spans="1:14">
      <c r="A2761" s="54">
        <f>formulas!O1601</f>
        <v>0</v>
      </c>
      <c r="B2761" s="33">
        <f t="shared" ca="1" si="192"/>
        <v>32</v>
      </c>
      <c r="C2761">
        <f t="shared" si="193"/>
        <v>486</v>
      </c>
      <c r="D2761">
        <f t="shared" ca="1" si="197"/>
        <v>-1.4999999999999999E-2</v>
      </c>
      <c r="E2761">
        <f t="shared" ca="1" si="194"/>
        <v>0</v>
      </c>
      <c r="F2761">
        <f t="shared" ca="1" si="195"/>
        <v>31</v>
      </c>
      <c r="G2761">
        <f t="shared" ca="1" si="196"/>
        <v>32</v>
      </c>
      <c r="M2761">
        <v>2305</v>
      </c>
      <c r="N2761">
        <v>46.161999999999999</v>
      </c>
    </row>
    <row r="2762" spans="1:14">
      <c r="A2762" s="54">
        <f>formulas!O1602</f>
        <v>0</v>
      </c>
      <c r="B2762" s="33">
        <f t="shared" ca="1" si="192"/>
        <v>32</v>
      </c>
      <c r="C2762">
        <f t="shared" si="193"/>
        <v>486</v>
      </c>
      <c r="D2762">
        <f t="shared" ca="1" si="197"/>
        <v>-1.4999999999999999E-2</v>
      </c>
      <c r="E2762">
        <f t="shared" ca="1" si="194"/>
        <v>0</v>
      </c>
      <c r="F2762">
        <f t="shared" ca="1" si="195"/>
        <v>31</v>
      </c>
      <c r="G2762">
        <f t="shared" ca="1" si="196"/>
        <v>32</v>
      </c>
      <c r="M2762">
        <v>2306</v>
      </c>
      <c r="N2762">
        <v>46.182000000000002</v>
      </c>
    </row>
    <row r="2763" spans="1:14">
      <c r="A2763" s="54">
        <f>formulas!O1603</f>
        <v>0</v>
      </c>
      <c r="B2763" s="33">
        <f t="shared" ca="1" si="192"/>
        <v>32</v>
      </c>
      <c r="C2763">
        <f t="shared" si="193"/>
        <v>486</v>
      </c>
      <c r="D2763">
        <f t="shared" ca="1" si="197"/>
        <v>-1.4999999999999999E-2</v>
      </c>
      <c r="E2763">
        <f t="shared" ca="1" si="194"/>
        <v>0</v>
      </c>
      <c r="F2763">
        <f t="shared" ca="1" si="195"/>
        <v>31</v>
      </c>
      <c r="G2763">
        <f t="shared" ca="1" si="196"/>
        <v>32</v>
      </c>
      <c r="M2763">
        <v>2307</v>
      </c>
      <c r="N2763">
        <v>46.201999999999998</v>
      </c>
    </row>
    <row r="2764" spans="1:14">
      <c r="A2764" s="54">
        <f>formulas!O1604</f>
        <v>0</v>
      </c>
      <c r="B2764" s="33">
        <f t="shared" ca="1" si="192"/>
        <v>32</v>
      </c>
      <c r="C2764">
        <f t="shared" si="193"/>
        <v>486</v>
      </c>
      <c r="D2764">
        <f t="shared" ca="1" si="197"/>
        <v>-1.4999999999999999E-2</v>
      </c>
      <c r="E2764">
        <f t="shared" ca="1" si="194"/>
        <v>0</v>
      </c>
      <c r="F2764">
        <f t="shared" ca="1" si="195"/>
        <v>31</v>
      </c>
      <c r="G2764">
        <f t="shared" ca="1" si="196"/>
        <v>32</v>
      </c>
      <c r="M2764">
        <v>2308</v>
      </c>
      <c r="N2764">
        <v>46.222999999999999</v>
      </c>
    </row>
    <row r="2765" spans="1:14">
      <c r="A2765" s="54">
        <f>formulas!O1605</f>
        <v>0</v>
      </c>
      <c r="B2765" s="33">
        <f t="shared" ca="1" si="192"/>
        <v>32</v>
      </c>
      <c r="C2765">
        <f t="shared" si="193"/>
        <v>486</v>
      </c>
      <c r="D2765">
        <f t="shared" ca="1" si="197"/>
        <v>-1.4999999999999999E-2</v>
      </c>
      <c r="E2765">
        <f t="shared" ca="1" si="194"/>
        <v>0</v>
      </c>
      <c r="F2765">
        <f t="shared" ca="1" si="195"/>
        <v>31</v>
      </c>
      <c r="G2765">
        <f t="shared" ca="1" si="196"/>
        <v>32</v>
      </c>
      <c r="M2765">
        <v>2309</v>
      </c>
      <c r="N2765">
        <v>46.243000000000002</v>
      </c>
    </row>
    <row r="2766" spans="1:14">
      <c r="A2766" s="54">
        <f>formulas!O1606</f>
        <v>0</v>
      </c>
      <c r="B2766" s="33">
        <f t="shared" ca="1" si="192"/>
        <v>32</v>
      </c>
      <c r="C2766">
        <f t="shared" si="193"/>
        <v>486</v>
      </c>
      <c r="D2766">
        <f t="shared" ca="1" si="197"/>
        <v>-1.4999999999999999E-2</v>
      </c>
      <c r="E2766">
        <f t="shared" ca="1" si="194"/>
        <v>0</v>
      </c>
      <c r="F2766">
        <f t="shared" ca="1" si="195"/>
        <v>31</v>
      </c>
      <c r="G2766">
        <f t="shared" ca="1" si="196"/>
        <v>32</v>
      </c>
      <c r="M2766">
        <v>2310</v>
      </c>
      <c r="N2766">
        <v>46.262999999999998</v>
      </c>
    </row>
    <row r="2767" spans="1:14">
      <c r="A2767" s="54">
        <f>formulas!O1607</f>
        <v>0</v>
      </c>
      <c r="B2767" s="33">
        <f t="shared" ca="1" si="192"/>
        <v>32</v>
      </c>
      <c r="C2767">
        <f t="shared" si="193"/>
        <v>486</v>
      </c>
      <c r="D2767">
        <f t="shared" ca="1" si="197"/>
        <v>-1.4999999999999999E-2</v>
      </c>
      <c r="E2767">
        <f t="shared" ca="1" si="194"/>
        <v>0</v>
      </c>
      <c r="F2767">
        <f t="shared" ca="1" si="195"/>
        <v>31</v>
      </c>
      <c r="G2767">
        <f t="shared" ca="1" si="196"/>
        <v>32</v>
      </c>
      <c r="M2767">
        <v>2311</v>
      </c>
      <c r="N2767">
        <v>46.283999999999999</v>
      </c>
    </row>
    <row r="2768" spans="1:14">
      <c r="A2768" s="54">
        <f>formulas!O1608</f>
        <v>0</v>
      </c>
      <c r="B2768" s="33">
        <f t="shared" ca="1" si="192"/>
        <v>32</v>
      </c>
      <c r="C2768">
        <f t="shared" si="193"/>
        <v>486</v>
      </c>
      <c r="D2768">
        <f t="shared" ca="1" si="197"/>
        <v>-1.4999999999999999E-2</v>
      </c>
      <c r="E2768">
        <f t="shared" ca="1" si="194"/>
        <v>0</v>
      </c>
      <c r="F2768">
        <f t="shared" ca="1" si="195"/>
        <v>31</v>
      </c>
      <c r="G2768">
        <f t="shared" ca="1" si="196"/>
        <v>32</v>
      </c>
      <c r="M2768">
        <v>2312</v>
      </c>
      <c r="N2768">
        <v>46.304000000000002</v>
      </c>
    </row>
    <row r="2769" spans="1:14">
      <c r="A2769" s="54">
        <f>formulas!O1609</f>
        <v>0</v>
      </c>
      <c r="B2769" s="33">
        <f t="shared" ca="1" si="192"/>
        <v>32</v>
      </c>
      <c r="C2769">
        <f t="shared" si="193"/>
        <v>486</v>
      </c>
      <c r="D2769">
        <f t="shared" ca="1" si="197"/>
        <v>-1.4999999999999999E-2</v>
      </c>
      <c r="E2769">
        <f t="shared" ca="1" si="194"/>
        <v>0</v>
      </c>
      <c r="F2769">
        <f t="shared" ca="1" si="195"/>
        <v>31</v>
      </c>
      <c r="G2769">
        <f t="shared" ca="1" si="196"/>
        <v>32</v>
      </c>
      <c r="M2769">
        <v>2313</v>
      </c>
      <c r="N2769">
        <v>46.323999999999998</v>
      </c>
    </row>
    <row r="2770" spans="1:14">
      <c r="A2770" s="54">
        <f>formulas!O1610</f>
        <v>0</v>
      </c>
      <c r="B2770" s="33">
        <f t="shared" ca="1" si="192"/>
        <v>32</v>
      </c>
      <c r="C2770">
        <f t="shared" si="193"/>
        <v>486</v>
      </c>
      <c r="D2770">
        <f t="shared" ca="1" si="197"/>
        <v>-1.4999999999999999E-2</v>
      </c>
      <c r="E2770">
        <f t="shared" ca="1" si="194"/>
        <v>0</v>
      </c>
      <c r="F2770">
        <f t="shared" ca="1" si="195"/>
        <v>31</v>
      </c>
      <c r="G2770">
        <f t="shared" ca="1" si="196"/>
        <v>32</v>
      </c>
      <c r="M2770">
        <v>2314</v>
      </c>
      <c r="N2770">
        <v>46.344000000000001</v>
      </c>
    </row>
    <row r="2771" spans="1:14">
      <c r="A2771" s="54">
        <f>formulas!O1611</f>
        <v>0</v>
      </c>
      <c r="B2771" s="33">
        <f t="shared" ca="1" si="192"/>
        <v>32</v>
      </c>
      <c r="C2771">
        <f t="shared" si="193"/>
        <v>486</v>
      </c>
      <c r="D2771">
        <f t="shared" ca="1" si="197"/>
        <v>-1.4999999999999999E-2</v>
      </c>
      <c r="E2771">
        <f t="shared" ca="1" si="194"/>
        <v>0</v>
      </c>
      <c r="F2771">
        <f t="shared" ca="1" si="195"/>
        <v>31</v>
      </c>
      <c r="G2771">
        <f t="shared" ca="1" si="196"/>
        <v>32</v>
      </c>
      <c r="M2771">
        <v>2315</v>
      </c>
      <c r="N2771">
        <v>46.365000000000002</v>
      </c>
    </row>
    <row r="2772" spans="1:14">
      <c r="A2772" s="54">
        <f>formulas!O1612</f>
        <v>0</v>
      </c>
      <c r="B2772" s="33">
        <f t="shared" ca="1" si="192"/>
        <v>32</v>
      </c>
      <c r="C2772">
        <f t="shared" si="193"/>
        <v>486</v>
      </c>
      <c r="D2772">
        <f t="shared" ca="1" si="197"/>
        <v>-1.4999999999999999E-2</v>
      </c>
      <c r="E2772">
        <f t="shared" ca="1" si="194"/>
        <v>0</v>
      </c>
      <c r="F2772">
        <f t="shared" ca="1" si="195"/>
        <v>31</v>
      </c>
      <c r="G2772">
        <f t="shared" ca="1" si="196"/>
        <v>32</v>
      </c>
      <c r="M2772">
        <v>2316</v>
      </c>
      <c r="N2772">
        <v>46.384999999999998</v>
      </c>
    </row>
    <row r="2773" spans="1:14">
      <c r="A2773" s="54">
        <f>formulas!O1613</f>
        <v>0</v>
      </c>
      <c r="B2773" s="33">
        <f t="shared" ref="B2773:B2836" ca="1" si="198">(A2773-D2773)/(E2773-D2773)*(G2773-F2773)+F2773</f>
        <v>32</v>
      </c>
      <c r="C2773">
        <f t="shared" ref="C2773:C2836" si="199">COUNTIF($N$2:$N$25400,"&lt;"&amp;A2773)</f>
        <v>486</v>
      </c>
      <c r="D2773">
        <f t="shared" ca="1" si="197"/>
        <v>-1.4999999999999999E-2</v>
      </c>
      <c r="E2773">
        <f t="shared" ref="E2773:E2836" ca="1" si="200">INDIRECT(ADDRESS(C2773+2,14))</f>
        <v>0</v>
      </c>
      <c r="F2773">
        <f t="shared" ref="F2773:F2836" ca="1" si="201">INDIRECT(ADDRESS(C2773+1,13))</f>
        <v>31</v>
      </c>
      <c r="G2773">
        <f t="shared" ref="G2773:G2836" ca="1" si="202">INDIRECT(ADDRESS(C2773+2,13))</f>
        <v>32</v>
      </c>
      <c r="M2773">
        <v>2317</v>
      </c>
      <c r="N2773">
        <v>46.405000000000001</v>
      </c>
    </row>
    <row r="2774" spans="1:14">
      <c r="A2774" s="54">
        <f>formulas!O1614</f>
        <v>0</v>
      </c>
      <c r="B2774" s="33">
        <f t="shared" ca="1" si="198"/>
        <v>32</v>
      </c>
      <c r="C2774">
        <f t="shared" si="199"/>
        <v>486</v>
      </c>
      <c r="D2774">
        <f t="shared" ca="1" si="197"/>
        <v>-1.4999999999999999E-2</v>
      </c>
      <c r="E2774">
        <f t="shared" ca="1" si="200"/>
        <v>0</v>
      </c>
      <c r="F2774">
        <f t="shared" ca="1" si="201"/>
        <v>31</v>
      </c>
      <c r="G2774">
        <f t="shared" ca="1" si="202"/>
        <v>32</v>
      </c>
      <c r="M2774">
        <v>2318</v>
      </c>
      <c r="N2774">
        <v>46.424999999999997</v>
      </c>
    </row>
    <row r="2775" spans="1:14">
      <c r="A2775" s="54">
        <f>formulas!O1615</f>
        <v>0</v>
      </c>
      <c r="B2775" s="33">
        <f t="shared" ca="1" si="198"/>
        <v>32</v>
      </c>
      <c r="C2775">
        <f t="shared" si="199"/>
        <v>486</v>
      </c>
      <c r="D2775">
        <f t="shared" ca="1" si="197"/>
        <v>-1.4999999999999999E-2</v>
      </c>
      <c r="E2775">
        <f t="shared" ca="1" si="200"/>
        <v>0</v>
      </c>
      <c r="F2775">
        <f t="shared" ca="1" si="201"/>
        <v>31</v>
      </c>
      <c r="G2775">
        <f t="shared" ca="1" si="202"/>
        <v>32</v>
      </c>
      <c r="M2775">
        <v>2319</v>
      </c>
      <c r="N2775">
        <v>46.445999999999998</v>
      </c>
    </row>
    <row r="2776" spans="1:14">
      <c r="A2776" s="54">
        <f>formulas!O1616</f>
        <v>0</v>
      </c>
      <c r="B2776" s="33">
        <f t="shared" ca="1" si="198"/>
        <v>32</v>
      </c>
      <c r="C2776">
        <f t="shared" si="199"/>
        <v>486</v>
      </c>
      <c r="D2776">
        <f t="shared" ca="1" si="197"/>
        <v>-1.4999999999999999E-2</v>
      </c>
      <c r="E2776">
        <f t="shared" ca="1" si="200"/>
        <v>0</v>
      </c>
      <c r="F2776">
        <f t="shared" ca="1" si="201"/>
        <v>31</v>
      </c>
      <c r="G2776">
        <f t="shared" ca="1" si="202"/>
        <v>32</v>
      </c>
      <c r="M2776">
        <v>2320</v>
      </c>
      <c r="N2776">
        <v>46.466000000000001</v>
      </c>
    </row>
    <row r="2777" spans="1:14">
      <c r="A2777" s="54">
        <f>formulas!O1617</f>
        <v>0</v>
      </c>
      <c r="B2777" s="33">
        <f t="shared" ca="1" si="198"/>
        <v>32</v>
      </c>
      <c r="C2777">
        <f t="shared" si="199"/>
        <v>486</v>
      </c>
      <c r="D2777">
        <f t="shared" ca="1" si="197"/>
        <v>-1.4999999999999999E-2</v>
      </c>
      <c r="E2777">
        <f t="shared" ca="1" si="200"/>
        <v>0</v>
      </c>
      <c r="F2777">
        <f t="shared" ca="1" si="201"/>
        <v>31</v>
      </c>
      <c r="G2777">
        <f t="shared" ca="1" si="202"/>
        <v>32</v>
      </c>
      <c r="M2777">
        <v>2321</v>
      </c>
      <c r="N2777">
        <v>46.485999999999997</v>
      </c>
    </row>
    <row r="2778" spans="1:14">
      <c r="A2778" s="54">
        <f>formulas!O1618</f>
        <v>0</v>
      </c>
      <c r="B2778" s="33">
        <f t="shared" ca="1" si="198"/>
        <v>32</v>
      </c>
      <c r="C2778">
        <f t="shared" si="199"/>
        <v>486</v>
      </c>
      <c r="D2778">
        <f t="shared" ca="1" si="197"/>
        <v>-1.4999999999999999E-2</v>
      </c>
      <c r="E2778">
        <f t="shared" ca="1" si="200"/>
        <v>0</v>
      </c>
      <c r="F2778">
        <f t="shared" ca="1" si="201"/>
        <v>31</v>
      </c>
      <c r="G2778">
        <f t="shared" ca="1" si="202"/>
        <v>32</v>
      </c>
      <c r="M2778">
        <v>2322</v>
      </c>
      <c r="N2778">
        <v>46.506</v>
      </c>
    </row>
    <row r="2779" spans="1:14">
      <c r="A2779" s="54">
        <f>formulas!O1619</f>
        <v>0</v>
      </c>
      <c r="B2779" s="33">
        <f t="shared" ca="1" si="198"/>
        <v>32</v>
      </c>
      <c r="C2779">
        <f t="shared" si="199"/>
        <v>486</v>
      </c>
      <c r="D2779">
        <f t="shared" ca="1" si="197"/>
        <v>-1.4999999999999999E-2</v>
      </c>
      <c r="E2779">
        <f t="shared" ca="1" si="200"/>
        <v>0</v>
      </c>
      <c r="F2779">
        <f t="shared" ca="1" si="201"/>
        <v>31</v>
      </c>
      <c r="G2779">
        <f t="shared" ca="1" si="202"/>
        <v>32</v>
      </c>
      <c r="M2779">
        <v>2323</v>
      </c>
      <c r="N2779">
        <v>46.527000000000001</v>
      </c>
    </row>
    <row r="2780" spans="1:14">
      <c r="A2780" s="54">
        <f>formulas!O1620</f>
        <v>0</v>
      </c>
      <c r="B2780" s="33">
        <f t="shared" ca="1" si="198"/>
        <v>32</v>
      </c>
      <c r="C2780">
        <f t="shared" si="199"/>
        <v>486</v>
      </c>
      <c r="D2780">
        <f t="shared" ca="1" si="197"/>
        <v>-1.4999999999999999E-2</v>
      </c>
      <c r="E2780">
        <f t="shared" ca="1" si="200"/>
        <v>0</v>
      </c>
      <c r="F2780">
        <f t="shared" ca="1" si="201"/>
        <v>31</v>
      </c>
      <c r="G2780">
        <f t="shared" ca="1" si="202"/>
        <v>32</v>
      </c>
      <c r="M2780">
        <v>2324</v>
      </c>
      <c r="N2780">
        <v>46.546999999999997</v>
      </c>
    </row>
    <row r="2781" spans="1:14">
      <c r="A2781" s="54">
        <f>formulas!O1621</f>
        <v>0</v>
      </c>
      <c r="B2781" s="33">
        <f t="shared" ca="1" si="198"/>
        <v>32</v>
      </c>
      <c r="C2781">
        <f t="shared" si="199"/>
        <v>486</v>
      </c>
      <c r="D2781">
        <f t="shared" ca="1" si="197"/>
        <v>-1.4999999999999999E-2</v>
      </c>
      <c r="E2781">
        <f t="shared" ca="1" si="200"/>
        <v>0</v>
      </c>
      <c r="F2781">
        <f t="shared" ca="1" si="201"/>
        <v>31</v>
      </c>
      <c r="G2781">
        <f t="shared" ca="1" si="202"/>
        <v>32</v>
      </c>
      <c r="M2781">
        <v>2325</v>
      </c>
      <c r="N2781">
        <v>46.567</v>
      </c>
    </row>
    <row r="2782" spans="1:14">
      <c r="A2782" s="54">
        <f>formulas!O1622</f>
        <v>0</v>
      </c>
      <c r="B2782" s="33">
        <f t="shared" ca="1" si="198"/>
        <v>32</v>
      </c>
      <c r="C2782">
        <f t="shared" si="199"/>
        <v>486</v>
      </c>
      <c r="D2782">
        <f t="shared" ca="1" si="197"/>
        <v>-1.4999999999999999E-2</v>
      </c>
      <c r="E2782">
        <f t="shared" ca="1" si="200"/>
        <v>0</v>
      </c>
      <c r="F2782">
        <f t="shared" ca="1" si="201"/>
        <v>31</v>
      </c>
      <c r="G2782">
        <f t="shared" ca="1" si="202"/>
        <v>32</v>
      </c>
      <c r="M2782">
        <v>2326</v>
      </c>
      <c r="N2782">
        <v>46.587000000000003</v>
      </c>
    </row>
    <row r="2783" spans="1:14">
      <c r="A2783" s="54">
        <f>formulas!O1623</f>
        <v>0</v>
      </c>
      <c r="B2783" s="33">
        <f t="shared" ca="1" si="198"/>
        <v>32</v>
      </c>
      <c r="C2783">
        <f t="shared" si="199"/>
        <v>486</v>
      </c>
      <c r="D2783">
        <f t="shared" ca="1" si="197"/>
        <v>-1.4999999999999999E-2</v>
      </c>
      <c r="E2783">
        <f t="shared" ca="1" si="200"/>
        <v>0</v>
      </c>
      <c r="F2783">
        <f t="shared" ca="1" si="201"/>
        <v>31</v>
      </c>
      <c r="G2783">
        <f t="shared" ca="1" si="202"/>
        <v>32</v>
      </c>
      <c r="M2783">
        <v>2327</v>
      </c>
      <c r="N2783">
        <v>46.607999999999997</v>
      </c>
    </row>
    <row r="2784" spans="1:14">
      <c r="A2784" s="54">
        <f>formulas!O1624</f>
        <v>0</v>
      </c>
      <c r="B2784" s="33">
        <f t="shared" ca="1" si="198"/>
        <v>32</v>
      </c>
      <c r="C2784">
        <f t="shared" si="199"/>
        <v>486</v>
      </c>
      <c r="D2784">
        <f t="shared" ca="1" si="197"/>
        <v>-1.4999999999999999E-2</v>
      </c>
      <c r="E2784">
        <f t="shared" ca="1" si="200"/>
        <v>0</v>
      </c>
      <c r="F2784">
        <f t="shared" ca="1" si="201"/>
        <v>31</v>
      </c>
      <c r="G2784">
        <f t="shared" ca="1" si="202"/>
        <v>32</v>
      </c>
      <c r="M2784">
        <v>2328</v>
      </c>
      <c r="N2784">
        <v>46.628</v>
      </c>
    </row>
    <row r="2785" spans="1:14">
      <c r="A2785" s="54">
        <f>formulas!O1625</f>
        <v>0</v>
      </c>
      <c r="B2785" s="33">
        <f t="shared" ca="1" si="198"/>
        <v>32</v>
      </c>
      <c r="C2785">
        <f t="shared" si="199"/>
        <v>486</v>
      </c>
      <c r="D2785">
        <f t="shared" ca="1" si="197"/>
        <v>-1.4999999999999999E-2</v>
      </c>
      <c r="E2785">
        <f t="shared" ca="1" si="200"/>
        <v>0</v>
      </c>
      <c r="F2785">
        <f t="shared" ca="1" si="201"/>
        <v>31</v>
      </c>
      <c r="G2785">
        <f t="shared" ca="1" si="202"/>
        <v>32</v>
      </c>
      <c r="M2785">
        <v>2329</v>
      </c>
      <c r="N2785">
        <v>46.648000000000003</v>
      </c>
    </row>
    <row r="2786" spans="1:14">
      <c r="A2786" s="54">
        <f>formulas!O1626</f>
        <v>0</v>
      </c>
      <c r="B2786" s="33">
        <f t="shared" ca="1" si="198"/>
        <v>32</v>
      </c>
      <c r="C2786">
        <f t="shared" si="199"/>
        <v>486</v>
      </c>
      <c r="D2786">
        <f t="shared" ca="1" si="197"/>
        <v>-1.4999999999999999E-2</v>
      </c>
      <c r="E2786">
        <f t="shared" ca="1" si="200"/>
        <v>0</v>
      </c>
      <c r="F2786">
        <f t="shared" ca="1" si="201"/>
        <v>31</v>
      </c>
      <c r="G2786">
        <f t="shared" ca="1" si="202"/>
        <v>32</v>
      </c>
      <c r="M2786">
        <v>2330</v>
      </c>
      <c r="N2786">
        <v>46.667999999999999</v>
      </c>
    </row>
    <row r="2787" spans="1:14">
      <c r="A2787" s="54">
        <f>formulas!O1627</f>
        <v>0</v>
      </c>
      <c r="B2787" s="33">
        <f t="shared" ca="1" si="198"/>
        <v>32</v>
      </c>
      <c r="C2787">
        <f t="shared" si="199"/>
        <v>486</v>
      </c>
      <c r="D2787">
        <f t="shared" ca="1" si="197"/>
        <v>-1.4999999999999999E-2</v>
      </c>
      <c r="E2787">
        <f t="shared" ca="1" si="200"/>
        <v>0</v>
      </c>
      <c r="F2787">
        <f t="shared" ca="1" si="201"/>
        <v>31</v>
      </c>
      <c r="G2787">
        <f t="shared" ca="1" si="202"/>
        <v>32</v>
      </c>
      <c r="M2787">
        <v>2331</v>
      </c>
      <c r="N2787">
        <v>46.688000000000002</v>
      </c>
    </row>
    <row r="2788" spans="1:14">
      <c r="A2788" s="54">
        <f>formulas!O1628</f>
        <v>0</v>
      </c>
      <c r="B2788" s="33">
        <f t="shared" ca="1" si="198"/>
        <v>32</v>
      </c>
      <c r="C2788">
        <f t="shared" si="199"/>
        <v>486</v>
      </c>
      <c r="D2788">
        <f t="shared" ca="1" si="197"/>
        <v>-1.4999999999999999E-2</v>
      </c>
      <c r="E2788">
        <f t="shared" ca="1" si="200"/>
        <v>0</v>
      </c>
      <c r="F2788">
        <f t="shared" ca="1" si="201"/>
        <v>31</v>
      </c>
      <c r="G2788">
        <f t="shared" ca="1" si="202"/>
        <v>32</v>
      </c>
      <c r="M2788">
        <v>2332</v>
      </c>
      <c r="N2788">
        <v>46.709000000000003</v>
      </c>
    </row>
    <row r="2789" spans="1:14">
      <c r="A2789" s="54">
        <f>formulas!O1629</f>
        <v>0</v>
      </c>
      <c r="B2789" s="33">
        <f t="shared" ca="1" si="198"/>
        <v>32</v>
      </c>
      <c r="C2789">
        <f t="shared" si="199"/>
        <v>486</v>
      </c>
      <c r="D2789">
        <f t="shared" ca="1" si="197"/>
        <v>-1.4999999999999999E-2</v>
      </c>
      <c r="E2789">
        <f t="shared" ca="1" si="200"/>
        <v>0</v>
      </c>
      <c r="F2789">
        <f t="shared" ca="1" si="201"/>
        <v>31</v>
      </c>
      <c r="G2789">
        <f t="shared" ca="1" si="202"/>
        <v>32</v>
      </c>
      <c r="M2789">
        <v>2333</v>
      </c>
      <c r="N2789">
        <v>46.728999999999999</v>
      </c>
    </row>
    <row r="2790" spans="1:14">
      <c r="A2790" s="54">
        <f>formulas!O1630</f>
        <v>0</v>
      </c>
      <c r="B2790" s="33">
        <f t="shared" ca="1" si="198"/>
        <v>32</v>
      </c>
      <c r="C2790">
        <f t="shared" si="199"/>
        <v>486</v>
      </c>
      <c r="D2790">
        <f t="shared" ca="1" si="197"/>
        <v>-1.4999999999999999E-2</v>
      </c>
      <c r="E2790">
        <f t="shared" ca="1" si="200"/>
        <v>0</v>
      </c>
      <c r="F2790">
        <f t="shared" ca="1" si="201"/>
        <v>31</v>
      </c>
      <c r="G2790">
        <f t="shared" ca="1" si="202"/>
        <v>32</v>
      </c>
      <c r="M2790">
        <v>2334</v>
      </c>
      <c r="N2790">
        <v>46.749000000000002</v>
      </c>
    </row>
    <row r="2791" spans="1:14">
      <c r="A2791" s="54">
        <f>formulas!O1631</f>
        <v>0</v>
      </c>
      <c r="B2791" s="33">
        <f t="shared" ca="1" si="198"/>
        <v>32</v>
      </c>
      <c r="C2791">
        <f t="shared" si="199"/>
        <v>486</v>
      </c>
      <c r="D2791">
        <f t="shared" ca="1" si="197"/>
        <v>-1.4999999999999999E-2</v>
      </c>
      <c r="E2791">
        <f t="shared" ca="1" si="200"/>
        <v>0</v>
      </c>
      <c r="F2791">
        <f t="shared" ca="1" si="201"/>
        <v>31</v>
      </c>
      <c r="G2791">
        <f t="shared" ca="1" si="202"/>
        <v>32</v>
      </c>
      <c r="M2791">
        <v>2335</v>
      </c>
      <c r="N2791">
        <v>46.768999999999998</v>
      </c>
    </row>
    <row r="2792" spans="1:14">
      <c r="A2792" s="54">
        <f>formulas!O1632</f>
        <v>0</v>
      </c>
      <c r="B2792" s="33">
        <f t="shared" ca="1" si="198"/>
        <v>32</v>
      </c>
      <c r="C2792">
        <f t="shared" si="199"/>
        <v>486</v>
      </c>
      <c r="D2792">
        <f t="shared" ca="1" si="197"/>
        <v>-1.4999999999999999E-2</v>
      </c>
      <c r="E2792">
        <f t="shared" ca="1" si="200"/>
        <v>0</v>
      </c>
      <c r="F2792">
        <f t="shared" ca="1" si="201"/>
        <v>31</v>
      </c>
      <c r="G2792">
        <f t="shared" ca="1" si="202"/>
        <v>32</v>
      </c>
      <c r="M2792">
        <v>2336</v>
      </c>
      <c r="N2792">
        <v>46.789000000000001</v>
      </c>
    </row>
    <row r="2793" spans="1:14">
      <c r="A2793" s="54">
        <f>formulas!O1633</f>
        <v>0</v>
      </c>
      <c r="B2793" s="33">
        <f t="shared" ca="1" si="198"/>
        <v>32</v>
      </c>
      <c r="C2793">
        <f t="shared" si="199"/>
        <v>486</v>
      </c>
      <c r="D2793">
        <f t="shared" ca="1" si="197"/>
        <v>-1.4999999999999999E-2</v>
      </c>
      <c r="E2793">
        <f t="shared" ca="1" si="200"/>
        <v>0</v>
      </c>
      <c r="F2793">
        <f t="shared" ca="1" si="201"/>
        <v>31</v>
      </c>
      <c r="G2793">
        <f t="shared" ca="1" si="202"/>
        <v>32</v>
      </c>
      <c r="M2793">
        <v>2337</v>
      </c>
      <c r="N2793">
        <v>46.81</v>
      </c>
    </row>
    <row r="2794" spans="1:14">
      <c r="A2794" s="54">
        <f>formulas!O1634</f>
        <v>0</v>
      </c>
      <c r="B2794" s="33">
        <f t="shared" ca="1" si="198"/>
        <v>32</v>
      </c>
      <c r="C2794">
        <f t="shared" si="199"/>
        <v>486</v>
      </c>
      <c r="D2794">
        <f t="shared" ca="1" si="197"/>
        <v>-1.4999999999999999E-2</v>
      </c>
      <c r="E2794">
        <f t="shared" ca="1" si="200"/>
        <v>0</v>
      </c>
      <c r="F2794">
        <f t="shared" ca="1" si="201"/>
        <v>31</v>
      </c>
      <c r="G2794">
        <f t="shared" ca="1" si="202"/>
        <v>32</v>
      </c>
      <c r="M2794">
        <v>2338</v>
      </c>
      <c r="N2794">
        <v>46.83</v>
      </c>
    </row>
    <row r="2795" spans="1:14">
      <c r="A2795" s="54">
        <f>formulas!O1635</f>
        <v>0</v>
      </c>
      <c r="B2795" s="33">
        <f t="shared" ca="1" si="198"/>
        <v>32</v>
      </c>
      <c r="C2795">
        <f t="shared" si="199"/>
        <v>486</v>
      </c>
      <c r="D2795">
        <f t="shared" ca="1" si="197"/>
        <v>-1.4999999999999999E-2</v>
      </c>
      <c r="E2795">
        <f t="shared" ca="1" si="200"/>
        <v>0</v>
      </c>
      <c r="F2795">
        <f t="shared" ca="1" si="201"/>
        <v>31</v>
      </c>
      <c r="G2795">
        <f t="shared" ca="1" si="202"/>
        <v>32</v>
      </c>
      <c r="M2795">
        <v>2339</v>
      </c>
      <c r="N2795">
        <v>46.85</v>
      </c>
    </row>
    <row r="2796" spans="1:14">
      <c r="A2796" s="54">
        <f>formulas!O1636</f>
        <v>0</v>
      </c>
      <c r="B2796" s="33">
        <f t="shared" ca="1" si="198"/>
        <v>32</v>
      </c>
      <c r="C2796">
        <f t="shared" si="199"/>
        <v>486</v>
      </c>
      <c r="D2796">
        <f t="shared" ca="1" si="197"/>
        <v>-1.4999999999999999E-2</v>
      </c>
      <c r="E2796">
        <f t="shared" ca="1" si="200"/>
        <v>0</v>
      </c>
      <c r="F2796">
        <f t="shared" ca="1" si="201"/>
        <v>31</v>
      </c>
      <c r="G2796">
        <f t="shared" ca="1" si="202"/>
        <v>32</v>
      </c>
      <c r="M2796">
        <v>2340</v>
      </c>
      <c r="N2796">
        <v>46.87</v>
      </c>
    </row>
    <row r="2797" spans="1:14">
      <c r="A2797" s="54">
        <f>formulas!O1637</f>
        <v>0</v>
      </c>
      <c r="B2797" s="33">
        <f t="shared" ca="1" si="198"/>
        <v>32</v>
      </c>
      <c r="C2797">
        <f t="shared" si="199"/>
        <v>486</v>
      </c>
      <c r="D2797">
        <f t="shared" ca="1" si="197"/>
        <v>-1.4999999999999999E-2</v>
      </c>
      <c r="E2797">
        <f t="shared" ca="1" si="200"/>
        <v>0</v>
      </c>
      <c r="F2797">
        <f t="shared" ca="1" si="201"/>
        <v>31</v>
      </c>
      <c r="G2797">
        <f t="shared" ca="1" si="202"/>
        <v>32</v>
      </c>
      <c r="M2797">
        <v>2341</v>
      </c>
      <c r="N2797">
        <v>46.89</v>
      </c>
    </row>
    <row r="2798" spans="1:14">
      <c r="A2798" s="54">
        <f>formulas!O1638</f>
        <v>0</v>
      </c>
      <c r="B2798" s="33">
        <f t="shared" ca="1" si="198"/>
        <v>32</v>
      </c>
      <c r="C2798">
        <f t="shared" si="199"/>
        <v>486</v>
      </c>
      <c r="D2798">
        <f t="shared" ca="1" si="197"/>
        <v>-1.4999999999999999E-2</v>
      </c>
      <c r="E2798">
        <f t="shared" ca="1" si="200"/>
        <v>0</v>
      </c>
      <c r="F2798">
        <f t="shared" ca="1" si="201"/>
        <v>31</v>
      </c>
      <c r="G2798">
        <f t="shared" ca="1" si="202"/>
        <v>32</v>
      </c>
      <c r="M2798">
        <v>2342</v>
      </c>
      <c r="N2798">
        <v>46.91</v>
      </c>
    </row>
    <row r="2799" spans="1:14">
      <c r="A2799" s="54">
        <f>formulas!O1639</f>
        <v>0</v>
      </c>
      <c r="B2799" s="33">
        <f t="shared" ca="1" si="198"/>
        <v>32</v>
      </c>
      <c r="C2799">
        <f t="shared" si="199"/>
        <v>486</v>
      </c>
      <c r="D2799">
        <f t="shared" ca="1" si="197"/>
        <v>-1.4999999999999999E-2</v>
      </c>
      <c r="E2799">
        <f t="shared" ca="1" si="200"/>
        <v>0</v>
      </c>
      <c r="F2799">
        <f t="shared" ca="1" si="201"/>
        <v>31</v>
      </c>
      <c r="G2799">
        <f t="shared" ca="1" si="202"/>
        <v>32</v>
      </c>
      <c r="M2799">
        <v>2343</v>
      </c>
      <c r="N2799">
        <v>46.930999999999997</v>
      </c>
    </row>
    <row r="2800" spans="1:14">
      <c r="A2800" s="54">
        <f>formulas!O1640</f>
        <v>0</v>
      </c>
      <c r="B2800" s="33">
        <f t="shared" ca="1" si="198"/>
        <v>32</v>
      </c>
      <c r="C2800">
        <f t="shared" si="199"/>
        <v>486</v>
      </c>
      <c r="D2800">
        <f t="shared" ca="1" si="197"/>
        <v>-1.4999999999999999E-2</v>
      </c>
      <c r="E2800">
        <f t="shared" ca="1" si="200"/>
        <v>0</v>
      </c>
      <c r="F2800">
        <f t="shared" ca="1" si="201"/>
        <v>31</v>
      </c>
      <c r="G2800">
        <f t="shared" ca="1" si="202"/>
        <v>32</v>
      </c>
      <c r="M2800">
        <v>2344</v>
      </c>
      <c r="N2800">
        <v>46.951000000000001</v>
      </c>
    </row>
    <row r="2801" spans="1:14">
      <c r="A2801" s="54">
        <f>formulas!O1641</f>
        <v>0</v>
      </c>
      <c r="B2801" s="33">
        <f t="shared" ca="1" si="198"/>
        <v>32</v>
      </c>
      <c r="C2801">
        <f t="shared" si="199"/>
        <v>486</v>
      </c>
      <c r="D2801">
        <f t="shared" ref="D2801:D2864" ca="1" si="203">INDIRECT(ADDRESS(C2801+1,14))</f>
        <v>-1.4999999999999999E-2</v>
      </c>
      <c r="E2801">
        <f t="shared" ca="1" si="200"/>
        <v>0</v>
      </c>
      <c r="F2801">
        <f t="shared" ca="1" si="201"/>
        <v>31</v>
      </c>
      <c r="G2801">
        <f t="shared" ca="1" si="202"/>
        <v>32</v>
      </c>
      <c r="M2801">
        <v>2345</v>
      </c>
      <c r="N2801">
        <v>46.970999999999997</v>
      </c>
    </row>
    <row r="2802" spans="1:14">
      <c r="A2802" s="54">
        <f>formulas!O1642</f>
        <v>0</v>
      </c>
      <c r="B2802" s="33">
        <f t="shared" ca="1" si="198"/>
        <v>32</v>
      </c>
      <c r="C2802">
        <f t="shared" si="199"/>
        <v>486</v>
      </c>
      <c r="D2802">
        <f t="shared" ca="1" si="203"/>
        <v>-1.4999999999999999E-2</v>
      </c>
      <c r="E2802">
        <f t="shared" ca="1" si="200"/>
        <v>0</v>
      </c>
      <c r="F2802">
        <f t="shared" ca="1" si="201"/>
        <v>31</v>
      </c>
      <c r="G2802">
        <f t="shared" ca="1" si="202"/>
        <v>32</v>
      </c>
      <c r="M2802">
        <v>2346</v>
      </c>
      <c r="N2802">
        <v>46.991</v>
      </c>
    </row>
    <row r="2803" spans="1:14">
      <c r="A2803" s="54">
        <f>formulas!O1643</f>
        <v>0</v>
      </c>
      <c r="B2803" s="33">
        <f t="shared" ca="1" si="198"/>
        <v>32</v>
      </c>
      <c r="C2803">
        <f t="shared" si="199"/>
        <v>486</v>
      </c>
      <c r="D2803">
        <f t="shared" ca="1" si="203"/>
        <v>-1.4999999999999999E-2</v>
      </c>
      <c r="E2803">
        <f t="shared" ca="1" si="200"/>
        <v>0</v>
      </c>
      <c r="F2803">
        <f t="shared" ca="1" si="201"/>
        <v>31</v>
      </c>
      <c r="G2803">
        <f t="shared" ca="1" si="202"/>
        <v>32</v>
      </c>
      <c r="M2803">
        <v>2347</v>
      </c>
      <c r="N2803">
        <v>47.011000000000003</v>
      </c>
    </row>
    <row r="2804" spans="1:14">
      <c r="A2804" s="54">
        <f>formulas!O1644</f>
        <v>0</v>
      </c>
      <c r="B2804" s="33">
        <f t="shared" ca="1" si="198"/>
        <v>32</v>
      </c>
      <c r="C2804">
        <f t="shared" si="199"/>
        <v>486</v>
      </c>
      <c r="D2804">
        <f t="shared" ca="1" si="203"/>
        <v>-1.4999999999999999E-2</v>
      </c>
      <c r="E2804">
        <f t="shared" ca="1" si="200"/>
        <v>0</v>
      </c>
      <c r="F2804">
        <f t="shared" ca="1" si="201"/>
        <v>31</v>
      </c>
      <c r="G2804">
        <f t="shared" ca="1" si="202"/>
        <v>32</v>
      </c>
      <c r="M2804">
        <v>2348</v>
      </c>
      <c r="N2804">
        <v>47.030999999999999</v>
      </c>
    </row>
    <row r="2805" spans="1:14">
      <c r="A2805" s="54">
        <f>formulas!O1645</f>
        <v>0</v>
      </c>
      <c r="B2805" s="33">
        <f t="shared" ca="1" si="198"/>
        <v>32</v>
      </c>
      <c r="C2805">
        <f t="shared" si="199"/>
        <v>486</v>
      </c>
      <c r="D2805">
        <f t="shared" ca="1" si="203"/>
        <v>-1.4999999999999999E-2</v>
      </c>
      <c r="E2805">
        <f t="shared" ca="1" si="200"/>
        <v>0</v>
      </c>
      <c r="F2805">
        <f t="shared" ca="1" si="201"/>
        <v>31</v>
      </c>
      <c r="G2805">
        <f t="shared" ca="1" si="202"/>
        <v>32</v>
      </c>
      <c r="M2805">
        <v>2349</v>
      </c>
      <c r="N2805">
        <v>47.051000000000002</v>
      </c>
    </row>
    <row r="2806" spans="1:14">
      <c r="A2806" s="54">
        <f>formulas!O1646</f>
        <v>0</v>
      </c>
      <c r="B2806" s="33">
        <f t="shared" ca="1" si="198"/>
        <v>32</v>
      </c>
      <c r="C2806">
        <f t="shared" si="199"/>
        <v>486</v>
      </c>
      <c r="D2806">
        <f t="shared" ca="1" si="203"/>
        <v>-1.4999999999999999E-2</v>
      </c>
      <c r="E2806">
        <f t="shared" ca="1" si="200"/>
        <v>0</v>
      </c>
      <c r="F2806">
        <f t="shared" ca="1" si="201"/>
        <v>31</v>
      </c>
      <c r="G2806">
        <f t="shared" ca="1" si="202"/>
        <v>32</v>
      </c>
      <c r="M2806">
        <v>2350</v>
      </c>
      <c r="N2806">
        <v>47.070999999999998</v>
      </c>
    </row>
    <row r="2807" spans="1:14">
      <c r="A2807" s="54">
        <f>formulas!O1647</f>
        <v>0</v>
      </c>
      <c r="B2807" s="33">
        <f t="shared" ca="1" si="198"/>
        <v>32</v>
      </c>
      <c r="C2807">
        <f t="shared" si="199"/>
        <v>486</v>
      </c>
      <c r="D2807">
        <f t="shared" ca="1" si="203"/>
        <v>-1.4999999999999999E-2</v>
      </c>
      <c r="E2807">
        <f t="shared" ca="1" si="200"/>
        <v>0</v>
      </c>
      <c r="F2807">
        <f t="shared" ca="1" si="201"/>
        <v>31</v>
      </c>
      <c r="G2807">
        <f t="shared" ca="1" si="202"/>
        <v>32</v>
      </c>
      <c r="M2807">
        <v>2351</v>
      </c>
      <c r="N2807">
        <v>47.091999999999999</v>
      </c>
    </row>
    <row r="2808" spans="1:14">
      <c r="A2808" s="54">
        <f>formulas!O1648</f>
        <v>0</v>
      </c>
      <c r="B2808" s="33">
        <f t="shared" ca="1" si="198"/>
        <v>32</v>
      </c>
      <c r="C2808">
        <f t="shared" si="199"/>
        <v>486</v>
      </c>
      <c r="D2808">
        <f t="shared" ca="1" si="203"/>
        <v>-1.4999999999999999E-2</v>
      </c>
      <c r="E2808">
        <f t="shared" ca="1" si="200"/>
        <v>0</v>
      </c>
      <c r="F2808">
        <f t="shared" ca="1" si="201"/>
        <v>31</v>
      </c>
      <c r="G2808">
        <f t="shared" ca="1" si="202"/>
        <v>32</v>
      </c>
      <c r="M2808">
        <v>2352</v>
      </c>
      <c r="N2808">
        <v>47.112000000000002</v>
      </c>
    </row>
    <row r="2809" spans="1:14">
      <c r="A2809" s="54">
        <f>formulas!O1649</f>
        <v>0</v>
      </c>
      <c r="B2809" s="33">
        <f t="shared" ca="1" si="198"/>
        <v>32</v>
      </c>
      <c r="C2809">
        <f t="shared" si="199"/>
        <v>486</v>
      </c>
      <c r="D2809">
        <f t="shared" ca="1" si="203"/>
        <v>-1.4999999999999999E-2</v>
      </c>
      <c r="E2809">
        <f t="shared" ca="1" si="200"/>
        <v>0</v>
      </c>
      <c r="F2809">
        <f t="shared" ca="1" si="201"/>
        <v>31</v>
      </c>
      <c r="G2809">
        <f t="shared" ca="1" si="202"/>
        <v>32</v>
      </c>
      <c r="M2809">
        <v>2353</v>
      </c>
      <c r="N2809">
        <v>47.131999999999998</v>
      </c>
    </row>
    <row r="2810" spans="1:14">
      <c r="A2810" s="54">
        <f>formulas!O1650</f>
        <v>0</v>
      </c>
      <c r="B2810" s="33">
        <f t="shared" ca="1" si="198"/>
        <v>32</v>
      </c>
      <c r="C2810">
        <f t="shared" si="199"/>
        <v>486</v>
      </c>
      <c r="D2810">
        <f t="shared" ca="1" si="203"/>
        <v>-1.4999999999999999E-2</v>
      </c>
      <c r="E2810">
        <f t="shared" ca="1" si="200"/>
        <v>0</v>
      </c>
      <c r="F2810">
        <f t="shared" ca="1" si="201"/>
        <v>31</v>
      </c>
      <c r="G2810">
        <f t="shared" ca="1" si="202"/>
        <v>32</v>
      </c>
      <c r="M2810">
        <v>2354</v>
      </c>
      <c r="N2810">
        <v>47.152000000000001</v>
      </c>
    </row>
    <row r="2811" spans="1:14">
      <c r="A2811" s="54">
        <f>formulas!O1651</f>
        <v>0</v>
      </c>
      <c r="B2811" s="33">
        <f t="shared" ca="1" si="198"/>
        <v>32</v>
      </c>
      <c r="C2811">
        <f t="shared" si="199"/>
        <v>486</v>
      </c>
      <c r="D2811">
        <f t="shared" ca="1" si="203"/>
        <v>-1.4999999999999999E-2</v>
      </c>
      <c r="E2811">
        <f t="shared" ca="1" si="200"/>
        <v>0</v>
      </c>
      <c r="F2811">
        <f t="shared" ca="1" si="201"/>
        <v>31</v>
      </c>
      <c r="G2811">
        <f t="shared" ca="1" si="202"/>
        <v>32</v>
      </c>
      <c r="M2811">
        <v>2355</v>
      </c>
      <c r="N2811">
        <v>47.171999999999997</v>
      </c>
    </row>
    <row r="2812" spans="1:14">
      <c r="A2812" s="54">
        <f>formulas!O1652</f>
        <v>0</v>
      </c>
      <c r="B2812" s="33">
        <f t="shared" ca="1" si="198"/>
        <v>32</v>
      </c>
      <c r="C2812">
        <f t="shared" si="199"/>
        <v>486</v>
      </c>
      <c r="D2812">
        <f t="shared" ca="1" si="203"/>
        <v>-1.4999999999999999E-2</v>
      </c>
      <c r="E2812">
        <f t="shared" ca="1" si="200"/>
        <v>0</v>
      </c>
      <c r="F2812">
        <f t="shared" ca="1" si="201"/>
        <v>31</v>
      </c>
      <c r="G2812">
        <f t="shared" ca="1" si="202"/>
        <v>32</v>
      </c>
      <c r="M2812">
        <v>2356</v>
      </c>
      <c r="N2812">
        <v>47.192</v>
      </c>
    </row>
    <row r="2813" spans="1:14">
      <c r="A2813" s="54">
        <f>formulas!O1653</f>
        <v>0</v>
      </c>
      <c r="B2813" s="33">
        <f t="shared" ca="1" si="198"/>
        <v>32</v>
      </c>
      <c r="C2813">
        <f t="shared" si="199"/>
        <v>486</v>
      </c>
      <c r="D2813">
        <f t="shared" ca="1" si="203"/>
        <v>-1.4999999999999999E-2</v>
      </c>
      <c r="E2813">
        <f t="shared" ca="1" si="200"/>
        <v>0</v>
      </c>
      <c r="F2813">
        <f t="shared" ca="1" si="201"/>
        <v>31</v>
      </c>
      <c r="G2813">
        <f t="shared" ca="1" si="202"/>
        <v>32</v>
      </c>
      <c r="M2813">
        <v>2357</v>
      </c>
      <c r="N2813">
        <v>47.212000000000003</v>
      </c>
    </row>
    <row r="2814" spans="1:14">
      <c r="A2814" s="54">
        <f>formulas!O1654</f>
        <v>0</v>
      </c>
      <c r="B2814" s="33">
        <f t="shared" ca="1" si="198"/>
        <v>32</v>
      </c>
      <c r="C2814">
        <f t="shared" si="199"/>
        <v>486</v>
      </c>
      <c r="D2814">
        <f t="shared" ca="1" si="203"/>
        <v>-1.4999999999999999E-2</v>
      </c>
      <c r="E2814">
        <f t="shared" ca="1" si="200"/>
        <v>0</v>
      </c>
      <c r="F2814">
        <f t="shared" ca="1" si="201"/>
        <v>31</v>
      </c>
      <c r="G2814">
        <f t="shared" ca="1" si="202"/>
        <v>32</v>
      </c>
      <c r="M2814">
        <v>2358</v>
      </c>
      <c r="N2814">
        <v>47.231999999999999</v>
      </c>
    </row>
    <row r="2815" spans="1:14">
      <c r="A2815" s="54">
        <f>formulas!O1655</f>
        <v>0</v>
      </c>
      <c r="B2815" s="33">
        <f t="shared" ca="1" si="198"/>
        <v>32</v>
      </c>
      <c r="C2815">
        <f t="shared" si="199"/>
        <v>486</v>
      </c>
      <c r="D2815">
        <f t="shared" ca="1" si="203"/>
        <v>-1.4999999999999999E-2</v>
      </c>
      <c r="E2815">
        <f t="shared" ca="1" si="200"/>
        <v>0</v>
      </c>
      <c r="F2815">
        <f t="shared" ca="1" si="201"/>
        <v>31</v>
      </c>
      <c r="G2815">
        <f t="shared" ca="1" si="202"/>
        <v>32</v>
      </c>
      <c r="M2815">
        <v>2359</v>
      </c>
      <c r="N2815">
        <v>47.252000000000002</v>
      </c>
    </row>
    <row r="2816" spans="1:14">
      <c r="A2816" s="54">
        <f>formulas!O1656</f>
        <v>0</v>
      </c>
      <c r="B2816" s="33">
        <f t="shared" ca="1" si="198"/>
        <v>32</v>
      </c>
      <c r="C2816">
        <f t="shared" si="199"/>
        <v>486</v>
      </c>
      <c r="D2816">
        <f t="shared" ca="1" si="203"/>
        <v>-1.4999999999999999E-2</v>
      </c>
      <c r="E2816">
        <f t="shared" ca="1" si="200"/>
        <v>0</v>
      </c>
      <c r="F2816">
        <f t="shared" ca="1" si="201"/>
        <v>31</v>
      </c>
      <c r="G2816">
        <f t="shared" ca="1" si="202"/>
        <v>32</v>
      </c>
      <c r="M2816">
        <v>2360</v>
      </c>
      <c r="N2816">
        <v>47.271999999999998</v>
      </c>
    </row>
    <row r="2817" spans="1:14">
      <c r="A2817" s="54">
        <f>formulas!O1657</f>
        <v>0</v>
      </c>
      <c r="B2817" s="33">
        <f t="shared" ca="1" si="198"/>
        <v>32</v>
      </c>
      <c r="C2817">
        <f t="shared" si="199"/>
        <v>486</v>
      </c>
      <c r="D2817">
        <f t="shared" ca="1" si="203"/>
        <v>-1.4999999999999999E-2</v>
      </c>
      <c r="E2817">
        <f t="shared" ca="1" si="200"/>
        <v>0</v>
      </c>
      <c r="F2817">
        <f t="shared" ca="1" si="201"/>
        <v>31</v>
      </c>
      <c r="G2817">
        <f t="shared" ca="1" si="202"/>
        <v>32</v>
      </c>
      <c r="M2817">
        <v>2361</v>
      </c>
      <c r="N2817">
        <v>47.292000000000002</v>
      </c>
    </row>
    <row r="2818" spans="1:14">
      <c r="A2818" s="54">
        <f>formulas!O1658</f>
        <v>0</v>
      </c>
      <c r="B2818" s="33">
        <f t="shared" ca="1" si="198"/>
        <v>32</v>
      </c>
      <c r="C2818">
        <f t="shared" si="199"/>
        <v>486</v>
      </c>
      <c r="D2818">
        <f t="shared" ca="1" si="203"/>
        <v>-1.4999999999999999E-2</v>
      </c>
      <c r="E2818">
        <f t="shared" ca="1" si="200"/>
        <v>0</v>
      </c>
      <c r="F2818">
        <f t="shared" ca="1" si="201"/>
        <v>31</v>
      </c>
      <c r="G2818">
        <f t="shared" ca="1" si="202"/>
        <v>32</v>
      </c>
      <c r="M2818">
        <v>2362</v>
      </c>
      <c r="N2818">
        <v>47.311999999999998</v>
      </c>
    </row>
    <row r="2819" spans="1:14">
      <c r="A2819" s="54">
        <f>formulas!O1659</f>
        <v>0</v>
      </c>
      <c r="B2819" s="33">
        <f t="shared" ca="1" si="198"/>
        <v>32</v>
      </c>
      <c r="C2819">
        <f t="shared" si="199"/>
        <v>486</v>
      </c>
      <c r="D2819">
        <f t="shared" ca="1" si="203"/>
        <v>-1.4999999999999999E-2</v>
      </c>
      <c r="E2819">
        <f t="shared" ca="1" si="200"/>
        <v>0</v>
      </c>
      <c r="F2819">
        <f t="shared" ca="1" si="201"/>
        <v>31</v>
      </c>
      <c r="G2819">
        <f t="shared" ca="1" si="202"/>
        <v>32</v>
      </c>
      <c r="M2819">
        <v>2363</v>
      </c>
      <c r="N2819">
        <v>47.332999999999998</v>
      </c>
    </row>
    <row r="2820" spans="1:14">
      <c r="A2820" s="54">
        <f>formulas!O1660</f>
        <v>0</v>
      </c>
      <c r="B2820" s="33">
        <f t="shared" ca="1" si="198"/>
        <v>32</v>
      </c>
      <c r="C2820">
        <f t="shared" si="199"/>
        <v>486</v>
      </c>
      <c r="D2820">
        <f t="shared" ca="1" si="203"/>
        <v>-1.4999999999999999E-2</v>
      </c>
      <c r="E2820">
        <f t="shared" ca="1" si="200"/>
        <v>0</v>
      </c>
      <c r="F2820">
        <f t="shared" ca="1" si="201"/>
        <v>31</v>
      </c>
      <c r="G2820">
        <f t="shared" ca="1" si="202"/>
        <v>32</v>
      </c>
      <c r="M2820">
        <v>2364</v>
      </c>
      <c r="N2820">
        <v>47.353000000000002</v>
      </c>
    </row>
    <row r="2821" spans="1:14">
      <c r="A2821" s="54">
        <f>formulas!O1661</f>
        <v>0</v>
      </c>
      <c r="B2821" s="33">
        <f t="shared" ca="1" si="198"/>
        <v>32</v>
      </c>
      <c r="C2821">
        <f t="shared" si="199"/>
        <v>486</v>
      </c>
      <c r="D2821">
        <f t="shared" ca="1" si="203"/>
        <v>-1.4999999999999999E-2</v>
      </c>
      <c r="E2821">
        <f t="shared" ca="1" si="200"/>
        <v>0</v>
      </c>
      <c r="F2821">
        <f t="shared" ca="1" si="201"/>
        <v>31</v>
      </c>
      <c r="G2821">
        <f t="shared" ca="1" si="202"/>
        <v>32</v>
      </c>
      <c r="M2821">
        <v>2365</v>
      </c>
      <c r="N2821">
        <v>47.372999999999998</v>
      </c>
    </row>
    <row r="2822" spans="1:14">
      <c r="A2822" s="54">
        <f>formulas!O1662</f>
        <v>0</v>
      </c>
      <c r="B2822" s="33">
        <f t="shared" ca="1" si="198"/>
        <v>32</v>
      </c>
      <c r="C2822">
        <f t="shared" si="199"/>
        <v>486</v>
      </c>
      <c r="D2822">
        <f t="shared" ca="1" si="203"/>
        <v>-1.4999999999999999E-2</v>
      </c>
      <c r="E2822">
        <f t="shared" ca="1" si="200"/>
        <v>0</v>
      </c>
      <c r="F2822">
        <f t="shared" ca="1" si="201"/>
        <v>31</v>
      </c>
      <c r="G2822">
        <f t="shared" ca="1" si="202"/>
        <v>32</v>
      </c>
      <c r="M2822">
        <v>2366</v>
      </c>
      <c r="N2822">
        <v>47.393000000000001</v>
      </c>
    </row>
    <row r="2823" spans="1:14">
      <c r="A2823" s="54">
        <f>formulas!O1663</f>
        <v>0</v>
      </c>
      <c r="B2823" s="33">
        <f t="shared" ca="1" si="198"/>
        <v>32</v>
      </c>
      <c r="C2823">
        <f t="shared" si="199"/>
        <v>486</v>
      </c>
      <c r="D2823">
        <f t="shared" ca="1" si="203"/>
        <v>-1.4999999999999999E-2</v>
      </c>
      <c r="E2823">
        <f t="shared" ca="1" si="200"/>
        <v>0</v>
      </c>
      <c r="F2823">
        <f t="shared" ca="1" si="201"/>
        <v>31</v>
      </c>
      <c r="G2823">
        <f t="shared" ca="1" si="202"/>
        <v>32</v>
      </c>
      <c r="M2823">
        <v>2367</v>
      </c>
      <c r="N2823">
        <v>47.412999999999997</v>
      </c>
    </row>
    <row r="2824" spans="1:14">
      <c r="A2824" s="54">
        <f>formulas!O1664</f>
        <v>0</v>
      </c>
      <c r="B2824" s="33">
        <f t="shared" ca="1" si="198"/>
        <v>32</v>
      </c>
      <c r="C2824">
        <f t="shared" si="199"/>
        <v>486</v>
      </c>
      <c r="D2824">
        <f t="shared" ca="1" si="203"/>
        <v>-1.4999999999999999E-2</v>
      </c>
      <c r="E2824">
        <f t="shared" ca="1" si="200"/>
        <v>0</v>
      </c>
      <c r="F2824">
        <f t="shared" ca="1" si="201"/>
        <v>31</v>
      </c>
      <c r="G2824">
        <f t="shared" ca="1" si="202"/>
        <v>32</v>
      </c>
      <c r="M2824">
        <v>2368</v>
      </c>
      <c r="N2824">
        <v>47.433</v>
      </c>
    </row>
    <row r="2825" spans="1:14">
      <c r="A2825" s="54">
        <f>formulas!O1665</f>
        <v>0</v>
      </c>
      <c r="B2825" s="33">
        <f t="shared" ca="1" si="198"/>
        <v>32</v>
      </c>
      <c r="C2825">
        <f t="shared" si="199"/>
        <v>486</v>
      </c>
      <c r="D2825">
        <f t="shared" ca="1" si="203"/>
        <v>-1.4999999999999999E-2</v>
      </c>
      <c r="E2825">
        <f t="shared" ca="1" si="200"/>
        <v>0</v>
      </c>
      <c r="F2825">
        <f t="shared" ca="1" si="201"/>
        <v>31</v>
      </c>
      <c r="G2825">
        <f t="shared" ca="1" si="202"/>
        <v>32</v>
      </c>
      <c r="M2825">
        <v>2369</v>
      </c>
      <c r="N2825">
        <v>47.453000000000003</v>
      </c>
    </row>
    <row r="2826" spans="1:14">
      <c r="A2826" s="54">
        <f>formulas!O1666</f>
        <v>0</v>
      </c>
      <c r="B2826" s="33">
        <f t="shared" ca="1" si="198"/>
        <v>32</v>
      </c>
      <c r="C2826">
        <f t="shared" si="199"/>
        <v>486</v>
      </c>
      <c r="D2826">
        <f t="shared" ca="1" si="203"/>
        <v>-1.4999999999999999E-2</v>
      </c>
      <c r="E2826">
        <f t="shared" ca="1" si="200"/>
        <v>0</v>
      </c>
      <c r="F2826">
        <f t="shared" ca="1" si="201"/>
        <v>31</v>
      </c>
      <c r="G2826">
        <f t="shared" ca="1" si="202"/>
        <v>32</v>
      </c>
      <c r="M2826">
        <v>2370</v>
      </c>
      <c r="N2826">
        <v>47.472999999999999</v>
      </c>
    </row>
    <row r="2827" spans="1:14">
      <c r="A2827" s="54">
        <f>formulas!O1667</f>
        <v>0</v>
      </c>
      <c r="B2827" s="33">
        <f t="shared" ca="1" si="198"/>
        <v>32</v>
      </c>
      <c r="C2827">
        <f t="shared" si="199"/>
        <v>486</v>
      </c>
      <c r="D2827">
        <f t="shared" ca="1" si="203"/>
        <v>-1.4999999999999999E-2</v>
      </c>
      <c r="E2827">
        <f t="shared" ca="1" si="200"/>
        <v>0</v>
      </c>
      <c r="F2827">
        <f t="shared" ca="1" si="201"/>
        <v>31</v>
      </c>
      <c r="G2827">
        <f t="shared" ca="1" si="202"/>
        <v>32</v>
      </c>
      <c r="M2827">
        <v>2371</v>
      </c>
      <c r="N2827">
        <v>47.493000000000002</v>
      </c>
    </row>
    <row r="2828" spans="1:14">
      <c r="A2828" s="54">
        <f>formulas!O1668</f>
        <v>0</v>
      </c>
      <c r="B2828" s="33">
        <f t="shared" ca="1" si="198"/>
        <v>32</v>
      </c>
      <c r="C2828">
        <f t="shared" si="199"/>
        <v>486</v>
      </c>
      <c r="D2828">
        <f t="shared" ca="1" si="203"/>
        <v>-1.4999999999999999E-2</v>
      </c>
      <c r="E2828">
        <f t="shared" ca="1" si="200"/>
        <v>0</v>
      </c>
      <c r="F2828">
        <f t="shared" ca="1" si="201"/>
        <v>31</v>
      </c>
      <c r="G2828">
        <f t="shared" ca="1" si="202"/>
        <v>32</v>
      </c>
      <c r="M2828">
        <v>2372</v>
      </c>
      <c r="N2828">
        <v>47.512999999999998</v>
      </c>
    </row>
    <row r="2829" spans="1:14">
      <c r="A2829" s="54">
        <f>formulas!O1669</f>
        <v>0</v>
      </c>
      <c r="B2829" s="33">
        <f t="shared" ca="1" si="198"/>
        <v>32</v>
      </c>
      <c r="C2829">
        <f t="shared" si="199"/>
        <v>486</v>
      </c>
      <c r="D2829">
        <f t="shared" ca="1" si="203"/>
        <v>-1.4999999999999999E-2</v>
      </c>
      <c r="E2829">
        <f t="shared" ca="1" si="200"/>
        <v>0</v>
      </c>
      <c r="F2829">
        <f t="shared" ca="1" si="201"/>
        <v>31</v>
      </c>
      <c r="G2829">
        <f t="shared" ca="1" si="202"/>
        <v>32</v>
      </c>
    </row>
    <row r="2830" spans="1:14">
      <c r="A2830" s="54">
        <f>formulas!O1670</f>
        <v>0</v>
      </c>
      <c r="B2830" s="33">
        <f t="shared" ca="1" si="198"/>
        <v>32</v>
      </c>
      <c r="C2830">
        <f t="shared" si="199"/>
        <v>486</v>
      </c>
      <c r="D2830">
        <f t="shared" ca="1" si="203"/>
        <v>-1.4999999999999999E-2</v>
      </c>
      <c r="E2830">
        <f t="shared" ca="1" si="200"/>
        <v>0</v>
      </c>
      <c r="F2830">
        <f t="shared" ca="1" si="201"/>
        <v>31</v>
      </c>
      <c r="G2830">
        <f t="shared" ca="1" si="202"/>
        <v>32</v>
      </c>
    </row>
    <row r="2831" spans="1:14">
      <c r="A2831" s="54">
        <f>formulas!O1671</f>
        <v>0</v>
      </c>
      <c r="B2831" s="33">
        <f t="shared" ca="1" si="198"/>
        <v>32</v>
      </c>
      <c r="C2831">
        <f t="shared" si="199"/>
        <v>486</v>
      </c>
      <c r="D2831">
        <f t="shared" ca="1" si="203"/>
        <v>-1.4999999999999999E-2</v>
      </c>
      <c r="E2831">
        <f t="shared" ca="1" si="200"/>
        <v>0</v>
      </c>
      <c r="F2831">
        <f t="shared" ca="1" si="201"/>
        <v>31</v>
      </c>
      <c r="G2831">
        <f t="shared" ca="1" si="202"/>
        <v>32</v>
      </c>
    </row>
    <row r="2832" spans="1:14">
      <c r="A2832" s="54">
        <f>formulas!O1672</f>
        <v>0</v>
      </c>
      <c r="B2832" s="33">
        <f t="shared" ca="1" si="198"/>
        <v>32</v>
      </c>
      <c r="C2832">
        <f t="shared" si="199"/>
        <v>486</v>
      </c>
      <c r="D2832">
        <f t="shared" ca="1" si="203"/>
        <v>-1.4999999999999999E-2</v>
      </c>
      <c r="E2832">
        <f t="shared" ca="1" si="200"/>
        <v>0</v>
      </c>
      <c r="F2832">
        <f t="shared" ca="1" si="201"/>
        <v>31</v>
      </c>
      <c r="G2832">
        <f t="shared" ca="1" si="202"/>
        <v>32</v>
      </c>
    </row>
    <row r="2833" spans="1:7">
      <c r="A2833" s="54">
        <f>formulas!O1673</f>
        <v>0</v>
      </c>
      <c r="B2833" s="33">
        <f t="shared" ca="1" si="198"/>
        <v>32</v>
      </c>
      <c r="C2833">
        <f t="shared" si="199"/>
        <v>486</v>
      </c>
      <c r="D2833">
        <f t="shared" ca="1" si="203"/>
        <v>-1.4999999999999999E-2</v>
      </c>
      <c r="E2833">
        <f t="shared" ca="1" si="200"/>
        <v>0</v>
      </c>
      <c r="F2833">
        <f t="shared" ca="1" si="201"/>
        <v>31</v>
      </c>
      <c r="G2833">
        <f t="shared" ca="1" si="202"/>
        <v>32</v>
      </c>
    </row>
    <row r="2834" spans="1:7">
      <c r="A2834" s="54">
        <f>formulas!O1674</f>
        <v>0</v>
      </c>
      <c r="B2834" s="33">
        <f t="shared" ca="1" si="198"/>
        <v>32</v>
      </c>
      <c r="C2834">
        <f t="shared" si="199"/>
        <v>486</v>
      </c>
      <c r="D2834">
        <f t="shared" ca="1" si="203"/>
        <v>-1.4999999999999999E-2</v>
      </c>
      <c r="E2834">
        <f t="shared" ca="1" si="200"/>
        <v>0</v>
      </c>
      <c r="F2834">
        <f t="shared" ca="1" si="201"/>
        <v>31</v>
      </c>
      <c r="G2834">
        <f t="shared" ca="1" si="202"/>
        <v>32</v>
      </c>
    </row>
    <row r="2835" spans="1:7">
      <c r="A2835" s="54">
        <f>formulas!O1675</f>
        <v>0</v>
      </c>
      <c r="B2835" s="33">
        <f t="shared" ca="1" si="198"/>
        <v>32</v>
      </c>
      <c r="C2835">
        <f t="shared" si="199"/>
        <v>486</v>
      </c>
      <c r="D2835">
        <f t="shared" ca="1" si="203"/>
        <v>-1.4999999999999999E-2</v>
      </c>
      <c r="E2835">
        <f t="shared" ca="1" si="200"/>
        <v>0</v>
      </c>
      <c r="F2835">
        <f t="shared" ca="1" si="201"/>
        <v>31</v>
      </c>
      <c r="G2835">
        <f t="shared" ca="1" si="202"/>
        <v>32</v>
      </c>
    </row>
    <row r="2836" spans="1:7">
      <c r="A2836" s="54">
        <f>formulas!O1676</f>
        <v>0</v>
      </c>
      <c r="B2836" s="33">
        <f t="shared" ca="1" si="198"/>
        <v>32</v>
      </c>
      <c r="C2836">
        <f t="shared" si="199"/>
        <v>486</v>
      </c>
      <c r="D2836">
        <f t="shared" ca="1" si="203"/>
        <v>-1.4999999999999999E-2</v>
      </c>
      <c r="E2836">
        <f t="shared" ca="1" si="200"/>
        <v>0</v>
      </c>
      <c r="F2836">
        <f t="shared" ca="1" si="201"/>
        <v>31</v>
      </c>
      <c r="G2836">
        <f t="shared" ca="1" si="202"/>
        <v>32</v>
      </c>
    </row>
    <row r="2837" spans="1:7">
      <c r="A2837" s="54">
        <f>formulas!O1677</f>
        <v>0</v>
      </c>
      <c r="B2837" s="33">
        <f t="shared" ref="B2837:B2900" ca="1" si="204">(A2837-D2837)/(E2837-D2837)*(G2837-F2837)+F2837</f>
        <v>32</v>
      </c>
      <c r="C2837">
        <f t="shared" ref="C2837:C2900" si="205">COUNTIF($N$2:$N$25400,"&lt;"&amp;A2837)</f>
        <v>486</v>
      </c>
      <c r="D2837">
        <f t="shared" ca="1" si="203"/>
        <v>-1.4999999999999999E-2</v>
      </c>
      <c r="E2837">
        <f t="shared" ref="E2837:E2900" ca="1" si="206">INDIRECT(ADDRESS(C2837+2,14))</f>
        <v>0</v>
      </c>
      <c r="F2837">
        <f t="shared" ref="F2837:F2900" ca="1" si="207">INDIRECT(ADDRESS(C2837+1,13))</f>
        <v>31</v>
      </c>
      <c r="G2837">
        <f t="shared" ref="G2837:G2900" ca="1" si="208">INDIRECT(ADDRESS(C2837+2,13))</f>
        <v>32</v>
      </c>
    </row>
    <row r="2838" spans="1:7">
      <c r="A2838" s="54">
        <f>formulas!O1678</f>
        <v>0</v>
      </c>
      <c r="B2838" s="33">
        <f t="shared" ca="1" si="204"/>
        <v>32</v>
      </c>
      <c r="C2838">
        <f t="shared" si="205"/>
        <v>486</v>
      </c>
      <c r="D2838">
        <f t="shared" ca="1" si="203"/>
        <v>-1.4999999999999999E-2</v>
      </c>
      <c r="E2838">
        <f t="shared" ca="1" si="206"/>
        <v>0</v>
      </c>
      <c r="F2838">
        <f t="shared" ca="1" si="207"/>
        <v>31</v>
      </c>
      <c r="G2838">
        <f t="shared" ca="1" si="208"/>
        <v>32</v>
      </c>
    </row>
    <row r="2839" spans="1:7">
      <c r="A2839" s="54">
        <f>formulas!O1679</f>
        <v>0</v>
      </c>
      <c r="B2839" s="33">
        <f t="shared" ca="1" si="204"/>
        <v>32</v>
      </c>
      <c r="C2839">
        <f t="shared" si="205"/>
        <v>486</v>
      </c>
      <c r="D2839">
        <f t="shared" ca="1" si="203"/>
        <v>-1.4999999999999999E-2</v>
      </c>
      <c r="E2839">
        <f t="shared" ca="1" si="206"/>
        <v>0</v>
      </c>
      <c r="F2839">
        <f t="shared" ca="1" si="207"/>
        <v>31</v>
      </c>
      <c r="G2839">
        <f t="shared" ca="1" si="208"/>
        <v>32</v>
      </c>
    </row>
    <row r="2840" spans="1:7">
      <c r="A2840" s="54">
        <f>formulas!O1680</f>
        <v>0</v>
      </c>
      <c r="B2840" s="33">
        <f t="shared" ca="1" si="204"/>
        <v>32</v>
      </c>
      <c r="C2840">
        <f t="shared" si="205"/>
        <v>486</v>
      </c>
      <c r="D2840">
        <f t="shared" ca="1" si="203"/>
        <v>-1.4999999999999999E-2</v>
      </c>
      <c r="E2840">
        <f t="shared" ca="1" si="206"/>
        <v>0</v>
      </c>
      <c r="F2840">
        <f t="shared" ca="1" si="207"/>
        <v>31</v>
      </c>
      <c r="G2840">
        <f t="shared" ca="1" si="208"/>
        <v>32</v>
      </c>
    </row>
    <row r="2841" spans="1:7">
      <c r="A2841" s="54">
        <f>formulas!O1681</f>
        <v>0</v>
      </c>
      <c r="B2841" s="33">
        <f t="shared" ca="1" si="204"/>
        <v>32</v>
      </c>
      <c r="C2841">
        <f t="shared" si="205"/>
        <v>486</v>
      </c>
      <c r="D2841">
        <f t="shared" ca="1" si="203"/>
        <v>-1.4999999999999999E-2</v>
      </c>
      <c r="E2841">
        <f t="shared" ca="1" si="206"/>
        <v>0</v>
      </c>
      <c r="F2841">
        <f t="shared" ca="1" si="207"/>
        <v>31</v>
      </c>
      <c r="G2841">
        <f t="shared" ca="1" si="208"/>
        <v>32</v>
      </c>
    </row>
    <row r="2842" spans="1:7">
      <c r="A2842" s="54">
        <f>formulas!O1682</f>
        <v>0</v>
      </c>
      <c r="B2842" s="33">
        <f t="shared" ca="1" si="204"/>
        <v>32</v>
      </c>
      <c r="C2842">
        <f t="shared" si="205"/>
        <v>486</v>
      </c>
      <c r="D2842">
        <f t="shared" ca="1" si="203"/>
        <v>-1.4999999999999999E-2</v>
      </c>
      <c r="E2842">
        <f t="shared" ca="1" si="206"/>
        <v>0</v>
      </c>
      <c r="F2842">
        <f t="shared" ca="1" si="207"/>
        <v>31</v>
      </c>
      <c r="G2842">
        <f t="shared" ca="1" si="208"/>
        <v>32</v>
      </c>
    </row>
    <row r="2843" spans="1:7">
      <c r="A2843" s="54">
        <f>formulas!O1683</f>
        <v>0</v>
      </c>
      <c r="B2843" s="33">
        <f t="shared" ca="1" si="204"/>
        <v>32</v>
      </c>
      <c r="C2843">
        <f t="shared" si="205"/>
        <v>486</v>
      </c>
      <c r="D2843">
        <f t="shared" ca="1" si="203"/>
        <v>-1.4999999999999999E-2</v>
      </c>
      <c r="E2843">
        <f t="shared" ca="1" si="206"/>
        <v>0</v>
      </c>
      <c r="F2843">
        <f t="shared" ca="1" si="207"/>
        <v>31</v>
      </c>
      <c r="G2843">
        <f t="shared" ca="1" si="208"/>
        <v>32</v>
      </c>
    </row>
    <row r="2844" spans="1:7">
      <c r="A2844" s="54">
        <f>formulas!O1684</f>
        <v>0</v>
      </c>
      <c r="B2844" s="33">
        <f t="shared" ca="1" si="204"/>
        <v>32</v>
      </c>
      <c r="C2844">
        <f t="shared" si="205"/>
        <v>486</v>
      </c>
      <c r="D2844">
        <f t="shared" ca="1" si="203"/>
        <v>-1.4999999999999999E-2</v>
      </c>
      <c r="E2844">
        <f t="shared" ca="1" si="206"/>
        <v>0</v>
      </c>
      <c r="F2844">
        <f t="shared" ca="1" si="207"/>
        <v>31</v>
      </c>
      <c r="G2844">
        <f t="shared" ca="1" si="208"/>
        <v>32</v>
      </c>
    </row>
    <row r="2845" spans="1:7">
      <c r="A2845" s="54">
        <f>formulas!O1685</f>
        <v>0</v>
      </c>
      <c r="B2845" s="33">
        <f t="shared" ca="1" si="204"/>
        <v>32</v>
      </c>
      <c r="C2845">
        <f t="shared" si="205"/>
        <v>486</v>
      </c>
      <c r="D2845">
        <f t="shared" ca="1" si="203"/>
        <v>-1.4999999999999999E-2</v>
      </c>
      <c r="E2845">
        <f t="shared" ca="1" si="206"/>
        <v>0</v>
      </c>
      <c r="F2845">
        <f t="shared" ca="1" si="207"/>
        <v>31</v>
      </c>
      <c r="G2845">
        <f t="shared" ca="1" si="208"/>
        <v>32</v>
      </c>
    </row>
    <row r="2846" spans="1:7">
      <c r="A2846" s="54">
        <f>formulas!O1686</f>
        <v>0</v>
      </c>
      <c r="B2846" s="33">
        <f t="shared" ca="1" si="204"/>
        <v>32</v>
      </c>
      <c r="C2846">
        <f t="shared" si="205"/>
        <v>486</v>
      </c>
      <c r="D2846">
        <f t="shared" ca="1" si="203"/>
        <v>-1.4999999999999999E-2</v>
      </c>
      <c r="E2846">
        <f t="shared" ca="1" si="206"/>
        <v>0</v>
      </c>
      <c r="F2846">
        <f t="shared" ca="1" si="207"/>
        <v>31</v>
      </c>
      <c r="G2846">
        <f t="shared" ca="1" si="208"/>
        <v>32</v>
      </c>
    </row>
    <row r="2847" spans="1:7">
      <c r="A2847" s="54">
        <f>formulas!O1687</f>
        <v>0</v>
      </c>
      <c r="B2847" s="33">
        <f t="shared" ca="1" si="204"/>
        <v>32</v>
      </c>
      <c r="C2847">
        <f t="shared" si="205"/>
        <v>486</v>
      </c>
      <c r="D2847">
        <f t="shared" ca="1" si="203"/>
        <v>-1.4999999999999999E-2</v>
      </c>
      <c r="E2847">
        <f t="shared" ca="1" si="206"/>
        <v>0</v>
      </c>
      <c r="F2847">
        <f t="shared" ca="1" si="207"/>
        <v>31</v>
      </c>
      <c r="G2847">
        <f t="shared" ca="1" si="208"/>
        <v>32</v>
      </c>
    </row>
    <row r="2848" spans="1:7">
      <c r="A2848" s="54">
        <f>formulas!O1688</f>
        <v>0</v>
      </c>
      <c r="B2848" s="33">
        <f t="shared" ca="1" si="204"/>
        <v>32</v>
      </c>
      <c r="C2848">
        <f t="shared" si="205"/>
        <v>486</v>
      </c>
      <c r="D2848">
        <f t="shared" ca="1" si="203"/>
        <v>-1.4999999999999999E-2</v>
      </c>
      <c r="E2848">
        <f t="shared" ca="1" si="206"/>
        <v>0</v>
      </c>
      <c r="F2848">
        <f t="shared" ca="1" si="207"/>
        <v>31</v>
      </c>
      <c r="G2848">
        <f t="shared" ca="1" si="208"/>
        <v>32</v>
      </c>
    </row>
    <row r="2849" spans="1:7">
      <c r="A2849" s="54">
        <f>formulas!O1689</f>
        <v>0</v>
      </c>
      <c r="B2849" s="33">
        <f t="shared" ca="1" si="204"/>
        <v>32</v>
      </c>
      <c r="C2849">
        <f t="shared" si="205"/>
        <v>486</v>
      </c>
      <c r="D2849">
        <f t="shared" ca="1" si="203"/>
        <v>-1.4999999999999999E-2</v>
      </c>
      <c r="E2849">
        <f t="shared" ca="1" si="206"/>
        <v>0</v>
      </c>
      <c r="F2849">
        <f t="shared" ca="1" si="207"/>
        <v>31</v>
      </c>
      <c r="G2849">
        <f t="shared" ca="1" si="208"/>
        <v>32</v>
      </c>
    </row>
    <row r="2850" spans="1:7">
      <c r="A2850" s="54">
        <f>formulas!O1690</f>
        <v>0</v>
      </c>
      <c r="B2850" s="33">
        <f t="shared" ca="1" si="204"/>
        <v>32</v>
      </c>
      <c r="C2850">
        <f t="shared" si="205"/>
        <v>486</v>
      </c>
      <c r="D2850">
        <f t="shared" ca="1" si="203"/>
        <v>-1.4999999999999999E-2</v>
      </c>
      <c r="E2850">
        <f t="shared" ca="1" si="206"/>
        <v>0</v>
      </c>
      <c r="F2850">
        <f t="shared" ca="1" si="207"/>
        <v>31</v>
      </c>
      <c r="G2850">
        <f t="shared" ca="1" si="208"/>
        <v>32</v>
      </c>
    </row>
    <row r="2851" spans="1:7">
      <c r="A2851" s="54">
        <f>formulas!O1691</f>
        <v>0</v>
      </c>
      <c r="B2851" s="33">
        <f t="shared" ca="1" si="204"/>
        <v>32</v>
      </c>
      <c r="C2851">
        <f t="shared" si="205"/>
        <v>486</v>
      </c>
      <c r="D2851">
        <f t="shared" ca="1" si="203"/>
        <v>-1.4999999999999999E-2</v>
      </c>
      <c r="E2851">
        <f t="shared" ca="1" si="206"/>
        <v>0</v>
      </c>
      <c r="F2851">
        <f t="shared" ca="1" si="207"/>
        <v>31</v>
      </c>
      <c r="G2851">
        <f t="shared" ca="1" si="208"/>
        <v>32</v>
      </c>
    </row>
    <row r="2852" spans="1:7">
      <c r="A2852" s="54">
        <f>formulas!O1692</f>
        <v>0</v>
      </c>
      <c r="B2852" s="33">
        <f t="shared" ca="1" si="204"/>
        <v>32</v>
      </c>
      <c r="C2852">
        <f t="shared" si="205"/>
        <v>486</v>
      </c>
      <c r="D2852">
        <f t="shared" ca="1" si="203"/>
        <v>-1.4999999999999999E-2</v>
      </c>
      <c r="E2852">
        <f t="shared" ca="1" si="206"/>
        <v>0</v>
      </c>
      <c r="F2852">
        <f t="shared" ca="1" si="207"/>
        <v>31</v>
      </c>
      <c r="G2852">
        <f t="shared" ca="1" si="208"/>
        <v>32</v>
      </c>
    </row>
    <row r="2853" spans="1:7">
      <c r="A2853" s="54">
        <f>formulas!O1693</f>
        <v>0</v>
      </c>
      <c r="B2853" s="33">
        <f t="shared" ca="1" si="204"/>
        <v>32</v>
      </c>
      <c r="C2853">
        <f t="shared" si="205"/>
        <v>486</v>
      </c>
      <c r="D2853">
        <f t="shared" ca="1" si="203"/>
        <v>-1.4999999999999999E-2</v>
      </c>
      <c r="E2853">
        <f t="shared" ca="1" si="206"/>
        <v>0</v>
      </c>
      <c r="F2853">
        <f t="shared" ca="1" si="207"/>
        <v>31</v>
      </c>
      <c r="G2853">
        <f t="shared" ca="1" si="208"/>
        <v>32</v>
      </c>
    </row>
    <row r="2854" spans="1:7">
      <c r="A2854" s="54">
        <f>formulas!O1694</f>
        <v>0</v>
      </c>
      <c r="B2854" s="33">
        <f t="shared" ca="1" si="204"/>
        <v>32</v>
      </c>
      <c r="C2854">
        <f t="shared" si="205"/>
        <v>486</v>
      </c>
      <c r="D2854">
        <f t="shared" ca="1" si="203"/>
        <v>-1.4999999999999999E-2</v>
      </c>
      <c r="E2854">
        <f t="shared" ca="1" si="206"/>
        <v>0</v>
      </c>
      <c r="F2854">
        <f t="shared" ca="1" si="207"/>
        <v>31</v>
      </c>
      <c r="G2854">
        <f t="shared" ca="1" si="208"/>
        <v>32</v>
      </c>
    </row>
    <row r="2855" spans="1:7">
      <c r="A2855" s="54">
        <f>formulas!O1695</f>
        <v>0</v>
      </c>
      <c r="B2855" s="33">
        <f t="shared" ca="1" si="204"/>
        <v>32</v>
      </c>
      <c r="C2855">
        <f t="shared" si="205"/>
        <v>486</v>
      </c>
      <c r="D2855">
        <f t="shared" ca="1" si="203"/>
        <v>-1.4999999999999999E-2</v>
      </c>
      <c r="E2855">
        <f t="shared" ca="1" si="206"/>
        <v>0</v>
      </c>
      <c r="F2855">
        <f t="shared" ca="1" si="207"/>
        <v>31</v>
      </c>
      <c r="G2855">
        <f t="shared" ca="1" si="208"/>
        <v>32</v>
      </c>
    </row>
    <row r="2856" spans="1:7">
      <c r="A2856" s="54">
        <f>formulas!O1696</f>
        <v>0</v>
      </c>
      <c r="B2856" s="33">
        <f t="shared" ca="1" si="204"/>
        <v>32</v>
      </c>
      <c r="C2856">
        <f t="shared" si="205"/>
        <v>486</v>
      </c>
      <c r="D2856">
        <f t="shared" ca="1" si="203"/>
        <v>-1.4999999999999999E-2</v>
      </c>
      <c r="E2856">
        <f t="shared" ca="1" si="206"/>
        <v>0</v>
      </c>
      <c r="F2856">
        <f t="shared" ca="1" si="207"/>
        <v>31</v>
      </c>
      <c r="G2856">
        <f t="shared" ca="1" si="208"/>
        <v>32</v>
      </c>
    </row>
    <row r="2857" spans="1:7">
      <c r="A2857" s="54">
        <f>formulas!O1697</f>
        <v>0</v>
      </c>
      <c r="B2857" s="33">
        <f t="shared" ca="1" si="204"/>
        <v>32</v>
      </c>
      <c r="C2857">
        <f t="shared" si="205"/>
        <v>486</v>
      </c>
      <c r="D2857">
        <f t="shared" ca="1" si="203"/>
        <v>-1.4999999999999999E-2</v>
      </c>
      <c r="E2857">
        <f t="shared" ca="1" si="206"/>
        <v>0</v>
      </c>
      <c r="F2857">
        <f t="shared" ca="1" si="207"/>
        <v>31</v>
      </c>
      <c r="G2857">
        <f t="shared" ca="1" si="208"/>
        <v>32</v>
      </c>
    </row>
    <row r="2858" spans="1:7">
      <c r="A2858" s="54">
        <f>formulas!O1698</f>
        <v>0</v>
      </c>
      <c r="B2858" s="33">
        <f t="shared" ca="1" si="204"/>
        <v>32</v>
      </c>
      <c r="C2858">
        <f t="shared" si="205"/>
        <v>486</v>
      </c>
      <c r="D2858">
        <f t="shared" ca="1" si="203"/>
        <v>-1.4999999999999999E-2</v>
      </c>
      <c r="E2858">
        <f t="shared" ca="1" si="206"/>
        <v>0</v>
      </c>
      <c r="F2858">
        <f t="shared" ca="1" si="207"/>
        <v>31</v>
      </c>
      <c r="G2858">
        <f t="shared" ca="1" si="208"/>
        <v>32</v>
      </c>
    </row>
    <row r="2859" spans="1:7">
      <c r="A2859" s="54">
        <f>formulas!O1699</f>
        <v>0</v>
      </c>
      <c r="B2859" s="33">
        <f t="shared" ca="1" si="204"/>
        <v>32</v>
      </c>
      <c r="C2859">
        <f t="shared" si="205"/>
        <v>486</v>
      </c>
      <c r="D2859">
        <f t="shared" ca="1" si="203"/>
        <v>-1.4999999999999999E-2</v>
      </c>
      <c r="E2859">
        <f t="shared" ca="1" si="206"/>
        <v>0</v>
      </c>
      <c r="F2859">
        <f t="shared" ca="1" si="207"/>
        <v>31</v>
      </c>
      <c r="G2859">
        <f t="shared" ca="1" si="208"/>
        <v>32</v>
      </c>
    </row>
    <row r="2860" spans="1:7">
      <c r="A2860" s="54">
        <f>formulas!O1700</f>
        <v>0</v>
      </c>
      <c r="B2860" s="33">
        <f t="shared" ca="1" si="204"/>
        <v>32</v>
      </c>
      <c r="C2860">
        <f t="shared" si="205"/>
        <v>486</v>
      </c>
      <c r="D2860">
        <f t="shared" ca="1" si="203"/>
        <v>-1.4999999999999999E-2</v>
      </c>
      <c r="E2860">
        <f t="shared" ca="1" si="206"/>
        <v>0</v>
      </c>
      <c r="F2860">
        <f t="shared" ca="1" si="207"/>
        <v>31</v>
      </c>
      <c r="G2860">
        <f t="shared" ca="1" si="208"/>
        <v>32</v>
      </c>
    </row>
    <row r="2861" spans="1:7">
      <c r="A2861" s="54">
        <f>formulas!O1701</f>
        <v>0</v>
      </c>
      <c r="B2861" s="33">
        <f t="shared" ca="1" si="204"/>
        <v>32</v>
      </c>
      <c r="C2861">
        <f t="shared" si="205"/>
        <v>486</v>
      </c>
      <c r="D2861">
        <f t="shared" ca="1" si="203"/>
        <v>-1.4999999999999999E-2</v>
      </c>
      <c r="E2861">
        <f t="shared" ca="1" si="206"/>
        <v>0</v>
      </c>
      <c r="F2861">
        <f t="shared" ca="1" si="207"/>
        <v>31</v>
      </c>
      <c r="G2861">
        <f t="shared" ca="1" si="208"/>
        <v>32</v>
      </c>
    </row>
    <row r="2862" spans="1:7">
      <c r="A2862" s="54">
        <f>formulas!O1702</f>
        <v>0</v>
      </c>
      <c r="B2862" s="33">
        <f t="shared" ca="1" si="204"/>
        <v>32</v>
      </c>
      <c r="C2862">
        <f t="shared" si="205"/>
        <v>486</v>
      </c>
      <c r="D2862">
        <f t="shared" ca="1" si="203"/>
        <v>-1.4999999999999999E-2</v>
      </c>
      <c r="E2862">
        <f t="shared" ca="1" si="206"/>
        <v>0</v>
      </c>
      <c r="F2862">
        <f t="shared" ca="1" si="207"/>
        <v>31</v>
      </c>
      <c r="G2862">
        <f t="shared" ca="1" si="208"/>
        <v>32</v>
      </c>
    </row>
    <row r="2863" spans="1:7">
      <c r="A2863" s="54">
        <f>formulas!O1703</f>
        <v>0</v>
      </c>
      <c r="B2863" s="33">
        <f t="shared" ca="1" si="204"/>
        <v>32</v>
      </c>
      <c r="C2863">
        <f t="shared" si="205"/>
        <v>486</v>
      </c>
      <c r="D2863">
        <f t="shared" ca="1" si="203"/>
        <v>-1.4999999999999999E-2</v>
      </c>
      <c r="E2863">
        <f t="shared" ca="1" si="206"/>
        <v>0</v>
      </c>
      <c r="F2863">
        <f t="shared" ca="1" si="207"/>
        <v>31</v>
      </c>
      <c r="G2863">
        <f t="shared" ca="1" si="208"/>
        <v>32</v>
      </c>
    </row>
    <row r="2864" spans="1:7">
      <c r="A2864" s="54">
        <f>formulas!O1704</f>
        <v>0</v>
      </c>
      <c r="B2864" s="33">
        <f t="shared" ca="1" si="204"/>
        <v>32</v>
      </c>
      <c r="C2864">
        <f t="shared" si="205"/>
        <v>486</v>
      </c>
      <c r="D2864">
        <f t="shared" ca="1" si="203"/>
        <v>-1.4999999999999999E-2</v>
      </c>
      <c r="E2864">
        <f t="shared" ca="1" si="206"/>
        <v>0</v>
      </c>
      <c r="F2864">
        <f t="shared" ca="1" si="207"/>
        <v>31</v>
      </c>
      <c r="G2864">
        <f t="shared" ca="1" si="208"/>
        <v>32</v>
      </c>
    </row>
    <row r="2865" spans="1:7">
      <c r="A2865" s="54">
        <f>formulas!O1705</f>
        <v>0</v>
      </c>
      <c r="B2865" s="33">
        <f t="shared" ca="1" si="204"/>
        <v>32</v>
      </c>
      <c r="C2865">
        <f t="shared" si="205"/>
        <v>486</v>
      </c>
      <c r="D2865">
        <f t="shared" ref="D2865:D2928" ca="1" si="209">INDIRECT(ADDRESS(C2865+1,14))</f>
        <v>-1.4999999999999999E-2</v>
      </c>
      <c r="E2865">
        <f t="shared" ca="1" si="206"/>
        <v>0</v>
      </c>
      <c r="F2865">
        <f t="shared" ca="1" si="207"/>
        <v>31</v>
      </c>
      <c r="G2865">
        <f t="shared" ca="1" si="208"/>
        <v>32</v>
      </c>
    </row>
    <row r="2866" spans="1:7">
      <c r="A2866" s="54">
        <f>formulas!O1706</f>
        <v>0</v>
      </c>
      <c r="B2866" s="33">
        <f t="shared" ca="1" si="204"/>
        <v>32</v>
      </c>
      <c r="C2866">
        <f t="shared" si="205"/>
        <v>486</v>
      </c>
      <c r="D2866">
        <f t="shared" ca="1" si="209"/>
        <v>-1.4999999999999999E-2</v>
      </c>
      <c r="E2866">
        <f t="shared" ca="1" si="206"/>
        <v>0</v>
      </c>
      <c r="F2866">
        <f t="shared" ca="1" si="207"/>
        <v>31</v>
      </c>
      <c r="G2866">
        <f t="shared" ca="1" si="208"/>
        <v>32</v>
      </c>
    </row>
    <row r="2867" spans="1:7">
      <c r="A2867" s="54">
        <f>formulas!O1707</f>
        <v>0</v>
      </c>
      <c r="B2867" s="33">
        <f t="shared" ca="1" si="204"/>
        <v>32</v>
      </c>
      <c r="C2867">
        <f t="shared" si="205"/>
        <v>486</v>
      </c>
      <c r="D2867">
        <f t="shared" ca="1" si="209"/>
        <v>-1.4999999999999999E-2</v>
      </c>
      <c r="E2867">
        <f t="shared" ca="1" si="206"/>
        <v>0</v>
      </c>
      <c r="F2867">
        <f t="shared" ca="1" si="207"/>
        <v>31</v>
      </c>
      <c r="G2867">
        <f t="shared" ca="1" si="208"/>
        <v>32</v>
      </c>
    </row>
    <row r="2868" spans="1:7">
      <c r="A2868" s="54">
        <f>formulas!O1708</f>
        <v>0</v>
      </c>
      <c r="B2868" s="33">
        <f t="shared" ca="1" si="204"/>
        <v>32</v>
      </c>
      <c r="C2868">
        <f t="shared" si="205"/>
        <v>486</v>
      </c>
      <c r="D2868">
        <f t="shared" ca="1" si="209"/>
        <v>-1.4999999999999999E-2</v>
      </c>
      <c r="E2868">
        <f t="shared" ca="1" si="206"/>
        <v>0</v>
      </c>
      <c r="F2868">
        <f t="shared" ca="1" si="207"/>
        <v>31</v>
      </c>
      <c r="G2868">
        <f t="shared" ca="1" si="208"/>
        <v>32</v>
      </c>
    </row>
    <row r="2869" spans="1:7">
      <c r="A2869" s="54">
        <f>formulas!O1709</f>
        <v>0</v>
      </c>
      <c r="B2869" s="33">
        <f t="shared" ca="1" si="204"/>
        <v>32</v>
      </c>
      <c r="C2869">
        <f t="shared" si="205"/>
        <v>486</v>
      </c>
      <c r="D2869">
        <f t="shared" ca="1" si="209"/>
        <v>-1.4999999999999999E-2</v>
      </c>
      <c r="E2869">
        <f t="shared" ca="1" si="206"/>
        <v>0</v>
      </c>
      <c r="F2869">
        <f t="shared" ca="1" si="207"/>
        <v>31</v>
      </c>
      <c r="G2869">
        <f t="shared" ca="1" si="208"/>
        <v>32</v>
      </c>
    </row>
    <row r="2870" spans="1:7">
      <c r="A2870" s="54">
        <f>formulas!O1710</f>
        <v>0</v>
      </c>
      <c r="B2870" s="33">
        <f t="shared" ca="1" si="204"/>
        <v>32</v>
      </c>
      <c r="C2870">
        <f t="shared" si="205"/>
        <v>486</v>
      </c>
      <c r="D2870">
        <f t="shared" ca="1" si="209"/>
        <v>-1.4999999999999999E-2</v>
      </c>
      <c r="E2870">
        <f t="shared" ca="1" si="206"/>
        <v>0</v>
      </c>
      <c r="F2870">
        <f t="shared" ca="1" si="207"/>
        <v>31</v>
      </c>
      <c r="G2870">
        <f t="shared" ca="1" si="208"/>
        <v>32</v>
      </c>
    </row>
    <row r="2871" spans="1:7">
      <c r="A2871" s="54">
        <f>formulas!O1711</f>
        <v>0</v>
      </c>
      <c r="B2871" s="33">
        <f t="shared" ca="1" si="204"/>
        <v>32</v>
      </c>
      <c r="C2871">
        <f t="shared" si="205"/>
        <v>486</v>
      </c>
      <c r="D2871">
        <f t="shared" ca="1" si="209"/>
        <v>-1.4999999999999999E-2</v>
      </c>
      <c r="E2871">
        <f t="shared" ca="1" si="206"/>
        <v>0</v>
      </c>
      <c r="F2871">
        <f t="shared" ca="1" si="207"/>
        <v>31</v>
      </c>
      <c r="G2871">
        <f t="shared" ca="1" si="208"/>
        <v>32</v>
      </c>
    </row>
    <row r="2872" spans="1:7">
      <c r="A2872" s="54">
        <f>formulas!O1712</f>
        <v>0</v>
      </c>
      <c r="B2872" s="33">
        <f t="shared" ca="1" si="204"/>
        <v>32</v>
      </c>
      <c r="C2872">
        <f t="shared" si="205"/>
        <v>486</v>
      </c>
      <c r="D2872">
        <f t="shared" ca="1" si="209"/>
        <v>-1.4999999999999999E-2</v>
      </c>
      <c r="E2872">
        <f t="shared" ca="1" si="206"/>
        <v>0</v>
      </c>
      <c r="F2872">
        <f t="shared" ca="1" si="207"/>
        <v>31</v>
      </c>
      <c r="G2872">
        <f t="shared" ca="1" si="208"/>
        <v>32</v>
      </c>
    </row>
    <row r="2873" spans="1:7">
      <c r="A2873" s="54">
        <f>formulas!O1713</f>
        <v>0</v>
      </c>
      <c r="B2873" s="33">
        <f t="shared" ca="1" si="204"/>
        <v>32</v>
      </c>
      <c r="C2873">
        <f t="shared" si="205"/>
        <v>486</v>
      </c>
      <c r="D2873">
        <f t="shared" ca="1" si="209"/>
        <v>-1.4999999999999999E-2</v>
      </c>
      <c r="E2873">
        <f t="shared" ca="1" si="206"/>
        <v>0</v>
      </c>
      <c r="F2873">
        <f t="shared" ca="1" si="207"/>
        <v>31</v>
      </c>
      <c r="G2873">
        <f t="shared" ca="1" si="208"/>
        <v>32</v>
      </c>
    </row>
    <row r="2874" spans="1:7">
      <c r="A2874" s="54">
        <f>formulas!O1714</f>
        <v>0</v>
      </c>
      <c r="B2874" s="33">
        <f t="shared" ca="1" si="204"/>
        <v>32</v>
      </c>
      <c r="C2874">
        <f t="shared" si="205"/>
        <v>486</v>
      </c>
      <c r="D2874">
        <f t="shared" ca="1" si="209"/>
        <v>-1.4999999999999999E-2</v>
      </c>
      <c r="E2874">
        <f t="shared" ca="1" si="206"/>
        <v>0</v>
      </c>
      <c r="F2874">
        <f t="shared" ca="1" si="207"/>
        <v>31</v>
      </c>
      <c r="G2874">
        <f t="shared" ca="1" si="208"/>
        <v>32</v>
      </c>
    </row>
    <row r="2875" spans="1:7">
      <c r="A2875" s="54">
        <f>formulas!O1715</f>
        <v>0</v>
      </c>
      <c r="B2875" s="33">
        <f t="shared" ca="1" si="204"/>
        <v>32</v>
      </c>
      <c r="C2875">
        <f t="shared" si="205"/>
        <v>486</v>
      </c>
      <c r="D2875">
        <f t="shared" ca="1" si="209"/>
        <v>-1.4999999999999999E-2</v>
      </c>
      <c r="E2875">
        <f t="shared" ca="1" si="206"/>
        <v>0</v>
      </c>
      <c r="F2875">
        <f t="shared" ca="1" si="207"/>
        <v>31</v>
      </c>
      <c r="G2875">
        <f t="shared" ca="1" si="208"/>
        <v>32</v>
      </c>
    </row>
    <row r="2876" spans="1:7">
      <c r="A2876" s="54">
        <f>formulas!O1716</f>
        <v>0</v>
      </c>
      <c r="B2876" s="33">
        <f t="shared" ca="1" si="204"/>
        <v>32</v>
      </c>
      <c r="C2876">
        <f t="shared" si="205"/>
        <v>486</v>
      </c>
      <c r="D2876">
        <f t="shared" ca="1" si="209"/>
        <v>-1.4999999999999999E-2</v>
      </c>
      <c r="E2876">
        <f t="shared" ca="1" si="206"/>
        <v>0</v>
      </c>
      <c r="F2876">
        <f t="shared" ca="1" si="207"/>
        <v>31</v>
      </c>
      <c r="G2876">
        <f t="shared" ca="1" si="208"/>
        <v>32</v>
      </c>
    </row>
    <row r="2877" spans="1:7">
      <c r="A2877" s="54">
        <f>formulas!O1717</f>
        <v>0</v>
      </c>
      <c r="B2877" s="33">
        <f t="shared" ca="1" si="204"/>
        <v>32</v>
      </c>
      <c r="C2877">
        <f t="shared" si="205"/>
        <v>486</v>
      </c>
      <c r="D2877">
        <f t="shared" ca="1" si="209"/>
        <v>-1.4999999999999999E-2</v>
      </c>
      <c r="E2877">
        <f t="shared" ca="1" si="206"/>
        <v>0</v>
      </c>
      <c r="F2877">
        <f t="shared" ca="1" si="207"/>
        <v>31</v>
      </c>
      <c r="G2877">
        <f t="shared" ca="1" si="208"/>
        <v>32</v>
      </c>
    </row>
    <row r="2878" spans="1:7">
      <c r="A2878" s="54">
        <f>formulas!O1718</f>
        <v>0</v>
      </c>
      <c r="B2878" s="33">
        <f t="shared" ca="1" si="204"/>
        <v>32</v>
      </c>
      <c r="C2878">
        <f t="shared" si="205"/>
        <v>486</v>
      </c>
      <c r="D2878">
        <f t="shared" ca="1" si="209"/>
        <v>-1.4999999999999999E-2</v>
      </c>
      <c r="E2878">
        <f t="shared" ca="1" si="206"/>
        <v>0</v>
      </c>
      <c r="F2878">
        <f t="shared" ca="1" si="207"/>
        <v>31</v>
      </c>
      <c r="G2878">
        <f t="shared" ca="1" si="208"/>
        <v>32</v>
      </c>
    </row>
    <row r="2879" spans="1:7">
      <c r="A2879" s="54">
        <f>formulas!O1719</f>
        <v>0</v>
      </c>
      <c r="B2879" s="33">
        <f t="shared" ca="1" si="204"/>
        <v>32</v>
      </c>
      <c r="C2879">
        <f t="shared" si="205"/>
        <v>486</v>
      </c>
      <c r="D2879">
        <f t="shared" ca="1" si="209"/>
        <v>-1.4999999999999999E-2</v>
      </c>
      <c r="E2879">
        <f t="shared" ca="1" si="206"/>
        <v>0</v>
      </c>
      <c r="F2879">
        <f t="shared" ca="1" si="207"/>
        <v>31</v>
      </c>
      <c r="G2879">
        <f t="shared" ca="1" si="208"/>
        <v>32</v>
      </c>
    </row>
    <row r="2880" spans="1:7">
      <c r="A2880" s="54">
        <f>formulas!O1720</f>
        <v>0</v>
      </c>
      <c r="B2880" s="33">
        <f t="shared" ca="1" si="204"/>
        <v>32</v>
      </c>
      <c r="C2880">
        <f t="shared" si="205"/>
        <v>486</v>
      </c>
      <c r="D2880">
        <f t="shared" ca="1" si="209"/>
        <v>-1.4999999999999999E-2</v>
      </c>
      <c r="E2880">
        <f t="shared" ca="1" si="206"/>
        <v>0</v>
      </c>
      <c r="F2880">
        <f t="shared" ca="1" si="207"/>
        <v>31</v>
      </c>
      <c r="G2880">
        <f t="shared" ca="1" si="208"/>
        <v>32</v>
      </c>
    </row>
    <row r="2881" spans="1:7">
      <c r="A2881" s="54">
        <f>formulas!O1721</f>
        <v>0</v>
      </c>
      <c r="B2881" s="33">
        <f t="shared" ca="1" si="204"/>
        <v>32</v>
      </c>
      <c r="C2881">
        <f t="shared" si="205"/>
        <v>486</v>
      </c>
      <c r="D2881">
        <f t="shared" ca="1" si="209"/>
        <v>-1.4999999999999999E-2</v>
      </c>
      <c r="E2881">
        <f t="shared" ca="1" si="206"/>
        <v>0</v>
      </c>
      <c r="F2881">
        <f t="shared" ca="1" si="207"/>
        <v>31</v>
      </c>
      <c r="G2881">
        <f t="shared" ca="1" si="208"/>
        <v>32</v>
      </c>
    </row>
    <row r="2882" spans="1:7">
      <c r="A2882" s="54">
        <f>formulas!O1722</f>
        <v>0</v>
      </c>
      <c r="B2882" s="33">
        <f t="shared" ca="1" si="204"/>
        <v>32</v>
      </c>
      <c r="C2882">
        <f t="shared" si="205"/>
        <v>486</v>
      </c>
      <c r="D2882">
        <f t="shared" ca="1" si="209"/>
        <v>-1.4999999999999999E-2</v>
      </c>
      <c r="E2882">
        <f t="shared" ca="1" si="206"/>
        <v>0</v>
      </c>
      <c r="F2882">
        <f t="shared" ca="1" si="207"/>
        <v>31</v>
      </c>
      <c r="G2882">
        <f t="shared" ca="1" si="208"/>
        <v>32</v>
      </c>
    </row>
    <row r="2883" spans="1:7">
      <c r="A2883" s="54">
        <f>formulas!O1723</f>
        <v>0</v>
      </c>
      <c r="B2883" s="33">
        <f t="shared" ca="1" si="204"/>
        <v>32</v>
      </c>
      <c r="C2883">
        <f t="shared" si="205"/>
        <v>486</v>
      </c>
      <c r="D2883">
        <f t="shared" ca="1" si="209"/>
        <v>-1.4999999999999999E-2</v>
      </c>
      <c r="E2883">
        <f t="shared" ca="1" si="206"/>
        <v>0</v>
      </c>
      <c r="F2883">
        <f t="shared" ca="1" si="207"/>
        <v>31</v>
      </c>
      <c r="G2883">
        <f t="shared" ca="1" si="208"/>
        <v>32</v>
      </c>
    </row>
    <row r="2884" spans="1:7">
      <c r="A2884" s="54">
        <f>formulas!O1724</f>
        <v>0</v>
      </c>
      <c r="B2884" s="33">
        <f t="shared" ca="1" si="204"/>
        <v>32</v>
      </c>
      <c r="C2884">
        <f t="shared" si="205"/>
        <v>486</v>
      </c>
      <c r="D2884">
        <f t="shared" ca="1" si="209"/>
        <v>-1.4999999999999999E-2</v>
      </c>
      <c r="E2884">
        <f t="shared" ca="1" si="206"/>
        <v>0</v>
      </c>
      <c r="F2884">
        <f t="shared" ca="1" si="207"/>
        <v>31</v>
      </c>
      <c r="G2884">
        <f t="shared" ca="1" si="208"/>
        <v>32</v>
      </c>
    </row>
    <row r="2885" spans="1:7">
      <c r="A2885" s="54">
        <f>formulas!O1725</f>
        <v>0</v>
      </c>
      <c r="B2885" s="33">
        <f t="shared" ca="1" si="204"/>
        <v>32</v>
      </c>
      <c r="C2885">
        <f t="shared" si="205"/>
        <v>486</v>
      </c>
      <c r="D2885">
        <f t="shared" ca="1" si="209"/>
        <v>-1.4999999999999999E-2</v>
      </c>
      <c r="E2885">
        <f t="shared" ca="1" si="206"/>
        <v>0</v>
      </c>
      <c r="F2885">
        <f t="shared" ca="1" si="207"/>
        <v>31</v>
      </c>
      <c r="G2885">
        <f t="shared" ca="1" si="208"/>
        <v>32</v>
      </c>
    </row>
    <row r="2886" spans="1:7">
      <c r="A2886" s="54">
        <f>formulas!O1726</f>
        <v>0</v>
      </c>
      <c r="B2886" s="33">
        <f t="shared" ca="1" si="204"/>
        <v>32</v>
      </c>
      <c r="C2886">
        <f t="shared" si="205"/>
        <v>486</v>
      </c>
      <c r="D2886">
        <f t="shared" ca="1" si="209"/>
        <v>-1.4999999999999999E-2</v>
      </c>
      <c r="E2886">
        <f t="shared" ca="1" si="206"/>
        <v>0</v>
      </c>
      <c r="F2886">
        <f t="shared" ca="1" si="207"/>
        <v>31</v>
      </c>
      <c r="G2886">
        <f t="shared" ca="1" si="208"/>
        <v>32</v>
      </c>
    </row>
    <row r="2887" spans="1:7">
      <c r="A2887" s="54">
        <f>formulas!O1727</f>
        <v>0</v>
      </c>
      <c r="B2887" s="33">
        <f t="shared" ca="1" si="204"/>
        <v>32</v>
      </c>
      <c r="C2887">
        <f t="shared" si="205"/>
        <v>486</v>
      </c>
      <c r="D2887">
        <f t="shared" ca="1" si="209"/>
        <v>-1.4999999999999999E-2</v>
      </c>
      <c r="E2887">
        <f t="shared" ca="1" si="206"/>
        <v>0</v>
      </c>
      <c r="F2887">
        <f t="shared" ca="1" si="207"/>
        <v>31</v>
      </c>
      <c r="G2887">
        <f t="shared" ca="1" si="208"/>
        <v>32</v>
      </c>
    </row>
    <row r="2888" spans="1:7">
      <c r="A2888" s="54">
        <f>formulas!O1728</f>
        <v>0</v>
      </c>
      <c r="B2888" s="33">
        <f t="shared" ca="1" si="204"/>
        <v>32</v>
      </c>
      <c r="C2888">
        <f t="shared" si="205"/>
        <v>486</v>
      </c>
      <c r="D2888">
        <f t="shared" ca="1" si="209"/>
        <v>-1.4999999999999999E-2</v>
      </c>
      <c r="E2888">
        <f t="shared" ca="1" si="206"/>
        <v>0</v>
      </c>
      <c r="F2888">
        <f t="shared" ca="1" si="207"/>
        <v>31</v>
      </c>
      <c r="G2888">
        <f t="shared" ca="1" si="208"/>
        <v>32</v>
      </c>
    </row>
    <row r="2889" spans="1:7">
      <c r="A2889" s="54">
        <f>formulas!O1729</f>
        <v>0</v>
      </c>
      <c r="B2889" s="33">
        <f t="shared" ca="1" si="204"/>
        <v>32</v>
      </c>
      <c r="C2889">
        <f t="shared" si="205"/>
        <v>486</v>
      </c>
      <c r="D2889">
        <f t="shared" ca="1" si="209"/>
        <v>-1.4999999999999999E-2</v>
      </c>
      <c r="E2889">
        <f t="shared" ca="1" si="206"/>
        <v>0</v>
      </c>
      <c r="F2889">
        <f t="shared" ca="1" si="207"/>
        <v>31</v>
      </c>
      <c r="G2889">
        <f t="shared" ca="1" si="208"/>
        <v>32</v>
      </c>
    </row>
    <row r="2890" spans="1:7">
      <c r="A2890" s="54">
        <f>formulas!O1730</f>
        <v>0</v>
      </c>
      <c r="B2890" s="33">
        <f t="shared" ca="1" si="204"/>
        <v>32</v>
      </c>
      <c r="C2890">
        <f t="shared" si="205"/>
        <v>486</v>
      </c>
      <c r="D2890">
        <f t="shared" ca="1" si="209"/>
        <v>-1.4999999999999999E-2</v>
      </c>
      <c r="E2890">
        <f t="shared" ca="1" si="206"/>
        <v>0</v>
      </c>
      <c r="F2890">
        <f t="shared" ca="1" si="207"/>
        <v>31</v>
      </c>
      <c r="G2890">
        <f t="shared" ca="1" si="208"/>
        <v>32</v>
      </c>
    </row>
    <row r="2891" spans="1:7">
      <c r="A2891" s="54">
        <f>formulas!O1731</f>
        <v>0</v>
      </c>
      <c r="B2891" s="33">
        <f t="shared" ca="1" si="204"/>
        <v>32</v>
      </c>
      <c r="C2891">
        <f t="shared" si="205"/>
        <v>486</v>
      </c>
      <c r="D2891">
        <f t="shared" ca="1" si="209"/>
        <v>-1.4999999999999999E-2</v>
      </c>
      <c r="E2891">
        <f t="shared" ca="1" si="206"/>
        <v>0</v>
      </c>
      <c r="F2891">
        <f t="shared" ca="1" si="207"/>
        <v>31</v>
      </c>
      <c r="G2891">
        <f t="shared" ca="1" si="208"/>
        <v>32</v>
      </c>
    </row>
    <row r="2892" spans="1:7">
      <c r="A2892" s="54">
        <f>formulas!O1732</f>
        <v>0</v>
      </c>
      <c r="B2892" s="33">
        <f t="shared" ca="1" si="204"/>
        <v>32</v>
      </c>
      <c r="C2892">
        <f t="shared" si="205"/>
        <v>486</v>
      </c>
      <c r="D2892">
        <f t="shared" ca="1" si="209"/>
        <v>-1.4999999999999999E-2</v>
      </c>
      <c r="E2892">
        <f t="shared" ca="1" si="206"/>
        <v>0</v>
      </c>
      <c r="F2892">
        <f t="shared" ca="1" si="207"/>
        <v>31</v>
      </c>
      <c r="G2892">
        <f t="shared" ca="1" si="208"/>
        <v>32</v>
      </c>
    </row>
    <row r="2893" spans="1:7">
      <c r="A2893" s="54">
        <f>formulas!O1733</f>
        <v>0</v>
      </c>
      <c r="B2893" s="33">
        <f t="shared" ca="1" si="204"/>
        <v>32</v>
      </c>
      <c r="C2893">
        <f t="shared" si="205"/>
        <v>486</v>
      </c>
      <c r="D2893">
        <f t="shared" ca="1" si="209"/>
        <v>-1.4999999999999999E-2</v>
      </c>
      <c r="E2893">
        <f t="shared" ca="1" si="206"/>
        <v>0</v>
      </c>
      <c r="F2893">
        <f t="shared" ca="1" si="207"/>
        <v>31</v>
      </c>
      <c r="G2893">
        <f t="shared" ca="1" si="208"/>
        <v>32</v>
      </c>
    </row>
    <row r="2894" spans="1:7">
      <c r="A2894" s="54">
        <f>formulas!O1734</f>
        <v>0</v>
      </c>
      <c r="B2894" s="33">
        <f t="shared" ca="1" si="204"/>
        <v>32</v>
      </c>
      <c r="C2894">
        <f t="shared" si="205"/>
        <v>486</v>
      </c>
      <c r="D2894">
        <f t="shared" ca="1" si="209"/>
        <v>-1.4999999999999999E-2</v>
      </c>
      <c r="E2894">
        <f t="shared" ca="1" si="206"/>
        <v>0</v>
      </c>
      <c r="F2894">
        <f t="shared" ca="1" si="207"/>
        <v>31</v>
      </c>
      <c r="G2894">
        <f t="shared" ca="1" si="208"/>
        <v>32</v>
      </c>
    </row>
    <row r="2895" spans="1:7">
      <c r="A2895" s="54">
        <f>formulas!O1735</f>
        <v>0</v>
      </c>
      <c r="B2895" s="33">
        <f t="shared" ca="1" si="204"/>
        <v>32</v>
      </c>
      <c r="C2895">
        <f t="shared" si="205"/>
        <v>486</v>
      </c>
      <c r="D2895">
        <f t="shared" ca="1" si="209"/>
        <v>-1.4999999999999999E-2</v>
      </c>
      <c r="E2895">
        <f t="shared" ca="1" si="206"/>
        <v>0</v>
      </c>
      <c r="F2895">
        <f t="shared" ca="1" si="207"/>
        <v>31</v>
      </c>
      <c r="G2895">
        <f t="shared" ca="1" si="208"/>
        <v>32</v>
      </c>
    </row>
    <row r="2896" spans="1:7">
      <c r="A2896" s="54">
        <f>formulas!O1736</f>
        <v>0</v>
      </c>
      <c r="B2896" s="33">
        <f t="shared" ca="1" si="204"/>
        <v>32</v>
      </c>
      <c r="C2896">
        <f t="shared" si="205"/>
        <v>486</v>
      </c>
      <c r="D2896">
        <f t="shared" ca="1" si="209"/>
        <v>-1.4999999999999999E-2</v>
      </c>
      <c r="E2896">
        <f t="shared" ca="1" si="206"/>
        <v>0</v>
      </c>
      <c r="F2896">
        <f t="shared" ca="1" si="207"/>
        <v>31</v>
      </c>
      <c r="G2896">
        <f t="shared" ca="1" si="208"/>
        <v>32</v>
      </c>
    </row>
    <row r="2897" spans="1:7">
      <c r="A2897" s="54">
        <f>formulas!O1737</f>
        <v>0</v>
      </c>
      <c r="B2897" s="33">
        <f t="shared" ca="1" si="204"/>
        <v>32</v>
      </c>
      <c r="C2897">
        <f t="shared" si="205"/>
        <v>486</v>
      </c>
      <c r="D2897">
        <f t="shared" ca="1" si="209"/>
        <v>-1.4999999999999999E-2</v>
      </c>
      <c r="E2897">
        <f t="shared" ca="1" si="206"/>
        <v>0</v>
      </c>
      <c r="F2897">
        <f t="shared" ca="1" si="207"/>
        <v>31</v>
      </c>
      <c r="G2897">
        <f t="shared" ca="1" si="208"/>
        <v>32</v>
      </c>
    </row>
    <row r="2898" spans="1:7">
      <c r="A2898" s="54">
        <f>formulas!O1738</f>
        <v>0</v>
      </c>
      <c r="B2898" s="33">
        <f t="shared" ca="1" si="204"/>
        <v>32</v>
      </c>
      <c r="C2898">
        <f t="shared" si="205"/>
        <v>486</v>
      </c>
      <c r="D2898">
        <f t="shared" ca="1" si="209"/>
        <v>-1.4999999999999999E-2</v>
      </c>
      <c r="E2898">
        <f t="shared" ca="1" si="206"/>
        <v>0</v>
      </c>
      <c r="F2898">
        <f t="shared" ca="1" si="207"/>
        <v>31</v>
      </c>
      <c r="G2898">
        <f t="shared" ca="1" si="208"/>
        <v>32</v>
      </c>
    </row>
    <row r="2899" spans="1:7">
      <c r="A2899" s="54">
        <f>formulas!O1739</f>
        <v>0</v>
      </c>
      <c r="B2899" s="33">
        <f t="shared" ca="1" si="204"/>
        <v>32</v>
      </c>
      <c r="C2899">
        <f t="shared" si="205"/>
        <v>486</v>
      </c>
      <c r="D2899">
        <f t="shared" ca="1" si="209"/>
        <v>-1.4999999999999999E-2</v>
      </c>
      <c r="E2899">
        <f t="shared" ca="1" si="206"/>
        <v>0</v>
      </c>
      <c r="F2899">
        <f t="shared" ca="1" si="207"/>
        <v>31</v>
      </c>
      <c r="G2899">
        <f t="shared" ca="1" si="208"/>
        <v>32</v>
      </c>
    </row>
    <row r="2900" spans="1:7">
      <c r="A2900" s="54">
        <f>formulas!O1740</f>
        <v>0</v>
      </c>
      <c r="B2900" s="33">
        <f t="shared" ca="1" si="204"/>
        <v>32</v>
      </c>
      <c r="C2900">
        <f t="shared" si="205"/>
        <v>486</v>
      </c>
      <c r="D2900">
        <f t="shared" ca="1" si="209"/>
        <v>-1.4999999999999999E-2</v>
      </c>
      <c r="E2900">
        <f t="shared" ca="1" si="206"/>
        <v>0</v>
      </c>
      <c r="F2900">
        <f t="shared" ca="1" si="207"/>
        <v>31</v>
      </c>
      <c r="G2900">
        <f t="shared" ca="1" si="208"/>
        <v>32</v>
      </c>
    </row>
    <row r="2901" spans="1:7">
      <c r="A2901" s="54">
        <f>formulas!O1741</f>
        <v>0</v>
      </c>
      <c r="B2901" s="33">
        <f t="shared" ref="B2901:B2964" ca="1" si="210">(A2901-D2901)/(E2901-D2901)*(G2901-F2901)+F2901</f>
        <v>32</v>
      </c>
      <c r="C2901">
        <f t="shared" ref="C2901:C2964" si="211">COUNTIF($N$2:$N$25400,"&lt;"&amp;A2901)</f>
        <v>486</v>
      </c>
      <c r="D2901">
        <f t="shared" ca="1" si="209"/>
        <v>-1.4999999999999999E-2</v>
      </c>
      <c r="E2901">
        <f t="shared" ref="E2901:E2964" ca="1" si="212">INDIRECT(ADDRESS(C2901+2,14))</f>
        <v>0</v>
      </c>
      <c r="F2901">
        <f t="shared" ref="F2901:F2964" ca="1" si="213">INDIRECT(ADDRESS(C2901+1,13))</f>
        <v>31</v>
      </c>
      <c r="G2901">
        <f t="shared" ref="G2901:G2964" ca="1" si="214">INDIRECT(ADDRESS(C2901+2,13))</f>
        <v>32</v>
      </c>
    </row>
    <row r="2902" spans="1:7">
      <c r="A2902" s="54">
        <f>formulas!O1742</f>
        <v>0</v>
      </c>
      <c r="B2902" s="33">
        <f t="shared" ca="1" si="210"/>
        <v>32</v>
      </c>
      <c r="C2902">
        <f t="shared" si="211"/>
        <v>486</v>
      </c>
      <c r="D2902">
        <f t="shared" ca="1" si="209"/>
        <v>-1.4999999999999999E-2</v>
      </c>
      <c r="E2902">
        <f t="shared" ca="1" si="212"/>
        <v>0</v>
      </c>
      <c r="F2902">
        <f t="shared" ca="1" si="213"/>
        <v>31</v>
      </c>
      <c r="G2902">
        <f t="shared" ca="1" si="214"/>
        <v>32</v>
      </c>
    </row>
    <row r="2903" spans="1:7">
      <c r="A2903" s="54">
        <f>formulas!O1743</f>
        <v>0</v>
      </c>
      <c r="B2903" s="33">
        <f t="shared" ca="1" si="210"/>
        <v>32</v>
      </c>
      <c r="C2903">
        <f t="shared" si="211"/>
        <v>486</v>
      </c>
      <c r="D2903">
        <f t="shared" ca="1" si="209"/>
        <v>-1.4999999999999999E-2</v>
      </c>
      <c r="E2903">
        <f t="shared" ca="1" si="212"/>
        <v>0</v>
      </c>
      <c r="F2903">
        <f t="shared" ca="1" si="213"/>
        <v>31</v>
      </c>
      <c r="G2903">
        <f t="shared" ca="1" si="214"/>
        <v>32</v>
      </c>
    </row>
    <row r="2904" spans="1:7">
      <c r="A2904" s="54">
        <f>formulas!O1744</f>
        <v>0</v>
      </c>
      <c r="B2904" s="33">
        <f t="shared" ca="1" si="210"/>
        <v>32</v>
      </c>
      <c r="C2904">
        <f t="shared" si="211"/>
        <v>486</v>
      </c>
      <c r="D2904">
        <f t="shared" ca="1" si="209"/>
        <v>-1.4999999999999999E-2</v>
      </c>
      <c r="E2904">
        <f t="shared" ca="1" si="212"/>
        <v>0</v>
      </c>
      <c r="F2904">
        <f t="shared" ca="1" si="213"/>
        <v>31</v>
      </c>
      <c r="G2904">
        <f t="shared" ca="1" si="214"/>
        <v>32</v>
      </c>
    </row>
    <row r="2905" spans="1:7">
      <c r="A2905" s="54">
        <f>formulas!O1745</f>
        <v>0</v>
      </c>
      <c r="B2905" s="33">
        <f t="shared" ca="1" si="210"/>
        <v>32</v>
      </c>
      <c r="C2905">
        <f t="shared" si="211"/>
        <v>486</v>
      </c>
      <c r="D2905">
        <f t="shared" ca="1" si="209"/>
        <v>-1.4999999999999999E-2</v>
      </c>
      <c r="E2905">
        <f t="shared" ca="1" si="212"/>
        <v>0</v>
      </c>
      <c r="F2905">
        <f t="shared" ca="1" si="213"/>
        <v>31</v>
      </c>
      <c r="G2905">
        <f t="shared" ca="1" si="214"/>
        <v>32</v>
      </c>
    </row>
    <row r="2906" spans="1:7">
      <c r="A2906" s="54">
        <f>formulas!O1746</f>
        <v>0</v>
      </c>
      <c r="B2906" s="33">
        <f t="shared" ca="1" si="210"/>
        <v>32</v>
      </c>
      <c r="C2906">
        <f t="shared" si="211"/>
        <v>486</v>
      </c>
      <c r="D2906">
        <f t="shared" ca="1" si="209"/>
        <v>-1.4999999999999999E-2</v>
      </c>
      <c r="E2906">
        <f t="shared" ca="1" si="212"/>
        <v>0</v>
      </c>
      <c r="F2906">
        <f t="shared" ca="1" si="213"/>
        <v>31</v>
      </c>
      <c r="G2906">
        <f t="shared" ca="1" si="214"/>
        <v>32</v>
      </c>
    </row>
    <row r="2907" spans="1:7">
      <c r="A2907" s="54">
        <f>formulas!O1747</f>
        <v>0</v>
      </c>
      <c r="B2907" s="33">
        <f t="shared" ca="1" si="210"/>
        <v>32</v>
      </c>
      <c r="C2907">
        <f t="shared" si="211"/>
        <v>486</v>
      </c>
      <c r="D2907">
        <f t="shared" ca="1" si="209"/>
        <v>-1.4999999999999999E-2</v>
      </c>
      <c r="E2907">
        <f t="shared" ca="1" si="212"/>
        <v>0</v>
      </c>
      <c r="F2907">
        <f t="shared" ca="1" si="213"/>
        <v>31</v>
      </c>
      <c r="G2907">
        <f t="shared" ca="1" si="214"/>
        <v>32</v>
      </c>
    </row>
    <row r="2908" spans="1:7">
      <c r="A2908" s="54">
        <f>formulas!O1748</f>
        <v>0</v>
      </c>
      <c r="B2908" s="33">
        <f t="shared" ca="1" si="210"/>
        <v>32</v>
      </c>
      <c r="C2908">
        <f t="shared" si="211"/>
        <v>486</v>
      </c>
      <c r="D2908">
        <f t="shared" ca="1" si="209"/>
        <v>-1.4999999999999999E-2</v>
      </c>
      <c r="E2908">
        <f t="shared" ca="1" si="212"/>
        <v>0</v>
      </c>
      <c r="F2908">
        <f t="shared" ca="1" si="213"/>
        <v>31</v>
      </c>
      <c r="G2908">
        <f t="shared" ca="1" si="214"/>
        <v>32</v>
      </c>
    </row>
    <row r="2909" spans="1:7">
      <c r="A2909" s="54">
        <f>formulas!O1749</f>
        <v>0</v>
      </c>
      <c r="B2909" s="33">
        <f t="shared" ca="1" si="210"/>
        <v>32</v>
      </c>
      <c r="C2909">
        <f t="shared" si="211"/>
        <v>486</v>
      </c>
      <c r="D2909">
        <f t="shared" ca="1" si="209"/>
        <v>-1.4999999999999999E-2</v>
      </c>
      <c r="E2909">
        <f t="shared" ca="1" si="212"/>
        <v>0</v>
      </c>
      <c r="F2909">
        <f t="shared" ca="1" si="213"/>
        <v>31</v>
      </c>
      <c r="G2909">
        <f t="shared" ca="1" si="214"/>
        <v>32</v>
      </c>
    </row>
    <row r="2910" spans="1:7">
      <c r="A2910" s="54">
        <f>formulas!O1750</f>
        <v>0</v>
      </c>
      <c r="B2910" s="33">
        <f t="shared" ca="1" si="210"/>
        <v>32</v>
      </c>
      <c r="C2910">
        <f t="shared" si="211"/>
        <v>486</v>
      </c>
      <c r="D2910">
        <f t="shared" ca="1" si="209"/>
        <v>-1.4999999999999999E-2</v>
      </c>
      <c r="E2910">
        <f t="shared" ca="1" si="212"/>
        <v>0</v>
      </c>
      <c r="F2910">
        <f t="shared" ca="1" si="213"/>
        <v>31</v>
      </c>
      <c r="G2910">
        <f t="shared" ca="1" si="214"/>
        <v>32</v>
      </c>
    </row>
    <row r="2911" spans="1:7">
      <c r="A2911" s="54">
        <f>formulas!O1751</f>
        <v>0</v>
      </c>
      <c r="B2911" s="33">
        <f t="shared" ca="1" si="210"/>
        <v>32</v>
      </c>
      <c r="C2911">
        <f t="shared" si="211"/>
        <v>486</v>
      </c>
      <c r="D2911">
        <f t="shared" ca="1" si="209"/>
        <v>-1.4999999999999999E-2</v>
      </c>
      <c r="E2911">
        <f t="shared" ca="1" si="212"/>
        <v>0</v>
      </c>
      <c r="F2911">
        <f t="shared" ca="1" si="213"/>
        <v>31</v>
      </c>
      <c r="G2911">
        <f t="shared" ca="1" si="214"/>
        <v>32</v>
      </c>
    </row>
    <row r="2912" spans="1:7">
      <c r="A2912" s="54">
        <f>formulas!O1752</f>
        <v>0</v>
      </c>
      <c r="B2912" s="33">
        <f t="shared" ca="1" si="210"/>
        <v>32</v>
      </c>
      <c r="C2912">
        <f t="shared" si="211"/>
        <v>486</v>
      </c>
      <c r="D2912">
        <f t="shared" ca="1" si="209"/>
        <v>-1.4999999999999999E-2</v>
      </c>
      <c r="E2912">
        <f t="shared" ca="1" si="212"/>
        <v>0</v>
      </c>
      <c r="F2912">
        <f t="shared" ca="1" si="213"/>
        <v>31</v>
      </c>
      <c r="G2912">
        <f t="shared" ca="1" si="214"/>
        <v>32</v>
      </c>
    </row>
    <row r="2913" spans="1:7">
      <c r="A2913" s="54">
        <f>formulas!O1753</f>
        <v>0</v>
      </c>
      <c r="B2913" s="33">
        <f t="shared" ca="1" si="210"/>
        <v>32</v>
      </c>
      <c r="C2913">
        <f t="shared" si="211"/>
        <v>486</v>
      </c>
      <c r="D2913">
        <f t="shared" ca="1" si="209"/>
        <v>-1.4999999999999999E-2</v>
      </c>
      <c r="E2913">
        <f t="shared" ca="1" si="212"/>
        <v>0</v>
      </c>
      <c r="F2913">
        <f t="shared" ca="1" si="213"/>
        <v>31</v>
      </c>
      <c r="G2913">
        <f t="shared" ca="1" si="214"/>
        <v>32</v>
      </c>
    </row>
    <row r="2914" spans="1:7">
      <c r="A2914" s="54">
        <f>formulas!O1754</f>
        <v>0</v>
      </c>
      <c r="B2914" s="33">
        <f t="shared" ca="1" si="210"/>
        <v>32</v>
      </c>
      <c r="C2914">
        <f t="shared" si="211"/>
        <v>486</v>
      </c>
      <c r="D2914">
        <f t="shared" ca="1" si="209"/>
        <v>-1.4999999999999999E-2</v>
      </c>
      <c r="E2914">
        <f t="shared" ca="1" si="212"/>
        <v>0</v>
      </c>
      <c r="F2914">
        <f t="shared" ca="1" si="213"/>
        <v>31</v>
      </c>
      <c r="G2914">
        <f t="shared" ca="1" si="214"/>
        <v>32</v>
      </c>
    </row>
    <row r="2915" spans="1:7">
      <c r="A2915" s="54">
        <f>formulas!O1755</f>
        <v>0</v>
      </c>
      <c r="B2915" s="33">
        <f t="shared" ca="1" si="210"/>
        <v>32</v>
      </c>
      <c r="C2915">
        <f t="shared" si="211"/>
        <v>486</v>
      </c>
      <c r="D2915">
        <f t="shared" ca="1" si="209"/>
        <v>-1.4999999999999999E-2</v>
      </c>
      <c r="E2915">
        <f t="shared" ca="1" si="212"/>
        <v>0</v>
      </c>
      <c r="F2915">
        <f t="shared" ca="1" si="213"/>
        <v>31</v>
      </c>
      <c r="G2915">
        <f t="shared" ca="1" si="214"/>
        <v>32</v>
      </c>
    </row>
    <row r="2916" spans="1:7">
      <c r="A2916" s="54">
        <f>formulas!O1756</f>
        <v>0</v>
      </c>
      <c r="B2916" s="33">
        <f t="shared" ca="1" si="210"/>
        <v>32</v>
      </c>
      <c r="C2916">
        <f t="shared" si="211"/>
        <v>486</v>
      </c>
      <c r="D2916">
        <f t="shared" ca="1" si="209"/>
        <v>-1.4999999999999999E-2</v>
      </c>
      <c r="E2916">
        <f t="shared" ca="1" si="212"/>
        <v>0</v>
      </c>
      <c r="F2916">
        <f t="shared" ca="1" si="213"/>
        <v>31</v>
      </c>
      <c r="G2916">
        <f t="shared" ca="1" si="214"/>
        <v>32</v>
      </c>
    </row>
    <row r="2917" spans="1:7">
      <c r="A2917" s="54">
        <f>formulas!O1757</f>
        <v>0</v>
      </c>
      <c r="B2917" s="33">
        <f t="shared" ca="1" si="210"/>
        <v>32</v>
      </c>
      <c r="C2917">
        <f t="shared" si="211"/>
        <v>486</v>
      </c>
      <c r="D2917">
        <f t="shared" ca="1" si="209"/>
        <v>-1.4999999999999999E-2</v>
      </c>
      <c r="E2917">
        <f t="shared" ca="1" si="212"/>
        <v>0</v>
      </c>
      <c r="F2917">
        <f t="shared" ca="1" si="213"/>
        <v>31</v>
      </c>
      <c r="G2917">
        <f t="shared" ca="1" si="214"/>
        <v>32</v>
      </c>
    </row>
    <row r="2918" spans="1:7">
      <c r="A2918" s="54">
        <f>formulas!O1758</f>
        <v>0</v>
      </c>
      <c r="B2918" s="33">
        <f t="shared" ca="1" si="210"/>
        <v>32</v>
      </c>
      <c r="C2918">
        <f t="shared" si="211"/>
        <v>486</v>
      </c>
      <c r="D2918">
        <f t="shared" ca="1" si="209"/>
        <v>-1.4999999999999999E-2</v>
      </c>
      <c r="E2918">
        <f t="shared" ca="1" si="212"/>
        <v>0</v>
      </c>
      <c r="F2918">
        <f t="shared" ca="1" si="213"/>
        <v>31</v>
      </c>
      <c r="G2918">
        <f t="shared" ca="1" si="214"/>
        <v>32</v>
      </c>
    </row>
    <row r="2919" spans="1:7">
      <c r="A2919" s="54">
        <f>formulas!O1759</f>
        <v>0</v>
      </c>
      <c r="B2919" s="33">
        <f t="shared" ca="1" si="210"/>
        <v>32</v>
      </c>
      <c r="C2919">
        <f t="shared" si="211"/>
        <v>486</v>
      </c>
      <c r="D2919">
        <f t="shared" ca="1" si="209"/>
        <v>-1.4999999999999999E-2</v>
      </c>
      <c r="E2919">
        <f t="shared" ca="1" si="212"/>
        <v>0</v>
      </c>
      <c r="F2919">
        <f t="shared" ca="1" si="213"/>
        <v>31</v>
      </c>
      <c r="G2919">
        <f t="shared" ca="1" si="214"/>
        <v>32</v>
      </c>
    </row>
    <row r="2920" spans="1:7">
      <c r="A2920" s="54">
        <f>formulas!O1760</f>
        <v>0</v>
      </c>
      <c r="B2920" s="33">
        <f t="shared" ca="1" si="210"/>
        <v>32</v>
      </c>
      <c r="C2920">
        <f t="shared" si="211"/>
        <v>486</v>
      </c>
      <c r="D2920">
        <f t="shared" ca="1" si="209"/>
        <v>-1.4999999999999999E-2</v>
      </c>
      <c r="E2920">
        <f t="shared" ca="1" si="212"/>
        <v>0</v>
      </c>
      <c r="F2920">
        <f t="shared" ca="1" si="213"/>
        <v>31</v>
      </c>
      <c r="G2920">
        <f t="shared" ca="1" si="214"/>
        <v>32</v>
      </c>
    </row>
    <row r="2921" spans="1:7">
      <c r="A2921" s="54">
        <f>formulas!O1761</f>
        <v>0</v>
      </c>
      <c r="B2921" s="33">
        <f t="shared" ca="1" si="210"/>
        <v>32</v>
      </c>
      <c r="C2921">
        <f t="shared" si="211"/>
        <v>486</v>
      </c>
      <c r="D2921">
        <f t="shared" ca="1" si="209"/>
        <v>-1.4999999999999999E-2</v>
      </c>
      <c r="E2921">
        <f t="shared" ca="1" si="212"/>
        <v>0</v>
      </c>
      <c r="F2921">
        <f t="shared" ca="1" si="213"/>
        <v>31</v>
      </c>
      <c r="G2921">
        <f t="shared" ca="1" si="214"/>
        <v>32</v>
      </c>
    </row>
    <row r="2922" spans="1:7">
      <c r="A2922" s="54">
        <f>formulas!O1762</f>
        <v>0</v>
      </c>
      <c r="B2922" s="33">
        <f t="shared" ca="1" si="210"/>
        <v>32</v>
      </c>
      <c r="C2922">
        <f t="shared" si="211"/>
        <v>486</v>
      </c>
      <c r="D2922">
        <f t="shared" ca="1" si="209"/>
        <v>-1.4999999999999999E-2</v>
      </c>
      <c r="E2922">
        <f t="shared" ca="1" si="212"/>
        <v>0</v>
      </c>
      <c r="F2922">
        <f t="shared" ca="1" si="213"/>
        <v>31</v>
      </c>
      <c r="G2922">
        <f t="shared" ca="1" si="214"/>
        <v>32</v>
      </c>
    </row>
    <row r="2923" spans="1:7">
      <c r="A2923" s="54">
        <f>formulas!O1763</f>
        <v>0</v>
      </c>
      <c r="B2923" s="33">
        <f t="shared" ca="1" si="210"/>
        <v>32</v>
      </c>
      <c r="C2923">
        <f t="shared" si="211"/>
        <v>486</v>
      </c>
      <c r="D2923">
        <f t="shared" ca="1" si="209"/>
        <v>-1.4999999999999999E-2</v>
      </c>
      <c r="E2923">
        <f t="shared" ca="1" si="212"/>
        <v>0</v>
      </c>
      <c r="F2923">
        <f t="shared" ca="1" si="213"/>
        <v>31</v>
      </c>
      <c r="G2923">
        <f t="shared" ca="1" si="214"/>
        <v>32</v>
      </c>
    </row>
    <row r="2924" spans="1:7">
      <c r="A2924" s="54">
        <f>formulas!O1764</f>
        <v>0</v>
      </c>
      <c r="B2924" s="33">
        <f t="shared" ca="1" si="210"/>
        <v>32</v>
      </c>
      <c r="C2924">
        <f t="shared" si="211"/>
        <v>486</v>
      </c>
      <c r="D2924">
        <f t="shared" ca="1" si="209"/>
        <v>-1.4999999999999999E-2</v>
      </c>
      <c r="E2924">
        <f t="shared" ca="1" si="212"/>
        <v>0</v>
      </c>
      <c r="F2924">
        <f t="shared" ca="1" si="213"/>
        <v>31</v>
      </c>
      <c r="G2924">
        <f t="shared" ca="1" si="214"/>
        <v>32</v>
      </c>
    </row>
    <row r="2925" spans="1:7">
      <c r="A2925" s="54">
        <f>formulas!O1765</f>
        <v>0</v>
      </c>
      <c r="B2925" s="33">
        <f t="shared" ca="1" si="210"/>
        <v>32</v>
      </c>
      <c r="C2925">
        <f t="shared" si="211"/>
        <v>486</v>
      </c>
      <c r="D2925">
        <f t="shared" ca="1" si="209"/>
        <v>-1.4999999999999999E-2</v>
      </c>
      <c r="E2925">
        <f t="shared" ca="1" si="212"/>
        <v>0</v>
      </c>
      <c r="F2925">
        <f t="shared" ca="1" si="213"/>
        <v>31</v>
      </c>
      <c r="G2925">
        <f t="shared" ca="1" si="214"/>
        <v>32</v>
      </c>
    </row>
    <row r="2926" spans="1:7">
      <c r="A2926" s="54">
        <f>formulas!O1766</f>
        <v>0</v>
      </c>
      <c r="B2926" s="33">
        <f t="shared" ca="1" si="210"/>
        <v>32</v>
      </c>
      <c r="C2926">
        <f t="shared" si="211"/>
        <v>486</v>
      </c>
      <c r="D2926">
        <f t="shared" ca="1" si="209"/>
        <v>-1.4999999999999999E-2</v>
      </c>
      <c r="E2926">
        <f t="shared" ca="1" si="212"/>
        <v>0</v>
      </c>
      <c r="F2926">
        <f t="shared" ca="1" si="213"/>
        <v>31</v>
      </c>
      <c r="G2926">
        <f t="shared" ca="1" si="214"/>
        <v>32</v>
      </c>
    </row>
    <row r="2927" spans="1:7">
      <c r="A2927" s="54">
        <f>formulas!O1767</f>
        <v>0</v>
      </c>
      <c r="B2927" s="33">
        <f t="shared" ca="1" si="210"/>
        <v>32</v>
      </c>
      <c r="C2927">
        <f t="shared" si="211"/>
        <v>486</v>
      </c>
      <c r="D2927">
        <f t="shared" ca="1" si="209"/>
        <v>-1.4999999999999999E-2</v>
      </c>
      <c r="E2927">
        <f t="shared" ca="1" si="212"/>
        <v>0</v>
      </c>
      <c r="F2927">
        <f t="shared" ca="1" si="213"/>
        <v>31</v>
      </c>
      <c r="G2927">
        <f t="shared" ca="1" si="214"/>
        <v>32</v>
      </c>
    </row>
    <row r="2928" spans="1:7">
      <c r="A2928" s="54">
        <f>formulas!O1768</f>
        <v>0</v>
      </c>
      <c r="B2928" s="33">
        <f t="shared" ca="1" si="210"/>
        <v>32</v>
      </c>
      <c r="C2928">
        <f t="shared" si="211"/>
        <v>486</v>
      </c>
      <c r="D2928">
        <f t="shared" ca="1" si="209"/>
        <v>-1.4999999999999999E-2</v>
      </c>
      <c r="E2928">
        <f t="shared" ca="1" si="212"/>
        <v>0</v>
      </c>
      <c r="F2928">
        <f t="shared" ca="1" si="213"/>
        <v>31</v>
      </c>
      <c r="G2928">
        <f t="shared" ca="1" si="214"/>
        <v>32</v>
      </c>
    </row>
    <row r="2929" spans="1:7">
      <c r="A2929" s="54">
        <f>formulas!O1769</f>
        <v>0</v>
      </c>
      <c r="B2929" s="33">
        <f t="shared" ca="1" si="210"/>
        <v>32</v>
      </c>
      <c r="C2929">
        <f t="shared" si="211"/>
        <v>486</v>
      </c>
      <c r="D2929">
        <f t="shared" ref="D2929:D2992" ca="1" si="215">INDIRECT(ADDRESS(C2929+1,14))</f>
        <v>-1.4999999999999999E-2</v>
      </c>
      <c r="E2929">
        <f t="shared" ca="1" si="212"/>
        <v>0</v>
      </c>
      <c r="F2929">
        <f t="shared" ca="1" si="213"/>
        <v>31</v>
      </c>
      <c r="G2929">
        <f t="shared" ca="1" si="214"/>
        <v>32</v>
      </c>
    </row>
    <row r="2930" spans="1:7">
      <c r="A2930" s="54">
        <f>formulas!O1770</f>
        <v>0</v>
      </c>
      <c r="B2930" s="33">
        <f t="shared" ca="1" si="210"/>
        <v>32</v>
      </c>
      <c r="C2930">
        <f t="shared" si="211"/>
        <v>486</v>
      </c>
      <c r="D2930">
        <f t="shared" ca="1" si="215"/>
        <v>-1.4999999999999999E-2</v>
      </c>
      <c r="E2930">
        <f t="shared" ca="1" si="212"/>
        <v>0</v>
      </c>
      <c r="F2930">
        <f t="shared" ca="1" si="213"/>
        <v>31</v>
      </c>
      <c r="G2930">
        <f t="shared" ca="1" si="214"/>
        <v>32</v>
      </c>
    </row>
    <row r="2931" spans="1:7">
      <c r="A2931" s="54">
        <f>formulas!O1771</f>
        <v>0</v>
      </c>
      <c r="B2931" s="33">
        <f t="shared" ca="1" si="210"/>
        <v>32</v>
      </c>
      <c r="C2931">
        <f t="shared" si="211"/>
        <v>486</v>
      </c>
      <c r="D2931">
        <f t="shared" ca="1" si="215"/>
        <v>-1.4999999999999999E-2</v>
      </c>
      <c r="E2931">
        <f t="shared" ca="1" si="212"/>
        <v>0</v>
      </c>
      <c r="F2931">
        <f t="shared" ca="1" si="213"/>
        <v>31</v>
      </c>
      <c r="G2931">
        <f t="shared" ca="1" si="214"/>
        <v>32</v>
      </c>
    </row>
    <row r="2932" spans="1:7">
      <c r="A2932" s="54">
        <f>formulas!O1772</f>
        <v>0</v>
      </c>
      <c r="B2932" s="33">
        <f t="shared" ca="1" si="210"/>
        <v>32</v>
      </c>
      <c r="C2932">
        <f t="shared" si="211"/>
        <v>486</v>
      </c>
      <c r="D2932">
        <f t="shared" ca="1" si="215"/>
        <v>-1.4999999999999999E-2</v>
      </c>
      <c r="E2932">
        <f t="shared" ca="1" si="212"/>
        <v>0</v>
      </c>
      <c r="F2932">
        <f t="shared" ca="1" si="213"/>
        <v>31</v>
      </c>
      <c r="G2932">
        <f t="shared" ca="1" si="214"/>
        <v>32</v>
      </c>
    </row>
    <row r="2933" spans="1:7">
      <c r="A2933" s="54">
        <f>formulas!O1773</f>
        <v>0</v>
      </c>
      <c r="B2933" s="33">
        <f t="shared" ca="1" si="210"/>
        <v>32</v>
      </c>
      <c r="C2933">
        <f t="shared" si="211"/>
        <v>486</v>
      </c>
      <c r="D2933">
        <f t="shared" ca="1" si="215"/>
        <v>-1.4999999999999999E-2</v>
      </c>
      <c r="E2933">
        <f t="shared" ca="1" si="212"/>
        <v>0</v>
      </c>
      <c r="F2933">
        <f t="shared" ca="1" si="213"/>
        <v>31</v>
      </c>
      <c r="G2933">
        <f t="shared" ca="1" si="214"/>
        <v>32</v>
      </c>
    </row>
    <row r="2934" spans="1:7">
      <c r="A2934" s="54">
        <f>formulas!O1774</f>
        <v>0</v>
      </c>
      <c r="B2934" s="33">
        <f t="shared" ca="1" si="210"/>
        <v>32</v>
      </c>
      <c r="C2934">
        <f t="shared" si="211"/>
        <v>486</v>
      </c>
      <c r="D2934">
        <f t="shared" ca="1" si="215"/>
        <v>-1.4999999999999999E-2</v>
      </c>
      <c r="E2934">
        <f t="shared" ca="1" si="212"/>
        <v>0</v>
      </c>
      <c r="F2934">
        <f t="shared" ca="1" si="213"/>
        <v>31</v>
      </c>
      <c r="G2934">
        <f t="shared" ca="1" si="214"/>
        <v>32</v>
      </c>
    </row>
    <row r="2935" spans="1:7">
      <c r="A2935" s="54">
        <f>formulas!O1775</f>
        <v>0</v>
      </c>
      <c r="B2935" s="33">
        <f t="shared" ca="1" si="210"/>
        <v>32</v>
      </c>
      <c r="C2935">
        <f t="shared" si="211"/>
        <v>486</v>
      </c>
      <c r="D2935">
        <f t="shared" ca="1" si="215"/>
        <v>-1.4999999999999999E-2</v>
      </c>
      <c r="E2935">
        <f t="shared" ca="1" si="212"/>
        <v>0</v>
      </c>
      <c r="F2935">
        <f t="shared" ca="1" si="213"/>
        <v>31</v>
      </c>
      <c r="G2935">
        <f t="shared" ca="1" si="214"/>
        <v>32</v>
      </c>
    </row>
    <row r="2936" spans="1:7">
      <c r="A2936" s="54">
        <f>formulas!O1776</f>
        <v>0</v>
      </c>
      <c r="B2936" s="33">
        <f t="shared" ca="1" si="210"/>
        <v>32</v>
      </c>
      <c r="C2936">
        <f t="shared" si="211"/>
        <v>486</v>
      </c>
      <c r="D2936">
        <f t="shared" ca="1" si="215"/>
        <v>-1.4999999999999999E-2</v>
      </c>
      <c r="E2936">
        <f t="shared" ca="1" si="212"/>
        <v>0</v>
      </c>
      <c r="F2936">
        <f t="shared" ca="1" si="213"/>
        <v>31</v>
      </c>
      <c r="G2936">
        <f t="shared" ca="1" si="214"/>
        <v>32</v>
      </c>
    </row>
    <row r="2937" spans="1:7">
      <c r="A2937" s="54">
        <f>formulas!O1777</f>
        <v>0</v>
      </c>
      <c r="B2937" s="33">
        <f t="shared" ca="1" si="210"/>
        <v>32</v>
      </c>
      <c r="C2937">
        <f t="shared" si="211"/>
        <v>486</v>
      </c>
      <c r="D2937">
        <f t="shared" ca="1" si="215"/>
        <v>-1.4999999999999999E-2</v>
      </c>
      <c r="E2937">
        <f t="shared" ca="1" si="212"/>
        <v>0</v>
      </c>
      <c r="F2937">
        <f t="shared" ca="1" si="213"/>
        <v>31</v>
      </c>
      <c r="G2937">
        <f t="shared" ca="1" si="214"/>
        <v>32</v>
      </c>
    </row>
    <row r="2938" spans="1:7">
      <c r="A2938" s="54">
        <f>formulas!O1778</f>
        <v>0</v>
      </c>
      <c r="B2938" s="33">
        <f t="shared" ca="1" si="210"/>
        <v>32</v>
      </c>
      <c r="C2938">
        <f t="shared" si="211"/>
        <v>486</v>
      </c>
      <c r="D2938">
        <f t="shared" ca="1" si="215"/>
        <v>-1.4999999999999999E-2</v>
      </c>
      <c r="E2938">
        <f t="shared" ca="1" si="212"/>
        <v>0</v>
      </c>
      <c r="F2938">
        <f t="shared" ca="1" si="213"/>
        <v>31</v>
      </c>
      <c r="G2938">
        <f t="shared" ca="1" si="214"/>
        <v>32</v>
      </c>
    </row>
    <row r="2939" spans="1:7">
      <c r="A2939" s="54">
        <f>formulas!O1779</f>
        <v>0</v>
      </c>
      <c r="B2939" s="33">
        <f t="shared" ca="1" si="210"/>
        <v>32</v>
      </c>
      <c r="C2939">
        <f t="shared" si="211"/>
        <v>486</v>
      </c>
      <c r="D2939">
        <f t="shared" ca="1" si="215"/>
        <v>-1.4999999999999999E-2</v>
      </c>
      <c r="E2939">
        <f t="shared" ca="1" si="212"/>
        <v>0</v>
      </c>
      <c r="F2939">
        <f t="shared" ca="1" si="213"/>
        <v>31</v>
      </c>
      <c r="G2939">
        <f t="shared" ca="1" si="214"/>
        <v>32</v>
      </c>
    </row>
    <row r="2940" spans="1:7">
      <c r="A2940" s="54">
        <f>formulas!O1780</f>
        <v>0</v>
      </c>
      <c r="B2940" s="33">
        <f t="shared" ca="1" si="210"/>
        <v>32</v>
      </c>
      <c r="C2940">
        <f t="shared" si="211"/>
        <v>486</v>
      </c>
      <c r="D2940">
        <f t="shared" ca="1" si="215"/>
        <v>-1.4999999999999999E-2</v>
      </c>
      <c r="E2940">
        <f t="shared" ca="1" si="212"/>
        <v>0</v>
      </c>
      <c r="F2940">
        <f t="shared" ca="1" si="213"/>
        <v>31</v>
      </c>
      <c r="G2940">
        <f t="shared" ca="1" si="214"/>
        <v>32</v>
      </c>
    </row>
    <row r="2941" spans="1:7">
      <c r="A2941" s="54">
        <f>formulas!O1781</f>
        <v>0</v>
      </c>
      <c r="B2941" s="33">
        <f t="shared" ca="1" si="210"/>
        <v>32</v>
      </c>
      <c r="C2941">
        <f t="shared" si="211"/>
        <v>486</v>
      </c>
      <c r="D2941">
        <f t="shared" ca="1" si="215"/>
        <v>-1.4999999999999999E-2</v>
      </c>
      <c r="E2941">
        <f t="shared" ca="1" si="212"/>
        <v>0</v>
      </c>
      <c r="F2941">
        <f t="shared" ca="1" si="213"/>
        <v>31</v>
      </c>
      <c r="G2941">
        <f t="shared" ca="1" si="214"/>
        <v>32</v>
      </c>
    </row>
    <row r="2942" spans="1:7">
      <c r="A2942" s="54">
        <f>formulas!O1782</f>
        <v>0</v>
      </c>
      <c r="B2942" s="33">
        <f t="shared" ca="1" si="210"/>
        <v>32</v>
      </c>
      <c r="C2942">
        <f t="shared" si="211"/>
        <v>486</v>
      </c>
      <c r="D2942">
        <f t="shared" ca="1" si="215"/>
        <v>-1.4999999999999999E-2</v>
      </c>
      <c r="E2942">
        <f t="shared" ca="1" si="212"/>
        <v>0</v>
      </c>
      <c r="F2942">
        <f t="shared" ca="1" si="213"/>
        <v>31</v>
      </c>
      <c r="G2942">
        <f t="shared" ca="1" si="214"/>
        <v>32</v>
      </c>
    </row>
    <row r="2943" spans="1:7">
      <c r="A2943" s="54">
        <f>formulas!O1783</f>
        <v>0</v>
      </c>
      <c r="B2943" s="33">
        <f t="shared" ca="1" si="210"/>
        <v>32</v>
      </c>
      <c r="C2943">
        <f t="shared" si="211"/>
        <v>486</v>
      </c>
      <c r="D2943">
        <f t="shared" ca="1" si="215"/>
        <v>-1.4999999999999999E-2</v>
      </c>
      <c r="E2943">
        <f t="shared" ca="1" si="212"/>
        <v>0</v>
      </c>
      <c r="F2943">
        <f t="shared" ca="1" si="213"/>
        <v>31</v>
      </c>
      <c r="G2943">
        <f t="shared" ca="1" si="214"/>
        <v>32</v>
      </c>
    </row>
    <row r="2944" spans="1:7">
      <c r="A2944" s="54">
        <f>formulas!O1784</f>
        <v>0</v>
      </c>
      <c r="B2944" s="33">
        <f t="shared" ca="1" si="210"/>
        <v>32</v>
      </c>
      <c r="C2944">
        <f t="shared" si="211"/>
        <v>486</v>
      </c>
      <c r="D2944">
        <f t="shared" ca="1" si="215"/>
        <v>-1.4999999999999999E-2</v>
      </c>
      <c r="E2944">
        <f t="shared" ca="1" si="212"/>
        <v>0</v>
      </c>
      <c r="F2944">
        <f t="shared" ca="1" si="213"/>
        <v>31</v>
      </c>
      <c r="G2944">
        <f t="shared" ca="1" si="214"/>
        <v>32</v>
      </c>
    </row>
    <row r="2945" spans="1:7">
      <c r="A2945" s="54">
        <f>formulas!O1785</f>
        <v>0</v>
      </c>
      <c r="B2945" s="33">
        <f t="shared" ca="1" si="210"/>
        <v>32</v>
      </c>
      <c r="C2945">
        <f t="shared" si="211"/>
        <v>486</v>
      </c>
      <c r="D2945">
        <f t="shared" ca="1" si="215"/>
        <v>-1.4999999999999999E-2</v>
      </c>
      <c r="E2945">
        <f t="shared" ca="1" si="212"/>
        <v>0</v>
      </c>
      <c r="F2945">
        <f t="shared" ca="1" si="213"/>
        <v>31</v>
      </c>
      <c r="G2945">
        <f t="shared" ca="1" si="214"/>
        <v>32</v>
      </c>
    </row>
    <row r="2946" spans="1:7">
      <c r="A2946" s="54">
        <f>formulas!O1786</f>
        <v>0</v>
      </c>
      <c r="B2946" s="33">
        <f t="shared" ca="1" si="210"/>
        <v>32</v>
      </c>
      <c r="C2946">
        <f t="shared" si="211"/>
        <v>486</v>
      </c>
      <c r="D2946">
        <f t="shared" ca="1" si="215"/>
        <v>-1.4999999999999999E-2</v>
      </c>
      <c r="E2946">
        <f t="shared" ca="1" si="212"/>
        <v>0</v>
      </c>
      <c r="F2946">
        <f t="shared" ca="1" si="213"/>
        <v>31</v>
      </c>
      <c r="G2946">
        <f t="shared" ca="1" si="214"/>
        <v>32</v>
      </c>
    </row>
    <row r="2947" spans="1:7">
      <c r="A2947" s="54">
        <f>formulas!O1787</f>
        <v>0</v>
      </c>
      <c r="B2947" s="33">
        <f t="shared" ca="1" si="210"/>
        <v>32</v>
      </c>
      <c r="C2947">
        <f t="shared" si="211"/>
        <v>486</v>
      </c>
      <c r="D2947">
        <f t="shared" ca="1" si="215"/>
        <v>-1.4999999999999999E-2</v>
      </c>
      <c r="E2947">
        <f t="shared" ca="1" si="212"/>
        <v>0</v>
      </c>
      <c r="F2947">
        <f t="shared" ca="1" si="213"/>
        <v>31</v>
      </c>
      <c r="G2947">
        <f t="shared" ca="1" si="214"/>
        <v>32</v>
      </c>
    </row>
    <row r="2948" spans="1:7">
      <c r="A2948" s="54">
        <f>formulas!O1788</f>
        <v>0</v>
      </c>
      <c r="B2948" s="33">
        <f t="shared" ca="1" si="210"/>
        <v>32</v>
      </c>
      <c r="C2948">
        <f t="shared" si="211"/>
        <v>486</v>
      </c>
      <c r="D2948">
        <f t="shared" ca="1" si="215"/>
        <v>-1.4999999999999999E-2</v>
      </c>
      <c r="E2948">
        <f t="shared" ca="1" si="212"/>
        <v>0</v>
      </c>
      <c r="F2948">
        <f t="shared" ca="1" si="213"/>
        <v>31</v>
      </c>
      <c r="G2948">
        <f t="shared" ca="1" si="214"/>
        <v>32</v>
      </c>
    </row>
    <row r="2949" spans="1:7">
      <c r="A2949" s="54">
        <f>formulas!O1789</f>
        <v>0</v>
      </c>
      <c r="B2949" s="33">
        <f t="shared" ca="1" si="210"/>
        <v>32</v>
      </c>
      <c r="C2949">
        <f t="shared" si="211"/>
        <v>486</v>
      </c>
      <c r="D2949">
        <f t="shared" ca="1" si="215"/>
        <v>-1.4999999999999999E-2</v>
      </c>
      <c r="E2949">
        <f t="shared" ca="1" si="212"/>
        <v>0</v>
      </c>
      <c r="F2949">
        <f t="shared" ca="1" si="213"/>
        <v>31</v>
      </c>
      <c r="G2949">
        <f t="shared" ca="1" si="214"/>
        <v>32</v>
      </c>
    </row>
    <row r="2950" spans="1:7">
      <c r="A2950" s="54">
        <f>formulas!O1790</f>
        <v>0</v>
      </c>
      <c r="B2950" s="33">
        <f t="shared" ca="1" si="210"/>
        <v>32</v>
      </c>
      <c r="C2950">
        <f t="shared" si="211"/>
        <v>486</v>
      </c>
      <c r="D2950">
        <f t="shared" ca="1" si="215"/>
        <v>-1.4999999999999999E-2</v>
      </c>
      <c r="E2950">
        <f t="shared" ca="1" si="212"/>
        <v>0</v>
      </c>
      <c r="F2950">
        <f t="shared" ca="1" si="213"/>
        <v>31</v>
      </c>
      <c r="G2950">
        <f t="shared" ca="1" si="214"/>
        <v>32</v>
      </c>
    </row>
    <row r="2951" spans="1:7">
      <c r="A2951" s="54">
        <f>formulas!O1791</f>
        <v>0</v>
      </c>
      <c r="B2951" s="33">
        <f t="shared" ca="1" si="210"/>
        <v>32</v>
      </c>
      <c r="C2951">
        <f t="shared" si="211"/>
        <v>486</v>
      </c>
      <c r="D2951">
        <f t="shared" ca="1" si="215"/>
        <v>-1.4999999999999999E-2</v>
      </c>
      <c r="E2951">
        <f t="shared" ca="1" si="212"/>
        <v>0</v>
      </c>
      <c r="F2951">
        <f t="shared" ca="1" si="213"/>
        <v>31</v>
      </c>
      <c r="G2951">
        <f t="shared" ca="1" si="214"/>
        <v>32</v>
      </c>
    </row>
    <row r="2952" spans="1:7">
      <c r="A2952" s="54">
        <f>formulas!O1792</f>
        <v>0</v>
      </c>
      <c r="B2952" s="33">
        <f t="shared" ca="1" si="210"/>
        <v>32</v>
      </c>
      <c r="C2952">
        <f t="shared" si="211"/>
        <v>486</v>
      </c>
      <c r="D2952">
        <f t="shared" ca="1" si="215"/>
        <v>-1.4999999999999999E-2</v>
      </c>
      <c r="E2952">
        <f t="shared" ca="1" si="212"/>
        <v>0</v>
      </c>
      <c r="F2952">
        <f t="shared" ca="1" si="213"/>
        <v>31</v>
      </c>
      <c r="G2952">
        <f t="shared" ca="1" si="214"/>
        <v>32</v>
      </c>
    </row>
    <row r="2953" spans="1:7">
      <c r="A2953" s="54">
        <f>formulas!O1793</f>
        <v>0</v>
      </c>
      <c r="B2953" s="33">
        <f t="shared" ca="1" si="210"/>
        <v>32</v>
      </c>
      <c r="C2953">
        <f t="shared" si="211"/>
        <v>486</v>
      </c>
      <c r="D2953">
        <f t="shared" ca="1" si="215"/>
        <v>-1.4999999999999999E-2</v>
      </c>
      <c r="E2953">
        <f t="shared" ca="1" si="212"/>
        <v>0</v>
      </c>
      <c r="F2953">
        <f t="shared" ca="1" si="213"/>
        <v>31</v>
      </c>
      <c r="G2953">
        <f t="shared" ca="1" si="214"/>
        <v>32</v>
      </c>
    </row>
    <row r="2954" spans="1:7">
      <c r="A2954" s="54">
        <f>formulas!O1794</f>
        <v>0</v>
      </c>
      <c r="B2954" s="33">
        <f t="shared" ca="1" si="210"/>
        <v>32</v>
      </c>
      <c r="C2954">
        <f t="shared" si="211"/>
        <v>486</v>
      </c>
      <c r="D2954">
        <f t="shared" ca="1" si="215"/>
        <v>-1.4999999999999999E-2</v>
      </c>
      <c r="E2954">
        <f t="shared" ca="1" si="212"/>
        <v>0</v>
      </c>
      <c r="F2954">
        <f t="shared" ca="1" si="213"/>
        <v>31</v>
      </c>
      <c r="G2954">
        <f t="shared" ca="1" si="214"/>
        <v>32</v>
      </c>
    </row>
    <row r="2955" spans="1:7">
      <c r="A2955" s="54">
        <f>formulas!O1795</f>
        <v>0</v>
      </c>
      <c r="B2955" s="33">
        <f t="shared" ca="1" si="210"/>
        <v>32</v>
      </c>
      <c r="C2955">
        <f t="shared" si="211"/>
        <v>486</v>
      </c>
      <c r="D2955">
        <f t="shared" ca="1" si="215"/>
        <v>-1.4999999999999999E-2</v>
      </c>
      <c r="E2955">
        <f t="shared" ca="1" si="212"/>
        <v>0</v>
      </c>
      <c r="F2955">
        <f t="shared" ca="1" si="213"/>
        <v>31</v>
      </c>
      <c r="G2955">
        <f t="shared" ca="1" si="214"/>
        <v>32</v>
      </c>
    </row>
    <row r="2956" spans="1:7">
      <c r="A2956" s="54">
        <f>formulas!O1796</f>
        <v>0</v>
      </c>
      <c r="B2956" s="33">
        <f t="shared" ca="1" si="210"/>
        <v>32</v>
      </c>
      <c r="C2956">
        <f t="shared" si="211"/>
        <v>486</v>
      </c>
      <c r="D2956">
        <f t="shared" ca="1" si="215"/>
        <v>-1.4999999999999999E-2</v>
      </c>
      <c r="E2956">
        <f t="shared" ca="1" si="212"/>
        <v>0</v>
      </c>
      <c r="F2956">
        <f t="shared" ca="1" si="213"/>
        <v>31</v>
      </c>
      <c r="G2956">
        <f t="shared" ca="1" si="214"/>
        <v>32</v>
      </c>
    </row>
    <row r="2957" spans="1:7">
      <c r="A2957" s="54">
        <f>formulas!O1797</f>
        <v>0</v>
      </c>
      <c r="B2957" s="33">
        <f t="shared" ca="1" si="210"/>
        <v>32</v>
      </c>
      <c r="C2957">
        <f t="shared" si="211"/>
        <v>486</v>
      </c>
      <c r="D2957">
        <f t="shared" ca="1" si="215"/>
        <v>-1.4999999999999999E-2</v>
      </c>
      <c r="E2957">
        <f t="shared" ca="1" si="212"/>
        <v>0</v>
      </c>
      <c r="F2957">
        <f t="shared" ca="1" si="213"/>
        <v>31</v>
      </c>
      <c r="G2957">
        <f t="shared" ca="1" si="214"/>
        <v>32</v>
      </c>
    </row>
    <row r="2958" spans="1:7">
      <c r="A2958" s="54">
        <f>formulas!O1798</f>
        <v>0</v>
      </c>
      <c r="B2958" s="33">
        <f t="shared" ca="1" si="210"/>
        <v>32</v>
      </c>
      <c r="C2958">
        <f t="shared" si="211"/>
        <v>486</v>
      </c>
      <c r="D2958">
        <f t="shared" ca="1" si="215"/>
        <v>-1.4999999999999999E-2</v>
      </c>
      <c r="E2958">
        <f t="shared" ca="1" si="212"/>
        <v>0</v>
      </c>
      <c r="F2958">
        <f t="shared" ca="1" si="213"/>
        <v>31</v>
      </c>
      <c r="G2958">
        <f t="shared" ca="1" si="214"/>
        <v>32</v>
      </c>
    </row>
    <row r="2959" spans="1:7">
      <c r="A2959" s="54">
        <f>formulas!O1799</f>
        <v>0</v>
      </c>
      <c r="B2959" s="33">
        <f t="shared" ca="1" si="210"/>
        <v>32</v>
      </c>
      <c r="C2959">
        <f t="shared" si="211"/>
        <v>486</v>
      </c>
      <c r="D2959">
        <f t="shared" ca="1" si="215"/>
        <v>-1.4999999999999999E-2</v>
      </c>
      <c r="E2959">
        <f t="shared" ca="1" si="212"/>
        <v>0</v>
      </c>
      <c r="F2959">
        <f t="shared" ca="1" si="213"/>
        <v>31</v>
      </c>
      <c r="G2959">
        <f t="shared" ca="1" si="214"/>
        <v>32</v>
      </c>
    </row>
    <row r="2960" spans="1:7">
      <c r="A2960" s="54">
        <f>formulas!O1800</f>
        <v>0</v>
      </c>
      <c r="B2960" s="33">
        <f t="shared" ca="1" si="210"/>
        <v>32</v>
      </c>
      <c r="C2960">
        <f t="shared" si="211"/>
        <v>486</v>
      </c>
      <c r="D2960">
        <f t="shared" ca="1" si="215"/>
        <v>-1.4999999999999999E-2</v>
      </c>
      <c r="E2960">
        <f t="shared" ca="1" si="212"/>
        <v>0</v>
      </c>
      <c r="F2960">
        <f t="shared" ca="1" si="213"/>
        <v>31</v>
      </c>
      <c r="G2960">
        <f t="shared" ca="1" si="214"/>
        <v>32</v>
      </c>
    </row>
    <row r="2961" spans="1:7">
      <c r="A2961" s="54">
        <f>formulas!O1801</f>
        <v>0</v>
      </c>
      <c r="B2961" s="33">
        <f t="shared" ca="1" si="210"/>
        <v>32</v>
      </c>
      <c r="C2961">
        <f t="shared" si="211"/>
        <v>486</v>
      </c>
      <c r="D2961">
        <f t="shared" ca="1" si="215"/>
        <v>-1.4999999999999999E-2</v>
      </c>
      <c r="E2961">
        <f t="shared" ca="1" si="212"/>
        <v>0</v>
      </c>
      <c r="F2961">
        <f t="shared" ca="1" si="213"/>
        <v>31</v>
      </c>
      <c r="G2961">
        <f t="shared" ca="1" si="214"/>
        <v>32</v>
      </c>
    </row>
    <row r="2962" spans="1:7">
      <c r="A2962" s="54">
        <f>formulas!O1802</f>
        <v>0</v>
      </c>
      <c r="B2962" s="33">
        <f t="shared" ca="1" si="210"/>
        <v>32</v>
      </c>
      <c r="C2962">
        <f t="shared" si="211"/>
        <v>486</v>
      </c>
      <c r="D2962">
        <f t="shared" ca="1" si="215"/>
        <v>-1.4999999999999999E-2</v>
      </c>
      <c r="E2962">
        <f t="shared" ca="1" si="212"/>
        <v>0</v>
      </c>
      <c r="F2962">
        <f t="shared" ca="1" si="213"/>
        <v>31</v>
      </c>
      <c r="G2962">
        <f t="shared" ca="1" si="214"/>
        <v>32</v>
      </c>
    </row>
    <row r="2963" spans="1:7">
      <c r="A2963" s="54">
        <f>formulas!O1803</f>
        <v>0</v>
      </c>
      <c r="B2963" s="33">
        <f t="shared" ca="1" si="210"/>
        <v>32</v>
      </c>
      <c r="C2963">
        <f t="shared" si="211"/>
        <v>486</v>
      </c>
      <c r="D2963">
        <f t="shared" ca="1" si="215"/>
        <v>-1.4999999999999999E-2</v>
      </c>
      <c r="E2963">
        <f t="shared" ca="1" si="212"/>
        <v>0</v>
      </c>
      <c r="F2963">
        <f t="shared" ca="1" si="213"/>
        <v>31</v>
      </c>
      <c r="G2963">
        <f t="shared" ca="1" si="214"/>
        <v>32</v>
      </c>
    </row>
    <row r="2964" spans="1:7">
      <c r="A2964" s="54">
        <f>formulas!O1804</f>
        <v>0</v>
      </c>
      <c r="B2964" s="33">
        <f t="shared" ca="1" si="210"/>
        <v>32</v>
      </c>
      <c r="C2964">
        <f t="shared" si="211"/>
        <v>486</v>
      </c>
      <c r="D2964">
        <f t="shared" ca="1" si="215"/>
        <v>-1.4999999999999999E-2</v>
      </c>
      <c r="E2964">
        <f t="shared" ca="1" si="212"/>
        <v>0</v>
      </c>
      <c r="F2964">
        <f t="shared" ca="1" si="213"/>
        <v>31</v>
      </c>
      <c r="G2964">
        <f t="shared" ca="1" si="214"/>
        <v>32</v>
      </c>
    </row>
    <row r="2965" spans="1:7">
      <c r="A2965" s="54">
        <f>formulas!O1805</f>
        <v>0</v>
      </c>
      <c r="B2965" s="33">
        <f t="shared" ref="B2965:B3028" ca="1" si="216">(A2965-D2965)/(E2965-D2965)*(G2965-F2965)+F2965</f>
        <v>32</v>
      </c>
      <c r="C2965">
        <f t="shared" ref="C2965:C3028" si="217">COUNTIF($N$2:$N$25400,"&lt;"&amp;A2965)</f>
        <v>486</v>
      </c>
      <c r="D2965">
        <f t="shared" ca="1" si="215"/>
        <v>-1.4999999999999999E-2</v>
      </c>
      <c r="E2965">
        <f t="shared" ref="E2965:E3028" ca="1" si="218">INDIRECT(ADDRESS(C2965+2,14))</f>
        <v>0</v>
      </c>
      <c r="F2965">
        <f t="shared" ref="F2965:F3028" ca="1" si="219">INDIRECT(ADDRESS(C2965+1,13))</f>
        <v>31</v>
      </c>
      <c r="G2965">
        <f t="shared" ref="G2965:G3028" ca="1" si="220">INDIRECT(ADDRESS(C2965+2,13))</f>
        <v>32</v>
      </c>
    </row>
    <row r="2966" spans="1:7">
      <c r="A2966" s="54">
        <f>formulas!O1806</f>
        <v>0</v>
      </c>
      <c r="B2966" s="33">
        <f t="shared" ca="1" si="216"/>
        <v>32</v>
      </c>
      <c r="C2966">
        <f t="shared" si="217"/>
        <v>486</v>
      </c>
      <c r="D2966">
        <f t="shared" ca="1" si="215"/>
        <v>-1.4999999999999999E-2</v>
      </c>
      <c r="E2966">
        <f t="shared" ca="1" si="218"/>
        <v>0</v>
      </c>
      <c r="F2966">
        <f t="shared" ca="1" si="219"/>
        <v>31</v>
      </c>
      <c r="G2966">
        <f t="shared" ca="1" si="220"/>
        <v>32</v>
      </c>
    </row>
    <row r="2967" spans="1:7">
      <c r="A2967" s="54">
        <f>formulas!O1807</f>
        <v>0</v>
      </c>
      <c r="B2967" s="33">
        <f t="shared" ca="1" si="216"/>
        <v>32</v>
      </c>
      <c r="C2967">
        <f t="shared" si="217"/>
        <v>486</v>
      </c>
      <c r="D2967">
        <f t="shared" ca="1" si="215"/>
        <v>-1.4999999999999999E-2</v>
      </c>
      <c r="E2967">
        <f t="shared" ca="1" si="218"/>
        <v>0</v>
      </c>
      <c r="F2967">
        <f t="shared" ca="1" si="219"/>
        <v>31</v>
      </c>
      <c r="G2967">
        <f t="shared" ca="1" si="220"/>
        <v>32</v>
      </c>
    </row>
    <row r="2968" spans="1:7">
      <c r="A2968" s="54">
        <f>formulas!O1808</f>
        <v>0</v>
      </c>
      <c r="B2968" s="33">
        <f t="shared" ca="1" si="216"/>
        <v>32</v>
      </c>
      <c r="C2968">
        <f t="shared" si="217"/>
        <v>486</v>
      </c>
      <c r="D2968">
        <f t="shared" ca="1" si="215"/>
        <v>-1.4999999999999999E-2</v>
      </c>
      <c r="E2968">
        <f t="shared" ca="1" si="218"/>
        <v>0</v>
      </c>
      <c r="F2968">
        <f t="shared" ca="1" si="219"/>
        <v>31</v>
      </c>
      <c r="G2968">
        <f t="shared" ca="1" si="220"/>
        <v>32</v>
      </c>
    </row>
    <row r="2969" spans="1:7">
      <c r="A2969" s="54">
        <f>formulas!O1809</f>
        <v>0</v>
      </c>
      <c r="B2969" s="33">
        <f t="shared" ca="1" si="216"/>
        <v>32</v>
      </c>
      <c r="C2969">
        <f t="shared" si="217"/>
        <v>486</v>
      </c>
      <c r="D2969">
        <f t="shared" ca="1" si="215"/>
        <v>-1.4999999999999999E-2</v>
      </c>
      <c r="E2969">
        <f t="shared" ca="1" si="218"/>
        <v>0</v>
      </c>
      <c r="F2969">
        <f t="shared" ca="1" si="219"/>
        <v>31</v>
      </c>
      <c r="G2969">
        <f t="shared" ca="1" si="220"/>
        <v>32</v>
      </c>
    </row>
    <row r="2970" spans="1:7">
      <c r="A2970" s="54">
        <f>formulas!O1810</f>
        <v>0</v>
      </c>
      <c r="B2970" s="33">
        <f t="shared" ca="1" si="216"/>
        <v>32</v>
      </c>
      <c r="C2970">
        <f t="shared" si="217"/>
        <v>486</v>
      </c>
      <c r="D2970">
        <f t="shared" ca="1" si="215"/>
        <v>-1.4999999999999999E-2</v>
      </c>
      <c r="E2970">
        <f t="shared" ca="1" si="218"/>
        <v>0</v>
      </c>
      <c r="F2970">
        <f t="shared" ca="1" si="219"/>
        <v>31</v>
      </c>
      <c r="G2970">
        <f t="shared" ca="1" si="220"/>
        <v>32</v>
      </c>
    </row>
    <row r="2971" spans="1:7">
      <c r="A2971" s="54">
        <f>formulas!O1811</f>
        <v>0</v>
      </c>
      <c r="B2971" s="33">
        <f t="shared" ca="1" si="216"/>
        <v>32</v>
      </c>
      <c r="C2971">
        <f t="shared" si="217"/>
        <v>486</v>
      </c>
      <c r="D2971">
        <f t="shared" ca="1" si="215"/>
        <v>-1.4999999999999999E-2</v>
      </c>
      <c r="E2971">
        <f t="shared" ca="1" si="218"/>
        <v>0</v>
      </c>
      <c r="F2971">
        <f t="shared" ca="1" si="219"/>
        <v>31</v>
      </c>
      <c r="G2971">
        <f t="shared" ca="1" si="220"/>
        <v>32</v>
      </c>
    </row>
    <row r="2972" spans="1:7">
      <c r="A2972" s="54">
        <f>formulas!O1812</f>
        <v>0</v>
      </c>
      <c r="B2972" s="33">
        <f t="shared" ca="1" si="216"/>
        <v>32</v>
      </c>
      <c r="C2972">
        <f t="shared" si="217"/>
        <v>486</v>
      </c>
      <c r="D2972">
        <f t="shared" ca="1" si="215"/>
        <v>-1.4999999999999999E-2</v>
      </c>
      <c r="E2972">
        <f t="shared" ca="1" si="218"/>
        <v>0</v>
      </c>
      <c r="F2972">
        <f t="shared" ca="1" si="219"/>
        <v>31</v>
      </c>
      <c r="G2972">
        <f t="shared" ca="1" si="220"/>
        <v>32</v>
      </c>
    </row>
    <row r="2973" spans="1:7">
      <c r="A2973" s="54">
        <f>formulas!O1813</f>
        <v>0</v>
      </c>
      <c r="B2973" s="33">
        <f t="shared" ca="1" si="216"/>
        <v>32</v>
      </c>
      <c r="C2973">
        <f t="shared" si="217"/>
        <v>486</v>
      </c>
      <c r="D2973">
        <f t="shared" ca="1" si="215"/>
        <v>-1.4999999999999999E-2</v>
      </c>
      <c r="E2973">
        <f t="shared" ca="1" si="218"/>
        <v>0</v>
      </c>
      <c r="F2973">
        <f t="shared" ca="1" si="219"/>
        <v>31</v>
      </c>
      <c r="G2973">
        <f t="shared" ca="1" si="220"/>
        <v>32</v>
      </c>
    </row>
    <row r="2974" spans="1:7">
      <c r="A2974" s="54">
        <f>formulas!O1814</f>
        <v>0</v>
      </c>
      <c r="B2974" s="33">
        <f t="shared" ca="1" si="216"/>
        <v>32</v>
      </c>
      <c r="C2974">
        <f t="shared" si="217"/>
        <v>486</v>
      </c>
      <c r="D2974">
        <f t="shared" ca="1" si="215"/>
        <v>-1.4999999999999999E-2</v>
      </c>
      <c r="E2974">
        <f t="shared" ca="1" si="218"/>
        <v>0</v>
      </c>
      <c r="F2974">
        <f t="shared" ca="1" si="219"/>
        <v>31</v>
      </c>
      <c r="G2974">
        <f t="shared" ca="1" si="220"/>
        <v>32</v>
      </c>
    </row>
    <row r="2975" spans="1:7">
      <c r="A2975" s="54">
        <f>formulas!O1815</f>
        <v>0</v>
      </c>
      <c r="B2975" s="33">
        <f t="shared" ca="1" si="216"/>
        <v>32</v>
      </c>
      <c r="C2975">
        <f t="shared" si="217"/>
        <v>486</v>
      </c>
      <c r="D2975">
        <f t="shared" ca="1" si="215"/>
        <v>-1.4999999999999999E-2</v>
      </c>
      <c r="E2975">
        <f t="shared" ca="1" si="218"/>
        <v>0</v>
      </c>
      <c r="F2975">
        <f t="shared" ca="1" si="219"/>
        <v>31</v>
      </c>
      <c r="G2975">
        <f t="shared" ca="1" si="220"/>
        <v>32</v>
      </c>
    </row>
    <row r="2976" spans="1:7">
      <c r="A2976" s="54">
        <f>formulas!O1816</f>
        <v>0</v>
      </c>
      <c r="B2976" s="33">
        <f t="shared" ca="1" si="216"/>
        <v>32</v>
      </c>
      <c r="C2976">
        <f t="shared" si="217"/>
        <v>486</v>
      </c>
      <c r="D2976">
        <f t="shared" ca="1" si="215"/>
        <v>-1.4999999999999999E-2</v>
      </c>
      <c r="E2976">
        <f t="shared" ca="1" si="218"/>
        <v>0</v>
      </c>
      <c r="F2976">
        <f t="shared" ca="1" si="219"/>
        <v>31</v>
      </c>
      <c r="G2976">
        <f t="shared" ca="1" si="220"/>
        <v>32</v>
      </c>
    </row>
    <row r="2977" spans="1:7">
      <c r="A2977" s="54">
        <f>formulas!O1817</f>
        <v>0</v>
      </c>
      <c r="B2977" s="33">
        <f t="shared" ca="1" si="216"/>
        <v>32</v>
      </c>
      <c r="C2977">
        <f t="shared" si="217"/>
        <v>486</v>
      </c>
      <c r="D2977">
        <f t="shared" ca="1" si="215"/>
        <v>-1.4999999999999999E-2</v>
      </c>
      <c r="E2977">
        <f t="shared" ca="1" si="218"/>
        <v>0</v>
      </c>
      <c r="F2977">
        <f t="shared" ca="1" si="219"/>
        <v>31</v>
      </c>
      <c r="G2977">
        <f t="shared" ca="1" si="220"/>
        <v>32</v>
      </c>
    </row>
    <row r="2978" spans="1:7">
      <c r="A2978" s="54">
        <f>formulas!O1818</f>
        <v>0</v>
      </c>
      <c r="B2978" s="33">
        <f t="shared" ca="1" si="216"/>
        <v>32</v>
      </c>
      <c r="C2978">
        <f t="shared" si="217"/>
        <v>486</v>
      </c>
      <c r="D2978">
        <f t="shared" ca="1" si="215"/>
        <v>-1.4999999999999999E-2</v>
      </c>
      <c r="E2978">
        <f t="shared" ca="1" si="218"/>
        <v>0</v>
      </c>
      <c r="F2978">
        <f t="shared" ca="1" si="219"/>
        <v>31</v>
      </c>
      <c r="G2978">
        <f t="shared" ca="1" si="220"/>
        <v>32</v>
      </c>
    </row>
    <row r="2979" spans="1:7">
      <c r="A2979" s="54">
        <f>formulas!O1819</f>
        <v>0</v>
      </c>
      <c r="B2979" s="33">
        <f t="shared" ca="1" si="216"/>
        <v>32</v>
      </c>
      <c r="C2979">
        <f t="shared" si="217"/>
        <v>486</v>
      </c>
      <c r="D2979">
        <f t="shared" ca="1" si="215"/>
        <v>-1.4999999999999999E-2</v>
      </c>
      <c r="E2979">
        <f t="shared" ca="1" si="218"/>
        <v>0</v>
      </c>
      <c r="F2979">
        <f t="shared" ca="1" si="219"/>
        <v>31</v>
      </c>
      <c r="G2979">
        <f t="shared" ca="1" si="220"/>
        <v>32</v>
      </c>
    </row>
    <row r="2980" spans="1:7">
      <c r="A2980" s="54">
        <f>formulas!O1820</f>
        <v>0</v>
      </c>
      <c r="B2980" s="33">
        <f t="shared" ca="1" si="216"/>
        <v>32</v>
      </c>
      <c r="C2980">
        <f t="shared" si="217"/>
        <v>486</v>
      </c>
      <c r="D2980">
        <f t="shared" ca="1" si="215"/>
        <v>-1.4999999999999999E-2</v>
      </c>
      <c r="E2980">
        <f t="shared" ca="1" si="218"/>
        <v>0</v>
      </c>
      <c r="F2980">
        <f t="shared" ca="1" si="219"/>
        <v>31</v>
      </c>
      <c r="G2980">
        <f t="shared" ca="1" si="220"/>
        <v>32</v>
      </c>
    </row>
    <row r="2981" spans="1:7">
      <c r="A2981" s="54">
        <f>formulas!O1821</f>
        <v>0</v>
      </c>
      <c r="B2981" s="33">
        <f t="shared" ca="1" si="216"/>
        <v>32</v>
      </c>
      <c r="C2981">
        <f t="shared" si="217"/>
        <v>486</v>
      </c>
      <c r="D2981">
        <f t="shared" ca="1" si="215"/>
        <v>-1.4999999999999999E-2</v>
      </c>
      <c r="E2981">
        <f t="shared" ca="1" si="218"/>
        <v>0</v>
      </c>
      <c r="F2981">
        <f t="shared" ca="1" si="219"/>
        <v>31</v>
      </c>
      <c r="G2981">
        <f t="shared" ca="1" si="220"/>
        <v>32</v>
      </c>
    </row>
    <row r="2982" spans="1:7">
      <c r="A2982" s="54">
        <f>formulas!O1822</f>
        <v>0</v>
      </c>
      <c r="B2982" s="33">
        <f t="shared" ca="1" si="216"/>
        <v>32</v>
      </c>
      <c r="C2982">
        <f t="shared" si="217"/>
        <v>486</v>
      </c>
      <c r="D2982">
        <f t="shared" ca="1" si="215"/>
        <v>-1.4999999999999999E-2</v>
      </c>
      <c r="E2982">
        <f t="shared" ca="1" si="218"/>
        <v>0</v>
      </c>
      <c r="F2982">
        <f t="shared" ca="1" si="219"/>
        <v>31</v>
      </c>
      <c r="G2982">
        <f t="shared" ca="1" si="220"/>
        <v>32</v>
      </c>
    </row>
    <row r="2983" spans="1:7">
      <c r="A2983" s="54">
        <f>formulas!O1823</f>
        <v>0</v>
      </c>
      <c r="B2983" s="33">
        <f t="shared" ca="1" si="216"/>
        <v>32</v>
      </c>
      <c r="C2983">
        <f t="shared" si="217"/>
        <v>486</v>
      </c>
      <c r="D2983">
        <f t="shared" ca="1" si="215"/>
        <v>-1.4999999999999999E-2</v>
      </c>
      <c r="E2983">
        <f t="shared" ca="1" si="218"/>
        <v>0</v>
      </c>
      <c r="F2983">
        <f t="shared" ca="1" si="219"/>
        <v>31</v>
      </c>
      <c r="G2983">
        <f t="shared" ca="1" si="220"/>
        <v>32</v>
      </c>
    </row>
    <row r="2984" spans="1:7">
      <c r="A2984" s="54">
        <f>formulas!O1824</f>
        <v>0</v>
      </c>
      <c r="B2984" s="33">
        <f t="shared" ca="1" si="216"/>
        <v>32</v>
      </c>
      <c r="C2984">
        <f t="shared" si="217"/>
        <v>486</v>
      </c>
      <c r="D2984">
        <f t="shared" ca="1" si="215"/>
        <v>-1.4999999999999999E-2</v>
      </c>
      <c r="E2984">
        <f t="shared" ca="1" si="218"/>
        <v>0</v>
      </c>
      <c r="F2984">
        <f t="shared" ca="1" si="219"/>
        <v>31</v>
      </c>
      <c r="G2984">
        <f t="shared" ca="1" si="220"/>
        <v>32</v>
      </c>
    </row>
    <row r="2985" spans="1:7">
      <c r="A2985" s="54">
        <f>formulas!O1825</f>
        <v>0</v>
      </c>
      <c r="B2985" s="33">
        <f t="shared" ca="1" si="216"/>
        <v>32</v>
      </c>
      <c r="C2985">
        <f t="shared" si="217"/>
        <v>486</v>
      </c>
      <c r="D2985">
        <f t="shared" ca="1" si="215"/>
        <v>-1.4999999999999999E-2</v>
      </c>
      <c r="E2985">
        <f t="shared" ca="1" si="218"/>
        <v>0</v>
      </c>
      <c r="F2985">
        <f t="shared" ca="1" si="219"/>
        <v>31</v>
      </c>
      <c r="G2985">
        <f t="shared" ca="1" si="220"/>
        <v>32</v>
      </c>
    </row>
    <row r="2986" spans="1:7">
      <c r="A2986" s="54">
        <f>formulas!O1826</f>
        <v>0</v>
      </c>
      <c r="B2986" s="33">
        <f t="shared" ca="1" si="216"/>
        <v>32</v>
      </c>
      <c r="C2986">
        <f t="shared" si="217"/>
        <v>486</v>
      </c>
      <c r="D2986">
        <f t="shared" ca="1" si="215"/>
        <v>-1.4999999999999999E-2</v>
      </c>
      <c r="E2986">
        <f t="shared" ca="1" si="218"/>
        <v>0</v>
      </c>
      <c r="F2986">
        <f t="shared" ca="1" si="219"/>
        <v>31</v>
      </c>
      <c r="G2986">
        <f t="shared" ca="1" si="220"/>
        <v>32</v>
      </c>
    </row>
    <row r="2987" spans="1:7">
      <c r="A2987" s="54">
        <f>formulas!O1827</f>
        <v>0</v>
      </c>
      <c r="B2987" s="33">
        <f t="shared" ca="1" si="216"/>
        <v>32</v>
      </c>
      <c r="C2987">
        <f t="shared" si="217"/>
        <v>486</v>
      </c>
      <c r="D2987">
        <f t="shared" ca="1" si="215"/>
        <v>-1.4999999999999999E-2</v>
      </c>
      <c r="E2987">
        <f t="shared" ca="1" si="218"/>
        <v>0</v>
      </c>
      <c r="F2987">
        <f t="shared" ca="1" si="219"/>
        <v>31</v>
      </c>
      <c r="G2987">
        <f t="shared" ca="1" si="220"/>
        <v>32</v>
      </c>
    </row>
    <row r="2988" spans="1:7">
      <c r="A2988" s="54">
        <f>formulas!O1828</f>
        <v>0</v>
      </c>
      <c r="B2988" s="33">
        <f t="shared" ca="1" si="216"/>
        <v>32</v>
      </c>
      <c r="C2988">
        <f t="shared" si="217"/>
        <v>486</v>
      </c>
      <c r="D2988">
        <f t="shared" ca="1" si="215"/>
        <v>-1.4999999999999999E-2</v>
      </c>
      <c r="E2988">
        <f t="shared" ca="1" si="218"/>
        <v>0</v>
      </c>
      <c r="F2988">
        <f t="shared" ca="1" si="219"/>
        <v>31</v>
      </c>
      <c r="G2988">
        <f t="shared" ca="1" si="220"/>
        <v>32</v>
      </c>
    </row>
    <row r="2989" spans="1:7">
      <c r="A2989" s="54">
        <f>formulas!O1829</f>
        <v>0</v>
      </c>
      <c r="B2989" s="33">
        <f t="shared" ca="1" si="216"/>
        <v>32</v>
      </c>
      <c r="C2989">
        <f t="shared" si="217"/>
        <v>486</v>
      </c>
      <c r="D2989">
        <f t="shared" ca="1" si="215"/>
        <v>-1.4999999999999999E-2</v>
      </c>
      <c r="E2989">
        <f t="shared" ca="1" si="218"/>
        <v>0</v>
      </c>
      <c r="F2989">
        <f t="shared" ca="1" si="219"/>
        <v>31</v>
      </c>
      <c r="G2989">
        <f t="shared" ca="1" si="220"/>
        <v>32</v>
      </c>
    </row>
    <row r="2990" spans="1:7">
      <c r="A2990" s="54">
        <f>formulas!O1830</f>
        <v>0</v>
      </c>
      <c r="B2990" s="33">
        <f t="shared" ca="1" si="216"/>
        <v>32</v>
      </c>
      <c r="C2990">
        <f t="shared" si="217"/>
        <v>486</v>
      </c>
      <c r="D2990">
        <f t="shared" ca="1" si="215"/>
        <v>-1.4999999999999999E-2</v>
      </c>
      <c r="E2990">
        <f t="shared" ca="1" si="218"/>
        <v>0</v>
      </c>
      <c r="F2990">
        <f t="shared" ca="1" si="219"/>
        <v>31</v>
      </c>
      <c r="G2990">
        <f t="shared" ca="1" si="220"/>
        <v>32</v>
      </c>
    </row>
    <row r="2991" spans="1:7">
      <c r="A2991" s="54">
        <f>formulas!O1831</f>
        <v>0</v>
      </c>
      <c r="B2991" s="33">
        <f t="shared" ca="1" si="216"/>
        <v>32</v>
      </c>
      <c r="C2991">
        <f t="shared" si="217"/>
        <v>486</v>
      </c>
      <c r="D2991">
        <f t="shared" ca="1" si="215"/>
        <v>-1.4999999999999999E-2</v>
      </c>
      <c r="E2991">
        <f t="shared" ca="1" si="218"/>
        <v>0</v>
      </c>
      <c r="F2991">
        <f t="shared" ca="1" si="219"/>
        <v>31</v>
      </c>
      <c r="G2991">
        <f t="shared" ca="1" si="220"/>
        <v>32</v>
      </c>
    </row>
    <row r="2992" spans="1:7">
      <c r="A2992" s="54">
        <f>formulas!O1832</f>
        <v>0</v>
      </c>
      <c r="B2992" s="33">
        <f t="shared" ca="1" si="216"/>
        <v>32</v>
      </c>
      <c r="C2992">
        <f t="shared" si="217"/>
        <v>486</v>
      </c>
      <c r="D2992">
        <f t="shared" ca="1" si="215"/>
        <v>-1.4999999999999999E-2</v>
      </c>
      <c r="E2992">
        <f t="shared" ca="1" si="218"/>
        <v>0</v>
      </c>
      <c r="F2992">
        <f t="shared" ca="1" si="219"/>
        <v>31</v>
      </c>
      <c r="G2992">
        <f t="shared" ca="1" si="220"/>
        <v>32</v>
      </c>
    </row>
    <row r="2993" spans="1:7">
      <c r="A2993" s="54">
        <f>formulas!O1833</f>
        <v>0</v>
      </c>
      <c r="B2993" s="33">
        <f t="shared" ca="1" si="216"/>
        <v>32</v>
      </c>
      <c r="C2993">
        <f t="shared" si="217"/>
        <v>486</v>
      </c>
      <c r="D2993">
        <f t="shared" ref="D2993:D3056" ca="1" si="221">INDIRECT(ADDRESS(C2993+1,14))</f>
        <v>-1.4999999999999999E-2</v>
      </c>
      <c r="E2993">
        <f t="shared" ca="1" si="218"/>
        <v>0</v>
      </c>
      <c r="F2993">
        <f t="shared" ca="1" si="219"/>
        <v>31</v>
      </c>
      <c r="G2993">
        <f t="shared" ca="1" si="220"/>
        <v>32</v>
      </c>
    </row>
    <row r="2994" spans="1:7">
      <c r="A2994" s="54">
        <f>formulas!O1834</f>
        <v>0</v>
      </c>
      <c r="B2994" s="33">
        <f t="shared" ca="1" si="216"/>
        <v>32</v>
      </c>
      <c r="C2994">
        <f t="shared" si="217"/>
        <v>486</v>
      </c>
      <c r="D2994">
        <f t="shared" ca="1" si="221"/>
        <v>-1.4999999999999999E-2</v>
      </c>
      <c r="E2994">
        <f t="shared" ca="1" si="218"/>
        <v>0</v>
      </c>
      <c r="F2994">
        <f t="shared" ca="1" si="219"/>
        <v>31</v>
      </c>
      <c r="G2994">
        <f t="shared" ca="1" si="220"/>
        <v>32</v>
      </c>
    </row>
    <row r="2995" spans="1:7">
      <c r="A2995" s="54">
        <f>formulas!O1835</f>
        <v>0</v>
      </c>
      <c r="B2995" s="33">
        <f t="shared" ca="1" si="216"/>
        <v>32</v>
      </c>
      <c r="C2995">
        <f t="shared" si="217"/>
        <v>486</v>
      </c>
      <c r="D2995">
        <f t="shared" ca="1" si="221"/>
        <v>-1.4999999999999999E-2</v>
      </c>
      <c r="E2995">
        <f t="shared" ca="1" si="218"/>
        <v>0</v>
      </c>
      <c r="F2995">
        <f t="shared" ca="1" si="219"/>
        <v>31</v>
      </c>
      <c r="G2995">
        <f t="shared" ca="1" si="220"/>
        <v>32</v>
      </c>
    </row>
    <row r="2996" spans="1:7">
      <c r="A2996" s="54">
        <f>formulas!O1836</f>
        <v>0</v>
      </c>
      <c r="B2996" s="33">
        <f t="shared" ca="1" si="216"/>
        <v>32</v>
      </c>
      <c r="C2996">
        <f t="shared" si="217"/>
        <v>486</v>
      </c>
      <c r="D2996">
        <f t="shared" ca="1" si="221"/>
        <v>-1.4999999999999999E-2</v>
      </c>
      <c r="E2996">
        <f t="shared" ca="1" si="218"/>
        <v>0</v>
      </c>
      <c r="F2996">
        <f t="shared" ca="1" si="219"/>
        <v>31</v>
      </c>
      <c r="G2996">
        <f t="shared" ca="1" si="220"/>
        <v>32</v>
      </c>
    </row>
    <row r="2997" spans="1:7">
      <c r="A2997" s="54">
        <f>formulas!O1837</f>
        <v>0</v>
      </c>
      <c r="B2997" s="33">
        <f t="shared" ca="1" si="216"/>
        <v>32</v>
      </c>
      <c r="C2997">
        <f t="shared" si="217"/>
        <v>486</v>
      </c>
      <c r="D2997">
        <f t="shared" ca="1" si="221"/>
        <v>-1.4999999999999999E-2</v>
      </c>
      <c r="E2997">
        <f t="shared" ca="1" si="218"/>
        <v>0</v>
      </c>
      <c r="F2997">
        <f t="shared" ca="1" si="219"/>
        <v>31</v>
      </c>
      <c r="G2997">
        <f t="shared" ca="1" si="220"/>
        <v>32</v>
      </c>
    </row>
    <row r="2998" spans="1:7">
      <c r="A2998" s="54">
        <f>formulas!O1838</f>
        <v>0</v>
      </c>
      <c r="B2998" s="33">
        <f t="shared" ca="1" si="216"/>
        <v>32</v>
      </c>
      <c r="C2998">
        <f t="shared" si="217"/>
        <v>486</v>
      </c>
      <c r="D2998">
        <f t="shared" ca="1" si="221"/>
        <v>-1.4999999999999999E-2</v>
      </c>
      <c r="E2998">
        <f t="shared" ca="1" si="218"/>
        <v>0</v>
      </c>
      <c r="F2998">
        <f t="shared" ca="1" si="219"/>
        <v>31</v>
      </c>
      <c r="G2998">
        <f t="shared" ca="1" si="220"/>
        <v>32</v>
      </c>
    </row>
    <row r="2999" spans="1:7">
      <c r="A2999" s="54">
        <f>formulas!O1839</f>
        <v>0</v>
      </c>
      <c r="B2999" s="33">
        <f t="shared" ca="1" si="216"/>
        <v>32</v>
      </c>
      <c r="C2999">
        <f t="shared" si="217"/>
        <v>486</v>
      </c>
      <c r="D2999">
        <f t="shared" ca="1" si="221"/>
        <v>-1.4999999999999999E-2</v>
      </c>
      <c r="E2999">
        <f t="shared" ca="1" si="218"/>
        <v>0</v>
      </c>
      <c r="F2999">
        <f t="shared" ca="1" si="219"/>
        <v>31</v>
      </c>
      <c r="G2999">
        <f t="shared" ca="1" si="220"/>
        <v>32</v>
      </c>
    </row>
    <row r="3000" spans="1:7">
      <c r="A3000" s="54">
        <f>formulas!O1840</f>
        <v>0</v>
      </c>
      <c r="B3000" s="33">
        <f t="shared" ca="1" si="216"/>
        <v>32</v>
      </c>
      <c r="C3000">
        <f t="shared" si="217"/>
        <v>486</v>
      </c>
      <c r="D3000">
        <f t="shared" ca="1" si="221"/>
        <v>-1.4999999999999999E-2</v>
      </c>
      <c r="E3000">
        <f t="shared" ca="1" si="218"/>
        <v>0</v>
      </c>
      <c r="F3000">
        <f t="shared" ca="1" si="219"/>
        <v>31</v>
      </c>
      <c r="G3000">
        <f t="shared" ca="1" si="220"/>
        <v>32</v>
      </c>
    </row>
    <row r="3001" spans="1:7">
      <c r="A3001" s="54">
        <f>formulas!O1841</f>
        <v>0</v>
      </c>
      <c r="B3001" s="33">
        <f t="shared" ca="1" si="216"/>
        <v>32</v>
      </c>
      <c r="C3001">
        <f t="shared" si="217"/>
        <v>486</v>
      </c>
      <c r="D3001">
        <f t="shared" ca="1" si="221"/>
        <v>-1.4999999999999999E-2</v>
      </c>
      <c r="E3001">
        <f t="shared" ca="1" si="218"/>
        <v>0</v>
      </c>
      <c r="F3001">
        <f t="shared" ca="1" si="219"/>
        <v>31</v>
      </c>
      <c r="G3001">
        <f t="shared" ca="1" si="220"/>
        <v>32</v>
      </c>
    </row>
    <row r="3002" spans="1:7">
      <c r="A3002" s="54">
        <f>formulas!O1842</f>
        <v>0</v>
      </c>
      <c r="B3002" s="33">
        <f t="shared" ca="1" si="216"/>
        <v>32</v>
      </c>
      <c r="C3002">
        <f t="shared" si="217"/>
        <v>486</v>
      </c>
      <c r="D3002">
        <f t="shared" ca="1" si="221"/>
        <v>-1.4999999999999999E-2</v>
      </c>
      <c r="E3002">
        <f t="shared" ca="1" si="218"/>
        <v>0</v>
      </c>
      <c r="F3002">
        <f t="shared" ca="1" si="219"/>
        <v>31</v>
      </c>
      <c r="G3002">
        <f t="shared" ca="1" si="220"/>
        <v>32</v>
      </c>
    </row>
    <row r="3003" spans="1:7">
      <c r="A3003" s="54">
        <f>formulas!O1843</f>
        <v>0</v>
      </c>
      <c r="B3003" s="33">
        <f t="shared" ca="1" si="216"/>
        <v>32</v>
      </c>
      <c r="C3003">
        <f t="shared" si="217"/>
        <v>486</v>
      </c>
      <c r="D3003">
        <f t="shared" ca="1" si="221"/>
        <v>-1.4999999999999999E-2</v>
      </c>
      <c r="E3003">
        <f t="shared" ca="1" si="218"/>
        <v>0</v>
      </c>
      <c r="F3003">
        <f t="shared" ca="1" si="219"/>
        <v>31</v>
      </c>
      <c r="G3003">
        <f t="shared" ca="1" si="220"/>
        <v>32</v>
      </c>
    </row>
    <row r="3004" spans="1:7">
      <c r="A3004" s="54">
        <f>formulas!O1844</f>
        <v>0</v>
      </c>
      <c r="B3004" s="33">
        <f t="shared" ca="1" si="216"/>
        <v>32</v>
      </c>
      <c r="C3004">
        <f t="shared" si="217"/>
        <v>486</v>
      </c>
      <c r="D3004">
        <f t="shared" ca="1" si="221"/>
        <v>-1.4999999999999999E-2</v>
      </c>
      <c r="E3004">
        <f t="shared" ca="1" si="218"/>
        <v>0</v>
      </c>
      <c r="F3004">
        <f t="shared" ca="1" si="219"/>
        <v>31</v>
      </c>
      <c r="G3004">
        <f t="shared" ca="1" si="220"/>
        <v>32</v>
      </c>
    </row>
    <row r="3005" spans="1:7">
      <c r="A3005" s="54">
        <f>formulas!O1845</f>
        <v>0</v>
      </c>
      <c r="B3005" s="33">
        <f t="shared" ca="1" si="216"/>
        <v>32</v>
      </c>
      <c r="C3005">
        <f t="shared" si="217"/>
        <v>486</v>
      </c>
      <c r="D3005">
        <f t="shared" ca="1" si="221"/>
        <v>-1.4999999999999999E-2</v>
      </c>
      <c r="E3005">
        <f t="shared" ca="1" si="218"/>
        <v>0</v>
      </c>
      <c r="F3005">
        <f t="shared" ca="1" si="219"/>
        <v>31</v>
      </c>
      <c r="G3005">
        <f t="shared" ca="1" si="220"/>
        <v>32</v>
      </c>
    </row>
    <row r="3006" spans="1:7">
      <c r="A3006" s="54">
        <f>formulas!O1846</f>
        <v>0</v>
      </c>
      <c r="B3006" s="33">
        <f t="shared" ca="1" si="216"/>
        <v>32</v>
      </c>
      <c r="C3006">
        <f t="shared" si="217"/>
        <v>486</v>
      </c>
      <c r="D3006">
        <f t="shared" ca="1" si="221"/>
        <v>-1.4999999999999999E-2</v>
      </c>
      <c r="E3006">
        <f t="shared" ca="1" si="218"/>
        <v>0</v>
      </c>
      <c r="F3006">
        <f t="shared" ca="1" si="219"/>
        <v>31</v>
      </c>
      <c r="G3006">
        <f t="shared" ca="1" si="220"/>
        <v>32</v>
      </c>
    </row>
    <row r="3007" spans="1:7">
      <c r="A3007" s="54">
        <f>formulas!O1847</f>
        <v>0</v>
      </c>
      <c r="B3007" s="33">
        <f t="shared" ca="1" si="216"/>
        <v>32</v>
      </c>
      <c r="C3007">
        <f t="shared" si="217"/>
        <v>486</v>
      </c>
      <c r="D3007">
        <f t="shared" ca="1" si="221"/>
        <v>-1.4999999999999999E-2</v>
      </c>
      <c r="E3007">
        <f t="shared" ca="1" si="218"/>
        <v>0</v>
      </c>
      <c r="F3007">
        <f t="shared" ca="1" si="219"/>
        <v>31</v>
      </c>
      <c r="G3007">
        <f t="shared" ca="1" si="220"/>
        <v>32</v>
      </c>
    </row>
    <row r="3008" spans="1:7">
      <c r="A3008" s="54">
        <f>formulas!O1848</f>
        <v>0</v>
      </c>
      <c r="B3008" s="33">
        <f t="shared" ca="1" si="216"/>
        <v>32</v>
      </c>
      <c r="C3008">
        <f t="shared" si="217"/>
        <v>486</v>
      </c>
      <c r="D3008">
        <f t="shared" ca="1" si="221"/>
        <v>-1.4999999999999999E-2</v>
      </c>
      <c r="E3008">
        <f t="shared" ca="1" si="218"/>
        <v>0</v>
      </c>
      <c r="F3008">
        <f t="shared" ca="1" si="219"/>
        <v>31</v>
      </c>
      <c r="G3008">
        <f t="shared" ca="1" si="220"/>
        <v>32</v>
      </c>
    </row>
    <row r="3009" spans="1:7">
      <c r="A3009" s="54">
        <f>formulas!O1849</f>
        <v>0</v>
      </c>
      <c r="B3009" s="33">
        <f t="shared" ca="1" si="216"/>
        <v>32</v>
      </c>
      <c r="C3009">
        <f t="shared" si="217"/>
        <v>486</v>
      </c>
      <c r="D3009">
        <f t="shared" ca="1" si="221"/>
        <v>-1.4999999999999999E-2</v>
      </c>
      <c r="E3009">
        <f t="shared" ca="1" si="218"/>
        <v>0</v>
      </c>
      <c r="F3009">
        <f t="shared" ca="1" si="219"/>
        <v>31</v>
      </c>
      <c r="G3009">
        <f t="shared" ca="1" si="220"/>
        <v>32</v>
      </c>
    </row>
    <row r="3010" spans="1:7">
      <c r="A3010" s="54">
        <f>formulas!O1850</f>
        <v>0</v>
      </c>
      <c r="B3010" s="33">
        <f t="shared" ca="1" si="216"/>
        <v>32</v>
      </c>
      <c r="C3010">
        <f t="shared" si="217"/>
        <v>486</v>
      </c>
      <c r="D3010">
        <f t="shared" ca="1" si="221"/>
        <v>-1.4999999999999999E-2</v>
      </c>
      <c r="E3010">
        <f t="shared" ca="1" si="218"/>
        <v>0</v>
      </c>
      <c r="F3010">
        <f t="shared" ca="1" si="219"/>
        <v>31</v>
      </c>
      <c r="G3010">
        <f t="shared" ca="1" si="220"/>
        <v>32</v>
      </c>
    </row>
    <row r="3011" spans="1:7">
      <c r="A3011" s="54">
        <f>formulas!O1851</f>
        <v>0</v>
      </c>
      <c r="B3011" s="33">
        <f t="shared" ca="1" si="216"/>
        <v>32</v>
      </c>
      <c r="C3011">
        <f t="shared" si="217"/>
        <v>486</v>
      </c>
      <c r="D3011">
        <f t="shared" ca="1" si="221"/>
        <v>-1.4999999999999999E-2</v>
      </c>
      <c r="E3011">
        <f t="shared" ca="1" si="218"/>
        <v>0</v>
      </c>
      <c r="F3011">
        <f t="shared" ca="1" si="219"/>
        <v>31</v>
      </c>
      <c r="G3011">
        <f t="shared" ca="1" si="220"/>
        <v>32</v>
      </c>
    </row>
    <row r="3012" spans="1:7">
      <c r="A3012" s="54">
        <f>formulas!O1852</f>
        <v>0</v>
      </c>
      <c r="B3012" s="33">
        <f t="shared" ca="1" si="216"/>
        <v>32</v>
      </c>
      <c r="C3012">
        <f t="shared" si="217"/>
        <v>486</v>
      </c>
      <c r="D3012">
        <f t="shared" ca="1" si="221"/>
        <v>-1.4999999999999999E-2</v>
      </c>
      <c r="E3012">
        <f t="shared" ca="1" si="218"/>
        <v>0</v>
      </c>
      <c r="F3012">
        <f t="shared" ca="1" si="219"/>
        <v>31</v>
      </c>
      <c r="G3012">
        <f t="shared" ca="1" si="220"/>
        <v>32</v>
      </c>
    </row>
    <row r="3013" spans="1:7">
      <c r="A3013" s="54">
        <f>formulas!O1853</f>
        <v>0</v>
      </c>
      <c r="B3013" s="33">
        <f t="shared" ca="1" si="216"/>
        <v>32</v>
      </c>
      <c r="C3013">
        <f t="shared" si="217"/>
        <v>486</v>
      </c>
      <c r="D3013">
        <f t="shared" ca="1" si="221"/>
        <v>-1.4999999999999999E-2</v>
      </c>
      <c r="E3013">
        <f t="shared" ca="1" si="218"/>
        <v>0</v>
      </c>
      <c r="F3013">
        <f t="shared" ca="1" si="219"/>
        <v>31</v>
      </c>
      <c r="G3013">
        <f t="shared" ca="1" si="220"/>
        <v>32</v>
      </c>
    </row>
    <row r="3014" spans="1:7">
      <c r="A3014" s="54">
        <f>formulas!O1854</f>
        <v>0</v>
      </c>
      <c r="B3014" s="33">
        <f t="shared" ca="1" si="216"/>
        <v>32</v>
      </c>
      <c r="C3014">
        <f t="shared" si="217"/>
        <v>486</v>
      </c>
      <c r="D3014">
        <f t="shared" ca="1" si="221"/>
        <v>-1.4999999999999999E-2</v>
      </c>
      <c r="E3014">
        <f t="shared" ca="1" si="218"/>
        <v>0</v>
      </c>
      <c r="F3014">
        <f t="shared" ca="1" si="219"/>
        <v>31</v>
      </c>
      <c r="G3014">
        <f t="shared" ca="1" si="220"/>
        <v>32</v>
      </c>
    </row>
    <row r="3015" spans="1:7">
      <c r="A3015" s="54">
        <f>formulas!O1855</f>
        <v>0</v>
      </c>
      <c r="B3015" s="33">
        <f t="shared" ca="1" si="216"/>
        <v>32</v>
      </c>
      <c r="C3015">
        <f t="shared" si="217"/>
        <v>486</v>
      </c>
      <c r="D3015">
        <f t="shared" ca="1" si="221"/>
        <v>-1.4999999999999999E-2</v>
      </c>
      <c r="E3015">
        <f t="shared" ca="1" si="218"/>
        <v>0</v>
      </c>
      <c r="F3015">
        <f t="shared" ca="1" si="219"/>
        <v>31</v>
      </c>
      <c r="G3015">
        <f t="shared" ca="1" si="220"/>
        <v>32</v>
      </c>
    </row>
    <row r="3016" spans="1:7">
      <c r="A3016" s="54">
        <f>formulas!O1856</f>
        <v>0</v>
      </c>
      <c r="B3016" s="33">
        <f t="shared" ca="1" si="216"/>
        <v>32</v>
      </c>
      <c r="C3016">
        <f t="shared" si="217"/>
        <v>486</v>
      </c>
      <c r="D3016">
        <f t="shared" ca="1" si="221"/>
        <v>-1.4999999999999999E-2</v>
      </c>
      <c r="E3016">
        <f t="shared" ca="1" si="218"/>
        <v>0</v>
      </c>
      <c r="F3016">
        <f t="shared" ca="1" si="219"/>
        <v>31</v>
      </c>
      <c r="G3016">
        <f t="shared" ca="1" si="220"/>
        <v>32</v>
      </c>
    </row>
    <row r="3017" spans="1:7">
      <c r="A3017" s="54">
        <f>formulas!O1857</f>
        <v>0</v>
      </c>
      <c r="B3017" s="33">
        <f t="shared" ca="1" si="216"/>
        <v>32</v>
      </c>
      <c r="C3017">
        <f t="shared" si="217"/>
        <v>486</v>
      </c>
      <c r="D3017">
        <f t="shared" ca="1" si="221"/>
        <v>-1.4999999999999999E-2</v>
      </c>
      <c r="E3017">
        <f t="shared" ca="1" si="218"/>
        <v>0</v>
      </c>
      <c r="F3017">
        <f t="shared" ca="1" si="219"/>
        <v>31</v>
      </c>
      <c r="G3017">
        <f t="shared" ca="1" si="220"/>
        <v>32</v>
      </c>
    </row>
    <row r="3018" spans="1:7">
      <c r="A3018" s="54">
        <f>formulas!O1858</f>
        <v>0</v>
      </c>
      <c r="B3018" s="33">
        <f t="shared" ca="1" si="216"/>
        <v>32</v>
      </c>
      <c r="C3018">
        <f t="shared" si="217"/>
        <v>486</v>
      </c>
      <c r="D3018">
        <f t="shared" ca="1" si="221"/>
        <v>-1.4999999999999999E-2</v>
      </c>
      <c r="E3018">
        <f t="shared" ca="1" si="218"/>
        <v>0</v>
      </c>
      <c r="F3018">
        <f t="shared" ca="1" si="219"/>
        <v>31</v>
      </c>
      <c r="G3018">
        <f t="shared" ca="1" si="220"/>
        <v>32</v>
      </c>
    </row>
    <row r="3019" spans="1:7">
      <c r="A3019" s="54">
        <f>formulas!O1859</f>
        <v>0</v>
      </c>
      <c r="B3019" s="33">
        <f t="shared" ca="1" si="216"/>
        <v>32</v>
      </c>
      <c r="C3019">
        <f t="shared" si="217"/>
        <v>486</v>
      </c>
      <c r="D3019">
        <f t="shared" ca="1" si="221"/>
        <v>-1.4999999999999999E-2</v>
      </c>
      <c r="E3019">
        <f t="shared" ca="1" si="218"/>
        <v>0</v>
      </c>
      <c r="F3019">
        <f t="shared" ca="1" si="219"/>
        <v>31</v>
      </c>
      <c r="G3019">
        <f t="shared" ca="1" si="220"/>
        <v>32</v>
      </c>
    </row>
    <row r="3020" spans="1:7">
      <c r="A3020" s="54">
        <f>formulas!O1860</f>
        <v>0</v>
      </c>
      <c r="B3020" s="33">
        <f t="shared" ca="1" si="216"/>
        <v>32</v>
      </c>
      <c r="C3020">
        <f t="shared" si="217"/>
        <v>486</v>
      </c>
      <c r="D3020">
        <f t="shared" ca="1" si="221"/>
        <v>-1.4999999999999999E-2</v>
      </c>
      <c r="E3020">
        <f t="shared" ca="1" si="218"/>
        <v>0</v>
      </c>
      <c r="F3020">
        <f t="shared" ca="1" si="219"/>
        <v>31</v>
      </c>
      <c r="G3020">
        <f t="shared" ca="1" si="220"/>
        <v>32</v>
      </c>
    </row>
    <row r="3021" spans="1:7">
      <c r="A3021" s="54">
        <f>formulas!O1861</f>
        <v>0</v>
      </c>
      <c r="B3021" s="33">
        <f t="shared" ca="1" si="216"/>
        <v>32</v>
      </c>
      <c r="C3021">
        <f t="shared" si="217"/>
        <v>486</v>
      </c>
      <c r="D3021">
        <f t="shared" ca="1" si="221"/>
        <v>-1.4999999999999999E-2</v>
      </c>
      <c r="E3021">
        <f t="shared" ca="1" si="218"/>
        <v>0</v>
      </c>
      <c r="F3021">
        <f t="shared" ca="1" si="219"/>
        <v>31</v>
      </c>
      <c r="G3021">
        <f t="shared" ca="1" si="220"/>
        <v>32</v>
      </c>
    </row>
    <row r="3022" spans="1:7">
      <c r="A3022" s="54">
        <f>formulas!O1862</f>
        <v>0</v>
      </c>
      <c r="B3022" s="33">
        <f t="shared" ca="1" si="216"/>
        <v>32</v>
      </c>
      <c r="C3022">
        <f t="shared" si="217"/>
        <v>486</v>
      </c>
      <c r="D3022">
        <f t="shared" ca="1" si="221"/>
        <v>-1.4999999999999999E-2</v>
      </c>
      <c r="E3022">
        <f t="shared" ca="1" si="218"/>
        <v>0</v>
      </c>
      <c r="F3022">
        <f t="shared" ca="1" si="219"/>
        <v>31</v>
      </c>
      <c r="G3022">
        <f t="shared" ca="1" si="220"/>
        <v>32</v>
      </c>
    </row>
    <row r="3023" spans="1:7">
      <c r="A3023" s="54">
        <f>formulas!O1863</f>
        <v>0</v>
      </c>
      <c r="B3023" s="33">
        <f t="shared" ca="1" si="216"/>
        <v>32</v>
      </c>
      <c r="C3023">
        <f t="shared" si="217"/>
        <v>486</v>
      </c>
      <c r="D3023">
        <f t="shared" ca="1" si="221"/>
        <v>-1.4999999999999999E-2</v>
      </c>
      <c r="E3023">
        <f t="shared" ca="1" si="218"/>
        <v>0</v>
      </c>
      <c r="F3023">
        <f t="shared" ca="1" si="219"/>
        <v>31</v>
      </c>
      <c r="G3023">
        <f t="shared" ca="1" si="220"/>
        <v>32</v>
      </c>
    </row>
    <row r="3024" spans="1:7">
      <c r="A3024" s="54">
        <f>formulas!O1864</f>
        <v>0</v>
      </c>
      <c r="B3024" s="33">
        <f t="shared" ca="1" si="216"/>
        <v>32</v>
      </c>
      <c r="C3024">
        <f t="shared" si="217"/>
        <v>486</v>
      </c>
      <c r="D3024">
        <f t="shared" ca="1" si="221"/>
        <v>-1.4999999999999999E-2</v>
      </c>
      <c r="E3024">
        <f t="shared" ca="1" si="218"/>
        <v>0</v>
      </c>
      <c r="F3024">
        <f t="shared" ca="1" si="219"/>
        <v>31</v>
      </c>
      <c r="G3024">
        <f t="shared" ca="1" si="220"/>
        <v>32</v>
      </c>
    </row>
    <row r="3025" spans="1:7">
      <c r="A3025" s="54">
        <f>formulas!O1865</f>
        <v>0</v>
      </c>
      <c r="B3025" s="33">
        <f t="shared" ca="1" si="216"/>
        <v>32</v>
      </c>
      <c r="C3025">
        <f t="shared" si="217"/>
        <v>486</v>
      </c>
      <c r="D3025">
        <f t="shared" ca="1" si="221"/>
        <v>-1.4999999999999999E-2</v>
      </c>
      <c r="E3025">
        <f t="shared" ca="1" si="218"/>
        <v>0</v>
      </c>
      <c r="F3025">
        <f t="shared" ca="1" si="219"/>
        <v>31</v>
      </c>
      <c r="G3025">
        <f t="shared" ca="1" si="220"/>
        <v>32</v>
      </c>
    </row>
    <row r="3026" spans="1:7">
      <c r="A3026" s="54">
        <f>formulas!O1866</f>
        <v>0</v>
      </c>
      <c r="B3026" s="33">
        <f t="shared" ca="1" si="216"/>
        <v>32</v>
      </c>
      <c r="C3026">
        <f t="shared" si="217"/>
        <v>486</v>
      </c>
      <c r="D3026">
        <f t="shared" ca="1" si="221"/>
        <v>-1.4999999999999999E-2</v>
      </c>
      <c r="E3026">
        <f t="shared" ca="1" si="218"/>
        <v>0</v>
      </c>
      <c r="F3026">
        <f t="shared" ca="1" si="219"/>
        <v>31</v>
      </c>
      <c r="G3026">
        <f t="shared" ca="1" si="220"/>
        <v>32</v>
      </c>
    </row>
    <row r="3027" spans="1:7">
      <c r="A3027" s="54">
        <f>formulas!O1867</f>
        <v>0</v>
      </c>
      <c r="B3027" s="33">
        <f t="shared" ca="1" si="216"/>
        <v>32</v>
      </c>
      <c r="C3027">
        <f t="shared" si="217"/>
        <v>486</v>
      </c>
      <c r="D3027">
        <f t="shared" ca="1" si="221"/>
        <v>-1.4999999999999999E-2</v>
      </c>
      <c r="E3027">
        <f t="shared" ca="1" si="218"/>
        <v>0</v>
      </c>
      <c r="F3027">
        <f t="shared" ca="1" si="219"/>
        <v>31</v>
      </c>
      <c r="G3027">
        <f t="shared" ca="1" si="220"/>
        <v>32</v>
      </c>
    </row>
    <row r="3028" spans="1:7">
      <c r="A3028" s="54">
        <f>formulas!O1868</f>
        <v>0</v>
      </c>
      <c r="B3028" s="33">
        <f t="shared" ca="1" si="216"/>
        <v>32</v>
      </c>
      <c r="C3028">
        <f t="shared" si="217"/>
        <v>486</v>
      </c>
      <c r="D3028">
        <f t="shared" ca="1" si="221"/>
        <v>-1.4999999999999999E-2</v>
      </c>
      <c r="E3028">
        <f t="shared" ca="1" si="218"/>
        <v>0</v>
      </c>
      <c r="F3028">
        <f t="shared" ca="1" si="219"/>
        <v>31</v>
      </c>
      <c r="G3028">
        <f t="shared" ca="1" si="220"/>
        <v>32</v>
      </c>
    </row>
    <row r="3029" spans="1:7">
      <c r="A3029" s="54">
        <f>formulas!O1869</f>
        <v>0</v>
      </c>
      <c r="B3029" s="33">
        <f t="shared" ref="B3029:B3092" ca="1" si="222">(A3029-D3029)/(E3029-D3029)*(G3029-F3029)+F3029</f>
        <v>32</v>
      </c>
      <c r="C3029">
        <f t="shared" ref="C3029:C3092" si="223">COUNTIF($N$2:$N$25400,"&lt;"&amp;A3029)</f>
        <v>486</v>
      </c>
      <c r="D3029">
        <f t="shared" ca="1" si="221"/>
        <v>-1.4999999999999999E-2</v>
      </c>
      <c r="E3029">
        <f t="shared" ref="E3029:E3092" ca="1" si="224">INDIRECT(ADDRESS(C3029+2,14))</f>
        <v>0</v>
      </c>
      <c r="F3029">
        <f t="shared" ref="F3029:F3092" ca="1" si="225">INDIRECT(ADDRESS(C3029+1,13))</f>
        <v>31</v>
      </c>
      <c r="G3029">
        <f t="shared" ref="G3029:G3092" ca="1" si="226">INDIRECT(ADDRESS(C3029+2,13))</f>
        <v>32</v>
      </c>
    </row>
    <row r="3030" spans="1:7">
      <c r="A3030" s="54">
        <f>formulas!O1870</f>
        <v>0</v>
      </c>
      <c r="B3030" s="33">
        <f t="shared" ca="1" si="222"/>
        <v>32</v>
      </c>
      <c r="C3030">
        <f t="shared" si="223"/>
        <v>486</v>
      </c>
      <c r="D3030">
        <f t="shared" ca="1" si="221"/>
        <v>-1.4999999999999999E-2</v>
      </c>
      <c r="E3030">
        <f t="shared" ca="1" si="224"/>
        <v>0</v>
      </c>
      <c r="F3030">
        <f t="shared" ca="1" si="225"/>
        <v>31</v>
      </c>
      <c r="G3030">
        <f t="shared" ca="1" si="226"/>
        <v>32</v>
      </c>
    </row>
    <row r="3031" spans="1:7">
      <c r="A3031" s="54">
        <f>formulas!O1871</f>
        <v>0</v>
      </c>
      <c r="B3031" s="33">
        <f t="shared" ca="1" si="222"/>
        <v>32</v>
      </c>
      <c r="C3031">
        <f t="shared" si="223"/>
        <v>486</v>
      </c>
      <c r="D3031">
        <f t="shared" ca="1" si="221"/>
        <v>-1.4999999999999999E-2</v>
      </c>
      <c r="E3031">
        <f t="shared" ca="1" si="224"/>
        <v>0</v>
      </c>
      <c r="F3031">
        <f t="shared" ca="1" si="225"/>
        <v>31</v>
      </c>
      <c r="G3031">
        <f t="shared" ca="1" si="226"/>
        <v>32</v>
      </c>
    </row>
    <row r="3032" spans="1:7">
      <c r="A3032" s="54">
        <f>formulas!O1872</f>
        <v>0</v>
      </c>
      <c r="B3032" s="33">
        <f t="shared" ca="1" si="222"/>
        <v>32</v>
      </c>
      <c r="C3032">
        <f t="shared" si="223"/>
        <v>486</v>
      </c>
      <c r="D3032">
        <f t="shared" ca="1" si="221"/>
        <v>-1.4999999999999999E-2</v>
      </c>
      <c r="E3032">
        <f t="shared" ca="1" si="224"/>
        <v>0</v>
      </c>
      <c r="F3032">
        <f t="shared" ca="1" si="225"/>
        <v>31</v>
      </c>
      <c r="G3032">
        <f t="shared" ca="1" si="226"/>
        <v>32</v>
      </c>
    </row>
    <row r="3033" spans="1:7">
      <c r="A3033" s="54">
        <f>formulas!O1873</f>
        <v>0</v>
      </c>
      <c r="B3033" s="33">
        <f t="shared" ca="1" si="222"/>
        <v>32</v>
      </c>
      <c r="C3033">
        <f t="shared" si="223"/>
        <v>486</v>
      </c>
      <c r="D3033">
        <f t="shared" ca="1" si="221"/>
        <v>-1.4999999999999999E-2</v>
      </c>
      <c r="E3033">
        <f t="shared" ca="1" si="224"/>
        <v>0</v>
      </c>
      <c r="F3033">
        <f t="shared" ca="1" si="225"/>
        <v>31</v>
      </c>
      <c r="G3033">
        <f t="shared" ca="1" si="226"/>
        <v>32</v>
      </c>
    </row>
    <row r="3034" spans="1:7">
      <c r="A3034" s="54">
        <f>formulas!O1874</f>
        <v>0</v>
      </c>
      <c r="B3034" s="33">
        <f t="shared" ca="1" si="222"/>
        <v>32</v>
      </c>
      <c r="C3034">
        <f t="shared" si="223"/>
        <v>486</v>
      </c>
      <c r="D3034">
        <f t="shared" ca="1" si="221"/>
        <v>-1.4999999999999999E-2</v>
      </c>
      <c r="E3034">
        <f t="shared" ca="1" si="224"/>
        <v>0</v>
      </c>
      <c r="F3034">
        <f t="shared" ca="1" si="225"/>
        <v>31</v>
      </c>
      <c r="G3034">
        <f t="shared" ca="1" si="226"/>
        <v>32</v>
      </c>
    </row>
    <row r="3035" spans="1:7">
      <c r="A3035" s="54">
        <f>formulas!O1875</f>
        <v>0</v>
      </c>
      <c r="B3035" s="33">
        <f t="shared" ca="1" si="222"/>
        <v>32</v>
      </c>
      <c r="C3035">
        <f t="shared" si="223"/>
        <v>486</v>
      </c>
      <c r="D3035">
        <f t="shared" ca="1" si="221"/>
        <v>-1.4999999999999999E-2</v>
      </c>
      <c r="E3035">
        <f t="shared" ca="1" si="224"/>
        <v>0</v>
      </c>
      <c r="F3035">
        <f t="shared" ca="1" si="225"/>
        <v>31</v>
      </c>
      <c r="G3035">
        <f t="shared" ca="1" si="226"/>
        <v>32</v>
      </c>
    </row>
    <row r="3036" spans="1:7">
      <c r="A3036" s="54">
        <f>formulas!O1876</f>
        <v>0</v>
      </c>
      <c r="B3036" s="33">
        <f t="shared" ca="1" si="222"/>
        <v>32</v>
      </c>
      <c r="C3036">
        <f t="shared" si="223"/>
        <v>486</v>
      </c>
      <c r="D3036">
        <f t="shared" ca="1" si="221"/>
        <v>-1.4999999999999999E-2</v>
      </c>
      <c r="E3036">
        <f t="shared" ca="1" si="224"/>
        <v>0</v>
      </c>
      <c r="F3036">
        <f t="shared" ca="1" si="225"/>
        <v>31</v>
      </c>
      <c r="G3036">
        <f t="shared" ca="1" si="226"/>
        <v>32</v>
      </c>
    </row>
    <row r="3037" spans="1:7">
      <c r="A3037" s="54">
        <f>formulas!O1877</f>
        <v>0</v>
      </c>
      <c r="B3037" s="33">
        <f t="shared" ca="1" si="222"/>
        <v>32</v>
      </c>
      <c r="C3037">
        <f t="shared" si="223"/>
        <v>486</v>
      </c>
      <c r="D3037">
        <f t="shared" ca="1" si="221"/>
        <v>-1.4999999999999999E-2</v>
      </c>
      <c r="E3037">
        <f t="shared" ca="1" si="224"/>
        <v>0</v>
      </c>
      <c r="F3037">
        <f t="shared" ca="1" si="225"/>
        <v>31</v>
      </c>
      <c r="G3037">
        <f t="shared" ca="1" si="226"/>
        <v>32</v>
      </c>
    </row>
    <row r="3038" spans="1:7">
      <c r="A3038" s="54">
        <f>formulas!O1878</f>
        <v>0</v>
      </c>
      <c r="B3038" s="33">
        <f t="shared" ca="1" si="222"/>
        <v>32</v>
      </c>
      <c r="C3038">
        <f t="shared" si="223"/>
        <v>486</v>
      </c>
      <c r="D3038">
        <f t="shared" ca="1" si="221"/>
        <v>-1.4999999999999999E-2</v>
      </c>
      <c r="E3038">
        <f t="shared" ca="1" si="224"/>
        <v>0</v>
      </c>
      <c r="F3038">
        <f t="shared" ca="1" si="225"/>
        <v>31</v>
      </c>
      <c r="G3038">
        <f t="shared" ca="1" si="226"/>
        <v>32</v>
      </c>
    </row>
    <row r="3039" spans="1:7">
      <c r="A3039" s="54">
        <f>formulas!O1879</f>
        <v>0</v>
      </c>
      <c r="B3039" s="33">
        <f t="shared" ca="1" si="222"/>
        <v>32</v>
      </c>
      <c r="C3039">
        <f t="shared" si="223"/>
        <v>486</v>
      </c>
      <c r="D3039">
        <f t="shared" ca="1" si="221"/>
        <v>-1.4999999999999999E-2</v>
      </c>
      <c r="E3039">
        <f t="shared" ca="1" si="224"/>
        <v>0</v>
      </c>
      <c r="F3039">
        <f t="shared" ca="1" si="225"/>
        <v>31</v>
      </c>
      <c r="G3039">
        <f t="shared" ca="1" si="226"/>
        <v>32</v>
      </c>
    </row>
    <row r="3040" spans="1:7">
      <c r="A3040" s="54">
        <f>formulas!O1880</f>
        <v>0</v>
      </c>
      <c r="B3040" s="33">
        <f t="shared" ca="1" si="222"/>
        <v>32</v>
      </c>
      <c r="C3040">
        <f t="shared" si="223"/>
        <v>486</v>
      </c>
      <c r="D3040">
        <f t="shared" ca="1" si="221"/>
        <v>-1.4999999999999999E-2</v>
      </c>
      <c r="E3040">
        <f t="shared" ca="1" si="224"/>
        <v>0</v>
      </c>
      <c r="F3040">
        <f t="shared" ca="1" si="225"/>
        <v>31</v>
      </c>
      <c r="G3040">
        <f t="shared" ca="1" si="226"/>
        <v>32</v>
      </c>
    </row>
    <row r="3041" spans="1:7">
      <c r="A3041" s="54">
        <f>formulas!O1881</f>
        <v>0</v>
      </c>
      <c r="B3041" s="33">
        <f t="shared" ca="1" si="222"/>
        <v>32</v>
      </c>
      <c r="C3041">
        <f t="shared" si="223"/>
        <v>486</v>
      </c>
      <c r="D3041">
        <f t="shared" ca="1" si="221"/>
        <v>-1.4999999999999999E-2</v>
      </c>
      <c r="E3041">
        <f t="shared" ca="1" si="224"/>
        <v>0</v>
      </c>
      <c r="F3041">
        <f t="shared" ca="1" si="225"/>
        <v>31</v>
      </c>
      <c r="G3041">
        <f t="shared" ca="1" si="226"/>
        <v>32</v>
      </c>
    </row>
    <row r="3042" spans="1:7">
      <c r="A3042" s="54">
        <f>formulas!O1882</f>
        <v>0</v>
      </c>
      <c r="B3042" s="33">
        <f t="shared" ca="1" si="222"/>
        <v>32</v>
      </c>
      <c r="C3042">
        <f t="shared" si="223"/>
        <v>486</v>
      </c>
      <c r="D3042">
        <f t="shared" ca="1" si="221"/>
        <v>-1.4999999999999999E-2</v>
      </c>
      <c r="E3042">
        <f t="shared" ca="1" si="224"/>
        <v>0</v>
      </c>
      <c r="F3042">
        <f t="shared" ca="1" si="225"/>
        <v>31</v>
      </c>
      <c r="G3042">
        <f t="shared" ca="1" si="226"/>
        <v>32</v>
      </c>
    </row>
    <row r="3043" spans="1:7">
      <c r="A3043" s="54">
        <f>formulas!O1883</f>
        <v>0</v>
      </c>
      <c r="B3043" s="33">
        <f t="shared" ca="1" si="222"/>
        <v>32</v>
      </c>
      <c r="C3043">
        <f t="shared" si="223"/>
        <v>486</v>
      </c>
      <c r="D3043">
        <f t="shared" ca="1" si="221"/>
        <v>-1.4999999999999999E-2</v>
      </c>
      <c r="E3043">
        <f t="shared" ca="1" si="224"/>
        <v>0</v>
      </c>
      <c r="F3043">
        <f t="shared" ca="1" si="225"/>
        <v>31</v>
      </c>
      <c r="G3043">
        <f t="shared" ca="1" si="226"/>
        <v>32</v>
      </c>
    </row>
    <row r="3044" spans="1:7">
      <c r="A3044" s="54">
        <f>formulas!O1884</f>
        <v>0</v>
      </c>
      <c r="B3044" s="33">
        <f t="shared" ca="1" si="222"/>
        <v>32</v>
      </c>
      <c r="C3044">
        <f t="shared" si="223"/>
        <v>486</v>
      </c>
      <c r="D3044">
        <f t="shared" ca="1" si="221"/>
        <v>-1.4999999999999999E-2</v>
      </c>
      <c r="E3044">
        <f t="shared" ca="1" si="224"/>
        <v>0</v>
      </c>
      <c r="F3044">
        <f t="shared" ca="1" si="225"/>
        <v>31</v>
      </c>
      <c r="G3044">
        <f t="shared" ca="1" si="226"/>
        <v>32</v>
      </c>
    </row>
    <row r="3045" spans="1:7">
      <c r="A3045" s="54">
        <f>formulas!O1885</f>
        <v>0</v>
      </c>
      <c r="B3045" s="33">
        <f t="shared" ca="1" si="222"/>
        <v>32</v>
      </c>
      <c r="C3045">
        <f t="shared" si="223"/>
        <v>486</v>
      </c>
      <c r="D3045">
        <f t="shared" ca="1" si="221"/>
        <v>-1.4999999999999999E-2</v>
      </c>
      <c r="E3045">
        <f t="shared" ca="1" si="224"/>
        <v>0</v>
      </c>
      <c r="F3045">
        <f t="shared" ca="1" si="225"/>
        <v>31</v>
      </c>
      <c r="G3045">
        <f t="shared" ca="1" si="226"/>
        <v>32</v>
      </c>
    </row>
    <row r="3046" spans="1:7">
      <c r="A3046" s="54">
        <f>formulas!O1886</f>
        <v>0</v>
      </c>
      <c r="B3046" s="33">
        <f t="shared" ca="1" si="222"/>
        <v>32</v>
      </c>
      <c r="C3046">
        <f t="shared" si="223"/>
        <v>486</v>
      </c>
      <c r="D3046">
        <f t="shared" ca="1" si="221"/>
        <v>-1.4999999999999999E-2</v>
      </c>
      <c r="E3046">
        <f t="shared" ca="1" si="224"/>
        <v>0</v>
      </c>
      <c r="F3046">
        <f t="shared" ca="1" si="225"/>
        <v>31</v>
      </c>
      <c r="G3046">
        <f t="shared" ca="1" si="226"/>
        <v>32</v>
      </c>
    </row>
    <row r="3047" spans="1:7">
      <c r="A3047" s="54">
        <f>formulas!O1887</f>
        <v>0</v>
      </c>
      <c r="B3047" s="33">
        <f t="shared" ca="1" si="222"/>
        <v>32</v>
      </c>
      <c r="C3047">
        <f t="shared" si="223"/>
        <v>486</v>
      </c>
      <c r="D3047">
        <f t="shared" ca="1" si="221"/>
        <v>-1.4999999999999999E-2</v>
      </c>
      <c r="E3047">
        <f t="shared" ca="1" si="224"/>
        <v>0</v>
      </c>
      <c r="F3047">
        <f t="shared" ca="1" si="225"/>
        <v>31</v>
      </c>
      <c r="G3047">
        <f t="shared" ca="1" si="226"/>
        <v>32</v>
      </c>
    </row>
    <row r="3048" spans="1:7">
      <c r="A3048" s="54">
        <f>formulas!O1888</f>
        <v>0</v>
      </c>
      <c r="B3048" s="33">
        <f t="shared" ca="1" si="222"/>
        <v>32</v>
      </c>
      <c r="C3048">
        <f t="shared" si="223"/>
        <v>486</v>
      </c>
      <c r="D3048">
        <f t="shared" ca="1" si="221"/>
        <v>-1.4999999999999999E-2</v>
      </c>
      <c r="E3048">
        <f t="shared" ca="1" si="224"/>
        <v>0</v>
      </c>
      <c r="F3048">
        <f t="shared" ca="1" si="225"/>
        <v>31</v>
      </c>
      <c r="G3048">
        <f t="shared" ca="1" si="226"/>
        <v>32</v>
      </c>
    </row>
    <row r="3049" spans="1:7">
      <c r="A3049" s="54">
        <f>formulas!O1889</f>
        <v>0</v>
      </c>
      <c r="B3049" s="33">
        <f t="shared" ca="1" si="222"/>
        <v>32</v>
      </c>
      <c r="C3049">
        <f t="shared" si="223"/>
        <v>486</v>
      </c>
      <c r="D3049">
        <f t="shared" ca="1" si="221"/>
        <v>-1.4999999999999999E-2</v>
      </c>
      <c r="E3049">
        <f t="shared" ca="1" si="224"/>
        <v>0</v>
      </c>
      <c r="F3049">
        <f t="shared" ca="1" si="225"/>
        <v>31</v>
      </c>
      <c r="G3049">
        <f t="shared" ca="1" si="226"/>
        <v>32</v>
      </c>
    </row>
    <row r="3050" spans="1:7">
      <c r="A3050" s="54">
        <f>formulas!O1890</f>
        <v>0</v>
      </c>
      <c r="B3050" s="33">
        <f t="shared" ca="1" si="222"/>
        <v>32</v>
      </c>
      <c r="C3050">
        <f t="shared" si="223"/>
        <v>486</v>
      </c>
      <c r="D3050">
        <f t="shared" ca="1" si="221"/>
        <v>-1.4999999999999999E-2</v>
      </c>
      <c r="E3050">
        <f t="shared" ca="1" si="224"/>
        <v>0</v>
      </c>
      <c r="F3050">
        <f t="shared" ca="1" si="225"/>
        <v>31</v>
      </c>
      <c r="G3050">
        <f t="shared" ca="1" si="226"/>
        <v>32</v>
      </c>
    </row>
    <row r="3051" spans="1:7">
      <c r="A3051" s="54">
        <f>formulas!O1891</f>
        <v>0</v>
      </c>
      <c r="B3051" s="33">
        <f t="shared" ca="1" si="222"/>
        <v>32</v>
      </c>
      <c r="C3051">
        <f t="shared" si="223"/>
        <v>486</v>
      </c>
      <c r="D3051">
        <f t="shared" ca="1" si="221"/>
        <v>-1.4999999999999999E-2</v>
      </c>
      <c r="E3051">
        <f t="shared" ca="1" si="224"/>
        <v>0</v>
      </c>
      <c r="F3051">
        <f t="shared" ca="1" si="225"/>
        <v>31</v>
      </c>
      <c r="G3051">
        <f t="shared" ca="1" si="226"/>
        <v>32</v>
      </c>
    </row>
    <row r="3052" spans="1:7">
      <c r="A3052" s="54">
        <f>formulas!O1892</f>
        <v>0</v>
      </c>
      <c r="B3052" s="33">
        <f t="shared" ca="1" si="222"/>
        <v>32</v>
      </c>
      <c r="C3052">
        <f t="shared" si="223"/>
        <v>486</v>
      </c>
      <c r="D3052">
        <f t="shared" ca="1" si="221"/>
        <v>-1.4999999999999999E-2</v>
      </c>
      <c r="E3052">
        <f t="shared" ca="1" si="224"/>
        <v>0</v>
      </c>
      <c r="F3052">
        <f t="shared" ca="1" si="225"/>
        <v>31</v>
      </c>
      <c r="G3052">
        <f t="shared" ca="1" si="226"/>
        <v>32</v>
      </c>
    </row>
    <row r="3053" spans="1:7">
      <c r="A3053" s="54">
        <f>formulas!O1893</f>
        <v>0</v>
      </c>
      <c r="B3053" s="33">
        <f t="shared" ca="1" si="222"/>
        <v>32</v>
      </c>
      <c r="C3053">
        <f t="shared" si="223"/>
        <v>486</v>
      </c>
      <c r="D3053">
        <f t="shared" ca="1" si="221"/>
        <v>-1.4999999999999999E-2</v>
      </c>
      <c r="E3053">
        <f t="shared" ca="1" si="224"/>
        <v>0</v>
      </c>
      <c r="F3053">
        <f t="shared" ca="1" si="225"/>
        <v>31</v>
      </c>
      <c r="G3053">
        <f t="shared" ca="1" si="226"/>
        <v>32</v>
      </c>
    </row>
    <row r="3054" spans="1:7">
      <c r="A3054" s="54">
        <f>formulas!O1894</f>
        <v>0</v>
      </c>
      <c r="B3054" s="33">
        <f t="shared" ca="1" si="222"/>
        <v>32</v>
      </c>
      <c r="C3054">
        <f t="shared" si="223"/>
        <v>486</v>
      </c>
      <c r="D3054">
        <f t="shared" ca="1" si="221"/>
        <v>-1.4999999999999999E-2</v>
      </c>
      <c r="E3054">
        <f t="shared" ca="1" si="224"/>
        <v>0</v>
      </c>
      <c r="F3054">
        <f t="shared" ca="1" si="225"/>
        <v>31</v>
      </c>
      <c r="G3054">
        <f t="shared" ca="1" si="226"/>
        <v>32</v>
      </c>
    </row>
    <row r="3055" spans="1:7">
      <c r="A3055" s="54">
        <f>formulas!O1895</f>
        <v>0</v>
      </c>
      <c r="B3055" s="33">
        <f t="shared" ca="1" si="222"/>
        <v>32</v>
      </c>
      <c r="C3055">
        <f t="shared" si="223"/>
        <v>486</v>
      </c>
      <c r="D3055">
        <f t="shared" ca="1" si="221"/>
        <v>-1.4999999999999999E-2</v>
      </c>
      <c r="E3055">
        <f t="shared" ca="1" si="224"/>
        <v>0</v>
      </c>
      <c r="F3055">
        <f t="shared" ca="1" si="225"/>
        <v>31</v>
      </c>
      <c r="G3055">
        <f t="shared" ca="1" si="226"/>
        <v>32</v>
      </c>
    </row>
    <row r="3056" spans="1:7">
      <c r="A3056" s="54">
        <f>formulas!O1896</f>
        <v>0</v>
      </c>
      <c r="B3056" s="33">
        <f t="shared" ca="1" si="222"/>
        <v>32</v>
      </c>
      <c r="C3056">
        <f t="shared" si="223"/>
        <v>486</v>
      </c>
      <c r="D3056">
        <f t="shared" ca="1" si="221"/>
        <v>-1.4999999999999999E-2</v>
      </c>
      <c r="E3056">
        <f t="shared" ca="1" si="224"/>
        <v>0</v>
      </c>
      <c r="F3056">
        <f t="shared" ca="1" si="225"/>
        <v>31</v>
      </c>
      <c r="G3056">
        <f t="shared" ca="1" si="226"/>
        <v>32</v>
      </c>
    </row>
    <row r="3057" spans="1:7">
      <c r="A3057" s="54">
        <f>formulas!O1897</f>
        <v>0</v>
      </c>
      <c r="B3057" s="33">
        <f t="shared" ca="1" si="222"/>
        <v>32</v>
      </c>
      <c r="C3057">
        <f t="shared" si="223"/>
        <v>486</v>
      </c>
      <c r="D3057">
        <f t="shared" ref="D3057:D3120" ca="1" si="227">INDIRECT(ADDRESS(C3057+1,14))</f>
        <v>-1.4999999999999999E-2</v>
      </c>
      <c r="E3057">
        <f t="shared" ca="1" si="224"/>
        <v>0</v>
      </c>
      <c r="F3057">
        <f t="shared" ca="1" si="225"/>
        <v>31</v>
      </c>
      <c r="G3057">
        <f t="shared" ca="1" si="226"/>
        <v>32</v>
      </c>
    </row>
    <row r="3058" spans="1:7">
      <c r="A3058" s="54">
        <f>formulas!O1898</f>
        <v>0</v>
      </c>
      <c r="B3058" s="33">
        <f t="shared" ca="1" si="222"/>
        <v>32</v>
      </c>
      <c r="C3058">
        <f t="shared" si="223"/>
        <v>486</v>
      </c>
      <c r="D3058">
        <f t="shared" ca="1" si="227"/>
        <v>-1.4999999999999999E-2</v>
      </c>
      <c r="E3058">
        <f t="shared" ca="1" si="224"/>
        <v>0</v>
      </c>
      <c r="F3058">
        <f t="shared" ca="1" si="225"/>
        <v>31</v>
      </c>
      <c r="G3058">
        <f t="shared" ca="1" si="226"/>
        <v>32</v>
      </c>
    </row>
    <row r="3059" spans="1:7">
      <c r="A3059" s="54">
        <f>formulas!O1899</f>
        <v>0</v>
      </c>
      <c r="B3059" s="33">
        <f t="shared" ca="1" si="222"/>
        <v>32</v>
      </c>
      <c r="C3059">
        <f t="shared" si="223"/>
        <v>486</v>
      </c>
      <c r="D3059">
        <f t="shared" ca="1" si="227"/>
        <v>-1.4999999999999999E-2</v>
      </c>
      <c r="E3059">
        <f t="shared" ca="1" si="224"/>
        <v>0</v>
      </c>
      <c r="F3059">
        <f t="shared" ca="1" si="225"/>
        <v>31</v>
      </c>
      <c r="G3059">
        <f t="shared" ca="1" si="226"/>
        <v>32</v>
      </c>
    </row>
    <row r="3060" spans="1:7">
      <c r="A3060" s="54">
        <f>formulas!O1900</f>
        <v>0</v>
      </c>
      <c r="B3060" s="33">
        <f t="shared" ca="1" si="222"/>
        <v>32</v>
      </c>
      <c r="C3060">
        <f t="shared" si="223"/>
        <v>486</v>
      </c>
      <c r="D3060">
        <f t="shared" ca="1" si="227"/>
        <v>-1.4999999999999999E-2</v>
      </c>
      <c r="E3060">
        <f t="shared" ca="1" si="224"/>
        <v>0</v>
      </c>
      <c r="F3060">
        <f t="shared" ca="1" si="225"/>
        <v>31</v>
      </c>
      <c r="G3060">
        <f t="shared" ca="1" si="226"/>
        <v>32</v>
      </c>
    </row>
    <row r="3061" spans="1:7">
      <c r="A3061" s="54">
        <f>formulas!O1901</f>
        <v>0</v>
      </c>
      <c r="B3061" s="33">
        <f t="shared" ca="1" si="222"/>
        <v>32</v>
      </c>
      <c r="C3061">
        <f t="shared" si="223"/>
        <v>486</v>
      </c>
      <c r="D3061">
        <f t="shared" ca="1" si="227"/>
        <v>-1.4999999999999999E-2</v>
      </c>
      <c r="E3061">
        <f t="shared" ca="1" si="224"/>
        <v>0</v>
      </c>
      <c r="F3061">
        <f t="shared" ca="1" si="225"/>
        <v>31</v>
      </c>
      <c r="G3061">
        <f t="shared" ca="1" si="226"/>
        <v>32</v>
      </c>
    </row>
    <row r="3062" spans="1:7">
      <c r="A3062" s="54">
        <f>formulas!O1902</f>
        <v>0</v>
      </c>
      <c r="B3062" s="33">
        <f t="shared" ca="1" si="222"/>
        <v>32</v>
      </c>
      <c r="C3062">
        <f t="shared" si="223"/>
        <v>486</v>
      </c>
      <c r="D3062">
        <f t="shared" ca="1" si="227"/>
        <v>-1.4999999999999999E-2</v>
      </c>
      <c r="E3062">
        <f t="shared" ca="1" si="224"/>
        <v>0</v>
      </c>
      <c r="F3062">
        <f t="shared" ca="1" si="225"/>
        <v>31</v>
      </c>
      <c r="G3062">
        <f t="shared" ca="1" si="226"/>
        <v>32</v>
      </c>
    </row>
    <row r="3063" spans="1:7">
      <c r="A3063" s="54">
        <f>formulas!O1903</f>
        <v>0</v>
      </c>
      <c r="B3063" s="33">
        <f t="shared" ca="1" si="222"/>
        <v>32</v>
      </c>
      <c r="C3063">
        <f t="shared" si="223"/>
        <v>486</v>
      </c>
      <c r="D3063">
        <f t="shared" ca="1" si="227"/>
        <v>-1.4999999999999999E-2</v>
      </c>
      <c r="E3063">
        <f t="shared" ca="1" si="224"/>
        <v>0</v>
      </c>
      <c r="F3063">
        <f t="shared" ca="1" si="225"/>
        <v>31</v>
      </c>
      <c r="G3063">
        <f t="shared" ca="1" si="226"/>
        <v>32</v>
      </c>
    </row>
    <row r="3064" spans="1:7">
      <c r="A3064" s="54">
        <f>formulas!O1904</f>
        <v>0</v>
      </c>
      <c r="B3064" s="33">
        <f t="shared" ca="1" si="222"/>
        <v>32</v>
      </c>
      <c r="C3064">
        <f t="shared" si="223"/>
        <v>486</v>
      </c>
      <c r="D3064">
        <f t="shared" ca="1" si="227"/>
        <v>-1.4999999999999999E-2</v>
      </c>
      <c r="E3064">
        <f t="shared" ca="1" si="224"/>
        <v>0</v>
      </c>
      <c r="F3064">
        <f t="shared" ca="1" si="225"/>
        <v>31</v>
      </c>
      <c r="G3064">
        <f t="shared" ca="1" si="226"/>
        <v>32</v>
      </c>
    </row>
    <row r="3065" spans="1:7">
      <c r="A3065" s="54">
        <f>formulas!O1905</f>
        <v>0</v>
      </c>
      <c r="B3065" s="33">
        <f t="shared" ca="1" si="222"/>
        <v>32</v>
      </c>
      <c r="C3065">
        <f t="shared" si="223"/>
        <v>486</v>
      </c>
      <c r="D3065">
        <f t="shared" ca="1" si="227"/>
        <v>-1.4999999999999999E-2</v>
      </c>
      <c r="E3065">
        <f t="shared" ca="1" si="224"/>
        <v>0</v>
      </c>
      <c r="F3065">
        <f t="shared" ca="1" si="225"/>
        <v>31</v>
      </c>
      <c r="G3065">
        <f t="shared" ca="1" si="226"/>
        <v>32</v>
      </c>
    </row>
    <row r="3066" spans="1:7">
      <c r="A3066" s="54">
        <f>formulas!O1906</f>
        <v>0</v>
      </c>
      <c r="B3066" s="33">
        <f t="shared" ca="1" si="222"/>
        <v>32</v>
      </c>
      <c r="C3066">
        <f t="shared" si="223"/>
        <v>486</v>
      </c>
      <c r="D3066">
        <f t="shared" ca="1" si="227"/>
        <v>-1.4999999999999999E-2</v>
      </c>
      <c r="E3066">
        <f t="shared" ca="1" si="224"/>
        <v>0</v>
      </c>
      <c r="F3066">
        <f t="shared" ca="1" si="225"/>
        <v>31</v>
      </c>
      <c r="G3066">
        <f t="shared" ca="1" si="226"/>
        <v>32</v>
      </c>
    </row>
    <row r="3067" spans="1:7">
      <c r="A3067" s="54">
        <f>formulas!O1907</f>
        <v>0</v>
      </c>
      <c r="B3067" s="33">
        <f t="shared" ca="1" si="222"/>
        <v>32</v>
      </c>
      <c r="C3067">
        <f t="shared" si="223"/>
        <v>486</v>
      </c>
      <c r="D3067">
        <f t="shared" ca="1" si="227"/>
        <v>-1.4999999999999999E-2</v>
      </c>
      <c r="E3067">
        <f t="shared" ca="1" si="224"/>
        <v>0</v>
      </c>
      <c r="F3067">
        <f t="shared" ca="1" si="225"/>
        <v>31</v>
      </c>
      <c r="G3067">
        <f t="shared" ca="1" si="226"/>
        <v>32</v>
      </c>
    </row>
    <row r="3068" spans="1:7">
      <c r="A3068" s="54">
        <f>formulas!O1908</f>
        <v>0</v>
      </c>
      <c r="B3068" s="33">
        <f t="shared" ca="1" si="222"/>
        <v>32</v>
      </c>
      <c r="C3068">
        <f t="shared" si="223"/>
        <v>486</v>
      </c>
      <c r="D3068">
        <f t="shared" ca="1" si="227"/>
        <v>-1.4999999999999999E-2</v>
      </c>
      <c r="E3068">
        <f t="shared" ca="1" si="224"/>
        <v>0</v>
      </c>
      <c r="F3068">
        <f t="shared" ca="1" si="225"/>
        <v>31</v>
      </c>
      <c r="G3068">
        <f t="shared" ca="1" si="226"/>
        <v>32</v>
      </c>
    </row>
    <row r="3069" spans="1:7">
      <c r="A3069" s="54">
        <f>formulas!O1909</f>
        <v>0</v>
      </c>
      <c r="B3069" s="33">
        <f t="shared" ca="1" si="222"/>
        <v>32</v>
      </c>
      <c r="C3069">
        <f t="shared" si="223"/>
        <v>486</v>
      </c>
      <c r="D3069">
        <f t="shared" ca="1" si="227"/>
        <v>-1.4999999999999999E-2</v>
      </c>
      <c r="E3069">
        <f t="shared" ca="1" si="224"/>
        <v>0</v>
      </c>
      <c r="F3069">
        <f t="shared" ca="1" si="225"/>
        <v>31</v>
      </c>
      <c r="G3069">
        <f t="shared" ca="1" si="226"/>
        <v>32</v>
      </c>
    </row>
    <row r="3070" spans="1:7">
      <c r="A3070" s="54">
        <f>formulas!O1910</f>
        <v>0</v>
      </c>
      <c r="B3070" s="33">
        <f t="shared" ca="1" si="222"/>
        <v>32</v>
      </c>
      <c r="C3070">
        <f t="shared" si="223"/>
        <v>486</v>
      </c>
      <c r="D3070">
        <f t="shared" ca="1" si="227"/>
        <v>-1.4999999999999999E-2</v>
      </c>
      <c r="E3070">
        <f t="shared" ca="1" si="224"/>
        <v>0</v>
      </c>
      <c r="F3070">
        <f t="shared" ca="1" si="225"/>
        <v>31</v>
      </c>
      <c r="G3070">
        <f t="shared" ca="1" si="226"/>
        <v>32</v>
      </c>
    </row>
    <row r="3071" spans="1:7">
      <c r="A3071" s="54">
        <f>formulas!O1911</f>
        <v>0</v>
      </c>
      <c r="B3071" s="33">
        <f t="shared" ca="1" si="222"/>
        <v>32</v>
      </c>
      <c r="C3071">
        <f t="shared" si="223"/>
        <v>486</v>
      </c>
      <c r="D3071">
        <f t="shared" ca="1" si="227"/>
        <v>-1.4999999999999999E-2</v>
      </c>
      <c r="E3071">
        <f t="shared" ca="1" si="224"/>
        <v>0</v>
      </c>
      <c r="F3071">
        <f t="shared" ca="1" si="225"/>
        <v>31</v>
      </c>
      <c r="G3071">
        <f t="shared" ca="1" si="226"/>
        <v>32</v>
      </c>
    </row>
    <row r="3072" spans="1:7">
      <c r="A3072" s="54">
        <f>formulas!O1912</f>
        <v>0</v>
      </c>
      <c r="B3072" s="33">
        <f t="shared" ca="1" si="222"/>
        <v>32</v>
      </c>
      <c r="C3072">
        <f t="shared" si="223"/>
        <v>486</v>
      </c>
      <c r="D3072">
        <f t="shared" ca="1" si="227"/>
        <v>-1.4999999999999999E-2</v>
      </c>
      <c r="E3072">
        <f t="shared" ca="1" si="224"/>
        <v>0</v>
      </c>
      <c r="F3072">
        <f t="shared" ca="1" si="225"/>
        <v>31</v>
      </c>
      <c r="G3072">
        <f t="shared" ca="1" si="226"/>
        <v>32</v>
      </c>
    </row>
    <row r="3073" spans="1:7">
      <c r="A3073" s="54">
        <f>formulas!O1913</f>
        <v>0</v>
      </c>
      <c r="B3073" s="33">
        <f t="shared" ca="1" si="222"/>
        <v>32</v>
      </c>
      <c r="C3073">
        <f t="shared" si="223"/>
        <v>486</v>
      </c>
      <c r="D3073">
        <f t="shared" ca="1" si="227"/>
        <v>-1.4999999999999999E-2</v>
      </c>
      <c r="E3073">
        <f t="shared" ca="1" si="224"/>
        <v>0</v>
      </c>
      <c r="F3073">
        <f t="shared" ca="1" si="225"/>
        <v>31</v>
      </c>
      <c r="G3073">
        <f t="shared" ca="1" si="226"/>
        <v>32</v>
      </c>
    </row>
    <row r="3074" spans="1:7">
      <c r="A3074" s="54">
        <f>formulas!O1914</f>
        <v>0</v>
      </c>
      <c r="B3074" s="33">
        <f t="shared" ca="1" si="222"/>
        <v>32</v>
      </c>
      <c r="C3074">
        <f t="shared" si="223"/>
        <v>486</v>
      </c>
      <c r="D3074">
        <f t="shared" ca="1" si="227"/>
        <v>-1.4999999999999999E-2</v>
      </c>
      <c r="E3074">
        <f t="shared" ca="1" si="224"/>
        <v>0</v>
      </c>
      <c r="F3074">
        <f t="shared" ca="1" si="225"/>
        <v>31</v>
      </c>
      <c r="G3074">
        <f t="shared" ca="1" si="226"/>
        <v>32</v>
      </c>
    </row>
    <row r="3075" spans="1:7">
      <c r="A3075" s="54">
        <f>formulas!O1915</f>
        <v>0</v>
      </c>
      <c r="B3075" s="33">
        <f t="shared" ca="1" si="222"/>
        <v>32</v>
      </c>
      <c r="C3075">
        <f t="shared" si="223"/>
        <v>486</v>
      </c>
      <c r="D3075">
        <f t="shared" ca="1" si="227"/>
        <v>-1.4999999999999999E-2</v>
      </c>
      <c r="E3075">
        <f t="shared" ca="1" si="224"/>
        <v>0</v>
      </c>
      <c r="F3075">
        <f t="shared" ca="1" si="225"/>
        <v>31</v>
      </c>
      <c r="G3075">
        <f t="shared" ca="1" si="226"/>
        <v>32</v>
      </c>
    </row>
    <row r="3076" spans="1:7">
      <c r="A3076" s="54">
        <f>formulas!O1916</f>
        <v>0</v>
      </c>
      <c r="B3076" s="33">
        <f t="shared" ca="1" si="222"/>
        <v>32</v>
      </c>
      <c r="C3076">
        <f t="shared" si="223"/>
        <v>486</v>
      </c>
      <c r="D3076">
        <f t="shared" ca="1" si="227"/>
        <v>-1.4999999999999999E-2</v>
      </c>
      <c r="E3076">
        <f t="shared" ca="1" si="224"/>
        <v>0</v>
      </c>
      <c r="F3076">
        <f t="shared" ca="1" si="225"/>
        <v>31</v>
      </c>
      <c r="G3076">
        <f t="shared" ca="1" si="226"/>
        <v>32</v>
      </c>
    </row>
    <row r="3077" spans="1:7">
      <c r="A3077" s="54">
        <f>formulas!O1917</f>
        <v>0</v>
      </c>
      <c r="B3077" s="33">
        <f t="shared" ca="1" si="222"/>
        <v>32</v>
      </c>
      <c r="C3077">
        <f t="shared" si="223"/>
        <v>486</v>
      </c>
      <c r="D3077">
        <f t="shared" ca="1" si="227"/>
        <v>-1.4999999999999999E-2</v>
      </c>
      <c r="E3077">
        <f t="shared" ca="1" si="224"/>
        <v>0</v>
      </c>
      <c r="F3077">
        <f t="shared" ca="1" si="225"/>
        <v>31</v>
      </c>
      <c r="G3077">
        <f t="shared" ca="1" si="226"/>
        <v>32</v>
      </c>
    </row>
    <row r="3078" spans="1:7">
      <c r="A3078" s="54">
        <f>formulas!O1918</f>
        <v>0</v>
      </c>
      <c r="B3078" s="33">
        <f t="shared" ca="1" si="222"/>
        <v>32</v>
      </c>
      <c r="C3078">
        <f t="shared" si="223"/>
        <v>486</v>
      </c>
      <c r="D3078">
        <f t="shared" ca="1" si="227"/>
        <v>-1.4999999999999999E-2</v>
      </c>
      <c r="E3078">
        <f t="shared" ca="1" si="224"/>
        <v>0</v>
      </c>
      <c r="F3078">
        <f t="shared" ca="1" si="225"/>
        <v>31</v>
      </c>
      <c r="G3078">
        <f t="shared" ca="1" si="226"/>
        <v>32</v>
      </c>
    </row>
    <row r="3079" spans="1:7">
      <c r="A3079" s="54">
        <f>formulas!O1919</f>
        <v>0</v>
      </c>
      <c r="B3079" s="33">
        <f t="shared" ca="1" si="222"/>
        <v>32</v>
      </c>
      <c r="C3079">
        <f t="shared" si="223"/>
        <v>486</v>
      </c>
      <c r="D3079">
        <f t="shared" ca="1" si="227"/>
        <v>-1.4999999999999999E-2</v>
      </c>
      <c r="E3079">
        <f t="shared" ca="1" si="224"/>
        <v>0</v>
      </c>
      <c r="F3079">
        <f t="shared" ca="1" si="225"/>
        <v>31</v>
      </c>
      <c r="G3079">
        <f t="shared" ca="1" si="226"/>
        <v>32</v>
      </c>
    </row>
    <row r="3080" spans="1:7">
      <c r="A3080" s="54">
        <f>formulas!O1920</f>
        <v>0</v>
      </c>
      <c r="B3080" s="33">
        <f t="shared" ca="1" si="222"/>
        <v>32</v>
      </c>
      <c r="C3080">
        <f t="shared" si="223"/>
        <v>486</v>
      </c>
      <c r="D3080">
        <f t="shared" ca="1" si="227"/>
        <v>-1.4999999999999999E-2</v>
      </c>
      <c r="E3080">
        <f t="shared" ca="1" si="224"/>
        <v>0</v>
      </c>
      <c r="F3080">
        <f t="shared" ca="1" si="225"/>
        <v>31</v>
      </c>
      <c r="G3080">
        <f t="shared" ca="1" si="226"/>
        <v>32</v>
      </c>
    </row>
    <row r="3081" spans="1:7">
      <c r="A3081" s="54">
        <f>formulas!O1921</f>
        <v>0</v>
      </c>
      <c r="B3081" s="33">
        <f t="shared" ca="1" si="222"/>
        <v>32</v>
      </c>
      <c r="C3081">
        <f t="shared" si="223"/>
        <v>486</v>
      </c>
      <c r="D3081">
        <f t="shared" ca="1" si="227"/>
        <v>-1.4999999999999999E-2</v>
      </c>
      <c r="E3081">
        <f t="shared" ca="1" si="224"/>
        <v>0</v>
      </c>
      <c r="F3081">
        <f t="shared" ca="1" si="225"/>
        <v>31</v>
      </c>
      <c r="G3081">
        <f t="shared" ca="1" si="226"/>
        <v>32</v>
      </c>
    </row>
    <row r="3082" spans="1:7">
      <c r="A3082" s="54">
        <f>formulas!O1922</f>
        <v>0</v>
      </c>
      <c r="B3082" s="33">
        <f t="shared" ca="1" si="222"/>
        <v>32</v>
      </c>
      <c r="C3082">
        <f t="shared" si="223"/>
        <v>486</v>
      </c>
      <c r="D3082">
        <f t="shared" ca="1" si="227"/>
        <v>-1.4999999999999999E-2</v>
      </c>
      <c r="E3082">
        <f t="shared" ca="1" si="224"/>
        <v>0</v>
      </c>
      <c r="F3082">
        <f t="shared" ca="1" si="225"/>
        <v>31</v>
      </c>
      <c r="G3082">
        <f t="shared" ca="1" si="226"/>
        <v>32</v>
      </c>
    </row>
    <row r="3083" spans="1:7">
      <c r="A3083" s="54">
        <f>formulas!O1923</f>
        <v>0</v>
      </c>
      <c r="B3083" s="33">
        <f t="shared" ca="1" si="222"/>
        <v>32</v>
      </c>
      <c r="C3083">
        <f t="shared" si="223"/>
        <v>486</v>
      </c>
      <c r="D3083">
        <f t="shared" ca="1" si="227"/>
        <v>-1.4999999999999999E-2</v>
      </c>
      <c r="E3083">
        <f t="shared" ca="1" si="224"/>
        <v>0</v>
      </c>
      <c r="F3083">
        <f t="shared" ca="1" si="225"/>
        <v>31</v>
      </c>
      <c r="G3083">
        <f t="shared" ca="1" si="226"/>
        <v>32</v>
      </c>
    </row>
    <row r="3084" spans="1:7">
      <c r="A3084" s="54">
        <f>formulas!O1924</f>
        <v>0</v>
      </c>
      <c r="B3084" s="33">
        <f t="shared" ca="1" si="222"/>
        <v>32</v>
      </c>
      <c r="C3084">
        <f t="shared" si="223"/>
        <v>486</v>
      </c>
      <c r="D3084">
        <f t="shared" ca="1" si="227"/>
        <v>-1.4999999999999999E-2</v>
      </c>
      <c r="E3084">
        <f t="shared" ca="1" si="224"/>
        <v>0</v>
      </c>
      <c r="F3084">
        <f t="shared" ca="1" si="225"/>
        <v>31</v>
      </c>
      <c r="G3084">
        <f t="shared" ca="1" si="226"/>
        <v>32</v>
      </c>
    </row>
    <row r="3085" spans="1:7">
      <c r="A3085" s="54">
        <f>formulas!O1925</f>
        <v>0</v>
      </c>
      <c r="B3085" s="33">
        <f t="shared" ca="1" si="222"/>
        <v>32</v>
      </c>
      <c r="C3085">
        <f t="shared" si="223"/>
        <v>486</v>
      </c>
      <c r="D3085">
        <f t="shared" ca="1" si="227"/>
        <v>-1.4999999999999999E-2</v>
      </c>
      <c r="E3085">
        <f t="shared" ca="1" si="224"/>
        <v>0</v>
      </c>
      <c r="F3085">
        <f t="shared" ca="1" si="225"/>
        <v>31</v>
      </c>
      <c r="G3085">
        <f t="shared" ca="1" si="226"/>
        <v>32</v>
      </c>
    </row>
    <row r="3086" spans="1:7">
      <c r="A3086" s="54">
        <f>formulas!O1926</f>
        <v>0</v>
      </c>
      <c r="B3086" s="33">
        <f t="shared" ca="1" si="222"/>
        <v>32</v>
      </c>
      <c r="C3086">
        <f t="shared" si="223"/>
        <v>486</v>
      </c>
      <c r="D3086">
        <f t="shared" ca="1" si="227"/>
        <v>-1.4999999999999999E-2</v>
      </c>
      <c r="E3086">
        <f t="shared" ca="1" si="224"/>
        <v>0</v>
      </c>
      <c r="F3086">
        <f t="shared" ca="1" si="225"/>
        <v>31</v>
      </c>
      <c r="G3086">
        <f t="shared" ca="1" si="226"/>
        <v>32</v>
      </c>
    </row>
    <row r="3087" spans="1:7">
      <c r="A3087" s="54">
        <f>formulas!O1927</f>
        <v>0</v>
      </c>
      <c r="B3087" s="33">
        <f t="shared" ca="1" si="222"/>
        <v>32</v>
      </c>
      <c r="C3087">
        <f t="shared" si="223"/>
        <v>486</v>
      </c>
      <c r="D3087">
        <f t="shared" ca="1" si="227"/>
        <v>-1.4999999999999999E-2</v>
      </c>
      <c r="E3087">
        <f t="shared" ca="1" si="224"/>
        <v>0</v>
      </c>
      <c r="F3087">
        <f t="shared" ca="1" si="225"/>
        <v>31</v>
      </c>
      <c r="G3087">
        <f t="shared" ca="1" si="226"/>
        <v>32</v>
      </c>
    </row>
    <row r="3088" spans="1:7">
      <c r="A3088" s="54">
        <f>formulas!O1928</f>
        <v>0</v>
      </c>
      <c r="B3088" s="33">
        <f t="shared" ca="1" si="222"/>
        <v>32</v>
      </c>
      <c r="C3088">
        <f t="shared" si="223"/>
        <v>486</v>
      </c>
      <c r="D3088">
        <f t="shared" ca="1" si="227"/>
        <v>-1.4999999999999999E-2</v>
      </c>
      <c r="E3088">
        <f t="shared" ca="1" si="224"/>
        <v>0</v>
      </c>
      <c r="F3088">
        <f t="shared" ca="1" si="225"/>
        <v>31</v>
      </c>
      <c r="G3088">
        <f t="shared" ca="1" si="226"/>
        <v>32</v>
      </c>
    </row>
    <row r="3089" spans="1:7">
      <c r="A3089" s="54">
        <f>formulas!O1929</f>
        <v>0</v>
      </c>
      <c r="B3089" s="33">
        <f t="shared" ca="1" si="222"/>
        <v>32</v>
      </c>
      <c r="C3089">
        <f t="shared" si="223"/>
        <v>486</v>
      </c>
      <c r="D3089">
        <f t="shared" ca="1" si="227"/>
        <v>-1.4999999999999999E-2</v>
      </c>
      <c r="E3089">
        <f t="shared" ca="1" si="224"/>
        <v>0</v>
      </c>
      <c r="F3089">
        <f t="shared" ca="1" si="225"/>
        <v>31</v>
      </c>
      <c r="G3089">
        <f t="shared" ca="1" si="226"/>
        <v>32</v>
      </c>
    </row>
    <row r="3090" spans="1:7">
      <c r="A3090" s="54">
        <f>formulas!O1930</f>
        <v>0</v>
      </c>
      <c r="B3090" s="33">
        <f t="shared" ca="1" si="222"/>
        <v>32</v>
      </c>
      <c r="C3090">
        <f t="shared" si="223"/>
        <v>486</v>
      </c>
      <c r="D3090">
        <f t="shared" ca="1" si="227"/>
        <v>-1.4999999999999999E-2</v>
      </c>
      <c r="E3090">
        <f t="shared" ca="1" si="224"/>
        <v>0</v>
      </c>
      <c r="F3090">
        <f t="shared" ca="1" si="225"/>
        <v>31</v>
      </c>
      <c r="G3090">
        <f t="shared" ca="1" si="226"/>
        <v>32</v>
      </c>
    </row>
    <row r="3091" spans="1:7">
      <c r="A3091" s="54">
        <f>formulas!O1931</f>
        <v>0</v>
      </c>
      <c r="B3091" s="33">
        <f t="shared" ca="1" si="222"/>
        <v>32</v>
      </c>
      <c r="C3091">
        <f t="shared" si="223"/>
        <v>486</v>
      </c>
      <c r="D3091">
        <f t="shared" ca="1" si="227"/>
        <v>-1.4999999999999999E-2</v>
      </c>
      <c r="E3091">
        <f t="shared" ca="1" si="224"/>
        <v>0</v>
      </c>
      <c r="F3091">
        <f t="shared" ca="1" si="225"/>
        <v>31</v>
      </c>
      <c r="G3091">
        <f t="shared" ca="1" si="226"/>
        <v>32</v>
      </c>
    </row>
    <row r="3092" spans="1:7">
      <c r="A3092" s="54">
        <f>formulas!O1932</f>
        <v>0</v>
      </c>
      <c r="B3092" s="33">
        <f t="shared" ca="1" si="222"/>
        <v>32</v>
      </c>
      <c r="C3092">
        <f t="shared" si="223"/>
        <v>486</v>
      </c>
      <c r="D3092">
        <f t="shared" ca="1" si="227"/>
        <v>-1.4999999999999999E-2</v>
      </c>
      <c r="E3092">
        <f t="shared" ca="1" si="224"/>
        <v>0</v>
      </c>
      <c r="F3092">
        <f t="shared" ca="1" si="225"/>
        <v>31</v>
      </c>
      <c r="G3092">
        <f t="shared" ca="1" si="226"/>
        <v>32</v>
      </c>
    </row>
    <row r="3093" spans="1:7">
      <c r="A3093" s="54">
        <f>formulas!O1933</f>
        <v>0</v>
      </c>
      <c r="B3093" s="33">
        <f t="shared" ref="B3093:B3156" ca="1" si="228">(A3093-D3093)/(E3093-D3093)*(G3093-F3093)+F3093</f>
        <v>32</v>
      </c>
      <c r="C3093">
        <f t="shared" ref="C3093:C3156" si="229">COUNTIF($N$2:$N$25400,"&lt;"&amp;A3093)</f>
        <v>486</v>
      </c>
      <c r="D3093">
        <f t="shared" ca="1" si="227"/>
        <v>-1.4999999999999999E-2</v>
      </c>
      <c r="E3093">
        <f t="shared" ref="E3093:E3156" ca="1" si="230">INDIRECT(ADDRESS(C3093+2,14))</f>
        <v>0</v>
      </c>
      <c r="F3093">
        <f t="shared" ref="F3093:F3156" ca="1" si="231">INDIRECT(ADDRESS(C3093+1,13))</f>
        <v>31</v>
      </c>
      <c r="G3093">
        <f t="shared" ref="G3093:G3156" ca="1" si="232">INDIRECT(ADDRESS(C3093+2,13))</f>
        <v>32</v>
      </c>
    </row>
    <row r="3094" spans="1:7">
      <c r="A3094" s="54">
        <f>formulas!O1934</f>
        <v>0</v>
      </c>
      <c r="B3094" s="33">
        <f t="shared" ca="1" si="228"/>
        <v>32</v>
      </c>
      <c r="C3094">
        <f t="shared" si="229"/>
        <v>486</v>
      </c>
      <c r="D3094">
        <f t="shared" ca="1" si="227"/>
        <v>-1.4999999999999999E-2</v>
      </c>
      <c r="E3094">
        <f t="shared" ca="1" si="230"/>
        <v>0</v>
      </c>
      <c r="F3094">
        <f t="shared" ca="1" si="231"/>
        <v>31</v>
      </c>
      <c r="G3094">
        <f t="shared" ca="1" si="232"/>
        <v>32</v>
      </c>
    </row>
    <row r="3095" spans="1:7">
      <c r="A3095" s="54">
        <f>formulas!O1935</f>
        <v>0</v>
      </c>
      <c r="B3095" s="33">
        <f t="shared" ca="1" si="228"/>
        <v>32</v>
      </c>
      <c r="C3095">
        <f t="shared" si="229"/>
        <v>486</v>
      </c>
      <c r="D3095">
        <f t="shared" ca="1" si="227"/>
        <v>-1.4999999999999999E-2</v>
      </c>
      <c r="E3095">
        <f t="shared" ca="1" si="230"/>
        <v>0</v>
      </c>
      <c r="F3095">
        <f t="shared" ca="1" si="231"/>
        <v>31</v>
      </c>
      <c r="G3095">
        <f t="shared" ca="1" si="232"/>
        <v>32</v>
      </c>
    </row>
    <row r="3096" spans="1:7">
      <c r="A3096" s="54">
        <f>formulas!O1936</f>
        <v>0</v>
      </c>
      <c r="B3096" s="33">
        <f t="shared" ca="1" si="228"/>
        <v>32</v>
      </c>
      <c r="C3096">
        <f t="shared" si="229"/>
        <v>486</v>
      </c>
      <c r="D3096">
        <f t="shared" ca="1" si="227"/>
        <v>-1.4999999999999999E-2</v>
      </c>
      <c r="E3096">
        <f t="shared" ca="1" si="230"/>
        <v>0</v>
      </c>
      <c r="F3096">
        <f t="shared" ca="1" si="231"/>
        <v>31</v>
      </c>
      <c r="G3096">
        <f t="shared" ca="1" si="232"/>
        <v>32</v>
      </c>
    </row>
    <row r="3097" spans="1:7">
      <c r="A3097" s="54">
        <f>formulas!O1937</f>
        <v>0</v>
      </c>
      <c r="B3097" s="33">
        <f t="shared" ca="1" si="228"/>
        <v>32</v>
      </c>
      <c r="C3097">
        <f t="shared" si="229"/>
        <v>486</v>
      </c>
      <c r="D3097">
        <f t="shared" ca="1" si="227"/>
        <v>-1.4999999999999999E-2</v>
      </c>
      <c r="E3097">
        <f t="shared" ca="1" si="230"/>
        <v>0</v>
      </c>
      <c r="F3097">
        <f t="shared" ca="1" si="231"/>
        <v>31</v>
      </c>
      <c r="G3097">
        <f t="shared" ca="1" si="232"/>
        <v>32</v>
      </c>
    </row>
    <row r="3098" spans="1:7">
      <c r="A3098" s="54">
        <f>formulas!O1938</f>
        <v>0</v>
      </c>
      <c r="B3098" s="33">
        <f t="shared" ca="1" si="228"/>
        <v>32</v>
      </c>
      <c r="C3098">
        <f t="shared" si="229"/>
        <v>486</v>
      </c>
      <c r="D3098">
        <f t="shared" ca="1" si="227"/>
        <v>-1.4999999999999999E-2</v>
      </c>
      <c r="E3098">
        <f t="shared" ca="1" si="230"/>
        <v>0</v>
      </c>
      <c r="F3098">
        <f t="shared" ca="1" si="231"/>
        <v>31</v>
      </c>
      <c r="G3098">
        <f t="shared" ca="1" si="232"/>
        <v>32</v>
      </c>
    </row>
    <row r="3099" spans="1:7">
      <c r="A3099" s="54">
        <f>formulas!O1939</f>
        <v>0</v>
      </c>
      <c r="B3099" s="33">
        <f t="shared" ca="1" si="228"/>
        <v>32</v>
      </c>
      <c r="C3099">
        <f t="shared" si="229"/>
        <v>486</v>
      </c>
      <c r="D3099">
        <f t="shared" ca="1" si="227"/>
        <v>-1.4999999999999999E-2</v>
      </c>
      <c r="E3099">
        <f t="shared" ca="1" si="230"/>
        <v>0</v>
      </c>
      <c r="F3099">
        <f t="shared" ca="1" si="231"/>
        <v>31</v>
      </c>
      <c r="G3099">
        <f t="shared" ca="1" si="232"/>
        <v>32</v>
      </c>
    </row>
    <row r="3100" spans="1:7">
      <c r="A3100" s="54">
        <f>formulas!O1940</f>
        <v>0</v>
      </c>
      <c r="B3100" s="33">
        <f t="shared" ca="1" si="228"/>
        <v>32</v>
      </c>
      <c r="C3100">
        <f t="shared" si="229"/>
        <v>486</v>
      </c>
      <c r="D3100">
        <f t="shared" ca="1" si="227"/>
        <v>-1.4999999999999999E-2</v>
      </c>
      <c r="E3100">
        <f t="shared" ca="1" si="230"/>
        <v>0</v>
      </c>
      <c r="F3100">
        <f t="shared" ca="1" si="231"/>
        <v>31</v>
      </c>
      <c r="G3100">
        <f t="shared" ca="1" si="232"/>
        <v>32</v>
      </c>
    </row>
    <row r="3101" spans="1:7">
      <c r="A3101" s="54">
        <f>formulas!O1941</f>
        <v>0</v>
      </c>
      <c r="B3101" s="33">
        <f t="shared" ca="1" si="228"/>
        <v>32</v>
      </c>
      <c r="C3101">
        <f t="shared" si="229"/>
        <v>486</v>
      </c>
      <c r="D3101">
        <f t="shared" ca="1" si="227"/>
        <v>-1.4999999999999999E-2</v>
      </c>
      <c r="E3101">
        <f t="shared" ca="1" si="230"/>
        <v>0</v>
      </c>
      <c r="F3101">
        <f t="shared" ca="1" si="231"/>
        <v>31</v>
      </c>
      <c r="G3101">
        <f t="shared" ca="1" si="232"/>
        <v>32</v>
      </c>
    </row>
    <row r="3102" spans="1:7">
      <c r="A3102" s="54">
        <f>formulas!O1942</f>
        <v>0</v>
      </c>
      <c r="B3102" s="33">
        <f t="shared" ca="1" si="228"/>
        <v>32</v>
      </c>
      <c r="C3102">
        <f t="shared" si="229"/>
        <v>486</v>
      </c>
      <c r="D3102">
        <f t="shared" ca="1" si="227"/>
        <v>-1.4999999999999999E-2</v>
      </c>
      <c r="E3102">
        <f t="shared" ca="1" si="230"/>
        <v>0</v>
      </c>
      <c r="F3102">
        <f t="shared" ca="1" si="231"/>
        <v>31</v>
      </c>
      <c r="G3102">
        <f t="shared" ca="1" si="232"/>
        <v>32</v>
      </c>
    </row>
    <row r="3103" spans="1:7">
      <c r="A3103" s="54">
        <f>formulas!O1943</f>
        <v>0</v>
      </c>
      <c r="B3103" s="33">
        <f t="shared" ca="1" si="228"/>
        <v>32</v>
      </c>
      <c r="C3103">
        <f t="shared" si="229"/>
        <v>486</v>
      </c>
      <c r="D3103">
        <f t="shared" ca="1" si="227"/>
        <v>-1.4999999999999999E-2</v>
      </c>
      <c r="E3103">
        <f t="shared" ca="1" si="230"/>
        <v>0</v>
      </c>
      <c r="F3103">
        <f t="shared" ca="1" si="231"/>
        <v>31</v>
      </c>
      <c r="G3103">
        <f t="shared" ca="1" si="232"/>
        <v>32</v>
      </c>
    </row>
    <row r="3104" spans="1:7">
      <c r="A3104" s="54">
        <f>formulas!O1944</f>
        <v>0</v>
      </c>
      <c r="B3104" s="33">
        <f t="shared" ca="1" si="228"/>
        <v>32</v>
      </c>
      <c r="C3104">
        <f t="shared" si="229"/>
        <v>486</v>
      </c>
      <c r="D3104">
        <f t="shared" ca="1" si="227"/>
        <v>-1.4999999999999999E-2</v>
      </c>
      <c r="E3104">
        <f t="shared" ca="1" si="230"/>
        <v>0</v>
      </c>
      <c r="F3104">
        <f t="shared" ca="1" si="231"/>
        <v>31</v>
      </c>
      <c r="G3104">
        <f t="shared" ca="1" si="232"/>
        <v>32</v>
      </c>
    </row>
    <row r="3105" spans="1:7">
      <c r="A3105" s="54">
        <f>formulas!O1945</f>
        <v>0</v>
      </c>
      <c r="B3105" s="33">
        <f t="shared" ca="1" si="228"/>
        <v>32</v>
      </c>
      <c r="C3105">
        <f t="shared" si="229"/>
        <v>486</v>
      </c>
      <c r="D3105">
        <f t="shared" ca="1" si="227"/>
        <v>-1.4999999999999999E-2</v>
      </c>
      <c r="E3105">
        <f t="shared" ca="1" si="230"/>
        <v>0</v>
      </c>
      <c r="F3105">
        <f t="shared" ca="1" si="231"/>
        <v>31</v>
      </c>
      <c r="G3105">
        <f t="shared" ca="1" si="232"/>
        <v>32</v>
      </c>
    </row>
    <row r="3106" spans="1:7">
      <c r="A3106" s="54">
        <f>formulas!O1946</f>
        <v>0</v>
      </c>
      <c r="B3106" s="33">
        <f t="shared" ca="1" si="228"/>
        <v>32</v>
      </c>
      <c r="C3106">
        <f t="shared" si="229"/>
        <v>486</v>
      </c>
      <c r="D3106">
        <f t="shared" ca="1" si="227"/>
        <v>-1.4999999999999999E-2</v>
      </c>
      <c r="E3106">
        <f t="shared" ca="1" si="230"/>
        <v>0</v>
      </c>
      <c r="F3106">
        <f t="shared" ca="1" si="231"/>
        <v>31</v>
      </c>
      <c r="G3106">
        <f t="shared" ca="1" si="232"/>
        <v>32</v>
      </c>
    </row>
    <row r="3107" spans="1:7">
      <c r="A3107" s="54">
        <f>formulas!O1947</f>
        <v>0</v>
      </c>
      <c r="B3107" s="33">
        <f t="shared" ca="1" si="228"/>
        <v>32</v>
      </c>
      <c r="C3107">
        <f t="shared" si="229"/>
        <v>486</v>
      </c>
      <c r="D3107">
        <f t="shared" ca="1" si="227"/>
        <v>-1.4999999999999999E-2</v>
      </c>
      <c r="E3107">
        <f t="shared" ca="1" si="230"/>
        <v>0</v>
      </c>
      <c r="F3107">
        <f t="shared" ca="1" si="231"/>
        <v>31</v>
      </c>
      <c r="G3107">
        <f t="shared" ca="1" si="232"/>
        <v>32</v>
      </c>
    </row>
    <row r="3108" spans="1:7">
      <c r="A3108" s="54">
        <f>formulas!O1948</f>
        <v>0</v>
      </c>
      <c r="B3108" s="33">
        <f t="shared" ca="1" si="228"/>
        <v>32</v>
      </c>
      <c r="C3108">
        <f t="shared" si="229"/>
        <v>486</v>
      </c>
      <c r="D3108">
        <f t="shared" ca="1" si="227"/>
        <v>-1.4999999999999999E-2</v>
      </c>
      <c r="E3108">
        <f t="shared" ca="1" si="230"/>
        <v>0</v>
      </c>
      <c r="F3108">
        <f t="shared" ca="1" si="231"/>
        <v>31</v>
      </c>
      <c r="G3108">
        <f t="shared" ca="1" si="232"/>
        <v>32</v>
      </c>
    </row>
    <row r="3109" spans="1:7">
      <c r="A3109" s="54">
        <f>formulas!O1949</f>
        <v>0</v>
      </c>
      <c r="B3109" s="33">
        <f t="shared" ca="1" si="228"/>
        <v>32</v>
      </c>
      <c r="C3109">
        <f t="shared" si="229"/>
        <v>486</v>
      </c>
      <c r="D3109">
        <f t="shared" ca="1" si="227"/>
        <v>-1.4999999999999999E-2</v>
      </c>
      <c r="E3109">
        <f t="shared" ca="1" si="230"/>
        <v>0</v>
      </c>
      <c r="F3109">
        <f t="shared" ca="1" si="231"/>
        <v>31</v>
      </c>
      <c r="G3109">
        <f t="shared" ca="1" si="232"/>
        <v>32</v>
      </c>
    </row>
    <row r="3110" spans="1:7">
      <c r="A3110" s="54">
        <f>formulas!O1950</f>
        <v>0</v>
      </c>
      <c r="B3110" s="33">
        <f t="shared" ca="1" si="228"/>
        <v>32</v>
      </c>
      <c r="C3110">
        <f t="shared" si="229"/>
        <v>486</v>
      </c>
      <c r="D3110">
        <f t="shared" ca="1" si="227"/>
        <v>-1.4999999999999999E-2</v>
      </c>
      <c r="E3110">
        <f t="shared" ca="1" si="230"/>
        <v>0</v>
      </c>
      <c r="F3110">
        <f t="shared" ca="1" si="231"/>
        <v>31</v>
      </c>
      <c r="G3110">
        <f t="shared" ca="1" si="232"/>
        <v>32</v>
      </c>
    </row>
    <row r="3111" spans="1:7">
      <c r="A3111" s="54">
        <f>formulas!O1951</f>
        <v>0</v>
      </c>
      <c r="B3111" s="33">
        <f t="shared" ca="1" si="228"/>
        <v>32</v>
      </c>
      <c r="C3111">
        <f t="shared" si="229"/>
        <v>486</v>
      </c>
      <c r="D3111">
        <f t="shared" ca="1" si="227"/>
        <v>-1.4999999999999999E-2</v>
      </c>
      <c r="E3111">
        <f t="shared" ca="1" si="230"/>
        <v>0</v>
      </c>
      <c r="F3111">
        <f t="shared" ca="1" si="231"/>
        <v>31</v>
      </c>
      <c r="G3111">
        <f t="shared" ca="1" si="232"/>
        <v>32</v>
      </c>
    </row>
    <row r="3112" spans="1:7">
      <c r="A3112" s="54">
        <f>formulas!O1952</f>
        <v>0</v>
      </c>
      <c r="B3112" s="33">
        <f t="shared" ca="1" si="228"/>
        <v>32</v>
      </c>
      <c r="C3112">
        <f t="shared" si="229"/>
        <v>486</v>
      </c>
      <c r="D3112">
        <f t="shared" ca="1" si="227"/>
        <v>-1.4999999999999999E-2</v>
      </c>
      <c r="E3112">
        <f t="shared" ca="1" si="230"/>
        <v>0</v>
      </c>
      <c r="F3112">
        <f t="shared" ca="1" si="231"/>
        <v>31</v>
      </c>
      <c r="G3112">
        <f t="shared" ca="1" si="232"/>
        <v>32</v>
      </c>
    </row>
    <row r="3113" spans="1:7">
      <c r="A3113" s="54">
        <f>formulas!O1953</f>
        <v>0</v>
      </c>
      <c r="B3113" s="33">
        <f t="shared" ca="1" si="228"/>
        <v>32</v>
      </c>
      <c r="C3113">
        <f t="shared" si="229"/>
        <v>486</v>
      </c>
      <c r="D3113">
        <f t="shared" ca="1" si="227"/>
        <v>-1.4999999999999999E-2</v>
      </c>
      <c r="E3113">
        <f t="shared" ca="1" si="230"/>
        <v>0</v>
      </c>
      <c r="F3113">
        <f t="shared" ca="1" si="231"/>
        <v>31</v>
      </c>
      <c r="G3113">
        <f t="shared" ca="1" si="232"/>
        <v>32</v>
      </c>
    </row>
    <row r="3114" spans="1:7">
      <c r="A3114" s="54">
        <f>formulas!O1954</f>
        <v>0</v>
      </c>
      <c r="B3114" s="33">
        <f t="shared" ca="1" si="228"/>
        <v>32</v>
      </c>
      <c r="C3114">
        <f t="shared" si="229"/>
        <v>486</v>
      </c>
      <c r="D3114">
        <f t="shared" ca="1" si="227"/>
        <v>-1.4999999999999999E-2</v>
      </c>
      <c r="E3114">
        <f t="shared" ca="1" si="230"/>
        <v>0</v>
      </c>
      <c r="F3114">
        <f t="shared" ca="1" si="231"/>
        <v>31</v>
      </c>
      <c r="G3114">
        <f t="shared" ca="1" si="232"/>
        <v>32</v>
      </c>
    </row>
    <row r="3115" spans="1:7">
      <c r="A3115" s="54">
        <f>formulas!O1955</f>
        <v>0</v>
      </c>
      <c r="B3115" s="33">
        <f t="shared" ca="1" si="228"/>
        <v>32</v>
      </c>
      <c r="C3115">
        <f t="shared" si="229"/>
        <v>486</v>
      </c>
      <c r="D3115">
        <f t="shared" ca="1" si="227"/>
        <v>-1.4999999999999999E-2</v>
      </c>
      <c r="E3115">
        <f t="shared" ca="1" si="230"/>
        <v>0</v>
      </c>
      <c r="F3115">
        <f t="shared" ca="1" si="231"/>
        <v>31</v>
      </c>
      <c r="G3115">
        <f t="shared" ca="1" si="232"/>
        <v>32</v>
      </c>
    </row>
    <row r="3116" spans="1:7">
      <c r="A3116" s="54">
        <f>formulas!O1956</f>
        <v>0</v>
      </c>
      <c r="B3116" s="33">
        <f t="shared" ca="1" si="228"/>
        <v>32</v>
      </c>
      <c r="C3116">
        <f t="shared" si="229"/>
        <v>486</v>
      </c>
      <c r="D3116">
        <f t="shared" ca="1" si="227"/>
        <v>-1.4999999999999999E-2</v>
      </c>
      <c r="E3116">
        <f t="shared" ca="1" si="230"/>
        <v>0</v>
      </c>
      <c r="F3116">
        <f t="shared" ca="1" si="231"/>
        <v>31</v>
      </c>
      <c r="G3116">
        <f t="shared" ca="1" si="232"/>
        <v>32</v>
      </c>
    </row>
    <row r="3117" spans="1:7">
      <c r="A3117" s="54">
        <f>formulas!O1957</f>
        <v>0</v>
      </c>
      <c r="B3117" s="33">
        <f t="shared" ca="1" si="228"/>
        <v>32</v>
      </c>
      <c r="C3117">
        <f t="shared" si="229"/>
        <v>486</v>
      </c>
      <c r="D3117">
        <f t="shared" ca="1" si="227"/>
        <v>-1.4999999999999999E-2</v>
      </c>
      <c r="E3117">
        <f t="shared" ca="1" si="230"/>
        <v>0</v>
      </c>
      <c r="F3117">
        <f t="shared" ca="1" si="231"/>
        <v>31</v>
      </c>
      <c r="G3117">
        <f t="shared" ca="1" si="232"/>
        <v>32</v>
      </c>
    </row>
    <row r="3118" spans="1:7">
      <c r="A3118" s="54">
        <f>formulas!O1958</f>
        <v>0</v>
      </c>
      <c r="B3118" s="33">
        <f t="shared" ca="1" si="228"/>
        <v>32</v>
      </c>
      <c r="C3118">
        <f t="shared" si="229"/>
        <v>486</v>
      </c>
      <c r="D3118">
        <f t="shared" ca="1" si="227"/>
        <v>-1.4999999999999999E-2</v>
      </c>
      <c r="E3118">
        <f t="shared" ca="1" si="230"/>
        <v>0</v>
      </c>
      <c r="F3118">
        <f t="shared" ca="1" si="231"/>
        <v>31</v>
      </c>
      <c r="G3118">
        <f t="shared" ca="1" si="232"/>
        <v>32</v>
      </c>
    </row>
    <row r="3119" spans="1:7">
      <c r="A3119" s="54">
        <f>formulas!O1959</f>
        <v>0</v>
      </c>
      <c r="B3119" s="33">
        <f t="shared" ca="1" si="228"/>
        <v>32</v>
      </c>
      <c r="C3119">
        <f t="shared" si="229"/>
        <v>486</v>
      </c>
      <c r="D3119">
        <f t="shared" ca="1" si="227"/>
        <v>-1.4999999999999999E-2</v>
      </c>
      <c r="E3119">
        <f t="shared" ca="1" si="230"/>
        <v>0</v>
      </c>
      <c r="F3119">
        <f t="shared" ca="1" si="231"/>
        <v>31</v>
      </c>
      <c r="G3119">
        <f t="shared" ca="1" si="232"/>
        <v>32</v>
      </c>
    </row>
    <row r="3120" spans="1:7">
      <c r="A3120" s="54">
        <f>formulas!O1960</f>
        <v>0</v>
      </c>
      <c r="B3120" s="33">
        <f t="shared" ca="1" si="228"/>
        <v>32</v>
      </c>
      <c r="C3120">
        <f t="shared" si="229"/>
        <v>486</v>
      </c>
      <c r="D3120">
        <f t="shared" ca="1" si="227"/>
        <v>-1.4999999999999999E-2</v>
      </c>
      <c r="E3120">
        <f t="shared" ca="1" si="230"/>
        <v>0</v>
      </c>
      <c r="F3120">
        <f t="shared" ca="1" si="231"/>
        <v>31</v>
      </c>
      <c r="G3120">
        <f t="shared" ca="1" si="232"/>
        <v>32</v>
      </c>
    </row>
    <row r="3121" spans="1:7">
      <c r="A3121" s="54">
        <f>formulas!O1961</f>
        <v>0</v>
      </c>
      <c r="B3121" s="33">
        <f t="shared" ca="1" si="228"/>
        <v>32</v>
      </c>
      <c r="C3121">
        <f t="shared" si="229"/>
        <v>486</v>
      </c>
      <c r="D3121">
        <f t="shared" ref="D3121:D3184" ca="1" si="233">INDIRECT(ADDRESS(C3121+1,14))</f>
        <v>-1.4999999999999999E-2</v>
      </c>
      <c r="E3121">
        <f t="shared" ca="1" si="230"/>
        <v>0</v>
      </c>
      <c r="F3121">
        <f t="shared" ca="1" si="231"/>
        <v>31</v>
      </c>
      <c r="G3121">
        <f t="shared" ca="1" si="232"/>
        <v>32</v>
      </c>
    </row>
    <row r="3122" spans="1:7">
      <c r="A3122" s="54">
        <f>formulas!O1962</f>
        <v>0</v>
      </c>
      <c r="B3122" s="33">
        <f t="shared" ca="1" si="228"/>
        <v>32</v>
      </c>
      <c r="C3122">
        <f t="shared" si="229"/>
        <v>486</v>
      </c>
      <c r="D3122">
        <f t="shared" ca="1" si="233"/>
        <v>-1.4999999999999999E-2</v>
      </c>
      <c r="E3122">
        <f t="shared" ca="1" si="230"/>
        <v>0</v>
      </c>
      <c r="F3122">
        <f t="shared" ca="1" si="231"/>
        <v>31</v>
      </c>
      <c r="G3122">
        <f t="shared" ca="1" si="232"/>
        <v>32</v>
      </c>
    </row>
    <row r="3123" spans="1:7">
      <c r="A3123" s="54">
        <f>formulas!O1963</f>
        <v>0</v>
      </c>
      <c r="B3123" s="33">
        <f t="shared" ca="1" si="228"/>
        <v>32</v>
      </c>
      <c r="C3123">
        <f t="shared" si="229"/>
        <v>486</v>
      </c>
      <c r="D3123">
        <f t="shared" ca="1" si="233"/>
        <v>-1.4999999999999999E-2</v>
      </c>
      <c r="E3123">
        <f t="shared" ca="1" si="230"/>
        <v>0</v>
      </c>
      <c r="F3123">
        <f t="shared" ca="1" si="231"/>
        <v>31</v>
      </c>
      <c r="G3123">
        <f t="shared" ca="1" si="232"/>
        <v>32</v>
      </c>
    </row>
    <row r="3124" spans="1:7">
      <c r="A3124" s="54">
        <f>formulas!O1964</f>
        <v>0</v>
      </c>
      <c r="B3124" s="33">
        <f t="shared" ca="1" si="228"/>
        <v>32</v>
      </c>
      <c r="C3124">
        <f t="shared" si="229"/>
        <v>486</v>
      </c>
      <c r="D3124">
        <f t="shared" ca="1" si="233"/>
        <v>-1.4999999999999999E-2</v>
      </c>
      <c r="E3124">
        <f t="shared" ca="1" si="230"/>
        <v>0</v>
      </c>
      <c r="F3124">
        <f t="shared" ca="1" si="231"/>
        <v>31</v>
      </c>
      <c r="G3124">
        <f t="shared" ca="1" si="232"/>
        <v>32</v>
      </c>
    </row>
    <row r="3125" spans="1:7">
      <c r="A3125" s="54">
        <f>formulas!O1965</f>
        <v>0</v>
      </c>
      <c r="B3125" s="33">
        <f t="shared" ca="1" si="228"/>
        <v>32</v>
      </c>
      <c r="C3125">
        <f t="shared" si="229"/>
        <v>486</v>
      </c>
      <c r="D3125">
        <f t="shared" ca="1" si="233"/>
        <v>-1.4999999999999999E-2</v>
      </c>
      <c r="E3125">
        <f t="shared" ca="1" si="230"/>
        <v>0</v>
      </c>
      <c r="F3125">
        <f t="shared" ca="1" si="231"/>
        <v>31</v>
      </c>
      <c r="G3125">
        <f t="shared" ca="1" si="232"/>
        <v>32</v>
      </c>
    </row>
    <row r="3126" spans="1:7">
      <c r="A3126" s="54">
        <f>formulas!O1966</f>
        <v>0</v>
      </c>
      <c r="B3126" s="33">
        <f t="shared" ca="1" si="228"/>
        <v>32</v>
      </c>
      <c r="C3126">
        <f t="shared" si="229"/>
        <v>486</v>
      </c>
      <c r="D3126">
        <f t="shared" ca="1" si="233"/>
        <v>-1.4999999999999999E-2</v>
      </c>
      <c r="E3126">
        <f t="shared" ca="1" si="230"/>
        <v>0</v>
      </c>
      <c r="F3126">
        <f t="shared" ca="1" si="231"/>
        <v>31</v>
      </c>
      <c r="G3126">
        <f t="shared" ca="1" si="232"/>
        <v>32</v>
      </c>
    </row>
    <row r="3127" spans="1:7">
      <c r="A3127" s="54">
        <f>formulas!O1967</f>
        <v>0</v>
      </c>
      <c r="B3127" s="33">
        <f t="shared" ca="1" si="228"/>
        <v>32</v>
      </c>
      <c r="C3127">
        <f t="shared" si="229"/>
        <v>486</v>
      </c>
      <c r="D3127">
        <f t="shared" ca="1" si="233"/>
        <v>-1.4999999999999999E-2</v>
      </c>
      <c r="E3127">
        <f t="shared" ca="1" si="230"/>
        <v>0</v>
      </c>
      <c r="F3127">
        <f t="shared" ca="1" si="231"/>
        <v>31</v>
      </c>
      <c r="G3127">
        <f t="shared" ca="1" si="232"/>
        <v>32</v>
      </c>
    </row>
    <row r="3128" spans="1:7">
      <c r="A3128" s="54">
        <f>formulas!O1968</f>
        <v>0</v>
      </c>
      <c r="B3128" s="33">
        <f t="shared" ca="1" si="228"/>
        <v>32</v>
      </c>
      <c r="C3128">
        <f t="shared" si="229"/>
        <v>486</v>
      </c>
      <c r="D3128">
        <f t="shared" ca="1" si="233"/>
        <v>-1.4999999999999999E-2</v>
      </c>
      <c r="E3128">
        <f t="shared" ca="1" si="230"/>
        <v>0</v>
      </c>
      <c r="F3128">
        <f t="shared" ca="1" si="231"/>
        <v>31</v>
      </c>
      <c r="G3128">
        <f t="shared" ca="1" si="232"/>
        <v>32</v>
      </c>
    </row>
    <row r="3129" spans="1:7">
      <c r="A3129" s="54">
        <f>formulas!O1969</f>
        <v>0</v>
      </c>
      <c r="B3129" s="33">
        <f t="shared" ca="1" si="228"/>
        <v>32</v>
      </c>
      <c r="C3129">
        <f t="shared" si="229"/>
        <v>486</v>
      </c>
      <c r="D3129">
        <f t="shared" ca="1" si="233"/>
        <v>-1.4999999999999999E-2</v>
      </c>
      <c r="E3129">
        <f t="shared" ca="1" si="230"/>
        <v>0</v>
      </c>
      <c r="F3129">
        <f t="shared" ca="1" si="231"/>
        <v>31</v>
      </c>
      <c r="G3129">
        <f t="shared" ca="1" si="232"/>
        <v>32</v>
      </c>
    </row>
    <row r="3130" spans="1:7">
      <c r="A3130" s="54">
        <f>formulas!O1970</f>
        <v>0</v>
      </c>
      <c r="B3130" s="33">
        <f t="shared" ca="1" si="228"/>
        <v>32</v>
      </c>
      <c r="C3130">
        <f t="shared" si="229"/>
        <v>486</v>
      </c>
      <c r="D3130">
        <f t="shared" ca="1" si="233"/>
        <v>-1.4999999999999999E-2</v>
      </c>
      <c r="E3130">
        <f t="shared" ca="1" si="230"/>
        <v>0</v>
      </c>
      <c r="F3130">
        <f t="shared" ca="1" si="231"/>
        <v>31</v>
      </c>
      <c r="G3130">
        <f t="shared" ca="1" si="232"/>
        <v>32</v>
      </c>
    </row>
    <row r="3131" spans="1:7">
      <c r="A3131" s="54">
        <f>formulas!O1971</f>
        <v>0</v>
      </c>
      <c r="B3131" s="33">
        <f t="shared" ca="1" si="228"/>
        <v>32</v>
      </c>
      <c r="C3131">
        <f t="shared" si="229"/>
        <v>486</v>
      </c>
      <c r="D3131">
        <f t="shared" ca="1" si="233"/>
        <v>-1.4999999999999999E-2</v>
      </c>
      <c r="E3131">
        <f t="shared" ca="1" si="230"/>
        <v>0</v>
      </c>
      <c r="F3131">
        <f t="shared" ca="1" si="231"/>
        <v>31</v>
      </c>
      <c r="G3131">
        <f t="shared" ca="1" si="232"/>
        <v>32</v>
      </c>
    </row>
    <row r="3132" spans="1:7">
      <c r="A3132" s="54">
        <f>formulas!O1972</f>
        <v>0</v>
      </c>
      <c r="B3132" s="33">
        <f t="shared" ca="1" si="228"/>
        <v>32</v>
      </c>
      <c r="C3132">
        <f t="shared" si="229"/>
        <v>486</v>
      </c>
      <c r="D3132">
        <f t="shared" ca="1" si="233"/>
        <v>-1.4999999999999999E-2</v>
      </c>
      <c r="E3132">
        <f t="shared" ca="1" si="230"/>
        <v>0</v>
      </c>
      <c r="F3132">
        <f t="shared" ca="1" si="231"/>
        <v>31</v>
      </c>
      <c r="G3132">
        <f t="shared" ca="1" si="232"/>
        <v>32</v>
      </c>
    </row>
    <row r="3133" spans="1:7">
      <c r="A3133" s="54">
        <f>formulas!O1973</f>
        <v>0</v>
      </c>
      <c r="B3133" s="33">
        <f t="shared" ca="1" si="228"/>
        <v>32</v>
      </c>
      <c r="C3133">
        <f t="shared" si="229"/>
        <v>486</v>
      </c>
      <c r="D3133">
        <f t="shared" ca="1" si="233"/>
        <v>-1.4999999999999999E-2</v>
      </c>
      <c r="E3133">
        <f t="shared" ca="1" si="230"/>
        <v>0</v>
      </c>
      <c r="F3133">
        <f t="shared" ca="1" si="231"/>
        <v>31</v>
      </c>
      <c r="G3133">
        <f t="shared" ca="1" si="232"/>
        <v>32</v>
      </c>
    </row>
    <row r="3134" spans="1:7">
      <c r="A3134" s="54">
        <f>formulas!O1974</f>
        <v>0</v>
      </c>
      <c r="B3134" s="33">
        <f t="shared" ca="1" si="228"/>
        <v>32</v>
      </c>
      <c r="C3134">
        <f t="shared" si="229"/>
        <v>486</v>
      </c>
      <c r="D3134">
        <f t="shared" ca="1" si="233"/>
        <v>-1.4999999999999999E-2</v>
      </c>
      <c r="E3134">
        <f t="shared" ca="1" si="230"/>
        <v>0</v>
      </c>
      <c r="F3134">
        <f t="shared" ca="1" si="231"/>
        <v>31</v>
      </c>
      <c r="G3134">
        <f t="shared" ca="1" si="232"/>
        <v>32</v>
      </c>
    </row>
    <row r="3135" spans="1:7">
      <c r="A3135" s="54">
        <f>formulas!O1975</f>
        <v>0</v>
      </c>
      <c r="B3135" s="33">
        <f t="shared" ca="1" si="228"/>
        <v>32</v>
      </c>
      <c r="C3135">
        <f t="shared" si="229"/>
        <v>486</v>
      </c>
      <c r="D3135">
        <f t="shared" ca="1" si="233"/>
        <v>-1.4999999999999999E-2</v>
      </c>
      <c r="E3135">
        <f t="shared" ca="1" si="230"/>
        <v>0</v>
      </c>
      <c r="F3135">
        <f t="shared" ca="1" si="231"/>
        <v>31</v>
      </c>
      <c r="G3135">
        <f t="shared" ca="1" si="232"/>
        <v>32</v>
      </c>
    </row>
    <row r="3136" spans="1:7">
      <c r="A3136" s="54">
        <f>formulas!O1976</f>
        <v>0</v>
      </c>
      <c r="B3136" s="33">
        <f t="shared" ca="1" si="228"/>
        <v>32</v>
      </c>
      <c r="C3136">
        <f t="shared" si="229"/>
        <v>486</v>
      </c>
      <c r="D3136">
        <f t="shared" ca="1" si="233"/>
        <v>-1.4999999999999999E-2</v>
      </c>
      <c r="E3136">
        <f t="shared" ca="1" si="230"/>
        <v>0</v>
      </c>
      <c r="F3136">
        <f t="shared" ca="1" si="231"/>
        <v>31</v>
      </c>
      <c r="G3136">
        <f t="shared" ca="1" si="232"/>
        <v>32</v>
      </c>
    </row>
    <row r="3137" spans="1:7">
      <c r="A3137" s="54">
        <f>formulas!O1977</f>
        <v>0</v>
      </c>
      <c r="B3137" s="33">
        <f t="shared" ca="1" si="228"/>
        <v>32</v>
      </c>
      <c r="C3137">
        <f t="shared" si="229"/>
        <v>486</v>
      </c>
      <c r="D3137">
        <f t="shared" ca="1" si="233"/>
        <v>-1.4999999999999999E-2</v>
      </c>
      <c r="E3137">
        <f t="shared" ca="1" si="230"/>
        <v>0</v>
      </c>
      <c r="F3137">
        <f t="shared" ca="1" si="231"/>
        <v>31</v>
      </c>
      <c r="G3137">
        <f t="shared" ca="1" si="232"/>
        <v>32</v>
      </c>
    </row>
    <row r="3138" spans="1:7">
      <c r="A3138" s="54">
        <f>formulas!O1978</f>
        <v>0</v>
      </c>
      <c r="B3138" s="33">
        <f t="shared" ca="1" si="228"/>
        <v>32</v>
      </c>
      <c r="C3138">
        <f t="shared" si="229"/>
        <v>486</v>
      </c>
      <c r="D3138">
        <f t="shared" ca="1" si="233"/>
        <v>-1.4999999999999999E-2</v>
      </c>
      <c r="E3138">
        <f t="shared" ca="1" si="230"/>
        <v>0</v>
      </c>
      <c r="F3138">
        <f t="shared" ca="1" si="231"/>
        <v>31</v>
      </c>
      <c r="G3138">
        <f t="shared" ca="1" si="232"/>
        <v>32</v>
      </c>
    </row>
    <row r="3139" spans="1:7">
      <c r="A3139" s="54">
        <f>formulas!O1979</f>
        <v>0</v>
      </c>
      <c r="B3139" s="33">
        <f t="shared" ca="1" si="228"/>
        <v>32</v>
      </c>
      <c r="C3139">
        <f t="shared" si="229"/>
        <v>486</v>
      </c>
      <c r="D3139">
        <f t="shared" ca="1" si="233"/>
        <v>-1.4999999999999999E-2</v>
      </c>
      <c r="E3139">
        <f t="shared" ca="1" si="230"/>
        <v>0</v>
      </c>
      <c r="F3139">
        <f t="shared" ca="1" si="231"/>
        <v>31</v>
      </c>
      <c r="G3139">
        <f t="shared" ca="1" si="232"/>
        <v>32</v>
      </c>
    </row>
    <row r="3140" spans="1:7">
      <c r="A3140" s="54">
        <f>formulas!O1980</f>
        <v>0</v>
      </c>
      <c r="B3140" s="33">
        <f t="shared" ca="1" si="228"/>
        <v>32</v>
      </c>
      <c r="C3140">
        <f t="shared" si="229"/>
        <v>486</v>
      </c>
      <c r="D3140">
        <f t="shared" ca="1" si="233"/>
        <v>-1.4999999999999999E-2</v>
      </c>
      <c r="E3140">
        <f t="shared" ca="1" si="230"/>
        <v>0</v>
      </c>
      <c r="F3140">
        <f t="shared" ca="1" si="231"/>
        <v>31</v>
      </c>
      <c r="G3140">
        <f t="shared" ca="1" si="232"/>
        <v>32</v>
      </c>
    </row>
    <row r="3141" spans="1:7">
      <c r="A3141" s="54">
        <f>formulas!O1981</f>
        <v>0</v>
      </c>
      <c r="B3141" s="33">
        <f t="shared" ca="1" si="228"/>
        <v>32</v>
      </c>
      <c r="C3141">
        <f t="shared" si="229"/>
        <v>486</v>
      </c>
      <c r="D3141">
        <f t="shared" ca="1" si="233"/>
        <v>-1.4999999999999999E-2</v>
      </c>
      <c r="E3141">
        <f t="shared" ca="1" si="230"/>
        <v>0</v>
      </c>
      <c r="F3141">
        <f t="shared" ca="1" si="231"/>
        <v>31</v>
      </c>
      <c r="G3141">
        <f t="shared" ca="1" si="232"/>
        <v>32</v>
      </c>
    </row>
    <row r="3142" spans="1:7">
      <c r="A3142" s="54">
        <f>formulas!O1982</f>
        <v>0</v>
      </c>
      <c r="B3142" s="33">
        <f t="shared" ca="1" si="228"/>
        <v>32</v>
      </c>
      <c r="C3142">
        <f t="shared" si="229"/>
        <v>486</v>
      </c>
      <c r="D3142">
        <f t="shared" ca="1" si="233"/>
        <v>-1.4999999999999999E-2</v>
      </c>
      <c r="E3142">
        <f t="shared" ca="1" si="230"/>
        <v>0</v>
      </c>
      <c r="F3142">
        <f t="shared" ca="1" si="231"/>
        <v>31</v>
      </c>
      <c r="G3142">
        <f t="shared" ca="1" si="232"/>
        <v>32</v>
      </c>
    </row>
    <row r="3143" spans="1:7">
      <c r="A3143" s="54">
        <f>formulas!O1983</f>
        <v>0</v>
      </c>
      <c r="B3143" s="33">
        <f t="shared" ca="1" si="228"/>
        <v>32</v>
      </c>
      <c r="C3143">
        <f t="shared" si="229"/>
        <v>486</v>
      </c>
      <c r="D3143">
        <f t="shared" ca="1" si="233"/>
        <v>-1.4999999999999999E-2</v>
      </c>
      <c r="E3143">
        <f t="shared" ca="1" si="230"/>
        <v>0</v>
      </c>
      <c r="F3143">
        <f t="shared" ca="1" si="231"/>
        <v>31</v>
      </c>
      <c r="G3143">
        <f t="shared" ca="1" si="232"/>
        <v>32</v>
      </c>
    </row>
    <row r="3144" spans="1:7">
      <c r="A3144" s="54">
        <f>formulas!O1984</f>
        <v>0</v>
      </c>
      <c r="B3144" s="33">
        <f t="shared" ca="1" si="228"/>
        <v>32</v>
      </c>
      <c r="C3144">
        <f t="shared" si="229"/>
        <v>486</v>
      </c>
      <c r="D3144">
        <f t="shared" ca="1" si="233"/>
        <v>-1.4999999999999999E-2</v>
      </c>
      <c r="E3144">
        <f t="shared" ca="1" si="230"/>
        <v>0</v>
      </c>
      <c r="F3144">
        <f t="shared" ca="1" si="231"/>
        <v>31</v>
      </c>
      <c r="G3144">
        <f t="shared" ca="1" si="232"/>
        <v>32</v>
      </c>
    </row>
    <row r="3145" spans="1:7">
      <c r="A3145" s="54">
        <f>formulas!O1985</f>
        <v>0</v>
      </c>
      <c r="B3145" s="33">
        <f t="shared" ca="1" si="228"/>
        <v>32</v>
      </c>
      <c r="C3145">
        <f t="shared" si="229"/>
        <v>486</v>
      </c>
      <c r="D3145">
        <f t="shared" ca="1" si="233"/>
        <v>-1.4999999999999999E-2</v>
      </c>
      <c r="E3145">
        <f t="shared" ca="1" si="230"/>
        <v>0</v>
      </c>
      <c r="F3145">
        <f t="shared" ca="1" si="231"/>
        <v>31</v>
      </c>
      <c r="G3145">
        <f t="shared" ca="1" si="232"/>
        <v>32</v>
      </c>
    </row>
    <row r="3146" spans="1:7">
      <c r="A3146" s="54">
        <f>formulas!O1986</f>
        <v>0</v>
      </c>
      <c r="B3146" s="33">
        <f t="shared" ca="1" si="228"/>
        <v>32</v>
      </c>
      <c r="C3146">
        <f t="shared" si="229"/>
        <v>486</v>
      </c>
      <c r="D3146">
        <f t="shared" ca="1" si="233"/>
        <v>-1.4999999999999999E-2</v>
      </c>
      <c r="E3146">
        <f t="shared" ca="1" si="230"/>
        <v>0</v>
      </c>
      <c r="F3146">
        <f t="shared" ca="1" si="231"/>
        <v>31</v>
      </c>
      <c r="G3146">
        <f t="shared" ca="1" si="232"/>
        <v>32</v>
      </c>
    </row>
    <row r="3147" spans="1:7">
      <c r="A3147" s="54">
        <f>formulas!O1987</f>
        <v>0</v>
      </c>
      <c r="B3147" s="33">
        <f t="shared" ca="1" si="228"/>
        <v>32</v>
      </c>
      <c r="C3147">
        <f t="shared" si="229"/>
        <v>486</v>
      </c>
      <c r="D3147">
        <f t="shared" ca="1" si="233"/>
        <v>-1.4999999999999999E-2</v>
      </c>
      <c r="E3147">
        <f t="shared" ca="1" si="230"/>
        <v>0</v>
      </c>
      <c r="F3147">
        <f t="shared" ca="1" si="231"/>
        <v>31</v>
      </c>
      <c r="G3147">
        <f t="shared" ca="1" si="232"/>
        <v>32</v>
      </c>
    </row>
    <row r="3148" spans="1:7">
      <c r="A3148" s="54">
        <f>formulas!O1988</f>
        <v>0</v>
      </c>
      <c r="B3148" s="33">
        <f t="shared" ca="1" si="228"/>
        <v>32</v>
      </c>
      <c r="C3148">
        <f t="shared" si="229"/>
        <v>486</v>
      </c>
      <c r="D3148">
        <f t="shared" ca="1" si="233"/>
        <v>-1.4999999999999999E-2</v>
      </c>
      <c r="E3148">
        <f t="shared" ca="1" si="230"/>
        <v>0</v>
      </c>
      <c r="F3148">
        <f t="shared" ca="1" si="231"/>
        <v>31</v>
      </c>
      <c r="G3148">
        <f t="shared" ca="1" si="232"/>
        <v>32</v>
      </c>
    </row>
    <row r="3149" spans="1:7">
      <c r="A3149" s="54">
        <f>formulas!O1989</f>
        <v>0</v>
      </c>
      <c r="B3149" s="33">
        <f t="shared" ca="1" si="228"/>
        <v>32</v>
      </c>
      <c r="C3149">
        <f t="shared" si="229"/>
        <v>486</v>
      </c>
      <c r="D3149">
        <f t="shared" ca="1" si="233"/>
        <v>-1.4999999999999999E-2</v>
      </c>
      <c r="E3149">
        <f t="shared" ca="1" si="230"/>
        <v>0</v>
      </c>
      <c r="F3149">
        <f t="shared" ca="1" si="231"/>
        <v>31</v>
      </c>
      <c r="G3149">
        <f t="shared" ca="1" si="232"/>
        <v>32</v>
      </c>
    </row>
    <row r="3150" spans="1:7">
      <c r="A3150" s="54">
        <f>formulas!O1990</f>
        <v>0</v>
      </c>
      <c r="B3150" s="33">
        <f t="shared" ca="1" si="228"/>
        <v>32</v>
      </c>
      <c r="C3150">
        <f t="shared" si="229"/>
        <v>486</v>
      </c>
      <c r="D3150">
        <f t="shared" ca="1" si="233"/>
        <v>-1.4999999999999999E-2</v>
      </c>
      <c r="E3150">
        <f t="shared" ca="1" si="230"/>
        <v>0</v>
      </c>
      <c r="F3150">
        <f t="shared" ca="1" si="231"/>
        <v>31</v>
      </c>
      <c r="G3150">
        <f t="shared" ca="1" si="232"/>
        <v>32</v>
      </c>
    </row>
    <row r="3151" spans="1:7">
      <c r="A3151" s="54">
        <f>formulas!O1991</f>
        <v>0</v>
      </c>
      <c r="B3151" s="33">
        <f t="shared" ca="1" si="228"/>
        <v>32</v>
      </c>
      <c r="C3151">
        <f t="shared" si="229"/>
        <v>486</v>
      </c>
      <c r="D3151">
        <f t="shared" ca="1" si="233"/>
        <v>-1.4999999999999999E-2</v>
      </c>
      <c r="E3151">
        <f t="shared" ca="1" si="230"/>
        <v>0</v>
      </c>
      <c r="F3151">
        <f t="shared" ca="1" si="231"/>
        <v>31</v>
      </c>
      <c r="G3151">
        <f t="shared" ca="1" si="232"/>
        <v>32</v>
      </c>
    </row>
    <row r="3152" spans="1:7">
      <c r="A3152" s="54">
        <f>formulas!O1992</f>
        <v>0</v>
      </c>
      <c r="B3152" s="33">
        <f t="shared" ca="1" si="228"/>
        <v>32</v>
      </c>
      <c r="C3152">
        <f t="shared" si="229"/>
        <v>486</v>
      </c>
      <c r="D3152">
        <f t="shared" ca="1" si="233"/>
        <v>-1.4999999999999999E-2</v>
      </c>
      <c r="E3152">
        <f t="shared" ca="1" si="230"/>
        <v>0</v>
      </c>
      <c r="F3152">
        <f t="shared" ca="1" si="231"/>
        <v>31</v>
      </c>
      <c r="G3152">
        <f t="shared" ca="1" si="232"/>
        <v>32</v>
      </c>
    </row>
    <row r="3153" spans="1:7">
      <c r="A3153" s="54">
        <f>formulas!O1993</f>
        <v>0</v>
      </c>
      <c r="B3153" s="33">
        <f t="shared" ca="1" si="228"/>
        <v>32</v>
      </c>
      <c r="C3153">
        <f t="shared" si="229"/>
        <v>486</v>
      </c>
      <c r="D3153">
        <f t="shared" ca="1" si="233"/>
        <v>-1.4999999999999999E-2</v>
      </c>
      <c r="E3153">
        <f t="shared" ca="1" si="230"/>
        <v>0</v>
      </c>
      <c r="F3153">
        <f t="shared" ca="1" si="231"/>
        <v>31</v>
      </c>
      <c r="G3153">
        <f t="shared" ca="1" si="232"/>
        <v>32</v>
      </c>
    </row>
    <row r="3154" spans="1:7">
      <c r="A3154" s="54">
        <f>formulas!O1994</f>
        <v>0</v>
      </c>
      <c r="B3154" s="33">
        <f t="shared" ca="1" si="228"/>
        <v>32</v>
      </c>
      <c r="C3154">
        <f t="shared" si="229"/>
        <v>486</v>
      </c>
      <c r="D3154">
        <f t="shared" ca="1" si="233"/>
        <v>-1.4999999999999999E-2</v>
      </c>
      <c r="E3154">
        <f t="shared" ca="1" si="230"/>
        <v>0</v>
      </c>
      <c r="F3154">
        <f t="shared" ca="1" si="231"/>
        <v>31</v>
      </c>
      <c r="G3154">
        <f t="shared" ca="1" si="232"/>
        <v>32</v>
      </c>
    </row>
    <row r="3155" spans="1:7">
      <c r="A3155" s="54">
        <f>formulas!O1995</f>
        <v>0</v>
      </c>
      <c r="B3155" s="33">
        <f t="shared" ca="1" si="228"/>
        <v>32</v>
      </c>
      <c r="C3155">
        <f t="shared" si="229"/>
        <v>486</v>
      </c>
      <c r="D3155">
        <f t="shared" ca="1" si="233"/>
        <v>-1.4999999999999999E-2</v>
      </c>
      <c r="E3155">
        <f t="shared" ca="1" si="230"/>
        <v>0</v>
      </c>
      <c r="F3155">
        <f t="shared" ca="1" si="231"/>
        <v>31</v>
      </c>
      <c r="G3155">
        <f t="shared" ca="1" si="232"/>
        <v>32</v>
      </c>
    </row>
    <row r="3156" spans="1:7">
      <c r="A3156" s="54">
        <f>formulas!O1996</f>
        <v>0</v>
      </c>
      <c r="B3156" s="33">
        <f t="shared" ca="1" si="228"/>
        <v>32</v>
      </c>
      <c r="C3156">
        <f t="shared" si="229"/>
        <v>486</v>
      </c>
      <c r="D3156">
        <f t="shared" ca="1" si="233"/>
        <v>-1.4999999999999999E-2</v>
      </c>
      <c r="E3156">
        <f t="shared" ca="1" si="230"/>
        <v>0</v>
      </c>
      <c r="F3156">
        <f t="shared" ca="1" si="231"/>
        <v>31</v>
      </c>
      <c r="G3156">
        <f t="shared" ca="1" si="232"/>
        <v>32</v>
      </c>
    </row>
    <row r="3157" spans="1:7">
      <c r="A3157" s="54">
        <f>formulas!O1997</f>
        <v>0</v>
      </c>
      <c r="B3157" s="33">
        <f t="shared" ref="B3157:B3196" ca="1" si="234">(A3157-D3157)/(E3157-D3157)*(G3157-F3157)+F3157</f>
        <v>32</v>
      </c>
      <c r="C3157">
        <f t="shared" ref="C3157:C3196" si="235">COUNTIF($N$2:$N$25400,"&lt;"&amp;A3157)</f>
        <v>486</v>
      </c>
      <c r="D3157">
        <f t="shared" ca="1" si="233"/>
        <v>-1.4999999999999999E-2</v>
      </c>
      <c r="E3157">
        <f t="shared" ref="E3157:E3196" ca="1" si="236">INDIRECT(ADDRESS(C3157+2,14))</f>
        <v>0</v>
      </c>
      <c r="F3157">
        <f t="shared" ref="F3157:F3196" ca="1" si="237">INDIRECT(ADDRESS(C3157+1,13))</f>
        <v>31</v>
      </c>
      <c r="G3157">
        <f t="shared" ref="G3157:G3196" ca="1" si="238">INDIRECT(ADDRESS(C3157+2,13))</f>
        <v>32</v>
      </c>
    </row>
    <row r="3158" spans="1:7">
      <c r="A3158" s="54">
        <f>formulas!O1998</f>
        <v>0</v>
      </c>
      <c r="B3158" s="33">
        <f t="shared" ca="1" si="234"/>
        <v>32</v>
      </c>
      <c r="C3158">
        <f t="shared" si="235"/>
        <v>486</v>
      </c>
      <c r="D3158">
        <f t="shared" ca="1" si="233"/>
        <v>-1.4999999999999999E-2</v>
      </c>
      <c r="E3158">
        <f t="shared" ca="1" si="236"/>
        <v>0</v>
      </c>
      <c r="F3158">
        <f t="shared" ca="1" si="237"/>
        <v>31</v>
      </c>
      <c r="G3158">
        <f t="shared" ca="1" si="238"/>
        <v>32</v>
      </c>
    </row>
    <row r="3159" spans="1:7">
      <c r="A3159" s="54">
        <f>formulas!O1999</f>
        <v>0</v>
      </c>
      <c r="B3159" s="33">
        <f t="shared" ca="1" si="234"/>
        <v>32</v>
      </c>
      <c r="C3159">
        <f t="shared" si="235"/>
        <v>486</v>
      </c>
      <c r="D3159">
        <f t="shared" ca="1" si="233"/>
        <v>-1.4999999999999999E-2</v>
      </c>
      <c r="E3159">
        <f t="shared" ca="1" si="236"/>
        <v>0</v>
      </c>
      <c r="F3159">
        <f t="shared" ca="1" si="237"/>
        <v>31</v>
      </c>
      <c r="G3159">
        <f t="shared" ca="1" si="238"/>
        <v>32</v>
      </c>
    </row>
    <row r="3160" spans="1:7">
      <c r="A3160" s="54">
        <f>formulas!O2000</f>
        <v>0</v>
      </c>
      <c r="B3160" s="33">
        <f t="shared" ca="1" si="234"/>
        <v>32</v>
      </c>
      <c r="C3160">
        <f t="shared" si="235"/>
        <v>486</v>
      </c>
      <c r="D3160">
        <f t="shared" ca="1" si="233"/>
        <v>-1.4999999999999999E-2</v>
      </c>
      <c r="E3160">
        <f t="shared" ca="1" si="236"/>
        <v>0</v>
      </c>
      <c r="F3160">
        <f t="shared" ca="1" si="237"/>
        <v>31</v>
      </c>
      <c r="G3160">
        <f t="shared" ca="1" si="238"/>
        <v>32</v>
      </c>
    </row>
    <row r="3161" spans="1:7">
      <c r="A3161" s="54">
        <f>formulas!O2001</f>
        <v>0</v>
      </c>
      <c r="B3161" s="33">
        <f t="shared" ca="1" si="234"/>
        <v>32</v>
      </c>
      <c r="C3161">
        <f t="shared" si="235"/>
        <v>486</v>
      </c>
      <c r="D3161">
        <f t="shared" ca="1" si="233"/>
        <v>-1.4999999999999999E-2</v>
      </c>
      <c r="E3161">
        <f t="shared" ca="1" si="236"/>
        <v>0</v>
      </c>
      <c r="F3161">
        <f t="shared" ca="1" si="237"/>
        <v>31</v>
      </c>
      <c r="G3161">
        <f t="shared" ca="1" si="238"/>
        <v>32</v>
      </c>
    </row>
    <row r="3162" spans="1:7">
      <c r="A3162" s="54">
        <f>formulas!O2002</f>
        <v>0</v>
      </c>
      <c r="B3162" s="33">
        <f t="shared" ca="1" si="234"/>
        <v>32</v>
      </c>
      <c r="C3162">
        <f t="shared" si="235"/>
        <v>486</v>
      </c>
      <c r="D3162">
        <f t="shared" ca="1" si="233"/>
        <v>-1.4999999999999999E-2</v>
      </c>
      <c r="E3162">
        <f t="shared" ca="1" si="236"/>
        <v>0</v>
      </c>
      <c r="F3162">
        <f t="shared" ca="1" si="237"/>
        <v>31</v>
      </c>
      <c r="G3162">
        <f t="shared" ca="1" si="238"/>
        <v>32</v>
      </c>
    </row>
    <row r="3163" spans="1:7">
      <c r="A3163" s="54">
        <f>formulas!O2003</f>
        <v>0</v>
      </c>
      <c r="B3163" s="33">
        <f t="shared" ca="1" si="234"/>
        <v>32</v>
      </c>
      <c r="C3163">
        <f t="shared" si="235"/>
        <v>486</v>
      </c>
      <c r="D3163">
        <f t="shared" ca="1" si="233"/>
        <v>-1.4999999999999999E-2</v>
      </c>
      <c r="E3163">
        <f t="shared" ca="1" si="236"/>
        <v>0</v>
      </c>
      <c r="F3163">
        <f t="shared" ca="1" si="237"/>
        <v>31</v>
      </c>
      <c r="G3163">
        <f t="shared" ca="1" si="238"/>
        <v>32</v>
      </c>
    </row>
    <row r="3164" spans="1:7">
      <c r="A3164" s="54">
        <f>formulas!O2004</f>
        <v>0</v>
      </c>
      <c r="B3164" s="33">
        <f t="shared" ca="1" si="234"/>
        <v>32</v>
      </c>
      <c r="C3164">
        <f t="shared" si="235"/>
        <v>486</v>
      </c>
      <c r="D3164">
        <f t="shared" ca="1" si="233"/>
        <v>-1.4999999999999999E-2</v>
      </c>
      <c r="E3164">
        <f t="shared" ca="1" si="236"/>
        <v>0</v>
      </c>
      <c r="F3164">
        <f t="shared" ca="1" si="237"/>
        <v>31</v>
      </c>
      <c r="G3164">
        <f t="shared" ca="1" si="238"/>
        <v>32</v>
      </c>
    </row>
    <row r="3165" spans="1:7">
      <c r="A3165" s="54">
        <f>formulas!O2005</f>
        <v>0</v>
      </c>
      <c r="B3165" s="33">
        <f t="shared" ca="1" si="234"/>
        <v>32</v>
      </c>
      <c r="C3165">
        <f t="shared" si="235"/>
        <v>486</v>
      </c>
      <c r="D3165">
        <f t="shared" ca="1" si="233"/>
        <v>-1.4999999999999999E-2</v>
      </c>
      <c r="E3165">
        <f t="shared" ca="1" si="236"/>
        <v>0</v>
      </c>
      <c r="F3165">
        <f t="shared" ca="1" si="237"/>
        <v>31</v>
      </c>
      <c r="G3165">
        <f t="shared" ca="1" si="238"/>
        <v>32</v>
      </c>
    </row>
    <row r="3166" spans="1:7">
      <c r="A3166" s="54">
        <f>formulas!O2006</f>
        <v>0</v>
      </c>
      <c r="B3166" s="33">
        <f t="shared" ca="1" si="234"/>
        <v>32</v>
      </c>
      <c r="C3166">
        <f t="shared" si="235"/>
        <v>486</v>
      </c>
      <c r="D3166">
        <f t="shared" ca="1" si="233"/>
        <v>-1.4999999999999999E-2</v>
      </c>
      <c r="E3166">
        <f t="shared" ca="1" si="236"/>
        <v>0</v>
      </c>
      <c r="F3166">
        <f t="shared" ca="1" si="237"/>
        <v>31</v>
      </c>
      <c r="G3166">
        <f t="shared" ca="1" si="238"/>
        <v>32</v>
      </c>
    </row>
    <row r="3167" spans="1:7">
      <c r="A3167" s="54">
        <f>formulas!O2007</f>
        <v>0</v>
      </c>
      <c r="B3167" s="33">
        <f t="shared" ca="1" si="234"/>
        <v>32</v>
      </c>
      <c r="C3167">
        <f t="shared" si="235"/>
        <v>486</v>
      </c>
      <c r="D3167">
        <f t="shared" ca="1" si="233"/>
        <v>-1.4999999999999999E-2</v>
      </c>
      <c r="E3167">
        <f t="shared" ca="1" si="236"/>
        <v>0</v>
      </c>
      <c r="F3167">
        <f t="shared" ca="1" si="237"/>
        <v>31</v>
      </c>
      <c r="G3167">
        <f t="shared" ca="1" si="238"/>
        <v>32</v>
      </c>
    </row>
    <row r="3168" spans="1:7">
      <c r="A3168" s="54">
        <f>formulas!O2008</f>
        <v>0</v>
      </c>
      <c r="B3168" s="33">
        <f t="shared" ca="1" si="234"/>
        <v>32</v>
      </c>
      <c r="C3168">
        <f t="shared" si="235"/>
        <v>486</v>
      </c>
      <c r="D3168">
        <f t="shared" ca="1" si="233"/>
        <v>-1.4999999999999999E-2</v>
      </c>
      <c r="E3168">
        <f t="shared" ca="1" si="236"/>
        <v>0</v>
      </c>
      <c r="F3168">
        <f t="shared" ca="1" si="237"/>
        <v>31</v>
      </c>
      <c r="G3168">
        <f t="shared" ca="1" si="238"/>
        <v>32</v>
      </c>
    </row>
    <row r="3169" spans="1:7">
      <c r="A3169" s="54">
        <f>formulas!O2009</f>
        <v>0</v>
      </c>
      <c r="B3169" s="33">
        <f t="shared" ca="1" si="234"/>
        <v>32</v>
      </c>
      <c r="C3169">
        <f t="shared" si="235"/>
        <v>486</v>
      </c>
      <c r="D3169">
        <f t="shared" ca="1" si="233"/>
        <v>-1.4999999999999999E-2</v>
      </c>
      <c r="E3169">
        <f t="shared" ca="1" si="236"/>
        <v>0</v>
      </c>
      <c r="F3169">
        <f t="shared" ca="1" si="237"/>
        <v>31</v>
      </c>
      <c r="G3169">
        <f t="shared" ca="1" si="238"/>
        <v>32</v>
      </c>
    </row>
    <row r="3170" spans="1:7">
      <c r="A3170" s="54">
        <f>formulas!O2010</f>
        <v>0</v>
      </c>
      <c r="B3170" s="33">
        <f t="shared" ca="1" si="234"/>
        <v>32</v>
      </c>
      <c r="C3170">
        <f t="shared" si="235"/>
        <v>486</v>
      </c>
      <c r="D3170">
        <f t="shared" ca="1" si="233"/>
        <v>-1.4999999999999999E-2</v>
      </c>
      <c r="E3170">
        <f t="shared" ca="1" si="236"/>
        <v>0</v>
      </c>
      <c r="F3170">
        <f t="shared" ca="1" si="237"/>
        <v>31</v>
      </c>
      <c r="G3170">
        <f t="shared" ca="1" si="238"/>
        <v>32</v>
      </c>
    </row>
    <row r="3171" spans="1:7">
      <c r="A3171" s="54">
        <f>formulas!O2011</f>
        <v>0</v>
      </c>
      <c r="B3171" s="33">
        <f t="shared" ca="1" si="234"/>
        <v>32</v>
      </c>
      <c r="C3171">
        <f t="shared" si="235"/>
        <v>486</v>
      </c>
      <c r="D3171">
        <f t="shared" ca="1" si="233"/>
        <v>-1.4999999999999999E-2</v>
      </c>
      <c r="E3171">
        <f t="shared" ca="1" si="236"/>
        <v>0</v>
      </c>
      <c r="F3171">
        <f t="shared" ca="1" si="237"/>
        <v>31</v>
      </c>
      <c r="G3171">
        <f t="shared" ca="1" si="238"/>
        <v>32</v>
      </c>
    </row>
    <row r="3172" spans="1:7">
      <c r="A3172" s="54">
        <f>formulas!O2012</f>
        <v>0</v>
      </c>
      <c r="B3172" s="33">
        <f t="shared" ca="1" si="234"/>
        <v>32</v>
      </c>
      <c r="C3172">
        <f t="shared" si="235"/>
        <v>486</v>
      </c>
      <c r="D3172">
        <f t="shared" ca="1" si="233"/>
        <v>-1.4999999999999999E-2</v>
      </c>
      <c r="E3172">
        <f t="shared" ca="1" si="236"/>
        <v>0</v>
      </c>
      <c r="F3172">
        <f t="shared" ca="1" si="237"/>
        <v>31</v>
      </c>
      <c r="G3172">
        <f t="shared" ca="1" si="238"/>
        <v>32</v>
      </c>
    </row>
    <row r="3173" spans="1:7">
      <c r="A3173" s="54">
        <f>formulas!O2013</f>
        <v>0</v>
      </c>
      <c r="B3173" s="33">
        <f t="shared" ca="1" si="234"/>
        <v>32</v>
      </c>
      <c r="C3173">
        <f t="shared" si="235"/>
        <v>486</v>
      </c>
      <c r="D3173">
        <f t="shared" ca="1" si="233"/>
        <v>-1.4999999999999999E-2</v>
      </c>
      <c r="E3173">
        <f t="shared" ca="1" si="236"/>
        <v>0</v>
      </c>
      <c r="F3173">
        <f t="shared" ca="1" si="237"/>
        <v>31</v>
      </c>
      <c r="G3173">
        <f t="shared" ca="1" si="238"/>
        <v>32</v>
      </c>
    </row>
    <row r="3174" spans="1:7">
      <c r="A3174" s="54">
        <f>formulas!O2014</f>
        <v>0</v>
      </c>
      <c r="B3174" s="33">
        <f t="shared" ca="1" si="234"/>
        <v>32</v>
      </c>
      <c r="C3174">
        <f t="shared" si="235"/>
        <v>486</v>
      </c>
      <c r="D3174">
        <f t="shared" ca="1" si="233"/>
        <v>-1.4999999999999999E-2</v>
      </c>
      <c r="E3174">
        <f t="shared" ca="1" si="236"/>
        <v>0</v>
      </c>
      <c r="F3174">
        <f t="shared" ca="1" si="237"/>
        <v>31</v>
      </c>
      <c r="G3174">
        <f t="shared" ca="1" si="238"/>
        <v>32</v>
      </c>
    </row>
    <row r="3175" spans="1:7">
      <c r="A3175" s="54">
        <f>formulas!O2015</f>
        <v>0</v>
      </c>
      <c r="B3175" s="33">
        <f t="shared" ca="1" si="234"/>
        <v>32</v>
      </c>
      <c r="C3175">
        <f t="shared" si="235"/>
        <v>486</v>
      </c>
      <c r="D3175">
        <f t="shared" ca="1" si="233"/>
        <v>-1.4999999999999999E-2</v>
      </c>
      <c r="E3175">
        <f t="shared" ca="1" si="236"/>
        <v>0</v>
      </c>
      <c r="F3175">
        <f t="shared" ca="1" si="237"/>
        <v>31</v>
      </c>
      <c r="G3175">
        <f t="shared" ca="1" si="238"/>
        <v>32</v>
      </c>
    </row>
    <row r="3176" spans="1:7">
      <c r="A3176" s="54">
        <f>formulas!O2016</f>
        <v>0</v>
      </c>
      <c r="B3176" s="33">
        <f t="shared" ca="1" si="234"/>
        <v>32</v>
      </c>
      <c r="C3176">
        <f t="shared" si="235"/>
        <v>486</v>
      </c>
      <c r="D3176">
        <f t="shared" ca="1" si="233"/>
        <v>-1.4999999999999999E-2</v>
      </c>
      <c r="E3176">
        <f t="shared" ca="1" si="236"/>
        <v>0</v>
      </c>
      <c r="F3176">
        <f t="shared" ca="1" si="237"/>
        <v>31</v>
      </c>
      <c r="G3176">
        <f t="shared" ca="1" si="238"/>
        <v>32</v>
      </c>
    </row>
    <row r="3177" spans="1:7">
      <c r="A3177" s="54">
        <f>formulas!O2017</f>
        <v>0</v>
      </c>
      <c r="B3177" s="33">
        <f t="shared" ca="1" si="234"/>
        <v>32</v>
      </c>
      <c r="C3177">
        <f t="shared" si="235"/>
        <v>486</v>
      </c>
      <c r="D3177">
        <f t="shared" ca="1" si="233"/>
        <v>-1.4999999999999999E-2</v>
      </c>
      <c r="E3177">
        <f t="shared" ca="1" si="236"/>
        <v>0</v>
      </c>
      <c r="F3177">
        <f t="shared" ca="1" si="237"/>
        <v>31</v>
      </c>
      <c r="G3177">
        <f t="shared" ca="1" si="238"/>
        <v>32</v>
      </c>
    </row>
    <row r="3178" spans="1:7">
      <c r="A3178" s="54">
        <f>formulas!O2018</f>
        <v>0</v>
      </c>
      <c r="B3178" s="33">
        <f t="shared" ca="1" si="234"/>
        <v>32</v>
      </c>
      <c r="C3178">
        <f t="shared" si="235"/>
        <v>486</v>
      </c>
      <c r="D3178">
        <f t="shared" ca="1" si="233"/>
        <v>-1.4999999999999999E-2</v>
      </c>
      <c r="E3178">
        <f t="shared" ca="1" si="236"/>
        <v>0</v>
      </c>
      <c r="F3178">
        <f t="shared" ca="1" si="237"/>
        <v>31</v>
      </c>
      <c r="G3178">
        <f t="shared" ca="1" si="238"/>
        <v>32</v>
      </c>
    </row>
    <row r="3179" spans="1:7">
      <c r="A3179" s="54">
        <f>formulas!O2019</f>
        <v>0</v>
      </c>
      <c r="B3179" s="33">
        <f t="shared" ca="1" si="234"/>
        <v>32</v>
      </c>
      <c r="C3179">
        <f t="shared" si="235"/>
        <v>486</v>
      </c>
      <c r="D3179">
        <f t="shared" ca="1" si="233"/>
        <v>-1.4999999999999999E-2</v>
      </c>
      <c r="E3179">
        <f t="shared" ca="1" si="236"/>
        <v>0</v>
      </c>
      <c r="F3179">
        <f t="shared" ca="1" si="237"/>
        <v>31</v>
      </c>
      <c r="G3179">
        <f t="shared" ca="1" si="238"/>
        <v>32</v>
      </c>
    </row>
    <row r="3180" spans="1:7">
      <c r="A3180" s="54">
        <f>formulas!O2020</f>
        <v>0</v>
      </c>
      <c r="B3180" s="33">
        <f t="shared" ca="1" si="234"/>
        <v>32</v>
      </c>
      <c r="C3180">
        <f t="shared" si="235"/>
        <v>486</v>
      </c>
      <c r="D3180">
        <f t="shared" ca="1" si="233"/>
        <v>-1.4999999999999999E-2</v>
      </c>
      <c r="E3180">
        <f t="shared" ca="1" si="236"/>
        <v>0</v>
      </c>
      <c r="F3180">
        <f t="shared" ca="1" si="237"/>
        <v>31</v>
      </c>
      <c r="G3180">
        <f t="shared" ca="1" si="238"/>
        <v>32</v>
      </c>
    </row>
    <row r="3181" spans="1:7">
      <c r="A3181" s="54">
        <f>formulas!O2021</f>
        <v>0</v>
      </c>
      <c r="B3181" s="33">
        <f t="shared" ca="1" si="234"/>
        <v>32</v>
      </c>
      <c r="C3181">
        <f t="shared" si="235"/>
        <v>486</v>
      </c>
      <c r="D3181">
        <f t="shared" ca="1" si="233"/>
        <v>-1.4999999999999999E-2</v>
      </c>
      <c r="E3181">
        <f t="shared" ca="1" si="236"/>
        <v>0</v>
      </c>
      <c r="F3181">
        <f t="shared" ca="1" si="237"/>
        <v>31</v>
      </c>
      <c r="G3181">
        <f t="shared" ca="1" si="238"/>
        <v>32</v>
      </c>
    </row>
    <row r="3182" spans="1:7">
      <c r="A3182" s="54">
        <f>formulas!O2022</f>
        <v>0</v>
      </c>
      <c r="B3182" s="33">
        <f t="shared" ca="1" si="234"/>
        <v>32</v>
      </c>
      <c r="C3182">
        <f t="shared" si="235"/>
        <v>486</v>
      </c>
      <c r="D3182">
        <f t="shared" ca="1" si="233"/>
        <v>-1.4999999999999999E-2</v>
      </c>
      <c r="E3182">
        <f t="shared" ca="1" si="236"/>
        <v>0</v>
      </c>
      <c r="F3182">
        <f t="shared" ca="1" si="237"/>
        <v>31</v>
      </c>
      <c r="G3182">
        <f t="shared" ca="1" si="238"/>
        <v>32</v>
      </c>
    </row>
    <row r="3183" spans="1:7">
      <c r="A3183" s="54">
        <f>formulas!O2023</f>
        <v>0</v>
      </c>
      <c r="B3183" s="33">
        <f t="shared" ca="1" si="234"/>
        <v>32</v>
      </c>
      <c r="C3183">
        <f t="shared" si="235"/>
        <v>486</v>
      </c>
      <c r="D3183">
        <f t="shared" ca="1" si="233"/>
        <v>-1.4999999999999999E-2</v>
      </c>
      <c r="E3183">
        <f t="shared" ca="1" si="236"/>
        <v>0</v>
      </c>
      <c r="F3183">
        <f t="shared" ca="1" si="237"/>
        <v>31</v>
      </c>
      <c r="G3183">
        <f t="shared" ca="1" si="238"/>
        <v>32</v>
      </c>
    </row>
    <row r="3184" spans="1:7">
      <c r="A3184" s="54">
        <f>formulas!O2024</f>
        <v>0</v>
      </c>
      <c r="B3184" s="33">
        <f t="shared" ca="1" si="234"/>
        <v>32</v>
      </c>
      <c r="C3184">
        <f t="shared" si="235"/>
        <v>486</v>
      </c>
      <c r="D3184">
        <f t="shared" ca="1" si="233"/>
        <v>-1.4999999999999999E-2</v>
      </c>
      <c r="E3184">
        <f t="shared" ca="1" si="236"/>
        <v>0</v>
      </c>
      <c r="F3184">
        <f t="shared" ca="1" si="237"/>
        <v>31</v>
      </c>
      <c r="G3184">
        <f t="shared" ca="1" si="238"/>
        <v>32</v>
      </c>
    </row>
    <row r="3185" spans="1:7">
      <c r="A3185" s="54">
        <f>formulas!O2025</f>
        <v>0</v>
      </c>
      <c r="B3185" s="33">
        <f t="shared" ca="1" si="234"/>
        <v>32</v>
      </c>
      <c r="C3185">
        <f t="shared" si="235"/>
        <v>486</v>
      </c>
      <c r="D3185">
        <f t="shared" ref="D3185:D3248" ca="1" si="239">INDIRECT(ADDRESS(C3185+1,14))</f>
        <v>-1.4999999999999999E-2</v>
      </c>
      <c r="E3185">
        <f t="shared" ca="1" si="236"/>
        <v>0</v>
      </c>
      <c r="F3185">
        <f t="shared" ca="1" si="237"/>
        <v>31</v>
      </c>
      <c r="G3185">
        <f t="shared" ca="1" si="238"/>
        <v>32</v>
      </c>
    </row>
    <row r="3186" spans="1:7">
      <c r="A3186" s="54">
        <f>formulas!O2026</f>
        <v>0</v>
      </c>
      <c r="B3186" s="33">
        <f t="shared" ca="1" si="234"/>
        <v>32</v>
      </c>
      <c r="C3186">
        <f t="shared" si="235"/>
        <v>486</v>
      </c>
      <c r="D3186">
        <f t="shared" ca="1" si="239"/>
        <v>-1.4999999999999999E-2</v>
      </c>
      <c r="E3186">
        <f t="shared" ca="1" si="236"/>
        <v>0</v>
      </c>
      <c r="F3186">
        <f t="shared" ca="1" si="237"/>
        <v>31</v>
      </c>
      <c r="G3186">
        <f t="shared" ca="1" si="238"/>
        <v>32</v>
      </c>
    </row>
    <row r="3187" spans="1:7">
      <c r="A3187" s="54">
        <f>formulas!O2027</f>
        <v>0</v>
      </c>
      <c r="B3187" s="33">
        <f t="shared" ca="1" si="234"/>
        <v>32</v>
      </c>
      <c r="C3187">
        <f t="shared" si="235"/>
        <v>486</v>
      </c>
      <c r="D3187">
        <f t="shared" ca="1" si="239"/>
        <v>-1.4999999999999999E-2</v>
      </c>
      <c r="E3187">
        <f t="shared" ca="1" si="236"/>
        <v>0</v>
      </c>
      <c r="F3187">
        <f t="shared" ca="1" si="237"/>
        <v>31</v>
      </c>
      <c r="G3187">
        <f t="shared" ca="1" si="238"/>
        <v>32</v>
      </c>
    </row>
    <row r="3188" spans="1:7">
      <c r="A3188" s="54">
        <f>formulas!O2028</f>
        <v>0</v>
      </c>
      <c r="B3188" s="33">
        <f t="shared" ca="1" si="234"/>
        <v>32</v>
      </c>
      <c r="C3188">
        <f t="shared" si="235"/>
        <v>486</v>
      </c>
      <c r="D3188">
        <f t="shared" ca="1" si="239"/>
        <v>-1.4999999999999999E-2</v>
      </c>
      <c r="E3188">
        <f t="shared" ca="1" si="236"/>
        <v>0</v>
      </c>
      <c r="F3188">
        <f t="shared" ca="1" si="237"/>
        <v>31</v>
      </c>
      <c r="G3188">
        <f t="shared" ca="1" si="238"/>
        <v>32</v>
      </c>
    </row>
    <row r="3189" spans="1:7">
      <c r="A3189" s="54">
        <f>formulas!O2029</f>
        <v>0</v>
      </c>
      <c r="B3189" s="33">
        <f t="shared" ca="1" si="234"/>
        <v>32</v>
      </c>
      <c r="C3189">
        <f t="shared" si="235"/>
        <v>486</v>
      </c>
      <c r="D3189">
        <f t="shared" ca="1" si="239"/>
        <v>-1.4999999999999999E-2</v>
      </c>
      <c r="E3189">
        <f t="shared" ca="1" si="236"/>
        <v>0</v>
      </c>
      <c r="F3189">
        <f t="shared" ca="1" si="237"/>
        <v>31</v>
      </c>
      <c r="G3189">
        <f t="shared" ca="1" si="238"/>
        <v>32</v>
      </c>
    </row>
    <row r="3190" spans="1:7">
      <c r="A3190" s="54">
        <f>formulas!O2030</f>
        <v>0</v>
      </c>
      <c r="B3190" s="33">
        <f t="shared" ca="1" si="234"/>
        <v>32</v>
      </c>
      <c r="C3190">
        <f t="shared" si="235"/>
        <v>486</v>
      </c>
      <c r="D3190">
        <f t="shared" ca="1" si="239"/>
        <v>-1.4999999999999999E-2</v>
      </c>
      <c r="E3190">
        <f t="shared" ca="1" si="236"/>
        <v>0</v>
      </c>
      <c r="F3190">
        <f t="shared" ca="1" si="237"/>
        <v>31</v>
      </c>
      <c r="G3190">
        <f t="shared" ca="1" si="238"/>
        <v>32</v>
      </c>
    </row>
    <row r="3191" spans="1:7">
      <c r="A3191" s="54">
        <f>formulas!O2031</f>
        <v>0</v>
      </c>
      <c r="B3191" s="33">
        <f t="shared" ca="1" si="234"/>
        <v>32</v>
      </c>
      <c r="C3191">
        <f t="shared" si="235"/>
        <v>486</v>
      </c>
      <c r="D3191">
        <f t="shared" ca="1" si="239"/>
        <v>-1.4999999999999999E-2</v>
      </c>
      <c r="E3191">
        <f t="shared" ca="1" si="236"/>
        <v>0</v>
      </c>
      <c r="F3191">
        <f t="shared" ca="1" si="237"/>
        <v>31</v>
      </c>
      <c r="G3191">
        <f t="shared" ca="1" si="238"/>
        <v>32</v>
      </c>
    </row>
    <row r="3192" spans="1:7">
      <c r="A3192" s="54">
        <f>formulas!O2032</f>
        <v>0</v>
      </c>
      <c r="B3192" s="33">
        <f t="shared" ca="1" si="234"/>
        <v>32</v>
      </c>
      <c r="C3192">
        <f t="shared" si="235"/>
        <v>486</v>
      </c>
      <c r="D3192">
        <f t="shared" ca="1" si="239"/>
        <v>-1.4999999999999999E-2</v>
      </c>
      <c r="E3192">
        <f t="shared" ca="1" si="236"/>
        <v>0</v>
      </c>
      <c r="F3192">
        <f t="shared" ca="1" si="237"/>
        <v>31</v>
      </c>
      <c r="G3192">
        <f t="shared" ca="1" si="238"/>
        <v>32</v>
      </c>
    </row>
    <row r="3193" spans="1:7">
      <c r="A3193" s="54">
        <f>formulas!O2033</f>
        <v>0</v>
      </c>
      <c r="B3193" s="33">
        <f t="shared" ca="1" si="234"/>
        <v>32</v>
      </c>
      <c r="C3193">
        <f t="shared" si="235"/>
        <v>486</v>
      </c>
      <c r="D3193">
        <f t="shared" ca="1" si="239"/>
        <v>-1.4999999999999999E-2</v>
      </c>
      <c r="E3193">
        <f t="shared" ca="1" si="236"/>
        <v>0</v>
      </c>
      <c r="F3193">
        <f t="shared" ca="1" si="237"/>
        <v>31</v>
      </c>
      <c r="G3193">
        <f t="shared" ca="1" si="238"/>
        <v>32</v>
      </c>
    </row>
    <row r="3194" spans="1:7">
      <c r="A3194" s="54">
        <f>formulas!O2034</f>
        <v>0</v>
      </c>
      <c r="B3194" s="33">
        <f t="shared" ca="1" si="234"/>
        <v>32</v>
      </c>
      <c r="C3194">
        <f t="shared" si="235"/>
        <v>486</v>
      </c>
      <c r="D3194">
        <f t="shared" ca="1" si="239"/>
        <v>-1.4999999999999999E-2</v>
      </c>
      <c r="E3194">
        <f t="shared" ca="1" si="236"/>
        <v>0</v>
      </c>
      <c r="F3194">
        <f t="shared" ca="1" si="237"/>
        <v>31</v>
      </c>
      <c r="G3194">
        <f t="shared" ca="1" si="238"/>
        <v>32</v>
      </c>
    </row>
    <row r="3195" spans="1:7">
      <c r="A3195" s="54">
        <f>formulas!O2035</f>
        <v>0</v>
      </c>
      <c r="B3195" s="33">
        <f t="shared" ca="1" si="234"/>
        <v>32</v>
      </c>
      <c r="C3195">
        <f t="shared" si="235"/>
        <v>486</v>
      </c>
      <c r="D3195">
        <f t="shared" ca="1" si="239"/>
        <v>-1.4999999999999999E-2</v>
      </c>
      <c r="E3195">
        <f t="shared" ca="1" si="236"/>
        <v>0</v>
      </c>
      <c r="F3195">
        <f t="shared" ca="1" si="237"/>
        <v>31</v>
      </c>
      <c r="G3195">
        <f t="shared" ca="1" si="238"/>
        <v>32</v>
      </c>
    </row>
    <row r="3196" spans="1:7">
      <c r="A3196" s="54">
        <f>formulas!O2036</f>
        <v>0</v>
      </c>
      <c r="B3196" s="33">
        <f t="shared" ca="1" si="234"/>
        <v>32</v>
      </c>
      <c r="C3196">
        <f t="shared" si="235"/>
        <v>486</v>
      </c>
      <c r="D3196">
        <f t="shared" ca="1" si="239"/>
        <v>-1.4999999999999999E-2</v>
      </c>
      <c r="E3196">
        <f t="shared" ca="1" si="236"/>
        <v>0</v>
      </c>
      <c r="F3196">
        <f t="shared" ca="1" si="237"/>
        <v>31</v>
      </c>
      <c r="G3196">
        <f t="shared" ca="1" si="238"/>
        <v>32</v>
      </c>
    </row>
    <row r="3197" spans="1:7">
      <c r="A3197" s="54">
        <f>formulas!O2037</f>
        <v>0</v>
      </c>
      <c r="B3197" s="33">
        <f t="shared" ref="B3197:B3260" ca="1" si="240">(A3197-D3197)/(E3197-D3197)*(G3197-F3197)+F3197</f>
        <v>32</v>
      </c>
      <c r="C3197">
        <f t="shared" ref="C3197:C3260" si="241">COUNTIF($N$2:$N$25400,"&lt;"&amp;A3197)</f>
        <v>486</v>
      </c>
      <c r="D3197">
        <f t="shared" ca="1" si="239"/>
        <v>-1.4999999999999999E-2</v>
      </c>
      <c r="E3197">
        <f t="shared" ref="E3197:E3260" ca="1" si="242">INDIRECT(ADDRESS(C3197+2,14))</f>
        <v>0</v>
      </c>
      <c r="F3197">
        <f t="shared" ref="F3197:F3260" ca="1" si="243">INDIRECT(ADDRESS(C3197+1,13))</f>
        <v>31</v>
      </c>
      <c r="G3197">
        <f t="shared" ref="G3197:G3260" ca="1" si="244">INDIRECT(ADDRESS(C3197+2,13))</f>
        <v>32</v>
      </c>
    </row>
    <row r="3198" spans="1:7">
      <c r="A3198" s="54">
        <f>formulas!O2038</f>
        <v>0</v>
      </c>
      <c r="B3198" s="33">
        <f t="shared" ca="1" si="240"/>
        <v>32</v>
      </c>
      <c r="C3198">
        <f t="shared" si="241"/>
        <v>486</v>
      </c>
      <c r="D3198">
        <f t="shared" ca="1" si="239"/>
        <v>-1.4999999999999999E-2</v>
      </c>
      <c r="E3198">
        <f t="shared" ca="1" si="242"/>
        <v>0</v>
      </c>
      <c r="F3198">
        <f t="shared" ca="1" si="243"/>
        <v>31</v>
      </c>
      <c r="G3198">
        <f t="shared" ca="1" si="244"/>
        <v>32</v>
      </c>
    </row>
    <row r="3199" spans="1:7">
      <c r="A3199" s="54">
        <f>formulas!O2039</f>
        <v>0</v>
      </c>
      <c r="B3199" s="33">
        <f t="shared" ca="1" si="240"/>
        <v>32</v>
      </c>
      <c r="C3199">
        <f t="shared" si="241"/>
        <v>486</v>
      </c>
      <c r="D3199">
        <f t="shared" ca="1" si="239"/>
        <v>-1.4999999999999999E-2</v>
      </c>
      <c r="E3199">
        <f t="shared" ca="1" si="242"/>
        <v>0</v>
      </c>
      <c r="F3199">
        <f t="shared" ca="1" si="243"/>
        <v>31</v>
      </c>
      <c r="G3199">
        <f t="shared" ca="1" si="244"/>
        <v>32</v>
      </c>
    </row>
    <row r="3200" spans="1:7">
      <c r="A3200" s="54">
        <f>formulas!O2040</f>
        <v>0</v>
      </c>
      <c r="B3200" s="33">
        <f t="shared" ca="1" si="240"/>
        <v>32</v>
      </c>
      <c r="C3200">
        <f t="shared" si="241"/>
        <v>486</v>
      </c>
      <c r="D3200">
        <f t="shared" ca="1" si="239"/>
        <v>-1.4999999999999999E-2</v>
      </c>
      <c r="E3200">
        <f t="shared" ca="1" si="242"/>
        <v>0</v>
      </c>
      <c r="F3200">
        <f t="shared" ca="1" si="243"/>
        <v>31</v>
      </c>
      <c r="G3200">
        <f t="shared" ca="1" si="244"/>
        <v>32</v>
      </c>
    </row>
    <row r="3201" spans="1:7">
      <c r="A3201" s="54">
        <f>formulas!O2041</f>
        <v>0</v>
      </c>
      <c r="B3201" s="33">
        <f t="shared" ca="1" si="240"/>
        <v>32</v>
      </c>
      <c r="C3201">
        <f t="shared" si="241"/>
        <v>486</v>
      </c>
      <c r="D3201">
        <f t="shared" ca="1" si="239"/>
        <v>-1.4999999999999999E-2</v>
      </c>
      <c r="E3201">
        <f t="shared" ca="1" si="242"/>
        <v>0</v>
      </c>
      <c r="F3201">
        <f t="shared" ca="1" si="243"/>
        <v>31</v>
      </c>
      <c r="G3201">
        <f t="shared" ca="1" si="244"/>
        <v>32</v>
      </c>
    </row>
    <row r="3202" spans="1:7">
      <c r="A3202" s="54">
        <f>formulas!O2042</f>
        <v>0</v>
      </c>
      <c r="B3202" s="33">
        <f t="shared" ca="1" si="240"/>
        <v>32</v>
      </c>
      <c r="C3202">
        <f t="shared" si="241"/>
        <v>486</v>
      </c>
      <c r="D3202">
        <f t="shared" ca="1" si="239"/>
        <v>-1.4999999999999999E-2</v>
      </c>
      <c r="E3202">
        <f t="shared" ca="1" si="242"/>
        <v>0</v>
      </c>
      <c r="F3202">
        <f t="shared" ca="1" si="243"/>
        <v>31</v>
      </c>
      <c r="G3202">
        <f t="shared" ca="1" si="244"/>
        <v>32</v>
      </c>
    </row>
    <row r="3203" spans="1:7">
      <c r="A3203" s="54">
        <f>formulas!O2043</f>
        <v>0</v>
      </c>
      <c r="B3203" s="33">
        <f t="shared" ca="1" si="240"/>
        <v>32</v>
      </c>
      <c r="C3203">
        <f t="shared" si="241"/>
        <v>486</v>
      </c>
      <c r="D3203">
        <f t="shared" ca="1" si="239"/>
        <v>-1.4999999999999999E-2</v>
      </c>
      <c r="E3203">
        <f t="shared" ca="1" si="242"/>
        <v>0</v>
      </c>
      <c r="F3203">
        <f t="shared" ca="1" si="243"/>
        <v>31</v>
      </c>
      <c r="G3203">
        <f t="shared" ca="1" si="244"/>
        <v>32</v>
      </c>
    </row>
    <row r="3204" spans="1:7">
      <c r="A3204" s="54">
        <f>formulas!O2044</f>
        <v>0</v>
      </c>
      <c r="B3204" s="33">
        <f t="shared" ca="1" si="240"/>
        <v>32</v>
      </c>
      <c r="C3204">
        <f t="shared" si="241"/>
        <v>486</v>
      </c>
      <c r="D3204">
        <f t="shared" ca="1" si="239"/>
        <v>-1.4999999999999999E-2</v>
      </c>
      <c r="E3204">
        <f t="shared" ca="1" si="242"/>
        <v>0</v>
      </c>
      <c r="F3204">
        <f t="shared" ca="1" si="243"/>
        <v>31</v>
      </c>
      <c r="G3204">
        <f t="shared" ca="1" si="244"/>
        <v>32</v>
      </c>
    </row>
    <row r="3205" spans="1:7">
      <c r="A3205" s="54">
        <f>formulas!O2045</f>
        <v>0</v>
      </c>
      <c r="B3205" s="33">
        <f t="shared" ca="1" si="240"/>
        <v>32</v>
      </c>
      <c r="C3205">
        <f t="shared" si="241"/>
        <v>486</v>
      </c>
      <c r="D3205">
        <f t="shared" ca="1" si="239"/>
        <v>-1.4999999999999999E-2</v>
      </c>
      <c r="E3205">
        <f t="shared" ca="1" si="242"/>
        <v>0</v>
      </c>
      <c r="F3205">
        <f t="shared" ca="1" si="243"/>
        <v>31</v>
      </c>
      <c r="G3205">
        <f t="shared" ca="1" si="244"/>
        <v>32</v>
      </c>
    </row>
    <row r="3206" spans="1:7">
      <c r="A3206" s="54">
        <f>formulas!O2046</f>
        <v>0</v>
      </c>
      <c r="B3206" s="33">
        <f t="shared" ca="1" si="240"/>
        <v>32</v>
      </c>
      <c r="C3206">
        <f t="shared" si="241"/>
        <v>486</v>
      </c>
      <c r="D3206">
        <f t="shared" ca="1" si="239"/>
        <v>-1.4999999999999999E-2</v>
      </c>
      <c r="E3206">
        <f t="shared" ca="1" si="242"/>
        <v>0</v>
      </c>
      <c r="F3206">
        <f t="shared" ca="1" si="243"/>
        <v>31</v>
      </c>
      <c r="G3206">
        <f t="shared" ca="1" si="244"/>
        <v>32</v>
      </c>
    </row>
    <row r="3207" spans="1:7">
      <c r="A3207" s="54">
        <f>formulas!O2047</f>
        <v>0</v>
      </c>
      <c r="B3207" s="33">
        <f t="shared" ca="1" si="240"/>
        <v>32</v>
      </c>
      <c r="C3207">
        <f t="shared" si="241"/>
        <v>486</v>
      </c>
      <c r="D3207">
        <f t="shared" ca="1" si="239"/>
        <v>-1.4999999999999999E-2</v>
      </c>
      <c r="E3207">
        <f t="shared" ca="1" si="242"/>
        <v>0</v>
      </c>
      <c r="F3207">
        <f t="shared" ca="1" si="243"/>
        <v>31</v>
      </c>
      <c r="G3207">
        <f t="shared" ca="1" si="244"/>
        <v>32</v>
      </c>
    </row>
    <row r="3208" spans="1:7">
      <c r="A3208" s="54">
        <f>formulas!O2048</f>
        <v>0</v>
      </c>
      <c r="B3208" s="33">
        <f t="shared" ca="1" si="240"/>
        <v>32</v>
      </c>
      <c r="C3208">
        <f t="shared" si="241"/>
        <v>486</v>
      </c>
      <c r="D3208">
        <f t="shared" ca="1" si="239"/>
        <v>-1.4999999999999999E-2</v>
      </c>
      <c r="E3208">
        <f t="shared" ca="1" si="242"/>
        <v>0</v>
      </c>
      <c r="F3208">
        <f t="shared" ca="1" si="243"/>
        <v>31</v>
      </c>
      <c r="G3208">
        <f t="shared" ca="1" si="244"/>
        <v>32</v>
      </c>
    </row>
    <row r="3209" spans="1:7">
      <c r="A3209" s="54">
        <f>formulas!O2049</f>
        <v>0</v>
      </c>
      <c r="B3209" s="33">
        <f t="shared" ca="1" si="240"/>
        <v>32</v>
      </c>
      <c r="C3209">
        <f t="shared" si="241"/>
        <v>486</v>
      </c>
      <c r="D3209">
        <f t="shared" ca="1" si="239"/>
        <v>-1.4999999999999999E-2</v>
      </c>
      <c r="E3209">
        <f t="shared" ca="1" si="242"/>
        <v>0</v>
      </c>
      <c r="F3209">
        <f t="shared" ca="1" si="243"/>
        <v>31</v>
      </c>
      <c r="G3209">
        <f t="shared" ca="1" si="244"/>
        <v>32</v>
      </c>
    </row>
    <row r="3210" spans="1:7">
      <c r="A3210" s="54">
        <f>formulas!O2050</f>
        <v>0</v>
      </c>
      <c r="B3210" s="33">
        <f t="shared" ca="1" si="240"/>
        <v>32</v>
      </c>
      <c r="C3210">
        <f t="shared" si="241"/>
        <v>486</v>
      </c>
      <c r="D3210">
        <f t="shared" ca="1" si="239"/>
        <v>-1.4999999999999999E-2</v>
      </c>
      <c r="E3210">
        <f t="shared" ca="1" si="242"/>
        <v>0</v>
      </c>
      <c r="F3210">
        <f t="shared" ca="1" si="243"/>
        <v>31</v>
      </c>
      <c r="G3210">
        <f t="shared" ca="1" si="244"/>
        <v>32</v>
      </c>
    </row>
    <row r="3211" spans="1:7">
      <c r="A3211" s="54">
        <f>formulas!O2051</f>
        <v>0</v>
      </c>
      <c r="B3211" s="33">
        <f t="shared" ca="1" si="240"/>
        <v>32</v>
      </c>
      <c r="C3211">
        <f t="shared" si="241"/>
        <v>486</v>
      </c>
      <c r="D3211">
        <f t="shared" ca="1" si="239"/>
        <v>-1.4999999999999999E-2</v>
      </c>
      <c r="E3211">
        <f t="shared" ca="1" si="242"/>
        <v>0</v>
      </c>
      <c r="F3211">
        <f t="shared" ca="1" si="243"/>
        <v>31</v>
      </c>
      <c r="G3211">
        <f t="shared" ca="1" si="244"/>
        <v>32</v>
      </c>
    </row>
    <row r="3212" spans="1:7">
      <c r="A3212" s="54">
        <f>formulas!O2052</f>
        <v>0</v>
      </c>
      <c r="B3212" s="33">
        <f t="shared" ca="1" si="240"/>
        <v>32</v>
      </c>
      <c r="C3212">
        <f t="shared" si="241"/>
        <v>486</v>
      </c>
      <c r="D3212">
        <f t="shared" ca="1" si="239"/>
        <v>-1.4999999999999999E-2</v>
      </c>
      <c r="E3212">
        <f t="shared" ca="1" si="242"/>
        <v>0</v>
      </c>
      <c r="F3212">
        <f t="shared" ca="1" si="243"/>
        <v>31</v>
      </c>
      <c r="G3212">
        <f t="shared" ca="1" si="244"/>
        <v>32</v>
      </c>
    </row>
    <row r="3213" spans="1:7">
      <c r="A3213" s="54">
        <f>formulas!O2053</f>
        <v>0</v>
      </c>
      <c r="B3213" s="33">
        <f t="shared" ca="1" si="240"/>
        <v>32</v>
      </c>
      <c r="C3213">
        <f t="shared" si="241"/>
        <v>486</v>
      </c>
      <c r="D3213">
        <f t="shared" ca="1" si="239"/>
        <v>-1.4999999999999999E-2</v>
      </c>
      <c r="E3213">
        <f t="shared" ca="1" si="242"/>
        <v>0</v>
      </c>
      <c r="F3213">
        <f t="shared" ca="1" si="243"/>
        <v>31</v>
      </c>
      <c r="G3213">
        <f t="shared" ca="1" si="244"/>
        <v>32</v>
      </c>
    </row>
    <row r="3214" spans="1:7">
      <c r="A3214" s="54">
        <f>formulas!O2054</f>
        <v>0</v>
      </c>
      <c r="B3214" s="33">
        <f t="shared" ca="1" si="240"/>
        <v>32</v>
      </c>
      <c r="C3214">
        <f t="shared" si="241"/>
        <v>486</v>
      </c>
      <c r="D3214">
        <f t="shared" ca="1" si="239"/>
        <v>-1.4999999999999999E-2</v>
      </c>
      <c r="E3214">
        <f t="shared" ca="1" si="242"/>
        <v>0</v>
      </c>
      <c r="F3214">
        <f t="shared" ca="1" si="243"/>
        <v>31</v>
      </c>
      <c r="G3214">
        <f t="shared" ca="1" si="244"/>
        <v>32</v>
      </c>
    </row>
    <row r="3215" spans="1:7">
      <c r="A3215" s="54">
        <f>formulas!O2055</f>
        <v>0</v>
      </c>
      <c r="B3215" s="33">
        <f t="shared" ca="1" si="240"/>
        <v>32</v>
      </c>
      <c r="C3215">
        <f t="shared" si="241"/>
        <v>486</v>
      </c>
      <c r="D3215">
        <f t="shared" ca="1" si="239"/>
        <v>-1.4999999999999999E-2</v>
      </c>
      <c r="E3215">
        <f t="shared" ca="1" si="242"/>
        <v>0</v>
      </c>
      <c r="F3215">
        <f t="shared" ca="1" si="243"/>
        <v>31</v>
      </c>
      <c r="G3215">
        <f t="shared" ca="1" si="244"/>
        <v>32</v>
      </c>
    </row>
    <row r="3216" spans="1:7">
      <c r="A3216" s="54">
        <f>formulas!O2056</f>
        <v>0</v>
      </c>
      <c r="B3216" s="33">
        <f t="shared" ca="1" si="240"/>
        <v>32</v>
      </c>
      <c r="C3216">
        <f t="shared" si="241"/>
        <v>486</v>
      </c>
      <c r="D3216">
        <f t="shared" ca="1" si="239"/>
        <v>-1.4999999999999999E-2</v>
      </c>
      <c r="E3216">
        <f t="shared" ca="1" si="242"/>
        <v>0</v>
      </c>
      <c r="F3216">
        <f t="shared" ca="1" si="243"/>
        <v>31</v>
      </c>
      <c r="G3216">
        <f t="shared" ca="1" si="244"/>
        <v>32</v>
      </c>
    </row>
    <row r="3217" spans="1:7">
      <c r="A3217" s="54">
        <f>formulas!O2057</f>
        <v>0</v>
      </c>
      <c r="B3217" s="33">
        <f t="shared" ca="1" si="240"/>
        <v>32</v>
      </c>
      <c r="C3217">
        <f t="shared" si="241"/>
        <v>486</v>
      </c>
      <c r="D3217">
        <f t="shared" ca="1" si="239"/>
        <v>-1.4999999999999999E-2</v>
      </c>
      <c r="E3217">
        <f t="shared" ca="1" si="242"/>
        <v>0</v>
      </c>
      <c r="F3217">
        <f t="shared" ca="1" si="243"/>
        <v>31</v>
      </c>
      <c r="G3217">
        <f t="shared" ca="1" si="244"/>
        <v>32</v>
      </c>
    </row>
    <row r="3218" spans="1:7">
      <c r="A3218" s="54">
        <f>formulas!O2058</f>
        <v>0</v>
      </c>
      <c r="B3218" s="33">
        <f t="shared" ca="1" si="240"/>
        <v>32</v>
      </c>
      <c r="C3218">
        <f t="shared" si="241"/>
        <v>486</v>
      </c>
      <c r="D3218">
        <f t="shared" ca="1" si="239"/>
        <v>-1.4999999999999999E-2</v>
      </c>
      <c r="E3218">
        <f t="shared" ca="1" si="242"/>
        <v>0</v>
      </c>
      <c r="F3218">
        <f t="shared" ca="1" si="243"/>
        <v>31</v>
      </c>
      <c r="G3218">
        <f t="shared" ca="1" si="244"/>
        <v>32</v>
      </c>
    </row>
    <row r="3219" spans="1:7">
      <c r="A3219" s="54">
        <f>formulas!O2059</f>
        <v>0</v>
      </c>
      <c r="B3219" s="33">
        <f t="shared" ca="1" si="240"/>
        <v>32</v>
      </c>
      <c r="C3219">
        <f t="shared" si="241"/>
        <v>486</v>
      </c>
      <c r="D3219">
        <f t="shared" ca="1" si="239"/>
        <v>-1.4999999999999999E-2</v>
      </c>
      <c r="E3219">
        <f t="shared" ca="1" si="242"/>
        <v>0</v>
      </c>
      <c r="F3219">
        <f t="shared" ca="1" si="243"/>
        <v>31</v>
      </c>
      <c r="G3219">
        <f t="shared" ca="1" si="244"/>
        <v>32</v>
      </c>
    </row>
    <row r="3220" spans="1:7">
      <c r="A3220" s="54">
        <f>formulas!O2060</f>
        <v>0</v>
      </c>
      <c r="B3220" s="33">
        <f t="shared" ca="1" si="240"/>
        <v>32</v>
      </c>
      <c r="C3220">
        <f t="shared" si="241"/>
        <v>486</v>
      </c>
      <c r="D3220">
        <f t="shared" ca="1" si="239"/>
        <v>-1.4999999999999999E-2</v>
      </c>
      <c r="E3220">
        <f t="shared" ca="1" si="242"/>
        <v>0</v>
      </c>
      <c r="F3220">
        <f t="shared" ca="1" si="243"/>
        <v>31</v>
      </c>
      <c r="G3220">
        <f t="shared" ca="1" si="244"/>
        <v>32</v>
      </c>
    </row>
    <row r="3221" spans="1:7">
      <c r="A3221" s="54">
        <f>formulas!O2061</f>
        <v>0</v>
      </c>
      <c r="B3221" s="33">
        <f t="shared" ca="1" si="240"/>
        <v>32</v>
      </c>
      <c r="C3221">
        <f t="shared" si="241"/>
        <v>486</v>
      </c>
      <c r="D3221">
        <f t="shared" ca="1" si="239"/>
        <v>-1.4999999999999999E-2</v>
      </c>
      <c r="E3221">
        <f t="shared" ca="1" si="242"/>
        <v>0</v>
      </c>
      <c r="F3221">
        <f t="shared" ca="1" si="243"/>
        <v>31</v>
      </c>
      <c r="G3221">
        <f t="shared" ca="1" si="244"/>
        <v>32</v>
      </c>
    </row>
    <row r="3222" spans="1:7">
      <c r="A3222" s="54">
        <f>formulas!O2062</f>
        <v>0</v>
      </c>
      <c r="B3222" s="33">
        <f t="shared" ca="1" si="240"/>
        <v>32</v>
      </c>
      <c r="C3222">
        <f t="shared" si="241"/>
        <v>486</v>
      </c>
      <c r="D3222">
        <f t="shared" ca="1" si="239"/>
        <v>-1.4999999999999999E-2</v>
      </c>
      <c r="E3222">
        <f t="shared" ca="1" si="242"/>
        <v>0</v>
      </c>
      <c r="F3222">
        <f t="shared" ca="1" si="243"/>
        <v>31</v>
      </c>
      <c r="G3222">
        <f t="shared" ca="1" si="244"/>
        <v>32</v>
      </c>
    </row>
    <row r="3223" spans="1:7">
      <c r="A3223" s="54">
        <f>formulas!O2063</f>
        <v>0</v>
      </c>
      <c r="B3223" s="33">
        <f t="shared" ca="1" si="240"/>
        <v>32</v>
      </c>
      <c r="C3223">
        <f t="shared" si="241"/>
        <v>486</v>
      </c>
      <c r="D3223">
        <f t="shared" ca="1" si="239"/>
        <v>-1.4999999999999999E-2</v>
      </c>
      <c r="E3223">
        <f t="shared" ca="1" si="242"/>
        <v>0</v>
      </c>
      <c r="F3223">
        <f t="shared" ca="1" si="243"/>
        <v>31</v>
      </c>
      <c r="G3223">
        <f t="shared" ca="1" si="244"/>
        <v>32</v>
      </c>
    </row>
    <row r="3224" spans="1:7">
      <c r="A3224" s="54">
        <f>formulas!O2064</f>
        <v>0</v>
      </c>
      <c r="B3224" s="33">
        <f t="shared" ca="1" si="240"/>
        <v>32</v>
      </c>
      <c r="C3224">
        <f t="shared" si="241"/>
        <v>486</v>
      </c>
      <c r="D3224">
        <f t="shared" ca="1" si="239"/>
        <v>-1.4999999999999999E-2</v>
      </c>
      <c r="E3224">
        <f t="shared" ca="1" si="242"/>
        <v>0</v>
      </c>
      <c r="F3224">
        <f t="shared" ca="1" si="243"/>
        <v>31</v>
      </c>
      <c r="G3224">
        <f t="shared" ca="1" si="244"/>
        <v>32</v>
      </c>
    </row>
    <row r="3225" spans="1:7">
      <c r="A3225" s="54">
        <f>formulas!O2065</f>
        <v>0</v>
      </c>
      <c r="B3225" s="33">
        <f t="shared" ca="1" si="240"/>
        <v>32</v>
      </c>
      <c r="C3225">
        <f t="shared" si="241"/>
        <v>486</v>
      </c>
      <c r="D3225">
        <f t="shared" ca="1" si="239"/>
        <v>-1.4999999999999999E-2</v>
      </c>
      <c r="E3225">
        <f t="shared" ca="1" si="242"/>
        <v>0</v>
      </c>
      <c r="F3225">
        <f t="shared" ca="1" si="243"/>
        <v>31</v>
      </c>
      <c r="G3225">
        <f t="shared" ca="1" si="244"/>
        <v>32</v>
      </c>
    </row>
    <row r="3226" spans="1:7">
      <c r="A3226" s="54">
        <f>formulas!O2066</f>
        <v>0</v>
      </c>
      <c r="B3226" s="33">
        <f t="shared" ca="1" si="240"/>
        <v>32</v>
      </c>
      <c r="C3226">
        <f t="shared" si="241"/>
        <v>486</v>
      </c>
      <c r="D3226">
        <f t="shared" ca="1" si="239"/>
        <v>-1.4999999999999999E-2</v>
      </c>
      <c r="E3226">
        <f t="shared" ca="1" si="242"/>
        <v>0</v>
      </c>
      <c r="F3226">
        <f t="shared" ca="1" si="243"/>
        <v>31</v>
      </c>
      <c r="G3226">
        <f t="shared" ca="1" si="244"/>
        <v>32</v>
      </c>
    </row>
    <row r="3227" spans="1:7">
      <c r="A3227" s="54">
        <f>formulas!O2067</f>
        <v>0</v>
      </c>
      <c r="B3227" s="33">
        <f t="shared" ca="1" si="240"/>
        <v>32</v>
      </c>
      <c r="C3227">
        <f t="shared" si="241"/>
        <v>486</v>
      </c>
      <c r="D3227">
        <f t="shared" ca="1" si="239"/>
        <v>-1.4999999999999999E-2</v>
      </c>
      <c r="E3227">
        <f t="shared" ca="1" si="242"/>
        <v>0</v>
      </c>
      <c r="F3227">
        <f t="shared" ca="1" si="243"/>
        <v>31</v>
      </c>
      <c r="G3227">
        <f t="shared" ca="1" si="244"/>
        <v>32</v>
      </c>
    </row>
    <row r="3228" spans="1:7">
      <c r="A3228" s="54">
        <f>formulas!O2068</f>
        <v>0</v>
      </c>
      <c r="B3228" s="33">
        <f t="shared" ca="1" si="240"/>
        <v>32</v>
      </c>
      <c r="C3228">
        <f t="shared" si="241"/>
        <v>486</v>
      </c>
      <c r="D3228">
        <f t="shared" ca="1" si="239"/>
        <v>-1.4999999999999999E-2</v>
      </c>
      <c r="E3228">
        <f t="shared" ca="1" si="242"/>
        <v>0</v>
      </c>
      <c r="F3228">
        <f t="shared" ca="1" si="243"/>
        <v>31</v>
      </c>
      <c r="G3228">
        <f t="shared" ca="1" si="244"/>
        <v>32</v>
      </c>
    </row>
    <row r="3229" spans="1:7">
      <c r="A3229" s="54">
        <f>formulas!O2069</f>
        <v>0</v>
      </c>
      <c r="B3229" s="33">
        <f t="shared" ca="1" si="240"/>
        <v>32</v>
      </c>
      <c r="C3229">
        <f t="shared" si="241"/>
        <v>486</v>
      </c>
      <c r="D3229">
        <f t="shared" ca="1" si="239"/>
        <v>-1.4999999999999999E-2</v>
      </c>
      <c r="E3229">
        <f t="shared" ca="1" si="242"/>
        <v>0</v>
      </c>
      <c r="F3229">
        <f t="shared" ca="1" si="243"/>
        <v>31</v>
      </c>
      <c r="G3229">
        <f t="shared" ca="1" si="244"/>
        <v>32</v>
      </c>
    </row>
    <row r="3230" spans="1:7">
      <c r="A3230" s="54">
        <f>formulas!O2070</f>
        <v>0</v>
      </c>
      <c r="B3230" s="33">
        <f t="shared" ca="1" si="240"/>
        <v>32</v>
      </c>
      <c r="C3230">
        <f t="shared" si="241"/>
        <v>486</v>
      </c>
      <c r="D3230">
        <f t="shared" ca="1" si="239"/>
        <v>-1.4999999999999999E-2</v>
      </c>
      <c r="E3230">
        <f t="shared" ca="1" si="242"/>
        <v>0</v>
      </c>
      <c r="F3230">
        <f t="shared" ca="1" si="243"/>
        <v>31</v>
      </c>
      <c r="G3230">
        <f t="shared" ca="1" si="244"/>
        <v>32</v>
      </c>
    </row>
    <row r="3231" spans="1:7">
      <c r="A3231" s="54">
        <f>formulas!O2071</f>
        <v>0</v>
      </c>
      <c r="B3231" s="33">
        <f t="shared" ca="1" si="240"/>
        <v>32</v>
      </c>
      <c r="C3231">
        <f t="shared" si="241"/>
        <v>486</v>
      </c>
      <c r="D3231">
        <f t="shared" ca="1" si="239"/>
        <v>-1.4999999999999999E-2</v>
      </c>
      <c r="E3231">
        <f t="shared" ca="1" si="242"/>
        <v>0</v>
      </c>
      <c r="F3231">
        <f t="shared" ca="1" si="243"/>
        <v>31</v>
      </c>
      <c r="G3231">
        <f t="shared" ca="1" si="244"/>
        <v>32</v>
      </c>
    </row>
    <row r="3232" spans="1:7">
      <c r="A3232" s="54">
        <f>formulas!O2072</f>
        <v>0</v>
      </c>
      <c r="B3232" s="33">
        <f t="shared" ca="1" si="240"/>
        <v>32</v>
      </c>
      <c r="C3232">
        <f t="shared" si="241"/>
        <v>486</v>
      </c>
      <c r="D3232">
        <f t="shared" ca="1" si="239"/>
        <v>-1.4999999999999999E-2</v>
      </c>
      <c r="E3232">
        <f t="shared" ca="1" si="242"/>
        <v>0</v>
      </c>
      <c r="F3232">
        <f t="shared" ca="1" si="243"/>
        <v>31</v>
      </c>
      <c r="G3232">
        <f t="shared" ca="1" si="244"/>
        <v>32</v>
      </c>
    </row>
    <row r="3233" spans="1:7">
      <c r="A3233" s="54">
        <f>formulas!O2073</f>
        <v>0</v>
      </c>
      <c r="B3233" s="33">
        <f t="shared" ca="1" si="240"/>
        <v>32</v>
      </c>
      <c r="C3233">
        <f t="shared" si="241"/>
        <v>486</v>
      </c>
      <c r="D3233">
        <f t="shared" ca="1" si="239"/>
        <v>-1.4999999999999999E-2</v>
      </c>
      <c r="E3233">
        <f t="shared" ca="1" si="242"/>
        <v>0</v>
      </c>
      <c r="F3233">
        <f t="shared" ca="1" si="243"/>
        <v>31</v>
      </c>
      <c r="G3233">
        <f t="shared" ca="1" si="244"/>
        <v>32</v>
      </c>
    </row>
    <row r="3234" spans="1:7">
      <c r="A3234" s="54">
        <f>formulas!O2074</f>
        <v>0</v>
      </c>
      <c r="B3234" s="33">
        <f t="shared" ca="1" si="240"/>
        <v>32</v>
      </c>
      <c r="C3234">
        <f t="shared" si="241"/>
        <v>486</v>
      </c>
      <c r="D3234">
        <f t="shared" ca="1" si="239"/>
        <v>-1.4999999999999999E-2</v>
      </c>
      <c r="E3234">
        <f t="shared" ca="1" si="242"/>
        <v>0</v>
      </c>
      <c r="F3234">
        <f t="shared" ca="1" si="243"/>
        <v>31</v>
      </c>
      <c r="G3234">
        <f t="shared" ca="1" si="244"/>
        <v>32</v>
      </c>
    </row>
    <row r="3235" spans="1:7">
      <c r="A3235" s="54">
        <f>formulas!O2075</f>
        <v>0</v>
      </c>
      <c r="B3235" s="33">
        <f t="shared" ca="1" si="240"/>
        <v>32</v>
      </c>
      <c r="C3235">
        <f t="shared" si="241"/>
        <v>486</v>
      </c>
      <c r="D3235">
        <f t="shared" ca="1" si="239"/>
        <v>-1.4999999999999999E-2</v>
      </c>
      <c r="E3235">
        <f t="shared" ca="1" si="242"/>
        <v>0</v>
      </c>
      <c r="F3235">
        <f t="shared" ca="1" si="243"/>
        <v>31</v>
      </c>
      <c r="G3235">
        <f t="shared" ca="1" si="244"/>
        <v>32</v>
      </c>
    </row>
    <row r="3236" spans="1:7">
      <c r="A3236" s="54">
        <f>formulas!O2076</f>
        <v>0</v>
      </c>
      <c r="B3236" s="33">
        <f t="shared" ca="1" si="240"/>
        <v>32</v>
      </c>
      <c r="C3236">
        <f t="shared" si="241"/>
        <v>486</v>
      </c>
      <c r="D3236">
        <f t="shared" ca="1" si="239"/>
        <v>-1.4999999999999999E-2</v>
      </c>
      <c r="E3236">
        <f t="shared" ca="1" si="242"/>
        <v>0</v>
      </c>
      <c r="F3236">
        <f t="shared" ca="1" si="243"/>
        <v>31</v>
      </c>
      <c r="G3236">
        <f t="shared" ca="1" si="244"/>
        <v>32</v>
      </c>
    </row>
    <row r="3237" spans="1:7">
      <c r="A3237" s="54">
        <f>formulas!O2077</f>
        <v>0</v>
      </c>
      <c r="B3237" s="33">
        <f t="shared" ca="1" si="240"/>
        <v>32</v>
      </c>
      <c r="C3237">
        <f t="shared" si="241"/>
        <v>486</v>
      </c>
      <c r="D3237">
        <f t="shared" ca="1" si="239"/>
        <v>-1.4999999999999999E-2</v>
      </c>
      <c r="E3237">
        <f t="shared" ca="1" si="242"/>
        <v>0</v>
      </c>
      <c r="F3237">
        <f t="shared" ca="1" si="243"/>
        <v>31</v>
      </c>
      <c r="G3237">
        <f t="shared" ca="1" si="244"/>
        <v>32</v>
      </c>
    </row>
    <row r="3238" spans="1:7">
      <c r="A3238" s="54">
        <f>formulas!O2078</f>
        <v>0</v>
      </c>
      <c r="B3238" s="33">
        <f t="shared" ca="1" si="240"/>
        <v>32</v>
      </c>
      <c r="C3238">
        <f t="shared" si="241"/>
        <v>486</v>
      </c>
      <c r="D3238">
        <f t="shared" ca="1" si="239"/>
        <v>-1.4999999999999999E-2</v>
      </c>
      <c r="E3238">
        <f t="shared" ca="1" si="242"/>
        <v>0</v>
      </c>
      <c r="F3238">
        <f t="shared" ca="1" si="243"/>
        <v>31</v>
      </c>
      <c r="G3238">
        <f t="shared" ca="1" si="244"/>
        <v>32</v>
      </c>
    </row>
    <row r="3239" spans="1:7">
      <c r="A3239" s="54">
        <f>formulas!O2079</f>
        <v>0</v>
      </c>
      <c r="B3239" s="33">
        <f t="shared" ca="1" si="240"/>
        <v>32</v>
      </c>
      <c r="C3239">
        <f t="shared" si="241"/>
        <v>486</v>
      </c>
      <c r="D3239">
        <f t="shared" ca="1" si="239"/>
        <v>-1.4999999999999999E-2</v>
      </c>
      <c r="E3239">
        <f t="shared" ca="1" si="242"/>
        <v>0</v>
      </c>
      <c r="F3239">
        <f t="shared" ca="1" si="243"/>
        <v>31</v>
      </c>
      <c r="G3239">
        <f t="shared" ca="1" si="244"/>
        <v>32</v>
      </c>
    </row>
    <row r="3240" spans="1:7">
      <c r="A3240" s="54">
        <f>formulas!O2080</f>
        <v>0</v>
      </c>
      <c r="B3240" s="33">
        <f t="shared" ca="1" si="240"/>
        <v>32</v>
      </c>
      <c r="C3240">
        <f t="shared" si="241"/>
        <v>486</v>
      </c>
      <c r="D3240">
        <f t="shared" ca="1" si="239"/>
        <v>-1.4999999999999999E-2</v>
      </c>
      <c r="E3240">
        <f t="shared" ca="1" si="242"/>
        <v>0</v>
      </c>
      <c r="F3240">
        <f t="shared" ca="1" si="243"/>
        <v>31</v>
      </c>
      <c r="G3240">
        <f t="shared" ca="1" si="244"/>
        <v>32</v>
      </c>
    </row>
    <row r="3241" spans="1:7">
      <c r="A3241" s="54">
        <f>formulas!O2081</f>
        <v>0</v>
      </c>
      <c r="B3241" s="33">
        <f t="shared" ca="1" si="240"/>
        <v>32</v>
      </c>
      <c r="C3241">
        <f t="shared" si="241"/>
        <v>486</v>
      </c>
      <c r="D3241">
        <f t="shared" ca="1" si="239"/>
        <v>-1.4999999999999999E-2</v>
      </c>
      <c r="E3241">
        <f t="shared" ca="1" si="242"/>
        <v>0</v>
      </c>
      <c r="F3241">
        <f t="shared" ca="1" si="243"/>
        <v>31</v>
      </c>
      <c r="G3241">
        <f t="shared" ca="1" si="244"/>
        <v>32</v>
      </c>
    </row>
    <row r="3242" spans="1:7">
      <c r="A3242" s="54">
        <f>formulas!O2082</f>
        <v>0</v>
      </c>
      <c r="B3242" s="33">
        <f t="shared" ca="1" si="240"/>
        <v>32</v>
      </c>
      <c r="C3242">
        <f t="shared" si="241"/>
        <v>486</v>
      </c>
      <c r="D3242">
        <f t="shared" ca="1" si="239"/>
        <v>-1.4999999999999999E-2</v>
      </c>
      <c r="E3242">
        <f t="shared" ca="1" si="242"/>
        <v>0</v>
      </c>
      <c r="F3242">
        <f t="shared" ca="1" si="243"/>
        <v>31</v>
      </c>
      <c r="G3242">
        <f t="shared" ca="1" si="244"/>
        <v>32</v>
      </c>
    </row>
    <row r="3243" spans="1:7">
      <c r="A3243" s="54">
        <f>formulas!O2083</f>
        <v>0</v>
      </c>
      <c r="B3243" s="33">
        <f t="shared" ca="1" si="240"/>
        <v>32</v>
      </c>
      <c r="C3243">
        <f t="shared" si="241"/>
        <v>486</v>
      </c>
      <c r="D3243">
        <f t="shared" ca="1" si="239"/>
        <v>-1.4999999999999999E-2</v>
      </c>
      <c r="E3243">
        <f t="shared" ca="1" si="242"/>
        <v>0</v>
      </c>
      <c r="F3243">
        <f t="shared" ca="1" si="243"/>
        <v>31</v>
      </c>
      <c r="G3243">
        <f t="shared" ca="1" si="244"/>
        <v>32</v>
      </c>
    </row>
    <row r="3244" spans="1:7">
      <c r="A3244" s="54">
        <f>formulas!O2084</f>
        <v>0</v>
      </c>
      <c r="B3244" s="33">
        <f t="shared" ca="1" si="240"/>
        <v>32</v>
      </c>
      <c r="C3244">
        <f t="shared" si="241"/>
        <v>486</v>
      </c>
      <c r="D3244">
        <f t="shared" ca="1" si="239"/>
        <v>-1.4999999999999999E-2</v>
      </c>
      <c r="E3244">
        <f t="shared" ca="1" si="242"/>
        <v>0</v>
      </c>
      <c r="F3244">
        <f t="shared" ca="1" si="243"/>
        <v>31</v>
      </c>
      <c r="G3244">
        <f t="shared" ca="1" si="244"/>
        <v>32</v>
      </c>
    </row>
    <row r="3245" spans="1:7">
      <c r="A3245" s="54">
        <f>formulas!O2085</f>
        <v>0</v>
      </c>
      <c r="B3245" s="33">
        <f t="shared" ca="1" si="240"/>
        <v>32</v>
      </c>
      <c r="C3245">
        <f t="shared" si="241"/>
        <v>486</v>
      </c>
      <c r="D3245">
        <f t="shared" ca="1" si="239"/>
        <v>-1.4999999999999999E-2</v>
      </c>
      <c r="E3245">
        <f t="shared" ca="1" si="242"/>
        <v>0</v>
      </c>
      <c r="F3245">
        <f t="shared" ca="1" si="243"/>
        <v>31</v>
      </c>
      <c r="G3245">
        <f t="shared" ca="1" si="244"/>
        <v>32</v>
      </c>
    </row>
    <row r="3246" spans="1:7">
      <c r="A3246" s="54">
        <f>formulas!O2086</f>
        <v>0</v>
      </c>
      <c r="B3246" s="33">
        <f t="shared" ca="1" si="240"/>
        <v>32</v>
      </c>
      <c r="C3246">
        <f t="shared" si="241"/>
        <v>486</v>
      </c>
      <c r="D3246">
        <f t="shared" ca="1" si="239"/>
        <v>-1.4999999999999999E-2</v>
      </c>
      <c r="E3246">
        <f t="shared" ca="1" si="242"/>
        <v>0</v>
      </c>
      <c r="F3246">
        <f t="shared" ca="1" si="243"/>
        <v>31</v>
      </c>
      <c r="G3246">
        <f t="shared" ca="1" si="244"/>
        <v>32</v>
      </c>
    </row>
    <row r="3247" spans="1:7">
      <c r="A3247" s="54">
        <f>formulas!O2087</f>
        <v>0</v>
      </c>
      <c r="B3247" s="33">
        <f t="shared" ca="1" si="240"/>
        <v>32</v>
      </c>
      <c r="C3247">
        <f t="shared" si="241"/>
        <v>486</v>
      </c>
      <c r="D3247">
        <f t="shared" ca="1" si="239"/>
        <v>-1.4999999999999999E-2</v>
      </c>
      <c r="E3247">
        <f t="shared" ca="1" si="242"/>
        <v>0</v>
      </c>
      <c r="F3247">
        <f t="shared" ca="1" si="243"/>
        <v>31</v>
      </c>
      <c r="G3247">
        <f t="shared" ca="1" si="244"/>
        <v>32</v>
      </c>
    </row>
    <row r="3248" spans="1:7">
      <c r="A3248" s="54">
        <f>formulas!O2088</f>
        <v>0</v>
      </c>
      <c r="B3248" s="33">
        <f t="shared" ca="1" si="240"/>
        <v>32</v>
      </c>
      <c r="C3248">
        <f t="shared" si="241"/>
        <v>486</v>
      </c>
      <c r="D3248">
        <f t="shared" ca="1" si="239"/>
        <v>-1.4999999999999999E-2</v>
      </c>
      <c r="E3248">
        <f t="shared" ca="1" si="242"/>
        <v>0</v>
      </c>
      <c r="F3248">
        <f t="shared" ca="1" si="243"/>
        <v>31</v>
      </c>
      <c r="G3248">
        <f t="shared" ca="1" si="244"/>
        <v>32</v>
      </c>
    </row>
    <row r="3249" spans="1:7">
      <c r="A3249" s="54">
        <f>formulas!O2089</f>
        <v>0</v>
      </c>
      <c r="B3249" s="33">
        <f t="shared" ca="1" si="240"/>
        <v>32</v>
      </c>
      <c r="C3249">
        <f t="shared" si="241"/>
        <v>486</v>
      </c>
      <c r="D3249">
        <f t="shared" ref="D3249:D3312" ca="1" si="245">INDIRECT(ADDRESS(C3249+1,14))</f>
        <v>-1.4999999999999999E-2</v>
      </c>
      <c r="E3249">
        <f t="shared" ca="1" si="242"/>
        <v>0</v>
      </c>
      <c r="F3249">
        <f t="shared" ca="1" si="243"/>
        <v>31</v>
      </c>
      <c r="G3249">
        <f t="shared" ca="1" si="244"/>
        <v>32</v>
      </c>
    </row>
    <row r="3250" spans="1:7">
      <c r="A3250" s="54">
        <f>formulas!O2090</f>
        <v>0</v>
      </c>
      <c r="B3250" s="33">
        <f t="shared" ca="1" si="240"/>
        <v>32</v>
      </c>
      <c r="C3250">
        <f t="shared" si="241"/>
        <v>486</v>
      </c>
      <c r="D3250">
        <f t="shared" ca="1" si="245"/>
        <v>-1.4999999999999999E-2</v>
      </c>
      <c r="E3250">
        <f t="shared" ca="1" si="242"/>
        <v>0</v>
      </c>
      <c r="F3250">
        <f t="shared" ca="1" si="243"/>
        <v>31</v>
      </c>
      <c r="G3250">
        <f t="shared" ca="1" si="244"/>
        <v>32</v>
      </c>
    </row>
    <row r="3251" spans="1:7">
      <c r="A3251" s="54">
        <f>formulas!O2091</f>
        <v>0</v>
      </c>
      <c r="B3251" s="33">
        <f t="shared" ca="1" si="240"/>
        <v>32</v>
      </c>
      <c r="C3251">
        <f t="shared" si="241"/>
        <v>486</v>
      </c>
      <c r="D3251">
        <f t="shared" ca="1" si="245"/>
        <v>-1.4999999999999999E-2</v>
      </c>
      <c r="E3251">
        <f t="shared" ca="1" si="242"/>
        <v>0</v>
      </c>
      <c r="F3251">
        <f t="shared" ca="1" si="243"/>
        <v>31</v>
      </c>
      <c r="G3251">
        <f t="shared" ca="1" si="244"/>
        <v>32</v>
      </c>
    </row>
    <row r="3252" spans="1:7">
      <c r="A3252" s="54">
        <f>formulas!O2092</f>
        <v>0</v>
      </c>
      <c r="B3252" s="33">
        <f t="shared" ca="1" si="240"/>
        <v>32</v>
      </c>
      <c r="C3252">
        <f t="shared" si="241"/>
        <v>486</v>
      </c>
      <c r="D3252">
        <f t="shared" ca="1" si="245"/>
        <v>-1.4999999999999999E-2</v>
      </c>
      <c r="E3252">
        <f t="shared" ca="1" si="242"/>
        <v>0</v>
      </c>
      <c r="F3252">
        <f t="shared" ca="1" si="243"/>
        <v>31</v>
      </c>
      <c r="G3252">
        <f t="shared" ca="1" si="244"/>
        <v>32</v>
      </c>
    </row>
    <row r="3253" spans="1:7">
      <c r="A3253" s="54">
        <f>formulas!O2093</f>
        <v>0</v>
      </c>
      <c r="B3253" s="33">
        <f t="shared" ca="1" si="240"/>
        <v>32</v>
      </c>
      <c r="C3253">
        <f t="shared" si="241"/>
        <v>486</v>
      </c>
      <c r="D3253">
        <f t="shared" ca="1" si="245"/>
        <v>-1.4999999999999999E-2</v>
      </c>
      <c r="E3253">
        <f t="shared" ca="1" si="242"/>
        <v>0</v>
      </c>
      <c r="F3253">
        <f t="shared" ca="1" si="243"/>
        <v>31</v>
      </c>
      <c r="G3253">
        <f t="shared" ca="1" si="244"/>
        <v>32</v>
      </c>
    </row>
    <row r="3254" spans="1:7">
      <c r="A3254" s="54">
        <f>formulas!O2094</f>
        <v>0</v>
      </c>
      <c r="B3254" s="33">
        <f t="shared" ca="1" si="240"/>
        <v>32</v>
      </c>
      <c r="C3254">
        <f t="shared" si="241"/>
        <v>486</v>
      </c>
      <c r="D3254">
        <f t="shared" ca="1" si="245"/>
        <v>-1.4999999999999999E-2</v>
      </c>
      <c r="E3254">
        <f t="shared" ca="1" si="242"/>
        <v>0</v>
      </c>
      <c r="F3254">
        <f t="shared" ca="1" si="243"/>
        <v>31</v>
      </c>
      <c r="G3254">
        <f t="shared" ca="1" si="244"/>
        <v>32</v>
      </c>
    </row>
    <row r="3255" spans="1:7">
      <c r="A3255" s="54">
        <f>formulas!O2095</f>
        <v>0</v>
      </c>
      <c r="B3255" s="33">
        <f t="shared" ca="1" si="240"/>
        <v>32</v>
      </c>
      <c r="C3255">
        <f t="shared" si="241"/>
        <v>486</v>
      </c>
      <c r="D3255">
        <f t="shared" ca="1" si="245"/>
        <v>-1.4999999999999999E-2</v>
      </c>
      <c r="E3255">
        <f t="shared" ca="1" si="242"/>
        <v>0</v>
      </c>
      <c r="F3255">
        <f t="shared" ca="1" si="243"/>
        <v>31</v>
      </c>
      <c r="G3255">
        <f t="shared" ca="1" si="244"/>
        <v>32</v>
      </c>
    </row>
    <row r="3256" spans="1:7">
      <c r="A3256" s="54">
        <f>formulas!O2096</f>
        <v>0</v>
      </c>
      <c r="B3256" s="33">
        <f t="shared" ca="1" si="240"/>
        <v>32</v>
      </c>
      <c r="C3256">
        <f t="shared" si="241"/>
        <v>486</v>
      </c>
      <c r="D3256">
        <f t="shared" ca="1" si="245"/>
        <v>-1.4999999999999999E-2</v>
      </c>
      <c r="E3256">
        <f t="shared" ca="1" si="242"/>
        <v>0</v>
      </c>
      <c r="F3256">
        <f t="shared" ca="1" si="243"/>
        <v>31</v>
      </c>
      <c r="G3256">
        <f t="shared" ca="1" si="244"/>
        <v>32</v>
      </c>
    </row>
    <row r="3257" spans="1:7">
      <c r="A3257" s="54">
        <f>formulas!O2097</f>
        <v>0</v>
      </c>
      <c r="B3257" s="33">
        <f t="shared" ca="1" si="240"/>
        <v>32</v>
      </c>
      <c r="C3257">
        <f t="shared" si="241"/>
        <v>486</v>
      </c>
      <c r="D3257">
        <f t="shared" ca="1" si="245"/>
        <v>-1.4999999999999999E-2</v>
      </c>
      <c r="E3257">
        <f t="shared" ca="1" si="242"/>
        <v>0</v>
      </c>
      <c r="F3257">
        <f t="shared" ca="1" si="243"/>
        <v>31</v>
      </c>
      <c r="G3257">
        <f t="shared" ca="1" si="244"/>
        <v>32</v>
      </c>
    </row>
    <row r="3258" spans="1:7">
      <c r="A3258" s="54">
        <f>formulas!O2098</f>
        <v>0</v>
      </c>
      <c r="B3258" s="33">
        <f t="shared" ca="1" si="240"/>
        <v>32</v>
      </c>
      <c r="C3258">
        <f t="shared" si="241"/>
        <v>486</v>
      </c>
      <c r="D3258">
        <f t="shared" ca="1" si="245"/>
        <v>-1.4999999999999999E-2</v>
      </c>
      <c r="E3258">
        <f t="shared" ca="1" si="242"/>
        <v>0</v>
      </c>
      <c r="F3258">
        <f t="shared" ca="1" si="243"/>
        <v>31</v>
      </c>
      <c r="G3258">
        <f t="shared" ca="1" si="244"/>
        <v>32</v>
      </c>
    </row>
    <row r="3259" spans="1:7">
      <c r="A3259" s="54">
        <f>formulas!O2099</f>
        <v>0</v>
      </c>
      <c r="B3259" s="33">
        <f t="shared" ca="1" si="240"/>
        <v>32</v>
      </c>
      <c r="C3259">
        <f t="shared" si="241"/>
        <v>486</v>
      </c>
      <c r="D3259">
        <f t="shared" ca="1" si="245"/>
        <v>-1.4999999999999999E-2</v>
      </c>
      <c r="E3259">
        <f t="shared" ca="1" si="242"/>
        <v>0</v>
      </c>
      <c r="F3259">
        <f t="shared" ca="1" si="243"/>
        <v>31</v>
      </c>
      <c r="G3259">
        <f t="shared" ca="1" si="244"/>
        <v>32</v>
      </c>
    </row>
    <row r="3260" spans="1:7">
      <c r="A3260" s="54">
        <f>formulas!O2100</f>
        <v>0</v>
      </c>
      <c r="B3260" s="33">
        <f t="shared" ca="1" si="240"/>
        <v>32</v>
      </c>
      <c r="C3260">
        <f t="shared" si="241"/>
        <v>486</v>
      </c>
      <c r="D3260">
        <f t="shared" ca="1" si="245"/>
        <v>-1.4999999999999999E-2</v>
      </c>
      <c r="E3260">
        <f t="shared" ca="1" si="242"/>
        <v>0</v>
      </c>
      <c r="F3260">
        <f t="shared" ca="1" si="243"/>
        <v>31</v>
      </c>
      <c r="G3260">
        <f t="shared" ca="1" si="244"/>
        <v>32</v>
      </c>
    </row>
    <row r="3261" spans="1:7">
      <c r="A3261" s="54">
        <f>formulas!O2101</f>
        <v>0</v>
      </c>
      <c r="B3261" s="33">
        <f t="shared" ref="B3261:B3324" ca="1" si="246">(A3261-D3261)/(E3261-D3261)*(G3261-F3261)+F3261</f>
        <v>32</v>
      </c>
      <c r="C3261">
        <f t="shared" ref="C3261:C3324" si="247">COUNTIF($N$2:$N$25400,"&lt;"&amp;A3261)</f>
        <v>486</v>
      </c>
      <c r="D3261">
        <f t="shared" ca="1" si="245"/>
        <v>-1.4999999999999999E-2</v>
      </c>
      <c r="E3261">
        <f t="shared" ref="E3261:E3324" ca="1" si="248">INDIRECT(ADDRESS(C3261+2,14))</f>
        <v>0</v>
      </c>
      <c r="F3261">
        <f t="shared" ref="F3261:F3324" ca="1" si="249">INDIRECT(ADDRESS(C3261+1,13))</f>
        <v>31</v>
      </c>
      <c r="G3261">
        <f t="shared" ref="G3261:G3324" ca="1" si="250">INDIRECT(ADDRESS(C3261+2,13))</f>
        <v>32</v>
      </c>
    </row>
    <row r="3262" spans="1:7">
      <c r="A3262" s="54">
        <f>formulas!O2102</f>
        <v>0</v>
      </c>
      <c r="B3262" s="33">
        <f t="shared" ca="1" si="246"/>
        <v>32</v>
      </c>
      <c r="C3262">
        <f t="shared" si="247"/>
        <v>486</v>
      </c>
      <c r="D3262">
        <f t="shared" ca="1" si="245"/>
        <v>-1.4999999999999999E-2</v>
      </c>
      <c r="E3262">
        <f t="shared" ca="1" si="248"/>
        <v>0</v>
      </c>
      <c r="F3262">
        <f t="shared" ca="1" si="249"/>
        <v>31</v>
      </c>
      <c r="G3262">
        <f t="shared" ca="1" si="250"/>
        <v>32</v>
      </c>
    </row>
    <row r="3263" spans="1:7">
      <c r="A3263" s="54">
        <f>formulas!O2103</f>
        <v>0</v>
      </c>
      <c r="B3263" s="33">
        <f t="shared" ca="1" si="246"/>
        <v>32</v>
      </c>
      <c r="C3263">
        <f t="shared" si="247"/>
        <v>486</v>
      </c>
      <c r="D3263">
        <f t="shared" ca="1" si="245"/>
        <v>-1.4999999999999999E-2</v>
      </c>
      <c r="E3263">
        <f t="shared" ca="1" si="248"/>
        <v>0</v>
      </c>
      <c r="F3263">
        <f t="shared" ca="1" si="249"/>
        <v>31</v>
      </c>
      <c r="G3263">
        <f t="shared" ca="1" si="250"/>
        <v>32</v>
      </c>
    </row>
    <row r="3264" spans="1:7">
      <c r="A3264" s="54">
        <f>formulas!O2104</f>
        <v>0</v>
      </c>
      <c r="B3264" s="33">
        <f t="shared" ca="1" si="246"/>
        <v>32</v>
      </c>
      <c r="C3264">
        <f t="shared" si="247"/>
        <v>486</v>
      </c>
      <c r="D3264">
        <f t="shared" ca="1" si="245"/>
        <v>-1.4999999999999999E-2</v>
      </c>
      <c r="E3264">
        <f t="shared" ca="1" si="248"/>
        <v>0</v>
      </c>
      <c r="F3264">
        <f t="shared" ca="1" si="249"/>
        <v>31</v>
      </c>
      <c r="G3264">
        <f t="shared" ca="1" si="250"/>
        <v>32</v>
      </c>
    </row>
    <row r="3265" spans="1:7">
      <c r="A3265" s="54">
        <f>formulas!O2105</f>
        <v>0</v>
      </c>
      <c r="B3265" s="33">
        <f t="shared" ca="1" si="246"/>
        <v>32</v>
      </c>
      <c r="C3265">
        <f t="shared" si="247"/>
        <v>486</v>
      </c>
      <c r="D3265">
        <f t="shared" ca="1" si="245"/>
        <v>-1.4999999999999999E-2</v>
      </c>
      <c r="E3265">
        <f t="shared" ca="1" si="248"/>
        <v>0</v>
      </c>
      <c r="F3265">
        <f t="shared" ca="1" si="249"/>
        <v>31</v>
      </c>
      <c r="G3265">
        <f t="shared" ca="1" si="250"/>
        <v>32</v>
      </c>
    </row>
    <row r="3266" spans="1:7">
      <c r="A3266" s="54">
        <f>formulas!O2106</f>
        <v>0</v>
      </c>
      <c r="B3266" s="33">
        <f t="shared" ca="1" si="246"/>
        <v>32</v>
      </c>
      <c r="C3266">
        <f t="shared" si="247"/>
        <v>486</v>
      </c>
      <c r="D3266">
        <f t="shared" ca="1" si="245"/>
        <v>-1.4999999999999999E-2</v>
      </c>
      <c r="E3266">
        <f t="shared" ca="1" si="248"/>
        <v>0</v>
      </c>
      <c r="F3266">
        <f t="shared" ca="1" si="249"/>
        <v>31</v>
      </c>
      <c r="G3266">
        <f t="shared" ca="1" si="250"/>
        <v>32</v>
      </c>
    </row>
    <row r="3267" spans="1:7">
      <c r="A3267" s="54">
        <f>formulas!O2107</f>
        <v>0</v>
      </c>
      <c r="B3267" s="33">
        <f t="shared" ca="1" si="246"/>
        <v>32</v>
      </c>
      <c r="C3267">
        <f t="shared" si="247"/>
        <v>486</v>
      </c>
      <c r="D3267">
        <f t="shared" ca="1" si="245"/>
        <v>-1.4999999999999999E-2</v>
      </c>
      <c r="E3267">
        <f t="shared" ca="1" si="248"/>
        <v>0</v>
      </c>
      <c r="F3267">
        <f t="shared" ca="1" si="249"/>
        <v>31</v>
      </c>
      <c r="G3267">
        <f t="shared" ca="1" si="250"/>
        <v>32</v>
      </c>
    </row>
    <row r="3268" spans="1:7">
      <c r="A3268" s="54">
        <f>formulas!O2108</f>
        <v>0</v>
      </c>
      <c r="B3268" s="33">
        <f t="shared" ca="1" si="246"/>
        <v>32</v>
      </c>
      <c r="C3268">
        <f t="shared" si="247"/>
        <v>486</v>
      </c>
      <c r="D3268">
        <f t="shared" ca="1" si="245"/>
        <v>-1.4999999999999999E-2</v>
      </c>
      <c r="E3268">
        <f t="shared" ca="1" si="248"/>
        <v>0</v>
      </c>
      <c r="F3268">
        <f t="shared" ca="1" si="249"/>
        <v>31</v>
      </c>
      <c r="G3268">
        <f t="shared" ca="1" si="250"/>
        <v>32</v>
      </c>
    </row>
    <row r="3269" spans="1:7">
      <c r="A3269" s="54">
        <f>formulas!O2109</f>
        <v>0</v>
      </c>
      <c r="B3269" s="33">
        <f t="shared" ca="1" si="246"/>
        <v>32</v>
      </c>
      <c r="C3269">
        <f t="shared" si="247"/>
        <v>486</v>
      </c>
      <c r="D3269">
        <f t="shared" ca="1" si="245"/>
        <v>-1.4999999999999999E-2</v>
      </c>
      <c r="E3269">
        <f t="shared" ca="1" si="248"/>
        <v>0</v>
      </c>
      <c r="F3269">
        <f t="shared" ca="1" si="249"/>
        <v>31</v>
      </c>
      <c r="G3269">
        <f t="shared" ca="1" si="250"/>
        <v>32</v>
      </c>
    </row>
    <row r="3270" spans="1:7">
      <c r="A3270" s="54">
        <f>formulas!O2110</f>
        <v>0</v>
      </c>
      <c r="B3270" s="33">
        <f t="shared" ca="1" si="246"/>
        <v>32</v>
      </c>
      <c r="C3270">
        <f t="shared" si="247"/>
        <v>486</v>
      </c>
      <c r="D3270">
        <f t="shared" ca="1" si="245"/>
        <v>-1.4999999999999999E-2</v>
      </c>
      <c r="E3270">
        <f t="shared" ca="1" si="248"/>
        <v>0</v>
      </c>
      <c r="F3270">
        <f t="shared" ca="1" si="249"/>
        <v>31</v>
      </c>
      <c r="G3270">
        <f t="shared" ca="1" si="250"/>
        <v>32</v>
      </c>
    </row>
    <row r="3271" spans="1:7">
      <c r="A3271" s="54">
        <f>formulas!O2111</f>
        <v>0</v>
      </c>
      <c r="B3271" s="33">
        <f t="shared" ca="1" si="246"/>
        <v>32</v>
      </c>
      <c r="C3271">
        <f t="shared" si="247"/>
        <v>486</v>
      </c>
      <c r="D3271">
        <f t="shared" ca="1" si="245"/>
        <v>-1.4999999999999999E-2</v>
      </c>
      <c r="E3271">
        <f t="shared" ca="1" si="248"/>
        <v>0</v>
      </c>
      <c r="F3271">
        <f t="shared" ca="1" si="249"/>
        <v>31</v>
      </c>
      <c r="G3271">
        <f t="shared" ca="1" si="250"/>
        <v>32</v>
      </c>
    </row>
    <row r="3272" spans="1:7">
      <c r="A3272" s="54">
        <f>formulas!O2112</f>
        <v>0</v>
      </c>
      <c r="B3272" s="33">
        <f t="shared" ca="1" si="246"/>
        <v>32</v>
      </c>
      <c r="C3272">
        <f t="shared" si="247"/>
        <v>486</v>
      </c>
      <c r="D3272">
        <f t="shared" ca="1" si="245"/>
        <v>-1.4999999999999999E-2</v>
      </c>
      <c r="E3272">
        <f t="shared" ca="1" si="248"/>
        <v>0</v>
      </c>
      <c r="F3272">
        <f t="shared" ca="1" si="249"/>
        <v>31</v>
      </c>
      <c r="G3272">
        <f t="shared" ca="1" si="250"/>
        <v>32</v>
      </c>
    </row>
    <row r="3273" spans="1:7">
      <c r="A3273" s="54">
        <f>formulas!O2113</f>
        <v>0</v>
      </c>
      <c r="B3273" s="33">
        <f t="shared" ca="1" si="246"/>
        <v>32</v>
      </c>
      <c r="C3273">
        <f t="shared" si="247"/>
        <v>486</v>
      </c>
      <c r="D3273">
        <f t="shared" ca="1" si="245"/>
        <v>-1.4999999999999999E-2</v>
      </c>
      <c r="E3273">
        <f t="shared" ca="1" si="248"/>
        <v>0</v>
      </c>
      <c r="F3273">
        <f t="shared" ca="1" si="249"/>
        <v>31</v>
      </c>
      <c r="G3273">
        <f t="shared" ca="1" si="250"/>
        <v>32</v>
      </c>
    </row>
    <row r="3274" spans="1:7">
      <c r="A3274" s="54">
        <f>formulas!O2114</f>
        <v>0</v>
      </c>
      <c r="B3274" s="33">
        <f t="shared" ca="1" si="246"/>
        <v>32</v>
      </c>
      <c r="C3274">
        <f t="shared" si="247"/>
        <v>486</v>
      </c>
      <c r="D3274">
        <f t="shared" ca="1" si="245"/>
        <v>-1.4999999999999999E-2</v>
      </c>
      <c r="E3274">
        <f t="shared" ca="1" si="248"/>
        <v>0</v>
      </c>
      <c r="F3274">
        <f t="shared" ca="1" si="249"/>
        <v>31</v>
      </c>
      <c r="G3274">
        <f t="shared" ca="1" si="250"/>
        <v>32</v>
      </c>
    </row>
    <row r="3275" spans="1:7">
      <c r="A3275" s="54">
        <f>formulas!O2115</f>
        <v>0</v>
      </c>
      <c r="B3275" s="33">
        <f t="shared" ca="1" si="246"/>
        <v>32</v>
      </c>
      <c r="C3275">
        <f t="shared" si="247"/>
        <v>486</v>
      </c>
      <c r="D3275">
        <f t="shared" ca="1" si="245"/>
        <v>-1.4999999999999999E-2</v>
      </c>
      <c r="E3275">
        <f t="shared" ca="1" si="248"/>
        <v>0</v>
      </c>
      <c r="F3275">
        <f t="shared" ca="1" si="249"/>
        <v>31</v>
      </c>
      <c r="G3275">
        <f t="shared" ca="1" si="250"/>
        <v>32</v>
      </c>
    </row>
    <row r="3276" spans="1:7">
      <c r="A3276" s="54">
        <f>formulas!O2116</f>
        <v>0</v>
      </c>
      <c r="B3276" s="33">
        <f t="shared" ca="1" si="246"/>
        <v>32</v>
      </c>
      <c r="C3276">
        <f t="shared" si="247"/>
        <v>486</v>
      </c>
      <c r="D3276">
        <f t="shared" ca="1" si="245"/>
        <v>-1.4999999999999999E-2</v>
      </c>
      <c r="E3276">
        <f t="shared" ca="1" si="248"/>
        <v>0</v>
      </c>
      <c r="F3276">
        <f t="shared" ca="1" si="249"/>
        <v>31</v>
      </c>
      <c r="G3276">
        <f t="shared" ca="1" si="250"/>
        <v>32</v>
      </c>
    </row>
    <row r="3277" spans="1:7">
      <c r="A3277" s="54">
        <f>formulas!O2117</f>
        <v>0</v>
      </c>
      <c r="B3277" s="33">
        <f t="shared" ca="1" si="246"/>
        <v>32</v>
      </c>
      <c r="C3277">
        <f t="shared" si="247"/>
        <v>486</v>
      </c>
      <c r="D3277">
        <f t="shared" ca="1" si="245"/>
        <v>-1.4999999999999999E-2</v>
      </c>
      <c r="E3277">
        <f t="shared" ca="1" si="248"/>
        <v>0</v>
      </c>
      <c r="F3277">
        <f t="shared" ca="1" si="249"/>
        <v>31</v>
      </c>
      <c r="G3277">
        <f t="shared" ca="1" si="250"/>
        <v>32</v>
      </c>
    </row>
    <row r="3278" spans="1:7">
      <c r="A3278" s="54">
        <f>formulas!O2118</f>
        <v>0</v>
      </c>
      <c r="B3278" s="33">
        <f t="shared" ca="1" si="246"/>
        <v>32</v>
      </c>
      <c r="C3278">
        <f t="shared" si="247"/>
        <v>486</v>
      </c>
      <c r="D3278">
        <f t="shared" ca="1" si="245"/>
        <v>-1.4999999999999999E-2</v>
      </c>
      <c r="E3278">
        <f t="shared" ca="1" si="248"/>
        <v>0</v>
      </c>
      <c r="F3278">
        <f t="shared" ca="1" si="249"/>
        <v>31</v>
      </c>
      <c r="G3278">
        <f t="shared" ca="1" si="250"/>
        <v>32</v>
      </c>
    </row>
    <row r="3279" spans="1:7">
      <c r="A3279" s="54">
        <f>formulas!O2119</f>
        <v>0</v>
      </c>
      <c r="B3279" s="33">
        <f t="shared" ca="1" si="246"/>
        <v>32</v>
      </c>
      <c r="C3279">
        <f t="shared" si="247"/>
        <v>486</v>
      </c>
      <c r="D3279">
        <f t="shared" ca="1" si="245"/>
        <v>-1.4999999999999999E-2</v>
      </c>
      <c r="E3279">
        <f t="shared" ca="1" si="248"/>
        <v>0</v>
      </c>
      <c r="F3279">
        <f t="shared" ca="1" si="249"/>
        <v>31</v>
      </c>
      <c r="G3279">
        <f t="shared" ca="1" si="250"/>
        <v>32</v>
      </c>
    </row>
    <row r="3280" spans="1:7">
      <c r="A3280" s="54">
        <f>formulas!O2120</f>
        <v>0</v>
      </c>
      <c r="B3280" s="33">
        <f t="shared" ca="1" si="246"/>
        <v>32</v>
      </c>
      <c r="C3280">
        <f t="shared" si="247"/>
        <v>486</v>
      </c>
      <c r="D3280">
        <f t="shared" ca="1" si="245"/>
        <v>-1.4999999999999999E-2</v>
      </c>
      <c r="E3280">
        <f t="shared" ca="1" si="248"/>
        <v>0</v>
      </c>
      <c r="F3280">
        <f t="shared" ca="1" si="249"/>
        <v>31</v>
      </c>
      <c r="G3280">
        <f t="shared" ca="1" si="250"/>
        <v>32</v>
      </c>
    </row>
    <row r="3281" spans="1:7">
      <c r="A3281" s="54">
        <f>formulas!O2121</f>
        <v>0</v>
      </c>
      <c r="B3281" s="33">
        <f t="shared" ca="1" si="246"/>
        <v>32</v>
      </c>
      <c r="C3281">
        <f t="shared" si="247"/>
        <v>486</v>
      </c>
      <c r="D3281">
        <f t="shared" ca="1" si="245"/>
        <v>-1.4999999999999999E-2</v>
      </c>
      <c r="E3281">
        <f t="shared" ca="1" si="248"/>
        <v>0</v>
      </c>
      <c r="F3281">
        <f t="shared" ca="1" si="249"/>
        <v>31</v>
      </c>
      <c r="G3281">
        <f t="shared" ca="1" si="250"/>
        <v>32</v>
      </c>
    </row>
    <row r="3282" spans="1:7">
      <c r="A3282" s="54">
        <f>formulas!O2122</f>
        <v>0</v>
      </c>
      <c r="B3282" s="33">
        <f t="shared" ca="1" si="246"/>
        <v>32</v>
      </c>
      <c r="C3282">
        <f t="shared" si="247"/>
        <v>486</v>
      </c>
      <c r="D3282">
        <f t="shared" ca="1" si="245"/>
        <v>-1.4999999999999999E-2</v>
      </c>
      <c r="E3282">
        <f t="shared" ca="1" si="248"/>
        <v>0</v>
      </c>
      <c r="F3282">
        <f t="shared" ca="1" si="249"/>
        <v>31</v>
      </c>
      <c r="G3282">
        <f t="shared" ca="1" si="250"/>
        <v>32</v>
      </c>
    </row>
    <row r="3283" spans="1:7">
      <c r="A3283" s="54">
        <f>formulas!O2123</f>
        <v>0</v>
      </c>
      <c r="B3283" s="33">
        <f t="shared" ca="1" si="246"/>
        <v>32</v>
      </c>
      <c r="C3283">
        <f t="shared" si="247"/>
        <v>486</v>
      </c>
      <c r="D3283">
        <f t="shared" ca="1" si="245"/>
        <v>-1.4999999999999999E-2</v>
      </c>
      <c r="E3283">
        <f t="shared" ca="1" si="248"/>
        <v>0</v>
      </c>
      <c r="F3283">
        <f t="shared" ca="1" si="249"/>
        <v>31</v>
      </c>
      <c r="G3283">
        <f t="shared" ca="1" si="250"/>
        <v>32</v>
      </c>
    </row>
    <row r="3284" spans="1:7">
      <c r="A3284" s="54">
        <f>formulas!O2124</f>
        <v>0</v>
      </c>
      <c r="B3284" s="33">
        <f t="shared" ca="1" si="246"/>
        <v>32</v>
      </c>
      <c r="C3284">
        <f t="shared" si="247"/>
        <v>486</v>
      </c>
      <c r="D3284">
        <f t="shared" ca="1" si="245"/>
        <v>-1.4999999999999999E-2</v>
      </c>
      <c r="E3284">
        <f t="shared" ca="1" si="248"/>
        <v>0</v>
      </c>
      <c r="F3284">
        <f t="shared" ca="1" si="249"/>
        <v>31</v>
      </c>
      <c r="G3284">
        <f t="shared" ca="1" si="250"/>
        <v>32</v>
      </c>
    </row>
    <row r="3285" spans="1:7">
      <c r="A3285" s="54">
        <f>formulas!O2125</f>
        <v>0</v>
      </c>
      <c r="B3285" s="33">
        <f t="shared" ca="1" si="246"/>
        <v>32</v>
      </c>
      <c r="C3285">
        <f t="shared" si="247"/>
        <v>486</v>
      </c>
      <c r="D3285">
        <f t="shared" ca="1" si="245"/>
        <v>-1.4999999999999999E-2</v>
      </c>
      <c r="E3285">
        <f t="shared" ca="1" si="248"/>
        <v>0</v>
      </c>
      <c r="F3285">
        <f t="shared" ca="1" si="249"/>
        <v>31</v>
      </c>
      <c r="G3285">
        <f t="shared" ca="1" si="250"/>
        <v>32</v>
      </c>
    </row>
    <row r="3286" spans="1:7">
      <c r="A3286" s="54">
        <f>formulas!O2126</f>
        <v>0</v>
      </c>
      <c r="B3286" s="33">
        <f t="shared" ca="1" si="246"/>
        <v>32</v>
      </c>
      <c r="C3286">
        <f t="shared" si="247"/>
        <v>486</v>
      </c>
      <c r="D3286">
        <f t="shared" ca="1" si="245"/>
        <v>-1.4999999999999999E-2</v>
      </c>
      <c r="E3286">
        <f t="shared" ca="1" si="248"/>
        <v>0</v>
      </c>
      <c r="F3286">
        <f t="shared" ca="1" si="249"/>
        <v>31</v>
      </c>
      <c r="G3286">
        <f t="shared" ca="1" si="250"/>
        <v>32</v>
      </c>
    </row>
    <row r="3287" spans="1:7">
      <c r="A3287" s="54">
        <f>formulas!O2127</f>
        <v>0</v>
      </c>
      <c r="B3287" s="33">
        <f t="shared" ca="1" si="246"/>
        <v>32</v>
      </c>
      <c r="C3287">
        <f t="shared" si="247"/>
        <v>486</v>
      </c>
      <c r="D3287">
        <f t="shared" ca="1" si="245"/>
        <v>-1.4999999999999999E-2</v>
      </c>
      <c r="E3287">
        <f t="shared" ca="1" si="248"/>
        <v>0</v>
      </c>
      <c r="F3287">
        <f t="shared" ca="1" si="249"/>
        <v>31</v>
      </c>
      <c r="G3287">
        <f t="shared" ca="1" si="250"/>
        <v>32</v>
      </c>
    </row>
    <row r="3288" spans="1:7">
      <c r="A3288" s="54">
        <f>formulas!O2128</f>
        <v>0</v>
      </c>
      <c r="B3288" s="33">
        <f t="shared" ca="1" si="246"/>
        <v>32</v>
      </c>
      <c r="C3288">
        <f t="shared" si="247"/>
        <v>486</v>
      </c>
      <c r="D3288">
        <f t="shared" ca="1" si="245"/>
        <v>-1.4999999999999999E-2</v>
      </c>
      <c r="E3288">
        <f t="shared" ca="1" si="248"/>
        <v>0</v>
      </c>
      <c r="F3288">
        <f t="shared" ca="1" si="249"/>
        <v>31</v>
      </c>
      <c r="G3288">
        <f t="shared" ca="1" si="250"/>
        <v>32</v>
      </c>
    </row>
    <row r="3289" spans="1:7">
      <c r="A3289" s="54">
        <f>formulas!O2129</f>
        <v>0</v>
      </c>
      <c r="B3289" s="33">
        <f t="shared" ca="1" si="246"/>
        <v>32</v>
      </c>
      <c r="C3289">
        <f t="shared" si="247"/>
        <v>486</v>
      </c>
      <c r="D3289">
        <f t="shared" ca="1" si="245"/>
        <v>-1.4999999999999999E-2</v>
      </c>
      <c r="E3289">
        <f t="shared" ca="1" si="248"/>
        <v>0</v>
      </c>
      <c r="F3289">
        <f t="shared" ca="1" si="249"/>
        <v>31</v>
      </c>
      <c r="G3289">
        <f t="shared" ca="1" si="250"/>
        <v>32</v>
      </c>
    </row>
    <row r="3290" spans="1:7">
      <c r="A3290" s="54">
        <f>formulas!O2130</f>
        <v>0</v>
      </c>
      <c r="B3290" s="33">
        <f t="shared" ca="1" si="246"/>
        <v>32</v>
      </c>
      <c r="C3290">
        <f t="shared" si="247"/>
        <v>486</v>
      </c>
      <c r="D3290">
        <f t="shared" ca="1" si="245"/>
        <v>-1.4999999999999999E-2</v>
      </c>
      <c r="E3290">
        <f t="shared" ca="1" si="248"/>
        <v>0</v>
      </c>
      <c r="F3290">
        <f t="shared" ca="1" si="249"/>
        <v>31</v>
      </c>
      <c r="G3290">
        <f t="shared" ca="1" si="250"/>
        <v>32</v>
      </c>
    </row>
    <row r="3291" spans="1:7">
      <c r="A3291" s="54">
        <f>formulas!O2131</f>
        <v>0</v>
      </c>
      <c r="B3291" s="33">
        <f t="shared" ca="1" si="246"/>
        <v>32</v>
      </c>
      <c r="C3291">
        <f t="shared" si="247"/>
        <v>486</v>
      </c>
      <c r="D3291">
        <f t="shared" ca="1" si="245"/>
        <v>-1.4999999999999999E-2</v>
      </c>
      <c r="E3291">
        <f t="shared" ca="1" si="248"/>
        <v>0</v>
      </c>
      <c r="F3291">
        <f t="shared" ca="1" si="249"/>
        <v>31</v>
      </c>
      <c r="G3291">
        <f t="shared" ca="1" si="250"/>
        <v>32</v>
      </c>
    </row>
    <row r="3292" spans="1:7">
      <c r="A3292" s="54">
        <f>formulas!O2132</f>
        <v>0</v>
      </c>
      <c r="B3292" s="33">
        <f t="shared" ca="1" si="246"/>
        <v>32</v>
      </c>
      <c r="C3292">
        <f t="shared" si="247"/>
        <v>486</v>
      </c>
      <c r="D3292">
        <f t="shared" ca="1" si="245"/>
        <v>-1.4999999999999999E-2</v>
      </c>
      <c r="E3292">
        <f t="shared" ca="1" si="248"/>
        <v>0</v>
      </c>
      <c r="F3292">
        <f t="shared" ca="1" si="249"/>
        <v>31</v>
      </c>
      <c r="G3292">
        <f t="shared" ca="1" si="250"/>
        <v>32</v>
      </c>
    </row>
    <row r="3293" spans="1:7">
      <c r="A3293" s="54">
        <f>formulas!O2133</f>
        <v>0</v>
      </c>
      <c r="B3293" s="33">
        <f t="shared" ca="1" si="246"/>
        <v>32</v>
      </c>
      <c r="C3293">
        <f t="shared" si="247"/>
        <v>486</v>
      </c>
      <c r="D3293">
        <f t="shared" ca="1" si="245"/>
        <v>-1.4999999999999999E-2</v>
      </c>
      <c r="E3293">
        <f t="shared" ca="1" si="248"/>
        <v>0</v>
      </c>
      <c r="F3293">
        <f t="shared" ca="1" si="249"/>
        <v>31</v>
      </c>
      <c r="G3293">
        <f t="shared" ca="1" si="250"/>
        <v>32</v>
      </c>
    </row>
    <row r="3294" spans="1:7">
      <c r="A3294" s="54">
        <f>formulas!O2134</f>
        <v>0</v>
      </c>
      <c r="B3294" s="33">
        <f t="shared" ca="1" si="246"/>
        <v>32</v>
      </c>
      <c r="C3294">
        <f t="shared" si="247"/>
        <v>486</v>
      </c>
      <c r="D3294">
        <f t="shared" ca="1" si="245"/>
        <v>-1.4999999999999999E-2</v>
      </c>
      <c r="E3294">
        <f t="shared" ca="1" si="248"/>
        <v>0</v>
      </c>
      <c r="F3294">
        <f t="shared" ca="1" si="249"/>
        <v>31</v>
      </c>
      <c r="G3294">
        <f t="shared" ca="1" si="250"/>
        <v>32</v>
      </c>
    </row>
    <row r="3295" spans="1:7">
      <c r="A3295" s="54">
        <f>formulas!O2135</f>
        <v>0</v>
      </c>
      <c r="B3295" s="33">
        <f t="shared" ca="1" si="246"/>
        <v>32</v>
      </c>
      <c r="C3295">
        <f t="shared" si="247"/>
        <v>486</v>
      </c>
      <c r="D3295">
        <f t="shared" ca="1" si="245"/>
        <v>-1.4999999999999999E-2</v>
      </c>
      <c r="E3295">
        <f t="shared" ca="1" si="248"/>
        <v>0</v>
      </c>
      <c r="F3295">
        <f t="shared" ca="1" si="249"/>
        <v>31</v>
      </c>
      <c r="G3295">
        <f t="shared" ca="1" si="250"/>
        <v>32</v>
      </c>
    </row>
    <row r="3296" spans="1:7">
      <c r="A3296" s="54">
        <f>formulas!O2136</f>
        <v>0</v>
      </c>
      <c r="B3296" s="33">
        <f t="shared" ca="1" si="246"/>
        <v>32</v>
      </c>
      <c r="C3296">
        <f t="shared" si="247"/>
        <v>486</v>
      </c>
      <c r="D3296">
        <f t="shared" ca="1" si="245"/>
        <v>-1.4999999999999999E-2</v>
      </c>
      <c r="E3296">
        <f t="shared" ca="1" si="248"/>
        <v>0</v>
      </c>
      <c r="F3296">
        <f t="shared" ca="1" si="249"/>
        <v>31</v>
      </c>
      <c r="G3296">
        <f t="shared" ca="1" si="250"/>
        <v>32</v>
      </c>
    </row>
    <row r="3297" spans="1:7">
      <c r="A3297" s="54">
        <f>formulas!O2137</f>
        <v>0</v>
      </c>
      <c r="B3297" s="33">
        <f t="shared" ca="1" si="246"/>
        <v>32</v>
      </c>
      <c r="C3297">
        <f t="shared" si="247"/>
        <v>486</v>
      </c>
      <c r="D3297">
        <f t="shared" ca="1" si="245"/>
        <v>-1.4999999999999999E-2</v>
      </c>
      <c r="E3297">
        <f t="shared" ca="1" si="248"/>
        <v>0</v>
      </c>
      <c r="F3297">
        <f t="shared" ca="1" si="249"/>
        <v>31</v>
      </c>
      <c r="G3297">
        <f t="shared" ca="1" si="250"/>
        <v>32</v>
      </c>
    </row>
    <row r="3298" spans="1:7">
      <c r="A3298" s="54">
        <f>formulas!O2138</f>
        <v>0</v>
      </c>
      <c r="B3298" s="33">
        <f t="shared" ca="1" si="246"/>
        <v>32</v>
      </c>
      <c r="C3298">
        <f t="shared" si="247"/>
        <v>486</v>
      </c>
      <c r="D3298">
        <f t="shared" ca="1" si="245"/>
        <v>-1.4999999999999999E-2</v>
      </c>
      <c r="E3298">
        <f t="shared" ca="1" si="248"/>
        <v>0</v>
      </c>
      <c r="F3298">
        <f t="shared" ca="1" si="249"/>
        <v>31</v>
      </c>
      <c r="G3298">
        <f t="shared" ca="1" si="250"/>
        <v>32</v>
      </c>
    </row>
    <row r="3299" spans="1:7">
      <c r="A3299" s="54">
        <f>formulas!O2139</f>
        <v>0</v>
      </c>
      <c r="B3299" s="33">
        <f t="shared" ca="1" si="246"/>
        <v>32</v>
      </c>
      <c r="C3299">
        <f t="shared" si="247"/>
        <v>486</v>
      </c>
      <c r="D3299">
        <f t="shared" ca="1" si="245"/>
        <v>-1.4999999999999999E-2</v>
      </c>
      <c r="E3299">
        <f t="shared" ca="1" si="248"/>
        <v>0</v>
      </c>
      <c r="F3299">
        <f t="shared" ca="1" si="249"/>
        <v>31</v>
      </c>
      <c r="G3299">
        <f t="shared" ca="1" si="250"/>
        <v>32</v>
      </c>
    </row>
    <row r="3300" spans="1:7">
      <c r="A3300" s="54">
        <f>formulas!O2140</f>
        <v>0</v>
      </c>
      <c r="B3300" s="33">
        <f t="shared" ca="1" si="246"/>
        <v>32</v>
      </c>
      <c r="C3300">
        <f t="shared" si="247"/>
        <v>486</v>
      </c>
      <c r="D3300">
        <f t="shared" ca="1" si="245"/>
        <v>-1.4999999999999999E-2</v>
      </c>
      <c r="E3300">
        <f t="shared" ca="1" si="248"/>
        <v>0</v>
      </c>
      <c r="F3300">
        <f t="shared" ca="1" si="249"/>
        <v>31</v>
      </c>
      <c r="G3300">
        <f t="shared" ca="1" si="250"/>
        <v>32</v>
      </c>
    </row>
    <row r="3301" spans="1:7">
      <c r="A3301" s="54">
        <f>formulas!O2141</f>
        <v>0</v>
      </c>
      <c r="B3301" s="33">
        <f t="shared" ca="1" si="246"/>
        <v>32</v>
      </c>
      <c r="C3301">
        <f t="shared" si="247"/>
        <v>486</v>
      </c>
      <c r="D3301">
        <f t="shared" ca="1" si="245"/>
        <v>-1.4999999999999999E-2</v>
      </c>
      <c r="E3301">
        <f t="shared" ca="1" si="248"/>
        <v>0</v>
      </c>
      <c r="F3301">
        <f t="shared" ca="1" si="249"/>
        <v>31</v>
      </c>
      <c r="G3301">
        <f t="shared" ca="1" si="250"/>
        <v>32</v>
      </c>
    </row>
    <row r="3302" spans="1:7">
      <c r="A3302" s="54">
        <f>formulas!O2142</f>
        <v>0</v>
      </c>
      <c r="B3302" s="33">
        <f t="shared" ca="1" si="246"/>
        <v>32</v>
      </c>
      <c r="C3302">
        <f t="shared" si="247"/>
        <v>486</v>
      </c>
      <c r="D3302">
        <f t="shared" ca="1" si="245"/>
        <v>-1.4999999999999999E-2</v>
      </c>
      <c r="E3302">
        <f t="shared" ca="1" si="248"/>
        <v>0</v>
      </c>
      <c r="F3302">
        <f t="shared" ca="1" si="249"/>
        <v>31</v>
      </c>
      <c r="G3302">
        <f t="shared" ca="1" si="250"/>
        <v>32</v>
      </c>
    </row>
    <row r="3303" spans="1:7">
      <c r="A3303" s="54">
        <f>formulas!O2143</f>
        <v>0</v>
      </c>
      <c r="B3303" s="33">
        <f t="shared" ca="1" si="246"/>
        <v>32</v>
      </c>
      <c r="C3303">
        <f t="shared" si="247"/>
        <v>486</v>
      </c>
      <c r="D3303">
        <f t="shared" ca="1" si="245"/>
        <v>-1.4999999999999999E-2</v>
      </c>
      <c r="E3303">
        <f t="shared" ca="1" si="248"/>
        <v>0</v>
      </c>
      <c r="F3303">
        <f t="shared" ca="1" si="249"/>
        <v>31</v>
      </c>
      <c r="G3303">
        <f t="shared" ca="1" si="250"/>
        <v>32</v>
      </c>
    </row>
    <row r="3304" spans="1:7">
      <c r="A3304" s="54">
        <f>formulas!O2144</f>
        <v>0</v>
      </c>
      <c r="B3304" s="33">
        <f t="shared" ca="1" si="246"/>
        <v>32</v>
      </c>
      <c r="C3304">
        <f t="shared" si="247"/>
        <v>486</v>
      </c>
      <c r="D3304">
        <f t="shared" ca="1" si="245"/>
        <v>-1.4999999999999999E-2</v>
      </c>
      <c r="E3304">
        <f t="shared" ca="1" si="248"/>
        <v>0</v>
      </c>
      <c r="F3304">
        <f t="shared" ca="1" si="249"/>
        <v>31</v>
      </c>
      <c r="G3304">
        <f t="shared" ca="1" si="250"/>
        <v>32</v>
      </c>
    </row>
    <row r="3305" spans="1:7">
      <c r="A3305" s="54">
        <f>formulas!O2145</f>
        <v>0</v>
      </c>
      <c r="B3305" s="33">
        <f t="shared" ca="1" si="246"/>
        <v>32</v>
      </c>
      <c r="C3305">
        <f t="shared" si="247"/>
        <v>486</v>
      </c>
      <c r="D3305">
        <f t="shared" ca="1" si="245"/>
        <v>-1.4999999999999999E-2</v>
      </c>
      <c r="E3305">
        <f t="shared" ca="1" si="248"/>
        <v>0</v>
      </c>
      <c r="F3305">
        <f t="shared" ca="1" si="249"/>
        <v>31</v>
      </c>
      <c r="G3305">
        <f t="shared" ca="1" si="250"/>
        <v>32</v>
      </c>
    </row>
    <row r="3306" spans="1:7">
      <c r="A3306" s="54">
        <f>formulas!O2146</f>
        <v>0</v>
      </c>
      <c r="B3306" s="33">
        <f t="shared" ca="1" si="246"/>
        <v>32</v>
      </c>
      <c r="C3306">
        <f t="shared" si="247"/>
        <v>486</v>
      </c>
      <c r="D3306">
        <f t="shared" ca="1" si="245"/>
        <v>-1.4999999999999999E-2</v>
      </c>
      <c r="E3306">
        <f t="shared" ca="1" si="248"/>
        <v>0</v>
      </c>
      <c r="F3306">
        <f t="shared" ca="1" si="249"/>
        <v>31</v>
      </c>
      <c r="G3306">
        <f t="shared" ca="1" si="250"/>
        <v>32</v>
      </c>
    </row>
    <row r="3307" spans="1:7">
      <c r="A3307" s="54">
        <f>formulas!O2147</f>
        <v>0</v>
      </c>
      <c r="B3307" s="33">
        <f t="shared" ca="1" si="246"/>
        <v>32</v>
      </c>
      <c r="C3307">
        <f t="shared" si="247"/>
        <v>486</v>
      </c>
      <c r="D3307">
        <f t="shared" ca="1" si="245"/>
        <v>-1.4999999999999999E-2</v>
      </c>
      <c r="E3307">
        <f t="shared" ca="1" si="248"/>
        <v>0</v>
      </c>
      <c r="F3307">
        <f t="shared" ca="1" si="249"/>
        <v>31</v>
      </c>
      <c r="G3307">
        <f t="shared" ca="1" si="250"/>
        <v>32</v>
      </c>
    </row>
    <row r="3308" spans="1:7">
      <c r="A3308" s="54">
        <f>formulas!O2148</f>
        <v>0</v>
      </c>
      <c r="B3308" s="33">
        <f t="shared" ca="1" si="246"/>
        <v>32</v>
      </c>
      <c r="C3308">
        <f t="shared" si="247"/>
        <v>486</v>
      </c>
      <c r="D3308">
        <f t="shared" ca="1" si="245"/>
        <v>-1.4999999999999999E-2</v>
      </c>
      <c r="E3308">
        <f t="shared" ca="1" si="248"/>
        <v>0</v>
      </c>
      <c r="F3308">
        <f t="shared" ca="1" si="249"/>
        <v>31</v>
      </c>
      <c r="G3308">
        <f t="shared" ca="1" si="250"/>
        <v>32</v>
      </c>
    </row>
    <row r="3309" spans="1:7">
      <c r="A3309" s="54">
        <f>formulas!O2149</f>
        <v>0</v>
      </c>
      <c r="B3309" s="33">
        <f t="shared" ca="1" si="246"/>
        <v>32</v>
      </c>
      <c r="C3309">
        <f t="shared" si="247"/>
        <v>486</v>
      </c>
      <c r="D3309">
        <f t="shared" ca="1" si="245"/>
        <v>-1.4999999999999999E-2</v>
      </c>
      <c r="E3309">
        <f t="shared" ca="1" si="248"/>
        <v>0</v>
      </c>
      <c r="F3309">
        <f t="shared" ca="1" si="249"/>
        <v>31</v>
      </c>
      <c r="G3309">
        <f t="shared" ca="1" si="250"/>
        <v>32</v>
      </c>
    </row>
    <row r="3310" spans="1:7">
      <c r="A3310" s="54">
        <f>formulas!O2150</f>
        <v>0</v>
      </c>
      <c r="B3310" s="33">
        <f t="shared" ca="1" si="246"/>
        <v>32</v>
      </c>
      <c r="C3310">
        <f t="shared" si="247"/>
        <v>486</v>
      </c>
      <c r="D3310">
        <f t="shared" ca="1" si="245"/>
        <v>-1.4999999999999999E-2</v>
      </c>
      <c r="E3310">
        <f t="shared" ca="1" si="248"/>
        <v>0</v>
      </c>
      <c r="F3310">
        <f t="shared" ca="1" si="249"/>
        <v>31</v>
      </c>
      <c r="G3310">
        <f t="shared" ca="1" si="250"/>
        <v>32</v>
      </c>
    </row>
    <row r="3311" spans="1:7">
      <c r="A3311" s="54">
        <f>formulas!O2151</f>
        <v>0</v>
      </c>
      <c r="B3311" s="33">
        <f t="shared" ca="1" si="246"/>
        <v>32</v>
      </c>
      <c r="C3311">
        <f t="shared" si="247"/>
        <v>486</v>
      </c>
      <c r="D3311">
        <f t="shared" ca="1" si="245"/>
        <v>-1.4999999999999999E-2</v>
      </c>
      <c r="E3311">
        <f t="shared" ca="1" si="248"/>
        <v>0</v>
      </c>
      <c r="F3311">
        <f t="shared" ca="1" si="249"/>
        <v>31</v>
      </c>
      <c r="G3311">
        <f t="shared" ca="1" si="250"/>
        <v>32</v>
      </c>
    </row>
    <row r="3312" spans="1:7">
      <c r="A3312" s="54">
        <f>formulas!O2152</f>
        <v>0</v>
      </c>
      <c r="B3312" s="33">
        <f t="shared" ca="1" si="246"/>
        <v>32</v>
      </c>
      <c r="C3312">
        <f t="shared" si="247"/>
        <v>486</v>
      </c>
      <c r="D3312">
        <f t="shared" ca="1" si="245"/>
        <v>-1.4999999999999999E-2</v>
      </c>
      <c r="E3312">
        <f t="shared" ca="1" si="248"/>
        <v>0</v>
      </c>
      <c r="F3312">
        <f t="shared" ca="1" si="249"/>
        <v>31</v>
      </c>
      <c r="G3312">
        <f t="shared" ca="1" si="250"/>
        <v>32</v>
      </c>
    </row>
    <row r="3313" spans="1:7">
      <c r="A3313" s="54">
        <f>formulas!O2153</f>
        <v>0</v>
      </c>
      <c r="B3313" s="33">
        <f t="shared" ca="1" si="246"/>
        <v>32</v>
      </c>
      <c r="C3313">
        <f t="shared" si="247"/>
        <v>486</v>
      </c>
      <c r="D3313">
        <f t="shared" ref="D3313:D3376" ca="1" si="251">INDIRECT(ADDRESS(C3313+1,14))</f>
        <v>-1.4999999999999999E-2</v>
      </c>
      <c r="E3313">
        <f t="shared" ca="1" si="248"/>
        <v>0</v>
      </c>
      <c r="F3313">
        <f t="shared" ca="1" si="249"/>
        <v>31</v>
      </c>
      <c r="G3313">
        <f t="shared" ca="1" si="250"/>
        <v>32</v>
      </c>
    </row>
    <row r="3314" spans="1:7">
      <c r="A3314" s="54">
        <f>formulas!O2154</f>
        <v>0</v>
      </c>
      <c r="B3314" s="33">
        <f t="shared" ca="1" si="246"/>
        <v>32</v>
      </c>
      <c r="C3314">
        <f t="shared" si="247"/>
        <v>486</v>
      </c>
      <c r="D3314">
        <f t="shared" ca="1" si="251"/>
        <v>-1.4999999999999999E-2</v>
      </c>
      <c r="E3314">
        <f t="shared" ca="1" si="248"/>
        <v>0</v>
      </c>
      <c r="F3314">
        <f t="shared" ca="1" si="249"/>
        <v>31</v>
      </c>
      <c r="G3314">
        <f t="shared" ca="1" si="250"/>
        <v>32</v>
      </c>
    </row>
    <row r="3315" spans="1:7">
      <c r="A3315" s="54">
        <f>formulas!O2155</f>
        <v>0</v>
      </c>
      <c r="B3315" s="33">
        <f t="shared" ca="1" si="246"/>
        <v>32</v>
      </c>
      <c r="C3315">
        <f t="shared" si="247"/>
        <v>486</v>
      </c>
      <c r="D3315">
        <f t="shared" ca="1" si="251"/>
        <v>-1.4999999999999999E-2</v>
      </c>
      <c r="E3315">
        <f t="shared" ca="1" si="248"/>
        <v>0</v>
      </c>
      <c r="F3315">
        <f t="shared" ca="1" si="249"/>
        <v>31</v>
      </c>
      <c r="G3315">
        <f t="shared" ca="1" si="250"/>
        <v>32</v>
      </c>
    </row>
    <row r="3316" spans="1:7">
      <c r="A3316" s="54">
        <f>formulas!O2156</f>
        <v>0</v>
      </c>
      <c r="B3316" s="33">
        <f t="shared" ca="1" si="246"/>
        <v>32</v>
      </c>
      <c r="C3316">
        <f t="shared" si="247"/>
        <v>486</v>
      </c>
      <c r="D3316">
        <f t="shared" ca="1" si="251"/>
        <v>-1.4999999999999999E-2</v>
      </c>
      <c r="E3316">
        <f t="shared" ca="1" si="248"/>
        <v>0</v>
      </c>
      <c r="F3316">
        <f t="shared" ca="1" si="249"/>
        <v>31</v>
      </c>
      <c r="G3316">
        <f t="shared" ca="1" si="250"/>
        <v>32</v>
      </c>
    </row>
    <row r="3317" spans="1:7">
      <c r="A3317" s="54">
        <f>formulas!O2157</f>
        <v>0</v>
      </c>
      <c r="B3317" s="33">
        <f t="shared" ca="1" si="246"/>
        <v>32</v>
      </c>
      <c r="C3317">
        <f t="shared" si="247"/>
        <v>486</v>
      </c>
      <c r="D3317">
        <f t="shared" ca="1" si="251"/>
        <v>-1.4999999999999999E-2</v>
      </c>
      <c r="E3317">
        <f t="shared" ca="1" si="248"/>
        <v>0</v>
      </c>
      <c r="F3317">
        <f t="shared" ca="1" si="249"/>
        <v>31</v>
      </c>
      <c r="G3317">
        <f t="shared" ca="1" si="250"/>
        <v>32</v>
      </c>
    </row>
    <row r="3318" spans="1:7">
      <c r="A3318" s="54">
        <f>formulas!O2158</f>
        <v>0</v>
      </c>
      <c r="B3318" s="33">
        <f t="shared" ca="1" si="246"/>
        <v>32</v>
      </c>
      <c r="C3318">
        <f t="shared" si="247"/>
        <v>486</v>
      </c>
      <c r="D3318">
        <f t="shared" ca="1" si="251"/>
        <v>-1.4999999999999999E-2</v>
      </c>
      <c r="E3318">
        <f t="shared" ca="1" si="248"/>
        <v>0</v>
      </c>
      <c r="F3318">
        <f t="shared" ca="1" si="249"/>
        <v>31</v>
      </c>
      <c r="G3318">
        <f t="shared" ca="1" si="250"/>
        <v>32</v>
      </c>
    </row>
    <row r="3319" spans="1:7">
      <c r="A3319" s="54">
        <f>formulas!O2159</f>
        <v>0</v>
      </c>
      <c r="B3319" s="33">
        <f t="shared" ca="1" si="246"/>
        <v>32</v>
      </c>
      <c r="C3319">
        <f t="shared" si="247"/>
        <v>486</v>
      </c>
      <c r="D3319">
        <f t="shared" ca="1" si="251"/>
        <v>-1.4999999999999999E-2</v>
      </c>
      <c r="E3319">
        <f t="shared" ca="1" si="248"/>
        <v>0</v>
      </c>
      <c r="F3319">
        <f t="shared" ca="1" si="249"/>
        <v>31</v>
      </c>
      <c r="G3319">
        <f t="shared" ca="1" si="250"/>
        <v>32</v>
      </c>
    </row>
    <row r="3320" spans="1:7">
      <c r="A3320" s="54">
        <f>formulas!O2160</f>
        <v>0</v>
      </c>
      <c r="B3320" s="33">
        <f t="shared" ca="1" si="246"/>
        <v>32</v>
      </c>
      <c r="C3320">
        <f t="shared" si="247"/>
        <v>486</v>
      </c>
      <c r="D3320">
        <f t="shared" ca="1" si="251"/>
        <v>-1.4999999999999999E-2</v>
      </c>
      <c r="E3320">
        <f t="shared" ca="1" si="248"/>
        <v>0</v>
      </c>
      <c r="F3320">
        <f t="shared" ca="1" si="249"/>
        <v>31</v>
      </c>
      <c r="G3320">
        <f t="shared" ca="1" si="250"/>
        <v>32</v>
      </c>
    </row>
    <row r="3321" spans="1:7">
      <c r="A3321" s="54">
        <f>formulas!O2161</f>
        <v>0</v>
      </c>
      <c r="B3321" s="33">
        <f t="shared" ca="1" si="246"/>
        <v>32</v>
      </c>
      <c r="C3321">
        <f t="shared" si="247"/>
        <v>486</v>
      </c>
      <c r="D3321">
        <f t="shared" ca="1" si="251"/>
        <v>-1.4999999999999999E-2</v>
      </c>
      <c r="E3321">
        <f t="shared" ca="1" si="248"/>
        <v>0</v>
      </c>
      <c r="F3321">
        <f t="shared" ca="1" si="249"/>
        <v>31</v>
      </c>
      <c r="G3321">
        <f t="shared" ca="1" si="250"/>
        <v>32</v>
      </c>
    </row>
    <row r="3322" spans="1:7">
      <c r="A3322" s="54">
        <f>formulas!O2162</f>
        <v>0</v>
      </c>
      <c r="B3322" s="33">
        <f t="shared" ca="1" si="246"/>
        <v>32</v>
      </c>
      <c r="C3322">
        <f t="shared" si="247"/>
        <v>486</v>
      </c>
      <c r="D3322">
        <f t="shared" ca="1" si="251"/>
        <v>-1.4999999999999999E-2</v>
      </c>
      <c r="E3322">
        <f t="shared" ca="1" si="248"/>
        <v>0</v>
      </c>
      <c r="F3322">
        <f t="shared" ca="1" si="249"/>
        <v>31</v>
      </c>
      <c r="G3322">
        <f t="shared" ca="1" si="250"/>
        <v>32</v>
      </c>
    </row>
    <row r="3323" spans="1:7">
      <c r="A3323" s="54">
        <f>formulas!O2163</f>
        <v>0</v>
      </c>
      <c r="B3323" s="33">
        <f t="shared" ca="1" si="246"/>
        <v>32</v>
      </c>
      <c r="C3323">
        <f t="shared" si="247"/>
        <v>486</v>
      </c>
      <c r="D3323">
        <f t="shared" ca="1" si="251"/>
        <v>-1.4999999999999999E-2</v>
      </c>
      <c r="E3323">
        <f t="shared" ca="1" si="248"/>
        <v>0</v>
      </c>
      <c r="F3323">
        <f t="shared" ca="1" si="249"/>
        <v>31</v>
      </c>
      <c r="G3323">
        <f t="shared" ca="1" si="250"/>
        <v>32</v>
      </c>
    </row>
    <row r="3324" spans="1:7">
      <c r="A3324" s="54">
        <f>formulas!O2164</f>
        <v>0</v>
      </c>
      <c r="B3324" s="33">
        <f t="shared" ca="1" si="246"/>
        <v>32</v>
      </c>
      <c r="C3324">
        <f t="shared" si="247"/>
        <v>486</v>
      </c>
      <c r="D3324">
        <f t="shared" ca="1" si="251"/>
        <v>-1.4999999999999999E-2</v>
      </c>
      <c r="E3324">
        <f t="shared" ca="1" si="248"/>
        <v>0</v>
      </c>
      <c r="F3324">
        <f t="shared" ca="1" si="249"/>
        <v>31</v>
      </c>
      <c r="G3324">
        <f t="shared" ca="1" si="250"/>
        <v>32</v>
      </c>
    </row>
    <row r="3325" spans="1:7">
      <c r="A3325" s="54">
        <f>formulas!O2165</f>
        <v>0</v>
      </c>
      <c r="B3325" s="33">
        <f t="shared" ref="B3325:B3388" ca="1" si="252">(A3325-D3325)/(E3325-D3325)*(G3325-F3325)+F3325</f>
        <v>32</v>
      </c>
      <c r="C3325">
        <f t="shared" ref="C3325:C3388" si="253">COUNTIF($N$2:$N$25400,"&lt;"&amp;A3325)</f>
        <v>486</v>
      </c>
      <c r="D3325">
        <f t="shared" ca="1" si="251"/>
        <v>-1.4999999999999999E-2</v>
      </c>
      <c r="E3325">
        <f t="shared" ref="E3325:E3388" ca="1" si="254">INDIRECT(ADDRESS(C3325+2,14))</f>
        <v>0</v>
      </c>
      <c r="F3325">
        <f t="shared" ref="F3325:F3388" ca="1" si="255">INDIRECT(ADDRESS(C3325+1,13))</f>
        <v>31</v>
      </c>
      <c r="G3325">
        <f t="shared" ref="G3325:G3388" ca="1" si="256">INDIRECT(ADDRESS(C3325+2,13))</f>
        <v>32</v>
      </c>
    </row>
    <row r="3326" spans="1:7">
      <c r="A3326" s="54">
        <f>formulas!O2166</f>
        <v>0</v>
      </c>
      <c r="B3326" s="33">
        <f t="shared" ca="1" si="252"/>
        <v>32</v>
      </c>
      <c r="C3326">
        <f t="shared" si="253"/>
        <v>486</v>
      </c>
      <c r="D3326">
        <f t="shared" ca="1" si="251"/>
        <v>-1.4999999999999999E-2</v>
      </c>
      <c r="E3326">
        <f t="shared" ca="1" si="254"/>
        <v>0</v>
      </c>
      <c r="F3326">
        <f t="shared" ca="1" si="255"/>
        <v>31</v>
      </c>
      <c r="G3326">
        <f t="shared" ca="1" si="256"/>
        <v>32</v>
      </c>
    </row>
    <row r="3327" spans="1:7">
      <c r="A3327" s="54">
        <f>formulas!O2167</f>
        <v>0</v>
      </c>
      <c r="B3327" s="33">
        <f t="shared" ca="1" si="252"/>
        <v>32</v>
      </c>
      <c r="C3327">
        <f t="shared" si="253"/>
        <v>486</v>
      </c>
      <c r="D3327">
        <f t="shared" ca="1" si="251"/>
        <v>-1.4999999999999999E-2</v>
      </c>
      <c r="E3327">
        <f t="shared" ca="1" si="254"/>
        <v>0</v>
      </c>
      <c r="F3327">
        <f t="shared" ca="1" si="255"/>
        <v>31</v>
      </c>
      <c r="G3327">
        <f t="shared" ca="1" si="256"/>
        <v>32</v>
      </c>
    </row>
    <row r="3328" spans="1:7">
      <c r="A3328" s="54">
        <f>formulas!O2168</f>
        <v>0</v>
      </c>
      <c r="B3328" s="33">
        <f t="shared" ca="1" si="252"/>
        <v>32</v>
      </c>
      <c r="C3328">
        <f t="shared" si="253"/>
        <v>486</v>
      </c>
      <c r="D3328">
        <f t="shared" ca="1" si="251"/>
        <v>-1.4999999999999999E-2</v>
      </c>
      <c r="E3328">
        <f t="shared" ca="1" si="254"/>
        <v>0</v>
      </c>
      <c r="F3328">
        <f t="shared" ca="1" si="255"/>
        <v>31</v>
      </c>
      <c r="G3328">
        <f t="shared" ca="1" si="256"/>
        <v>32</v>
      </c>
    </row>
    <row r="3329" spans="1:7">
      <c r="A3329" s="54">
        <f>formulas!O2169</f>
        <v>0</v>
      </c>
      <c r="B3329" s="33">
        <f t="shared" ca="1" si="252"/>
        <v>32</v>
      </c>
      <c r="C3329">
        <f t="shared" si="253"/>
        <v>486</v>
      </c>
      <c r="D3329">
        <f t="shared" ca="1" si="251"/>
        <v>-1.4999999999999999E-2</v>
      </c>
      <c r="E3329">
        <f t="shared" ca="1" si="254"/>
        <v>0</v>
      </c>
      <c r="F3329">
        <f t="shared" ca="1" si="255"/>
        <v>31</v>
      </c>
      <c r="G3329">
        <f t="shared" ca="1" si="256"/>
        <v>32</v>
      </c>
    </row>
    <row r="3330" spans="1:7">
      <c r="A3330" s="54">
        <f>formulas!O2170</f>
        <v>0</v>
      </c>
      <c r="B3330" s="33">
        <f t="shared" ca="1" si="252"/>
        <v>32</v>
      </c>
      <c r="C3330">
        <f t="shared" si="253"/>
        <v>486</v>
      </c>
      <c r="D3330">
        <f t="shared" ca="1" si="251"/>
        <v>-1.4999999999999999E-2</v>
      </c>
      <c r="E3330">
        <f t="shared" ca="1" si="254"/>
        <v>0</v>
      </c>
      <c r="F3330">
        <f t="shared" ca="1" si="255"/>
        <v>31</v>
      </c>
      <c r="G3330">
        <f t="shared" ca="1" si="256"/>
        <v>32</v>
      </c>
    </row>
    <row r="3331" spans="1:7">
      <c r="A3331" s="54">
        <f>formulas!O2171</f>
        <v>0</v>
      </c>
      <c r="B3331" s="33">
        <f t="shared" ca="1" si="252"/>
        <v>32</v>
      </c>
      <c r="C3331">
        <f t="shared" si="253"/>
        <v>486</v>
      </c>
      <c r="D3331">
        <f t="shared" ca="1" si="251"/>
        <v>-1.4999999999999999E-2</v>
      </c>
      <c r="E3331">
        <f t="shared" ca="1" si="254"/>
        <v>0</v>
      </c>
      <c r="F3331">
        <f t="shared" ca="1" si="255"/>
        <v>31</v>
      </c>
      <c r="G3331">
        <f t="shared" ca="1" si="256"/>
        <v>32</v>
      </c>
    </row>
    <row r="3332" spans="1:7">
      <c r="A3332" s="54">
        <f>formulas!O2172</f>
        <v>0</v>
      </c>
      <c r="B3332" s="33">
        <f t="shared" ca="1" si="252"/>
        <v>32</v>
      </c>
      <c r="C3332">
        <f t="shared" si="253"/>
        <v>486</v>
      </c>
      <c r="D3332">
        <f t="shared" ca="1" si="251"/>
        <v>-1.4999999999999999E-2</v>
      </c>
      <c r="E3332">
        <f t="shared" ca="1" si="254"/>
        <v>0</v>
      </c>
      <c r="F3332">
        <f t="shared" ca="1" si="255"/>
        <v>31</v>
      </c>
      <c r="G3332">
        <f t="shared" ca="1" si="256"/>
        <v>32</v>
      </c>
    </row>
    <row r="3333" spans="1:7">
      <c r="A3333" s="54">
        <f>formulas!O2173</f>
        <v>0</v>
      </c>
      <c r="B3333" s="33">
        <f t="shared" ca="1" si="252"/>
        <v>32</v>
      </c>
      <c r="C3333">
        <f t="shared" si="253"/>
        <v>486</v>
      </c>
      <c r="D3333">
        <f t="shared" ca="1" si="251"/>
        <v>-1.4999999999999999E-2</v>
      </c>
      <c r="E3333">
        <f t="shared" ca="1" si="254"/>
        <v>0</v>
      </c>
      <c r="F3333">
        <f t="shared" ca="1" si="255"/>
        <v>31</v>
      </c>
      <c r="G3333">
        <f t="shared" ca="1" si="256"/>
        <v>32</v>
      </c>
    </row>
    <row r="3334" spans="1:7">
      <c r="A3334" s="54">
        <f>formulas!O2174</f>
        <v>0</v>
      </c>
      <c r="B3334" s="33">
        <f t="shared" ca="1" si="252"/>
        <v>32</v>
      </c>
      <c r="C3334">
        <f t="shared" si="253"/>
        <v>486</v>
      </c>
      <c r="D3334">
        <f t="shared" ca="1" si="251"/>
        <v>-1.4999999999999999E-2</v>
      </c>
      <c r="E3334">
        <f t="shared" ca="1" si="254"/>
        <v>0</v>
      </c>
      <c r="F3334">
        <f t="shared" ca="1" si="255"/>
        <v>31</v>
      </c>
      <c r="G3334">
        <f t="shared" ca="1" si="256"/>
        <v>32</v>
      </c>
    </row>
    <row r="3335" spans="1:7">
      <c r="A3335" s="54">
        <f>formulas!O2175</f>
        <v>0</v>
      </c>
      <c r="B3335" s="33">
        <f t="shared" ca="1" si="252"/>
        <v>32</v>
      </c>
      <c r="C3335">
        <f t="shared" si="253"/>
        <v>486</v>
      </c>
      <c r="D3335">
        <f t="shared" ca="1" si="251"/>
        <v>-1.4999999999999999E-2</v>
      </c>
      <c r="E3335">
        <f t="shared" ca="1" si="254"/>
        <v>0</v>
      </c>
      <c r="F3335">
        <f t="shared" ca="1" si="255"/>
        <v>31</v>
      </c>
      <c r="G3335">
        <f t="shared" ca="1" si="256"/>
        <v>32</v>
      </c>
    </row>
    <row r="3336" spans="1:7">
      <c r="A3336" s="54">
        <f>formulas!O2176</f>
        <v>0</v>
      </c>
      <c r="B3336" s="33">
        <f t="shared" ca="1" si="252"/>
        <v>32</v>
      </c>
      <c r="C3336">
        <f t="shared" si="253"/>
        <v>486</v>
      </c>
      <c r="D3336">
        <f t="shared" ca="1" si="251"/>
        <v>-1.4999999999999999E-2</v>
      </c>
      <c r="E3336">
        <f t="shared" ca="1" si="254"/>
        <v>0</v>
      </c>
      <c r="F3336">
        <f t="shared" ca="1" si="255"/>
        <v>31</v>
      </c>
      <c r="G3336">
        <f t="shared" ca="1" si="256"/>
        <v>32</v>
      </c>
    </row>
    <row r="3337" spans="1:7">
      <c r="A3337" s="54">
        <f>formulas!O2177</f>
        <v>0</v>
      </c>
      <c r="B3337" s="33">
        <f t="shared" ca="1" si="252"/>
        <v>32</v>
      </c>
      <c r="C3337">
        <f t="shared" si="253"/>
        <v>486</v>
      </c>
      <c r="D3337">
        <f t="shared" ca="1" si="251"/>
        <v>-1.4999999999999999E-2</v>
      </c>
      <c r="E3337">
        <f t="shared" ca="1" si="254"/>
        <v>0</v>
      </c>
      <c r="F3337">
        <f t="shared" ca="1" si="255"/>
        <v>31</v>
      </c>
      <c r="G3337">
        <f t="shared" ca="1" si="256"/>
        <v>32</v>
      </c>
    </row>
    <row r="3338" spans="1:7">
      <c r="A3338" s="54">
        <f>formulas!O2178</f>
        <v>0</v>
      </c>
      <c r="B3338" s="33">
        <f t="shared" ca="1" si="252"/>
        <v>32</v>
      </c>
      <c r="C3338">
        <f t="shared" si="253"/>
        <v>486</v>
      </c>
      <c r="D3338">
        <f t="shared" ca="1" si="251"/>
        <v>-1.4999999999999999E-2</v>
      </c>
      <c r="E3338">
        <f t="shared" ca="1" si="254"/>
        <v>0</v>
      </c>
      <c r="F3338">
        <f t="shared" ca="1" si="255"/>
        <v>31</v>
      </c>
      <c r="G3338">
        <f t="shared" ca="1" si="256"/>
        <v>32</v>
      </c>
    </row>
    <row r="3339" spans="1:7">
      <c r="A3339" s="54">
        <f>formulas!O2179</f>
        <v>0</v>
      </c>
      <c r="B3339" s="33">
        <f t="shared" ca="1" si="252"/>
        <v>32</v>
      </c>
      <c r="C3339">
        <f t="shared" si="253"/>
        <v>486</v>
      </c>
      <c r="D3339">
        <f t="shared" ca="1" si="251"/>
        <v>-1.4999999999999999E-2</v>
      </c>
      <c r="E3339">
        <f t="shared" ca="1" si="254"/>
        <v>0</v>
      </c>
      <c r="F3339">
        <f t="shared" ca="1" si="255"/>
        <v>31</v>
      </c>
      <c r="G3339">
        <f t="shared" ca="1" si="256"/>
        <v>32</v>
      </c>
    </row>
    <row r="3340" spans="1:7">
      <c r="A3340" s="54">
        <f>formulas!O2180</f>
        <v>0</v>
      </c>
      <c r="B3340" s="33">
        <f t="shared" ca="1" si="252"/>
        <v>32</v>
      </c>
      <c r="C3340">
        <f t="shared" si="253"/>
        <v>486</v>
      </c>
      <c r="D3340">
        <f t="shared" ca="1" si="251"/>
        <v>-1.4999999999999999E-2</v>
      </c>
      <c r="E3340">
        <f t="shared" ca="1" si="254"/>
        <v>0</v>
      </c>
      <c r="F3340">
        <f t="shared" ca="1" si="255"/>
        <v>31</v>
      </c>
      <c r="G3340">
        <f t="shared" ca="1" si="256"/>
        <v>32</v>
      </c>
    </row>
    <row r="3341" spans="1:7">
      <c r="A3341" s="54">
        <f>formulas!O2181</f>
        <v>0</v>
      </c>
      <c r="B3341" s="33">
        <f t="shared" ca="1" si="252"/>
        <v>32</v>
      </c>
      <c r="C3341">
        <f t="shared" si="253"/>
        <v>486</v>
      </c>
      <c r="D3341">
        <f t="shared" ca="1" si="251"/>
        <v>-1.4999999999999999E-2</v>
      </c>
      <c r="E3341">
        <f t="shared" ca="1" si="254"/>
        <v>0</v>
      </c>
      <c r="F3341">
        <f t="shared" ca="1" si="255"/>
        <v>31</v>
      </c>
      <c r="G3341">
        <f t="shared" ca="1" si="256"/>
        <v>32</v>
      </c>
    </row>
    <row r="3342" spans="1:7">
      <c r="A3342" s="54">
        <f>formulas!O2182</f>
        <v>0</v>
      </c>
      <c r="B3342" s="33">
        <f t="shared" ca="1" si="252"/>
        <v>32</v>
      </c>
      <c r="C3342">
        <f t="shared" si="253"/>
        <v>486</v>
      </c>
      <c r="D3342">
        <f t="shared" ca="1" si="251"/>
        <v>-1.4999999999999999E-2</v>
      </c>
      <c r="E3342">
        <f t="shared" ca="1" si="254"/>
        <v>0</v>
      </c>
      <c r="F3342">
        <f t="shared" ca="1" si="255"/>
        <v>31</v>
      </c>
      <c r="G3342">
        <f t="shared" ca="1" si="256"/>
        <v>32</v>
      </c>
    </row>
    <row r="3343" spans="1:7">
      <c r="A3343" s="54">
        <f>formulas!O2183</f>
        <v>0</v>
      </c>
      <c r="B3343" s="33">
        <f t="shared" ca="1" si="252"/>
        <v>32</v>
      </c>
      <c r="C3343">
        <f t="shared" si="253"/>
        <v>486</v>
      </c>
      <c r="D3343">
        <f t="shared" ca="1" si="251"/>
        <v>-1.4999999999999999E-2</v>
      </c>
      <c r="E3343">
        <f t="shared" ca="1" si="254"/>
        <v>0</v>
      </c>
      <c r="F3343">
        <f t="shared" ca="1" si="255"/>
        <v>31</v>
      </c>
      <c r="G3343">
        <f t="shared" ca="1" si="256"/>
        <v>32</v>
      </c>
    </row>
    <row r="3344" spans="1:7">
      <c r="A3344" s="54">
        <f>formulas!O2184</f>
        <v>0</v>
      </c>
      <c r="B3344" s="33">
        <f t="shared" ca="1" si="252"/>
        <v>32</v>
      </c>
      <c r="C3344">
        <f t="shared" si="253"/>
        <v>486</v>
      </c>
      <c r="D3344">
        <f t="shared" ca="1" si="251"/>
        <v>-1.4999999999999999E-2</v>
      </c>
      <c r="E3344">
        <f t="shared" ca="1" si="254"/>
        <v>0</v>
      </c>
      <c r="F3344">
        <f t="shared" ca="1" si="255"/>
        <v>31</v>
      </c>
      <c r="G3344">
        <f t="shared" ca="1" si="256"/>
        <v>32</v>
      </c>
    </row>
    <row r="3345" spans="1:7">
      <c r="A3345" s="54">
        <f>formulas!O2185</f>
        <v>0</v>
      </c>
      <c r="B3345" s="33">
        <f t="shared" ca="1" si="252"/>
        <v>32</v>
      </c>
      <c r="C3345">
        <f t="shared" si="253"/>
        <v>486</v>
      </c>
      <c r="D3345">
        <f t="shared" ca="1" si="251"/>
        <v>-1.4999999999999999E-2</v>
      </c>
      <c r="E3345">
        <f t="shared" ca="1" si="254"/>
        <v>0</v>
      </c>
      <c r="F3345">
        <f t="shared" ca="1" si="255"/>
        <v>31</v>
      </c>
      <c r="G3345">
        <f t="shared" ca="1" si="256"/>
        <v>32</v>
      </c>
    </row>
    <row r="3346" spans="1:7">
      <c r="A3346" s="54">
        <f>formulas!O2186</f>
        <v>0</v>
      </c>
      <c r="B3346" s="33">
        <f t="shared" ca="1" si="252"/>
        <v>32</v>
      </c>
      <c r="C3346">
        <f t="shared" si="253"/>
        <v>486</v>
      </c>
      <c r="D3346">
        <f t="shared" ca="1" si="251"/>
        <v>-1.4999999999999999E-2</v>
      </c>
      <c r="E3346">
        <f t="shared" ca="1" si="254"/>
        <v>0</v>
      </c>
      <c r="F3346">
        <f t="shared" ca="1" si="255"/>
        <v>31</v>
      </c>
      <c r="G3346">
        <f t="shared" ca="1" si="256"/>
        <v>32</v>
      </c>
    </row>
    <row r="3347" spans="1:7">
      <c r="A3347" s="54">
        <f>formulas!O2187</f>
        <v>0</v>
      </c>
      <c r="B3347" s="33">
        <f t="shared" ca="1" si="252"/>
        <v>32</v>
      </c>
      <c r="C3347">
        <f t="shared" si="253"/>
        <v>486</v>
      </c>
      <c r="D3347">
        <f t="shared" ca="1" si="251"/>
        <v>-1.4999999999999999E-2</v>
      </c>
      <c r="E3347">
        <f t="shared" ca="1" si="254"/>
        <v>0</v>
      </c>
      <c r="F3347">
        <f t="shared" ca="1" si="255"/>
        <v>31</v>
      </c>
      <c r="G3347">
        <f t="shared" ca="1" si="256"/>
        <v>32</v>
      </c>
    </row>
    <row r="3348" spans="1:7">
      <c r="A3348" s="54">
        <f>formulas!O2188</f>
        <v>0</v>
      </c>
      <c r="B3348" s="33">
        <f t="shared" ca="1" si="252"/>
        <v>32</v>
      </c>
      <c r="C3348">
        <f t="shared" si="253"/>
        <v>486</v>
      </c>
      <c r="D3348">
        <f t="shared" ca="1" si="251"/>
        <v>-1.4999999999999999E-2</v>
      </c>
      <c r="E3348">
        <f t="shared" ca="1" si="254"/>
        <v>0</v>
      </c>
      <c r="F3348">
        <f t="shared" ca="1" si="255"/>
        <v>31</v>
      </c>
      <c r="G3348">
        <f t="shared" ca="1" si="256"/>
        <v>32</v>
      </c>
    </row>
    <row r="3349" spans="1:7">
      <c r="A3349" s="54">
        <f>formulas!O2189</f>
        <v>0</v>
      </c>
      <c r="B3349" s="33">
        <f t="shared" ca="1" si="252"/>
        <v>32</v>
      </c>
      <c r="C3349">
        <f t="shared" si="253"/>
        <v>486</v>
      </c>
      <c r="D3349">
        <f t="shared" ca="1" si="251"/>
        <v>-1.4999999999999999E-2</v>
      </c>
      <c r="E3349">
        <f t="shared" ca="1" si="254"/>
        <v>0</v>
      </c>
      <c r="F3349">
        <f t="shared" ca="1" si="255"/>
        <v>31</v>
      </c>
      <c r="G3349">
        <f t="shared" ca="1" si="256"/>
        <v>32</v>
      </c>
    </row>
    <row r="3350" spans="1:7">
      <c r="A3350" s="54">
        <f>formulas!O2190</f>
        <v>0</v>
      </c>
      <c r="B3350" s="33">
        <f t="shared" ca="1" si="252"/>
        <v>32</v>
      </c>
      <c r="C3350">
        <f t="shared" si="253"/>
        <v>486</v>
      </c>
      <c r="D3350">
        <f t="shared" ca="1" si="251"/>
        <v>-1.4999999999999999E-2</v>
      </c>
      <c r="E3350">
        <f t="shared" ca="1" si="254"/>
        <v>0</v>
      </c>
      <c r="F3350">
        <f t="shared" ca="1" si="255"/>
        <v>31</v>
      </c>
      <c r="G3350">
        <f t="shared" ca="1" si="256"/>
        <v>32</v>
      </c>
    </row>
    <row r="3351" spans="1:7">
      <c r="A3351" s="54">
        <f>formulas!O2191</f>
        <v>0</v>
      </c>
      <c r="B3351" s="33">
        <f t="shared" ca="1" si="252"/>
        <v>32</v>
      </c>
      <c r="C3351">
        <f t="shared" si="253"/>
        <v>486</v>
      </c>
      <c r="D3351">
        <f t="shared" ca="1" si="251"/>
        <v>-1.4999999999999999E-2</v>
      </c>
      <c r="E3351">
        <f t="shared" ca="1" si="254"/>
        <v>0</v>
      </c>
      <c r="F3351">
        <f t="shared" ca="1" si="255"/>
        <v>31</v>
      </c>
      <c r="G3351">
        <f t="shared" ca="1" si="256"/>
        <v>32</v>
      </c>
    </row>
    <row r="3352" spans="1:7">
      <c r="A3352" s="54">
        <f>formulas!O2192</f>
        <v>0</v>
      </c>
      <c r="B3352" s="33">
        <f t="shared" ca="1" si="252"/>
        <v>32</v>
      </c>
      <c r="C3352">
        <f t="shared" si="253"/>
        <v>486</v>
      </c>
      <c r="D3352">
        <f t="shared" ca="1" si="251"/>
        <v>-1.4999999999999999E-2</v>
      </c>
      <c r="E3352">
        <f t="shared" ca="1" si="254"/>
        <v>0</v>
      </c>
      <c r="F3352">
        <f t="shared" ca="1" si="255"/>
        <v>31</v>
      </c>
      <c r="G3352">
        <f t="shared" ca="1" si="256"/>
        <v>32</v>
      </c>
    </row>
    <row r="3353" spans="1:7">
      <c r="A3353" s="54">
        <f>formulas!O2193</f>
        <v>0</v>
      </c>
      <c r="B3353" s="33">
        <f t="shared" ca="1" si="252"/>
        <v>32</v>
      </c>
      <c r="C3353">
        <f t="shared" si="253"/>
        <v>486</v>
      </c>
      <c r="D3353">
        <f t="shared" ca="1" si="251"/>
        <v>-1.4999999999999999E-2</v>
      </c>
      <c r="E3353">
        <f t="shared" ca="1" si="254"/>
        <v>0</v>
      </c>
      <c r="F3353">
        <f t="shared" ca="1" si="255"/>
        <v>31</v>
      </c>
      <c r="G3353">
        <f t="shared" ca="1" si="256"/>
        <v>32</v>
      </c>
    </row>
    <row r="3354" spans="1:7">
      <c r="A3354" s="54">
        <f>formulas!O2194</f>
        <v>0</v>
      </c>
      <c r="B3354" s="33">
        <f t="shared" ca="1" si="252"/>
        <v>32</v>
      </c>
      <c r="C3354">
        <f t="shared" si="253"/>
        <v>486</v>
      </c>
      <c r="D3354">
        <f t="shared" ca="1" si="251"/>
        <v>-1.4999999999999999E-2</v>
      </c>
      <c r="E3354">
        <f t="shared" ca="1" si="254"/>
        <v>0</v>
      </c>
      <c r="F3354">
        <f t="shared" ca="1" si="255"/>
        <v>31</v>
      </c>
      <c r="G3354">
        <f t="shared" ca="1" si="256"/>
        <v>32</v>
      </c>
    </row>
    <row r="3355" spans="1:7">
      <c r="A3355" s="54">
        <f>formulas!O2195</f>
        <v>0</v>
      </c>
      <c r="B3355" s="33">
        <f t="shared" ca="1" si="252"/>
        <v>32</v>
      </c>
      <c r="C3355">
        <f t="shared" si="253"/>
        <v>486</v>
      </c>
      <c r="D3355">
        <f t="shared" ca="1" si="251"/>
        <v>-1.4999999999999999E-2</v>
      </c>
      <c r="E3355">
        <f t="shared" ca="1" si="254"/>
        <v>0</v>
      </c>
      <c r="F3355">
        <f t="shared" ca="1" si="255"/>
        <v>31</v>
      </c>
      <c r="G3355">
        <f t="shared" ca="1" si="256"/>
        <v>32</v>
      </c>
    </row>
    <row r="3356" spans="1:7">
      <c r="A3356" s="54">
        <f>formulas!O2196</f>
        <v>0</v>
      </c>
      <c r="B3356" s="33">
        <f t="shared" ca="1" si="252"/>
        <v>32</v>
      </c>
      <c r="C3356">
        <f t="shared" si="253"/>
        <v>486</v>
      </c>
      <c r="D3356">
        <f t="shared" ca="1" si="251"/>
        <v>-1.4999999999999999E-2</v>
      </c>
      <c r="E3356">
        <f t="shared" ca="1" si="254"/>
        <v>0</v>
      </c>
      <c r="F3356">
        <f t="shared" ca="1" si="255"/>
        <v>31</v>
      </c>
      <c r="G3356">
        <f t="shared" ca="1" si="256"/>
        <v>32</v>
      </c>
    </row>
    <row r="3357" spans="1:7">
      <c r="A3357" s="54">
        <f>formulas!O2197</f>
        <v>0</v>
      </c>
      <c r="B3357" s="33">
        <f t="shared" ca="1" si="252"/>
        <v>32</v>
      </c>
      <c r="C3357">
        <f t="shared" si="253"/>
        <v>486</v>
      </c>
      <c r="D3357">
        <f t="shared" ca="1" si="251"/>
        <v>-1.4999999999999999E-2</v>
      </c>
      <c r="E3357">
        <f t="shared" ca="1" si="254"/>
        <v>0</v>
      </c>
      <c r="F3357">
        <f t="shared" ca="1" si="255"/>
        <v>31</v>
      </c>
      <c r="G3357">
        <f t="shared" ca="1" si="256"/>
        <v>32</v>
      </c>
    </row>
    <row r="3358" spans="1:7">
      <c r="A3358" s="54">
        <f>formulas!O2198</f>
        <v>0</v>
      </c>
      <c r="B3358" s="33">
        <f t="shared" ca="1" si="252"/>
        <v>32</v>
      </c>
      <c r="C3358">
        <f t="shared" si="253"/>
        <v>486</v>
      </c>
      <c r="D3358">
        <f t="shared" ca="1" si="251"/>
        <v>-1.4999999999999999E-2</v>
      </c>
      <c r="E3358">
        <f t="shared" ca="1" si="254"/>
        <v>0</v>
      </c>
      <c r="F3358">
        <f t="shared" ca="1" si="255"/>
        <v>31</v>
      </c>
      <c r="G3358">
        <f t="shared" ca="1" si="256"/>
        <v>32</v>
      </c>
    </row>
    <row r="3359" spans="1:7">
      <c r="A3359" s="54">
        <f>formulas!O2199</f>
        <v>0</v>
      </c>
      <c r="B3359" s="33">
        <f t="shared" ca="1" si="252"/>
        <v>32</v>
      </c>
      <c r="C3359">
        <f t="shared" si="253"/>
        <v>486</v>
      </c>
      <c r="D3359">
        <f t="shared" ca="1" si="251"/>
        <v>-1.4999999999999999E-2</v>
      </c>
      <c r="E3359">
        <f t="shared" ca="1" si="254"/>
        <v>0</v>
      </c>
      <c r="F3359">
        <f t="shared" ca="1" si="255"/>
        <v>31</v>
      </c>
      <c r="G3359">
        <f t="shared" ca="1" si="256"/>
        <v>32</v>
      </c>
    </row>
    <row r="3360" spans="1:7">
      <c r="A3360" s="54">
        <f>formulas!O2200</f>
        <v>0</v>
      </c>
      <c r="B3360" s="33">
        <f t="shared" ca="1" si="252"/>
        <v>32</v>
      </c>
      <c r="C3360">
        <f t="shared" si="253"/>
        <v>486</v>
      </c>
      <c r="D3360">
        <f t="shared" ca="1" si="251"/>
        <v>-1.4999999999999999E-2</v>
      </c>
      <c r="E3360">
        <f t="shared" ca="1" si="254"/>
        <v>0</v>
      </c>
      <c r="F3360">
        <f t="shared" ca="1" si="255"/>
        <v>31</v>
      </c>
      <c r="G3360">
        <f t="shared" ca="1" si="256"/>
        <v>32</v>
      </c>
    </row>
    <row r="3361" spans="1:7">
      <c r="A3361" s="54">
        <f>formulas!O2201</f>
        <v>0</v>
      </c>
      <c r="B3361" s="33">
        <f t="shared" ca="1" si="252"/>
        <v>32</v>
      </c>
      <c r="C3361">
        <f t="shared" si="253"/>
        <v>486</v>
      </c>
      <c r="D3361">
        <f t="shared" ca="1" si="251"/>
        <v>-1.4999999999999999E-2</v>
      </c>
      <c r="E3361">
        <f t="shared" ca="1" si="254"/>
        <v>0</v>
      </c>
      <c r="F3361">
        <f t="shared" ca="1" si="255"/>
        <v>31</v>
      </c>
      <c r="G3361">
        <f t="shared" ca="1" si="256"/>
        <v>32</v>
      </c>
    </row>
    <row r="3362" spans="1:7">
      <c r="A3362" s="54">
        <f>formulas!O2202</f>
        <v>0</v>
      </c>
      <c r="B3362" s="33">
        <f t="shared" ca="1" si="252"/>
        <v>32</v>
      </c>
      <c r="C3362">
        <f t="shared" si="253"/>
        <v>486</v>
      </c>
      <c r="D3362">
        <f t="shared" ca="1" si="251"/>
        <v>-1.4999999999999999E-2</v>
      </c>
      <c r="E3362">
        <f t="shared" ca="1" si="254"/>
        <v>0</v>
      </c>
      <c r="F3362">
        <f t="shared" ca="1" si="255"/>
        <v>31</v>
      </c>
      <c r="G3362">
        <f t="shared" ca="1" si="256"/>
        <v>32</v>
      </c>
    </row>
    <row r="3363" spans="1:7">
      <c r="A3363" s="54">
        <f>formulas!O2203</f>
        <v>0</v>
      </c>
      <c r="B3363" s="33">
        <f t="shared" ca="1" si="252"/>
        <v>32</v>
      </c>
      <c r="C3363">
        <f t="shared" si="253"/>
        <v>486</v>
      </c>
      <c r="D3363">
        <f t="shared" ca="1" si="251"/>
        <v>-1.4999999999999999E-2</v>
      </c>
      <c r="E3363">
        <f t="shared" ca="1" si="254"/>
        <v>0</v>
      </c>
      <c r="F3363">
        <f t="shared" ca="1" si="255"/>
        <v>31</v>
      </c>
      <c r="G3363">
        <f t="shared" ca="1" si="256"/>
        <v>32</v>
      </c>
    </row>
    <row r="3364" spans="1:7">
      <c r="A3364" s="54">
        <f>formulas!O2204</f>
        <v>0</v>
      </c>
      <c r="B3364" s="33">
        <f t="shared" ca="1" si="252"/>
        <v>32</v>
      </c>
      <c r="C3364">
        <f t="shared" si="253"/>
        <v>486</v>
      </c>
      <c r="D3364">
        <f t="shared" ca="1" si="251"/>
        <v>-1.4999999999999999E-2</v>
      </c>
      <c r="E3364">
        <f t="shared" ca="1" si="254"/>
        <v>0</v>
      </c>
      <c r="F3364">
        <f t="shared" ca="1" si="255"/>
        <v>31</v>
      </c>
      <c r="G3364">
        <f t="shared" ca="1" si="256"/>
        <v>32</v>
      </c>
    </row>
    <row r="3365" spans="1:7">
      <c r="A3365" s="54">
        <f>formulas!O2205</f>
        <v>0</v>
      </c>
      <c r="B3365" s="33">
        <f t="shared" ca="1" si="252"/>
        <v>32</v>
      </c>
      <c r="C3365">
        <f t="shared" si="253"/>
        <v>486</v>
      </c>
      <c r="D3365">
        <f t="shared" ca="1" si="251"/>
        <v>-1.4999999999999999E-2</v>
      </c>
      <c r="E3365">
        <f t="shared" ca="1" si="254"/>
        <v>0</v>
      </c>
      <c r="F3365">
        <f t="shared" ca="1" si="255"/>
        <v>31</v>
      </c>
      <c r="G3365">
        <f t="shared" ca="1" si="256"/>
        <v>32</v>
      </c>
    </row>
    <row r="3366" spans="1:7">
      <c r="A3366" s="54">
        <f>formulas!O2206</f>
        <v>0</v>
      </c>
      <c r="B3366" s="33">
        <f t="shared" ca="1" si="252"/>
        <v>32</v>
      </c>
      <c r="C3366">
        <f t="shared" si="253"/>
        <v>486</v>
      </c>
      <c r="D3366">
        <f t="shared" ca="1" si="251"/>
        <v>-1.4999999999999999E-2</v>
      </c>
      <c r="E3366">
        <f t="shared" ca="1" si="254"/>
        <v>0</v>
      </c>
      <c r="F3366">
        <f t="shared" ca="1" si="255"/>
        <v>31</v>
      </c>
      <c r="G3366">
        <f t="shared" ca="1" si="256"/>
        <v>32</v>
      </c>
    </row>
    <row r="3367" spans="1:7">
      <c r="A3367" s="54">
        <f>formulas!O2207</f>
        <v>0</v>
      </c>
      <c r="B3367" s="33">
        <f t="shared" ca="1" si="252"/>
        <v>32</v>
      </c>
      <c r="C3367">
        <f t="shared" si="253"/>
        <v>486</v>
      </c>
      <c r="D3367">
        <f t="shared" ca="1" si="251"/>
        <v>-1.4999999999999999E-2</v>
      </c>
      <c r="E3367">
        <f t="shared" ca="1" si="254"/>
        <v>0</v>
      </c>
      <c r="F3367">
        <f t="shared" ca="1" si="255"/>
        <v>31</v>
      </c>
      <c r="G3367">
        <f t="shared" ca="1" si="256"/>
        <v>32</v>
      </c>
    </row>
    <row r="3368" spans="1:7">
      <c r="A3368" s="54">
        <f>formulas!O2208</f>
        <v>0</v>
      </c>
      <c r="B3368" s="33">
        <f t="shared" ca="1" si="252"/>
        <v>32</v>
      </c>
      <c r="C3368">
        <f t="shared" si="253"/>
        <v>486</v>
      </c>
      <c r="D3368">
        <f t="shared" ca="1" si="251"/>
        <v>-1.4999999999999999E-2</v>
      </c>
      <c r="E3368">
        <f t="shared" ca="1" si="254"/>
        <v>0</v>
      </c>
      <c r="F3368">
        <f t="shared" ca="1" si="255"/>
        <v>31</v>
      </c>
      <c r="G3368">
        <f t="shared" ca="1" si="256"/>
        <v>32</v>
      </c>
    </row>
    <row r="3369" spans="1:7">
      <c r="A3369" s="54">
        <f>formulas!O2209</f>
        <v>0</v>
      </c>
      <c r="B3369" s="33">
        <f t="shared" ca="1" si="252"/>
        <v>32</v>
      </c>
      <c r="C3369">
        <f t="shared" si="253"/>
        <v>486</v>
      </c>
      <c r="D3369">
        <f t="shared" ca="1" si="251"/>
        <v>-1.4999999999999999E-2</v>
      </c>
      <c r="E3369">
        <f t="shared" ca="1" si="254"/>
        <v>0</v>
      </c>
      <c r="F3369">
        <f t="shared" ca="1" si="255"/>
        <v>31</v>
      </c>
      <c r="G3369">
        <f t="shared" ca="1" si="256"/>
        <v>32</v>
      </c>
    </row>
    <row r="3370" spans="1:7">
      <c r="A3370" s="54">
        <f>formulas!O2210</f>
        <v>0</v>
      </c>
      <c r="B3370" s="33">
        <f t="shared" ca="1" si="252"/>
        <v>32</v>
      </c>
      <c r="C3370">
        <f t="shared" si="253"/>
        <v>486</v>
      </c>
      <c r="D3370">
        <f t="shared" ca="1" si="251"/>
        <v>-1.4999999999999999E-2</v>
      </c>
      <c r="E3370">
        <f t="shared" ca="1" si="254"/>
        <v>0</v>
      </c>
      <c r="F3370">
        <f t="shared" ca="1" si="255"/>
        <v>31</v>
      </c>
      <c r="G3370">
        <f t="shared" ca="1" si="256"/>
        <v>32</v>
      </c>
    </row>
    <row r="3371" spans="1:7">
      <c r="A3371" s="54">
        <f>formulas!O2211</f>
        <v>0</v>
      </c>
      <c r="B3371" s="33">
        <f t="shared" ca="1" si="252"/>
        <v>32</v>
      </c>
      <c r="C3371">
        <f t="shared" si="253"/>
        <v>486</v>
      </c>
      <c r="D3371">
        <f t="shared" ca="1" si="251"/>
        <v>-1.4999999999999999E-2</v>
      </c>
      <c r="E3371">
        <f t="shared" ca="1" si="254"/>
        <v>0</v>
      </c>
      <c r="F3371">
        <f t="shared" ca="1" si="255"/>
        <v>31</v>
      </c>
      <c r="G3371">
        <f t="shared" ca="1" si="256"/>
        <v>32</v>
      </c>
    </row>
    <row r="3372" spans="1:7">
      <c r="A3372" s="54">
        <f>formulas!O2212</f>
        <v>0</v>
      </c>
      <c r="B3372" s="33">
        <f t="shared" ca="1" si="252"/>
        <v>32</v>
      </c>
      <c r="C3372">
        <f t="shared" si="253"/>
        <v>486</v>
      </c>
      <c r="D3372">
        <f t="shared" ca="1" si="251"/>
        <v>-1.4999999999999999E-2</v>
      </c>
      <c r="E3372">
        <f t="shared" ca="1" si="254"/>
        <v>0</v>
      </c>
      <c r="F3372">
        <f t="shared" ca="1" si="255"/>
        <v>31</v>
      </c>
      <c r="G3372">
        <f t="shared" ca="1" si="256"/>
        <v>32</v>
      </c>
    </row>
    <row r="3373" spans="1:7">
      <c r="A3373" s="54">
        <f>formulas!O2213</f>
        <v>0</v>
      </c>
      <c r="B3373" s="33">
        <f t="shared" ca="1" si="252"/>
        <v>32</v>
      </c>
      <c r="C3373">
        <f t="shared" si="253"/>
        <v>486</v>
      </c>
      <c r="D3373">
        <f t="shared" ca="1" si="251"/>
        <v>-1.4999999999999999E-2</v>
      </c>
      <c r="E3373">
        <f t="shared" ca="1" si="254"/>
        <v>0</v>
      </c>
      <c r="F3373">
        <f t="shared" ca="1" si="255"/>
        <v>31</v>
      </c>
      <c r="G3373">
        <f t="shared" ca="1" si="256"/>
        <v>32</v>
      </c>
    </row>
    <row r="3374" spans="1:7">
      <c r="A3374" s="54">
        <f>formulas!O2214</f>
        <v>0</v>
      </c>
      <c r="B3374" s="33">
        <f t="shared" ca="1" si="252"/>
        <v>32</v>
      </c>
      <c r="C3374">
        <f t="shared" si="253"/>
        <v>486</v>
      </c>
      <c r="D3374">
        <f t="shared" ca="1" si="251"/>
        <v>-1.4999999999999999E-2</v>
      </c>
      <c r="E3374">
        <f t="shared" ca="1" si="254"/>
        <v>0</v>
      </c>
      <c r="F3374">
        <f t="shared" ca="1" si="255"/>
        <v>31</v>
      </c>
      <c r="G3374">
        <f t="shared" ca="1" si="256"/>
        <v>32</v>
      </c>
    </row>
    <row r="3375" spans="1:7">
      <c r="A3375" s="54">
        <f>formulas!O2215</f>
        <v>0</v>
      </c>
      <c r="B3375" s="33">
        <f t="shared" ca="1" si="252"/>
        <v>32</v>
      </c>
      <c r="C3375">
        <f t="shared" si="253"/>
        <v>486</v>
      </c>
      <c r="D3375">
        <f t="shared" ca="1" si="251"/>
        <v>-1.4999999999999999E-2</v>
      </c>
      <c r="E3375">
        <f t="shared" ca="1" si="254"/>
        <v>0</v>
      </c>
      <c r="F3375">
        <f t="shared" ca="1" si="255"/>
        <v>31</v>
      </c>
      <c r="G3375">
        <f t="shared" ca="1" si="256"/>
        <v>32</v>
      </c>
    </row>
    <row r="3376" spans="1:7">
      <c r="A3376" s="54">
        <f>formulas!O2216</f>
        <v>0</v>
      </c>
      <c r="B3376" s="33">
        <f t="shared" ca="1" si="252"/>
        <v>32</v>
      </c>
      <c r="C3376">
        <f t="shared" si="253"/>
        <v>486</v>
      </c>
      <c r="D3376">
        <f t="shared" ca="1" si="251"/>
        <v>-1.4999999999999999E-2</v>
      </c>
      <c r="E3376">
        <f t="shared" ca="1" si="254"/>
        <v>0</v>
      </c>
      <c r="F3376">
        <f t="shared" ca="1" si="255"/>
        <v>31</v>
      </c>
      <c r="G3376">
        <f t="shared" ca="1" si="256"/>
        <v>32</v>
      </c>
    </row>
    <row r="3377" spans="1:7">
      <c r="A3377" s="54">
        <f>formulas!O2217</f>
        <v>0</v>
      </c>
      <c r="B3377" s="33">
        <f t="shared" ca="1" si="252"/>
        <v>32</v>
      </c>
      <c r="C3377">
        <f t="shared" si="253"/>
        <v>486</v>
      </c>
      <c r="D3377">
        <f t="shared" ref="D3377:D3440" ca="1" si="257">INDIRECT(ADDRESS(C3377+1,14))</f>
        <v>-1.4999999999999999E-2</v>
      </c>
      <c r="E3377">
        <f t="shared" ca="1" si="254"/>
        <v>0</v>
      </c>
      <c r="F3377">
        <f t="shared" ca="1" si="255"/>
        <v>31</v>
      </c>
      <c r="G3377">
        <f t="shared" ca="1" si="256"/>
        <v>32</v>
      </c>
    </row>
    <row r="3378" spans="1:7">
      <c r="A3378" s="54">
        <f>formulas!O2218</f>
        <v>0</v>
      </c>
      <c r="B3378" s="33">
        <f t="shared" ca="1" si="252"/>
        <v>32</v>
      </c>
      <c r="C3378">
        <f t="shared" si="253"/>
        <v>486</v>
      </c>
      <c r="D3378">
        <f t="shared" ca="1" si="257"/>
        <v>-1.4999999999999999E-2</v>
      </c>
      <c r="E3378">
        <f t="shared" ca="1" si="254"/>
        <v>0</v>
      </c>
      <c r="F3378">
        <f t="shared" ca="1" si="255"/>
        <v>31</v>
      </c>
      <c r="G3378">
        <f t="shared" ca="1" si="256"/>
        <v>32</v>
      </c>
    </row>
    <row r="3379" spans="1:7">
      <c r="A3379" s="54">
        <f>formulas!O2219</f>
        <v>0</v>
      </c>
      <c r="B3379" s="33">
        <f t="shared" ca="1" si="252"/>
        <v>32</v>
      </c>
      <c r="C3379">
        <f t="shared" si="253"/>
        <v>486</v>
      </c>
      <c r="D3379">
        <f t="shared" ca="1" si="257"/>
        <v>-1.4999999999999999E-2</v>
      </c>
      <c r="E3379">
        <f t="shared" ca="1" si="254"/>
        <v>0</v>
      </c>
      <c r="F3379">
        <f t="shared" ca="1" si="255"/>
        <v>31</v>
      </c>
      <c r="G3379">
        <f t="shared" ca="1" si="256"/>
        <v>32</v>
      </c>
    </row>
    <row r="3380" spans="1:7">
      <c r="A3380" s="54">
        <f>formulas!O2220</f>
        <v>0</v>
      </c>
      <c r="B3380" s="33">
        <f t="shared" ca="1" si="252"/>
        <v>32</v>
      </c>
      <c r="C3380">
        <f t="shared" si="253"/>
        <v>486</v>
      </c>
      <c r="D3380">
        <f t="shared" ca="1" si="257"/>
        <v>-1.4999999999999999E-2</v>
      </c>
      <c r="E3380">
        <f t="shared" ca="1" si="254"/>
        <v>0</v>
      </c>
      <c r="F3380">
        <f t="shared" ca="1" si="255"/>
        <v>31</v>
      </c>
      <c r="G3380">
        <f t="shared" ca="1" si="256"/>
        <v>32</v>
      </c>
    </row>
    <row r="3381" spans="1:7">
      <c r="A3381" s="54">
        <f>formulas!O2221</f>
        <v>0</v>
      </c>
      <c r="B3381" s="33">
        <f t="shared" ca="1" si="252"/>
        <v>32</v>
      </c>
      <c r="C3381">
        <f t="shared" si="253"/>
        <v>486</v>
      </c>
      <c r="D3381">
        <f t="shared" ca="1" si="257"/>
        <v>-1.4999999999999999E-2</v>
      </c>
      <c r="E3381">
        <f t="shared" ca="1" si="254"/>
        <v>0</v>
      </c>
      <c r="F3381">
        <f t="shared" ca="1" si="255"/>
        <v>31</v>
      </c>
      <c r="G3381">
        <f t="shared" ca="1" si="256"/>
        <v>32</v>
      </c>
    </row>
    <row r="3382" spans="1:7">
      <c r="A3382" s="54">
        <f>formulas!O2222</f>
        <v>0</v>
      </c>
      <c r="B3382" s="33">
        <f t="shared" ca="1" si="252"/>
        <v>32</v>
      </c>
      <c r="C3382">
        <f t="shared" si="253"/>
        <v>486</v>
      </c>
      <c r="D3382">
        <f t="shared" ca="1" si="257"/>
        <v>-1.4999999999999999E-2</v>
      </c>
      <c r="E3382">
        <f t="shared" ca="1" si="254"/>
        <v>0</v>
      </c>
      <c r="F3382">
        <f t="shared" ca="1" si="255"/>
        <v>31</v>
      </c>
      <c r="G3382">
        <f t="shared" ca="1" si="256"/>
        <v>32</v>
      </c>
    </row>
    <row r="3383" spans="1:7">
      <c r="A3383" s="54">
        <f>formulas!O2223</f>
        <v>0</v>
      </c>
      <c r="B3383" s="33">
        <f t="shared" ca="1" si="252"/>
        <v>32</v>
      </c>
      <c r="C3383">
        <f t="shared" si="253"/>
        <v>486</v>
      </c>
      <c r="D3383">
        <f t="shared" ca="1" si="257"/>
        <v>-1.4999999999999999E-2</v>
      </c>
      <c r="E3383">
        <f t="shared" ca="1" si="254"/>
        <v>0</v>
      </c>
      <c r="F3383">
        <f t="shared" ca="1" si="255"/>
        <v>31</v>
      </c>
      <c r="G3383">
        <f t="shared" ca="1" si="256"/>
        <v>32</v>
      </c>
    </row>
    <row r="3384" spans="1:7">
      <c r="A3384" s="54">
        <f>formulas!O2224</f>
        <v>0</v>
      </c>
      <c r="B3384" s="33">
        <f t="shared" ca="1" si="252"/>
        <v>32</v>
      </c>
      <c r="C3384">
        <f t="shared" si="253"/>
        <v>486</v>
      </c>
      <c r="D3384">
        <f t="shared" ca="1" si="257"/>
        <v>-1.4999999999999999E-2</v>
      </c>
      <c r="E3384">
        <f t="shared" ca="1" si="254"/>
        <v>0</v>
      </c>
      <c r="F3384">
        <f t="shared" ca="1" si="255"/>
        <v>31</v>
      </c>
      <c r="G3384">
        <f t="shared" ca="1" si="256"/>
        <v>32</v>
      </c>
    </row>
    <row r="3385" spans="1:7">
      <c r="A3385" s="54">
        <f>formulas!O2225</f>
        <v>0</v>
      </c>
      <c r="B3385" s="33">
        <f t="shared" ca="1" si="252"/>
        <v>32</v>
      </c>
      <c r="C3385">
        <f t="shared" si="253"/>
        <v>486</v>
      </c>
      <c r="D3385">
        <f t="shared" ca="1" si="257"/>
        <v>-1.4999999999999999E-2</v>
      </c>
      <c r="E3385">
        <f t="shared" ca="1" si="254"/>
        <v>0</v>
      </c>
      <c r="F3385">
        <f t="shared" ca="1" si="255"/>
        <v>31</v>
      </c>
      <c r="G3385">
        <f t="shared" ca="1" si="256"/>
        <v>32</v>
      </c>
    </row>
    <row r="3386" spans="1:7">
      <c r="A3386" s="54">
        <f>formulas!O2226</f>
        <v>0</v>
      </c>
      <c r="B3386" s="33">
        <f t="shared" ca="1" si="252"/>
        <v>32</v>
      </c>
      <c r="C3386">
        <f t="shared" si="253"/>
        <v>486</v>
      </c>
      <c r="D3386">
        <f t="shared" ca="1" si="257"/>
        <v>-1.4999999999999999E-2</v>
      </c>
      <c r="E3386">
        <f t="shared" ca="1" si="254"/>
        <v>0</v>
      </c>
      <c r="F3386">
        <f t="shared" ca="1" si="255"/>
        <v>31</v>
      </c>
      <c r="G3386">
        <f t="shared" ca="1" si="256"/>
        <v>32</v>
      </c>
    </row>
    <row r="3387" spans="1:7">
      <c r="A3387" s="54">
        <f>formulas!O2227</f>
        <v>0</v>
      </c>
      <c r="B3387" s="33">
        <f t="shared" ca="1" si="252"/>
        <v>32</v>
      </c>
      <c r="C3387">
        <f t="shared" si="253"/>
        <v>486</v>
      </c>
      <c r="D3387">
        <f t="shared" ca="1" si="257"/>
        <v>-1.4999999999999999E-2</v>
      </c>
      <c r="E3387">
        <f t="shared" ca="1" si="254"/>
        <v>0</v>
      </c>
      <c r="F3387">
        <f t="shared" ca="1" si="255"/>
        <v>31</v>
      </c>
      <c r="G3387">
        <f t="shared" ca="1" si="256"/>
        <v>32</v>
      </c>
    </row>
    <row r="3388" spans="1:7">
      <c r="A3388" s="54">
        <f>formulas!O2228</f>
        <v>0</v>
      </c>
      <c r="B3388" s="33">
        <f t="shared" ca="1" si="252"/>
        <v>32</v>
      </c>
      <c r="C3388">
        <f t="shared" si="253"/>
        <v>486</v>
      </c>
      <c r="D3388">
        <f t="shared" ca="1" si="257"/>
        <v>-1.4999999999999999E-2</v>
      </c>
      <c r="E3388">
        <f t="shared" ca="1" si="254"/>
        <v>0</v>
      </c>
      <c r="F3388">
        <f t="shared" ca="1" si="255"/>
        <v>31</v>
      </c>
      <c r="G3388">
        <f t="shared" ca="1" si="256"/>
        <v>32</v>
      </c>
    </row>
    <row r="3389" spans="1:7">
      <c r="A3389" s="54">
        <f>formulas!O2229</f>
        <v>0</v>
      </c>
      <c r="B3389" s="33">
        <f t="shared" ref="B3389:B3452" ca="1" si="258">(A3389-D3389)/(E3389-D3389)*(G3389-F3389)+F3389</f>
        <v>32</v>
      </c>
      <c r="C3389">
        <f t="shared" ref="C3389:C3452" si="259">COUNTIF($N$2:$N$25400,"&lt;"&amp;A3389)</f>
        <v>486</v>
      </c>
      <c r="D3389">
        <f t="shared" ca="1" si="257"/>
        <v>-1.4999999999999999E-2</v>
      </c>
      <c r="E3389">
        <f t="shared" ref="E3389:E3452" ca="1" si="260">INDIRECT(ADDRESS(C3389+2,14))</f>
        <v>0</v>
      </c>
      <c r="F3389">
        <f t="shared" ref="F3389:F3452" ca="1" si="261">INDIRECT(ADDRESS(C3389+1,13))</f>
        <v>31</v>
      </c>
      <c r="G3389">
        <f t="shared" ref="G3389:G3452" ca="1" si="262">INDIRECT(ADDRESS(C3389+2,13))</f>
        <v>32</v>
      </c>
    </row>
    <row r="3390" spans="1:7">
      <c r="A3390" s="54">
        <f>formulas!O2230</f>
        <v>0</v>
      </c>
      <c r="B3390" s="33">
        <f t="shared" ca="1" si="258"/>
        <v>32</v>
      </c>
      <c r="C3390">
        <f t="shared" si="259"/>
        <v>486</v>
      </c>
      <c r="D3390">
        <f t="shared" ca="1" si="257"/>
        <v>-1.4999999999999999E-2</v>
      </c>
      <c r="E3390">
        <f t="shared" ca="1" si="260"/>
        <v>0</v>
      </c>
      <c r="F3390">
        <f t="shared" ca="1" si="261"/>
        <v>31</v>
      </c>
      <c r="G3390">
        <f t="shared" ca="1" si="262"/>
        <v>32</v>
      </c>
    </row>
    <row r="3391" spans="1:7">
      <c r="A3391" s="54">
        <f>formulas!O2231</f>
        <v>0</v>
      </c>
      <c r="B3391" s="33">
        <f t="shared" ca="1" si="258"/>
        <v>32</v>
      </c>
      <c r="C3391">
        <f t="shared" si="259"/>
        <v>486</v>
      </c>
      <c r="D3391">
        <f t="shared" ca="1" si="257"/>
        <v>-1.4999999999999999E-2</v>
      </c>
      <c r="E3391">
        <f t="shared" ca="1" si="260"/>
        <v>0</v>
      </c>
      <c r="F3391">
        <f t="shared" ca="1" si="261"/>
        <v>31</v>
      </c>
      <c r="G3391">
        <f t="shared" ca="1" si="262"/>
        <v>32</v>
      </c>
    </row>
    <row r="3392" spans="1:7">
      <c r="A3392" s="54">
        <f>formulas!O2232</f>
        <v>0</v>
      </c>
      <c r="B3392" s="33">
        <f t="shared" ca="1" si="258"/>
        <v>32</v>
      </c>
      <c r="C3392">
        <f t="shared" si="259"/>
        <v>486</v>
      </c>
      <c r="D3392">
        <f t="shared" ca="1" si="257"/>
        <v>-1.4999999999999999E-2</v>
      </c>
      <c r="E3392">
        <f t="shared" ca="1" si="260"/>
        <v>0</v>
      </c>
      <c r="F3392">
        <f t="shared" ca="1" si="261"/>
        <v>31</v>
      </c>
      <c r="G3392">
        <f t="shared" ca="1" si="262"/>
        <v>32</v>
      </c>
    </row>
    <row r="3393" spans="1:7">
      <c r="A3393" s="54">
        <f>formulas!O2233</f>
        <v>0</v>
      </c>
      <c r="B3393" s="33">
        <f t="shared" ca="1" si="258"/>
        <v>32</v>
      </c>
      <c r="C3393">
        <f t="shared" si="259"/>
        <v>486</v>
      </c>
      <c r="D3393">
        <f t="shared" ca="1" si="257"/>
        <v>-1.4999999999999999E-2</v>
      </c>
      <c r="E3393">
        <f t="shared" ca="1" si="260"/>
        <v>0</v>
      </c>
      <c r="F3393">
        <f t="shared" ca="1" si="261"/>
        <v>31</v>
      </c>
      <c r="G3393">
        <f t="shared" ca="1" si="262"/>
        <v>32</v>
      </c>
    </row>
    <row r="3394" spans="1:7">
      <c r="A3394" s="54">
        <f>formulas!O2234</f>
        <v>0</v>
      </c>
      <c r="B3394" s="33">
        <f t="shared" ca="1" si="258"/>
        <v>32</v>
      </c>
      <c r="C3394">
        <f t="shared" si="259"/>
        <v>486</v>
      </c>
      <c r="D3394">
        <f t="shared" ca="1" si="257"/>
        <v>-1.4999999999999999E-2</v>
      </c>
      <c r="E3394">
        <f t="shared" ca="1" si="260"/>
        <v>0</v>
      </c>
      <c r="F3394">
        <f t="shared" ca="1" si="261"/>
        <v>31</v>
      </c>
      <c r="G3394">
        <f t="shared" ca="1" si="262"/>
        <v>32</v>
      </c>
    </row>
    <row r="3395" spans="1:7">
      <c r="A3395" s="54">
        <f>formulas!O2235</f>
        <v>0</v>
      </c>
      <c r="B3395" s="33">
        <f t="shared" ca="1" si="258"/>
        <v>32</v>
      </c>
      <c r="C3395">
        <f t="shared" si="259"/>
        <v>486</v>
      </c>
      <c r="D3395">
        <f t="shared" ca="1" si="257"/>
        <v>-1.4999999999999999E-2</v>
      </c>
      <c r="E3395">
        <f t="shared" ca="1" si="260"/>
        <v>0</v>
      </c>
      <c r="F3395">
        <f t="shared" ca="1" si="261"/>
        <v>31</v>
      </c>
      <c r="G3395">
        <f t="shared" ca="1" si="262"/>
        <v>32</v>
      </c>
    </row>
    <row r="3396" spans="1:7">
      <c r="A3396" s="54">
        <f>formulas!O2236</f>
        <v>0</v>
      </c>
      <c r="B3396" s="33">
        <f t="shared" ca="1" si="258"/>
        <v>32</v>
      </c>
      <c r="C3396">
        <f t="shared" si="259"/>
        <v>486</v>
      </c>
      <c r="D3396">
        <f t="shared" ca="1" si="257"/>
        <v>-1.4999999999999999E-2</v>
      </c>
      <c r="E3396">
        <f t="shared" ca="1" si="260"/>
        <v>0</v>
      </c>
      <c r="F3396">
        <f t="shared" ca="1" si="261"/>
        <v>31</v>
      </c>
      <c r="G3396">
        <f t="shared" ca="1" si="262"/>
        <v>32</v>
      </c>
    </row>
    <row r="3397" spans="1:7">
      <c r="A3397" s="54">
        <f>formulas!O2237</f>
        <v>0</v>
      </c>
      <c r="B3397" s="33">
        <f t="shared" ca="1" si="258"/>
        <v>32</v>
      </c>
      <c r="C3397">
        <f t="shared" si="259"/>
        <v>486</v>
      </c>
      <c r="D3397">
        <f t="shared" ca="1" si="257"/>
        <v>-1.4999999999999999E-2</v>
      </c>
      <c r="E3397">
        <f t="shared" ca="1" si="260"/>
        <v>0</v>
      </c>
      <c r="F3397">
        <f t="shared" ca="1" si="261"/>
        <v>31</v>
      </c>
      <c r="G3397">
        <f t="shared" ca="1" si="262"/>
        <v>32</v>
      </c>
    </row>
    <row r="3398" spans="1:7">
      <c r="A3398" s="54">
        <f>formulas!O2238</f>
        <v>0</v>
      </c>
      <c r="B3398" s="33">
        <f t="shared" ca="1" si="258"/>
        <v>32</v>
      </c>
      <c r="C3398">
        <f t="shared" si="259"/>
        <v>486</v>
      </c>
      <c r="D3398">
        <f t="shared" ca="1" si="257"/>
        <v>-1.4999999999999999E-2</v>
      </c>
      <c r="E3398">
        <f t="shared" ca="1" si="260"/>
        <v>0</v>
      </c>
      <c r="F3398">
        <f t="shared" ca="1" si="261"/>
        <v>31</v>
      </c>
      <c r="G3398">
        <f t="shared" ca="1" si="262"/>
        <v>32</v>
      </c>
    </row>
    <row r="3399" spans="1:7">
      <c r="A3399" s="54">
        <f>formulas!O2239</f>
        <v>0</v>
      </c>
      <c r="B3399" s="33">
        <f t="shared" ca="1" si="258"/>
        <v>32</v>
      </c>
      <c r="C3399">
        <f t="shared" si="259"/>
        <v>486</v>
      </c>
      <c r="D3399">
        <f t="shared" ca="1" si="257"/>
        <v>-1.4999999999999999E-2</v>
      </c>
      <c r="E3399">
        <f t="shared" ca="1" si="260"/>
        <v>0</v>
      </c>
      <c r="F3399">
        <f t="shared" ca="1" si="261"/>
        <v>31</v>
      </c>
      <c r="G3399">
        <f t="shared" ca="1" si="262"/>
        <v>32</v>
      </c>
    </row>
    <row r="3400" spans="1:7">
      <c r="A3400" s="54">
        <f>formulas!O2240</f>
        <v>0</v>
      </c>
      <c r="B3400" s="33">
        <f t="shared" ca="1" si="258"/>
        <v>32</v>
      </c>
      <c r="C3400">
        <f t="shared" si="259"/>
        <v>486</v>
      </c>
      <c r="D3400">
        <f t="shared" ca="1" si="257"/>
        <v>-1.4999999999999999E-2</v>
      </c>
      <c r="E3400">
        <f t="shared" ca="1" si="260"/>
        <v>0</v>
      </c>
      <c r="F3400">
        <f t="shared" ca="1" si="261"/>
        <v>31</v>
      </c>
      <c r="G3400">
        <f t="shared" ca="1" si="262"/>
        <v>32</v>
      </c>
    </row>
    <row r="3401" spans="1:7">
      <c r="A3401" s="54">
        <f>formulas!O2241</f>
        <v>0</v>
      </c>
      <c r="B3401" s="33">
        <f t="shared" ca="1" si="258"/>
        <v>32</v>
      </c>
      <c r="C3401">
        <f t="shared" si="259"/>
        <v>486</v>
      </c>
      <c r="D3401">
        <f t="shared" ca="1" si="257"/>
        <v>-1.4999999999999999E-2</v>
      </c>
      <c r="E3401">
        <f t="shared" ca="1" si="260"/>
        <v>0</v>
      </c>
      <c r="F3401">
        <f t="shared" ca="1" si="261"/>
        <v>31</v>
      </c>
      <c r="G3401">
        <f t="shared" ca="1" si="262"/>
        <v>32</v>
      </c>
    </row>
    <row r="3402" spans="1:7">
      <c r="A3402" s="54">
        <f>formulas!O2242</f>
        <v>0</v>
      </c>
      <c r="B3402" s="33">
        <f t="shared" ca="1" si="258"/>
        <v>32</v>
      </c>
      <c r="C3402">
        <f t="shared" si="259"/>
        <v>486</v>
      </c>
      <c r="D3402">
        <f t="shared" ca="1" si="257"/>
        <v>-1.4999999999999999E-2</v>
      </c>
      <c r="E3402">
        <f t="shared" ca="1" si="260"/>
        <v>0</v>
      </c>
      <c r="F3402">
        <f t="shared" ca="1" si="261"/>
        <v>31</v>
      </c>
      <c r="G3402">
        <f t="shared" ca="1" si="262"/>
        <v>32</v>
      </c>
    </row>
    <row r="3403" spans="1:7">
      <c r="A3403" s="54">
        <f>formulas!O2243</f>
        <v>0</v>
      </c>
      <c r="B3403" s="33">
        <f t="shared" ca="1" si="258"/>
        <v>32</v>
      </c>
      <c r="C3403">
        <f t="shared" si="259"/>
        <v>486</v>
      </c>
      <c r="D3403">
        <f t="shared" ca="1" si="257"/>
        <v>-1.4999999999999999E-2</v>
      </c>
      <c r="E3403">
        <f t="shared" ca="1" si="260"/>
        <v>0</v>
      </c>
      <c r="F3403">
        <f t="shared" ca="1" si="261"/>
        <v>31</v>
      </c>
      <c r="G3403">
        <f t="shared" ca="1" si="262"/>
        <v>32</v>
      </c>
    </row>
    <row r="3404" spans="1:7">
      <c r="A3404" s="54">
        <f>formulas!O2244</f>
        <v>0</v>
      </c>
      <c r="B3404" s="33">
        <f t="shared" ca="1" si="258"/>
        <v>32</v>
      </c>
      <c r="C3404">
        <f t="shared" si="259"/>
        <v>486</v>
      </c>
      <c r="D3404">
        <f t="shared" ca="1" si="257"/>
        <v>-1.4999999999999999E-2</v>
      </c>
      <c r="E3404">
        <f t="shared" ca="1" si="260"/>
        <v>0</v>
      </c>
      <c r="F3404">
        <f t="shared" ca="1" si="261"/>
        <v>31</v>
      </c>
      <c r="G3404">
        <f t="shared" ca="1" si="262"/>
        <v>32</v>
      </c>
    </row>
    <row r="3405" spans="1:7">
      <c r="A3405" s="54">
        <f>formulas!O2245</f>
        <v>0</v>
      </c>
      <c r="B3405" s="33">
        <f t="shared" ca="1" si="258"/>
        <v>32</v>
      </c>
      <c r="C3405">
        <f t="shared" si="259"/>
        <v>486</v>
      </c>
      <c r="D3405">
        <f t="shared" ca="1" si="257"/>
        <v>-1.4999999999999999E-2</v>
      </c>
      <c r="E3405">
        <f t="shared" ca="1" si="260"/>
        <v>0</v>
      </c>
      <c r="F3405">
        <f t="shared" ca="1" si="261"/>
        <v>31</v>
      </c>
      <c r="G3405">
        <f t="shared" ca="1" si="262"/>
        <v>32</v>
      </c>
    </row>
    <row r="3406" spans="1:7">
      <c r="A3406" s="54">
        <f>formulas!O2246</f>
        <v>0</v>
      </c>
      <c r="B3406" s="33">
        <f t="shared" ca="1" si="258"/>
        <v>32</v>
      </c>
      <c r="C3406">
        <f t="shared" si="259"/>
        <v>486</v>
      </c>
      <c r="D3406">
        <f t="shared" ca="1" si="257"/>
        <v>-1.4999999999999999E-2</v>
      </c>
      <c r="E3406">
        <f t="shared" ca="1" si="260"/>
        <v>0</v>
      </c>
      <c r="F3406">
        <f t="shared" ca="1" si="261"/>
        <v>31</v>
      </c>
      <c r="G3406">
        <f t="shared" ca="1" si="262"/>
        <v>32</v>
      </c>
    </row>
    <row r="3407" spans="1:7">
      <c r="A3407" s="54">
        <f>formulas!O2247</f>
        <v>0</v>
      </c>
      <c r="B3407" s="33">
        <f t="shared" ca="1" si="258"/>
        <v>32</v>
      </c>
      <c r="C3407">
        <f t="shared" si="259"/>
        <v>486</v>
      </c>
      <c r="D3407">
        <f t="shared" ca="1" si="257"/>
        <v>-1.4999999999999999E-2</v>
      </c>
      <c r="E3407">
        <f t="shared" ca="1" si="260"/>
        <v>0</v>
      </c>
      <c r="F3407">
        <f t="shared" ca="1" si="261"/>
        <v>31</v>
      </c>
      <c r="G3407">
        <f t="shared" ca="1" si="262"/>
        <v>32</v>
      </c>
    </row>
    <row r="3408" spans="1:7">
      <c r="A3408" s="54">
        <f>formulas!O2248</f>
        <v>0</v>
      </c>
      <c r="B3408" s="33">
        <f t="shared" ca="1" si="258"/>
        <v>32</v>
      </c>
      <c r="C3408">
        <f t="shared" si="259"/>
        <v>486</v>
      </c>
      <c r="D3408">
        <f t="shared" ca="1" si="257"/>
        <v>-1.4999999999999999E-2</v>
      </c>
      <c r="E3408">
        <f t="shared" ca="1" si="260"/>
        <v>0</v>
      </c>
      <c r="F3408">
        <f t="shared" ca="1" si="261"/>
        <v>31</v>
      </c>
      <c r="G3408">
        <f t="shared" ca="1" si="262"/>
        <v>32</v>
      </c>
    </row>
    <row r="3409" spans="1:7">
      <c r="A3409" s="54">
        <f>formulas!O2249</f>
        <v>0</v>
      </c>
      <c r="B3409" s="33">
        <f t="shared" ca="1" si="258"/>
        <v>32</v>
      </c>
      <c r="C3409">
        <f t="shared" si="259"/>
        <v>486</v>
      </c>
      <c r="D3409">
        <f t="shared" ca="1" si="257"/>
        <v>-1.4999999999999999E-2</v>
      </c>
      <c r="E3409">
        <f t="shared" ca="1" si="260"/>
        <v>0</v>
      </c>
      <c r="F3409">
        <f t="shared" ca="1" si="261"/>
        <v>31</v>
      </c>
      <c r="G3409">
        <f t="shared" ca="1" si="262"/>
        <v>32</v>
      </c>
    </row>
    <row r="3410" spans="1:7">
      <c r="A3410" s="54">
        <f>formulas!O2250</f>
        <v>0</v>
      </c>
      <c r="B3410" s="33">
        <f t="shared" ca="1" si="258"/>
        <v>32</v>
      </c>
      <c r="C3410">
        <f t="shared" si="259"/>
        <v>486</v>
      </c>
      <c r="D3410">
        <f t="shared" ca="1" si="257"/>
        <v>-1.4999999999999999E-2</v>
      </c>
      <c r="E3410">
        <f t="shared" ca="1" si="260"/>
        <v>0</v>
      </c>
      <c r="F3410">
        <f t="shared" ca="1" si="261"/>
        <v>31</v>
      </c>
      <c r="G3410">
        <f t="shared" ca="1" si="262"/>
        <v>32</v>
      </c>
    </row>
    <row r="3411" spans="1:7">
      <c r="A3411" s="54">
        <f>formulas!O2251</f>
        <v>0</v>
      </c>
      <c r="B3411" s="33">
        <f t="shared" ca="1" si="258"/>
        <v>32</v>
      </c>
      <c r="C3411">
        <f t="shared" si="259"/>
        <v>486</v>
      </c>
      <c r="D3411">
        <f t="shared" ca="1" si="257"/>
        <v>-1.4999999999999999E-2</v>
      </c>
      <c r="E3411">
        <f t="shared" ca="1" si="260"/>
        <v>0</v>
      </c>
      <c r="F3411">
        <f t="shared" ca="1" si="261"/>
        <v>31</v>
      </c>
      <c r="G3411">
        <f t="shared" ca="1" si="262"/>
        <v>32</v>
      </c>
    </row>
    <row r="3412" spans="1:7">
      <c r="A3412" s="54">
        <f>formulas!O2252</f>
        <v>0</v>
      </c>
      <c r="B3412" s="33">
        <f t="shared" ca="1" si="258"/>
        <v>32</v>
      </c>
      <c r="C3412">
        <f t="shared" si="259"/>
        <v>486</v>
      </c>
      <c r="D3412">
        <f t="shared" ca="1" si="257"/>
        <v>-1.4999999999999999E-2</v>
      </c>
      <c r="E3412">
        <f t="shared" ca="1" si="260"/>
        <v>0</v>
      </c>
      <c r="F3412">
        <f t="shared" ca="1" si="261"/>
        <v>31</v>
      </c>
      <c r="G3412">
        <f t="shared" ca="1" si="262"/>
        <v>32</v>
      </c>
    </row>
    <row r="3413" spans="1:7">
      <c r="A3413" s="54">
        <f>formulas!O2253</f>
        <v>0</v>
      </c>
      <c r="B3413" s="33">
        <f t="shared" ca="1" si="258"/>
        <v>32</v>
      </c>
      <c r="C3413">
        <f t="shared" si="259"/>
        <v>486</v>
      </c>
      <c r="D3413">
        <f t="shared" ca="1" si="257"/>
        <v>-1.4999999999999999E-2</v>
      </c>
      <c r="E3413">
        <f t="shared" ca="1" si="260"/>
        <v>0</v>
      </c>
      <c r="F3413">
        <f t="shared" ca="1" si="261"/>
        <v>31</v>
      </c>
      <c r="G3413">
        <f t="shared" ca="1" si="262"/>
        <v>32</v>
      </c>
    </row>
    <row r="3414" spans="1:7">
      <c r="A3414" s="54">
        <f>formulas!O2254</f>
        <v>0</v>
      </c>
      <c r="B3414" s="33">
        <f t="shared" ca="1" si="258"/>
        <v>32</v>
      </c>
      <c r="C3414">
        <f t="shared" si="259"/>
        <v>486</v>
      </c>
      <c r="D3414">
        <f t="shared" ca="1" si="257"/>
        <v>-1.4999999999999999E-2</v>
      </c>
      <c r="E3414">
        <f t="shared" ca="1" si="260"/>
        <v>0</v>
      </c>
      <c r="F3414">
        <f t="shared" ca="1" si="261"/>
        <v>31</v>
      </c>
      <c r="G3414">
        <f t="shared" ca="1" si="262"/>
        <v>32</v>
      </c>
    </row>
    <row r="3415" spans="1:7">
      <c r="A3415" s="54">
        <f>formulas!O2255</f>
        <v>0</v>
      </c>
      <c r="B3415" s="33">
        <f t="shared" ca="1" si="258"/>
        <v>32</v>
      </c>
      <c r="C3415">
        <f t="shared" si="259"/>
        <v>486</v>
      </c>
      <c r="D3415">
        <f t="shared" ca="1" si="257"/>
        <v>-1.4999999999999999E-2</v>
      </c>
      <c r="E3415">
        <f t="shared" ca="1" si="260"/>
        <v>0</v>
      </c>
      <c r="F3415">
        <f t="shared" ca="1" si="261"/>
        <v>31</v>
      </c>
      <c r="G3415">
        <f t="shared" ca="1" si="262"/>
        <v>32</v>
      </c>
    </row>
    <row r="3416" spans="1:7">
      <c r="A3416" s="54">
        <f>formulas!O2256</f>
        <v>0</v>
      </c>
      <c r="B3416" s="33">
        <f t="shared" ca="1" si="258"/>
        <v>32</v>
      </c>
      <c r="C3416">
        <f t="shared" si="259"/>
        <v>486</v>
      </c>
      <c r="D3416">
        <f t="shared" ca="1" si="257"/>
        <v>-1.4999999999999999E-2</v>
      </c>
      <c r="E3416">
        <f t="shared" ca="1" si="260"/>
        <v>0</v>
      </c>
      <c r="F3416">
        <f t="shared" ca="1" si="261"/>
        <v>31</v>
      </c>
      <c r="G3416">
        <f t="shared" ca="1" si="262"/>
        <v>32</v>
      </c>
    </row>
    <row r="3417" spans="1:7">
      <c r="A3417" s="54">
        <f>formulas!O2257</f>
        <v>0</v>
      </c>
      <c r="B3417" s="33">
        <f t="shared" ca="1" si="258"/>
        <v>32</v>
      </c>
      <c r="C3417">
        <f t="shared" si="259"/>
        <v>486</v>
      </c>
      <c r="D3417">
        <f t="shared" ca="1" si="257"/>
        <v>-1.4999999999999999E-2</v>
      </c>
      <c r="E3417">
        <f t="shared" ca="1" si="260"/>
        <v>0</v>
      </c>
      <c r="F3417">
        <f t="shared" ca="1" si="261"/>
        <v>31</v>
      </c>
      <c r="G3417">
        <f t="shared" ca="1" si="262"/>
        <v>32</v>
      </c>
    </row>
    <row r="3418" spans="1:7">
      <c r="A3418" s="54">
        <f>formulas!O2258</f>
        <v>0</v>
      </c>
      <c r="B3418" s="33">
        <f t="shared" ca="1" si="258"/>
        <v>32</v>
      </c>
      <c r="C3418">
        <f t="shared" si="259"/>
        <v>486</v>
      </c>
      <c r="D3418">
        <f t="shared" ca="1" si="257"/>
        <v>-1.4999999999999999E-2</v>
      </c>
      <c r="E3418">
        <f t="shared" ca="1" si="260"/>
        <v>0</v>
      </c>
      <c r="F3418">
        <f t="shared" ca="1" si="261"/>
        <v>31</v>
      </c>
      <c r="G3418">
        <f t="shared" ca="1" si="262"/>
        <v>32</v>
      </c>
    </row>
    <row r="3419" spans="1:7">
      <c r="A3419" s="54">
        <f>formulas!O2259</f>
        <v>0</v>
      </c>
      <c r="B3419" s="33">
        <f t="shared" ca="1" si="258"/>
        <v>32</v>
      </c>
      <c r="C3419">
        <f t="shared" si="259"/>
        <v>486</v>
      </c>
      <c r="D3419">
        <f t="shared" ca="1" si="257"/>
        <v>-1.4999999999999999E-2</v>
      </c>
      <c r="E3419">
        <f t="shared" ca="1" si="260"/>
        <v>0</v>
      </c>
      <c r="F3419">
        <f t="shared" ca="1" si="261"/>
        <v>31</v>
      </c>
      <c r="G3419">
        <f t="shared" ca="1" si="262"/>
        <v>32</v>
      </c>
    </row>
    <row r="3420" spans="1:7">
      <c r="A3420" s="54">
        <f>formulas!O2260</f>
        <v>0</v>
      </c>
      <c r="B3420" s="33">
        <f t="shared" ca="1" si="258"/>
        <v>32</v>
      </c>
      <c r="C3420">
        <f t="shared" si="259"/>
        <v>486</v>
      </c>
      <c r="D3420">
        <f t="shared" ca="1" si="257"/>
        <v>-1.4999999999999999E-2</v>
      </c>
      <c r="E3420">
        <f t="shared" ca="1" si="260"/>
        <v>0</v>
      </c>
      <c r="F3420">
        <f t="shared" ca="1" si="261"/>
        <v>31</v>
      </c>
      <c r="G3420">
        <f t="shared" ca="1" si="262"/>
        <v>32</v>
      </c>
    </row>
    <row r="3421" spans="1:7">
      <c r="A3421" s="54">
        <f>formulas!O2261</f>
        <v>0</v>
      </c>
      <c r="B3421" s="33">
        <f t="shared" ca="1" si="258"/>
        <v>32</v>
      </c>
      <c r="C3421">
        <f t="shared" si="259"/>
        <v>486</v>
      </c>
      <c r="D3421">
        <f t="shared" ca="1" si="257"/>
        <v>-1.4999999999999999E-2</v>
      </c>
      <c r="E3421">
        <f t="shared" ca="1" si="260"/>
        <v>0</v>
      </c>
      <c r="F3421">
        <f t="shared" ca="1" si="261"/>
        <v>31</v>
      </c>
      <c r="G3421">
        <f t="shared" ca="1" si="262"/>
        <v>32</v>
      </c>
    </row>
    <row r="3422" spans="1:7">
      <c r="A3422" s="54">
        <f>formulas!O2262</f>
        <v>0</v>
      </c>
      <c r="B3422" s="33">
        <f t="shared" ca="1" si="258"/>
        <v>32</v>
      </c>
      <c r="C3422">
        <f t="shared" si="259"/>
        <v>486</v>
      </c>
      <c r="D3422">
        <f t="shared" ca="1" si="257"/>
        <v>-1.4999999999999999E-2</v>
      </c>
      <c r="E3422">
        <f t="shared" ca="1" si="260"/>
        <v>0</v>
      </c>
      <c r="F3422">
        <f t="shared" ca="1" si="261"/>
        <v>31</v>
      </c>
      <c r="G3422">
        <f t="shared" ca="1" si="262"/>
        <v>32</v>
      </c>
    </row>
    <row r="3423" spans="1:7">
      <c r="A3423" s="54">
        <f>formulas!O2263</f>
        <v>0</v>
      </c>
      <c r="B3423" s="33">
        <f t="shared" ca="1" si="258"/>
        <v>32</v>
      </c>
      <c r="C3423">
        <f t="shared" si="259"/>
        <v>486</v>
      </c>
      <c r="D3423">
        <f t="shared" ca="1" si="257"/>
        <v>-1.4999999999999999E-2</v>
      </c>
      <c r="E3423">
        <f t="shared" ca="1" si="260"/>
        <v>0</v>
      </c>
      <c r="F3423">
        <f t="shared" ca="1" si="261"/>
        <v>31</v>
      </c>
      <c r="G3423">
        <f t="shared" ca="1" si="262"/>
        <v>32</v>
      </c>
    </row>
    <row r="3424" spans="1:7">
      <c r="A3424" s="54">
        <f>formulas!O2264</f>
        <v>0</v>
      </c>
      <c r="B3424" s="33">
        <f t="shared" ca="1" si="258"/>
        <v>32</v>
      </c>
      <c r="C3424">
        <f t="shared" si="259"/>
        <v>486</v>
      </c>
      <c r="D3424">
        <f t="shared" ca="1" si="257"/>
        <v>-1.4999999999999999E-2</v>
      </c>
      <c r="E3424">
        <f t="shared" ca="1" si="260"/>
        <v>0</v>
      </c>
      <c r="F3424">
        <f t="shared" ca="1" si="261"/>
        <v>31</v>
      </c>
      <c r="G3424">
        <f t="shared" ca="1" si="262"/>
        <v>32</v>
      </c>
    </row>
    <row r="3425" spans="1:7">
      <c r="A3425" s="54">
        <f>formulas!O2265</f>
        <v>0</v>
      </c>
      <c r="B3425" s="33">
        <f t="shared" ca="1" si="258"/>
        <v>32</v>
      </c>
      <c r="C3425">
        <f t="shared" si="259"/>
        <v>486</v>
      </c>
      <c r="D3425">
        <f t="shared" ca="1" si="257"/>
        <v>-1.4999999999999999E-2</v>
      </c>
      <c r="E3425">
        <f t="shared" ca="1" si="260"/>
        <v>0</v>
      </c>
      <c r="F3425">
        <f t="shared" ca="1" si="261"/>
        <v>31</v>
      </c>
      <c r="G3425">
        <f t="shared" ca="1" si="262"/>
        <v>32</v>
      </c>
    </row>
    <row r="3426" spans="1:7">
      <c r="A3426" s="54">
        <f>formulas!O2266</f>
        <v>0</v>
      </c>
      <c r="B3426" s="33">
        <f t="shared" ca="1" si="258"/>
        <v>32</v>
      </c>
      <c r="C3426">
        <f t="shared" si="259"/>
        <v>486</v>
      </c>
      <c r="D3426">
        <f t="shared" ca="1" si="257"/>
        <v>-1.4999999999999999E-2</v>
      </c>
      <c r="E3426">
        <f t="shared" ca="1" si="260"/>
        <v>0</v>
      </c>
      <c r="F3426">
        <f t="shared" ca="1" si="261"/>
        <v>31</v>
      </c>
      <c r="G3426">
        <f t="shared" ca="1" si="262"/>
        <v>32</v>
      </c>
    </row>
    <row r="3427" spans="1:7">
      <c r="A3427" s="54">
        <f>formulas!O2267</f>
        <v>0</v>
      </c>
      <c r="B3427" s="33">
        <f t="shared" ca="1" si="258"/>
        <v>32</v>
      </c>
      <c r="C3427">
        <f t="shared" si="259"/>
        <v>486</v>
      </c>
      <c r="D3427">
        <f t="shared" ca="1" si="257"/>
        <v>-1.4999999999999999E-2</v>
      </c>
      <c r="E3427">
        <f t="shared" ca="1" si="260"/>
        <v>0</v>
      </c>
      <c r="F3427">
        <f t="shared" ca="1" si="261"/>
        <v>31</v>
      </c>
      <c r="G3427">
        <f t="shared" ca="1" si="262"/>
        <v>32</v>
      </c>
    </row>
    <row r="3428" spans="1:7">
      <c r="A3428" s="54">
        <f>formulas!O2268</f>
        <v>0</v>
      </c>
      <c r="B3428" s="33">
        <f t="shared" ca="1" si="258"/>
        <v>32</v>
      </c>
      <c r="C3428">
        <f t="shared" si="259"/>
        <v>486</v>
      </c>
      <c r="D3428">
        <f t="shared" ca="1" si="257"/>
        <v>-1.4999999999999999E-2</v>
      </c>
      <c r="E3428">
        <f t="shared" ca="1" si="260"/>
        <v>0</v>
      </c>
      <c r="F3428">
        <f t="shared" ca="1" si="261"/>
        <v>31</v>
      </c>
      <c r="G3428">
        <f t="shared" ca="1" si="262"/>
        <v>32</v>
      </c>
    </row>
    <row r="3429" spans="1:7">
      <c r="A3429" s="54">
        <f>formulas!O2269</f>
        <v>0</v>
      </c>
      <c r="B3429" s="33">
        <f t="shared" ca="1" si="258"/>
        <v>32</v>
      </c>
      <c r="C3429">
        <f t="shared" si="259"/>
        <v>486</v>
      </c>
      <c r="D3429">
        <f t="shared" ca="1" si="257"/>
        <v>-1.4999999999999999E-2</v>
      </c>
      <c r="E3429">
        <f t="shared" ca="1" si="260"/>
        <v>0</v>
      </c>
      <c r="F3429">
        <f t="shared" ca="1" si="261"/>
        <v>31</v>
      </c>
      <c r="G3429">
        <f t="shared" ca="1" si="262"/>
        <v>32</v>
      </c>
    </row>
    <row r="3430" spans="1:7">
      <c r="A3430" s="54">
        <f>formulas!O2270</f>
        <v>0</v>
      </c>
      <c r="B3430" s="33">
        <f t="shared" ca="1" si="258"/>
        <v>32</v>
      </c>
      <c r="C3430">
        <f t="shared" si="259"/>
        <v>486</v>
      </c>
      <c r="D3430">
        <f t="shared" ca="1" si="257"/>
        <v>-1.4999999999999999E-2</v>
      </c>
      <c r="E3430">
        <f t="shared" ca="1" si="260"/>
        <v>0</v>
      </c>
      <c r="F3430">
        <f t="shared" ca="1" si="261"/>
        <v>31</v>
      </c>
      <c r="G3430">
        <f t="shared" ca="1" si="262"/>
        <v>32</v>
      </c>
    </row>
    <row r="3431" spans="1:7">
      <c r="A3431" s="54">
        <f>formulas!O2271</f>
        <v>0</v>
      </c>
      <c r="B3431" s="33">
        <f t="shared" ca="1" si="258"/>
        <v>32</v>
      </c>
      <c r="C3431">
        <f t="shared" si="259"/>
        <v>486</v>
      </c>
      <c r="D3431">
        <f t="shared" ca="1" si="257"/>
        <v>-1.4999999999999999E-2</v>
      </c>
      <c r="E3431">
        <f t="shared" ca="1" si="260"/>
        <v>0</v>
      </c>
      <c r="F3431">
        <f t="shared" ca="1" si="261"/>
        <v>31</v>
      </c>
      <c r="G3431">
        <f t="shared" ca="1" si="262"/>
        <v>32</v>
      </c>
    </row>
    <row r="3432" spans="1:7">
      <c r="A3432" s="54">
        <f>formulas!O2272</f>
        <v>0</v>
      </c>
      <c r="B3432" s="33">
        <f t="shared" ca="1" si="258"/>
        <v>32</v>
      </c>
      <c r="C3432">
        <f t="shared" si="259"/>
        <v>486</v>
      </c>
      <c r="D3432">
        <f t="shared" ca="1" si="257"/>
        <v>-1.4999999999999999E-2</v>
      </c>
      <c r="E3432">
        <f t="shared" ca="1" si="260"/>
        <v>0</v>
      </c>
      <c r="F3432">
        <f t="shared" ca="1" si="261"/>
        <v>31</v>
      </c>
      <c r="G3432">
        <f t="shared" ca="1" si="262"/>
        <v>32</v>
      </c>
    </row>
    <row r="3433" spans="1:7">
      <c r="A3433" s="54">
        <f>formulas!O2273</f>
        <v>0</v>
      </c>
      <c r="B3433" s="33">
        <f t="shared" ca="1" si="258"/>
        <v>32</v>
      </c>
      <c r="C3433">
        <f t="shared" si="259"/>
        <v>486</v>
      </c>
      <c r="D3433">
        <f t="shared" ca="1" si="257"/>
        <v>-1.4999999999999999E-2</v>
      </c>
      <c r="E3433">
        <f t="shared" ca="1" si="260"/>
        <v>0</v>
      </c>
      <c r="F3433">
        <f t="shared" ca="1" si="261"/>
        <v>31</v>
      </c>
      <c r="G3433">
        <f t="shared" ca="1" si="262"/>
        <v>32</v>
      </c>
    </row>
    <row r="3434" spans="1:7">
      <c r="A3434" s="54">
        <f>formulas!O2274</f>
        <v>0</v>
      </c>
      <c r="B3434" s="33">
        <f t="shared" ca="1" si="258"/>
        <v>32</v>
      </c>
      <c r="C3434">
        <f t="shared" si="259"/>
        <v>486</v>
      </c>
      <c r="D3434">
        <f t="shared" ca="1" si="257"/>
        <v>-1.4999999999999999E-2</v>
      </c>
      <c r="E3434">
        <f t="shared" ca="1" si="260"/>
        <v>0</v>
      </c>
      <c r="F3434">
        <f t="shared" ca="1" si="261"/>
        <v>31</v>
      </c>
      <c r="G3434">
        <f t="shared" ca="1" si="262"/>
        <v>32</v>
      </c>
    </row>
    <row r="3435" spans="1:7">
      <c r="A3435" s="54">
        <f>formulas!O2275</f>
        <v>0</v>
      </c>
      <c r="B3435" s="33">
        <f t="shared" ca="1" si="258"/>
        <v>32</v>
      </c>
      <c r="C3435">
        <f t="shared" si="259"/>
        <v>486</v>
      </c>
      <c r="D3435">
        <f t="shared" ca="1" si="257"/>
        <v>-1.4999999999999999E-2</v>
      </c>
      <c r="E3435">
        <f t="shared" ca="1" si="260"/>
        <v>0</v>
      </c>
      <c r="F3435">
        <f t="shared" ca="1" si="261"/>
        <v>31</v>
      </c>
      <c r="G3435">
        <f t="shared" ca="1" si="262"/>
        <v>32</v>
      </c>
    </row>
    <row r="3436" spans="1:7">
      <c r="A3436" s="54">
        <f>formulas!O2276</f>
        <v>0</v>
      </c>
      <c r="B3436" s="33">
        <f t="shared" ca="1" si="258"/>
        <v>32</v>
      </c>
      <c r="C3436">
        <f t="shared" si="259"/>
        <v>486</v>
      </c>
      <c r="D3436">
        <f t="shared" ca="1" si="257"/>
        <v>-1.4999999999999999E-2</v>
      </c>
      <c r="E3436">
        <f t="shared" ca="1" si="260"/>
        <v>0</v>
      </c>
      <c r="F3436">
        <f t="shared" ca="1" si="261"/>
        <v>31</v>
      </c>
      <c r="G3436">
        <f t="shared" ca="1" si="262"/>
        <v>32</v>
      </c>
    </row>
    <row r="3437" spans="1:7">
      <c r="A3437" s="54">
        <f>formulas!O2277</f>
        <v>0</v>
      </c>
      <c r="B3437" s="33">
        <f t="shared" ca="1" si="258"/>
        <v>32</v>
      </c>
      <c r="C3437">
        <f t="shared" si="259"/>
        <v>486</v>
      </c>
      <c r="D3437">
        <f t="shared" ca="1" si="257"/>
        <v>-1.4999999999999999E-2</v>
      </c>
      <c r="E3437">
        <f t="shared" ca="1" si="260"/>
        <v>0</v>
      </c>
      <c r="F3437">
        <f t="shared" ca="1" si="261"/>
        <v>31</v>
      </c>
      <c r="G3437">
        <f t="shared" ca="1" si="262"/>
        <v>32</v>
      </c>
    </row>
    <row r="3438" spans="1:7">
      <c r="A3438" s="54">
        <f>formulas!O2278</f>
        <v>0</v>
      </c>
      <c r="B3438" s="33">
        <f t="shared" ca="1" si="258"/>
        <v>32</v>
      </c>
      <c r="C3438">
        <f t="shared" si="259"/>
        <v>486</v>
      </c>
      <c r="D3438">
        <f t="shared" ca="1" si="257"/>
        <v>-1.4999999999999999E-2</v>
      </c>
      <c r="E3438">
        <f t="shared" ca="1" si="260"/>
        <v>0</v>
      </c>
      <c r="F3438">
        <f t="shared" ca="1" si="261"/>
        <v>31</v>
      </c>
      <c r="G3438">
        <f t="shared" ca="1" si="262"/>
        <v>32</v>
      </c>
    </row>
    <row r="3439" spans="1:7">
      <c r="A3439" s="54">
        <f>formulas!O2279</f>
        <v>0</v>
      </c>
      <c r="B3439" s="33">
        <f t="shared" ca="1" si="258"/>
        <v>32</v>
      </c>
      <c r="C3439">
        <f t="shared" si="259"/>
        <v>486</v>
      </c>
      <c r="D3439">
        <f t="shared" ca="1" si="257"/>
        <v>-1.4999999999999999E-2</v>
      </c>
      <c r="E3439">
        <f t="shared" ca="1" si="260"/>
        <v>0</v>
      </c>
      <c r="F3439">
        <f t="shared" ca="1" si="261"/>
        <v>31</v>
      </c>
      <c r="G3439">
        <f t="shared" ca="1" si="262"/>
        <v>32</v>
      </c>
    </row>
    <row r="3440" spans="1:7">
      <c r="A3440" s="54">
        <f>formulas!O2280</f>
        <v>0</v>
      </c>
      <c r="B3440" s="33">
        <f t="shared" ca="1" si="258"/>
        <v>32</v>
      </c>
      <c r="C3440">
        <f t="shared" si="259"/>
        <v>486</v>
      </c>
      <c r="D3440">
        <f t="shared" ca="1" si="257"/>
        <v>-1.4999999999999999E-2</v>
      </c>
      <c r="E3440">
        <f t="shared" ca="1" si="260"/>
        <v>0</v>
      </c>
      <c r="F3440">
        <f t="shared" ca="1" si="261"/>
        <v>31</v>
      </c>
      <c r="G3440">
        <f t="shared" ca="1" si="262"/>
        <v>32</v>
      </c>
    </row>
    <row r="3441" spans="1:7">
      <c r="A3441" s="54">
        <f>formulas!O2281</f>
        <v>0</v>
      </c>
      <c r="B3441" s="33">
        <f t="shared" ca="1" si="258"/>
        <v>32</v>
      </c>
      <c r="C3441">
        <f t="shared" si="259"/>
        <v>486</v>
      </c>
      <c r="D3441">
        <f t="shared" ref="D3441:D3500" ca="1" si="263">INDIRECT(ADDRESS(C3441+1,14))</f>
        <v>-1.4999999999999999E-2</v>
      </c>
      <c r="E3441">
        <f t="shared" ca="1" si="260"/>
        <v>0</v>
      </c>
      <c r="F3441">
        <f t="shared" ca="1" si="261"/>
        <v>31</v>
      </c>
      <c r="G3441">
        <f t="shared" ca="1" si="262"/>
        <v>32</v>
      </c>
    </row>
    <row r="3442" spans="1:7">
      <c r="A3442" s="54">
        <f>formulas!O2282</f>
        <v>0</v>
      </c>
      <c r="B3442" s="33">
        <f t="shared" ca="1" si="258"/>
        <v>32</v>
      </c>
      <c r="C3442">
        <f t="shared" si="259"/>
        <v>486</v>
      </c>
      <c r="D3442">
        <f t="shared" ca="1" si="263"/>
        <v>-1.4999999999999999E-2</v>
      </c>
      <c r="E3442">
        <f t="shared" ca="1" si="260"/>
        <v>0</v>
      </c>
      <c r="F3442">
        <f t="shared" ca="1" si="261"/>
        <v>31</v>
      </c>
      <c r="G3442">
        <f t="shared" ca="1" si="262"/>
        <v>32</v>
      </c>
    </row>
    <row r="3443" spans="1:7">
      <c r="A3443" s="54">
        <f>formulas!O2283</f>
        <v>0</v>
      </c>
      <c r="B3443" s="33">
        <f t="shared" ca="1" si="258"/>
        <v>32</v>
      </c>
      <c r="C3443">
        <f t="shared" si="259"/>
        <v>486</v>
      </c>
      <c r="D3443">
        <f t="shared" ca="1" si="263"/>
        <v>-1.4999999999999999E-2</v>
      </c>
      <c r="E3443">
        <f t="shared" ca="1" si="260"/>
        <v>0</v>
      </c>
      <c r="F3443">
        <f t="shared" ca="1" si="261"/>
        <v>31</v>
      </c>
      <c r="G3443">
        <f t="shared" ca="1" si="262"/>
        <v>32</v>
      </c>
    </row>
    <row r="3444" spans="1:7">
      <c r="A3444" s="54">
        <f>formulas!O2284</f>
        <v>0</v>
      </c>
      <c r="B3444" s="33">
        <f t="shared" ca="1" si="258"/>
        <v>32</v>
      </c>
      <c r="C3444">
        <f t="shared" si="259"/>
        <v>486</v>
      </c>
      <c r="D3444">
        <f t="shared" ca="1" si="263"/>
        <v>-1.4999999999999999E-2</v>
      </c>
      <c r="E3444">
        <f t="shared" ca="1" si="260"/>
        <v>0</v>
      </c>
      <c r="F3444">
        <f t="shared" ca="1" si="261"/>
        <v>31</v>
      </c>
      <c r="G3444">
        <f t="shared" ca="1" si="262"/>
        <v>32</v>
      </c>
    </row>
    <row r="3445" spans="1:7">
      <c r="A3445" s="54">
        <f>formulas!O2285</f>
        <v>0</v>
      </c>
      <c r="B3445" s="33">
        <f t="shared" ca="1" si="258"/>
        <v>32</v>
      </c>
      <c r="C3445">
        <f t="shared" si="259"/>
        <v>486</v>
      </c>
      <c r="D3445">
        <f t="shared" ca="1" si="263"/>
        <v>-1.4999999999999999E-2</v>
      </c>
      <c r="E3445">
        <f t="shared" ca="1" si="260"/>
        <v>0</v>
      </c>
      <c r="F3445">
        <f t="shared" ca="1" si="261"/>
        <v>31</v>
      </c>
      <c r="G3445">
        <f t="shared" ca="1" si="262"/>
        <v>32</v>
      </c>
    </row>
    <row r="3446" spans="1:7">
      <c r="A3446" s="54">
        <f>formulas!O2286</f>
        <v>0</v>
      </c>
      <c r="B3446" s="33">
        <f t="shared" ca="1" si="258"/>
        <v>32</v>
      </c>
      <c r="C3446">
        <f t="shared" si="259"/>
        <v>486</v>
      </c>
      <c r="D3446">
        <f t="shared" ca="1" si="263"/>
        <v>-1.4999999999999999E-2</v>
      </c>
      <c r="E3446">
        <f t="shared" ca="1" si="260"/>
        <v>0</v>
      </c>
      <c r="F3446">
        <f t="shared" ca="1" si="261"/>
        <v>31</v>
      </c>
      <c r="G3446">
        <f t="shared" ca="1" si="262"/>
        <v>32</v>
      </c>
    </row>
    <row r="3447" spans="1:7">
      <c r="A3447" s="54">
        <f>formulas!O2287</f>
        <v>0</v>
      </c>
      <c r="B3447" s="33">
        <f t="shared" ca="1" si="258"/>
        <v>32</v>
      </c>
      <c r="C3447">
        <f t="shared" si="259"/>
        <v>486</v>
      </c>
      <c r="D3447">
        <f t="shared" ca="1" si="263"/>
        <v>-1.4999999999999999E-2</v>
      </c>
      <c r="E3447">
        <f t="shared" ca="1" si="260"/>
        <v>0</v>
      </c>
      <c r="F3447">
        <f t="shared" ca="1" si="261"/>
        <v>31</v>
      </c>
      <c r="G3447">
        <f t="shared" ca="1" si="262"/>
        <v>32</v>
      </c>
    </row>
    <row r="3448" spans="1:7">
      <c r="A3448" s="54">
        <f>formulas!O2288</f>
        <v>0</v>
      </c>
      <c r="B3448" s="33">
        <f t="shared" ca="1" si="258"/>
        <v>32</v>
      </c>
      <c r="C3448">
        <f t="shared" si="259"/>
        <v>486</v>
      </c>
      <c r="D3448">
        <f t="shared" ca="1" si="263"/>
        <v>-1.4999999999999999E-2</v>
      </c>
      <c r="E3448">
        <f t="shared" ca="1" si="260"/>
        <v>0</v>
      </c>
      <c r="F3448">
        <f t="shared" ca="1" si="261"/>
        <v>31</v>
      </c>
      <c r="G3448">
        <f t="shared" ca="1" si="262"/>
        <v>32</v>
      </c>
    </row>
    <row r="3449" spans="1:7">
      <c r="A3449" s="54">
        <f>formulas!O2289</f>
        <v>0</v>
      </c>
      <c r="B3449" s="33">
        <f t="shared" ca="1" si="258"/>
        <v>32</v>
      </c>
      <c r="C3449">
        <f t="shared" si="259"/>
        <v>486</v>
      </c>
      <c r="D3449">
        <f t="shared" ca="1" si="263"/>
        <v>-1.4999999999999999E-2</v>
      </c>
      <c r="E3449">
        <f t="shared" ca="1" si="260"/>
        <v>0</v>
      </c>
      <c r="F3449">
        <f t="shared" ca="1" si="261"/>
        <v>31</v>
      </c>
      <c r="G3449">
        <f t="shared" ca="1" si="262"/>
        <v>32</v>
      </c>
    </row>
    <row r="3450" spans="1:7">
      <c r="A3450" s="54">
        <f>formulas!O2290</f>
        <v>0</v>
      </c>
      <c r="B3450" s="33">
        <f t="shared" ca="1" si="258"/>
        <v>32</v>
      </c>
      <c r="C3450">
        <f t="shared" si="259"/>
        <v>486</v>
      </c>
      <c r="D3450">
        <f t="shared" ca="1" si="263"/>
        <v>-1.4999999999999999E-2</v>
      </c>
      <c r="E3450">
        <f t="shared" ca="1" si="260"/>
        <v>0</v>
      </c>
      <c r="F3450">
        <f t="shared" ca="1" si="261"/>
        <v>31</v>
      </c>
      <c r="G3450">
        <f t="shared" ca="1" si="262"/>
        <v>32</v>
      </c>
    </row>
    <row r="3451" spans="1:7">
      <c r="A3451" s="54">
        <f>formulas!O2291</f>
        <v>0</v>
      </c>
      <c r="B3451" s="33">
        <f t="shared" ca="1" si="258"/>
        <v>32</v>
      </c>
      <c r="C3451">
        <f t="shared" si="259"/>
        <v>486</v>
      </c>
      <c r="D3451">
        <f t="shared" ca="1" si="263"/>
        <v>-1.4999999999999999E-2</v>
      </c>
      <c r="E3451">
        <f t="shared" ca="1" si="260"/>
        <v>0</v>
      </c>
      <c r="F3451">
        <f t="shared" ca="1" si="261"/>
        <v>31</v>
      </c>
      <c r="G3451">
        <f t="shared" ca="1" si="262"/>
        <v>32</v>
      </c>
    </row>
    <row r="3452" spans="1:7">
      <c r="A3452" s="54">
        <f>formulas!O2292</f>
        <v>0</v>
      </c>
      <c r="B3452" s="33">
        <f t="shared" ca="1" si="258"/>
        <v>32</v>
      </c>
      <c r="C3452">
        <f t="shared" si="259"/>
        <v>486</v>
      </c>
      <c r="D3452">
        <f t="shared" ca="1" si="263"/>
        <v>-1.4999999999999999E-2</v>
      </c>
      <c r="E3452">
        <f t="shared" ca="1" si="260"/>
        <v>0</v>
      </c>
      <c r="F3452">
        <f t="shared" ca="1" si="261"/>
        <v>31</v>
      </c>
      <c r="G3452">
        <f t="shared" ca="1" si="262"/>
        <v>32</v>
      </c>
    </row>
    <row r="3453" spans="1:7">
      <c r="A3453" s="54">
        <f>formulas!O2293</f>
        <v>0</v>
      </c>
      <c r="B3453" s="33">
        <f t="shared" ref="B3453:B3500" ca="1" si="264">(A3453-D3453)/(E3453-D3453)*(G3453-F3453)+F3453</f>
        <v>32</v>
      </c>
      <c r="C3453">
        <f t="shared" ref="C3453:C3500" si="265">COUNTIF($N$2:$N$25400,"&lt;"&amp;A3453)</f>
        <v>486</v>
      </c>
      <c r="D3453">
        <f t="shared" ca="1" si="263"/>
        <v>-1.4999999999999999E-2</v>
      </c>
      <c r="E3453">
        <f t="shared" ref="E3453:E3500" ca="1" si="266">INDIRECT(ADDRESS(C3453+2,14))</f>
        <v>0</v>
      </c>
      <c r="F3453">
        <f t="shared" ref="F3453:F3500" ca="1" si="267">INDIRECT(ADDRESS(C3453+1,13))</f>
        <v>31</v>
      </c>
      <c r="G3453">
        <f t="shared" ref="G3453:G3500" ca="1" si="268">INDIRECT(ADDRESS(C3453+2,13))</f>
        <v>32</v>
      </c>
    </row>
    <row r="3454" spans="1:7">
      <c r="A3454" s="54">
        <f>formulas!O2294</f>
        <v>0</v>
      </c>
      <c r="B3454" s="33">
        <f t="shared" ca="1" si="264"/>
        <v>32</v>
      </c>
      <c r="C3454">
        <f t="shared" si="265"/>
        <v>486</v>
      </c>
      <c r="D3454">
        <f t="shared" ca="1" si="263"/>
        <v>-1.4999999999999999E-2</v>
      </c>
      <c r="E3454">
        <f t="shared" ca="1" si="266"/>
        <v>0</v>
      </c>
      <c r="F3454">
        <f t="shared" ca="1" si="267"/>
        <v>31</v>
      </c>
      <c r="G3454">
        <f t="shared" ca="1" si="268"/>
        <v>32</v>
      </c>
    </row>
    <row r="3455" spans="1:7">
      <c r="A3455" s="54">
        <f>formulas!O2295</f>
        <v>0</v>
      </c>
      <c r="B3455" s="33">
        <f t="shared" ca="1" si="264"/>
        <v>32</v>
      </c>
      <c r="C3455">
        <f t="shared" si="265"/>
        <v>486</v>
      </c>
      <c r="D3455">
        <f t="shared" ca="1" si="263"/>
        <v>-1.4999999999999999E-2</v>
      </c>
      <c r="E3455">
        <f t="shared" ca="1" si="266"/>
        <v>0</v>
      </c>
      <c r="F3455">
        <f t="shared" ca="1" si="267"/>
        <v>31</v>
      </c>
      <c r="G3455">
        <f t="shared" ca="1" si="268"/>
        <v>32</v>
      </c>
    </row>
    <row r="3456" spans="1:7">
      <c r="A3456" s="54">
        <f>formulas!O2296</f>
        <v>0</v>
      </c>
      <c r="B3456" s="33">
        <f t="shared" ca="1" si="264"/>
        <v>32</v>
      </c>
      <c r="C3456">
        <f t="shared" si="265"/>
        <v>486</v>
      </c>
      <c r="D3456">
        <f t="shared" ca="1" si="263"/>
        <v>-1.4999999999999999E-2</v>
      </c>
      <c r="E3456">
        <f t="shared" ca="1" si="266"/>
        <v>0</v>
      </c>
      <c r="F3456">
        <f t="shared" ca="1" si="267"/>
        <v>31</v>
      </c>
      <c r="G3456">
        <f t="shared" ca="1" si="268"/>
        <v>32</v>
      </c>
    </row>
    <row r="3457" spans="1:7">
      <c r="A3457" s="54">
        <f>formulas!O2297</f>
        <v>0</v>
      </c>
      <c r="B3457" s="33">
        <f t="shared" ca="1" si="264"/>
        <v>32</v>
      </c>
      <c r="C3457">
        <f t="shared" si="265"/>
        <v>486</v>
      </c>
      <c r="D3457">
        <f t="shared" ca="1" si="263"/>
        <v>-1.4999999999999999E-2</v>
      </c>
      <c r="E3457">
        <f t="shared" ca="1" si="266"/>
        <v>0</v>
      </c>
      <c r="F3457">
        <f t="shared" ca="1" si="267"/>
        <v>31</v>
      </c>
      <c r="G3457">
        <f t="shared" ca="1" si="268"/>
        <v>32</v>
      </c>
    </row>
    <row r="3458" spans="1:7">
      <c r="A3458" s="54">
        <f>formulas!O2298</f>
        <v>0</v>
      </c>
      <c r="B3458" s="33">
        <f t="shared" ca="1" si="264"/>
        <v>32</v>
      </c>
      <c r="C3458">
        <f t="shared" si="265"/>
        <v>486</v>
      </c>
      <c r="D3458">
        <f t="shared" ca="1" si="263"/>
        <v>-1.4999999999999999E-2</v>
      </c>
      <c r="E3458">
        <f t="shared" ca="1" si="266"/>
        <v>0</v>
      </c>
      <c r="F3458">
        <f t="shared" ca="1" si="267"/>
        <v>31</v>
      </c>
      <c r="G3458">
        <f t="shared" ca="1" si="268"/>
        <v>32</v>
      </c>
    </row>
    <row r="3459" spans="1:7">
      <c r="A3459" s="54">
        <f>formulas!O2299</f>
        <v>0</v>
      </c>
      <c r="B3459" s="33">
        <f t="shared" ca="1" si="264"/>
        <v>32</v>
      </c>
      <c r="C3459">
        <f t="shared" si="265"/>
        <v>486</v>
      </c>
      <c r="D3459">
        <f t="shared" ca="1" si="263"/>
        <v>-1.4999999999999999E-2</v>
      </c>
      <c r="E3459">
        <f t="shared" ca="1" si="266"/>
        <v>0</v>
      </c>
      <c r="F3459">
        <f t="shared" ca="1" si="267"/>
        <v>31</v>
      </c>
      <c r="G3459">
        <f t="shared" ca="1" si="268"/>
        <v>32</v>
      </c>
    </row>
    <row r="3460" spans="1:7">
      <c r="A3460" s="54">
        <f>formulas!O2300</f>
        <v>0</v>
      </c>
      <c r="B3460" s="33">
        <f t="shared" ca="1" si="264"/>
        <v>32</v>
      </c>
      <c r="C3460">
        <f t="shared" si="265"/>
        <v>486</v>
      </c>
      <c r="D3460">
        <f t="shared" ca="1" si="263"/>
        <v>-1.4999999999999999E-2</v>
      </c>
      <c r="E3460">
        <f t="shared" ca="1" si="266"/>
        <v>0</v>
      </c>
      <c r="F3460">
        <f t="shared" ca="1" si="267"/>
        <v>31</v>
      </c>
      <c r="G3460">
        <f t="shared" ca="1" si="268"/>
        <v>32</v>
      </c>
    </row>
    <row r="3461" spans="1:7">
      <c r="A3461" s="54">
        <f>formulas!O2301</f>
        <v>0</v>
      </c>
      <c r="B3461" s="33">
        <f t="shared" ca="1" si="264"/>
        <v>32</v>
      </c>
      <c r="C3461">
        <f t="shared" si="265"/>
        <v>486</v>
      </c>
      <c r="D3461">
        <f t="shared" ca="1" si="263"/>
        <v>-1.4999999999999999E-2</v>
      </c>
      <c r="E3461">
        <f t="shared" ca="1" si="266"/>
        <v>0</v>
      </c>
      <c r="F3461">
        <f t="shared" ca="1" si="267"/>
        <v>31</v>
      </c>
      <c r="G3461">
        <f t="shared" ca="1" si="268"/>
        <v>32</v>
      </c>
    </row>
    <row r="3462" spans="1:7">
      <c r="A3462" s="54">
        <f>formulas!O2302</f>
        <v>0</v>
      </c>
      <c r="B3462" s="33">
        <f t="shared" ca="1" si="264"/>
        <v>32</v>
      </c>
      <c r="C3462">
        <f t="shared" si="265"/>
        <v>486</v>
      </c>
      <c r="D3462">
        <f t="shared" ca="1" si="263"/>
        <v>-1.4999999999999999E-2</v>
      </c>
      <c r="E3462">
        <f t="shared" ca="1" si="266"/>
        <v>0</v>
      </c>
      <c r="F3462">
        <f t="shared" ca="1" si="267"/>
        <v>31</v>
      </c>
      <c r="G3462">
        <f t="shared" ca="1" si="268"/>
        <v>32</v>
      </c>
    </row>
    <row r="3463" spans="1:7">
      <c r="A3463" s="54">
        <f>formulas!O2303</f>
        <v>0</v>
      </c>
      <c r="B3463" s="33">
        <f t="shared" ca="1" si="264"/>
        <v>32</v>
      </c>
      <c r="C3463">
        <f t="shared" si="265"/>
        <v>486</v>
      </c>
      <c r="D3463">
        <f t="shared" ca="1" si="263"/>
        <v>-1.4999999999999999E-2</v>
      </c>
      <c r="E3463">
        <f t="shared" ca="1" si="266"/>
        <v>0</v>
      </c>
      <c r="F3463">
        <f t="shared" ca="1" si="267"/>
        <v>31</v>
      </c>
      <c r="G3463">
        <f t="shared" ca="1" si="268"/>
        <v>32</v>
      </c>
    </row>
    <row r="3464" spans="1:7">
      <c r="A3464" s="54">
        <f>formulas!O2304</f>
        <v>0</v>
      </c>
      <c r="B3464" s="33">
        <f t="shared" ca="1" si="264"/>
        <v>32</v>
      </c>
      <c r="C3464">
        <f t="shared" si="265"/>
        <v>486</v>
      </c>
      <c r="D3464">
        <f t="shared" ca="1" si="263"/>
        <v>-1.4999999999999999E-2</v>
      </c>
      <c r="E3464">
        <f t="shared" ca="1" si="266"/>
        <v>0</v>
      </c>
      <c r="F3464">
        <f t="shared" ca="1" si="267"/>
        <v>31</v>
      </c>
      <c r="G3464">
        <f t="shared" ca="1" si="268"/>
        <v>32</v>
      </c>
    </row>
    <row r="3465" spans="1:7">
      <c r="A3465" s="54">
        <f>formulas!O2305</f>
        <v>0</v>
      </c>
      <c r="B3465" s="33">
        <f t="shared" ca="1" si="264"/>
        <v>32</v>
      </c>
      <c r="C3465">
        <f t="shared" si="265"/>
        <v>486</v>
      </c>
      <c r="D3465">
        <f t="shared" ca="1" si="263"/>
        <v>-1.4999999999999999E-2</v>
      </c>
      <c r="E3465">
        <f t="shared" ca="1" si="266"/>
        <v>0</v>
      </c>
      <c r="F3465">
        <f t="shared" ca="1" si="267"/>
        <v>31</v>
      </c>
      <c r="G3465">
        <f t="shared" ca="1" si="268"/>
        <v>32</v>
      </c>
    </row>
    <row r="3466" spans="1:7">
      <c r="A3466" s="54">
        <f>formulas!O2306</f>
        <v>0</v>
      </c>
      <c r="B3466" s="33">
        <f t="shared" ca="1" si="264"/>
        <v>32</v>
      </c>
      <c r="C3466">
        <f t="shared" si="265"/>
        <v>486</v>
      </c>
      <c r="D3466">
        <f t="shared" ca="1" si="263"/>
        <v>-1.4999999999999999E-2</v>
      </c>
      <c r="E3466">
        <f t="shared" ca="1" si="266"/>
        <v>0</v>
      </c>
      <c r="F3466">
        <f t="shared" ca="1" si="267"/>
        <v>31</v>
      </c>
      <c r="G3466">
        <f t="shared" ca="1" si="268"/>
        <v>32</v>
      </c>
    </row>
    <row r="3467" spans="1:7">
      <c r="A3467" s="54">
        <f>formulas!O2307</f>
        <v>0</v>
      </c>
      <c r="B3467" s="33">
        <f t="shared" ca="1" si="264"/>
        <v>32</v>
      </c>
      <c r="C3467">
        <f t="shared" si="265"/>
        <v>486</v>
      </c>
      <c r="D3467">
        <f t="shared" ca="1" si="263"/>
        <v>-1.4999999999999999E-2</v>
      </c>
      <c r="E3467">
        <f t="shared" ca="1" si="266"/>
        <v>0</v>
      </c>
      <c r="F3467">
        <f t="shared" ca="1" si="267"/>
        <v>31</v>
      </c>
      <c r="G3467">
        <f t="shared" ca="1" si="268"/>
        <v>32</v>
      </c>
    </row>
    <row r="3468" spans="1:7">
      <c r="A3468" s="54">
        <f>formulas!O2308</f>
        <v>0</v>
      </c>
      <c r="B3468" s="33">
        <f t="shared" ca="1" si="264"/>
        <v>32</v>
      </c>
      <c r="C3468">
        <f t="shared" si="265"/>
        <v>486</v>
      </c>
      <c r="D3468">
        <f t="shared" ca="1" si="263"/>
        <v>-1.4999999999999999E-2</v>
      </c>
      <c r="E3468">
        <f t="shared" ca="1" si="266"/>
        <v>0</v>
      </c>
      <c r="F3468">
        <f t="shared" ca="1" si="267"/>
        <v>31</v>
      </c>
      <c r="G3468">
        <f t="shared" ca="1" si="268"/>
        <v>32</v>
      </c>
    </row>
    <row r="3469" spans="1:7">
      <c r="A3469" s="54">
        <f>formulas!O2309</f>
        <v>0</v>
      </c>
      <c r="B3469" s="33">
        <f t="shared" ca="1" si="264"/>
        <v>32</v>
      </c>
      <c r="C3469">
        <f t="shared" si="265"/>
        <v>486</v>
      </c>
      <c r="D3469">
        <f t="shared" ca="1" si="263"/>
        <v>-1.4999999999999999E-2</v>
      </c>
      <c r="E3469">
        <f t="shared" ca="1" si="266"/>
        <v>0</v>
      </c>
      <c r="F3469">
        <f t="shared" ca="1" si="267"/>
        <v>31</v>
      </c>
      <c r="G3469">
        <f t="shared" ca="1" si="268"/>
        <v>32</v>
      </c>
    </row>
    <row r="3470" spans="1:7">
      <c r="A3470" s="54">
        <f>formulas!O2310</f>
        <v>0</v>
      </c>
      <c r="B3470" s="33">
        <f t="shared" ca="1" si="264"/>
        <v>32</v>
      </c>
      <c r="C3470">
        <f t="shared" si="265"/>
        <v>486</v>
      </c>
      <c r="D3470">
        <f t="shared" ca="1" si="263"/>
        <v>-1.4999999999999999E-2</v>
      </c>
      <c r="E3470">
        <f t="shared" ca="1" si="266"/>
        <v>0</v>
      </c>
      <c r="F3470">
        <f t="shared" ca="1" si="267"/>
        <v>31</v>
      </c>
      <c r="G3470">
        <f t="shared" ca="1" si="268"/>
        <v>32</v>
      </c>
    </row>
    <row r="3471" spans="1:7">
      <c r="A3471" s="54">
        <f>formulas!O2311</f>
        <v>0</v>
      </c>
      <c r="B3471" s="33">
        <f t="shared" ca="1" si="264"/>
        <v>32</v>
      </c>
      <c r="C3471">
        <f t="shared" si="265"/>
        <v>486</v>
      </c>
      <c r="D3471">
        <f t="shared" ca="1" si="263"/>
        <v>-1.4999999999999999E-2</v>
      </c>
      <c r="E3471">
        <f t="shared" ca="1" si="266"/>
        <v>0</v>
      </c>
      <c r="F3471">
        <f t="shared" ca="1" si="267"/>
        <v>31</v>
      </c>
      <c r="G3471">
        <f t="shared" ca="1" si="268"/>
        <v>32</v>
      </c>
    </row>
    <row r="3472" spans="1:7">
      <c r="A3472" s="54">
        <f>formulas!O2312</f>
        <v>0</v>
      </c>
      <c r="B3472" s="33">
        <f t="shared" ca="1" si="264"/>
        <v>32</v>
      </c>
      <c r="C3472">
        <f t="shared" si="265"/>
        <v>486</v>
      </c>
      <c r="D3472">
        <f t="shared" ca="1" si="263"/>
        <v>-1.4999999999999999E-2</v>
      </c>
      <c r="E3472">
        <f t="shared" ca="1" si="266"/>
        <v>0</v>
      </c>
      <c r="F3472">
        <f t="shared" ca="1" si="267"/>
        <v>31</v>
      </c>
      <c r="G3472">
        <f t="shared" ca="1" si="268"/>
        <v>32</v>
      </c>
    </row>
    <row r="3473" spans="1:7">
      <c r="A3473" s="54">
        <f>formulas!O2313</f>
        <v>0</v>
      </c>
      <c r="B3473" s="33">
        <f t="shared" ca="1" si="264"/>
        <v>32</v>
      </c>
      <c r="C3473">
        <f t="shared" si="265"/>
        <v>486</v>
      </c>
      <c r="D3473">
        <f t="shared" ca="1" si="263"/>
        <v>-1.4999999999999999E-2</v>
      </c>
      <c r="E3473">
        <f t="shared" ca="1" si="266"/>
        <v>0</v>
      </c>
      <c r="F3473">
        <f t="shared" ca="1" si="267"/>
        <v>31</v>
      </c>
      <c r="G3473">
        <f t="shared" ca="1" si="268"/>
        <v>32</v>
      </c>
    </row>
    <row r="3474" spans="1:7">
      <c r="A3474" s="54">
        <f>formulas!O2314</f>
        <v>0</v>
      </c>
      <c r="B3474" s="33">
        <f t="shared" ca="1" si="264"/>
        <v>32</v>
      </c>
      <c r="C3474">
        <f t="shared" si="265"/>
        <v>486</v>
      </c>
      <c r="D3474">
        <f t="shared" ca="1" si="263"/>
        <v>-1.4999999999999999E-2</v>
      </c>
      <c r="E3474">
        <f t="shared" ca="1" si="266"/>
        <v>0</v>
      </c>
      <c r="F3474">
        <f t="shared" ca="1" si="267"/>
        <v>31</v>
      </c>
      <c r="G3474">
        <f t="shared" ca="1" si="268"/>
        <v>32</v>
      </c>
    </row>
    <row r="3475" spans="1:7">
      <c r="A3475" s="54">
        <f>formulas!O2315</f>
        <v>0</v>
      </c>
      <c r="B3475" s="33">
        <f t="shared" ca="1" si="264"/>
        <v>32</v>
      </c>
      <c r="C3475">
        <f t="shared" si="265"/>
        <v>486</v>
      </c>
      <c r="D3475">
        <f t="shared" ca="1" si="263"/>
        <v>-1.4999999999999999E-2</v>
      </c>
      <c r="E3475">
        <f t="shared" ca="1" si="266"/>
        <v>0</v>
      </c>
      <c r="F3475">
        <f t="shared" ca="1" si="267"/>
        <v>31</v>
      </c>
      <c r="G3475">
        <f t="shared" ca="1" si="268"/>
        <v>32</v>
      </c>
    </row>
    <row r="3476" spans="1:7">
      <c r="A3476" s="54">
        <f>formulas!O2316</f>
        <v>0</v>
      </c>
      <c r="B3476" s="33">
        <f t="shared" ca="1" si="264"/>
        <v>32</v>
      </c>
      <c r="C3476">
        <f t="shared" si="265"/>
        <v>486</v>
      </c>
      <c r="D3476">
        <f t="shared" ca="1" si="263"/>
        <v>-1.4999999999999999E-2</v>
      </c>
      <c r="E3476">
        <f t="shared" ca="1" si="266"/>
        <v>0</v>
      </c>
      <c r="F3476">
        <f t="shared" ca="1" si="267"/>
        <v>31</v>
      </c>
      <c r="G3476">
        <f t="shared" ca="1" si="268"/>
        <v>32</v>
      </c>
    </row>
    <row r="3477" spans="1:7">
      <c r="A3477" s="54">
        <f>formulas!O2317</f>
        <v>0</v>
      </c>
      <c r="B3477" s="33">
        <f t="shared" ca="1" si="264"/>
        <v>32</v>
      </c>
      <c r="C3477">
        <f t="shared" si="265"/>
        <v>486</v>
      </c>
      <c r="D3477">
        <f t="shared" ca="1" si="263"/>
        <v>-1.4999999999999999E-2</v>
      </c>
      <c r="E3477">
        <f t="shared" ca="1" si="266"/>
        <v>0</v>
      </c>
      <c r="F3477">
        <f t="shared" ca="1" si="267"/>
        <v>31</v>
      </c>
      <c r="G3477">
        <f t="shared" ca="1" si="268"/>
        <v>32</v>
      </c>
    </row>
    <row r="3478" spans="1:7">
      <c r="A3478" s="54">
        <f>formulas!O2318</f>
        <v>0</v>
      </c>
      <c r="B3478" s="33">
        <f t="shared" ca="1" si="264"/>
        <v>32</v>
      </c>
      <c r="C3478">
        <f t="shared" si="265"/>
        <v>486</v>
      </c>
      <c r="D3478">
        <f t="shared" ca="1" si="263"/>
        <v>-1.4999999999999999E-2</v>
      </c>
      <c r="E3478">
        <f t="shared" ca="1" si="266"/>
        <v>0</v>
      </c>
      <c r="F3478">
        <f t="shared" ca="1" si="267"/>
        <v>31</v>
      </c>
      <c r="G3478">
        <f t="shared" ca="1" si="268"/>
        <v>32</v>
      </c>
    </row>
    <row r="3479" spans="1:7">
      <c r="A3479" s="54">
        <f>formulas!O2319</f>
        <v>0</v>
      </c>
      <c r="B3479" s="33">
        <f t="shared" ca="1" si="264"/>
        <v>32</v>
      </c>
      <c r="C3479">
        <f t="shared" si="265"/>
        <v>486</v>
      </c>
      <c r="D3479">
        <f t="shared" ca="1" si="263"/>
        <v>-1.4999999999999999E-2</v>
      </c>
      <c r="E3479">
        <f t="shared" ca="1" si="266"/>
        <v>0</v>
      </c>
      <c r="F3479">
        <f t="shared" ca="1" si="267"/>
        <v>31</v>
      </c>
      <c r="G3479">
        <f t="shared" ca="1" si="268"/>
        <v>32</v>
      </c>
    </row>
    <row r="3480" spans="1:7">
      <c r="A3480" s="54">
        <f>formulas!O2320</f>
        <v>0</v>
      </c>
      <c r="B3480" s="33">
        <f t="shared" ca="1" si="264"/>
        <v>32</v>
      </c>
      <c r="C3480">
        <f t="shared" si="265"/>
        <v>486</v>
      </c>
      <c r="D3480">
        <f t="shared" ca="1" si="263"/>
        <v>-1.4999999999999999E-2</v>
      </c>
      <c r="E3480">
        <f t="shared" ca="1" si="266"/>
        <v>0</v>
      </c>
      <c r="F3480">
        <f t="shared" ca="1" si="267"/>
        <v>31</v>
      </c>
      <c r="G3480">
        <f t="shared" ca="1" si="268"/>
        <v>32</v>
      </c>
    </row>
    <row r="3481" spans="1:7">
      <c r="A3481" s="54">
        <f>formulas!O2321</f>
        <v>0</v>
      </c>
      <c r="B3481" s="33">
        <f t="shared" ca="1" si="264"/>
        <v>32</v>
      </c>
      <c r="C3481">
        <f t="shared" si="265"/>
        <v>486</v>
      </c>
      <c r="D3481">
        <f t="shared" ca="1" si="263"/>
        <v>-1.4999999999999999E-2</v>
      </c>
      <c r="E3481">
        <f t="shared" ca="1" si="266"/>
        <v>0</v>
      </c>
      <c r="F3481">
        <f t="shared" ca="1" si="267"/>
        <v>31</v>
      </c>
      <c r="G3481">
        <f t="shared" ca="1" si="268"/>
        <v>32</v>
      </c>
    </row>
    <row r="3482" spans="1:7">
      <c r="A3482" s="54">
        <f>formulas!O2322</f>
        <v>0</v>
      </c>
      <c r="B3482" s="33">
        <f t="shared" ca="1" si="264"/>
        <v>32</v>
      </c>
      <c r="C3482">
        <f t="shared" si="265"/>
        <v>486</v>
      </c>
      <c r="D3482">
        <f t="shared" ca="1" si="263"/>
        <v>-1.4999999999999999E-2</v>
      </c>
      <c r="E3482">
        <f t="shared" ca="1" si="266"/>
        <v>0</v>
      </c>
      <c r="F3482">
        <f t="shared" ca="1" si="267"/>
        <v>31</v>
      </c>
      <c r="G3482">
        <f t="shared" ca="1" si="268"/>
        <v>32</v>
      </c>
    </row>
    <row r="3483" spans="1:7">
      <c r="A3483" s="54">
        <f>formulas!O2323</f>
        <v>0</v>
      </c>
      <c r="B3483" s="33">
        <f t="shared" ca="1" si="264"/>
        <v>32</v>
      </c>
      <c r="C3483">
        <f t="shared" si="265"/>
        <v>486</v>
      </c>
      <c r="D3483">
        <f t="shared" ca="1" si="263"/>
        <v>-1.4999999999999999E-2</v>
      </c>
      <c r="E3483">
        <f t="shared" ca="1" si="266"/>
        <v>0</v>
      </c>
      <c r="F3483">
        <f t="shared" ca="1" si="267"/>
        <v>31</v>
      </c>
      <c r="G3483">
        <f t="shared" ca="1" si="268"/>
        <v>32</v>
      </c>
    </row>
    <row r="3484" spans="1:7">
      <c r="A3484" s="54">
        <f>formulas!O2324</f>
        <v>0</v>
      </c>
      <c r="B3484" s="33">
        <f t="shared" ca="1" si="264"/>
        <v>32</v>
      </c>
      <c r="C3484">
        <f t="shared" si="265"/>
        <v>486</v>
      </c>
      <c r="D3484">
        <f t="shared" ca="1" si="263"/>
        <v>-1.4999999999999999E-2</v>
      </c>
      <c r="E3484">
        <f t="shared" ca="1" si="266"/>
        <v>0</v>
      </c>
      <c r="F3484">
        <f t="shared" ca="1" si="267"/>
        <v>31</v>
      </c>
      <c r="G3484">
        <f t="shared" ca="1" si="268"/>
        <v>32</v>
      </c>
    </row>
    <row r="3485" spans="1:7">
      <c r="A3485" s="54">
        <f>formulas!O2325</f>
        <v>0</v>
      </c>
      <c r="B3485" s="33">
        <f t="shared" ca="1" si="264"/>
        <v>32</v>
      </c>
      <c r="C3485">
        <f t="shared" si="265"/>
        <v>486</v>
      </c>
      <c r="D3485">
        <f t="shared" ca="1" si="263"/>
        <v>-1.4999999999999999E-2</v>
      </c>
      <c r="E3485">
        <f t="shared" ca="1" si="266"/>
        <v>0</v>
      </c>
      <c r="F3485">
        <f t="shared" ca="1" si="267"/>
        <v>31</v>
      </c>
      <c r="G3485">
        <f t="shared" ca="1" si="268"/>
        <v>32</v>
      </c>
    </row>
    <row r="3486" spans="1:7">
      <c r="A3486" s="54">
        <f>formulas!O2326</f>
        <v>0</v>
      </c>
      <c r="B3486" s="33">
        <f t="shared" ca="1" si="264"/>
        <v>32</v>
      </c>
      <c r="C3486">
        <f t="shared" si="265"/>
        <v>486</v>
      </c>
      <c r="D3486">
        <f t="shared" ca="1" si="263"/>
        <v>-1.4999999999999999E-2</v>
      </c>
      <c r="E3486">
        <f t="shared" ca="1" si="266"/>
        <v>0</v>
      </c>
      <c r="F3486">
        <f t="shared" ca="1" si="267"/>
        <v>31</v>
      </c>
      <c r="G3486">
        <f t="shared" ca="1" si="268"/>
        <v>32</v>
      </c>
    </row>
    <row r="3487" spans="1:7">
      <c r="A3487" s="54">
        <f>formulas!O2327</f>
        <v>0</v>
      </c>
      <c r="B3487" s="33">
        <f t="shared" ca="1" si="264"/>
        <v>32</v>
      </c>
      <c r="C3487">
        <f t="shared" si="265"/>
        <v>486</v>
      </c>
      <c r="D3487">
        <f t="shared" ca="1" si="263"/>
        <v>-1.4999999999999999E-2</v>
      </c>
      <c r="E3487">
        <f t="shared" ca="1" si="266"/>
        <v>0</v>
      </c>
      <c r="F3487">
        <f t="shared" ca="1" si="267"/>
        <v>31</v>
      </c>
      <c r="G3487">
        <f t="shared" ca="1" si="268"/>
        <v>32</v>
      </c>
    </row>
    <row r="3488" spans="1:7">
      <c r="A3488" s="54">
        <f>formulas!O2328</f>
        <v>0</v>
      </c>
      <c r="B3488" s="33">
        <f t="shared" ca="1" si="264"/>
        <v>32</v>
      </c>
      <c r="C3488">
        <f t="shared" si="265"/>
        <v>486</v>
      </c>
      <c r="D3488">
        <f t="shared" ca="1" si="263"/>
        <v>-1.4999999999999999E-2</v>
      </c>
      <c r="E3488">
        <f t="shared" ca="1" si="266"/>
        <v>0</v>
      </c>
      <c r="F3488">
        <f t="shared" ca="1" si="267"/>
        <v>31</v>
      </c>
      <c r="G3488">
        <f t="shared" ca="1" si="268"/>
        <v>32</v>
      </c>
    </row>
    <row r="3489" spans="1:7">
      <c r="A3489" s="54">
        <f>formulas!O2329</f>
        <v>0</v>
      </c>
      <c r="B3489" s="33">
        <f t="shared" ca="1" si="264"/>
        <v>32</v>
      </c>
      <c r="C3489">
        <f t="shared" si="265"/>
        <v>486</v>
      </c>
      <c r="D3489">
        <f t="shared" ca="1" si="263"/>
        <v>-1.4999999999999999E-2</v>
      </c>
      <c r="E3489">
        <f t="shared" ca="1" si="266"/>
        <v>0</v>
      </c>
      <c r="F3489">
        <f t="shared" ca="1" si="267"/>
        <v>31</v>
      </c>
      <c r="G3489">
        <f t="shared" ca="1" si="268"/>
        <v>32</v>
      </c>
    </row>
    <row r="3490" spans="1:7">
      <c r="A3490" s="54">
        <f>formulas!O2330</f>
        <v>0</v>
      </c>
      <c r="B3490" s="33">
        <f t="shared" ca="1" si="264"/>
        <v>32</v>
      </c>
      <c r="C3490">
        <f t="shared" si="265"/>
        <v>486</v>
      </c>
      <c r="D3490">
        <f t="shared" ca="1" si="263"/>
        <v>-1.4999999999999999E-2</v>
      </c>
      <c r="E3490">
        <f t="shared" ca="1" si="266"/>
        <v>0</v>
      </c>
      <c r="F3490">
        <f t="shared" ca="1" si="267"/>
        <v>31</v>
      </c>
      <c r="G3490">
        <f t="shared" ca="1" si="268"/>
        <v>32</v>
      </c>
    </row>
    <row r="3491" spans="1:7">
      <c r="A3491" s="54">
        <f>formulas!O2331</f>
        <v>0</v>
      </c>
      <c r="B3491" s="33">
        <f t="shared" ca="1" si="264"/>
        <v>32</v>
      </c>
      <c r="C3491">
        <f t="shared" si="265"/>
        <v>486</v>
      </c>
      <c r="D3491">
        <f t="shared" ca="1" si="263"/>
        <v>-1.4999999999999999E-2</v>
      </c>
      <c r="E3491">
        <f t="shared" ca="1" si="266"/>
        <v>0</v>
      </c>
      <c r="F3491">
        <f t="shared" ca="1" si="267"/>
        <v>31</v>
      </c>
      <c r="G3491">
        <f t="shared" ca="1" si="268"/>
        <v>32</v>
      </c>
    </row>
    <row r="3492" spans="1:7">
      <c r="A3492" s="54">
        <f>formulas!O2332</f>
        <v>0</v>
      </c>
      <c r="B3492" s="33">
        <f t="shared" ca="1" si="264"/>
        <v>32</v>
      </c>
      <c r="C3492">
        <f t="shared" si="265"/>
        <v>486</v>
      </c>
      <c r="D3492">
        <f t="shared" ca="1" si="263"/>
        <v>-1.4999999999999999E-2</v>
      </c>
      <c r="E3492">
        <f t="shared" ca="1" si="266"/>
        <v>0</v>
      </c>
      <c r="F3492">
        <f t="shared" ca="1" si="267"/>
        <v>31</v>
      </c>
      <c r="G3492">
        <f t="shared" ca="1" si="268"/>
        <v>32</v>
      </c>
    </row>
    <row r="3493" spans="1:7">
      <c r="A3493" s="54">
        <f>formulas!O2333</f>
        <v>0</v>
      </c>
      <c r="B3493" s="33">
        <f t="shared" ca="1" si="264"/>
        <v>32</v>
      </c>
      <c r="C3493">
        <f t="shared" si="265"/>
        <v>486</v>
      </c>
      <c r="D3493">
        <f t="shared" ca="1" si="263"/>
        <v>-1.4999999999999999E-2</v>
      </c>
      <c r="E3493">
        <f t="shared" ca="1" si="266"/>
        <v>0</v>
      </c>
      <c r="F3493">
        <f t="shared" ca="1" si="267"/>
        <v>31</v>
      </c>
      <c r="G3493">
        <f t="shared" ca="1" si="268"/>
        <v>32</v>
      </c>
    </row>
    <row r="3494" spans="1:7">
      <c r="A3494" s="54">
        <f>formulas!O2334</f>
        <v>0</v>
      </c>
      <c r="B3494" s="33">
        <f t="shared" ca="1" si="264"/>
        <v>32</v>
      </c>
      <c r="C3494">
        <f t="shared" si="265"/>
        <v>486</v>
      </c>
      <c r="D3494">
        <f t="shared" ca="1" si="263"/>
        <v>-1.4999999999999999E-2</v>
      </c>
      <c r="E3494">
        <f t="shared" ca="1" si="266"/>
        <v>0</v>
      </c>
      <c r="F3494">
        <f t="shared" ca="1" si="267"/>
        <v>31</v>
      </c>
      <c r="G3494">
        <f t="shared" ca="1" si="268"/>
        <v>32</v>
      </c>
    </row>
    <row r="3495" spans="1:7">
      <c r="A3495" s="54">
        <f>formulas!O2335</f>
        <v>0</v>
      </c>
      <c r="B3495" s="33">
        <f t="shared" ca="1" si="264"/>
        <v>32</v>
      </c>
      <c r="C3495">
        <f t="shared" si="265"/>
        <v>486</v>
      </c>
      <c r="D3495">
        <f t="shared" ca="1" si="263"/>
        <v>-1.4999999999999999E-2</v>
      </c>
      <c r="E3495">
        <f t="shared" ca="1" si="266"/>
        <v>0</v>
      </c>
      <c r="F3495">
        <f t="shared" ca="1" si="267"/>
        <v>31</v>
      </c>
      <c r="G3495">
        <f t="shared" ca="1" si="268"/>
        <v>32</v>
      </c>
    </row>
    <row r="3496" spans="1:7">
      <c r="A3496" s="54">
        <f>formulas!O2336</f>
        <v>0</v>
      </c>
      <c r="B3496" s="33">
        <f t="shared" ca="1" si="264"/>
        <v>32</v>
      </c>
      <c r="C3496">
        <f t="shared" si="265"/>
        <v>486</v>
      </c>
      <c r="D3496">
        <f t="shared" ca="1" si="263"/>
        <v>-1.4999999999999999E-2</v>
      </c>
      <c r="E3496">
        <f t="shared" ca="1" si="266"/>
        <v>0</v>
      </c>
      <c r="F3496">
        <f t="shared" ca="1" si="267"/>
        <v>31</v>
      </c>
      <c r="G3496">
        <f t="shared" ca="1" si="268"/>
        <v>32</v>
      </c>
    </row>
    <row r="3497" spans="1:7">
      <c r="A3497" s="54">
        <f>formulas!O2337</f>
        <v>0</v>
      </c>
      <c r="B3497" s="33">
        <f t="shared" ca="1" si="264"/>
        <v>32</v>
      </c>
      <c r="C3497">
        <f t="shared" si="265"/>
        <v>486</v>
      </c>
      <c r="D3497">
        <f t="shared" ca="1" si="263"/>
        <v>-1.4999999999999999E-2</v>
      </c>
      <c r="E3497">
        <f t="shared" ca="1" si="266"/>
        <v>0</v>
      </c>
      <c r="F3497">
        <f t="shared" ca="1" si="267"/>
        <v>31</v>
      </c>
      <c r="G3497">
        <f t="shared" ca="1" si="268"/>
        <v>32</v>
      </c>
    </row>
    <row r="3498" spans="1:7">
      <c r="A3498" s="54">
        <f>formulas!O2338</f>
        <v>0</v>
      </c>
      <c r="B3498" s="33">
        <f t="shared" ca="1" si="264"/>
        <v>32</v>
      </c>
      <c r="C3498">
        <f t="shared" si="265"/>
        <v>486</v>
      </c>
      <c r="D3498">
        <f t="shared" ca="1" si="263"/>
        <v>-1.4999999999999999E-2</v>
      </c>
      <c r="E3498">
        <f t="shared" ca="1" si="266"/>
        <v>0</v>
      </c>
      <c r="F3498">
        <f t="shared" ca="1" si="267"/>
        <v>31</v>
      </c>
      <c r="G3498">
        <f t="shared" ca="1" si="268"/>
        <v>32</v>
      </c>
    </row>
    <row r="3499" spans="1:7">
      <c r="A3499" s="54">
        <f>formulas!O2339</f>
        <v>0</v>
      </c>
      <c r="B3499" s="33">
        <f t="shared" ca="1" si="264"/>
        <v>32</v>
      </c>
      <c r="C3499">
        <f t="shared" si="265"/>
        <v>486</v>
      </c>
      <c r="D3499">
        <f t="shared" ca="1" si="263"/>
        <v>-1.4999999999999999E-2</v>
      </c>
      <c r="E3499">
        <f t="shared" ca="1" si="266"/>
        <v>0</v>
      </c>
      <c r="F3499">
        <f t="shared" ca="1" si="267"/>
        <v>31</v>
      </c>
      <c r="G3499">
        <f t="shared" ca="1" si="268"/>
        <v>32</v>
      </c>
    </row>
    <row r="3500" spans="1:7">
      <c r="A3500" s="54">
        <f>formulas!O2340</f>
        <v>0</v>
      </c>
      <c r="B3500" s="33">
        <f t="shared" ca="1" si="264"/>
        <v>32</v>
      </c>
      <c r="C3500">
        <f t="shared" si="265"/>
        <v>486</v>
      </c>
      <c r="D3500">
        <f t="shared" ca="1" si="263"/>
        <v>-1.4999999999999999E-2</v>
      </c>
      <c r="E3500">
        <f t="shared" ca="1" si="266"/>
        <v>0</v>
      </c>
      <c r="F3500">
        <f t="shared" ca="1" si="267"/>
        <v>31</v>
      </c>
      <c r="G3500">
        <f t="shared" ca="1" si="268"/>
        <v>32</v>
      </c>
    </row>
  </sheetData>
  <sheetProtection password="CD88" sheet="1" selectLockedCells="1" selectUnlockedCells="1"/>
  <phoneticPr fontId="4" type="noConversion"/>
  <pageMargins left="0.75" right="0.75" top="1" bottom="1" header="0.5" footer="0.5"/>
  <pageSetup orientation="portrait" r:id="rId1"/>
  <headerFooter alignWithMargins="0"/>
  <customProperties>
    <customPr name="%locator_row%" r:id="rId2"/>
    <customPr name="%startcell%"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CD1E-82F3-4C86-839B-88E7A214124A}">
  <sheetPr codeName="Sheet14">
    <tabColor indexed="12"/>
  </sheetPr>
  <dimension ref="A1:N2300"/>
  <sheetViews>
    <sheetView workbookViewId="0">
      <selection activeCell="A3" sqref="A3"/>
    </sheetView>
  </sheetViews>
  <sheetFormatPr defaultRowHeight="12.75"/>
  <sheetData>
    <row r="1" spans="1:14">
      <c r="M1" t="s">
        <v>823</v>
      </c>
      <c r="N1" t="s">
        <v>824</v>
      </c>
    </row>
    <row r="2" spans="1:14">
      <c r="A2" t="s">
        <v>824</v>
      </c>
      <c r="B2" t="s">
        <v>823</v>
      </c>
      <c r="M2">
        <v>-454</v>
      </c>
      <c r="N2">
        <v>-6.258</v>
      </c>
    </row>
    <row r="3" spans="1:14">
      <c r="A3" s="86">
        <f>formulas!D92</f>
        <v>-50</v>
      </c>
      <c r="B3" s="33" t="e">
        <f t="shared" ref="B3:B20" ca="1" si="0">(A3-D3)/(E3-D3)*(G3-F3)+F3</f>
        <v>#VALUE!</v>
      </c>
      <c r="C3">
        <f>COUNTIF($N$2:$N$25400,"&lt;"&amp;A3)</f>
        <v>0</v>
      </c>
      <c r="D3" t="str">
        <f t="shared" ref="D3:D66" ca="1" si="1">INDIRECT(ADDRESS(C3+1,14))</f>
        <v>mV</v>
      </c>
      <c r="E3">
        <f t="shared" ref="E3:E20" ca="1" si="2">INDIRECT(ADDRESS(C3+2,14))</f>
        <v>-6.258</v>
      </c>
      <c r="F3" t="str">
        <f t="shared" ref="F3:F20" ca="1" si="3">INDIRECT(ADDRESS(C3+1,13))</f>
        <v>Temp(F)</v>
      </c>
      <c r="G3">
        <f t="shared" ref="G3:G20" ca="1" si="4">INDIRECT(ADDRESS(C3+2,13))</f>
        <v>-454</v>
      </c>
      <c r="M3">
        <v>-453</v>
      </c>
      <c r="N3">
        <v>-6.2569999999999997</v>
      </c>
    </row>
    <row r="4" spans="1:14">
      <c r="A4" s="32">
        <f>'SP-3Calibration'!C9</f>
        <v>0</v>
      </c>
      <c r="B4" s="33">
        <f t="shared" ca="1" si="0"/>
        <v>32</v>
      </c>
      <c r="C4">
        <f t="shared" ref="C4:C20" si="5">COUNTIF($N$2:$N$25400,"&lt;"&amp;A4)</f>
        <v>486</v>
      </c>
      <c r="D4">
        <f t="shared" ca="1" si="1"/>
        <v>-2.1999999999999999E-2</v>
      </c>
      <c r="E4">
        <f t="shared" ca="1" si="2"/>
        <v>0</v>
      </c>
      <c r="F4">
        <f t="shared" ca="1" si="3"/>
        <v>31</v>
      </c>
      <c r="G4">
        <f t="shared" ca="1" si="4"/>
        <v>32</v>
      </c>
      <c r="M4">
        <v>-452</v>
      </c>
      <c r="N4">
        <v>-6.2560000000000002</v>
      </c>
    </row>
    <row r="5" spans="1:14">
      <c r="A5" s="32">
        <f>'SP-3Calibration'!C12</f>
        <v>0</v>
      </c>
      <c r="B5" s="33">
        <f t="shared" ca="1" si="0"/>
        <v>32</v>
      </c>
      <c r="C5">
        <f t="shared" si="5"/>
        <v>486</v>
      </c>
      <c r="D5">
        <f t="shared" ca="1" si="1"/>
        <v>-2.1999999999999999E-2</v>
      </c>
      <c r="E5">
        <f t="shared" ca="1" si="2"/>
        <v>0</v>
      </c>
      <c r="F5">
        <f t="shared" ca="1" si="3"/>
        <v>31</v>
      </c>
      <c r="G5">
        <f t="shared" ca="1" si="4"/>
        <v>32</v>
      </c>
      <c r="M5">
        <v>-451</v>
      </c>
      <c r="N5">
        <v>-6.2549999999999999</v>
      </c>
    </row>
    <row r="6" spans="1:14">
      <c r="A6" s="32">
        <f>'SP-3Calibration'!C6</f>
        <v>0</v>
      </c>
      <c r="B6" s="33">
        <f t="shared" ca="1" si="0"/>
        <v>32</v>
      </c>
      <c r="C6">
        <f t="shared" si="5"/>
        <v>486</v>
      </c>
      <c r="D6">
        <f t="shared" ca="1" si="1"/>
        <v>-2.1999999999999999E-2</v>
      </c>
      <c r="E6">
        <f t="shared" ca="1" si="2"/>
        <v>0</v>
      </c>
      <c r="F6">
        <f t="shared" ca="1" si="3"/>
        <v>31</v>
      </c>
      <c r="G6">
        <f t="shared" ca="1" si="4"/>
        <v>32</v>
      </c>
      <c r="M6">
        <v>-450</v>
      </c>
      <c r="N6">
        <v>-6.2539999999999996</v>
      </c>
    </row>
    <row r="7" spans="1:14">
      <c r="A7" s="32">
        <v>0</v>
      </c>
      <c r="B7" s="33">
        <f t="shared" ca="1" si="0"/>
        <v>32</v>
      </c>
      <c r="C7">
        <f t="shared" si="5"/>
        <v>486</v>
      </c>
      <c r="D7">
        <f t="shared" ca="1" si="1"/>
        <v>-2.1999999999999999E-2</v>
      </c>
      <c r="E7">
        <f t="shared" ca="1" si="2"/>
        <v>0</v>
      </c>
      <c r="F7">
        <f t="shared" ca="1" si="3"/>
        <v>31</v>
      </c>
      <c r="G7">
        <f t="shared" ca="1" si="4"/>
        <v>32</v>
      </c>
      <c r="M7">
        <v>-449</v>
      </c>
      <c r="N7">
        <v>-6.2530000000000001</v>
      </c>
    </row>
    <row r="8" spans="1:14">
      <c r="A8" s="32">
        <v>0</v>
      </c>
      <c r="B8" s="33">
        <f t="shared" ca="1" si="0"/>
        <v>32</v>
      </c>
      <c r="C8">
        <f t="shared" si="5"/>
        <v>486</v>
      </c>
      <c r="D8">
        <f t="shared" ca="1" si="1"/>
        <v>-2.1999999999999999E-2</v>
      </c>
      <c r="E8">
        <f t="shared" ca="1" si="2"/>
        <v>0</v>
      </c>
      <c r="F8">
        <f t="shared" ca="1" si="3"/>
        <v>31</v>
      </c>
      <c r="G8">
        <f t="shared" ca="1" si="4"/>
        <v>32</v>
      </c>
      <c r="M8">
        <v>-448</v>
      </c>
      <c r="N8">
        <v>-6.2519999999999998</v>
      </c>
    </row>
    <row r="9" spans="1:14">
      <c r="A9" s="32">
        <v>0</v>
      </c>
      <c r="B9" s="33">
        <f t="shared" ca="1" si="0"/>
        <v>32</v>
      </c>
      <c r="C9">
        <f t="shared" si="5"/>
        <v>486</v>
      </c>
      <c r="D9">
        <f t="shared" ca="1" si="1"/>
        <v>-2.1999999999999999E-2</v>
      </c>
      <c r="E9">
        <f t="shared" ca="1" si="2"/>
        <v>0</v>
      </c>
      <c r="F9">
        <f t="shared" ca="1" si="3"/>
        <v>31</v>
      </c>
      <c r="G9">
        <f t="shared" ca="1" si="4"/>
        <v>32</v>
      </c>
      <c r="M9">
        <v>-447</v>
      </c>
      <c r="N9">
        <v>-6.2510000000000003</v>
      </c>
    </row>
    <row r="10" spans="1:14">
      <c r="A10" s="32">
        <v>0</v>
      </c>
      <c r="B10" s="33">
        <f t="shared" ca="1" si="0"/>
        <v>32</v>
      </c>
      <c r="C10">
        <f t="shared" si="5"/>
        <v>486</v>
      </c>
      <c r="D10">
        <f t="shared" ca="1" si="1"/>
        <v>-2.1999999999999999E-2</v>
      </c>
      <c r="E10">
        <f t="shared" ca="1" si="2"/>
        <v>0</v>
      </c>
      <c r="F10">
        <f t="shared" ca="1" si="3"/>
        <v>31</v>
      </c>
      <c r="G10">
        <f t="shared" ca="1" si="4"/>
        <v>32</v>
      </c>
      <c r="M10">
        <v>-446</v>
      </c>
      <c r="N10">
        <v>-6.25</v>
      </c>
    </row>
    <row r="11" spans="1:14">
      <c r="A11" s="32">
        <v>0</v>
      </c>
      <c r="B11" s="33">
        <f t="shared" ca="1" si="0"/>
        <v>32</v>
      </c>
      <c r="C11">
        <f t="shared" si="5"/>
        <v>486</v>
      </c>
      <c r="D11">
        <f t="shared" ca="1" si="1"/>
        <v>-2.1999999999999999E-2</v>
      </c>
      <c r="E11">
        <f t="shared" ca="1" si="2"/>
        <v>0</v>
      </c>
      <c r="F11">
        <f t="shared" ca="1" si="3"/>
        <v>31</v>
      </c>
      <c r="G11">
        <f t="shared" ca="1" si="4"/>
        <v>32</v>
      </c>
      <c r="M11">
        <v>-445</v>
      </c>
      <c r="N11">
        <v>-6.2480000000000002</v>
      </c>
    </row>
    <row r="12" spans="1:14">
      <c r="A12" s="32">
        <v>0</v>
      </c>
      <c r="B12" s="33">
        <f t="shared" ca="1" si="0"/>
        <v>32</v>
      </c>
      <c r="C12">
        <f t="shared" si="5"/>
        <v>486</v>
      </c>
      <c r="D12">
        <f t="shared" ca="1" si="1"/>
        <v>-2.1999999999999999E-2</v>
      </c>
      <c r="E12">
        <f t="shared" ca="1" si="2"/>
        <v>0</v>
      </c>
      <c r="F12">
        <f t="shared" ca="1" si="3"/>
        <v>31</v>
      </c>
      <c r="G12">
        <f t="shared" ca="1" si="4"/>
        <v>32</v>
      </c>
      <c r="M12">
        <v>-444</v>
      </c>
      <c r="N12">
        <v>-6.2469999999999999</v>
      </c>
    </row>
    <row r="13" spans="1:14">
      <c r="A13" s="32">
        <v>0</v>
      </c>
      <c r="B13" s="33">
        <f t="shared" ca="1" si="0"/>
        <v>32</v>
      </c>
      <c r="C13">
        <f t="shared" si="5"/>
        <v>486</v>
      </c>
      <c r="D13">
        <f t="shared" ca="1" si="1"/>
        <v>-2.1999999999999999E-2</v>
      </c>
      <c r="E13">
        <f t="shared" ca="1" si="2"/>
        <v>0</v>
      </c>
      <c r="F13">
        <f t="shared" ca="1" si="3"/>
        <v>31</v>
      </c>
      <c r="G13">
        <f t="shared" ca="1" si="4"/>
        <v>32</v>
      </c>
      <c r="M13">
        <v>-443</v>
      </c>
      <c r="N13">
        <v>-6.2450000000000001</v>
      </c>
    </row>
    <row r="14" spans="1:14">
      <c r="A14" s="32">
        <v>0</v>
      </c>
      <c r="B14" s="33">
        <f t="shared" ca="1" si="0"/>
        <v>32</v>
      </c>
      <c r="C14">
        <f t="shared" si="5"/>
        <v>486</v>
      </c>
      <c r="D14">
        <f t="shared" ca="1" si="1"/>
        <v>-2.1999999999999999E-2</v>
      </c>
      <c r="E14">
        <f t="shared" ca="1" si="2"/>
        <v>0</v>
      </c>
      <c r="F14">
        <f t="shared" ca="1" si="3"/>
        <v>31</v>
      </c>
      <c r="G14">
        <f t="shared" ca="1" si="4"/>
        <v>32</v>
      </c>
      <c r="M14">
        <v>-442</v>
      </c>
      <c r="N14">
        <v>-6.2430000000000003</v>
      </c>
    </row>
    <row r="15" spans="1:14">
      <c r="A15" s="32">
        <v>0</v>
      </c>
      <c r="B15" s="33">
        <f t="shared" ca="1" si="0"/>
        <v>32</v>
      </c>
      <c r="C15">
        <f t="shared" si="5"/>
        <v>486</v>
      </c>
      <c r="D15">
        <f t="shared" ca="1" si="1"/>
        <v>-2.1999999999999999E-2</v>
      </c>
      <c r="E15">
        <f t="shared" ca="1" si="2"/>
        <v>0</v>
      </c>
      <c r="F15">
        <f t="shared" ca="1" si="3"/>
        <v>31</v>
      </c>
      <c r="G15">
        <f t="shared" ca="1" si="4"/>
        <v>32</v>
      </c>
      <c r="M15">
        <v>-441</v>
      </c>
      <c r="N15">
        <v>-6.242</v>
      </c>
    </row>
    <row r="16" spans="1:14">
      <c r="A16" s="32">
        <v>0</v>
      </c>
      <c r="B16" s="33">
        <f t="shared" ca="1" si="0"/>
        <v>32</v>
      </c>
      <c r="C16">
        <f t="shared" si="5"/>
        <v>486</v>
      </c>
      <c r="D16">
        <f t="shared" ca="1" si="1"/>
        <v>-2.1999999999999999E-2</v>
      </c>
      <c r="E16">
        <f t="shared" ca="1" si="2"/>
        <v>0</v>
      </c>
      <c r="F16">
        <f t="shared" ca="1" si="3"/>
        <v>31</v>
      </c>
      <c r="G16">
        <f t="shared" ca="1" si="4"/>
        <v>32</v>
      </c>
      <c r="M16">
        <v>-440</v>
      </c>
      <c r="N16">
        <v>-6.24</v>
      </c>
    </row>
    <row r="17" spans="1:14">
      <c r="A17" s="32">
        <v>0</v>
      </c>
      <c r="B17" s="33">
        <f t="shared" ca="1" si="0"/>
        <v>32</v>
      </c>
      <c r="C17">
        <f t="shared" si="5"/>
        <v>486</v>
      </c>
      <c r="D17">
        <f t="shared" ca="1" si="1"/>
        <v>-2.1999999999999999E-2</v>
      </c>
      <c r="E17">
        <f t="shared" ca="1" si="2"/>
        <v>0</v>
      </c>
      <c r="F17">
        <f t="shared" ca="1" si="3"/>
        <v>31</v>
      </c>
      <c r="G17">
        <f t="shared" ca="1" si="4"/>
        <v>32</v>
      </c>
      <c r="M17">
        <v>-439</v>
      </c>
      <c r="N17">
        <v>-6.2380000000000004</v>
      </c>
    </row>
    <row r="18" spans="1:14">
      <c r="A18" s="32">
        <v>0</v>
      </c>
      <c r="B18" s="33">
        <f t="shared" ca="1" si="0"/>
        <v>32</v>
      </c>
      <c r="C18">
        <f t="shared" si="5"/>
        <v>486</v>
      </c>
      <c r="D18">
        <f t="shared" ca="1" si="1"/>
        <v>-2.1999999999999999E-2</v>
      </c>
      <c r="E18">
        <f t="shared" ca="1" si="2"/>
        <v>0</v>
      </c>
      <c r="F18">
        <f t="shared" ca="1" si="3"/>
        <v>31</v>
      </c>
      <c r="G18">
        <f t="shared" ca="1" si="4"/>
        <v>32</v>
      </c>
      <c r="M18">
        <v>-438</v>
      </c>
      <c r="N18">
        <v>-6.2359999999999998</v>
      </c>
    </row>
    <row r="19" spans="1:14">
      <c r="A19" s="32">
        <v>0</v>
      </c>
      <c r="B19" s="33">
        <f t="shared" ca="1" si="0"/>
        <v>32</v>
      </c>
      <c r="C19">
        <f t="shared" si="5"/>
        <v>486</v>
      </c>
      <c r="D19">
        <f t="shared" ca="1" si="1"/>
        <v>-2.1999999999999999E-2</v>
      </c>
      <c r="E19">
        <f t="shared" ca="1" si="2"/>
        <v>0</v>
      </c>
      <c r="F19">
        <f t="shared" ca="1" si="3"/>
        <v>31</v>
      </c>
      <c r="G19">
        <f t="shared" ca="1" si="4"/>
        <v>32</v>
      </c>
      <c r="M19">
        <v>-437</v>
      </c>
      <c r="N19">
        <v>-6.234</v>
      </c>
    </row>
    <row r="20" spans="1:14">
      <c r="A20" s="32">
        <v>0</v>
      </c>
      <c r="B20" s="33">
        <f t="shared" ca="1" si="0"/>
        <v>32</v>
      </c>
      <c r="C20">
        <f t="shared" si="5"/>
        <v>486</v>
      </c>
      <c r="D20">
        <f t="shared" ca="1" si="1"/>
        <v>-2.1999999999999999E-2</v>
      </c>
      <c r="E20">
        <f t="shared" ca="1" si="2"/>
        <v>0</v>
      </c>
      <c r="F20">
        <f t="shared" ca="1" si="3"/>
        <v>31</v>
      </c>
      <c r="G20">
        <f t="shared" ca="1" si="4"/>
        <v>32</v>
      </c>
      <c r="M20">
        <v>-436</v>
      </c>
      <c r="N20">
        <v>-6.2320000000000002</v>
      </c>
    </row>
    <row r="21" spans="1:14">
      <c r="A21" s="45">
        <f>formulas!D110</f>
        <v>200</v>
      </c>
      <c r="B21" s="33">
        <f t="shared" ref="B21:B84" ca="1" si="6">(A21-D21)/(E21-D21)*(G21-F21)+F21</f>
        <v>7205.825986968187</v>
      </c>
      <c r="C21">
        <f t="shared" ref="C21:C84" si="7">COUNTIF($N$2:$N$25400,"&lt;"&amp;A21)</f>
        <v>1207</v>
      </c>
      <c r="D21">
        <f t="shared" ca="1" si="1"/>
        <v>20.872</v>
      </c>
      <c r="E21">
        <f t="shared" ref="E21:E84" ca="1" si="8">INDIRECT(ADDRESS(C21+2,14))</f>
        <v>0</v>
      </c>
      <c r="F21">
        <f t="shared" ref="F21:F84" ca="1" si="9">INDIRECT(ADDRESS(C21+1,13))</f>
        <v>752</v>
      </c>
      <c r="G21">
        <f t="shared" ref="G21:G84" ca="1" si="10">INDIRECT(ADDRESS(C21+2,13))</f>
        <v>0</v>
      </c>
      <c r="M21">
        <v>-435</v>
      </c>
      <c r="N21">
        <v>-6.23</v>
      </c>
    </row>
    <row r="22" spans="1:14">
      <c r="A22" s="32">
        <v>0</v>
      </c>
      <c r="B22" s="33">
        <f t="shared" ca="1" si="6"/>
        <v>32</v>
      </c>
      <c r="C22">
        <f t="shared" si="7"/>
        <v>486</v>
      </c>
      <c r="D22">
        <f t="shared" ca="1" si="1"/>
        <v>-2.1999999999999999E-2</v>
      </c>
      <c r="E22">
        <f t="shared" ca="1" si="8"/>
        <v>0</v>
      </c>
      <c r="F22">
        <f t="shared" ca="1" si="9"/>
        <v>31</v>
      </c>
      <c r="G22">
        <f t="shared" ca="1" si="10"/>
        <v>32</v>
      </c>
      <c r="M22">
        <v>-434</v>
      </c>
      <c r="N22">
        <v>-6.2270000000000003</v>
      </c>
    </row>
    <row r="23" spans="1:14">
      <c r="A23" s="32">
        <v>0</v>
      </c>
      <c r="B23" s="33">
        <f t="shared" ca="1" si="6"/>
        <v>32</v>
      </c>
      <c r="C23">
        <f t="shared" si="7"/>
        <v>486</v>
      </c>
      <c r="D23">
        <f t="shared" ca="1" si="1"/>
        <v>-2.1999999999999999E-2</v>
      </c>
      <c r="E23">
        <f t="shared" ca="1" si="8"/>
        <v>0</v>
      </c>
      <c r="F23">
        <f t="shared" ca="1" si="9"/>
        <v>31</v>
      </c>
      <c r="G23">
        <f t="shared" ca="1" si="10"/>
        <v>32</v>
      </c>
      <c r="M23">
        <v>-433</v>
      </c>
      <c r="N23">
        <v>-6.2249999999999996</v>
      </c>
    </row>
    <row r="24" spans="1:14">
      <c r="A24" s="32">
        <v>0</v>
      </c>
      <c r="B24" s="33">
        <f t="shared" ca="1" si="6"/>
        <v>32</v>
      </c>
      <c r="C24">
        <f t="shared" si="7"/>
        <v>486</v>
      </c>
      <c r="D24">
        <f t="shared" ca="1" si="1"/>
        <v>-2.1999999999999999E-2</v>
      </c>
      <c r="E24">
        <f t="shared" ca="1" si="8"/>
        <v>0</v>
      </c>
      <c r="F24">
        <f t="shared" ca="1" si="9"/>
        <v>31</v>
      </c>
      <c r="G24">
        <f t="shared" ca="1" si="10"/>
        <v>32</v>
      </c>
      <c r="M24">
        <v>-432</v>
      </c>
      <c r="N24">
        <v>-6.2220000000000004</v>
      </c>
    </row>
    <row r="25" spans="1:14">
      <c r="A25" s="32">
        <v>0</v>
      </c>
      <c r="B25" s="33">
        <f t="shared" ca="1" si="6"/>
        <v>32</v>
      </c>
      <c r="C25">
        <f t="shared" si="7"/>
        <v>486</v>
      </c>
      <c r="D25">
        <f t="shared" ca="1" si="1"/>
        <v>-2.1999999999999999E-2</v>
      </c>
      <c r="E25">
        <f t="shared" ca="1" si="8"/>
        <v>0</v>
      </c>
      <c r="F25">
        <f t="shared" ca="1" si="9"/>
        <v>31</v>
      </c>
      <c r="G25">
        <f t="shared" ca="1" si="10"/>
        <v>32</v>
      </c>
      <c r="M25">
        <v>-431</v>
      </c>
      <c r="N25">
        <v>-6.22</v>
      </c>
    </row>
    <row r="26" spans="1:14">
      <c r="A26" s="32">
        <v>0</v>
      </c>
      <c r="B26" s="33">
        <f t="shared" ca="1" si="6"/>
        <v>32</v>
      </c>
      <c r="C26">
        <f t="shared" si="7"/>
        <v>486</v>
      </c>
      <c r="D26">
        <f t="shared" ca="1" si="1"/>
        <v>-2.1999999999999999E-2</v>
      </c>
      <c r="E26">
        <f t="shared" ca="1" si="8"/>
        <v>0</v>
      </c>
      <c r="F26">
        <f t="shared" ca="1" si="9"/>
        <v>31</v>
      </c>
      <c r="G26">
        <f t="shared" ca="1" si="10"/>
        <v>32</v>
      </c>
      <c r="M26">
        <v>-430</v>
      </c>
      <c r="N26">
        <v>-6.2169999999999996</v>
      </c>
    </row>
    <row r="27" spans="1:14">
      <c r="A27" s="32">
        <v>0</v>
      </c>
      <c r="B27" s="33">
        <f t="shared" ca="1" si="6"/>
        <v>32</v>
      </c>
      <c r="C27">
        <f t="shared" si="7"/>
        <v>486</v>
      </c>
      <c r="D27">
        <f t="shared" ca="1" si="1"/>
        <v>-2.1999999999999999E-2</v>
      </c>
      <c r="E27">
        <f t="shared" ca="1" si="8"/>
        <v>0</v>
      </c>
      <c r="F27">
        <f t="shared" ca="1" si="9"/>
        <v>31</v>
      </c>
      <c r="G27">
        <f t="shared" ca="1" si="10"/>
        <v>32</v>
      </c>
      <c r="M27">
        <v>-429</v>
      </c>
      <c r="N27">
        <v>-6.2149999999999999</v>
      </c>
    </row>
    <row r="28" spans="1:14">
      <c r="A28" s="32">
        <v>0</v>
      </c>
      <c r="B28" s="33">
        <f t="shared" ca="1" si="6"/>
        <v>32</v>
      </c>
      <c r="C28">
        <f t="shared" si="7"/>
        <v>486</v>
      </c>
      <c r="D28">
        <f t="shared" ca="1" si="1"/>
        <v>-2.1999999999999999E-2</v>
      </c>
      <c r="E28">
        <f t="shared" ca="1" si="8"/>
        <v>0</v>
      </c>
      <c r="F28">
        <f t="shared" ca="1" si="9"/>
        <v>31</v>
      </c>
      <c r="G28">
        <f t="shared" ca="1" si="10"/>
        <v>32</v>
      </c>
      <c r="M28">
        <v>-428</v>
      </c>
      <c r="N28">
        <v>-6.2119999999999997</v>
      </c>
    </row>
    <row r="29" spans="1:14">
      <c r="A29" s="32">
        <v>0</v>
      </c>
      <c r="B29" s="33">
        <f t="shared" ca="1" si="6"/>
        <v>32</v>
      </c>
      <c r="C29">
        <f t="shared" si="7"/>
        <v>486</v>
      </c>
      <c r="D29">
        <f t="shared" ca="1" si="1"/>
        <v>-2.1999999999999999E-2</v>
      </c>
      <c r="E29">
        <f t="shared" ca="1" si="8"/>
        <v>0</v>
      </c>
      <c r="F29">
        <f t="shared" ca="1" si="9"/>
        <v>31</v>
      </c>
      <c r="G29">
        <f t="shared" ca="1" si="10"/>
        <v>32</v>
      </c>
      <c r="M29">
        <v>-427</v>
      </c>
      <c r="N29">
        <v>-6.2089999999999996</v>
      </c>
    </row>
    <row r="30" spans="1:14">
      <c r="A30" s="32">
        <v>0</v>
      </c>
      <c r="B30" s="33">
        <f t="shared" ca="1" si="6"/>
        <v>32</v>
      </c>
      <c r="C30">
        <f t="shared" si="7"/>
        <v>486</v>
      </c>
      <c r="D30">
        <f t="shared" ca="1" si="1"/>
        <v>-2.1999999999999999E-2</v>
      </c>
      <c r="E30">
        <f t="shared" ca="1" si="8"/>
        <v>0</v>
      </c>
      <c r="F30">
        <f t="shared" ca="1" si="9"/>
        <v>31</v>
      </c>
      <c r="G30">
        <f t="shared" ca="1" si="10"/>
        <v>32</v>
      </c>
      <c r="M30">
        <v>-426</v>
      </c>
      <c r="N30">
        <v>-6.2060000000000004</v>
      </c>
    </row>
    <row r="31" spans="1:14">
      <c r="A31" s="32">
        <v>0</v>
      </c>
      <c r="B31" s="33">
        <f t="shared" ca="1" si="6"/>
        <v>32</v>
      </c>
      <c r="C31">
        <f t="shared" si="7"/>
        <v>486</v>
      </c>
      <c r="D31">
        <f t="shared" ca="1" si="1"/>
        <v>-2.1999999999999999E-2</v>
      </c>
      <c r="E31">
        <f t="shared" ca="1" si="8"/>
        <v>0</v>
      </c>
      <c r="F31">
        <f t="shared" ca="1" si="9"/>
        <v>31</v>
      </c>
      <c r="G31">
        <f t="shared" ca="1" si="10"/>
        <v>32</v>
      </c>
      <c r="M31">
        <v>-425</v>
      </c>
      <c r="N31">
        <v>-6.2030000000000003</v>
      </c>
    </row>
    <row r="32" spans="1:14">
      <c r="A32" s="32">
        <v>0</v>
      </c>
      <c r="B32" s="33">
        <f t="shared" ca="1" si="6"/>
        <v>32</v>
      </c>
      <c r="C32">
        <f t="shared" si="7"/>
        <v>486</v>
      </c>
      <c r="D32">
        <f t="shared" ca="1" si="1"/>
        <v>-2.1999999999999999E-2</v>
      </c>
      <c r="E32">
        <f t="shared" ca="1" si="8"/>
        <v>0</v>
      </c>
      <c r="F32">
        <f t="shared" ca="1" si="9"/>
        <v>31</v>
      </c>
      <c r="G32">
        <f t="shared" ca="1" si="10"/>
        <v>32</v>
      </c>
      <c r="M32">
        <v>-424</v>
      </c>
      <c r="N32">
        <v>-6.2</v>
      </c>
    </row>
    <row r="33" spans="1:14">
      <c r="A33" s="45">
        <f>formulas!D122</f>
        <v>450</v>
      </c>
      <c r="B33" s="33">
        <f t="shared" ca="1" si="6"/>
        <v>16213.10847067842</v>
      </c>
      <c r="C33">
        <f t="shared" si="7"/>
        <v>1207</v>
      </c>
      <c r="D33">
        <f t="shared" ca="1" si="1"/>
        <v>20.872</v>
      </c>
      <c r="E33">
        <f t="shared" ca="1" si="8"/>
        <v>0</v>
      </c>
      <c r="F33">
        <f t="shared" ca="1" si="9"/>
        <v>752</v>
      </c>
      <c r="G33">
        <f t="shared" ca="1" si="10"/>
        <v>0</v>
      </c>
      <c r="M33">
        <v>-423</v>
      </c>
      <c r="N33">
        <v>-6.1970000000000001</v>
      </c>
    </row>
    <row r="34" spans="1:14">
      <c r="A34" s="32">
        <v>0</v>
      </c>
      <c r="B34" s="33">
        <f t="shared" ca="1" si="6"/>
        <v>32</v>
      </c>
      <c r="C34">
        <f t="shared" si="7"/>
        <v>486</v>
      </c>
      <c r="D34">
        <f t="shared" ca="1" si="1"/>
        <v>-2.1999999999999999E-2</v>
      </c>
      <c r="E34">
        <f t="shared" ca="1" si="8"/>
        <v>0</v>
      </c>
      <c r="F34">
        <f t="shared" ca="1" si="9"/>
        <v>31</v>
      </c>
      <c r="G34">
        <f t="shared" ca="1" si="10"/>
        <v>32</v>
      </c>
      <c r="M34">
        <v>-422</v>
      </c>
      <c r="N34">
        <v>-6.194</v>
      </c>
    </row>
    <row r="35" spans="1:14">
      <c r="A35" s="32">
        <v>0</v>
      </c>
      <c r="B35" s="33">
        <f t="shared" ca="1" si="6"/>
        <v>32</v>
      </c>
      <c r="C35">
        <f t="shared" si="7"/>
        <v>486</v>
      </c>
      <c r="D35">
        <f t="shared" ca="1" si="1"/>
        <v>-2.1999999999999999E-2</v>
      </c>
      <c r="E35">
        <f t="shared" ca="1" si="8"/>
        <v>0</v>
      </c>
      <c r="F35">
        <f t="shared" ca="1" si="9"/>
        <v>31</v>
      </c>
      <c r="G35">
        <f t="shared" ca="1" si="10"/>
        <v>32</v>
      </c>
      <c r="M35">
        <v>-421</v>
      </c>
      <c r="N35">
        <v>-6.1909999999999998</v>
      </c>
    </row>
    <row r="36" spans="1:14">
      <c r="A36" s="32">
        <v>0</v>
      </c>
      <c r="B36" s="33">
        <f t="shared" ca="1" si="6"/>
        <v>32</v>
      </c>
      <c r="C36">
        <f t="shared" si="7"/>
        <v>486</v>
      </c>
      <c r="D36">
        <f t="shared" ca="1" si="1"/>
        <v>-2.1999999999999999E-2</v>
      </c>
      <c r="E36">
        <f t="shared" ca="1" si="8"/>
        <v>0</v>
      </c>
      <c r="F36">
        <f t="shared" ca="1" si="9"/>
        <v>31</v>
      </c>
      <c r="G36">
        <f t="shared" ca="1" si="10"/>
        <v>32</v>
      </c>
      <c r="M36">
        <v>-420</v>
      </c>
      <c r="N36">
        <v>-6.1870000000000003</v>
      </c>
    </row>
    <row r="37" spans="1:14">
      <c r="A37" s="32">
        <v>0</v>
      </c>
      <c r="B37" s="33">
        <f t="shared" ca="1" si="6"/>
        <v>32</v>
      </c>
      <c r="C37">
        <f t="shared" si="7"/>
        <v>486</v>
      </c>
      <c r="D37">
        <f t="shared" ca="1" si="1"/>
        <v>-2.1999999999999999E-2</v>
      </c>
      <c r="E37">
        <f t="shared" ca="1" si="8"/>
        <v>0</v>
      </c>
      <c r="F37">
        <f t="shared" ca="1" si="9"/>
        <v>31</v>
      </c>
      <c r="G37">
        <f t="shared" ca="1" si="10"/>
        <v>32</v>
      </c>
      <c r="M37">
        <v>-419</v>
      </c>
      <c r="N37">
        <v>-6.1840000000000002</v>
      </c>
    </row>
    <row r="38" spans="1:14">
      <c r="A38" s="32">
        <v>0</v>
      </c>
      <c r="B38" s="33">
        <f t="shared" ca="1" si="6"/>
        <v>32</v>
      </c>
      <c r="C38">
        <f t="shared" si="7"/>
        <v>486</v>
      </c>
      <c r="D38">
        <f t="shared" ca="1" si="1"/>
        <v>-2.1999999999999999E-2</v>
      </c>
      <c r="E38">
        <f t="shared" ca="1" si="8"/>
        <v>0</v>
      </c>
      <c r="F38">
        <f t="shared" ca="1" si="9"/>
        <v>31</v>
      </c>
      <c r="G38">
        <f t="shared" ca="1" si="10"/>
        <v>32</v>
      </c>
      <c r="M38">
        <v>-418</v>
      </c>
      <c r="N38">
        <v>-6.18</v>
      </c>
    </row>
    <row r="39" spans="1:14">
      <c r="A39" s="32">
        <v>0</v>
      </c>
      <c r="B39" s="33">
        <f t="shared" ca="1" si="6"/>
        <v>32</v>
      </c>
      <c r="C39">
        <f t="shared" si="7"/>
        <v>486</v>
      </c>
      <c r="D39">
        <f t="shared" ca="1" si="1"/>
        <v>-2.1999999999999999E-2</v>
      </c>
      <c r="E39">
        <f t="shared" ca="1" si="8"/>
        <v>0</v>
      </c>
      <c r="F39">
        <f t="shared" ca="1" si="9"/>
        <v>31</v>
      </c>
      <c r="G39">
        <f t="shared" ca="1" si="10"/>
        <v>32</v>
      </c>
      <c r="M39">
        <v>-417</v>
      </c>
      <c r="N39">
        <v>-6.1769999999999996</v>
      </c>
    </row>
    <row r="40" spans="1:14">
      <c r="A40" s="32">
        <v>0</v>
      </c>
      <c r="B40" s="33">
        <f t="shared" ca="1" si="6"/>
        <v>32</v>
      </c>
      <c r="C40">
        <f t="shared" si="7"/>
        <v>486</v>
      </c>
      <c r="D40">
        <f t="shared" ca="1" si="1"/>
        <v>-2.1999999999999999E-2</v>
      </c>
      <c r="E40">
        <f t="shared" ca="1" si="8"/>
        <v>0</v>
      </c>
      <c r="F40">
        <f t="shared" ca="1" si="9"/>
        <v>31</v>
      </c>
      <c r="G40">
        <f t="shared" ca="1" si="10"/>
        <v>32</v>
      </c>
      <c r="M40">
        <v>-416</v>
      </c>
      <c r="N40">
        <v>-6.173</v>
      </c>
    </row>
    <row r="41" spans="1:14">
      <c r="A41" s="32">
        <v>0</v>
      </c>
      <c r="B41" s="33">
        <f t="shared" ca="1" si="6"/>
        <v>32</v>
      </c>
      <c r="C41">
        <f t="shared" si="7"/>
        <v>486</v>
      </c>
      <c r="D41">
        <f t="shared" ca="1" si="1"/>
        <v>-2.1999999999999999E-2</v>
      </c>
      <c r="E41">
        <f t="shared" ca="1" si="8"/>
        <v>0</v>
      </c>
      <c r="F41">
        <f t="shared" ca="1" si="9"/>
        <v>31</v>
      </c>
      <c r="G41">
        <f t="shared" ca="1" si="10"/>
        <v>32</v>
      </c>
      <c r="M41">
        <v>-415</v>
      </c>
      <c r="N41">
        <v>-6.17</v>
      </c>
    </row>
    <row r="42" spans="1:14">
      <c r="A42" s="32">
        <v>0</v>
      </c>
      <c r="B42" s="33">
        <f t="shared" ca="1" si="6"/>
        <v>32</v>
      </c>
      <c r="C42">
        <f t="shared" si="7"/>
        <v>486</v>
      </c>
      <c r="D42">
        <f t="shared" ca="1" si="1"/>
        <v>-2.1999999999999999E-2</v>
      </c>
      <c r="E42">
        <f t="shared" ca="1" si="8"/>
        <v>0</v>
      </c>
      <c r="F42">
        <f t="shared" ca="1" si="9"/>
        <v>31</v>
      </c>
      <c r="G42">
        <f t="shared" ca="1" si="10"/>
        <v>32</v>
      </c>
      <c r="M42">
        <v>-414</v>
      </c>
      <c r="N42">
        <v>-6.1660000000000004</v>
      </c>
    </row>
    <row r="43" spans="1:14">
      <c r="A43" s="32">
        <v>0</v>
      </c>
      <c r="B43" s="33">
        <f t="shared" ca="1" si="6"/>
        <v>32</v>
      </c>
      <c r="C43">
        <f t="shared" si="7"/>
        <v>486</v>
      </c>
      <c r="D43">
        <f t="shared" ca="1" si="1"/>
        <v>-2.1999999999999999E-2</v>
      </c>
      <c r="E43">
        <f t="shared" ca="1" si="8"/>
        <v>0</v>
      </c>
      <c r="F43">
        <f t="shared" ca="1" si="9"/>
        <v>31</v>
      </c>
      <c r="G43">
        <f t="shared" ca="1" si="10"/>
        <v>32</v>
      </c>
      <c r="M43">
        <v>-413</v>
      </c>
      <c r="N43">
        <v>-6.1619999999999999</v>
      </c>
    </row>
    <row r="44" spans="1:14">
      <c r="A44" s="32">
        <v>0</v>
      </c>
      <c r="B44" s="33">
        <f t="shared" ca="1" si="6"/>
        <v>32</v>
      </c>
      <c r="C44">
        <f t="shared" si="7"/>
        <v>486</v>
      </c>
      <c r="D44">
        <f t="shared" ca="1" si="1"/>
        <v>-2.1999999999999999E-2</v>
      </c>
      <c r="E44">
        <f t="shared" ca="1" si="8"/>
        <v>0</v>
      </c>
      <c r="F44">
        <f t="shared" ca="1" si="9"/>
        <v>31</v>
      </c>
      <c r="G44">
        <f t="shared" ca="1" si="10"/>
        <v>32</v>
      </c>
      <c r="M44">
        <v>-412</v>
      </c>
      <c r="N44">
        <v>-6.1580000000000004</v>
      </c>
    </row>
    <row r="45" spans="1:14">
      <c r="A45" s="45">
        <f>formulas!D134</f>
        <v>0</v>
      </c>
      <c r="B45" s="33">
        <f t="shared" ca="1" si="6"/>
        <v>32</v>
      </c>
      <c r="C45">
        <f t="shared" si="7"/>
        <v>486</v>
      </c>
      <c r="D45">
        <f t="shared" ca="1" si="1"/>
        <v>-2.1999999999999999E-2</v>
      </c>
      <c r="E45">
        <f t="shared" ca="1" si="8"/>
        <v>0</v>
      </c>
      <c r="F45">
        <f t="shared" ca="1" si="9"/>
        <v>31</v>
      </c>
      <c r="G45">
        <f t="shared" ca="1" si="10"/>
        <v>32</v>
      </c>
      <c r="M45">
        <v>-411</v>
      </c>
      <c r="N45">
        <v>-6.1539999999999999</v>
      </c>
    </row>
    <row r="46" spans="1:14">
      <c r="A46" s="32">
        <v>0</v>
      </c>
      <c r="B46" s="33">
        <f t="shared" ca="1" si="6"/>
        <v>32</v>
      </c>
      <c r="C46">
        <f t="shared" si="7"/>
        <v>486</v>
      </c>
      <c r="D46">
        <f t="shared" ca="1" si="1"/>
        <v>-2.1999999999999999E-2</v>
      </c>
      <c r="E46">
        <f t="shared" ca="1" si="8"/>
        <v>0</v>
      </c>
      <c r="F46">
        <f t="shared" ca="1" si="9"/>
        <v>31</v>
      </c>
      <c r="G46">
        <f t="shared" ca="1" si="10"/>
        <v>32</v>
      </c>
      <c r="M46">
        <v>-410</v>
      </c>
      <c r="N46">
        <v>-6.15</v>
      </c>
    </row>
    <row r="47" spans="1:14">
      <c r="A47" s="32">
        <v>0</v>
      </c>
      <c r="B47" s="33">
        <f t="shared" ca="1" si="6"/>
        <v>32</v>
      </c>
      <c r="C47">
        <f t="shared" si="7"/>
        <v>486</v>
      </c>
      <c r="D47">
        <f t="shared" ca="1" si="1"/>
        <v>-2.1999999999999999E-2</v>
      </c>
      <c r="E47">
        <f t="shared" ca="1" si="8"/>
        <v>0</v>
      </c>
      <c r="F47">
        <f t="shared" ca="1" si="9"/>
        <v>31</v>
      </c>
      <c r="G47">
        <f t="shared" ca="1" si="10"/>
        <v>32</v>
      </c>
      <c r="M47">
        <v>-409</v>
      </c>
      <c r="N47">
        <v>-6.1459999999999999</v>
      </c>
    </row>
    <row r="48" spans="1:14">
      <c r="A48" s="32">
        <v>0</v>
      </c>
      <c r="B48" s="33">
        <f t="shared" ca="1" si="6"/>
        <v>32</v>
      </c>
      <c r="C48">
        <f t="shared" si="7"/>
        <v>486</v>
      </c>
      <c r="D48">
        <f t="shared" ca="1" si="1"/>
        <v>-2.1999999999999999E-2</v>
      </c>
      <c r="E48">
        <f t="shared" ca="1" si="8"/>
        <v>0</v>
      </c>
      <c r="F48">
        <f t="shared" ca="1" si="9"/>
        <v>31</v>
      </c>
      <c r="G48">
        <f t="shared" ca="1" si="10"/>
        <v>32</v>
      </c>
      <c r="M48">
        <v>-408</v>
      </c>
      <c r="N48">
        <v>-6.141</v>
      </c>
    </row>
    <row r="49" spans="1:14">
      <c r="A49" s="32">
        <v>0</v>
      </c>
      <c r="B49" s="33">
        <f t="shared" ca="1" si="6"/>
        <v>32</v>
      </c>
      <c r="C49">
        <f t="shared" si="7"/>
        <v>486</v>
      </c>
      <c r="D49">
        <f t="shared" ca="1" si="1"/>
        <v>-2.1999999999999999E-2</v>
      </c>
      <c r="E49">
        <f t="shared" ca="1" si="8"/>
        <v>0</v>
      </c>
      <c r="F49">
        <f t="shared" ca="1" si="9"/>
        <v>31</v>
      </c>
      <c r="G49">
        <f t="shared" ca="1" si="10"/>
        <v>32</v>
      </c>
      <c r="M49">
        <v>-407</v>
      </c>
      <c r="N49">
        <v>-6.1369999999999996</v>
      </c>
    </row>
    <row r="50" spans="1:14">
      <c r="A50" s="32">
        <v>0</v>
      </c>
      <c r="B50" s="33">
        <f t="shared" ca="1" si="6"/>
        <v>32</v>
      </c>
      <c r="C50">
        <f t="shared" si="7"/>
        <v>486</v>
      </c>
      <c r="D50">
        <f t="shared" ca="1" si="1"/>
        <v>-2.1999999999999999E-2</v>
      </c>
      <c r="E50">
        <f t="shared" ca="1" si="8"/>
        <v>0</v>
      </c>
      <c r="F50">
        <f t="shared" ca="1" si="9"/>
        <v>31</v>
      </c>
      <c r="G50">
        <f t="shared" ca="1" si="10"/>
        <v>32</v>
      </c>
      <c r="M50">
        <v>-406</v>
      </c>
      <c r="N50">
        <v>-6.133</v>
      </c>
    </row>
    <row r="51" spans="1:14">
      <c r="A51" s="32">
        <v>0</v>
      </c>
      <c r="B51" s="33">
        <f t="shared" ca="1" si="6"/>
        <v>32</v>
      </c>
      <c r="C51">
        <f t="shared" si="7"/>
        <v>486</v>
      </c>
      <c r="D51">
        <f t="shared" ca="1" si="1"/>
        <v>-2.1999999999999999E-2</v>
      </c>
      <c r="E51">
        <f t="shared" ca="1" si="8"/>
        <v>0</v>
      </c>
      <c r="F51">
        <f t="shared" ca="1" si="9"/>
        <v>31</v>
      </c>
      <c r="G51">
        <f t="shared" ca="1" si="10"/>
        <v>32</v>
      </c>
      <c r="M51">
        <v>-405</v>
      </c>
      <c r="N51">
        <v>-6.1280000000000001</v>
      </c>
    </row>
    <row r="52" spans="1:14">
      <c r="A52" s="32">
        <v>0</v>
      </c>
      <c r="B52" s="33">
        <f t="shared" ca="1" si="6"/>
        <v>32</v>
      </c>
      <c r="C52">
        <f t="shared" si="7"/>
        <v>486</v>
      </c>
      <c r="D52">
        <f t="shared" ca="1" si="1"/>
        <v>-2.1999999999999999E-2</v>
      </c>
      <c r="E52">
        <f t="shared" ca="1" si="8"/>
        <v>0</v>
      </c>
      <c r="F52">
        <f t="shared" ca="1" si="9"/>
        <v>31</v>
      </c>
      <c r="G52">
        <f t="shared" ca="1" si="10"/>
        <v>32</v>
      </c>
      <c r="M52">
        <v>-404</v>
      </c>
      <c r="N52">
        <v>-6.1239999999999997</v>
      </c>
    </row>
    <row r="53" spans="1:14">
      <c r="A53" s="32">
        <v>0</v>
      </c>
      <c r="B53" s="33">
        <f t="shared" ca="1" si="6"/>
        <v>32</v>
      </c>
      <c r="C53">
        <f t="shared" si="7"/>
        <v>486</v>
      </c>
      <c r="D53">
        <f t="shared" ca="1" si="1"/>
        <v>-2.1999999999999999E-2</v>
      </c>
      <c r="E53">
        <f t="shared" ca="1" si="8"/>
        <v>0</v>
      </c>
      <c r="F53">
        <f t="shared" ca="1" si="9"/>
        <v>31</v>
      </c>
      <c r="G53">
        <f t="shared" ca="1" si="10"/>
        <v>32</v>
      </c>
      <c r="M53">
        <v>-403</v>
      </c>
      <c r="N53">
        <v>-6.1189999999999998</v>
      </c>
    </row>
    <row r="54" spans="1:14">
      <c r="A54" s="32">
        <v>0</v>
      </c>
      <c r="B54" s="33">
        <f t="shared" ca="1" si="6"/>
        <v>32</v>
      </c>
      <c r="C54">
        <f t="shared" si="7"/>
        <v>486</v>
      </c>
      <c r="D54">
        <f t="shared" ca="1" si="1"/>
        <v>-2.1999999999999999E-2</v>
      </c>
      <c r="E54">
        <f t="shared" ca="1" si="8"/>
        <v>0</v>
      </c>
      <c r="F54">
        <f t="shared" ca="1" si="9"/>
        <v>31</v>
      </c>
      <c r="G54">
        <f t="shared" ca="1" si="10"/>
        <v>32</v>
      </c>
      <c r="M54">
        <v>-402</v>
      </c>
      <c r="N54">
        <v>-6.1150000000000002</v>
      </c>
    </row>
    <row r="55" spans="1:14">
      <c r="A55" s="32">
        <v>0</v>
      </c>
      <c r="B55" s="33">
        <f t="shared" ca="1" si="6"/>
        <v>32</v>
      </c>
      <c r="C55">
        <f t="shared" si="7"/>
        <v>486</v>
      </c>
      <c r="D55">
        <f t="shared" ca="1" si="1"/>
        <v>-2.1999999999999999E-2</v>
      </c>
      <c r="E55">
        <f t="shared" ca="1" si="8"/>
        <v>0</v>
      </c>
      <c r="F55">
        <f t="shared" ca="1" si="9"/>
        <v>31</v>
      </c>
      <c r="G55">
        <f t="shared" ca="1" si="10"/>
        <v>32</v>
      </c>
      <c r="M55">
        <v>-401</v>
      </c>
      <c r="N55">
        <v>-6.11</v>
      </c>
    </row>
    <row r="56" spans="1:14">
      <c r="A56" s="32">
        <v>0</v>
      </c>
      <c r="B56" s="33">
        <f t="shared" ca="1" si="6"/>
        <v>32</v>
      </c>
      <c r="C56">
        <f t="shared" si="7"/>
        <v>486</v>
      </c>
      <c r="D56">
        <f t="shared" ca="1" si="1"/>
        <v>-2.1999999999999999E-2</v>
      </c>
      <c r="E56">
        <f t="shared" ca="1" si="8"/>
        <v>0</v>
      </c>
      <c r="F56">
        <f t="shared" ca="1" si="9"/>
        <v>31</v>
      </c>
      <c r="G56">
        <f t="shared" ca="1" si="10"/>
        <v>32</v>
      </c>
      <c r="M56">
        <v>-400</v>
      </c>
      <c r="N56">
        <v>-6.1050000000000004</v>
      </c>
    </row>
    <row r="57" spans="1:14">
      <c r="A57" s="45">
        <f>formulas!D146</f>
        <v>0</v>
      </c>
      <c r="B57" s="33">
        <f t="shared" ca="1" si="6"/>
        <v>32</v>
      </c>
      <c r="C57">
        <f t="shared" si="7"/>
        <v>486</v>
      </c>
      <c r="D57">
        <f t="shared" ca="1" si="1"/>
        <v>-2.1999999999999999E-2</v>
      </c>
      <c r="E57">
        <f t="shared" ca="1" si="8"/>
        <v>0</v>
      </c>
      <c r="F57">
        <f t="shared" ca="1" si="9"/>
        <v>31</v>
      </c>
      <c r="G57">
        <f t="shared" ca="1" si="10"/>
        <v>32</v>
      </c>
      <c r="M57">
        <v>-399</v>
      </c>
      <c r="N57">
        <v>-6.1</v>
      </c>
    </row>
    <row r="58" spans="1:14">
      <c r="A58" s="32">
        <v>0</v>
      </c>
      <c r="B58" s="33">
        <f t="shared" ca="1" si="6"/>
        <v>32</v>
      </c>
      <c r="C58">
        <f t="shared" si="7"/>
        <v>486</v>
      </c>
      <c r="D58">
        <f t="shared" ca="1" si="1"/>
        <v>-2.1999999999999999E-2</v>
      </c>
      <c r="E58">
        <f t="shared" ca="1" si="8"/>
        <v>0</v>
      </c>
      <c r="F58">
        <f t="shared" ca="1" si="9"/>
        <v>31</v>
      </c>
      <c r="G58">
        <f t="shared" ca="1" si="10"/>
        <v>32</v>
      </c>
      <c r="M58">
        <v>-398</v>
      </c>
      <c r="N58">
        <v>-6.0949999999999998</v>
      </c>
    </row>
    <row r="59" spans="1:14">
      <c r="A59" s="32">
        <v>0</v>
      </c>
      <c r="B59" s="33">
        <f t="shared" ca="1" si="6"/>
        <v>32</v>
      </c>
      <c r="C59">
        <f t="shared" si="7"/>
        <v>486</v>
      </c>
      <c r="D59">
        <f t="shared" ca="1" si="1"/>
        <v>-2.1999999999999999E-2</v>
      </c>
      <c r="E59">
        <f t="shared" ca="1" si="8"/>
        <v>0</v>
      </c>
      <c r="F59">
        <f t="shared" ca="1" si="9"/>
        <v>31</v>
      </c>
      <c r="G59">
        <f t="shared" ca="1" si="10"/>
        <v>32</v>
      </c>
      <c r="M59">
        <v>-397</v>
      </c>
      <c r="N59">
        <v>-6.09</v>
      </c>
    </row>
    <row r="60" spans="1:14">
      <c r="A60" s="32">
        <v>0</v>
      </c>
      <c r="B60" s="33">
        <f t="shared" ca="1" si="6"/>
        <v>32</v>
      </c>
      <c r="C60">
        <f t="shared" si="7"/>
        <v>486</v>
      </c>
      <c r="D60">
        <f t="shared" ca="1" si="1"/>
        <v>-2.1999999999999999E-2</v>
      </c>
      <c r="E60">
        <f t="shared" ca="1" si="8"/>
        <v>0</v>
      </c>
      <c r="F60">
        <f t="shared" ca="1" si="9"/>
        <v>31</v>
      </c>
      <c r="G60">
        <f t="shared" ca="1" si="10"/>
        <v>32</v>
      </c>
      <c r="M60">
        <v>-396</v>
      </c>
      <c r="N60">
        <v>-6.085</v>
      </c>
    </row>
    <row r="61" spans="1:14">
      <c r="A61" s="32">
        <v>0</v>
      </c>
      <c r="B61" s="33">
        <f t="shared" ca="1" si="6"/>
        <v>32</v>
      </c>
      <c r="C61">
        <f t="shared" si="7"/>
        <v>486</v>
      </c>
      <c r="D61">
        <f t="shared" ca="1" si="1"/>
        <v>-2.1999999999999999E-2</v>
      </c>
      <c r="E61">
        <f t="shared" ca="1" si="8"/>
        <v>0</v>
      </c>
      <c r="F61">
        <f t="shared" ca="1" si="9"/>
        <v>31</v>
      </c>
      <c r="G61">
        <f t="shared" ca="1" si="10"/>
        <v>32</v>
      </c>
      <c r="M61">
        <v>-395</v>
      </c>
      <c r="N61">
        <v>-6.08</v>
      </c>
    </row>
    <row r="62" spans="1:14">
      <c r="A62" s="32">
        <v>0</v>
      </c>
      <c r="B62" s="33">
        <f t="shared" ca="1" si="6"/>
        <v>32</v>
      </c>
      <c r="C62">
        <f t="shared" si="7"/>
        <v>486</v>
      </c>
      <c r="D62">
        <f t="shared" ca="1" si="1"/>
        <v>-2.1999999999999999E-2</v>
      </c>
      <c r="E62">
        <f t="shared" ca="1" si="8"/>
        <v>0</v>
      </c>
      <c r="F62">
        <f t="shared" ca="1" si="9"/>
        <v>31</v>
      </c>
      <c r="G62">
        <f t="shared" ca="1" si="10"/>
        <v>32</v>
      </c>
      <c r="M62">
        <v>-394</v>
      </c>
      <c r="N62">
        <v>-6.0750000000000002</v>
      </c>
    </row>
    <row r="63" spans="1:14">
      <c r="A63" s="32">
        <v>0</v>
      </c>
      <c r="B63" s="33">
        <f t="shared" ca="1" si="6"/>
        <v>32</v>
      </c>
      <c r="C63">
        <f t="shared" si="7"/>
        <v>486</v>
      </c>
      <c r="D63">
        <f t="shared" ca="1" si="1"/>
        <v>-2.1999999999999999E-2</v>
      </c>
      <c r="E63">
        <f t="shared" ca="1" si="8"/>
        <v>0</v>
      </c>
      <c r="F63">
        <f t="shared" ca="1" si="9"/>
        <v>31</v>
      </c>
      <c r="G63">
        <f t="shared" ca="1" si="10"/>
        <v>32</v>
      </c>
      <c r="M63">
        <v>-393</v>
      </c>
      <c r="N63">
        <v>-6.069</v>
      </c>
    </row>
    <row r="64" spans="1:14">
      <c r="A64" s="32">
        <v>0</v>
      </c>
      <c r="B64" s="33">
        <f t="shared" ca="1" si="6"/>
        <v>32</v>
      </c>
      <c r="C64">
        <f t="shared" si="7"/>
        <v>486</v>
      </c>
      <c r="D64">
        <f t="shared" ca="1" si="1"/>
        <v>-2.1999999999999999E-2</v>
      </c>
      <c r="E64">
        <f t="shared" ca="1" si="8"/>
        <v>0</v>
      </c>
      <c r="F64">
        <f t="shared" ca="1" si="9"/>
        <v>31</v>
      </c>
      <c r="G64">
        <f t="shared" ca="1" si="10"/>
        <v>32</v>
      </c>
      <c r="M64">
        <v>-392</v>
      </c>
      <c r="N64">
        <v>-6.0640000000000001</v>
      </c>
    </row>
    <row r="65" spans="1:14">
      <c r="A65" s="32">
        <v>0</v>
      </c>
      <c r="B65" s="33">
        <f t="shared" ca="1" si="6"/>
        <v>32</v>
      </c>
      <c r="C65">
        <f t="shared" si="7"/>
        <v>486</v>
      </c>
      <c r="D65">
        <f t="shared" ca="1" si="1"/>
        <v>-2.1999999999999999E-2</v>
      </c>
      <c r="E65">
        <f t="shared" ca="1" si="8"/>
        <v>0</v>
      </c>
      <c r="F65">
        <f t="shared" ca="1" si="9"/>
        <v>31</v>
      </c>
      <c r="G65">
        <f t="shared" ca="1" si="10"/>
        <v>32</v>
      </c>
      <c r="M65">
        <v>-391</v>
      </c>
      <c r="N65">
        <v>-6.0590000000000002</v>
      </c>
    </row>
    <row r="66" spans="1:14">
      <c r="A66" s="32">
        <v>0</v>
      </c>
      <c r="B66" s="33">
        <f t="shared" ca="1" si="6"/>
        <v>32</v>
      </c>
      <c r="C66">
        <f t="shared" si="7"/>
        <v>486</v>
      </c>
      <c r="D66">
        <f t="shared" ca="1" si="1"/>
        <v>-2.1999999999999999E-2</v>
      </c>
      <c r="E66">
        <f t="shared" ca="1" si="8"/>
        <v>0</v>
      </c>
      <c r="F66">
        <f t="shared" ca="1" si="9"/>
        <v>31</v>
      </c>
      <c r="G66">
        <f t="shared" ca="1" si="10"/>
        <v>32</v>
      </c>
      <c r="M66">
        <v>-390</v>
      </c>
      <c r="N66">
        <v>-6.0529999999999999</v>
      </c>
    </row>
    <row r="67" spans="1:14">
      <c r="A67" s="32">
        <v>0</v>
      </c>
      <c r="B67" s="33">
        <f t="shared" ca="1" si="6"/>
        <v>32</v>
      </c>
      <c r="C67">
        <f t="shared" si="7"/>
        <v>486</v>
      </c>
      <c r="D67">
        <f t="shared" ref="D67:D130" ca="1" si="11">INDIRECT(ADDRESS(C67+1,14))</f>
        <v>-2.1999999999999999E-2</v>
      </c>
      <c r="E67">
        <f t="shared" ca="1" si="8"/>
        <v>0</v>
      </c>
      <c r="F67">
        <f t="shared" ca="1" si="9"/>
        <v>31</v>
      </c>
      <c r="G67">
        <f t="shared" ca="1" si="10"/>
        <v>32</v>
      </c>
      <c r="M67">
        <v>-389</v>
      </c>
      <c r="N67">
        <v>-6.0469999999999997</v>
      </c>
    </row>
    <row r="68" spans="1:14">
      <c r="A68" s="32">
        <v>0</v>
      </c>
      <c r="B68" s="33">
        <f t="shared" ca="1" si="6"/>
        <v>32</v>
      </c>
      <c r="C68">
        <f t="shared" si="7"/>
        <v>486</v>
      </c>
      <c r="D68">
        <f t="shared" ca="1" si="11"/>
        <v>-2.1999999999999999E-2</v>
      </c>
      <c r="E68">
        <f t="shared" ca="1" si="8"/>
        <v>0</v>
      </c>
      <c r="F68">
        <f t="shared" ca="1" si="9"/>
        <v>31</v>
      </c>
      <c r="G68">
        <f t="shared" ca="1" si="10"/>
        <v>32</v>
      </c>
      <c r="M68">
        <v>-388</v>
      </c>
      <c r="N68">
        <v>-6.0419999999999998</v>
      </c>
    </row>
    <row r="69" spans="1:14">
      <c r="A69" s="45">
        <f>formulas!D158</f>
        <v>0</v>
      </c>
      <c r="B69" s="33">
        <f t="shared" ca="1" si="6"/>
        <v>32</v>
      </c>
      <c r="C69">
        <f t="shared" si="7"/>
        <v>486</v>
      </c>
      <c r="D69">
        <f t="shared" ca="1" si="11"/>
        <v>-2.1999999999999999E-2</v>
      </c>
      <c r="E69">
        <f t="shared" ca="1" si="8"/>
        <v>0</v>
      </c>
      <c r="F69">
        <f t="shared" ca="1" si="9"/>
        <v>31</v>
      </c>
      <c r="G69">
        <f t="shared" ca="1" si="10"/>
        <v>32</v>
      </c>
      <c r="M69">
        <v>-387</v>
      </c>
      <c r="N69">
        <v>-6.0359999999999996</v>
      </c>
    </row>
    <row r="70" spans="1:14">
      <c r="A70" s="32">
        <v>0</v>
      </c>
      <c r="B70" s="33">
        <f t="shared" ca="1" si="6"/>
        <v>32</v>
      </c>
      <c r="C70">
        <f t="shared" si="7"/>
        <v>486</v>
      </c>
      <c r="D70">
        <f t="shared" ca="1" si="11"/>
        <v>-2.1999999999999999E-2</v>
      </c>
      <c r="E70">
        <f t="shared" ca="1" si="8"/>
        <v>0</v>
      </c>
      <c r="F70">
        <f t="shared" ca="1" si="9"/>
        <v>31</v>
      </c>
      <c r="G70">
        <f t="shared" ca="1" si="10"/>
        <v>32</v>
      </c>
      <c r="M70">
        <v>-386</v>
      </c>
      <c r="N70">
        <v>-6.03</v>
      </c>
    </row>
    <row r="71" spans="1:14">
      <c r="A71" s="32">
        <v>0</v>
      </c>
      <c r="B71" s="33">
        <f t="shared" ca="1" si="6"/>
        <v>32</v>
      </c>
      <c r="C71">
        <f t="shared" si="7"/>
        <v>486</v>
      </c>
      <c r="D71">
        <f t="shared" ca="1" si="11"/>
        <v>-2.1999999999999999E-2</v>
      </c>
      <c r="E71">
        <f t="shared" ca="1" si="8"/>
        <v>0</v>
      </c>
      <c r="F71">
        <f t="shared" ca="1" si="9"/>
        <v>31</v>
      </c>
      <c r="G71">
        <f t="shared" ca="1" si="10"/>
        <v>32</v>
      </c>
      <c r="M71">
        <v>-385</v>
      </c>
      <c r="N71">
        <v>-6.0250000000000004</v>
      </c>
    </row>
    <row r="72" spans="1:14">
      <c r="A72" s="32">
        <v>0</v>
      </c>
      <c r="B72" s="33">
        <f t="shared" ca="1" si="6"/>
        <v>32</v>
      </c>
      <c r="C72">
        <f t="shared" si="7"/>
        <v>486</v>
      </c>
      <c r="D72">
        <f t="shared" ca="1" si="11"/>
        <v>-2.1999999999999999E-2</v>
      </c>
      <c r="E72">
        <f t="shared" ca="1" si="8"/>
        <v>0</v>
      </c>
      <c r="F72">
        <f t="shared" ca="1" si="9"/>
        <v>31</v>
      </c>
      <c r="G72">
        <f t="shared" ca="1" si="10"/>
        <v>32</v>
      </c>
      <c r="M72">
        <v>-384</v>
      </c>
      <c r="N72">
        <v>-6.0190000000000001</v>
      </c>
    </row>
    <row r="73" spans="1:14">
      <c r="A73" s="32">
        <v>0</v>
      </c>
      <c r="B73" s="33">
        <f t="shared" ca="1" si="6"/>
        <v>32</v>
      </c>
      <c r="C73">
        <f t="shared" si="7"/>
        <v>486</v>
      </c>
      <c r="D73">
        <f t="shared" ca="1" si="11"/>
        <v>-2.1999999999999999E-2</v>
      </c>
      <c r="E73">
        <f t="shared" ca="1" si="8"/>
        <v>0</v>
      </c>
      <c r="F73">
        <f t="shared" ca="1" si="9"/>
        <v>31</v>
      </c>
      <c r="G73">
        <f t="shared" ca="1" si="10"/>
        <v>32</v>
      </c>
      <c r="M73">
        <v>-383</v>
      </c>
      <c r="N73">
        <v>-6.0129999999999999</v>
      </c>
    </row>
    <row r="74" spans="1:14">
      <c r="A74" s="32">
        <v>0</v>
      </c>
      <c r="B74" s="33">
        <f t="shared" ca="1" si="6"/>
        <v>32</v>
      </c>
      <c r="C74">
        <f t="shared" si="7"/>
        <v>486</v>
      </c>
      <c r="D74">
        <f t="shared" ca="1" si="11"/>
        <v>-2.1999999999999999E-2</v>
      </c>
      <c r="E74">
        <f t="shared" ca="1" si="8"/>
        <v>0</v>
      </c>
      <c r="F74">
        <f t="shared" ca="1" si="9"/>
        <v>31</v>
      </c>
      <c r="G74">
        <f t="shared" ca="1" si="10"/>
        <v>32</v>
      </c>
      <c r="M74">
        <v>-382</v>
      </c>
      <c r="N74">
        <v>-6.0069999999999997</v>
      </c>
    </row>
    <row r="75" spans="1:14">
      <c r="A75" s="32">
        <v>0</v>
      </c>
      <c r="B75" s="33">
        <f t="shared" ca="1" si="6"/>
        <v>32</v>
      </c>
      <c r="C75">
        <f t="shared" si="7"/>
        <v>486</v>
      </c>
      <c r="D75">
        <f t="shared" ca="1" si="11"/>
        <v>-2.1999999999999999E-2</v>
      </c>
      <c r="E75">
        <f t="shared" ca="1" si="8"/>
        <v>0</v>
      </c>
      <c r="F75">
        <f t="shared" ca="1" si="9"/>
        <v>31</v>
      </c>
      <c r="G75">
        <f t="shared" ca="1" si="10"/>
        <v>32</v>
      </c>
      <c r="M75">
        <v>-381</v>
      </c>
      <c r="N75">
        <v>-6.0010000000000003</v>
      </c>
    </row>
    <row r="76" spans="1:14">
      <c r="A76" s="32">
        <v>0</v>
      </c>
      <c r="B76" s="33">
        <f t="shared" ca="1" si="6"/>
        <v>32</v>
      </c>
      <c r="C76">
        <f t="shared" si="7"/>
        <v>486</v>
      </c>
      <c r="D76">
        <f t="shared" ca="1" si="11"/>
        <v>-2.1999999999999999E-2</v>
      </c>
      <c r="E76">
        <f t="shared" ca="1" si="8"/>
        <v>0</v>
      </c>
      <c r="F76">
        <f t="shared" ca="1" si="9"/>
        <v>31</v>
      </c>
      <c r="G76">
        <f t="shared" ca="1" si="10"/>
        <v>32</v>
      </c>
      <c r="M76">
        <v>-380</v>
      </c>
      <c r="N76">
        <v>-5.9939999999999998</v>
      </c>
    </row>
    <row r="77" spans="1:14">
      <c r="A77" s="32">
        <v>0</v>
      </c>
      <c r="B77" s="33">
        <f t="shared" ca="1" si="6"/>
        <v>32</v>
      </c>
      <c r="C77">
        <f t="shared" si="7"/>
        <v>486</v>
      </c>
      <c r="D77">
        <f t="shared" ca="1" si="11"/>
        <v>-2.1999999999999999E-2</v>
      </c>
      <c r="E77">
        <f t="shared" ca="1" si="8"/>
        <v>0</v>
      </c>
      <c r="F77">
        <f t="shared" ca="1" si="9"/>
        <v>31</v>
      </c>
      <c r="G77">
        <f t="shared" ca="1" si="10"/>
        <v>32</v>
      </c>
      <c r="M77">
        <v>-379</v>
      </c>
      <c r="N77">
        <v>-5.9880000000000004</v>
      </c>
    </row>
    <row r="78" spans="1:14">
      <c r="A78" s="32">
        <v>0</v>
      </c>
      <c r="B78" s="33">
        <f t="shared" ca="1" si="6"/>
        <v>32</v>
      </c>
      <c r="C78">
        <f t="shared" si="7"/>
        <v>486</v>
      </c>
      <c r="D78">
        <f t="shared" ca="1" si="11"/>
        <v>-2.1999999999999999E-2</v>
      </c>
      <c r="E78">
        <f t="shared" ca="1" si="8"/>
        <v>0</v>
      </c>
      <c r="F78">
        <f t="shared" ca="1" si="9"/>
        <v>31</v>
      </c>
      <c r="G78">
        <f t="shared" ca="1" si="10"/>
        <v>32</v>
      </c>
      <c r="M78">
        <v>-378</v>
      </c>
      <c r="N78">
        <v>-5.9820000000000002</v>
      </c>
    </row>
    <row r="79" spans="1:14">
      <c r="A79" s="32">
        <v>0</v>
      </c>
      <c r="B79" s="33">
        <f t="shared" ca="1" si="6"/>
        <v>32</v>
      </c>
      <c r="C79">
        <f t="shared" si="7"/>
        <v>486</v>
      </c>
      <c r="D79">
        <f t="shared" ca="1" si="11"/>
        <v>-2.1999999999999999E-2</v>
      </c>
      <c r="E79">
        <f t="shared" ca="1" si="8"/>
        <v>0</v>
      </c>
      <c r="F79">
        <f t="shared" ca="1" si="9"/>
        <v>31</v>
      </c>
      <c r="G79">
        <f t="shared" ca="1" si="10"/>
        <v>32</v>
      </c>
      <c r="M79">
        <v>-377</v>
      </c>
      <c r="N79">
        <v>-5.976</v>
      </c>
    </row>
    <row r="80" spans="1:14">
      <c r="A80" s="32">
        <v>0</v>
      </c>
      <c r="B80" s="33">
        <f t="shared" ca="1" si="6"/>
        <v>32</v>
      </c>
      <c r="C80">
        <f t="shared" si="7"/>
        <v>486</v>
      </c>
      <c r="D80">
        <f t="shared" ca="1" si="11"/>
        <v>-2.1999999999999999E-2</v>
      </c>
      <c r="E80">
        <f t="shared" ca="1" si="8"/>
        <v>0</v>
      </c>
      <c r="F80">
        <f t="shared" ca="1" si="9"/>
        <v>31</v>
      </c>
      <c r="G80">
        <f t="shared" ca="1" si="10"/>
        <v>32</v>
      </c>
      <c r="M80">
        <v>-376</v>
      </c>
      <c r="N80">
        <v>-5.9690000000000003</v>
      </c>
    </row>
    <row r="81" spans="1:14">
      <c r="A81" s="45">
        <f>formulas!D170</f>
        <v>0</v>
      </c>
      <c r="B81" s="33">
        <f t="shared" ca="1" si="6"/>
        <v>32</v>
      </c>
      <c r="C81">
        <f t="shared" si="7"/>
        <v>486</v>
      </c>
      <c r="D81">
        <f t="shared" ca="1" si="11"/>
        <v>-2.1999999999999999E-2</v>
      </c>
      <c r="E81">
        <f t="shared" ca="1" si="8"/>
        <v>0</v>
      </c>
      <c r="F81">
        <f t="shared" ca="1" si="9"/>
        <v>31</v>
      </c>
      <c r="G81">
        <f t="shared" ca="1" si="10"/>
        <v>32</v>
      </c>
      <c r="M81">
        <v>-375</v>
      </c>
      <c r="N81">
        <v>-5.9630000000000001</v>
      </c>
    </row>
    <row r="82" spans="1:14">
      <c r="A82" s="32">
        <v>0</v>
      </c>
      <c r="B82" s="33">
        <f t="shared" ca="1" si="6"/>
        <v>32</v>
      </c>
      <c r="C82">
        <f t="shared" si="7"/>
        <v>486</v>
      </c>
      <c r="D82">
        <f t="shared" ca="1" si="11"/>
        <v>-2.1999999999999999E-2</v>
      </c>
      <c r="E82">
        <f t="shared" ca="1" si="8"/>
        <v>0</v>
      </c>
      <c r="F82">
        <f t="shared" ca="1" si="9"/>
        <v>31</v>
      </c>
      <c r="G82">
        <f t="shared" ca="1" si="10"/>
        <v>32</v>
      </c>
      <c r="M82">
        <v>-374</v>
      </c>
      <c r="N82">
        <v>-5.9560000000000004</v>
      </c>
    </row>
    <row r="83" spans="1:14">
      <c r="A83" s="32">
        <v>0</v>
      </c>
      <c r="B83" s="33">
        <f t="shared" ca="1" si="6"/>
        <v>32</v>
      </c>
      <c r="C83">
        <f t="shared" si="7"/>
        <v>486</v>
      </c>
      <c r="D83">
        <f t="shared" ca="1" si="11"/>
        <v>-2.1999999999999999E-2</v>
      </c>
      <c r="E83">
        <f t="shared" ca="1" si="8"/>
        <v>0</v>
      </c>
      <c r="F83">
        <f t="shared" ca="1" si="9"/>
        <v>31</v>
      </c>
      <c r="G83">
        <f t="shared" ca="1" si="10"/>
        <v>32</v>
      </c>
      <c r="M83">
        <v>-373</v>
      </c>
      <c r="N83">
        <v>-5.95</v>
      </c>
    </row>
    <row r="84" spans="1:14">
      <c r="A84" s="32">
        <v>0</v>
      </c>
      <c r="B84" s="33">
        <f t="shared" ca="1" si="6"/>
        <v>32</v>
      </c>
      <c r="C84">
        <f t="shared" si="7"/>
        <v>486</v>
      </c>
      <c r="D84">
        <f t="shared" ca="1" si="11"/>
        <v>-2.1999999999999999E-2</v>
      </c>
      <c r="E84">
        <f t="shared" ca="1" si="8"/>
        <v>0</v>
      </c>
      <c r="F84">
        <f t="shared" ca="1" si="9"/>
        <v>31</v>
      </c>
      <c r="G84">
        <f t="shared" ca="1" si="10"/>
        <v>32</v>
      </c>
      <c r="M84">
        <v>-372</v>
      </c>
      <c r="N84">
        <v>-5.9429999999999996</v>
      </c>
    </row>
    <row r="85" spans="1:14">
      <c r="A85" s="32">
        <v>0</v>
      </c>
      <c r="B85" s="33">
        <f t="shared" ref="B85:B148" ca="1" si="12">(A85-D85)/(E85-D85)*(G85-F85)+F85</f>
        <v>32</v>
      </c>
      <c r="C85">
        <f t="shared" ref="C85:C148" si="13">COUNTIF($N$2:$N$25400,"&lt;"&amp;A85)</f>
        <v>486</v>
      </c>
      <c r="D85">
        <f t="shared" ca="1" si="11"/>
        <v>-2.1999999999999999E-2</v>
      </c>
      <c r="E85">
        <f t="shared" ref="E85:E148" ca="1" si="14">INDIRECT(ADDRESS(C85+2,14))</f>
        <v>0</v>
      </c>
      <c r="F85">
        <f t="shared" ref="F85:F148" ca="1" si="15">INDIRECT(ADDRESS(C85+1,13))</f>
        <v>31</v>
      </c>
      <c r="G85">
        <f t="shared" ref="G85:G148" ca="1" si="16">INDIRECT(ADDRESS(C85+2,13))</f>
        <v>32</v>
      </c>
      <c r="M85">
        <v>-371</v>
      </c>
      <c r="N85">
        <v>-5.9370000000000003</v>
      </c>
    </row>
    <row r="86" spans="1:14">
      <c r="A86" s="32">
        <v>0</v>
      </c>
      <c r="B86" s="33">
        <f t="shared" ca="1" si="12"/>
        <v>32</v>
      </c>
      <c r="C86">
        <f t="shared" si="13"/>
        <v>486</v>
      </c>
      <c r="D86">
        <f t="shared" ca="1" si="11"/>
        <v>-2.1999999999999999E-2</v>
      </c>
      <c r="E86">
        <f t="shared" ca="1" si="14"/>
        <v>0</v>
      </c>
      <c r="F86">
        <f t="shared" ca="1" si="15"/>
        <v>31</v>
      </c>
      <c r="G86">
        <f t="shared" ca="1" si="16"/>
        <v>32</v>
      </c>
      <c r="M86">
        <v>-370</v>
      </c>
      <c r="N86">
        <v>-5.93</v>
      </c>
    </row>
    <row r="87" spans="1:14">
      <c r="A87" s="32">
        <v>0</v>
      </c>
      <c r="B87" s="33">
        <f t="shared" ca="1" si="12"/>
        <v>32</v>
      </c>
      <c r="C87">
        <f t="shared" si="13"/>
        <v>486</v>
      </c>
      <c r="D87">
        <f t="shared" ca="1" si="11"/>
        <v>-2.1999999999999999E-2</v>
      </c>
      <c r="E87">
        <f t="shared" ca="1" si="14"/>
        <v>0</v>
      </c>
      <c r="F87">
        <f t="shared" ca="1" si="15"/>
        <v>31</v>
      </c>
      <c r="G87">
        <f t="shared" ca="1" si="16"/>
        <v>32</v>
      </c>
      <c r="M87">
        <v>-369</v>
      </c>
      <c r="N87">
        <v>-5.923</v>
      </c>
    </row>
    <row r="88" spans="1:14">
      <c r="A88" s="32">
        <v>0</v>
      </c>
      <c r="B88" s="33">
        <f t="shared" ca="1" si="12"/>
        <v>32</v>
      </c>
      <c r="C88">
        <f t="shared" si="13"/>
        <v>486</v>
      </c>
      <c r="D88">
        <f t="shared" ca="1" si="11"/>
        <v>-2.1999999999999999E-2</v>
      </c>
      <c r="E88">
        <f t="shared" ca="1" si="14"/>
        <v>0</v>
      </c>
      <c r="F88">
        <f t="shared" ca="1" si="15"/>
        <v>31</v>
      </c>
      <c r="G88">
        <f t="shared" ca="1" si="16"/>
        <v>32</v>
      </c>
      <c r="M88">
        <v>-368</v>
      </c>
      <c r="N88">
        <v>-5.9160000000000004</v>
      </c>
    </row>
    <row r="89" spans="1:14">
      <c r="A89" s="32">
        <v>0</v>
      </c>
      <c r="B89" s="33">
        <f t="shared" ca="1" si="12"/>
        <v>32</v>
      </c>
      <c r="C89">
        <f t="shared" si="13"/>
        <v>486</v>
      </c>
      <c r="D89">
        <f t="shared" ca="1" si="11"/>
        <v>-2.1999999999999999E-2</v>
      </c>
      <c r="E89">
        <f t="shared" ca="1" si="14"/>
        <v>0</v>
      </c>
      <c r="F89">
        <f t="shared" ca="1" si="15"/>
        <v>31</v>
      </c>
      <c r="G89">
        <f t="shared" ca="1" si="16"/>
        <v>32</v>
      </c>
      <c r="M89">
        <v>-367</v>
      </c>
      <c r="N89">
        <v>-5.9089999999999998</v>
      </c>
    </row>
    <row r="90" spans="1:14">
      <c r="A90" s="32">
        <v>0</v>
      </c>
      <c r="B90" s="33">
        <f t="shared" ca="1" si="12"/>
        <v>32</v>
      </c>
      <c r="C90">
        <f t="shared" si="13"/>
        <v>486</v>
      </c>
      <c r="D90">
        <f t="shared" ca="1" si="11"/>
        <v>-2.1999999999999999E-2</v>
      </c>
      <c r="E90">
        <f t="shared" ca="1" si="14"/>
        <v>0</v>
      </c>
      <c r="F90">
        <f t="shared" ca="1" si="15"/>
        <v>31</v>
      </c>
      <c r="G90">
        <f t="shared" ca="1" si="16"/>
        <v>32</v>
      </c>
      <c r="M90">
        <v>-366</v>
      </c>
      <c r="N90">
        <v>-5.9020000000000001</v>
      </c>
    </row>
    <row r="91" spans="1:14">
      <c r="A91" s="32">
        <v>0</v>
      </c>
      <c r="B91" s="33">
        <f t="shared" ca="1" si="12"/>
        <v>32</v>
      </c>
      <c r="C91">
        <f t="shared" si="13"/>
        <v>486</v>
      </c>
      <c r="D91">
        <f t="shared" ca="1" si="11"/>
        <v>-2.1999999999999999E-2</v>
      </c>
      <c r="E91">
        <f t="shared" ca="1" si="14"/>
        <v>0</v>
      </c>
      <c r="F91">
        <f t="shared" ca="1" si="15"/>
        <v>31</v>
      </c>
      <c r="G91">
        <f t="shared" ca="1" si="16"/>
        <v>32</v>
      </c>
      <c r="M91">
        <v>-365</v>
      </c>
      <c r="N91">
        <v>-5.8959999999999999</v>
      </c>
    </row>
    <row r="92" spans="1:14">
      <c r="A92" s="32">
        <v>0</v>
      </c>
      <c r="B92" s="33">
        <f t="shared" ca="1" si="12"/>
        <v>32</v>
      </c>
      <c r="C92">
        <f t="shared" si="13"/>
        <v>486</v>
      </c>
      <c r="D92">
        <f t="shared" ca="1" si="11"/>
        <v>-2.1999999999999999E-2</v>
      </c>
      <c r="E92">
        <f t="shared" ca="1" si="14"/>
        <v>0</v>
      </c>
      <c r="F92">
        <f t="shared" ca="1" si="15"/>
        <v>31</v>
      </c>
      <c r="G92">
        <f t="shared" ca="1" si="16"/>
        <v>32</v>
      </c>
      <c r="M92">
        <v>-364</v>
      </c>
      <c r="N92">
        <v>-5.8879999999999999</v>
      </c>
    </row>
    <row r="93" spans="1:14">
      <c r="A93" s="45">
        <f>formulas!D182</f>
        <v>0</v>
      </c>
      <c r="B93" s="33">
        <f t="shared" ca="1" si="12"/>
        <v>32</v>
      </c>
      <c r="C93">
        <f t="shared" si="13"/>
        <v>486</v>
      </c>
      <c r="D93">
        <f t="shared" ca="1" si="11"/>
        <v>-2.1999999999999999E-2</v>
      </c>
      <c r="E93">
        <f t="shared" ca="1" si="14"/>
        <v>0</v>
      </c>
      <c r="F93">
        <f t="shared" ca="1" si="15"/>
        <v>31</v>
      </c>
      <c r="G93">
        <f t="shared" ca="1" si="16"/>
        <v>32</v>
      </c>
      <c r="M93">
        <v>-363</v>
      </c>
      <c r="N93">
        <v>-5.8810000000000002</v>
      </c>
    </row>
    <row r="94" spans="1:14">
      <c r="A94" s="32">
        <v>0</v>
      </c>
      <c r="B94" s="33">
        <f t="shared" ca="1" si="12"/>
        <v>32</v>
      </c>
      <c r="C94">
        <f t="shared" si="13"/>
        <v>486</v>
      </c>
      <c r="D94">
        <f t="shared" ca="1" si="11"/>
        <v>-2.1999999999999999E-2</v>
      </c>
      <c r="E94">
        <f t="shared" ca="1" si="14"/>
        <v>0</v>
      </c>
      <c r="F94">
        <f t="shared" ca="1" si="15"/>
        <v>31</v>
      </c>
      <c r="G94">
        <f t="shared" ca="1" si="16"/>
        <v>32</v>
      </c>
      <c r="M94">
        <v>-362</v>
      </c>
      <c r="N94">
        <v>-5.8739999999999997</v>
      </c>
    </row>
    <row r="95" spans="1:14">
      <c r="A95" s="32">
        <v>0</v>
      </c>
      <c r="B95" s="33">
        <f t="shared" ca="1" si="12"/>
        <v>32</v>
      </c>
      <c r="C95">
        <f t="shared" si="13"/>
        <v>486</v>
      </c>
      <c r="D95">
        <f t="shared" ca="1" si="11"/>
        <v>-2.1999999999999999E-2</v>
      </c>
      <c r="E95">
        <f t="shared" ca="1" si="14"/>
        <v>0</v>
      </c>
      <c r="F95">
        <f t="shared" ca="1" si="15"/>
        <v>31</v>
      </c>
      <c r="G95">
        <f t="shared" ca="1" si="16"/>
        <v>32</v>
      </c>
      <c r="M95">
        <v>-361</v>
      </c>
      <c r="N95">
        <v>-5.867</v>
      </c>
    </row>
    <row r="96" spans="1:14">
      <c r="A96" s="32">
        <v>0</v>
      </c>
      <c r="B96" s="33">
        <f t="shared" ca="1" si="12"/>
        <v>32</v>
      </c>
      <c r="C96">
        <f t="shared" si="13"/>
        <v>486</v>
      </c>
      <c r="D96">
        <f t="shared" ca="1" si="11"/>
        <v>-2.1999999999999999E-2</v>
      </c>
      <c r="E96">
        <f t="shared" ca="1" si="14"/>
        <v>0</v>
      </c>
      <c r="F96">
        <f t="shared" ca="1" si="15"/>
        <v>31</v>
      </c>
      <c r="G96">
        <f t="shared" ca="1" si="16"/>
        <v>32</v>
      </c>
      <c r="M96">
        <v>-360</v>
      </c>
      <c r="N96">
        <v>-5.86</v>
      </c>
    </row>
    <row r="97" spans="1:14">
      <c r="A97" s="32">
        <v>0</v>
      </c>
      <c r="B97" s="33">
        <f t="shared" ca="1" si="12"/>
        <v>32</v>
      </c>
      <c r="C97">
        <f t="shared" si="13"/>
        <v>486</v>
      </c>
      <c r="D97">
        <f t="shared" ca="1" si="11"/>
        <v>-2.1999999999999999E-2</v>
      </c>
      <c r="E97">
        <f t="shared" ca="1" si="14"/>
        <v>0</v>
      </c>
      <c r="F97">
        <f t="shared" ca="1" si="15"/>
        <v>31</v>
      </c>
      <c r="G97">
        <f t="shared" ca="1" si="16"/>
        <v>32</v>
      </c>
      <c r="M97">
        <v>-359</v>
      </c>
      <c r="N97">
        <v>-5.8529999999999998</v>
      </c>
    </row>
    <row r="98" spans="1:14">
      <c r="A98" s="32">
        <v>0</v>
      </c>
      <c r="B98" s="33">
        <f t="shared" ca="1" si="12"/>
        <v>32</v>
      </c>
      <c r="C98">
        <f t="shared" si="13"/>
        <v>486</v>
      </c>
      <c r="D98">
        <f t="shared" ca="1" si="11"/>
        <v>-2.1999999999999999E-2</v>
      </c>
      <c r="E98">
        <f t="shared" ca="1" si="14"/>
        <v>0</v>
      </c>
      <c r="F98">
        <f t="shared" ca="1" si="15"/>
        <v>31</v>
      </c>
      <c r="G98">
        <f t="shared" ca="1" si="16"/>
        <v>32</v>
      </c>
      <c r="M98">
        <v>-358</v>
      </c>
      <c r="N98">
        <v>-5.8449999999999998</v>
      </c>
    </row>
    <row r="99" spans="1:14">
      <c r="A99" s="32">
        <v>0</v>
      </c>
      <c r="B99" s="33">
        <f t="shared" ca="1" si="12"/>
        <v>32</v>
      </c>
      <c r="C99">
        <f t="shared" si="13"/>
        <v>486</v>
      </c>
      <c r="D99">
        <f t="shared" ca="1" si="11"/>
        <v>-2.1999999999999999E-2</v>
      </c>
      <c r="E99">
        <f t="shared" ca="1" si="14"/>
        <v>0</v>
      </c>
      <c r="F99">
        <f t="shared" ca="1" si="15"/>
        <v>31</v>
      </c>
      <c r="G99">
        <f t="shared" ca="1" si="16"/>
        <v>32</v>
      </c>
      <c r="M99">
        <v>-357</v>
      </c>
      <c r="N99">
        <v>-5.8380000000000001</v>
      </c>
    </row>
    <row r="100" spans="1:14">
      <c r="A100" s="32">
        <v>0</v>
      </c>
      <c r="B100" s="33">
        <f t="shared" ca="1" si="12"/>
        <v>32</v>
      </c>
      <c r="C100">
        <f t="shared" si="13"/>
        <v>486</v>
      </c>
      <c r="D100">
        <f t="shared" ca="1" si="11"/>
        <v>-2.1999999999999999E-2</v>
      </c>
      <c r="E100">
        <f t="shared" ca="1" si="14"/>
        <v>0</v>
      </c>
      <c r="F100">
        <f t="shared" ca="1" si="15"/>
        <v>31</v>
      </c>
      <c r="G100">
        <f t="shared" ca="1" si="16"/>
        <v>32</v>
      </c>
      <c r="M100">
        <v>-356</v>
      </c>
      <c r="N100">
        <v>-5.83</v>
      </c>
    </row>
    <row r="101" spans="1:14">
      <c r="A101" s="32">
        <v>0</v>
      </c>
      <c r="B101" s="33">
        <f t="shared" ca="1" si="12"/>
        <v>32</v>
      </c>
      <c r="C101">
        <f t="shared" si="13"/>
        <v>486</v>
      </c>
      <c r="D101">
        <f t="shared" ca="1" si="11"/>
        <v>-2.1999999999999999E-2</v>
      </c>
      <c r="E101">
        <f t="shared" ca="1" si="14"/>
        <v>0</v>
      </c>
      <c r="F101">
        <f t="shared" ca="1" si="15"/>
        <v>31</v>
      </c>
      <c r="G101">
        <f t="shared" ca="1" si="16"/>
        <v>32</v>
      </c>
      <c r="M101">
        <v>-355</v>
      </c>
      <c r="N101">
        <v>-5.8230000000000004</v>
      </c>
    </row>
    <row r="102" spans="1:14">
      <c r="A102" s="32">
        <v>0</v>
      </c>
      <c r="B102" s="33">
        <f t="shared" ca="1" si="12"/>
        <v>32</v>
      </c>
      <c r="C102">
        <f t="shared" si="13"/>
        <v>486</v>
      </c>
      <c r="D102">
        <f t="shared" ca="1" si="11"/>
        <v>-2.1999999999999999E-2</v>
      </c>
      <c r="E102">
        <f t="shared" ca="1" si="14"/>
        <v>0</v>
      </c>
      <c r="F102">
        <f t="shared" ca="1" si="15"/>
        <v>31</v>
      </c>
      <c r="G102">
        <f t="shared" ca="1" si="16"/>
        <v>32</v>
      </c>
      <c r="M102">
        <v>-354</v>
      </c>
      <c r="N102">
        <v>-5.8150000000000004</v>
      </c>
    </row>
    <row r="103" spans="1:14">
      <c r="A103" s="32">
        <v>0</v>
      </c>
      <c r="B103" s="33">
        <f t="shared" ca="1" si="12"/>
        <v>32</v>
      </c>
      <c r="C103">
        <f t="shared" si="13"/>
        <v>486</v>
      </c>
      <c r="D103">
        <f t="shared" ca="1" si="11"/>
        <v>-2.1999999999999999E-2</v>
      </c>
      <c r="E103">
        <f t="shared" ca="1" si="14"/>
        <v>0</v>
      </c>
      <c r="F103">
        <f t="shared" ca="1" si="15"/>
        <v>31</v>
      </c>
      <c r="G103">
        <f t="shared" ca="1" si="16"/>
        <v>32</v>
      </c>
      <c r="M103">
        <v>-353</v>
      </c>
      <c r="N103">
        <v>-5.8079999999999998</v>
      </c>
    </row>
    <row r="104" spans="1:14">
      <c r="A104" s="32">
        <v>0</v>
      </c>
      <c r="B104" s="33">
        <f t="shared" ca="1" si="12"/>
        <v>32</v>
      </c>
      <c r="C104">
        <f t="shared" si="13"/>
        <v>486</v>
      </c>
      <c r="D104">
        <f t="shared" ca="1" si="11"/>
        <v>-2.1999999999999999E-2</v>
      </c>
      <c r="E104">
        <f t="shared" ca="1" si="14"/>
        <v>0</v>
      </c>
      <c r="F104">
        <f t="shared" ca="1" si="15"/>
        <v>31</v>
      </c>
      <c r="G104">
        <f t="shared" ca="1" si="16"/>
        <v>32</v>
      </c>
      <c r="M104">
        <v>-352</v>
      </c>
      <c r="N104">
        <v>-5.8</v>
      </c>
    </row>
    <row r="105" spans="1:14">
      <c r="A105" s="45">
        <f>formulas!D194</f>
        <v>0</v>
      </c>
      <c r="B105" s="33">
        <f t="shared" ca="1" si="12"/>
        <v>32</v>
      </c>
      <c r="C105">
        <f t="shared" si="13"/>
        <v>486</v>
      </c>
      <c r="D105">
        <f t="shared" ca="1" si="11"/>
        <v>-2.1999999999999999E-2</v>
      </c>
      <c r="E105">
        <f t="shared" ca="1" si="14"/>
        <v>0</v>
      </c>
      <c r="F105">
        <f t="shared" ca="1" si="15"/>
        <v>31</v>
      </c>
      <c r="G105">
        <f t="shared" ca="1" si="16"/>
        <v>32</v>
      </c>
      <c r="M105">
        <v>-351</v>
      </c>
      <c r="N105">
        <v>-5.7919999999999998</v>
      </c>
    </row>
    <row r="106" spans="1:14">
      <c r="A106" s="32">
        <v>0</v>
      </c>
      <c r="B106" s="33">
        <f t="shared" ca="1" si="12"/>
        <v>32</v>
      </c>
      <c r="C106">
        <f t="shared" si="13"/>
        <v>486</v>
      </c>
      <c r="D106">
        <f t="shared" ca="1" si="11"/>
        <v>-2.1999999999999999E-2</v>
      </c>
      <c r="E106">
        <f t="shared" ca="1" si="14"/>
        <v>0</v>
      </c>
      <c r="F106">
        <f t="shared" ca="1" si="15"/>
        <v>31</v>
      </c>
      <c r="G106">
        <f t="shared" ca="1" si="16"/>
        <v>32</v>
      </c>
      <c r="M106">
        <v>-350</v>
      </c>
      <c r="N106">
        <v>-5.7850000000000001</v>
      </c>
    </row>
    <row r="107" spans="1:14">
      <c r="A107" s="32">
        <v>0</v>
      </c>
      <c r="B107" s="33">
        <f t="shared" ca="1" si="12"/>
        <v>32</v>
      </c>
      <c r="C107">
        <f t="shared" si="13"/>
        <v>486</v>
      </c>
      <c r="D107">
        <f t="shared" ca="1" si="11"/>
        <v>-2.1999999999999999E-2</v>
      </c>
      <c r="E107">
        <f t="shared" ca="1" si="14"/>
        <v>0</v>
      </c>
      <c r="F107">
        <f t="shared" ca="1" si="15"/>
        <v>31</v>
      </c>
      <c r="G107">
        <f t="shared" ca="1" si="16"/>
        <v>32</v>
      </c>
      <c r="M107">
        <v>-349</v>
      </c>
      <c r="N107">
        <v>-5.7770000000000001</v>
      </c>
    </row>
    <row r="108" spans="1:14">
      <c r="A108" s="32">
        <v>0</v>
      </c>
      <c r="B108" s="33">
        <f t="shared" ca="1" si="12"/>
        <v>32</v>
      </c>
      <c r="C108">
        <f t="shared" si="13"/>
        <v>486</v>
      </c>
      <c r="D108">
        <f t="shared" ca="1" si="11"/>
        <v>-2.1999999999999999E-2</v>
      </c>
      <c r="E108">
        <f t="shared" ca="1" si="14"/>
        <v>0</v>
      </c>
      <c r="F108">
        <f t="shared" ca="1" si="15"/>
        <v>31</v>
      </c>
      <c r="G108">
        <f t="shared" ca="1" si="16"/>
        <v>32</v>
      </c>
      <c r="M108">
        <v>-348</v>
      </c>
      <c r="N108">
        <v>-5.7690000000000001</v>
      </c>
    </row>
    <row r="109" spans="1:14">
      <c r="A109" s="32">
        <v>0</v>
      </c>
      <c r="B109" s="33">
        <f t="shared" ca="1" si="12"/>
        <v>32</v>
      </c>
      <c r="C109">
        <f t="shared" si="13"/>
        <v>486</v>
      </c>
      <c r="D109">
        <f t="shared" ca="1" si="11"/>
        <v>-2.1999999999999999E-2</v>
      </c>
      <c r="E109">
        <f t="shared" ca="1" si="14"/>
        <v>0</v>
      </c>
      <c r="F109">
        <f t="shared" ca="1" si="15"/>
        <v>31</v>
      </c>
      <c r="G109">
        <f t="shared" ca="1" si="16"/>
        <v>32</v>
      </c>
      <c r="M109">
        <v>-347</v>
      </c>
      <c r="N109">
        <v>-5.7610000000000001</v>
      </c>
    </row>
    <row r="110" spans="1:14">
      <c r="A110" s="32">
        <v>0</v>
      </c>
      <c r="B110" s="33">
        <f t="shared" ca="1" si="12"/>
        <v>32</v>
      </c>
      <c r="C110">
        <f t="shared" si="13"/>
        <v>486</v>
      </c>
      <c r="D110">
        <f t="shared" ca="1" si="11"/>
        <v>-2.1999999999999999E-2</v>
      </c>
      <c r="E110">
        <f t="shared" ca="1" si="14"/>
        <v>0</v>
      </c>
      <c r="F110">
        <f t="shared" ca="1" si="15"/>
        <v>31</v>
      </c>
      <c r="G110">
        <f t="shared" ca="1" si="16"/>
        <v>32</v>
      </c>
      <c r="M110">
        <v>-346</v>
      </c>
      <c r="N110">
        <v>-5.7530000000000001</v>
      </c>
    </row>
    <row r="111" spans="1:14">
      <c r="A111" s="32">
        <v>0</v>
      </c>
      <c r="B111" s="33">
        <f t="shared" ca="1" si="12"/>
        <v>32</v>
      </c>
      <c r="C111">
        <f t="shared" si="13"/>
        <v>486</v>
      </c>
      <c r="D111">
        <f t="shared" ca="1" si="11"/>
        <v>-2.1999999999999999E-2</v>
      </c>
      <c r="E111">
        <f t="shared" ca="1" si="14"/>
        <v>0</v>
      </c>
      <c r="F111">
        <f t="shared" ca="1" si="15"/>
        <v>31</v>
      </c>
      <c r="G111">
        <f t="shared" ca="1" si="16"/>
        <v>32</v>
      </c>
      <c r="M111">
        <v>-345</v>
      </c>
      <c r="N111">
        <v>-5.7450000000000001</v>
      </c>
    </row>
    <row r="112" spans="1:14">
      <c r="A112" s="32">
        <v>0</v>
      </c>
      <c r="B112" s="33">
        <f t="shared" ca="1" si="12"/>
        <v>32</v>
      </c>
      <c r="C112">
        <f t="shared" si="13"/>
        <v>486</v>
      </c>
      <c r="D112">
        <f t="shared" ca="1" si="11"/>
        <v>-2.1999999999999999E-2</v>
      </c>
      <c r="E112">
        <f t="shared" ca="1" si="14"/>
        <v>0</v>
      </c>
      <c r="F112">
        <f t="shared" ca="1" si="15"/>
        <v>31</v>
      </c>
      <c r="G112">
        <f t="shared" ca="1" si="16"/>
        <v>32</v>
      </c>
      <c r="M112">
        <v>-344</v>
      </c>
      <c r="N112">
        <v>-5.7370000000000001</v>
      </c>
    </row>
    <row r="113" spans="1:14">
      <c r="A113" s="32">
        <v>0</v>
      </c>
      <c r="B113" s="33">
        <f t="shared" ca="1" si="12"/>
        <v>32</v>
      </c>
      <c r="C113">
        <f t="shared" si="13"/>
        <v>486</v>
      </c>
      <c r="D113">
        <f t="shared" ca="1" si="11"/>
        <v>-2.1999999999999999E-2</v>
      </c>
      <c r="E113">
        <f t="shared" ca="1" si="14"/>
        <v>0</v>
      </c>
      <c r="F113">
        <f t="shared" ca="1" si="15"/>
        <v>31</v>
      </c>
      <c r="G113">
        <f t="shared" ca="1" si="16"/>
        <v>32</v>
      </c>
      <c r="M113">
        <v>-343</v>
      </c>
      <c r="N113">
        <v>-5.7290000000000001</v>
      </c>
    </row>
    <row r="114" spans="1:14">
      <c r="A114" s="32">
        <v>0</v>
      </c>
      <c r="B114" s="33">
        <f t="shared" ca="1" si="12"/>
        <v>32</v>
      </c>
      <c r="C114">
        <f t="shared" si="13"/>
        <v>486</v>
      </c>
      <c r="D114">
        <f t="shared" ca="1" si="11"/>
        <v>-2.1999999999999999E-2</v>
      </c>
      <c r="E114">
        <f t="shared" ca="1" si="14"/>
        <v>0</v>
      </c>
      <c r="F114">
        <f t="shared" ca="1" si="15"/>
        <v>31</v>
      </c>
      <c r="G114">
        <f t="shared" ca="1" si="16"/>
        <v>32</v>
      </c>
      <c r="M114">
        <v>-342</v>
      </c>
      <c r="N114">
        <v>-5.7210000000000001</v>
      </c>
    </row>
    <row r="115" spans="1:14">
      <c r="A115" s="32">
        <v>0</v>
      </c>
      <c r="B115" s="33">
        <f t="shared" ca="1" si="12"/>
        <v>32</v>
      </c>
      <c r="C115">
        <f t="shared" si="13"/>
        <v>486</v>
      </c>
      <c r="D115">
        <f t="shared" ca="1" si="11"/>
        <v>-2.1999999999999999E-2</v>
      </c>
      <c r="E115">
        <f t="shared" ca="1" si="14"/>
        <v>0</v>
      </c>
      <c r="F115">
        <f t="shared" ca="1" si="15"/>
        <v>31</v>
      </c>
      <c r="G115">
        <f t="shared" ca="1" si="16"/>
        <v>32</v>
      </c>
      <c r="M115">
        <v>-341</v>
      </c>
      <c r="N115">
        <v>-5.7130000000000001</v>
      </c>
    </row>
    <row r="116" spans="1:14">
      <c r="A116" s="32">
        <v>0</v>
      </c>
      <c r="B116" s="33">
        <f t="shared" ca="1" si="12"/>
        <v>32</v>
      </c>
      <c r="C116">
        <f t="shared" si="13"/>
        <v>486</v>
      </c>
      <c r="D116">
        <f t="shared" ca="1" si="11"/>
        <v>-2.1999999999999999E-2</v>
      </c>
      <c r="E116">
        <f t="shared" ca="1" si="14"/>
        <v>0</v>
      </c>
      <c r="F116">
        <f t="shared" ca="1" si="15"/>
        <v>31</v>
      </c>
      <c r="G116">
        <f t="shared" ca="1" si="16"/>
        <v>32</v>
      </c>
      <c r="M116">
        <v>-340</v>
      </c>
      <c r="N116">
        <v>-5.7050000000000001</v>
      </c>
    </row>
    <row r="117" spans="1:14">
      <c r="A117" s="45">
        <f>formulas!D206</f>
        <v>0</v>
      </c>
      <c r="B117" s="33">
        <f t="shared" ca="1" si="12"/>
        <v>32</v>
      </c>
      <c r="C117">
        <f t="shared" si="13"/>
        <v>486</v>
      </c>
      <c r="D117">
        <f t="shared" ca="1" si="11"/>
        <v>-2.1999999999999999E-2</v>
      </c>
      <c r="E117">
        <f t="shared" ca="1" si="14"/>
        <v>0</v>
      </c>
      <c r="F117">
        <f t="shared" ca="1" si="15"/>
        <v>31</v>
      </c>
      <c r="G117">
        <f t="shared" ca="1" si="16"/>
        <v>32</v>
      </c>
      <c r="M117">
        <v>-339</v>
      </c>
      <c r="N117">
        <v>-5.6970000000000001</v>
      </c>
    </row>
    <row r="118" spans="1:14">
      <c r="A118" s="32">
        <v>0</v>
      </c>
      <c r="B118" s="33">
        <f t="shared" ca="1" si="12"/>
        <v>32</v>
      </c>
      <c r="C118">
        <f t="shared" si="13"/>
        <v>486</v>
      </c>
      <c r="D118">
        <f t="shared" ca="1" si="11"/>
        <v>-2.1999999999999999E-2</v>
      </c>
      <c r="E118">
        <f t="shared" ca="1" si="14"/>
        <v>0</v>
      </c>
      <c r="F118">
        <f t="shared" ca="1" si="15"/>
        <v>31</v>
      </c>
      <c r="G118">
        <f t="shared" ca="1" si="16"/>
        <v>32</v>
      </c>
      <c r="M118">
        <v>-338</v>
      </c>
      <c r="N118">
        <v>-5.6879999999999997</v>
      </c>
    </row>
    <row r="119" spans="1:14">
      <c r="A119" s="32">
        <v>0</v>
      </c>
      <c r="B119" s="33">
        <f t="shared" ca="1" si="12"/>
        <v>32</v>
      </c>
      <c r="C119">
        <f t="shared" si="13"/>
        <v>486</v>
      </c>
      <c r="D119">
        <f t="shared" ca="1" si="11"/>
        <v>-2.1999999999999999E-2</v>
      </c>
      <c r="E119">
        <f t="shared" ca="1" si="14"/>
        <v>0</v>
      </c>
      <c r="F119">
        <f t="shared" ca="1" si="15"/>
        <v>31</v>
      </c>
      <c r="G119">
        <f t="shared" ca="1" si="16"/>
        <v>32</v>
      </c>
      <c r="M119">
        <v>-337</v>
      </c>
      <c r="N119">
        <v>-5.68</v>
      </c>
    </row>
    <row r="120" spans="1:14">
      <c r="A120" s="32">
        <v>0</v>
      </c>
      <c r="B120" s="33">
        <f t="shared" ca="1" si="12"/>
        <v>32</v>
      </c>
      <c r="C120">
        <f t="shared" si="13"/>
        <v>486</v>
      </c>
      <c r="D120">
        <f t="shared" ca="1" si="11"/>
        <v>-2.1999999999999999E-2</v>
      </c>
      <c r="E120">
        <f t="shared" ca="1" si="14"/>
        <v>0</v>
      </c>
      <c r="F120">
        <f t="shared" ca="1" si="15"/>
        <v>31</v>
      </c>
      <c r="G120">
        <f t="shared" ca="1" si="16"/>
        <v>32</v>
      </c>
      <c r="M120">
        <v>-336</v>
      </c>
      <c r="N120">
        <v>-5.6719999999999997</v>
      </c>
    </row>
    <row r="121" spans="1:14">
      <c r="A121" s="32">
        <v>0</v>
      </c>
      <c r="B121" s="33">
        <f t="shared" ca="1" si="12"/>
        <v>32</v>
      </c>
      <c r="C121">
        <f t="shared" si="13"/>
        <v>486</v>
      </c>
      <c r="D121">
        <f t="shared" ca="1" si="11"/>
        <v>-2.1999999999999999E-2</v>
      </c>
      <c r="E121">
        <f t="shared" ca="1" si="14"/>
        <v>0</v>
      </c>
      <c r="F121">
        <f t="shared" ca="1" si="15"/>
        <v>31</v>
      </c>
      <c r="G121">
        <f t="shared" ca="1" si="16"/>
        <v>32</v>
      </c>
      <c r="M121">
        <v>-335</v>
      </c>
      <c r="N121">
        <v>-5.6630000000000003</v>
      </c>
    </row>
    <row r="122" spans="1:14">
      <c r="A122" s="32">
        <v>0</v>
      </c>
      <c r="B122" s="33">
        <f t="shared" ca="1" si="12"/>
        <v>32</v>
      </c>
      <c r="C122">
        <f t="shared" si="13"/>
        <v>486</v>
      </c>
      <c r="D122">
        <f t="shared" ca="1" si="11"/>
        <v>-2.1999999999999999E-2</v>
      </c>
      <c r="E122">
        <f t="shared" ca="1" si="14"/>
        <v>0</v>
      </c>
      <c r="F122">
        <f t="shared" ca="1" si="15"/>
        <v>31</v>
      </c>
      <c r="G122">
        <f t="shared" ca="1" si="16"/>
        <v>32</v>
      </c>
      <c r="M122">
        <v>-334</v>
      </c>
      <c r="N122">
        <v>-5.6550000000000002</v>
      </c>
    </row>
    <row r="123" spans="1:14">
      <c r="A123" s="32">
        <v>0</v>
      </c>
      <c r="B123" s="33">
        <f t="shared" ca="1" si="12"/>
        <v>32</v>
      </c>
      <c r="C123">
        <f t="shared" si="13"/>
        <v>486</v>
      </c>
      <c r="D123">
        <f t="shared" ca="1" si="11"/>
        <v>-2.1999999999999999E-2</v>
      </c>
      <c r="E123">
        <f t="shared" ca="1" si="14"/>
        <v>0</v>
      </c>
      <c r="F123">
        <f t="shared" ca="1" si="15"/>
        <v>31</v>
      </c>
      <c r="G123">
        <f t="shared" ca="1" si="16"/>
        <v>32</v>
      </c>
      <c r="M123">
        <v>-333</v>
      </c>
      <c r="N123">
        <v>-5.6459999999999999</v>
      </c>
    </row>
    <row r="124" spans="1:14">
      <c r="A124" s="32">
        <v>0</v>
      </c>
      <c r="B124" s="33">
        <f t="shared" ca="1" si="12"/>
        <v>32</v>
      </c>
      <c r="C124">
        <f t="shared" si="13"/>
        <v>486</v>
      </c>
      <c r="D124">
        <f t="shared" ca="1" si="11"/>
        <v>-2.1999999999999999E-2</v>
      </c>
      <c r="E124">
        <f t="shared" ca="1" si="14"/>
        <v>0</v>
      </c>
      <c r="F124">
        <f t="shared" ca="1" si="15"/>
        <v>31</v>
      </c>
      <c r="G124">
        <f t="shared" ca="1" si="16"/>
        <v>32</v>
      </c>
      <c r="M124">
        <v>-332</v>
      </c>
      <c r="N124">
        <v>-5.6379999999999999</v>
      </c>
    </row>
    <row r="125" spans="1:14">
      <c r="A125" s="32">
        <v>0</v>
      </c>
      <c r="B125" s="33">
        <f t="shared" ca="1" si="12"/>
        <v>32</v>
      </c>
      <c r="C125">
        <f t="shared" si="13"/>
        <v>486</v>
      </c>
      <c r="D125">
        <f t="shared" ca="1" si="11"/>
        <v>-2.1999999999999999E-2</v>
      </c>
      <c r="E125">
        <f t="shared" ca="1" si="14"/>
        <v>0</v>
      </c>
      <c r="F125">
        <f t="shared" ca="1" si="15"/>
        <v>31</v>
      </c>
      <c r="G125">
        <f t="shared" ca="1" si="16"/>
        <v>32</v>
      </c>
      <c r="M125">
        <v>-331</v>
      </c>
      <c r="N125">
        <v>-5.6289999999999996</v>
      </c>
    </row>
    <row r="126" spans="1:14">
      <c r="A126" s="32">
        <v>0</v>
      </c>
      <c r="B126" s="33">
        <f t="shared" ca="1" si="12"/>
        <v>32</v>
      </c>
      <c r="C126">
        <f t="shared" si="13"/>
        <v>486</v>
      </c>
      <c r="D126">
        <f t="shared" ca="1" si="11"/>
        <v>-2.1999999999999999E-2</v>
      </c>
      <c r="E126">
        <f t="shared" ca="1" si="14"/>
        <v>0</v>
      </c>
      <c r="F126">
        <f t="shared" ca="1" si="15"/>
        <v>31</v>
      </c>
      <c r="G126">
        <f t="shared" ca="1" si="16"/>
        <v>32</v>
      </c>
      <c r="M126">
        <v>-330</v>
      </c>
      <c r="N126">
        <v>-5.62</v>
      </c>
    </row>
    <row r="127" spans="1:14">
      <c r="A127" s="32">
        <v>0</v>
      </c>
      <c r="B127" s="33">
        <f t="shared" ca="1" si="12"/>
        <v>32</v>
      </c>
      <c r="C127">
        <f t="shared" si="13"/>
        <v>486</v>
      </c>
      <c r="D127">
        <f t="shared" ca="1" si="11"/>
        <v>-2.1999999999999999E-2</v>
      </c>
      <c r="E127">
        <f t="shared" ca="1" si="14"/>
        <v>0</v>
      </c>
      <c r="F127">
        <f t="shared" ca="1" si="15"/>
        <v>31</v>
      </c>
      <c r="G127">
        <f t="shared" ca="1" si="16"/>
        <v>32</v>
      </c>
      <c r="M127">
        <v>-329</v>
      </c>
      <c r="N127">
        <v>-5.6120000000000001</v>
      </c>
    </row>
    <row r="128" spans="1:14">
      <c r="A128" s="32">
        <v>0</v>
      </c>
      <c r="B128" s="33">
        <f t="shared" ca="1" si="12"/>
        <v>32</v>
      </c>
      <c r="C128">
        <f t="shared" si="13"/>
        <v>486</v>
      </c>
      <c r="D128">
        <f t="shared" ca="1" si="11"/>
        <v>-2.1999999999999999E-2</v>
      </c>
      <c r="E128">
        <f t="shared" ca="1" si="14"/>
        <v>0</v>
      </c>
      <c r="F128">
        <f t="shared" ca="1" si="15"/>
        <v>31</v>
      </c>
      <c r="G128">
        <f t="shared" ca="1" si="16"/>
        <v>32</v>
      </c>
      <c r="M128">
        <v>-328</v>
      </c>
      <c r="N128">
        <v>-5.6029999999999998</v>
      </c>
    </row>
    <row r="129" spans="1:14">
      <c r="A129" s="45">
        <f>formulas!D218</f>
        <v>0</v>
      </c>
      <c r="B129" s="33">
        <f t="shared" ca="1" si="12"/>
        <v>32</v>
      </c>
      <c r="C129">
        <f t="shared" si="13"/>
        <v>486</v>
      </c>
      <c r="D129">
        <f t="shared" ca="1" si="11"/>
        <v>-2.1999999999999999E-2</v>
      </c>
      <c r="E129">
        <f t="shared" ca="1" si="14"/>
        <v>0</v>
      </c>
      <c r="F129">
        <f t="shared" ca="1" si="15"/>
        <v>31</v>
      </c>
      <c r="G129">
        <f t="shared" ca="1" si="16"/>
        <v>32</v>
      </c>
      <c r="M129">
        <v>-327</v>
      </c>
      <c r="N129">
        <v>-5.5940000000000003</v>
      </c>
    </row>
    <row r="130" spans="1:14">
      <c r="A130" s="32">
        <v>0</v>
      </c>
      <c r="B130" s="33">
        <f t="shared" ca="1" si="12"/>
        <v>32</v>
      </c>
      <c r="C130">
        <f t="shared" si="13"/>
        <v>486</v>
      </c>
      <c r="D130">
        <f t="shared" ca="1" si="11"/>
        <v>-2.1999999999999999E-2</v>
      </c>
      <c r="E130">
        <f t="shared" ca="1" si="14"/>
        <v>0</v>
      </c>
      <c r="F130">
        <f t="shared" ca="1" si="15"/>
        <v>31</v>
      </c>
      <c r="G130">
        <f t="shared" ca="1" si="16"/>
        <v>32</v>
      </c>
      <c r="M130">
        <v>-326</v>
      </c>
      <c r="N130">
        <v>-5.585</v>
      </c>
    </row>
    <row r="131" spans="1:14">
      <c r="A131" s="32">
        <v>0</v>
      </c>
      <c r="B131" s="33">
        <f t="shared" ca="1" si="12"/>
        <v>32</v>
      </c>
      <c r="C131">
        <f t="shared" si="13"/>
        <v>486</v>
      </c>
      <c r="D131">
        <f t="shared" ref="D131:D194" ca="1" si="17">INDIRECT(ADDRESS(C131+1,14))</f>
        <v>-2.1999999999999999E-2</v>
      </c>
      <c r="E131">
        <f t="shared" ca="1" si="14"/>
        <v>0</v>
      </c>
      <c r="F131">
        <f t="shared" ca="1" si="15"/>
        <v>31</v>
      </c>
      <c r="G131">
        <f t="shared" ca="1" si="16"/>
        <v>32</v>
      </c>
      <c r="M131">
        <v>-325</v>
      </c>
      <c r="N131">
        <v>-5.577</v>
      </c>
    </row>
    <row r="132" spans="1:14">
      <c r="A132" s="32">
        <v>0</v>
      </c>
      <c r="B132" s="33">
        <f t="shared" ca="1" si="12"/>
        <v>32</v>
      </c>
      <c r="C132">
        <f t="shared" si="13"/>
        <v>486</v>
      </c>
      <c r="D132">
        <f t="shared" ca="1" si="17"/>
        <v>-2.1999999999999999E-2</v>
      </c>
      <c r="E132">
        <f t="shared" ca="1" si="14"/>
        <v>0</v>
      </c>
      <c r="F132">
        <f t="shared" ca="1" si="15"/>
        <v>31</v>
      </c>
      <c r="G132">
        <f t="shared" ca="1" si="16"/>
        <v>32</v>
      </c>
      <c r="M132">
        <v>-324</v>
      </c>
      <c r="N132">
        <v>-5.5679999999999996</v>
      </c>
    </row>
    <row r="133" spans="1:14">
      <c r="A133" s="32">
        <v>0</v>
      </c>
      <c r="B133" s="33">
        <f t="shared" ca="1" si="12"/>
        <v>32</v>
      </c>
      <c r="C133">
        <f t="shared" si="13"/>
        <v>486</v>
      </c>
      <c r="D133">
        <f t="shared" ca="1" si="17"/>
        <v>-2.1999999999999999E-2</v>
      </c>
      <c r="E133">
        <f t="shared" ca="1" si="14"/>
        <v>0</v>
      </c>
      <c r="F133">
        <f t="shared" ca="1" si="15"/>
        <v>31</v>
      </c>
      <c r="G133">
        <f t="shared" ca="1" si="16"/>
        <v>32</v>
      </c>
      <c r="M133">
        <v>-323</v>
      </c>
      <c r="N133">
        <v>-5.5590000000000002</v>
      </c>
    </row>
    <row r="134" spans="1:14">
      <c r="A134" s="32">
        <v>0</v>
      </c>
      <c r="B134" s="33">
        <f t="shared" ca="1" si="12"/>
        <v>32</v>
      </c>
      <c r="C134">
        <f t="shared" si="13"/>
        <v>486</v>
      </c>
      <c r="D134">
        <f t="shared" ca="1" si="17"/>
        <v>-2.1999999999999999E-2</v>
      </c>
      <c r="E134">
        <f t="shared" ca="1" si="14"/>
        <v>0</v>
      </c>
      <c r="F134">
        <f t="shared" ca="1" si="15"/>
        <v>31</v>
      </c>
      <c r="G134">
        <f t="shared" ca="1" si="16"/>
        <v>32</v>
      </c>
      <c r="M134">
        <v>-322</v>
      </c>
      <c r="N134">
        <v>-5.55</v>
      </c>
    </row>
    <row r="135" spans="1:14">
      <c r="A135" s="32">
        <v>0</v>
      </c>
      <c r="B135" s="33">
        <f t="shared" ca="1" si="12"/>
        <v>32</v>
      </c>
      <c r="C135">
        <f t="shared" si="13"/>
        <v>486</v>
      </c>
      <c r="D135">
        <f t="shared" ca="1" si="17"/>
        <v>-2.1999999999999999E-2</v>
      </c>
      <c r="E135">
        <f t="shared" ca="1" si="14"/>
        <v>0</v>
      </c>
      <c r="F135">
        <f t="shared" ca="1" si="15"/>
        <v>31</v>
      </c>
      <c r="G135">
        <f t="shared" ca="1" si="16"/>
        <v>32</v>
      </c>
      <c r="M135">
        <v>-321</v>
      </c>
      <c r="N135">
        <v>-5.5410000000000004</v>
      </c>
    </row>
    <row r="136" spans="1:14">
      <c r="A136" s="32">
        <v>0</v>
      </c>
      <c r="B136" s="33">
        <f t="shared" ca="1" si="12"/>
        <v>32</v>
      </c>
      <c r="C136">
        <f t="shared" si="13"/>
        <v>486</v>
      </c>
      <c r="D136">
        <f t="shared" ca="1" si="17"/>
        <v>-2.1999999999999999E-2</v>
      </c>
      <c r="E136">
        <f t="shared" ca="1" si="14"/>
        <v>0</v>
      </c>
      <c r="F136">
        <f t="shared" ca="1" si="15"/>
        <v>31</v>
      </c>
      <c r="G136">
        <f t="shared" ca="1" si="16"/>
        <v>32</v>
      </c>
      <c r="M136">
        <v>-320</v>
      </c>
      <c r="N136">
        <v>-5.532</v>
      </c>
    </row>
    <row r="137" spans="1:14">
      <c r="A137" s="32">
        <v>0</v>
      </c>
      <c r="B137" s="33">
        <f t="shared" ca="1" si="12"/>
        <v>32</v>
      </c>
      <c r="C137">
        <f t="shared" si="13"/>
        <v>486</v>
      </c>
      <c r="D137">
        <f t="shared" ca="1" si="17"/>
        <v>-2.1999999999999999E-2</v>
      </c>
      <c r="E137">
        <f t="shared" ca="1" si="14"/>
        <v>0</v>
      </c>
      <c r="F137">
        <f t="shared" ca="1" si="15"/>
        <v>31</v>
      </c>
      <c r="G137">
        <f t="shared" ca="1" si="16"/>
        <v>32</v>
      </c>
      <c r="M137">
        <v>-319</v>
      </c>
      <c r="N137">
        <v>-5.5229999999999997</v>
      </c>
    </row>
    <row r="138" spans="1:14">
      <c r="A138" s="32">
        <v>0</v>
      </c>
      <c r="B138" s="33">
        <f t="shared" ca="1" si="12"/>
        <v>32</v>
      </c>
      <c r="C138">
        <f t="shared" si="13"/>
        <v>486</v>
      </c>
      <c r="D138">
        <f t="shared" ca="1" si="17"/>
        <v>-2.1999999999999999E-2</v>
      </c>
      <c r="E138">
        <f t="shared" ca="1" si="14"/>
        <v>0</v>
      </c>
      <c r="F138">
        <f t="shared" ca="1" si="15"/>
        <v>31</v>
      </c>
      <c r="G138">
        <f t="shared" ca="1" si="16"/>
        <v>32</v>
      </c>
      <c r="M138">
        <v>-318</v>
      </c>
      <c r="N138">
        <v>-5.5129999999999999</v>
      </c>
    </row>
    <row r="139" spans="1:14">
      <c r="A139" s="32">
        <v>0</v>
      </c>
      <c r="B139" s="33">
        <f t="shared" ca="1" si="12"/>
        <v>32</v>
      </c>
      <c r="C139">
        <f t="shared" si="13"/>
        <v>486</v>
      </c>
      <c r="D139">
        <f t="shared" ca="1" si="17"/>
        <v>-2.1999999999999999E-2</v>
      </c>
      <c r="E139">
        <f t="shared" ca="1" si="14"/>
        <v>0</v>
      </c>
      <c r="F139">
        <f t="shared" ca="1" si="15"/>
        <v>31</v>
      </c>
      <c r="G139">
        <f t="shared" ca="1" si="16"/>
        <v>32</v>
      </c>
      <c r="M139">
        <v>-317</v>
      </c>
      <c r="N139">
        <v>-5.5039999999999996</v>
      </c>
    </row>
    <row r="140" spans="1:14">
      <c r="A140" s="32">
        <v>0</v>
      </c>
      <c r="B140" s="33">
        <f t="shared" ca="1" si="12"/>
        <v>32</v>
      </c>
      <c r="C140">
        <f t="shared" si="13"/>
        <v>486</v>
      </c>
      <c r="D140">
        <f t="shared" ca="1" si="17"/>
        <v>-2.1999999999999999E-2</v>
      </c>
      <c r="E140">
        <f t="shared" ca="1" si="14"/>
        <v>0</v>
      </c>
      <c r="F140">
        <f t="shared" ca="1" si="15"/>
        <v>31</v>
      </c>
      <c r="G140">
        <f t="shared" ca="1" si="16"/>
        <v>32</v>
      </c>
      <c r="M140">
        <v>-316</v>
      </c>
      <c r="N140">
        <v>-5.4950000000000001</v>
      </c>
    </row>
    <row r="141" spans="1:14">
      <c r="A141" s="45">
        <f>formulas!D230</f>
        <v>0</v>
      </c>
      <c r="B141" s="33">
        <f t="shared" ca="1" si="12"/>
        <v>32</v>
      </c>
      <c r="C141">
        <f t="shared" si="13"/>
        <v>486</v>
      </c>
      <c r="D141">
        <f t="shared" ca="1" si="17"/>
        <v>-2.1999999999999999E-2</v>
      </c>
      <c r="E141">
        <f t="shared" ca="1" si="14"/>
        <v>0</v>
      </c>
      <c r="F141">
        <f t="shared" ca="1" si="15"/>
        <v>31</v>
      </c>
      <c r="G141">
        <f t="shared" ca="1" si="16"/>
        <v>32</v>
      </c>
      <c r="M141">
        <v>-315</v>
      </c>
      <c r="N141">
        <v>-5.4859999999999998</v>
      </c>
    </row>
    <row r="142" spans="1:14">
      <c r="A142" s="32">
        <v>0</v>
      </c>
      <c r="B142" s="33">
        <f t="shared" ca="1" si="12"/>
        <v>32</v>
      </c>
      <c r="C142">
        <f t="shared" si="13"/>
        <v>486</v>
      </c>
      <c r="D142">
        <f t="shared" ca="1" si="17"/>
        <v>-2.1999999999999999E-2</v>
      </c>
      <c r="E142">
        <f t="shared" ca="1" si="14"/>
        <v>0</v>
      </c>
      <c r="F142">
        <f t="shared" ca="1" si="15"/>
        <v>31</v>
      </c>
      <c r="G142">
        <f t="shared" ca="1" si="16"/>
        <v>32</v>
      </c>
      <c r="M142">
        <v>-314</v>
      </c>
      <c r="N142">
        <v>-5.476</v>
      </c>
    </row>
    <row r="143" spans="1:14">
      <c r="A143" s="32">
        <v>0</v>
      </c>
      <c r="B143" s="33">
        <f t="shared" ca="1" si="12"/>
        <v>32</v>
      </c>
      <c r="C143">
        <f t="shared" si="13"/>
        <v>486</v>
      </c>
      <c r="D143">
        <f t="shared" ca="1" si="17"/>
        <v>-2.1999999999999999E-2</v>
      </c>
      <c r="E143">
        <f t="shared" ca="1" si="14"/>
        <v>0</v>
      </c>
      <c r="F143">
        <f t="shared" ca="1" si="15"/>
        <v>31</v>
      </c>
      <c r="G143">
        <f t="shared" ca="1" si="16"/>
        <v>32</v>
      </c>
      <c r="M143">
        <v>-313</v>
      </c>
      <c r="N143">
        <v>-5.4669999999999996</v>
      </c>
    </row>
    <row r="144" spans="1:14">
      <c r="A144" s="32">
        <v>0</v>
      </c>
      <c r="B144" s="33">
        <f t="shared" ca="1" si="12"/>
        <v>32</v>
      </c>
      <c r="C144">
        <f t="shared" si="13"/>
        <v>486</v>
      </c>
      <c r="D144">
        <f t="shared" ca="1" si="17"/>
        <v>-2.1999999999999999E-2</v>
      </c>
      <c r="E144">
        <f t="shared" ca="1" si="14"/>
        <v>0</v>
      </c>
      <c r="F144">
        <f t="shared" ca="1" si="15"/>
        <v>31</v>
      </c>
      <c r="G144">
        <f t="shared" ca="1" si="16"/>
        <v>32</v>
      </c>
      <c r="M144">
        <v>-312</v>
      </c>
      <c r="N144">
        <v>-5.4580000000000002</v>
      </c>
    </row>
    <row r="145" spans="1:14">
      <c r="A145" s="32">
        <v>0</v>
      </c>
      <c r="B145" s="33">
        <f t="shared" ca="1" si="12"/>
        <v>32</v>
      </c>
      <c r="C145">
        <f t="shared" si="13"/>
        <v>486</v>
      </c>
      <c r="D145">
        <f t="shared" ca="1" si="17"/>
        <v>-2.1999999999999999E-2</v>
      </c>
      <c r="E145">
        <f t="shared" ca="1" si="14"/>
        <v>0</v>
      </c>
      <c r="F145">
        <f t="shared" ca="1" si="15"/>
        <v>31</v>
      </c>
      <c r="G145">
        <f t="shared" ca="1" si="16"/>
        <v>32</v>
      </c>
      <c r="M145">
        <v>-311</v>
      </c>
      <c r="N145">
        <v>-5.4480000000000004</v>
      </c>
    </row>
    <row r="146" spans="1:14">
      <c r="A146" s="32">
        <v>0</v>
      </c>
      <c r="B146" s="33">
        <f t="shared" ca="1" si="12"/>
        <v>32</v>
      </c>
      <c r="C146">
        <f t="shared" si="13"/>
        <v>486</v>
      </c>
      <c r="D146">
        <f t="shared" ca="1" si="17"/>
        <v>-2.1999999999999999E-2</v>
      </c>
      <c r="E146">
        <f t="shared" ca="1" si="14"/>
        <v>0</v>
      </c>
      <c r="F146">
        <f t="shared" ca="1" si="15"/>
        <v>31</v>
      </c>
      <c r="G146">
        <f t="shared" ca="1" si="16"/>
        <v>32</v>
      </c>
      <c r="M146">
        <v>-310</v>
      </c>
      <c r="N146">
        <v>-5.4390000000000001</v>
      </c>
    </row>
    <row r="147" spans="1:14">
      <c r="A147" s="32">
        <v>0</v>
      </c>
      <c r="B147" s="33">
        <f t="shared" ca="1" si="12"/>
        <v>32</v>
      </c>
      <c r="C147">
        <f t="shared" si="13"/>
        <v>486</v>
      </c>
      <c r="D147">
        <f t="shared" ca="1" si="17"/>
        <v>-2.1999999999999999E-2</v>
      </c>
      <c r="E147">
        <f t="shared" ca="1" si="14"/>
        <v>0</v>
      </c>
      <c r="F147">
        <f t="shared" ca="1" si="15"/>
        <v>31</v>
      </c>
      <c r="G147">
        <f t="shared" ca="1" si="16"/>
        <v>32</v>
      </c>
      <c r="M147">
        <v>-309</v>
      </c>
      <c r="N147">
        <v>-5.4290000000000003</v>
      </c>
    </row>
    <row r="148" spans="1:14">
      <c r="A148" s="32">
        <v>0</v>
      </c>
      <c r="B148" s="33">
        <f t="shared" ca="1" si="12"/>
        <v>32</v>
      </c>
      <c r="C148">
        <f t="shared" si="13"/>
        <v>486</v>
      </c>
      <c r="D148">
        <f t="shared" ca="1" si="17"/>
        <v>-2.1999999999999999E-2</v>
      </c>
      <c r="E148">
        <f t="shared" ca="1" si="14"/>
        <v>0</v>
      </c>
      <c r="F148">
        <f t="shared" ca="1" si="15"/>
        <v>31</v>
      </c>
      <c r="G148">
        <f t="shared" ca="1" si="16"/>
        <v>32</v>
      </c>
      <c r="M148">
        <v>-308</v>
      </c>
      <c r="N148">
        <v>-5.42</v>
      </c>
    </row>
    <row r="149" spans="1:14">
      <c r="A149" s="32">
        <v>0</v>
      </c>
      <c r="B149" s="33">
        <f t="shared" ref="B149:B212" ca="1" si="18">(A149-D149)/(E149-D149)*(G149-F149)+F149</f>
        <v>32</v>
      </c>
      <c r="C149">
        <f t="shared" ref="C149:C212" si="19">COUNTIF($N$2:$N$25400,"&lt;"&amp;A149)</f>
        <v>486</v>
      </c>
      <c r="D149">
        <f t="shared" ca="1" si="17"/>
        <v>-2.1999999999999999E-2</v>
      </c>
      <c r="E149">
        <f t="shared" ref="E149:E212" ca="1" si="20">INDIRECT(ADDRESS(C149+2,14))</f>
        <v>0</v>
      </c>
      <c r="F149">
        <f t="shared" ref="F149:F212" ca="1" si="21">INDIRECT(ADDRESS(C149+1,13))</f>
        <v>31</v>
      </c>
      <c r="G149">
        <f t="shared" ref="G149:G212" ca="1" si="22">INDIRECT(ADDRESS(C149+2,13))</f>
        <v>32</v>
      </c>
      <c r="M149">
        <v>-307</v>
      </c>
      <c r="N149">
        <v>-5.41</v>
      </c>
    </row>
    <row r="150" spans="1:14">
      <c r="A150" s="32">
        <v>0</v>
      </c>
      <c r="B150" s="33">
        <f t="shared" ca="1" si="18"/>
        <v>32</v>
      </c>
      <c r="C150">
        <f t="shared" si="19"/>
        <v>486</v>
      </c>
      <c r="D150">
        <f t="shared" ca="1" si="17"/>
        <v>-2.1999999999999999E-2</v>
      </c>
      <c r="E150">
        <f t="shared" ca="1" si="20"/>
        <v>0</v>
      </c>
      <c r="F150">
        <f t="shared" ca="1" si="21"/>
        <v>31</v>
      </c>
      <c r="G150">
        <f t="shared" ca="1" si="22"/>
        <v>32</v>
      </c>
      <c r="M150">
        <v>-306</v>
      </c>
      <c r="N150">
        <v>-5.4</v>
      </c>
    </row>
    <row r="151" spans="1:14">
      <c r="A151" s="32">
        <v>0</v>
      </c>
      <c r="B151" s="33">
        <f t="shared" ca="1" si="18"/>
        <v>32</v>
      </c>
      <c r="C151">
        <f t="shared" si="19"/>
        <v>486</v>
      </c>
      <c r="D151">
        <f t="shared" ca="1" si="17"/>
        <v>-2.1999999999999999E-2</v>
      </c>
      <c r="E151">
        <f t="shared" ca="1" si="20"/>
        <v>0</v>
      </c>
      <c r="F151">
        <f t="shared" ca="1" si="21"/>
        <v>31</v>
      </c>
      <c r="G151">
        <f t="shared" ca="1" si="22"/>
        <v>32</v>
      </c>
      <c r="M151">
        <v>-305</v>
      </c>
      <c r="N151">
        <v>-5.391</v>
      </c>
    </row>
    <row r="152" spans="1:14">
      <c r="A152" s="32">
        <v>0</v>
      </c>
      <c r="B152" s="33">
        <f t="shared" ca="1" si="18"/>
        <v>32</v>
      </c>
      <c r="C152">
        <f t="shared" si="19"/>
        <v>486</v>
      </c>
      <c r="D152">
        <f t="shared" ca="1" si="17"/>
        <v>-2.1999999999999999E-2</v>
      </c>
      <c r="E152">
        <f t="shared" ca="1" si="20"/>
        <v>0</v>
      </c>
      <c r="F152">
        <f t="shared" ca="1" si="21"/>
        <v>31</v>
      </c>
      <c r="G152">
        <f t="shared" ca="1" si="22"/>
        <v>32</v>
      </c>
      <c r="M152">
        <v>-304</v>
      </c>
      <c r="N152">
        <v>-5.3810000000000002</v>
      </c>
    </row>
    <row r="153" spans="1:14">
      <c r="A153" s="45">
        <f>formulas!D242</f>
        <v>0</v>
      </c>
      <c r="B153" s="33">
        <f t="shared" ca="1" si="18"/>
        <v>32</v>
      </c>
      <c r="C153">
        <f t="shared" si="19"/>
        <v>486</v>
      </c>
      <c r="D153">
        <f t="shared" ca="1" si="17"/>
        <v>-2.1999999999999999E-2</v>
      </c>
      <c r="E153">
        <f t="shared" ca="1" si="20"/>
        <v>0</v>
      </c>
      <c r="F153">
        <f t="shared" ca="1" si="21"/>
        <v>31</v>
      </c>
      <c r="G153">
        <f t="shared" ca="1" si="22"/>
        <v>32</v>
      </c>
      <c r="M153">
        <v>-303</v>
      </c>
      <c r="N153">
        <v>-5.3710000000000004</v>
      </c>
    </row>
    <row r="154" spans="1:14">
      <c r="A154" s="32">
        <v>0</v>
      </c>
      <c r="B154" s="33">
        <f t="shared" ca="1" si="18"/>
        <v>32</v>
      </c>
      <c r="C154">
        <f t="shared" si="19"/>
        <v>486</v>
      </c>
      <c r="D154">
        <f t="shared" ca="1" si="17"/>
        <v>-2.1999999999999999E-2</v>
      </c>
      <c r="E154">
        <f t="shared" ca="1" si="20"/>
        <v>0</v>
      </c>
      <c r="F154">
        <f t="shared" ca="1" si="21"/>
        <v>31</v>
      </c>
      <c r="G154">
        <f t="shared" ca="1" si="22"/>
        <v>32</v>
      </c>
      <c r="M154">
        <v>-302</v>
      </c>
      <c r="N154">
        <v>-5.3609999999999998</v>
      </c>
    </row>
    <row r="155" spans="1:14">
      <c r="A155" s="32">
        <v>0</v>
      </c>
      <c r="B155" s="33">
        <f t="shared" ca="1" si="18"/>
        <v>32</v>
      </c>
      <c r="C155">
        <f t="shared" si="19"/>
        <v>486</v>
      </c>
      <c r="D155">
        <f t="shared" ca="1" si="17"/>
        <v>-2.1999999999999999E-2</v>
      </c>
      <c r="E155">
        <f t="shared" ca="1" si="20"/>
        <v>0</v>
      </c>
      <c r="F155">
        <f t="shared" ca="1" si="21"/>
        <v>31</v>
      </c>
      <c r="G155">
        <f t="shared" ca="1" si="22"/>
        <v>32</v>
      </c>
      <c r="M155">
        <v>-301</v>
      </c>
      <c r="N155">
        <v>-5.351</v>
      </c>
    </row>
    <row r="156" spans="1:14">
      <c r="A156" s="32">
        <v>0</v>
      </c>
      <c r="B156" s="33">
        <f t="shared" ca="1" si="18"/>
        <v>32</v>
      </c>
      <c r="C156">
        <f t="shared" si="19"/>
        <v>486</v>
      </c>
      <c r="D156">
        <f t="shared" ca="1" si="17"/>
        <v>-2.1999999999999999E-2</v>
      </c>
      <c r="E156">
        <f t="shared" ca="1" si="20"/>
        <v>0</v>
      </c>
      <c r="F156">
        <f t="shared" ca="1" si="21"/>
        <v>31</v>
      </c>
      <c r="G156">
        <f t="shared" ca="1" si="22"/>
        <v>32</v>
      </c>
      <c r="M156">
        <v>-300</v>
      </c>
      <c r="N156">
        <v>-5.3410000000000002</v>
      </c>
    </row>
    <row r="157" spans="1:14">
      <c r="A157" s="32">
        <v>0</v>
      </c>
      <c r="B157" s="33">
        <f t="shared" ca="1" si="18"/>
        <v>32</v>
      </c>
      <c r="C157">
        <f t="shared" si="19"/>
        <v>486</v>
      </c>
      <c r="D157">
        <f t="shared" ca="1" si="17"/>
        <v>-2.1999999999999999E-2</v>
      </c>
      <c r="E157">
        <f t="shared" ca="1" si="20"/>
        <v>0</v>
      </c>
      <c r="F157">
        <f t="shared" ca="1" si="21"/>
        <v>31</v>
      </c>
      <c r="G157">
        <f t="shared" ca="1" si="22"/>
        <v>32</v>
      </c>
      <c r="M157">
        <v>-299</v>
      </c>
      <c r="N157">
        <v>-5.3319999999999999</v>
      </c>
    </row>
    <row r="158" spans="1:14">
      <c r="A158" s="32">
        <v>0</v>
      </c>
      <c r="B158" s="33">
        <f t="shared" ca="1" si="18"/>
        <v>32</v>
      </c>
      <c r="C158">
        <f t="shared" si="19"/>
        <v>486</v>
      </c>
      <c r="D158">
        <f t="shared" ca="1" si="17"/>
        <v>-2.1999999999999999E-2</v>
      </c>
      <c r="E158">
        <f t="shared" ca="1" si="20"/>
        <v>0</v>
      </c>
      <c r="F158">
        <f t="shared" ca="1" si="21"/>
        <v>31</v>
      </c>
      <c r="G158">
        <f t="shared" ca="1" si="22"/>
        <v>32</v>
      </c>
      <c r="M158">
        <v>-298</v>
      </c>
      <c r="N158">
        <v>-5.3220000000000001</v>
      </c>
    </row>
    <row r="159" spans="1:14">
      <c r="A159" s="32">
        <v>0</v>
      </c>
      <c r="B159" s="33">
        <f t="shared" ca="1" si="18"/>
        <v>32</v>
      </c>
      <c r="C159">
        <f t="shared" si="19"/>
        <v>486</v>
      </c>
      <c r="D159">
        <f t="shared" ca="1" si="17"/>
        <v>-2.1999999999999999E-2</v>
      </c>
      <c r="E159">
        <f t="shared" ca="1" si="20"/>
        <v>0</v>
      </c>
      <c r="F159">
        <f t="shared" ca="1" si="21"/>
        <v>31</v>
      </c>
      <c r="G159">
        <f t="shared" ca="1" si="22"/>
        <v>32</v>
      </c>
      <c r="M159">
        <v>-297</v>
      </c>
      <c r="N159">
        <v>-5.3120000000000003</v>
      </c>
    </row>
    <row r="160" spans="1:14">
      <c r="A160" s="32">
        <v>0</v>
      </c>
      <c r="B160" s="33">
        <f t="shared" ca="1" si="18"/>
        <v>32</v>
      </c>
      <c r="C160">
        <f t="shared" si="19"/>
        <v>486</v>
      </c>
      <c r="D160">
        <f t="shared" ca="1" si="17"/>
        <v>-2.1999999999999999E-2</v>
      </c>
      <c r="E160">
        <f t="shared" ca="1" si="20"/>
        <v>0</v>
      </c>
      <c r="F160">
        <f t="shared" ca="1" si="21"/>
        <v>31</v>
      </c>
      <c r="G160">
        <f t="shared" ca="1" si="22"/>
        <v>32</v>
      </c>
      <c r="M160">
        <v>-296</v>
      </c>
      <c r="N160">
        <v>-5.3010000000000002</v>
      </c>
    </row>
    <row r="161" spans="1:14">
      <c r="A161" s="32">
        <v>0</v>
      </c>
      <c r="B161" s="33">
        <f t="shared" ca="1" si="18"/>
        <v>32</v>
      </c>
      <c r="C161">
        <f t="shared" si="19"/>
        <v>486</v>
      </c>
      <c r="D161">
        <f t="shared" ca="1" si="17"/>
        <v>-2.1999999999999999E-2</v>
      </c>
      <c r="E161">
        <f t="shared" ca="1" si="20"/>
        <v>0</v>
      </c>
      <c r="F161">
        <f t="shared" ca="1" si="21"/>
        <v>31</v>
      </c>
      <c r="G161">
        <f t="shared" ca="1" si="22"/>
        <v>32</v>
      </c>
      <c r="M161">
        <v>-295</v>
      </c>
      <c r="N161">
        <v>-5.2910000000000004</v>
      </c>
    </row>
    <row r="162" spans="1:14">
      <c r="A162" s="32">
        <v>0</v>
      </c>
      <c r="B162" s="33">
        <f t="shared" ca="1" si="18"/>
        <v>32</v>
      </c>
      <c r="C162">
        <f t="shared" si="19"/>
        <v>486</v>
      </c>
      <c r="D162">
        <f t="shared" ca="1" si="17"/>
        <v>-2.1999999999999999E-2</v>
      </c>
      <c r="E162">
        <f t="shared" ca="1" si="20"/>
        <v>0</v>
      </c>
      <c r="F162">
        <f t="shared" ca="1" si="21"/>
        <v>31</v>
      </c>
      <c r="G162">
        <f t="shared" ca="1" si="22"/>
        <v>32</v>
      </c>
      <c r="M162">
        <v>-294</v>
      </c>
      <c r="N162">
        <v>-5.2809999999999997</v>
      </c>
    </row>
    <row r="163" spans="1:14">
      <c r="A163" s="32">
        <v>0</v>
      </c>
      <c r="B163" s="33">
        <f t="shared" ca="1" si="18"/>
        <v>32</v>
      </c>
      <c r="C163">
        <f t="shared" si="19"/>
        <v>486</v>
      </c>
      <c r="D163">
        <f t="shared" ca="1" si="17"/>
        <v>-2.1999999999999999E-2</v>
      </c>
      <c r="E163">
        <f t="shared" ca="1" si="20"/>
        <v>0</v>
      </c>
      <c r="F163">
        <f t="shared" ca="1" si="21"/>
        <v>31</v>
      </c>
      <c r="G163">
        <f t="shared" ca="1" si="22"/>
        <v>32</v>
      </c>
      <c r="M163">
        <v>-293</v>
      </c>
      <c r="N163">
        <v>-5.2709999999999999</v>
      </c>
    </row>
    <row r="164" spans="1:14">
      <c r="A164" s="32">
        <v>0</v>
      </c>
      <c r="B164" s="33">
        <f t="shared" ca="1" si="18"/>
        <v>32</v>
      </c>
      <c r="C164">
        <f t="shared" si="19"/>
        <v>486</v>
      </c>
      <c r="D164">
        <f t="shared" ca="1" si="17"/>
        <v>-2.1999999999999999E-2</v>
      </c>
      <c r="E164">
        <f t="shared" ca="1" si="20"/>
        <v>0</v>
      </c>
      <c r="F164">
        <f t="shared" ca="1" si="21"/>
        <v>31</v>
      </c>
      <c r="G164">
        <f t="shared" ca="1" si="22"/>
        <v>32</v>
      </c>
      <c r="M164">
        <v>-292</v>
      </c>
      <c r="N164">
        <v>-5.2610000000000001</v>
      </c>
    </row>
    <row r="165" spans="1:14">
      <c r="A165" s="45">
        <f>formulas!D254</f>
        <v>0</v>
      </c>
      <c r="B165" s="33">
        <f t="shared" ca="1" si="18"/>
        <v>32</v>
      </c>
      <c r="C165">
        <f t="shared" si="19"/>
        <v>486</v>
      </c>
      <c r="D165">
        <f t="shared" ca="1" si="17"/>
        <v>-2.1999999999999999E-2</v>
      </c>
      <c r="E165">
        <f t="shared" ca="1" si="20"/>
        <v>0</v>
      </c>
      <c r="F165">
        <f t="shared" ca="1" si="21"/>
        <v>31</v>
      </c>
      <c r="G165">
        <f t="shared" ca="1" si="22"/>
        <v>32</v>
      </c>
      <c r="M165">
        <v>-291</v>
      </c>
      <c r="N165">
        <v>-5.25</v>
      </c>
    </row>
    <row r="166" spans="1:14">
      <c r="A166" s="32">
        <v>0</v>
      </c>
      <c r="B166" s="33">
        <f t="shared" ca="1" si="18"/>
        <v>32</v>
      </c>
      <c r="C166">
        <f t="shared" si="19"/>
        <v>486</v>
      </c>
      <c r="D166">
        <f t="shared" ca="1" si="17"/>
        <v>-2.1999999999999999E-2</v>
      </c>
      <c r="E166">
        <f t="shared" ca="1" si="20"/>
        <v>0</v>
      </c>
      <c r="F166">
        <f t="shared" ca="1" si="21"/>
        <v>31</v>
      </c>
      <c r="G166">
        <f t="shared" ca="1" si="22"/>
        <v>32</v>
      </c>
      <c r="M166">
        <v>-290</v>
      </c>
      <c r="N166">
        <v>-5.24</v>
      </c>
    </row>
    <row r="167" spans="1:14">
      <c r="A167" s="32">
        <v>0</v>
      </c>
      <c r="B167" s="33">
        <f t="shared" ca="1" si="18"/>
        <v>32</v>
      </c>
      <c r="C167">
        <f t="shared" si="19"/>
        <v>486</v>
      </c>
      <c r="D167">
        <f t="shared" ca="1" si="17"/>
        <v>-2.1999999999999999E-2</v>
      </c>
      <c r="E167">
        <f t="shared" ca="1" si="20"/>
        <v>0</v>
      </c>
      <c r="F167">
        <f t="shared" ca="1" si="21"/>
        <v>31</v>
      </c>
      <c r="G167">
        <f t="shared" ca="1" si="22"/>
        <v>32</v>
      </c>
      <c r="M167">
        <v>-289</v>
      </c>
      <c r="N167">
        <v>-5.23</v>
      </c>
    </row>
    <row r="168" spans="1:14">
      <c r="A168" s="32">
        <v>0</v>
      </c>
      <c r="B168" s="33">
        <f t="shared" ca="1" si="18"/>
        <v>32</v>
      </c>
      <c r="C168">
        <f t="shared" si="19"/>
        <v>486</v>
      </c>
      <c r="D168">
        <f t="shared" ca="1" si="17"/>
        <v>-2.1999999999999999E-2</v>
      </c>
      <c r="E168">
        <f t="shared" ca="1" si="20"/>
        <v>0</v>
      </c>
      <c r="F168">
        <f t="shared" ca="1" si="21"/>
        <v>31</v>
      </c>
      <c r="G168">
        <f t="shared" ca="1" si="22"/>
        <v>32</v>
      </c>
      <c r="M168">
        <v>-288</v>
      </c>
      <c r="N168">
        <v>-5.2190000000000003</v>
      </c>
    </row>
    <row r="169" spans="1:14">
      <c r="A169" s="32">
        <v>0</v>
      </c>
      <c r="B169" s="33">
        <f t="shared" ca="1" si="18"/>
        <v>32</v>
      </c>
      <c r="C169">
        <f t="shared" si="19"/>
        <v>486</v>
      </c>
      <c r="D169">
        <f t="shared" ca="1" si="17"/>
        <v>-2.1999999999999999E-2</v>
      </c>
      <c r="E169">
        <f t="shared" ca="1" si="20"/>
        <v>0</v>
      </c>
      <c r="F169">
        <f t="shared" ca="1" si="21"/>
        <v>31</v>
      </c>
      <c r="G169">
        <f t="shared" ca="1" si="22"/>
        <v>32</v>
      </c>
      <c r="M169">
        <v>-287</v>
      </c>
      <c r="N169">
        <v>-5.2089999999999996</v>
      </c>
    </row>
    <row r="170" spans="1:14">
      <c r="A170" s="32">
        <v>0</v>
      </c>
      <c r="B170" s="33">
        <f t="shared" ca="1" si="18"/>
        <v>32</v>
      </c>
      <c r="C170">
        <f t="shared" si="19"/>
        <v>486</v>
      </c>
      <c r="D170">
        <f t="shared" ca="1" si="17"/>
        <v>-2.1999999999999999E-2</v>
      </c>
      <c r="E170">
        <f t="shared" ca="1" si="20"/>
        <v>0</v>
      </c>
      <c r="F170">
        <f t="shared" ca="1" si="21"/>
        <v>31</v>
      </c>
      <c r="G170">
        <f t="shared" ca="1" si="22"/>
        <v>32</v>
      </c>
      <c r="M170">
        <v>-286</v>
      </c>
      <c r="N170">
        <v>-5.1980000000000004</v>
      </c>
    </row>
    <row r="171" spans="1:14">
      <c r="A171" s="32">
        <v>0</v>
      </c>
      <c r="B171" s="33">
        <f t="shared" ca="1" si="18"/>
        <v>32</v>
      </c>
      <c r="C171">
        <f t="shared" si="19"/>
        <v>486</v>
      </c>
      <c r="D171">
        <f t="shared" ca="1" si="17"/>
        <v>-2.1999999999999999E-2</v>
      </c>
      <c r="E171">
        <f t="shared" ca="1" si="20"/>
        <v>0</v>
      </c>
      <c r="F171">
        <f t="shared" ca="1" si="21"/>
        <v>31</v>
      </c>
      <c r="G171">
        <f t="shared" ca="1" si="22"/>
        <v>32</v>
      </c>
      <c r="M171">
        <v>-285</v>
      </c>
      <c r="N171">
        <v>-5.1879999999999997</v>
      </c>
    </row>
    <row r="172" spans="1:14">
      <c r="A172" s="32">
        <v>0</v>
      </c>
      <c r="B172" s="33">
        <f t="shared" ca="1" si="18"/>
        <v>32</v>
      </c>
      <c r="C172">
        <f t="shared" si="19"/>
        <v>486</v>
      </c>
      <c r="D172">
        <f t="shared" ca="1" si="17"/>
        <v>-2.1999999999999999E-2</v>
      </c>
      <c r="E172">
        <f t="shared" ca="1" si="20"/>
        <v>0</v>
      </c>
      <c r="F172">
        <f t="shared" ca="1" si="21"/>
        <v>31</v>
      </c>
      <c r="G172">
        <f t="shared" ca="1" si="22"/>
        <v>32</v>
      </c>
      <c r="M172">
        <v>-284</v>
      </c>
      <c r="N172">
        <v>-5.1769999999999996</v>
      </c>
    </row>
    <row r="173" spans="1:14">
      <c r="A173" s="32">
        <v>0</v>
      </c>
      <c r="B173" s="33">
        <f t="shared" ca="1" si="18"/>
        <v>32</v>
      </c>
      <c r="C173">
        <f t="shared" si="19"/>
        <v>486</v>
      </c>
      <c r="D173">
        <f t="shared" ca="1" si="17"/>
        <v>-2.1999999999999999E-2</v>
      </c>
      <c r="E173">
        <f t="shared" ca="1" si="20"/>
        <v>0</v>
      </c>
      <c r="F173">
        <f t="shared" ca="1" si="21"/>
        <v>31</v>
      </c>
      <c r="G173">
        <f t="shared" ca="1" si="22"/>
        <v>32</v>
      </c>
      <c r="M173">
        <v>-283</v>
      </c>
      <c r="N173">
        <v>-5.1669999999999998</v>
      </c>
    </row>
    <row r="174" spans="1:14">
      <c r="A174" s="32">
        <v>0</v>
      </c>
      <c r="B174" s="33">
        <f t="shared" ca="1" si="18"/>
        <v>32</v>
      </c>
      <c r="C174">
        <f t="shared" si="19"/>
        <v>486</v>
      </c>
      <c r="D174">
        <f t="shared" ca="1" si="17"/>
        <v>-2.1999999999999999E-2</v>
      </c>
      <c r="E174">
        <f t="shared" ca="1" si="20"/>
        <v>0</v>
      </c>
      <c r="F174">
        <f t="shared" ca="1" si="21"/>
        <v>31</v>
      </c>
      <c r="G174">
        <f t="shared" ca="1" si="22"/>
        <v>32</v>
      </c>
      <c r="M174">
        <v>-282</v>
      </c>
      <c r="N174">
        <v>-5.1559999999999997</v>
      </c>
    </row>
    <row r="175" spans="1:14">
      <c r="A175" s="32">
        <v>0</v>
      </c>
      <c r="B175" s="33">
        <f t="shared" ca="1" si="18"/>
        <v>32</v>
      </c>
      <c r="C175">
        <f t="shared" si="19"/>
        <v>486</v>
      </c>
      <c r="D175">
        <f t="shared" ca="1" si="17"/>
        <v>-2.1999999999999999E-2</v>
      </c>
      <c r="E175">
        <f t="shared" ca="1" si="20"/>
        <v>0</v>
      </c>
      <c r="F175">
        <f t="shared" ca="1" si="21"/>
        <v>31</v>
      </c>
      <c r="G175">
        <f t="shared" ca="1" si="22"/>
        <v>32</v>
      </c>
      <c r="M175">
        <v>-281</v>
      </c>
      <c r="N175">
        <v>-5.1449999999999996</v>
      </c>
    </row>
    <row r="176" spans="1:14">
      <c r="A176" s="32">
        <v>0</v>
      </c>
      <c r="B176" s="33">
        <f t="shared" ca="1" si="18"/>
        <v>32</v>
      </c>
      <c r="C176">
        <f t="shared" si="19"/>
        <v>486</v>
      </c>
      <c r="D176">
        <f t="shared" ca="1" si="17"/>
        <v>-2.1999999999999999E-2</v>
      </c>
      <c r="E176">
        <f t="shared" ca="1" si="20"/>
        <v>0</v>
      </c>
      <c r="F176">
        <f t="shared" ca="1" si="21"/>
        <v>31</v>
      </c>
      <c r="G176">
        <f t="shared" ca="1" si="22"/>
        <v>32</v>
      </c>
      <c r="M176">
        <v>-280</v>
      </c>
      <c r="N176">
        <v>-5.1349999999999998</v>
      </c>
    </row>
    <row r="177" spans="1:14">
      <c r="A177" s="45">
        <f>formulas!D266</f>
        <v>0</v>
      </c>
      <c r="B177" s="33">
        <f t="shared" ca="1" si="18"/>
        <v>32</v>
      </c>
      <c r="C177">
        <f t="shared" si="19"/>
        <v>486</v>
      </c>
      <c r="D177">
        <f t="shared" ca="1" si="17"/>
        <v>-2.1999999999999999E-2</v>
      </c>
      <c r="E177">
        <f t="shared" ca="1" si="20"/>
        <v>0</v>
      </c>
      <c r="F177">
        <f t="shared" ca="1" si="21"/>
        <v>31</v>
      </c>
      <c r="G177">
        <f t="shared" ca="1" si="22"/>
        <v>32</v>
      </c>
      <c r="M177">
        <v>-279</v>
      </c>
      <c r="N177">
        <v>-5.1239999999999997</v>
      </c>
    </row>
    <row r="178" spans="1:14">
      <c r="A178" s="455">
        <v>0</v>
      </c>
      <c r="B178" s="33">
        <f t="shared" ca="1" si="18"/>
        <v>32</v>
      </c>
      <c r="C178">
        <f t="shared" si="19"/>
        <v>486</v>
      </c>
      <c r="D178">
        <f t="shared" ca="1" si="17"/>
        <v>-2.1999999999999999E-2</v>
      </c>
      <c r="E178">
        <f t="shared" ca="1" si="20"/>
        <v>0</v>
      </c>
      <c r="F178">
        <f t="shared" ca="1" si="21"/>
        <v>31</v>
      </c>
      <c r="G178">
        <f t="shared" ca="1" si="22"/>
        <v>32</v>
      </c>
      <c r="M178">
        <v>-278</v>
      </c>
      <c r="N178">
        <v>-5.1130000000000004</v>
      </c>
    </row>
    <row r="179" spans="1:14">
      <c r="A179" s="32">
        <v>0</v>
      </c>
      <c r="B179" s="33">
        <f t="shared" ca="1" si="18"/>
        <v>32</v>
      </c>
      <c r="C179">
        <f t="shared" si="19"/>
        <v>486</v>
      </c>
      <c r="D179">
        <f t="shared" ca="1" si="17"/>
        <v>-2.1999999999999999E-2</v>
      </c>
      <c r="E179">
        <f t="shared" ca="1" si="20"/>
        <v>0</v>
      </c>
      <c r="F179">
        <f t="shared" ca="1" si="21"/>
        <v>31</v>
      </c>
      <c r="G179">
        <f t="shared" ca="1" si="22"/>
        <v>32</v>
      </c>
      <c r="M179">
        <v>-277</v>
      </c>
      <c r="N179">
        <v>-5.1020000000000003</v>
      </c>
    </row>
    <row r="180" spans="1:14">
      <c r="A180" s="32">
        <v>0</v>
      </c>
      <c r="B180" s="33">
        <f t="shared" ca="1" si="18"/>
        <v>32</v>
      </c>
      <c r="C180">
        <f t="shared" si="19"/>
        <v>486</v>
      </c>
      <c r="D180">
        <f t="shared" ca="1" si="17"/>
        <v>-2.1999999999999999E-2</v>
      </c>
      <c r="E180">
        <f t="shared" ca="1" si="20"/>
        <v>0</v>
      </c>
      <c r="F180">
        <f t="shared" ca="1" si="21"/>
        <v>31</v>
      </c>
      <c r="G180">
        <f t="shared" ca="1" si="22"/>
        <v>32</v>
      </c>
      <c r="M180">
        <v>-276</v>
      </c>
      <c r="N180">
        <v>-5.0910000000000002</v>
      </c>
    </row>
    <row r="181" spans="1:14">
      <c r="A181" s="32">
        <v>0</v>
      </c>
      <c r="B181" s="33">
        <f t="shared" ca="1" si="18"/>
        <v>32</v>
      </c>
      <c r="C181">
        <f t="shared" si="19"/>
        <v>486</v>
      </c>
      <c r="D181">
        <f t="shared" ca="1" si="17"/>
        <v>-2.1999999999999999E-2</v>
      </c>
      <c r="E181">
        <f t="shared" ca="1" si="20"/>
        <v>0</v>
      </c>
      <c r="F181">
        <f t="shared" ca="1" si="21"/>
        <v>31</v>
      </c>
      <c r="G181">
        <f t="shared" ca="1" si="22"/>
        <v>32</v>
      </c>
      <c r="M181">
        <v>-275</v>
      </c>
      <c r="N181">
        <v>-5.0810000000000004</v>
      </c>
    </row>
    <row r="182" spans="1:14">
      <c r="A182" s="32">
        <v>0</v>
      </c>
      <c r="B182" s="33">
        <f t="shared" ca="1" si="18"/>
        <v>32</v>
      </c>
      <c r="C182">
        <f t="shared" si="19"/>
        <v>486</v>
      </c>
      <c r="D182">
        <f t="shared" ca="1" si="17"/>
        <v>-2.1999999999999999E-2</v>
      </c>
      <c r="E182">
        <f t="shared" ca="1" si="20"/>
        <v>0</v>
      </c>
      <c r="F182">
        <f t="shared" ca="1" si="21"/>
        <v>31</v>
      </c>
      <c r="G182">
        <f t="shared" ca="1" si="22"/>
        <v>32</v>
      </c>
      <c r="M182">
        <v>-274</v>
      </c>
      <c r="N182">
        <v>-5.07</v>
      </c>
    </row>
    <row r="183" spans="1:14">
      <c r="A183" s="32">
        <v>0</v>
      </c>
      <c r="B183" s="33">
        <f t="shared" ca="1" si="18"/>
        <v>32</v>
      </c>
      <c r="C183">
        <f t="shared" si="19"/>
        <v>486</v>
      </c>
      <c r="D183">
        <f t="shared" ca="1" si="17"/>
        <v>-2.1999999999999999E-2</v>
      </c>
      <c r="E183">
        <f t="shared" ca="1" si="20"/>
        <v>0</v>
      </c>
      <c r="F183">
        <f t="shared" ca="1" si="21"/>
        <v>31</v>
      </c>
      <c r="G183">
        <f t="shared" ca="1" si="22"/>
        <v>32</v>
      </c>
      <c r="M183">
        <v>-273</v>
      </c>
      <c r="N183">
        <v>-5.0590000000000002</v>
      </c>
    </row>
    <row r="184" spans="1:14">
      <c r="A184" s="32">
        <v>0</v>
      </c>
      <c r="B184" s="33">
        <f t="shared" ca="1" si="18"/>
        <v>32</v>
      </c>
      <c r="C184">
        <f t="shared" si="19"/>
        <v>486</v>
      </c>
      <c r="D184">
        <f t="shared" ca="1" si="17"/>
        <v>-2.1999999999999999E-2</v>
      </c>
      <c r="E184">
        <f t="shared" ca="1" si="20"/>
        <v>0</v>
      </c>
      <c r="F184">
        <f t="shared" ca="1" si="21"/>
        <v>31</v>
      </c>
      <c r="G184">
        <f t="shared" ca="1" si="22"/>
        <v>32</v>
      </c>
      <c r="M184">
        <v>-272</v>
      </c>
      <c r="N184">
        <v>-5.048</v>
      </c>
    </row>
    <row r="185" spans="1:14">
      <c r="A185" s="32">
        <v>0</v>
      </c>
      <c r="B185" s="33">
        <f t="shared" ca="1" si="18"/>
        <v>32</v>
      </c>
      <c r="C185">
        <f t="shared" si="19"/>
        <v>486</v>
      </c>
      <c r="D185">
        <f t="shared" ca="1" si="17"/>
        <v>-2.1999999999999999E-2</v>
      </c>
      <c r="E185">
        <f t="shared" ca="1" si="20"/>
        <v>0</v>
      </c>
      <c r="F185">
        <f t="shared" ca="1" si="21"/>
        <v>31</v>
      </c>
      <c r="G185">
        <f t="shared" ca="1" si="22"/>
        <v>32</v>
      </c>
      <c r="M185">
        <v>-271</v>
      </c>
      <c r="N185">
        <v>-5.0359999999999996</v>
      </c>
    </row>
    <row r="186" spans="1:14">
      <c r="A186" s="32">
        <v>0</v>
      </c>
      <c r="B186" s="33">
        <f t="shared" ca="1" si="18"/>
        <v>32</v>
      </c>
      <c r="C186">
        <f t="shared" si="19"/>
        <v>486</v>
      </c>
      <c r="D186">
        <f t="shared" ca="1" si="17"/>
        <v>-2.1999999999999999E-2</v>
      </c>
      <c r="E186">
        <f t="shared" ca="1" si="20"/>
        <v>0</v>
      </c>
      <c r="F186">
        <f t="shared" ca="1" si="21"/>
        <v>31</v>
      </c>
      <c r="G186">
        <f t="shared" ca="1" si="22"/>
        <v>32</v>
      </c>
      <c r="M186">
        <v>-270</v>
      </c>
      <c r="N186">
        <v>-5.0250000000000004</v>
      </c>
    </row>
    <row r="187" spans="1:14">
      <c r="A187" s="32">
        <v>0</v>
      </c>
      <c r="B187" s="33">
        <f t="shared" ca="1" si="18"/>
        <v>32</v>
      </c>
      <c r="C187">
        <f t="shared" si="19"/>
        <v>486</v>
      </c>
      <c r="D187">
        <f t="shared" ca="1" si="17"/>
        <v>-2.1999999999999999E-2</v>
      </c>
      <c r="E187">
        <f t="shared" ca="1" si="20"/>
        <v>0</v>
      </c>
      <c r="F187">
        <f t="shared" ca="1" si="21"/>
        <v>31</v>
      </c>
      <c r="G187">
        <f t="shared" ca="1" si="22"/>
        <v>32</v>
      </c>
      <c r="M187">
        <v>-269</v>
      </c>
      <c r="N187">
        <v>-5.0140000000000002</v>
      </c>
    </row>
    <row r="188" spans="1:14">
      <c r="A188" s="32">
        <v>0</v>
      </c>
      <c r="B188" s="33">
        <f t="shared" ca="1" si="18"/>
        <v>32</v>
      </c>
      <c r="C188">
        <f t="shared" si="19"/>
        <v>486</v>
      </c>
      <c r="D188">
        <f t="shared" ca="1" si="17"/>
        <v>-2.1999999999999999E-2</v>
      </c>
      <c r="E188">
        <f t="shared" ca="1" si="20"/>
        <v>0</v>
      </c>
      <c r="F188">
        <f t="shared" ca="1" si="21"/>
        <v>31</v>
      </c>
      <c r="G188">
        <f t="shared" ca="1" si="22"/>
        <v>32</v>
      </c>
      <c r="M188">
        <v>-268</v>
      </c>
      <c r="N188">
        <v>-5.0030000000000001</v>
      </c>
    </row>
    <row r="189" spans="1:14">
      <c r="A189" s="45">
        <f>formulas!D278</f>
        <v>0</v>
      </c>
      <c r="B189" s="33">
        <f t="shared" ca="1" si="18"/>
        <v>32</v>
      </c>
      <c r="C189">
        <f t="shared" si="19"/>
        <v>486</v>
      </c>
      <c r="D189">
        <f t="shared" ca="1" si="17"/>
        <v>-2.1999999999999999E-2</v>
      </c>
      <c r="E189">
        <f t="shared" ca="1" si="20"/>
        <v>0</v>
      </c>
      <c r="F189">
        <f t="shared" ca="1" si="21"/>
        <v>31</v>
      </c>
      <c r="G189">
        <f t="shared" ca="1" si="22"/>
        <v>32</v>
      </c>
      <c r="M189">
        <v>-267</v>
      </c>
      <c r="N189">
        <v>-4.992</v>
      </c>
    </row>
    <row r="190" spans="1:14">
      <c r="A190" s="32">
        <v>0</v>
      </c>
      <c r="B190" s="33">
        <f t="shared" ca="1" si="18"/>
        <v>32</v>
      </c>
      <c r="C190">
        <f t="shared" si="19"/>
        <v>486</v>
      </c>
      <c r="D190">
        <f t="shared" ca="1" si="17"/>
        <v>-2.1999999999999999E-2</v>
      </c>
      <c r="E190">
        <f t="shared" ca="1" si="20"/>
        <v>0</v>
      </c>
      <c r="F190">
        <f t="shared" ca="1" si="21"/>
        <v>31</v>
      </c>
      <c r="G190">
        <f t="shared" ca="1" si="22"/>
        <v>32</v>
      </c>
      <c r="M190">
        <v>-266</v>
      </c>
      <c r="N190">
        <v>-4.9800000000000004</v>
      </c>
    </row>
    <row r="191" spans="1:14">
      <c r="A191" s="32">
        <v>0</v>
      </c>
      <c r="B191" s="33">
        <f t="shared" ca="1" si="18"/>
        <v>32</v>
      </c>
      <c r="C191">
        <f t="shared" si="19"/>
        <v>486</v>
      </c>
      <c r="D191">
        <f t="shared" ca="1" si="17"/>
        <v>-2.1999999999999999E-2</v>
      </c>
      <c r="E191">
        <f t="shared" ca="1" si="20"/>
        <v>0</v>
      </c>
      <c r="F191">
        <f t="shared" ca="1" si="21"/>
        <v>31</v>
      </c>
      <c r="G191">
        <f t="shared" ca="1" si="22"/>
        <v>32</v>
      </c>
      <c r="M191">
        <v>-265</v>
      </c>
      <c r="N191">
        <v>-4.9690000000000003</v>
      </c>
    </row>
    <row r="192" spans="1:14">
      <c r="A192" s="32">
        <v>0</v>
      </c>
      <c r="B192" s="33">
        <f t="shared" ca="1" si="18"/>
        <v>32</v>
      </c>
      <c r="C192">
        <f t="shared" si="19"/>
        <v>486</v>
      </c>
      <c r="D192">
        <f t="shared" ca="1" si="17"/>
        <v>-2.1999999999999999E-2</v>
      </c>
      <c r="E192">
        <f t="shared" ca="1" si="20"/>
        <v>0</v>
      </c>
      <c r="F192">
        <f t="shared" ca="1" si="21"/>
        <v>31</v>
      </c>
      <c r="G192">
        <f t="shared" ca="1" si="22"/>
        <v>32</v>
      </c>
      <c r="M192">
        <v>-264</v>
      </c>
      <c r="N192">
        <v>-4.9580000000000002</v>
      </c>
    </row>
    <row r="193" spans="1:14">
      <c r="A193" s="32">
        <v>0</v>
      </c>
      <c r="B193" s="33">
        <f t="shared" ca="1" si="18"/>
        <v>32</v>
      </c>
      <c r="C193">
        <f t="shared" si="19"/>
        <v>486</v>
      </c>
      <c r="D193">
        <f t="shared" ca="1" si="17"/>
        <v>-2.1999999999999999E-2</v>
      </c>
      <c r="E193">
        <f t="shared" ca="1" si="20"/>
        <v>0</v>
      </c>
      <c r="F193">
        <f t="shared" ca="1" si="21"/>
        <v>31</v>
      </c>
      <c r="G193">
        <f t="shared" ca="1" si="22"/>
        <v>32</v>
      </c>
      <c r="M193">
        <v>-263</v>
      </c>
      <c r="N193">
        <v>-4.9459999999999997</v>
      </c>
    </row>
    <row r="194" spans="1:14">
      <c r="A194" s="32">
        <v>0</v>
      </c>
      <c r="B194" s="33">
        <f t="shared" ca="1" si="18"/>
        <v>32</v>
      </c>
      <c r="C194">
        <f t="shared" si="19"/>
        <v>486</v>
      </c>
      <c r="D194">
        <f t="shared" ca="1" si="17"/>
        <v>-2.1999999999999999E-2</v>
      </c>
      <c r="E194">
        <f t="shared" ca="1" si="20"/>
        <v>0</v>
      </c>
      <c r="F194">
        <f t="shared" ca="1" si="21"/>
        <v>31</v>
      </c>
      <c r="G194">
        <f t="shared" ca="1" si="22"/>
        <v>32</v>
      </c>
      <c r="M194">
        <v>-262</v>
      </c>
      <c r="N194">
        <v>-4.9349999999999996</v>
      </c>
    </row>
    <row r="195" spans="1:14">
      <c r="A195" s="32">
        <v>0</v>
      </c>
      <c r="B195" s="33">
        <f t="shared" ca="1" si="18"/>
        <v>32</v>
      </c>
      <c r="C195">
        <f t="shared" si="19"/>
        <v>486</v>
      </c>
      <c r="D195">
        <f t="shared" ref="D195:D258" ca="1" si="23">INDIRECT(ADDRESS(C195+1,14))</f>
        <v>-2.1999999999999999E-2</v>
      </c>
      <c r="E195">
        <f t="shared" ca="1" si="20"/>
        <v>0</v>
      </c>
      <c r="F195">
        <f t="shared" ca="1" si="21"/>
        <v>31</v>
      </c>
      <c r="G195">
        <f t="shared" ca="1" si="22"/>
        <v>32</v>
      </c>
      <c r="M195">
        <v>-261</v>
      </c>
      <c r="N195">
        <v>-4.923</v>
      </c>
    </row>
    <row r="196" spans="1:14">
      <c r="A196" s="32">
        <v>0</v>
      </c>
      <c r="B196" s="33">
        <f t="shared" ca="1" si="18"/>
        <v>32</v>
      </c>
      <c r="C196">
        <f t="shared" si="19"/>
        <v>486</v>
      </c>
      <c r="D196">
        <f t="shared" ca="1" si="23"/>
        <v>-2.1999999999999999E-2</v>
      </c>
      <c r="E196">
        <f t="shared" ca="1" si="20"/>
        <v>0</v>
      </c>
      <c r="F196">
        <f t="shared" ca="1" si="21"/>
        <v>31</v>
      </c>
      <c r="G196">
        <f t="shared" ca="1" si="22"/>
        <v>32</v>
      </c>
      <c r="M196">
        <v>-260</v>
      </c>
      <c r="N196">
        <v>-4.9119999999999999</v>
      </c>
    </row>
    <row r="197" spans="1:14">
      <c r="A197" s="32">
        <v>0</v>
      </c>
      <c r="B197" s="33">
        <f t="shared" ca="1" si="18"/>
        <v>32</v>
      </c>
      <c r="C197">
        <f t="shared" si="19"/>
        <v>486</v>
      </c>
      <c r="D197">
        <f t="shared" ca="1" si="23"/>
        <v>-2.1999999999999999E-2</v>
      </c>
      <c r="E197">
        <f t="shared" ca="1" si="20"/>
        <v>0</v>
      </c>
      <c r="F197">
        <f t="shared" ca="1" si="21"/>
        <v>31</v>
      </c>
      <c r="G197">
        <f t="shared" ca="1" si="22"/>
        <v>32</v>
      </c>
      <c r="M197">
        <v>-259</v>
      </c>
      <c r="N197">
        <v>-4.9000000000000004</v>
      </c>
    </row>
    <row r="198" spans="1:14">
      <c r="A198" s="32">
        <v>0</v>
      </c>
      <c r="B198" s="33">
        <f t="shared" ca="1" si="18"/>
        <v>32</v>
      </c>
      <c r="C198">
        <f t="shared" si="19"/>
        <v>486</v>
      </c>
      <c r="D198">
        <f t="shared" ca="1" si="23"/>
        <v>-2.1999999999999999E-2</v>
      </c>
      <c r="E198">
        <f t="shared" ca="1" si="20"/>
        <v>0</v>
      </c>
      <c r="F198">
        <f t="shared" ca="1" si="21"/>
        <v>31</v>
      </c>
      <c r="G198">
        <f t="shared" ca="1" si="22"/>
        <v>32</v>
      </c>
      <c r="M198">
        <v>-258</v>
      </c>
      <c r="N198">
        <v>-4.8890000000000002</v>
      </c>
    </row>
    <row r="199" spans="1:14">
      <c r="A199" s="32">
        <v>0</v>
      </c>
      <c r="B199" s="33">
        <f t="shared" ca="1" si="18"/>
        <v>32</v>
      </c>
      <c r="C199">
        <f t="shared" si="19"/>
        <v>486</v>
      </c>
      <c r="D199">
        <f t="shared" ca="1" si="23"/>
        <v>-2.1999999999999999E-2</v>
      </c>
      <c r="E199">
        <f t="shared" ca="1" si="20"/>
        <v>0</v>
      </c>
      <c r="F199">
        <f t="shared" ca="1" si="21"/>
        <v>31</v>
      </c>
      <c r="G199">
        <f t="shared" ca="1" si="22"/>
        <v>32</v>
      </c>
      <c r="M199">
        <v>-257</v>
      </c>
      <c r="N199">
        <v>-4.8769999999999998</v>
      </c>
    </row>
    <row r="200" spans="1:14">
      <c r="A200" s="32">
        <v>0</v>
      </c>
      <c r="B200" s="33">
        <f t="shared" ca="1" si="18"/>
        <v>32</v>
      </c>
      <c r="C200">
        <f t="shared" si="19"/>
        <v>486</v>
      </c>
      <c r="D200">
        <f t="shared" ca="1" si="23"/>
        <v>-2.1999999999999999E-2</v>
      </c>
      <c r="E200">
        <f t="shared" ca="1" si="20"/>
        <v>0</v>
      </c>
      <c r="F200">
        <f t="shared" ca="1" si="21"/>
        <v>31</v>
      </c>
      <c r="G200">
        <f t="shared" ca="1" si="22"/>
        <v>32</v>
      </c>
      <c r="M200">
        <v>-256</v>
      </c>
      <c r="N200">
        <v>-4.8650000000000002</v>
      </c>
    </row>
    <row r="201" spans="1:14">
      <c r="A201" s="45">
        <f>formulas!D290</f>
        <v>0</v>
      </c>
      <c r="B201" s="33">
        <f t="shared" ca="1" si="18"/>
        <v>32</v>
      </c>
      <c r="C201">
        <f t="shared" si="19"/>
        <v>486</v>
      </c>
      <c r="D201">
        <f t="shared" ca="1" si="23"/>
        <v>-2.1999999999999999E-2</v>
      </c>
      <c r="E201">
        <f t="shared" ca="1" si="20"/>
        <v>0</v>
      </c>
      <c r="F201">
        <f t="shared" ca="1" si="21"/>
        <v>31</v>
      </c>
      <c r="G201">
        <f t="shared" ca="1" si="22"/>
        <v>32</v>
      </c>
      <c r="M201">
        <v>-255</v>
      </c>
      <c r="N201">
        <v>-4.8540000000000001</v>
      </c>
    </row>
    <row r="202" spans="1:14">
      <c r="A202" s="32">
        <v>0</v>
      </c>
      <c r="B202" s="33">
        <f t="shared" ca="1" si="18"/>
        <v>32</v>
      </c>
      <c r="C202">
        <f t="shared" si="19"/>
        <v>486</v>
      </c>
      <c r="D202">
        <f t="shared" ca="1" si="23"/>
        <v>-2.1999999999999999E-2</v>
      </c>
      <c r="E202">
        <f t="shared" ca="1" si="20"/>
        <v>0</v>
      </c>
      <c r="F202">
        <f t="shared" ca="1" si="21"/>
        <v>31</v>
      </c>
      <c r="G202">
        <f t="shared" ca="1" si="22"/>
        <v>32</v>
      </c>
      <c r="M202">
        <v>-254</v>
      </c>
      <c r="N202">
        <v>-4.8419999999999996</v>
      </c>
    </row>
    <row r="203" spans="1:14">
      <c r="A203" s="32">
        <v>0</v>
      </c>
      <c r="B203" s="33">
        <f t="shared" ca="1" si="18"/>
        <v>32</v>
      </c>
      <c r="C203">
        <f t="shared" si="19"/>
        <v>486</v>
      </c>
      <c r="D203">
        <f t="shared" ca="1" si="23"/>
        <v>-2.1999999999999999E-2</v>
      </c>
      <c r="E203">
        <f t="shared" ca="1" si="20"/>
        <v>0</v>
      </c>
      <c r="F203">
        <f t="shared" ca="1" si="21"/>
        <v>31</v>
      </c>
      <c r="G203">
        <f t="shared" ca="1" si="22"/>
        <v>32</v>
      </c>
      <c r="M203">
        <v>-253</v>
      </c>
      <c r="N203">
        <v>-4.83</v>
      </c>
    </row>
    <row r="204" spans="1:14">
      <c r="A204" s="32">
        <v>0</v>
      </c>
      <c r="B204" s="33">
        <f t="shared" ca="1" si="18"/>
        <v>32</v>
      </c>
      <c r="C204">
        <f t="shared" si="19"/>
        <v>486</v>
      </c>
      <c r="D204">
        <f t="shared" ca="1" si="23"/>
        <v>-2.1999999999999999E-2</v>
      </c>
      <c r="E204">
        <f t="shared" ca="1" si="20"/>
        <v>0</v>
      </c>
      <c r="F204">
        <f t="shared" ca="1" si="21"/>
        <v>31</v>
      </c>
      <c r="G204">
        <f t="shared" ca="1" si="22"/>
        <v>32</v>
      </c>
      <c r="M204">
        <v>-252</v>
      </c>
      <c r="N204">
        <v>-4.8179999999999996</v>
      </c>
    </row>
    <row r="205" spans="1:14">
      <c r="A205" s="32">
        <v>0</v>
      </c>
      <c r="B205" s="33">
        <f t="shared" ca="1" si="18"/>
        <v>32</v>
      </c>
      <c r="C205">
        <f t="shared" si="19"/>
        <v>486</v>
      </c>
      <c r="D205">
        <f t="shared" ca="1" si="23"/>
        <v>-2.1999999999999999E-2</v>
      </c>
      <c r="E205">
        <f t="shared" ca="1" si="20"/>
        <v>0</v>
      </c>
      <c r="F205">
        <f t="shared" ca="1" si="21"/>
        <v>31</v>
      </c>
      <c r="G205">
        <f t="shared" ca="1" si="22"/>
        <v>32</v>
      </c>
      <c r="M205">
        <v>-251</v>
      </c>
      <c r="N205">
        <v>-4.806</v>
      </c>
    </row>
    <row r="206" spans="1:14">
      <c r="A206" s="32">
        <v>0</v>
      </c>
      <c r="B206" s="33">
        <f t="shared" ca="1" si="18"/>
        <v>32</v>
      </c>
      <c r="C206">
        <f t="shared" si="19"/>
        <v>486</v>
      </c>
      <c r="D206">
        <f t="shared" ca="1" si="23"/>
        <v>-2.1999999999999999E-2</v>
      </c>
      <c r="E206">
        <f t="shared" ca="1" si="20"/>
        <v>0</v>
      </c>
      <c r="F206">
        <f t="shared" ca="1" si="21"/>
        <v>31</v>
      </c>
      <c r="G206">
        <f t="shared" ca="1" si="22"/>
        <v>32</v>
      </c>
      <c r="M206">
        <v>-250</v>
      </c>
      <c r="N206">
        <v>-4.7939999999999996</v>
      </c>
    </row>
    <row r="207" spans="1:14">
      <c r="A207" s="32">
        <v>0</v>
      </c>
      <c r="B207" s="33">
        <f t="shared" ca="1" si="18"/>
        <v>32</v>
      </c>
      <c r="C207">
        <f t="shared" si="19"/>
        <v>486</v>
      </c>
      <c r="D207">
        <f t="shared" ca="1" si="23"/>
        <v>-2.1999999999999999E-2</v>
      </c>
      <c r="E207">
        <f t="shared" ca="1" si="20"/>
        <v>0</v>
      </c>
      <c r="F207">
        <f t="shared" ca="1" si="21"/>
        <v>31</v>
      </c>
      <c r="G207">
        <f t="shared" ca="1" si="22"/>
        <v>32</v>
      </c>
      <c r="M207">
        <v>-249</v>
      </c>
      <c r="N207">
        <v>-4.7830000000000004</v>
      </c>
    </row>
    <row r="208" spans="1:14">
      <c r="A208" s="32">
        <v>0</v>
      </c>
      <c r="B208" s="33">
        <f t="shared" ca="1" si="18"/>
        <v>32</v>
      </c>
      <c r="C208">
        <f t="shared" si="19"/>
        <v>486</v>
      </c>
      <c r="D208">
        <f t="shared" ca="1" si="23"/>
        <v>-2.1999999999999999E-2</v>
      </c>
      <c r="E208">
        <f t="shared" ca="1" si="20"/>
        <v>0</v>
      </c>
      <c r="F208">
        <f t="shared" ca="1" si="21"/>
        <v>31</v>
      </c>
      <c r="G208">
        <f t="shared" ca="1" si="22"/>
        <v>32</v>
      </c>
      <c r="M208">
        <v>-248</v>
      </c>
      <c r="N208">
        <v>-4.7709999999999999</v>
      </c>
    </row>
    <row r="209" spans="1:14">
      <c r="A209" s="32">
        <v>0</v>
      </c>
      <c r="B209" s="33">
        <f t="shared" ca="1" si="18"/>
        <v>32</v>
      </c>
      <c r="C209">
        <f t="shared" si="19"/>
        <v>486</v>
      </c>
      <c r="D209">
        <f t="shared" ca="1" si="23"/>
        <v>-2.1999999999999999E-2</v>
      </c>
      <c r="E209">
        <f t="shared" ca="1" si="20"/>
        <v>0</v>
      </c>
      <c r="F209">
        <f t="shared" ca="1" si="21"/>
        <v>31</v>
      </c>
      <c r="G209">
        <f t="shared" ca="1" si="22"/>
        <v>32</v>
      </c>
      <c r="M209">
        <v>-247</v>
      </c>
      <c r="N209">
        <v>-4.7590000000000003</v>
      </c>
    </row>
    <row r="210" spans="1:14">
      <c r="A210" s="32">
        <v>0</v>
      </c>
      <c r="B210" s="33">
        <f t="shared" ca="1" si="18"/>
        <v>32</v>
      </c>
      <c r="C210">
        <f t="shared" si="19"/>
        <v>486</v>
      </c>
      <c r="D210">
        <f t="shared" ca="1" si="23"/>
        <v>-2.1999999999999999E-2</v>
      </c>
      <c r="E210">
        <f t="shared" ca="1" si="20"/>
        <v>0</v>
      </c>
      <c r="F210">
        <f t="shared" ca="1" si="21"/>
        <v>31</v>
      </c>
      <c r="G210">
        <f t="shared" ca="1" si="22"/>
        <v>32</v>
      </c>
      <c r="M210">
        <v>-246</v>
      </c>
      <c r="N210">
        <v>-4.7460000000000004</v>
      </c>
    </row>
    <row r="211" spans="1:14">
      <c r="A211" s="32">
        <v>0</v>
      </c>
      <c r="B211" s="33">
        <f t="shared" ca="1" si="18"/>
        <v>32</v>
      </c>
      <c r="C211">
        <f t="shared" si="19"/>
        <v>486</v>
      </c>
      <c r="D211">
        <f t="shared" ca="1" si="23"/>
        <v>-2.1999999999999999E-2</v>
      </c>
      <c r="E211">
        <f t="shared" ca="1" si="20"/>
        <v>0</v>
      </c>
      <c r="F211">
        <f t="shared" ca="1" si="21"/>
        <v>31</v>
      </c>
      <c r="G211">
        <f t="shared" ca="1" si="22"/>
        <v>32</v>
      </c>
      <c r="M211">
        <v>-245</v>
      </c>
      <c r="N211">
        <v>-4.734</v>
      </c>
    </row>
    <row r="212" spans="1:14">
      <c r="A212" s="32">
        <v>0</v>
      </c>
      <c r="B212" s="33">
        <f t="shared" ca="1" si="18"/>
        <v>32</v>
      </c>
      <c r="C212">
        <f t="shared" si="19"/>
        <v>486</v>
      </c>
      <c r="D212">
        <f t="shared" ca="1" si="23"/>
        <v>-2.1999999999999999E-2</v>
      </c>
      <c r="E212">
        <f t="shared" ca="1" si="20"/>
        <v>0</v>
      </c>
      <c r="F212">
        <f t="shared" ca="1" si="21"/>
        <v>31</v>
      </c>
      <c r="G212">
        <f t="shared" ca="1" si="22"/>
        <v>32</v>
      </c>
      <c r="M212">
        <v>-244</v>
      </c>
      <c r="N212">
        <v>-4.7220000000000004</v>
      </c>
    </row>
    <row r="213" spans="1:14">
      <c r="A213" s="45">
        <f>formulas!D302</f>
        <v>0</v>
      </c>
      <c r="B213" s="33">
        <f t="shared" ref="B213:B276" ca="1" si="24">(A213-D213)/(E213-D213)*(G213-F213)+F213</f>
        <v>32</v>
      </c>
      <c r="C213">
        <f t="shared" ref="C213:C276" si="25">COUNTIF($N$2:$N$25400,"&lt;"&amp;A213)</f>
        <v>486</v>
      </c>
      <c r="D213">
        <f t="shared" ca="1" si="23"/>
        <v>-2.1999999999999999E-2</v>
      </c>
      <c r="E213">
        <f t="shared" ref="E213:E276" ca="1" si="26">INDIRECT(ADDRESS(C213+2,14))</f>
        <v>0</v>
      </c>
      <c r="F213">
        <f t="shared" ref="F213:F276" ca="1" si="27">INDIRECT(ADDRESS(C213+1,13))</f>
        <v>31</v>
      </c>
      <c r="G213">
        <f t="shared" ref="G213:G276" ca="1" si="28">INDIRECT(ADDRESS(C213+2,13))</f>
        <v>32</v>
      </c>
      <c r="M213">
        <v>-243</v>
      </c>
      <c r="N213">
        <v>-4.71</v>
      </c>
    </row>
    <row r="214" spans="1:14">
      <c r="A214" s="32">
        <v>0</v>
      </c>
      <c r="B214" s="33">
        <f t="shared" ca="1" si="24"/>
        <v>32</v>
      </c>
      <c r="C214">
        <f t="shared" si="25"/>
        <v>486</v>
      </c>
      <c r="D214">
        <f t="shared" ca="1" si="23"/>
        <v>-2.1999999999999999E-2</v>
      </c>
      <c r="E214">
        <f t="shared" ca="1" si="26"/>
        <v>0</v>
      </c>
      <c r="F214">
        <f t="shared" ca="1" si="27"/>
        <v>31</v>
      </c>
      <c r="G214">
        <f t="shared" ca="1" si="28"/>
        <v>32</v>
      </c>
      <c r="M214">
        <v>-242</v>
      </c>
      <c r="N214">
        <v>-4.6980000000000004</v>
      </c>
    </row>
    <row r="215" spans="1:14">
      <c r="A215" s="32">
        <v>0</v>
      </c>
      <c r="B215" s="33">
        <f t="shared" ca="1" si="24"/>
        <v>32</v>
      </c>
      <c r="C215">
        <f t="shared" si="25"/>
        <v>486</v>
      </c>
      <c r="D215">
        <f t="shared" ca="1" si="23"/>
        <v>-2.1999999999999999E-2</v>
      </c>
      <c r="E215">
        <f t="shared" ca="1" si="26"/>
        <v>0</v>
      </c>
      <c r="F215">
        <f t="shared" ca="1" si="27"/>
        <v>31</v>
      </c>
      <c r="G215">
        <f t="shared" ca="1" si="28"/>
        <v>32</v>
      </c>
      <c r="M215">
        <v>-241</v>
      </c>
      <c r="N215">
        <v>-4.6849999999999996</v>
      </c>
    </row>
    <row r="216" spans="1:14">
      <c r="A216" s="32">
        <v>0</v>
      </c>
      <c r="B216" s="33">
        <f t="shared" ca="1" si="24"/>
        <v>32</v>
      </c>
      <c r="C216">
        <f t="shared" si="25"/>
        <v>486</v>
      </c>
      <c r="D216">
        <f t="shared" ca="1" si="23"/>
        <v>-2.1999999999999999E-2</v>
      </c>
      <c r="E216">
        <f t="shared" ca="1" si="26"/>
        <v>0</v>
      </c>
      <c r="F216">
        <f t="shared" ca="1" si="27"/>
        <v>31</v>
      </c>
      <c r="G216">
        <f t="shared" ca="1" si="28"/>
        <v>32</v>
      </c>
      <c r="M216">
        <v>-240</v>
      </c>
      <c r="N216">
        <v>-4.673</v>
      </c>
    </row>
    <row r="217" spans="1:14">
      <c r="A217" s="32">
        <v>0</v>
      </c>
      <c r="B217" s="33">
        <f t="shared" ca="1" si="24"/>
        <v>32</v>
      </c>
      <c r="C217">
        <f t="shared" si="25"/>
        <v>486</v>
      </c>
      <c r="D217">
        <f t="shared" ca="1" si="23"/>
        <v>-2.1999999999999999E-2</v>
      </c>
      <c r="E217">
        <f t="shared" ca="1" si="26"/>
        <v>0</v>
      </c>
      <c r="F217">
        <f t="shared" ca="1" si="27"/>
        <v>31</v>
      </c>
      <c r="G217">
        <f t="shared" ca="1" si="28"/>
        <v>32</v>
      </c>
      <c r="M217">
        <v>-239</v>
      </c>
      <c r="N217">
        <v>-4.6609999999999996</v>
      </c>
    </row>
    <row r="218" spans="1:14">
      <c r="A218" s="32">
        <v>0</v>
      </c>
      <c r="B218" s="33">
        <f t="shared" ca="1" si="24"/>
        <v>32</v>
      </c>
      <c r="C218">
        <f t="shared" si="25"/>
        <v>486</v>
      </c>
      <c r="D218">
        <f t="shared" ca="1" si="23"/>
        <v>-2.1999999999999999E-2</v>
      </c>
      <c r="E218">
        <f t="shared" ca="1" si="26"/>
        <v>0</v>
      </c>
      <c r="F218">
        <f t="shared" ca="1" si="27"/>
        <v>31</v>
      </c>
      <c r="G218">
        <f t="shared" ca="1" si="28"/>
        <v>32</v>
      </c>
      <c r="M218">
        <v>-238</v>
      </c>
      <c r="N218">
        <v>-4.6479999999999997</v>
      </c>
    </row>
    <row r="219" spans="1:14">
      <c r="A219" s="32">
        <v>0</v>
      </c>
      <c r="B219" s="33">
        <f t="shared" ca="1" si="24"/>
        <v>32</v>
      </c>
      <c r="C219">
        <f t="shared" si="25"/>
        <v>486</v>
      </c>
      <c r="D219">
        <f t="shared" ca="1" si="23"/>
        <v>-2.1999999999999999E-2</v>
      </c>
      <c r="E219">
        <f t="shared" ca="1" si="26"/>
        <v>0</v>
      </c>
      <c r="F219">
        <f t="shared" ca="1" si="27"/>
        <v>31</v>
      </c>
      <c r="G219">
        <f t="shared" ca="1" si="28"/>
        <v>32</v>
      </c>
      <c r="M219">
        <v>-237</v>
      </c>
      <c r="N219">
        <v>-4.6360000000000001</v>
      </c>
    </row>
    <row r="220" spans="1:14">
      <c r="A220" s="32">
        <v>0</v>
      </c>
      <c r="B220" s="33">
        <f t="shared" ca="1" si="24"/>
        <v>32</v>
      </c>
      <c r="C220">
        <f t="shared" si="25"/>
        <v>486</v>
      </c>
      <c r="D220">
        <f t="shared" ca="1" si="23"/>
        <v>-2.1999999999999999E-2</v>
      </c>
      <c r="E220">
        <f t="shared" ca="1" si="26"/>
        <v>0</v>
      </c>
      <c r="F220">
        <f t="shared" ca="1" si="27"/>
        <v>31</v>
      </c>
      <c r="G220">
        <f t="shared" ca="1" si="28"/>
        <v>32</v>
      </c>
      <c r="M220">
        <v>-236</v>
      </c>
      <c r="N220">
        <v>-4.6239999999999997</v>
      </c>
    </row>
    <row r="221" spans="1:14">
      <c r="A221" s="32">
        <v>0</v>
      </c>
      <c r="B221" s="33">
        <f t="shared" ca="1" si="24"/>
        <v>32</v>
      </c>
      <c r="C221">
        <f t="shared" si="25"/>
        <v>486</v>
      </c>
      <c r="D221">
        <f t="shared" ca="1" si="23"/>
        <v>-2.1999999999999999E-2</v>
      </c>
      <c r="E221">
        <f t="shared" ca="1" si="26"/>
        <v>0</v>
      </c>
      <c r="F221">
        <f t="shared" ca="1" si="27"/>
        <v>31</v>
      </c>
      <c r="G221">
        <f t="shared" ca="1" si="28"/>
        <v>32</v>
      </c>
      <c r="M221">
        <v>-235</v>
      </c>
      <c r="N221">
        <v>-4.6109999999999998</v>
      </c>
    </row>
    <row r="222" spans="1:14">
      <c r="A222" s="32">
        <v>0</v>
      </c>
      <c r="B222" s="33">
        <f t="shared" ca="1" si="24"/>
        <v>32</v>
      </c>
      <c r="C222">
        <f t="shared" si="25"/>
        <v>486</v>
      </c>
      <c r="D222">
        <f t="shared" ca="1" si="23"/>
        <v>-2.1999999999999999E-2</v>
      </c>
      <c r="E222">
        <f t="shared" ca="1" si="26"/>
        <v>0</v>
      </c>
      <c r="F222">
        <f t="shared" ca="1" si="27"/>
        <v>31</v>
      </c>
      <c r="G222">
        <f t="shared" ca="1" si="28"/>
        <v>32</v>
      </c>
      <c r="M222">
        <v>-234</v>
      </c>
      <c r="N222">
        <v>-4.5990000000000002</v>
      </c>
    </row>
    <row r="223" spans="1:14">
      <c r="A223" s="32">
        <v>0</v>
      </c>
      <c r="B223" s="33">
        <f t="shared" ca="1" si="24"/>
        <v>32</v>
      </c>
      <c r="C223">
        <f t="shared" si="25"/>
        <v>486</v>
      </c>
      <c r="D223">
        <f t="shared" ca="1" si="23"/>
        <v>-2.1999999999999999E-2</v>
      </c>
      <c r="E223">
        <f t="shared" ca="1" si="26"/>
        <v>0</v>
      </c>
      <c r="F223">
        <f t="shared" ca="1" si="27"/>
        <v>31</v>
      </c>
      <c r="G223">
        <f t="shared" ca="1" si="28"/>
        <v>32</v>
      </c>
      <c r="M223">
        <v>-233</v>
      </c>
      <c r="N223">
        <v>-4.5860000000000003</v>
      </c>
    </row>
    <row r="224" spans="1:14">
      <c r="A224" s="32">
        <v>0</v>
      </c>
      <c r="B224" s="33">
        <f t="shared" ca="1" si="24"/>
        <v>32</v>
      </c>
      <c r="C224">
        <f t="shared" si="25"/>
        <v>486</v>
      </c>
      <c r="D224">
        <f t="shared" ca="1" si="23"/>
        <v>-2.1999999999999999E-2</v>
      </c>
      <c r="E224">
        <f t="shared" ca="1" si="26"/>
        <v>0</v>
      </c>
      <c r="F224">
        <f t="shared" ca="1" si="27"/>
        <v>31</v>
      </c>
      <c r="G224">
        <f t="shared" ca="1" si="28"/>
        <v>32</v>
      </c>
      <c r="M224">
        <v>-232</v>
      </c>
      <c r="N224">
        <v>-4.5730000000000004</v>
      </c>
    </row>
    <row r="225" spans="1:14">
      <c r="A225" s="45">
        <f>formulas!D314</f>
        <v>0</v>
      </c>
      <c r="B225" s="33">
        <f t="shared" ca="1" si="24"/>
        <v>32</v>
      </c>
      <c r="C225">
        <f t="shared" si="25"/>
        <v>486</v>
      </c>
      <c r="D225">
        <f t="shared" ca="1" si="23"/>
        <v>-2.1999999999999999E-2</v>
      </c>
      <c r="E225">
        <f t="shared" ca="1" si="26"/>
        <v>0</v>
      </c>
      <c r="F225">
        <f t="shared" ca="1" si="27"/>
        <v>31</v>
      </c>
      <c r="G225">
        <f t="shared" ca="1" si="28"/>
        <v>32</v>
      </c>
      <c r="M225">
        <v>-231</v>
      </c>
      <c r="N225">
        <v>-4.5609999999999999</v>
      </c>
    </row>
    <row r="226" spans="1:14">
      <c r="A226" s="32">
        <v>0</v>
      </c>
      <c r="B226" s="33">
        <f t="shared" ca="1" si="24"/>
        <v>32</v>
      </c>
      <c r="C226">
        <f t="shared" si="25"/>
        <v>486</v>
      </c>
      <c r="D226">
        <f t="shared" ca="1" si="23"/>
        <v>-2.1999999999999999E-2</v>
      </c>
      <c r="E226">
        <f t="shared" ca="1" si="26"/>
        <v>0</v>
      </c>
      <c r="F226">
        <f t="shared" ca="1" si="27"/>
        <v>31</v>
      </c>
      <c r="G226">
        <f t="shared" ca="1" si="28"/>
        <v>32</v>
      </c>
      <c r="M226">
        <v>-230</v>
      </c>
      <c r="N226">
        <v>-4.548</v>
      </c>
    </row>
    <row r="227" spans="1:14">
      <c r="A227" s="32">
        <v>0</v>
      </c>
      <c r="B227" s="33">
        <f t="shared" ca="1" si="24"/>
        <v>32</v>
      </c>
      <c r="C227">
        <f t="shared" si="25"/>
        <v>486</v>
      </c>
      <c r="D227">
        <f t="shared" ca="1" si="23"/>
        <v>-2.1999999999999999E-2</v>
      </c>
      <c r="E227">
        <f t="shared" ca="1" si="26"/>
        <v>0</v>
      </c>
      <c r="F227">
        <f t="shared" ca="1" si="27"/>
        <v>31</v>
      </c>
      <c r="G227">
        <f t="shared" ca="1" si="28"/>
        <v>32</v>
      </c>
      <c r="M227">
        <v>-229</v>
      </c>
      <c r="N227">
        <v>-4.5350000000000001</v>
      </c>
    </row>
    <row r="228" spans="1:14">
      <c r="A228" s="32">
        <v>0</v>
      </c>
      <c r="B228" s="33">
        <f t="shared" ca="1" si="24"/>
        <v>32</v>
      </c>
      <c r="C228">
        <f t="shared" si="25"/>
        <v>486</v>
      </c>
      <c r="D228">
        <f t="shared" ca="1" si="23"/>
        <v>-2.1999999999999999E-2</v>
      </c>
      <c r="E228">
        <f t="shared" ca="1" si="26"/>
        <v>0</v>
      </c>
      <c r="F228">
        <f t="shared" ca="1" si="27"/>
        <v>31</v>
      </c>
      <c r="G228">
        <f t="shared" ca="1" si="28"/>
        <v>32</v>
      </c>
      <c r="M228">
        <v>-228</v>
      </c>
      <c r="N228">
        <v>-4.5229999999999997</v>
      </c>
    </row>
    <row r="229" spans="1:14">
      <c r="A229" s="32">
        <v>0</v>
      </c>
      <c r="B229" s="33">
        <f t="shared" ca="1" si="24"/>
        <v>32</v>
      </c>
      <c r="C229">
        <f t="shared" si="25"/>
        <v>486</v>
      </c>
      <c r="D229">
        <f t="shared" ca="1" si="23"/>
        <v>-2.1999999999999999E-2</v>
      </c>
      <c r="E229">
        <f t="shared" ca="1" si="26"/>
        <v>0</v>
      </c>
      <c r="F229">
        <f t="shared" ca="1" si="27"/>
        <v>31</v>
      </c>
      <c r="G229">
        <f t="shared" ca="1" si="28"/>
        <v>32</v>
      </c>
      <c r="M229">
        <v>-227</v>
      </c>
      <c r="N229">
        <v>-4.51</v>
      </c>
    </row>
    <row r="230" spans="1:14">
      <c r="A230" s="32">
        <v>0</v>
      </c>
      <c r="B230" s="33">
        <f t="shared" ca="1" si="24"/>
        <v>32</v>
      </c>
      <c r="C230">
        <f t="shared" si="25"/>
        <v>486</v>
      </c>
      <c r="D230">
        <f t="shared" ca="1" si="23"/>
        <v>-2.1999999999999999E-2</v>
      </c>
      <c r="E230">
        <f t="shared" ca="1" si="26"/>
        <v>0</v>
      </c>
      <c r="F230">
        <f t="shared" ca="1" si="27"/>
        <v>31</v>
      </c>
      <c r="G230">
        <f t="shared" ca="1" si="28"/>
        <v>32</v>
      </c>
      <c r="M230">
        <v>-226</v>
      </c>
      <c r="N230">
        <v>-4.4969999999999999</v>
      </c>
    </row>
    <row r="231" spans="1:14">
      <c r="A231" s="32">
        <v>0</v>
      </c>
      <c r="B231" s="33">
        <f t="shared" ca="1" si="24"/>
        <v>32</v>
      </c>
      <c r="C231">
        <f t="shared" si="25"/>
        <v>486</v>
      </c>
      <c r="D231">
        <f t="shared" ca="1" si="23"/>
        <v>-2.1999999999999999E-2</v>
      </c>
      <c r="E231">
        <f t="shared" ca="1" si="26"/>
        <v>0</v>
      </c>
      <c r="F231">
        <f t="shared" ca="1" si="27"/>
        <v>31</v>
      </c>
      <c r="G231">
        <f t="shared" ca="1" si="28"/>
        <v>32</v>
      </c>
      <c r="M231">
        <v>-225</v>
      </c>
      <c r="N231">
        <v>-4.484</v>
      </c>
    </row>
    <row r="232" spans="1:14">
      <c r="A232" s="32">
        <v>0</v>
      </c>
      <c r="B232" s="33">
        <f t="shared" ca="1" si="24"/>
        <v>32</v>
      </c>
      <c r="C232">
        <f t="shared" si="25"/>
        <v>486</v>
      </c>
      <c r="D232">
        <f t="shared" ca="1" si="23"/>
        <v>-2.1999999999999999E-2</v>
      </c>
      <c r="E232">
        <f t="shared" ca="1" si="26"/>
        <v>0</v>
      </c>
      <c r="F232">
        <f t="shared" ca="1" si="27"/>
        <v>31</v>
      </c>
      <c r="G232">
        <f t="shared" ca="1" si="28"/>
        <v>32</v>
      </c>
      <c r="M232">
        <v>-224</v>
      </c>
      <c r="N232">
        <v>-4.4710000000000001</v>
      </c>
    </row>
    <row r="233" spans="1:14">
      <c r="A233" s="32">
        <v>0</v>
      </c>
      <c r="B233" s="33">
        <f t="shared" ca="1" si="24"/>
        <v>32</v>
      </c>
      <c r="C233">
        <f t="shared" si="25"/>
        <v>486</v>
      </c>
      <c r="D233">
        <f t="shared" ca="1" si="23"/>
        <v>-2.1999999999999999E-2</v>
      </c>
      <c r="E233">
        <f t="shared" ca="1" si="26"/>
        <v>0</v>
      </c>
      <c r="F233">
        <f t="shared" ca="1" si="27"/>
        <v>31</v>
      </c>
      <c r="G233">
        <f t="shared" ca="1" si="28"/>
        <v>32</v>
      </c>
      <c r="M233">
        <v>-223</v>
      </c>
      <c r="N233">
        <v>-4.4580000000000002</v>
      </c>
    </row>
    <row r="234" spans="1:14">
      <c r="A234" s="32">
        <v>0</v>
      </c>
      <c r="B234" s="33">
        <f t="shared" ca="1" si="24"/>
        <v>32</v>
      </c>
      <c r="C234">
        <f t="shared" si="25"/>
        <v>486</v>
      </c>
      <c r="D234">
        <f t="shared" ca="1" si="23"/>
        <v>-2.1999999999999999E-2</v>
      </c>
      <c r="E234">
        <f t="shared" ca="1" si="26"/>
        <v>0</v>
      </c>
      <c r="F234">
        <f t="shared" ca="1" si="27"/>
        <v>31</v>
      </c>
      <c r="G234">
        <f t="shared" ca="1" si="28"/>
        <v>32</v>
      </c>
      <c r="M234">
        <v>-222</v>
      </c>
      <c r="N234">
        <v>-4.4450000000000003</v>
      </c>
    </row>
    <row r="235" spans="1:14">
      <c r="A235" s="32">
        <v>0</v>
      </c>
      <c r="B235" s="33">
        <f t="shared" ca="1" si="24"/>
        <v>32</v>
      </c>
      <c r="C235">
        <f t="shared" si="25"/>
        <v>486</v>
      </c>
      <c r="D235">
        <f t="shared" ca="1" si="23"/>
        <v>-2.1999999999999999E-2</v>
      </c>
      <c r="E235">
        <f t="shared" ca="1" si="26"/>
        <v>0</v>
      </c>
      <c r="F235">
        <f t="shared" ca="1" si="27"/>
        <v>31</v>
      </c>
      <c r="G235">
        <f t="shared" ca="1" si="28"/>
        <v>32</v>
      </c>
      <c r="M235">
        <v>-221</v>
      </c>
      <c r="N235">
        <v>-4.4320000000000004</v>
      </c>
    </row>
    <row r="236" spans="1:14">
      <c r="A236" s="32">
        <v>0</v>
      </c>
      <c r="B236" s="33">
        <f t="shared" ca="1" si="24"/>
        <v>32</v>
      </c>
      <c r="C236">
        <f t="shared" si="25"/>
        <v>486</v>
      </c>
      <c r="D236">
        <f t="shared" ca="1" si="23"/>
        <v>-2.1999999999999999E-2</v>
      </c>
      <c r="E236">
        <f t="shared" ca="1" si="26"/>
        <v>0</v>
      </c>
      <c r="F236">
        <f t="shared" ca="1" si="27"/>
        <v>31</v>
      </c>
      <c r="G236">
        <f t="shared" ca="1" si="28"/>
        <v>32</v>
      </c>
      <c r="M236">
        <v>-220</v>
      </c>
      <c r="N236">
        <v>-4.4189999999999996</v>
      </c>
    </row>
    <row r="237" spans="1:14">
      <c r="A237" s="45">
        <f>formulas!D326</f>
        <v>0</v>
      </c>
      <c r="B237" s="33">
        <f t="shared" ca="1" si="24"/>
        <v>32</v>
      </c>
      <c r="C237">
        <f t="shared" si="25"/>
        <v>486</v>
      </c>
      <c r="D237">
        <f t="shared" ca="1" si="23"/>
        <v>-2.1999999999999999E-2</v>
      </c>
      <c r="E237">
        <f t="shared" ca="1" si="26"/>
        <v>0</v>
      </c>
      <c r="F237">
        <f t="shared" ca="1" si="27"/>
        <v>31</v>
      </c>
      <c r="G237">
        <f t="shared" ca="1" si="28"/>
        <v>32</v>
      </c>
      <c r="M237">
        <v>-219</v>
      </c>
      <c r="N237">
        <v>-4.4059999999999997</v>
      </c>
    </row>
    <row r="238" spans="1:14">
      <c r="A238" s="32">
        <v>0</v>
      </c>
      <c r="B238" s="33">
        <f t="shared" ca="1" si="24"/>
        <v>32</v>
      </c>
      <c r="C238">
        <f t="shared" si="25"/>
        <v>486</v>
      </c>
      <c r="D238">
        <f t="shared" ca="1" si="23"/>
        <v>-2.1999999999999999E-2</v>
      </c>
      <c r="E238">
        <f t="shared" ca="1" si="26"/>
        <v>0</v>
      </c>
      <c r="F238">
        <f t="shared" ca="1" si="27"/>
        <v>31</v>
      </c>
      <c r="G238">
        <f t="shared" ca="1" si="28"/>
        <v>32</v>
      </c>
      <c r="M238">
        <v>-218</v>
      </c>
      <c r="N238">
        <v>-4.3929999999999998</v>
      </c>
    </row>
    <row r="239" spans="1:14">
      <c r="A239" s="32">
        <v>0</v>
      </c>
      <c r="B239" s="33">
        <f t="shared" ca="1" si="24"/>
        <v>32</v>
      </c>
      <c r="C239">
        <f t="shared" si="25"/>
        <v>486</v>
      </c>
      <c r="D239">
        <f t="shared" ca="1" si="23"/>
        <v>-2.1999999999999999E-2</v>
      </c>
      <c r="E239">
        <f t="shared" ca="1" si="26"/>
        <v>0</v>
      </c>
      <c r="F239">
        <f t="shared" ca="1" si="27"/>
        <v>31</v>
      </c>
      <c r="G239">
        <f t="shared" ca="1" si="28"/>
        <v>32</v>
      </c>
      <c r="M239">
        <v>-217</v>
      </c>
      <c r="N239">
        <v>-4.38</v>
      </c>
    </row>
    <row r="240" spans="1:14">
      <c r="A240" s="32">
        <v>0</v>
      </c>
      <c r="B240" s="33">
        <f t="shared" ca="1" si="24"/>
        <v>32</v>
      </c>
      <c r="C240">
        <f t="shared" si="25"/>
        <v>486</v>
      </c>
      <c r="D240">
        <f t="shared" ca="1" si="23"/>
        <v>-2.1999999999999999E-2</v>
      </c>
      <c r="E240">
        <f t="shared" ca="1" si="26"/>
        <v>0</v>
      </c>
      <c r="F240">
        <f t="shared" ca="1" si="27"/>
        <v>31</v>
      </c>
      <c r="G240">
        <f t="shared" ca="1" si="28"/>
        <v>32</v>
      </c>
      <c r="M240">
        <v>-216</v>
      </c>
      <c r="N240">
        <v>-4.3659999999999997</v>
      </c>
    </row>
    <row r="241" spans="1:14">
      <c r="A241" s="32">
        <v>0</v>
      </c>
      <c r="B241" s="33">
        <f t="shared" ca="1" si="24"/>
        <v>32</v>
      </c>
      <c r="C241">
        <f t="shared" si="25"/>
        <v>486</v>
      </c>
      <c r="D241">
        <f t="shared" ca="1" si="23"/>
        <v>-2.1999999999999999E-2</v>
      </c>
      <c r="E241">
        <f t="shared" ca="1" si="26"/>
        <v>0</v>
      </c>
      <c r="F241">
        <f t="shared" ca="1" si="27"/>
        <v>31</v>
      </c>
      <c r="G241">
        <f t="shared" ca="1" si="28"/>
        <v>32</v>
      </c>
      <c r="M241">
        <v>-215</v>
      </c>
      <c r="N241">
        <v>-4.3529999999999998</v>
      </c>
    </row>
    <row r="242" spans="1:14">
      <c r="A242" s="32">
        <v>0</v>
      </c>
      <c r="B242" s="33">
        <f t="shared" ca="1" si="24"/>
        <v>32</v>
      </c>
      <c r="C242">
        <f t="shared" si="25"/>
        <v>486</v>
      </c>
      <c r="D242">
        <f t="shared" ca="1" si="23"/>
        <v>-2.1999999999999999E-2</v>
      </c>
      <c r="E242">
        <f t="shared" ca="1" si="26"/>
        <v>0</v>
      </c>
      <c r="F242">
        <f t="shared" ca="1" si="27"/>
        <v>31</v>
      </c>
      <c r="G242">
        <f t="shared" ca="1" si="28"/>
        <v>32</v>
      </c>
      <c r="M242">
        <v>-214</v>
      </c>
      <c r="N242">
        <v>-4.34</v>
      </c>
    </row>
    <row r="243" spans="1:14">
      <c r="A243" s="32">
        <v>0</v>
      </c>
      <c r="B243" s="33">
        <f t="shared" ca="1" si="24"/>
        <v>32</v>
      </c>
      <c r="C243">
        <f t="shared" si="25"/>
        <v>486</v>
      </c>
      <c r="D243">
        <f t="shared" ca="1" si="23"/>
        <v>-2.1999999999999999E-2</v>
      </c>
      <c r="E243">
        <f t="shared" ca="1" si="26"/>
        <v>0</v>
      </c>
      <c r="F243">
        <f t="shared" ca="1" si="27"/>
        <v>31</v>
      </c>
      <c r="G243">
        <f t="shared" ca="1" si="28"/>
        <v>32</v>
      </c>
      <c r="M243">
        <v>-213</v>
      </c>
      <c r="N243">
        <v>-4.3259999999999996</v>
      </c>
    </row>
    <row r="244" spans="1:14">
      <c r="A244" s="32">
        <v>0</v>
      </c>
      <c r="B244" s="33">
        <f t="shared" ca="1" si="24"/>
        <v>32</v>
      </c>
      <c r="C244">
        <f t="shared" si="25"/>
        <v>486</v>
      </c>
      <c r="D244">
        <f t="shared" ca="1" si="23"/>
        <v>-2.1999999999999999E-2</v>
      </c>
      <c r="E244">
        <f t="shared" ca="1" si="26"/>
        <v>0</v>
      </c>
      <c r="F244">
        <f t="shared" ca="1" si="27"/>
        <v>31</v>
      </c>
      <c r="G244">
        <f t="shared" ca="1" si="28"/>
        <v>32</v>
      </c>
      <c r="M244">
        <v>-212</v>
      </c>
      <c r="N244">
        <v>-4.3129999999999997</v>
      </c>
    </row>
    <row r="245" spans="1:14">
      <c r="A245" s="32">
        <v>0</v>
      </c>
      <c r="B245" s="33">
        <f t="shared" ca="1" si="24"/>
        <v>32</v>
      </c>
      <c r="C245">
        <f t="shared" si="25"/>
        <v>486</v>
      </c>
      <c r="D245">
        <f t="shared" ca="1" si="23"/>
        <v>-2.1999999999999999E-2</v>
      </c>
      <c r="E245">
        <f t="shared" ca="1" si="26"/>
        <v>0</v>
      </c>
      <c r="F245">
        <f t="shared" ca="1" si="27"/>
        <v>31</v>
      </c>
      <c r="G245">
        <f t="shared" ca="1" si="28"/>
        <v>32</v>
      </c>
      <c r="M245">
        <v>-211</v>
      </c>
      <c r="N245">
        <v>-4.3</v>
      </c>
    </row>
    <row r="246" spans="1:14">
      <c r="A246" s="32">
        <v>0</v>
      </c>
      <c r="B246" s="33">
        <f t="shared" ca="1" si="24"/>
        <v>32</v>
      </c>
      <c r="C246">
        <f t="shared" si="25"/>
        <v>486</v>
      </c>
      <c r="D246">
        <f t="shared" ca="1" si="23"/>
        <v>-2.1999999999999999E-2</v>
      </c>
      <c r="E246">
        <f t="shared" ca="1" si="26"/>
        <v>0</v>
      </c>
      <c r="F246">
        <f t="shared" ca="1" si="27"/>
        <v>31</v>
      </c>
      <c r="G246">
        <f t="shared" ca="1" si="28"/>
        <v>32</v>
      </c>
      <c r="M246">
        <v>-210</v>
      </c>
      <c r="N246">
        <v>-4.2859999999999996</v>
      </c>
    </row>
    <row r="247" spans="1:14">
      <c r="A247" s="32">
        <v>0</v>
      </c>
      <c r="B247" s="33">
        <f t="shared" ca="1" si="24"/>
        <v>32</v>
      </c>
      <c r="C247">
        <f t="shared" si="25"/>
        <v>486</v>
      </c>
      <c r="D247">
        <f t="shared" ca="1" si="23"/>
        <v>-2.1999999999999999E-2</v>
      </c>
      <c r="E247">
        <f t="shared" ca="1" si="26"/>
        <v>0</v>
      </c>
      <c r="F247">
        <f t="shared" ca="1" si="27"/>
        <v>31</v>
      </c>
      <c r="G247">
        <f t="shared" ca="1" si="28"/>
        <v>32</v>
      </c>
      <c r="M247">
        <v>-209</v>
      </c>
      <c r="N247">
        <v>-4.2729999999999997</v>
      </c>
    </row>
    <row r="248" spans="1:14">
      <c r="A248" s="32">
        <v>0</v>
      </c>
      <c r="B248" s="33">
        <f t="shared" ca="1" si="24"/>
        <v>32</v>
      </c>
      <c r="C248">
        <f t="shared" si="25"/>
        <v>486</v>
      </c>
      <c r="D248">
        <f t="shared" ca="1" si="23"/>
        <v>-2.1999999999999999E-2</v>
      </c>
      <c r="E248">
        <f t="shared" ca="1" si="26"/>
        <v>0</v>
      </c>
      <c r="F248">
        <f t="shared" ca="1" si="27"/>
        <v>31</v>
      </c>
      <c r="G248">
        <f t="shared" ca="1" si="28"/>
        <v>32</v>
      </c>
      <c r="M248">
        <v>-208</v>
      </c>
      <c r="N248">
        <v>-4.2590000000000003</v>
      </c>
    </row>
    <row r="249" spans="1:14">
      <c r="A249" s="45">
        <f>formulas!D338</f>
        <v>0</v>
      </c>
      <c r="B249" s="33">
        <f t="shared" ca="1" si="24"/>
        <v>32</v>
      </c>
      <c r="C249">
        <f t="shared" si="25"/>
        <v>486</v>
      </c>
      <c r="D249">
        <f t="shared" ca="1" si="23"/>
        <v>-2.1999999999999999E-2</v>
      </c>
      <c r="E249">
        <f t="shared" ca="1" si="26"/>
        <v>0</v>
      </c>
      <c r="F249">
        <f t="shared" ca="1" si="27"/>
        <v>31</v>
      </c>
      <c r="G249">
        <f t="shared" ca="1" si="28"/>
        <v>32</v>
      </c>
      <c r="M249">
        <v>-207</v>
      </c>
      <c r="N249">
        <v>-4.2460000000000004</v>
      </c>
    </row>
    <row r="250" spans="1:14">
      <c r="A250" s="32">
        <v>0</v>
      </c>
      <c r="B250" s="33">
        <f t="shared" ca="1" si="24"/>
        <v>32</v>
      </c>
      <c r="C250">
        <f t="shared" si="25"/>
        <v>486</v>
      </c>
      <c r="D250">
        <f t="shared" ca="1" si="23"/>
        <v>-2.1999999999999999E-2</v>
      </c>
      <c r="E250">
        <f t="shared" ca="1" si="26"/>
        <v>0</v>
      </c>
      <c r="F250">
        <f t="shared" ca="1" si="27"/>
        <v>31</v>
      </c>
      <c r="G250">
        <f t="shared" ca="1" si="28"/>
        <v>32</v>
      </c>
      <c r="M250">
        <v>-206</v>
      </c>
      <c r="N250">
        <v>-4.2320000000000002</v>
      </c>
    </row>
    <row r="251" spans="1:14">
      <c r="A251" s="32">
        <v>0</v>
      </c>
      <c r="B251" s="33">
        <f t="shared" ca="1" si="24"/>
        <v>32</v>
      </c>
      <c r="C251">
        <f t="shared" si="25"/>
        <v>486</v>
      </c>
      <c r="D251">
        <f t="shared" ca="1" si="23"/>
        <v>-2.1999999999999999E-2</v>
      </c>
      <c r="E251">
        <f t="shared" ca="1" si="26"/>
        <v>0</v>
      </c>
      <c r="F251">
        <f t="shared" ca="1" si="27"/>
        <v>31</v>
      </c>
      <c r="G251">
        <f t="shared" ca="1" si="28"/>
        <v>32</v>
      </c>
      <c r="M251">
        <v>-205</v>
      </c>
      <c r="N251">
        <v>-4.218</v>
      </c>
    </row>
    <row r="252" spans="1:14">
      <c r="A252" s="32">
        <v>0</v>
      </c>
      <c r="B252" s="33">
        <f t="shared" ca="1" si="24"/>
        <v>32</v>
      </c>
      <c r="C252">
        <f t="shared" si="25"/>
        <v>486</v>
      </c>
      <c r="D252">
        <f t="shared" ca="1" si="23"/>
        <v>-2.1999999999999999E-2</v>
      </c>
      <c r="E252">
        <f t="shared" ca="1" si="26"/>
        <v>0</v>
      </c>
      <c r="F252">
        <f t="shared" ca="1" si="27"/>
        <v>31</v>
      </c>
      <c r="G252">
        <f t="shared" ca="1" si="28"/>
        <v>32</v>
      </c>
      <c r="M252">
        <v>-204</v>
      </c>
      <c r="N252">
        <v>-4.2050000000000001</v>
      </c>
    </row>
    <row r="253" spans="1:14">
      <c r="A253" s="32">
        <v>0</v>
      </c>
      <c r="B253" s="33">
        <f t="shared" ca="1" si="24"/>
        <v>32</v>
      </c>
      <c r="C253">
        <f t="shared" si="25"/>
        <v>486</v>
      </c>
      <c r="D253">
        <f t="shared" ca="1" si="23"/>
        <v>-2.1999999999999999E-2</v>
      </c>
      <c r="E253">
        <f t="shared" ca="1" si="26"/>
        <v>0</v>
      </c>
      <c r="F253">
        <f t="shared" ca="1" si="27"/>
        <v>31</v>
      </c>
      <c r="G253">
        <f t="shared" ca="1" si="28"/>
        <v>32</v>
      </c>
      <c r="M253">
        <v>-203</v>
      </c>
      <c r="N253">
        <v>-4.1909999999999998</v>
      </c>
    </row>
    <row r="254" spans="1:14">
      <c r="A254" s="32">
        <v>0</v>
      </c>
      <c r="B254" s="33">
        <f t="shared" ca="1" si="24"/>
        <v>32</v>
      </c>
      <c r="C254">
        <f t="shared" si="25"/>
        <v>486</v>
      </c>
      <c r="D254">
        <f t="shared" ca="1" si="23"/>
        <v>-2.1999999999999999E-2</v>
      </c>
      <c r="E254">
        <f t="shared" ca="1" si="26"/>
        <v>0</v>
      </c>
      <c r="F254">
        <f t="shared" ca="1" si="27"/>
        <v>31</v>
      </c>
      <c r="G254">
        <f t="shared" ca="1" si="28"/>
        <v>32</v>
      </c>
      <c r="M254">
        <v>-202</v>
      </c>
      <c r="N254">
        <v>-4.1769999999999996</v>
      </c>
    </row>
    <row r="255" spans="1:14">
      <c r="A255" s="32">
        <v>0</v>
      </c>
      <c r="B255" s="33">
        <f t="shared" ca="1" si="24"/>
        <v>32</v>
      </c>
      <c r="C255">
        <f t="shared" si="25"/>
        <v>486</v>
      </c>
      <c r="D255">
        <f t="shared" ca="1" si="23"/>
        <v>-2.1999999999999999E-2</v>
      </c>
      <c r="E255">
        <f t="shared" ca="1" si="26"/>
        <v>0</v>
      </c>
      <c r="F255">
        <f t="shared" ca="1" si="27"/>
        <v>31</v>
      </c>
      <c r="G255">
        <f t="shared" ca="1" si="28"/>
        <v>32</v>
      </c>
      <c r="M255">
        <v>-201</v>
      </c>
      <c r="N255">
        <v>-4.1630000000000003</v>
      </c>
    </row>
    <row r="256" spans="1:14">
      <c r="A256" s="32">
        <v>0</v>
      </c>
      <c r="B256" s="33">
        <f t="shared" ca="1" si="24"/>
        <v>32</v>
      </c>
      <c r="C256">
        <f t="shared" si="25"/>
        <v>486</v>
      </c>
      <c r="D256">
        <f t="shared" ca="1" si="23"/>
        <v>-2.1999999999999999E-2</v>
      </c>
      <c r="E256">
        <f t="shared" ca="1" si="26"/>
        <v>0</v>
      </c>
      <c r="F256">
        <f t="shared" ca="1" si="27"/>
        <v>31</v>
      </c>
      <c r="G256">
        <f t="shared" ca="1" si="28"/>
        <v>32</v>
      </c>
      <c r="M256">
        <v>-200</v>
      </c>
      <c r="N256">
        <v>-4.149</v>
      </c>
    </row>
    <row r="257" spans="1:14">
      <c r="A257" s="32">
        <v>0</v>
      </c>
      <c r="B257" s="33">
        <f t="shared" ca="1" si="24"/>
        <v>32</v>
      </c>
      <c r="C257">
        <f t="shared" si="25"/>
        <v>486</v>
      </c>
      <c r="D257">
        <f t="shared" ca="1" si="23"/>
        <v>-2.1999999999999999E-2</v>
      </c>
      <c r="E257">
        <f t="shared" ca="1" si="26"/>
        <v>0</v>
      </c>
      <c r="F257">
        <f t="shared" ca="1" si="27"/>
        <v>31</v>
      </c>
      <c r="G257">
        <f t="shared" ca="1" si="28"/>
        <v>32</v>
      </c>
      <c r="M257">
        <v>-199</v>
      </c>
      <c r="N257">
        <v>-4.1360000000000001</v>
      </c>
    </row>
    <row r="258" spans="1:14">
      <c r="A258" s="32">
        <v>0</v>
      </c>
      <c r="B258" s="33">
        <f t="shared" ca="1" si="24"/>
        <v>32</v>
      </c>
      <c r="C258">
        <f t="shared" si="25"/>
        <v>486</v>
      </c>
      <c r="D258">
        <f t="shared" ca="1" si="23"/>
        <v>-2.1999999999999999E-2</v>
      </c>
      <c r="E258">
        <f t="shared" ca="1" si="26"/>
        <v>0</v>
      </c>
      <c r="F258">
        <f t="shared" ca="1" si="27"/>
        <v>31</v>
      </c>
      <c r="G258">
        <f t="shared" ca="1" si="28"/>
        <v>32</v>
      </c>
      <c r="M258">
        <v>-198</v>
      </c>
      <c r="N258">
        <v>-4.1219999999999999</v>
      </c>
    </row>
    <row r="259" spans="1:14">
      <c r="A259" s="32">
        <v>0</v>
      </c>
      <c r="B259" s="33">
        <f t="shared" ca="1" si="24"/>
        <v>32</v>
      </c>
      <c r="C259">
        <f t="shared" si="25"/>
        <v>486</v>
      </c>
      <c r="D259">
        <f t="shared" ref="D259:D322" ca="1" si="29">INDIRECT(ADDRESS(C259+1,14))</f>
        <v>-2.1999999999999999E-2</v>
      </c>
      <c r="E259">
        <f t="shared" ca="1" si="26"/>
        <v>0</v>
      </c>
      <c r="F259">
        <f t="shared" ca="1" si="27"/>
        <v>31</v>
      </c>
      <c r="G259">
        <f t="shared" ca="1" si="28"/>
        <v>32</v>
      </c>
      <c r="M259">
        <v>-197</v>
      </c>
      <c r="N259">
        <v>-4.1079999999999997</v>
      </c>
    </row>
    <row r="260" spans="1:14">
      <c r="A260" s="32">
        <v>0</v>
      </c>
      <c r="B260" s="33">
        <f t="shared" ca="1" si="24"/>
        <v>32</v>
      </c>
      <c r="C260">
        <f t="shared" si="25"/>
        <v>486</v>
      </c>
      <c r="D260">
        <f t="shared" ca="1" si="29"/>
        <v>-2.1999999999999999E-2</v>
      </c>
      <c r="E260">
        <f t="shared" ca="1" si="26"/>
        <v>0</v>
      </c>
      <c r="F260">
        <f t="shared" ca="1" si="27"/>
        <v>31</v>
      </c>
      <c r="G260">
        <f t="shared" ca="1" si="28"/>
        <v>32</v>
      </c>
      <c r="M260">
        <v>-196</v>
      </c>
      <c r="N260">
        <v>-4.0940000000000003</v>
      </c>
    </row>
    <row r="261" spans="1:14">
      <c r="A261" s="32">
        <v>0</v>
      </c>
      <c r="B261" s="33">
        <f t="shared" ca="1" si="24"/>
        <v>32</v>
      </c>
      <c r="C261">
        <f t="shared" si="25"/>
        <v>486</v>
      </c>
      <c r="D261">
        <f t="shared" ca="1" si="29"/>
        <v>-2.1999999999999999E-2</v>
      </c>
      <c r="E261">
        <f t="shared" ca="1" si="26"/>
        <v>0</v>
      </c>
      <c r="F261">
        <f t="shared" ca="1" si="27"/>
        <v>31</v>
      </c>
      <c r="G261">
        <f t="shared" ca="1" si="28"/>
        <v>32</v>
      </c>
      <c r="M261">
        <v>-195</v>
      </c>
      <c r="N261">
        <v>-4.08</v>
      </c>
    </row>
    <row r="262" spans="1:14">
      <c r="A262" s="32">
        <v>0</v>
      </c>
      <c r="B262" s="33">
        <f t="shared" ca="1" si="24"/>
        <v>32</v>
      </c>
      <c r="C262">
        <f t="shared" si="25"/>
        <v>486</v>
      </c>
      <c r="D262">
        <f t="shared" ca="1" si="29"/>
        <v>-2.1999999999999999E-2</v>
      </c>
      <c r="E262">
        <f t="shared" ca="1" si="26"/>
        <v>0</v>
      </c>
      <c r="F262">
        <f t="shared" ca="1" si="27"/>
        <v>31</v>
      </c>
      <c r="G262">
        <f t="shared" ca="1" si="28"/>
        <v>32</v>
      </c>
      <c r="M262">
        <v>-194</v>
      </c>
      <c r="N262">
        <v>-4.0659999999999998</v>
      </c>
    </row>
    <row r="263" spans="1:14">
      <c r="A263" s="32">
        <v>0</v>
      </c>
      <c r="B263" s="33">
        <f t="shared" ca="1" si="24"/>
        <v>32</v>
      </c>
      <c r="C263">
        <f t="shared" si="25"/>
        <v>486</v>
      </c>
      <c r="D263">
        <f t="shared" ca="1" si="29"/>
        <v>-2.1999999999999999E-2</v>
      </c>
      <c r="E263">
        <f t="shared" ca="1" si="26"/>
        <v>0</v>
      </c>
      <c r="F263">
        <f t="shared" ca="1" si="27"/>
        <v>31</v>
      </c>
      <c r="G263">
        <f t="shared" ca="1" si="28"/>
        <v>32</v>
      </c>
      <c r="M263">
        <v>-193</v>
      </c>
      <c r="N263">
        <v>-4.0519999999999996</v>
      </c>
    </row>
    <row r="264" spans="1:14">
      <c r="A264" s="32">
        <v>0</v>
      </c>
      <c r="B264" s="33">
        <f t="shared" ca="1" si="24"/>
        <v>32</v>
      </c>
      <c r="C264">
        <f t="shared" si="25"/>
        <v>486</v>
      </c>
      <c r="D264">
        <f t="shared" ca="1" si="29"/>
        <v>-2.1999999999999999E-2</v>
      </c>
      <c r="E264">
        <f t="shared" ca="1" si="26"/>
        <v>0</v>
      </c>
      <c r="F264">
        <f t="shared" ca="1" si="27"/>
        <v>31</v>
      </c>
      <c r="G264">
        <f t="shared" ca="1" si="28"/>
        <v>32</v>
      </c>
      <c r="M264">
        <v>-192</v>
      </c>
      <c r="N264">
        <v>-4.0369999999999999</v>
      </c>
    </row>
    <row r="265" spans="1:14">
      <c r="A265" s="32">
        <v>0</v>
      </c>
      <c r="B265" s="33">
        <f t="shared" ca="1" si="24"/>
        <v>32</v>
      </c>
      <c r="C265">
        <f t="shared" si="25"/>
        <v>486</v>
      </c>
      <c r="D265">
        <f t="shared" ca="1" si="29"/>
        <v>-2.1999999999999999E-2</v>
      </c>
      <c r="E265">
        <f t="shared" ca="1" si="26"/>
        <v>0</v>
      </c>
      <c r="F265">
        <f t="shared" ca="1" si="27"/>
        <v>31</v>
      </c>
      <c r="G265">
        <f t="shared" ca="1" si="28"/>
        <v>32</v>
      </c>
      <c r="M265">
        <v>-191</v>
      </c>
      <c r="N265">
        <v>-4.0229999999999997</v>
      </c>
    </row>
    <row r="266" spans="1:14">
      <c r="A266" s="32">
        <v>0</v>
      </c>
      <c r="B266" s="33">
        <f t="shared" ca="1" si="24"/>
        <v>32</v>
      </c>
      <c r="C266">
        <f t="shared" si="25"/>
        <v>486</v>
      </c>
      <c r="D266">
        <f t="shared" ca="1" si="29"/>
        <v>-2.1999999999999999E-2</v>
      </c>
      <c r="E266">
        <f t="shared" ca="1" si="26"/>
        <v>0</v>
      </c>
      <c r="F266">
        <f t="shared" ca="1" si="27"/>
        <v>31</v>
      </c>
      <c r="G266">
        <f t="shared" ca="1" si="28"/>
        <v>32</v>
      </c>
      <c r="M266">
        <v>-190</v>
      </c>
      <c r="N266">
        <v>-4.0090000000000003</v>
      </c>
    </row>
    <row r="267" spans="1:14">
      <c r="A267" s="32">
        <v>0</v>
      </c>
      <c r="B267" s="33">
        <f t="shared" ca="1" si="24"/>
        <v>32</v>
      </c>
      <c r="C267">
        <f t="shared" si="25"/>
        <v>486</v>
      </c>
      <c r="D267">
        <f t="shared" ca="1" si="29"/>
        <v>-2.1999999999999999E-2</v>
      </c>
      <c r="E267">
        <f t="shared" ca="1" si="26"/>
        <v>0</v>
      </c>
      <c r="F267">
        <f t="shared" ca="1" si="27"/>
        <v>31</v>
      </c>
      <c r="G267">
        <f t="shared" ca="1" si="28"/>
        <v>32</v>
      </c>
      <c r="M267">
        <v>-189</v>
      </c>
      <c r="N267">
        <v>-3.9950000000000001</v>
      </c>
    </row>
    <row r="268" spans="1:14">
      <c r="A268" s="32">
        <v>0</v>
      </c>
      <c r="B268" s="33">
        <f t="shared" ca="1" si="24"/>
        <v>32</v>
      </c>
      <c r="C268">
        <f t="shared" si="25"/>
        <v>486</v>
      </c>
      <c r="D268">
        <f t="shared" ca="1" si="29"/>
        <v>-2.1999999999999999E-2</v>
      </c>
      <c r="E268">
        <f t="shared" ca="1" si="26"/>
        <v>0</v>
      </c>
      <c r="F268">
        <f t="shared" ca="1" si="27"/>
        <v>31</v>
      </c>
      <c r="G268">
        <f t="shared" ca="1" si="28"/>
        <v>32</v>
      </c>
      <c r="M268">
        <v>-188</v>
      </c>
      <c r="N268">
        <v>-3.98</v>
      </c>
    </row>
    <row r="269" spans="1:14">
      <c r="A269" s="32">
        <v>0</v>
      </c>
      <c r="B269" s="33">
        <f t="shared" ca="1" si="24"/>
        <v>32</v>
      </c>
      <c r="C269">
        <f t="shared" si="25"/>
        <v>486</v>
      </c>
      <c r="D269">
        <f t="shared" ca="1" si="29"/>
        <v>-2.1999999999999999E-2</v>
      </c>
      <c r="E269">
        <f t="shared" ca="1" si="26"/>
        <v>0</v>
      </c>
      <c r="F269">
        <f t="shared" ca="1" si="27"/>
        <v>31</v>
      </c>
      <c r="G269">
        <f t="shared" ca="1" si="28"/>
        <v>32</v>
      </c>
      <c r="M269">
        <v>-187</v>
      </c>
      <c r="N269">
        <v>-3.9660000000000002</v>
      </c>
    </row>
    <row r="270" spans="1:14">
      <c r="A270" s="32">
        <v>0</v>
      </c>
      <c r="B270" s="33">
        <f t="shared" ca="1" si="24"/>
        <v>32</v>
      </c>
      <c r="C270">
        <f t="shared" si="25"/>
        <v>486</v>
      </c>
      <c r="D270">
        <f t="shared" ca="1" si="29"/>
        <v>-2.1999999999999999E-2</v>
      </c>
      <c r="E270">
        <f t="shared" ca="1" si="26"/>
        <v>0</v>
      </c>
      <c r="F270">
        <f t="shared" ca="1" si="27"/>
        <v>31</v>
      </c>
      <c r="G270">
        <f t="shared" ca="1" si="28"/>
        <v>32</v>
      </c>
      <c r="M270">
        <v>-186</v>
      </c>
      <c r="N270">
        <v>-3.952</v>
      </c>
    </row>
    <row r="271" spans="1:14">
      <c r="A271" s="32">
        <v>0</v>
      </c>
      <c r="B271" s="33">
        <f t="shared" ca="1" si="24"/>
        <v>32</v>
      </c>
      <c r="C271">
        <f t="shared" si="25"/>
        <v>486</v>
      </c>
      <c r="D271">
        <f t="shared" ca="1" si="29"/>
        <v>-2.1999999999999999E-2</v>
      </c>
      <c r="E271">
        <f t="shared" ca="1" si="26"/>
        <v>0</v>
      </c>
      <c r="F271">
        <f t="shared" ca="1" si="27"/>
        <v>31</v>
      </c>
      <c r="G271">
        <f t="shared" ca="1" si="28"/>
        <v>32</v>
      </c>
      <c r="M271">
        <v>-185</v>
      </c>
      <c r="N271">
        <v>-3.9369999999999998</v>
      </c>
    </row>
    <row r="272" spans="1:14">
      <c r="A272" s="32">
        <v>0</v>
      </c>
      <c r="B272" s="33">
        <f t="shared" ca="1" si="24"/>
        <v>32</v>
      </c>
      <c r="C272">
        <f t="shared" si="25"/>
        <v>486</v>
      </c>
      <c r="D272">
        <f t="shared" ca="1" si="29"/>
        <v>-2.1999999999999999E-2</v>
      </c>
      <c r="E272">
        <f t="shared" ca="1" si="26"/>
        <v>0</v>
      </c>
      <c r="F272">
        <f t="shared" ca="1" si="27"/>
        <v>31</v>
      </c>
      <c r="G272">
        <f t="shared" ca="1" si="28"/>
        <v>32</v>
      </c>
      <c r="M272">
        <v>-184</v>
      </c>
      <c r="N272">
        <v>-3.923</v>
      </c>
    </row>
    <row r="273" spans="1:14">
      <c r="A273" s="32">
        <v>0</v>
      </c>
      <c r="B273" s="33">
        <f t="shared" ca="1" si="24"/>
        <v>32</v>
      </c>
      <c r="C273">
        <f t="shared" si="25"/>
        <v>486</v>
      </c>
      <c r="D273">
        <f t="shared" ca="1" si="29"/>
        <v>-2.1999999999999999E-2</v>
      </c>
      <c r="E273">
        <f t="shared" ca="1" si="26"/>
        <v>0</v>
      </c>
      <c r="F273">
        <f t="shared" ca="1" si="27"/>
        <v>31</v>
      </c>
      <c r="G273">
        <f t="shared" ca="1" si="28"/>
        <v>32</v>
      </c>
      <c r="M273">
        <v>-183</v>
      </c>
      <c r="N273">
        <v>-3.9079999999999999</v>
      </c>
    </row>
    <row r="274" spans="1:14">
      <c r="A274" s="32">
        <v>0</v>
      </c>
      <c r="B274" s="33">
        <f t="shared" ca="1" si="24"/>
        <v>32</v>
      </c>
      <c r="C274">
        <f t="shared" si="25"/>
        <v>486</v>
      </c>
      <c r="D274">
        <f t="shared" ca="1" si="29"/>
        <v>-2.1999999999999999E-2</v>
      </c>
      <c r="E274">
        <f t="shared" ca="1" si="26"/>
        <v>0</v>
      </c>
      <c r="F274">
        <f t="shared" ca="1" si="27"/>
        <v>31</v>
      </c>
      <c r="G274">
        <f t="shared" ca="1" si="28"/>
        <v>32</v>
      </c>
      <c r="M274">
        <v>-182</v>
      </c>
      <c r="N274">
        <v>-3.8940000000000001</v>
      </c>
    </row>
    <row r="275" spans="1:14">
      <c r="A275" s="32">
        <v>0</v>
      </c>
      <c r="B275" s="33">
        <f t="shared" ca="1" si="24"/>
        <v>32</v>
      </c>
      <c r="C275">
        <f t="shared" si="25"/>
        <v>486</v>
      </c>
      <c r="D275">
        <f t="shared" ca="1" si="29"/>
        <v>-2.1999999999999999E-2</v>
      </c>
      <c r="E275">
        <f t="shared" ca="1" si="26"/>
        <v>0</v>
      </c>
      <c r="F275">
        <f t="shared" ca="1" si="27"/>
        <v>31</v>
      </c>
      <c r="G275">
        <f t="shared" ca="1" si="28"/>
        <v>32</v>
      </c>
      <c r="M275">
        <v>-181</v>
      </c>
      <c r="N275">
        <v>-3.879</v>
      </c>
    </row>
    <row r="276" spans="1:14">
      <c r="A276" s="32">
        <v>0</v>
      </c>
      <c r="B276" s="33">
        <f t="shared" ca="1" si="24"/>
        <v>32</v>
      </c>
      <c r="C276">
        <f t="shared" si="25"/>
        <v>486</v>
      </c>
      <c r="D276">
        <f t="shared" ca="1" si="29"/>
        <v>-2.1999999999999999E-2</v>
      </c>
      <c r="E276">
        <f t="shared" ca="1" si="26"/>
        <v>0</v>
      </c>
      <c r="F276">
        <f t="shared" ca="1" si="27"/>
        <v>31</v>
      </c>
      <c r="G276">
        <f t="shared" ca="1" si="28"/>
        <v>32</v>
      </c>
      <c r="M276">
        <v>-180</v>
      </c>
      <c r="N276">
        <v>-3.8650000000000002</v>
      </c>
    </row>
    <row r="277" spans="1:14">
      <c r="A277" s="32">
        <v>0</v>
      </c>
      <c r="B277" s="33">
        <f t="shared" ref="B277:B340" ca="1" si="30">(A277-D277)/(E277-D277)*(G277-F277)+F277</f>
        <v>32</v>
      </c>
      <c r="C277">
        <f t="shared" ref="C277:C340" si="31">COUNTIF($N$2:$N$25400,"&lt;"&amp;A277)</f>
        <v>486</v>
      </c>
      <c r="D277">
        <f t="shared" ca="1" si="29"/>
        <v>-2.1999999999999999E-2</v>
      </c>
      <c r="E277">
        <f t="shared" ref="E277:E340" ca="1" si="32">INDIRECT(ADDRESS(C277+2,14))</f>
        <v>0</v>
      </c>
      <c r="F277">
        <f t="shared" ref="F277:F340" ca="1" si="33">INDIRECT(ADDRESS(C277+1,13))</f>
        <v>31</v>
      </c>
      <c r="G277">
        <f t="shared" ref="G277:G340" ca="1" si="34">INDIRECT(ADDRESS(C277+2,13))</f>
        <v>32</v>
      </c>
      <c r="M277">
        <v>-179</v>
      </c>
      <c r="N277">
        <v>-3.85</v>
      </c>
    </row>
    <row r="278" spans="1:14">
      <c r="A278" s="32">
        <v>0</v>
      </c>
      <c r="B278" s="33">
        <f t="shared" ca="1" si="30"/>
        <v>32</v>
      </c>
      <c r="C278">
        <f t="shared" si="31"/>
        <v>486</v>
      </c>
      <c r="D278">
        <f t="shared" ca="1" si="29"/>
        <v>-2.1999999999999999E-2</v>
      </c>
      <c r="E278">
        <f t="shared" ca="1" si="32"/>
        <v>0</v>
      </c>
      <c r="F278">
        <f t="shared" ca="1" si="33"/>
        <v>31</v>
      </c>
      <c r="G278">
        <f t="shared" ca="1" si="34"/>
        <v>32</v>
      </c>
      <c r="M278">
        <v>-178</v>
      </c>
      <c r="N278">
        <v>-3.8359999999999999</v>
      </c>
    </row>
    <row r="279" spans="1:14">
      <c r="A279" s="32">
        <v>0</v>
      </c>
      <c r="B279" s="33">
        <f t="shared" ca="1" si="30"/>
        <v>32</v>
      </c>
      <c r="C279">
        <f t="shared" si="31"/>
        <v>486</v>
      </c>
      <c r="D279">
        <f t="shared" ca="1" si="29"/>
        <v>-2.1999999999999999E-2</v>
      </c>
      <c r="E279">
        <f t="shared" ca="1" si="32"/>
        <v>0</v>
      </c>
      <c r="F279">
        <f t="shared" ca="1" si="33"/>
        <v>31</v>
      </c>
      <c r="G279">
        <f t="shared" ca="1" si="34"/>
        <v>32</v>
      </c>
      <c r="M279">
        <v>-177</v>
      </c>
      <c r="N279">
        <v>-3.8210000000000002</v>
      </c>
    </row>
    <row r="280" spans="1:14">
      <c r="A280" s="32">
        <v>0</v>
      </c>
      <c r="B280" s="33">
        <f t="shared" ca="1" si="30"/>
        <v>32</v>
      </c>
      <c r="C280">
        <f t="shared" si="31"/>
        <v>486</v>
      </c>
      <c r="D280">
        <f t="shared" ca="1" si="29"/>
        <v>-2.1999999999999999E-2</v>
      </c>
      <c r="E280">
        <f t="shared" ca="1" si="32"/>
        <v>0</v>
      </c>
      <c r="F280">
        <f t="shared" ca="1" si="33"/>
        <v>31</v>
      </c>
      <c r="G280">
        <f t="shared" ca="1" si="34"/>
        <v>32</v>
      </c>
      <c r="M280">
        <v>-176</v>
      </c>
      <c r="N280">
        <v>-3.806</v>
      </c>
    </row>
    <row r="281" spans="1:14">
      <c r="A281" s="32">
        <v>0</v>
      </c>
      <c r="B281" s="33">
        <f t="shared" ca="1" si="30"/>
        <v>32</v>
      </c>
      <c r="C281">
        <f t="shared" si="31"/>
        <v>486</v>
      </c>
      <c r="D281">
        <f t="shared" ca="1" si="29"/>
        <v>-2.1999999999999999E-2</v>
      </c>
      <c r="E281">
        <f t="shared" ca="1" si="32"/>
        <v>0</v>
      </c>
      <c r="F281">
        <f t="shared" ca="1" si="33"/>
        <v>31</v>
      </c>
      <c r="G281">
        <f t="shared" ca="1" si="34"/>
        <v>32</v>
      </c>
      <c r="M281">
        <v>-175</v>
      </c>
      <c r="N281">
        <v>-3.7909999999999999</v>
      </c>
    </row>
    <row r="282" spans="1:14">
      <c r="A282" s="32">
        <v>0</v>
      </c>
      <c r="B282" s="33">
        <f t="shared" ca="1" si="30"/>
        <v>32</v>
      </c>
      <c r="C282">
        <f t="shared" si="31"/>
        <v>486</v>
      </c>
      <c r="D282">
        <f t="shared" ca="1" si="29"/>
        <v>-2.1999999999999999E-2</v>
      </c>
      <c r="E282">
        <f t="shared" ca="1" si="32"/>
        <v>0</v>
      </c>
      <c r="F282">
        <f t="shared" ca="1" si="33"/>
        <v>31</v>
      </c>
      <c r="G282">
        <f t="shared" ca="1" si="34"/>
        <v>32</v>
      </c>
      <c r="M282">
        <v>-174</v>
      </c>
      <c r="N282">
        <v>-3.7770000000000001</v>
      </c>
    </row>
    <row r="283" spans="1:14">
      <c r="A283" s="32">
        <v>0</v>
      </c>
      <c r="B283" s="33">
        <f t="shared" ca="1" si="30"/>
        <v>32</v>
      </c>
      <c r="C283">
        <f t="shared" si="31"/>
        <v>486</v>
      </c>
      <c r="D283">
        <f t="shared" ca="1" si="29"/>
        <v>-2.1999999999999999E-2</v>
      </c>
      <c r="E283">
        <f t="shared" ca="1" si="32"/>
        <v>0</v>
      </c>
      <c r="F283">
        <f t="shared" ca="1" si="33"/>
        <v>31</v>
      </c>
      <c r="G283">
        <f t="shared" ca="1" si="34"/>
        <v>32</v>
      </c>
      <c r="M283">
        <v>-173</v>
      </c>
      <c r="N283">
        <v>-3.762</v>
      </c>
    </row>
    <row r="284" spans="1:14">
      <c r="A284" s="32">
        <v>0</v>
      </c>
      <c r="B284" s="33">
        <f t="shared" ca="1" si="30"/>
        <v>32</v>
      </c>
      <c r="C284">
        <f t="shared" si="31"/>
        <v>486</v>
      </c>
      <c r="D284">
        <f t="shared" ca="1" si="29"/>
        <v>-2.1999999999999999E-2</v>
      </c>
      <c r="E284">
        <f t="shared" ca="1" si="32"/>
        <v>0</v>
      </c>
      <c r="F284">
        <f t="shared" ca="1" si="33"/>
        <v>31</v>
      </c>
      <c r="G284">
        <f t="shared" ca="1" si="34"/>
        <v>32</v>
      </c>
      <c r="M284">
        <v>-172</v>
      </c>
      <c r="N284">
        <v>-3.7469999999999999</v>
      </c>
    </row>
    <row r="285" spans="1:14">
      <c r="A285" s="32">
        <v>0</v>
      </c>
      <c r="B285" s="33">
        <f t="shared" ca="1" si="30"/>
        <v>32</v>
      </c>
      <c r="C285">
        <f t="shared" si="31"/>
        <v>486</v>
      </c>
      <c r="D285">
        <f t="shared" ca="1" si="29"/>
        <v>-2.1999999999999999E-2</v>
      </c>
      <c r="E285">
        <f t="shared" ca="1" si="32"/>
        <v>0</v>
      </c>
      <c r="F285">
        <f t="shared" ca="1" si="33"/>
        <v>31</v>
      </c>
      <c r="G285">
        <f t="shared" ca="1" si="34"/>
        <v>32</v>
      </c>
      <c r="M285">
        <v>-171</v>
      </c>
      <c r="N285">
        <v>-3.7320000000000002</v>
      </c>
    </row>
    <row r="286" spans="1:14">
      <c r="A286" s="32">
        <v>0</v>
      </c>
      <c r="B286" s="33">
        <f t="shared" ca="1" si="30"/>
        <v>32</v>
      </c>
      <c r="C286">
        <f t="shared" si="31"/>
        <v>486</v>
      </c>
      <c r="D286">
        <f t="shared" ca="1" si="29"/>
        <v>-2.1999999999999999E-2</v>
      </c>
      <c r="E286">
        <f t="shared" ca="1" si="32"/>
        <v>0</v>
      </c>
      <c r="F286">
        <f t="shared" ca="1" si="33"/>
        <v>31</v>
      </c>
      <c r="G286">
        <f t="shared" ca="1" si="34"/>
        <v>32</v>
      </c>
      <c r="M286">
        <v>-170</v>
      </c>
      <c r="N286">
        <v>-3.7170000000000001</v>
      </c>
    </row>
    <row r="287" spans="1:14">
      <c r="A287" s="32">
        <v>0</v>
      </c>
      <c r="B287" s="33">
        <f t="shared" ca="1" si="30"/>
        <v>32</v>
      </c>
      <c r="C287">
        <f t="shared" si="31"/>
        <v>486</v>
      </c>
      <c r="D287">
        <f t="shared" ca="1" si="29"/>
        <v>-2.1999999999999999E-2</v>
      </c>
      <c r="E287">
        <f t="shared" ca="1" si="32"/>
        <v>0</v>
      </c>
      <c r="F287">
        <f t="shared" ca="1" si="33"/>
        <v>31</v>
      </c>
      <c r="G287">
        <f t="shared" ca="1" si="34"/>
        <v>32</v>
      </c>
      <c r="M287">
        <v>-169</v>
      </c>
      <c r="N287">
        <v>-3.702</v>
      </c>
    </row>
    <row r="288" spans="1:14">
      <c r="A288" s="32">
        <v>0</v>
      </c>
      <c r="B288" s="33">
        <f t="shared" ca="1" si="30"/>
        <v>32</v>
      </c>
      <c r="C288">
        <f t="shared" si="31"/>
        <v>486</v>
      </c>
      <c r="D288">
        <f t="shared" ca="1" si="29"/>
        <v>-2.1999999999999999E-2</v>
      </c>
      <c r="E288">
        <f t="shared" ca="1" si="32"/>
        <v>0</v>
      </c>
      <c r="F288">
        <f t="shared" ca="1" si="33"/>
        <v>31</v>
      </c>
      <c r="G288">
        <f t="shared" ca="1" si="34"/>
        <v>32</v>
      </c>
      <c r="M288">
        <v>-168</v>
      </c>
      <c r="N288">
        <v>-3.6869999999999998</v>
      </c>
    </row>
    <row r="289" spans="1:14">
      <c r="A289" s="32">
        <v>0</v>
      </c>
      <c r="B289" s="33">
        <f t="shared" ca="1" si="30"/>
        <v>32</v>
      </c>
      <c r="C289">
        <f t="shared" si="31"/>
        <v>486</v>
      </c>
      <c r="D289">
        <f t="shared" ca="1" si="29"/>
        <v>-2.1999999999999999E-2</v>
      </c>
      <c r="E289">
        <f t="shared" ca="1" si="32"/>
        <v>0</v>
      </c>
      <c r="F289">
        <f t="shared" ca="1" si="33"/>
        <v>31</v>
      </c>
      <c r="G289">
        <f t="shared" ca="1" si="34"/>
        <v>32</v>
      </c>
      <c r="M289">
        <v>-167</v>
      </c>
      <c r="N289">
        <v>-3.6720000000000002</v>
      </c>
    </row>
    <row r="290" spans="1:14">
      <c r="A290" s="32">
        <v>0</v>
      </c>
      <c r="B290" s="33">
        <f t="shared" ca="1" si="30"/>
        <v>32</v>
      </c>
      <c r="C290">
        <f t="shared" si="31"/>
        <v>486</v>
      </c>
      <c r="D290">
        <f t="shared" ca="1" si="29"/>
        <v>-2.1999999999999999E-2</v>
      </c>
      <c r="E290">
        <f t="shared" ca="1" si="32"/>
        <v>0</v>
      </c>
      <c r="F290">
        <f t="shared" ca="1" si="33"/>
        <v>31</v>
      </c>
      <c r="G290">
        <f t="shared" ca="1" si="34"/>
        <v>32</v>
      </c>
      <c r="M290">
        <v>-166</v>
      </c>
      <c r="N290">
        <v>-3.657</v>
      </c>
    </row>
    <row r="291" spans="1:14">
      <c r="A291" s="32">
        <v>0</v>
      </c>
      <c r="B291" s="33">
        <f t="shared" ca="1" si="30"/>
        <v>32</v>
      </c>
      <c r="C291">
        <f t="shared" si="31"/>
        <v>486</v>
      </c>
      <c r="D291">
        <f t="shared" ca="1" si="29"/>
        <v>-2.1999999999999999E-2</v>
      </c>
      <c r="E291">
        <f t="shared" ca="1" si="32"/>
        <v>0</v>
      </c>
      <c r="F291">
        <f t="shared" ca="1" si="33"/>
        <v>31</v>
      </c>
      <c r="G291">
        <f t="shared" ca="1" si="34"/>
        <v>32</v>
      </c>
      <c r="M291">
        <v>-165</v>
      </c>
      <c r="N291">
        <v>-3.6419999999999999</v>
      </c>
    </row>
    <row r="292" spans="1:14">
      <c r="A292" s="32">
        <v>0</v>
      </c>
      <c r="B292" s="33">
        <f t="shared" ca="1" si="30"/>
        <v>32</v>
      </c>
      <c r="C292">
        <f t="shared" si="31"/>
        <v>486</v>
      </c>
      <c r="D292">
        <f t="shared" ca="1" si="29"/>
        <v>-2.1999999999999999E-2</v>
      </c>
      <c r="E292">
        <f t="shared" ca="1" si="32"/>
        <v>0</v>
      </c>
      <c r="F292">
        <f t="shared" ca="1" si="33"/>
        <v>31</v>
      </c>
      <c r="G292">
        <f t="shared" ca="1" si="34"/>
        <v>32</v>
      </c>
      <c r="M292">
        <v>-164</v>
      </c>
      <c r="N292">
        <v>-3.6259999999999999</v>
      </c>
    </row>
    <row r="293" spans="1:14">
      <c r="A293" s="32">
        <v>0</v>
      </c>
      <c r="B293" s="33">
        <f t="shared" ca="1" si="30"/>
        <v>32</v>
      </c>
      <c r="C293">
        <f t="shared" si="31"/>
        <v>486</v>
      </c>
      <c r="D293">
        <f t="shared" ca="1" si="29"/>
        <v>-2.1999999999999999E-2</v>
      </c>
      <c r="E293">
        <f t="shared" ca="1" si="32"/>
        <v>0</v>
      </c>
      <c r="F293">
        <f t="shared" ca="1" si="33"/>
        <v>31</v>
      </c>
      <c r="G293">
        <f t="shared" ca="1" si="34"/>
        <v>32</v>
      </c>
      <c r="M293">
        <v>-163</v>
      </c>
      <c r="N293">
        <v>-3.6110000000000002</v>
      </c>
    </row>
    <row r="294" spans="1:14">
      <c r="A294" s="32">
        <v>0</v>
      </c>
      <c r="B294" s="33">
        <f t="shared" ca="1" si="30"/>
        <v>32</v>
      </c>
      <c r="C294">
        <f t="shared" si="31"/>
        <v>486</v>
      </c>
      <c r="D294">
        <f t="shared" ca="1" si="29"/>
        <v>-2.1999999999999999E-2</v>
      </c>
      <c r="E294">
        <f t="shared" ca="1" si="32"/>
        <v>0</v>
      </c>
      <c r="F294">
        <f t="shared" ca="1" si="33"/>
        <v>31</v>
      </c>
      <c r="G294">
        <f t="shared" ca="1" si="34"/>
        <v>32</v>
      </c>
      <c r="M294">
        <v>-162</v>
      </c>
      <c r="N294">
        <v>-3.5960000000000001</v>
      </c>
    </row>
    <row r="295" spans="1:14">
      <c r="A295" s="32">
        <v>0</v>
      </c>
      <c r="B295" s="33">
        <f t="shared" ca="1" si="30"/>
        <v>32</v>
      </c>
      <c r="C295">
        <f t="shared" si="31"/>
        <v>486</v>
      </c>
      <c r="D295">
        <f t="shared" ca="1" si="29"/>
        <v>-2.1999999999999999E-2</v>
      </c>
      <c r="E295">
        <f t="shared" ca="1" si="32"/>
        <v>0</v>
      </c>
      <c r="F295">
        <f t="shared" ca="1" si="33"/>
        <v>31</v>
      </c>
      <c r="G295">
        <f t="shared" ca="1" si="34"/>
        <v>32</v>
      </c>
      <c r="M295">
        <v>-161</v>
      </c>
      <c r="N295">
        <v>-3.581</v>
      </c>
    </row>
    <row r="296" spans="1:14">
      <c r="A296" s="32">
        <v>0</v>
      </c>
      <c r="B296" s="33">
        <f t="shared" ca="1" si="30"/>
        <v>32</v>
      </c>
      <c r="C296">
        <f t="shared" si="31"/>
        <v>486</v>
      </c>
      <c r="D296">
        <f t="shared" ca="1" si="29"/>
        <v>-2.1999999999999999E-2</v>
      </c>
      <c r="E296">
        <f t="shared" ca="1" si="32"/>
        <v>0</v>
      </c>
      <c r="F296">
        <f t="shared" ca="1" si="33"/>
        <v>31</v>
      </c>
      <c r="G296">
        <f t="shared" ca="1" si="34"/>
        <v>32</v>
      </c>
      <c r="M296">
        <v>-160</v>
      </c>
      <c r="N296">
        <v>-3.5649999999999999</v>
      </c>
    </row>
    <row r="297" spans="1:14">
      <c r="A297" s="32">
        <v>0</v>
      </c>
      <c r="B297" s="33">
        <f t="shared" ca="1" si="30"/>
        <v>32</v>
      </c>
      <c r="C297">
        <f t="shared" si="31"/>
        <v>486</v>
      </c>
      <c r="D297">
        <f t="shared" ca="1" si="29"/>
        <v>-2.1999999999999999E-2</v>
      </c>
      <c r="E297">
        <f t="shared" ca="1" si="32"/>
        <v>0</v>
      </c>
      <c r="F297">
        <f t="shared" ca="1" si="33"/>
        <v>31</v>
      </c>
      <c r="G297">
        <f t="shared" ca="1" si="34"/>
        <v>32</v>
      </c>
      <c r="M297">
        <v>-159</v>
      </c>
      <c r="N297">
        <v>-3.55</v>
      </c>
    </row>
    <row r="298" spans="1:14">
      <c r="A298" s="32">
        <v>0</v>
      </c>
      <c r="B298" s="33">
        <f t="shared" ca="1" si="30"/>
        <v>32</v>
      </c>
      <c r="C298">
        <f t="shared" si="31"/>
        <v>486</v>
      </c>
      <c r="D298">
        <f t="shared" ca="1" si="29"/>
        <v>-2.1999999999999999E-2</v>
      </c>
      <c r="E298">
        <f t="shared" ca="1" si="32"/>
        <v>0</v>
      </c>
      <c r="F298">
        <f t="shared" ca="1" si="33"/>
        <v>31</v>
      </c>
      <c r="G298">
        <f t="shared" ca="1" si="34"/>
        <v>32</v>
      </c>
      <c r="M298">
        <v>-158</v>
      </c>
      <c r="N298">
        <v>-3.5350000000000001</v>
      </c>
    </row>
    <row r="299" spans="1:14">
      <c r="A299" s="32">
        <v>0</v>
      </c>
      <c r="B299" s="33">
        <f t="shared" ca="1" si="30"/>
        <v>32</v>
      </c>
      <c r="C299">
        <f t="shared" si="31"/>
        <v>486</v>
      </c>
      <c r="D299">
        <f t="shared" ca="1" si="29"/>
        <v>-2.1999999999999999E-2</v>
      </c>
      <c r="E299">
        <f t="shared" ca="1" si="32"/>
        <v>0</v>
      </c>
      <c r="F299">
        <f t="shared" ca="1" si="33"/>
        <v>31</v>
      </c>
      <c r="G299">
        <f t="shared" ca="1" si="34"/>
        <v>32</v>
      </c>
      <c r="M299">
        <v>-157</v>
      </c>
      <c r="N299">
        <v>-3.5190000000000001</v>
      </c>
    </row>
    <row r="300" spans="1:14">
      <c r="A300" s="32">
        <v>0</v>
      </c>
      <c r="B300" s="33">
        <f t="shared" ca="1" si="30"/>
        <v>32</v>
      </c>
      <c r="C300">
        <f t="shared" si="31"/>
        <v>486</v>
      </c>
      <c r="D300">
        <f t="shared" ca="1" si="29"/>
        <v>-2.1999999999999999E-2</v>
      </c>
      <c r="E300">
        <f t="shared" ca="1" si="32"/>
        <v>0</v>
      </c>
      <c r="F300">
        <f t="shared" ca="1" si="33"/>
        <v>31</v>
      </c>
      <c r="G300">
        <f t="shared" ca="1" si="34"/>
        <v>32</v>
      </c>
      <c r="M300">
        <v>-156</v>
      </c>
      <c r="N300">
        <v>-3.504</v>
      </c>
    </row>
    <row r="301" spans="1:14">
      <c r="A301" s="32">
        <v>0</v>
      </c>
      <c r="B301" s="33">
        <f t="shared" ca="1" si="30"/>
        <v>32</v>
      </c>
      <c r="C301">
        <f t="shared" si="31"/>
        <v>486</v>
      </c>
      <c r="D301">
        <f t="shared" ca="1" si="29"/>
        <v>-2.1999999999999999E-2</v>
      </c>
      <c r="E301">
        <f t="shared" ca="1" si="32"/>
        <v>0</v>
      </c>
      <c r="F301">
        <f t="shared" ca="1" si="33"/>
        <v>31</v>
      </c>
      <c r="G301">
        <f t="shared" ca="1" si="34"/>
        <v>32</v>
      </c>
      <c r="M301">
        <v>-155</v>
      </c>
      <c r="N301">
        <v>-3.488</v>
      </c>
    </row>
    <row r="302" spans="1:14">
      <c r="A302" s="32">
        <v>0</v>
      </c>
      <c r="B302" s="33">
        <f t="shared" ca="1" si="30"/>
        <v>32</v>
      </c>
      <c r="C302">
        <f t="shared" si="31"/>
        <v>486</v>
      </c>
      <c r="D302">
        <f t="shared" ca="1" si="29"/>
        <v>-2.1999999999999999E-2</v>
      </c>
      <c r="E302">
        <f t="shared" ca="1" si="32"/>
        <v>0</v>
      </c>
      <c r="F302">
        <f t="shared" ca="1" si="33"/>
        <v>31</v>
      </c>
      <c r="G302">
        <f t="shared" ca="1" si="34"/>
        <v>32</v>
      </c>
      <c r="M302">
        <v>-154</v>
      </c>
      <c r="N302">
        <v>-3.4729999999999999</v>
      </c>
    </row>
    <row r="303" spans="1:14">
      <c r="A303" s="32">
        <v>0</v>
      </c>
      <c r="B303" s="33">
        <f t="shared" ca="1" si="30"/>
        <v>32</v>
      </c>
      <c r="C303">
        <f t="shared" si="31"/>
        <v>486</v>
      </c>
      <c r="D303">
        <f t="shared" ca="1" si="29"/>
        <v>-2.1999999999999999E-2</v>
      </c>
      <c r="E303">
        <f t="shared" ca="1" si="32"/>
        <v>0</v>
      </c>
      <c r="F303">
        <f t="shared" ca="1" si="33"/>
        <v>31</v>
      </c>
      <c r="G303">
        <f t="shared" ca="1" si="34"/>
        <v>32</v>
      </c>
      <c r="M303">
        <v>-153</v>
      </c>
      <c r="N303">
        <v>-3.4569999999999999</v>
      </c>
    </row>
    <row r="304" spans="1:14">
      <c r="A304" s="32">
        <v>0</v>
      </c>
      <c r="B304" s="33">
        <f t="shared" ca="1" si="30"/>
        <v>32</v>
      </c>
      <c r="C304">
        <f t="shared" si="31"/>
        <v>486</v>
      </c>
      <c r="D304">
        <f t="shared" ca="1" si="29"/>
        <v>-2.1999999999999999E-2</v>
      </c>
      <c r="E304">
        <f t="shared" ca="1" si="32"/>
        <v>0</v>
      </c>
      <c r="F304">
        <f t="shared" ca="1" si="33"/>
        <v>31</v>
      </c>
      <c r="G304">
        <f t="shared" ca="1" si="34"/>
        <v>32</v>
      </c>
      <c r="M304">
        <v>-152</v>
      </c>
      <c r="N304">
        <v>-3.4409999999999998</v>
      </c>
    </row>
    <row r="305" spans="1:14">
      <c r="A305" s="32">
        <v>0</v>
      </c>
      <c r="B305" s="33">
        <f t="shared" ca="1" si="30"/>
        <v>32</v>
      </c>
      <c r="C305">
        <f t="shared" si="31"/>
        <v>486</v>
      </c>
      <c r="D305">
        <f t="shared" ca="1" si="29"/>
        <v>-2.1999999999999999E-2</v>
      </c>
      <c r="E305">
        <f t="shared" ca="1" si="32"/>
        <v>0</v>
      </c>
      <c r="F305">
        <f t="shared" ca="1" si="33"/>
        <v>31</v>
      </c>
      <c r="G305">
        <f t="shared" ca="1" si="34"/>
        <v>32</v>
      </c>
      <c r="M305">
        <v>-151</v>
      </c>
      <c r="N305">
        <v>-3.4260000000000002</v>
      </c>
    </row>
    <row r="306" spans="1:14">
      <c r="A306" s="32">
        <v>0</v>
      </c>
      <c r="B306" s="33">
        <f t="shared" ca="1" si="30"/>
        <v>32</v>
      </c>
      <c r="C306">
        <f t="shared" si="31"/>
        <v>486</v>
      </c>
      <c r="D306">
        <f t="shared" ca="1" si="29"/>
        <v>-2.1999999999999999E-2</v>
      </c>
      <c r="E306">
        <f t="shared" ca="1" si="32"/>
        <v>0</v>
      </c>
      <c r="F306">
        <f t="shared" ca="1" si="33"/>
        <v>31</v>
      </c>
      <c r="G306">
        <f t="shared" ca="1" si="34"/>
        <v>32</v>
      </c>
      <c r="M306">
        <v>-150</v>
      </c>
      <c r="N306">
        <v>-3.41</v>
      </c>
    </row>
    <row r="307" spans="1:14">
      <c r="A307" s="32">
        <v>0</v>
      </c>
      <c r="B307" s="33">
        <f t="shared" ca="1" si="30"/>
        <v>32</v>
      </c>
      <c r="C307">
        <f t="shared" si="31"/>
        <v>486</v>
      </c>
      <c r="D307">
        <f t="shared" ca="1" si="29"/>
        <v>-2.1999999999999999E-2</v>
      </c>
      <c r="E307">
        <f t="shared" ca="1" si="32"/>
        <v>0</v>
      </c>
      <c r="F307">
        <f t="shared" ca="1" si="33"/>
        <v>31</v>
      </c>
      <c r="G307">
        <f t="shared" ca="1" si="34"/>
        <v>32</v>
      </c>
      <c r="M307">
        <v>-149</v>
      </c>
      <c r="N307">
        <v>-3.3940000000000001</v>
      </c>
    </row>
    <row r="308" spans="1:14">
      <c r="A308" s="32">
        <v>0</v>
      </c>
      <c r="B308" s="33">
        <f t="shared" ca="1" si="30"/>
        <v>32</v>
      </c>
      <c r="C308">
        <f t="shared" si="31"/>
        <v>486</v>
      </c>
      <c r="D308">
        <f t="shared" ca="1" si="29"/>
        <v>-2.1999999999999999E-2</v>
      </c>
      <c r="E308">
        <f t="shared" ca="1" si="32"/>
        <v>0</v>
      </c>
      <c r="F308">
        <f t="shared" ca="1" si="33"/>
        <v>31</v>
      </c>
      <c r="G308">
        <f t="shared" ca="1" si="34"/>
        <v>32</v>
      </c>
      <c r="M308">
        <v>-148</v>
      </c>
      <c r="N308">
        <v>-3.379</v>
      </c>
    </row>
    <row r="309" spans="1:14">
      <c r="A309" s="32">
        <v>0</v>
      </c>
      <c r="B309" s="33">
        <f t="shared" ca="1" si="30"/>
        <v>32</v>
      </c>
      <c r="C309">
        <f t="shared" si="31"/>
        <v>486</v>
      </c>
      <c r="D309">
        <f t="shared" ca="1" si="29"/>
        <v>-2.1999999999999999E-2</v>
      </c>
      <c r="E309">
        <f t="shared" ca="1" si="32"/>
        <v>0</v>
      </c>
      <c r="F309">
        <f t="shared" ca="1" si="33"/>
        <v>31</v>
      </c>
      <c r="G309">
        <f t="shared" ca="1" si="34"/>
        <v>32</v>
      </c>
      <c r="M309">
        <v>-147</v>
      </c>
      <c r="N309">
        <v>-3.363</v>
      </c>
    </row>
    <row r="310" spans="1:14">
      <c r="A310" s="32">
        <v>0</v>
      </c>
      <c r="B310" s="33">
        <f t="shared" ca="1" si="30"/>
        <v>32</v>
      </c>
      <c r="C310">
        <f t="shared" si="31"/>
        <v>486</v>
      </c>
      <c r="D310">
        <f t="shared" ca="1" si="29"/>
        <v>-2.1999999999999999E-2</v>
      </c>
      <c r="E310">
        <f t="shared" ca="1" si="32"/>
        <v>0</v>
      </c>
      <c r="F310">
        <f t="shared" ca="1" si="33"/>
        <v>31</v>
      </c>
      <c r="G310">
        <f t="shared" ca="1" si="34"/>
        <v>32</v>
      </c>
      <c r="M310">
        <v>-146</v>
      </c>
      <c r="N310">
        <v>-3.347</v>
      </c>
    </row>
    <row r="311" spans="1:14">
      <c r="A311" s="32">
        <v>0</v>
      </c>
      <c r="B311" s="33">
        <f t="shared" ca="1" si="30"/>
        <v>32</v>
      </c>
      <c r="C311">
        <f t="shared" si="31"/>
        <v>486</v>
      </c>
      <c r="D311">
        <f t="shared" ca="1" si="29"/>
        <v>-2.1999999999999999E-2</v>
      </c>
      <c r="E311">
        <f t="shared" ca="1" si="32"/>
        <v>0</v>
      </c>
      <c r="F311">
        <f t="shared" ca="1" si="33"/>
        <v>31</v>
      </c>
      <c r="G311">
        <f t="shared" ca="1" si="34"/>
        <v>32</v>
      </c>
      <c r="M311">
        <v>-145</v>
      </c>
      <c r="N311">
        <v>-3.331</v>
      </c>
    </row>
    <row r="312" spans="1:14">
      <c r="A312" s="32">
        <v>0</v>
      </c>
      <c r="B312" s="33">
        <f t="shared" ca="1" si="30"/>
        <v>32</v>
      </c>
      <c r="C312">
        <f t="shared" si="31"/>
        <v>486</v>
      </c>
      <c r="D312">
        <f t="shared" ca="1" si="29"/>
        <v>-2.1999999999999999E-2</v>
      </c>
      <c r="E312">
        <f t="shared" ca="1" si="32"/>
        <v>0</v>
      </c>
      <c r="F312">
        <f t="shared" ca="1" si="33"/>
        <v>31</v>
      </c>
      <c r="G312">
        <f t="shared" ca="1" si="34"/>
        <v>32</v>
      </c>
      <c r="M312">
        <v>-144</v>
      </c>
      <c r="N312">
        <v>-3.3149999999999999</v>
      </c>
    </row>
    <row r="313" spans="1:14">
      <c r="A313" s="32">
        <v>0</v>
      </c>
      <c r="B313" s="33">
        <f t="shared" ca="1" si="30"/>
        <v>32</v>
      </c>
      <c r="C313">
        <f t="shared" si="31"/>
        <v>486</v>
      </c>
      <c r="D313">
        <f t="shared" ca="1" si="29"/>
        <v>-2.1999999999999999E-2</v>
      </c>
      <c r="E313">
        <f t="shared" ca="1" si="32"/>
        <v>0</v>
      </c>
      <c r="F313">
        <f t="shared" ca="1" si="33"/>
        <v>31</v>
      </c>
      <c r="G313">
        <f t="shared" ca="1" si="34"/>
        <v>32</v>
      </c>
      <c r="M313">
        <v>-143</v>
      </c>
      <c r="N313">
        <v>-3.2989999999999999</v>
      </c>
    </row>
    <row r="314" spans="1:14">
      <c r="A314" s="32">
        <v>0</v>
      </c>
      <c r="B314" s="33">
        <f t="shared" ca="1" si="30"/>
        <v>32</v>
      </c>
      <c r="C314">
        <f t="shared" si="31"/>
        <v>486</v>
      </c>
      <c r="D314">
        <f t="shared" ca="1" si="29"/>
        <v>-2.1999999999999999E-2</v>
      </c>
      <c r="E314">
        <f t="shared" ca="1" si="32"/>
        <v>0</v>
      </c>
      <c r="F314">
        <f t="shared" ca="1" si="33"/>
        <v>31</v>
      </c>
      <c r="G314">
        <f t="shared" ca="1" si="34"/>
        <v>32</v>
      </c>
      <c r="M314">
        <v>-142</v>
      </c>
      <c r="N314">
        <v>-3.2829999999999999</v>
      </c>
    </row>
    <row r="315" spans="1:14">
      <c r="A315" s="32">
        <v>0</v>
      </c>
      <c r="B315" s="33">
        <f t="shared" ca="1" si="30"/>
        <v>32</v>
      </c>
      <c r="C315">
        <f t="shared" si="31"/>
        <v>486</v>
      </c>
      <c r="D315">
        <f t="shared" ca="1" si="29"/>
        <v>-2.1999999999999999E-2</v>
      </c>
      <c r="E315">
        <f t="shared" ca="1" si="32"/>
        <v>0</v>
      </c>
      <c r="F315">
        <f t="shared" ca="1" si="33"/>
        <v>31</v>
      </c>
      <c r="G315">
        <f t="shared" ca="1" si="34"/>
        <v>32</v>
      </c>
      <c r="M315">
        <v>-141</v>
      </c>
      <c r="N315">
        <v>-3.2669999999999999</v>
      </c>
    </row>
    <row r="316" spans="1:14">
      <c r="A316" s="32">
        <v>0</v>
      </c>
      <c r="B316" s="33">
        <f t="shared" ca="1" si="30"/>
        <v>32</v>
      </c>
      <c r="C316">
        <f t="shared" si="31"/>
        <v>486</v>
      </c>
      <c r="D316">
        <f t="shared" ca="1" si="29"/>
        <v>-2.1999999999999999E-2</v>
      </c>
      <c r="E316">
        <f t="shared" ca="1" si="32"/>
        <v>0</v>
      </c>
      <c r="F316">
        <f t="shared" ca="1" si="33"/>
        <v>31</v>
      </c>
      <c r="G316">
        <f t="shared" ca="1" si="34"/>
        <v>32</v>
      </c>
      <c r="M316">
        <v>-140</v>
      </c>
      <c r="N316">
        <v>-3.2509999999999999</v>
      </c>
    </row>
    <row r="317" spans="1:14">
      <c r="A317" s="32">
        <v>0</v>
      </c>
      <c r="B317" s="33">
        <f t="shared" ca="1" si="30"/>
        <v>32</v>
      </c>
      <c r="C317">
        <f t="shared" si="31"/>
        <v>486</v>
      </c>
      <c r="D317">
        <f t="shared" ca="1" si="29"/>
        <v>-2.1999999999999999E-2</v>
      </c>
      <c r="E317">
        <f t="shared" ca="1" si="32"/>
        <v>0</v>
      </c>
      <c r="F317">
        <f t="shared" ca="1" si="33"/>
        <v>31</v>
      </c>
      <c r="G317">
        <f t="shared" ca="1" si="34"/>
        <v>32</v>
      </c>
      <c r="M317">
        <v>-139</v>
      </c>
      <c r="N317">
        <v>-3.2349999999999999</v>
      </c>
    </row>
    <row r="318" spans="1:14">
      <c r="A318" s="32">
        <v>0</v>
      </c>
      <c r="B318" s="33">
        <f t="shared" ca="1" si="30"/>
        <v>32</v>
      </c>
      <c r="C318">
        <f t="shared" si="31"/>
        <v>486</v>
      </c>
      <c r="D318">
        <f t="shared" ca="1" si="29"/>
        <v>-2.1999999999999999E-2</v>
      </c>
      <c r="E318">
        <f t="shared" ca="1" si="32"/>
        <v>0</v>
      </c>
      <c r="F318">
        <f t="shared" ca="1" si="33"/>
        <v>31</v>
      </c>
      <c r="G318">
        <f t="shared" ca="1" si="34"/>
        <v>32</v>
      </c>
      <c r="M318">
        <v>-138</v>
      </c>
      <c r="N318">
        <v>-3.2189999999999999</v>
      </c>
    </row>
    <row r="319" spans="1:14">
      <c r="A319" s="32">
        <v>0</v>
      </c>
      <c r="B319" s="33">
        <f t="shared" ca="1" si="30"/>
        <v>32</v>
      </c>
      <c r="C319">
        <f t="shared" si="31"/>
        <v>486</v>
      </c>
      <c r="D319">
        <f t="shared" ca="1" si="29"/>
        <v>-2.1999999999999999E-2</v>
      </c>
      <c r="E319">
        <f t="shared" ca="1" si="32"/>
        <v>0</v>
      </c>
      <c r="F319">
        <f t="shared" ca="1" si="33"/>
        <v>31</v>
      </c>
      <c r="G319">
        <f t="shared" ca="1" si="34"/>
        <v>32</v>
      </c>
      <c r="M319">
        <v>-137</v>
      </c>
      <c r="N319">
        <v>-3.2029999999999998</v>
      </c>
    </row>
    <row r="320" spans="1:14">
      <c r="A320" s="32">
        <v>0</v>
      </c>
      <c r="B320" s="33">
        <f t="shared" ca="1" si="30"/>
        <v>32</v>
      </c>
      <c r="C320">
        <f t="shared" si="31"/>
        <v>486</v>
      </c>
      <c r="D320">
        <f t="shared" ca="1" si="29"/>
        <v>-2.1999999999999999E-2</v>
      </c>
      <c r="E320">
        <f t="shared" ca="1" si="32"/>
        <v>0</v>
      </c>
      <c r="F320">
        <f t="shared" ca="1" si="33"/>
        <v>31</v>
      </c>
      <c r="G320">
        <f t="shared" ca="1" si="34"/>
        <v>32</v>
      </c>
      <c r="M320">
        <v>-136</v>
      </c>
      <c r="N320">
        <v>-3.1869999999999998</v>
      </c>
    </row>
    <row r="321" spans="1:14">
      <c r="A321" s="32">
        <v>0</v>
      </c>
      <c r="B321" s="33">
        <f t="shared" ca="1" si="30"/>
        <v>32</v>
      </c>
      <c r="C321">
        <f t="shared" si="31"/>
        <v>486</v>
      </c>
      <c r="D321">
        <f t="shared" ca="1" si="29"/>
        <v>-2.1999999999999999E-2</v>
      </c>
      <c r="E321">
        <f t="shared" ca="1" si="32"/>
        <v>0</v>
      </c>
      <c r="F321">
        <f t="shared" ca="1" si="33"/>
        <v>31</v>
      </c>
      <c r="G321">
        <f t="shared" ca="1" si="34"/>
        <v>32</v>
      </c>
      <c r="M321">
        <v>-135</v>
      </c>
      <c r="N321">
        <v>-3.1709999999999998</v>
      </c>
    </row>
    <row r="322" spans="1:14">
      <c r="A322" s="32">
        <v>0</v>
      </c>
      <c r="B322" s="33">
        <f t="shared" ca="1" si="30"/>
        <v>32</v>
      </c>
      <c r="C322">
        <f t="shared" si="31"/>
        <v>486</v>
      </c>
      <c r="D322">
        <f t="shared" ca="1" si="29"/>
        <v>-2.1999999999999999E-2</v>
      </c>
      <c r="E322">
        <f t="shared" ca="1" si="32"/>
        <v>0</v>
      </c>
      <c r="F322">
        <f t="shared" ca="1" si="33"/>
        <v>31</v>
      </c>
      <c r="G322">
        <f t="shared" ca="1" si="34"/>
        <v>32</v>
      </c>
      <c r="M322">
        <v>-134</v>
      </c>
      <c r="N322">
        <v>-3.1539999999999999</v>
      </c>
    </row>
    <row r="323" spans="1:14">
      <c r="A323" s="32">
        <v>0</v>
      </c>
      <c r="B323" s="33">
        <f t="shared" ca="1" si="30"/>
        <v>32</v>
      </c>
      <c r="C323">
        <f t="shared" si="31"/>
        <v>486</v>
      </c>
      <c r="D323">
        <f t="shared" ref="D323:D386" ca="1" si="35">INDIRECT(ADDRESS(C323+1,14))</f>
        <v>-2.1999999999999999E-2</v>
      </c>
      <c r="E323">
        <f t="shared" ca="1" si="32"/>
        <v>0</v>
      </c>
      <c r="F323">
        <f t="shared" ca="1" si="33"/>
        <v>31</v>
      </c>
      <c r="G323">
        <f t="shared" ca="1" si="34"/>
        <v>32</v>
      </c>
      <c r="M323">
        <v>-133</v>
      </c>
      <c r="N323">
        <v>-3.1379999999999999</v>
      </c>
    </row>
    <row r="324" spans="1:14">
      <c r="A324" s="32">
        <v>0</v>
      </c>
      <c r="B324" s="33">
        <f t="shared" ca="1" si="30"/>
        <v>32</v>
      </c>
      <c r="C324">
        <f t="shared" si="31"/>
        <v>486</v>
      </c>
      <c r="D324">
        <f t="shared" ca="1" si="35"/>
        <v>-2.1999999999999999E-2</v>
      </c>
      <c r="E324">
        <f t="shared" ca="1" si="32"/>
        <v>0</v>
      </c>
      <c r="F324">
        <f t="shared" ca="1" si="33"/>
        <v>31</v>
      </c>
      <c r="G324">
        <f t="shared" ca="1" si="34"/>
        <v>32</v>
      </c>
      <c r="M324">
        <v>-132</v>
      </c>
      <c r="N324">
        <v>-3.1219999999999999</v>
      </c>
    </row>
    <row r="325" spans="1:14">
      <c r="A325" s="32">
        <v>0</v>
      </c>
      <c r="B325" s="33">
        <f t="shared" ca="1" si="30"/>
        <v>32</v>
      </c>
      <c r="C325">
        <f t="shared" si="31"/>
        <v>486</v>
      </c>
      <c r="D325">
        <f t="shared" ca="1" si="35"/>
        <v>-2.1999999999999999E-2</v>
      </c>
      <c r="E325">
        <f t="shared" ca="1" si="32"/>
        <v>0</v>
      </c>
      <c r="F325">
        <f t="shared" ca="1" si="33"/>
        <v>31</v>
      </c>
      <c r="G325">
        <f t="shared" ca="1" si="34"/>
        <v>32</v>
      </c>
      <c r="M325">
        <v>-131</v>
      </c>
      <c r="N325">
        <v>-3.105</v>
      </c>
    </row>
    <row r="326" spans="1:14">
      <c r="A326" s="32">
        <v>0</v>
      </c>
      <c r="B326" s="33">
        <f t="shared" ca="1" si="30"/>
        <v>32</v>
      </c>
      <c r="C326">
        <f t="shared" si="31"/>
        <v>486</v>
      </c>
      <c r="D326">
        <f t="shared" ca="1" si="35"/>
        <v>-2.1999999999999999E-2</v>
      </c>
      <c r="E326">
        <f t="shared" ca="1" si="32"/>
        <v>0</v>
      </c>
      <c r="F326">
        <f t="shared" ca="1" si="33"/>
        <v>31</v>
      </c>
      <c r="G326">
        <f t="shared" ca="1" si="34"/>
        <v>32</v>
      </c>
      <c r="M326">
        <v>-130</v>
      </c>
      <c r="N326">
        <v>-3.089</v>
      </c>
    </row>
    <row r="327" spans="1:14">
      <c r="A327" s="32">
        <v>0</v>
      </c>
      <c r="B327" s="33">
        <f t="shared" ca="1" si="30"/>
        <v>32</v>
      </c>
      <c r="C327">
        <f t="shared" si="31"/>
        <v>486</v>
      </c>
      <c r="D327">
        <f t="shared" ca="1" si="35"/>
        <v>-2.1999999999999999E-2</v>
      </c>
      <c r="E327">
        <f t="shared" ca="1" si="32"/>
        <v>0</v>
      </c>
      <c r="F327">
        <f t="shared" ca="1" si="33"/>
        <v>31</v>
      </c>
      <c r="G327">
        <f t="shared" ca="1" si="34"/>
        <v>32</v>
      </c>
      <c r="M327">
        <v>-129</v>
      </c>
      <c r="N327">
        <v>-3.0720000000000001</v>
      </c>
    </row>
    <row r="328" spans="1:14">
      <c r="A328" s="32">
        <v>0</v>
      </c>
      <c r="B328" s="33">
        <f t="shared" ca="1" si="30"/>
        <v>32</v>
      </c>
      <c r="C328">
        <f t="shared" si="31"/>
        <v>486</v>
      </c>
      <c r="D328">
        <f t="shared" ca="1" si="35"/>
        <v>-2.1999999999999999E-2</v>
      </c>
      <c r="E328">
        <f t="shared" ca="1" si="32"/>
        <v>0</v>
      </c>
      <c r="F328">
        <f t="shared" ca="1" si="33"/>
        <v>31</v>
      </c>
      <c r="G328">
        <f t="shared" ca="1" si="34"/>
        <v>32</v>
      </c>
      <c r="M328">
        <v>-128</v>
      </c>
      <c r="N328">
        <v>-3.056</v>
      </c>
    </row>
    <row r="329" spans="1:14">
      <c r="A329" s="32">
        <v>0</v>
      </c>
      <c r="B329" s="33">
        <f t="shared" ca="1" si="30"/>
        <v>32</v>
      </c>
      <c r="C329">
        <f t="shared" si="31"/>
        <v>486</v>
      </c>
      <c r="D329">
        <f t="shared" ca="1" si="35"/>
        <v>-2.1999999999999999E-2</v>
      </c>
      <c r="E329">
        <f t="shared" ca="1" si="32"/>
        <v>0</v>
      </c>
      <c r="F329">
        <f t="shared" ca="1" si="33"/>
        <v>31</v>
      </c>
      <c r="G329">
        <f t="shared" ca="1" si="34"/>
        <v>32</v>
      </c>
      <c r="M329">
        <v>-127</v>
      </c>
      <c r="N329">
        <v>-3.04</v>
      </c>
    </row>
    <row r="330" spans="1:14">
      <c r="A330" s="32">
        <v>0</v>
      </c>
      <c r="B330" s="33">
        <f t="shared" ca="1" si="30"/>
        <v>32</v>
      </c>
      <c r="C330">
        <f t="shared" si="31"/>
        <v>486</v>
      </c>
      <c r="D330">
        <f t="shared" ca="1" si="35"/>
        <v>-2.1999999999999999E-2</v>
      </c>
      <c r="E330">
        <f t="shared" ca="1" si="32"/>
        <v>0</v>
      </c>
      <c r="F330">
        <f t="shared" ca="1" si="33"/>
        <v>31</v>
      </c>
      <c r="G330">
        <f t="shared" ca="1" si="34"/>
        <v>32</v>
      </c>
      <c r="M330">
        <v>-126</v>
      </c>
      <c r="N330">
        <v>-3.0230000000000001</v>
      </c>
    </row>
    <row r="331" spans="1:14">
      <c r="A331" s="32">
        <v>0</v>
      </c>
      <c r="B331" s="33">
        <f t="shared" ca="1" si="30"/>
        <v>32</v>
      </c>
      <c r="C331">
        <f t="shared" si="31"/>
        <v>486</v>
      </c>
      <c r="D331">
        <f t="shared" ca="1" si="35"/>
        <v>-2.1999999999999999E-2</v>
      </c>
      <c r="E331">
        <f t="shared" ca="1" si="32"/>
        <v>0</v>
      </c>
      <c r="F331">
        <f t="shared" ca="1" si="33"/>
        <v>31</v>
      </c>
      <c r="G331">
        <f t="shared" ca="1" si="34"/>
        <v>32</v>
      </c>
      <c r="M331">
        <v>-125</v>
      </c>
      <c r="N331">
        <v>-3.0059999999999998</v>
      </c>
    </row>
    <row r="332" spans="1:14">
      <c r="A332" s="32">
        <v>0</v>
      </c>
      <c r="B332" s="33">
        <f t="shared" ca="1" si="30"/>
        <v>32</v>
      </c>
      <c r="C332">
        <f t="shared" si="31"/>
        <v>486</v>
      </c>
      <c r="D332">
        <f t="shared" ca="1" si="35"/>
        <v>-2.1999999999999999E-2</v>
      </c>
      <c r="E332">
        <f t="shared" ca="1" si="32"/>
        <v>0</v>
      </c>
      <c r="F332">
        <f t="shared" ca="1" si="33"/>
        <v>31</v>
      </c>
      <c r="G332">
        <f t="shared" ca="1" si="34"/>
        <v>32</v>
      </c>
      <c r="M332">
        <v>-124</v>
      </c>
      <c r="N332">
        <v>-2.99</v>
      </c>
    </row>
    <row r="333" spans="1:14">
      <c r="A333" s="32">
        <v>0</v>
      </c>
      <c r="B333" s="33">
        <f t="shared" ca="1" si="30"/>
        <v>32</v>
      </c>
      <c r="C333">
        <f t="shared" si="31"/>
        <v>486</v>
      </c>
      <c r="D333">
        <f t="shared" ca="1" si="35"/>
        <v>-2.1999999999999999E-2</v>
      </c>
      <c r="E333">
        <f t="shared" ca="1" si="32"/>
        <v>0</v>
      </c>
      <c r="F333">
        <f t="shared" ca="1" si="33"/>
        <v>31</v>
      </c>
      <c r="G333">
        <f t="shared" ca="1" si="34"/>
        <v>32</v>
      </c>
      <c r="M333">
        <v>-123</v>
      </c>
      <c r="N333">
        <v>-2.9729999999999999</v>
      </c>
    </row>
    <row r="334" spans="1:14">
      <c r="A334" s="32">
        <v>0</v>
      </c>
      <c r="B334" s="33">
        <f t="shared" ca="1" si="30"/>
        <v>32</v>
      </c>
      <c r="C334">
        <f t="shared" si="31"/>
        <v>486</v>
      </c>
      <c r="D334">
        <f t="shared" ca="1" si="35"/>
        <v>-2.1999999999999999E-2</v>
      </c>
      <c r="E334">
        <f t="shared" ca="1" si="32"/>
        <v>0</v>
      </c>
      <c r="F334">
        <f t="shared" ca="1" si="33"/>
        <v>31</v>
      </c>
      <c r="G334">
        <f t="shared" ca="1" si="34"/>
        <v>32</v>
      </c>
      <c r="M334">
        <v>-122</v>
      </c>
      <c r="N334">
        <v>-2.956</v>
      </c>
    </row>
    <row r="335" spans="1:14">
      <c r="A335" s="32">
        <v>0</v>
      </c>
      <c r="B335" s="33">
        <f t="shared" ca="1" si="30"/>
        <v>32</v>
      </c>
      <c r="C335">
        <f t="shared" si="31"/>
        <v>486</v>
      </c>
      <c r="D335">
        <f t="shared" ca="1" si="35"/>
        <v>-2.1999999999999999E-2</v>
      </c>
      <c r="E335">
        <f t="shared" ca="1" si="32"/>
        <v>0</v>
      </c>
      <c r="F335">
        <f t="shared" ca="1" si="33"/>
        <v>31</v>
      </c>
      <c r="G335">
        <f t="shared" ca="1" si="34"/>
        <v>32</v>
      </c>
      <c r="M335">
        <v>-121</v>
      </c>
      <c r="N335">
        <v>-2.94</v>
      </c>
    </row>
    <row r="336" spans="1:14">
      <c r="A336" s="32">
        <v>0</v>
      </c>
      <c r="B336" s="33">
        <f t="shared" ca="1" si="30"/>
        <v>32</v>
      </c>
      <c r="C336">
        <f t="shared" si="31"/>
        <v>486</v>
      </c>
      <c r="D336">
        <f t="shared" ca="1" si="35"/>
        <v>-2.1999999999999999E-2</v>
      </c>
      <c r="E336">
        <f t="shared" ca="1" si="32"/>
        <v>0</v>
      </c>
      <c r="F336">
        <f t="shared" ca="1" si="33"/>
        <v>31</v>
      </c>
      <c r="G336">
        <f t="shared" ca="1" si="34"/>
        <v>32</v>
      </c>
      <c r="M336">
        <v>-120</v>
      </c>
      <c r="N336">
        <v>-2.923</v>
      </c>
    </row>
    <row r="337" spans="1:14">
      <c r="A337" s="32">
        <v>0</v>
      </c>
      <c r="B337" s="33">
        <f t="shared" ca="1" si="30"/>
        <v>32</v>
      </c>
      <c r="C337">
        <f t="shared" si="31"/>
        <v>486</v>
      </c>
      <c r="D337">
        <f t="shared" ca="1" si="35"/>
        <v>-2.1999999999999999E-2</v>
      </c>
      <c r="E337">
        <f t="shared" ca="1" si="32"/>
        <v>0</v>
      </c>
      <c r="F337">
        <f t="shared" ca="1" si="33"/>
        <v>31</v>
      </c>
      <c r="G337">
        <f t="shared" ca="1" si="34"/>
        <v>32</v>
      </c>
      <c r="M337">
        <v>-119</v>
      </c>
      <c r="N337">
        <v>-2.9060000000000001</v>
      </c>
    </row>
    <row r="338" spans="1:14">
      <c r="A338" s="32">
        <v>0</v>
      </c>
      <c r="B338" s="33">
        <f t="shared" ca="1" si="30"/>
        <v>32</v>
      </c>
      <c r="C338">
        <f t="shared" si="31"/>
        <v>486</v>
      </c>
      <c r="D338">
        <f t="shared" ca="1" si="35"/>
        <v>-2.1999999999999999E-2</v>
      </c>
      <c r="E338">
        <f t="shared" ca="1" si="32"/>
        <v>0</v>
      </c>
      <c r="F338">
        <f t="shared" ca="1" si="33"/>
        <v>31</v>
      </c>
      <c r="G338">
        <f t="shared" ca="1" si="34"/>
        <v>32</v>
      </c>
      <c r="M338">
        <v>-118</v>
      </c>
      <c r="N338">
        <v>-2.8889999999999998</v>
      </c>
    </row>
    <row r="339" spans="1:14">
      <c r="A339" s="32">
        <v>0</v>
      </c>
      <c r="B339" s="33">
        <f t="shared" ca="1" si="30"/>
        <v>32</v>
      </c>
      <c r="C339">
        <f t="shared" si="31"/>
        <v>486</v>
      </c>
      <c r="D339">
        <f t="shared" ca="1" si="35"/>
        <v>-2.1999999999999999E-2</v>
      </c>
      <c r="E339">
        <f t="shared" ca="1" si="32"/>
        <v>0</v>
      </c>
      <c r="F339">
        <f t="shared" ca="1" si="33"/>
        <v>31</v>
      </c>
      <c r="G339">
        <f t="shared" ca="1" si="34"/>
        <v>32</v>
      </c>
      <c r="M339">
        <v>-117</v>
      </c>
      <c r="N339">
        <v>-2.8730000000000002</v>
      </c>
    </row>
    <row r="340" spans="1:14">
      <c r="A340" s="32">
        <v>0</v>
      </c>
      <c r="B340" s="33">
        <f t="shared" ca="1" si="30"/>
        <v>32</v>
      </c>
      <c r="C340">
        <f t="shared" si="31"/>
        <v>486</v>
      </c>
      <c r="D340">
        <f t="shared" ca="1" si="35"/>
        <v>-2.1999999999999999E-2</v>
      </c>
      <c r="E340">
        <f t="shared" ca="1" si="32"/>
        <v>0</v>
      </c>
      <c r="F340">
        <f t="shared" ca="1" si="33"/>
        <v>31</v>
      </c>
      <c r="G340">
        <f t="shared" ca="1" si="34"/>
        <v>32</v>
      </c>
      <c r="M340">
        <v>-116</v>
      </c>
      <c r="N340">
        <v>-2.8559999999999999</v>
      </c>
    </row>
    <row r="341" spans="1:14">
      <c r="A341" s="32">
        <v>0</v>
      </c>
      <c r="B341" s="33">
        <f t="shared" ref="B341:B404" ca="1" si="36">(A341-D341)/(E341-D341)*(G341-F341)+F341</f>
        <v>32</v>
      </c>
      <c r="C341">
        <f t="shared" ref="C341:C404" si="37">COUNTIF($N$2:$N$25400,"&lt;"&amp;A341)</f>
        <v>486</v>
      </c>
      <c r="D341">
        <f t="shared" ca="1" si="35"/>
        <v>-2.1999999999999999E-2</v>
      </c>
      <c r="E341">
        <f t="shared" ref="E341:E404" ca="1" si="38">INDIRECT(ADDRESS(C341+2,14))</f>
        <v>0</v>
      </c>
      <c r="F341">
        <f t="shared" ref="F341:F404" ca="1" si="39">INDIRECT(ADDRESS(C341+1,13))</f>
        <v>31</v>
      </c>
      <c r="G341">
        <f t="shared" ref="G341:G404" ca="1" si="40">INDIRECT(ADDRESS(C341+2,13))</f>
        <v>32</v>
      </c>
      <c r="M341">
        <v>-115</v>
      </c>
      <c r="N341">
        <v>-2.839</v>
      </c>
    </row>
    <row r="342" spans="1:14">
      <c r="A342" s="32">
        <v>0</v>
      </c>
      <c r="B342" s="33">
        <f t="shared" ca="1" si="36"/>
        <v>32</v>
      </c>
      <c r="C342">
        <f t="shared" si="37"/>
        <v>486</v>
      </c>
      <c r="D342">
        <f t="shared" ca="1" si="35"/>
        <v>-2.1999999999999999E-2</v>
      </c>
      <c r="E342">
        <f t="shared" ca="1" si="38"/>
        <v>0</v>
      </c>
      <c r="F342">
        <f t="shared" ca="1" si="39"/>
        <v>31</v>
      </c>
      <c r="G342">
        <f t="shared" ca="1" si="40"/>
        <v>32</v>
      </c>
      <c r="M342">
        <v>-114</v>
      </c>
      <c r="N342">
        <v>-2.8220000000000001</v>
      </c>
    </row>
    <row r="343" spans="1:14">
      <c r="A343" s="32">
        <v>0</v>
      </c>
      <c r="B343" s="33">
        <f t="shared" ca="1" si="36"/>
        <v>32</v>
      </c>
      <c r="C343">
        <f t="shared" si="37"/>
        <v>486</v>
      </c>
      <c r="D343">
        <f t="shared" ca="1" si="35"/>
        <v>-2.1999999999999999E-2</v>
      </c>
      <c r="E343">
        <f t="shared" ca="1" si="38"/>
        <v>0</v>
      </c>
      <c r="F343">
        <f t="shared" ca="1" si="39"/>
        <v>31</v>
      </c>
      <c r="G343">
        <f t="shared" ca="1" si="40"/>
        <v>32</v>
      </c>
      <c r="M343">
        <v>-113</v>
      </c>
      <c r="N343">
        <v>-2.8050000000000002</v>
      </c>
    </row>
    <row r="344" spans="1:14">
      <c r="A344" s="32">
        <v>0</v>
      </c>
      <c r="B344" s="33">
        <f t="shared" ca="1" si="36"/>
        <v>32</v>
      </c>
      <c r="C344">
        <f t="shared" si="37"/>
        <v>486</v>
      </c>
      <c r="D344">
        <f t="shared" ca="1" si="35"/>
        <v>-2.1999999999999999E-2</v>
      </c>
      <c r="E344">
        <f t="shared" ca="1" si="38"/>
        <v>0</v>
      </c>
      <c r="F344">
        <f t="shared" ca="1" si="39"/>
        <v>31</v>
      </c>
      <c r="G344">
        <f t="shared" ca="1" si="40"/>
        <v>32</v>
      </c>
      <c r="M344">
        <v>-112</v>
      </c>
      <c r="N344">
        <v>-2.7879999999999998</v>
      </c>
    </row>
    <row r="345" spans="1:14">
      <c r="A345" s="32">
        <v>0</v>
      </c>
      <c r="B345" s="33">
        <f t="shared" ca="1" si="36"/>
        <v>32</v>
      </c>
      <c r="C345">
        <f t="shared" si="37"/>
        <v>486</v>
      </c>
      <c r="D345">
        <f t="shared" ca="1" si="35"/>
        <v>-2.1999999999999999E-2</v>
      </c>
      <c r="E345">
        <f t="shared" ca="1" si="38"/>
        <v>0</v>
      </c>
      <c r="F345">
        <f t="shared" ca="1" si="39"/>
        <v>31</v>
      </c>
      <c r="G345">
        <f t="shared" ca="1" si="40"/>
        <v>32</v>
      </c>
      <c r="M345">
        <v>-111</v>
      </c>
      <c r="N345">
        <v>-2.7709999999999999</v>
      </c>
    </row>
    <row r="346" spans="1:14">
      <c r="A346" s="32">
        <v>0</v>
      </c>
      <c r="B346" s="33">
        <f t="shared" ca="1" si="36"/>
        <v>32</v>
      </c>
      <c r="C346">
        <f t="shared" si="37"/>
        <v>486</v>
      </c>
      <c r="D346">
        <f t="shared" ca="1" si="35"/>
        <v>-2.1999999999999999E-2</v>
      </c>
      <c r="E346">
        <f t="shared" ca="1" si="38"/>
        <v>0</v>
      </c>
      <c r="F346">
        <f t="shared" ca="1" si="39"/>
        <v>31</v>
      </c>
      <c r="G346">
        <f t="shared" ca="1" si="40"/>
        <v>32</v>
      </c>
      <c r="M346">
        <v>-110</v>
      </c>
      <c r="N346">
        <v>-2.754</v>
      </c>
    </row>
    <row r="347" spans="1:14">
      <c r="A347" s="32">
        <v>0</v>
      </c>
      <c r="B347" s="33">
        <f t="shared" ca="1" si="36"/>
        <v>32</v>
      </c>
      <c r="C347">
        <f t="shared" si="37"/>
        <v>486</v>
      </c>
      <c r="D347">
        <f t="shared" ca="1" si="35"/>
        <v>-2.1999999999999999E-2</v>
      </c>
      <c r="E347">
        <f t="shared" ca="1" si="38"/>
        <v>0</v>
      </c>
      <c r="F347">
        <f t="shared" ca="1" si="39"/>
        <v>31</v>
      </c>
      <c r="G347">
        <f t="shared" ca="1" si="40"/>
        <v>32</v>
      </c>
      <c r="M347">
        <v>-109</v>
      </c>
      <c r="N347">
        <v>-2.7370000000000001</v>
      </c>
    </row>
    <row r="348" spans="1:14">
      <c r="A348" s="32">
        <v>0</v>
      </c>
      <c r="B348" s="33">
        <f t="shared" ca="1" si="36"/>
        <v>32</v>
      </c>
      <c r="C348">
        <f t="shared" si="37"/>
        <v>486</v>
      </c>
      <c r="D348">
        <f t="shared" ca="1" si="35"/>
        <v>-2.1999999999999999E-2</v>
      </c>
      <c r="E348">
        <f t="shared" ca="1" si="38"/>
        <v>0</v>
      </c>
      <c r="F348">
        <f t="shared" ca="1" si="39"/>
        <v>31</v>
      </c>
      <c r="G348">
        <f t="shared" ca="1" si="40"/>
        <v>32</v>
      </c>
      <c r="M348">
        <v>-108</v>
      </c>
      <c r="N348">
        <v>-2.7189999999999999</v>
      </c>
    </row>
    <row r="349" spans="1:14">
      <c r="A349" s="32">
        <v>0</v>
      </c>
      <c r="B349" s="33">
        <f t="shared" ca="1" si="36"/>
        <v>32</v>
      </c>
      <c r="C349">
        <f t="shared" si="37"/>
        <v>486</v>
      </c>
      <c r="D349">
        <f t="shared" ca="1" si="35"/>
        <v>-2.1999999999999999E-2</v>
      </c>
      <c r="E349">
        <f t="shared" ca="1" si="38"/>
        <v>0</v>
      </c>
      <c r="F349">
        <f t="shared" ca="1" si="39"/>
        <v>31</v>
      </c>
      <c r="G349">
        <f t="shared" ca="1" si="40"/>
        <v>32</v>
      </c>
      <c r="M349">
        <v>-107</v>
      </c>
      <c r="N349">
        <v>-2.702</v>
      </c>
    </row>
    <row r="350" spans="1:14">
      <c r="A350" s="32">
        <v>0</v>
      </c>
      <c r="B350" s="33">
        <f t="shared" ca="1" si="36"/>
        <v>32</v>
      </c>
      <c r="C350">
        <f t="shared" si="37"/>
        <v>486</v>
      </c>
      <c r="D350">
        <f t="shared" ca="1" si="35"/>
        <v>-2.1999999999999999E-2</v>
      </c>
      <c r="E350">
        <f t="shared" ca="1" si="38"/>
        <v>0</v>
      </c>
      <c r="F350">
        <f t="shared" ca="1" si="39"/>
        <v>31</v>
      </c>
      <c r="G350">
        <f t="shared" ca="1" si="40"/>
        <v>32</v>
      </c>
      <c r="M350">
        <v>-106</v>
      </c>
      <c r="N350">
        <v>-2.6850000000000001</v>
      </c>
    </row>
    <row r="351" spans="1:14">
      <c r="A351" s="32">
        <v>0</v>
      </c>
      <c r="B351" s="33">
        <f t="shared" ca="1" si="36"/>
        <v>32</v>
      </c>
      <c r="C351">
        <f t="shared" si="37"/>
        <v>486</v>
      </c>
      <c r="D351">
        <f t="shared" ca="1" si="35"/>
        <v>-2.1999999999999999E-2</v>
      </c>
      <c r="E351">
        <f t="shared" ca="1" si="38"/>
        <v>0</v>
      </c>
      <c r="F351">
        <f t="shared" ca="1" si="39"/>
        <v>31</v>
      </c>
      <c r="G351">
        <f t="shared" ca="1" si="40"/>
        <v>32</v>
      </c>
      <c r="M351">
        <v>-105</v>
      </c>
      <c r="N351">
        <v>-2.6680000000000001</v>
      </c>
    </row>
    <row r="352" spans="1:14">
      <c r="A352" s="32">
        <v>0</v>
      </c>
      <c r="B352" s="33">
        <f t="shared" ca="1" si="36"/>
        <v>32</v>
      </c>
      <c r="C352">
        <f t="shared" si="37"/>
        <v>486</v>
      </c>
      <c r="D352">
        <f t="shared" ca="1" si="35"/>
        <v>-2.1999999999999999E-2</v>
      </c>
      <c r="E352">
        <f t="shared" ca="1" si="38"/>
        <v>0</v>
      </c>
      <c r="F352">
        <f t="shared" ca="1" si="39"/>
        <v>31</v>
      </c>
      <c r="G352">
        <f t="shared" ca="1" si="40"/>
        <v>32</v>
      </c>
      <c r="M352">
        <v>-104</v>
      </c>
      <c r="N352">
        <v>-2.6509999999999998</v>
      </c>
    </row>
    <row r="353" spans="1:14">
      <c r="A353" s="32">
        <v>0</v>
      </c>
      <c r="B353" s="33">
        <f t="shared" ca="1" si="36"/>
        <v>32</v>
      </c>
      <c r="C353">
        <f t="shared" si="37"/>
        <v>486</v>
      </c>
      <c r="D353">
        <f t="shared" ca="1" si="35"/>
        <v>-2.1999999999999999E-2</v>
      </c>
      <c r="E353">
        <f t="shared" ca="1" si="38"/>
        <v>0</v>
      </c>
      <c r="F353">
        <f t="shared" ca="1" si="39"/>
        <v>31</v>
      </c>
      <c r="G353">
        <f t="shared" ca="1" si="40"/>
        <v>32</v>
      </c>
      <c r="M353">
        <v>-103</v>
      </c>
      <c r="N353">
        <v>-2.633</v>
      </c>
    </row>
    <row r="354" spans="1:14">
      <c r="A354" s="32">
        <v>0</v>
      </c>
      <c r="B354" s="33">
        <f t="shared" ca="1" si="36"/>
        <v>32</v>
      </c>
      <c r="C354">
        <f t="shared" si="37"/>
        <v>486</v>
      </c>
      <c r="D354">
        <f t="shared" ca="1" si="35"/>
        <v>-2.1999999999999999E-2</v>
      </c>
      <c r="E354">
        <f t="shared" ca="1" si="38"/>
        <v>0</v>
      </c>
      <c r="F354">
        <f t="shared" ca="1" si="39"/>
        <v>31</v>
      </c>
      <c r="G354">
        <f t="shared" ca="1" si="40"/>
        <v>32</v>
      </c>
      <c r="M354">
        <v>-102</v>
      </c>
      <c r="N354">
        <v>-2.6160000000000001</v>
      </c>
    </row>
    <row r="355" spans="1:14">
      <c r="A355" s="32">
        <v>0</v>
      </c>
      <c r="B355" s="33">
        <f t="shared" ca="1" si="36"/>
        <v>32</v>
      </c>
      <c r="C355">
        <f t="shared" si="37"/>
        <v>486</v>
      </c>
      <c r="D355">
        <f t="shared" ca="1" si="35"/>
        <v>-2.1999999999999999E-2</v>
      </c>
      <c r="E355">
        <f t="shared" ca="1" si="38"/>
        <v>0</v>
      </c>
      <c r="F355">
        <f t="shared" ca="1" si="39"/>
        <v>31</v>
      </c>
      <c r="G355">
        <f t="shared" ca="1" si="40"/>
        <v>32</v>
      </c>
      <c r="M355">
        <v>-101</v>
      </c>
      <c r="N355">
        <v>-2.5979999999999999</v>
      </c>
    </row>
    <row r="356" spans="1:14">
      <c r="A356" s="32">
        <v>0</v>
      </c>
      <c r="B356" s="33">
        <f t="shared" ca="1" si="36"/>
        <v>32</v>
      </c>
      <c r="C356">
        <f t="shared" si="37"/>
        <v>486</v>
      </c>
      <c r="D356">
        <f t="shared" ca="1" si="35"/>
        <v>-2.1999999999999999E-2</v>
      </c>
      <c r="E356">
        <f t="shared" ca="1" si="38"/>
        <v>0</v>
      </c>
      <c r="F356">
        <f t="shared" ca="1" si="39"/>
        <v>31</v>
      </c>
      <c r="G356">
        <f t="shared" ca="1" si="40"/>
        <v>32</v>
      </c>
      <c r="M356">
        <v>-100</v>
      </c>
      <c r="N356">
        <v>-2.581</v>
      </c>
    </row>
    <row r="357" spans="1:14">
      <c r="A357" s="32">
        <v>0</v>
      </c>
      <c r="B357" s="33">
        <f t="shared" ca="1" si="36"/>
        <v>32</v>
      </c>
      <c r="C357">
        <f t="shared" si="37"/>
        <v>486</v>
      </c>
      <c r="D357">
        <f t="shared" ca="1" si="35"/>
        <v>-2.1999999999999999E-2</v>
      </c>
      <c r="E357">
        <f t="shared" ca="1" si="38"/>
        <v>0</v>
      </c>
      <c r="F357">
        <f t="shared" ca="1" si="39"/>
        <v>31</v>
      </c>
      <c r="G357">
        <f t="shared" ca="1" si="40"/>
        <v>32</v>
      </c>
      <c r="M357">
        <v>-99</v>
      </c>
      <c r="N357">
        <v>-2.5640000000000001</v>
      </c>
    </row>
    <row r="358" spans="1:14">
      <c r="A358" s="32">
        <v>0</v>
      </c>
      <c r="B358" s="33">
        <f t="shared" ca="1" si="36"/>
        <v>32</v>
      </c>
      <c r="C358">
        <f t="shared" si="37"/>
        <v>486</v>
      </c>
      <c r="D358">
        <f t="shared" ca="1" si="35"/>
        <v>-2.1999999999999999E-2</v>
      </c>
      <c r="E358">
        <f t="shared" ca="1" si="38"/>
        <v>0</v>
      </c>
      <c r="F358">
        <f t="shared" ca="1" si="39"/>
        <v>31</v>
      </c>
      <c r="G358">
        <f t="shared" ca="1" si="40"/>
        <v>32</v>
      </c>
      <c r="M358">
        <v>-98</v>
      </c>
      <c r="N358">
        <v>-2.5459999999999998</v>
      </c>
    </row>
    <row r="359" spans="1:14">
      <c r="A359" s="32">
        <v>0</v>
      </c>
      <c r="B359" s="33">
        <f t="shared" ca="1" si="36"/>
        <v>32</v>
      </c>
      <c r="C359">
        <f t="shared" si="37"/>
        <v>486</v>
      </c>
      <c r="D359">
        <f t="shared" ca="1" si="35"/>
        <v>-2.1999999999999999E-2</v>
      </c>
      <c r="E359">
        <f t="shared" ca="1" si="38"/>
        <v>0</v>
      </c>
      <c r="F359">
        <f t="shared" ca="1" si="39"/>
        <v>31</v>
      </c>
      <c r="G359">
        <f t="shared" ca="1" si="40"/>
        <v>32</v>
      </c>
      <c r="M359">
        <v>-97</v>
      </c>
      <c r="N359">
        <v>-2.5289999999999999</v>
      </c>
    </row>
    <row r="360" spans="1:14">
      <c r="A360" s="32">
        <v>0</v>
      </c>
      <c r="B360" s="33">
        <f t="shared" ca="1" si="36"/>
        <v>32</v>
      </c>
      <c r="C360">
        <f t="shared" si="37"/>
        <v>486</v>
      </c>
      <c r="D360">
        <f t="shared" ca="1" si="35"/>
        <v>-2.1999999999999999E-2</v>
      </c>
      <c r="E360">
        <f t="shared" ca="1" si="38"/>
        <v>0</v>
      </c>
      <c r="F360">
        <f t="shared" ca="1" si="39"/>
        <v>31</v>
      </c>
      <c r="G360">
        <f t="shared" ca="1" si="40"/>
        <v>32</v>
      </c>
      <c r="M360">
        <v>-96</v>
      </c>
      <c r="N360">
        <v>-2.5110000000000001</v>
      </c>
    </row>
    <row r="361" spans="1:14">
      <c r="A361" s="32">
        <v>0</v>
      </c>
      <c r="B361" s="33">
        <f t="shared" ca="1" si="36"/>
        <v>32</v>
      </c>
      <c r="C361">
        <f t="shared" si="37"/>
        <v>486</v>
      </c>
      <c r="D361">
        <f t="shared" ca="1" si="35"/>
        <v>-2.1999999999999999E-2</v>
      </c>
      <c r="E361">
        <f t="shared" ca="1" si="38"/>
        <v>0</v>
      </c>
      <c r="F361">
        <f t="shared" ca="1" si="39"/>
        <v>31</v>
      </c>
      <c r="G361">
        <f t="shared" ca="1" si="40"/>
        <v>32</v>
      </c>
      <c r="M361">
        <v>-95</v>
      </c>
      <c r="N361">
        <v>-2.4929999999999999</v>
      </c>
    </row>
    <row r="362" spans="1:14">
      <c r="A362" s="32">
        <v>0</v>
      </c>
      <c r="B362" s="33">
        <f t="shared" ca="1" si="36"/>
        <v>32</v>
      </c>
      <c r="C362">
        <f t="shared" si="37"/>
        <v>486</v>
      </c>
      <c r="D362">
        <f t="shared" ca="1" si="35"/>
        <v>-2.1999999999999999E-2</v>
      </c>
      <c r="E362">
        <f t="shared" ca="1" si="38"/>
        <v>0</v>
      </c>
      <c r="F362">
        <f t="shared" ca="1" si="39"/>
        <v>31</v>
      </c>
      <c r="G362">
        <f t="shared" ca="1" si="40"/>
        <v>32</v>
      </c>
      <c r="M362">
        <v>-94</v>
      </c>
      <c r="N362">
        <v>-2.476</v>
      </c>
    </row>
    <row r="363" spans="1:14">
      <c r="A363" s="32">
        <v>0</v>
      </c>
      <c r="B363" s="33">
        <f t="shared" ca="1" si="36"/>
        <v>32</v>
      </c>
      <c r="C363">
        <f t="shared" si="37"/>
        <v>486</v>
      </c>
      <c r="D363">
        <f t="shared" ca="1" si="35"/>
        <v>-2.1999999999999999E-2</v>
      </c>
      <c r="E363">
        <f t="shared" ca="1" si="38"/>
        <v>0</v>
      </c>
      <c r="F363">
        <f t="shared" ca="1" si="39"/>
        <v>31</v>
      </c>
      <c r="G363">
        <f t="shared" ca="1" si="40"/>
        <v>32</v>
      </c>
      <c r="M363">
        <v>-93</v>
      </c>
      <c r="N363">
        <v>-2.4580000000000002</v>
      </c>
    </row>
    <row r="364" spans="1:14">
      <c r="A364" s="32">
        <v>0</v>
      </c>
      <c r="B364" s="33">
        <f t="shared" ca="1" si="36"/>
        <v>32</v>
      </c>
      <c r="C364">
        <f t="shared" si="37"/>
        <v>486</v>
      </c>
      <c r="D364">
        <f t="shared" ca="1" si="35"/>
        <v>-2.1999999999999999E-2</v>
      </c>
      <c r="E364">
        <f t="shared" ca="1" si="38"/>
        <v>0</v>
      </c>
      <c r="F364">
        <f t="shared" ca="1" si="39"/>
        <v>31</v>
      </c>
      <c r="G364">
        <f t="shared" ca="1" si="40"/>
        <v>32</v>
      </c>
      <c r="M364">
        <v>-92</v>
      </c>
      <c r="N364">
        <v>-2.44</v>
      </c>
    </row>
    <row r="365" spans="1:14">
      <c r="A365" s="32">
        <v>0</v>
      </c>
      <c r="B365" s="33">
        <f t="shared" ca="1" si="36"/>
        <v>32</v>
      </c>
      <c r="C365">
        <f t="shared" si="37"/>
        <v>486</v>
      </c>
      <c r="D365">
        <f t="shared" ca="1" si="35"/>
        <v>-2.1999999999999999E-2</v>
      </c>
      <c r="E365">
        <f t="shared" ca="1" si="38"/>
        <v>0</v>
      </c>
      <c r="F365">
        <f t="shared" ca="1" si="39"/>
        <v>31</v>
      </c>
      <c r="G365">
        <f t="shared" ca="1" si="40"/>
        <v>32</v>
      </c>
      <c r="M365">
        <v>-91</v>
      </c>
      <c r="N365">
        <v>-2.423</v>
      </c>
    </row>
    <row r="366" spans="1:14">
      <c r="A366" s="32">
        <v>0</v>
      </c>
      <c r="B366" s="33">
        <f t="shared" ca="1" si="36"/>
        <v>32</v>
      </c>
      <c r="C366">
        <f t="shared" si="37"/>
        <v>486</v>
      </c>
      <c r="D366">
        <f t="shared" ca="1" si="35"/>
        <v>-2.1999999999999999E-2</v>
      </c>
      <c r="E366">
        <f t="shared" ca="1" si="38"/>
        <v>0</v>
      </c>
      <c r="F366">
        <f t="shared" ca="1" si="39"/>
        <v>31</v>
      </c>
      <c r="G366">
        <f t="shared" ca="1" si="40"/>
        <v>32</v>
      </c>
      <c r="M366">
        <v>-90</v>
      </c>
      <c r="N366">
        <v>-2.4049999999999998</v>
      </c>
    </row>
    <row r="367" spans="1:14">
      <c r="A367" s="32">
        <v>0</v>
      </c>
      <c r="B367" s="33">
        <f t="shared" ca="1" si="36"/>
        <v>32</v>
      </c>
      <c r="C367">
        <f t="shared" si="37"/>
        <v>486</v>
      </c>
      <c r="D367">
        <f t="shared" ca="1" si="35"/>
        <v>-2.1999999999999999E-2</v>
      </c>
      <c r="E367">
        <f t="shared" ca="1" si="38"/>
        <v>0</v>
      </c>
      <c r="F367">
        <f t="shared" ca="1" si="39"/>
        <v>31</v>
      </c>
      <c r="G367">
        <f t="shared" ca="1" si="40"/>
        <v>32</v>
      </c>
      <c r="M367">
        <v>-89</v>
      </c>
      <c r="N367">
        <v>-2.387</v>
      </c>
    </row>
    <row r="368" spans="1:14">
      <c r="A368" s="32">
        <v>0</v>
      </c>
      <c r="B368" s="33">
        <f t="shared" ca="1" si="36"/>
        <v>32</v>
      </c>
      <c r="C368">
        <f t="shared" si="37"/>
        <v>486</v>
      </c>
      <c r="D368">
        <f t="shared" ca="1" si="35"/>
        <v>-2.1999999999999999E-2</v>
      </c>
      <c r="E368">
        <f t="shared" ca="1" si="38"/>
        <v>0</v>
      </c>
      <c r="F368">
        <f t="shared" ca="1" si="39"/>
        <v>31</v>
      </c>
      <c r="G368">
        <f t="shared" ca="1" si="40"/>
        <v>32</v>
      </c>
      <c r="M368">
        <v>-88</v>
      </c>
      <c r="N368">
        <v>-2.3690000000000002</v>
      </c>
    </row>
    <row r="369" spans="1:14">
      <c r="A369" s="32">
        <v>0</v>
      </c>
      <c r="B369" s="33">
        <f t="shared" ca="1" si="36"/>
        <v>32</v>
      </c>
      <c r="C369">
        <f t="shared" si="37"/>
        <v>486</v>
      </c>
      <c r="D369">
        <f t="shared" ca="1" si="35"/>
        <v>-2.1999999999999999E-2</v>
      </c>
      <c r="E369">
        <f t="shared" ca="1" si="38"/>
        <v>0</v>
      </c>
      <c r="F369">
        <f t="shared" ca="1" si="39"/>
        <v>31</v>
      </c>
      <c r="G369">
        <f t="shared" ca="1" si="40"/>
        <v>32</v>
      </c>
      <c r="M369">
        <v>-87</v>
      </c>
      <c r="N369">
        <v>-2.351</v>
      </c>
    </row>
    <row r="370" spans="1:14">
      <c r="A370" s="32">
        <v>0</v>
      </c>
      <c r="B370" s="33">
        <f t="shared" ca="1" si="36"/>
        <v>32</v>
      </c>
      <c r="C370">
        <f t="shared" si="37"/>
        <v>486</v>
      </c>
      <c r="D370">
        <f t="shared" ca="1" si="35"/>
        <v>-2.1999999999999999E-2</v>
      </c>
      <c r="E370">
        <f t="shared" ca="1" si="38"/>
        <v>0</v>
      </c>
      <c r="F370">
        <f t="shared" ca="1" si="39"/>
        <v>31</v>
      </c>
      <c r="G370">
        <f t="shared" ca="1" si="40"/>
        <v>32</v>
      </c>
      <c r="M370">
        <v>-86</v>
      </c>
      <c r="N370">
        <v>-2.3340000000000001</v>
      </c>
    </row>
    <row r="371" spans="1:14">
      <c r="A371" s="32">
        <v>0</v>
      </c>
      <c r="B371" s="33">
        <f t="shared" ca="1" si="36"/>
        <v>32</v>
      </c>
      <c r="C371">
        <f t="shared" si="37"/>
        <v>486</v>
      </c>
      <c r="D371">
        <f t="shared" ca="1" si="35"/>
        <v>-2.1999999999999999E-2</v>
      </c>
      <c r="E371">
        <f t="shared" ca="1" si="38"/>
        <v>0</v>
      </c>
      <c r="F371">
        <f t="shared" ca="1" si="39"/>
        <v>31</v>
      </c>
      <c r="G371">
        <f t="shared" ca="1" si="40"/>
        <v>32</v>
      </c>
      <c r="M371">
        <v>-85</v>
      </c>
      <c r="N371">
        <v>-2.3159999999999998</v>
      </c>
    </row>
    <row r="372" spans="1:14">
      <c r="A372" s="32">
        <v>0</v>
      </c>
      <c r="B372" s="33">
        <f t="shared" ca="1" si="36"/>
        <v>32</v>
      </c>
      <c r="C372">
        <f t="shared" si="37"/>
        <v>486</v>
      </c>
      <c r="D372">
        <f t="shared" ca="1" si="35"/>
        <v>-2.1999999999999999E-2</v>
      </c>
      <c r="E372">
        <f t="shared" ca="1" si="38"/>
        <v>0</v>
      </c>
      <c r="F372">
        <f t="shared" ca="1" si="39"/>
        <v>31</v>
      </c>
      <c r="G372">
        <f t="shared" ca="1" si="40"/>
        <v>32</v>
      </c>
      <c r="M372">
        <v>-84</v>
      </c>
      <c r="N372">
        <v>-2.298</v>
      </c>
    </row>
    <row r="373" spans="1:14">
      <c r="A373" s="32">
        <v>0</v>
      </c>
      <c r="B373" s="33">
        <f t="shared" ca="1" si="36"/>
        <v>32</v>
      </c>
      <c r="C373">
        <f t="shared" si="37"/>
        <v>486</v>
      </c>
      <c r="D373">
        <f t="shared" ca="1" si="35"/>
        <v>-2.1999999999999999E-2</v>
      </c>
      <c r="E373">
        <f t="shared" ca="1" si="38"/>
        <v>0</v>
      </c>
      <c r="F373">
        <f t="shared" ca="1" si="39"/>
        <v>31</v>
      </c>
      <c r="G373">
        <f t="shared" ca="1" si="40"/>
        <v>32</v>
      </c>
      <c r="M373">
        <v>-83</v>
      </c>
      <c r="N373">
        <v>-2.2799999999999998</v>
      </c>
    </row>
    <row r="374" spans="1:14">
      <c r="A374" s="32">
        <v>0</v>
      </c>
      <c r="B374" s="33">
        <f t="shared" ca="1" si="36"/>
        <v>32</v>
      </c>
      <c r="C374">
        <f t="shared" si="37"/>
        <v>486</v>
      </c>
      <c r="D374">
        <f t="shared" ca="1" si="35"/>
        <v>-2.1999999999999999E-2</v>
      </c>
      <c r="E374">
        <f t="shared" ca="1" si="38"/>
        <v>0</v>
      </c>
      <c r="F374">
        <f t="shared" ca="1" si="39"/>
        <v>31</v>
      </c>
      <c r="G374">
        <f t="shared" ca="1" si="40"/>
        <v>32</v>
      </c>
      <c r="M374">
        <v>-82</v>
      </c>
      <c r="N374">
        <v>-2.262</v>
      </c>
    </row>
    <row r="375" spans="1:14">
      <c r="A375" s="32">
        <v>0</v>
      </c>
      <c r="B375" s="33">
        <f t="shared" ca="1" si="36"/>
        <v>32</v>
      </c>
      <c r="C375">
        <f t="shared" si="37"/>
        <v>486</v>
      </c>
      <c r="D375">
        <f t="shared" ca="1" si="35"/>
        <v>-2.1999999999999999E-2</v>
      </c>
      <c r="E375">
        <f t="shared" ca="1" si="38"/>
        <v>0</v>
      </c>
      <c r="F375">
        <f t="shared" ca="1" si="39"/>
        <v>31</v>
      </c>
      <c r="G375">
        <f t="shared" ca="1" si="40"/>
        <v>32</v>
      </c>
      <c r="M375">
        <v>-81</v>
      </c>
      <c r="N375">
        <v>-2.2440000000000002</v>
      </c>
    </row>
    <row r="376" spans="1:14">
      <c r="A376" s="32">
        <v>0</v>
      </c>
      <c r="B376" s="33">
        <f t="shared" ca="1" si="36"/>
        <v>32</v>
      </c>
      <c r="C376">
        <f t="shared" si="37"/>
        <v>486</v>
      </c>
      <c r="D376">
        <f t="shared" ca="1" si="35"/>
        <v>-2.1999999999999999E-2</v>
      </c>
      <c r="E376">
        <f t="shared" ca="1" si="38"/>
        <v>0</v>
      </c>
      <c r="F376">
        <f t="shared" ca="1" si="39"/>
        <v>31</v>
      </c>
      <c r="G376">
        <f t="shared" ca="1" si="40"/>
        <v>32</v>
      </c>
      <c r="M376">
        <v>-80</v>
      </c>
      <c r="N376">
        <v>-2.2250000000000001</v>
      </c>
    </row>
    <row r="377" spans="1:14">
      <c r="A377" s="32">
        <v>0</v>
      </c>
      <c r="B377" s="33">
        <f t="shared" ca="1" si="36"/>
        <v>32</v>
      </c>
      <c r="C377">
        <f t="shared" si="37"/>
        <v>486</v>
      </c>
      <c r="D377">
        <f t="shared" ca="1" si="35"/>
        <v>-2.1999999999999999E-2</v>
      </c>
      <c r="E377">
        <f t="shared" ca="1" si="38"/>
        <v>0</v>
      </c>
      <c r="F377">
        <f t="shared" ca="1" si="39"/>
        <v>31</v>
      </c>
      <c r="G377">
        <f t="shared" ca="1" si="40"/>
        <v>32</v>
      </c>
      <c r="M377">
        <v>-79</v>
      </c>
      <c r="N377">
        <v>-2.2069999999999999</v>
      </c>
    </row>
    <row r="378" spans="1:14">
      <c r="A378" s="32">
        <v>0</v>
      </c>
      <c r="B378" s="33">
        <f t="shared" ca="1" si="36"/>
        <v>32</v>
      </c>
      <c r="C378">
        <f t="shared" si="37"/>
        <v>486</v>
      </c>
      <c r="D378">
        <f t="shared" ca="1" si="35"/>
        <v>-2.1999999999999999E-2</v>
      </c>
      <c r="E378">
        <f t="shared" ca="1" si="38"/>
        <v>0</v>
      </c>
      <c r="F378">
        <f t="shared" ca="1" si="39"/>
        <v>31</v>
      </c>
      <c r="G378">
        <f t="shared" ca="1" si="40"/>
        <v>32</v>
      </c>
      <c r="M378">
        <v>-78</v>
      </c>
      <c r="N378">
        <v>-2.1890000000000001</v>
      </c>
    </row>
    <row r="379" spans="1:14">
      <c r="A379" s="32">
        <v>0</v>
      </c>
      <c r="B379" s="33">
        <f t="shared" ca="1" si="36"/>
        <v>32</v>
      </c>
      <c r="C379">
        <f t="shared" si="37"/>
        <v>486</v>
      </c>
      <c r="D379">
        <f t="shared" ca="1" si="35"/>
        <v>-2.1999999999999999E-2</v>
      </c>
      <c r="E379">
        <f t="shared" ca="1" si="38"/>
        <v>0</v>
      </c>
      <c r="F379">
        <f t="shared" ca="1" si="39"/>
        <v>31</v>
      </c>
      <c r="G379">
        <f t="shared" ca="1" si="40"/>
        <v>32</v>
      </c>
      <c r="M379">
        <v>-77</v>
      </c>
      <c r="N379">
        <v>-2.1709999999999998</v>
      </c>
    </row>
    <row r="380" spans="1:14">
      <c r="A380" s="32">
        <v>0</v>
      </c>
      <c r="B380" s="33">
        <f t="shared" ca="1" si="36"/>
        <v>32</v>
      </c>
      <c r="C380">
        <f t="shared" si="37"/>
        <v>486</v>
      </c>
      <c r="D380">
        <f t="shared" ca="1" si="35"/>
        <v>-2.1999999999999999E-2</v>
      </c>
      <c r="E380">
        <f t="shared" ca="1" si="38"/>
        <v>0</v>
      </c>
      <c r="F380">
        <f t="shared" ca="1" si="39"/>
        <v>31</v>
      </c>
      <c r="G380">
        <f t="shared" ca="1" si="40"/>
        <v>32</v>
      </c>
      <c r="M380">
        <v>-76</v>
      </c>
      <c r="N380">
        <v>-2.153</v>
      </c>
    </row>
    <row r="381" spans="1:14">
      <c r="A381" s="32">
        <v>0</v>
      </c>
      <c r="B381" s="33">
        <f t="shared" ca="1" si="36"/>
        <v>32</v>
      </c>
      <c r="C381">
        <f t="shared" si="37"/>
        <v>486</v>
      </c>
      <c r="D381">
        <f t="shared" ca="1" si="35"/>
        <v>-2.1999999999999999E-2</v>
      </c>
      <c r="E381">
        <f t="shared" ca="1" si="38"/>
        <v>0</v>
      </c>
      <c r="F381">
        <f t="shared" ca="1" si="39"/>
        <v>31</v>
      </c>
      <c r="G381">
        <f t="shared" ca="1" si="40"/>
        <v>32</v>
      </c>
      <c r="M381">
        <v>-75</v>
      </c>
      <c r="N381">
        <v>-2.1339999999999999</v>
      </c>
    </row>
    <row r="382" spans="1:14">
      <c r="A382" s="32">
        <v>0</v>
      </c>
      <c r="B382" s="33">
        <f t="shared" ca="1" si="36"/>
        <v>32</v>
      </c>
      <c r="C382">
        <f t="shared" si="37"/>
        <v>486</v>
      </c>
      <c r="D382">
        <f t="shared" ca="1" si="35"/>
        <v>-2.1999999999999999E-2</v>
      </c>
      <c r="E382">
        <f t="shared" ca="1" si="38"/>
        <v>0</v>
      </c>
      <c r="F382">
        <f t="shared" ca="1" si="39"/>
        <v>31</v>
      </c>
      <c r="G382">
        <f t="shared" ca="1" si="40"/>
        <v>32</v>
      </c>
      <c r="M382">
        <v>-74</v>
      </c>
      <c r="N382">
        <v>-2.1160000000000001</v>
      </c>
    </row>
    <row r="383" spans="1:14">
      <c r="A383" s="32">
        <v>0</v>
      </c>
      <c r="B383" s="33">
        <f t="shared" ca="1" si="36"/>
        <v>32</v>
      </c>
      <c r="C383">
        <f t="shared" si="37"/>
        <v>486</v>
      </c>
      <c r="D383">
        <f t="shared" ca="1" si="35"/>
        <v>-2.1999999999999999E-2</v>
      </c>
      <c r="E383">
        <f t="shared" ca="1" si="38"/>
        <v>0</v>
      </c>
      <c r="F383">
        <f t="shared" ca="1" si="39"/>
        <v>31</v>
      </c>
      <c r="G383">
        <f t="shared" ca="1" si="40"/>
        <v>32</v>
      </c>
      <c r="M383">
        <v>-73</v>
      </c>
      <c r="N383">
        <v>-2.0979999999999999</v>
      </c>
    </row>
    <row r="384" spans="1:14">
      <c r="A384" s="32">
        <v>0</v>
      </c>
      <c r="B384" s="33">
        <f t="shared" ca="1" si="36"/>
        <v>32</v>
      </c>
      <c r="C384">
        <f t="shared" si="37"/>
        <v>486</v>
      </c>
      <c r="D384">
        <f t="shared" ca="1" si="35"/>
        <v>-2.1999999999999999E-2</v>
      </c>
      <c r="E384">
        <f t="shared" ca="1" si="38"/>
        <v>0</v>
      </c>
      <c r="F384">
        <f t="shared" ca="1" si="39"/>
        <v>31</v>
      </c>
      <c r="G384">
        <f t="shared" ca="1" si="40"/>
        <v>32</v>
      </c>
      <c r="M384">
        <v>-72</v>
      </c>
      <c r="N384">
        <v>-2.0790000000000002</v>
      </c>
    </row>
    <row r="385" spans="1:14">
      <c r="A385" s="32">
        <v>0</v>
      </c>
      <c r="B385" s="33">
        <f t="shared" ca="1" si="36"/>
        <v>32</v>
      </c>
      <c r="C385">
        <f t="shared" si="37"/>
        <v>486</v>
      </c>
      <c r="D385">
        <f t="shared" ca="1" si="35"/>
        <v>-2.1999999999999999E-2</v>
      </c>
      <c r="E385">
        <f t="shared" ca="1" si="38"/>
        <v>0</v>
      </c>
      <c r="F385">
        <f t="shared" ca="1" si="39"/>
        <v>31</v>
      </c>
      <c r="G385">
        <f t="shared" ca="1" si="40"/>
        <v>32</v>
      </c>
      <c r="M385">
        <v>-71</v>
      </c>
      <c r="N385">
        <v>-2.0609999999999999</v>
      </c>
    </row>
    <row r="386" spans="1:14">
      <c r="A386" s="32">
        <v>0</v>
      </c>
      <c r="B386" s="33">
        <f t="shared" ca="1" si="36"/>
        <v>32</v>
      </c>
      <c r="C386">
        <f t="shared" si="37"/>
        <v>486</v>
      </c>
      <c r="D386">
        <f t="shared" ca="1" si="35"/>
        <v>-2.1999999999999999E-2</v>
      </c>
      <c r="E386">
        <f t="shared" ca="1" si="38"/>
        <v>0</v>
      </c>
      <c r="F386">
        <f t="shared" ca="1" si="39"/>
        <v>31</v>
      </c>
      <c r="G386">
        <f t="shared" ca="1" si="40"/>
        <v>32</v>
      </c>
      <c r="M386">
        <v>-70</v>
      </c>
      <c r="N386">
        <v>-2.0430000000000001</v>
      </c>
    </row>
    <row r="387" spans="1:14">
      <c r="A387" s="32">
        <v>0</v>
      </c>
      <c r="B387" s="33">
        <f t="shared" ca="1" si="36"/>
        <v>32</v>
      </c>
      <c r="C387">
        <f t="shared" si="37"/>
        <v>486</v>
      </c>
      <c r="D387">
        <f t="shared" ref="D387:D450" ca="1" si="41">INDIRECT(ADDRESS(C387+1,14))</f>
        <v>-2.1999999999999999E-2</v>
      </c>
      <c r="E387">
        <f t="shared" ca="1" si="38"/>
        <v>0</v>
      </c>
      <c r="F387">
        <f t="shared" ca="1" si="39"/>
        <v>31</v>
      </c>
      <c r="G387">
        <f t="shared" ca="1" si="40"/>
        <v>32</v>
      </c>
      <c r="M387">
        <v>-69</v>
      </c>
      <c r="N387">
        <v>-2.024</v>
      </c>
    </row>
    <row r="388" spans="1:14">
      <c r="A388" s="32">
        <v>0</v>
      </c>
      <c r="B388" s="33">
        <f t="shared" ca="1" si="36"/>
        <v>32</v>
      </c>
      <c r="C388">
        <f t="shared" si="37"/>
        <v>486</v>
      </c>
      <c r="D388">
        <f t="shared" ca="1" si="41"/>
        <v>-2.1999999999999999E-2</v>
      </c>
      <c r="E388">
        <f t="shared" ca="1" si="38"/>
        <v>0</v>
      </c>
      <c r="F388">
        <f t="shared" ca="1" si="39"/>
        <v>31</v>
      </c>
      <c r="G388">
        <f t="shared" ca="1" si="40"/>
        <v>32</v>
      </c>
      <c r="M388">
        <v>-68</v>
      </c>
      <c r="N388">
        <v>-2.0059999999999998</v>
      </c>
    </row>
    <row r="389" spans="1:14">
      <c r="A389" s="32">
        <v>0</v>
      </c>
      <c r="B389" s="33">
        <f t="shared" ca="1" si="36"/>
        <v>32</v>
      </c>
      <c r="C389">
        <f t="shared" si="37"/>
        <v>486</v>
      </c>
      <c r="D389">
        <f t="shared" ca="1" si="41"/>
        <v>-2.1999999999999999E-2</v>
      </c>
      <c r="E389">
        <f t="shared" ca="1" si="38"/>
        <v>0</v>
      </c>
      <c r="F389">
        <f t="shared" ca="1" si="39"/>
        <v>31</v>
      </c>
      <c r="G389">
        <f t="shared" ca="1" si="40"/>
        <v>32</v>
      </c>
      <c r="M389">
        <v>-67</v>
      </c>
      <c r="N389">
        <v>-1.9870000000000001</v>
      </c>
    </row>
    <row r="390" spans="1:14">
      <c r="A390" s="32">
        <v>0</v>
      </c>
      <c r="B390" s="33">
        <f t="shared" ca="1" si="36"/>
        <v>32</v>
      </c>
      <c r="C390">
        <f t="shared" si="37"/>
        <v>486</v>
      </c>
      <c r="D390">
        <f t="shared" ca="1" si="41"/>
        <v>-2.1999999999999999E-2</v>
      </c>
      <c r="E390">
        <f t="shared" ca="1" si="38"/>
        <v>0</v>
      </c>
      <c r="F390">
        <f t="shared" ca="1" si="39"/>
        <v>31</v>
      </c>
      <c r="G390">
        <f t="shared" ca="1" si="40"/>
        <v>32</v>
      </c>
      <c r="M390">
        <v>-66</v>
      </c>
      <c r="N390">
        <v>-1.9690000000000001</v>
      </c>
    </row>
    <row r="391" spans="1:14">
      <c r="A391" s="32">
        <v>0</v>
      </c>
      <c r="B391" s="33">
        <f t="shared" ca="1" si="36"/>
        <v>32</v>
      </c>
      <c r="C391">
        <f t="shared" si="37"/>
        <v>486</v>
      </c>
      <c r="D391">
        <f t="shared" ca="1" si="41"/>
        <v>-2.1999999999999999E-2</v>
      </c>
      <c r="E391">
        <f t="shared" ca="1" si="38"/>
        <v>0</v>
      </c>
      <c r="F391">
        <f t="shared" ca="1" si="39"/>
        <v>31</v>
      </c>
      <c r="G391">
        <f t="shared" ca="1" si="40"/>
        <v>32</v>
      </c>
      <c r="M391">
        <v>-65</v>
      </c>
      <c r="N391">
        <v>-1.95</v>
      </c>
    </row>
    <row r="392" spans="1:14">
      <c r="A392" s="32">
        <v>0</v>
      </c>
      <c r="B392" s="33">
        <f t="shared" ca="1" si="36"/>
        <v>32</v>
      </c>
      <c r="C392">
        <f t="shared" si="37"/>
        <v>486</v>
      </c>
      <c r="D392">
        <f t="shared" ca="1" si="41"/>
        <v>-2.1999999999999999E-2</v>
      </c>
      <c r="E392">
        <f t="shared" ca="1" si="38"/>
        <v>0</v>
      </c>
      <c r="F392">
        <f t="shared" ca="1" si="39"/>
        <v>31</v>
      </c>
      <c r="G392">
        <f t="shared" ca="1" si="40"/>
        <v>32</v>
      </c>
      <c r="M392">
        <v>-64</v>
      </c>
      <c r="N392">
        <v>-1.931</v>
      </c>
    </row>
    <row r="393" spans="1:14">
      <c r="A393" s="32">
        <v>0</v>
      </c>
      <c r="B393" s="33">
        <f t="shared" ca="1" si="36"/>
        <v>32</v>
      </c>
      <c r="C393">
        <f t="shared" si="37"/>
        <v>486</v>
      </c>
      <c r="D393">
        <f t="shared" ca="1" si="41"/>
        <v>-2.1999999999999999E-2</v>
      </c>
      <c r="E393">
        <f t="shared" ca="1" si="38"/>
        <v>0</v>
      </c>
      <c r="F393">
        <f t="shared" ca="1" si="39"/>
        <v>31</v>
      </c>
      <c r="G393">
        <f t="shared" ca="1" si="40"/>
        <v>32</v>
      </c>
      <c r="M393">
        <v>-63</v>
      </c>
      <c r="N393">
        <v>-1.913</v>
      </c>
    </row>
    <row r="394" spans="1:14">
      <c r="A394" s="32">
        <v>0</v>
      </c>
      <c r="B394" s="33">
        <f t="shared" ca="1" si="36"/>
        <v>32</v>
      </c>
      <c r="C394">
        <f t="shared" si="37"/>
        <v>486</v>
      </c>
      <c r="D394">
        <f t="shared" ca="1" si="41"/>
        <v>-2.1999999999999999E-2</v>
      </c>
      <c r="E394">
        <f t="shared" ca="1" si="38"/>
        <v>0</v>
      </c>
      <c r="F394">
        <f t="shared" ca="1" si="39"/>
        <v>31</v>
      </c>
      <c r="G394">
        <f t="shared" ca="1" si="40"/>
        <v>32</v>
      </c>
      <c r="M394">
        <v>-62</v>
      </c>
      <c r="N394">
        <v>-1.8939999999999999</v>
      </c>
    </row>
    <row r="395" spans="1:14">
      <c r="A395" s="32">
        <v>0</v>
      </c>
      <c r="B395" s="33">
        <f t="shared" ca="1" si="36"/>
        <v>32</v>
      </c>
      <c r="C395">
        <f t="shared" si="37"/>
        <v>486</v>
      </c>
      <c r="D395">
        <f t="shared" ca="1" si="41"/>
        <v>-2.1999999999999999E-2</v>
      </c>
      <c r="E395">
        <f t="shared" ca="1" si="38"/>
        <v>0</v>
      </c>
      <c r="F395">
        <f t="shared" ca="1" si="39"/>
        <v>31</v>
      </c>
      <c r="G395">
        <f t="shared" ca="1" si="40"/>
        <v>32</v>
      </c>
      <c r="M395">
        <v>-61</v>
      </c>
      <c r="N395">
        <v>-1.875</v>
      </c>
    </row>
    <row r="396" spans="1:14">
      <c r="A396" s="32">
        <v>0</v>
      </c>
      <c r="B396" s="33">
        <f t="shared" ca="1" si="36"/>
        <v>32</v>
      </c>
      <c r="C396">
        <f t="shared" si="37"/>
        <v>486</v>
      </c>
      <c r="D396">
        <f t="shared" ca="1" si="41"/>
        <v>-2.1999999999999999E-2</v>
      </c>
      <c r="E396">
        <f t="shared" ca="1" si="38"/>
        <v>0</v>
      </c>
      <c r="F396">
        <f t="shared" ca="1" si="39"/>
        <v>31</v>
      </c>
      <c r="G396">
        <f t="shared" ca="1" si="40"/>
        <v>32</v>
      </c>
      <c r="M396">
        <v>-60</v>
      </c>
      <c r="N396">
        <v>-1.857</v>
      </c>
    </row>
    <row r="397" spans="1:14">
      <c r="A397" s="32">
        <v>0</v>
      </c>
      <c r="B397" s="33">
        <f t="shared" ca="1" si="36"/>
        <v>32</v>
      </c>
      <c r="C397">
        <f t="shared" si="37"/>
        <v>486</v>
      </c>
      <c r="D397">
        <f t="shared" ca="1" si="41"/>
        <v>-2.1999999999999999E-2</v>
      </c>
      <c r="E397">
        <f t="shared" ca="1" si="38"/>
        <v>0</v>
      </c>
      <c r="F397">
        <f t="shared" ca="1" si="39"/>
        <v>31</v>
      </c>
      <c r="G397">
        <f t="shared" ca="1" si="40"/>
        <v>32</v>
      </c>
      <c r="M397">
        <v>-59</v>
      </c>
      <c r="N397">
        <v>-1.8380000000000001</v>
      </c>
    </row>
    <row r="398" spans="1:14">
      <c r="A398" s="32">
        <v>0</v>
      </c>
      <c r="B398" s="33">
        <f t="shared" ca="1" si="36"/>
        <v>32</v>
      </c>
      <c r="C398">
        <f t="shared" si="37"/>
        <v>486</v>
      </c>
      <c r="D398">
        <f t="shared" ca="1" si="41"/>
        <v>-2.1999999999999999E-2</v>
      </c>
      <c r="E398">
        <f t="shared" ca="1" si="38"/>
        <v>0</v>
      </c>
      <c r="F398">
        <f t="shared" ca="1" si="39"/>
        <v>31</v>
      </c>
      <c r="G398">
        <f t="shared" ca="1" si="40"/>
        <v>32</v>
      </c>
      <c r="M398">
        <v>-58</v>
      </c>
      <c r="N398">
        <v>-1.819</v>
      </c>
    </row>
    <row r="399" spans="1:14">
      <c r="A399" s="32">
        <v>0</v>
      </c>
      <c r="B399" s="33">
        <f t="shared" ca="1" si="36"/>
        <v>32</v>
      </c>
      <c r="C399">
        <f t="shared" si="37"/>
        <v>486</v>
      </c>
      <c r="D399">
        <f t="shared" ca="1" si="41"/>
        <v>-2.1999999999999999E-2</v>
      </c>
      <c r="E399">
        <f t="shared" ca="1" si="38"/>
        <v>0</v>
      </c>
      <c r="F399">
        <f t="shared" ca="1" si="39"/>
        <v>31</v>
      </c>
      <c r="G399">
        <f t="shared" ca="1" si="40"/>
        <v>32</v>
      </c>
      <c r="M399">
        <v>-57</v>
      </c>
      <c r="N399">
        <v>-1.8</v>
      </c>
    </row>
    <row r="400" spans="1:14">
      <c r="A400" s="32">
        <v>0</v>
      </c>
      <c r="B400" s="33">
        <f t="shared" ca="1" si="36"/>
        <v>32</v>
      </c>
      <c r="C400">
        <f t="shared" si="37"/>
        <v>486</v>
      </c>
      <c r="D400">
        <f t="shared" ca="1" si="41"/>
        <v>-2.1999999999999999E-2</v>
      </c>
      <c r="E400">
        <f t="shared" ca="1" si="38"/>
        <v>0</v>
      </c>
      <c r="F400">
        <f t="shared" ca="1" si="39"/>
        <v>31</v>
      </c>
      <c r="G400">
        <f t="shared" ca="1" si="40"/>
        <v>32</v>
      </c>
      <c r="M400">
        <v>-56</v>
      </c>
      <c r="N400">
        <v>-1.7809999999999999</v>
      </c>
    </row>
    <row r="401" spans="1:14">
      <c r="A401" s="32">
        <v>0</v>
      </c>
      <c r="B401" s="33">
        <f t="shared" ca="1" si="36"/>
        <v>32</v>
      </c>
      <c r="C401">
        <f t="shared" si="37"/>
        <v>486</v>
      </c>
      <c r="D401">
        <f t="shared" ca="1" si="41"/>
        <v>-2.1999999999999999E-2</v>
      </c>
      <c r="E401">
        <f t="shared" ca="1" si="38"/>
        <v>0</v>
      </c>
      <c r="F401">
        <f t="shared" ca="1" si="39"/>
        <v>31</v>
      </c>
      <c r="G401">
        <f t="shared" ca="1" si="40"/>
        <v>32</v>
      </c>
      <c r="M401">
        <v>-55</v>
      </c>
      <c r="N401">
        <v>-1.762</v>
      </c>
    </row>
    <row r="402" spans="1:14">
      <c r="A402" s="32">
        <v>0</v>
      </c>
      <c r="B402" s="33">
        <f t="shared" ca="1" si="36"/>
        <v>32</v>
      </c>
      <c r="C402">
        <f t="shared" si="37"/>
        <v>486</v>
      </c>
      <c r="D402">
        <f t="shared" ca="1" si="41"/>
        <v>-2.1999999999999999E-2</v>
      </c>
      <c r="E402">
        <f t="shared" ca="1" si="38"/>
        <v>0</v>
      </c>
      <c r="F402">
        <f t="shared" ca="1" si="39"/>
        <v>31</v>
      </c>
      <c r="G402">
        <f t="shared" ca="1" si="40"/>
        <v>32</v>
      </c>
      <c r="M402">
        <v>-54</v>
      </c>
      <c r="N402">
        <v>-1.7430000000000001</v>
      </c>
    </row>
    <row r="403" spans="1:14">
      <c r="A403" s="32">
        <v>0</v>
      </c>
      <c r="B403" s="33">
        <f t="shared" ca="1" si="36"/>
        <v>32</v>
      </c>
      <c r="C403">
        <f t="shared" si="37"/>
        <v>486</v>
      </c>
      <c r="D403">
        <f t="shared" ca="1" si="41"/>
        <v>-2.1999999999999999E-2</v>
      </c>
      <c r="E403">
        <f t="shared" ca="1" si="38"/>
        <v>0</v>
      </c>
      <c r="F403">
        <f t="shared" ca="1" si="39"/>
        <v>31</v>
      </c>
      <c r="G403">
        <f t="shared" ca="1" si="40"/>
        <v>32</v>
      </c>
      <c r="M403">
        <v>-53</v>
      </c>
      <c r="N403">
        <v>-1.724</v>
      </c>
    </row>
    <row r="404" spans="1:14">
      <c r="A404" s="32">
        <v>0</v>
      </c>
      <c r="B404" s="33">
        <f t="shared" ca="1" si="36"/>
        <v>32</v>
      </c>
      <c r="C404">
        <f t="shared" si="37"/>
        <v>486</v>
      </c>
      <c r="D404">
        <f t="shared" ca="1" si="41"/>
        <v>-2.1999999999999999E-2</v>
      </c>
      <c r="E404">
        <f t="shared" ca="1" si="38"/>
        <v>0</v>
      </c>
      <c r="F404">
        <f t="shared" ca="1" si="39"/>
        <v>31</v>
      </c>
      <c r="G404">
        <f t="shared" ca="1" si="40"/>
        <v>32</v>
      </c>
      <c r="M404">
        <v>-52</v>
      </c>
      <c r="N404">
        <v>-1.7050000000000001</v>
      </c>
    </row>
    <row r="405" spans="1:14">
      <c r="A405" s="32">
        <v>0</v>
      </c>
      <c r="B405" s="33">
        <f t="shared" ref="B405:B468" ca="1" si="42">(A405-D405)/(E405-D405)*(G405-F405)+F405</f>
        <v>32</v>
      </c>
      <c r="C405">
        <f t="shared" ref="C405:C468" si="43">COUNTIF($N$2:$N$25400,"&lt;"&amp;A405)</f>
        <v>486</v>
      </c>
      <c r="D405">
        <f t="shared" ca="1" si="41"/>
        <v>-2.1999999999999999E-2</v>
      </c>
      <c r="E405">
        <f t="shared" ref="E405:E468" ca="1" si="44">INDIRECT(ADDRESS(C405+2,14))</f>
        <v>0</v>
      </c>
      <c r="F405">
        <f t="shared" ref="F405:F468" ca="1" si="45">INDIRECT(ADDRESS(C405+1,13))</f>
        <v>31</v>
      </c>
      <c r="G405">
        <f t="shared" ref="G405:G468" ca="1" si="46">INDIRECT(ADDRESS(C405+2,13))</f>
        <v>32</v>
      </c>
      <c r="M405">
        <v>-51</v>
      </c>
      <c r="N405">
        <v>-1.6859999999999999</v>
      </c>
    </row>
    <row r="406" spans="1:14">
      <c r="A406" s="32">
        <v>0</v>
      </c>
      <c r="B406" s="33">
        <f t="shared" ca="1" si="42"/>
        <v>32</v>
      </c>
      <c r="C406">
        <f t="shared" si="43"/>
        <v>486</v>
      </c>
      <c r="D406">
        <f t="shared" ca="1" si="41"/>
        <v>-2.1999999999999999E-2</v>
      </c>
      <c r="E406">
        <f t="shared" ca="1" si="44"/>
        <v>0</v>
      </c>
      <c r="F406">
        <f t="shared" ca="1" si="45"/>
        <v>31</v>
      </c>
      <c r="G406">
        <f t="shared" ca="1" si="46"/>
        <v>32</v>
      </c>
      <c r="M406">
        <v>-50</v>
      </c>
      <c r="N406">
        <v>-1.667</v>
      </c>
    </row>
    <row r="407" spans="1:14">
      <c r="A407" s="32">
        <v>0</v>
      </c>
      <c r="B407" s="33">
        <f t="shared" ca="1" si="42"/>
        <v>32</v>
      </c>
      <c r="C407">
        <f t="shared" si="43"/>
        <v>486</v>
      </c>
      <c r="D407">
        <f t="shared" ca="1" si="41"/>
        <v>-2.1999999999999999E-2</v>
      </c>
      <c r="E407">
        <f t="shared" ca="1" si="44"/>
        <v>0</v>
      </c>
      <c r="F407">
        <f t="shared" ca="1" si="45"/>
        <v>31</v>
      </c>
      <c r="G407">
        <f t="shared" ca="1" si="46"/>
        <v>32</v>
      </c>
      <c r="M407">
        <v>-49</v>
      </c>
      <c r="N407">
        <v>-1.6479999999999999</v>
      </c>
    </row>
    <row r="408" spans="1:14">
      <c r="A408" s="32">
        <v>0</v>
      </c>
      <c r="B408" s="33">
        <f t="shared" ca="1" si="42"/>
        <v>32</v>
      </c>
      <c r="C408">
        <f t="shared" si="43"/>
        <v>486</v>
      </c>
      <c r="D408">
        <f t="shared" ca="1" si="41"/>
        <v>-2.1999999999999999E-2</v>
      </c>
      <c r="E408">
        <f t="shared" ca="1" si="44"/>
        <v>0</v>
      </c>
      <c r="F408">
        <f t="shared" ca="1" si="45"/>
        <v>31</v>
      </c>
      <c r="G408">
        <f t="shared" ca="1" si="46"/>
        <v>32</v>
      </c>
      <c r="M408">
        <v>-48</v>
      </c>
      <c r="N408">
        <v>-1.629</v>
      </c>
    </row>
    <row r="409" spans="1:14">
      <c r="A409" s="32">
        <v>0</v>
      </c>
      <c r="B409" s="33">
        <f t="shared" ca="1" si="42"/>
        <v>32</v>
      </c>
      <c r="C409">
        <f t="shared" si="43"/>
        <v>486</v>
      </c>
      <c r="D409">
        <f t="shared" ca="1" si="41"/>
        <v>-2.1999999999999999E-2</v>
      </c>
      <c r="E409">
        <f t="shared" ca="1" si="44"/>
        <v>0</v>
      </c>
      <c r="F409">
        <f t="shared" ca="1" si="45"/>
        <v>31</v>
      </c>
      <c r="G409">
        <f t="shared" ca="1" si="46"/>
        <v>32</v>
      </c>
      <c r="M409">
        <v>-47</v>
      </c>
      <c r="N409">
        <v>-1.61</v>
      </c>
    </row>
    <row r="410" spans="1:14">
      <c r="A410" s="32">
        <v>0</v>
      </c>
      <c r="B410" s="33">
        <f t="shared" ca="1" si="42"/>
        <v>32</v>
      </c>
      <c r="C410">
        <f t="shared" si="43"/>
        <v>486</v>
      </c>
      <c r="D410">
        <f t="shared" ca="1" si="41"/>
        <v>-2.1999999999999999E-2</v>
      </c>
      <c r="E410">
        <f t="shared" ca="1" si="44"/>
        <v>0</v>
      </c>
      <c r="F410">
        <f t="shared" ca="1" si="45"/>
        <v>31</v>
      </c>
      <c r="G410">
        <f t="shared" ca="1" si="46"/>
        <v>32</v>
      </c>
      <c r="M410">
        <v>-46</v>
      </c>
      <c r="N410">
        <v>-1.591</v>
      </c>
    </row>
    <row r="411" spans="1:14">
      <c r="A411" s="32">
        <v>0</v>
      </c>
      <c r="B411" s="33">
        <f t="shared" ca="1" si="42"/>
        <v>32</v>
      </c>
      <c r="C411">
        <f t="shared" si="43"/>
        <v>486</v>
      </c>
      <c r="D411">
        <f t="shared" ca="1" si="41"/>
        <v>-2.1999999999999999E-2</v>
      </c>
      <c r="E411">
        <f t="shared" ca="1" si="44"/>
        <v>0</v>
      </c>
      <c r="F411">
        <f t="shared" ca="1" si="45"/>
        <v>31</v>
      </c>
      <c r="G411">
        <f t="shared" ca="1" si="46"/>
        <v>32</v>
      </c>
      <c r="M411">
        <v>-45</v>
      </c>
      <c r="N411">
        <v>-1.5720000000000001</v>
      </c>
    </row>
    <row r="412" spans="1:14">
      <c r="A412" s="32">
        <v>0</v>
      </c>
      <c r="B412" s="33">
        <f t="shared" ca="1" si="42"/>
        <v>32</v>
      </c>
      <c r="C412">
        <f t="shared" si="43"/>
        <v>486</v>
      </c>
      <c r="D412">
        <f t="shared" ca="1" si="41"/>
        <v>-2.1999999999999999E-2</v>
      </c>
      <c r="E412">
        <f t="shared" ca="1" si="44"/>
        <v>0</v>
      </c>
      <c r="F412">
        <f t="shared" ca="1" si="45"/>
        <v>31</v>
      </c>
      <c r="G412">
        <f t="shared" ca="1" si="46"/>
        <v>32</v>
      </c>
      <c r="M412">
        <v>-44</v>
      </c>
      <c r="N412">
        <v>-1.552</v>
      </c>
    </row>
    <row r="413" spans="1:14">
      <c r="A413" s="32">
        <v>0</v>
      </c>
      <c r="B413" s="33">
        <f t="shared" ca="1" si="42"/>
        <v>32</v>
      </c>
      <c r="C413">
        <f t="shared" si="43"/>
        <v>486</v>
      </c>
      <c r="D413">
        <f t="shared" ca="1" si="41"/>
        <v>-2.1999999999999999E-2</v>
      </c>
      <c r="E413">
        <f t="shared" ca="1" si="44"/>
        <v>0</v>
      </c>
      <c r="F413">
        <f t="shared" ca="1" si="45"/>
        <v>31</v>
      </c>
      <c r="G413">
        <f t="shared" ca="1" si="46"/>
        <v>32</v>
      </c>
      <c r="M413">
        <v>-43</v>
      </c>
      <c r="N413">
        <v>-1.5329999999999999</v>
      </c>
    </row>
    <row r="414" spans="1:14">
      <c r="A414" s="32">
        <v>0</v>
      </c>
      <c r="B414" s="33">
        <f t="shared" ca="1" si="42"/>
        <v>32</v>
      </c>
      <c r="C414">
        <f t="shared" si="43"/>
        <v>486</v>
      </c>
      <c r="D414">
        <f t="shared" ca="1" si="41"/>
        <v>-2.1999999999999999E-2</v>
      </c>
      <c r="E414">
        <f t="shared" ca="1" si="44"/>
        <v>0</v>
      </c>
      <c r="F414">
        <f t="shared" ca="1" si="45"/>
        <v>31</v>
      </c>
      <c r="G414">
        <f t="shared" ca="1" si="46"/>
        <v>32</v>
      </c>
      <c r="M414">
        <v>-42</v>
      </c>
      <c r="N414">
        <v>-1.514</v>
      </c>
    </row>
    <row r="415" spans="1:14">
      <c r="A415" s="32">
        <v>0</v>
      </c>
      <c r="B415" s="33">
        <f t="shared" ca="1" si="42"/>
        <v>32</v>
      </c>
      <c r="C415">
        <f t="shared" si="43"/>
        <v>486</v>
      </c>
      <c r="D415">
        <f t="shared" ca="1" si="41"/>
        <v>-2.1999999999999999E-2</v>
      </c>
      <c r="E415">
        <f t="shared" ca="1" si="44"/>
        <v>0</v>
      </c>
      <c r="F415">
        <f t="shared" ca="1" si="45"/>
        <v>31</v>
      </c>
      <c r="G415">
        <f t="shared" ca="1" si="46"/>
        <v>32</v>
      </c>
      <c r="M415">
        <v>-41</v>
      </c>
      <c r="N415">
        <v>-1.494</v>
      </c>
    </row>
    <row r="416" spans="1:14">
      <c r="A416" s="32">
        <v>0</v>
      </c>
      <c r="B416" s="33">
        <f t="shared" ca="1" si="42"/>
        <v>32</v>
      </c>
      <c r="C416">
        <f t="shared" si="43"/>
        <v>486</v>
      </c>
      <c r="D416">
        <f t="shared" ca="1" si="41"/>
        <v>-2.1999999999999999E-2</v>
      </c>
      <c r="E416">
        <f t="shared" ca="1" si="44"/>
        <v>0</v>
      </c>
      <c r="F416">
        <f t="shared" ca="1" si="45"/>
        <v>31</v>
      </c>
      <c r="G416">
        <f t="shared" ca="1" si="46"/>
        <v>32</v>
      </c>
      <c r="M416">
        <v>-40</v>
      </c>
      <c r="N416">
        <v>-1.4750000000000001</v>
      </c>
    </row>
    <row r="417" spans="1:14">
      <c r="A417" s="32">
        <v>0</v>
      </c>
      <c r="B417" s="33">
        <f t="shared" ca="1" si="42"/>
        <v>32</v>
      </c>
      <c r="C417">
        <f t="shared" si="43"/>
        <v>486</v>
      </c>
      <c r="D417">
        <f t="shared" ca="1" si="41"/>
        <v>-2.1999999999999999E-2</v>
      </c>
      <c r="E417">
        <f t="shared" ca="1" si="44"/>
        <v>0</v>
      </c>
      <c r="F417">
        <f t="shared" ca="1" si="45"/>
        <v>31</v>
      </c>
      <c r="G417">
        <f t="shared" ca="1" si="46"/>
        <v>32</v>
      </c>
      <c r="M417">
        <v>-39</v>
      </c>
      <c r="N417">
        <v>-1.456</v>
      </c>
    </row>
    <row r="418" spans="1:14">
      <c r="A418" s="32">
        <v>0</v>
      </c>
      <c r="B418" s="33">
        <f t="shared" ca="1" si="42"/>
        <v>32</v>
      </c>
      <c r="C418">
        <f t="shared" si="43"/>
        <v>486</v>
      </c>
      <c r="D418">
        <f t="shared" ca="1" si="41"/>
        <v>-2.1999999999999999E-2</v>
      </c>
      <c r="E418">
        <f t="shared" ca="1" si="44"/>
        <v>0</v>
      </c>
      <c r="F418">
        <f t="shared" ca="1" si="45"/>
        <v>31</v>
      </c>
      <c r="G418">
        <f t="shared" ca="1" si="46"/>
        <v>32</v>
      </c>
      <c r="M418">
        <v>-38</v>
      </c>
      <c r="N418">
        <v>-1.4359999999999999</v>
      </c>
    </row>
    <row r="419" spans="1:14">
      <c r="A419" s="32">
        <v>0</v>
      </c>
      <c r="B419" s="33">
        <f t="shared" ca="1" si="42"/>
        <v>32</v>
      </c>
      <c r="C419">
        <f t="shared" si="43"/>
        <v>486</v>
      </c>
      <c r="D419">
        <f t="shared" ca="1" si="41"/>
        <v>-2.1999999999999999E-2</v>
      </c>
      <c r="E419">
        <f t="shared" ca="1" si="44"/>
        <v>0</v>
      </c>
      <c r="F419">
        <f t="shared" ca="1" si="45"/>
        <v>31</v>
      </c>
      <c r="G419">
        <f t="shared" ca="1" si="46"/>
        <v>32</v>
      </c>
      <c r="M419">
        <v>-37</v>
      </c>
      <c r="N419">
        <v>-1.417</v>
      </c>
    </row>
    <row r="420" spans="1:14">
      <c r="A420" s="32">
        <v>0</v>
      </c>
      <c r="B420" s="33">
        <f t="shared" ca="1" si="42"/>
        <v>32</v>
      </c>
      <c r="C420">
        <f t="shared" si="43"/>
        <v>486</v>
      </c>
      <c r="D420">
        <f t="shared" ca="1" si="41"/>
        <v>-2.1999999999999999E-2</v>
      </c>
      <c r="E420">
        <f t="shared" ca="1" si="44"/>
        <v>0</v>
      </c>
      <c r="F420">
        <f t="shared" ca="1" si="45"/>
        <v>31</v>
      </c>
      <c r="G420">
        <f t="shared" ca="1" si="46"/>
        <v>32</v>
      </c>
      <c r="M420">
        <v>-36</v>
      </c>
      <c r="N420">
        <v>-1.397</v>
      </c>
    </row>
    <row r="421" spans="1:14">
      <c r="A421" s="32">
        <v>0</v>
      </c>
      <c r="B421" s="33">
        <f t="shared" ca="1" si="42"/>
        <v>32</v>
      </c>
      <c r="C421">
        <f t="shared" si="43"/>
        <v>486</v>
      </c>
      <c r="D421">
        <f t="shared" ca="1" si="41"/>
        <v>-2.1999999999999999E-2</v>
      </c>
      <c r="E421">
        <f t="shared" ca="1" si="44"/>
        <v>0</v>
      </c>
      <c r="F421">
        <f t="shared" ca="1" si="45"/>
        <v>31</v>
      </c>
      <c r="G421">
        <f t="shared" ca="1" si="46"/>
        <v>32</v>
      </c>
      <c r="M421">
        <v>-35</v>
      </c>
      <c r="N421">
        <v>-1.3779999999999999</v>
      </c>
    </row>
    <row r="422" spans="1:14">
      <c r="A422" s="32">
        <v>0</v>
      </c>
      <c r="B422" s="33">
        <f t="shared" ca="1" si="42"/>
        <v>32</v>
      </c>
      <c r="C422">
        <f t="shared" si="43"/>
        <v>486</v>
      </c>
      <c r="D422">
        <f t="shared" ca="1" si="41"/>
        <v>-2.1999999999999999E-2</v>
      </c>
      <c r="E422">
        <f t="shared" ca="1" si="44"/>
        <v>0</v>
      </c>
      <c r="F422">
        <f t="shared" ca="1" si="45"/>
        <v>31</v>
      </c>
      <c r="G422">
        <f t="shared" ca="1" si="46"/>
        <v>32</v>
      </c>
      <c r="M422">
        <v>-34</v>
      </c>
      <c r="N422">
        <v>-1.3580000000000001</v>
      </c>
    </row>
    <row r="423" spans="1:14">
      <c r="A423" s="32">
        <v>0</v>
      </c>
      <c r="B423" s="33">
        <f t="shared" ca="1" si="42"/>
        <v>32</v>
      </c>
      <c r="C423">
        <f t="shared" si="43"/>
        <v>486</v>
      </c>
      <c r="D423">
        <f t="shared" ca="1" si="41"/>
        <v>-2.1999999999999999E-2</v>
      </c>
      <c r="E423">
        <f t="shared" ca="1" si="44"/>
        <v>0</v>
      </c>
      <c r="F423">
        <f t="shared" ca="1" si="45"/>
        <v>31</v>
      </c>
      <c r="G423">
        <f t="shared" ca="1" si="46"/>
        <v>32</v>
      </c>
      <c r="M423">
        <v>-33</v>
      </c>
      <c r="N423">
        <v>-1.3380000000000001</v>
      </c>
    </row>
    <row r="424" spans="1:14">
      <c r="A424" s="32">
        <v>0</v>
      </c>
      <c r="B424" s="33">
        <f t="shared" ca="1" si="42"/>
        <v>32</v>
      </c>
      <c r="C424">
        <f t="shared" si="43"/>
        <v>486</v>
      </c>
      <c r="D424">
        <f t="shared" ca="1" si="41"/>
        <v>-2.1999999999999999E-2</v>
      </c>
      <c r="E424">
        <f t="shared" ca="1" si="44"/>
        <v>0</v>
      </c>
      <c r="F424">
        <f t="shared" ca="1" si="45"/>
        <v>31</v>
      </c>
      <c r="G424">
        <f t="shared" ca="1" si="46"/>
        <v>32</v>
      </c>
      <c r="M424">
        <v>-32</v>
      </c>
      <c r="N424">
        <v>-1.319</v>
      </c>
    </row>
    <row r="425" spans="1:14">
      <c r="A425" s="32">
        <v>0</v>
      </c>
      <c r="B425" s="33">
        <f t="shared" ca="1" si="42"/>
        <v>32</v>
      </c>
      <c r="C425">
        <f t="shared" si="43"/>
        <v>486</v>
      </c>
      <c r="D425">
        <f t="shared" ca="1" si="41"/>
        <v>-2.1999999999999999E-2</v>
      </c>
      <c r="E425">
        <f t="shared" ca="1" si="44"/>
        <v>0</v>
      </c>
      <c r="F425">
        <f t="shared" ca="1" si="45"/>
        <v>31</v>
      </c>
      <c r="G425">
        <f t="shared" ca="1" si="46"/>
        <v>32</v>
      </c>
      <c r="M425">
        <v>-31</v>
      </c>
      <c r="N425">
        <v>-1.2989999999999999</v>
      </c>
    </row>
    <row r="426" spans="1:14">
      <c r="A426" s="32">
        <v>0</v>
      </c>
      <c r="B426" s="33">
        <f t="shared" ca="1" si="42"/>
        <v>32</v>
      </c>
      <c r="C426">
        <f t="shared" si="43"/>
        <v>486</v>
      </c>
      <c r="D426">
        <f t="shared" ca="1" si="41"/>
        <v>-2.1999999999999999E-2</v>
      </c>
      <c r="E426">
        <f t="shared" ca="1" si="44"/>
        <v>0</v>
      </c>
      <c r="F426">
        <f t="shared" ca="1" si="45"/>
        <v>31</v>
      </c>
      <c r="G426">
        <f t="shared" ca="1" si="46"/>
        <v>32</v>
      </c>
      <c r="M426">
        <v>-30</v>
      </c>
      <c r="N426">
        <v>-1.2789999999999999</v>
      </c>
    </row>
    <row r="427" spans="1:14">
      <c r="A427" s="32">
        <v>0</v>
      </c>
      <c r="B427" s="33">
        <f t="shared" ca="1" si="42"/>
        <v>32</v>
      </c>
      <c r="C427">
        <f t="shared" si="43"/>
        <v>486</v>
      </c>
      <c r="D427">
        <f t="shared" ca="1" si="41"/>
        <v>-2.1999999999999999E-2</v>
      </c>
      <c r="E427">
        <f t="shared" ca="1" si="44"/>
        <v>0</v>
      </c>
      <c r="F427">
        <f t="shared" ca="1" si="45"/>
        <v>31</v>
      </c>
      <c r="G427">
        <f t="shared" ca="1" si="46"/>
        <v>32</v>
      </c>
      <c r="M427">
        <v>-29</v>
      </c>
      <c r="N427">
        <v>-1.26</v>
      </c>
    </row>
    <row r="428" spans="1:14">
      <c r="A428" s="32">
        <v>0</v>
      </c>
      <c r="B428" s="33">
        <f t="shared" ca="1" si="42"/>
        <v>32</v>
      </c>
      <c r="C428">
        <f t="shared" si="43"/>
        <v>486</v>
      </c>
      <c r="D428">
        <f t="shared" ca="1" si="41"/>
        <v>-2.1999999999999999E-2</v>
      </c>
      <c r="E428">
        <f t="shared" ca="1" si="44"/>
        <v>0</v>
      </c>
      <c r="F428">
        <f t="shared" ca="1" si="45"/>
        <v>31</v>
      </c>
      <c r="G428">
        <f t="shared" ca="1" si="46"/>
        <v>32</v>
      </c>
      <c r="M428">
        <v>-28</v>
      </c>
      <c r="N428">
        <v>-1.24</v>
      </c>
    </row>
    <row r="429" spans="1:14">
      <c r="A429" s="32">
        <v>0</v>
      </c>
      <c r="B429" s="33">
        <f t="shared" ca="1" si="42"/>
        <v>32</v>
      </c>
      <c r="C429">
        <f t="shared" si="43"/>
        <v>486</v>
      </c>
      <c r="D429">
        <f t="shared" ca="1" si="41"/>
        <v>-2.1999999999999999E-2</v>
      </c>
      <c r="E429">
        <f t="shared" ca="1" si="44"/>
        <v>0</v>
      </c>
      <c r="F429">
        <f t="shared" ca="1" si="45"/>
        <v>31</v>
      </c>
      <c r="G429">
        <f t="shared" ca="1" si="46"/>
        <v>32</v>
      </c>
      <c r="M429">
        <v>-27</v>
      </c>
      <c r="N429">
        <v>-1.22</v>
      </c>
    </row>
    <row r="430" spans="1:14">
      <c r="A430" s="32">
        <v>0</v>
      </c>
      <c r="B430" s="33">
        <f t="shared" ca="1" si="42"/>
        <v>32</v>
      </c>
      <c r="C430">
        <f t="shared" si="43"/>
        <v>486</v>
      </c>
      <c r="D430">
        <f t="shared" ca="1" si="41"/>
        <v>-2.1999999999999999E-2</v>
      </c>
      <c r="E430">
        <f t="shared" ca="1" si="44"/>
        <v>0</v>
      </c>
      <c r="F430">
        <f t="shared" ca="1" si="45"/>
        <v>31</v>
      </c>
      <c r="G430">
        <f t="shared" ca="1" si="46"/>
        <v>32</v>
      </c>
      <c r="M430">
        <v>-26</v>
      </c>
      <c r="N430">
        <v>-1.2</v>
      </c>
    </row>
    <row r="431" spans="1:14">
      <c r="A431" s="32">
        <v>0</v>
      </c>
      <c r="B431" s="33">
        <f t="shared" ca="1" si="42"/>
        <v>32</v>
      </c>
      <c r="C431">
        <f t="shared" si="43"/>
        <v>486</v>
      </c>
      <c r="D431">
        <f t="shared" ca="1" si="41"/>
        <v>-2.1999999999999999E-2</v>
      </c>
      <c r="E431">
        <f t="shared" ca="1" si="44"/>
        <v>0</v>
      </c>
      <c r="F431">
        <f t="shared" ca="1" si="45"/>
        <v>31</v>
      </c>
      <c r="G431">
        <f t="shared" ca="1" si="46"/>
        <v>32</v>
      </c>
      <c r="M431">
        <v>-25</v>
      </c>
      <c r="N431">
        <v>-1.181</v>
      </c>
    </row>
    <row r="432" spans="1:14">
      <c r="A432" s="32">
        <v>0</v>
      </c>
      <c r="B432" s="33">
        <f t="shared" ca="1" si="42"/>
        <v>32</v>
      </c>
      <c r="C432">
        <f t="shared" si="43"/>
        <v>486</v>
      </c>
      <c r="D432">
        <f t="shared" ca="1" si="41"/>
        <v>-2.1999999999999999E-2</v>
      </c>
      <c r="E432">
        <f t="shared" ca="1" si="44"/>
        <v>0</v>
      </c>
      <c r="F432">
        <f t="shared" ca="1" si="45"/>
        <v>31</v>
      </c>
      <c r="G432">
        <f t="shared" ca="1" si="46"/>
        <v>32</v>
      </c>
      <c r="M432">
        <v>-24</v>
      </c>
      <c r="N432">
        <v>-1.161</v>
      </c>
    </row>
    <row r="433" spans="1:14">
      <c r="A433" s="32">
        <v>0</v>
      </c>
      <c r="B433" s="33">
        <f t="shared" ca="1" si="42"/>
        <v>32</v>
      </c>
      <c r="C433">
        <f t="shared" si="43"/>
        <v>486</v>
      </c>
      <c r="D433">
        <f t="shared" ca="1" si="41"/>
        <v>-2.1999999999999999E-2</v>
      </c>
      <c r="E433">
        <f t="shared" ca="1" si="44"/>
        <v>0</v>
      </c>
      <c r="F433">
        <f t="shared" ca="1" si="45"/>
        <v>31</v>
      </c>
      <c r="G433">
        <f t="shared" ca="1" si="46"/>
        <v>32</v>
      </c>
      <c r="M433">
        <v>-23</v>
      </c>
      <c r="N433">
        <v>-1.141</v>
      </c>
    </row>
    <row r="434" spans="1:14">
      <c r="A434" s="32">
        <v>0</v>
      </c>
      <c r="B434" s="33">
        <f t="shared" ca="1" si="42"/>
        <v>32</v>
      </c>
      <c r="C434">
        <f t="shared" si="43"/>
        <v>486</v>
      </c>
      <c r="D434">
        <f t="shared" ca="1" si="41"/>
        <v>-2.1999999999999999E-2</v>
      </c>
      <c r="E434">
        <f t="shared" ca="1" si="44"/>
        <v>0</v>
      </c>
      <c r="F434">
        <f t="shared" ca="1" si="45"/>
        <v>31</v>
      </c>
      <c r="G434">
        <f t="shared" ca="1" si="46"/>
        <v>32</v>
      </c>
      <c r="M434">
        <v>-22</v>
      </c>
      <c r="N434">
        <v>-1.121</v>
      </c>
    </row>
    <row r="435" spans="1:14">
      <c r="A435" s="32">
        <v>0</v>
      </c>
      <c r="B435" s="33">
        <f t="shared" ca="1" si="42"/>
        <v>32</v>
      </c>
      <c r="C435">
        <f t="shared" si="43"/>
        <v>486</v>
      </c>
      <c r="D435">
        <f t="shared" ca="1" si="41"/>
        <v>-2.1999999999999999E-2</v>
      </c>
      <c r="E435">
        <f t="shared" ca="1" si="44"/>
        <v>0</v>
      </c>
      <c r="F435">
        <f t="shared" ca="1" si="45"/>
        <v>31</v>
      </c>
      <c r="G435">
        <f t="shared" ca="1" si="46"/>
        <v>32</v>
      </c>
      <c r="M435">
        <v>-21</v>
      </c>
      <c r="N435">
        <v>-1.101</v>
      </c>
    </row>
    <row r="436" spans="1:14">
      <c r="A436" s="32">
        <v>0</v>
      </c>
      <c r="B436" s="33">
        <f t="shared" ca="1" si="42"/>
        <v>32</v>
      </c>
      <c r="C436">
        <f t="shared" si="43"/>
        <v>486</v>
      </c>
      <c r="D436">
        <f t="shared" ca="1" si="41"/>
        <v>-2.1999999999999999E-2</v>
      </c>
      <c r="E436">
        <f t="shared" ca="1" si="44"/>
        <v>0</v>
      </c>
      <c r="F436">
        <f t="shared" ca="1" si="45"/>
        <v>31</v>
      </c>
      <c r="G436">
        <f t="shared" ca="1" si="46"/>
        <v>32</v>
      </c>
      <c r="M436">
        <v>-20</v>
      </c>
      <c r="N436">
        <v>-1.081</v>
      </c>
    </row>
    <row r="437" spans="1:14">
      <c r="A437" s="32">
        <v>0</v>
      </c>
      <c r="B437" s="33">
        <f t="shared" ca="1" si="42"/>
        <v>32</v>
      </c>
      <c r="C437">
        <f t="shared" si="43"/>
        <v>486</v>
      </c>
      <c r="D437">
        <f t="shared" ca="1" si="41"/>
        <v>-2.1999999999999999E-2</v>
      </c>
      <c r="E437">
        <f t="shared" ca="1" si="44"/>
        <v>0</v>
      </c>
      <c r="F437">
        <f t="shared" ca="1" si="45"/>
        <v>31</v>
      </c>
      <c r="G437">
        <f t="shared" ca="1" si="46"/>
        <v>32</v>
      </c>
      <c r="M437">
        <v>-19</v>
      </c>
      <c r="N437">
        <v>-1.0609999999999999</v>
      </c>
    </row>
    <row r="438" spans="1:14">
      <c r="A438" s="32">
        <v>0</v>
      </c>
      <c r="B438" s="33">
        <f t="shared" ca="1" si="42"/>
        <v>32</v>
      </c>
      <c r="C438">
        <f t="shared" si="43"/>
        <v>486</v>
      </c>
      <c r="D438">
        <f t="shared" ca="1" si="41"/>
        <v>-2.1999999999999999E-2</v>
      </c>
      <c r="E438">
        <f t="shared" ca="1" si="44"/>
        <v>0</v>
      </c>
      <c r="F438">
        <f t="shared" ca="1" si="45"/>
        <v>31</v>
      </c>
      <c r="G438">
        <f t="shared" ca="1" si="46"/>
        <v>32</v>
      </c>
      <c r="M438">
        <v>-18</v>
      </c>
      <c r="N438">
        <v>-1.0409999999999999</v>
      </c>
    </row>
    <row r="439" spans="1:14">
      <c r="A439" s="32">
        <v>0</v>
      </c>
      <c r="B439" s="33">
        <f t="shared" ca="1" si="42"/>
        <v>32</v>
      </c>
      <c r="C439">
        <f t="shared" si="43"/>
        <v>486</v>
      </c>
      <c r="D439">
        <f t="shared" ca="1" si="41"/>
        <v>-2.1999999999999999E-2</v>
      </c>
      <c r="E439">
        <f t="shared" ca="1" si="44"/>
        <v>0</v>
      </c>
      <c r="F439">
        <f t="shared" ca="1" si="45"/>
        <v>31</v>
      </c>
      <c r="G439">
        <f t="shared" ca="1" si="46"/>
        <v>32</v>
      </c>
      <c r="M439">
        <v>-17</v>
      </c>
      <c r="N439">
        <v>-1.0209999999999999</v>
      </c>
    </row>
    <row r="440" spans="1:14">
      <c r="A440" s="32">
        <v>0</v>
      </c>
      <c r="B440" s="33">
        <f t="shared" ca="1" si="42"/>
        <v>32</v>
      </c>
      <c r="C440">
        <f t="shared" si="43"/>
        <v>486</v>
      </c>
      <c r="D440">
        <f t="shared" ca="1" si="41"/>
        <v>-2.1999999999999999E-2</v>
      </c>
      <c r="E440">
        <f t="shared" ca="1" si="44"/>
        <v>0</v>
      </c>
      <c r="F440">
        <f t="shared" ca="1" si="45"/>
        <v>31</v>
      </c>
      <c r="G440">
        <f t="shared" ca="1" si="46"/>
        <v>32</v>
      </c>
      <c r="M440">
        <v>-16</v>
      </c>
      <c r="N440">
        <v>-1.0009999999999999</v>
      </c>
    </row>
    <row r="441" spans="1:14">
      <c r="A441" s="32">
        <v>0</v>
      </c>
      <c r="B441" s="33">
        <f t="shared" ca="1" si="42"/>
        <v>32</v>
      </c>
      <c r="C441">
        <f t="shared" si="43"/>
        <v>486</v>
      </c>
      <c r="D441">
        <f t="shared" ca="1" si="41"/>
        <v>-2.1999999999999999E-2</v>
      </c>
      <c r="E441">
        <f t="shared" ca="1" si="44"/>
        <v>0</v>
      </c>
      <c r="F441">
        <f t="shared" ca="1" si="45"/>
        <v>31</v>
      </c>
      <c r="G441">
        <f t="shared" ca="1" si="46"/>
        <v>32</v>
      </c>
      <c r="M441">
        <v>-15</v>
      </c>
      <c r="N441">
        <v>-0.98</v>
      </c>
    </row>
    <row r="442" spans="1:14">
      <c r="A442" s="32">
        <v>0</v>
      </c>
      <c r="B442" s="33">
        <f t="shared" ca="1" si="42"/>
        <v>32</v>
      </c>
      <c r="C442">
        <f t="shared" si="43"/>
        <v>486</v>
      </c>
      <c r="D442">
        <f t="shared" ca="1" si="41"/>
        <v>-2.1999999999999999E-2</v>
      </c>
      <c r="E442">
        <f t="shared" ca="1" si="44"/>
        <v>0</v>
      </c>
      <c r="F442">
        <f t="shared" ca="1" si="45"/>
        <v>31</v>
      </c>
      <c r="G442">
        <f t="shared" ca="1" si="46"/>
        <v>32</v>
      </c>
      <c r="M442">
        <v>-14</v>
      </c>
      <c r="N442">
        <v>-0.96</v>
      </c>
    </row>
    <row r="443" spans="1:14">
      <c r="A443" s="32">
        <v>0</v>
      </c>
      <c r="B443" s="33">
        <f t="shared" ca="1" si="42"/>
        <v>32</v>
      </c>
      <c r="C443">
        <f t="shared" si="43"/>
        <v>486</v>
      </c>
      <c r="D443">
        <f t="shared" ca="1" si="41"/>
        <v>-2.1999999999999999E-2</v>
      </c>
      <c r="E443">
        <f t="shared" ca="1" si="44"/>
        <v>0</v>
      </c>
      <c r="F443">
        <f t="shared" ca="1" si="45"/>
        <v>31</v>
      </c>
      <c r="G443">
        <f t="shared" ca="1" si="46"/>
        <v>32</v>
      </c>
      <c r="M443">
        <v>-13</v>
      </c>
      <c r="N443">
        <v>-0.94</v>
      </c>
    </row>
    <row r="444" spans="1:14">
      <c r="A444" s="32">
        <v>0</v>
      </c>
      <c r="B444" s="33">
        <f t="shared" ca="1" si="42"/>
        <v>32</v>
      </c>
      <c r="C444">
        <f t="shared" si="43"/>
        <v>486</v>
      </c>
      <c r="D444">
        <f t="shared" ca="1" si="41"/>
        <v>-2.1999999999999999E-2</v>
      </c>
      <c r="E444">
        <f t="shared" ca="1" si="44"/>
        <v>0</v>
      </c>
      <c r="F444">
        <f t="shared" ca="1" si="45"/>
        <v>31</v>
      </c>
      <c r="G444">
        <f t="shared" ca="1" si="46"/>
        <v>32</v>
      </c>
      <c r="M444">
        <v>-12</v>
      </c>
      <c r="N444">
        <v>-0.92</v>
      </c>
    </row>
    <row r="445" spans="1:14">
      <c r="A445" s="32">
        <v>0</v>
      </c>
      <c r="B445" s="33">
        <f t="shared" ca="1" si="42"/>
        <v>32</v>
      </c>
      <c r="C445">
        <f t="shared" si="43"/>
        <v>486</v>
      </c>
      <c r="D445">
        <f t="shared" ca="1" si="41"/>
        <v>-2.1999999999999999E-2</v>
      </c>
      <c r="E445">
        <f t="shared" ca="1" si="44"/>
        <v>0</v>
      </c>
      <c r="F445">
        <f t="shared" ca="1" si="45"/>
        <v>31</v>
      </c>
      <c r="G445">
        <f t="shared" ca="1" si="46"/>
        <v>32</v>
      </c>
      <c r="M445">
        <v>-11</v>
      </c>
      <c r="N445">
        <v>-0.9</v>
      </c>
    </row>
    <row r="446" spans="1:14">
      <c r="A446" s="32">
        <v>0</v>
      </c>
      <c r="B446" s="33">
        <f t="shared" ca="1" si="42"/>
        <v>32</v>
      </c>
      <c r="C446">
        <f t="shared" si="43"/>
        <v>486</v>
      </c>
      <c r="D446">
        <f t="shared" ca="1" si="41"/>
        <v>-2.1999999999999999E-2</v>
      </c>
      <c r="E446">
        <f t="shared" ca="1" si="44"/>
        <v>0</v>
      </c>
      <c r="F446">
        <f t="shared" ca="1" si="45"/>
        <v>31</v>
      </c>
      <c r="G446">
        <f t="shared" ca="1" si="46"/>
        <v>32</v>
      </c>
      <c r="M446">
        <v>-10</v>
      </c>
      <c r="N446">
        <v>-0.879</v>
      </c>
    </row>
    <row r="447" spans="1:14">
      <c r="A447" s="32">
        <v>0</v>
      </c>
      <c r="B447" s="33">
        <f t="shared" ca="1" si="42"/>
        <v>32</v>
      </c>
      <c r="C447">
        <f t="shared" si="43"/>
        <v>486</v>
      </c>
      <c r="D447">
        <f t="shared" ca="1" si="41"/>
        <v>-2.1999999999999999E-2</v>
      </c>
      <c r="E447">
        <f t="shared" ca="1" si="44"/>
        <v>0</v>
      </c>
      <c r="F447">
        <f t="shared" ca="1" si="45"/>
        <v>31</v>
      </c>
      <c r="G447">
        <f t="shared" ca="1" si="46"/>
        <v>32</v>
      </c>
      <c r="M447">
        <v>-9</v>
      </c>
      <c r="N447">
        <v>-0.85899999999999999</v>
      </c>
    </row>
    <row r="448" spans="1:14">
      <c r="A448" s="32">
        <v>0</v>
      </c>
      <c r="B448" s="33">
        <f t="shared" ca="1" si="42"/>
        <v>32</v>
      </c>
      <c r="C448">
        <f t="shared" si="43"/>
        <v>486</v>
      </c>
      <c r="D448">
        <f t="shared" ca="1" si="41"/>
        <v>-2.1999999999999999E-2</v>
      </c>
      <c r="E448">
        <f t="shared" ca="1" si="44"/>
        <v>0</v>
      </c>
      <c r="F448">
        <f t="shared" ca="1" si="45"/>
        <v>31</v>
      </c>
      <c r="G448">
        <f t="shared" ca="1" si="46"/>
        <v>32</v>
      </c>
      <c r="M448">
        <v>-8</v>
      </c>
      <c r="N448">
        <v>-0.83899999999999997</v>
      </c>
    </row>
    <row r="449" spans="1:14">
      <c r="A449" s="32">
        <v>0</v>
      </c>
      <c r="B449" s="33">
        <f t="shared" ca="1" si="42"/>
        <v>32</v>
      </c>
      <c r="C449">
        <f t="shared" si="43"/>
        <v>486</v>
      </c>
      <c r="D449">
        <f t="shared" ca="1" si="41"/>
        <v>-2.1999999999999999E-2</v>
      </c>
      <c r="E449">
        <f t="shared" ca="1" si="44"/>
        <v>0</v>
      </c>
      <c r="F449">
        <f t="shared" ca="1" si="45"/>
        <v>31</v>
      </c>
      <c r="G449">
        <f t="shared" ca="1" si="46"/>
        <v>32</v>
      </c>
      <c r="M449">
        <v>-7</v>
      </c>
      <c r="N449">
        <v>-0.81799999999999995</v>
      </c>
    </row>
    <row r="450" spans="1:14">
      <c r="A450" s="32">
        <v>0</v>
      </c>
      <c r="B450" s="33">
        <f t="shared" ca="1" si="42"/>
        <v>32</v>
      </c>
      <c r="C450">
        <f t="shared" si="43"/>
        <v>486</v>
      </c>
      <c r="D450">
        <f t="shared" ca="1" si="41"/>
        <v>-2.1999999999999999E-2</v>
      </c>
      <c r="E450">
        <f t="shared" ca="1" si="44"/>
        <v>0</v>
      </c>
      <c r="F450">
        <f t="shared" ca="1" si="45"/>
        <v>31</v>
      </c>
      <c r="G450">
        <f t="shared" ca="1" si="46"/>
        <v>32</v>
      </c>
      <c r="M450">
        <v>-6</v>
      </c>
      <c r="N450">
        <v>-0.79800000000000004</v>
      </c>
    </row>
    <row r="451" spans="1:14">
      <c r="A451" s="32">
        <v>0</v>
      </c>
      <c r="B451" s="33">
        <f t="shared" ca="1" si="42"/>
        <v>32</v>
      </c>
      <c r="C451">
        <f t="shared" si="43"/>
        <v>486</v>
      </c>
      <c r="D451">
        <f t="shared" ref="D451:D514" ca="1" si="47">INDIRECT(ADDRESS(C451+1,14))</f>
        <v>-2.1999999999999999E-2</v>
      </c>
      <c r="E451">
        <f t="shared" ca="1" si="44"/>
        <v>0</v>
      </c>
      <c r="F451">
        <f t="shared" ca="1" si="45"/>
        <v>31</v>
      </c>
      <c r="G451">
        <f t="shared" ca="1" si="46"/>
        <v>32</v>
      </c>
      <c r="M451">
        <v>-5</v>
      </c>
      <c r="N451">
        <v>-0.77700000000000002</v>
      </c>
    </row>
    <row r="452" spans="1:14">
      <c r="A452" s="32">
        <v>0</v>
      </c>
      <c r="B452" s="33">
        <f t="shared" ca="1" si="42"/>
        <v>32</v>
      </c>
      <c r="C452">
        <f t="shared" si="43"/>
        <v>486</v>
      </c>
      <c r="D452">
        <f t="shared" ca="1" si="47"/>
        <v>-2.1999999999999999E-2</v>
      </c>
      <c r="E452">
        <f t="shared" ca="1" si="44"/>
        <v>0</v>
      </c>
      <c r="F452">
        <f t="shared" ca="1" si="45"/>
        <v>31</v>
      </c>
      <c r="G452">
        <f t="shared" ca="1" si="46"/>
        <v>32</v>
      </c>
      <c r="M452">
        <v>-4</v>
      </c>
      <c r="N452">
        <v>-0.75700000000000001</v>
      </c>
    </row>
    <row r="453" spans="1:14">
      <c r="A453" s="32">
        <v>0</v>
      </c>
      <c r="B453" s="33">
        <f t="shared" ca="1" si="42"/>
        <v>32</v>
      </c>
      <c r="C453">
        <f t="shared" si="43"/>
        <v>486</v>
      </c>
      <c r="D453">
        <f t="shared" ca="1" si="47"/>
        <v>-2.1999999999999999E-2</v>
      </c>
      <c r="E453">
        <f t="shared" ca="1" si="44"/>
        <v>0</v>
      </c>
      <c r="F453">
        <f t="shared" ca="1" si="45"/>
        <v>31</v>
      </c>
      <c r="G453">
        <f t="shared" ca="1" si="46"/>
        <v>32</v>
      </c>
      <c r="M453">
        <v>-3</v>
      </c>
      <c r="N453">
        <v>-0.73599999999999999</v>
      </c>
    </row>
    <row r="454" spans="1:14">
      <c r="A454" s="32">
        <v>0</v>
      </c>
      <c r="B454" s="33">
        <f t="shared" ca="1" si="42"/>
        <v>32</v>
      </c>
      <c r="C454">
        <f t="shared" si="43"/>
        <v>486</v>
      </c>
      <c r="D454">
        <f t="shared" ca="1" si="47"/>
        <v>-2.1999999999999999E-2</v>
      </c>
      <c r="E454">
        <f t="shared" ca="1" si="44"/>
        <v>0</v>
      </c>
      <c r="F454">
        <f t="shared" ca="1" si="45"/>
        <v>31</v>
      </c>
      <c r="G454">
        <f t="shared" ca="1" si="46"/>
        <v>32</v>
      </c>
      <c r="M454">
        <v>-2</v>
      </c>
      <c r="N454">
        <v>-0.71599999999999997</v>
      </c>
    </row>
    <row r="455" spans="1:14">
      <c r="A455" s="32">
        <v>0</v>
      </c>
      <c r="B455" s="33">
        <f t="shared" ca="1" si="42"/>
        <v>32</v>
      </c>
      <c r="C455">
        <f t="shared" si="43"/>
        <v>486</v>
      </c>
      <c r="D455">
        <f t="shared" ca="1" si="47"/>
        <v>-2.1999999999999999E-2</v>
      </c>
      <c r="E455">
        <f t="shared" ca="1" si="44"/>
        <v>0</v>
      </c>
      <c r="F455">
        <f t="shared" ca="1" si="45"/>
        <v>31</v>
      </c>
      <c r="G455">
        <f t="shared" ca="1" si="46"/>
        <v>32</v>
      </c>
      <c r="M455">
        <v>-1</v>
      </c>
      <c r="N455">
        <v>-0.69499999999999995</v>
      </c>
    </row>
    <row r="456" spans="1:14">
      <c r="A456" s="32">
        <v>0</v>
      </c>
      <c r="B456" s="33">
        <f t="shared" ca="1" si="42"/>
        <v>32</v>
      </c>
      <c r="C456">
        <f t="shared" si="43"/>
        <v>486</v>
      </c>
      <c r="D456">
        <f t="shared" ca="1" si="47"/>
        <v>-2.1999999999999999E-2</v>
      </c>
      <c r="E456">
        <f t="shared" ca="1" si="44"/>
        <v>0</v>
      </c>
      <c r="F456">
        <f t="shared" ca="1" si="45"/>
        <v>31</v>
      </c>
      <c r="G456">
        <f t="shared" ca="1" si="46"/>
        <v>32</v>
      </c>
      <c r="M456">
        <v>0</v>
      </c>
      <c r="N456">
        <v>-0.67500000000000004</v>
      </c>
    </row>
    <row r="457" spans="1:14">
      <c r="A457" s="32">
        <v>0</v>
      </c>
      <c r="B457" s="33">
        <f t="shared" ca="1" si="42"/>
        <v>32</v>
      </c>
      <c r="C457">
        <f t="shared" si="43"/>
        <v>486</v>
      </c>
      <c r="D457">
        <f t="shared" ca="1" si="47"/>
        <v>-2.1999999999999999E-2</v>
      </c>
      <c r="E457">
        <f t="shared" ca="1" si="44"/>
        <v>0</v>
      </c>
      <c r="F457">
        <f t="shared" ca="1" si="45"/>
        <v>31</v>
      </c>
      <c r="G457">
        <f t="shared" ca="1" si="46"/>
        <v>32</v>
      </c>
      <c r="M457">
        <v>1</v>
      </c>
      <c r="N457">
        <v>-0.65400000000000003</v>
      </c>
    </row>
    <row r="458" spans="1:14">
      <c r="A458" s="32">
        <v>0</v>
      </c>
      <c r="B458" s="33">
        <f t="shared" ca="1" si="42"/>
        <v>32</v>
      </c>
      <c r="C458">
        <f t="shared" si="43"/>
        <v>486</v>
      </c>
      <c r="D458">
        <f t="shared" ca="1" si="47"/>
        <v>-2.1999999999999999E-2</v>
      </c>
      <c r="E458">
        <f t="shared" ca="1" si="44"/>
        <v>0</v>
      </c>
      <c r="F458">
        <f t="shared" ca="1" si="45"/>
        <v>31</v>
      </c>
      <c r="G458">
        <f t="shared" ca="1" si="46"/>
        <v>32</v>
      </c>
      <c r="M458">
        <v>2</v>
      </c>
      <c r="N458">
        <v>-0.63300000000000001</v>
      </c>
    </row>
    <row r="459" spans="1:14">
      <c r="A459" s="32">
        <v>0</v>
      </c>
      <c r="B459" s="33">
        <f t="shared" ca="1" si="42"/>
        <v>32</v>
      </c>
      <c r="C459">
        <f t="shared" si="43"/>
        <v>486</v>
      </c>
      <c r="D459">
        <f t="shared" ca="1" si="47"/>
        <v>-2.1999999999999999E-2</v>
      </c>
      <c r="E459">
        <f t="shared" ca="1" si="44"/>
        <v>0</v>
      </c>
      <c r="F459">
        <f t="shared" ca="1" si="45"/>
        <v>31</v>
      </c>
      <c r="G459">
        <f t="shared" ca="1" si="46"/>
        <v>32</v>
      </c>
      <c r="M459">
        <v>3</v>
      </c>
      <c r="N459">
        <v>-0.61299999999999999</v>
      </c>
    </row>
    <row r="460" spans="1:14">
      <c r="A460" s="32">
        <v>0</v>
      </c>
      <c r="B460" s="33">
        <f t="shared" ca="1" si="42"/>
        <v>32</v>
      </c>
      <c r="C460">
        <f t="shared" si="43"/>
        <v>486</v>
      </c>
      <c r="D460">
        <f t="shared" ca="1" si="47"/>
        <v>-2.1999999999999999E-2</v>
      </c>
      <c r="E460">
        <f t="shared" ca="1" si="44"/>
        <v>0</v>
      </c>
      <c r="F460">
        <f t="shared" ca="1" si="45"/>
        <v>31</v>
      </c>
      <c r="G460">
        <f t="shared" ca="1" si="46"/>
        <v>32</v>
      </c>
      <c r="M460">
        <v>4</v>
      </c>
      <c r="N460">
        <v>-0.59199999999999997</v>
      </c>
    </row>
    <row r="461" spans="1:14">
      <c r="A461" s="32">
        <v>0</v>
      </c>
      <c r="B461" s="33">
        <f t="shared" ca="1" si="42"/>
        <v>32</v>
      </c>
      <c r="C461">
        <f t="shared" si="43"/>
        <v>486</v>
      </c>
      <c r="D461">
        <f t="shared" ca="1" si="47"/>
        <v>-2.1999999999999999E-2</v>
      </c>
      <c r="E461">
        <f t="shared" ca="1" si="44"/>
        <v>0</v>
      </c>
      <c r="F461">
        <f t="shared" ca="1" si="45"/>
        <v>31</v>
      </c>
      <c r="G461">
        <f t="shared" ca="1" si="46"/>
        <v>32</v>
      </c>
      <c r="M461">
        <v>5</v>
      </c>
      <c r="N461">
        <v>-0.57099999999999995</v>
      </c>
    </row>
    <row r="462" spans="1:14">
      <c r="A462" s="32">
        <v>0</v>
      </c>
      <c r="B462" s="33">
        <f t="shared" ca="1" si="42"/>
        <v>32</v>
      </c>
      <c r="C462">
        <f t="shared" si="43"/>
        <v>486</v>
      </c>
      <c r="D462">
        <f t="shared" ca="1" si="47"/>
        <v>-2.1999999999999999E-2</v>
      </c>
      <c r="E462">
        <f t="shared" ca="1" si="44"/>
        <v>0</v>
      </c>
      <c r="F462">
        <f t="shared" ca="1" si="45"/>
        <v>31</v>
      </c>
      <c r="G462">
        <f t="shared" ca="1" si="46"/>
        <v>32</v>
      </c>
      <c r="M462">
        <v>6</v>
      </c>
      <c r="N462">
        <v>-0.55000000000000004</v>
      </c>
    </row>
    <row r="463" spans="1:14">
      <c r="A463" s="32">
        <v>0</v>
      </c>
      <c r="B463" s="33">
        <f t="shared" ca="1" si="42"/>
        <v>32</v>
      </c>
      <c r="C463">
        <f t="shared" si="43"/>
        <v>486</v>
      </c>
      <c r="D463">
        <f t="shared" ca="1" si="47"/>
        <v>-2.1999999999999999E-2</v>
      </c>
      <c r="E463">
        <f t="shared" ca="1" si="44"/>
        <v>0</v>
      </c>
      <c r="F463">
        <f t="shared" ca="1" si="45"/>
        <v>31</v>
      </c>
      <c r="G463">
        <f t="shared" ca="1" si="46"/>
        <v>32</v>
      </c>
      <c r="M463">
        <v>7</v>
      </c>
      <c r="N463">
        <v>-0.53</v>
      </c>
    </row>
    <row r="464" spans="1:14">
      <c r="A464" s="32">
        <v>0</v>
      </c>
      <c r="B464" s="33">
        <f t="shared" ca="1" si="42"/>
        <v>32</v>
      </c>
      <c r="C464">
        <f t="shared" si="43"/>
        <v>486</v>
      </c>
      <c r="D464">
        <f t="shared" ca="1" si="47"/>
        <v>-2.1999999999999999E-2</v>
      </c>
      <c r="E464">
        <f t="shared" ca="1" si="44"/>
        <v>0</v>
      </c>
      <c r="F464">
        <f t="shared" ca="1" si="45"/>
        <v>31</v>
      </c>
      <c r="G464">
        <f t="shared" ca="1" si="46"/>
        <v>32</v>
      </c>
      <c r="M464">
        <v>8</v>
      </c>
      <c r="N464">
        <v>-0.50900000000000001</v>
      </c>
    </row>
    <row r="465" spans="1:14">
      <c r="A465" s="32">
        <v>0</v>
      </c>
      <c r="B465" s="33">
        <f t="shared" ca="1" si="42"/>
        <v>32</v>
      </c>
      <c r="C465">
        <f t="shared" si="43"/>
        <v>486</v>
      </c>
      <c r="D465">
        <f t="shared" ca="1" si="47"/>
        <v>-2.1999999999999999E-2</v>
      </c>
      <c r="E465">
        <f t="shared" ca="1" si="44"/>
        <v>0</v>
      </c>
      <c r="F465">
        <f t="shared" ca="1" si="45"/>
        <v>31</v>
      </c>
      <c r="G465">
        <f t="shared" ca="1" si="46"/>
        <v>32</v>
      </c>
      <c r="M465">
        <v>9</v>
      </c>
      <c r="N465">
        <v>-0.48799999999999999</v>
      </c>
    </row>
    <row r="466" spans="1:14">
      <c r="A466" s="32">
        <v>0</v>
      </c>
      <c r="B466" s="33">
        <f t="shared" ca="1" si="42"/>
        <v>32</v>
      </c>
      <c r="C466">
        <f t="shared" si="43"/>
        <v>486</v>
      </c>
      <c r="D466">
        <f t="shared" ca="1" si="47"/>
        <v>-2.1999999999999999E-2</v>
      </c>
      <c r="E466">
        <f t="shared" ca="1" si="44"/>
        <v>0</v>
      </c>
      <c r="F466">
        <f t="shared" ca="1" si="45"/>
        <v>31</v>
      </c>
      <c r="G466">
        <f t="shared" ca="1" si="46"/>
        <v>32</v>
      </c>
      <c r="M466">
        <v>10</v>
      </c>
      <c r="N466">
        <v>-0.46700000000000003</v>
      </c>
    </row>
    <row r="467" spans="1:14">
      <c r="A467" s="32">
        <v>0</v>
      </c>
      <c r="B467" s="33">
        <f t="shared" ca="1" si="42"/>
        <v>32</v>
      </c>
      <c r="C467">
        <f t="shared" si="43"/>
        <v>486</v>
      </c>
      <c r="D467">
        <f t="shared" ca="1" si="47"/>
        <v>-2.1999999999999999E-2</v>
      </c>
      <c r="E467">
        <f t="shared" ca="1" si="44"/>
        <v>0</v>
      </c>
      <c r="F467">
        <f t="shared" ca="1" si="45"/>
        <v>31</v>
      </c>
      <c r="G467">
        <f t="shared" ca="1" si="46"/>
        <v>32</v>
      </c>
      <c r="M467">
        <v>11</v>
      </c>
      <c r="N467">
        <v>-0.44600000000000001</v>
      </c>
    </row>
    <row r="468" spans="1:14">
      <c r="A468" s="32">
        <v>0</v>
      </c>
      <c r="B468" s="33">
        <f t="shared" ca="1" si="42"/>
        <v>32</v>
      </c>
      <c r="C468">
        <f t="shared" si="43"/>
        <v>486</v>
      </c>
      <c r="D468">
        <f t="shared" ca="1" si="47"/>
        <v>-2.1999999999999999E-2</v>
      </c>
      <c r="E468">
        <f t="shared" ca="1" si="44"/>
        <v>0</v>
      </c>
      <c r="F468">
        <f t="shared" ca="1" si="45"/>
        <v>31</v>
      </c>
      <c r="G468">
        <f t="shared" ca="1" si="46"/>
        <v>32</v>
      </c>
      <c r="M468">
        <v>12</v>
      </c>
      <c r="N468">
        <v>-0.42499999999999999</v>
      </c>
    </row>
    <row r="469" spans="1:14">
      <c r="A469" s="32">
        <v>0</v>
      </c>
      <c r="B469" s="33">
        <f t="shared" ref="B469:B532" ca="1" si="48">(A469-D469)/(E469-D469)*(G469-F469)+F469</f>
        <v>32</v>
      </c>
      <c r="C469">
        <f t="shared" ref="C469:C532" si="49">COUNTIF($N$2:$N$25400,"&lt;"&amp;A469)</f>
        <v>486</v>
      </c>
      <c r="D469">
        <f t="shared" ca="1" si="47"/>
        <v>-2.1999999999999999E-2</v>
      </c>
      <c r="E469">
        <f t="shared" ref="E469:E532" ca="1" si="50">INDIRECT(ADDRESS(C469+2,14))</f>
        <v>0</v>
      </c>
      <c r="F469">
        <f t="shared" ref="F469:F532" ca="1" si="51">INDIRECT(ADDRESS(C469+1,13))</f>
        <v>31</v>
      </c>
      <c r="G469">
        <f t="shared" ref="G469:G532" ca="1" si="52">INDIRECT(ADDRESS(C469+2,13))</f>
        <v>32</v>
      </c>
      <c r="M469">
        <v>13</v>
      </c>
      <c r="N469">
        <v>-0.40400000000000003</v>
      </c>
    </row>
    <row r="470" spans="1:14">
      <c r="A470" s="32">
        <v>0</v>
      </c>
      <c r="B470" s="33">
        <f t="shared" ca="1" si="48"/>
        <v>32</v>
      </c>
      <c r="C470">
        <f t="shared" si="49"/>
        <v>486</v>
      </c>
      <c r="D470">
        <f t="shared" ca="1" si="47"/>
        <v>-2.1999999999999999E-2</v>
      </c>
      <c r="E470">
        <f t="shared" ca="1" si="50"/>
        <v>0</v>
      </c>
      <c r="F470">
        <f t="shared" ca="1" si="51"/>
        <v>31</v>
      </c>
      <c r="G470">
        <f t="shared" ca="1" si="52"/>
        <v>32</v>
      </c>
      <c r="M470">
        <v>14</v>
      </c>
      <c r="N470">
        <v>-0.38300000000000001</v>
      </c>
    </row>
    <row r="471" spans="1:14">
      <c r="A471" s="32">
        <v>0</v>
      </c>
      <c r="B471" s="33">
        <f t="shared" ca="1" si="48"/>
        <v>32</v>
      </c>
      <c r="C471">
        <f t="shared" si="49"/>
        <v>486</v>
      </c>
      <c r="D471">
        <f t="shared" ca="1" si="47"/>
        <v>-2.1999999999999999E-2</v>
      </c>
      <c r="E471">
        <f t="shared" ca="1" si="50"/>
        <v>0</v>
      </c>
      <c r="F471">
        <f t="shared" ca="1" si="51"/>
        <v>31</v>
      </c>
      <c r="G471">
        <f t="shared" ca="1" si="52"/>
        <v>32</v>
      </c>
      <c r="M471">
        <v>15</v>
      </c>
      <c r="N471">
        <v>-0.36199999999999999</v>
      </c>
    </row>
    <row r="472" spans="1:14">
      <c r="A472" s="32">
        <v>0</v>
      </c>
      <c r="B472" s="33">
        <f t="shared" ca="1" si="48"/>
        <v>32</v>
      </c>
      <c r="C472">
        <f t="shared" si="49"/>
        <v>486</v>
      </c>
      <c r="D472">
        <f t="shared" ca="1" si="47"/>
        <v>-2.1999999999999999E-2</v>
      </c>
      <c r="E472">
        <f t="shared" ca="1" si="50"/>
        <v>0</v>
      </c>
      <c r="F472">
        <f t="shared" ca="1" si="51"/>
        <v>31</v>
      </c>
      <c r="G472">
        <f t="shared" ca="1" si="52"/>
        <v>32</v>
      </c>
      <c r="M472">
        <v>16</v>
      </c>
      <c r="N472">
        <v>-0.34100000000000003</v>
      </c>
    </row>
    <row r="473" spans="1:14">
      <c r="A473" s="32">
        <v>0</v>
      </c>
      <c r="B473" s="33">
        <f t="shared" ca="1" si="48"/>
        <v>32</v>
      </c>
      <c r="C473">
        <f t="shared" si="49"/>
        <v>486</v>
      </c>
      <c r="D473">
        <f t="shared" ca="1" si="47"/>
        <v>-2.1999999999999999E-2</v>
      </c>
      <c r="E473">
        <f t="shared" ca="1" si="50"/>
        <v>0</v>
      </c>
      <c r="F473">
        <f t="shared" ca="1" si="51"/>
        <v>31</v>
      </c>
      <c r="G473">
        <f t="shared" ca="1" si="52"/>
        <v>32</v>
      </c>
      <c r="M473">
        <v>17</v>
      </c>
      <c r="N473">
        <v>-0.32</v>
      </c>
    </row>
    <row r="474" spans="1:14">
      <c r="A474" s="32">
        <v>0</v>
      </c>
      <c r="B474" s="33">
        <f t="shared" ca="1" si="48"/>
        <v>32</v>
      </c>
      <c r="C474">
        <f t="shared" si="49"/>
        <v>486</v>
      </c>
      <c r="D474">
        <f t="shared" ca="1" si="47"/>
        <v>-2.1999999999999999E-2</v>
      </c>
      <c r="E474">
        <f t="shared" ca="1" si="50"/>
        <v>0</v>
      </c>
      <c r="F474">
        <f t="shared" ca="1" si="51"/>
        <v>31</v>
      </c>
      <c r="G474">
        <f t="shared" ca="1" si="52"/>
        <v>32</v>
      </c>
      <c r="M474">
        <v>18</v>
      </c>
      <c r="N474">
        <v>-0.29899999999999999</v>
      </c>
    </row>
    <row r="475" spans="1:14">
      <c r="A475" s="32">
        <v>0</v>
      </c>
      <c r="B475" s="33">
        <f t="shared" ca="1" si="48"/>
        <v>32</v>
      </c>
      <c r="C475">
        <f t="shared" si="49"/>
        <v>486</v>
      </c>
      <c r="D475">
        <f t="shared" ca="1" si="47"/>
        <v>-2.1999999999999999E-2</v>
      </c>
      <c r="E475">
        <f t="shared" ca="1" si="50"/>
        <v>0</v>
      </c>
      <c r="F475">
        <f t="shared" ca="1" si="51"/>
        <v>31</v>
      </c>
      <c r="G475">
        <f t="shared" ca="1" si="52"/>
        <v>32</v>
      </c>
      <c r="M475">
        <v>19</v>
      </c>
      <c r="N475">
        <v>-0.27800000000000002</v>
      </c>
    </row>
    <row r="476" spans="1:14">
      <c r="A476" s="32">
        <v>0</v>
      </c>
      <c r="B476" s="33">
        <f t="shared" ca="1" si="48"/>
        <v>32</v>
      </c>
      <c r="C476">
        <f t="shared" si="49"/>
        <v>486</v>
      </c>
      <c r="D476">
        <f t="shared" ca="1" si="47"/>
        <v>-2.1999999999999999E-2</v>
      </c>
      <c r="E476">
        <f t="shared" ca="1" si="50"/>
        <v>0</v>
      </c>
      <c r="F476">
        <f t="shared" ca="1" si="51"/>
        <v>31</v>
      </c>
      <c r="G476">
        <f t="shared" ca="1" si="52"/>
        <v>32</v>
      </c>
      <c r="M476">
        <v>20</v>
      </c>
      <c r="N476">
        <v>-0.25600000000000001</v>
      </c>
    </row>
    <row r="477" spans="1:14">
      <c r="A477" s="32">
        <v>0</v>
      </c>
      <c r="B477" s="33">
        <f t="shared" ca="1" si="48"/>
        <v>32</v>
      </c>
      <c r="C477">
        <f t="shared" si="49"/>
        <v>486</v>
      </c>
      <c r="D477">
        <f t="shared" ca="1" si="47"/>
        <v>-2.1999999999999999E-2</v>
      </c>
      <c r="E477">
        <f t="shared" ca="1" si="50"/>
        <v>0</v>
      </c>
      <c r="F477">
        <f t="shared" ca="1" si="51"/>
        <v>31</v>
      </c>
      <c r="G477">
        <f t="shared" ca="1" si="52"/>
        <v>32</v>
      </c>
      <c r="M477">
        <v>21</v>
      </c>
      <c r="N477">
        <v>-0.23499999999999999</v>
      </c>
    </row>
    <row r="478" spans="1:14">
      <c r="A478" s="32">
        <v>0</v>
      </c>
      <c r="B478" s="33">
        <f t="shared" ca="1" si="48"/>
        <v>32</v>
      </c>
      <c r="C478">
        <f t="shared" si="49"/>
        <v>486</v>
      </c>
      <c r="D478">
        <f t="shared" ca="1" si="47"/>
        <v>-2.1999999999999999E-2</v>
      </c>
      <c r="E478">
        <f t="shared" ca="1" si="50"/>
        <v>0</v>
      </c>
      <c r="F478">
        <f t="shared" ca="1" si="51"/>
        <v>31</v>
      </c>
      <c r="G478">
        <f t="shared" ca="1" si="52"/>
        <v>32</v>
      </c>
      <c r="M478">
        <v>22</v>
      </c>
      <c r="N478">
        <v>-0.214</v>
      </c>
    </row>
    <row r="479" spans="1:14">
      <c r="A479" s="32">
        <v>0</v>
      </c>
      <c r="B479" s="33">
        <f t="shared" ca="1" si="48"/>
        <v>32</v>
      </c>
      <c r="C479">
        <f t="shared" si="49"/>
        <v>486</v>
      </c>
      <c r="D479">
        <f t="shared" ca="1" si="47"/>
        <v>-2.1999999999999999E-2</v>
      </c>
      <c r="E479">
        <f t="shared" ca="1" si="50"/>
        <v>0</v>
      </c>
      <c r="F479">
        <f t="shared" ca="1" si="51"/>
        <v>31</v>
      </c>
      <c r="G479">
        <f t="shared" ca="1" si="52"/>
        <v>32</v>
      </c>
      <c r="M479">
        <v>23</v>
      </c>
      <c r="N479">
        <v>-0.193</v>
      </c>
    </row>
    <row r="480" spans="1:14">
      <c r="A480" s="32">
        <v>0</v>
      </c>
      <c r="B480" s="33">
        <f t="shared" ca="1" si="48"/>
        <v>32</v>
      </c>
      <c r="C480">
        <f t="shared" si="49"/>
        <v>486</v>
      </c>
      <c r="D480">
        <f t="shared" ca="1" si="47"/>
        <v>-2.1999999999999999E-2</v>
      </c>
      <c r="E480">
        <f t="shared" ca="1" si="50"/>
        <v>0</v>
      </c>
      <c r="F480">
        <f t="shared" ca="1" si="51"/>
        <v>31</v>
      </c>
      <c r="G480">
        <f t="shared" ca="1" si="52"/>
        <v>32</v>
      </c>
      <c r="M480">
        <v>24</v>
      </c>
      <c r="N480">
        <v>-0.17100000000000001</v>
      </c>
    </row>
    <row r="481" spans="1:14">
      <c r="A481" s="32">
        <v>0</v>
      </c>
      <c r="B481" s="33">
        <f t="shared" ca="1" si="48"/>
        <v>32</v>
      </c>
      <c r="C481">
        <f t="shared" si="49"/>
        <v>486</v>
      </c>
      <c r="D481">
        <f t="shared" ca="1" si="47"/>
        <v>-2.1999999999999999E-2</v>
      </c>
      <c r="E481">
        <f t="shared" ca="1" si="50"/>
        <v>0</v>
      </c>
      <c r="F481">
        <f t="shared" ca="1" si="51"/>
        <v>31</v>
      </c>
      <c r="G481">
        <f t="shared" ca="1" si="52"/>
        <v>32</v>
      </c>
      <c r="M481">
        <v>25</v>
      </c>
      <c r="N481">
        <v>-0.15</v>
      </c>
    </row>
    <row r="482" spans="1:14">
      <c r="A482" s="32">
        <v>0</v>
      </c>
      <c r="B482" s="33">
        <f t="shared" ca="1" si="48"/>
        <v>32</v>
      </c>
      <c r="C482">
        <f t="shared" si="49"/>
        <v>486</v>
      </c>
      <c r="D482">
        <f t="shared" ca="1" si="47"/>
        <v>-2.1999999999999999E-2</v>
      </c>
      <c r="E482">
        <f t="shared" ca="1" si="50"/>
        <v>0</v>
      </c>
      <c r="F482">
        <f t="shared" ca="1" si="51"/>
        <v>31</v>
      </c>
      <c r="G482">
        <f t="shared" ca="1" si="52"/>
        <v>32</v>
      </c>
      <c r="M482">
        <v>26</v>
      </c>
      <c r="N482">
        <v>-0.129</v>
      </c>
    </row>
    <row r="483" spans="1:14">
      <c r="A483" s="32">
        <v>0</v>
      </c>
      <c r="B483" s="33">
        <f t="shared" ca="1" si="48"/>
        <v>32</v>
      </c>
      <c r="C483">
        <f t="shared" si="49"/>
        <v>486</v>
      </c>
      <c r="D483">
        <f t="shared" ca="1" si="47"/>
        <v>-2.1999999999999999E-2</v>
      </c>
      <c r="E483">
        <f t="shared" ca="1" si="50"/>
        <v>0</v>
      </c>
      <c r="F483">
        <f t="shared" ca="1" si="51"/>
        <v>31</v>
      </c>
      <c r="G483">
        <f t="shared" ca="1" si="52"/>
        <v>32</v>
      </c>
      <c r="M483">
        <v>27</v>
      </c>
      <c r="N483">
        <v>-0.107</v>
      </c>
    </row>
    <row r="484" spans="1:14">
      <c r="A484" s="32">
        <v>0</v>
      </c>
      <c r="B484" s="33">
        <f t="shared" ca="1" si="48"/>
        <v>32</v>
      </c>
      <c r="C484">
        <f t="shared" si="49"/>
        <v>486</v>
      </c>
      <c r="D484">
        <f t="shared" ca="1" si="47"/>
        <v>-2.1999999999999999E-2</v>
      </c>
      <c r="E484">
        <f t="shared" ca="1" si="50"/>
        <v>0</v>
      </c>
      <c r="F484">
        <f t="shared" ca="1" si="51"/>
        <v>31</v>
      </c>
      <c r="G484">
        <f t="shared" ca="1" si="52"/>
        <v>32</v>
      </c>
      <c r="M484">
        <v>28</v>
      </c>
      <c r="N484">
        <v>-8.5999999999999993E-2</v>
      </c>
    </row>
    <row r="485" spans="1:14">
      <c r="A485" s="32">
        <v>0</v>
      </c>
      <c r="B485" s="33">
        <f t="shared" ca="1" si="48"/>
        <v>32</v>
      </c>
      <c r="C485">
        <f t="shared" si="49"/>
        <v>486</v>
      </c>
      <c r="D485">
        <f t="shared" ca="1" si="47"/>
        <v>-2.1999999999999999E-2</v>
      </c>
      <c r="E485">
        <f t="shared" ca="1" si="50"/>
        <v>0</v>
      </c>
      <c r="F485">
        <f t="shared" ca="1" si="51"/>
        <v>31</v>
      </c>
      <c r="G485">
        <f t="shared" ca="1" si="52"/>
        <v>32</v>
      </c>
      <c r="M485">
        <v>29</v>
      </c>
      <c r="N485">
        <v>-6.4000000000000001E-2</v>
      </c>
    </row>
    <row r="486" spans="1:14">
      <c r="A486" s="32">
        <v>0</v>
      </c>
      <c r="B486" s="33">
        <f t="shared" ca="1" si="48"/>
        <v>32</v>
      </c>
      <c r="C486">
        <f t="shared" si="49"/>
        <v>486</v>
      </c>
      <c r="D486">
        <f t="shared" ca="1" si="47"/>
        <v>-2.1999999999999999E-2</v>
      </c>
      <c r="E486">
        <f t="shared" ca="1" si="50"/>
        <v>0</v>
      </c>
      <c r="F486">
        <f t="shared" ca="1" si="51"/>
        <v>31</v>
      </c>
      <c r="G486">
        <f t="shared" ca="1" si="52"/>
        <v>32</v>
      </c>
      <c r="M486">
        <v>30</v>
      </c>
      <c r="N486">
        <v>-4.2999999999999997E-2</v>
      </c>
    </row>
    <row r="487" spans="1:14">
      <c r="A487" s="32">
        <v>0</v>
      </c>
      <c r="B487" s="33">
        <f t="shared" ca="1" si="48"/>
        <v>32</v>
      </c>
      <c r="C487">
        <f t="shared" si="49"/>
        <v>486</v>
      </c>
      <c r="D487">
        <f t="shared" ca="1" si="47"/>
        <v>-2.1999999999999999E-2</v>
      </c>
      <c r="E487">
        <f t="shared" ca="1" si="50"/>
        <v>0</v>
      </c>
      <c r="F487">
        <f t="shared" ca="1" si="51"/>
        <v>31</v>
      </c>
      <c r="G487">
        <f t="shared" ca="1" si="52"/>
        <v>32</v>
      </c>
      <c r="M487">
        <v>31</v>
      </c>
      <c r="N487">
        <v>-2.1999999999999999E-2</v>
      </c>
    </row>
    <row r="488" spans="1:14">
      <c r="A488" s="32">
        <v>0</v>
      </c>
      <c r="B488" s="33">
        <f t="shared" ca="1" si="48"/>
        <v>32</v>
      </c>
      <c r="C488">
        <f t="shared" si="49"/>
        <v>486</v>
      </c>
      <c r="D488">
        <f t="shared" ca="1" si="47"/>
        <v>-2.1999999999999999E-2</v>
      </c>
      <c r="E488">
        <f t="shared" ca="1" si="50"/>
        <v>0</v>
      </c>
      <c r="F488">
        <f t="shared" ca="1" si="51"/>
        <v>31</v>
      </c>
      <c r="G488">
        <f t="shared" ca="1" si="52"/>
        <v>32</v>
      </c>
      <c r="M488">
        <v>32</v>
      </c>
      <c r="N488">
        <v>0</v>
      </c>
    </row>
    <row r="489" spans="1:14">
      <c r="A489" s="32">
        <v>0</v>
      </c>
      <c r="B489" s="33">
        <f t="shared" ca="1" si="48"/>
        <v>32</v>
      </c>
      <c r="C489">
        <f t="shared" si="49"/>
        <v>486</v>
      </c>
      <c r="D489">
        <f t="shared" ca="1" si="47"/>
        <v>-2.1999999999999999E-2</v>
      </c>
      <c r="E489">
        <f t="shared" ca="1" si="50"/>
        <v>0</v>
      </c>
      <c r="F489">
        <f t="shared" ca="1" si="51"/>
        <v>31</v>
      </c>
      <c r="G489">
        <f t="shared" ca="1" si="52"/>
        <v>32</v>
      </c>
      <c r="M489">
        <v>33</v>
      </c>
      <c r="N489">
        <v>2.1999999999999999E-2</v>
      </c>
    </row>
    <row r="490" spans="1:14">
      <c r="A490" s="32">
        <v>0</v>
      </c>
      <c r="B490" s="33">
        <f t="shared" ca="1" si="48"/>
        <v>32</v>
      </c>
      <c r="C490">
        <f t="shared" si="49"/>
        <v>486</v>
      </c>
      <c r="D490">
        <f t="shared" ca="1" si="47"/>
        <v>-2.1999999999999999E-2</v>
      </c>
      <c r="E490">
        <f t="shared" ca="1" si="50"/>
        <v>0</v>
      </c>
      <c r="F490">
        <f t="shared" ca="1" si="51"/>
        <v>31</v>
      </c>
      <c r="G490">
        <f t="shared" ca="1" si="52"/>
        <v>32</v>
      </c>
      <c r="M490">
        <v>34</v>
      </c>
      <c r="N490">
        <v>4.2999999999999997E-2</v>
      </c>
    </row>
    <row r="491" spans="1:14">
      <c r="A491" s="32">
        <v>0</v>
      </c>
      <c r="B491" s="33">
        <f t="shared" ca="1" si="48"/>
        <v>32</v>
      </c>
      <c r="C491">
        <f t="shared" si="49"/>
        <v>486</v>
      </c>
      <c r="D491">
        <f t="shared" ca="1" si="47"/>
        <v>-2.1999999999999999E-2</v>
      </c>
      <c r="E491">
        <f t="shared" ca="1" si="50"/>
        <v>0</v>
      </c>
      <c r="F491">
        <f t="shared" ca="1" si="51"/>
        <v>31</v>
      </c>
      <c r="G491">
        <f t="shared" ca="1" si="52"/>
        <v>32</v>
      </c>
      <c r="M491">
        <v>35</v>
      </c>
      <c r="N491">
        <v>6.5000000000000002E-2</v>
      </c>
    </row>
    <row r="492" spans="1:14">
      <c r="A492" s="32">
        <v>0</v>
      </c>
      <c r="B492" s="33">
        <f t="shared" ca="1" si="48"/>
        <v>32</v>
      </c>
      <c r="C492">
        <f t="shared" si="49"/>
        <v>486</v>
      </c>
      <c r="D492">
        <f t="shared" ca="1" si="47"/>
        <v>-2.1999999999999999E-2</v>
      </c>
      <c r="E492">
        <f t="shared" ca="1" si="50"/>
        <v>0</v>
      </c>
      <c r="F492">
        <f t="shared" ca="1" si="51"/>
        <v>31</v>
      </c>
      <c r="G492">
        <f t="shared" ca="1" si="52"/>
        <v>32</v>
      </c>
      <c r="M492">
        <v>36</v>
      </c>
      <c r="N492">
        <v>8.5999999999999993E-2</v>
      </c>
    </row>
    <row r="493" spans="1:14">
      <c r="A493" s="32">
        <v>0</v>
      </c>
      <c r="B493" s="33">
        <f t="shared" ca="1" si="48"/>
        <v>32</v>
      </c>
      <c r="C493">
        <f t="shared" si="49"/>
        <v>486</v>
      </c>
      <c r="D493">
        <f t="shared" ca="1" si="47"/>
        <v>-2.1999999999999999E-2</v>
      </c>
      <c r="E493">
        <f t="shared" ca="1" si="50"/>
        <v>0</v>
      </c>
      <c r="F493">
        <f t="shared" ca="1" si="51"/>
        <v>31</v>
      </c>
      <c r="G493">
        <f t="shared" ca="1" si="52"/>
        <v>32</v>
      </c>
      <c r="M493">
        <v>37</v>
      </c>
      <c r="N493">
        <v>0.108</v>
      </c>
    </row>
    <row r="494" spans="1:14">
      <c r="A494" s="32">
        <v>0</v>
      </c>
      <c r="B494" s="33">
        <f t="shared" ca="1" si="48"/>
        <v>32</v>
      </c>
      <c r="C494">
        <f t="shared" si="49"/>
        <v>486</v>
      </c>
      <c r="D494">
        <f t="shared" ca="1" si="47"/>
        <v>-2.1999999999999999E-2</v>
      </c>
      <c r="E494">
        <f t="shared" ca="1" si="50"/>
        <v>0</v>
      </c>
      <c r="F494">
        <f t="shared" ca="1" si="51"/>
        <v>31</v>
      </c>
      <c r="G494">
        <f t="shared" ca="1" si="52"/>
        <v>32</v>
      </c>
      <c r="M494">
        <v>38</v>
      </c>
      <c r="N494">
        <v>0.13</v>
      </c>
    </row>
    <row r="495" spans="1:14">
      <c r="A495" s="32">
        <v>0</v>
      </c>
      <c r="B495" s="33">
        <f t="shared" ca="1" si="48"/>
        <v>32</v>
      </c>
      <c r="C495">
        <f t="shared" si="49"/>
        <v>486</v>
      </c>
      <c r="D495">
        <f t="shared" ca="1" si="47"/>
        <v>-2.1999999999999999E-2</v>
      </c>
      <c r="E495">
        <f t="shared" ca="1" si="50"/>
        <v>0</v>
      </c>
      <c r="F495">
        <f t="shared" ca="1" si="51"/>
        <v>31</v>
      </c>
      <c r="G495">
        <f t="shared" ca="1" si="52"/>
        <v>32</v>
      </c>
      <c r="M495">
        <v>39</v>
      </c>
      <c r="N495">
        <v>0.151</v>
      </c>
    </row>
    <row r="496" spans="1:14">
      <c r="A496" s="32">
        <v>0</v>
      </c>
      <c r="B496" s="33">
        <f t="shared" ca="1" si="48"/>
        <v>32</v>
      </c>
      <c r="C496">
        <f t="shared" si="49"/>
        <v>486</v>
      </c>
      <c r="D496">
        <f t="shared" ca="1" si="47"/>
        <v>-2.1999999999999999E-2</v>
      </c>
      <c r="E496">
        <f t="shared" ca="1" si="50"/>
        <v>0</v>
      </c>
      <c r="F496">
        <f t="shared" ca="1" si="51"/>
        <v>31</v>
      </c>
      <c r="G496">
        <f t="shared" ca="1" si="52"/>
        <v>32</v>
      </c>
      <c r="M496">
        <v>40</v>
      </c>
      <c r="N496">
        <v>0.17299999999999999</v>
      </c>
    </row>
    <row r="497" spans="1:14">
      <c r="A497" s="32">
        <v>0</v>
      </c>
      <c r="B497" s="33">
        <f t="shared" ca="1" si="48"/>
        <v>32</v>
      </c>
      <c r="C497">
        <f t="shared" si="49"/>
        <v>486</v>
      </c>
      <c r="D497">
        <f t="shared" ca="1" si="47"/>
        <v>-2.1999999999999999E-2</v>
      </c>
      <c r="E497">
        <f t="shared" ca="1" si="50"/>
        <v>0</v>
      </c>
      <c r="F497">
        <f t="shared" ca="1" si="51"/>
        <v>31</v>
      </c>
      <c r="G497">
        <f t="shared" ca="1" si="52"/>
        <v>32</v>
      </c>
      <c r="M497">
        <v>41</v>
      </c>
      <c r="N497">
        <v>0.19500000000000001</v>
      </c>
    </row>
    <row r="498" spans="1:14">
      <c r="A498" s="32">
        <v>0</v>
      </c>
      <c r="B498" s="33">
        <f t="shared" ca="1" si="48"/>
        <v>32</v>
      </c>
      <c r="C498">
        <f t="shared" si="49"/>
        <v>486</v>
      </c>
      <c r="D498">
        <f t="shared" ca="1" si="47"/>
        <v>-2.1999999999999999E-2</v>
      </c>
      <c r="E498">
        <f t="shared" ca="1" si="50"/>
        <v>0</v>
      </c>
      <c r="F498">
        <f t="shared" ca="1" si="51"/>
        <v>31</v>
      </c>
      <c r="G498">
        <f t="shared" ca="1" si="52"/>
        <v>32</v>
      </c>
      <c r="M498">
        <v>42</v>
      </c>
      <c r="N498">
        <v>0.216</v>
      </c>
    </row>
    <row r="499" spans="1:14">
      <c r="A499" s="32">
        <v>0</v>
      </c>
      <c r="B499" s="33">
        <f t="shared" ca="1" si="48"/>
        <v>32</v>
      </c>
      <c r="C499">
        <f t="shared" si="49"/>
        <v>486</v>
      </c>
      <c r="D499">
        <f t="shared" ca="1" si="47"/>
        <v>-2.1999999999999999E-2</v>
      </c>
      <c r="E499">
        <f t="shared" ca="1" si="50"/>
        <v>0</v>
      </c>
      <c r="F499">
        <f t="shared" ca="1" si="51"/>
        <v>31</v>
      </c>
      <c r="G499">
        <f t="shared" ca="1" si="52"/>
        <v>32</v>
      </c>
      <c r="M499">
        <v>43</v>
      </c>
      <c r="N499">
        <v>0.23799999999999999</v>
      </c>
    </row>
    <row r="500" spans="1:14">
      <c r="A500" s="54">
        <f>formulas!O90</f>
        <v>0</v>
      </c>
      <c r="B500" s="33">
        <f t="shared" ca="1" si="48"/>
        <v>32</v>
      </c>
      <c r="C500">
        <f t="shared" si="49"/>
        <v>486</v>
      </c>
      <c r="D500">
        <f t="shared" ca="1" si="47"/>
        <v>-2.1999999999999999E-2</v>
      </c>
      <c r="E500">
        <f t="shared" ca="1" si="50"/>
        <v>0</v>
      </c>
      <c r="F500">
        <f t="shared" ca="1" si="51"/>
        <v>31</v>
      </c>
      <c r="G500">
        <f t="shared" ca="1" si="52"/>
        <v>32</v>
      </c>
      <c r="M500">
        <v>44</v>
      </c>
      <c r="N500">
        <v>0.26</v>
      </c>
    </row>
    <row r="501" spans="1:14">
      <c r="A501" s="32">
        <v>0</v>
      </c>
      <c r="B501" s="33">
        <f t="shared" ca="1" si="48"/>
        <v>32</v>
      </c>
      <c r="C501">
        <f t="shared" si="49"/>
        <v>486</v>
      </c>
      <c r="D501">
        <f t="shared" ca="1" si="47"/>
        <v>-2.1999999999999999E-2</v>
      </c>
      <c r="E501">
        <f t="shared" ca="1" si="50"/>
        <v>0</v>
      </c>
      <c r="F501">
        <f t="shared" ca="1" si="51"/>
        <v>31</v>
      </c>
      <c r="G501">
        <f t="shared" ca="1" si="52"/>
        <v>32</v>
      </c>
      <c r="M501">
        <v>45</v>
      </c>
      <c r="N501">
        <v>0.28199999999999997</v>
      </c>
    </row>
    <row r="502" spans="1:14">
      <c r="A502" s="54">
        <f>formulas!O92</f>
        <v>0</v>
      </c>
      <c r="B502" s="33">
        <f t="shared" ca="1" si="48"/>
        <v>32</v>
      </c>
      <c r="C502">
        <f t="shared" si="49"/>
        <v>486</v>
      </c>
      <c r="D502">
        <f t="shared" ca="1" si="47"/>
        <v>-2.1999999999999999E-2</v>
      </c>
      <c r="E502">
        <f t="shared" ca="1" si="50"/>
        <v>0</v>
      </c>
      <c r="F502">
        <f t="shared" ca="1" si="51"/>
        <v>31</v>
      </c>
      <c r="G502">
        <f t="shared" ca="1" si="52"/>
        <v>32</v>
      </c>
      <c r="M502">
        <v>46</v>
      </c>
      <c r="N502">
        <v>0.30299999999999999</v>
      </c>
    </row>
    <row r="503" spans="1:14">
      <c r="A503" s="32">
        <v>0</v>
      </c>
      <c r="B503" s="33">
        <f t="shared" ca="1" si="48"/>
        <v>32</v>
      </c>
      <c r="C503">
        <f t="shared" si="49"/>
        <v>486</v>
      </c>
      <c r="D503">
        <f t="shared" ca="1" si="47"/>
        <v>-2.1999999999999999E-2</v>
      </c>
      <c r="E503">
        <f t="shared" ca="1" si="50"/>
        <v>0</v>
      </c>
      <c r="F503">
        <f t="shared" ca="1" si="51"/>
        <v>31</v>
      </c>
      <c r="G503">
        <f t="shared" ca="1" si="52"/>
        <v>32</v>
      </c>
      <c r="M503">
        <v>47</v>
      </c>
      <c r="N503">
        <v>0.32500000000000001</v>
      </c>
    </row>
    <row r="504" spans="1:14">
      <c r="A504" s="54">
        <f>formulas!O94</f>
        <v>0</v>
      </c>
      <c r="B504" s="33">
        <f t="shared" ca="1" si="48"/>
        <v>32</v>
      </c>
      <c r="C504">
        <f t="shared" si="49"/>
        <v>486</v>
      </c>
      <c r="D504">
        <f t="shared" ca="1" si="47"/>
        <v>-2.1999999999999999E-2</v>
      </c>
      <c r="E504">
        <f t="shared" ca="1" si="50"/>
        <v>0</v>
      </c>
      <c r="F504">
        <f t="shared" ca="1" si="51"/>
        <v>31</v>
      </c>
      <c r="G504">
        <f t="shared" ca="1" si="52"/>
        <v>32</v>
      </c>
      <c r="M504">
        <v>48</v>
      </c>
      <c r="N504">
        <v>0.34699999999999998</v>
      </c>
    </row>
    <row r="505" spans="1:14">
      <c r="A505" s="32">
        <v>0</v>
      </c>
      <c r="B505" s="33">
        <f t="shared" ca="1" si="48"/>
        <v>32</v>
      </c>
      <c r="C505">
        <f t="shared" si="49"/>
        <v>486</v>
      </c>
      <c r="D505">
        <f t="shared" ca="1" si="47"/>
        <v>-2.1999999999999999E-2</v>
      </c>
      <c r="E505">
        <f t="shared" ca="1" si="50"/>
        <v>0</v>
      </c>
      <c r="F505">
        <f t="shared" ca="1" si="51"/>
        <v>31</v>
      </c>
      <c r="G505">
        <f t="shared" ca="1" si="52"/>
        <v>32</v>
      </c>
      <c r="M505">
        <v>49</v>
      </c>
      <c r="N505">
        <v>0.36899999999999999</v>
      </c>
    </row>
    <row r="506" spans="1:14">
      <c r="A506" s="54">
        <f>formulas!O96</f>
        <v>0</v>
      </c>
      <c r="B506" s="33">
        <f t="shared" ca="1" si="48"/>
        <v>32</v>
      </c>
      <c r="C506">
        <f t="shared" si="49"/>
        <v>486</v>
      </c>
      <c r="D506">
        <f t="shared" ca="1" si="47"/>
        <v>-2.1999999999999999E-2</v>
      </c>
      <c r="E506">
        <f t="shared" ca="1" si="50"/>
        <v>0</v>
      </c>
      <c r="F506">
        <f t="shared" ca="1" si="51"/>
        <v>31</v>
      </c>
      <c r="G506">
        <f t="shared" ca="1" si="52"/>
        <v>32</v>
      </c>
      <c r="M506">
        <v>50</v>
      </c>
      <c r="N506">
        <v>0.39100000000000001</v>
      </c>
    </row>
    <row r="507" spans="1:14">
      <c r="A507" s="32">
        <v>0</v>
      </c>
      <c r="B507" s="33">
        <f t="shared" ca="1" si="48"/>
        <v>32</v>
      </c>
      <c r="C507">
        <f t="shared" si="49"/>
        <v>486</v>
      </c>
      <c r="D507">
        <f t="shared" ca="1" si="47"/>
        <v>-2.1999999999999999E-2</v>
      </c>
      <c r="E507">
        <f t="shared" ca="1" si="50"/>
        <v>0</v>
      </c>
      <c r="F507">
        <f t="shared" ca="1" si="51"/>
        <v>31</v>
      </c>
      <c r="G507">
        <f t="shared" ca="1" si="52"/>
        <v>32</v>
      </c>
      <c r="M507">
        <v>51</v>
      </c>
      <c r="N507">
        <v>0.41299999999999998</v>
      </c>
    </row>
    <row r="508" spans="1:14">
      <c r="A508" s="54">
        <f>formulas!O98</f>
        <v>0</v>
      </c>
      <c r="B508" s="33">
        <f t="shared" ca="1" si="48"/>
        <v>32</v>
      </c>
      <c r="C508">
        <f t="shared" si="49"/>
        <v>486</v>
      </c>
      <c r="D508">
        <f t="shared" ca="1" si="47"/>
        <v>-2.1999999999999999E-2</v>
      </c>
      <c r="E508">
        <f t="shared" ca="1" si="50"/>
        <v>0</v>
      </c>
      <c r="F508">
        <f t="shared" ca="1" si="51"/>
        <v>31</v>
      </c>
      <c r="G508">
        <f t="shared" ca="1" si="52"/>
        <v>32</v>
      </c>
      <c r="M508">
        <v>52</v>
      </c>
      <c r="N508">
        <v>0.435</v>
      </c>
    </row>
    <row r="509" spans="1:14">
      <c r="A509" s="32">
        <v>0</v>
      </c>
      <c r="B509" s="33">
        <f t="shared" ca="1" si="48"/>
        <v>32</v>
      </c>
      <c r="C509">
        <f t="shared" si="49"/>
        <v>486</v>
      </c>
      <c r="D509">
        <f t="shared" ca="1" si="47"/>
        <v>-2.1999999999999999E-2</v>
      </c>
      <c r="E509">
        <f t="shared" ca="1" si="50"/>
        <v>0</v>
      </c>
      <c r="F509">
        <f t="shared" ca="1" si="51"/>
        <v>31</v>
      </c>
      <c r="G509">
        <f t="shared" ca="1" si="52"/>
        <v>32</v>
      </c>
      <c r="M509">
        <v>53</v>
      </c>
      <c r="N509">
        <v>0.45700000000000002</v>
      </c>
    </row>
    <row r="510" spans="1:14">
      <c r="A510" s="54">
        <f>formulas!O100</f>
        <v>0</v>
      </c>
      <c r="B510" s="33">
        <f t="shared" ca="1" si="48"/>
        <v>32</v>
      </c>
      <c r="C510">
        <f t="shared" si="49"/>
        <v>486</v>
      </c>
      <c r="D510">
        <f t="shared" ca="1" si="47"/>
        <v>-2.1999999999999999E-2</v>
      </c>
      <c r="E510">
        <f t="shared" ca="1" si="50"/>
        <v>0</v>
      </c>
      <c r="F510">
        <f t="shared" ca="1" si="51"/>
        <v>31</v>
      </c>
      <c r="G510">
        <f t="shared" ca="1" si="52"/>
        <v>32</v>
      </c>
      <c r="M510">
        <v>54</v>
      </c>
      <c r="N510">
        <v>0.47899999999999998</v>
      </c>
    </row>
    <row r="511" spans="1:14">
      <c r="A511" s="32">
        <v>0</v>
      </c>
      <c r="B511" s="33">
        <f t="shared" ca="1" si="48"/>
        <v>32</v>
      </c>
      <c r="C511">
        <f t="shared" si="49"/>
        <v>486</v>
      </c>
      <c r="D511">
        <f t="shared" ca="1" si="47"/>
        <v>-2.1999999999999999E-2</v>
      </c>
      <c r="E511">
        <f t="shared" ca="1" si="50"/>
        <v>0</v>
      </c>
      <c r="F511">
        <f t="shared" ca="1" si="51"/>
        <v>31</v>
      </c>
      <c r="G511">
        <f t="shared" ca="1" si="52"/>
        <v>32</v>
      </c>
      <c r="M511">
        <v>55</v>
      </c>
      <c r="N511">
        <v>0.501</v>
      </c>
    </row>
    <row r="512" spans="1:14">
      <c r="A512" s="54">
        <f>formulas!O102</f>
        <v>0</v>
      </c>
      <c r="B512" s="33">
        <f t="shared" ca="1" si="48"/>
        <v>32</v>
      </c>
      <c r="C512">
        <f t="shared" si="49"/>
        <v>486</v>
      </c>
      <c r="D512">
        <f t="shared" ca="1" si="47"/>
        <v>-2.1999999999999999E-2</v>
      </c>
      <c r="E512">
        <f t="shared" ca="1" si="50"/>
        <v>0</v>
      </c>
      <c r="F512">
        <f t="shared" ca="1" si="51"/>
        <v>31</v>
      </c>
      <c r="G512">
        <f t="shared" ca="1" si="52"/>
        <v>32</v>
      </c>
      <c r="M512">
        <v>56</v>
      </c>
      <c r="N512">
        <v>0.52300000000000002</v>
      </c>
    </row>
    <row r="513" spans="1:14">
      <c r="A513" s="32">
        <v>0</v>
      </c>
      <c r="B513" s="33">
        <f t="shared" ca="1" si="48"/>
        <v>32</v>
      </c>
      <c r="C513">
        <f t="shared" si="49"/>
        <v>486</v>
      </c>
      <c r="D513">
        <f t="shared" ca="1" si="47"/>
        <v>-2.1999999999999999E-2</v>
      </c>
      <c r="E513">
        <f t="shared" ca="1" si="50"/>
        <v>0</v>
      </c>
      <c r="F513">
        <f t="shared" ca="1" si="51"/>
        <v>31</v>
      </c>
      <c r="G513">
        <f t="shared" ca="1" si="52"/>
        <v>32</v>
      </c>
      <c r="M513">
        <v>57</v>
      </c>
      <c r="N513">
        <v>0.54500000000000004</v>
      </c>
    </row>
    <row r="514" spans="1:14">
      <c r="A514" s="54">
        <f>formulas!O104</f>
        <v>0</v>
      </c>
      <c r="B514" s="33">
        <f t="shared" ca="1" si="48"/>
        <v>32</v>
      </c>
      <c r="C514">
        <f t="shared" si="49"/>
        <v>486</v>
      </c>
      <c r="D514">
        <f t="shared" ca="1" si="47"/>
        <v>-2.1999999999999999E-2</v>
      </c>
      <c r="E514">
        <f t="shared" ca="1" si="50"/>
        <v>0</v>
      </c>
      <c r="F514">
        <f t="shared" ca="1" si="51"/>
        <v>31</v>
      </c>
      <c r="G514">
        <f t="shared" ca="1" si="52"/>
        <v>32</v>
      </c>
      <c r="M514">
        <v>58</v>
      </c>
      <c r="N514">
        <v>0.56699999999999995</v>
      </c>
    </row>
    <row r="515" spans="1:14">
      <c r="A515" s="32">
        <v>0</v>
      </c>
      <c r="B515" s="33">
        <f t="shared" ca="1" si="48"/>
        <v>32</v>
      </c>
      <c r="C515">
        <f t="shared" si="49"/>
        <v>486</v>
      </c>
      <c r="D515">
        <f t="shared" ref="D515:D578" ca="1" si="53">INDIRECT(ADDRESS(C515+1,14))</f>
        <v>-2.1999999999999999E-2</v>
      </c>
      <c r="E515">
        <f t="shared" ca="1" si="50"/>
        <v>0</v>
      </c>
      <c r="F515">
        <f t="shared" ca="1" si="51"/>
        <v>31</v>
      </c>
      <c r="G515">
        <f t="shared" ca="1" si="52"/>
        <v>32</v>
      </c>
      <c r="M515">
        <v>59</v>
      </c>
      <c r="N515">
        <v>0.58899999999999997</v>
      </c>
    </row>
    <row r="516" spans="1:14">
      <c r="A516" s="54">
        <f>formulas!O106</f>
        <v>0</v>
      </c>
      <c r="B516" s="33">
        <f t="shared" ca="1" si="48"/>
        <v>32</v>
      </c>
      <c r="C516">
        <f t="shared" si="49"/>
        <v>486</v>
      </c>
      <c r="D516">
        <f t="shared" ca="1" si="53"/>
        <v>-2.1999999999999999E-2</v>
      </c>
      <c r="E516">
        <f t="shared" ca="1" si="50"/>
        <v>0</v>
      </c>
      <c r="F516">
        <f t="shared" ca="1" si="51"/>
        <v>31</v>
      </c>
      <c r="G516">
        <f t="shared" ca="1" si="52"/>
        <v>32</v>
      </c>
      <c r="M516">
        <v>60</v>
      </c>
      <c r="N516">
        <v>0.61099999999999999</v>
      </c>
    </row>
    <row r="517" spans="1:14">
      <c r="A517" s="32">
        <v>0</v>
      </c>
      <c r="B517" s="33">
        <f t="shared" ca="1" si="48"/>
        <v>32</v>
      </c>
      <c r="C517">
        <f t="shared" si="49"/>
        <v>486</v>
      </c>
      <c r="D517">
        <f t="shared" ca="1" si="53"/>
        <v>-2.1999999999999999E-2</v>
      </c>
      <c r="E517">
        <f t="shared" ca="1" si="50"/>
        <v>0</v>
      </c>
      <c r="F517">
        <f t="shared" ca="1" si="51"/>
        <v>31</v>
      </c>
      <c r="G517">
        <f t="shared" ca="1" si="52"/>
        <v>32</v>
      </c>
      <c r="M517">
        <v>61</v>
      </c>
      <c r="N517">
        <v>0.63400000000000001</v>
      </c>
    </row>
    <row r="518" spans="1:14">
      <c r="A518" s="54">
        <f>formulas!O108</f>
        <v>0</v>
      </c>
      <c r="B518" s="33">
        <f t="shared" ca="1" si="48"/>
        <v>32</v>
      </c>
      <c r="C518">
        <f t="shared" si="49"/>
        <v>486</v>
      </c>
      <c r="D518">
        <f t="shared" ca="1" si="53"/>
        <v>-2.1999999999999999E-2</v>
      </c>
      <c r="E518">
        <f t="shared" ca="1" si="50"/>
        <v>0</v>
      </c>
      <c r="F518">
        <f t="shared" ca="1" si="51"/>
        <v>31</v>
      </c>
      <c r="G518">
        <f t="shared" ca="1" si="52"/>
        <v>32</v>
      </c>
      <c r="M518">
        <v>62</v>
      </c>
      <c r="N518">
        <v>0.65600000000000003</v>
      </c>
    </row>
    <row r="519" spans="1:14">
      <c r="A519" s="32">
        <v>0</v>
      </c>
      <c r="B519" s="33">
        <f t="shared" ca="1" si="48"/>
        <v>32</v>
      </c>
      <c r="C519">
        <f t="shared" si="49"/>
        <v>486</v>
      </c>
      <c r="D519">
        <f t="shared" ca="1" si="53"/>
        <v>-2.1999999999999999E-2</v>
      </c>
      <c r="E519">
        <f t="shared" ca="1" si="50"/>
        <v>0</v>
      </c>
      <c r="F519">
        <f t="shared" ca="1" si="51"/>
        <v>31</v>
      </c>
      <c r="G519">
        <f t="shared" ca="1" si="52"/>
        <v>32</v>
      </c>
      <c r="M519">
        <v>63</v>
      </c>
      <c r="N519">
        <v>0.67800000000000005</v>
      </c>
    </row>
    <row r="520" spans="1:14">
      <c r="A520" s="54">
        <f>formulas!O110</f>
        <v>0</v>
      </c>
      <c r="B520" s="33">
        <f t="shared" ca="1" si="48"/>
        <v>32</v>
      </c>
      <c r="C520">
        <f t="shared" si="49"/>
        <v>486</v>
      </c>
      <c r="D520">
        <f t="shared" ca="1" si="53"/>
        <v>-2.1999999999999999E-2</v>
      </c>
      <c r="E520">
        <f t="shared" ca="1" si="50"/>
        <v>0</v>
      </c>
      <c r="F520">
        <f t="shared" ca="1" si="51"/>
        <v>31</v>
      </c>
      <c r="G520">
        <f t="shared" ca="1" si="52"/>
        <v>32</v>
      </c>
      <c r="M520">
        <v>64</v>
      </c>
      <c r="N520">
        <v>0.7</v>
      </c>
    </row>
    <row r="521" spans="1:14">
      <c r="A521" s="32">
        <v>0</v>
      </c>
      <c r="B521" s="33">
        <f t="shared" ca="1" si="48"/>
        <v>32</v>
      </c>
      <c r="C521">
        <f t="shared" si="49"/>
        <v>486</v>
      </c>
      <c r="D521">
        <f t="shared" ca="1" si="53"/>
        <v>-2.1999999999999999E-2</v>
      </c>
      <c r="E521">
        <f t="shared" ca="1" si="50"/>
        <v>0</v>
      </c>
      <c r="F521">
        <f t="shared" ca="1" si="51"/>
        <v>31</v>
      </c>
      <c r="G521">
        <f t="shared" ca="1" si="52"/>
        <v>32</v>
      </c>
      <c r="M521">
        <v>65</v>
      </c>
      <c r="N521">
        <v>0.72299999999999998</v>
      </c>
    </row>
    <row r="522" spans="1:14">
      <c r="A522" s="54">
        <f>formulas!O112</f>
        <v>0</v>
      </c>
      <c r="B522" s="33">
        <f t="shared" ca="1" si="48"/>
        <v>32</v>
      </c>
      <c r="C522">
        <f t="shared" si="49"/>
        <v>486</v>
      </c>
      <c r="D522">
        <f t="shared" ca="1" si="53"/>
        <v>-2.1999999999999999E-2</v>
      </c>
      <c r="E522">
        <f t="shared" ca="1" si="50"/>
        <v>0</v>
      </c>
      <c r="F522">
        <f t="shared" ca="1" si="51"/>
        <v>31</v>
      </c>
      <c r="G522">
        <f t="shared" ca="1" si="52"/>
        <v>32</v>
      </c>
      <c r="M522">
        <v>66</v>
      </c>
      <c r="N522">
        <v>0.745</v>
      </c>
    </row>
    <row r="523" spans="1:14">
      <c r="A523" s="32">
        <v>0</v>
      </c>
      <c r="B523" s="33">
        <f t="shared" ca="1" si="48"/>
        <v>32</v>
      </c>
      <c r="C523">
        <f t="shared" si="49"/>
        <v>486</v>
      </c>
      <c r="D523">
        <f t="shared" ca="1" si="53"/>
        <v>-2.1999999999999999E-2</v>
      </c>
      <c r="E523">
        <f t="shared" ca="1" si="50"/>
        <v>0</v>
      </c>
      <c r="F523">
        <f t="shared" ca="1" si="51"/>
        <v>31</v>
      </c>
      <c r="G523">
        <f t="shared" ca="1" si="52"/>
        <v>32</v>
      </c>
      <c r="M523">
        <v>67</v>
      </c>
      <c r="N523">
        <v>0.76700000000000002</v>
      </c>
    </row>
    <row r="524" spans="1:14">
      <c r="A524" s="54">
        <f>formulas!O114</f>
        <v>0</v>
      </c>
      <c r="B524" s="33">
        <f t="shared" ca="1" si="48"/>
        <v>32</v>
      </c>
      <c r="C524">
        <f t="shared" si="49"/>
        <v>486</v>
      </c>
      <c r="D524">
        <f t="shared" ca="1" si="53"/>
        <v>-2.1999999999999999E-2</v>
      </c>
      <c r="E524">
        <f t="shared" ca="1" si="50"/>
        <v>0</v>
      </c>
      <c r="F524">
        <f t="shared" ca="1" si="51"/>
        <v>31</v>
      </c>
      <c r="G524">
        <f t="shared" ca="1" si="52"/>
        <v>32</v>
      </c>
      <c r="M524">
        <v>68</v>
      </c>
      <c r="N524">
        <v>0.79</v>
      </c>
    </row>
    <row r="525" spans="1:14">
      <c r="A525" s="32">
        <v>0</v>
      </c>
      <c r="B525" s="33">
        <f t="shared" ca="1" si="48"/>
        <v>32</v>
      </c>
      <c r="C525">
        <f t="shared" si="49"/>
        <v>486</v>
      </c>
      <c r="D525">
        <f t="shared" ca="1" si="53"/>
        <v>-2.1999999999999999E-2</v>
      </c>
      <c r="E525">
        <f t="shared" ca="1" si="50"/>
        <v>0</v>
      </c>
      <c r="F525">
        <f t="shared" ca="1" si="51"/>
        <v>31</v>
      </c>
      <c r="G525">
        <f t="shared" ca="1" si="52"/>
        <v>32</v>
      </c>
      <c r="M525">
        <v>69</v>
      </c>
      <c r="N525">
        <v>0.81200000000000006</v>
      </c>
    </row>
    <row r="526" spans="1:14">
      <c r="A526" s="54">
        <f>formulas!O116</f>
        <v>0</v>
      </c>
      <c r="B526" s="33">
        <f t="shared" ca="1" si="48"/>
        <v>32</v>
      </c>
      <c r="C526">
        <f t="shared" si="49"/>
        <v>486</v>
      </c>
      <c r="D526">
        <f t="shared" ca="1" si="53"/>
        <v>-2.1999999999999999E-2</v>
      </c>
      <c r="E526">
        <f t="shared" ca="1" si="50"/>
        <v>0</v>
      </c>
      <c r="F526">
        <f t="shared" ca="1" si="51"/>
        <v>31</v>
      </c>
      <c r="G526">
        <f t="shared" ca="1" si="52"/>
        <v>32</v>
      </c>
      <c r="M526">
        <v>70</v>
      </c>
      <c r="N526">
        <v>0.83399999999999996</v>
      </c>
    </row>
    <row r="527" spans="1:14">
      <c r="A527" s="32">
        <v>0</v>
      </c>
      <c r="B527" s="33">
        <f t="shared" ca="1" si="48"/>
        <v>32</v>
      </c>
      <c r="C527">
        <f t="shared" si="49"/>
        <v>486</v>
      </c>
      <c r="D527">
        <f t="shared" ca="1" si="53"/>
        <v>-2.1999999999999999E-2</v>
      </c>
      <c r="E527">
        <f t="shared" ca="1" si="50"/>
        <v>0</v>
      </c>
      <c r="F527">
        <f t="shared" ca="1" si="51"/>
        <v>31</v>
      </c>
      <c r="G527">
        <f t="shared" ca="1" si="52"/>
        <v>32</v>
      </c>
      <c r="M527">
        <v>71</v>
      </c>
      <c r="N527">
        <v>0.85699999999999998</v>
      </c>
    </row>
    <row r="528" spans="1:14">
      <c r="A528" s="54">
        <f>formulas!O118</f>
        <v>0</v>
      </c>
      <c r="B528" s="33">
        <f t="shared" ca="1" si="48"/>
        <v>32</v>
      </c>
      <c r="C528">
        <f t="shared" si="49"/>
        <v>486</v>
      </c>
      <c r="D528">
        <f t="shared" ca="1" si="53"/>
        <v>-2.1999999999999999E-2</v>
      </c>
      <c r="E528">
        <f t="shared" ca="1" si="50"/>
        <v>0</v>
      </c>
      <c r="F528">
        <f t="shared" ca="1" si="51"/>
        <v>31</v>
      </c>
      <c r="G528">
        <f t="shared" ca="1" si="52"/>
        <v>32</v>
      </c>
      <c r="M528">
        <v>72</v>
      </c>
      <c r="N528">
        <v>0.879</v>
      </c>
    </row>
    <row r="529" spans="1:14">
      <c r="A529" s="32">
        <v>0</v>
      </c>
      <c r="B529" s="33">
        <f t="shared" ca="1" si="48"/>
        <v>32</v>
      </c>
      <c r="C529">
        <f t="shared" si="49"/>
        <v>486</v>
      </c>
      <c r="D529">
        <f t="shared" ca="1" si="53"/>
        <v>-2.1999999999999999E-2</v>
      </c>
      <c r="E529">
        <f t="shared" ca="1" si="50"/>
        <v>0</v>
      </c>
      <c r="F529">
        <f t="shared" ca="1" si="51"/>
        <v>31</v>
      </c>
      <c r="G529">
        <f t="shared" ca="1" si="52"/>
        <v>32</v>
      </c>
      <c r="M529">
        <v>73</v>
      </c>
      <c r="N529">
        <v>0.90200000000000002</v>
      </c>
    </row>
    <row r="530" spans="1:14">
      <c r="A530" s="54">
        <f>formulas!O120</f>
        <v>0</v>
      </c>
      <c r="B530" s="33">
        <f t="shared" ca="1" si="48"/>
        <v>32</v>
      </c>
      <c r="C530">
        <f t="shared" si="49"/>
        <v>486</v>
      </c>
      <c r="D530">
        <f t="shared" ca="1" si="53"/>
        <v>-2.1999999999999999E-2</v>
      </c>
      <c r="E530">
        <f t="shared" ca="1" si="50"/>
        <v>0</v>
      </c>
      <c r="F530">
        <f t="shared" ca="1" si="51"/>
        <v>31</v>
      </c>
      <c r="G530">
        <f t="shared" ca="1" si="52"/>
        <v>32</v>
      </c>
      <c r="M530">
        <v>74</v>
      </c>
      <c r="N530">
        <v>0.92400000000000004</v>
      </c>
    </row>
    <row r="531" spans="1:14">
      <c r="A531" s="32">
        <v>0</v>
      </c>
      <c r="B531" s="33">
        <f t="shared" ca="1" si="48"/>
        <v>32</v>
      </c>
      <c r="C531">
        <f t="shared" si="49"/>
        <v>486</v>
      </c>
      <c r="D531">
        <f t="shared" ca="1" si="53"/>
        <v>-2.1999999999999999E-2</v>
      </c>
      <c r="E531">
        <f t="shared" ca="1" si="50"/>
        <v>0</v>
      </c>
      <c r="F531">
        <f t="shared" ca="1" si="51"/>
        <v>31</v>
      </c>
      <c r="G531">
        <f t="shared" ca="1" si="52"/>
        <v>32</v>
      </c>
      <c r="M531">
        <v>75</v>
      </c>
      <c r="N531">
        <v>0.94699999999999995</v>
      </c>
    </row>
    <row r="532" spans="1:14">
      <c r="A532" s="54">
        <f>formulas!O122</f>
        <v>0</v>
      </c>
      <c r="B532" s="33">
        <f t="shared" ca="1" si="48"/>
        <v>32</v>
      </c>
      <c r="C532">
        <f t="shared" si="49"/>
        <v>486</v>
      </c>
      <c r="D532">
        <f t="shared" ca="1" si="53"/>
        <v>-2.1999999999999999E-2</v>
      </c>
      <c r="E532">
        <f t="shared" ca="1" si="50"/>
        <v>0</v>
      </c>
      <c r="F532">
        <f t="shared" ca="1" si="51"/>
        <v>31</v>
      </c>
      <c r="G532">
        <f t="shared" ca="1" si="52"/>
        <v>32</v>
      </c>
      <c r="M532">
        <v>76</v>
      </c>
      <c r="N532">
        <v>0.96899999999999997</v>
      </c>
    </row>
    <row r="533" spans="1:14">
      <c r="A533" s="32">
        <v>0</v>
      </c>
      <c r="B533" s="33">
        <f t="shared" ref="B533:B596" ca="1" si="54">(A533-D533)/(E533-D533)*(G533-F533)+F533</f>
        <v>32</v>
      </c>
      <c r="C533">
        <f t="shared" ref="C533:C596" si="55">COUNTIF($N$2:$N$25400,"&lt;"&amp;A533)</f>
        <v>486</v>
      </c>
      <c r="D533">
        <f t="shared" ca="1" si="53"/>
        <v>-2.1999999999999999E-2</v>
      </c>
      <c r="E533">
        <f t="shared" ref="E533:E596" ca="1" si="56">INDIRECT(ADDRESS(C533+2,14))</f>
        <v>0</v>
      </c>
      <c r="F533">
        <f t="shared" ref="F533:F596" ca="1" si="57">INDIRECT(ADDRESS(C533+1,13))</f>
        <v>31</v>
      </c>
      <c r="G533">
        <f t="shared" ref="G533:G596" ca="1" si="58">INDIRECT(ADDRESS(C533+2,13))</f>
        <v>32</v>
      </c>
      <c r="M533">
        <v>77</v>
      </c>
      <c r="N533">
        <v>0.99199999999999999</v>
      </c>
    </row>
    <row r="534" spans="1:14">
      <c r="A534" s="54">
        <f>formulas!O124</f>
        <v>0</v>
      </c>
      <c r="B534" s="33">
        <f t="shared" ca="1" si="54"/>
        <v>32</v>
      </c>
      <c r="C534">
        <f t="shared" si="55"/>
        <v>486</v>
      </c>
      <c r="D534">
        <f t="shared" ca="1" si="53"/>
        <v>-2.1999999999999999E-2</v>
      </c>
      <c r="E534">
        <f t="shared" ca="1" si="56"/>
        <v>0</v>
      </c>
      <c r="F534">
        <f t="shared" ca="1" si="57"/>
        <v>31</v>
      </c>
      <c r="G534">
        <f t="shared" ca="1" si="58"/>
        <v>32</v>
      </c>
      <c r="M534">
        <v>78</v>
      </c>
      <c r="N534">
        <v>1.0149999999999999</v>
      </c>
    </row>
    <row r="535" spans="1:14">
      <c r="A535" s="32">
        <v>0</v>
      </c>
      <c r="B535" s="33">
        <f t="shared" ca="1" si="54"/>
        <v>32</v>
      </c>
      <c r="C535">
        <f t="shared" si="55"/>
        <v>486</v>
      </c>
      <c r="D535">
        <f t="shared" ca="1" si="53"/>
        <v>-2.1999999999999999E-2</v>
      </c>
      <c r="E535">
        <f t="shared" ca="1" si="56"/>
        <v>0</v>
      </c>
      <c r="F535">
        <f t="shared" ca="1" si="57"/>
        <v>31</v>
      </c>
      <c r="G535">
        <f t="shared" ca="1" si="58"/>
        <v>32</v>
      </c>
      <c r="M535">
        <v>79</v>
      </c>
      <c r="N535">
        <v>1.0369999999999999</v>
      </c>
    </row>
    <row r="536" spans="1:14">
      <c r="A536" s="54">
        <f>formulas!O126</f>
        <v>0</v>
      </c>
      <c r="B536" s="33">
        <f t="shared" ca="1" si="54"/>
        <v>32</v>
      </c>
      <c r="C536">
        <f t="shared" si="55"/>
        <v>486</v>
      </c>
      <c r="D536">
        <f t="shared" ca="1" si="53"/>
        <v>-2.1999999999999999E-2</v>
      </c>
      <c r="E536">
        <f t="shared" ca="1" si="56"/>
        <v>0</v>
      </c>
      <c r="F536">
        <f t="shared" ca="1" si="57"/>
        <v>31</v>
      </c>
      <c r="G536">
        <f t="shared" ca="1" si="58"/>
        <v>32</v>
      </c>
      <c r="M536">
        <v>80</v>
      </c>
      <c r="N536">
        <v>1.06</v>
      </c>
    </row>
    <row r="537" spans="1:14">
      <c r="A537" s="32">
        <v>0</v>
      </c>
      <c r="B537" s="33">
        <f t="shared" ca="1" si="54"/>
        <v>32</v>
      </c>
      <c r="C537">
        <f t="shared" si="55"/>
        <v>486</v>
      </c>
      <c r="D537">
        <f t="shared" ca="1" si="53"/>
        <v>-2.1999999999999999E-2</v>
      </c>
      <c r="E537">
        <f t="shared" ca="1" si="56"/>
        <v>0</v>
      </c>
      <c r="F537">
        <f t="shared" ca="1" si="57"/>
        <v>31</v>
      </c>
      <c r="G537">
        <f t="shared" ca="1" si="58"/>
        <v>32</v>
      </c>
      <c r="M537">
        <v>81</v>
      </c>
      <c r="N537">
        <v>1.083</v>
      </c>
    </row>
    <row r="538" spans="1:14">
      <c r="A538" s="54">
        <f>formulas!O128</f>
        <v>0</v>
      </c>
      <c r="B538" s="33">
        <f t="shared" ca="1" si="54"/>
        <v>32</v>
      </c>
      <c r="C538">
        <f t="shared" si="55"/>
        <v>486</v>
      </c>
      <c r="D538">
        <f t="shared" ca="1" si="53"/>
        <v>-2.1999999999999999E-2</v>
      </c>
      <c r="E538">
        <f t="shared" ca="1" si="56"/>
        <v>0</v>
      </c>
      <c r="F538">
        <f t="shared" ca="1" si="57"/>
        <v>31</v>
      </c>
      <c r="G538">
        <f t="shared" ca="1" si="58"/>
        <v>32</v>
      </c>
      <c r="M538">
        <v>82</v>
      </c>
      <c r="N538">
        <v>1.105</v>
      </c>
    </row>
    <row r="539" spans="1:14">
      <c r="A539" s="32">
        <v>0</v>
      </c>
      <c r="B539" s="33">
        <f t="shared" ca="1" si="54"/>
        <v>32</v>
      </c>
      <c r="C539">
        <f t="shared" si="55"/>
        <v>486</v>
      </c>
      <c r="D539">
        <f t="shared" ca="1" si="53"/>
        <v>-2.1999999999999999E-2</v>
      </c>
      <c r="E539">
        <f t="shared" ca="1" si="56"/>
        <v>0</v>
      </c>
      <c r="F539">
        <f t="shared" ca="1" si="57"/>
        <v>31</v>
      </c>
      <c r="G539">
        <f t="shared" ca="1" si="58"/>
        <v>32</v>
      </c>
      <c r="M539">
        <v>83</v>
      </c>
      <c r="N539">
        <v>1.1279999999999999</v>
      </c>
    </row>
    <row r="540" spans="1:14">
      <c r="A540" s="54">
        <f>formulas!O130</f>
        <v>0</v>
      </c>
      <c r="B540" s="33">
        <f t="shared" ca="1" si="54"/>
        <v>32</v>
      </c>
      <c r="C540">
        <f t="shared" si="55"/>
        <v>486</v>
      </c>
      <c r="D540">
        <f t="shared" ca="1" si="53"/>
        <v>-2.1999999999999999E-2</v>
      </c>
      <c r="E540">
        <f t="shared" ca="1" si="56"/>
        <v>0</v>
      </c>
      <c r="F540">
        <f t="shared" ca="1" si="57"/>
        <v>31</v>
      </c>
      <c r="G540">
        <f t="shared" ca="1" si="58"/>
        <v>32</v>
      </c>
      <c r="M540">
        <v>84</v>
      </c>
      <c r="N540">
        <v>1.151</v>
      </c>
    </row>
    <row r="541" spans="1:14">
      <c r="A541" s="54">
        <f>formulas!O131</f>
        <v>0</v>
      </c>
      <c r="B541" s="33">
        <f t="shared" ca="1" si="54"/>
        <v>32</v>
      </c>
      <c r="C541">
        <f t="shared" si="55"/>
        <v>486</v>
      </c>
      <c r="D541">
        <f t="shared" ca="1" si="53"/>
        <v>-2.1999999999999999E-2</v>
      </c>
      <c r="E541">
        <f t="shared" ca="1" si="56"/>
        <v>0</v>
      </c>
      <c r="F541">
        <f t="shared" ca="1" si="57"/>
        <v>31</v>
      </c>
      <c r="G541">
        <f t="shared" ca="1" si="58"/>
        <v>32</v>
      </c>
      <c r="M541">
        <v>85</v>
      </c>
      <c r="N541">
        <v>1.1739999999999999</v>
      </c>
    </row>
    <row r="542" spans="1:14">
      <c r="A542" s="54">
        <f>formulas!O132</f>
        <v>0</v>
      </c>
      <c r="B542" s="33">
        <f t="shared" ca="1" si="54"/>
        <v>32</v>
      </c>
      <c r="C542">
        <f t="shared" si="55"/>
        <v>486</v>
      </c>
      <c r="D542">
        <f t="shared" ca="1" si="53"/>
        <v>-2.1999999999999999E-2</v>
      </c>
      <c r="E542">
        <f t="shared" ca="1" si="56"/>
        <v>0</v>
      </c>
      <c r="F542">
        <f t="shared" ca="1" si="57"/>
        <v>31</v>
      </c>
      <c r="G542">
        <f t="shared" ca="1" si="58"/>
        <v>32</v>
      </c>
      <c r="M542">
        <v>86</v>
      </c>
      <c r="N542">
        <v>1.196</v>
      </c>
    </row>
    <row r="543" spans="1:14">
      <c r="A543" s="54">
        <f>formulas!O133</f>
        <v>0</v>
      </c>
      <c r="B543" s="33">
        <f t="shared" ca="1" si="54"/>
        <v>32</v>
      </c>
      <c r="C543">
        <f t="shared" si="55"/>
        <v>486</v>
      </c>
      <c r="D543">
        <f t="shared" ca="1" si="53"/>
        <v>-2.1999999999999999E-2</v>
      </c>
      <c r="E543">
        <f t="shared" ca="1" si="56"/>
        <v>0</v>
      </c>
      <c r="F543">
        <f t="shared" ca="1" si="57"/>
        <v>31</v>
      </c>
      <c r="G543">
        <f t="shared" ca="1" si="58"/>
        <v>32</v>
      </c>
      <c r="M543">
        <v>87</v>
      </c>
      <c r="N543">
        <v>1.2190000000000001</v>
      </c>
    </row>
    <row r="544" spans="1:14">
      <c r="A544" s="54">
        <f>formulas!O134</f>
        <v>0</v>
      </c>
      <c r="B544" s="33">
        <f t="shared" ca="1" si="54"/>
        <v>32</v>
      </c>
      <c r="C544">
        <f t="shared" si="55"/>
        <v>486</v>
      </c>
      <c r="D544">
        <f t="shared" ca="1" si="53"/>
        <v>-2.1999999999999999E-2</v>
      </c>
      <c r="E544">
        <f t="shared" ca="1" si="56"/>
        <v>0</v>
      </c>
      <c r="F544">
        <f t="shared" ca="1" si="57"/>
        <v>31</v>
      </c>
      <c r="G544">
        <f t="shared" ca="1" si="58"/>
        <v>32</v>
      </c>
      <c r="M544">
        <v>88</v>
      </c>
      <c r="N544">
        <v>1.242</v>
      </c>
    </row>
    <row r="545" spans="1:14">
      <c r="A545" s="54">
        <f>formulas!O135</f>
        <v>0</v>
      </c>
      <c r="B545" s="33">
        <f t="shared" ca="1" si="54"/>
        <v>32</v>
      </c>
      <c r="C545">
        <f t="shared" si="55"/>
        <v>486</v>
      </c>
      <c r="D545">
        <f t="shared" ca="1" si="53"/>
        <v>-2.1999999999999999E-2</v>
      </c>
      <c r="E545">
        <f t="shared" ca="1" si="56"/>
        <v>0</v>
      </c>
      <c r="F545">
        <f t="shared" ca="1" si="57"/>
        <v>31</v>
      </c>
      <c r="G545">
        <f t="shared" ca="1" si="58"/>
        <v>32</v>
      </c>
      <c r="M545">
        <v>89</v>
      </c>
      <c r="N545">
        <v>1.2649999999999999</v>
      </c>
    </row>
    <row r="546" spans="1:14">
      <c r="A546" s="54">
        <f>formulas!O136</f>
        <v>0</v>
      </c>
      <c r="B546" s="33">
        <f t="shared" ca="1" si="54"/>
        <v>32</v>
      </c>
      <c r="C546">
        <f t="shared" si="55"/>
        <v>486</v>
      </c>
      <c r="D546">
        <f t="shared" ca="1" si="53"/>
        <v>-2.1999999999999999E-2</v>
      </c>
      <c r="E546">
        <f t="shared" ca="1" si="56"/>
        <v>0</v>
      </c>
      <c r="F546">
        <f t="shared" ca="1" si="57"/>
        <v>31</v>
      </c>
      <c r="G546">
        <f t="shared" ca="1" si="58"/>
        <v>32</v>
      </c>
      <c r="M546">
        <v>90</v>
      </c>
      <c r="N546">
        <v>1.288</v>
      </c>
    </row>
    <row r="547" spans="1:14">
      <c r="A547" s="54">
        <f>formulas!O137</f>
        <v>0</v>
      </c>
      <c r="B547" s="33">
        <f t="shared" ca="1" si="54"/>
        <v>32</v>
      </c>
      <c r="C547">
        <f t="shared" si="55"/>
        <v>486</v>
      </c>
      <c r="D547">
        <f t="shared" ca="1" si="53"/>
        <v>-2.1999999999999999E-2</v>
      </c>
      <c r="E547">
        <f t="shared" ca="1" si="56"/>
        <v>0</v>
      </c>
      <c r="F547">
        <f t="shared" ca="1" si="57"/>
        <v>31</v>
      </c>
      <c r="G547">
        <f t="shared" ca="1" si="58"/>
        <v>32</v>
      </c>
      <c r="M547">
        <v>91</v>
      </c>
      <c r="N547">
        <v>1.3109999999999999</v>
      </c>
    </row>
    <row r="548" spans="1:14">
      <c r="A548" s="54">
        <f>formulas!O138</f>
        <v>0</v>
      </c>
      <c r="B548" s="33">
        <f t="shared" ca="1" si="54"/>
        <v>32</v>
      </c>
      <c r="C548">
        <f t="shared" si="55"/>
        <v>486</v>
      </c>
      <c r="D548">
        <f t="shared" ca="1" si="53"/>
        <v>-2.1999999999999999E-2</v>
      </c>
      <c r="E548">
        <f t="shared" ca="1" si="56"/>
        <v>0</v>
      </c>
      <c r="F548">
        <f t="shared" ca="1" si="57"/>
        <v>31</v>
      </c>
      <c r="G548">
        <f t="shared" ca="1" si="58"/>
        <v>32</v>
      </c>
      <c r="M548">
        <v>92</v>
      </c>
      <c r="N548">
        <v>1.3340000000000001</v>
      </c>
    </row>
    <row r="549" spans="1:14">
      <c r="A549" s="54">
        <f>formulas!O139</f>
        <v>0</v>
      </c>
      <c r="B549" s="33">
        <f t="shared" ca="1" si="54"/>
        <v>32</v>
      </c>
      <c r="C549">
        <f t="shared" si="55"/>
        <v>486</v>
      </c>
      <c r="D549">
        <f t="shared" ca="1" si="53"/>
        <v>-2.1999999999999999E-2</v>
      </c>
      <c r="E549">
        <f t="shared" ca="1" si="56"/>
        <v>0</v>
      </c>
      <c r="F549">
        <f t="shared" ca="1" si="57"/>
        <v>31</v>
      </c>
      <c r="G549">
        <f t="shared" ca="1" si="58"/>
        <v>32</v>
      </c>
      <c r="M549">
        <v>93</v>
      </c>
      <c r="N549">
        <v>1.357</v>
      </c>
    </row>
    <row r="550" spans="1:14">
      <c r="A550" s="54">
        <f>formulas!O140</f>
        <v>0</v>
      </c>
      <c r="B550" s="33">
        <f t="shared" ca="1" si="54"/>
        <v>32</v>
      </c>
      <c r="C550">
        <f t="shared" si="55"/>
        <v>486</v>
      </c>
      <c r="D550">
        <f t="shared" ca="1" si="53"/>
        <v>-2.1999999999999999E-2</v>
      </c>
      <c r="E550">
        <f t="shared" ca="1" si="56"/>
        <v>0</v>
      </c>
      <c r="F550">
        <f t="shared" ca="1" si="57"/>
        <v>31</v>
      </c>
      <c r="G550">
        <f t="shared" ca="1" si="58"/>
        <v>32</v>
      </c>
      <c r="M550">
        <v>94</v>
      </c>
      <c r="N550">
        <v>1.38</v>
      </c>
    </row>
    <row r="551" spans="1:14">
      <c r="A551" s="54">
        <f>formulas!O141</f>
        <v>0</v>
      </c>
      <c r="B551" s="33">
        <f t="shared" ca="1" si="54"/>
        <v>32</v>
      </c>
      <c r="C551">
        <f t="shared" si="55"/>
        <v>486</v>
      </c>
      <c r="D551">
        <f t="shared" ca="1" si="53"/>
        <v>-2.1999999999999999E-2</v>
      </c>
      <c r="E551">
        <f t="shared" ca="1" si="56"/>
        <v>0</v>
      </c>
      <c r="F551">
        <f t="shared" ca="1" si="57"/>
        <v>31</v>
      </c>
      <c r="G551">
        <f t="shared" ca="1" si="58"/>
        <v>32</v>
      </c>
      <c r="M551">
        <v>95</v>
      </c>
      <c r="N551">
        <v>1.403</v>
      </c>
    </row>
    <row r="552" spans="1:14">
      <c r="A552" s="54">
        <f>formulas!O142</f>
        <v>0</v>
      </c>
      <c r="B552" s="33">
        <f t="shared" ca="1" si="54"/>
        <v>32</v>
      </c>
      <c r="C552">
        <f t="shared" si="55"/>
        <v>486</v>
      </c>
      <c r="D552">
        <f t="shared" ca="1" si="53"/>
        <v>-2.1999999999999999E-2</v>
      </c>
      <c r="E552">
        <f t="shared" ca="1" si="56"/>
        <v>0</v>
      </c>
      <c r="F552">
        <f t="shared" ca="1" si="57"/>
        <v>31</v>
      </c>
      <c r="G552">
        <f t="shared" ca="1" si="58"/>
        <v>32</v>
      </c>
      <c r="M552">
        <v>96</v>
      </c>
      <c r="N552">
        <v>1.4259999999999999</v>
      </c>
    </row>
    <row r="553" spans="1:14">
      <c r="A553" s="54">
        <f>formulas!O143</f>
        <v>0</v>
      </c>
      <c r="B553" s="33">
        <f t="shared" ca="1" si="54"/>
        <v>32</v>
      </c>
      <c r="C553">
        <f t="shared" si="55"/>
        <v>486</v>
      </c>
      <c r="D553">
        <f t="shared" ca="1" si="53"/>
        <v>-2.1999999999999999E-2</v>
      </c>
      <c r="E553">
        <f t="shared" ca="1" si="56"/>
        <v>0</v>
      </c>
      <c r="F553">
        <f t="shared" ca="1" si="57"/>
        <v>31</v>
      </c>
      <c r="G553">
        <f t="shared" ca="1" si="58"/>
        <v>32</v>
      </c>
      <c r="M553">
        <v>97</v>
      </c>
      <c r="N553">
        <v>1.4490000000000001</v>
      </c>
    </row>
    <row r="554" spans="1:14">
      <c r="A554" s="54">
        <f>formulas!O144</f>
        <v>0</v>
      </c>
      <c r="B554" s="33">
        <f t="shared" ca="1" si="54"/>
        <v>32</v>
      </c>
      <c r="C554">
        <f t="shared" si="55"/>
        <v>486</v>
      </c>
      <c r="D554">
        <f t="shared" ca="1" si="53"/>
        <v>-2.1999999999999999E-2</v>
      </c>
      <c r="E554">
        <f t="shared" ca="1" si="56"/>
        <v>0</v>
      </c>
      <c r="F554">
        <f t="shared" ca="1" si="57"/>
        <v>31</v>
      </c>
      <c r="G554">
        <f t="shared" ca="1" si="58"/>
        <v>32</v>
      </c>
      <c r="M554">
        <v>98</v>
      </c>
      <c r="N554">
        <v>1.472</v>
      </c>
    </row>
    <row r="555" spans="1:14">
      <c r="A555" s="54">
        <f>formulas!O145</f>
        <v>0</v>
      </c>
      <c r="B555" s="33">
        <f t="shared" ca="1" si="54"/>
        <v>32</v>
      </c>
      <c r="C555">
        <f t="shared" si="55"/>
        <v>486</v>
      </c>
      <c r="D555">
        <f t="shared" ca="1" si="53"/>
        <v>-2.1999999999999999E-2</v>
      </c>
      <c r="E555">
        <f t="shared" ca="1" si="56"/>
        <v>0</v>
      </c>
      <c r="F555">
        <f t="shared" ca="1" si="57"/>
        <v>31</v>
      </c>
      <c r="G555">
        <f t="shared" ca="1" si="58"/>
        <v>32</v>
      </c>
      <c r="M555">
        <v>99</v>
      </c>
      <c r="N555">
        <v>1.496</v>
      </c>
    </row>
    <row r="556" spans="1:14">
      <c r="A556" s="54">
        <f>formulas!O146</f>
        <v>0</v>
      </c>
      <c r="B556" s="33">
        <f t="shared" ca="1" si="54"/>
        <v>32</v>
      </c>
      <c r="C556">
        <f t="shared" si="55"/>
        <v>486</v>
      </c>
      <c r="D556">
        <f t="shared" ca="1" si="53"/>
        <v>-2.1999999999999999E-2</v>
      </c>
      <c r="E556">
        <f t="shared" ca="1" si="56"/>
        <v>0</v>
      </c>
      <c r="F556">
        <f t="shared" ca="1" si="57"/>
        <v>31</v>
      </c>
      <c r="G556">
        <f t="shared" ca="1" si="58"/>
        <v>32</v>
      </c>
      <c r="M556">
        <v>100</v>
      </c>
      <c r="N556">
        <v>1.5189999999999999</v>
      </c>
    </row>
    <row r="557" spans="1:14">
      <c r="A557" s="54">
        <f>formulas!O147</f>
        <v>0</v>
      </c>
      <c r="B557" s="33">
        <f t="shared" ca="1" si="54"/>
        <v>32</v>
      </c>
      <c r="C557">
        <f t="shared" si="55"/>
        <v>486</v>
      </c>
      <c r="D557">
        <f t="shared" ca="1" si="53"/>
        <v>-2.1999999999999999E-2</v>
      </c>
      <c r="E557">
        <f t="shared" ca="1" si="56"/>
        <v>0</v>
      </c>
      <c r="F557">
        <f t="shared" ca="1" si="57"/>
        <v>31</v>
      </c>
      <c r="G557">
        <f t="shared" ca="1" si="58"/>
        <v>32</v>
      </c>
      <c r="M557">
        <v>101</v>
      </c>
      <c r="N557">
        <v>1.542</v>
      </c>
    </row>
    <row r="558" spans="1:14">
      <c r="A558" s="54">
        <f>formulas!O148</f>
        <v>0</v>
      </c>
      <c r="B558" s="33">
        <f t="shared" ca="1" si="54"/>
        <v>32</v>
      </c>
      <c r="C558">
        <f t="shared" si="55"/>
        <v>486</v>
      </c>
      <c r="D558">
        <f t="shared" ca="1" si="53"/>
        <v>-2.1999999999999999E-2</v>
      </c>
      <c r="E558">
        <f t="shared" ca="1" si="56"/>
        <v>0</v>
      </c>
      <c r="F558">
        <f t="shared" ca="1" si="57"/>
        <v>31</v>
      </c>
      <c r="G558">
        <f t="shared" ca="1" si="58"/>
        <v>32</v>
      </c>
      <c r="M558">
        <v>102</v>
      </c>
      <c r="N558">
        <v>1.5649999999999999</v>
      </c>
    </row>
    <row r="559" spans="1:14">
      <c r="A559" s="54">
        <f>formulas!O149</f>
        <v>0</v>
      </c>
      <c r="B559" s="33">
        <f t="shared" ca="1" si="54"/>
        <v>32</v>
      </c>
      <c r="C559">
        <f t="shared" si="55"/>
        <v>486</v>
      </c>
      <c r="D559">
        <f t="shared" ca="1" si="53"/>
        <v>-2.1999999999999999E-2</v>
      </c>
      <c r="E559">
        <f t="shared" ca="1" si="56"/>
        <v>0</v>
      </c>
      <c r="F559">
        <f t="shared" ca="1" si="57"/>
        <v>31</v>
      </c>
      <c r="G559">
        <f t="shared" ca="1" si="58"/>
        <v>32</v>
      </c>
      <c r="M559">
        <v>103</v>
      </c>
      <c r="N559">
        <v>1.5880000000000001</v>
      </c>
    </row>
    <row r="560" spans="1:14">
      <c r="A560" s="54">
        <f>formulas!O150</f>
        <v>0</v>
      </c>
      <c r="B560" s="33">
        <f t="shared" ca="1" si="54"/>
        <v>32</v>
      </c>
      <c r="C560">
        <f t="shared" si="55"/>
        <v>486</v>
      </c>
      <c r="D560">
        <f t="shared" ca="1" si="53"/>
        <v>-2.1999999999999999E-2</v>
      </c>
      <c r="E560">
        <f t="shared" ca="1" si="56"/>
        <v>0</v>
      </c>
      <c r="F560">
        <f t="shared" ca="1" si="57"/>
        <v>31</v>
      </c>
      <c r="G560">
        <f t="shared" ca="1" si="58"/>
        <v>32</v>
      </c>
      <c r="M560">
        <v>104</v>
      </c>
      <c r="N560">
        <v>1.6120000000000001</v>
      </c>
    </row>
    <row r="561" spans="1:14">
      <c r="A561" s="54">
        <f>formulas!O151</f>
        <v>0</v>
      </c>
      <c r="B561" s="33">
        <f t="shared" ca="1" si="54"/>
        <v>32</v>
      </c>
      <c r="C561">
        <f t="shared" si="55"/>
        <v>486</v>
      </c>
      <c r="D561">
        <f t="shared" ca="1" si="53"/>
        <v>-2.1999999999999999E-2</v>
      </c>
      <c r="E561">
        <f t="shared" ca="1" si="56"/>
        <v>0</v>
      </c>
      <c r="F561">
        <f t="shared" ca="1" si="57"/>
        <v>31</v>
      </c>
      <c r="G561">
        <f t="shared" ca="1" si="58"/>
        <v>32</v>
      </c>
      <c r="M561">
        <v>105</v>
      </c>
      <c r="N561">
        <v>1.635</v>
      </c>
    </row>
    <row r="562" spans="1:14">
      <c r="A562" s="54">
        <f>formulas!O152</f>
        <v>0</v>
      </c>
      <c r="B562" s="33">
        <f t="shared" ca="1" si="54"/>
        <v>32</v>
      </c>
      <c r="C562">
        <f t="shared" si="55"/>
        <v>486</v>
      </c>
      <c r="D562">
        <f t="shared" ca="1" si="53"/>
        <v>-2.1999999999999999E-2</v>
      </c>
      <c r="E562">
        <f t="shared" ca="1" si="56"/>
        <v>0</v>
      </c>
      <c r="F562">
        <f t="shared" ca="1" si="57"/>
        <v>31</v>
      </c>
      <c r="G562">
        <f t="shared" ca="1" si="58"/>
        <v>32</v>
      </c>
      <c r="M562">
        <v>106</v>
      </c>
      <c r="N562">
        <v>1.6579999999999999</v>
      </c>
    </row>
    <row r="563" spans="1:14">
      <c r="A563" s="54">
        <f>formulas!O153</f>
        <v>0</v>
      </c>
      <c r="B563" s="33">
        <f t="shared" ca="1" si="54"/>
        <v>32</v>
      </c>
      <c r="C563">
        <f t="shared" si="55"/>
        <v>486</v>
      </c>
      <c r="D563">
        <f t="shared" ca="1" si="53"/>
        <v>-2.1999999999999999E-2</v>
      </c>
      <c r="E563">
        <f t="shared" ca="1" si="56"/>
        <v>0</v>
      </c>
      <c r="F563">
        <f t="shared" ca="1" si="57"/>
        <v>31</v>
      </c>
      <c r="G563">
        <f t="shared" ca="1" si="58"/>
        <v>32</v>
      </c>
      <c r="M563">
        <v>107</v>
      </c>
      <c r="N563">
        <v>1.6819999999999999</v>
      </c>
    </row>
    <row r="564" spans="1:14">
      <c r="A564" s="54">
        <f>formulas!O154</f>
        <v>0</v>
      </c>
      <c r="B564" s="33">
        <f t="shared" ca="1" si="54"/>
        <v>32</v>
      </c>
      <c r="C564">
        <f t="shared" si="55"/>
        <v>486</v>
      </c>
      <c r="D564">
        <f t="shared" ca="1" si="53"/>
        <v>-2.1999999999999999E-2</v>
      </c>
      <c r="E564">
        <f t="shared" ca="1" si="56"/>
        <v>0</v>
      </c>
      <c r="F564">
        <f t="shared" ca="1" si="57"/>
        <v>31</v>
      </c>
      <c r="G564">
        <f t="shared" ca="1" si="58"/>
        <v>32</v>
      </c>
      <c r="M564">
        <v>108</v>
      </c>
      <c r="N564">
        <v>1.7050000000000001</v>
      </c>
    </row>
    <row r="565" spans="1:14">
      <c r="A565" s="54">
        <f>formulas!O155</f>
        <v>0</v>
      </c>
      <c r="B565" s="33">
        <f t="shared" ca="1" si="54"/>
        <v>32</v>
      </c>
      <c r="C565">
        <f t="shared" si="55"/>
        <v>486</v>
      </c>
      <c r="D565">
        <f t="shared" ca="1" si="53"/>
        <v>-2.1999999999999999E-2</v>
      </c>
      <c r="E565">
        <f t="shared" ca="1" si="56"/>
        <v>0</v>
      </c>
      <c r="F565">
        <f t="shared" ca="1" si="57"/>
        <v>31</v>
      </c>
      <c r="G565">
        <f t="shared" ca="1" si="58"/>
        <v>32</v>
      </c>
      <c r="M565">
        <v>109</v>
      </c>
      <c r="N565">
        <v>1.7290000000000001</v>
      </c>
    </row>
    <row r="566" spans="1:14">
      <c r="A566" s="54">
        <f>formulas!O156</f>
        <v>0</v>
      </c>
      <c r="B566" s="33">
        <f t="shared" ca="1" si="54"/>
        <v>32</v>
      </c>
      <c r="C566">
        <f t="shared" si="55"/>
        <v>486</v>
      </c>
      <c r="D566">
        <f t="shared" ca="1" si="53"/>
        <v>-2.1999999999999999E-2</v>
      </c>
      <c r="E566">
        <f t="shared" ca="1" si="56"/>
        <v>0</v>
      </c>
      <c r="F566">
        <f t="shared" ca="1" si="57"/>
        <v>31</v>
      </c>
      <c r="G566">
        <f t="shared" ca="1" si="58"/>
        <v>32</v>
      </c>
      <c r="M566">
        <v>110</v>
      </c>
      <c r="N566">
        <v>1.752</v>
      </c>
    </row>
    <row r="567" spans="1:14">
      <c r="A567" s="54">
        <f>formulas!O157</f>
        <v>0</v>
      </c>
      <c r="B567" s="33">
        <f t="shared" ca="1" si="54"/>
        <v>32</v>
      </c>
      <c r="C567">
        <f t="shared" si="55"/>
        <v>486</v>
      </c>
      <c r="D567">
        <f t="shared" ca="1" si="53"/>
        <v>-2.1999999999999999E-2</v>
      </c>
      <c r="E567">
        <f t="shared" ca="1" si="56"/>
        <v>0</v>
      </c>
      <c r="F567">
        <f t="shared" ca="1" si="57"/>
        <v>31</v>
      </c>
      <c r="G567">
        <f t="shared" ca="1" si="58"/>
        <v>32</v>
      </c>
      <c r="M567">
        <v>111</v>
      </c>
      <c r="N567">
        <v>1.776</v>
      </c>
    </row>
    <row r="568" spans="1:14">
      <c r="A568" s="54">
        <f>formulas!O158</f>
        <v>0</v>
      </c>
      <c r="B568" s="33">
        <f t="shared" ca="1" si="54"/>
        <v>32</v>
      </c>
      <c r="C568">
        <f t="shared" si="55"/>
        <v>486</v>
      </c>
      <c r="D568">
        <f t="shared" ca="1" si="53"/>
        <v>-2.1999999999999999E-2</v>
      </c>
      <c r="E568">
        <f t="shared" ca="1" si="56"/>
        <v>0</v>
      </c>
      <c r="F568">
        <f t="shared" ca="1" si="57"/>
        <v>31</v>
      </c>
      <c r="G568">
        <f t="shared" ca="1" si="58"/>
        <v>32</v>
      </c>
      <c r="M568">
        <v>112</v>
      </c>
      <c r="N568">
        <v>1.7989999999999999</v>
      </c>
    </row>
    <row r="569" spans="1:14">
      <c r="A569" s="54">
        <f>formulas!O159</f>
        <v>0</v>
      </c>
      <c r="B569" s="33">
        <f t="shared" ca="1" si="54"/>
        <v>32</v>
      </c>
      <c r="C569">
        <f t="shared" si="55"/>
        <v>486</v>
      </c>
      <c r="D569">
        <f t="shared" ca="1" si="53"/>
        <v>-2.1999999999999999E-2</v>
      </c>
      <c r="E569">
        <f t="shared" ca="1" si="56"/>
        <v>0</v>
      </c>
      <c r="F569">
        <f t="shared" ca="1" si="57"/>
        <v>31</v>
      </c>
      <c r="G569">
        <f t="shared" ca="1" si="58"/>
        <v>32</v>
      </c>
      <c r="M569">
        <v>113</v>
      </c>
      <c r="N569">
        <v>1.823</v>
      </c>
    </row>
    <row r="570" spans="1:14">
      <c r="A570" s="54">
        <f>formulas!O160</f>
        <v>0</v>
      </c>
      <c r="B570" s="33">
        <f t="shared" ca="1" si="54"/>
        <v>32</v>
      </c>
      <c r="C570">
        <f t="shared" si="55"/>
        <v>486</v>
      </c>
      <c r="D570">
        <f t="shared" ca="1" si="53"/>
        <v>-2.1999999999999999E-2</v>
      </c>
      <c r="E570">
        <f t="shared" ca="1" si="56"/>
        <v>0</v>
      </c>
      <c r="F570">
        <f t="shared" ca="1" si="57"/>
        <v>31</v>
      </c>
      <c r="G570">
        <f t="shared" ca="1" si="58"/>
        <v>32</v>
      </c>
      <c r="M570">
        <v>114</v>
      </c>
      <c r="N570">
        <v>1.8460000000000001</v>
      </c>
    </row>
    <row r="571" spans="1:14">
      <c r="A571" s="54">
        <f>formulas!O161</f>
        <v>0</v>
      </c>
      <c r="B571" s="33">
        <f t="shared" ca="1" si="54"/>
        <v>32</v>
      </c>
      <c r="C571">
        <f t="shared" si="55"/>
        <v>486</v>
      </c>
      <c r="D571">
        <f t="shared" ca="1" si="53"/>
        <v>-2.1999999999999999E-2</v>
      </c>
      <c r="E571">
        <f t="shared" ca="1" si="56"/>
        <v>0</v>
      </c>
      <c r="F571">
        <f t="shared" ca="1" si="57"/>
        <v>31</v>
      </c>
      <c r="G571">
        <f t="shared" ca="1" si="58"/>
        <v>32</v>
      </c>
      <c r="M571">
        <v>115</v>
      </c>
      <c r="N571">
        <v>1.87</v>
      </c>
    </row>
    <row r="572" spans="1:14">
      <c r="A572" s="54">
        <f>formulas!O162</f>
        <v>0</v>
      </c>
      <c r="B572" s="33">
        <f t="shared" ca="1" si="54"/>
        <v>32</v>
      </c>
      <c r="C572">
        <f t="shared" si="55"/>
        <v>486</v>
      </c>
      <c r="D572">
        <f t="shared" ca="1" si="53"/>
        <v>-2.1999999999999999E-2</v>
      </c>
      <c r="E572">
        <f t="shared" ca="1" si="56"/>
        <v>0</v>
      </c>
      <c r="F572">
        <f t="shared" ca="1" si="57"/>
        <v>31</v>
      </c>
      <c r="G572">
        <f t="shared" ca="1" si="58"/>
        <v>32</v>
      </c>
      <c r="M572">
        <v>116</v>
      </c>
      <c r="N572">
        <v>1.893</v>
      </c>
    </row>
    <row r="573" spans="1:14">
      <c r="A573" s="54">
        <f>formulas!O163</f>
        <v>0</v>
      </c>
      <c r="B573" s="33">
        <f t="shared" ca="1" si="54"/>
        <v>32</v>
      </c>
      <c r="C573">
        <f t="shared" si="55"/>
        <v>486</v>
      </c>
      <c r="D573">
        <f t="shared" ca="1" si="53"/>
        <v>-2.1999999999999999E-2</v>
      </c>
      <c r="E573">
        <f t="shared" ca="1" si="56"/>
        <v>0</v>
      </c>
      <c r="F573">
        <f t="shared" ca="1" si="57"/>
        <v>31</v>
      </c>
      <c r="G573">
        <f t="shared" ca="1" si="58"/>
        <v>32</v>
      </c>
      <c r="M573">
        <v>117</v>
      </c>
      <c r="N573">
        <v>1.917</v>
      </c>
    </row>
    <row r="574" spans="1:14">
      <c r="A574" s="54">
        <f>formulas!O164</f>
        <v>0</v>
      </c>
      <c r="B574" s="33">
        <f t="shared" ca="1" si="54"/>
        <v>32</v>
      </c>
      <c r="C574">
        <f t="shared" si="55"/>
        <v>486</v>
      </c>
      <c r="D574">
        <f t="shared" ca="1" si="53"/>
        <v>-2.1999999999999999E-2</v>
      </c>
      <c r="E574">
        <f t="shared" ca="1" si="56"/>
        <v>0</v>
      </c>
      <c r="F574">
        <f t="shared" ca="1" si="57"/>
        <v>31</v>
      </c>
      <c r="G574">
        <f t="shared" ca="1" si="58"/>
        <v>32</v>
      </c>
      <c r="M574">
        <v>118</v>
      </c>
      <c r="N574">
        <v>1.9410000000000001</v>
      </c>
    </row>
    <row r="575" spans="1:14">
      <c r="A575" s="54">
        <f>formulas!O165</f>
        <v>0</v>
      </c>
      <c r="B575" s="33">
        <f t="shared" ca="1" si="54"/>
        <v>32</v>
      </c>
      <c r="C575">
        <f t="shared" si="55"/>
        <v>486</v>
      </c>
      <c r="D575">
        <f t="shared" ca="1" si="53"/>
        <v>-2.1999999999999999E-2</v>
      </c>
      <c r="E575">
        <f t="shared" ca="1" si="56"/>
        <v>0</v>
      </c>
      <c r="F575">
        <f t="shared" ca="1" si="57"/>
        <v>31</v>
      </c>
      <c r="G575">
        <f t="shared" ca="1" si="58"/>
        <v>32</v>
      </c>
      <c r="M575">
        <v>119</v>
      </c>
      <c r="N575">
        <v>1.964</v>
      </c>
    </row>
    <row r="576" spans="1:14">
      <c r="A576" s="54">
        <f>formulas!O166</f>
        <v>0</v>
      </c>
      <c r="B576" s="33">
        <f t="shared" ca="1" si="54"/>
        <v>32</v>
      </c>
      <c r="C576">
        <f t="shared" si="55"/>
        <v>486</v>
      </c>
      <c r="D576">
        <f t="shared" ca="1" si="53"/>
        <v>-2.1999999999999999E-2</v>
      </c>
      <c r="E576">
        <f t="shared" ca="1" si="56"/>
        <v>0</v>
      </c>
      <c r="F576">
        <f t="shared" ca="1" si="57"/>
        <v>31</v>
      </c>
      <c r="G576">
        <f t="shared" ca="1" si="58"/>
        <v>32</v>
      </c>
      <c r="M576">
        <v>120</v>
      </c>
      <c r="N576">
        <v>1.988</v>
      </c>
    </row>
    <row r="577" spans="1:14">
      <c r="A577" s="54">
        <f>formulas!O167</f>
        <v>0</v>
      </c>
      <c r="B577" s="33">
        <f t="shared" ca="1" si="54"/>
        <v>32</v>
      </c>
      <c r="C577">
        <f t="shared" si="55"/>
        <v>486</v>
      </c>
      <c r="D577">
        <f t="shared" ca="1" si="53"/>
        <v>-2.1999999999999999E-2</v>
      </c>
      <c r="E577">
        <f t="shared" ca="1" si="56"/>
        <v>0</v>
      </c>
      <c r="F577">
        <f t="shared" ca="1" si="57"/>
        <v>31</v>
      </c>
      <c r="G577">
        <f t="shared" ca="1" si="58"/>
        <v>32</v>
      </c>
      <c r="M577">
        <v>121</v>
      </c>
      <c r="N577">
        <v>2.012</v>
      </c>
    </row>
    <row r="578" spans="1:14">
      <c r="A578" s="54">
        <f>formulas!O168</f>
        <v>0</v>
      </c>
      <c r="B578" s="33">
        <f t="shared" ca="1" si="54"/>
        <v>32</v>
      </c>
      <c r="C578">
        <f t="shared" si="55"/>
        <v>486</v>
      </c>
      <c r="D578">
        <f t="shared" ca="1" si="53"/>
        <v>-2.1999999999999999E-2</v>
      </c>
      <c r="E578">
        <f t="shared" ca="1" si="56"/>
        <v>0</v>
      </c>
      <c r="F578">
        <f t="shared" ca="1" si="57"/>
        <v>31</v>
      </c>
      <c r="G578">
        <f t="shared" ca="1" si="58"/>
        <v>32</v>
      </c>
      <c r="M578">
        <v>122</v>
      </c>
      <c r="N578">
        <v>2.036</v>
      </c>
    </row>
    <row r="579" spans="1:14">
      <c r="A579" s="54">
        <f>formulas!O169</f>
        <v>0</v>
      </c>
      <c r="B579" s="33">
        <f t="shared" ca="1" si="54"/>
        <v>32</v>
      </c>
      <c r="C579">
        <f t="shared" si="55"/>
        <v>486</v>
      </c>
      <c r="D579">
        <f t="shared" ref="D579:D642" ca="1" si="59">INDIRECT(ADDRESS(C579+1,14))</f>
        <v>-2.1999999999999999E-2</v>
      </c>
      <c r="E579">
        <f t="shared" ca="1" si="56"/>
        <v>0</v>
      </c>
      <c r="F579">
        <f t="shared" ca="1" si="57"/>
        <v>31</v>
      </c>
      <c r="G579">
        <f t="shared" ca="1" si="58"/>
        <v>32</v>
      </c>
      <c r="M579">
        <v>123</v>
      </c>
      <c r="N579">
        <v>2.06</v>
      </c>
    </row>
    <row r="580" spans="1:14">
      <c r="A580" s="54">
        <f>formulas!O170</f>
        <v>0</v>
      </c>
      <c r="B580" s="33">
        <f t="shared" ca="1" si="54"/>
        <v>32</v>
      </c>
      <c r="C580">
        <f t="shared" si="55"/>
        <v>486</v>
      </c>
      <c r="D580">
        <f t="shared" ca="1" si="59"/>
        <v>-2.1999999999999999E-2</v>
      </c>
      <c r="E580">
        <f t="shared" ca="1" si="56"/>
        <v>0</v>
      </c>
      <c r="F580">
        <f t="shared" ca="1" si="57"/>
        <v>31</v>
      </c>
      <c r="G580">
        <f t="shared" ca="1" si="58"/>
        <v>32</v>
      </c>
      <c r="M580">
        <v>124</v>
      </c>
      <c r="N580">
        <v>2.0830000000000002</v>
      </c>
    </row>
    <row r="581" spans="1:14">
      <c r="A581" s="54">
        <f>formulas!O171</f>
        <v>0</v>
      </c>
      <c r="B581" s="33">
        <f t="shared" ca="1" si="54"/>
        <v>32</v>
      </c>
      <c r="C581">
        <f t="shared" si="55"/>
        <v>486</v>
      </c>
      <c r="D581">
        <f t="shared" ca="1" si="59"/>
        <v>-2.1999999999999999E-2</v>
      </c>
      <c r="E581">
        <f t="shared" ca="1" si="56"/>
        <v>0</v>
      </c>
      <c r="F581">
        <f t="shared" ca="1" si="57"/>
        <v>31</v>
      </c>
      <c r="G581">
        <f t="shared" ca="1" si="58"/>
        <v>32</v>
      </c>
      <c r="M581">
        <v>125</v>
      </c>
      <c r="N581">
        <v>2.1070000000000002</v>
      </c>
    </row>
    <row r="582" spans="1:14">
      <c r="A582" s="54">
        <f>formulas!O172</f>
        <v>0</v>
      </c>
      <c r="B582" s="33">
        <f t="shared" ca="1" si="54"/>
        <v>32</v>
      </c>
      <c r="C582">
        <f t="shared" si="55"/>
        <v>486</v>
      </c>
      <c r="D582">
        <f t="shared" ca="1" si="59"/>
        <v>-2.1999999999999999E-2</v>
      </c>
      <c r="E582">
        <f t="shared" ca="1" si="56"/>
        <v>0</v>
      </c>
      <c r="F582">
        <f t="shared" ca="1" si="57"/>
        <v>31</v>
      </c>
      <c r="G582">
        <f t="shared" ca="1" si="58"/>
        <v>32</v>
      </c>
      <c r="M582">
        <v>126</v>
      </c>
      <c r="N582">
        <v>2.1309999999999998</v>
      </c>
    </row>
    <row r="583" spans="1:14">
      <c r="A583" s="54">
        <f>formulas!O173</f>
        <v>0</v>
      </c>
      <c r="B583" s="33">
        <f t="shared" ca="1" si="54"/>
        <v>32</v>
      </c>
      <c r="C583">
        <f t="shared" si="55"/>
        <v>486</v>
      </c>
      <c r="D583">
        <f t="shared" ca="1" si="59"/>
        <v>-2.1999999999999999E-2</v>
      </c>
      <c r="E583">
        <f t="shared" ca="1" si="56"/>
        <v>0</v>
      </c>
      <c r="F583">
        <f t="shared" ca="1" si="57"/>
        <v>31</v>
      </c>
      <c r="G583">
        <f t="shared" ca="1" si="58"/>
        <v>32</v>
      </c>
      <c r="M583">
        <v>127</v>
      </c>
      <c r="N583">
        <v>2.1549999999999998</v>
      </c>
    </row>
    <row r="584" spans="1:14">
      <c r="A584" s="54">
        <f>formulas!O174</f>
        <v>0</v>
      </c>
      <c r="B584" s="33">
        <f t="shared" ca="1" si="54"/>
        <v>32</v>
      </c>
      <c r="C584">
        <f t="shared" si="55"/>
        <v>486</v>
      </c>
      <c r="D584">
        <f t="shared" ca="1" si="59"/>
        <v>-2.1999999999999999E-2</v>
      </c>
      <c r="E584">
        <f t="shared" ca="1" si="56"/>
        <v>0</v>
      </c>
      <c r="F584">
        <f t="shared" ca="1" si="57"/>
        <v>31</v>
      </c>
      <c r="G584">
        <f t="shared" ca="1" si="58"/>
        <v>32</v>
      </c>
      <c r="M584">
        <v>128</v>
      </c>
      <c r="N584">
        <v>2.1789999999999998</v>
      </c>
    </row>
    <row r="585" spans="1:14">
      <c r="A585" s="54">
        <f>formulas!O175</f>
        <v>0</v>
      </c>
      <c r="B585" s="33">
        <f t="shared" ca="1" si="54"/>
        <v>32</v>
      </c>
      <c r="C585">
        <f t="shared" si="55"/>
        <v>486</v>
      </c>
      <c r="D585">
        <f t="shared" ca="1" si="59"/>
        <v>-2.1999999999999999E-2</v>
      </c>
      <c r="E585">
        <f t="shared" ca="1" si="56"/>
        <v>0</v>
      </c>
      <c r="F585">
        <f t="shared" ca="1" si="57"/>
        <v>31</v>
      </c>
      <c r="G585">
        <f t="shared" ca="1" si="58"/>
        <v>32</v>
      </c>
      <c r="M585">
        <v>129</v>
      </c>
      <c r="N585">
        <v>2.2029999999999998</v>
      </c>
    </row>
    <row r="586" spans="1:14">
      <c r="A586" s="54">
        <f>formulas!O176</f>
        <v>0</v>
      </c>
      <c r="B586" s="33">
        <f t="shared" ca="1" si="54"/>
        <v>32</v>
      </c>
      <c r="C586">
        <f t="shared" si="55"/>
        <v>486</v>
      </c>
      <c r="D586">
        <f t="shared" ca="1" si="59"/>
        <v>-2.1999999999999999E-2</v>
      </c>
      <c r="E586">
        <f t="shared" ca="1" si="56"/>
        <v>0</v>
      </c>
      <c r="F586">
        <f t="shared" ca="1" si="57"/>
        <v>31</v>
      </c>
      <c r="G586">
        <f t="shared" ca="1" si="58"/>
        <v>32</v>
      </c>
      <c r="M586">
        <v>130</v>
      </c>
      <c r="N586">
        <v>2.2269999999999999</v>
      </c>
    </row>
    <row r="587" spans="1:14">
      <c r="A587" s="54">
        <f>formulas!O177</f>
        <v>0</v>
      </c>
      <c r="B587" s="33">
        <f t="shared" ca="1" si="54"/>
        <v>32</v>
      </c>
      <c r="C587">
        <f t="shared" si="55"/>
        <v>486</v>
      </c>
      <c r="D587">
        <f t="shared" ca="1" si="59"/>
        <v>-2.1999999999999999E-2</v>
      </c>
      <c r="E587">
        <f t="shared" ca="1" si="56"/>
        <v>0</v>
      </c>
      <c r="F587">
        <f t="shared" ca="1" si="57"/>
        <v>31</v>
      </c>
      <c r="G587">
        <f t="shared" ca="1" si="58"/>
        <v>32</v>
      </c>
      <c r="M587">
        <v>131</v>
      </c>
      <c r="N587">
        <v>2.2509999999999999</v>
      </c>
    </row>
    <row r="588" spans="1:14">
      <c r="A588" s="54">
        <f>formulas!O178</f>
        <v>0</v>
      </c>
      <c r="B588" s="33">
        <f t="shared" ca="1" si="54"/>
        <v>32</v>
      </c>
      <c r="C588">
        <f t="shared" si="55"/>
        <v>486</v>
      </c>
      <c r="D588">
        <f t="shared" ca="1" si="59"/>
        <v>-2.1999999999999999E-2</v>
      </c>
      <c r="E588">
        <f t="shared" ca="1" si="56"/>
        <v>0</v>
      </c>
      <c r="F588">
        <f t="shared" ca="1" si="57"/>
        <v>31</v>
      </c>
      <c r="G588">
        <f t="shared" ca="1" si="58"/>
        <v>32</v>
      </c>
      <c r="M588">
        <v>132</v>
      </c>
      <c r="N588">
        <v>2.2749999999999999</v>
      </c>
    </row>
    <row r="589" spans="1:14">
      <c r="A589" s="54">
        <f>formulas!O179</f>
        <v>0</v>
      </c>
      <c r="B589" s="33">
        <f t="shared" ca="1" si="54"/>
        <v>32</v>
      </c>
      <c r="C589">
        <f t="shared" si="55"/>
        <v>486</v>
      </c>
      <c r="D589">
        <f t="shared" ca="1" si="59"/>
        <v>-2.1999999999999999E-2</v>
      </c>
      <c r="E589">
        <f t="shared" ca="1" si="56"/>
        <v>0</v>
      </c>
      <c r="F589">
        <f t="shared" ca="1" si="57"/>
        <v>31</v>
      </c>
      <c r="G589">
        <f t="shared" ca="1" si="58"/>
        <v>32</v>
      </c>
      <c r="M589">
        <v>133</v>
      </c>
      <c r="N589">
        <v>2.2989999999999999</v>
      </c>
    </row>
    <row r="590" spans="1:14">
      <c r="A590" s="54">
        <f>formulas!O180</f>
        <v>0</v>
      </c>
      <c r="B590" s="33">
        <f t="shared" ca="1" si="54"/>
        <v>32</v>
      </c>
      <c r="C590">
        <f t="shared" si="55"/>
        <v>486</v>
      </c>
      <c r="D590">
        <f t="shared" ca="1" si="59"/>
        <v>-2.1999999999999999E-2</v>
      </c>
      <c r="E590">
        <f t="shared" ca="1" si="56"/>
        <v>0</v>
      </c>
      <c r="F590">
        <f t="shared" ca="1" si="57"/>
        <v>31</v>
      </c>
      <c r="G590">
        <f t="shared" ca="1" si="58"/>
        <v>32</v>
      </c>
      <c r="M590">
        <v>134</v>
      </c>
      <c r="N590">
        <v>2.323</v>
      </c>
    </row>
    <row r="591" spans="1:14">
      <c r="A591" s="54">
        <f>formulas!O181</f>
        <v>0</v>
      </c>
      <c r="B591" s="33">
        <f t="shared" ca="1" si="54"/>
        <v>32</v>
      </c>
      <c r="C591">
        <f t="shared" si="55"/>
        <v>486</v>
      </c>
      <c r="D591">
        <f t="shared" ca="1" si="59"/>
        <v>-2.1999999999999999E-2</v>
      </c>
      <c r="E591">
        <f t="shared" ca="1" si="56"/>
        <v>0</v>
      </c>
      <c r="F591">
        <f t="shared" ca="1" si="57"/>
        <v>31</v>
      </c>
      <c r="G591">
        <f t="shared" ca="1" si="58"/>
        <v>32</v>
      </c>
      <c r="M591">
        <v>135</v>
      </c>
      <c r="N591">
        <v>2.347</v>
      </c>
    </row>
    <row r="592" spans="1:14">
      <c r="A592" s="54">
        <f>formulas!O182</f>
        <v>0</v>
      </c>
      <c r="B592" s="33">
        <f t="shared" ca="1" si="54"/>
        <v>32</v>
      </c>
      <c r="C592">
        <f t="shared" si="55"/>
        <v>486</v>
      </c>
      <c r="D592">
        <f t="shared" ca="1" si="59"/>
        <v>-2.1999999999999999E-2</v>
      </c>
      <c r="E592">
        <f t="shared" ca="1" si="56"/>
        <v>0</v>
      </c>
      <c r="F592">
        <f t="shared" ca="1" si="57"/>
        <v>31</v>
      </c>
      <c r="G592">
        <f t="shared" ca="1" si="58"/>
        <v>32</v>
      </c>
      <c r="M592">
        <v>136</v>
      </c>
      <c r="N592">
        <v>2.371</v>
      </c>
    </row>
    <row r="593" spans="1:14">
      <c r="A593" s="54">
        <f>formulas!O183</f>
        <v>0</v>
      </c>
      <c r="B593" s="33">
        <f t="shared" ca="1" si="54"/>
        <v>32</v>
      </c>
      <c r="C593">
        <f t="shared" si="55"/>
        <v>486</v>
      </c>
      <c r="D593">
        <f t="shared" ca="1" si="59"/>
        <v>-2.1999999999999999E-2</v>
      </c>
      <c r="E593">
        <f t="shared" ca="1" si="56"/>
        <v>0</v>
      </c>
      <c r="F593">
        <f t="shared" ca="1" si="57"/>
        <v>31</v>
      </c>
      <c r="G593">
        <f t="shared" ca="1" si="58"/>
        <v>32</v>
      </c>
      <c r="M593">
        <v>137</v>
      </c>
      <c r="N593">
        <v>2.395</v>
      </c>
    </row>
    <row r="594" spans="1:14">
      <c r="A594" s="54">
        <f>formulas!O184</f>
        <v>0</v>
      </c>
      <c r="B594" s="33">
        <f t="shared" ca="1" si="54"/>
        <v>32</v>
      </c>
      <c r="C594">
        <f t="shared" si="55"/>
        <v>486</v>
      </c>
      <c r="D594">
        <f t="shared" ca="1" si="59"/>
        <v>-2.1999999999999999E-2</v>
      </c>
      <c r="E594">
        <f t="shared" ca="1" si="56"/>
        <v>0</v>
      </c>
      <c r="F594">
        <f t="shared" ca="1" si="57"/>
        <v>31</v>
      </c>
      <c r="G594">
        <f t="shared" ca="1" si="58"/>
        <v>32</v>
      </c>
      <c r="M594">
        <v>138</v>
      </c>
      <c r="N594">
        <v>2.42</v>
      </c>
    </row>
    <row r="595" spans="1:14">
      <c r="A595" s="54">
        <f>formulas!O185</f>
        <v>0</v>
      </c>
      <c r="B595" s="33">
        <f t="shared" ca="1" si="54"/>
        <v>32</v>
      </c>
      <c r="C595">
        <f t="shared" si="55"/>
        <v>486</v>
      </c>
      <c r="D595">
        <f t="shared" ca="1" si="59"/>
        <v>-2.1999999999999999E-2</v>
      </c>
      <c r="E595">
        <f t="shared" ca="1" si="56"/>
        <v>0</v>
      </c>
      <c r="F595">
        <f t="shared" ca="1" si="57"/>
        <v>31</v>
      </c>
      <c r="G595">
        <f t="shared" ca="1" si="58"/>
        <v>32</v>
      </c>
      <c r="M595">
        <v>139</v>
      </c>
      <c r="N595">
        <v>2.444</v>
      </c>
    </row>
    <row r="596" spans="1:14">
      <c r="A596" s="54">
        <f>formulas!O186</f>
        <v>0</v>
      </c>
      <c r="B596" s="33">
        <f t="shared" ca="1" si="54"/>
        <v>32</v>
      </c>
      <c r="C596">
        <f t="shared" si="55"/>
        <v>486</v>
      </c>
      <c r="D596">
        <f t="shared" ca="1" si="59"/>
        <v>-2.1999999999999999E-2</v>
      </c>
      <c r="E596">
        <f t="shared" ca="1" si="56"/>
        <v>0</v>
      </c>
      <c r="F596">
        <f t="shared" ca="1" si="57"/>
        <v>31</v>
      </c>
      <c r="G596">
        <f t="shared" ca="1" si="58"/>
        <v>32</v>
      </c>
      <c r="M596">
        <v>140</v>
      </c>
      <c r="N596">
        <v>2.468</v>
      </c>
    </row>
    <row r="597" spans="1:14">
      <c r="A597" s="54">
        <f>formulas!O187</f>
        <v>0</v>
      </c>
      <c r="B597" s="33">
        <f t="shared" ref="B597:B660" ca="1" si="60">(A597-D597)/(E597-D597)*(G597-F597)+F597</f>
        <v>32</v>
      </c>
      <c r="C597">
        <f t="shared" ref="C597:C660" si="61">COUNTIF($N$2:$N$25400,"&lt;"&amp;A597)</f>
        <v>486</v>
      </c>
      <c r="D597">
        <f t="shared" ca="1" si="59"/>
        <v>-2.1999999999999999E-2</v>
      </c>
      <c r="E597">
        <f t="shared" ref="E597:E660" ca="1" si="62">INDIRECT(ADDRESS(C597+2,14))</f>
        <v>0</v>
      </c>
      <c r="F597">
        <f t="shared" ref="F597:F660" ca="1" si="63">INDIRECT(ADDRESS(C597+1,13))</f>
        <v>31</v>
      </c>
      <c r="G597">
        <f t="shared" ref="G597:G660" ca="1" si="64">INDIRECT(ADDRESS(C597+2,13))</f>
        <v>32</v>
      </c>
      <c r="M597">
        <v>141</v>
      </c>
      <c r="N597">
        <v>2.492</v>
      </c>
    </row>
    <row r="598" spans="1:14">
      <c r="A598" s="54">
        <f>formulas!O188</f>
        <v>0</v>
      </c>
      <c r="B598" s="33">
        <f t="shared" ca="1" si="60"/>
        <v>32</v>
      </c>
      <c r="C598">
        <f t="shared" si="61"/>
        <v>486</v>
      </c>
      <c r="D598">
        <f t="shared" ca="1" si="59"/>
        <v>-2.1999999999999999E-2</v>
      </c>
      <c r="E598">
        <f t="shared" ca="1" si="62"/>
        <v>0</v>
      </c>
      <c r="F598">
        <f t="shared" ca="1" si="63"/>
        <v>31</v>
      </c>
      <c r="G598">
        <f t="shared" ca="1" si="64"/>
        <v>32</v>
      </c>
      <c r="M598">
        <v>142</v>
      </c>
      <c r="N598">
        <v>2.5169999999999999</v>
      </c>
    </row>
    <row r="599" spans="1:14">
      <c r="A599" s="54">
        <f>formulas!O189</f>
        <v>0</v>
      </c>
      <c r="B599" s="33">
        <f t="shared" ca="1" si="60"/>
        <v>32</v>
      </c>
      <c r="C599">
        <f t="shared" si="61"/>
        <v>486</v>
      </c>
      <c r="D599">
        <f t="shared" ca="1" si="59"/>
        <v>-2.1999999999999999E-2</v>
      </c>
      <c r="E599">
        <f t="shared" ca="1" si="62"/>
        <v>0</v>
      </c>
      <c r="F599">
        <f t="shared" ca="1" si="63"/>
        <v>31</v>
      </c>
      <c r="G599">
        <f t="shared" ca="1" si="64"/>
        <v>32</v>
      </c>
      <c r="M599">
        <v>143</v>
      </c>
      <c r="N599">
        <v>2.5409999999999999</v>
      </c>
    </row>
    <row r="600" spans="1:14">
      <c r="A600" s="54">
        <f>formulas!O190</f>
        <v>0</v>
      </c>
      <c r="B600" s="33">
        <f t="shared" ca="1" si="60"/>
        <v>32</v>
      </c>
      <c r="C600">
        <f t="shared" si="61"/>
        <v>486</v>
      </c>
      <c r="D600">
        <f t="shared" ca="1" si="59"/>
        <v>-2.1999999999999999E-2</v>
      </c>
      <c r="E600">
        <f t="shared" ca="1" si="62"/>
        <v>0</v>
      </c>
      <c r="F600">
        <f t="shared" ca="1" si="63"/>
        <v>31</v>
      </c>
      <c r="G600">
        <f t="shared" ca="1" si="64"/>
        <v>32</v>
      </c>
      <c r="M600">
        <v>144</v>
      </c>
      <c r="N600">
        <v>2.5649999999999999</v>
      </c>
    </row>
    <row r="601" spans="1:14">
      <c r="A601" s="54">
        <f>formulas!O191</f>
        <v>0</v>
      </c>
      <c r="B601" s="33">
        <f t="shared" ca="1" si="60"/>
        <v>32</v>
      </c>
      <c r="C601">
        <f t="shared" si="61"/>
        <v>486</v>
      </c>
      <c r="D601">
        <f t="shared" ca="1" si="59"/>
        <v>-2.1999999999999999E-2</v>
      </c>
      <c r="E601">
        <f t="shared" ca="1" si="62"/>
        <v>0</v>
      </c>
      <c r="F601">
        <f t="shared" ca="1" si="63"/>
        <v>31</v>
      </c>
      <c r="G601">
        <f t="shared" ca="1" si="64"/>
        <v>32</v>
      </c>
      <c r="M601">
        <v>145</v>
      </c>
      <c r="N601">
        <v>2.59</v>
      </c>
    </row>
    <row r="602" spans="1:14">
      <c r="A602" s="54">
        <f>formulas!O192</f>
        <v>0</v>
      </c>
      <c r="B602" s="33">
        <f t="shared" ca="1" si="60"/>
        <v>32</v>
      </c>
      <c r="C602">
        <f t="shared" si="61"/>
        <v>486</v>
      </c>
      <c r="D602">
        <f t="shared" ca="1" si="59"/>
        <v>-2.1999999999999999E-2</v>
      </c>
      <c r="E602">
        <f t="shared" ca="1" si="62"/>
        <v>0</v>
      </c>
      <c r="F602">
        <f t="shared" ca="1" si="63"/>
        <v>31</v>
      </c>
      <c r="G602">
        <f t="shared" ca="1" si="64"/>
        <v>32</v>
      </c>
      <c r="M602">
        <v>146</v>
      </c>
      <c r="N602">
        <v>2.6139999999999999</v>
      </c>
    </row>
    <row r="603" spans="1:14">
      <c r="A603" s="54">
        <f>formulas!O193</f>
        <v>0</v>
      </c>
      <c r="B603" s="33">
        <f t="shared" ca="1" si="60"/>
        <v>32</v>
      </c>
      <c r="C603">
        <f t="shared" si="61"/>
        <v>486</v>
      </c>
      <c r="D603">
        <f t="shared" ca="1" si="59"/>
        <v>-2.1999999999999999E-2</v>
      </c>
      <c r="E603">
        <f t="shared" ca="1" si="62"/>
        <v>0</v>
      </c>
      <c r="F603">
        <f t="shared" ca="1" si="63"/>
        <v>31</v>
      </c>
      <c r="G603">
        <f t="shared" ca="1" si="64"/>
        <v>32</v>
      </c>
      <c r="M603">
        <v>147</v>
      </c>
      <c r="N603">
        <v>2.6389999999999998</v>
      </c>
    </row>
    <row r="604" spans="1:14">
      <c r="A604" s="54">
        <f>formulas!O194</f>
        <v>0</v>
      </c>
      <c r="B604" s="33">
        <f t="shared" ca="1" si="60"/>
        <v>32</v>
      </c>
      <c r="C604">
        <f t="shared" si="61"/>
        <v>486</v>
      </c>
      <c r="D604">
        <f t="shared" ca="1" si="59"/>
        <v>-2.1999999999999999E-2</v>
      </c>
      <c r="E604">
        <f t="shared" ca="1" si="62"/>
        <v>0</v>
      </c>
      <c r="F604">
        <f t="shared" ca="1" si="63"/>
        <v>31</v>
      </c>
      <c r="G604">
        <f t="shared" ca="1" si="64"/>
        <v>32</v>
      </c>
      <c r="M604">
        <v>148</v>
      </c>
      <c r="N604">
        <v>2.6629999999999998</v>
      </c>
    </row>
    <row r="605" spans="1:14">
      <c r="A605" s="54">
        <f>formulas!O195</f>
        <v>0</v>
      </c>
      <c r="B605" s="33">
        <f t="shared" ca="1" si="60"/>
        <v>32</v>
      </c>
      <c r="C605">
        <f t="shared" si="61"/>
        <v>486</v>
      </c>
      <c r="D605">
        <f t="shared" ca="1" si="59"/>
        <v>-2.1999999999999999E-2</v>
      </c>
      <c r="E605">
        <f t="shared" ca="1" si="62"/>
        <v>0</v>
      </c>
      <c r="F605">
        <f t="shared" ca="1" si="63"/>
        <v>31</v>
      </c>
      <c r="G605">
        <f t="shared" ca="1" si="64"/>
        <v>32</v>
      </c>
      <c r="M605">
        <v>149</v>
      </c>
      <c r="N605">
        <v>2.6869999999999998</v>
      </c>
    </row>
    <row r="606" spans="1:14">
      <c r="A606" s="54">
        <f>formulas!O196</f>
        <v>0</v>
      </c>
      <c r="B606" s="33">
        <f t="shared" ca="1" si="60"/>
        <v>32</v>
      </c>
      <c r="C606">
        <f t="shared" si="61"/>
        <v>486</v>
      </c>
      <c r="D606">
        <f t="shared" ca="1" si="59"/>
        <v>-2.1999999999999999E-2</v>
      </c>
      <c r="E606">
        <f t="shared" ca="1" si="62"/>
        <v>0</v>
      </c>
      <c r="F606">
        <f t="shared" ca="1" si="63"/>
        <v>31</v>
      </c>
      <c r="G606">
        <f t="shared" ca="1" si="64"/>
        <v>32</v>
      </c>
      <c r="M606">
        <v>150</v>
      </c>
      <c r="N606">
        <v>2.7120000000000002</v>
      </c>
    </row>
    <row r="607" spans="1:14">
      <c r="A607" s="54">
        <f>formulas!O197</f>
        <v>0</v>
      </c>
      <c r="B607" s="33">
        <f t="shared" ca="1" si="60"/>
        <v>32</v>
      </c>
      <c r="C607">
        <f t="shared" si="61"/>
        <v>486</v>
      </c>
      <c r="D607">
        <f t="shared" ca="1" si="59"/>
        <v>-2.1999999999999999E-2</v>
      </c>
      <c r="E607">
        <f t="shared" ca="1" si="62"/>
        <v>0</v>
      </c>
      <c r="F607">
        <f t="shared" ca="1" si="63"/>
        <v>31</v>
      </c>
      <c r="G607">
        <f t="shared" ca="1" si="64"/>
        <v>32</v>
      </c>
      <c r="M607">
        <v>151</v>
      </c>
      <c r="N607">
        <v>2.7370000000000001</v>
      </c>
    </row>
    <row r="608" spans="1:14">
      <c r="A608" s="54">
        <f>formulas!O198</f>
        <v>0</v>
      </c>
      <c r="B608" s="33">
        <f t="shared" ca="1" si="60"/>
        <v>32</v>
      </c>
      <c r="C608">
        <f t="shared" si="61"/>
        <v>486</v>
      </c>
      <c r="D608">
        <f t="shared" ca="1" si="59"/>
        <v>-2.1999999999999999E-2</v>
      </c>
      <c r="E608">
        <f t="shared" ca="1" si="62"/>
        <v>0</v>
      </c>
      <c r="F608">
        <f t="shared" ca="1" si="63"/>
        <v>31</v>
      </c>
      <c r="G608">
        <f t="shared" ca="1" si="64"/>
        <v>32</v>
      </c>
      <c r="M608">
        <v>152</v>
      </c>
      <c r="N608">
        <v>2.7610000000000001</v>
      </c>
    </row>
    <row r="609" spans="1:14">
      <c r="A609" s="54">
        <f>formulas!O199</f>
        <v>0</v>
      </c>
      <c r="B609" s="33">
        <f t="shared" ca="1" si="60"/>
        <v>32</v>
      </c>
      <c r="C609">
        <f t="shared" si="61"/>
        <v>486</v>
      </c>
      <c r="D609">
        <f t="shared" ca="1" si="59"/>
        <v>-2.1999999999999999E-2</v>
      </c>
      <c r="E609">
        <f t="shared" ca="1" si="62"/>
        <v>0</v>
      </c>
      <c r="F609">
        <f t="shared" ca="1" si="63"/>
        <v>31</v>
      </c>
      <c r="G609">
        <f t="shared" ca="1" si="64"/>
        <v>32</v>
      </c>
      <c r="M609">
        <v>153</v>
      </c>
      <c r="N609">
        <v>2.786</v>
      </c>
    </row>
    <row r="610" spans="1:14">
      <c r="A610" s="54">
        <f>formulas!O200</f>
        <v>0</v>
      </c>
      <c r="B610" s="33">
        <f t="shared" ca="1" si="60"/>
        <v>32</v>
      </c>
      <c r="C610">
        <f t="shared" si="61"/>
        <v>486</v>
      </c>
      <c r="D610">
        <f t="shared" ca="1" si="59"/>
        <v>-2.1999999999999999E-2</v>
      </c>
      <c r="E610">
        <f t="shared" ca="1" si="62"/>
        <v>0</v>
      </c>
      <c r="F610">
        <f t="shared" ca="1" si="63"/>
        <v>31</v>
      </c>
      <c r="G610">
        <f t="shared" ca="1" si="64"/>
        <v>32</v>
      </c>
      <c r="M610">
        <v>154</v>
      </c>
      <c r="N610">
        <v>2.81</v>
      </c>
    </row>
    <row r="611" spans="1:14">
      <c r="A611" s="54">
        <f>formulas!O201</f>
        <v>0</v>
      </c>
      <c r="B611" s="33">
        <f t="shared" ca="1" si="60"/>
        <v>32</v>
      </c>
      <c r="C611">
        <f t="shared" si="61"/>
        <v>486</v>
      </c>
      <c r="D611">
        <f t="shared" ca="1" si="59"/>
        <v>-2.1999999999999999E-2</v>
      </c>
      <c r="E611">
        <f t="shared" ca="1" si="62"/>
        <v>0</v>
      </c>
      <c r="F611">
        <f t="shared" ca="1" si="63"/>
        <v>31</v>
      </c>
      <c r="G611">
        <f t="shared" ca="1" si="64"/>
        <v>32</v>
      </c>
      <c r="M611">
        <v>155</v>
      </c>
      <c r="N611">
        <v>2.835</v>
      </c>
    </row>
    <row r="612" spans="1:14">
      <c r="A612" s="54">
        <f>formulas!O202</f>
        <v>0</v>
      </c>
      <c r="B612" s="33">
        <f t="shared" ca="1" si="60"/>
        <v>32</v>
      </c>
      <c r="C612">
        <f t="shared" si="61"/>
        <v>486</v>
      </c>
      <c r="D612">
        <f t="shared" ca="1" si="59"/>
        <v>-2.1999999999999999E-2</v>
      </c>
      <c r="E612">
        <f t="shared" ca="1" si="62"/>
        <v>0</v>
      </c>
      <c r="F612">
        <f t="shared" ca="1" si="63"/>
        <v>31</v>
      </c>
      <c r="G612">
        <f t="shared" ca="1" si="64"/>
        <v>32</v>
      </c>
      <c r="M612">
        <v>156</v>
      </c>
      <c r="N612">
        <v>2.86</v>
      </c>
    </row>
    <row r="613" spans="1:14">
      <c r="A613" s="54">
        <f>formulas!O203</f>
        <v>0</v>
      </c>
      <c r="B613" s="33">
        <f t="shared" ca="1" si="60"/>
        <v>32</v>
      </c>
      <c r="C613">
        <f t="shared" si="61"/>
        <v>486</v>
      </c>
      <c r="D613">
        <f t="shared" ca="1" si="59"/>
        <v>-2.1999999999999999E-2</v>
      </c>
      <c r="E613">
        <f t="shared" ca="1" si="62"/>
        <v>0</v>
      </c>
      <c r="F613">
        <f t="shared" ca="1" si="63"/>
        <v>31</v>
      </c>
      <c r="G613">
        <f t="shared" ca="1" si="64"/>
        <v>32</v>
      </c>
      <c r="M613">
        <v>157</v>
      </c>
      <c r="N613">
        <v>2.8839999999999999</v>
      </c>
    </row>
    <row r="614" spans="1:14">
      <c r="A614" s="54">
        <f>formulas!O204</f>
        <v>0</v>
      </c>
      <c r="B614" s="33">
        <f t="shared" ca="1" si="60"/>
        <v>32</v>
      </c>
      <c r="C614">
        <f t="shared" si="61"/>
        <v>486</v>
      </c>
      <c r="D614">
        <f t="shared" ca="1" si="59"/>
        <v>-2.1999999999999999E-2</v>
      </c>
      <c r="E614">
        <f t="shared" ca="1" si="62"/>
        <v>0</v>
      </c>
      <c r="F614">
        <f t="shared" ca="1" si="63"/>
        <v>31</v>
      </c>
      <c r="G614">
        <f t="shared" ca="1" si="64"/>
        <v>32</v>
      </c>
      <c r="M614">
        <v>158</v>
      </c>
      <c r="N614">
        <v>2.9089999999999998</v>
      </c>
    </row>
    <row r="615" spans="1:14">
      <c r="A615" s="54">
        <f>formulas!O205</f>
        <v>0</v>
      </c>
      <c r="B615" s="33">
        <f t="shared" ca="1" si="60"/>
        <v>32</v>
      </c>
      <c r="C615">
        <f t="shared" si="61"/>
        <v>486</v>
      </c>
      <c r="D615">
        <f t="shared" ca="1" si="59"/>
        <v>-2.1999999999999999E-2</v>
      </c>
      <c r="E615">
        <f t="shared" ca="1" si="62"/>
        <v>0</v>
      </c>
      <c r="F615">
        <f t="shared" ca="1" si="63"/>
        <v>31</v>
      </c>
      <c r="G615">
        <f t="shared" ca="1" si="64"/>
        <v>32</v>
      </c>
      <c r="M615">
        <v>159</v>
      </c>
      <c r="N615">
        <v>2.9340000000000002</v>
      </c>
    </row>
    <row r="616" spans="1:14">
      <c r="A616" s="54">
        <f>formulas!O206</f>
        <v>0</v>
      </c>
      <c r="B616" s="33">
        <f t="shared" ca="1" si="60"/>
        <v>32</v>
      </c>
      <c r="C616">
        <f t="shared" si="61"/>
        <v>486</v>
      </c>
      <c r="D616">
        <f t="shared" ca="1" si="59"/>
        <v>-2.1999999999999999E-2</v>
      </c>
      <c r="E616">
        <f t="shared" ca="1" si="62"/>
        <v>0</v>
      </c>
      <c r="F616">
        <f t="shared" ca="1" si="63"/>
        <v>31</v>
      </c>
      <c r="G616">
        <f t="shared" ca="1" si="64"/>
        <v>32</v>
      </c>
      <c r="M616">
        <v>160</v>
      </c>
      <c r="N616">
        <v>2.9580000000000002</v>
      </c>
    </row>
    <row r="617" spans="1:14">
      <c r="A617" s="54">
        <f>formulas!O207</f>
        <v>0</v>
      </c>
      <c r="B617" s="33">
        <f t="shared" ca="1" si="60"/>
        <v>32</v>
      </c>
      <c r="C617">
        <f t="shared" si="61"/>
        <v>486</v>
      </c>
      <c r="D617">
        <f t="shared" ca="1" si="59"/>
        <v>-2.1999999999999999E-2</v>
      </c>
      <c r="E617">
        <f t="shared" ca="1" si="62"/>
        <v>0</v>
      </c>
      <c r="F617">
        <f t="shared" ca="1" si="63"/>
        <v>31</v>
      </c>
      <c r="G617">
        <f t="shared" ca="1" si="64"/>
        <v>32</v>
      </c>
      <c r="M617">
        <v>161</v>
      </c>
      <c r="N617">
        <v>2.9830000000000001</v>
      </c>
    </row>
    <row r="618" spans="1:14">
      <c r="A618" s="54">
        <f>formulas!O208</f>
        <v>0</v>
      </c>
      <c r="B618" s="33">
        <f t="shared" ca="1" si="60"/>
        <v>32</v>
      </c>
      <c r="C618">
        <f t="shared" si="61"/>
        <v>486</v>
      </c>
      <c r="D618">
        <f t="shared" ca="1" si="59"/>
        <v>-2.1999999999999999E-2</v>
      </c>
      <c r="E618">
        <f t="shared" ca="1" si="62"/>
        <v>0</v>
      </c>
      <c r="F618">
        <f t="shared" ca="1" si="63"/>
        <v>31</v>
      </c>
      <c r="G618">
        <f t="shared" ca="1" si="64"/>
        <v>32</v>
      </c>
      <c r="M618">
        <v>162</v>
      </c>
      <c r="N618">
        <v>3.008</v>
      </c>
    </row>
    <row r="619" spans="1:14">
      <c r="A619" s="54">
        <f>formulas!O209</f>
        <v>0</v>
      </c>
      <c r="B619" s="33">
        <f t="shared" ca="1" si="60"/>
        <v>32</v>
      </c>
      <c r="C619">
        <f t="shared" si="61"/>
        <v>486</v>
      </c>
      <c r="D619">
        <f t="shared" ca="1" si="59"/>
        <v>-2.1999999999999999E-2</v>
      </c>
      <c r="E619">
        <f t="shared" ca="1" si="62"/>
        <v>0</v>
      </c>
      <c r="F619">
        <f t="shared" ca="1" si="63"/>
        <v>31</v>
      </c>
      <c r="G619">
        <f t="shared" ca="1" si="64"/>
        <v>32</v>
      </c>
      <c r="M619">
        <v>163</v>
      </c>
      <c r="N619">
        <v>3.0329999999999999</v>
      </c>
    </row>
    <row r="620" spans="1:14">
      <c r="A620" s="54">
        <f>formulas!O210</f>
        <v>0</v>
      </c>
      <c r="B620" s="33">
        <f t="shared" ca="1" si="60"/>
        <v>32</v>
      </c>
      <c r="C620">
        <f t="shared" si="61"/>
        <v>486</v>
      </c>
      <c r="D620">
        <f t="shared" ca="1" si="59"/>
        <v>-2.1999999999999999E-2</v>
      </c>
      <c r="E620">
        <f t="shared" ca="1" si="62"/>
        <v>0</v>
      </c>
      <c r="F620">
        <f t="shared" ca="1" si="63"/>
        <v>31</v>
      </c>
      <c r="G620">
        <f t="shared" ca="1" si="64"/>
        <v>32</v>
      </c>
      <c r="M620">
        <v>164</v>
      </c>
      <c r="N620">
        <v>3.0579999999999998</v>
      </c>
    </row>
    <row r="621" spans="1:14">
      <c r="A621" s="54">
        <f>formulas!O211</f>
        <v>0</v>
      </c>
      <c r="B621" s="33">
        <f t="shared" ca="1" si="60"/>
        <v>32</v>
      </c>
      <c r="C621">
        <f t="shared" si="61"/>
        <v>486</v>
      </c>
      <c r="D621">
        <f t="shared" ca="1" si="59"/>
        <v>-2.1999999999999999E-2</v>
      </c>
      <c r="E621">
        <f t="shared" ca="1" si="62"/>
        <v>0</v>
      </c>
      <c r="F621">
        <f t="shared" ca="1" si="63"/>
        <v>31</v>
      </c>
      <c r="G621">
        <f t="shared" ca="1" si="64"/>
        <v>32</v>
      </c>
      <c r="M621">
        <v>165</v>
      </c>
      <c r="N621">
        <v>3.0819999999999999</v>
      </c>
    </row>
    <row r="622" spans="1:14">
      <c r="A622" s="54">
        <f>formulas!O212</f>
        <v>0</v>
      </c>
      <c r="B622" s="33">
        <f t="shared" ca="1" si="60"/>
        <v>32</v>
      </c>
      <c r="C622">
        <f t="shared" si="61"/>
        <v>486</v>
      </c>
      <c r="D622">
        <f t="shared" ca="1" si="59"/>
        <v>-2.1999999999999999E-2</v>
      </c>
      <c r="E622">
        <f t="shared" ca="1" si="62"/>
        <v>0</v>
      </c>
      <c r="F622">
        <f t="shared" ca="1" si="63"/>
        <v>31</v>
      </c>
      <c r="G622">
        <f t="shared" ca="1" si="64"/>
        <v>32</v>
      </c>
      <c r="M622">
        <v>166</v>
      </c>
      <c r="N622">
        <v>3.1070000000000002</v>
      </c>
    </row>
    <row r="623" spans="1:14">
      <c r="A623" s="54">
        <f>formulas!O213</f>
        <v>0</v>
      </c>
      <c r="B623" s="33">
        <f t="shared" ca="1" si="60"/>
        <v>32</v>
      </c>
      <c r="C623">
        <f t="shared" si="61"/>
        <v>486</v>
      </c>
      <c r="D623">
        <f t="shared" ca="1" si="59"/>
        <v>-2.1999999999999999E-2</v>
      </c>
      <c r="E623">
        <f t="shared" ca="1" si="62"/>
        <v>0</v>
      </c>
      <c r="F623">
        <f t="shared" ca="1" si="63"/>
        <v>31</v>
      </c>
      <c r="G623">
        <f t="shared" ca="1" si="64"/>
        <v>32</v>
      </c>
      <c r="M623">
        <v>167</v>
      </c>
      <c r="N623">
        <v>3.1320000000000001</v>
      </c>
    </row>
    <row r="624" spans="1:14">
      <c r="A624" s="54">
        <f>formulas!O214</f>
        <v>0</v>
      </c>
      <c r="B624" s="33">
        <f t="shared" ca="1" si="60"/>
        <v>32</v>
      </c>
      <c r="C624">
        <f t="shared" si="61"/>
        <v>486</v>
      </c>
      <c r="D624">
        <f t="shared" ca="1" si="59"/>
        <v>-2.1999999999999999E-2</v>
      </c>
      <c r="E624">
        <f t="shared" ca="1" si="62"/>
        <v>0</v>
      </c>
      <c r="F624">
        <f t="shared" ca="1" si="63"/>
        <v>31</v>
      </c>
      <c r="G624">
        <f t="shared" ca="1" si="64"/>
        <v>32</v>
      </c>
      <c r="M624">
        <v>168</v>
      </c>
      <c r="N624">
        <v>3.157</v>
      </c>
    </row>
    <row r="625" spans="1:14">
      <c r="A625" s="54">
        <f>formulas!O215</f>
        <v>0</v>
      </c>
      <c r="B625" s="33">
        <f t="shared" ca="1" si="60"/>
        <v>32</v>
      </c>
      <c r="C625">
        <f t="shared" si="61"/>
        <v>486</v>
      </c>
      <c r="D625">
        <f t="shared" ca="1" si="59"/>
        <v>-2.1999999999999999E-2</v>
      </c>
      <c r="E625">
        <f t="shared" ca="1" si="62"/>
        <v>0</v>
      </c>
      <c r="F625">
        <f t="shared" ca="1" si="63"/>
        <v>31</v>
      </c>
      <c r="G625">
        <f t="shared" ca="1" si="64"/>
        <v>32</v>
      </c>
      <c r="M625">
        <v>169</v>
      </c>
      <c r="N625">
        <v>3.1819999999999999</v>
      </c>
    </row>
    <row r="626" spans="1:14">
      <c r="A626" s="54">
        <f>formulas!O216</f>
        <v>0</v>
      </c>
      <c r="B626" s="33">
        <f t="shared" ca="1" si="60"/>
        <v>32</v>
      </c>
      <c r="C626">
        <f t="shared" si="61"/>
        <v>486</v>
      </c>
      <c r="D626">
        <f t="shared" ca="1" si="59"/>
        <v>-2.1999999999999999E-2</v>
      </c>
      <c r="E626">
        <f t="shared" ca="1" si="62"/>
        <v>0</v>
      </c>
      <c r="F626">
        <f t="shared" ca="1" si="63"/>
        <v>31</v>
      </c>
      <c r="G626">
        <f t="shared" ca="1" si="64"/>
        <v>32</v>
      </c>
      <c r="M626">
        <v>170</v>
      </c>
      <c r="N626">
        <v>3.2069999999999999</v>
      </c>
    </row>
    <row r="627" spans="1:14">
      <c r="A627" s="54">
        <f>formulas!O217</f>
        <v>0</v>
      </c>
      <c r="B627" s="33">
        <f t="shared" ca="1" si="60"/>
        <v>32</v>
      </c>
      <c r="C627">
        <f t="shared" si="61"/>
        <v>486</v>
      </c>
      <c r="D627">
        <f t="shared" ca="1" si="59"/>
        <v>-2.1999999999999999E-2</v>
      </c>
      <c r="E627">
        <f t="shared" ca="1" si="62"/>
        <v>0</v>
      </c>
      <c r="F627">
        <f t="shared" ca="1" si="63"/>
        <v>31</v>
      </c>
      <c r="G627">
        <f t="shared" ca="1" si="64"/>
        <v>32</v>
      </c>
      <c r="M627">
        <v>171</v>
      </c>
      <c r="N627">
        <v>3.2320000000000002</v>
      </c>
    </row>
    <row r="628" spans="1:14">
      <c r="A628" s="54">
        <f>formulas!O218</f>
        <v>0</v>
      </c>
      <c r="B628" s="33">
        <f t="shared" ca="1" si="60"/>
        <v>32</v>
      </c>
      <c r="C628">
        <f t="shared" si="61"/>
        <v>486</v>
      </c>
      <c r="D628">
        <f t="shared" ca="1" si="59"/>
        <v>-2.1999999999999999E-2</v>
      </c>
      <c r="E628">
        <f t="shared" ca="1" si="62"/>
        <v>0</v>
      </c>
      <c r="F628">
        <f t="shared" ca="1" si="63"/>
        <v>31</v>
      </c>
      <c r="G628">
        <f t="shared" ca="1" si="64"/>
        <v>32</v>
      </c>
      <c r="M628">
        <v>172</v>
      </c>
      <c r="N628">
        <v>3.2570000000000001</v>
      </c>
    </row>
    <row r="629" spans="1:14">
      <c r="A629" s="54">
        <f>formulas!O219</f>
        <v>0</v>
      </c>
      <c r="B629" s="33">
        <f t="shared" ca="1" si="60"/>
        <v>32</v>
      </c>
      <c r="C629">
        <f t="shared" si="61"/>
        <v>486</v>
      </c>
      <c r="D629">
        <f t="shared" ca="1" si="59"/>
        <v>-2.1999999999999999E-2</v>
      </c>
      <c r="E629">
        <f t="shared" ca="1" si="62"/>
        <v>0</v>
      </c>
      <c r="F629">
        <f t="shared" ca="1" si="63"/>
        <v>31</v>
      </c>
      <c r="G629">
        <f t="shared" ca="1" si="64"/>
        <v>32</v>
      </c>
      <c r="M629">
        <v>173</v>
      </c>
      <c r="N629">
        <v>3.282</v>
      </c>
    </row>
    <row r="630" spans="1:14">
      <c r="A630" s="54">
        <f>formulas!O220</f>
        <v>0</v>
      </c>
      <c r="B630" s="33">
        <f t="shared" ca="1" si="60"/>
        <v>32</v>
      </c>
      <c r="C630">
        <f t="shared" si="61"/>
        <v>486</v>
      </c>
      <c r="D630">
        <f t="shared" ca="1" si="59"/>
        <v>-2.1999999999999999E-2</v>
      </c>
      <c r="E630">
        <f t="shared" ca="1" si="62"/>
        <v>0</v>
      </c>
      <c r="F630">
        <f t="shared" ca="1" si="63"/>
        <v>31</v>
      </c>
      <c r="G630">
        <f t="shared" ca="1" si="64"/>
        <v>32</v>
      </c>
      <c r="M630">
        <v>174</v>
      </c>
      <c r="N630">
        <v>3.3069999999999999</v>
      </c>
    </row>
    <row r="631" spans="1:14">
      <c r="A631" s="54">
        <f>formulas!O221</f>
        <v>0</v>
      </c>
      <c r="B631" s="33">
        <f t="shared" ca="1" si="60"/>
        <v>32</v>
      </c>
      <c r="C631">
        <f t="shared" si="61"/>
        <v>486</v>
      </c>
      <c r="D631">
        <f t="shared" ca="1" si="59"/>
        <v>-2.1999999999999999E-2</v>
      </c>
      <c r="E631">
        <f t="shared" ca="1" si="62"/>
        <v>0</v>
      </c>
      <c r="F631">
        <f t="shared" ca="1" si="63"/>
        <v>31</v>
      </c>
      <c r="G631">
        <f t="shared" ca="1" si="64"/>
        <v>32</v>
      </c>
      <c r="M631">
        <v>175</v>
      </c>
      <c r="N631">
        <v>3.3330000000000002</v>
      </c>
    </row>
    <row r="632" spans="1:14">
      <c r="A632" s="54">
        <f>formulas!O222</f>
        <v>0</v>
      </c>
      <c r="B632" s="33">
        <f t="shared" ca="1" si="60"/>
        <v>32</v>
      </c>
      <c r="C632">
        <f t="shared" si="61"/>
        <v>486</v>
      </c>
      <c r="D632">
        <f t="shared" ca="1" si="59"/>
        <v>-2.1999999999999999E-2</v>
      </c>
      <c r="E632">
        <f t="shared" ca="1" si="62"/>
        <v>0</v>
      </c>
      <c r="F632">
        <f t="shared" ca="1" si="63"/>
        <v>31</v>
      </c>
      <c r="G632">
        <f t="shared" ca="1" si="64"/>
        <v>32</v>
      </c>
      <c r="M632">
        <v>176</v>
      </c>
      <c r="N632">
        <v>3.3580000000000001</v>
      </c>
    </row>
    <row r="633" spans="1:14">
      <c r="A633" s="54">
        <f>formulas!O223</f>
        <v>0</v>
      </c>
      <c r="B633" s="33">
        <f t="shared" ca="1" si="60"/>
        <v>32</v>
      </c>
      <c r="C633">
        <f t="shared" si="61"/>
        <v>486</v>
      </c>
      <c r="D633">
        <f t="shared" ca="1" si="59"/>
        <v>-2.1999999999999999E-2</v>
      </c>
      <c r="E633">
        <f t="shared" ca="1" si="62"/>
        <v>0</v>
      </c>
      <c r="F633">
        <f t="shared" ca="1" si="63"/>
        <v>31</v>
      </c>
      <c r="G633">
        <f t="shared" ca="1" si="64"/>
        <v>32</v>
      </c>
      <c r="M633">
        <v>177</v>
      </c>
      <c r="N633">
        <v>3.383</v>
      </c>
    </row>
    <row r="634" spans="1:14">
      <c r="A634" s="54">
        <f>formulas!O224</f>
        <v>0</v>
      </c>
      <c r="B634" s="33">
        <f t="shared" ca="1" si="60"/>
        <v>32</v>
      </c>
      <c r="C634">
        <f t="shared" si="61"/>
        <v>486</v>
      </c>
      <c r="D634">
        <f t="shared" ca="1" si="59"/>
        <v>-2.1999999999999999E-2</v>
      </c>
      <c r="E634">
        <f t="shared" ca="1" si="62"/>
        <v>0</v>
      </c>
      <c r="F634">
        <f t="shared" ca="1" si="63"/>
        <v>31</v>
      </c>
      <c r="G634">
        <f t="shared" ca="1" si="64"/>
        <v>32</v>
      </c>
      <c r="M634">
        <v>178</v>
      </c>
      <c r="N634">
        <v>3.4079999999999999</v>
      </c>
    </row>
    <row r="635" spans="1:14">
      <c r="A635" s="54">
        <f>formulas!O225</f>
        <v>0</v>
      </c>
      <c r="B635" s="33">
        <f t="shared" ca="1" si="60"/>
        <v>32</v>
      </c>
      <c r="C635">
        <f t="shared" si="61"/>
        <v>486</v>
      </c>
      <c r="D635">
        <f t="shared" ca="1" si="59"/>
        <v>-2.1999999999999999E-2</v>
      </c>
      <c r="E635">
        <f t="shared" ca="1" si="62"/>
        <v>0</v>
      </c>
      <c r="F635">
        <f t="shared" ca="1" si="63"/>
        <v>31</v>
      </c>
      <c r="G635">
        <f t="shared" ca="1" si="64"/>
        <v>32</v>
      </c>
      <c r="M635">
        <v>179</v>
      </c>
      <c r="N635">
        <v>3.4329999999999998</v>
      </c>
    </row>
    <row r="636" spans="1:14">
      <c r="A636" s="54">
        <f>formulas!O226</f>
        <v>0</v>
      </c>
      <c r="B636" s="33">
        <f t="shared" ca="1" si="60"/>
        <v>32</v>
      </c>
      <c r="C636">
        <f t="shared" si="61"/>
        <v>486</v>
      </c>
      <c r="D636">
        <f t="shared" ca="1" si="59"/>
        <v>-2.1999999999999999E-2</v>
      </c>
      <c r="E636">
        <f t="shared" ca="1" si="62"/>
        <v>0</v>
      </c>
      <c r="F636">
        <f t="shared" ca="1" si="63"/>
        <v>31</v>
      </c>
      <c r="G636">
        <f t="shared" ca="1" si="64"/>
        <v>32</v>
      </c>
      <c r="M636">
        <v>180</v>
      </c>
      <c r="N636">
        <v>3.4590000000000001</v>
      </c>
    </row>
    <row r="637" spans="1:14">
      <c r="A637" s="54">
        <f>formulas!O227</f>
        <v>0</v>
      </c>
      <c r="B637" s="33">
        <f t="shared" ca="1" si="60"/>
        <v>32</v>
      </c>
      <c r="C637">
        <f t="shared" si="61"/>
        <v>486</v>
      </c>
      <c r="D637">
        <f t="shared" ca="1" si="59"/>
        <v>-2.1999999999999999E-2</v>
      </c>
      <c r="E637">
        <f t="shared" ca="1" si="62"/>
        <v>0</v>
      </c>
      <c r="F637">
        <f t="shared" ca="1" si="63"/>
        <v>31</v>
      </c>
      <c r="G637">
        <f t="shared" ca="1" si="64"/>
        <v>32</v>
      </c>
      <c r="M637">
        <v>181</v>
      </c>
      <c r="N637">
        <v>3.484</v>
      </c>
    </row>
    <row r="638" spans="1:14">
      <c r="A638" s="54">
        <f>formulas!O228</f>
        <v>0</v>
      </c>
      <c r="B638" s="33">
        <f t="shared" ca="1" si="60"/>
        <v>32</v>
      </c>
      <c r="C638">
        <f t="shared" si="61"/>
        <v>486</v>
      </c>
      <c r="D638">
        <f t="shared" ca="1" si="59"/>
        <v>-2.1999999999999999E-2</v>
      </c>
      <c r="E638">
        <f t="shared" ca="1" si="62"/>
        <v>0</v>
      </c>
      <c r="F638">
        <f t="shared" ca="1" si="63"/>
        <v>31</v>
      </c>
      <c r="G638">
        <f t="shared" ca="1" si="64"/>
        <v>32</v>
      </c>
      <c r="M638">
        <v>182</v>
      </c>
      <c r="N638">
        <v>3.5089999999999999</v>
      </c>
    </row>
    <row r="639" spans="1:14">
      <c r="A639" s="54">
        <f>formulas!O229</f>
        <v>0</v>
      </c>
      <c r="B639" s="33">
        <f t="shared" ca="1" si="60"/>
        <v>32</v>
      </c>
      <c r="C639">
        <f t="shared" si="61"/>
        <v>486</v>
      </c>
      <c r="D639">
        <f t="shared" ca="1" si="59"/>
        <v>-2.1999999999999999E-2</v>
      </c>
      <c r="E639">
        <f t="shared" ca="1" si="62"/>
        <v>0</v>
      </c>
      <c r="F639">
        <f t="shared" ca="1" si="63"/>
        <v>31</v>
      </c>
      <c r="G639">
        <f t="shared" ca="1" si="64"/>
        <v>32</v>
      </c>
      <c r="M639">
        <v>183</v>
      </c>
      <c r="N639">
        <v>3.5339999999999998</v>
      </c>
    </row>
    <row r="640" spans="1:14">
      <c r="A640" s="54">
        <f>formulas!O230</f>
        <v>0</v>
      </c>
      <c r="B640" s="33">
        <f t="shared" ca="1" si="60"/>
        <v>32</v>
      </c>
      <c r="C640">
        <f t="shared" si="61"/>
        <v>486</v>
      </c>
      <c r="D640">
        <f t="shared" ca="1" si="59"/>
        <v>-2.1999999999999999E-2</v>
      </c>
      <c r="E640">
        <f t="shared" ca="1" si="62"/>
        <v>0</v>
      </c>
      <c r="F640">
        <f t="shared" ca="1" si="63"/>
        <v>31</v>
      </c>
      <c r="G640">
        <f t="shared" ca="1" si="64"/>
        <v>32</v>
      </c>
      <c r="M640">
        <v>184</v>
      </c>
      <c r="N640">
        <v>3.56</v>
      </c>
    </row>
    <row r="641" spans="1:14">
      <c r="A641" s="54">
        <f>formulas!O231</f>
        <v>0</v>
      </c>
      <c r="B641" s="33">
        <f t="shared" ca="1" si="60"/>
        <v>32</v>
      </c>
      <c r="C641">
        <f t="shared" si="61"/>
        <v>486</v>
      </c>
      <c r="D641">
        <f t="shared" ca="1" si="59"/>
        <v>-2.1999999999999999E-2</v>
      </c>
      <c r="E641">
        <f t="shared" ca="1" si="62"/>
        <v>0</v>
      </c>
      <c r="F641">
        <f t="shared" ca="1" si="63"/>
        <v>31</v>
      </c>
      <c r="G641">
        <f t="shared" ca="1" si="64"/>
        <v>32</v>
      </c>
      <c r="M641">
        <v>185</v>
      </c>
      <c r="N641">
        <v>3.585</v>
      </c>
    </row>
    <row r="642" spans="1:14">
      <c r="A642" s="54">
        <f>formulas!O232</f>
        <v>0</v>
      </c>
      <c r="B642" s="33">
        <f t="shared" ca="1" si="60"/>
        <v>32</v>
      </c>
      <c r="C642">
        <f t="shared" si="61"/>
        <v>486</v>
      </c>
      <c r="D642">
        <f t="shared" ca="1" si="59"/>
        <v>-2.1999999999999999E-2</v>
      </c>
      <c r="E642">
        <f t="shared" ca="1" si="62"/>
        <v>0</v>
      </c>
      <c r="F642">
        <f t="shared" ca="1" si="63"/>
        <v>31</v>
      </c>
      <c r="G642">
        <f t="shared" ca="1" si="64"/>
        <v>32</v>
      </c>
      <c r="M642">
        <v>186</v>
      </c>
      <c r="N642">
        <v>3.61</v>
      </c>
    </row>
    <row r="643" spans="1:14">
      <c r="A643" s="54">
        <f>formulas!O233</f>
        <v>0</v>
      </c>
      <c r="B643" s="33">
        <f t="shared" ca="1" si="60"/>
        <v>32</v>
      </c>
      <c r="C643">
        <f t="shared" si="61"/>
        <v>486</v>
      </c>
      <c r="D643">
        <f t="shared" ref="D643:D706" ca="1" si="65">INDIRECT(ADDRESS(C643+1,14))</f>
        <v>-2.1999999999999999E-2</v>
      </c>
      <c r="E643">
        <f t="shared" ca="1" si="62"/>
        <v>0</v>
      </c>
      <c r="F643">
        <f t="shared" ca="1" si="63"/>
        <v>31</v>
      </c>
      <c r="G643">
        <f t="shared" ca="1" si="64"/>
        <v>32</v>
      </c>
      <c r="M643">
        <v>187</v>
      </c>
      <c r="N643">
        <v>3.6360000000000001</v>
      </c>
    </row>
    <row r="644" spans="1:14">
      <c r="A644" s="54">
        <f>formulas!O234</f>
        <v>0</v>
      </c>
      <c r="B644" s="33">
        <f t="shared" ca="1" si="60"/>
        <v>32</v>
      </c>
      <c r="C644">
        <f t="shared" si="61"/>
        <v>486</v>
      </c>
      <c r="D644">
        <f t="shared" ca="1" si="65"/>
        <v>-2.1999999999999999E-2</v>
      </c>
      <c r="E644">
        <f t="shared" ca="1" si="62"/>
        <v>0</v>
      </c>
      <c r="F644">
        <f t="shared" ca="1" si="63"/>
        <v>31</v>
      </c>
      <c r="G644">
        <f t="shared" ca="1" si="64"/>
        <v>32</v>
      </c>
      <c r="M644">
        <v>188</v>
      </c>
      <c r="N644">
        <v>3.661</v>
      </c>
    </row>
    <row r="645" spans="1:14">
      <c r="A645" s="54">
        <f>formulas!O235</f>
        <v>0</v>
      </c>
      <c r="B645" s="33">
        <f t="shared" ca="1" si="60"/>
        <v>32</v>
      </c>
      <c r="C645">
        <f t="shared" si="61"/>
        <v>486</v>
      </c>
      <c r="D645">
        <f t="shared" ca="1" si="65"/>
        <v>-2.1999999999999999E-2</v>
      </c>
      <c r="E645">
        <f t="shared" ca="1" si="62"/>
        <v>0</v>
      </c>
      <c r="F645">
        <f t="shared" ca="1" si="63"/>
        <v>31</v>
      </c>
      <c r="G645">
        <f t="shared" ca="1" si="64"/>
        <v>32</v>
      </c>
      <c r="M645">
        <v>189</v>
      </c>
      <c r="N645">
        <v>3.6869999999999998</v>
      </c>
    </row>
    <row r="646" spans="1:14">
      <c r="A646" s="54">
        <f>formulas!O236</f>
        <v>0</v>
      </c>
      <c r="B646" s="33">
        <f t="shared" ca="1" si="60"/>
        <v>32</v>
      </c>
      <c r="C646">
        <f t="shared" si="61"/>
        <v>486</v>
      </c>
      <c r="D646">
        <f t="shared" ca="1" si="65"/>
        <v>-2.1999999999999999E-2</v>
      </c>
      <c r="E646">
        <f t="shared" ca="1" si="62"/>
        <v>0</v>
      </c>
      <c r="F646">
        <f t="shared" ca="1" si="63"/>
        <v>31</v>
      </c>
      <c r="G646">
        <f t="shared" ca="1" si="64"/>
        <v>32</v>
      </c>
      <c r="M646">
        <v>190</v>
      </c>
      <c r="N646">
        <v>3.7120000000000002</v>
      </c>
    </row>
    <row r="647" spans="1:14">
      <c r="A647" s="54">
        <f>formulas!O237</f>
        <v>0</v>
      </c>
      <c r="B647" s="33">
        <f t="shared" ca="1" si="60"/>
        <v>32</v>
      </c>
      <c r="C647">
        <f t="shared" si="61"/>
        <v>486</v>
      </c>
      <c r="D647">
        <f t="shared" ca="1" si="65"/>
        <v>-2.1999999999999999E-2</v>
      </c>
      <c r="E647">
        <f t="shared" ca="1" si="62"/>
        <v>0</v>
      </c>
      <c r="F647">
        <f t="shared" ca="1" si="63"/>
        <v>31</v>
      </c>
      <c r="G647">
        <f t="shared" ca="1" si="64"/>
        <v>32</v>
      </c>
      <c r="M647">
        <v>191</v>
      </c>
      <c r="N647">
        <v>3.738</v>
      </c>
    </row>
    <row r="648" spans="1:14">
      <c r="A648" s="54">
        <f>formulas!O238</f>
        <v>0</v>
      </c>
      <c r="B648" s="33">
        <f t="shared" ca="1" si="60"/>
        <v>32</v>
      </c>
      <c r="C648">
        <f t="shared" si="61"/>
        <v>486</v>
      </c>
      <c r="D648">
        <f t="shared" ca="1" si="65"/>
        <v>-2.1999999999999999E-2</v>
      </c>
      <c r="E648">
        <f t="shared" ca="1" si="62"/>
        <v>0</v>
      </c>
      <c r="F648">
        <f t="shared" ca="1" si="63"/>
        <v>31</v>
      </c>
      <c r="G648">
        <f t="shared" ca="1" si="64"/>
        <v>32</v>
      </c>
      <c r="M648">
        <v>192</v>
      </c>
      <c r="N648">
        <v>3.7629999999999999</v>
      </c>
    </row>
    <row r="649" spans="1:14">
      <c r="A649" s="54">
        <f>formulas!O239</f>
        <v>0</v>
      </c>
      <c r="B649" s="33">
        <f t="shared" ca="1" si="60"/>
        <v>32</v>
      </c>
      <c r="C649">
        <f t="shared" si="61"/>
        <v>486</v>
      </c>
      <c r="D649">
        <f t="shared" ca="1" si="65"/>
        <v>-2.1999999999999999E-2</v>
      </c>
      <c r="E649">
        <f t="shared" ca="1" si="62"/>
        <v>0</v>
      </c>
      <c r="F649">
        <f t="shared" ca="1" si="63"/>
        <v>31</v>
      </c>
      <c r="G649">
        <f t="shared" ca="1" si="64"/>
        <v>32</v>
      </c>
      <c r="M649">
        <v>193</v>
      </c>
      <c r="N649">
        <v>3.7890000000000001</v>
      </c>
    </row>
    <row r="650" spans="1:14">
      <c r="A650" s="54">
        <f>formulas!O240</f>
        <v>0</v>
      </c>
      <c r="B650" s="33">
        <f t="shared" ca="1" si="60"/>
        <v>32</v>
      </c>
      <c r="C650">
        <f t="shared" si="61"/>
        <v>486</v>
      </c>
      <c r="D650">
        <f t="shared" ca="1" si="65"/>
        <v>-2.1999999999999999E-2</v>
      </c>
      <c r="E650">
        <f t="shared" ca="1" si="62"/>
        <v>0</v>
      </c>
      <c r="F650">
        <f t="shared" ca="1" si="63"/>
        <v>31</v>
      </c>
      <c r="G650">
        <f t="shared" ca="1" si="64"/>
        <v>32</v>
      </c>
      <c r="M650">
        <v>194</v>
      </c>
      <c r="N650">
        <v>3.8140000000000001</v>
      </c>
    </row>
    <row r="651" spans="1:14">
      <c r="A651" s="54">
        <f>formulas!O241</f>
        <v>0</v>
      </c>
      <c r="B651" s="33">
        <f t="shared" ca="1" si="60"/>
        <v>32</v>
      </c>
      <c r="C651">
        <f t="shared" si="61"/>
        <v>486</v>
      </c>
      <c r="D651">
        <f t="shared" ca="1" si="65"/>
        <v>-2.1999999999999999E-2</v>
      </c>
      <c r="E651">
        <f t="shared" ca="1" si="62"/>
        <v>0</v>
      </c>
      <c r="F651">
        <f t="shared" ca="1" si="63"/>
        <v>31</v>
      </c>
      <c r="G651">
        <f t="shared" ca="1" si="64"/>
        <v>32</v>
      </c>
      <c r="M651">
        <v>195</v>
      </c>
      <c r="N651">
        <v>3.84</v>
      </c>
    </row>
    <row r="652" spans="1:14">
      <c r="A652" s="54">
        <f>formulas!O242</f>
        <v>0</v>
      </c>
      <c r="B652" s="33">
        <f t="shared" ca="1" si="60"/>
        <v>32</v>
      </c>
      <c r="C652">
        <f t="shared" si="61"/>
        <v>486</v>
      </c>
      <c r="D652">
        <f t="shared" ca="1" si="65"/>
        <v>-2.1999999999999999E-2</v>
      </c>
      <c r="E652">
        <f t="shared" ca="1" si="62"/>
        <v>0</v>
      </c>
      <c r="F652">
        <f t="shared" ca="1" si="63"/>
        <v>31</v>
      </c>
      <c r="G652">
        <f t="shared" ca="1" si="64"/>
        <v>32</v>
      </c>
      <c r="M652">
        <v>196</v>
      </c>
      <c r="N652">
        <v>3.8660000000000001</v>
      </c>
    </row>
    <row r="653" spans="1:14">
      <c r="A653" s="54">
        <f>formulas!O243</f>
        <v>0</v>
      </c>
      <c r="B653" s="33">
        <f t="shared" ca="1" si="60"/>
        <v>32</v>
      </c>
      <c r="C653">
        <f t="shared" si="61"/>
        <v>486</v>
      </c>
      <c r="D653">
        <f t="shared" ca="1" si="65"/>
        <v>-2.1999999999999999E-2</v>
      </c>
      <c r="E653">
        <f t="shared" ca="1" si="62"/>
        <v>0</v>
      </c>
      <c r="F653">
        <f t="shared" ca="1" si="63"/>
        <v>31</v>
      </c>
      <c r="G653">
        <f t="shared" ca="1" si="64"/>
        <v>32</v>
      </c>
      <c r="M653">
        <v>197</v>
      </c>
      <c r="N653">
        <v>3.891</v>
      </c>
    </row>
    <row r="654" spans="1:14">
      <c r="A654" s="54">
        <f>formulas!O244</f>
        <v>0</v>
      </c>
      <c r="B654" s="33">
        <f t="shared" ca="1" si="60"/>
        <v>32</v>
      </c>
      <c r="C654">
        <f t="shared" si="61"/>
        <v>486</v>
      </c>
      <c r="D654">
        <f t="shared" ca="1" si="65"/>
        <v>-2.1999999999999999E-2</v>
      </c>
      <c r="E654">
        <f t="shared" ca="1" si="62"/>
        <v>0</v>
      </c>
      <c r="F654">
        <f t="shared" ca="1" si="63"/>
        <v>31</v>
      </c>
      <c r="G654">
        <f t="shared" ca="1" si="64"/>
        <v>32</v>
      </c>
      <c r="M654">
        <v>198</v>
      </c>
      <c r="N654">
        <v>3.9169999999999998</v>
      </c>
    </row>
    <row r="655" spans="1:14">
      <c r="A655" s="54">
        <f>formulas!O245</f>
        <v>0</v>
      </c>
      <c r="B655" s="33">
        <f t="shared" ca="1" si="60"/>
        <v>32</v>
      </c>
      <c r="C655">
        <f t="shared" si="61"/>
        <v>486</v>
      </c>
      <c r="D655">
        <f t="shared" ca="1" si="65"/>
        <v>-2.1999999999999999E-2</v>
      </c>
      <c r="E655">
        <f t="shared" ca="1" si="62"/>
        <v>0</v>
      </c>
      <c r="F655">
        <f t="shared" ca="1" si="63"/>
        <v>31</v>
      </c>
      <c r="G655">
        <f t="shared" ca="1" si="64"/>
        <v>32</v>
      </c>
      <c r="M655">
        <v>199</v>
      </c>
      <c r="N655">
        <v>3.9430000000000001</v>
      </c>
    </row>
    <row r="656" spans="1:14">
      <c r="A656" s="54">
        <f>formulas!O246</f>
        <v>0</v>
      </c>
      <c r="B656" s="33">
        <f t="shared" ca="1" si="60"/>
        <v>32</v>
      </c>
      <c r="C656">
        <f t="shared" si="61"/>
        <v>486</v>
      </c>
      <c r="D656">
        <f t="shared" ca="1" si="65"/>
        <v>-2.1999999999999999E-2</v>
      </c>
      <c r="E656">
        <f t="shared" ca="1" si="62"/>
        <v>0</v>
      </c>
      <c r="F656">
        <f t="shared" ca="1" si="63"/>
        <v>31</v>
      </c>
      <c r="G656">
        <f t="shared" ca="1" si="64"/>
        <v>32</v>
      </c>
      <c r="M656">
        <v>200</v>
      </c>
      <c r="N656">
        <v>3.968</v>
      </c>
    </row>
    <row r="657" spans="1:14">
      <c r="A657" s="54">
        <f>formulas!O247</f>
        <v>0</v>
      </c>
      <c r="B657" s="33">
        <f t="shared" ca="1" si="60"/>
        <v>32</v>
      </c>
      <c r="C657">
        <f t="shared" si="61"/>
        <v>486</v>
      </c>
      <c r="D657">
        <f t="shared" ca="1" si="65"/>
        <v>-2.1999999999999999E-2</v>
      </c>
      <c r="E657">
        <f t="shared" ca="1" si="62"/>
        <v>0</v>
      </c>
      <c r="F657">
        <f t="shared" ca="1" si="63"/>
        <v>31</v>
      </c>
      <c r="G657">
        <f t="shared" ca="1" si="64"/>
        <v>32</v>
      </c>
      <c r="M657">
        <v>201</v>
      </c>
      <c r="N657">
        <v>3.9940000000000002</v>
      </c>
    </row>
    <row r="658" spans="1:14">
      <c r="A658" s="54">
        <f>formulas!O248</f>
        <v>0</v>
      </c>
      <c r="B658" s="33">
        <f t="shared" ca="1" si="60"/>
        <v>32</v>
      </c>
      <c r="C658">
        <f t="shared" si="61"/>
        <v>486</v>
      </c>
      <c r="D658">
        <f t="shared" ca="1" si="65"/>
        <v>-2.1999999999999999E-2</v>
      </c>
      <c r="E658">
        <f t="shared" ca="1" si="62"/>
        <v>0</v>
      </c>
      <c r="F658">
        <f t="shared" ca="1" si="63"/>
        <v>31</v>
      </c>
      <c r="G658">
        <f t="shared" ca="1" si="64"/>
        <v>32</v>
      </c>
      <c r="M658">
        <v>202</v>
      </c>
      <c r="N658">
        <v>4.0199999999999996</v>
      </c>
    </row>
    <row r="659" spans="1:14">
      <c r="A659" s="54">
        <f>formulas!O249</f>
        <v>0</v>
      </c>
      <c r="B659" s="33">
        <f t="shared" ca="1" si="60"/>
        <v>32</v>
      </c>
      <c r="C659">
        <f t="shared" si="61"/>
        <v>486</v>
      </c>
      <c r="D659">
        <f t="shared" ca="1" si="65"/>
        <v>-2.1999999999999999E-2</v>
      </c>
      <c r="E659">
        <f t="shared" ca="1" si="62"/>
        <v>0</v>
      </c>
      <c r="F659">
        <f t="shared" ca="1" si="63"/>
        <v>31</v>
      </c>
      <c r="G659">
        <f t="shared" ca="1" si="64"/>
        <v>32</v>
      </c>
      <c r="M659">
        <v>203</v>
      </c>
      <c r="N659">
        <v>4.0460000000000003</v>
      </c>
    </row>
    <row r="660" spans="1:14">
      <c r="A660" s="54">
        <f>formulas!O250</f>
        <v>0</v>
      </c>
      <c r="B660" s="33">
        <f t="shared" ca="1" si="60"/>
        <v>32</v>
      </c>
      <c r="C660">
        <f t="shared" si="61"/>
        <v>486</v>
      </c>
      <c r="D660">
        <f t="shared" ca="1" si="65"/>
        <v>-2.1999999999999999E-2</v>
      </c>
      <c r="E660">
        <f t="shared" ca="1" si="62"/>
        <v>0</v>
      </c>
      <c r="F660">
        <f t="shared" ca="1" si="63"/>
        <v>31</v>
      </c>
      <c r="G660">
        <f t="shared" ca="1" si="64"/>
        <v>32</v>
      </c>
      <c r="M660">
        <v>204</v>
      </c>
      <c r="N660">
        <v>4.0709999999999997</v>
      </c>
    </row>
    <row r="661" spans="1:14">
      <c r="A661" s="54">
        <f>formulas!O251</f>
        <v>0</v>
      </c>
      <c r="B661" s="33">
        <f t="shared" ref="B661:B724" ca="1" si="66">(A661-D661)/(E661-D661)*(G661-F661)+F661</f>
        <v>32</v>
      </c>
      <c r="C661">
        <f t="shared" ref="C661:C724" si="67">COUNTIF($N$2:$N$25400,"&lt;"&amp;A661)</f>
        <v>486</v>
      </c>
      <c r="D661">
        <f t="shared" ca="1" si="65"/>
        <v>-2.1999999999999999E-2</v>
      </c>
      <c r="E661">
        <f t="shared" ref="E661:E724" ca="1" si="68">INDIRECT(ADDRESS(C661+2,14))</f>
        <v>0</v>
      </c>
      <c r="F661">
        <f t="shared" ref="F661:F724" ca="1" si="69">INDIRECT(ADDRESS(C661+1,13))</f>
        <v>31</v>
      </c>
      <c r="G661">
        <f t="shared" ref="G661:G724" ca="1" si="70">INDIRECT(ADDRESS(C661+2,13))</f>
        <v>32</v>
      </c>
      <c r="M661">
        <v>205</v>
      </c>
      <c r="N661">
        <v>4.0970000000000004</v>
      </c>
    </row>
    <row r="662" spans="1:14">
      <c r="A662" s="54">
        <f>formulas!O252</f>
        <v>0</v>
      </c>
      <c r="B662" s="33">
        <f t="shared" ca="1" si="66"/>
        <v>32</v>
      </c>
      <c r="C662">
        <f t="shared" si="67"/>
        <v>486</v>
      </c>
      <c r="D662">
        <f t="shared" ca="1" si="65"/>
        <v>-2.1999999999999999E-2</v>
      </c>
      <c r="E662">
        <f t="shared" ca="1" si="68"/>
        <v>0</v>
      </c>
      <c r="F662">
        <f t="shared" ca="1" si="69"/>
        <v>31</v>
      </c>
      <c r="G662">
        <f t="shared" ca="1" si="70"/>
        <v>32</v>
      </c>
      <c r="M662">
        <v>206</v>
      </c>
      <c r="N662">
        <v>4.1230000000000002</v>
      </c>
    </row>
    <row r="663" spans="1:14">
      <c r="A663" s="54">
        <f>formulas!O253</f>
        <v>0</v>
      </c>
      <c r="B663" s="33">
        <f t="shared" ca="1" si="66"/>
        <v>32</v>
      </c>
      <c r="C663">
        <f t="shared" si="67"/>
        <v>486</v>
      </c>
      <c r="D663">
        <f t="shared" ca="1" si="65"/>
        <v>-2.1999999999999999E-2</v>
      </c>
      <c r="E663">
        <f t="shared" ca="1" si="68"/>
        <v>0</v>
      </c>
      <c r="F663">
        <f t="shared" ca="1" si="69"/>
        <v>31</v>
      </c>
      <c r="G663">
        <f t="shared" ca="1" si="70"/>
        <v>32</v>
      </c>
      <c r="M663">
        <v>207</v>
      </c>
      <c r="N663">
        <v>4.149</v>
      </c>
    </row>
    <row r="664" spans="1:14">
      <c r="A664" s="54">
        <f>formulas!O254</f>
        <v>0</v>
      </c>
      <c r="B664" s="33">
        <f t="shared" ca="1" si="66"/>
        <v>32</v>
      </c>
      <c r="C664">
        <f t="shared" si="67"/>
        <v>486</v>
      </c>
      <c r="D664">
        <f t="shared" ca="1" si="65"/>
        <v>-2.1999999999999999E-2</v>
      </c>
      <c r="E664">
        <f t="shared" ca="1" si="68"/>
        <v>0</v>
      </c>
      <c r="F664">
        <f t="shared" ca="1" si="69"/>
        <v>31</v>
      </c>
      <c r="G664">
        <f t="shared" ca="1" si="70"/>
        <v>32</v>
      </c>
      <c r="M664">
        <v>208</v>
      </c>
      <c r="N664">
        <v>4.1749999999999998</v>
      </c>
    </row>
    <row r="665" spans="1:14">
      <c r="A665" s="54">
        <f>formulas!O255</f>
        <v>0</v>
      </c>
      <c r="B665" s="33">
        <f t="shared" ca="1" si="66"/>
        <v>32</v>
      </c>
      <c r="C665">
        <f t="shared" si="67"/>
        <v>486</v>
      </c>
      <c r="D665">
        <f t="shared" ca="1" si="65"/>
        <v>-2.1999999999999999E-2</v>
      </c>
      <c r="E665">
        <f t="shared" ca="1" si="68"/>
        <v>0</v>
      </c>
      <c r="F665">
        <f t="shared" ca="1" si="69"/>
        <v>31</v>
      </c>
      <c r="G665">
        <f t="shared" ca="1" si="70"/>
        <v>32</v>
      </c>
      <c r="M665">
        <v>209</v>
      </c>
      <c r="N665">
        <v>4.2009999999999996</v>
      </c>
    </row>
    <row r="666" spans="1:14">
      <c r="A666" s="54">
        <f>formulas!O256</f>
        <v>0</v>
      </c>
      <c r="B666" s="33">
        <f t="shared" ca="1" si="66"/>
        <v>32</v>
      </c>
      <c r="C666">
        <f t="shared" si="67"/>
        <v>486</v>
      </c>
      <c r="D666">
        <f t="shared" ca="1" si="65"/>
        <v>-2.1999999999999999E-2</v>
      </c>
      <c r="E666">
        <f t="shared" ca="1" si="68"/>
        <v>0</v>
      </c>
      <c r="F666">
        <f t="shared" ca="1" si="69"/>
        <v>31</v>
      </c>
      <c r="G666">
        <f t="shared" ca="1" si="70"/>
        <v>32</v>
      </c>
      <c r="M666">
        <v>210</v>
      </c>
      <c r="N666">
        <v>4.2270000000000003</v>
      </c>
    </row>
    <row r="667" spans="1:14">
      <c r="A667" s="54">
        <f>formulas!O257</f>
        <v>0</v>
      </c>
      <c r="B667" s="33">
        <f t="shared" ca="1" si="66"/>
        <v>32</v>
      </c>
      <c r="C667">
        <f t="shared" si="67"/>
        <v>486</v>
      </c>
      <c r="D667">
        <f t="shared" ca="1" si="65"/>
        <v>-2.1999999999999999E-2</v>
      </c>
      <c r="E667">
        <f t="shared" ca="1" si="68"/>
        <v>0</v>
      </c>
      <c r="F667">
        <f t="shared" ca="1" si="69"/>
        <v>31</v>
      </c>
      <c r="G667">
        <f t="shared" ca="1" si="70"/>
        <v>32</v>
      </c>
      <c r="M667">
        <v>211</v>
      </c>
      <c r="N667">
        <v>4.2530000000000001</v>
      </c>
    </row>
    <row r="668" spans="1:14">
      <c r="A668" s="54">
        <f>formulas!O258</f>
        <v>0</v>
      </c>
      <c r="B668" s="33">
        <f t="shared" ca="1" si="66"/>
        <v>32</v>
      </c>
      <c r="C668">
        <f t="shared" si="67"/>
        <v>486</v>
      </c>
      <c r="D668">
        <f t="shared" ca="1" si="65"/>
        <v>-2.1999999999999999E-2</v>
      </c>
      <c r="E668">
        <f t="shared" ca="1" si="68"/>
        <v>0</v>
      </c>
      <c r="F668">
        <f t="shared" ca="1" si="69"/>
        <v>31</v>
      </c>
      <c r="G668">
        <f t="shared" ca="1" si="70"/>
        <v>32</v>
      </c>
      <c r="M668">
        <v>212</v>
      </c>
      <c r="N668">
        <v>4.2789999999999999</v>
      </c>
    </row>
    <row r="669" spans="1:14">
      <c r="A669" s="54">
        <f>formulas!O259</f>
        <v>0</v>
      </c>
      <c r="B669" s="33">
        <f t="shared" ca="1" si="66"/>
        <v>32</v>
      </c>
      <c r="C669">
        <f t="shared" si="67"/>
        <v>486</v>
      </c>
      <c r="D669">
        <f t="shared" ca="1" si="65"/>
        <v>-2.1999999999999999E-2</v>
      </c>
      <c r="E669">
        <f t="shared" ca="1" si="68"/>
        <v>0</v>
      </c>
      <c r="F669">
        <f t="shared" ca="1" si="69"/>
        <v>31</v>
      </c>
      <c r="G669">
        <f t="shared" ca="1" si="70"/>
        <v>32</v>
      </c>
      <c r="M669">
        <v>213</v>
      </c>
      <c r="N669">
        <v>4.3049999999999997</v>
      </c>
    </row>
    <row r="670" spans="1:14">
      <c r="A670" s="54">
        <f>formulas!O260</f>
        <v>0</v>
      </c>
      <c r="B670" s="33">
        <f t="shared" ca="1" si="66"/>
        <v>32</v>
      </c>
      <c r="C670">
        <f t="shared" si="67"/>
        <v>486</v>
      </c>
      <c r="D670">
        <f t="shared" ca="1" si="65"/>
        <v>-2.1999999999999999E-2</v>
      </c>
      <c r="E670">
        <f t="shared" ca="1" si="68"/>
        <v>0</v>
      </c>
      <c r="F670">
        <f t="shared" ca="1" si="69"/>
        <v>31</v>
      </c>
      <c r="G670">
        <f t="shared" ca="1" si="70"/>
        <v>32</v>
      </c>
      <c r="M670">
        <v>214</v>
      </c>
      <c r="N670">
        <v>4.3310000000000004</v>
      </c>
    </row>
    <row r="671" spans="1:14">
      <c r="A671" s="54">
        <f>formulas!O261</f>
        <v>0</v>
      </c>
      <c r="B671" s="33">
        <f t="shared" ca="1" si="66"/>
        <v>32</v>
      </c>
      <c r="C671">
        <f t="shared" si="67"/>
        <v>486</v>
      </c>
      <c r="D671">
        <f t="shared" ca="1" si="65"/>
        <v>-2.1999999999999999E-2</v>
      </c>
      <c r="E671">
        <f t="shared" ca="1" si="68"/>
        <v>0</v>
      </c>
      <c r="F671">
        <f t="shared" ca="1" si="69"/>
        <v>31</v>
      </c>
      <c r="G671">
        <f t="shared" ca="1" si="70"/>
        <v>32</v>
      </c>
      <c r="M671">
        <v>215</v>
      </c>
      <c r="N671">
        <v>4.3570000000000002</v>
      </c>
    </row>
    <row r="672" spans="1:14">
      <c r="A672" s="54">
        <f>formulas!O262</f>
        <v>0</v>
      </c>
      <c r="B672" s="33">
        <f t="shared" ca="1" si="66"/>
        <v>32</v>
      </c>
      <c r="C672">
        <f t="shared" si="67"/>
        <v>486</v>
      </c>
      <c r="D672">
        <f t="shared" ca="1" si="65"/>
        <v>-2.1999999999999999E-2</v>
      </c>
      <c r="E672">
        <f t="shared" ca="1" si="68"/>
        <v>0</v>
      </c>
      <c r="F672">
        <f t="shared" ca="1" si="69"/>
        <v>31</v>
      </c>
      <c r="G672">
        <f t="shared" ca="1" si="70"/>
        <v>32</v>
      </c>
      <c r="M672">
        <v>216</v>
      </c>
      <c r="N672">
        <v>4.383</v>
      </c>
    </row>
    <row r="673" spans="1:14">
      <c r="A673" s="54">
        <f>formulas!O263</f>
        <v>0</v>
      </c>
      <c r="B673" s="33">
        <f t="shared" ca="1" si="66"/>
        <v>32</v>
      </c>
      <c r="C673">
        <f t="shared" si="67"/>
        <v>486</v>
      </c>
      <c r="D673">
        <f t="shared" ca="1" si="65"/>
        <v>-2.1999999999999999E-2</v>
      </c>
      <c r="E673">
        <f t="shared" ca="1" si="68"/>
        <v>0</v>
      </c>
      <c r="F673">
        <f t="shared" ca="1" si="69"/>
        <v>31</v>
      </c>
      <c r="G673">
        <f t="shared" ca="1" si="70"/>
        <v>32</v>
      </c>
      <c r="M673">
        <v>217</v>
      </c>
      <c r="N673">
        <v>4.4089999999999998</v>
      </c>
    </row>
    <row r="674" spans="1:14">
      <c r="A674" s="54">
        <f>formulas!O264</f>
        <v>0</v>
      </c>
      <c r="B674" s="33">
        <f t="shared" ca="1" si="66"/>
        <v>32</v>
      </c>
      <c r="C674">
        <f t="shared" si="67"/>
        <v>486</v>
      </c>
      <c r="D674">
        <f t="shared" ca="1" si="65"/>
        <v>-2.1999999999999999E-2</v>
      </c>
      <c r="E674">
        <f t="shared" ca="1" si="68"/>
        <v>0</v>
      </c>
      <c r="F674">
        <f t="shared" ca="1" si="69"/>
        <v>31</v>
      </c>
      <c r="G674">
        <f t="shared" ca="1" si="70"/>
        <v>32</v>
      </c>
      <c r="M674">
        <v>218</v>
      </c>
      <c r="N674">
        <v>4.4349999999999996</v>
      </c>
    </row>
    <row r="675" spans="1:14">
      <c r="A675" s="54">
        <f>formulas!O265</f>
        <v>0</v>
      </c>
      <c r="B675" s="33">
        <f t="shared" ca="1" si="66"/>
        <v>32</v>
      </c>
      <c r="C675">
        <f t="shared" si="67"/>
        <v>486</v>
      </c>
      <c r="D675">
        <f t="shared" ca="1" si="65"/>
        <v>-2.1999999999999999E-2</v>
      </c>
      <c r="E675">
        <f t="shared" ca="1" si="68"/>
        <v>0</v>
      </c>
      <c r="F675">
        <f t="shared" ca="1" si="69"/>
        <v>31</v>
      </c>
      <c r="G675">
        <f t="shared" ca="1" si="70"/>
        <v>32</v>
      </c>
      <c r="M675">
        <v>219</v>
      </c>
      <c r="N675">
        <v>4.4610000000000003</v>
      </c>
    </row>
    <row r="676" spans="1:14">
      <c r="A676" s="54">
        <f>formulas!O266</f>
        <v>0</v>
      </c>
      <c r="B676" s="33">
        <f t="shared" ca="1" si="66"/>
        <v>32</v>
      </c>
      <c r="C676">
        <f t="shared" si="67"/>
        <v>486</v>
      </c>
      <c r="D676">
        <f t="shared" ca="1" si="65"/>
        <v>-2.1999999999999999E-2</v>
      </c>
      <c r="E676">
        <f t="shared" ca="1" si="68"/>
        <v>0</v>
      </c>
      <c r="F676">
        <f t="shared" ca="1" si="69"/>
        <v>31</v>
      </c>
      <c r="G676">
        <f t="shared" ca="1" si="70"/>
        <v>32</v>
      </c>
      <c r="M676">
        <v>220</v>
      </c>
      <c r="N676">
        <v>4.4870000000000001</v>
      </c>
    </row>
    <row r="677" spans="1:14">
      <c r="A677" s="54">
        <f>formulas!O267</f>
        <v>0</v>
      </c>
      <c r="B677" s="33">
        <f t="shared" ca="1" si="66"/>
        <v>32</v>
      </c>
      <c r="C677">
        <f t="shared" si="67"/>
        <v>486</v>
      </c>
      <c r="D677">
        <f t="shared" ca="1" si="65"/>
        <v>-2.1999999999999999E-2</v>
      </c>
      <c r="E677">
        <f t="shared" ca="1" si="68"/>
        <v>0</v>
      </c>
      <c r="F677">
        <f t="shared" ca="1" si="69"/>
        <v>31</v>
      </c>
      <c r="G677">
        <f t="shared" ca="1" si="70"/>
        <v>32</v>
      </c>
      <c r="M677">
        <v>221</v>
      </c>
      <c r="N677">
        <v>4.5129999999999999</v>
      </c>
    </row>
    <row r="678" spans="1:14">
      <c r="A678" s="54">
        <f>formulas!O268</f>
        <v>0</v>
      </c>
      <c r="B678" s="33">
        <f t="shared" ca="1" si="66"/>
        <v>32</v>
      </c>
      <c r="C678">
        <f t="shared" si="67"/>
        <v>486</v>
      </c>
      <c r="D678">
        <f t="shared" ca="1" si="65"/>
        <v>-2.1999999999999999E-2</v>
      </c>
      <c r="E678">
        <f t="shared" ca="1" si="68"/>
        <v>0</v>
      </c>
      <c r="F678">
        <f t="shared" ca="1" si="69"/>
        <v>31</v>
      </c>
      <c r="G678">
        <f t="shared" ca="1" si="70"/>
        <v>32</v>
      </c>
      <c r="M678">
        <v>222</v>
      </c>
      <c r="N678">
        <v>4.54</v>
      </c>
    </row>
    <row r="679" spans="1:14">
      <c r="A679" s="54">
        <f>formulas!O269</f>
        <v>0</v>
      </c>
      <c r="B679" s="33">
        <f t="shared" ca="1" si="66"/>
        <v>32</v>
      </c>
      <c r="C679">
        <f t="shared" si="67"/>
        <v>486</v>
      </c>
      <c r="D679">
        <f t="shared" ca="1" si="65"/>
        <v>-2.1999999999999999E-2</v>
      </c>
      <c r="E679">
        <f t="shared" ca="1" si="68"/>
        <v>0</v>
      </c>
      <c r="F679">
        <f t="shared" ca="1" si="69"/>
        <v>31</v>
      </c>
      <c r="G679">
        <f t="shared" ca="1" si="70"/>
        <v>32</v>
      </c>
      <c r="M679">
        <v>223</v>
      </c>
      <c r="N679">
        <v>4.5659999999999998</v>
      </c>
    </row>
    <row r="680" spans="1:14">
      <c r="A680" s="54">
        <f>formulas!O270</f>
        <v>0</v>
      </c>
      <c r="B680" s="33">
        <f t="shared" ca="1" si="66"/>
        <v>32</v>
      </c>
      <c r="C680">
        <f t="shared" si="67"/>
        <v>486</v>
      </c>
      <c r="D680">
        <f t="shared" ca="1" si="65"/>
        <v>-2.1999999999999999E-2</v>
      </c>
      <c r="E680">
        <f t="shared" ca="1" si="68"/>
        <v>0</v>
      </c>
      <c r="F680">
        <f t="shared" ca="1" si="69"/>
        <v>31</v>
      </c>
      <c r="G680">
        <f t="shared" ca="1" si="70"/>
        <v>32</v>
      </c>
      <c r="M680">
        <v>224</v>
      </c>
      <c r="N680">
        <v>4.5919999999999996</v>
      </c>
    </row>
    <row r="681" spans="1:14">
      <c r="A681" s="54">
        <f>formulas!O271</f>
        <v>0</v>
      </c>
      <c r="B681" s="33">
        <f t="shared" ca="1" si="66"/>
        <v>32</v>
      </c>
      <c r="C681">
        <f t="shared" si="67"/>
        <v>486</v>
      </c>
      <c r="D681">
        <f t="shared" ca="1" si="65"/>
        <v>-2.1999999999999999E-2</v>
      </c>
      <c r="E681">
        <f t="shared" ca="1" si="68"/>
        <v>0</v>
      </c>
      <c r="F681">
        <f t="shared" ca="1" si="69"/>
        <v>31</v>
      </c>
      <c r="G681">
        <f t="shared" ca="1" si="70"/>
        <v>32</v>
      </c>
      <c r="M681">
        <v>225</v>
      </c>
      <c r="N681">
        <v>4.6180000000000003</v>
      </c>
    </row>
    <row r="682" spans="1:14">
      <c r="A682" s="54">
        <f>formulas!O272</f>
        <v>0</v>
      </c>
      <c r="B682" s="33">
        <f t="shared" ca="1" si="66"/>
        <v>32</v>
      </c>
      <c r="C682">
        <f t="shared" si="67"/>
        <v>486</v>
      </c>
      <c r="D682">
        <f t="shared" ca="1" si="65"/>
        <v>-2.1999999999999999E-2</v>
      </c>
      <c r="E682">
        <f t="shared" ca="1" si="68"/>
        <v>0</v>
      </c>
      <c r="F682">
        <f t="shared" ca="1" si="69"/>
        <v>31</v>
      </c>
      <c r="G682">
        <f t="shared" ca="1" si="70"/>
        <v>32</v>
      </c>
      <c r="M682">
        <v>226</v>
      </c>
      <c r="N682">
        <v>4.6449999999999996</v>
      </c>
    </row>
    <row r="683" spans="1:14">
      <c r="A683" s="54">
        <f>formulas!O273</f>
        <v>0</v>
      </c>
      <c r="B683" s="33">
        <f t="shared" ca="1" si="66"/>
        <v>32</v>
      </c>
      <c r="C683">
        <f t="shared" si="67"/>
        <v>486</v>
      </c>
      <c r="D683">
        <f t="shared" ca="1" si="65"/>
        <v>-2.1999999999999999E-2</v>
      </c>
      <c r="E683">
        <f t="shared" ca="1" si="68"/>
        <v>0</v>
      </c>
      <c r="F683">
        <f t="shared" ca="1" si="69"/>
        <v>31</v>
      </c>
      <c r="G683">
        <f t="shared" ca="1" si="70"/>
        <v>32</v>
      </c>
      <c r="M683">
        <v>227</v>
      </c>
      <c r="N683">
        <v>4.6710000000000003</v>
      </c>
    </row>
    <row r="684" spans="1:14">
      <c r="A684" s="54">
        <f>formulas!O274</f>
        <v>0</v>
      </c>
      <c r="B684" s="33">
        <f t="shared" ca="1" si="66"/>
        <v>32</v>
      </c>
      <c r="C684">
        <f t="shared" si="67"/>
        <v>486</v>
      </c>
      <c r="D684">
        <f t="shared" ca="1" si="65"/>
        <v>-2.1999999999999999E-2</v>
      </c>
      <c r="E684">
        <f t="shared" ca="1" si="68"/>
        <v>0</v>
      </c>
      <c r="F684">
        <f t="shared" ca="1" si="69"/>
        <v>31</v>
      </c>
      <c r="G684">
        <f t="shared" ca="1" si="70"/>
        <v>32</v>
      </c>
      <c r="M684">
        <v>228</v>
      </c>
      <c r="N684">
        <v>4.6970000000000001</v>
      </c>
    </row>
    <row r="685" spans="1:14">
      <c r="A685" s="54">
        <f>formulas!O275</f>
        <v>0</v>
      </c>
      <c r="B685" s="33">
        <f t="shared" ca="1" si="66"/>
        <v>32</v>
      </c>
      <c r="C685">
        <f t="shared" si="67"/>
        <v>486</v>
      </c>
      <c r="D685">
        <f t="shared" ca="1" si="65"/>
        <v>-2.1999999999999999E-2</v>
      </c>
      <c r="E685">
        <f t="shared" ca="1" si="68"/>
        <v>0</v>
      </c>
      <c r="F685">
        <f t="shared" ca="1" si="69"/>
        <v>31</v>
      </c>
      <c r="G685">
        <f t="shared" ca="1" si="70"/>
        <v>32</v>
      </c>
      <c r="M685">
        <v>229</v>
      </c>
      <c r="N685">
        <v>4.7240000000000002</v>
      </c>
    </row>
    <row r="686" spans="1:14">
      <c r="A686" s="54">
        <f>formulas!O276</f>
        <v>0</v>
      </c>
      <c r="B686" s="33">
        <f t="shared" ca="1" si="66"/>
        <v>32</v>
      </c>
      <c r="C686">
        <f t="shared" si="67"/>
        <v>486</v>
      </c>
      <c r="D686">
        <f t="shared" ca="1" si="65"/>
        <v>-2.1999999999999999E-2</v>
      </c>
      <c r="E686">
        <f t="shared" ca="1" si="68"/>
        <v>0</v>
      </c>
      <c r="F686">
        <f t="shared" ca="1" si="69"/>
        <v>31</v>
      </c>
      <c r="G686">
        <f t="shared" ca="1" si="70"/>
        <v>32</v>
      </c>
      <c r="M686">
        <v>230</v>
      </c>
      <c r="N686">
        <v>4.75</v>
      </c>
    </row>
    <row r="687" spans="1:14">
      <c r="A687" s="54">
        <f>formulas!O277</f>
        <v>0</v>
      </c>
      <c r="B687" s="33">
        <f t="shared" ca="1" si="66"/>
        <v>32</v>
      </c>
      <c r="C687">
        <f t="shared" si="67"/>
        <v>486</v>
      </c>
      <c r="D687">
        <f t="shared" ca="1" si="65"/>
        <v>-2.1999999999999999E-2</v>
      </c>
      <c r="E687">
        <f t="shared" ca="1" si="68"/>
        <v>0</v>
      </c>
      <c r="F687">
        <f t="shared" ca="1" si="69"/>
        <v>31</v>
      </c>
      <c r="G687">
        <f t="shared" ca="1" si="70"/>
        <v>32</v>
      </c>
      <c r="M687">
        <v>231</v>
      </c>
      <c r="N687">
        <v>4.7759999999999998</v>
      </c>
    </row>
    <row r="688" spans="1:14">
      <c r="A688" s="54">
        <f>formulas!O278</f>
        <v>0</v>
      </c>
      <c r="B688" s="33">
        <f t="shared" ca="1" si="66"/>
        <v>32</v>
      </c>
      <c r="C688">
        <f t="shared" si="67"/>
        <v>486</v>
      </c>
      <c r="D688">
        <f t="shared" ca="1" si="65"/>
        <v>-2.1999999999999999E-2</v>
      </c>
      <c r="E688">
        <f t="shared" ca="1" si="68"/>
        <v>0</v>
      </c>
      <c r="F688">
        <f t="shared" ca="1" si="69"/>
        <v>31</v>
      </c>
      <c r="G688">
        <f t="shared" ca="1" si="70"/>
        <v>32</v>
      </c>
      <c r="M688">
        <v>232</v>
      </c>
      <c r="N688">
        <v>4.8029999999999999</v>
      </c>
    </row>
    <row r="689" spans="1:14">
      <c r="A689" s="54">
        <f>formulas!O279</f>
        <v>0</v>
      </c>
      <c r="B689" s="33">
        <f t="shared" ca="1" si="66"/>
        <v>32</v>
      </c>
      <c r="C689">
        <f t="shared" si="67"/>
        <v>486</v>
      </c>
      <c r="D689">
        <f t="shared" ca="1" si="65"/>
        <v>-2.1999999999999999E-2</v>
      </c>
      <c r="E689">
        <f t="shared" ca="1" si="68"/>
        <v>0</v>
      </c>
      <c r="F689">
        <f t="shared" ca="1" si="69"/>
        <v>31</v>
      </c>
      <c r="G689">
        <f t="shared" ca="1" si="70"/>
        <v>32</v>
      </c>
      <c r="M689">
        <v>233</v>
      </c>
      <c r="N689">
        <v>4.8289999999999997</v>
      </c>
    </row>
    <row r="690" spans="1:14">
      <c r="A690" s="54">
        <f>formulas!O280</f>
        <v>0</v>
      </c>
      <c r="B690" s="33">
        <f t="shared" ca="1" si="66"/>
        <v>32</v>
      </c>
      <c r="C690">
        <f t="shared" si="67"/>
        <v>486</v>
      </c>
      <c r="D690">
        <f t="shared" ca="1" si="65"/>
        <v>-2.1999999999999999E-2</v>
      </c>
      <c r="E690">
        <f t="shared" ca="1" si="68"/>
        <v>0</v>
      </c>
      <c r="F690">
        <f t="shared" ca="1" si="69"/>
        <v>31</v>
      </c>
      <c r="G690">
        <f t="shared" ca="1" si="70"/>
        <v>32</v>
      </c>
      <c r="M690">
        <v>234</v>
      </c>
      <c r="N690">
        <v>4.8559999999999999</v>
      </c>
    </row>
    <row r="691" spans="1:14">
      <c r="A691" s="54">
        <f>formulas!O281</f>
        <v>0</v>
      </c>
      <c r="B691" s="33">
        <f t="shared" ca="1" si="66"/>
        <v>32</v>
      </c>
      <c r="C691">
        <f t="shared" si="67"/>
        <v>486</v>
      </c>
      <c r="D691">
        <f t="shared" ca="1" si="65"/>
        <v>-2.1999999999999999E-2</v>
      </c>
      <c r="E691">
        <f t="shared" ca="1" si="68"/>
        <v>0</v>
      </c>
      <c r="F691">
        <f t="shared" ca="1" si="69"/>
        <v>31</v>
      </c>
      <c r="G691">
        <f t="shared" ca="1" si="70"/>
        <v>32</v>
      </c>
      <c r="M691">
        <v>235</v>
      </c>
      <c r="N691">
        <v>4.8819999999999997</v>
      </c>
    </row>
    <row r="692" spans="1:14">
      <c r="A692" s="54">
        <f>formulas!O282</f>
        <v>0</v>
      </c>
      <c r="B692" s="33">
        <f t="shared" ca="1" si="66"/>
        <v>32</v>
      </c>
      <c r="C692">
        <f t="shared" si="67"/>
        <v>486</v>
      </c>
      <c r="D692">
        <f t="shared" ca="1" si="65"/>
        <v>-2.1999999999999999E-2</v>
      </c>
      <c r="E692">
        <f t="shared" ca="1" si="68"/>
        <v>0</v>
      </c>
      <c r="F692">
        <f t="shared" ca="1" si="69"/>
        <v>31</v>
      </c>
      <c r="G692">
        <f t="shared" ca="1" si="70"/>
        <v>32</v>
      </c>
      <c r="M692">
        <v>236</v>
      </c>
      <c r="N692">
        <v>4.9089999999999998</v>
      </c>
    </row>
    <row r="693" spans="1:14">
      <c r="A693" s="54">
        <f>formulas!O283</f>
        <v>0</v>
      </c>
      <c r="B693" s="33">
        <f t="shared" ca="1" si="66"/>
        <v>32</v>
      </c>
      <c r="C693">
        <f t="shared" si="67"/>
        <v>486</v>
      </c>
      <c r="D693">
        <f t="shared" ca="1" si="65"/>
        <v>-2.1999999999999999E-2</v>
      </c>
      <c r="E693">
        <f t="shared" ca="1" si="68"/>
        <v>0</v>
      </c>
      <c r="F693">
        <f t="shared" ca="1" si="69"/>
        <v>31</v>
      </c>
      <c r="G693">
        <f t="shared" ca="1" si="70"/>
        <v>32</v>
      </c>
      <c r="M693">
        <v>237</v>
      </c>
      <c r="N693">
        <v>4.9349999999999996</v>
      </c>
    </row>
    <row r="694" spans="1:14">
      <c r="A694" s="54">
        <f>formulas!O284</f>
        <v>0</v>
      </c>
      <c r="B694" s="33">
        <f t="shared" ca="1" si="66"/>
        <v>32</v>
      </c>
      <c r="C694">
        <f t="shared" si="67"/>
        <v>486</v>
      </c>
      <c r="D694">
        <f t="shared" ca="1" si="65"/>
        <v>-2.1999999999999999E-2</v>
      </c>
      <c r="E694">
        <f t="shared" ca="1" si="68"/>
        <v>0</v>
      </c>
      <c r="F694">
        <f t="shared" ca="1" si="69"/>
        <v>31</v>
      </c>
      <c r="G694">
        <f t="shared" ca="1" si="70"/>
        <v>32</v>
      </c>
      <c r="M694">
        <v>238</v>
      </c>
      <c r="N694">
        <v>4.9619999999999997</v>
      </c>
    </row>
    <row r="695" spans="1:14">
      <c r="A695" s="54">
        <f>formulas!O285</f>
        <v>0</v>
      </c>
      <c r="B695" s="33">
        <f t="shared" ca="1" si="66"/>
        <v>32</v>
      </c>
      <c r="C695">
        <f t="shared" si="67"/>
        <v>486</v>
      </c>
      <c r="D695">
        <f t="shared" ca="1" si="65"/>
        <v>-2.1999999999999999E-2</v>
      </c>
      <c r="E695">
        <f t="shared" ca="1" si="68"/>
        <v>0</v>
      </c>
      <c r="F695">
        <f t="shared" ca="1" si="69"/>
        <v>31</v>
      </c>
      <c r="G695">
        <f t="shared" ca="1" si="70"/>
        <v>32</v>
      </c>
      <c r="M695">
        <v>239</v>
      </c>
      <c r="N695">
        <v>4.9880000000000004</v>
      </c>
    </row>
    <row r="696" spans="1:14">
      <c r="A696" s="54">
        <f>formulas!O286</f>
        <v>0</v>
      </c>
      <c r="B696" s="33">
        <f t="shared" ca="1" si="66"/>
        <v>32</v>
      </c>
      <c r="C696">
        <f t="shared" si="67"/>
        <v>486</v>
      </c>
      <c r="D696">
        <f t="shared" ca="1" si="65"/>
        <v>-2.1999999999999999E-2</v>
      </c>
      <c r="E696">
        <f t="shared" ca="1" si="68"/>
        <v>0</v>
      </c>
      <c r="F696">
        <f t="shared" ca="1" si="69"/>
        <v>31</v>
      </c>
      <c r="G696">
        <f t="shared" ca="1" si="70"/>
        <v>32</v>
      </c>
      <c r="M696">
        <v>240</v>
      </c>
      <c r="N696">
        <v>5.0149999999999997</v>
      </c>
    </row>
    <row r="697" spans="1:14">
      <c r="A697" s="54">
        <f>formulas!O287</f>
        <v>0</v>
      </c>
      <c r="B697" s="33">
        <f t="shared" ca="1" si="66"/>
        <v>32</v>
      </c>
      <c r="C697">
        <f t="shared" si="67"/>
        <v>486</v>
      </c>
      <c r="D697">
        <f t="shared" ca="1" si="65"/>
        <v>-2.1999999999999999E-2</v>
      </c>
      <c r="E697">
        <f t="shared" ca="1" si="68"/>
        <v>0</v>
      </c>
      <c r="F697">
        <f t="shared" ca="1" si="69"/>
        <v>31</v>
      </c>
      <c r="G697">
        <f t="shared" ca="1" si="70"/>
        <v>32</v>
      </c>
      <c r="M697">
        <v>241</v>
      </c>
      <c r="N697">
        <v>5.0419999999999998</v>
      </c>
    </row>
    <row r="698" spans="1:14">
      <c r="A698" s="54">
        <f>formulas!O288</f>
        <v>0</v>
      </c>
      <c r="B698" s="33">
        <f t="shared" ca="1" si="66"/>
        <v>32</v>
      </c>
      <c r="C698">
        <f t="shared" si="67"/>
        <v>486</v>
      </c>
      <c r="D698">
        <f t="shared" ca="1" si="65"/>
        <v>-2.1999999999999999E-2</v>
      </c>
      <c r="E698">
        <f t="shared" ca="1" si="68"/>
        <v>0</v>
      </c>
      <c r="F698">
        <f t="shared" ca="1" si="69"/>
        <v>31</v>
      </c>
      <c r="G698">
        <f t="shared" ca="1" si="70"/>
        <v>32</v>
      </c>
      <c r="M698">
        <v>242</v>
      </c>
      <c r="N698">
        <v>5.0679999999999996</v>
      </c>
    </row>
    <row r="699" spans="1:14">
      <c r="A699" s="54">
        <f>formulas!O289</f>
        <v>0</v>
      </c>
      <c r="B699" s="33">
        <f t="shared" ca="1" si="66"/>
        <v>32</v>
      </c>
      <c r="C699">
        <f t="shared" si="67"/>
        <v>486</v>
      </c>
      <c r="D699">
        <f t="shared" ca="1" si="65"/>
        <v>-2.1999999999999999E-2</v>
      </c>
      <c r="E699">
        <f t="shared" ca="1" si="68"/>
        <v>0</v>
      </c>
      <c r="F699">
        <f t="shared" ca="1" si="69"/>
        <v>31</v>
      </c>
      <c r="G699">
        <f t="shared" ca="1" si="70"/>
        <v>32</v>
      </c>
      <c r="M699">
        <v>243</v>
      </c>
      <c r="N699">
        <v>5.0949999999999998</v>
      </c>
    </row>
    <row r="700" spans="1:14">
      <c r="A700" s="54">
        <f>formulas!O290</f>
        <v>0</v>
      </c>
      <c r="B700" s="33">
        <f t="shared" ca="1" si="66"/>
        <v>32</v>
      </c>
      <c r="C700">
        <f t="shared" si="67"/>
        <v>486</v>
      </c>
      <c r="D700">
        <f t="shared" ca="1" si="65"/>
        <v>-2.1999999999999999E-2</v>
      </c>
      <c r="E700">
        <f t="shared" ca="1" si="68"/>
        <v>0</v>
      </c>
      <c r="F700">
        <f t="shared" ca="1" si="69"/>
        <v>31</v>
      </c>
      <c r="G700">
        <f t="shared" ca="1" si="70"/>
        <v>32</v>
      </c>
      <c r="M700">
        <v>244</v>
      </c>
      <c r="N700">
        <v>5.1219999999999999</v>
      </c>
    </row>
    <row r="701" spans="1:14">
      <c r="A701" s="54">
        <f>formulas!O291</f>
        <v>0</v>
      </c>
      <c r="B701" s="33">
        <f t="shared" ca="1" si="66"/>
        <v>32</v>
      </c>
      <c r="C701">
        <f t="shared" si="67"/>
        <v>486</v>
      </c>
      <c r="D701">
        <f t="shared" ca="1" si="65"/>
        <v>-2.1999999999999999E-2</v>
      </c>
      <c r="E701">
        <f t="shared" ca="1" si="68"/>
        <v>0</v>
      </c>
      <c r="F701">
        <f t="shared" ca="1" si="69"/>
        <v>31</v>
      </c>
      <c r="G701">
        <f t="shared" ca="1" si="70"/>
        <v>32</v>
      </c>
      <c r="M701">
        <v>245</v>
      </c>
      <c r="N701">
        <v>5.1479999999999997</v>
      </c>
    </row>
    <row r="702" spans="1:14">
      <c r="A702" s="54">
        <f>formulas!O292</f>
        <v>0</v>
      </c>
      <c r="B702" s="33">
        <f t="shared" ca="1" si="66"/>
        <v>32</v>
      </c>
      <c r="C702">
        <f t="shared" si="67"/>
        <v>486</v>
      </c>
      <c r="D702">
        <f t="shared" ca="1" si="65"/>
        <v>-2.1999999999999999E-2</v>
      </c>
      <c r="E702">
        <f t="shared" ca="1" si="68"/>
        <v>0</v>
      </c>
      <c r="F702">
        <f t="shared" ca="1" si="69"/>
        <v>31</v>
      </c>
      <c r="G702">
        <f t="shared" ca="1" si="70"/>
        <v>32</v>
      </c>
      <c r="M702">
        <v>246</v>
      </c>
      <c r="N702">
        <v>5.1749999999999998</v>
      </c>
    </row>
    <row r="703" spans="1:14">
      <c r="A703" s="54">
        <f>formulas!O293</f>
        <v>0</v>
      </c>
      <c r="B703" s="33">
        <f t="shared" ca="1" si="66"/>
        <v>32</v>
      </c>
      <c r="C703">
        <f t="shared" si="67"/>
        <v>486</v>
      </c>
      <c r="D703">
        <f t="shared" ca="1" si="65"/>
        <v>-2.1999999999999999E-2</v>
      </c>
      <c r="E703">
        <f t="shared" ca="1" si="68"/>
        <v>0</v>
      </c>
      <c r="F703">
        <f t="shared" ca="1" si="69"/>
        <v>31</v>
      </c>
      <c r="G703">
        <f t="shared" ca="1" si="70"/>
        <v>32</v>
      </c>
      <c r="M703">
        <v>247</v>
      </c>
      <c r="N703">
        <v>5.202</v>
      </c>
    </row>
    <row r="704" spans="1:14">
      <c r="A704" s="54">
        <f>formulas!O294</f>
        <v>0</v>
      </c>
      <c r="B704" s="33">
        <f t="shared" ca="1" si="66"/>
        <v>32</v>
      </c>
      <c r="C704">
        <f t="shared" si="67"/>
        <v>486</v>
      </c>
      <c r="D704">
        <f t="shared" ca="1" si="65"/>
        <v>-2.1999999999999999E-2</v>
      </c>
      <c r="E704">
        <f t="shared" ca="1" si="68"/>
        <v>0</v>
      </c>
      <c r="F704">
        <f t="shared" ca="1" si="69"/>
        <v>31</v>
      </c>
      <c r="G704">
        <f t="shared" ca="1" si="70"/>
        <v>32</v>
      </c>
      <c r="M704">
        <v>248</v>
      </c>
      <c r="N704">
        <v>5.2279999999999998</v>
      </c>
    </row>
    <row r="705" spans="1:14">
      <c r="A705" s="54">
        <f>formulas!O295</f>
        <v>0</v>
      </c>
      <c r="B705" s="33">
        <f t="shared" ca="1" si="66"/>
        <v>32</v>
      </c>
      <c r="C705">
        <f t="shared" si="67"/>
        <v>486</v>
      </c>
      <c r="D705">
        <f t="shared" ca="1" si="65"/>
        <v>-2.1999999999999999E-2</v>
      </c>
      <c r="E705">
        <f t="shared" ca="1" si="68"/>
        <v>0</v>
      </c>
      <c r="F705">
        <f t="shared" ca="1" si="69"/>
        <v>31</v>
      </c>
      <c r="G705">
        <f t="shared" ca="1" si="70"/>
        <v>32</v>
      </c>
      <c r="M705">
        <v>249</v>
      </c>
      <c r="N705">
        <v>5.2549999999999999</v>
      </c>
    </row>
    <row r="706" spans="1:14">
      <c r="A706" s="54">
        <f>formulas!O296</f>
        <v>0</v>
      </c>
      <c r="B706" s="33">
        <f t="shared" ca="1" si="66"/>
        <v>32</v>
      </c>
      <c r="C706">
        <f t="shared" si="67"/>
        <v>486</v>
      </c>
      <c r="D706">
        <f t="shared" ca="1" si="65"/>
        <v>-2.1999999999999999E-2</v>
      </c>
      <c r="E706">
        <f t="shared" ca="1" si="68"/>
        <v>0</v>
      </c>
      <c r="F706">
        <f t="shared" ca="1" si="69"/>
        <v>31</v>
      </c>
      <c r="G706">
        <f t="shared" ca="1" si="70"/>
        <v>32</v>
      </c>
      <c r="M706">
        <v>250</v>
      </c>
      <c r="N706">
        <v>5.282</v>
      </c>
    </row>
    <row r="707" spans="1:14">
      <c r="A707" s="54">
        <f>formulas!O297</f>
        <v>0</v>
      </c>
      <c r="B707" s="33">
        <f t="shared" ca="1" si="66"/>
        <v>32</v>
      </c>
      <c r="C707">
        <f t="shared" si="67"/>
        <v>486</v>
      </c>
      <c r="D707">
        <f t="shared" ref="D707:D770" ca="1" si="71">INDIRECT(ADDRESS(C707+1,14))</f>
        <v>-2.1999999999999999E-2</v>
      </c>
      <c r="E707">
        <f t="shared" ca="1" si="68"/>
        <v>0</v>
      </c>
      <c r="F707">
        <f t="shared" ca="1" si="69"/>
        <v>31</v>
      </c>
      <c r="G707">
        <f t="shared" ca="1" si="70"/>
        <v>32</v>
      </c>
      <c r="M707">
        <v>251</v>
      </c>
      <c r="N707">
        <v>5.3090000000000002</v>
      </c>
    </row>
    <row r="708" spans="1:14">
      <c r="A708" s="54">
        <f>formulas!O298</f>
        <v>0</v>
      </c>
      <c r="B708" s="33">
        <f t="shared" ca="1" si="66"/>
        <v>32</v>
      </c>
      <c r="C708">
        <f t="shared" si="67"/>
        <v>486</v>
      </c>
      <c r="D708">
        <f t="shared" ca="1" si="71"/>
        <v>-2.1999999999999999E-2</v>
      </c>
      <c r="E708">
        <f t="shared" ca="1" si="68"/>
        <v>0</v>
      </c>
      <c r="F708">
        <f t="shared" ca="1" si="69"/>
        <v>31</v>
      </c>
      <c r="G708">
        <f t="shared" ca="1" si="70"/>
        <v>32</v>
      </c>
      <c r="M708">
        <v>252</v>
      </c>
      <c r="N708">
        <v>5.3360000000000003</v>
      </c>
    </row>
    <row r="709" spans="1:14">
      <c r="A709" s="54">
        <f>formulas!O299</f>
        <v>0</v>
      </c>
      <c r="B709" s="33">
        <f t="shared" ca="1" si="66"/>
        <v>32</v>
      </c>
      <c r="C709">
        <f t="shared" si="67"/>
        <v>486</v>
      </c>
      <c r="D709">
        <f t="shared" ca="1" si="71"/>
        <v>-2.1999999999999999E-2</v>
      </c>
      <c r="E709">
        <f t="shared" ca="1" si="68"/>
        <v>0</v>
      </c>
      <c r="F709">
        <f t="shared" ca="1" si="69"/>
        <v>31</v>
      </c>
      <c r="G709">
        <f t="shared" ca="1" si="70"/>
        <v>32</v>
      </c>
      <c r="M709">
        <v>253</v>
      </c>
      <c r="N709">
        <v>5.3630000000000004</v>
      </c>
    </row>
    <row r="710" spans="1:14">
      <c r="A710" s="54">
        <f>formulas!O300</f>
        <v>0</v>
      </c>
      <c r="B710" s="33">
        <f t="shared" ca="1" si="66"/>
        <v>32</v>
      </c>
      <c r="C710">
        <f t="shared" si="67"/>
        <v>486</v>
      </c>
      <c r="D710">
        <f t="shared" ca="1" si="71"/>
        <v>-2.1999999999999999E-2</v>
      </c>
      <c r="E710">
        <f t="shared" ca="1" si="68"/>
        <v>0</v>
      </c>
      <c r="F710">
        <f t="shared" ca="1" si="69"/>
        <v>31</v>
      </c>
      <c r="G710">
        <f t="shared" ca="1" si="70"/>
        <v>32</v>
      </c>
      <c r="M710">
        <v>254</v>
      </c>
      <c r="N710">
        <v>5.3890000000000002</v>
      </c>
    </row>
    <row r="711" spans="1:14">
      <c r="A711" s="54">
        <f>formulas!O301</f>
        <v>0</v>
      </c>
      <c r="B711" s="33">
        <f t="shared" ca="1" si="66"/>
        <v>32</v>
      </c>
      <c r="C711">
        <f t="shared" si="67"/>
        <v>486</v>
      </c>
      <c r="D711">
        <f t="shared" ca="1" si="71"/>
        <v>-2.1999999999999999E-2</v>
      </c>
      <c r="E711">
        <f t="shared" ca="1" si="68"/>
        <v>0</v>
      </c>
      <c r="F711">
        <f t="shared" ca="1" si="69"/>
        <v>31</v>
      </c>
      <c r="G711">
        <f t="shared" ca="1" si="70"/>
        <v>32</v>
      </c>
      <c r="M711">
        <v>255</v>
      </c>
      <c r="N711">
        <v>5.4160000000000004</v>
      </c>
    </row>
    <row r="712" spans="1:14">
      <c r="A712" s="54">
        <f>formulas!O302</f>
        <v>0</v>
      </c>
      <c r="B712" s="33">
        <f t="shared" ca="1" si="66"/>
        <v>32</v>
      </c>
      <c r="C712">
        <f t="shared" si="67"/>
        <v>486</v>
      </c>
      <c r="D712">
        <f t="shared" ca="1" si="71"/>
        <v>-2.1999999999999999E-2</v>
      </c>
      <c r="E712">
        <f t="shared" ca="1" si="68"/>
        <v>0</v>
      </c>
      <c r="F712">
        <f t="shared" ca="1" si="69"/>
        <v>31</v>
      </c>
      <c r="G712">
        <f t="shared" ca="1" si="70"/>
        <v>32</v>
      </c>
      <c r="M712">
        <v>256</v>
      </c>
      <c r="N712">
        <v>5.4429999999999996</v>
      </c>
    </row>
    <row r="713" spans="1:14">
      <c r="A713" s="54">
        <f>formulas!O303</f>
        <v>0</v>
      </c>
      <c r="B713" s="33">
        <f t="shared" ca="1" si="66"/>
        <v>32</v>
      </c>
      <c r="C713">
        <f t="shared" si="67"/>
        <v>486</v>
      </c>
      <c r="D713">
        <f t="shared" ca="1" si="71"/>
        <v>-2.1999999999999999E-2</v>
      </c>
      <c r="E713">
        <f t="shared" ca="1" si="68"/>
        <v>0</v>
      </c>
      <c r="F713">
        <f t="shared" ca="1" si="69"/>
        <v>31</v>
      </c>
      <c r="G713">
        <f t="shared" ca="1" si="70"/>
        <v>32</v>
      </c>
      <c r="M713">
        <v>257</v>
      </c>
      <c r="N713">
        <v>5.47</v>
      </c>
    </row>
    <row r="714" spans="1:14">
      <c r="A714" s="54">
        <f>formulas!O304</f>
        <v>0</v>
      </c>
      <c r="B714" s="33">
        <f t="shared" ca="1" si="66"/>
        <v>32</v>
      </c>
      <c r="C714">
        <f t="shared" si="67"/>
        <v>486</v>
      </c>
      <c r="D714">
        <f t="shared" ca="1" si="71"/>
        <v>-2.1999999999999999E-2</v>
      </c>
      <c r="E714">
        <f t="shared" ca="1" si="68"/>
        <v>0</v>
      </c>
      <c r="F714">
        <f t="shared" ca="1" si="69"/>
        <v>31</v>
      </c>
      <c r="G714">
        <f t="shared" ca="1" si="70"/>
        <v>32</v>
      </c>
      <c r="M714">
        <v>258</v>
      </c>
      <c r="N714">
        <v>5.4969999999999999</v>
      </c>
    </row>
    <row r="715" spans="1:14">
      <c r="A715" s="54">
        <f>formulas!O305</f>
        <v>0</v>
      </c>
      <c r="B715" s="33">
        <f t="shared" ca="1" si="66"/>
        <v>32</v>
      </c>
      <c r="C715">
        <f t="shared" si="67"/>
        <v>486</v>
      </c>
      <c r="D715">
        <f t="shared" ca="1" si="71"/>
        <v>-2.1999999999999999E-2</v>
      </c>
      <c r="E715">
        <f t="shared" ca="1" si="68"/>
        <v>0</v>
      </c>
      <c r="F715">
        <f t="shared" ca="1" si="69"/>
        <v>31</v>
      </c>
      <c r="G715">
        <f t="shared" ca="1" si="70"/>
        <v>32</v>
      </c>
      <c r="M715">
        <v>259</v>
      </c>
      <c r="N715">
        <v>5.524</v>
      </c>
    </row>
    <row r="716" spans="1:14">
      <c r="A716" s="54">
        <f>formulas!O306</f>
        <v>0</v>
      </c>
      <c r="B716" s="33">
        <f t="shared" ca="1" si="66"/>
        <v>32</v>
      </c>
      <c r="C716">
        <f t="shared" si="67"/>
        <v>486</v>
      </c>
      <c r="D716">
        <f t="shared" ca="1" si="71"/>
        <v>-2.1999999999999999E-2</v>
      </c>
      <c r="E716">
        <f t="shared" ca="1" si="68"/>
        <v>0</v>
      </c>
      <c r="F716">
        <f t="shared" ca="1" si="69"/>
        <v>31</v>
      </c>
      <c r="G716">
        <f t="shared" ca="1" si="70"/>
        <v>32</v>
      </c>
      <c r="M716">
        <v>260</v>
      </c>
      <c r="N716">
        <v>5.5510000000000002</v>
      </c>
    </row>
    <row r="717" spans="1:14">
      <c r="A717" s="54">
        <f>formulas!O307</f>
        <v>0</v>
      </c>
      <c r="B717" s="33">
        <f t="shared" ca="1" si="66"/>
        <v>32</v>
      </c>
      <c r="C717">
        <f t="shared" si="67"/>
        <v>486</v>
      </c>
      <c r="D717">
        <f t="shared" ca="1" si="71"/>
        <v>-2.1999999999999999E-2</v>
      </c>
      <c r="E717">
        <f t="shared" ca="1" si="68"/>
        <v>0</v>
      </c>
      <c r="F717">
        <f t="shared" ca="1" si="69"/>
        <v>31</v>
      </c>
      <c r="G717">
        <f t="shared" ca="1" si="70"/>
        <v>32</v>
      </c>
      <c r="M717">
        <v>261</v>
      </c>
      <c r="N717">
        <v>5.5780000000000003</v>
      </c>
    </row>
    <row r="718" spans="1:14">
      <c r="A718" s="54">
        <f>formulas!O308</f>
        <v>0</v>
      </c>
      <c r="B718" s="33">
        <f t="shared" ca="1" si="66"/>
        <v>32</v>
      </c>
      <c r="C718">
        <f t="shared" si="67"/>
        <v>486</v>
      </c>
      <c r="D718">
        <f t="shared" ca="1" si="71"/>
        <v>-2.1999999999999999E-2</v>
      </c>
      <c r="E718">
        <f t="shared" ca="1" si="68"/>
        <v>0</v>
      </c>
      <c r="F718">
        <f t="shared" ca="1" si="69"/>
        <v>31</v>
      </c>
      <c r="G718">
        <f t="shared" ca="1" si="70"/>
        <v>32</v>
      </c>
      <c r="M718">
        <v>262</v>
      </c>
      <c r="N718">
        <v>5.6050000000000004</v>
      </c>
    </row>
    <row r="719" spans="1:14">
      <c r="A719" s="54">
        <f>formulas!O309</f>
        <v>0</v>
      </c>
      <c r="B719" s="33">
        <f t="shared" ca="1" si="66"/>
        <v>32</v>
      </c>
      <c r="C719">
        <f t="shared" si="67"/>
        <v>486</v>
      </c>
      <c r="D719">
        <f t="shared" ca="1" si="71"/>
        <v>-2.1999999999999999E-2</v>
      </c>
      <c r="E719">
        <f t="shared" ca="1" si="68"/>
        <v>0</v>
      </c>
      <c r="F719">
        <f t="shared" ca="1" si="69"/>
        <v>31</v>
      </c>
      <c r="G719">
        <f t="shared" ca="1" si="70"/>
        <v>32</v>
      </c>
      <c r="M719">
        <v>263</v>
      </c>
      <c r="N719">
        <v>5.6319999999999997</v>
      </c>
    </row>
    <row r="720" spans="1:14">
      <c r="A720" s="54">
        <f>formulas!O310</f>
        <v>0</v>
      </c>
      <c r="B720" s="33">
        <f t="shared" ca="1" si="66"/>
        <v>32</v>
      </c>
      <c r="C720">
        <f t="shared" si="67"/>
        <v>486</v>
      </c>
      <c r="D720">
        <f t="shared" ca="1" si="71"/>
        <v>-2.1999999999999999E-2</v>
      </c>
      <c r="E720">
        <f t="shared" ca="1" si="68"/>
        <v>0</v>
      </c>
      <c r="F720">
        <f t="shared" ca="1" si="69"/>
        <v>31</v>
      </c>
      <c r="G720">
        <f t="shared" ca="1" si="70"/>
        <v>32</v>
      </c>
      <c r="M720">
        <v>264</v>
      </c>
      <c r="N720">
        <v>5.66</v>
      </c>
    </row>
    <row r="721" spans="1:14">
      <c r="A721" s="54">
        <f>formulas!O311</f>
        <v>0</v>
      </c>
      <c r="B721" s="33">
        <f t="shared" ca="1" si="66"/>
        <v>32</v>
      </c>
      <c r="C721">
        <f t="shared" si="67"/>
        <v>486</v>
      </c>
      <c r="D721">
        <f t="shared" ca="1" si="71"/>
        <v>-2.1999999999999999E-2</v>
      </c>
      <c r="E721">
        <f t="shared" ca="1" si="68"/>
        <v>0</v>
      </c>
      <c r="F721">
        <f t="shared" ca="1" si="69"/>
        <v>31</v>
      </c>
      <c r="G721">
        <f t="shared" ca="1" si="70"/>
        <v>32</v>
      </c>
      <c r="M721">
        <v>265</v>
      </c>
      <c r="N721">
        <v>5.6870000000000003</v>
      </c>
    </row>
    <row r="722" spans="1:14">
      <c r="A722" s="54">
        <f>formulas!O312</f>
        <v>0</v>
      </c>
      <c r="B722" s="33">
        <f t="shared" ca="1" si="66"/>
        <v>32</v>
      </c>
      <c r="C722">
        <f t="shared" si="67"/>
        <v>486</v>
      </c>
      <c r="D722">
        <f t="shared" ca="1" si="71"/>
        <v>-2.1999999999999999E-2</v>
      </c>
      <c r="E722">
        <f t="shared" ca="1" si="68"/>
        <v>0</v>
      </c>
      <c r="F722">
        <f t="shared" ca="1" si="69"/>
        <v>31</v>
      </c>
      <c r="G722">
        <f t="shared" ca="1" si="70"/>
        <v>32</v>
      </c>
      <c r="M722">
        <v>266</v>
      </c>
      <c r="N722">
        <v>5.7140000000000004</v>
      </c>
    </row>
    <row r="723" spans="1:14">
      <c r="A723" s="54">
        <f>formulas!O313</f>
        <v>0</v>
      </c>
      <c r="B723" s="33">
        <f t="shared" ca="1" si="66"/>
        <v>32</v>
      </c>
      <c r="C723">
        <f t="shared" si="67"/>
        <v>486</v>
      </c>
      <c r="D723">
        <f t="shared" ca="1" si="71"/>
        <v>-2.1999999999999999E-2</v>
      </c>
      <c r="E723">
        <f t="shared" ca="1" si="68"/>
        <v>0</v>
      </c>
      <c r="F723">
        <f t="shared" ca="1" si="69"/>
        <v>31</v>
      </c>
      <c r="G723">
        <f t="shared" ca="1" si="70"/>
        <v>32</v>
      </c>
      <c r="M723">
        <v>267</v>
      </c>
      <c r="N723">
        <v>5.7409999999999997</v>
      </c>
    </row>
    <row r="724" spans="1:14">
      <c r="A724" s="54">
        <f>formulas!O314</f>
        <v>0</v>
      </c>
      <c r="B724" s="33">
        <f t="shared" ca="1" si="66"/>
        <v>32</v>
      </c>
      <c r="C724">
        <f t="shared" si="67"/>
        <v>486</v>
      </c>
      <c r="D724">
        <f t="shared" ca="1" si="71"/>
        <v>-2.1999999999999999E-2</v>
      </c>
      <c r="E724">
        <f t="shared" ca="1" si="68"/>
        <v>0</v>
      </c>
      <c r="F724">
        <f t="shared" ca="1" si="69"/>
        <v>31</v>
      </c>
      <c r="G724">
        <f t="shared" ca="1" si="70"/>
        <v>32</v>
      </c>
      <c r="M724">
        <v>268</v>
      </c>
      <c r="N724">
        <v>5.7679999999999998</v>
      </c>
    </row>
    <row r="725" spans="1:14">
      <c r="A725" s="54">
        <f>formulas!O315</f>
        <v>0</v>
      </c>
      <c r="B725" s="33">
        <f t="shared" ref="B725:B783" ca="1" si="72">(A725-D725)/(E725-D725)*(G725-F725)+F725</f>
        <v>32</v>
      </c>
      <c r="C725">
        <f t="shared" ref="C725:C783" si="73">COUNTIF($N$2:$N$25400,"&lt;"&amp;A725)</f>
        <v>486</v>
      </c>
      <c r="D725">
        <f t="shared" ca="1" si="71"/>
        <v>-2.1999999999999999E-2</v>
      </c>
      <c r="E725">
        <f t="shared" ref="E725:E783" ca="1" si="74">INDIRECT(ADDRESS(C725+2,14))</f>
        <v>0</v>
      </c>
      <c r="F725">
        <f t="shared" ref="F725:F783" ca="1" si="75">INDIRECT(ADDRESS(C725+1,13))</f>
        <v>31</v>
      </c>
      <c r="G725">
        <f t="shared" ref="G725:G783" ca="1" si="76">INDIRECT(ADDRESS(C725+2,13))</f>
        <v>32</v>
      </c>
      <c r="M725">
        <v>269</v>
      </c>
      <c r="N725">
        <v>5.7949999999999999</v>
      </c>
    </row>
    <row r="726" spans="1:14">
      <c r="A726" s="54">
        <f>formulas!O316</f>
        <v>0</v>
      </c>
      <c r="B726" s="33">
        <f t="shared" ca="1" si="72"/>
        <v>32</v>
      </c>
      <c r="C726">
        <f t="shared" si="73"/>
        <v>486</v>
      </c>
      <c r="D726">
        <f t="shared" ca="1" si="71"/>
        <v>-2.1999999999999999E-2</v>
      </c>
      <c r="E726">
        <f t="shared" ca="1" si="74"/>
        <v>0</v>
      </c>
      <c r="F726">
        <f t="shared" ca="1" si="75"/>
        <v>31</v>
      </c>
      <c r="G726">
        <f t="shared" ca="1" si="76"/>
        <v>32</v>
      </c>
      <c r="M726">
        <v>270</v>
      </c>
      <c r="N726">
        <v>5.8230000000000004</v>
      </c>
    </row>
    <row r="727" spans="1:14">
      <c r="A727" s="54">
        <f>formulas!O317</f>
        <v>0</v>
      </c>
      <c r="B727" s="33">
        <f t="shared" ca="1" si="72"/>
        <v>32</v>
      </c>
      <c r="C727">
        <f t="shared" si="73"/>
        <v>486</v>
      </c>
      <c r="D727">
        <f t="shared" ca="1" si="71"/>
        <v>-2.1999999999999999E-2</v>
      </c>
      <c r="E727">
        <f t="shared" ca="1" si="74"/>
        <v>0</v>
      </c>
      <c r="F727">
        <f t="shared" ca="1" si="75"/>
        <v>31</v>
      </c>
      <c r="G727">
        <f t="shared" ca="1" si="76"/>
        <v>32</v>
      </c>
      <c r="M727">
        <v>271</v>
      </c>
      <c r="N727">
        <v>5.85</v>
      </c>
    </row>
    <row r="728" spans="1:14">
      <c r="A728" s="54">
        <f>formulas!O318</f>
        <v>0</v>
      </c>
      <c r="B728" s="33">
        <f t="shared" ca="1" si="72"/>
        <v>32</v>
      </c>
      <c r="C728">
        <f t="shared" si="73"/>
        <v>486</v>
      </c>
      <c r="D728">
        <f t="shared" ca="1" si="71"/>
        <v>-2.1999999999999999E-2</v>
      </c>
      <c r="E728">
        <f t="shared" ca="1" si="74"/>
        <v>0</v>
      </c>
      <c r="F728">
        <f t="shared" ca="1" si="75"/>
        <v>31</v>
      </c>
      <c r="G728">
        <f t="shared" ca="1" si="76"/>
        <v>32</v>
      </c>
      <c r="M728">
        <v>272</v>
      </c>
      <c r="N728">
        <v>5.8769999999999998</v>
      </c>
    </row>
    <row r="729" spans="1:14">
      <c r="A729" s="54">
        <f>formulas!O319</f>
        <v>0</v>
      </c>
      <c r="B729" s="33">
        <f t="shared" ca="1" si="72"/>
        <v>32</v>
      </c>
      <c r="C729">
        <f t="shared" si="73"/>
        <v>486</v>
      </c>
      <c r="D729">
        <f t="shared" ca="1" si="71"/>
        <v>-2.1999999999999999E-2</v>
      </c>
      <c r="E729">
        <f t="shared" ca="1" si="74"/>
        <v>0</v>
      </c>
      <c r="F729">
        <f t="shared" ca="1" si="75"/>
        <v>31</v>
      </c>
      <c r="G729">
        <f t="shared" ca="1" si="76"/>
        <v>32</v>
      </c>
      <c r="M729">
        <v>273</v>
      </c>
      <c r="N729">
        <v>5.9039999999999999</v>
      </c>
    </row>
    <row r="730" spans="1:14">
      <c r="A730" s="54">
        <f>formulas!O320</f>
        <v>0</v>
      </c>
      <c r="B730" s="33">
        <f t="shared" ca="1" si="72"/>
        <v>32</v>
      </c>
      <c r="C730">
        <f t="shared" si="73"/>
        <v>486</v>
      </c>
      <c r="D730">
        <f t="shared" ca="1" si="71"/>
        <v>-2.1999999999999999E-2</v>
      </c>
      <c r="E730">
        <f t="shared" ca="1" si="74"/>
        <v>0</v>
      </c>
      <c r="F730">
        <f t="shared" ca="1" si="75"/>
        <v>31</v>
      </c>
      <c r="G730">
        <f t="shared" ca="1" si="76"/>
        <v>32</v>
      </c>
      <c r="M730">
        <v>274</v>
      </c>
      <c r="N730">
        <v>5.9320000000000004</v>
      </c>
    </row>
    <row r="731" spans="1:14">
      <c r="A731" s="54">
        <f>formulas!O321</f>
        <v>0</v>
      </c>
      <c r="B731" s="33">
        <f t="shared" ca="1" si="72"/>
        <v>32</v>
      </c>
      <c r="C731">
        <f t="shared" si="73"/>
        <v>486</v>
      </c>
      <c r="D731">
        <f t="shared" ca="1" si="71"/>
        <v>-2.1999999999999999E-2</v>
      </c>
      <c r="E731">
        <f t="shared" ca="1" si="74"/>
        <v>0</v>
      </c>
      <c r="F731">
        <f t="shared" ca="1" si="75"/>
        <v>31</v>
      </c>
      <c r="G731">
        <f t="shared" ca="1" si="76"/>
        <v>32</v>
      </c>
      <c r="M731">
        <v>275</v>
      </c>
      <c r="N731">
        <v>5.9589999999999996</v>
      </c>
    </row>
    <row r="732" spans="1:14">
      <c r="A732" s="54">
        <f>formulas!O322</f>
        <v>0</v>
      </c>
      <c r="B732" s="33">
        <f t="shared" ca="1" si="72"/>
        <v>32</v>
      </c>
      <c r="C732">
        <f t="shared" si="73"/>
        <v>486</v>
      </c>
      <c r="D732">
        <f t="shared" ca="1" si="71"/>
        <v>-2.1999999999999999E-2</v>
      </c>
      <c r="E732">
        <f t="shared" ca="1" si="74"/>
        <v>0</v>
      </c>
      <c r="F732">
        <f t="shared" ca="1" si="75"/>
        <v>31</v>
      </c>
      <c r="G732">
        <f t="shared" ca="1" si="76"/>
        <v>32</v>
      </c>
      <c r="M732">
        <v>276</v>
      </c>
      <c r="N732">
        <v>5.9859999999999998</v>
      </c>
    </row>
    <row r="733" spans="1:14">
      <c r="A733" s="54">
        <f>formulas!O323</f>
        <v>0</v>
      </c>
      <c r="B733" s="33">
        <f t="shared" ca="1" si="72"/>
        <v>32</v>
      </c>
      <c r="C733">
        <f t="shared" si="73"/>
        <v>486</v>
      </c>
      <c r="D733">
        <f t="shared" ca="1" si="71"/>
        <v>-2.1999999999999999E-2</v>
      </c>
      <c r="E733">
        <f t="shared" ca="1" si="74"/>
        <v>0</v>
      </c>
      <c r="F733">
        <f t="shared" ca="1" si="75"/>
        <v>31</v>
      </c>
      <c r="G733">
        <f t="shared" ca="1" si="76"/>
        <v>32</v>
      </c>
      <c r="M733">
        <v>277</v>
      </c>
      <c r="N733">
        <v>6.0140000000000002</v>
      </c>
    </row>
    <row r="734" spans="1:14">
      <c r="A734" s="54">
        <f>formulas!O324</f>
        <v>0</v>
      </c>
      <c r="B734" s="33">
        <f t="shared" ca="1" si="72"/>
        <v>32</v>
      </c>
      <c r="C734">
        <f t="shared" si="73"/>
        <v>486</v>
      </c>
      <c r="D734">
        <f t="shared" ca="1" si="71"/>
        <v>-2.1999999999999999E-2</v>
      </c>
      <c r="E734">
        <f t="shared" ca="1" si="74"/>
        <v>0</v>
      </c>
      <c r="F734">
        <f t="shared" ca="1" si="75"/>
        <v>31</v>
      </c>
      <c r="G734">
        <f t="shared" ca="1" si="76"/>
        <v>32</v>
      </c>
      <c r="M734">
        <v>278</v>
      </c>
      <c r="N734">
        <v>6.0410000000000004</v>
      </c>
    </row>
    <row r="735" spans="1:14">
      <c r="A735" s="54">
        <f>formulas!O325</f>
        <v>0</v>
      </c>
      <c r="B735" s="33">
        <f t="shared" ca="1" si="72"/>
        <v>32</v>
      </c>
      <c r="C735">
        <f t="shared" si="73"/>
        <v>486</v>
      </c>
      <c r="D735">
        <f t="shared" ca="1" si="71"/>
        <v>-2.1999999999999999E-2</v>
      </c>
      <c r="E735">
        <f t="shared" ca="1" si="74"/>
        <v>0</v>
      </c>
      <c r="F735">
        <f t="shared" ca="1" si="75"/>
        <v>31</v>
      </c>
      <c r="G735">
        <f t="shared" ca="1" si="76"/>
        <v>32</v>
      </c>
      <c r="M735">
        <v>279</v>
      </c>
      <c r="N735">
        <v>6.0679999999999996</v>
      </c>
    </row>
    <row r="736" spans="1:14">
      <c r="A736" s="54">
        <f>formulas!O326</f>
        <v>0</v>
      </c>
      <c r="B736" s="33">
        <f t="shared" ca="1" si="72"/>
        <v>32</v>
      </c>
      <c r="C736">
        <f t="shared" si="73"/>
        <v>486</v>
      </c>
      <c r="D736">
        <f t="shared" ca="1" si="71"/>
        <v>-2.1999999999999999E-2</v>
      </c>
      <c r="E736">
        <f t="shared" ca="1" si="74"/>
        <v>0</v>
      </c>
      <c r="F736">
        <f t="shared" ca="1" si="75"/>
        <v>31</v>
      </c>
      <c r="G736">
        <f t="shared" ca="1" si="76"/>
        <v>32</v>
      </c>
      <c r="M736">
        <v>280</v>
      </c>
      <c r="N736">
        <v>6.0960000000000001</v>
      </c>
    </row>
    <row r="737" spans="1:14">
      <c r="A737" s="54">
        <f>formulas!O327</f>
        <v>0</v>
      </c>
      <c r="B737" s="33">
        <f t="shared" ca="1" si="72"/>
        <v>32</v>
      </c>
      <c r="C737">
        <f t="shared" si="73"/>
        <v>486</v>
      </c>
      <c r="D737">
        <f t="shared" ca="1" si="71"/>
        <v>-2.1999999999999999E-2</v>
      </c>
      <c r="E737">
        <f t="shared" ca="1" si="74"/>
        <v>0</v>
      </c>
      <c r="F737">
        <f t="shared" ca="1" si="75"/>
        <v>31</v>
      </c>
      <c r="G737">
        <f t="shared" ca="1" si="76"/>
        <v>32</v>
      </c>
      <c r="M737">
        <v>281</v>
      </c>
      <c r="N737">
        <v>6.1230000000000002</v>
      </c>
    </row>
    <row r="738" spans="1:14">
      <c r="A738" s="54">
        <f>formulas!O328</f>
        <v>0</v>
      </c>
      <c r="B738" s="33">
        <f t="shared" ca="1" si="72"/>
        <v>32</v>
      </c>
      <c r="C738">
        <f t="shared" si="73"/>
        <v>486</v>
      </c>
      <c r="D738">
        <f t="shared" ca="1" si="71"/>
        <v>-2.1999999999999999E-2</v>
      </c>
      <c r="E738">
        <f t="shared" ca="1" si="74"/>
        <v>0</v>
      </c>
      <c r="F738">
        <f t="shared" ca="1" si="75"/>
        <v>31</v>
      </c>
      <c r="G738">
        <f t="shared" ca="1" si="76"/>
        <v>32</v>
      </c>
      <c r="M738">
        <v>282</v>
      </c>
      <c r="N738">
        <v>6.1509999999999998</v>
      </c>
    </row>
    <row r="739" spans="1:14">
      <c r="A739" s="54">
        <f>formulas!O329</f>
        <v>0</v>
      </c>
      <c r="B739" s="33">
        <f t="shared" ca="1" si="72"/>
        <v>32</v>
      </c>
      <c r="C739">
        <f t="shared" si="73"/>
        <v>486</v>
      </c>
      <c r="D739">
        <f t="shared" ca="1" si="71"/>
        <v>-2.1999999999999999E-2</v>
      </c>
      <c r="E739">
        <f t="shared" ca="1" si="74"/>
        <v>0</v>
      </c>
      <c r="F739">
        <f t="shared" ca="1" si="75"/>
        <v>31</v>
      </c>
      <c r="G739">
        <f t="shared" ca="1" si="76"/>
        <v>32</v>
      </c>
      <c r="M739">
        <v>283</v>
      </c>
      <c r="N739">
        <v>6.1779999999999999</v>
      </c>
    </row>
    <row r="740" spans="1:14">
      <c r="A740" s="54">
        <f>formulas!O330</f>
        <v>0</v>
      </c>
      <c r="B740" s="33">
        <f t="shared" ca="1" si="72"/>
        <v>32</v>
      </c>
      <c r="C740">
        <f t="shared" si="73"/>
        <v>486</v>
      </c>
      <c r="D740">
        <f t="shared" ca="1" si="71"/>
        <v>-2.1999999999999999E-2</v>
      </c>
      <c r="E740">
        <f t="shared" ca="1" si="74"/>
        <v>0</v>
      </c>
      <c r="F740">
        <f t="shared" ca="1" si="75"/>
        <v>31</v>
      </c>
      <c r="G740">
        <f t="shared" ca="1" si="76"/>
        <v>32</v>
      </c>
      <c r="M740">
        <v>284</v>
      </c>
      <c r="N740">
        <v>6.2060000000000004</v>
      </c>
    </row>
    <row r="741" spans="1:14">
      <c r="A741" s="54">
        <f>formulas!O331</f>
        <v>0</v>
      </c>
      <c r="B741" s="33">
        <f t="shared" ca="1" si="72"/>
        <v>32</v>
      </c>
      <c r="C741">
        <f t="shared" si="73"/>
        <v>486</v>
      </c>
      <c r="D741">
        <f t="shared" ca="1" si="71"/>
        <v>-2.1999999999999999E-2</v>
      </c>
      <c r="E741">
        <f t="shared" ca="1" si="74"/>
        <v>0</v>
      </c>
      <c r="F741">
        <f t="shared" ca="1" si="75"/>
        <v>31</v>
      </c>
      <c r="G741">
        <f t="shared" ca="1" si="76"/>
        <v>32</v>
      </c>
      <c r="M741">
        <v>285</v>
      </c>
      <c r="N741">
        <v>6.2329999999999997</v>
      </c>
    </row>
    <row r="742" spans="1:14">
      <c r="A742" s="54">
        <f>formulas!O332</f>
        <v>0</v>
      </c>
      <c r="B742" s="33">
        <f t="shared" ca="1" si="72"/>
        <v>32</v>
      </c>
      <c r="C742">
        <f t="shared" si="73"/>
        <v>486</v>
      </c>
      <c r="D742">
        <f t="shared" ca="1" si="71"/>
        <v>-2.1999999999999999E-2</v>
      </c>
      <c r="E742">
        <f t="shared" ca="1" si="74"/>
        <v>0</v>
      </c>
      <c r="F742">
        <f t="shared" ca="1" si="75"/>
        <v>31</v>
      </c>
      <c r="G742">
        <f t="shared" ca="1" si="76"/>
        <v>32</v>
      </c>
      <c r="M742">
        <v>286</v>
      </c>
      <c r="N742">
        <v>6.2610000000000001</v>
      </c>
    </row>
    <row r="743" spans="1:14">
      <c r="A743" s="54">
        <f>formulas!O333</f>
        <v>0</v>
      </c>
      <c r="B743" s="33">
        <f t="shared" ca="1" si="72"/>
        <v>32</v>
      </c>
      <c r="C743">
        <f t="shared" si="73"/>
        <v>486</v>
      </c>
      <c r="D743">
        <f t="shared" ca="1" si="71"/>
        <v>-2.1999999999999999E-2</v>
      </c>
      <c r="E743">
        <f t="shared" ca="1" si="74"/>
        <v>0</v>
      </c>
      <c r="F743">
        <f t="shared" ca="1" si="75"/>
        <v>31</v>
      </c>
      <c r="G743">
        <f t="shared" ca="1" si="76"/>
        <v>32</v>
      </c>
      <c r="M743">
        <v>287</v>
      </c>
      <c r="N743">
        <v>6.2880000000000003</v>
      </c>
    </row>
    <row r="744" spans="1:14">
      <c r="A744" s="54">
        <f>formulas!O334</f>
        <v>0</v>
      </c>
      <c r="B744" s="33">
        <f t="shared" ca="1" si="72"/>
        <v>32</v>
      </c>
      <c r="C744">
        <f t="shared" si="73"/>
        <v>486</v>
      </c>
      <c r="D744">
        <f t="shared" ca="1" si="71"/>
        <v>-2.1999999999999999E-2</v>
      </c>
      <c r="E744">
        <f t="shared" ca="1" si="74"/>
        <v>0</v>
      </c>
      <c r="F744">
        <f t="shared" ca="1" si="75"/>
        <v>31</v>
      </c>
      <c r="G744">
        <f t="shared" ca="1" si="76"/>
        <v>32</v>
      </c>
      <c r="M744">
        <v>288</v>
      </c>
      <c r="N744">
        <v>6.3159999999999998</v>
      </c>
    </row>
    <row r="745" spans="1:14">
      <c r="A745" s="54">
        <f>formulas!O335</f>
        <v>0</v>
      </c>
      <c r="B745" s="33">
        <f t="shared" ca="1" si="72"/>
        <v>32</v>
      </c>
      <c r="C745">
        <f t="shared" si="73"/>
        <v>486</v>
      </c>
      <c r="D745">
        <f t="shared" ca="1" si="71"/>
        <v>-2.1999999999999999E-2</v>
      </c>
      <c r="E745">
        <f t="shared" ca="1" si="74"/>
        <v>0</v>
      </c>
      <c r="F745">
        <f t="shared" ca="1" si="75"/>
        <v>31</v>
      </c>
      <c r="G745">
        <f t="shared" ca="1" si="76"/>
        <v>32</v>
      </c>
      <c r="M745">
        <v>289</v>
      </c>
      <c r="N745">
        <v>6.343</v>
      </c>
    </row>
    <row r="746" spans="1:14">
      <c r="A746" s="54">
        <f>formulas!O336</f>
        <v>0</v>
      </c>
      <c r="B746" s="33">
        <f t="shared" ca="1" si="72"/>
        <v>32</v>
      </c>
      <c r="C746">
        <f t="shared" si="73"/>
        <v>486</v>
      </c>
      <c r="D746">
        <f t="shared" ca="1" si="71"/>
        <v>-2.1999999999999999E-2</v>
      </c>
      <c r="E746">
        <f t="shared" ca="1" si="74"/>
        <v>0</v>
      </c>
      <c r="F746">
        <f t="shared" ca="1" si="75"/>
        <v>31</v>
      </c>
      <c r="G746">
        <f t="shared" ca="1" si="76"/>
        <v>32</v>
      </c>
      <c r="M746">
        <v>290</v>
      </c>
      <c r="N746">
        <v>6.3710000000000004</v>
      </c>
    </row>
    <row r="747" spans="1:14">
      <c r="A747" s="54">
        <f>formulas!O337</f>
        <v>0</v>
      </c>
      <c r="B747" s="33">
        <f t="shared" ca="1" si="72"/>
        <v>32</v>
      </c>
      <c r="C747">
        <f t="shared" si="73"/>
        <v>486</v>
      </c>
      <c r="D747">
        <f t="shared" ca="1" si="71"/>
        <v>-2.1999999999999999E-2</v>
      </c>
      <c r="E747">
        <f t="shared" ca="1" si="74"/>
        <v>0</v>
      </c>
      <c r="F747">
        <f t="shared" ca="1" si="75"/>
        <v>31</v>
      </c>
      <c r="G747">
        <f t="shared" ca="1" si="76"/>
        <v>32</v>
      </c>
      <c r="M747">
        <v>291</v>
      </c>
      <c r="N747">
        <v>6.399</v>
      </c>
    </row>
    <row r="748" spans="1:14">
      <c r="A748" s="54">
        <f>formulas!O338</f>
        <v>0</v>
      </c>
      <c r="B748" s="33">
        <f t="shared" ca="1" si="72"/>
        <v>32</v>
      </c>
      <c r="C748">
        <f t="shared" si="73"/>
        <v>486</v>
      </c>
      <c r="D748">
        <f t="shared" ca="1" si="71"/>
        <v>-2.1999999999999999E-2</v>
      </c>
      <c r="E748">
        <f t="shared" ca="1" si="74"/>
        <v>0</v>
      </c>
      <c r="F748">
        <f t="shared" ca="1" si="75"/>
        <v>31</v>
      </c>
      <c r="G748">
        <f t="shared" ca="1" si="76"/>
        <v>32</v>
      </c>
      <c r="M748">
        <v>292</v>
      </c>
      <c r="N748">
        <v>6.4260000000000002</v>
      </c>
    </row>
    <row r="749" spans="1:14">
      <c r="A749" s="54">
        <f>formulas!O339</f>
        <v>0</v>
      </c>
      <c r="B749" s="33">
        <f t="shared" ca="1" si="72"/>
        <v>32</v>
      </c>
      <c r="C749">
        <f t="shared" si="73"/>
        <v>486</v>
      </c>
      <c r="D749">
        <f t="shared" ca="1" si="71"/>
        <v>-2.1999999999999999E-2</v>
      </c>
      <c r="E749">
        <f t="shared" ca="1" si="74"/>
        <v>0</v>
      </c>
      <c r="F749">
        <f t="shared" ca="1" si="75"/>
        <v>31</v>
      </c>
      <c r="G749">
        <f t="shared" ca="1" si="76"/>
        <v>32</v>
      </c>
      <c r="M749">
        <v>293</v>
      </c>
      <c r="N749">
        <v>6.4539999999999997</v>
      </c>
    </row>
    <row r="750" spans="1:14">
      <c r="A750" s="54">
        <f>formulas!O340</f>
        <v>0</v>
      </c>
      <c r="B750" s="33">
        <f t="shared" ca="1" si="72"/>
        <v>32</v>
      </c>
      <c r="C750">
        <f t="shared" si="73"/>
        <v>486</v>
      </c>
      <c r="D750">
        <f t="shared" ca="1" si="71"/>
        <v>-2.1999999999999999E-2</v>
      </c>
      <c r="E750">
        <f t="shared" ca="1" si="74"/>
        <v>0</v>
      </c>
      <c r="F750">
        <f t="shared" ca="1" si="75"/>
        <v>31</v>
      </c>
      <c r="G750">
        <f t="shared" ca="1" si="76"/>
        <v>32</v>
      </c>
      <c r="M750">
        <v>294</v>
      </c>
      <c r="N750">
        <v>6.4820000000000002</v>
      </c>
    </row>
    <row r="751" spans="1:14">
      <c r="A751" s="54">
        <f>formulas!O341</f>
        <v>0</v>
      </c>
      <c r="B751" s="33">
        <f t="shared" ca="1" si="72"/>
        <v>32</v>
      </c>
      <c r="C751">
        <f t="shared" si="73"/>
        <v>486</v>
      </c>
      <c r="D751">
        <f t="shared" ca="1" si="71"/>
        <v>-2.1999999999999999E-2</v>
      </c>
      <c r="E751">
        <f t="shared" ca="1" si="74"/>
        <v>0</v>
      </c>
      <c r="F751">
        <f t="shared" ca="1" si="75"/>
        <v>31</v>
      </c>
      <c r="G751">
        <f t="shared" ca="1" si="76"/>
        <v>32</v>
      </c>
      <c r="M751">
        <v>295</v>
      </c>
      <c r="N751">
        <v>6.51</v>
      </c>
    </row>
    <row r="752" spans="1:14">
      <c r="A752" s="54">
        <f>formulas!O342</f>
        <v>0</v>
      </c>
      <c r="B752" s="33">
        <f t="shared" ca="1" si="72"/>
        <v>32</v>
      </c>
      <c r="C752">
        <f t="shared" si="73"/>
        <v>486</v>
      </c>
      <c r="D752">
        <f t="shared" ca="1" si="71"/>
        <v>-2.1999999999999999E-2</v>
      </c>
      <c r="E752">
        <f t="shared" ca="1" si="74"/>
        <v>0</v>
      </c>
      <c r="F752">
        <f t="shared" ca="1" si="75"/>
        <v>31</v>
      </c>
      <c r="G752">
        <f t="shared" ca="1" si="76"/>
        <v>32</v>
      </c>
      <c r="M752">
        <v>296</v>
      </c>
      <c r="N752">
        <v>6.5369999999999999</v>
      </c>
    </row>
    <row r="753" spans="1:14">
      <c r="A753" s="54">
        <f>formulas!O343</f>
        <v>0</v>
      </c>
      <c r="B753" s="33">
        <f t="shared" ca="1" si="72"/>
        <v>32</v>
      </c>
      <c r="C753">
        <f t="shared" si="73"/>
        <v>486</v>
      </c>
      <c r="D753">
        <f t="shared" ca="1" si="71"/>
        <v>-2.1999999999999999E-2</v>
      </c>
      <c r="E753">
        <f t="shared" ca="1" si="74"/>
        <v>0</v>
      </c>
      <c r="F753">
        <f t="shared" ca="1" si="75"/>
        <v>31</v>
      </c>
      <c r="G753">
        <f t="shared" ca="1" si="76"/>
        <v>32</v>
      </c>
      <c r="M753">
        <v>297</v>
      </c>
      <c r="N753">
        <v>6.5650000000000004</v>
      </c>
    </row>
    <row r="754" spans="1:14">
      <c r="A754" s="54">
        <f>formulas!O344</f>
        <v>0</v>
      </c>
      <c r="B754" s="33">
        <f t="shared" ca="1" si="72"/>
        <v>32</v>
      </c>
      <c r="C754">
        <f t="shared" si="73"/>
        <v>486</v>
      </c>
      <c r="D754">
        <f t="shared" ca="1" si="71"/>
        <v>-2.1999999999999999E-2</v>
      </c>
      <c r="E754">
        <f t="shared" ca="1" si="74"/>
        <v>0</v>
      </c>
      <c r="F754">
        <f t="shared" ca="1" si="75"/>
        <v>31</v>
      </c>
      <c r="G754">
        <f t="shared" ca="1" si="76"/>
        <v>32</v>
      </c>
      <c r="M754">
        <v>298</v>
      </c>
      <c r="N754">
        <v>6.593</v>
      </c>
    </row>
    <row r="755" spans="1:14">
      <c r="A755" s="54">
        <f>formulas!O345</f>
        <v>0</v>
      </c>
      <c r="B755" s="33">
        <f t="shared" ca="1" si="72"/>
        <v>32</v>
      </c>
      <c r="C755">
        <f t="shared" si="73"/>
        <v>486</v>
      </c>
      <c r="D755">
        <f t="shared" ca="1" si="71"/>
        <v>-2.1999999999999999E-2</v>
      </c>
      <c r="E755">
        <f t="shared" ca="1" si="74"/>
        <v>0</v>
      </c>
      <c r="F755">
        <f t="shared" ca="1" si="75"/>
        <v>31</v>
      </c>
      <c r="G755">
        <f t="shared" ca="1" si="76"/>
        <v>32</v>
      </c>
      <c r="M755">
        <v>299</v>
      </c>
      <c r="N755">
        <v>6.6210000000000004</v>
      </c>
    </row>
    <row r="756" spans="1:14">
      <c r="A756" s="54">
        <f>formulas!O346</f>
        <v>0</v>
      </c>
      <c r="B756" s="33">
        <f t="shared" ca="1" si="72"/>
        <v>32</v>
      </c>
      <c r="C756">
        <f t="shared" si="73"/>
        <v>486</v>
      </c>
      <c r="D756">
        <f t="shared" ca="1" si="71"/>
        <v>-2.1999999999999999E-2</v>
      </c>
      <c r="E756">
        <f t="shared" ca="1" si="74"/>
        <v>0</v>
      </c>
      <c r="F756">
        <f t="shared" ca="1" si="75"/>
        <v>31</v>
      </c>
      <c r="G756">
        <f t="shared" ca="1" si="76"/>
        <v>32</v>
      </c>
      <c r="M756">
        <v>300</v>
      </c>
      <c r="N756">
        <v>6.6479999999999997</v>
      </c>
    </row>
    <row r="757" spans="1:14">
      <c r="A757" s="54">
        <f>formulas!O347</f>
        <v>0</v>
      </c>
      <c r="B757" s="33">
        <f t="shared" ca="1" si="72"/>
        <v>32</v>
      </c>
      <c r="C757">
        <f t="shared" si="73"/>
        <v>486</v>
      </c>
      <c r="D757">
        <f t="shared" ca="1" si="71"/>
        <v>-2.1999999999999999E-2</v>
      </c>
      <c r="E757">
        <f t="shared" ca="1" si="74"/>
        <v>0</v>
      </c>
      <c r="F757">
        <f t="shared" ca="1" si="75"/>
        <v>31</v>
      </c>
      <c r="G757">
        <f t="shared" ca="1" si="76"/>
        <v>32</v>
      </c>
      <c r="M757">
        <v>301</v>
      </c>
      <c r="N757">
        <v>6.6760000000000002</v>
      </c>
    </row>
    <row r="758" spans="1:14">
      <c r="A758" s="54">
        <f>formulas!O348</f>
        <v>0</v>
      </c>
      <c r="B758" s="33">
        <f t="shared" ca="1" si="72"/>
        <v>32</v>
      </c>
      <c r="C758">
        <f t="shared" si="73"/>
        <v>486</v>
      </c>
      <c r="D758">
        <f t="shared" ca="1" si="71"/>
        <v>-2.1999999999999999E-2</v>
      </c>
      <c r="E758">
        <f t="shared" ca="1" si="74"/>
        <v>0</v>
      </c>
      <c r="F758">
        <f t="shared" ca="1" si="75"/>
        <v>31</v>
      </c>
      <c r="G758">
        <f t="shared" ca="1" si="76"/>
        <v>32</v>
      </c>
      <c r="M758">
        <v>302</v>
      </c>
      <c r="N758">
        <v>6.7039999999999997</v>
      </c>
    </row>
    <row r="759" spans="1:14">
      <c r="A759" s="54">
        <f>formulas!O349</f>
        <v>0</v>
      </c>
      <c r="B759" s="33">
        <f t="shared" ca="1" si="72"/>
        <v>32</v>
      </c>
      <c r="C759">
        <f t="shared" si="73"/>
        <v>486</v>
      </c>
      <c r="D759">
        <f t="shared" ca="1" si="71"/>
        <v>-2.1999999999999999E-2</v>
      </c>
      <c r="E759">
        <f t="shared" ca="1" si="74"/>
        <v>0</v>
      </c>
      <c r="F759">
        <f t="shared" ca="1" si="75"/>
        <v>31</v>
      </c>
      <c r="G759">
        <f t="shared" ca="1" si="76"/>
        <v>32</v>
      </c>
      <c r="M759">
        <v>303</v>
      </c>
      <c r="N759">
        <v>6.7320000000000002</v>
      </c>
    </row>
    <row r="760" spans="1:14">
      <c r="A760" s="54">
        <f>formulas!O350</f>
        <v>0</v>
      </c>
      <c r="B760" s="33">
        <f t="shared" ca="1" si="72"/>
        <v>32</v>
      </c>
      <c r="C760">
        <f t="shared" si="73"/>
        <v>486</v>
      </c>
      <c r="D760">
        <f t="shared" ca="1" si="71"/>
        <v>-2.1999999999999999E-2</v>
      </c>
      <c r="E760">
        <f t="shared" ca="1" si="74"/>
        <v>0</v>
      </c>
      <c r="F760">
        <f t="shared" ca="1" si="75"/>
        <v>31</v>
      </c>
      <c r="G760">
        <f t="shared" ca="1" si="76"/>
        <v>32</v>
      </c>
      <c r="M760">
        <v>304</v>
      </c>
      <c r="N760">
        <v>6.76</v>
      </c>
    </row>
    <row r="761" spans="1:14">
      <c r="A761" s="54">
        <f>formulas!O351</f>
        <v>0</v>
      </c>
      <c r="B761" s="33">
        <f t="shared" ca="1" si="72"/>
        <v>32</v>
      </c>
      <c r="C761">
        <f t="shared" si="73"/>
        <v>486</v>
      </c>
      <c r="D761">
        <f t="shared" ca="1" si="71"/>
        <v>-2.1999999999999999E-2</v>
      </c>
      <c r="E761">
        <f t="shared" ca="1" si="74"/>
        <v>0</v>
      </c>
      <c r="F761">
        <f t="shared" ca="1" si="75"/>
        <v>31</v>
      </c>
      <c r="G761">
        <f t="shared" ca="1" si="76"/>
        <v>32</v>
      </c>
      <c r="M761">
        <v>305</v>
      </c>
      <c r="N761">
        <v>6.7880000000000003</v>
      </c>
    </row>
    <row r="762" spans="1:14">
      <c r="A762" s="54">
        <f>formulas!O352</f>
        <v>0</v>
      </c>
      <c r="B762" s="33">
        <f t="shared" ca="1" si="72"/>
        <v>32</v>
      </c>
      <c r="C762">
        <f t="shared" si="73"/>
        <v>486</v>
      </c>
      <c r="D762">
        <f t="shared" ca="1" si="71"/>
        <v>-2.1999999999999999E-2</v>
      </c>
      <c r="E762">
        <f t="shared" ca="1" si="74"/>
        <v>0</v>
      </c>
      <c r="F762">
        <f t="shared" ca="1" si="75"/>
        <v>31</v>
      </c>
      <c r="G762">
        <f t="shared" ca="1" si="76"/>
        <v>32</v>
      </c>
      <c r="M762">
        <v>306</v>
      </c>
      <c r="N762">
        <v>6.8159999999999998</v>
      </c>
    </row>
    <row r="763" spans="1:14">
      <c r="A763" s="54">
        <f>formulas!O353</f>
        <v>0</v>
      </c>
      <c r="B763" s="33">
        <f t="shared" ca="1" si="72"/>
        <v>32</v>
      </c>
      <c r="C763">
        <f t="shared" si="73"/>
        <v>486</v>
      </c>
      <c r="D763">
        <f t="shared" ca="1" si="71"/>
        <v>-2.1999999999999999E-2</v>
      </c>
      <c r="E763">
        <f t="shared" ca="1" si="74"/>
        <v>0</v>
      </c>
      <c r="F763">
        <f t="shared" ca="1" si="75"/>
        <v>31</v>
      </c>
      <c r="G763">
        <f t="shared" ca="1" si="76"/>
        <v>32</v>
      </c>
      <c r="M763">
        <v>307</v>
      </c>
      <c r="N763">
        <v>6.8440000000000003</v>
      </c>
    </row>
    <row r="764" spans="1:14">
      <c r="A764" s="54">
        <f>formulas!O354</f>
        <v>0</v>
      </c>
      <c r="B764" s="33">
        <f t="shared" ca="1" si="72"/>
        <v>32</v>
      </c>
      <c r="C764">
        <f t="shared" si="73"/>
        <v>486</v>
      </c>
      <c r="D764">
        <f t="shared" ca="1" si="71"/>
        <v>-2.1999999999999999E-2</v>
      </c>
      <c r="E764">
        <f t="shared" ca="1" si="74"/>
        <v>0</v>
      </c>
      <c r="F764">
        <f t="shared" ca="1" si="75"/>
        <v>31</v>
      </c>
      <c r="G764">
        <f t="shared" ca="1" si="76"/>
        <v>32</v>
      </c>
      <c r="M764">
        <v>308</v>
      </c>
      <c r="N764">
        <v>6.8719999999999999</v>
      </c>
    </row>
    <row r="765" spans="1:14">
      <c r="A765" s="54">
        <f>formulas!O355</f>
        <v>0</v>
      </c>
      <c r="B765" s="33">
        <f t="shared" ca="1" si="72"/>
        <v>32</v>
      </c>
      <c r="C765">
        <f t="shared" si="73"/>
        <v>486</v>
      </c>
      <c r="D765">
        <f t="shared" ca="1" si="71"/>
        <v>-2.1999999999999999E-2</v>
      </c>
      <c r="E765">
        <f t="shared" ca="1" si="74"/>
        <v>0</v>
      </c>
      <c r="F765">
        <f t="shared" ca="1" si="75"/>
        <v>31</v>
      </c>
      <c r="G765">
        <f t="shared" ca="1" si="76"/>
        <v>32</v>
      </c>
      <c r="M765">
        <v>309</v>
      </c>
      <c r="N765">
        <v>6.9</v>
      </c>
    </row>
    <row r="766" spans="1:14">
      <c r="A766" s="54">
        <f>formulas!O356</f>
        <v>0</v>
      </c>
      <c r="B766" s="33">
        <f t="shared" ca="1" si="72"/>
        <v>32</v>
      </c>
      <c r="C766">
        <f t="shared" si="73"/>
        <v>486</v>
      </c>
      <c r="D766">
        <f t="shared" ca="1" si="71"/>
        <v>-2.1999999999999999E-2</v>
      </c>
      <c r="E766">
        <f t="shared" ca="1" si="74"/>
        <v>0</v>
      </c>
      <c r="F766">
        <f t="shared" ca="1" si="75"/>
        <v>31</v>
      </c>
      <c r="G766">
        <f t="shared" ca="1" si="76"/>
        <v>32</v>
      </c>
      <c r="M766">
        <v>310</v>
      </c>
      <c r="N766">
        <v>6.9279999999999999</v>
      </c>
    </row>
    <row r="767" spans="1:14">
      <c r="A767" s="54">
        <f>formulas!O357</f>
        <v>0</v>
      </c>
      <c r="B767" s="33">
        <f t="shared" ca="1" si="72"/>
        <v>32</v>
      </c>
      <c r="C767">
        <f t="shared" si="73"/>
        <v>486</v>
      </c>
      <c r="D767">
        <f t="shared" ca="1" si="71"/>
        <v>-2.1999999999999999E-2</v>
      </c>
      <c r="E767">
        <f t="shared" ca="1" si="74"/>
        <v>0</v>
      </c>
      <c r="F767">
        <f t="shared" ca="1" si="75"/>
        <v>31</v>
      </c>
      <c r="G767">
        <f t="shared" ca="1" si="76"/>
        <v>32</v>
      </c>
      <c r="M767">
        <v>311</v>
      </c>
      <c r="N767">
        <v>6.9560000000000004</v>
      </c>
    </row>
    <row r="768" spans="1:14">
      <c r="A768" s="54">
        <f>formulas!O358</f>
        <v>0</v>
      </c>
      <c r="B768" s="33">
        <f t="shared" ca="1" si="72"/>
        <v>32</v>
      </c>
      <c r="C768">
        <f t="shared" si="73"/>
        <v>486</v>
      </c>
      <c r="D768">
        <f t="shared" ca="1" si="71"/>
        <v>-2.1999999999999999E-2</v>
      </c>
      <c r="E768">
        <f t="shared" ca="1" si="74"/>
        <v>0</v>
      </c>
      <c r="F768">
        <f t="shared" ca="1" si="75"/>
        <v>31</v>
      </c>
      <c r="G768">
        <f t="shared" ca="1" si="76"/>
        <v>32</v>
      </c>
      <c r="M768">
        <v>312</v>
      </c>
      <c r="N768">
        <v>6.984</v>
      </c>
    </row>
    <row r="769" spans="1:14">
      <c r="A769" s="54">
        <f>formulas!O359</f>
        <v>0</v>
      </c>
      <c r="B769" s="33">
        <f t="shared" ca="1" si="72"/>
        <v>32</v>
      </c>
      <c r="C769">
        <f t="shared" si="73"/>
        <v>486</v>
      </c>
      <c r="D769">
        <f t="shared" ca="1" si="71"/>
        <v>-2.1999999999999999E-2</v>
      </c>
      <c r="E769">
        <f t="shared" ca="1" si="74"/>
        <v>0</v>
      </c>
      <c r="F769">
        <f t="shared" ca="1" si="75"/>
        <v>31</v>
      </c>
      <c r="G769">
        <f t="shared" ca="1" si="76"/>
        <v>32</v>
      </c>
      <c r="M769">
        <v>313</v>
      </c>
      <c r="N769">
        <v>7.0119999999999996</v>
      </c>
    </row>
    <row r="770" spans="1:14">
      <c r="A770" s="54">
        <f>formulas!O360</f>
        <v>0</v>
      </c>
      <c r="B770" s="33">
        <f t="shared" ca="1" si="72"/>
        <v>32</v>
      </c>
      <c r="C770">
        <f t="shared" si="73"/>
        <v>486</v>
      </c>
      <c r="D770">
        <f t="shared" ca="1" si="71"/>
        <v>-2.1999999999999999E-2</v>
      </c>
      <c r="E770">
        <f t="shared" ca="1" si="74"/>
        <v>0</v>
      </c>
      <c r="F770">
        <f t="shared" ca="1" si="75"/>
        <v>31</v>
      </c>
      <c r="G770">
        <f t="shared" ca="1" si="76"/>
        <v>32</v>
      </c>
      <c r="M770">
        <v>314</v>
      </c>
      <c r="N770">
        <v>7.04</v>
      </c>
    </row>
    <row r="771" spans="1:14">
      <c r="A771" s="54">
        <f>formulas!O361</f>
        <v>0</v>
      </c>
      <c r="B771" s="33">
        <f t="shared" ca="1" si="72"/>
        <v>32</v>
      </c>
      <c r="C771">
        <f t="shared" si="73"/>
        <v>486</v>
      </c>
      <c r="D771">
        <f t="shared" ref="D771:D834" ca="1" si="77">INDIRECT(ADDRESS(C771+1,14))</f>
        <v>-2.1999999999999999E-2</v>
      </c>
      <c r="E771">
        <f t="shared" ca="1" si="74"/>
        <v>0</v>
      </c>
      <c r="F771">
        <f t="shared" ca="1" si="75"/>
        <v>31</v>
      </c>
      <c r="G771">
        <f t="shared" ca="1" si="76"/>
        <v>32</v>
      </c>
      <c r="M771">
        <v>315</v>
      </c>
      <c r="N771">
        <v>7.0679999999999996</v>
      </c>
    </row>
    <row r="772" spans="1:14">
      <c r="A772" s="54">
        <f>formulas!O362</f>
        <v>0</v>
      </c>
      <c r="B772" s="33">
        <f t="shared" ca="1" si="72"/>
        <v>32</v>
      </c>
      <c r="C772">
        <f t="shared" si="73"/>
        <v>486</v>
      </c>
      <c r="D772">
        <f t="shared" ca="1" si="77"/>
        <v>-2.1999999999999999E-2</v>
      </c>
      <c r="E772">
        <f t="shared" ca="1" si="74"/>
        <v>0</v>
      </c>
      <c r="F772">
        <f t="shared" ca="1" si="75"/>
        <v>31</v>
      </c>
      <c r="G772">
        <f t="shared" ca="1" si="76"/>
        <v>32</v>
      </c>
      <c r="M772">
        <v>316</v>
      </c>
      <c r="N772">
        <v>7.0960000000000001</v>
      </c>
    </row>
    <row r="773" spans="1:14">
      <c r="A773" s="54">
        <f>formulas!O363</f>
        <v>0</v>
      </c>
      <c r="B773" s="33">
        <f t="shared" ca="1" si="72"/>
        <v>32</v>
      </c>
      <c r="C773">
        <f t="shared" si="73"/>
        <v>486</v>
      </c>
      <c r="D773">
        <f t="shared" ca="1" si="77"/>
        <v>-2.1999999999999999E-2</v>
      </c>
      <c r="E773">
        <f t="shared" ca="1" si="74"/>
        <v>0</v>
      </c>
      <c r="F773">
        <f t="shared" ca="1" si="75"/>
        <v>31</v>
      </c>
      <c r="G773">
        <f t="shared" ca="1" si="76"/>
        <v>32</v>
      </c>
      <c r="M773">
        <v>317</v>
      </c>
      <c r="N773">
        <v>7.1239999999999997</v>
      </c>
    </row>
    <row r="774" spans="1:14">
      <c r="A774" s="54">
        <f>formulas!O364</f>
        <v>0</v>
      </c>
      <c r="B774" s="33">
        <f t="shared" ca="1" si="72"/>
        <v>32</v>
      </c>
      <c r="C774">
        <f t="shared" si="73"/>
        <v>486</v>
      </c>
      <c r="D774">
        <f t="shared" ca="1" si="77"/>
        <v>-2.1999999999999999E-2</v>
      </c>
      <c r="E774">
        <f t="shared" ca="1" si="74"/>
        <v>0</v>
      </c>
      <c r="F774">
        <f t="shared" ca="1" si="75"/>
        <v>31</v>
      </c>
      <c r="G774">
        <f t="shared" ca="1" si="76"/>
        <v>32</v>
      </c>
      <c r="M774">
        <v>318</v>
      </c>
      <c r="N774">
        <v>7.1520000000000001</v>
      </c>
    </row>
    <row r="775" spans="1:14">
      <c r="A775" s="54">
        <f>formulas!O365</f>
        <v>0</v>
      </c>
      <c r="B775" s="33">
        <f t="shared" ca="1" si="72"/>
        <v>32</v>
      </c>
      <c r="C775">
        <f t="shared" si="73"/>
        <v>486</v>
      </c>
      <c r="D775">
        <f t="shared" ca="1" si="77"/>
        <v>-2.1999999999999999E-2</v>
      </c>
      <c r="E775">
        <f t="shared" ca="1" si="74"/>
        <v>0</v>
      </c>
      <c r="F775">
        <f t="shared" ca="1" si="75"/>
        <v>31</v>
      </c>
      <c r="G775">
        <f t="shared" ca="1" si="76"/>
        <v>32</v>
      </c>
      <c r="M775">
        <v>319</v>
      </c>
      <c r="N775">
        <v>7.181</v>
      </c>
    </row>
    <row r="776" spans="1:14">
      <c r="A776" s="54">
        <f>formulas!O366</f>
        <v>0</v>
      </c>
      <c r="B776" s="33">
        <f t="shared" ca="1" si="72"/>
        <v>32</v>
      </c>
      <c r="C776">
        <f t="shared" si="73"/>
        <v>486</v>
      </c>
      <c r="D776">
        <f t="shared" ca="1" si="77"/>
        <v>-2.1999999999999999E-2</v>
      </c>
      <c r="E776">
        <f t="shared" ca="1" si="74"/>
        <v>0</v>
      </c>
      <c r="F776">
        <f t="shared" ca="1" si="75"/>
        <v>31</v>
      </c>
      <c r="G776">
        <f t="shared" ca="1" si="76"/>
        <v>32</v>
      </c>
      <c r="M776">
        <v>320</v>
      </c>
      <c r="N776">
        <v>7.2089999999999996</v>
      </c>
    </row>
    <row r="777" spans="1:14">
      <c r="A777" s="54">
        <f>formulas!O367</f>
        <v>0</v>
      </c>
      <c r="B777" s="33">
        <f t="shared" ca="1" si="72"/>
        <v>32</v>
      </c>
      <c r="C777">
        <f t="shared" si="73"/>
        <v>486</v>
      </c>
      <c r="D777">
        <f t="shared" ca="1" si="77"/>
        <v>-2.1999999999999999E-2</v>
      </c>
      <c r="E777">
        <f t="shared" ca="1" si="74"/>
        <v>0</v>
      </c>
      <c r="F777">
        <f t="shared" ca="1" si="75"/>
        <v>31</v>
      </c>
      <c r="G777">
        <f t="shared" ca="1" si="76"/>
        <v>32</v>
      </c>
      <c r="M777">
        <v>321</v>
      </c>
      <c r="N777">
        <v>7.2370000000000001</v>
      </c>
    </row>
    <row r="778" spans="1:14">
      <c r="A778" s="54">
        <f>formulas!O368</f>
        <v>0</v>
      </c>
      <c r="B778" s="33">
        <f t="shared" ca="1" si="72"/>
        <v>32</v>
      </c>
      <c r="C778">
        <f t="shared" si="73"/>
        <v>486</v>
      </c>
      <c r="D778">
        <f t="shared" ca="1" si="77"/>
        <v>-2.1999999999999999E-2</v>
      </c>
      <c r="E778">
        <f t="shared" ca="1" si="74"/>
        <v>0</v>
      </c>
      <c r="F778">
        <f t="shared" ca="1" si="75"/>
        <v>31</v>
      </c>
      <c r="G778">
        <f t="shared" ca="1" si="76"/>
        <v>32</v>
      </c>
      <c r="M778">
        <v>322</v>
      </c>
      <c r="N778">
        <v>7.2649999999999997</v>
      </c>
    </row>
    <row r="779" spans="1:14">
      <c r="A779" s="54">
        <f>formulas!O369</f>
        <v>0</v>
      </c>
      <c r="B779" s="33">
        <f t="shared" ca="1" si="72"/>
        <v>32</v>
      </c>
      <c r="C779">
        <f t="shared" si="73"/>
        <v>486</v>
      </c>
      <c r="D779">
        <f t="shared" ca="1" si="77"/>
        <v>-2.1999999999999999E-2</v>
      </c>
      <c r="E779">
        <f t="shared" ca="1" si="74"/>
        <v>0</v>
      </c>
      <c r="F779">
        <f t="shared" ca="1" si="75"/>
        <v>31</v>
      </c>
      <c r="G779">
        <f t="shared" ca="1" si="76"/>
        <v>32</v>
      </c>
      <c r="M779">
        <v>323</v>
      </c>
      <c r="N779">
        <v>7.2939999999999996</v>
      </c>
    </row>
    <row r="780" spans="1:14">
      <c r="A780" s="54">
        <f>formulas!O370</f>
        <v>0</v>
      </c>
      <c r="B780" s="33">
        <f t="shared" ca="1" si="72"/>
        <v>32</v>
      </c>
      <c r="C780">
        <f t="shared" si="73"/>
        <v>486</v>
      </c>
      <c r="D780">
        <f t="shared" ca="1" si="77"/>
        <v>-2.1999999999999999E-2</v>
      </c>
      <c r="E780">
        <f t="shared" ca="1" si="74"/>
        <v>0</v>
      </c>
      <c r="F780">
        <f t="shared" ca="1" si="75"/>
        <v>31</v>
      </c>
      <c r="G780">
        <f t="shared" ca="1" si="76"/>
        <v>32</v>
      </c>
      <c r="M780">
        <v>324</v>
      </c>
      <c r="N780">
        <v>7.3220000000000001</v>
      </c>
    </row>
    <row r="781" spans="1:14">
      <c r="A781" s="54">
        <f>formulas!O371</f>
        <v>0</v>
      </c>
      <c r="B781" s="33">
        <f t="shared" ca="1" si="72"/>
        <v>32</v>
      </c>
      <c r="C781">
        <f t="shared" si="73"/>
        <v>486</v>
      </c>
      <c r="D781">
        <f t="shared" ca="1" si="77"/>
        <v>-2.1999999999999999E-2</v>
      </c>
      <c r="E781">
        <f t="shared" ca="1" si="74"/>
        <v>0</v>
      </c>
      <c r="F781">
        <f t="shared" ca="1" si="75"/>
        <v>31</v>
      </c>
      <c r="G781">
        <f t="shared" ca="1" si="76"/>
        <v>32</v>
      </c>
      <c r="M781">
        <v>325</v>
      </c>
      <c r="N781">
        <v>7.35</v>
      </c>
    </row>
    <row r="782" spans="1:14">
      <c r="A782" s="54">
        <f>formulas!O372</f>
        <v>0</v>
      </c>
      <c r="B782" s="33">
        <f t="shared" ca="1" si="72"/>
        <v>32</v>
      </c>
      <c r="C782">
        <f t="shared" si="73"/>
        <v>486</v>
      </c>
      <c r="D782">
        <f t="shared" ca="1" si="77"/>
        <v>-2.1999999999999999E-2</v>
      </c>
      <c r="E782">
        <f t="shared" ca="1" si="74"/>
        <v>0</v>
      </c>
      <c r="F782">
        <f t="shared" ca="1" si="75"/>
        <v>31</v>
      </c>
      <c r="G782">
        <f t="shared" ca="1" si="76"/>
        <v>32</v>
      </c>
      <c r="M782">
        <v>326</v>
      </c>
      <c r="N782">
        <v>7.3780000000000001</v>
      </c>
    </row>
    <row r="783" spans="1:14">
      <c r="A783" s="54">
        <f>formulas!O373</f>
        <v>0</v>
      </c>
      <c r="B783" s="33">
        <f t="shared" ca="1" si="72"/>
        <v>32</v>
      </c>
      <c r="C783">
        <f t="shared" si="73"/>
        <v>486</v>
      </c>
      <c r="D783">
        <f t="shared" ca="1" si="77"/>
        <v>-2.1999999999999999E-2</v>
      </c>
      <c r="E783">
        <f t="shared" ca="1" si="74"/>
        <v>0</v>
      </c>
      <c r="F783">
        <f t="shared" ca="1" si="75"/>
        <v>31</v>
      </c>
      <c r="G783">
        <f t="shared" ca="1" si="76"/>
        <v>32</v>
      </c>
      <c r="M783">
        <v>327</v>
      </c>
      <c r="N783">
        <v>7.407</v>
      </c>
    </row>
    <row r="784" spans="1:14">
      <c r="A784" s="54">
        <f>formulas!O374</f>
        <v>0</v>
      </c>
      <c r="B784" s="33">
        <f t="shared" ref="B784:B847" ca="1" si="78">(A784-D784)/(E784-D784)*(G784-F784)+F784</f>
        <v>32</v>
      </c>
      <c r="C784">
        <f t="shared" ref="C784:C847" si="79">COUNTIF($N$2:$N$25400,"&lt;"&amp;A784)</f>
        <v>486</v>
      </c>
      <c r="D784">
        <f t="shared" ca="1" si="77"/>
        <v>-2.1999999999999999E-2</v>
      </c>
      <c r="E784">
        <f t="shared" ref="E784:E847" ca="1" si="80">INDIRECT(ADDRESS(C784+2,14))</f>
        <v>0</v>
      </c>
      <c r="F784">
        <f t="shared" ref="F784:F847" ca="1" si="81">INDIRECT(ADDRESS(C784+1,13))</f>
        <v>31</v>
      </c>
      <c r="G784">
        <f t="shared" ref="G784:G847" ca="1" si="82">INDIRECT(ADDRESS(C784+2,13))</f>
        <v>32</v>
      </c>
      <c r="M784">
        <v>328</v>
      </c>
      <c r="N784">
        <v>7.4349999999999996</v>
      </c>
    </row>
    <row r="785" spans="1:14">
      <c r="A785" s="54">
        <f>formulas!O375</f>
        <v>0</v>
      </c>
      <c r="B785" s="33">
        <f t="shared" ca="1" si="78"/>
        <v>32</v>
      </c>
      <c r="C785">
        <f t="shared" si="79"/>
        <v>486</v>
      </c>
      <c r="D785">
        <f t="shared" ca="1" si="77"/>
        <v>-2.1999999999999999E-2</v>
      </c>
      <c r="E785">
        <f t="shared" ca="1" si="80"/>
        <v>0</v>
      </c>
      <c r="F785">
        <f t="shared" ca="1" si="81"/>
        <v>31</v>
      </c>
      <c r="G785">
        <f t="shared" ca="1" si="82"/>
        <v>32</v>
      </c>
      <c r="M785">
        <v>329</v>
      </c>
      <c r="N785">
        <v>7.4630000000000001</v>
      </c>
    </row>
    <row r="786" spans="1:14">
      <c r="A786" s="54">
        <f>formulas!O376</f>
        <v>0</v>
      </c>
      <c r="B786" s="33">
        <f t="shared" ca="1" si="78"/>
        <v>32</v>
      </c>
      <c r="C786">
        <f t="shared" si="79"/>
        <v>486</v>
      </c>
      <c r="D786">
        <f t="shared" ca="1" si="77"/>
        <v>-2.1999999999999999E-2</v>
      </c>
      <c r="E786">
        <f t="shared" ca="1" si="80"/>
        <v>0</v>
      </c>
      <c r="F786">
        <f t="shared" ca="1" si="81"/>
        <v>31</v>
      </c>
      <c r="G786">
        <f t="shared" ca="1" si="82"/>
        <v>32</v>
      </c>
      <c r="M786">
        <v>330</v>
      </c>
      <c r="N786">
        <v>7.492</v>
      </c>
    </row>
    <row r="787" spans="1:14">
      <c r="A787" s="54">
        <f>formulas!O377</f>
        <v>0</v>
      </c>
      <c r="B787" s="33">
        <f t="shared" ca="1" si="78"/>
        <v>32</v>
      </c>
      <c r="C787">
        <f t="shared" si="79"/>
        <v>486</v>
      </c>
      <c r="D787">
        <f t="shared" ca="1" si="77"/>
        <v>-2.1999999999999999E-2</v>
      </c>
      <c r="E787">
        <f t="shared" ca="1" si="80"/>
        <v>0</v>
      </c>
      <c r="F787">
        <f t="shared" ca="1" si="81"/>
        <v>31</v>
      </c>
      <c r="G787">
        <f t="shared" ca="1" si="82"/>
        <v>32</v>
      </c>
      <c r="M787">
        <v>331</v>
      </c>
      <c r="N787">
        <v>7.52</v>
      </c>
    </row>
    <row r="788" spans="1:14">
      <c r="A788" s="54">
        <f>formulas!O378</f>
        <v>0</v>
      </c>
      <c r="B788" s="33">
        <f t="shared" ca="1" si="78"/>
        <v>32</v>
      </c>
      <c r="C788">
        <f t="shared" si="79"/>
        <v>486</v>
      </c>
      <c r="D788">
        <f t="shared" ca="1" si="77"/>
        <v>-2.1999999999999999E-2</v>
      </c>
      <c r="E788">
        <f t="shared" ca="1" si="80"/>
        <v>0</v>
      </c>
      <c r="F788">
        <f t="shared" ca="1" si="81"/>
        <v>31</v>
      </c>
      <c r="G788">
        <f t="shared" ca="1" si="82"/>
        <v>32</v>
      </c>
      <c r="M788">
        <v>332</v>
      </c>
      <c r="N788">
        <v>7.5490000000000004</v>
      </c>
    </row>
    <row r="789" spans="1:14">
      <c r="A789" s="54">
        <f>formulas!O379</f>
        <v>0</v>
      </c>
      <c r="B789" s="33">
        <f t="shared" ca="1" si="78"/>
        <v>32</v>
      </c>
      <c r="C789">
        <f t="shared" si="79"/>
        <v>486</v>
      </c>
      <c r="D789">
        <f t="shared" ca="1" si="77"/>
        <v>-2.1999999999999999E-2</v>
      </c>
      <c r="E789">
        <f t="shared" ca="1" si="80"/>
        <v>0</v>
      </c>
      <c r="F789">
        <f t="shared" ca="1" si="81"/>
        <v>31</v>
      </c>
      <c r="G789">
        <f t="shared" ca="1" si="82"/>
        <v>32</v>
      </c>
      <c r="M789">
        <v>333</v>
      </c>
      <c r="N789">
        <v>7.577</v>
      </c>
    </row>
    <row r="790" spans="1:14">
      <c r="A790" s="54">
        <f>formulas!O380</f>
        <v>0</v>
      </c>
      <c r="B790" s="33">
        <f t="shared" ca="1" si="78"/>
        <v>32</v>
      </c>
      <c r="C790">
        <f t="shared" si="79"/>
        <v>486</v>
      </c>
      <c r="D790">
        <f t="shared" ca="1" si="77"/>
        <v>-2.1999999999999999E-2</v>
      </c>
      <c r="E790">
        <f t="shared" ca="1" si="80"/>
        <v>0</v>
      </c>
      <c r="F790">
        <f t="shared" ca="1" si="81"/>
        <v>31</v>
      </c>
      <c r="G790">
        <f t="shared" ca="1" si="82"/>
        <v>32</v>
      </c>
      <c r="M790">
        <v>334</v>
      </c>
      <c r="N790">
        <v>7.6059999999999999</v>
      </c>
    </row>
    <row r="791" spans="1:14">
      <c r="A791" s="54">
        <f>formulas!O381</f>
        <v>0</v>
      </c>
      <c r="B791" s="33">
        <f t="shared" ca="1" si="78"/>
        <v>32</v>
      </c>
      <c r="C791">
        <f t="shared" si="79"/>
        <v>486</v>
      </c>
      <c r="D791">
        <f t="shared" ca="1" si="77"/>
        <v>-2.1999999999999999E-2</v>
      </c>
      <c r="E791">
        <f t="shared" ca="1" si="80"/>
        <v>0</v>
      </c>
      <c r="F791">
        <f t="shared" ca="1" si="81"/>
        <v>31</v>
      </c>
      <c r="G791">
        <f t="shared" ca="1" si="82"/>
        <v>32</v>
      </c>
      <c r="M791">
        <v>335</v>
      </c>
      <c r="N791">
        <v>7.6340000000000003</v>
      </c>
    </row>
    <row r="792" spans="1:14">
      <c r="A792" s="54">
        <f>formulas!O382</f>
        <v>0</v>
      </c>
      <c r="B792" s="33">
        <f t="shared" ca="1" si="78"/>
        <v>32</v>
      </c>
      <c r="C792">
        <f t="shared" si="79"/>
        <v>486</v>
      </c>
      <c r="D792">
        <f t="shared" ca="1" si="77"/>
        <v>-2.1999999999999999E-2</v>
      </c>
      <c r="E792">
        <f t="shared" ca="1" si="80"/>
        <v>0</v>
      </c>
      <c r="F792">
        <f t="shared" ca="1" si="81"/>
        <v>31</v>
      </c>
      <c r="G792">
        <f t="shared" ca="1" si="82"/>
        <v>32</v>
      </c>
      <c r="M792">
        <v>336</v>
      </c>
      <c r="N792">
        <v>7.6630000000000003</v>
      </c>
    </row>
    <row r="793" spans="1:14">
      <c r="A793" s="54">
        <f>formulas!O383</f>
        <v>0</v>
      </c>
      <c r="B793" s="33">
        <f t="shared" ca="1" si="78"/>
        <v>32</v>
      </c>
      <c r="C793">
        <f t="shared" si="79"/>
        <v>486</v>
      </c>
      <c r="D793">
        <f t="shared" ca="1" si="77"/>
        <v>-2.1999999999999999E-2</v>
      </c>
      <c r="E793">
        <f t="shared" ca="1" si="80"/>
        <v>0</v>
      </c>
      <c r="F793">
        <f t="shared" ca="1" si="81"/>
        <v>31</v>
      </c>
      <c r="G793">
        <f t="shared" ca="1" si="82"/>
        <v>32</v>
      </c>
      <c r="M793">
        <v>337</v>
      </c>
      <c r="N793">
        <v>7.6909999999999998</v>
      </c>
    </row>
    <row r="794" spans="1:14">
      <c r="A794" s="54">
        <f>formulas!O384</f>
        <v>0</v>
      </c>
      <c r="B794" s="33">
        <f t="shared" ca="1" si="78"/>
        <v>32</v>
      </c>
      <c r="C794">
        <f t="shared" si="79"/>
        <v>486</v>
      </c>
      <c r="D794">
        <f t="shared" ca="1" si="77"/>
        <v>-2.1999999999999999E-2</v>
      </c>
      <c r="E794">
        <f t="shared" ca="1" si="80"/>
        <v>0</v>
      </c>
      <c r="F794">
        <f t="shared" ca="1" si="81"/>
        <v>31</v>
      </c>
      <c r="G794">
        <f t="shared" ca="1" si="82"/>
        <v>32</v>
      </c>
      <c r="M794">
        <v>338</v>
      </c>
      <c r="N794">
        <v>7.72</v>
      </c>
    </row>
    <row r="795" spans="1:14">
      <c r="A795" s="54">
        <f>formulas!O385</f>
        <v>0</v>
      </c>
      <c r="B795" s="33">
        <f t="shared" ca="1" si="78"/>
        <v>32</v>
      </c>
      <c r="C795">
        <f t="shared" si="79"/>
        <v>486</v>
      </c>
      <c r="D795">
        <f t="shared" ca="1" si="77"/>
        <v>-2.1999999999999999E-2</v>
      </c>
      <c r="E795">
        <f t="shared" ca="1" si="80"/>
        <v>0</v>
      </c>
      <c r="F795">
        <f t="shared" ca="1" si="81"/>
        <v>31</v>
      </c>
      <c r="G795">
        <f t="shared" ca="1" si="82"/>
        <v>32</v>
      </c>
      <c r="M795">
        <v>339</v>
      </c>
      <c r="N795">
        <v>7.7480000000000002</v>
      </c>
    </row>
    <row r="796" spans="1:14">
      <c r="A796" s="54">
        <f>formulas!O386</f>
        <v>0</v>
      </c>
      <c r="B796" s="33">
        <f t="shared" ca="1" si="78"/>
        <v>32</v>
      </c>
      <c r="C796">
        <f t="shared" si="79"/>
        <v>486</v>
      </c>
      <c r="D796">
        <f t="shared" ca="1" si="77"/>
        <v>-2.1999999999999999E-2</v>
      </c>
      <c r="E796">
        <f t="shared" ca="1" si="80"/>
        <v>0</v>
      </c>
      <c r="F796">
        <f t="shared" ca="1" si="81"/>
        <v>31</v>
      </c>
      <c r="G796">
        <f t="shared" ca="1" si="82"/>
        <v>32</v>
      </c>
      <c r="M796">
        <v>340</v>
      </c>
      <c r="N796">
        <v>7.7770000000000001</v>
      </c>
    </row>
    <row r="797" spans="1:14">
      <c r="A797" s="54">
        <f>formulas!O387</f>
        <v>0</v>
      </c>
      <c r="B797" s="33">
        <f t="shared" ca="1" si="78"/>
        <v>32</v>
      </c>
      <c r="C797">
        <f t="shared" si="79"/>
        <v>486</v>
      </c>
      <c r="D797">
        <f t="shared" ca="1" si="77"/>
        <v>-2.1999999999999999E-2</v>
      </c>
      <c r="E797">
        <f t="shared" ca="1" si="80"/>
        <v>0</v>
      </c>
      <c r="F797">
        <f t="shared" ca="1" si="81"/>
        <v>31</v>
      </c>
      <c r="G797">
        <f t="shared" ca="1" si="82"/>
        <v>32</v>
      </c>
      <c r="M797">
        <v>341</v>
      </c>
      <c r="N797">
        <v>7.8049999999999997</v>
      </c>
    </row>
    <row r="798" spans="1:14">
      <c r="A798" s="54">
        <f>formulas!O388</f>
        <v>0</v>
      </c>
      <c r="B798" s="33">
        <f t="shared" ca="1" si="78"/>
        <v>32</v>
      </c>
      <c r="C798">
        <f t="shared" si="79"/>
        <v>486</v>
      </c>
      <c r="D798">
        <f t="shared" ca="1" si="77"/>
        <v>-2.1999999999999999E-2</v>
      </c>
      <c r="E798">
        <f t="shared" ca="1" si="80"/>
        <v>0</v>
      </c>
      <c r="F798">
        <f t="shared" ca="1" si="81"/>
        <v>31</v>
      </c>
      <c r="G798">
        <f t="shared" ca="1" si="82"/>
        <v>32</v>
      </c>
      <c r="M798">
        <v>342</v>
      </c>
      <c r="N798">
        <v>7.8339999999999996</v>
      </c>
    </row>
    <row r="799" spans="1:14">
      <c r="A799" s="54">
        <f>formulas!O389</f>
        <v>0</v>
      </c>
      <c r="B799" s="33">
        <f t="shared" ca="1" si="78"/>
        <v>32</v>
      </c>
      <c r="C799">
        <f t="shared" si="79"/>
        <v>486</v>
      </c>
      <c r="D799">
        <f t="shared" ca="1" si="77"/>
        <v>-2.1999999999999999E-2</v>
      </c>
      <c r="E799">
        <f t="shared" ca="1" si="80"/>
        <v>0</v>
      </c>
      <c r="F799">
        <f t="shared" ca="1" si="81"/>
        <v>31</v>
      </c>
      <c r="G799">
        <f t="shared" ca="1" si="82"/>
        <v>32</v>
      </c>
      <c r="M799">
        <v>343</v>
      </c>
      <c r="N799">
        <v>7.8630000000000004</v>
      </c>
    </row>
    <row r="800" spans="1:14">
      <c r="A800" s="54">
        <f>formulas!O390</f>
        <v>0</v>
      </c>
      <c r="B800" s="33">
        <f t="shared" ca="1" si="78"/>
        <v>32</v>
      </c>
      <c r="C800">
        <f t="shared" si="79"/>
        <v>486</v>
      </c>
      <c r="D800">
        <f t="shared" ca="1" si="77"/>
        <v>-2.1999999999999999E-2</v>
      </c>
      <c r="E800">
        <f t="shared" ca="1" si="80"/>
        <v>0</v>
      </c>
      <c r="F800">
        <f t="shared" ca="1" si="81"/>
        <v>31</v>
      </c>
      <c r="G800">
        <f t="shared" ca="1" si="82"/>
        <v>32</v>
      </c>
      <c r="M800">
        <v>344</v>
      </c>
      <c r="N800">
        <v>7.891</v>
      </c>
    </row>
    <row r="801" spans="1:14">
      <c r="A801" s="54">
        <f>formulas!O391</f>
        <v>0</v>
      </c>
      <c r="B801" s="33">
        <f t="shared" ca="1" si="78"/>
        <v>32</v>
      </c>
      <c r="C801">
        <f t="shared" si="79"/>
        <v>486</v>
      </c>
      <c r="D801">
        <f t="shared" ca="1" si="77"/>
        <v>-2.1999999999999999E-2</v>
      </c>
      <c r="E801">
        <f t="shared" ca="1" si="80"/>
        <v>0</v>
      </c>
      <c r="F801">
        <f t="shared" ca="1" si="81"/>
        <v>31</v>
      </c>
      <c r="G801">
        <f t="shared" ca="1" si="82"/>
        <v>32</v>
      </c>
      <c r="M801">
        <v>345</v>
      </c>
      <c r="N801">
        <v>7.92</v>
      </c>
    </row>
    <row r="802" spans="1:14">
      <c r="A802" s="54">
        <f>formulas!O392</f>
        <v>0</v>
      </c>
      <c r="B802" s="33">
        <f t="shared" ca="1" si="78"/>
        <v>32</v>
      </c>
      <c r="C802">
        <f t="shared" si="79"/>
        <v>486</v>
      </c>
      <c r="D802">
        <f t="shared" ca="1" si="77"/>
        <v>-2.1999999999999999E-2</v>
      </c>
      <c r="E802">
        <f t="shared" ca="1" si="80"/>
        <v>0</v>
      </c>
      <c r="F802">
        <f t="shared" ca="1" si="81"/>
        <v>31</v>
      </c>
      <c r="G802">
        <f t="shared" ca="1" si="82"/>
        <v>32</v>
      </c>
      <c r="M802">
        <v>346</v>
      </c>
      <c r="N802">
        <v>7.9489999999999998</v>
      </c>
    </row>
    <row r="803" spans="1:14">
      <c r="A803" s="54">
        <f>formulas!O393</f>
        <v>0</v>
      </c>
      <c r="B803" s="33">
        <f t="shared" ca="1" si="78"/>
        <v>32</v>
      </c>
      <c r="C803">
        <f t="shared" si="79"/>
        <v>486</v>
      </c>
      <c r="D803">
        <f t="shared" ca="1" si="77"/>
        <v>-2.1999999999999999E-2</v>
      </c>
      <c r="E803">
        <f t="shared" ca="1" si="80"/>
        <v>0</v>
      </c>
      <c r="F803">
        <f t="shared" ca="1" si="81"/>
        <v>31</v>
      </c>
      <c r="G803">
        <f t="shared" ca="1" si="82"/>
        <v>32</v>
      </c>
      <c r="M803">
        <v>347</v>
      </c>
      <c r="N803">
        <v>7.9770000000000003</v>
      </c>
    </row>
    <row r="804" spans="1:14">
      <c r="A804" s="54">
        <f>formulas!O394</f>
        <v>0</v>
      </c>
      <c r="B804" s="33">
        <f t="shared" ca="1" si="78"/>
        <v>32</v>
      </c>
      <c r="C804">
        <f t="shared" si="79"/>
        <v>486</v>
      </c>
      <c r="D804">
        <f t="shared" ca="1" si="77"/>
        <v>-2.1999999999999999E-2</v>
      </c>
      <c r="E804">
        <f t="shared" ca="1" si="80"/>
        <v>0</v>
      </c>
      <c r="F804">
        <f t="shared" ca="1" si="81"/>
        <v>31</v>
      </c>
      <c r="G804">
        <f t="shared" ca="1" si="82"/>
        <v>32</v>
      </c>
      <c r="M804">
        <v>348</v>
      </c>
      <c r="N804">
        <v>8.0060000000000002</v>
      </c>
    </row>
    <row r="805" spans="1:14">
      <c r="A805" s="54">
        <f>formulas!O395</f>
        <v>0</v>
      </c>
      <c r="B805" s="33">
        <f t="shared" ca="1" si="78"/>
        <v>32</v>
      </c>
      <c r="C805">
        <f t="shared" si="79"/>
        <v>486</v>
      </c>
      <c r="D805">
        <f t="shared" ca="1" si="77"/>
        <v>-2.1999999999999999E-2</v>
      </c>
      <c r="E805">
        <f t="shared" ca="1" si="80"/>
        <v>0</v>
      </c>
      <c r="F805">
        <f t="shared" ca="1" si="81"/>
        <v>31</v>
      </c>
      <c r="G805">
        <f t="shared" ca="1" si="82"/>
        <v>32</v>
      </c>
      <c r="M805">
        <v>349</v>
      </c>
      <c r="N805">
        <v>8.0350000000000001</v>
      </c>
    </row>
    <row r="806" spans="1:14">
      <c r="A806" s="54">
        <f>formulas!O396</f>
        <v>0</v>
      </c>
      <c r="B806" s="33">
        <f t="shared" ca="1" si="78"/>
        <v>32</v>
      </c>
      <c r="C806">
        <f t="shared" si="79"/>
        <v>486</v>
      </c>
      <c r="D806">
        <f t="shared" ca="1" si="77"/>
        <v>-2.1999999999999999E-2</v>
      </c>
      <c r="E806">
        <f t="shared" ca="1" si="80"/>
        <v>0</v>
      </c>
      <c r="F806">
        <f t="shared" ca="1" si="81"/>
        <v>31</v>
      </c>
      <c r="G806">
        <f t="shared" ca="1" si="82"/>
        <v>32</v>
      </c>
      <c r="M806">
        <v>350</v>
      </c>
      <c r="N806">
        <v>8.0640000000000001</v>
      </c>
    </row>
    <row r="807" spans="1:14">
      <c r="A807" s="54">
        <f>formulas!O397</f>
        <v>0</v>
      </c>
      <c r="B807" s="33">
        <f t="shared" ca="1" si="78"/>
        <v>32</v>
      </c>
      <c r="C807">
        <f t="shared" si="79"/>
        <v>486</v>
      </c>
      <c r="D807">
        <f t="shared" ca="1" si="77"/>
        <v>-2.1999999999999999E-2</v>
      </c>
      <c r="E807">
        <f t="shared" ca="1" si="80"/>
        <v>0</v>
      </c>
      <c r="F807">
        <f t="shared" ca="1" si="81"/>
        <v>31</v>
      </c>
      <c r="G807">
        <f t="shared" ca="1" si="82"/>
        <v>32</v>
      </c>
      <c r="M807">
        <v>351</v>
      </c>
      <c r="N807">
        <v>8.0920000000000005</v>
      </c>
    </row>
    <row r="808" spans="1:14">
      <c r="A808" s="54">
        <f>formulas!O398</f>
        <v>0</v>
      </c>
      <c r="B808" s="33">
        <f t="shared" ca="1" si="78"/>
        <v>32</v>
      </c>
      <c r="C808">
        <f t="shared" si="79"/>
        <v>486</v>
      </c>
      <c r="D808">
        <f t="shared" ca="1" si="77"/>
        <v>-2.1999999999999999E-2</v>
      </c>
      <c r="E808">
        <f t="shared" ca="1" si="80"/>
        <v>0</v>
      </c>
      <c r="F808">
        <f t="shared" ca="1" si="81"/>
        <v>31</v>
      </c>
      <c r="G808">
        <f t="shared" ca="1" si="82"/>
        <v>32</v>
      </c>
      <c r="M808">
        <v>352</v>
      </c>
      <c r="N808">
        <v>8.1210000000000004</v>
      </c>
    </row>
    <row r="809" spans="1:14">
      <c r="A809" s="54">
        <f>formulas!O399</f>
        <v>0</v>
      </c>
      <c r="B809" s="33">
        <f t="shared" ca="1" si="78"/>
        <v>32</v>
      </c>
      <c r="C809">
        <f t="shared" si="79"/>
        <v>486</v>
      </c>
      <c r="D809">
        <f t="shared" ca="1" si="77"/>
        <v>-2.1999999999999999E-2</v>
      </c>
      <c r="E809">
        <f t="shared" ca="1" si="80"/>
        <v>0</v>
      </c>
      <c r="F809">
        <f t="shared" ca="1" si="81"/>
        <v>31</v>
      </c>
      <c r="G809">
        <f t="shared" ca="1" si="82"/>
        <v>32</v>
      </c>
      <c r="M809">
        <v>353</v>
      </c>
      <c r="N809">
        <v>8.15</v>
      </c>
    </row>
    <row r="810" spans="1:14">
      <c r="A810" s="54">
        <f>formulas!O400</f>
        <v>0</v>
      </c>
      <c r="B810" s="33">
        <f t="shared" ca="1" si="78"/>
        <v>32</v>
      </c>
      <c r="C810">
        <f t="shared" si="79"/>
        <v>486</v>
      </c>
      <c r="D810">
        <f t="shared" ca="1" si="77"/>
        <v>-2.1999999999999999E-2</v>
      </c>
      <c r="E810">
        <f t="shared" ca="1" si="80"/>
        <v>0</v>
      </c>
      <c r="F810">
        <f t="shared" ca="1" si="81"/>
        <v>31</v>
      </c>
      <c r="G810">
        <f t="shared" ca="1" si="82"/>
        <v>32</v>
      </c>
      <c r="M810">
        <v>354</v>
      </c>
      <c r="N810">
        <v>8.1790000000000003</v>
      </c>
    </row>
    <row r="811" spans="1:14">
      <c r="A811" s="54">
        <f>formulas!O401</f>
        <v>0</v>
      </c>
      <c r="B811" s="33">
        <f t="shared" ca="1" si="78"/>
        <v>32</v>
      </c>
      <c r="C811">
        <f t="shared" si="79"/>
        <v>486</v>
      </c>
      <c r="D811">
        <f t="shared" ca="1" si="77"/>
        <v>-2.1999999999999999E-2</v>
      </c>
      <c r="E811">
        <f t="shared" ca="1" si="80"/>
        <v>0</v>
      </c>
      <c r="F811">
        <f t="shared" ca="1" si="81"/>
        <v>31</v>
      </c>
      <c r="G811">
        <f t="shared" ca="1" si="82"/>
        <v>32</v>
      </c>
      <c r="M811">
        <v>355</v>
      </c>
      <c r="N811">
        <v>8.2080000000000002</v>
      </c>
    </row>
    <row r="812" spans="1:14">
      <c r="A812" s="54">
        <f>formulas!O402</f>
        <v>0</v>
      </c>
      <c r="B812" s="33">
        <f t="shared" ca="1" si="78"/>
        <v>32</v>
      </c>
      <c r="C812">
        <f t="shared" si="79"/>
        <v>486</v>
      </c>
      <c r="D812">
        <f t="shared" ca="1" si="77"/>
        <v>-2.1999999999999999E-2</v>
      </c>
      <c r="E812">
        <f t="shared" ca="1" si="80"/>
        <v>0</v>
      </c>
      <c r="F812">
        <f t="shared" ca="1" si="81"/>
        <v>31</v>
      </c>
      <c r="G812">
        <f t="shared" ca="1" si="82"/>
        <v>32</v>
      </c>
      <c r="M812">
        <v>356</v>
      </c>
      <c r="N812">
        <v>8.2370000000000001</v>
      </c>
    </row>
    <row r="813" spans="1:14">
      <c r="A813" s="54">
        <f>formulas!O403</f>
        <v>0</v>
      </c>
      <c r="B813" s="33">
        <f t="shared" ca="1" si="78"/>
        <v>32</v>
      </c>
      <c r="C813">
        <f t="shared" si="79"/>
        <v>486</v>
      </c>
      <c r="D813">
        <f t="shared" ca="1" si="77"/>
        <v>-2.1999999999999999E-2</v>
      </c>
      <c r="E813">
        <f t="shared" ca="1" si="80"/>
        <v>0</v>
      </c>
      <c r="F813">
        <f t="shared" ca="1" si="81"/>
        <v>31</v>
      </c>
      <c r="G813">
        <f t="shared" ca="1" si="82"/>
        <v>32</v>
      </c>
      <c r="M813">
        <v>357</v>
      </c>
      <c r="N813">
        <v>8.266</v>
      </c>
    </row>
    <row r="814" spans="1:14">
      <c r="A814" s="54">
        <f>formulas!O404</f>
        <v>0</v>
      </c>
      <c r="B814" s="33">
        <f t="shared" ca="1" si="78"/>
        <v>32</v>
      </c>
      <c r="C814">
        <f t="shared" si="79"/>
        <v>486</v>
      </c>
      <c r="D814">
        <f t="shared" ca="1" si="77"/>
        <v>-2.1999999999999999E-2</v>
      </c>
      <c r="E814">
        <f t="shared" ca="1" si="80"/>
        <v>0</v>
      </c>
      <c r="F814">
        <f t="shared" ca="1" si="81"/>
        <v>31</v>
      </c>
      <c r="G814">
        <f t="shared" ca="1" si="82"/>
        <v>32</v>
      </c>
      <c r="M814">
        <v>358</v>
      </c>
      <c r="N814">
        <v>8.2940000000000005</v>
      </c>
    </row>
    <row r="815" spans="1:14">
      <c r="A815" s="54">
        <f>formulas!O405</f>
        <v>0</v>
      </c>
      <c r="B815" s="33">
        <f t="shared" ca="1" si="78"/>
        <v>32</v>
      </c>
      <c r="C815">
        <f t="shared" si="79"/>
        <v>486</v>
      </c>
      <c r="D815">
        <f t="shared" ca="1" si="77"/>
        <v>-2.1999999999999999E-2</v>
      </c>
      <c r="E815">
        <f t="shared" ca="1" si="80"/>
        <v>0</v>
      </c>
      <c r="F815">
        <f t="shared" ca="1" si="81"/>
        <v>31</v>
      </c>
      <c r="G815">
        <f t="shared" ca="1" si="82"/>
        <v>32</v>
      </c>
      <c r="M815">
        <v>359</v>
      </c>
      <c r="N815">
        <v>8.3230000000000004</v>
      </c>
    </row>
    <row r="816" spans="1:14">
      <c r="A816" s="54">
        <f>formulas!O406</f>
        <v>0</v>
      </c>
      <c r="B816" s="33">
        <f t="shared" ca="1" si="78"/>
        <v>32</v>
      </c>
      <c r="C816">
        <f t="shared" si="79"/>
        <v>486</v>
      </c>
      <c r="D816">
        <f t="shared" ca="1" si="77"/>
        <v>-2.1999999999999999E-2</v>
      </c>
      <c r="E816">
        <f t="shared" ca="1" si="80"/>
        <v>0</v>
      </c>
      <c r="F816">
        <f t="shared" ca="1" si="81"/>
        <v>31</v>
      </c>
      <c r="G816">
        <f t="shared" ca="1" si="82"/>
        <v>32</v>
      </c>
      <c r="M816">
        <v>360</v>
      </c>
      <c r="N816">
        <v>8.3520000000000003</v>
      </c>
    </row>
    <row r="817" spans="1:14">
      <c r="A817" s="54">
        <f>formulas!O407</f>
        <v>0</v>
      </c>
      <c r="B817" s="33">
        <f t="shared" ca="1" si="78"/>
        <v>32</v>
      </c>
      <c r="C817">
        <f t="shared" si="79"/>
        <v>486</v>
      </c>
      <c r="D817">
        <f t="shared" ca="1" si="77"/>
        <v>-2.1999999999999999E-2</v>
      </c>
      <c r="E817">
        <f t="shared" ca="1" si="80"/>
        <v>0</v>
      </c>
      <c r="F817">
        <f t="shared" ca="1" si="81"/>
        <v>31</v>
      </c>
      <c r="G817">
        <f t="shared" ca="1" si="82"/>
        <v>32</v>
      </c>
      <c r="M817">
        <v>361</v>
      </c>
      <c r="N817">
        <v>8.3810000000000002</v>
      </c>
    </row>
    <row r="818" spans="1:14">
      <c r="A818" s="54">
        <f>formulas!O408</f>
        <v>0</v>
      </c>
      <c r="B818" s="33">
        <f t="shared" ca="1" si="78"/>
        <v>32</v>
      </c>
      <c r="C818">
        <f t="shared" si="79"/>
        <v>486</v>
      </c>
      <c r="D818">
        <f t="shared" ca="1" si="77"/>
        <v>-2.1999999999999999E-2</v>
      </c>
      <c r="E818">
        <f t="shared" ca="1" si="80"/>
        <v>0</v>
      </c>
      <c r="F818">
        <f t="shared" ca="1" si="81"/>
        <v>31</v>
      </c>
      <c r="G818">
        <f t="shared" ca="1" si="82"/>
        <v>32</v>
      </c>
      <c r="M818">
        <v>362</v>
      </c>
      <c r="N818">
        <v>8.41</v>
      </c>
    </row>
    <row r="819" spans="1:14">
      <c r="A819" s="54">
        <f>formulas!O409</f>
        <v>0</v>
      </c>
      <c r="B819" s="33">
        <f t="shared" ca="1" si="78"/>
        <v>32</v>
      </c>
      <c r="C819">
        <f t="shared" si="79"/>
        <v>486</v>
      </c>
      <c r="D819">
        <f t="shared" ca="1" si="77"/>
        <v>-2.1999999999999999E-2</v>
      </c>
      <c r="E819">
        <f t="shared" ca="1" si="80"/>
        <v>0</v>
      </c>
      <c r="F819">
        <f t="shared" ca="1" si="81"/>
        <v>31</v>
      </c>
      <c r="G819">
        <f t="shared" ca="1" si="82"/>
        <v>32</v>
      </c>
      <c r="M819">
        <v>363</v>
      </c>
      <c r="N819">
        <v>8.4390000000000001</v>
      </c>
    </row>
    <row r="820" spans="1:14">
      <c r="A820" s="54">
        <f>formulas!O410</f>
        <v>0</v>
      </c>
      <c r="B820" s="33">
        <f t="shared" ca="1" si="78"/>
        <v>32</v>
      </c>
      <c r="C820">
        <f t="shared" si="79"/>
        <v>486</v>
      </c>
      <c r="D820">
        <f t="shared" ca="1" si="77"/>
        <v>-2.1999999999999999E-2</v>
      </c>
      <c r="E820">
        <f t="shared" ca="1" si="80"/>
        <v>0</v>
      </c>
      <c r="F820">
        <f t="shared" ca="1" si="81"/>
        <v>31</v>
      </c>
      <c r="G820">
        <f t="shared" ca="1" si="82"/>
        <v>32</v>
      </c>
      <c r="M820">
        <v>364</v>
      </c>
      <c r="N820">
        <v>8.468</v>
      </c>
    </row>
    <row r="821" spans="1:14">
      <c r="A821" s="54">
        <f>formulas!O411</f>
        <v>0</v>
      </c>
      <c r="B821" s="33">
        <f t="shared" ca="1" si="78"/>
        <v>32</v>
      </c>
      <c r="C821">
        <f t="shared" si="79"/>
        <v>486</v>
      </c>
      <c r="D821">
        <f t="shared" ca="1" si="77"/>
        <v>-2.1999999999999999E-2</v>
      </c>
      <c r="E821">
        <f t="shared" ca="1" si="80"/>
        <v>0</v>
      </c>
      <c r="F821">
        <f t="shared" ca="1" si="81"/>
        <v>31</v>
      </c>
      <c r="G821">
        <f t="shared" ca="1" si="82"/>
        <v>32</v>
      </c>
      <c r="M821">
        <v>365</v>
      </c>
      <c r="N821">
        <v>8.4969999999999999</v>
      </c>
    </row>
    <row r="822" spans="1:14">
      <c r="A822" s="54">
        <f>formulas!O412</f>
        <v>0</v>
      </c>
      <c r="B822" s="33">
        <f t="shared" ca="1" si="78"/>
        <v>32</v>
      </c>
      <c r="C822">
        <f t="shared" si="79"/>
        <v>486</v>
      </c>
      <c r="D822">
        <f t="shared" ca="1" si="77"/>
        <v>-2.1999999999999999E-2</v>
      </c>
      <c r="E822">
        <f t="shared" ca="1" si="80"/>
        <v>0</v>
      </c>
      <c r="F822">
        <f t="shared" ca="1" si="81"/>
        <v>31</v>
      </c>
      <c r="G822">
        <f t="shared" ca="1" si="82"/>
        <v>32</v>
      </c>
      <c r="M822">
        <v>366</v>
      </c>
      <c r="N822">
        <v>8.5259999999999998</v>
      </c>
    </row>
    <row r="823" spans="1:14">
      <c r="A823" s="54">
        <f>formulas!O413</f>
        <v>0</v>
      </c>
      <c r="B823" s="33">
        <f t="shared" ca="1" si="78"/>
        <v>32</v>
      </c>
      <c r="C823">
        <f t="shared" si="79"/>
        <v>486</v>
      </c>
      <c r="D823">
        <f t="shared" ca="1" si="77"/>
        <v>-2.1999999999999999E-2</v>
      </c>
      <c r="E823">
        <f t="shared" ca="1" si="80"/>
        <v>0</v>
      </c>
      <c r="F823">
        <f t="shared" ca="1" si="81"/>
        <v>31</v>
      </c>
      <c r="G823">
        <f t="shared" ca="1" si="82"/>
        <v>32</v>
      </c>
      <c r="M823">
        <v>367</v>
      </c>
      <c r="N823">
        <v>8.5549999999999997</v>
      </c>
    </row>
    <row r="824" spans="1:14">
      <c r="A824" s="54">
        <f>formulas!O414</f>
        <v>0</v>
      </c>
      <c r="B824" s="33">
        <f t="shared" ca="1" si="78"/>
        <v>32</v>
      </c>
      <c r="C824">
        <f t="shared" si="79"/>
        <v>486</v>
      </c>
      <c r="D824">
        <f t="shared" ca="1" si="77"/>
        <v>-2.1999999999999999E-2</v>
      </c>
      <c r="E824">
        <f t="shared" ca="1" si="80"/>
        <v>0</v>
      </c>
      <c r="F824">
        <f t="shared" ca="1" si="81"/>
        <v>31</v>
      </c>
      <c r="G824">
        <f t="shared" ca="1" si="82"/>
        <v>32</v>
      </c>
      <c r="M824">
        <v>368</v>
      </c>
      <c r="N824">
        <v>8.5850000000000009</v>
      </c>
    </row>
    <row r="825" spans="1:14">
      <c r="A825" s="54">
        <f>formulas!O415</f>
        <v>0</v>
      </c>
      <c r="B825" s="33">
        <f t="shared" ca="1" si="78"/>
        <v>32</v>
      </c>
      <c r="C825">
        <f t="shared" si="79"/>
        <v>486</v>
      </c>
      <c r="D825">
        <f t="shared" ca="1" si="77"/>
        <v>-2.1999999999999999E-2</v>
      </c>
      <c r="E825">
        <f t="shared" ca="1" si="80"/>
        <v>0</v>
      </c>
      <c r="F825">
        <f t="shared" ca="1" si="81"/>
        <v>31</v>
      </c>
      <c r="G825">
        <f t="shared" ca="1" si="82"/>
        <v>32</v>
      </c>
      <c r="M825">
        <v>369</v>
      </c>
      <c r="N825">
        <v>8.6140000000000008</v>
      </c>
    </row>
    <row r="826" spans="1:14">
      <c r="A826" s="54">
        <f>formulas!O416</f>
        <v>0</v>
      </c>
      <c r="B826" s="33">
        <f t="shared" ca="1" si="78"/>
        <v>32</v>
      </c>
      <c r="C826">
        <f t="shared" si="79"/>
        <v>486</v>
      </c>
      <c r="D826">
        <f t="shared" ca="1" si="77"/>
        <v>-2.1999999999999999E-2</v>
      </c>
      <c r="E826">
        <f t="shared" ca="1" si="80"/>
        <v>0</v>
      </c>
      <c r="F826">
        <f t="shared" ca="1" si="81"/>
        <v>31</v>
      </c>
      <c r="G826">
        <f t="shared" ca="1" si="82"/>
        <v>32</v>
      </c>
      <c r="M826">
        <v>370</v>
      </c>
      <c r="N826">
        <v>8.6430000000000007</v>
      </c>
    </row>
    <row r="827" spans="1:14">
      <c r="A827" s="54">
        <f>formulas!O417</f>
        <v>0</v>
      </c>
      <c r="B827" s="33">
        <f t="shared" ca="1" si="78"/>
        <v>32</v>
      </c>
      <c r="C827">
        <f t="shared" si="79"/>
        <v>486</v>
      </c>
      <c r="D827">
        <f t="shared" ca="1" si="77"/>
        <v>-2.1999999999999999E-2</v>
      </c>
      <c r="E827">
        <f t="shared" ca="1" si="80"/>
        <v>0</v>
      </c>
      <c r="F827">
        <f t="shared" ca="1" si="81"/>
        <v>31</v>
      </c>
      <c r="G827">
        <f t="shared" ca="1" si="82"/>
        <v>32</v>
      </c>
      <c r="M827">
        <v>371</v>
      </c>
      <c r="N827">
        <v>8.6720000000000006</v>
      </c>
    </row>
    <row r="828" spans="1:14">
      <c r="A828" s="54">
        <f>formulas!O418</f>
        <v>0</v>
      </c>
      <c r="B828" s="33">
        <f t="shared" ca="1" si="78"/>
        <v>32</v>
      </c>
      <c r="C828">
        <f t="shared" si="79"/>
        <v>486</v>
      </c>
      <c r="D828">
        <f t="shared" ca="1" si="77"/>
        <v>-2.1999999999999999E-2</v>
      </c>
      <c r="E828">
        <f t="shared" ca="1" si="80"/>
        <v>0</v>
      </c>
      <c r="F828">
        <f t="shared" ca="1" si="81"/>
        <v>31</v>
      </c>
      <c r="G828">
        <f t="shared" ca="1" si="82"/>
        <v>32</v>
      </c>
      <c r="M828">
        <v>372</v>
      </c>
      <c r="N828">
        <v>8.7010000000000005</v>
      </c>
    </row>
    <row r="829" spans="1:14">
      <c r="A829" s="54">
        <f>formulas!O419</f>
        <v>0</v>
      </c>
      <c r="B829" s="33">
        <f t="shared" ca="1" si="78"/>
        <v>32</v>
      </c>
      <c r="C829">
        <f t="shared" si="79"/>
        <v>486</v>
      </c>
      <c r="D829">
        <f t="shared" ca="1" si="77"/>
        <v>-2.1999999999999999E-2</v>
      </c>
      <c r="E829">
        <f t="shared" ca="1" si="80"/>
        <v>0</v>
      </c>
      <c r="F829">
        <f t="shared" ca="1" si="81"/>
        <v>31</v>
      </c>
      <c r="G829">
        <f t="shared" ca="1" si="82"/>
        <v>32</v>
      </c>
      <c r="M829">
        <v>373</v>
      </c>
      <c r="N829">
        <v>8.73</v>
      </c>
    </row>
    <row r="830" spans="1:14">
      <c r="A830" s="54">
        <f>formulas!O420</f>
        <v>0</v>
      </c>
      <c r="B830" s="33">
        <f t="shared" ca="1" si="78"/>
        <v>32</v>
      </c>
      <c r="C830">
        <f t="shared" si="79"/>
        <v>486</v>
      </c>
      <c r="D830">
        <f t="shared" ca="1" si="77"/>
        <v>-2.1999999999999999E-2</v>
      </c>
      <c r="E830">
        <f t="shared" ca="1" si="80"/>
        <v>0</v>
      </c>
      <c r="F830">
        <f t="shared" ca="1" si="81"/>
        <v>31</v>
      </c>
      <c r="G830">
        <f t="shared" ca="1" si="82"/>
        <v>32</v>
      </c>
      <c r="M830">
        <v>374</v>
      </c>
      <c r="N830">
        <v>8.7590000000000003</v>
      </c>
    </row>
    <row r="831" spans="1:14">
      <c r="A831" s="54">
        <f>formulas!O421</f>
        <v>0</v>
      </c>
      <c r="B831" s="33">
        <f t="shared" ca="1" si="78"/>
        <v>32</v>
      </c>
      <c r="C831">
        <f t="shared" si="79"/>
        <v>486</v>
      </c>
      <c r="D831">
        <f t="shared" ca="1" si="77"/>
        <v>-2.1999999999999999E-2</v>
      </c>
      <c r="E831">
        <f t="shared" ca="1" si="80"/>
        <v>0</v>
      </c>
      <c r="F831">
        <f t="shared" ca="1" si="81"/>
        <v>31</v>
      </c>
      <c r="G831">
        <f t="shared" ca="1" si="82"/>
        <v>32</v>
      </c>
      <c r="M831">
        <v>375</v>
      </c>
      <c r="N831">
        <v>8.7889999999999997</v>
      </c>
    </row>
    <row r="832" spans="1:14">
      <c r="A832" s="54">
        <f>formulas!O422</f>
        <v>0</v>
      </c>
      <c r="B832" s="33">
        <f t="shared" ca="1" si="78"/>
        <v>32</v>
      </c>
      <c r="C832">
        <f t="shared" si="79"/>
        <v>486</v>
      </c>
      <c r="D832">
        <f t="shared" ca="1" si="77"/>
        <v>-2.1999999999999999E-2</v>
      </c>
      <c r="E832">
        <f t="shared" ca="1" si="80"/>
        <v>0</v>
      </c>
      <c r="F832">
        <f t="shared" ca="1" si="81"/>
        <v>31</v>
      </c>
      <c r="G832">
        <f t="shared" ca="1" si="82"/>
        <v>32</v>
      </c>
      <c r="M832">
        <v>376</v>
      </c>
      <c r="N832">
        <v>8.8179999999999996</v>
      </c>
    </row>
    <row r="833" spans="1:14">
      <c r="A833" s="54">
        <f>formulas!O423</f>
        <v>0</v>
      </c>
      <c r="B833" s="33">
        <f t="shared" ca="1" si="78"/>
        <v>32</v>
      </c>
      <c r="C833">
        <f t="shared" si="79"/>
        <v>486</v>
      </c>
      <c r="D833">
        <f t="shared" ca="1" si="77"/>
        <v>-2.1999999999999999E-2</v>
      </c>
      <c r="E833">
        <f t="shared" ca="1" si="80"/>
        <v>0</v>
      </c>
      <c r="F833">
        <f t="shared" ca="1" si="81"/>
        <v>31</v>
      </c>
      <c r="G833">
        <f t="shared" ca="1" si="82"/>
        <v>32</v>
      </c>
      <c r="M833">
        <v>377</v>
      </c>
      <c r="N833">
        <v>8.8469999999999995</v>
      </c>
    </row>
    <row r="834" spans="1:14">
      <c r="A834" s="54">
        <f>formulas!O424</f>
        <v>0</v>
      </c>
      <c r="B834" s="33">
        <f t="shared" ca="1" si="78"/>
        <v>32</v>
      </c>
      <c r="C834">
        <f t="shared" si="79"/>
        <v>486</v>
      </c>
      <c r="D834">
        <f t="shared" ca="1" si="77"/>
        <v>-2.1999999999999999E-2</v>
      </c>
      <c r="E834">
        <f t="shared" ca="1" si="80"/>
        <v>0</v>
      </c>
      <c r="F834">
        <f t="shared" ca="1" si="81"/>
        <v>31</v>
      </c>
      <c r="G834">
        <f t="shared" ca="1" si="82"/>
        <v>32</v>
      </c>
      <c r="M834">
        <v>378</v>
      </c>
      <c r="N834">
        <v>8.8759999999999994</v>
      </c>
    </row>
    <row r="835" spans="1:14">
      <c r="A835" s="54">
        <f>formulas!O425</f>
        <v>0</v>
      </c>
      <c r="B835" s="33">
        <f t="shared" ca="1" si="78"/>
        <v>32</v>
      </c>
      <c r="C835">
        <f t="shared" si="79"/>
        <v>486</v>
      </c>
      <c r="D835">
        <f t="shared" ref="D835:D898" ca="1" si="83">INDIRECT(ADDRESS(C835+1,14))</f>
        <v>-2.1999999999999999E-2</v>
      </c>
      <c r="E835">
        <f t="shared" ca="1" si="80"/>
        <v>0</v>
      </c>
      <c r="F835">
        <f t="shared" ca="1" si="81"/>
        <v>31</v>
      </c>
      <c r="G835">
        <f t="shared" ca="1" si="82"/>
        <v>32</v>
      </c>
      <c r="M835">
        <v>379</v>
      </c>
      <c r="N835">
        <v>8.9060000000000006</v>
      </c>
    </row>
    <row r="836" spans="1:14">
      <c r="A836" s="54">
        <f>formulas!O426</f>
        <v>0</v>
      </c>
      <c r="B836" s="33">
        <f t="shared" ca="1" si="78"/>
        <v>32</v>
      </c>
      <c r="C836">
        <f t="shared" si="79"/>
        <v>486</v>
      </c>
      <c r="D836">
        <f t="shared" ca="1" si="83"/>
        <v>-2.1999999999999999E-2</v>
      </c>
      <c r="E836">
        <f t="shared" ca="1" si="80"/>
        <v>0</v>
      </c>
      <c r="F836">
        <f t="shared" ca="1" si="81"/>
        <v>31</v>
      </c>
      <c r="G836">
        <f t="shared" ca="1" si="82"/>
        <v>32</v>
      </c>
      <c r="M836">
        <v>380</v>
      </c>
      <c r="N836">
        <v>8.9350000000000005</v>
      </c>
    </row>
    <row r="837" spans="1:14">
      <c r="A837" s="54">
        <f>formulas!O427</f>
        <v>0</v>
      </c>
      <c r="B837" s="33">
        <f t="shared" ca="1" si="78"/>
        <v>32</v>
      </c>
      <c r="C837">
        <f t="shared" si="79"/>
        <v>486</v>
      </c>
      <c r="D837">
        <f t="shared" ca="1" si="83"/>
        <v>-2.1999999999999999E-2</v>
      </c>
      <c r="E837">
        <f t="shared" ca="1" si="80"/>
        <v>0</v>
      </c>
      <c r="F837">
        <f t="shared" ca="1" si="81"/>
        <v>31</v>
      </c>
      <c r="G837">
        <f t="shared" ca="1" si="82"/>
        <v>32</v>
      </c>
      <c r="M837">
        <v>381</v>
      </c>
      <c r="N837">
        <v>8.9640000000000004</v>
      </c>
    </row>
    <row r="838" spans="1:14">
      <c r="A838" s="54">
        <f>formulas!O428</f>
        <v>0</v>
      </c>
      <c r="B838" s="33">
        <f t="shared" ca="1" si="78"/>
        <v>32</v>
      </c>
      <c r="C838">
        <f t="shared" si="79"/>
        <v>486</v>
      </c>
      <c r="D838">
        <f t="shared" ca="1" si="83"/>
        <v>-2.1999999999999999E-2</v>
      </c>
      <c r="E838">
        <f t="shared" ca="1" si="80"/>
        <v>0</v>
      </c>
      <c r="F838">
        <f t="shared" ca="1" si="81"/>
        <v>31</v>
      </c>
      <c r="G838">
        <f t="shared" ca="1" si="82"/>
        <v>32</v>
      </c>
      <c r="M838">
        <v>382</v>
      </c>
      <c r="N838">
        <v>8.9939999999999998</v>
      </c>
    </row>
    <row r="839" spans="1:14">
      <c r="A839" s="54">
        <f>formulas!O429</f>
        <v>0</v>
      </c>
      <c r="B839" s="33">
        <f t="shared" ca="1" si="78"/>
        <v>32</v>
      </c>
      <c r="C839">
        <f t="shared" si="79"/>
        <v>486</v>
      </c>
      <c r="D839">
        <f t="shared" ca="1" si="83"/>
        <v>-2.1999999999999999E-2</v>
      </c>
      <c r="E839">
        <f t="shared" ca="1" si="80"/>
        <v>0</v>
      </c>
      <c r="F839">
        <f t="shared" ca="1" si="81"/>
        <v>31</v>
      </c>
      <c r="G839">
        <f t="shared" ca="1" si="82"/>
        <v>32</v>
      </c>
      <c r="M839">
        <v>383</v>
      </c>
      <c r="N839">
        <v>9.0229999999999997</v>
      </c>
    </row>
    <row r="840" spans="1:14">
      <c r="A840" s="54">
        <f>formulas!O430</f>
        <v>0</v>
      </c>
      <c r="B840" s="33">
        <f t="shared" ca="1" si="78"/>
        <v>32</v>
      </c>
      <c r="C840">
        <f t="shared" si="79"/>
        <v>486</v>
      </c>
      <c r="D840">
        <f t="shared" ca="1" si="83"/>
        <v>-2.1999999999999999E-2</v>
      </c>
      <c r="E840">
        <f t="shared" ca="1" si="80"/>
        <v>0</v>
      </c>
      <c r="F840">
        <f t="shared" ca="1" si="81"/>
        <v>31</v>
      </c>
      <c r="G840">
        <f t="shared" ca="1" si="82"/>
        <v>32</v>
      </c>
      <c r="M840">
        <v>384</v>
      </c>
      <c r="N840">
        <v>9.0519999999999996</v>
      </c>
    </row>
    <row r="841" spans="1:14">
      <c r="A841" s="54">
        <f>formulas!O431</f>
        <v>0</v>
      </c>
      <c r="B841" s="33">
        <f t="shared" ca="1" si="78"/>
        <v>32</v>
      </c>
      <c r="C841">
        <f t="shared" si="79"/>
        <v>486</v>
      </c>
      <c r="D841">
        <f t="shared" ca="1" si="83"/>
        <v>-2.1999999999999999E-2</v>
      </c>
      <c r="E841">
        <f t="shared" ca="1" si="80"/>
        <v>0</v>
      </c>
      <c r="F841">
        <f t="shared" ca="1" si="81"/>
        <v>31</v>
      </c>
      <c r="G841">
        <f t="shared" ca="1" si="82"/>
        <v>32</v>
      </c>
      <c r="M841">
        <v>385</v>
      </c>
      <c r="N841">
        <v>9.0820000000000007</v>
      </c>
    </row>
    <row r="842" spans="1:14">
      <c r="A842" s="54">
        <f>formulas!O432</f>
        <v>0</v>
      </c>
      <c r="B842" s="33">
        <f t="shared" ca="1" si="78"/>
        <v>32</v>
      </c>
      <c r="C842">
        <f t="shared" si="79"/>
        <v>486</v>
      </c>
      <c r="D842">
        <f t="shared" ca="1" si="83"/>
        <v>-2.1999999999999999E-2</v>
      </c>
      <c r="E842">
        <f t="shared" ca="1" si="80"/>
        <v>0</v>
      </c>
      <c r="F842">
        <f t="shared" ca="1" si="81"/>
        <v>31</v>
      </c>
      <c r="G842">
        <f t="shared" ca="1" si="82"/>
        <v>32</v>
      </c>
      <c r="M842">
        <v>386</v>
      </c>
      <c r="N842">
        <v>9.1110000000000007</v>
      </c>
    </row>
    <row r="843" spans="1:14">
      <c r="A843" s="54">
        <f>formulas!O433</f>
        <v>0</v>
      </c>
      <c r="B843" s="33">
        <f t="shared" ca="1" si="78"/>
        <v>32</v>
      </c>
      <c r="C843">
        <f t="shared" si="79"/>
        <v>486</v>
      </c>
      <c r="D843">
        <f t="shared" ca="1" si="83"/>
        <v>-2.1999999999999999E-2</v>
      </c>
      <c r="E843">
        <f t="shared" ca="1" si="80"/>
        <v>0</v>
      </c>
      <c r="F843">
        <f t="shared" ca="1" si="81"/>
        <v>31</v>
      </c>
      <c r="G843">
        <f t="shared" ca="1" si="82"/>
        <v>32</v>
      </c>
      <c r="M843">
        <v>387</v>
      </c>
      <c r="N843">
        <v>9.141</v>
      </c>
    </row>
    <row r="844" spans="1:14">
      <c r="A844" s="54">
        <f>formulas!O434</f>
        <v>0</v>
      </c>
      <c r="B844" s="33">
        <f t="shared" ca="1" si="78"/>
        <v>32</v>
      </c>
      <c r="C844">
        <f t="shared" si="79"/>
        <v>486</v>
      </c>
      <c r="D844">
        <f t="shared" ca="1" si="83"/>
        <v>-2.1999999999999999E-2</v>
      </c>
      <c r="E844">
        <f t="shared" ca="1" si="80"/>
        <v>0</v>
      </c>
      <c r="F844">
        <f t="shared" ca="1" si="81"/>
        <v>31</v>
      </c>
      <c r="G844">
        <f t="shared" ca="1" si="82"/>
        <v>32</v>
      </c>
      <c r="M844">
        <v>388</v>
      </c>
      <c r="N844">
        <v>9.17</v>
      </c>
    </row>
    <row r="845" spans="1:14">
      <c r="A845" s="54">
        <f>formulas!O435</f>
        <v>0</v>
      </c>
      <c r="B845" s="33">
        <f t="shared" ca="1" si="78"/>
        <v>32</v>
      </c>
      <c r="C845">
        <f t="shared" si="79"/>
        <v>486</v>
      </c>
      <c r="D845">
        <f t="shared" ca="1" si="83"/>
        <v>-2.1999999999999999E-2</v>
      </c>
      <c r="E845">
        <f t="shared" ca="1" si="80"/>
        <v>0</v>
      </c>
      <c r="F845">
        <f t="shared" ca="1" si="81"/>
        <v>31</v>
      </c>
      <c r="G845">
        <f t="shared" ca="1" si="82"/>
        <v>32</v>
      </c>
      <c r="M845">
        <v>389</v>
      </c>
      <c r="N845">
        <v>9.1999999999999993</v>
      </c>
    </row>
    <row r="846" spans="1:14">
      <c r="A846" s="54">
        <f>formulas!O436</f>
        <v>0</v>
      </c>
      <c r="B846" s="33">
        <f t="shared" ca="1" si="78"/>
        <v>32</v>
      </c>
      <c r="C846">
        <f t="shared" si="79"/>
        <v>486</v>
      </c>
      <c r="D846">
        <f t="shared" ca="1" si="83"/>
        <v>-2.1999999999999999E-2</v>
      </c>
      <c r="E846">
        <f t="shared" ca="1" si="80"/>
        <v>0</v>
      </c>
      <c r="F846">
        <f t="shared" ca="1" si="81"/>
        <v>31</v>
      </c>
      <c r="G846">
        <f t="shared" ca="1" si="82"/>
        <v>32</v>
      </c>
      <c r="M846">
        <v>390</v>
      </c>
      <c r="N846">
        <v>9.2289999999999992</v>
      </c>
    </row>
    <row r="847" spans="1:14">
      <c r="A847" s="54">
        <f>formulas!O437</f>
        <v>0</v>
      </c>
      <c r="B847" s="33">
        <f t="shared" ca="1" si="78"/>
        <v>32</v>
      </c>
      <c r="C847">
        <f t="shared" si="79"/>
        <v>486</v>
      </c>
      <c r="D847">
        <f t="shared" ca="1" si="83"/>
        <v>-2.1999999999999999E-2</v>
      </c>
      <c r="E847">
        <f t="shared" ca="1" si="80"/>
        <v>0</v>
      </c>
      <c r="F847">
        <f t="shared" ca="1" si="81"/>
        <v>31</v>
      </c>
      <c r="G847">
        <f t="shared" ca="1" si="82"/>
        <v>32</v>
      </c>
      <c r="M847">
        <v>391</v>
      </c>
      <c r="N847">
        <v>9.2590000000000003</v>
      </c>
    </row>
    <row r="848" spans="1:14">
      <c r="A848" s="54">
        <f>formulas!O438</f>
        <v>0</v>
      </c>
      <c r="B848" s="33">
        <f t="shared" ref="B848:B911" ca="1" si="84">(A848-D848)/(E848-D848)*(G848-F848)+F848</f>
        <v>32</v>
      </c>
      <c r="C848">
        <f t="shared" ref="C848:C911" si="85">COUNTIF($N$2:$N$25400,"&lt;"&amp;A848)</f>
        <v>486</v>
      </c>
      <c r="D848">
        <f t="shared" ca="1" si="83"/>
        <v>-2.1999999999999999E-2</v>
      </c>
      <c r="E848">
        <f t="shared" ref="E848:E911" ca="1" si="86">INDIRECT(ADDRESS(C848+2,14))</f>
        <v>0</v>
      </c>
      <c r="F848">
        <f t="shared" ref="F848:F911" ca="1" si="87">INDIRECT(ADDRESS(C848+1,13))</f>
        <v>31</v>
      </c>
      <c r="G848">
        <f t="shared" ref="G848:G911" ca="1" si="88">INDIRECT(ADDRESS(C848+2,13))</f>
        <v>32</v>
      </c>
      <c r="M848">
        <v>392</v>
      </c>
      <c r="N848">
        <v>9.2880000000000003</v>
      </c>
    </row>
    <row r="849" spans="1:14">
      <c r="A849" s="54">
        <f>formulas!O439</f>
        <v>0</v>
      </c>
      <c r="B849" s="33">
        <f t="shared" ca="1" si="84"/>
        <v>32</v>
      </c>
      <c r="C849">
        <f t="shared" si="85"/>
        <v>486</v>
      </c>
      <c r="D849">
        <f t="shared" ca="1" si="83"/>
        <v>-2.1999999999999999E-2</v>
      </c>
      <c r="E849">
        <f t="shared" ca="1" si="86"/>
        <v>0</v>
      </c>
      <c r="F849">
        <f t="shared" ca="1" si="87"/>
        <v>31</v>
      </c>
      <c r="G849">
        <f t="shared" ca="1" si="88"/>
        <v>32</v>
      </c>
      <c r="M849">
        <v>393</v>
      </c>
      <c r="N849">
        <v>9.3179999999999996</v>
      </c>
    </row>
    <row r="850" spans="1:14">
      <c r="A850" s="54">
        <f>formulas!O440</f>
        <v>0</v>
      </c>
      <c r="B850" s="33">
        <f t="shared" ca="1" si="84"/>
        <v>32</v>
      </c>
      <c r="C850">
        <f t="shared" si="85"/>
        <v>486</v>
      </c>
      <c r="D850">
        <f t="shared" ca="1" si="83"/>
        <v>-2.1999999999999999E-2</v>
      </c>
      <c r="E850">
        <f t="shared" ca="1" si="86"/>
        <v>0</v>
      </c>
      <c r="F850">
        <f t="shared" ca="1" si="87"/>
        <v>31</v>
      </c>
      <c r="G850">
        <f t="shared" ca="1" si="88"/>
        <v>32</v>
      </c>
      <c r="M850">
        <v>394</v>
      </c>
      <c r="N850">
        <v>9.3469999999999995</v>
      </c>
    </row>
    <row r="851" spans="1:14">
      <c r="A851" s="54">
        <f>formulas!O441</f>
        <v>0</v>
      </c>
      <c r="B851" s="33">
        <f t="shared" ca="1" si="84"/>
        <v>32</v>
      </c>
      <c r="C851">
        <f t="shared" si="85"/>
        <v>486</v>
      </c>
      <c r="D851">
        <f t="shared" ca="1" si="83"/>
        <v>-2.1999999999999999E-2</v>
      </c>
      <c r="E851">
        <f t="shared" ca="1" si="86"/>
        <v>0</v>
      </c>
      <c r="F851">
        <f t="shared" ca="1" si="87"/>
        <v>31</v>
      </c>
      <c r="G851">
        <f t="shared" ca="1" si="88"/>
        <v>32</v>
      </c>
      <c r="M851">
        <v>395</v>
      </c>
      <c r="N851">
        <v>9.3770000000000007</v>
      </c>
    </row>
    <row r="852" spans="1:14">
      <c r="A852" s="54">
        <f>formulas!O442</f>
        <v>0</v>
      </c>
      <c r="B852" s="33">
        <f t="shared" ca="1" si="84"/>
        <v>32</v>
      </c>
      <c r="C852">
        <f t="shared" si="85"/>
        <v>486</v>
      </c>
      <c r="D852">
        <f t="shared" ca="1" si="83"/>
        <v>-2.1999999999999999E-2</v>
      </c>
      <c r="E852">
        <f t="shared" ca="1" si="86"/>
        <v>0</v>
      </c>
      <c r="F852">
        <f t="shared" ca="1" si="87"/>
        <v>31</v>
      </c>
      <c r="G852">
        <f t="shared" ca="1" si="88"/>
        <v>32</v>
      </c>
      <c r="M852">
        <v>396</v>
      </c>
      <c r="N852">
        <v>9.4060000000000006</v>
      </c>
    </row>
    <row r="853" spans="1:14">
      <c r="A853" s="54">
        <f>formulas!O443</f>
        <v>0</v>
      </c>
      <c r="B853" s="33">
        <f t="shared" ca="1" si="84"/>
        <v>32</v>
      </c>
      <c r="C853">
        <f t="shared" si="85"/>
        <v>486</v>
      </c>
      <c r="D853">
        <f t="shared" ca="1" si="83"/>
        <v>-2.1999999999999999E-2</v>
      </c>
      <c r="E853">
        <f t="shared" ca="1" si="86"/>
        <v>0</v>
      </c>
      <c r="F853">
        <f t="shared" ca="1" si="87"/>
        <v>31</v>
      </c>
      <c r="G853">
        <f t="shared" ca="1" si="88"/>
        <v>32</v>
      </c>
      <c r="M853">
        <v>397</v>
      </c>
      <c r="N853">
        <v>9.4359999999999999</v>
      </c>
    </row>
    <row r="854" spans="1:14">
      <c r="A854" s="54">
        <f>formulas!O444</f>
        <v>0</v>
      </c>
      <c r="B854" s="33">
        <f t="shared" ca="1" si="84"/>
        <v>32</v>
      </c>
      <c r="C854">
        <f t="shared" si="85"/>
        <v>486</v>
      </c>
      <c r="D854">
        <f t="shared" ca="1" si="83"/>
        <v>-2.1999999999999999E-2</v>
      </c>
      <c r="E854">
        <f t="shared" ca="1" si="86"/>
        <v>0</v>
      </c>
      <c r="F854">
        <f t="shared" ca="1" si="87"/>
        <v>31</v>
      </c>
      <c r="G854">
        <f t="shared" ca="1" si="88"/>
        <v>32</v>
      </c>
      <c r="M854">
        <v>398</v>
      </c>
      <c r="N854">
        <v>9.4659999999999993</v>
      </c>
    </row>
    <row r="855" spans="1:14">
      <c r="A855" s="54">
        <f>formulas!O445</f>
        <v>0</v>
      </c>
      <c r="B855" s="33">
        <f t="shared" ca="1" si="84"/>
        <v>32</v>
      </c>
      <c r="C855">
        <f t="shared" si="85"/>
        <v>486</v>
      </c>
      <c r="D855">
        <f t="shared" ca="1" si="83"/>
        <v>-2.1999999999999999E-2</v>
      </c>
      <c r="E855">
        <f t="shared" ca="1" si="86"/>
        <v>0</v>
      </c>
      <c r="F855">
        <f t="shared" ca="1" si="87"/>
        <v>31</v>
      </c>
      <c r="G855">
        <f t="shared" ca="1" si="88"/>
        <v>32</v>
      </c>
      <c r="M855">
        <v>399</v>
      </c>
      <c r="N855">
        <v>9.4949999999999992</v>
      </c>
    </row>
    <row r="856" spans="1:14">
      <c r="A856" s="54">
        <f>formulas!O446</f>
        <v>0</v>
      </c>
      <c r="B856" s="33">
        <f t="shared" ca="1" si="84"/>
        <v>32</v>
      </c>
      <c r="C856">
        <f t="shared" si="85"/>
        <v>486</v>
      </c>
      <c r="D856">
        <f t="shared" ca="1" si="83"/>
        <v>-2.1999999999999999E-2</v>
      </c>
      <c r="E856">
        <f t="shared" ca="1" si="86"/>
        <v>0</v>
      </c>
      <c r="F856">
        <f t="shared" ca="1" si="87"/>
        <v>31</v>
      </c>
      <c r="G856">
        <f t="shared" ca="1" si="88"/>
        <v>32</v>
      </c>
      <c r="M856">
        <v>400</v>
      </c>
      <c r="N856">
        <v>9.5250000000000004</v>
      </c>
    </row>
    <row r="857" spans="1:14">
      <c r="A857" s="54">
        <f>formulas!O447</f>
        <v>0</v>
      </c>
      <c r="B857" s="33">
        <f t="shared" ca="1" si="84"/>
        <v>32</v>
      </c>
      <c r="C857">
        <f t="shared" si="85"/>
        <v>486</v>
      </c>
      <c r="D857">
        <f t="shared" ca="1" si="83"/>
        <v>-2.1999999999999999E-2</v>
      </c>
      <c r="E857">
        <f t="shared" ca="1" si="86"/>
        <v>0</v>
      </c>
      <c r="F857">
        <f t="shared" ca="1" si="87"/>
        <v>31</v>
      </c>
      <c r="G857">
        <f t="shared" ca="1" si="88"/>
        <v>32</v>
      </c>
      <c r="M857">
        <v>401</v>
      </c>
      <c r="N857">
        <v>9.5549999999999997</v>
      </c>
    </row>
    <row r="858" spans="1:14">
      <c r="A858" s="54">
        <f>formulas!O448</f>
        <v>0</v>
      </c>
      <c r="B858" s="33">
        <f t="shared" ca="1" si="84"/>
        <v>32</v>
      </c>
      <c r="C858">
        <f t="shared" si="85"/>
        <v>486</v>
      </c>
      <c r="D858">
        <f t="shared" ca="1" si="83"/>
        <v>-2.1999999999999999E-2</v>
      </c>
      <c r="E858">
        <f t="shared" ca="1" si="86"/>
        <v>0</v>
      </c>
      <c r="F858">
        <f t="shared" ca="1" si="87"/>
        <v>31</v>
      </c>
      <c r="G858">
        <f t="shared" ca="1" si="88"/>
        <v>32</v>
      </c>
      <c r="M858">
        <v>402</v>
      </c>
      <c r="N858">
        <v>9.5839999999999996</v>
      </c>
    </row>
    <row r="859" spans="1:14">
      <c r="A859" s="54">
        <f>formulas!O449</f>
        <v>0</v>
      </c>
      <c r="B859" s="33">
        <f t="shared" ca="1" si="84"/>
        <v>32</v>
      </c>
      <c r="C859">
        <f t="shared" si="85"/>
        <v>486</v>
      </c>
      <c r="D859">
        <f t="shared" ca="1" si="83"/>
        <v>-2.1999999999999999E-2</v>
      </c>
      <c r="E859">
        <f t="shared" ca="1" si="86"/>
        <v>0</v>
      </c>
      <c r="F859">
        <f t="shared" ca="1" si="87"/>
        <v>31</v>
      </c>
      <c r="G859">
        <f t="shared" ca="1" si="88"/>
        <v>32</v>
      </c>
      <c r="M859">
        <v>403</v>
      </c>
      <c r="N859">
        <v>9.6140000000000008</v>
      </c>
    </row>
    <row r="860" spans="1:14">
      <c r="A860" s="54">
        <f>formulas!O450</f>
        <v>0</v>
      </c>
      <c r="B860" s="33">
        <f t="shared" ca="1" si="84"/>
        <v>32</v>
      </c>
      <c r="C860">
        <f t="shared" si="85"/>
        <v>486</v>
      </c>
      <c r="D860">
        <f t="shared" ca="1" si="83"/>
        <v>-2.1999999999999999E-2</v>
      </c>
      <c r="E860">
        <f t="shared" ca="1" si="86"/>
        <v>0</v>
      </c>
      <c r="F860">
        <f t="shared" ca="1" si="87"/>
        <v>31</v>
      </c>
      <c r="G860">
        <f t="shared" ca="1" si="88"/>
        <v>32</v>
      </c>
      <c r="M860">
        <v>404</v>
      </c>
      <c r="N860">
        <v>9.6440000000000001</v>
      </c>
    </row>
    <row r="861" spans="1:14">
      <c r="A861" s="54">
        <f>formulas!O451</f>
        <v>0</v>
      </c>
      <c r="B861" s="33">
        <f t="shared" ca="1" si="84"/>
        <v>32</v>
      </c>
      <c r="C861">
        <f t="shared" si="85"/>
        <v>486</v>
      </c>
      <c r="D861">
        <f t="shared" ca="1" si="83"/>
        <v>-2.1999999999999999E-2</v>
      </c>
      <c r="E861">
        <f t="shared" ca="1" si="86"/>
        <v>0</v>
      </c>
      <c r="F861">
        <f t="shared" ca="1" si="87"/>
        <v>31</v>
      </c>
      <c r="G861">
        <f t="shared" ca="1" si="88"/>
        <v>32</v>
      </c>
      <c r="M861">
        <v>405</v>
      </c>
      <c r="N861">
        <v>9.673</v>
      </c>
    </row>
    <row r="862" spans="1:14">
      <c r="A862" s="54">
        <f>formulas!O452</f>
        <v>0</v>
      </c>
      <c r="B862" s="33">
        <f t="shared" ca="1" si="84"/>
        <v>32</v>
      </c>
      <c r="C862">
        <f t="shared" si="85"/>
        <v>486</v>
      </c>
      <c r="D862">
        <f t="shared" ca="1" si="83"/>
        <v>-2.1999999999999999E-2</v>
      </c>
      <c r="E862">
        <f t="shared" ca="1" si="86"/>
        <v>0</v>
      </c>
      <c r="F862">
        <f t="shared" ca="1" si="87"/>
        <v>31</v>
      </c>
      <c r="G862">
        <f t="shared" ca="1" si="88"/>
        <v>32</v>
      </c>
      <c r="M862">
        <v>406</v>
      </c>
      <c r="N862">
        <v>9.7029999999999994</v>
      </c>
    </row>
    <row r="863" spans="1:14">
      <c r="A863" s="54">
        <f>formulas!O453</f>
        <v>0</v>
      </c>
      <c r="B863" s="33">
        <f t="shared" ca="1" si="84"/>
        <v>32</v>
      </c>
      <c r="C863">
        <f t="shared" si="85"/>
        <v>486</v>
      </c>
      <c r="D863">
        <f t="shared" ca="1" si="83"/>
        <v>-2.1999999999999999E-2</v>
      </c>
      <c r="E863">
        <f t="shared" ca="1" si="86"/>
        <v>0</v>
      </c>
      <c r="F863">
        <f t="shared" ca="1" si="87"/>
        <v>31</v>
      </c>
      <c r="G863">
        <f t="shared" ca="1" si="88"/>
        <v>32</v>
      </c>
      <c r="M863">
        <v>407</v>
      </c>
      <c r="N863">
        <v>9.7330000000000005</v>
      </c>
    </row>
    <row r="864" spans="1:14">
      <c r="A864" s="54">
        <f>formulas!O454</f>
        <v>0</v>
      </c>
      <c r="B864" s="33">
        <f t="shared" ca="1" si="84"/>
        <v>32</v>
      </c>
      <c r="C864">
        <f t="shared" si="85"/>
        <v>486</v>
      </c>
      <c r="D864">
        <f t="shared" ca="1" si="83"/>
        <v>-2.1999999999999999E-2</v>
      </c>
      <c r="E864">
        <f t="shared" ca="1" si="86"/>
        <v>0</v>
      </c>
      <c r="F864">
        <f t="shared" ca="1" si="87"/>
        <v>31</v>
      </c>
      <c r="G864">
        <f t="shared" ca="1" si="88"/>
        <v>32</v>
      </c>
      <c r="M864">
        <v>408</v>
      </c>
      <c r="N864">
        <v>9.7629999999999999</v>
      </c>
    </row>
    <row r="865" spans="1:14">
      <c r="A865" s="54">
        <f>formulas!O455</f>
        <v>0</v>
      </c>
      <c r="B865" s="33">
        <f t="shared" ca="1" si="84"/>
        <v>32</v>
      </c>
      <c r="C865">
        <f t="shared" si="85"/>
        <v>486</v>
      </c>
      <c r="D865">
        <f t="shared" ca="1" si="83"/>
        <v>-2.1999999999999999E-2</v>
      </c>
      <c r="E865">
        <f t="shared" ca="1" si="86"/>
        <v>0</v>
      </c>
      <c r="F865">
        <f t="shared" ca="1" si="87"/>
        <v>31</v>
      </c>
      <c r="G865">
        <f t="shared" ca="1" si="88"/>
        <v>32</v>
      </c>
      <c r="M865">
        <v>409</v>
      </c>
      <c r="N865">
        <v>9.7929999999999993</v>
      </c>
    </row>
    <row r="866" spans="1:14">
      <c r="A866" s="54">
        <f>formulas!O456</f>
        <v>0</v>
      </c>
      <c r="B866" s="33">
        <f t="shared" ca="1" si="84"/>
        <v>32</v>
      </c>
      <c r="C866">
        <f t="shared" si="85"/>
        <v>486</v>
      </c>
      <c r="D866">
        <f t="shared" ca="1" si="83"/>
        <v>-2.1999999999999999E-2</v>
      </c>
      <c r="E866">
        <f t="shared" ca="1" si="86"/>
        <v>0</v>
      </c>
      <c r="F866">
        <f t="shared" ca="1" si="87"/>
        <v>31</v>
      </c>
      <c r="G866">
        <f t="shared" ca="1" si="88"/>
        <v>32</v>
      </c>
      <c r="M866">
        <v>410</v>
      </c>
      <c r="N866">
        <v>9.8219999999999992</v>
      </c>
    </row>
    <row r="867" spans="1:14">
      <c r="A867" s="54">
        <f>formulas!O457</f>
        <v>0</v>
      </c>
      <c r="B867" s="33">
        <f t="shared" ca="1" si="84"/>
        <v>32</v>
      </c>
      <c r="C867">
        <f t="shared" si="85"/>
        <v>486</v>
      </c>
      <c r="D867">
        <f t="shared" ca="1" si="83"/>
        <v>-2.1999999999999999E-2</v>
      </c>
      <c r="E867">
        <f t="shared" ca="1" si="86"/>
        <v>0</v>
      </c>
      <c r="F867">
        <f t="shared" ca="1" si="87"/>
        <v>31</v>
      </c>
      <c r="G867">
        <f t="shared" ca="1" si="88"/>
        <v>32</v>
      </c>
      <c r="M867">
        <v>411</v>
      </c>
      <c r="N867">
        <v>9.8520000000000003</v>
      </c>
    </row>
    <row r="868" spans="1:14">
      <c r="A868" s="54">
        <f>formulas!O458</f>
        <v>0</v>
      </c>
      <c r="B868" s="33">
        <f t="shared" ca="1" si="84"/>
        <v>32</v>
      </c>
      <c r="C868">
        <f t="shared" si="85"/>
        <v>486</v>
      </c>
      <c r="D868">
        <f t="shared" ca="1" si="83"/>
        <v>-2.1999999999999999E-2</v>
      </c>
      <c r="E868">
        <f t="shared" ca="1" si="86"/>
        <v>0</v>
      </c>
      <c r="F868">
        <f t="shared" ca="1" si="87"/>
        <v>31</v>
      </c>
      <c r="G868">
        <f t="shared" ca="1" si="88"/>
        <v>32</v>
      </c>
      <c r="M868">
        <v>412</v>
      </c>
      <c r="N868">
        <v>9.8819999999999997</v>
      </c>
    </row>
    <row r="869" spans="1:14">
      <c r="A869" s="54">
        <f>formulas!O459</f>
        <v>0</v>
      </c>
      <c r="B869" s="33">
        <f t="shared" ca="1" si="84"/>
        <v>32</v>
      </c>
      <c r="C869">
        <f t="shared" si="85"/>
        <v>486</v>
      </c>
      <c r="D869">
        <f t="shared" ca="1" si="83"/>
        <v>-2.1999999999999999E-2</v>
      </c>
      <c r="E869">
        <f t="shared" ca="1" si="86"/>
        <v>0</v>
      </c>
      <c r="F869">
        <f t="shared" ca="1" si="87"/>
        <v>31</v>
      </c>
      <c r="G869">
        <f t="shared" ca="1" si="88"/>
        <v>32</v>
      </c>
      <c r="M869">
        <v>413</v>
      </c>
      <c r="N869">
        <v>9.9120000000000008</v>
      </c>
    </row>
    <row r="870" spans="1:14">
      <c r="A870" s="54">
        <f>formulas!O460</f>
        <v>0</v>
      </c>
      <c r="B870" s="33">
        <f t="shared" ca="1" si="84"/>
        <v>32</v>
      </c>
      <c r="C870">
        <f t="shared" si="85"/>
        <v>486</v>
      </c>
      <c r="D870">
        <f t="shared" ca="1" si="83"/>
        <v>-2.1999999999999999E-2</v>
      </c>
      <c r="E870">
        <f t="shared" ca="1" si="86"/>
        <v>0</v>
      </c>
      <c r="F870">
        <f t="shared" ca="1" si="87"/>
        <v>31</v>
      </c>
      <c r="G870">
        <f t="shared" ca="1" si="88"/>
        <v>32</v>
      </c>
      <c r="M870">
        <v>414</v>
      </c>
      <c r="N870">
        <v>9.9420000000000002</v>
      </c>
    </row>
    <row r="871" spans="1:14">
      <c r="A871" s="54">
        <f>formulas!O461</f>
        <v>0</v>
      </c>
      <c r="B871" s="33">
        <f t="shared" ca="1" si="84"/>
        <v>32</v>
      </c>
      <c r="C871">
        <f t="shared" si="85"/>
        <v>486</v>
      </c>
      <c r="D871">
        <f t="shared" ca="1" si="83"/>
        <v>-2.1999999999999999E-2</v>
      </c>
      <c r="E871">
        <f t="shared" ca="1" si="86"/>
        <v>0</v>
      </c>
      <c r="F871">
        <f t="shared" ca="1" si="87"/>
        <v>31</v>
      </c>
      <c r="G871">
        <f t="shared" ca="1" si="88"/>
        <v>32</v>
      </c>
      <c r="M871">
        <v>415</v>
      </c>
      <c r="N871">
        <v>9.9719999999999995</v>
      </c>
    </row>
    <row r="872" spans="1:14">
      <c r="A872" s="54">
        <f>formulas!O462</f>
        <v>0</v>
      </c>
      <c r="B872" s="33">
        <f t="shared" ca="1" si="84"/>
        <v>32</v>
      </c>
      <c r="C872">
        <f t="shared" si="85"/>
        <v>486</v>
      </c>
      <c r="D872">
        <f t="shared" ca="1" si="83"/>
        <v>-2.1999999999999999E-2</v>
      </c>
      <c r="E872">
        <f t="shared" ca="1" si="86"/>
        <v>0</v>
      </c>
      <c r="F872">
        <f t="shared" ca="1" si="87"/>
        <v>31</v>
      </c>
      <c r="G872">
        <f t="shared" ca="1" si="88"/>
        <v>32</v>
      </c>
      <c r="M872">
        <v>416</v>
      </c>
      <c r="N872">
        <v>10.002000000000001</v>
      </c>
    </row>
    <row r="873" spans="1:14">
      <c r="A873" s="54">
        <f>formulas!O463</f>
        <v>0</v>
      </c>
      <c r="B873" s="33">
        <f t="shared" ca="1" si="84"/>
        <v>32</v>
      </c>
      <c r="C873">
        <f t="shared" si="85"/>
        <v>486</v>
      </c>
      <c r="D873">
        <f t="shared" ca="1" si="83"/>
        <v>-2.1999999999999999E-2</v>
      </c>
      <c r="E873">
        <f t="shared" ca="1" si="86"/>
        <v>0</v>
      </c>
      <c r="F873">
        <f t="shared" ca="1" si="87"/>
        <v>31</v>
      </c>
      <c r="G873">
        <f t="shared" ca="1" si="88"/>
        <v>32</v>
      </c>
      <c r="M873">
        <v>417</v>
      </c>
      <c r="N873">
        <v>10.032</v>
      </c>
    </row>
    <row r="874" spans="1:14">
      <c r="A874" s="54">
        <f>formulas!O464</f>
        <v>0</v>
      </c>
      <c r="B874" s="33">
        <f t="shared" ca="1" si="84"/>
        <v>32</v>
      </c>
      <c r="C874">
        <f t="shared" si="85"/>
        <v>486</v>
      </c>
      <c r="D874">
        <f t="shared" ca="1" si="83"/>
        <v>-2.1999999999999999E-2</v>
      </c>
      <c r="E874">
        <f t="shared" ca="1" si="86"/>
        <v>0</v>
      </c>
      <c r="F874">
        <f t="shared" ca="1" si="87"/>
        <v>31</v>
      </c>
      <c r="G874">
        <f t="shared" ca="1" si="88"/>
        <v>32</v>
      </c>
      <c r="M874">
        <v>418</v>
      </c>
      <c r="N874">
        <v>10.061999999999999</v>
      </c>
    </row>
    <row r="875" spans="1:14">
      <c r="A875" s="54">
        <f>formulas!O465</f>
        <v>0</v>
      </c>
      <c r="B875" s="33">
        <f t="shared" ca="1" si="84"/>
        <v>32</v>
      </c>
      <c r="C875">
        <f t="shared" si="85"/>
        <v>486</v>
      </c>
      <c r="D875">
        <f t="shared" ca="1" si="83"/>
        <v>-2.1999999999999999E-2</v>
      </c>
      <c r="E875">
        <f t="shared" ca="1" si="86"/>
        <v>0</v>
      </c>
      <c r="F875">
        <f t="shared" ca="1" si="87"/>
        <v>31</v>
      </c>
      <c r="G875">
        <f t="shared" ca="1" si="88"/>
        <v>32</v>
      </c>
      <c r="M875">
        <v>419</v>
      </c>
      <c r="N875">
        <v>10.092000000000001</v>
      </c>
    </row>
    <row r="876" spans="1:14">
      <c r="A876" s="54">
        <f>formulas!O466</f>
        <v>0</v>
      </c>
      <c r="B876" s="33">
        <f t="shared" ca="1" si="84"/>
        <v>32</v>
      </c>
      <c r="C876">
        <f t="shared" si="85"/>
        <v>486</v>
      </c>
      <c r="D876">
        <f t="shared" ca="1" si="83"/>
        <v>-2.1999999999999999E-2</v>
      </c>
      <c r="E876">
        <f t="shared" ca="1" si="86"/>
        <v>0</v>
      </c>
      <c r="F876">
        <f t="shared" ca="1" si="87"/>
        <v>31</v>
      </c>
      <c r="G876">
        <f t="shared" ca="1" si="88"/>
        <v>32</v>
      </c>
      <c r="M876">
        <v>420</v>
      </c>
      <c r="N876">
        <v>10.122</v>
      </c>
    </row>
    <row r="877" spans="1:14">
      <c r="A877" s="54">
        <f>formulas!O467</f>
        <v>0</v>
      </c>
      <c r="B877" s="33">
        <f t="shared" ca="1" si="84"/>
        <v>32</v>
      </c>
      <c r="C877">
        <f t="shared" si="85"/>
        <v>486</v>
      </c>
      <c r="D877">
        <f t="shared" ca="1" si="83"/>
        <v>-2.1999999999999999E-2</v>
      </c>
      <c r="E877">
        <f t="shared" ca="1" si="86"/>
        <v>0</v>
      </c>
      <c r="F877">
        <f t="shared" ca="1" si="87"/>
        <v>31</v>
      </c>
      <c r="G877">
        <f t="shared" ca="1" si="88"/>
        <v>32</v>
      </c>
      <c r="M877">
        <v>421</v>
      </c>
      <c r="N877">
        <v>10.151999999999999</v>
      </c>
    </row>
    <row r="878" spans="1:14">
      <c r="A878" s="54">
        <f>formulas!O468</f>
        <v>0</v>
      </c>
      <c r="B878" s="33">
        <f t="shared" ca="1" si="84"/>
        <v>32</v>
      </c>
      <c r="C878">
        <f t="shared" si="85"/>
        <v>486</v>
      </c>
      <c r="D878">
        <f t="shared" ca="1" si="83"/>
        <v>-2.1999999999999999E-2</v>
      </c>
      <c r="E878">
        <f t="shared" ca="1" si="86"/>
        <v>0</v>
      </c>
      <c r="F878">
        <f t="shared" ca="1" si="87"/>
        <v>31</v>
      </c>
      <c r="G878">
        <f t="shared" ca="1" si="88"/>
        <v>32</v>
      </c>
      <c r="M878">
        <v>422</v>
      </c>
      <c r="N878">
        <v>10.182</v>
      </c>
    </row>
    <row r="879" spans="1:14">
      <c r="A879" s="54">
        <f>formulas!O469</f>
        <v>0</v>
      </c>
      <c r="B879" s="33">
        <f t="shared" ca="1" si="84"/>
        <v>32</v>
      </c>
      <c r="C879">
        <f t="shared" si="85"/>
        <v>486</v>
      </c>
      <c r="D879">
        <f t="shared" ca="1" si="83"/>
        <v>-2.1999999999999999E-2</v>
      </c>
      <c r="E879">
        <f t="shared" ca="1" si="86"/>
        <v>0</v>
      </c>
      <c r="F879">
        <f t="shared" ca="1" si="87"/>
        <v>31</v>
      </c>
      <c r="G879">
        <f t="shared" ca="1" si="88"/>
        <v>32</v>
      </c>
      <c r="M879">
        <v>423</v>
      </c>
      <c r="N879">
        <v>10.212</v>
      </c>
    </row>
    <row r="880" spans="1:14">
      <c r="A880" s="54">
        <f>formulas!O470</f>
        <v>0</v>
      </c>
      <c r="B880" s="33">
        <f t="shared" ca="1" si="84"/>
        <v>32</v>
      </c>
      <c r="C880">
        <f t="shared" si="85"/>
        <v>486</v>
      </c>
      <c r="D880">
        <f t="shared" ca="1" si="83"/>
        <v>-2.1999999999999999E-2</v>
      </c>
      <c r="E880">
        <f t="shared" ca="1" si="86"/>
        <v>0</v>
      </c>
      <c r="F880">
        <f t="shared" ca="1" si="87"/>
        <v>31</v>
      </c>
      <c r="G880">
        <f t="shared" ca="1" si="88"/>
        <v>32</v>
      </c>
      <c r="M880">
        <v>424</v>
      </c>
      <c r="N880">
        <v>10.242000000000001</v>
      </c>
    </row>
    <row r="881" spans="1:14">
      <c r="A881" s="54">
        <f>formulas!O471</f>
        <v>0</v>
      </c>
      <c r="B881" s="33">
        <f t="shared" ca="1" si="84"/>
        <v>32</v>
      </c>
      <c r="C881">
        <f t="shared" si="85"/>
        <v>486</v>
      </c>
      <c r="D881">
        <f t="shared" ca="1" si="83"/>
        <v>-2.1999999999999999E-2</v>
      </c>
      <c r="E881">
        <f t="shared" ca="1" si="86"/>
        <v>0</v>
      </c>
      <c r="F881">
        <f t="shared" ca="1" si="87"/>
        <v>31</v>
      </c>
      <c r="G881">
        <f t="shared" ca="1" si="88"/>
        <v>32</v>
      </c>
      <c r="M881">
        <v>425</v>
      </c>
      <c r="N881">
        <v>10.272</v>
      </c>
    </row>
    <row r="882" spans="1:14">
      <c r="A882" s="54">
        <f>formulas!O472</f>
        <v>0</v>
      </c>
      <c r="B882" s="33">
        <f t="shared" ca="1" si="84"/>
        <v>32</v>
      </c>
      <c r="C882">
        <f t="shared" si="85"/>
        <v>486</v>
      </c>
      <c r="D882">
        <f t="shared" ca="1" si="83"/>
        <v>-2.1999999999999999E-2</v>
      </c>
      <c r="E882">
        <f t="shared" ca="1" si="86"/>
        <v>0</v>
      </c>
      <c r="F882">
        <f t="shared" ca="1" si="87"/>
        <v>31</v>
      </c>
      <c r="G882">
        <f t="shared" ca="1" si="88"/>
        <v>32</v>
      </c>
      <c r="M882">
        <v>426</v>
      </c>
      <c r="N882">
        <v>10.302</v>
      </c>
    </row>
    <row r="883" spans="1:14">
      <c r="A883" s="54">
        <f>formulas!O473</f>
        <v>0</v>
      </c>
      <c r="B883" s="33">
        <f t="shared" ca="1" si="84"/>
        <v>32</v>
      </c>
      <c r="C883">
        <f t="shared" si="85"/>
        <v>486</v>
      </c>
      <c r="D883">
        <f t="shared" ca="1" si="83"/>
        <v>-2.1999999999999999E-2</v>
      </c>
      <c r="E883">
        <f t="shared" ca="1" si="86"/>
        <v>0</v>
      </c>
      <c r="F883">
        <f t="shared" ca="1" si="87"/>
        <v>31</v>
      </c>
      <c r="G883">
        <f t="shared" ca="1" si="88"/>
        <v>32</v>
      </c>
      <c r="M883">
        <v>427</v>
      </c>
      <c r="N883">
        <v>10.332000000000001</v>
      </c>
    </row>
    <row r="884" spans="1:14">
      <c r="A884" s="54">
        <f>formulas!O474</f>
        <v>0</v>
      </c>
      <c r="B884" s="33">
        <f t="shared" ca="1" si="84"/>
        <v>32</v>
      </c>
      <c r="C884">
        <f t="shared" si="85"/>
        <v>486</v>
      </c>
      <c r="D884">
        <f t="shared" ca="1" si="83"/>
        <v>-2.1999999999999999E-2</v>
      </c>
      <c r="E884">
        <f t="shared" ca="1" si="86"/>
        <v>0</v>
      </c>
      <c r="F884">
        <f t="shared" ca="1" si="87"/>
        <v>31</v>
      </c>
      <c r="G884">
        <f t="shared" ca="1" si="88"/>
        <v>32</v>
      </c>
      <c r="M884">
        <v>428</v>
      </c>
      <c r="N884">
        <v>10.362</v>
      </c>
    </row>
    <row r="885" spans="1:14">
      <c r="A885" s="54">
        <f>formulas!O475</f>
        <v>0</v>
      </c>
      <c r="B885" s="33">
        <f t="shared" ca="1" si="84"/>
        <v>32</v>
      </c>
      <c r="C885">
        <f t="shared" si="85"/>
        <v>486</v>
      </c>
      <c r="D885">
        <f t="shared" ca="1" si="83"/>
        <v>-2.1999999999999999E-2</v>
      </c>
      <c r="E885">
        <f t="shared" ca="1" si="86"/>
        <v>0</v>
      </c>
      <c r="F885">
        <f t="shared" ca="1" si="87"/>
        <v>31</v>
      </c>
      <c r="G885">
        <f t="shared" ca="1" si="88"/>
        <v>32</v>
      </c>
      <c r="M885">
        <v>429</v>
      </c>
      <c r="N885">
        <v>10.391999999999999</v>
      </c>
    </row>
    <row r="886" spans="1:14">
      <c r="A886" s="54">
        <f>formulas!O476</f>
        <v>0</v>
      </c>
      <c r="B886" s="33">
        <f t="shared" ca="1" si="84"/>
        <v>32</v>
      </c>
      <c r="C886">
        <f t="shared" si="85"/>
        <v>486</v>
      </c>
      <c r="D886">
        <f t="shared" ca="1" si="83"/>
        <v>-2.1999999999999999E-2</v>
      </c>
      <c r="E886">
        <f t="shared" ca="1" si="86"/>
        <v>0</v>
      </c>
      <c r="F886">
        <f t="shared" ca="1" si="87"/>
        <v>31</v>
      </c>
      <c r="G886">
        <f t="shared" ca="1" si="88"/>
        <v>32</v>
      </c>
      <c r="M886">
        <v>430</v>
      </c>
      <c r="N886">
        <v>10.423</v>
      </c>
    </row>
    <row r="887" spans="1:14">
      <c r="A887" s="54">
        <f>formulas!O477</f>
        <v>0</v>
      </c>
      <c r="B887" s="33">
        <f t="shared" ca="1" si="84"/>
        <v>32</v>
      </c>
      <c r="C887">
        <f t="shared" si="85"/>
        <v>486</v>
      </c>
      <c r="D887">
        <f t="shared" ca="1" si="83"/>
        <v>-2.1999999999999999E-2</v>
      </c>
      <c r="E887">
        <f t="shared" ca="1" si="86"/>
        <v>0</v>
      </c>
      <c r="F887">
        <f t="shared" ca="1" si="87"/>
        <v>31</v>
      </c>
      <c r="G887">
        <f t="shared" ca="1" si="88"/>
        <v>32</v>
      </c>
      <c r="M887">
        <v>431</v>
      </c>
      <c r="N887">
        <v>10.452999999999999</v>
      </c>
    </row>
    <row r="888" spans="1:14">
      <c r="A888" s="54">
        <f>formulas!O478</f>
        <v>0</v>
      </c>
      <c r="B888" s="33">
        <f t="shared" ca="1" si="84"/>
        <v>32</v>
      </c>
      <c r="C888">
        <f t="shared" si="85"/>
        <v>486</v>
      </c>
      <c r="D888">
        <f t="shared" ca="1" si="83"/>
        <v>-2.1999999999999999E-2</v>
      </c>
      <c r="E888">
        <f t="shared" ca="1" si="86"/>
        <v>0</v>
      </c>
      <c r="F888">
        <f t="shared" ca="1" si="87"/>
        <v>31</v>
      </c>
      <c r="G888">
        <f t="shared" ca="1" si="88"/>
        <v>32</v>
      </c>
      <c r="M888">
        <v>432</v>
      </c>
      <c r="N888">
        <v>10.483000000000001</v>
      </c>
    </row>
    <row r="889" spans="1:14">
      <c r="A889" s="54">
        <f>formulas!O479</f>
        <v>0</v>
      </c>
      <c r="B889" s="33">
        <f t="shared" ca="1" si="84"/>
        <v>32</v>
      </c>
      <c r="C889">
        <f t="shared" si="85"/>
        <v>486</v>
      </c>
      <c r="D889">
        <f t="shared" ca="1" si="83"/>
        <v>-2.1999999999999999E-2</v>
      </c>
      <c r="E889">
        <f t="shared" ca="1" si="86"/>
        <v>0</v>
      </c>
      <c r="F889">
        <f t="shared" ca="1" si="87"/>
        <v>31</v>
      </c>
      <c r="G889">
        <f t="shared" ca="1" si="88"/>
        <v>32</v>
      </c>
      <c r="M889">
        <v>433</v>
      </c>
      <c r="N889">
        <v>10.513</v>
      </c>
    </row>
    <row r="890" spans="1:14">
      <c r="A890" s="54">
        <f>formulas!O480</f>
        <v>0</v>
      </c>
      <c r="B890" s="33">
        <f t="shared" ca="1" si="84"/>
        <v>32</v>
      </c>
      <c r="C890">
        <f t="shared" si="85"/>
        <v>486</v>
      </c>
      <c r="D890">
        <f t="shared" ca="1" si="83"/>
        <v>-2.1999999999999999E-2</v>
      </c>
      <c r="E890">
        <f t="shared" ca="1" si="86"/>
        <v>0</v>
      </c>
      <c r="F890">
        <f t="shared" ca="1" si="87"/>
        <v>31</v>
      </c>
      <c r="G890">
        <f t="shared" ca="1" si="88"/>
        <v>32</v>
      </c>
      <c r="M890">
        <v>434</v>
      </c>
      <c r="N890">
        <v>10.542999999999999</v>
      </c>
    </row>
    <row r="891" spans="1:14">
      <c r="A891" s="54">
        <f>formulas!O481</f>
        <v>0</v>
      </c>
      <c r="B891" s="33">
        <f t="shared" ca="1" si="84"/>
        <v>32</v>
      </c>
      <c r="C891">
        <f t="shared" si="85"/>
        <v>486</v>
      </c>
      <c r="D891">
        <f t="shared" ca="1" si="83"/>
        <v>-2.1999999999999999E-2</v>
      </c>
      <c r="E891">
        <f t="shared" ca="1" si="86"/>
        <v>0</v>
      </c>
      <c r="F891">
        <f t="shared" ca="1" si="87"/>
        <v>31</v>
      </c>
      <c r="G891">
        <f t="shared" ca="1" si="88"/>
        <v>32</v>
      </c>
      <c r="M891">
        <v>435</v>
      </c>
      <c r="N891">
        <v>10.574</v>
      </c>
    </row>
    <row r="892" spans="1:14">
      <c r="A892" s="54">
        <f>formulas!O482</f>
        <v>0</v>
      </c>
      <c r="B892" s="33">
        <f t="shared" ca="1" si="84"/>
        <v>32</v>
      </c>
      <c r="C892">
        <f t="shared" si="85"/>
        <v>486</v>
      </c>
      <c r="D892">
        <f t="shared" ca="1" si="83"/>
        <v>-2.1999999999999999E-2</v>
      </c>
      <c r="E892">
        <f t="shared" ca="1" si="86"/>
        <v>0</v>
      </c>
      <c r="F892">
        <f t="shared" ca="1" si="87"/>
        <v>31</v>
      </c>
      <c r="G892">
        <f t="shared" ca="1" si="88"/>
        <v>32</v>
      </c>
      <c r="M892">
        <v>436</v>
      </c>
      <c r="N892">
        <v>10.603999999999999</v>
      </c>
    </row>
    <row r="893" spans="1:14">
      <c r="A893" s="54">
        <f>formulas!O483</f>
        <v>0</v>
      </c>
      <c r="B893" s="33">
        <f t="shared" ca="1" si="84"/>
        <v>32</v>
      </c>
      <c r="C893">
        <f t="shared" si="85"/>
        <v>486</v>
      </c>
      <c r="D893">
        <f t="shared" ca="1" si="83"/>
        <v>-2.1999999999999999E-2</v>
      </c>
      <c r="E893">
        <f t="shared" ca="1" si="86"/>
        <v>0</v>
      </c>
      <c r="F893">
        <f t="shared" ca="1" si="87"/>
        <v>31</v>
      </c>
      <c r="G893">
        <f t="shared" ca="1" si="88"/>
        <v>32</v>
      </c>
      <c r="M893">
        <v>437</v>
      </c>
      <c r="N893">
        <v>10.634</v>
      </c>
    </row>
    <row r="894" spans="1:14">
      <c r="A894" s="54">
        <f>formulas!O484</f>
        <v>0</v>
      </c>
      <c r="B894" s="33">
        <f t="shared" ca="1" si="84"/>
        <v>32</v>
      </c>
      <c r="C894">
        <f t="shared" si="85"/>
        <v>486</v>
      </c>
      <c r="D894">
        <f t="shared" ca="1" si="83"/>
        <v>-2.1999999999999999E-2</v>
      </c>
      <c r="E894">
        <f t="shared" ca="1" si="86"/>
        <v>0</v>
      </c>
      <c r="F894">
        <f t="shared" ca="1" si="87"/>
        <v>31</v>
      </c>
      <c r="G894">
        <f t="shared" ca="1" si="88"/>
        <v>32</v>
      </c>
      <c r="M894">
        <v>438</v>
      </c>
      <c r="N894">
        <v>10.664</v>
      </c>
    </row>
    <row r="895" spans="1:14">
      <c r="A895" s="54">
        <f>formulas!O485</f>
        <v>0</v>
      </c>
      <c r="B895" s="33">
        <f t="shared" ca="1" si="84"/>
        <v>32</v>
      </c>
      <c r="C895">
        <f t="shared" si="85"/>
        <v>486</v>
      </c>
      <c r="D895">
        <f t="shared" ca="1" si="83"/>
        <v>-2.1999999999999999E-2</v>
      </c>
      <c r="E895">
        <f t="shared" ca="1" si="86"/>
        <v>0</v>
      </c>
      <c r="F895">
        <f t="shared" ca="1" si="87"/>
        <v>31</v>
      </c>
      <c r="G895">
        <f t="shared" ca="1" si="88"/>
        <v>32</v>
      </c>
      <c r="M895">
        <v>439</v>
      </c>
      <c r="N895">
        <v>10.695</v>
      </c>
    </row>
    <row r="896" spans="1:14">
      <c r="A896" s="54">
        <f>formulas!O486</f>
        <v>0</v>
      </c>
      <c r="B896" s="33">
        <f t="shared" ca="1" si="84"/>
        <v>32</v>
      </c>
      <c r="C896">
        <f t="shared" si="85"/>
        <v>486</v>
      </c>
      <c r="D896">
        <f t="shared" ca="1" si="83"/>
        <v>-2.1999999999999999E-2</v>
      </c>
      <c r="E896">
        <f t="shared" ca="1" si="86"/>
        <v>0</v>
      </c>
      <c r="F896">
        <f t="shared" ca="1" si="87"/>
        <v>31</v>
      </c>
      <c r="G896">
        <f t="shared" ca="1" si="88"/>
        <v>32</v>
      </c>
      <c r="M896">
        <v>440</v>
      </c>
      <c r="N896">
        <v>10.725</v>
      </c>
    </row>
    <row r="897" spans="1:14">
      <c r="A897" s="54">
        <f>formulas!O487</f>
        <v>0</v>
      </c>
      <c r="B897" s="33">
        <f t="shared" ca="1" si="84"/>
        <v>32</v>
      </c>
      <c r="C897">
        <f t="shared" si="85"/>
        <v>486</v>
      </c>
      <c r="D897">
        <f t="shared" ca="1" si="83"/>
        <v>-2.1999999999999999E-2</v>
      </c>
      <c r="E897">
        <f t="shared" ca="1" si="86"/>
        <v>0</v>
      </c>
      <c r="F897">
        <f t="shared" ca="1" si="87"/>
        <v>31</v>
      </c>
      <c r="G897">
        <f t="shared" ca="1" si="88"/>
        <v>32</v>
      </c>
      <c r="M897">
        <v>441</v>
      </c>
      <c r="N897">
        <v>10.755000000000001</v>
      </c>
    </row>
    <row r="898" spans="1:14">
      <c r="A898" s="54">
        <f>formulas!O488</f>
        <v>0</v>
      </c>
      <c r="B898" s="33">
        <f t="shared" ca="1" si="84"/>
        <v>32</v>
      </c>
      <c r="C898">
        <f t="shared" si="85"/>
        <v>486</v>
      </c>
      <c r="D898">
        <f t="shared" ca="1" si="83"/>
        <v>-2.1999999999999999E-2</v>
      </c>
      <c r="E898">
        <f t="shared" ca="1" si="86"/>
        <v>0</v>
      </c>
      <c r="F898">
        <f t="shared" ca="1" si="87"/>
        <v>31</v>
      </c>
      <c r="G898">
        <f t="shared" ca="1" si="88"/>
        <v>32</v>
      </c>
      <c r="M898">
        <v>442</v>
      </c>
      <c r="N898">
        <v>10.786</v>
      </c>
    </row>
    <row r="899" spans="1:14">
      <c r="A899" s="54">
        <f>formulas!O489</f>
        <v>0</v>
      </c>
      <c r="B899" s="33">
        <f t="shared" ca="1" si="84"/>
        <v>32</v>
      </c>
      <c r="C899">
        <f t="shared" si="85"/>
        <v>486</v>
      </c>
      <c r="D899">
        <f t="shared" ref="D899:D962" ca="1" si="89">INDIRECT(ADDRESS(C899+1,14))</f>
        <v>-2.1999999999999999E-2</v>
      </c>
      <c r="E899">
        <f t="shared" ca="1" si="86"/>
        <v>0</v>
      </c>
      <c r="F899">
        <f t="shared" ca="1" si="87"/>
        <v>31</v>
      </c>
      <c r="G899">
        <f t="shared" ca="1" si="88"/>
        <v>32</v>
      </c>
      <c r="M899">
        <v>443</v>
      </c>
      <c r="N899">
        <v>10.816000000000001</v>
      </c>
    </row>
    <row r="900" spans="1:14">
      <c r="A900" s="54">
        <f>formulas!O490</f>
        <v>0</v>
      </c>
      <c r="B900" s="33">
        <f t="shared" ca="1" si="84"/>
        <v>32</v>
      </c>
      <c r="C900">
        <f t="shared" si="85"/>
        <v>486</v>
      </c>
      <c r="D900">
        <f t="shared" ca="1" si="89"/>
        <v>-2.1999999999999999E-2</v>
      </c>
      <c r="E900">
        <f t="shared" ca="1" si="86"/>
        <v>0</v>
      </c>
      <c r="F900">
        <f t="shared" ca="1" si="87"/>
        <v>31</v>
      </c>
      <c r="G900">
        <f t="shared" ca="1" si="88"/>
        <v>32</v>
      </c>
      <c r="M900">
        <v>444</v>
      </c>
      <c r="N900">
        <v>10.847</v>
      </c>
    </row>
    <row r="901" spans="1:14">
      <c r="A901" s="54">
        <f>formulas!O491</f>
        <v>0</v>
      </c>
      <c r="B901" s="33">
        <f t="shared" ca="1" si="84"/>
        <v>32</v>
      </c>
      <c r="C901">
        <f t="shared" si="85"/>
        <v>486</v>
      </c>
      <c r="D901">
        <f t="shared" ca="1" si="89"/>
        <v>-2.1999999999999999E-2</v>
      </c>
      <c r="E901">
        <f t="shared" ca="1" si="86"/>
        <v>0</v>
      </c>
      <c r="F901">
        <f t="shared" ca="1" si="87"/>
        <v>31</v>
      </c>
      <c r="G901">
        <f t="shared" ca="1" si="88"/>
        <v>32</v>
      </c>
      <c r="M901">
        <v>445</v>
      </c>
      <c r="N901">
        <v>10.877000000000001</v>
      </c>
    </row>
    <row r="902" spans="1:14">
      <c r="A902" s="54">
        <f>formulas!O492</f>
        <v>0</v>
      </c>
      <c r="B902" s="33">
        <f t="shared" ca="1" si="84"/>
        <v>32</v>
      </c>
      <c r="C902">
        <f t="shared" si="85"/>
        <v>486</v>
      </c>
      <c r="D902">
        <f t="shared" ca="1" si="89"/>
        <v>-2.1999999999999999E-2</v>
      </c>
      <c r="E902">
        <f t="shared" ca="1" si="86"/>
        <v>0</v>
      </c>
      <c r="F902">
        <f t="shared" ca="1" si="87"/>
        <v>31</v>
      </c>
      <c r="G902">
        <f t="shared" ca="1" si="88"/>
        <v>32</v>
      </c>
      <c r="M902">
        <v>446</v>
      </c>
      <c r="N902">
        <v>10.907</v>
      </c>
    </row>
    <row r="903" spans="1:14">
      <c r="A903" s="54">
        <f>formulas!O493</f>
        <v>0</v>
      </c>
      <c r="B903" s="33">
        <f t="shared" ca="1" si="84"/>
        <v>32</v>
      </c>
      <c r="C903">
        <f t="shared" si="85"/>
        <v>486</v>
      </c>
      <c r="D903">
        <f t="shared" ca="1" si="89"/>
        <v>-2.1999999999999999E-2</v>
      </c>
      <c r="E903">
        <f t="shared" ca="1" si="86"/>
        <v>0</v>
      </c>
      <c r="F903">
        <f t="shared" ca="1" si="87"/>
        <v>31</v>
      </c>
      <c r="G903">
        <f t="shared" ca="1" si="88"/>
        <v>32</v>
      </c>
      <c r="M903">
        <v>447</v>
      </c>
      <c r="N903">
        <v>10.938000000000001</v>
      </c>
    </row>
    <row r="904" spans="1:14">
      <c r="A904" s="54">
        <f>formulas!O494</f>
        <v>0</v>
      </c>
      <c r="B904" s="33">
        <f t="shared" ca="1" si="84"/>
        <v>32</v>
      </c>
      <c r="C904">
        <f t="shared" si="85"/>
        <v>486</v>
      </c>
      <c r="D904">
        <f t="shared" ca="1" si="89"/>
        <v>-2.1999999999999999E-2</v>
      </c>
      <c r="E904">
        <f t="shared" ca="1" si="86"/>
        <v>0</v>
      </c>
      <c r="F904">
        <f t="shared" ca="1" si="87"/>
        <v>31</v>
      </c>
      <c r="G904">
        <f t="shared" ca="1" si="88"/>
        <v>32</v>
      </c>
      <c r="M904">
        <v>448</v>
      </c>
      <c r="N904">
        <v>10.968</v>
      </c>
    </row>
    <row r="905" spans="1:14">
      <c r="A905" s="54">
        <f>formulas!O495</f>
        <v>0</v>
      </c>
      <c r="B905" s="33">
        <f t="shared" ca="1" si="84"/>
        <v>32</v>
      </c>
      <c r="C905">
        <f t="shared" si="85"/>
        <v>486</v>
      </c>
      <c r="D905">
        <f t="shared" ca="1" si="89"/>
        <v>-2.1999999999999999E-2</v>
      </c>
      <c r="E905">
        <f t="shared" ca="1" si="86"/>
        <v>0</v>
      </c>
      <c r="F905">
        <f t="shared" ca="1" si="87"/>
        <v>31</v>
      </c>
      <c r="G905">
        <f t="shared" ca="1" si="88"/>
        <v>32</v>
      </c>
      <c r="M905">
        <v>449</v>
      </c>
      <c r="N905">
        <v>10.999000000000001</v>
      </c>
    </row>
    <row r="906" spans="1:14">
      <c r="A906" s="54">
        <f>formulas!O496</f>
        <v>0</v>
      </c>
      <c r="B906" s="33">
        <f t="shared" ca="1" si="84"/>
        <v>32</v>
      </c>
      <c r="C906">
        <f t="shared" si="85"/>
        <v>486</v>
      </c>
      <c r="D906">
        <f t="shared" ca="1" si="89"/>
        <v>-2.1999999999999999E-2</v>
      </c>
      <c r="E906">
        <f t="shared" ca="1" si="86"/>
        <v>0</v>
      </c>
      <c r="F906">
        <f t="shared" ca="1" si="87"/>
        <v>31</v>
      </c>
      <c r="G906">
        <f t="shared" ca="1" si="88"/>
        <v>32</v>
      </c>
      <c r="M906">
        <v>450</v>
      </c>
      <c r="N906">
        <v>11.029</v>
      </c>
    </row>
    <row r="907" spans="1:14">
      <c r="A907" s="54">
        <f>formulas!O497</f>
        <v>0</v>
      </c>
      <c r="B907" s="33">
        <f t="shared" ca="1" si="84"/>
        <v>32</v>
      </c>
      <c r="C907">
        <f t="shared" si="85"/>
        <v>486</v>
      </c>
      <c r="D907">
        <f t="shared" ca="1" si="89"/>
        <v>-2.1999999999999999E-2</v>
      </c>
      <c r="E907">
        <f t="shared" ca="1" si="86"/>
        <v>0</v>
      </c>
      <c r="F907">
        <f t="shared" ca="1" si="87"/>
        <v>31</v>
      </c>
      <c r="G907">
        <f t="shared" ca="1" si="88"/>
        <v>32</v>
      </c>
      <c r="M907">
        <v>451</v>
      </c>
      <c r="N907">
        <v>11.06</v>
      </c>
    </row>
    <row r="908" spans="1:14">
      <c r="A908" s="54">
        <f>formulas!O498</f>
        <v>0</v>
      </c>
      <c r="B908" s="33">
        <f t="shared" ca="1" si="84"/>
        <v>32</v>
      </c>
      <c r="C908">
        <f t="shared" si="85"/>
        <v>486</v>
      </c>
      <c r="D908">
        <f t="shared" ca="1" si="89"/>
        <v>-2.1999999999999999E-2</v>
      </c>
      <c r="E908">
        <f t="shared" ca="1" si="86"/>
        <v>0</v>
      </c>
      <c r="F908">
        <f t="shared" ca="1" si="87"/>
        <v>31</v>
      </c>
      <c r="G908">
        <f t="shared" ca="1" si="88"/>
        <v>32</v>
      </c>
      <c r="M908">
        <v>452</v>
      </c>
      <c r="N908">
        <v>11.09</v>
      </c>
    </row>
    <row r="909" spans="1:14">
      <c r="A909" s="54">
        <f>formulas!O499</f>
        <v>0</v>
      </c>
      <c r="B909" s="33">
        <f t="shared" ca="1" si="84"/>
        <v>32</v>
      </c>
      <c r="C909">
        <f t="shared" si="85"/>
        <v>486</v>
      </c>
      <c r="D909">
        <f t="shared" ca="1" si="89"/>
        <v>-2.1999999999999999E-2</v>
      </c>
      <c r="E909">
        <f t="shared" ca="1" si="86"/>
        <v>0</v>
      </c>
      <c r="F909">
        <f t="shared" ca="1" si="87"/>
        <v>31</v>
      </c>
      <c r="G909">
        <f t="shared" ca="1" si="88"/>
        <v>32</v>
      </c>
      <c r="M909">
        <v>453</v>
      </c>
      <c r="N909">
        <v>11.121</v>
      </c>
    </row>
    <row r="910" spans="1:14">
      <c r="A910" s="54">
        <f>formulas!O500</f>
        <v>0</v>
      </c>
      <c r="B910" s="33">
        <f t="shared" ca="1" si="84"/>
        <v>32</v>
      </c>
      <c r="C910">
        <f t="shared" si="85"/>
        <v>486</v>
      </c>
      <c r="D910">
        <f t="shared" ca="1" si="89"/>
        <v>-2.1999999999999999E-2</v>
      </c>
      <c r="E910">
        <f t="shared" ca="1" si="86"/>
        <v>0</v>
      </c>
      <c r="F910">
        <f t="shared" ca="1" si="87"/>
        <v>31</v>
      </c>
      <c r="G910">
        <f t="shared" ca="1" si="88"/>
        <v>32</v>
      </c>
      <c r="M910">
        <v>454</v>
      </c>
      <c r="N910">
        <v>11.151</v>
      </c>
    </row>
    <row r="911" spans="1:14">
      <c r="A911" s="54">
        <f>formulas!O501</f>
        <v>0</v>
      </c>
      <c r="B911" s="33">
        <f t="shared" ca="1" si="84"/>
        <v>32</v>
      </c>
      <c r="C911">
        <f t="shared" si="85"/>
        <v>486</v>
      </c>
      <c r="D911">
        <f t="shared" ca="1" si="89"/>
        <v>-2.1999999999999999E-2</v>
      </c>
      <c r="E911">
        <f t="shared" ca="1" si="86"/>
        <v>0</v>
      </c>
      <c r="F911">
        <f t="shared" ca="1" si="87"/>
        <v>31</v>
      </c>
      <c r="G911">
        <f t="shared" ca="1" si="88"/>
        <v>32</v>
      </c>
      <c r="M911">
        <v>455</v>
      </c>
      <c r="N911">
        <v>11.182</v>
      </c>
    </row>
    <row r="912" spans="1:14">
      <c r="A912" s="54">
        <f>formulas!O502</f>
        <v>0</v>
      </c>
      <c r="B912" s="33">
        <f t="shared" ref="B912:B975" ca="1" si="90">(A912-D912)/(E912-D912)*(G912-F912)+F912</f>
        <v>32</v>
      </c>
      <c r="C912">
        <f t="shared" ref="C912:C975" si="91">COUNTIF($N$2:$N$25400,"&lt;"&amp;A912)</f>
        <v>486</v>
      </c>
      <c r="D912">
        <f t="shared" ca="1" si="89"/>
        <v>-2.1999999999999999E-2</v>
      </c>
      <c r="E912">
        <f t="shared" ref="E912:E975" ca="1" si="92">INDIRECT(ADDRESS(C912+2,14))</f>
        <v>0</v>
      </c>
      <c r="F912">
        <f t="shared" ref="F912:F975" ca="1" si="93">INDIRECT(ADDRESS(C912+1,13))</f>
        <v>31</v>
      </c>
      <c r="G912">
        <f t="shared" ref="G912:G975" ca="1" si="94">INDIRECT(ADDRESS(C912+2,13))</f>
        <v>32</v>
      </c>
      <c r="M912">
        <v>456</v>
      </c>
      <c r="N912">
        <v>11.212999999999999</v>
      </c>
    </row>
    <row r="913" spans="1:14">
      <c r="A913" s="54">
        <f>formulas!O503</f>
        <v>0</v>
      </c>
      <c r="B913" s="33">
        <f t="shared" ca="1" si="90"/>
        <v>32</v>
      </c>
      <c r="C913">
        <f t="shared" si="91"/>
        <v>486</v>
      </c>
      <c r="D913">
        <f t="shared" ca="1" si="89"/>
        <v>-2.1999999999999999E-2</v>
      </c>
      <c r="E913">
        <f t="shared" ca="1" si="92"/>
        <v>0</v>
      </c>
      <c r="F913">
        <f t="shared" ca="1" si="93"/>
        <v>31</v>
      </c>
      <c r="G913">
        <f t="shared" ca="1" si="94"/>
        <v>32</v>
      </c>
      <c r="M913">
        <v>457</v>
      </c>
      <c r="N913">
        <v>11.243</v>
      </c>
    </row>
    <row r="914" spans="1:14">
      <c r="A914" s="54">
        <f>formulas!O504</f>
        <v>0</v>
      </c>
      <c r="B914" s="33">
        <f t="shared" ca="1" si="90"/>
        <v>32</v>
      </c>
      <c r="C914">
        <f t="shared" si="91"/>
        <v>486</v>
      </c>
      <c r="D914">
        <f t="shared" ca="1" si="89"/>
        <v>-2.1999999999999999E-2</v>
      </c>
      <c r="E914">
        <f t="shared" ca="1" si="92"/>
        <v>0</v>
      </c>
      <c r="F914">
        <f t="shared" ca="1" si="93"/>
        <v>31</v>
      </c>
      <c r="G914">
        <f t="shared" ca="1" si="94"/>
        <v>32</v>
      </c>
      <c r="M914">
        <v>458</v>
      </c>
      <c r="N914">
        <v>11.273999999999999</v>
      </c>
    </row>
    <row r="915" spans="1:14">
      <c r="A915" s="54">
        <f>formulas!O505</f>
        <v>0</v>
      </c>
      <c r="B915" s="33">
        <f t="shared" ca="1" si="90"/>
        <v>32</v>
      </c>
      <c r="C915">
        <f t="shared" si="91"/>
        <v>486</v>
      </c>
      <c r="D915">
        <f t="shared" ca="1" si="89"/>
        <v>-2.1999999999999999E-2</v>
      </c>
      <c r="E915">
        <f t="shared" ca="1" si="92"/>
        <v>0</v>
      </c>
      <c r="F915">
        <f t="shared" ca="1" si="93"/>
        <v>31</v>
      </c>
      <c r="G915">
        <f t="shared" ca="1" si="94"/>
        <v>32</v>
      </c>
      <c r="M915">
        <v>459</v>
      </c>
      <c r="N915">
        <v>11.304</v>
      </c>
    </row>
    <row r="916" spans="1:14">
      <c r="A916" s="54">
        <f>formulas!O506</f>
        <v>0</v>
      </c>
      <c r="B916" s="33">
        <f t="shared" ca="1" si="90"/>
        <v>32</v>
      </c>
      <c r="C916">
        <f t="shared" si="91"/>
        <v>486</v>
      </c>
      <c r="D916">
        <f t="shared" ca="1" si="89"/>
        <v>-2.1999999999999999E-2</v>
      </c>
      <c r="E916">
        <f t="shared" ca="1" si="92"/>
        <v>0</v>
      </c>
      <c r="F916">
        <f t="shared" ca="1" si="93"/>
        <v>31</v>
      </c>
      <c r="G916">
        <f t="shared" ca="1" si="94"/>
        <v>32</v>
      </c>
      <c r="M916">
        <v>460</v>
      </c>
      <c r="N916">
        <v>11.335000000000001</v>
      </c>
    </row>
    <row r="917" spans="1:14">
      <c r="A917" s="54">
        <f>formulas!O507</f>
        <v>0</v>
      </c>
      <c r="B917" s="33">
        <f t="shared" ca="1" si="90"/>
        <v>32</v>
      </c>
      <c r="C917">
        <f t="shared" si="91"/>
        <v>486</v>
      </c>
      <c r="D917">
        <f t="shared" ca="1" si="89"/>
        <v>-2.1999999999999999E-2</v>
      </c>
      <c r="E917">
        <f t="shared" ca="1" si="92"/>
        <v>0</v>
      </c>
      <c r="F917">
        <f t="shared" ca="1" si="93"/>
        <v>31</v>
      </c>
      <c r="G917">
        <f t="shared" ca="1" si="94"/>
        <v>32</v>
      </c>
      <c r="M917">
        <v>461</v>
      </c>
      <c r="N917">
        <v>11.366</v>
      </c>
    </row>
    <row r="918" spans="1:14">
      <c r="A918" s="54">
        <f>formulas!O508</f>
        <v>0</v>
      </c>
      <c r="B918" s="33">
        <f t="shared" ca="1" si="90"/>
        <v>32</v>
      </c>
      <c r="C918">
        <f t="shared" si="91"/>
        <v>486</v>
      </c>
      <c r="D918">
        <f t="shared" ca="1" si="89"/>
        <v>-2.1999999999999999E-2</v>
      </c>
      <c r="E918">
        <f t="shared" ca="1" si="92"/>
        <v>0</v>
      </c>
      <c r="F918">
        <f t="shared" ca="1" si="93"/>
        <v>31</v>
      </c>
      <c r="G918">
        <f t="shared" ca="1" si="94"/>
        <v>32</v>
      </c>
      <c r="M918">
        <v>462</v>
      </c>
      <c r="N918">
        <v>11.396000000000001</v>
      </c>
    </row>
    <row r="919" spans="1:14">
      <c r="A919" s="54">
        <f>formulas!O509</f>
        <v>0</v>
      </c>
      <c r="B919" s="33">
        <f t="shared" ca="1" si="90"/>
        <v>32</v>
      </c>
      <c r="C919">
        <f t="shared" si="91"/>
        <v>486</v>
      </c>
      <c r="D919">
        <f t="shared" ca="1" si="89"/>
        <v>-2.1999999999999999E-2</v>
      </c>
      <c r="E919">
        <f t="shared" ca="1" si="92"/>
        <v>0</v>
      </c>
      <c r="F919">
        <f t="shared" ca="1" si="93"/>
        <v>31</v>
      </c>
      <c r="G919">
        <f t="shared" ca="1" si="94"/>
        <v>32</v>
      </c>
      <c r="M919">
        <v>463</v>
      </c>
      <c r="N919">
        <v>11.427</v>
      </c>
    </row>
    <row r="920" spans="1:14">
      <c r="A920" s="54">
        <f>formulas!O510</f>
        <v>0</v>
      </c>
      <c r="B920" s="33">
        <f t="shared" ca="1" si="90"/>
        <v>32</v>
      </c>
      <c r="C920">
        <f t="shared" si="91"/>
        <v>486</v>
      </c>
      <c r="D920">
        <f t="shared" ca="1" si="89"/>
        <v>-2.1999999999999999E-2</v>
      </c>
      <c r="E920">
        <f t="shared" ca="1" si="92"/>
        <v>0</v>
      </c>
      <c r="F920">
        <f t="shared" ca="1" si="93"/>
        <v>31</v>
      </c>
      <c r="G920">
        <f t="shared" ca="1" si="94"/>
        <v>32</v>
      </c>
      <c r="M920">
        <v>464</v>
      </c>
      <c r="N920">
        <v>11.458</v>
      </c>
    </row>
    <row r="921" spans="1:14">
      <c r="A921" s="54">
        <f>formulas!O511</f>
        <v>0</v>
      </c>
      <c r="B921" s="33">
        <f t="shared" ca="1" si="90"/>
        <v>32</v>
      </c>
      <c r="C921">
        <f t="shared" si="91"/>
        <v>486</v>
      </c>
      <c r="D921">
        <f t="shared" ca="1" si="89"/>
        <v>-2.1999999999999999E-2</v>
      </c>
      <c r="E921">
        <f t="shared" ca="1" si="92"/>
        <v>0</v>
      </c>
      <c r="F921">
        <f t="shared" ca="1" si="93"/>
        <v>31</v>
      </c>
      <c r="G921">
        <f t="shared" ca="1" si="94"/>
        <v>32</v>
      </c>
      <c r="M921">
        <v>465</v>
      </c>
      <c r="N921">
        <v>11.489000000000001</v>
      </c>
    </row>
    <row r="922" spans="1:14">
      <c r="A922" s="54">
        <f>formulas!O512</f>
        <v>0</v>
      </c>
      <c r="B922" s="33">
        <f t="shared" ca="1" si="90"/>
        <v>32</v>
      </c>
      <c r="C922">
        <f t="shared" si="91"/>
        <v>486</v>
      </c>
      <c r="D922">
        <f t="shared" ca="1" si="89"/>
        <v>-2.1999999999999999E-2</v>
      </c>
      <c r="E922">
        <f t="shared" ca="1" si="92"/>
        <v>0</v>
      </c>
      <c r="F922">
        <f t="shared" ca="1" si="93"/>
        <v>31</v>
      </c>
      <c r="G922">
        <f t="shared" ca="1" si="94"/>
        <v>32</v>
      </c>
      <c r="M922">
        <v>466</v>
      </c>
      <c r="N922">
        <v>11.519</v>
      </c>
    </row>
    <row r="923" spans="1:14">
      <c r="A923" s="54">
        <f>formulas!O513</f>
        <v>0</v>
      </c>
      <c r="B923" s="33">
        <f t="shared" ca="1" si="90"/>
        <v>32</v>
      </c>
      <c r="C923">
        <f t="shared" si="91"/>
        <v>486</v>
      </c>
      <c r="D923">
        <f t="shared" ca="1" si="89"/>
        <v>-2.1999999999999999E-2</v>
      </c>
      <c r="E923">
        <f t="shared" ca="1" si="92"/>
        <v>0</v>
      </c>
      <c r="F923">
        <f t="shared" ca="1" si="93"/>
        <v>31</v>
      </c>
      <c r="G923">
        <f t="shared" ca="1" si="94"/>
        <v>32</v>
      </c>
      <c r="M923">
        <v>467</v>
      </c>
      <c r="N923">
        <v>11.55</v>
      </c>
    </row>
    <row r="924" spans="1:14">
      <c r="A924" s="54">
        <f>formulas!O514</f>
        <v>0</v>
      </c>
      <c r="B924" s="33">
        <f t="shared" ca="1" si="90"/>
        <v>32</v>
      </c>
      <c r="C924">
        <f t="shared" si="91"/>
        <v>486</v>
      </c>
      <c r="D924">
        <f t="shared" ca="1" si="89"/>
        <v>-2.1999999999999999E-2</v>
      </c>
      <c r="E924">
        <f t="shared" ca="1" si="92"/>
        <v>0</v>
      </c>
      <c r="F924">
        <f t="shared" ca="1" si="93"/>
        <v>31</v>
      </c>
      <c r="G924">
        <f t="shared" ca="1" si="94"/>
        <v>32</v>
      </c>
      <c r="M924">
        <v>468</v>
      </c>
      <c r="N924">
        <v>11.581</v>
      </c>
    </row>
    <row r="925" spans="1:14">
      <c r="A925" s="54">
        <f>formulas!O515</f>
        <v>0</v>
      </c>
      <c r="B925" s="33">
        <f t="shared" ca="1" si="90"/>
        <v>32</v>
      </c>
      <c r="C925">
        <f t="shared" si="91"/>
        <v>486</v>
      </c>
      <c r="D925">
        <f t="shared" ca="1" si="89"/>
        <v>-2.1999999999999999E-2</v>
      </c>
      <c r="E925">
        <f t="shared" ca="1" si="92"/>
        <v>0</v>
      </c>
      <c r="F925">
        <f t="shared" ca="1" si="93"/>
        <v>31</v>
      </c>
      <c r="G925">
        <f t="shared" ca="1" si="94"/>
        <v>32</v>
      </c>
      <c r="M925">
        <v>469</v>
      </c>
      <c r="N925">
        <v>11.612</v>
      </c>
    </row>
    <row r="926" spans="1:14">
      <c r="A926" s="54">
        <f>formulas!O516</f>
        <v>0</v>
      </c>
      <c r="B926" s="33">
        <f t="shared" ca="1" si="90"/>
        <v>32</v>
      </c>
      <c r="C926">
        <f t="shared" si="91"/>
        <v>486</v>
      </c>
      <c r="D926">
        <f t="shared" ca="1" si="89"/>
        <v>-2.1999999999999999E-2</v>
      </c>
      <c r="E926">
        <f t="shared" ca="1" si="92"/>
        <v>0</v>
      </c>
      <c r="F926">
        <f t="shared" ca="1" si="93"/>
        <v>31</v>
      </c>
      <c r="G926">
        <f t="shared" ca="1" si="94"/>
        <v>32</v>
      </c>
      <c r="M926">
        <v>470</v>
      </c>
      <c r="N926">
        <v>11.643000000000001</v>
      </c>
    </row>
    <row r="927" spans="1:14">
      <c r="A927" s="54">
        <f>formulas!O517</f>
        <v>0</v>
      </c>
      <c r="B927" s="33">
        <f t="shared" ca="1" si="90"/>
        <v>32</v>
      </c>
      <c r="C927">
        <f t="shared" si="91"/>
        <v>486</v>
      </c>
      <c r="D927">
        <f t="shared" ca="1" si="89"/>
        <v>-2.1999999999999999E-2</v>
      </c>
      <c r="E927">
        <f t="shared" ca="1" si="92"/>
        <v>0</v>
      </c>
      <c r="F927">
        <f t="shared" ca="1" si="93"/>
        <v>31</v>
      </c>
      <c r="G927">
        <f t="shared" ca="1" si="94"/>
        <v>32</v>
      </c>
      <c r="M927">
        <v>471</v>
      </c>
      <c r="N927">
        <v>11.673</v>
      </c>
    </row>
    <row r="928" spans="1:14">
      <c r="A928" s="54">
        <f>formulas!O518</f>
        <v>0</v>
      </c>
      <c r="B928" s="33">
        <f t="shared" ca="1" si="90"/>
        <v>32</v>
      </c>
      <c r="C928">
        <f t="shared" si="91"/>
        <v>486</v>
      </c>
      <c r="D928">
        <f t="shared" ca="1" si="89"/>
        <v>-2.1999999999999999E-2</v>
      </c>
      <c r="E928">
        <f t="shared" ca="1" si="92"/>
        <v>0</v>
      </c>
      <c r="F928">
        <f t="shared" ca="1" si="93"/>
        <v>31</v>
      </c>
      <c r="G928">
        <f t="shared" ca="1" si="94"/>
        <v>32</v>
      </c>
      <c r="M928">
        <v>472</v>
      </c>
      <c r="N928">
        <v>11.704000000000001</v>
      </c>
    </row>
    <row r="929" spans="1:14">
      <c r="A929" s="54">
        <f>formulas!O519</f>
        <v>0</v>
      </c>
      <c r="B929" s="33">
        <f t="shared" ca="1" si="90"/>
        <v>32</v>
      </c>
      <c r="C929">
        <f t="shared" si="91"/>
        <v>486</v>
      </c>
      <c r="D929">
        <f t="shared" ca="1" si="89"/>
        <v>-2.1999999999999999E-2</v>
      </c>
      <c r="E929">
        <f t="shared" ca="1" si="92"/>
        <v>0</v>
      </c>
      <c r="F929">
        <f t="shared" ca="1" si="93"/>
        <v>31</v>
      </c>
      <c r="G929">
        <f t="shared" ca="1" si="94"/>
        <v>32</v>
      </c>
      <c r="M929">
        <v>473</v>
      </c>
      <c r="N929">
        <v>11.734999999999999</v>
      </c>
    </row>
    <row r="930" spans="1:14">
      <c r="A930" s="54">
        <f>formulas!O520</f>
        <v>0</v>
      </c>
      <c r="B930" s="33">
        <f t="shared" ca="1" si="90"/>
        <v>32</v>
      </c>
      <c r="C930">
        <f t="shared" si="91"/>
        <v>486</v>
      </c>
      <c r="D930">
        <f t="shared" ca="1" si="89"/>
        <v>-2.1999999999999999E-2</v>
      </c>
      <c r="E930">
        <f t="shared" ca="1" si="92"/>
        <v>0</v>
      </c>
      <c r="F930">
        <f t="shared" ca="1" si="93"/>
        <v>31</v>
      </c>
      <c r="G930">
        <f t="shared" ca="1" si="94"/>
        <v>32</v>
      </c>
      <c r="M930">
        <v>474</v>
      </c>
      <c r="N930">
        <v>11.766</v>
      </c>
    </row>
    <row r="931" spans="1:14">
      <c r="A931" s="54">
        <f>formulas!O521</f>
        <v>0</v>
      </c>
      <c r="B931" s="33">
        <f t="shared" ca="1" si="90"/>
        <v>32</v>
      </c>
      <c r="C931">
        <f t="shared" si="91"/>
        <v>486</v>
      </c>
      <c r="D931">
        <f t="shared" ca="1" si="89"/>
        <v>-2.1999999999999999E-2</v>
      </c>
      <c r="E931">
        <f t="shared" ca="1" si="92"/>
        <v>0</v>
      </c>
      <c r="F931">
        <f t="shared" ca="1" si="93"/>
        <v>31</v>
      </c>
      <c r="G931">
        <f t="shared" ca="1" si="94"/>
        <v>32</v>
      </c>
      <c r="M931">
        <v>475</v>
      </c>
      <c r="N931">
        <v>11.797000000000001</v>
      </c>
    </row>
    <row r="932" spans="1:14">
      <c r="A932" s="54">
        <f>formulas!O522</f>
        <v>0</v>
      </c>
      <c r="B932" s="33">
        <f t="shared" ca="1" si="90"/>
        <v>32</v>
      </c>
      <c r="C932">
        <f t="shared" si="91"/>
        <v>486</v>
      </c>
      <c r="D932">
        <f t="shared" ca="1" si="89"/>
        <v>-2.1999999999999999E-2</v>
      </c>
      <c r="E932">
        <f t="shared" ca="1" si="92"/>
        <v>0</v>
      </c>
      <c r="F932">
        <f t="shared" ca="1" si="93"/>
        <v>31</v>
      </c>
      <c r="G932">
        <f t="shared" ca="1" si="94"/>
        <v>32</v>
      </c>
      <c r="M932">
        <v>476</v>
      </c>
      <c r="N932">
        <v>11.827999999999999</v>
      </c>
    </row>
    <row r="933" spans="1:14">
      <c r="A933" s="54">
        <f>formulas!O523</f>
        <v>0</v>
      </c>
      <c r="B933" s="33">
        <f t="shared" ca="1" si="90"/>
        <v>32</v>
      </c>
      <c r="C933">
        <f t="shared" si="91"/>
        <v>486</v>
      </c>
      <c r="D933">
        <f t="shared" ca="1" si="89"/>
        <v>-2.1999999999999999E-2</v>
      </c>
      <c r="E933">
        <f t="shared" ca="1" si="92"/>
        <v>0</v>
      </c>
      <c r="F933">
        <f t="shared" ca="1" si="93"/>
        <v>31</v>
      </c>
      <c r="G933">
        <f t="shared" ca="1" si="94"/>
        <v>32</v>
      </c>
      <c r="M933">
        <v>477</v>
      </c>
      <c r="N933">
        <v>11.859</v>
      </c>
    </row>
    <row r="934" spans="1:14">
      <c r="A934" s="54">
        <f>formulas!O524</f>
        <v>0</v>
      </c>
      <c r="B934" s="33">
        <f t="shared" ca="1" si="90"/>
        <v>32</v>
      </c>
      <c r="C934">
        <f t="shared" si="91"/>
        <v>486</v>
      </c>
      <c r="D934">
        <f t="shared" ca="1" si="89"/>
        <v>-2.1999999999999999E-2</v>
      </c>
      <c r="E934">
        <f t="shared" ca="1" si="92"/>
        <v>0</v>
      </c>
      <c r="F934">
        <f t="shared" ca="1" si="93"/>
        <v>31</v>
      </c>
      <c r="G934">
        <f t="shared" ca="1" si="94"/>
        <v>32</v>
      </c>
      <c r="M934">
        <v>478</v>
      </c>
      <c r="N934">
        <v>11.89</v>
      </c>
    </row>
    <row r="935" spans="1:14">
      <c r="A935" s="54">
        <f>formulas!O525</f>
        <v>0</v>
      </c>
      <c r="B935" s="33">
        <f t="shared" ca="1" si="90"/>
        <v>32</v>
      </c>
      <c r="C935">
        <f t="shared" si="91"/>
        <v>486</v>
      </c>
      <c r="D935">
        <f t="shared" ca="1" si="89"/>
        <v>-2.1999999999999999E-2</v>
      </c>
      <c r="E935">
        <f t="shared" ca="1" si="92"/>
        <v>0</v>
      </c>
      <c r="F935">
        <f t="shared" ca="1" si="93"/>
        <v>31</v>
      </c>
      <c r="G935">
        <f t="shared" ca="1" si="94"/>
        <v>32</v>
      </c>
      <c r="M935">
        <v>479</v>
      </c>
      <c r="N935">
        <v>11.92</v>
      </c>
    </row>
    <row r="936" spans="1:14">
      <c r="A936" s="54">
        <f>formulas!O526</f>
        <v>0</v>
      </c>
      <c r="B936" s="33">
        <f t="shared" ca="1" si="90"/>
        <v>32</v>
      </c>
      <c r="C936">
        <f t="shared" si="91"/>
        <v>486</v>
      </c>
      <c r="D936">
        <f t="shared" ca="1" si="89"/>
        <v>-2.1999999999999999E-2</v>
      </c>
      <c r="E936">
        <f t="shared" ca="1" si="92"/>
        <v>0</v>
      </c>
      <c r="F936">
        <f t="shared" ca="1" si="93"/>
        <v>31</v>
      </c>
      <c r="G936">
        <f t="shared" ca="1" si="94"/>
        <v>32</v>
      </c>
      <c r="M936">
        <v>480</v>
      </c>
      <c r="N936">
        <v>11.951000000000001</v>
      </c>
    </row>
    <row r="937" spans="1:14">
      <c r="A937" s="54">
        <f>formulas!O527</f>
        <v>0</v>
      </c>
      <c r="B937" s="33">
        <f t="shared" ca="1" si="90"/>
        <v>32</v>
      </c>
      <c r="C937">
        <f t="shared" si="91"/>
        <v>486</v>
      </c>
      <c r="D937">
        <f t="shared" ca="1" si="89"/>
        <v>-2.1999999999999999E-2</v>
      </c>
      <c r="E937">
        <f t="shared" ca="1" si="92"/>
        <v>0</v>
      </c>
      <c r="F937">
        <f t="shared" ca="1" si="93"/>
        <v>31</v>
      </c>
      <c r="G937">
        <f t="shared" ca="1" si="94"/>
        <v>32</v>
      </c>
      <c r="M937">
        <v>481</v>
      </c>
      <c r="N937">
        <v>11.981999999999999</v>
      </c>
    </row>
    <row r="938" spans="1:14">
      <c r="A938" s="54">
        <f>formulas!O528</f>
        <v>0</v>
      </c>
      <c r="B938" s="33">
        <f t="shared" ca="1" si="90"/>
        <v>32</v>
      </c>
      <c r="C938">
        <f t="shared" si="91"/>
        <v>486</v>
      </c>
      <c r="D938">
        <f t="shared" ca="1" si="89"/>
        <v>-2.1999999999999999E-2</v>
      </c>
      <c r="E938">
        <f t="shared" ca="1" si="92"/>
        <v>0</v>
      </c>
      <c r="F938">
        <f t="shared" ca="1" si="93"/>
        <v>31</v>
      </c>
      <c r="G938">
        <f t="shared" ca="1" si="94"/>
        <v>32</v>
      </c>
      <c r="M938">
        <v>482</v>
      </c>
      <c r="N938">
        <v>12.013</v>
      </c>
    </row>
    <row r="939" spans="1:14">
      <c r="A939" s="54">
        <f>formulas!O529</f>
        <v>0</v>
      </c>
      <c r="B939" s="33">
        <f t="shared" ca="1" si="90"/>
        <v>32</v>
      </c>
      <c r="C939">
        <f t="shared" si="91"/>
        <v>486</v>
      </c>
      <c r="D939">
        <f t="shared" ca="1" si="89"/>
        <v>-2.1999999999999999E-2</v>
      </c>
      <c r="E939">
        <f t="shared" ca="1" si="92"/>
        <v>0</v>
      </c>
      <c r="F939">
        <f t="shared" ca="1" si="93"/>
        <v>31</v>
      </c>
      <c r="G939">
        <f t="shared" ca="1" si="94"/>
        <v>32</v>
      </c>
      <c r="M939">
        <v>483</v>
      </c>
      <c r="N939">
        <v>12.044</v>
      </c>
    </row>
    <row r="940" spans="1:14">
      <c r="A940" s="54">
        <f>formulas!O530</f>
        <v>0</v>
      </c>
      <c r="B940" s="33">
        <f t="shared" ca="1" si="90"/>
        <v>32</v>
      </c>
      <c r="C940">
        <f t="shared" si="91"/>
        <v>486</v>
      </c>
      <c r="D940">
        <f t="shared" ca="1" si="89"/>
        <v>-2.1999999999999999E-2</v>
      </c>
      <c r="E940">
        <f t="shared" ca="1" si="92"/>
        <v>0</v>
      </c>
      <c r="F940">
        <f t="shared" ca="1" si="93"/>
        <v>31</v>
      </c>
      <c r="G940">
        <f t="shared" ca="1" si="94"/>
        <v>32</v>
      </c>
      <c r="M940">
        <v>484</v>
      </c>
      <c r="N940">
        <v>12.074999999999999</v>
      </c>
    </row>
    <row r="941" spans="1:14">
      <c r="A941" s="54">
        <f>formulas!O531</f>
        <v>0</v>
      </c>
      <c r="B941" s="33">
        <f t="shared" ca="1" si="90"/>
        <v>32</v>
      </c>
      <c r="C941">
        <f t="shared" si="91"/>
        <v>486</v>
      </c>
      <c r="D941">
        <f t="shared" ca="1" si="89"/>
        <v>-2.1999999999999999E-2</v>
      </c>
      <c r="E941">
        <f t="shared" ca="1" si="92"/>
        <v>0</v>
      </c>
      <c r="F941">
        <f t="shared" ca="1" si="93"/>
        <v>31</v>
      </c>
      <c r="G941">
        <f t="shared" ca="1" si="94"/>
        <v>32</v>
      </c>
      <c r="M941">
        <v>485</v>
      </c>
      <c r="N941">
        <v>12.106</v>
      </c>
    </row>
    <row r="942" spans="1:14">
      <c r="A942" s="54">
        <f>formulas!O532</f>
        <v>0</v>
      </c>
      <c r="B942" s="33">
        <f t="shared" ca="1" si="90"/>
        <v>32</v>
      </c>
      <c r="C942">
        <f t="shared" si="91"/>
        <v>486</v>
      </c>
      <c r="D942">
        <f t="shared" ca="1" si="89"/>
        <v>-2.1999999999999999E-2</v>
      </c>
      <c r="E942">
        <f t="shared" ca="1" si="92"/>
        <v>0</v>
      </c>
      <c r="F942">
        <f t="shared" ca="1" si="93"/>
        <v>31</v>
      </c>
      <c r="G942">
        <f t="shared" ca="1" si="94"/>
        <v>32</v>
      </c>
      <c r="M942">
        <v>486</v>
      </c>
      <c r="N942">
        <v>12.138</v>
      </c>
    </row>
    <row r="943" spans="1:14">
      <c r="A943" s="54">
        <f>formulas!O533</f>
        <v>0</v>
      </c>
      <c r="B943" s="33">
        <f t="shared" ca="1" si="90"/>
        <v>32</v>
      </c>
      <c r="C943">
        <f t="shared" si="91"/>
        <v>486</v>
      </c>
      <c r="D943">
        <f t="shared" ca="1" si="89"/>
        <v>-2.1999999999999999E-2</v>
      </c>
      <c r="E943">
        <f t="shared" ca="1" si="92"/>
        <v>0</v>
      </c>
      <c r="F943">
        <f t="shared" ca="1" si="93"/>
        <v>31</v>
      </c>
      <c r="G943">
        <f t="shared" ca="1" si="94"/>
        <v>32</v>
      </c>
      <c r="M943">
        <v>487</v>
      </c>
      <c r="N943">
        <v>12.169</v>
      </c>
    </row>
    <row r="944" spans="1:14">
      <c r="A944" s="54">
        <f>formulas!O534</f>
        <v>0</v>
      </c>
      <c r="B944" s="33">
        <f t="shared" ca="1" si="90"/>
        <v>32</v>
      </c>
      <c r="C944">
        <f t="shared" si="91"/>
        <v>486</v>
      </c>
      <c r="D944">
        <f t="shared" ca="1" si="89"/>
        <v>-2.1999999999999999E-2</v>
      </c>
      <c r="E944">
        <f t="shared" ca="1" si="92"/>
        <v>0</v>
      </c>
      <c r="F944">
        <f t="shared" ca="1" si="93"/>
        <v>31</v>
      </c>
      <c r="G944">
        <f t="shared" ca="1" si="94"/>
        <v>32</v>
      </c>
      <c r="M944">
        <v>488</v>
      </c>
      <c r="N944">
        <v>12.2</v>
      </c>
    </row>
    <row r="945" spans="1:14">
      <c r="A945" s="54">
        <f>formulas!O535</f>
        <v>0</v>
      </c>
      <c r="B945" s="33">
        <f t="shared" ca="1" si="90"/>
        <v>32</v>
      </c>
      <c r="C945">
        <f t="shared" si="91"/>
        <v>486</v>
      </c>
      <c r="D945">
        <f t="shared" ca="1" si="89"/>
        <v>-2.1999999999999999E-2</v>
      </c>
      <c r="E945">
        <f t="shared" ca="1" si="92"/>
        <v>0</v>
      </c>
      <c r="F945">
        <f t="shared" ca="1" si="93"/>
        <v>31</v>
      </c>
      <c r="G945">
        <f t="shared" ca="1" si="94"/>
        <v>32</v>
      </c>
      <c r="M945">
        <v>489</v>
      </c>
      <c r="N945">
        <v>12.231</v>
      </c>
    </row>
    <row r="946" spans="1:14">
      <c r="A946" s="54">
        <f>formulas!O536</f>
        <v>0</v>
      </c>
      <c r="B946" s="33">
        <f t="shared" ca="1" si="90"/>
        <v>32</v>
      </c>
      <c r="C946">
        <f t="shared" si="91"/>
        <v>486</v>
      </c>
      <c r="D946">
        <f t="shared" ca="1" si="89"/>
        <v>-2.1999999999999999E-2</v>
      </c>
      <c r="E946">
        <f t="shared" ca="1" si="92"/>
        <v>0</v>
      </c>
      <c r="F946">
        <f t="shared" ca="1" si="93"/>
        <v>31</v>
      </c>
      <c r="G946">
        <f t="shared" ca="1" si="94"/>
        <v>32</v>
      </c>
      <c r="M946">
        <v>490</v>
      </c>
      <c r="N946">
        <v>12.262</v>
      </c>
    </row>
    <row r="947" spans="1:14">
      <c r="A947" s="54">
        <f>formulas!O537</f>
        <v>0</v>
      </c>
      <c r="B947" s="33">
        <f t="shared" ca="1" si="90"/>
        <v>32</v>
      </c>
      <c r="C947">
        <f t="shared" si="91"/>
        <v>486</v>
      </c>
      <c r="D947">
        <f t="shared" ca="1" si="89"/>
        <v>-2.1999999999999999E-2</v>
      </c>
      <c r="E947">
        <f t="shared" ca="1" si="92"/>
        <v>0</v>
      </c>
      <c r="F947">
        <f t="shared" ca="1" si="93"/>
        <v>31</v>
      </c>
      <c r="G947">
        <f t="shared" ca="1" si="94"/>
        <v>32</v>
      </c>
      <c r="M947">
        <v>491</v>
      </c>
      <c r="N947">
        <v>12.292999999999999</v>
      </c>
    </row>
    <row r="948" spans="1:14">
      <c r="A948" s="54">
        <f>formulas!O538</f>
        <v>0</v>
      </c>
      <c r="B948" s="33">
        <f t="shared" ca="1" si="90"/>
        <v>32</v>
      </c>
      <c r="C948">
        <f t="shared" si="91"/>
        <v>486</v>
      </c>
      <c r="D948">
        <f t="shared" ca="1" si="89"/>
        <v>-2.1999999999999999E-2</v>
      </c>
      <c r="E948">
        <f t="shared" ca="1" si="92"/>
        <v>0</v>
      </c>
      <c r="F948">
        <f t="shared" ca="1" si="93"/>
        <v>31</v>
      </c>
      <c r="G948">
        <f t="shared" ca="1" si="94"/>
        <v>32</v>
      </c>
      <c r="M948">
        <v>492</v>
      </c>
      <c r="N948">
        <v>12.324</v>
      </c>
    </row>
    <row r="949" spans="1:14">
      <c r="A949" s="54">
        <f>formulas!O539</f>
        <v>0</v>
      </c>
      <c r="B949" s="33">
        <f t="shared" ca="1" si="90"/>
        <v>32</v>
      </c>
      <c r="C949">
        <f t="shared" si="91"/>
        <v>486</v>
      </c>
      <c r="D949">
        <f t="shared" ca="1" si="89"/>
        <v>-2.1999999999999999E-2</v>
      </c>
      <c r="E949">
        <f t="shared" ca="1" si="92"/>
        <v>0</v>
      </c>
      <c r="F949">
        <f t="shared" ca="1" si="93"/>
        <v>31</v>
      </c>
      <c r="G949">
        <f t="shared" ca="1" si="94"/>
        <v>32</v>
      </c>
      <c r="M949">
        <v>493</v>
      </c>
      <c r="N949">
        <v>12.355</v>
      </c>
    </row>
    <row r="950" spans="1:14">
      <c r="A950" s="54">
        <f>formulas!O540</f>
        <v>0</v>
      </c>
      <c r="B950" s="33">
        <f t="shared" ca="1" si="90"/>
        <v>32</v>
      </c>
      <c r="C950">
        <f t="shared" si="91"/>
        <v>486</v>
      </c>
      <c r="D950">
        <f t="shared" ca="1" si="89"/>
        <v>-2.1999999999999999E-2</v>
      </c>
      <c r="E950">
        <f t="shared" ca="1" si="92"/>
        <v>0</v>
      </c>
      <c r="F950">
        <f t="shared" ca="1" si="93"/>
        <v>31</v>
      </c>
      <c r="G950">
        <f t="shared" ca="1" si="94"/>
        <v>32</v>
      </c>
      <c r="M950">
        <v>494</v>
      </c>
      <c r="N950">
        <v>12.385999999999999</v>
      </c>
    </row>
    <row r="951" spans="1:14">
      <c r="A951" s="54">
        <f>formulas!O541</f>
        <v>0</v>
      </c>
      <c r="B951" s="33">
        <f t="shared" ca="1" si="90"/>
        <v>32</v>
      </c>
      <c r="C951">
        <f t="shared" si="91"/>
        <v>486</v>
      </c>
      <c r="D951">
        <f t="shared" ca="1" si="89"/>
        <v>-2.1999999999999999E-2</v>
      </c>
      <c r="E951">
        <f t="shared" ca="1" si="92"/>
        <v>0</v>
      </c>
      <c r="F951">
        <f t="shared" ca="1" si="93"/>
        <v>31</v>
      </c>
      <c r="G951">
        <f t="shared" ca="1" si="94"/>
        <v>32</v>
      </c>
      <c r="M951">
        <v>495</v>
      </c>
      <c r="N951">
        <v>12.417999999999999</v>
      </c>
    </row>
    <row r="952" spans="1:14">
      <c r="A952" s="54">
        <f>formulas!O542</f>
        <v>0</v>
      </c>
      <c r="B952" s="33">
        <f t="shared" ca="1" si="90"/>
        <v>32</v>
      </c>
      <c r="C952">
        <f t="shared" si="91"/>
        <v>486</v>
      </c>
      <c r="D952">
        <f t="shared" ca="1" si="89"/>
        <v>-2.1999999999999999E-2</v>
      </c>
      <c r="E952">
        <f t="shared" ca="1" si="92"/>
        <v>0</v>
      </c>
      <c r="F952">
        <f t="shared" ca="1" si="93"/>
        <v>31</v>
      </c>
      <c r="G952">
        <f t="shared" ca="1" si="94"/>
        <v>32</v>
      </c>
      <c r="M952">
        <v>496</v>
      </c>
      <c r="N952">
        <v>12.449</v>
      </c>
    </row>
    <row r="953" spans="1:14">
      <c r="A953" s="54">
        <f>formulas!O543</f>
        <v>0</v>
      </c>
      <c r="B953" s="33">
        <f t="shared" ca="1" si="90"/>
        <v>32</v>
      </c>
      <c r="C953">
        <f t="shared" si="91"/>
        <v>486</v>
      </c>
      <c r="D953">
        <f t="shared" ca="1" si="89"/>
        <v>-2.1999999999999999E-2</v>
      </c>
      <c r="E953">
        <f t="shared" ca="1" si="92"/>
        <v>0</v>
      </c>
      <c r="F953">
        <f t="shared" ca="1" si="93"/>
        <v>31</v>
      </c>
      <c r="G953">
        <f t="shared" ca="1" si="94"/>
        <v>32</v>
      </c>
      <c r="M953">
        <v>497</v>
      </c>
      <c r="N953">
        <v>12.48</v>
      </c>
    </row>
    <row r="954" spans="1:14">
      <c r="A954" s="54">
        <f>formulas!O544</f>
        <v>0</v>
      </c>
      <c r="B954" s="33">
        <f t="shared" ca="1" si="90"/>
        <v>32</v>
      </c>
      <c r="C954">
        <f t="shared" si="91"/>
        <v>486</v>
      </c>
      <c r="D954">
        <f t="shared" ca="1" si="89"/>
        <v>-2.1999999999999999E-2</v>
      </c>
      <c r="E954">
        <f t="shared" ca="1" si="92"/>
        <v>0</v>
      </c>
      <c r="F954">
        <f t="shared" ca="1" si="93"/>
        <v>31</v>
      </c>
      <c r="G954">
        <f t="shared" ca="1" si="94"/>
        <v>32</v>
      </c>
      <c r="M954">
        <v>498</v>
      </c>
      <c r="N954">
        <v>12.510999999999999</v>
      </c>
    </row>
    <row r="955" spans="1:14">
      <c r="A955" s="54">
        <f>formulas!O545</f>
        <v>0</v>
      </c>
      <c r="B955" s="33">
        <f t="shared" ca="1" si="90"/>
        <v>32</v>
      </c>
      <c r="C955">
        <f t="shared" si="91"/>
        <v>486</v>
      </c>
      <c r="D955">
        <f t="shared" ca="1" si="89"/>
        <v>-2.1999999999999999E-2</v>
      </c>
      <c r="E955">
        <f t="shared" ca="1" si="92"/>
        <v>0</v>
      </c>
      <c r="F955">
        <f t="shared" ca="1" si="93"/>
        <v>31</v>
      </c>
      <c r="G955">
        <f t="shared" ca="1" si="94"/>
        <v>32</v>
      </c>
      <c r="M955">
        <v>499</v>
      </c>
      <c r="N955">
        <v>12.542999999999999</v>
      </c>
    </row>
    <row r="956" spans="1:14">
      <c r="A956" s="54">
        <f>formulas!O546</f>
        <v>0</v>
      </c>
      <c r="B956" s="33">
        <f t="shared" ca="1" si="90"/>
        <v>32</v>
      </c>
      <c r="C956">
        <f t="shared" si="91"/>
        <v>486</v>
      </c>
      <c r="D956">
        <f t="shared" ca="1" si="89"/>
        <v>-2.1999999999999999E-2</v>
      </c>
      <c r="E956">
        <f t="shared" ca="1" si="92"/>
        <v>0</v>
      </c>
      <c r="F956">
        <f t="shared" ca="1" si="93"/>
        <v>31</v>
      </c>
      <c r="G956">
        <f t="shared" ca="1" si="94"/>
        <v>32</v>
      </c>
      <c r="M956">
        <v>500</v>
      </c>
      <c r="N956">
        <v>12.574</v>
      </c>
    </row>
    <row r="957" spans="1:14">
      <c r="A957" s="54">
        <f>formulas!O547</f>
        <v>0</v>
      </c>
      <c r="B957" s="33">
        <f t="shared" ca="1" si="90"/>
        <v>32</v>
      </c>
      <c r="C957">
        <f t="shared" si="91"/>
        <v>486</v>
      </c>
      <c r="D957">
        <f t="shared" ca="1" si="89"/>
        <v>-2.1999999999999999E-2</v>
      </c>
      <c r="E957">
        <f t="shared" ca="1" si="92"/>
        <v>0</v>
      </c>
      <c r="F957">
        <f t="shared" ca="1" si="93"/>
        <v>31</v>
      </c>
      <c r="G957">
        <f t="shared" ca="1" si="94"/>
        <v>32</v>
      </c>
      <c r="M957">
        <v>501</v>
      </c>
      <c r="N957">
        <v>12.605</v>
      </c>
    </row>
    <row r="958" spans="1:14">
      <c r="A958" s="54">
        <f>formulas!O548</f>
        <v>0</v>
      </c>
      <c r="B958" s="33">
        <f t="shared" ca="1" si="90"/>
        <v>32</v>
      </c>
      <c r="C958">
        <f t="shared" si="91"/>
        <v>486</v>
      </c>
      <c r="D958">
        <f t="shared" ca="1" si="89"/>
        <v>-2.1999999999999999E-2</v>
      </c>
      <c r="E958">
        <f t="shared" ca="1" si="92"/>
        <v>0</v>
      </c>
      <c r="F958">
        <f t="shared" ca="1" si="93"/>
        <v>31</v>
      </c>
      <c r="G958">
        <f t="shared" ca="1" si="94"/>
        <v>32</v>
      </c>
      <c r="M958">
        <v>502</v>
      </c>
      <c r="N958">
        <v>12.635999999999999</v>
      </c>
    </row>
    <row r="959" spans="1:14">
      <c r="A959" s="54">
        <f>formulas!O549</f>
        <v>0</v>
      </c>
      <c r="B959" s="33">
        <f t="shared" ca="1" si="90"/>
        <v>32</v>
      </c>
      <c r="C959">
        <f t="shared" si="91"/>
        <v>486</v>
      </c>
      <c r="D959">
        <f t="shared" ca="1" si="89"/>
        <v>-2.1999999999999999E-2</v>
      </c>
      <c r="E959">
        <f t="shared" ca="1" si="92"/>
        <v>0</v>
      </c>
      <c r="F959">
        <f t="shared" ca="1" si="93"/>
        <v>31</v>
      </c>
      <c r="G959">
        <f t="shared" ca="1" si="94"/>
        <v>32</v>
      </c>
      <c r="M959">
        <v>503</v>
      </c>
      <c r="N959">
        <v>12.667999999999999</v>
      </c>
    </row>
    <row r="960" spans="1:14">
      <c r="A960" s="54">
        <f>formulas!O550</f>
        <v>0</v>
      </c>
      <c r="B960" s="33">
        <f t="shared" ca="1" si="90"/>
        <v>32</v>
      </c>
      <c r="C960">
        <f t="shared" si="91"/>
        <v>486</v>
      </c>
      <c r="D960">
        <f t="shared" ca="1" si="89"/>
        <v>-2.1999999999999999E-2</v>
      </c>
      <c r="E960">
        <f t="shared" ca="1" si="92"/>
        <v>0</v>
      </c>
      <c r="F960">
        <f t="shared" ca="1" si="93"/>
        <v>31</v>
      </c>
      <c r="G960">
        <f t="shared" ca="1" si="94"/>
        <v>32</v>
      </c>
      <c r="M960">
        <v>504</v>
      </c>
      <c r="N960">
        <v>12.699</v>
      </c>
    </row>
    <row r="961" spans="1:14">
      <c r="A961" s="54">
        <f>formulas!O551</f>
        <v>0</v>
      </c>
      <c r="B961" s="33">
        <f t="shared" ca="1" si="90"/>
        <v>32</v>
      </c>
      <c r="C961">
        <f t="shared" si="91"/>
        <v>486</v>
      </c>
      <c r="D961">
        <f t="shared" ca="1" si="89"/>
        <v>-2.1999999999999999E-2</v>
      </c>
      <c r="E961">
        <f t="shared" ca="1" si="92"/>
        <v>0</v>
      </c>
      <c r="F961">
        <f t="shared" ca="1" si="93"/>
        <v>31</v>
      </c>
      <c r="G961">
        <f t="shared" ca="1" si="94"/>
        <v>32</v>
      </c>
      <c r="M961">
        <v>505</v>
      </c>
      <c r="N961">
        <v>12.73</v>
      </c>
    </row>
    <row r="962" spans="1:14">
      <c r="A962" s="54">
        <f>formulas!O552</f>
        <v>0</v>
      </c>
      <c r="B962" s="33">
        <f t="shared" ca="1" si="90"/>
        <v>32</v>
      </c>
      <c r="C962">
        <f t="shared" si="91"/>
        <v>486</v>
      </c>
      <c r="D962">
        <f t="shared" ca="1" si="89"/>
        <v>-2.1999999999999999E-2</v>
      </c>
      <c r="E962">
        <f t="shared" ca="1" si="92"/>
        <v>0</v>
      </c>
      <c r="F962">
        <f t="shared" ca="1" si="93"/>
        <v>31</v>
      </c>
      <c r="G962">
        <f t="shared" ca="1" si="94"/>
        <v>32</v>
      </c>
      <c r="M962">
        <v>506</v>
      </c>
      <c r="N962">
        <v>12.762</v>
      </c>
    </row>
    <row r="963" spans="1:14">
      <c r="A963" s="54">
        <f>formulas!O553</f>
        <v>0</v>
      </c>
      <c r="B963" s="33">
        <f t="shared" ca="1" si="90"/>
        <v>32</v>
      </c>
      <c r="C963">
        <f t="shared" si="91"/>
        <v>486</v>
      </c>
      <c r="D963">
        <f t="shared" ref="D963:D1026" ca="1" si="95">INDIRECT(ADDRESS(C963+1,14))</f>
        <v>-2.1999999999999999E-2</v>
      </c>
      <c r="E963">
        <f t="shared" ca="1" si="92"/>
        <v>0</v>
      </c>
      <c r="F963">
        <f t="shared" ca="1" si="93"/>
        <v>31</v>
      </c>
      <c r="G963">
        <f t="shared" ca="1" si="94"/>
        <v>32</v>
      </c>
      <c r="M963">
        <v>507</v>
      </c>
      <c r="N963">
        <v>12.792999999999999</v>
      </c>
    </row>
    <row r="964" spans="1:14">
      <c r="A964" s="54">
        <f>formulas!O554</f>
        <v>0</v>
      </c>
      <c r="B964" s="33">
        <f t="shared" ca="1" si="90"/>
        <v>32</v>
      </c>
      <c r="C964">
        <f t="shared" si="91"/>
        <v>486</v>
      </c>
      <c r="D964">
        <f t="shared" ca="1" si="95"/>
        <v>-2.1999999999999999E-2</v>
      </c>
      <c r="E964">
        <f t="shared" ca="1" si="92"/>
        <v>0</v>
      </c>
      <c r="F964">
        <f t="shared" ca="1" si="93"/>
        <v>31</v>
      </c>
      <c r="G964">
        <f t="shared" ca="1" si="94"/>
        <v>32</v>
      </c>
      <c r="M964">
        <v>508</v>
      </c>
      <c r="N964">
        <v>12.824</v>
      </c>
    </row>
    <row r="965" spans="1:14">
      <c r="A965" s="54">
        <f>formulas!O555</f>
        <v>0</v>
      </c>
      <c r="B965" s="33">
        <f t="shared" ca="1" si="90"/>
        <v>32</v>
      </c>
      <c r="C965">
        <f t="shared" si="91"/>
        <v>486</v>
      </c>
      <c r="D965">
        <f t="shared" ca="1" si="95"/>
        <v>-2.1999999999999999E-2</v>
      </c>
      <c r="E965">
        <f t="shared" ca="1" si="92"/>
        <v>0</v>
      </c>
      <c r="F965">
        <f t="shared" ca="1" si="93"/>
        <v>31</v>
      </c>
      <c r="G965">
        <f t="shared" ca="1" si="94"/>
        <v>32</v>
      </c>
      <c r="M965">
        <v>509</v>
      </c>
      <c r="N965">
        <v>12.856</v>
      </c>
    </row>
    <row r="966" spans="1:14">
      <c r="A966" s="54">
        <f>formulas!O556</f>
        <v>0</v>
      </c>
      <c r="B966" s="33">
        <f t="shared" ca="1" si="90"/>
        <v>32</v>
      </c>
      <c r="C966">
        <f t="shared" si="91"/>
        <v>486</v>
      </c>
      <c r="D966">
        <f t="shared" ca="1" si="95"/>
        <v>-2.1999999999999999E-2</v>
      </c>
      <c r="E966">
        <f t="shared" ca="1" si="92"/>
        <v>0</v>
      </c>
      <c r="F966">
        <f t="shared" ca="1" si="93"/>
        <v>31</v>
      </c>
      <c r="G966">
        <f t="shared" ca="1" si="94"/>
        <v>32</v>
      </c>
      <c r="M966">
        <v>510</v>
      </c>
      <c r="N966">
        <v>12.887</v>
      </c>
    </row>
    <row r="967" spans="1:14">
      <c r="A967" s="54">
        <f>formulas!O557</f>
        <v>0</v>
      </c>
      <c r="B967" s="33">
        <f t="shared" ca="1" si="90"/>
        <v>32</v>
      </c>
      <c r="C967">
        <f t="shared" si="91"/>
        <v>486</v>
      </c>
      <c r="D967">
        <f t="shared" ca="1" si="95"/>
        <v>-2.1999999999999999E-2</v>
      </c>
      <c r="E967">
        <f t="shared" ca="1" si="92"/>
        <v>0</v>
      </c>
      <c r="F967">
        <f t="shared" ca="1" si="93"/>
        <v>31</v>
      </c>
      <c r="G967">
        <f t="shared" ca="1" si="94"/>
        <v>32</v>
      </c>
      <c r="M967">
        <v>511</v>
      </c>
      <c r="N967">
        <v>12.919</v>
      </c>
    </row>
    <row r="968" spans="1:14">
      <c r="A968" s="54">
        <f>formulas!O558</f>
        <v>0</v>
      </c>
      <c r="B968" s="33">
        <f t="shared" ca="1" si="90"/>
        <v>32</v>
      </c>
      <c r="C968">
        <f t="shared" si="91"/>
        <v>486</v>
      </c>
      <c r="D968">
        <f t="shared" ca="1" si="95"/>
        <v>-2.1999999999999999E-2</v>
      </c>
      <c r="E968">
        <f t="shared" ca="1" si="92"/>
        <v>0</v>
      </c>
      <c r="F968">
        <f t="shared" ca="1" si="93"/>
        <v>31</v>
      </c>
      <c r="G968">
        <f t="shared" ca="1" si="94"/>
        <v>32</v>
      </c>
      <c r="M968">
        <v>512</v>
      </c>
      <c r="N968">
        <v>12.95</v>
      </c>
    </row>
    <row r="969" spans="1:14">
      <c r="A969" s="54">
        <f>formulas!O559</f>
        <v>0</v>
      </c>
      <c r="B969" s="33">
        <f t="shared" ca="1" si="90"/>
        <v>32</v>
      </c>
      <c r="C969">
        <f t="shared" si="91"/>
        <v>486</v>
      </c>
      <c r="D969">
        <f t="shared" ca="1" si="95"/>
        <v>-2.1999999999999999E-2</v>
      </c>
      <c r="E969">
        <f t="shared" ca="1" si="92"/>
        <v>0</v>
      </c>
      <c r="F969">
        <f t="shared" ca="1" si="93"/>
        <v>31</v>
      </c>
      <c r="G969">
        <f t="shared" ca="1" si="94"/>
        <v>32</v>
      </c>
      <c r="M969">
        <v>513</v>
      </c>
      <c r="N969">
        <v>12.981999999999999</v>
      </c>
    </row>
    <row r="970" spans="1:14">
      <c r="A970" s="54">
        <f>formulas!O560</f>
        <v>0</v>
      </c>
      <c r="B970" s="33">
        <f t="shared" ca="1" si="90"/>
        <v>32</v>
      </c>
      <c r="C970">
        <f t="shared" si="91"/>
        <v>486</v>
      </c>
      <c r="D970">
        <f t="shared" ca="1" si="95"/>
        <v>-2.1999999999999999E-2</v>
      </c>
      <c r="E970">
        <f t="shared" ca="1" si="92"/>
        <v>0</v>
      </c>
      <c r="F970">
        <f t="shared" ca="1" si="93"/>
        <v>31</v>
      </c>
      <c r="G970">
        <f t="shared" ca="1" si="94"/>
        <v>32</v>
      </c>
      <c r="M970">
        <v>514</v>
      </c>
      <c r="N970">
        <v>13.013</v>
      </c>
    </row>
    <row r="971" spans="1:14">
      <c r="A971" s="54">
        <f>formulas!O561</f>
        <v>0</v>
      </c>
      <c r="B971" s="33">
        <f t="shared" ca="1" si="90"/>
        <v>32</v>
      </c>
      <c r="C971">
        <f t="shared" si="91"/>
        <v>486</v>
      </c>
      <c r="D971">
        <f t="shared" ca="1" si="95"/>
        <v>-2.1999999999999999E-2</v>
      </c>
      <c r="E971">
        <f t="shared" ca="1" si="92"/>
        <v>0</v>
      </c>
      <c r="F971">
        <f t="shared" ca="1" si="93"/>
        <v>31</v>
      </c>
      <c r="G971">
        <f t="shared" ca="1" si="94"/>
        <v>32</v>
      </c>
      <c r="M971">
        <v>515</v>
      </c>
      <c r="N971">
        <v>13.045</v>
      </c>
    </row>
    <row r="972" spans="1:14">
      <c r="A972" s="54">
        <f>formulas!O562</f>
        <v>0</v>
      </c>
      <c r="B972" s="33">
        <f t="shared" ca="1" si="90"/>
        <v>32</v>
      </c>
      <c r="C972">
        <f t="shared" si="91"/>
        <v>486</v>
      </c>
      <c r="D972">
        <f t="shared" ca="1" si="95"/>
        <v>-2.1999999999999999E-2</v>
      </c>
      <c r="E972">
        <f t="shared" ca="1" si="92"/>
        <v>0</v>
      </c>
      <c r="F972">
        <f t="shared" ca="1" si="93"/>
        <v>31</v>
      </c>
      <c r="G972">
        <f t="shared" ca="1" si="94"/>
        <v>32</v>
      </c>
      <c r="M972">
        <v>516</v>
      </c>
      <c r="N972">
        <v>13.076000000000001</v>
      </c>
    </row>
    <row r="973" spans="1:14">
      <c r="A973" s="54">
        <f>formulas!O563</f>
        <v>0</v>
      </c>
      <c r="B973" s="33">
        <f t="shared" ca="1" si="90"/>
        <v>32</v>
      </c>
      <c r="C973">
        <f t="shared" si="91"/>
        <v>486</v>
      </c>
      <c r="D973">
        <f t="shared" ca="1" si="95"/>
        <v>-2.1999999999999999E-2</v>
      </c>
      <c r="E973">
        <f t="shared" ca="1" si="92"/>
        <v>0</v>
      </c>
      <c r="F973">
        <f t="shared" ca="1" si="93"/>
        <v>31</v>
      </c>
      <c r="G973">
        <f t="shared" ca="1" si="94"/>
        <v>32</v>
      </c>
      <c r="M973">
        <v>517</v>
      </c>
      <c r="N973">
        <v>13.108000000000001</v>
      </c>
    </row>
    <row r="974" spans="1:14">
      <c r="A974" s="54">
        <f>formulas!O564</f>
        <v>0</v>
      </c>
      <c r="B974" s="33">
        <f t="shared" ca="1" si="90"/>
        <v>32</v>
      </c>
      <c r="C974">
        <f t="shared" si="91"/>
        <v>486</v>
      </c>
      <c r="D974">
        <f t="shared" ca="1" si="95"/>
        <v>-2.1999999999999999E-2</v>
      </c>
      <c r="E974">
        <f t="shared" ca="1" si="92"/>
        <v>0</v>
      </c>
      <c r="F974">
        <f t="shared" ca="1" si="93"/>
        <v>31</v>
      </c>
      <c r="G974">
        <f t="shared" ca="1" si="94"/>
        <v>32</v>
      </c>
      <c r="M974">
        <v>518</v>
      </c>
      <c r="N974">
        <v>13.138999999999999</v>
      </c>
    </row>
    <row r="975" spans="1:14">
      <c r="A975" s="54">
        <f>formulas!O565</f>
        <v>0</v>
      </c>
      <c r="B975" s="33">
        <f t="shared" ca="1" si="90"/>
        <v>32</v>
      </c>
      <c r="C975">
        <f t="shared" si="91"/>
        <v>486</v>
      </c>
      <c r="D975">
        <f t="shared" ca="1" si="95"/>
        <v>-2.1999999999999999E-2</v>
      </c>
      <c r="E975">
        <f t="shared" ca="1" si="92"/>
        <v>0</v>
      </c>
      <c r="F975">
        <f t="shared" ca="1" si="93"/>
        <v>31</v>
      </c>
      <c r="G975">
        <f t="shared" ca="1" si="94"/>
        <v>32</v>
      </c>
      <c r="M975">
        <v>519</v>
      </c>
      <c r="N975">
        <v>13.170999999999999</v>
      </c>
    </row>
    <row r="976" spans="1:14">
      <c r="A976" s="54">
        <f>formulas!O566</f>
        <v>0</v>
      </c>
      <c r="B976" s="33">
        <f t="shared" ref="B976:B1039" ca="1" si="96">(A976-D976)/(E976-D976)*(G976-F976)+F976</f>
        <v>32</v>
      </c>
      <c r="C976">
        <f t="shared" ref="C976:C1039" si="97">COUNTIF($N$2:$N$25400,"&lt;"&amp;A976)</f>
        <v>486</v>
      </c>
      <c r="D976">
        <f t="shared" ca="1" si="95"/>
        <v>-2.1999999999999999E-2</v>
      </c>
      <c r="E976">
        <f t="shared" ref="E976:E1039" ca="1" si="98">INDIRECT(ADDRESS(C976+2,14))</f>
        <v>0</v>
      </c>
      <c r="F976">
        <f t="shared" ref="F976:F1039" ca="1" si="99">INDIRECT(ADDRESS(C976+1,13))</f>
        <v>31</v>
      </c>
      <c r="G976">
        <f t="shared" ref="G976:G1039" ca="1" si="100">INDIRECT(ADDRESS(C976+2,13))</f>
        <v>32</v>
      </c>
      <c r="M976">
        <v>520</v>
      </c>
      <c r="N976">
        <v>13.202</v>
      </c>
    </row>
    <row r="977" spans="1:14">
      <c r="A977" s="54">
        <f>formulas!O567</f>
        <v>0</v>
      </c>
      <c r="B977" s="33">
        <f t="shared" ca="1" si="96"/>
        <v>32</v>
      </c>
      <c r="C977">
        <f t="shared" si="97"/>
        <v>486</v>
      </c>
      <c r="D977">
        <f t="shared" ca="1" si="95"/>
        <v>-2.1999999999999999E-2</v>
      </c>
      <c r="E977">
        <f t="shared" ca="1" si="98"/>
        <v>0</v>
      </c>
      <c r="F977">
        <f t="shared" ca="1" si="99"/>
        <v>31</v>
      </c>
      <c r="G977">
        <f t="shared" ca="1" si="100"/>
        <v>32</v>
      </c>
      <c r="M977">
        <v>521</v>
      </c>
      <c r="N977">
        <v>13.234</v>
      </c>
    </row>
    <row r="978" spans="1:14">
      <c r="A978" s="54">
        <f>formulas!O568</f>
        <v>0</v>
      </c>
      <c r="B978" s="33">
        <f t="shared" ca="1" si="96"/>
        <v>32</v>
      </c>
      <c r="C978">
        <f t="shared" si="97"/>
        <v>486</v>
      </c>
      <c r="D978">
        <f t="shared" ca="1" si="95"/>
        <v>-2.1999999999999999E-2</v>
      </c>
      <c r="E978">
        <f t="shared" ca="1" si="98"/>
        <v>0</v>
      </c>
      <c r="F978">
        <f t="shared" ca="1" si="99"/>
        <v>31</v>
      </c>
      <c r="G978">
        <f t="shared" ca="1" si="100"/>
        <v>32</v>
      </c>
      <c r="M978">
        <v>522</v>
      </c>
      <c r="N978">
        <v>13.265000000000001</v>
      </c>
    </row>
    <row r="979" spans="1:14">
      <c r="A979" s="54">
        <f>formulas!O569</f>
        <v>0</v>
      </c>
      <c r="B979" s="33">
        <f t="shared" ca="1" si="96"/>
        <v>32</v>
      </c>
      <c r="C979">
        <f t="shared" si="97"/>
        <v>486</v>
      </c>
      <c r="D979">
        <f t="shared" ca="1" si="95"/>
        <v>-2.1999999999999999E-2</v>
      </c>
      <c r="E979">
        <f t="shared" ca="1" si="98"/>
        <v>0</v>
      </c>
      <c r="F979">
        <f t="shared" ca="1" si="99"/>
        <v>31</v>
      </c>
      <c r="G979">
        <f t="shared" ca="1" si="100"/>
        <v>32</v>
      </c>
      <c r="M979">
        <v>523</v>
      </c>
      <c r="N979">
        <v>13.297000000000001</v>
      </c>
    </row>
    <row r="980" spans="1:14">
      <c r="A980" s="54">
        <f>formulas!O570</f>
        <v>0</v>
      </c>
      <c r="B980" s="33">
        <f t="shared" ca="1" si="96"/>
        <v>32</v>
      </c>
      <c r="C980">
        <f t="shared" si="97"/>
        <v>486</v>
      </c>
      <c r="D980">
        <f t="shared" ca="1" si="95"/>
        <v>-2.1999999999999999E-2</v>
      </c>
      <c r="E980">
        <f t="shared" ca="1" si="98"/>
        <v>0</v>
      </c>
      <c r="F980">
        <f t="shared" ca="1" si="99"/>
        <v>31</v>
      </c>
      <c r="G980">
        <f t="shared" ca="1" si="100"/>
        <v>32</v>
      </c>
      <c r="M980">
        <v>524</v>
      </c>
      <c r="N980">
        <v>13.327999999999999</v>
      </c>
    </row>
    <row r="981" spans="1:14">
      <c r="A981" s="54">
        <f>formulas!O571</f>
        <v>0</v>
      </c>
      <c r="B981" s="33">
        <f t="shared" ca="1" si="96"/>
        <v>32</v>
      </c>
      <c r="C981">
        <f t="shared" si="97"/>
        <v>486</v>
      </c>
      <c r="D981">
        <f t="shared" ca="1" si="95"/>
        <v>-2.1999999999999999E-2</v>
      </c>
      <c r="E981">
        <f t="shared" ca="1" si="98"/>
        <v>0</v>
      </c>
      <c r="F981">
        <f t="shared" ca="1" si="99"/>
        <v>31</v>
      </c>
      <c r="G981">
        <f t="shared" ca="1" si="100"/>
        <v>32</v>
      </c>
      <c r="M981">
        <v>525</v>
      </c>
      <c r="N981">
        <v>13.36</v>
      </c>
    </row>
    <row r="982" spans="1:14">
      <c r="A982" s="54">
        <f>formulas!O572</f>
        <v>0</v>
      </c>
      <c r="B982" s="33">
        <f t="shared" ca="1" si="96"/>
        <v>32</v>
      </c>
      <c r="C982">
        <f t="shared" si="97"/>
        <v>486</v>
      </c>
      <c r="D982">
        <f t="shared" ca="1" si="95"/>
        <v>-2.1999999999999999E-2</v>
      </c>
      <c r="E982">
        <f t="shared" ca="1" si="98"/>
        <v>0</v>
      </c>
      <c r="F982">
        <f t="shared" ca="1" si="99"/>
        <v>31</v>
      </c>
      <c r="G982">
        <f t="shared" ca="1" si="100"/>
        <v>32</v>
      </c>
      <c r="M982">
        <v>526</v>
      </c>
      <c r="N982">
        <v>13.391999999999999</v>
      </c>
    </row>
    <row r="983" spans="1:14">
      <c r="A983" s="54">
        <f>formulas!O573</f>
        <v>0</v>
      </c>
      <c r="B983" s="33">
        <f t="shared" ca="1" si="96"/>
        <v>32</v>
      </c>
      <c r="C983">
        <f t="shared" si="97"/>
        <v>486</v>
      </c>
      <c r="D983">
        <f t="shared" ca="1" si="95"/>
        <v>-2.1999999999999999E-2</v>
      </c>
      <c r="E983">
        <f t="shared" ca="1" si="98"/>
        <v>0</v>
      </c>
      <c r="F983">
        <f t="shared" ca="1" si="99"/>
        <v>31</v>
      </c>
      <c r="G983">
        <f t="shared" ca="1" si="100"/>
        <v>32</v>
      </c>
      <c r="M983">
        <v>527</v>
      </c>
      <c r="N983">
        <v>13.423</v>
      </c>
    </row>
    <row r="984" spans="1:14">
      <c r="A984" s="54">
        <f>formulas!O574</f>
        <v>0</v>
      </c>
      <c r="B984" s="33">
        <f t="shared" ca="1" si="96"/>
        <v>32</v>
      </c>
      <c r="C984">
        <f t="shared" si="97"/>
        <v>486</v>
      </c>
      <c r="D984">
        <f t="shared" ca="1" si="95"/>
        <v>-2.1999999999999999E-2</v>
      </c>
      <c r="E984">
        <f t="shared" ca="1" si="98"/>
        <v>0</v>
      </c>
      <c r="F984">
        <f t="shared" ca="1" si="99"/>
        <v>31</v>
      </c>
      <c r="G984">
        <f t="shared" ca="1" si="100"/>
        <v>32</v>
      </c>
      <c r="M984">
        <v>528</v>
      </c>
      <c r="N984">
        <v>13.455</v>
      </c>
    </row>
    <row r="985" spans="1:14">
      <c r="A985" s="54">
        <f>formulas!O575</f>
        <v>0</v>
      </c>
      <c r="B985" s="33">
        <f t="shared" ca="1" si="96"/>
        <v>32</v>
      </c>
      <c r="C985">
        <f t="shared" si="97"/>
        <v>486</v>
      </c>
      <c r="D985">
        <f t="shared" ca="1" si="95"/>
        <v>-2.1999999999999999E-2</v>
      </c>
      <c r="E985">
        <f t="shared" ca="1" si="98"/>
        <v>0</v>
      </c>
      <c r="F985">
        <f t="shared" ca="1" si="99"/>
        <v>31</v>
      </c>
      <c r="G985">
        <f t="shared" ca="1" si="100"/>
        <v>32</v>
      </c>
      <c r="M985">
        <v>529</v>
      </c>
      <c r="N985">
        <v>13.487</v>
      </c>
    </row>
    <row r="986" spans="1:14">
      <c r="A986" s="54">
        <f>formulas!O576</f>
        <v>0</v>
      </c>
      <c r="B986" s="33">
        <f t="shared" ca="1" si="96"/>
        <v>32</v>
      </c>
      <c r="C986">
        <f t="shared" si="97"/>
        <v>486</v>
      </c>
      <c r="D986">
        <f t="shared" ca="1" si="95"/>
        <v>-2.1999999999999999E-2</v>
      </c>
      <c r="E986">
        <f t="shared" ca="1" si="98"/>
        <v>0</v>
      </c>
      <c r="F986">
        <f t="shared" ca="1" si="99"/>
        <v>31</v>
      </c>
      <c r="G986">
        <f t="shared" ca="1" si="100"/>
        <v>32</v>
      </c>
      <c r="M986">
        <v>530</v>
      </c>
      <c r="N986">
        <v>13.518000000000001</v>
      </c>
    </row>
    <row r="987" spans="1:14">
      <c r="A987" s="54">
        <f>formulas!O577</f>
        <v>0</v>
      </c>
      <c r="B987" s="33">
        <f t="shared" ca="1" si="96"/>
        <v>32</v>
      </c>
      <c r="C987">
        <f t="shared" si="97"/>
        <v>486</v>
      </c>
      <c r="D987">
        <f t="shared" ca="1" si="95"/>
        <v>-2.1999999999999999E-2</v>
      </c>
      <c r="E987">
        <f t="shared" ca="1" si="98"/>
        <v>0</v>
      </c>
      <c r="F987">
        <f t="shared" ca="1" si="99"/>
        <v>31</v>
      </c>
      <c r="G987">
        <f t="shared" ca="1" si="100"/>
        <v>32</v>
      </c>
      <c r="M987">
        <v>531</v>
      </c>
      <c r="N987">
        <v>13.55</v>
      </c>
    </row>
    <row r="988" spans="1:14">
      <c r="A988" s="54">
        <f>formulas!O578</f>
        <v>0</v>
      </c>
      <c r="B988" s="33">
        <f t="shared" ca="1" si="96"/>
        <v>32</v>
      </c>
      <c r="C988">
        <f t="shared" si="97"/>
        <v>486</v>
      </c>
      <c r="D988">
        <f t="shared" ca="1" si="95"/>
        <v>-2.1999999999999999E-2</v>
      </c>
      <c r="E988">
        <f t="shared" ca="1" si="98"/>
        <v>0</v>
      </c>
      <c r="F988">
        <f t="shared" ca="1" si="99"/>
        <v>31</v>
      </c>
      <c r="G988">
        <f t="shared" ca="1" si="100"/>
        <v>32</v>
      </c>
      <c r="M988">
        <v>532</v>
      </c>
      <c r="N988">
        <v>13.582000000000001</v>
      </c>
    </row>
    <row r="989" spans="1:14">
      <c r="A989" s="54">
        <f>formulas!O579</f>
        <v>0</v>
      </c>
      <c r="B989" s="33">
        <f t="shared" ca="1" si="96"/>
        <v>32</v>
      </c>
      <c r="C989">
        <f t="shared" si="97"/>
        <v>486</v>
      </c>
      <c r="D989">
        <f t="shared" ca="1" si="95"/>
        <v>-2.1999999999999999E-2</v>
      </c>
      <c r="E989">
        <f t="shared" ca="1" si="98"/>
        <v>0</v>
      </c>
      <c r="F989">
        <f t="shared" ca="1" si="99"/>
        <v>31</v>
      </c>
      <c r="G989">
        <f t="shared" ca="1" si="100"/>
        <v>32</v>
      </c>
      <c r="M989">
        <v>533</v>
      </c>
      <c r="N989">
        <v>13.614000000000001</v>
      </c>
    </row>
    <row r="990" spans="1:14">
      <c r="A990" s="54">
        <f>formulas!O580</f>
        <v>0</v>
      </c>
      <c r="B990" s="33">
        <f t="shared" ca="1" si="96"/>
        <v>32</v>
      </c>
      <c r="C990">
        <f t="shared" si="97"/>
        <v>486</v>
      </c>
      <c r="D990">
        <f t="shared" ca="1" si="95"/>
        <v>-2.1999999999999999E-2</v>
      </c>
      <c r="E990">
        <f t="shared" ca="1" si="98"/>
        <v>0</v>
      </c>
      <c r="F990">
        <f t="shared" ca="1" si="99"/>
        <v>31</v>
      </c>
      <c r="G990">
        <f t="shared" ca="1" si="100"/>
        <v>32</v>
      </c>
      <c r="M990">
        <v>534</v>
      </c>
      <c r="N990">
        <v>13.645</v>
      </c>
    </row>
    <row r="991" spans="1:14">
      <c r="A991" s="54">
        <f>formulas!O581</f>
        <v>0</v>
      </c>
      <c r="B991" s="33">
        <f t="shared" ca="1" si="96"/>
        <v>32</v>
      </c>
      <c r="C991">
        <f t="shared" si="97"/>
        <v>486</v>
      </c>
      <c r="D991">
        <f t="shared" ca="1" si="95"/>
        <v>-2.1999999999999999E-2</v>
      </c>
      <c r="E991">
        <f t="shared" ca="1" si="98"/>
        <v>0</v>
      </c>
      <c r="F991">
        <f t="shared" ca="1" si="99"/>
        <v>31</v>
      </c>
      <c r="G991">
        <f t="shared" ca="1" si="100"/>
        <v>32</v>
      </c>
      <c r="M991">
        <v>535</v>
      </c>
      <c r="N991">
        <v>13.677</v>
      </c>
    </row>
    <row r="992" spans="1:14">
      <c r="A992" s="54">
        <f>formulas!O582</f>
        <v>0</v>
      </c>
      <c r="B992" s="33">
        <f t="shared" ca="1" si="96"/>
        <v>32</v>
      </c>
      <c r="C992">
        <f t="shared" si="97"/>
        <v>486</v>
      </c>
      <c r="D992">
        <f t="shared" ca="1" si="95"/>
        <v>-2.1999999999999999E-2</v>
      </c>
      <c r="E992">
        <f t="shared" ca="1" si="98"/>
        <v>0</v>
      </c>
      <c r="F992">
        <f t="shared" ca="1" si="99"/>
        <v>31</v>
      </c>
      <c r="G992">
        <f t="shared" ca="1" si="100"/>
        <v>32</v>
      </c>
      <c r="M992">
        <v>536</v>
      </c>
      <c r="N992">
        <v>13.709</v>
      </c>
    </row>
    <row r="993" spans="1:14">
      <c r="A993" s="54">
        <f>formulas!O583</f>
        <v>0</v>
      </c>
      <c r="B993" s="33">
        <f t="shared" ca="1" si="96"/>
        <v>32</v>
      </c>
      <c r="C993">
        <f t="shared" si="97"/>
        <v>486</v>
      </c>
      <c r="D993">
        <f t="shared" ca="1" si="95"/>
        <v>-2.1999999999999999E-2</v>
      </c>
      <c r="E993">
        <f t="shared" ca="1" si="98"/>
        <v>0</v>
      </c>
      <c r="F993">
        <f t="shared" ca="1" si="99"/>
        <v>31</v>
      </c>
      <c r="G993">
        <f t="shared" ca="1" si="100"/>
        <v>32</v>
      </c>
      <c r="M993">
        <v>537</v>
      </c>
      <c r="N993">
        <v>13.741</v>
      </c>
    </row>
    <row r="994" spans="1:14">
      <c r="A994" s="54">
        <f>formulas!O584</f>
        <v>0</v>
      </c>
      <c r="B994" s="33">
        <f t="shared" ca="1" si="96"/>
        <v>32</v>
      </c>
      <c r="C994">
        <f t="shared" si="97"/>
        <v>486</v>
      </c>
      <c r="D994">
        <f t="shared" ca="1" si="95"/>
        <v>-2.1999999999999999E-2</v>
      </c>
      <c r="E994">
        <f t="shared" ca="1" si="98"/>
        <v>0</v>
      </c>
      <c r="F994">
        <f t="shared" ca="1" si="99"/>
        <v>31</v>
      </c>
      <c r="G994">
        <f t="shared" ca="1" si="100"/>
        <v>32</v>
      </c>
      <c r="M994">
        <v>538</v>
      </c>
      <c r="N994">
        <v>13.772</v>
      </c>
    </row>
    <row r="995" spans="1:14">
      <c r="A995" s="54">
        <f>formulas!O585</f>
        <v>0</v>
      </c>
      <c r="B995" s="33">
        <f t="shared" ca="1" si="96"/>
        <v>32</v>
      </c>
      <c r="C995">
        <f t="shared" si="97"/>
        <v>486</v>
      </c>
      <c r="D995">
        <f t="shared" ca="1" si="95"/>
        <v>-2.1999999999999999E-2</v>
      </c>
      <c r="E995">
        <f t="shared" ca="1" si="98"/>
        <v>0</v>
      </c>
      <c r="F995">
        <f t="shared" ca="1" si="99"/>
        <v>31</v>
      </c>
      <c r="G995">
        <f t="shared" ca="1" si="100"/>
        <v>32</v>
      </c>
      <c r="M995">
        <v>539</v>
      </c>
      <c r="N995">
        <v>13.804</v>
      </c>
    </row>
    <row r="996" spans="1:14">
      <c r="A996" s="54">
        <f>formulas!O586</f>
        <v>0</v>
      </c>
      <c r="B996" s="33">
        <f t="shared" ca="1" si="96"/>
        <v>32</v>
      </c>
      <c r="C996">
        <f t="shared" si="97"/>
        <v>486</v>
      </c>
      <c r="D996">
        <f t="shared" ca="1" si="95"/>
        <v>-2.1999999999999999E-2</v>
      </c>
      <c r="E996">
        <f t="shared" ca="1" si="98"/>
        <v>0</v>
      </c>
      <c r="F996">
        <f t="shared" ca="1" si="99"/>
        <v>31</v>
      </c>
      <c r="G996">
        <f t="shared" ca="1" si="100"/>
        <v>32</v>
      </c>
      <c r="M996">
        <v>540</v>
      </c>
      <c r="N996">
        <v>13.836</v>
      </c>
    </row>
    <row r="997" spans="1:14">
      <c r="A997" s="54">
        <f>formulas!O587</f>
        <v>0</v>
      </c>
      <c r="B997" s="33">
        <f t="shared" ca="1" si="96"/>
        <v>32</v>
      </c>
      <c r="C997">
        <f t="shared" si="97"/>
        <v>486</v>
      </c>
      <c r="D997">
        <f t="shared" ca="1" si="95"/>
        <v>-2.1999999999999999E-2</v>
      </c>
      <c r="E997">
        <f t="shared" ca="1" si="98"/>
        <v>0</v>
      </c>
      <c r="F997">
        <f t="shared" ca="1" si="99"/>
        <v>31</v>
      </c>
      <c r="G997">
        <f t="shared" ca="1" si="100"/>
        <v>32</v>
      </c>
      <c r="M997">
        <v>541</v>
      </c>
      <c r="N997">
        <v>13.868</v>
      </c>
    </row>
    <row r="998" spans="1:14">
      <c r="A998" s="54">
        <f>formulas!O588</f>
        <v>0</v>
      </c>
      <c r="B998" s="33">
        <f t="shared" ca="1" si="96"/>
        <v>32</v>
      </c>
      <c r="C998">
        <f t="shared" si="97"/>
        <v>486</v>
      </c>
      <c r="D998">
        <f t="shared" ca="1" si="95"/>
        <v>-2.1999999999999999E-2</v>
      </c>
      <c r="E998">
        <f t="shared" ca="1" si="98"/>
        <v>0</v>
      </c>
      <c r="F998">
        <f t="shared" ca="1" si="99"/>
        <v>31</v>
      </c>
      <c r="G998">
        <f t="shared" ca="1" si="100"/>
        <v>32</v>
      </c>
      <c r="M998">
        <v>542</v>
      </c>
      <c r="N998">
        <v>13.9</v>
      </c>
    </row>
    <row r="999" spans="1:14">
      <c r="A999" s="54">
        <f>formulas!O589</f>
        <v>0</v>
      </c>
      <c r="B999" s="33">
        <f t="shared" ca="1" si="96"/>
        <v>32</v>
      </c>
      <c r="C999">
        <f t="shared" si="97"/>
        <v>486</v>
      </c>
      <c r="D999">
        <f t="shared" ca="1" si="95"/>
        <v>-2.1999999999999999E-2</v>
      </c>
      <c r="E999">
        <f t="shared" ca="1" si="98"/>
        <v>0</v>
      </c>
      <c r="F999">
        <f t="shared" ca="1" si="99"/>
        <v>31</v>
      </c>
      <c r="G999">
        <f t="shared" ca="1" si="100"/>
        <v>32</v>
      </c>
      <c r="M999">
        <v>543</v>
      </c>
      <c r="N999">
        <v>13.932</v>
      </c>
    </row>
    <row r="1000" spans="1:14">
      <c r="A1000" s="54">
        <f>formulas!O590</f>
        <v>0</v>
      </c>
      <c r="B1000" s="33">
        <f t="shared" ca="1" si="96"/>
        <v>32</v>
      </c>
      <c r="C1000">
        <f t="shared" si="97"/>
        <v>486</v>
      </c>
      <c r="D1000">
        <f t="shared" ca="1" si="95"/>
        <v>-2.1999999999999999E-2</v>
      </c>
      <c r="E1000">
        <f t="shared" ca="1" si="98"/>
        <v>0</v>
      </c>
      <c r="F1000">
        <f t="shared" ca="1" si="99"/>
        <v>31</v>
      </c>
      <c r="G1000">
        <f t="shared" ca="1" si="100"/>
        <v>32</v>
      </c>
      <c r="M1000">
        <v>544</v>
      </c>
      <c r="N1000">
        <v>13.964</v>
      </c>
    </row>
    <row r="1001" spans="1:14">
      <c r="A1001" s="54">
        <f>formulas!O591</f>
        <v>0</v>
      </c>
      <c r="B1001" s="33">
        <f t="shared" ca="1" si="96"/>
        <v>32</v>
      </c>
      <c r="C1001">
        <f t="shared" si="97"/>
        <v>486</v>
      </c>
      <c r="D1001">
        <f t="shared" ca="1" si="95"/>
        <v>-2.1999999999999999E-2</v>
      </c>
      <c r="E1001">
        <f t="shared" ca="1" si="98"/>
        <v>0</v>
      </c>
      <c r="F1001">
        <f t="shared" ca="1" si="99"/>
        <v>31</v>
      </c>
      <c r="G1001">
        <f t="shared" ca="1" si="100"/>
        <v>32</v>
      </c>
      <c r="M1001">
        <v>545</v>
      </c>
      <c r="N1001">
        <v>13.994999999999999</v>
      </c>
    </row>
    <row r="1002" spans="1:14">
      <c r="A1002" s="54">
        <f>formulas!O592</f>
        <v>0</v>
      </c>
      <c r="B1002" s="33">
        <f t="shared" ca="1" si="96"/>
        <v>32</v>
      </c>
      <c r="C1002">
        <f t="shared" si="97"/>
        <v>486</v>
      </c>
      <c r="D1002">
        <f t="shared" ca="1" si="95"/>
        <v>-2.1999999999999999E-2</v>
      </c>
      <c r="E1002">
        <f t="shared" ca="1" si="98"/>
        <v>0</v>
      </c>
      <c r="F1002">
        <f t="shared" ca="1" si="99"/>
        <v>31</v>
      </c>
      <c r="G1002">
        <f t="shared" ca="1" si="100"/>
        <v>32</v>
      </c>
      <c r="M1002">
        <v>546</v>
      </c>
      <c r="N1002">
        <v>14.026999999999999</v>
      </c>
    </row>
    <row r="1003" spans="1:14">
      <c r="A1003" s="54">
        <f>formulas!O593</f>
        <v>0</v>
      </c>
      <c r="B1003" s="33">
        <f t="shared" ca="1" si="96"/>
        <v>32</v>
      </c>
      <c r="C1003">
        <f t="shared" si="97"/>
        <v>486</v>
      </c>
      <c r="D1003">
        <f t="shared" ca="1" si="95"/>
        <v>-2.1999999999999999E-2</v>
      </c>
      <c r="E1003">
        <f t="shared" ca="1" si="98"/>
        <v>0</v>
      </c>
      <c r="F1003">
        <f t="shared" ca="1" si="99"/>
        <v>31</v>
      </c>
      <c r="G1003">
        <f t="shared" ca="1" si="100"/>
        <v>32</v>
      </c>
      <c r="M1003">
        <v>547</v>
      </c>
      <c r="N1003">
        <v>14.058999999999999</v>
      </c>
    </row>
    <row r="1004" spans="1:14">
      <c r="A1004" s="54">
        <f>formulas!O594</f>
        <v>0</v>
      </c>
      <c r="B1004" s="33">
        <f t="shared" ca="1" si="96"/>
        <v>32</v>
      </c>
      <c r="C1004">
        <f t="shared" si="97"/>
        <v>486</v>
      </c>
      <c r="D1004">
        <f t="shared" ca="1" si="95"/>
        <v>-2.1999999999999999E-2</v>
      </c>
      <c r="E1004">
        <f t="shared" ca="1" si="98"/>
        <v>0</v>
      </c>
      <c r="F1004">
        <f t="shared" ca="1" si="99"/>
        <v>31</v>
      </c>
      <c r="G1004">
        <f t="shared" ca="1" si="100"/>
        <v>32</v>
      </c>
      <c r="M1004">
        <v>548</v>
      </c>
      <c r="N1004">
        <v>14.090999999999999</v>
      </c>
    </row>
    <row r="1005" spans="1:14">
      <c r="A1005" s="54">
        <f>formulas!O595</f>
        <v>0</v>
      </c>
      <c r="B1005" s="33">
        <f t="shared" ca="1" si="96"/>
        <v>32</v>
      </c>
      <c r="C1005">
        <f t="shared" si="97"/>
        <v>486</v>
      </c>
      <c r="D1005">
        <f t="shared" ca="1" si="95"/>
        <v>-2.1999999999999999E-2</v>
      </c>
      <c r="E1005">
        <f t="shared" ca="1" si="98"/>
        <v>0</v>
      </c>
      <c r="F1005">
        <f t="shared" ca="1" si="99"/>
        <v>31</v>
      </c>
      <c r="G1005">
        <f t="shared" ca="1" si="100"/>
        <v>32</v>
      </c>
      <c r="M1005">
        <v>549</v>
      </c>
      <c r="N1005">
        <v>14.122999999999999</v>
      </c>
    </row>
    <row r="1006" spans="1:14">
      <c r="A1006" s="54">
        <f>formulas!O596</f>
        <v>0</v>
      </c>
      <c r="B1006" s="33">
        <f t="shared" ca="1" si="96"/>
        <v>32</v>
      </c>
      <c r="C1006">
        <f t="shared" si="97"/>
        <v>486</v>
      </c>
      <c r="D1006">
        <f t="shared" ca="1" si="95"/>
        <v>-2.1999999999999999E-2</v>
      </c>
      <c r="E1006">
        <f t="shared" ca="1" si="98"/>
        <v>0</v>
      </c>
      <c r="F1006">
        <f t="shared" ca="1" si="99"/>
        <v>31</v>
      </c>
      <c r="G1006">
        <f t="shared" ca="1" si="100"/>
        <v>32</v>
      </c>
      <c r="M1006">
        <v>550</v>
      </c>
      <c r="N1006">
        <v>14.154999999999999</v>
      </c>
    </row>
    <row r="1007" spans="1:14">
      <c r="A1007" s="54">
        <f>formulas!O597</f>
        <v>0</v>
      </c>
      <c r="B1007" s="33">
        <f t="shared" ca="1" si="96"/>
        <v>32</v>
      </c>
      <c r="C1007">
        <f t="shared" si="97"/>
        <v>486</v>
      </c>
      <c r="D1007">
        <f t="shared" ca="1" si="95"/>
        <v>-2.1999999999999999E-2</v>
      </c>
      <c r="E1007">
        <f t="shared" ca="1" si="98"/>
        <v>0</v>
      </c>
      <c r="F1007">
        <f t="shared" ca="1" si="99"/>
        <v>31</v>
      </c>
      <c r="G1007">
        <f t="shared" ca="1" si="100"/>
        <v>32</v>
      </c>
      <c r="M1007">
        <v>551</v>
      </c>
      <c r="N1007">
        <v>14.186999999999999</v>
      </c>
    </row>
    <row r="1008" spans="1:14">
      <c r="A1008" s="54">
        <f>formulas!O598</f>
        <v>0</v>
      </c>
      <c r="B1008" s="33">
        <f t="shared" ca="1" si="96"/>
        <v>32</v>
      </c>
      <c r="C1008">
        <f t="shared" si="97"/>
        <v>486</v>
      </c>
      <c r="D1008">
        <f t="shared" ca="1" si="95"/>
        <v>-2.1999999999999999E-2</v>
      </c>
      <c r="E1008">
        <f t="shared" ca="1" si="98"/>
        <v>0</v>
      </c>
      <c r="F1008">
        <f t="shared" ca="1" si="99"/>
        <v>31</v>
      </c>
      <c r="G1008">
        <f t="shared" ca="1" si="100"/>
        <v>32</v>
      </c>
      <c r="M1008">
        <v>552</v>
      </c>
      <c r="N1008">
        <v>14.218999999999999</v>
      </c>
    </row>
    <row r="1009" spans="1:14">
      <c r="A1009" s="54">
        <f>formulas!O599</f>
        <v>0</v>
      </c>
      <c r="B1009" s="33">
        <f t="shared" ca="1" si="96"/>
        <v>32</v>
      </c>
      <c r="C1009">
        <f t="shared" si="97"/>
        <v>486</v>
      </c>
      <c r="D1009">
        <f t="shared" ca="1" si="95"/>
        <v>-2.1999999999999999E-2</v>
      </c>
      <c r="E1009">
        <f t="shared" ca="1" si="98"/>
        <v>0</v>
      </c>
      <c r="F1009">
        <f t="shared" ca="1" si="99"/>
        <v>31</v>
      </c>
      <c r="G1009">
        <f t="shared" ca="1" si="100"/>
        <v>32</v>
      </c>
      <c r="M1009">
        <v>553</v>
      </c>
      <c r="N1009">
        <v>14.250999999999999</v>
      </c>
    </row>
    <row r="1010" spans="1:14">
      <c r="A1010" s="54">
        <f>formulas!O600</f>
        <v>0</v>
      </c>
      <c r="B1010" s="33">
        <f t="shared" ca="1" si="96"/>
        <v>32</v>
      </c>
      <c r="C1010">
        <f t="shared" si="97"/>
        <v>486</v>
      </c>
      <c r="D1010">
        <f t="shared" ca="1" si="95"/>
        <v>-2.1999999999999999E-2</v>
      </c>
      <c r="E1010">
        <f t="shared" ca="1" si="98"/>
        <v>0</v>
      </c>
      <c r="F1010">
        <f t="shared" ca="1" si="99"/>
        <v>31</v>
      </c>
      <c r="G1010">
        <f t="shared" ca="1" si="100"/>
        <v>32</v>
      </c>
      <c r="M1010">
        <v>554</v>
      </c>
      <c r="N1010">
        <v>14.282999999999999</v>
      </c>
    </row>
    <row r="1011" spans="1:14">
      <c r="A1011" s="54">
        <f>formulas!O601</f>
        <v>0</v>
      </c>
      <c r="B1011" s="33">
        <f t="shared" ca="1" si="96"/>
        <v>32</v>
      </c>
      <c r="C1011">
        <f t="shared" si="97"/>
        <v>486</v>
      </c>
      <c r="D1011">
        <f t="shared" ca="1" si="95"/>
        <v>-2.1999999999999999E-2</v>
      </c>
      <c r="E1011">
        <f t="shared" ca="1" si="98"/>
        <v>0</v>
      </c>
      <c r="F1011">
        <f t="shared" ca="1" si="99"/>
        <v>31</v>
      </c>
      <c r="G1011">
        <f t="shared" ca="1" si="100"/>
        <v>32</v>
      </c>
      <c r="M1011">
        <v>555</v>
      </c>
      <c r="N1011">
        <v>14.315</v>
      </c>
    </row>
    <row r="1012" spans="1:14">
      <c r="A1012" s="54">
        <f>formulas!O602</f>
        <v>0</v>
      </c>
      <c r="B1012" s="33">
        <f t="shared" ca="1" si="96"/>
        <v>32</v>
      </c>
      <c r="C1012">
        <f t="shared" si="97"/>
        <v>486</v>
      </c>
      <c r="D1012">
        <f t="shared" ca="1" si="95"/>
        <v>-2.1999999999999999E-2</v>
      </c>
      <c r="E1012">
        <f t="shared" ca="1" si="98"/>
        <v>0</v>
      </c>
      <c r="F1012">
        <f t="shared" ca="1" si="99"/>
        <v>31</v>
      </c>
      <c r="G1012">
        <f t="shared" ca="1" si="100"/>
        <v>32</v>
      </c>
      <c r="M1012">
        <v>556</v>
      </c>
      <c r="N1012">
        <v>14.347</v>
      </c>
    </row>
    <row r="1013" spans="1:14">
      <c r="A1013" s="54">
        <f>formulas!O603</f>
        <v>0</v>
      </c>
      <c r="B1013" s="33">
        <f t="shared" ca="1" si="96"/>
        <v>32</v>
      </c>
      <c r="C1013">
        <f t="shared" si="97"/>
        <v>486</v>
      </c>
      <c r="D1013">
        <f t="shared" ca="1" si="95"/>
        <v>-2.1999999999999999E-2</v>
      </c>
      <c r="E1013">
        <f t="shared" ca="1" si="98"/>
        <v>0</v>
      </c>
      <c r="F1013">
        <f t="shared" ca="1" si="99"/>
        <v>31</v>
      </c>
      <c r="G1013">
        <f t="shared" ca="1" si="100"/>
        <v>32</v>
      </c>
      <c r="M1013">
        <v>557</v>
      </c>
      <c r="N1013">
        <v>14.379</v>
      </c>
    </row>
    <row r="1014" spans="1:14">
      <c r="A1014" s="54">
        <f>formulas!O604</f>
        <v>0</v>
      </c>
      <c r="B1014" s="33">
        <f t="shared" ca="1" si="96"/>
        <v>32</v>
      </c>
      <c r="C1014">
        <f t="shared" si="97"/>
        <v>486</v>
      </c>
      <c r="D1014">
        <f t="shared" ca="1" si="95"/>
        <v>-2.1999999999999999E-2</v>
      </c>
      <c r="E1014">
        <f t="shared" ca="1" si="98"/>
        <v>0</v>
      </c>
      <c r="F1014">
        <f t="shared" ca="1" si="99"/>
        <v>31</v>
      </c>
      <c r="G1014">
        <f t="shared" ca="1" si="100"/>
        <v>32</v>
      </c>
      <c r="M1014">
        <v>558</v>
      </c>
      <c r="N1014">
        <v>14.411</v>
      </c>
    </row>
    <row r="1015" spans="1:14">
      <c r="A1015" s="54">
        <f>formulas!O605</f>
        <v>0</v>
      </c>
      <c r="B1015" s="33">
        <f t="shared" ca="1" si="96"/>
        <v>32</v>
      </c>
      <c r="C1015">
        <f t="shared" si="97"/>
        <v>486</v>
      </c>
      <c r="D1015">
        <f t="shared" ca="1" si="95"/>
        <v>-2.1999999999999999E-2</v>
      </c>
      <c r="E1015">
        <f t="shared" ca="1" si="98"/>
        <v>0</v>
      </c>
      <c r="F1015">
        <f t="shared" ca="1" si="99"/>
        <v>31</v>
      </c>
      <c r="G1015">
        <f t="shared" ca="1" si="100"/>
        <v>32</v>
      </c>
      <c r="M1015">
        <v>559</v>
      </c>
      <c r="N1015">
        <v>14.444000000000001</v>
      </c>
    </row>
    <row r="1016" spans="1:14">
      <c r="A1016" s="54">
        <f>formulas!O606</f>
        <v>0</v>
      </c>
      <c r="B1016" s="33">
        <f t="shared" ca="1" si="96"/>
        <v>32</v>
      </c>
      <c r="C1016">
        <f t="shared" si="97"/>
        <v>486</v>
      </c>
      <c r="D1016">
        <f t="shared" ca="1" si="95"/>
        <v>-2.1999999999999999E-2</v>
      </c>
      <c r="E1016">
        <f t="shared" ca="1" si="98"/>
        <v>0</v>
      </c>
      <c r="F1016">
        <f t="shared" ca="1" si="99"/>
        <v>31</v>
      </c>
      <c r="G1016">
        <f t="shared" ca="1" si="100"/>
        <v>32</v>
      </c>
      <c r="M1016">
        <v>560</v>
      </c>
      <c r="N1016">
        <v>14.476000000000001</v>
      </c>
    </row>
    <row r="1017" spans="1:14">
      <c r="A1017" s="54">
        <f>formulas!O607</f>
        <v>0</v>
      </c>
      <c r="B1017" s="33">
        <f t="shared" ca="1" si="96"/>
        <v>32</v>
      </c>
      <c r="C1017">
        <f t="shared" si="97"/>
        <v>486</v>
      </c>
      <c r="D1017">
        <f t="shared" ca="1" si="95"/>
        <v>-2.1999999999999999E-2</v>
      </c>
      <c r="E1017">
        <f t="shared" ca="1" si="98"/>
        <v>0</v>
      </c>
      <c r="F1017">
        <f t="shared" ca="1" si="99"/>
        <v>31</v>
      </c>
      <c r="G1017">
        <f t="shared" ca="1" si="100"/>
        <v>32</v>
      </c>
      <c r="M1017">
        <v>561</v>
      </c>
      <c r="N1017">
        <v>14.507999999999999</v>
      </c>
    </row>
    <row r="1018" spans="1:14">
      <c r="A1018" s="54">
        <f>formulas!O608</f>
        <v>0</v>
      </c>
      <c r="B1018" s="33">
        <f t="shared" ca="1" si="96"/>
        <v>32</v>
      </c>
      <c r="C1018">
        <f t="shared" si="97"/>
        <v>486</v>
      </c>
      <c r="D1018">
        <f t="shared" ca="1" si="95"/>
        <v>-2.1999999999999999E-2</v>
      </c>
      <c r="E1018">
        <f t="shared" ca="1" si="98"/>
        <v>0</v>
      </c>
      <c r="F1018">
        <f t="shared" ca="1" si="99"/>
        <v>31</v>
      </c>
      <c r="G1018">
        <f t="shared" ca="1" si="100"/>
        <v>32</v>
      </c>
      <c r="M1018">
        <v>562</v>
      </c>
      <c r="N1018">
        <v>14.54</v>
      </c>
    </row>
    <row r="1019" spans="1:14">
      <c r="A1019" s="54">
        <f>formulas!O609</f>
        <v>0</v>
      </c>
      <c r="B1019" s="33">
        <f t="shared" ca="1" si="96"/>
        <v>32</v>
      </c>
      <c r="C1019">
        <f t="shared" si="97"/>
        <v>486</v>
      </c>
      <c r="D1019">
        <f t="shared" ca="1" si="95"/>
        <v>-2.1999999999999999E-2</v>
      </c>
      <c r="E1019">
        <f t="shared" ca="1" si="98"/>
        <v>0</v>
      </c>
      <c r="F1019">
        <f t="shared" ca="1" si="99"/>
        <v>31</v>
      </c>
      <c r="G1019">
        <f t="shared" ca="1" si="100"/>
        <v>32</v>
      </c>
      <c r="M1019">
        <v>563</v>
      </c>
      <c r="N1019">
        <v>14.571999999999999</v>
      </c>
    </row>
    <row r="1020" spans="1:14">
      <c r="A1020" s="54">
        <f>formulas!O610</f>
        <v>0</v>
      </c>
      <c r="B1020" s="33">
        <f t="shared" ca="1" si="96"/>
        <v>32</v>
      </c>
      <c r="C1020">
        <f t="shared" si="97"/>
        <v>486</v>
      </c>
      <c r="D1020">
        <f t="shared" ca="1" si="95"/>
        <v>-2.1999999999999999E-2</v>
      </c>
      <c r="E1020">
        <f t="shared" ca="1" si="98"/>
        <v>0</v>
      </c>
      <c r="F1020">
        <f t="shared" ca="1" si="99"/>
        <v>31</v>
      </c>
      <c r="G1020">
        <f t="shared" ca="1" si="100"/>
        <v>32</v>
      </c>
      <c r="M1020">
        <v>564</v>
      </c>
      <c r="N1020">
        <v>14.603999999999999</v>
      </c>
    </row>
    <row r="1021" spans="1:14">
      <c r="A1021" s="54">
        <f>formulas!O611</f>
        <v>0</v>
      </c>
      <c r="B1021" s="33">
        <f t="shared" ca="1" si="96"/>
        <v>32</v>
      </c>
      <c r="C1021">
        <f t="shared" si="97"/>
        <v>486</v>
      </c>
      <c r="D1021">
        <f t="shared" ca="1" si="95"/>
        <v>-2.1999999999999999E-2</v>
      </c>
      <c r="E1021">
        <f t="shared" ca="1" si="98"/>
        <v>0</v>
      </c>
      <c r="F1021">
        <f t="shared" ca="1" si="99"/>
        <v>31</v>
      </c>
      <c r="G1021">
        <f t="shared" ca="1" si="100"/>
        <v>32</v>
      </c>
      <c r="M1021">
        <v>565</v>
      </c>
      <c r="N1021">
        <v>14.635999999999999</v>
      </c>
    </row>
    <row r="1022" spans="1:14">
      <c r="A1022" s="54">
        <f>formulas!O612</f>
        <v>0</v>
      </c>
      <c r="B1022" s="33">
        <f t="shared" ca="1" si="96"/>
        <v>32</v>
      </c>
      <c r="C1022">
        <f t="shared" si="97"/>
        <v>486</v>
      </c>
      <c r="D1022">
        <f t="shared" ca="1" si="95"/>
        <v>-2.1999999999999999E-2</v>
      </c>
      <c r="E1022">
        <f t="shared" ca="1" si="98"/>
        <v>0</v>
      </c>
      <c r="F1022">
        <f t="shared" ca="1" si="99"/>
        <v>31</v>
      </c>
      <c r="G1022">
        <f t="shared" ca="1" si="100"/>
        <v>32</v>
      </c>
      <c r="M1022">
        <v>566</v>
      </c>
      <c r="N1022">
        <v>14.669</v>
      </c>
    </row>
    <row r="1023" spans="1:14">
      <c r="A1023" s="54">
        <f>formulas!O613</f>
        <v>0</v>
      </c>
      <c r="B1023" s="33">
        <f t="shared" ca="1" si="96"/>
        <v>32</v>
      </c>
      <c r="C1023">
        <f t="shared" si="97"/>
        <v>486</v>
      </c>
      <c r="D1023">
        <f t="shared" ca="1" si="95"/>
        <v>-2.1999999999999999E-2</v>
      </c>
      <c r="E1023">
        <f t="shared" ca="1" si="98"/>
        <v>0</v>
      </c>
      <c r="F1023">
        <f t="shared" ca="1" si="99"/>
        <v>31</v>
      </c>
      <c r="G1023">
        <f t="shared" ca="1" si="100"/>
        <v>32</v>
      </c>
      <c r="M1023">
        <v>567</v>
      </c>
      <c r="N1023">
        <v>14.701000000000001</v>
      </c>
    </row>
    <row r="1024" spans="1:14">
      <c r="A1024" s="54">
        <f>formulas!O614</f>
        <v>0</v>
      </c>
      <c r="B1024" s="33">
        <f t="shared" ca="1" si="96"/>
        <v>32</v>
      </c>
      <c r="C1024">
        <f t="shared" si="97"/>
        <v>486</v>
      </c>
      <c r="D1024">
        <f t="shared" ca="1" si="95"/>
        <v>-2.1999999999999999E-2</v>
      </c>
      <c r="E1024">
        <f t="shared" ca="1" si="98"/>
        <v>0</v>
      </c>
      <c r="F1024">
        <f t="shared" ca="1" si="99"/>
        <v>31</v>
      </c>
      <c r="G1024">
        <f t="shared" ca="1" si="100"/>
        <v>32</v>
      </c>
      <c r="M1024">
        <v>568</v>
      </c>
      <c r="N1024">
        <v>14.733000000000001</v>
      </c>
    </row>
    <row r="1025" spans="1:14">
      <c r="A1025" s="54">
        <f>formulas!O615</f>
        <v>0</v>
      </c>
      <c r="B1025" s="33">
        <f t="shared" ca="1" si="96"/>
        <v>32</v>
      </c>
      <c r="C1025">
        <f t="shared" si="97"/>
        <v>486</v>
      </c>
      <c r="D1025">
        <f t="shared" ca="1" si="95"/>
        <v>-2.1999999999999999E-2</v>
      </c>
      <c r="E1025">
        <f t="shared" ca="1" si="98"/>
        <v>0</v>
      </c>
      <c r="F1025">
        <f t="shared" ca="1" si="99"/>
        <v>31</v>
      </c>
      <c r="G1025">
        <f t="shared" ca="1" si="100"/>
        <v>32</v>
      </c>
      <c r="M1025">
        <v>569</v>
      </c>
      <c r="N1025">
        <v>14.765000000000001</v>
      </c>
    </row>
    <row r="1026" spans="1:14">
      <c r="A1026" s="54">
        <f>formulas!O616</f>
        <v>0</v>
      </c>
      <c r="B1026" s="33">
        <f t="shared" ca="1" si="96"/>
        <v>32</v>
      </c>
      <c r="C1026">
        <f t="shared" si="97"/>
        <v>486</v>
      </c>
      <c r="D1026">
        <f t="shared" ca="1" si="95"/>
        <v>-2.1999999999999999E-2</v>
      </c>
      <c r="E1026">
        <f t="shared" ca="1" si="98"/>
        <v>0</v>
      </c>
      <c r="F1026">
        <f t="shared" ca="1" si="99"/>
        <v>31</v>
      </c>
      <c r="G1026">
        <f t="shared" ca="1" si="100"/>
        <v>32</v>
      </c>
      <c r="M1026">
        <v>570</v>
      </c>
      <c r="N1026">
        <v>14.797000000000001</v>
      </c>
    </row>
    <row r="1027" spans="1:14">
      <c r="A1027" s="54">
        <f>formulas!O617</f>
        <v>0</v>
      </c>
      <c r="B1027" s="33">
        <f t="shared" ca="1" si="96"/>
        <v>32</v>
      </c>
      <c r="C1027">
        <f t="shared" si="97"/>
        <v>486</v>
      </c>
      <c r="D1027">
        <f t="shared" ref="D1027:D1090" ca="1" si="101">INDIRECT(ADDRESS(C1027+1,14))</f>
        <v>-2.1999999999999999E-2</v>
      </c>
      <c r="E1027">
        <f t="shared" ca="1" si="98"/>
        <v>0</v>
      </c>
      <c r="F1027">
        <f t="shared" ca="1" si="99"/>
        <v>31</v>
      </c>
      <c r="G1027">
        <f t="shared" ca="1" si="100"/>
        <v>32</v>
      </c>
      <c r="M1027">
        <v>571</v>
      </c>
      <c r="N1027">
        <v>14.83</v>
      </c>
    </row>
    <row r="1028" spans="1:14">
      <c r="A1028" s="54">
        <f>formulas!O618</f>
        <v>0</v>
      </c>
      <c r="B1028" s="33">
        <f t="shared" ca="1" si="96"/>
        <v>32</v>
      </c>
      <c r="C1028">
        <f t="shared" si="97"/>
        <v>486</v>
      </c>
      <c r="D1028">
        <f t="shared" ca="1" si="101"/>
        <v>-2.1999999999999999E-2</v>
      </c>
      <c r="E1028">
        <f t="shared" ca="1" si="98"/>
        <v>0</v>
      </c>
      <c r="F1028">
        <f t="shared" ca="1" si="99"/>
        <v>31</v>
      </c>
      <c r="G1028">
        <f t="shared" ca="1" si="100"/>
        <v>32</v>
      </c>
      <c r="M1028">
        <v>572</v>
      </c>
      <c r="N1028">
        <v>14.862</v>
      </c>
    </row>
    <row r="1029" spans="1:14">
      <c r="A1029" s="54">
        <f>formulas!O619</f>
        <v>0</v>
      </c>
      <c r="B1029" s="33">
        <f t="shared" ca="1" si="96"/>
        <v>32</v>
      </c>
      <c r="C1029">
        <f t="shared" si="97"/>
        <v>486</v>
      </c>
      <c r="D1029">
        <f t="shared" ca="1" si="101"/>
        <v>-2.1999999999999999E-2</v>
      </c>
      <c r="E1029">
        <f t="shared" ca="1" si="98"/>
        <v>0</v>
      </c>
      <c r="F1029">
        <f t="shared" ca="1" si="99"/>
        <v>31</v>
      </c>
      <c r="G1029">
        <f t="shared" ca="1" si="100"/>
        <v>32</v>
      </c>
      <c r="M1029">
        <v>573</v>
      </c>
      <c r="N1029">
        <v>14.894</v>
      </c>
    </row>
    <row r="1030" spans="1:14">
      <c r="A1030" s="54">
        <f>formulas!O620</f>
        <v>0</v>
      </c>
      <c r="B1030" s="33">
        <f t="shared" ca="1" si="96"/>
        <v>32</v>
      </c>
      <c r="C1030">
        <f t="shared" si="97"/>
        <v>486</v>
      </c>
      <c r="D1030">
        <f t="shared" ca="1" si="101"/>
        <v>-2.1999999999999999E-2</v>
      </c>
      <c r="E1030">
        <f t="shared" ca="1" si="98"/>
        <v>0</v>
      </c>
      <c r="F1030">
        <f t="shared" ca="1" si="99"/>
        <v>31</v>
      </c>
      <c r="G1030">
        <f t="shared" ca="1" si="100"/>
        <v>32</v>
      </c>
      <c r="M1030">
        <v>574</v>
      </c>
      <c r="N1030">
        <v>14.926</v>
      </c>
    </row>
    <row r="1031" spans="1:14">
      <c r="A1031" s="54">
        <f>formulas!O621</f>
        <v>0</v>
      </c>
      <c r="B1031" s="33">
        <f t="shared" ca="1" si="96"/>
        <v>32</v>
      </c>
      <c r="C1031">
        <f t="shared" si="97"/>
        <v>486</v>
      </c>
      <c r="D1031">
        <f t="shared" ca="1" si="101"/>
        <v>-2.1999999999999999E-2</v>
      </c>
      <c r="E1031">
        <f t="shared" ca="1" si="98"/>
        <v>0</v>
      </c>
      <c r="F1031">
        <f t="shared" ca="1" si="99"/>
        <v>31</v>
      </c>
      <c r="G1031">
        <f t="shared" ca="1" si="100"/>
        <v>32</v>
      </c>
      <c r="M1031">
        <v>575</v>
      </c>
      <c r="N1031">
        <v>14.959</v>
      </c>
    </row>
    <row r="1032" spans="1:14">
      <c r="A1032" s="54">
        <f>formulas!O622</f>
        <v>0</v>
      </c>
      <c r="B1032" s="33">
        <f t="shared" ca="1" si="96"/>
        <v>32</v>
      </c>
      <c r="C1032">
        <f t="shared" si="97"/>
        <v>486</v>
      </c>
      <c r="D1032">
        <f t="shared" ca="1" si="101"/>
        <v>-2.1999999999999999E-2</v>
      </c>
      <c r="E1032">
        <f t="shared" ca="1" si="98"/>
        <v>0</v>
      </c>
      <c r="F1032">
        <f t="shared" ca="1" si="99"/>
        <v>31</v>
      </c>
      <c r="G1032">
        <f t="shared" ca="1" si="100"/>
        <v>32</v>
      </c>
      <c r="M1032">
        <v>576</v>
      </c>
      <c r="N1032">
        <v>14.991</v>
      </c>
    </row>
    <row r="1033" spans="1:14">
      <c r="A1033" s="54">
        <f>formulas!O623</f>
        <v>0</v>
      </c>
      <c r="B1033" s="33">
        <f t="shared" ca="1" si="96"/>
        <v>32</v>
      </c>
      <c r="C1033">
        <f t="shared" si="97"/>
        <v>486</v>
      </c>
      <c r="D1033">
        <f t="shared" ca="1" si="101"/>
        <v>-2.1999999999999999E-2</v>
      </c>
      <c r="E1033">
        <f t="shared" ca="1" si="98"/>
        <v>0</v>
      </c>
      <c r="F1033">
        <f t="shared" ca="1" si="99"/>
        <v>31</v>
      </c>
      <c r="G1033">
        <f t="shared" ca="1" si="100"/>
        <v>32</v>
      </c>
      <c r="M1033">
        <v>577</v>
      </c>
      <c r="N1033">
        <v>15.023</v>
      </c>
    </row>
    <row r="1034" spans="1:14">
      <c r="A1034" s="54">
        <f>formulas!O624</f>
        <v>0</v>
      </c>
      <c r="B1034" s="33">
        <f t="shared" ca="1" si="96"/>
        <v>32</v>
      </c>
      <c r="C1034">
        <f t="shared" si="97"/>
        <v>486</v>
      </c>
      <c r="D1034">
        <f t="shared" ca="1" si="101"/>
        <v>-2.1999999999999999E-2</v>
      </c>
      <c r="E1034">
        <f t="shared" ca="1" si="98"/>
        <v>0</v>
      </c>
      <c r="F1034">
        <f t="shared" ca="1" si="99"/>
        <v>31</v>
      </c>
      <c r="G1034">
        <f t="shared" ca="1" si="100"/>
        <v>32</v>
      </c>
      <c r="M1034">
        <v>578</v>
      </c>
      <c r="N1034">
        <v>15.055999999999999</v>
      </c>
    </row>
    <row r="1035" spans="1:14">
      <c r="A1035" s="54">
        <f>formulas!O625</f>
        <v>0</v>
      </c>
      <c r="B1035" s="33">
        <f t="shared" ca="1" si="96"/>
        <v>32</v>
      </c>
      <c r="C1035">
        <f t="shared" si="97"/>
        <v>486</v>
      </c>
      <c r="D1035">
        <f t="shared" ca="1" si="101"/>
        <v>-2.1999999999999999E-2</v>
      </c>
      <c r="E1035">
        <f t="shared" ca="1" si="98"/>
        <v>0</v>
      </c>
      <c r="F1035">
        <f t="shared" ca="1" si="99"/>
        <v>31</v>
      </c>
      <c r="G1035">
        <f t="shared" ca="1" si="100"/>
        <v>32</v>
      </c>
      <c r="M1035">
        <v>579</v>
      </c>
      <c r="N1035">
        <v>15.087999999999999</v>
      </c>
    </row>
    <row r="1036" spans="1:14">
      <c r="A1036" s="54">
        <f>formulas!O626</f>
        <v>0</v>
      </c>
      <c r="B1036" s="33">
        <f t="shared" ca="1" si="96"/>
        <v>32</v>
      </c>
      <c r="C1036">
        <f t="shared" si="97"/>
        <v>486</v>
      </c>
      <c r="D1036">
        <f t="shared" ca="1" si="101"/>
        <v>-2.1999999999999999E-2</v>
      </c>
      <c r="E1036">
        <f t="shared" ca="1" si="98"/>
        <v>0</v>
      </c>
      <c r="F1036">
        <f t="shared" ca="1" si="99"/>
        <v>31</v>
      </c>
      <c r="G1036">
        <f t="shared" ca="1" si="100"/>
        <v>32</v>
      </c>
      <c r="M1036">
        <v>580</v>
      </c>
      <c r="N1036">
        <v>15.121</v>
      </c>
    </row>
    <row r="1037" spans="1:14">
      <c r="A1037" s="54">
        <f>formulas!O627</f>
        <v>0</v>
      </c>
      <c r="B1037" s="33">
        <f t="shared" ca="1" si="96"/>
        <v>32</v>
      </c>
      <c r="C1037">
        <f t="shared" si="97"/>
        <v>486</v>
      </c>
      <c r="D1037">
        <f t="shared" ca="1" si="101"/>
        <v>-2.1999999999999999E-2</v>
      </c>
      <c r="E1037">
        <f t="shared" ca="1" si="98"/>
        <v>0</v>
      </c>
      <c r="F1037">
        <f t="shared" ca="1" si="99"/>
        <v>31</v>
      </c>
      <c r="G1037">
        <f t="shared" ca="1" si="100"/>
        <v>32</v>
      </c>
      <c r="M1037">
        <v>581</v>
      </c>
      <c r="N1037">
        <v>15.153</v>
      </c>
    </row>
    <row r="1038" spans="1:14">
      <c r="A1038" s="54">
        <f>formulas!O628</f>
        <v>0</v>
      </c>
      <c r="B1038" s="33">
        <f t="shared" ca="1" si="96"/>
        <v>32</v>
      </c>
      <c r="C1038">
        <f t="shared" si="97"/>
        <v>486</v>
      </c>
      <c r="D1038">
        <f t="shared" ca="1" si="101"/>
        <v>-2.1999999999999999E-2</v>
      </c>
      <c r="E1038">
        <f t="shared" ca="1" si="98"/>
        <v>0</v>
      </c>
      <c r="F1038">
        <f t="shared" ca="1" si="99"/>
        <v>31</v>
      </c>
      <c r="G1038">
        <f t="shared" ca="1" si="100"/>
        <v>32</v>
      </c>
      <c r="M1038">
        <v>582</v>
      </c>
      <c r="N1038">
        <v>15.185</v>
      </c>
    </row>
    <row r="1039" spans="1:14">
      <c r="A1039" s="54">
        <f>formulas!O629</f>
        <v>0</v>
      </c>
      <c r="B1039" s="33">
        <f t="shared" ca="1" si="96"/>
        <v>32</v>
      </c>
      <c r="C1039">
        <f t="shared" si="97"/>
        <v>486</v>
      </c>
      <c r="D1039">
        <f t="shared" ca="1" si="101"/>
        <v>-2.1999999999999999E-2</v>
      </c>
      <c r="E1039">
        <f t="shared" ca="1" si="98"/>
        <v>0</v>
      </c>
      <c r="F1039">
        <f t="shared" ca="1" si="99"/>
        <v>31</v>
      </c>
      <c r="G1039">
        <f t="shared" ca="1" si="100"/>
        <v>32</v>
      </c>
      <c r="M1039">
        <v>583</v>
      </c>
      <c r="N1039">
        <v>15.218</v>
      </c>
    </row>
    <row r="1040" spans="1:14">
      <c r="A1040" s="54">
        <f>formulas!O630</f>
        <v>0</v>
      </c>
      <c r="B1040" s="33">
        <f t="shared" ref="B1040:B1103" ca="1" si="102">(A1040-D1040)/(E1040-D1040)*(G1040-F1040)+F1040</f>
        <v>32</v>
      </c>
      <c r="C1040">
        <f t="shared" ref="C1040:C1103" si="103">COUNTIF($N$2:$N$25400,"&lt;"&amp;A1040)</f>
        <v>486</v>
      </c>
      <c r="D1040">
        <f t="shared" ca="1" si="101"/>
        <v>-2.1999999999999999E-2</v>
      </c>
      <c r="E1040">
        <f t="shared" ref="E1040:E1103" ca="1" si="104">INDIRECT(ADDRESS(C1040+2,14))</f>
        <v>0</v>
      </c>
      <c r="F1040">
        <f t="shared" ref="F1040:F1103" ca="1" si="105">INDIRECT(ADDRESS(C1040+1,13))</f>
        <v>31</v>
      </c>
      <c r="G1040">
        <f t="shared" ref="G1040:G1103" ca="1" si="106">INDIRECT(ADDRESS(C1040+2,13))</f>
        <v>32</v>
      </c>
      <c r="M1040">
        <v>584</v>
      </c>
      <c r="N1040">
        <v>15.25</v>
      </c>
    </row>
    <row r="1041" spans="1:14">
      <c r="A1041" s="54">
        <f>formulas!O631</f>
        <v>0</v>
      </c>
      <c r="B1041" s="33">
        <f t="shared" ca="1" si="102"/>
        <v>32</v>
      </c>
      <c r="C1041">
        <f t="shared" si="103"/>
        <v>486</v>
      </c>
      <c r="D1041">
        <f t="shared" ca="1" si="101"/>
        <v>-2.1999999999999999E-2</v>
      </c>
      <c r="E1041">
        <f t="shared" ca="1" si="104"/>
        <v>0</v>
      </c>
      <c r="F1041">
        <f t="shared" ca="1" si="105"/>
        <v>31</v>
      </c>
      <c r="G1041">
        <f t="shared" ca="1" si="106"/>
        <v>32</v>
      </c>
      <c r="M1041">
        <v>585</v>
      </c>
      <c r="N1041">
        <v>15.282999999999999</v>
      </c>
    </row>
    <row r="1042" spans="1:14">
      <c r="A1042" s="54">
        <f>formulas!O632</f>
        <v>0</v>
      </c>
      <c r="B1042" s="33">
        <f t="shared" ca="1" si="102"/>
        <v>32</v>
      </c>
      <c r="C1042">
        <f t="shared" si="103"/>
        <v>486</v>
      </c>
      <c r="D1042">
        <f t="shared" ca="1" si="101"/>
        <v>-2.1999999999999999E-2</v>
      </c>
      <c r="E1042">
        <f t="shared" ca="1" si="104"/>
        <v>0</v>
      </c>
      <c r="F1042">
        <f t="shared" ca="1" si="105"/>
        <v>31</v>
      </c>
      <c r="G1042">
        <f t="shared" ca="1" si="106"/>
        <v>32</v>
      </c>
      <c r="M1042">
        <v>586</v>
      </c>
      <c r="N1042">
        <v>15.315</v>
      </c>
    </row>
    <row r="1043" spans="1:14">
      <c r="A1043" s="54">
        <f>formulas!O633</f>
        <v>0</v>
      </c>
      <c r="B1043" s="33">
        <f t="shared" ca="1" si="102"/>
        <v>32</v>
      </c>
      <c r="C1043">
        <f t="shared" si="103"/>
        <v>486</v>
      </c>
      <c r="D1043">
        <f t="shared" ca="1" si="101"/>
        <v>-2.1999999999999999E-2</v>
      </c>
      <c r="E1043">
        <f t="shared" ca="1" si="104"/>
        <v>0</v>
      </c>
      <c r="F1043">
        <f t="shared" ca="1" si="105"/>
        <v>31</v>
      </c>
      <c r="G1043">
        <f t="shared" ca="1" si="106"/>
        <v>32</v>
      </c>
      <c r="M1043">
        <v>587</v>
      </c>
      <c r="N1043">
        <v>15.347</v>
      </c>
    </row>
    <row r="1044" spans="1:14">
      <c r="A1044" s="54">
        <f>formulas!O634</f>
        <v>0</v>
      </c>
      <c r="B1044" s="33">
        <f t="shared" ca="1" si="102"/>
        <v>32</v>
      </c>
      <c r="C1044">
        <f t="shared" si="103"/>
        <v>486</v>
      </c>
      <c r="D1044">
        <f t="shared" ca="1" si="101"/>
        <v>-2.1999999999999999E-2</v>
      </c>
      <c r="E1044">
        <f t="shared" ca="1" si="104"/>
        <v>0</v>
      </c>
      <c r="F1044">
        <f t="shared" ca="1" si="105"/>
        <v>31</v>
      </c>
      <c r="G1044">
        <f t="shared" ca="1" si="106"/>
        <v>32</v>
      </c>
      <c r="M1044">
        <v>588</v>
      </c>
      <c r="N1044">
        <v>15.38</v>
      </c>
    </row>
    <row r="1045" spans="1:14">
      <c r="A1045" s="54">
        <f>formulas!O635</f>
        <v>0</v>
      </c>
      <c r="B1045" s="33">
        <f t="shared" ca="1" si="102"/>
        <v>32</v>
      </c>
      <c r="C1045">
        <f t="shared" si="103"/>
        <v>486</v>
      </c>
      <c r="D1045">
        <f t="shared" ca="1" si="101"/>
        <v>-2.1999999999999999E-2</v>
      </c>
      <c r="E1045">
        <f t="shared" ca="1" si="104"/>
        <v>0</v>
      </c>
      <c r="F1045">
        <f t="shared" ca="1" si="105"/>
        <v>31</v>
      </c>
      <c r="G1045">
        <f t="shared" ca="1" si="106"/>
        <v>32</v>
      </c>
      <c r="M1045">
        <v>589</v>
      </c>
      <c r="N1045">
        <v>15.412000000000001</v>
      </c>
    </row>
    <row r="1046" spans="1:14">
      <c r="A1046" s="54">
        <f>formulas!O636</f>
        <v>0</v>
      </c>
      <c r="B1046" s="33">
        <f t="shared" ca="1" si="102"/>
        <v>32</v>
      </c>
      <c r="C1046">
        <f t="shared" si="103"/>
        <v>486</v>
      </c>
      <c r="D1046">
        <f t="shared" ca="1" si="101"/>
        <v>-2.1999999999999999E-2</v>
      </c>
      <c r="E1046">
        <f t="shared" ca="1" si="104"/>
        <v>0</v>
      </c>
      <c r="F1046">
        <f t="shared" ca="1" si="105"/>
        <v>31</v>
      </c>
      <c r="G1046">
        <f t="shared" ca="1" si="106"/>
        <v>32</v>
      </c>
      <c r="M1046">
        <v>590</v>
      </c>
      <c r="N1046">
        <v>15.445</v>
      </c>
    </row>
    <row r="1047" spans="1:14">
      <c r="A1047" s="54">
        <f>formulas!O637</f>
        <v>0</v>
      </c>
      <c r="B1047" s="33">
        <f t="shared" ca="1" si="102"/>
        <v>32</v>
      </c>
      <c r="C1047">
        <f t="shared" si="103"/>
        <v>486</v>
      </c>
      <c r="D1047">
        <f t="shared" ca="1" si="101"/>
        <v>-2.1999999999999999E-2</v>
      </c>
      <c r="E1047">
        <f t="shared" ca="1" si="104"/>
        <v>0</v>
      </c>
      <c r="F1047">
        <f t="shared" ca="1" si="105"/>
        <v>31</v>
      </c>
      <c r="G1047">
        <f t="shared" ca="1" si="106"/>
        <v>32</v>
      </c>
      <c r="M1047">
        <v>591</v>
      </c>
      <c r="N1047">
        <v>15.477</v>
      </c>
    </row>
    <row r="1048" spans="1:14">
      <c r="A1048" s="54">
        <f>formulas!O638</f>
        <v>0</v>
      </c>
      <c r="B1048" s="33">
        <f t="shared" ca="1" si="102"/>
        <v>32</v>
      </c>
      <c r="C1048">
        <f t="shared" si="103"/>
        <v>486</v>
      </c>
      <c r="D1048">
        <f t="shared" ca="1" si="101"/>
        <v>-2.1999999999999999E-2</v>
      </c>
      <c r="E1048">
        <f t="shared" ca="1" si="104"/>
        <v>0</v>
      </c>
      <c r="F1048">
        <f t="shared" ca="1" si="105"/>
        <v>31</v>
      </c>
      <c r="G1048">
        <f t="shared" ca="1" si="106"/>
        <v>32</v>
      </c>
      <c r="M1048">
        <v>592</v>
      </c>
      <c r="N1048">
        <v>15.51</v>
      </c>
    </row>
    <row r="1049" spans="1:14">
      <c r="A1049" s="54">
        <f>formulas!O639</f>
        <v>0</v>
      </c>
      <c r="B1049" s="33">
        <f t="shared" ca="1" si="102"/>
        <v>32</v>
      </c>
      <c r="C1049">
        <f t="shared" si="103"/>
        <v>486</v>
      </c>
      <c r="D1049">
        <f t="shared" ca="1" si="101"/>
        <v>-2.1999999999999999E-2</v>
      </c>
      <c r="E1049">
        <f t="shared" ca="1" si="104"/>
        <v>0</v>
      </c>
      <c r="F1049">
        <f t="shared" ca="1" si="105"/>
        <v>31</v>
      </c>
      <c r="G1049">
        <f t="shared" ca="1" si="106"/>
        <v>32</v>
      </c>
      <c r="M1049">
        <v>593</v>
      </c>
      <c r="N1049">
        <v>15.542999999999999</v>
      </c>
    </row>
    <row r="1050" spans="1:14">
      <c r="A1050" s="54">
        <f>formulas!O640</f>
        <v>0</v>
      </c>
      <c r="B1050" s="33">
        <f t="shared" ca="1" si="102"/>
        <v>32</v>
      </c>
      <c r="C1050">
        <f t="shared" si="103"/>
        <v>486</v>
      </c>
      <c r="D1050">
        <f t="shared" ca="1" si="101"/>
        <v>-2.1999999999999999E-2</v>
      </c>
      <c r="E1050">
        <f t="shared" ca="1" si="104"/>
        <v>0</v>
      </c>
      <c r="F1050">
        <f t="shared" ca="1" si="105"/>
        <v>31</v>
      </c>
      <c r="G1050">
        <f t="shared" ca="1" si="106"/>
        <v>32</v>
      </c>
      <c r="M1050">
        <v>594</v>
      </c>
      <c r="N1050">
        <v>15.574999999999999</v>
      </c>
    </row>
    <row r="1051" spans="1:14">
      <c r="A1051" s="54">
        <f>formulas!O641</f>
        <v>0</v>
      </c>
      <c r="B1051" s="33">
        <f t="shared" ca="1" si="102"/>
        <v>32</v>
      </c>
      <c r="C1051">
        <f t="shared" si="103"/>
        <v>486</v>
      </c>
      <c r="D1051">
        <f t="shared" ca="1" si="101"/>
        <v>-2.1999999999999999E-2</v>
      </c>
      <c r="E1051">
        <f t="shared" ca="1" si="104"/>
        <v>0</v>
      </c>
      <c r="F1051">
        <f t="shared" ca="1" si="105"/>
        <v>31</v>
      </c>
      <c r="G1051">
        <f t="shared" ca="1" si="106"/>
        <v>32</v>
      </c>
      <c r="M1051">
        <v>595</v>
      </c>
      <c r="N1051">
        <v>15.608000000000001</v>
      </c>
    </row>
    <row r="1052" spans="1:14">
      <c r="A1052" s="54">
        <f>formulas!O642</f>
        <v>0</v>
      </c>
      <c r="B1052" s="33">
        <f t="shared" ca="1" si="102"/>
        <v>32</v>
      </c>
      <c r="C1052">
        <f t="shared" si="103"/>
        <v>486</v>
      </c>
      <c r="D1052">
        <f t="shared" ca="1" si="101"/>
        <v>-2.1999999999999999E-2</v>
      </c>
      <c r="E1052">
        <f t="shared" ca="1" si="104"/>
        <v>0</v>
      </c>
      <c r="F1052">
        <f t="shared" ca="1" si="105"/>
        <v>31</v>
      </c>
      <c r="G1052">
        <f t="shared" ca="1" si="106"/>
        <v>32</v>
      </c>
      <c r="M1052">
        <v>596</v>
      </c>
      <c r="N1052">
        <v>15.64</v>
      </c>
    </row>
    <row r="1053" spans="1:14">
      <c r="A1053" s="54">
        <f>formulas!O643</f>
        <v>0</v>
      </c>
      <c r="B1053" s="33">
        <f t="shared" ca="1" si="102"/>
        <v>32</v>
      </c>
      <c r="C1053">
        <f t="shared" si="103"/>
        <v>486</v>
      </c>
      <c r="D1053">
        <f t="shared" ca="1" si="101"/>
        <v>-2.1999999999999999E-2</v>
      </c>
      <c r="E1053">
        <f t="shared" ca="1" si="104"/>
        <v>0</v>
      </c>
      <c r="F1053">
        <f t="shared" ca="1" si="105"/>
        <v>31</v>
      </c>
      <c r="G1053">
        <f t="shared" ca="1" si="106"/>
        <v>32</v>
      </c>
      <c r="M1053">
        <v>597</v>
      </c>
      <c r="N1053">
        <v>15.673</v>
      </c>
    </row>
    <row r="1054" spans="1:14">
      <c r="A1054" s="54">
        <f>formulas!O644</f>
        <v>0</v>
      </c>
      <c r="B1054" s="33">
        <f t="shared" ca="1" si="102"/>
        <v>32</v>
      </c>
      <c r="C1054">
        <f t="shared" si="103"/>
        <v>486</v>
      </c>
      <c r="D1054">
        <f t="shared" ca="1" si="101"/>
        <v>-2.1999999999999999E-2</v>
      </c>
      <c r="E1054">
        <f t="shared" ca="1" si="104"/>
        <v>0</v>
      </c>
      <c r="F1054">
        <f t="shared" ca="1" si="105"/>
        <v>31</v>
      </c>
      <c r="G1054">
        <f t="shared" ca="1" si="106"/>
        <v>32</v>
      </c>
      <c r="M1054">
        <v>598</v>
      </c>
      <c r="N1054">
        <v>15.705</v>
      </c>
    </row>
    <row r="1055" spans="1:14">
      <c r="A1055" s="54">
        <f>formulas!O645</f>
        <v>0</v>
      </c>
      <c r="B1055" s="33">
        <f t="shared" ca="1" si="102"/>
        <v>32</v>
      </c>
      <c r="C1055">
        <f t="shared" si="103"/>
        <v>486</v>
      </c>
      <c r="D1055">
        <f t="shared" ca="1" si="101"/>
        <v>-2.1999999999999999E-2</v>
      </c>
      <c r="E1055">
        <f t="shared" ca="1" si="104"/>
        <v>0</v>
      </c>
      <c r="F1055">
        <f t="shared" ca="1" si="105"/>
        <v>31</v>
      </c>
      <c r="G1055">
        <f t="shared" ca="1" si="106"/>
        <v>32</v>
      </c>
      <c r="M1055">
        <v>599</v>
      </c>
      <c r="N1055">
        <v>15.738</v>
      </c>
    </row>
    <row r="1056" spans="1:14">
      <c r="A1056" s="54">
        <f>formulas!O646</f>
        <v>0</v>
      </c>
      <c r="B1056" s="33">
        <f t="shared" ca="1" si="102"/>
        <v>32</v>
      </c>
      <c r="C1056">
        <f t="shared" si="103"/>
        <v>486</v>
      </c>
      <c r="D1056">
        <f t="shared" ca="1" si="101"/>
        <v>-2.1999999999999999E-2</v>
      </c>
      <c r="E1056">
        <f t="shared" ca="1" si="104"/>
        <v>0</v>
      </c>
      <c r="F1056">
        <f t="shared" ca="1" si="105"/>
        <v>31</v>
      </c>
      <c r="G1056">
        <f t="shared" ca="1" si="106"/>
        <v>32</v>
      </c>
      <c r="M1056">
        <v>600</v>
      </c>
      <c r="N1056">
        <v>15.771000000000001</v>
      </c>
    </row>
    <row r="1057" spans="1:14">
      <c r="A1057" s="54">
        <f>formulas!O647</f>
        <v>0</v>
      </c>
      <c r="B1057" s="33">
        <f t="shared" ca="1" si="102"/>
        <v>32</v>
      </c>
      <c r="C1057">
        <f t="shared" si="103"/>
        <v>486</v>
      </c>
      <c r="D1057">
        <f t="shared" ca="1" si="101"/>
        <v>-2.1999999999999999E-2</v>
      </c>
      <c r="E1057">
        <f t="shared" ca="1" si="104"/>
        <v>0</v>
      </c>
      <c r="F1057">
        <f t="shared" ca="1" si="105"/>
        <v>31</v>
      </c>
      <c r="G1057">
        <f t="shared" ca="1" si="106"/>
        <v>32</v>
      </c>
      <c r="M1057">
        <v>601</v>
      </c>
      <c r="N1057">
        <v>15.803000000000001</v>
      </c>
    </row>
    <row r="1058" spans="1:14">
      <c r="A1058" s="54">
        <f>formulas!O648</f>
        <v>0</v>
      </c>
      <c r="B1058" s="33">
        <f t="shared" ca="1" si="102"/>
        <v>32</v>
      </c>
      <c r="C1058">
        <f t="shared" si="103"/>
        <v>486</v>
      </c>
      <c r="D1058">
        <f t="shared" ca="1" si="101"/>
        <v>-2.1999999999999999E-2</v>
      </c>
      <c r="E1058">
        <f t="shared" ca="1" si="104"/>
        <v>0</v>
      </c>
      <c r="F1058">
        <f t="shared" ca="1" si="105"/>
        <v>31</v>
      </c>
      <c r="G1058">
        <f t="shared" ca="1" si="106"/>
        <v>32</v>
      </c>
      <c r="M1058">
        <v>602</v>
      </c>
      <c r="N1058">
        <v>15.836</v>
      </c>
    </row>
    <row r="1059" spans="1:14">
      <c r="A1059" s="54">
        <f>formulas!O649</f>
        <v>0</v>
      </c>
      <c r="B1059" s="33">
        <f t="shared" ca="1" si="102"/>
        <v>32</v>
      </c>
      <c r="C1059">
        <f t="shared" si="103"/>
        <v>486</v>
      </c>
      <c r="D1059">
        <f t="shared" ca="1" si="101"/>
        <v>-2.1999999999999999E-2</v>
      </c>
      <c r="E1059">
        <f t="shared" ca="1" si="104"/>
        <v>0</v>
      </c>
      <c r="F1059">
        <f t="shared" ca="1" si="105"/>
        <v>31</v>
      </c>
      <c r="G1059">
        <f t="shared" ca="1" si="106"/>
        <v>32</v>
      </c>
      <c r="M1059">
        <v>603</v>
      </c>
      <c r="N1059">
        <v>15.869</v>
      </c>
    </row>
    <row r="1060" spans="1:14">
      <c r="A1060" s="54">
        <f>formulas!O650</f>
        <v>0</v>
      </c>
      <c r="B1060" s="33">
        <f t="shared" ca="1" si="102"/>
        <v>32</v>
      </c>
      <c r="C1060">
        <f t="shared" si="103"/>
        <v>486</v>
      </c>
      <c r="D1060">
        <f t="shared" ca="1" si="101"/>
        <v>-2.1999999999999999E-2</v>
      </c>
      <c r="E1060">
        <f t="shared" ca="1" si="104"/>
        <v>0</v>
      </c>
      <c r="F1060">
        <f t="shared" ca="1" si="105"/>
        <v>31</v>
      </c>
      <c r="G1060">
        <f t="shared" ca="1" si="106"/>
        <v>32</v>
      </c>
      <c r="M1060">
        <v>604</v>
      </c>
      <c r="N1060">
        <v>15.901</v>
      </c>
    </row>
    <row r="1061" spans="1:14">
      <c r="A1061" s="54">
        <f>formulas!O651</f>
        <v>0</v>
      </c>
      <c r="B1061" s="33">
        <f t="shared" ca="1" si="102"/>
        <v>32</v>
      </c>
      <c r="C1061">
        <f t="shared" si="103"/>
        <v>486</v>
      </c>
      <c r="D1061">
        <f t="shared" ca="1" si="101"/>
        <v>-2.1999999999999999E-2</v>
      </c>
      <c r="E1061">
        <f t="shared" ca="1" si="104"/>
        <v>0</v>
      </c>
      <c r="F1061">
        <f t="shared" ca="1" si="105"/>
        <v>31</v>
      </c>
      <c r="G1061">
        <f t="shared" ca="1" si="106"/>
        <v>32</v>
      </c>
      <c r="M1061">
        <v>605</v>
      </c>
      <c r="N1061">
        <v>15.933999999999999</v>
      </c>
    </row>
    <row r="1062" spans="1:14">
      <c r="A1062" s="54">
        <f>formulas!O652</f>
        <v>0</v>
      </c>
      <c r="B1062" s="33">
        <f t="shared" ca="1" si="102"/>
        <v>32</v>
      </c>
      <c r="C1062">
        <f t="shared" si="103"/>
        <v>486</v>
      </c>
      <c r="D1062">
        <f t="shared" ca="1" si="101"/>
        <v>-2.1999999999999999E-2</v>
      </c>
      <c r="E1062">
        <f t="shared" ca="1" si="104"/>
        <v>0</v>
      </c>
      <c r="F1062">
        <f t="shared" ca="1" si="105"/>
        <v>31</v>
      </c>
      <c r="G1062">
        <f t="shared" ca="1" si="106"/>
        <v>32</v>
      </c>
      <c r="M1062">
        <v>606</v>
      </c>
      <c r="N1062">
        <v>15.967000000000001</v>
      </c>
    </row>
    <row r="1063" spans="1:14">
      <c r="A1063" s="54">
        <f>formulas!O653</f>
        <v>0</v>
      </c>
      <c r="B1063" s="33">
        <f t="shared" ca="1" si="102"/>
        <v>32</v>
      </c>
      <c r="C1063">
        <f t="shared" si="103"/>
        <v>486</v>
      </c>
      <c r="D1063">
        <f t="shared" ca="1" si="101"/>
        <v>-2.1999999999999999E-2</v>
      </c>
      <c r="E1063">
        <f t="shared" ca="1" si="104"/>
        <v>0</v>
      </c>
      <c r="F1063">
        <f t="shared" ca="1" si="105"/>
        <v>31</v>
      </c>
      <c r="G1063">
        <f t="shared" ca="1" si="106"/>
        <v>32</v>
      </c>
      <c r="M1063">
        <v>607</v>
      </c>
      <c r="N1063">
        <v>15.999000000000001</v>
      </c>
    </row>
    <row r="1064" spans="1:14">
      <c r="A1064" s="54">
        <f>formulas!O654</f>
        <v>0</v>
      </c>
      <c r="B1064" s="33">
        <f t="shared" ca="1" si="102"/>
        <v>32</v>
      </c>
      <c r="C1064">
        <f t="shared" si="103"/>
        <v>486</v>
      </c>
      <c r="D1064">
        <f t="shared" ca="1" si="101"/>
        <v>-2.1999999999999999E-2</v>
      </c>
      <c r="E1064">
        <f t="shared" ca="1" si="104"/>
        <v>0</v>
      </c>
      <c r="F1064">
        <f t="shared" ca="1" si="105"/>
        <v>31</v>
      </c>
      <c r="G1064">
        <f t="shared" ca="1" si="106"/>
        <v>32</v>
      </c>
      <c r="M1064">
        <v>608</v>
      </c>
      <c r="N1064">
        <v>16.032</v>
      </c>
    </row>
    <row r="1065" spans="1:14">
      <c r="A1065" s="54">
        <f>formulas!O655</f>
        <v>0</v>
      </c>
      <c r="B1065" s="33">
        <f t="shared" ca="1" si="102"/>
        <v>32</v>
      </c>
      <c r="C1065">
        <f t="shared" si="103"/>
        <v>486</v>
      </c>
      <c r="D1065">
        <f t="shared" ca="1" si="101"/>
        <v>-2.1999999999999999E-2</v>
      </c>
      <c r="E1065">
        <f t="shared" ca="1" si="104"/>
        <v>0</v>
      </c>
      <c r="F1065">
        <f t="shared" ca="1" si="105"/>
        <v>31</v>
      </c>
      <c r="G1065">
        <f t="shared" ca="1" si="106"/>
        <v>32</v>
      </c>
      <c r="M1065">
        <v>609</v>
      </c>
      <c r="N1065">
        <v>16.065000000000001</v>
      </c>
    </row>
    <row r="1066" spans="1:14">
      <c r="A1066" s="54">
        <f>formulas!O656</f>
        <v>0</v>
      </c>
      <c r="B1066" s="33">
        <f t="shared" ca="1" si="102"/>
        <v>32</v>
      </c>
      <c r="C1066">
        <f t="shared" si="103"/>
        <v>486</v>
      </c>
      <c r="D1066">
        <f t="shared" ca="1" si="101"/>
        <v>-2.1999999999999999E-2</v>
      </c>
      <c r="E1066">
        <f t="shared" ca="1" si="104"/>
        <v>0</v>
      </c>
      <c r="F1066">
        <f t="shared" ca="1" si="105"/>
        <v>31</v>
      </c>
      <c r="G1066">
        <f t="shared" ca="1" si="106"/>
        <v>32</v>
      </c>
      <c r="M1066">
        <v>610</v>
      </c>
      <c r="N1066">
        <v>16.097999999999999</v>
      </c>
    </row>
    <row r="1067" spans="1:14">
      <c r="A1067" s="54">
        <f>formulas!O657</f>
        <v>0</v>
      </c>
      <c r="B1067" s="33">
        <f t="shared" ca="1" si="102"/>
        <v>32</v>
      </c>
      <c r="C1067">
        <f t="shared" si="103"/>
        <v>486</v>
      </c>
      <c r="D1067">
        <f t="shared" ca="1" si="101"/>
        <v>-2.1999999999999999E-2</v>
      </c>
      <c r="E1067">
        <f t="shared" ca="1" si="104"/>
        <v>0</v>
      </c>
      <c r="F1067">
        <f t="shared" ca="1" si="105"/>
        <v>31</v>
      </c>
      <c r="G1067">
        <f t="shared" ca="1" si="106"/>
        <v>32</v>
      </c>
      <c r="M1067">
        <v>611</v>
      </c>
      <c r="N1067">
        <v>16.13</v>
      </c>
    </row>
    <row r="1068" spans="1:14">
      <c r="A1068" s="54">
        <f>formulas!O658</f>
        <v>0</v>
      </c>
      <c r="B1068" s="33">
        <f t="shared" ca="1" si="102"/>
        <v>32</v>
      </c>
      <c r="C1068">
        <f t="shared" si="103"/>
        <v>486</v>
      </c>
      <c r="D1068">
        <f t="shared" ca="1" si="101"/>
        <v>-2.1999999999999999E-2</v>
      </c>
      <c r="E1068">
        <f t="shared" ca="1" si="104"/>
        <v>0</v>
      </c>
      <c r="F1068">
        <f t="shared" ca="1" si="105"/>
        <v>31</v>
      </c>
      <c r="G1068">
        <f t="shared" ca="1" si="106"/>
        <v>32</v>
      </c>
      <c r="M1068">
        <v>612</v>
      </c>
      <c r="N1068">
        <v>16.163</v>
      </c>
    </row>
    <row r="1069" spans="1:14">
      <c r="A1069" s="54">
        <f>formulas!O659</f>
        <v>0</v>
      </c>
      <c r="B1069" s="33">
        <f t="shared" ca="1" si="102"/>
        <v>32</v>
      </c>
      <c r="C1069">
        <f t="shared" si="103"/>
        <v>486</v>
      </c>
      <c r="D1069">
        <f t="shared" ca="1" si="101"/>
        <v>-2.1999999999999999E-2</v>
      </c>
      <c r="E1069">
        <f t="shared" ca="1" si="104"/>
        <v>0</v>
      </c>
      <c r="F1069">
        <f t="shared" ca="1" si="105"/>
        <v>31</v>
      </c>
      <c r="G1069">
        <f t="shared" ca="1" si="106"/>
        <v>32</v>
      </c>
      <c r="M1069">
        <v>613</v>
      </c>
      <c r="N1069">
        <v>16.196000000000002</v>
      </c>
    </row>
    <row r="1070" spans="1:14">
      <c r="A1070" s="54">
        <f>formulas!O660</f>
        <v>0</v>
      </c>
      <c r="B1070" s="33">
        <f t="shared" ca="1" si="102"/>
        <v>32</v>
      </c>
      <c r="C1070">
        <f t="shared" si="103"/>
        <v>486</v>
      </c>
      <c r="D1070">
        <f t="shared" ca="1" si="101"/>
        <v>-2.1999999999999999E-2</v>
      </c>
      <c r="E1070">
        <f t="shared" ca="1" si="104"/>
        <v>0</v>
      </c>
      <c r="F1070">
        <f t="shared" ca="1" si="105"/>
        <v>31</v>
      </c>
      <c r="G1070">
        <f t="shared" ca="1" si="106"/>
        <v>32</v>
      </c>
      <c r="M1070">
        <v>614</v>
      </c>
      <c r="N1070">
        <v>16.228999999999999</v>
      </c>
    </row>
    <row r="1071" spans="1:14">
      <c r="A1071" s="54">
        <f>formulas!O661</f>
        <v>0</v>
      </c>
      <c r="B1071" s="33">
        <f t="shared" ca="1" si="102"/>
        <v>32</v>
      </c>
      <c r="C1071">
        <f t="shared" si="103"/>
        <v>486</v>
      </c>
      <c r="D1071">
        <f t="shared" ca="1" si="101"/>
        <v>-2.1999999999999999E-2</v>
      </c>
      <c r="E1071">
        <f t="shared" ca="1" si="104"/>
        <v>0</v>
      </c>
      <c r="F1071">
        <f t="shared" ca="1" si="105"/>
        <v>31</v>
      </c>
      <c r="G1071">
        <f t="shared" ca="1" si="106"/>
        <v>32</v>
      </c>
      <c r="M1071">
        <v>615</v>
      </c>
      <c r="N1071">
        <v>16.262</v>
      </c>
    </row>
    <row r="1072" spans="1:14">
      <c r="A1072" s="54">
        <f>formulas!O662</f>
        <v>0</v>
      </c>
      <c r="B1072" s="33">
        <f t="shared" ca="1" si="102"/>
        <v>32</v>
      </c>
      <c r="C1072">
        <f t="shared" si="103"/>
        <v>486</v>
      </c>
      <c r="D1072">
        <f t="shared" ca="1" si="101"/>
        <v>-2.1999999999999999E-2</v>
      </c>
      <c r="E1072">
        <f t="shared" ca="1" si="104"/>
        <v>0</v>
      </c>
      <c r="F1072">
        <f t="shared" ca="1" si="105"/>
        <v>31</v>
      </c>
      <c r="G1072">
        <f t="shared" ca="1" si="106"/>
        <v>32</v>
      </c>
      <c r="M1072">
        <v>616</v>
      </c>
      <c r="N1072">
        <v>16.295000000000002</v>
      </c>
    </row>
    <row r="1073" spans="1:14">
      <c r="A1073" s="54">
        <f>formulas!O663</f>
        <v>0</v>
      </c>
      <c r="B1073" s="33">
        <f t="shared" ca="1" si="102"/>
        <v>32</v>
      </c>
      <c r="C1073">
        <f t="shared" si="103"/>
        <v>486</v>
      </c>
      <c r="D1073">
        <f t="shared" ca="1" si="101"/>
        <v>-2.1999999999999999E-2</v>
      </c>
      <c r="E1073">
        <f t="shared" ca="1" si="104"/>
        <v>0</v>
      </c>
      <c r="F1073">
        <f t="shared" ca="1" si="105"/>
        <v>31</v>
      </c>
      <c r="G1073">
        <f t="shared" ca="1" si="106"/>
        <v>32</v>
      </c>
      <c r="M1073">
        <v>617</v>
      </c>
      <c r="N1073">
        <v>16.327000000000002</v>
      </c>
    </row>
    <row r="1074" spans="1:14">
      <c r="A1074" s="54">
        <f>formulas!O664</f>
        <v>0</v>
      </c>
      <c r="B1074" s="33">
        <f t="shared" ca="1" si="102"/>
        <v>32</v>
      </c>
      <c r="C1074">
        <f t="shared" si="103"/>
        <v>486</v>
      </c>
      <c r="D1074">
        <f t="shared" ca="1" si="101"/>
        <v>-2.1999999999999999E-2</v>
      </c>
      <c r="E1074">
        <f t="shared" ca="1" si="104"/>
        <v>0</v>
      </c>
      <c r="F1074">
        <f t="shared" ca="1" si="105"/>
        <v>31</v>
      </c>
      <c r="G1074">
        <f t="shared" ca="1" si="106"/>
        <v>32</v>
      </c>
      <c r="M1074">
        <v>618</v>
      </c>
      <c r="N1074">
        <v>16.36</v>
      </c>
    </row>
    <row r="1075" spans="1:14">
      <c r="A1075" s="54">
        <f>formulas!O665</f>
        <v>0</v>
      </c>
      <c r="B1075" s="33">
        <f t="shared" ca="1" si="102"/>
        <v>32</v>
      </c>
      <c r="C1075">
        <f t="shared" si="103"/>
        <v>486</v>
      </c>
      <c r="D1075">
        <f t="shared" ca="1" si="101"/>
        <v>-2.1999999999999999E-2</v>
      </c>
      <c r="E1075">
        <f t="shared" ca="1" si="104"/>
        <v>0</v>
      </c>
      <c r="F1075">
        <f t="shared" ca="1" si="105"/>
        <v>31</v>
      </c>
      <c r="G1075">
        <f t="shared" ca="1" si="106"/>
        <v>32</v>
      </c>
      <c r="M1075">
        <v>619</v>
      </c>
      <c r="N1075">
        <v>16.393000000000001</v>
      </c>
    </row>
    <row r="1076" spans="1:14">
      <c r="A1076" s="54">
        <f>formulas!O666</f>
        <v>0</v>
      </c>
      <c r="B1076" s="33">
        <f t="shared" ca="1" si="102"/>
        <v>32</v>
      </c>
      <c r="C1076">
        <f t="shared" si="103"/>
        <v>486</v>
      </c>
      <c r="D1076">
        <f t="shared" ca="1" si="101"/>
        <v>-2.1999999999999999E-2</v>
      </c>
      <c r="E1076">
        <f t="shared" ca="1" si="104"/>
        <v>0</v>
      </c>
      <c r="F1076">
        <f t="shared" ca="1" si="105"/>
        <v>31</v>
      </c>
      <c r="G1076">
        <f t="shared" ca="1" si="106"/>
        <v>32</v>
      </c>
      <c r="M1076">
        <v>620</v>
      </c>
      <c r="N1076">
        <v>16.425999999999998</v>
      </c>
    </row>
    <row r="1077" spans="1:14">
      <c r="A1077" s="54">
        <f>formulas!O667</f>
        <v>0</v>
      </c>
      <c r="B1077" s="33">
        <f t="shared" ca="1" si="102"/>
        <v>32</v>
      </c>
      <c r="C1077">
        <f t="shared" si="103"/>
        <v>486</v>
      </c>
      <c r="D1077">
        <f t="shared" ca="1" si="101"/>
        <v>-2.1999999999999999E-2</v>
      </c>
      <c r="E1077">
        <f t="shared" ca="1" si="104"/>
        <v>0</v>
      </c>
      <c r="F1077">
        <f t="shared" ca="1" si="105"/>
        <v>31</v>
      </c>
      <c r="G1077">
        <f t="shared" ca="1" si="106"/>
        <v>32</v>
      </c>
      <c r="M1077">
        <v>621</v>
      </c>
      <c r="N1077">
        <v>16.459</v>
      </c>
    </row>
    <row r="1078" spans="1:14">
      <c r="A1078" s="54">
        <f>formulas!O668</f>
        <v>0</v>
      </c>
      <c r="B1078" s="33">
        <f t="shared" ca="1" si="102"/>
        <v>32</v>
      </c>
      <c r="C1078">
        <f t="shared" si="103"/>
        <v>486</v>
      </c>
      <c r="D1078">
        <f t="shared" ca="1" si="101"/>
        <v>-2.1999999999999999E-2</v>
      </c>
      <c r="E1078">
        <f t="shared" ca="1" si="104"/>
        <v>0</v>
      </c>
      <c r="F1078">
        <f t="shared" ca="1" si="105"/>
        <v>31</v>
      </c>
      <c r="G1078">
        <f t="shared" ca="1" si="106"/>
        <v>32</v>
      </c>
      <c r="M1078">
        <v>622</v>
      </c>
      <c r="N1078">
        <v>16.492000000000001</v>
      </c>
    </row>
    <row r="1079" spans="1:14">
      <c r="A1079" s="54">
        <f>formulas!O669</f>
        <v>0</v>
      </c>
      <c r="B1079" s="33">
        <f t="shared" ca="1" si="102"/>
        <v>32</v>
      </c>
      <c r="C1079">
        <f t="shared" si="103"/>
        <v>486</v>
      </c>
      <c r="D1079">
        <f t="shared" ca="1" si="101"/>
        <v>-2.1999999999999999E-2</v>
      </c>
      <c r="E1079">
        <f t="shared" ca="1" si="104"/>
        <v>0</v>
      </c>
      <c r="F1079">
        <f t="shared" ca="1" si="105"/>
        <v>31</v>
      </c>
      <c r="G1079">
        <f t="shared" ca="1" si="106"/>
        <v>32</v>
      </c>
      <c r="M1079">
        <v>623</v>
      </c>
      <c r="N1079">
        <v>16.524999999999999</v>
      </c>
    </row>
    <row r="1080" spans="1:14">
      <c r="A1080" s="54">
        <f>formulas!O670</f>
        <v>0</v>
      </c>
      <c r="B1080" s="33">
        <f t="shared" ca="1" si="102"/>
        <v>32</v>
      </c>
      <c r="C1080">
        <f t="shared" si="103"/>
        <v>486</v>
      </c>
      <c r="D1080">
        <f t="shared" ca="1" si="101"/>
        <v>-2.1999999999999999E-2</v>
      </c>
      <c r="E1080">
        <f t="shared" ca="1" si="104"/>
        <v>0</v>
      </c>
      <c r="F1080">
        <f t="shared" ca="1" si="105"/>
        <v>31</v>
      </c>
      <c r="G1080">
        <f t="shared" ca="1" si="106"/>
        <v>32</v>
      </c>
      <c r="M1080">
        <v>624</v>
      </c>
      <c r="N1080">
        <v>16.558</v>
      </c>
    </row>
    <row r="1081" spans="1:14">
      <c r="A1081" s="54">
        <f>formulas!O671</f>
        <v>0</v>
      </c>
      <c r="B1081" s="33">
        <f t="shared" ca="1" si="102"/>
        <v>32</v>
      </c>
      <c r="C1081">
        <f t="shared" si="103"/>
        <v>486</v>
      </c>
      <c r="D1081">
        <f t="shared" ca="1" si="101"/>
        <v>-2.1999999999999999E-2</v>
      </c>
      <c r="E1081">
        <f t="shared" ca="1" si="104"/>
        <v>0</v>
      </c>
      <c r="F1081">
        <f t="shared" ca="1" si="105"/>
        <v>31</v>
      </c>
      <c r="G1081">
        <f t="shared" ca="1" si="106"/>
        <v>32</v>
      </c>
      <c r="M1081">
        <v>625</v>
      </c>
      <c r="N1081">
        <v>16.591000000000001</v>
      </c>
    </row>
    <row r="1082" spans="1:14">
      <c r="A1082" s="54">
        <f>formulas!O672</f>
        <v>0</v>
      </c>
      <c r="B1082" s="33">
        <f t="shared" ca="1" si="102"/>
        <v>32</v>
      </c>
      <c r="C1082">
        <f t="shared" si="103"/>
        <v>486</v>
      </c>
      <c r="D1082">
        <f t="shared" ca="1" si="101"/>
        <v>-2.1999999999999999E-2</v>
      </c>
      <c r="E1082">
        <f t="shared" ca="1" si="104"/>
        <v>0</v>
      </c>
      <c r="F1082">
        <f t="shared" ca="1" si="105"/>
        <v>31</v>
      </c>
      <c r="G1082">
        <f t="shared" ca="1" si="106"/>
        <v>32</v>
      </c>
      <c r="M1082">
        <v>626</v>
      </c>
      <c r="N1082">
        <v>16.623999999999999</v>
      </c>
    </row>
    <row r="1083" spans="1:14">
      <c r="A1083" s="54">
        <f>formulas!O673</f>
        <v>0</v>
      </c>
      <c r="B1083" s="33">
        <f t="shared" ca="1" si="102"/>
        <v>32</v>
      </c>
      <c r="C1083">
        <f t="shared" si="103"/>
        <v>486</v>
      </c>
      <c r="D1083">
        <f t="shared" ca="1" si="101"/>
        <v>-2.1999999999999999E-2</v>
      </c>
      <c r="E1083">
        <f t="shared" ca="1" si="104"/>
        <v>0</v>
      </c>
      <c r="F1083">
        <f t="shared" ca="1" si="105"/>
        <v>31</v>
      </c>
      <c r="G1083">
        <f t="shared" ca="1" si="106"/>
        <v>32</v>
      </c>
      <c r="M1083">
        <v>627</v>
      </c>
      <c r="N1083">
        <v>16.657</v>
      </c>
    </row>
    <row r="1084" spans="1:14">
      <c r="A1084" s="54">
        <f>formulas!O674</f>
        <v>0</v>
      </c>
      <c r="B1084" s="33">
        <f t="shared" ca="1" si="102"/>
        <v>32</v>
      </c>
      <c r="C1084">
        <f t="shared" si="103"/>
        <v>486</v>
      </c>
      <c r="D1084">
        <f t="shared" ca="1" si="101"/>
        <v>-2.1999999999999999E-2</v>
      </c>
      <c r="E1084">
        <f t="shared" ca="1" si="104"/>
        <v>0</v>
      </c>
      <c r="F1084">
        <f t="shared" ca="1" si="105"/>
        <v>31</v>
      </c>
      <c r="G1084">
        <f t="shared" ca="1" si="106"/>
        <v>32</v>
      </c>
      <c r="M1084">
        <v>628</v>
      </c>
      <c r="N1084">
        <v>16.690000000000001</v>
      </c>
    </row>
    <row r="1085" spans="1:14">
      <c r="A1085" s="54">
        <f>formulas!O675</f>
        <v>0</v>
      </c>
      <c r="B1085" s="33">
        <f t="shared" ca="1" si="102"/>
        <v>32</v>
      </c>
      <c r="C1085">
        <f t="shared" si="103"/>
        <v>486</v>
      </c>
      <c r="D1085">
        <f t="shared" ca="1" si="101"/>
        <v>-2.1999999999999999E-2</v>
      </c>
      <c r="E1085">
        <f t="shared" ca="1" si="104"/>
        <v>0</v>
      </c>
      <c r="F1085">
        <f t="shared" ca="1" si="105"/>
        <v>31</v>
      </c>
      <c r="G1085">
        <f t="shared" ca="1" si="106"/>
        <v>32</v>
      </c>
      <c r="M1085">
        <v>629</v>
      </c>
      <c r="N1085">
        <v>16.722999999999999</v>
      </c>
    </row>
    <row r="1086" spans="1:14">
      <c r="A1086" s="54">
        <f>formulas!O676</f>
        <v>0</v>
      </c>
      <c r="B1086" s="33">
        <f t="shared" ca="1" si="102"/>
        <v>32</v>
      </c>
      <c r="C1086">
        <f t="shared" si="103"/>
        <v>486</v>
      </c>
      <c r="D1086">
        <f t="shared" ca="1" si="101"/>
        <v>-2.1999999999999999E-2</v>
      </c>
      <c r="E1086">
        <f t="shared" ca="1" si="104"/>
        <v>0</v>
      </c>
      <c r="F1086">
        <f t="shared" ca="1" si="105"/>
        <v>31</v>
      </c>
      <c r="G1086">
        <f t="shared" ca="1" si="106"/>
        <v>32</v>
      </c>
      <c r="M1086">
        <v>630</v>
      </c>
      <c r="N1086">
        <v>16.756</v>
      </c>
    </row>
    <row r="1087" spans="1:14">
      <c r="A1087" s="54">
        <f>formulas!O677</f>
        <v>0</v>
      </c>
      <c r="B1087" s="33">
        <f t="shared" ca="1" si="102"/>
        <v>32</v>
      </c>
      <c r="C1087">
        <f t="shared" si="103"/>
        <v>486</v>
      </c>
      <c r="D1087">
        <f t="shared" ca="1" si="101"/>
        <v>-2.1999999999999999E-2</v>
      </c>
      <c r="E1087">
        <f t="shared" ca="1" si="104"/>
        <v>0</v>
      </c>
      <c r="F1087">
        <f t="shared" ca="1" si="105"/>
        <v>31</v>
      </c>
      <c r="G1087">
        <f t="shared" ca="1" si="106"/>
        <v>32</v>
      </c>
      <c r="M1087">
        <v>631</v>
      </c>
      <c r="N1087">
        <v>16.789000000000001</v>
      </c>
    </row>
    <row r="1088" spans="1:14">
      <c r="A1088" s="54">
        <f>formulas!O678</f>
        <v>0</v>
      </c>
      <c r="B1088" s="33">
        <f t="shared" ca="1" si="102"/>
        <v>32</v>
      </c>
      <c r="C1088">
        <f t="shared" si="103"/>
        <v>486</v>
      </c>
      <c r="D1088">
        <f t="shared" ca="1" si="101"/>
        <v>-2.1999999999999999E-2</v>
      </c>
      <c r="E1088">
        <f t="shared" ca="1" si="104"/>
        <v>0</v>
      </c>
      <c r="F1088">
        <f t="shared" ca="1" si="105"/>
        <v>31</v>
      </c>
      <c r="G1088">
        <f t="shared" ca="1" si="106"/>
        <v>32</v>
      </c>
      <c r="M1088">
        <v>632</v>
      </c>
      <c r="N1088">
        <v>16.821999999999999</v>
      </c>
    </row>
    <row r="1089" spans="1:14">
      <c r="A1089" s="54">
        <f>formulas!O679</f>
        <v>0</v>
      </c>
      <c r="B1089" s="33">
        <f t="shared" ca="1" si="102"/>
        <v>32</v>
      </c>
      <c r="C1089">
        <f t="shared" si="103"/>
        <v>486</v>
      </c>
      <c r="D1089">
        <f t="shared" ca="1" si="101"/>
        <v>-2.1999999999999999E-2</v>
      </c>
      <c r="E1089">
        <f t="shared" ca="1" si="104"/>
        <v>0</v>
      </c>
      <c r="F1089">
        <f t="shared" ca="1" si="105"/>
        <v>31</v>
      </c>
      <c r="G1089">
        <f t="shared" ca="1" si="106"/>
        <v>32</v>
      </c>
      <c r="M1089">
        <v>633</v>
      </c>
      <c r="N1089">
        <v>16.855</v>
      </c>
    </row>
    <row r="1090" spans="1:14">
      <c r="A1090" s="54">
        <f>formulas!O680</f>
        <v>0</v>
      </c>
      <c r="B1090" s="33">
        <f t="shared" ca="1" si="102"/>
        <v>32</v>
      </c>
      <c r="C1090">
        <f t="shared" si="103"/>
        <v>486</v>
      </c>
      <c r="D1090">
        <f t="shared" ca="1" si="101"/>
        <v>-2.1999999999999999E-2</v>
      </c>
      <c r="E1090">
        <f t="shared" ca="1" si="104"/>
        <v>0</v>
      </c>
      <c r="F1090">
        <f t="shared" ca="1" si="105"/>
        <v>31</v>
      </c>
      <c r="G1090">
        <f t="shared" ca="1" si="106"/>
        <v>32</v>
      </c>
      <c r="M1090">
        <v>634</v>
      </c>
      <c r="N1090">
        <v>16.888000000000002</v>
      </c>
    </row>
    <row r="1091" spans="1:14">
      <c r="A1091" s="54">
        <f>formulas!O681</f>
        <v>0</v>
      </c>
      <c r="B1091" s="33">
        <f t="shared" ca="1" si="102"/>
        <v>32</v>
      </c>
      <c r="C1091">
        <f t="shared" si="103"/>
        <v>486</v>
      </c>
      <c r="D1091">
        <f t="shared" ref="D1091:D1154" ca="1" si="107">INDIRECT(ADDRESS(C1091+1,14))</f>
        <v>-2.1999999999999999E-2</v>
      </c>
      <c r="E1091">
        <f t="shared" ca="1" si="104"/>
        <v>0</v>
      </c>
      <c r="F1091">
        <f t="shared" ca="1" si="105"/>
        <v>31</v>
      </c>
      <c r="G1091">
        <f t="shared" ca="1" si="106"/>
        <v>32</v>
      </c>
      <c r="M1091">
        <v>635</v>
      </c>
      <c r="N1091">
        <v>16.920999999999999</v>
      </c>
    </row>
    <row r="1092" spans="1:14">
      <c r="A1092" s="54">
        <f>formulas!O682</f>
        <v>0</v>
      </c>
      <c r="B1092" s="33">
        <f t="shared" ca="1" si="102"/>
        <v>32</v>
      </c>
      <c r="C1092">
        <f t="shared" si="103"/>
        <v>486</v>
      </c>
      <c r="D1092">
        <f t="shared" ca="1" si="107"/>
        <v>-2.1999999999999999E-2</v>
      </c>
      <c r="E1092">
        <f t="shared" ca="1" si="104"/>
        <v>0</v>
      </c>
      <c r="F1092">
        <f t="shared" ca="1" si="105"/>
        <v>31</v>
      </c>
      <c r="G1092">
        <f t="shared" ca="1" si="106"/>
        <v>32</v>
      </c>
      <c r="M1092">
        <v>636</v>
      </c>
      <c r="N1092">
        <v>16.954000000000001</v>
      </c>
    </row>
    <row r="1093" spans="1:14">
      <c r="A1093" s="54">
        <f>formulas!O683</f>
        <v>0</v>
      </c>
      <c r="B1093" s="33">
        <f t="shared" ca="1" si="102"/>
        <v>32</v>
      </c>
      <c r="C1093">
        <f t="shared" si="103"/>
        <v>486</v>
      </c>
      <c r="D1093">
        <f t="shared" ca="1" si="107"/>
        <v>-2.1999999999999999E-2</v>
      </c>
      <c r="E1093">
        <f t="shared" ca="1" si="104"/>
        <v>0</v>
      </c>
      <c r="F1093">
        <f t="shared" ca="1" si="105"/>
        <v>31</v>
      </c>
      <c r="G1093">
        <f t="shared" ca="1" si="106"/>
        <v>32</v>
      </c>
      <c r="M1093">
        <v>637</v>
      </c>
      <c r="N1093">
        <v>16.986999999999998</v>
      </c>
    </row>
    <row r="1094" spans="1:14">
      <c r="A1094" s="54">
        <f>formulas!O684</f>
        <v>0</v>
      </c>
      <c r="B1094" s="33">
        <f t="shared" ca="1" si="102"/>
        <v>32</v>
      </c>
      <c r="C1094">
        <f t="shared" si="103"/>
        <v>486</v>
      </c>
      <c r="D1094">
        <f t="shared" ca="1" si="107"/>
        <v>-2.1999999999999999E-2</v>
      </c>
      <c r="E1094">
        <f t="shared" ca="1" si="104"/>
        <v>0</v>
      </c>
      <c r="F1094">
        <f t="shared" ca="1" si="105"/>
        <v>31</v>
      </c>
      <c r="G1094">
        <f t="shared" ca="1" si="106"/>
        <v>32</v>
      </c>
      <c r="M1094">
        <v>638</v>
      </c>
      <c r="N1094">
        <v>17.02</v>
      </c>
    </row>
    <row r="1095" spans="1:14">
      <c r="A1095" s="54">
        <f>formulas!O685</f>
        <v>0</v>
      </c>
      <c r="B1095" s="33">
        <f t="shared" ca="1" si="102"/>
        <v>32</v>
      </c>
      <c r="C1095">
        <f t="shared" si="103"/>
        <v>486</v>
      </c>
      <c r="D1095">
        <f t="shared" ca="1" si="107"/>
        <v>-2.1999999999999999E-2</v>
      </c>
      <c r="E1095">
        <f t="shared" ca="1" si="104"/>
        <v>0</v>
      </c>
      <c r="F1095">
        <f t="shared" ca="1" si="105"/>
        <v>31</v>
      </c>
      <c r="G1095">
        <f t="shared" ca="1" si="106"/>
        <v>32</v>
      </c>
      <c r="M1095">
        <v>639</v>
      </c>
      <c r="N1095">
        <v>17.053000000000001</v>
      </c>
    </row>
    <row r="1096" spans="1:14">
      <c r="A1096" s="54">
        <f>formulas!O686</f>
        <v>0</v>
      </c>
      <c r="B1096" s="33">
        <f t="shared" ca="1" si="102"/>
        <v>32</v>
      </c>
      <c r="C1096">
        <f t="shared" si="103"/>
        <v>486</v>
      </c>
      <c r="D1096">
        <f t="shared" ca="1" si="107"/>
        <v>-2.1999999999999999E-2</v>
      </c>
      <c r="E1096">
        <f t="shared" ca="1" si="104"/>
        <v>0</v>
      </c>
      <c r="F1096">
        <f t="shared" ca="1" si="105"/>
        <v>31</v>
      </c>
      <c r="G1096">
        <f t="shared" ca="1" si="106"/>
        <v>32</v>
      </c>
      <c r="M1096">
        <v>640</v>
      </c>
      <c r="N1096">
        <v>17.085999999999999</v>
      </c>
    </row>
    <row r="1097" spans="1:14">
      <c r="A1097" s="54">
        <f>formulas!O687</f>
        <v>0</v>
      </c>
      <c r="B1097" s="33">
        <f t="shared" ca="1" si="102"/>
        <v>32</v>
      </c>
      <c r="C1097">
        <f t="shared" si="103"/>
        <v>486</v>
      </c>
      <c r="D1097">
        <f t="shared" ca="1" si="107"/>
        <v>-2.1999999999999999E-2</v>
      </c>
      <c r="E1097">
        <f t="shared" ca="1" si="104"/>
        <v>0</v>
      </c>
      <c r="F1097">
        <f t="shared" ca="1" si="105"/>
        <v>31</v>
      </c>
      <c r="G1097">
        <f t="shared" ca="1" si="106"/>
        <v>32</v>
      </c>
      <c r="M1097">
        <v>641</v>
      </c>
      <c r="N1097">
        <v>17.12</v>
      </c>
    </row>
    <row r="1098" spans="1:14">
      <c r="A1098" s="54">
        <f>formulas!O688</f>
        <v>0</v>
      </c>
      <c r="B1098" s="33">
        <f t="shared" ca="1" si="102"/>
        <v>32</v>
      </c>
      <c r="C1098">
        <f t="shared" si="103"/>
        <v>486</v>
      </c>
      <c r="D1098">
        <f t="shared" ca="1" si="107"/>
        <v>-2.1999999999999999E-2</v>
      </c>
      <c r="E1098">
        <f t="shared" ca="1" si="104"/>
        <v>0</v>
      </c>
      <c r="F1098">
        <f t="shared" ca="1" si="105"/>
        <v>31</v>
      </c>
      <c r="G1098">
        <f t="shared" ca="1" si="106"/>
        <v>32</v>
      </c>
      <c r="M1098">
        <v>642</v>
      </c>
      <c r="N1098">
        <v>17.152999999999999</v>
      </c>
    </row>
    <row r="1099" spans="1:14">
      <c r="A1099" s="54">
        <f>formulas!O689</f>
        <v>0</v>
      </c>
      <c r="B1099" s="33">
        <f t="shared" ca="1" si="102"/>
        <v>32</v>
      </c>
      <c r="C1099">
        <f t="shared" si="103"/>
        <v>486</v>
      </c>
      <c r="D1099">
        <f t="shared" ca="1" si="107"/>
        <v>-2.1999999999999999E-2</v>
      </c>
      <c r="E1099">
        <f t="shared" ca="1" si="104"/>
        <v>0</v>
      </c>
      <c r="F1099">
        <f t="shared" ca="1" si="105"/>
        <v>31</v>
      </c>
      <c r="G1099">
        <f t="shared" ca="1" si="106"/>
        <v>32</v>
      </c>
      <c r="M1099">
        <v>643</v>
      </c>
      <c r="N1099">
        <v>17.186</v>
      </c>
    </row>
    <row r="1100" spans="1:14">
      <c r="A1100" s="54">
        <f>formulas!O690</f>
        <v>0</v>
      </c>
      <c r="B1100" s="33">
        <f t="shared" ca="1" si="102"/>
        <v>32</v>
      </c>
      <c r="C1100">
        <f t="shared" si="103"/>
        <v>486</v>
      </c>
      <c r="D1100">
        <f t="shared" ca="1" si="107"/>
        <v>-2.1999999999999999E-2</v>
      </c>
      <c r="E1100">
        <f t="shared" ca="1" si="104"/>
        <v>0</v>
      </c>
      <c r="F1100">
        <f t="shared" ca="1" si="105"/>
        <v>31</v>
      </c>
      <c r="G1100">
        <f t="shared" ca="1" si="106"/>
        <v>32</v>
      </c>
      <c r="M1100">
        <v>644</v>
      </c>
      <c r="N1100">
        <v>17.219000000000001</v>
      </c>
    </row>
    <row r="1101" spans="1:14">
      <c r="A1101" s="54">
        <f>formulas!O691</f>
        <v>0</v>
      </c>
      <c r="B1101" s="33">
        <f t="shared" ca="1" si="102"/>
        <v>32</v>
      </c>
      <c r="C1101">
        <f t="shared" si="103"/>
        <v>486</v>
      </c>
      <c r="D1101">
        <f t="shared" ca="1" si="107"/>
        <v>-2.1999999999999999E-2</v>
      </c>
      <c r="E1101">
        <f t="shared" ca="1" si="104"/>
        <v>0</v>
      </c>
      <c r="F1101">
        <f t="shared" ca="1" si="105"/>
        <v>31</v>
      </c>
      <c r="G1101">
        <f t="shared" ca="1" si="106"/>
        <v>32</v>
      </c>
      <c r="M1101">
        <v>645</v>
      </c>
      <c r="N1101">
        <v>17.251999999999999</v>
      </c>
    </row>
    <row r="1102" spans="1:14">
      <c r="A1102" s="54">
        <f>formulas!O692</f>
        <v>0</v>
      </c>
      <c r="B1102" s="33">
        <f t="shared" ca="1" si="102"/>
        <v>32</v>
      </c>
      <c r="C1102">
        <f t="shared" si="103"/>
        <v>486</v>
      </c>
      <c r="D1102">
        <f t="shared" ca="1" si="107"/>
        <v>-2.1999999999999999E-2</v>
      </c>
      <c r="E1102">
        <f t="shared" ca="1" si="104"/>
        <v>0</v>
      </c>
      <c r="F1102">
        <f t="shared" ca="1" si="105"/>
        <v>31</v>
      </c>
      <c r="G1102">
        <f t="shared" ca="1" si="106"/>
        <v>32</v>
      </c>
      <c r="M1102">
        <v>646</v>
      </c>
      <c r="N1102">
        <v>17.286000000000001</v>
      </c>
    </row>
    <row r="1103" spans="1:14">
      <c r="A1103" s="54">
        <f>formulas!O693</f>
        <v>0</v>
      </c>
      <c r="B1103" s="33">
        <f t="shared" ca="1" si="102"/>
        <v>32</v>
      </c>
      <c r="C1103">
        <f t="shared" si="103"/>
        <v>486</v>
      </c>
      <c r="D1103">
        <f t="shared" ca="1" si="107"/>
        <v>-2.1999999999999999E-2</v>
      </c>
      <c r="E1103">
        <f t="shared" ca="1" si="104"/>
        <v>0</v>
      </c>
      <c r="F1103">
        <f t="shared" ca="1" si="105"/>
        <v>31</v>
      </c>
      <c r="G1103">
        <f t="shared" ca="1" si="106"/>
        <v>32</v>
      </c>
      <c r="M1103">
        <v>647</v>
      </c>
      <c r="N1103">
        <v>17.318999999999999</v>
      </c>
    </row>
    <row r="1104" spans="1:14">
      <c r="A1104" s="54">
        <f>formulas!O694</f>
        <v>0</v>
      </c>
      <c r="B1104" s="33">
        <f t="shared" ref="B1104:B1167" ca="1" si="108">(A1104-D1104)/(E1104-D1104)*(G1104-F1104)+F1104</f>
        <v>32</v>
      </c>
      <c r="C1104">
        <f t="shared" ref="C1104:C1167" si="109">COUNTIF($N$2:$N$25400,"&lt;"&amp;A1104)</f>
        <v>486</v>
      </c>
      <c r="D1104">
        <f t="shared" ca="1" si="107"/>
        <v>-2.1999999999999999E-2</v>
      </c>
      <c r="E1104">
        <f t="shared" ref="E1104:E1167" ca="1" si="110">INDIRECT(ADDRESS(C1104+2,14))</f>
        <v>0</v>
      </c>
      <c r="F1104">
        <f t="shared" ref="F1104:F1167" ca="1" si="111">INDIRECT(ADDRESS(C1104+1,13))</f>
        <v>31</v>
      </c>
      <c r="G1104">
        <f t="shared" ref="G1104:G1167" ca="1" si="112">INDIRECT(ADDRESS(C1104+2,13))</f>
        <v>32</v>
      </c>
      <c r="M1104">
        <v>648</v>
      </c>
      <c r="N1104">
        <v>17.352</v>
      </c>
    </row>
    <row r="1105" spans="1:14">
      <c r="A1105" s="54">
        <f>formulas!O695</f>
        <v>0</v>
      </c>
      <c r="B1105" s="33">
        <f t="shared" ca="1" si="108"/>
        <v>32</v>
      </c>
      <c r="C1105">
        <f t="shared" si="109"/>
        <v>486</v>
      </c>
      <c r="D1105">
        <f t="shared" ca="1" si="107"/>
        <v>-2.1999999999999999E-2</v>
      </c>
      <c r="E1105">
        <f t="shared" ca="1" si="110"/>
        <v>0</v>
      </c>
      <c r="F1105">
        <f t="shared" ca="1" si="111"/>
        <v>31</v>
      </c>
      <c r="G1105">
        <f t="shared" ca="1" si="112"/>
        <v>32</v>
      </c>
      <c r="M1105">
        <v>649</v>
      </c>
      <c r="N1105">
        <v>17.385000000000002</v>
      </c>
    </row>
    <row r="1106" spans="1:14">
      <c r="A1106" s="54">
        <f>formulas!O696</f>
        <v>0</v>
      </c>
      <c r="B1106" s="33">
        <f t="shared" ca="1" si="108"/>
        <v>32</v>
      </c>
      <c r="C1106">
        <f t="shared" si="109"/>
        <v>486</v>
      </c>
      <c r="D1106">
        <f t="shared" ca="1" si="107"/>
        <v>-2.1999999999999999E-2</v>
      </c>
      <c r="E1106">
        <f t="shared" ca="1" si="110"/>
        <v>0</v>
      </c>
      <c r="F1106">
        <f t="shared" ca="1" si="111"/>
        <v>31</v>
      </c>
      <c r="G1106">
        <f t="shared" ca="1" si="112"/>
        <v>32</v>
      </c>
      <c r="M1106">
        <v>650</v>
      </c>
      <c r="N1106">
        <v>17.417999999999999</v>
      </c>
    </row>
    <row r="1107" spans="1:14">
      <c r="A1107" s="54">
        <f>formulas!O697</f>
        <v>0</v>
      </c>
      <c r="B1107" s="33">
        <f t="shared" ca="1" si="108"/>
        <v>32</v>
      </c>
      <c r="C1107">
        <f t="shared" si="109"/>
        <v>486</v>
      </c>
      <c r="D1107">
        <f t="shared" ca="1" si="107"/>
        <v>-2.1999999999999999E-2</v>
      </c>
      <c r="E1107">
        <f t="shared" ca="1" si="110"/>
        <v>0</v>
      </c>
      <c r="F1107">
        <f t="shared" ca="1" si="111"/>
        <v>31</v>
      </c>
      <c r="G1107">
        <f t="shared" ca="1" si="112"/>
        <v>32</v>
      </c>
      <c r="M1107">
        <v>651</v>
      </c>
      <c r="N1107">
        <v>17.452000000000002</v>
      </c>
    </row>
    <row r="1108" spans="1:14">
      <c r="A1108" s="54">
        <f>formulas!O698</f>
        <v>0</v>
      </c>
      <c r="B1108" s="33">
        <f t="shared" ca="1" si="108"/>
        <v>32</v>
      </c>
      <c r="C1108">
        <f t="shared" si="109"/>
        <v>486</v>
      </c>
      <c r="D1108">
        <f t="shared" ca="1" si="107"/>
        <v>-2.1999999999999999E-2</v>
      </c>
      <c r="E1108">
        <f t="shared" ca="1" si="110"/>
        <v>0</v>
      </c>
      <c r="F1108">
        <f t="shared" ca="1" si="111"/>
        <v>31</v>
      </c>
      <c r="G1108">
        <f t="shared" ca="1" si="112"/>
        <v>32</v>
      </c>
      <c r="M1108">
        <v>652</v>
      </c>
      <c r="N1108">
        <v>17.484999999999999</v>
      </c>
    </row>
    <row r="1109" spans="1:14">
      <c r="A1109" s="54">
        <f>formulas!O699</f>
        <v>0</v>
      </c>
      <c r="B1109" s="33">
        <f t="shared" ca="1" si="108"/>
        <v>32</v>
      </c>
      <c r="C1109">
        <f t="shared" si="109"/>
        <v>486</v>
      </c>
      <c r="D1109">
        <f t="shared" ca="1" si="107"/>
        <v>-2.1999999999999999E-2</v>
      </c>
      <c r="E1109">
        <f t="shared" ca="1" si="110"/>
        <v>0</v>
      </c>
      <c r="F1109">
        <f t="shared" ca="1" si="111"/>
        <v>31</v>
      </c>
      <c r="G1109">
        <f t="shared" ca="1" si="112"/>
        <v>32</v>
      </c>
      <c r="M1109">
        <v>653</v>
      </c>
      <c r="N1109">
        <v>17.518000000000001</v>
      </c>
    </row>
    <row r="1110" spans="1:14">
      <c r="A1110" s="54">
        <f>formulas!O700</f>
        <v>0</v>
      </c>
      <c r="B1110" s="33">
        <f t="shared" ca="1" si="108"/>
        <v>32</v>
      </c>
      <c r="C1110">
        <f t="shared" si="109"/>
        <v>486</v>
      </c>
      <c r="D1110">
        <f t="shared" ca="1" si="107"/>
        <v>-2.1999999999999999E-2</v>
      </c>
      <c r="E1110">
        <f t="shared" ca="1" si="110"/>
        <v>0</v>
      </c>
      <c r="F1110">
        <f t="shared" ca="1" si="111"/>
        <v>31</v>
      </c>
      <c r="G1110">
        <f t="shared" ca="1" si="112"/>
        <v>32</v>
      </c>
      <c r="M1110">
        <v>654</v>
      </c>
      <c r="N1110">
        <v>17.552</v>
      </c>
    </row>
    <row r="1111" spans="1:14">
      <c r="A1111" s="54">
        <f>formulas!O701</f>
        <v>0</v>
      </c>
      <c r="B1111" s="33">
        <f t="shared" ca="1" si="108"/>
        <v>32</v>
      </c>
      <c r="C1111">
        <f t="shared" si="109"/>
        <v>486</v>
      </c>
      <c r="D1111">
        <f t="shared" ca="1" si="107"/>
        <v>-2.1999999999999999E-2</v>
      </c>
      <c r="E1111">
        <f t="shared" ca="1" si="110"/>
        <v>0</v>
      </c>
      <c r="F1111">
        <f t="shared" ca="1" si="111"/>
        <v>31</v>
      </c>
      <c r="G1111">
        <f t="shared" ca="1" si="112"/>
        <v>32</v>
      </c>
      <c r="M1111">
        <v>655</v>
      </c>
      <c r="N1111">
        <v>17.585000000000001</v>
      </c>
    </row>
    <row r="1112" spans="1:14">
      <c r="A1112" s="54">
        <f>formulas!O702</f>
        <v>0</v>
      </c>
      <c r="B1112" s="33">
        <f t="shared" ca="1" si="108"/>
        <v>32</v>
      </c>
      <c r="C1112">
        <f t="shared" si="109"/>
        <v>486</v>
      </c>
      <c r="D1112">
        <f t="shared" ca="1" si="107"/>
        <v>-2.1999999999999999E-2</v>
      </c>
      <c r="E1112">
        <f t="shared" ca="1" si="110"/>
        <v>0</v>
      </c>
      <c r="F1112">
        <f t="shared" ca="1" si="111"/>
        <v>31</v>
      </c>
      <c r="G1112">
        <f t="shared" ca="1" si="112"/>
        <v>32</v>
      </c>
      <c r="M1112">
        <v>656</v>
      </c>
      <c r="N1112">
        <v>17.617999999999999</v>
      </c>
    </row>
    <row r="1113" spans="1:14">
      <c r="A1113" s="54">
        <f>formulas!O703</f>
        <v>0</v>
      </c>
      <c r="B1113" s="33">
        <f t="shared" ca="1" si="108"/>
        <v>32</v>
      </c>
      <c r="C1113">
        <f t="shared" si="109"/>
        <v>486</v>
      </c>
      <c r="D1113">
        <f t="shared" ca="1" si="107"/>
        <v>-2.1999999999999999E-2</v>
      </c>
      <c r="E1113">
        <f t="shared" ca="1" si="110"/>
        <v>0</v>
      </c>
      <c r="F1113">
        <f t="shared" ca="1" si="111"/>
        <v>31</v>
      </c>
      <c r="G1113">
        <f t="shared" ca="1" si="112"/>
        <v>32</v>
      </c>
      <c r="M1113">
        <v>657</v>
      </c>
      <c r="N1113">
        <v>17.652000000000001</v>
      </c>
    </row>
    <row r="1114" spans="1:14">
      <c r="A1114" s="54">
        <f>formulas!O704</f>
        <v>0</v>
      </c>
      <c r="B1114" s="33">
        <f t="shared" ca="1" si="108"/>
        <v>32</v>
      </c>
      <c r="C1114">
        <f t="shared" si="109"/>
        <v>486</v>
      </c>
      <c r="D1114">
        <f t="shared" ca="1" si="107"/>
        <v>-2.1999999999999999E-2</v>
      </c>
      <c r="E1114">
        <f t="shared" ca="1" si="110"/>
        <v>0</v>
      </c>
      <c r="F1114">
        <f t="shared" ca="1" si="111"/>
        <v>31</v>
      </c>
      <c r="G1114">
        <f t="shared" ca="1" si="112"/>
        <v>32</v>
      </c>
      <c r="M1114">
        <v>658</v>
      </c>
      <c r="N1114">
        <v>17.684999999999999</v>
      </c>
    </row>
    <row r="1115" spans="1:14">
      <c r="A1115" s="54">
        <f>formulas!O705</f>
        <v>0</v>
      </c>
      <c r="B1115" s="33">
        <f t="shared" ca="1" si="108"/>
        <v>32</v>
      </c>
      <c r="C1115">
        <f t="shared" si="109"/>
        <v>486</v>
      </c>
      <c r="D1115">
        <f t="shared" ca="1" si="107"/>
        <v>-2.1999999999999999E-2</v>
      </c>
      <c r="E1115">
        <f t="shared" ca="1" si="110"/>
        <v>0</v>
      </c>
      <c r="F1115">
        <f t="shared" ca="1" si="111"/>
        <v>31</v>
      </c>
      <c r="G1115">
        <f t="shared" ca="1" si="112"/>
        <v>32</v>
      </c>
      <c r="M1115">
        <v>659</v>
      </c>
      <c r="N1115">
        <v>17.718</v>
      </c>
    </row>
    <row r="1116" spans="1:14">
      <c r="A1116" s="54">
        <f>formulas!O706</f>
        <v>0</v>
      </c>
      <c r="B1116" s="33">
        <f t="shared" ca="1" si="108"/>
        <v>32</v>
      </c>
      <c r="C1116">
        <f t="shared" si="109"/>
        <v>486</v>
      </c>
      <c r="D1116">
        <f t="shared" ca="1" si="107"/>
        <v>-2.1999999999999999E-2</v>
      </c>
      <c r="E1116">
        <f t="shared" ca="1" si="110"/>
        <v>0</v>
      </c>
      <c r="F1116">
        <f t="shared" ca="1" si="111"/>
        <v>31</v>
      </c>
      <c r="G1116">
        <f t="shared" ca="1" si="112"/>
        <v>32</v>
      </c>
      <c r="M1116">
        <v>660</v>
      </c>
      <c r="N1116">
        <v>17.751999999999999</v>
      </c>
    </row>
    <row r="1117" spans="1:14">
      <c r="A1117" s="54">
        <f>formulas!O707</f>
        <v>0</v>
      </c>
      <c r="B1117" s="33">
        <f t="shared" ca="1" si="108"/>
        <v>32</v>
      </c>
      <c r="C1117">
        <f t="shared" si="109"/>
        <v>486</v>
      </c>
      <c r="D1117">
        <f t="shared" ca="1" si="107"/>
        <v>-2.1999999999999999E-2</v>
      </c>
      <c r="E1117">
        <f t="shared" ca="1" si="110"/>
        <v>0</v>
      </c>
      <c r="F1117">
        <f t="shared" ca="1" si="111"/>
        <v>31</v>
      </c>
      <c r="G1117">
        <f t="shared" ca="1" si="112"/>
        <v>32</v>
      </c>
      <c r="M1117">
        <v>661</v>
      </c>
      <c r="N1117">
        <v>17.785</v>
      </c>
    </row>
    <row r="1118" spans="1:14">
      <c r="A1118" s="54">
        <f>formulas!O708</f>
        <v>0</v>
      </c>
      <c r="B1118" s="33">
        <f t="shared" ca="1" si="108"/>
        <v>32</v>
      </c>
      <c r="C1118">
        <f t="shared" si="109"/>
        <v>486</v>
      </c>
      <c r="D1118">
        <f t="shared" ca="1" si="107"/>
        <v>-2.1999999999999999E-2</v>
      </c>
      <c r="E1118">
        <f t="shared" ca="1" si="110"/>
        <v>0</v>
      </c>
      <c r="F1118">
        <f t="shared" ca="1" si="111"/>
        <v>31</v>
      </c>
      <c r="G1118">
        <f t="shared" ca="1" si="112"/>
        <v>32</v>
      </c>
      <c r="M1118">
        <v>662</v>
      </c>
      <c r="N1118">
        <v>17.818999999999999</v>
      </c>
    </row>
    <row r="1119" spans="1:14">
      <c r="A1119" s="54">
        <f>formulas!O709</f>
        <v>0</v>
      </c>
      <c r="B1119" s="33">
        <f t="shared" ca="1" si="108"/>
        <v>32</v>
      </c>
      <c r="C1119">
        <f t="shared" si="109"/>
        <v>486</v>
      </c>
      <c r="D1119">
        <f t="shared" ca="1" si="107"/>
        <v>-2.1999999999999999E-2</v>
      </c>
      <c r="E1119">
        <f t="shared" ca="1" si="110"/>
        <v>0</v>
      </c>
      <c r="F1119">
        <f t="shared" ca="1" si="111"/>
        <v>31</v>
      </c>
      <c r="G1119">
        <f t="shared" ca="1" si="112"/>
        <v>32</v>
      </c>
      <c r="M1119">
        <v>663</v>
      </c>
      <c r="N1119">
        <v>17.852</v>
      </c>
    </row>
    <row r="1120" spans="1:14">
      <c r="A1120" s="54">
        <f>formulas!O710</f>
        <v>0</v>
      </c>
      <c r="B1120" s="33">
        <f t="shared" ca="1" si="108"/>
        <v>32</v>
      </c>
      <c r="C1120">
        <f t="shared" si="109"/>
        <v>486</v>
      </c>
      <c r="D1120">
        <f t="shared" ca="1" si="107"/>
        <v>-2.1999999999999999E-2</v>
      </c>
      <c r="E1120">
        <f t="shared" ca="1" si="110"/>
        <v>0</v>
      </c>
      <c r="F1120">
        <f t="shared" ca="1" si="111"/>
        <v>31</v>
      </c>
      <c r="G1120">
        <f t="shared" ca="1" si="112"/>
        <v>32</v>
      </c>
      <c r="M1120">
        <v>664</v>
      </c>
      <c r="N1120">
        <v>17.885999999999999</v>
      </c>
    </row>
    <row r="1121" spans="1:14">
      <c r="A1121" s="54">
        <f>formulas!O711</f>
        <v>0</v>
      </c>
      <c r="B1121" s="33">
        <f t="shared" ca="1" si="108"/>
        <v>32</v>
      </c>
      <c r="C1121">
        <f t="shared" si="109"/>
        <v>486</v>
      </c>
      <c r="D1121">
        <f t="shared" ca="1" si="107"/>
        <v>-2.1999999999999999E-2</v>
      </c>
      <c r="E1121">
        <f t="shared" ca="1" si="110"/>
        <v>0</v>
      </c>
      <c r="F1121">
        <f t="shared" ca="1" si="111"/>
        <v>31</v>
      </c>
      <c r="G1121">
        <f t="shared" ca="1" si="112"/>
        <v>32</v>
      </c>
      <c r="M1121">
        <v>665</v>
      </c>
      <c r="N1121">
        <v>17.919</v>
      </c>
    </row>
    <row r="1122" spans="1:14">
      <c r="A1122" s="54">
        <f>formulas!O712</f>
        <v>0</v>
      </c>
      <c r="B1122" s="33">
        <f t="shared" ca="1" si="108"/>
        <v>32</v>
      </c>
      <c r="C1122">
        <f t="shared" si="109"/>
        <v>486</v>
      </c>
      <c r="D1122">
        <f t="shared" ca="1" si="107"/>
        <v>-2.1999999999999999E-2</v>
      </c>
      <c r="E1122">
        <f t="shared" ca="1" si="110"/>
        <v>0</v>
      </c>
      <c r="F1122">
        <f t="shared" ca="1" si="111"/>
        <v>31</v>
      </c>
      <c r="G1122">
        <f t="shared" ca="1" si="112"/>
        <v>32</v>
      </c>
      <c r="M1122">
        <v>666</v>
      </c>
      <c r="N1122">
        <v>17.952000000000002</v>
      </c>
    </row>
    <row r="1123" spans="1:14">
      <c r="A1123" s="54">
        <f>formulas!O713</f>
        <v>0</v>
      </c>
      <c r="B1123" s="33">
        <f t="shared" ca="1" si="108"/>
        <v>32</v>
      </c>
      <c r="C1123">
        <f t="shared" si="109"/>
        <v>486</v>
      </c>
      <c r="D1123">
        <f t="shared" ca="1" si="107"/>
        <v>-2.1999999999999999E-2</v>
      </c>
      <c r="E1123">
        <f t="shared" ca="1" si="110"/>
        <v>0</v>
      </c>
      <c r="F1123">
        <f t="shared" ca="1" si="111"/>
        <v>31</v>
      </c>
      <c r="G1123">
        <f t="shared" ca="1" si="112"/>
        <v>32</v>
      </c>
      <c r="M1123">
        <v>667</v>
      </c>
      <c r="N1123">
        <v>17.986000000000001</v>
      </c>
    </row>
    <row r="1124" spans="1:14">
      <c r="A1124" s="54">
        <f>formulas!O714</f>
        <v>0</v>
      </c>
      <c r="B1124" s="33">
        <f t="shared" ca="1" si="108"/>
        <v>32</v>
      </c>
      <c r="C1124">
        <f t="shared" si="109"/>
        <v>486</v>
      </c>
      <c r="D1124">
        <f t="shared" ca="1" si="107"/>
        <v>-2.1999999999999999E-2</v>
      </c>
      <c r="E1124">
        <f t="shared" ca="1" si="110"/>
        <v>0</v>
      </c>
      <c r="F1124">
        <f t="shared" ca="1" si="111"/>
        <v>31</v>
      </c>
      <c r="G1124">
        <f t="shared" ca="1" si="112"/>
        <v>32</v>
      </c>
      <c r="M1124">
        <v>668</v>
      </c>
      <c r="N1124">
        <v>18.018999999999998</v>
      </c>
    </row>
    <row r="1125" spans="1:14">
      <c r="A1125" s="54">
        <f>formulas!O715</f>
        <v>0</v>
      </c>
      <c r="B1125" s="33">
        <f t="shared" ca="1" si="108"/>
        <v>32</v>
      </c>
      <c r="C1125">
        <f t="shared" si="109"/>
        <v>486</v>
      </c>
      <c r="D1125">
        <f t="shared" ca="1" si="107"/>
        <v>-2.1999999999999999E-2</v>
      </c>
      <c r="E1125">
        <f t="shared" ca="1" si="110"/>
        <v>0</v>
      </c>
      <c r="F1125">
        <f t="shared" ca="1" si="111"/>
        <v>31</v>
      </c>
      <c r="G1125">
        <f t="shared" ca="1" si="112"/>
        <v>32</v>
      </c>
      <c r="M1125">
        <v>669</v>
      </c>
      <c r="N1125">
        <v>18.053000000000001</v>
      </c>
    </row>
    <row r="1126" spans="1:14">
      <c r="A1126" s="54">
        <f>formulas!O716</f>
        <v>0</v>
      </c>
      <c r="B1126" s="33">
        <f t="shared" ca="1" si="108"/>
        <v>32</v>
      </c>
      <c r="C1126">
        <f t="shared" si="109"/>
        <v>486</v>
      </c>
      <c r="D1126">
        <f t="shared" ca="1" si="107"/>
        <v>-2.1999999999999999E-2</v>
      </c>
      <c r="E1126">
        <f t="shared" ca="1" si="110"/>
        <v>0</v>
      </c>
      <c r="F1126">
        <f t="shared" ca="1" si="111"/>
        <v>31</v>
      </c>
      <c r="G1126">
        <f t="shared" ca="1" si="112"/>
        <v>32</v>
      </c>
      <c r="M1126">
        <v>670</v>
      </c>
      <c r="N1126">
        <v>18.085999999999999</v>
      </c>
    </row>
    <row r="1127" spans="1:14">
      <c r="A1127" s="54">
        <f>formulas!O717</f>
        <v>0</v>
      </c>
      <c r="B1127" s="33">
        <f t="shared" ca="1" si="108"/>
        <v>32</v>
      </c>
      <c r="C1127">
        <f t="shared" si="109"/>
        <v>486</v>
      </c>
      <c r="D1127">
        <f t="shared" ca="1" si="107"/>
        <v>-2.1999999999999999E-2</v>
      </c>
      <c r="E1127">
        <f t="shared" ca="1" si="110"/>
        <v>0</v>
      </c>
      <c r="F1127">
        <f t="shared" ca="1" si="111"/>
        <v>31</v>
      </c>
      <c r="G1127">
        <f t="shared" ca="1" si="112"/>
        <v>32</v>
      </c>
      <c r="M1127">
        <v>671</v>
      </c>
      <c r="N1127">
        <v>18.12</v>
      </c>
    </row>
    <row r="1128" spans="1:14">
      <c r="A1128" s="54">
        <f>formulas!O718</f>
        <v>0</v>
      </c>
      <c r="B1128" s="33">
        <f t="shared" ca="1" si="108"/>
        <v>32</v>
      </c>
      <c r="C1128">
        <f t="shared" si="109"/>
        <v>486</v>
      </c>
      <c r="D1128">
        <f t="shared" ca="1" si="107"/>
        <v>-2.1999999999999999E-2</v>
      </c>
      <c r="E1128">
        <f t="shared" ca="1" si="110"/>
        <v>0</v>
      </c>
      <c r="F1128">
        <f t="shared" ca="1" si="111"/>
        <v>31</v>
      </c>
      <c r="G1128">
        <f t="shared" ca="1" si="112"/>
        <v>32</v>
      </c>
      <c r="M1128">
        <v>672</v>
      </c>
      <c r="N1128">
        <v>18.154</v>
      </c>
    </row>
    <row r="1129" spans="1:14">
      <c r="A1129" s="54">
        <f>formulas!O719</f>
        <v>0</v>
      </c>
      <c r="B1129" s="33">
        <f t="shared" ca="1" si="108"/>
        <v>32</v>
      </c>
      <c r="C1129">
        <f t="shared" si="109"/>
        <v>486</v>
      </c>
      <c r="D1129">
        <f t="shared" ca="1" si="107"/>
        <v>-2.1999999999999999E-2</v>
      </c>
      <c r="E1129">
        <f t="shared" ca="1" si="110"/>
        <v>0</v>
      </c>
      <c r="F1129">
        <f t="shared" ca="1" si="111"/>
        <v>31</v>
      </c>
      <c r="G1129">
        <f t="shared" ca="1" si="112"/>
        <v>32</v>
      </c>
      <c r="M1129">
        <v>673</v>
      </c>
      <c r="N1129">
        <v>18.187000000000001</v>
      </c>
    </row>
    <row r="1130" spans="1:14">
      <c r="A1130" s="54">
        <f>formulas!O720</f>
        <v>0</v>
      </c>
      <c r="B1130" s="33">
        <f t="shared" ca="1" si="108"/>
        <v>32</v>
      </c>
      <c r="C1130">
        <f t="shared" si="109"/>
        <v>486</v>
      </c>
      <c r="D1130">
        <f t="shared" ca="1" si="107"/>
        <v>-2.1999999999999999E-2</v>
      </c>
      <c r="E1130">
        <f t="shared" ca="1" si="110"/>
        <v>0</v>
      </c>
      <c r="F1130">
        <f t="shared" ca="1" si="111"/>
        <v>31</v>
      </c>
      <c r="G1130">
        <f t="shared" ca="1" si="112"/>
        <v>32</v>
      </c>
      <c r="M1130">
        <v>674</v>
      </c>
      <c r="N1130">
        <v>18.221</v>
      </c>
    </row>
    <row r="1131" spans="1:14">
      <c r="A1131" s="54">
        <f>formulas!O721</f>
        <v>0</v>
      </c>
      <c r="B1131" s="33">
        <f t="shared" ca="1" si="108"/>
        <v>32</v>
      </c>
      <c r="C1131">
        <f t="shared" si="109"/>
        <v>486</v>
      </c>
      <c r="D1131">
        <f t="shared" ca="1" si="107"/>
        <v>-2.1999999999999999E-2</v>
      </c>
      <c r="E1131">
        <f t="shared" ca="1" si="110"/>
        <v>0</v>
      </c>
      <c r="F1131">
        <f t="shared" ca="1" si="111"/>
        <v>31</v>
      </c>
      <c r="G1131">
        <f t="shared" ca="1" si="112"/>
        <v>32</v>
      </c>
      <c r="M1131">
        <v>675</v>
      </c>
      <c r="N1131">
        <v>18.254000000000001</v>
      </c>
    </row>
    <row r="1132" spans="1:14">
      <c r="A1132" s="54">
        <f>formulas!O722</f>
        <v>0</v>
      </c>
      <c r="B1132" s="33">
        <f t="shared" ca="1" si="108"/>
        <v>32</v>
      </c>
      <c r="C1132">
        <f t="shared" si="109"/>
        <v>486</v>
      </c>
      <c r="D1132">
        <f t="shared" ca="1" si="107"/>
        <v>-2.1999999999999999E-2</v>
      </c>
      <c r="E1132">
        <f t="shared" ca="1" si="110"/>
        <v>0</v>
      </c>
      <c r="F1132">
        <f t="shared" ca="1" si="111"/>
        <v>31</v>
      </c>
      <c r="G1132">
        <f t="shared" ca="1" si="112"/>
        <v>32</v>
      </c>
      <c r="M1132">
        <v>676</v>
      </c>
      <c r="N1132">
        <v>18.288</v>
      </c>
    </row>
    <row r="1133" spans="1:14">
      <c r="A1133" s="54">
        <f>formulas!O723</f>
        <v>0</v>
      </c>
      <c r="B1133" s="33">
        <f t="shared" ca="1" si="108"/>
        <v>32</v>
      </c>
      <c r="C1133">
        <f t="shared" si="109"/>
        <v>486</v>
      </c>
      <c r="D1133">
        <f t="shared" ca="1" si="107"/>
        <v>-2.1999999999999999E-2</v>
      </c>
      <c r="E1133">
        <f t="shared" ca="1" si="110"/>
        <v>0</v>
      </c>
      <c r="F1133">
        <f t="shared" ca="1" si="111"/>
        <v>31</v>
      </c>
      <c r="G1133">
        <f t="shared" ca="1" si="112"/>
        <v>32</v>
      </c>
      <c r="M1133">
        <v>677</v>
      </c>
      <c r="N1133">
        <v>18.321000000000002</v>
      </c>
    </row>
    <row r="1134" spans="1:14">
      <c r="A1134" s="54">
        <f>formulas!O724</f>
        <v>0</v>
      </c>
      <c r="B1134" s="33">
        <f t="shared" ca="1" si="108"/>
        <v>32</v>
      </c>
      <c r="C1134">
        <f t="shared" si="109"/>
        <v>486</v>
      </c>
      <c r="D1134">
        <f t="shared" ca="1" si="107"/>
        <v>-2.1999999999999999E-2</v>
      </c>
      <c r="E1134">
        <f t="shared" ca="1" si="110"/>
        <v>0</v>
      </c>
      <c r="F1134">
        <f t="shared" ca="1" si="111"/>
        <v>31</v>
      </c>
      <c r="G1134">
        <f t="shared" ca="1" si="112"/>
        <v>32</v>
      </c>
      <c r="M1134">
        <v>678</v>
      </c>
      <c r="N1134">
        <v>18.355</v>
      </c>
    </row>
    <row r="1135" spans="1:14">
      <c r="A1135" s="54">
        <f>formulas!O725</f>
        <v>0</v>
      </c>
      <c r="B1135" s="33">
        <f t="shared" ca="1" si="108"/>
        <v>32</v>
      </c>
      <c r="C1135">
        <f t="shared" si="109"/>
        <v>486</v>
      </c>
      <c r="D1135">
        <f t="shared" ca="1" si="107"/>
        <v>-2.1999999999999999E-2</v>
      </c>
      <c r="E1135">
        <f t="shared" ca="1" si="110"/>
        <v>0</v>
      </c>
      <c r="F1135">
        <f t="shared" ca="1" si="111"/>
        <v>31</v>
      </c>
      <c r="G1135">
        <f t="shared" ca="1" si="112"/>
        <v>32</v>
      </c>
      <c r="M1135">
        <v>679</v>
      </c>
      <c r="N1135">
        <v>18.388999999999999</v>
      </c>
    </row>
    <row r="1136" spans="1:14">
      <c r="A1136" s="54">
        <f>formulas!O726</f>
        <v>0</v>
      </c>
      <c r="B1136" s="33">
        <f t="shared" ca="1" si="108"/>
        <v>32</v>
      </c>
      <c r="C1136">
        <f t="shared" si="109"/>
        <v>486</v>
      </c>
      <c r="D1136">
        <f t="shared" ca="1" si="107"/>
        <v>-2.1999999999999999E-2</v>
      </c>
      <c r="E1136">
        <f t="shared" ca="1" si="110"/>
        <v>0</v>
      </c>
      <c r="F1136">
        <f t="shared" ca="1" si="111"/>
        <v>31</v>
      </c>
      <c r="G1136">
        <f t="shared" ca="1" si="112"/>
        <v>32</v>
      </c>
      <c r="M1136">
        <v>680</v>
      </c>
      <c r="N1136">
        <v>18.422000000000001</v>
      </c>
    </row>
    <row r="1137" spans="1:14">
      <c r="A1137" s="54">
        <f>formulas!O727</f>
        <v>0</v>
      </c>
      <c r="B1137" s="33">
        <f t="shared" ca="1" si="108"/>
        <v>32</v>
      </c>
      <c r="C1137">
        <f t="shared" si="109"/>
        <v>486</v>
      </c>
      <c r="D1137">
        <f t="shared" ca="1" si="107"/>
        <v>-2.1999999999999999E-2</v>
      </c>
      <c r="E1137">
        <f t="shared" ca="1" si="110"/>
        <v>0</v>
      </c>
      <c r="F1137">
        <f t="shared" ca="1" si="111"/>
        <v>31</v>
      </c>
      <c r="G1137">
        <f t="shared" ca="1" si="112"/>
        <v>32</v>
      </c>
      <c r="M1137">
        <v>681</v>
      </c>
      <c r="N1137">
        <v>18.456</v>
      </c>
    </row>
    <row r="1138" spans="1:14">
      <c r="A1138" s="54">
        <f>formulas!O728</f>
        <v>0</v>
      </c>
      <c r="B1138" s="33">
        <f t="shared" ca="1" si="108"/>
        <v>32</v>
      </c>
      <c r="C1138">
        <f t="shared" si="109"/>
        <v>486</v>
      </c>
      <c r="D1138">
        <f t="shared" ca="1" si="107"/>
        <v>-2.1999999999999999E-2</v>
      </c>
      <c r="E1138">
        <f t="shared" ca="1" si="110"/>
        <v>0</v>
      </c>
      <c r="F1138">
        <f t="shared" ca="1" si="111"/>
        <v>31</v>
      </c>
      <c r="G1138">
        <f t="shared" ca="1" si="112"/>
        <v>32</v>
      </c>
      <c r="M1138">
        <v>682</v>
      </c>
      <c r="N1138">
        <v>18.489999999999998</v>
      </c>
    </row>
    <row r="1139" spans="1:14">
      <c r="A1139" s="54">
        <f>formulas!O729</f>
        <v>0</v>
      </c>
      <c r="B1139" s="33">
        <f t="shared" ca="1" si="108"/>
        <v>32</v>
      </c>
      <c r="C1139">
        <f t="shared" si="109"/>
        <v>486</v>
      </c>
      <c r="D1139">
        <f t="shared" ca="1" si="107"/>
        <v>-2.1999999999999999E-2</v>
      </c>
      <c r="E1139">
        <f t="shared" ca="1" si="110"/>
        <v>0</v>
      </c>
      <c r="F1139">
        <f t="shared" ca="1" si="111"/>
        <v>31</v>
      </c>
      <c r="G1139">
        <f t="shared" ca="1" si="112"/>
        <v>32</v>
      </c>
      <c r="M1139">
        <v>683</v>
      </c>
      <c r="N1139">
        <v>18.523</v>
      </c>
    </row>
    <row r="1140" spans="1:14">
      <c r="A1140" s="54">
        <f>formulas!O730</f>
        <v>0</v>
      </c>
      <c r="B1140" s="33">
        <f t="shared" ca="1" si="108"/>
        <v>32</v>
      </c>
      <c r="C1140">
        <f t="shared" si="109"/>
        <v>486</v>
      </c>
      <c r="D1140">
        <f t="shared" ca="1" si="107"/>
        <v>-2.1999999999999999E-2</v>
      </c>
      <c r="E1140">
        <f t="shared" ca="1" si="110"/>
        <v>0</v>
      </c>
      <c r="F1140">
        <f t="shared" ca="1" si="111"/>
        <v>31</v>
      </c>
      <c r="G1140">
        <f t="shared" ca="1" si="112"/>
        <v>32</v>
      </c>
      <c r="M1140">
        <v>684</v>
      </c>
      <c r="N1140">
        <v>18.556999999999999</v>
      </c>
    </row>
    <row r="1141" spans="1:14">
      <c r="A1141" s="54">
        <f>formulas!O731</f>
        <v>0</v>
      </c>
      <c r="B1141" s="33">
        <f t="shared" ca="1" si="108"/>
        <v>32</v>
      </c>
      <c r="C1141">
        <f t="shared" si="109"/>
        <v>486</v>
      </c>
      <c r="D1141">
        <f t="shared" ca="1" si="107"/>
        <v>-2.1999999999999999E-2</v>
      </c>
      <c r="E1141">
        <f t="shared" ca="1" si="110"/>
        <v>0</v>
      </c>
      <c r="F1141">
        <f t="shared" ca="1" si="111"/>
        <v>31</v>
      </c>
      <c r="G1141">
        <f t="shared" ca="1" si="112"/>
        <v>32</v>
      </c>
      <c r="M1141">
        <v>685</v>
      </c>
      <c r="N1141">
        <v>18.591000000000001</v>
      </c>
    </row>
    <row r="1142" spans="1:14">
      <c r="A1142" s="54">
        <f>formulas!O732</f>
        <v>0</v>
      </c>
      <c r="B1142" s="33">
        <f t="shared" ca="1" si="108"/>
        <v>32</v>
      </c>
      <c r="C1142">
        <f t="shared" si="109"/>
        <v>486</v>
      </c>
      <c r="D1142">
        <f t="shared" ca="1" si="107"/>
        <v>-2.1999999999999999E-2</v>
      </c>
      <c r="E1142">
        <f t="shared" ca="1" si="110"/>
        <v>0</v>
      </c>
      <c r="F1142">
        <f t="shared" ca="1" si="111"/>
        <v>31</v>
      </c>
      <c r="G1142">
        <f t="shared" ca="1" si="112"/>
        <v>32</v>
      </c>
      <c r="M1142">
        <v>686</v>
      </c>
      <c r="N1142">
        <v>18.623999999999999</v>
      </c>
    </row>
    <row r="1143" spans="1:14">
      <c r="A1143" s="54">
        <f>formulas!O733</f>
        <v>0</v>
      </c>
      <c r="B1143" s="33">
        <f t="shared" ca="1" si="108"/>
        <v>32</v>
      </c>
      <c r="C1143">
        <f t="shared" si="109"/>
        <v>486</v>
      </c>
      <c r="D1143">
        <f t="shared" ca="1" si="107"/>
        <v>-2.1999999999999999E-2</v>
      </c>
      <c r="E1143">
        <f t="shared" ca="1" si="110"/>
        <v>0</v>
      </c>
      <c r="F1143">
        <f t="shared" ca="1" si="111"/>
        <v>31</v>
      </c>
      <c r="G1143">
        <f t="shared" ca="1" si="112"/>
        <v>32</v>
      </c>
      <c r="M1143">
        <v>687</v>
      </c>
      <c r="N1143">
        <v>18.658000000000001</v>
      </c>
    </row>
    <row r="1144" spans="1:14">
      <c r="A1144" s="54">
        <f>formulas!O734</f>
        <v>0</v>
      </c>
      <c r="B1144" s="33">
        <f t="shared" ca="1" si="108"/>
        <v>32</v>
      </c>
      <c r="C1144">
        <f t="shared" si="109"/>
        <v>486</v>
      </c>
      <c r="D1144">
        <f t="shared" ca="1" si="107"/>
        <v>-2.1999999999999999E-2</v>
      </c>
      <c r="E1144">
        <f t="shared" ca="1" si="110"/>
        <v>0</v>
      </c>
      <c r="F1144">
        <f t="shared" ca="1" si="111"/>
        <v>31</v>
      </c>
      <c r="G1144">
        <f t="shared" ca="1" si="112"/>
        <v>32</v>
      </c>
      <c r="M1144">
        <v>688</v>
      </c>
      <c r="N1144">
        <v>18.692</v>
      </c>
    </row>
    <row r="1145" spans="1:14">
      <c r="A1145" s="54">
        <f>formulas!O735</f>
        <v>0</v>
      </c>
      <c r="B1145" s="33">
        <f t="shared" ca="1" si="108"/>
        <v>32</v>
      </c>
      <c r="C1145">
        <f t="shared" si="109"/>
        <v>486</v>
      </c>
      <c r="D1145">
        <f t="shared" ca="1" si="107"/>
        <v>-2.1999999999999999E-2</v>
      </c>
      <c r="E1145">
        <f t="shared" ca="1" si="110"/>
        <v>0</v>
      </c>
      <c r="F1145">
        <f t="shared" ca="1" si="111"/>
        <v>31</v>
      </c>
      <c r="G1145">
        <f t="shared" ca="1" si="112"/>
        <v>32</v>
      </c>
      <c r="M1145">
        <v>689</v>
      </c>
      <c r="N1145">
        <v>18.725000000000001</v>
      </c>
    </row>
    <row r="1146" spans="1:14">
      <c r="A1146" s="54">
        <f>formulas!O736</f>
        <v>0</v>
      </c>
      <c r="B1146" s="33">
        <f t="shared" ca="1" si="108"/>
        <v>32</v>
      </c>
      <c r="C1146">
        <f t="shared" si="109"/>
        <v>486</v>
      </c>
      <c r="D1146">
        <f t="shared" ca="1" si="107"/>
        <v>-2.1999999999999999E-2</v>
      </c>
      <c r="E1146">
        <f t="shared" ca="1" si="110"/>
        <v>0</v>
      </c>
      <c r="F1146">
        <f t="shared" ca="1" si="111"/>
        <v>31</v>
      </c>
      <c r="G1146">
        <f t="shared" ca="1" si="112"/>
        <v>32</v>
      </c>
      <c r="M1146">
        <v>690</v>
      </c>
      <c r="N1146">
        <v>18.759</v>
      </c>
    </row>
    <row r="1147" spans="1:14">
      <c r="A1147" s="54">
        <f>formulas!O737</f>
        <v>0</v>
      </c>
      <c r="B1147" s="33">
        <f t="shared" ca="1" si="108"/>
        <v>32</v>
      </c>
      <c r="C1147">
        <f t="shared" si="109"/>
        <v>486</v>
      </c>
      <c r="D1147">
        <f t="shared" ca="1" si="107"/>
        <v>-2.1999999999999999E-2</v>
      </c>
      <c r="E1147">
        <f t="shared" ca="1" si="110"/>
        <v>0</v>
      </c>
      <c r="F1147">
        <f t="shared" ca="1" si="111"/>
        <v>31</v>
      </c>
      <c r="G1147">
        <f t="shared" ca="1" si="112"/>
        <v>32</v>
      </c>
      <c r="M1147">
        <v>691</v>
      </c>
      <c r="N1147">
        <v>18.792999999999999</v>
      </c>
    </row>
    <row r="1148" spans="1:14">
      <c r="A1148" s="54">
        <f>formulas!O738</f>
        <v>0</v>
      </c>
      <c r="B1148" s="33">
        <f t="shared" ca="1" si="108"/>
        <v>32</v>
      </c>
      <c r="C1148">
        <f t="shared" si="109"/>
        <v>486</v>
      </c>
      <c r="D1148">
        <f t="shared" ca="1" si="107"/>
        <v>-2.1999999999999999E-2</v>
      </c>
      <c r="E1148">
        <f t="shared" ca="1" si="110"/>
        <v>0</v>
      </c>
      <c r="F1148">
        <f t="shared" ca="1" si="111"/>
        <v>31</v>
      </c>
      <c r="G1148">
        <f t="shared" ca="1" si="112"/>
        <v>32</v>
      </c>
      <c r="M1148">
        <v>692</v>
      </c>
      <c r="N1148">
        <v>18.827000000000002</v>
      </c>
    </row>
    <row r="1149" spans="1:14">
      <c r="A1149" s="54">
        <f>formulas!O739</f>
        <v>0</v>
      </c>
      <c r="B1149" s="33">
        <f t="shared" ca="1" si="108"/>
        <v>32</v>
      </c>
      <c r="C1149">
        <f t="shared" si="109"/>
        <v>486</v>
      </c>
      <c r="D1149">
        <f t="shared" ca="1" si="107"/>
        <v>-2.1999999999999999E-2</v>
      </c>
      <c r="E1149">
        <f t="shared" ca="1" si="110"/>
        <v>0</v>
      </c>
      <c r="F1149">
        <f t="shared" ca="1" si="111"/>
        <v>31</v>
      </c>
      <c r="G1149">
        <f t="shared" ca="1" si="112"/>
        <v>32</v>
      </c>
      <c r="M1149">
        <v>693</v>
      </c>
      <c r="N1149">
        <v>18.861000000000001</v>
      </c>
    </row>
    <row r="1150" spans="1:14">
      <c r="A1150" s="54">
        <f>formulas!O740</f>
        <v>0</v>
      </c>
      <c r="B1150" s="33">
        <f t="shared" ca="1" si="108"/>
        <v>32</v>
      </c>
      <c r="C1150">
        <f t="shared" si="109"/>
        <v>486</v>
      </c>
      <c r="D1150">
        <f t="shared" ca="1" si="107"/>
        <v>-2.1999999999999999E-2</v>
      </c>
      <c r="E1150">
        <f t="shared" ca="1" si="110"/>
        <v>0</v>
      </c>
      <c r="F1150">
        <f t="shared" ca="1" si="111"/>
        <v>31</v>
      </c>
      <c r="G1150">
        <f t="shared" ca="1" si="112"/>
        <v>32</v>
      </c>
      <c r="M1150">
        <v>694</v>
      </c>
      <c r="N1150">
        <v>18.893999999999998</v>
      </c>
    </row>
    <row r="1151" spans="1:14">
      <c r="A1151" s="54">
        <f>formulas!O741</f>
        <v>0</v>
      </c>
      <c r="B1151" s="33">
        <f t="shared" ca="1" si="108"/>
        <v>32</v>
      </c>
      <c r="C1151">
        <f t="shared" si="109"/>
        <v>486</v>
      </c>
      <c r="D1151">
        <f t="shared" ca="1" si="107"/>
        <v>-2.1999999999999999E-2</v>
      </c>
      <c r="E1151">
        <f t="shared" ca="1" si="110"/>
        <v>0</v>
      </c>
      <c r="F1151">
        <f t="shared" ca="1" si="111"/>
        <v>31</v>
      </c>
      <c r="G1151">
        <f t="shared" ca="1" si="112"/>
        <v>32</v>
      </c>
      <c r="M1151">
        <v>695</v>
      </c>
      <c r="N1151">
        <v>18.928000000000001</v>
      </c>
    </row>
    <row r="1152" spans="1:14">
      <c r="A1152" s="54">
        <f>formulas!O742</f>
        <v>0</v>
      </c>
      <c r="B1152" s="33">
        <f t="shared" ca="1" si="108"/>
        <v>32</v>
      </c>
      <c r="C1152">
        <f t="shared" si="109"/>
        <v>486</v>
      </c>
      <c r="D1152">
        <f t="shared" ca="1" si="107"/>
        <v>-2.1999999999999999E-2</v>
      </c>
      <c r="E1152">
        <f t="shared" ca="1" si="110"/>
        <v>0</v>
      </c>
      <c r="F1152">
        <f t="shared" ca="1" si="111"/>
        <v>31</v>
      </c>
      <c r="G1152">
        <f t="shared" ca="1" si="112"/>
        <v>32</v>
      </c>
      <c r="M1152">
        <v>696</v>
      </c>
      <c r="N1152">
        <v>18.962</v>
      </c>
    </row>
    <row r="1153" spans="1:14">
      <c r="A1153" s="54">
        <f>formulas!O743</f>
        <v>0</v>
      </c>
      <c r="B1153" s="33">
        <f t="shared" ca="1" si="108"/>
        <v>32</v>
      </c>
      <c r="C1153">
        <f t="shared" si="109"/>
        <v>486</v>
      </c>
      <c r="D1153">
        <f t="shared" ca="1" si="107"/>
        <v>-2.1999999999999999E-2</v>
      </c>
      <c r="E1153">
        <f t="shared" ca="1" si="110"/>
        <v>0</v>
      </c>
      <c r="F1153">
        <f t="shared" ca="1" si="111"/>
        <v>31</v>
      </c>
      <c r="G1153">
        <f t="shared" ca="1" si="112"/>
        <v>32</v>
      </c>
      <c r="M1153">
        <v>697</v>
      </c>
      <c r="N1153">
        <v>18.995999999999999</v>
      </c>
    </row>
    <row r="1154" spans="1:14">
      <c r="A1154" s="54">
        <f>formulas!O744</f>
        <v>0</v>
      </c>
      <c r="B1154" s="33">
        <f t="shared" ca="1" si="108"/>
        <v>32</v>
      </c>
      <c r="C1154">
        <f t="shared" si="109"/>
        <v>486</v>
      </c>
      <c r="D1154">
        <f t="shared" ca="1" si="107"/>
        <v>-2.1999999999999999E-2</v>
      </c>
      <c r="E1154">
        <f t="shared" ca="1" si="110"/>
        <v>0</v>
      </c>
      <c r="F1154">
        <f t="shared" ca="1" si="111"/>
        <v>31</v>
      </c>
      <c r="G1154">
        <f t="shared" ca="1" si="112"/>
        <v>32</v>
      </c>
      <c r="M1154">
        <v>698</v>
      </c>
      <c r="N1154">
        <v>19.03</v>
      </c>
    </row>
    <row r="1155" spans="1:14">
      <c r="A1155" s="54">
        <f>formulas!O745</f>
        <v>0</v>
      </c>
      <c r="B1155" s="33">
        <f t="shared" ca="1" si="108"/>
        <v>32</v>
      </c>
      <c r="C1155">
        <f t="shared" si="109"/>
        <v>486</v>
      </c>
      <c r="D1155">
        <f t="shared" ref="D1155:D1218" ca="1" si="113">INDIRECT(ADDRESS(C1155+1,14))</f>
        <v>-2.1999999999999999E-2</v>
      </c>
      <c r="E1155">
        <f t="shared" ca="1" si="110"/>
        <v>0</v>
      </c>
      <c r="F1155">
        <f t="shared" ca="1" si="111"/>
        <v>31</v>
      </c>
      <c r="G1155">
        <f t="shared" ca="1" si="112"/>
        <v>32</v>
      </c>
      <c r="M1155">
        <v>699</v>
      </c>
      <c r="N1155">
        <v>19.064</v>
      </c>
    </row>
    <row r="1156" spans="1:14">
      <c r="A1156" s="54">
        <f>formulas!O746</f>
        <v>0</v>
      </c>
      <c r="B1156" s="33">
        <f t="shared" ca="1" si="108"/>
        <v>32</v>
      </c>
      <c r="C1156">
        <f t="shared" si="109"/>
        <v>486</v>
      </c>
      <c r="D1156">
        <f t="shared" ca="1" si="113"/>
        <v>-2.1999999999999999E-2</v>
      </c>
      <c r="E1156">
        <f t="shared" ca="1" si="110"/>
        <v>0</v>
      </c>
      <c r="F1156">
        <f t="shared" ca="1" si="111"/>
        <v>31</v>
      </c>
      <c r="G1156">
        <f t="shared" ca="1" si="112"/>
        <v>32</v>
      </c>
      <c r="M1156">
        <v>700</v>
      </c>
      <c r="N1156">
        <v>19.097000000000001</v>
      </c>
    </row>
    <row r="1157" spans="1:14">
      <c r="A1157" s="54">
        <f>formulas!O747</f>
        <v>0</v>
      </c>
      <c r="B1157" s="33">
        <f t="shared" ca="1" si="108"/>
        <v>32</v>
      </c>
      <c r="C1157">
        <f t="shared" si="109"/>
        <v>486</v>
      </c>
      <c r="D1157">
        <f t="shared" ca="1" si="113"/>
        <v>-2.1999999999999999E-2</v>
      </c>
      <c r="E1157">
        <f t="shared" ca="1" si="110"/>
        <v>0</v>
      </c>
      <c r="F1157">
        <f t="shared" ca="1" si="111"/>
        <v>31</v>
      </c>
      <c r="G1157">
        <f t="shared" ca="1" si="112"/>
        <v>32</v>
      </c>
      <c r="M1157">
        <v>701</v>
      </c>
      <c r="N1157">
        <v>19.131</v>
      </c>
    </row>
    <row r="1158" spans="1:14">
      <c r="A1158" s="54">
        <f>formulas!O748</f>
        <v>0</v>
      </c>
      <c r="B1158" s="33">
        <f t="shared" ca="1" si="108"/>
        <v>32</v>
      </c>
      <c r="C1158">
        <f t="shared" si="109"/>
        <v>486</v>
      </c>
      <c r="D1158">
        <f t="shared" ca="1" si="113"/>
        <v>-2.1999999999999999E-2</v>
      </c>
      <c r="E1158">
        <f t="shared" ca="1" si="110"/>
        <v>0</v>
      </c>
      <c r="F1158">
        <f t="shared" ca="1" si="111"/>
        <v>31</v>
      </c>
      <c r="G1158">
        <f t="shared" ca="1" si="112"/>
        <v>32</v>
      </c>
      <c r="M1158">
        <v>702</v>
      </c>
      <c r="N1158">
        <v>19.164999999999999</v>
      </c>
    </row>
    <row r="1159" spans="1:14">
      <c r="A1159" s="54">
        <f>formulas!O749</f>
        <v>0</v>
      </c>
      <c r="B1159" s="33">
        <f t="shared" ca="1" si="108"/>
        <v>32</v>
      </c>
      <c r="C1159">
        <f t="shared" si="109"/>
        <v>486</v>
      </c>
      <c r="D1159">
        <f t="shared" ca="1" si="113"/>
        <v>-2.1999999999999999E-2</v>
      </c>
      <c r="E1159">
        <f t="shared" ca="1" si="110"/>
        <v>0</v>
      </c>
      <c r="F1159">
        <f t="shared" ca="1" si="111"/>
        <v>31</v>
      </c>
      <c r="G1159">
        <f t="shared" ca="1" si="112"/>
        <v>32</v>
      </c>
      <c r="M1159">
        <v>703</v>
      </c>
      <c r="N1159">
        <v>19.199000000000002</v>
      </c>
    </row>
    <row r="1160" spans="1:14">
      <c r="A1160" s="54">
        <f>formulas!O750</f>
        <v>0</v>
      </c>
      <c r="B1160" s="33">
        <f t="shared" ca="1" si="108"/>
        <v>32</v>
      </c>
      <c r="C1160">
        <f t="shared" si="109"/>
        <v>486</v>
      </c>
      <c r="D1160">
        <f t="shared" ca="1" si="113"/>
        <v>-2.1999999999999999E-2</v>
      </c>
      <c r="E1160">
        <f t="shared" ca="1" si="110"/>
        <v>0</v>
      </c>
      <c r="F1160">
        <f t="shared" ca="1" si="111"/>
        <v>31</v>
      </c>
      <c r="G1160">
        <f t="shared" ca="1" si="112"/>
        <v>32</v>
      </c>
      <c r="M1160">
        <v>704</v>
      </c>
      <c r="N1160">
        <v>19.233000000000001</v>
      </c>
    </row>
    <row r="1161" spans="1:14">
      <c r="A1161" s="54">
        <f>formulas!O751</f>
        <v>0</v>
      </c>
      <c r="B1161" s="33">
        <f t="shared" ca="1" si="108"/>
        <v>32</v>
      </c>
      <c r="C1161">
        <f t="shared" si="109"/>
        <v>486</v>
      </c>
      <c r="D1161">
        <f t="shared" ca="1" si="113"/>
        <v>-2.1999999999999999E-2</v>
      </c>
      <c r="E1161">
        <f t="shared" ca="1" si="110"/>
        <v>0</v>
      </c>
      <c r="F1161">
        <f t="shared" ca="1" si="111"/>
        <v>31</v>
      </c>
      <c r="G1161">
        <f t="shared" ca="1" si="112"/>
        <v>32</v>
      </c>
      <c r="M1161">
        <v>705</v>
      </c>
      <c r="N1161">
        <v>19.266999999999999</v>
      </c>
    </row>
    <row r="1162" spans="1:14">
      <c r="A1162" s="54">
        <f>formulas!O752</f>
        <v>0</v>
      </c>
      <c r="B1162" s="33">
        <f t="shared" ca="1" si="108"/>
        <v>32</v>
      </c>
      <c r="C1162">
        <f t="shared" si="109"/>
        <v>486</v>
      </c>
      <c r="D1162">
        <f t="shared" ca="1" si="113"/>
        <v>-2.1999999999999999E-2</v>
      </c>
      <c r="E1162">
        <f t="shared" ca="1" si="110"/>
        <v>0</v>
      </c>
      <c r="F1162">
        <f t="shared" ca="1" si="111"/>
        <v>31</v>
      </c>
      <c r="G1162">
        <f t="shared" ca="1" si="112"/>
        <v>32</v>
      </c>
      <c r="M1162">
        <v>706</v>
      </c>
      <c r="N1162">
        <v>19.300999999999998</v>
      </c>
    </row>
    <row r="1163" spans="1:14">
      <c r="A1163" s="54">
        <f>formulas!O753</f>
        <v>0</v>
      </c>
      <c r="B1163" s="33">
        <f t="shared" ca="1" si="108"/>
        <v>32</v>
      </c>
      <c r="C1163">
        <f t="shared" si="109"/>
        <v>486</v>
      </c>
      <c r="D1163">
        <f t="shared" ca="1" si="113"/>
        <v>-2.1999999999999999E-2</v>
      </c>
      <c r="E1163">
        <f t="shared" ca="1" si="110"/>
        <v>0</v>
      </c>
      <c r="F1163">
        <f t="shared" ca="1" si="111"/>
        <v>31</v>
      </c>
      <c r="G1163">
        <f t="shared" ca="1" si="112"/>
        <v>32</v>
      </c>
      <c r="M1163">
        <v>707</v>
      </c>
      <c r="N1163">
        <v>19.335000000000001</v>
      </c>
    </row>
    <row r="1164" spans="1:14">
      <c r="A1164" s="54">
        <f>formulas!O754</f>
        <v>0</v>
      </c>
      <c r="B1164" s="33">
        <f t="shared" ca="1" si="108"/>
        <v>32</v>
      </c>
      <c r="C1164">
        <f t="shared" si="109"/>
        <v>486</v>
      </c>
      <c r="D1164">
        <f t="shared" ca="1" si="113"/>
        <v>-2.1999999999999999E-2</v>
      </c>
      <c r="E1164">
        <f t="shared" ca="1" si="110"/>
        <v>0</v>
      </c>
      <c r="F1164">
        <f t="shared" ca="1" si="111"/>
        <v>31</v>
      </c>
      <c r="G1164">
        <f t="shared" ca="1" si="112"/>
        <v>32</v>
      </c>
      <c r="M1164">
        <v>708</v>
      </c>
      <c r="N1164">
        <v>19.369</v>
      </c>
    </row>
    <row r="1165" spans="1:14">
      <c r="A1165" s="54">
        <f>formulas!O755</f>
        <v>0</v>
      </c>
      <c r="B1165" s="33">
        <f t="shared" ca="1" si="108"/>
        <v>32</v>
      </c>
      <c r="C1165">
        <f t="shared" si="109"/>
        <v>486</v>
      </c>
      <c r="D1165">
        <f t="shared" ca="1" si="113"/>
        <v>-2.1999999999999999E-2</v>
      </c>
      <c r="E1165">
        <f t="shared" ca="1" si="110"/>
        <v>0</v>
      </c>
      <c r="F1165">
        <f t="shared" ca="1" si="111"/>
        <v>31</v>
      </c>
      <c r="G1165">
        <f t="shared" ca="1" si="112"/>
        <v>32</v>
      </c>
      <c r="M1165">
        <v>709</v>
      </c>
      <c r="N1165">
        <v>19.402999999999999</v>
      </c>
    </row>
    <row r="1166" spans="1:14">
      <c r="A1166" s="54">
        <f>formulas!O756</f>
        <v>0</v>
      </c>
      <c r="B1166" s="33">
        <f t="shared" ca="1" si="108"/>
        <v>32</v>
      </c>
      <c r="C1166">
        <f t="shared" si="109"/>
        <v>486</v>
      </c>
      <c r="D1166">
        <f t="shared" ca="1" si="113"/>
        <v>-2.1999999999999999E-2</v>
      </c>
      <c r="E1166">
        <f t="shared" ca="1" si="110"/>
        <v>0</v>
      </c>
      <c r="F1166">
        <f t="shared" ca="1" si="111"/>
        <v>31</v>
      </c>
      <c r="G1166">
        <f t="shared" ca="1" si="112"/>
        <v>32</v>
      </c>
      <c r="M1166">
        <v>710</v>
      </c>
      <c r="N1166">
        <v>19.437000000000001</v>
      </c>
    </row>
    <row r="1167" spans="1:14">
      <c r="A1167" s="54">
        <f>formulas!O757</f>
        <v>0</v>
      </c>
      <c r="B1167" s="33">
        <f t="shared" ca="1" si="108"/>
        <v>32</v>
      </c>
      <c r="C1167">
        <f t="shared" si="109"/>
        <v>486</v>
      </c>
      <c r="D1167">
        <f t="shared" ca="1" si="113"/>
        <v>-2.1999999999999999E-2</v>
      </c>
      <c r="E1167">
        <f t="shared" ca="1" si="110"/>
        <v>0</v>
      </c>
      <c r="F1167">
        <f t="shared" ca="1" si="111"/>
        <v>31</v>
      </c>
      <c r="G1167">
        <f t="shared" ca="1" si="112"/>
        <v>32</v>
      </c>
      <c r="M1167">
        <v>711</v>
      </c>
      <c r="N1167">
        <v>19.471</v>
      </c>
    </row>
    <row r="1168" spans="1:14">
      <c r="A1168" s="54">
        <f>formulas!O758</f>
        <v>0</v>
      </c>
      <c r="B1168" s="33">
        <f t="shared" ref="B1168:B1231" ca="1" si="114">(A1168-D1168)/(E1168-D1168)*(G1168-F1168)+F1168</f>
        <v>32</v>
      </c>
      <c r="C1168">
        <f t="shared" ref="C1168:C1231" si="115">COUNTIF($N$2:$N$25400,"&lt;"&amp;A1168)</f>
        <v>486</v>
      </c>
      <c r="D1168">
        <f t="shared" ca="1" si="113"/>
        <v>-2.1999999999999999E-2</v>
      </c>
      <c r="E1168">
        <f t="shared" ref="E1168:E1231" ca="1" si="116">INDIRECT(ADDRESS(C1168+2,14))</f>
        <v>0</v>
      </c>
      <c r="F1168">
        <f t="shared" ref="F1168:F1231" ca="1" si="117">INDIRECT(ADDRESS(C1168+1,13))</f>
        <v>31</v>
      </c>
      <c r="G1168">
        <f t="shared" ref="G1168:G1231" ca="1" si="118">INDIRECT(ADDRESS(C1168+2,13))</f>
        <v>32</v>
      </c>
      <c r="M1168">
        <v>712</v>
      </c>
      <c r="N1168">
        <v>19.504999999999999</v>
      </c>
    </row>
    <row r="1169" spans="1:14">
      <c r="A1169" s="54">
        <f>formulas!O759</f>
        <v>0</v>
      </c>
      <c r="B1169" s="33">
        <f t="shared" ca="1" si="114"/>
        <v>32</v>
      </c>
      <c r="C1169">
        <f t="shared" si="115"/>
        <v>486</v>
      </c>
      <c r="D1169">
        <f t="shared" ca="1" si="113"/>
        <v>-2.1999999999999999E-2</v>
      </c>
      <c r="E1169">
        <f t="shared" ca="1" si="116"/>
        <v>0</v>
      </c>
      <c r="F1169">
        <f t="shared" ca="1" si="117"/>
        <v>31</v>
      </c>
      <c r="G1169">
        <f t="shared" ca="1" si="118"/>
        <v>32</v>
      </c>
      <c r="M1169">
        <v>713</v>
      </c>
      <c r="N1169">
        <v>19.539000000000001</v>
      </c>
    </row>
    <row r="1170" spans="1:14">
      <c r="A1170" s="54">
        <f>formulas!O760</f>
        <v>0</v>
      </c>
      <c r="B1170" s="33">
        <f t="shared" ca="1" si="114"/>
        <v>32</v>
      </c>
      <c r="C1170">
        <f t="shared" si="115"/>
        <v>486</v>
      </c>
      <c r="D1170">
        <f t="shared" ca="1" si="113"/>
        <v>-2.1999999999999999E-2</v>
      </c>
      <c r="E1170">
        <f t="shared" ca="1" si="116"/>
        <v>0</v>
      </c>
      <c r="F1170">
        <f t="shared" ca="1" si="117"/>
        <v>31</v>
      </c>
      <c r="G1170">
        <f t="shared" ca="1" si="118"/>
        <v>32</v>
      </c>
      <c r="M1170">
        <v>714</v>
      </c>
      <c r="N1170">
        <v>19.573</v>
      </c>
    </row>
    <row r="1171" spans="1:14">
      <c r="A1171" s="54">
        <f>formulas!O761</f>
        <v>0</v>
      </c>
      <c r="B1171" s="33">
        <f t="shared" ca="1" si="114"/>
        <v>32</v>
      </c>
      <c r="C1171">
        <f t="shared" si="115"/>
        <v>486</v>
      </c>
      <c r="D1171">
        <f t="shared" ca="1" si="113"/>
        <v>-2.1999999999999999E-2</v>
      </c>
      <c r="E1171">
        <f t="shared" ca="1" si="116"/>
        <v>0</v>
      </c>
      <c r="F1171">
        <f t="shared" ca="1" si="117"/>
        <v>31</v>
      </c>
      <c r="G1171">
        <f t="shared" ca="1" si="118"/>
        <v>32</v>
      </c>
      <c r="M1171">
        <v>715</v>
      </c>
      <c r="N1171">
        <v>19.606999999999999</v>
      </c>
    </row>
    <row r="1172" spans="1:14">
      <c r="A1172" s="54">
        <f>formulas!O762</f>
        <v>0</v>
      </c>
      <c r="B1172" s="33">
        <f t="shared" ca="1" si="114"/>
        <v>32</v>
      </c>
      <c r="C1172">
        <f t="shared" si="115"/>
        <v>486</v>
      </c>
      <c r="D1172">
        <f t="shared" ca="1" si="113"/>
        <v>-2.1999999999999999E-2</v>
      </c>
      <c r="E1172">
        <f t="shared" ca="1" si="116"/>
        <v>0</v>
      </c>
      <c r="F1172">
        <f t="shared" ca="1" si="117"/>
        <v>31</v>
      </c>
      <c r="G1172">
        <f t="shared" ca="1" si="118"/>
        <v>32</v>
      </c>
      <c r="M1172">
        <v>716</v>
      </c>
      <c r="N1172">
        <v>19.640999999999998</v>
      </c>
    </row>
    <row r="1173" spans="1:14">
      <c r="A1173" s="54">
        <f>formulas!O763</f>
        <v>0</v>
      </c>
      <c r="B1173" s="33">
        <f t="shared" ca="1" si="114"/>
        <v>32</v>
      </c>
      <c r="C1173">
        <f t="shared" si="115"/>
        <v>486</v>
      </c>
      <c r="D1173">
        <f t="shared" ca="1" si="113"/>
        <v>-2.1999999999999999E-2</v>
      </c>
      <c r="E1173">
        <f t="shared" ca="1" si="116"/>
        <v>0</v>
      </c>
      <c r="F1173">
        <f t="shared" ca="1" si="117"/>
        <v>31</v>
      </c>
      <c r="G1173">
        <f t="shared" ca="1" si="118"/>
        <v>32</v>
      </c>
      <c r="M1173">
        <v>717</v>
      </c>
      <c r="N1173">
        <v>19.675000000000001</v>
      </c>
    </row>
    <row r="1174" spans="1:14">
      <c r="A1174" s="54">
        <f>formulas!O764</f>
        <v>0</v>
      </c>
      <c r="B1174" s="33">
        <f t="shared" ca="1" si="114"/>
        <v>32</v>
      </c>
      <c r="C1174">
        <f t="shared" si="115"/>
        <v>486</v>
      </c>
      <c r="D1174">
        <f t="shared" ca="1" si="113"/>
        <v>-2.1999999999999999E-2</v>
      </c>
      <c r="E1174">
        <f t="shared" ca="1" si="116"/>
        <v>0</v>
      </c>
      <c r="F1174">
        <f t="shared" ca="1" si="117"/>
        <v>31</v>
      </c>
      <c r="G1174">
        <f t="shared" ca="1" si="118"/>
        <v>32</v>
      </c>
      <c r="M1174">
        <v>718</v>
      </c>
      <c r="N1174">
        <v>19.709</v>
      </c>
    </row>
    <row r="1175" spans="1:14">
      <c r="A1175" s="54">
        <f>formulas!O765</f>
        <v>0</v>
      </c>
      <c r="B1175" s="33">
        <f t="shared" ca="1" si="114"/>
        <v>32</v>
      </c>
      <c r="C1175">
        <f t="shared" si="115"/>
        <v>486</v>
      </c>
      <c r="D1175">
        <f t="shared" ca="1" si="113"/>
        <v>-2.1999999999999999E-2</v>
      </c>
      <c r="E1175">
        <f t="shared" ca="1" si="116"/>
        <v>0</v>
      </c>
      <c r="F1175">
        <f t="shared" ca="1" si="117"/>
        <v>31</v>
      </c>
      <c r="G1175">
        <f t="shared" ca="1" si="118"/>
        <v>32</v>
      </c>
      <c r="M1175">
        <v>719</v>
      </c>
      <c r="N1175">
        <v>19.742999999999999</v>
      </c>
    </row>
    <row r="1176" spans="1:14">
      <c r="A1176" s="54">
        <f>formulas!O766</f>
        <v>0</v>
      </c>
      <c r="B1176" s="33">
        <f t="shared" ca="1" si="114"/>
        <v>32</v>
      </c>
      <c r="C1176">
        <f t="shared" si="115"/>
        <v>486</v>
      </c>
      <c r="D1176">
        <f t="shared" ca="1" si="113"/>
        <v>-2.1999999999999999E-2</v>
      </c>
      <c r="E1176">
        <f t="shared" ca="1" si="116"/>
        <v>0</v>
      </c>
      <c r="F1176">
        <f t="shared" ca="1" si="117"/>
        <v>31</v>
      </c>
      <c r="G1176">
        <f t="shared" ca="1" si="118"/>
        <v>32</v>
      </c>
      <c r="M1176">
        <v>720</v>
      </c>
      <c r="N1176">
        <v>19.777000000000001</v>
      </c>
    </row>
    <row r="1177" spans="1:14">
      <c r="A1177" s="54">
        <f>formulas!O767</f>
        <v>0</v>
      </c>
      <c r="B1177" s="33">
        <f t="shared" ca="1" si="114"/>
        <v>32</v>
      </c>
      <c r="C1177">
        <f t="shared" si="115"/>
        <v>486</v>
      </c>
      <c r="D1177">
        <f t="shared" ca="1" si="113"/>
        <v>-2.1999999999999999E-2</v>
      </c>
      <c r="E1177">
        <f t="shared" ca="1" si="116"/>
        <v>0</v>
      </c>
      <c r="F1177">
        <f t="shared" ca="1" si="117"/>
        <v>31</v>
      </c>
      <c r="G1177">
        <f t="shared" ca="1" si="118"/>
        <v>32</v>
      </c>
      <c r="M1177">
        <v>721</v>
      </c>
      <c r="N1177">
        <v>19.811</v>
      </c>
    </row>
    <row r="1178" spans="1:14">
      <c r="A1178" s="54">
        <f>formulas!O768</f>
        <v>0</v>
      </c>
      <c r="B1178" s="33">
        <f t="shared" ca="1" si="114"/>
        <v>32</v>
      </c>
      <c r="C1178">
        <f t="shared" si="115"/>
        <v>486</v>
      </c>
      <c r="D1178">
        <f t="shared" ca="1" si="113"/>
        <v>-2.1999999999999999E-2</v>
      </c>
      <c r="E1178">
        <f t="shared" ca="1" si="116"/>
        <v>0</v>
      </c>
      <c r="F1178">
        <f t="shared" ca="1" si="117"/>
        <v>31</v>
      </c>
      <c r="G1178">
        <f t="shared" ca="1" si="118"/>
        <v>32</v>
      </c>
      <c r="M1178">
        <v>722</v>
      </c>
      <c r="N1178">
        <v>19.844999999999999</v>
      </c>
    </row>
    <row r="1179" spans="1:14">
      <c r="A1179" s="54">
        <f>formulas!O769</f>
        <v>0</v>
      </c>
      <c r="B1179" s="33">
        <f t="shared" ca="1" si="114"/>
        <v>32</v>
      </c>
      <c r="C1179">
        <f t="shared" si="115"/>
        <v>486</v>
      </c>
      <c r="D1179">
        <f t="shared" ca="1" si="113"/>
        <v>-2.1999999999999999E-2</v>
      </c>
      <c r="E1179">
        <f t="shared" ca="1" si="116"/>
        <v>0</v>
      </c>
      <c r="F1179">
        <f t="shared" ca="1" si="117"/>
        <v>31</v>
      </c>
      <c r="G1179">
        <f t="shared" ca="1" si="118"/>
        <v>32</v>
      </c>
      <c r="M1179">
        <v>723</v>
      </c>
      <c r="N1179">
        <v>19.879000000000001</v>
      </c>
    </row>
    <row r="1180" spans="1:14">
      <c r="A1180" s="54">
        <f>formulas!O770</f>
        <v>0</v>
      </c>
      <c r="B1180" s="33">
        <f t="shared" ca="1" si="114"/>
        <v>32</v>
      </c>
      <c r="C1180">
        <f t="shared" si="115"/>
        <v>486</v>
      </c>
      <c r="D1180">
        <f t="shared" ca="1" si="113"/>
        <v>-2.1999999999999999E-2</v>
      </c>
      <c r="E1180">
        <f t="shared" ca="1" si="116"/>
        <v>0</v>
      </c>
      <c r="F1180">
        <f t="shared" ca="1" si="117"/>
        <v>31</v>
      </c>
      <c r="G1180">
        <f t="shared" ca="1" si="118"/>
        <v>32</v>
      </c>
      <c r="M1180">
        <v>724</v>
      </c>
      <c r="N1180">
        <v>19.913</v>
      </c>
    </row>
    <row r="1181" spans="1:14">
      <c r="A1181" s="54">
        <f>formulas!O771</f>
        <v>0</v>
      </c>
      <c r="B1181" s="33">
        <f t="shared" ca="1" si="114"/>
        <v>32</v>
      </c>
      <c r="C1181">
        <f t="shared" si="115"/>
        <v>486</v>
      </c>
      <c r="D1181">
        <f t="shared" ca="1" si="113"/>
        <v>-2.1999999999999999E-2</v>
      </c>
      <c r="E1181">
        <f t="shared" ca="1" si="116"/>
        <v>0</v>
      </c>
      <c r="F1181">
        <f t="shared" ca="1" si="117"/>
        <v>31</v>
      </c>
      <c r="G1181">
        <f t="shared" ca="1" si="118"/>
        <v>32</v>
      </c>
      <c r="M1181">
        <v>725</v>
      </c>
      <c r="N1181">
        <v>19.946999999999999</v>
      </c>
    </row>
    <row r="1182" spans="1:14">
      <c r="A1182" s="54">
        <f>formulas!O772</f>
        <v>0</v>
      </c>
      <c r="B1182" s="33">
        <f t="shared" ca="1" si="114"/>
        <v>32</v>
      </c>
      <c r="C1182">
        <f t="shared" si="115"/>
        <v>486</v>
      </c>
      <c r="D1182">
        <f t="shared" ca="1" si="113"/>
        <v>-2.1999999999999999E-2</v>
      </c>
      <c r="E1182">
        <f t="shared" ca="1" si="116"/>
        <v>0</v>
      </c>
      <c r="F1182">
        <f t="shared" ca="1" si="117"/>
        <v>31</v>
      </c>
      <c r="G1182">
        <f t="shared" ca="1" si="118"/>
        <v>32</v>
      </c>
      <c r="M1182">
        <v>726</v>
      </c>
      <c r="N1182">
        <v>19.981999999999999</v>
      </c>
    </row>
    <row r="1183" spans="1:14">
      <c r="A1183" s="54">
        <f>formulas!O773</f>
        <v>0</v>
      </c>
      <c r="B1183" s="33">
        <f t="shared" ca="1" si="114"/>
        <v>32</v>
      </c>
      <c r="C1183">
        <f t="shared" si="115"/>
        <v>486</v>
      </c>
      <c r="D1183">
        <f t="shared" ca="1" si="113"/>
        <v>-2.1999999999999999E-2</v>
      </c>
      <c r="E1183">
        <f t="shared" ca="1" si="116"/>
        <v>0</v>
      </c>
      <c r="F1183">
        <f t="shared" ca="1" si="117"/>
        <v>31</v>
      </c>
      <c r="G1183">
        <f t="shared" ca="1" si="118"/>
        <v>32</v>
      </c>
      <c r="M1183">
        <v>727</v>
      </c>
      <c r="N1183">
        <v>20.015999999999998</v>
      </c>
    </row>
    <row r="1184" spans="1:14">
      <c r="A1184" s="54">
        <f>formulas!O774</f>
        <v>0</v>
      </c>
      <c r="B1184" s="33">
        <f t="shared" ca="1" si="114"/>
        <v>32</v>
      </c>
      <c r="C1184">
        <f t="shared" si="115"/>
        <v>486</v>
      </c>
      <c r="D1184">
        <f t="shared" ca="1" si="113"/>
        <v>-2.1999999999999999E-2</v>
      </c>
      <c r="E1184">
        <f t="shared" ca="1" si="116"/>
        <v>0</v>
      </c>
      <c r="F1184">
        <f t="shared" ca="1" si="117"/>
        <v>31</v>
      </c>
      <c r="G1184">
        <f t="shared" ca="1" si="118"/>
        <v>32</v>
      </c>
      <c r="M1184">
        <v>728</v>
      </c>
      <c r="N1184">
        <v>20.05</v>
      </c>
    </row>
    <row r="1185" spans="1:14">
      <c r="A1185" s="54">
        <f>formulas!O775</f>
        <v>0</v>
      </c>
      <c r="B1185" s="33">
        <f t="shared" ca="1" si="114"/>
        <v>32</v>
      </c>
      <c r="C1185">
        <f t="shared" si="115"/>
        <v>486</v>
      </c>
      <c r="D1185">
        <f t="shared" ca="1" si="113"/>
        <v>-2.1999999999999999E-2</v>
      </c>
      <c r="E1185">
        <f t="shared" ca="1" si="116"/>
        <v>0</v>
      </c>
      <c r="F1185">
        <f t="shared" ca="1" si="117"/>
        <v>31</v>
      </c>
      <c r="G1185">
        <f t="shared" ca="1" si="118"/>
        <v>32</v>
      </c>
      <c r="M1185">
        <v>729</v>
      </c>
      <c r="N1185">
        <v>20.084</v>
      </c>
    </row>
    <row r="1186" spans="1:14">
      <c r="A1186" s="54">
        <f>formulas!O776</f>
        <v>0</v>
      </c>
      <c r="B1186" s="33">
        <f t="shared" ca="1" si="114"/>
        <v>32</v>
      </c>
      <c r="C1186">
        <f t="shared" si="115"/>
        <v>486</v>
      </c>
      <c r="D1186">
        <f t="shared" ca="1" si="113"/>
        <v>-2.1999999999999999E-2</v>
      </c>
      <c r="E1186">
        <f t="shared" ca="1" si="116"/>
        <v>0</v>
      </c>
      <c r="F1186">
        <f t="shared" ca="1" si="117"/>
        <v>31</v>
      </c>
      <c r="G1186">
        <f t="shared" ca="1" si="118"/>
        <v>32</v>
      </c>
      <c r="M1186">
        <v>730</v>
      </c>
      <c r="N1186">
        <v>20.117999999999999</v>
      </c>
    </row>
    <row r="1187" spans="1:14">
      <c r="A1187" s="54">
        <f>formulas!O777</f>
        <v>0</v>
      </c>
      <c r="B1187" s="33">
        <f t="shared" ca="1" si="114"/>
        <v>32</v>
      </c>
      <c r="C1187">
        <f t="shared" si="115"/>
        <v>486</v>
      </c>
      <c r="D1187">
        <f t="shared" ca="1" si="113"/>
        <v>-2.1999999999999999E-2</v>
      </c>
      <c r="E1187">
        <f t="shared" ca="1" si="116"/>
        <v>0</v>
      </c>
      <c r="F1187">
        <f t="shared" ca="1" si="117"/>
        <v>31</v>
      </c>
      <c r="G1187">
        <f t="shared" ca="1" si="118"/>
        <v>32</v>
      </c>
      <c r="M1187">
        <v>731</v>
      </c>
      <c r="N1187">
        <v>20.152000000000001</v>
      </c>
    </row>
    <row r="1188" spans="1:14">
      <c r="A1188" s="54">
        <f>formulas!O778</f>
        <v>0</v>
      </c>
      <c r="B1188" s="33">
        <f t="shared" ca="1" si="114"/>
        <v>32</v>
      </c>
      <c r="C1188">
        <f t="shared" si="115"/>
        <v>486</v>
      </c>
      <c r="D1188">
        <f t="shared" ca="1" si="113"/>
        <v>-2.1999999999999999E-2</v>
      </c>
      <c r="E1188">
        <f t="shared" ca="1" si="116"/>
        <v>0</v>
      </c>
      <c r="F1188">
        <f t="shared" ca="1" si="117"/>
        <v>31</v>
      </c>
      <c r="G1188">
        <f t="shared" ca="1" si="118"/>
        <v>32</v>
      </c>
      <c r="M1188">
        <v>732</v>
      </c>
      <c r="N1188">
        <v>20.187000000000001</v>
      </c>
    </row>
    <row r="1189" spans="1:14">
      <c r="A1189" s="54">
        <f>formulas!O779</f>
        <v>0</v>
      </c>
      <c r="B1189" s="33">
        <f t="shared" ca="1" si="114"/>
        <v>32</v>
      </c>
      <c r="C1189">
        <f t="shared" si="115"/>
        <v>486</v>
      </c>
      <c r="D1189">
        <f t="shared" ca="1" si="113"/>
        <v>-2.1999999999999999E-2</v>
      </c>
      <c r="E1189">
        <f t="shared" ca="1" si="116"/>
        <v>0</v>
      </c>
      <c r="F1189">
        <f t="shared" ca="1" si="117"/>
        <v>31</v>
      </c>
      <c r="G1189">
        <f t="shared" ca="1" si="118"/>
        <v>32</v>
      </c>
      <c r="M1189">
        <v>733</v>
      </c>
      <c r="N1189">
        <v>20.221</v>
      </c>
    </row>
    <row r="1190" spans="1:14">
      <c r="A1190" s="54">
        <f>formulas!O780</f>
        <v>0</v>
      </c>
      <c r="B1190" s="33">
        <f t="shared" ca="1" si="114"/>
        <v>32</v>
      </c>
      <c r="C1190">
        <f t="shared" si="115"/>
        <v>486</v>
      </c>
      <c r="D1190">
        <f t="shared" ca="1" si="113"/>
        <v>-2.1999999999999999E-2</v>
      </c>
      <c r="E1190">
        <f t="shared" ca="1" si="116"/>
        <v>0</v>
      </c>
      <c r="F1190">
        <f t="shared" ca="1" si="117"/>
        <v>31</v>
      </c>
      <c r="G1190">
        <f t="shared" ca="1" si="118"/>
        <v>32</v>
      </c>
      <c r="M1190">
        <v>734</v>
      </c>
      <c r="N1190">
        <v>20.254999999999999</v>
      </c>
    </row>
    <row r="1191" spans="1:14">
      <c r="A1191" s="54">
        <f>formulas!O781</f>
        <v>0</v>
      </c>
      <c r="B1191" s="33">
        <f t="shared" ca="1" si="114"/>
        <v>32</v>
      </c>
      <c r="C1191">
        <f t="shared" si="115"/>
        <v>486</v>
      </c>
      <c r="D1191">
        <f t="shared" ca="1" si="113"/>
        <v>-2.1999999999999999E-2</v>
      </c>
      <c r="E1191">
        <f t="shared" ca="1" si="116"/>
        <v>0</v>
      </c>
      <c r="F1191">
        <f t="shared" ca="1" si="117"/>
        <v>31</v>
      </c>
      <c r="G1191">
        <f t="shared" ca="1" si="118"/>
        <v>32</v>
      </c>
      <c r="M1191">
        <v>735</v>
      </c>
      <c r="N1191">
        <v>20.289000000000001</v>
      </c>
    </row>
    <row r="1192" spans="1:14">
      <c r="A1192" s="54">
        <f>formulas!O782</f>
        <v>0</v>
      </c>
      <c r="B1192" s="33">
        <f t="shared" ca="1" si="114"/>
        <v>32</v>
      </c>
      <c r="C1192">
        <f t="shared" si="115"/>
        <v>486</v>
      </c>
      <c r="D1192">
        <f t="shared" ca="1" si="113"/>
        <v>-2.1999999999999999E-2</v>
      </c>
      <c r="E1192">
        <f t="shared" ca="1" si="116"/>
        <v>0</v>
      </c>
      <c r="F1192">
        <f t="shared" ca="1" si="117"/>
        <v>31</v>
      </c>
      <c r="G1192">
        <f t="shared" ca="1" si="118"/>
        <v>32</v>
      </c>
      <c r="M1192">
        <v>736</v>
      </c>
      <c r="N1192">
        <v>20.323</v>
      </c>
    </row>
    <row r="1193" spans="1:14">
      <c r="A1193" s="54">
        <f>formulas!O783</f>
        <v>0</v>
      </c>
      <c r="B1193" s="33">
        <f t="shared" ca="1" si="114"/>
        <v>32</v>
      </c>
      <c r="C1193">
        <f t="shared" si="115"/>
        <v>486</v>
      </c>
      <c r="D1193">
        <f t="shared" ca="1" si="113"/>
        <v>-2.1999999999999999E-2</v>
      </c>
      <c r="E1193">
        <f t="shared" ca="1" si="116"/>
        <v>0</v>
      </c>
      <c r="F1193">
        <f t="shared" ca="1" si="117"/>
        <v>31</v>
      </c>
      <c r="G1193">
        <f t="shared" ca="1" si="118"/>
        <v>32</v>
      </c>
      <c r="M1193">
        <v>737</v>
      </c>
      <c r="N1193">
        <v>20.358000000000001</v>
      </c>
    </row>
    <row r="1194" spans="1:14">
      <c r="A1194" s="54">
        <f>formulas!O784</f>
        <v>0</v>
      </c>
      <c r="B1194" s="33">
        <f t="shared" ca="1" si="114"/>
        <v>32</v>
      </c>
      <c r="C1194">
        <f t="shared" si="115"/>
        <v>486</v>
      </c>
      <c r="D1194">
        <f t="shared" ca="1" si="113"/>
        <v>-2.1999999999999999E-2</v>
      </c>
      <c r="E1194">
        <f t="shared" ca="1" si="116"/>
        <v>0</v>
      </c>
      <c r="F1194">
        <f t="shared" ca="1" si="117"/>
        <v>31</v>
      </c>
      <c r="G1194">
        <f t="shared" ca="1" si="118"/>
        <v>32</v>
      </c>
      <c r="M1194">
        <v>738</v>
      </c>
      <c r="N1194">
        <v>20.391999999999999</v>
      </c>
    </row>
    <row r="1195" spans="1:14">
      <c r="A1195" s="54">
        <f>formulas!O785</f>
        <v>0</v>
      </c>
      <c r="B1195" s="33">
        <f t="shared" ca="1" si="114"/>
        <v>32</v>
      </c>
      <c r="C1195">
        <f t="shared" si="115"/>
        <v>486</v>
      </c>
      <c r="D1195">
        <f t="shared" ca="1" si="113"/>
        <v>-2.1999999999999999E-2</v>
      </c>
      <c r="E1195">
        <f t="shared" ca="1" si="116"/>
        <v>0</v>
      </c>
      <c r="F1195">
        <f t="shared" ca="1" si="117"/>
        <v>31</v>
      </c>
      <c r="G1195">
        <f t="shared" ca="1" si="118"/>
        <v>32</v>
      </c>
      <c r="M1195">
        <v>739</v>
      </c>
      <c r="N1195">
        <v>20.425999999999998</v>
      </c>
    </row>
    <row r="1196" spans="1:14">
      <c r="A1196" s="54">
        <f>formulas!O786</f>
        <v>0</v>
      </c>
      <c r="B1196" s="33">
        <f t="shared" ca="1" si="114"/>
        <v>32</v>
      </c>
      <c r="C1196">
        <f t="shared" si="115"/>
        <v>486</v>
      </c>
      <c r="D1196">
        <f t="shared" ca="1" si="113"/>
        <v>-2.1999999999999999E-2</v>
      </c>
      <c r="E1196">
        <f t="shared" ca="1" si="116"/>
        <v>0</v>
      </c>
      <c r="F1196">
        <f t="shared" ca="1" si="117"/>
        <v>31</v>
      </c>
      <c r="G1196">
        <f t="shared" ca="1" si="118"/>
        <v>32</v>
      </c>
      <c r="M1196">
        <v>740</v>
      </c>
      <c r="N1196">
        <v>20.46</v>
      </c>
    </row>
    <row r="1197" spans="1:14">
      <c r="A1197" s="54">
        <f>formulas!O787</f>
        <v>0</v>
      </c>
      <c r="B1197" s="33">
        <f t="shared" ca="1" si="114"/>
        <v>32</v>
      </c>
      <c r="C1197">
        <f t="shared" si="115"/>
        <v>486</v>
      </c>
      <c r="D1197">
        <f t="shared" ca="1" si="113"/>
        <v>-2.1999999999999999E-2</v>
      </c>
      <c r="E1197">
        <f t="shared" ca="1" si="116"/>
        <v>0</v>
      </c>
      <c r="F1197">
        <f t="shared" ca="1" si="117"/>
        <v>31</v>
      </c>
      <c r="G1197">
        <f t="shared" ca="1" si="118"/>
        <v>32</v>
      </c>
      <c r="M1197">
        <v>741</v>
      </c>
      <c r="N1197">
        <v>20.495000000000001</v>
      </c>
    </row>
    <row r="1198" spans="1:14">
      <c r="A1198" s="54">
        <f>formulas!O788</f>
        <v>0</v>
      </c>
      <c r="B1198" s="33">
        <f t="shared" ca="1" si="114"/>
        <v>32</v>
      </c>
      <c r="C1198">
        <f t="shared" si="115"/>
        <v>486</v>
      </c>
      <c r="D1198">
        <f t="shared" ca="1" si="113"/>
        <v>-2.1999999999999999E-2</v>
      </c>
      <c r="E1198">
        <f t="shared" ca="1" si="116"/>
        <v>0</v>
      </c>
      <c r="F1198">
        <f t="shared" ca="1" si="117"/>
        <v>31</v>
      </c>
      <c r="G1198">
        <f t="shared" ca="1" si="118"/>
        <v>32</v>
      </c>
      <c r="M1198">
        <v>742</v>
      </c>
      <c r="N1198">
        <v>20.529</v>
      </c>
    </row>
    <row r="1199" spans="1:14">
      <c r="A1199" s="54">
        <f>formulas!O789</f>
        <v>0</v>
      </c>
      <c r="B1199" s="33">
        <f t="shared" ca="1" si="114"/>
        <v>32</v>
      </c>
      <c r="C1199">
        <f t="shared" si="115"/>
        <v>486</v>
      </c>
      <c r="D1199">
        <f t="shared" ca="1" si="113"/>
        <v>-2.1999999999999999E-2</v>
      </c>
      <c r="E1199">
        <f t="shared" ca="1" si="116"/>
        <v>0</v>
      </c>
      <c r="F1199">
        <f t="shared" ca="1" si="117"/>
        <v>31</v>
      </c>
      <c r="G1199">
        <f t="shared" ca="1" si="118"/>
        <v>32</v>
      </c>
      <c r="M1199">
        <v>743</v>
      </c>
      <c r="N1199">
        <v>20.562999999999999</v>
      </c>
    </row>
    <row r="1200" spans="1:14">
      <c r="A1200" s="54">
        <f>formulas!O790</f>
        <v>0</v>
      </c>
      <c r="B1200" s="33">
        <f t="shared" ca="1" si="114"/>
        <v>32</v>
      </c>
      <c r="C1200">
        <f t="shared" si="115"/>
        <v>486</v>
      </c>
      <c r="D1200">
        <f t="shared" ca="1" si="113"/>
        <v>-2.1999999999999999E-2</v>
      </c>
      <c r="E1200">
        <f t="shared" ca="1" si="116"/>
        <v>0</v>
      </c>
      <c r="F1200">
        <f t="shared" ca="1" si="117"/>
        <v>31</v>
      </c>
      <c r="G1200">
        <f t="shared" ca="1" si="118"/>
        <v>32</v>
      </c>
      <c r="M1200">
        <v>744</v>
      </c>
      <c r="N1200">
        <v>20.597000000000001</v>
      </c>
    </row>
    <row r="1201" spans="1:14">
      <c r="A1201" s="54">
        <f>formulas!O791</f>
        <v>0</v>
      </c>
      <c r="B1201" s="33">
        <f t="shared" ca="1" si="114"/>
        <v>32</v>
      </c>
      <c r="C1201">
        <f t="shared" si="115"/>
        <v>486</v>
      </c>
      <c r="D1201">
        <f t="shared" ca="1" si="113"/>
        <v>-2.1999999999999999E-2</v>
      </c>
      <c r="E1201">
        <f t="shared" ca="1" si="116"/>
        <v>0</v>
      </c>
      <c r="F1201">
        <f t="shared" ca="1" si="117"/>
        <v>31</v>
      </c>
      <c r="G1201">
        <f t="shared" ca="1" si="118"/>
        <v>32</v>
      </c>
      <c r="M1201">
        <v>745</v>
      </c>
      <c r="N1201">
        <v>20.632000000000001</v>
      </c>
    </row>
    <row r="1202" spans="1:14">
      <c r="A1202" s="54">
        <f>formulas!O792</f>
        <v>0</v>
      </c>
      <c r="B1202" s="33">
        <f t="shared" ca="1" si="114"/>
        <v>32</v>
      </c>
      <c r="C1202">
        <f t="shared" si="115"/>
        <v>486</v>
      </c>
      <c r="D1202">
        <f t="shared" ca="1" si="113"/>
        <v>-2.1999999999999999E-2</v>
      </c>
      <c r="E1202">
        <f t="shared" ca="1" si="116"/>
        <v>0</v>
      </c>
      <c r="F1202">
        <f t="shared" ca="1" si="117"/>
        <v>31</v>
      </c>
      <c r="G1202">
        <f t="shared" ca="1" si="118"/>
        <v>32</v>
      </c>
      <c r="M1202">
        <v>746</v>
      </c>
      <c r="N1202">
        <v>20.666</v>
      </c>
    </row>
    <row r="1203" spans="1:14">
      <c r="A1203" s="54">
        <f>formulas!O793</f>
        <v>0</v>
      </c>
      <c r="B1203" s="33">
        <f t="shared" ca="1" si="114"/>
        <v>32</v>
      </c>
      <c r="C1203">
        <f t="shared" si="115"/>
        <v>486</v>
      </c>
      <c r="D1203">
        <f t="shared" ca="1" si="113"/>
        <v>-2.1999999999999999E-2</v>
      </c>
      <c r="E1203">
        <f t="shared" ca="1" si="116"/>
        <v>0</v>
      </c>
      <c r="F1203">
        <f t="shared" ca="1" si="117"/>
        <v>31</v>
      </c>
      <c r="G1203">
        <f t="shared" ca="1" si="118"/>
        <v>32</v>
      </c>
      <c r="M1203">
        <v>747</v>
      </c>
      <c r="N1203">
        <v>20.7</v>
      </c>
    </row>
    <row r="1204" spans="1:14">
      <c r="A1204" s="54">
        <f>formulas!O794</f>
        <v>0</v>
      </c>
      <c r="B1204" s="33">
        <f t="shared" ca="1" si="114"/>
        <v>32</v>
      </c>
      <c r="C1204">
        <f t="shared" si="115"/>
        <v>486</v>
      </c>
      <c r="D1204">
        <f t="shared" ca="1" si="113"/>
        <v>-2.1999999999999999E-2</v>
      </c>
      <c r="E1204">
        <f t="shared" ca="1" si="116"/>
        <v>0</v>
      </c>
      <c r="F1204">
        <f t="shared" ca="1" si="117"/>
        <v>31</v>
      </c>
      <c r="G1204">
        <f t="shared" ca="1" si="118"/>
        <v>32</v>
      </c>
      <c r="M1204">
        <v>748</v>
      </c>
      <c r="N1204">
        <v>20.734999999999999</v>
      </c>
    </row>
    <row r="1205" spans="1:14">
      <c r="A1205" s="54">
        <f>formulas!O795</f>
        <v>0</v>
      </c>
      <c r="B1205" s="33">
        <f t="shared" ca="1" si="114"/>
        <v>32</v>
      </c>
      <c r="C1205">
        <f t="shared" si="115"/>
        <v>486</v>
      </c>
      <c r="D1205">
        <f t="shared" ca="1" si="113"/>
        <v>-2.1999999999999999E-2</v>
      </c>
      <c r="E1205">
        <f t="shared" ca="1" si="116"/>
        <v>0</v>
      </c>
      <c r="F1205">
        <f t="shared" ca="1" si="117"/>
        <v>31</v>
      </c>
      <c r="G1205">
        <f t="shared" ca="1" si="118"/>
        <v>32</v>
      </c>
      <c r="M1205">
        <v>749</v>
      </c>
      <c r="N1205">
        <v>20.768999999999998</v>
      </c>
    </row>
    <row r="1206" spans="1:14">
      <c r="A1206" s="54">
        <f>formulas!O796</f>
        <v>0</v>
      </c>
      <c r="B1206" s="33">
        <f t="shared" ca="1" si="114"/>
        <v>32</v>
      </c>
      <c r="C1206">
        <f t="shared" si="115"/>
        <v>486</v>
      </c>
      <c r="D1206">
        <f t="shared" ca="1" si="113"/>
        <v>-2.1999999999999999E-2</v>
      </c>
      <c r="E1206">
        <f t="shared" ca="1" si="116"/>
        <v>0</v>
      </c>
      <c r="F1206">
        <f t="shared" ca="1" si="117"/>
        <v>31</v>
      </c>
      <c r="G1206">
        <f t="shared" ca="1" si="118"/>
        <v>32</v>
      </c>
      <c r="M1206">
        <v>750</v>
      </c>
      <c r="N1206">
        <v>20.803000000000001</v>
      </c>
    </row>
    <row r="1207" spans="1:14">
      <c r="A1207" s="54">
        <f>formulas!O797</f>
        <v>0</v>
      </c>
      <c r="B1207" s="33">
        <f t="shared" ca="1" si="114"/>
        <v>32</v>
      </c>
      <c r="C1207">
        <f t="shared" si="115"/>
        <v>486</v>
      </c>
      <c r="D1207">
        <f t="shared" ca="1" si="113"/>
        <v>-2.1999999999999999E-2</v>
      </c>
      <c r="E1207">
        <f t="shared" ca="1" si="116"/>
        <v>0</v>
      </c>
      <c r="F1207">
        <f t="shared" ca="1" si="117"/>
        <v>31</v>
      </c>
      <c r="G1207">
        <f t="shared" ca="1" si="118"/>
        <v>32</v>
      </c>
      <c r="M1207">
        <v>751</v>
      </c>
      <c r="N1207">
        <v>20.838000000000001</v>
      </c>
    </row>
    <row r="1208" spans="1:14">
      <c r="A1208" s="54">
        <f>formulas!O798</f>
        <v>0</v>
      </c>
      <c r="B1208" s="33">
        <f t="shared" ca="1" si="114"/>
        <v>32</v>
      </c>
      <c r="C1208">
        <f t="shared" si="115"/>
        <v>486</v>
      </c>
      <c r="D1208">
        <f t="shared" ca="1" si="113"/>
        <v>-2.1999999999999999E-2</v>
      </c>
      <c r="E1208">
        <f t="shared" ca="1" si="116"/>
        <v>0</v>
      </c>
      <c r="F1208">
        <f t="shared" ca="1" si="117"/>
        <v>31</v>
      </c>
      <c r="G1208">
        <f t="shared" ca="1" si="118"/>
        <v>32</v>
      </c>
      <c r="M1208">
        <v>752</v>
      </c>
      <c r="N1208">
        <v>20.872</v>
      </c>
    </row>
    <row r="1209" spans="1:14">
      <c r="A1209" s="54">
        <f>formulas!O799</f>
        <v>0</v>
      </c>
      <c r="B1209" s="33">
        <f t="shared" ca="1" si="114"/>
        <v>32</v>
      </c>
      <c r="C1209">
        <f t="shared" si="115"/>
        <v>486</v>
      </c>
      <c r="D1209">
        <f t="shared" ca="1" si="113"/>
        <v>-2.1999999999999999E-2</v>
      </c>
      <c r="E1209">
        <f t="shared" ca="1" si="116"/>
        <v>0</v>
      </c>
      <c r="F1209">
        <f t="shared" ca="1" si="117"/>
        <v>31</v>
      </c>
      <c r="G1209">
        <f t="shared" ca="1" si="118"/>
        <v>32</v>
      </c>
    </row>
    <row r="1210" spans="1:14">
      <c r="A1210" s="54">
        <f>formulas!O800</f>
        <v>0</v>
      </c>
      <c r="B1210" s="33">
        <f t="shared" ca="1" si="114"/>
        <v>32</v>
      </c>
      <c r="C1210">
        <f t="shared" si="115"/>
        <v>486</v>
      </c>
      <c r="D1210">
        <f t="shared" ca="1" si="113"/>
        <v>-2.1999999999999999E-2</v>
      </c>
      <c r="E1210">
        <f t="shared" ca="1" si="116"/>
        <v>0</v>
      </c>
      <c r="F1210">
        <f t="shared" ca="1" si="117"/>
        <v>31</v>
      </c>
      <c r="G1210">
        <f t="shared" ca="1" si="118"/>
        <v>32</v>
      </c>
    </row>
    <row r="1211" spans="1:14">
      <c r="A1211" s="54">
        <f>formulas!O801</f>
        <v>0</v>
      </c>
      <c r="B1211" s="33">
        <f t="shared" ca="1" si="114"/>
        <v>32</v>
      </c>
      <c r="C1211">
        <f t="shared" si="115"/>
        <v>486</v>
      </c>
      <c r="D1211">
        <f t="shared" ca="1" si="113"/>
        <v>-2.1999999999999999E-2</v>
      </c>
      <c r="E1211">
        <f t="shared" ca="1" si="116"/>
        <v>0</v>
      </c>
      <c r="F1211">
        <f t="shared" ca="1" si="117"/>
        <v>31</v>
      </c>
      <c r="G1211">
        <f t="shared" ca="1" si="118"/>
        <v>32</v>
      </c>
    </row>
    <row r="1212" spans="1:14">
      <c r="A1212" s="54">
        <f>formulas!O802</f>
        <v>0</v>
      </c>
      <c r="B1212" s="33">
        <f t="shared" ca="1" si="114"/>
        <v>32</v>
      </c>
      <c r="C1212">
        <f t="shared" si="115"/>
        <v>486</v>
      </c>
      <c r="D1212">
        <f t="shared" ca="1" si="113"/>
        <v>-2.1999999999999999E-2</v>
      </c>
      <c r="E1212">
        <f t="shared" ca="1" si="116"/>
        <v>0</v>
      </c>
      <c r="F1212">
        <f t="shared" ca="1" si="117"/>
        <v>31</v>
      </c>
      <c r="G1212">
        <f t="shared" ca="1" si="118"/>
        <v>32</v>
      </c>
    </row>
    <row r="1213" spans="1:14">
      <c r="A1213" s="54">
        <f>formulas!O803</f>
        <v>0</v>
      </c>
      <c r="B1213" s="33">
        <f t="shared" ca="1" si="114"/>
        <v>32</v>
      </c>
      <c r="C1213">
        <f t="shared" si="115"/>
        <v>486</v>
      </c>
      <c r="D1213">
        <f t="shared" ca="1" si="113"/>
        <v>-2.1999999999999999E-2</v>
      </c>
      <c r="E1213">
        <f t="shared" ca="1" si="116"/>
        <v>0</v>
      </c>
      <c r="F1213">
        <f t="shared" ca="1" si="117"/>
        <v>31</v>
      </c>
      <c r="G1213">
        <f t="shared" ca="1" si="118"/>
        <v>32</v>
      </c>
    </row>
    <row r="1214" spans="1:14">
      <c r="A1214" s="54">
        <f>formulas!O804</f>
        <v>0</v>
      </c>
      <c r="B1214" s="33">
        <f t="shared" ca="1" si="114"/>
        <v>32</v>
      </c>
      <c r="C1214">
        <f t="shared" si="115"/>
        <v>486</v>
      </c>
      <c r="D1214">
        <f t="shared" ca="1" si="113"/>
        <v>-2.1999999999999999E-2</v>
      </c>
      <c r="E1214">
        <f t="shared" ca="1" si="116"/>
        <v>0</v>
      </c>
      <c r="F1214">
        <f t="shared" ca="1" si="117"/>
        <v>31</v>
      </c>
      <c r="G1214">
        <f t="shared" ca="1" si="118"/>
        <v>32</v>
      </c>
    </row>
    <row r="1215" spans="1:14">
      <c r="A1215" s="54">
        <f>formulas!O805</f>
        <v>0</v>
      </c>
      <c r="B1215" s="33">
        <f t="shared" ca="1" si="114"/>
        <v>32</v>
      </c>
      <c r="C1215">
        <f t="shared" si="115"/>
        <v>486</v>
      </c>
      <c r="D1215">
        <f t="shared" ca="1" si="113"/>
        <v>-2.1999999999999999E-2</v>
      </c>
      <c r="E1215">
        <f t="shared" ca="1" si="116"/>
        <v>0</v>
      </c>
      <c r="F1215">
        <f t="shared" ca="1" si="117"/>
        <v>31</v>
      </c>
      <c r="G1215">
        <f t="shared" ca="1" si="118"/>
        <v>32</v>
      </c>
    </row>
    <row r="1216" spans="1:14">
      <c r="A1216" s="54">
        <f>formulas!O806</f>
        <v>0</v>
      </c>
      <c r="B1216" s="33">
        <f t="shared" ca="1" si="114"/>
        <v>32</v>
      </c>
      <c r="C1216">
        <f t="shared" si="115"/>
        <v>486</v>
      </c>
      <c r="D1216">
        <f t="shared" ca="1" si="113"/>
        <v>-2.1999999999999999E-2</v>
      </c>
      <c r="E1216">
        <f t="shared" ca="1" si="116"/>
        <v>0</v>
      </c>
      <c r="F1216">
        <f t="shared" ca="1" si="117"/>
        <v>31</v>
      </c>
      <c r="G1216">
        <f t="shared" ca="1" si="118"/>
        <v>32</v>
      </c>
    </row>
    <row r="1217" spans="1:7">
      <c r="A1217" s="54">
        <f>formulas!O807</f>
        <v>0</v>
      </c>
      <c r="B1217" s="33">
        <f t="shared" ca="1" si="114"/>
        <v>32</v>
      </c>
      <c r="C1217">
        <f t="shared" si="115"/>
        <v>486</v>
      </c>
      <c r="D1217">
        <f t="shared" ca="1" si="113"/>
        <v>-2.1999999999999999E-2</v>
      </c>
      <c r="E1217">
        <f t="shared" ca="1" si="116"/>
        <v>0</v>
      </c>
      <c r="F1217">
        <f t="shared" ca="1" si="117"/>
        <v>31</v>
      </c>
      <c r="G1217">
        <f t="shared" ca="1" si="118"/>
        <v>32</v>
      </c>
    </row>
    <row r="1218" spans="1:7">
      <c r="A1218" s="54">
        <f>formulas!O808</f>
        <v>0</v>
      </c>
      <c r="B1218" s="33">
        <f t="shared" ca="1" si="114"/>
        <v>32</v>
      </c>
      <c r="C1218">
        <f t="shared" si="115"/>
        <v>486</v>
      </c>
      <c r="D1218">
        <f t="shared" ca="1" si="113"/>
        <v>-2.1999999999999999E-2</v>
      </c>
      <c r="E1218">
        <f t="shared" ca="1" si="116"/>
        <v>0</v>
      </c>
      <c r="F1218">
        <f t="shared" ca="1" si="117"/>
        <v>31</v>
      </c>
      <c r="G1218">
        <f t="shared" ca="1" si="118"/>
        <v>32</v>
      </c>
    </row>
    <row r="1219" spans="1:7">
      <c r="A1219" s="54">
        <f>formulas!O809</f>
        <v>0</v>
      </c>
      <c r="B1219" s="33">
        <f t="shared" ca="1" si="114"/>
        <v>32</v>
      </c>
      <c r="C1219">
        <f t="shared" si="115"/>
        <v>486</v>
      </c>
      <c r="D1219">
        <f t="shared" ref="D1219:D1282" ca="1" si="119">INDIRECT(ADDRESS(C1219+1,14))</f>
        <v>-2.1999999999999999E-2</v>
      </c>
      <c r="E1219">
        <f t="shared" ca="1" si="116"/>
        <v>0</v>
      </c>
      <c r="F1219">
        <f t="shared" ca="1" si="117"/>
        <v>31</v>
      </c>
      <c r="G1219">
        <f t="shared" ca="1" si="118"/>
        <v>32</v>
      </c>
    </row>
    <row r="1220" spans="1:7">
      <c r="A1220" s="54">
        <f>formulas!O810</f>
        <v>0</v>
      </c>
      <c r="B1220" s="33">
        <f t="shared" ca="1" si="114"/>
        <v>32</v>
      </c>
      <c r="C1220">
        <f t="shared" si="115"/>
        <v>486</v>
      </c>
      <c r="D1220">
        <f t="shared" ca="1" si="119"/>
        <v>-2.1999999999999999E-2</v>
      </c>
      <c r="E1220">
        <f t="shared" ca="1" si="116"/>
        <v>0</v>
      </c>
      <c r="F1220">
        <f t="shared" ca="1" si="117"/>
        <v>31</v>
      </c>
      <c r="G1220">
        <f t="shared" ca="1" si="118"/>
        <v>32</v>
      </c>
    </row>
    <row r="1221" spans="1:7">
      <c r="A1221" s="54">
        <f>formulas!O811</f>
        <v>0</v>
      </c>
      <c r="B1221" s="33">
        <f t="shared" ca="1" si="114"/>
        <v>32</v>
      </c>
      <c r="C1221">
        <f t="shared" si="115"/>
        <v>486</v>
      </c>
      <c r="D1221">
        <f t="shared" ca="1" si="119"/>
        <v>-2.1999999999999999E-2</v>
      </c>
      <c r="E1221">
        <f t="shared" ca="1" si="116"/>
        <v>0</v>
      </c>
      <c r="F1221">
        <f t="shared" ca="1" si="117"/>
        <v>31</v>
      </c>
      <c r="G1221">
        <f t="shared" ca="1" si="118"/>
        <v>32</v>
      </c>
    </row>
    <row r="1222" spans="1:7">
      <c r="A1222" s="54">
        <f>formulas!O812</f>
        <v>0</v>
      </c>
      <c r="B1222" s="33">
        <f t="shared" ca="1" si="114"/>
        <v>32</v>
      </c>
      <c r="C1222">
        <f t="shared" si="115"/>
        <v>486</v>
      </c>
      <c r="D1222">
        <f t="shared" ca="1" si="119"/>
        <v>-2.1999999999999999E-2</v>
      </c>
      <c r="E1222">
        <f t="shared" ca="1" si="116"/>
        <v>0</v>
      </c>
      <c r="F1222">
        <f t="shared" ca="1" si="117"/>
        <v>31</v>
      </c>
      <c r="G1222">
        <f t="shared" ca="1" si="118"/>
        <v>32</v>
      </c>
    </row>
    <row r="1223" spans="1:7">
      <c r="A1223" s="54">
        <f>formulas!O813</f>
        <v>0</v>
      </c>
      <c r="B1223" s="33">
        <f t="shared" ca="1" si="114"/>
        <v>32</v>
      </c>
      <c r="C1223">
        <f t="shared" si="115"/>
        <v>486</v>
      </c>
      <c r="D1223">
        <f t="shared" ca="1" si="119"/>
        <v>-2.1999999999999999E-2</v>
      </c>
      <c r="E1223">
        <f t="shared" ca="1" si="116"/>
        <v>0</v>
      </c>
      <c r="F1223">
        <f t="shared" ca="1" si="117"/>
        <v>31</v>
      </c>
      <c r="G1223">
        <f t="shared" ca="1" si="118"/>
        <v>32</v>
      </c>
    </row>
    <row r="1224" spans="1:7">
      <c r="A1224" s="54">
        <f>formulas!O814</f>
        <v>0</v>
      </c>
      <c r="B1224" s="33">
        <f t="shared" ca="1" si="114"/>
        <v>32</v>
      </c>
      <c r="C1224">
        <f t="shared" si="115"/>
        <v>486</v>
      </c>
      <c r="D1224">
        <f t="shared" ca="1" si="119"/>
        <v>-2.1999999999999999E-2</v>
      </c>
      <c r="E1224">
        <f t="shared" ca="1" si="116"/>
        <v>0</v>
      </c>
      <c r="F1224">
        <f t="shared" ca="1" si="117"/>
        <v>31</v>
      </c>
      <c r="G1224">
        <f t="shared" ca="1" si="118"/>
        <v>32</v>
      </c>
    </row>
    <row r="1225" spans="1:7">
      <c r="A1225" s="54">
        <f>formulas!O815</f>
        <v>0</v>
      </c>
      <c r="B1225" s="33">
        <f t="shared" ca="1" si="114"/>
        <v>32</v>
      </c>
      <c r="C1225">
        <f t="shared" si="115"/>
        <v>486</v>
      </c>
      <c r="D1225">
        <f t="shared" ca="1" si="119"/>
        <v>-2.1999999999999999E-2</v>
      </c>
      <c r="E1225">
        <f t="shared" ca="1" si="116"/>
        <v>0</v>
      </c>
      <c r="F1225">
        <f t="shared" ca="1" si="117"/>
        <v>31</v>
      </c>
      <c r="G1225">
        <f t="shared" ca="1" si="118"/>
        <v>32</v>
      </c>
    </row>
    <row r="1226" spans="1:7">
      <c r="A1226" s="54">
        <f>formulas!O816</f>
        <v>0</v>
      </c>
      <c r="B1226" s="33">
        <f t="shared" ca="1" si="114"/>
        <v>32</v>
      </c>
      <c r="C1226">
        <f t="shared" si="115"/>
        <v>486</v>
      </c>
      <c r="D1226">
        <f t="shared" ca="1" si="119"/>
        <v>-2.1999999999999999E-2</v>
      </c>
      <c r="E1226">
        <f t="shared" ca="1" si="116"/>
        <v>0</v>
      </c>
      <c r="F1226">
        <f t="shared" ca="1" si="117"/>
        <v>31</v>
      </c>
      <c r="G1226">
        <f t="shared" ca="1" si="118"/>
        <v>32</v>
      </c>
    </row>
    <row r="1227" spans="1:7">
      <c r="A1227" s="54">
        <f>formulas!O817</f>
        <v>0</v>
      </c>
      <c r="B1227" s="33">
        <f t="shared" ca="1" si="114"/>
        <v>32</v>
      </c>
      <c r="C1227">
        <f t="shared" si="115"/>
        <v>486</v>
      </c>
      <c r="D1227">
        <f t="shared" ca="1" si="119"/>
        <v>-2.1999999999999999E-2</v>
      </c>
      <c r="E1227">
        <f t="shared" ca="1" si="116"/>
        <v>0</v>
      </c>
      <c r="F1227">
        <f t="shared" ca="1" si="117"/>
        <v>31</v>
      </c>
      <c r="G1227">
        <f t="shared" ca="1" si="118"/>
        <v>32</v>
      </c>
    </row>
    <row r="1228" spans="1:7">
      <c r="A1228" s="54">
        <f>formulas!O818</f>
        <v>0</v>
      </c>
      <c r="B1228" s="33">
        <f t="shared" ca="1" si="114"/>
        <v>32</v>
      </c>
      <c r="C1228">
        <f t="shared" si="115"/>
        <v>486</v>
      </c>
      <c r="D1228">
        <f t="shared" ca="1" si="119"/>
        <v>-2.1999999999999999E-2</v>
      </c>
      <c r="E1228">
        <f t="shared" ca="1" si="116"/>
        <v>0</v>
      </c>
      <c r="F1228">
        <f t="shared" ca="1" si="117"/>
        <v>31</v>
      </c>
      <c r="G1228">
        <f t="shared" ca="1" si="118"/>
        <v>32</v>
      </c>
    </row>
    <row r="1229" spans="1:7">
      <c r="A1229" s="54">
        <f>formulas!O819</f>
        <v>0</v>
      </c>
      <c r="B1229" s="33">
        <f t="shared" ca="1" si="114"/>
        <v>32</v>
      </c>
      <c r="C1229">
        <f t="shared" si="115"/>
        <v>486</v>
      </c>
      <c r="D1229">
        <f t="shared" ca="1" si="119"/>
        <v>-2.1999999999999999E-2</v>
      </c>
      <c r="E1229">
        <f t="shared" ca="1" si="116"/>
        <v>0</v>
      </c>
      <c r="F1229">
        <f t="shared" ca="1" si="117"/>
        <v>31</v>
      </c>
      <c r="G1229">
        <f t="shared" ca="1" si="118"/>
        <v>32</v>
      </c>
    </row>
    <row r="1230" spans="1:7">
      <c r="A1230" s="54">
        <f>formulas!O820</f>
        <v>0</v>
      </c>
      <c r="B1230" s="33">
        <f t="shared" ca="1" si="114"/>
        <v>32</v>
      </c>
      <c r="C1230">
        <f t="shared" si="115"/>
        <v>486</v>
      </c>
      <c r="D1230">
        <f t="shared" ca="1" si="119"/>
        <v>-2.1999999999999999E-2</v>
      </c>
      <c r="E1230">
        <f t="shared" ca="1" si="116"/>
        <v>0</v>
      </c>
      <c r="F1230">
        <f t="shared" ca="1" si="117"/>
        <v>31</v>
      </c>
      <c r="G1230">
        <f t="shared" ca="1" si="118"/>
        <v>32</v>
      </c>
    </row>
    <row r="1231" spans="1:7">
      <c r="A1231" s="54">
        <f>formulas!O821</f>
        <v>0</v>
      </c>
      <c r="B1231" s="33">
        <f t="shared" ca="1" si="114"/>
        <v>32</v>
      </c>
      <c r="C1231">
        <f t="shared" si="115"/>
        <v>486</v>
      </c>
      <c r="D1231">
        <f t="shared" ca="1" si="119"/>
        <v>-2.1999999999999999E-2</v>
      </c>
      <c r="E1231">
        <f t="shared" ca="1" si="116"/>
        <v>0</v>
      </c>
      <c r="F1231">
        <f t="shared" ca="1" si="117"/>
        <v>31</v>
      </c>
      <c r="G1231">
        <f t="shared" ca="1" si="118"/>
        <v>32</v>
      </c>
    </row>
    <row r="1232" spans="1:7">
      <c r="A1232" s="54">
        <f>formulas!O822</f>
        <v>0</v>
      </c>
      <c r="B1232" s="33">
        <f t="shared" ref="B1232:B1295" ca="1" si="120">(A1232-D1232)/(E1232-D1232)*(G1232-F1232)+F1232</f>
        <v>32</v>
      </c>
      <c r="C1232">
        <f t="shared" ref="C1232:C1295" si="121">COUNTIF($N$2:$N$25400,"&lt;"&amp;A1232)</f>
        <v>486</v>
      </c>
      <c r="D1232">
        <f t="shared" ca="1" si="119"/>
        <v>-2.1999999999999999E-2</v>
      </c>
      <c r="E1232">
        <f t="shared" ref="E1232:E1295" ca="1" si="122">INDIRECT(ADDRESS(C1232+2,14))</f>
        <v>0</v>
      </c>
      <c r="F1232">
        <f t="shared" ref="F1232:F1295" ca="1" si="123">INDIRECT(ADDRESS(C1232+1,13))</f>
        <v>31</v>
      </c>
      <c r="G1232">
        <f t="shared" ref="G1232:G1295" ca="1" si="124">INDIRECT(ADDRESS(C1232+2,13))</f>
        <v>32</v>
      </c>
    </row>
    <row r="1233" spans="1:7">
      <c r="A1233" s="54">
        <f>formulas!O823</f>
        <v>0</v>
      </c>
      <c r="B1233" s="33">
        <f t="shared" ca="1" si="120"/>
        <v>32</v>
      </c>
      <c r="C1233">
        <f t="shared" si="121"/>
        <v>486</v>
      </c>
      <c r="D1233">
        <f t="shared" ca="1" si="119"/>
        <v>-2.1999999999999999E-2</v>
      </c>
      <c r="E1233">
        <f t="shared" ca="1" si="122"/>
        <v>0</v>
      </c>
      <c r="F1233">
        <f t="shared" ca="1" si="123"/>
        <v>31</v>
      </c>
      <c r="G1233">
        <f t="shared" ca="1" si="124"/>
        <v>32</v>
      </c>
    </row>
    <row r="1234" spans="1:7">
      <c r="A1234" s="54">
        <f>formulas!O824</f>
        <v>0</v>
      </c>
      <c r="B1234" s="33">
        <f t="shared" ca="1" si="120"/>
        <v>32</v>
      </c>
      <c r="C1234">
        <f t="shared" si="121"/>
        <v>486</v>
      </c>
      <c r="D1234">
        <f t="shared" ca="1" si="119"/>
        <v>-2.1999999999999999E-2</v>
      </c>
      <c r="E1234">
        <f t="shared" ca="1" si="122"/>
        <v>0</v>
      </c>
      <c r="F1234">
        <f t="shared" ca="1" si="123"/>
        <v>31</v>
      </c>
      <c r="G1234">
        <f t="shared" ca="1" si="124"/>
        <v>32</v>
      </c>
    </row>
    <row r="1235" spans="1:7">
      <c r="A1235" s="54">
        <f>formulas!O825</f>
        <v>0</v>
      </c>
      <c r="B1235" s="33">
        <f t="shared" ca="1" si="120"/>
        <v>32</v>
      </c>
      <c r="C1235">
        <f t="shared" si="121"/>
        <v>486</v>
      </c>
      <c r="D1235">
        <f t="shared" ca="1" si="119"/>
        <v>-2.1999999999999999E-2</v>
      </c>
      <c r="E1235">
        <f t="shared" ca="1" si="122"/>
        <v>0</v>
      </c>
      <c r="F1235">
        <f t="shared" ca="1" si="123"/>
        <v>31</v>
      </c>
      <c r="G1235">
        <f t="shared" ca="1" si="124"/>
        <v>32</v>
      </c>
    </row>
    <row r="1236" spans="1:7">
      <c r="A1236" s="54">
        <f>formulas!O826</f>
        <v>0</v>
      </c>
      <c r="B1236" s="33">
        <f t="shared" ca="1" si="120"/>
        <v>32</v>
      </c>
      <c r="C1236">
        <f t="shared" si="121"/>
        <v>486</v>
      </c>
      <c r="D1236">
        <f t="shared" ca="1" si="119"/>
        <v>-2.1999999999999999E-2</v>
      </c>
      <c r="E1236">
        <f t="shared" ca="1" si="122"/>
        <v>0</v>
      </c>
      <c r="F1236">
        <f t="shared" ca="1" si="123"/>
        <v>31</v>
      </c>
      <c r="G1236">
        <f t="shared" ca="1" si="124"/>
        <v>32</v>
      </c>
    </row>
    <row r="1237" spans="1:7">
      <c r="A1237" s="54">
        <f>formulas!O827</f>
        <v>0</v>
      </c>
      <c r="B1237" s="33">
        <f t="shared" ca="1" si="120"/>
        <v>32</v>
      </c>
      <c r="C1237">
        <f t="shared" si="121"/>
        <v>486</v>
      </c>
      <c r="D1237">
        <f t="shared" ca="1" si="119"/>
        <v>-2.1999999999999999E-2</v>
      </c>
      <c r="E1237">
        <f t="shared" ca="1" si="122"/>
        <v>0</v>
      </c>
      <c r="F1237">
        <f t="shared" ca="1" si="123"/>
        <v>31</v>
      </c>
      <c r="G1237">
        <f t="shared" ca="1" si="124"/>
        <v>32</v>
      </c>
    </row>
    <row r="1238" spans="1:7">
      <c r="A1238" s="54">
        <f>formulas!O828</f>
        <v>0</v>
      </c>
      <c r="B1238" s="33">
        <f t="shared" ca="1" si="120"/>
        <v>32</v>
      </c>
      <c r="C1238">
        <f t="shared" si="121"/>
        <v>486</v>
      </c>
      <c r="D1238">
        <f t="shared" ca="1" si="119"/>
        <v>-2.1999999999999999E-2</v>
      </c>
      <c r="E1238">
        <f t="shared" ca="1" si="122"/>
        <v>0</v>
      </c>
      <c r="F1238">
        <f t="shared" ca="1" si="123"/>
        <v>31</v>
      </c>
      <c r="G1238">
        <f t="shared" ca="1" si="124"/>
        <v>32</v>
      </c>
    </row>
    <row r="1239" spans="1:7">
      <c r="A1239" s="54">
        <f>formulas!O829</f>
        <v>0</v>
      </c>
      <c r="B1239" s="33">
        <f t="shared" ca="1" si="120"/>
        <v>32</v>
      </c>
      <c r="C1239">
        <f t="shared" si="121"/>
        <v>486</v>
      </c>
      <c r="D1239">
        <f t="shared" ca="1" si="119"/>
        <v>-2.1999999999999999E-2</v>
      </c>
      <c r="E1239">
        <f t="shared" ca="1" si="122"/>
        <v>0</v>
      </c>
      <c r="F1239">
        <f t="shared" ca="1" si="123"/>
        <v>31</v>
      </c>
      <c r="G1239">
        <f t="shared" ca="1" si="124"/>
        <v>32</v>
      </c>
    </row>
    <row r="1240" spans="1:7">
      <c r="A1240" s="54">
        <f>formulas!O830</f>
        <v>0</v>
      </c>
      <c r="B1240" s="33">
        <f t="shared" ca="1" si="120"/>
        <v>32</v>
      </c>
      <c r="C1240">
        <f t="shared" si="121"/>
        <v>486</v>
      </c>
      <c r="D1240">
        <f t="shared" ca="1" si="119"/>
        <v>-2.1999999999999999E-2</v>
      </c>
      <c r="E1240">
        <f t="shared" ca="1" si="122"/>
        <v>0</v>
      </c>
      <c r="F1240">
        <f t="shared" ca="1" si="123"/>
        <v>31</v>
      </c>
      <c r="G1240">
        <f t="shared" ca="1" si="124"/>
        <v>32</v>
      </c>
    </row>
    <row r="1241" spans="1:7">
      <c r="A1241" s="54">
        <f>formulas!O831</f>
        <v>0</v>
      </c>
      <c r="B1241" s="33">
        <f t="shared" ca="1" si="120"/>
        <v>32</v>
      </c>
      <c r="C1241">
        <f t="shared" si="121"/>
        <v>486</v>
      </c>
      <c r="D1241">
        <f t="shared" ca="1" si="119"/>
        <v>-2.1999999999999999E-2</v>
      </c>
      <c r="E1241">
        <f t="shared" ca="1" si="122"/>
        <v>0</v>
      </c>
      <c r="F1241">
        <f t="shared" ca="1" si="123"/>
        <v>31</v>
      </c>
      <c r="G1241">
        <f t="shared" ca="1" si="124"/>
        <v>32</v>
      </c>
    </row>
    <row r="1242" spans="1:7">
      <c r="A1242" s="54">
        <f>formulas!O832</f>
        <v>0</v>
      </c>
      <c r="B1242" s="33">
        <f t="shared" ca="1" si="120"/>
        <v>32</v>
      </c>
      <c r="C1242">
        <f t="shared" si="121"/>
        <v>486</v>
      </c>
      <c r="D1242">
        <f t="shared" ca="1" si="119"/>
        <v>-2.1999999999999999E-2</v>
      </c>
      <c r="E1242">
        <f t="shared" ca="1" si="122"/>
        <v>0</v>
      </c>
      <c r="F1242">
        <f t="shared" ca="1" si="123"/>
        <v>31</v>
      </c>
      <c r="G1242">
        <f t="shared" ca="1" si="124"/>
        <v>32</v>
      </c>
    </row>
    <row r="1243" spans="1:7">
      <c r="A1243" s="54">
        <f>formulas!O833</f>
        <v>0</v>
      </c>
      <c r="B1243" s="33">
        <f t="shared" ca="1" si="120"/>
        <v>32</v>
      </c>
      <c r="C1243">
        <f t="shared" si="121"/>
        <v>486</v>
      </c>
      <c r="D1243">
        <f t="shared" ca="1" si="119"/>
        <v>-2.1999999999999999E-2</v>
      </c>
      <c r="E1243">
        <f t="shared" ca="1" si="122"/>
        <v>0</v>
      </c>
      <c r="F1243">
        <f t="shared" ca="1" si="123"/>
        <v>31</v>
      </c>
      <c r="G1243">
        <f t="shared" ca="1" si="124"/>
        <v>32</v>
      </c>
    </row>
    <row r="1244" spans="1:7">
      <c r="A1244" s="54">
        <f>formulas!O834</f>
        <v>0</v>
      </c>
      <c r="B1244" s="33">
        <f t="shared" ca="1" si="120"/>
        <v>32</v>
      </c>
      <c r="C1244">
        <f t="shared" si="121"/>
        <v>486</v>
      </c>
      <c r="D1244">
        <f t="shared" ca="1" si="119"/>
        <v>-2.1999999999999999E-2</v>
      </c>
      <c r="E1244">
        <f t="shared" ca="1" si="122"/>
        <v>0</v>
      </c>
      <c r="F1244">
        <f t="shared" ca="1" si="123"/>
        <v>31</v>
      </c>
      <c r="G1244">
        <f t="shared" ca="1" si="124"/>
        <v>32</v>
      </c>
    </row>
    <row r="1245" spans="1:7">
      <c r="A1245" s="54">
        <f>formulas!O835</f>
        <v>0</v>
      </c>
      <c r="B1245" s="33">
        <f t="shared" ca="1" si="120"/>
        <v>32</v>
      </c>
      <c r="C1245">
        <f t="shared" si="121"/>
        <v>486</v>
      </c>
      <c r="D1245">
        <f t="shared" ca="1" si="119"/>
        <v>-2.1999999999999999E-2</v>
      </c>
      <c r="E1245">
        <f t="shared" ca="1" si="122"/>
        <v>0</v>
      </c>
      <c r="F1245">
        <f t="shared" ca="1" si="123"/>
        <v>31</v>
      </c>
      <c r="G1245">
        <f t="shared" ca="1" si="124"/>
        <v>32</v>
      </c>
    </row>
    <row r="1246" spans="1:7">
      <c r="A1246" s="54">
        <f>formulas!O836</f>
        <v>0</v>
      </c>
      <c r="B1246" s="33">
        <f t="shared" ca="1" si="120"/>
        <v>32</v>
      </c>
      <c r="C1246">
        <f t="shared" si="121"/>
        <v>486</v>
      </c>
      <c r="D1246">
        <f t="shared" ca="1" si="119"/>
        <v>-2.1999999999999999E-2</v>
      </c>
      <c r="E1246">
        <f t="shared" ca="1" si="122"/>
        <v>0</v>
      </c>
      <c r="F1246">
        <f t="shared" ca="1" si="123"/>
        <v>31</v>
      </c>
      <c r="G1246">
        <f t="shared" ca="1" si="124"/>
        <v>32</v>
      </c>
    </row>
    <row r="1247" spans="1:7">
      <c r="A1247" s="54">
        <f>formulas!O837</f>
        <v>0</v>
      </c>
      <c r="B1247" s="33">
        <f t="shared" ca="1" si="120"/>
        <v>32</v>
      </c>
      <c r="C1247">
        <f t="shared" si="121"/>
        <v>486</v>
      </c>
      <c r="D1247">
        <f t="shared" ca="1" si="119"/>
        <v>-2.1999999999999999E-2</v>
      </c>
      <c r="E1247">
        <f t="shared" ca="1" si="122"/>
        <v>0</v>
      </c>
      <c r="F1247">
        <f t="shared" ca="1" si="123"/>
        <v>31</v>
      </c>
      <c r="G1247">
        <f t="shared" ca="1" si="124"/>
        <v>32</v>
      </c>
    </row>
    <row r="1248" spans="1:7">
      <c r="A1248" s="54">
        <f>formulas!O838</f>
        <v>0</v>
      </c>
      <c r="B1248" s="33">
        <f t="shared" ca="1" si="120"/>
        <v>32</v>
      </c>
      <c r="C1248">
        <f t="shared" si="121"/>
        <v>486</v>
      </c>
      <c r="D1248">
        <f t="shared" ca="1" si="119"/>
        <v>-2.1999999999999999E-2</v>
      </c>
      <c r="E1248">
        <f t="shared" ca="1" si="122"/>
        <v>0</v>
      </c>
      <c r="F1248">
        <f t="shared" ca="1" si="123"/>
        <v>31</v>
      </c>
      <c r="G1248">
        <f t="shared" ca="1" si="124"/>
        <v>32</v>
      </c>
    </row>
    <row r="1249" spans="1:7">
      <c r="A1249" s="54">
        <f>formulas!O839</f>
        <v>0</v>
      </c>
      <c r="B1249" s="33">
        <f t="shared" ca="1" si="120"/>
        <v>32</v>
      </c>
      <c r="C1249">
        <f t="shared" si="121"/>
        <v>486</v>
      </c>
      <c r="D1249">
        <f t="shared" ca="1" si="119"/>
        <v>-2.1999999999999999E-2</v>
      </c>
      <c r="E1249">
        <f t="shared" ca="1" si="122"/>
        <v>0</v>
      </c>
      <c r="F1249">
        <f t="shared" ca="1" si="123"/>
        <v>31</v>
      </c>
      <c r="G1249">
        <f t="shared" ca="1" si="124"/>
        <v>32</v>
      </c>
    </row>
    <row r="1250" spans="1:7">
      <c r="A1250" s="54">
        <f>formulas!O840</f>
        <v>0</v>
      </c>
      <c r="B1250" s="33">
        <f t="shared" ca="1" si="120"/>
        <v>32</v>
      </c>
      <c r="C1250">
        <f t="shared" si="121"/>
        <v>486</v>
      </c>
      <c r="D1250">
        <f t="shared" ca="1" si="119"/>
        <v>-2.1999999999999999E-2</v>
      </c>
      <c r="E1250">
        <f t="shared" ca="1" si="122"/>
        <v>0</v>
      </c>
      <c r="F1250">
        <f t="shared" ca="1" si="123"/>
        <v>31</v>
      </c>
      <c r="G1250">
        <f t="shared" ca="1" si="124"/>
        <v>32</v>
      </c>
    </row>
    <row r="1251" spans="1:7">
      <c r="A1251" s="54">
        <f>formulas!O841</f>
        <v>0</v>
      </c>
      <c r="B1251" s="33">
        <f t="shared" ca="1" si="120"/>
        <v>32</v>
      </c>
      <c r="C1251">
        <f t="shared" si="121"/>
        <v>486</v>
      </c>
      <c r="D1251">
        <f t="shared" ca="1" si="119"/>
        <v>-2.1999999999999999E-2</v>
      </c>
      <c r="E1251">
        <f t="shared" ca="1" si="122"/>
        <v>0</v>
      </c>
      <c r="F1251">
        <f t="shared" ca="1" si="123"/>
        <v>31</v>
      </c>
      <c r="G1251">
        <f t="shared" ca="1" si="124"/>
        <v>32</v>
      </c>
    </row>
    <row r="1252" spans="1:7">
      <c r="A1252" s="54">
        <f>formulas!O842</f>
        <v>0</v>
      </c>
      <c r="B1252" s="33">
        <f t="shared" ca="1" si="120"/>
        <v>32</v>
      </c>
      <c r="C1252">
        <f t="shared" si="121"/>
        <v>486</v>
      </c>
      <c r="D1252">
        <f t="shared" ca="1" si="119"/>
        <v>-2.1999999999999999E-2</v>
      </c>
      <c r="E1252">
        <f t="shared" ca="1" si="122"/>
        <v>0</v>
      </c>
      <c r="F1252">
        <f t="shared" ca="1" si="123"/>
        <v>31</v>
      </c>
      <c r="G1252">
        <f t="shared" ca="1" si="124"/>
        <v>32</v>
      </c>
    </row>
    <row r="1253" spans="1:7">
      <c r="A1253" s="54">
        <f>formulas!O843</f>
        <v>0</v>
      </c>
      <c r="B1253" s="33">
        <f t="shared" ca="1" si="120"/>
        <v>32</v>
      </c>
      <c r="C1253">
        <f t="shared" si="121"/>
        <v>486</v>
      </c>
      <c r="D1253">
        <f t="shared" ca="1" si="119"/>
        <v>-2.1999999999999999E-2</v>
      </c>
      <c r="E1253">
        <f t="shared" ca="1" si="122"/>
        <v>0</v>
      </c>
      <c r="F1253">
        <f t="shared" ca="1" si="123"/>
        <v>31</v>
      </c>
      <c r="G1253">
        <f t="shared" ca="1" si="124"/>
        <v>32</v>
      </c>
    </row>
    <row r="1254" spans="1:7">
      <c r="A1254" s="54">
        <f>formulas!O844</f>
        <v>0</v>
      </c>
      <c r="B1254" s="33">
        <f t="shared" ca="1" si="120"/>
        <v>32</v>
      </c>
      <c r="C1254">
        <f t="shared" si="121"/>
        <v>486</v>
      </c>
      <c r="D1254">
        <f t="shared" ca="1" si="119"/>
        <v>-2.1999999999999999E-2</v>
      </c>
      <c r="E1254">
        <f t="shared" ca="1" si="122"/>
        <v>0</v>
      </c>
      <c r="F1254">
        <f t="shared" ca="1" si="123"/>
        <v>31</v>
      </c>
      <c r="G1254">
        <f t="shared" ca="1" si="124"/>
        <v>32</v>
      </c>
    </row>
    <row r="1255" spans="1:7">
      <c r="A1255" s="54">
        <f>formulas!O845</f>
        <v>0</v>
      </c>
      <c r="B1255" s="33">
        <f t="shared" ca="1" si="120"/>
        <v>32</v>
      </c>
      <c r="C1255">
        <f t="shared" si="121"/>
        <v>486</v>
      </c>
      <c r="D1255">
        <f t="shared" ca="1" si="119"/>
        <v>-2.1999999999999999E-2</v>
      </c>
      <c r="E1255">
        <f t="shared" ca="1" si="122"/>
        <v>0</v>
      </c>
      <c r="F1255">
        <f t="shared" ca="1" si="123"/>
        <v>31</v>
      </c>
      <c r="G1255">
        <f t="shared" ca="1" si="124"/>
        <v>32</v>
      </c>
    </row>
    <row r="1256" spans="1:7">
      <c r="A1256" s="54">
        <f>formulas!O846</f>
        <v>0</v>
      </c>
      <c r="B1256" s="33">
        <f t="shared" ca="1" si="120"/>
        <v>32</v>
      </c>
      <c r="C1256">
        <f t="shared" si="121"/>
        <v>486</v>
      </c>
      <c r="D1256">
        <f t="shared" ca="1" si="119"/>
        <v>-2.1999999999999999E-2</v>
      </c>
      <c r="E1256">
        <f t="shared" ca="1" si="122"/>
        <v>0</v>
      </c>
      <c r="F1256">
        <f t="shared" ca="1" si="123"/>
        <v>31</v>
      </c>
      <c r="G1256">
        <f t="shared" ca="1" si="124"/>
        <v>32</v>
      </c>
    </row>
    <row r="1257" spans="1:7">
      <c r="A1257" s="54">
        <f>formulas!O847</f>
        <v>0</v>
      </c>
      <c r="B1257" s="33">
        <f t="shared" ca="1" si="120"/>
        <v>32</v>
      </c>
      <c r="C1257">
        <f t="shared" si="121"/>
        <v>486</v>
      </c>
      <c r="D1257">
        <f t="shared" ca="1" si="119"/>
        <v>-2.1999999999999999E-2</v>
      </c>
      <c r="E1257">
        <f t="shared" ca="1" si="122"/>
        <v>0</v>
      </c>
      <c r="F1257">
        <f t="shared" ca="1" si="123"/>
        <v>31</v>
      </c>
      <c r="G1257">
        <f t="shared" ca="1" si="124"/>
        <v>32</v>
      </c>
    </row>
    <row r="1258" spans="1:7">
      <c r="A1258" s="54">
        <f>formulas!O848</f>
        <v>0</v>
      </c>
      <c r="B1258" s="33">
        <f t="shared" ca="1" si="120"/>
        <v>32</v>
      </c>
      <c r="C1258">
        <f t="shared" si="121"/>
        <v>486</v>
      </c>
      <c r="D1258">
        <f t="shared" ca="1" si="119"/>
        <v>-2.1999999999999999E-2</v>
      </c>
      <c r="E1258">
        <f t="shared" ca="1" si="122"/>
        <v>0</v>
      </c>
      <c r="F1258">
        <f t="shared" ca="1" si="123"/>
        <v>31</v>
      </c>
      <c r="G1258">
        <f t="shared" ca="1" si="124"/>
        <v>32</v>
      </c>
    </row>
    <row r="1259" spans="1:7">
      <c r="A1259" s="54">
        <f>formulas!O849</f>
        <v>0</v>
      </c>
      <c r="B1259" s="33">
        <f t="shared" ca="1" si="120"/>
        <v>32</v>
      </c>
      <c r="C1259">
        <f t="shared" si="121"/>
        <v>486</v>
      </c>
      <c r="D1259">
        <f t="shared" ca="1" si="119"/>
        <v>-2.1999999999999999E-2</v>
      </c>
      <c r="E1259">
        <f t="shared" ca="1" si="122"/>
        <v>0</v>
      </c>
      <c r="F1259">
        <f t="shared" ca="1" si="123"/>
        <v>31</v>
      </c>
      <c r="G1259">
        <f t="shared" ca="1" si="124"/>
        <v>32</v>
      </c>
    </row>
    <row r="1260" spans="1:7">
      <c r="A1260" s="54">
        <f>formulas!O850</f>
        <v>0</v>
      </c>
      <c r="B1260" s="33">
        <f t="shared" ca="1" si="120"/>
        <v>32</v>
      </c>
      <c r="C1260">
        <f t="shared" si="121"/>
        <v>486</v>
      </c>
      <c r="D1260">
        <f t="shared" ca="1" si="119"/>
        <v>-2.1999999999999999E-2</v>
      </c>
      <c r="E1260">
        <f t="shared" ca="1" si="122"/>
        <v>0</v>
      </c>
      <c r="F1260">
        <f t="shared" ca="1" si="123"/>
        <v>31</v>
      </c>
      <c r="G1260">
        <f t="shared" ca="1" si="124"/>
        <v>32</v>
      </c>
    </row>
    <row r="1261" spans="1:7">
      <c r="A1261" s="54">
        <f>formulas!O851</f>
        <v>0</v>
      </c>
      <c r="B1261" s="33">
        <f t="shared" ca="1" si="120"/>
        <v>32</v>
      </c>
      <c r="C1261">
        <f t="shared" si="121"/>
        <v>486</v>
      </c>
      <c r="D1261">
        <f t="shared" ca="1" si="119"/>
        <v>-2.1999999999999999E-2</v>
      </c>
      <c r="E1261">
        <f t="shared" ca="1" si="122"/>
        <v>0</v>
      </c>
      <c r="F1261">
        <f t="shared" ca="1" si="123"/>
        <v>31</v>
      </c>
      <c r="G1261">
        <f t="shared" ca="1" si="124"/>
        <v>32</v>
      </c>
    </row>
    <row r="1262" spans="1:7">
      <c r="A1262" s="54">
        <f>formulas!O852</f>
        <v>0</v>
      </c>
      <c r="B1262" s="33">
        <f t="shared" ca="1" si="120"/>
        <v>32</v>
      </c>
      <c r="C1262">
        <f t="shared" si="121"/>
        <v>486</v>
      </c>
      <c r="D1262">
        <f t="shared" ca="1" si="119"/>
        <v>-2.1999999999999999E-2</v>
      </c>
      <c r="E1262">
        <f t="shared" ca="1" si="122"/>
        <v>0</v>
      </c>
      <c r="F1262">
        <f t="shared" ca="1" si="123"/>
        <v>31</v>
      </c>
      <c r="G1262">
        <f t="shared" ca="1" si="124"/>
        <v>32</v>
      </c>
    </row>
    <row r="1263" spans="1:7">
      <c r="A1263" s="54">
        <f>formulas!O853</f>
        <v>0</v>
      </c>
      <c r="B1263" s="33">
        <f t="shared" ca="1" si="120"/>
        <v>32</v>
      </c>
      <c r="C1263">
        <f t="shared" si="121"/>
        <v>486</v>
      </c>
      <c r="D1263">
        <f t="shared" ca="1" si="119"/>
        <v>-2.1999999999999999E-2</v>
      </c>
      <c r="E1263">
        <f t="shared" ca="1" si="122"/>
        <v>0</v>
      </c>
      <c r="F1263">
        <f t="shared" ca="1" si="123"/>
        <v>31</v>
      </c>
      <c r="G1263">
        <f t="shared" ca="1" si="124"/>
        <v>32</v>
      </c>
    </row>
    <row r="1264" spans="1:7">
      <c r="A1264" s="54">
        <f>formulas!O854</f>
        <v>0</v>
      </c>
      <c r="B1264" s="33">
        <f t="shared" ca="1" si="120"/>
        <v>32</v>
      </c>
      <c r="C1264">
        <f t="shared" si="121"/>
        <v>486</v>
      </c>
      <c r="D1264">
        <f t="shared" ca="1" si="119"/>
        <v>-2.1999999999999999E-2</v>
      </c>
      <c r="E1264">
        <f t="shared" ca="1" si="122"/>
        <v>0</v>
      </c>
      <c r="F1264">
        <f t="shared" ca="1" si="123"/>
        <v>31</v>
      </c>
      <c r="G1264">
        <f t="shared" ca="1" si="124"/>
        <v>32</v>
      </c>
    </row>
    <row r="1265" spans="1:7">
      <c r="A1265" s="54">
        <f>formulas!O855</f>
        <v>0</v>
      </c>
      <c r="B1265" s="33">
        <f t="shared" ca="1" si="120"/>
        <v>32</v>
      </c>
      <c r="C1265">
        <f t="shared" si="121"/>
        <v>486</v>
      </c>
      <c r="D1265">
        <f t="shared" ca="1" si="119"/>
        <v>-2.1999999999999999E-2</v>
      </c>
      <c r="E1265">
        <f t="shared" ca="1" si="122"/>
        <v>0</v>
      </c>
      <c r="F1265">
        <f t="shared" ca="1" si="123"/>
        <v>31</v>
      </c>
      <c r="G1265">
        <f t="shared" ca="1" si="124"/>
        <v>32</v>
      </c>
    </row>
    <row r="1266" spans="1:7">
      <c r="A1266" s="54">
        <f>formulas!O856</f>
        <v>0</v>
      </c>
      <c r="B1266" s="33">
        <f t="shared" ca="1" si="120"/>
        <v>32</v>
      </c>
      <c r="C1266">
        <f t="shared" si="121"/>
        <v>486</v>
      </c>
      <c r="D1266">
        <f t="shared" ca="1" si="119"/>
        <v>-2.1999999999999999E-2</v>
      </c>
      <c r="E1266">
        <f t="shared" ca="1" si="122"/>
        <v>0</v>
      </c>
      <c r="F1266">
        <f t="shared" ca="1" si="123"/>
        <v>31</v>
      </c>
      <c r="G1266">
        <f t="shared" ca="1" si="124"/>
        <v>32</v>
      </c>
    </row>
    <row r="1267" spans="1:7">
      <c r="A1267" s="54">
        <f>formulas!O857</f>
        <v>0</v>
      </c>
      <c r="B1267" s="33">
        <f t="shared" ca="1" si="120"/>
        <v>32</v>
      </c>
      <c r="C1267">
        <f t="shared" si="121"/>
        <v>486</v>
      </c>
      <c r="D1267">
        <f t="shared" ca="1" si="119"/>
        <v>-2.1999999999999999E-2</v>
      </c>
      <c r="E1267">
        <f t="shared" ca="1" si="122"/>
        <v>0</v>
      </c>
      <c r="F1267">
        <f t="shared" ca="1" si="123"/>
        <v>31</v>
      </c>
      <c r="G1267">
        <f t="shared" ca="1" si="124"/>
        <v>32</v>
      </c>
    </row>
    <row r="1268" spans="1:7">
      <c r="A1268" s="54">
        <f>formulas!O858</f>
        <v>0</v>
      </c>
      <c r="B1268" s="33">
        <f t="shared" ca="1" si="120"/>
        <v>32</v>
      </c>
      <c r="C1268">
        <f t="shared" si="121"/>
        <v>486</v>
      </c>
      <c r="D1268">
        <f t="shared" ca="1" si="119"/>
        <v>-2.1999999999999999E-2</v>
      </c>
      <c r="E1268">
        <f t="shared" ca="1" si="122"/>
        <v>0</v>
      </c>
      <c r="F1268">
        <f t="shared" ca="1" si="123"/>
        <v>31</v>
      </c>
      <c r="G1268">
        <f t="shared" ca="1" si="124"/>
        <v>32</v>
      </c>
    </row>
    <row r="1269" spans="1:7">
      <c r="A1269" s="54">
        <f>formulas!O859</f>
        <v>0</v>
      </c>
      <c r="B1269" s="33">
        <f t="shared" ca="1" si="120"/>
        <v>32</v>
      </c>
      <c r="C1269">
        <f t="shared" si="121"/>
        <v>486</v>
      </c>
      <c r="D1269">
        <f t="shared" ca="1" si="119"/>
        <v>-2.1999999999999999E-2</v>
      </c>
      <c r="E1269">
        <f t="shared" ca="1" si="122"/>
        <v>0</v>
      </c>
      <c r="F1269">
        <f t="shared" ca="1" si="123"/>
        <v>31</v>
      </c>
      <c r="G1269">
        <f t="shared" ca="1" si="124"/>
        <v>32</v>
      </c>
    </row>
    <row r="1270" spans="1:7">
      <c r="A1270" s="54">
        <f>formulas!O860</f>
        <v>0</v>
      </c>
      <c r="B1270" s="33">
        <f t="shared" ca="1" si="120"/>
        <v>32</v>
      </c>
      <c r="C1270">
        <f t="shared" si="121"/>
        <v>486</v>
      </c>
      <c r="D1270">
        <f t="shared" ca="1" si="119"/>
        <v>-2.1999999999999999E-2</v>
      </c>
      <c r="E1270">
        <f t="shared" ca="1" si="122"/>
        <v>0</v>
      </c>
      <c r="F1270">
        <f t="shared" ca="1" si="123"/>
        <v>31</v>
      </c>
      <c r="G1270">
        <f t="shared" ca="1" si="124"/>
        <v>32</v>
      </c>
    </row>
    <row r="1271" spans="1:7">
      <c r="A1271" s="54">
        <f>formulas!O861</f>
        <v>0</v>
      </c>
      <c r="B1271" s="33">
        <f t="shared" ca="1" si="120"/>
        <v>32</v>
      </c>
      <c r="C1271">
        <f t="shared" si="121"/>
        <v>486</v>
      </c>
      <c r="D1271">
        <f t="shared" ca="1" si="119"/>
        <v>-2.1999999999999999E-2</v>
      </c>
      <c r="E1271">
        <f t="shared" ca="1" si="122"/>
        <v>0</v>
      </c>
      <c r="F1271">
        <f t="shared" ca="1" si="123"/>
        <v>31</v>
      </c>
      <c r="G1271">
        <f t="shared" ca="1" si="124"/>
        <v>32</v>
      </c>
    </row>
    <row r="1272" spans="1:7">
      <c r="A1272" s="54">
        <f>formulas!O862</f>
        <v>0</v>
      </c>
      <c r="B1272" s="33">
        <f t="shared" ca="1" si="120"/>
        <v>32</v>
      </c>
      <c r="C1272">
        <f t="shared" si="121"/>
        <v>486</v>
      </c>
      <c r="D1272">
        <f t="shared" ca="1" si="119"/>
        <v>-2.1999999999999999E-2</v>
      </c>
      <c r="E1272">
        <f t="shared" ca="1" si="122"/>
        <v>0</v>
      </c>
      <c r="F1272">
        <f t="shared" ca="1" si="123"/>
        <v>31</v>
      </c>
      <c r="G1272">
        <f t="shared" ca="1" si="124"/>
        <v>32</v>
      </c>
    </row>
    <row r="1273" spans="1:7">
      <c r="A1273" s="54">
        <f>formulas!O863</f>
        <v>0</v>
      </c>
      <c r="B1273" s="33">
        <f t="shared" ca="1" si="120"/>
        <v>32</v>
      </c>
      <c r="C1273">
        <f t="shared" si="121"/>
        <v>486</v>
      </c>
      <c r="D1273">
        <f t="shared" ca="1" si="119"/>
        <v>-2.1999999999999999E-2</v>
      </c>
      <c r="E1273">
        <f t="shared" ca="1" si="122"/>
        <v>0</v>
      </c>
      <c r="F1273">
        <f t="shared" ca="1" si="123"/>
        <v>31</v>
      </c>
      <c r="G1273">
        <f t="shared" ca="1" si="124"/>
        <v>32</v>
      </c>
    </row>
    <row r="1274" spans="1:7">
      <c r="A1274" s="54">
        <f>formulas!O864</f>
        <v>0</v>
      </c>
      <c r="B1274" s="33">
        <f t="shared" ca="1" si="120"/>
        <v>32</v>
      </c>
      <c r="C1274">
        <f t="shared" si="121"/>
        <v>486</v>
      </c>
      <c r="D1274">
        <f t="shared" ca="1" si="119"/>
        <v>-2.1999999999999999E-2</v>
      </c>
      <c r="E1274">
        <f t="shared" ca="1" si="122"/>
        <v>0</v>
      </c>
      <c r="F1274">
        <f t="shared" ca="1" si="123"/>
        <v>31</v>
      </c>
      <c r="G1274">
        <f t="shared" ca="1" si="124"/>
        <v>32</v>
      </c>
    </row>
    <row r="1275" spans="1:7">
      <c r="A1275" s="54">
        <f>formulas!O865</f>
        <v>0</v>
      </c>
      <c r="B1275" s="33">
        <f t="shared" ca="1" si="120"/>
        <v>32</v>
      </c>
      <c r="C1275">
        <f t="shared" si="121"/>
        <v>486</v>
      </c>
      <c r="D1275">
        <f t="shared" ca="1" si="119"/>
        <v>-2.1999999999999999E-2</v>
      </c>
      <c r="E1275">
        <f t="shared" ca="1" si="122"/>
        <v>0</v>
      </c>
      <c r="F1275">
        <f t="shared" ca="1" si="123"/>
        <v>31</v>
      </c>
      <c r="G1275">
        <f t="shared" ca="1" si="124"/>
        <v>32</v>
      </c>
    </row>
    <row r="1276" spans="1:7">
      <c r="A1276" s="54">
        <f>formulas!O866</f>
        <v>0</v>
      </c>
      <c r="B1276" s="33">
        <f t="shared" ca="1" si="120"/>
        <v>32</v>
      </c>
      <c r="C1276">
        <f t="shared" si="121"/>
        <v>486</v>
      </c>
      <c r="D1276">
        <f t="shared" ca="1" si="119"/>
        <v>-2.1999999999999999E-2</v>
      </c>
      <c r="E1276">
        <f t="shared" ca="1" si="122"/>
        <v>0</v>
      </c>
      <c r="F1276">
        <f t="shared" ca="1" si="123"/>
        <v>31</v>
      </c>
      <c r="G1276">
        <f t="shared" ca="1" si="124"/>
        <v>32</v>
      </c>
    </row>
    <row r="1277" spans="1:7">
      <c r="A1277" s="54">
        <f>formulas!O867</f>
        <v>0</v>
      </c>
      <c r="B1277" s="33">
        <f t="shared" ca="1" si="120"/>
        <v>32</v>
      </c>
      <c r="C1277">
        <f t="shared" si="121"/>
        <v>486</v>
      </c>
      <c r="D1277">
        <f t="shared" ca="1" si="119"/>
        <v>-2.1999999999999999E-2</v>
      </c>
      <c r="E1277">
        <f t="shared" ca="1" si="122"/>
        <v>0</v>
      </c>
      <c r="F1277">
        <f t="shared" ca="1" si="123"/>
        <v>31</v>
      </c>
      <c r="G1277">
        <f t="shared" ca="1" si="124"/>
        <v>32</v>
      </c>
    </row>
    <row r="1278" spans="1:7">
      <c r="A1278" s="54">
        <f>formulas!O868</f>
        <v>0</v>
      </c>
      <c r="B1278" s="33">
        <f t="shared" ca="1" si="120"/>
        <v>32</v>
      </c>
      <c r="C1278">
        <f t="shared" si="121"/>
        <v>486</v>
      </c>
      <c r="D1278">
        <f t="shared" ca="1" si="119"/>
        <v>-2.1999999999999999E-2</v>
      </c>
      <c r="E1278">
        <f t="shared" ca="1" si="122"/>
        <v>0</v>
      </c>
      <c r="F1278">
        <f t="shared" ca="1" si="123"/>
        <v>31</v>
      </c>
      <c r="G1278">
        <f t="shared" ca="1" si="124"/>
        <v>32</v>
      </c>
    </row>
    <row r="1279" spans="1:7">
      <c r="A1279" s="54">
        <f>formulas!O869</f>
        <v>0</v>
      </c>
      <c r="B1279" s="33">
        <f t="shared" ca="1" si="120"/>
        <v>32</v>
      </c>
      <c r="C1279">
        <f t="shared" si="121"/>
        <v>486</v>
      </c>
      <c r="D1279">
        <f t="shared" ca="1" si="119"/>
        <v>-2.1999999999999999E-2</v>
      </c>
      <c r="E1279">
        <f t="shared" ca="1" si="122"/>
        <v>0</v>
      </c>
      <c r="F1279">
        <f t="shared" ca="1" si="123"/>
        <v>31</v>
      </c>
      <c r="G1279">
        <f t="shared" ca="1" si="124"/>
        <v>32</v>
      </c>
    </row>
    <row r="1280" spans="1:7">
      <c r="A1280" s="54">
        <f>formulas!O870</f>
        <v>0</v>
      </c>
      <c r="B1280" s="33">
        <f t="shared" ca="1" si="120"/>
        <v>32</v>
      </c>
      <c r="C1280">
        <f t="shared" si="121"/>
        <v>486</v>
      </c>
      <c r="D1280">
        <f t="shared" ca="1" si="119"/>
        <v>-2.1999999999999999E-2</v>
      </c>
      <c r="E1280">
        <f t="shared" ca="1" si="122"/>
        <v>0</v>
      </c>
      <c r="F1280">
        <f t="shared" ca="1" si="123"/>
        <v>31</v>
      </c>
      <c r="G1280">
        <f t="shared" ca="1" si="124"/>
        <v>32</v>
      </c>
    </row>
    <row r="1281" spans="1:7">
      <c r="A1281" s="54">
        <f>formulas!O871</f>
        <v>0</v>
      </c>
      <c r="B1281" s="33">
        <f t="shared" ca="1" si="120"/>
        <v>32</v>
      </c>
      <c r="C1281">
        <f t="shared" si="121"/>
        <v>486</v>
      </c>
      <c r="D1281">
        <f t="shared" ca="1" si="119"/>
        <v>-2.1999999999999999E-2</v>
      </c>
      <c r="E1281">
        <f t="shared" ca="1" si="122"/>
        <v>0</v>
      </c>
      <c r="F1281">
        <f t="shared" ca="1" si="123"/>
        <v>31</v>
      </c>
      <c r="G1281">
        <f t="shared" ca="1" si="124"/>
        <v>32</v>
      </c>
    </row>
    <row r="1282" spans="1:7">
      <c r="A1282" s="54">
        <f>formulas!O872</f>
        <v>0</v>
      </c>
      <c r="B1282" s="33">
        <f t="shared" ca="1" si="120"/>
        <v>32</v>
      </c>
      <c r="C1282">
        <f t="shared" si="121"/>
        <v>486</v>
      </c>
      <c r="D1282">
        <f t="shared" ca="1" si="119"/>
        <v>-2.1999999999999999E-2</v>
      </c>
      <c r="E1282">
        <f t="shared" ca="1" si="122"/>
        <v>0</v>
      </c>
      <c r="F1282">
        <f t="shared" ca="1" si="123"/>
        <v>31</v>
      </c>
      <c r="G1282">
        <f t="shared" ca="1" si="124"/>
        <v>32</v>
      </c>
    </row>
    <row r="1283" spans="1:7">
      <c r="A1283" s="54">
        <f>formulas!O873</f>
        <v>0</v>
      </c>
      <c r="B1283" s="33">
        <f t="shared" ca="1" si="120"/>
        <v>32</v>
      </c>
      <c r="C1283">
        <f t="shared" si="121"/>
        <v>486</v>
      </c>
      <c r="D1283">
        <f t="shared" ref="D1283:D1346" ca="1" si="125">INDIRECT(ADDRESS(C1283+1,14))</f>
        <v>-2.1999999999999999E-2</v>
      </c>
      <c r="E1283">
        <f t="shared" ca="1" si="122"/>
        <v>0</v>
      </c>
      <c r="F1283">
        <f t="shared" ca="1" si="123"/>
        <v>31</v>
      </c>
      <c r="G1283">
        <f t="shared" ca="1" si="124"/>
        <v>32</v>
      </c>
    </row>
    <row r="1284" spans="1:7">
      <c r="A1284" s="54">
        <f>formulas!O874</f>
        <v>0</v>
      </c>
      <c r="B1284" s="33">
        <f t="shared" ca="1" si="120"/>
        <v>32</v>
      </c>
      <c r="C1284">
        <f t="shared" si="121"/>
        <v>486</v>
      </c>
      <c r="D1284">
        <f t="shared" ca="1" si="125"/>
        <v>-2.1999999999999999E-2</v>
      </c>
      <c r="E1284">
        <f t="shared" ca="1" si="122"/>
        <v>0</v>
      </c>
      <c r="F1284">
        <f t="shared" ca="1" si="123"/>
        <v>31</v>
      </c>
      <c r="G1284">
        <f t="shared" ca="1" si="124"/>
        <v>32</v>
      </c>
    </row>
    <row r="1285" spans="1:7">
      <c r="A1285" s="54">
        <f>formulas!O875</f>
        <v>0</v>
      </c>
      <c r="B1285" s="33">
        <f t="shared" ca="1" si="120"/>
        <v>32</v>
      </c>
      <c r="C1285">
        <f t="shared" si="121"/>
        <v>486</v>
      </c>
      <c r="D1285">
        <f t="shared" ca="1" si="125"/>
        <v>-2.1999999999999999E-2</v>
      </c>
      <c r="E1285">
        <f t="shared" ca="1" si="122"/>
        <v>0</v>
      </c>
      <c r="F1285">
        <f t="shared" ca="1" si="123"/>
        <v>31</v>
      </c>
      <c r="G1285">
        <f t="shared" ca="1" si="124"/>
        <v>32</v>
      </c>
    </row>
    <row r="1286" spans="1:7">
      <c r="A1286" s="54">
        <f>formulas!O876</f>
        <v>0</v>
      </c>
      <c r="B1286" s="33">
        <f t="shared" ca="1" si="120"/>
        <v>32</v>
      </c>
      <c r="C1286">
        <f t="shared" si="121"/>
        <v>486</v>
      </c>
      <c r="D1286">
        <f t="shared" ca="1" si="125"/>
        <v>-2.1999999999999999E-2</v>
      </c>
      <c r="E1286">
        <f t="shared" ca="1" si="122"/>
        <v>0</v>
      </c>
      <c r="F1286">
        <f t="shared" ca="1" si="123"/>
        <v>31</v>
      </c>
      <c r="G1286">
        <f t="shared" ca="1" si="124"/>
        <v>32</v>
      </c>
    </row>
    <row r="1287" spans="1:7">
      <c r="A1287" s="54">
        <f>formulas!O877</f>
        <v>0</v>
      </c>
      <c r="B1287" s="33">
        <f t="shared" ca="1" si="120"/>
        <v>32</v>
      </c>
      <c r="C1287">
        <f t="shared" si="121"/>
        <v>486</v>
      </c>
      <c r="D1287">
        <f t="shared" ca="1" si="125"/>
        <v>-2.1999999999999999E-2</v>
      </c>
      <c r="E1287">
        <f t="shared" ca="1" si="122"/>
        <v>0</v>
      </c>
      <c r="F1287">
        <f t="shared" ca="1" si="123"/>
        <v>31</v>
      </c>
      <c r="G1287">
        <f t="shared" ca="1" si="124"/>
        <v>32</v>
      </c>
    </row>
    <row r="1288" spans="1:7">
      <c r="A1288" s="54">
        <f>formulas!O878</f>
        <v>0</v>
      </c>
      <c r="B1288" s="33">
        <f t="shared" ca="1" si="120"/>
        <v>32</v>
      </c>
      <c r="C1288">
        <f t="shared" si="121"/>
        <v>486</v>
      </c>
      <c r="D1288">
        <f t="shared" ca="1" si="125"/>
        <v>-2.1999999999999999E-2</v>
      </c>
      <c r="E1288">
        <f t="shared" ca="1" si="122"/>
        <v>0</v>
      </c>
      <c r="F1288">
        <f t="shared" ca="1" si="123"/>
        <v>31</v>
      </c>
      <c r="G1288">
        <f t="shared" ca="1" si="124"/>
        <v>32</v>
      </c>
    </row>
    <row r="1289" spans="1:7">
      <c r="A1289" s="54">
        <f>formulas!O879</f>
        <v>0</v>
      </c>
      <c r="B1289" s="33">
        <f t="shared" ca="1" si="120"/>
        <v>32</v>
      </c>
      <c r="C1289">
        <f t="shared" si="121"/>
        <v>486</v>
      </c>
      <c r="D1289">
        <f t="shared" ca="1" si="125"/>
        <v>-2.1999999999999999E-2</v>
      </c>
      <c r="E1289">
        <f t="shared" ca="1" si="122"/>
        <v>0</v>
      </c>
      <c r="F1289">
        <f t="shared" ca="1" si="123"/>
        <v>31</v>
      </c>
      <c r="G1289">
        <f t="shared" ca="1" si="124"/>
        <v>32</v>
      </c>
    </row>
    <row r="1290" spans="1:7">
      <c r="A1290" s="54">
        <f>formulas!O880</f>
        <v>0</v>
      </c>
      <c r="B1290" s="33">
        <f t="shared" ca="1" si="120"/>
        <v>32</v>
      </c>
      <c r="C1290">
        <f t="shared" si="121"/>
        <v>486</v>
      </c>
      <c r="D1290">
        <f t="shared" ca="1" si="125"/>
        <v>-2.1999999999999999E-2</v>
      </c>
      <c r="E1290">
        <f t="shared" ca="1" si="122"/>
        <v>0</v>
      </c>
      <c r="F1290">
        <f t="shared" ca="1" si="123"/>
        <v>31</v>
      </c>
      <c r="G1290">
        <f t="shared" ca="1" si="124"/>
        <v>32</v>
      </c>
    </row>
    <row r="1291" spans="1:7">
      <c r="A1291" s="54">
        <f>formulas!O881</f>
        <v>0</v>
      </c>
      <c r="B1291" s="33">
        <f t="shared" ca="1" si="120"/>
        <v>32</v>
      </c>
      <c r="C1291">
        <f t="shared" si="121"/>
        <v>486</v>
      </c>
      <c r="D1291">
        <f t="shared" ca="1" si="125"/>
        <v>-2.1999999999999999E-2</v>
      </c>
      <c r="E1291">
        <f t="shared" ca="1" si="122"/>
        <v>0</v>
      </c>
      <c r="F1291">
        <f t="shared" ca="1" si="123"/>
        <v>31</v>
      </c>
      <c r="G1291">
        <f t="shared" ca="1" si="124"/>
        <v>32</v>
      </c>
    </row>
    <row r="1292" spans="1:7">
      <c r="A1292" s="54">
        <f>formulas!O882</f>
        <v>0</v>
      </c>
      <c r="B1292" s="33">
        <f t="shared" ca="1" si="120"/>
        <v>32</v>
      </c>
      <c r="C1292">
        <f t="shared" si="121"/>
        <v>486</v>
      </c>
      <c r="D1292">
        <f t="shared" ca="1" si="125"/>
        <v>-2.1999999999999999E-2</v>
      </c>
      <c r="E1292">
        <f t="shared" ca="1" si="122"/>
        <v>0</v>
      </c>
      <c r="F1292">
        <f t="shared" ca="1" si="123"/>
        <v>31</v>
      </c>
      <c r="G1292">
        <f t="shared" ca="1" si="124"/>
        <v>32</v>
      </c>
    </row>
    <row r="1293" spans="1:7">
      <c r="A1293" s="54">
        <f>formulas!O883</f>
        <v>0</v>
      </c>
      <c r="B1293" s="33">
        <f t="shared" ca="1" si="120"/>
        <v>32</v>
      </c>
      <c r="C1293">
        <f t="shared" si="121"/>
        <v>486</v>
      </c>
      <c r="D1293">
        <f t="shared" ca="1" si="125"/>
        <v>-2.1999999999999999E-2</v>
      </c>
      <c r="E1293">
        <f t="shared" ca="1" si="122"/>
        <v>0</v>
      </c>
      <c r="F1293">
        <f t="shared" ca="1" si="123"/>
        <v>31</v>
      </c>
      <c r="G1293">
        <f t="shared" ca="1" si="124"/>
        <v>32</v>
      </c>
    </row>
    <row r="1294" spans="1:7">
      <c r="A1294" s="54">
        <f>formulas!O884</f>
        <v>0</v>
      </c>
      <c r="B1294" s="33">
        <f t="shared" ca="1" si="120"/>
        <v>32</v>
      </c>
      <c r="C1294">
        <f t="shared" si="121"/>
        <v>486</v>
      </c>
      <c r="D1294">
        <f t="shared" ca="1" si="125"/>
        <v>-2.1999999999999999E-2</v>
      </c>
      <c r="E1294">
        <f t="shared" ca="1" si="122"/>
        <v>0</v>
      </c>
      <c r="F1294">
        <f t="shared" ca="1" si="123"/>
        <v>31</v>
      </c>
      <c r="G1294">
        <f t="shared" ca="1" si="124"/>
        <v>32</v>
      </c>
    </row>
    <row r="1295" spans="1:7">
      <c r="A1295" s="54">
        <f>formulas!O885</f>
        <v>0</v>
      </c>
      <c r="B1295" s="33">
        <f t="shared" ca="1" si="120"/>
        <v>32</v>
      </c>
      <c r="C1295">
        <f t="shared" si="121"/>
        <v>486</v>
      </c>
      <c r="D1295">
        <f t="shared" ca="1" si="125"/>
        <v>-2.1999999999999999E-2</v>
      </c>
      <c r="E1295">
        <f t="shared" ca="1" si="122"/>
        <v>0</v>
      </c>
      <c r="F1295">
        <f t="shared" ca="1" si="123"/>
        <v>31</v>
      </c>
      <c r="G1295">
        <f t="shared" ca="1" si="124"/>
        <v>32</v>
      </c>
    </row>
    <row r="1296" spans="1:7">
      <c r="A1296" s="54">
        <f>formulas!O886</f>
        <v>0</v>
      </c>
      <c r="B1296" s="33">
        <f t="shared" ref="B1296:B1359" ca="1" si="126">(A1296-D1296)/(E1296-D1296)*(G1296-F1296)+F1296</f>
        <v>32</v>
      </c>
      <c r="C1296">
        <f t="shared" ref="C1296:C1359" si="127">COUNTIF($N$2:$N$25400,"&lt;"&amp;A1296)</f>
        <v>486</v>
      </c>
      <c r="D1296">
        <f t="shared" ca="1" si="125"/>
        <v>-2.1999999999999999E-2</v>
      </c>
      <c r="E1296">
        <f t="shared" ref="E1296:E1359" ca="1" si="128">INDIRECT(ADDRESS(C1296+2,14))</f>
        <v>0</v>
      </c>
      <c r="F1296">
        <f t="shared" ref="F1296:F1359" ca="1" si="129">INDIRECT(ADDRESS(C1296+1,13))</f>
        <v>31</v>
      </c>
      <c r="G1296">
        <f t="shared" ref="G1296:G1359" ca="1" si="130">INDIRECT(ADDRESS(C1296+2,13))</f>
        <v>32</v>
      </c>
    </row>
    <row r="1297" spans="1:7">
      <c r="A1297" s="54">
        <f>formulas!O887</f>
        <v>0</v>
      </c>
      <c r="B1297" s="33">
        <f t="shared" ca="1" si="126"/>
        <v>32</v>
      </c>
      <c r="C1297">
        <f t="shared" si="127"/>
        <v>486</v>
      </c>
      <c r="D1297">
        <f t="shared" ca="1" si="125"/>
        <v>-2.1999999999999999E-2</v>
      </c>
      <c r="E1297">
        <f t="shared" ca="1" si="128"/>
        <v>0</v>
      </c>
      <c r="F1297">
        <f t="shared" ca="1" si="129"/>
        <v>31</v>
      </c>
      <c r="G1297">
        <f t="shared" ca="1" si="130"/>
        <v>32</v>
      </c>
    </row>
    <row r="1298" spans="1:7">
      <c r="A1298" s="54">
        <f>formulas!O888</f>
        <v>0</v>
      </c>
      <c r="B1298" s="33">
        <f t="shared" ca="1" si="126"/>
        <v>32</v>
      </c>
      <c r="C1298">
        <f t="shared" si="127"/>
        <v>486</v>
      </c>
      <c r="D1298">
        <f t="shared" ca="1" si="125"/>
        <v>-2.1999999999999999E-2</v>
      </c>
      <c r="E1298">
        <f t="shared" ca="1" si="128"/>
        <v>0</v>
      </c>
      <c r="F1298">
        <f t="shared" ca="1" si="129"/>
        <v>31</v>
      </c>
      <c r="G1298">
        <f t="shared" ca="1" si="130"/>
        <v>32</v>
      </c>
    </row>
    <row r="1299" spans="1:7">
      <c r="A1299" s="54">
        <f>formulas!O889</f>
        <v>0</v>
      </c>
      <c r="B1299" s="33">
        <f t="shared" ca="1" si="126"/>
        <v>32</v>
      </c>
      <c r="C1299">
        <f t="shared" si="127"/>
        <v>486</v>
      </c>
      <c r="D1299">
        <f t="shared" ca="1" si="125"/>
        <v>-2.1999999999999999E-2</v>
      </c>
      <c r="E1299">
        <f t="shared" ca="1" si="128"/>
        <v>0</v>
      </c>
      <c r="F1299">
        <f t="shared" ca="1" si="129"/>
        <v>31</v>
      </c>
      <c r="G1299">
        <f t="shared" ca="1" si="130"/>
        <v>32</v>
      </c>
    </row>
    <row r="1300" spans="1:7">
      <c r="A1300" s="54">
        <f>formulas!O890</f>
        <v>0</v>
      </c>
      <c r="B1300" s="33">
        <f t="shared" ca="1" si="126"/>
        <v>32</v>
      </c>
      <c r="C1300">
        <f t="shared" si="127"/>
        <v>486</v>
      </c>
      <c r="D1300">
        <f t="shared" ca="1" si="125"/>
        <v>-2.1999999999999999E-2</v>
      </c>
      <c r="E1300">
        <f t="shared" ca="1" si="128"/>
        <v>0</v>
      </c>
      <c r="F1300">
        <f t="shared" ca="1" si="129"/>
        <v>31</v>
      </c>
      <c r="G1300">
        <f t="shared" ca="1" si="130"/>
        <v>32</v>
      </c>
    </row>
    <row r="1301" spans="1:7">
      <c r="A1301" s="54">
        <f>formulas!O891</f>
        <v>0</v>
      </c>
      <c r="B1301" s="33">
        <f t="shared" ca="1" si="126"/>
        <v>32</v>
      </c>
      <c r="C1301">
        <f t="shared" si="127"/>
        <v>486</v>
      </c>
      <c r="D1301">
        <f t="shared" ca="1" si="125"/>
        <v>-2.1999999999999999E-2</v>
      </c>
      <c r="E1301">
        <f t="shared" ca="1" si="128"/>
        <v>0</v>
      </c>
      <c r="F1301">
        <f t="shared" ca="1" si="129"/>
        <v>31</v>
      </c>
      <c r="G1301">
        <f t="shared" ca="1" si="130"/>
        <v>32</v>
      </c>
    </row>
    <row r="1302" spans="1:7">
      <c r="A1302" s="54">
        <f>formulas!O892</f>
        <v>0</v>
      </c>
      <c r="B1302" s="33">
        <f t="shared" ca="1" si="126"/>
        <v>32</v>
      </c>
      <c r="C1302">
        <f t="shared" si="127"/>
        <v>486</v>
      </c>
      <c r="D1302">
        <f t="shared" ca="1" si="125"/>
        <v>-2.1999999999999999E-2</v>
      </c>
      <c r="E1302">
        <f t="shared" ca="1" si="128"/>
        <v>0</v>
      </c>
      <c r="F1302">
        <f t="shared" ca="1" si="129"/>
        <v>31</v>
      </c>
      <c r="G1302">
        <f t="shared" ca="1" si="130"/>
        <v>32</v>
      </c>
    </row>
    <row r="1303" spans="1:7">
      <c r="A1303" s="54">
        <f>formulas!O893</f>
        <v>0</v>
      </c>
      <c r="B1303" s="33">
        <f t="shared" ca="1" si="126"/>
        <v>32</v>
      </c>
      <c r="C1303">
        <f t="shared" si="127"/>
        <v>486</v>
      </c>
      <c r="D1303">
        <f t="shared" ca="1" si="125"/>
        <v>-2.1999999999999999E-2</v>
      </c>
      <c r="E1303">
        <f t="shared" ca="1" si="128"/>
        <v>0</v>
      </c>
      <c r="F1303">
        <f t="shared" ca="1" si="129"/>
        <v>31</v>
      </c>
      <c r="G1303">
        <f t="shared" ca="1" si="130"/>
        <v>32</v>
      </c>
    </row>
    <row r="1304" spans="1:7">
      <c r="A1304" s="54">
        <f>formulas!O894</f>
        <v>0</v>
      </c>
      <c r="B1304" s="33">
        <f t="shared" ca="1" si="126"/>
        <v>32</v>
      </c>
      <c r="C1304">
        <f t="shared" si="127"/>
        <v>486</v>
      </c>
      <c r="D1304">
        <f t="shared" ca="1" si="125"/>
        <v>-2.1999999999999999E-2</v>
      </c>
      <c r="E1304">
        <f t="shared" ca="1" si="128"/>
        <v>0</v>
      </c>
      <c r="F1304">
        <f t="shared" ca="1" si="129"/>
        <v>31</v>
      </c>
      <c r="G1304">
        <f t="shared" ca="1" si="130"/>
        <v>32</v>
      </c>
    </row>
    <row r="1305" spans="1:7">
      <c r="A1305" s="54">
        <f>formulas!O895</f>
        <v>0</v>
      </c>
      <c r="B1305" s="33">
        <f t="shared" ca="1" si="126"/>
        <v>32</v>
      </c>
      <c r="C1305">
        <f t="shared" si="127"/>
        <v>486</v>
      </c>
      <c r="D1305">
        <f t="shared" ca="1" si="125"/>
        <v>-2.1999999999999999E-2</v>
      </c>
      <c r="E1305">
        <f t="shared" ca="1" si="128"/>
        <v>0</v>
      </c>
      <c r="F1305">
        <f t="shared" ca="1" si="129"/>
        <v>31</v>
      </c>
      <c r="G1305">
        <f t="shared" ca="1" si="130"/>
        <v>32</v>
      </c>
    </row>
    <row r="1306" spans="1:7">
      <c r="A1306" s="54">
        <f>formulas!O896</f>
        <v>0</v>
      </c>
      <c r="B1306" s="33">
        <f t="shared" ca="1" si="126"/>
        <v>32</v>
      </c>
      <c r="C1306">
        <f t="shared" si="127"/>
        <v>486</v>
      </c>
      <c r="D1306">
        <f t="shared" ca="1" si="125"/>
        <v>-2.1999999999999999E-2</v>
      </c>
      <c r="E1306">
        <f t="shared" ca="1" si="128"/>
        <v>0</v>
      </c>
      <c r="F1306">
        <f t="shared" ca="1" si="129"/>
        <v>31</v>
      </c>
      <c r="G1306">
        <f t="shared" ca="1" si="130"/>
        <v>32</v>
      </c>
    </row>
    <row r="1307" spans="1:7">
      <c r="A1307" s="54">
        <f>formulas!O897</f>
        <v>0</v>
      </c>
      <c r="B1307" s="33">
        <f t="shared" ca="1" si="126"/>
        <v>32</v>
      </c>
      <c r="C1307">
        <f t="shared" si="127"/>
        <v>486</v>
      </c>
      <c r="D1307">
        <f t="shared" ca="1" si="125"/>
        <v>-2.1999999999999999E-2</v>
      </c>
      <c r="E1307">
        <f t="shared" ca="1" si="128"/>
        <v>0</v>
      </c>
      <c r="F1307">
        <f t="shared" ca="1" si="129"/>
        <v>31</v>
      </c>
      <c r="G1307">
        <f t="shared" ca="1" si="130"/>
        <v>32</v>
      </c>
    </row>
    <row r="1308" spans="1:7">
      <c r="A1308" s="54">
        <f>formulas!O898</f>
        <v>0</v>
      </c>
      <c r="B1308" s="33">
        <f t="shared" ca="1" si="126"/>
        <v>32</v>
      </c>
      <c r="C1308">
        <f t="shared" si="127"/>
        <v>486</v>
      </c>
      <c r="D1308">
        <f t="shared" ca="1" si="125"/>
        <v>-2.1999999999999999E-2</v>
      </c>
      <c r="E1308">
        <f t="shared" ca="1" si="128"/>
        <v>0</v>
      </c>
      <c r="F1308">
        <f t="shared" ca="1" si="129"/>
        <v>31</v>
      </c>
      <c r="G1308">
        <f t="shared" ca="1" si="130"/>
        <v>32</v>
      </c>
    </row>
    <row r="1309" spans="1:7">
      <c r="A1309" s="54">
        <f>formulas!O899</f>
        <v>0</v>
      </c>
      <c r="B1309" s="33">
        <f t="shared" ca="1" si="126"/>
        <v>32</v>
      </c>
      <c r="C1309">
        <f t="shared" si="127"/>
        <v>486</v>
      </c>
      <c r="D1309">
        <f t="shared" ca="1" si="125"/>
        <v>-2.1999999999999999E-2</v>
      </c>
      <c r="E1309">
        <f t="shared" ca="1" si="128"/>
        <v>0</v>
      </c>
      <c r="F1309">
        <f t="shared" ca="1" si="129"/>
        <v>31</v>
      </c>
      <c r="G1309">
        <f t="shared" ca="1" si="130"/>
        <v>32</v>
      </c>
    </row>
    <row r="1310" spans="1:7">
      <c r="A1310" s="54">
        <f>formulas!O900</f>
        <v>0</v>
      </c>
      <c r="B1310" s="33">
        <f t="shared" ca="1" si="126"/>
        <v>32</v>
      </c>
      <c r="C1310">
        <f t="shared" si="127"/>
        <v>486</v>
      </c>
      <c r="D1310">
        <f t="shared" ca="1" si="125"/>
        <v>-2.1999999999999999E-2</v>
      </c>
      <c r="E1310">
        <f t="shared" ca="1" si="128"/>
        <v>0</v>
      </c>
      <c r="F1310">
        <f t="shared" ca="1" si="129"/>
        <v>31</v>
      </c>
      <c r="G1310">
        <f t="shared" ca="1" si="130"/>
        <v>32</v>
      </c>
    </row>
    <row r="1311" spans="1:7">
      <c r="A1311" s="54">
        <f>formulas!O901</f>
        <v>0</v>
      </c>
      <c r="B1311" s="33">
        <f t="shared" ca="1" si="126"/>
        <v>32</v>
      </c>
      <c r="C1311">
        <f t="shared" si="127"/>
        <v>486</v>
      </c>
      <c r="D1311">
        <f t="shared" ca="1" si="125"/>
        <v>-2.1999999999999999E-2</v>
      </c>
      <c r="E1311">
        <f t="shared" ca="1" si="128"/>
        <v>0</v>
      </c>
      <c r="F1311">
        <f t="shared" ca="1" si="129"/>
        <v>31</v>
      </c>
      <c r="G1311">
        <f t="shared" ca="1" si="130"/>
        <v>32</v>
      </c>
    </row>
    <row r="1312" spans="1:7">
      <c r="A1312" s="54">
        <f>formulas!O902</f>
        <v>0</v>
      </c>
      <c r="B1312" s="33">
        <f t="shared" ca="1" si="126"/>
        <v>32</v>
      </c>
      <c r="C1312">
        <f t="shared" si="127"/>
        <v>486</v>
      </c>
      <c r="D1312">
        <f t="shared" ca="1" si="125"/>
        <v>-2.1999999999999999E-2</v>
      </c>
      <c r="E1312">
        <f t="shared" ca="1" si="128"/>
        <v>0</v>
      </c>
      <c r="F1312">
        <f t="shared" ca="1" si="129"/>
        <v>31</v>
      </c>
      <c r="G1312">
        <f t="shared" ca="1" si="130"/>
        <v>32</v>
      </c>
    </row>
    <row r="1313" spans="1:7">
      <c r="A1313" s="54">
        <f>formulas!O903</f>
        <v>0</v>
      </c>
      <c r="B1313" s="33">
        <f t="shared" ca="1" si="126"/>
        <v>32</v>
      </c>
      <c r="C1313">
        <f t="shared" si="127"/>
        <v>486</v>
      </c>
      <c r="D1313">
        <f t="shared" ca="1" si="125"/>
        <v>-2.1999999999999999E-2</v>
      </c>
      <c r="E1313">
        <f t="shared" ca="1" si="128"/>
        <v>0</v>
      </c>
      <c r="F1313">
        <f t="shared" ca="1" si="129"/>
        <v>31</v>
      </c>
      <c r="G1313">
        <f t="shared" ca="1" si="130"/>
        <v>32</v>
      </c>
    </row>
    <row r="1314" spans="1:7">
      <c r="A1314" s="54">
        <f>formulas!O904</f>
        <v>0</v>
      </c>
      <c r="B1314" s="33">
        <f t="shared" ca="1" si="126"/>
        <v>32</v>
      </c>
      <c r="C1314">
        <f t="shared" si="127"/>
        <v>486</v>
      </c>
      <c r="D1314">
        <f t="shared" ca="1" si="125"/>
        <v>-2.1999999999999999E-2</v>
      </c>
      <c r="E1314">
        <f t="shared" ca="1" si="128"/>
        <v>0</v>
      </c>
      <c r="F1314">
        <f t="shared" ca="1" si="129"/>
        <v>31</v>
      </c>
      <c r="G1314">
        <f t="shared" ca="1" si="130"/>
        <v>32</v>
      </c>
    </row>
    <row r="1315" spans="1:7">
      <c r="A1315" s="54">
        <f>formulas!O905</f>
        <v>0</v>
      </c>
      <c r="B1315" s="33">
        <f t="shared" ca="1" si="126"/>
        <v>32</v>
      </c>
      <c r="C1315">
        <f t="shared" si="127"/>
        <v>486</v>
      </c>
      <c r="D1315">
        <f t="shared" ca="1" si="125"/>
        <v>-2.1999999999999999E-2</v>
      </c>
      <c r="E1315">
        <f t="shared" ca="1" si="128"/>
        <v>0</v>
      </c>
      <c r="F1315">
        <f t="shared" ca="1" si="129"/>
        <v>31</v>
      </c>
      <c r="G1315">
        <f t="shared" ca="1" si="130"/>
        <v>32</v>
      </c>
    </row>
    <row r="1316" spans="1:7">
      <c r="A1316" s="54">
        <f>formulas!O906</f>
        <v>0</v>
      </c>
      <c r="B1316" s="33">
        <f t="shared" ca="1" si="126"/>
        <v>32</v>
      </c>
      <c r="C1316">
        <f t="shared" si="127"/>
        <v>486</v>
      </c>
      <c r="D1316">
        <f t="shared" ca="1" si="125"/>
        <v>-2.1999999999999999E-2</v>
      </c>
      <c r="E1316">
        <f t="shared" ca="1" si="128"/>
        <v>0</v>
      </c>
      <c r="F1316">
        <f t="shared" ca="1" si="129"/>
        <v>31</v>
      </c>
      <c r="G1316">
        <f t="shared" ca="1" si="130"/>
        <v>32</v>
      </c>
    </row>
    <row r="1317" spans="1:7">
      <c r="A1317" s="54">
        <f>formulas!O907</f>
        <v>0</v>
      </c>
      <c r="B1317" s="33">
        <f t="shared" ca="1" si="126"/>
        <v>32</v>
      </c>
      <c r="C1317">
        <f t="shared" si="127"/>
        <v>486</v>
      </c>
      <c r="D1317">
        <f t="shared" ca="1" si="125"/>
        <v>-2.1999999999999999E-2</v>
      </c>
      <c r="E1317">
        <f t="shared" ca="1" si="128"/>
        <v>0</v>
      </c>
      <c r="F1317">
        <f t="shared" ca="1" si="129"/>
        <v>31</v>
      </c>
      <c r="G1317">
        <f t="shared" ca="1" si="130"/>
        <v>32</v>
      </c>
    </row>
    <row r="1318" spans="1:7">
      <c r="A1318" s="54">
        <f>formulas!O908</f>
        <v>0</v>
      </c>
      <c r="B1318" s="33">
        <f t="shared" ca="1" si="126"/>
        <v>32</v>
      </c>
      <c r="C1318">
        <f t="shared" si="127"/>
        <v>486</v>
      </c>
      <c r="D1318">
        <f t="shared" ca="1" si="125"/>
        <v>-2.1999999999999999E-2</v>
      </c>
      <c r="E1318">
        <f t="shared" ca="1" si="128"/>
        <v>0</v>
      </c>
      <c r="F1318">
        <f t="shared" ca="1" si="129"/>
        <v>31</v>
      </c>
      <c r="G1318">
        <f t="shared" ca="1" si="130"/>
        <v>32</v>
      </c>
    </row>
    <row r="1319" spans="1:7">
      <c r="A1319" s="54">
        <f>formulas!O909</f>
        <v>0</v>
      </c>
      <c r="B1319" s="33">
        <f t="shared" ca="1" si="126"/>
        <v>32</v>
      </c>
      <c r="C1319">
        <f t="shared" si="127"/>
        <v>486</v>
      </c>
      <c r="D1319">
        <f t="shared" ca="1" si="125"/>
        <v>-2.1999999999999999E-2</v>
      </c>
      <c r="E1319">
        <f t="shared" ca="1" si="128"/>
        <v>0</v>
      </c>
      <c r="F1319">
        <f t="shared" ca="1" si="129"/>
        <v>31</v>
      </c>
      <c r="G1319">
        <f t="shared" ca="1" si="130"/>
        <v>32</v>
      </c>
    </row>
    <row r="1320" spans="1:7">
      <c r="A1320" s="54">
        <f>formulas!O910</f>
        <v>0</v>
      </c>
      <c r="B1320" s="33">
        <f t="shared" ca="1" si="126"/>
        <v>32</v>
      </c>
      <c r="C1320">
        <f t="shared" si="127"/>
        <v>486</v>
      </c>
      <c r="D1320">
        <f t="shared" ca="1" si="125"/>
        <v>-2.1999999999999999E-2</v>
      </c>
      <c r="E1320">
        <f t="shared" ca="1" si="128"/>
        <v>0</v>
      </c>
      <c r="F1320">
        <f t="shared" ca="1" si="129"/>
        <v>31</v>
      </c>
      <c r="G1320">
        <f t="shared" ca="1" si="130"/>
        <v>32</v>
      </c>
    </row>
    <row r="1321" spans="1:7">
      <c r="A1321" s="54">
        <f>formulas!O911</f>
        <v>0</v>
      </c>
      <c r="B1321" s="33">
        <f t="shared" ca="1" si="126"/>
        <v>32</v>
      </c>
      <c r="C1321">
        <f t="shared" si="127"/>
        <v>486</v>
      </c>
      <c r="D1321">
        <f t="shared" ca="1" si="125"/>
        <v>-2.1999999999999999E-2</v>
      </c>
      <c r="E1321">
        <f t="shared" ca="1" si="128"/>
        <v>0</v>
      </c>
      <c r="F1321">
        <f t="shared" ca="1" si="129"/>
        <v>31</v>
      </c>
      <c r="G1321">
        <f t="shared" ca="1" si="130"/>
        <v>32</v>
      </c>
    </row>
    <row r="1322" spans="1:7">
      <c r="A1322" s="54">
        <f>formulas!O912</f>
        <v>0</v>
      </c>
      <c r="B1322" s="33">
        <f t="shared" ca="1" si="126"/>
        <v>32</v>
      </c>
      <c r="C1322">
        <f t="shared" si="127"/>
        <v>486</v>
      </c>
      <c r="D1322">
        <f t="shared" ca="1" si="125"/>
        <v>-2.1999999999999999E-2</v>
      </c>
      <c r="E1322">
        <f t="shared" ca="1" si="128"/>
        <v>0</v>
      </c>
      <c r="F1322">
        <f t="shared" ca="1" si="129"/>
        <v>31</v>
      </c>
      <c r="G1322">
        <f t="shared" ca="1" si="130"/>
        <v>32</v>
      </c>
    </row>
    <row r="1323" spans="1:7">
      <c r="A1323" s="54">
        <f>formulas!O913</f>
        <v>0</v>
      </c>
      <c r="B1323" s="33">
        <f t="shared" ca="1" si="126"/>
        <v>32</v>
      </c>
      <c r="C1323">
        <f t="shared" si="127"/>
        <v>486</v>
      </c>
      <c r="D1323">
        <f t="shared" ca="1" si="125"/>
        <v>-2.1999999999999999E-2</v>
      </c>
      <c r="E1323">
        <f t="shared" ca="1" si="128"/>
        <v>0</v>
      </c>
      <c r="F1323">
        <f t="shared" ca="1" si="129"/>
        <v>31</v>
      </c>
      <c r="G1323">
        <f t="shared" ca="1" si="130"/>
        <v>32</v>
      </c>
    </row>
    <row r="1324" spans="1:7">
      <c r="A1324" s="54">
        <f>formulas!O914</f>
        <v>0</v>
      </c>
      <c r="B1324" s="33">
        <f t="shared" ca="1" si="126"/>
        <v>32</v>
      </c>
      <c r="C1324">
        <f t="shared" si="127"/>
        <v>486</v>
      </c>
      <c r="D1324">
        <f t="shared" ca="1" si="125"/>
        <v>-2.1999999999999999E-2</v>
      </c>
      <c r="E1324">
        <f t="shared" ca="1" si="128"/>
        <v>0</v>
      </c>
      <c r="F1324">
        <f t="shared" ca="1" si="129"/>
        <v>31</v>
      </c>
      <c r="G1324">
        <f t="shared" ca="1" si="130"/>
        <v>32</v>
      </c>
    </row>
    <row r="1325" spans="1:7">
      <c r="A1325" s="54">
        <f>formulas!O915</f>
        <v>0</v>
      </c>
      <c r="B1325" s="33">
        <f t="shared" ca="1" si="126"/>
        <v>32</v>
      </c>
      <c r="C1325">
        <f t="shared" si="127"/>
        <v>486</v>
      </c>
      <c r="D1325">
        <f t="shared" ca="1" si="125"/>
        <v>-2.1999999999999999E-2</v>
      </c>
      <c r="E1325">
        <f t="shared" ca="1" si="128"/>
        <v>0</v>
      </c>
      <c r="F1325">
        <f t="shared" ca="1" si="129"/>
        <v>31</v>
      </c>
      <c r="G1325">
        <f t="shared" ca="1" si="130"/>
        <v>32</v>
      </c>
    </row>
    <row r="1326" spans="1:7">
      <c r="A1326" s="54">
        <f>formulas!O916</f>
        <v>0</v>
      </c>
      <c r="B1326" s="33">
        <f t="shared" ca="1" si="126"/>
        <v>32</v>
      </c>
      <c r="C1326">
        <f t="shared" si="127"/>
        <v>486</v>
      </c>
      <c r="D1326">
        <f t="shared" ca="1" si="125"/>
        <v>-2.1999999999999999E-2</v>
      </c>
      <c r="E1326">
        <f t="shared" ca="1" si="128"/>
        <v>0</v>
      </c>
      <c r="F1326">
        <f t="shared" ca="1" si="129"/>
        <v>31</v>
      </c>
      <c r="G1326">
        <f t="shared" ca="1" si="130"/>
        <v>32</v>
      </c>
    </row>
    <row r="1327" spans="1:7">
      <c r="A1327" s="54">
        <f>formulas!O917</f>
        <v>0</v>
      </c>
      <c r="B1327" s="33">
        <f t="shared" ca="1" si="126"/>
        <v>32</v>
      </c>
      <c r="C1327">
        <f t="shared" si="127"/>
        <v>486</v>
      </c>
      <c r="D1327">
        <f t="shared" ca="1" si="125"/>
        <v>-2.1999999999999999E-2</v>
      </c>
      <c r="E1327">
        <f t="shared" ca="1" si="128"/>
        <v>0</v>
      </c>
      <c r="F1327">
        <f t="shared" ca="1" si="129"/>
        <v>31</v>
      </c>
      <c r="G1327">
        <f t="shared" ca="1" si="130"/>
        <v>32</v>
      </c>
    </row>
    <row r="1328" spans="1:7">
      <c r="A1328" s="54">
        <f>formulas!O918</f>
        <v>0</v>
      </c>
      <c r="B1328" s="33">
        <f t="shared" ca="1" si="126"/>
        <v>32</v>
      </c>
      <c r="C1328">
        <f t="shared" si="127"/>
        <v>486</v>
      </c>
      <c r="D1328">
        <f t="shared" ca="1" si="125"/>
        <v>-2.1999999999999999E-2</v>
      </c>
      <c r="E1328">
        <f t="shared" ca="1" si="128"/>
        <v>0</v>
      </c>
      <c r="F1328">
        <f t="shared" ca="1" si="129"/>
        <v>31</v>
      </c>
      <c r="G1328">
        <f t="shared" ca="1" si="130"/>
        <v>32</v>
      </c>
    </row>
    <row r="1329" spans="1:7">
      <c r="A1329" s="54">
        <f>formulas!O919</f>
        <v>0</v>
      </c>
      <c r="B1329" s="33">
        <f t="shared" ca="1" si="126"/>
        <v>32</v>
      </c>
      <c r="C1329">
        <f t="shared" si="127"/>
        <v>486</v>
      </c>
      <c r="D1329">
        <f t="shared" ca="1" si="125"/>
        <v>-2.1999999999999999E-2</v>
      </c>
      <c r="E1329">
        <f t="shared" ca="1" si="128"/>
        <v>0</v>
      </c>
      <c r="F1329">
        <f t="shared" ca="1" si="129"/>
        <v>31</v>
      </c>
      <c r="G1329">
        <f t="shared" ca="1" si="130"/>
        <v>32</v>
      </c>
    </row>
    <row r="1330" spans="1:7">
      <c r="A1330" s="54">
        <f>formulas!O920</f>
        <v>0</v>
      </c>
      <c r="B1330" s="33">
        <f t="shared" ca="1" si="126"/>
        <v>32</v>
      </c>
      <c r="C1330">
        <f t="shared" si="127"/>
        <v>486</v>
      </c>
      <c r="D1330">
        <f t="shared" ca="1" si="125"/>
        <v>-2.1999999999999999E-2</v>
      </c>
      <c r="E1330">
        <f t="shared" ca="1" si="128"/>
        <v>0</v>
      </c>
      <c r="F1330">
        <f t="shared" ca="1" si="129"/>
        <v>31</v>
      </c>
      <c r="G1330">
        <f t="shared" ca="1" si="130"/>
        <v>32</v>
      </c>
    </row>
    <row r="1331" spans="1:7">
      <c r="A1331" s="54">
        <f>formulas!O921</f>
        <v>0</v>
      </c>
      <c r="B1331" s="33">
        <f t="shared" ca="1" si="126"/>
        <v>32</v>
      </c>
      <c r="C1331">
        <f t="shared" si="127"/>
        <v>486</v>
      </c>
      <c r="D1331">
        <f t="shared" ca="1" si="125"/>
        <v>-2.1999999999999999E-2</v>
      </c>
      <c r="E1331">
        <f t="shared" ca="1" si="128"/>
        <v>0</v>
      </c>
      <c r="F1331">
        <f t="shared" ca="1" si="129"/>
        <v>31</v>
      </c>
      <c r="G1331">
        <f t="shared" ca="1" si="130"/>
        <v>32</v>
      </c>
    </row>
    <row r="1332" spans="1:7">
      <c r="A1332" s="54">
        <f>formulas!O922</f>
        <v>0</v>
      </c>
      <c r="B1332" s="33">
        <f t="shared" ca="1" si="126"/>
        <v>32</v>
      </c>
      <c r="C1332">
        <f t="shared" si="127"/>
        <v>486</v>
      </c>
      <c r="D1332">
        <f t="shared" ca="1" si="125"/>
        <v>-2.1999999999999999E-2</v>
      </c>
      <c r="E1332">
        <f t="shared" ca="1" si="128"/>
        <v>0</v>
      </c>
      <c r="F1332">
        <f t="shared" ca="1" si="129"/>
        <v>31</v>
      </c>
      <c r="G1332">
        <f t="shared" ca="1" si="130"/>
        <v>32</v>
      </c>
    </row>
    <row r="1333" spans="1:7">
      <c r="A1333" s="54">
        <f>formulas!O923</f>
        <v>0</v>
      </c>
      <c r="B1333" s="33">
        <f t="shared" ca="1" si="126"/>
        <v>32</v>
      </c>
      <c r="C1333">
        <f t="shared" si="127"/>
        <v>486</v>
      </c>
      <c r="D1333">
        <f t="shared" ca="1" si="125"/>
        <v>-2.1999999999999999E-2</v>
      </c>
      <c r="E1333">
        <f t="shared" ca="1" si="128"/>
        <v>0</v>
      </c>
      <c r="F1333">
        <f t="shared" ca="1" si="129"/>
        <v>31</v>
      </c>
      <c r="G1333">
        <f t="shared" ca="1" si="130"/>
        <v>32</v>
      </c>
    </row>
    <row r="1334" spans="1:7">
      <c r="A1334" s="54">
        <f>formulas!O924</f>
        <v>0</v>
      </c>
      <c r="B1334" s="33">
        <f t="shared" ca="1" si="126"/>
        <v>32</v>
      </c>
      <c r="C1334">
        <f t="shared" si="127"/>
        <v>486</v>
      </c>
      <c r="D1334">
        <f t="shared" ca="1" si="125"/>
        <v>-2.1999999999999999E-2</v>
      </c>
      <c r="E1334">
        <f t="shared" ca="1" si="128"/>
        <v>0</v>
      </c>
      <c r="F1334">
        <f t="shared" ca="1" si="129"/>
        <v>31</v>
      </c>
      <c r="G1334">
        <f t="shared" ca="1" si="130"/>
        <v>32</v>
      </c>
    </row>
    <row r="1335" spans="1:7">
      <c r="A1335" s="54">
        <f>formulas!O925</f>
        <v>0</v>
      </c>
      <c r="B1335" s="33">
        <f t="shared" ca="1" si="126"/>
        <v>32</v>
      </c>
      <c r="C1335">
        <f t="shared" si="127"/>
        <v>486</v>
      </c>
      <c r="D1335">
        <f t="shared" ca="1" si="125"/>
        <v>-2.1999999999999999E-2</v>
      </c>
      <c r="E1335">
        <f t="shared" ca="1" si="128"/>
        <v>0</v>
      </c>
      <c r="F1335">
        <f t="shared" ca="1" si="129"/>
        <v>31</v>
      </c>
      <c r="G1335">
        <f t="shared" ca="1" si="130"/>
        <v>32</v>
      </c>
    </row>
    <row r="1336" spans="1:7">
      <c r="A1336" s="54">
        <f>formulas!O926</f>
        <v>0</v>
      </c>
      <c r="B1336" s="33">
        <f t="shared" ca="1" si="126"/>
        <v>32</v>
      </c>
      <c r="C1336">
        <f t="shared" si="127"/>
        <v>486</v>
      </c>
      <c r="D1336">
        <f t="shared" ca="1" si="125"/>
        <v>-2.1999999999999999E-2</v>
      </c>
      <c r="E1336">
        <f t="shared" ca="1" si="128"/>
        <v>0</v>
      </c>
      <c r="F1336">
        <f t="shared" ca="1" si="129"/>
        <v>31</v>
      </c>
      <c r="G1336">
        <f t="shared" ca="1" si="130"/>
        <v>32</v>
      </c>
    </row>
    <row r="1337" spans="1:7">
      <c r="A1337" s="54">
        <f>formulas!O927</f>
        <v>0</v>
      </c>
      <c r="B1337" s="33">
        <f t="shared" ca="1" si="126"/>
        <v>32</v>
      </c>
      <c r="C1337">
        <f t="shared" si="127"/>
        <v>486</v>
      </c>
      <c r="D1337">
        <f t="shared" ca="1" si="125"/>
        <v>-2.1999999999999999E-2</v>
      </c>
      <c r="E1337">
        <f t="shared" ca="1" si="128"/>
        <v>0</v>
      </c>
      <c r="F1337">
        <f t="shared" ca="1" si="129"/>
        <v>31</v>
      </c>
      <c r="G1337">
        <f t="shared" ca="1" si="130"/>
        <v>32</v>
      </c>
    </row>
    <row r="1338" spans="1:7">
      <c r="A1338" s="54">
        <f>formulas!O928</f>
        <v>0</v>
      </c>
      <c r="B1338" s="33">
        <f t="shared" ca="1" si="126"/>
        <v>32</v>
      </c>
      <c r="C1338">
        <f t="shared" si="127"/>
        <v>486</v>
      </c>
      <c r="D1338">
        <f t="shared" ca="1" si="125"/>
        <v>-2.1999999999999999E-2</v>
      </c>
      <c r="E1338">
        <f t="shared" ca="1" si="128"/>
        <v>0</v>
      </c>
      <c r="F1338">
        <f t="shared" ca="1" si="129"/>
        <v>31</v>
      </c>
      <c r="G1338">
        <f t="shared" ca="1" si="130"/>
        <v>32</v>
      </c>
    </row>
    <row r="1339" spans="1:7">
      <c r="A1339" s="54">
        <f>formulas!O929</f>
        <v>0</v>
      </c>
      <c r="B1339" s="33">
        <f t="shared" ca="1" si="126"/>
        <v>32</v>
      </c>
      <c r="C1339">
        <f t="shared" si="127"/>
        <v>486</v>
      </c>
      <c r="D1339">
        <f t="shared" ca="1" si="125"/>
        <v>-2.1999999999999999E-2</v>
      </c>
      <c r="E1339">
        <f t="shared" ca="1" si="128"/>
        <v>0</v>
      </c>
      <c r="F1339">
        <f t="shared" ca="1" si="129"/>
        <v>31</v>
      </c>
      <c r="G1339">
        <f t="shared" ca="1" si="130"/>
        <v>32</v>
      </c>
    </row>
    <row r="1340" spans="1:7">
      <c r="A1340" s="54">
        <f>formulas!O930</f>
        <v>0</v>
      </c>
      <c r="B1340" s="33">
        <f t="shared" ca="1" si="126"/>
        <v>32</v>
      </c>
      <c r="C1340">
        <f t="shared" si="127"/>
        <v>486</v>
      </c>
      <c r="D1340">
        <f t="shared" ca="1" si="125"/>
        <v>-2.1999999999999999E-2</v>
      </c>
      <c r="E1340">
        <f t="shared" ca="1" si="128"/>
        <v>0</v>
      </c>
      <c r="F1340">
        <f t="shared" ca="1" si="129"/>
        <v>31</v>
      </c>
      <c r="G1340">
        <f t="shared" ca="1" si="130"/>
        <v>32</v>
      </c>
    </row>
    <row r="1341" spans="1:7">
      <c r="A1341" s="54">
        <f>formulas!O931</f>
        <v>0</v>
      </c>
      <c r="B1341" s="33">
        <f t="shared" ca="1" si="126"/>
        <v>32</v>
      </c>
      <c r="C1341">
        <f t="shared" si="127"/>
        <v>486</v>
      </c>
      <c r="D1341">
        <f t="shared" ca="1" si="125"/>
        <v>-2.1999999999999999E-2</v>
      </c>
      <c r="E1341">
        <f t="shared" ca="1" si="128"/>
        <v>0</v>
      </c>
      <c r="F1341">
        <f t="shared" ca="1" si="129"/>
        <v>31</v>
      </c>
      <c r="G1341">
        <f t="shared" ca="1" si="130"/>
        <v>32</v>
      </c>
    </row>
    <row r="1342" spans="1:7">
      <c r="A1342" s="54">
        <f>formulas!O932</f>
        <v>0</v>
      </c>
      <c r="B1342" s="33">
        <f t="shared" ca="1" si="126"/>
        <v>32</v>
      </c>
      <c r="C1342">
        <f t="shared" si="127"/>
        <v>486</v>
      </c>
      <c r="D1342">
        <f t="shared" ca="1" si="125"/>
        <v>-2.1999999999999999E-2</v>
      </c>
      <c r="E1342">
        <f t="shared" ca="1" si="128"/>
        <v>0</v>
      </c>
      <c r="F1342">
        <f t="shared" ca="1" si="129"/>
        <v>31</v>
      </c>
      <c r="G1342">
        <f t="shared" ca="1" si="130"/>
        <v>32</v>
      </c>
    </row>
    <row r="1343" spans="1:7">
      <c r="A1343" s="54">
        <f>formulas!O933</f>
        <v>0</v>
      </c>
      <c r="B1343" s="33">
        <f t="shared" ca="1" si="126"/>
        <v>32</v>
      </c>
      <c r="C1343">
        <f t="shared" si="127"/>
        <v>486</v>
      </c>
      <c r="D1343">
        <f t="shared" ca="1" si="125"/>
        <v>-2.1999999999999999E-2</v>
      </c>
      <c r="E1343">
        <f t="shared" ca="1" si="128"/>
        <v>0</v>
      </c>
      <c r="F1343">
        <f t="shared" ca="1" si="129"/>
        <v>31</v>
      </c>
      <c r="G1343">
        <f t="shared" ca="1" si="130"/>
        <v>32</v>
      </c>
    </row>
    <row r="1344" spans="1:7">
      <c r="A1344" s="54">
        <f>formulas!O934</f>
        <v>0</v>
      </c>
      <c r="B1344" s="33">
        <f t="shared" ca="1" si="126"/>
        <v>32</v>
      </c>
      <c r="C1344">
        <f t="shared" si="127"/>
        <v>486</v>
      </c>
      <c r="D1344">
        <f t="shared" ca="1" si="125"/>
        <v>-2.1999999999999999E-2</v>
      </c>
      <c r="E1344">
        <f t="shared" ca="1" si="128"/>
        <v>0</v>
      </c>
      <c r="F1344">
        <f t="shared" ca="1" si="129"/>
        <v>31</v>
      </c>
      <c r="G1344">
        <f t="shared" ca="1" si="130"/>
        <v>32</v>
      </c>
    </row>
    <row r="1345" spans="1:7">
      <c r="A1345" s="54">
        <f>formulas!O935</f>
        <v>0</v>
      </c>
      <c r="B1345" s="33">
        <f t="shared" ca="1" si="126"/>
        <v>32</v>
      </c>
      <c r="C1345">
        <f t="shared" si="127"/>
        <v>486</v>
      </c>
      <c r="D1345">
        <f t="shared" ca="1" si="125"/>
        <v>-2.1999999999999999E-2</v>
      </c>
      <c r="E1345">
        <f t="shared" ca="1" si="128"/>
        <v>0</v>
      </c>
      <c r="F1345">
        <f t="shared" ca="1" si="129"/>
        <v>31</v>
      </c>
      <c r="G1345">
        <f t="shared" ca="1" si="130"/>
        <v>32</v>
      </c>
    </row>
    <row r="1346" spans="1:7">
      <c r="A1346" s="54">
        <f>formulas!O936</f>
        <v>0</v>
      </c>
      <c r="B1346" s="33">
        <f t="shared" ca="1" si="126"/>
        <v>32</v>
      </c>
      <c r="C1346">
        <f t="shared" si="127"/>
        <v>486</v>
      </c>
      <c r="D1346">
        <f t="shared" ca="1" si="125"/>
        <v>-2.1999999999999999E-2</v>
      </c>
      <c r="E1346">
        <f t="shared" ca="1" si="128"/>
        <v>0</v>
      </c>
      <c r="F1346">
        <f t="shared" ca="1" si="129"/>
        <v>31</v>
      </c>
      <c r="G1346">
        <f t="shared" ca="1" si="130"/>
        <v>32</v>
      </c>
    </row>
    <row r="1347" spans="1:7">
      <c r="A1347" s="54">
        <f>formulas!O937</f>
        <v>0</v>
      </c>
      <c r="B1347" s="33">
        <f t="shared" ca="1" si="126"/>
        <v>32</v>
      </c>
      <c r="C1347">
        <f t="shared" si="127"/>
        <v>486</v>
      </c>
      <c r="D1347">
        <f t="shared" ref="D1347:D1410" ca="1" si="131">INDIRECT(ADDRESS(C1347+1,14))</f>
        <v>-2.1999999999999999E-2</v>
      </c>
      <c r="E1347">
        <f t="shared" ca="1" si="128"/>
        <v>0</v>
      </c>
      <c r="F1347">
        <f t="shared" ca="1" si="129"/>
        <v>31</v>
      </c>
      <c r="G1347">
        <f t="shared" ca="1" si="130"/>
        <v>32</v>
      </c>
    </row>
    <row r="1348" spans="1:7">
      <c r="A1348" s="54">
        <f>formulas!O938</f>
        <v>0</v>
      </c>
      <c r="B1348" s="33">
        <f t="shared" ca="1" si="126"/>
        <v>32</v>
      </c>
      <c r="C1348">
        <f t="shared" si="127"/>
        <v>486</v>
      </c>
      <c r="D1348">
        <f t="shared" ca="1" si="131"/>
        <v>-2.1999999999999999E-2</v>
      </c>
      <c r="E1348">
        <f t="shared" ca="1" si="128"/>
        <v>0</v>
      </c>
      <c r="F1348">
        <f t="shared" ca="1" si="129"/>
        <v>31</v>
      </c>
      <c r="G1348">
        <f t="shared" ca="1" si="130"/>
        <v>32</v>
      </c>
    </row>
    <row r="1349" spans="1:7">
      <c r="A1349" s="54">
        <f>formulas!O939</f>
        <v>0</v>
      </c>
      <c r="B1349" s="33">
        <f t="shared" ca="1" si="126"/>
        <v>32</v>
      </c>
      <c r="C1349">
        <f t="shared" si="127"/>
        <v>486</v>
      </c>
      <c r="D1349">
        <f t="shared" ca="1" si="131"/>
        <v>-2.1999999999999999E-2</v>
      </c>
      <c r="E1349">
        <f t="shared" ca="1" si="128"/>
        <v>0</v>
      </c>
      <c r="F1349">
        <f t="shared" ca="1" si="129"/>
        <v>31</v>
      </c>
      <c r="G1349">
        <f t="shared" ca="1" si="130"/>
        <v>32</v>
      </c>
    </row>
    <row r="1350" spans="1:7">
      <c r="A1350" s="54">
        <f>formulas!O940</f>
        <v>0</v>
      </c>
      <c r="B1350" s="33">
        <f t="shared" ca="1" si="126"/>
        <v>32</v>
      </c>
      <c r="C1350">
        <f t="shared" si="127"/>
        <v>486</v>
      </c>
      <c r="D1350">
        <f t="shared" ca="1" si="131"/>
        <v>-2.1999999999999999E-2</v>
      </c>
      <c r="E1350">
        <f t="shared" ca="1" si="128"/>
        <v>0</v>
      </c>
      <c r="F1350">
        <f t="shared" ca="1" si="129"/>
        <v>31</v>
      </c>
      <c r="G1350">
        <f t="shared" ca="1" si="130"/>
        <v>32</v>
      </c>
    </row>
    <row r="1351" spans="1:7">
      <c r="A1351" s="54">
        <f>formulas!O941</f>
        <v>0</v>
      </c>
      <c r="B1351" s="33">
        <f t="shared" ca="1" si="126"/>
        <v>32</v>
      </c>
      <c r="C1351">
        <f t="shared" si="127"/>
        <v>486</v>
      </c>
      <c r="D1351">
        <f t="shared" ca="1" si="131"/>
        <v>-2.1999999999999999E-2</v>
      </c>
      <c r="E1351">
        <f t="shared" ca="1" si="128"/>
        <v>0</v>
      </c>
      <c r="F1351">
        <f t="shared" ca="1" si="129"/>
        <v>31</v>
      </c>
      <c r="G1351">
        <f t="shared" ca="1" si="130"/>
        <v>32</v>
      </c>
    </row>
    <row r="1352" spans="1:7">
      <c r="A1352" s="54">
        <f>formulas!O942</f>
        <v>0</v>
      </c>
      <c r="B1352" s="33">
        <f t="shared" ca="1" si="126"/>
        <v>32</v>
      </c>
      <c r="C1352">
        <f t="shared" si="127"/>
        <v>486</v>
      </c>
      <c r="D1352">
        <f t="shared" ca="1" si="131"/>
        <v>-2.1999999999999999E-2</v>
      </c>
      <c r="E1352">
        <f t="shared" ca="1" si="128"/>
        <v>0</v>
      </c>
      <c r="F1352">
        <f t="shared" ca="1" si="129"/>
        <v>31</v>
      </c>
      <c r="G1352">
        <f t="shared" ca="1" si="130"/>
        <v>32</v>
      </c>
    </row>
    <row r="1353" spans="1:7">
      <c r="A1353" s="54">
        <f>formulas!O943</f>
        <v>0</v>
      </c>
      <c r="B1353" s="33">
        <f t="shared" ca="1" si="126"/>
        <v>32</v>
      </c>
      <c r="C1353">
        <f t="shared" si="127"/>
        <v>486</v>
      </c>
      <c r="D1353">
        <f t="shared" ca="1" si="131"/>
        <v>-2.1999999999999999E-2</v>
      </c>
      <c r="E1353">
        <f t="shared" ca="1" si="128"/>
        <v>0</v>
      </c>
      <c r="F1353">
        <f t="shared" ca="1" si="129"/>
        <v>31</v>
      </c>
      <c r="G1353">
        <f t="shared" ca="1" si="130"/>
        <v>32</v>
      </c>
    </row>
    <row r="1354" spans="1:7">
      <c r="A1354" s="54">
        <f>formulas!O944</f>
        <v>0</v>
      </c>
      <c r="B1354" s="33">
        <f t="shared" ca="1" si="126"/>
        <v>32</v>
      </c>
      <c r="C1354">
        <f t="shared" si="127"/>
        <v>486</v>
      </c>
      <c r="D1354">
        <f t="shared" ca="1" si="131"/>
        <v>-2.1999999999999999E-2</v>
      </c>
      <c r="E1354">
        <f t="shared" ca="1" si="128"/>
        <v>0</v>
      </c>
      <c r="F1354">
        <f t="shared" ca="1" si="129"/>
        <v>31</v>
      </c>
      <c r="G1354">
        <f t="shared" ca="1" si="130"/>
        <v>32</v>
      </c>
    </row>
    <row r="1355" spans="1:7">
      <c r="A1355" s="54">
        <f>formulas!O945</f>
        <v>0</v>
      </c>
      <c r="B1355" s="33">
        <f t="shared" ca="1" si="126"/>
        <v>32</v>
      </c>
      <c r="C1355">
        <f t="shared" si="127"/>
        <v>486</v>
      </c>
      <c r="D1355">
        <f t="shared" ca="1" si="131"/>
        <v>-2.1999999999999999E-2</v>
      </c>
      <c r="E1355">
        <f t="shared" ca="1" si="128"/>
        <v>0</v>
      </c>
      <c r="F1355">
        <f t="shared" ca="1" si="129"/>
        <v>31</v>
      </c>
      <c r="G1355">
        <f t="shared" ca="1" si="130"/>
        <v>32</v>
      </c>
    </row>
    <row r="1356" spans="1:7">
      <c r="A1356" s="54">
        <f>formulas!O946</f>
        <v>0</v>
      </c>
      <c r="B1356" s="33">
        <f t="shared" ca="1" si="126"/>
        <v>32</v>
      </c>
      <c r="C1356">
        <f t="shared" si="127"/>
        <v>486</v>
      </c>
      <c r="D1356">
        <f t="shared" ca="1" si="131"/>
        <v>-2.1999999999999999E-2</v>
      </c>
      <c r="E1356">
        <f t="shared" ca="1" si="128"/>
        <v>0</v>
      </c>
      <c r="F1356">
        <f t="shared" ca="1" si="129"/>
        <v>31</v>
      </c>
      <c r="G1356">
        <f t="shared" ca="1" si="130"/>
        <v>32</v>
      </c>
    </row>
    <row r="1357" spans="1:7">
      <c r="A1357" s="54">
        <f>formulas!O947</f>
        <v>0</v>
      </c>
      <c r="B1357" s="33">
        <f t="shared" ca="1" si="126"/>
        <v>32</v>
      </c>
      <c r="C1357">
        <f t="shared" si="127"/>
        <v>486</v>
      </c>
      <c r="D1357">
        <f t="shared" ca="1" si="131"/>
        <v>-2.1999999999999999E-2</v>
      </c>
      <c r="E1357">
        <f t="shared" ca="1" si="128"/>
        <v>0</v>
      </c>
      <c r="F1357">
        <f t="shared" ca="1" si="129"/>
        <v>31</v>
      </c>
      <c r="G1357">
        <f t="shared" ca="1" si="130"/>
        <v>32</v>
      </c>
    </row>
    <row r="1358" spans="1:7">
      <c r="A1358" s="54">
        <f>formulas!O948</f>
        <v>0</v>
      </c>
      <c r="B1358" s="33">
        <f t="shared" ca="1" si="126"/>
        <v>32</v>
      </c>
      <c r="C1358">
        <f t="shared" si="127"/>
        <v>486</v>
      </c>
      <c r="D1358">
        <f t="shared" ca="1" si="131"/>
        <v>-2.1999999999999999E-2</v>
      </c>
      <c r="E1358">
        <f t="shared" ca="1" si="128"/>
        <v>0</v>
      </c>
      <c r="F1358">
        <f t="shared" ca="1" si="129"/>
        <v>31</v>
      </c>
      <c r="G1358">
        <f t="shared" ca="1" si="130"/>
        <v>32</v>
      </c>
    </row>
    <row r="1359" spans="1:7">
      <c r="A1359" s="54">
        <f>formulas!O949</f>
        <v>0</v>
      </c>
      <c r="B1359" s="33">
        <f t="shared" ca="1" si="126"/>
        <v>32</v>
      </c>
      <c r="C1359">
        <f t="shared" si="127"/>
        <v>486</v>
      </c>
      <c r="D1359">
        <f t="shared" ca="1" si="131"/>
        <v>-2.1999999999999999E-2</v>
      </c>
      <c r="E1359">
        <f t="shared" ca="1" si="128"/>
        <v>0</v>
      </c>
      <c r="F1359">
        <f t="shared" ca="1" si="129"/>
        <v>31</v>
      </c>
      <c r="G1359">
        <f t="shared" ca="1" si="130"/>
        <v>32</v>
      </c>
    </row>
    <row r="1360" spans="1:7">
      <c r="A1360" s="54">
        <f>formulas!O950</f>
        <v>0</v>
      </c>
      <c r="B1360" s="33">
        <f t="shared" ref="B1360:B1423" ca="1" si="132">(A1360-D1360)/(E1360-D1360)*(G1360-F1360)+F1360</f>
        <v>32</v>
      </c>
      <c r="C1360">
        <f t="shared" ref="C1360:C1423" si="133">COUNTIF($N$2:$N$25400,"&lt;"&amp;A1360)</f>
        <v>486</v>
      </c>
      <c r="D1360">
        <f t="shared" ca="1" si="131"/>
        <v>-2.1999999999999999E-2</v>
      </c>
      <c r="E1360">
        <f t="shared" ref="E1360:E1423" ca="1" si="134">INDIRECT(ADDRESS(C1360+2,14))</f>
        <v>0</v>
      </c>
      <c r="F1360">
        <f t="shared" ref="F1360:F1423" ca="1" si="135">INDIRECT(ADDRESS(C1360+1,13))</f>
        <v>31</v>
      </c>
      <c r="G1360">
        <f t="shared" ref="G1360:G1423" ca="1" si="136">INDIRECT(ADDRESS(C1360+2,13))</f>
        <v>32</v>
      </c>
    </row>
    <row r="1361" spans="1:7">
      <c r="A1361" s="54">
        <f>formulas!O951</f>
        <v>0</v>
      </c>
      <c r="B1361" s="33">
        <f t="shared" ca="1" si="132"/>
        <v>32</v>
      </c>
      <c r="C1361">
        <f t="shared" si="133"/>
        <v>486</v>
      </c>
      <c r="D1361">
        <f t="shared" ca="1" si="131"/>
        <v>-2.1999999999999999E-2</v>
      </c>
      <c r="E1361">
        <f t="shared" ca="1" si="134"/>
        <v>0</v>
      </c>
      <c r="F1361">
        <f t="shared" ca="1" si="135"/>
        <v>31</v>
      </c>
      <c r="G1361">
        <f t="shared" ca="1" si="136"/>
        <v>32</v>
      </c>
    </row>
    <row r="1362" spans="1:7">
      <c r="A1362" s="54">
        <f>formulas!O952</f>
        <v>0</v>
      </c>
      <c r="B1362" s="33">
        <f t="shared" ca="1" si="132"/>
        <v>32</v>
      </c>
      <c r="C1362">
        <f t="shared" si="133"/>
        <v>486</v>
      </c>
      <c r="D1362">
        <f t="shared" ca="1" si="131"/>
        <v>-2.1999999999999999E-2</v>
      </c>
      <c r="E1362">
        <f t="shared" ca="1" si="134"/>
        <v>0</v>
      </c>
      <c r="F1362">
        <f t="shared" ca="1" si="135"/>
        <v>31</v>
      </c>
      <c r="G1362">
        <f t="shared" ca="1" si="136"/>
        <v>32</v>
      </c>
    </row>
    <row r="1363" spans="1:7">
      <c r="A1363" s="54">
        <f>formulas!O953</f>
        <v>0</v>
      </c>
      <c r="B1363" s="33">
        <f t="shared" ca="1" si="132"/>
        <v>32</v>
      </c>
      <c r="C1363">
        <f t="shared" si="133"/>
        <v>486</v>
      </c>
      <c r="D1363">
        <f t="shared" ca="1" si="131"/>
        <v>-2.1999999999999999E-2</v>
      </c>
      <c r="E1363">
        <f t="shared" ca="1" si="134"/>
        <v>0</v>
      </c>
      <c r="F1363">
        <f t="shared" ca="1" si="135"/>
        <v>31</v>
      </c>
      <c r="G1363">
        <f t="shared" ca="1" si="136"/>
        <v>32</v>
      </c>
    </row>
    <row r="1364" spans="1:7">
      <c r="A1364" s="54">
        <f>formulas!O954</f>
        <v>0</v>
      </c>
      <c r="B1364" s="33">
        <f t="shared" ca="1" si="132"/>
        <v>32</v>
      </c>
      <c r="C1364">
        <f t="shared" si="133"/>
        <v>486</v>
      </c>
      <c r="D1364">
        <f t="shared" ca="1" si="131"/>
        <v>-2.1999999999999999E-2</v>
      </c>
      <c r="E1364">
        <f t="shared" ca="1" si="134"/>
        <v>0</v>
      </c>
      <c r="F1364">
        <f t="shared" ca="1" si="135"/>
        <v>31</v>
      </c>
      <c r="G1364">
        <f t="shared" ca="1" si="136"/>
        <v>32</v>
      </c>
    </row>
    <row r="1365" spans="1:7">
      <c r="A1365" s="54">
        <f>formulas!O955</f>
        <v>0</v>
      </c>
      <c r="B1365" s="33">
        <f t="shared" ca="1" si="132"/>
        <v>32</v>
      </c>
      <c r="C1365">
        <f t="shared" si="133"/>
        <v>486</v>
      </c>
      <c r="D1365">
        <f t="shared" ca="1" si="131"/>
        <v>-2.1999999999999999E-2</v>
      </c>
      <c r="E1365">
        <f t="shared" ca="1" si="134"/>
        <v>0</v>
      </c>
      <c r="F1365">
        <f t="shared" ca="1" si="135"/>
        <v>31</v>
      </c>
      <c r="G1365">
        <f t="shared" ca="1" si="136"/>
        <v>32</v>
      </c>
    </row>
    <row r="1366" spans="1:7">
      <c r="A1366" s="54">
        <f>formulas!O956</f>
        <v>0</v>
      </c>
      <c r="B1366" s="33">
        <f t="shared" ca="1" si="132"/>
        <v>32</v>
      </c>
      <c r="C1366">
        <f t="shared" si="133"/>
        <v>486</v>
      </c>
      <c r="D1366">
        <f t="shared" ca="1" si="131"/>
        <v>-2.1999999999999999E-2</v>
      </c>
      <c r="E1366">
        <f t="shared" ca="1" si="134"/>
        <v>0</v>
      </c>
      <c r="F1366">
        <f t="shared" ca="1" si="135"/>
        <v>31</v>
      </c>
      <c r="G1366">
        <f t="shared" ca="1" si="136"/>
        <v>32</v>
      </c>
    </row>
    <row r="1367" spans="1:7">
      <c r="A1367" s="54">
        <f>formulas!O957</f>
        <v>0</v>
      </c>
      <c r="B1367" s="33">
        <f t="shared" ca="1" si="132"/>
        <v>32</v>
      </c>
      <c r="C1367">
        <f t="shared" si="133"/>
        <v>486</v>
      </c>
      <c r="D1367">
        <f t="shared" ca="1" si="131"/>
        <v>-2.1999999999999999E-2</v>
      </c>
      <c r="E1367">
        <f t="shared" ca="1" si="134"/>
        <v>0</v>
      </c>
      <c r="F1367">
        <f t="shared" ca="1" si="135"/>
        <v>31</v>
      </c>
      <c r="G1367">
        <f t="shared" ca="1" si="136"/>
        <v>32</v>
      </c>
    </row>
    <row r="1368" spans="1:7">
      <c r="A1368" s="54">
        <f>formulas!O958</f>
        <v>0</v>
      </c>
      <c r="B1368" s="33">
        <f t="shared" ca="1" si="132"/>
        <v>32</v>
      </c>
      <c r="C1368">
        <f t="shared" si="133"/>
        <v>486</v>
      </c>
      <c r="D1368">
        <f t="shared" ca="1" si="131"/>
        <v>-2.1999999999999999E-2</v>
      </c>
      <c r="E1368">
        <f t="shared" ca="1" si="134"/>
        <v>0</v>
      </c>
      <c r="F1368">
        <f t="shared" ca="1" si="135"/>
        <v>31</v>
      </c>
      <c r="G1368">
        <f t="shared" ca="1" si="136"/>
        <v>32</v>
      </c>
    </row>
    <row r="1369" spans="1:7">
      <c r="A1369" s="54">
        <f>formulas!O959</f>
        <v>0</v>
      </c>
      <c r="B1369" s="33">
        <f t="shared" ca="1" si="132"/>
        <v>32</v>
      </c>
      <c r="C1369">
        <f t="shared" si="133"/>
        <v>486</v>
      </c>
      <c r="D1369">
        <f t="shared" ca="1" si="131"/>
        <v>-2.1999999999999999E-2</v>
      </c>
      <c r="E1369">
        <f t="shared" ca="1" si="134"/>
        <v>0</v>
      </c>
      <c r="F1369">
        <f t="shared" ca="1" si="135"/>
        <v>31</v>
      </c>
      <c r="G1369">
        <f t="shared" ca="1" si="136"/>
        <v>32</v>
      </c>
    </row>
    <row r="1370" spans="1:7">
      <c r="A1370" s="54">
        <f>formulas!O960</f>
        <v>0</v>
      </c>
      <c r="B1370" s="33">
        <f t="shared" ca="1" si="132"/>
        <v>32</v>
      </c>
      <c r="C1370">
        <f t="shared" si="133"/>
        <v>486</v>
      </c>
      <c r="D1370">
        <f t="shared" ca="1" si="131"/>
        <v>-2.1999999999999999E-2</v>
      </c>
      <c r="E1370">
        <f t="shared" ca="1" si="134"/>
        <v>0</v>
      </c>
      <c r="F1370">
        <f t="shared" ca="1" si="135"/>
        <v>31</v>
      </c>
      <c r="G1370">
        <f t="shared" ca="1" si="136"/>
        <v>32</v>
      </c>
    </row>
    <row r="1371" spans="1:7">
      <c r="A1371" s="54">
        <f>formulas!O961</f>
        <v>0</v>
      </c>
      <c r="B1371" s="33">
        <f t="shared" ca="1" si="132"/>
        <v>32</v>
      </c>
      <c r="C1371">
        <f t="shared" si="133"/>
        <v>486</v>
      </c>
      <c r="D1371">
        <f t="shared" ca="1" si="131"/>
        <v>-2.1999999999999999E-2</v>
      </c>
      <c r="E1371">
        <f t="shared" ca="1" si="134"/>
        <v>0</v>
      </c>
      <c r="F1371">
        <f t="shared" ca="1" si="135"/>
        <v>31</v>
      </c>
      <c r="G1371">
        <f t="shared" ca="1" si="136"/>
        <v>32</v>
      </c>
    </row>
    <row r="1372" spans="1:7">
      <c r="A1372" s="54">
        <f>formulas!O962</f>
        <v>0</v>
      </c>
      <c r="B1372" s="33">
        <f t="shared" ca="1" si="132"/>
        <v>32</v>
      </c>
      <c r="C1372">
        <f t="shared" si="133"/>
        <v>486</v>
      </c>
      <c r="D1372">
        <f t="shared" ca="1" si="131"/>
        <v>-2.1999999999999999E-2</v>
      </c>
      <c r="E1372">
        <f t="shared" ca="1" si="134"/>
        <v>0</v>
      </c>
      <c r="F1372">
        <f t="shared" ca="1" si="135"/>
        <v>31</v>
      </c>
      <c r="G1372">
        <f t="shared" ca="1" si="136"/>
        <v>32</v>
      </c>
    </row>
    <row r="1373" spans="1:7">
      <c r="A1373" s="54">
        <f>formulas!O963</f>
        <v>0</v>
      </c>
      <c r="B1373" s="33">
        <f t="shared" ca="1" si="132"/>
        <v>32</v>
      </c>
      <c r="C1373">
        <f t="shared" si="133"/>
        <v>486</v>
      </c>
      <c r="D1373">
        <f t="shared" ca="1" si="131"/>
        <v>-2.1999999999999999E-2</v>
      </c>
      <c r="E1373">
        <f t="shared" ca="1" si="134"/>
        <v>0</v>
      </c>
      <c r="F1373">
        <f t="shared" ca="1" si="135"/>
        <v>31</v>
      </c>
      <c r="G1373">
        <f t="shared" ca="1" si="136"/>
        <v>32</v>
      </c>
    </row>
    <row r="1374" spans="1:7">
      <c r="A1374" s="54">
        <f>formulas!O964</f>
        <v>0</v>
      </c>
      <c r="B1374" s="33">
        <f t="shared" ca="1" si="132"/>
        <v>32</v>
      </c>
      <c r="C1374">
        <f t="shared" si="133"/>
        <v>486</v>
      </c>
      <c r="D1374">
        <f t="shared" ca="1" si="131"/>
        <v>-2.1999999999999999E-2</v>
      </c>
      <c r="E1374">
        <f t="shared" ca="1" si="134"/>
        <v>0</v>
      </c>
      <c r="F1374">
        <f t="shared" ca="1" si="135"/>
        <v>31</v>
      </c>
      <c r="G1374">
        <f t="shared" ca="1" si="136"/>
        <v>32</v>
      </c>
    </row>
    <row r="1375" spans="1:7">
      <c r="A1375" s="54">
        <f>formulas!O965</f>
        <v>0</v>
      </c>
      <c r="B1375" s="33">
        <f t="shared" ca="1" si="132"/>
        <v>32</v>
      </c>
      <c r="C1375">
        <f t="shared" si="133"/>
        <v>486</v>
      </c>
      <c r="D1375">
        <f t="shared" ca="1" si="131"/>
        <v>-2.1999999999999999E-2</v>
      </c>
      <c r="E1375">
        <f t="shared" ca="1" si="134"/>
        <v>0</v>
      </c>
      <c r="F1375">
        <f t="shared" ca="1" si="135"/>
        <v>31</v>
      </c>
      <c r="G1375">
        <f t="shared" ca="1" si="136"/>
        <v>32</v>
      </c>
    </row>
    <row r="1376" spans="1:7">
      <c r="A1376" s="54">
        <f>formulas!O966</f>
        <v>0</v>
      </c>
      <c r="B1376" s="33">
        <f t="shared" ca="1" si="132"/>
        <v>32</v>
      </c>
      <c r="C1376">
        <f t="shared" si="133"/>
        <v>486</v>
      </c>
      <c r="D1376">
        <f t="shared" ca="1" si="131"/>
        <v>-2.1999999999999999E-2</v>
      </c>
      <c r="E1376">
        <f t="shared" ca="1" si="134"/>
        <v>0</v>
      </c>
      <c r="F1376">
        <f t="shared" ca="1" si="135"/>
        <v>31</v>
      </c>
      <c r="G1376">
        <f t="shared" ca="1" si="136"/>
        <v>32</v>
      </c>
    </row>
    <row r="1377" spans="1:7">
      <c r="A1377" s="54">
        <f>formulas!O967</f>
        <v>0</v>
      </c>
      <c r="B1377" s="33">
        <f t="shared" ca="1" si="132"/>
        <v>32</v>
      </c>
      <c r="C1377">
        <f t="shared" si="133"/>
        <v>486</v>
      </c>
      <c r="D1377">
        <f t="shared" ca="1" si="131"/>
        <v>-2.1999999999999999E-2</v>
      </c>
      <c r="E1377">
        <f t="shared" ca="1" si="134"/>
        <v>0</v>
      </c>
      <c r="F1377">
        <f t="shared" ca="1" si="135"/>
        <v>31</v>
      </c>
      <c r="G1377">
        <f t="shared" ca="1" si="136"/>
        <v>32</v>
      </c>
    </row>
    <row r="1378" spans="1:7">
      <c r="A1378" s="54">
        <f>formulas!O968</f>
        <v>0</v>
      </c>
      <c r="B1378" s="33">
        <f t="shared" ca="1" si="132"/>
        <v>32</v>
      </c>
      <c r="C1378">
        <f t="shared" si="133"/>
        <v>486</v>
      </c>
      <c r="D1378">
        <f t="shared" ca="1" si="131"/>
        <v>-2.1999999999999999E-2</v>
      </c>
      <c r="E1378">
        <f t="shared" ca="1" si="134"/>
        <v>0</v>
      </c>
      <c r="F1378">
        <f t="shared" ca="1" si="135"/>
        <v>31</v>
      </c>
      <c r="G1378">
        <f t="shared" ca="1" si="136"/>
        <v>32</v>
      </c>
    </row>
    <row r="1379" spans="1:7">
      <c r="A1379" s="54">
        <f>formulas!O969</f>
        <v>0</v>
      </c>
      <c r="B1379" s="33">
        <f t="shared" ca="1" si="132"/>
        <v>32</v>
      </c>
      <c r="C1379">
        <f t="shared" si="133"/>
        <v>486</v>
      </c>
      <c r="D1379">
        <f t="shared" ca="1" si="131"/>
        <v>-2.1999999999999999E-2</v>
      </c>
      <c r="E1379">
        <f t="shared" ca="1" si="134"/>
        <v>0</v>
      </c>
      <c r="F1379">
        <f t="shared" ca="1" si="135"/>
        <v>31</v>
      </c>
      <c r="G1379">
        <f t="shared" ca="1" si="136"/>
        <v>32</v>
      </c>
    </row>
    <row r="1380" spans="1:7">
      <c r="A1380" s="54">
        <f>formulas!O970</f>
        <v>0</v>
      </c>
      <c r="B1380" s="33">
        <f t="shared" ca="1" si="132"/>
        <v>32</v>
      </c>
      <c r="C1380">
        <f t="shared" si="133"/>
        <v>486</v>
      </c>
      <c r="D1380">
        <f t="shared" ca="1" si="131"/>
        <v>-2.1999999999999999E-2</v>
      </c>
      <c r="E1380">
        <f t="shared" ca="1" si="134"/>
        <v>0</v>
      </c>
      <c r="F1380">
        <f t="shared" ca="1" si="135"/>
        <v>31</v>
      </c>
      <c r="G1380">
        <f t="shared" ca="1" si="136"/>
        <v>32</v>
      </c>
    </row>
    <row r="1381" spans="1:7">
      <c r="A1381" s="54">
        <f>formulas!O971</f>
        <v>0</v>
      </c>
      <c r="B1381" s="33">
        <f t="shared" ca="1" si="132"/>
        <v>32</v>
      </c>
      <c r="C1381">
        <f t="shared" si="133"/>
        <v>486</v>
      </c>
      <c r="D1381">
        <f t="shared" ca="1" si="131"/>
        <v>-2.1999999999999999E-2</v>
      </c>
      <c r="E1381">
        <f t="shared" ca="1" si="134"/>
        <v>0</v>
      </c>
      <c r="F1381">
        <f t="shared" ca="1" si="135"/>
        <v>31</v>
      </c>
      <c r="G1381">
        <f t="shared" ca="1" si="136"/>
        <v>32</v>
      </c>
    </row>
    <row r="1382" spans="1:7">
      <c r="A1382" s="54">
        <f>formulas!O972</f>
        <v>0</v>
      </c>
      <c r="B1382" s="33">
        <f t="shared" ca="1" si="132"/>
        <v>32</v>
      </c>
      <c r="C1382">
        <f t="shared" si="133"/>
        <v>486</v>
      </c>
      <c r="D1382">
        <f t="shared" ca="1" si="131"/>
        <v>-2.1999999999999999E-2</v>
      </c>
      <c r="E1382">
        <f t="shared" ca="1" si="134"/>
        <v>0</v>
      </c>
      <c r="F1382">
        <f t="shared" ca="1" si="135"/>
        <v>31</v>
      </c>
      <c r="G1382">
        <f t="shared" ca="1" si="136"/>
        <v>32</v>
      </c>
    </row>
    <row r="1383" spans="1:7">
      <c r="A1383" s="54">
        <f>formulas!O973</f>
        <v>0</v>
      </c>
      <c r="B1383" s="33">
        <f t="shared" ca="1" si="132"/>
        <v>32</v>
      </c>
      <c r="C1383">
        <f t="shared" si="133"/>
        <v>486</v>
      </c>
      <c r="D1383">
        <f t="shared" ca="1" si="131"/>
        <v>-2.1999999999999999E-2</v>
      </c>
      <c r="E1383">
        <f t="shared" ca="1" si="134"/>
        <v>0</v>
      </c>
      <c r="F1383">
        <f t="shared" ca="1" si="135"/>
        <v>31</v>
      </c>
      <c r="G1383">
        <f t="shared" ca="1" si="136"/>
        <v>32</v>
      </c>
    </row>
    <row r="1384" spans="1:7">
      <c r="A1384" s="54">
        <f>formulas!O974</f>
        <v>0</v>
      </c>
      <c r="B1384" s="33">
        <f t="shared" ca="1" si="132"/>
        <v>32</v>
      </c>
      <c r="C1384">
        <f t="shared" si="133"/>
        <v>486</v>
      </c>
      <c r="D1384">
        <f t="shared" ca="1" si="131"/>
        <v>-2.1999999999999999E-2</v>
      </c>
      <c r="E1384">
        <f t="shared" ca="1" si="134"/>
        <v>0</v>
      </c>
      <c r="F1384">
        <f t="shared" ca="1" si="135"/>
        <v>31</v>
      </c>
      <c r="G1384">
        <f t="shared" ca="1" si="136"/>
        <v>32</v>
      </c>
    </row>
    <row r="1385" spans="1:7">
      <c r="A1385" s="54">
        <f>formulas!O975</f>
        <v>0</v>
      </c>
      <c r="B1385" s="33">
        <f t="shared" ca="1" si="132"/>
        <v>32</v>
      </c>
      <c r="C1385">
        <f t="shared" si="133"/>
        <v>486</v>
      </c>
      <c r="D1385">
        <f t="shared" ca="1" si="131"/>
        <v>-2.1999999999999999E-2</v>
      </c>
      <c r="E1385">
        <f t="shared" ca="1" si="134"/>
        <v>0</v>
      </c>
      <c r="F1385">
        <f t="shared" ca="1" si="135"/>
        <v>31</v>
      </c>
      <c r="G1385">
        <f t="shared" ca="1" si="136"/>
        <v>32</v>
      </c>
    </row>
    <row r="1386" spans="1:7">
      <c r="A1386" s="54">
        <f>formulas!O976</f>
        <v>0</v>
      </c>
      <c r="B1386" s="33">
        <f t="shared" ca="1" si="132"/>
        <v>32</v>
      </c>
      <c r="C1386">
        <f t="shared" si="133"/>
        <v>486</v>
      </c>
      <c r="D1386">
        <f t="shared" ca="1" si="131"/>
        <v>-2.1999999999999999E-2</v>
      </c>
      <c r="E1386">
        <f t="shared" ca="1" si="134"/>
        <v>0</v>
      </c>
      <c r="F1386">
        <f t="shared" ca="1" si="135"/>
        <v>31</v>
      </c>
      <c r="G1386">
        <f t="shared" ca="1" si="136"/>
        <v>32</v>
      </c>
    </row>
    <row r="1387" spans="1:7">
      <c r="A1387" s="54">
        <f>formulas!O977</f>
        <v>0</v>
      </c>
      <c r="B1387" s="33">
        <f t="shared" ca="1" si="132"/>
        <v>32</v>
      </c>
      <c r="C1387">
        <f t="shared" si="133"/>
        <v>486</v>
      </c>
      <c r="D1387">
        <f t="shared" ca="1" si="131"/>
        <v>-2.1999999999999999E-2</v>
      </c>
      <c r="E1387">
        <f t="shared" ca="1" si="134"/>
        <v>0</v>
      </c>
      <c r="F1387">
        <f t="shared" ca="1" si="135"/>
        <v>31</v>
      </c>
      <c r="G1387">
        <f t="shared" ca="1" si="136"/>
        <v>32</v>
      </c>
    </row>
    <row r="1388" spans="1:7">
      <c r="A1388" s="54">
        <f>formulas!O978</f>
        <v>0</v>
      </c>
      <c r="B1388" s="33">
        <f t="shared" ca="1" si="132"/>
        <v>32</v>
      </c>
      <c r="C1388">
        <f t="shared" si="133"/>
        <v>486</v>
      </c>
      <c r="D1388">
        <f t="shared" ca="1" si="131"/>
        <v>-2.1999999999999999E-2</v>
      </c>
      <c r="E1388">
        <f t="shared" ca="1" si="134"/>
        <v>0</v>
      </c>
      <c r="F1388">
        <f t="shared" ca="1" si="135"/>
        <v>31</v>
      </c>
      <c r="G1388">
        <f t="shared" ca="1" si="136"/>
        <v>32</v>
      </c>
    </row>
    <row r="1389" spans="1:7">
      <c r="A1389" s="54">
        <f>formulas!O979</f>
        <v>0</v>
      </c>
      <c r="B1389" s="33">
        <f t="shared" ca="1" si="132"/>
        <v>32</v>
      </c>
      <c r="C1389">
        <f t="shared" si="133"/>
        <v>486</v>
      </c>
      <c r="D1389">
        <f t="shared" ca="1" si="131"/>
        <v>-2.1999999999999999E-2</v>
      </c>
      <c r="E1389">
        <f t="shared" ca="1" si="134"/>
        <v>0</v>
      </c>
      <c r="F1389">
        <f t="shared" ca="1" si="135"/>
        <v>31</v>
      </c>
      <c r="G1389">
        <f t="shared" ca="1" si="136"/>
        <v>32</v>
      </c>
    </row>
    <row r="1390" spans="1:7">
      <c r="A1390" s="54">
        <f>formulas!O980</f>
        <v>0</v>
      </c>
      <c r="B1390" s="33">
        <f t="shared" ca="1" si="132"/>
        <v>32</v>
      </c>
      <c r="C1390">
        <f t="shared" si="133"/>
        <v>486</v>
      </c>
      <c r="D1390">
        <f t="shared" ca="1" si="131"/>
        <v>-2.1999999999999999E-2</v>
      </c>
      <c r="E1390">
        <f t="shared" ca="1" si="134"/>
        <v>0</v>
      </c>
      <c r="F1390">
        <f t="shared" ca="1" si="135"/>
        <v>31</v>
      </c>
      <c r="G1390">
        <f t="shared" ca="1" si="136"/>
        <v>32</v>
      </c>
    </row>
    <row r="1391" spans="1:7">
      <c r="A1391" s="54">
        <f>formulas!O981</f>
        <v>0</v>
      </c>
      <c r="B1391" s="33">
        <f t="shared" ca="1" si="132"/>
        <v>32</v>
      </c>
      <c r="C1391">
        <f t="shared" si="133"/>
        <v>486</v>
      </c>
      <c r="D1391">
        <f t="shared" ca="1" si="131"/>
        <v>-2.1999999999999999E-2</v>
      </c>
      <c r="E1391">
        <f t="shared" ca="1" si="134"/>
        <v>0</v>
      </c>
      <c r="F1391">
        <f t="shared" ca="1" si="135"/>
        <v>31</v>
      </c>
      <c r="G1391">
        <f t="shared" ca="1" si="136"/>
        <v>32</v>
      </c>
    </row>
    <row r="1392" spans="1:7">
      <c r="A1392" s="54">
        <f>formulas!O982</f>
        <v>0</v>
      </c>
      <c r="B1392" s="33">
        <f t="shared" ca="1" si="132"/>
        <v>32</v>
      </c>
      <c r="C1392">
        <f t="shared" si="133"/>
        <v>486</v>
      </c>
      <c r="D1392">
        <f t="shared" ca="1" si="131"/>
        <v>-2.1999999999999999E-2</v>
      </c>
      <c r="E1392">
        <f t="shared" ca="1" si="134"/>
        <v>0</v>
      </c>
      <c r="F1392">
        <f t="shared" ca="1" si="135"/>
        <v>31</v>
      </c>
      <c r="G1392">
        <f t="shared" ca="1" si="136"/>
        <v>32</v>
      </c>
    </row>
    <row r="1393" spans="1:7">
      <c r="A1393" s="54">
        <f>formulas!O983</f>
        <v>0</v>
      </c>
      <c r="B1393" s="33">
        <f t="shared" ca="1" si="132"/>
        <v>32</v>
      </c>
      <c r="C1393">
        <f t="shared" si="133"/>
        <v>486</v>
      </c>
      <c r="D1393">
        <f t="shared" ca="1" si="131"/>
        <v>-2.1999999999999999E-2</v>
      </c>
      <c r="E1393">
        <f t="shared" ca="1" si="134"/>
        <v>0</v>
      </c>
      <c r="F1393">
        <f t="shared" ca="1" si="135"/>
        <v>31</v>
      </c>
      <c r="G1393">
        <f t="shared" ca="1" si="136"/>
        <v>32</v>
      </c>
    </row>
    <row r="1394" spans="1:7">
      <c r="A1394" s="54">
        <f>formulas!O984</f>
        <v>0</v>
      </c>
      <c r="B1394" s="33">
        <f t="shared" ca="1" si="132"/>
        <v>32</v>
      </c>
      <c r="C1394">
        <f t="shared" si="133"/>
        <v>486</v>
      </c>
      <c r="D1394">
        <f t="shared" ca="1" si="131"/>
        <v>-2.1999999999999999E-2</v>
      </c>
      <c r="E1394">
        <f t="shared" ca="1" si="134"/>
        <v>0</v>
      </c>
      <c r="F1394">
        <f t="shared" ca="1" si="135"/>
        <v>31</v>
      </c>
      <c r="G1394">
        <f t="shared" ca="1" si="136"/>
        <v>32</v>
      </c>
    </row>
    <row r="1395" spans="1:7">
      <c r="A1395" s="54">
        <f>formulas!O985</f>
        <v>0</v>
      </c>
      <c r="B1395" s="33">
        <f t="shared" ca="1" si="132"/>
        <v>32</v>
      </c>
      <c r="C1395">
        <f t="shared" si="133"/>
        <v>486</v>
      </c>
      <c r="D1395">
        <f t="shared" ca="1" si="131"/>
        <v>-2.1999999999999999E-2</v>
      </c>
      <c r="E1395">
        <f t="shared" ca="1" si="134"/>
        <v>0</v>
      </c>
      <c r="F1395">
        <f t="shared" ca="1" si="135"/>
        <v>31</v>
      </c>
      <c r="G1395">
        <f t="shared" ca="1" si="136"/>
        <v>32</v>
      </c>
    </row>
    <row r="1396" spans="1:7">
      <c r="A1396" s="54">
        <f>formulas!O986</f>
        <v>0</v>
      </c>
      <c r="B1396" s="33">
        <f t="shared" ca="1" si="132"/>
        <v>32</v>
      </c>
      <c r="C1396">
        <f t="shared" si="133"/>
        <v>486</v>
      </c>
      <c r="D1396">
        <f t="shared" ca="1" si="131"/>
        <v>-2.1999999999999999E-2</v>
      </c>
      <c r="E1396">
        <f t="shared" ca="1" si="134"/>
        <v>0</v>
      </c>
      <c r="F1396">
        <f t="shared" ca="1" si="135"/>
        <v>31</v>
      </c>
      <c r="G1396">
        <f t="shared" ca="1" si="136"/>
        <v>32</v>
      </c>
    </row>
    <row r="1397" spans="1:7">
      <c r="A1397" s="54">
        <f>formulas!O987</f>
        <v>0</v>
      </c>
      <c r="B1397" s="33">
        <f t="shared" ca="1" si="132"/>
        <v>32</v>
      </c>
      <c r="C1397">
        <f t="shared" si="133"/>
        <v>486</v>
      </c>
      <c r="D1397">
        <f t="shared" ca="1" si="131"/>
        <v>-2.1999999999999999E-2</v>
      </c>
      <c r="E1397">
        <f t="shared" ca="1" si="134"/>
        <v>0</v>
      </c>
      <c r="F1397">
        <f t="shared" ca="1" si="135"/>
        <v>31</v>
      </c>
      <c r="G1397">
        <f t="shared" ca="1" si="136"/>
        <v>32</v>
      </c>
    </row>
    <row r="1398" spans="1:7">
      <c r="A1398" s="54">
        <f>formulas!O988</f>
        <v>0</v>
      </c>
      <c r="B1398" s="33">
        <f t="shared" ca="1" si="132"/>
        <v>32</v>
      </c>
      <c r="C1398">
        <f t="shared" si="133"/>
        <v>486</v>
      </c>
      <c r="D1398">
        <f t="shared" ca="1" si="131"/>
        <v>-2.1999999999999999E-2</v>
      </c>
      <c r="E1398">
        <f t="shared" ca="1" si="134"/>
        <v>0</v>
      </c>
      <c r="F1398">
        <f t="shared" ca="1" si="135"/>
        <v>31</v>
      </c>
      <c r="G1398">
        <f t="shared" ca="1" si="136"/>
        <v>32</v>
      </c>
    </row>
    <row r="1399" spans="1:7">
      <c r="A1399" s="54">
        <f>formulas!O989</f>
        <v>0</v>
      </c>
      <c r="B1399" s="33">
        <f t="shared" ca="1" si="132"/>
        <v>32</v>
      </c>
      <c r="C1399">
        <f t="shared" si="133"/>
        <v>486</v>
      </c>
      <c r="D1399">
        <f t="shared" ca="1" si="131"/>
        <v>-2.1999999999999999E-2</v>
      </c>
      <c r="E1399">
        <f t="shared" ca="1" si="134"/>
        <v>0</v>
      </c>
      <c r="F1399">
        <f t="shared" ca="1" si="135"/>
        <v>31</v>
      </c>
      <c r="G1399">
        <f t="shared" ca="1" si="136"/>
        <v>32</v>
      </c>
    </row>
    <row r="1400" spans="1:7">
      <c r="A1400" s="54">
        <f>formulas!O990</f>
        <v>0</v>
      </c>
      <c r="B1400" s="33">
        <f t="shared" ca="1" si="132"/>
        <v>32</v>
      </c>
      <c r="C1400">
        <f t="shared" si="133"/>
        <v>486</v>
      </c>
      <c r="D1400">
        <f t="shared" ca="1" si="131"/>
        <v>-2.1999999999999999E-2</v>
      </c>
      <c r="E1400">
        <f t="shared" ca="1" si="134"/>
        <v>0</v>
      </c>
      <c r="F1400">
        <f t="shared" ca="1" si="135"/>
        <v>31</v>
      </c>
      <c r="G1400">
        <f t="shared" ca="1" si="136"/>
        <v>32</v>
      </c>
    </row>
    <row r="1401" spans="1:7">
      <c r="A1401" s="54">
        <f>formulas!O991</f>
        <v>0</v>
      </c>
      <c r="B1401" s="33">
        <f t="shared" ca="1" si="132"/>
        <v>32</v>
      </c>
      <c r="C1401">
        <f t="shared" si="133"/>
        <v>486</v>
      </c>
      <c r="D1401">
        <f t="shared" ca="1" si="131"/>
        <v>-2.1999999999999999E-2</v>
      </c>
      <c r="E1401">
        <f t="shared" ca="1" si="134"/>
        <v>0</v>
      </c>
      <c r="F1401">
        <f t="shared" ca="1" si="135"/>
        <v>31</v>
      </c>
      <c r="G1401">
        <f t="shared" ca="1" si="136"/>
        <v>32</v>
      </c>
    </row>
    <row r="1402" spans="1:7">
      <c r="A1402" s="54">
        <f>formulas!O992</f>
        <v>0</v>
      </c>
      <c r="B1402" s="33">
        <f t="shared" ca="1" si="132"/>
        <v>32</v>
      </c>
      <c r="C1402">
        <f t="shared" si="133"/>
        <v>486</v>
      </c>
      <c r="D1402">
        <f t="shared" ca="1" si="131"/>
        <v>-2.1999999999999999E-2</v>
      </c>
      <c r="E1402">
        <f t="shared" ca="1" si="134"/>
        <v>0</v>
      </c>
      <c r="F1402">
        <f t="shared" ca="1" si="135"/>
        <v>31</v>
      </c>
      <c r="G1402">
        <f t="shared" ca="1" si="136"/>
        <v>32</v>
      </c>
    </row>
    <row r="1403" spans="1:7">
      <c r="A1403" s="54">
        <f>formulas!O993</f>
        <v>0</v>
      </c>
      <c r="B1403" s="33">
        <f t="shared" ca="1" si="132"/>
        <v>32</v>
      </c>
      <c r="C1403">
        <f t="shared" si="133"/>
        <v>486</v>
      </c>
      <c r="D1403">
        <f t="shared" ca="1" si="131"/>
        <v>-2.1999999999999999E-2</v>
      </c>
      <c r="E1403">
        <f t="shared" ca="1" si="134"/>
        <v>0</v>
      </c>
      <c r="F1403">
        <f t="shared" ca="1" si="135"/>
        <v>31</v>
      </c>
      <c r="G1403">
        <f t="shared" ca="1" si="136"/>
        <v>32</v>
      </c>
    </row>
    <row r="1404" spans="1:7">
      <c r="A1404" s="54">
        <f>formulas!O994</f>
        <v>0</v>
      </c>
      <c r="B1404" s="33">
        <f t="shared" ca="1" si="132"/>
        <v>32</v>
      </c>
      <c r="C1404">
        <f t="shared" si="133"/>
        <v>486</v>
      </c>
      <c r="D1404">
        <f t="shared" ca="1" si="131"/>
        <v>-2.1999999999999999E-2</v>
      </c>
      <c r="E1404">
        <f t="shared" ca="1" si="134"/>
        <v>0</v>
      </c>
      <c r="F1404">
        <f t="shared" ca="1" si="135"/>
        <v>31</v>
      </c>
      <c r="G1404">
        <f t="shared" ca="1" si="136"/>
        <v>32</v>
      </c>
    </row>
    <row r="1405" spans="1:7">
      <c r="A1405" s="54">
        <f>formulas!O995</f>
        <v>0</v>
      </c>
      <c r="B1405" s="33">
        <f t="shared" ca="1" si="132"/>
        <v>32</v>
      </c>
      <c r="C1405">
        <f t="shared" si="133"/>
        <v>486</v>
      </c>
      <c r="D1405">
        <f t="shared" ca="1" si="131"/>
        <v>-2.1999999999999999E-2</v>
      </c>
      <c r="E1405">
        <f t="shared" ca="1" si="134"/>
        <v>0</v>
      </c>
      <c r="F1405">
        <f t="shared" ca="1" si="135"/>
        <v>31</v>
      </c>
      <c r="G1405">
        <f t="shared" ca="1" si="136"/>
        <v>32</v>
      </c>
    </row>
    <row r="1406" spans="1:7">
      <c r="A1406" s="54">
        <f>formulas!O996</f>
        <v>0</v>
      </c>
      <c r="B1406" s="33">
        <f t="shared" ca="1" si="132"/>
        <v>32</v>
      </c>
      <c r="C1406">
        <f t="shared" si="133"/>
        <v>486</v>
      </c>
      <c r="D1406">
        <f t="shared" ca="1" si="131"/>
        <v>-2.1999999999999999E-2</v>
      </c>
      <c r="E1406">
        <f t="shared" ca="1" si="134"/>
        <v>0</v>
      </c>
      <c r="F1406">
        <f t="shared" ca="1" si="135"/>
        <v>31</v>
      </c>
      <c r="G1406">
        <f t="shared" ca="1" si="136"/>
        <v>32</v>
      </c>
    </row>
    <row r="1407" spans="1:7">
      <c r="A1407" s="54">
        <f>formulas!O997</f>
        <v>0</v>
      </c>
      <c r="B1407" s="33">
        <f t="shared" ca="1" si="132"/>
        <v>32</v>
      </c>
      <c r="C1407">
        <f t="shared" si="133"/>
        <v>486</v>
      </c>
      <c r="D1407">
        <f t="shared" ca="1" si="131"/>
        <v>-2.1999999999999999E-2</v>
      </c>
      <c r="E1407">
        <f t="shared" ca="1" si="134"/>
        <v>0</v>
      </c>
      <c r="F1407">
        <f t="shared" ca="1" si="135"/>
        <v>31</v>
      </c>
      <c r="G1407">
        <f t="shared" ca="1" si="136"/>
        <v>32</v>
      </c>
    </row>
    <row r="1408" spans="1:7">
      <c r="A1408" s="54">
        <f>formulas!O998</f>
        <v>0</v>
      </c>
      <c r="B1408" s="33">
        <f t="shared" ca="1" si="132"/>
        <v>32</v>
      </c>
      <c r="C1408">
        <f t="shared" si="133"/>
        <v>486</v>
      </c>
      <c r="D1408">
        <f t="shared" ca="1" si="131"/>
        <v>-2.1999999999999999E-2</v>
      </c>
      <c r="E1408">
        <f t="shared" ca="1" si="134"/>
        <v>0</v>
      </c>
      <c r="F1408">
        <f t="shared" ca="1" si="135"/>
        <v>31</v>
      </c>
      <c r="G1408">
        <f t="shared" ca="1" si="136"/>
        <v>32</v>
      </c>
    </row>
    <row r="1409" spans="1:7">
      <c r="A1409" s="54">
        <f>formulas!O999</f>
        <v>0</v>
      </c>
      <c r="B1409" s="33">
        <f t="shared" ca="1" si="132"/>
        <v>32</v>
      </c>
      <c r="C1409">
        <f t="shared" si="133"/>
        <v>486</v>
      </c>
      <c r="D1409">
        <f t="shared" ca="1" si="131"/>
        <v>-2.1999999999999999E-2</v>
      </c>
      <c r="E1409">
        <f t="shared" ca="1" si="134"/>
        <v>0</v>
      </c>
      <c r="F1409">
        <f t="shared" ca="1" si="135"/>
        <v>31</v>
      </c>
      <c r="G1409">
        <f t="shared" ca="1" si="136"/>
        <v>32</v>
      </c>
    </row>
    <row r="1410" spans="1:7">
      <c r="A1410" s="54">
        <f>formulas!O1000</f>
        <v>0</v>
      </c>
      <c r="B1410" s="33">
        <f t="shared" ca="1" si="132"/>
        <v>32</v>
      </c>
      <c r="C1410">
        <f t="shared" si="133"/>
        <v>486</v>
      </c>
      <c r="D1410">
        <f t="shared" ca="1" si="131"/>
        <v>-2.1999999999999999E-2</v>
      </c>
      <c r="E1410">
        <f t="shared" ca="1" si="134"/>
        <v>0</v>
      </c>
      <c r="F1410">
        <f t="shared" ca="1" si="135"/>
        <v>31</v>
      </c>
      <c r="G1410">
        <f t="shared" ca="1" si="136"/>
        <v>32</v>
      </c>
    </row>
    <row r="1411" spans="1:7">
      <c r="A1411" s="54">
        <f>formulas!O1001</f>
        <v>0</v>
      </c>
      <c r="B1411" s="33">
        <f t="shared" ca="1" si="132"/>
        <v>32</v>
      </c>
      <c r="C1411">
        <f t="shared" si="133"/>
        <v>486</v>
      </c>
      <c r="D1411">
        <f t="shared" ref="D1411:D1474" ca="1" si="137">INDIRECT(ADDRESS(C1411+1,14))</f>
        <v>-2.1999999999999999E-2</v>
      </c>
      <c r="E1411">
        <f t="shared" ca="1" si="134"/>
        <v>0</v>
      </c>
      <c r="F1411">
        <f t="shared" ca="1" si="135"/>
        <v>31</v>
      </c>
      <c r="G1411">
        <f t="shared" ca="1" si="136"/>
        <v>32</v>
      </c>
    </row>
    <row r="1412" spans="1:7">
      <c r="A1412" s="54">
        <f>formulas!O1002</f>
        <v>0</v>
      </c>
      <c r="B1412" s="33">
        <f t="shared" ca="1" si="132"/>
        <v>32</v>
      </c>
      <c r="C1412">
        <f t="shared" si="133"/>
        <v>486</v>
      </c>
      <c r="D1412">
        <f t="shared" ca="1" si="137"/>
        <v>-2.1999999999999999E-2</v>
      </c>
      <c r="E1412">
        <f t="shared" ca="1" si="134"/>
        <v>0</v>
      </c>
      <c r="F1412">
        <f t="shared" ca="1" si="135"/>
        <v>31</v>
      </c>
      <c r="G1412">
        <f t="shared" ca="1" si="136"/>
        <v>32</v>
      </c>
    </row>
    <row r="1413" spans="1:7">
      <c r="A1413" s="54">
        <f>formulas!O1003</f>
        <v>0</v>
      </c>
      <c r="B1413" s="33">
        <f t="shared" ca="1" si="132"/>
        <v>32</v>
      </c>
      <c r="C1413">
        <f t="shared" si="133"/>
        <v>486</v>
      </c>
      <c r="D1413">
        <f t="shared" ca="1" si="137"/>
        <v>-2.1999999999999999E-2</v>
      </c>
      <c r="E1413">
        <f t="shared" ca="1" si="134"/>
        <v>0</v>
      </c>
      <c r="F1413">
        <f t="shared" ca="1" si="135"/>
        <v>31</v>
      </c>
      <c r="G1413">
        <f t="shared" ca="1" si="136"/>
        <v>32</v>
      </c>
    </row>
    <row r="1414" spans="1:7">
      <c r="A1414" s="54">
        <f>formulas!O1004</f>
        <v>0</v>
      </c>
      <c r="B1414" s="33">
        <f t="shared" ca="1" si="132"/>
        <v>32</v>
      </c>
      <c r="C1414">
        <f t="shared" si="133"/>
        <v>486</v>
      </c>
      <c r="D1414">
        <f t="shared" ca="1" si="137"/>
        <v>-2.1999999999999999E-2</v>
      </c>
      <c r="E1414">
        <f t="shared" ca="1" si="134"/>
        <v>0</v>
      </c>
      <c r="F1414">
        <f t="shared" ca="1" si="135"/>
        <v>31</v>
      </c>
      <c r="G1414">
        <f t="shared" ca="1" si="136"/>
        <v>32</v>
      </c>
    </row>
    <row r="1415" spans="1:7">
      <c r="A1415" s="54">
        <f>formulas!O1005</f>
        <v>0</v>
      </c>
      <c r="B1415" s="33">
        <f t="shared" ca="1" si="132"/>
        <v>32</v>
      </c>
      <c r="C1415">
        <f t="shared" si="133"/>
        <v>486</v>
      </c>
      <c r="D1415">
        <f t="shared" ca="1" si="137"/>
        <v>-2.1999999999999999E-2</v>
      </c>
      <c r="E1415">
        <f t="shared" ca="1" si="134"/>
        <v>0</v>
      </c>
      <c r="F1415">
        <f t="shared" ca="1" si="135"/>
        <v>31</v>
      </c>
      <c r="G1415">
        <f t="shared" ca="1" si="136"/>
        <v>32</v>
      </c>
    </row>
    <row r="1416" spans="1:7">
      <c r="A1416" s="54">
        <f>formulas!O1006</f>
        <v>0</v>
      </c>
      <c r="B1416" s="33">
        <f t="shared" ca="1" si="132"/>
        <v>32</v>
      </c>
      <c r="C1416">
        <f t="shared" si="133"/>
        <v>486</v>
      </c>
      <c r="D1416">
        <f t="shared" ca="1" si="137"/>
        <v>-2.1999999999999999E-2</v>
      </c>
      <c r="E1416">
        <f t="shared" ca="1" si="134"/>
        <v>0</v>
      </c>
      <c r="F1416">
        <f t="shared" ca="1" si="135"/>
        <v>31</v>
      </c>
      <c r="G1416">
        <f t="shared" ca="1" si="136"/>
        <v>32</v>
      </c>
    </row>
    <row r="1417" spans="1:7">
      <c r="A1417" s="54">
        <f>formulas!O1007</f>
        <v>0</v>
      </c>
      <c r="B1417" s="33">
        <f t="shared" ca="1" si="132"/>
        <v>32</v>
      </c>
      <c r="C1417">
        <f t="shared" si="133"/>
        <v>486</v>
      </c>
      <c r="D1417">
        <f t="shared" ca="1" si="137"/>
        <v>-2.1999999999999999E-2</v>
      </c>
      <c r="E1417">
        <f t="shared" ca="1" si="134"/>
        <v>0</v>
      </c>
      <c r="F1417">
        <f t="shared" ca="1" si="135"/>
        <v>31</v>
      </c>
      <c r="G1417">
        <f t="shared" ca="1" si="136"/>
        <v>32</v>
      </c>
    </row>
    <row r="1418" spans="1:7">
      <c r="A1418" s="54">
        <f>formulas!O1008</f>
        <v>0</v>
      </c>
      <c r="B1418" s="33">
        <f t="shared" ca="1" si="132"/>
        <v>32</v>
      </c>
      <c r="C1418">
        <f t="shared" si="133"/>
        <v>486</v>
      </c>
      <c r="D1418">
        <f t="shared" ca="1" si="137"/>
        <v>-2.1999999999999999E-2</v>
      </c>
      <c r="E1418">
        <f t="shared" ca="1" si="134"/>
        <v>0</v>
      </c>
      <c r="F1418">
        <f t="shared" ca="1" si="135"/>
        <v>31</v>
      </c>
      <c r="G1418">
        <f t="shared" ca="1" si="136"/>
        <v>32</v>
      </c>
    </row>
    <row r="1419" spans="1:7">
      <c r="A1419" s="54">
        <f>formulas!O1009</f>
        <v>0</v>
      </c>
      <c r="B1419" s="33">
        <f t="shared" ca="1" si="132"/>
        <v>32</v>
      </c>
      <c r="C1419">
        <f t="shared" si="133"/>
        <v>486</v>
      </c>
      <c r="D1419">
        <f t="shared" ca="1" si="137"/>
        <v>-2.1999999999999999E-2</v>
      </c>
      <c r="E1419">
        <f t="shared" ca="1" si="134"/>
        <v>0</v>
      </c>
      <c r="F1419">
        <f t="shared" ca="1" si="135"/>
        <v>31</v>
      </c>
      <c r="G1419">
        <f t="shared" ca="1" si="136"/>
        <v>32</v>
      </c>
    </row>
    <row r="1420" spans="1:7">
      <c r="A1420" s="54">
        <f>formulas!O1010</f>
        <v>0</v>
      </c>
      <c r="B1420" s="33">
        <f t="shared" ca="1" si="132"/>
        <v>32</v>
      </c>
      <c r="C1420">
        <f t="shared" si="133"/>
        <v>486</v>
      </c>
      <c r="D1420">
        <f t="shared" ca="1" si="137"/>
        <v>-2.1999999999999999E-2</v>
      </c>
      <c r="E1420">
        <f t="shared" ca="1" si="134"/>
        <v>0</v>
      </c>
      <c r="F1420">
        <f t="shared" ca="1" si="135"/>
        <v>31</v>
      </c>
      <c r="G1420">
        <f t="shared" ca="1" si="136"/>
        <v>32</v>
      </c>
    </row>
    <row r="1421" spans="1:7">
      <c r="A1421" s="54">
        <f>formulas!O1011</f>
        <v>0</v>
      </c>
      <c r="B1421" s="33">
        <f t="shared" ca="1" si="132"/>
        <v>32</v>
      </c>
      <c r="C1421">
        <f t="shared" si="133"/>
        <v>486</v>
      </c>
      <c r="D1421">
        <f t="shared" ca="1" si="137"/>
        <v>-2.1999999999999999E-2</v>
      </c>
      <c r="E1421">
        <f t="shared" ca="1" si="134"/>
        <v>0</v>
      </c>
      <c r="F1421">
        <f t="shared" ca="1" si="135"/>
        <v>31</v>
      </c>
      <c r="G1421">
        <f t="shared" ca="1" si="136"/>
        <v>32</v>
      </c>
    </row>
    <row r="1422" spans="1:7">
      <c r="A1422" s="54">
        <f>formulas!O1012</f>
        <v>0</v>
      </c>
      <c r="B1422" s="33">
        <f t="shared" ca="1" si="132"/>
        <v>32</v>
      </c>
      <c r="C1422">
        <f t="shared" si="133"/>
        <v>486</v>
      </c>
      <c r="D1422">
        <f t="shared" ca="1" si="137"/>
        <v>-2.1999999999999999E-2</v>
      </c>
      <c r="E1422">
        <f t="shared" ca="1" si="134"/>
        <v>0</v>
      </c>
      <c r="F1422">
        <f t="shared" ca="1" si="135"/>
        <v>31</v>
      </c>
      <c r="G1422">
        <f t="shared" ca="1" si="136"/>
        <v>32</v>
      </c>
    </row>
    <row r="1423" spans="1:7">
      <c r="A1423" s="54">
        <f>formulas!O1013</f>
        <v>0</v>
      </c>
      <c r="B1423" s="33">
        <f t="shared" ca="1" si="132"/>
        <v>32</v>
      </c>
      <c r="C1423">
        <f t="shared" si="133"/>
        <v>486</v>
      </c>
      <c r="D1423">
        <f t="shared" ca="1" si="137"/>
        <v>-2.1999999999999999E-2</v>
      </c>
      <c r="E1423">
        <f t="shared" ca="1" si="134"/>
        <v>0</v>
      </c>
      <c r="F1423">
        <f t="shared" ca="1" si="135"/>
        <v>31</v>
      </c>
      <c r="G1423">
        <f t="shared" ca="1" si="136"/>
        <v>32</v>
      </c>
    </row>
    <row r="1424" spans="1:7">
      <c r="A1424" s="54">
        <f>formulas!O1014</f>
        <v>0</v>
      </c>
      <c r="B1424" s="33">
        <f t="shared" ref="B1424:B1487" ca="1" si="138">(A1424-D1424)/(E1424-D1424)*(G1424-F1424)+F1424</f>
        <v>32</v>
      </c>
      <c r="C1424">
        <f t="shared" ref="C1424:C1487" si="139">COUNTIF($N$2:$N$25400,"&lt;"&amp;A1424)</f>
        <v>486</v>
      </c>
      <c r="D1424">
        <f t="shared" ca="1" si="137"/>
        <v>-2.1999999999999999E-2</v>
      </c>
      <c r="E1424">
        <f t="shared" ref="E1424:E1487" ca="1" si="140">INDIRECT(ADDRESS(C1424+2,14))</f>
        <v>0</v>
      </c>
      <c r="F1424">
        <f t="shared" ref="F1424:F1487" ca="1" si="141">INDIRECT(ADDRESS(C1424+1,13))</f>
        <v>31</v>
      </c>
      <c r="G1424">
        <f t="shared" ref="G1424:G1487" ca="1" si="142">INDIRECT(ADDRESS(C1424+2,13))</f>
        <v>32</v>
      </c>
    </row>
    <row r="1425" spans="1:7">
      <c r="A1425" s="54">
        <f>formulas!O1015</f>
        <v>0</v>
      </c>
      <c r="B1425" s="33">
        <f t="shared" ca="1" si="138"/>
        <v>32</v>
      </c>
      <c r="C1425">
        <f t="shared" si="139"/>
        <v>486</v>
      </c>
      <c r="D1425">
        <f t="shared" ca="1" si="137"/>
        <v>-2.1999999999999999E-2</v>
      </c>
      <c r="E1425">
        <f t="shared" ca="1" si="140"/>
        <v>0</v>
      </c>
      <c r="F1425">
        <f t="shared" ca="1" si="141"/>
        <v>31</v>
      </c>
      <c r="G1425">
        <f t="shared" ca="1" si="142"/>
        <v>32</v>
      </c>
    </row>
    <row r="1426" spans="1:7">
      <c r="A1426" s="54">
        <f>formulas!O1016</f>
        <v>0</v>
      </c>
      <c r="B1426" s="33">
        <f t="shared" ca="1" si="138"/>
        <v>32</v>
      </c>
      <c r="C1426">
        <f t="shared" si="139"/>
        <v>486</v>
      </c>
      <c r="D1426">
        <f t="shared" ca="1" si="137"/>
        <v>-2.1999999999999999E-2</v>
      </c>
      <c r="E1426">
        <f t="shared" ca="1" si="140"/>
        <v>0</v>
      </c>
      <c r="F1426">
        <f t="shared" ca="1" si="141"/>
        <v>31</v>
      </c>
      <c r="G1426">
        <f t="shared" ca="1" si="142"/>
        <v>32</v>
      </c>
    </row>
    <row r="1427" spans="1:7">
      <c r="A1427" s="54">
        <f>formulas!O1017</f>
        <v>0</v>
      </c>
      <c r="B1427" s="33">
        <f t="shared" ca="1" si="138"/>
        <v>32</v>
      </c>
      <c r="C1427">
        <f t="shared" si="139"/>
        <v>486</v>
      </c>
      <c r="D1427">
        <f t="shared" ca="1" si="137"/>
        <v>-2.1999999999999999E-2</v>
      </c>
      <c r="E1427">
        <f t="shared" ca="1" si="140"/>
        <v>0</v>
      </c>
      <c r="F1427">
        <f t="shared" ca="1" si="141"/>
        <v>31</v>
      </c>
      <c r="G1427">
        <f t="shared" ca="1" si="142"/>
        <v>32</v>
      </c>
    </row>
    <row r="1428" spans="1:7">
      <c r="A1428" s="54">
        <f>formulas!O1018</f>
        <v>0</v>
      </c>
      <c r="B1428" s="33">
        <f t="shared" ca="1" si="138"/>
        <v>32</v>
      </c>
      <c r="C1428">
        <f t="shared" si="139"/>
        <v>486</v>
      </c>
      <c r="D1428">
        <f t="shared" ca="1" si="137"/>
        <v>-2.1999999999999999E-2</v>
      </c>
      <c r="E1428">
        <f t="shared" ca="1" si="140"/>
        <v>0</v>
      </c>
      <c r="F1428">
        <f t="shared" ca="1" si="141"/>
        <v>31</v>
      </c>
      <c r="G1428">
        <f t="shared" ca="1" si="142"/>
        <v>32</v>
      </c>
    </row>
    <row r="1429" spans="1:7">
      <c r="A1429" s="54">
        <f>formulas!O1019</f>
        <v>0</v>
      </c>
      <c r="B1429" s="33">
        <f t="shared" ca="1" si="138"/>
        <v>32</v>
      </c>
      <c r="C1429">
        <f t="shared" si="139"/>
        <v>486</v>
      </c>
      <c r="D1429">
        <f t="shared" ca="1" si="137"/>
        <v>-2.1999999999999999E-2</v>
      </c>
      <c r="E1429">
        <f t="shared" ca="1" si="140"/>
        <v>0</v>
      </c>
      <c r="F1429">
        <f t="shared" ca="1" si="141"/>
        <v>31</v>
      </c>
      <c r="G1429">
        <f t="shared" ca="1" si="142"/>
        <v>32</v>
      </c>
    </row>
    <row r="1430" spans="1:7">
      <c r="A1430" s="54">
        <f>formulas!O1020</f>
        <v>0</v>
      </c>
      <c r="B1430" s="33">
        <f t="shared" ca="1" si="138"/>
        <v>32</v>
      </c>
      <c r="C1430">
        <f t="shared" si="139"/>
        <v>486</v>
      </c>
      <c r="D1430">
        <f t="shared" ca="1" si="137"/>
        <v>-2.1999999999999999E-2</v>
      </c>
      <c r="E1430">
        <f t="shared" ca="1" si="140"/>
        <v>0</v>
      </c>
      <c r="F1430">
        <f t="shared" ca="1" si="141"/>
        <v>31</v>
      </c>
      <c r="G1430">
        <f t="shared" ca="1" si="142"/>
        <v>32</v>
      </c>
    </row>
    <row r="1431" spans="1:7">
      <c r="A1431" s="54">
        <f>formulas!O1021</f>
        <v>0</v>
      </c>
      <c r="B1431" s="33">
        <f t="shared" ca="1" si="138"/>
        <v>32</v>
      </c>
      <c r="C1431">
        <f t="shared" si="139"/>
        <v>486</v>
      </c>
      <c r="D1431">
        <f t="shared" ca="1" si="137"/>
        <v>-2.1999999999999999E-2</v>
      </c>
      <c r="E1431">
        <f t="shared" ca="1" si="140"/>
        <v>0</v>
      </c>
      <c r="F1431">
        <f t="shared" ca="1" si="141"/>
        <v>31</v>
      </c>
      <c r="G1431">
        <f t="shared" ca="1" si="142"/>
        <v>32</v>
      </c>
    </row>
    <row r="1432" spans="1:7">
      <c r="A1432" s="54">
        <f>formulas!O1022</f>
        <v>0</v>
      </c>
      <c r="B1432" s="33">
        <f t="shared" ca="1" si="138"/>
        <v>32</v>
      </c>
      <c r="C1432">
        <f t="shared" si="139"/>
        <v>486</v>
      </c>
      <c r="D1432">
        <f t="shared" ca="1" si="137"/>
        <v>-2.1999999999999999E-2</v>
      </c>
      <c r="E1432">
        <f t="shared" ca="1" si="140"/>
        <v>0</v>
      </c>
      <c r="F1432">
        <f t="shared" ca="1" si="141"/>
        <v>31</v>
      </c>
      <c r="G1432">
        <f t="shared" ca="1" si="142"/>
        <v>32</v>
      </c>
    </row>
    <row r="1433" spans="1:7">
      <c r="A1433" s="54">
        <f>formulas!O1023</f>
        <v>0</v>
      </c>
      <c r="B1433" s="33">
        <f t="shared" ca="1" si="138"/>
        <v>32</v>
      </c>
      <c r="C1433">
        <f t="shared" si="139"/>
        <v>486</v>
      </c>
      <c r="D1433">
        <f t="shared" ca="1" si="137"/>
        <v>-2.1999999999999999E-2</v>
      </c>
      <c r="E1433">
        <f t="shared" ca="1" si="140"/>
        <v>0</v>
      </c>
      <c r="F1433">
        <f t="shared" ca="1" si="141"/>
        <v>31</v>
      </c>
      <c r="G1433">
        <f t="shared" ca="1" si="142"/>
        <v>32</v>
      </c>
    </row>
    <row r="1434" spans="1:7">
      <c r="A1434" s="54">
        <f>formulas!O1024</f>
        <v>0</v>
      </c>
      <c r="B1434" s="33">
        <f t="shared" ca="1" si="138"/>
        <v>32</v>
      </c>
      <c r="C1434">
        <f t="shared" si="139"/>
        <v>486</v>
      </c>
      <c r="D1434">
        <f t="shared" ca="1" si="137"/>
        <v>-2.1999999999999999E-2</v>
      </c>
      <c r="E1434">
        <f t="shared" ca="1" si="140"/>
        <v>0</v>
      </c>
      <c r="F1434">
        <f t="shared" ca="1" si="141"/>
        <v>31</v>
      </c>
      <c r="G1434">
        <f t="shared" ca="1" si="142"/>
        <v>32</v>
      </c>
    </row>
    <row r="1435" spans="1:7">
      <c r="A1435" s="54">
        <f>formulas!O1025</f>
        <v>0</v>
      </c>
      <c r="B1435" s="33">
        <f t="shared" ca="1" si="138"/>
        <v>32</v>
      </c>
      <c r="C1435">
        <f t="shared" si="139"/>
        <v>486</v>
      </c>
      <c r="D1435">
        <f t="shared" ca="1" si="137"/>
        <v>-2.1999999999999999E-2</v>
      </c>
      <c r="E1435">
        <f t="shared" ca="1" si="140"/>
        <v>0</v>
      </c>
      <c r="F1435">
        <f t="shared" ca="1" si="141"/>
        <v>31</v>
      </c>
      <c r="G1435">
        <f t="shared" ca="1" si="142"/>
        <v>32</v>
      </c>
    </row>
    <row r="1436" spans="1:7">
      <c r="A1436" s="54">
        <f>formulas!O1026</f>
        <v>0</v>
      </c>
      <c r="B1436" s="33">
        <f t="shared" ca="1" si="138"/>
        <v>32</v>
      </c>
      <c r="C1436">
        <f t="shared" si="139"/>
        <v>486</v>
      </c>
      <c r="D1436">
        <f t="shared" ca="1" si="137"/>
        <v>-2.1999999999999999E-2</v>
      </c>
      <c r="E1436">
        <f t="shared" ca="1" si="140"/>
        <v>0</v>
      </c>
      <c r="F1436">
        <f t="shared" ca="1" si="141"/>
        <v>31</v>
      </c>
      <c r="G1436">
        <f t="shared" ca="1" si="142"/>
        <v>32</v>
      </c>
    </row>
    <row r="1437" spans="1:7">
      <c r="A1437" s="54">
        <f>formulas!O1027</f>
        <v>0</v>
      </c>
      <c r="B1437" s="33">
        <f t="shared" ca="1" si="138"/>
        <v>32</v>
      </c>
      <c r="C1437">
        <f t="shared" si="139"/>
        <v>486</v>
      </c>
      <c r="D1437">
        <f t="shared" ca="1" si="137"/>
        <v>-2.1999999999999999E-2</v>
      </c>
      <c r="E1437">
        <f t="shared" ca="1" si="140"/>
        <v>0</v>
      </c>
      <c r="F1437">
        <f t="shared" ca="1" si="141"/>
        <v>31</v>
      </c>
      <c r="G1437">
        <f t="shared" ca="1" si="142"/>
        <v>32</v>
      </c>
    </row>
    <row r="1438" spans="1:7">
      <c r="A1438" s="54">
        <f>formulas!O1028</f>
        <v>0</v>
      </c>
      <c r="B1438" s="33">
        <f t="shared" ca="1" si="138"/>
        <v>32</v>
      </c>
      <c r="C1438">
        <f t="shared" si="139"/>
        <v>486</v>
      </c>
      <c r="D1438">
        <f t="shared" ca="1" si="137"/>
        <v>-2.1999999999999999E-2</v>
      </c>
      <c r="E1438">
        <f t="shared" ca="1" si="140"/>
        <v>0</v>
      </c>
      <c r="F1438">
        <f t="shared" ca="1" si="141"/>
        <v>31</v>
      </c>
      <c r="G1438">
        <f t="shared" ca="1" si="142"/>
        <v>32</v>
      </c>
    </row>
    <row r="1439" spans="1:7">
      <c r="A1439" s="54">
        <f>formulas!O1029</f>
        <v>0</v>
      </c>
      <c r="B1439" s="33">
        <f t="shared" ca="1" si="138"/>
        <v>32</v>
      </c>
      <c r="C1439">
        <f t="shared" si="139"/>
        <v>486</v>
      </c>
      <c r="D1439">
        <f t="shared" ca="1" si="137"/>
        <v>-2.1999999999999999E-2</v>
      </c>
      <c r="E1439">
        <f t="shared" ca="1" si="140"/>
        <v>0</v>
      </c>
      <c r="F1439">
        <f t="shared" ca="1" si="141"/>
        <v>31</v>
      </c>
      <c r="G1439">
        <f t="shared" ca="1" si="142"/>
        <v>32</v>
      </c>
    </row>
    <row r="1440" spans="1:7">
      <c r="A1440" s="54">
        <f>formulas!O1030</f>
        <v>0</v>
      </c>
      <c r="B1440" s="33">
        <f t="shared" ca="1" si="138"/>
        <v>32</v>
      </c>
      <c r="C1440">
        <f t="shared" si="139"/>
        <v>486</v>
      </c>
      <c r="D1440">
        <f t="shared" ca="1" si="137"/>
        <v>-2.1999999999999999E-2</v>
      </c>
      <c r="E1440">
        <f t="shared" ca="1" si="140"/>
        <v>0</v>
      </c>
      <c r="F1440">
        <f t="shared" ca="1" si="141"/>
        <v>31</v>
      </c>
      <c r="G1440">
        <f t="shared" ca="1" si="142"/>
        <v>32</v>
      </c>
    </row>
    <row r="1441" spans="1:7">
      <c r="A1441" s="54">
        <f>formulas!O1031</f>
        <v>0</v>
      </c>
      <c r="B1441" s="33">
        <f t="shared" ca="1" si="138"/>
        <v>32</v>
      </c>
      <c r="C1441">
        <f t="shared" si="139"/>
        <v>486</v>
      </c>
      <c r="D1441">
        <f t="shared" ca="1" si="137"/>
        <v>-2.1999999999999999E-2</v>
      </c>
      <c r="E1441">
        <f t="shared" ca="1" si="140"/>
        <v>0</v>
      </c>
      <c r="F1441">
        <f t="shared" ca="1" si="141"/>
        <v>31</v>
      </c>
      <c r="G1441">
        <f t="shared" ca="1" si="142"/>
        <v>32</v>
      </c>
    </row>
    <row r="1442" spans="1:7">
      <c r="A1442" s="54">
        <f>formulas!O1032</f>
        <v>0</v>
      </c>
      <c r="B1442" s="33">
        <f t="shared" ca="1" si="138"/>
        <v>32</v>
      </c>
      <c r="C1442">
        <f t="shared" si="139"/>
        <v>486</v>
      </c>
      <c r="D1442">
        <f t="shared" ca="1" si="137"/>
        <v>-2.1999999999999999E-2</v>
      </c>
      <c r="E1442">
        <f t="shared" ca="1" si="140"/>
        <v>0</v>
      </c>
      <c r="F1442">
        <f t="shared" ca="1" si="141"/>
        <v>31</v>
      </c>
      <c r="G1442">
        <f t="shared" ca="1" si="142"/>
        <v>32</v>
      </c>
    </row>
    <row r="1443" spans="1:7">
      <c r="A1443" s="54">
        <f>formulas!O1033</f>
        <v>0</v>
      </c>
      <c r="B1443" s="33">
        <f t="shared" ca="1" si="138"/>
        <v>32</v>
      </c>
      <c r="C1443">
        <f t="shared" si="139"/>
        <v>486</v>
      </c>
      <c r="D1443">
        <f t="shared" ca="1" si="137"/>
        <v>-2.1999999999999999E-2</v>
      </c>
      <c r="E1443">
        <f t="shared" ca="1" si="140"/>
        <v>0</v>
      </c>
      <c r="F1443">
        <f t="shared" ca="1" si="141"/>
        <v>31</v>
      </c>
      <c r="G1443">
        <f t="shared" ca="1" si="142"/>
        <v>32</v>
      </c>
    </row>
    <row r="1444" spans="1:7">
      <c r="A1444" s="54">
        <f>formulas!O1034</f>
        <v>0</v>
      </c>
      <c r="B1444" s="33">
        <f t="shared" ca="1" si="138"/>
        <v>32</v>
      </c>
      <c r="C1444">
        <f t="shared" si="139"/>
        <v>486</v>
      </c>
      <c r="D1444">
        <f t="shared" ca="1" si="137"/>
        <v>-2.1999999999999999E-2</v>
      </c>
      <c r="E1444">
        <f t="shared" ca="1" si="140"/>
        <v>0</v>
      </c>
      <c r="F1444">
        <f t="shared" ca="1" si="141"/>
        <v>31</v>
      </c>
      <c r="G1444">
        <f t="shared" ca="1" si="142"/>
        <v>32</v>
      </c>
    </row>
    <row r="1445" spans="1:7">
      <c r="A1445" s="54">
        <f>formulas!O1035</f>
        <v>0</v>
      </c>
      <c r="B1445" s="33">
        <f t="shared" ca="1" si="138"/>
        <v>32</v>
      </c>
      <c r="C1445">
        <f t="shared" si="139"/>
        <v>486</v>
      </c>
      <c r="D1445">
        <f t="shared" ca="1" si="137"/>
        <v>-2.1999999999999999E-2</v>
      </c>
      <c r="E1445">
        <f t="shared" ca="1" si="140"/>
        <v>0</v>
      </c>
      <c r="F1445">
        <f t="shared" ca="1" si="141"/>
        <v>31</v>
      </c>
      <c r="G1445">
        <f t="shared" ca="1" si="142"/>
        <v>32</v>
      </c>
    </row>
    <row r="1446" spans="1:7">
      <c r="A1446" s="54">
        <f>formulas!O1036</f>
        <v>0</v>
      </c>
      <c r="B1446" s="33">
        <f t="shared" ca="1" si="138"/>
        <v>32</v>
      </c>
      <c r="C1446">
        <f t="shared" si="139"/>
        <v>486</v>
      </c>
      <c r="D1446">
        <f t="shared" ca="1" si="137"/>
        <v>-2.1999999999999999E-2</v>
      </c>
      <c r="E1446">
        <f t="shared" ca="1" si="140"/>
        <v>0</v>
      </c>
      <c r="F1446">
        <f t="shared" ca="1" si="141"/>
        <v>31</v>
      </c>
      <c r="G1446">
        <f t="shared" ca="1" si="142"/>
        <v>32</v>
      </c>
    </row>
    <row r="1447" spans="1:7">
      <c r="A1447" s="54">
        <f>formulas!O1037</f>
        <v>0</v>
      </c>
      <c r="B1447" s="33">
        <f t="shared" ca="1" si="138"/>
        <v>32</v>
      </c>
      <c r="C1447">
        <f t="shared" si="139"/>
        <v>486</v>
      </c>
      <c r="D1447">
        <f t="shared" ca="1" si="137"/>
        <v>-2.1999999999999999E-2</v>
      </c>
      <c r="E1447">
        <f t="shared" ca="1" si="140"/>
        <v>0</v>
      </c>
      <c r="F1447">
        <f t="shared" ca="1" si="141"/>
        <v>31</v>
      </c>
      <c r="G1447">
        <f t="shared" ca="1" si="142"/>
        <v>32</v>
      </c>
    </row>
    <row r="1448" spans="1:7">
      <c r="A1448" s="54">
        <f>formulas!O1038</f>
        <v>0</v>
      </c>
      <c r="B1448" s="33">
        <f t="shared" ca="1" si="138"/>
        <v>32</v>
      </c>
      <c r="C1448">
        <f t="shared" si="139"/>
        <v>486</v>
      </c>
      <c r="D1448">
        <f t="shared" ca="1" si="137"/>
        <v>-2.1999999999999999E-2</v>
      </c>
      <c r="E1448">
        <f t="shared" ca="1" si="140"/>
        <v>0</v>
      </c>
      <c r="F1448">
        <f t="shared" ca="1" si="141"/>
        <v>31</v>
      </c>
      <c r="G1448">
        <f t="shared" ca="1" si="142"/>
        <v>32</v>
      </c>
    </row>
    <row r="1449" spans="1:7">
      <c r="A1449" s="54">
        <f>formulas!O1039</f>
        <v>0</v>
      </c>
      <c r="B1449" s="33">
        <f t="shared" ca="1" si="138"/>
        <v>32</v>
      </c>
      <c r="C1449">
        <f t="shared" si="139"/>
        <v>486</v>
      </c>
      <c r="D1449">
        <f t="shared" ca="1" si="137"/>
        <v>-2.1999999999999999E-2</v>
      </c>
      <c r="E1449">
        <f t="shared" ca="1" si="140"/>
        <v>0</v>
      </c>
      <c r="F1449">
        <f t="shared" ca="1" si="141"/>
        <v>31</v>
      </c>
      <c r="G1449">
        <f t="shared" ca="1" si="142"/>
        <v>32</v>
      </c>
    </row>
    <row r="1450" spans="1:7">
      <c r="A1450" s="54">
        <f>formulas!O1040</f>
        <v>0</v>
      </c>
      <c r="B1450" s="33">
        <f t="shared" ca="1" si="138"/>
        <v>32</v>
      </c>
      <c r="C1450">
        <f t="shared" si="139"/>
        <v>486</v>
      </c>
      <c r="D1450">
        <f t="shared" ca="1" si="137"/>
        <v>-2.1999999999999999E-2</v>
      </c>
      <c r="E1450">
        <f t="shared" ca="1" si="140"/>
        <v>0</v>
      </c>
      <c r="F1450">
        <f t="shared" ca="1" si="141"/>
        <v>31</v>
      </c>
      <c r="G1450">
        <f t="shared" ca="1" si="142"/>
        <v>32</v>
      </c>
    </row>
    <row r="1451" spans="1:7">
      <c r="A1451" s="54">
        <f>formulas!O1041</f>
        <v>0</v>
      </c>
      <c r="B1451" s="33">
        <f t="shared" ca="1" si="138"/>
        <v>32</v>
      </c>
      <c r="C1451">
        <f t="shared" si="139"/>
        <v>486</v>
      </c>
      <c r="D1451">
        <f t="shared" ca="1" si="137"/>
        <v>-2.1999999999999999E-2</v>
      </c>
      <c r="E1451">
        <f t="shared" ca="1" si="140"/>
        <v>0</v>
      </c>
      <c r="F1451">
        <f t="shared" ca="1" si="141"/>
        <v>31</v>
      </c>
      <c r="G1451">
        <f t="shared" ca="1" si="142"/>
        <v>32</v>
      </c>
    </row>
    <row r="1452" spans="1:7">
      <c r="A1452" s="54">
        <f>formulas!O1042</f>
        <v>0</v>
      </c>
      <c r="B1452" s="33">
        <f t="shared" ca="1" si="138"/>
        <v>32</v>
      </c>
      <c r="C1452">
        <f t="shared" si="139"/>
        <v>486</v>
      </c>
      <c r="D1452">
        <f t="shared" ca="1" si="137"/>
        <v>-2.1999999999999999E-2</v>
      </c>
      <c r="E1452">
        <f t="shared" ca="1" si="140"/>
        <v>0</v>
      </c>
      <c r="F1452">
        <f t="shared" ca="1" si="141"/>
        <v>31</v>
      </c>
      <c r="G1452">
        <f t="shared" ca="1" si="142"/>
        <v>32</v>
      </c>
    </row>
    <row r="1453" spans="1:7">
      <c r="A1453" s="54">
        <f>formulas!O1043</f>
        <v>0</v>
      </c>
      <c r="B1453" s="33">
        <f t="shared" ca="1" si="138"/>
        <v>32</v>
      </c>
      <c r="C1453">
        <f t="shared" si="139"/>
        <v>486</v>
      </c>
      <c r="D1453">
        <f t="shared" ca="1" si="137"/>
        <v>-2.1999999999999999E-2</v>
      </c>
      <c r="E1453">
        <f t="shared" ca="1" si="140"/>
        <v>0</v>
      </c>
      <c r="F1453">
        <f t="shared" ca="1" si="141"/>
        <v>31</v>
      </c>
      <c r="G1453">
        <f t="shared" ca="1" si="142"/>
        <v>32</v>
      </c>
    </row>
    <row r="1454" spans="1:7">
      <c r="A1454" s="54">
        <f>formulas!O1044</f>
        <v>0</v>
      </c>
      <c r="B1454" s="33">
        <f t="shared" ca="1" si="138"/>
        <v>32</v>
      </c>
      <c r="C1454">
        <f t="shared" si="139"/>
        <v>486</v>
      </c>
      <c r="D1454">
        <f t="shared" ca="1" si="137"/>
        <v>-2.1999999999999999E-2</v>
      </c>
      <c r="E1454">
        <f t="shared" ca="1" si="140"/>
        <v>0</v>
      </c>
      <c r="F1454">
        <f t="shared" ca="1" si="141"/>
        <v>31</v>
      </c>
      <c r="G1454">
        <f t="shared" ca="1" si="142"/>
        <v>32</v>
      </c>
    </row>
    <row r="1455" spans="1:7">
      <c r="A1455" s="54">
        <f>formulas!O1045</f>
        <v>0</v>
      </c>
      <c r="B1455" s="33">
        <f t="shared" ca="1" si="138"/>
        <v>32</v>
      </c>
      <c r="C1455">
        <f t="shared" si="139"/>
        <v>486</v>
      </c>
      <c r="D1455">
        <f t="shared" ca="1" si="137"/>
        <v>-2.1999999999999999E-2</v>
      </c>
      <c r="E1455">
        <f t="shared" ca="1" si="140"/>
        <v>0</v>
      </c>
      <c r="F1455">
        <f t="shared" ca="1" si="141"/>
        <v>31</v>
      </c>
      <c r="G1455">
        <f t="shared" ca="1" si="142"/>
        <v>32</v>
      </c>
    </row>
    <row r="1456" spans="1:7">
      <c r="A1456" s="54">
        <f>formulas!O1046</f>
        <v>0</v>
      </c>
      <c r="B1456" s="33">
        <f t="shared" ca="1" si="138"/>
        <v>32</v>
      </c>
      <c r="C1456">
        <f t="shared" si="139"/>
        <v>486</v>
      </c>
      <c r="D1456">
        <f t="shared" ca="1" si="137"/>
        <v>-2.1999999999999999E-2</v>
      </c>
      <c r="E1456">
        <f t="shared" ca="1" si="140"/>
        <v>0</v>
      </c>
      <c r="F1456">
        <f t="shared" ca="1" si="141"/>
        <v>31</v>
      </c>
      <c r="G1456">
        <f t="shared" ca="1" si="142"/>
        <v>32</v>
      </c>
    </row>
    <row r="1457" spans="1:7">
      <c r="A1457" s="54">
        <f>formulas!O1047</f>
        <v>0</v>
      </c>
      <c r="B1457" s="33">
        <f t="shared" ca="1" si="138"/>
        <v>32</v>
      </c>
      <c r="C1457">
        <f t="shared" si="139"/>
        <v>486</v>
      </c>
      <c r="D1457">
        <f t="shared" ca="1" si="137"/>
        <v>-2.1999999999999999E-2</v>
      </c>
      <c r="E1457">
        <f t="shared" ca="1" si="140"/>
        <v>0</v>
      </c>
      <c r="F1457">
        <f t="shared" ca="1" si="141"/>
        <v>31</v>
      </c>
      <c r="G1457">
        <f t="shared" ca="1" si="142"/>
        <v>32</v>
      </c>
    </row>
    <row r="1458" spans="1:7">
      <c r="A1458" s="54">
        <f>formulas!O1048</f>
        <v>0</v>
      </c>
      <c r="B1458" s="33">
        <f t="shared" ca="1" si="138"/>
        <v>32</v>
      </c>
      <c r="C1458">
        <f t="shared" si="139"/>
        <v>486</v>
      </c>
      <c r="D1458">
        <f t="shared" ca="1" si="137"/>
        <v>-2.1999999999999999E-2</v>
      </c>
      <c r="E1458">
        <f t="shared" ca="1" si="140"/>
        <v>0</v>
      </c>
      <c r="F1458">
        <f t="shared" ca="1" si="141"/>
        <v>31</v>
      </c>
      <c r="G1458">
        <f t="shared" ca="1" si="142"/>
        <v>32</v>
      </c>
    </row>
    <row r="1459" spans="1:7">
      <c r="A1459" s="54">
        <f>formulas!O1049</f>
        <v>0</v>
      </c>
      <c r="B1459" s="33">
        <f t="shared" ca="1" si="138"/>
        <v>32</v>
      </c>
      <c r="C1459">
        <f t="shared" si="139"/>
        <v>486</v>
      </c>
      <c r="D1459">
        <f t="shared" ca="1" si="137"/>
        <v>-2.1999999999999999E-2</v>
      </c>
      <c r="E1459">
        <f t="shared" ca="1" si="140"/>
        <v>0</v>
      </c>
      <c r="F1459">
        <f t="shared" ca="1" si="141"/>
        <v>31</v>
      </c>
      <c r="G1459">
        <f t="shared" ca="1" si="142"/>
        <v>32</v>
      </c>
    </row>
    <row r="1460" spans="1:7">
      <c r="A1460" s="54">
        <f>formulas!O1050</f>
        <v>0</v>
      </c>
      <c r="B1460" s="33">
        <f t="shared" ca="1" si="138"/>
        <v>32</v>
      </c>
      <c r="C1460">
        <f t="shared" si="139"/>
        <v>486</v>
      </c>
      <c r="D1460">
        <f t="shared" ca="1" si="137"/>
        <v>-2.1999999999999999E-2</v>
      </c>
      <c r="E1460">
        <f t="shared" ca="1" si="140"/>
        <v>0</v>
      </c>
      <c r="F1460">
        <f t="shared" ca="1" si="141"/>
        <v>31</v>
      </c>
      <c r="G1460">
        <f t="shared" ca="1" si="142"/>
        <v>32</v>
      </c>
    </row>
    <row r="1461" spans="1:7">
      <c r="A1461" s="54">
        <f>formulas!O1051</f>
        <v>0</v>
      </c>
      <c r="B1461" s="33">
        <f t="shared" ca="1" si="138"/>
        <v>32</v>
      </c>
      <c r="C1461">
        <f t="shared" si="139"/>
        <v>486</v>
      </c>
      <c r="D1461">
        <f t="shared" ca="1" si="137"/>
        <v>-2.1999999999999999E-2</v>
      </c>
      <c r="E1461">
        <f t="shared" ca="1" si="140"/>
        <v>0</v>
      </c>
      <c r="F1461">
        <f t="shared" ca="1" si="141"/>
        <v>31</v>
      </c>
      <c r="G1461">
        <f t="shared" ca="1" si="142"/>
        <v>32</v>
      </c>
    </row>
    <row r="1462" spans="1:7">
      <c r="A1462" s="54">
        <f>formulas!O1052</f>
        <v>0</v>
      </c>
      <c r="B1462" s="33">
        <f t="shared" ca="1" si="138"/>
        <v>32</v>
      </c>
      <c r="C1462">
        <f t="shared" si="139"/>
        <v>486</v>
      </c>
      <c r="D1462">
        <f t="shared" ca="1" si="137"/>
        <v>-2.1999999999999999E-2</v>
      </c>
      <c r="E1462">
        <f t="shared" ca="1" si="140"/>
        <v>0</v>
      </c>
      <c r="F1462">
        <f t="shared" ca="1" si="141"/>
        <v>31</v>
      </c>
      <c r="G1462">
        <f t="shared" ca="1" si="142"/>
        <v>32</v>
      </c>
    </row>
    <row r="1463" spans="1:7">
      <c r="A1463" s="54">
        <f>formulas!O1053</f>
        <v>0</v>
      </c>
      <c r="B1463" s="33">
        <f t="shared" ca="1" si="138"/>
        <v>32</v>
      </c>
      <c r="C1463">
        <f t="shared" si="139"/>
        <v>486</v>
      </c>
      <c r="D1463">
        <f t="shared" ca="1" si="137"/>
        <v>-2.1999999999999999E-2</v>
      </c>
      <c r="E1463">
        <f t="shared" ca="1" si="140"/>
        <v>0</v>
      </c>
      <c r="F1463">
        <f t="shared" ca="1" si="141"/>
        <v>31</v>
      </c>
      <c r="G1463">
        <f t="shared" ca="1" si="142"/>
        <v>32</v>
      </c>
    </row>
    <row r="1464" spans="1:7">
      <c r="A1464" s="54">
        <f>formulas!O1054</f>
        <v>0</v>
      </c>
      <c r="B1464" s="33">
        <f t="shared" ca="1" si="138"/>
        <v>32</v>
      </c>
      <c r="C1464">
        <f t="shared" si="139"/>
        <v>486</v>
      </c>
      <c r="D1464">
        <f t="shared" ca="1" si="137"/>
        <v>-2.1999999999999999E-2</v>
      </c>
      <c r="E1464">
        <f t="shared" ca="1" si="140"/>
        <v>0</v>
      </c>
      <c r="F1464">
        <f t="shared" ca="1" si="141"/>
        <v>31</v>
      </c>
      <c r="G1464">
        <f t="shared" ca="1" si="142"/>
        <v>32</v>
      </c>
    </row>
    <row r="1465" spans="1:7">
      <c r="A1465" s="54">
        <f>formulas!O1055</f>
        <v>0</v>
      </c>
      <c r="B1465" s="33">
        <f t="shared" ca="1" si="138"/>
        <v>32</v>
      </c>
      <c r="C1465">
        <f t="shared" si="139"/>
        <v>486</v>
      </c>
      <c r="D1465">
        <f t="shared" ca="1" si="137"/>
        <v>-2.1999999999999999E-2</v>
      </c>
      <c r="E1465">
        <f t="shared" ca="1" si="140"/>
        <v>0</v>
      </c>
      <c r="F1465">
        <f t="shared" ca="1" si="141"/>
        <v>31</v>
      </c>
      <c r="G1465">
        <f t="shared" ca="1" si="142"/>
        <v>32</v>
      </c>
    </row>
    <row r="1466" spans="1:7">
      <c r="A1466" s="54">
        <f>formulas!O1056</f>
        <v>0</v>
      </c>
      <c r="B1466" s="33">
        <f t="shared" ca="1" si="138"/>
        <v>32</v>
      </c>
      <c r="C1466">
        <f t="shared" si="139"/>
        <v>486</v>
      </c>
      <c r="D1466">
        <f t="shared" ca="1" si="137"/>
        <v>-2.1999999999999999E-2</v>
      </c>
      <c r="E1466">
        <f t="shared" ca="1" si="140"/>
        <v>0</v>
      </c>
      <c r="F1466">
        <f t="shared" ca="1" si="141"/>
        <v>31</v>
      </c>
      <c r="G1466">
        <f t="shared" ca="1" si="142"/>
        <v>32</v>
      </c>
    </row>
    <row r="1467" spans="1:7">
      <c r="A1467" s="54">
        <f>formulas!O1057</f>
        <v>0</v>
      </c>
      <c r="B1467" s="33">
        <f t="shared" ca="1" si="138"/>
        <v>32</v>
      </c>
      <c r="C1467">
        <f t="shared" si="139"/>
        <v>486</v>
      </c>
      <c r="D1467">
        <f t="shared" ca="1" si="137"/>
        <v>-2.1999999999999999E-2</v>
      </c>
      <c r="E1467">
        <f t="shared" ca="1" si="140"/>
        <v>0</v>
      </c>
      <c r="F1467">
        <f t="shared" ca="1" si="141"/>
        <v>31</v>
      </c>
      <c r="G1467">
        <f t="shared" ca="1" si="142"/>
        <v>32</v>
      </c>
    </row>
    <row r="1468" spans="1:7">
      <c r="A1468" s="54">
        <f>formulas!O1058</f>
        <v>0</v>
      </c>
      <c r="B1468" s="33">
        <f t="shared" ca="1" si="138"/>
        <v>32</v>
      </c>
      <c r="C1468">
        <f t="shared" si="139"/>
        <v>486</v>
      </c>
      <c r="D1468">
        <f t="shared" ca="1" si="137"/>
        <v>-2.1999999999999999E-2</v>
      </c>
      <c r="E1468">
        <f t="shared" ca="1" si="140"/>
        <v>0</v>
      </c>
      <c r="F1468">
        <f t="shared" ca="1" si="141"/>
        <v>31</v>
      </c>
      <c r="G1468">
        <f t="shared" ca="1" si="142"/>
        <v>32</v>
      </c>
    </row>
    <row r="1469" spans="1:7">
      <c r="A1469" s="54">
        <f>formulas!O1059</f>
        <v>0</v>
      </c>
      <c r="B1469" s="33">
        <f t="shared" ca="1" si="138"/>
        <v>32</v>
      </c>
      <c r="C1469">
        <f t="shared" si="139"/>
        <v>486</v>
      </c>
      <c r="D1469">
        <f t="shared" ca="1" si="137"/>
        <v>-2.1999999999999999E-2</v>
      </c>
      <c r="E1469">
        <f t="shared" ca="1" si="140"/>
        <v>0</v>
      </c>
      <c r="F1469">
        <f t="shared" ca="1" si="141"/>
        <v>31</v>
      </c>
      <c r="G1469">
        <f t="shared" ca="1" si="142"/>
        <v>32</v>
      </c>
    </row>
    <row r="1470" spans="1:7">
      <c r="A1470" s="54">
        <f>formulas!O1060</f>
        <v>0</v>
      </c>
      <c r="B1470" s="33">
        <f t="shared" ca="1" si="138"/>
        <v>32</v>
      </c>
      <c r="C1470">
        <f t="shared" si="139"/>
        <v>486</v>
      </c>
      <c r="D1470">
        <f t="shared" ca="1" si="137"/>
        <v>-2.1999999999999999E-2</v>
      </c>
      <c r="E1470">
        <f t="shared" ca="1" si="140"/>
        <v>0</v>
      </c>
      <c r="F1470">
        <f t="shared" ca="1" si="141"/>
        <v>31</v>
      </c>
      <c r="G1470">
        <f t="shared" ca="1" si="142"/>
        <v>32</v>
      </c>
    </row>
    <row r="1471" spans="1:7">
      <c r="A1471" s="54">
        <f>formulas!O1061</f>
        <v>0</v>
      </c>
      <c r="B1471" s="33">
        <f t="shared" ca="1" si="138"/>
        <v>32</v>
      </c>
      <c r="C1471">
        <f t="shared" si="139"/>
        <v>486</v>
      </c>
      <c r="D1471">
        <f t="shared" ca="1" si="137"/>
        <v>-2.1999999999999999E-2</v>
      </c>
      <c r="E1471">
        <f t="shared" ca="1" si="140"/>
        <v>0</v>
      </c>
      <c r="F1471">
        <f t="shared" ca="1" si="141"/>
        <v>31</v>
      </c>
      <c r="G1471">
        <f t="shared" ca="1" si="142"/>
        <v>32</v>
      </c>
    </row>
    <row r="1472" spans="1:7">
      <c r="A1472" s="54">
        <f>formulas!O1062</f>
        <v>0</v>
      </c>
      <c r="B1472" s="33">
        <f t="shared" ca="1" si="138"/>
        <v>32</v>
      </c>
      <c r="C1472">
        <f t="shared" si="139"/>
        <v>486</v>
      </c>
      <c r="D1472">
        <f t="shared" ca="1" si="137"/>
        <v>-2.1999999999999999E-2</v>
      </c>
      <c r="E1472">
        <f t="shared" ca="1" si="140"/>
        <v>0</v>
      </c>
      <c r="F1472">
        <f t="shared" ca="1" si="141"/>
        <v>31</v>
      </c>
      <c r="G1472">
        <f t="shared" ca="1" si="142"/>
        <v>32</v>
      </c>
    </row>
    <row r="1473" spans="1:7">
      <c r="A1473" s="54">
        <f>formulas!O1063</f>
        <v>0</v>
      </c>
      <c r="B1473" s="33">
        <f t="shared" ca="1" si="138"/>
        <v>32</v>
      </c>
      <c r="C1473">
        <f t="shared" si="139"/>
        <v>486</v>
      </c>
      <c r="D1473">
        <f t="shared" ca="1" si="137"/>
        <v>-2.1999999999999999E-2</v>
      </c>
      <c r="E1473">
        <f t="shared" ca="1" si="140"/>
        <v>0</v>
      </c>
      <c r="F1473">
        <f t="shared" ca="1" si="141"/>
        <v>31</v>
      </c>
      <c r="G1473">
        <f t="shared" ca="1" si="142"/>
        <v>32</v>
      </c>
    </row>
    <row r="1474" spans="1:7">
      <c r="A1474" s="54">
        <f>formulas!O1064</f>
        <v>0</v>
      </c>
      <c r="B1474" s="33">
        <f t="shared" ca="1" si="138"/>
        <v>32</v>
      </c>
      <c r="C1474">
        <f t="shared" si="139"/>
        <v>486</v>
      </c>
      <c r="D1474">
        <f t="shared" ca="1" si="137"/>
        <v>-2.1999999999999999E-2</v>
      </c>
      <c r="E1474">
        <f t="shared" ca="1" si="140"/>
        <v>0</v>
      </c>
      <c r="F1474">
        <f t="shared" ca="1" si="141"/>
        <v>31</v>
      </c>
      <c r="G1474">
        <f t="shared" ca="1" si="142"/>
        <v>32</v>
      </c>
    </row>
    <row r="1475" spans="1:7">
      <c r="A1475" s="54">
        <f>formulas!O1065</f>
        <v>0</v>
      </c>
      <c r="B1475" s="33">
        <f t="shared" ca="1" si="138"/>
        <v>32</v>
      </c>
      <c r="C1475">
        <f t="shared" si="139"/>
        <v>486</v>
      </c>
      <c r="D1475">
        <f t="shared" ref="D1475:D1538" ca="1" si="143">INDIRECT(ADDRESS(C1475+1,14))</f>
        <v>-2.1999999999999999E-2</v>
      </c>
      <c r="E1475">
        <f t="shared" ca="1" si="140"/>
        <v>0</v>
      </c>
      <c r="F1475">
        <f t="shared" ca="1" si="141"/>
        <v>31</v>
      </c>
      <c r="G1475">
        <f t="shared" ca="1" si="142"/>
        <v>32</v>
      </c>
    </row>
    <row r="1476" spans="1:7">
      <c r="A1476" s="54">
        <f>formulas!O1066</f>
        <v>0</v>
      </c>
      <c r="B1476" s="33">
        <f t="shared" ca="1" si="138"/>
        <v>32</v>
      </c>
      <c r="C1476">
        <f t="shared" si="139"/>
        <v>486</v>
      </c>
      <c r="D1476">
        <f t="shared" ca="1" si="143"/>
        <v>-2.1999999999999999E-2</v>
      </c>
      <c r="E1476">
        <f t="shared" ca="1" si="140"/>
        <v>0</v>
      </c>
      <c r="F1476">
        <f t="shared" ca="1" si="141"/>
        <v>31</v>
      </c>
      <c r="G1476">
        <f t="shared" ca="1" si="142"/>
        <v>32</v>
      </c>
    </row>
    <row r="1477" spans="1:7">
      <c r="A1477" s="54">
        <f>formulas!O1067</f>
        <v>0</v>
      </c>
      <c r="B1477" s="33">
        <f t="shared" ca="1" si="138"/>
        <v>32</v>
      </c>
      <c r="C1477">
        <f t="shared" si="139"/>
        <v>486</v>
      </c>
      <c r="D1477">
        <f t="shared" ca="1" si="143"/>
        <v>-2.1999999999999999E-2</v>
      </c>
      <c r="E1477">
        <f t="shared" ca="1" si="140"/>
        <v>0</v>
      </c>
      <c r="F1477">
        <f t="shared" ca="1" si="141"/>
        <v>31</v>
      </c>
      <c r="G1477">
        <f t="shared" ca="1" si="142"/>
        <v>32</v>
      </c>
    </row>
    <row r="1478" spans="1:7">
      <c r="A1478" s="54">
        <f>formulas!O1068</f>
        <v>0</v>
      </c>
      <c r="B1478" s="33">
        <f t="shared" ca="1" si="138"/>
        <v>32</v>
      </c>
      <c r="C1478">
        <f t="shared" si="139"/>
        <v>486</v>
      </c>
      <c r="D1478">
        <f t="shared" ca="1" si="143"/>
        <v>-2.1999999999999999E-2</v>
      </c>
      <c r="E1478">
        <f t="shared" ca="1" si="140"/>
        <v>0</v>
      </c>
      <c r="F1478">
        <f t="shared" ca="1" si="141"/>
        <v>31</v>
      </c>
      <c r="G1478">
        <f t="shared" ca="1" si="142"/>
        <v>32</v>
      </c>
    </row>
    <row r="1479" spans="1:7">
      <c r="A1479" s="54">
        <f>formulas!O1069</f>
        <v>0</v>
      </c>
      <c r="B1479" s="33">
        <f t="shared" ca="1" si="138"/>
        <v>32</v>
      </c>
      <c r="C1479">
        <f t="shared" si="139"/>
        <v>486</v>
      </c>
      <c r="D1479">
        <f t="shared" ca="1" si="143"/>
        <v>-2.1999999999999999E-2</v>
      </c>
      <c r="E1479">
        <f t="shared" ca="1" si="140"/>
        <v>0</v>
      </c>
      <c r="F1479">
        <f t="shared" ca="1" si="141"/>
        <v>31</v>
      </c>
      <c r="G1479">
        <f t="shared" ca="1" si="142"/>
        <v>32</v>
      </c>
    </row>
    <row r="1480" spans="1:7">
      <c r="A1480" s="54">
        <f>formulas!O1070</f>
        <v>0</v>
      </c>
      <c r="B1480" s="33">
        <f t="shared" ca="1" si="138"/>
        <v>32</v>
      </c>
      <c r="C1480">
        <f t="shared" si="139"/>
        <v>486</v>
      </c>
      <c r="D1480">
        <f t="shared" ca="1" si="143"/>
        <v>-2.1999999999999999E-2</v>
      </c>
      <c r="E1480">
        <f t="shared" ca="1" si="140"/>
        <v>0</v>
      </c>
      <c r="F1480">
        <f t="shared" ca="1" si="141"/>
        <v>31</v>
      </c>
      <c r="G1480">
        <f t="shared" ca="1" si="142"/>
        <v>32</v>
      </c>
    </row>
    <row r="1481" spans="1:7">
      <c r="A1481" s="54">
        <f>formulas!O1071</f>
        <v>0</v>
      </c>
      <c r="B1481" s="33">
        <f t="shared" ca="1" si="138"/>
        <v>32</v>
      </c>
      <c r="C1481">
        <f t="shared" si="139"/>
        <v>486</v>
      </c>
      <c r="D1481">
        <f t="shared" ca="1" si="143"/>
        <v>-2.1999999999999999E-2</v>
      </c>
      <c r="E1481">
        <f t="shared" ca="1" si="140"/>
        <v>0</v>
      </c>
      <c r="F1481">
        <f t="shared" ca="1" si="141"/>
        <v>31</v>
      </c>
      <c r="G1481">
        <f t="shared" ca="1" si="142"/>
        <v>32</v>
      </c>
    </row>
    <row r="1482" spans="1:7">
      <c r="A1482" s="54">
        <f>formulas!O1072</f>
        <v>0</v>
      </c>
      <c r="B1482" s="33">
        <f t="shared" ca="1" si="138"/>
        <v>32</v>
      </c>
      <c r="C1482">
        <f t="shared" si="139"/>
        <v>486</v>
      </c>
      <c r="D1482">
        <f t="shared" ca="1" si="143"/>
        <v>-2.1999999999999999E-2</v>
      </c>
      <c r="E1482">
        <f t="shared" ca="1" si="140"/>
        <v>0</v>
      </c>
      <c r="F1482">
        <f t="shared" ca="1" si="141"/>
        <v>31</v>
      </c>
      <c r="G1482">
        <f t="shared" ca="1" si="142"/>
        <v>32</v>
      </c>
    </row>
    <row r="1483" spans="1:7">
      <c r="A1483" s="54">
        <f>formulas!O1073</f>
        <v>0</v>
      </c>
      <c r="B1483" s="33">
        <f t="shared" ca="1" si="138"/>
        <v>32</v>
      </c>
      <c r="C1483">
        <f t="shared" si="139"/>
        <v>486</v>
      </c>
      <c r="D1483">
        <f t="shared" ca="1" si="143"/>
        <v>-2.1999999999999999E-2</v>
      </c>
      <c r="E1483">
        <f t="shared" ca="1" si="140"/>
        <v>0</v>
      </c>
      <c r="F1483">
        <f t="shared" ca="1" si="141"/>
        <v>31</v>
      </c>
      <c r="G1483">
        <f t="shared" ca="1" si="142"/>
        <v>32</v>
      </c>
    </row>
    <row r="1484" spans="1:7">
      <c r="A1484" s="54">
        <f>formulas!O1074</f>
        <v>0</v>
      </c>
      <c r="B1484" s="33">
        <f t="shared" ca="1" si="138"/>
        <v>32</v>
      </c>
      <c r="C1484">
        <f t="shared" si="139"/>
        <v>486</v>
      </c>
      <c r="D1484">
        <f t="shared" ca="1" si="143"/>
        <v>-2.1999999999999999E-2</v>
      </c>
      <c r="E1484">
        <f t="shared" ca="1" si="140"/>
        <v>0</v>
      </c>
      <c r="F1484">
        <f t="shared" ca="1" si="141"/>
        <v>31</v>
      </c>
      <c r="G1484">
        <f t="shared" ca="1" si="142"/>
        <v>32</v>
      </c>
    </row>
    <row r="1485" spans="1:7">
      <c r="A1485" s="54">
        <f>formulas!O1075</f>
        <v>0</v>
      </c>
      <c r="B1485" s="33">
        <f t="shared" ca="1" si="138"/>
        <v>32</v>
      </c>
      <c r="C1485">
        <f t="shared" si="139"/>
        <v>486</v>
      </c>
      <c r="D1485">
        <f t="shared" ca="1" si="143"/>
        <v>-2.1999999999999999E-2</v>
      </c>
      <c r="E1485">
        <f t="shared" ca="1" si="140"/>
        <v>0</v>
      </c>
      <c r="F1485">
        <f t="shared" ca="1" si="141"/>
        <v>31</v>
      </c>
      <c r="G1485">
        <f t="shared" ca="1" si="142"/>
        <v>32</v>
      </c>
    </row>
    <row r="1486" spans="1:7">
      <c r="A1486" s="54">
        <f>formulas!O1076</f>
        <v>0</v>
      </c>
      <c r="B1486" s="33">
        <f t="shared" ca="1" si="138"/>
        <v>32</v>
      </c>
      <c r="C1486">
        <f t="shared" si="139"/>
        <v>486</v>
      </c>
      <c r="D1486">
        <f t="shared" ca="1" si="143"/>
        <v>-2.1999999999999999E-2</v>
      </c>
      <c r="E1486">
        <f t="shared" ca="1" si="140"/>
        <v>0</v>
      </c>
      <c r="F1486">
        <f t="shared" ca="1" si="141"/>
        <v>31</v>
      </c>
      <c r="G1486">
        <f t="shared" ca="1" si="142"/>
        <v>32</v>
      </c>
    </row>
    <row r="1487" spans="1:7">
      <c r="A1487" s="54">
        <f>formulas!O1077</f>
        <v>0</v>
      </c>
      <c r="B1487" s="33">
        <f t="shared" ca="1" si="138"/>
        <v>32</v>
      </c>
      <c r="C1487">
        <f t="shared" si="139"/>
        <v>486</v>
      </c>
      <c r="D1487">
        <f t="shared" ca="1" si="143"/>
        <v>-2.1999999999999999E-2</v>
      </c>
      <c r="E1487">
        <f t="shared" ca="1" si="140"/>
        <v>0</v>
      </c>
      <c r="F1487">
        <f t="shared" ca="1" si="141"/>
        <v>31</v>
      </c>
      <c r="G1487">
        <f t="shared" ca="1" si="142"/>
        <v>32</v>
      </c>
    </row>
    <row r="1488" spans="1:7">
      <c r="A1488" s="54">
        <f>formulas!O1078</f>
        <v>0</v>
      </c>
      <c r="B1488" s="33">
        <f t="shared" ref="B1488:B1551" ca="1" si="144">(A1488-D1488)/(E1488-D1488)*(G1488-F1488)+F1488</f>
        <v>32</v>
      </c>
      <c r="C1488">
        <f t="shared" ref="C1488:C1551" si="145">COUNTIF($N$2:$N$25400,"&lt;"&amp;A1488)</f>
        <v>486</v>
      </c>
      <c r="D1488">
        <f t="shared" ca="1" si="143"/>
        <v>-2.1999999999999999E-2</v>
      </c>
      <c r="E1488">
        <f t="shared" ref="E1488:E1551" ca="1" si="146">INDIRECT(ADDRESS(C1488+2,14))</f>
        <v>0</v>
      </c>
      <c r="F1488">
        <f t="shared" ref="F1488:F1551" ca="1" si="147">INDIRECT(ADDRESS(C1488+1,13))</f>
        <v>31</v>
      </c>
      <c r="G1488">
        <f t="shared" ref="G1488:G1551" ca="1" si="148">INDIRECT(ADDRESS(C1488+2,13))</f>
        <v>32</v>
      </c>
    </row>
    <row r="1489" spans="1:7">
      <c r="A1489" s="54">
        <f>formulas!O1079</f>
        <v>0</v>
      </c>
      <c r="B1489" s="33">
        <f t="shared" ca="1" si="144"/>
        <v>32</v>
      </c>
      <c r="C1489">
        <f t="shared" si="145"/>
        <v>486</v>
      </c>
      <c r="D1489">
        <f t="shared" ca="1" si="143"/>
        <v>-2.1999999999999999E-2</v>
      </c>
      <c r="E1489">
        <f t="shared" ca="1" si="146"/>
        <v>0</v>
      </c>
      <c r="F1489">
        <f t="shared" ca="1" si="147"/>
        <v>31</v>
      </c>
      <c r="G1489">
        <f t="shared" ca="1" si="148"/>
        <v>32</v>
      </c>
    </row>
    <row r="1490" spans="1:7">
      <c r="A1490" s="54">
        <f>formulas!O1080</f>
        <v>0</v>
      </c>
      <c r="B1490" s="33">
        <f t="shared" ca="1" si="144"/>
        <v>32</v>
      </c>
      <c r="C1490">
        <f t="shared" si="145"/>
        <v>486</v>
      </c>
      <c r="D1490">
        <f t="shared" ca="1" si="143"/>
        <v>-2.1999999999999999E-2</v>
      </c>
      <c r="E1490">
        <f t="shared" ca="1" si="146"/>
        <v>0</v>
      </c>
      <c r="F1490">
        <f t="shared" ca="1" si="147"/>
        <v>31</v>
      </c>
      <c r="G1490">
        <f t="shared" ca="1" si="148"/>
        <v>32</v>
      </c>
    </row>
    <row r="1491" spans="1:7">
      <c r="A1491" s="54">
        <f>formulas!O1081</f>
        <v>0</v>
      </c>
      <c r="B1491" s="33">
        <f t="shared" ca="1" si="144"/>
        <v>32</v>
      </c>
      <c r="C1491">
        <f t="shared" si="145"/>
        <v>486</v>
      </c>
      <c r="D1491">
        <f t="shared" ca="1" si="143"/>
        <v>-2.1999999999999999E-2</v>
      </c>
      <c r="E1491">
        <f t="shared" ca="1" si="146"/>
        <v>0</v>
      </c>
      <c r="F1491">
        <f t="shared" ca="1" si="147"/>
        <v>31</v>
      </c>
      <c r="G1491">
        <f t="shared" ca="1" si="148"/>
        <v>32</v>
      </c>
    </row>
    <row r="1492" spans="1:7">
      <c r="A1492" s="54">
        <f>formulas!O1082</f>
        <v>0</v>
      </c>
      <c r="B1492" s="33">
        <f t="shared" ca="1" si="144"/>
        <v>32</v>
      </c>
      <c r="C1492">
        <f t="shared" si="145"/>
        <v>486</v>
      </c>
      <c r="D1492">
        <f t="shared" ca="1" si="143"/>
        <v>-2.1999999999999999E-2</v>
      </c>
      <c r="E1492">
        <f t="shared" ca="1" si="146"/>
        <v>0</v>
      </c>
      <c r="F1492">
        <f t="shared" ca="1" si="147"/>
        <v>31</v>
      </c>
      <c r="G1492">
        <f t="shared" ca="1" si="148"/>
        <v>32</v>
      </c>
    </row>
    <row r="1493" spans="1:7">
      <c r="A1493" s="54">
        <f>formulas!O1083</f>
        <v>0</v>
      </c>
      <c r="B1493" s="33">
        <f t="shared" ca="1" si="144"/>
        <v>32</v>
      </c>
      <c r="C1493">
        <f t="shared" si="145"/>
        <v>486</v>
      </c>
      <c r="D1493">
        <f t="shared" ca="1" si="143"/>
        <v>-2.1999999999999999E-2</v>
      </c>
      <c r="E1493">
        <f t="shared" ca="1" si="146"/>
        <v>0</v>
      </c>
      <c r="F1493">
        <f t="shared" ca="1" si="147"/>
        <v>31</v>
      </c>
      <c r="G1493">
        <f t="shared" ca="1" si="148"/>
        <v>32</v>
      </c>
    </row>
    <row r="1494" spans="1:7">
      <c r="A1494" s="54">
        <f>formulas!O1084</f>
        <v>0</v>
      </c>
      <c r="B1494" s="33">
        <f t="shared" ca="1" si="144"/>
        <v>32</v>
      </c>
      <c r="C1494">
        <f t="shared" si="145"/>
        <v>486</v>
      </c>
      <c r="D1494">
        <f t="shared" ca="1" si="143"/>
        <v>-2.1999999999999999E-2</v>
      </c>
      <c r="E1494">
        <f t="shared" ca="1" si="146"/>
        <v>0</v>
      </c>
      <c r="F1494">
        <f t="shared" ca="1" si="147"/>
        <v>31</v>
      </c>
      <c r="G1494">
        <f t="shared" ca="1" si="148"/>
        <v>32</v>
      </c>
    </row>
    <row r="1495" spans="1:7">
      <c r="A1495" s="54">
        <f>formulas!O1085</f>
        <v>0</v>
      </c>
      <c r="B1495" s="33">
        <f t="shared" ca="1" si="144"/>
        <v>32</v>
      </c>
      <c r="C1495">
        <f t="shared" si="145"/>
        <v>486</v>
      </c>
      <c r="D1495">
        <f t="shared" ca="1" si="143"/>
        <v>-2.1999999999999999E-2</v>
      </c>
      <c r="E1495">
        <f t="shared" ca="1" si="146"/>
        <v>0</v>
      </c>
      <c r="F1495">
        <f t="shared" ca="1" si="147"/>
        <v>31</v>
      </c>
      <c r="G1495">
        <f t="shared" ca="1" si="148"/>
        <v>32</v>
      </c>
    </row>
    <row r="1496" spans="1:7">
      <c r="A1496" s="54">
        <f>formulas!O1086</f>
        <v>0</v>
      </c>
      <c r="B1496" s="33">
        <f t="shared" ca="1" si="144"/>
        <v>32</v>
      </c>
      <c r="C1496">
        <f t="shared" si="145"/>
        <v>486</v>
      </c>
      <c r="D1496">
        <f t="shared" ca="1" si="143"/>
        <v>-2.1999999999999999E-2</v>
      </c>
      <c r="E1496">
        <f t="shared" ca="1" si="146"/>
        <v>0</v>
      </c>
      <c r="F1496">
        <f t="shared" ca="1" si="147"/>
        <v>31</v>
      </c>
      <c r="G1496">
        <f t="shared" ca="1" si="148"/>
        <v>32</v>
      </c>
    </row>
    <row r="1497" spans="1:7">
      <c r="A1497" s="54">
        <f>formulas!O1087</f>
        <v>0</v>
      </c>
      <c r="B1497" s="33">
        <f t="shared" ca="1" si="144"/>
        <v>32</v>
      </c>
      <c r="C1497">
        <f t="shared" si="145"/>
        <v>486</v>
      </c>
      <c r="D1497">
        <f t="shared" ca="1" si="143"/>
        <v>-2.1999999999999999E-2</v>
      </c>
      <c r="E1497">
        <f t="shared" ca="1" si="146"/>
        <v>0</v>
      </c>
      <c r="F1497">
        <f t="shared" ca="1" si="147"/>
        <v>31</v>
      </c>
      <c r="G1497">
        <f t="shared" ca="1" si="148"/>
        <v>32</v>
      </c>
    </row>
    <row r="1498" spans="1:7">
      <c r="A1498" s="54">
        <f>formulas!O1088</f>
        <v>0</v>
      </c>
      <c r="B1498" s="33">
        <f t="shared" ca="1" si="144"/>
        <v>32</v>
      </c>
      <c r="C1498">
        <f t="shared" si="145"/>
        <v>486</v>
      </c>
      <c r="D1498">
        <f t="shared" ca="1" si="143"/>
        <v>-2.1999999999999999E-2</v>
      </c>
      <c r="E1498">
        <f t="shared" ca="1" si="146"/>
        <v>0</v>
      </c>
      <c r="F1498">
        <f t="shared" ca="1" si="147"/>
        <v>31</v>
      </c>
      <c r="G1498">
        <f t="shared" ca="1" si="148"/>
        <v>32</v>
      </c>
    </row>
    <row r="1499" spans="1:7">
      <c r="A1499" s="54">
        <f>formulas!O1089</f>
        <v>0</v>
      </c>
      <c r="B1499" s="33">
        <f t="shared" ca="1" si="144"/>
        <v>32</v>
      </c>
      <c r="C1499">
        <f t="shared" si="145"/>
        <v>486</v>
      </c>
      <c r="D1499">
        <f t="shared" ca="1" si="143"/>
        <v>-2.1999999999999999E-2</v>
      </c>
      <c r="E1499">
        <f t="shared" ca="1" si="146"/>
        <v>0</v>
      </c>
      <c r="F1499">
        <f t="shared" ca="1" si="147"/>
        <v>31</v>
      </c>
      <c r="G1499">
        <f t="shared" ca="1" si="148"/>
        <v>32</v>
      </c>
    </row>
    <row r="1500" spans="1:7">
      <c r="A1500" s="54">
        <f>formulas!O1090</f>
        <v>0</v>
      </c>
      <c r="B1500" s="33">
        <f t="shared" ca="1" si="144"/>
        <v>32</v>
      </c>
      <c r="C1500">
        <f t="shared" si="145"/>
        <v>486</v>
      </c>
      <c r="D1500">
        <f t="shared" ca="1" si="143"/>
        <v>-2.1999999999999999E-2</v>
      </c>
      <c r="E1500">
        <f t="shared" ca="1" si="146"/>
        <v>0</v>
      </c>
      <c r="F1500">
        <f t="shared" ca="1" si="147"/>
        <v>31</v>
      </c>
      <c r="G1500">
        <f t="shared" ca="1" si="148"/>
        <v>32</v>
      </c>
    </row>
    <row r="1501" spans="1:7">
      <c r="A1501" s="54">
        <f>formulas!O1091</f>
        <v>0</v>
      </c>
      <c r="B1501" s="33">
        <f t="shared" ca="1" si="144"/>
        <v>32</v>
      </c>
      <c r="C1501">
        <f t="shared" si="145"/>
        <v>486</v>
      </c>
      <c r="D1501">
        <f t="shared" ca="1" si="143"/>
        <v>-2.1999999999999999E-2</v>
      </c>
      <c r="E1501">
        <f t="shared" ca="1" si="146"/>
        <v>0</v>
      </c>
      <c r="F1501">
        <f t="shared" ca="1" si="147"/>
        <v>31</v>
      </c>
      <c r="G1501">
        <f t="shared" ca="1" si="148"/>
        <v>32</v>
      </c>
    </row>
    <row r="1502" spans="1:7">
      <c r="A1502" s="54">
        <f>formulas!O1092</f>
        <v>0</v>
      </c>
      <c r="B1502" s="33">
        <f t="shared" ca="1" si="144"/>
        <v>32</v>
      </c>
      <c r="C1502">
        <f t="shared" si="145"/>
        <v>486</v>
      </c>
      <c r="D1502">
        <f t="shared" ca="1" si="143"/>
        <v>-2.1999999999999999E-2</v>
      </c>
      <c r="E1502">
        <f t="shared" ca="1" si="146"/>
        <v>0</v>
      </c>
      <c r="F1502">
        <f t="shared" ca="1" si="147"/>
        <v>31</v>
      </c>
      <c r="G1502">
        <f t="shared" ca="1" si="148"/>
        <v>32</v>
      </c>
    </row>
    <row r="1503" spans="1:7">
      <c r="A1503" s="54">
        <f>formulas!O1093</f>
        <v>0</v>
      </c>
      <c r="B1503" s="33">
        <f t="shared" ca="1" si="144"/>
        <v>32</v>
      </c>
      <c r="C1503">
        <f t="shared" si="145"/>
        <v>486</v>
      </c>
      <c r="D1503">
        <f t="shared" ca="1" si="143"/>
        <v>-2.1999999999999999E-2</v>
      </c>
      <c r="E1503">
        <f t="shared" ca="1" si="146"/>
        <v>0</v>
      </c>
      <c r="F1503">
        <f t="shared" ca="1" si="147"/>
        <v>31</v>
      </c>
      <c r="G1503">
        <f t="shared" ca="1" si="148"/>
        <v>32</v>
      </c>
    </row>
    <row r="1504" spans="1:7">
      <c r="A1504" s="54">
        <f>formulas!O1094</f>
        <v>0</v>
      </c>
      <c r="B1504" s="33">
        <f t="shared" ca="1" si="144"/>
        <v>32</v>
      </c>
      <c r="C1504">
        <f t="shared" si="145"/>
        <v>486</v>
      </c>
      <c r="D1504">
        <f t="shared" ca="1" si="143"/>
        <v>-2.1999999999999999E-2</v>
      </c>
      <c r="E1504">
        <f t="shared" ca="1" si="146"/>
        <v>0</v>
      </c>
      <c r="F1504">
        <f t="shared" ca="1" si="147"/>
        <v>31</v>
      </c>
      <c r="G1504">
        <f t="shared" ca="1" si="148"/>
        <v>32</v>
      </c>
    </row>
    <row r="1505" spans="1:7">
      <c r="A1505" s="54">
        <f>formulas!O1095</f>
        <v>0</v>
      </c>
      <c r="B1505" s="33">
        <f t="shared" ca="1" si="144"/>
        <v>32</v>
      </c>
      <c r="C1505">
        <f t="shared" si="145"/>
        <v>486</v>
      </c>
      <c r="D1505">
        <f t="shared" ca="1" si="143"/>
        <v>-2.1999999999999999E-2</v>
      </c>
      <c r="E1505">
        <f t="shared" ca="1" si="146"/>
        <v>0</v>
      </c>
      <c r="F1505">
        <f t="shared" ca="1" si="147"/>
        <v>31</v>
      </c>
      <c r="G1505">
        <f t="shared" ca="1" si="148"/>
        <v>32</v>
      </c>
    </row>
    <row r="1506" spans="1:7">
      <c r="A1506" s="54">
        <f>formulas!O1096</f>
        <v>0</v>
      </c>
      <c r="B1506" s="33">
        <f t="shared" ca="1" si="144"/>
        <v>32</v>
      </c>
      <c r="C1506">
        <f t="shared" si="145"/>
        <v>486</v>
      </c>
      <c r="D1506">
        <f t="shared" ca="1" si="143"/>
        <v>-2.1999999999999999E-2</v>
      </c>
      <c r="E1506">
        <f t="shared" ca="1" si="146"/>
        <v>0</v>
      </c>
      <c r="F1506">
        <f t="shared" ca="1" si="147"/>
        <v>31</v>
      </c>
      <c r="G1506">
        <f t="shared" ca="1" si="148"/>
        <v>32</v>
      </c>
    </row>
    <row r="1507" spans="1:7">
      <c r="A1507" s="54">
        <f>formulas!O1097</f>
        <v>0</v>
      </c>
      <c r="B1507" s="33">
        <f t="shared" ca="1" si="144"/>
        <v>32</v>
      </c>
      <c r="C1507">
        <f t="shared" si="145"/>
        <v>486</v>
      </c>
      <c r="D1507">
        <f t="shared" ca="1" si="143"/>
        <v>-2.1999999999999999E-2</v>
      </c>
      <c r="E1507">
        <f t="shared" ca="1" si="146"/>
        <v>0</v>
      </c>
      <c r="F1507">
        <f t="shared" ca="1" si="147"/>
        <v>31</v>
      </c>
      <c r="G1507">
        <f t="shared" ca="1" si="148"/>
        <v>32</v>
      </c>
    </row>
    <row r="1508" spans="1:7">
      <c r="A1508" s="54">
        <f>formulas!O1098</f>
        <v>0</v>
      </c>
      <c r="B1508" s="33">
        <f t="shared" ca="1" si="144"/>
        <v>32</v>
      </c>
      <c r="C1508">
        <f t="shared" si="145"/>
        <v>486</v>
      </c>
      <c r="D1508">
        <f t="shared" ca="1" si="143"/>
        <v>-2.1999999999999999E-2</v>
      </c>
      <c r="E1508">
        <f t="shared" ca="1" si="146"/>
        <v>0</v>
      </c>
      <c r="F1508">
        <f t="shared" ca="1" si="147"/>
        <v>31</v>
      </c>
      <c r="G1508">
        <f t="shared" ca="1" si="148"/>
        <v>32</v>
      </c>
    </row>
    <row r="1509" spans="1:7">
      <c r="A1509" s="54">
        <f>formulas!O1099</f>
        <v>0</v>
      </c>
      <c r="B1509" s="33">
        <f t="shared" ca="1" si="144"/>
        <v>32</v>
      </c>
      <c r="C1509">
        <f t="shared" si="145"/>
        <v>486</v>
      </c>
      <c r="D1509">
        <f t="shared" ca="1" si="143"/>
        <v>-2.1999999999999999E-2</v>
      </c>
      <c r="E1509">
        <f t="shared" ca="1" si="146"/>
        <v>0</v>
      </c>
      <c r="F1509">
        <f t="shared" ca="1" si="147"/>
        <v>31</v>
      </c>
      <c r="G1509">
        <f t="shared" ca="1" si="148"/>
        <v>32</v>
      </c>
    </row>
    <row r="1510" spans="1:7">
      <c r="A1510" s="54">
        <f>formulas!O1100</f>
        <v>0</v>
      </c>
      <c r="B1510" s="33">
        <f t="shared" ca="1" si="144"/>
        <v>32</v>
      </c>
      <c r="C1510">
        <f t="shared" si="145"/>
        <v>486</v>
      </c>
      <c r="D1510">
        <f t="shared" ca="1" si="143"/>
        <v>-2.1999999999999999E-2</v>
      </c>
      <c r="E1510">
        <f t="shared" ca="1" si="146"/>
        <v>0</v>
      </c>
      <c r="F1510">
        <f t="shared" ca="1" si="147"/>
        <v>31</v>
      </c>
      <c r="G1510">
        <f t="shared" ca="1" si="148"/>
        <v>32</v>
      </c>
    </row>
    <row r="1511" spans="1:7">
      <c r="A1511" s="54">
        <f>formulas!O1101</f>
        <v>0</v>
      </c>
      <c r="B1511" s="33">
        <f t="shared" ca="1" si="144"/>
        <v>32</v>
      </c>
      <c r="C1511">
        <f t="shared" si="145"/>
        <v>486</v>
      </c>
      <c r="D1511">
        <f t="shared" ca="1" si="143"/>
        <v>-2.1999999999999999E-2</v>
      </c>
      <c r="E1511">
        <f t="shared" ca="1" si="146"/>
        <v>0</v>
      </c>
      <c r="F1511">
        <f t="shared" ca="1" si="147"/>
        <v>31</v>
      </c>
      <c r="G1511">
        <f t="shared" ca="1" si="148"/>
        <v>32</v>
      </c>
    </row>
    <row r="1512" spans="1:7">
      <c r="A1512" s="54">
        <f>formulas!O1102</f>
        <v>0</v>
      </c>
      <c r="B1512" s="33">
        <f t="shared" ca="1" si="144"/>
        <v>32</v>
      </c>
      <c r="C1512">
        <f t="shared" si="145"/>
        <v>486</v>
      </c>
      <c r="D1512">
        <f t="shared" ca="1" si="143"/>
        <v>-2.1999999999999999E-2</v>
      </c>
      <c r="E1512">
        <f t="shared" ca="1" si="146"/>
        <v>0</v>
      </c>
      <c r="F1512">
        <f t="shared" ca="1" si="147"/>
        <v>31</v>
      </c>
      <c r="G1512">
        <f t="shared" ca="1" si="148"/>
        <v>32</v>
      </c>
    </row>
    <row r="1513" spans="1:7">
      <c r="A1513" s="54">
        <f>formulas!O1103</f>
        <v>0</v>
      </c>
      <c r="B1513" s="33">
        <f t="shared" ca="1" si="144"/>
        <v>32</v>
      </c>
      <c r="C1513">
        <f t="shared" si="145"/>
        <v>486</v>
      </c>
      <c r="D1513">
        <f t="shared" ca="1" si="143"/>
        <v>-2.1999999999999999E-2</v>
      </c>
      <c r="E1513">
        <f t="shared" ca="1" si="146"/>
        <v>0</v>
      </c>
      <c r="F1513">
        <f t="shared" ca="1" si="147"/>
        <v>31</v>
      </c>
      <c r="G1513">
        <f t="shared" ca="1" si="148"/>
        <v>32</v>
      </c>
    </row>
    <row r="1514" spans="1:7">
      <c r="A1514" s="54">
        <f>formulas!O1104</f>
        <v>0</v>
      </c>
      <c r="B1514" s="33">
        <f t="shared" ca="1" si="144"/>
        <v>32</v>
      </c>
      <c r="C1514">
        <f t="shared" si="145"/>
        <v>486</v>
      </c>
      <c r="D1514">
        <f t="shared" ca="1" si="143"/>
        <v>-2.1999999999999999E-2</v>
      </c>
      <c r="E1514">
        <f t="shared" ca="1" si="146"/>
        <v>0</v>
      </c>
      <c r="F1514">
        <f t="shared" ca="1" si="147"/>
        <v>31</v>
      </c>
      <c r="G1514">
        <f t="shared" ca="1" si="148"/>
        <v>32</v>
      </c>
    </row>
    <row r="1515" spans="1:7">
      <c r="A1515" s="54">
        <f>formulas!O1105</f>
        <v>0</v>
      </c>
      <c r="B1515" s="33">
        <f t="shared" ca="1" si="144"/>
        <v>32</v>
      </c>
      <c r="C1515">
        <f t="shared" si="145"/>
        <v>486</v>
      </c>
      <c r="D1515">
        <f t="shared" ca="1" si="143"/>
        <v>-2.1999999999999999E-2</v>
      </c>
      <c r="E1515">
        <f t="shared" ca="1" si="146"/>
        <v>0</v>
      </c>
      <c r="F1515">
        <f t="shared" ca="1" si="147"/>
        <v>31</v>
      </c>
      <c r="G1515">
        <f t="shared" ca="1" si="148"/>
        <v>32</v>
      </c>
    </row>
    <row r="1516" spans="1:7">
      <c r="A1516" s="54">
        <f>formulas!O1106</f>
        <v>0</v>
      </c>
      <c r="B1516" s="33">
        <f t="shared" ca="1" si="144"/>
        <v>32</v>
      </c>
      <c r="C1516">
        <f t="shared" si="145"/>
        <v>486</v>
      </c>
      <c r="D1516">
        <f t="shared" ca="1" si="143"/>
        <v>-2.1999999999999999E-2</v>
      </c>
      <c r="E1516">
        <f t="shared" ca="1" si="146"/>
        <v>0</v>
      </c>
      <c r="F1516">
        <f t="shared" ca="1" si="147"/>
        <v>31</v>
      </c>
      <c r="G1516">
        <f t="shared" ca="1" si="148"/>
        <v>32</v>
      </c>
    </row>
    <row r="1517" spans="1:7">
      <c r="A1517" s="54">
        <f>formulas!O1107</f>
        <v>0</v>
      </c>
      <c r="B1517" s="33">
        <f t="shared" ca="1" si="144"/>
        <v>32</v>
      </c>
      <c r="C1517">
        <f t="shared" si="145"/>
        <v>486</v>
      </c>
      <c r="D1517">
        <f t="shared" ca="1" si="143"/>
        <v>-2.1999999999999999E-2</v>
      </c>
      <c r="E1517">
        <f t="shared" ca="1" si="146"/>
        <v>0</v>
      </c>
      <c r="F1517">
        <f t="shared" ca="1" si="147"/>
        <v>31</v>
      </c>
      <c r="G1517">
        <f t="shared" ca="1" si="148"/>
        <v>32</v>
      </c>
    </row>
    <row r="1518" spans="1:7">
      <c r="A1518" s="54">
        <f>formulas!O1108</f>
        <v>0</v>
      </c>
      <c r="B1518" s="33">
        <f t="shared" ca="1" si="144"/>
        <v>32</v>
      </c>
      <c r="C1518">
        <f t="shared" si="145"/>
        <v>486</v>
      </c>
      <c r="D1518">
        <f t="shared" ca="1" si="143"/>
        <v>-2.1999999999999999E-2</v>
      </c>
      <c r="E1518">
        <f t="shared" ca="1" si="146"/>
        <v>0</v>
      </c>
      <c r="F1518">
        <f t="shared" ca="1" si="147"/>
        <v>31</v>
      </c>
      <c r="G1518">
        <f t="shared" ca="1" si="148"/>
        <v>32</v>
      </c>
    </row>
    <row r="1519" spans="1:7">
      <c r="A1519" s="54">
        <f>formulas!O1109</f>
        <v>0</v>
      </c>
      <c r="B1519" s="33">
        <f t="shared" ca="1" si="144"/>
        <v>32</v>
      </c>
      <c r="C1519">
        <f t="shared" si="145"/>
        <v>486</v>
      </c>
      <c r="D1519">
        <f t="shared" ca="1" si="143"/>
        <v>-2.1999999999999999E-2</v>
      </c>
      <c r="E1519">
        <f t="shared" ca="1" si="146"/>
        <v>0</v>
      </c>
      <c r="F1519">
        <f t="shared" ca="1" si="147"/>
        <v>31</v>
      </c>
      <c r="G1519">
        <f t="shared" ca="1" si="148"/>
        <v>32</v>
      </c>
    </row>
    <row r="1520" spans="1:7">
      <c r="A1520" s="54">
        <f>formulas!O1110</f>
        <v>0</v>
      </c>
      <c r="B1520" s="33">
        <f t="shared" ca="1" si="144"/>
        <v>32</v>
      </c>
      <c r="C1520">
        <f t="shared" si="145"/>
        <v>486</v>
      </c>
      <c r="D1520">
        <f t="shared" ca="1" si="143"/>
        <v>-2.1999999999999999E-2</v>
      </c>
      <c r="E1520">
        <f t="shared" ca="1" si="146"/>
        <v>0</v>
      </c>
      <c r="F1520">
        <f t="shared" ca="1" si="147"/>
        <v>31</v>
      </c>
      <c r="G1520">
        <f t="shared" ca="1" si="148"/>
        <v>32</v>
      </c>
    </row>
    <row r="1521" spans="1:7">
      <c r="A1521" s="54">
        <f>formulas!O1111</f>
        <v>0</v>
      </c>
      <c r="B1521" s="33">
        <f t="shared" ca="1" si="144"/>
        <v>32</v>
      </c>
      <c r="C1521">
        <f t="shared" si="145"/>
        <v>486</v>
      </c>
      <c r="D1521">
        <f t="shared" ca="1" si="143"/>
        <v>-2.1999999999999999E-2</v>
      </c>
      <c r="E1521">
        <f t="shared" ca="1" si="146"/>
        <v>0</v>
      </c>
      <c r="F1521">
        <f t="shared" ca="1" si="147"/>
        <v>31</v>
      </c>
      <c r="G1521">
        <f t="shared" ca="1" si="148"/>
        <v>32</v>
      </c>
    </row>
    <row r="1522" spans="1:7">
      <c r="A1522" s="54">
        <f>formulas!O1112</f>
        <v>0</v>
      </c>
      <c r="B1522" s="33">
        <f t="shared" ca="1" si="144"/>
        <v>32</v>
      </c>
      <c r="C1522">
        <f t="shared" si="145"/>
        <v>486</v>
      </c>
      <c r="D1522">
        <f t="shared" ca="1" si="143"/>
        <v>-2.1999999999999999E-2</v>
      </c>
      <c r="E1522">
        <f t="shared" ca="1" si="146"/>
        <v>0</v>
      </c>
      <c r="F1522">
        <f t="shared" ca="1" si="147"/>
        <v>31</v>
      </c>
      <c r="G1522">
        <f t="shared" ca="1" si="148"/>
        <v>32</v>
      </c>
    </row>
    <row r="1523" spans="1:7">
      <c r="A1523" s="54">
        <f>formulas!O1113</f>
        <v>0</v>
      </c>
      <c r="B1523" s="33">
        <f t="shared" ca="1" si="144"/>
        <v>32</v>
      </c>
      <c r="C1523">
        <f t="shared" si="145"/>
        <v>486</v>
      </c>
      <c r="D1523">
        <f t="shared" ca="1" si="143"/>
        <v>-2.1999999999999999E-2</v>
      </c>
      <c r="E1523">
        <f t="shared" ca="1" si="146"/>
        <v>0</v>
      </c>
      <c r="F1523">
        <f t="shared" ca="1" si="147"/>
        <v>31</v>
      </c>
      <c r="G1523">
        <f t="shared" ca="1" si="148"/>
        <v>32</v>
      </c>
    </row>
    <row r="1524" spans="1:7">
      <c r="A1524" s="54">
        <f>formulas!O1114</f>
        <v>0</v>
      </c>
      <c r="B1524" s="33">
        <f t="shared" ca="1" si="144"/>
        <v>32</v>
      </c>
      <c r="C1524">
        <f t="shared" si="145"/>
        <v>486</v>
      </c>
      <c r="D1524">
        <f t="shared" ca="1" si="143"/>
        <v>-2.1999999999999999E-2</v>
      </c>
      <c r="E1524">
        <f t="shared" ca="1" si="146"/>
        <v>0</v>
      </c>
      <c r="F1524">
        <f t="shared" ca="1" si="147"/>
        <v>31</v>
      </c>
      <c r="G1524">
        <f t="shared" ca="1" si="148"/>
        <v>32</v>
      </c>
    </row>
    <row r="1525" spans="1:7">
      <c r="A1525" s="54">
        <f>formulas!O1115</f>
        <v>0</v>
      </c>
      <c r="B1525" s="33">
        <f t="shared" ca="1" si="144"/>
        <v>32</v>
      </c>
      <c r="C1525">
        <f t="shared" si="145"/>
        <v>486</v>
      </c>
      <c r="D1525">
        <f t="shared" ca="1" si="143"/>
        <v>-2.1999999999999999E-2</v>
      </c>
      <c r="E1525">
        <f t="shared" ca="1" si="146"/>
        <v>0</v>
      </c>
      <c r="F1525">
        <f t="shared" ca="1" si="147"/>
        <v>31</v>
      </c>
      <c r="G1525">
        <f t="shared" ca="1" si="148"/>
        <v>32</v>
      </c>
    </row>
    <row r="1526" spans="1:7">
      <c r="A1526" s="54">
        <f>formulas!O1116</f>
        <v>0</v>
      </c>
      <c r="B1526" s="33">
        <f t="shared" ca="1" si="144"/>
        <v>32</v>
      </c>
      <c r="C1526">
        <f t="shared" si="145"/>
        <v>486</v>
      </c>
      <c r="D1526">
        <f t="shared" ca="1" si="143"/>
        <v>-2.1999999999999999E-2</v>
      </c>
      <c r="E1526">
        <f t="shared" ca="1" si="146"/>
        <v>0</v>
      </c>
      <c r="F1526">
        <f t="shared" ca="1" si="147"/>
        <v>31</v>
      </c>
      <c r="G1526">
        <f t="shared" ca="1" si="148"/>
        <v>32</v>
      </c>
    </row>
    <row r="1527" spans="1:7">
      <c r="A1527" s="54">
        <f>formulas!O1117</f>
        <v>0</v>
      </c>
      <c r="B1527" s="33">
        <f t="shared" ca="1" si="144"/>
        <v>32</v>
      </c>
      <c r="C1527">
        <f t="shared" si="145"/>
        <v>486</v>
      </c>
      <c r="D1527">
        <f t="shared" ca="1" si="143"/>
        <v>-2.1999999999999999E-2</v>
      </c>
      <c r="E1527">
        <f t="shared" ca="1" si="146"/>
        <v>0</v>
      </c>
      <c r="F1527">
        <f t="shared" ca="1" si="147"/>
        <v>31</v>
      </c>
      <c r="G1527">
        <f t="shared" ca="1" si="148"/>
        <v>32</v>
      </c>
    </row>
    <row r="1528" spans="1:7">
      <c r="A1528" s="54">
        <f>formulas!O1118</f>
        <v>0</v>
      </c>
      <c r="B1528" s="33">
        <f t="shared" ca="1" si="144"/>
        <v>32</v>
      </c>
      <c r="C1528">
        <f t="shared" si="145"/>
        <v>486</v>
      </c>
      <c r="D1528">
        <f t="shared" ca="1" si="143"/>
        <v>-2.1999999999999999E-2</v>
      </c>
      <c r="E1528">
        <f t="shared" ca="1" si="146"/>
        <v>0</v>
      </c>
      <c r="F1528">
        <f t="shared" ca="1" si="147"/>
        <v>31</v>
      </c>
      <c r="G1528">
        <f t="shared" ca="1" si="148"/>
        <v>32</v>
      </c>
    </row>
    <row r="1529" spans="1:7">
      <c r="A1529" s="54">
        <f>formulas!O1119</f>
        <v>0</v>
      </c>
      <c r="B1529" s="33">
        <f t="shared" ca="1" si="144"/>
        <v>32</v>
      </c>
      <c r="C1529">
        <f t="shared" si="145"/>
        <v>486</v>
      </c>
      <c r="D1529">
        <f t="shared" ca="1" si="143"/>
        <v>-2.1999999999999999E-2</v>
      </c>
      <c r="E1529">
        <f t="shared" ca="1" si="146"/>
        <v>0</v>
      </c>
      <c r="F1529">
        <f t="shared" ca="1" si="147"/>
        <v>31</v>
      </c>
      <c r="G1529">
        <f t="shared" ca="1" si="148"/>
        <v>32</v>
      </c>
    </row>
    <row r="1530" spans="1:7">
      <c r="A1530" s="54">
        <f>formulas!O1120</f>
        <v>0</v>
      </c>
      <c r="B1530" s="33">
        <f t="shared" ca="1" si="144"/>
        <v>32</v>
      </c>
      <c r="C1530">
        <f t="shared" si="145"/>
        <v>486</v>
      </c>
      <c r="D1530">
        <f t="shared" ca="1" si="143"/>
        <v>-2.1999999999999999E-2</v>
      </c>
      <c r="E1530">
        <f t="shared" ca="1" si="146"/>
        <v>0</v>
      </c>
      <c r="F1530">
        <f t="shared" ca="1" si="147"/>
        <v>31</v>
      </c>
      <c r="G1530">
        <f t="shared" ca="1" si="148"/>
        <v>32</v>
      </c>
    </row>
    <row r="1531" spans="1:7">
      <c r="A1531" s="54">
        <f>formulas!O1121</f>
        <v>0</v>
      </c>
      <c r="B1531" s="33">
        <f t="shared" ca="1" si="144"/>
        <v>32</v>
      </c>
      <c r="C1531">
        <f t="shared" si="145"/>
        <v>486</v>
      </c>
      <c r="D1531">
        <f t="shared" ca="1" si="143"/>
        <v>-2.1999999999999999E-2</v>
      </c>
      <c r="E1531">
        <f t="shared" ca="1" si="146"/>
        <v>0</v>
      </c>
      <c r="F1531">
        <f t="shared" ca="1" si="147"/>
        <v>31</v>
      </c>
      <c r="G1531">
        <f t="shared" ca="1" si="148"/>
        <v>32</v>
      </c>
    </row>
    <row r="1532" spans="1:7">
      <c r="A1532" s="54">
        <f>formulas!O1122</f>
        <v>0</v>
      </c>
      <c r="B1532" s="33">
        <f t="shared" ca="1" si="144"/>
        <v>32</v>
      </c>
      <c r="C1532">
        <f t="shared" si="145"/>
        <v>486</v>
      </c>
      <c r="D1532">
        <f t="shared" ca="1" si="143"/>
        <v>-2.1999999999999999E-2</v>
      </c>
      <c r="E1532">
        <f t="shared" ca="1" si="146"/>
        <v>0</v>
      </c>
      <c r="F1532">
        <f t="shared" ca="1" si="147"/>
        <v>31</v>
      </c>
      <c r="G1532">
        <f t="shared" ca="1" si="148"/>
        <v>32</v>
      </c>
    </row>
    <row r="1533" spans="1:7">
      <c r="A1533" s="54">
        <f>formulas!O1123</f>
        <v>0</v>
      </c>
      <c r="B1533" s="33">
        <f t="shared" ca="1" si="144"/>
        <v>32</v>
      </c>
      <c r="C1533">
        <f t="shared" si="145"/>
        <v>486</v>
      </c>
      <c r="D1533">
        <f t="shared" ca="1" si="143"/>
        <v>-2.1999999999999999E-2</v>
      </c>
      <c r="E1533">
        <f t="shared" ca="1" si="146"/>
        <v>0</v>
      </c>
      <c r="F1533">
        <f t="shared" ca="1" si="147"/>
        <v>31</v>
      </c>
      <c r="G1533">
        <f t="shared" ca="1" si="148"/>
        <v>32</v>
      </c>
    </row>
    <row r="1534" spans="1:7">
      <c r="A1534" s="54">
        <f>formulas!O1124</f>
        <v>0</v>
      </c>
      <c r="B1534" s="33">
        <f t="shared" ca="1" si="144"/>
        <v>32</v>
      </c>
      <c r="C1534">
        <f t="shared" si="145"/>
        <v>486</v>
      </c>
      <c r="D1534">
        <f t="shared" ca="1" si="143"/>
        <v>-2.1999999999999999E-2</v>
      </c>
      <c r="E1534">
        <f t="shared" ca="1" si="146"/>
        <v>0</v>
      </c>
      <c r="F1534">
        <f t="shared" ca="1" si="147"/>
        <v>31</v>
      </c>
      <c r="G1534">
        <f t="shared" ca="1" si="148"/>
        <v>32</v>
      </c>
    </row>
    <row r="1535" spans="1:7">
      <c r="A1535" s="54">
        <f>formulas!O1125</f>
        <v>0</v>
      </c>
      <c r="B1535" s="33">
        <f t="shared" ca="1" si="144"/>
        <v>32</v>
      </c>
      <c r="C1535">
        <f t="shared" si="145"/>
        <v>486</v>
      </c>
      <c r="D1535">
        <f t="shared" ca="1" si="143"/>
        <v>-2.1999999999999999E-2</v>
      </c>
      <c r="E1535">
        <f t="shared" ca="1" si="146"/>
        <v>0</v>
      </c>
      <c r="F1535">
        <f t="shared" ca="1" si="147"/>
        <v>31</v>
      </c>
      <c r="G1535">
        <f t="shared" ca="1" si="148"/>
        <v>32</v>
      </c>
    </row>
    <row r="1536" spans="1:7">
      <c r="A1536" s="54">
        <f>formulas!O1126</f>
        <v>0</v>
      </c>
      <c r="B1536" s="33">
        <f t="shared" ca="1" si="144"/>
        <v>32</v>
      </c>
      <c r="C1536">
        <f t="shared" si="145"/>
        <v>486</v>
      </c>
      <c r="D1536">
        <f t="shared" ca="1" si="143"/>
        <v>-2.1999999999999999E-2</v>
      </c>
      <c r="E1536">
        <f t="shared" ca="1" si="146"/>
        <v>0</v>
      </c>
      <c r="F1536">
        <f t="shared" ca="1" si="147"/>
        <v>31</v>
      </c>
      <c r="G1536">
        <f t="shared" ca="1" si="148"/>
        <v>32</v>
      </c>
    </row>
    <row r="1537" spans="1:7">
      <c r="A1537" s="54">
        <f>formulas!O1127</f>
        <v>0</v>
      </c>
      <c r="B1537" s="33">
        <f t="shared" ca="1" si="144"/>
        <v>32</v>
      </c>
      <c r="C1537">
        <f t="shared" si="145"/>
        <v>486</v>
      </c>
      <c r="D1537">
        <f t="shared" ca="1" si="143"/>
        <v>-2.1999999999999999E-2</v>
      </c>
      <c r="E1537">
        <f t="shared" ca="1" si="146"/>
        <v>0</v>
      </c>
      <c r="F1537">
        <f t="shared" ca="1" si="147"/>
        <v>31</v>
      </c>
      <c r="G1537">
        <f t="shared" ca="1" si="148"/>
        <v>32</v>
      </c>
    </row>
    <row r="1538" spans="1:7">
      <c r="A1538" s="54">
        <f>formulas!O1128</f>
        <v>0</v>
      </c>
      <c r="B1538" s="33">
        <f t="shared" ca="1" si="144"/>
        <v>32</v>
      </c>
      <c r="C1538">
        <f t="shared" si="145"/>
        <v>486</v>
      </c>
      <c r="D1538">
        <f t="shared" ca="1" si="143"/>
        <v>-2.1999999999999999E-2</v>
      </c>
      <c r="E1538">
        <f t="shared" ca="1" si="146"/>
        <v>0</v>
      </c>
      <c r="F1538">
        <f t="shared" ca="1" si="147"/>
        <v>31</v>
      </c>
      <c r="G1538">
        <f t="shared" ca="1" si="148"/>
        <v>32</v>
      </c>
    </row>
    <row r="1539" spans="1:7">
      <c r="A1539" s="54">
        <f>formulas!O1129</f>
        <v>0</v>
      </c>
      <c r="B1539" s="33">
        <f t="shared" ca="1" si="144"/>
        <v>32</v>
      </c>
      <c r="C1539">
        <f t="shared" si="145"/>
        <v>486</v>
      </c>
      <c r="D1539">
        <f t="shared" ref="D1539:D1602" ca="1" si="149">INDIRECT(ADDRESS(C1539+1,14))</f>
        <v>-2.1999999999999999E-2</v>
      </c>
      <c r="E1539">
        <f t="shared" ca="1" si="146"/>
        <v>0</v>
      </c>
      <c r="F1539">
        <f t="shared" ca="1" si="147"/>
        <v>31</v>
      </c>
      <c r="G1539">
        <f t="shared" ca="1" si="148"/>
        <v>32</v>
      </c>
    </row>
    <row r="1540" spans="1:7">
      <c r="A1540" s="54">
        <f>formulas!O1130</f>
        <v>0</v>
      </c>
      <c r="B1540" s="33">
        <f t="shared" ca="1" si="144"/>
        <v>32</v>
      </c>
      <c r="C1540">
        <f t="shared" si="145"/>
        <v>486</v>
      </c>
      <c r="D1540">
        <f t="shared" ca="1" si="149"/>
        <v>-2.1999999999999999E-2</v>
      </c>
      <c r="E1540">
        <f t="shared" ca="1" si="146"/>
        <v>0</v>
      </c>
      <c r="F1540">
        <f t="shared" ca="1" si="147"/>
        <v>31</v>
      </c>
      <c r="G1540">
        <f t="shared" ca="1" si="148"/>
        <v>32</v>
      </c>
    </row>
    <row r="1541" spans="1:7">
      <c r="A1541" s="54">
        <f>formulas!O1131</f>
        <v>0</v>
      </c>
      <c r="B1541" s="33">
        <f t="shared" ca="1" si="144"/>
        <v>32</v>
      </c>
      <c r="C1541">
        <f t="shared" si="145"/>
        <v>486</v>
      </c>
      <c r="D1541">
        <f t="shared" ca="1" si="149"/>
        <v>-2.1999999999999999E-2</v>
      </c>
      <c r="E1541">
        <f t="shared" ca="1" si="146"/>
        <v>0</v>
      </c>
      <c r="F1541">
        <f t="shared" ca="1" si="147"/>
        <v>31</v>
      </c>
      <c r="G1541">
        <f t="shared" ca="1" si="148"/>
        <v>32</v>
      </c>
    </row>
    <row r="1542" spans="1:7">
      <c r="A1542" s="54">
        <f>formulas!O1132</f>
        <v>0</v>
      </c>
      <c r="B1542" s="33">
        <f t="shared" ca="1" si="144"/>
        <v>32</v>
      </c>
      <c r="C1542">
        <f t="shared" si="145"/>
        <v>486</v>
      </c>
      <c r="D1542">
        <f t="shared" ca="1" si="149"/>
        <v>-2.1999999999999999E-2</v>
      </c>
      <c r="E1542">
        <f t="shared" ca="1" si="146"/>
        <v>0</v>
      </c>
      <c r="F1542">
        <f t="shared" ca="1" si="147"/>
        <v>31</v>
      </c>
      <c r="G1542">
        <f t="shared" ca="1" si="148"/>
        <v>32</v>
      </c>
    </row>
    <row r="1543" spans="1:7">
      <c r="A1543" s="54">
        <f>formulas!O1133</f>
        <v>0</v>
      </c>
      <c r="B1543" s="33">
        <f t="shared" ca="1" si="144"/>
        <v>32</v>
      </c>
      <c r="C1543">
        <f t="shared" si="145"/>
        <v>486</v>
      </c>
      <c r="D1543">
        <f t="shared" ca="1" si="149"/>
        <v>-2.1999999999999999E-2</v>
      </c>
      <c r="E1543">
        <f t="shared" ca="1" si="146"/>
        <v>0</v>
      </c>
      <c r="F1543">
        <f t="shared" ca="1" si="147"/>
        <v>31</v>
      </c>
      <c r="G1543">
        <f t="shared" ca="1" si="148"/>
        <v>32</v>
      </c>
    </row>
    <row r="1544" spans="1:7">
      <c r="A1544" s="54">
        <f>formulas!O1134</f>
        <v>0</v>
      </c>
      <c r="B1544" s="33">
        <f t="shared" ca="1" si="144"/>
        <v>32</v>
      </c>
      <c r="C1544">
        <f t="shared" si="145"/>
        <v>486</v>
      </c>
      <c r="D1544">
        <f t="shared" ca="1" si="149"/>
        <v>-2.1999999999999999E-2</v>
      </c>
      <c r="E1544">
        <f t="shared" ca="1" si="146"/>
        <v>0</v>
      </c>
      <c r="F1544">
        <f t="shared" ca="1" si="147"/>
        <v>31</v>
      </c>
      <c r="G1544">
        <f t="shared" ca="1" si="148"/>
        <v>32</v>
      </c>
    </row>
    <row r="1545" spans="1:7">
      <c r="A1545" s="54">
        <f>formulas!O1135</f>
        <v>0</v>
      </c>
      <c r="B1545" s="33">
        <f t="shared" ca="1" si="144"/>
        <v>32</v>
      </c>
      <c r="C1545">
        <f t="shared" si="145"/>
        <v>486</v>
      </c>
      <c r="D1545">
        <f t="shared" ca="1" si="149"/>
        <v>-2.1999999999999999E-2</v>
      </c>
      <c r="E1545">
        <f t="shared" ca="1" si="146"/>
        <v>0</v>
      </c>
      <c r="F1545">
        <f t="shared" ca="1" si="147"/>
        <v>31</v>
      </c>
      <c r="G1545">
        <f t="shared" ca="1" si="148"/>
        <v>32</v>
      </c>
    </row>
    <row r="1546" spans="1:7">
      <c r="A1546" s="54">
        <f>formulas!O1136</f>
        <v>0</v>
      </c>
      <c r="B1546" s="33">
        <f t="shared" ca="1" si="144"/>
        <v>32</v>
      </c>
      <c r="C1546">
        <f t="shared" si="145"/>
        <v>486</v>
      </c>
      <c r="D1546">
        <f t="shared" ca="1" si="149"/>
        <v>-2.1999999999999999E-2</v>
      </c>
      <c r="E1546">
        <f t="shared" ca="1" si="146"/>
        <v>0</v>
      </c>
      <c r="F1546">
        <f t="shared" ca="1" si="147"/>
        <v>31</v>
      </c>
      <c r="G1546">
        <f t="shared" ca="1" si="148"/>
        <v>32</v>
      </c>
    </row>
    <row r="1547" spans="1:7">
      <c r="A1547" s="54">
        <f>formulas!O1137</f>
        <v>0</v>
      </c>
      <c r="B1547" s="33">
        <f t="shared" ca="1" si="144"/>
        <v>32</v>
      </c>
      <c r="C1547">
        <f t="shared" si="145"/>
        <v>486</v>
      </c>
      <c r="D1547">
        <f t="shared" ca="1" si="149"/>
        <v>-2.1999999999999999E-2</v>
      </c>
      <c r="E1547">
        <f t="shared" ca="1" si="146"/>
        <v>0</v>
      </c>
      <c r="F1547">
        <f t="shared" ca="1" si="147"/>
        <v>31</v>
      </c>
      <c r="G1547">
        <f t="shared" ca="1" si="148"/>
        <v>32</v>
      </c>
    </row>
    <row r="1548" spans="1:7">
      <c r="A1548" s="54">
        <f>formulas!O1138</f>
        <v>0</v>
      </c>
      <c r="B1548" s="33">
        <f t="shared" ca="1" si="144"/>
        <v>32</v>
      </c>
      <c r="C1548">
        <f t="shared" si="145"/>
        <v>486</v>
      </c>
      <c r="D1548">
        <f t="shared" ca="1" si="149"/>
        <v>-2.1999999999999999E-2</v>
      </c>
      <c r="E1548">
        <f t="shared" ca="1" si="146"/>
        <v>0</v>
      </c>
      <c r="F1548">
        <f t="shared" ca="1" si="147"/>
        <v>31</v>
      </c>
      <c r="G1548">
        <f t="shared" ca="1" si="148"/>
        <v>32</v>
      </c>
    </row>
    <row r="1549" spans="1:7">
      <c r="A1549" s="54">
        <f>formulas!O1139</f>
        <v>0</v>
      </c>
      <c r="B1549" s="33">
        <f t="shared" ca="1" si="144"/>
        <v>32</v>
      </c>
      <c r="C1549">
        <f t="shared" si="145"/>
        <v>486</v>
      </c>
      <c r="D1549">
        <f t="shared" ca="1" si="149"/>
        <v>-2.1999999999999999E-2</v>
      </c>
      <c r="E1549">
        <f t="shared" ca="1" si="146"/>
        <v>0</v>
      </c>
      <c r="F1549">
        <f t="shared" ca="1" si="147"/>
        <v>31</v>
      </c>
      <c r="G1549">
        <f t="shared" ca="1" si="148"/>
        <v>32</v>
      </c>
    </row>
    <row r="1550" spans="1:7">
      <c r="A1550" s="54">
        <f>formulas!O1140</f>
        <v>0</v>
      </c>
      <c r="B1550" s="33">
        <f t="shared" ca="1" si="144"/>
        <v>32</v>
      </c>
      <c r="C1550">
        <f t="shared" si="145"/>
        <v>486</v>
      </c>
      <c r="D1550">
        <f t="shared" ca="1" si="149"/>
        <v>-2.1999999999999999E-2</v>
      </c>
      <c r="E1550">
        <f t="shared" ca="1" si="146"/>
        <v>0</v>
      </c>
      <c r="F1550">
        <f t="shared" ca="1" si="147"/>
        <v>31</v>
      </c>
      <c r="G1550">
        <f t="shared" ca="1" si="148"/>
        <v>32</v>
      </c>
    </row>
    <row r="1551" spans="1:7">
      <c r="A1551" s="54">
        <f>formulas!O1141</f>
        <v>0</v>
      </c>
      <c r="B1551" s="33">
        <f t="shared" ca="1" si="144"/>
        <v>32</v>
      </c>
      <c r="C1551">
        <f t="shared" si="145"/>
        <v>486</v>
      </c>
      <c r="D1551">
        <f t="shared" ca="1" si="149"/>
        <v>-2.1999999999999999E-2</v>
      </c>
      <c r="E1551">
        <f t="shared" ca="1" si="146"/>
        <v>0</v>
      </c>
      <c r="F1551">
        <f t="shared" ca="1" si="147"/>
        <v>31</v>
      </c>
      <c r="G1551">
        <f t="shared" ca="1" si="148"/>
        <v>32</v>
      </c>
    </row>
    <row r="1552" spans="1:7">
      <c r="A1552" s="54">
        <f>formulas!O1142</f>
        <v>0</v>
      </c>
      <c r="B1552" s="33">
        <f t="shared" ref="B1552:B1615" ca="1" si="150">(A1552-D1552)/(E1552-D1552)*(G1552-F1552)+F1552</f>
        <v>32</v>
      </c>
      <c r="C1552">
        <f t="shared" ref="C1552:C1615" si="151">COUNTIF($N$2:$N$25400,"&lt;"&amp;A1552)</f>
        <v>486</v>
      </c>
      <c r="D1552">
        <f t="shared" ca="1" si="149"/>
        <v>-2.1999999999999999E-2</v>
      </c>
      <c r="E1552">
        <f t="shared" ref="E1552:E1615" ca="1" si="152">INDIRECT(ADDRESS(C1552+2,14))</f>
        <v>0</v>
      </c>
      <c r="F1552">
        <f t="shared" ref="F1552:F1615" ca="1" si="153">INDIRECT(ADDRESS(C1552+1,13))</f>
        <v>31</v>
      </c>
      <c r="G1552">
        <f t="shared" ref="G1552:G1615" ca="1" si="154">INDIRECT(ADDRESS(C1552+2,13))</f>
        <v>32</v>
      </c>
    </row>
    <row r="1553" spans="1:7">
      <c r="A1553" s="54">
        <f>formulas!O1143</f>
        <v>0</v>
      </c>
      <c r="B1553" s="33">
        <f t="shared" ca="1" si="150"/>
        <v>32</v>
      </c>
      <c r="C1553">
        <f t="shared" si="151"/>
        <v>486</v>
      </c>
      <c r="D1553">
        <f t="shared" ca="1" si="149"/>
        <v>-2.1999999999999999E-2</v>
      </c>
      <c r="E1553">
        <f t="shared" ca="1" si="152"/>
        <v>0</v>
      </c>
      <c r="F1553">
        <f t="shared" ca="1" si="153"/>
        <v>31</v>
      </c>
      <c r="G1553">
        <f t="shared" ca="1" si="154"/>
        <v>32</v>
      </c>
    </row>
    <row r="1554" spans="1:7">
      <c r="A1554" s="54">
        <f>formulas!O1144</f>
        <v>0</v>
      </c>
      <c r="B1554" s="33">
        <f t="shared" ca="1" si="150"/>
        <v>32</v>
      </c>
      <c r="C1554">
        <f t="shared" si="151"/>
        <v>486</v>
      </c>
      <c r="D1554">
        <f t="shared" ca="1" si="149"/>
        <v>-2.1999999999999999E-2</v>
      </c>
      <c r="E1554">
        <f t="shared" ca="1" si="152"/>
        <v>0</v>
      </c>
      <c r="F1554">
        <f t="shared" ca="1" si="153"/>
        <v>31</v>
      </c>
      <c r="G1554">
        <f t="shared" ca="1" si="154"/>
        <v>32</v>
      </c>
    </row>
    <row r="1555" spans="1:7">
      <c r="A1555" s="54">
        <f>formulas!O1145</f>
        <v>0</v>
      </c>
      <c r="B1555" s="33">
        <f t="shared" ca="1" si="150"/>
        <v>32</v>
      </c>
      <c r="C1555">
        <f t="shared" si="151"/>
        <v>486</v>
      </c>
      <c r="D1555">
        <f t="shared" ca="1" si="149"/>
        <v>-2.1999999999999999E-2</v>
      </c>
      <c r="E1555">
        <f t="shared" ca="1" si="152"/>
        <v>0</v>
      </c>
      <c r="F1555">
        <f t="shared" ca="1" si="153"/>
        <v>31</v>
      </c>
      <c r="G1555">
        <f t="shared" ca="1" si="154"/>
        <v>32</v>
      </c>
    </row>
    <row r="1556" spans="1:7">
      <c r="A1556" s="54">
        <f>formulas!O1146</f>
        <v>0</v>
      </c>
      <c r="B1556" s="33">
        <f t="shared" ca="1" si="150"/>
        <v>32</v>
      </c>
      <c r="C1556">
        <f t="shared" si="151"/>
        <v>486</v>
      </c>
      <c r="D1556">
        <f t="shared" ca="1" si="149"/>
        <v>-2.1999999999999999E-2</v>
      </c>
      <c r="E1556">
        <f t="shared" ca="1" si="152"/>
        <v>0</v>
      </c>
      <c r="F1556">
        <f t="shared" ca="1" si="153"/>
        <v>31</v>
      </c>
      <c r="G1556">
        <f t="shared" ca="1" si="154"/>
        <v>32</v>
      </c>
    </row>
    <row r="1557" spans="1:7">
      <c r="A1557" s="54">
        <f>formulas!O1147</f>
        <v>0</v>
      </c>
      <c r="B1557" s="33">
        <f t="shared" ca="1" si="150"/>
        <v>32</v>
      </c>
      <c r="C1557">
        <f t="shared" si="151"/>
        <v>486</v>
      </c>
      <c r="D1557">
        <f t="shared" ca="1" si="149"/>
        <v>-2.1999999999999999E-2</v>
      </c>
      <c r="E1557">
        <f t="shared" ca="1" si="152"/>
        <v>0</v>
      </c>
      <c r="F1557">
        <f t="shared" ca="1" si="153"/>
        <v>31</v>
      </c>
      <c r="G1557">
        <f t="shared" ca="1" si="154"/>
        <v>32</v>
      </c>
    </row>
    <row r="1558" spans="1:7">
      <c r="A1558" s="54">
        <f>formulas!O1148</f>
        <v>0</v>
      </c>
      <c r="B1558" s="33">
        <f t="shared" ca="1" si="150"/>
        <v>32</v>
      </c>
      <c r="C1558">
        <f t="shared" si="151"/>
        <v>486</v>
      </c>
      <c r="D1558">
        <f t="shared" ca="1" si="149"/>
        <v>-2.1999999999999999E-2</v>
      </c>
      <c r="E1558">
        <f t="shared" ca="1" si="152"/>
        <v>0</v>
      </c>
      <c r="F1558">
        <f t="shared" ca="1" si="153"/>
        <v>31</v>
      </c>
      <c r="G1558">
        <f t="shared" ca="1" si="154"/>
        <v>32</v>
      </c>
    </row>
    <row r="1559" spans="1:7">
      <c r="A1559" s="54">
        <f>formulas!O1149</f>
        <v>0</v>
      </c>
      <c r="B1559" s="33">
        <f t="shared" ca="1" si="150"/>
        <v>32</v>
      </c>
      <c r="C1559">
        <f t="shared" si="151"/>
        <v>486</v>
      </c>
      <c r="D1559">
        <f t="shared" ca="1" si="149"/>
        <v>-2.1999999999999999E-2</v>
      </c>
      <c r="E1559">
        <f t="shared" ca="1" si="152"/>
        <v>0</v>
      </c>
      <c r="F1559">
        <f t="shared" ca="1" si="153"/>
        <v>31</v>
      </c>
      <c r="G1559">
        <f t="shared" ca="1" si="154"/>
        <v>32</v>
      </c>
    </row>
    <row r="1560" spans="1:7">
      <c r="A1560" s="54">
        <f>formulas!O1150</f>
        <v>0</v>
      </c>
      <c r="B1560" s="33">
        <f t="shared" ca="1" si="150"/>
        <v>32</v>
      </c>
      <c r="C1560">
        <f t="shared" si="151"/>
        <v>486</v>
      </c>
      <c r="D1560">
        <f t="shared" ca="1" si="149"/>
        <v>-2.1999999999999999E-2</v>
      </c>
      <c r="E1560">
        <f t="shared" ca="1" si="152"/>
        <v>0</v>
      </c>
      <c r="F1560">
        <f t="shared" ca="1" si="153"/>
        <v>31</v>
      </c>
      <c r="G1560">
        <f t="shared" ca="1" si="154"/>
        <v>32</v>
      </c>
    </row>
    <row r="1561" spans="1:7">
      <c r="A1561" s="54">
        <f>formulas!O1151</f>
        <v>0</v>
      </c>
      <c r="B1561" s="33">
        <f t="shared" ca="1" si="150"/>
        <v>32</v>
      </c>
      <c r="C1561">
        <f t="shared" si="151"/>
        <v>486</v>
      </c>
      <c r="D1561">
        <f t="shared" ca="1" si="149"/>
        <v>-2.1999999999999999E-2</v>
      </c>
      <c r="E1561">
        <f t="shared" ca="1" si="152"/>
        <v>0</v>
      </c>
      <c r="F1561">
        <f t="shared" ca="1" si="153"/>
        <v>31</v>
      </c>
      <c r="G1561">
        <f t="shared" ca="1" si="154"/>
        <v>32</v>
      </c>
    </row>
    <row r="1562" spans="1:7">
      <c r="A1562" s="54">
        <f>formulas!O1152</f>
        <v>0</v>
      </c>
      <c r="B1562" s="33">
        <f t="shared" ca="1" si="150"/>
        <v>32</v>
      </c>
      <c r="C1562">
        <f t="shared" si="151"/>
        <v>486</v>
      </c>
      <c r="D1562">
        <f t="shared" ca="1" si="149"/>
        <v>-2.1999999999999999E-2</v>
      </c>
      <c r="E1562">
        <f t="shared" ca="1" si="152"/>
        <v>0</v>
      </c>
      <c r="F1562">
        <f t="shared" ca="1" si="153"/>
        <v>31</v>
      </c>
      <c r="G1562">
        <f t="shared" ca="1" si="154"/>
        <v>32</v>
      </c>
    </row>
    <row r="1563" spans="1:7">
      <c r="A1563" s="54">
        <f>formulas!O1153</f>
        <v>0</v>
      </c>
      <c r="B1563" s="33">
        <f t="shared" ca="1" si="150"/>
        <v>32</v>
      </c>
      <c r="C1563">
        <f t="shared" si="151"/>
        <v>486</v>
      </c>
      <c r="D1563">
        <f t="shared" ca="1" si="149"/>
        <v>-2.1999999999999999E-2</v>
      </c>
      <c r="E1563">
        <f t="shared" ca="1" si="152"/>
        <v>0</v>
      </c>
      <c r="F1563">
        <f t="shared" ca="1" si="153"/>
        <v>31</v>
      </c>
      <c r="G1563">
        <f t="shared" ca="1" si="154"/>
        <v>32</v>
      </c>
    </row>
    <row r="1564" spans="1:7">
      <c r="A1564" s="54">
        <f>formulas!O1154</f>
        <v>0</v>
      </c>
      <c r="B1564" s="33">
        <f t="shared" ca="1" si="150"/>
        <v>32</v>
      </c>
      <c r="C1564">
        <f t="shared" si="151"/>
        <v>486</v>
      </c>
      <c r="D1564">
        <f t="shared" ca="1" si="149"/>
        <v>-2.1999999999999999E-2</v>
      </c>
      <c r="E1564">
        <f t="shared" ca="1" si="152"/>
        <v>0</v>
      </c>
      <c r="F1564">
        <f t="shared" ca="1" si="153"/>
        <v>31</v>
      </c>
      <c r="G1564">
        <f t="shared" ca="1" si="154"/>
        <v>32</v>
      </c>
    </row>
    <row r="1565" spans="1:7">
      <c r="A1565" s="54">
        <f>formulas!O1155</f>
        <v>0</v>
      </c>
      <c r="B1565" s="33">
        <f t="shared" ca="1" si="150"/>
        <v>32</v>
      </c>
      <c r="C1565">
        <f t="shared" si="151"/>
        <v>486</v>
      </c>
      <c r="D1565">
        <f t="shared" ca="1" si="149"/>
        <v>-2.1999999999999999E-2</v>
      </c>
      <c r="E1565">
        <f t="shared" ca="1" si="152"/>
        <v>0</v>
      </c>
      <c r="F1565">
        <f t="shared" ca="1" si="153"/>
        <v>31</v>
      </c>
      <c r="G1565">
        <f t="shared" ca="1" si="154"/>
        <v>32</v>
      </c>
    </row>
    <row r="1566" spans="1:7">
      <c r="A1566" s="54">
        <f>formulas!O1156</f>
        <v>0</v>
      </c>
      <c r="B1566" s="33">
        <f t="shared" ca="1" si="150"/>
        <v>32</v>
      </c>
      <c r="C1566">
        <f t="shared" si="151"/>
        <v>486</v>
      </c>
      <c r="D1566">
        <f t="shared" ca="1" si="149"/>
        <v>-2.1999999999999999E-2</v>
      </c>
      <c r="E1566">
        <f t="shared" ca="1" si="152"/>
        <v>0</v>
      </c>
      <c r="F1566">
        <f t="shared" ca="1" si="153"/>
        <v>31</v>
      </c>
      <c r="G1566">
        <f t="shared" ca="1" si="154"/>
        <v>32</v>
      </c>
    </row>
    <row r="1567" spans="1:7">
      <c r="A1567" s="54">
        <f>formulas!O1157</f>
        <v>0</v>
      </c>
      <c r="B1567" s="33">
        <f t="shared" ca="1" si="150"/>
        <v>32</v>
      </c>
      <c r="C1567">
        <f t="shared" si="151"/>
        <v>486</v>
      </c>
      <c r="D1567">
        <f t="shared" ca="1" si="149"/>
        <v>-2.1999999999999999E-2</v>
      </c>
      <c r="E1567">
        <f t="shared" ca="1" si="152"/>
        <v>0</v>
      </c>
      <c r="F1567">
        <f t="shared" ca="1" si="153"/>
        <v>31</v>
      </c>
      <c r="G1567">
        <f t="shared" ca="1" si="154"/>
        <v>32</v>
      </c>
    </row>
    <row r="1568" spans="1:7">
      <c r="A1568" s="54">
        <f>formulas!O1158</f>
        <v>0</v>
      </c>
      <c r="B1568" s="33">
        <f t="shared" ca="1" si="150"/>
        <v>32</v>
      </c>
      <c r="C1568">
        <f t="shared" si="151"/>
        <v>486</v>
      </c>
      <c r="D1568">
        <f t="shared" ca="1" si="149"/>
        <v>-2.1999999999999999E-2</v>
      </c>
      <c r="E1568">
        <f t="shared" ca="1" si="152"/>
        <v>0</v>
      </c>
      <c r="F1568">
        <f t="shared" ca="1" si="153"/>
        <v>31</v>
      </c>
      <c r="G1568">
        <f t="shared" ca="1" si="154"/>
        <v>32</v>
      </c>
    </row>
    <row r="1569" spans="1:7">
      <c r="A1569" s="54">
        <f>formulas!O1159</f>
        <v>0</v>
      </c>
      <c r="B1569" s="33">
        <f t="shared" ca="1" si="150"/>
        <v>32</v>
      </c>
      <c r="C1569">
        <f t="shared" si="151"/>
        <v>486</v>
      </c>
      <c r="D1569">
        <f t="shared" ca="1" si="149"/>
        <v>-2.1999999999999999E-2</v>
      </c>
      <c r="E1569">
        <f t="shared" ca="1" si="152"/>
        <v>0</v>
      </c>
      <c r="F1569">
        <f t="shared" ca="1" si="153"/>
        <v>31</v>
      </c>
      <c r="G1569">
        <f t="shared" ca="1" si="154"/>
        <v>32</v>
      </c>
    </row>
    <row r="1570" spans="1:7">
      <c r="A1570" s="54">
        <f>formulas!O1160</f>
        <v>0</v>
      </c>
      <c r="B1570" s="33">
        <f t="shared" ca="1" si="150"/>
        <v>32</v>
      </c>
      <c r="C1570">
        <f t="shared" si="151"/>
        <v>486</v>
      </c>
      <c r="D1570">
        <f t="shared" ca="1" si="149"/>
        <v>-2.1999999999999999E-2</v>
      </c>
      <c r="E1570">
        <f t="shared" ca="1" si="152"/>
        <v>0</v>
      </c>
      <c r="F1570">
        <f t="shared" ca="1" si="153"/>
        <v>31</v>
      </c>
      <c r="G1570">
        <f t="shared" ca="1" si="154"/>
        <v>32</v>
      </c>
    </row>
    <row r="1571" spans="1:7">
      <c r="A1571" s="54">
        <f>formulas!O1161</f>
        <v>0</v>
      </c>
      <c r="B1571" s="33">
        <f t="shared" ca="1" si="150"/>
        <v>32</v>
      </c>
      <c r="C1571">
        <f t="shared" si="151"/>
        <v>486</v>
      </c>
      <c r="D1571">
        <f t="shared" ca="1" si="149"/>
        <v>-2.1999999999999999E-2</v>
      </c>
      <c r="E1571">
        <f t="shared" ca="1" si="152"/>
        <v>0</v>
      </c>
      <c r="F1571">
        <f t="shared" ca="1" si="153"/>
        <v>31</v>
      </c>
      <c r="G1571">
        <f t="shared" ca="1" si="154"/>
        <v>32</v>
      </c>
    </row>
    <row r="1572" spans="1:7">
      <c r="A1572" s="54">
        <f>formulas!O1162</f>
        <v>0</v>
      </c>
      <c r="B1572" s="33">
        <f t="shared" ca="1" si="150"/>
        <v>32</v>
      </c>
      <c r="C1572">
        <f t="shared" si="151"/>
        <v>486</v>
      </c>
      <c r="D1572">
        <f t="shared" ca="1" si="149"/>
        <v>-2.1999999999999999E-2</v>
      </c>
      <c r="E1572">
        <f t="shared" ca="1" si="152"/>
        <v>0</v>
      </c>
      <c r="F1572">
        <f t="shared" ca="1" si="153"/>
        <v>31</v>
      </c>
      <c r="G1572">
        <f t="shared" ca="1" si="154"/>
        <v>32</v>
      </c>
    </row>
    <row r="1573" spans="1:7">
      <c r="A1573" s="54">
        <f>formulas!O1163</f>
        <v>0</v>
      </c>
      <c r="B1573" s="33">
        <f t="shared" ca="1" si="150"/>
        <v>32</v>
      </c>
      <c r="C1573">
        <f t="shared" si="151"/>
        <v>486</v>
      </c>
      <c r="D1573">
        <f t="shared" ca="1" si="149"/>
        <v>-2.1999999999999999E-2</v>
      </c>
      <c r="E1573">
        <f t="shared" ca="1" si="152"/>
        <v>0</v>
      </c>
      <c r="F1573">
        <f t="shared" ca="1" si="153"/>
        <v>31</v>
      </c>
      <c r="G1573">
        <f t="shared" ca="1" si="154"/>
        <v>32</v>
      </c>
    </row>
    <row r="1574" spans="1:7">
      <c r="A1574" s="54">
        <f>formulas!O1164</f>
        <v>0</v>
      </c>
      <c r="B1574" s="33">
        <f t="shared" ca="1" si="150"/>
        <v>32</v>
      </c>
      <c r="C1574">
        <f t="shared" si="151"/>
        <v>486</v>
      </c>
      <c r="D1574">
        <f t="shared" ca="1" si="149"/>
        <v>-2.1999999999999999E-2</v>
      </c>
      <c r="E1574">
        <f t="shared" ca="1" si="152"/>
        <v>0</v>
      </c>
      <c r="F1574">
        <f t="shared" ca="1" si="153"/>
        <v>31</v>
      </c>
      <c r="G1574">
        <f t="shared" ca="1" si="154"/>
        <v>32</v>
      </c>
    </row>
    <row r="1575" spans="1:7">
      <c r="A1575" s="54">
        <f>formulas!O1165</f>
        <v>0</v>
      </c>
      <c r="B1575" s="33">
        <f t="shared" ca="1" si="150"/>
        <v>32</v>
      </c>
      <c r="C1575">
        <f t="shared" si="151"/>
        <v>486</v>
      </c>
      <c r="D1575">
        <f t="shared" ca="1" si="149"/>
        <v>-2.1999999999999999E-2</v>
      </c>
      <c r="E1575">
        <f t="shared" ca="1" si="152"/>
        <v>0</v>
      </c>
      <c r="F1575">
        <f t="shared" ca="1" si="153"/>
        <v>31</v>
      </c>
      <c r="G1575">
        <f t="shared" ca="1" si="154"/>
        <v>32</v>
      </c>
    </row>
    <row r="1576" spans="1:7">
      <c r="A1576" s="54">
        <f>formulas!O1166</f>
        <v>0</v>
      </c>
      <c r="B1576" s="33">
        <f t="shared" ca="1" si="150"/>
        <v>32</v>
      </c>
      <c r="C1576">
        <f t="shared" si="151"/>
        <v>486</v>
      </c>
      <c r="D1576">
        <f t="shared" ca="1" si="149"/>
        <v>-2.1999999999999999E-2</v>
      </c>
      <c r="E1576">
        <f t="shared" ca="1" si="152"/>
        <v>0</v>
      </c>
      <c r="F1576">
        <f t="shared" ca="1" si="153"/>
        <v>31</v>
      </c>
      <c r="G1576">
        <f t="shared" ca="1" si="154"/>
        <v>32</v>
      </c>
    </row>
    <row r="1577" spans="1:7">
      <c r="A1577" s="54">
        <f>formulas!O1167</f>
        <v>0</v>
      </c>
      <c r="B1577" s="33">
        <f t="shared" ca="1" si="150"/>
        <v>32</v>
      </c>
      <c r="C1577">
        <f t="shared" si="151"/>
        <v>486</v>
      </c>
      <c r="D1577">
        <f t="shared" ca="1" si="149"/>
        <v>-2.1999999999999999E-2</v>
      </c>
      <c r="E1577">
        <f t="shared" ca="1" si="152"/>
        <v>0</v>
      </c>
      <c r="F1577">
        <f t="shared" ca="1" si="153"/>
        <v>31</v>
      </c>
      <c r="G1577">
        <f t="shared" ca="1" si="154"/>
        <v>32</v>
      </c>
    </row>
    <row r="1578" spans="1:7">
      <c r="A1578" s="54">
        <f>formulas!O1168</f>
        <v>0</v>
      </c>
      <c r="B1578" s="33">
        <f t="shared" ca="1" si="150"/>
        <v>32</v>
      </c>
      <c r="C1578">
        <f t="shared" si="151"/>
        <v>486</v>
      </c>
      <c r="D1578">
        <f t="shared" ca="1" si="149"/>
        <v>-2.1999999999999999E-2</v>
      </c>
      <c r="E1578">
        <f t="shared" ca="1" si="152"/>
        <v>0</v>
      </c>
      <c r="F1578">
        <f t="shared" ca="1" si="153"/>
        <v>31</v>
      </c>
      <c r="G1578">
        <f t="shared" ca="1" si="154"/>
        <v>32</v>
      </c>
    </row>
    <row r="1579" spans="1:7">
      <c r="A1579" s="54">
        <f>formulas!O1169</f>
        <v>0</v>
      </c>
      <c r="B1579" s="33">
        <f t="shared" ca="1" si="150"/>
        <v>32</v>
      </c>
      <c r="C1579">
        <f t="shared" si="151"/>
        <v>486</v>
      </c>
      <c r="D1579">
        <f t="shared" ca="1" si="149"/>
        <v>-2.1999999999999999E-2</v>
      </c>
      <c r="E1579">
        <f t="shared" ca="1" si="152"/>
        <v>0</v>
      </c>
      <c r="F1579">
        <f t="shared" ca="1" si="153"/>
        <v>31</v>
      </c>
      <c r="G1579">
        <f t="shared" ca="1" si="154"/>
        <v>32</v>
      </c>
    </row>
    <row r="1580" spans="1:7">
      <c r="A1580" s="54">
        <f>formulas!O1170</f>
        <v>0</v>
      </c>
      <c r="B1580" s="33">
        <f t="shared" ca="1" si="150"/>
        <v>32</v>
      </c>
      <c r="C1580">
        <f t="shared" si="151"/>
        <v>486</v>
      </c>
      <c r="D1580">
        <f t="shared" ca="1" si="149"/>
        <v>-2.1999999999999999E-2</v>
      </c>
      <c r="E1580">
        <f t="shared" ca="1" si="152"/>
        <v>0</v>
      </c>
      <c r="F1580">
        <f t="shared" ca="1" si="153"/>
        <v>31</v>
      </c>
      <c r="G1580">
        <f t="shared" ca="1" si="154"/>
        <v>32</v>
      </c>
    </row>
    <row r="1581" spans="1:7">
      <c r="A1581" s="54">
        <f>formulas!O1171</f>
        <v>0</v>
      </c>
      <c r="B1581" s="33">
        <f t="shared" ca="1" si="150"/>
        <v>32</v>
      </c>
      <c r="C1581">
        <f t="shared" si="151"/>
        <v>486</v>
      </c>
      <c r="D1581">
        <f t="shared" ca="1" si="149"/>
        <v>-2.1999999999999999E-2</v>
      </c>
      <c r="E1581">
        <f t="shared" ca="1" si="152"/>
        <v>0</v>
      </c>
      <c r="F1581">
        <f t="shared" ca="1" si="153"/>
        <v>31</v>
      </c>
      <c r="G1581">
        <f t="shared" ca="1" si="154"/>
        <v>32</v>
      </c>
    </row>
    <row r="1582" spans="1:7">
      <c r="A1582" s="54">
        <f>formulas!O1172</f>
        <v>0</v>
      </c>
      <c r="B1582" s="33">
        <f t="shared" ca="1" si="150"/>
        <v>32</v>
      </c>
      <c r="C1582">
        <f t="shared" si="151"/>
        <v>486</v>
      </c>
      <c r="D1582">
        <f t="shared" ca="1" si="149"/>
        <v>-2.1999999999999999E-2</v>
      </c>
      <c r="E1582">
        <f t="shared" ca="1" si="152"/>
        <v>0</v>
      </c>
      <c r="F1582">
        <f t="shared" ca="1" si="153"/>
        <v>31</v>
      </c>
      <c r="G1582">
        <f t="shared" ca="1" si="154"/>
        <v>32</v>
      </c>
    </row>
    <row r="1583" spans="1:7">
      <c r="A1583" s="54">
        <f>formulas!O1173</f>
        <v>0</v>
      </c>
      <c r="B1583" s="33">
        <f t="shared" ca="1" si="150"/>
        <v>32</v>
      </c>
      <c r="C1583">
        <f t="shared" si="151"/>
        <v>486</v>
      </c>
      <c r="D1583">
        <f t="shared" ca="1" si="149"/>
        <v>-2.1999999999999999E-2</v>
      </c>
      <c r="E1583">
        <f t="shared" ca="1" si="152"/>
        <v>0</v>
      </c>
      <c r="F1583">
        <f t="shared" ca="1" si="153"/>
        <v>31</v>
      </c>
      <c r="G1583">
        <f t="shared" ca="1" si="154"/>
        <v>32</v>
      </c>
    </row>
    <row r="1584" spans="1:7">
      <c r="A1584" s="54">
        <f>formulas!O1174</f>
        <v>0</v>
      </c>
      <c r="B1584" s="33">
        <f t="shared" ca="1" si="150"/>
        <v>32</v>
      </c>
      <c r="C1584">
        <f t="shared" si="151"/>
        <v>486</v>
      </c>
      <c r="D1584">
        <f t="shared" ca="1" si="149"/>
        <v>-2.1999999999999999E-2</v>
      </c>
      <c r="E1584">
        <f t="shared" ca="1" si="152"/>
        <v>0</v>
      </c>
      <c r="F1584">
        <f t="shared" ca="1" si="153"/>
        <v>31</v>
      </c>
      <c r="G1584">
        <f t="shared" ca="1" si="154"/>
        <v>32</v>
      </c>
    </row>
    <row r="1585" spans="1:7">
      <c r="A1585" s="54">
        <f>formulas!O1175</f>
        <v>0</v>
      </c>
      <c r="B1585" s="33">
        <f t="shared" ca="1" si="150"/>
        <v>32</v>
      </c>
      <c r="C1585">
        <f t="shared" si="151"/>
        <v>486</v>
      </c>
      <c r="D1585">
        <f t="shared" ca="1" si="149"/>
        <v>-2.1999999999999999E-2</v>
      </c>
      <c r="E1585">
        <f t="shared" ca="1" si="152"/>
        <v>0</v>
      </c>
      <c r="F1585">
        <f t="shared" ca="1" si="153"/>
        <v>31</v>
      </c>
      <c r="G1585">
        <f t="shared" ca="1" si="154"/>
        <v>32</v>
      </c>
    </row>
    <row r="1586" spans="1:7">
      <c r="A1586" s="54">
        <f>formulas!O1176</f>
        <v>0</v>
      </c>
      <c r="B1586" s="33">
        <f t="shared" ca="1" si="150"/>
        <v>32</v>
      </c>
      <c r="C1586">
        <f t="shared" si="151"/>
        <v>486</v>
      </c>
      <c r="D1586">
        <f t="shared" ca="1" si="149"/>
        <v>-2.1999999999999999E-2</v>
      </c>
      <c r="E1586">
        <f t="shared" ca="1" si="152"/>
        <v>0</v>
      </c>
      <c r="F1586">
        <f t="shared" ca="1" si="153"/>
        <v>31</v>
      </c>
      <c r="G1586">
        <f t="shared" ca="1" si="154"/>
        <v>32</v>
      </c>
    </row>
    <row r="1587" spans="1:7">
      <c r="A1587" s="54">
        <f>formulas!O1177</f>
        <v>0</v>
      </c>
      <c r="B1587" s="33">
        <f t="shared" ca="1" si="150"/>
        <v>32</v>
      </c>
      <c r="C1587">
        <f t="shared" si="151"/>
        <v>486</v>
      </c>
      <c r="D1587">
        <f t="shared" ca="1" si="149"/>
        <v>-2.1999999999999999E-2</v>
      </c>
      <c r="E1587">
        <f t="shared" ca="1" si="152"/>
        <v>0</v>
      </c>
      <c r="F1587">
        <f t="shared" ca="1" si="153"/>
        <v>31</v>
      </c>
      <c r="G1587">
        <f t="shared" ca="1" si="154"/>
        <v>32</v>
      </c>
    </row>
    <row r="1588" spans="1:7">
      <c r="A1588" s="54">
        <f>formulas!O1178</f>
        <v>0</v>
      </c>
      <c r="B1588" s="33">
        <f t="shared" ca="1" si="150"/>
        <v>32</v>
      </c>
      <c r="C1588">
        <f t="shared" si="151"/>
        <v>486</v>
      </c>
      <c r="D1588">
        <f t="shared" ca="1" si="149"/>
        <v>-2.1999999999999999E-2</v>
      </c>
      <c r="E1588">
        <f t="shared" ca="1" si="152"/>
        <v>0</v>
      </c>
      <c r="F1588">
        <f t="shared" ca="1" si="153"/>
        <v>31</v>
      </c>
      <c r="G1588">
        <f t="shared" ca="1" si="154"/>
        <v>32</v>
      </c>
    </row>
    <row r="1589" spans="1:7">
      <c r="A1589" s="54">
        <f>formulas!O1179</f>
        <v>0</v>
      </c>
      <c r="B1589" s="33">
        <f t="shared" ca="1" si="150"/>
        <v>32</v>
      </c>
      <c r="C1589">
        <f t="shared" si="151"/>
        <v>486</v>
      </c>
      <c r="D1589">
        <f t="shared" ca="1" si="149"/>
        <v>-2.1999999999999999E-2</v>
      </c>
      <c r="E1589">
        <f t="shared" ca="1" si="152"/>
        <v>0</v>
      </c>
      <c r="F1589">
        <f t="shared" ca="1" si="153"/>
        <v>31</v>
      </c>
      <c r="G1589">
        <f t="shared" ca="1" si="154"/>
        <v>32</v>
      </c>
    </row>
    <row r="1590" spans="1:7">
      <c r="A1590" s="54">
        <f>formulas!O1180</f>
        <v>0</v>
      </c>
      <c r="B1590" s="33">
        <f t="shared" ca="1" si="150"/>
        <v>32</v>
      </c>
      <c r="C1590">
        <f t="shared" si="151"/>
        <v>486</v>
      </c>
      <c r="D1590">
        <f t="shared" ca="1" si="149"/>
        <v>-2.1999999999999999E-2</v>
      </c>
      <c r="E1590">
        <f t="shared" ca="1" si="152"/>
        <v>0</v>
      </c>
      <c r="F1590">
        <f t="shared" ca="1" si="153"/>
        <v>31</v>
      </c>
      <c r="G1590">
        <f t="shared" ca="1" si="154"/>
        <v>32</v>
      </c>
    </row>
    <row r="1591" spans="1:7">
      <c r="A1591" s="54">
        <f>formulas!O1181</f>
        <v>0</v>
      </c>
      <c r="B1591" s="33">
        <f t="shared" ca="1" si="150"/>
        <v>32</v>
      </c>
      <c r="C1591">
        <f t="shared" si="151"/>
        <v>486</v>
      </c>
      <c r="D1591">
        <f t="shared" ca="1" si="149"/>
        <v>-2.1999999999999999E-2</v>
      </c>
      <c r="E1591">
        <f t="shared" ca="1" si="152"/>
        <v>0</v>
      </c>
      <c r="F1591">
        <f t="shared" ca="1" si="153"/>
        <v>31</v>
      </c>
      <c r="G1591">
        <f t="shared" ca="1" si="154"/>
        <v>32</v>
      </c>
    </row>
    <row r="1592" spans="1:7">
      <c r="A1592" s="54">
        <f>formulas!O1182</f>
        <v>0</v>
      </c>
      <c r="B1592" s="33">
        <f t="shared" ca="1" si="150"/>
        <v>32</v>
      </c>
      <c r="C1592">
        <f t="shared" si="151"/>
        <v>486</v>
      </c>
      <c r="D1592">
        <f t="shared" ca="1" si="149"/>
        <v>-2.1999999999999999E-2</v>
      </c>
      <c r="E1592">
        <f t="shared" ca="1" si="152"/>
        <v>0</v>
      </c>
      <c r="F1592">
        <f t="shared" ca="1" si="153"/>
        <v>31</v>
      </c>
      <c r="G1592">
        <f t="shared" ca="1" si="154"/>
        <v>32</v>
      </c>
    </row>
    <row r="1593" spans="1:7">
      <c r="A1593" s="54">
        <f>formulas!O1183</f>
        <v>0</v>
      </c>
      <c r="B1593" s="33">
        <f t="shared" ca="1" si="150"/>
        <v>32</v>
      </c>
      <c r="C1593">
        <f t="shared" si="151"/>
        <v>486</v>
      </c>
      <c r="D1593">
        <f t="shared" ca="1" si="149"/>
        <v>-2.1999999999999999E-2</v>
      </c>
      <c r="E1593">
        <f t="shared" ca="1" si="152"/>
        <v>0</v>
      </c>
      <c r="F1593">
        <f t="shared" ca="1" si="153"/>
        <v>31</v>
      </c>
      <c r="G1593">
        <f t="shared" ca="1" si="154"/>
        <v>32</v>
      </c>
    </row>
    <row r="1594" spans="1:7">
      <c r="A1594" s="54">
        <f>formulas!O1184</f>
        <v>0</v>
      </c>
      <c r="B1594" s="33">
        <f t="shared" ca="1" si="150"/>
        <v>32</v>
      </c>
      <c r="C1594">
        <f t="shared" si="151"/>
        <v>486</v>
      </c>
      <c r="D1594">
        <f t="shared" ca="1" si="149"/>
        <v>-2.1999999999999999E-2</v>
      </c>
      <c r="E1594">
        <f t="shared" ca="1" si="152"/>
        <v>0</v>
      </c>
      <c r="F1594">
        <f t="shared" ca="1" si="153"/>
        <v>31</v>
      </c>
      <c r="G1594">
        <f t="shared" ca="1" si="154"/>
        <v>32</v>
      </c>
    </row>
    <row r="1595" spans="1:7">
      <c r="A1595" s="54">
        <f>formulas!O1185</f>
        <v>0</v>
      </c>
      <c r="B1595" s="33">
        <f t="shared" ca="1" si="150"/>
        <v>32</v>
      </c>
      <c r="C1595">
        <f t="shared" si="151"/>
        <v>486</v>
      </c>
      <c r="D1595">
        <f t="shared" ca="1" si="149"/>
        <v>-2.1999999999999999E-2</v>
      </c>
      <c r="E1595">
        <f t="shared" ca="1" si="152"/>
        <v>0</v>
      </c>
      <c r="F1595">
        <f t="shared" ca="1" si="153"/>
        <v>31</v>
      </c>
      <c r="G1595">
        <f t="shared" ca="1" si="154"/>
        <v>32</v>
      </c>
    </row>
    <row r="1596" spans="1:7">
      <c r="A1596" s="54">
        <f>formulas!O1186</f>
        <v>0</v>
      </c>
      <c r="B1596" s="33">
        <f t="shared" ca="1" si="150"/>
        <v>32</v>
      </c>
      <c r="C1596">
        <f t="shared" si="151"/>
        <v>486</v>
      </c>
      <c r="D1596">
        <f t="shared" ca="1" si="149"/>
        <v>-2.1999999999999999E-2</v>
      </c>
      <c r="E1596">
        <f t="shared" ca="1" si="152"/>
        <v>0</v>
      </c>
      <c r="F1596">
        <f t="shared" ca="1" si="153"/>
        <v>31</v>
      </c>
      <c r="G1596">
        <f t="shared" ca="1" si="154"/>
        <v>32</v>
      </c>
    </row>
    <row r="1597" spans="1:7">
      <c r="A1597" s="54">
        <f>formulas!O1187</f>
        <v>0</v>
      </c>
      <c r="B1597" s="33">
        <f t="shared" ca="1" si="150"/>
        <v>32</v>
      </c>
      <c r="C1597">
        <f t="shared" si="151"/>
        <v>486</v>
      </c>
      <c r="D1597">
        <f t="shared" ca="1" si="149"/>
        <v>-2.1999999999999999E-2</v>
      </c>
      <c r="E1597">
        <f t="shared" ca="1" si="152"/>
        <v>0</v>
      </c>
      <c r="F1597">
        <f t="shared" ca="1" si="153"/>
        <v>31</v>
      </c>
      <c r="G1597">
        <f t="shared" ca="1" si="154"/>
        <v>32</v>
      </c>
    </row>
    <row r="1598" spans="1:7">
      <c r="A1598" s="54">
        <f>formulas!O1188</f>
        <v>0</v>
      </c>
      <c r="B1598" s="33">
        <f t="shared" ca="1" si="150"/>
        <v>32</v>
      </c>
      <c r="C1598">
        <f t="shared" si="151"/>
        <v>486</v>
      </c>
      <c r="D1598">
        <f t="shared" ca="1" si="149"/>
        <v>-2.1999999999999999E-2</v>
      </c>
      <c r="E1598">
        <f t="shared" ca="1" si="152"/>
        <v>0</v>
      </c>
      <c r="F1598">
        <f t="shared" ca="1" si="153"/>
        <v>31</v>
      </c>
      <c r="G1598">
        <f t="shared" ca="1" si="154"/>
        <v>32</v>
      </c>
    </row>
    <row r="1599" spans="1:7">
      <c r="A1599" s="54">
        <f>formulas!O1189</f>
        <v>0</v>
      </c>
      <c r="B1599" s="33">
        <f t="shared" ca="1" si="150"/>
        <v>32</v>
      </c>
      <c r="C1599">
        <f t="shared" si="151"/>
        <v>486</v>
      </c>
      <c r="D1599">
        <f t="shared" ca="1" si="149"/>
        <v>-2.1999999999999999E-2</v>
      </c>
      <c r="E1599">
        <f t="shared" ca="1" si="152"/>
        <v>0</v>
      </c>
      <c r="F1599">
        <f t="shared" ca="1" si="153"/>
        <v>31</v>
      </c>
      <c r="G1599">
        <f t="shared" ca="1" si="154"/>
        <v>32</v>
      </c>
    </row>
    <row r="1600" spans="1:7">
      <c r="A1600" s="54">
        <f>formulas!O1190</f>
        <v>0</v>
      </c>
      <c r="B1600" s="33">
        <f t="shared" ca="1" si="150"/>
        <v>32</v>
      </c>
      <c r="C1600">
        <f t="shared" si="151"/>
        <v>486</v>
      </c>
      <c r="D1600">
        <f t="shared" ca="1" si="149"/>
        <v>-2.1999999999999999E-2</v>
      </c>
      <c r="E1600">
        <f t="shared" ca="1" si="152"/>
        <v>0</v>
      </c>
      <c r="F1600">
        <f t="shared" ca="1" si="153"/>
        <v>31</v>
      </c>
      <c r="G1600">
        <f t="shared" ca="1" si="154"/>
        <v>32</v>
      </c>
    </row>
    <row r="1601" spans="1:7">
      <c r="A1601" s="54">
        <f>formulas!O1191</f>
        <v>0</v>
      </c>
      <c r="B1601" s="33">
        <f t="shared" ca="1" si="150"/>
        <v>32</v>
      </c>
      <c r="C1601">
        <f t="shared" si="151"/>
        <v>486</v>
      </c>
      <c r="D1601">
        <f t="shared" ca="1" si="149"/>
        <v>-2.1999999999999999E-2</v>
      </c>
      <c r="E1601">
        <f t="shared" ca="1" si="152"/>
        <v>0</v>
      </c>
      <c r="F1601">
        <f t="shared" ca="1" si="153"/>
        <v>31</v>
      </c>
      <c r="G1601">
        <f t="shared" ca="1" si="154"/>
        <v>32</v>
      </c>
    </row>
    <row r="1602" spans="1:7">
      <c r="A1602" s="54">
        <f>formulas!O1192</f>
        <v>0</v>
      </c>
      <c r="B1602" s="33">
        <f t="shared" ca="1" si="150"/>
        <v>32</v>
      </c>
      <c r="C1602">
        <f t="shared" si="151"/>
        <v>486</v>
      </c>
      <c r="D1602">
        <f t="shared" ca="1" si="149"/>
        <v>-2.1999999999999999E-2</v>
      </c>
      <c r="E1602">
        <f t="shared" ca="1" si="152"/>
        <v>0</v>
      </c>
      <c r="F1602">
        <f t="shared" ca="1" si="153"/>
        <v>31</v>
      </c>
      <c r="G1602">
        <f t="shared" ca="1" si="154"/>
        <v>32</v>
      </c>
    </row>
    <row r="1603" spans="1:7">
      <c r="A1603" s="54">
        <f>formulas!O1193</f>
        <v>0</v>
      </c>
      <c r="B1603" s="33">
        <f t="shared" ca="1" si="150"/>
        <v>32</v>
      </c>
      <c r="C1603">
        <f t="shared" si="151"/>
        <v>486</v>
      </c>
      <c r="D1603">
        <f t="shared" ref="D1603:D1666" ca="1" si="155">INDIRECT(ADDRESS(C1603+1,14))</f>
        <v>-2.1999999999999999E-2</v>
      </c>
      <c r="E1603">
        <f t="shared" ca="1" si="152"/>
        <v>0</v>
      </c>
      <c r="F1603">
        <f t="shared" ca="1" si="153"/>
        <v>31</v>
      </c>
      <c r="G1603">
        <f t="shared" ca="1" si="154"/>
        <v>32</v>
      </c>
    </row>
    <row r="1604" spans="1:7">
      <c r="A1604" s="54">
        <f>formulas!O1194</f>
        <v>0</v>
      </c>
      <c r="B1604" s="33">
        <f t="shared" ca="1" si="150"/>
        <v>32</v>
      </c>
      <c r="C1604">
        <f t="shared" si="151"/>
        <v>486</v>
      </c>
      <c r="D1604">
        <f t="shared" ca="1" si="155"/>
        <v>-2.1999999999999999E-2</v>
      </c>
      <c r="E1604">
        <f t="shared" ca="1" si="152"/>
        <v>0</v>
      </c>
      <c r="F1604">
        <f t="shared" ca="1" si="153"/>
        <v>31</v>
      </c>
      <c r="G1604">
        <f t="shared" ca="1" si="154"/>
        <v>32</v>
      </c>
    </row>
    <row r="1605" spans="1:7">
      <c r="A1605" s="54">
        <f>formulas!O1195</f>
        <v>0</v>
      </c>
      <c r="B1605" s="33">
        <f t="shared" ca="1" si="150"/>
        <v>32</v>
      </c>
      <c r="C1605">
        <f t="shared" si="151"/>
        <v>486</v>
      </c>
      <c r="D1605">
        <f t="shared" ca="1" si="155"/>
        <v>-2.1999999999999999E-2</v>
      </c>
      <c r="E1605">
        <f t="shared" ca="1" si="152"/>
        <v>0</v>
      </c>
      <c r="F1605">
        <f t="shared" ca="1" si="153"/>
        <v>31</v>
      </c>
      <c r="G1605">
        <f t="shared" ca="1" si="154"/>
        <v>32</v>
      </c>
    </row>
    <row r="1606" spans="1:7">
      <c r="A1606" s="54">
        <f>formulas!O1196</f>
        <v>0</v>
      </c>
      <c r="B1606" s="33">
        <f t="shared" ca="1" si="150"/>
        <v>32</v>
      </c>
      <c r="C1606">
        <f t="shared" si="151"/>
        <v>486</v>
      </c>
      <c r="D1606">
        <f t="shared" ca="1" si="155"/>
        <v>-2.1999999999999999E-2</v>
      </c>
      <c r="E1606">
        <f t="shared" ca="1" si="152"/>
        <v>0</v>
      </c>
      <c r="F1606">
        <f t="shared" ca="1" si="153"/>
        <v>31</v>
      </c>
      <c r="G1606">
        <f t="shared" ca="1" si="154"/>
        <v>32</v>
      </c>
    </row>
    <row r="1607" spans="1:7">
      <c r="A1607" s="54">
        <f>formulas!O1197</f>
        <v>0</v>
      </c>
      <c r="B1607" s="33">
        <f t="shared" ca="1" si="150"/>
        <v>32</v>
      </c>
      <c r="C1607">
        <f t="shared" si="151"/>
        <v>486</v>
      </c>
      <c r="D1607">
        <f t="shared" ca="1" si="155"/>
        <v>-2.1999999999999999E-2</v>
      </c>
      <c r="E1607">
        <f t="shared" ca="1" si="152"/>
        <v>0</v>
      </c>
      <c r="F1607">
        <f t="shared" ca="1" si="153"/>
        <v>31</v>
      </c>
      <c r="G1607">
        <f t="shared" ca="1" si="154"/>
        <v>32</v>
      </c>
    </row>
    <row r="1608" spans="1:7">
      <c r="A1608" s="54">
        <f>formulas!O1198</f>
        <v>0</v>
      </c>
      <c r="B1608" s="33">
        <f t="shared" ca="1" si="150"/>
        <v>32</v>
      </c>
      <c r="C1608">
        <f t="shared" si="151"/>
        <v>486</v>
      </c>
      <c r="D1608">
        <f t="shared" ca="1" si="155"/>
        <v>-2.1999999999999999E-2</v>
      </c>
      <c r="E1608">
        <f t="shared" ca="1" si="152"/>
        <v>0</v>
      </c>
      <c r="F1608">
        <f t="shared" ca="1" si="153"/>
        <v>31</v>
      </c>
      <c r="G1608">
        <f t="shared" ca="1" si="154"/>
        <v>32</v>
      </c>
    </row>
    <row r="1609" spans="1:7">
      <c r="A1609" s="54">
        <f>formulas!O1199</f>
        <v>0</v>
      </c>
      <c r="B1609" s="33">
        <f t="shared" ca="1" si="150"/>
        <v>32</v>
      </c>
      <c r="C1609">
        <f t="shared" si="151"/>
        <v>486</v>
      </c>
      <c r="D1609">
        <f t="shared" ca="1" si="155"/>
        <v>-2.1999999999999999E-2</v>
      </c>
      <c r="E1609">
        <f t="shared" ca="1" si="152"/>
        <v>0</v>
      </c>
      <c r="F1609">
        <f t="shared" ca="1" si="153"/>
        <v>31</v>
      </c>
      <c r="G1609">
        <f t="shared" ca="1" si="154"/>
        <v>32</v>
      </c>
    </row>
    <row r="1610" spans="1:7">
      <c r="A1610" s="54">
        <f>formulas!O1200</f>
        <v>0</v>
      </c>
      <c r="B1610" s="33">
        <f t="shared" ca="1" si="150"/>
        <v>32</v>
      </c>
      <c r="C1610">
        <f t="shared" si="151"/>
        <v>486</v>
      </c>
      <c r="D1610">
        <f t="shared" ca="1" si="155"/>
        <v>-2.1999999999999999E-2</v>
      </c>
      <c r="E1610">
        <f t="shared" ca="1" si="152"/>
        <v>0</v>
      </c>
      <c r="F1610">
        <f t="shared" ca="1" si="153"/>
        <v>31</v>
      </c>
      <c r="G1610">
        <f t="shared" ca="1" si="154"/>
        <v>32</v>
      </c>
    </row>
    <row r="1611" spans="1:7">
      <c r="A1611" s="54">
        <f>formulas!O1201</f>
        <v>0</v>
      </c>
      <c r="B1611" s="33">
        <f t="shared" ca="1" si="150"/>
        <v>32</v>
      </c>
      <c r="C1611">
        <f t="shared" si="151"/>
        <v>486</v>
      </c>
      <c r="D1611">
        <f t="shared" ca="1" si="155"/>
        <v>-2.1999999999999999E-2</v>
      </c>
      <c r="E1611">
        <f t="shared" ca="1" si="152"/>
        <v>0</v>
      </c>
      <c r="F1611">
        <f t="shared" ca="1" si="153"/>
        <v>31</v>
      </c>
      <c r="G1611">
        <f t="shared" ca="1" si="154"/>
        <v>32</v>
      </c>
    </row>
    <row r="1612" spans="1:7">
      <c r="A1612" s="54">
        <f>formulas!O1202</f>
        <v>0</v>
      </c>
      <c r="B1612" s="33">
        <f t="shared" ca="1" si="150"/>
        <v>32</v>
      </c>
      <c r="C1612">
        <f t="shared" si="151"/>
        <v>486</v>
      </c>
      <c r="D1612">
        <f t="shared" ca="1" si="155"/>
        <v>-2.1999999999999999E-2</v>
      </c>
      <c r="E1612">
        <f t="shared" ca="1" si="152"/>
        <v>0</v>
      </c>
      <c r="F1612">
        <f t="shared" ca="1" si="153"/>
        <v>31</v>
      </c>
      <c r="G1612">
        <f t="shared" ca="1" si="154"/>
        <v>32</v>
      </c>
    </row>
    <row r="1613" spans="1:7">
      <c r="A1613" s="54">
        <f>formulas!O1203</f>
        <v>0</v>
      </c>
      <c r="B1613" s="33">
        <f t="shared" ca="1" si="150"/>
        <v>32</v>
      </c>
      <c r="C1613">
        <f t="shared" si="151"/>
        <v>486</v>
      </c>
      <c r="D1613">
        <f t="shared" ca="1" si="155"/>
        <v>-2.1999999999999999E-2</v>
      </c>
      <c r="E1613">
        <f t="shared" ca="1" si="152"/>
        <v>0</v>
      </c>
      <c r="F1613">
        <f t="shared" ca="1" si="153"/>
        <v>31</v>
      </c>
      <c r="G1613">
        <f t="shared" ca="1" si="154"/>
        <v>32</v>
      </c>
    </row>
    <row r="1614" spans="1:7">
      <c r="A1614" s="54">
        <f>formulas!O1204</f>
        <v>0</v>
      </c>
      <c r="B1614" s="33">
        <f t="shared" ca="1" si="150"/>
        <v>32</v>
      </c>
      <c r="C1614">
        <f t="shared" si="151"/>
        <v>486</v>
      </c>
      <c r="D1614">
        <f t="shared" ca="1" si="155"/>
        <v>-2.1999999999999999E-2</v>
      </c>
      <c r="E1614">
        <f t="shared" ca="1" si="152"/>
        <v>0</v>
      </c>
      <c r="F1614">
        <f t="shared" ca="1" si="153"/>
        <v>31</v>
      </c>
      <c r="G1614">
        <f t="shared" ca="1" si="154"/>
        <v>32</v>
      </c>
    </row>
    <row r="1615" spans="1:7">
      <c r="A1615" s="54">
        <f>formulas!O1205</f>
        <v>0</v>
      </c>
      <c r="B1615" s="33">
        <f t="shared" ca="1" si="150"/>
        <v>32</v>
      </c>
      <c r="C1615">
        <f t="shared" si="151"/>
        <v>486</v>
      </c>
      <c r="D1615">
        <f t="shared" ca="1" si="155"/>
        <v>-2.1999999999999999E-2</v>
      </c>
      <c r="E1615">
        <f t="shared" ca="1" si="152"/>
        <v>0</v>
      </c>
      <c r="F1615">
        <f t="shared" ca="1" si="153"/>
        <v>31</v>
      </c>
      <c r="G1615">
        <f t="shared" ca="1" si="154"/>
        <v>32</v>
      </c>
    </row>
    <row r="1616" spans="1:7">
      <c r="A1616" s="54">
        <f>formulas!O1206</f>
        <v>0</v>
      </c>
      <c r="B1616" s="33">
        <f t="shared" ref="B1616:B1679" ca="1" si="156">(A1616-D1616)/(E1616-D1616)*(G1616-F1616)+F1616</f>
        <v>32</v>
      </c>
      <c r="C1616">
        <f t="shared" ref="C1616:C1679" si="157">COUNTIF($N$2:$N$25400,"&lt;"&amp;A1616)</f>
        <v>486</v>
      </c>
      <c r="D1616">
        <f t="shared" ca="1" si="155"/>
        <v>-2.1999999999999999E-2</v>
      </c>
      <c r="E1616">
        <f t="shared" ref="E1616:E1679" ca="1" si="158">INDIRECT(ADDRESS(C1616+2,14))</f>
        <v>0</v>
      </c>
      <c r="F1616">
        <f t="shared" ref="F1616:F1679" ca="1" si="159">INDIRECT(ADDRESS(C1616+1,13))</f>
        <v>31</v>
      </c>
      <c r="G1616">
        <f t="shared" ref="G1616:G1679" ca="1" si="160">INDIRECT(ADDRESS(C1616+2,13))</f>
        <v>32</v>
      </c>
    </row>
    <row r="1617" spans="1:7">
      <c r="A1617" s="54">
        <f>formulas!O1207</f>
        <v>0</v>
      </c>
      <c r="B1617" s="33">
        <f t="shared" ca="1" si="156"/>
        <v>32</v>
      </c>
      <c r="C1617">
        <f t="shared" si="157"/>
        <v>486</v>
      </c>
      <c r="D1617">
        <f t="shared" ca="1" si="155"/>
        <v>-2.1999999999999999E-2</v>
      </c>
      <c r="E1617">
        <f t="shared" ca="1" si="158"/>
        <v>0</v>
      </c>
      <c r="F1617">
        <f t="shared" ca="1" si="159"/>
        <v>31</v>
      </c>
      <c r="G1617">
        <f t="shared" ca="1" si="160"/>
        <v>32</v>
      </c>
    </row>
    <row r="1618" spans="1:7">
      <c r="A1618" s="54">
        <f>formulas!O1208</f>
        <v>0</v>
      </c>
      <c r="B1618" s="33">
        <f t="shared" ca="1" si="156"/>
        <v>32</v>
      </c>
      <c r="C1618">
        <f t="shared" si="157"/>
        <v>486</v>
      </c>
      <c r="D1618">
        <f t="shared" ca="1" si="155"/>
        <v>-2.1999999999999999E-2</v>
      </c>
      <c r="E1618">
        <f t="shared" ca="1" si="158"/>
        <v>0</v>
      </c>
      <c r="F1618">
        <f t="shared" ca="1" si="159"/>
        <v>31</v>
      </c>
      <c r="G1618">
        <f t="shared" ca="1" si="160"/>
        <v>32</v>
      </c>
    </row>
    <row r="1619" spans="1:7">
      <c r="A1619" s="54">
        <f>formulas!O1209</f>
        <v>0</v>
      </c>
      <c r="B1619" s="33">
        <f t="shared" ca="1" si="156"/>
        <v>32</v>
      </c>
      <c r="C1619">
        <f t="shared" si="157"/>
        <v>486</v>
      </c>
      <c r="D1619">
        <f t="shared" ca="1" si="155"/>
        <v>-2.1999999999999999E-2</v>
      </c>
      <c r="E1619">
        <f t="shared" ca="1" si="158"/>
        <v>0</v>
      </c>
      <c r="F1619">
        <f t="shared" ca="1" si="159"/>
        <v>31</v>
      </c>
      <c r="G1619">
        <f t="shared" ca="1" si="160"/>
        <v>32</v>
      </c>
    </row>
    <row r="1620" spans="1:7">
      <c r="A1620" s="54">
        <f>formulas!O1210</f>
        <v>0</v>
      </c>
      <c r="B1620" s="33">
        <f t="shared" ca="1" si="156"/>
        <v>32</v>
      </c>
      <c r="C1620">
        <f t="shared" si="157"/>
        <v>486</v>
      </c>
      <c r="D1620">
        <f t="shared" ca="1" si="155"/>
        <v>-2.1999999999999999E-2</v>
      </c>
      <c r="E1620">
        <f t="shared" ca="1" si="158"/>
        <v>0</v>
      </c>
      <c r="F1620">
        <f t="shared" ca="1" si="159"/>
        <v>31</v>
      </c>
      <c r="G1620">
        <f t="shared" ca="1" si="160"/>
        <v>32</v>
      </c>
    </row>
    <row r="1621" spans="1:7">
      <c r="A1621" s="54">
        <f>formulas!O1211</f>
        <v>0</v>
      </c>
      <c r="B1621" s="33">
        <f t="shared" ca="1" si="156"/>
        <v>32</v>
      </c>
      <c r="C1621">
        <f t="shared" si="157"/>
        <v>486</v>
      </c>
      <c r="D1621">
        <f t="shared" ca="1" si="155"/>
        <v>-2.1999999999999999E-2</v>
      </c>
      <c r="E1621">
        <f t="shared" ca="1" si="158"/>
        <v>0</v>
      </c>
      <c r="F1621">
        <f t="shared" ca="1" si="159"/>
        <v>31</v>
      </c>
      <c r="G1621">
        <f t="shared" ca="1" si="160"/>
        <v>32</v>
      </c>
    </row>
    <row r="1622" spans="1:7">
      <c r="A1622" s="54">
        <f>formulas!O1212</f>
        <v>0</v>
      </c>
      <c r="B1622" s="33">
        <f t="shared" ca="1" si="156"/>
        <v>32</v>
      </c>
      <c r="C1622">
        <f t="shared" si="157"/>
        <v>486</v>
      </c>
      <c r="D1622">
        <f t="shared" ca="1" si="155"/>
        <v>-2.1999999999999999E-2</v>
      </c>
      <c r="E1622">
        <f t="shared" ca="1" si="158"/>
        <v>0</v>
      </c>
      <c r="F1622">
        <f t="shared" ca="1" si="159"/>
        <v>31</v>
      </c>
      <c r="G1622">
        <f t="shared" ca="1" si="160"/>
        <v>32</v>
      </c>
    </row>
    <row r="1623" spans="1:7">
      <c r="A1623" s="54">
        <f>formulas!O1213</f>
        <v>0</v>
      </c>
      <c r="B1623" s="33">
        <f t="shared" ca="1" si="156"/>
        <v>32</v>
      </c>
      <c r="C1623">
        <f t="shared" si="157"/>
        <v>486</v>
      </c>
      <c r="D1623">
        <f t="shared" ca="1" si="155"/>
        <v>-2.1999999999999999E-2</v>
      </c>
      <c r="E1623">
        <f t="shared" ca="1" si="158"/>
        <v>0</v>
      </c>
      <c r="F1623">
        <f t="shared" ca="1" si="159"/>
        <v>31</v>
      </c>
      <c r="G1623">
        <f t="shared" ca="1" si="160"/>
        <v>32</v>
      </c>
    </row>
    <row r="1624" spans="1:7">
      <c r="A1624" s="54">
        <f>formulas!O1214</f>
        <v>0</v>
      </c>
      <c r="B1624" s="33">
        <f t="shared" ca="1" si="156"/>
        <v>32</v>
      </c>
      <c r="C1624">
        <f t="shared" si="157"/>
        <v>486</v>
      </c>
      <c r="D1624">
        <f t="shared" ca="1" si="155"/>
        <v>-2.1999999999999999E-2</v>
      </c>
      <c r="E1624">
        <f t="shared" ca="1" si="158"/>
        <v>0</v>
      </c>
      <c r="F1624">
        <f t="shared" ca="1" si="159"/>
        <v>31</v>
      </c>
      <c r="G1624">
        <f t="shared" ca="1" si="160"/>
        <v>32</v>
      </c>
    </row>
    <row r="1625" spans="1:7">
      <c r="A1625" s="54">
        <f>formulas!O1215</f>
        <v>0</v>
      </c>
      <c r="B1625" s="33">
        <f t="shared" ca="1" si="156"/>
        <v>32</v>
      </c>
      <c r="C1625">
        <f t="shared" si="157"/>
        <v>486</v>
      </c>
      <c r="D1625">
        <f t="shared" ca="1" si="155"/>
        <v>-2.1999999999999999E-2</v>
      </c>
      <c r="E1625">
        <f t="shared" ca="1" si="158"/>
        <v>0</v>
      </c>
      <c r="F1625">
        <f t="shared" ca="1" si="159"/>
        <v>31</v>
      </c>
      <c r="G1625">
        <f t="shared" ca="1" si="160"/>
        <v>32</v>
      </c>
    </row>
    <row r="1626" spans="1:7">
      <c r="A1626" s="54">
        <f>formulas!O1216</f>
        <v>0</v>
      </c>
      <c r="B1626" s="33">
        <f t="shared" ca="1" si="156"/>
        <v>32</v>
      </c>
      <c r="C1626">
        <f t="shared" si="157"/>
        <v>486</v>
      </c>
      <c r="D1626">
        <f t="shared" ca="1" si="155"/>
        <v>-2.1999999999999999E-2</v>
      </c>
      <c r="E1626">
        <f t="shared" ca="1" si="158"/>
        <v>0</v>
      </c>
      <c r="F1626">
        <f t="shared" ca="1" si="159"/>
        <v>31</v>
      </c>
      <c r="G1626">
        <f t="shared" ca="1" si="160"/>
        <v>32</v>
      </c>
    </row>
    <row r="1627" spans="1:7">
      <c r="A1627" s="54">
        <f>formulas!O1217</f>
        <v>0</v>
      </c>
      <c r="B1627" s="33">
        <f t="shared" ca="1" si="156"/>
        <v>32</v>
      </c>
      <c r="C1627">
        <f t="shared" si="157"/>
        <v>486</v>
      </c>
      <c r="D1627">
        <f t="shared" ca="1" si="155"/>
        <v>-2.1999999999999999E-2</v>
      </c>
      <c r="E1627">
        <f t="shared" ca="1" si="158"/>
        <v>0</v>
      </c>
      <c r="F1627">
        <f t="shared" ca="1" si="159"/>
        <v>31</v>
      </c>
      <c r="G1627">
        <f t="shared" ca="1" si="160"/>
        <v>32</v>
      </c>
    </row>
    <row r="1628" spans="1:7">
      <c r="A1628" s="54">
        <f>formulas!O1218</f>
        <v>0</v>
      </c>
      <c r="B1628" s="33">
        <f t="shared" ca="1" si="156"/>
        <v>32</v>
      </c>
      <c r="C1628">
        <f t="shared" si="157"/>
        <v>486</v>
      </c>
      <c r="D1628">
        <f t="shared" ca="1" si="155"/>
        <v>-2.1999999999999999E-2</v>
      </c>
      <c r="E1628">
        <f t="shared" ca="1" si="158"/>
        <v>0</v>
      </c>
      <c r="F1628">
        <f t="shared" ca="1" si="159"/>
        <v>31</v>
      </c>
      <c r="G1628">
        <f t="shared" ca="1" si="160"/>
        <v>32</v>
      </c>
    </row>
    <row r="1629" spans="1:7">
      <c r="A1629" s="54">
        <f>formulas!O1219</f>
        <v>0</v>
      </c>
      <c r="B1629" s="33">
        <f t="shared" ca="1" si="156"/>
        <v>32</v>
      </c>
      <c r="C1629">
        <f t="shared" si="157"/>
        <v>486</v>
      </c>
      <c r="D1629">
        <f t="shared" ca="1" si="155"/>
        <v>-2.1999999999999999E-2</v>
      </c>
      <c r="E1629">
        <f t="shared" ca="1" si="158"/>
        <v>0</v>
      </c>
      <c r="F1629">
        <f t="shared" ca="1" si="159"/>
        <v>31</v>
      </c>
      <c r="G1629">
        <f t="shared" ca="1" si="160"/>
        <v>32</v>
      </c>
    </row>
    <row r="1630" spans="1:7">
      <c r="A1630" s="54">
        <f>formulas!O1220</f>
        <v>0</v>
      </c>
      <c r="B1630" s="33">
        <f t="shared" ca="1" si="156"/>
        <v>32</v>
      </c>
      <c r="C1630">
        <f t="shared" si="157"/>
        <v>486</v>
      </c>
      <c r="D1630">
        <f t="shared" ca="1" si="155"/>
        <v>-2.1999999999999999E-2</v>
      </c>
      <c r="E1630">
        <f t="shared" ca="1" si="158"/>
        <v>0</v>
      </c>
      <c r="F1630">
        <f t="shared" ca="1" si="159"/>
        <v>31</v>
      </c>
      <c r="G1630">
        <f t="shared" ca="1" si="160"/>
        <v>32</v>
      </c>
    </row>
    <row r="1631" spans="1:7">
      <c r="A1631" s="54">
        <f>formulas!O1221</f>
        <v>0</v>
      </c>
      <c r="B1631" s="33">
        <f t="shared" ca="1" si="156"/>
        <v>32</v>
      </c>
      <c r="C1631">
        <f t="shared" si="157"/>
        <v>486</v>
      </c>
      <c r="D1631">
        <f t="shared" ca="1" si="155"/>
        <v>-2.1999999999999999E-2</v>
      </c>
      <c r="E1631">
        <f t="shared" ca="1" si="158"/>
        <v>0</v>
      </c>
      <c r="F1631">
        <f t="shared" ca="1" si="159"/>
        <v>31</v>
      </c>
      <c r="G1631">
        <f t="shared" ca="1" si="160"/>
        <v>32</v>
      </c>
    </row>
    <row r="1632" spans="1:7">
      <c r="A1632" s="54">
        <f>formulas!O1222</f>
        <v>0</v>
      </c>
      <c r="B1632" s="33">
        <f t="shared" ca="1" si="156"/>
        <v>32</v>
      </c>
      <c r="C1632">
        <f t="shared" si="157"/>
        <v>486</v>
      </c>
      <c r="D1632">
        <f t="shared" ca="1" si="155"/>
        <v>-2.1999999999999999E-2</v>
      </c>
      <c r="E1632">
        <f t="shared" ca="1" si="158"/>
        <v>0</v>
      </c>
      <c r="F1632">
        <f t="shared" ca="1" si="159"/>
        <v>31</v>
      </c>
      <c r="G1632">
        <f t="shared" ca="1" si="160"/>
        <v>32</v>
      </c>
    </row>
    <row r="1633" spans="1:7">
      <c r="A1633" s="54">
        <f>formulas!O1223</f>
        <v>0</v>
      </c>
      <c r="B1633" s="33">
        <f t="shared" ca="1" si="156"/>
        <v>32</v>
      </c>
      <c r="C1633">
        <f t="shared" si="157"/>
        <v>486</v>
      </c>
      <c r="D1633">
        <f t="shared" ca="1" si="155"/>
        <v>-2.1999999999999999E-2</v>
      </c>
      <c r="E1633">
        <f t="shared" ca="1" si="158"/>
        <v>0</v>
      </c>
      <c r="F1633">
        <f t="shared" ca="1" si="159"/>
        <v>31</v>
      </c>
      <c r="G1633">
        <f t="shared" ca="1" si="160"/>
        <v>32</v>
      </c>
    </row>
    <row r="1634" spans="1:7">
      <c r="A1634" s="54">
        <f>formulas!O1224</f>
        <v>0</v>
      </c>
      <c r="B1634" s="33">
        <f t="shared" ca="1" si="156"/>
        <v>32</v>
      </c>
      <c r="C1634">
        <f t="shared" si="157"/>
        <v>486</v>
      </c>
      <c r="D1634">
        <f t="shared" ca="1" si="155"/>
        <v>-2.1999999999999999E-2</v>
      </c>
      <c r="E1634">
        <f t="shared" ca="1" si="158"/>
        <v>0</v>
      </c>
      <c r="F1634">
        <f t="shared" ca="1" si="159"/>
        <v>31</v>
      </c>
      <c r="G1634">
        <f t="shared" ca="1" si="160"/>
        <v>32</v>
      </c>
    </row>
    <row r="1635" spans="1:7">
      <c r="A1635" s="54">
        <f>formulas!O1225</f>
        <v>0</v>
      </c>
      <c r="B1635" s="33">
        <f t="shared" ca="1" si="156"/>
        <v>32</v>
      </c>
      <c r="C1635">
        <f t="shared" si="157"/>
        <v>486</v>
      </c>
      <c r="D1635">
        <f t="shared" ca="1" si="155"/>
        <v>-2.1999999999999999E-2</v>
      </c>
      <c r="E1635">
        <f t="shared" ca="1" si="158"/>
        <v>0</v>
      </c>
      <c r="F1635">
        <f t="shared" ca="1" si="159"/>
        <v>31</v>
      </c>
      <c r="G1635">
        <f t="shared" ca="1" si="160"/>
        <v>32</v>
      </c>
    </row>
    <row r="1636" spans="1:7">
      <c r="A1636" s="54">
        <f>formulas!O1226</f>
        <v>0</v>
      </c>
      <c r="B1636" s="33">
        <f t="shared" ca="1" si="156"/>
        <v>32</v>
      </c>
      <c r="C1636">
        <f t="shared" si="157"/>
        <v>486</v>
      </c>
      <c r="D1636">
        <f t="shared" ca="1" si="155"/>
        <v>-2.1999999999999999E-2</v>
      </c>
      <c r="E1636">
        <f t="shared" ca="1" si="158"/>
        <v>0</v>
      </c>
      <c r="F1636">
        <f t="shared" ca="1" si="159"/>
        <v>31</v>
      </c>
      <c r="G1636">
        <f t="shared" ca="1" si="160"/>
        <v>32</v>
      </c>
    </row>
    <row r="1637" spans="1:7">
      <c r="A1637" s="54">
        <f>formulas!O1227</f>
        <v>0</v>
      </c>
      <c r="B1637" s="33">
        <f t="shared" ca="1" si="156"/>
        <v>32</v>
      </c>
      <c r="C1637">
        <f t="shared" si="157"/>
        <v>486</v>
      </c>
      <c r="D1637">
        <f t="shared" ca="1" si="155"/>
        <v>-2.1999999999999999E-2</v>
      </c>
      <c r="E1637">
        <f t="shared" ca="1" si="158"/>
        <v>0</v>
      </c>
      <c r="F1637">
        <f t="shared" ca="1" si="159"/>
        <v>31</v>
      </c>
      <c r="G1637">
        <f t="shared" ca="1" si="160"/>
        <v>32</v>
      </c>
    </row>
    <row r="1638" spans="1:7">
      <c r="A1638" s="54">
        <f>formulas!O1228</f>
        <v>0</v>
      </c>
      <c r="B1638" s="33">
        <f t="shared" ca="1" si="156"/>
        <v>32</v>
      </c>
      <c r="C1638">
        <f t="shared" si="157"/>
        <v>486</v>
      </c>
      <c r="D1638">
        <f t="shared" ca="1" si="155"/>
        <v>-2.1999999999999999E-2</v>
      </c>
      <c r="E1638">
        <f t="shared" ca="1" si="158"/>
        <v>0</v>
      </c>
      <c r="F1638">
        <f t="shared" ca="1" si="159"/>
        <v>31</v>
      </c>
      <c r="G1638">
        <f t="shared" ca="1" si="160"/>
        <v>32</v>
      </c>
    </row>
    <row r="1639" spans="1:7">
      <c r="A1639" s="54">
        <f>formulas!O1229</f>
        <v>0</v>
      </c>
      <c r="B1639" s="33">
        <f t="shared" ca="1" si="156"/>
        <v>32</v>
      </c>
      <c r="C1639">
        <f t="shared" si="157"/>
        <v>486</v>
      </c>
      <c r="D1639">
        <f t="shared" ca="1" si="155"/>
        <v>-2.1999999999999999E-2</v>
      </c>
      <c r="E1639">
        <f t="shared" ca="1" si="158"/>
        <v>0</v>
      </c>
      <c r="F1639">
        <f t="shared" ca="1" si="159"/>
        <v>31</v>
      </c>
      <c r="G1639">
        <f t="shared" ca="1" si="160"/>
        <v>32</v>
      </c>
    </row>
    <row r="1640" spans="1:7">
      <c r="A1640" s="54">
        <f>formulas!O1230</f>
        <v>0</v>
      </c>
      <c r="B1640" s="33">
        <f t="shared" ca="1" si="156"/>
        <v>32</v>
      </c>
      <c r="C1640">
        <f t="shared" si="157"/>
        <v>486</v>
      </c>
      <c r="D1640">
        <f t="shared" ca="1" si="155"/>
        <v>-2.1999999999999999E-2</v>
      </c>
      <c r="E1640">
        <f t="shared" ca="1" si="158"/>
        <v>0</v>
      </c>
      <c r="F1640">
        <f t="shared" ca="1" si="159"/>
        <v>31</v>
      </c>
      <c r="G1640">
        <f t="shared" ca="1" si="160"/>
        <v>32</v>
      </c>
    </row>
    <row r="1641" spans="1:7">
      <c r="A1641" s="54">
        <f>formulas!O1231</f>
        <v>0</v>
      </c>
      <c r="B1641" s="33">
        <f t="shared" ca="1" si="156"/>
        <v>32</v>
      </c>
      <c r="C1641">
        <f t="shared" si="157"/>
        <v>486</v>
      </c>
      <c r="D1641">
        <f t="shared" ca="1" si="155"/>
        <v>-2.1999999999999999E-2</v>
      </c>
      <c r="E1641">
        <f t="shared" ca="1" si="158"/>
        <v>0</v>
      </c>
      <c r="F1641">
        <f t="shared" ca="1" si="159"/>
        <v>31</v>
      </c>
      <c r="G1641">
        <f t="shared" ca="1" si="160"/>
        <v>32</v>
      </c>
    </row>
    <row r="1642" spans="1:7">
      <c r="A1642" s="54">
        <f>formulas!O1232</f>
        <v>0</v>
      </c>
      <c r="B1642" s="33">
        <f t="shared" ca="1" si="156"/>
        <v>32</v>
      </c>
      <c r="C1642">
        <f t="shared" si="157"/>
        <v>486</v>
      </c>
      <c r="D1642">
        <f t="shared" ca="1" si="155"/>
        <v>-2.1999999999999999E-2</v>
      </c>
      <c r="E1642">
        <f t="shared" ca="1" si="158"/>
        <v>0</v>
      </c>
      <c r="F1642">
        <f t="shared" ca="1" si="159"/>
        <v>31</v>
      </c>
      <c r="G1642">
        <f t="shared" ca="1" si="160"/>
        <v>32</v>
      </c>
    </row>
    <row r="1643" spans="1:7">
      <c r="A1643" s="54">
        <f>formulas!O1233</f>
        <v>0</v>
      </c>
      <c r="B1643" s="33">
        <f t="shared" ca="1" si="156"/>
        <v>32</v>
      </c>
      <c r="C1643">
        <f t="shared" si="157"/>
        <v>486</v>
      </c>
      <c r="D1643">
        <f t="shared" ca="1" si="155"/>
        <v>-2.1999999999999999E-2</v>
      </c>
      <c r="E1643">
        <f t="shared" ca="1" si="158"/>
        <v>0</v>
      </c>
      <c r="F1643">
        <f t="shared" ca="1" si="159"/>
        <v>31</v>
      </c>
      <c r="G1643">
        <f t="shared" ca="1" si="160"/>
        <v>32</v>
      </c>
    </row>
    <row r="1644" spans="1:7">
      <c r="A1644" s="54">
        <f>formulas!O1234</f>
        <v>0</v>
      </c>
      <c r="B1644" s="33">
        <f t="shared" ca="1" si="156"/>
        <v>32</v>
      </c>
      <c r="C1644">
        <f t="shared" si="157"/>
        <v>486</v>
      </c>
      <c r="D1644">
        <f t="shared" ca="1" si="155"/>
        <v>-2.1999999999999999E-2</v>
      </c>
      <c r="E1644">
        <f t="shared" ca="1" si="158"/>
        <v>0</v>
      </c>
      <c r="F1644">
        <f t="shared" ca="1" si="159"/>
        <v>31</v>
      </c>
      <c r="G1644">
        <f t="shared" ca="1" si="160"/>
        <v>32</v>
      </c>
    </row>
    <row r="1645" spans="1:7">
      <c r="A1645" s="54">
        <f>formulas!O1235</f>
        <v>0</v>
      </c>
      <c r="B1645" s="33">
        <f t="shared" ca="1" si="156"/>
        <v>32</v>
      </c>
      <c r="C1645">
        <f t="shared" si="157"/>
        <v>486</v>
      </c>
      <c r="D1645">
        <f t="shared" ca="1" si="155"/>
        <v>-2.1999999999999999E-2</v>
      </c>
      <c r="E1645">
        <f t="shared" ca="1" si="158"/>
        <v>0</v>
      </c>
      <c r="F1645">
        <f t="shared" ca="1" si="159"/>
        <v>31</v>
      </c>
      <c r="G1645">
        <f t="shared" ca="1" si="160"/>
        <v>32</v>
      </c>
    </row>
    <row r="1646" spans="1:7">
      <c r="A1646" s="54">
        <f>formulas!O1236</f>
        <v>0</v>
      </c>
      <c r="B1646" s="33">
        <f t="shared" ca="1" si="156"/>
        <v>32</v>
      </c>
      <c r="C1646">
        <f t="shared" si="157"/>
        <v>486</v>
      </c>
      <c r="D1646">
        <f t="shared" ca="1" si="155"/>
        <v>-2.1999999999999999E-2</v>
      </c>
      <c r="E1646">
        <f t="shared" ca="1" si="158"/>
        <v>0</v>
      </c>
      <c r="F1646">
        <f t="shared" ca="1" si="159"/>
        <v>31</v>
      </c>
      <c r="G1646">
        <f t="shared" ca="1" si="160"/>
        <v>32</v>
      </c>
    </row>
    <row r="1647" spans="1:7">
      <c r="A1647" s="54">
        <f>formulas!O1237</f>
        <v>0</v>
      </c>
      <c r="B1647" s="33">
        <f t="shared" ca="1" si="156"/>
        <v>32</v>
      </c>
      <c r="C1647">
        <f t="shared" si="157"/>
        <v>486</v>
      </c>
      <c r="D1647">
        <f t="shared" ca="1" si="155"/>
        <v>-2.1999999999999999E-2</v>
      </c>
      <c r="E1647">
        <f t="shared" ca="1" si="158"/>
        <v>0</v>
      </c>
      <c r="F1647">
        <f t="shared" ca="1" si="159"/>
        <v>31</v>
      </c>
      <c r="G1647">
        <f t="shared" ca="1" si="160"/>
        <v>32</v>
      </c>
    </row>
    <row r="1648" spans="1:7">
      <c r="A1648" s="54">
        <f>formulas!O1238</f>
        <v>0</v>
      </c>
      <c r="B1648" s="33">
        <f t="shared" ca="1" si="156"/>
        <v>32</v>
      </c>
      <c r="C1648">
        <f t="shared" si="157"/>
        <v>486</v>
      </c>
      <c r="D1648">
        <f t="shared" ca="1" si="155"/>
        <v>-2.1999999999999999E-2</v>
      </c>
      <c r="E1648">
        <f t="shared" ca="1" si="158"/>
        <v>0</v>
      </c>
      <c r="F1648">
        <f t="shared" ca="1" si="159"/>
        <v>31</v>
      </c>
      <c r="G1648">
        <f t="shared" ca="1" si="160"/>
        <v>32</v>
      </c>
    </row>
    <row r="1649" spans="1:7">
      <c r="A1649" s="54">
        <f>formulas!O1239</f>
        <v>0</v>
      </c>
      <c r="B1649" s="33">
        <f t="shared" ca="1" si="156"/>
        <v>32</v>
      </c>
      <c r="C1649">
        <f t="shared" si="157"/>
        <v>486</v>
      </c>
      <c r="D1649">
        <f t="shared" ca="1" si="155"/>
        <v>-2.1999999999999999E-2</v>
      </c>
      <c r="E1649">
        <f t="shared" ca="1" si="158"/>
        <v>0</v>
      </c>
      <c r="F1649">
        <f t="shared" ca="1" si="159"/>
        <v>31</v>
      </c>
      <c r="G1649">
        <f t="shared" ca="1" si="160"/>
        <v>32</v>
      </c>
    </row>
    <row r="1650" spans="1:7">
      <c r="A1650" s="54">
        <f>formulas!O1240</f>
        <v>0</v>
      </c>
      <c r="B1650" s="33">
        <f t="shared" ca="1" si="156"/>
        <v>32</v>
      </c>
      <c r="C1650">
        <f t="shared" si="157"/>
        <v>486</v>
      </c>
      <c r="D1650">
        <f t="shared" ca="1" si="155"/>
        <v>-2.1999999999999999E-2</v>
      </c>
      <c r="E1650">
        <f t="shared" ca="1" si="158"/>
        <v>0</v>
      </c>
      <c r="F1650">
        <f t="shared" ca="1" si="159"/>
        <v>31</v>
      </c>
      <c r="G1650">
        <f t="shared" ca="1" si="160"/>
        <v>32</v>
      </c>
    </row>
    <row r="1651" spans="1:7">
      <c r="A1651" s="54">
        <f>formulas!O1241</f>
        <v>0</v>
      </c>
      <c r="B1651" s="33">
        <f t="shared" ca="1" si="156"/>
        <v>32</v>
      </c>
      <c r="C1651">
        <f t="shared" si="157"/>
        <v>486</v>
      </c>
      <c r="D1651">
        <f t="shared" ca="1" si="155"/>
        <v>-2.1999999999999999E-2</v>
      </c>
      <c r="E1651">
        <f t="shared" ca="1" si="158"/>
        <v>0</v>
      </c>
      <c r="F1651">
        <f t="shared" ca="1" si="159"/>
        <v>31</v>
      </c>
      <c r="G1651">
        <f t="shared" ca="1" si="160"/>
        <v>32</v>
      </c>
    </row>
    <row r="1652" spans="1:7">
      <c r="A1652" s="54">
        <f>formulas!O1242</f>
        <v>0</v>
      </c>
      <c r="B1652" s="33">
        <f t="shared" ca="1" si="156"/>
        <v>32</v>
      </c>
      <c r="C1652">
        <f t="shared" si="157"/>
        <v>486</v>
      </c>
      <c r="D1652">
        <f t="shared" ca="1" si="155"/>
        <v>-2.1999999999999999E-2</v>
      </c>
      <c r="E1652">
        <f t="shared" ca="1" si="158"/>
        <v>0</v>
      </c>
      <c r="F1652">
        <f t="shared" ca="1" si="159"/>
        <v>31</v>
      </c>
      <c r="G1652">
        <f t="shared" ca="1" si="160"/>
        <v>32</v>
      </c>
    </row>
    <row r="1653" spans="1:7">
      <c r="A1653" s="54">
        <f>formulas!O1243</f>
        <v>0</v>
      </c>
      <c r="B1653" s="33">
        <f t="shared" ca="1" si="156"/>
        <v>32</v>
      </c>
      <c r="C1653">
        <f t="shared" si="157"/>
        <v>486</v>
      </c>
      <c r="D1653">
        <f t="shared" ca="1" si="155"/>
        <v>-2.1999999999999999E-2</v>
      </c>
      <c r="E1653">
        <f t="shared" ca="1" si="158"/>
        <v>0</v>
      </c>
      <c r="F1653">
        <f t="shared" ca="1" si="159"/>
        <v>31</v>
      </c>
      <c r="G1653">
        <f t="shared" ca="1" si="160"/>
        <v>32</v>
      </c>
    </row>
    <row r="1654" spans="1:7">
      <c r="A1654" s="54">
        <f>formulas!O1244</f>
        <v>0</v>
      </c>
      <c r="B1654" s="33">
        <f t="shared" ca="1" si="156"/>
        <v>32</v>
      </c>
      <c r="C1654">
        <f t="shared" si="157"/>
        <v>486</v>
      </c>
      <c r="D1654">
        <f t="shared" ca="1" si="155"/>
        <v>-2.1999999999999999E-2</v>
      </c>
      <c r="E1654">
        <f t="shared" ca="1" si="158"/>
        <v>0</v>
      </c>
      <c r="F1654">
        <f t="shared" ca="1" si="159"/>
        <v>31</v>
      </c>
      <c r="G1654">
        <f t="shared" ca="1" si="160"/>
        <v>32</v>
      </c>
    </row>
    <row r="1655" spans="1:7">
      <c r="A1655" s="54">
        <f>formulas!O1245</f>
        <v>0</v>
      </c>
      <c r="B1655" s="33">
        <f t="shared" ca="1" si="156"/>
        <v>32</v>
      </c>
      <c r="C1655">
        <f t="shared" si="157"/>
        <v>486</v>
      </c>
      <c r="D1655">
        <f t="shared" ca="1" si="155"/>
        <v>-2.1999999999999999E-2</v>
      </c>
      <c r="E1655">
        <f t="shared" ca="1" si="158"/>
        <v>0</v>
      </c>
      <c r="F1655">
        <f t="shared" ca="1" si="159"/>
        <v>31</v>
      </c>
      <c r="G1655">
        <f t="shared" ca="1" si="160"/>
        <v>32</v>
      </c>
    </row>
    <row r="1656" spans="1:7">
      <c r="A1656" s="54">
        <f>formulas!O1246</f>
        <v>0</v>
      </c>
      <c r="B1656" s="33">
        <f t="shared" ca="1" si="156"/>
        <v>32</v>
      </c>
      <c r="C1656">
        <f t="shared" si="157"/>
        <v>486</v>
      </c>
      <c r="D1656">
        <f t="shared" ca="1" si="155"/>
        <v>-2.1999999999999999E-2</v>
      </c>
      <c r="E1656">
        <f t="shared" ca="1" si="158"/>
        <v>0</v>
      </c>
      <c r="F1656">
        <f t="shared" ca="1" si="159"/>
        <v>31</v>
      </c>
      <c r="G1656">
        <f t="shared" ca="1" si="160"/>
        <v>32</v>
      </c>
    </row>
    <row r="1657" spans="1:7">
      <c r="A1657" s="54">
        <f>formulas!O1247</f>
        <v>0</v>
      </c>
      <c r="B1657" s="33">
        <f t="shared" ca="1" si="156"/>
        <v>32</v>
      </c>
      <c r="C1657">
        <f t="shared" si="157"/>
        <v>486</v>
      </c>
      <c r="D1657">
        <f t="shared" ca="1" si="155"/>
        <v>-2.1999999999999999E-2</v>
      </c>
      <c r="E1657">
        <f t="shared" ca="1" si="158"/>
        <v>0</v>
      </c>
      <c r="F1657">
        <f t="shared" ca="1" si="159"/>
        <v>31</v>
      </c>
      <c r="G1657">
        <f t="shared" ca="1" si="160"/>
        <v>32</v>
      </c>
    </row>
    <row r="1658" spans="1:7">
      <c r="A1658" s="54">
        <f>formulas!O1248</f>
        <v>0</v>
      </c>
      <c r="B1658" s="33">
        <f t="shared" ca="1" si="156"/>
        <v>32</v>
      </c>
      <c r="C1658">
        <f t="shared" si="157"/>
        <v>486</v>
      </c>
      <c r="D1658">
        <f t="shared" ca="1" si="155"/>
        <v>-2.1999999999999999E-2</v>
      </c>
      <c r="E1658">
        <f t="shared" ca="1" si="158"/>
        <v>0</v>
      </c>
      <c r="F1658">
        <f t="shared" ca="1" si="159"/>
        <v>31</v>
      </c>
      <c r="G1658">
        <f t="shared" ca="1" si="160"/>
        <v>32</v>
      </c>
    </row>
    <row r="1659" spans="1:7">
      <c r="A1659" s="54">
        <f>formulas!O1249</f>
        <v>0</v>
      </c>
      <c r="B1659" s="33">
        <f t="shared" ca="1" si="156"/>
        <v>32</v>
      </c>
      <c r="C1659">
        <f t="shared" si="157"/>
        <v>486</v>
      </c>
      <c r="D1659">
        <f t="shared" ca="1" si="155"/>
        <v>-2.1999999999999999E-2</v>
      </c>
      <c r="E1659">
        <f t="shared" ca="1" si="158"/>
        <v>0</v>
      </c>
      <c r="F1659">
        <f t="shared" ca="1" si="159"/>
        <v>31</v>
      </c>
      <c r="G1659">
        <f t="shared" ca="1" si="160"/>
        <v>32</v>
      </c>
    </row>
    <row r="1660" spans="1:7">
      <c r="A1660" s="54">
        <f>formulas!O1250</f>
        <v>0</v>
      </c>
      <c r="B1660" s="33">
        <f t="shared" ca="1" si="156"/>
        <v>32</v>
      </c>
      <c r="C1660">
        <f t="shared" si="157"/>
        <v>486</v>
      </c>
      <c r="D1660">
        <f t="shared" ca="1" si="155"/>
        <v>-2.1999999999999999E-2</v>
      </c>
      <c r="E1660">
        <f t="shared" ca="1" si="158"/>
        <v>0</v>
      </c>
      <c r="F1660">
        <f t="shared" ca="1" si="159"/>
        <v>31</v>
      </c>
      <c r="G1660">
        <f t="shared" ca="1" si="160"/>
        <v>32</v>
      </c>
    </row>
    <row r="1661" spans="1:7">
      <c r="A1661" s="54">
        <f>formulas!O1251</f>
        <v>0</v>
      </c>
      <c r="B1661" s="33">
        <f t="shared" ca="1" si="156"/>
        <v>32</v>
      </c>
      <c r="C1661">
        <f t="shared" si="157"/>
        <v>486</v>
      </c>
      <c r="D1661">
        <f t="shared" ca="1" si="155"/>
        <v>-2.1999999999999999E-2</v>
      </c>
      <c r="E1661">
        <f t="shared" ca="1" si="158"/>
        <v>0</v>
      </c>
      <c r="F1661">
        <f t="shared" ca="1" si="159"/>
        <v>31</v>
      </c>
      <c r="G1661">
        <f t="shared" ca="1" si="160"/>
        <v>32</v>
      </c>
    </row>
    <row r="1662" spans="1:7">
      <c r="A1662" s="54">
        <f>formulas!O1252</f>
        <v>0</v>
      </c>
      <c r="B1662" s="33">
        <f t="shared" ca="1" si="156"/>
        <v>32</v>
      </c>
      <c r="C1662">
        <f t="shared" si="157"/>
        <v>486</v>
      </c>
      <c r="D1662">
        <f t="shared" ca="1" si="155"/>
        <v>-2.1999999999999999E-2</v>
      </c>
      <c r="E1662">
        <f t="shared" ca="1" si="158"/>
        <v>0</v>
      </c>
      <c r="F1662">
        <f t="shared" ca="1" si="159"/>
        <v>31</v>
      </c>
      <c r="G1662">
        <f t="shared" ca="1" si="160"/>
        <v>32</v>
      </c>
    </row>
    <row r="1663" spans="1:7">
      <c r="A1663" s="54">
        <f>formulas!O1253</f>
        <v>0</v>
      </c>
      <c r="B1663" s="33">
        <f t="shared" ca="1" si="156"/>
        <v>32</v>
      </c>
      <c r="C1663">
        <f t="shared" si="157"/>
        <v>486</v>
      </c>
      <c r="D1663">
        <f t="shared" ca="1" si="155"/>
        <v>-2.1999999999999999E-2</v>
      </c>
      <c r="E1663">
        <f t="shared" ca="1" si="158"/>
        <v>0</v>
      </c>
      <c r="F1663">
        <f t="shared" ca="1" si="159"/>
        <v>31</v>
      </c>
      <c r="G1663">
        <f t="shared" ca="1" si="160"/>
        <v>32</v>
      </c>
    </row>
    <row r="1664" spans="1:7">
      <c r="A1664" s="54">
        <f>formulas!O1254</f>
        <v>0</v>
      </c>
      <c r="B1664" s="33">
        <f t="shared" ca="1" si="156"/>
        <v>32</v>
      </c>
      <c r="C1664">
        <f t="shared" si="157"/>
        <v>486</v>
      </c>
      <c r="D1664">
        <f t="shared" ca="1" si="155"/>
        <v>-2.1999999999999999E-2</v>
      </c>
      <c r="E1664">
        <f t="shared" ca="1" si="158"/>
        <v>0</v>
      </c>
      <c r="F1664">
        <f t="shared" ca="1" si="159"/>
        <v>31</v>
      </c>
      <c r="G1664">
        <f t="shared" ca="1" si="160"/>
        <v>32</v>
      </c>
    </row>
    <row r="1665" spans="1:7">
      <c r="A1665" s="54">
        <f>formulas!O1255</f>
        <v>0</v>
      </c>
      <c r="B1665" s="33">
        <f t="shared" ca="1" si="156"/>
        <v>32</v>
      </c>
      <c r="C1665">
        <f t="shared" si="157"/>
        <v>486</v>
      </c>
      <c r="D1665">
        <f t="shared" ca="1" si="155"/>
        <v>-2.1999999999999999E-2</v>
      </c>
      <c r="E1665">
        <f t="shared" ca="1" si="158"/>
        <v>0</v>
      </c>
      <c r="F1665">
        <f t="shared" ca="1" si="159"/>
        <v>31</v>
      </c>
      <c r="G1665">
        <f t="shared" ca="1" si="160"/>
        <v>32</v>
      </c>
    </row>
    <row r="1666" spans="1:7">
      <c r="A1666" s="54">
        <f>formulas!O1256</f>
        <v>0</v>
      </c>
      <c r="B1666" s="33">
        <f t="shared" ca="1" si="156"/>
        <v>32</v>
      </c>
      <c r="C1666">
        <f t="shared" si="157"/>
        <v>486</v>
      </c>
      <c r="D1666">
        <f t="shared" ca="1" si="155"/>
        <v>-2.1999999999999999E-2</v>
      </c>
      <c r="E1666">
        <f t="shared" ca="1" si="158"/>
        <v>0</v>
      </c>
      <c r="F1666">
        <f t="shared" ca="1" si="159"/>
        <v>31</v>
      </c>
      <c r="G1666">
        <f t="shared" ca="1" si="160"/>
        <v>32</v>
      </c>
    </row>
    <row r="1667" spans="1:7">
      <c r="A1667" s="54">
        <f>formulas!O1257</f>
        <v>0</v>
      </c>
      <c r="B1667" s="33">
        <f t="shared" ca="1" si="156"/>
        <v>32</v>
      </c>
      <c r="C1667">
        <f t="shared" si="157"/>
        <v>486</v>
      </c>
      <c r="D1667">
        <f t="shared" ref="D1667:D1730" ca="1" si="161">INDIRECT(ADDRESS(C1667+1,14))</f>
        <v>-2.1999999999999999E-2</v>
      </c>
      <c r="E1667">
        <f t="shared" ca="1" si="158"/>
        <v>0</v>
      </c>
      <c r="F1667">
        <f t="shared" ca="1" si="159"/>
        <v>31</v>
      </c>
      <c r="G1667">
        <f t="shared" ca="1" si="160"/>
        <v>32</v>
      </c>
    </row>
    <row r="1668" spans="1:7">
      <c r="A1668" s="54">
        <f>formulas!O1258</f>
        <v>0</v>
      </c>
      <c r="B1668" s="33">
        <f t="shared" ca="1" si="156"/>
        <v>32</v>
      </c>
      <c r="C1668">
        <f t="shared" si="157"/>
        <v>486</v>
      </c>
      <c r="D1668">
        <f t="shared" ca="1" si="161"/>
        <v>-2.1999999999999999E-2</v>
      </c>
      <c r="E1668">
        <f t="shared" ca="1" si="158"/>
        <v>0</v>
      </c>
      <c r="F1668">
        <f t="shared" ca="1" si="159"/>
        <v>31</v>
      </c>
      <c r="G1668">
        <f t="shared" ca="1" si="160"/>
        <v>32</v>
      </c>
    </row>
    <row r="1669" spans="1:7">
      <c r="A1669" s="54">
        <f>formulas!O1259</f>
        <v>0</v>
      </c>
      <c r="B1669" s="33">
        <f t="shared" ca="1" si="156"/>
        <v>32</v>
      </c>
      <c r="C1669">
        <f t="shared" si="157"/>
        <v>486</v>
      </c>
      <c r="D1669">
        <f t="shared" ca="1" si="161"/>
        <v>-2.1999999999999999E-2</v>
      </c>
      <c r="E1669">
        <f t="shared" ca="1" si="158"/>
        <v>0</v>
      </c>
      <c r="F1669">
        <f t="shared" ca="1" si="159"/>
        <v>31</v>
      </c>
      <c r="G1669">
        <f t="shared" ca="1" si="160"/>
        <v>32</v>
      </c>
    </row>
    <row r="1670" spans="1:7">
      <c r="A1670" s="54">
        <f>formulas!O1260</f>
        <v>0</v>
      </c>
      <c r="B1670" s="33">
        <f t="shared" ca="1" si="156"/>
        <v>32</v>
      </c>
      <c r="C1670">
        <f t="shared" si="157"/>
        <v>486</v>
      </c>
      <c r="D1670">
        <f t="shared" ca="1" si="161"/>
        <v>-2.1999999999999999E-2</v>
      </c>
      <c r="E1670">
        <f t="shared" ca="1" si="158"/>
        <v>0</v>
      </c>
      <c r="F1670">
        <f t="shared" ca="1" si="159"/>
        <v>31</v>
      </c>
      <c r="G1670">
        <f t="shared" ca="1" si="160"/>
        <v>32</v>
      </c>
    </row>
    <row r="1671" spans="1:7">
      <c r="A1671" s="54">
        <f>formulas!O1261</f>
        <v>0</v>
      </c>
      <c r="B1671" s="33">
        <f t="shared" ca="1" si="156"/>
        <v>32</v>
      </c>
      <c r="C1671">
        <f t="shared" si="157"/>
        <v>486</v>
      </c>
      <c r="D1671">
        <f t="shared" ca="1" si="161"/>
        <v>-2.1999999999999999E-2</v>
      </c>
      <c r="E1671">
        <f t="shared" ca="1" si="158"/>
        <v>0</v>
      </c>
      <c r="F1671">
        <f t="shared" ca="1" si="159"/>
        <v>31</v>
      </c>
      <c r="G1671">
        <f t="shared" ca="1" si="160"/>
        <v>32</v>
      </c>
    </row>
    <row r="1672" spans="1:7">
      <c r="A1672" s="54">
        <f>formulas!O1262</f>
        <v>0</v>
      </c>
      <c r="B1672" s="33">
        <f t="shared" ca="1" si="156"/>
        <v>32</v>
      </c>
      <c r="C1672">
        <f t="shared" si="157"/>
        <v>486</v>
      </c>
      <c r="D1672">
        <f t="shared" ca="1" si="161"/>
        <v>-2.1999999999999999E-2</v>
      </c>
      <c r="E1672">
        <f t="shared" ca="1" si="158"/>
        <v>0</v>
      </c>
      <c r="F1672">
        <f t="shared" ca="1" si="159"/>
        <v>31</v>
      </c>
      <c r="G1672">
        <f t="shared" ca="1" si="160"/>
        <v>32</v>
      </c>
    </row>
    <row r="1673" spans="1:7">
      <c r="A1673" s="54">
        <f>formulas!O1263</f>
        <v>0</v>
      </c>
      <c r="B1673" s="33">
        <f t="shared" ca="1" si="156"/>
        <v>32</v>
      </c>
      <c r="C1673">
        <f t="shared" si="157"/>
        <v>486</v>
      </c>
      <c r="D1673">
        <f t="shared" ca="1" si="161"/>
        <v>-2.1999999999999999E-2</v>
      </c>
      <c r="E1673">
        <f t="shared" ca="1" si="158"/>
        <v>0</v>
      </c>
      <c r="F1673">
        <f t="shared" ca="1" si="159"/>
        <v>31</v>
      </c>
      <c r="G1673">
        <f t="shared" ca="1" si="160"/>
        <v>32</v>
      </c>
    </row>
    <row r="1674" spans="1:7">
      <c r="A1674" s="54">
        <f>formulas!O1264</f>
        <v>0</v>
      </c>
      <c r="B1674" s="33">
        <f t="shared" ca="1" si="156"/>
        <v>32</v>
      </c>
      <c r="C1674">
        <f t="shared" si="157"/>
        <v>486</v>
      </c>
      <c r="D1674">
        <f t="shared" ca="1" si="161"/>
        <v>-2.1999999999999999E-2</v>
      </c>
      <c r="E1674">
        <f t="shared" ca="1" si="158"/>
        <v>0</v>
      </c>
      <c r="F1674">
        <f t="shared" ca="1" si="159"/>
        <v>31</v>
      </c>
      <c r="G1674">
        <f t="shared" ca="1" si="160"/>
        <v>32</v>
      </c>
    </row>
    <row r="1675" spans="1:7">
      <c r="A1675" s="54">
        <f>formulas!O1265</f>
        <v>0</v>
      </c>
      <c r="B1675" s="33">
        <f t="shared" ca="1" si="156"/>
        <v>32</v>
      </c>
      <c r="C1675">
        <f t="shared" si="157"/>
        <v>486</v>
      </c>
      <c r="D1675">
        <f t="shared" ca="1" si="161"/>
        <v>-2.1999999999999999E-2</v>
      </c>
      <c r="E1675">
        <f t="shared" ca="1" si="158"/>
        <v>0</v>
      </c>
      <c r="F1675">
        <f t="shared" ca="1" si="159"/>
        <v>31</v>
      </c>
      <c r="G1675">
        <f t="shared" ca="1" si="160"/>
        <v>32</v>
      </c>
    </row>
    <row r="1676" spans="1:7">
      <c r="A1676" s="54">
        <f>formulas!O1266</f>
        <v>0</v>
      </c>
      <c r="B1676" s="33">
        <f t="shared" ca="1" si="156"/>
        <v>32</v>
      </c>
      <c r="C1676">
        <f t="shared" si="157"/>
        <v>486</v>
      </c>
      <c r="D1676">
        <f t="shared" ca="1" si="161"/>
        <v>-2.1999999999999999E-2</v>
      </c>
      <c r="E1676">
        <f t="shared" ca="1" si="158"/>
        <v>0</v>
      </c>
      <c r="F1676">
        <f t="shared" ca="1" si="159"/>
        <v>31</v>
      </c>
      <c r="G1676">
        <f t="shared" ca="1" si="160"/>
        <v>32</v>
      </c>
    </row>
    <row r="1677" spans="1:7">
      <c r="A1677" s="54">
        <f>formulas!O1267</f>
        <v>0</v>
      </c>
      <c r="B1677" s="33">
        <f t="shared" ca="1" si="156"/>
        <v>32</v>
      </c>
      <c r="C1677">
        <f t="shared" si="157"/>
        <v>486</v>
      </c>
      <c r="D1677">
        <f t="shared" ca="1" si="161"/>
        <v>-2.1999999999999999E-2</v>
      </c>
      <c r="E1677">
        <f t="shared" ca="1" si="158"/>
        <v>0</v>
      </c>
      <c r="F1677">
        <f t="shared" ca="1" si="159"/>
        <v>31</v>
      </c>
      <c r="G1677">
        <f t="shared" ca="1" si="160"/>
        <v>32</v>
      </c>
    </row>
    <row r="1678" spans="1:7">
      <c r="A1678" s="54">
        <f>formulas!O1268</f>
        <v>0</v>
      </c>
      <c r="B1678" s="33">
        <f t="shared" ca="1" si="156"/>
        <v>32</v>
      </c>
      <c r="C1678">
        <f t="shared" si="157"/>
        <v>486</v>
      </c>
      <c r="D1678">
        <f t="shared" ca="1" si="161"/>
        <v>-2.1999999999999999E-2</v>
      </c>
      <c r="E1678">
        <f t="shared" ca="1" si="158"/>
        <v>0</v>
      </c>
      <c r="F1678">
        <f t="shared" ca="1" si="159"/>
        <v>31</v>
      </c>
      <c r="G1678">
        <f t="shared" ca="1" si="160"/>
        <v>32</v>
      </c>
    </row>
    <row r="1679" spans="1:7">
      <c r="A1679" s="54">
        <f>formulas!O1269</f>
        <v>0</v>
      </c>
      <c r="B1679" s="33">
        <f t="shared" ca="1" si="156"/>
        <v>32</v>
      </c>
      <c r="C1679">
        <f t="shared" si="157"/>
        <v>486</v>
      </c>
      <c r="D1679">
        <f t="shared" ca="1" si="161"/>
        <v>-2.1999999999999999E-2</v>
      </c>
      <c r="E1679">
        <f t="shared" ca="1" si="158"/>
        <v>0</v>
      </c>
      <c r="F1679">
        <f t="shared" ca="1" si="159"/>
        <v>31</v>
      </c>
      <c r="G1679">
        <f t="shared" ca="1" si="160"/>
        <v>32</v>
      </c>
    </row>
    <row r="1680" spans="1:7">
      <c r="A1680" s="54">
        <f>formulas!O1270</f>
        <v>0</v>
      </c>
      <c r="B1680" s="33">
        <f t="shared" ref="B1680:B1743" ca="1" si="162">(A1680-D1680)/(E1680-D1680)*(G1680-F1680)+F1680</f>
        <v>32</v>
      </c>
      <c r="C1680">
        <f t="shared" ref="C1680:C1743" si="163">COUNTIF($N$2:$N$25400,"&lt;"&amp;A1680)</f>
        <v>486</v>
      </c>
      <c r="D1680">
        <f t="shared" ca="1" si="161"/>
        <v>-2.1999999999999999E-2</v>
      </c>
      <c r="E1680">
        <f t="shared" ref="E1680:E1743" ca="1" si="164">INDIRECT(ADDRESS(C1680+2,14))</f>
        <v>0</v>
      </c>
      <c r="F1680">
        <f t="shared" ref="F1680:F1743" ca="1" si="165">INDIRECT(ADDRESS(C1680+1,13))</f>
        <v>31</v>
      </c>
      <c r="G1680">
        <f t="shared" ref="G1680:G1743" ca="1" si="166">INDIRECT(ADDRESS(C1680+2,13))</f>
        <v>32</v>
      </c>
    </row>
    <row r="1681" spans="1:7">
      <c r="A1681" s="54">
        <f>formulas!O1271</f>
        <v>0</v>
      </c>
      <c r="B1681" s="33">
        <f t="shared" ca="1" si="162"/>
        <v>32</v>
      </c>
      <c r="C1681">
        <f t="shared" si="163"/>
        <v>486</v>
      </c>
      <c r="D1681">
        <f t="shared" ca="1" si="161"/>
        <v>-2.1999999999999999E-2</v>
      </c>
      <c r="E1681">
        <f t="shared" ca="1" si="164"/>
        <v>0</v>
      </c>
      <c r="F1681">
        <f t="shared" ca="1" si="165"/>
        <v>31</v>
      </c>
      <c r="G1681">
        <f t="shared" ca="1" si="166"/>
        <v>32</v>
      </c>
    </row>
    <row r="1682" spans="1:7">
      <c r="A1682" s="54">
        <f>formulas!O1272</f>
        <v>0</v>
      </c>
      <c r="B1682" s="33">
        <f t="shared" ca="1" si="162"/>
        <v>32</v>
      </c>
      <c r="C1682">
        <f t="shared" si="163"/>
        <v>486</v>
      </c>
      <c r="D1682">
        <f t="shared" ca="1" si="161"/>
        <v>-2.1999999999999999E-2</v>
      </c>
      <c r="E1682">
        <f t="shared" ca="1" si="164"/>
        <v>0</v>
      </c>
      <c r="F1682">
        <f t="shared" ca="1" si="165"/>
        <v>31</v>
      </c>
      <c r="G1682">
        <f t="shared" ca="1" si="166"/>
        <v>32</v>
      </c>
    </row>
    <row r="1683" spans="1:7">
      <c r="A1683" s="54">
        <f>formulas!O1273</f>
        <v>0</v>
      </c>
      <c r="B1683" s="33">
        <f t="shared" ca="1" si="162"/>
        <v>32</v>
      </c>
      <c r="C1683">
        <f t="shared" si="163"/>
        <v>486</v>
      </c>
      <c r="D1683">
        <f t="shared" ca="1" si="161"/>
        <v>-2.1999999999999999E-2</v>
      </c>
      <c r="E1683">
        <f t="shared" ca="1" si="164"/>
        <v>0</v>
      </c>
      <c r="F1683">
        <f t="shared" ca="1" si="165"/>
        <v>31</v>
      </c>
      <c r="G1683">
        <f t="shared" ca="1" si="166"/>
        <v>32</v>
      </c>
    </row>
    <row r="1684" spans="1:7">
      <c r="A1684" s="54">
        <f>formulas!O1274</f>
        <v>0</v>
      </c>
      <c r="B1684" s="33">
        <f t="shared" ca="1" si="162"/>
        <v>32</v>
      </c>
      <c r="C1684">
        <f t="shared" si="163"/>
        <v>486</v>
      </c>
      <c r="D1684">
        <f t="shared" ca="1" si="161"/>
        <v>-2.1999999999999999E-2</v>
      </c>
      <c r="E1684">
        <f t="shared" ca="1" si="164"/>
        <v>0</v>
      </c>
      <c r="F1684">
        <f t="shared" ca="1" si="165"/>
        <v>31</v>
      </c>
      <c r="G1684">
        <f t="shared" ca="1" si="166"/>
        <v>32</v>
      </c>
    </row>
    <row r="1685" spans="1:7">
      <c r="A1685" s="54">
        <f>formulas!O1275</f>
        <v>0</v>
      </c>
      <c r="B1685" s="33">
        <f t="shared" ca="1" si="162"/>
        <v>32</v>
      </c>
      <c r="C1685">
        <f t="shared" si="163"/>
        <v>486</v>
      </c>
      <c r="D1685">
        <f t="shared" ca="1" si="161"/>
        <v>-2.1999999999999999E-2</v>
      </c>
      <c r="E1685">
        <f t="shared" ca="1" si="164"/>
        <v>0</v>
      </c>
      <c r="F1685">
        <f t="shared" ca="1" si="165"/>
        <v>31</v>
      </c>
      <c r="G1685">
        <f t="shared" ca="1" si="166"/>
        <v>32</v>
      </c>
    </row>
    <row r="1686" spans="1:7">
      <c r="A1686" s="54">
        <f>formulas!O1276</f>
        <v>0</v>
      </c>
      <c r="B1686" s="33">
        <f t="shared" ca="1" si="162"/>
        <v>32</v>
      </c>
      <c r="C1686">
        <f t="shared" si="163"/>
        <v>486</v>
      </c>
      <c r="D1686">
        <f t="shared" ca="1" si="161"/>
        <v>-2.1999999999999999E-2</v>
      </c>
      <c r="E1686">
        <f t="shared" ca="1" si="164"/>
        <v>0</v>
      </c>
      <c r="F1686">
        <f t="shared" ca="1" si="165"/>
        <v>31</v>
      </c>
      <c r="G1686">
        <f t="shared" ca="1" si="166"/>
        <v>32</v>
      </c>
    </row>
    <row r="1687" spans="1:7">
      <c r="A1687" s="54">
        <f>formulas!O1277</f>
        <v>0</v>
      </c>
      <c r="B1687" s="33">
        <f t="shared" ca="1" si="162"/>
        <v>32</v>
      </c>
      <c r="C1687">
        <f t="shared" si="163"/>
        <v>486</v>
      </c>
      <c r="D1687">
        <f t="shared" ca="1" si="161"/>
        <v>-2.1999999999999999E-2</v>
      </c>
      <c r="E1687">
        <f t="shared" ca="1" si="164"/>
        <v>0</v>
      </c>
      <c r="F1687">
        <f t="shared" ca="1" si="165"/>
        <v>31</v>
      </c>
      <c r="G1687">
        <f t="shared" ca="1" si="166"/>
        <v>32</v>
      </c>
    </row>
    <row r="1688" spans="1:7">
      <c r="A1688" s="54">
        <f>formulas!O1278</f>
        <v>0</v>
      </c>
      <c r="B1688" s="33">
        <f t="shared" ca="1" si="162"/>
        <v>32</v>
      </c>
      <c r="C1688">
        <f t="shared" si="163"/>
        <v>486</v>
      </c>
      <c r="D1688">
        <f t="shared" ca="1" si="161"/>
        <v>-2.1999999999999999E-2</v>
      </c>
      <c r="E1688">
        <f t="shared" ca="1" si="164"/>
        <v>0</v>
      </c>
      <c r="F1688">
        <f t="shared" ca="1" si="165"/>
        <v>31</v>
      </c>
      <c r="G1688">
        <f t="shared" ca="1" si="166"/>
        <v>32</v>
      </c>
    </row>
    <row r="1689" spans="1:7">
      <c r="A1689" s="54">
        <f>formulas!O1279</f>
        <v>0</v>
      </c>
      <c r="B1689" s="33">
        <f t="shared" ca="1" si="162"/>
        <v>32</v>
      </c>
      <c r="C1689">
        <f t="shared" si="163"/>
        <v>486</v>
      </c>
      <c r="D1689">
        <f t="shared" ca="1" si="161"/>
        <v>-2.1999999999999999E-2</v>
      </c>
      <c r="E1689">
        <f t="shared" ca="1" si="164"/>
        <v>0</v>
      </c>
      <c r="F1689">
        <f t="shared" ca="1" si="165"/>
        <v>31</v>
      </c>
      <c r="G1689">
        <f t="shared" ca="1" si="166"/>
        <v>32</v>
      </c>
    </row>
    <row r="1690" spans="1:7">
      <c r="A1690" s="54">
        <f>formulas!O1280</f>
        <v>0</v>
      </c>
      <c r="B1690" s="33">
        <f t="shared" ca="1" si="162"/>
        <v>32</v>
      </c>
      <c r="C1690">
        <f t="shared" si="163"/>
        <v>486</v>
      </c>
      <c r="D1690">
        <f t="shared" ca="1" si="161"/>
        <v>-2.1999999999999999E-2</v>
      </c>
      <c r="E1690">
        <f t="shared" ca="1" si="164"/>
        <v>0</v>
      </c>
      <c r="F1690">
        <f t="shared" ca="1" si="165"/>
        <v>31</v>
      </c>
      <c r="G1690">
        <f t="shared" ca="1" si="166"/>
        <v>32</v>
      </c>
    </row>
    <row r="1691" spans="1:7">
      <c r="A1691" s="54">
        <f>formulas!O1281</f>
        <v>0</v>
      </c>
      <c r="B1691" s="33">
        <f t="shared" ca="1" si="162"/>
        <v>32</v>
      </c>
      <c r="C1691">
        <f t="shared" si="163"/>
        <v>486</v>
      </c>
      <c r="D1691">
        <f t="shared" ca="1" si="161"/>
        <v>-2.1999999999999999E-2</v>
      </c>
      <c r="E1691">
        <f t="shared" ca="1" si="164"/>
        <v>0</v>
      </c>
      <c r="F1691">
        <f t="shared" ca="1" si="165"/>
        <v>31</v>
      </c>
      <c r="G1691">
        <f t="shared" ca="1" si="166"/>
        <v>32</v>
      </c>
    </row>
    <row r="1692" spans="1:7">
      <c r="A1692" s="54">
        <f>formulas!O1282</f>
        <v>0</v>
      </c>
      <c r="B1692" s="33">
        <f t="shared" ca="1" si="162"/>
        <v>32</v>
      </c>
      <c r="C1692">
        <f t="shared" si="163"/>
        <v>486</v>
      </c>
      <c r="D1692">
        <f t="shared" ca="1" si="161"/>
        <v>-2.1999999999999999E-2</v>
      </c>
      <c r="E1692">
        <f t="shared" ca="1" si="164"/>
        <v>0</v>
      </c>
      <c r="F1692">
        <f t="shared" ca="1" si="165"/>
        <v>31</v>
      </c>
      <c r="G1692">
        <f t="shared" ca="1" si="166"/>
        <v>32</v>
      </c>
    </row>
    <row r="1693" spans="1:7">
      <c r="A1693" s="54">
        <f>formulas!O1283</f>
        <v>0</v>
      </c>
      <c r="B1693" s="33">
        <f t="shared" ca="1" si="162"/>
        <v>32</v>
      </c>
      <c r="C1693">
        <f t="shared" si="163"/>
        <v>486</v>
      </c>
      <c r="D1693">
        <f t="shared" ca="1" si="161"/>
        <v>-2.1999999999999999E-2</v>
      </c>
      <c r="E1693">
        <f t="shared" ca="1" si="164"/>
        <v>0</v>
      </c>
      <c r="F1693">
        <f t="shared" ca="1" si="165"/>
        <v>31</v>
      </c>
      <c r="G1693">
        <f t="shared" ca="1" si="166"/>
        <v>32</v>
      </c>
    </row>
    <row r="1694" spans="1:7">
      <c r="A1694" s="54">
        <f>formulas!O1284</f>
        <v>0</v>
      </c>
      <c r="B1694" s="33">
        <f t="shared" ca="1" si="162"/>
        <v>32</v>
      </c>
      <c r="C1694">
        <f t="shared" si="163"/>
        <v>486</v>
      </c>
      <c r="D1694">
        <f t="shared" ca="1" si="161"/>
        <v>-2.1999999999999999E-2</v>
      </c>
      <c r="E1694">
        <f t="shared" ca="1" si="164"/>
        <v>0</v>
      </c>
      <c r="F1694">
        <f t="shared" ca="1" si="165"/>
        <v>31</v>
      </c>
      <c r="G1694">
        <f t="shared" ca="1" si="166"/>
        <v>32</v>
      </c>
    </row>
    <row r="1695" spans="1:7">
      <c r="A1695" s="54">
        <f>formulas!O1285</f>
        <v>0</v>
      </c>
      <c r="B1695" s="33">
        <f t="shared" ca="1" si="162"/>
        <v>32</v>
      </c>
      <c r="C1695">
        <f t="shared" si="163"/>
        <v>486</v>
      </c>
      <c r="D1695">
        <f t="shared" ca="1" si="161"/>
        <v>-2.1999999999999999E-2</v>
      </c>
      <c r="E1695">
        <f t="shared" ca="1" si="164"/>
        <v>0</v>
      </c>
      <c r="F1695">
        <f t="shared" ca="1" si="165"/>
        <v>31</v>
      </c>
      <c r="G1695">
        <f t="shared" ca="1" si="166"/>
        <v>32</v>
      </c>
    </row>
    <row r="1696" spans="1:7">
      <c r="A1696" s="54">
        <f>formulas!O1286</f>
        <v>0</v>
      </c>
      <c r="B1696" s="33">
        <f t="shared" ca="1" si="162"/>
        <v>32</v>
      </c>
      <c r="C1696">
        <f t="shared" si="163"/>
        <v>486</v>
      </c>
      <c r="D1696">
        <f t="shared" ca="1" si="161"/>
        <v>-2.1999999999999999E-2</v>
      </c>
      <c r="E1696">
        <f t="shared" ca="1" si="164"/>
        <v>0</v>
      </c>
      <c r="F1696">
        <f t="shared" ca="1" si="165"/>
        <v>31</v>
      </c>
      <c r="G1696">
        <f t="shared" ca="1" si="166"/>
        <v>32</v>
      </c>
    </row>
    <row r="1697" spans="1:7">
      <c r="A1697" s="54">
        <f>formulas!O1287</f>
        <v>0</v>
      </c>
      <c r="B1697" s="33">
        <f t="shared" ca="1" si="162"/>
        <v>32</v>
      </c>
      <c r="C1697">
        <f t="shared" si="163"/>
        <v>486</v>
      </c>
      <c r="D1697">
        <f t="shared" ca="1" si="161"/>
        <v>-2.1999999999999999E-2</v>
      </c>
      <c r="E1697">
        <f t="shared" ca="1" si="164"/>
        <v>0</v>
      </c>
      <c r="F1697">
        <f t="shared" ca="1" si="165"/>
        <v>31</v>
      </c>
      <c r="G1697">
        <f t="shared" ca="1" si="166"/>
        <v>32</v>
      </c>
    </row>
    <row r="1698" spans="1:7">
      <c r="A1698" s="54">
        <f>formulas!O1288</f>
        <v>0</v>
      </c>
      <c r="B1698" s="33">
        <f t="shared" ca="1" si="162"/>
        <v>32</v>
      </c>
      <c r="C1698">
        <f t="shared" si="163"/>
        <v>486</v>
      </c>
      <c r="D1698">
        <f t="shared" ca="1" si="161"/>
        <v>-2.1999999999999999E-2</v>
      </c>
      <c r="E1698">
        <f t="shared" ca="1" si="164"/>
        <v>0</v>
      </c>
      <c r="F1698">
        <f t="shared" ca="1" si="165"/>
        <v>31</v>
      </c>
      <c r="G1698">
        <f t="shared" ca="1" si="166"/>
        <v>32</v>
      </c>
    </row>
    <row r="1699" spans="1:7">
      <c r="A1699" s="54">
        <f>formulas!O1289</f>
        <v>0</v>
      </c>
      <c r="B1699" s="33">
        <f t="shared" ca="1" si="162"/>
        <v>32</v>
      </c>
      <c r="C1699">
        <f t="shared" si="163"/>
        <v>486</v>
      </c>
      <c r="D1699">
        <f t="shared" ca="1" si="161"/>
        <v>-2.1999999999999999E-2</v>
      </c>
      <c r="E1699">
        <f t="shared" ca="1" si="164"/>
        <v>0</v>
      </c>
      <c r="F1699">
        <f t="shared" ca="1" si="165"/>
        <v>31</v>
      </c>
      <c r="G1699">
        <f t="shared" ca="1" si="166"/>
        <v>32</v>
      </c>
    </row>
    <row r="1700" spans="1:7">
      <c r="A1700" s="54">
        <f>formulas!O1290</f>
        <v>0</v>
      </c>
      <c r="B1700" s="33">
        <f t="shared" ca="1" si="162"/>
        <v>32</v>
      </c>
      <c r="C1700">
        <f t="shared" si="163"/>
        <v>486</v>
      </c>
      <c r="D1700">
        <f t="shared" ca="1" si="161"/>
        <v>-2.1999999999999999E-2</v>
      </c>
      <c r="E1700">
        <f t="shared" ca="1" si="164"/>
        <v>0</v>
      </c>
      <c r="F1700">
        <f t="shared" ca="1" si="165"/>
        <v>31</v>
      </c>
      <c r="G1700">
        <f t="shared" ca="1" si="166"/>
        <v>32</v>
      </c>
    </row>
    <row r="1701" spans="1:7">
      <c r="A1701" s="54">
        <f>formulas!O1291</f>
        <v>0</v>
      </c>
      <c r="B1701" s="33">
        <f t="shared" ca="1" si="162"/>
        <v>32</v>
      </c>
      <c r="C1701">
        <f t="shared" si="163"/>
        <v>486</v>
      </c>
      <c r="D1701">
        <f t="shared" ca="1" si="161"/>
        <v>-2.1999999999999999E-2</v>
      </c>
      <c r="E1701">
        <f t="shared" ca="1" si="164"/>
        <v>0</v>
      </c>
      <c r="F1701">
        <f t="shared" ca="1" si="165"/>
        <v>31</v>
      </c>
      <c r="G1701">
        <f t="shared" ca="1" si="166"/>
        <v>32</v>
      </c>
    </row>
    <row r="1702" spans="1:7">
      <c r="A1702" s="54">
        <f>formulas!O1292</f>
        <v>0</v>
      </c>
      <c r="B1702" s="33">
        <f t="shared" ca="1" si="162"/>
        <v>32</v>
      </c>
      <c r="C1702">
        <f t="shared" si="163"/>
        <v>486</v>
      </c>
      <c r="D1702">
        <f t="shared" ca="1" si="161"/>
        <v>-2.1999999999999999E-2</v>
      </c>
      <c r="E1702">
        <f t="shared" ca="1" si="164"/>
        <v>0</v>
      </c>
      <c r="F1702">
        <f t="shared" ca="1" si="165"/>
        <v>31</v>
      </c>
      <c r="G1702">
        <f t="shared" ca="1" si="166"/>
        <v>32</v>
      </c>
    </row>
    <row r="1703" spans="1:7">
      <c r="A1703" s="54">
        <f>formulas!O1293</f>
        <v>0</v>
      </c>
      <c r="B1703" s="33">
        <f t="shared" ca="1" si="162"/>
        <v>32</v>
      </c>
      <c r="C1703">
        <f t="shared" si="163"/>
        <v>486</v>
      </c>
      <c r="D1703">
        <f t="shared" ca="1" si="161"/>
        <v>-2.1999999999999999E-2</v>
      </c>
      <c r="E1703">
        <f t="shared" ca="1" si="164"/>
        <v>0</v>
      </c>
      <c r="F1703">
        <f t="shared" ca="1" si="165"/>
        <v>31</v>
      </c>
      <c r="G1703">
        <f t="shared" ca="1" si="166"/>
        <v>32</v>
      </c>
    </row>
    <row r="1704" spans="1:7">
      <c r="A1704" s="54">
        <f>formulas!O1294</f>
        <v>0</v>
      </c>
      <c r="B1704" s="33">
        <f t="shared" ca="1" si="162"/>
        <v>32</v>
      </c>
      <c r="C1704">
        <f t="shared" si="163"/>
        <v>486</v>
      </c>
      <c r="D1704">
        <f t="shared" ca="1" si="161"/>
        <v>-2.1999999999999999E-2</v>
      </c>
      <c r="E1704">
        <f t="shared" ca="1" si="164"/>
        <v>0</v>
      </c>
      <c r="F1704">
        <f t="shared" ca="1" si="165"/>
        <v>31</v>
      </c>
      <c r="G1704">
        <f t="shared" ca="1" si="166"/>
        <v>32</v>
      </c>
    </row>
    <row r="1705" spans="1:7">
      <c r="A1705" s="54">
        <f>formulas!O1295</f>
        <v>0</v>
      </c>
      <c r="B1705" s="33">
        <f t="shared" ca="1" si="162"/>
        <v>32</v>
      </c>
      <c r="C1705">
        <f t="shared" si="163"/>
        <v>486</v>
      </c>
      <c r="D1705">
        <f t="shared" ca="1" si="161"/>
        <v>-2.1999999999999999E-2</v>
      </c>
      <c r="E1705">
        <f t="shared" ca="1" si="164"/>
        <v>0</v>
      </c>
      <c r="F1705">
        <f t="shared" ca="1" si="165"/>
        <v>31</v>
      </c>
      <c r="G1705">
        <f t="shared" ca="1" si="166"/>
        <v>32</v>
      </c>
    </row>
    <row r="1706" spans="1:7">
      <c r="A1706" s="54">
        <f>formulas!O1296</f>
        <v>0</v>
      </c>
      <c r="B1706" s="33">
        <f t="shared" ca="1" si="162"/>
        <v>32</v>
      </c>
      <c r="C1706">
        <f t="shared" si="163"/>
        <v>486</v>
      </c>
      <c r="D1706">
        <f t="shared" ca="1" si="161"/>
        <v>-2.1999999999999999E-2</v>
      </c>
      <c r="E1706">
        <f t="shared" ca="1" si="164"/>
        <v>0</v>
      </c>
      <c r="F1706">
        <f t="shared" ca="1" si="165"/>
        <v>31</v>
      </c>
      <c r="G1706">
        <f t="shared" ca="1" si="166"/>
        <v>32</v>
      </c>
    </row>
    <row r="1707" spans="1:7">
      <c r="A1707" s="54">
        <f>formulas!O1297</f>
        <v>0</v>
      </c>
      <c r="B1707" s="33">
        <f t="shared" ca="1" si="162"/>
        <v>32</v>
      </c>
      <c r="C1707">
        <f t="shared" si="163"/>
        <v>486</v>
      </c>
      <c r="D1707">
        <f t="shared" ca="1" si="161"/>
        <v>-2.1999999999999999E-2</v>
      </c>
      <c r="E1707">
        <f t="shared" ca="1" si="164"/>
        <v>0</v>
      </c>
      <c r="F1707">
        <f t="shared" ca="1" si="165"/>
        <v>31</v>
      </c>
      <c r="G1707">
        <f t="shared" ca="1" si="166"/>
        <v>32</v>
      </c>
    </row>
    <row r="1708" spans="1:7">
      <c r="A1708" s="54">
        <f>formulas!O1298</f>
        <v>0</v>
      </c>
      <c r="B1708" s="33">
        <f t="shared" ca="1" si="162"/>
        <v>32</v>
      </c>
      <c r="C1708">
        <f t="shared" si="163"/>
        <v>486</v>
      </c>
      <c r="D1708">
        <f t="shared" ca="1" si="161"/>
        <v>-2.1999999999999999E-2</v>
      </c>
      <c r="E1708">
        <f t="shared" ca="1" si="164"/>
        <v>0</v>
      </c>
      <c r="F1708">
        <f t="shared" ca="1" si="165"/>
        <v>31</v>
      </c>
      <c r="G1708">
        <f t="shared" ca="1" si="166"/>
        <v>32</v>
      </c>
    </row>
    <row r="1709" spans="1:7">
      <c r="A1709" s="54">
        <f>formulas!O1299</f>
        <v>0</v>
      </c>
      <c r="B1709" s="33">
        <f t="shared" ca="1" si="162"/>
        <v>32</v>
      </c>
      <c r="C1709">
        <f t="shared" si="163"/>
        <v>486</v>
      </c>
      <c r="D1709">
        <f t="shared" ca="1" si="161"/>
        <v>-2.1999999999999999E-2</v>
      </c>
      <c r="E1709">
        <f t="shared" ca="1" si="164"/>
        <v>0</v>
      </c>
      <c r="F1709">
        <f t="shared" ca="1" si="165"/>
        <v>31</v>
      </c>
      <c r="G1709">
        <f t="shared" ca="1" si="166"/>
        <v>32</v>
      </c>
    </row>
    <row r="1710" spans="1:7">
      <c r="A1710" s="54">
        <f>formulas!O1300</f>
        <v>0</v>
      </c>
      <c r="B1710" s="33">
        <f t="shared" ca="1" si="162"/>
        <v>32</v>
      </c>
      <c r="C1710">
        <f t="shared" si="163"/>
        <v>486</v>
      </c>
      <c r="D1710">
        <f t="shared" ca="1" si="161"/>
        <v>-2.1999999999999999E-2</v>
      </c>
      <c r="E1710">
        <f t="shared" ca="1" si="164"/>
        <v>0</v>
      </c>
      <c r="F1710">
        <f t="shared" ca="1" si="165"/>
        <v>31</v>
      </c>
      <c r="G1710">
        <f t="shared" ca="1" si="166"/>
        <v>32</v>
      </c>
    </row>
    <row r="1711" spans="1:7">
      <c r="A1711" s="54">
        <f>formulas!O1301</f>
        <v>0</v>
      </c>
      <c r="B1711" s="33">
        <f t="shared" ca="1" si="162"/>
        <v>32</v>
      </c>
      <c r="C1711">
        <f t="shared" si="163"/>
        <v>486</v>
      </c>
      <c r="D1711">
        <f t="shared" ca="1" si="161"/>
        <v>-2.1999999999999999E-2</v>
      </c>
      <c r="E1711">
        <f t="shared" ca="1" si="164"/>
        <v>0</v>
      </c>
      <c r="F1711">
        <f t="shared" ca="1" si="165"/>
        <v>31</v>
      </c>
      <c r="G1711">
        <f t="shared" ca="1" si="166"/>
        <v>32</v>
      </c>
    </row>
    <row r="1712" spans="1:7">
      <c r="A1712" s="54">
        <f>formulas!O1302</f>
        <v>0</v>
      </c>
      <c r="B1712" s="33">
        <f t="shared" ca="1" si="162"/>
        <v>32</v>
      </c>
      <c r="C1712">
        <f t="shared" si="163"/>
        <v>486</v>
      </c>
      <c r="D1712">
        <f t="shared" ca="1" si="161"/>
        <v>-2.1999999999999999E-2</v>
      </c>
      <c r="E1712">
        <f t="shared" ca="1" si="164"/>
        <v>0</v>
      </c>
      <c r="F1712">
        <f t="shared" ca="1" si="165"/>
        <v>31</v>
      </c>
      <c r="G1712">
        <f t="shared" ca="1" si="166"/>
        <v>32</v>
      </c>
    </row>
    <row r="1713" spans="1:7">
      <c r="A1713" s="54">
        <f>formulas!O1303</f>
        <v>0</v>
      </c>
      <c r="B1713" s="33">
        <f t="shared" ca="1" si="162"/>
        <v>32</v>
      </c>
      <c r="C1713">
        <f t="shared" si="163"/>
        <v>486</v>
      </c>
      <c r="D1713">
        <f t="shared" ca="1" si="161"/>
        <v>-2.1999999999999999E-2</v>
      </c>
      <c r="E1713">
        <f t="shared" ca="1" si="164"/>
        <v>0</v>
      </c>
      <c r="F1713">
        <f t="shared" ca="1" si="165"/>
        <v>31</v>
      </c>
      <c r="G1713">
        <f t="shared" ca="1" si="166"/>
        <v>32</v>
      </c>
    </row>
    <row r="1714" spans="1:7">
      <c r="A1714" s="54">
        <f>formulas!O1304</f>
        <v>0</v>
      </c>
      <c r="B1714" s="33">
        <f t="shared" ca="1" si="162"/>
        <v>32</v>
      </c>
      <c r="C1714">
        <f t="shared" si="163"/>
        <v>486</v>
      </c>
      <c r="D1714">
        <f t="shared" ca="1" si="161"/>
        <v>-2.1999999999999999E-2</v>
      </c>
      <c r="E1714">
        <f t="shared" ca="1" si="164"/>
        <v>0</v>
      </c>
      <c r="F1714">
        <f t="shared" ca="1" si="165"/>
        <v>31</v>
      </c>
      <c r="G1714">
        <f t="shared" ca="1" si="166"/>
        <v>32</v>
      </c>
    </row>
    <row r="1715" spans="1:7">
      <c r="A1715" s="54">
        <f>formulas!O1305</f>
        <v>0</v>
      </c>
      <c r="B1715" s="33">
        <f t="shared" ca="1" si="162"/>
        <v>32</v>
      </c>
      <c r="C1715">
        <f t="shared" si="163"/>
        <v>486</v>
      </c>
      <c r="D1715">
        <f t="shared" ca="1" si="161"/>
        <v>-2.1999999999999999E-2</v>
      </c>
      <c r="E1715">
        <f t="shared" ca="1" si="164"/>
        <v>0</v>
      </c>
      <c r="F1715">
        <f t="shared" ca="1" si="165"/>
        <v>31</v>
      </c>
      <c r="G1715">
        <f t="shared" ca="1" si="166"/>
        <v>32</v>
      </c>
    </row>
    <row r="1716" spans="1:7">
      <c r="A1716" s="54">
        <f>formulas!O1306</f>
        <v>0</v>
      </c>
      <c r="B1716" s="33">
        <f t="shared" ca="1" si="162"/>
        <v>32</v>
      </c>
      <c r="C1716">
        <f t="shared" si="163"/>
        <v>486</v>
      </c>
      <c r="D1716">
        <f t="shared" ca="1" si="161"/>
        <v>-2.1999999999999999E-2</v>
      </c>
      <c r="E1716">
        <f t="shared" ca="1" si="164"/>
        <v>0</v>
      </c>
      <c r="F1716">
        <f t="shared" ca="1" si="165"/>
        <v>31</v>
      </c>
      <c r="G1716">
        <f t="shared" ca="1" si="166"/>
        <v>32</v>
      </c>
    </row>
    <row r="1717" spans="1:7">
      <c r="A1717" s="54">
        <f>formulas!O1307</f>
        <v>0</v>
      </c>
      <c r="B1717" s="33">
        <f t="shared" ca="1" si="162"/>
        <v>32</v>
      </c>
      <c r="C1717">
        <f t="shared" si="163"/>
        <v>486</v>
      </c>
      <c r="D1717">
        <f t="shared" ca="1" si="161"/>
        <v>-2.1999999999999999E-2</v>
      </c>
      <c r="E1717">
        <f t="shared" ca="1" si="164"/>
        <v>0</v>
      </c>
      <c r="F1717">
        <f t="shared" ca="1" si="165"/>
        <v>31</v>
      </c>
      <c r="G1717">
        <f t="shared" ca="1" si="166"/>
        <v>32</v>
      </c>
    </row>
    <row r="1718" spans="1:7">
      <c r="A1718" s="54">
        <f>formulas!O1308</f>
        <v>0</v>
      </c>
      <c r="B1718" s="33">
        <f t="shared" ca="1" si="162"/>
        <v>32</v>
      </c>
      <c r="C1718">
        <f t="shared" si="163"/>
        <v>486</v>
      </c>
      <c r="D1718">
        <f t="shared" ca="1" si="161"/>
        <v>-2.1999999999999999E-2</v>
      </c>
      <c r="E1718">
        <f t="shared" ca="1" si="164"/>
        <v>0</v>
      </c>
      <c r="F1718">
        <f t="shared" ca="1" si="165"/>
        <v>31</v>
      </c>
      <c r="G1718">
        <f t="shared" ca="1" si="166"/>
        <v>32</v>
      </c>
    </row>
    <row r="1719" spans="1:7">
      <c r="A1719" s="54">
        <f>formulas!O1309</f>
        <v>0</v>
      </c>
      <c r="B1719" s="33">
        <f t="shared" ca="1" si="162"/>
        <v>32</v>
      </c>
      <c r="C1719">
        <f t="shared" si="163"/>
        <v>486</v>
      </c>
      <c r="D1719">
        <f t="shared" ca="1" si="161"/>
        <v>-2.1999999999999999E-2</v>
      </c>
      <c r="E1719">
        <f t="shared" ca="1" si="164"/>
        <v>0</v>
      </c>
      <c r="F1719">
        <f t="shared" ca="1" si="165"/>
        <v>31</v>
      </c>
      <c r="G1719">
        <f t="shared" ca="1" si="166"/>
        <v>32</v>
      </c>
    </row>
    <row r="1720" spans="1:7">
      <c r="A1720" s="54">
        <f>formulas!O1310</f>
        <v>0</v>
      </c>
      <c r="B1720" s="33">
        <f t="shared" ca="1" si="162"/>
        <v>32</v>
      </c>
      <c r="C1720">
        <f t="shared" si="163"/>
        <v>486</v>
      </c>
      <c r="D1720">
        <f t="shared" ca="1" si="161"/>
        <v>-2.1999999999999999E-2</v>
      </c>
      <c r="E1720">
        <f t="shared" ca="1" si="164"/>
        <v>0</v>
      </c>
      <c r="F1720">
        <f t="shared" ca="1" si="165"/>
        <v>31</v>
      </c>
      <c r="G1720">
        <f t="shared" ca="1" si="166"/>
        <v>32</v>
      </c>
    </row>
    <row r="1721" spans="1:7">
      <c r="A1721" s="54">
        <f>formulas!O1311</f>
        <v>0</v>
      </c>
      <c r="B1721" s="33">
        <f t="shared" ca="1" si="162"/>
        <v>32</v>
      </c>
      <c r="C1721">
        <f t="shared" si="163"/>
        <v>486</v>
      </c>
      <c r="D1721">
        <f t="shared" ca="1" si="161"/>
        <v>-2.1999999999999999E-2</v>
      </c>
      <c r="E1721">
        <f t="shared" ca="1" si="164"/>
        <v>0</v>
      </c>
      <c r="F1721">
        <f t="shared" ca="1" si="165"/>
        <v>31</v>
      </c>
      <c r="G1721">
        <f t="shared" ca="1" si="166"/>
        <v>32</v>
      </c>
    </row>
    <row r="1722" spans="1:7">
      <c r="A1722" s="54">
        <f>formulas!O1312</f>
        <v>0</v>
      </c>
      <c r="B1722" s="33">
        <f t="shared" ca="1" si="162"/>
        <v>32</v>
      </c>
      <c r="C1722">
        <f t="shared" si="163"/>
        <v>486</v>
      </c>
      <c r="D1722">
        <f t="shared" ca="1" si="161"/>
        <v>-2.1999999999999999E-2</v>
      </c>
      <c r="E1722">
        <f t="shared" ca="1" si="164"/>
        <v>0</v>
      </c>
      <c r="F1722">
        <f t="shared" ca="1" si="165"/>
        <v>31</v>
      </c>
      <c r="G1722">
        <f t="shared" ca="1" si="166"/>
        <v>32</v>
      </c>
    </row>
    <row r="1723" spans="1:7">
      <c r="A1723" s="54">
        <f>formulas!O1313</f>
        <v>0</v>
      </c>
      <c r="B1723" s="33">
        <f t="shared" ca="1" si="162"/>
        <v>32</v>
      </c>
      <c r="C1723">
        <f t="shared" si="163"/>
        <v>486</v>
      </c>
      <c r="D1723">
        <f t="shared" ca="1" si="161"/>
        <v>-2.1999999999999999E-2</v>
      </c>
      <c r="E1723">
        <f t="shared" ca="1" si="164"/>
        <v>0</v>
      </c>
      <c r="F1723">
        <f t="shared" ca="1" si="165"/>
        <v>31</v>
      </c>
      <c r="G1723">
        <f t="shared" ca="1" si="166"/>
        <v>32</v>
      </c>
    </row>
    <row r="1724" spans="1:7">
      <c r="A1724" s="54">
        <f>formulas!O1314</f>
        <v>0</v>
      </c>
      <c r="B1724" s="33">
        <f t="shared" ca="1" si="162"/>
        <v>32</v>
      </c>
      <c r="C1724">
        <f t="shared" si="163"/>
        <v>486</v>
      </c>
      <c r="D1724">
        <f t="shared" ca="1" si="161"/>
        <v>-2.1999999999999999E-2</v>
      </c>
      <c r="E1724">
        <f t="shared" ca="1" si="164"/>
        <v>0</v>
      </c>
      <c r="F1724">
        <f t="shared" ca="1" si="165"/>
        <v>31</v>
      </c>
      <c r="G1724">
        <f t="shared" ca="1" si="166"/>
        <v>32</v>
      </c>
    </row>
    <row r="1725" spans="1:7">
      <c r="A1725" s="54">
        <f>formulas!O1315</f>
        <v>0</v>
      </c>
      <c r="B1725" s="33">
        <f t="shared" ca="1" si="162"/>
        <v>32</v>
      </c>
      <c r="C1725">
        <f t="shared" si="163"/>
        <v>486</v>
      </c>
      <c r="D1725">
        <f t="shared" ca="1" si="161"/>
        <v>-2.1999999999999999E-2</v>
      </c>
      <c r="E1725">
        <f t="shared" ca="1" si="164"/>
        <v>0</v>
      </c>
      <c r="F1725">
        <f t="shared" ca="1" si="165"/>
        <v>31</v>
      </c>
      <c r="G1725">
        <f t="shared" ca="1" si="166"/>
        <v>32</v>
      </c>
    </row>
    <row r="1726" spans="1:7">
      <c r="A1726" s="54">
        <f>formulas!O1316</f>
        <v>0</v>
      </c>
      <c r="B1726" s="33">
        <f t="shared" ca="1" si="162"/>
        <v>32</v>
      </c>
      <c r="C1726">
        <f t="shared" si="163"/>
        <v>486</v>
      </c>
      <c r="D1726">
        <f t="shared" ca="1" si="161"/>
        <v>-2.1999999999999999E-2</v>
      </c>
      <c r="E1726">
        <f t="shared" ca="1" si="164"/>
        <v>0</v>
      </c>
      <c r="F1726">
        <f t="shared" ca="1" si="165"/>
        <v>31</v>
      </c>
      <c r="G1726">
        <f t="shared" ca="1" si="166"/>
        <v>32</v>
      </c>
    </row>
    <row r="1727" spans="1:7">
      <c r="A1727" s="54">
        <f>formulas!O1317</f>
        <v>0</v>
      </c>
      <c r="B1727" s="33">
        <f t="shared" ca="1" si="162"/>
        <v>32</v>
      </c>
      <c r="C1727">
        <f t="shared" si="163"/>
        <v>486</v>
      </c>
      <c r="D1727">
        <f t="shared" ca="1" si="161"/>
        <v>-2.1999999999999999E-2</v>
      </c>
      <c r="E1727">
        <f t="shared" ca="1" si="164"/>
        <v>0</v>
      </c>
      <c r="F1727">
        <f t="shared" ca="1" si="165"/>
        <v>31</v>
      </c>
      <c r="G1727">
        <f t="shared" ca="1" si="166"/>
        <v>32</v>
      </c>
    </row>
    <row r="1728" spans="1:7">
      <c r="A1728" s="54">
        <f>formulas!O1318</f>
        <v>0</v>
      </c>
      <c r="B1728" s="33">
        <f t="shared" ca="1" si="162"/>
        <v>32</v>
      </c>
      <c r="C1728">
        <f t="shared" si="163"/>
        <v>486</v>
      </c>
      <c r="D1728">
        <f t="shared" ca="1" si="161"/>
        <v>-2.1999999999999999E-2</v>
      </c>
      <c r="E1728">
        <f t="shared" ca="1" si="164"/>
        <v>0</v>
      </c>
      <c r="F1728">
        <f t="shared" ca="1" si="165"/>
        <v>31</v>
      </c>
      <c r="G1728">
        <f t="shared" ca="1" si="166"/>
        <v>32</v>
      </c>
    </row>
    <row r="1729" spans="1:7">
      <c r="A1729" s="54">
        <f>formulas!O1319</f>
        <v>0</v>
      </c>
      <c r="B1729" s="33">
        <f t="shared" ca="1" si="162"/>
        <v>32</v>
      </c>
      <c r="C1729">
        <f t="shared" si="163"/>
        <v>486</v>
      </c>
      <c r="D1729">
        <f t="shared" ca="1" si="161"/>
        <v>-2.1999999999999999E-2</v>
      </c>
      <c r="E1729">
        <f t="shared" ca="1" si="164"/>
        <v>0</v>
      </c>
      <c r="F1729">
        <f t="shared" ca="1" si="165"/>
        <v>31</v>
      </c>
      <c r="G1729">
        <f t="shared" ca="1" si="166"/>
        <v>32</v>
      </c>
    </row>
    <row r="1730" spans="1:7">
      <c r="A1730" s="54">
        <f>formulas!O1320</f>
        <v>0</v>
      </c>
      <c r="B1730" s="33">
        <f t="shared" ca="1" si="162"/>
        <v>32</v>
      </c>
      <c r="C1730">
        <f t="shared" si="163"/>
        <v>486</v>
      </c>
      <c r="D1730">
        <f t="shared" ca="1" si="161"/>
        <v>-2.1999999999999999E-2</v>
      </c>
      <c r="E1730">
        <f t="shared" ca="1" si="164"/>
        <v>0</v>
      </c>
      <c r="F1730">
        <f t="shared" ca="1" si="165"/>
        <v>31</v>
      </c>
      <c r="G1730">
        <f t="shared" ca="1" si="166"/>
        <v>32</v>
      </c>
    </row>
    <row r="1731" spans="1:7">
      <c r="A1731" s="54">
        <f>formulas!O1321</f>
        <v>0</v>
      </c>
      <c r="B1731" s="33">
        <f t="shared" ca="1" si="162"/>
        <v>32</v>
      </c>
      <c r="C1731">
        <f t="shared" si="163"/>
        <v>486</v>
      </c>
      <c r="D1731">
        <f t="shared" ref="D1731:D1794" ca="1" si="167">INDIRECT(ADDRESS(C1731+1,14))</f>
        <v>-2.1999999999999999E-2</v>
      </c>
      <c r="E1731">
        <f t="shared" ca="1" si="164"/>
        <v>0</v>
      </c>
      <c r="F1731">
        <f t="shared" ca="1" si="165"/>
        <v>31</v>
      </c>
      <c r="G1731">
        <f t="shared" ca="1" si="166"/>
        <v>32</v>
      </c>
    </row>
    <row r="1732" spans="1:7">
      <c r="A1732" s="54">
        <f>formulas!O1322</f>
        <v>0</v>
      </c>
      <c r="B1732" s="33">
        <f t="shared" ca="1" si="162"/>
        <v>32</v>
      </c>
      <c r="C1732">
        <f t="shared" si="163"/>
        <v>486</v>
      </c>
      <c r="D1732">
        <f t="shared" ca="1" si="167"/>
        <v>-2.1999999999999999E-2</v>
      </c>
      <c r="E1732">
        <f t="shared" ca="1" si="164"/>
        <v>0</v>
      </c>
      <c r="F1732">
        <f t="shared" ca="1" si="165"/>
        <v>31</v>
      </c>
      <c r="G1732">
        <f t="shared" ca="1" si="166"/>
        <v>32</v>
      </c>
    </row>
    <row r="1733" spans="1:7">
      <c r="A1733" s="54">
        <f>formulas!O1323</f>
        <v>0</v>
      </c>
      <c r="B1733" s="33">
        <f t="shared" ca="1" si="162"/>
        <v>32</v>
      </c>
      <c r="C1733">
        <f t="shared" si="163"/>
        <v>486</v>
      </c>
      <c r="D1733">
        <f t="shared" ca="1" si="167"/>
        <v>-2.1999999999999999E-2</v>
      </c>
      <c r="E1733">
        <f t="shared" ca="1" si="164"/>
        <v>0</v>
      </c>
      <c r="F1733">
        <f t="shared" ca="1" si="165"/>
        <v>31</v>
      </c>
      <c r="G1733">
        <f t="shared" ca="1" si="166"/>
        <v>32</v>
      </c>
    </row>
    <row r="1734" spans="1:7">
      <c r="A1734" s="54">
        <f>formulas!O1324</f>
        <v>0</v>
      </c>
      <c r="B1734" s="33">
        <f t="shared" ca="1" si="162"/>
        <v>32</v>
      </c>
      <c r="C1734">
        <f t="shared" si="163"/>
        <v>486</v>
      </c>
      <c r="D1734">
        <f t="shared" ca="1" si="167"/>
        <v>-2.1999999999999999E-2</v>
      </c>
      <c r="E1734">
        <f t="shared" ca="1" si="164"/>
        <v>0</v>
      </c>
      <c r="F1734">
        <f t="shared" ca="1" si="165"/>
        <v>31</v>
      </c>
      <c r="G1734">
        <f t="shared" ca="1" si="166"/>
        <v>32</v>
      </c>
    </row>
    <row r="1735" spans="1:7">
      <c r="A1735" s="54">
        <f>formulas!O1325</f>
        <v>0</v>
      </c>
      <c r="B1735" s="33">
        <f t="shared" ca="1" si="162"/>
        <v>32</v>
      </c>
      <c r="C1735">
        <f t="shared" si="163"/>
        <v>486</v>
      </c>
      <c r="D1735">
        <f t="shared" ca="1" si="167"/>
        <v>-2.1999999999999999E-2</v>
      </c>
      <c r="E1735">
        <f t="shared" ca="1" si="164"/>
        <v>0</v>
      </c>
      <c r="F1735">
        <f t="shared" ca="1" si="165"/>
        <v>31</v>
      </c>
      <c r="G1735">
        <f t="shared" ca="1" si="166"/>
        <v>32</v>
      </c>
    </row>
    <row r="1736" spans="1:7">
      <c r="A1736" s="54">
        <f>formulas!O1326</f>
        <v>0</v>
      </c>
      <c r="B1736" s="33">
        <f t="shared" ca="1" si="162"/>
        <v>32</v>
      </c>
      <c r="C1736">
        <f t="shared" si="163"/>
        <v>486</v>
      </c>
      <c r="D1736">
        <f t="shared" ca="1" si="167"/>
        <v>-2.1999999999999999E-2</v>
      </c>
      <c r="E1736">
        <f t="shared" ca="1" si="164"/>
        <v>0</v>
      </c>
      <c r="F1736">
        <f t="shared" ca="1" si="165"/>
        <v>31</v>
      </c>
      <c r="G1736">
        <f t="shared" ca="1" si="166"/>
        <v>32</v>
      </c>
    </row>
    <row r="1737" spans="1:7">
      <c r="A1737" s="54">
        <f>formulas!O1327</f>
        <v>0</v>
      </c>
      <c r="B1737" s="33">
        <f t="shared" ca="1" si="162"/>
        <v>32</v>
      </c>
      <c r="C1737">
        <f t="shared" si="163"/>
        <v>486</v>
      </c>
      <c r="D1737">
        <f t="shared" ca="1" si="167"/>
        <v>-2.1999999999999999E-2</v>
      </c>
      <c r="E1737">
        <f t="shared" ca="1" si="164"/>
        <v>0</v>
      </c>
      <c r="F1737">
        <f t="shared" ca="1" si="165"/>
        <v>31</v>
      </c>
      <c r="G1737">
        <f t="shared" ca="1" si="166"/>
        <v>32</v>
      </c>
    </row>
    <row r="1738" spans="1:7">
      <c r="A1738" s="54">
        <f>formulas!O1328</f>
        <v>0</v>
      </c>
      <c r="B1738" s="33">
        <f t="shared" ca="1" si="162"/>
        <v>32</v>
      </c>
      <c r="C1738">
        <f t="shared" si="163"/>
        <v>486</v>
      </c>
      <c r="D1738">
        <f t="shared" ca="1" si="167"/>
        <v>-2.1999999999999999E-2</v>
      </c>
      <c r="E1738">
        <f t="shared" ca="1" si="164"/>
        <v>0</v>
      </c>
      <c r="F1738">
        <f t="shared" ca="1" si="165"/>
        <v>31</v>
      </c>
      <c r="G1738">
        <f t="shared" ca="1" si="166"/>
        <v>32</v>
      </c>
    </row>
    <row r="1739" spans="1:7">
      <c r="A1739" s="54">
        <f>formulas!O1329</f>
        <v>0</v>
      </c>
      <c r="B1739" s="33">
        <f t="shared" ca="1" si="162"/>
        <v>32</v>
      </c>
      <c r="C1739">
        <f t="shared" si="163"/>
        <v>486</v>
      </c>
      <c r="D1739">
        <f t="shared" ca="1" si="167"/>
        <v>-2.1999999999999999E-2</v>
      </c>
      <c r="E1739">
        <f t="shared" ca="1" si="164"/>
        <v>0</v>
      </c>
      <c r="F1739">
        <f t="shared" ca="1" si="165"/>
        <v>31</v>
      </c>
      <c r="G1739">
        <f t="shared" ca="1" si="166"/>
        <v>32</v>
      </c>
    </row>
    <row r="1740" spans="1:7">
      <c r="A1740" s="54">
        <f>formulas!O1330</f>
        <v>0</v>
      </c>
      <c r="B1740" s="33">
        <f t="shared" ca="1" si="162"/>
        <v>32</v>
      </c>
      <c r="C1740">
        <f t="shared" si="163"/>
        <v>486</v>
      </c>
      <c r="D1740">
        <f t="shared" ca="1" si="167"/>
        <v>-2.1999999999999999E-2</v>
      </c>
      <c r="E1740">
        <f t="shared" ca="1" si="164"/>
        <v>0</v>
      </c>
      <c r="F1740">
        <f t="shared" ca="1" si="165"/>
        <v>31</v>
      </c>
      <c r="G1740">
        <f t="shared" ca="1" si="166"/>
        <v>32</v>
      </c>
    </row>
    <row r="1741" spans="1:7">
      <c r="A1741" s="54">
        <f>formulas!O1331</f>
        <v>0</v>
      </c>
      <c r="B1741" s="33">
        <f t="shared" ca="1" si="162"/>
        <v>32</v>
      </c>
      <c r="C1741">
        <f t="shared" si="163"/>
        <v>486</v>
      </c>
      <c r="D1741">
        <f t="shared" ca="1" si="167"/>
        <v>-2.1999999999999999E-2</v>
      </c>
      <c r="E1741">
        <f t="shared" ca="1" si="164"/>
        <v>0</v>
      </c>
      <c r="F1741">
        <f t="shared" ca="1" si="165"/>
        <v>31</v>
      </c>
      <c r="G1741">
        <f t="shared" ca="1" si="166"/>
        <v>32</v>
      </c>
    </row>
    <row r="1742" spans="1:7">
      <c r="A1742" s="54">
        <f>formulas!O1332</f>
        <v>0</v>
      </c>
      <c r="B1742" s="33">
        <f t="shared" ca="1" si="162"/>
        <v>32</v>
      </c>
      <c r="C1742">
        <f t="shared" si="163"/>
        <v>486</v>
      </c>
      <c r="D1742">
        <f t="shared" ca="1" si="167"/>
        <v>-2.1999999999999999E-2</v>
      </c>
      <c r="E1742">
        <f t="shared" ca="1" si="164"/>
        <v>0</v>
      </c>
      <c r="F1742">
        <f t="shared" ca="1" si="165"/>
        <v>31</v>
      </c>
      <c r="G1742">
        <f t="shared" ca="1" si="166"/>
        <v>32</v>
      </c>
    </row>
    <row r="1743" spans="1:7">
      <c r="A1743" s="54">
        <f>formulas!O1333</f>
        <v>0</v>
      </c>
      <c r="B1743" s="33">
        <f t="shared" ca="1" si="162"/>
        <v>32</v>
      </c>
      <c r="C1743">
        <f t="shared" si="163"/>
        <v>486</v>
      </c>
      <c r="D1743">
        <f t="shared" ca="1" si="167"/>
        <v>-2.1999999999999999E-2</v>
      </c>
      <c r="E1743">
        <f t="shared" ca="1" si="164"/>
        <v>0</v>
      </c>
      <c r="F1743">
        <f t="shared" ca="1" si="165"/>
        <v>31</v>
      </c>
      <c r="G1743">
        <f t="shared" ca="1" si="166"/>
        <v>32</v>
      </c>
    </row>
    <row r="1744" spans="1:7">
      <c r="A1744" s="54">
        <f>formulas!O1334</f>
        <v>0</v>
      </c>
      <c r="B1744" s="33">
        <f t="shared" ref="B1744:B1807" ca="1" si="168">(A1744-D1744)/(E1744-D1744)*(G1744-F1744)+F1744</f>
        <v>32</v>
      </c>
      <c r="C1744">
        <f t="shared" ref="C1744:C1807" si="169">COUNTIF($N$2:$N$25400,"&lt;"&amp;A1744)</f>
        <v>486</v>
      </c>
      <c r="D1744">
        <f t="shared" ca="1" si="167"/>
        <v>-2.1999999999999999E-2</v>
      </c>
      <c r="E1744">
        <f t="shared" ref="E1744:E1807" ca="1" si="170">INDIRECT(ADDRESS(C1744+2,14))</f>
        <v>0</v>
      </c>
      <c r="F1744">
        <f t="shared" ref="F1744:F1807" ca="1" si="171">INDIRECT(ADDRESS(C1744+1,13))</f>
        <v>31</v>
      </c>
      <c r="G1744">
        <f t="shared" ref="G1744:G1807" ca="1" si="172">INDIRECT(ADDRESS(C1744+2,13))</f>
        <v>32</v>
      </c>
    </row>
    <row r="1745" spans="1:7">
      <c r="A1745" s="54">
        <f>formulas!O1335</f>
        <v>0</v>
      </c>
      <c r="B1745" s="33">
        <f t="shared" ca="1" si="168"/>
        <v>32</v>
      </c>
      <c r="C1745">
        <f t="shared" si="169"/>
        <v>486</v>
      </c>
      <c r="D1745">
        <f t="shared" ca="1" si="167"/>
        <v>-2.1999999999999999E-2</v>
      </c>
      <c r="E1745">
        <f t="shared" ca="1" si="170"/>
        <v>0</v>
      </c>
      <c r="F1745">
        <f t="shared" ca="1" si="171"/>
        <v>31</v>
      </c>
      <c r="G1745">
        <f t="shared" ca="1" si="172"/>
        <v>32</v>
      </c>
    </row>
    <row r="1746" spans="1:7">
      <c r="A1746" s="54">
        <f>formulas!O1336</f>
        <v>0</v>
      </c>
      <c r="B1746" s="33">
        <f t="shared" ca="1" si="168"/>
        <v>32</v>
      </c>
      <c r="C1746">
        <f t="shared" si="169"/>
        <v>486</v>
      </c>
      <c r="D1746">
        <f t="shared" ca="1" si="167"/>
        <v>-2.1999999999999999E-2</v>
      </c>
      <c r="E1746">
        <f t="shared" ca="1" si="170"/>
        <v>0</v>
      </c>
      <c r="F1746">
        <f t="shared" ca="1" si="171"/>
        <v>31</v>
      </c>
      <c r="G1746">
        <f t="shared" ca="1" si="172"/>
        <v>32</v>
      </c>
    </row>
    <row r="1747" spans="1:7">
      <c r="A1747" s="54">
        <f>formulas!O1337</f>
        <v>0</v>
      </c>
      <c r="B1747" s="33">
        <f t="shared" ca="1" si="168"/>
        <v>32</v>
      </c>
      <c r="C1747">
        <f t="shared" si="169"/>
        <v>486</v>
      </c>
      <c r="D1747">
        <f t="shared" ca="1" si="167"/>
        <v>-2.1999999999999999E-2</v>
      </c>
      <c r="E1747">
        <f t="shared" ca="1" si="170"/>
        <v>0</v>
      </c>
      <c r="F1747">
        <f t="shared" ca="1" si="171"/>
        <v>31</v>
      </c>
      <c r="G1747">
        <f t="shared" ca="1" si="172"/>
        <v>32</v>
      </c>
    </row>
    <row r="1748" spans="1:7">
      <c r="A1748" s="54">
        <f>formulas!O1338</f>
        <v>0</v>
      </c>
      <c r="B1748" s="33">
        <f t="shared" ca="1" si="168"/>
        <v>32</v>
      </c>
      <c r="C1748">
        <f t="shared" si="169"/>
        <v>486</v>
      </c>
      <c r="D1748">
        <f t="shared" ca="1" si="167"/>
        <v>-2.1999999999999999E-2</v>
      </c>
      <c r="E1748">
        <f t="shared" ca="1" si="170"/>
        <v>0</v>
      </c>
      <c r="F1748">
        <f t="shared" ca="1" si="171"/>
        <v>31</v>
      </c>
      <c r="G1748">
        <f t="shared" ca="1" si="172"/>
        <v>32</v>
      </c>
    </row>
    <row r="1749" spans="1:7">
      <c r="A1749" s="54">
        <f>formulas!O1339</f>
        <v>0</v>
      </c>
      <c r="B1749" s="33">
        <f t="shared" ca="1" si="168"/>
        <v>32</v>
      </c>
      <c r="C1749">
        <f t="shared" si="169"/>
        <v>486</v>
      </c>
      <c r="D1749">
        <f t="shared" ca="1" si="167"/>
        <v>-2.1999999999999999E-2</v>
      </c>
      <c r="E1749">
        <f t="shared" ca="1" si="170"/>
        <v>0</v>
      </c>
      <c r="F1749">
        <f t="shared" ca="1" si="171"/>
        <v>31</v>
      </c>
      <c r="G1749">
        <f t="shared" ca="1" si="172"/>
        <v>32</v>
      </c>
    </row>
    <row r="1750" spans="1:7">
      <c r="A1750" s="54">
        <f>formulas!O1340</f>
        <v>0</v>
      </c>
      <c r="B1750" s="33">
        <f t="shared" ca="1" si="168"/>
        <v>32</v>
      </c>
      <c r="C1750">
        <f t="shared" si="169"/>
        <v>486</v>
      </c>
      <c r="D1750">
        <f t="shared" ca="1" si="167"/>
        <v>-2.1999999999999999E-2</v>
      </c>
      <c r="E1750">
        <f t="shared" ca="1" si="170"/>
        <v>0</v>
      </c>
      <c r="F1750">
        <f t="shared" ca="1" si="171"/>
        <v>31</v>
      </c>
      <c r="G1750">
        <f t="shared" ca="1" si="172"/>
        <v>32</v>
      </c>
    </row>
    <row r="1751" spans="1:7">
      <c r="A1751" s="54">
        <f>formulas!O1341</f>
        <v>0</v>
      </c>
      <c r="B1751" s="33">
        <f t="shared" ca="1" si="168"/>
        <v>32</v>
      </c>
      <c r="C1751">
        <f t="shared" si="169"/>
        <v>486</v>
      </c>
      <c r="D1751">
        <f t="shared" ca="1" si="167"/>
        <v>-2.1999999999999999E-2</v>
      </c>
      <c r="E1751">
        <f t="shared" ca="1" si="170"/>
        <v>0</v>
      </c>
      <c r="F1751">
        <f t="shared" ca="1" si="171"/>
        <v>31</v>
      </c>
      <c r="G1751">
        <f t="shared" ca="1" si="172"/>
        <v>32</v>
      </c>
    </row>
    <row r="1752" spans="1:7">
      <c r="A1752" s="54">
        <f>formulas!O1342</f>
        <v>0</v>
      </c>
      <c r="B1752" s="33">
        <f t="shared" ca="1" si="168"/>
        <v>32</v>
      </c>
      <c r="C1752">
        <f t="shared" si="169"/>
        <v>486</v>
      </c>
      <c r="D1752">
        <f t="shared" ca="1" si="167"/>
        <v>-2.1999999999999999E-2</v>
      </c>
      <c r="E1752">
        <f t="shared" ca="1" si="170"/>
        <v>0</v>
      </c>
      <c r="F1752">
        <f t="shared" ca="1" si="171"/>
        <v>31</v>
      </c>
      <c r="G1752">
        <f t="shared" ca="1" si="172"/>
        <v>32</v>
      </c>
    </row>
    <row r="1753" spans="1:7">
      <c r="A1753" s="54">
        <f>formulas!O1343</f>
        <v>0</v>
      </c>
      <c r="B1753" s="33">
        <f t="shared" ca="1" si="168"/>
        <v>32</v>
      </c>
      <c r="C1753">
        <f t="shared" si="169"/>
        <v>486</v>
      </c>
      <c r="D1753">
        <f t="shared" ca="1" si="167"/>
        <v>-2.1999999999999999E-2</v>
      </c>
      <c r="E1753">
        <f t="shared" ca="1" si="170"/>
        <v>0</v>
      </c>
      <c r="F1753">
        <f t="shared" ca="1" si="171"/>
        <v>31</v>
      </c>
      <c r="G1753">
        <f t="shared" ca="1" si="172"/>
        <v>32</v>
      </c>
    </row>
    <row r="1754" spans="1:7">
      <c r="A1754" s="54">
        <f>formulas!O1344</f>
        <v>0</v>
      </c>
      <c r="B1754" s="33">
        <f t="shared" ca="1" si="168"/>
        <v>32</v>
      </c>
      <c r="C1754">
        <f t="shared" si="169"/>
        <v>486</v>
      </c>
      <c r="D1754">
        <f t="shared" ca="1" si="167"/>
        <v>-2.1999999999999999E-2</v>
      </c>
      <c r="E1754">
        <f t="shared" ca="1" si="170"/>
        <v>0</v>
      </c>
      <c r="F1754">
        <f t="shared" ca="1" si="171"/>
        <v>31</v>
      </c>
      <c r="G1754">
        <f t="shared" ca="1" si="172"/>
        <v>32</v>
      </c>
    </row>
    <row r="1755" spans="1:7">
      <c r="A1755" s="54">
        <f>formulas!O1345</f>
        <v>0</v>
      </c>
      <c r="B1755" s="33">
        <f t="shared" ca="1" si="168"/>
        <v>32</v>
      </c>
      <c r="C1755">
        <f t="shared" si="169"/>
        <v>486</v>
      </c>
      <c r="D1755">
        <f t="shared" ca="1" si="167"/>
        <v>-2.1999999999999999E-2</v>
      </c>
      <c r="E1755">
        <f t="shared" ca="1" si="170"/>
        <v>0</v>
      </c>
      <c r="F1755">
        <f t="shared" ca="1" si="171"/>
        <v>31</v>
      </c>
      <c r="G1755">
        <f t="shared" ca="1" si="172"/>
        <v>32</v>
      </c>
    </row>
    <row r="1756" spans="1:7">
      <c r="A1756" s="54">
        <f>formulas!O1346</f>
        <v>0</v>
      </c>
      <c r="B1756" s="33">
        <f t="shared" ca="1" si="168"/>
        <v>32</v>
      </c>
      <c r="C1756">
        <f t="shared" si="169"/>
        <v>486</v>
      </c>
      <c r="D1756">
        <f t="shared" ca="1" si="167"/>
        <v>-2.1999999999999999E-2</v>
      </c>
      <c r="E1756">
        <f t="shared" ca="1" si="170"/>
        <v>0</v>
      </c>
      <c r="F1756">
        <f t="shared" ca="1" si="171"/>
        <v>31</v>
      </c>
      <c r="G1756">
        <f t="shared" ca="1" si="172"/>
        <v>32</v>
      </c>
    </row>
    <row r="1757" spans="1:7">
      <c r="A1757" s="54">
        <f>formulas!O1347</f>
        <v>0</v>
      </c>
      <c r="B1757" s="33">
        <f t="shared" ca="1" si="168"/>
        <v>32</v>
      </c>
      <c r="C1757">
        <f t="shared" si="169"/>
        <v>486</v>
      </c>
      <c r="D1757">
        <f t="shared" ca="1" si="167"/>
        <v>-2.1999999999999999E-2</v>
      </c>
      <c r="E1757">
        <f t="shared" ca="1" si="170"/>
        <v>0</v>
      </c>
      <c r="F1757">
        <f t="shared" ca="1" si="171"/>
        <v>31</v>
      </c>
      <c r="G1757">
        <f t="shared" ca="1" si="172"/>
        <v>32</v>
      </c>
    </row>
    <row r="1758" spans="1:7">
      <c r="A1758" s="54">
        <f>formulas!O1348</f>
        <v>0</v>
      </c>
      <c r="B1758" s="33">
        <f t="shared" ca="1" si="168"/>
        <v>32</v>
      </c>
      <c r="C1758">
        <f t="shared" si="169"/>
        <v>486</v>
      </c>
      <c r="D1758">
        <f t="shared" ca="1" si="167"/>
        <v>-2.1999999999999999E-2</v>
      </c>
      <c r="E1758">
        <f t="shared" ca="1" si="170"/>
        <v>0</v>
      </c>
      <c r="F1758">
        <f t="shared" ca="1" si="171"/>
        <v>31</v>
      </c>
      <c r="G1758">
        <f t="shared" ca="1" si="172"/>
        <v>32</v>
      </c>
    </row>
    <row r="1759" spans="1:7">
      <c r="A1759" s="54">
        <f>formulas!O1349</f>
        <v>0</v>
      </c>
      <c r="B1759" s="33">
        <f t="shared" ca="1" si="168"/>
        <v>32</v>
      </c>
      <c r="C1759">
        <f t="shared" si="169"/>
        <v>486</v>
      </c>
      <c r="D1759">
        <f t="shared" ca="1" si="167"/>
        <v>-2.1999999999999999E-2</v>
      </c>
      <c r="E1759">
        <f t="shared" ca="1" si="170"/>
        <v>0</v>
      </c>
      <c r="F1759">
        <f t="shared" ca="1" si="171"/>
        <v>31</v>
      </c>
      <c r="G1759">
        <f t="shared" ca="1" si="172"/>
        <v>32</v>
      </c>
    </row>
    <row r="1760" spans="1:7">
      <c r="A1760" s="54">
        <f>formulas!O1350</f>
        <v>0</v>
      </c>
      <c r="B1760" s="33">
        <f t="shared" ca="1" si="168"/>
        <v>32</v>
      </c>
      <c r="C1760">
        <f t="shared" si="169"/>
        <v>486</v>
      </c>
      <c r="D1760">
        <f t="shared" ca="1" si="167"/>
        <v>-2.1999999999999999E-2</v>
      </c>
      <c r="E1760">
        <f t="shared" ca="1" si="170"/>
        <v>0</v>
      </c>
      <c r="F1760">
        <f t="shared" ca="1" si="171"/>
        <v>31</v>
      </c>
      <c r="G1760">
        <f t="shared" ca="1" si="172"/>
        <v>32</v>
      </c>
    </row>
    <row r="1761" spans="1:7">
      <c r="A1761" s="54">
        <f>formulas!O1351</f>
        <v>0</v>
      </c>
      <c r="B1761" s="33">
        <f t="shared" ca="1" si="168"/>
        <v>32</v>
      </c>
      <c r="C1761">
        <f t="shared" si="169"/>
        <v>486</v>
      </c>
      <c r="D1761">
        <f t="shared" ca="1" si="167"/>
        <v>-2.1999999999999999E-2</v>
      </c>
      <c r="E1761">
        <f t="shared" ca="1" si="170"/>
        <v>0</v>
      </c>
      <c r="F1761">
        <f t="shared" ca="1" si="171"/>
        <v>31</v>
      </c>
      <c r="G1761">
        <f t="shared" ca="1" si="172"/>
        <v>32</v>
      </c>
    </row>
    <row r="1762" spans="1:7">
      <c r="A1762" s="54">
        <f>formulas!O1352</f>
        <v>0</v>
      </c>
      <c r="B1762" s="33">
        <f t="shared" ca="1" si="168"/>
        <v>32</v>
      </c>
      <c r="C1762">
        <f t="shared" si="169"/>
        <v>486</v>
      </c>
      <c r="D1762">
        <f t="shared" ca="1" si="167"/>
        <v>-2.1999999999999999E-2</v>
      </c>
      <c r="E1762">
        <f t="shared" ca="1" si="170"/>
        <v>0</v>
      </c>
      <c r="F1762">
        <f t="shared" ca="1" si="171"/>
        <v>31</v>
      </c>
      <c r="G1762">
        <f t="shared" ca="1" si="172"/>
        <v>32</v>
      </c>
    </row>
    <row r="1763" spans="1:7">
      <c r="A1763" s="54">
        <f>formulas!O1353</f>
        <v>0</v>
      </c>
      <c r="B1763" s="33">
        <f t="shared" ca="1" si="168"/>
        <v>32</v>
      </c>
      <c r="C1763">
        <f t="shared" si="169"/>
        <v>486</v>
      </c>
      <c r="D1763">
        <f t="shared" ca="1" si="167"/>
        <v>-2.1999999999999999E-2</v>
      </c>
      <c r="E1763">
        <f t="shared" ca="1" si="170"/>
        <v>0</v>
      </c>
      <c r="F1763">
        <f t="shared" ca="1" si="171"/>
        <v>31</v>
      </c>
      <c r="G1763">
        <f t="shared" ca="1" si="172"/>
        <v>32</v>
      </c>
    </row>
    <row r="1764" spans="1:7">
      <c r="A1764" s="54">
        <f>formulas!O1354</f>
        <v>0</v>
      </c>
      <c r="B1764" s="33">
        <f t="shared" ca="1" si="168"/>
        <v>32</v>
      </c>
      <c r="C1764">
        <f t="shared" si="169"/>
        <v>486</v>
      </c>
      <c r="D1764">
        <f t="shared" ca="1" si="167"/>
        <v>-2.1999999999999999E-2</v>
      </c>
      <c r="E1764">
        <f t="shared" ca="1" si="170"/>
        <v>0</v>
      </c>
      <c r="F1764">
        <f t="shared" ca="1" si="171"/>
        <v>31</v>
      </c>
      <c r="G1764">
        <f t="shared" ca="1" si="172"/>
        <v>32</v>
      </c>
    </row>
    <row r="1765" spans="1:7">
      <c r="A1765" s="54">
        <f>formulas!O1355</f>
        <v>0</v>
      </c>
      <c r="B1765" s="33">
        <f t="shared" ca="1" si="168"/>
        <v>32</v>
      </c>
      <c r="C1765">
        <f t="shared" si="169"/>
        <v>486</v>
      </c>
      <c r="D1765">
        <f t="shared" ca="1" si="167"/>
        <v>-2.1999999999999999E-2</v>
      </c>
      <c r="E1765">
        <f t="shared" ca="1" si="170"/>
        <v>0</v>
      </c>
      <c r="F1765">
        <f t="shared" ca="1" si="171"/>
        <v>31</v>
      </c>
      <c r="G1765">
        <f t="shared" ca="1" si="172"/>
        <v>32</v>
      </c>
    </row>
    <row r="1766" spans="1:7">
      <c r="A1766" s="54">
        <f>formulas!O1356</f>
        <v>0</v>
      </c>
      <c r="B1766" s="33">
        <f t="shared" ca="1" si="168"/>
        <v>32</v>
      </c>
      <c r="C1766">
        <f t="shared" si="169"/>
        <v>486</v>
      </c>
      <c r="D1766">
        <f t="shared" ca="1" si="167"/>
        <v>-2.1999999999999999E-2</v>
      </c>
      <c r="E1766">
        <f t="shared" ca="1" si="170"/>
        <v>0</v>
      </c>
      <c r="F1766">
        <f t="shared" ca="1" si="171"/>
        <v>31</v>
      </c>
      <c r="G1766">
        <f t="shared" ca="1" si="172"/>
        <v>32</v>
      </c>
    </row>
    <row r="1767" spans="1:7">
      <c r="A1767" s="54">
        <f>formulas!O1357</f>
        <v>0</v>
      </c>
      <c r="B1767" s="33">
        <f t="shared" ca="1" si="168"/>
        <v>32</v>
      </c>
      <c r="C1767">
        <f t="shared" si="169"/>
        <v>486</v>
      </c>
      <c r="D1767">
        <f t="shared" ca="1" si="167"/>
        <v>-2.1999999999999999E-2</v>
      </c>
      <c r="E1767">
        <f t="shared" ca="1" si="170"/>
        <v>0</v>
      </c>
      <c r="F1767">
        <f t="shared" ca="1" si="171"/>
        <v>31</v>
      </c>
      <c r="G1767">
        <f t="shared" ca="1" si="172"/>
        <v>32</v>
      </c>
    </row>
    <row r="1768" spans="1:7">
      <c r="A1768" s="54">
        <f>formulas!O1358</f>
        <v>0</v>
      </c>
      <c r="B1768" s="33">
        <f t="shared" ca="1" si="168"/>
        <v>32</v>
      </c>
      <c r="C1768">
        <f t="shared" si="169"/>
        <v>486</v>
      </c>
      <c r="D1768">
        <f t="shared" ca="1" si="167"/>
        <v>-2.1999999999999999E-2</v>
      </c>
      <c r="E1768">
        <f t="shared" ca="1" si="170"/>
        <v>0</v>
      </c>
      <c r="F1768">
        <f t="shared" ca="1" si="171"/>
        <v>31</v>
      </c>
      <c r="G1768">
        <f t="shared" ca="1" si="172"/>
        <v>32</v>
      </c>
    </row>
    <row r="1769" spans="1:7">
      <c r="A1769" s="54">
        <f>formulas!O1359</f>
        <v>0</v>
      </c>
      <c r="B1769" s="33">
        <f t="shared" ca="1" si="168"/>
        <v>32</v>
      </c>
      <c r="C1769">
        <f t="shared" si="169"/>
        <v>486</v>
      </c>
      <c r="D1769">
        <f t="shared" ca="1" si="167"/>
        <v>-2.1999999999999999E-2</v>
      </c>
      <c r="E1769">
        <f t="shared" ca="1" si="170"/>
        <v>0</v>
      </c>
      <c r="F1769">
        <f t="shared" ca="1" si="171"/>
        <v>31</v>
      </c>
      <c r="G1769">
        <f t="shared" ca="1" si="172"/>
        <v>32</v>
      </c>
    </row>
    <row r="1770" spans="1:7">
      <c r="A1770" s="54">
        <f>formulas!O1360</f>
        <v>0</v>
      </c>
      <c r="B1770" s="33">
        <f t="shared" ca="1" si="168"/>
        <v>32</v>
      </c>
      <c r="C1770">
        <f t="shared" si="169"/>
        <v>486</v>
      </c>
      <c r="D1770">
        <f t="shared" ca="1" si="167"/>
        <v>-2.1999999999999999E-2</v>
      </c>
      <c r="E1770">
        <f t="shared" ca="1" si="170"/>
        <v>0</v>
      </c>
      <c r="F1770">
        <f t="shared" ca="1" si="171"/>
        <v>31</v>
      </c>
      <c r="G1770">
        <f t="shared" ca="1" si="172"/>
        <v>32</v>
      </c>
    </row>
    <row r="1771" spans="1:7">
      <c r="A1771" s="54">
        <f>formulas!O1361</f>
        <v>0</v>
      </c>
      <c r="B1771" s="33">
        <f t="shared" ca="1" si="168"/>
        <v>32</v>
      </c>
      <c r="C1771">
        <f t="shared" si="169"/>
        <v>486</v>
      </c>
      <c r="D1771">
        <f t="shared" ca="1" si="167"/>
        <v>-2.1999999999999999E-2</v>
      </c>
      <c r="E1771">
        <f t="shared" ca="1" si="170"/>
        <v>0</v>
      </c>
      <c r="F1771">
        <f t="shared" ca="1" si="171"/>
        <v>31</v>
      </c>
      <c r="G1771">
        <f t="shared" ca="1" si="172"/>
        <v>32</v>
      </c>
    </row>
    <row r="1772" spans="1:7">
      <c r="A1772" s="54">
        <f>formulas!O1362</f>
        <v>0</v>
      </c>
      <c r="B1772" s="33">
        <f t="shared" ca="1" si="168"/>
        <v>32</v>
      </c>
      <c r="C1772">
        <f t="shared" si="169"/>
        <v>486</v>
      </c>
      <c r="D1772">
        <f t="shared" ca="1" si="167"/>
        <v>-2.1999999999999999E-2</v>
      </c>
      <c r="E1772">
        <f t="shared" ca="1" si="170"/>
        <v>0</v>
      </c>
      <c r="F1772">
        <f t="shared" ca="1" si="171"/>
        <v>31</v>
      </c>
      <c r="G1772">
        <f t="shared" ca="1" si="172"/>
        <v>32</v>
      </c>
    </row>
    <row r="1773" spans="1:7">
      <c r="A1773" s="54">
        <f>formulas!O1363</f>
        <v>0</v>
      </c>
      <c r="B1773" s="33">
        <f t="shared" ca="1" si="168"/>
        <v>32</v>
      </c>
      <c r="C1773">
        <f t="shared" si="169"/>
        <v>486</v>
      </c>
      <c r="D1773">
        <f t="shared" ca="1" si="167"/>
        <v>-2.1999999999999999E-2</v>
      </c>
      <c r="E1773">
        <f t="shared" ca="1" si="170"/>
        <v>0</v>
      </c>
      <c r="F1773">
        <f t="shared" ca="1" si="171"/>
        <v>31</v>
      </c>
      <c r="G1773">
        <f t="shared" ca="1" si="172"/>
        <v>32</v>
      </c>
    </row>
    <row r="1774" spans="1:7">
      <c r="A1774" s="54">
        <f>formulas!O1364</f>
        <v>0</v>
      </c>
      <c r="B1774" s="33">
        <f t="shared" ca="1" si="168"/>
        <v>32</v>
      </c>
      <c r="C1774">
        <f t="shared" si="169"/>
        <v>486</v>
      </c>
      <c r="D1774">
        <f t="shared" ca="1" si="167"/>
        <v>-2.1999999999999999E-2</v>
      </c>
      <c r="E1774">
        <f t="shared" ca="1" si="170"/>
        <v>0</v>
      </c>
      <c r="F1774">
        <f t="shared" ca="1" si="171"/>
        <v>31</v>
      </c>
      <c r="G1774">
        <f t="shared" ca="1" si="172"/>
        <v>32</v>
      </c>
    </row>
    <row r="1775" spans="1:7">
      <c r="A1775" s="54">
        <f>formulas!O1365</f>
        <v>0</v>
      </c>
      <c r="B1775" s="33">
        <f t="shared" ca="1" si="168"/>
        <v>32</v>
      </c>
      <c r="C1775">
        <f t="shared" si="169"/>
        <v>486</v>
      </c>
      <c r="D1775">
        <f t="shared" ca="1" si="167"/>
        <v>-2.1999999999999999E-2</v>
      </c>
      <c r="E1775">
        <f t="shared" ca="1" si="170"/>
        <v>0</v>
      </c>
      <c r="F1775">
        <f t="shared" ca="1" si="171"/>
        <v>31</v>
      </c>
      <c r="G1775">
        <f t="shared" ca="1" si="172"/>
        <v>32</v>
      </c>
    </row>
    <row r="1776" spans="1:7">
      <c r="A1776" s="54">
        <f>formulas!O1366</f>
        <v>0</v>
      </c>
      <c r="B1776" s="33">
        <f t="shared" ca="1" si="168"/>
        <v>32</v>
      </c>
      <c r="C1776">
        <f t="shared" si="169"/>
        <v>486</v>
      </c>
      <c r="D1776">
        <f t="shared" ca="1" si="167"/>
        <v>-2.1999999999999999E-2</v>
      </c>
      <c r="E1776">
        <f t="shared" ca="1" si="170"/>
        <v>0</v>
      </c>
      <c r="F1776">
        <f t="shared" ca="1" si="171"/>
        <v>31</v>
      </c>
      <c r="G1776">
        <f t="shared" ca="1" si="172"/>
        <v>32</v>
      </c>
    </row>
    <row r="1777" spans="1:7">
      <c r="A1777" s="54">
        <f>formulas!O1367</f>
        <v>0</v>
      </c>
      <c r="B1777" s="33">
        <f t="shared" ca="1" si="168"/>
        <v>32</v>
      </c>
      <c r="C1777">
        <f t="shared" si="169"/>
        <v>486</v>
      </c>
      <c r="D1777">
        <f t="shared" ca="1" si="167"/>
        <v>-2.1999999999999999E-2</v>
      </c>
      <c r="E1777">
        <f t="shared" ca="1" si="170"/>
        <v>0</v>
      </c>
      <c r="F1777">
        <f t="shared" ca="1" si="171"/>
        <v>31</v>
      </c>
      <c r="G1777">
        <f t="shared" ca="1" si="172"/>
        <v>32</v>
      </c>
    </row>
    <row r="1778" spans="1:7">
      <c r="A1778" s="54">
        <f>formulas!O1368</f>
        <v>0</v>
      </c>
      <c r="B1778" s="33">
        <f t="shared" ca="1" si="168"/>
        <v>32</v>
      </c>
      <c r="C1778">
        <f t="shared" si="169"/>
        <v>486</v>
      </c>
      <c r="D1778">
        <f t="shared" ca="1" si="167"/>
        <v>-2.1999999999999999E-2</v>
      </c>
      <c r="E1778">
        <f t="shared" ca="1" si="170"/>
        <v>0</v>
      </c>
      <c r="F1778">
        <f t="shared" ca="1" si="171"/>
        <v>31</v>
      </c>
      <c r="G1778">
        <f t="shared" ca="1" si="172"/>
        <v>32</v>
      </c>
    </row>
    <row r="1779" spans="1:7">
      <c r="A1779" s="54">
        <f>formulas!O1369</f>
        <v>0</v>
      </c>
      <c r="B1779" s="33">
        <f t="shared" ca="1" si="168"/>
        <v>32</v>
      </c>
      <c r="C1779">
        <f t="shared" si="169"/>
        <v>486</v>
      </c>
      <c r="D1779">
        <f t="shared" ca="1" si="167"/>
        <v>-2.1999999999999999E-2</v>
      </c>
      <c r="E1779">
        <f t="shared" ca="1" si="170"/>
        <v>0</v>
      </c>
      <c r="F1779">
        <f t="shared" ca="1" si="171"/>
        <v>31</v>
      </c>
      <c r="G1779">
        <f t="shared" ca="1" si="172"/>
        <v>32</v>
      </c>
    </row>
    <row r="1780" spans="1:7">
      <c r="A1780" s="54">
        <f>formulas!O1370</f>
        <v>0</v>
      </c>
      <c r="B1780" s="33">
        <f t="shared" ca="1" si="168"/>
        <v>32</v>
      </c>
      <c r="C1780">
        <f t="shared" si="169"/>
        <v>486</v>
      </c>
      <c r="D1780">
        <f t="shared" ca="1" si="167"/>
        <v>-2.1999999999999999E-2</v>
      </c>
      <c r="E1780">
        <f t="shared" ca="1" si="170"/>
        <v>0</v>
      </c>
      <c r="F1780">
        <f t="shared" ca="1" si="171"/>
        <v>31</v>
      </c>
      <c r="G1780">
        <f t="shared" ca="1" si="172"/>
        <v>32</v>
      </c>
    </row>
    <row r="1781" spans="1:7">
      <c r="A1781" s="54">
        <f>formulas!O1371</f>
        <v>0</v>
      </c>
      <c r="B1781" s="33">
        <f t="shared" ca="1" si="168"/>
        <v>32</v>
      </c>
      <c r="C1781">
        <f t="shared" si="169"/>
        <v>486</v>
      </c>
      <c r="D1781">
        <f t="shared" ca="1" si="167"/>
        <v>-2.1999999999999999E-2</v>
      </c>
      <c r="E1781">
        <f t="shared" ca="1" si="170"/>
        <v>0</v>
      </c>
      <c r="F1781">
        <f t="shared" ca="1" si="171"/>
        <v>31</v>
      </c>
      <c r="G1781">
        <f t="shared" ca="1" si="172"/>
        <v>32</v>
      </c>
    </row>
    <row r="1782" spans="1:7">
      <c r="A1782" s="54">
        <f>formulas!O1372</f>
        <v>0</v>
      </c>
      <c r="B1782" s="33">
        <f t="shared" ca="1" si="168"/>
        <v>32</v>
      </c>
      <c r="C1782">
        <f t="shared" si="169"/>
        <v>486</v>
      </c>
      <c r="D1782">
        <f t="shared" ca="1" si="167"/>
        <v>-2.1999999999999999E-2</v>
      </c>
      <c r="E1782">
        <f t="shared" ca="1" si="170"/>
        <v>0</v>
      </c>
      <c r="F1782">
        <f t="shared" ca="1" si="171"/>
        <v>31</v>
      </c>
      <c r="G1782">
        <f t="shared" ca="1" si="172"/>
        <v>32</v>
      </c>
    </row>
    <row r="1783" spans="1:7">
      <c r="A1783" s="54">
        <f>formulas!O1373</f>
        <v>0</v>
      </c>
      <c r="B1783" s="33">
        <f t="shared" ca="1" si="168"/>
        <v>32</v>
      </c>
      <c r="C1783">
        <f t="shared" si="169"/>
        <v>486</v>
      </c>
      <c r="D1783">
        <f t="shared" ca="1" si="167"/>
        <v>-2.1999999999999999E-2</v>
      </c>
      <c r="E1783">
        <f t="shared" ca="1" si="170"/>
        <v>0</v>
      </c>
      <c r="F1783">
        <f t="shared" ca="1" si="171"/>
        <v>31</v>
      </c>
      <c r="G1783">
        <f t="shared" ca="1" si="172"/>
        <v>32</v>
      </c>
    </row>
    <row r="1784" spans="1:7">
      <c r="A1784" s="54">
        <f>formulas!O1374</f>
        <v>0</v>
      </c>
      <c r="B1784" s="33">
        <f t="shared" ca="1" si="168"/>
        <v>32</v>
      </c>
      <c r="C1784">
        <f t="shared" si="169"/>
        <v>486</v>
      </c>
      <c r="D1784">
        <f t="shared" ca="1" si="167"/>
        <v>-2.1999999999999999E-2</v>
      </c>
      <c r="E1784">
        <f t="shared" ca="1" si="170"/>
        <v>0</v>
      </c>
      <c r="F1784">
        <f t="shared" ca="1" si="171"/>
        <v>31</v>
      </c>
      <c r="G1784">
        <f t="shared" ca="1" si="172"/>
        <v>32</v>
      </c>
    </row>
    <row r="1785" spans="1:7">
      <c r="A1785" s="54">
        <f>formulas!O1375</f>
        <v>0</v>
      </c>
      <c r="B1785" s="33">
        <f t="shared" ca="1" si="168"/>
        <v>32</v>
      </c>
      <c r="C1785">
        <f t="shared" si="169"/>
        <v>486</v>
      </c>
      <c r="D1785">
        <f t="shared" ca="1" si="167"/>
        <v>-2.1999999999999999E-2</v>
      </c>
      <c r="E1785">
        <f t="shared" ca="1" si="170"/>
        <v>0</v>
      </c>
      <c r="F1785">
        <f t="shared" ca="1" si="171"/>
        <v>31</v>
      </c>
      <c r="G1785">
        <f t="shared" ca="1" si="172"/>
        <v>32</v>
      </c>
    </row>
    <row r="1786" spans="1:7">
      <c r="A1786" s="54">
        <f>formulas!O1376</f>
        <v>0</v>
      </c>
      <c r="B1786" s="33">
        <f t="shared" ca="1" si="168"/>
        <v>32</v>
      </c>
      <c r="C1786">
        <f t="shared" si="169"/>
        <v>486</v>
      </c>
      <c r="D1786">
        <f t="shared" ca="1" si="167"/>
        <v>-2.1999999999999999E-2</v>
      </c>
      <c r="E1786">
        <f t="shared" ca="1" si="170"/>
        <v>0</v>
      </c>
      <c r="F1786">
        <f t="shared" ca="1" si="171"/>
        <v>31</v>
      </c>
      <c r="G1786">
        <f t="shared" ca="1" si="172"/>
        <v>32</v>
      </c>
    </row>
    <row r="1787" spans="1:7">
      <c r="A1787" s="54">
        <f>formulas!O1377</f>
        <v>0</v>
      </c>
      <c r="B1787" s="33">
        <f t="shared" ca="1" si="168"/>
        <v>32</v>
      </c>
      <c r="C1787">
        <f t="shared" si="169"/>
        <v>486</v>
      </c>
      <c r="D1787">
        <f t="shared" ca="1" si="167"/>
        <v>-2.1999999999999999E-2</v>
      </c>
      <c r="E1787">
        <f t="shared" ca="1" si="170"/>
        <v>0</v>
      </c>
      <c r="F1787">
        <f t="shared" ca="1" si="171"/>
        <v>31</v>
      </c>
      <c r="G1787">
        <f t="shared" ca="1" si="172"/>
        <v>32</v>
      </c>
    </row>
    <row r="1788" spans="1:7">
      <c r="A1788" s="54">
        <f>formulas!O1378</f>
        <v>0</v>
      </c>
      <c r="B1788" s="33">
        <f t="shared" ca="1" si="168"/>
        <v>32</v>
      </c>
      <c r="C1788">
        <f t="shared" si="169"/>
        <v>486</v>
      </c>
      <c r="D1788">
        <f t="shared" ca="1" si="167"/>
        <v>-2.1999999999999999E-2</v>
      </c>
      <c r="E1788">
        <f t="shared" ca="1" si="170"/>
        <v>0</v>
      </c>
      <c r="F1788">
        <f t="shared" ca="1" si="171"/>
        <v>31</v>
      </c>
      <c r="G1788">
        <f t="shared" ca="1" si="172"/>
        <v>32</v>
      </c>
    </row>
    <row r="1789" spans="1:7">
      <c r="A1789" s="54">
        <f>formulas!O1379</f>
        <v>0</v>
      </c>
      <c r="B1789" s="33">
        <f t="shared" ca="1" si="168"/>
        <v>32</v>
      </c>
      <c r="C1789">
        <f t="shared" si="169"/>
        <v>486</v>
      </c>
      <c r="D1789">
        <f t="shared" ca="1" si="167"/>
        <v>-2.1999999999999999E-2</v>
      </c>
      <c r="E1789">
        <f t="shared" ca="1" si="170"/>
        <v>0</v>
      </c>
      <c r="F1789">
        <f t="shared" ca="1" si="171"/>
        <v>31</v>
      </c>
      <c r="G1789">
        <f t="shared" ca="1" si="172"/>
        <v>32</v>
      </c>
    </row>
    <row r="1790" spans="1:7">
      <c r="A1790" s="54">
        <f>formulas!O1380</f>
        <v>0</v>
      </c>
      <c r="B1790" s="33">
        <f t="shared" ca="1" si="168"/>
        <v>32</v>
      </c>
      <c r="C1790">
        <f t="shared" si="169"/>
        <v>486</v>
      </c>
      <c r="D1790">
        <f t="shared" ca="1" si="167"/>
        <v>-2.1999999999999999E-2</v>
      </c>
      <c r="E1790">
        <f t="shared" ca="1" si="170"/>
        <v>0</v>
      </c>
      <c r="F1790">
        <f t="shared" ca="1" si="171"/>
        <v>31</v>
      </c>
      <c r="G1790">
        <f t="shared" ca="1" si="172"/>
        <v>32</v>
      </c>
    </row>
    <row r="1791" spans="1:7">
      <c r="A1791" s="54">
        <f>formulas!O1381</f>
        <v>0</v>
      </c>
      <c r="B1791" s="33">
        <f t="shared" ca="1" si="168"/>
        <v>32</v>
      </c>
      <c r="C1791">
        <f t="shared" si="169"/>
        <v>486</v>
      </c>
      <c r="D1791">
        <f t="shared" ca="1" si="167"/>
        <v>-2.1999999999999999E-2</v>
      </c>
      <c r="E1791">
        <f t="shared" ca="1" si="170"/>
        <v>0</v>
      </c>
      <c r="F1791">
        <f t="shared" ca="1" si="171"/>
        <v>31</v>
      </c>
      <c r="G1791">
        <f t="shared" ca="1" si="172"/>
        <v>32</v>
      </c>
    </row>
    <row r="1792" spans="1:7">
      <c r="A1792" s="54">
        <f>formulas!O1382</f>
        <v>0</v>
      </c>
      <c r="B1792" s="33">
        <f t="shared" ca="1" si="168"/>
        <v>32</v>
      </c>
      <c r="C1792">
        <f t="shared" si="169"/>
        <v>486</v>
      </c>
      <c r="D1792">
        <f t="shared" ca="1" si="167"/>
        <v>-2.1999999999999999E-2</v>
      </c>
      <c r="E1792">
        <f t="shared" ca="1" si="170"/>
        <v>0</v>
      </c>
      <c r="F1792">
        <f t="shared" ca="1" si="171"/>
        <v>31</v>
      </c>
      <c r="G1792">
        <f t="shared" ca="1" si="172"/>
        <v>32</v>
      </c>
    </row>
    <row r="1793" spans="1:7">
      <c r="A1793" s="54">
        <f>formulas!O1383</f>
        <v>0</v>
      </c>
      <c r="B1793" s="33">
        <f t="shared" ca="1" si="168"/>
        <v>32</v>
      </c>
      <c r="C1793">
        <f t="shared" si="169"/>
        <v>486</v>
      </c>
      <c r="D1793">
        <f t="shared" ca="1" si="167"/>
        <v>-2.1999999999999999E-2</v>
      </c>
      <c r="E1793">
        <f t="shared" ca="1" si="170"/>
        <v>0</v>
      </c>
      <c r="F1793">
        <f t="shared" ca="1" si="171"/>
        <v>31</v>
      </c>
      <c r="G1793">
        <f t="shared" ca="1" si="172"/>
        <v>32</v>
      </c>
    </row>
    <row r="1794" spans="1:7">
      <c r="A1794" s="54">
        <f>formulas!O1384</f>
        <v>0</v>
      </c>
      <c r="B1794" s="33">
        <f t="shared" ca="1" si="168"/>
        <v>32</v>
      </c>
      <c r="C1794">
        <f t="shared" si="169"/>
        <v>486</v>
      </c>
      <c r="D1794">
        <f t="shared" ca="1" si="167"/>
        <v>-2.1999999999999999E-2</v>
      </c>
      <c r="E1794">
        <f t="shared" ca="1" si="170"/>
        <v>0</v>
      </c>
      <c r="F1794">
        <f t="shared" ca="1" si="171"/>
        <v>31</v>
      </c>
      <c r="G1794">
        <f t="shared" ca="1" si="172"/>
        <v>32</v>
      </c>
    </row>
    <row r="1795" spans="1:7">
      <c r="A1795" s="54">
        <f>formulas!O1385</f>
        <v>0</v>
      </c>
      <c r="B1795" s="33">
        <f t="shared" ca="1" si="168"/>
        <v>32</v>
      </c>
      <c r="C1795">
        <f t="shared" si="169"/>
        <v>486</v>
      </c>
      <c r="D1795">
        <f t="shared" ref="D1795:D1858" ca="1" si="173">INDIRECT(ADDRESS(C1795+1,14))</f>
        <v>-2.1999999999999999E-2</v>
      </c>
      <c r="E1795">
        <f t="shared" ca="1" si="170"/>
        <v>0</v>
      </c>
      <c r="F1795">
        <f t="shared" ca="1" si="171"/>
        <v>31</v>
      </c>
      <c r="G1795">
        <f t="shared" ca="1" si="172"/>
        <v>32</v>
      </c>
    </row>
    <row r="1796" spans="1:7">
      <c r="A1796" s="54">
        <f>formulas!O1386</f>
        <v>0</v>
      </c>
      <c r="B1796" s="33">
        <f t="shared" ca="1" si="168"/>
        <v>32</v>
      </c>
      <c r="C1796">
        <f t="shared" si="169"/>
        <v>486</v>
      </c>
      <c r="D1796">
        <f t="shared" ca="1" si="173"/>
        <v>-2.1999999999999999E-2</v>
      </c>
      <c r="E1796">
        <f t="shared" ca="1" si="170"/>
        <v>0</v>
      </c>
      <c r="F1796">
        <f t="shared" ca="1" si="171"/>
        <v>31</v>
      </c>
      <c r="G1796">
        <f t="shared" ca="1" si="172"/>
        <v>32</v>
      </c>
    </row>
    <row r="1797" spans="1:7">
      <c r="A1797" s="54">
        <f>formulas!O1387</f>
        <v>0</v>
      </c>
      <c r="B1797" s="33">
        <f t="shared" ca="1" si="168"/>
        <v>32</v>
      </c>
      <c r="C1797">
        <f t="shared" si="169"/>
        <v>486</v>
      </c>
      <c r="D1797">
        <f t="shared" ca="1" si="173"/>
        <v>-2.1999999999999999E-2</v>
      </c>
      <c r="E1797">
        <f t="shared" ca="1" si="170"/>
        <v>0</v>
      </c>
      <c r="F1797">
        <f t="shared" ca="1" si="171"/>
        <v>31</v>
      </c>
      <c r="G1797">
        <f t="shared" ca="1" si="172"/>
        <v>32</v>
      </c>
    </row>
    <row r="1798" spans="1:7">
      <c r="A1798" s="54">
        <f>formulas!O1388</f>
        <v>0</v>
      </c>
      <c r="B1798" s="33">
        <f t="shared" ca="1" si="168"/>
        <v>32</v>
      </c>
      <c r="C1798">
        <f t="shared" si="169"/>
        <v>486</v>
      </c>
      <c r="D1798">
        <f t="shared" ca="1" si="173"/>
        <v>-2.1999999999999999E-2</v>
      </c>
      <c r="E1798">
        <f t="shared" ca="1" si="170"/>
        <v>0</v>
      </c>
      <c r="F1798">
        <f t="shared" ca="1" si="171"/>
        <v>31</v>
      </c>
      <c r="G1798">
        <f t="shared" ca="1" si="172"/>
        <v>32</v>
      </c>
    </row>
    <row r="1799" spans="1:7">
      <c r="A1799" s="54">
        <f>formulas!O1389</f>
        <v>0</v>
      </c>
      <c r="B1799" s="33">
        <f t="shared" ca="1" si="168"/>
        <v>32</v>
      </c>
      <c r="C1799">
        <f t="shared" si="169"/>
        <v>486</v>
      </c>
      <c r="D1799">
        <f t="shared" ca="1" si="173"/>
        <v>-2.1999999999999999E-2</v>
      </c>
      <c r="E1799">
        <f t="shared" ca="1" si="170"/>
        <v>0</v>
      </c>
      <c r="F1799">
        <f t="shared" ca="1" si="171"/>
        <v>31</v>
      </c>
      <c r="G1799">
        <f t="shared" ca="1" si="172"/>
        <v>32</v>
      </c>
    </row>
    <row r="1800" spans="1:7">
      <c r="A1800" s="54">
        <f>formulas!O1390</f>
        <v>0</v>
      </c>
      <c r="B1800" s="33">
        <f t="shared" ca="1" si="168"/>
        <v>32</v>
      </c>
      <c r="C1800">
        <f t="shared" si="169"/>
        <v>486</v>
      </c>
      <c r="D1800">
        <f t="shared" ca="1" si="173"/>
        <v>-2.1999999999999999E-2</v>
      </c>
      <c r="E1800">
        <f t="shared" ca="1" si="170"/>
        <v>0</v>
      </c>
      <c r="F1800">
        <f t="shared" ca="1" si="171"/>
        <v>31</v>
      </c>
      <c r="G1800">
        <f t="shared" ca="1" si="172"/>
        <v>32</v>
      </c>
    </row>
    <row r="1801" spans="1:7">
      <c r="A1801" s="54">
        <f>formulas!O1391</f>
        <v>0</v>
      </c>
      <c r="B1801" s="33">
        <f t="shared" ca="1" si="168"/>
        <v>32</v>
      </c>
      <c r="C1801">
        <f t="shared" si="169"/>
        <v>486</v>
      </c>
      <c r="D1801">
        <f t="shared" ca="1" si="173"/>
        <v>-2.1999999999999999E-2</v>
      </c>
      <c r="E1801">
        <f t="shared" ca="1" si="170"/>
        <v>0</v>
      </c>
      <c r="F1801">
        <f t="shared" ca="1" si="171"/>
        <v>31</v>
      </c>
      <c r="G1801">
        <f t="shared" ca="1" si="172"/>
        <v>32</v>
      </c>
    </row>
    <row r="1802" spans="1:7">
      <c r="A1802" s="54">
        <f>formulas!O1392</f>
        <v>0</v>
      </c>
      <c r="B1802" s="33">
        <f t="shared" ca="1" si="168"/>
        <v>32</v>
      </c>
      <c r="C1802">
        <f t="shared" si="169"/>
        <v>486</v>
      </c>
      <c r="D1802">
        <f t="shared" ca="1" si="173"/>
        <v>-2.1999999999999999E-2</v>
      </c>
      <c r="E1802">
        <f t="shared" ca="1" si="170"/>
        <v>0</v>
      </c>
      <c r="F1802">
        <f t="shared" ca="1" si="171"/>
        <v>31</v>
      </c>
      <c r="G1802">
        <f t="shared" ca="1" si="172"/>
        <v>32</v>
      </c>
    </row>
    <row r="1803" spans="1:7">
      <c r="A1803" s="54">
        <f>formulas!O1393</f>
        <v>0</v>
      </c>
      <c r="B1803" s="33">
        <f t="shared" ca="1" si="168"/>
        <v>32</v>
      </c>
      <c r="C1803">
        <f t="shared" si="169"/>
        <v>486</v>
      </c>
      <c r="D1803">
        <f t="shared" ca="1" si="173"/>
        <v>-2.1999999999999999E-2</v>
      </c>
      <c r="E1803">
        <f t="shared" ca="1" si="170"/>
        <v>0</v>
      </c>
      <c r="F1803">
        <f t="shared" ca="1" si="171"/>
        <v>31</v>
      </c>
      <c r="G1803">
        <f t="shared" ca="1" si="172"/>
        <v>32</v>
      </c>
    </row>
    <row r="1804" spans="1:7">
      <c r="A1804" s="54">
        <f>formulas!O1394</f>
        <v>0</v>
      </c>
      <c r="B1804" s="33">
        <f t="shared" ca="1" si="168"/>
        <v>32</v>
      </c>
      <c r="C1804">
        <f t="shared" si="169"/>
        <v>486</v>
      </c>
      <c r="D1804">
        <f t="shared" ca="1" si="173"/>
        <v>-2.1999999999999999E-2</v>
      </c>
      <c r="E1804">
        <f t="shared" ca="1" si="170"/>
        <v>0</v>
      </c>
      <c r="F1804">
        <f t="shared" ca="1" si="171"/>
        <v>31</v>
      </c>
      <c r="G1804">
        <f t="shared" ca="1" si="172"/>
        <v>32</v>
      </c>
    </row>
    <row r="1805" spans="1:7">
      <c r="A1805" s="54">
        <f>formulas!O1395</f>
        <v>0</v>
      </c>
      <c r="B1805" s="33">
        <f t="shared" ca="1" si="168"/>
        <v>32</v>
      </c>
      <c r="C1805">
        <f t="shared" si="169"/>
        <v>486</v>
      </c>
      <c r="D1805">
        <f t="shared" ca="1" si="173"/>
        <v>-2.1999999999999999E-2</v>
      </c>
      <c r="E1805">
        <f t="shared" ca="1" si="170"/>
        <v>0</v>
      </c>
      <c r="F1805">
        <f t="shared" ca="1" si="171"/>
        <v>31</v>
      </c>
      <c r="G1805">
        <f t="shared" ca="1" si="172"/>
        <v>32</v>
      </c>
    </row>
    <row r="1806" spans="1:7">
      <c r="A1806" s="54">
        <f>formulas!O1396</f>
        <v>0</v>
      </c>
      <c r="B1806" s="33">
        <f t="shared" ca="1" si="168"/>
        <v>32</v>
      </c>
      <c r="C1806">
        <f t="shared" si="169"/>
        <v>486</v>
      </c>
      <c r="D1806">
        <f t="shared" ca="1" si="173"/>
        <v>-2.1999999999999999E-2</v>
      </c>
      <c r="E1806">
        <f t="shared" ca="1" si="170"/>
        <v>0</v>
      </c>
      <c r="F1806">
        <f t="shared" ca="1" si="171"/>
        <v>31</v>
      </c>
      <c r="G1806">
        <f t="shared" ca="1" si="172"/>
        <v>32</v>
      </c>
    </row>
    <row r="1807" spans="1:7">
      <c r="A1807" s="54">
        <f>formulas!O1397</f>
        <v>0</v>
      </c>
      <c r="B1807" s="33">
        <f t="shared" ca="1" si="168"/>
        <v>32</v>
      </c>
      <c r="C1807">
        <f t="shared" si="169"/>
        <v>486</v>
      </c>
      <c r="D1807">
        <f t="shared" ca="1" si="173"/>
        <v>-2.1999999999999999E-2</v>
      </c>
      <c r="E1807">
        <f t="shared" ca="1" si="170"/>
        <v>0</v>
      </c>
      <c r="F1807">
        <f t="shared" ca="1" si="171"/>
        <v>31</v>
      </c>
      <c r="G1807">
        <f t="shared" ca="1" si="172"/>
        <v>32</v>
      </c>
    </row>
    <row r="1808" spans="1:7">
      <c r="A1808" s="54">
        <f>formulas!O1398</f>
        <v>0</v>
      </c>
      <c r="B1808" s="33">
        <f t="shared" ref="B1808:B1871" ca="1" si="174">(A1808-D1808)/(E1808-D1808)*(G1808-F1808)+F1808</f>
        <v>32</v>
      </c>
      <c r="C1808">
        <f t="shared" ref="C1808:C1871" si="175">COUNTIF($N$2:$N$25400,"&lt;"&amp;A1808)</f>
        <v>486</v>
      </c>
      <c r="D1808">
        <f t="shared" ca="1" si="173"/>
        <v>-2.1999999999999999E-2</v>
      </c>
      <c r="E1808">
        <f t="shared" ref="E1808:E1871" ca="1" si="176">INDIRECT(ADDRESS(C1808+2,14))</f>
        <v>0</v>
      </c>
      <c r="F1808">
        <f t="shared" ref="F1808:F1871" ca="1" si="177">INDIRECT(ADDRESS(C1808+1,13))</f>
        <v>31</v>
      </c>
      <c r="G1808">
        <f t="shared" ref="G1808:G1871" ca="1" si="178">INDIRECT(ADDRESS(C1808+2,13))</f>
        <v>32</v>
      </c>
    </row>
    <row r="1809" spans="1:7">
      <c r="A1809" s="54">
        <f>formulas!O1399</f>
        <v>0</v>
      </c>
      <c r="B1809" s="33">
        <f t="shared" ca="1" si="174"/>
        <v>32</v>
      </c>
      <c r="C1809">
        <f t="shared" si="175"/>
        <v>486</v>
      </c>
      <c r="D1809">
        <f t="shared" ca="1" si="173"/>
        <v>-2.1999999999999999E-2</v>
      </c>
      <c r="E1809">
        <f t="shared" ca="1" si="176"/>
        <v>0</v>
      </c>
      <c r="F1809">
        <f t="shared" ca="1" si="177"/>
        <v>31</v>
      </c>
      <c r="G1809">
        <f t="shared" ca="1" si="178"/>
        <v>32</v>
      </c>
    </row>
    <row r="1810" spans="1:7">
      <c r="A1810" s="54">
        <f>formulas!O1400</f>
        <v>0</v>
      </c>
      <c r="B1810" s="33">
        <f t="shared" ca="1" si="174"/>
        <v>32</v>
      </c>
      <c r="C1810">
        <f t="shared" si="175"/>
        <v>486</v>
      </c>
      <c r="D1810">
        <f t="shared" ca="1" si="173"/>
        <v>-2.1999999999999999E-2</v>
      </c>
      <c r="E1810">
        <f t="shared" ca="1" si="176"/>
        <v>0</v>
      </c>
      <c r="F1810">
        <f t="shared" ca="1" si="177"/>
        <v>31</v>
      </c>
      <c r="G1810">
        <f t="shared" ca="1" si="178"/>
        <v>32</v>
      </c>
    </row>
    <row r="1811" spans="1:7">
      <c r="A1811" s="54">
        <f>formulas!O1401</f>
        <v>0</v>
      </c>
      <c r="B1811" s="33">
        <f t="shared" ca="1" si="174"/>
        <v>32</v>
      </c>
      <c r="C1811">
        <f t="shared" si="175"/>
        <v>486</v>
      </c>
      <c r="D1811">
        <f t="shared" ca="1" si="173"/>
        <v>-2.1999999999999999E-2</v>
      </c>
      <c r="E1811">
        <f t="shared" ca="1" si="176"/>
        <v>0</v>
      </c>
      <c r="F1811">
        <f t="shared" ca="1" si="177"/>
        <v>31</v>
      </c>
      <c r="G1811">
        <f t="shared" ca="1" si="178"/>
        <v>32</v>
      </c>
    </row>
    <row r="1812" spans="1:7">
      <c r="A1812" s="54">
        <f>formulas!O1402</f>
        <v>0</v>
      </c>
      <c r="B1812" s="33">
        <f t="shared" ca="1" si="174"/>
        <v>32</v>
      </c>
      <c r="C1812">
        <f t="shared" si="175"/>
        <v>486</v>
      </c>
      <c r="D1812">
        <f t="shared" ca="1" si="173"/>
        <v>-2.1999999999999999E-2</v>
      </c>
      <c r="E1812">
        <f t="shared" ca="1" si="176"/>
        <v>0</v>
      </c>
      <c r="F1812">
        <f t="shared" ca="1" si="177"/>
        <v>31</v>
      </c>
      <c r="G1812">
        <f t="shared" ca="1" si="178"/>
        <v>32</v>
      </c>
    </row>
    <row r="1813" spans="1:7">
      <c r="A1813" s="54">
        <f>formulas!O1403</f>
        <v>0</v>
      </c>
      <c r="B1813" s="33">
        <f t="shared" ca="1" si="174"/>
        <v>32</v>
      </c>
      <c r="C1813">
        <f t="shared" si="175"/>
        <v>486</v>
      </c>
      <c r="D1813">
        <f t="shared" ca="1" si="173"/>
        <v>-2.1999999999999999E-2</v>
      </c>
      <c r="E1813">
        <f t="shared" ca="1" si="176"/>
        <v>0</v>
      </c>
      <c r="F1813">
        <f t="shared" ca="1" si="177"/>
        <v>31</v>
      </c>
      <c r="G1813">
        <f t="shared" ca="1" si="178"/>
        <v>32</v>
      </c>
    </row>
    <row r="1814" spans="1:7">
      <c r="A1814" s="54">
        <f>formulas!O1404</f>
        <v>0</v>
      </c>
      <c r="B1814" s="33">
        <f t="shared" ca="1" si="174"/>
        <v>32</v>
      </c>
      <c r="C1814">
        <f t="shared" si="175"/>
        <v>486</v>
      </c>
      <c r="D1814">
        <f t="shared" ca="1" si="173"/>
        <v>-2.1999999999999999E-2</v>
      </c>
      <c r="E1814">
        <f t="shared" ca="1" si="176"/>
        <v>0</v>
      </c>
      <c r="F1814">
        <f t="shared" ca="1" si="177"/>
        <v>31</v>
      </c>
      <c r="G1814">
        <f t="shared" ca="1" si="178"/>
        <v>32</v>
      </c>
    </row>
    <row r="1815" spans="1:7">
      <c r="A1815" s="54">
        <f>formulas!O1405</f>
        <v>0</v>
      </c>
      <c r="B1815" s="33">
        <f t="shared" ca="1" si="174"/>
        <v>32</v>
      </c>
      <c r="C1815">
        <f t="shared" si="175"/>
        <v>486</v>
      </c>
      <c r="D1815">
        <f t="shared" ca="1" si="173"/>
        <v>-2.1999999999999999E-2</v>
      </c>
      <c r="E1815">
        <f t="shared" ca="1" si="176"/>
        <v>0</v>
      </c>
      <c r="F1815">
        <f t="shared" ca="1" si="177"/>
        <v>31</v>
      </c>
      <c r="G1815">
        <f t="shared" ca="1" si="178"/>
        <v>32</v>
      </c>
    </row>
    <row r="1816" spans="1:7">
      <c r="A1816" s="54">
        <f>formulas!O1406</f>
        <v>0</v>
      </c>
      <c r="B1816" s="33">
        <f t="shared" ca="1" si="174"/>
        <v>32</v>
      </c>
      <c r="C1816">
        <f t="shared" si="175"/>
        <v>486</v>
      </c>
      <c r="D1816">
        <f t="shared" ca="1" si="173"/>
        <v>-2.1999999999999999E-2</v>
      </c>
      <c r="E1816">
        <f t="shared" ca="1" si="176"/>
        <v>0</v>
      </c>
      <c r="F1816">
        <f t="shared" ca="1" si="177"/>
        <v>31</v>
      </c>
      <c r="G1816">
        <f t="shared" ca="1" si="178"/>
        <v>32</v>
      </c>
    </row>
    <row r="1817" spans="1:7">
      <c r="A1817" s="54">
        <f>formulas!O1407</f>
        <v>0</v>
      </c>
      <c r="B1817" s="33">
        <f t="shared" ca="1" si="174"/>
        <v>32</v>
      </c>
      <c r="C1817">
        <f t="shared" si="175"/>
        <v>486</v>
      </c>
      <c r="D1817">
        <f t="shared" ca="1" si="173"/>
        <v>-2.1999999999999999E-2</v>
      </c>
      <c r="E1817">
        <f t="shared" ca="1" si="176"/>
        <v>0</v>
      </c>
      <c r="F1817">
        <f t="shared" ca="1" si="177"/>
        <v>31</v>
      </c>
      <c r="G1817">
        <f t="shared" ca="1" si="178"/>
        <v>32</v>
      </c>
    </row>
    <row r="1818" spans="1:7">
      <c r="A1818" s="54">
        <f>formulas!O1408</f>
        <v>0</v>
      </c>
      <c r="B1818" s="33">
        <f t="shared" ca="1" si="174"/>
        <v>32</v>
      </c>
      <c r="C1818">
        <f t="shared" si="175"/>
        <v>486</v>
      </c>
      <c r="D1818">
        <f t="shared" ca="1" si="173"/>
        <v>-2.1999999999999999E-2</v>
      </c>
      <c r="E1818">
        <f t="shared" ca="1" si="176"/>
        <v>0</v>
      </c>
      <c r="F1818">
        <f t="shared" ca="1" si="177"/>
        <v>31</v>
      </c>
      <c r="G1818">
        <f t="shared" ca="1" si="178"/>
        <v>32</v>
      </c>
    </row>
    <row r="1819" spans="1:7">
      <c r="A1819" s="54">
        <f>formulas!O1409</f>
        <v>0</v>
      </c>
      <c r="B1819" s="33">
        <f t="shared" ca="1" si="174"/>
        <v>32</v>
      </c>
      <c r="C1819">
        <f t="shared" si="175"/>
        <v>486</v>
      </c>
      <c r="D1819">
        <f t="shared" ca="1" si="173"/>
        <v>-2.1999999999999999E-2</v>
      </c>
      <c r="E1819">
        <f t="shared" ca="1" si="176"/>
        <v>0</v>
      </c>
      <c r="F1819">
        <f t="shared" ca="1" si="177"/>
        <v>31</v>
      </c>
      <c r="G1819">
        <f t="shared" ca="1" si="178"/>
        <v>32</v>
      </c>
    </row>
    <row r="1820" spans="1:7">
      <c r="A1820" s="54">
        <f>formulas!O1410</f>
        <v>0</v>
      </c>
      <c r="B1820" s="33">
        <f t="shared" ca="1" si="174"/>
        <v>32</v>
      </c>
      <c r="C1820">
        <f t="shared" si="175"/>
        <v>486</v>
      </c>
      <c r="D1820">
        <f t="shared" ca="1" si="173"/>
        <v>-2.1999999999999999E-2</v>
      </c>
      <c r="E1820">
        <f t="shared" ca="1" si="176"/>
        <v>0</v>
      </c>
      <c r="F1820">
        <f t="shared" ca="1" si="177"/>
        <v>31</v>
      </c>
      <c r="G1820">
        <f t="shared" ca="1" si="178"/>
        <v>32</v>
      </c>
    </row>
    <row r="1821" spans="1:7">
      <c r="A1821" s="54">
        <f>formulas!O1411</f>
        <v>0</v>
      </c>
      <c r="B1821" s="33">
        <f t="shared" ca="1" si="174"/>
        <v>32</v>
      </c>
      <c r="C1821">
        <f t="shared" si="175"/>
        <v>486</v>
      </c>
      <c r="D1821">
        <f t="shared" ca="1" si="173"/>
        <v>-2.1999999999999999E-2</v>
      </c>
      <c r="E1821">
        <f t="shared" ca="1" si="176"/>
        <v>0</v>
      </c>
      <c r="F1821">
        <f t="shared" ca="1" si="177"/>
        <v>31</v>
      </c>
      <c r="G1821">
        <f t="shared" ca="1" si="178"/>
        <v>32</v>
      </c>
    </row>
    <row r="1822" spans="1:7">
      <c r="A1822" s="54">
        <f>formulas!O1412</f>
        <v>0</v>
      </c>
      <c r="B1822" s="33">
        <f t="shared" ca="1" si="174"/>
        <v>32</v>
      </c>
      <c r="C1822">
        <f t="shared" si="175"/>
        <v>486</v>
      </c>
      <c r="D1822">
        <f t="shared" ca="1" si="173"/>
        <v>-2.1999999999999999E-2</v>
      </c>
      <c r="E1822">
        <f t="shared" ca="1" si="176"/>
        <v>0</v>
      </c>
      <c r="F1822">
        <f t="shared" ca="1" si="177"/>
        <v>31</v>
      </c>
      <c r="G1822">
        <f t="shared" ca="1" si="178"/>
        <v>32</v>
      </c>
    </row>
    <row r="1823" spans="1:7">
      <c r="A1823" s="54">
        <f>formulas!O1413</f>
        <v>0</v>
      </c>
      <c r="B1823" s="33">
        <f t="shared" ca="1" si="174"/>
        <v>32</v>
      </c>
      <c r="C1823">
        <f t="shared" si="175"/>
        <v>486</v>
      </c>
      <c r="D1823">
        <f t="shared" ca="1" si="173"/>
        <v>-2.1999999999999999E-2</v>
      </c>
      <c r="E1823">
        <f t="shared" ca="1" si="176"/>
        <v>0</v>
      </c>
      <c r="F1823">
        <f t="shared" ca="1" si="177"/>
        <v>31</v>
      </c>
      <c r="G1823">
        <f t="shared" ca="1" si="178"/>
        <v>32</v>
      </c>
    </row>
    <row r="1824" spans="1:7">
      <c r="A1824" s="54">
        <f>formulas!O1414</f>
        <v>0</v>
      </c>
      <c r="B1824" s="33">
        <f t="shared" ca="1" si="174"/>
        <v>32</v>
      </c>
      <c r="C1824">
        <f t="shared" si="175"/>
        <v>486</v>
      </c>
      <c r="D1824">
        <f t="shared" ca="1" si="173"/>
        <v>-2.1999999999999999E-2</v>
      </c>
      <c r="E1824">
        <f t="shared" ca="1" si="176"/>
        <v>0</v>
      </c>
      <c r="F1824">
        <f t="shared" ca="1" si="177"/>
        <v>31</v>
      </c>
      <c r="G1824">
        <f t="shared" ca="1" si="178"/>
        <v>32</v>
      </c>
    </row>
    <row r="1825" spans="1:7">
      <c r="A1825" s="54">
        <f>formulas!O1415</f>
        <v>0</v>
      </c>
      <c r="B1825" s="33">
        <f t="shared" ca="1" si="174"/>
        <v>32</v>
      </c>
      <c r="C1825">
        <f t="shared" si="175"/>
        <v>486</v>
      </c>
      <c r="D1825">
        <f t="shared" ca="1" si="173"/>
        <v>-2.1999999999999999E-2</v>
      </c>
      <c r="E1825">
        <f t="shared" ca="1" si="176"/>
        <v>0</v>
      </c>
      <c r="F1825">
        <f t="shared" ca="1" si="177"/>
        <v>31</v>
      </c>
      <c r="G1825">
        <f t="shared" ca="1" si="178"/>
        <v>32</v>
      </c>
    </row>
    <row r="1826" spans="1:7">
      <c r="A1826" s="54">
        <f>formulas!O1416</f>
        <v>0</v>
      </c>
      <c r="B1826" s="33">
        <f t="shared" ca="1" si="174"/>
        <v>32</v>
      </c>
      <c r="C1826">
        <f t="shared" si="175"/>
        <v>486</v>
      </c>
      <c r="D1826">
        <f t="shared" ca="1" si="173"/>
        <v>-2.1999999999999999E-2</v>
      </c>
      <c r="E1826">
        <f t="shared" ca="1" si="176"/>
        <v>0</v>
      </c>
      <c r="F1826">
        <f t="shared" ca="1" si="177"/>
        <v>31</v>
      </c>
      <c r="G1826">
        <f t="shared" ca="1" si="178"/>
        <v>32</v>
      </c>
    </row>
    <row r="1827" spans="1:7">
      <c r="A1827" s="54">
        <f>formulas!O1417</f>
        <v>0</v>
      </c>
      <c r="B1827" s="33">
        <f t="shared" ca="1" si="174"/>
        <v>32</v>
      </c>
      <c r="C1827">
        <f t="shared" si="175"/>
        <v>486</v>
      </c>
      <c r="D1827">
        <f t="shared" ca="1" si="173"/>
        <v>-2.1999999999999999E-2</v>
      </c>
      <c r="E1827">
        <f t="shared" ca="1" si="176"/>
        <v>0</v>
      </c>
      <c r="F1827">
        <f t="shared" ca="1" si="177"/>
        <v>31</v>
      </c>
      <c r="G1827">
        <f t="shared" ca="1" si="178"/>
        <v>32</v>
      </c>
    </row>
    <row r="1828" spans="1:7">
      <c r="A1828" s="54">
        <f>formulas!O1418</f>
        <v>0</v>
      </c>
      <c r="B1828" s="33">
        <f t="shared" ca="1" si="174"/>
        <v>32</v>
      </c>
      <c r="C1828">
        <f t="shared" si="175"/>
        <v>486</v>
      </c>
      <c r="D1828">
        <f t="shared" ca="1" si="173"/>
        <v>-2.1999999999999999E-2</v>
      </c>
      <c r="E1828">
        <f t="shared" ca="1" si="176"/>
        <v>0</v>
      </c>
      <c r="F1828">
        <f t="shared" ca="1" si="177"/>
        <v>31</v>
      </c>
      <c r="G1828">
        <f t="shared" ca="1" si="178"/>
        <v>32</v>
      </c>
    </row>
    <row r="1829" spans="1:7">
      <c r="A1829" s="54">
        <f>formulas!O1419</f>
        <v>0</v>
      </c>
      <c r="B1829" s="33">
        <f t="shared" ca="1" si="174"/>
        <v>32</v>
      </c>
      <c r="C1829">
        <f t="shared" si="175"/>
        <v>486</v>
      </c>
      <c r="D1829">
        <f t="shared" ca="1" si="173"/>
        <v>-2.1999999999999999E-2</v>
      </c>
      <c r="E1829">
        <f t="shared" ca="1" si="176"/>
        <v>0</v>
      </c>
      <c r="F1829">
        <f t="shared" ca="1" si="177"/>
        <v>31</v>
      </c>
      <c r="G1829">
        <f t="shared" ca="1" si="178"/>
        <v>32</v>
      </c>
    </row>
    <row r="1830" spans="1:7">
      <c r="A1830" s="54">
        <f>formulas!O1420</f>
        <v>0</v>
      </c>
      <c r="B1830" s="33">
        <f t="shared" ca="1" si="174"/>
        <v>32</v>
      </c>
      <c r="C1830">
        <f t="shared" si="175"/>
        <v>486</v>
      </c>
      <c r="D1830">
        <f t="shared" ca="1" si="173"/>
        <v>-2.1999999999999999E-2</v>
      </c>
      <c r="E1830">
        <f t="shared" ca="1" si="176"/>
        <v>0</v>
      </c>
      <c r="F1830">
        <f t="shared" ca="1" si="177"/>
        <v>31</v>
      </c>
      <c r="G1830">
        <f t="shared" ca="1" si="178"/>
        <v>32</v>
      </c>
    </row>
    <row r="1831" spans="1:7">
      <c r="A1831" s="54">
        <f>formulas!O1421</f>
        <v>0</v>
      </c>
      <c r="B1831" s="33">
        <f t="shared" ca="1" si="174"/>
        <v>32</v>
      </c>
      <c r="C1831">
        <f t="shared" si="175"/>
        <v>486</v>
      </c>
      <c r="D1831">
        <f t="shared" ca="1" si="173"/>
        <v>-2.1999999999999999E-2</v>
      </c>
      <c r="E1831">
        <f t="shared" ca="1" si="176"/>
        <v>0</v>
      </c>
      <c r="F1831">
        <f t="shared" ca="1" si="177"/>
        <v>31</v>
      </c>
      <c r="G1831">
        <f t="shared" ca="1" si="178"/>
        <v>32</v>
      </c>
    </row>
    <row r="1832" spans="1:7">
      <c r="A1832" s="54">
        <f>formulas!O1422</f>
        <v>0</v>
      </c>
      <c r="B1832" s="33">
        <f t="shared" ca="1" si="174"/>
        <v>32</v>
      </c>
      <c r="C1832">
        <f t="shared" si="175"/>
        <v>486</v>
      </c>
      <c r="D1832">
        <f t="shared" ca="1" si="173"/>
        <v>-2.1999999999999999E-2</v>
      </c>
      <c r="E1832">
        <f t="shared" ca="1" si="176"/>
        <v>0</v>
      </c>
      <c r="F1832">
        <f t="shared" ca="1" si="177"/>
        <v>31</v>
      </c>
      <c r="G1832">
        <f t="shared" ca="1" si="178"/>
        <v>32</v>
      </c>
    </row>
    <row r="1833" spans="1:7">
      <c r="A1833" s="54">
        <f>formulas!O1423</f>
        <v>0</v>
      </c>
      <c r="B1833" s="33">
        <f t="shared" ca="1" si="174"/>
        <v>32</v>
      </c>
      <c r="C1833">
        <f t="shared" si="175"/>
        <v>486</v>
      </c>
      <c r="D1833">
        <f t="shared" ca="1" si="173"/>
        <v>-2.1999999999999999E-2</v>
      </c>
      <c r="E1833">
        <f t="shared" ca="1" si="176"/>
        <v>0</v>
      </c>
      <c r="F1833">
        <f t="shared" ca="1" si="177"/>
        <v>31</v>
      </c>
      <c r="G1833">
        <f t="shared" ca="1" si="178"/>
        <v>32</v>
      </c>
    </row>
    <row r="1834" spans="1:7">
      <c r="A1834" s="54">
        <f>formulas!O1424</f>
        <v>0</v>
      </c>
      <c r="B1834" s="33">
        <f t="shared" ca="1" si="174"/>
        <v>32</v>
      </c>
      <c r="C1834">
        <f t="shared" si="175"/>
        <v>486</v>
      </c>
      <c r="D1834">
        <f t="shared" ca="1" si="173"/>
        <v>-2.1999999999999999E-2</v>
      </c>
      <c r="E1834">
        <f t="shared" ca="1" si="176"/>
        <v>0</v>
      </c>
      <c r="F1834">
        <f t="shared" ca="1" si="177"/>
        <v>31</v>
      </c>
      <c r="G1834">
        <f t="shared" ca="1" si="178"/>
        <v>32</v>
      </c>
    </row>
    <row r="1835" spans="1:7">
      <c r="A1835" s="54">
        <f>formulas!O1425</f>
        <v>0</v>
      </c>
      <c r="B1835" s="33">
        <f t="shared" ca="1" si="174"/>
        <v>32</v>
      </c>
      <c r="C1835">
        <f t="shared" si="175"/>
        <v>486</v>
      </c>
      <c r="D1835">
        <f t="shared" ca="1" si="173"/>
        <v>-2.1999999999999999E-2</v>
      </c>
      <c r="E1835">
        <f t="shared" ca="1" si="176"/>
        <v>0</v>
      </c>
      <c r="F1835">
        <f t="shared" ca="1" si="177"/>
        <v>31</v>
      </c>
      <c r="G1835">
        <f t="shared" ca="1" si="178"/>
        <v>32</v>
      </c>
    </row>
    <row r="1836" spans="1:7">
      <c r="A1836" s="54">
        <f>formulas!O1426</f>
        <v>0</v>
      </c>
      <c r="B1836" s="33">
        <f t="shared" ca="1" si="174"/>
        <v>32</v>
      </c>
      <c r="C1836">
        <f t="shared" si="175"/>
        <v>486</v>
      </c>
      <c r="D1836">
        <f t="shared" ca="1" si="173"/>
        <v>-2.1999999999999999E-2</v>
      </c>
      <c r="E1836">
        <f t="shared" ca="1" si="176"/>
        <v>0</v>
      </c>
      <c r="F1836">
        <f t="shared" ca="1" si="177"/>
        <v>31</v>
      </c>
      <c r="G1836">
        <f t="shared" ca="1" si="178"/>
        <v>32</v>
      </c>
    </row>
    <row r="1837" spans="1:7">
      <c r="A1837" s="54">
        <f>formulas!O1427</f>
        <v>0</v>
      </c>
      <c r="B1837" s="33">
        <f t="shared" ca="1" si="174"/>
        <v>32</v>
      </c>
      <c r="C1837">
        <f t="shared" si="175"/>
        <v>486</v>
      </c>
      <c r="D1837">
        <f t="shared" ca="1" si="173"/>
        <v>-2.1999999999999999E-2</v>
      </c>
      <c r="E1837">
        <f t="shared" ca="1" si="176"/>
        <v>0</v>
      </c>
      <c r="F1837">
        <f t="shared" ca="1" si="177"/>
        <v>31</v>
      </c>
      <c r="G1837">
        <f t="shared" ca="1" si="178"/>
        <v>32</v>
      </c>
    </row>
    <row r="1838" spans="1:7">
      <c r="A1838" s="54">
        <f>formulas!O1428</f>
        <v>0</v>
      </c>
      <c r="B1838" s="33">
        <f t="shared" ca="1" si="174"/>
        <v>32</v>
      </c>
      <c r="C1838">
        <f t="shared" si="175"/>
        <v>486</v>
      </c>
      <c r="D1838">
        <f t="shared" ca="1" si="173"/>
        <v>-2.1999999999999999E-2</v>
      </c>
      <c r="E1838">
        <f t="shared" ca="1" si="176"/>
        <v>0</v>
      </c>
      <c r="F1838">
        <f t="shared" ca="1" si="177"/>
        <v>31</v>
      </c>
      <c r="G1838">
        <f t="shared" ca="1" si="178"/>
        <v>32</v>
      </c>
    </row>
    <row r="1839" spans="1:7">
      <c r="A1839" s="54">
        <f>formulas!O1429</f>
        <v>0</v>
      </c>
      <c r="B1839" s="33">
        <f t="shared" ca="1" si="174"/>
        <v>32</v>
      </c>
      <c r="C1839">
        <f t="shared" si="175"/>
        <v>486</v>
      </c>
      <c r="D1839">
        <f t="shared" ca="1" si="173"/>
        <v>-2.1999999999999999E-2</v>
      </c>
      <c r="E1839">
        <f t="shared" ca="1" si="176"/>
        <v>0</v>
      </c>
      <c r="F1839">
        <f t="shared" ca="1" si="177"/>
        <v>31</v>
      </c>
      <c r="G1839">
        <f t="shared" ca="1" si="178"/>
        <v>32</v>
      </c>
    </row>
    <row r="1840" spans="1:7">
      <c r="A1840" s="54">
        <f>formulas!O1430</f>
        <v>0</v>
      </c>
      <c r="B1840" s="33">
        <f t="shared" ca="1" si="174"/>
        <v>32</v>
      </c>
      <c r="C1840">
        <f t="shared" si="175"/>
        <v>486</v>
      </c>
      <c r="D1840">
        <f t="shared" ca="1" si="173"/>
        <v>-2.1999999999999999E-2</v>
      </c>
      <c r="E1840">
        <f t="shared" ca="1" si="176"/>
        <v>0</v>
      </c>
      <c r="F1840">
        <f t="shared" ca="1" si="177"/>
        <v>31</v>
      </c>
      <c r="G1840">
        <f t="shared" ca="1" si="178"/>
        <v>32</v>
      </c>
    </row>
    <row r="1841" spans="1:7">
      <c r="A1841" s="54">
        <f>formulas!O1431</f>
        <v>0</v>
      </c>
      <c r="B1841" s="33">
        <f t="shared" ca="1" si="174"/>
        <v>32</v>
      </c>
      <c r="C1841">
        <f t="shared" si="175"/>
        <v>486</v>
      </c>
      <c r="D1841">
        <f t="shared" ca="1" si="173"/>
        <v>-2.1999999999999999E-2</v>
      </c>
      <c r="E1841">
        <f t="shared" ca="1" si="176"/>
        <v>0</v>
      </c>
      <c r="F1841">
        <f t="shared" ca="1" si="177"/>
        <v>31</v>
      </c>
      <c r="G1841">
        <f t="shared" ca="1" si="178"/>
        <v>32</v>
      </c>
    </row>
    <row r="1842" spans="1:7">
      <c r="A1842" s="54">
        <f>formulas!O1432</f>
        <v>0</v>
      </c>
      <c r="B1842" s="33">
        <f t="shared" ca="1" si="174"/>
        <v>32</v>
      </c>
      <c r="C1842">
        <f t="shared" si="175"/>
        <v>486</v>
      </c>
      <c r="D1842">
        <f t="shared" ca="1" si="173"/>
        <v>-2.1999999999999999E-2</v>
      </c>
      <c r="E1842">
        <f t="shared" ca="1" si="176"/>
        <v>0</v>
      </c>
      <c r="F1842">
        <f t="shared" ca="1" si="177"/>
        <v>31</v>
      </c>
      <c r="G1842">
        <f t="shared" ca="1" si="178"/>
        <v>32</v>
      </c>
    </row>
    <row r="1843" spans="1:7">
      <c r="A1843" s="54">
        <f>formulas!O1433</f>
        <v>0</v>
      </c>
      <c r="B1843" s="33">
        <f t="shared" ca="1" si="174"/>
        <v>32</v>
      </c>
      <c r="C1843">
        <f t="shared" si="175"/>
        <v>486</v>
      </c>
      <c r="D1843">
        <f t="shared" ca="1" si="173"/>
        <v>-2.1999999999999999E-2</v>
      </c>
      <c r="E1843">
        <f t="shared" ca="1" si="176"/>
        <v>0</v>
      </c>
      <c r="F1843">
        <f t="shared" ca="1" si="177"/>
        <v>31</v>
      </c>
      <c r="G1843">
        <f t="shared" ca="1" si="178"/>
        <v>32</v>
      </c>
    </row>
    <row r="1844" spans="1:7">
      <c r="A1844" s="54">
        <f>formulas!O1434</f>
        <v>0</v>
      </c>
      <c r="B1844" s="33">
        <f t="shared" ca="1" si="174"/>
        <v>32</v>
      </c>
      <c r="C1844">
        <f t="shared" si="175"/>
        <v>486</v>
      </c>
      <c r="D1844">
        <f t="shared" ca="1" si="173"/>
        <v>-2.1999999999999999E-2</v>
      </c>
      <c r="E1844">
        <f t="shared" ca="1" si="176"/>
        <v>0</v>
      </c>
      <c r="F1844">
        <f t="shared" ca="1" si="177"/>
        <v>31</v>
      </c>
      <c r="G1844">
        <f t="shared" ca="1" si="178"/>
        <v>32</v>
      </c>
    </row>
    <row r="1845" spans="1:7">
      <c r="A1845" s="54">
        <f>formulas!O1435</f>
        <v>0</v>
      </c>
      <c r="B1845" s="33">
        <f t="shared" ca="1" si="174"/>
        <v>32</v>
      </c>
      <c r="C1845">
        <f t="shared" si="175"/>
        <v>486</v>
      </c>
      <c r="D1845">
        <f t="shared" ca="1" si="173"/>
        <v>-2.1999999999999999E-2</v>
      </c>
      <c r="E1845">
        <f t="shared" ca="1" si="176"/>
        <v>0</v>
      </c>
      <c r="F1845">
        <f t="shared" ca="1" si="177"/>
        <v>31</v>
      </c>
      <c r="G1845">
        <f t="shared" ca="1" si="178"/>
        <v>32</v>
      </c>
    </row>
    <row r="1846" spans="1:7">
      <c r="A1846" s="54">
        <f>formulas!O1436</f>
        <v>0</v>
      </c>
      <c r="B1846" s="33">
        <f t="shared" ca="1" si="174"/>
        <v>32</v>
      </c>
      <c r="C1846">
        <f t="shared" si="175"/>
        <v>486</v>
      </c>
      <c r="D1846">
        <f t="shared" ca="1" si="173"/>
        <v>-2.1999999999999999E-2</v>
      </c>
      <c r="E1846">
        <f t="shared" ca="1" si="176"/>
        <v>0</v>
      </c>
      <c r="F1846">
        <f t="shared" ca="1" si="177"/>
        <v>31</v>
      </c>
      <c r="G1846">
        <f t="shared" ca="1" si="178"/>
        <v>32</v>
      </c>
    </row>
    <row r="1847" spans="1:7">
      <c r="A1847" s="54">
        <f>formulas!O1437</f>
        <v>0</v>
      </c>
      <c r="B1847" s="33">
        <f t="shared" ca="1" si="174"/>
        <v>32</v>
      </c>
      <c r="C1847">
        <f t="shared" si="175"/>
        <v>486</v>
      </c>
      <c r="D1847">
        <f t="shared" ca="1" si="173"/>
        <v>-2.1999999999999999E-2</v>
      </c>
      <c r="E1847">
        <f t="shared" ca="1" si="176"/>
        <v>0</v>
      </c>
      <c r="F1847">
        <f t="shared" ca="1" si="177"/>
        <v>31</v>
      </c>
      <c r="G1847">
        <f t="shared" ca="1" si="178"/>
        <v>32</v>
      </c>
    </row>
    <row r="1848" spans="1:7">
      <c r="A1848" s="54">
        <f>formulas!O1438</f>
        <v>0</v>
      </c>
      <c r="B1848" s="33">
        <f t="shared" ca="1" si="174"/>
        <v>32</v>
      </c>
      <c r="C1848">
        <f t="shared" si="175"/>
        <v>486</v>
      </c>
      <c r="D1848">
        <f t="shared" ca="1" si="173"/>
        <v>-2.1999999999999999E-2</v>
      </c>
      <c r="E1848">
        <f t="shared" ca="1" si="176"/>
        <v>0</v>
      </c>
      <c r="F1848">
        <f t="shared" ca="1" si="177"/>
        <v>31</v>
      </c>
      <c r="G1848">
        <f t="shared" ca="1" si="178"/>
        <v>32</v>
      </c>
    </row>
    <row r="1849" spans="1:7">
      <c r="A1849" s="54">
        <f>formulas!O1439</f>
        <v>0</v>
      </c>
      <c r="B1849" s="33">
        <f t="shared" ca="1" si="174"/>
        <v>32</v>
      </c>
      <c r="C1849">
        <f t="shared" si="175"/>
        <v>486</v>
      </c>
      <c r="D1849">
        <f t="shared" ca="1" si="173"/>
        <v>-2.1999999999999999E-2</v>
      </c>
      <c r="E1849">
        <f t="shared" ca="1" si="176"/>
        <v>0</v>
      </c>
      <c r="F1849">
        <f t="shared" ca="1" si="177"/>
        <v>31</v>
      </c>
      <c r="G1849">
        <f t="shared" ca="1" si="178"/>
        <v>32</v>
      </c>
    </row>
    <row r="1850" spans="1:7">
      <c r="A1850" s="54">
        <f>formulas!O1440</f>
        <v>0</v>
      </c>
      <c r="B1850" s="33">
        <f t="shared" ca="1" si="174"/>
        <v>32</v>
      </c>
      <c r="C1850">
        <f t="shared" si="175"/>
        <v>486</v>
      </c>
      <c r="D1850">
        <f t="shared" ca="1" si="173"/>
        <v>-2.1999999999999999E-2</v>
      </c>
      <c r="E1850">
        <f t="shared" ca="1" si="176"/>
        <v>0</v>
      </c>
      <c r="F1850">
        <f t="shared" ca="1" si="177"/>
        <v>31</v>
      </c>
      <c r="G1850">
        <f t="shared" ca="1" si="178"/>
        <v>32</v>
      </c>
    </row>
    <row r="1851" spans="1:7">
      <c r="A1851" s="54">
        <f>formulas!O1441</f>
        <v>0</v>
      </c>
      <c r="B1851" s="33">
        <f t="shared" ca="1" si="174"/>
        <v>32</v>
      </c>
      <c r="C1851">
        <f t="shared" si="175"/>
        <v>486</v>
      </c>
      <c r="D1851">
        <f t="shared" ca="1" si="173"/>
        <v>-2.1999999999999999E-2</v>
      </c>
      <c r="E1851">
        <f t="shared" ca="1" si="176"/>
        <v>0</v>
      </c>
      <c r="F1851">
        <f t="shared" ca="1" si="177"/>
        <v>31</v>
      </c>
      <c r="G1851">
        <f t="shared" ca="1" si="178"/>
        <v>32</v>
      </c>
    </row>
    <row r="1852" spans="1:7">
      <c r="A1852" s="54">
        <f>formulas!O1442</f>
        <v>0</v>
      </c>
      <c r="B1852" s="33">
        <f t="shared" ca="1" si="174"/>
        <v>32</v>
      </c>
      <c r="C1852">
        <f t="shared" si="175"/>
        <v>486</v>
      </c>
      <c r="D1852">
        <f t="shared" ca="1" si="173"/>
        <v>-2.1999999999999999E-2</v>
      </c>
      <c r="E1852">
        <f t="shared" ca="1" si="176"/>
        <v>0</v>
      </c>
      <c r="F1852">
        <f t="shared" ca="1" si="177"/>
        <v>31</v>
      </c>
      <c r="G1852">
        <f t="shared" ca="1" si="178"/>
        <v>32</v>
      </c>
    </row>
    <row r="1853" spans="1:7">
      <c r="A1853" s="54">
        <f>formulas!O1443</f>
        <v>0</v>
      </c>
      <c r="B1853" s="33">
        <f t="shared" ca="1" si="174"/>
        <v>32</v>
      </c>
      <c r="C1853">
        <f t="shared" si="175"/>
        <v>486</v>
      </c>
      <c r="D1853">
        <f t="shared" ca="1" si="173"/>
        <v>-2.1999999999999999E-2</v>
      </c>
      <c r="E1853">
        <f t="shared" ca="1" si="176"/>
        <v>0</v>
      </c>
      <c r="F1853">
        <f t="shared" ca="1" si="177"/>
        <v>31</v>
      </c>
      <c r="G1853">
        <f t="shared" ca="1" si="178"/>
        <v>32</v>
      </c>
    </row>
    <row r="1854" spans="1:7">
      <c r="A1854" s="54">
        <f>formulas!O1444</f>
        <v>0</v>
      </c>
      <c r="B1854" s="33">
        <f t="shared" ca="1" si="174"/>
        <v>32</v>
      </c>
      <c r="C1854">
        <f t="shared" si="175"/>
        <v>486</v>
      </c>
      <c r="D1854">
        <f t="shared" ca="1" si="173"/>
        <v>-2.1999999999999999E-2</v>
      </c>
      <c r="E1854">
        <f t="shared" ca="1" si="176"/>
        <v>0</v>
      </c>
      <c r="F1854">
        <f t="shared" ca="1" si="177"/>
        <v>31</v>
      </c>
      <c r="G1854">
        <f t="shared" ca="1" si="178"/>
        <v>32</v>
      </c>
    </row>
    <row r="1855" spans="1:7">
      <c r="A1855" s="54">
        <f>formulas!O1445</f>
        <v>0</v>
      </c>
      <c r="B1855" s="33">
        <f t="shared" ca="1" si="174"/>
        <v>32</v>
      </c>
      <c r="C1855">
        <f t="shared" si="175"/>
        <v>486</v>
      </c>
      <c r="D1855">
        <f t="shared" ca="1" si="173"/>
        <v>-2.1999999999999999E-2</v>
      </c>
      <c r="E1855">
        <f t="shared" ca="1" si="176"/>
        <v>0</v>
      </c>
      <c r="F1855">
        <f t="shared" ca="1" si="177"/>
        <v>31</v>
      </c>
      <c r="G1855">
        <f t="shared" ca="1" si="178"/>
        <v>32</v>
      </c>
    </row>
    <row r="1856" spans="1:7">
      <c r="A1856" s="54">
        <f>formulas!O1446</f>
        <v>0</v>
      </c>
      <c r="B1856" s="33">
        <f t="shared" ca="1" si="174"/>
        <v>32</v>
      </c>
      <c r="C1856">
        <f t="shared" si="175"/>
        <v>486</v>
      </c>
      <c r="D1856">
        <f t="shared" ca="1" si="173"/>
        <v>-2.1999999999999999E-2</v>
      </c>
      <c r="E1856">
        <f t="shared" ca="1" si="176"/>
        <v>0</v>
      </c>
      <c r="F1856">
        <f t="shared" ca="1" si="177"/>
        <v>31</v>
      </c>
      <c r="G1856">
        <f t="shared" ca="1" si="178"/>
        <v>32</v>
      </c>
    </row>
    <row r="1857" spans="1:7">
      <c r="A1857" s="54">
        <f>formulas!O1447</f>
        <v>0</v>
      </c>
      <c r="B1857" s="33">
        <f t="shared" ca="1" si="174"/>
        <v>32</v>
      </c>
      <c r="C1857">
        <f t="shared" si="175"/>
        <v>486</v>
      </c>
      <c r="D1857">
        <f t="shared" ca="1" si="173"/>
        <v>-2.1999999999999999E-2</v>
      </c>
      <c r="E1857">
        <f t="shared" ca="1" si="176"/>
        <v>0</v>
      </c>
      <c r="F1857">
        <f t="shared" ca="1" si="177"/>
        <v>31</v>
      </c>
      <c r="G1857">
        <f t="shared" ca="1" si="178"/>
        <v>32</v>
      </c>
    </row>
    <row r="1858" spans="1:7">
      <c r="A1858" s="54">
        <f>formulas!O1448</f>
        <v>0</v>
      </c>
      <c r="B1858" s="33">
        <f t="shared" ca="1" si="174"/>
        <v>32</v>
      </c>
      <c r="C1858">
        <f t="shared" si="175"/>
        <v>486</v>
      </c>
      <c r="D1858">
        <f t="shared" ca="1" si="173"/>
        <v>-2.1999999999999999E-2</v>
      </c>
      <c r="E1858">
        <f t="shared" ca="1" si="176"/>
        <v>0</v>
      </c>
      <c r="F1858">
        <f t="shared" ca="1" si="177"/>
        <v>31</v>
      </c>
      <c r="G1858">
        <f t="shared" ca="1" si="178"/>
        <v>32</v>
      </c>
    </row>
    <row r="1859" spans="1:7">
      <c r="A1859" s="54">
        <f>formulas!O1449</f>
        <v>0</v>
      </c>
      <c r="B1859" s="33">
        <f t="shared" ca="1" si="174"/>
        <v>32</v>
      </c>
      <c r="C1859">
        <f t="shared" si="175"/>
        <v>486</v>
      </c>
      <c r="D1859">
        <f t="shared" ref="D1859:D1922" ca="1" si="179">INDIRECT(ADDRESS(C1859+1,14))</f>
        <v>-2.1999999999999999E-2</v>
      </c>
      <c r="E1859">
        <f t="shared" ca="1" si="176"/>
        <v>0</v>
      </c>
      <c r="F1859">
        <f t="shared" ca="1" si="177"/>
        <v>31</v>
      </c>
      <c r="G1859">
        <f t="shared" ca="1" si="178"/>
        <v>32</v>
      </c>
    </row>
    <row r="1860" spans="1:7">
      <c r="A1860" s="54">
        <f>formulas!O1450</f>
        <v>0</v>
      </c>
      <c r="B1860" s="33">
        <f t="shared" ca="1" si="174"/>
        <v>32</v>
      </c>
      <c r="C1860">
        <f t="shared" si="175"/>
        <v>486</v>
      </c>
      <c r="D1860">
        <f t="shared" ca="1" si="179"/>
        <v>-2.1999999999999999E-2</v>
      </c>
      <c r="E1860">
        <f t="shared" ca="1" si="176"/>
        <v>0</v>
      </c>
      <c r="F1860">
        <f t="shared" ca="1" si="177"/>
        <v>31</v>
      </c>
      <c r="G1860">
        <f t="shared" ca="1" si="178"/>
        <v>32</v>
      </c>
    </row>
    <row r="1861" spans="1:7">
      <c r="A1861" s="54">
        <f>formulas!O1451</f>
        <v>0</v>
      </c>
      <c r="B1861" s="33">
        <f t="shared" ca="1" si="174"/>
        <v>32</v>
      </c>
      <c r="C1861">
        <f t="shared" si="175"/>
        <v>486</v>
      </c>
      <c r="D1861">
        <f t="shared" ca="1" si="179"/>
        <v>-2.1999999999999999E-2</v>
      </c>
      <c r="E1861">
        <f t="shared" ca="1" si="176"/>
        <v>0</v>
      </c>
      <c r="F1861">
        <f t="shared" ca="1" si="177"/>
        <v>31</v>
      </c>
      <c r="G1861">
        <f t="shared" ca="1" si="178"/>
        <v>32</v>
      </c>
    </row>
    <row r="1862" spans="1:7">
      <c r="A1862" s="54">
        <f>formulas!O1452</f>
        <v>0</v>
      </c>
      <c r="B1862" s="33">
        <f t="shared" ca="1" si="174"/>
        <v>32</v>
      </c>
      <c r="C1862">
        <f t="shared" si="175"/>
        <v>486</v>
      </c>
      <c r="D1862">
        <f t="shared" ca="1" si="179"/>
        <v>-2.1999999999999999E-2</v>
      </c>
      <c r="E1862">
        <f t="shared" ca="1" si="176"/>
        <v>0</v>
      </c>
      <c r="F1862">
        <f t="shared" ca="1" si="177"/>
        <v>31</v>
      </c>
      <c r="G1862">
        <f t="shared" ca="1" si="178"/>
        <v>32</v>
      </c>
    </row>
    <row r="1863" spans="1:7">
      <c r="A1863" s="54">
        <f>formulas!O1453</f>
        <v>0</v>
      </c>
      <c r="B1863" s="33">
        <f t="shared" ca="1" si="174"/>
        <v>32</v>
      </c>
      <c r="C1863">
        <f t="shared" si="175"/>
        <v>486</v>
      </c>
      <c r="D1863">
        <f t="shared" ca="1" si="179"/>
        <v>-2.1999999999999999E-2</v>
      </c>
      <c r="E1863">
        <f t="shared" ca="1" si="176"/>
        <v>0</v>
      </c>
      <c r="F1863">
        <f t="shared" ca="1" si="177"/>
        <v>31</v>
      </c>
      <c r="G1863">
        <f t="shared" ca="1" si="178"/>
        <v>32</v>
      </c>
    </row>
    <row r="1864" spans="1:7">
      <c r="A1864" s="54">
        <f>formulas!O1454</f>
        <v>0</v>
      </c>
      <c r="B1864" s="33">
        <f t="shared" ca="1" si="174"/>
        <v>32</v>
      </c>
      <c r="C1864">
        <f t="shared" si="175"/>
        <v>486</v>
      </c>
      <c r="D1864">
        <f t="shared" ca="1" si="179"/>
        <v>-2.1999999999999999E-2</v>
      </c>
      <c r="E1864">
        <f t="shared" ca="1" si="176"/>
        <v>0</v>
      </c>
      <c r="F1864">
        <f t="shared" ca="1" si="177"/>
        <v>31</v>
      </c>
      <c r="G1864">
        <f t="shared" ca="1" si="178"/>
        <v>32</v>
      </c>
    </row>
    <row r="1865" spans="1:7">
      <c r="A1865" s="54">
        <f>formulas!O1455</f>
        <v>0</v>
      </c>
      <c r="B1865" s="33">
        <f t="shared" ca="1" si="174"/>
        <v>32</v>
      </c>
      <c r="C1865">
        <f t="shared" si="175"/>
        <v>486</v>
      </c>
      <c r="D1865">
        <f t="shared" ca="1" si="179"/>
        <v>-2.1999999999999999E-2</v>
      </c>
      <c r="E1865">
        <f t="shared" ca="1" si="176"/>
        <v>0</v>
      </c>
      <c r="F1865">
        <f t="shared" ca="1" si="177"/>
        <v>31</v>
      </c>
      <c r="G1865">
        <f t="shared" ca="1" si="178"/>
        <v>32</v>
      </c>
    </row>
    <row r="1866" spans="1:7">
      <c r="A1866" s="54">
        <f>formulas!O1456</f>
        <v>0</v>
      </c>
      <c r="B1866" s="33">
        <f t="shared" ca="1" si="174"/>
        <v>32</v>
      </c>
      <c r="C1866">
        <f t="shared" si="175"/>
        <v>486</v>
      </c>
      <c r="D1866">
        <f t="shared" ca="1" si="179"/>
        <v>-2.1999999999999999E-2</v>
      </c>
      <c r="E1866">
        <f t="shared" ca="1" si="176"/>
        <v>0</v>
      </c>
      <c r="F1866">
        <f t="shared" ca="1" si="177"/>
        <v>31</v>
      </c>
      <c r="G1866">
        <f t="shared" ca="1" si="178"/>
        <v>32</v>
      </c>
    </row>
    <row r="1867" spans="1:7">
      <c r="A1867" s="54">
        <f>formulas!O1457</f>
        <v>0</v>
      </c>
      <c r="B1867" s="33">
        <f t="shared" ca="1" si="174"/>
        <v>32</v>
      </c>
      <c r="C1867">
        <f t="shared" si="175"/>
        <v>486</v>
      </c>
      <c r="D1867">
        <f t="shared" ca="1" si="179"/>
        <v>-2.1999999999999999E-2</v>
      </c>
      <c r="E1867">
        <f t="shared" ca="1" si="176"/>
        <v>0</v>
      </c>
      <c r="F1867">
        <f t="shared" ca="1" si="177"/>
        <v>31</v>
      </c>
      <c r="G1867">
        <f t="shared" ca="1" si="178"/>
        <v>32</v>
      </c>
    </row>
    <row r="1868" spans="1:7">
      <c r="A1868" s="54">
        <f>formulas!O1458</f>
        <v>0</v>
      </c>
      <c r="B1868" s="33">
        <f t="shared" ca="1" si="174"/>
        <v>32</v>
      </c>
      <c r="C1868">
        <f t="shared" si="175"/>
        <v>486</v>
      </c>
      <c r="D1868">
        <f t="shared" ca="1" si="179"/>
        <v>-2.1999999999999999E-2</v>
      </c>
      <c r="E1868">
        <f t="shared" ca="1" si="176"/>
        <v>0</v>
      </c>
      <c r="F1868">
        <f t="shared" ca="1" si="177"/>
        <v>31</v>
      </c>
      <c r="G1868">
        <f t="shared" ca="1" si="178"/>
        <v>32</v>
      </c>
    </row>
    <row r="1869" spans="1:7">
      <c r="A1869" s="54">
        <f>formulas!O1459</f>
        <v>0</v>
      </c>
      <c r="B1869" s="33">
        <f t="shared" ca="1" si="174"/>
        <v>32</v>
      </c>
      <c r="C1869">
        <f t="shared" si="175"/>
        <v>486</v>
      </c>
      <c r="D1869">
        <f t="shared" ca="1" si="179"/>
        <v>-2.1999999999999999E-2</v>
      </c>
      <c r="E1869">
        <f t="shared" ca="1" si="176"/>
        <v>0</v>
      </c>
      <c r="F1869">
        <f t="shared" ca="1" si="177"/>
        <v>31</v>
      </c>
      <c r="G1869">
        <f t="shared" ca="1" si="178"/>
        <v>32</v>
      </c>
    </row>
    <row r="1870" spans="1:7">
      <c r="A1870" s="54">
        <f>formulas!O1460</f>
        <v>0</v>
      </c>
      <c r="B1870" s="33">
        <f t="shared" ca="1" si="174"/>
        <v>32</v>
      </c>
      <c r="C1870">
        <f t="shared" si="175"/>
        <v>486</v>
      </c>
      <c r="D1870">
        <f t="shared" ca="1" si="179"/>
        <v>-2.1999999999999999E-2</v>
      </c>
      <c r="E1870">
        <f t="shared" ca="1" si="176"/>
        <v>0</v>
      </c>
      <c r="F1870">
        <f t="shared" ca="1" si="177"/>
        <v>31</v>
      </c>
      <c r="G1870">
        <f t="shared" ca="1" si="178"/>
        <v>32</v>
      </c>
    </row>
    <row r="1871" spans="1:7">
      <c r="A1871" s="54">
        <f>formulas!O1461</f>
        <v>0</v>
      </c>
      <c r="B1871" s="33">
        <f t="shared" ca="1" si="174"/>
        <v>32</v>
      </c>
      <c r="C1871">
        <f t="shared" si="175"/>
        <v>486</v>
      </c>
      <c r="D1871">
        <f t="shared" ca="1" si="179"/>
        <v>-2.1999999999999999E-2</v>
      </c>
      <c r="E1871">
        <f t="shared" ca="1" si="176"/>
        <v>0</v>
      </c>
      <c r="F1871">
        <f t="shared" ca="1" si="177"/>
        <v>31</v>
      </c>
      <c r="G1871">
        <f t="shared" ca="1" si="178"/>
        <v>32</v>
      </c>
    </row>
    <row r="1872" spans="1:7">
      <c r="A1872" s="54">
        <f>formulas!O1462</f>
        <v>0</v>
      </c>
      <c r="B1872" s="33">
        <f t="shared" ref="B1872:B1935" ca="1" si="180">(A1872-D1872)/(E1872-D1872)*(G1872-F1872)+F1872</f>
        <v>32</v>
      </c>
      <c r="C1872">
        <f t="shared" ref="C1872:C1935" si="181">COUNTIF($N$2:$N$25400,"&lt;"&amp;A1872)</f>
        <v>486</v>
      </c>
      <c r="D1872">
        <f t="shared" ca="1" si="179"/>
        <v>-2.1999999999999999E-2</v>
      </c>
      <c r="E1872">
        <f t="shared" ref="E1872:E1935" ca="1" si="182">INDIRECT(ADDRESS(C1872+2,14))</f>
        <v>0</v>
      </c>
      <c r="F1872">
        <f t="shared" ref="F1872:F1935" ca="1" si="183">INDIRECT(ADDRESS(C1872+1,13))</f>
        <v>31</v>
      </c>
      <c r="G1872">
        <f t="shared" ref="G1872:G1935" ca="1" si="184">INDIRECT(ADDRESS(C1872+2,13))</f>
        <v>32</v>
      </c>
    </row>
    <row r="1873" spans="1:7">
      <c r="A1873" s="54">
        <f>formulas!O1463</f>
        <v>0</v>
      </c>
      <c r="B1873" s="33">
        <f t="shared" ca="1" si="180"/>
        <v>32</v>
      </c>
      <c r="C1873">
        <f t="shared" si="181"/>
        <v>486</v>
      </c>
      <c r="D1873">
        <f t="shared" ca="1" si="179"/>
        <v>-2.1999999999999999E-2</v>
      </c>
      <c r="E1873">
        <f t="shared" ca="1" si="182"/>
        <v>0</v>
      </c>
      <c r="F1873">
        <f t="shared" ca="1" si="183"/>
        <v>31</v>
      </c>
      <c r="G1873">
        <f t="shared" ca="1" si="184"/>
        <v>32</v>
      </c>
    </row>
    <row r="1874" spans="1:7">
      <c r="A1874" s="54">
        <f>formulas!O1464</f>
        <v>0</v>
      </c>
      <c r="B1874" s="33">
        <f t="shared" ca="1" si="180"/>
        <v>32</v>
      </c>
      <c r="C1874">
        <f t="shared" si="181"/>
        <v>486</v>
      </c>
      <c r="D1874">
        <f t="shared" ca="1" si="179"/>
        <v>-2.1999999999999999E-2</v>
      </c>
      <c r="E1874">
        <f t="shared" ca="1" si="182"/>
        <v>0</v>
      </c>
      <c r="F1874">
        <f t="shared" ca="1" si="183"/>
        <v>31</v>
      </c>
      <c r="G1874">
        <f t="shared" ca="1" si="184"/>
        <v>32</v>
      </c>
    </row>
    <row r="1875" spans="1:7">
      <c r="A1875" s="54">
        <f>formulas!O1465</f>
        <v>0</v>
      </c>
      <c r="B1875" s="33">
        <f t="shared" ca="1" si="180"/>
        <v>32</v>
      </c>
      <c r="C1875">
        <f t="shared" si="181"/>
        <v>486</v>
      </c>
      <c r="D1875">
        <f t="shared" ca="1" si="179"/>
        <v>-2.1999999999999999E-2</v>
      </c>
      <c r="E1875">
        <f t="shared" ca="1" si="182"/>
        <v>0</v>
      </c>
      <c r="F1875">
        <f t="shared" ca="1" si="183"/>
        <v>31</v>
      </c>
      <c r="G1875">
        <f t="shared" ca="1" si="184"/>
        <v>32</v>
      </c>
    </row>
    <row r="1876" spans="1:7">
      <c r="A1876" s="54">
        <f>formulas!O1466</f>
        <v>0</v>
      </c>
      <c r="B1876" s="33">
        <f t="shared" ca="1" si="180"/>
        <v>32</v>
      </c>
      <c r="C1876">
        <f t="shared" si="181"/>
        <v>486</v>
      </c>
      <c r="D1876">
        <f t="shared" ca="1" si="179"/>
        <v>-2.1999999999999999E-2</v>
      </c>
      <c r="E1876">
        <f t="shared" ca="1" si="182"/>
        <v>0</v>
      </c>
      <c r="F1876">
        <f t="shared" ca="1" si="183"/>
        <v>31</v>
      </c>
      <c r="G1876">
        <f t="shared" ca="1" si="184"/>
        <v>32</v>
      </c>
    </row>
    <row r="1877" spans="1:7">
      <c r="A1877" s="54">
        <f>formulas!O1467</f>
        <v>0</v>
      </c>
      <c r="B1877" s="33">
        <f t="shared" ca="1" si="180"/>
        <v>32</v>
      </c>
      <c r="C1877">
        <f t="shared" si="181"/>
        <v>486</v>
      </c>
      <c r="D1877">
        <f t="shared" ca="1" si="179"/>
        <v>-2.1999999999999999E-2</v>
      </c>
      <c r="E1877">
        <f t="shared" ca="1" si="182"/>
        <v>0</v>
      </c>
      <c r="F1877">
        <f t="shared" ca="1" si="183"/>
        <v>31</v>
      </c>
      <c r="G1877">
        <f t="shared" ca="1" si="184"/>
        <v>32</v>
      </c>
    </row>
    <row r="1878" spans="1:7">
      <c r="A1878" s="54">
        <f>formulas!O1468</f>
        <v>0</v>
      </c>
      <c r="B1878" s="33">
        <f t="shared" ca="1" si="180"/>
        <v>32</v>
      </c>
      <c r="C1878">
        <f t="shared" si="181"/>
        <v>486</v>
      </c>
      <c r="D1878">
        <f t="shared" ca="1" si="179"/>
        <v>-2.1999999999999999E-2</v>
      </c>
      <c r="E1878">
        <f t="shared" ca="1" si="182"/>
        <v>0</v>
      </c>
      <c r="F1878">
        <f t="shared" ca="1" si="183"/>
        <v>31</v>
      </c>
      <c r="G1878">
        <f t="shared" ca="1" si="184"/>
        <v>32</v>
      </c>
    </row>
    <row r="1879" spans="1:7">
      <c r="A1879" s="54">
        <f>formulas!O1469</f>
        <v>0</v>
      </c>
      <c r="B1879" s="33">
        <f t="shared" ca="1" si="180"/>
        <v>32</v>
      </c>
      <c r="C1879">
        <f t="shared" si="181"/>
        <v>486</v>
      </c>
      <c r="D1879">
        <f t="shared" ca="1" si="179"/>
        <v>-2.1999999999999999E-2</v>
      </c>
      <c r="E1879">
        <f t="shared" ca="1" si="182"/>
        <v>0</v>
      </c>
      <c r="F1879">
        <f t="shared" ca="1" si="183"/>
        <v>31</v>
      </c>
      <c r="G1879">
        <f t="shared" ca="1" si="184"/>
        <v>32</v>
      </c>
    </row>
    <row r="1880" spans="1:7">
      <c r="A1880" s="54">
        <f>formulas!O1470</f>
        <v>0</v>
      </c>
      <c r="B1880" s="33">
        <f t="shared" ca="1" si="180"/>
        <v>32</v>
      </c>
      <c r="C1880">
        <f t="shared" si="181"/>
        <v>486</v>
      </c>
      <c r="D1880">
        <f t="shared" ca="1" si="179"/>
        <v>-2.1999999999999999E-2</v>
      </c>
      <c r="E1880">
        <f t="shared" ca="1" si="182"/>
        <v>0</v>
      </c>
      <c r="F1880">
        <f t="shared" ca="1" si="183"/>
        <v>31</v>
      </c>
      <c r="G1880">
        <f t="shared" ca="1" si="184"/>
        <v>32</v>
      </c>
    </row>
    <row r="1881" spans="1:7">
      <c r="A1881" s="54">
        <f>formulas!O1471</f>
        <v>0</v>
      </c>
      <c r="B1881" s="33">
        <f t="shared" ca="1" si="180"/>
        <v>32</v>
      </c>
      <c r="C1881">
        <f t="shared" si="181"/>
        <v>486</v>
      </c>
      <c r="D1881">
        <f t="shared" ca="1" si="179"/>
        <v>-2.1999999999999999E-2</v>
      </c>
      <c r="E1881">
        <f t="shared" ca="1" si="182"/>
        <v>0</v>
      </c>
      <c r="F1881">
        <f t="shared" ca="1" si="183"/>
        <v>31</v>
      </c>
      <c r="G1881">
        <f t="shared" ca="1" si="184"/>
        <v>32</v>
      </c>
    </row>
    <row r="1882" spans="1:7">
      <c r="A1882" s="54">
        <f>formulas!O1472</f>
        <v>0</v>
      </c>
      <c r="B1882" s="33">
        <f t="shared" ca="1" si="180"/>
        <v>32</v>
      </c>
      <c r="C1882">
        <f t="shared" si="181"/>
        <v>486</v>
      </c>
      <c r="D1882">
        <f t="shared" ca="1" si="179"/>
        <v>-2.1999999999999999E-2</v>
      </c>
      <c r="E1882">
        <f t="shared" ca="1" si="182"/>
        <v>0</v>
      </c>
      <c r="F1882">
        <f t="shared" ca="1" si="183"/>
        <v>31</v>
      </c>
      <c r="G1882">
        <f t="shared" ca="1" si="184"/>
        <v>32</v>
      </c>
    </row>
    <row r="1883" spans="1:7">
      <c r="A1883" s="54">
        <f>formulas!O1473</f>
        <v>0</v>
      </c>
      <c r="B1883" s="33">
        <f t="shared" ca="1" si="180"/>
        <v>32</v>
      </c>
      <c r="C1883">
        <f t="shared" si="181"/>
        <v>486</v>
      </c>
      <c r="D1883">
        <f t="shared" ca="1" si="179"/>
        <v>-2.1999999999999999E-2</v>
      </c>
      <c r="E1883">
        <f t="shared" ca="1" si="182"/>
        <v>0</v>
      </c>
      <c r="F1883">
        <f t="shared" ca="1" si="183"/>
        <v>31</v>
      </c>
      <c r="G1883">
        <f t="shared" ca="1" si="184"/>
        <v>32</v>
      </c>
    </row>
    <row r="1884" spans="1:7">
      <c r="A1884" s="54">
        <f>formulas!O1474</f>
        <v>0</v>
      </c>
      <c r="B1884" s="33">
        <f t="shared" ca="1" si="180"/>
        <v>32</v>
      </c>
      <c r="C1884">
        <f t="shared" si="181"/>
        <v>486</v>
      </c>
      <c r="D1884">
        <f t="shared" ca="1" si="179"/>
        <v>-2.1999999999999999E-2</v>
      </c>
      <c r="E1884">
        <f t="shared" ca="1" si="182"/>
        <v>0</v>
      </c>
      <c r="F1884">
        <f t="shared" ca="1" si="183"/>
        <v>31</v>
      </c>
      <c r="G1884">
        <f t="shared" ca="1" si="184"/>
        <v>32</v>
      </c>
    </row>
    <row r="1885" spans="1:7">
      <c r="A1885" s="54">
        <f>formulas!O1475</f>
        <v>0</v>
      </c>
      <c r="B1885" s="33">
        <f t="shared" ca="1" si="180"/>
        <v>32</v>
      </c>
      <c r="C1885">
        <f t="shared" si="181"/>
        <v>486</v>
      </c>
      <c r="D1885">
        <f t="shared" ca="1" si="179"/>
        <v>-2.1999999999999999E-2</v>
      </c>
      <c r="E1885">
        <f t="shared" ca="1" si="182"/>
        <v>0</v>
      </c>
      <c r="F1885">
        <f t="shared" ca="1" si="183"/>
        <v>31</v>
      </c>
      <c r="G1885">
        <f t="shared" ca="1" si="184"/>
        <v>32</v>
      </c>
    </row>
    <row r="1886" spans="1:7">
      <c r="A1886" s="54">
        <f>formulas!O1476</f>
        <v>0</v>
      </c>
      <c r="B1886" s="33">
        <f t="shared" ca="1" si="180"/>
        <v>32</v>
      </c>
      <c r="C1886">
        <f t="shared" si="181"/>
        <v>486</v>
      </c>
      <c r="D1886">
        <f t="shared" ca="1" si="179"/>
        <v>-2.1999999999999999E-2</v>
      </c>
      <c r="E1886">
        <f t="shared" ca="1" si="182"/>
        <v>0</v>
      </c>
      <c r="F1886">
        <f t="shared" ca="1" si="183"/>
        <v>31</v>
      </c>
      <c r="G1886">
        <f t="shared" ca="1" si="184"/>
        <v>32</v>
      </c>
    </row>
    <row r="1887" spans="1:7">
      <c r="A1887" s="54">
        <f>formulas!O1477</f>
        <v>0</v>
      </c>
      <c r="B1887" s="33">
        <f t="shared" ca="1" si="180"/>
        <v>32</v>
      </c>
      <c r="C1887">
        <f t="shared" si="181"/>
        <v>486</v>
      </c>
      <c r="D1887">
        <f t="shared" ca="1" si="179"/>
        <v>-2.1999999999999999E-2</v>
      </c>
      <c r="E1887">
        <f t="shared" ca="1" si="182"/>
        <v>0</v>
      </c>
      <c r="F1887">
        <f t="shared" ca="1" si="183"/>
        <v>31</v>
      </c>
      <c r="G1887">
        <f t="shared" ca="1" si="184"/>
        <v>32</v>
      </c>
    </row>
    <row r="1888" spans="1:7">
      <c r="A1888" s="54">
        <f>formulas!O1478</f>
        <v>0</v>
      </c>
      <c r="B1888" s="33">
        <f t="shared" ca="1" si="180"/>
        <v>32</v>
      </c>
      <c r="C1888">
        <f t="shared" si="181"/>
        <v>486</v>
      </c>
      <c r="D1888">
        <f t="shared" ca="1" si="179"/>
        <v>-2.1999999999999999E-2</v>
      </c>
      <c r="E1888">
        <f t="shared" ca="1" si="182"/>
        <v>0</v>
      </c>
      <c r="F1888">
        <f t="shared" ca="1" si="183"/>
        <v>31</v>
      </c>
      <c r="G1888">
        <f t="shared" ca="1" si="184"/>
        <v>32</v>
      </c>
    </row>
    <row r="1889" spans="1:7">
      <c r="A1889" s="54">
        <f>formulas!O1479</f>
        <v>0</v>
      </c>
      <c r="B1889" s="33">
        <f t="shared" ca="1" si="180"/>
        <v>32</v>
      </c>
      <c r="C1889">
        <f t="shared" si="181"/>
        <v>486</v>
      </c>
      <c r="D1889">
        <f t="shared" ca="1" si="179"/>
        <v>-2.1999999999999999E-2</v>
      </c>
      <c r="E1889">
        <f t="shared" ca="1" si="182"/>
        <v>0</v>
      </c>
      <c r="F1889">
        <f t="shared" ca="1" si="183"/>
        <v>31</v>
      </c>
      <c r="G1889">
        <f t="shared" ca="1" si="184"/>
        <v>32</v>
      </c>
    </row>
    <row r="1890" spans="1:7">
      <c r="A1890" s="54">
        <f>formulas!O1480</f>
        <v>0</v>
      </c>
      <c r="B1890" s="33">
        <f t="shared" ca="1" si="180"/>
        <v>32</v>
      </c>
      <c r="C1890">
        <f t="shared" si="181"/>
        <v>486</v>
      </c>
      <c r="D1890">
        <f t="shared" ca="1" si="179"/>
        <v>-2.1999999999999999E-2</v>
      </c>
      <c r="E1890">
        <f t="shared" ca="1" si="182"/>
        <v>0</v>
      </c>
      <c r="F1890">
        <f t="shared" ca="1" si="183"/>
        <v>31</v>
      </c>
      <c r="G1890">
        <f t="shared" ca="1" si="184"/>
        <v>32</v>
      </c>
    </row>
    <row r="1891" spans="1:7">
      <c r="A1891" s="54">
        <f>formulas!O1481</f>
        <v>0</v>
      </c>
      <c r="B1891" s="33">
        <f t="shared" ca="1" si="180"/>
        <v>32</v>
      </c>
      <c r="C1891">
        <f t="shared" si="181"/>
        <v>486</v>
      </c>
      <c r="D1891">
        <f t="shared" ca="1" si="179"/>
        <v>-2.1999999999999999E-2</v>
      </c>
      <c r="E1891">
        <f t="shared" ca="1" si="182"/>
        <v>0</v>
      </c>
      <c r="F1891">
        <f t="shared" ca="1" si="183"/>
        <v>31</v>
      </c>
      <c r="G1891">
        <f t="shared" ca="1" si="184"/>
        <v>32</v>
      </c>
    </row>
    <row r="1892" spans="1:7">
      <c r="A1892" s="54">
        <f>formulas!O1482</f>
        <v>0</v>
      </c>
      <c r="B1892" s="33">
        <f t="shared" ca="1" si="180"/>
        <v>32</v>
      </c>
      <c r="C1892">
        <f t="shared" si="181"/>
        <v>486</v>
      </c>
      <c r="D1892">
        <f t="shared" ca="1" si="179"/>
        <v>-2.1999999999999999E-2</v>
      </c>
      <c r="E1892">
        <f t="shared" ca="1" si="182"/>
        <v>0</v>
      </c>
      <c r="F1892">
        <f t="shared" ca="1" si="183"/>
        <v>31</v>
      </c>
      <c r="G1892">
        <f t="shared" ca="1" si="184"/>
        <v>32</v>
      </c>
    </row>
    <row r="1893" spans="1:7">
      <c r="A1893" s="54">
        <f>formulas!O1483</f>
        <v>0</v>
      </c>
      <c r="B1893" s="33">
        <f t="shared" ca="1" si="180"/>
        <v>32</v>
      </c>
      <c r="C1893">
        <f t="shared" si="181"/>
        <v>486</v>
      </c>
      <c r="D1893">
        <f t="shared" ca="1" si="179"/>
        <v>-2.1999999999999999E-2</v>
      </c>
      <c r="E1893">
        <f t="shared" ca="1" si="182"/>
        <v>0</v>
      </c>
      <c r="F1893">
        <f t="shared" ca="1" si="183"/>
        <v>31</v>
      </c>
      <c r="G1893">
        <f t="shared" ca="1" si="184"/>
        <v>32</v>
      </c>
    </row>
    <row r="1894" spans="1:7">
      <c r="A1894" s="54">
        <f>formulas!O1484</f>
        <v>0</v>
      </c>
      <c r="B1894" s="33">
        <f t="shared" ca="1" si="180"/>
        <v>32</v>
      </c>
      <c r="C1894">
        <f t="shared" si="181"/>
        <v>486</v>
      </c>
      <c r="D1894">
        <f t="shared" ca="1" si="179"/>
        <v>-2.1999999999999999E-2</v>
      </c>
      <c r="E1894">
        <f t="shared" ca="1" si="182"/>
        <v>0</v>
      </c>
      <c r="F1894">
        <f t="shared" ca="1" si="183"/>
        <v>31</v>
      </c>
      <c r="G1894">
        <f t="shared" ca="1" si="184"/>
        <v>32</v>
      </c>
    </row>
    <row r="1895" spans="1:7">
      <c r="A1895" s="54">
        <f>formulas!O1485</f>
        <v>0</v>
      </c>
      <c r="B1895" s="33">
        <f t="shared" ca="1" si="180"/>
        <v>32</v>
      </c>
      <c r="C1895">
        <f t="shared" si="181"/>
        <v>486</v>
      </c>
      <c r="D1895">
        <f t="shared" ca="1" si="179"/>
        <v>-2.1999999999999999E-2</v>
      </c>
      <c r="E1895">
        <f t="shared" ca="1" si="182"/>
        <v>0</v>
      </c>
      <c r="F1895">
        <f t="shared" ca="1" si="183"/>
        <v>31</v>
      </c>
      <c r="G1895">
        <f t="shared" ca="1" si="184"/>
        <v>32</v>
      </c>
    </row>
    <row r="1896" spans="1:7">
      <c r="A1896" s="54">
        <f>formulas!O1486</f>
        <v>0</v>
      </c>
      <c r="B1896" s="33">
        <f t="shared" ca="1" si="180"/>
        <v>32</v>
      </c>
      <c r="C1896">
        <f t="shared" si="181"/>
        <v>486</v>
      </c>
      <c r="D1896">
        <f t="shared" ca="1" si="179"/>
        <v>-2.1999999999999999E-2</v>
      </c>
      <c r="E1896">
        <f t="shared" ca="1" si="182"/>
        <v>0</v>
      </c>
      <c r="F1896">
        <f t="shared" ca="1" si="183"/>
        <v>31</v>
      </c>
      <c r="G1896">
        <f t="shared" ca="1" si="184"/>
        <v>32</v>
      </c>
    </row>
    <row r="1897" spans="1:7">
      <c r="A1897" s="54">
        <f>formulas!O1487</f>
        <v>0</v>
      </c>
      <c r="B1897" s="33">
        <f t="shared" ca="1" si="180"/>
        <v>32</v>
      </c>
      <c r="C1897">
        <f t="shared" si="181"/>
        <v>486</v>
      </c>
      <c r="D1897">
        <f t="shared" ca="1" si="179"/>
        <v>-2.1999999999999999E-2</v>
      </c>
      <c r="E1897">
        <f t="shared" ca="1" si="182"/>
        <v>0</v>
      </c>
      <c r="F1897">
        <f t="shared" ca="1" si="183"/>
        <v>31</v>
      </c>
      <c r="G1897">
        <f t="shared" ca="1" si="184"/>
        <v>32</v>
      </c>
    </row>
    <row r="1898" spans="1:7">
      <c r="A1898" s="54">
        <f>formulas!O1488</f>
        <v>0</v>
      </c>
      <c r="B1898" s="33">
        <f t="shared" ca="1" si="180"/>
        <v>32</v>
      </c>
      <c r="C1898">
        <f t="shared" si="181"/>
        <v>486</v>
      </c>
      <c r="D1898">
        <f t="shared" ca="1" si="179"/>
        <v>-2.1999999999999999E-2</v>
      </c>
      <c r="E1898">
        <f t="shared" ca="1" si="182"/>
        <v>0</v>
      </c>
      <c r="F1898">
        <f t="shared" ca="1" si="183"/>
        <v>31</v>
      </c>
      <c r="G1898">
        <f t="shared" ca="1" si="184"/>
        <v>32</v>
      </c>
    </row>
    <row r="1899" spans="1:7">
      <c r="A1899" s="54">
        <f>formulas!O1489</f>
        <v>0</v>
      </c>
      <c r="B1899" s="33">
        <f t="shared" ca="1" si="180"/>
        <v>32</v>
      </c>
      <c r="C1899">
        <f t="shared" si="181"/>
        <v>486</v>
      </c>
      <c r="D1899">
        <f t="shared" ca="1" si="179"/>
        <v>-2.1999999999999999E-2</v>
      </c>
      <c r="E1899">
        <f t="shared" ca="1" si="182"/>
        <v>0</v>
      </c>
      <c r="F1899">
        <f t="shared" ca="1" si="183"/>
        <v>31</v>
      </c>
      <c r="G1899">
        <f t="shared" ca="1" si="184"/>
        <v>32</v>
      </c>
    </row>
    <row r="1900" spans="1:7">
      <c r="A1900" s="54">
        <f>formulas!O1490</f>
        <v>0</v>
      </c>
      <c r="B1900" s="33">
        <f t="shared" ca="1" si="180"/>
        <v>32</v>
      </c>
      <c r="C1900">
        <f t="shared" si="181"/>
        <v>486</v>
      </c>
      <c r="D1900">
        <f t="shared" ca="1" si="179"/>
        <v>-2.1999999999999999E-2</v>
      </c>
      <c r="E1900">
        <f t="shared" ca="1" si="182"/>
        <v>0</v>
      </c>
      <c r="F1900">
        <f t="shared" ca="1" si="183"/>
        <v>31</v>
      </c>
      <c r="G1900">
        <f t="shared" ca="1" si="184"/>
        <v>32</v>
      </c>
    </row>
    <row r="1901" spans="1:7">
      <c r="A1901" s="54">
        <f>formulas!O1491</f>
        <v>0</v>
      </c>
      <c r="B1901" s="33">
        <f t="shared" ca="1" si="180"/>
        <v>32</v>
      </c>
      <c r="C1901">
        <f t="shared" si="181"/>
        <v>486</v>
      </c>
      <c r="D1901">
        <f t="shared" ca="1" si="179"/>
        <v>-2.1999999999999999E-2</v>
      </c>
      <c r="E1901">
        <f t="shared" ca="1" si="182"/>
        <v>0</v>
      </c>
      <c r="F1901">
        <f t="shared" ca="1" si="183"/>
        <v>31</v>
      </c>
      <c r="G1901">
        <f t="shared" ca="1" si="184"/>
        <v>32</v>
      </c>
    </row>
    <row r="1902" spans="1:7">
      <c r="A1902" s="54">
        <f>formulas!O1492</f>
        <v>0</v>
      </c>
      <c r="B1902" s="33">
        <f t="shared" ca="1" si="180"/>
        <v>32</v>
      </c>
      <c r="C1902">
        <f t="shared" si="181"/>
        <v>486</v>
      </c>
      <c r="D1902">
        <f t="shared" ca="1" si="179"/>
        <v>-2.1999999999999999E-2</v>
      </c>
      <c r="E1902">
        <f t="shared" ca="1" si="182"/>
        <v>0</v>
      </c>
      <c r="F1902">
        <f t="shared" ca="1" si="183"/>
        <v>31</v>
      </c>
      <c r="G1902">
        <f t="shared" ca="1" si="184"/>
        <v>32</v>
      </c>
    </row>
    <row r="1903" spans="1:7">
      <c r="A1903" s="54">
        <f>formulas!O1493</f>
        <v>0</v>
      </c>
      <c r="B1903" s="33">
        <f t="shared" ca="1" si="180"/>
        <v>32</v>
      </c>
      <c r="C1903">
        <f t="shared" si="181"/>
        <v>486</v>
      </c>
      <c r="D1903">
        <f t="shared" ca="1" si="179"/>
        <v>-2.1999999999999999E-2</v>
      </c>
      <c r="E1903">
        <f t="shared" ca="1" si="182"/>
        <v>0</v>
      </c>
      <c r="F1903">
        <f t="shared" ca="1" si="183"/>
        <v>31</v>
      </c>
      <c r="G1903">
        <f t="shared" ca="1" si="184"/>
        <v>32</v>
      </c>
    </row>
    <row r="1904" spans="1:7">
      <c r="A1904" s="54">
        <f>formulas!O1494</f>
        <v>0</v>
      </c>
      <c r="B1904" s="33">
        <f t="shared" ca="1" si="180"/>
        <v>32</v>
      </c>
      <c r="C1904">
        <f t="shared" si="181"/>
        <v>486</v>
      </c>
      <c r="D1904">
        <f t="shared" ca="1" si="179"/>
        <v>-2.1999999999999999E-2</v>
      </c>
      <c r="E1904">
        <f t="shared" ca="1" si="182"/>
        <v>0</v>
      </c>
      <c r="F1904">
        <f t="shared" ca="1" si="183"/>
        <v>31</v>
      </c>
      <c r="G1904">
        <f t="shared" ca="1" si="184"/>
        <v>32</v>
      </c>
    </row>
    <row r="1905" spans="1:7">
      <c r="A1905" s="54">
        <f>formulas!O1495</f>
        <v>0</v>
      </c>
      <c r="B1905" s="33">
        <f t="shared" ca="1" si="180"/>
        <v>32</v>
      </c>
      <c r="C1905">
        <f t="shared" si="181"/>
        <v>486</v>
      </c>
      <c r="D1905">
        <f t="shared" ca="1" si="179"/>
        <v>-2.1999999999999999E-2</v>
      </c>
      <c r="E1905">
        <f t="shared" ca="1" si="182"/>
        <v>0</v>
      </c>
      <c r="F1905">
        <f t="shared" ca="1" si="183"/>
        <v>31</v>
      </c>
      <c r="G1905">
        <f t="shared" ca="1" si="184"/>
        <v>32</v>
      </c>
    </row>
    <row r="1906" spans="1:7">
      <c r="A1906" s="54">
        <f>formulas!O1496</f>
        <v>0</v>
      </c>
      <c r="B1906" s="33">
        <f t="shared" ca="1" si="180"/>
        <v>32</v>
      </c>
      <c r="C1906">
        <f t="shared" si="181"/>
        <v>486</v>
      </c>
      <c r="D1906">
        <f t="shared" ca="1" si="179"/>
        <v>-2.1999999999999999E-2</v>
      </c>
      <c r="E1906">
        <f t="shared" ca="1" si="182"/>
        <v>0</v>
      </c>
      <c r="F1906">
        <f t="shared" ca="1" si="183"/>
        <v>31</v>
      </c>
      <c r="G1906">
        <f t="shared" ca="1" si="184"/>
        <v>32</v>
      </c>
    </row>
    <row r="1907" spans="1:7">
      <c r="A1907" s="54">
        <f>formulas!O1497</f>
        <v>0</v>
      </c>
      <c r="B1907" s="33">
        <f t="shared" ca="1" si="180"/>
        <v>32</v>
      </c>
      <c r="C1907">
        <f t="shared" si="181"/>
        <v>486</v>
      </c>
      <c r="D1907">
        <f t="shared" ca="1" si="179"/>
        <v>-2.1999999999999999E-2</v>
      </c>
      <c r="E1907">
        <f t="shared" ca="1" si="182"/>
        <v>0</v>
      </c>
      <c r="F1907">
        <f t="shared" ca="1" si="183"/>
        <v>31</v>
      </c>
      <c r="G1907">
        <f t="shared" ca="1" si="184"/>
        <v>32</v>
      </c>
    </row>
    <row r="1908" spans="1:7">
      <c r="A1908" s="54">
        <f>formulas!O1498</f>
        <v>0</v>
      </c>
      <c r="B1908" s="33">
        <f t="shared" ca="1" si="180"/>
        <v>32</v>
      </c>
      <c r="C1908">
        <f t="shared" si="181"/>
        <v>486</v>
      </c>
      <c r="D1908">
        <f t="shared" ca="1" si="179"/>
        <v>-2.1999999999999999E-2</v>
      </c>
      <c r="E1908">
        <f t="shared" ca="1" si="182"/>
        <v>0</v>
      </c>
      <c r="F1908">
        <f t="shared" ca="1" si="183"/>
        <v>31</v>
      </c>
      <c r="G1908">
        <f t="shared" ca="1" si="184"/>
        <v>32</v>
      </c>
    </row>
    <row r="1909" spans="1:7">
      <c r="A1909" s="54">
        <f>formulas!O1499</f>
        <v>0</v>
      </c>
      <c r="B1909" s="33">
        <f t="shared" ca="1" si="180"/>
        <v>32</v>
      </c>
      <c r="C1909">
        <f t="shared" si="181"/>
        <v>486</v>
      </c>
      <c r="D1909">
        <f t="shared" ca="1" si="179"/>
        <v>-2.1999999999999999E-2</v>
      </c>
      <c r="E1909">
        <f t="shared" ca="1" si="182"/>
        <v>0</v>
      </c>
      <c r="F1909">
        <f t="shared" ca="1" si="183"/>
        <v>31</v>
      </c>
      <c r="G1909">
        <f t="shared" ca="1" si="184"/>
        <v>32</v>
      </c>
    </row>
    <row r="1910" spans="1:7">
      <c r="A1910" s="54">
        <f>formulas!O1500</f>
        <v>0</v>
      </c>
      <c r="B1910" s="33">
        <f t="shared" ca="1" si="180"/>
        <v>32</v>
      </c>
      <c r="C1910">
        <f t="shared" si="181"/>
        <v>486</v>
      </c>
      <c r="D1910">
        <f t="shared" ca="1" si="179"/>
        <v>-2.1999999999999999E-2</v>
      </c>
      <c r="E1910">
        <f t="shared" ca="1" si="182"/>
        <v>0</v>
      </c>
      <c r="F1910">
        <f t="shared" ca="1" si="183"/>
        <v>31</v>
      </c>
      <c r="G1910">
        <f t="shared" ca="1" si="184"/>
        <v>32</v>
      </c>
    </row>
    <row r="1911" spans="1:7">
      <c r="A1911" s="54">
        <f>formulas!O1501</f>
        <v>0</v>
      </c>
      <c r="B1911" s="33">
        <f t="shared" ca="1" si="180"/>
        <v>32</v>
      </c>
      <c r="C1911">
        <f t="shared" si="181"/>
        <v>486</v>
      </c>
      <c r="D1911">
        <f t="shared" ca="1" si="179"/>
        <v>-2.1999999999999999E-2</v>
      </c>
      <c r="E1911">
        <f t="shared" ca="1" si="182"/>
        <v>0</v>
      </c>
      <c r="F1911">
        <f t="shared" ca="1" si="183"/>
        <v>31</v>
      </c>
      <c r="G1911">
        <f t="shared" ca="1" si="184"/>
        <v>32</v>
      </c>
    </row>
    <row r="1912" spans="1:7">
      <c r="A1912" s="54">
        <f>formulas!O1502</f>
        <v>0</v>
      </c>
      <c r="B1912" s="33">
        <f t="shared" ca="1" si="180"/>
        <v>32</v>
      </c>
      <c r="C1912">
        <f t="shared" si="181"/>
        <v>486</v>
      </c>
      <c r="D1912">
        <f t="shared" ca="1" si="179"/>
        <v>-2.1999999999999999E-2</v>
      </c>
      <c r="E1912">
        <f t="shared" ca="1" si="182"/>
        <v>0</v>
      </c>
      <c r="F1912">
        <f t="shared" ca="1" si="183"/>
        <v>31</v>
      </c>
      <c r="G1912">
        <f t="shared" ca="1" si="184"/>
        <v>32</v>
      </c>
    </row>
    <row r="1913" spans="1:7">
      <c r="A1913" s="54">
        <f>formulas!O1503</f>
        <v>0</v>
      </c>
      <c r="B1913" s="33">
        <f t="shared" ca="1" si="180"/>
        <v>32</v>
      </c>
      <c r="C1913">
        <f t="shared" si="181"/>
        <v>486</v>
      </c>
      <c r="D1913">
        <f t="shared" ca="1" si="179"/>
        <v>-2.1999999999999999E-2</v>
      </c>
      <c r="E1913">
        <f t="shared" ca="1" si="182"/>
        <v>0</v>
      </c>
      <c r="F1913">
        <f t="shared" ca="1" si="183"/>
        <v>31</v>
      </c>
      <c r="G1913">
        <f t="shared" ca="1" si="184"/>
        <v>32</v>
      </c>
    </row>
    <row r="1914" spans="1:7">
      <c r="A1914" s="54">
        <f>formulas!O1504</f>
        <v>0</v>
      </c>
      <c r="B1914" s="33">
        <f t="shared" ca="1" si="180"/>
        <v>32</v>
      </c>
      <c r="C1914">
        <f t="shared" si="181"/>
        <v>486</v>
      </c>
      <c r="D1914">
        <f t="shared" ca="1" si="179"/>
        <v>-2.1999999999999999E-2</v>
      </c>
      <c r="E1914">
        <f t="shared" ca="1" si="182"/>
        <v>0</v>
      </c>
      <c r="F1914">
        <f t="shared" ca="1" si="183"/>
        <v>31</v>
      </c>
      <c r="G1914">
        <f t="shared" ca="1" si="184"/>
        <v>32</v>
      </c>
    </row>
    <row r="1915" spans="1:7">
      <c r="A1915" s="54">
        <f>formulas!O1505</f>
        <v>0</v>
      </c>
      <c r="B1915" s="33">
        <f t="shared" ca="1" si="180"/>
        <v>32</v>
      </c>
      <c r="C1915">
        <f t="shared" si="181"/>
        <v>486</v>
      </c>
      <c r="D1915">
        <f t="shared" ca="1" si="179"/>
        <v>-2.1999999999999999E-2</v>
      </c>
      <c r="E1915">
        <f t="shared" ca="1" si="182"/>
        <v>0</v>
      </c>
      <c r="F1915">
        <f t="shared" ca="1" si="183"/>
        <v>31</v>
      </c>
      <c r="G1915">
        <f t="shared" ca="1" si="184"/>
        <v>32</v>
      </c>
    </row>
    <row r="1916" spans="1:7">
      <c r="A1916" s="54">
        <f>formulas!O1506</f>
        <v>0</v>
      </c>
      <c r="B1916" s="33">
        <f t="shared" ca="1" si="180"/>
        <v>32</v>
      </c>
      <c r="C1916">
        <f t="shared" si="181"/>
        <v>486</v>
      </c>
      <c r="D1916">
        <f t="shared" ca="1" si="179"/>
        <v>-2.1999999999999999E-2</v>
      </c>
      <c r="E1916">
        <f t="shared" ca="1" si="182"/>
        <v>0</v>
      </c>
      <c r="F1916">
        <f t="shared" ca="1" si="183"/>
        <v>31</v>
      </c>
      <c r="G1916">
        <f t="shared" ca="1" si="184"/>
        <v>32</v>
      </c>
    </row>
    <row r="1917" spans="1:7">
      <c r="A1917" s="54">
        <f>formulas!O1507</f>
        <v>0</v>
      </c>
      <c r="B1917" s="33">
        <f t="shared" ca="1" si="180"/>
        <v>32</v>
      </c>
      <c r="C1917">
        <f t="shared" si="181"/>
        <v>486</v>
      </c>
      <c r="D1917">
        <f t="shared" ca="1" si="179"/>
        <v>-2.1999999999999999E-2</v>
      </c>
      <c r="E1917">
        <f t="shared" ca="1" si="182"/>
        <v>0</v>
      </c>
      <c r="F1917">
        <f t="shared" ca="1" si="183"/>
        <v>31</v>
      </c>
      <c r="G1917">
        <f t="shared" ca="1" si="184"/>
        <v>32</v>
      </c>
    </row>
    <row r="1918" spans="1:7">
      <c r="A1918" s="54">
        <f>formulas!O1508</f>
        <v>0</v>
      </c>
      <c r="B1918" s="33">
        <f t="shared" ca="1" si="180"/>
        <v>32</v>
      </c>
      <c r="C1918">
        <f t="shared" si="181"/>
        <v>486</v>
      </c>
      <c r="D1918">
        <f t="shared" ca="1" si="179"/>
        <v>-2.1999999999999999E-2</v>
      </c>
      <c r="E1918">
        <f t="shared" ca="1" si="182"/>
        <v>0</v>
      </c>
      <c r="F1918">
        <f t="shared" ca="1" si="183"/>
        <v>31</v>
      </c>
      <c r="G1918">
        <f t="shared" ca="1" si="184"/>
        <v>32</v>
      </c>
    </row>
    <row r="1919" spans="1:7">
      <c r="A1919" s="54">
        <f>formulas!O1509</f>
        <v>0</v>
      </c>
      <c r="B1919" s="33">
        <f t="shared" ca="1" si="180"/>
        <v>32</v>
      </c>
      <c r="C1919">
        <f t="shared" si="181"/>
        <v>486</v>
      </c>
      <c r="D1919">
        <f t="shared" ca="1" si="179"/>
        <v>-2.1999999999999999E-2</v>
      </c>
      <c r="E1919">
        <f t="shared" ca="1" si="182"/>
        <v>0</v>
      </c>
      <c r="F1919">
        <f t="shared" ca="1" si="183"/>
        <v>31</v>
      </c>
      <c r="G1919">
        <f t="shared" ca="1" si="184"/>
        <v>32</v>
      </c>
    </row>
    <row r="1920" spans="1:7">
      <c r="A1920" s="54">
        <f>formulas!O1510</f>
        <v>0</v>
      </c>
      <c r="B1920" s="33">
        <f t="shared" ca="1" si="180"/>
        <v>32</v>
      </c>
      <c r="C1920">
        <f t="shared" si="181"/>
        <v>486</v>
      </c>
      <c r="D1920">
        <f t="shared" ca="1" si="179"/>
        <v>-2.1999999999999999E-2</v>
      </c>
      <c r="E1920">
        <f t="shared" ca="1" si="182"/>
        <v>0</v>
      </c>
      <c r="F1920">
        <f t="shared" ca="1" si="183"/>
        <v>31</v>
      </c>
      <c r="G1920">
        <f t="shared" ca="1" si="184"/>
        <v>32</v>
      </c>
    </row>
    <row r="1921" spans="1:7">
      <c r="A1921" s="54">
        <f>formulas!O1511</f>
        <v>0</v>
      </c>
      <c r="B1921" s="33">
        <f t="shared" ca="1" si="180"/>
        <v>32</v>
      </c>
      <c r="C1921">
        <f t="shared" si="181"/>
        <v>486</v>
      </c>
      <c r="D1921">
        <f t="shared" ca="1" si="179"/>
        <v>-2.1999999999999999E-2</v>
      </c>
      <c r="E1921">
        <f t="shared" ca="1" si="182"/>
        <v>0</v>
      </c>
      <c r="F1921">
        <f t="shared" ca="1" si="183"/>
        <v>31</v>
      </c>
      <c r="G1921">
        <f t="shared" ca="1" si="184"/>
        <v>32</v>
      </c>
    </row>
    <row r="1922" spans="1:7">
      <c r="A1922" s="54">
        <f>formulas!O1512</f>
        <v>0</v>
      </c>
      <c r="B1922" s="33">
        <f t="shared" ca="1" si="180"/>
        <v>32</v>
      </c>
      <c r="C1922">
        <f t="shared" si="181"/>
        <v>486</v>
      </c>
      <c r="D1922">
        <f t="shared" ca="1" si="179"/>
        <v>-2.1999999999999999E-2</v>
      </c>
      <c r="E1922">
        <f t="shared" ca="1" si="182"/>
        <v>0</v>
      </c>
      <c r="F1922">
        <f t="shared" ca="1" si="183"/>
        <v>31</v>
      </c>
      <c r="G1922">
        <f t="shared" ca="1" si="184"/>
        <v>32</v>
      </c>
    </row>
    <row r="1923" spans="1:7">
      <c r="A1923" s="54">
        <f>formulas!O1513</f>
        <v>0</v>
      </c>
      <c r="B1923" s="33">
        <f t="shared" ca="1" si="180"/>
        <v>32</v>
      </c>
      <c r="C1923">
        <f t="shared" si="181"/>
        <v>486</v>
      </c>
      <c r="D1923">
        <f t="shared" ref="D1923:D1986" ca="1" si="185">INDIRECT(ADDRESS(C1923+1,14))</f>
        <v>-2.1999999999999999E-2</v>
      </c>
      <c r="E1923">
        <f t="shared" ca="1" si="182"/>
        <v>0</v>
      </c>
      <c r="F1923">
        <f t="shared" ca="1" si="183"/>
        <v>31</v>
      </c>
      <c r="G1923">
        <f t="shared" ca="1" si="184"/>
        <v>32</v>
      </c>
    </row>
    <row r="1924" spans="1:7">
      <c r="A1924" s="54">
        <f>formulas!O1514</f>
        <v>0</v>
      </c>
      <c r="B1924" s="33">
        <f t="shared" ca="1" si="180"/>
        <v>32</v>
      </c>
      <c r="C1924">
        <f t="shared" si="181"/>
        <v>486</v>
      </c>
      <c r="D1924">
        <f t="shared" ca="1" si="185"/>
        <v>-2.1999999999999999E-2</v>
      </c>
      <c r="E1924">
        <f t="shared" ca="1" si="182"/>
        <v>0</v>
      </c>
      <c r="F1924">
        <f t="shared" ca="1" si="183"/>
        <v>31</v>
      </c>
      <c r="G1924">
        <f t="shared" ca="1" si="184"/>
        <v>32</v>
      </c>
    </row>
    <row r="1925" spans="1:7">
      <c r="A1925" s="54">
        <f>formulas!O1515</f>
        <v>0</v>
      </c>
      <c r="B1925" s="33">
        <f t="shared" ca="1" si="180"/>
        <v>32</v>
      </c>
      <c r="C1925">
        <f t="shared" si="181"/>
        <v>486</v>
      </c>
      <c r="D1925">
        <f t="shared" ca="1" si="185"/>
        <v>-2.1999999999999999E-2</v>
      </c>
      <c r="E1925">
        <f t="shared" ca="1" si="182"/>
        <v>0</v>
      </c>
      <c r="F1925">
        <f t="shared" ca="1" si="183"/>
        <v>31</v>
      </c>
      <c r="G1925">
        <f t="shared" ca="1" si="184"/>
        <v>32</v>
      </c>
    </row>
    <row r="1926" spans="1:7">
      <c r="A1926" s="54">
        <f>formulas!O1516</f>
        <v>0</v>
      </c>
      <c r="B1926" s="33">
        <f t="shared" ca="1" si="180"/>
        <v>32</v>
      </c>
      <c r="C1926">
        <f t="shared" si="181"/>
        <v>486</v>
      </c>
      <c r="D1926">
        <f t="shared" ca="1" si="185"/>
        <v>-2.1999999999999999E-2</v>
      </c>
      <c r="E1926">
        <f t="shared" ca="1" si="182"/>
        <v>0</v>
      </c>
      <c r="F1926">
        <f t="shared" ca="1" si="183"/>
        <v>31</v>
      </c>
      <c r="G1926">
        <f t="shared" ca="1" si="184"/>
        <v>32</v>
      </c>
    </row>
    <row r="1927" spans="1:7">
      <c r="A1927" s="54">
        <f>formulas!O1517</f>
        <v>0</v>
      </c>
      <c r="B1927" s="33">
        <f t="shared" ca="1" si="180"/>
        <v>32</v>
      </c>
      <c r="C1927">
        <f t="shared" si="181"/>
        <v>486</v>
      </c>
      <c r="D1927">
        <f t="shared" ca="1" si="185"/>
        <v>-2.1999999999999999E-2</v>
      </c>
      <c r="E1927">
        <f t="shared" ca="1" si="182"/>
        <v>0</v>
      </c>
      <c r="F1927">
        <f t="shared" ca="1" si="183"/>
        <v>31</v>
      </c>
      <c r="G1927">
        <f t="shared" ca="1" si="184"/>
        <v>32</v>
      </c>
    </row>
    <row r="1928" spans="1:7">
      <c r="A1928" s="54">
        <f>formulas!O1518</f>
        <v>0</v>
      </c>
      <c r="B1928" s="33">
        <f t="shared" ca="1" si="180"/>
        <v>32</v>
      </c>
      <c r="C1928">
        <f t="shared" si="181"/>
        <v>486</v>
      </c>
      <c r="D1928">
        <f t="shared" ca="1" si="185"/>
        <v>-2.1999999999999999E-2</v>
      </c>
      <c r="E1928">
        <f t="shared" ca="1" si="182"/>
        <v>0</v>
      </c>
      <c r="F1928">
        <f t="shared" ca="1" si="183"/>
        <v>31</v>
      </c>
      <c r="G1928">
        <f t="shared" ca="1" si="184"/>
        <v>32</v>
      </c>
    </row>
    <row r="1929" spans="1:7">
      <c r="A1929" s="54">
        <f>formulas!O1519</f>
        <v>0</v>
      </c>
      <c r="B1929" s="33">
        <f t="shared" ca="1" si="180"/>
        <v>32</v>
      </c>
      <c r="C1929">
        <f t="shared" si="181"/>
        <v>486</v>
      </c>
      <c r="D1929">
        <f t="shared" ca="1" si="185"/>
        <v>-2.1999999999999999E-2</v>
      </c>
      <c r="E1929">
        <f t="shared" ca="1" si="182"/>
        <v>0</v>
      </c>
      <c r="F1929">
        <f t="shared" ca="1" si="183"/>
        <v>31</v>
      </c>
      <c r="G1929">
        <f t="shared" ca="1" si="184"/>
        <v>32</v>
      </c>
    </row>
    <row r="1930" spans="1:7">
      <c r="A1930" s="54">
        <f>formulas!O1520</f>
        <v>0</v>
      </c>
      <c r="B1930" s="33">
        <f t="shared" ca="1" si="180"/>
        <v>32</v>
      </c>
      <c r="C1930">
        <f t="shared" si="181"/>
        <v>486</v>
      </c>
      <c r="D1930">
        <f t="shared" ca="1" si="185"/>
        <v>-2.1999999999999999E-2</v>
      </c>
      <c r="E1930">
        <f t="shared" ca="1" si="182"/>
        <v>0</v>
      </c>
      <c r="F1930">
        <f t="shared" ca="1" si="183"/>
        <v>31</v>
      </c>
      <c r="G1930">
        <f t="shared" ca="1" si="184"/>
        <v>32</v>
      </c>
    </row>
    <row r="1931" spans="1:7">
      <c r="A1931" s="54">
        <f>formulas!O1521</f>
        <v>0</v>
      </c>
      <c r="B1931" s="33">
        <f t="shared" ca="1" si="180"/>
        <v>32</v>
      </c>
      <c r="C1931">
        <f t="shared" si="181"/>
        <v>486</v>
      </c>
      <c r="D1931">
        <f t="shared" ca="1" si="185"/>
        <v>-2.1999999999999999E-2</v>
      </c>
      <c r="E1931">
        <f t="shared" ca="1" si="182"/>
        <v>0</v>
      </c>
      <c r="F1931">
        <f t="shared" ca="1" si="183"/>
        <v>31</v>
      </c>
      <c r="G1931">
        <f t="shared" ca="1" si="184"/>
        <v>32</v>
      </c>
    </row>
    <row r="1932" spans="1:7">
      <c r="A1932" s="54">
        <f>formulas!O1522</f>
        <v>0</v>
      </c>
      <c r="B1932" s="33">
        <f t="shared" ca="1" si="180"/>
        <v>32</v>
      </c>
      <c r="C1932">
        <f t="shared" si="181"/>
        <v>486</v>
      </c>
      <c r="D1932">
        <f t="shared" ca="1" si="185"/>
        <v>-2.1999999999999999E-2</v>
      </c>
      <c r="E1932">
        <f t="shared" ca="1" si="182"/>
        <v>0</v>
      </c>
      <c r="F1932">
        <f t="shared" ca="1" si="183"/>
        <v>31</v>
      </c>
      <c r="G1932">
        <f t="shared" ca="1" si="184"/>
        <v>32</v>
      </c>
    </row>
    <row r="1933" spans="1:7">
      <c r="A1933" s="54">
        <f>formulas!O1523</f>
        <v>0</v>
      </c>
      <c r="B1933" s="33">
        <f t="shared" ca="1" si="180"/>
        <v>32</v>
      </c>
      <c r="C1933">
        <f t="shared" si="181"/>
        <v>486</v>
      </c>
      <c r="D1933">
        <f t="shared" ca="1" si="185"/>
        <v>-2.1999999999999999E-2</v>
      </c>
      <c r="E1933">
        <f t="shared" ca="1" si="182"/>
        <v>0</v>
      </c>
      <c r="F1933">
        <f t="shared" ca="1" si="183"/>
        <v>31</v>
      </c>
      <c r="G1933">
        <f t="shared" ca="1" si="184"/>
        <v>32</v>
      </c>
    </row>
    <row r="1934" spans="1:7">
      <c r="A1934" s="54">
        <f>formulas!O1524</f>
        <v>0</v>
      </c>
      <c r="B1934" s="33">
        <f t="shared" ca="1" si="180"/>
        <v>32</v>
      </c>
      <c r="C1934">
        <f t="shared" si="181"/>
        <v>486</v>
      </c>
      <c r="D1934">
        <f t="shared" ca="1" si="185"/>
        <v>-2.1999999999999999E-2</v>
      </c>
      <c r="E1934">
        <f t="shared" ca="1" si="182"/>
        <v>0</v>
      </c>
      <c r="F1934">
        <f t="shared" ca="1" si="183"/>
        <v>31</v>
      </c>
      <c r="G1934">
        <f t="shared" ca="1" si="184"/>
        <v>32</v>
      </c>
    </row>
    <row r="1935" spans="1:7">
      <c r="A1935" s="54">
        <f>formulas!O1525</f>
        <v>0</v>
      </c>
      <c r="B1935" s="33">
        <f t="shared" ca="1" si="180"/>
        <v>32</v>
      </c>
      <c r="C1935">
        <f t="shared" si="181"/>
        <v>486</v>
      </c>
      <c r="D1935">
        <f t="shared" ca="1" si="185"/>
        <v>-2.1999999999999999E-2</v>
      </c>
      <c r="E1935">
        <f t="shared" ca="1" si="182"/>
        <v>0</v>
      </c>
      <c r="F1935">
        <f t="shared" ca="1" si="183"/>
        <v>31</v>
      </c>
      <c r="G1935">
        <f t="shared" ca="1" si="184"/>
        <v>32</v>
      </c>
    </row>
    <row r="1936" spans="1:7">
      <c r="A1936" s="54">
        <f>formulas!O1526</f>
        <v>0</v>
      </c>
      <c r="B1936" s="33">
        <f t="shared" ref="B1936:B1999" ca="1" si="186">(A1936-D1936)/(E1936-D1936)*(G1936-F1936)+F1936</f>
        <v>32</v>
      </c>
      <c r="C1936">
        <f t="shared" ref="C1936:C1999" si="187">COUNTIF($N$2:$N$25400,"&lt;"&amp;A1936)</f>
        <v>486</v>
      </c>
      <c r="D1936">
        <f t="shared" ca="1" si="185"/>
        <v>-2.1999999999999999E-2</v>
      </c>
      <c r="E1936">
        <f t="shared" ref="E1936:E1999" ca="1" si="188">INDIRECT(ADDRESS(C1936+2,14))</f>
        <v>0</v>
      </c>
      <c r="F1936">
        <f t="shared" ref="F1936:F1999" ca="1" si="189">INDIRECT(ADDRESS(C1936+1,13))</f>
        <v>31</v>
      </c>
      <c r="G1936">
        <f t="shared" ref="G1936:G1999" ca="1" si="190">INDIRECT(ADDRESS(C1936+2,13))</f>
        <v>32</v>
      </c>
    </row>
    <row r="1937" spans="1:7">
      <c r="A1937" s="54">
        <f>formulas!O1527</f>
        <v>0</v>
      </c>
      <c r="B1937" s="33">
        <f t="shared" ca="1" si="186"/>
        <v>32</v>
      </c>
      <c r="C1937">
        <f t="shared" si="187"/>
        <v>486</v>
      </c>
      <c r="D1937">
        <f t="shared" ca="1" si="185"/>
        <v>-2.1999999999999999E-2</v>
      </c>
      <c r="E1937">
        <f t="shared" ca="1" si="188"/>
        <v>0</v>
      </c>
      <c r="F1937">
        <f t="shared" ca="1" si="189"/>
        <v>31</v>
      </c>
      <c r="G1937">
        <f t="shared" ca="1" si="190"/>
        <v>32</v>
      </c>
    </row>
    <row r="1938" spans="1:7">
      <c r="A1938" s="54">
        <f>formulas!O1528</f>
        <v>0</v>
      </c>
      <c r="B1938" s="33">
        <f t="shared" ca="1" si="186"/>
        <v>32</v>
      </c>
      <c r="C1938">
        <f t="shared" si="187"/>
        <v>486</v>
      </c>
      <c r="D1938">
        <f t="shared" ca="1" si="185"/>
        <v>-2.1999999999999999E-2</v>
      </c>
      <c r="E1938">
        <f t="shared" ca="1" si="188"/>
        <v>0</v>
      </c>
      <c r="F1938">
        <f t="shared" ca="1" si="189"/>
        <v>31</v>
      </c>
      <c r="G1938">
        <f t="shared" ca="1" si="190"/>
        <v>32</v>
      </c>
    </row>
    <row r="1939" spans="1:7">
      <c r="A1939" s="54">
        <f>formulas!O1529</f>
        <v>0</v>
      </c>
      <c r="B1939" s="33">
        <f t="shared" ca="1" si="186"/>
        <v>32</v>
      </c>
      <c r="C1939">
        <f t="shared" si="187"/>
        <v>486</v>
      </c>
      <c r="D1939">
        <f t="shared" ca="1" si="185"/>
        <v>-2.1999999999999999E-2</v>
      </c>
      <c r="E1939">
        <f t="shared" ca="1" si="188"/>
        <v>0</v>
      </c>
      <c r="F1939">
        <f t="shared" ca="1" si="189"/>
        <v>31</v>
      </c>
      <c r="G1939">
        <f t="shared" ca="1" si="190"/>
        <v>32</v>
      </c>
    </row>
    <row r="1940" spans="1:7">
      <c r="A1940" s="54">
        <f>formulas!O1530</f>
        <v>0</v>
      </c>
      <c r="B1940" s="33">
        <f t="shared" ca="1" si="186"/>
        <v>32</v>
      </c>
      <c r="C1940">
        <f t="shared" si="187"/>
        <v>486</v>
      </c>
      <c r="D1940">
        <f t="shared" ca="1" si="185"/>
        <v>-2.1999999999999999E-2</v>
      </c>
      <c r="E1940">
        <f t="shared" ca="1" si="188"/>
        <v>0</v>
      </c>
      <c r="F1940">
        <f t="shared" ca="1" si="189"/>
        <v>31</v>
      </c>
      <c r="G1940">
        <f t="shared" ca="1" si="190"/>
        <v>32</v>
      </c>
    </row>
    <row r="1941" spans="1:7">
      <c r="A1941" s="54">
        <f>formulas!O1531</f>
        <v>0</v>
      </c>
      <c r="B1941" s="33">
        <f t="shared" ca="1" si="186"/>
        <v>32</v>
      </c>
      <c r="C1941">
        <f t="shared" si="187"/>
        <v>486</v>
      </c>
      <c r="D1941">
        <f t="shared" ca="1" si="185"/>
        <v>-2.1999999999999999E-2</v>
      </c>
      <c r="E1941">
        <f t="shared" ca="1" si="188"/>
        <v>0</v>
      </c>
      <c r="F1941">
        <f t="shared" ca="1" si="189"/>
        <v>31</v>
      </c>
      <c r="G1941">
        <f t="shared" ca="1" si="190"/>
        <v>32</v>
      </c>
    </row>
    <row r="1942" spans="1:7">
      <c r="A1942" s="54">
        <f>formulas!O1532</f>
        <v>0</v>
      </c>
      <c r="B1942" s="33">
        <f t="shared" ca="1" si="186"/>
        <v>32</v>
      </c>
      <c r="C1942">
        <f t="shared" si="187"/>
        <v>486</v>
      </c>
      <c r="D1942">
        <f t="shared" ca="1" si="185"/>
        <v>-2.1999999999999999E-2</v>
      </c>
      <c r="E1942">
        <f t="shared" ca="1" si="188"/>
        <v>0</v>
      </c>
      <c r="F1942">
        <f t="shared" ca="1" si="189"/>
        <v>31</v>
      </c>
      <c r="G1942">
        <f t="shared" ca="1" si="190"/>
        <v>32</v>
      </c>
    </row>
    <row r="1943" spans="1:7">
      <c r="A1943" s="54">
        <f>formulas!O1533</f>
        <v>0</v>
      </c>
      <c r="B1943" s="33">
        <f t="shared" ca="1" si="186"/>
        <v>32</v>
      </c>
      <c r="C1943">
        <f t="shared" si="187"/>
        <v>486</v>
      </c>
      <c r="D1943">
        <f t="shared" ca="1" si="185"/>
        <v>-2.1999999999999999E-2</v>
      </c>
      <c r="E1943">
        <f t="shared" ca="1" si="188"/>
        <v>0</v>
      </c>
      <c r="F1943">
        <f t="shared" ca="1" si="189"/>
        <v>31</v>
      </c>
      <c r="G1943">
        <f t="shared" ca="1" si="190"/>
        <v>32</v>
      </c>
    </row>
    <row r="1944" spans="1:7">
      <c r="A1944" s="54">
        <f>formulas!O1534</f>
        <v>0</v>
      </c>
      <c r="B1944" s="33">
        <f t="shared" ca="1" si="186"/>
        <v>32</v>
      </c>
      <c r="C1944">
        <f t="shared" si="187"/>
        <v>486</v>
      </c>
      <c r="D1944">
        <f t="shared" ca="1" si="185"/>
        <v>-2.1999999999999999E-2</v>
      </c>
      <c r="E1944">
        <f t="shared" ca="1" si="188"/>
        <v>0</v>
      </c>
      <c r="F1944">
        <f t="shared" ca="1" si="189"/>
        <v>31</v>
      </c>
      <c r="G1944">
        <f t="shared" ca="1" si="190"/>
        <v>32</v>
      </c>
    </row>
    <row r="1945" spans="1:7">
      <c r="A1945" s="54">
        <f>formulas!O1535</f>
        <v>0</v>
      </c>
      <c r="B1945" s="33">
        <f t="shared" ca="1" si="186"/>
        <v>32</v>
      </c>
      <c r="C1945">
        <f t="shared" si="187"/>
        <v>486</v>
      </c>
      <c r="D1945">
        <f t="shared" ca="1" si="185"/>
        <v>-2.1999999999999999E-2</v>
      </c>
      <c r="E1945">
        <f t="shared" ca="1" si="188"/>
        <v>0</v>
      </c>
      <c r="F1945">
        <f t="shared" ca="1" si="189"/>
        <v>31</v>
      </c>
      <c r="G1945">
        <f t="shared" ca="1" si="190"/>
        <v>32</v>
      </c>
    </row>
    <row r="1946" spans="1:7">
      <c r="A1946" s="54">
        <f>formulas!O1536</f>
        <v>0</v>
      </c>
      <c r="B1946" s="33">
        <f t="shared" ca="1" si="186"/>
        <v>32</v>
      </c>
      <c r="C1946">
        <f t="shared" si="187"/>
        <v>486</v>
      </c>
      <c r="D1946">
        <f t="shared" ca="1" si="185"/>
        <v>-2.1999999999999999E-2</v>
      </c>
      <c r="E1946">
        <f t="shared" ca="1" si="188"/>
        <v>0</v>
      </c>
      <c r="F1946">
        <f t="shared" ca="1" si="189"/>
        <v>31</v>
      </c>
      <c r="G1946">
        <f t="shared" ca="1" si="190"/>
        <v>32</v>
      </c>
    </row>
    <row r="1947" spans="1:7">
      <c r="A1947" s="54">
        <f>formulas!O1537</f>
        <v>0</v>
      </c>
      <c r="B1947" s="33">
        <f t="shared" ca="1" si="186"/>
        <v>32</v>
      </c>
      <c r="C1947">
        <f t="shared" si="187"/>
        <v>486</v>
      </c>
      <c r="D1947">
        <f t="shared" ca="1" si="185"/>
        <v>-2.1999999999999999E-2</v>
      </c>
      <c r="E1947">
        <f t="shared" ca="1" si="188"/>
        <v>0</v>
      </c>
      <c r="F1947">
        <f t="shared" ca="1" si="189"/>
        <v>31</v>
      </c>
      <c r="G1947">
        <f t="shared" ca="1" si="190"/>
        <v>32</v>
      </c>
    </row>
    <row r="1948" spans="1:7">
      <c r="A1948" s="54">
        <f>formulas!O1538</f>
        <v>0</v>
      </c>
      <c r="B1948" s="33">
        <f t="shared" ca="1" si="186"/>
        <v>32</v>
      </c>
      <c r="C1948">
        <f t="shared" si="187"/>
        <v>486</v>
      </c>
      <c r="D1948">
        <f t="shared" ca="1" si="185"/>
        <v>-2.1999999999999999E-2</v>
      </c>
      <c r="E1948">
        <f t="shared" ca="1" si="188"/>
        <v>0</v>
      </c>
      <c r="F1948">
        <f t="shared" ca="1" si="189"/>
        <v>31</v>
      </c>
      <c r="G1948">
        <f t="shared" ca="1" si="190"/>
        <v>32</v>
      </c>
    </row>
    <row r="1949" spans="1:7">
      <c r="A1949" s="54">
        <f>formulas!O1539</f>
        <v>0</v>
      </c>
      <c r="B1949" s="33">
        <f t="shared" ca="1" si="186"/>
        <v>32</v>
      </c>
      <c r="C1949">
        <f t="shared" si="187"/>
        <v>486</v>
      </c>
      <c r="D1949">
        <f t="shared" ca="1" si="185"/>
        <v>-2.1999999999999999E-2</v>
      </c>
      <c r="E1949">
        <f t="shared" ca="1" si="188"/>
        <v>0</v>
      </c>
      <c r="F1949">
        <f t="shared" ca="1" si="189"/>
        <v>31</v>
      </c>
      <c r="G1949">
        <f t="shared" ca="1" si="190"/>
        <v>32</v>
      </c>
    </row>
    <row r="1950" spans="1:7">
      <c r="A1950" s="54">
        <f>formulas!O1540</f>
        <v>0</v>
      </c>
      <c r="B1950" s="33">
        <f t="shared" ca="1" si="186"/>
        <v>32</v>
      </c>
      <c r="C1950">
        <f t="shared" si="187"/>
        <v>486</v>
      </c>
      <c r="D1950">
        <f t="shared" ca="1" si="185"/>
        <v>-2.1999999999999999E-2</v>
      </c>
      <c r="E1950">
        <f t="shared" ca="1" si="188"/>
        <v>0</v>
      </c>
      <c r="F1950">
        <f t="shared" ca="1" si="189"/>
        <v>31</v>
      </c>
      <c r="G1950">
        <f t="shared" ca="1" si="190"/>
        <v>32</v>
      </c>
    </row>
    <row r="1951" spans="1:7">
      <c r="A1951" s="54">
        <f>formulas!O1541</f>
        <v>0</v>
      </c>
      <c r="B1951" s="33">
        <f t="shared" ca="1" si="186"/>
        <v>32</v>
      </c>
      <c r="C1951">
        <f t="shared" si="187"/>
        <v>486</v>
      </c>
      <c r="D1951">
        <f t="shared" ca="1" si="185"/>
        <v>-2.1999999999999999E-2</v>
      </c>
      <c r="E1951">
        <f t="shared" ca="1" si="188"/>
        <v>0</v>
      </c>
      <c r="F1951">
        <f t="shared" ca="1" si="189"/>
        <v>31</v>
      </c>
      <c r="G1951">
        <f t="shared" ca="1" si="190"/>
        <v>32</v>
      </c>
    </row>
    <row r="1952" spans="1:7">
      <c r="A1952" s="54">
        <f>formulas!O1542</f>
        <v>0</v>
      </c>
      <c r="B1952" s="33">
        <f t="shared" ca="1" si="186"/>
        <v>32</v>
      </c>
      <c r="C1952">
        <f t="shared" si="187"/>
        <v>486</v>
      </c>
      <c r="D1952">
        <f t="shared" ca="1" si="185"/>
        <v>-2.1999999999999999E-2</v>
      </c>
      <c r="E1952">
        <f t="shared" ca="1" si="188"/>
        <v>0</v>
      </c>
      <c r="F1952">
        <f t="shared" ca="1" si="189"/>
        <v>31</v>
      </c>
      <c r="G1952">
        <f t="shared" ca="1" si="190"/>
        <v>32</v>
      </c>
    </row>
    <row r="1953" spans="1:7">
      <c r="A1953" s="54">
        <f>formulas!O1543</f>
        <v>0</v>
      </c>
      <c r="B1953" s="33">
        <f t="shared" ca="1" si="186"/>
        <v>32</v>
      </c>
      <c r="C1953">
        <f t="shared" si="187"/>
        <v>486</v>
      </c>
      <c r="D1953">
        <f t="shared" ca="1" si="185"/>
        <v>-2.1999999999999999E-2</v>
      </c>
      <c r="E1953">
        <f t="shared" ca="1" si="188"/>
        <v>0</v>
      </c>
      <c r="F1953">
        <f t="shared" ca="1" si="189"/>
        <v>31</v>
      </c>
      <c r="G1953">
        <f t="shared" ca="1" si="190"/>
        <v>32</v>
      </c>
    </row>
    <row r="1954" spans="1:7">
      <c r="A1954" s="54">
        <f>formulas!O1544</f>
        <v>0</v>
      </c>
      <c r="B1954" s="33">
        <f t="shared" ca="1" si="186"/>
        <v>32</v>
      </c>
      <c r="C1954">
        <f t="shared" si="187"/>
        <v>486</v>
      </c>
      <c r="D1954">
        <f t="shared" ca="1" si="185"/>
        <v>-2.1999999999999999E-2</v>
      </c>
      <c r="E1954">
        <f t="shared" ca="1" si="188"/>
        <v>0</v>
      </c>
      <c r="F1954">
        <f t="shared" ca="1" si="189"/>
        <v>31</v>
      </c>
      <c r="G1954">
        <f t="shared" ca="1" si="190"/>
        <v>32</v>
      </c>
    </row>
    <row r="1955" spans="1:7">
      <c r="A1955" s="54">
        <f>formulas!O1545</f>
        <v>0</v>
      </c>
      <c r="B1955" s="33">
        <f t="shared" ca="1" si="186"/>
        <v>32</v>
      </c>
      <c r="C1955">
        <f t="shared" si="187"/>
        <v>486</v>
      </c>
      <c r="D1955">
        <f t="shared" ca="1" si="185"/>
        <v>-2.1999999999999999E-2</v>
      </c>
      <c r="E1955">
        <f t="shared" ca="1" si="188"/>
        <v>0</v>
      </c>
      <c r="F1955">
        <f t="shared" ca="1" si="189"/>
        <v>31</v>
      </c>
      <c r="G1955">
        <f t="shared" ca="1" si="190"/>
        <v>32</v>
      </c>
    </row>
    <row r="1956" spans="1:7">
      <c r="A1956" s="54">
        <f>formulas!O1546</f>
        <v>0</v>
      </c>
      <c r="B1956" s="33">
        <f t="shared" ca="1" si="186"/>
        <v>32</v>
      </c>
      <c r="C1956">
        <f t="shared" si="187"/>
        <v>486</v>
      </c>
      <c r="D1956">
        <f t="shared" ca="1" si="185"/>
        <v>-2.1999999999999999E-2</v>
      </c>
      <c r="E1956">
        <f t="shared" ca="1" si="188"/>
        <v>0</v>
      </c>
      <c r="F1956">
        <f t="shared" ca="1" si="189"/>
        <v>31</v>
      </c>
      <c r="G1956">
        <f t="shared" ca="1" si="190"/>
        <v>32</v>
      </c>
    </row>
    <row r="1957" spans="1:7">
      <c r="A1957" s="54">
        <f>formulas!O1547</f>
        <v>0</v>
      </c>
      <c r="B1957" s="33">
        <f t="shared" ca="1" si="186"/>
        <v>32</v>
      </c>
      <c r="C1957">
        <f t="shared" si="187"/>
        <v>486</v>
      </c>
      <c r="D1957">
        <f t="shared" ca="1" si="185"/>
        <v>-2.1999999999999999E-2</v>
      </c>
      <c r="E1957">
        <f t="shared" ca="1" si="188"/>
        <v>0</v>
      </c>
      <c r="F1957">
        <f t="shared" ca="1" si="189"/>
        <v>31</v>
      </c>
      <c r="G1957">
        <f t="shared" ca="1" si="190"/>
        <v>32</v>
      </c>
    </row>
    <row r="1958" spans="1:7">
      <c r="A1958" s="54">
        <f>formulas!O1548</f>
        <v>0</v>
      </c>
      <c r="B1958" s="33">
        <f t="shared" ca="1" si="186"/>
        <v>32</v>
      </c>
      <c r="C1958">
        <f t="shared" si="187"/>
        <v>486</v>
      </c>
      <c r="D1958">
        <f t="shared" ca="1" si="185"/>
        <v>-2.1999999999999999E-2</v>
      </c>
      <c r="E1958">
        <f t="shared" ca="1" si="188"/>
        <v>0</v>
      </c>
      <c r="F1958">
        <f t="shared" ca="1" si="189"/>
        <v>31</v>
      </c>
      <c r="G1958">
        <f t="shared" ca="1" si="190"/>
        <v>32</v>
      </c>
    </row>
    <row r="1959" spans="1:7">
      <c r="A1959" s="54">
        <f>formulas!O1549</f>
        <v>0</v>
      </c>
      <c r="B1959" s="33">
        <f t="shared" ca="1" si="186"/>
        <v>32</v>
      </c>
      <c r="C1959">
        <f t="shared" si="187"/>
        <v>486</v>
      </c>
      <c r="D1959">
        <f t="shared" ca="1" si="185"/>
        <v>-2.1999999999999999E-2</v>
      </c>
      <c r="E1959">
        <f t="shared" ca="1" si="188"/>
        <v>0</v>
      </c>
      <c r="F1959">
        <f t="shared" ca="1" si="189"/>
        <v>31</v>
      </c>
      <c r="G1959">
        <f t="shared" ca="1" si="190"/>
        <v>32</v>
      </c>
    </row>
    <row r="1960" spans="1:7">
      <c r="A1960" s="54">
        <f>formulas!O1550</f>
        <v>0</v>
      </c>
      <c r="B1960" s="33">
        <f t="shared" ca="1" si="186"/>
        <v>32</v>
      </c>
      <c r="C1960">
        <f t="shared" si="187"/>
        <v>486</v>
      </c>
      <c r="D1960">
        <f t="shared" ca="1" si="185"/>
        <v>-2.1999999999999999E-2</v>
      </c>
      <c r="E1960">
        <f t="shared" ca="1" si="188"/>
        <v>0</v>
      </c>
      <c r="F1960">
        <f t="shared" ca="1" si="189"/>
        <v>31</v>
      </c>
      <c r="G1960">
        <f t="shared" ca="1" si="190"/>
        <v>32</v>
      </c>
    </row>
    <row r="1961" spans="1:7">
      <c r="A1961" s="54">
        <f>formulas!O1551</f>
        <v>0</v>
      </c>
      <c r="B1961" s="33">
        <f t="shared" ca="1" si="186"/>
        <v>32</v>
      </c>
      <c r="C1961">
        <f t="shared" si="187"/>
        <v>486</v>
      </c>
      <c r="D1961">
        <f t="shared" ca="1" si="185"/>
        <v>-2.1999999999999999E-2</v>
      </c>
      <c r="E1961">
        <f t="shared" ca="1" si="188"/>
        <v>0</v>
      </c>
      <c r="F1961">
        <f t="shared" ca="1" si="189"/>
        <v>31</v>
      </c>
      <c r="G1961">
        <f t="shared" ca="1" si="190"/>
        <v>32</v>
      </c>
    </row>
    <row r="1962" spans="1:7">
      <c r="A1962" s="54">
        <f>formulas!O1552</f>
        <v>0</v>
      </c>
      <c r="B1962" s="33">
        <f t="shared" ca="1" si="186"/>
        <v>32</v>
      </c>
      <c r="C1962">
        <f t="shared" si="187"/>
        <v>486</v>
      </c>
      <c r="D1962">
        <f t="shared" ca="1" si="185"/>
        <v>-2.1999999999999999E-2</v>
      </c>
      <c r="E1962">
        <f t="shared" ca="1" si="188"/>
        <v>0</v>
      </c>
      <c r="F1962">
        <f t="shared" ca="1" si="189"/>
        <v>31</v>
      </c>
      <c r="G1962">
        <f t="shared" ca="1" si="190"/>
        <v>32</v>
      </c>
    </row>
    <row r="1963" spans="1:7">
      <c r="A1963" s="54">
        <f>formulas!O1553</f>
        <v>0</v>
      </c>
      <c r="B1963" s="33">
        <f t="shared" ca="1" si="186"/>
        <v>32</v>
      </c>
      <c r="C1963">
        <f t="shared" si="187"/>
        <v>486</v>
      </c>
      <c r="D1963">
        <f t="shared" ca="1" si="185"/>
        <v>-2.1999999999999999E-2</v>
      </c>
      <c r="E1963">
        <f t="shared" ca="1" si="188"/>
        <v>0</v>
      </c>
      <c r="F1963">
        <f t="shared" ca="1" si="189"/>
        <v>31</v>
      </c>
      <c r="G1963">
        <f t="shared" ca="1" si="190"/>
        <v>32</v>
      </c>
    </row>
    <row r="1964" spans="1:7">
      <c r="A1964" s="54">
        <f>formulas!O1554</f>
        <v>0</v>
      </c>
      <c r="B1964" s="33">
        <f t="shared" ca="1" si="186"/>
        <v>32</v>
      </c>
      <c r="C1964">
        <f t="shared" si="187"/>
        <v>486</v>
      </c>
      <c r="D1964">
        <f t="shared" ca="1" si="185"/>
        <v>-2.1999999999999999E-2</v>
      </c>
      <c r="E1964">
        <f t="shared" ca="1" si="188"/>
        <v>0</v>
      </c>
      <c r="F1964">
        <f t="shared" ca="1" si="189"/>
        <v>31</v>
      </c>
      <c r="G1964">
        <f t="shared" ca="1" si="190"/>
        <v>32</v>
      </c>
    </row>
    <row r="1965" spans="1:7">
      <c r="A1965" s="54">
        <f>formulas!O1555</f>
        <v>0</v>
      </c>
      <c r="B1965" s="33">
        <f t="shared" ca="1" si="186"/>
        <v>32</v>
      </c>
      <c r="C1965">
        <f t="shared" si="187"/>
        <v>486</v>
      </c>
      <c r="D1965">
        <f t="shared" ca="1" si="185"/>
        <v>-2.1999999999999999E-2</v>
      </c>
      <c r="E1965">
        <f t="shared" ca="1" si="188"/>
        <v>0</v>
      </c>
      <c r="F1965">
        <f t="shared" ca="1" si="189"/>
        <v>31</v>
      </c>
      <c r="G1965">
        <f t="shared" ca="1" si="190"/>
        <v>32</v>
      </c>
    </row>
    <row r="1966" spans="1:7">
      <c r="A1966" s="54">
        <f>formulas!O1556</f>
        <v>0</v>
      </c>
      <c r="B1966" s="33">
        <f t="shared" ca="1" si="186"/>
        <v>32</v>
      </c>
      <c r="C1966">
        <f t="shared" si="187"/>
        <v>486</v>
      </c>
      <c r="D1966">
        <f t="shared" ca="1" si="185"/>
        <v>-2.1999999999999999E-2</v>
      </c>
      <c r="E1966">
        <f t="shared" ca="1" si="188"/>
        <v>0</v>
      </c>
      <c r="F1966">
        <f t="shared" ca="1" si="189"/>
        <v>31</v>
      </c>
      <c r="G1966">
        <f t="shared" ca="1" si="190"/>
        <v>32</v>
      </c>
    </row>
    <row r="1967" spans="1:7">
      <c r="A1967" s="54">
        <f>formulas!O1557</f>
        <v>0</v>
      </c>
      <c r="B1967" s="33">
        <f t="shared" ca="1" si="186"/>
        <v>32</v>
      </c>
      <c r="C1967">
        <f t="shared" si="187"/>
        <v>486</v>
      </c>
      <c r="D1967">
        <f t="shared" ca="1" si="185"/>
        <v>-2.1999999999999999E-2</v>
      </c>
      <c r="E1967">
        <f t="shared" ca="1" si="188"/>
        <v>0</v>
      </c>
      <c r="F1967">
        <f t="shared" ca="1" si="189"/>
        <v>31</v>
      </c>
      <c r="G1967">
        <f t="shared" ca="1" si="190"/>
        <v>32</v>
      </c>
    </row>
    <row r="1968" spans="1:7">
      <c r="A1968" s="54">
        <f>formulas!O1558</f>
        <v>0</v>
      </c>
      <c r="B1968" s="33">
        <f t="shared" ca="1" si="186"/>
        <v>32</v>
      </c>
      <c r="C1968">
        <f t="shared" si="187"/>
        <v>486</v>
      </c>
      <c r="D1968">
        <f t="shared" ca="1" si="185"/>
        <v>-2.1999999999999999E-2</v>
      </c>
      <c r="E1968">
        <f t="shared" ca="1" si="188"/>
        <v>0</v>
      </c>
      <c r="F1968">
        <f t="shared" ca="1" si="189"/>
        <v>31</v>
      </c>
      <c r="G1968">
        <f t="shared" ca="1" si="190"/>
        <v>32</v>
      </c>
    </row>
    <row r="1969" spans="1:7">
      <c r="A1969" s="54">
        <f>formulas!O1559</f>
        <v>0</v>
      </c>
      <c r="B1969" s="33">
        <f t="shared" ca="1" si="186"/>
        <v>32</v>
      </c>
      <c r="C1969">
        <f t="shared" si="187"/>
        <v>486</v>
      </c>
      <c r="D1969">
        <f t="shared" ca="1" si="185"/>
        <v>-2.1999999999999999E-2</v>
      </c>
      <c r="E1969">
        <f t="shared" ca="1" si="188"/>
        <v>0</v>
      </c>
      <c r="F1969">
        <f t="shared" ca="1" si="189"/>
        <v>31</v>
      </c>
      <c r="G1969">
        <f t="shared" ca="1" si="190"/>
        <v>32</v>
      </c>
    </row>
    <row r="1970" spans="1:7">
      <c r="A1970" s="54">
        <f>formulas!O1560</f>
        <v>0</v>
      </c>
      <c r="B1970" s="33">
        <f t="shared" ca="1" si="186"/>
        <v>32</v>
      </c>
      <c r="C1970">
        <f t="shared" si="187"/>
        <v>486</v>
      </c>
      <c r="D1970">
        <f t="shared" ca="1" si="185"/>
        <v>-2.1999999999999999E-2</v>
      </c>
      <c r="E1970">
        <f t="shared" ca="1" si="188"/>
        <v>0</v>
      </c>
      <c r="F1970">
        <f t="shared" ca="1" si="189"/>
        <v>31</v>
      </c>
      <c r="G1970">
        <f t="shared" ca="1" si="190"/>
        <v>32</v>
      </c>
    </row>
    <row r="1971" spans="1:7">
      <c r="A1971" s="54">
        <f>formulas!O1561</f>
        <v>0</v>
      </c>
      <c r="B1971" s="33">
        <f t="shared" ca="1" si="186"/>
        <v>32</v>
      </c>
      <c r="C1971">
        <f t="shared" si="187"/>
        <v>486</v>
      </c>
      <c r="D1971">
        <f t="shared" ca="1" si="185"/>
        <v>-2.1999999999999999E-2</v>
      </c>
      <c r="E1971">
        <f t="shared" ca="1" si="188"/>
        <v>0</v>
      </c>
      <c r="F1971">
        <f t="shared" ca="1" si="189"/>
        <v>31</v>
      </c>
      <c r="G1971">
        <f t="shared" ca="1" si="190"/>
        <v>32</v>
      </c>
    </row>
    <row r="1972" spans="1:7">
      <c r="A1972" s="54">
        <f>formulas!O1562</f>
        <v>0</v>
      </c>
      <c r="B1972" s="33">
        <f t="shared" ca="1" si="186"/>
        <v>32</v>
      </c>
      <c r="C1972">
        <f t="shared" si="187"/>
        <v>486</v>
      </c>
      <c r="D1972">
        <f t="shared" ca="1" si="185"/>
        <v>-2.1999999999999999E-2</v>
      </c>
      <c r="E1972">
        <f t="shared" ca="1" si="188"/>
        <v>0</v>
      </c>
      <c r="F1972">
        <f t="shared" ca="1" si="189"/>
        <v>31</v>
      </c>
      <c r="G1972">
        <f t="shared" ca="1" si="190"/>
        <v>32</v>
      </c>
    </row>
    <row r="1973" spans="1:7">
      <c r="A1973" s="54">
        <f>formulas!O1563</f>
        <v>0</v>
      </c>
      <c r="B1973" s="33">
        <f t="shared" ca="1" si="186"/>
        <v>32</v>
      </c>
      <c r="C1973">
        <f t="shared" si="187"/>
        <v>486</v>
      </c>
      <c r="D1973">
        <f t="shared" ca="1" si="185"/>
        <v>-2.1999999999999999E-2</v>
      </c>
      <c r="E1973">
        <f t="shared" ca="1" si="188"/>
        <v>0</v>
      </c>
      <c r="F1973">
        <f t="shared" ca="1" si="189"/>
        <v>31</v>
      </c>
      <c r="G1973">
        <f t="shared" ca="1" si="190"/>
        <v>32</v>
      </c>
    </row>
    <row r="1974" spans="1:7">
      <c r="A1974" s="54">
        <f>formulas!O1564</f>
        <v>0</v>
      </c>
      <c r="B1974" s="33">
        <f t="shared" ca="1" si="186"/>
        <v>32</v>
      </c>
      <c r="C1974">
        <f t="shared" si="187"/>
        <v>486</v>
      </c>
      <c r="D1974">
        <f t="shared" ca="1" si="185"/>
        <v>-2.1999999999999999E-2</v>
      </c>
      <c r="E1974">
        <f t="shared" ca="1" si="188"/>
        <v>0</v>
      </c>
      <c r="F1974">
        <f t="shared" ca="1" si="189"/>
        <v>31</v>
      </c>
      <c r="G1974">
        <f t="shared" ca="1" si="190"/>
        <v>32</v>
      </c>
    </row>
    <row r="1975" spans="1:7">
      <c r="A1975" s="54">
        <f>formulas!O1565</f>
        <v>0</v>
      </c>
      <c r="B1975" s="33">
        <f t="shared" ca="1" si="186"/>
        <v>32</v>
      </c>
      <c r="C1975">
        <f t="shared" si="187"/>
        <v>486</v>
      </c>
      <c r="D1975">
        <f t="shared" ca="1" si="185"/>
        <v>-2.1999999999999999E-2</v>
      </c>
      <c r="E1975">
        <f t="shared" ca="1" si="188"/>
        <v>0</v>
      </c>
      <c r="F1975">
        <f t="shared" ca="1" si="189"/>
        <v>31</v>
      </c>
      <c r="G1975">
        <f t="shared" ca="1" si="190"/>
        <v>32</v>
      </c>
    </row>
    <row r="1976" spans="1:7">
      <c r="A1976" s="54">
        <f>formulas!O1566</f>
        <v>0</v>
      </c>
      <c r="B1976" s="33">
        <f t="shared" ca="1" si="186"/>
        <v>32</v>
      </c>
      <c r="C1976">
        <f t="shared" si="187"/>
        <v>486</v>
      </c>
      <c r="D1976">
        <f t="shared" ca="1" si="185"/>
        <v>-2.1999999999999999E-2</v>
      </c>
      <c r="E1976">
        <f t="shared" ca="1" si="188"/>
        <v>0</v>
      </c>
      <c r="F1976">
        <f t="shared" ca="1" si="189"/>
        <v>31</v>
      </c>
      <c r="G1976">
        <f t="shared" ca="1" si="190"/>
        <v>32</v>
      </c>
    </row>
    <row r="1977" spans="1:7">
      <c r="A1977" s="54">
        <f>formulas!O1567</f>
        <v>0</v>
      </c>
      <c r="B1977" s="33">
        <f t="shared" ca="1" si="186"/>
        <v>32</v>
      </c>
      <c r="C1977">
        <f t="shared" si="187"/>
        <v>486</v>
      </c>
      <c r="D1977">
        <f t="shared" ca="1" si="185"/>
        <v>-2.1999999999999999E-2</v>
      </c>
      <c r="E1977">
        <f t="shared" ca="1" si="188"/>
        <v>0</v>
      </c>
      <c r="F1977">
        <f t="shared" ca="1" si="189"/>
        <v>31</v>
      </c>
      <c r="G1977">
        <f t="shared" ca="1" si="190"/>
        <v>32</v>
      </c>
    </row>
    <row r="1978" spans="1:7">
      <c r="A1978" s="54">
        <f>formulas!O1568</f>
        <v>0</v>
      </c>
      <c r="B1978" s="33">
        <f t="shared" ca="1" si="186"/>
        <v>32</v>
      </c>
      <c r="C1978">
        <f t="shared" si="187"/>
        <v>486</v>
      </c>
      <c r="D1978">
        <f t="shared" ca="1" si="185"/>
        <v>-2.1999999999999999E-2</v>
      </c>
      <c r="E1978">
        <f t="shared" ca="1" si="188"/>
        <v>0</v>
      </c>
      <c r="F1978">
        <f t="shared" ca="1" si="189"/>
        <v>31</v>
      </c>
      <c r="G1978">
        <f t="shared" ca="1" si="190"/>
        <v>32</v>
      </c>
    </row>
    <row r="1979" spans="1:7">
      <c r="A1979" s="54">
        <f>formulas!O1569</f>
        <v>0</v>
      </c>
      <c r="B1979" s="33">
        <f t="shared" ca="1" si="186"/>
        <v>32</v>
      </c>
      <c r="C1979">
        <f t="shared" si="187"/>
        <v>486</v>
      </c>
      <c r="D1979">
        <f t="shared" ca="1" si="185"/>
        <v>-2.1999999999999999E-2</v>
      </c>
      <c r="E1979">
        <f t="shared" ca="1" si="188"/>
        <v>0</v>
      </c>
      <c r="F1979">
        <f t="shared" ca="1" si="189"/>
        <v>31</v>
      </c>
      <c r="G1979">
        <f t="shared" ca="1" si="190"/>
        <v>32</v>
      </c>
    </row>
    <row r="1980" spans="1:7">
      <c r="A1980" s="54">
        <f>formulas!O1570</f>
        <v>0</v>
      </c>
      <c r="B1980" s="33">
        <f t="shared" ca="1" si="186"/>
        <v>32</v>
      </c>
      <c r="C1980">
        <f t="shared" si="187"/>
        <v>486</v>
      </c>
      <c r="D1980">
        <f t="shared" ca="1" si="185"/>
        <v>-2.1999999999999999E-2</v>
      </c>
      <c r="E1980">
        <f t="shared" ca="1" si="188"/>
        <v>0</v>
      </c>
      <c r="F1980">
        <f t="shared" ca="1" si="189"/>
        <v>31</v>
      </c>
      <c r="G1980">
        <f t="shared" ca="1" si="190"/>
        <v>32</v>
      </c>
    </row>
    <row r="1981" spans="1:7">
      <c r="A1981" s="54">
        <f>formulas!O1571</f>
        <v>0</v>
      </c>
      <c r="B1981" s="33">
        <f t="shared" ca="1" si="186"/>
        <v>32</v>
      </c>
      <c r="C1981">
        <f t="shared" si="187"/>
        <v>486</v>
      </c>
      <c r="D1981">
        <f t="shared" ca="1" si="185"/>
        <v>-2.1999999999999999E-2</v>
      </c>
      <c r="E1981">
        <f t="shared" ca="1" si="188"/>
        <v>0</v>
      </c>
      <c r="F1981">
        <f t="shared" ca="1" si="189"/>
        <v>31</v>
      </c>
      <c r="G1981">
        <f t="shared" ca="1" si="190"/>
        <v>32</v>
      </c>
    </row>
    <row r="1982" spans="1:7">
      <c r="A1982" s="54">
        <f>formulas!O1572</f>
        <v>0</v>
      </c>
      <c r="B1982" s="33">
        <f t="shared" ca="1" si="186"/>
        <v>32</v>
      </c>
      <c r="C1982">
        <f t="shared" si="187"/>
        <v>486</v>
      </c>
      <c r="D1982">
        <f t="shared" ca="1" si="185"/>
        <v>-2.1999999999999999E-2</v>
      </c>
      <c r="E1982">
        <f t="shared" ca="1" si="188"/>
        <v>0</v>
      </c>
      <c r="F1982">
        <f t="shared" ca="1" si="189"/>
        <v>31</v>
      </c>
      <c r="G1982">
        <f t="shared" ca="1" si="190"/>
        <v>32</v>
      </c>
    </row>
    <row r="1983" spans="1:7">
      <c r="A1983" s="54">
        <f>formulas!O1573</f>
        <v>0</v>
      </c>
      <c r="B1983" s="33">
        <f t="shared" ca="1" si="186"/>
        <v>32</v>
      </c>
      <c r="C1983">
        <f t="shared" si="187"/>
        <v>486</v>
      </c>
      <c r="D1983">
        <f t="shared" ca="1" si="185"/>
        <v>-2.1999999999999999E-2</v>
      </c>
      <c r="E1983">
        <f t="shared" ca="1" si="188"/>
        <v>0</v>
      </c>
      <c r="F1983">
        <f t="shared" ca="1" si="189"/>
        <v>31</v>
      </c>
      <c r="G1983">
        <f t="shared" ca="1" si="190"/>
        <v>32</v>
      </c>
    </row>
    <row r="1984" spans="1:7">
      <c r="A1984" s="54">
        <f>formulas!O1574</f>
        <v>0</v>
      </c>
      <c r="B1984" s="33">
        <f t="shared" ca="1" si="186"/>
        <v>32</v>
      </c>
      <c r="C1984">
        <f t="shared" si="187"/>
        <v>486</v>
      </c>
      <c r="D1984">
        <f t="shared" ca="1" si="185"/>
        <v>-2.1999999999999999E-2</v>
      </c>
      <c r="E1984">
        <f t="shared" ca="1" si="188"/>
        <v>0</v>
      </c>
      <c r="F1984">
        <f t="shared" ca="1" si="189"/>
        <v>31</v>
      </c>
      <c r="G1984">
        <f t="shared" ca="1" si="190"/>
        <v>32</v>
      </c>
    </row>
    <row r="1985" spans="1:7">
      <c r="A1985" s="54">
        <f>formulas!O1575</f>
        <v>0</v>
      </c>
      <c r="B1985" s="33">
        <f t="shared" ca="1" si="186"/>
        <v>32</v>
      </c>
      <c r="C1985">
        <f t="shared" si="187"/>
        <v>486</v>
      </c>
      <c r="D1985">
        <f t="shared" ca="1" si="185"/>
        <v>-2.1999999999999999E-2</v>
      </c>
      <c r="E1985">
        <f t="shared" ca="1" si="188"/>
        <v>0</v>
      </c>
      <c r="F1985">
        <f t="shared" ca="1" si="189"/>
        <v>31</v>
      </c>
      <c r="G1985">
        <f t="shared" ca="1" si="190"/>
        <v>32</v>
      </c>
    </row>
    <row r="1986" spans="1:7">
      <c r="A1986" s="54">
        <f>formulas!O1576</f>
        <v>0</v>
      </c>
      <c r="B1986" s="33">
        <f t="shared" ca="1" si="186"/>
        <v>32</v>
      </c>
      <c r="C1986">
        <f t="shared" si="187"/>
        <v>486</v>
      </c>
      <c r="D1986">
        <f t="shared" ca="1" si="185"/>
        <v>-2.1999999999999999E-2</v>
      </c>
      <c r="E1986">
        <f t="shared" ca="1" si="188"/>
        <v>0</v>
      </c>
      <c r="F1986">
        <f t="shared" ca="1" si="189"/>
        <v>31</v>
      </c>
      <c r="G1986">
        <f t="shared" ca="1" si="190"/>
        <v>32</v>
      </c>
    </row>
    <row r="1987" spans="1:7">
      <c r="A1987" s="54">
        <f>formulas!O1577</f>
        <v>0</v>
      </c>
      <c r="B1987" s="33">
        <f t="shared" ca="1" si="186"/>
        <v>32</v>
      </c>
      <c r="C1987">
        <f t="shared" si="187"/>
        <v>486</v>
      </c>
      <c r="D1987">
        <f t="shared" ref="D1987:D2050" ca="1" si="191">INDIRECT(ADDRESS(C1987+1,14))</f>
        <v>-2.1999999999999999E-2</v>
      </c>
      <c r="E1987">
        <f t="shared" ca="1" si="188"/>
        <v>0</v>
      </c>
      <c r="F1987">
        <f t="shared" ca="1" si="189"/>
        <v>31</v>
      </c>
      <c r="G1987">
        <f t="shared" ca="1" si="190"/>
        <v>32</v>
      </c>
    </row>
    <row r="1988" spans="1:7">
      <c r="A1988" s="54">
        <f>formulas!O1578</f>
        <v>0</v>
      </c>
      <c r="B1988" s="33">
        <f t="shared" ca="1" si="186"/>
        <v>32</v>
      </c>
      <c r="C1988">
        <f t="shared" si="187"/>
        <v>486</v>
      </c>
      <c r="D1988">
        <f t="shared" ca="1" si="191"/>
        <v>-2.1999999999999999E-2</v>
      </c>
      <c r="E1988">
        <f t="shared" ca="1" si="188"/>
        <v>0</v>
      </c>
      <c r="F1988">
        <f t="shared" ca="1" si="189"/>
        <v>31</v>
      </c>
      <c r="G1988">
        <f t="shared" ca="1" si="190"/>
        <v>32</v>
      </c>
    </row>
    <row r="1989" spans="1:7">
      <c r="A1989" s="54">
        <f>formulas!O1579</f>
        <v>0</v>
      </c>
      <c r="B1989" s="33">
        <f t="shared" ca="1" si="186"/>
        <v>32</v>
      </c>
      <c r="C1989">
        <f t="shared" si="187"/>
        <v>486</v>
      </c>
      <c r="D1989">
        <f t="shared" ca="1" si="191"/>
        <v>-2.1999999999999999E-2</v>
      </c>
      <c r="E1989">
        <f t="shared" ca="1" si="188"/>
        <v>0</v>
      </c>
      <c r="F1989">
        <f t="shared" ca="1" si="189"/>
        <v>31</v>
      </c>
      <c r="G1989">
        <f t="shared" ca="1" si="190"/>
        <v>32</v>
      </c>
    </row>
    <row r="1990" spans="1:7">
      <c r="A1990" s="54">
        <f>formulas!O1580</f>
        <v>0</v>
      </c>
      <c r="B1990" s="33">
        <f t="shared" ca="1" si="186"/>
        <v>32</v>
      </c>
      <c r="C1990">
        <f t="shared" si="187"/>
        <v>486</v>
      </c>
      <c r="D1990">
        <f t="shared" ca="1" si="191"/>
        <v>-2.1999999999999999E-2</v>
      </c>
      <c r="E1990">
        <f t="shared" ca="1" si="188"/>
        <v>0</v>
      </c>
      <c r="F1990">
        <f t="shared" ca="1" si="189"/>
        <v>31</v>
      </c>
      <c r="G1990">
        <f t="shared" ca="1" si="190"/>
        <v>32</v>
      </c>
    </row>
    <row r="1991" spans="1:7">
      <c r="A1991" s="54">
        <f>formulas!O1581</f>
        <v>0</v>
      </c>
      <c r="B1991" s="33">
        <f t="shared" ca="1" si="186"/>
        <v>32</v>
      </c>
      <c r="C1991">
        <f t="shared" si="187"/>
        <v>486</v>
      </c>
      <c r="D1991">
        <f t="shared" ca="1" si="191"/>
        <v>-2.1999999999999999E-2</v>
      </c>
      <c r="E1991">
        <f t="shared" ca="1" si="188"/>
        <v>0</v>
      </c>
      <c r="F1991">
        <f t="shared" ca="1" si="189"/>
        <v>31</v>
      </c>
      <c r="G1991">
        <f t="shared" ca="1" si="190"/>
        <v>32</v>
      </c>
    </row>
    <row r="1992" spans="1:7">
      <c r="A1992" s="54">
        <f>formulas!O1582</f>
        <v>0</v>
      </c>
      <c r="B1992" s="33">
        <f t="shared" ca="1" si="186"/>
        <v>32</v>
      </c>
      <c r="C1992">
        <f t="shared" si="187"/>
        <v>486</v>
      </c>
      <c r="D1992">
        <f t="shared" ca="1" si="191"/>
        <v>-2.1999999999999999E-2</v>
      </c>
      <c r="E1992">
        <f t="shared" ca="1" si="188"/>
        <v>0</v>
      </c>
      <c r="F1992">
        <f t="shared" ca="1" si="189"/>
        <v>31</v>
      </c>
      <c r="G1992">
        <f t="shared" ca="1" si="190"/>
        <v>32</v>
      </c>
    </row>
    <row r="1993" spans="1:7">
      <c r="A1993" s="54">
        <f>formulas!O1583</f>
        <v>0</v>
      </c>
      <c r="B1993" s="33">
        <f t="shared" ca="1" si="186"/>
        <v>32</v>
      </c>
      <c r="C1993">
        <f t="shared" si="187"/>
        <v>486</v>
      </c>
      <c r="D1993">
        <f t="shared" ca="1" si="191"/>
        <v>-2.1999999999999999E-2</v>
      </c>
      <c r="E1993">
        <f t="shared" ca="1" si="188"/>
        <v>0</v>
      </c>
      <c r="F1993">
        <f t="shared" ca="1" si="189"/>
        <v>31</v>
      </c>
      <c r="G1993">
        <f t="shared" ca="1" si="190"/>
        <v>32</v>
      </c>
    </row>
    <row r="1994" spans="1:7">
      <c r="A1994" s="54">
        <f>formulas!O1584</f>
        <v>0</v>
      </c>
      <c r="B1994" s="33">
        <f t="shared" ca="1" si="186"/>
        <v>32</v>
      </c>
      <c r="C1994">
        <f t="shared" si="187"/>
        <v>486</v>
      </c>
      <c r="D1994">
        <f t="shared" ca="1" si="191"/>
        <v>-2.1999999999999999E-2</v>
      </c>
      <c r="E1994">
        <f t="shared" ca="1" si="188"/>
        <v>0</v>
      </c>
      <c r="F1994">
        <f t="shared" ca="1" si="189"/>
        <v>31</v>
      </c>
      <c r="G1994">
        <f t="shared" ca="1" si="190"/>
        <v>32</v>
      </c>
    </row>
    <row r="1995" spans="1:7">
      <c r="A1995" s="54">
        <f>formulas!O1585</f>
        <v>0</v>
      </c>
      <c r="B1995" s="33">
        <f t="shared" ca="1" si="186"/>
        <v>32</v>
      </c>
      <c r="C1995">
        <f t="shared" si="187"/>
        <v>486</v>
      </c>
      <c r="D1995">
        <f t="shared" ca="1" si="191"/>
        <v>-2.1999999999999999E-2</v>
      </c>
      <c r="E1995">
        <f t="shared" ca="1" si="188"/>
        <v>0</v>
      </c>
      <c r="F1995">
        <f t="shared" ca="1" si="189"/>
        <v>31</v>
      </c>
      <c r="G1995">
        <f t="shared" ca="1" si="190"/>
        <v>32</v>
      </c>
    </row>
    <row r="1996" spans="1:7">
      <c r="A1996" s="54">
        <f>formulas!O1586</f>
        <v>0</v>
      </c>
      <c r="B1996" s="33">
        <f t="shared" ca="1" si="186"/>
        <v>32</v>
      </c>
      <c r="C1996">
        <f t="shared" si="187"/>
        <v>486</v>
      </c>
      <c r="D1996">
        <f t="shared" ca="1" si="191"/>
        <v>-2.1999999999999999E-2</v>
      </c>
      <c r="E1996">
        <f t="shared" ca="1" si="188"/>
        <v>0</v>
      </c>
      <c r="F1996">
        <f t="shared" ca="1" si="189"/>
        <v>31</v>
      </c>
      <c r="G1996">
        <f t="shared" ca="1" si="190"/>
        <v>32</v>
      </c>
    </row>
    <row r="1997" spans="1:7">
      <c r="A1997" s="54">
        <f>formulas!O1587</f>
        <v>0</v>
      </c>
      <c r="B1997" s="33">
        <f t="shared" ca="1" si="186"/>
        <v>32</v>
      </c>
      <c r="C1997">
        <f t="shared" si="187"/>
        <v>486</v>
      </c>
      <c r="D1997">
        <f t="shared" ca="1" si="191"/>
        <v>-2.1999999999999999E-2</v>
      </c>
      <c r="E1997">
        <f t="shared" ca="1" si="188"/>
        <v>0</v>
      </c>
      <c r="F1997">
        <f t="shared" ca="1" si="189"/>
        <v>31</v>
      </c>
      <c r="G1997">
        <f t="shared" ca="1" si="190"/>
        <v>32</v>
      </c>
    </row>
    <row r="1998" spans="1:7">
      <c r="A1998" s="54">
        <f>formulas!O1588</f>
        <v>0</v>
      </c>
      <c r="B1998" s="33">
        <f t="shared" ca="1" si="186"/>
        <v>32</v>
      </c>
      <c r="C1998">
        <f t="shared" si="187"/>
        <v>486</v>
      </c>
      <c r="D1998">
        <f t="shared" ca="1" si="191"/>
        <v>-2.1999999999999999E-2</v>
      </c>
      <c r="E1998">
        <f t="shared" ca="1" si="188"/>
        <v>0</v>
      </c>
      <c r="F1998">
        <f t="shared" ca="1" si="189"/>
        <v>31</v>
      </c>
      <c r="G1998">
        <f t="shared" ca="1" si="190"/>
        <v>32</v>
      </c>
    </row>
    <row r="1999" spans="1:7">
      <c r="A1999" s="54">
        <f>formulas!O1589</f>
        <v>0</v>
      </c>
      <c r="B1999" s="33">
        <f t="shared" ca="1" si="186"/>
        <v>32</v>
      </c>
      <c r="C1999">
        <f t="shared" si="187"/>
        <v>486</v>
      </c>
      <c r="D1999">
        <f t="shared" ca="1" si="191"/>
        <v>-2.1999999999999999E-2</v>
      </c>
      <c r="E1999">
        <f t="shared" ca="1" si="188"/>
        <v>0</v>
      </c>
      <c r="F1999">
        <f t="shared" ca="1" si="189"/>
        <v>31</v>
      </c>
      <c r="G1999">
        <f t="shared" ca="1" si="190"/>
        <v>32</v>
      </c>
    </row>
    <row r="2000" spans="1:7">
      <c r="A2000" s="54">
        <f>formulas!O1590</f>
        <v>0</v>
      </c>
      <c r="B2000" s="33">
        <f t="shared" ref="B2000:B2063" ca="1" si="192">(A2000-D2000)/(E2000-D2000)*(G2000-F2000)+F2000</f>
        <v>32</v>
      </c>
      <c r="C2000">
        <f t="shared" ref="C2000:C2063" si="193">COUNTIF($N$2:$N$25400,"&lt;"&amp;A2000)</f>
        <v>486</v>
      </c>
      <c r="D2000">
        <f t="shared" ca="1" si="191"/>
        <v>-2.1999999999999999E-2</v>
      </c>
      <c r="E2000">
        <f t="shared" ref="E2000:E2063" ca="1" si="194">INDIRECT(ADDRESS(C2000+2,14))</f>
        <v>0</v>
      </c>
      <c r="F2000">
        <f t="shared" ref="F2000:F2063" ca="1" si="195">INDIRECT(ADDRESS(C2000+1,13))</f>
        <v>31</v>
      </c>
      <c r="G2000">
        <f t="shared" ref="G2000:G2063" ca="1" si="196">INDIRECT(ADDRESS(C2000+2,13))</f>
        <v>32</v>
      </c>
    </row>
    <row r="2001" spans="1:7">
      <c r="A2001" s="54">
        <f>formulas!O1591</f>
        <v>0</v>
      </c>
      <c r="B2001" s="33">
        <f t="shared" ca="1" si="192"/>
        <v>32</v>
      </c>
      <c r="C2001">
        <f t="shared" si="193"/>
        <v>486</v>
      </c>
      <c r="D2001">
        <f t="shared" ca="1" si="191"/>
        <v>-2.1999999999999999E-2</v>
      </c>
      <c r="E2001">
        <f t="shared" ca="1" si="194"/>
        <v>0</v>
      </c>
      <c r="F2001">
        <f t="shared" ca="1" si="195"/>
        <v>31</v>
      </c>
      <c r="G2001">
        <f t="shared" ca="1" si="196"/>
        <v>32</v>
      </c>
    </row>
    <row r="2002" spans="1:7">
      <c r="A2002" s="54">
        <f>formulas!O1592</f>
        <v>0</v>
      </c>
      <c r="B2002" s="33">
        <f t="shared" ca="1" si="192"/>
        <v>32</v>
      </c>
      <c r="C2002">
        <f t="shared" si="193"/>
        <v>486</v>
      </c>
      <c r="D2002">
        <f t="shared" ca="1" si="191"/>
        <v>-2.1999999999999999E-2</v>
      </c>
      <c r="E2002">
        <f t="shared" ca="1" si="194"/>
        <v>0</v>
      </c>
      <c r="F2002">
        <f t="shared" ca="1" si="195"/>
        <v>31</v>
      </c>
      <c r="G2002">
        <f t="shared" ca="1" si="196"/>
        <v>32</v>
      </c>
    </row>
    <row r="2003" spans="1:7">
      <c r="A2003" s="54">
        <f>formulas!O1593</f>
        <v>0</v>
      </c>
      <c r="B2003" s="33">
        <f t="shared" ca="1" si="192"/>
        <v>32</v>
      </c>
      <c r="C2003">
        <f t="shared" si="193"/>
        <v>486</v>
      </c>
      <c r="D2003">
        <f t="shared" ca="1" si="191"/>
        <v>-2.1999999999999999E-2</v>
      </c>
      <c r="E2003">
        <f t="shared" ca="1" si="194"/>
        <v>0</v>
      </c>
      <c r="F2003">
        <f t="shared" ca="1" si="195"/>
        <v>31</v>
      </c>
      <c r="G2003">
        <f t="shared" ca="1" si="196"/>
        <v>32</v>
      </c>
    </row>
    <row r="2004" spans="1:7">
      <c r="A2004" s="54">
        <f>formulas!O1594</f>
        <v>0</v>
      </c>
      <c r="B2004" s="33">
        <f t="shared" ca="1" si="192"/>
        <v>32</v>
      </c>
      <c r="C2004">
        <f t="shared" si="193"/>
        <v>486</v>
      </c>
      <c r="D2004">
        <f t="shared" ca="1" si="191"/>
        <v>-2.1999999999999999E-2</v>
      </c>
      <c r="E2004">
        <f t="shared" ca="1" si="194"/>
        <v>0</v>
      </c>
      <c r="F2004">
        <f t="shared" ca="1" si="195"/>
        <v>31</v>
      </c>
      <c r="G2004">
        <f t="shared" ca="1" si="196"/>
        <v>32</v>
      </c>
    </row>
    <row r="2005" spans="1:7">
      <c r="A2005" s="54">
        <f>formulas!O1595</f>
        <v>0</v>
      </c>
      <c r="B2005" s="33">
        <f t="shared" ca="1" si="192"/>
        <v>32</v>
      </c>
      <c r="C2005">
        <f t="shared" si="193"/>
        <v>486</v>
      </c>
      <c r="D2005">
        <f t="shared" ca="1" si="191"/>
        <v>-2.1999999999999999E-2</v>
      </c>
      <c r="E2005">
        <f t="shared" ca="1" si="194"/>
        <v>0</v>
      </c>
      <c r="F2005">
        <f t="shared" ca="1" si="195"/>
        <v>31</v>
      </c>
      <c r="G2005">
        <f t="shared" ca="1" si="196"/>
        <v>32</v>
      </c>
    </row>
    <row r="2006" spans="1:7">
      <c r="A2006" s="54">
        <f>formulas!O1596</f>
        <v>0</v>
      </c>
      <c r="B2006" s="33">
        <f t="shared" ca="1" si="192"/>
        <v>32</v>
      </c>
      <c r="C2006">
        <f t="shared" si="193"/>
        <v>486</v>
      </c>
      <c r="D2006">
        <f t="shared" ca="1" si="191"/>
        <v>-2.1999999999999999E-2</v>
      </c>
      <c r="E2006">
        <f t="shared" ca="1" si="194"/>
        <v>0</v>
      </c>
      <c r="F2006">
        <f t="shared" ca="1" si="195"/>
        <v>31</v>
      </c>
      <c r="G2006">
        <f t="shared" ca="1" si="196"/>
        <v>32</v>
      </c>
    </row>
    <row r="2007" spans="1:7">
      <c r="A2007" s="54">
        <f>formulas!O1597</f>
        <v>0</v>
      </c>
      <c r="B2007" s="33">
        <f t="shared" ca="1" si="192"/>
        <v>32</v>
      </c>
      <c r="C2007">
        <f t="shared" si="193"/>
        <v>486</v>
      </c>
      <c r="D2007">
        <f t="shared" ca="1" si="191"/>
        <v>-2.1999999999999999E-2</v>
      </c>
      <c r="E2007">
        <f t="shared" ca="1" si="194"/>
        <v>0</v>
      </c>
      <c r="F2007">
        <f t="shared" ca="1" si="195"/>
        <v>31</v>
      </c>
      <c r="G2007">
        <f t="shared" ca="1" si="196"/>
        <v>32</v>
      </c>
    </row>
    <row r="2008" spans="1:7">
      <c r="A2008" s="54">
        <f>formulas!O1598</f>
        <v>0</v>
      </c>
      <c r="B2008" s="33">
        <f t="shared" ca="1" si="192"/>
        <v>32</v>
      </c>
      <c r="C2008">
        <f t="shared" si="193"/>
        <v>486</v>
      </c>
      <c r="D2008">
        <f t="shared" ca="1" si="191"/>
        <v>-2.1999999999999999E-2</v>
      </c>
      <c r="E2008">
        <f t="shared" ca="1" si="194"/>
        <v>0</v>
      </c>
      <c r="F2008">
        <f t="shared" ca="1" si="195"/>
        <v>31</v>
      </c>
      <c r="G2008">
        <f t="shared" ca="1" si="196"/>
        <v>32</v>
      </c>
    </row>
    <row r="2009" spans="1:7">
      <c r="A2009" s="54">
        <f>formulas!O1599</f>
        <v>0</v>
      </c>
      <c r="B2009" s="33">
        <f t="shared" ca="1" si="192"/>
        <v>32</v>
      </c>
      <c r="C2009">
        <f t="shared" si="193"/>
        <v>486</v>
      </c>
      <c r="D2009">
        <f t="shared" ca="1" si="191"/>
        <v>-2.1999999999999999E-2</v>
      </c>
      <c r="E2009">
        <f t="shared" ca="1" si="194"/>
        <v>0</v>
      </c>
      <c r="F2009">
        <f t="shared" ca="1" si="195"/>
        <v>31</v>
      </c>
      <c r="G2009">
        <f t="shared" ca="1" si="196"/>
        <v>32</v>
      </c>
    </row>
    <row r="2010" spans="1:7">
      <c r="A2010" s="54">
        <f>formulas!O1600</f>
        <v>0</v>
      </c>
      <c r="B2010" s="33">
        <f t="shared" ca="1" si="192"/>
        <v>32</v>
      </c>
      <c r="C2010">
        <f t="shared" si="193"/>
        <v>486</v>
      </c>
      <c r="D2010">
        <f t="shared" ca="1" si="191"/>
        <v>-2.1999999999999999E-2</v>
      </c>
      <c r="E2010">
        <f t="shared" ca="1" si="194"/>
        <v>0</v>
      </c>
      <c r="F2010">
        <f t="shared" ca="1" si="195"/>
        <v>31</v>
      </c>
      <c r="G2010">
        <f t="shared" ca="1" si="196"/>
        <v>32</v>
      </c>
    </row>
    <row r="2011" spans="1:7">
      <c r="A2011" s="54">
        <f>formulas!O1601</f>
        <v>0</v>
      </c>
      <c r="B2011" s="33">
        <f t="shared" ca="1" si="192"/>
        <v>32</v>
      </c>
      <c r="C2011">
        <f t="shared" si="193"/>
        <v>486</v>
      </c>
      <c r="D2011">
        <f t="shared" ca="1" si="191"/>
        <v>-2.1999999999999999E-2</v>
      </c>
      <c r="E2011">
        <f t="shared" ca="1" si="194"/>
        <v>0</v>
      </c>
      <c r="F2011">
        <f t="shared" ca="1" si="195"/>
        <v>31</v>
      </c>
      <c r="G2011">
        <f t="shared" ca="1" si="196"/>
        <v>32</v>
      </c>
    </row>
    <row r="2012" spans="1:7">
      <c r="A2012" s="54">
        <f>formulas!O1602</f>
        <v>0</v>
      </c>
      <c r="B2012" s="33">
        <f t="shared" ca="1" si="192"/>
        <v>32</v>
      </c>
      <c r="C2012">
        <f t="shared" si="193"/>
        <v>486</v>
      </c>
      <c r="D2012">
        <f t="shared" ca="1" si="191"/>
        <v>-2.1999999999999999E-2</v>
      </c>
      <c r="E2012">
        <f t="shared" ca="1" si="194"/>
        <v>0</v>
      </c>
      <c r="F2012">
        <f t="shared" ca="1" si="195"/>
        <v>31</v>
      </c>
      <c r="G2012">
        <f t="shared" ca="1" si="196"/>
        <v>32</v>
      </c>
    </row>
    <row r="2013" spans="1:7">
      <c r="A2013" s="54">
        <f>formulas!O1603</f>
        <v>0</v>
      </c>
      <c r="B2013" s="33">
        <f t="shared" ca="1" si="192"/>
        <v>32</v>
      </c>
      <c r="C2013">
        <f t="shared" si="193"/>
        <v>486</v>
      </c>
      <c r="D2013">
        <f t="shared" ca="1" si="191"/>
        <v>-2.1999999999999999E-2</v>
      </c>
      <c r="E2013">
        <f t="shared" ca="1" si="194"/>
        <v>0</v>
      </c>
      <c r="F2013">
        <f t="shared" ca="1" si="195"/>
        <v>31</v>
      </c>
      <c r="G2013">
        <f t="shared" ca="1" si="196"/>
        <v>32</v>
      </c>
    </row>
    <row r="2014" spans="1:7">
      <c r="A2014" s="54">
        <f>formulas!O1604</f>
        <v>0</v>
      </c>
      <c r="B2014" s="33">
        <f t="shared" ca="1" si="192"/>
        <v>32</v>
      </c>
      <c r="C2014">
        <f t="shared" si="193"/>
        <v>486</v>
      </c>
      <c r="D2014">
        <f t="shared" ca="1" si="191"/>
        <v>-2.1999999999999999E-2</v>
      </c>
      <c r="E2014">
        <f t="shared" ca="1" si="194"/>
        <v>0</v>
      </c>
      <c r="F2014">
        <f t="shared" ca="1" si="195"/>
        <v>31</v>
      </c>
      <c r="G2014">
        <f t="shared" ca="1" si="196"/>
        <v>32</v>
      </c>
    </row>
    <row r="2015" spans="1:7">
      <c r="A2015" s="54">
        <f>formulas!O1605</f>
        <v>0</v>
      </c>
      <c r="B2015" s="33">
        <f t="shared" ca="1" si="192"/>
        <v>32</v>
      </c>
      <c r="C2015">
        <f t="shared" si="193"/>
        <v>486</v>
      </c>
      <c r="D2015">
        <f t="shared" ca="1" si="191"/>
        <v>-2.1999999999999999E-2</v>
      </c>
      <c r="E2015">
        <f t="shared" ca="1" si="194"/>
        <v>0</v>
      </c>
      <c r="F2015">
        <f t="shared" ca="1" si="195"/>
        <v>31</v>
      </c>
      <c r="G2015">
        <f t="shared" ca="1" si="196"/>
        <v>32</v>
      </c>
    </row>
    <row r="2016" spans="1:7">
      <c r="A2016" s="54">
        <f>formulas!O1606</f>
        <v>0</v>
      </c>
      <c r="B2016" s="33">
        <f t="shared" ca="1" si="192"/>
        <v>32</v>
      </c>
      <c r="C2016">
        <f t="shared" si="193"/>
        <v>486</v>
      </c>
      <c r="D2016">
        <f t="shared" ca="1" si="191"/>
        <v>-2.1999999999999999E-2</v>
      </c>
      <c r="E2016">
        <f t="shared" ca="1" si="194"/>
        <v>0</v>
      </c>
      <c r="F2016">
        <f t="shared" ca="1" si="195"/>
        <v>31</v>
      </c>
      <c r="G2016">
        <f t="shared" ca="1" si="196"/>
        <v>32</v>
      </c>
    </row>
    <row r="2017" spans="1:7">
      <c r="A2017" s="54">
        <f>formulas!O1607</f>
        <v>0</v>
      </c>
      <c r="B2017" s="33">
        <f t="shared" ca="1" si="192"/>
        <v>32</v>
      </c>
      <c r="C2017">
        <f t="shared" si="193"/>
        <v>486</v>
      </c>
      <c r="D2017">
        <f t="shared" ca="1" si="191"/>
        <v>-2.1999999999999999E-2</v>
      </c>
      <c r="E2017">
        <f t="shared" ca="1" si="194"/>
        <v>0</v>
      </c>
      <c r="F2017">
        <f t="shared" ca="1" si="195"/>
        <v>31</v>
      </c>
      <c r="G2017">
        <f t="shared" ca="1" si="196"/>
        <v>32</v>
      </c>
    </row>
    <row r="2018" spans="1:7">
      <c r="A2018" s="54">
        <f>formulas!O1608</f>
        <v>0</v>
      </c>
      <c r="B2018" s="33">
        <f t="shared" ca="1" si="192"/>
        <v>32</v>
      </c>
      <c r="C2018">
        <f t="shared" si="193"/>
        <v>486</v>
      </c>
      <c r="D2018">
        <f t="shared" ca="1" si="191"/>
        <v>-2.1999999999999999E-2</v>
      </c>
      <c r="E2018">
        <f t="shared" ca="1" si="194"/>
        <v>0</v>
      </c>
      <c r="F2018">
        <f t="shared" ca="1" si="195"/>
        <v>31</v>
      </c>
      <c r="G2018">
        <f t="shared" ca="1" si="196"/>
        <v>32</v>
      </c>
    </row>
    <row r="2019" spans="1:7">
      <c r="A2019" s="54">
        <f>formulas!O1609</f>
        <v>0</v>
      </c>
      <c r="B2019" s="33">
        <f t="shared" ca="1" si="192"/>
        <v>32</v>
      </c>
      <c r="C2019">
        <f t="shared" si="193"/>
        <v>486</v>
      </c>
      <c r="D2019">
        <f t="shared" ca="1" si="191"/>
        <v>-2.1999999999999999E-2</v>
      </c>
      <c r="E2019">
        <f t="shared" ca="1" si="194"/>
        <v>0</v>
      </c>
      <c r="F2019">
        <f t="shared" ca="1" si="195"/>
        <v>31</v>
      </c>
      <c r="G2019">
        <f t="shared" ca="1" si="196"/>
        <v>32</v>
      </c>
    </row>
    <row r="2020" spans="1:7">
      <c r="A2020" s="54">
        <f>formulas!O1610</f>
        <v>0</v>
      </c>
      <c r="B2020" s="33">
        <f t="shared" ca="1" si="192"/>
        <v>32</v>
      </c>
      <c r="C2020">
        <f t="shared" si="193"/>
        <v>486</v>
      </c>
      <c r="D2020">
        <f t="shared" ca="1" si="191"/>
        <v>-2.1999999999999999E-2</v>
      </c>
      <c r="E2020">
        <f t="shared" ca="1" si="194"/>
        <v>0</v>
      </c>
      <c r="F2020">
        <f t="shared" ca="1" si="195"/>
        <v>31</v>
      </c>
      <c r="G2020">
        <f t="shared" ca="1" si="196"/>
        <v>32</v>
      </c>
    </row>
    <row r="2021" spans="1:7">
      <c r="A2021" s="54">
        <f>formulas!O1611</f>
        <v>0</v>
      </c>
      <c r="B2021" s="33">
        <f t="shared" ca="1" si="192"/>
        <v>32</v>
      </c>
      <c r="C2021">
        <f t="shared" si="193"/>
        <v>486</v>
      </c>
      <c r="D2021">
        <f t="shared" ca="1" si="191"/>
        <v>-2.1999999999999999E-2</v>
      </c>
      <c r="E2021">
        <f t="shared" ca="1" si="194"/>
        <v>0</v>
      </c>
      <c r="F2021">
        <f t="shared" ca="1" si="195"/>
        <v>31</v>
      </c>
      <c r="G2021">
        <f t="shared" ca="1" si="196"/>
        <v>32</v>
      </c>
    </row>
    <row r="2022" spans="1:7">
      <c r="A2022" s="54">
        <f>formulas!O1612</f>
        <v>0</v>
      </c>
      <c r="B2022" s="33">
        <f t="shared" ca="1" si="192"/>
        <v>32</v>
      </c>
      <c r="C2022">
        <f t="shared" si="193"/>
        <v>486</v>
      </c>
      <c r="D2022">
        <f t="shared" ca="1" si="191"/>
        <v>-2.1999999999999999E-2</v>
      </c>
      <c r="E2022">
        <f t="shared" ca="1" si="194"/>
        <v>0</v>
      </c>
      <c r="F2022">
        <f t="shared" ca="1" si="195"/>
        <v>31</v>
      </c>
      <c r="G2022">
        <f t="shared" ca="1" si="196"/>
        <v>32</v>
      </c>
    </row>
    <row r="2023" spans="1:7">
      <c r="A2023" s="54">
        <f>formulas!O1613</f>
        <v>0</v>
      </c>
      <c r="B2023" s="33">
        <f t="shared" ca="1" si="192"/>
        <v>32</v>
      </c>
      <c r="C2023">
        <f t="shared" si="193"/>
        <v>486</v>
      </c>
      <c r="D2023">
        <f t="shared" ca="1" si="191"/>
        <v>-2.1999999999999999E-2</v>
      </c>
      <c r="E2023">
        <f t="shared" ca="1" si="194"/>
        <v>0</v>
      </c>
      <c r="F2023">
        <f t="shared" ca="1" si="195"/>
        <v>31</v>
      </c>
      <c r="G2023">
        <f t="shared" ca="1" si="196"/>
        <v>32</v>
      </c>
    </row>
    <row r="2024" spans="1:7">
      <c r="A2024" s="54">
        <f>formulas!O1614</f>
        <v>0</v>
      </c>
      <c r="B2024" s="33">
        <f t="shared" ca="1" si="192"/>
        <v>32</v>
      </c>
      <c r="C2024">
        <f t="shared" si="193"/>
        <v>486</v>
      </c>
      <c r="D2024">
        <f t="shared" ca="1" si="191"/>
        <v>-2.1999999999999999E-2</v>
      </c>
      <c r="E2024">
        <f t="shared" ca="1" si="194"/>
        <v>0</v>
      </c>
      <c r="F2024">
        <f t="shared" ca="1" si="195"/>
        <v>31</v>
      </c>
      <c r="G2024">
        <f t="shared" ca="1" si="196"/>
        <v>32</v>
      </c>
    </row>
    <row r="2025" spans="1:7">
      <c r="A2025" s="54">
        <f>formulas!O1615</f>
        <v>0</v>
      </c>
      <c r="B2025" s="33">
        <f t="shared" ca="1" si="192"/>
        <v>32</v>
      </c>
      <c r="C2025">
        <f t="shared" si="193"/>
        <v>486</v>
      </c>
      <c r="D2025">
        <f t="shared" ca="1" si="191"/>
        <v>-2.1999999999999999E-2</v>
      </c>
      <c r="E2025">
        <f t="shared" ca="1" si="194"/>
        <v>0</v>
      </c>
      <c r="F2025">
        <f t="shared" ca="1" si="195"/>
        <v>31</v>
      </c>
      <c r="G2025">
        <f t="shared" ca="1" si="196"/>
        <v>32</v>
      </c>
    </row>
    <row r="2026" spans="1:7">
      <c r="A2026" s="54">
        <f>formulas!O1616</f>
        <v>0</v>
      </c>
      <c r="B2026" s="33">
        <f t="shared" ca="1" si="192"/>
        <v>32</v>
      </c>
      <c r="C2026">
        <f t="shared" si="193"/>
        <v>486</v>
      </c>
      <c r="D2026">
        <f t="shared" ca="1" si="191"/>
        <v>-2.1999999999999999E-2</v>
      </c>
      <c r="E2026">
        <f t="shared" ca="1" si="194"/>
        <v>0</v>
      </c>
      <c r="F2026">
        <f t="shared" ca="1" si="195"/>
        <v>31</v>
      </c>
      <c r="G2026">
        <f t="shared" ca="1" si="196"/>
        <v>32</v>
      </c>
    </row>
    <row r="2027" spans="1:7">
      <c r="A2027" s="54">
        <f>formulas!O1617</f>
        <v>0</v>
      </c>
      <c r="B2027" s="33">
        <f t="shared" ca="1" si="192"/>
        <v>32</v>
      </c>
      <c r="C2027">
        <f t="shared" si="193"/>
        <v>486</v>
      </c>
      <c r="D2027">
        <f t="shared" ca="1" si="191"/>
        <v>-2.1999999999999999E-2</v>
      </c>
      <c r="E2027">
        <f t="shared" ca="1" si="194"/>
        <v>0</v>
      </c>
      <c r="F2027">
        <f t="shared" ca="1" si="195"/>
        <v>31</v>
      </c>
      <c r="G2027">
        <f t="shared" ca="1" si="196"/>
        <v>32</v>
      </c>
    </row>
    <row r="2028" spans="1:7">
      <c r="A2028" s="54">
        <f>formulas!O1618</f>
        <v>0</v>
      </c>
      <c r="B2028" s="33">
        <f t="shared" ca="1" si="192"/>
        <v>32</v>
      </c>
      <c r="C2028">
        <f t="shared" si="193"/>
        <v>486</v>
      </c>
      <c r="D2028">
        <f t="shared" ca="1" si="191"/>
        <v>-2.1999999999999999E-2</v>
      </c>
      <c r="E2028">
        <f t="shared" ca="1" si="194"/>
        <v>0</v>
      </c>
      <c r="F2028">
        <f t="shared" ca="1" si="195"/>
        <v>31</v>
      </c>
      <c r="G2028">
        <f t="shared" ca="1" si="196"/>
        <v>32</v>
      </c>
    </row>
    <row r="2029" spans="1:7">
      <c r="A2029" s="54">
        <f>formulas!O1619</f>
        <v>0</v>
      </c>
      <c r="B2029" s="33">
        <f t="shared" ca="1" si="192"/>
        <v>32</v>
      </c>
      <c r="C2029">
        <f t="shared" si="193"/>
        <v>486</v>
      </c>
      <c r="D2029">
        <f t="shared" ca="1" si="191"/>
        <v>-2.1999999999999999E-2</v>
      </c>
      <c r="E2029">
        <f t="shared" ca="1" si="194"/>
        <v>0</v>
      </c>
      <c r="F2029">
        <f t="shared" ca="1" si="195"/>
        <v>31</v>
      </c>
      <c r="G2029">
        <f t="shared" ca="1" si="196"/>
        <v>32</v>
      </c>
    </row>
    <row r="2030" spans="1:7">
      <c r="A2030" s="54">
        <f>formulas!O1620</f>
        <v>0</v>
      </c>
      <c r="B2030" s="33">
        <f t="shared" ca="1" si="192"/>
        <v>32</v>
      </c>
      <c r="C2030">
        <f t="shared" si="193"/>
        <v>486</v>
      </c>
      <c r="D2030">
        <f t="shared" ca="1" si="191"/>
        <v>-2.1999999999999999E-2</v>
      </c>
      <c r="E2030">
        <f t="shared" ca="1" si="194"/>
        <v>0</v>
      </c>
      <c r="F2030">
        <f t="shared" ca="1" si="195"/>
        <v>31</v>
      </c>
      <c r="G2030">
        <f t="shared" ca="1" si="196"/>
        <v>32</v>
      </c>
    </row>
    <row r="2031" spans="1:7">
      <c r="A2031" s="54">
        <f>formulas!O1621</f>
        <v>0</v>
      </c>
      <c r="B2031" s="33">
        <f t="shared" ca="1" si="192"/>
        <v>32</v>
      </c>
      <c r="C2031">
        <f t="shared" si="193"/>
        <v>486</v>
      </c>
      <c r="D2031">
        <f t="shared" ca="1" si="191"/>
        <v>-2.1999999999999999E-2</v>
      </c>
      <c r="E2031">
        <f t="shared" ca="1" si="194"/>
        <v>0</v>
      </c>
      <c r="F2031">
        <f t="shared" ca="1" si="195"/>
        <v>31</v>
      </c>
      <c r="G2031">
        <f t="shared" ca="1" si="196"/>
        <v>32</v>
      </c>
    </row>
    <row r="2032" spans="1:7">
      <c r="A2032" s="54">
        <f>formulas!O1622</f>
        <v>0</v>
      </c>
      <c r="B2032" s="33">
        <f t="shared" ca="1" si="192"/>
        <v>32</v>
      </c>
      <c r="C2032">
        <f t="shared" si="193"/>
        <v>486</v>
      </c>
      <c r="D2032">
        <f t="shared" ca="1" si="191"/>
        <v>-2.1999999999999999E-2</v>
      </c>
      <c r="E2032">
        <f t="shared" ca="1" si="194"/>
        <v>0</v>
      </c>
      <c r="F2032">
        <f t="shared" ca="1" si="195"/>
        <v>31</v>
      </c>
      <c r="G2032">
        <f t="shared" ca="1" si="196"/>
        <v>32</v>
      </c>
    </row>
    <row r="2033" spans="1:7">
      <c r="A2033" s="54">
        <f>formulas!O1623</f>
        <v>0</v>
      </c>
      <c r="B2033" s="33">
        <f t="shared" ca="1" si="192"/>
        <v>32</v>
      </c>
      <c r="C2033">
        <f t="shared" si="193"/>
        <v>486</v>
      </c>
      <c r="D2033">
        <f t="shared" ca="1" si="191"/>
        <v>-2.1999999999999999E-2</v>
      </c>
      <c r="E2033">
        <f t="shared" ca="1" si="194"/>
        <v>0</v>
      </c>
      <c r="F2033">
        <f t="shared" ca="1" si="195"/>
        <v>31</v>
      </c>
      <c r="G2033">
        <f t="shared" ca="1" si="196"/>
        <v>32</v>
      </c>
    </row>
    <row r="2034" spans="1:7">
      <c r="A2034" s="54">
        <f>formulas!O1624</f>
        <v>0</v>
      </c>
      <c r="B2034" s="33">
        <f t="shared" ca="1" si="192"/>
        <v>32</v>
      </c>
      <c r="C2034">
        <f t="shared" si="193"/>
        <v>486</v>
      </c>
      <c r="D2034">
        <f t="shared" ca="1" si="191"/>
        <v>-2.1999999999999999E-2</v>
      </c>
      <c r="E2034">
        <f t="shared" ca="1" si="194"/>
        <v>0</v>
      </c>
      <c r="F2034">
        <f t="shared" ca="1" si="195"/>
        <v>31</v>
      </c>
      <c r="G2034">
        <f t="shared" ca="1" si="196"/>
        <v>32</v>
      </c>
    </row>
    <row r="2035" spans="1:7">
      <c r="A2035" s="54">
        <f>formulas!O1625</f>
        <v>0</v>
      </c>
      <c r="B2035" s="33">
        <f t="shared" ca="1" si="192"/>
        <v>32</v>
      </c>
      <c r="C2035">
        <f t="shared" si="193"/>
        <v>486</v>
      </c>
      <c r="D2035">
        <f t="shared" ca="1" si="191"/>
        <v>-2.1999999999999999E-2</v>
      </c>
      <c r="E2035">
        <f t="shared" ca="1" si="194"/>
        <v>0</v>
      </c>
      <c r="F2035">
        <f t="shared" ca="1" si="195"/>
        <v>31</v>
      </c>
      <c r="G2035">
        <f t="shared" ca="1" si="196"/>
        <v>32</v>
      </c>
    </row>
    <row r="2036" spans="1:7">
      <c r="A2036" s="54">
        <f>formulas!O1626</f>
        <v>0</v>
      </c>
      <c r="B2036" s="33">
        <f t="shared" ca="1" si="192"/>
        <v>32</v>
      </c>
      <c r="C2036">
        <f t="shared" si="193"/>
        <v>486</v>
      </c>
      <c r="D2036">
        <f t="shared" ca="1" si="191"/>
        <v>-2.1999999999999999E-2</v>
      </c>
      <c r="E2036">
        <f t="shared" ca="1" si="194"/>
        <v>0</v>
      </c>
      <c r="F2036">
        <f t="shared" ca="1" si="195"/>
        <v>31</v>
      </c>
      <c r="G2036">
        <f t="shared" ca="1" si="196"/>
        <v>32</v>
      </c>
    </row>
    <row r="2037" spans="1:7">
      <c r="A2037" s="54">
        <f>formulas!O1627</f>
        <v>0</v>
      </c>
      <c r="B2037" s="33">
        <f t="shared" ca="1" si="192"/>
        <v>32</v>
      </c>
      <c r="C2037">
        <f t="shared" si="193"/>
        <v>486</v>
      </c>
      <c r="D2037">
        <f t="shared" ca="1" si="191"/>
        <v>-2.1999999999999999E-2</v>
      </c>
      <c r="E2037">
        <f t="shared" ca="1" si="194"/>
        <v>0</v>
      </c>
      <c r="F2037">
        <f t="shared" ca="1" si="195"/>
        <v>31</v>
      </c>
      <c r="G2037">
        <f t="shared" ca="1" si="196"/>
        <v>32</v>
      </c>
    </row>
    <row r="2038" spans="1:7">
      <c r="A2038" s="54">
        <f>formulas!O1628</f>
        <v>0</v>
      </c>
      <c r="B2038" s="33">
        <f t="shared" ca="1" si="192"/>
        <v>32</v>
      </c>
      <c r="C2038">
        <f t="shared" si="193"/>
        <v>486</v>
      </c>
      <c r="D2038">
        <f t="shared" ca="1" si="191"/>
        <v>-2.1999999999999999E-2</v>
      </c>
      <c r="E2038">
        <f t="shared" ca="1" si="194"/>
        <v>0</v>
      </c>
      <c r="F2038">
        <f t="shared" ca="1" si="195"/>
        <v>31</v>
      </c>
      <c r="G2038">
        <f t="shared" ca="1" si="196"/>
        <v>32</v>
      </c>
    </row>
    <row r="2039" spans="1:7">
      <c r="A2039" s="54">
        <f>formulas!O1629</f>
        <v>0</v>
      </c>
      <c r="B2039" s="33">
        <f t="shared" ca="1" si="192"/>
        <v>32</v>
      </c>
      <c r="C2039">
        <f t="shared" si="193"/>
        <v>486</v>
      </c>
      <c r="D2039">
        <f t="shared" ca="1" si="191"/>
        <v>-2.1999999999999999E-2</v>
      </c>
      <c r="E2039">
        <f t="shared" ca="1" si="194"/>
        <v>0</v>
      </c>
      <c r="F2039">
        <f t="shared" ca="1" si="195"/>
        <v>31</v>
      </c>
      <c r="G2039">
        <f t="shared" ca="1" si="196"/>
        <v>32</v>
      </c>
    </row>
    <row r="2040" spans="1:7">
      <c r="A2040" s="54">
        <f>formulas!O1630</f>
        <v>0</v>
      </c>
      <c r="B2040" s="33">
        <f t="shared" ca="1" si="192"/>
        <v>32</v>
      </c>
      <c r="C2040">
        <f t="shared" si="193"/>
        <v>486</v>
      </c>
      <c r="D2040">
        <f t="shared" ca="1" si="191"/>
        <v>-2.1999999999999999E-2</v>
      </c>
      <c r="E2040">
        <f t="shared" ca="1" si="194"/>
        <v>0</v>
      </c>
      <c r="F2040">
        <f t="shared" ca="1" si="195"/>
        <v>31</v>
      </c>
      <c r="G2040">
        <f t="shared" ca="1" si="196"/>
        <v>32</v>
      </c>
    </row>
    <row r="2041" spans="1:7">
      <c r="A2041" s="54">
        <f>formulas!O1631</f>
        <v>0</v>
      </c>
      <c r="B2041" s="33">
        <f t="shared" ca="1" si="192"/>
        <v>32</v>
      </c>
      <c r="C2041">
        <f t="shared" si="193"/>
        <v>486</v>
      </c>
      <c r="D2041">
        <f t="shared" ca="1" si="191"/>
        <v>-2.1999999999999999E-2</v>
      </c>
      <c r="E2041">
        <f t="shared" ca="1" si="194"/>
        <v>0</v>
      </c>
      <c r="F2041">
        <f t="shared" ca="1" si="195"/>
        <v>31</v>
      </c>
      <c r="G2041">
        <f t="shared" ca="1" si="196"/>
        <v>32</v>
      </c>
    </row>
    <row r="2042" spans="1:7">
      <c r="A2042" s="54">
        <f>formulas!O1632</f>
        <v>0</v>
      </c>
      <c r="B2042" s="33">
        <f t="shared" ca="1" si="192"/>
        <v>32</v>
      </c>
      <c r="C2042">
        <f t="shared" si="193"/>
        <v>486</v>
      </c>
      <c r="D2042">
        <f t="shared" ca="1" si="191"/>
        <v>-2.1999999999999999E-2</v>
      </c>
      <c r="E2042">
        <f t="shared" ca="1" si="194"/>
        <v>0</v>
      </c>
      <c r="F2042">
        <f t="shared" ca="1" si="195"/>
        <v>31</v>
      </c>
      <c r="G2042">
        <f t="shared" ca="1" si="196"/>
        <v>32</v>
      </c>
    </row>
    <row r="2043" spans="1:7">
      <c r="A2043" s="54">
        <f>formulas!O1633</f>
        <v>0</v>
      </c>
      <c r="B2043" s="33">
        <f t="shared" ca="1" si="192"/>
        <v>32</v>
      </c>
      <c r="C2043">
        <f t="shared" si="193"/>
        <v>486</v>
      </c>
      <c r="D2043">
        <f t="shared" ca="1" si="191"/>
        <v>-2.1999999999999999E-2</v>
      </c>
      <c r="E2043">
        <f t="shared" ca="1" si="194"/>
        <v>0</v>
      </c>
      <c r="F2043">
        <f t="shared" ca="1" si="195"/>
        <v>31</v>
      </c>
      <c r="G2043">
        <f t="shared" ca="1" si="196"/>
        <v>32</v>
      </c>
    </row>
    <row r="2044" spans="1:7">
      <c r="A2044" s="54">
        <f>formulas!O1634</f>
        <v>0</v>
      </c>
      <c r="B2044" s="33">
        <f t="shared" ca="1" si="192"/>
        <v>32</v>
      </c>
      <c r="C2044">
        <f t="shared" si="193"/>
        <v>486</v>
      </c>
      <c r="D2044">
        <f t="shared" ca="1" si="191"/>
        <v>-2.1999999999999999E-2</v>
      </c>
      <c r="E2044">
        <f t="shared" ca="1" si="194"/>
        <v>0</v>
      </c>
      <c r="F2044">
        <f t="shared" ca="1" si="195"/>
        <v>31</v>
      </c>
      <c r="G2044">
        <f t="shared" ca="1" si="196"/>
        <v>32</v>
      </c>
    </row>
    <row r="2045" spans="1:7">
      <c r="A2045" s="54">
        <f>formulas!O1635</f>
        <v>0</v>
      </c>
      <c r="B2045" s="33">
        <f t="shared" ca="1" si="192"/>
        <v>32</v>
      </c>
      <c r="C2045">
        <f t="shared" si="193"/>
        <v>486</v>
      </c>
      <c r="D2045">
        <f t="shared" ca="1" si="191"/>
        <v>-2.1999999999999999E-2</v>
      </c>
      <c r="E2045">
        <f t="shared" ca="1" si="194"/>
        <v>0</v>
      </c>
      <c r="F2045">
        <f t="shared" ca="1" si="195"/>
        <v>31</v>
      </c>
      <c r="G2045">
        <f t="shared" ca="1" si="196"/>
        <v>32</v>
      </c>
    </row>
    <row r="2046" spans="1:7">
      <c r="A2046" s="54">
        <f>formulas!O1636</f>
        <v>0</v>
      </c>
      <c r="B2046" s="33">
        <f t="shared" ca="1" si="192"/>
        <v>32</v>
      </c>
      <c r="C2046">
        <f t="shared" si="193"/>
        <v>486</v>
      </c>
      <c r="D2046">
        <f t="shared" ca="1" si="191"/>
        <v>-2.1999999999999999E-2</v>
      </c>
      <c r="E2046">
        <f t="shared" ca="1" si="194"/>
        <v>0</v>
      </c>
      <c r="F2046">
        <f t="shared" ca="1" si="195"/>
        <v>31</v>
      </c>
      <c r="G2046">
        <f t="shared" ca="1" si="196"/>
        <v>32</v>
      </c>
    </row>
    <row r="2047" spans="1:7">
      <c r="A2047" s="54">
        <f>formulas!O1637</f>
        <v>0</v>
      </c>
      <c r="B2047" s="33">
        <f t="shared" ca="1" si="192"/>
        <v>32</v>
      </c>
      <c r="C2047">
        <f t="shared" si="193"/>
        <v>486</v>
      </c>
      <c r="D2047">
        <f t="shared" ca="1" si="191"/>
        <v>-2.1999999999999999E-2</v>
      </c>
      <c r="E2047">
        <f t="shared" ca="1" si="194"/>
        <v>0</v>
      </c>
      <c r="F2047">
        <f t="shared" ca="1" si="195"/>
        <v>31</v>
      </c>
      <c r="G2047">
        <f t="shared" ca="1" si="196"/>
        <v>32</v>
      </c>
    </row>
    <row r="2048" spans="1:7">
      <c r="A2048" s="54">
        <f>formulas!O1638</f>
        <v>0</v>
      </c>
      <c r="B2048" s="33">
        <f t="shared" ca="1" si="192"/>
        <v>32</v>
      </c>
      <c r="C2048">
        <f t="shared" si="193"/>
        <v>486</v>
      </c>
      <c r="D2048">
        <f t="shared" ca="1" si="191"/>
        <v>-2.1999999999999999E-2</v>
      </c>
      <c r="E2048">
        <f t="shared" ca="1" si="194"/>
        <v>0</v>
      </c>
      <c r="F2048">
        <f t="shared" ca="1" si="195"/>
        <v>31</v>
      </c>
      <c r="G2048">
        <f t="shared" ca="1" si="196"/>
        <v>32</v>
      </c>
    </row>
    <row r="2049" spans="1:7">
      <c r="A2049" s="54">
        <f>formulas!O1639</f>
        <v>0</v>
      </c>
      <c r="B2049" s="33">
        <f t="shared" ca="1" si="192"/>
        <v>32</v>
      </c>
      <c r="C2049">
        <f t="shared" si="193"/>
        <v>486</v>
      </c>
      <c r="D2049">
        <f t="shared" ca="1" si="191"/>
        <v>-2.1999999999999999E-2</v>
      </c>
      <c r="E2049">
        <f t="shared" ca="1" si="194"/>
        <v>0</v>
      </c>
      <c r="F2049">
        <f t="shared" ca="1" si="195"/>
        <v>31</v>
      </c>
      <c r="G2049">
        <f t="shared" ca="1" si="196"/>
        <v>32</v>
      </c>
    </row>
    <row r="2050" spans="1:7">
      <c r="A2050" s="54">
        <f>formulas!O1640</f>
        <v>0</v>
      </c>
      <c r="B2050" s="33">
        <f t="shared" ca="1" si="192"/>
        <v>32</v>
      </c>
      <c r="C2050">
        <f t="shared" si="193"/>
        <v>486</v>
      </c>
      <c r="D2050">
        <f t="shared" ca="1" si="191"/>
        <v>-2.1999999999999999E-2</v>
      </c>
      <c r="E2050">
        <f t="shared" ca="1" si="194"/>
        <v>0</v>
      </c>
      <c r="F2050">
        <f t="shared" ca="1" si="195"/>
        <v>31</v>
      </c>
      <c r="G2050">
        <f t="shared" ca="1" si="196"/>
        <v>32</v>
      </c>
    </row>
    <row r="2051" spans="1:7">
      <c r="A2051" s="54">
        <f>formulas!O1641</f>
        <v>0</v>
      </c>
      <c r="B2051" s="33">
        <f t="shared" ca="1" si="192"/>
        <v>32</v>
      </c>
      <c r="C2051">
        <f t="shared" si="193"/>
        <v>486</v>
      </c>
      <c r="D2051">
        <f t="shared" ref="D2051:D2114" ca="1" si="197">INDIRECT(ADDRESS(C2051+1,14))</f>
        <v>-2.1999999999999999E-2</v>
      </c>
      <c r="E2051">
        <f t="shared" ca="1" si="194"/>
        <v>0</v>
      </c>
      <c r="F2051">
        <f t="shared" ca="1" si="195"/>
        <v>31</v>
      </c>
      <c r="G2051">
        <f t="shared" ca="1" si="196"/>
        <v>32</v>
      </c>
    </row>
    <row r="2052" spans="1:7">
      <c r="A2052" s="54">
        <f>formulas!O1642</f>
        <v>0</v>
      </c>
      <c r="B2052" s="33">
        <f t="shared" ca="1" si="192"/>
        <v>32</v>
      </c>
      <c r="C2052">
        <f t="shared" si="193"/>
        <v>486</v>
      </c>
      <c r="D2052">
        <f t="shared" ca="1" si="197"/>
        <v>-2.1999999999999999E-2</v>
      </c>
      <c r="E2052">
        <f t="shared" ca="1" si="194"/>
        <v>0</v>
      </c>
      <c r="F2052">
        <f t="shared" ca="1" si="195"/>
        <v>31</v>
      </c>
      <c r="G2052">
        <f t="shared" ca="1" si="196"/>
        <v>32</v>
      </c>
    </row>
    <row r="2053" spans="1:7">
      <c r="A2053" s="54">
        <f>formulas!O1643</f>
        <v>0</v>
      </c>
      <c r="B2053" s="33">
        <f t="shared" ca="1" si="192"/>
        <v>32</v>
      </c>
      <c r="C2053">
        <f t="shared" si="193"/>
        <v>486</v>
      </c>
      <c r="D2053">
        <f t="shared" ca="1" si="197"/>
        <v>-2.1999999999999999E-2</v>
      </c>
      <c r="E2053">
        <f t="shared" ca="1" si="194"/>
        <v>0</v>
      </c>
      <c r="F2053">
        <f t="shared" ca="1" si="195"/>
        <v>31</v>
      </c>
      <c r="G2053">
        <f t="shared" ca="1" si="196"/>
        <v>32</v>
      </c>
    </row>
    <row r="2054" spans="1:7">
      <c r="A2054" s="54">
        <f>formulas!O1644</f>
        <v>0</v>
      </c>
      <c r="B2054" s="33">
        <f t="shared" ca="1" si="192"/>
        <v>32</v>
      </c>
      <c r="C2054">
        <f t="shared" si="193"/>
        <v>486</v>
      </c>
      <c r="D2054">
        <f t="shared" ca="1" si="197"/>
        <v>-2.1999999999999999E-2</v>
      </c>
      <c r="E2054">
        <f t="shared" ca="1" si="194"/>
        <v>0</v>
      </c>
      <c r="F2054">
        <f t="shared" ca="1" si="195"/>
        <v>31</v>
      </c>
      <c r="G2054">
        <f t="shared" ca="1" si="196"/>
        <v>32</v>
      </c>
    </row>
    <row r="2055" spans="1:7">
      <c r="A2055" s="54">
        <f>formulas!O1645</f>
        <v>0</v>
      </c>
      <c r="B2055" s="33">
        <f t="shared" ca="1" si="192"/>
        <v>32</v>
      </c>
      <c r="C2055">
        <f t="shared" si="193"/>
        <v>486</v>
      </c>
      <c r="D2055">
        <f t="shared" ca="1" si="197"/>
        <v>-2.1999999999999999E-2</v>
      </c>
      <c r="E2055">
        <f t="shared" ca="1" si="194"/>
        <v>0</v>
      </c>
      <c r="F2055">
        <f t="shared" ca="1" si="195"/>
        <v>31</v>
      </c>
      <c r="G2055">
        <f t="shared" ca="1" si="196"/>
        <v>32</v>
      </c>
    </row>
    <row r="2056" spans="1:7">
      <c r="A2056" s="54">
        <f>formulas!O1646</f>
        <v>0</v>
      </c>
      <c r="B2056" s="33">
        <f t="shared" ca="1" si="192"/>
        <v>32</v>
      </c>
      <c r="C2056">
        <f t="shared" si="193"/>
        <v>486</v>
      </c>
      <c r="D2056">
        <f t="shared" ca="1" si="197"/>
        <v>-2.1999999999999999E-2</v>
      </c>
      <c r="E2056">
        <f t="shared" ca="1" si="194"/>
        <v>0</v>
      </c>
      <c r="F2056">
        <f t="shared" ca="1" si="195"/>
        <v>31</v>
      </c>
      <c r="G2056">
        <f t="shared" ca="1" si="196"/>
        <v>32</v>
      </c>
    </row>
    <row r="2057" spans="1:7">
      <c r="A2057" s="54">
        <f>formulas!O1647</f>
        <v>0</v>
      </c>
      <c r="B2057" s="33">
        <f t="shared" ca="1" si="192"/>
        <v>32</v>
      </c>
      <c r="C2057">
        <f t="shared" si="193"/>
        <v>486</v>
      </c>
      <c r="D2057">
        <f t="shared" ca="1" si="197"/>
        <v>-2.1999999999999999E-2</v>
      </c>
      <c r="E2057">
        <f t="shared" ca="1" si="194"/>
        <v>0</v>
      </c>
      <c r="F2057">
        <f t="shared" ca="1" si="195"/>
        <v>31</v>
      </c>
      <c r="G2057">
        <f t="shared" ca="1" si="196"/>
        <v>32</v>
      </c>
    </row>
    <row r="2058" spans="1:7">
      <c r="A2058" s="54">
        <f>formulas!O1648</f>
        <v>0</v>
      </c>
      <c r="B2058" s="33">
        <f t="shared" ca="1" si="192"/>
        <v>32</v>
      </c>
      <c r="C2058">
        <f t="shared" si="193"/>
        <v>486</v>
      </c>
      <c r="D2058">
        <f t="shared" ca="1" si="197"/>
        <v>-2.1999999999999999E-2</v>
      </c>
      <c r="E2058">
        <f t="shared" ca="1" si="194"/>
        <v>0</v>
      </c>
      <c r="F2058">
        <f t="shared" ca="1" si="195"/>
        <v>31</v>
      </c>
      <c r="G2058">
        <f t="shared" ca="1" si="196"/>
        <v>32</v>
      </c>
    </row>
    <row r="2059" spans="1:7">
      <c r="A2059" s="54">
        <f>formulas!O1649</f>
        <v>0</v>
      </c>
      <c r="B2059" s="33">
        <f t="shared" ca="1" si="192"/>
        <v>32</v>
      </c>
      <c r="C2059">
        <f t="shared" si="193"/>
        <v>486</v>
      </c>
      <c r="D2059">
        <f t="shared" ca="1" si="197"/>
        <v>-2.1999999999999999E-2</v>
      </c>
      <c r="E2059">
        <f t="shared" ca="1" si="194"/>
        <v>0</v>
      </c>
      <c r="F2059">
        <f t="shared" ca="1" si="195"/>
        <v>31</v>
      </c>
      <c r="G2059">
        <f t="shared" ca="1" si="196"/>
        <v>32</v>
      </c>
    </row>
    <row r="2060" spans="1:7">
      <c r="A2060" s="54">
        <f>formulas!O1650</f>
        <v>0</v>
      </c>
      <c r="B2060" s="33">
        <f t="shared" ca="1" si="192"/>
        <v>32</v>
      </c>
      <c r="C2060">
        <f t="shared" si="193"/>
        <v>486</v>
      </c>
      <c r="D2060">
        <f t="shared" ca="1" si="197"/>
        <v>-2.1999999999999999E-2</v>
      </c>
      <c r="E2060">
        <f t="shared" ca="1" si="194"/>
        <v>0</v>
      </c>
      <c r="F2060">
        <f t="shared" ca="1" si="195"/>
        <v>31</v>
      </c>
      <c r="G2060">
        <f t="shared" ca="1" si="196"/>
        <v>32</v>
      </c>
    </row>
    <row r="2061" spans="1:7">
      <c r="A2061" s="54">
        <f>formulas!O1651</f>
        <v>0</v>
      </c>
      <c r="B2061" s="33">
        <f t="shared" ca="1" si="192"/>
        <v>32</v>
      </c>
      <c r="C2061">
        <f t="shared" si="193"/>
        <v>486</v>
      </c>
      <c r="D2061">
        <f t="shared" ca="1" si="197"/>
        <v>-2.1999999999999999E-2</v>
      </c>
      <c r="E2061">
        <f t="shared" ca="1" si="194"/>
        <v>0</v>
      </c>
      <c r="F2061">
        <f t="shared" ca="1" si="195"/>
        <v>31</v>
      </c>
      <c r="G2061">
        <f t="shared" ca="1" si="196"/>
        <v>32</v>
      </c>
    </row>
    <row r="2062" spans="1:7">
      <c r="A2062" s="54">
        <f>formulas!O1652</f>
        <v>0</v>
      </c>
      <c r="B2062" s="33">
        <f t="shared" ca="1" si="192"/>
        <v>32</v>
      </c>
      <c r="C2062">
        <f t="shared" si="193"/>
        <v>486</v>
      </c>
      <c r="D2062">
        <f t="shared" ca="1" si="197"/>
        <v>-2.1999999999999999E-2</v>
      </c>
      <c r="E2062">
        <f t="shared" ca="1" si="194"/>
        <v>0</v>
      </c>
      <c r="F2062">
        <f t="shared" ca="1" si="195"/>
        <v>31</v>
      </c>
      <c r="G2062">
        <f t="shared" ca="1" si="196"/>
        <v>32</v>
      </c>
    </row>
    <row r="2063" spans="1:7">
      <c r="A2063" s="54">
        <f>formulas!O1653</f>
        <v>0</v>
      </c>
      <c r="B2063" s="33">
        <f t="shared" ca="1" si="192"/>
        <v>32</v>
      </c>
      <c r="C2063">
        <f t="shared" si="193"/>
        <v>486</v>
      </c>
      <c r="D2063">
        <f t="shared" ca="1" si="197"/>
        <v>-2.1999999999999999E-2</v>
      </c>
      <c r="E2063">
        <f t="shared" ca="1" si="194"/>
        <v>0</v>
      </c>
      <c r="F2063">
        <f t="shared" ca="1" si="195"/>
        <v>31</v>
      </c>
      <c r="G2063">
        <f t="shared" ca="1" si="196"/>
        <v>32</v>
      </c>
    </row>
    <row r="2064" spans="1:7">
      <c r="A2064" s="54">
        <f>formulas!O1654</f>
        <v>0</v>
      </c>
      <c r="B2064" s="33">
        <f t="shared" ref="B2064:B2127" ca="1" si="198">(A2064-D2064)/(E2064-D2064)*(G2064-F2064)+F2064</f>
        <v>32</v>
      </c>
      <c r="C2064">
        <f t="shared" ref="C2064:C2127" si="199">COUNTIF($N$2:$N$25400,"&lt;"&amp;A2064)</f>
        <v>486</v>
      </c>
      <c r="D2064">
        <f t="shared" ca="1" si="197"/>
        <v>-2.1999999999999999E-2</v>
      </c>
      <c r="E2064">
        <f t="shared" ref="E2064:E2127" ca="1" si="200">INDIRECT(ADDRESS(C2064+2,14))</f>
        <v>0</v>
      </c>
      <c r="F2064">
        <f t="shared" ref="F2064:F2127" ca="1" si="201">INDIRECT(ADDRESS(C2064+1,13))</f>
        <v>31</v>
      </c>
      <c r="G2064">
        <f t="shared" ref="G2064:G2127" ca="1" si="202">INDIRECT(ADDRESS(C2064+2,13))</f>
        <v>32</v>
      </c>
    </row>
    <row r="2065" spans="1:7">
      <c r="A2065" s="54">
        <f>formulas!O1655</f>
        <v>0</v>
      </c>
      <c r="B2065" s="33">
        <f t="shared" ca="1" si="198"/>
        <v>32</v>
      </c>
      <c r="C2065">
        <f t="shared" si="199"/>
        <v>486</v>
      </c>
      <c r="D2065">
        <f t="shared" ca="1" si="197"/>
        <v>-2.1999999999999999E-2</v>
      </c>
      <c r="E2065">
        <f t="shared" ca="1" si="200"/>
        <v>0</v>
      </c>
      <c r="F2065">
        <f t="shared" ca="1" si="201"/>
        <v>31</v>
      </c>
      <c r="G2065">
        <f t="shared" ca="1" si="202"/>
        <v>32</v>
      </c>
    </row>
    <row r="2066" spans="1:7">
      <c r="A2066" s="54">
        <f>formulas!O1656</f>
        <v>0</v>
      </c>
      <c r="B2066" s="33">
        <f t="shared" ca="1" si="198"/>
        <v>32</v>
      </c>
      <c r="C2066">
        <f t="shared" si="199"/>
        <v>486</v>
      </c>
      <c r="D2066">
        <f t="shared" ca="1" si="197"/>
        <v>-2.1999999999999999E-2</v>
      </c>
      <c r="E2066">
        <f t="shared" ca="1" si="200"/>
        <v>0</v>
      </c>
      <c r="F2066">
        <f t="shared" ca="1" si="201"/>
        <v>31</v>
      </c>
      <c r="G2066">
        <f t="shared" ca="1" si="202"/>
        <v>32</v>
      </c>
    </row>
    <row r="2067" spans="1:7">
      <c r="A2067" s="54">
        <f>formulas!O1657</f>
        <v>0</v>
      </c>
      <c r="B2067" s="33">
        <f t="shared" ca="1" si="198"/>
        <v>32</v>
      </c>
      <c r="C2067">
        <f t="shared" si="199"/>
        <v>486</v>
      </c>
      <c r="D2067">
        <f t="shared" ca="1" si="197"/>
        <v>-2.1999999999999999E-2</v>
      </c>
      <c r="E2067">
        <f t="shared" ca="1" si="200"/>
        <v>0</v>
      </c>
      <c r="F2067">
        <f t="shared" ca="1" si="201"/>
        <v>31</v>
      </c>
      <c r="G2067">
        <f t="shared" ca="1" si="202"/>
        <v>32</v>
      </c>
    </row>
    <row r="2068" spans="1:7">
      <c r="A2068" s="54">
        <f>formulas!O1658</f>
        <v>0</v>
      </c>
      <c r="B2068" s="33">
        <f t="shared" ca="1" si="198"/>
        <v>32</v>
      </c>
      <c r="C2068">
        <f t="shared" si="199"/>
        <v>486</v>
      </c>
      <c r="D2068">
        <f t="shared" ca="1" si="197"/>
        <v>-2.1999999999999999E-2</v>
      </c>
      <c r="E2068">
        <f t="shared" ca="1" si="200"/>
        <v>0</v>
      </c>
      <c r="F2068">
        <f t="shared" ca="1" si="201"/>
        <v>31</v>
      </c>
      <c r="G2068">
        <f t="shared" ca="1" si="202"/>
        <v>32</v>
      </c>
    </row>
    <row r="2069" spans="1:7">
      <c r="A2069" s="54">
        <f>formulas!O1659</f>
        <v>0</v>
      </c>
      <c r="B2069" s="33">
        <f t="shared" ca="1" si="198"/>
        <v>32</v>
      </c>
      <c r="C2069">
        <f t="shared" si="199"/>
        <v>486</v>
      </c>
      <c r="D2069">
        <f t="shared" ca="1" si="197"/>
        <v>-2.1999999999999999E-2</v>
      </c>
      <c r="E2069">
        <f t="shared" ca="1" si="200"/>
        <v>0</v>
      </c>
      <c r="F2069">
        <f t="shared" ca="1" si="201"/>
        <v>31</v>
      </c>
      <c r="G2069">
        <f t="shared" ca="1" si="202"/>
        <v>32</v>
      </c>
    </row>
    <row r="2070" spans="1:7">
      <c r="A2070" s="54">
        <f>formulas!O1660</f>
        <v>0</v>
      </c>
      <c r="B2070" s="33">
        <f t="shared" ca="1" si="198"/>
        <v>32</v>
      </c>
      <c r="C2070">
        <f t="shared" si="199"/>
        <v>486</v>
      </c>
      <c r="D2070">
        <f t="shared" ca="1" si="197"/>
        <v>-2.1999999999999999E-2</v>
      </c>
      <c r="E2070">
        <f t="shared" ca="1" si="200"/>
        <v>0</v>
      </c>
      <c r="F2070">
        <f t="shared" ca="1" si="201"/>
        <v>31</v>
      </c>
      <c r="G2070">
        <f t="shared" ca="1" si="202"/>
        <v>32</v>
      </c>
    </row>
    <row r="2071" spans="1:7">
      <c r="A2071" s="54">
        <f>formulas!O1661</f>
        <v>0</v>
      </c>
      <c r="B2071" s="33">
        <f t="shared" ca="1" si="198"/>
        <v>32</v>
      </c>
      <c r="C2071">
        <f t="shared" si="199"/>
        <v>486</v>
      </c>
      <c r="D2071">
        <f t="shared" ca="1" si="197"/>
        <v>-2.1999999999999999E-2</v>
      </c>
      <c r="E2071">
        <f t="shared" ca="1" si="200"/>
        <v>0</v>
      </c>
      <c r="F2071">
        <f t="shared" ca="1" si="201"/>
        <v>31</v>
      </c>
      <c r="G2071">
        <f t="shared" ca="1" si="202"/>
        <v>32</v>
      </c>
    </row>
    <row r="2072" spans="1:7">
      <c r="A2072" s="54">
        <f>formulas!O1662</f>
        <v>0</v>
      </c>
      <c r="B2072" s="33">
        <f t="shared" ca="1" si="198"/>
        <v>32</v>
      </c>
      <c r="C2072">
        <f t="shared" si="199"/>
        <v>486</v>
      </c>
      <c r="D2072">
        <f t="shared" ca="1" si="197"/>
        <v>-2.1999999999999999E-2</v>
      </c>
      <c r="E2072">
        <f t="shared" ca="1" si="200"/>
        <v>0</v>
      </c>
      <c r="F2072">
        <f t="shared" ca="1" si="201"/>
        <v>31</v>
      </c>
      <c r="G2072">
        <f t="shared" ca="1" si="202"/>
        <v>32</v>
      </c>
    </row>
    <row r="2073" spans="1:7">
      <c r="A2073" s="54">
        <f>formulas!O1663</f>
        <v>0</v>
      </c>
      <c r="B2073" s="33">
        <f t="shared" ca="1" si="198"/>
        <v>32</v>
      </c>
      <c r="C2073">
        <f t="shared" si="199"/>
        <v>486</v>
      </c>
      <c r="D2073">
        <f t="shared" ca="1" si="197"/>
        <v>-2.1999999999999999E-2</v>
      </c>
      <c r="E2073">
        <f t="shared" ca="1" si="200"/>
        <v>0</v>
      </c>
      <c r="F2073">
        <f t="shared" ca="1" si="201"/>
        <v>31</v>
      </c>
      <c r="G2073">
        <f t="shared" ca="1" si="202"/>
        <v>32</v>
      </c>
    </row>
    <row r="2074" spans="1:7">
      <c r="A2074" s="54">
        <f>formulas!O1664</f>
        <v>0</v>
      </c>
      <c r="B2074" s="33">
        <f t="shared" ca="1" si="198"/>
        <v>32</v>
      </c>
      <c r="C2074">
        <f t="shared" si="199"/>
        <v>486</v>
      </c>
      <c r="D2074">
        <f t="shared" ca="1" si="197"/>
        <v>-2.1999999999999999E-2</v>
      </c>
      <c r="E2074">
        <f t="shared" ca="1" si="200"/>
        <v>0</v>
      </c>
      <c r="F2074">
        <f t="shared" ca="1" si="201"/>
        <v>31</v>
      </c>
      <c r="G2074">
        <f t="shared" ca="1" si="202"/>
        <v>32</v>
      </c>
    </row>
    <row r="2075" spans="1:7">
      <c r="A2075" s="54">
        <f>formulas!O1665</f>
        <v>0</v>
      </c>
      <c r="B2075" s="33">
        <f t="shared" ca="1" si="198"/>
        <v>32</v>
      </c>
      <c r="C2075">
        <f t="shared" si="199"/>
        <v>486</v>
      </c>
      <c r="D2075">
        <f t="shared" ca="1" si="197"/>
        <v>-2.1999999999999999E-2</v>
      </c>
      <c r="E2075">
        <f t="shared" ca="1" si="200"/>
        <v>0</v>
      </c>
      <c r="F2075">
        <f t="shared" ca="1" si="201"/>
        <v>31</v>
      </c>
      <c r="G2075">
        <f t="shared" ca="1" si="202"/>
        <v>32</v>
      </c>
    </row>
    <row r="2076" spans="1:7">
      <c r="A2076" s="54">
        <f>formulas!O1666</f>
        <v>0</v>
      </c>
      <c r="B2076" s="33">
        <f t="shared" ca="1" si="198"/>
        <v>32</v>
      </c>
      <c r="C2076">
        <f t="shared" si="199"/>
        <v>486</v>
      </c>
      <c r="D2076">
        <f t="shared" ca="1" si="197"/>
        <v>-2.1999999999999999E-2</v>
      </c>
      <c r="E2076">
        <f t="shared" ca="1" si="200"/>
        <v>0</v>
      </c>
      <c r="F2076">
        <f t="shared" ca="1" si="201"/>
        <v>31</v>
      </c>
      <c r="G2076">
        <f t="shared" ca="1" si="202"/>
        <v>32</v>
      </c>
    </row>
    <row r="2077" spans="1:7">
      <c r="A2077" s="54">
        <f>formulas!O1667</f>
        <v>0</v>
      </c>
      <c r="B2077" s="33">
        <f t="shared" ca="1" si="198"/>
        <v>32</v>
      </c>
      <c r="C2077">
        <f t="shared" si="199"/>
        <v>486</v>
      </c>
      <c r="D2077">
        <f t="shared" ca="1" si="197"/>
        <v>-2.1999999999999999E-2</v>
      </c>
      <c r="E2077">
        <f t="shared" ca="1" si="200"/>
        <v>0</v>
      </c>
      <c r="F2077">
        <f t="shared" ca="1" si="201"/>
        <v>31</v>
      </c>
      <c r="G2077">
        <f t="shared" ca="1" si="202"/>
        <v>32</v>
      </c>
    </row>
    <row r="2078" spans="1:7">
      <c r="A2078" s="54">
        <f>formulas!O1668</f>
        <v>0</v>
      </c>
      <c r="B2078" s="33">
        <f t="shared" ca="1" si="198"/>
        <v>32</v>
      </c>
      <c r="C2078">
        <f t="shared" si="199"/>
        <v>486</v>
      </c>
      <c r="D2078">
        <f t="shared" ca="1" si="197"/>
        <v>-2.1999999999999999E-2</v>
      </c>
      <c r="E2078">
        <f t="shared" ca="1" si="200"/>
        <v>0</v>
      </c>
      <c r="F2078">
        <f t="shared" ca="1" si="201"/>
        <v>31</v>
      </c>
      <c r="G2078">
        <f t="shared" ca="1" si="202"/>
        <v>32</v>
      </c>
    </row>
    <row r="2079" spans="1:7">
      <c r="A2079" s="54">
        <f>formulas!O1669</f>
        <v>0</v>
      </c>
      <c r="B2079" s="33">
        <f t="shared" ca="1" si="198"/>
        <v>32</v>
      </c>
      <c r="C2079">
        <f t="shared" si="199"/>
        <v>486</v>
      </c>
      <c r="D2079">
        <f t="shared" ca="1" si="197"/>
        <v>-2.1999999999999999E-2</v>
      </c>
      <c r="E2079">
        <f t="shared" ca="1" si="200"/>
        <v>0</v>
      </c>
      <c r="F2079">
        <f t="shared" ca="1" si="201"/>
        <v>31</v>
      </c>
      <c r="G2079">
        <f t="shared" ca="1" si="202"/>
        <v>32</v>
      </c>
    </row>
    <row r="2080" spans="1:7">
      <c r="A2080" s="54">
        <f>formulas!O1670</f>
        <v>0</v>
      </c>
      <c r="B2080" s="33">
        <f t="shared" ca="1" si="198"/>
        <v>32</v>
      </c>
      <c r="C2080">
        <f t="shared" si="199"/>
        <v>486</v>
      </c>
      <c r="D2080">
        <f t="shared" ca="1" si="197"/>
        <v>-2.1999999999999999E-2</v>
      </c>
      <c r="E2080">
        <f t="shared" ca="1" si="200"/>
        <v>0</v>
      </c>
      <c r="F2080">
        <f t="shared" ca="1" si="201"/>
        <v>31</v>
      </c>
      <c r="G2080">
        <f t="shared" ca="1" si="202"/>
        <v>32</v>
      </c>
    </row>
    <row r="2081" spans="1:7">
      <c r="A2081" s="54">
        <f>formulas!O1671</f>
        <v>0</v>
      </c>
      <c r="B2081" s="33">
        <f t="shared" ca="1" si="198"/>
        <v>32</v>
      </c>
      <c r="C2081">
        <f t="shared" si="199"/>
        <v>486</v>
      </c>
      <c r="D2081">
        <f t="shared" ca="1" si="197"/>
        <v>-2.1999999999999999E-2</v>
      </c>
      <c r="E2081">
        <f t="shared" ca="1" si="200"/>
        <v>0</v>
      </c>
      <c r="F2081">
        <f t="shared" ca="1" si="201"/>
        <v>31</v>
      </c>
      <c r="G2081">
        <f t="shared" ca="1" si="202"/>
        <v>32</v>
      </c>
    </row>
    <row r="2082" spans="1:7">
      <c r="A2082" s="54">
        <f>formulas!O1672</f>
        <v>0</v>
      </c>
      <c r="B2082" s="33">
        <f t="shared" ca="1" si="198"/>
        <v>32</v>
      </c>
      <c r="C2082">
        <f t="shared" si="199"/>
        <v>486</v>
      </c>
      <c r="D2082">
        <f t="shared" ca="1" si="197"/>
        <v>-2.1999999999999999E-2</v>
      </c>
      <c r="E2082">
        <f t="shared" ca="1" si="200"/>
        <v>0</v>
      </c>
      <c r="F2082">
        <f t="shared" ca="1" si="201"/>
        <v>31</v>
      </c>
      <c r="G2082">
        <f t="shared" ca="1" si="202"/>
        <v>32</v>
      </c>
    </row>
    <row r="2083" spans="1:7">
      <c r="A2083" s="54">
        <f>formulas!O1673</f>
        <v>0</v>
      </c>
      <c r="B2083" s="33">
        <f t="shared" ca="1" si="198"/>
        <v>32</v>
      </c>
      <c r="C2083">
        <f t="shared" si="199"/>
        <v>486</v>
      </c>
      <c r="D2083">
        <f t="shared" ca="1" si="197"/>
        <v>-2.1999999999999999E-2</v>
      </c>
      <c r="E2083">
        <f t="shared" ca="1" si="200"/>
        <v>0</v>
      </c>
      <c r="F2083">
        <f t="shared" ca="1" si="201"/>
        <v>31</v>
      </c>
      <c r="G2083">
        <f t="shared" ca="1" si="202"/>
        <v>32</v>
      </c>
    </row>
    <row r="2084" spans="1:7">
      <c r="A2084" s="54">
        <f>formulas!O1674</f>
        <v>0</v>
      </c>
      <c r="B2084" s="33">
        <f t="shared" ca="1" si="198"/>
        <v>32</v>
      </c>
      <c r="C2084">
        <f t="shared" si="199"/>
        <v>486</v>
      </c>
      <c r="D2084">
        <f t="shared" ca="1" si="197"/>
        <v>-2.1999999999999999E-2</v>
      </c>
      <c r="E2084">
        <f t="shared" ca="1" si="200"/>
        <v>0</v>
      </c>
      <c r="F2084">
        <f t="shared" ca="1" si="201"/>
        <v>31</v>
      </c>
      <c r="G2084">
        <f t="shared" ca="1" si="202"/>
        <v>32</v>
      </c>
    </row>
    <row r="2085" spans="1:7">
      <c r="A2085" s="54">
        <f>formulas!O1675</f>
        <v>0</v>
      </c>
      <c r="B2085" s="33">
        <f t="shared" ca="1" si="198"/>
        <v>32</v>
      </c>
      <c r="C2085">
        <f t="shared" si="199"/>
        <v>486</v>
      </c>
      <c r="D2085">
        <f t="shared" ca="1" si="197"/>
        <v>-2.1999999999999999E-2</v>
      </c>
      <c r="E2085">
        <f t="shared" ca="1" si="200"/>
        <v>0</v>
      </c>
      <c r="F2085">
        <f t="shared" ca="1" si="201"/>
        <v>31</v>
      </c>
      <c r="G2085">
        <f t="shared" ca="1" si="202"/>
        <v>32</v>
      </c>
    </row>
    <row r="2086" spans="1:7">
      <c r="A2086" s="54">
        <f>formulas!O1676</f>
        <v>0</v>
      </c>
      <c r="B2086" s="33">
        <f t="shared" ca="1" si="198"/>
        <v>32</v>
      </c>
      <c r="C2086">
        <f t="shared" si="199"/>
        <v>486</v>
      </c>
      <c r="D2086">
        <f t="shared" ca="1" si="197"/>
        <v>-2.1999999999999999E-2</v>
      </c>
      <c r="E2086">
        <f t="shared" ca="1" si="200"/>
        <v>0</v>
      </c>
      <c r="F2086">
        <f t="shared" ca="1" si="201"/>
        <v>31</v>
      </c>
      <c r="G2086">
        <f t="shared" ca="1" si="202"/>
        <v>32</v>
      </c>
    </row>
    <row r="2087" spans="1:7">
      <c r="A2087" s="54">
        <f>formulas!O1677</f>
        <v>0</v>
      </c>
      <c r="B2087" s="33">
        <f t="shared" ca="1" si="198"/>
        <v>32</v>
      </c>
      <c r="C2087">
        <f t="shared" si="199"/>
        <v>486</v>
      </c>
      <c r="D2087">
        <f t="shared" ca="1" si="197"/>
        <v>-2.1999999999999999E-2</v>
      </c>
      <c r="E2087">
        <f t="shared" ca="1" si="200"/>
        <v>0</v>
      </c>
      <c r="F2087">
        <f t="shared" ca="1" si="201"/>
        <v>31</v>
      </c>
      <c r="G2087">
        <f t="shared" ca="1" si="202"/>
        <v>32</v>
      </c>
    </row>
    <row r="2088" spans="1:7">
      <c r="A2088" s="54">
        <f>formulas!O1678</f>
        <v>0</v>
      </c>
      <c r="B2088" s="33">
        <f t="shared" ca="1" si="198"/>
        <v>32</v>
      </c>
      <c r="C2088">
        <f t="shared" si="199"/>
        <v>486</v>
      </c>
      <c r="D2088">
        <f t="shared" ca="1" si="197"/>
        <v>-2.1999999999999999E-2</v>
      </c>
      <c r="E2088">
        <f t="shared" ca="1" si="200"/>
        <v>0</v>
      </c>
      <c r="F2088">
        <f t="shared" ca="1" si="201"/>
        <v>31</v>
      </c>
      <c r="G2088">
        <f t="shared" ca="1" si="202"/>
        <v>32</v>
      </c>
    </row>
    <row r="2089" spans="1:7">
      <c r="A2089" s="54">
        <f>formulas!O1679</f>
        <v>0</v>
      </c>
      <c r="B2089" s="33">
        <f t="shared" ca="1" si="198"/>
        <v>32</v>
      </c>
      <c r="C2089">
        <f t="shared" si="199"/>
        <v>486</v>
      </c>
      <c r="D2089">
        <f t="shared" ca="1" si="197"/>
        <v>-2.1999999999999999E-2</v>
      </c>
      <c r="E2089">
        <f t="shared" ca="1" si="200"/>
        <v>0</v>
      </c>
      <c r="F2089">
        <f t="shared" ca="1" si="201"/>
        <v>31</v>
      </c>
      <c r="G2089">
        <f t="shared" ca="1" si="202"/>
        <v>32</v>
      </c>
    </row>
    <row r="2090" spans="1:7">
      <c r="A2090" s="54">
        <f>formulas!O1680</f>
        <v>0</v>
      </c>
      <c r="B2090" s="33">
        <f t="shared" ca="1" si="198"/>
        <v>32</v>
      </c>
      <c r="C2090">
        <f t="shared" si="199"/>
        <v>486</v>
      </c>
      <c r="D2090">
        <f t="shared" ca="1" si="197"/>
        <v>-2.1999999999999999E-2</v>
      </c>
      <c r="E2090">
        <f t="shared" ca="1" si="200"/>
        <v>0</v>
      </c>
      <c r="F2090">
        <f t="shared" ca="1" si="201"/>
        <v>31</v>
      </c>
      <c r="G2090">
        <f t="shared" ca="1" si="202"/>
        <v>32</v>
      </c>
    </row>
    <row r="2091" spans="1:7">
      <c r="A2091" s="54">
        <f>formulas!O1681</f>
        <v>0</v>
      </c>
      <c r="B2091" s="33">
        <f t="shared" ca="1" si="198"/>
        <v>32</v>
      </c>
      <c r="C2091">
        <f t="shared" si="199"/>
        <v>486</v>
      </c>
      <c r="D2091">
        <f t="shared" ca="1" si="197"/>
        <v>-2.1999999999999999E-2</v>
      </c>
      <c r="E2091">
        <f t="shared" ca="1" si="200"/>
        <v>0</v>
      </c>
      <c r="F2091">
        <f t="shared" ca="1" si="201"/>
        <v>31</v>
      </c>
      <c r="G2091">
        <f t="shared" ca="1" si="202"/>
        <v>32</v>
      </c>
    </row>
    <row r="2092" spans="1:7">
      <c r="A2092" s="54">
        <f>formulas!O1682</f>
        <v>0</v>
      </c>
      <c r="B2092" s="33">
        <f t="shared" ca="1" si="198"/>
        <v>32</v>
      </c>
      <c r="C2092">
        <f t="shared" si="199"/>
        <v>486</v>
      </c>
      <c r="D2092">
        <f t="shared" ca="1" si="197"/>
        <v>-2.1999999999999999E-2</v>
      </c>
      <c r="E2092">
        <f t="shared" ca="1" si="200"/>
        <v>0</v>
      </c>
      <c r="F2092">
        <f t="shared" ca="1" si="201"/>
        <v>31</v>
      </c>
      <c r="G2092">
        <f t="shared" ca="1" si="202"/>
        <v>32</v>
      </c>
    </row>
    <row r="2093" spans="1:7">
      <c r="A2093" s="54">
        <f>formulas!O1683</f>
        <v>0</v>
      </c>
      <c r="B2093" s="33">
        <f t="shared" ca="1" si="198"/>
        <v>32</v>
      </c>
      <c r="C2093">
        <f t="shared" si="199"/>
        <v>486</v>
      </c>
      <c r="D2093">
        <f t="shared" ca="1" si="197"/>
        <v>-2.1999999999999999E-2</v>
      </c>
      <c r="E2093">
        <f t="shared" ca="1" si="200"/>
        <v>0</v>
      </c>
      <c r="F2093">
        <f t="shared" ca="1" si="201"/>
        <v>31</v>
      </c>
      <c r="G2093">
        <f t="shared" ca="1" si="202"/>
        <v>32</v>
      </c>
    </row>
    <row r="2094" spans="1:7">
      <c r="A2094" s="54">
        <f>formulas!O1684</f>
        <v>0</v>
      </c>
      <c r="B2094" s="33">
        <f t="shared" ca="1" si="198"/>
        <v>32</v>
      </c>
      <c r="C2094">
        <f t="shared" si="199"/>
        <v>486</v>
      </c>
      <c r="D2094">
        <f t="shared" ca="1" si="197"/>
        <v>-2.1999999999999999E-2</v>
      </c>
      <c r="E2094">
        <f t="shared" ca="1" si="200"/>
        <v>0</v>
      </c>
      <c r="F2094">
        <f t="shared" ca="1" si="201"/>
        <v>31</v>
      </c>
      <c r="G2094">
        <f t="shared" ca="1" si="202"/>
        <v>32</v>
      </c>
    </row>
    <row r="2095" spans="1:7">
      <c r="A2095" s="54">
        <f>formulas!O1685</f>
        <v>0</v>
      </c>
      <c r="B2095" s="33">
        <f t="shared" ca="1" si="198"/>
        <v>32</v>
      </c>
      <c r="C2095">
        <f t="shared" si="199"/>
        <v>486</v>
      </c>
      <c r="D2095">
        <f t="shared" ca="1" si="197"/>
        <v>-2.1999999999999999E-2</v>
      </c>
      <c r="E2095">
        <f t="shared" ca="1" si="200"/>
        <v>0</v>
      </c>
      <c r="F2095">
        <f t="shared" ca="1" si="201"/>
        <v>31</v>
      </c>
      <c r="G2095">
        <f t="shared" ca="1" si="202"/>
        <v>32</v>
      </c>
    </row>
    <row r="2096" spans="1:7">
      <c r="A2096" s="54">
        <f>formulas!O1686</f>
        <v>0</v>
      </c>
      <c r="B2096" s="33">
        <f t="shared" ca="1" si="198"/>
        <v>32</v>
      </c>
      <c r="C2096">
        <f t="shared" si="199"/>
        <v>486</v>
      </c>
      <c r="D2096">
        <f t="shared" ca="1" si="197"/>
        <v>-2.1999999999999999E-2</v>
      </c>
      <c r="E2096">
        <f t="shared" ca="1" si="200"/>
        <v>0</v>
      </c>
      <c r="F2096">
        <f t="shared" ca="1" si="201"/>
        <v>31</v>
      </c>
      <c r="G2096">
        <f t="shared" ca="1" si="202"/>
        <v>32</v>
      </c>
    </row>
    <row r="2097" spans="1:7">
      <c r="A2097" s="54">
        <f>formulas!O1687</f>
        <v>0</v>
      </c>
      <c r="B2097" s="33">
        <f t="shared" ca="1" si="198"/>
        <v>32</v>
      </c>
      <c r="C2097">
        <f t="shared" si="199"/>
        <v>486</v>
      </c>
      <c r="D2097">
        <f t="shared" ca="1" si="197"/>
        <v>-2.1999999999999999E-2</v>
      </c>
      <c r="E2097">
        <f t="shared" ca="1" si="200"/>
        <v>0</v>
      </c>
      <c r="F2097">
        <f t="shared" ca="1" si="201"/>
        <v>31</v>
      </c>
      <c r="G2097">
        <f t="shared" ca="1" si="202"/>
        <v>32</v>
      </c>
    </row>
    <row r="2098" spans="1:7">
      <c r="A2098" s="54">
        <f>formulas!O1688</f>
        <v>0</v>
      </c>
      <c r="B2098" s="33">
        <f t="shared" ca="1" si="198"/>
        <v>32</v>
      </c>
      <c r="C2098">
        <f t="shared" si="199"/>
        <v>486</v>
      </c>
      <c r="D2098">
        <f t="shared" ca="1" si="197"/>
        <v>-2.1999999999999999E-2</v>
      </c>
      <c r="E2098">
        <f t="shared" ca="1" si="200"/>
        <v>0</v>
      </c>
      <c r="F2098">
        <f t="shared" ca="1" si="201"/>
        <v>31</v>
      </c>
      <c r="G2098">
        <f t="shared" ca="1" si="202"/>
        <v>32</v>
      </c>
    </row>
    <row r="2099" spans="1:7">
      <c r="A2099" s="54">
        <f>formulas!O1689</f>
        <v>0</v>
      </c>
      <c r="B2099" s="33">
        <f t="shared" ca="1" si="198"/>
        <v>32</v>
      </c>
      <c r="C2099">
        <f t="shared" si="199"/>
        <v>486</v>
      </c>
      <c r="D2099">
        <f t="shared" ca="1" si="197"/>
        <v>-2.1999999999999999E-2</v>
      </c>
      <c r="E2099">
        <f t="shared" ca="1" si="200"/>
        <v>0</v>
      </c>
      <c r="F2099">
        <f t="shared" ca="1" si="201"/>
        <v>31</v>
      </c>
      <c r="G2099">
        <f t="shared" ca="1" si="202"/>
        <v>32</v>
      </c>
    </row>
    <row r="2100" spans="1:7">
      <c r="A2100" s="54">
        <f>formulas!O1690</f>
        <v>0</v>
      </c>
      <c r="B2100" s="33">
        <f t="shared" ca="1" si="198"/>
        <v>32</v>
      </c>
      <c r="C2100">
        <f t="shared" si="199"/>
        <v>486</v>
      </c>
      <c r="D2100">
        <f t="shared" ca="1" si="197"/>
        <v>-2.1999999999999999E-2</v>
      </c>
      <c r="E2100">
        <f t="shared" ca="1" si="200"/>
        <v>0</v>
      </c>
      <c r="F2100">
        <f t="shared" ca="1" si="201"/>
        <v>31</v>
      </c>
      <c r="G2100">
        <f t="shared" ca="1" si="202"/>
        <v>32</v>
      </c>
    </row>
    <row r="2101" spans="1:7">
      <c r="A2101" s="54">
        <f>formulas!O1691</f>
        <v>0</v>
      </c>
      <c r="B2101" s="33">
        <f t="shared" ca="1" si="198"/>
        <v>32</v>
      </c>
      <c r="C2101">
        <f t="shared" si="199"/>
        <v>486</v>
      </c>
      <c r="D2101">
        <f t="shared" ca="1" si="197"/>
        <v>-2.1999999999999999E-2</v>
      </c>
      <c r="E2101">
        <f t="shared" ca="1" si="200"/>
        <v>0</v>
      </c>
      <c r="F2101">
        <f t="shared" ca="1" si="201"/>
        <v>31</v>
      </c>
      <c r="G2101">
        <f t="shared" ca="1" si="202"/>
        <v>32</v>
      </c>
    </row>
    <row r="2102" spans="1:7">
      <c r="A2102" s="54">
        <f>formulas!O1692</f>
        <v>0</v>
      </c>
      <c r="B2102" s="33">
        <f t="shared" ca="1" si="198"/>
        <v>32</v>
      </c>
      <c r="C2102">
        <f t="shared" si="199"/>
        <v>486</v>
      </c>
      <c r="D2102">
        <f t="shared" ca="1" si="197"/>
        <v>-2.1999999999999999E-2</v>
      </c>
      <c r="E2102">
        <f t="shared" ca="1" si="200"/>
        <v>0</v>
      </c>
      <c r="F2102">
        <f t="shared" ca="1" si="201"/>
        <v>31</v>
      </c>
      <c r="G2102">
        <f t="shared" ca="1" si="202"/>
        <v>32</v>
      </c>
    </row>
    <row r="2103" spans="1:7">
      <c r="A2103" s="54">
        <f>formulas!O1693</f>
        <v>0</v>
      </c>
      <c r="B2103" s="33">
        <f t="shared" ca="1" si="198"/>
        <v>32</v>
      </c>
      <c r="C2103">
        <f t="shared" si="199"/>
        <v>486</v>
      </c>
      <c r="D2103">
        <f t="shared" ca="1" si="197"/>
        <v>-2.1999999999999999E-2</v>
      </c>
      <c r="E2103">
        <f t="shared" ca="1" si="200"/>
        <v>0</v>
      </c>
      <c r="F2103">
        <f t="shared" ca="1" si="201"/>
        <v>31</v>
      </c>
      <c r="G2103">
        <f t="shared" ca="1" si="202"/>
        <v>32</v>
      </c>
    </row>
    <row r="2104" spans="1:7">
      <c r="A2104" s="54">
        <f>formulas!O1694</f>
        <v>0</v>
      </c>
      <c r="B2104" s="33">
        <f t="shared" ca="1" si="198"/>
        <v>32</v>
      </c>
      <c r="C2104">
        <f t="shared" si="199"/>
        <v>486</v>
      </c>
      <c r="D2104">
        <f t="shared" ca="1" si="197"/>
        <v>-2.1999999999999999E-2</v>
      </c>
      <c r="E2104">
        <f t="shared" ca="1" si="200"/>
        <v>0</v>
      </c>
      <c r="F2104">
        <f t="shared" ca="1" si="201"/>
        <v>31</v>
      </c>
      <c r="G2104">
        <f t="shared" ca="1" si="202"/>
        <v>32</v>
      </c>
    </row>
    <row r="2105" spans="1:7">
      <c r="A2105" s="54">
        <f>formulas!O1695</f>
        <v>0</v>
      </c>
      <c r="B2105" s="33">
        <f t="shared" ca="1" si="198"/>
        <v>32</v>
      </c>
      <c r="C2105">
        <f t="shared" si="199"/>
        <v>486</v>
      </c>
      <c r="D2105">
        <f t="shared" ca="1" si="197"/>
        <v>-2.1999999999999999E-2</v>
      </c>
      <c r="E2105">
        <f t="shared" ca="1" si="200"/>
        <v>0</v>
      </c>
      <c r="F2105">
        <f t="shared" ca="1" si="201"/>
        <v>31</v>
      </c>
      <c r="G2105">
        <f t="shared" ca="1" si="202"/>
        <v>32</v>
      </c>
    </row>
    <row r="2106" spans="1:7">
      <c r="A2106" s="54">
        <f>formulas!O1696</f>
        <v>0</v>
      </c>
      <c r="B2106" s="33">
        <f t="shared" ca="1" si="198"/>
        <v>32</v>
      </c>
      <c r="C2106">
        <f t="shared" si="199"/>
        <v>486</v>
      </c>
      <c r="D2106">
        <f t="shared" ca="1" si="197"/>
        <v>-2.1999999999999999E-2</v>
      </c>
      <c r="E2106">
        <f t="shared" ca="1" si="200"/>
        <v>0</v>
      </c>
      <c r="F2106">
        <f t="shared" ca="1" si="201"/>
        <v>31</v>
      </c>
      <c r="G2106">
        <f t="shared" ca="1" si="202"/>
        <v>32</v>
      </c>
    </row>
    <row r="2107" spans="1:7">
      <c r="A2107" s="54">
        <f>formulas!O1697</f>
        <v>0</v>
      </c>
      <c r="B2107" s="33">
        <f t="shared" ca="1" si="198"/>
        <v>32</v>
      </c>
      <c r="C2107">
        <f t="shared" si="199"/>
        <v>486</v>
      </c>
      <c r="D2107">
        <f t="shared" ca="1" si="197"/>
        <v>-2.1999999999999999E-2</v>
      </c>
      <c r="E2107">
        <f t="shared" ca="1" si="200"/>
        <v>0</v>
      </c>
      <c r="F2107">
        <f t="shared" ca="1" si="201"/>
        <v>31</v>
      </c>
      <c r="G2107">
        <f t="shared" ca="1" si="202"/>
        <v>32</v>
      </c>
    </row>
    <row r="2108" spans="1:7">
      <c r="A2108" s="54">
        <f>formulas!O1698</f>
        <v>0</v>
      </c>
      <c r="B2108" s="33">
        <f t="shared" ca="1" si="198"/>
        <v>32</v>
      </c>
      <c r="C2108">
        <f t="shared" si="199"/>
        <v>486</v>
      </c>
      <c r="D2108">
        <f t="shared" ca="1" si="197"/>
        <v>-2.1999999999999999E-2</v>
      </c>
      <c r="E2108">
        <f t="shared" ca="1" si="200"/>
        <v>0</v>
      </c>
      <c r="F2108">
        <f t="shared" ca="1" si="201"/>
        <v>31</v>
      </c>
      <c r="G2108">
        <f t="shared" ca="1" si="202"/>
        <v>32</v>
      </c>
    </row>
    <row r="2109" spans="1:7">
      <c r="A2109" s="54">
        <f>formulas!O1699</f>
        <v>0</v>
      </c>
      <c r="B2109" s="33">
        <f t="shared" ca="1" si="198"/>
        <v>32</v>
      </c>
      <c r="C2109">
        <f t="shared" si="199"/>
        <v>486</v>
      </c>
      <c r="D2109">
        <f t="shared" ca="1" si="197"/>
        <v>-2.1999999999999999E-2</v>
      </c>
      <c r="E2109">
        <f t="shared" ca="1" si="200"/>
        <v>0</v>
      </c>
      <c r="F2109">
        <f t="shared" ca="1" si="201"/>
        <v>31</v>
      </c>
      <c r="G2109">
        <f t="shared" ca="1" si="202"/>
        <v>32</v>
      </c>
    </row>
    <row r="2110" spans="1:7">
      <c r="A2110" s="54">
        <f>formulas!O1700</f>
        <v>0</v>
      </c>
      <c r="B2110" s="33">
        <f t="shared" ca="1" si="198"/>
        <v>32</v>
      </c>
      <c r="C2110">
        <f t="shared" si="199"/>
        <v>486</v>
      </c>
      <c r="D2110">
        <f t="shared" ca="1" si="197"/>
        <v>-2.1999999999999999E-2</v>
      </c>
      <c r="E2110">
        <f t="shared" ca="1" si="200"/>
        <v>0</v>
      </c>
      <c r="F2110">
        <f t="shared" ca="1" si="201"/>
        <v>31</v>
      </c>
      <c r="G2110">
        <f t="shared" ca="1" si="202"/>
        <v>32</v>
      </c>
    </row>
    <row r="2111" spans="1:7">
      <c r="A2111" s="54">
        <f>formulas!O1701</f>
        <v>0</v>
      </c>
      <c r="B2111" s="33">
        <f t="shared" ca="1" si="198"/>
        <v>32</v>
      </c>
      <c r="C2111">
        <f t="shared" si="199"/>
        <v>486</v>
      </c>
      <c r="D2111">
        <f t="shared" ca="1" si="197"/>
        <v>-2.1999999999999999E-2</v>
      </c>
      <c r="E2111">
        <f t="shared" ca="1" si="200"/>
        <v>0</v>
      </c>
      <c r="F2111">
        <f t="shared" ca="1" si="201"/>
        <v>31</v>
      </c>
      <c r="G2111">
        <f t="shared" ca="1" si="202"/>
        <v>32</v>
      </c>
    </row>
    <row r="2112" spans="1:7">
      <c r="A2112" s="54">
        <f>formulas!O1702</f>
        <v>0</v>
      </c>
      <c r="B2112" s="33">
        <f t="shared" ca="1" si="198"/>
        <v>32</v>
      </c>
      <c r="C2112">
        <f t="shared" si="199"/>
        <v>486</v>
      </c>
      <c r="D2112">
        <f t="shared" ca="1" si="197"/>
        <v>-2.1999999999999999E-2</v>
      </c>
      <c r="E2112">
        <f t="shared" ca="1" si="200"/>
        <v>0</v>
      </c>
      <c r="F2112">
        <f t="shared" ca="1" si="201"/>
        <v>31</v>
      </c>
      <c r="G2112">
        <f t="shared" ca="1" si="202"/>
        <v>32</v>
      </c>
    </row>
    <row r="2113" spans="1:7">
      <c r="A2113" s="54">
        <f>formulas!O1703</f>
        <v>0</v>
      </c>
      <c r="B2113" s="33">
        <f t="shared" ca="1" si="198"/>
        <v>32</v>
      </c>
      <c r="C2113">
        <f t="shared" si="199"/>
        <v>486</v>
      </c>
      <c r="D2113">
        <f t="shared" ca="1" si="197"/>
        <v>-2.1999999999999999E-2</v>
      </c>
      <c r="E2113">
        <f t="shared" ca="1" si="200"/>
        <v>0</v>
      </c>
      <c r="F2113">
        <f t="shared" ca="1" si="201"/>
        <v>31</v>
      </c>
      <c r="G2113">
        <f t="shared" ca="1" si="202"/>
        <v>32</v>
      </c>
    </row>
    <row r="2114" spans="1:7">
      <c r="A2114" s="54">
        <f>formulas!O1704</f>
        <v>0</v>
      </c>
      <c r="B2114" s="33">
        <f t="shared" ca="1" si="198"/>
        <v>32</v>
      </c>
      <c r="C2114">
        <f t="shared" si="199"/>
        <v>486</v>
      </c>
      <c r="D2114">
        <f t="shared" ca="1" si="197"/>
        <v>-2.1999999999999999E-2</v>
      </c>
      <c r="E2114">
        <f t="shared" ca="1" si="200"/>
        <v>0</v>
      </c>
      <c r="F2114">
        <f t="shared" ca="1" si="201"/>
        <v>31</v>
      </c>
      <c r="G2114">
        <f t="shared" ca="1" si="202"/>
        <v>32</v>
      </c>
    </row>
    <row r="2115" spans="1:7">
      <c r="A2115" s="54">
        <f>formulas!O1705</f>
        <v>0</v>
      </c>
      <c r="B2115" s="33">
        <f t="shared" ca="1" si="198"/>
        <v>32</v>
      </c>
      <c r="C2115">
        <f t="shared" si="199"/>
        <v>486</v>
      </c>
      <c r="D2115">
        <f t="shared" ref="D2115:D2178" ca="1" si="203">INDIRECT(ADDRESS(C2115+1,14))</f>
        <v>-2.1999999999999999E-2</v>
      </c>
      <c r="E2115">
        <f t="shared" ca="1" si="200"/>
        <v>0</v>
      </c>
      <c r="F2115">
        <f t="shared" ca="1" si="201"/>
        <v>31</v>
      </c>
      <c r="G2115">
        <f t="shared" ca="1" si="202"/>
        <v>32</v>
      </c>
    </row>
    <row r="2116" spans="1:7">
      <c r="A2116" s="54">
        <f>formulas!O1706</f>
        <v>0</v>
      </c>
      <c r="B2116" s="33">
        <f t="shared" ca="1" si="198"/>
        <v>32</v>
      </c>
      <c r="C2116">
        <f t="shared" si="199"/>
        <v>486</v>
      </c>
      <c r="D2116">
        <f t="shared" ca="1" si="203"/>
        <v>-2.1999999999999999E-2</v>
      </c>
      <c r="E2116">
        <f t="shared" ca="1" si="200"/>
        <v>0</v>
      </c>
      <c r="F2116">
        <f t="shared" ca="1" si="201"/>
        <v>31</v>
      </c>
      <c r="G2116">
        <f t="shared" ca="1" si="202"/>
        <v>32</v>
      </c>
    </row>
    <row r="2117" spans="1:7">
      <c r="A2117" s="54">
        <f>formulas!O1707</f>
        <v>0</v>
      </c>
      <c r="B2117" s="33">
        <f t="shared" ca="1" si="198"/>
        <v>32</v>
      </c>
      <c r="C2117">
        <f t="shared" si="199"/>
        <v>486</v>
      </c>
      <c r="D2117">
        <f t="shared" ca="1" si="203"/>
        <v>-2.1999999999999999E-2</v>
      </c>
      <c r="E2117">
        <f t="shared" ca="1" si="200"/>
        <v>0</v>
      </c>
      <c r="F2117">
        <f t="shared" ca="1" si="201"/>
        <v>31</v>
      </c>
      <c r="G2117">
        <f t="shared" ca="1" si="202"/>
        <v>32</v>
      </c>
    </row>
    <row r="2118" spans="1:7">
      <c r="A2118" s="54">
        <f>formulas!O1708</f>
        <v>0</v>
      </c>
      <c r="B2118" s="33">
        <f t="shared" ca="1" si="198"/>
        <v>32</v>
      </c>
      <c r="C2118">
        <f t="shared" si="199"/>
        <v>486</v>
      </c>
      <c r="D2118">
        <f t="shared" ca="1" si="203"/>
        <v>-2.1999999999999999E-2</v>
      </c>
      <c r="E2118">
        <f t="shared" ca="1" si="200"/>
        <v>0</v>
      </c>
      <c r="F2118">
        <f t="shared" ca="1" si="201"/>
        <v>31</v>
      </c>
      <c r="G2118">
        <f t="shared" ca="1" si="202"/>
        <v>32</v>
      </c>
    </row>
    <row r="2119" spans="1:7">
      <c r="A2119" s="54">
        <f>formulas!O1709</f>
        <v>0</v>
      </c>
      <c r="B2119" s="33">
        <f t="shared" ca="1" si="198"/>
        <v>32</v>
      </c>
      <c r="C2119">
        <f t="shared" si="199"/>
        <v>486</v>
      </c>
      <c r="D2119">
        <f t="shared" ca="1" si="203"/>
        <v>-2.1999999999999999E-2</v>
      </c>
      <c r="E2119">
        <f t="shared" ca="1" si="200"/>
        <v>0</v>
      </c>
      <c r="F2119">
        <f t="shared" ca="1" si="201"/>
        <v>31</v>
      </c>
      <c r="G2119">
        <f t="shared" ca="1" si="202"/>
        <v>32</v>
      </c>
    </row>
    <row r="2120" spans="1:7">
      <c r="A2120" s="54">
        <f>formulas!O1710</f>
        <v>0</v>
      </c>
      <c r="B2120" s="33">
        <f t="shared" ca="1" si="198"/>
        <v>32</v>
      </c>
      <c r="C2120">
        <f t="shared" si="199"/>
        <v>486</v>
      </c>
      <c r="D2120">
        <f t="shared" ca="1" si="203"/>
        <v>-2.1999999999999999E-2</v>
      </c>
      <c r="E2120">
        <f t="shared" ca="1" si="200"/>
        <v>0</v>
      </c>
      <c r="F2120">
        <f t="shared" ca="1" si="201"/>
        <v>31</v>
      </c>
      <c r="G2120">
        <f t="shared" ca="1" si="202"/>
        <v>32</v>
      </c>
    </row>
    <row r="2121" spans="1:7">
      <c r="A2121" s="54">
        <f>formulas!O1711</f>
        <v>0</v>
      </c>
      <c r="B2121" s="33">
        <f t="shared" ca="1" si="198"/>
        <v>32</v>
      </c>
      <c r="C2121">
        <f t="shared" si="199"/>
        <v>486</v>
      </c>
      <c r="D2121">
        <f t="shared" ca="1" si="203"/>
        <v>-2.1999999999999999E-2</v>
      </c>
      <c r="E2121">
        <f t="shared" ca="1" si="200"/>
        <v>0</v>
      </c>
      <c r="F2121">
        <f t="shared" ca="1" si="201"/>
        <v>31</v>
      </c>
      <c r="G2121">
        <f t="shared" ca="1" si="202"/>
        <v>32</v>
      </c>
    </row>
    <row r="2122" spans="1:7">
      <c r="A2122" s="54">
        <f>formulas!O1712</f>
        <v>0</v>
      </c>
      <c r="B2122" s="33">
        <f t="shared" ca="1" si="198"/>
        <v>32</v>
      </c>
      <c r="C2122">
        <f t="shared" si="199"/>
        <v>486</v>
      </c>
      <c r="D2122">
        <f t="shared" ca="1" si="203"/>
        <v>-2.1999999999999999E-2</v>
      </c>
      <c r="E2122">
        <f t="shared" ca="1" si="200"/>
        <v>0</v>
      </c>
      <c r="F2122">
        <f t="shared" ca="1" si="201"/>
        <v>31</v>
      </c>
      <c r="G2122">
        <f t="shared" ca="1" si="202"/>
        <v>32</v>
      </c>
    </row>
    <row r="2123" spans="1:7">
      <c r="A2123" s="54">
        <f>formulas!O1713</f>
        <v>0</v>
      </c>
      <c r="B2123" s="33">
        <f t="shared" ca="1" si="198"/>
        <v>32</v>
      </c>
      <c r="C2123">
        <f t="shared" si="199"/>
        <v>486</v>
      </c>
      <c r="D2123">
        <f t="shared" ca="1" si="203"/>
        <v>-2.1999999999999999E-2</v>
      </c>
      <c r="E2123">
        <f t="shared" ca="1" si="200"/>
        <v>0</v>
      </c>
      <c r="F2123">
        <f t="shared" ca="1" si="201"/>
        <v>31</v>
      </c>
      <c r="G2123">
        <f t="shared" ca="1" si="202"/>
        <v>32</v>
      </c>
    </row>
    <row r="2124" spans="1:7">
      <c r="A2124" s="54">
        <f>formulas!O1714</f>
        <v>0</v>
      </c>
      <c r="B2124" s="33">
        <f t="shared" ca="1" si="198"/>
        <v>32</v>
      </c>
      <c r="C2124">
        <f t="shared" si="199"/>
        <v>486</v>
      </c>
      <c r="D2124">
        <f t="shared" ca="1" si="203"/>
        <v>-2.1999999999999999E-2</v>
      </c>
      <c r="E2124">
        <f t="shared" ca="1" si="200"/>
        <v>0</v>
      </c>
      <c r="F2124">
        <f t="shared" ca="1" si="201"/>
        <v>31</v>
      </c>
      <c r="G2124">
        <f t="shared" ca="1" si="202"/>
        <v>32</v>
      </c>
    </row>
    <row r="2125" spans="1:7">
      <c r="A2125" s="54">
        <f>formulas!O1715</f>
        <v>0</v>
      </c>
      <c r="B2125" s="33">
        <f t="shared" ca="1" si="198"/>
        <v>32</v>
      </c>
      <c r="C2125">
        <f t="shared" si="199"/>
        <v>486</v>
      </c>
      <c r="D2125">
        <f t="shared" ca="1" si="203"/>
        <v>-2.1999999999999999E-2</v>
      </c>
      <c r="E2125">
        <f t="shared" ca="1" si="200"/>
        <v>0</v>
      </c>
      <c r="F2125">
        <f t="shared" ca="1" si="201"/>
        <v>31</v>
      </c>
      <c r="G2125">
        <f t="shared" ca="1" si="202"/>
        <v>32</v>
      </c>
    </row>
    <row r="2126" spans="1:7">
      <c r="A2126" s="54">
        <f>formulas!O1716</f>
        <v>0</v>
      </c>
      <c r="B2126" s="33">
        <f t="shared" ca="1" si="198"/>
        <v>32</v>
      </c>
      <c r="C2126">
        <f t="shared" si="199"/>
        <v>486</v>
      </c>
      <c r="D2126">
        <f t="shared" ca="1" si="203"/>
        <v>-2.1999999999999999E-2</v>
      </c>
      <c r="E2126">
        <f t="shared" ca="1" si="200"/>
        <v>0</v>
      </c>
      <c r="F2126">
        <f t="shared" ca="1" si="201"/>
        <v>31</v>
      </c>
      <c r="G2126">
        <f t="shared" ca="1" si="202"/>
        <v>32</v>
      </c>
    </row>
    <row r="2127" spans="1:7">
      <c r="A2127" s="54">
        <f>formulas!O1717</f>
        <v>0</v>
      </c>
      <c r="B2127" s="33">
        <f t="shared" ca="1" si="198"/>
        <v>32</v>
      </c>
      <c r="C2127">
        <f t="shared" si="199"/>
        <v>486</v>
      </c>
      <c r="D2127">
        <f t="shared" ca="1" si="203"/>
        <v>-2.1999999999999999E-2</v>
      </c>
      <c r="E2127">
        <f t="shared" ca="1" si="200"/>
        <v>0</v>
      </c>
      <c r="F2127">
        <f t="shared" ca="1" si="201"/>
        <v>31</v>
      </c>
      <c r="G2127">
        <f t="shared" ca="1" si="202"/>
        <v>32</v>
      </c>
    </row>
    <row r="2128" spans="1:7">
      <c r="A2128" s="54">
        <f>formulas!O1718</f>
        <v>0</v>
      </c>
      <c r="B2128" s="33">
        <f t="shared" ref="B2128:B2191" ca="1" si="204">(A2128-D2128)/(E2128-D2128)*(G2128-F2128)+F2128</f>
        <v>32</v>
      </c>
      <c r="C2128">
        <f t="shared" ref="C2128:C2191" si="205">COUNTIF($N$2:$N$25400,"&lt;"&amp;A2128)</f>
        <v>486</v>
      </c>
      <c r="D2128">
        <f t="shared" ca="1" si="203"/>
        <v>-2.1999999999999999E-2</v>
      </c>
      <c r="E2128">
        <f t="shared" ref="E2128:E2191" ca="1" si="206">INDIRECT(ADDRESS(C2128+2,14))</f>
        <v>0</v>
      </c>
      <c r="F2128">
        <f t="shared" ref="F2128:F2191" ca="1" si="207">INDIRECT(ADDRESS(C2128+1,13))</f>
        <v>31</v>
      </c>
      <c r="G2128">
        <f t="shared" ref="G2128:G2191" ca="1" si="208">INDIRECT(ADDRESS(C2128+2,13))</f>
        <v>32</v>
      </c>
    </row>
    <row r="2129" spans="1:7">
      <c r="A2129" s="54">
        <f>formulas!O1719</f>
        <v>0</v>
      </c>
      <c r="B2129" s="33">
        <f t="shared" ca="1" si="204"/>
        <v>32</v>
      </c>
      <c r="C2129">
        <f t="shared" si="205"/>
        <v>486</v>
      </c>
      <c r="D2129">
        <f t="shared" ca="1" si="203"/>
        <v>-2.1999999999999999E-2</v>
      </c>
      <c r="E2129">
        <f t="shared" ca="1" si="206"/>
        <v>0</v>
      </c>
      <c r="F2129">
        <f t="shared" ca="1" si="207"/>
        <v>31</v>
      </c>
      <c r="G2129">
        <f t="shared" ca="1" si="208"/>
        <v>32</v>
      </c>
    </row>
    <row r="2130" spans="1:7">
      <c r="A2130" s="54">
        <f>formulas!O1720</f>
        <v>0</v>
      </c>
      <c r="B2130" s="33">
        <f t="shared" ca="1" si="204"/>
        <v>32</v>
      </c>
      <c r="C2130">
        <f t="shared" si="205"/>
        <v>486</v>
      </c>
      <c r="D2130">
        <f t="shared" ca="1" si="203"/>
        <v>-2.1999999999999999E-2</v>
      </c>
      <c r="E2130">
        <f t="shared" ca="1" si="206"/>
        <v>0</v>
      </c>
      <c r="F2130">
        <f t="shared" ca="1" si="207"/>
        <v>31</v>
      </c>
      <c r="G2130">
        <f t="shared" ca="1" si="208"/>
        <v>32</v>
      </c>
    </row>
    <row r="2131" spans="1:7">
      <c r="A2131" s="54">
        <f>formulas!O1721</f>
        <v>0</v>
      </c>
      <c r="B2131" s="33">
        <f t="shared" ca="1" si="204"/>
        <v>32</v>
      </c>
      <c r="C2131">
        <f t="shared" si="205"/>
        <v>486</v>
      </c>
      <c r="D2131">
        <f t="shared" ca="1" si="203"/>
        <v>-2.1999999999999999E-2</v>
      </c>
      <c r="E2131">
        <f t="shared" ca="1" si="206"/>
        <v>0</v>
      </c>
      <c r="F2131">
        <f t="shared" ca="1" si="207"/>
        <v>31</v>
      </c>
      <c r="G2131">
        <f t="shared" ca="1" si="208"/>
        <v>32</v>
      </c>
    </row>
    <row r="2132" spans="1:7">
      <c r="A2132" s="54">
        <f>formulas!O1722</f>
        <v>0</v>
      </c>
      <c r="B2132" s="33">
        <f t="shared" ca="1" si="204"/>
        <v>32</v>
      </c>
      <c r="C2132">
        <f t="shared" si="205"/>
        <v>486</v>
      </c>
      <c r="D2132">
        <f t="shared" ca="1" si="203"/>
        <v>-2.1999999999999999E-2</v>
      </c>
      <c r="E2132">
        <f t="shared" ca="1" si="206"/>
        <v>0</v>
      </c>
      <c r="F2132">
        <f t="shared" ca="1" si="207"/>
        <v>31</v>
      </c>
      <c r="G2132">
        <f t="shared" ca="1" si="208"/>
        <v>32</v>
      </c>
    </row>
    <row r="2133" spans="1:7">
      <c r="A2133" s="54">
        <f>formulas!O1723</f>
        <v>0</v>
      </c>
      <c r="B2133" s="33">
        <f t="shared" ca="1" si="204"/>
        <v>32</v>
      </c>
      <c r="C2133">
        <f t="shared" si="205"/>
        <v>486</v>
      </c>
      <c r="D2133">
        <f t="shared" ca="1" si="203"/>
        <v>-2.1999999999999999E-2</v>
      </c>
      <c r="E2133">
        <f t="shared" ca="1" si="206"/>
        <v>0</v>
      </c>
      <c r="F2133">
        <f t="shared" ca="1" si="207"/>
        <v>31</v>
      </c>
      <c r="G2133">
        <f t="shared" ca="1" si="208"/>
        <v>32</v>
      </c>
    </row>
    <row r="2134" spans="1:7">
      <c r="A2134" s="54">
        <f>formulas!O1724</f>
        <v>0</v>
      </c>
      <c r="B2134" s="33">
        <f t="shared" ca="1" si="204"/>
        <v>32</v>
      </c>
      <c r="C2134">
        <f t="shared" si="205"/>
        <v>486</v>
      </c>
      <c r="D2134">
        <f t="shared" ca="1" si="203"/>
        <v>-2.1999999999999999E-2</v>
      </c>
      <c r="E2134">
        <f t="shared" ca="1" si="206"/>
        <v>0</v>
      </c>
      <c r="F2134">
        <f t="shared" ca="1" si="207"/>
        <v>31</v>
      </c>
      <c r="G2134">
        <f t="shared" ca="1" si="208"/>
        <v>32</v>
      </c>
    </row>
    <row r="2135" spans="1:7">
      <c r="A2135" s="54">
        <f>formulas!O1725</f>
        <v>0</v>
      </c>
      <c r="B2135" s="33">
        <f t="shared" ca="1" si="204"/>
        <v>32</v>
      </c>
      <c r="C2135">
        <f t="shared" si="205"/>
        <v>486</v>
      </c>
      <c r="D2135">
        <f t="shared" ca="1" si="203"/>
        <v>-2.1999999999999999E-2</v>
      </c>
      <c r="E2135">
        <f t="shared" ca="1" si="206"/>
        <v>0</v>
      </c>
      <c r="F2135">
        <f t="shared" ca="1" si="207"/>
        <v>31</v>
      </c>
      <c r="G2135">
        <f t="shared" ca="1" si="208"/>
        <v>32</v>
      </c>
    </row>
    <row r="2136" spans="1:7">
      <c r="A2136" s="54">
        <f>formulas!O1726</f>
        <v>0</v>
      </c>
      <c r="B2136" s="33">
        <f t="shared" ca="1" si="204"/>
        <v>32</v>
      </c>
      <c r="C2136">
        <f t="shared" si="205"/>
        <v>486</v>
      </c>
      <c r="D2136">
        <f t="shared" ca="1" si="203"/>
        <v>-2.1999999999999999E-2</v>
      </c>
      <c r="E2136">
        <f t="shared" ca="1" si="206"/>
        <v>0</v>
      </c>
      <c r="F2136">
        <f t="shared" ca="1" si="207"/>
        <v>31</v>
      </c>
      <c r="G2136">
        <f t="shared" ca="1" si="208"/>
        <v>32</v>
      </c>
    </row>
    <row r="2137" spans="1:7">
      <c r="A2137" s="54">
        <f>formulas!O1727</f>
        <v>0</v>
      </c>
      <c r="B2137" s="33">
        <f t="shared" ca="1" si="204"/>
        <v>32</v>
      </c>
      <c r="C2137">
        <f t="shared" si="205"/>
        <v>486</v>
      </c>
      <c r="D2137">
        <f t="shared" ca="1" si="203"/>
        <v>-2.1999999999999999E-2</v>
      </c>
      <c r="E2137">
        <f t="shared" ca="1" si="206"/>
        <v>0</v>
      </c>
      <c r="F2137">
        <f t="shared" ca="1" si="207"/>
        <v>31</v>
      </c>
      <c r="G2137">
        <f t="shared" ca="1" si="208"/>
        <v>32</v>
      </c>
    </row>
    <row r="2138" spans="1:7">
      <c r="A2138" s="54">
        <f>formulas!O1728</f>
        <v>0</v>
      </c>
      <c r="B2138" s="33">
        <f t="shared" ca="1" si="204"/>
        <v>32</v>
      </c>
      <c r="C2138">
        <f t="shared" si="205"/>
        <v>486</v>
      </c>
      <c r="D2138">
        <f t="shared" ca="1" si="203"/>
        <v>-2.1999999999999999E-2</v>
      </c>
      <c r="E2138">
        <f t="shared" ca="1" si="206"/>
        <v>0</v>
      </c>
      <c r="F2138">
        <f t="shared" ca="1" si="207"/>
        <v>31</v>
      </c>
      <c r="G2138">
        <f t="shared" ca="1" si="208"/>
        <v>32</v>
      </c>
    </row>
    <row r="2139" spans="1:7">
      <c r="A2139" s="54">
        <f>formulas!O1729</f>
        <v>0</v>
      </c>
      <c r="B2139" s="33">
        <f t="shared" ca="1" si="204"/>
        <v>32</v>
      </c>
      <c r="C2139">
        <f t="shared" si="205"/>
        <v>486</v>
      </c>
      <c r="D2139">
        <f t="shared" ca="1" si="203"/>
        <v>-2.1999999999999999E-2</v>
      </c>
      <c r="E2139">
        <f t="shared" ca="1" si="206"/>
        <v>0</v>
      </c>
      <c r="F2139">
        <f t="shared" ca="1" si="207"/>
        <v>31</v>
      </c>
      <c r="G2139">
        <f t="shared" ca="1" si="208"/>
        <v>32</v>
      </c>
    </row>
    <row r="2140" spans="1:7">
      <c r="A2140" s="54">
        <f>formulas!O1730</f>
        <v>0</v>
      </c>
      <c r="B2140" s="33">
        <f t="shared" ca="1" si="204"/>
        <v>32</v>
      </c>
      <c r="C2140">
        <f t="shared" si="205"/>
        <v>486</v>
      </c>
      <c r="D2140">
        <f t="shared" ca="1" si="203"/>
        <v>-2.1999999999999999E-2</v>
      </c>
      <c r="E2140">
        <f t="shared" ca="1" si="206"/>
        <v>0</v>
      </c>
      <c r="F2140">
        <f t="shared" ca="1" si="207"/>
        <v>31</v>
      </c>
      <c r="G2140">
        <f t="shared" ca="1" si="208"/>
        <v>32</v>
      </c>
    </row>
    <row r="2141" spans="1:7">
      <c r="A2141" s="54">
        <f>formulas!O1731</f>
        <v>0</v>
      </c>
      <c r="B2141" s="33">
        <f t="shared" ca="1" si="204"/>
        <v>32</v>
      </c>
      <c r="C2141">
        <f t="shared" si="205"/>
        <v>486</v>
      </c>
      <c r="D2141">
        <f t="shared" ca="1" si="203"/>
        <v>-2.1999999999999999E-2</v>
      </c>
      <c r="E2141">
        <f t="shared" ca="1" si="206"/>
        <v>0</v>
      </c>
      <c r="F2141">
        <f t="shared" ca="1" si="207"/>
        <v>31</v>
      </c>
      <c r="G2141">
        <f t="shared" ca="1" si="208"/>
        <v>32</v>
      </c>
    </row>
    <row r="2142" spans="1:7">
      <c r="A2142" s="54">
        <f>formulas!O1732</f>
        <v>0</v>
      </c>
      <c r="B2142" s="33">
        <f t="shared" ca="1" si="204"/>
        <v>32</v>
      </c>
      <c r="C2142">
        <f t="shared" si="205"/>
        <v>486</v>
      </c>
      <c r="D2142">
        <f t="shared" ca="1" si="203"/>
        <v>-2.1999999999999999E-2</v>
      </c>
      <c r="E2142">
        <f t="shared" ca="1" si="206"/>
        <v>0</v>
      </c>
      <c r="F2142">
        <f t="shared" ca="1" si="207"/>
        <v>31</v>
      </c>
      <c r="G2142">
        <f t="shared" ca="1" si="208"/>
        <v>32</v>
      </c>
    </row>
    <row r="2143" spans="1:7">
      <c r="A2143" s="54">
        <f>formulas!O1733</f>
        <v>0</v>
      </c>
      <c r="B2143" s="33">
        <f t="shared" ca="1" si="204"/>
        <v>32</v>
      </c>
      <c r="C2143">
        <f t="shared" si="205"/>
        <v>486</v>
      </c>
      <c r="D2143">
        <f t="shared" ca="1" si="203"/>
        <v>-2.1999999999999999E-2</v>
      </c>
      <c r="E2143">
        <f t="shared" ca="1" si="206"/>
        <v>0</v>
      </c>
      <c r="F2143">
        <f t="shared" ca="1" si="207"/>
        <v>31</v>
      </c>
      <c r="G2143">
        <f t="shared" ca="1" si="208"/>
        <v>32</v>
      </c>
    </row>
    <row r="2144" spans="1:7">
      <c r="A2144" s="54">
        <f>formulas!O1734</f>
        <v>0</v>
      </c>
      <c r="B2144" s="33">
        <f t="shared" ca="1" si="204"/>
        <v>32</v>
      </c>
      <c r="C2144">
        <f t="shared" si="205"/>
        <v>486</v>
      </c>
      <c r="D2144">
        <f t="shared" ca="1" si="203"/>
        <v>-2.1999999999999999E-2</v>
      </c>
      <c r="E2144">
        <f t="shared" ca="1" si="206"/>
        <v>0</v>
      </c>
      <c r="F2144">
        <f t="shared" ca="1" si="207"/>
        <v>31</v>
      </c>
      <c r="G2144">
        <f t="shared" ca="1" si="208"/>
        <v>32</v>
      </c>
    </row>
    <row r="2145" spans="1:7">
      <c r="A2145" s="54">
        <f>formulas!O1735</f>
        <v>0</v>
      </c>
      <c r="B2145" s="33">
        <f t="shared" ca="1" si="204"/>
        <v>32</v>
      </c>
      <c r="C2145">
        <f t="shared" si="205"/>
        <v>486</v>
      </c>
      <c r="D2145">
        <f t="shared" ca="1" si="203"/>
        <v>-2.1999999999999999E-2</v>
      </c>
      <c r="E2145">
        <f t="shared" ca="1" si="206"/>
        <v>0</v>
      </c>
      <c r="F2145">
        <f t="shared" ca="1" si="207"/>
        <v>31</v>
      </c>
      <c r="G2145">
        <f t="shared" ca="1" si="208"/>
        <v>32</v>
      </c>
    </row>
    <row r="2146" spans="1:7">
      <c r="A2146" s="54">
        <f>formulas!O1736</f>
        <v>0</v>
      </c>
      <c r="B2146" s="33">
        <f t="shared" ca="1" si="204"/>
        <v>32</v>
      </c>
      <c r="C2146">
        <f t="shared" si="205"/>
        <v>486</v>
      </c>
      <c r="D2146">
        <f t="shared" ca="1" si="203"/>
        <v>-2.1999999999999999E-2</v>
      </c>
      <c r="E2146">
        <f t="shared" ca="1" si="206"/>
        <v>0</v>
      </c>
      <c r="F2146">
        <f t="shared" ca="1" si="207"/>
        <v>31</v>
      </c>
      <c r="G2146">
        <f t="shared" ca="1" si="208"/>
        <v>32</v>
      </c>
    </row>
    <row r="2147" spans="1:7">
      <c r="A2147" s="54">
        <f>formulas!O1737</f>
        <v>0</v>
      </c>
      <c r="B2147" s="33">
        <f t="shared" ca="1" si="204"/>
        <v>32</v>
      </c>
      <c r="C2147">
        <f t="shared" si="205"/>
        <v>486</v>
      </c>
      <c r="D2147">
        <f t="shared" ca="1" si="203"/>
        <v>-2.1999999999999999E-2</v>
      </c>
      <c r="E2147">
        <f t="shared" ca="1" si="206"/>
        <v>0</v>
      </c>
      <c r="F2147">
        <f t="shared" ca="1" si="207"/>
        <v>31</v>
      </c>
      <c r="G2147">
        <f t="shared" ca="1" si="208"/>
        <v>32</v>
      </c>
    </row>
    <row r="2148" spans="1:7">
      <c r="A2148" s="54">
        <f>formulas!O1738</f>
        <v>0</v>
      </c>
      <c r="B2148" s="33">
        <f t="shared" ca="1" si="204"/>
        <v>32</v>
      </c>
      <c r="C2148">
        <f t="shared" si="205"/>
        <v>486</v>
      </c>
      <c r="D2148">
        <f t="shared" ca="1" si="203"/>
        <v>-2.1999999999999999E-2</v>
      </c>
      <c r="E2148">
        <f t="shared" ca="1" si="206"/>
        <v>0</v>
      </c>
      <c r="F2148">
        <f t="shared" ca="1" si="207"/>
        <v>31</v>
      </c>
      <c r="G2148">
        <f t="shared" ca="1" si="208"/>
        <v>32</v>
      </c>
    </row>
    <row r="2149" spans="1:7">
      <c r="A2149" s="54">
        <f>formulas!O1739</f>
        <v>0</v>
      </c>
      <c r="B2149" s="33">
        <f t="shared" ca="1" si="204"/>
        <v>32</v>
      </c>
      <c r="C2149">
        <f t="shared" si="205"/>
        <v>486</v>
      </c>
      <c r="D2149">
        <f t="shared" ca="1" si="203"/>
        <v>-2.1999999999999999E-2</v>
      </c>
      <c r="E2149">
        <f t="shared" ca="1" si="206"/>
        <v>0</v>
      </c>
      <c r="F2149">
        <f t="shared" ca="1" si="207"/>
        <v>31</v>
      </c>
      <c r="G2149">
        <f t="shared" ca="1" si="208"/>
        <v>32</v>
      </c>
    </row>
    <row r="2150" spans="1:7">
      <c r="A2150" s="54">
        <f>formulas!O1740</f>
        <v>0</v>
      </c>
      <c r="B2150" s="33">
        <f t="shared" ca="1" si="204"/>
        <v>32</v>
      </c>
      <c r="C2150">
        <f t="shared" si="205"/>
        <v>486</v>
      </c>
      <c r="D2150">
        <f t="shared" ca="1" si="203"/>
        <v>-2.1999999999999999E-2</v>
      </c>
      <c r="E2150">
        <f t="shared" ca="1" si="206"/>
        <v>0</v>
      </c>
      <c r="F2150">
        <f t="shared" ca="1" si="207"/>
        <v>31</v>
      </c>
      <c r="G2150">
        <f t="shared" ca="1" si="208"/>
        <v>32</v>
      </c>
    </row>
    <row r="2151" spans="1:7">
      <c r="A2151" s="54">
        <f>formulas!O1741</f>
        <v>0</v>
      </c>
      <c r="B2151" s="33">
        <f t="shared" ca="1" si="204"/>
        <v>32</v>
      </c>
      <c r="C2151">
        <f t="shared" si="205"/>
        <v>486</v>
      </c>
      <c r="D2151">
        <f t="shared" ca="1" si="203"/>
        <v>-2.1999999999999999E-2</v>
      </c>
      <c r="E2151">
        <f t="shared" ca="1" si="206"/>
        <v>0</v>
      </c>
      <c r="F2151">
        <f t="shared" ca="1" si="207"/>
        <v>31</v>
      </c>
      <c r="G2151">
        <f t="shared" ca="1" si="208"/>
        <v>32</v>
      </c>
    </row>
    <row r="2152" spans="1:7">
      <c r="A2152" s="54">
        <f>formulas!O1742</f>
        <v>0</v>
      </c>
      <c r="B2152" s="33">
        <f t="shared" ca="1" si="204"/>
        <v>32</v>
      </c>
      <c r="C2152">
        <f t="shared" si="205"/>
        <v>486</v>
      </c>
      <c r="D2152">
        <f t="shared" ca="1" si="203"/>
        <v>-2.1999999999999999E-2</v>
      </c>
      <c r="E2152">
        <f t="shared" ca="1" si="206"/>
        <v>0</v>
      </c>
      <c r="F2152">
        <f t="shared" ca="1" si="207"/>
        <v>31</v>
      </c>
      <c r="G2152">
        <f t="shared" ca="1" si="208"/>
        <v>32</v>
      </c>
    </row>
    <row r="2153" spans="1:7">
      <c r="A2153" s="54">
        <f>formulas!O1743</f>
        <v>0</v>
      </c>
      <c r="B2153" s="33">
        <f t="shared" ca="1" si="204"/>
        <v>32</v>
      </c>
      <c r="C2153">
        <f t="shared" si="205"/>
        <v>486</v>
      </c>
      <c r="D2153">
        <f t="shared" ca="1" si="203"/>
        <v>-2.1999999999999999E-2</v>
      </c>
      <c r="E2153">
        <f t="shared" ca="1" si="206"/>
        <v>0</v>
      </c>
      <c r="F2153">
        <f t="shared" ca="1" si="207"/>
        <v>31</v>
      </c>
      <c r="G2153">
        <f t="shared" ca="1" si="208"/>
        <v>32</v>
      </c>
    </row>
    <row r="2154" spans="1:7">
      <c r="A2154" s="54">
        <f>formulas!O1744</f>
        <v>0</v>
      </c>
      <c r="B2154" s="33">
        <f t="shared" ca="1" si="204"/>
        <v>32</v>
      </c>
      <c r="C2154">
        <f t="shared" si="205"/>
        <v>486</v>
      </c>
      <c r="D2154">
        <f t="shared" ca="1" si="203"/>
        <v>-2.1999999999999999E-2</v>
      </c>
      <c r="E2154">
        <f t="shared" ca="1" si="206"/>
        <v>0</v>
      </c>
      <c r="F2154">
        <f t="shared" ca="1" si="207"/>
        <v>31</v>
      </c>
      <c r="G2154">
        <f t="shared" ca="1" si="208"/>
        <v>32</v>
      </c>
    </row>
    <row r="2155" spans="1:7">
      <c r="A2155" s="54">
        <f>formulas!O1745</f>
        <v>0</v>
      </c>
      <c r="B2155" s="33">
        <f t="shared" ca="1" si="204"/>
        <v>32</v>
      </c>
      <c r="C2155">
        <f t="shared" si="205"/>
        <v>486</v>
      </c>
      <c r="D2155">
        <f t="shared" ca="1" si="203"/>
        <v>-2.1999999999999999E-2</v>
      </c>
      <c r="E2155">
        <f t="shared" ca="1" si="206"/>
        <v>0</v>
      </c>
      <c r="F2155">
        <f t="shared" ca="1" si="207"/>
        <v>31</v>
      </c>
      <c r="G2155">
        <f t="shared" ca="1" si="208"/>
        <v>32</v>
      </c>
    </row>
    <row r="2156" spans="1:7">
      <c r="A2156" s="54">
        <f>formulas!O1746</f>
        <v>0</v>
      </c>
      <c r="B2156" s="33">
        <f t="shared" ca="1" si="204"/>
        <v>32</v>
      </c>
      <c r="C2156">
        <f t="shared" si="205"/>
        <v>486</v>
      </c>
      <c r="D2156">
        <f t="shared" ca="1" si="203"/>
        <v>-2.1999999999999999E-2</v>
      </c>
      <c r="E2156">
        <f t="shared" ca="1" si="206"/>
        <v>0</v>
      </c>
      <c r="F2156">
        <f t="shared" ca="1" si="207"/>
        <v>31</v>
      </c>
      <c r="G2156">
        <f t="shared" ca="1" si="208"/>
        <v>32</v>
      </c>
    </row>
    <row r="2157" spans="1:7">
      <c r="A2157" s="54">
        <f>formulas!O1747</f>
        <v>0</v>
      </c>
      <c r="B2157" s="33">
        <f t="shared" ca="1" si="204"/>
        <v>32</v>
      </c>
      <c r="C2157">
        <f t="shared" si="205"/>
        <v>486</v>
      </c>
      <c r="D2157">
        <f t="shared" ca="1" si="203"/>
        <v>-2.1999999999999999E-2</v>
      </c>
      <c r="E2157">
        <f t="shared" ca="1" si="206"/>
        <v>0</v>
      </c>
      <c r="F2157">
        <f t="shared" ca="1" si="207"/>
        <v>31</v>
      </c>
      <c r="G2157">
        <f t="shared" ca="1" si="208"/>
        <v>32</v>
      </c>
    </row>
    <row r="2158" spans="1:7">
      <c r="A2158" s="54">
        <f>formulas!O1748</f>
        <v>0</v>
      </c>
      <c r="B2158" s="33">
        <f t="shared" ca="1" si="204"/>
        <v>32</v>
      </c>
      <c r="C2158">
        <f t="shared" si="205"/>
        <v>486</v>
      </c>
      <c r="D2158">
        <f t="shared" ca="1" si="203"/>
        <v>-2.1999999999999999E-2</v>
      </c>
      <c r="E2158">
        <f t="shared" ca="1" si="206"/>
        <v>0</v>
      </c>
      <c r="F2158">
        <f t="shared" ca="1" si="207"/>
        <v>31</v>
      </c>
      <c r="G2158">
        <f t="shared" ca="1" si="208"/>
        <v>32</v>
      </c>
    </row>
    <row r="2159" spans="1:7">
      <c r="A2159" s="54">
        <f>formulas!O1749</f>
        <v>0</v>
      </c>
      <c r="B2159" s="33">
        <f t="shared" ca="1" si="204"/>
        <v>32</v>
      </c>
      <c r="C2159">
        <f t="shared" si="205"/>
        <v>486</v>
      </c>
      <c r="D2159">
        <f t="shared" ca="1" si="203"/>
        <v>-2.1999999999999999E-2</v>
      </c>
      <c r="E2159">
        <f t="shared" ca="1" si="206"/>
        <v>0</v>
      </c>
      <c r="F2159">
        <f t="shared" ca="1" si="207"/>
        <v>31</v>
      </c>
      <c r="G2159">
        <f t="shared" ca="1" si="208"/>
        <v>32</v>
      </c>
    </row>
    <row r="2160" spans="1:7">
      <c r="A2160" s="54">
        <f>formulas!O1750</f>
        <v>0</v>
      </c>
      <c r="B2160" s="33">
        <f t="shared" ca="1" si="204"/>
        <v>32</v>
      </c>
      <c r="C2160">
        <f t="shared" si="205"/>
        <v>486</v>
      </c>
      <c r="D2160">
        <f t="shared" ca="1" si="203"/>
        <v>-2.1999999999999999E-2</v>
      </c>
      <c r="E2160">
        <f t="shared" ca="1" si="206"/>
        <v>0</v>
      </c>
      <c r="F2160">
        <f t="shared" ca="1" si="207"/>
        <v>31</v>
      </c>
      <c r="G2160">
        <f t="shared" ca="1" si="208"/>
        <v>32</v>
      </c>
    </row>
    <row r="2161" spans="1:7">
      <c r="A2161" s="54">
        <f>formulas!O1751</f>
        <v>0</v>
      </c>
      <c r="B2161" s="33">
        <f t="shared" ca="1" si="204"/>
        <v>32</v>
      </c>
      <c r="C2161">
        <f t="shared" si="205"/>
        <v>486</v>
      </c>
      <c r="D2161">
        <f t="shared" ca="1" si="203"/>
        <v>-2.1999999999999999E-2</v>
      </c>
      <c r="E2161">
        <f t="shared" ca="1" si="206"/>
        <v>0</v>
      </c>
      <c r="F2161">
        <f t="shared" ca="1" si="207"/>
        <v>31</v>
      </c>
      <c r="G2161">
        <f t="shared" ca="1" si="208"/>
        <v>32</v>
      </c>
    </row>
    <row r="2162" spans="1:7">
      <c r="A2162" s="54">
        <f>formulas!O1752</f>
        <v>0</v>
      </c>
      <c r="B2162" s="33">
        <f t="shared" ca="1" si="204"/>
        <v>32</v>
      </c>
      <c r="C2162">
        <f t="shared" si="205"/>
        <v>486</v>
      </c>
      <c r="D2162">
        <f t="shared" ca="1" si="203"/>
        <v>-2.1999999999999999E-2</v>
      </c>
      <c r="E2162">
        <f t="shared" ca="1" si="206"/>
        <v>0</v>
      </c>
      <c r="F2162">
        <f t="shared" ca="1" si="207"/>
        <v>31</v>
      </c>
      <c r="G2162">
        <f t="shared" ca="1" si="208"/>
        <v>32</v>
      </c>
    </row>
    <row r="2163" spans="1:7">
      <c r="A2163" s="54">
        <f>formulas!O1753</f>
        <v>0</v>
      </c>
      <c r="B2163" s="33">
        <f t="shared" ca="1" si="204"/>
        <v>32</v>
      </c>
      <c r="C2163">
        <f t="shared" si="205"/>
        <v>486</v>
      </c>
      <c r="D2163">
        <f t="shared" ca="1" si="203"/>
        <v>-2.1999999999999999E-2</v>
      </c>
      <c r="E2163">
        <f t="shared" ca="1" si="206"/>
        <v>0</v>
      </c>
      <c r="F2163">
        <f t="shared" ca="1" si="207"/>
        <v>31</v>
      </c>
      <c r="G2163">
        <f t="shared" ca="1" si="208"/>
        <v>32</v>
      </c>
    </row>
    <row r="2164" spans="1:7">
      <c r="A2164" s="54">
        <f>formulas!O1754</f>
        <v>0</v>
      </c>
      <c r="B2164" s="33">
        <f t="shared" ca="1" si="204"/>
        <v>32</v>
      </c>
      <c r="C2164">
        <f t="shared" si="205"/>
        <v>486</v>
      </c>
      <c r="D2164">
        <f t="shared" ca="1" si="203"/>
        <v>-2.1999999999999999E-2</v>
      </c>
      <c r="E2164">
        <f t="shared" ca="1" si="206"/>
        <v>0</v>
      </c>
      <c r="F2164">
        <f t="shared" ca="1" si="207"/>
        <v>31</v>
      </c>
      <c r="G2164">
        <f t="shared" ca="1" si="208"/>
        <v>32</v>
      </c>
    </row>
    <row r="2165" spans="1:7">
      <c r="A2165" s="54">
        <f>formulas!O1755</f>
        <v>0</v>
      </c>
      <c r="B2165" s="33">
        <f t="shared" ca="1" si="204"/>
        <v>32</v>
      </c>
      <c r="C2165">
        <f t="shared" si="205"/>
        <v>486</v>
      </c>
      <c r="D2165">
        <f t="shared" ca="1" si="203"/>
        <v>-2.1999999999999999E-2</v>
      </c>
      <c r="E2165">
        <f t="shared" ca="1" si="206"/>
        <v>0</v>
      </c>
      <c r="F2165">
        <f t="shared" ca="1" si="207"/>
        <v>31</v>
      </c>
      <c r="G2165">
        <f t="shared" ca="1" si="208"/>
        <v>32</v>
      </c>
    </row>
    <row r="2166" spans="1:7">
      <c r="A2166" s="54">
        <f>formulas!O1756</f>
        <v>0</v>
      </c>
      <c r="B2166" s="33">
        <f t="shared" ca="1" si="204"/>
        <v>32</v>
      </c>
      <c r="C2166">
        <f t="shared" si="205"/>
        <v>486</v>
      </c>
      <c r="D2166">
        <f t="shared" ca="1" si="203"/>
        <v>-2.1999999999999999E-2</v>
      </c>
      <c r="E2166">
        <f t="shared" ca="1" si="206"/>
        <v>0</v>
      </c>
      <c r="F2166">
        <f t="shared" ca="1" si="207"/>
        <v>31</v>
      </c>
      <c r="G2166">
        <f t="shared" ca="1" si="208"/>
        <v>32</v>
      </c>
    </row>
    <row r="2167" spans="1:7">
      <c r="A2167" s="54">
        <f>formulas!O1757</f>
        <v>0</v>
      </c>
      <c r="B2167" s="33">
        <f t="shared" ca="1" si="204"/>
        <v>32</v>
      </c>
      <c r="C2167">
        <f t="shared" si="205"/>
        <v>486</v>
      </c>
      <c r="D2167">
        <f t="shared" ca="1" si="203"/>
        <v>-2.1999999999999999E-2</v>
      </c>
      <c r="E2167">
        <f t="shared" ca="1" si="206"/>
        <v>0</v>
      </c>
      <c r="F2167">
        <f t="shared" ca="1" si="207"/>
        <v>31</v>
      </c>
      <c r="G2167">
        <f t="shared" ca="1" si="208"/>
        <v>32</v>
      </c>
    </row>
    <row r="2168" spans="1:7">
      <c r="A2168" s="54">
        <f>formulas!O1758</f>
        <v>0</v>
      </c>
      <c r="B2168" s="33">
        <f t="shared" ca="1" si="204"/>
        <v>32</v>
      </c>
      <c r="C2168">
        <f t="shared" si="205"/>
        <v>486</v>
      </c>
      <c r="D2168">
        <f t="shared" ca="1" si="203"/>
        <v>-2.1999999999999999E-2</v>
      </c>
      <c r="E2168">
        <f t="shared" ca="1" si="206"/>
        <v>0</v>
      </c>
      <c r="F2168">
        <f t="shared" ca="1" si="207"/>
        <v>31</v>
      </c>
      <c r="G2168">
        <f t="shared" ca="1" si="208"/>
        <v>32</v>
      </c>
    </row>
    <row r="2169" spans="1:7">
      <c r="A2169" s="54">
        <f>formulas!O1759</f>
        <v>0</v>
      </c>
      <c r="B2169" s="33">
        <f t="shared" ca="1" si="204"/>
        <v>32</v>
      </c>
      <c r="C2169">
        <f t="shared" si="205"/>
        <v>486</v>
      </c>
      <c r="D2169">
        <f t="shared" ca="1" si="203"/>
        <v>-2.1999999999999999E-2</v>
      </c>
      <c r="E2169">
        <f t="shared" ca="1" si="206"/>
        <v>0</v>
      </c>
      <c r="F2169">
        <f t="shared" ca="1" si="207"/>
        <v>31</v>
      </c>
      <c r="G2169">
        <f t="shared" ca="1" si="208"/>
        <v>32</v>
      </c>
    </row>
    <row r="2170" spans="1:7">
      <c r="A2170" s="54">
        <f>formulas!O1760</f>
        <v>0</v>
      </c>
      <c r="B2170" s="33">
        <f t="shared" ca="1" si="204"/>
        <v>32</v>
      </c>
      <c r="C2170">
        <f t="shared" si="205"/>
        <v>486</v>
      </c>
      <c r="D2170">
        <f t="shared" ca="1" si="203"/>
        <v>-2.1999999999999999E-2</v>
      </c>
      <c r="E2170">
        <f t="shared" ca="1" si="206"/>
        <v>0</v>
      </c>
      <c r="F2170">
        <f t="shared" ca="1" si="207"/>
        <v>31</v>
      </c>
      <c r="G2170">
        <f t="shared" ca="1" si="208"/>
        <v>32</v>
      </c>
    </row>
    <row r="2171" spans="1:7">
      <c r="A2171" s="54">
        <f>formulas!O1761</f>
        <v>0</v>
      </c>
      <c r="B2171" s="33">
        <f t="shared" ca="1" si="204"/>
        <v>32</v>
      </c>
      <c r="C2171">
        <f t="shared" si="205"/>
        <v>486</v>
      </c>
      <c r="D2171">
        <f t="shared" ca="1" si="203"/>
        <v>-2.1999999999999999E-2</v>
      </c>
      <c r="E2171">
        <f t="shared" ca="1" si="206"/>
        <v>0</v>
      </c>
      <c r="F2171">
        <f t="shared" ca="1" si="207"/>
        <v>31</v>
      </c>
      <c r="G2171">
        <f t="shared" ca="1" si="208"/>
        <v>32</v>
      </c>
    </row>
    <row r="2172" spans="1:7">
      <c r="A2172" s="54">
        <f>formulas!O1762</f>
        <v>0</v>
      </c>
      <c r="B2172" s="33">
        <f t="shared" ca="1" si="204"/>
        <v>32</v>
      </c>
      <c r="C2172">
        <f t="shared" si="205"/>
        <v>486</v>
      </c>
      <c r="D2172">
        <f t="shared" ca="1" si="203"/>
        <v>-2.1999999999999999E-2</v>
      </c>
      <c r="E2172">
        <f t="shared" ca="1" si="206"/>
        <v>0</v>
      </c>
      <c r="F2172">
        <f t="shared" ca="1" si="207"/>
        <v>31</v>
      </c>
      <c r="G2172">
        <f t="shared" ca="1" si="208"/>
        <v>32</v>
      </c>
    </row>
    <row r="2173" spans="1:7">
      <c r="A2173" s="54">
        <f>formulas!O1763</f>
        <v>0</v>
      </c>
      <c r="B2173" s="33">
        <f t="shared" ca="1" si="204"/>
        <v>32</v>
      </c>
      <c r="C2173">
        <f t="shared" si="205"/>
        <v>486</v>
      </c>
      <c r="D2173">
        <f t="shared" ca="1" si="203"/>
        <v>-2.1999999999999999E-2</v>
      </c>
      <c r="E2173">
        <f t="shared" ca="1" si="206"/>
        <v>0</v>
      </c>
      <c r="F2173">
        <f t="shared" ca="1" si="207"/>
        <v>31</v>
      </c>
      <c r="G2173">
        <f t="shared" ca="1" si="208"/>
        <v>32</v>
      </c>
    </row>
    <row r="2174" spans="1:7">
      <c r="A2174" s="54">
        <f>formulas!O1764</f>
        <v>0</v>
      </c>
      <c r="B2174" s="33">
        <f t="shared" ca="1" si="204"/>
        <v>32</v>
      </c>
      <c r="C2174">
        <f t="shared" si="205"/>
        <v>486</v>
      </c>
      <c r="D2174">
        <f t="shared" ca="1" si="203"/>
        <v>-2.1999999999999999E-2</v>
      </c>
      <c r="E2174">
        <f t="shared" ca="1" si="206"/>
        <v>0</v>
      </c>
      <c r="F2174">
        <f t="shared" ca="1" si="207"/>
        <v>31</v>
      </c>
      <c r="G2174">
        <f t="shared" ca="1" si="208"/>
        <v>32</v>
      </c>
    </row>
    <row r="2175" spans="1:7">
      <c r="A2175" s="54">
        <f>formulas!O1765</f>
        <v>0</v>
      </c>
      <c r="B2175" s="33">
        <f t="shared" ca="1" si="204"/>
        <v>32</v>
      </c>
      <c r="C2175">
        <f t="shared" si="205"/>
        <v>486</v>
      </c>
      <c r="D2175">
        <f t="shared" ca="1" si="203"/>
        <v>-2.1999999999999999E-2</v>
      </c>
      <c r="E2175">
        <f t="shared" ca="1" si="206"/>
        <v>0</v>
      </c>
      <c r="F2175">
        <f t="shared" ca="1" si="207"/>
        <v>31</v>
      </c>
      <c r="G2175">
        <f t="shared" ca="1" si="208"/>
        <v>32</v>
      </c>
    </row>
    <row r="2176" spans="1:7">
      <c r="A2176" s="54">
        <f>formulas!O1766</f>
        <v>0</v>
      </c>
      <c r="B2176" s="33">
        <f t="shared" ca="1" si="204"/>
        <v>32</v>
      </c>
      <c r="C2176">
        <f t="shared" si="205"/>
        <v>486</v>
      </c>
      <c r="D2176">
        <f t="shared" ca="1" si="203"/>
        <v>-2.1999999999999999E-2</v>
      </c>
      <c r="E2176">
        <f t="shared" ca="1" si="206"/>
        <v>0</v>
      </c>
      <c r="F2176">
        <f t="shared" ca="1" si="207"/>
        <v>31</v>
      </c>
      <c r="G2176">
        <f t="shared" ca="1" si="208"/>
        <v>32</v>
      </c>
    </row>
    <row r="2177" spans="1:7">
      <c r="A2177" s="54">
        <f>formulas!O1767</f>
        <v>0</v>
      </c>
      <c r="B2177" s="33">
        <f t="shared" ca="1" si="204"/>
        <v>32</v>
      </c>
      <c r="C2177">
        <f t="shared" si="205"/>
        <v>486</v>
      </c>
      <c r="D2177">
        <f t="shared" ca="1" si="203"/>
        <v>-2.1999999999999999E-2</v>
      </c>
      <c r="E2177">
        <f t="shared" ca="1" si="206"/>
        <v>0</v>
      </c>
      <c r="F2177">
        <f t="shared" ca="1" si="207"/>
        <v>31</v>
      </c>
      <c r="G2177">
        <f t="shared" ca="1" si="208"/>
        <v>32</v>
      </c>
    </row>
    <row r="2178" spans="1:7">
      <c r="A2178" s="54">
        <f>formulas!O1768</f>
        <v>0</v>
      </c>
      <c r="B2178" s="33">
        <f t="shared" ca="1" si="204"/>
        <v>32</v>
      </c>
      <c r="C2178">
        <f t="shared" si="205"/>
        <v>486</v>
      </c>
      <c r="D2178">
        <f t="shared" ca="1" si="203"/>
        <v>-2.1999999999999999E-2</v>
      </c>
      <c r="E2178">
        <f t="shared" ca="1" si="206"/>
        <v>0</v>
      </c>
      <c r="F2178">
        <f t="shared" ca="1" si="207"/>
        <v>31</v>
      </c>
      <c r="G2178">
        <f t="shared" ca="1" si="208"/>
        <v>32</v>
      </c>
    </row>
    <row r="2179" spans="1:7">
      <c r="A2179" s="54">
        <f>formulas!O1769</f>
        <v>0</v>
      </c>
      <c r="B2179" s="33">
        <f t="shared" ca="1" si="204"/>
        <v>32</v>
      </c>
      <c r="C2179">
        <f t="shared" si="205"/>
        <v>486</v>
      </c>
      <c r="D2179">
        <f t="shared" ref="D2179:D2242" ca="1" si="209">INDIRECT(ADDRESS(C2179+1,14))</f>
        <v>-2.1999999999999999E-2</v>
      </c>
      <c r="E2179">
        <f t="shared" ca="1" si="206"/>
        <v>0</v>
      </c>
      <c r="F2179">
        <f t="shared" ca="1" si="207"/>
        <v>31</v>
      </c>
      <c r="G2179">
        <f t="shared" ca="1" si="208"/>
        <v>32</v>
      </c>
    </row>
    <row r="2180" spans="1:7">
      <c r="A2180" s="54">
        <f>formulas!O1770</f>
        <v>0</v>
      </c>
      <c r="B2180" s="33">
        <f t="shared" ca="1" si="204"/>
        <v>32</v>
      </c>
      <c r="C2180">
        <f t="shared" si="205"/>
        <v>486</v>
      </c>
      <c r="D2180">
        <f t="shared" ca="1" si="209"/>
        <v>-2.1999999999999999E-2</v>
      </c>
      <c r="E2180">
        <f t="shared" ca="1" si="206"/>
        <v>0</v>
      </c>
      <c r="F2180">
        <f t="shared" ca="1" si="207"/>
        <v>31</v>
      </c>
      <c r="G2180">
        <f t="shared" ca="1" si="208"/>
        <v>32</v>
      </c>
    </row>
    <row r="2181" spans="1:7">
      <c r="A2181" s="54">
        <f>formulas!O1771</f>
        <v>0</v>
      </c>
      <c r="B2181" s="33">
        <f t="shared" ca="1" si="204"/>
        <v>32</v>
      </c>
      <c r="C2181">
        <f t="shared" si="205"/>
        <v>486</v>
      </c>
      <c r="D2181">
        <f t="shared" ca="1" si="209"/>
        <v>-2.1999999999999999E-2</v>
      </c>
      <c r="E2181">
        <f t="shared" ca="1" si="206"/>
        <v>0</v>
      </c>
      <c r="F2181">
        <f t="shared" ca="1" si="207"/>
        <v>31</v>
      </c>
      <c r="G2181">
        <f t="shared" ca="1" si="208"/>
        <v>32</v>
      </c>
    </row>
    <row r="2182" spans="1:7">
      <c r="A2182" s="54">
        <f>formulas!O1772</f>
        <v>0</v>
      </c>
      <c r="B2182" s="33">
        <f t="shared" ca="1" si="204"/>
        <v>32</v>
      </c>
      <c r="C2182">
        <f t="shared" si="205"/>
        <v>486</v>
      </c>
      <c r="D2182">
        <f t="shared" ca="1" si="209"/>
        <v>-2.1999999999999999E-2</v>
      </c>
      <c r="E2182">
        <f t="shared" ca="1" si="206"/>
        <v>0</v>
      </c>
      <c r="F2182">
        <f t="shared" ca="1" si="207"/>
        <v>31</v>
      </c>
      <c r="G2182">
        <f t="shared" ca="1" si="208"/>
        <v>32</v>
      </c>
    </row>
    <row r="2183" spans="1:7">
      <c r="A2183" s="54">
        <f>formulas!O1773</f>
        <v>0</v>
      </c>
      <c r="B2183" s="33">
        <f t="shared" ca="1" si="204"/>
        <v>32</v>
      </c>
      <c r="C2183">
        <f t="shared" si="205"/>
        <v>486</v>
      </c>
      <c r="D2183">
        <f t="shared" ca="1" si="209"/>
        <v>-2.1999999999999999E-2</v>
      </c>
      <c r="E2183">
        <f t="shared" ca="1" si="206"/>
        <v>0</v>
      </c>
      <c r="F2183">
        <f t="shared" ca="1" si="207"/>
        <v>31</v>
      </c>
      <c r="G2183">
        <f t="shared" ca="1" si="208"/>
        <v>32</v>
      </c>
    </row>
    <row r="2184" spans="1:7">
      <c r="A2184" s="54">
        <f>formulas!O1774</f>
        <v>0</v>
      </c>
      <c r="B2184" s="33">
        <f t="shared" ca="1" si="204"/>
        <v>32</v>
      </c>
      <c r="C2184">
        <f t="shared" si="205"/>
        <v>486</v>
      </c>
      <c r="D2184">
        <f t="shared" ca="1" si="209"/>
        <v>-2.1999999999999999E-2</v>
      </c>
      <c r="E2184">
        <f t="shared" ca="1" si="206"/>
        <v>0</v>
      </c>
      <c r="F2184">
        <f t="shared" ca="1" si="207"/>
        <v>31</v>
      </c>
      <c r="G2184">
        <f t="shared" ca="1" si="208"/>
        <v>32</v>
      </c>
    </row>
    <row r="2185" spans="1:7">
      <c r="A2185" s="54">
        <f>formulas!O1775</f>
        <v>0</v>
      </c>
      <c r="B2185" s="33">
        <f t="shared" ca="1" si="204"/>
        <v>32</v>
      </c>
      <c r="C2185">
        <f t="shared" si="205"/>
        <v>486</v>
      </c>
      <c r="D2185">
        <f t="shared" ca="1" si="209"/>
        <v>-2.1999999999999999E-2</v>
      </c>
      <c r="E2185">
        <f t="shared" ca="1" si="206"/>
        <v>0</v>
      </c>
      <c r="F2185">
        <f t="shared" ca="1" si="207"/>
        <v>31</v>
      </c>
      <c r="G2185">
        <f t="shared" ca="1" si="208"/>
        <v>32</v>
      </c>
    </row>
    <row r="2186" spans="1:7">
      <c r="A2186" s="54">
        <f>formulas!O1776</f>
        <v>0</v>
      </c>
      <c r="B2186" s="33">
        <f t="shared" ca="1" si="204"/>
        <v>32</v>
      </c>
      <c r="C2186">
        <f t="shared" si="205"/>
        <v>486</v>
      </c>
      <c r="D2186">
        <f t="shared" ca="1" si="209"/>
        <v>-2.1999999999999999E-2</v>
      </c>
      <c r="E2186">
        <f t="shared" ca="1" si="206"/>
        <v>0</v>
      </c>
      <c r="F2186">
        <f t="shared" ca="1" si="207"/>
        <v>31</v>
      </c>
      <c r="G2186">
        <f t="shared" ca="1" si="208"/>
        <v>32</v>
      </c>
    </row>
    <row r="2187" spans="1:7">
      <c r="A2187" s="54">
        <f>formulas!O1777</f>
        <v>0</v>
      </c>
      <c r="B2187" s="33">
        <f t="shared" ca="1" si="204"/>
        <v>32</v>
      </c>
      <c r="C2187">
        <f t="shared" si="205"/>
        <v>486</v>
      </c>
      <c r="D2187">
        <f t="shared" ca="1" si="209"/>
        <v>-2.1999999999999999E-2</v>
      </c>
      <c r="E2187">
        <f t="shared" ca="1" si="206"/>
        <v>0</v>
      </c>
      <c r="F2187">
        <f t="shared" ca="1" si="207"/>
        <v>31</v>
      </c>
      <c r="G2187">
        <f t="shared" ca="1" si="208"/>
        <v>32</v>
      </c>
    </row>
    <row r="2188" spans="1:7">
      <c r="A2188" s="54">
        <f>formulas!O1778</f>
        <v>0</v>
      </c>
      <c r="B2188" s="33">
        <f t="shared" ca="1" si="204"/>
        <v>32</v>
      </c>
      <c r="C2188">
        <f t="shared" si="205"/>
        <v>486</v>
      </c>
      <c r="D2188">
        <f t="shared" ca="1" si="209"/>
        <v>-2.1999999999999999E-2</v>
      </c>
      <c r="E2188">
        <f t="shared" ca="1" si="206"/>
        <v>0</v>
      </c>
      <c r="F2188">
        <f t="shared" ca="1" si="207"/>
        <v>31</v>
      </c>
      <c r="G2188">
        <f t="shared" ca="1" si="208"/>
        <v>32</v>
      </c>
    </row>
    <row r="2189" spans="1:7">
      <c r="A2189" s="54">
        <f>formulas!O1779</f>
        <v>0</v>
      </c>
      <c r="B2189" s="33">
        <f t="shared" ca="1" si="204"/>
        <v>32</v>
      </c>
      <c r="C2189">
        <f t="shared" si="205"/>
        <v>486</v>
      </c>
      <c r="D2189">
        <f t="shared" ca="1" si="209"/>
        <v>-2.1999999999999999E-2</v>
      </c>
      <c r="E2189">
        <f t="shared" ca="1" si="206"/>
        <v>0</v>
      </c>
      <c r="F2189">
        <f t="shared" ca="1" si="207"/>
        <v>31</v>
      </c>
      <c r="G2189">
        <f t="shared" ca="1" si="208"/>
        <v>32</v>
      </c>
    </row>
    <row r="2190" spans="1:7">
      <c r="A2190" s="54">
        <f>formulas!O1780</f>
        <v>0</v>
      </c>
      <c r="B2190" s="33">
        <f t="shared" ca="1" si="204"/>
        <v>32</v>
      </c>
      <c r="C2190">
        <f t="shared" si="205"/>
        <v>486</v>
      </c>
      <c r="D2190">
        <f t="shared" ca="1" si="209"/>
        <v>-2.1999999999999999E-2</v>
      </c>
      <c r="E2190">
        <f t="shared" ca="1" si="206"/>
        <v>0</v>
      </c>
      <c r="F2190">
        <f t="shared" ca="1" si="207"/>
        <v>31</v>
      </c>
      <c r="G2190">
        <f t="shared" ca="1" si="208"/>
        <v>32</v>
      </c>
    </row>
    <row r="2191" spans="1:7">
      <c r="A2191" s="54">
        <f>formulas!O1781</f>
        <v>0</v>
      </c>
      <c r="B2191" s="33">
        <f t="shared" ca="1" si="204"/>
        <v>32</v>
      </c>
      <c r="C2191">
        <f t="shared" si="205"/>
        <v>486</v>
      </c>
      <c r="D2191">
        <f t="shared" ca="1" si="209"/>
        <v>-2.1999999999999999E-2</v>
      </c>
      <c r="E2191">
        <f t="shared" ca="1" si="206"/>
        <v>0</v>
      </c>
      <c r="F2191">
        <f t="shared" ca="1" si="207"/>
        <v>31</v>
      </c>
      <c r="G2191">
        <f t="shared" ca="1" si="208"/>
        <v>32</v>
      </c>
    </row>
    <row r="2192" spans="1:7">
      <c r="A2192" s="54">
        <f>formulas!O1782</f>
        <v>0</v>
      </c>
      <c r="B2192" s="33">
        <f t="shared" ref="B2192:B2255" ca="1" si="210">(A2192-D2192)/(E2192-D2192)*(G2192-F2192)+F2192</f>
        <v>32</v>
      </c>
      <c r="C2192">
        <f t="shared" ref="C2192:C2255" si="211">COUNTIF($N$2:$N$25400,"&lt;"&amp;A2192)</f>
        <v>486</v>
      </c>
      <c r="D2192">
        <f t="shared" ca="1" si="209"/>
        <v>-2.1999999999999999E-2</v>
      </c>
      <c r="E2192">
        <f t="shared" ref="E2192:E2255" ca="1" si="212">INDIRECT(ADDRESS(C2192+2,14))</f>
        <v>0</v>
      </c>
      <c r="F2192">
        <f t="shared" ref="F2192:F2255" ca="1" si="213">INDIRECT(ADDRESS(C2192+1,13))</f>
        <v>31</v>
      </c>
      <c r="G2192">
        <f t="shared" ref="G2192:G2255" ca="1" si="214">INDIRECT(ADDRESS(C2192+2,13))</f>
        <v>32</v>
      </c>
    </row>
    <row r="2193" spans="1:7">
      <c r="A2193" s="54">
        <f>formulas!O1783</f>
        <v>0</v>
      </c>
      <c r="B2193" s="33">
        <f t="shared" ca="1" si="210"/>
        <v>32</v>
      </c>
      <c r="C2193">
        <f t="shared" si="211"/>
        <v>486</v>
      </c>
      <c r="D2193">
        <f t="shared" ca="1" si="209"/>
        <v>-2.1999999999999999E-2</v>
      </c>
      <c r="E2193">
        <f t="shared" ca="1" si="212"/>
        <v>0</v>
      </c>
      <c r="F2193">
        <f t="shared" ca="1" si="213"/>
        <v>31</v>
      </c>
      <c r="G2193">
        <f t="shared" ca="1" si="214"/>
        <v>32</v>
      </c>
    </row>
    <row r="2194" spans="1:7">
      <c r="A2194" s="54">
        <f>formulas!O1784</f>
        <v>0</v>
      </c>
      <c r="B2194" s="33">
        <f t="shared" ca="1" si="210"/>
        <v>32</v>
      </c>
      <c r="C2194">
        <f t="shared" si="211"/>
        <v>486</v>
      </c>
      <c r="D2194">
        <f t="shared" ca="1" si="209"/>
        <v>-2.1999999999999999E-2</v>
      </c>
      <c r="E2194">
        <f t="shared" ca="1" si="212"/>
        <v>0</v>
      </c>
      <c r="F2194">
        <f t="shared" ca="1" si="213"/>
        <v>31</v>
      </c>
      <c r="G2194">
        <f t="shared" ca="1" si="214"/>
        <v>32</v>
      </c>
    </row>
    <row r="2195" spans="1:7">
      <c r="A2195" s="54">
        <f>formulas!O1785</f>
        <v>0</v>
      </c>
      <c r="B2195" s="33">
        <f t="shared" ca="1" si="210"/>
        <v>32</v>
      </c>
      <c r="C2195">
        <f t="shared" si="211"/>
        <v>486</v>
      </c>
      <c r="D2195">
        <f t="shared" ca="1" si="209"/>
        <v>-2.1999999999999999E-2</v>
      </c>
      <c r="E2195">
        <f t="shared" ca="1" si="212"/>
        <v>0</v>
      </c>
      <c r="F2195">
        <f t="shared" ca="1" si="213"/>
        <v>31</v>
      </c>
      <c r="G2195">
        <f t="shared" ca="1" si="214"/>
        <v>32</v>
      </c>
    </row>
    <row r="2196" spans="1:7">
      <c r="A2196" s="54">
        <f>formulas!O1786</f>
        <v>0</v>
      </c>
      <c r="B2196" s="33">
        <f t="shared" ca="1" si="210"/>
        <v>32</v>
      </c>
      <c r="C2196">
        <f t="shared" si="211"/>
        <v>486</v>
      </c>
      <c r="D2196">
        <f t="shared" ca="1" si="209"/>
        <v>-2.1999999999999999E-2</v>
      </c>
      <c r="E2196">
        <f t="shared" ca="1" si="212"/>
        <v>0</v>
      </c>
      <c r="F2196">
        <f t="shared" ca="1" si="213"/>
        <v>31</v>
      </c>
      <c r="G2196">
        <f t="shared" ca="1" si="214"/>
        <v>32</v>
      </c>
    </row>
    <row r="2197" spans="1:7">
      <c r="A2197" s="54">
        <f>formulas!O1787</f>
        <v>0</v>
      </c>
      <c r="B2197" s="33">
        <f t="shared" ca="1" si="210"/>
        <v>32</v>
      </c>
      <c r="C2197">
        <f t="shared" si="211"/>
        <v>486</v>
      </c>
      <c r="D2197">
        <f t="shared" ca="1" si="209"/>
        <v>-2.1999999999999999E-2</v>
      </c>
      <c r="E2197">
        <f t="shared" ca="1" si="212"/>
        <v>0</v>
      </c>
      <c r="F2197">
        <f t="shared" ca="1" si="213"/>
        <v>31</v>
      </c>
      <c r="G2197">
        <f t="shared" ca="1" si="214"/>
        <v>32</v>
      </c>
    </row>
    <row r="2198" spans="1:7">
      <c r="A2198" s="54">
        <f>formulas!O1788</f>
        <v>0</v>
      </c>
      <c r="B2198" s="33">
        <f t="shared" ca="1" si="210"/>
        <v>32</v>
      </c>
      <c r="C2198">
        <f t="shared" si="211"/>
        <v>486</v>
      </c>
      <c r="D2198">
        <f t="shared" ca="1" si="209"/>
        <v>-2.1999999999999999E-2</v>
      </c>
      <c r="E2198">
        <f t="shared" ca="1" si="212"/>
        <v>0</v>
      </c>
      <c r="F2198">
        <f t="shared" ca="1" si="213"/>
        <v>31</v>
      </c>
      <c r="G2198">
        <f t="shared" ca="1" si="214"/>
        <v>32</v>
      </c>
    </row>
    <row r="2199" spans="1:7">
      <c r="A2199" s="54">
        <f>formulas!O1789</f>
        <v>0</v>
      </c>
      <c r="B2199" s="33">
        <f t="shared" ca="1" si="210"/>
        <v>32</v>
      </c>
      <c r="C2199">
        <f t="shared" si="211"/>
        <v>486</v>
      </c>
      <c r="D2199">
        <f t="shared" ca="1" si="209"/>
        <v>-2.1999999999999999E-2</v>
      </c>
      <c r="E2199">
        <f t="shared" ca="1" si="212"/>
        <v>0</v>
      </c>
      <c r="F2199">
        <f t="shared" ca="1" si="213"/>
        <v>31</v>
      </c>
      <c r="G2199">
        <f t="shared" ca="1" si="214"/>
        <v>32</v>
      </c>
    </row>
    <row r="2200" spans="1:7">
      <c r="A2200" s="54">
        <f>formulas!O1790</f>
        <v>0</v>
      </c>
      <c r="B2200" s="33">
        <f t="shared" ca="1" si="210"/>
        <v>32</v>
      </c>
      <c r="C2200">
        <f t="shared" si="211"/>
        <v>486</v>
      </c>
      <c r="D2200">
        <f t="shared" ca="1" si="209"/>
        <v>-2.1999999999999999E-2</v>
      </c>
      <c r="E2200">
        <f t="shared" ca="1" si="212"/>
        <v>0</v>
      </c>
      <c r="F2200">
        <f t="shared" ca="1" si="213"/>
        <v>31</v>
      </c>
      <c r="G2200">
        <f t="shared" ca="1" si="214"/>
        <v>32</v>
      </c>
    </row>
    <row r="2201" spans="1:7">
      <c r="A2201" s="54">
        <f>formulas!O1791</f>
        <v>0</v>
      </c>
      <c r="B2201" s="33">
        <f t="shared" ca="1" si="210"/>
        <v>32</v>
      </c>
      <c r="C2201">
        <f t="shared" si="211"/>
        <v>486</v>
      </c>
      <c r="D2201">
        <f t="shared" ca="1" si="209"/>
        <v>-2.1999999999999999E-2</v>
      </c>
      <c r="E2201">
        <f t="shared" ca="1" si="212"/>
        <v>0</v>
      </c>
      <c r="F2201">
        <f t="shared" ca="1" si="213"/>
        <v>31</v>
      </c>
      <c r="G2201">
        <f t="shared" ca="1" si="214"/>
        <v>32</v>
      </c>
    </row>
    <row r="2202" spans="1:7">
      <c r="A2202" s="54">
        <f>formulas!O1792</f>
        <v>0</v>
      </c>
      <c r="B2202" s="33">
        <f t="shared" ca="1" si="210"/>
        <v>32</v>
      </c>
      <c r="C2202">
        <f t="shared" si="211"/>
        <v>486</v>
      </c>
      <c r="D2202">
        <f t="shared" ca="1" si="209"/>
        <v>-2.1999999999999999E-2</v>
      </c>
      <c r="E2202">
        <f t="shared" ca="1" si="212"/>
        <v>0</v>
      </c>
      <c r="F2202">
        <f t="shared" ca="1" si="213"/>
        <v>31</v>
      </c>
      <c r="G2202">
        <f t="shared" ca="1" si="214"/>
        <v>32</v>
      </c>
    </row>
    <row r="2203" spans="1:7">
      <c r="A2203" s="54">
        <f>formulas!O1793</f>
        <v>0</v>
      </c>
      <c r="B2203" s="33">
        <f t="shared" ca="1" si="210"/>
        <v>32</v>
      </c>
      <c r="C2203">
        <f t="shared" si="211"/>
        <v>486</v>
      </c>
      <c r="D2203">
        <f t="shared" ca="1" si="209"/>
        <v>-2.1999999999999999E-2</v>
      </c>
      <c r="E2203">
        <f t="shared" ca="1" si="212"/>
        <v>0</v>
      </c>
      <c r="F2203">
        <f t="shared" ca="1" si="213"/>
        <v>31</v>
      </c>
      <c r="G2203">
        <f t="shared" ca="1" si="214"/>
        <v>32</v>
      </c>
    </row>
    <row r="2204" spans="1:7">
      <c r="A2204" s="54">
        <f>formulas!O1794</f>
        <v>0</v>
      </c>
      <c r="B2204" s="33">
        <f t="shared" ca="1" si="210"/>
        <v>32</v>
      </c>
      <c r="C2204">
        <f t="shared" si="211"/>
        <v>486</v>
      </c>
      <c r="D2204">
        <f t="shared" ca="1" si="209"/>
        <v>-2.1999999999999999E-2</v>
      </c>
      <c r="E2204">
        <f t="shared" ca="1" si="212"/>
        <v>0</v>
      </c>
      <c r="F2204">
        <f t="shared" ca="1" si="213"/>
        <v>31</v>
      </c>
      <c r="G2204">
        <f t="shared" ca="1" si="214"/>
        <v>32</v>
      </c>
    </row>
    <row r="2205" spans="1:7">
      <c r="A2205" s="54">
        <f>formulas!O1795</f>
        <v>0</v>
      </c>
      <c r="B2205" s="33">
        <f t="shared" ca="1" si="210"/>
        <v>32</v>
      </c>
      <c r="C2205">
        <f t="shared" si="211"/>
        <v>486</v>
      </c>
      <c r="D2205">
        <f t="shared" ca="1" si="209"/>
        <v>-2.1999999999999999E-2</v>
      </c>
      <c r="E2205">
        <f t="shared" ca="1" si="212"/>
        <v>0</v>
      </c>
      <c r="F2205">
        <f t="shared" ca="1" si="213"/>
        <v>31</v>
      </c>
      <c r="G2205">
        <f t="shared" ca="1" si="214"/>
        <v>32</v>
      </c>
    </row>
    <row r="2206" spans="1:7">
      <c r="A2206" s="54">
        <f>formulas!O1796</f>
        <v>0</v>
      </c>
      <c r="B2206" s="33">
        <f t="shared" ca="1" si="210"/>
        <v>32</v>
      </c>
      <c r="C2206">
        <f t="shared" si="211"/>
        <v>486</v>
      </c>
      <c r="D2206">
        <f t="shared" ca="1" si="209"/>
        <v>-2.1999999999999999E-2</v>
      </c>
      <c r="E2206">
        <f t="shared" ca="1" si="212"/>
        <v>0</v>
      </c>
      <c r="F2206">
        <f t="shared" ca="1" si="213"/>
        <v>31</v>
      </c>
      <c r="G2206">
        <f t="shared" ca="1" si="214"/>
        <v>32</v>
      </c>
    </row>
    <row r="2207" spans="1:7">
      <c r="A2207" s="54">
        <f>formulas!O1797</f>
        <v>0</v>
      </c>
      <c r="B2207" s="33">
        <f t="shared" ca="1" si="210"/>
        <v>32</v>
      </c>
      <c r="C2207">
        <f t="shared" si="211"/>
        <v>486</v>
      </c>
      <c r="D2207">
        <f t="shared" ca="1" si="209"/>
        <v>-2.1999999999999999E-2</v>
      </c>
      <c r="E2207">
        <f t="shared" ca="1" si="212"/>
        <v>0</v>
      </c>
      <c r="F2207">
        <f t="shared" ca="1" si="213"/>
        <v>31</v>
      </c>
      <c r="G2207">
        <f t="shared" ca="1" si="214"/>
        <v>32</v>
      </c>
    </row>
    <row r="2208" spans="1:7">
      <c r="A2208" s="54">
        <f>formulas!O1798</f>
        <v>0</v>
      </c>
      <c r="B2208" s="33">
        <f t="shared" ca="1" si="210"/>
        <v>32</v>
      </c>
      <c r="C2208">
        <f t="shared" si="211"/>
        <v>486</v>
      </c>
      <c r="D2208">
        <f t="shared" ca="1" si="209"/>
        <v>-2.1999999999999999E-2</v>
      </c>
      <c r="E2208">
        <f t="shared" ca="1" si="212"/>
        <v>0</v>
      </c>
      <c r="F2208">
        <f t="shared" ca="1" si="213"/>
        <v>31</v>
      </c>
      <c r="G2208">
        <f t="shared" ca="1" si="214"/>
        <v>32</v>
      </c>
    </row>
    <row r="2209" spans="1:7">
      <c r="A2209" s="54">
        <f>formulas!O1799</f>
        <v>0</v>
      </c>
      <c r="B2209" s="33">
        <f t="shared" ca="1" si="210"/>
        <v>32</v>
      </c>
      <c r="C2209">
        <f t="shared" si="211"/>
        <v>486</v>
      </c>
      <c r="D2209">
        <f t="shared" ca="1" si="209"/>
        <v>-2.1999999999999999E-2</v>
      </c>
      <c r="E2209">
        <f t="shared" ca="1" si="212"/>
        <v>0</v>
      </c>
      <c r="F2209">
        <f t="shared" ca="1" si="213"/>
        <v>31</v>
      </c>
      <c r="G2209">
        <f t="shared" ca="1" si="214"/>
        <v>32</v>
      </c>
    </row>
    <row r="2210" spans="1:7">
      <c r="A2210" s="54">
        <f>formulas!O1800</f>
        <v>0</v>
      </c>
      <c r="B2210" s="33">
        <f t="shared" ca="1" si="210"/>
        <v>32</v>
      </c>
      <c r="C2210">
        <f t="shared" si="211"/>
        <v>486</v>
      </c>
      <c r="D2210">
        <f t="shared" ca="1" si="209"/>
        <v>-2.1999999999999999E-2</v>
      </c>
      <c r="E2210">
        <f t="shared" ca="1" si="212"/>
        <v>0</v>
      </c>
      <c r="F2210">
        <f t="shared" ca="1" si="213"/>
        <v>31</v>
      </c>
      <c r="G2210">
        <f t="shared" ca="1" si="214"/>
        <v>32</v>
      </c>
    </row>
    <row r="2211" spans="1:7">
      <c r="A2211" s="54">
        <f>formulas!O1801</f>
        <v>0</v>
      </c>
      <c r="B2211" s="33">
        <f t="shared" ca="1" si="210"/>
        <v>32</v>
      </c>
      <c r="C2211">
        <f t="shared" si="211"/>
        <v>486</v>
      </c>
      <c r="D2211">
        <f t="shared" ca="1" si="209"/>
        <v>-2.1999999999999999E-2</v>
      </c>
      <c r="E2211">
        <f t="shared" ca="1" si="212"/>
        <v>0</v>
      </c>
      <c r="F2211">
        <f t="shared" ca="1" si="213"/>
        <v>31</v>
      </c>
      <c r="G2211">
        <f t="shared" ca="1" si="214"/>
        <v>32</v>
      </c>
    </row>
    <row r="2212" spans="1:7">
      <c r="A2212" s="54">
        <f>formulas!O1802</f>
        <v>0</v>
      </c>
      <c r="B2212" s="33">
        <f t="shared" ca="1" si="210"/>
        <v>32</v>
      </c>
      <c r="C2212">
        <f t="shared" si="211"/>
        <v>486</v>
      </c>
      <c r="D2212">
        <f t="shared" ca="1" si="209"/>
        <v>-2.1999999999999999E-2</v>
      </c>
      <c r="E2212">
        <f t="shared" ca="1" si="212"/>
        <v>0</v>
      </c>
      <c r="F2212">
        <f t="shared" ca="1" si="213"/>
        <v>31</v>
      </c>
      <c r="G2212">
        <f t="shared" ca="1" si="214"/>
        <v>32</v>
      </c>
    </row>
    <row r="2213" spans="1:7">
      <c r="A2213" s="54">
        <f>formulas!O1803</f>
        <v>0</v>
      </c>
      <c r="B2213" s="33">
        <f t="shared" ca="1" si="210"/>
        <v>32</v>
      </c>
      <c r="C2213">
        <f t="shared" si="211"/>
        <v>486</v>
      </c>
      <c r="D2213">
        <f t="shared" ca="1" si="209"/>
        <v>-2.1999999999999999E-2</v>
      </c>
      <c r="E2213">
        <f t="shared" ca="1" si="212"/>
        <v>0</v>
      </c>
      <c r="F2213">
        <f t="shared" ca="1" si="213"/>
        <v>31</v>
      </c>
      <c r="G2213">
        <f t="shared" ca="1" si="214"/>
        <v>32</v>
      </c>
    </row>
    <row r="2214" spans="1:7">
      <c r="A2214" s="54">
        <f>formulas!O1804</f>
        <v>0</v>
      </c>
      <c r="B2214" s="33">
        <f t="shared" ca="1" si="210"/>
        <v>32</v>
      </c>
      <c r="C2214">
        <f t="shared" si="211"/>
        <v>486</v>
      </c>
      <c r="D2214">
        <f t="shared" ca="1" si="209"/>
        <v>-2.1999999999999999E-2</v>
      </c>
      <c r="E2214">
        <f t="shared" ca="1" si="212"/>
        <v>0</v>
      </c>
      <c r="F2214">
        <f t="shared" ca="1" si="213"/>
        <v>31</v>
      </c>
      <c r="G2214">
        <f t="shared" ca="1" si="214"/>
        <v>32</v>
      </c>
    </row>
    <row r="2215" spans="1:7">
      <c r="A2215" s="54">
        <f>formulas!O1805</f>
        <v>0</v>
      </c>
      <c r="B2215" s="33">
        <f t="shared" ca="1" si="210"/>
        <v>32</v>
      </c>
      <c r="C2215">
        <f t="shared" si="211"/>
        <v>486</v>
      </c>
      <c r="D2215">
        <f t="shared" ca="1" si="209"/>
        <v>-2.1999999999999999E-2</v>
      </c>
      <c r="E2215">
        <f t="shared" ca="1" si="212"/>
        <v>0</v>
      </c>
      <c r="F2215">
        <f t="shared" ca="1" si="213"/>
        <v>31</v>
      </c>
      <c r="G2215">
        <f t="shared" ca="1" si="214"/>
        <v>32</v>
      </c>
    </row>
    <row r="2216" spans="1:7">
      <c r="A2216" s="54">
        <f>formulas!O1806</f>
        <v>0</v>
      </c>
      <c r="B2216" s="33">
        <f t="shared" ca="1" si="210"/>
        <v>32</v>
      </c>
      <c r="C2216">
        <f t="shared" si="211"/>
        <v>486</v>
      </c>
      <c r="D2216">
        <f t="shared" ca="1" si="209"/>
        <v>-2.1999999999999999E-2</v>
      </c>
      <c r="E2216">
        <f t="shared" ca="1" si="212"/>
        <v>0</v>
      </c>
      <c r="F2216">
        <f t="shared" ca="1" si="213"/>
        <v>31</v>
      </c>
      <c r="G2216">
        <f t="shared" ca="1" si="214"/>
        <v>32</v>
      </c>
    </row>
    <row r="2217" spans="1:7">
      <c r="A2217" s="54">
        <f>formulas!O1807</f>
        <v>0</v>
      </c>
      <c r="B2217" s="33">
        <f t="shared" ca="1" si="210"/>
        <v>32</v>
      </c>
      <c r="C2217">
        <f t="shared" si="211"/>
        <v>486</v>
      </c>
      <c r="D2217">
        <f t="shared" ca="1" si="209"/>
        <v>-2.1999999999999999E-2</v>
      </c>
      <c r="E2217">
        <f t="shared" ca="1" si="212"/>
        <v>0</v>
      </c>
      <c r="F2217">
        <f t="shared" ca="1" si="213"/>
        <v>31</v>
      </c>
      <c r="G2217">
        <f t="shared" ca="1" si="214"/>
        <v>32</v>
      </c>
    </row>
    <row r="2218" spans="1:7">
      <c r="A2218" s="54">
        <f>formulas!O1808</f>
        <v>0</v>
      </c>
      <c r="B2218" s="33">
        <f t="shared" ca="1" si="210"/>
        <v>32</v>
      </c>
      <c r="C2218">
        <f t="shared" si="211"/>
        <v>486</v>
      </c>
      <c r="D2218">
        <f t="shared" ca="1" si="209"/>
        <v>-2.1999999999999999E-2</v>
      </c>
      <c r="E2218">
        <f t="shared" ca="1" si="212"/>
        <v>0</v>
      </c>
      <c r="F2218">
        <f t="shared" ca="1" si="213"/>
        <v>31</v>
      </c>
      <c r="G2218">
        <f t="shared" ca="1" si="214"/>
        <v>32</v>
      </c>
    </row>
    <row r="2219" spans="1:7">
      <c r="A2219" s="54">
        <f>formulas!O1809</f>
        <v>0</v>
      </c>
      <c r="B2219" s="33">
        <f t="shared" ca="1" si="210"/>
        <v>32</v>
      </c>
      <c r="C2219">
        <f t="shared" si="211"/>
        <v>486</v>
      </c>
      <c r="D2219">
        <f t="shared" ca="1" si="209"/>
        <v>-2.1999999999999999E-2</v>
      </c>
      <c r="E2219">
        <f t="shared" ca="1" si="212"/>
        <v>0</v>
      </c>
      <c r="F2219">
        <f t="shared" ca="1" si="213"/>
        <v>31</v>
      </c>
      <c r="G2219">
        <f t="shared" ca="1" si="214"/>
        <v>32</v>
      </c>
    </row>
    <row r="2220" spans="1:7">
      <c r="A2220" s="54">
        <f>formulas!O1810</f>
        <v>0</v>
      </c>
      <c r="B2220" s="33">
        <f t="shared" ca="1" si="210"/>
        <v>32</v>
      </c>
      <c r="C2220">
        <f t="shared" si="211"/>
        <v>486</v>
      </c>
      <c r="D2220">
        <f t="shared" ca="1" si="209"/>
        <v>-2.1999999999999999E-2</v>
      </c>
      <c r="E2220">
        <f t="shared" ca="1" si="212"/>
        <v>0</v>
      </c>
      <c r="F2220">
        <f t="shared" ca="1" si="213"/>
        <v>31</v>
      </c>
      <c r="G2220">
        <f t="shared" ca="1" si="214"/>
        <v>32</v>
      </c>
    </row>
    <row r="2221" spans="1:7">
      <c r="A2221" s="54">
        <f>formulas!O1811</f>
        <v>0</v>
      </c>
      <c r="B2221" s="33">
        <f t="shared" ca="1" si="210"/>
        <v>32</v>
      </c>
      <c r="C2221">
        <f t="shared" si="211"/>
        <v>486</v>
      </c>
      <c r="D2221">
        <f t="shared" ca="1" si="209"/>
        <v>-2.1999999999999999E-2</v>
      </c>
      <c r="E2221">
        <f t="shared" ca="1" si="212"/>
        <v>0</v>
      </c>
      <c r="F2221">
        <f t="shared" ca="1" si="213"/>
        <v>31</v>
      </c>
      <c r="G2221">
        <f t="shared" ca="1" si="214"/>
        <v>32</v>
      </c>
    </row>
    <row r="2222" spans="1:7">
      <c r="A2222" s="54">
        <f>formulas!O1812</f>
        <v>0</v>
      </c>
      <c r="B2222" s="33">
        <f t="shared" ca="1" si="210"/>
        <v>32</v>
      </c>
      <c r="C2222">
        <f t="shared" si="211"/>
        <v>486</v>
      </c>
      <c r="D2222">
        <f t="shared" ca="1" si="209"/>
        <v>-2.1999999999999999E-2</v>
      </c>
      <c r="E2222">
        <f t="shared" ca="1" si="212"/>
        <v>0</v>
      </c>
      <c r="F2222">
        <f t="shared" ca="1" si="213"/>
        <v>31</v>
      </c>
      <c r="G2222">
        <f t="shared" ca="1" si="214"/>
        <v>32</v>
      </c>
    </row>
    <row r="2223" spans="1:7">
      <c r="A2223" s="54">
        <f>formulas!O1813</f>
        <v>0</v>
      </c>
      <c r="B2223" s="33">
        <f t="shared" ca="1" si="210"/>
        <v>32</v>
      </c>
      <c r="C2223">
        <f t="shared" si="211"/>
        <v>486</v>
      </c>
      <c r="D2223">
        <f t="shared" ca="1" si="209"/>
        <v>-2.1999999999999999E-2</v>
      </c>
      <c r="E2223">
        <f t="shared" ca="1" si="212"/>
        <v>0</v>
      </c>
      <c r="F2223">
        <f t="shared" ca="1" si="213"/>
        <v>31</v>
      </c>
      <c r="G2223">
        <f t="shared" ca="1" si="214"/>
        <v>32</v>
      </c>
    </row>
    <row r="2224" spans="1:7">
      <c r="A2224" s="54">
        <f>formulas!O1814</f>
        <v>0</v>
      </c>
      <c r="B2224" s="33">
        <f t="shared" ca="1" si="210"/>
        <v>32</v>
      </c>
      <c r="C2224">
        <f t="shared" si="211"/>
        <v>486</v>
      </c>
      <c r="D2224">
        <f t="shared" ca="1" si="209"/>
        <v>-2.1999999999999999E-2</v>
      </c>
      <c r="E2224">
        <f t="shared" ca="1" si="212"/>
        <v>0</v>
      </c>
      <c r="F2224">
        <f t="shared" ca="1" si="213"/>
        <v>31</v>
      </c>
      <c r="G2224">
        <f t="shared" ca="1" si="214"/>
        <v>32</v>
      </c>
    </row>
    <row r="2225" spans="1:7">
      <c r="A2225" s="54">
        <f>formulas!O1815</f>
        <v>0</v>
      </c>
      <c r="B2225" s="33">
        <f t="shared" ca="1" si="210"/>
        <v>32</v>
      </c>
      <c r="C2225">
        <f t="shared" si="211"/>
        <v>486</v>
      </c>
      <c r="D2225">
        <f t="shared" ca="1" si="209"/>
        <v>-2.1999999999999999E-2</v>
      </c>
      <c r="E2225">
        <f t="shared" ca="1" si="212"/>
        <v>0</v>
      </c>
      <c r="F2225">
        <f t="shared" ca="1" si="213"/>
        <v>31</v>
      </c>
      <c r="G2225">
        <f t="shared" ca="1" si="214"/>
        <v>32</v>
      </c>
    </row>
    <row r="2226" spans="1:7">
      <c r="A2226" s="54">
        <f>formulas!O1816</f>
        <v>0</v>
      </c>
      <c r="B2226" s="33">
        <f t="shared" ca="1" si="210"/>
        <v>32</v>
      </c>
      <c r="C2226">
        <f t="shared" si="211"/>
        <v>486</v>
      </c>
      <c r="D2226">
        <f t="shared" ca="1" si="209"/>
        <v>-2.1999999999999999E-2</v>
      </c>
      <c r="E2226">
        <f t="shared" ca="1" si="212"/>
        <v>0</v>
      </c>
      <c r="F2226">
        <f t="shared" ca="1" si="213"/>
        <v>31</v>
      </c>
      <c r="G2226">
        <f t="shared" ca="1" si="214"/>
        <v>32</v>
      </c>
    </row>
    <row r="2227" spans="1:7">
      <c r="A2227" s="54">
        <f>formulas!O1817</f>
        <v>0</v>
      </c>
      <c r="B2227" s="33">
        <f t="shared" ca="1" si="210"/>
        <v>32</v>
      </c>
      <c r="C2227">
        <f t="shared" si="211"/>
        <v>486</v>
      </c>
      <c r="D2227">
        <f t="shared" ca="1" si="209"/>
        <v>-2.1999999999999999E-2</v>
      </c>
      <c r="E2227">
        <f t="shared" ca="1" si="212"/>
        <v>0</v>
      </c>
      <c r="F2227">
        <f t="shared" ca="1" si="213"/>
        <v>31</v>
      </c>
      <c r="G2227">
        <f t="shared" ca="1" si="214"/>
        <v>32</v>
      </c>
    </row>
    <row r="2228" spans="1:7">
      <c r="A2228" s="54">
        <f>formulas!O1818</f>
        <v>0</v>
      </c>
      <c r="B2228" s="33">
        <f t="shared" ca="1" si="210"/>
        <v>32</v>
      </c>
      <c r="C2228">
        <f t="shared" si="211"/>
        <v>486</v>
      </c>
      <c r="D2228">
        <f t="shared" ca="1" si="209"/>
        <v>-2.1999999999999999E-2</v>
      </c>
      <c r="E2228">
        <f t="shared" ca="1" si="212"/>
        <v>0</v>
      </c>
      <c r="F2228">
        <f t="shared" ca="1" si="213"/>
        <v>31</v>
      </c>
      <c r="G2228">
        <f t="shared" ca="1" si="214"/>
        <v>32</v>
      </c>
    </row>
    <row r="2229" spans="1:7">
      <c r="A2229" s="54">
        <f>formulas!O1819</f>
        <v>0</v>
      </c>
      <c r="B2229" s="33">
        <f t="shared" ca="1" si="210"/>
        <v>32</v>
      </c>
      <c r="C2229">
        <f t="shared" si="211"/>
        <v>486</v>
      </c>
      <c r="D2229">
        <f t="shared" ca="1" si="209"/>
        <v>-2.1999999999999999E-2</v>
      </c>
      <c r="E2229">
        <f t="shared" ca="1" si="212"/>
        <v>0</v>
      </c>
      <c r="F2229">
        <f t="shared" ca="1" si="213"/>
        <v>31</v>
      </c>
      <c r="G2229">
        <f t="shared" ca="1" si="214"/>
        <v>32</v>
      </c>
    </row>
    <row r="2230" spans="1:7">
      <c r="A2230" s="54">
        <f>formulas!O1820</f>
        <v>0</v>
      </c>
      <c r="B2230" s="33">
        <f t="shared" ca="1" si="210"/>
        <v>32</v>
      </c>
      <c r="C2230">
        <f t="shared" si="211"/>
        <v>486</v>
      </c>
      <c r="D2230">
        <f t="shared" ca="1" si="209"/>
        <v>-2.1999999999999999E-2</v>
      </c>
      <c r="E2230">
        <f t="shared" ca="1" si="212"/>
        <v>0</v>
      </c>
      <c r="F2230">
        <f t="shared" ca="1" si="213"/>
        <v>31</v>
      </c>
      <c r="G2230">
        <f t="shared" ca="1" si="214"/>
        <v>32</v>
      </c>
    </row>
    <row r="2231" spans="1:7">
      <c r="A2231" s="54">
        <f>formulas!O1821</f>
        <v>0</v>
      </c>
      <c r="B2231" s="33">
        <f t="shared" ca="1" si="210"/>
        <v>32</v>
      </c>
      <c r="C2231">
        <f t="shared" si="211"/>
        <v>486</v>
      </c>
      <c r="D2231">
        <f t="shared" ca="1" si="209"/>
        <v>-2.1999999999999999E-2</v>
      </c>
      <c r="E2231">
        <f t="shared" ca="1" si="212"/>
        <v>0</v>
      </c>
      <c r="F2231">
        <f t="shared" ca="1" si="213"/>
        <v>31</v>
      </c>
      <c r="G2231">
        <f t="shared" ca="1" si="214"/>
        <v>32</v>
      </c>
    </row>
    <row r="2232" spans="1:7">
      <c r="A2232" s="54">
        <f>formulas!O1822</f>
        <v>0</v>
      </c>
      <c r="B2232" s="33">
        <f t="shared" ca="1" si="210"/>
        <v>32</v>
      </c>
      <c r="C2232">
        <f t="shared" si="211"/>
        <v>486</v>
      </c>
      <c r="D2232">
        <f t="shared" ca="1" si="209"/>
        <v>-2.1999999999999999E-2</v>
      </c>
      <c r="E2232">
        <f t="shared" ca="1" si="212"/>
        <v>0</v>
      </c>
      <c r="F2232">
        <f t="shared" ca="1" si="213"/>
        <v>31</v>
      </c>
      <c r="G2232">
        <f t="shared" ca="1" si="214"/>
        <v>32</v>
      </c>
    </row>
    <row r="2233" spans="1:7">
      <c r="A2233" s="54">
        <f>formulas!O1823</f>
        <v>0</v>
      </c>
      <c r="B2233" s="33">
        <f t="shared" ca="1" si="210"/>
        <v>32</v>
      </c>
      <c r="C2233">
        <f t="shared" si="211"/>
        <v>486</v>
      </c>
      <c r="D2233">
        <f t="shared" ca="1" si="209"/>
        <v>-2.1999999999999999E-2</v>
      </c>
      <c r="E2233">
        <f t="shared" ca="1" si="212"/>
        <v>0</v>
      </c>
      <c r="F2233">
        <f t="shared" ca="1" si="213"/>
        <v>31</v>
      </c>
      <c r="G2233">
        <f t="shared" ca="1" si="214"/>
        <v>32</v>
      </c>
    </row>
    <row r="2234" spans="1:7">
      <c r="A2234" s="54">
        <f>formulas!O1824</f>
        <v>0</v>
      </c>
      <c r="B2234" s="33">
        <f t="shared" ca="1" si="210"/>
        <v>32</v>
      </c>
      <c r="C2234">
        <f t="shared" si="211"/>
        <v>486</v>
      </c>
      <c r="D2234">
        <f t="shared" ca="1" si="209"/>
        <v>-2.1999999999999999E-2</v>
      </c>
      <c r="E2234">
        <f t="shared" ca="1" si="212"/>
        <v>0</v>
      </c>
      <c r="F2234">
        <f t="shared" ca="1" si="213"/>
        <v>31</v>
      </c>
      <c r="G2234">
        <f t="shared" ca="1" si="214"/>
        <v>32</v>
      </c>
    </row>
    <row r="2235" spans="1:7">
      <c r="A2235" s="54">
        <f>formulas!O1825</f>
        <v>0</v>
      </c>
      <c r="B2235" s="33">
        <f t="shared" ca="1" si="210"/>
        <v>32</v>
      </c>
      <c r="C2235">
        <f t="shared" si="211"/>
        <v>486</v>
      </c>
      <c r="D2235">
        <f t="shared" ca="1" si="209"/>
        <v>-2.1999999999999999E-2</v>
      </c>
      <c r="E2235">
        <f t="shared" ca="1" si="212"/>
        <v>0</v>
      </c>
      <c r="F2235">
        <f t="shared" ca="1" si="213"/>
        <v>31</v>
      </c>
      <c r="G2235">
        <f t="shared" ca="1" si="214"/>
        <v>32</v>
      </c>
    </row>
    <row r="2236" spans="1:7">
      <c r="A2236" s="54">
        <f>formulas!O1826</f>
        <v>0</v>
      </c>
      <c r="B2236" s="33">
        <f t="shared" ca="1" si="210"/>
        <v>32</v>
      </c>
      <c r="C2236">
        <f t="shared" si="211"/>
        <v>486</v>
      </c>
      <c r="D2236">
        <f t="shared" ca="1" si="209"/>
        <v>-2.1999999999999999E-2</v>
      </c>
      <c r="E2236">
        <f t="shared" ca="1" si="212"/>
        <v>0</v>
      </c>
      <c r="F2236">
        <f t="shared" ca="1" si="213"/>
        <v>31</v>
      </c>
      <c r="G2236">
        <f t="shared" ca="1" si="214"/>
        <v>32</v>
      </c>
    </row>
    <row r="2237" spans="1:7">
      <c r="A2237" s="54">
        <f>formulas!O1827</f>
        <v>0</v>
      </c>
      <c r="B2237" s="33">
        <f t="shared" ca="1" si="210"/>
        <v>32</v>
      </c>
      <c r="C2237">
        <f t="shared" si="211"/>
        <v>486</v>
      </c>
      <c r="D2237">
        <f t="shared" ca="1" si="209"/>
        <v>-2.1999999999999999E-2</v>
      </c>
      <c r="E2237">
        <f t="shared" ca="1" si="212"/>
        <v>0</v>
      </c>
      <c r="F2237">
        <f t="shared" ca="1" si="213"/>
        <v>31</v>
      </c>
      <c r="G2237">
        <f t="shared" ca="1" si="214"/>
        <v>32</v>
      </c>
    </row>
    <row r="2238" spans="1:7">
      <c r="A2238" s="54">
        <f>formulas!O1828</f>
        <v>0</v>
      </c>
      <c r="B2238" s="33">
        <f t="shared" ca="1" si="210"/>
        <v>32</v>
      </c>
      <c r="C2238">
        <f t="shared" si="211"/>
        <v>486</v>
      </c>
      <c r="D2238">
        <f t="shared" ca="1" si="209"/>
        <v>-2.1999999999999999E-2</v>
      </c>
      <c r="E2238">
        <f t="shared" ca="1" si="212"/>
        <v>0</v>
      </c>
      <c r="F2238">
        <f t="shared" ca="1" si="213"/>
        <v>31</v>
      </c>
      <c r="G2238">
        <f t="shared" ca="1" si="214"/>
        <v>32</v>
      </c>
    </row>
    <row r="2239" spans="1:7">
      <c r="A2239" s="54">
        <f>formulas!O1829</f>
        <v>0</v>
      </c>
      <c r="B2239" s="33">
        <f t="shared" ca="1" si="210"/>
        <v>32</v>
      </c>
      <c r="C2239">
        <f t="shared" si="211"/>
        <v>486</v>
      </c>
      <c r="D2239">
        <f t="shared" ca="1" si="209"/>
        <v>-2.1999999999999999E-2</v>
      </c>
      <c r="E2239">
        <f t="shared" ca="1" si="212"/>
        <v>0</v>
      </c>
      <c r="F2239">
        <f t="shared" ca="1" si="213"/>
        <v>31</v>
      </c>
      <c r="G2239">
        <f t="shared" ca="1" si="214"/>
        <v>32</v>
      </c>
    </row>
    <row r="2240" spans="1:7">
      <c r="A2240" s="54">
        <f>formulas!O1830</f>
        <v>0</v>
      </c>
      <c r="B2240" s="33">
        <f t="shared" ca="1" si="210"/>
        <v>32</v>
      </c>
      <c r="C2240">
        <f t="shared" si="211"/>
        <v>486</v>
      </c>
      <c r="D2240">
        <f t="shared" ca="1" si="209"/>
        <v>-2.1999999999999999E-2</v>
      </c>
      <c r="E2240">
        <f t="shared" ca="1" si="212"/>
        <v>0</v>
      </c>
      <c r="F2240">
        <f t="shared" ca="1" si="213"/>
        <v>31</v>
      </c>
      <c r="G2240">
        <f t="shared" ca="1" si="214"/>
        <v>32</v>
      </c>
    </row>
    <row r="2241" spans="1:7">
      <c r="A2241" s="54">
        <f>formulas!O1831</f>
        <v>0</v>
      </c>
      <c r="B2241" s="33">
        <f t="shared" ca="1" si="210"/>
        <v>32</v>
      </c>
      <c r="C2241">
        <f t="shared" si="211"/>
        <v>486</v>
      </c>
      <c r="D2241">
        <f t="shared" ca="1" si="209"/>
        <v>-2.1999999999999999E-2</v>
      </c>
      <c r="E2241">
        <f t="shared" ca="1" si="212"/>
        <v>0</v>
      </c>
      <c r="F2241">
        <f t="shared" ca="1" si="213"/>
        <v>31</v>
      </c>
      <c r="G2241">
        <f t="shared" ca="1" si="214"/>
        <v>32</v>
      </c>
    </row>
    <row r="2242" spans="1:7">
      <c r="A2242" s="54">
        <f>formulas!O1832</f>
        <v>0</v>
      </c>
      <c r="B2242" s="33">
        <f t="shared" ca="1" si="210"/>
        <v>32</v>
      </c>
      <c r="C2242">
        <f t="shared" si="211"/>
        <v>486</v>
      </c>
      <c r="D2242">
        <f t="shared" ca="1" si="209"/>
        <v>-2.1999999999999999E-2</v>
      </c>
      <c r="E2242">
        <f t="shared" ca="1" si="212"/>
        <v>0</v>
      </c>
      <c r="F2242">
        <f t="shared" ca="1" si="213"/>
        <v>31</v>
      </c>
      <c r="G2242">
        <f t="shared" ca="1" si="214"/>
        <v>32</v>
      </c>
    </row>
    <row r="2243" spans="1:7">
      <c r="A2243" s="54">
        <f>formulas!O1833</f>
        <v>0</v>
      </c>
      <c r="B2243" s="33">
        <f t="shared" ca="1" si="210"/>
        <v>32</v>
      </c>
      <c r="C2243">
        <f t="shared" si="211"/>
        <v>486</v>
      </c>
      <c r="D2243">
        <f t="shared" ref="D2243:D2300" ca="1" si="215">INDIRECT(ADDRESS(C2243+1,14))</f>
        <v>-2.1999999999999999E-2</v>
      </c>
      <c r="E2243">
        <f t="shared" ca="1" si="212"/>
        <v>0</v>
      </c>
      <c r="F2243">
        <f t="shared" ca="1" si="213"/>
        <v>31</v>
      </c>
      <c r="G2243">
        <f t="shared" ca="1" si="214"/>
        <v>32</v>
      </c>
    </row>
    <row r="2244" spans="1:7">
      <c r="A2244" s="54">
        <f>formulas!O1834</f>
        <v>0</v>
      </c>
      <c r="B2244" s="33">
        <f t="shared" ca="1" si="210"/>
        <v>32</v>
      </c>
      <c r="C2244">
        <f t="shared" si="211"/>
        <v>486</v>
      </c>
      <c r="D2244">
        <f t="shared" ca="1" si="215"/>
        <v>-2.1999999999999999E-2</v>
      </c>
      <c r="E2244">
        <f t="shared" ca="1" si="212"/>
        <v>0</v>
      </c>
      <c r="F2244">
        <f t="shared" ca="1" si="213"/>
        <v>31</v>
      </c>
      <c r="G2244">
        <f t="shared" ca="1" si="214"/>
        <v>32</v>
      </c>
    </row>
    <row r="2245" spans="1:7">
      <c r="A2245" s="54">
        <f>formulas!O1835</f>
        <v>0</v>
      </c>
      <c r="B2245" s="33">
        <f t="shared" ca="1" si="210"/>
        <v>32</v>
      </c>
      <c r="C2245">
        <f t="shared" si="211"/>
        <v>486</v>
      </c>
      <c r="D2245">
        <f t="shared" ca="1" si="215"/>
        <v>-2.1999999999999999E-2</v>
      </c>
      <c r="E2245">
        <f t="shared" ca="1" si="212"/>
        <v>0</v>
      </c>
      <c r="F2245">
        <f t="shared" ca="1" si="213"/>
        <v>31</v>
      </c>
      <c r="G2245">
        <f t="shared" ca="1" si="214"/>
        <v>32</v>
      </c>
    </row>
    <row r="2246" spans="1:7">
      <c r="A2246" s="54">
        <f>formulas!O1836</f>
        <v>0</v>
      </c>
      <c r="B2246" s="33">
        <f t="shared" ca="1" si="210"/>
        <v>32</v>
      </c>
      <c r="C2246">
        <f t="shared" si="211"/>
        <v>486</v>
      </c>
      <c r="D2246">
        <f t="shared" ca="1" si="215"/>
        <v>-2.1999999999999999E-2</v>
      </c>
      <c r="E2246">
        <f t="shared" ca="1" si="212"/>
        <v>0</v>
      </c>
      <c r="F2246">
        <f t="shared" ca="1" si="213"/>
        <v>31</v>
      </c>
      <c r="G2246">
        <f t="shared" ca="1" si="214"/>
        <v>32</v>
      </c>
    </row>
    <row r="2247" spans="1:7">
      <c r="A2247" s="54">
        <f>formulas!O1837</f>
        <v>0</v>
      </c>
      <c r="B2247" s="33">
        <f t="shared" ca="1" si="210"/>
        <v>32</v>
      </c>
      <c r="C2247">
        <f t="shared" si="211"/>
        <v>486</v>
      </c>
      <c r="D2247">
        <f t="shared" ca="1" si="215"/>
        <v>-2.1999999999999999E-2</v>
      </c>
      <c r="E2247">
        <f t="shared" ca="1" si="212"/>
        <v>0</v>
      </c>
      <c r="F2247">
        <f t="shared" ca="1" si="213"/>
        <v>31</v>
      </c>
      <c r="G2247">
        <f t="shared" ca="1" si="214"/>
        <v>32</v>
      </c>
    </row>
    <row r="2248" spans="1:7">
      <c r="A2248" s="54">
        <f>formulas!O1838</f>
        <v>0</v>
      </c>
      <c r="B2248" s="33">
        <f t="shared" ca="1" si="210"/>
        <v>32</v>
      </c>
      <c r="C2248">
        <f t="shared" si="211"/>
        <v>486</v>
      </c>
      <c r="D2248">
        <f t="shared" ca="1" si="215"/>
        <v>-2.1999999999999999E-2</v>
      </c>
      <c r="E2248">
        <f t="shared" ca="1" si="212"/>
        <v>0</v>
      </c>
      <c r="F2248">
        <f t="shared" ca="1" si="213"/>
        <v>31</v>
      </c>
      <c r="G2248">
        <f t="shared" ca="1" si="214"/>
        <v>32</v>
      </c>
    </row>
    <row r="2249" spans="1:7">
      <c r="A2249" s="54">
        <f>formulas!O1839</f>
        <v>0</v>
      </c>
      <c r="B2249" s="33">
        <f t="shared" ca="1" si="210"/>
        <v>32</v>
      </c>
      <c r="C2249">
        <f t="shared" si="211"/>
        <v>486</v>
      </c>
      <c r="D2249">
        <f t="shared" ca="1" si="215"/>
        <v>-2.1999999999999999E-2</v>
      </c>
      <c r="E2249">
        <f t="shared" ca="1" si="212"/>
        <v>0</v>
      </c>
      <c r="F2249">
        <f t="shared" ca="1" si="213"/>
        <v>31</v>
      </c>
      <c r="G2249">
        <f t="shared" ca="1" si="214"/>
        <v>32</v>
      </c>
    </row>
    <row r="2250" spans="1:7">
      <c r="A2250" s="54">
        <f>formulas!O1840</f>
        <v>0</v>
      </c>
      <c r="B2250" s="33">
        <f t="shared" ca="1" si="210"/>
        <v>32</v>
      </c>
      <c r="C2250">
        <f t="shared" si="211"/>
        <v>486</v>
      </c>
      <c r="D2250">
        <f t="shared" ca="1" si="215"/>
        <v>-2.1999999999999999E-2</v>
      </c>
      <c r="E2250">
        <f t="shared" ca="1" si="212"/>
        <v>0</v>
      </c>
      <c r="F2250">
        <f t="shared" ca="1" si="213"/>
        <v>31</v>
      </c>
      <c r="G2250">
        <f t="shared" ca="1" si="214"/>
        <v>32</v>
      </c>
    </row>
    <row r="2251" spans="1:7">
      <c r="A2251" s="54">
        <f>formulas!O1841</f>
        <v>0</v>
      </c>
      <c r="B2251" s="33">
        <f t="shared" ca="1" si="210"/>
        <v>32</v>
      </c>
      <c r="C2251">
        <f t="shared" si="211"/>
        <v>486</v>
      </c>
      <c r="D2251">
        <f t="shared" ca="1" si="215"/>
        <v>-2.1999999999999999E-2</v>
      </c>
      <c r="E2251">
        <f t="shared" ca="1" si="212"/>
        <v>0</v>
      </c>
      <c r="F2251">
        <f t="shared" ca="1" si="213"/>
        <v>31</v>
      </c>
      <c r="G2251">
        <f t="shared" ca="1" si="214"/>
        <v>32</v>
      </c>
    </row>
    <row r="2252" spans="1:7">
      <c r="A2252" s="54">
        <f>formulas!O1842</f>
        <v>0</v>
      </c>
      <c r="B2252" s="33">
        <f t="shared" ca="1" si="210"/>
        <v>32</v>
      </c>
      <c r="C2252">
        <f t="shared" si="211"/>
        <v>486</v>
      </c>
      <c r="D2252">
        <f t="shared" ca="1" si="215"/>
        <v>-2.1999999999999999E-2</v>
      </c>
      <c r="E2252">
        <f t="shared" ca="1" si="212"/>
        <v>0</v>
      </c>
      <c r="F2252">
        <f t="shared" ca="1" si="213"/>
        <v>31</v>
      </c>
      <c r="G2252">
        <f t="shared" ca="1" si="214"/>
        <v>32</v>
      </c>
    </row>
    <row r="2253" spans="1:7">
      <c r="A2253" s="54">
        <f>formulas!O1843</f>
        <v>0</v>
      </c>
      <c r="B2253" s="33">
        <f t="shared" ca="1" si="210"/>
        <v>32</v>
      </c>
      <c r="C2253">
        <f t="shared" si="211"/>
        <v>486</v>
      </c>
      <c r="D2253">
        <f t="shared" ca="1" si="215"/>
        <v>-2.1999999999999999E-2</v>
      </c>
      <c r="E2253">
        <f t="shared" ca="1" si="212"/>
        <v>0</v>
      </c>
      <c r="F2253">
        <f t="shared" ca="1" si="213"/>
        <v>31</v>
      </c>
      <c r="G2253">
        <f t="shared" ca="1" si="214"/>
        <v>32</v>
      </c>
    </row>
    <row r="2254" spans="1:7">
      <c r="A2254" s="54">
        <f>formulas!O1844</f>
        <v>0</v>
      </c>
      <c r="B2254" s="33">
        <f t="shared" ca="1" si="210"/>
        <v>32</v>
      </c>
      <c r="C2254">
        <f t="shared" si="211"/>
        <v>486</v>
      </c>
      <c r="D2254">
        <f t="shared" ca="1" si="215"/>
        <v>-2.1999999999999999E-2</v>
      </c>
      <c r="E2254">
        <f t="shared" ca="1" si="212"/>
        <v>0</v>
      </c>
      <c r="F2254">
        <f t="shared" ca="1" si="213"/>
        <v>31</v>
      </c>
      <c r="G2254">
        <f t="shared" ca="1" si="214"/>
        <v>32</v>
      </c>
    </row>
    <row r="2255" spans="1:7">
      <c r="A2255" s="54">
        <f>formulas!O1845</f>
        <v>0</v>
      </c>
      <c r="B2255" s="33">
        <f t="shared" ca="1" si="210"/>
        <v>32</v>
      </c>
      <c r="C2255">
        <f t="shared" si="211"/>
        <v>486</v>
      </c>
      <c r="D2255">
        <f t="shared" ca="1" si="215"/>
        <v>-2.1999999999999999E-2</v>
      </c>
      <c r="E2255">
        <f t="shared" ca="1" si="212"/>
        <v>0</v>
      </c>
      <c r="F2255">
        <f t="shared" ca="1" si="213"/>
        <v>31</v>
      </c>
      <c r="G2255">
        <f t="shared" ca="1" si="214"/>
        <v>32</v>
      </c>
    </row>
    <row r="2256" spans="1:7">
      <c r="A2256" s="54">
        <f>formulas!O1846</f>
        <v>0</v>
      </c>
      <c r="B2256" s="33">
        <f t="shared" ref="B2256:B2300" ca="1" si="216">(A2256-D2256)/(E2256-D2256)*(G2256-F2256)+F2256</f>
        <v>32</v>
      </c>
      <c r="C2256">
        <f t="shared" ref="C2256:C2300" si="217">COUNTIF($N$2:$N$25400,"&lt;"&amp;A2256)</f>
        <v>486</v>
      </c>
      <c r="D2256">
        <f t="shared" ca="1" si="215"/>
        <v>-2.1999999999999999E-2</v>
      </c>
      <c r="E2256">
        <f t="shared" ref="E2256:E2300" ca="1" si="218">INDIRECT(ADDRESS(C2256+2,14))</f>
        <v>0</v>
      </c>
      <c r="F2256">
        <f t="shared" ref="F2256:F2300" ca="1" si="219">INDIRECT(ADDRESS(C2256+1,13))</f>
        <v>31</v>
      </c>
      <c r="G2256">
        <f t="shared" ref="G2256:G2300" ca="1" si="220">INDIRECT(ADDRESS(C2256+2,13))</f>
        <v>32</v>
      </c>
    </row>
    <row r="2257" spans="1:7">
      <c r="A2257" s="54">
        <f>formulas!O1847</f>
        <v>0</v>
      </c>
      <c r="B2257" s="33">
        <f t="shared" ca="1" si="216"/>
        <v>32</v>
      </c>
      <c r="C2257">
        <f t="shared" si="217"/>
        <v>486</v>
      </c>
      <c r="D2257">
        <f t="shared" ca="1" si="215"/>
        <v>-2.1999999999999999E-2</v>
      </c>
      <c r="E2257">
        <f t="shared" ca="1" si="218"/>
        <v>0</v>
      </c>
      <c r="F2257">
        <f t="shared" ca="1" si="219"/>
        <v>31</v>
      </c>
      <c r="G2257">
        <f t="shared" ca="1" si="220"/>
        <v>32</v>
      </c>
    </row>
    <row r="2258" spans="1:7">
      <c r="A2258" s="54">
        <f>formulas!O1848</f>
        <v>0</v>
      </c>
      <c r="B2258" s="33">
        <f t="shared" ca="1" si="216"/>
        <v>32</v>
      </c>
      <c r="C2258">
        <f t="shared" si="217"/>
        <v>486</v>
      </c>
      <c r="D2258">
        <f t="shared" ca="1" si="215"/>
        <v>-2.1999999999999999E-2</v>
      </c>
      <c r="E2258">
        <f t="shared" ca="1" si="218"/>
        <v>0</v>
      </c>
      <c r="F2258">
        <f t="shared" ca="1" si="219"/>
        <v>31</v>
      </c>
      <c r="G2258">
        <f t="shared" ca="1" si="220"/>
        <v>32</v>
      </c>
    </row>
    <row r="2259" spans="1:7">
      <c r="A2259" s="54">
        <f>formulas!O1849</f>
        <v>0</v>
      </c>
      <c r="B2259" s="33">
        <f t="shared" ca="1" si="216"/>
        <v>32</v>
      </c>
      <c r="C2259">
        <f t="shared" si="217"/>
        <v>486</v>
      </c>
      <c r="D2259">
        <f t="shared" ca="1" si="215"/>
        <v>-2.1999999999999999E-2</v>
      </c>
      <c r="E2259">
        <f t="shared" ca="1" si="218"/>
        <v>0</v>
      </c>
      <c r="F2259">
        <f t="shared" ca="1" si="219"/>
        <v>31</v>
      </c>
      <c r="G2259">
        <f t="shared" ca="1" si="220"/>
        <v>32</v>
      </c>
    </row>
    <row r="2260" spans="1:7">
      <c r="A2260" s="54">
        <f>formulas!O1850</f>
        <v>0</v>
      </c>
      <c r="B2260" s="33">
        <f t="shared" ca="1" si="216"/>
        <v>32</v>
      </c>
      <c r="C2260">
        <f t="shared" si="217"/>
        <v>486</v>
      </c>
      <c r="D2260">
        <f t="shared" ca="1" si="215"/>
        <v>-2.1999999999999999E-2</v>
      </c>
      <c r="E2260">
        <f t="shared" ca="1" si="218"/>
        <v>0</v>
      </c>
      <c r="F2260">
        <f t="shared" ca="1" si="219"/>
        <v>31</v>
      </c>
      <c r="G2260">
        <f t="shared" ca="1" si="220"/>
        <v>32</v>
      </c>
    </row>
    <row r="2261" spans="1:7">
      <c r="A2261" s="54">
        <f>formulas!O1851</f>
        <v>0</v>
      </c>
      <c r="B2261" s="33">
        <f t="shared" ca="1" si="216"/>
        <v>32</v>
      </c>
      <c r="C2261">
        <f t="shared" si="217"/>
        <v>486</v>
      </c>
      <c r="D2261">
        <f t="shared" ca="1" si="215"/>
        <v>-2.1999999999999999E-2</v>
      </c>
      <c r="E2261">
        <f t="shared" ca="1" si="218"/>
        <v>0</v>
      </c>
      <c r="F2261">
        <f t="shared" ca="1" si="219"/>
        <v>31</v>
      </c>
      <c r="G2261">
        <f t="shared" ca="1" si="220"/>
        <v>32</v>
      </c>
    </row>
    <row r="2262" spans="1:7">
      <c r="A2262" s="54">
        <f>formulas!O1852</f>
        <v>0</v>
      </c>
      <c r="B2262" s="33">
        <f t="shared" ca="1" si="216"/>
        <v>32</v>
      </c>
      <c r="C2262">
        <f t="shared" si="217"/>
        <v>486</v>
      </c>
      <c r="D2262">
        <f t="shared" ca="1" si="215"/>
        <v>-2.1999999999999999E-2</v>
      </c>
      <c r="E2262">
        <f t="shared" ca="1" si="218"/>
        <v>0</v>
      </c>
      <c r="F2262">
        <f t="shared" ca="1" si="219"/>
        <v>31</v>
      </c>
      <c r="G2262">
        <f t="shared" ca="1" si="220"/>
        <v>32</v>
      </c>
    </row>
    <row r="2263" spans="1:7">
      <c r="A2263" s="54">
        <f>formulas!O1853</f>
        <v>0</v>
      </c>
      <c r="B2263" s="33">
        <f t="shared" ca="1" si="216"/>
        <v>32</v>
      </c>
      <c r="C2263">
        <f t="shared" si="217"/>
        <v>486</v>
      </c>
      <c r="D2263">
        <f t="shared" ca="1" si="215"/>
        <v>-2.1999999999999999E-2</v>
      </c>
      <c r="E2263">
        <f t="shared" ca="1" si="218"/>
        <v>0</v>
      </c>
      <c r="F2263">
        <f t="shared" ca="1" si="219"/>
        <v>31</v>
      </c>
      <c r="G2263">
        <f t="shared" ca="1" si="220"/>
        <v>32</v>
      </c>
    </row>
    <row r="2264" spans="1:7">
      <c r="A2264" s="54">
        <f>formulas!O1854</f>
        <v>0</v>
      </c>
      <c r="B2264" s="33">
        <f t="shared" ca="1" si="216"/>
        <v>32</v>
      </c>
      <c r="C2264">
        <f t="shared" si="217"/>
        <v>486</v>
      </c>
      <c r="D2264">
        <f t="shared" ca="1" si="215"/>
        <v>-2.1999999999999999E-2</v>
      </c>
      <c r="E2264">
        <f t="shared" ca="1" si="218"/>
        <v>0</v>
      </c>
      <c r="F2264">
        <f t="shared" ca="1" si="219"/>
        <v>31</v>
      </c>
      <c r="G2264">
        <f t="shared" ca="1" si="220"/>
        <v>32</v>
      </c>
    </row>
    <row r="2265" spans="1:7">
      <c r="A2265" s="54">
        <f>formulas!O1855</f>
        <v>0</v>
      </c>
      <c r="B2265" s="33">
        <f t="shared" ca="1" si="216"/>
        <v>32</v>
      </c>
      <c r="C2265">
        <f t="shared" si="217"/>
        <v>486</v>
      </c>
      <c r="D2265">
        <f t="shared" ca="1" si="215"/>
        <v>-2.1999999999999999E-2</v>
      </c>
      <c r="E2265">
        <f t="shared" ca="1" si="218"/>
        <v>0</v>
      </c>
      <c r="F2265">
        <f t="shared" ca="1" si="219"/>
        <v>31</v>
      </c>
      <c r="G2265">
        <f t="shared" ca="1" si="220"/>
        <v>32</v>
      </c>
    </row>
    <row r="2266" spans="1:7">
      <c r="A2266" s="54">
        <f>formulas!O1856</f>
        <v>0</v>
      </c>
      <c r="B2266" s="33">
        <f t="shared" ca="1" si="216"/>
        <v>32</v>
      </c>
      <c r="C2266">
        <f t="shared" si="217"/>
        <v>486</v>
      </c>
      <c r="D2266">
        <f t="shared" ca="1" si="215"/>
        <v>-2.1999999999999999E-2</v>
      </c>
      <c r="E2266">
        <f t="shared" ca="1" si="218"/>
        <v>0</v>
      </c>
      <c r="F2266">
        <f t="shared" ca="1" si="219"/>
        <v>31</v>
      </c>
      <c r="G2266">
        <f t="shared" ca="1" si="220"/>
        <v>32</v>
      </c>
    </row>
    <row r="2267" spans="1:7">
      <c r="A2267" s="54">
        <f>formulas!O1857</f>
        <v>0</v>
      </c>
      <c r="B2267" s="33">
        <f t="shared" ca="1" si="216"/>
        <v>32</v>
      </c>
      <c r="C2267">
        <f t="shared" si="217"/>
        <v>486</v>
      </c>
      <c r="D2267">
        <f t="shared" ca="1" si="215"/>
        <v>-2.1999999999999999E-2</v>
      </c>
      <c r="E2267">
        <f t="shared" ca="1" si="218"/>
        <v>0</v>
      </c>
      <c r="F2267">
        <f t="shared" ca="1" si="219"/>
        <v>31</v>
      </c>
      <c r="G2267">
        <f t="shared" ca="1" si="220"/>
        <v>32</v>
      </c>
    </row>
    <row r="2268" spans="1:7">
      <c r="A2268" s="54">
        <f>formulas!O1858</f>
        <v>0</v>
      </c>
      <c r="B2268" s="33">
        <f t="shared" ca="1" si="216"/>
        <v>32</v>
      </c>
      <c r="C2268">
        <f t="shared" si="217"/>
        <v>486</v>
      </c>
      <c r="D2268">
        <f t="shared" ca="1" si="215"/>
        <v>-2.1999999999999999E-2</v>
      </c>
      <c r="E2268">
        <f t="shared" ca="1" si="218"/>
        <v>0</v>
      </c>
      <c r="F2268">
        <f t="shared" ca="1" si="219"/>
        <v>31</v>
      </c>
      <c r="G2268">
        <f t="shared" ca="1" si="220"/>
        <v>32</v>
      </c>
    </row>
    <row r="2269" spans="1:7">
      <c r="A2269" s="54">
        <f>formulas!O1859</f>
        <v>0</v>
      </c>
      <c r="B2269" s="33">
        <f t="shared" ca="1" si="216"/>
        <v>32</v>
      </c>
      <c r="C2269">
        <f t="shared" si="217"/>
        <v>486</v>
      </c>
      <c r="D2269">
        <f t="shared" ca="1" si="215"/>
        <v>-2.1999999999999999E-2</v>
      </c>
      <c r="E2269">
        <f t="shared" ca="1" si="218"/>
        <v>0</v>
      </c>
      <c r="F2269">
        <f t="shared" ca="1" si="219"/>
        <v>31</v>
      </c>
      <c r="G2269">
        <f t="shared" ca="1" si="220"/>
        <v>32</v>
      </c>
    </row>
    <row r="2270" spans="1:7">
      <c r="A2270" s="54">
        <f>formulas!O1860</f>
        <v>0</v>
      </c>
      <c r="B2270" s="33">
        <f t="shared" ca="1" si="216"/>
        <v>32</v>
      </c>
      <c r="C2270">
        <f t="shared" si="217"/>
        <v>486</v>
      </c>
      <c r="D2270">
        <f t="shared" ca="1" si="215"/>
        <v>-2.1999999999999999E-2</v>
      </c>
      <c r="E2270">
        <f t="shared" ca="1" si="218"/>
        <v>0</v>
      </c>
      <c r="F2270">
        <f t="shared" ca="1" si="219"/>
        <v>31</v>
      </c>
      <c r="G2270">
        <f t="shared" ca="1" si="220"/>
        <v>32</v>
      </c>
    </row>
    <row r="2271" spans="1:7">
      <c r="A2271" s="54">
        <f>formulas!O1861</f>
        <v>0</v>
      </c>
      <c r="B2271" s="33">
        <f t="shared" ca="1" si="216"/>
        <v>32</v>
      </c>
      <c r="C2271">
        <f t="shared" si="217"/>
        <v>486</v>
      </c>
      <c r="D2271">
        <f t="shared" ca="1" si="215"/>
        <v>-2.1999999999999999E-2</v>
      </c>
      <c r="E2271">
        <f t="shared" ca="1" si="218"/>
        <v>0</v>
      </c>
      <c r="F2271">
        <f t="shared" ca="1" si="219"/>
        <v>31</v>
      </c>
      <c r="G2271">
        <f t="shared" ca="1" si="220"/>
        <v>32</v>
      </c>
    </row>
    <row r="2272" spans="1:7">
      <c r="A2272" s="54">
        <f>formulas!O1862</f>
        <v>0</v>
      </c>
      <c r="B2272" s="33">
        <f t="shared" ca="1" si="216"/>
        <v>32</v>
      </c>
      <c r="C2272">
        <f t="shared" si="217"/>
        <v>486</v>
      </c>
      <c r="D2272">
        <f t="shared" ca="1" si="215"/>
        <v>-2.1999999999999999E-2</v>
      </c>
      <c r="E2272">
        <f t="shared" ca="1" si="218"/>
        <v>0</v>
      </c>
      <c r="F2272">
        <f t="shared" ca="1" si="219"/>
        <v>31</v>
      </c>
      <c r="G2272">
        <f t="shared" ca="1" si="220"/>
        <v>32</v>
      </c>
    </row>
    <row r="2273" spans="1:7">
      <c r="A2273" s="54">
        <f>formulas!O1863</f>
        <v>0</v>
      </c>
      <c r="B2273" s="33">
        <f t="shared" ca="1" si="216"/>
        <v>32</v>
      </c>
      <c r="C2273">
        <f t="shared" si="217"/>
        <v>486</v>
      </c>
      <c r="D2273">
        <f t="shared" ca="1" si="215"/>
        <v>-2.1999999999999999E-2</v>
      </c>
      <c r="E2273">
        <f t="shared" ca="1" si="218"/>
        <v>0</v>
      </c>
      <c r="F2273">
        <f t="shared" ca="1" si="219"/>
        <v>31</v>
      </c>
      <c r="G2273">
        <f t="shared" ca="1" si="220"/>
        <v>32</v>
      </c>
    </row>
    <row r="2274" spans="1:7">
      <c r="A2274" s="54">
        <f>formulas!O1864</f>
        <v>0</v>
      </c>
      <c r="B2274" s="33">
        <f t="shared" ca="1" si="216"/>
        <v>32</v>
      </c>
      <c r="C2274">
        <f t="shared" si="217"/>
        <v>486</v>
      </c>
      <c r="D2274">
        <f t="shared" ca="1" si="215"/>
        <v>-2.1999999999999999E-2</v>
      </c>
      <c r="E2274">
        <f t="shared" ca="1" si="218"/>
        <v>0</v>
      </c>
      <c r="F2274">
        <f t="shared" ca="1" si="219"/>
        <v>31</v>
      </c>
      <c r="G2274">
        <f t="shared" ca="1" si="220"/>
        <v>32</v>
      </c>
    </row>
    <row r="2275" spans="1:7">
      <c r="A2275" s="54">
        <f>formulas!O1865</f>
        <v>0</v>
      </c>
      <c r="B2275" s="33">
        <f t="shared" ca="1" si="216"/>
        <v>32</v>
      </c>
      <c r="C2275">
        <f t="shared" si="217"/>
        <v>486</v>
      </c>
      <c r="D2275">
        <f t="shared" ca="1" si="215"/>
        <v>-2.1999999999999999E-2</v>
      </c>
      <c r="E2275">
        <f t="shared" ca="1" si="218"/>
        <v>0</v>
      </c>
      <c r="F2275">
        <f t="shared" ca="1" si="219"/>
        <v>31</v>
      </c>
      <c r="G2275">
        <f t="shared" ca="1" si="220"/>
        <v>32</v>
      </c>
    </row>
    <row r="2276" spans="1:7">
      <c r="A2276" s="54">
        <f>formulas!O1866</f>
        <v>0</v>
      </c>
      <c r="B2276" s="33">
        <f t="shared" ca="1" si="216"/>
        <v>32</v>
      </c>
      <c r="C2276">
        <f t="shared" si="217"/>
        <v>486</v>
      </c>
      <c r="D2276">
        <f t="shared" ca="1" si="215"/>
        <v>-2.1999999999999999E-2</v>
      </c>
      <c r="E2276">
        <f t="shared" ca="1" si="218"/>
        <v>0</v>
      </c>
      <c r="F2276">
        <f t="shared" ca="1" si="219"/>
        <v>31</v>
      </c>
      <c r="G2276">
        <f t="shared" ca="1" si="220"/>
        <v>32</v>
      </c>
    </row>
    <row r="2277" spans="1:7">
      <c r="A2277" s="54">
        <f>formulas!O1867</f>
        <v>0</v>
      </c>
      <c r="B2277" s="33">
        <f t="shared" ca="1" si="216"/>
        <v>32</v>
      </c>
      <c r="C2277">
        <f t="shared" si="217"/>
        <v>486</v>
      </c>
      <c r="D2277">
        <f t="shared" ca="1" si="215"/>
        <v>-2.1999999999999999E-2</v>
      </c>
      <c r="E2277">
        <f t="shared" ca="1" si="218"/>
        <v>0</v>
      </c>
      <c r="F2277">
        <f t="shared" ca="1" si="219"/>
        <v>31</v>
      </c>
      <c r="G2277">
        <f t="shared" ca="1" si="220"/>
        <v>32</v>
      </c>
    </row>
    <row r="2278" spans="1:7">
      <c r="A2278" s="54">
        <f>formulas!O1868</f>
        <v>0</v>
      </c>
      <c r="B2278" s="33">
        <f t="shared" ca="1" si="216"/>
        <v>32</v>
      </c>
      <c r="C2278">
        <f t="shared" si="217"/>
        <v>486</v>
      </c>
      <c r="D2278">
        <f t="shared" ca="1" si="215"/>
        <v>-2.1999999999999999E-2</v>
      </c>
      <c r="E2278">
        <f t="shared" ca="1" si="218"/>
        <v>0</v>
      </c>
      <c r="F2278">
        <f t="shared" ca="1" si="219"/>
        <v>31</v>
      </c>
      <c r="G2278">
        <f t="shared" ca="1" si="220"/>
        <v>32</v>
      </c>
    </row>
    <row r="2279" spans="1:7">
      <c r="A2279" s="54">
        <f>formulas!O1869</f>
        <v>0</v>
      </c>
      <c r="B2279" s="33">
        <f t="shared" ca="1" si="216"/>
        <v>32</v>
      </c>
      <c r="C2279">
        <f t="shared" si="217"/>
        <v>486</v>
      </c>
      <c r="D2279">
        <f t="shared" ca="1" si="215"/>
        <v>-2.1999999999999999E-2</v>
      </c>
      <c r="E2279">
        <f t="shared" ca="1" si="218"/>
        <v>0</v>
      </c>
      <c r="F2279">
        <f t="shared" ca="1" si="219"/>
        <v>31</v>
      </c>
      <c r="G2279">
        <f t="shared" ca="1" si="220"/>
        <v>32</v>
      </c>
    </row>
    <row r="2280" spans="1:7">
      <c r="A2280" s="54">
        <f>formulas!O1870</f>
        <v>0</v>
      </c>
      <c r="B2280" s="33">
        <f t="shared" ca="1" si="216"/>
        <v>32</v>
      </c>
      <c r="C2280">
        <f t="shared" si="217"/>
        <v>486</v>
      </c>
      <c r="D2280">
        <f t="shared" ca="1" si="215"/>
        <v>-2.1999999999999999E-2</v>
      </c>
      <c r="E2280">
        <f t="shared" ca="1" si="218"/>
        <v>0</v>
      </c>
      <c r="F2280">
        <f t="shared" ca="1" si="219"/>
        <v>31</v>
      </c>
      <c r="G2280">
        <f t="shared" ca="1" si="220"/>
        <v>32</v>
      </c>
    </row>
    <row r="2281" spans="1:7">
      <c r="A2281" s="54">
        <f>formulas!O1871</f>
        <v>0</v>
      </c>
      <c r="B2281" s="33">
        <f t="shared" ca="1" si="216"/>
        <v>32</v>
      </c>
      <c r="C2281">
        <f t="shared" si="217"/>
        <v>486</v>
      </c>
      <c r="D2281">
        <f t="shared" ca="1" si="215"/>
        <v>-2.1999999999999999E-2</v>
      </c>
      <c r="E2281">
        <f t="shared" ca="1" si="218"/>
        <v>0</v>
      </c>
      <c r="F2281">
        <f t="shared" ca="1" si="219"/>
        <v>31</v>
      </c>
      <c r="G2281">
        <f t="shared" ca="1" si="220"/>
        <v>32</v>
      </c>
    </row>
    <row r="2282" spans="1:7">
      <c r="A2282" s="54">
        <f>formulas!O1872</f>
        <v>0</v>
      </c>
      <c r="B2282" s="33">
        <f t="shared" ca="1" si="216"/>
        <v>32</v>
      </c>
      <c r="C2282">
        <f t="shared" si="217"/>
        <v>486</v>
      </c>
      <c r="D2282">
        <f t="shared" ca="1" si="215"/>
        <v>-2.1999999999999999E-2</v>
      </c>
      <c r="E2282">
        <f t="shared" ca="1" si="218"/>
        <v>0</v>
      </c>
      <c r="F2282">
        <f t="shared" ca="1" si="219"/>
        <v>31</v>
      </c>
      <c r="G2282">
        <f t="shared" ca="1" si="220"/>
        <v>32</v>
      </c>
    </row>
    <row r="2283" spans="1:7">
      <c r="A2283" s="54">
        <f>formulas!O1873</f>
        <v>0</v>
      </c>
      <c r="B2283" s="33">
        <f t="shared" ca="1" si="216"/>
        <v>32</v>
      </c>
      <c r="C2283">
        <f t="shared" si="217"/>
        <v>486</v>
      </c>
      <c r="D2283">
        <f t="shared" ca="1" si="215"/>
        <v>-2.1999999999999999E-2</v>
      </c>
      <c r="E2283">
        <f t="shared" ca="1" si="218"/>
        <v>0</v>
      </c>
      <c r="F2283">
        <f t="shared" ca="1" si="219"/>
        <v>31</v>
      </c>
      <c r="G2283">
        <f t="shared" ca="1" si="220"/>
        <v>32</v>
      </c>
    </row>
    <row r="2284" spans="1:7">
      <c r="A2284" s="54">
        <f>formulas!O1874</f>
        <v>0</v>
      </c>
      <c r="B2284" s="33">
        <f t="shared" ca="1" si="216"/>
        <v>32</v>
      </c>
      <c r="C2284">
        <f t="shared" si="217"/>
        <v>486</v>
      </c>
      <c r="D2284">
        <f t="shared" ca="1" si="215"/>
        <v>-2.1999999999999999E-2</v>
      </c>
      <c r="E2284">
        <f t="shared" ca="1" si="218"/>
        <v>0</v>
      </c>
      <c r="F2284">
        <f t="shared" ca="1" si="219"/>
        <v>31</v>
      </c>
      <c r="G2284">
        <f t="shared" ca="1" si="220"/>
        <v>32</v>
      </c>
    </row>
    <row r="2285" spans="1:7">
      <c r="A2285" s="54">
        <f>formulas!O1875</f>
        <v>0</v>
      </c>
      <c r="B2285" s="33">
        <f t="shared" ca="1" si="216"/>
        <v>32</v>
      </c>
      <c r="C2285">
        <f t="shared" si="217"/>
        <v>486</v>
      </c>
      <c r="D2285">
        <f t="shared" ca="1" si="215"/>
        <v>-2.1999999999999999E-2</v>
      </c>
      <c r="E2285">
        <f t="shared" ca="1" si="218"/>
        <v>0</v>
      </c>
      <c r="F2285">
        <f t="shared" ca="1" si="219"/>
        <v>31</v>
      </c>
      <c r="G2285">
        <f t="shared" ca="1" si="220"/>
        <v>32</v>
      </c>
    </row>
    <row r="2286" spans="1:7">
      <c r="A2286" s="54">
        <f>formulas!O1876</f>
        <v>0</v>
      </c>
      <c r="B2286" s="33">
        <f t="shared" ca="1" si="216"/>
        <v>32</v>
      </c>
      <c r="C2286">
        <f t="shared" si="217"/>
        <v>486</v>
      </c>
      <c r="D2286">
        <f t="shared" ca="1" si="215"/>
        <v>-2.1999999999999999E-2</v>
      </c>
      <c r="E2286">
        <f t="shared" ca="1" si="218"/>
        <v>0</v>
      </c>
      <c r="F2286">
        <f t="shared" ca="1" si="219"/>
        <v>31</v>
      </c>
      <c r="G2286">
        <f t="shared" ca="1" si="220"/>
        <v>32</v>
      </c>
    </row>
    <row r="2287" spans="1:7">
      <c r="A2287" s="54">
        <f>formulas!O1877</f>
        <v>0</v>
      </c>
      <c r="B2287" s="33">
        <f t="shared" ca="1" si="216"/>
        <v>32</v>
      </c>
      <c r="C2287">
        <f t="shared" si="217"/>
        <v>486</v>
      </c>
      <c r="D2287">
        <f t="shared" ca="1" si="215"/>
        <v>-2.1999999999999999E-2</v>
      </c>
      <c r="E2287">
        <f t="shared" ca="1" si="218"/>
        <v>0</v>
      </c>
      <c r="F2287">
        <f t="shared" ca="1" si="219"/>
        <v>31</v>
      </c>
      <c r="G2287">
        <f t="shared" ca="1" si="220"/>
        <v>32</v>
      </c>
    </row>
    <row r="2288" spans="1:7">
      <c r="A2288" s="54">
        <f>formulas!O1878</f>
        <v>0</v>
      </c>
      <c r="B2288" s="33">
        <f t="shared" ca="1" si="216"/>
        <v>32</v>
      </c>
      <c r="C2288">
        <f t="shared" si="217"/>
        <v>486</v>
      </c>
      <c r="D2288">
        <f t="shared" ca="1" si="215"/>
        <v>-2.1999999999999999E-2</v>
      </c>
      <c r="E2288">
        <f t="shared" ca="1" si="218"/>
        <v>0</v>
      </c>
      <c r="F2288">
        <f t="shared" ca="1" si="219"/>
        <v>31</v>
      </c>
      <c r="G2288">
        <f t="shared" ca="1" si="220"/>
        <v>32</v>
      </c>
    </row>
    <row r="2289" spans="1:7">
      <c r="A2289" s="54">
        <f>formulas!O1879</f>
        <v>0</v>
      </c>
      <c r="B2289" s="33">
        <f t="shared" ca="1" si="216"/>
        <v>32</v>
      </c>
      <c r="C2289">
        <f t="shared" si="217"/>
        <v>486</v>
      </c>
      <c r="D2289">
        <f t="shared" ca="1" si="215"/>
        <v>-2.1999999999999999E-2</v>
      </c>
      <c r="E2289">
        <f t="shared" ca="1" si="218"/>
        <v>0</v>
      </c>
      <c r="F2289">
        <f t="shared" ca="1" si="219"/>
        <v>31</v>
      </c>
      <c r="G2289">
        <f t="shared" ca="1" si="220"/>
        <v>32</v>
      </c>
    </row>
    <row r="2290" spans="1:7">
      <c r="A2290" s="54">
        <f>formulas!O1880</f>
        <v>0</v>
      </c>
      <c r="B2290" s="33">
        <f t="shared" ca="1" si="216"/>
        <v>32</v>
      </c>
      <c r="C2290">
        <f t="shared" si="217"/>
        <v>486</v>
      </c>
      <c r="D2290">
        <f t="shared" ca="1" si="215"/>
        <v>-2.1999999999999999E-2</v>
      </c>
      <c r="E2290">
        <f t="shared" ca="1" si="218"/>
        <v>0</v>
      </c>
      <c r="F2290">
        <f t="shared" ca="1" si="219"/>
        <v>31</v>
      </c>
      <c r="G2290">
        <f t="shared" ca="1" si="220"/>
        <v>32</v>
      </c>
    </row>
    <row r="2291" spans="1:7">
      <c r="A2291" s="54">
        <f>formulas!O1881</f>
        <v>0</v>
      </c>
      <c r="B2291" s="33">
        <f t="shared" ca="1" si="216"/>
        <v>32</v>
      </c>
      <c r="C2291">
        <f t="shared" si="217"/>
        <v>486</v>
      </c>
      <c r="D2291">
        <f t="shared" ca="1" si="215"/>
        <v>-2.1999999999999999E-2</v>
      </c>
      <c r="E2291">
        <f t="shared" ca="1" si="218"/>
        <v>0</v>
      </c>
      <c r="F2291">
        <f t="shared" ca="1" si="219"/>
        <v>31</v>
      </c>
      <c r="G2291">
        <f t="shared" ca="1" si="220"/>
        <v>32</v>
      </c>
    </row>
    <row r="2292" spans="1:7">
      <c r="A2292" s="54">
        <f>formulas!O1882</f>
        <v>0</v>
      </c>
      <c r="B2292" s="33">
        <f t="shared" ca="1" si="216"/>
        <v>32</v>
      </c>
      <c r="C2292">
        <f t="shared" si="217"/>
        <v>486</v>
      </c>
      <c r="D2292">
        <f t="shared" ca="1" si="215"/>
        <v>-2.1999999999999999E-2</v>
      </c>
      <c r="E2292">
        <f t="shared" ca="1" si="218"/>
        <v>0</v>
      </c>
      <c r="F2292">
        <f t="shared" ca="1" si="219"/>
        <v>31</v>
      </c>
      <c r="G2292">
        <f t="shared" ca="1" si="220"/>
        <v>32</v>
      </c>
    </row>
    <row r="2293" spans="1:7">
      <c r="A2293" s="54">
        <f>formulas!O1883</f>
        <v>0</v>
      </c>
      <c r="B2293" s="33">
        <f t="shared" ca="1" si="216"/>
        <v>32</v>
      </c>
      <c r="C2293">
        <f t="shared" si="217"/>
        <v>486</v>
      </c>
      <c r="D2293">
        <f t="shared" ca="1" si="215"/>
        <v>-2.1999999999999999E-2</v>
      </c>
      <c r="E2293">
        <f t="shared" ca="1" si="218"/>
        <v>0</v>
      </c>
      <c r="F2293">
        <f t="shared" ca="1" si="219"/>
        <v>31</v>
      </c>
      <c r="G2293">
        <f t="shared" ca="1" si="220"/>
        <v>32</v>
      </c>
    </row>
    <row r="2294" spans="1:7">
      <c r="A2294" s="54">
        <f>formulas!O1884</f>
        <v>0</v>
      </c>
      <c r="B2294" s="33">
        <f t="shared" ca="1" si="216"/>
        <v>32</v>
      </c>
      <c r="C2294">
        <f t="shared" si="217"/>
        <v>486</v>
      </c>
      <c r="D2294">
        <f t="shared" ca="1" si="215"/>
        <v>-2.1999999999999999E-2</v>
      </c>
      <c r="E2294">
        <f t="shared" ca="1" si="218"/>
        <v>0</v>
      </c>
      <c r="F2294">
        <f t="shared" ca="1" si="219"/>
        <v>31</v>
      </c>
      <c r="G2294">
        <f t="shared" ca="1" si="220"/>
        <v>32</v>
      </c>
    </row>
    <row r="2295" spans="1:7">
      <c r="A2295" s="54">
        <f>formulas!O1885</f>
        <v>0</v>
      </c>
      <c r="B2295" s="33">
        <f t="shared" ca="1" si="216"/>
        <v>32</v>
      </c>
      <c r="C2295">
        <f t="shared" si="217"/>
        <v>486</v>
      </c>
      <c r="D2295">
        <f t="shared" ca="1" si="215"/>
        <v>-2.1999999999999999E-2</v>
      </c>
      <c r="E2295">
        <f t="shared" ca="1" si="218"/>
        <v>0</v>
      </c>
      <c r="F2295">
        <f t="shared" ca="1" si="219"/>
        <v>31</v>
      </c>
      <c r="G2295">
        <f t="shared" ca="1" si="220"/>
        <v>32</v>
      </c>
    </row>
    <row r="2296" spans="1:7">
      <c r="A2296" s="54">
        <f>formulas!O1886</f>
        <v>0</v>
      </c>
      <c r="B2296" s="33">
        <f t="shared" ca="1" si="216"/>
        <v>32</v>
      </c>
      <c r="C2296">
        <f t="shared" si="217"/>
        <v>486</v>
      </c>
      <c r="D2296">
        <f t="shared" ca="1" si="215"/>
        <v>-2.1999999999999999E-2</v>
      </c>
      <c r="E2296">
        <f t="shared" ca="1" si="218"/>
        <v>0</v>
      </c>
      <c r="F2296">
        <f t="shared" ca="1" si="219"/>
        <v>31</v>
      </c>
      <c r="G2296">
        <f t="shared" ca="1" si="220"/>
        <v>32</v>
      </c>
    </row>
    <row r="2297" spans="1:7">
      <c r="A2297" s="54">
        <f>formulas!O1887</f>
        <v>0</v>
      </c>
      <c r="B2297" s="33">
        <f t="shared" ca="1" si="216"/>
        <v>32</v>
      </c>
      <c r="C2297">
        <f t="shared" si="217"/>
        <v>486</v>
      </c>
      <c r="D2297">
        <f t="shared" ca="1" si="215"/>
        <v>-2.1999999999999999E-2</v>
      </c>
      <c r="E2297">
        <f t="shared" ca="1" si="218"/>
        <v>0</v>
      </c>
      <c r="F2297">
        <f t="shared" ca="1" si="219"/>
        <v>31</v>
      </c>
      <c r="G2297">
        <f t="shared" ca="1" si="220"/>
        <v>32</v>
      </c>
    </row>
    <row r="2298" spans="1:7">
      <c r="A2298" s="54">
        <f>formulas!O1888</f>
        <v>0</v>
      </c>
      <c r="B2298" s="33">
        <f t="shared" ca="1" si="216"/>
        <v>32</v>
      </c>
      <c r="C2298">
        <f t="shared" si="217"/>
        <v>486</v>
      </c>
      <c r="D2298">
        <f t="shared" ca="1" si="215"/>
        <v>-2.1999999999999999E-2</v>
      </c>
      <c r="E2298">
        <f t="shared" ca="1" si="218"/>
        <v>0</v>
      </c>
      <c r="F2298">
        <f t="shared" ca="1" si="219"/>
        <v>31</v>
      </c>
      <c r="G2298">
        <f t="shared" ca="1" si="220"/>
        <v>32</v>
      </c>
    </row>
    <row r="2299" spans="1:7">
      <c r="A2299" s="54">
        <f>formulas!O1889</f>
        <v>0</v>
      </c>
      <c r="B2299" s="33">
        <f t="shared" ca="1" si="216"/>
        <v>32</v>
      </c>
      <c r="C2299">
        <f t="shared" si="217"/>
        <v>486</v>
      </c>
      <c r="D2299">
        <f t="shared" ca="1" si="215"/>
        <v>-2.1999999999999999E-2</v>
      </c>
      <c r="E2299">
        <f t="shared" ca="1" si="218"/>
        <v>0</v>
      </c>
      <c r="F2299">
        <f t="shared" ca="1" si="219"/>
        <v>31</v>
      </c>
      <c r="G2299">
        <f t="shared" ca="1" si="220"/>
        <v>32</v>
      </c>
    </row>
    <row r="2300" spans="1:7">
      <c r="A2300" s="54">
        <f>formulas!O1890</f>
        <v>0</v>
      </c>
      <c r="B2300" s="33">
        <f t="shared" ca="1" si="216"/>
        <v>32</v>
      </c>
      <c r="C2300">
        <f t="shared" si="217"/>
        <v>486</v>
      </c>
      <c r="D2300">
        <f t="shared" ca="1" si="215"/>
        <v>-2.1999999999999999E-2</v>
      </c>
      <c r="E2300">
        <f t="shared" ca="1" si="218"/>
        <v>0</v>
      </c>
      <c r="F2300">
        <f t="shared" ca="1" si="219"/>
        <v>31</v>
      </c>
      <c r="G2300">
        <f t="shared" ca="1" si="220"/>
        <v>32</v>
      </c>
    </row>
  </sheetData>
  <sheetProtection password="CD88" sheet="1" selectLockedCells="1" selectUnlockedCells="1"/>
  <phoneticPr fontId="4" type="noConversion"/>
  <pageMargins left="0.75" right="0.75" top="1" bottom="1" header="0.5" footer="0.5"/>
  <pageSetup orientation="portrait" r:id="rId1"/>
  <headerFooter alignWithMargins="0"/>
  <customProperties>
    <customPr name="%locator_row%" r:id="rId2"/>
    <customPr name="%startcell%" r:id="rId3"/>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EDD40-EF10-4DF3-8EB6-AA01125934EF}">
  <sheetPr codeName="Sheet15">
    <tabColor indexed="57"/>
  </sheetPr>
  <dimension ref="A1:N3274"/>
  <sheetViews>
    <sheetView workbookViewId="0">
      <selection activeCell="A1543" sqref="A1543"/>
    </sheetView>
  </sheetViews>
  <sheetFormatPr defaultRowHeight="12.75"/>
  <sheetData>
    <row r="1" spans="1:14">
      <c r="M1" t="s">
        <v>823</v>
      </c>
      <c r="N1" t="s">
        <v>824</v>
      </c>
    </row>
    <row r="2" spans="1:14">
      <c r="A2" t="s">
        <v>824</v>
      </c>
      <c r="B2" t="s">
        <v>823</v>
      </c>
      <c r="M2">
        <v>-58</v>
      </c>
      <c r="N2">
        <v>-0.23599999999999999</v>
      </c>
    </row>
    <row r="3" spans="1:14">
      <c r="A3" s="54">
        <f>formulas!O90</f>
        <v>0</v>
      </c>
      <c r="B3" s="33">
        <f t="shared" ref="B3:B20" ca="1" si="0">(A3-D3)/(E3-D3)*(G3-F3)+F3</f>
        <v>32</v>
      </c>
      <c r="C3">
        <f t="shared" ref="C3:C20" si="1">COUNTIF($N$2:$N$25400,"&lt;"&amp;A3)</f>
        <v>90</v>
      </c>
      <c r="D3">
        <f t="shared" ref="D3:D66" ca="1" si="2">INDIRECT(ADDRESS(C3+1,14))</f>
        <v>-3.0000000000000001E-3</v>
      </c>
      <c r="E3">
        <f t="shared" ref="E3:E20" ca="1" si="3">INDIRECT(ADDRESS(C3+2,14))</f>
        <v>0</v>
      </c>
      <c r="F3">
        <f t="shared" ref="F3:F20" ca="1" si="4">INDIRECT(ADDRESS(C3+1,13))</f>
        <v>31</v>
      </c>
      <c r="G3">
        <f ca="1">INDIRECT(ADDRESS(C3+2,13))</f>
        <v>32</v>
      </c>
      <c r="M3">
        <v>-57</v>
      </c>
      <c r="N3">
        <v>-0.23300000000000001</v>
      </c>
    </row>
    <row r="4" spans="1:14">
      <c r="A4" s="32">
        <v>0</v>
      </c>
      <c r="B4" s="33">
        <f t="shared" ca="1" si="0"/>
        <v>32</v>
      </c>
      <c r="C4">
        <f t="shared" si="1"/>
        <v>90</v>
      </c>
      <c r="D4">
        <f t="shared" ca="1" si="2"/>
        <v>-3.0000000000000001E-3</v>
      </c>
      <c r="E4">
        <f t="shared" ca="1" si="3"/>
        <v>0</v>
      </c>
      <c r="F4">
        <f t="shared" ca="1" si="4"/>
        <v>31</v>
      </c>
      <c r="G4">
        <f t="shared" ref="G4:G20" ca="1" si="5">INDIRECT(ADDRESS(C4+2,13))</f>
        <v>32</v>
      </c>
      <c r="M4">
        <v>-56</v>
      </c>
      <c r="N4">
        <v>-0.23100000000000001</v>
      </c>
    </row>
    <row r="5" spans="1:14">
      <c r="A5" s="54">
        <f>formulas!O92</f>
        <v>0</v>
      </c>
      <c r="B5" s="33">
        <f t="shared" ca="1" si="0"/>
        <v>32</v>
      </c>
      <c r="C5">
        <f t="shared" si="1"/>
        <v>90</v>
      </c>
      <c r="D5">
        <f t="shared" ca="1" si="2"/>
        <v>-3.0000000000000001E-3</v>
      </c>
      <c r="E5">
        <f t="shared" ca="1" si="3"/>
        <v>0</v>
      </c>
      <c r="F5">
        <f t="shared" ca="1" si="4"/>
        <v>31</v>
      </c>
      <c r="G5">
        <f t="shared" ca="1" si="5"/>
        <v>32</v>
      </c>
      <c r="M5">
        <v>-55</v>
      </c>
      <c r="N5">
        <v>-0.22900000000000001</v>
      </c>
    </row>
    <row r="6" spans="1:14">
      <c r="A6" s="95">
        <f>'SP-1Calibration'!C5</f>
        <v>1E-4</v>
      </c>
      <c r="B6" s="33">
        <f t="shared" ca="1" si="0"/>
        <v>32.033333333333331</v>
      </c>
      <c r="C6">
        <f t="shared" si="1"/>
        <v>91</v>
      </c>
      <c r="D6">
        <f t="shared" ca="1" si="2"/>
        <v>0</v>
      </c>
      <c r="E6">
        <f t="shared" ca="1" si="3"/>
        <v>3.0000000000000001E-3</v>
      </c>
      <c r="F6">
        <f t="shared" ca="1" si="4"/>
        <v>32</v>
      </c>
      <c r="G6">
        <f t="shared" ca="1" si="5"/>
        <v>33</v>
      </c>
      <c r="M6">
        <v>-54</v>
      </c>
      <c r="N6">
        <v>-0.22700000000000001</v>
      </c>
    </row>
    <row r="7" spans="1:14">
      <c r="A7" s="54">
        <f>formulas!O94</f>
        <v>0</v>
      </c>
      <c r="B7" s="33">
        <f t="shared" ca="1" si="0"/>
        <v>32</v>
      </c>
      <c r="C7">
        <f t="shared" si="1"/>
        <v>90</v>
      </c>
      <c r="D7">
        <f t="shared" ca="1" si="2"/>
        <v>-3.0000000000000001E-3</v>
      </c>
      <c r="E7">
        <f t="shared" ca="1" si="3"/>
        <v>0</v>
      </c>
      <c r="F7">
        <f t="shared" ca="1" si="4"/>
        <v>31</v>
      </c>
      <c r="G7">
        <f t="shared" ca="1" si="5"/>
        <v>32</v>
      </c>
      <c r="M7">
        <v>-53</v>
      </c>
      <c r="N7">
        <v>-0.224</v>
      </c>
    </row>
    <row r="8" spans="1:14">
      <c r="A8" s="96">
        <f>'SP-1Calibration'!C8</f>
        <v>0.59789999999999999</v>
      </c>
      <c r="B8" s="33">
        <f t="shared" ca="1" si="0"/>
        <v>200.22499999999999</v>
      </c>
      <c r="C8">
        <f t="shared" si="1"/>
        <v>259</v>
      </c>
      <c r="D8">
        <f t="shared" ca="1" si="2"/>
        <v>0.59699999999999998</v>
      </c>
      <c r="E8">
        <f t="shared" ca="1" si="3"/>
        <v>0.60099999999999998</v>
      </c>
      <c r="F8">
        <f t="shared" ca="1" si="4"/>
        <v>200</v>
      </c>
      <c r="G8">
        <f t="shared" ca="1" si="5"/>
        <v>201</v>
      </c>
      <c r="M8">
        <v>-52</v>
      </c>
      <c r="N8">
        <v>-0.222</v>
      </c>
    </row>
    <row r="9" spans="1:14">
      <c r="A9" s="54">
        <f>formulas!O96</f>
        <v>0</v>
      </c>
      <c r="B9" s="33">
        <f t="shared" ca="1" si="0"/>
        <v>32</v>
      </c>
      <c r="C9">
        <f t="shared" si="1"/>
        <v>90</v>
      </c>
      <c r="D9">
        <f t="shared" ca="1" si="2"/>
        <v>-3.0000000000000001E-3</v>
      </c>
      <c r="E9">
        <f t="shared" ca="1" si="3"/>
        <v>0</v>
      </c>
      <c r="F9">
        <f t="shared" ca="1" si="4"/>
        <v>31</v>
      </c>
      <c r="G9">
        <f t="shared" ca="1" si="5"/>
        <v>32</v>
      </c>
      <c r="M9">
        <v>-51</v>
      </c>
      <c r="N9">
        <v>-0.22</v>
      </c>
    </row>
    <row r="10" spans="1:14">
      <c r="A10" s="95">
        <f>'SP-1Calibration'!C11</f>
        <v>1.4762</v>
      </c>
      <c r="B10" s="33">
        <f t="shared" ca="1" si="0"/>
        <v>399.55</v>
      </c>
      <c r="C10">
        <f t="shared" si="1"/>
        <v>458</v>
      </c>
      <c r="D10">
        <f t="shared" ca="1" si="2"/>
        <v>1.474</v>
      </c>
      <c r="E10">
        <f t="shared" ca="1" si="3"/>
        <v>1.478</v>
      </c>
      <c r="F10">
        <f t="shared" ca="1" si="4"/>
        <v>399</v>
      </c>
      <c r="G10">
        <f t="shared" ca="1" si="5"/>
        <v>400</v>
      </c>
      <c r="M10">
        <v>-50</v>
      </c>
      <c r="N10">
        <v>-0.218</v>
      </c>
    </row>
    <row r="11" spans="1:14">
      <c r="A11" s="54">
        <f>formulas!O98</f>
        <v>0</v>
      </c>
      <c r="B11" s="33">
        <f t="shared" ca="1" si="0"/>
        <v>32</v>
      </c>
      <c r="C11">
        <f t="shared" si="1"/>
        <v>90</v>
      </c>
      <c r="D11">
        <f t="shared" ca="1" si="2"/>
        <v>-3.0000000000000001E-3</v>
      </c>
      <c r="E11">
        <f t="shared" ca="1" si="3"/>
        <v>0</v>
      </c>
      <c r="F11">
        <f t="shared" ca="1" si="4"/>
        <v>31</v>
      </c>
      <c r="G11">
        <f t="shared" ca="1" si="5"/>
        <v>32</v>
      </c>
      <c r="M11">
        <v>-49</v>
      </c>
      <c r="N11">
        <v>-0.215</v>
      </c>
    </row>
    <row r="12" spans="1:14">
      <c r="A12" s="95">
        <f>'SP-1Calibration'!C14</f>
        <v>2.4647999999999999</v>
      </c>
      <c r="B12" s="33">
        <f t="shared" ca="1" si="0"/>
        <v>599.76</v>
      </c>
      <c r="C12">
        <f t="shared" si="1"/>
        <v>658</v>
      </c>
      <c r="D12">
        <f t="shared" ca="1" si="2"/>
        <v>2.4609999999999999</v>
      </c>
      <c r="E12">
        <f t="shared" ca="1" si="3"/>
        <v>2.4660000000000002</v>
      </c>
      <c r="F12">
        <f t="shared" ca="1" si="4"/>
        <v>599</v>
      </c>
      <c r="G12">
        <f t="shared" ca="1" si="5"/>
        <v>600</v>
      </c>
      <c r="M12">
        <v>-48</v>
      </c>
      <c r="N12">
        <v>-0.21299999999999999</v>
      </c>
    </row>
    <row r="13" spans="1:14">
      <c r="A13" s="54">
        <f>formulas!O100</f>
        <v>0</v>
      </c>
      <c r="B13" s="33">
        <f t="shared" ca="1" si="0"/>
        <v>32</v>
      </c>
      <c r="C13">
        <f t="shared" si="1"/>
        <v>90</v>
      </c>
      <c r="D13">
        <f t="shared" ca="1" si="2"/>
        <v>-3.0000000000000001E-3</v>
      </c>
      <c r="E13">
        <f t="shared" ca="1" si="3"/>
        <v>0</v>
      </c>
      <c r="F13">
        <f t="shared" ca="1" si="4"/>
        <v>31</v>
      </c>
      <c r="G13">
        <f t="shared" ca="1" si="5"/>
        <v>32</v>
      </c>
      <c r="M13">
        <v>-47</v>
      </c>
      <c r="N13">
        <v>-0.21099999999999999</v>
      </c>
    </row>
    <row r="14" spans="1:14">
      <c r="A14" s="95">
        <f>'SP-1Calibration'!C17</f>
        <v>3.5165000000000002</v>
      </c>
      <c r="B14" s="33">
        <f t="shared" ca="1" si="0"/>
        <v>800.1</v>
      </c>
      <c r="C14">
        <f t="shared" si="1"/>
        <v>859</v>
      </c>
      <c r="D14">
        <f t="shared" ca="1" si="2"/>
        <v>3.516</v>
      </c>
      <c r="E14">
        <f t="shared" ca="1" si="3"/>
        <v>3.5209999999999999</v>
      </c>
      <c r="F14">
        <f t="shared" ca="1" si="4"/>
        <v>800</v>
      </c>
      <c r="G14">
        <f t="shared" ca="1" si="5"/>
        <v>801</v>
      </c>
      <c r="M14">
        <v>-46</v>
      </c>
      <c r="N14">
        <v>-0.20799999999999999</v>
      </c>
    </row>
    <row r="15" spans="1:14">
      <c r="A15" s="54">
        <f>formulas!O102</f>
        <v>0</v>
      </c>
      <c r="B15" s="33">
        <f t="shared" ca="1" si="0"/>
        <v>32</v>
      </c>
      <c r="C15">
        <f t="shared" si="1"/>
        <v>90</v>
      </c>
      <c r="D15">
        <f t="shared" ca="1" si="2"/>
        <v>-3.0000000000000001E-3</v>
      </c>
      <c r="E15">
        <f t="shared" ca="1" si="3"/>
        <v>0</v>
      </c>
      <c r="F15">
        <f t="shared" ca="1" si="4"/>
        <v>31</v>
      </c>
      <c r="G15">
        <f t="shared" ca="1" si="5"/>
        <v>32</v>
      </c>
      <c r="M15">
        <v>-45</v>
      </c>
      <c r="N15">
        <v>-0.20599999999999999</v>
      </c>
    </row>
    <row r="16" spans="1:14">
      <c r="A16" s="95">
        <f>'SP-1Calibration'!C20</f>
        <v>4.6113</v>
      </c>
      <c r="B16" s="33">
        <f t="shared" ca="1" si="0"/>
        <v>1000.2599999999999</v>
      </c>
      <c r="C16">
        <f t="shared" si="1"/>
        <v>1059</v>
      </c>
      <c r="D16">
        <f t="shared" ca="1" si="2"/>
        <v>4.6100000000000003</v>
      </c>
      <c r="E16">
        <f t="shared" ca="1" si="3"/>
        <v>4.6150000000000002</v>
      </c>
      <c r="F16">
        <f t="shared" ca="1" si="4"/>
        <v>1000</v>
      </c>
      <c r="G16">
        <f t="shared" ca="1" si="5"/>
        <v>1001</v>
      </c>
      <c r="M16">
        <v>-44</v>
      </c>
      <c r="N16">
        <v>-0.20399999999999999</v>
      </c>
    </row>
    <row r="17" spans="1:14">
      <c r="A17" s="54">
        <f>formulas!O104</f>
        <v>0</v>
      </c>
      <c r="B17" s="33">
        <f t="shared" ca="1" si="0"/>
        <v>32</v>
      </c>
      <c r="C17">
        <f t="shared" si="1"/>
        <v>90</v>
      </c>
      <c r="D17">
        <f t="shared" ca="1" si="2"/>
        <v>-3.0000000000000001E-3</v>
      </c>
      <c r="E17">
        <f t="shared" ca="1" si="3"/>
        <v>0</v>
      </c>
      <c r="F17">
        <f t="shared" ca="1" si="4"/>
        <v>31</v>
      </c>
      <c r="G17">
        <f t="shared" ca="1" si="5"/>
        <v>32</v>
      </c>
      <c r="M17">
        <v>-43</v>
      </c>
      <c r="N17">
        <v>-0.20100000000000001</v>
      </c>
    </row>
    <row r="18" spans="1:14">
      <c r="A18" s="95">
        <f>'SP-1Calibration'!C23</f>
        <v>5.74</v>
      </c>
      <c r="B18" s="33">
        <f t="shared" ca="1" si="0"/>
        <v>1199.8000000000002</v>
      </c>
      <c r="C18">
        <f t="shared" si="1"/>
        <v>1258</v>
      </c>
      <c r="D18">
        <f t="shared" ca="1" si="2"/>
        <v>5.7359999999999998</v>
      </c>
      <c r="E18">
        <f t="shared" ca="1" si="3"/>
        <v>5.7409999999999997</v>
      </c>
      <c r="F18">
        <f t="shared" ca="1" si="4"/>
        <v>1199</v>
      </c>
      <c r="G18">
        <f t="shared" ca="1" si="5"/>
        <v>1200</v>
      </c>
      <c r="M18">
        <v>-42</v>
      </c>
      <c r="N18">
        <v>-0.19900000000000001</v>
      </c>
    </row>
    <row r="19" spans="1:14">
      <c r="A19" s="54">
        <f>formulas!O106</f>
        <v>0</v>
      </c>
      <c r="B19" s="33">
        <f t="shared" ca="1" si="0"/>
        <v>32</v>
      </c>
      <c r="C19">
        <f t="shared" si="1"/>
        <v>90</v>
      </c>
      <c r="D19">
        <f t="shared" ca="1" si="2"/>
        <v>-3.0000000000000001E-3</v>
      </c>
      <c r="E19">
        <f t="shared" ca="1" si="3"/>
        <v>0</v>
      </c>
      <c r="F19">
        <f t="shared" ca="1" si="4"/>
        <v>31</v>
      </c>
      <c r="G19">
        <f t="shared" ca="1" si="5"/>
        <v>32</v>
      </c>
      <c r="M19">
        <v>-41</v>
      </c>
      <c r="N19">
        <v>-0.19700000000000001</v>
      </c>
    </row>
    <row r="20" spans="1:14">
      <c r="A20" s="95">
        <f>'SP-1Calibration'!C26</f>
        <v>6.8989000000000003</v>
      </c>
      <c r="B20" s="33">
        <f t="shared" ca="1" si="0"/>
        <v>1397.65</v>
      </c>
      <c r="C20">
        <f t="shared" si="1"/>
        <v>1456</v>
      </c>
      <c r="D20">
        <f t="shared" ca="1" si="2"/>
        <v>6.8949999999999996</v>
      </c>
      <c r="E20">
        <f t="shared" ca="1" si="3"/>
        <v>6.9009999999999998</v>
      </c>
      <c r="F20">
        <f t="shared" ca="1" si="4"/>
        <v>1397</v>
      </c>
      <c r="G20">
        <f t="shared" ca="1" si="5"/>
        <v>1398</v>
      </c>
      <c r="M20">
        <v>-40</v>
      </c>
      <c r="N20">
        <v>-0.19400000000000001</v>
      </c>
    </row>
    <row r="21" spans="1:14">
      <c r="A21" s="54">
        <f>formulas!O108</f>
        <v>0</v>
      </c>
      <c r="B21" s="33">
        <f t="shared" ref="B21:B84" ca="1" si="6">(A21-D21)/(E21-D21)*(G21-F21)+F21</f>
        <v>32</v>
      </c>
      <c r="C21">
        <f t="shared" ref="C21:C84" si="7">COUNTIF($N$2:$N$25400,"&lt;"&amp;A21)</f>
        <v>90</v>
      </c>
      <c r="D21">
        <f t="shared" ca="1" si="2"/>
        <v>-3.0000000000000001E-3</v>
      </c>
      <c r="E21">
        <f t="shared" ref="E21:E84" ca="1" si="8">INDIRECT(ADDRESS(C21+2,14))</f>
        <v>0</v>
      </c>
      <c r="F21">
        <f t="shared" ref="F21:F84" ca="1" si="9">INDIRECT(ADDRESS(C21+1,13))</f>
        <v>31</v>
      </c>
      <c r="G21">
        <f t="shared" ref="G21:G84" ca="1" si="10">INDIRECT(ADDRESS(C21+2,13))</f>
        <v>32</v>
      </c>
      <c r="M21">
        <v>-39</v>
      </c>
      <c r="N21">
        <v>-0.192</v>
      </c>
    </row>
    <row r="22" spans="1:14">
      <c r="A22" s="95">
        <f>'SP-1Calibration'!C29</f>
        <v>8.1145999999999994</v>
      </c>
      <c r="B22" s="33">
        <f t="shared" ca="1" si="6"/>
        <v>1598.0857142857142</v>
      </c>
      <c r="C22">
        <f t="shared" si="7"/>
        <v>1657</v>
      </c>
      <c r="D22">
        <f t="shared" ca="1" si="2"/>
        <v>8.1140000000000008</v>
      </c>
      <c r="E22">
        <f t="shared" ca="1" si="8"/>
        <v>8.1210000000000004</v>
      </c>
      <c r="F22">
        <f t="shared" ca="1" si="9"/>
        <v>1598</v>
      </c>
      <c r="G22">
        <f t="shared" ca="1" si="10"/>
        <v>1599</v>
      </c>
      <c r="M22">
        <v>-38</v>
      </c>
      <c r="N22">
        <v>-0.19</v>
      </c>
    </row>
    <row r="23" spans="1:14">
      <c r="A23" s="54">
        <f>formulas!O110</f>
        <v>0</v>
      </c>
      <c r="B23" s="33">
        <f t="shared" ca="1" si="6"/>
        <v>32</v>
      </c>
      <c r="C23">
        <f t="shared" si="7"/>
        <v>90</v>
      </c>
      <c r="D23">
        <f t="shared" ca="1" si="2"/>
        <v>-3.0000000000000001E-3</v>
      </c>
      <c r="E23">
        <f t="shared" ca="1" si="8"/>
        <v>0</v>
      </c>
      <c r="F23">
        <f t="shared" ca="1" si="9"/>
        <v>31</v>
      </c>
      <c r="G23">
        <f t="shared" ca="1" si="10"/>
        <v>32</v>
      </c>
      <c r="M23">
        <v>-37</v>
      </c>
      <c r="N23">
        <v>-0.187</v>
      </c>
    </row>
    <row r="24" spans="1:14">
      <c r="A24" s="95">
        <f>'SP-1Calibration'!C32</f>
        <v>9.3699999999999992</v>
      </c>
      <c r="B24" s="33">
        <f t="shared" ca="1" si="6"/>
        <v>1798</v>
      </c>
      <c r="C24">
        <f t="shared" si="7"/>
        <v>1856</v>
      </c>
      <c r="D24">
        <f t="shared" ca="1" si="2"/>
        <v>9.3629999999999995</v>
      </c>
      <c r="E24">
        <f t="shared" ca="1" si="8"/>
        <v>9.3699999999999992</v>
      </c>
      <c r="F24">
        <f t="shared" ca="1" si="9"/>
        <v>1797</v>
      </c>
      <c r="G24">
        <f t="shared" ca="1" si="10"/>
        <v>1798</v>
      </c>
      <c r="M24">
        <v>-36</v>
      </c>
      <c r="N24">
        <v>-0.185</v>
      </c>
    </row>
    <row r="25" spans="1:14">
      <c r="A25" s="54">
        <f>formulas!O112</f>
        <v>0</v>
      </c>
      <c r="B25" s="33">
        <f t="shared" ca="1" si="6"/>
        <v>32</v>
      </c>
      <c r="C25">
        <f t="shared" si="7"/>
        <v>90</v>
      </c>
      <c r="D25">
        <f t="shared" ca="1" si="2"/>
        <v>-3.0000000000000001E-3</v>
      </c>
      <c r="E25">
        <f t="shared" ca="1" si="8"/>
        <v>0</v>
      </c>
      <c r="F25">
        <f t="shared" ca="1" si="9"/>
        <v>31</v>
      </c>
      <c r="G25">
        <f t="shared" ca="1" si="10"/>
        <v>32</v>
      </c>
      <c r="M25">
        <v>-35</v>
      </c>
      <c r="N25">
        <v>-0.182</v>
      </c>
    </row>
    <row r="26" spans="1:14">
      <c r="A26" s="95">
        <f>'SP-1Calibration'!C35</f>
        <v>10.6897</v>
      </c>
      <c r="B26" s="33">
        <f t="shared" ca="1" si="6"/>
        <v>2001.8142857142857</v>
      </c>
      <c r="C26">
        <f t="shared" si="7"/>
        <v>2060</v>
      </c>
      <c r="D26">
        <f t="shared" ca="1" si="2"/>
        <v>10.683999999999999</v>
      </c>
      <c r="E26">
        <f t="shared" ca="1" si="8"/>
        <v>10.691000000000001</v>
      </c>
      <c r="F26">
        <f t="shared" ca="1" si="9"/>
        <v>2001</v>
      </c>
      <c r="G26">
        <f t="shared" ca="1" si="10"/>
        <v>2002</v>
      </c>
      <c r="M26">
        <v>-34</v>
      </c>
      <c r="N26">
        <v>-0.18</v>
      </c>
    </row>
    <row r="27" spans="1:14">
      <c r="A27" s="54">
        <f>formulas!O114</f>
        <v>0</v>
      </c>
      <c r="B27" s="33">
        <f t="shared" ca="1" si="6"/>
        <v>32</v>
      </c>
      <c r="C27">
        <f t="shared" si="7"/>
        <v>90</v>
      </c>
      <c r="D27">
        <f t="shared" ca="1" si="2"/>
        <v>-3.0000000000000001E-3</v>
      </c>
      <c r="E27">
        <f t="shared" ca="1" si="8"/>
        <v>0</v>
      </c>
      <c r="F27">
        <f t="shared" ca="1" si="9"/>
        <v>31</v>
      </c>
      <c r="G27">
        <f t="shared" ca="1" si="10"/>
        <v>32</v>
      </c>
      <c r="M27">
        <v>-33</v>
      </c>
      <c r="N27">
        <v>-0.17799999999999999</v>
      </c>
    </row>
    <row r="28" spans="1:14">
      <c r="A28" s="95">
        <f>'SP-1Calibration'!C38</f>
        <v>12.003</v>
      </c>
      <c r="B28" s="33">
        <f t="shared" ca="1" si="6"/>
        <v>2199.8571428571431</v>
      </c>
      <c r="C28">
        <f t="shared" si="7"/>
        <v>2258</v>
      </c>
      <c r="D28">
        <f t="shared" ca="1" si="2"/>
        <v>11.997</v>
      </c>
      <c r="E28">
        <f t="shared" ca="1" si="8"/>
        <v>12.004</v>
      </c>
      <c r="F28">
        <f t="shared" ca="1" si="9"/>
        <v>2199</v>
      </c>
      <c r="G28">
        <f t="shared" ca="1" si="10"/>
        <v>2200</v>
      </c>
      <c r="M28">
        <v>-32</v>
      </c>
      <c r="N28">
        <v>-0.17499999999999999</v>
      </c>
    </row>
    <row r="29" spans="1:14">
      <c r="A29" s="54">
        <f>formulas!O116</f>
        <v>0</v>
      </c>
      <c r="B29" s="33">
        <f t="shared" ca="1" si="6"/>
        <v>32</v>
      </c>
      <c r="C29">
        <f t="shared" si="7"/>
        <v>90</v>
      </c>
      <c r="D29">
        <f t="shared" ca="1" si="2"/>
        <v>-3.0000000000000001E-3</v>
      </c>
      <c r="E29">
        <f t="shared" ca="1" si="8"/>
        <v>0</v>
      </c>
      <c r="F29">
        <f t="shared" ca="1" si="9"/>
        <v>31</v>
      </c>
      <c r="G29">
        <f t="shared" ca="1" si="10"/>
        <v>32</v>
      </c>
      <c r="M29">
        <v>-31</v>
      </c>
      <c r="N29">
        <v>-0.17299999999999999</v>
      </c>
    </row>
    <row r="30" spans="1:14">
      <c r="A30" s="95" t="str">
        <f>'SP-1Calibration'!C41</f>
        <v>NO</v>
      </c>
      <c r="B30" s="33" t="e">
        <f t="shared" ca="1" si="6"/>
        <v>#VALUE!</v>
      </c>
      <c r="C30">
        <f t="shared" si="7"/>
        <v>0</v>
      </c>
      <c r="D30" t="str">
        <f t="shared" ca="1" si="2"/>
        <v>mV</v>
      </c>
      <c r="E30">
        <f t="shared" ca="1" si="8"/>
        <v>-0.23599999999999999</v>
      </c>
      <c r="F30" t="str">
        <f t="shared" ca="1" si="9"/>
        <v>Temp(F)</v>
      </c>
      <c r="G30">
        <f t="shared" ca="1" si="10"/>
        <v>-58</v>
      </c>
      <c r="M30">
        <v>-30</v>
      </c>
      <c r="N30">
        <v>-0.17</v>
      </c>
    </row>
    <row r="31" spans="1:14">
      <c r="A31" s="54">
        <f>formulas!O118</f>
        <v>0</v>
      </c>
      <c r="B31" s="33">
        <f t="shared" ca="1" si="6"/>
        <v>32</v>
      </c>
      <c r="C31">
        <f t="shared" si="7"/>
        <v>90</v>
      </c>
      <c r="D31">
        <f t="shared" ca="1" si="2"/>
        <v>-3.0000000000000001E-3</v>
      </c>
      <c r="E31">
        <f t="shared" ca="1" si="8"/>
        <v>0</v>
      </c>
      <c r="F31">
        <f t="shared" ca="1" si="9"/>
        <v>31</v>
      </c>
      <c r="G31">
        <f t="shared" ca="1" si="10"/>
        <v>32</v>
      </c>
      <c r="M31">
        <v>-29</v>
      </c>
      <c r="N31">
        <v>-0.16800000000000001</v>
      </c>
    </row>
    <row r="32" spans="1:14">
      <c r="A32" s="32">
        <v>0</v>
      </c>
      <c r="B32" s="33">
        <f t="shared" ca="1" si="6"/>
        <v>32</v>
      </c>
      <c r="C32">
        <f t="shared" si="7"/>
        <v>90</v>
      </c>
      <c r="D32">
        <f t="shared" ca="1" si="2"/>
        <v>-3.0000000000000001E-3</v>
      </c>
      <c r="E32">
        <f t="shared" ca="1" si="8"/>
        <v>0</v>
      </c>
      <c r="F32">
        <f t="shared" ca="1" si="9"/>
        <v>31</v>
      </c>
      <c r="G32">
        <f t="shared" ca="1" si="10"/>
        <v>32</v>
      </c>
      <c r="M32">
        <v>-28</v>
      </c>
      <c r="N32">
        <v>-0.16500000000000001</v>
      </c>
    </row>
    <row r="33" spans="1:14">
      <c r="A33" s="54">
        <f>formulas!O120</f>
        <v>0</v>
      </c>
      <c r="B33" s="33">
        <f t="shared" ca="1" si="6"/>
        <v>32</v>
      </c>
      <c r="C33">
        <f t="shared" si="7"/>
        <v>90</v>
      </c>
      <c r="D33">
        <f t="shared" ca="1" si="2"/>
        <v>-3.0000000000000001E-3</v>
      </c>
      <c r="E33">
        <f t="shared" ca="1" si="8"/>
        <v>0</v>
      </c>
      <c r="F33">
        <f t="shared" ca="1" si="9"/>
        <v>31</v>
      </c>
      <c r="G33">
        <f t="shared" ca="1" si="10"/>
        <v>32</v>
      </c>
      <c r="M33">
        <v>-27</v>
      </c>
      <c r="N33">
        <v>-0.16300000000000001</v>
      </c>
    </row>
    <row r="34" spans="1:14">
      <c r="A34" s="32">
        <v>0</v>
      </c>
      <c r="B34" s="33">
        <f t="shared" ca="1" si="6"/>
        <v>32</v>
      </c>
      <c r="C34">
        <f t="shared" si="7"/>
        <v>90</v>
      </c>
      <c r="D34">
        <f t="shared" ca="1" si="2"/>
        <v>-3.0000000000000001E-3</v>
      </c>
      <c r="E34">
        <f t="shared" ca="1" si="8"/>
        <v>0</v>
      </c>
      <c r="F34">
        <f t="shared" ca="1" si="9"/>
        <v>31</v>
      </c>
      <c r="G34">
        <f t="shared" ca="1" si="10"/>
        <v>32</v>
      </c>
      <c r="M34">
        <v>-26</v>
      </c>
      <c r="N34">
        <v>-0.16</v>
      </c>
    </row>
    <row r="35" spans="1:14">
      <c r="A35" s="54">
        <f>formulas!O122</f>
        <v>0</v>
      </c>
      <c r="B35" s="33">
        <f t="shared" ca="1" si="6"/>
        <v>32</v>
      </c>
      <c r="C35">
        <f t="shared" si="7"/>
        <v>90</v>
      </c>
      <c r="D35">
        <f t="shared" ca="1" si="2"/>
        <v>-3.0000000000000001E-3</v>
      </c>
      <c r="E35">
        <f t="shared" ca="1" si="8"/>
        <v>0</v>
      </c>
      <c r="F35">
        <f t="shared" ca="1" si="9"/>
        <v>31</v>
      </c>
      <c r="G35">
        <f t="shared" ca="1" si="10"/>
        <v>32</v>
      </c>
      <c r="M35">
        <v>-25</v>
      </c>
      <c r="N35">
        <v>-0.158</v>
      </c>
    </row>
    <row r="36" spans="1:14">
      <c r="A36" s="32">
        <v>0</v>
      </c>
      <c r="B36" s="33">
        <f t="shared" ca="1" si="6"/>
        <v>32</v>
      </c>
      <c r="C36">
        <f t="shared" si="7"/>
        <v>90</v>
      </c>
      <c r="D36">
        <f t="shared" ca="1" si="2"/>
        <v>-3.0000000000000001E-3</v>
      </c>
      <c r="E36">
        <f t="shared" ca="1" si="8"/>
        <v>0</v>
      </c>
      <c r="F36">
        <f t="shared" ca="1" si="9"/>
        <v>31</v>
      </c>
      <c r="G36">
        <f t="shared" ca="1" si="10"/>
        <v>32</v>
      </c>
      <c r="M36">
        <v>-24</v>
      </c>
      <c r="N36">
        <v>-0.155</v>
      </c>
    </row>
    <row r="37" spans="1:14">
      <c r="A37" s="54">
        <f>formulas!O124</f>
        <v>0</v>
      </c>
      <c r="B37" s="33">
        <f t="shared" ca="1" si="6"/>
        <v>32</v>
      </c>
      <c r="C37">
        <f t="shared" si="7"/>
        <v>90</v>
      </c>
      <c r="D37">
        <f t="shared" ca="1" si="2"/>
        <v>-3.0000000000000001E-3</v>
      </c>
      <c r="E37">
        <f t="shared" ca="1" si="8"/>
        <v>0</v>
      </c>
      <c r="F37">
        <f t="shared" ca="1" si="9"/>
        <v>31</v>
      </c>
      <c r="G37">
        <f t="shared" ca="1" si="10"/>
        <v>32</v>
      </c>
      <c r="M37">
        <v>-23</v>
      </c>
      <c r="N37">
        <v>-0.153</v>
      </c>
    </row>
    <row r="38" spans="1:14">
      <c r="A38" s="32">
        <v>0</v>
      </c>
      <c r="B38" s="33">
        <f t="shared" ca="1" si="6"/>
        <v>32</v>
      </c>
      <c r="C38">
        <f t="shared" si="7"/>
        <v>90</v>
      </c>
      <c r="D38">
        <f t="shared" ca="1" si="2"/>
        <v>-3.0000000000000001E-3</v>
      </c>
      <c r="E38">
        <f t="shared" ca="1" si="8"/>
        <v>0</v>
      </c>
      <c r="F38">
        <f t="shared" ca="1" si="9"/>
        <v>31</v>
      </c>
      <c r="G38">
        <f t="shared" ca="1" si="10"/>
        <v>32</v>
      </c>
      <c r="M38">
        <v>-22</v>
      </c>
      <c r="N38">
        <v>-0.15</v>
      </c>
    </row>
    <row r="39" spans="1:14">
      <c r="A39" s="54">
        <f>formulas!O126</f>
        <v>0</v>
      </c>
      <c r="B39" s="33">
        <f t="shared" ca="1" si="6"/>
        <v>32</v>
      </c>
      <c r="C39">
        <f t="shared" si="7"/>
        <v>90</v>
      </c>
      <c r="D39">
        <f t="shared" ca="1" si="2"/>
        <v>-3.0000000000000001E-3</v>
      </c>
      <c r="E39">
        <f t="shared" ca="1" si="8"/>
        <v>0</v>
      </c>
      <c r="F39">
        <f t="shared" ca="1" si="9"/>
        <v>31</v>
      </c>
      <c r="G39">
        <f t="shared" ca="1" si="10"/>
        <v>32</v>
      </c>
      <c r="M39">
        <v>-21</v>
      </c>
      <c r="N39">
        <v>-0.14799999999999999</v>
      </c>
    </row>
    <row r="40" spans="1:14">
      <c r="A40" s="32">
        <v>0</v>
      </c>
      <c r="B40" s="33">
        <f t="shared" ca="1" si="6"/>
        <v>32</v>
      </c>
      <c r="C40">
        <f t="shared" si="7"/>
        <v>90</v>
      </c>
      <c r="D40">
        <f t="shared" ca="1" si="2"/>
        <v>-3.0000000000000001E-3</v>
      </c>
      <c r="E40">
        <f t="shared" ca="1" si="8"/>
        <v>0</v>
      </c>
      <c r="F40">
        <f t="shared" ca="1" si="9"/>
        <v>31</v>
      </c>
      <c r="G40">
        <f t="shared" ca="1" si="10"/>
        <v>32</v>
      </c>
      <c r="M40">
        <v>-20</v>
      </c>
      <c r="N40">
        <v>-0.14499999999999999</v>
      </c>
    </row>
    <row r="41" spans="1:14">
      <c r="A41" s="54">
        <f>formulas!O128</f>
        <v>0</v>
      </c>
      <c r="B41" s="33">
        <f t="shared" ca="1" si="6"/>
        <v>32</v>
      </c>
      <c r="C41">
        <f t="shared" si="7"/>
        <v>90</v>
      </c>
      <c r="D41">
        <f t="shared" ca="1" si="2"/>
        <v>-3.0000000000000001E-3</v>
      </c>
      <c r="E41">
        <f t="shared" ca="1" si="8"/>
        <v>0</v>
      </c>
      <c r="F41">
        <f t="shared" ca="1" si="9"/>
        <v>31</v>
      </c>
      <c r="G41">
        <f t="shared" ca="1" si="10"/>
        <v>32</v>
      </c>
      <c r="M41">
        <v>-19</v>
      </c>
      <c r="N41">
        <v>-0.14199999999999999</v>
      </c>
    </row>
    <row r="42" spans="1:14">
      <c r="A42" s="32">
        <v>0</v>
      </c>
      <c r="B42" s="33">
        <f t="shared" ca="1" si="6"/>
        <v>32</v>
      </c>
      <c r="C42">
        <f t="shared" si="7"/>
        <v>90</v>
      </c>
      <c r="D42">
        <f t="shared" ca="1" si="2"/>
        <v>-3.0000000000000001E-3</v>
      </c>
      <c r="E42">
        <f t="shared" ca="1" si="8"/>
        <v>0</v>
      </c>
      <c r="F42">
        <f t="shared" ca="1" si="9"/>
        <v>31</v>
      </c>
      <c r="G42">
        <f t="shared" ca="1" si="10"/>
        <v>32</v>
      </c>
      <c r="M42">
        <v>-18</v>
      </c>
      <c r="N42">
        <v>-0.14000000000000001</v>
      </c>
    </row>
    <row r="43" spans="1:14">
      <c r="A43" s="54">
        <f>formulas!O130</f>
        <v>0</v>
      </c>
      <c r="B43" s="33">
        <f t="shared" ca="1" si="6"/>
        <v>32</v>
      </c>
      <c r="C43">
        <f t="shared" si="7"/>
        <v>90</v>
      </c>
      <c r="D43">
        <f t="shared" ca="1" si="2"/>
        <v>-3.0000000000000001E-3</v>
      </c>
      <c r="E43">
        <f t="shared" ca="1" si="8"/>
        <v>0</v>
      </c>
      <c r="F43">
        <f t="shared" ca="1" si="9"/>
        <v>31</v>
      </c>
      <c r="G43">
        <f t="shared" ca="1" si="10"/>
        <v>32</v>
      </c>
      <c r="M43">
        <v>-17</v>
      </c>
      <c r="N43">
        <v>-0.13700000000000001</v>
      </c>
    </row>
    <row r="44" spans="1:14">
      <c r="A44" s="54">
        <f>formulas!O131</f>
        <v>0</v>
      </c>
      <c r="B44" s="33">
        <f t="shared" ca="1" si="6"/>
        <v>32</v>
      </c>
      <c r="C44">
        <f t="shared" si="7"/>
        <v>90</v>
      </c>
      <c r="D44">
        <f t="shared" ca="1" si="2"/>
        <v>-3.0000000000000001E-3</v>
      </c>
      <c r="E44">
        <f t="shared" ca="1" si="8"/>
        <v>0</v>
      </c>
      <c r="F44">
        <f t="shared" ca="1" si="9"/>
        <v>31</v>
      </c>
      <c r="G44">
        <f t="shared" ca="1" si="10"/>
        <v>32</v>
      </c>
      <c r="M44">
        <v>-16</v>
      </c>
      <c r="N44">
        <v>-0.13500000000000001</v>
      </c>
    </row>
    <row r="45" spans="1:14">
      <c r="A45" s="54">
        <f>formulas!O132</f>
        <v>0</v>
      </c>
      <c r="B45" s="33">
        <f t="shared" ca="1" si="6"/>
        <v>32</v>
      </c>
      <c r="C45">
        <f t="shared" si="7"/>
        <v>90</v>
      </c>
      <c r="D45">
        <f t="shared" ca="1" si="2"/>
        <v>-3.0000000000000001E-3</v>
      </c>
      <c r="E45">
        <f t="shared" ca="1" si="8"/>
        <v>0</v>
      </c>
      <c r="F45">
        <f t="shared" ca="1" si="9"/>
        <v>31</v>
      </c>
      <c r="G45">
        <f t="shared" ca="1" si="10"/>
        <v>32</v>
      </c>
      <c r="M45">
        <v>-15</v>
      </c>
      <c r="N45">
        <v>-0.13200000000000001</v>
      </c>
    </row>
    <row r="46" spans="1:14">
      <c r="A46" s="54">
        <f>formulas!O133</f>
        <v>0</v>
      </c>
      <c r="B46" s="33">
        <f t="shared" ca="1" si="6"/>
        <v>32</v>
      </c>
      <c r="C46">
        <f t="shared" si="7"/>
        <v>90</v>
      </c>
      <c r="D46">
        <f t="shared" ca="1" si="2"/>
        <v>-3.0000000000000001E-3</v>
      </c>
      <c r="E46">
        <f t="shared" ca="1" si="8"/>
        <v>0</v>
      </c>
      <c r="F46">
        <f t="shared" ca="1" si="9"/>
        <v>31</v>
      </c>
      <c r="G46">
        <f t="shared" ca="1" si="10"/>
        <v>32</v>
      </c>
      <c r="M46">
        <v>-14</v>
      </c>
      <c r="N46">
        <v>-0.129</v>
      </c>
    </row>
    <row r="47" spans="1:14">
      <c r="A47" s="54">
        <f>formulas!O134</f>
        <v>0</v>
      </c>
      <c r="B47" s="33">
        <f t="shared" ca="1" si="6"/>
        <v>32</v>
      </c>
      <c r="C47">
        <f t="shared" si="7"/>
        <v>90</v>
      </c>
      <c r="D47">
        <f t="shared" ca="1" si="2"/>
        <v>-3.0000000000000001E-3</v>
      </c>
      <c r="E47">
        <f t="shared" ca="1" si="8"/>
        <v>0</v>
      </c>
      <c r="F47">
        <f t="shared" ca="1" si="9"/>
        <v>31</v>
      </c>
      <c r="G47">
        <f t="shared" ca="1" si="10"/>
        <v>32</v>
      </c>
      <c r="M47">
        <v>-13</v>
      </c>
      <c r="N47">
        <v>-0.127</v>
      </c>
    </row>
    <row r="48" spans="1:14">
      <c r="A48" s="54">
        <f>formulas!O135</f>
        <v>0</v>
      </c>
      <c r="B48" s="33">
        <f t="shared" ca="1" si="6"/>
        <v>32</v>
      </c>
      <c r="C48">
        <f t="shared" si="7"/>
        <v>90</v>
      </c>
      <c r="D48">
        <f t="shared" ca="1" si="2"/>
        <v>-3.0000000000000001E-3</v>
      </c>
      <c r="E48">
        <f t="shared" ca="1" si="8"/>
        <v>0</v>
      </c>
      <c r="F48">
        <f t="shared" ca="1" si="9"/>
        <v>31</v>
      </c>
      <c r="G48">
        <f t="shared" ca="1" si="10"/>
        <v>32</v>
      </c>
      <c r="M48">
        <v>-12</v>
      </c>
      <c r="N48">
        <v>-0.124</v>
      </c>
    </row>
    <row r="49" spans="1:14">
      <c r="A49" s="54">
        <f>formulas!O136</f>
        <v>0</v>
      </c>
      <c r="B49" s="33">
        <f t="shared" ca="1" si="6"/>
        <v>32</v>
      </c>
      <c r="C49">
        <f t="shared" si="7"/>
        <v>90</v>
      </c>
      <c r="D49">
        <f t="shared" ca="1" si="2"/>
        <v>-3.0000000000000001E-3</v>
      </c>
      <c r="E49">
        <f t="shared" ca="1" si="8"/>
        <v>0</v>
      </c>
      <c r="F49">
        <f t="shared" ca="1" si="9"/>
        <v>31</v>
      </c>
      <c r="G49">
        <f t="shared" ca="1" si="10"/>
        <v>32</v>
      </c>
      <c r="M49">
        <v>-11</v>
      </c>
      <c r="N49">
        <v>-0.122</v>
      </c>
    </row>
    <row r="50" spans="1:14">
      <c r="A50" s="54">
        <f>formulas!O137</f>
        <v>0</v>
      </c>
      <c r="B50" s="33">
        <f t="shared" ca="1" si="6"/>
        <v>32</v>
      </c>
      <c r="C50">
        <f t="shared" si="7"/>
        <v>90</v>
      </c>
      <c r="D50">
        <f t="shared" ca="1" si="2"/>
        <v>-3.0000000000000001E-3</v>
      </c>
      <c r="E50">
        <f t="shared" ca="1" si="8"/>
        <v>0</v>
      </c>
      <c r="F50">
        <f t="shared" ca="1" si="9"/>
        <v>31</v>
      </c>
      <c r="G50">
        <f t="shared" ca="1" si="10"/>
        <v>32</v>
      </c>
      <c r="M50">
        <v>-10</v>
      </c>
      <c r="N50">
        <v>-0.11899999999999999</v>
      </c>
    </row>
    <row r="51" spans="1:14">
      <c r="A51" s="54">
        <f>formulas!O138</f>
        <v>0</v>
      </c>
      <c r="B51" s="33">
        <f t="shared" ca="1" si="6"/>
        <v>32</v>
      </c>
      <c r="C51">
        <f t="shared" si="7"/>
        <v>90</v>
      </c>
      <c r="D51">
        <f t="shared" ca="1" si="2"/>
        <v>-3.0000000000000001E-3</v>
      </c>
      <c r="E51">
        <f t="shared" ca="1" si="8"/>
        <v>0</v>
      </c>
      <c r="F51">
        <f t="shared" ca="1" si="9"/>
        <v>31</v>
      </c>
      <c r="G51">
        <f t="shared" ca="1" si="10"/>
        <v>32</v>
      </c>
      <c r="M51">
        <v>-9</v>
      </c>
      <c r="N51">
        <v>-0.11600000000000001</v>
      </c>
    </row>
    <row r="52" spans="1:14">
      <c r="A52" s="54">
        <f>formulas!O139</f>
        <v>0</v>
      </c>
      <c r="B52" s="33">
        <f t="shared" ca="1" si="6"/>
        <v>32</v>
      </c>
      <c r="C52">
        <f t="shared" si="7"/>
        <v>90</v>
      </c>
      <c r="D52">
        <f t="shared" ca="1" si="2"/>
        <v>-3.0000000000000001E-3</v>
      </c>
      <c r="E52">
        <f t="shared" ca="1" si="8"/>
        <v>0</v>
      </c>
      <c r="F52">
        <f t="shared" ca="1" si="9"/>
        <v>31</v>
      </c>
      <c r="G52">
        <f t="shared" ca="1" si="10"/>
        <v>32</v>
      </c>
      <c r="M52">
        <v>-8</v>
      </c>
      <c r="N52">
        <v>-0.114</v>
      </c>
    </row>
    <row r="53" spans="1:14">
      <c r="A53" s="54">
        <f>formulas!O140</f>
        <v>0</v>
      </c>
      <c r="B53" s="33">
        <f t="shared" ca="1" si="6"/>
        <v>32</v>
      </c>
      <c r="C53">
        <f t="shared" si="7"/>
        <v>90</v>
      </c>
      <c r="D53">
        <f t="shared" ca="1" si="2"/>
        <v>-3.0000000000000001E-3</v>
      </c>
      <c r="E53">
        <f t="shared" ca="1" si="8"/>
        <v>0</v>
      </c>
      <c r="F53">
        <f t="shared" ca="1" si="9"/>
        <v>31</v>
      </c>
      <c r="G53">
        <f t="shared" ca="1" si="10"/>
        <v>32</v>
      </c>
      <c r="M53">
        <v>-7</v>
      </c>
      <c r="N53">
        <v>-0.111</v>
      </c>
    </row>
    <row r="54" spans="1:14">
      <c r="A54" s="54">
        <f>formulas!O141</f>
        <v>0</v>
      </c>
      <c r="B54" s="33">
        <f t="shared" ca="1" si="6"/>
        <v>32</v>
      </c>
      <c r="C54">
        <f t="shared" si="7"/>
        <v>90</v>
      </c>
      <c r="D54">
        <f t="shared" ca="1" si="2"/>
        <v>-3.0000000000000001E-3</v>
      </c>
      <c r="E54">
        <f t="shared" ca="1" si="8"/>
        <v>0</v>
      </c>
      <c r="F54">
        <f t="shared" ca="1" si="9"/>
        <v>31</v>
      </c>
      <c r="G54">
        <f t="shared" ca="1" si="10"/>
        <v>32</v>
      </c>
      <c r="M54">
        <v>-6</v>
      </c>
      <c r="N54">
        <v>-0.108</v>
      </c>
    </row>
    <row r="55" spans="1:14">
      <c r="A55" s="54">
        <f>formulas!O142</f>
        <v>0</v>
      </c>
      <c r="B55" s="33">
        <f t="shared" ca="1" si="6"/>
        <v>32</v>
      </c>
      <c r="C55">
        <f t="shared" si="7"/>
        <v>90</v>
      </c>
      <c r="D55">
        <f t="shared" ca="1" si="2"/>
        <v>-3.0000000000000001E-3</v>
      </c>
      <c r="E55">
        <f t="shared" ca="1" si="8"/>
        <v>0</v>
      </c>
      <c r="F55">
        <f t="shared" ca="1" si="9"/>
        <v>31</v>
      </c>
      <c r="G55">
        <f t="shared" ca="1" si="10"/>
        <v>32</v>
      </c>
      <c r="M55">
        <v>-5</v>
      </c>
      <c r="N55">
        <v>-0.106</v>
      </c>
    </row>
    <row r="56" spans="1:14">
      <c r="A56" s="54">
        <f>formulas!O143</f>
        <v>0</v>
      </c>
      <c r="B56" s="33">
        <f t="shared" ca="1" si="6"/>
        <v>32</v>
      </c>
      <c r="C56">
        <f t="shared" si="7"/>
        <v>90</v>
      </c>
      <c r="D56">
        <f t="shared" ca="1" si="2"/>
        <v>-3.0000000000000001E-3</v>
      </c>
      <c r="E56">
        <f t="shared" ca="1" si="8"/>
        <v>0</v>
      </c>
      <c r="F56">
        <f t="shared" ca="1" si="9"/>
        <v>31</v>
      </c>
      <c r="G56">
        <f t="shared" ca="1" si="10"/>
        <v>32</v>
      </c>
      <c r="M56">
        <v>-4</v>
      </c>
      <c r="N56">
        <v>-0.10299999999999999</v>
      </c>
    </row>
    <row r="57" spans="1:14">
      <c r="A57" s="54">
        <f>formulas!O144</f>
        <v>0</v>
      </c>
      <c r="B57" s="33">
        <f t="shared" ca="1" si="6"/>
        <v>32</v>
      </c>
      <c r="C57">
        <f t="shared" si="7"/>
        <v>90</v>
      </c>
      <c r="D57">
        <f t="shared" ca="1" si="2"/>
        <v>-3.0000000000000001E-3</v>
      </c>
      <c r="E57">
        <f t="shared" ca="1" si="8"/>
        <v>0</v>
      </c>
      <c r="F57">
        <f t="shared" ca="1" si="9"/>
        <v>31</v>
      </c>
      <c r="G57">
        <f t="shared" ca="1" si="10"/>
        <v>32</v>
      </c>
      <c r="M57">
        <v>-3</v>
      </c>
      <c r="N57">
        <v>-0.1</v>
      </c>
    </row>
    <row r="58" spans="1:14">
      <c r="A58" s="54">
        <f>formulas!O145</f>
        <v>0</v>
      </c>
      <c r="B58" s="33">
        <f t="shared" ca="1" si="6"/>
        <v>32</v>
      </c>
      <c r="C58">
        <f t="shared" si="7"/>
        <v>90</v>
      </c>
      <c r="D58">
        <f t="shared" ca="1" si="2"/>
        <v>-3.0000000000000001E-3</v>
      </c>
      <c r="E58">
        <f t="shared" ca="1" si="8"/>
        <v>0</v>
      </c>
      <c r="F58">
        <f t="shared" ca="1" si="9"/>
        <v>31</v>
      </c>
      <c r="G58">
        <f t="shared" ca="1" si="10"/>
        <v>32</v>
      </c>
      <c r="M58">
        <v>-2</v>
      </c>
      <c r="N58">
        <v>-9.7000000000000003E-2</v>
      </c>
    </row>
    <row r="59" spans="1:14">
      <c r="A59" s="54">
        <f>formulas!O146</f>
        <v>0</v>
      </c>
      <c r="B59" s="33">
        <f t="shared" ca="1" si="6"/>
        <v>32</v>
      </c>
      <c r="C59">
        <f t="shared" si="7"/>
        <v>90</v>
      </c>
      <c r="D59">
        <f t="shared" ca="1" si="2"/>
        <v>-3.0000000000000001E-3</v>
      </c>
      <c r="E59">
        <f t="shared" ca="1" si="8"/>
        <v>0</v>
      </c>
      <c r="F59">
        <f t="shared" ca="1" si="9"/>
        <v>31</v>
      </c>
      <c r="G59">
        <f t="shared" ca="1" si="10"/>
        <v>32</v>
      </c>
      <c r="M59">
        <v>-1</v>
      </c>
      <c r="N59">
        <v>-9.5000000000000001E-2</v>
      </c>
    </row>
    <row r="60" spans="1:14">
      <c r="A60" s="54">
        <f>formulas!O147</f>
        <v>0</v>
      </c>
      <c r="B60" s="33">
        <f t="shared" ca="1" si="6"/>
        <v>32</v>
      </c>
      <c r="C60">
        <f t="shared" si="7"/>
        <v>90</v>
      </c>
      <c r="D60">
        <f t="shared" ca="1" si="2"/>
        <v>-3.0000000000000001E-3</v>
      </c>
      <c r="E60">
        <f t="shared" ca="1" si="8"/>
        <v>0</v>
      </c>
      <c r="F60">
        <f t="shared" ca="1" si="9"/>
        <v>31</v>
      </c>
      <c r="G60">
        <f t="shared" ca="1" si="10"/>
        <v>32</v>
      </c>
      <c r="M60">
        <v>0</v>
      </c>
      <c r="N60">
        <v>-9.1999999999999998E-2</v>
      </c>
    </row>
    <row r="61" spans="1:14">
      <c r="A61" s="54">
        <f>formulas!O148</f>
        <v>0</v>
      </c>
      <c r="B61" s="33">
        <f t="shared" ca="1" si="6"/>
        <v>32</v>
      </c>
      <c r="C61">
        <f t="shared" si="7"/>
        <v>90</v>
      </c>
      <c r="D61">
        <f t="shared" ca="1" si="2"/>
        <v>-3.0000000000000001E-3</v>
      </c>
      <c r="E61">
        <f t="shared" ca="1" si="8"/>
        <v>0</v>
      </c>
      <c r="F61">
        <f t="shared" ca="1" si="9"/>
        <v>31</v>
      </c>
      <c r="G61">
        <f t="shared" ca="1" si="10"/>
        <v>32</v>
      </c>
      <c r="M61">
        <v>1</v>
      </c>
      <c r="N61">
        <v>-8.8999999999999996E-2</v>
      </c>
    </row>
    <row r="62" spans="1:14">
      <c r="A62" s="54">
        <f>formulas!O149</f>
        <v>0</v>
      </c>
      <c r="B62" s="33">
        <f t="shared" ca="1" si="6"/>
        <v>32</v>
      </c>
      <c r="C62">
        <f t="shared" si="7"/>
        <v>90</v>
      </c>
      <c r="D62">
        <f t="shared" ca="1" si="2"/>
        <v>-3.0000000000000001E-3</v>
      </c>
      <c r="E62">
        <f t="shared" ca="1" si="8"/>
        <v>0</v>
      </c>
      <c r="F62">
        <f t="shared" ca="1" si="9"/>
        <v>31</v>
      </c>
      <c r="G62">
        <f t="shared" ca="1" si="10"/>
        <v>32</v>
      </c>
      <c r="M62">
        <v>2</v>
      </c>
      <c r="N62">
        <v>-8.5999999999999993E-2</v>
      </c>
    </row>
    <row r="63" spans="1:14">
      <c r="A63" s="54">
        <f>formulas!O150</f>
        <v>0</v>
      </c>
      <c r="B63" s="33">
        <f t="shared" ca="1" si="6"/>
        <v>32</v>
      </c>
      <c r="C63">
        <f t="shared" si="7"/>
        <v>90</v>
      </c>
      <c r="D63">
        <f t="shared" ca="1" si="2"/>
        <v>-3.0000000000000001E-3</v>
      </c>
      <c r="E63">
        <f t="shared" ca="1" si="8"/>
        <v>0</v>
      </c>
      <c r="F63">
        <f t="shared" ca="1" si="9"/>
        <v>31</v>
      </c>
      <c r="G63">
        <f t="shared" ca="1" si="10"/>
        <v>32</v>
      </c>
      <c r="M63">
        <v>3</v>
      </c>
      <c r="N63">
        <v>-8.4000000000000005E-2</v>
      </c>
    </row>
    <row r="64" spans="1:14">
      <c r="A64" s="54">
        <f>formulas!O151</f>
        <v>0</v>
      </c>
      <c r="B64" s="33">
        <f t="shared" ca="1" si="6"/>
        <v>32</v>
      </c>
      <c r="C64">
        <f t="shared" si="7"/>
        <v>90</v>
      </c>
      <c r="D64">
        <f t="shared" ca="1" si="2"/>
        <v>-3.0000000000000001E-3</v>
      </c>
      <c r="E64">
        <f t="shared" ca="1" si="8"/>
        <v>0</v>
      </c>
      <c r="F64">
        <f t="shared" ca="1" si="9"/>
        <v>31</v>
      </c>
      <c r="G64">
        <f t="shared" ca="1" si="10"/>
        <v>32</v>
      </c>
      <c r="M64">
        <v>4</v>
      </c>
      <c r="N64">
        <v>-8.1000000000000003E-2</v>
      </c>
    </row>
    <row r="65" spans="1:14">
      <c r="A65" s="54">
        <f>formulas!O152</f>
        <v>0</v>
      </c>
      <c r="B65" s="33">
        <f t="shared" ca="1" si="6"/>
        <v>32</v>
      </c>
      <c r="C65">
        <f t="shared" si="7"/>
        <v>90</v>
      </c>
      <c r="D65">
        <f t="shared" ca="1" si="2"/>
        <v>-3.0000000000000001E-3</v>
      </c>
      <c r="E65">
        <f t="shared" ca="1" si="8"/>
        <v>0</v>
      </c>
      <c r="F65">
        <f t="shared" ca="1" si="9"/>
        <v>31</v>
      </c>
      <c r="G65">
        <f t="shared" ca="1" si="10"/>
        <v>32</v>
      </c>
      <c r="M65">
        <v>5</v>
      </c>
      <c r="N65">
        <v>-7.8E-2</v>
      </c>
    </row>
    <row r="66" spans="1:14">
      <c r="A66" s="54">
        <f>formulas!O153</f>
        <v>0</v>
      </c>
      <c r="B66" s="33">
        <f t="shared" ca="1" si="6"/>
        <v>32</v>
      </c>
      <c r="C66">
        <f t="shared" si="7"/>
        <v>90</v>
      </c>
      <c r="D66">
        <f t="shared" ca="1" si="2"/>
        <v>-3.0000000000000001E-3</v>
      </c>
      <c r="E66">
        <f t="shared" ca="1" si="8"/>
        <v>0</v>
      </c>
      <c r="F66">
        <f t="shared" ca="1" si="9"/>
        <v>31</v>
      </c>
      <c r="G66">
        <f t="shared" ca="1" si="10"/>
        <v>32</v>
      </c>
      <c r="M66">
        <v>6</v>
      </c>
      <c r="N66">
        <v>-7.4999999999999997E-2</v>
      </c>
    </row>
    <row r="67" spans="1:14">
      <c r="A67" s="54">
        <f>formulas!O154</f>
        <v>0</v>
      </c>
      <c r="B67" s="33">
        <f t="shared" ca="1" si="6"/>
        <v>32</v>
      </c>
      <c r="C67">
        <f t="shared" si="7"/>
        <v>90</v>
      </c>
      <c r="D67">
        <f t="shared" ref="D67:D130" ca="1" si="11">INDIRECT(ADDRESS(C67+1,14))</f>
        <v>-3.0000000000000001E-3</v>
      </c>
      <c r="E67">
        <f t="shared" ca="1" si="8"/>
        <v>0</v>
      </c>
      <c r="F67">
        <f t="shared" ca="1" si="9"/>
        <v>31</v>
      </c>
      <c r="G67">
        <f t="shared" ca="1" si="10"/>
        <v>32</v>
      </c>
      <c r="M67">
        <v>7</v>
      </c>
      <c r="N67">
        <v>-7.2999999999999995E-2</v>
      </c>
    </row>
    <row r="68" spans="1:14">
      <c r="A68" s="54">
        <f>formulas!O155</f>
        <v>0</v>
      </c>
      <c r="B68" s="33">
        <f t="shared" ca="1" si="6"/>
        <v>32</v>
      </c>
      <c r="C68">
        <f t="shared" si="7"/>
        <v>90</v>
      </c>
      <c r="D68">
        <f t="shared" ca="1" si="11"/>
        <v>-3.0000000000000001E-3</v>
      </c>
      <c r="E68">
        <f t="shared" ca="1" si="8"/>
        <v>0</v>
      </c>
      <c r="F68">
        <f t="shared" ca="1" si="9"/>
        <v>31</v>
      </c>
      <c r="G68">
        <f t="shared" ca="1" si="10"/>
        <v>32</v>
      </c>
      <c r="M68">
        <v>8</v>
      </c>
      <c r="N68">
        <v>-7.0000000000000007E-2</v>
      </c>
    </row>
    <row r="69" spans="1:14">
      <c r="A69" s="54">
        <f>formulas!O156</f>
        <v>0</v>
      </c>
      <c r="B69" s="33">
        <f t="shared" ca="1" si="6"/>
        <v>32</v>
      </c>
      <c r="C69">
        <f t="shared" si="7"/>
        <v>90</v>
      </c>
      <c r="D69">
        <f t="shared" ca="1" si="11"/>
        <v>-3.0000000000000001E-3</v>
      </c>
      <c r="E69">
        <f t="shared" ca="1" si="8"/>
        <v>0</v>
      </c>
      <c r="F69">
        <f t="shared" ca="1" si="9"/>
        <v>31</v>
      </c>
      <c r="G69">
        <f t="shared" ca="1" si="10"/>
        <v>32</v>
      </c>
      <c r="M69">
        <v>9</v>
      </c>
      <c r="N69">
        <v>-6.7000000000000004E-2</v>
      </c>
    </row>
    <row r="70" spans="1:14">
      <c r="A70" s="54">
        <f>formulas!O157</f>
        <v>0</v>
      </c>
      <c r="B70" s="33">
        <f t="shared" ca="1" si="6"/>
        <v>32</v>
      </c>
      <c r="C70">
        <f t="shared" si="7"/>
        <v>90</v>
      </c>
      <c r="D70">
        <f t="shared" ca="1" si="11"/>
        <v>-3.0000000000000001E-3</v>
      </c>
      <c r="E70">
        <f t="shared" ca="1" si="8"/>
        <v>0</v>
      </c>
      <c r="F70">
        <f t="shared" ca="1" si="9"/>
        <v>31</v>
      </c>
      <c r="G70">
        <f t="shared" ca="1" si="10"/>
        <v>32</v>
      </c>
      <c r="M70">
        <v>10</v>
      </c>
      <c r="N70">
        <v>-6.4000000000000001E-2</v>
      </c>
    </row>
    <row r="71" spans="1:14">
      <c r="A71" s="54">
        <f>formulas!O158</f>
        <v>0</v>
      </c>
      <c r="B71" s="33">
        <f t="shared" ca="1" si="6"/>
        <v>32</v>
      </c>
      <c r="C71">
        <f t="shared" si="7"/>
        <v>90</v>
      </c>
      <c r="D71">
        <f t="shared" ca="1" si="11"/>
        <v>-3.0000000000000001E-3</v>
      </c>
      <c r="E71">
        <f t="shared" ca="1" si="8"/>
        <v>0</v>
      </c>
      <c r="F71">
        <f t="shared" ca="1" si="9"/>
        <v>31</v>
      </c>
      <c r="G71">
        <f t="shared" ca="1" si="10"/>
        <v>32</v>
      </c>
      <c r="M71">
        <v>11</v>
      </c>
      <c r="N71">
        <v>-6.0999999999999999E-2</v>
      </c>
    </row>
    <row r="72" spans="1:14">
      <c r="A72" s="54">
        <f>formulas!O159</f>
        <v>0</v>
      </c>
      <c r="B72" s="33">
        <f t="shared" ca="1" si="6"/>
        <v>32</v>
      </c>
      <c r="C72">
        <f t="shared" si="7"/>
        <v>90</v>
      </c>
      <c r="D72">
        <f t="shared" ca="1" si="11"/>
        <v>-3.0000000000000001E-3</v>
      </c>
      <c r="E72">
        <f t="shared" ca="1" si="8"/>
        <v>0</v>
      </c>
      <c r="F72">
        <f t="shared" ca="1" si="9"/>
        <v>31</v>
      </c>
      <c r="G72">
        <f t="shared" ca="1" si="10"/>
        <v>32</v>
      </c>
      <c r="M72">
        <v>12</v>
      </c>
      <c r="N72">
        <v>-5.8000000000000003E-2</v>
      </c>
    </row>
    <row r="73" spans="1:14">
      <c r="A73" s="54">
        <f>formulas!O160</f>
        <v>0</v>
      </c>
      <c r="B73" s="33">
        <f t="shared" ca="1" si="6"/>
        <v>32</v>
      </c>
      <c r="C73">
        <f t="shared" si="7"/>
        <v>90</v>
      </c>
      <c r="D73">
        <f t="shared" ca="1" si="11"/>
        <v>-3.0000000000000001E-3</v>
      </c>
      <c r="E73">
        <f t="shared" ca="1" si="8"/>
        <v>0</v>
      </c>
      <c r="F73">
        <f t="shared" ca="1" si="9"/>
        <v>31</v>
      </c>
      <c r="G73">
        <f t="shared" ca="1" si="10"/>
        <v>32</v>
      </c>
      <c r="M73">
        <v>13</v>
      </c>
      <c r="N73">
        <v>-5.6000000000000001E-2</v>
      </c>
    </row>
    <row r="74" spans="1:14">
      <c r="A74" s="54">
        <f>formulas!O161</f>
        <v>0</v>
      </c>
      <c r="B74" s="33">
        <f t="shared" ca="1" si="6"/>
        <v>32</v>
      </c>
      <c r="C74">
        <f t="shared" si="7"/>
        <v>90</v>
      </c>
      <c r="D74">
        <f t="shared" ca="1" si="11"/>
        <v>-3.0000000000000001E-3</v>
      </c>
      <c r="E74">
        <f t="shared" ca="1" si="8"/>
        <v>0</v>
      </c>
      <c r="F74">
        <f t="shared" ca="1" si="9"/>
        <v>31</v>
      </c>
      <c r="G74">
        <f t="shared" ca="1" si="10"/>
        <v>32</v>
      </c>
      <c r="M74">
        <v>14</v>
      </c>
      <c r="N74">
        <v>-5.2999999999999999E-2</v>
      </c>
    </row>
    <row r="75" spans="1:14">
      <c r="A75" s="54">
        <f>formulas!O162</f>
        <v>0</v>
      </c>
      <c r="B75" s="33">
        <f t="shared" ca="1" si="6"/>
        <v>32</v>
      </c>
      <c r="C75">
        <f t="shared" si="7"/>
        <v>90</v>
      </c>
      <c r="D75">
        <f t="shared" ca="1" si="11"/>
        <v>-3.0000000000000001E-3</v>
      </c>
      <c r="E75">
        <f t="shared" ca="1" si="8"/>
        <v>0</v>
      </c>
      <c r="F75">
        <f t="shared" ca="1" si="9"/>
        <v>31</v>
      </c>
      <c r="G75">
        <f t="shared" ca="1" si="10"/>
        <v>32</v>
      </c>
      <c r="M75">
        <v>15</v>
      </c>
      <c r="N75">
        <v>-0.05</v>
      </c>
    </row>
    <row r="76" spans="1:14">
      <c r="A76" s="54">
        <f>formulas!O163</f>
        <v>0</v>
      </c>
      <c r="B76" s="33">
        <f t="shared" ca="1" si="6"/>
        <v>32</v>
      </c>
      <c r="C76">
        <f t="shared" si="7"/>
        <v>90</v>
      </c>
      <c r="D76">
        <f t="shared" ca="1" si="11"/>
        <v>-3.0000000000000001E-3</v>
      </c>
      <c r="E76">
        <f t="shared" ca="1" si="8"/>
        <v>0</v>
      </c>
      <c r="F76">
        <f t="shared" ca="1" si="9"/>
        <v>31</v>
      </c>
      <c r="G76">
        <f t="shared" ca="1" si="10"/>
        <v>32</v>
      </c>
      <c r="M76">
        <v>16</v>
      </c>
      <c r="N76">
        <v>-4.7E-2</v>
      </c>
    </row>
    <row r="77" spans="1:14">
      <c r="A77" s="54">
        <f>formulas!O164</f>
        <v>0</v>
      </c>
      <c r="B77" s="33">
        <f t="shared" ca="1" si="6"/>
        <v>32</v>
      </c>
      <c r="C77">
        <f t="shared" si="7"/>
        <v>90</v>
      </c>
      <c r="D77">
        <f t="shared" ca="1" si="11"/>
        <v>-3.0000000000000001E-3</v>
      </c>
      <c r="E77">
        <f t="shared" ca="1" si="8"/>
        <v>0</v>
      </c>
      <c r="F77">
        <f t="shared" ca="1" si="9"/>
        <v>31</v>
      </c>
      <c r="G77">
        <f t="shared" ca="1" si="10"/>
        <v>32</v>
      </c>
      <c r="M77">
        <v>17</v>
      </c>
      <c r="N77">
        <v>-4.3999999999999997E-2</v>
      </c>
    </row>
    <row r="78" spans="1:14">
      <c r="A78" s="54">
        <f>formulas!O165</f>
        <v>0</v>
      </c>
      <c r="B78" s="33">
        <f t="shared" ca="1" si="6"/>
        <v>32</v>
      </c>
      <c r="C78">
        <f t="shared" si="7"/>
        <v>90</v>
      </c>
      <c r="D78">
        <f t="shared" ca="1" si="11"/>
        <v>-3.0000000000000001E-3</v>
      </c>
      <c r="E78">
        <f t="shared" ca="1" si="8"/>
        <v>0</v>
      </c>
      <c r="F78">
        <f t="shared" ca="1" si="9"/>
        <v>31</v>
      </c>
      <c r="G78">
        <f t="shared" ca="1" si="10"/>
        <v>32</v>
      </c>
      <c r="M78">
        <v>18</v>
      </c>
      <c r="N78">
        <v>-4.1000000000000002E-2</v>
      </c>
    </row>
    <row r="79" spans="1:14">
      <c r="A79" s="54">
        <f>formulas!O166</f>
        <v>0</v>
      </c>
      <c r="B79" s="33">
        <f t="shared" ca="1" si="6"/>
        <v>32</v>
      </c>
      <c r="C79">
        <f t="shared" si="7"/>
        <v>90</v>
      </c>
      <c r="D79">
        <f t="shared" ca="1" si="11"/>
        <v>-3.0000000000000001E-3</v>
      </c>
      <c r="E79">
        <f t="shared" ca="1" si="8"/>
        <v>0</v>
      </c>
      <c r="F79">
        <f t="shared" ca="1" si="9"/>
        <v>31</v>
      </c>
      <c r="G79">
        <f t="shared" ca="1" si="10"/>
        <v>32</v>
      </c>
      <c r="M79">
        <v>19</v>
      </c>
      <c r="N79">
        <v>-3.7999999999999999E-2</v>
      </c>
    </row>
    <row r="80" spans="1:14">
      <c r="A80" s="54">
        <f>formulas!O167</f>
        <v>0</v>
      </c>
      <c r="B80" s="33">
        <f t="shared" ca="1" si="6"/>
        <v>32</v>
      </c>
      <c r="C80">
        <f t="shared" si="7"/>
        <v>90</v>
      </c>
      <c r="D80">
        <f t="shared" ca="1" si="11"/>
        <v>-3.0000000000000001E-3</v>
      </c>
      <c r="E80">
        <f t="shared" ca="1" si="8"/>
        <v>0</v>
      </c>
      <c r="F80">
        <f t="shared" ca="1" si="9"/>
        <v>31</v>
      </c>
      <c r="G80">
        <f t="shared" ca="1" si="10"/>
        <v>32</v>
      </c>
      <c r="M80">
        <v>20</v>
      </c>
      <c r="N80">
        <v>-3.5000000000000003E-2</v>
      </c>
    </row>
    <row r="81" spans="1:14">
      <c r="A81" s="54">
        <f>formulas!O168</f>
        <v>0</v>
      </c>
      <c r="B81" s="33">
        <f t="shared" ca="1" si="6"/>
        <v>32</v>
      </c>
      <c r="C81">
        <f t="shared" si="7"/>
        <v>90</v>
      </c>
      <c r="D81">
        <f t="shared" ca="1" si="11"/>
        <v>-3.0000000000000001E-3</v>
      </c>
      <c r="E81">
        <f t="shared" ca="1" si="8"/>
        <v>0</v>
      </c>
      <c r="F81">
        <f t="shared" ca="1" si="9"/>
        <v>31</v>
      </c>
      <c r="G81">
        <f t="shared" ca="1" si="10"/>
        <v>32</v>
      </c>
      <c r="M81">
        <v>21</v>
      </c>
      <c r="N81">
        <v>-3.3000000000000002E-2</v>
      </c>
    </row>
    <row r="82" spans="1:14">
      <c r="A82" s="54">
        <f>formulas!O169</f>
        <v>0</v>
      </c>
      <c r="B82" s="33">
        <f t="shared" ca="1" si="6"/>
        <v>32</v>
      </c>
      <c r="C82">
        <f t="shared" si="7"/>
        <v>90</v>
      </c>
      <c r="D82">
        <f t="shared" ca="1" si="11"/>
        <v>-3.0000000000000001E-3</v>
      </c>
      <c r="E82">
        <f t="shared" ca="1" si="8"/>
        <v>0</v>
      </c>
      <c r="F82">
        <f t="shared" ca="1" si="9"/>
        <v>31</v>
      </c>
      <c r="G82">
        <f t="shared" ca="1" si="10"/>
        <v>32</v>
      </c>
      <c r="M82">
        <v>22</v>
      </c>
      <c r="N82">
        <v>-0.03</v>
      </c>
    </row>
    <row r="83" spans="1:14">
      <c r="A83" s="54">
        <f>formulas!O170</f>
        <v>0</v>
      </c>
      <c r="B83" s="33">
        <f t="shared" ca="1" si="6"/>
        <v>32</v>
      </c>
      <c r="C83">
        <f t="shared" si="7"/>
        <v>90</v>
      </c>
      <c r="D83">
        <f t="shared" ca="1" si="11"/>
        <v>-3.0000000000000001E-3</v>
      </c>
      <c r="E83">
        <f t="shared" ca="1" si="8"/>
        <v>0</v>
      </c>
      <c r="F83">
        <f t="shared" ca="1" si="9"/>
        <v>31</v>
      </c>
      <c r="G83">
        <f t="shared" ca="1" si="10"/>
        <v>32</v>
      </c>
      <c r="M83">
        <v>23</v>
      </c>
      <c r="N83">
        <v>-2.7E-2</v>
      </c>
    </row>
    <row r="84" spans="1:14">
      <c r="A84" s="54">
        <f>formulas!O171</f>
        <v>0</v>
      </c>
      <c r="B84" s="33">
        <f t="shared" ca="1" si="6"/>
        <v>32</v>
      </c>
      <c r="C84">
        <f t="shared" si="7"/>
        <v>90</v>
      </c>
      <c r="D84">
        <f t="shared" ca="1" si="11"/>
        <v>-3.0000000000000001E-3</v>
      </c>
      <c r="E84">
        <f t="shared" ca="1" si="8"/>
        <v>0</v>
      </c>
      <c r="F84">
        <f t="shared" ca="1" si="9"/>
        <v>31</v>
      </c>
      <c r="G84">
        <f t="shared" ca="1" si="10"/>
        <v>32</v>
      </c>
      <c r="M84">
        <v>24</v>
      </c>
      <c r="N84">
        <v>-2.4E-2</v>
      </c>
    </row>
    <row r="85" spans="1:14">
      <c r="A85" s="54">
        <f>formulas!O172</f>
        <v>0</v>
      </c>
      <c r="B85" s="33">
        <f t="shared" ref="B85:B148" ca="1" si="12">(A85-D85)/(E85-D85)*(G85-F85)+F85</f>
        <v>32</v>
      </c>
      <c r="C85">
        <f t="shared" ref="C85:C148" si="13">COUNTIF($N$2:$N$25400,"&lt;"&amp;A85)</f>
        <v>90</v>
      </c>
      <c r="D85">
        <f t="shared" ca="1" si="11"/>
        <v>-3.0000000000000001E-3</v>
      </c>
      <c r="E85">
        <f t="shared" ref="E85:E148" ca="1" si="14">INDIRECT(ADDRESS(C85+2,14))</f>
        <v>0</v>
      </c>
      <c r="F85">
        <f t="shared" ref="F85:F148" ca="1" si="15">INDIRECT(ADDRESS(C85+1,13))</f>
        <v>31</v>
      </c>
      <c r="G85">
        <f t="shared" ref="G85:G148" ca="1" si="16">INDIRECT(ADDRESS(C85+2,13))</f>
        <v>32</v>
      </c>
      <c r="M85">
        <v>25</v>
      </c>
      <c r="N85">
        <v>-2.1000000000000001E-2</v>
      </c>
    </row>
    <row r="86" spans="1:14">
      <c r="A86" s="54">
        <f>formulas!O173</f>
        <v>0</v>
      </c>
      <c r="B86" s="33">
        <f t="shared" ca="1" si="12"/>
        <v>32</v>
      </c>
      <c r="C86">
        <f t="shared" si="13"/>
        <v>90</v>
      </c>
      <c r="D86">
        <f t="shared" ca="1" si="11"/>
        <v>-3.0000000000000001E-3</v>
      </c>
      <c r="E86">
        <f t="shared" ca="1" si="14"/>
        <v>0</v>
      </c>
      <c r="F86">
        <f t="shared" ca="1" si="15"/>
        <v>31</v>
      </c>
      <c r="G86">
        <f t="shared" ca="1" si="16"/>
        <v>32</v>
      </c>
      <c r="M86">
        <v>26</v>
      </c>
      <c r="N86">
        <v>-1.7999999999999999E-2</v>
      </c>
    </row>
    <row r="87" spans="1:14">
      <c r="A87" s="54">
        <f>formulas!O174</f>
        <v>0</v>
      </c>
      <c r="B87" s="33">
        <f t="shared" ca="1" si="12"/>
        <v>32</v>
      </c>
      <c r="C87">
        <f t="shared" si="13"/>
        <v>90</v>
      </c>
      <c r="D87">
        <f t="shared" ca="1" si="11"/>
        <v>-3.0000000000000001E-3</v>
      </c>
      <c r="E87">
        <f t="shared" ca="1" si="14"/>
        <v>0</v>
      </c>
      <c r="F87">
        <f t="shared" ca="1" si="15"/>
        <v>31</v>
      </c>
      <c r="G87">
        <f t="shared" ca="1" si="16"/>
        <v>32</v>
      </c>
      <c r="M87">
        <v>27</v>
      </c>
      <c r="N87">
        <v>-1.4999999999999999E-2</v>
      </c>
    </row>
    <row r="88" spans="1:14">
      <c r="A88" s="54">
        <f>formulas!O175</f>
        <v>0</v>
      </c>
      <c r="B88" s="33">
        <f t="shared" ca="1" si="12"/>
        <v>32</v>
      </c>
      <c r="C88">
        <f t="shared" si="13"/>
        <v>90</v>
      </c>
      <c r="D88">
        <f t="shared" ca="1" si="11"/>
        <v>-3.0000000000000001E-3</v>
      </c>
      <c r="E88">
        <f t="shared" ca="1" si="14"/>
        <v>0</v>
      </c>
      <c r="F88">
        <f t="shared" ca="1" si="15"/>
        <v>31</v>
      </c>
      <c r="G88">
        <f t="shared" ca="1" si="16"/>
        <v>32</v>
      </c>
      <c r="M88">
        <v>28</v>
      </c>
      <c r="N88">
        <v>-1.2E-2</v>
      </c>
    </row>
    <row r="89" spans="1:14">
      <c r="A89" s="54">
        <f>formulas!O176</f>
        <v>0</v>
      </c>
      <c r="B89" s="33">
        <f t="shared" ca="1" si="12"/>
        <v>32</v>
      </c>
      <c r="C89">
        <f t="shared" si="13"/>
        <v>90</v>
      </c>
      <c r="D89">
        <f t="shared" ca="1" si="11"/>
        <v>-3.0000000000000001E-3</v>
      </c>
      <c r="E89">
        <f t="shared" ca="1" si="14"/>
        <v>0</v>
      </c>
      <c r="F89">
        <f t="shared" ca="1" si="15"/>
        <v>31</v>
      </c>
      <c r="G89">
        <f t="shared" ca="1" si="16"/>
        <v>32</v>
      </c>
      <c r="M89">
        <v>29</v>
      </c>
      <c r="N89">
        <v>-8.9999999999999993E-3</v>
      </c>
    </row>
    <row r="90" spans="1:14">
      <c r="A90" s="54">
        <f>formulas!O177</f>
        <v>0</v>
      </c>
      <c r="B90" s="33">
        <f t="shared" ca="1" si="12"/>
        <v>32</v>
      </c>
      <c r="C90">
        <f t="shared" si="13"/>
        <v>90</v>
      </c>
      <c r="D90">
        <f t="shared" ca="1" si="11"/>
        <v>-3.0000000000000001E-3</v>
      </c>
      <c r="E90">
        <f t="shared" ca="1" si="14"/>
        <v>0</v>
      </c>
      <c r="F90">
        <f t="shared" ca="1" si="15"/>
        <v>31</v>
      </c>
      <c r="G90">
        <f t="shared" ca="1" si="16"/>
        <v>32</v>
      </c>
      <c r="M90">
        <v>30</v>
      </c>
      <c r="N90">
        <v>-6.0000000000000001E-3</v>
      </c>
    </row>
    <row r="91" spans="1:14">
      <c r="A91" s="54">
        <f>formulas!O178</f>
        <v>0</v>
      </c>
      <c r="B91" s="33">
        <f t="shared" ca="1" si="12"/>
        <v>32</v>
      </c>
      <c r="C91">
        <f t="shared" si="13"/>
        <v>90</v>
      </c>
      <c r="D91">
        <f t="shared" ca="1" si="11"/>
        <v>-3.0000000000000001E-3</v>
      </c>
      <c r="E91">
        <f t="shared" ca="1" si="14"/>
        <v>0</v>
      </c>
      <c r="F91">
        <f t="shared" ca="1" si="15"/>
        <v>31</v>
      </c>
      <c r="G91">
        <f t="shared" ca="1" si="16"/>
        <v>32</v>
      </c>
      <c r="M91">
        <v>31</v>
      </c>
      <c r="N91">
        <v>-3.0000000000000001E-3</v>
      </c>
    </row>
    <row r="92" spans="1:14">
      <c r="A92" s="54">
        <f>formulas!O179</f>
        <v>0</v>
      </c>
      <c r="B92" s="33">
        <f t="shared" ca="1" si="12"/>
        <v>32</v>
      </c>
      <c r="C92">
        <f t="shared" si="13"/>
        <v>90</v>
      </c>
      <c r="D92">
        <f t="shared" ca="1" si="11"/>
        <v>-3.0000000000000001E-3</v>
      </c>
      <c r="E92">
        <f t="shared" ca="1" si="14"/>
        <v>0</v>
      </c>
      <c r="F92">
        <f t="shared" ca="1" si="15"/>
        <v>31</v>
      </c>
      <c r="G92">
        <f t="shared" ca="1" si="16"/>
        <v>32</v>
      </c>
      <c r="M92">
        <v>32</v>
      </c>
      <c r="N92">
        <v>0</v>
      </c>
    </row>
    <row r="93" spans="1:14">
      <c r="A93" s="54">
        <f>formulas!O180</f>
        <v>0</v>
      </c>
      <c r="B93" s="33">
        <f t="shared" ca="1" si="12"/>
        <v>32</v>
      </c>
      <c r="C93">
        <f t="shared" si="13"/>
        <v>90</v>
      </c>
      <c r="D93">
        <f t="shared" ca="1" si="11"/>
        <v>-3.0000000000000001E-3</v>
      </c>
      <c r="E93">
        <f t="shared" ca="1" si="14"/>
        <v>0</v>
      </c>
      <c r="F93">
        <f t="shared" ca="1" si="15"/>
        <v>31</v>
      </c>
      <c r="G93">
        <f t="shared" ca="1" si="16"/>
        <v>32</v>
      </c>
      <c r="M93">
        <v>33</v>
      </c>
      <c r="N93">
        <v>3.0000000000000001E-3</v>
      </c>
    </row>
    <row r="94" spans="1:14">
      <c r="A94" s="54">
        <f>formulas!O181</f>
        <v>0</v>
      </c>
      <c r="B94" s="33">
        <f t="shared" ca="1" si="12"/>
        <v>32</v>
      </c>
      <c r="C94">
        <f t="shared" si="13"/>
        <v>90</v>
      </c>
      <c r="D94">
        <f t="shared" ca="1" si="11"/>
        <v>-3.0000000000000001E-3</v>
      </c>
      <c r="E94">
        <f t="shared" ca="1" si="14"/>
        <v>0</v>
      </c>
      <c r="F94">
        <f t="shared" ca="1" si="15"/>
        <v>31</v>
      </c>
      <c r="G94">
        <f t="shared" ca="1" si="16"/>
        <v>32</v>
      </c>
      <c r="M94">
        <v>34</v>
      </c>
      <c r="N94">
        <v>6.0000000000000001E-3</v>
      </c>
    </row>
    <row r="95" spans="1:14">
      <c r="A95" s="54">
        <f>formulas!O182</f>
        <v>0</v>
      </c>
      <c r="B95" s="33">
        <f t="shared" ca="1" si="12"/>
        <v>32</v>
      </c>
      <c r="C95">
        <f t="shared" si="13"/>
        <v>90</v>
      </c>
      <c r="D95">
        <f t="shared" ca="1" si="11"/>
        <v>-3.0000000000000001E-3</v>
      </c>
      <c r="E95">
        <f t="shared" ca="1" si="14"/>
        <v>0</v>
      </c>
      <c r="F95">
        <f t="shared" ca="1" si="15"/>
        <v>31</v>
      </c>
      <c r="G95">
        <f t="shared" ca="1" si="16"/>
        <v>32</v>
      </c>
      <c r="M95">
        <v>35</v>
      </c>
      <c r="N95">
        <v>8.9999999999999993E-3</v>
      </c>
    </row>
    <row r="96" spans="1:14">
      <c r="A96" s="54">
        <f>formulas!O183</f>
        <v>0</v>
      </c>
      <c r="B96" s="33">
        <f t="shared" ca="1" si="12"/>
        <v>32</v>
      </c>
      <c r="C96">
        <f t="shared" si="13"/>
        <v>90</v>
      </c>
      <c r="D96">
        <f t="shared" ca="1" si="11"/>
        <v>-3.0000000000000001E-3</v>
      </c>
      <c r="E96">
        <f t="shared" ca="1" si="14"/>
        <v>0</v>
      </c>
      <c r="F96">
        <f t="shared" ca="1" si="15"/>
        <v>31</v>
      </c>
      <c r="G96">
        <f t="shared" ca="1" si="16"/>
        <v>32</v>
      </c>
      <c r="M96">
        <v>36</v>
      </c>
      <c r="N96">
        <v>1.2E-2</v>
      </c>
    </row>
    <row r="97" spans="1:14">
      <c r="A97" s="54">
        <f>formulas!O184</f>
        <v>0</v>
      </c>
      <c r="B97" s="33">
        <f t="shared" ca="1" si="12"/>
        <v>32</v>
      </c>
      <c r="C97">
        <f t="shared" si="13"/>
        <v>90</v>
      </c>
      <c r="D97">
        <f t="shared" ca="1" si="11"/>
        <v>-3.0000000000000001E-3</v>
      </c>
      <c r="E97">
        <f t="shared" ca="1" si="14"/>
        <v>0</v>
      </c>
      <c r="F97">
        <f t="shared" ca="1" si="15"/>
        <v>31</v>
      </c>
      <c r="G97">
        <f t="shared" ca="1" si="16"/>
        <v>32</v>
      </c>
      <c r="M97">
        <v>37</v>
      </c>
      <c r="N97">
        <v>1.4999999999999999E-2</v>
      </c>
    </row>
    <row r="98" spans="1:14">
      <c r="A98" s="54">
        <f>formulas!O185</f>
        <v>0</v>
      </c>
      <c r="B98" s="33">
        <f t="shared" ca="1" si="12"/>
        <v>32</v>
      </c>
      <c r="C98">
        <f t="shared" si="13"/>
        <v>90</v>
      </c>
      <c r="D98">
        <f t="shared" ca="1" si="11"/>
        <v>-3.0000000000000001E-3</v>
      </c>
      <c r="E98">
        <f t="shared" ca="1" si="14"/>
        <v>0</v>
      </c>
      <c r="F98">
        <f t="shared" ca="1" si="15"/>
        <v>31</v>
      </c>
      <c r="G98">
        <f t="shared" ca="1" si="16"/>
        <v>32</v>
      </c>
      <c r="M98">
        <v>38</v>
      </c>
      <c r="N98">
        <v>1.7999999999999999E-2</v>
      </c>
    </row>
    <row r="99" spans="1:14">
      <c r="A99" s="54">
        <f>formulas!O186</f>
        <v>0</v>
      </c>
      <c r="B99" s="33">
        <f t="shared" ca="1" si="12"/>
        <v>32</v>
      </c>
      <c r="C99">
        <f t="shared" si="13"/>
        <v>90</v>
      </c>
      <c r="D99">
        <f t="shared" ca="1" si="11"/>
        <v>-3.0000000000000001E-3</v>
      </c>
      <c r="E99">
        <f t="shared" ca="1" si="14"/>
        <v>0</v>
      </c>
      <c r="F99">
        <f t="shared" ca="1" si="15"/>
        <v>31</v>
      </c>
      <c r="G99">
        <f t="shared" ca="1" si="16"/>
        <v>32</v>
      </c>
      <c r="M99">
        <v>39</v>
      </c>
      <c r="N99">
        <v>2.1000000000000001E-2</v>
      </c>
    </row>
    <row r="100" spans="1:14">
      <c r="A100" s="54">
        <f>formulas!O187</f>
        <v>0</v>
      </c>
      <c r="B100" s="33">
        <f t="shared" ca="1" si="12"/>
        <v>32</v>
      </c>
      <c r="C100">
        <f t="shared" si="13"/>
        <v>90</v>
      </c>
      <c r="D100">
        <f t="shared" ca="1" si="11"/>
        <v>-3.0000000000000001E-3</v>
      </c>
      <c r="E100">
        <f t="shared" ca="1" si="14"/>
        <v>0</v>
      </c>
      <c r="F100">
        <f t="shared" ca="1" si="15"/>
        <v>31</v>
      </c>
      <c r="G100">
        <f t="shared" ca="1" si="16"/>
        <v>32</v>
      </c>
      <c r="M100">
        <v>40</v>
      </c>
      <c r="N100">
        <v>2.4E-2</v>
      </c>
    </row>
    <row r="101" spans="1:14">
      <c r="A101" s="54">
        <f>formulas!O188</f>
        <v>0</v>
      </c>
      <c r="B101" s="33">
        <f t="shared" ca="1" si="12"/>
        <v>32</v>
      </c>
      <c r="C101">
        <f t="shared" si="13"/>
        <v>90</v>
      </c>
      <c r="D101">
        <f t="shared" ca="1" si="11"/>
        <v>-3.0000000000000001E-3</v>
      </c>
      <c r="E101">
        <f t="shared" ca="1" si="14"/>
        <v>0</v>
      </c>
      <c r="F101">
        <f t="shared" ca="1" si="15"/>
        <v>31</v>
      </c>
      <c r="G101">
        <f t="shared" ca="1" si="16"/>
        <v>32</v>
      </c>
      <c r="M101">
        <v>41</v>
      </c>
      <c r="N101">
        <v>2.7E-2</v>
      </c>
    </row>
    <row r="102" spans="1:14">
      <c r="A102" s="54">
        <f>formulas!O189</f>
        <v>0</v>
      </c>
      <c r="B102" s="33">
        <f t="shared" ca="1" si="12"/>
        <v>32</v>
      </c>
      <c r="C102">
        <f t="shared" si="13"/>
        <v>90</v>
      </c>
      <c r="D102">
        <f t="shared" ca="1" si="11"/>
        <v>-3.0000000000000001E-3</v>
      </c>
      <c r="E102">
        <f t="shared" ca="1" si="14"/>
        <v>0</v>
      </c>
      <c r="F102">
        <f t="shared" ca="1" si="15"/>
        <v>31</v>
      </c>
      <c r="G102">
        <f t="shared" ca="1" si="16"/>
        <v>32</v>
      </c>
      <c r="M102">
        <v>42</v>
      </c>
      <c r="N102">
        <v>0.03</v>
      </c>
    </row>
    <row r="103" spans="1:14">
      <c r="A103" s="54">
        <f>formulas!O190</f>
        <v>0</v>
      </c>
      <c r="B103" s="33">
        <f t="shared" ca="1" si="12"/>
        <v>32</v>
      </c>
      <c r="C103">
        <f t="shared" si="13"/>
        <v>90</v>
      </c>
      <c r="D103">
        <f t="shared" ca="1" si="11"/>
        <v>-3.0000000000000001E-3</v>
      </c>
      <c r="E103">
        <f t="shared" ca="1" si="14"/>
        <v>0</v>
      </c>
      <c r="F103">
        <f t="shared" ca="1" si="15"/>
        <v>31</v>
      </c>
      <c r="G103">
        <f t="shared" ca="1" si="16"/>
        <v>32</v>
      </c>
      <c r="M103">
        <v>43</v>
      </c>
      <c r="N103">
        <v>3.3000000000000002E-2</v>
      </c>
    </row>
    <row r="104" spans="1:14">
      <c r="A104" s="54">
        <f>formulas!O191</f>
        <v>0</v>
      </c>
      <c r="B104" s="33">
        <f t="shared" ca="1" si="12"/>
        <v>32</v>
      </c>
      <c r="C104">
        <f t="shared" si="13"/>
        <v>90</v>
      </c>
      <c r="D104">
        <f t="shared" ca="1" si="11"/>
        <v>-3.0000000000000001E-3</v>
      </c>
      <c r="E104">
        <f t="shared" ca="1" si="14"/>
        <v>0</v>
      </c>
      <c r="F104">
        <f t="shared" ca="1" si="15"/>
        <v>31</v>
      </c>
      <c r="G104">
        <f t="shared" ca="1" si="16"/>
        <v>32</v>
      </c>
      <c r="M104">
        <v>44</v>
      </c>
      <c r="N104">
        <v>3.6999999999999998E-2</v>
      </c>
    </row>
    <row r="105" spans="1:14">
      <c r="A105" s="54">
        <f>formulas!O192</f>
        <v>0</v>
      </c>
      <c r="B105" s="33">
        <f t="shared" ca="1" si="12"/>
        <v>32</v>
      </c>
      <c r="C105">
        <f t="shared" si="13"/>
        <v>90</v>
      </c>
      <c r="D105">
        <f t="shared" ca="1" si="11"/>
        <v>-3.0000000000000001E-3</v>
      </c>
      <c r="E105">
        <f t="shared" ca="1" si="14"/>
        <v>0</v>
      </c>
      <c r="F105">
        <f t="shared" ca="1" si="15"/>
        <v>31</v>
      </c>
      <c r="G105">
        <f t="shared" ca="1" si="16"/>
        <v>32</v>
      </c>
      <c r="M105">
        <v>45</v>
      </c>
      <c r="N105">
        <v>0.04</v>
      </c>
    </row>
    <row r="106" spans="1:14">
      <c r="A106" s="54">
        <f>formulas!O193</f>
        <v>0</v>
      </c>
      <c r="B106" s="33">
        <f t="shared" ca="1" si="12"/>
        <v>32</v>
      </c>
      <c r="C106">
        <f t="shared" si="13"/>
        <v>90</v>
      </c>
      <c r="D106">
        <f t="shared" ca="1" si="11"/>
        <v>-3.0000000000000001E-3</v>
      </c>
      <c r="E106">
        <f t="shared" ca="1" si="14"/>
        <v>0</v>
      </c>
      <c r="F106">
        <f t="shared" ca="1" si="15"/>
        <v>31</v>
      </c>
      <c r="G106">
        <f t="shared" ca="1" si="16"/>
        <v>32</v>
      </c>
      <c r="M106">
        <v>46</v>
      </c>
      <c r="N106">
        <v>4.2999999999999997E-2</v>
      </c>
    </row>
    <row r="107" spans="1:14">
      <c r="A107" s="54">
        <f>formulas!O194</f>
        <v>0</v>
      </c>
      <c r="B107" s="33">
        <f t="shared" ca="1" si="12"/>
        <v>32</v>
      </c>
      <c r="C107">
        <f t="shared" si="13"/>
        <v>90</v>
      </c>
      <c r="D107">
        <f t="shared" ca="1" si="11"/>
        <v>-3.0000000000000001E-3</v>
      </c>
      <c r="E107">
        <f t="shared" ca="1" si="14"/>
        <v>0</v>
      </c>
      <c r="F107">
        <f t="shared" ca="1" si="15"/>
        <v>31</v>
      </c>
      <c r="G107">
        <f t="shared" ca="1" si="16"/>
        <v>32</v>
      </c>
      <c r="M107">
        <v>47</v>
      </c>
      <c r="N107">
        <v>4.5999999999999999E-2</v>
      </c>
    </row>
    <row r="108" spans="1:14">
      <c r="A108" s="54">
        <f>formulas!O195</f>
        <v>0</v>
      </c>
      <c r="B108" s="33">
        <f t="shared" ca="1" si="12"/>
        <v>32</v>
      </c>
      <c r="C108">
        <f t="shared" si="13"/>
        <v>90</v>
      </c>
      <c r="D108">
        <f t="shared" ca="1" si="11"/>
        <v>-3.0000000000000001E-3</v>
      </c>
      <c r="E108">
        <f t="shared" ca="1" si="14"/>
        <v>0</v>
      </c>
      <c r="F108">
        <f t="shared" ca="1" si="15"/>
        <v>31</v>
      </c>
      <c r="G108">
        <f t="shared" ca="1" si="16"/>
        <v>32</v>
      </c>
      <c r="M108">
        <v>48</v>
      </c>
      <c r="N108">
        <v>4.9000000000000002E-2</v>
      </c>
    </row>
    <row r="109" spans="1:14">
      <c r="A109" s="54">
        <f>formulas!O196</f>
        <v>0</v>
      </c>
      <c r="B109" s="33">
        <f t="shared" ca="1" si="12"/>
        <v>32</v>
      </c>
      <c r="C109">
        <f t="shared" si="13"/>
        <v>90</v>
      </c>
      <c r="D109">
        <f t="shared" ca="1" si="11"/>
        <v>-3.0000000000000001E-3</v>
      </c>
      <c r="E109">
        <f t="shared" ca="1" si="14"/>
        <v>0</v>
      </c>
      <c r="F109">
        <f t="shared" ca="1" si="15"/>
        <v>31</v>
      </c>
      <c r="G109">
        <f t="shared" ca="1" si="16"/>
        <v>32</v>
      </c>
      <c r="M109">
        <v>49</v>
      </c>
      <c r="N109">
        <v>5.1999999999999998E-2</v>
      </c>
    </row>
    <row r="110" spans="1:14">
      <c r="A110" s="54">
        <f>formulas!O197</f>
        <v>0</v>
      </c>
      <c r="B110" s="33">
        <f t="shared" ca="1" si="12"/>
        <v>32</v>
      </c>
      <c r="C110">
        <f t="shared" si="13"/>
        <v>90</v>
      </c>
      <c r="D110">
        <f t="shared" ca="1" si="11"/>
        <v>-3.0000000000000001E-3</v>
      </c>
      <c r="E110">
        <f t="shared" ca="1" si="14"/>
        <v>0</v>
      </c>
      <c r="F110">
        <f t="shared" ca="1" si="15"/>
        <v>31</v>
      </c>
      <c r="G110">
        <f t="shared" ca="1" si="16"/>
        <v>32</v>
      </c>
      <c r="M110">
        <v>50</v>
      </c>
      <c r="N110">
        <v>5.5E-2</v>
      </c>
    </row>
    <row r="111" spans="1:14">
      <c r="A111" s="54">
        <f>formulas!O198</f>
        <v>0</v>
      </c>
      <c r="B111" s="33">
        <f t="shared" ca="1" si="12"/>
        <v>32</v>
      </c>
      <c r="C111">
        <f t="shared" si="13"/>
        <v>90</v>
      </c>
      <c r="D111">
        <f t="shared" ca="1" si="11"/>
        <v>-3.0000000000000001E-3</v>
      </c>
      <c r="E111">
        <f t="shared" ca="1" si="14"/>
        <v>0</v>
      </c>
      <c r="F111">
        <f t="shared" ca="1" si="15"/>
        <v>31</v>
      </c>
      <c r="G111">
        <f t="shared" ca="1" si="16"/>
        <v>32</v>
      </c>
      <c r="M111">
        <v>51</v>
      </c>
      <c r="N111">
        <v>5.8000000000000003E-2</v>
      </c>
    </row>
    <row r="112" spans="1:14">
      <c r="A112" s="54">
        <f>formulas!O199</f>
        <v>0</v>
      </c>
      <c r="B112" s="33">
        <f t="shared" ca="1" si="12"/>
        <v>32</v>
      </c>
      <c r="C112">
        <f t="shared" si="13"/>
        <v>90</v>
      </c>
      <c r="D112">
        <f t="shared" ca="1" si="11"/>
        <v>-3.0000000000000001E-3</v>
      </c>
      <c r="E112">
        <f t="shared" ca="1" si="14"/>
        <v>0</v>
      </c>
      <c r="F112">
        <f t="shared" ca="1" si="15"/>
        <v>31</v>
      </c>
      <c r="G112">
        <f t="shared" ca="1" si="16"/>
        <v>32</v>
      </c>
      <c r="M112">
        <v>52</v>
      </c>
      <c r="N112">
        <v>6.2E-2</v>
      </c>
    </row>
    <row r="113" spans="1:14">
      <c r="A113" s="54">
        <f>formulas!O200</f>
        <v>0</v>
      </c>
      <c r="B113" s="33">
        <f t="shared" ca="1" si="12"/>
        <v>32</v>
      </c>
      <c r="C113">
        <f t="shared" si="13"/>
        <v>90</v>
      </c>
      <c r="D113">
        <f t="shared" ca="1" si="11"/>
        <v>-3.0000000000000001E-3</v>
      </c>
      <c r="E113">
        <f t="shared" ca="1" si="14"/>
        <v>0</v>
      </c>
      <c r="F113">
        <f t="shared" ca="1" si="15"/>
        <v>31</v>
      </c>
      <c r="G113">
        <f t="shared" ca="1" si="16"/>
        <v>32</v>
      </c>
      <c r="M113">
        <v>53</v>
      </c>
      <c r="N113">
        <v>6.5000000000000002E-2</v>
      </c>
    </row>
    <row r="114" spans="1:14">
      <c r="A114" s="54">
        <f>formulas!O201</f>
        <v>0</v>
      </c>
      <c r="B114" s="33">
        <f t="shared" ca="1" si="12"/>
        <v>32</v>
      </c>
      <c r="C114">
        <f t="shared" si="13"/>
        <v>90</v>
      </c>
      <c r="D114">
        <f t="shared" ca="1" si="11"/>
        <v>-3.0000000000000001E-3</v>
      </c>
      <c r="E114">
        <f t="shared" ca="1" si="14"/>
        <v>0</v>
      </c>
      <c r="F114">
        <f t="shared" ca="1" si="15"/>
        <v>31</v>
      </c>
      <c r="G114">
        <f t="shared" ca="1" si="16"/>
        <v>32</v>
      </c>
      <c r="M114">
        <v>54</v>
      </c>
      <c r="N114">
        <v>6.8000000000000005E-2</v>
      </c>
    </row>
    <row r="115" spans="1:14">
      <c r="A115" s="54">
        <f>formulas!O202</f>
        <v>0</v>
      </c>
      <c r="B115" s="33">
        <f t="shared" ca="1" si="12"/>
        <v>32</v>
      </c>
      <c r="C115">
        <f t="shared" si="13"/>
        <v>90</v>
      </c>
      <c r="D115">
        <f t="shared" ca="1" si="11"/>
        <v>-3.0000000000000001E-3</v>
      </c>
      <c r="E115">
        <f t="shared" ca="1" si="14"/>
        <v>0</v>
      </c>
      <c r="F115">
        <f t="shared" ca="1" si="15"/>
        <v>31</v>
      </c>
      <c r="G115">
        <f t="shared" ca="1" si="16"/>
        <v>32</v>
      </c>
      <c r="M115">
        <v>55</v>
      </c>
      <c r="N115">
        <v>7.0999999999999994E-2</v>
      </c>
    </row>
    <row r="116" spans="1:14">
      <c r="A116" s="54">
        <f>formulas!O203</f>
        <v>0</v>
      </c>
      <c r="B116" s="33">
        <f t="shared" ca="1" si="12"/>
        <v>32</v>
      </c>
      <c r="C116">
        <f t="shared" si="13"/>
        <v>90</v>
      </c>
      <c r="D116">
        <f t="shared" ca="1" si="11"/>
        <v>-3.0000000000000001E-3</v>
      </c>
      <c r="E116">
        <f t="shared" ca="1" si="14"/>
        <v>0</v>
      </c>
      <c r="F116">
        <f t="shared" ca="1" si="15"/>
        <v>31</v>
      </c>
      <c r="G116">
        <f t="shared" ca="1" si="16"/>
        <v>32</v>
      </c>
      <c r="M116">
        <v>56</v>
      </c>
      <c r="N116">
        <v>7.3999999999999996E-2</v>
      </c>
    </row>
    <row r="117" spans="1:14">
      <c r="A117" s="54">
        <f>formulas!O204</f>
        <v>0</v>
      </c>
      <c r="B117" s="33">
        <f t="shared" ca="1" si="12"/>
        <v>32</v>
      </c>
      <c r="C117">
        <f t="shared" si="13"/>
        <v>90</v>
      </c>
      <c r="D117">
        <f t="shared" ca="1" si="11"/>
        <v>-3.0000000000000001E-3</v>
      </c>
      <c r="E117">
        <f t="shared" ca="1" si="14"/>
        <v>0</v>
      </c>
      <c r="F117">
        <f t="shared" ca="1" si="15"/>
        <v>31</v>
      </c>
      <c r="G117">
        <f t="shared" ca="1" si="16"/>
        <v>32</v>
      </c>
      <c r="M117">
        <v>57</v>
      </c>
      <c r="N117">
        <v>7.6999999999999999E-2</v>
      </c>
    </row>
    <row r="118" spans="1:14">
      <c r="A118" s="54">
        <f>formulas!O205</f>
        <v>0</v>
      </c>
      <c r="B118" s="33">
        <f t="shared" ca="1" si="12"/>
        <v>32</v>
      </c>
      <c r="C118">
        <f t="shared" si="13"/>
        <v>90</v>
      </c>
      <c r="D118">
        <f t="shared" ca="1" si="11"/>
        <v>-3.0000000000000001E-3</v>
      </c>
      <c r="E118">
        <f t="shared" ca="1" si="14"/>
        <v>0</v>
      </c>
      <c r="F118">
        <f t="shared" ca="1" si="15"/>
        <v>31</v>
      </c>
      <c r="G118">
        <f t="shared" ca="1" si="16"/>
        <v>32</v>
      </c>
      <c r="M118">
        <v>58</v>
      </c>
      <c r="N118">
        <v>8.1000000000000003E-2</v>
      </c>
    </row>
    <row r="119" spans="1:14">
      <c r="A119" s="54">
        <f>formulas!O206</f>
        <v>0</v>
      </c>
      <c r="B119" s="33">
        <f t="shared" ca="1" si="12"/>
        <v>32</v>
      </c>
      <c r="C119">
        <f t="shared" si="13"/>
        <v>90</v>
      </c>
      <c r="D119">
        <f t="shared" ca="1" si="11"/>
        <v>-3.0000000000000001E-3</v>
      </c>
      <c r="E119">
        <f t="shared" ca="1" si="14"/>
        <v>0</v>
      </c>
      <c r="F119">
        <f t="shared" ca="1" si="15"/>
        <v>31</v>
      </c>
      <c r="G119">
        <f t="shared" ca="1" si="16"/>
        <v>32</v>
      </c>
      <c r="M119">
        <v>59</v>
      </c>
      <c r="N119">
        <v>8.4000000000000005E-2</v>
      </c>
    </row>
    <row r="120" spans="1:14">
      <c r="A120" s="54">
        <f>formulas!O207</f>
        <v>0</v>
      </c>
      <c r="B120" s="33">
        <f t="shared" ca="1" si="12"/>
        <v>32</v>
      </c>
      <c r="C120">
        <f t="shared" si="13"/>
        <v>90</v>
      </c>
      <c r="D120">
        <f t="shared" ca="1" si="11"/>
        <v>-3.0000000000000001E-3</v>
      </c>
      <c r="E120">
        <f t="shared" ca="1" si="14"/>
        <v>0</v>
      </c>
      <c r="F120">
        <f t="shared" ca="1" si="15"/>
        <v>31</v>
      </c>
      <c r="G120">
        <f t="shared" ca="1" si="16"/>
        <v>32</v>
      </c>
      <c r="M120">
        <v>60</v>
      </c>
      <c r="N120">
        <v>8.6999999999999994E-2</v>
      </c>
    </row>
    <row r="121" spans="1:14">
      <c r="A121" s="54">
        <f>formulas!O208</f>
        <v>0</v>
      </c>
      <c r="B121" s="33">
        <f t="shared" ca="1" si="12"/>
        <v>32</v>
      </c>
      <c r="C121">
        <f t="shared" si="13"/>
        <v>90</v>
      </c>
      <c r="D121">
        <f t="shared" ca="1" si="11"/>
        <v>-3.0000000000000001E-3</v>
      </c>
      <c r="E121">
        <f t="shared" ca="1" si="14"/>
        <v>0</v>
      </c>
      <c r="F121">
        <f t="shared" ca="1" si="15"/>
        <v>31</v>
      </c>
      <c r="G121">
        <f t="shared" ca="1" si="16"/>
        <v>32</v>
      </c>
      <c r="M121">
        <v>61</v>
      </c>
      <c r="N121">
        <v>0.09</v>
      </c>
    </row>
    <row r="122" spans="1:14">
      <c r="A122" s="54">
        <f>formulas!O209</f>
        <v>0</v>
      </c>
      <c r="B122" s="33">
        <f t="shared" ca="1" si="12"/>
        <v>32</v>
      </c>
      <c r="C122">
        <f t="shared" si="13"/>
        <v>90</v>
      </c>
      <c r="D122">
        <f t="shared" ca="1" si="11"/>
        <v>-3.0000000000000001E-3</v>
      </c>
      <c r="E122">
        <f t="shared" ca="1" si="14"/>
        <v>0</v>
      </c>
      <c r="F122">
        <f t="shared" ca="1" si="15"/>
        <v>31</v>
      </c>
      <c r="G122">
        <f t="shared" ca="1" si="16"/>
        <v>32</v>
      </c>
      <c r="M122">
        <v>62</v>
      </c>
      <c r="N122">
        <v>9.2999999999999999E-2</v>
      </c>
    </row>
    <row r="123" spans="1:14">
      <c r="A123" s="54">
        <f>formulas!O210</f>
        <v>0</v>
      </c>
      <c r="B123" s="33">
        <f t="shared" ca="1" si="12"/>
        <v>32</v>
      </c>
      <c r="C123">
        <f t="shared" si="13"/>
        <v>90</v>
      </c>
      <c r="D123">
        <f t="shared" ca="1" si="11"/>
        <v>-3.0000000000000001E-3</v>
      </c>
      <c r="E123">
        <f t="shared" ca="1" si="14"/>
        <v>0</v>
      </c>
      <c r="F123">
        <f t="shared" ca="1" si="15"/>
        <v>31</v>
      </c>
      <c r="G123">
        <f t="shared" ca="1" si="16"/>
        <v>32</v>
      </c>
      <c r="M123">
        <v>63</v>
      </c>
      <c r="N123">
        <v>9.7000000000000003E-2</v>
      </c>
    </row>
    <row r="124" spans="1:14">
      <c r="A124" s="54">
        <f>formulas!O211</f>
        <v>0</v>
      </c>
      <c r="B124" s="33">
        <f t="shared" ca="1" si="12"/>
        <v>32</v>
      </c>
      <c r="C124">
        <f t="shared" si="13"/>
        <v>90</v>
      </c>
      <c r="D124">
        <f t="shared" ca="1" si="11"/>
        <v>-3.0000000000000001E-3</v>
      </c>
      <c r="E124">
        <f t="shared" ca="1" si="14"/>
        <v>0</v>
      </c>
      <c r="F124">
        <f t="shared" ca="1" si="15"/>
        <v>31</v>
      </c>
      <c r="G124">
        <f t="shared" ca="1" si="16"/>
        <v>32</v>
      </c>
      <c r="M124">
        <v>64</v>
      </c>
      <c r="N124">
        <v>0.1</v>
      </c>
    </row>
    <row r="125" spans="1:14">
      <c r="A125" s="54">
        <f>formulas!O212</f>
        <v>0</v>
      </c>
      <c r="B125" s="33">
        <f t="shared" ca="1" si="12"/>
        <v>32</v>
      </c>
      <c r="C125">
        <f t="shared" si="13"/>
        <v>90</v>
      </c>
      <c r="D125">
        <f t="shared" ca="1" si="11"/>
        <v>-3.0000000000000001E-3</v>
      </c>
      <c r="E125">
        <f t="shared" ca="1" si="14"/>
        <v>0</v>
      </c>
      <c r="F125">
        <f t="shared" ca="1" si="15"/>
        <v>31</v>
      </c>
      <c r="G125">
        <f t="shared" ca="1" si="16"/>
        <v>32</v>
      </c>
      <c r="M125">
        <v>65</v>
      </c>
      <c r="N125">
        <v>0.10299999999999999</v>
      </c>
    </row>
    <row r="126" spans="1:14">
      <c r="A126" s="54">
        <f>formulas!O213</f>
        <v>0</v>
      </c>
      <c r="B126" s="33">
        <f t="shared" ca="1" si="12"/>
        <v>32</v>
      </c>
      <c r="C126">
        <f t="shared" si="13"/>
        <v>90</v>
      </c>
      <c r="D126">
        <f t="shared" ca="1" si="11"/>
        <v>-3.0000000000000001E-3</v>
      </c>
      <c r="E126">
        <f t="shared" ca="1" si="14"/>
        <v>0</v>
      </c>
      <c r="F126">
        <f t="shared" ca="1" si="15"/>
        <v>31</v>
      </c>
      <c r="G126">
        <f t="shared" ca="1" si="16"/>
        <v>32</v>
      </c>
      <c r="M126">
        <v>66</v>
      </c>
      <c r="N126">
        <v>0.106</v>
      </c>
    </row>
    <row r="127" spans="1:14">
      <c r="A127" s="54">
        <f>formulas!O214</f>
        <v>0</v>
      </c>
      <c r="B127" s="33">
        <f t="shared" ca="1" si="12"/>
        <v>32</v>
      </c>
      <c r="C127">
        <f t="shared" si="13"/>
        <v>90</v>
      </c>
      <c r="D127">
        <f t="shared" ca="1" si="11"/>
        <v>-3.0000000000000001E-3</v>
      </c>
      <c r="E127">
        <f t="shared" ca="1" si="14"/>
        <v>0</v>
      </c>
      <c r="F127">
        <f t="shared" ca="1" si="15"/>
        <v>31</v>
      </c>
      <c r="G127">
        <f t="shared" ca="1" si="16"/>
        <v>32</v>
      </c>
      <c r="M127">
        <v>67</v>
      </c>
      <c r="N127">
        <v>0.11</v>
      </c>
    </row>
    <row r="128" spans="1:14">
      <c r="A128" s="54">
        <f>formulas!O215</f>
        <v>0</v>
      </c>
      <c r="B128" s="33">
        <f t="shared" ca="1" si="12"/>
        <v>32</v>
      </c>
      <c r="C128">
        <f t="shared" si="13"/>
        <v>90</v>
      </c>
      <c r="D128">
        <f t="shared" ca="1" si="11"/>
        <v>-3.0000000000000001E-3</v>
      </c>
      <c r="E128">
        <f t="shared" ca="1" si="14"/>
        <v>0</v>
      </c>
      <c r="F128">
        <f t="shared" ca="1" si="15"/>
        <v>31</v>
      </c>
      <c r="G128">
        <f t="shared" ca="1" si="16"/>
        <v>32</v>
      </c>
      <c r="M128">
        <v>68</v>
      </c>
      <c r="N128">
        <v>0.113</v>
      </c>
    </row>
    <row r="129" spans="1:14">
      <c r="A129" s="54">
        <f>formulas!O216</f>
        <v>0</v>
      </c>
      <c r="B129" s="33">
        <f t="shared" ca="1" si="12"/>
        <v>32</v>
      </c>
      <c r="C129">
        <f t="shared" si="13"/>
        <v>90</v>
      </c>
      <c r="D129">
        <f t="shared" ca="1" si="11"/>
        <v>-3.0000000000000001E-3</v>
      </c>
      <c r="E129">
        <f t="shared" ca="1" si="14"/>
        <v>0</v>
      </c>
      <c r="F129">
        <f t="shared" ca="1" si="15"/>
        <v>31</v>
      </c>
      <c r="G129">
        <f t="shared" ca="1" si="16"/>
        <v>32</v>
      </c>
      <c r="M129">
        <v>69</v>
      </c>
      <c r="N129">
        <v>0.11600000000000001</v>
      </c>
    </row>
    <row r="130" spans="1:14">
      <c r="A130" s="54">
        <f>formulas!O217</f>
        <v>0</v>
      </c>
      <c r="B130" s="33">
        <f t="shared" ca="1" si="12"/>
        <v>32</v>
      </c>
      <c r="C130">
        <f t="shared" si="13"/>
        <v>90</v>
      </c>
      <c r="D130">
        <f t="shared" ca="1" si="11"/>
        <v>-3.0000000000000001E-3</v>
      </c>
      <c r="E130">
        <f t="shared" ca="1" si="14"/>
        <v>0</v>
      </c>
      <c r="F130">
        <f t="shared" ca="1" si="15"/>
        <v>31</v>
      </c>
      <c r="G130">
        <f t="shared" ca="1" si="16"/>
        <v>32</v>
      </c>
      <c r="M130">
        <v>70</v>
      </c>
      <c r="N130">
        <v>0.11899999999999999</v>
      </c>
    </row>
    <row r="131" spans="1:14">
      <c r="A131" s="54">
        <f>formulas!O218</f>
        <v>0</v>
      </c>
      <c r="B131" s="33">
        <f t="shared" ca="1" si="12"/>
        <v>32</v>
      </c>
      <c r="C131">
        <f t="shared" si="13"/>
        <v>90</v>
      </c>
      <c r="D131">
        <f t="shared" ref="D131:D194" ca="1" si="17">INDIRECT(ADDRESS(C131+1,14))</f>
        <v>-3.0000000000000001E-3</v>
      </c>
      <c r="E131">
        <f t="shared" ca="1" si="14"/>
        <v>0</v>
      </c>
      <c r="F131">
        <f t="shared" ca="1" si="15"/>
        <v>31</v>
      </c>
      <c r="G131">
        <f t="shared" ca="1" si="16"/>
        <v>32</v>
      </c>
      <c r="M131">
        <v>71</v>
      </c>
      <c r="N131">
        <v>0.123</v>
      </c>
    </row>
    <row r="132" spans="1:14">
      <c r="A132" s="54">
        <f>formulas!O219</f>
        <v>0</v>
      </c>
      <c r="B132" s="33">
        <f t="shared" ca="1" si="12"/>
        <v>32</v>
      </c>
      <c r="C132">
        <f t="shared" si="13"/>
        <v>90</v>
      </c>
      <c r="D132">
        <f t="shared" ca="1" si="17"/>
        <v>-3.0000000000000001E-3</v>
      </c>
      <c r="E132">
        <f t="shared" ca="1" si="14"/>
        <v>0</v>
      </c>
      <c r="F132">
        <f t="shared" ca="1" si="15"/>
        <v>31</v>
      </c>
      <c r="G132">
        <f t="shared" ca="1" si="16"/>
        <v>32</v>
      </c>
      <c r="M132">
        <v>72</v>
      </c>
      <c r="N132">
        <v>0.126</v>
      </c>
    </row>
    <row r="133" spans="1:14">
      <c r="A133" s="54">
        <f>formulas!O220</f>
        <v>0</v>
      </c>
      <c r="B133" s="33">
        <f t="shared" ca="1" si="12"/>
        <v>32</v>
      </c>
      <c r="C133">
        <f t="shared" si="13"/>
        <v>90</v>
      </c>
      <c r="D133">
        <f t="shared" ca="1" si="17"/>
        <v>-3.0000000000000001E-3</v>
      </c>
      <c r="E133">
        <f t="shared" ca="1" si="14"/>
        <v>0</v>
      </c>
      <c r="F133">
        <f t="shared" ca="1" si="15"/>
        <v>31</v>
      </c>
      <c r="G133">
        <f t="shared" ca="1" si="16"/>
        <v>32</v>
      </c>
      <c r="M133">
        <v>73</v>
      </c>
      <c r="N133">
        <v>0.129</v>
      </c>
    </row>
    <row r="134" spans="1:14">
      <c r="A134" s="54">
        <f>formulas!O221</f>
        <v>0</v>
      </c>
      <c r="B134" s="33">
        <f t="shared" ca="1" si="12"/>
        <v>32</v>
      </c>
      <c r="C134">
        <f t="shared" si="13"/>
        <v>90</v>
      </c>
      <c r="D134">
        <f t="shared" ca="1" si="17"/>
        <v>-3.0000000000000001E-3</v>
      </c>
      <c r="E134">
        <f t="shared" ca="1" si="14"/>
        <v>0</v>
      </c>
      <c r="F134">
        <f t="shared" ca="1" si="15"/>
        <v>31</v>
      </c>
      <c r="G134">
        <f t="shared" ca="1" si="16"/>
        <v>32</v>
      </c>
      <c r="M134">
        <v>74</v>
      </c>
      <c r="N134">
        <v>0.13300000000000001</v>
      </c>
    </row>
    <row r="135" spans="1:14">
      <c r="A135" s="54">
        <f>formulas!O222</f>
        <v>0</v>
      </c>
      <c r="B135" s="33">
        <f t="shared" ca="1" si="12"/>
        <v>32</v>
      </c>
      <c r="C135">
        <f t="shared" si="13"/>
        <v>90</v>
      </c>
      <c r="D135">
        <f t="shared" ca="1" si="17"/>
        <v>-3.0000000000000001E-3</v>
      </c>
      <c r="E135">
        <f t="shared" ca="1" si="14"/>
        <v>0</v>
      </c>
      <c r="F135">
        <f t="shared" ca="1" si="15"/>
        <v>31</v>
      </c>
      <c r="G135">
        <f t="shared" ca="1" si="16"/>
        <v>32</v>
      </c>
      <c r="M135">
        <v>75</v>
      </c>
      <c r="N135">
        <v>0.13600000000000001</v>
      </c>
    </row>
    <row r="136" spans="1:14">
      <c r="A136" s="54">
        <f>formulas!O223</f>
        <v>0</v>
      </c>
      <c r="B136" s="33">
        <f t="shared" ca="1" si="12"/>
        <v>32</v>
      </c>
      <c r="C136">
        <f t="shared" si="13"/>
        <v>90</v>
      </c>
      <c r="D136">
        <f t="shared" ca="1" si="17"/>
        <v>-3.0000000000000001E-3</v>
      </c>
      <c r="E136">
        <f t="shared" ca="1" si="14"/>
        <v>0</v>
      </c>
      <c r="F136">
        <f t="shared" ca="1" si="15"/>
        <v>31</v>
      </c>
      <c r="G136">
        <f t="shared" ca="1" si="16"/>
        <v>32</v>
      </c>
      <c r="M136">
        <v>76</v>
      </c>
      <c r="N136">
        <v>0.13900000000000001</v>
      </c>
    </row>
    <row r="137" spans="1:14">
      <c r="A137" s="54">
        <f>formulas!O224</f>
        <v>0</v>
      </c>
      <c r="B137" s="33">
        <f t="shared" ca="1" si="12"/>
        <v>32</v>
      </c>
      <c r="C137">
        <f t="shared" si="13"/>
        <v>90</v>
      </c>
      <c r="D137">
        <f t="shared" ca="1" si="17"/>
        <v>-3.0000000000000001E-3</v>
      </c>
      <c r="E137">
        <f t="shared" ca="1" si="14"/>
        <v>0</v>
      </c>
      <c r="F137">
        <f t="shared" ca="1" si="15"/>
        <v>31</v>
      </c>
      <c r="G137">
        <f t="shared" ca="1" si="16"/>
        <v>32</v>
      </c>
      <c r="M137">
        <v>77</v>
      </c>
      <c r="N137">
        <v>0.14299999999999999</v>
      </c>
    </row>
    <row r="138" spans="1:14">
      <c r="A138" s="54">
        <f>formulas!O225</f>
        <v>0</v>
      </c>
      <c r="B138" s="33">
        <f t="shared" ca="1" si="12"/>
        <v>32</v>
      </c>
      <c r="C138">
        <f t="shared" si="13"/>
        <v>90</v>
      </c>
      <c r="D138">
        <f t="shared" ca="1" si="17"/>
        <v>-3.0000000000000001E-3</v>
      </c>
      <c r="E138">
        <f t="shared" ca="1" si="14"/>
        <v>0</v>
      </c>
      <c r="F138">
        <f t="shared" ca="1" si="15"/>
        <v>31</v>
      </c>
      <c r="G138">
        <f t="shared" ca="1" si="16"/>
        <v>32</v>
      </c>
      <c r="M138">
        <v>78</v>
      </c>
      <c r="N138">
        <v>0.14599999999999999</v>
      </c>
    </row>
    <row r="139" spans="1:14">
      <c r="A139" s="54">
        <f>formulas!O226</f>
        <v>0</v>
      </c>
      <c r="B139" s="33">
        <f t="shared" ca="1" si="12"/>
        <v>32</v>
      </c>
      <c r="C139">
        <f t="shared" si="13"/>
        <v>90</v>
      </c>
      <c r="D139">
        <f t="shared" ca="1" si="17"/>
        <v>-3.0000000000000001E-3</v>
      </c>
      <c r="E139">
        <f t="shared" ca="1" si="14"/>
        <v>0</v>
      </c>
      <c r="F139">
        <f t="shared" ca="1" si="15"/>
        <v>31</v>
      </c>
      <c r="G139">
        <f t="shared" ca="1" si="16"/>
        <v>32</v>
      </c>
      <c r="M139">
        <v>79</v>
      </c>
      <c r="N139">
        <v>0.14899999999999999</v>
      </c>
    </row>
    <row r="140" spans="1:14">
      <c r="A140" s="54">
        <f>formulas!O227</f>
        <v>0</v>
      </c>
      <c r="B140" s="33">
        <f t="shared" ca="1" si="12"/>
        <v>32</v>
      </c>
      <c r="C140">
        <f t="shared" si="13"/>
        <v>90</v>
      </c>
      <c r="D140">
        <f t="shared" ca="1" si="17"/>
        <v>-3.0000000000000001E-3</v>
      </c>
      <c r="E140">
        <f t="shared" ca="1" si="14"/>
        <v>0</v>
      </c>
      <c r="F140">
        <f t="shared" ca="1" si="15"/>
        <v>31</v>
      </c>
      <c r="G140">
        <f t="shared" ca="1" si="16"/>
        <v>32</v>
      </c>
      <c r="M140">
        <v>80</v>
      </c>
      <c r="N140">
        <v>0.153</v>
      </c>
    </row>
    <row r="141" spans="1:14">
      <c r="A141" s="54">
        <f>formulas!O228</f>
        <v>0</v>
      </c>
      <c r="B141" s="33">
        <f t="shared" ca="1" si="12"/>
        <v>32</v>
      </c>
      <c r="C141">
        <f t="shared" si="13"/>
        <v>90</v>
      </c>
      <c r="D141">
        <f t="shared" ca="1" si="17"/>
        <v>-3.0000000000000001E-3</v>
      </c>
      <c r="E141">
        <f t="shared" ca="1" si="14"/>
        <v>0</v>
      </c>
      <c r="F141">
        <f t="shared" ca="1" si="15"/>
        <v>31</v>
      </c>
      <c r="G141">
        <f t="shared" ca="1" si="16"/>
        <v>32</v>
      </c>
      <c r="M141">
        <v>81</v>
      </c>
      <c r="N141">
        <v>0.156</v>
      </c>
    </row>
    <row r="142" spans="1:14">
      <c r="A142" s="54">
        <f>formulas!O229</f>
        <v>0</v>
      </c>
      <c r="B142" s="33">
        <f t="shared" ca="1" si="12"/>
        <v>32</v>
      </c>
      <c r="C142">
        <f t="shared" si="13"/>
        <v>90</v>
      </c>
      <c r="D142">
        <f t="shared" ca="1" si="17"/>
        <v>-3.0000000000000001E-3</v>
      </c>
      <c r="E142">
        <f t="shared" ca="1" si="14"/>
        <v>0</v>
      </c>
      <c r="F142">
        <f t="shared" ca="1" si="15"/>
        <v>31</v>
      </c>
      <c r="G142">
        <f t="shared" ca="1" si="16"/>
        <v>32</v>
      </c>
      <c r="M142">
        <v>82</v>
      </c>
      <c r="N142">
        <v>0.159</v>
      </c>
    </row>
    <row r="143" spans="1:14">
      <c r="A143" s="54">
        <f>formulas!O230</f>
        <v>0</v>
      </c>
      <c r="B143" s="33">
        <f t="shared" ca="1" si="12"/>
        <v>32</v>
      </c>
      <c r="C143">
        <f t="shared" si="13"/>
        <v>90</v>
      </c>
      <c r="D143">
        <f t="shared" ca="1" si="17"/>
        <v>-3.0000000000000001E-3</v>
      </c>
      <c r="E143">
        <f t="shared" ca="1" si="14"/>
        <v>0</v>
      </c>
      <c r="F143">
        <f t="shared" ca="1" si="15"/>
        <v>31</v>
      </c>
      <c r="G143">
        <f t="shared" ca="1" si="16"/>
        <v>32</v>
      </c>
      <c r="M143">
        <v>83</v>
      </c>
      <c r="N143">
        <v>0.16300000000000001</v>
      </c>
    </row>
    <row r="144" spans="1:14">
      <c r="A144" s="54">
        <f>formulas!O231</f>
        <v>0</v>
      </c>
      <c r="B144" s="33">
        <f t="shared" ca="1" si="12"/>
        <v>32</v>
      </c>
      <c r="C144">
        <f t="shared" si="13"/>
        <v>90</v>
      </c>
      <c r="D144">
        <f t="shared" ca="1" si="17"/>
        <v>-3.0000000000000001E-3</v>
      </c>
      <c r="E144">
        <f t="shared" ca="1" si="14"/>
        <v>0</v>
      </c>
      <c r="F144">
        <f t="shared" ca="1" si="15"/>
        <v>31</v>
      </c>
      <c r="G144">
        <f t="shared" ca="1" si="16"/>
        <v>32</v>
      </c>
      <c r="M144">
        <v>84</v>
      </c>
      <c r="N144">
        <v>0.16600000000000001</v>
      </c>
    </row>
    <row r="145" spans="1:14">
      <c r="A145" s="54">
        <f>formulas!O232</f>
        <v>0</v>
      </c>
      <c r="B145" s="33">
        <f t="shared" ca="1" si="12"/>
        <v>32</v>
      </c>
      <c r="C145">
        <f t="shared" si="13"/>
        <v>90</v>
      </c>
      <c r="D145">
        <f t="shared" ca="1" si="17"/>
        <v>-3.0000000000000001E-3</v>
      </c>
      <c r="E145">
        <f t="shared" ca="1" si="14"/>
        <v>0</v>
      </c>
      <c r="F145">
        <f t="shared" ca="1" si="15"/>
        <v>31</v>
      </c>
      <c r="G145">
        <f t="shared" ca="1" si="16"/>
        <v>32</v>
      </c>
      <c r="M145">
        <v>85</v>
      </c>
      <c r="N145">
        <v>0.16900000000000001</v>
      </c>
    </row>
    <row r="146" spans="1:14">
      <c r="A146" s="54">
        <f>formulas!O233</f>
        <v>0</v>
      </c>
      <c r="B146" s="33">
        <f t="shared" ca="1" si="12"/>
        <v>32</v>
      </c>
      <c r="C146">
        <f t="shared" si="13"/>
        <v>90</v>
      </c>
      <c r="D146">
        <f t="shared" ca="1" si="17"/>
        <v>-3.0000000000000001E-3</v>
      </c>
      <c r="E146">
        <f t="shared" ca="1" si="14"/>
        <v>0</v>
      </c>
      <c r="F146">
        <f t="shared" ca="1" si="15"/>
        <v>31</v>
      </c>
      <c r="G146">
        <f t="shared" ca="1" si="16"/>
        <v>32</v>
      </c>
      <c r="M146">
        <v>86</v>
      </c>
      <c r="N146">
        <v>0.17299999999999999</v>
      </c>
    </row>
    <row r="147" spans="1:14">
      <c r="A147" s="54">
        <f>formulas!O234</f>
        <v>0</v>
      </c>
      <c r="B147" s="33">
        <f t="shared" ca="1" si="12"/>
        <v>32</v>
      </c>
      <c r="C147">
        <f t="shared" si="13"/>
        <v>90</v>
      </c>
      <c r="D147">
        <f t="shared" ca="1" si="17"/>
        <v>-3.0000000000000001E-3</v>
      </c>
      <c r="E147">
        <f t="shared" ca="1" si="14"/>
        <v>0</v>
      </c>
      <c r="F147">
        <f t="shared" ca="1" si="15"/>
        <v>31</v>
      </c>
      <c r="G147">
        <f t="shared" ca="1" si="16"/>
        <v>32</v>
      </c>
      <c r="M147">
        <v>87</v>
      </c>
      <c r="N147">
        <v>0.17599999999999999</v>
      </c>
    </row>
    <row r="148" spans="1:14">
      <c r="A148" s="54">
        <f>formulas!O235</f>
        <v>0</v>
      </c>
      <c r="B148" s="33">
        <f t="shared" ca="1" si="12"/>
        <v>32</v>
      </c>
      <c r="C148">
        <f t="shared" si="13"/>
        <v>90</v>
      </c>
      <c r="D148">
        <f t="shared" ca="1" si="17"/>
        <v>-3.0000000000000001E-3</v>
      </c>
      <c r="E148">
        <f t="shared" ca="1" si="14"/>
        <v>0</v>
      </c>
      <c r="F148">
        <f t="shared" ca="1" si="15"/>
        <v>31</v>
      </c>
      <c r="G148">
        <f t="shared" ca="1" si="16"/>
        <v>32</v>
      </c>
      <c r="M148">
        <v>88</v>
      </c>
      <c r="N148">
        <v>0.18</v>
      </c>
    </row>
    <row r="149" spans="1:14">
      <c r="A149" s="54">
        <f>formulas!O236</f>
        <v>0</v>
      </c>
      <c r="B149" s="33">
        <f t="shared" ref="B149:B212" ca="1" si="18">(A149-D149)/(E149-D149)*(G149-F149)+F149</f>
        <v>32</v>
      </c>
      <c r="C149">
        <f t="shared" ref="C149:C212" si="19">COUNTIF($N$2:$N$25400,"&lt;"&amp;A149)</f>
        <v>90</v>
      </c>
      <c r="D149">
        <f t="shared" ca="1" si="17"/>
        <v>-3.0000000000000001E-3</v>
      </c>
      <c r="E149">
        <f t="shared" ref="E149:E212" ca="1" si="20">INDIRECT(ADDRESS(C149+2,14))</f>
        <v>0</v>
      </c>
      <c r="F149">
        <f t="shared" ref="F149:F212" ca="1" si="21">INDIRECT(ADDRESS(C149+1,13))</f>
        <v>31</v>
      </c>
      <c r="G149">
        <f t="shared" ref="G149:G212" ca="1" si="22">INDIRECT(ADDRESS(C149+2,13))</f>
        <v>32</v>
      </c>
      <c r="M149">
        <v>89</v>
      </c>
      <c r="N149">
        <v>0.183</v>
      </c>
    </row>
    <row r="150" spans="1:14">
      <c r="A150" s="54">
        <f>formulas!O237</f>
        <v>0</v>
      </c>
      <c r="B150" s="33">
        <f t="shared" ca="1" si="18"/>
        <v>32</v>
      </c>
      <c r="C150">
        <f t="shared" si="19"/>
        <v>90</v>
      </c>
      <c r="D150">
        <f t="shared" ca="1" si="17"/>
        <v>-3.0000000000000001E-3</v>
      </c>
      <c r="E150">
        <f t="shared" ca="1" si="20"/>
        <v>0</v>
      </c>
      <c r="F150">
        <f t="shared" ca="1" si="21"/>
        <v>31</v>
      </c>
      <c r="G150">
        <f t="shared" ca="1" si="22"/>
        <v>32</v>
      </c>
      <c r="M150">
        <v>90</v>
      </c>
      <c r="N150">
        <v>0.186</v>
      </c>
    </row>
    <row r="151" spans="1:14">
      <c r="A151" s="54">
        <f>formulas!O238</f>
        <v>0</v>
      </c>
      <c r="B151" s="33">
        <f t="shared" ca="1" si="18"/>
        <v>32</v>
      </c>
      <c r="C151">
        <f t="shared" si="19"/>
        <v>90</v>
      </c>
      <c r="D151">
        <f t="shared" ca="1" si="17"/>
        <v>-3.0000000000000001E-3</v>
      </c>
      <c r="E151">
        <f t="shared" ca="1" si="20"/>
        <v>0</v>
      </c>
      <c r="F151">
        <f t="shared" ca="1" si="21"/>
        <v>31</v>
      </c>
      <c r="G151">
        <f t="shared" ca="1" si="22"/>
        <v>32</v>
      </c>
      <c r="M151">
        <v>91</v>
      </c>
      <c r="N151">
        <v>0.19</v>
      </c>
    </row>
    <row r="152" spans="1:14">
      <c r="A152" s="54">
        <f>formulas!O239</f>
        <v>0</v>
      </c>
      <c r="B152" s="33">
        <f t="shared" ca="1" si="18"/>
        <v>32</v>
      </c>
      <c r="C152">
        <f t="shared" si="19"/>
        <v>90</v>
      </c>
      <c r="D152">
        <f t="shared" ca="1" si="17"/>
        <v>-3.0000000000000001E-3</v>
      </c>
      <c r="E152">
        <f t="shared" ca="1" si="20"/>
        <v>0</v>
      </c>
      <c r="F152">
        <f t="shared" ca="1" si="21"/>
        <v>31</v>
      </c>
      <c r="G152">
        <f t="shared" ca="1" si="22"/>
        <v>32</v>
      </c>
      <c r="M152">
        <v>92</v>
      </c>
      <c r="N152">
        <v>0.193</v>
      </c>
    </row>
    <row r="153" spans="1:14">
      <c r="A153" s="54">
        <f>formulas!O240</f>
        <v>0</v>
      </c>
      <c r="B153" s="33">
        <f t="shared" ca="1" si="18"/>
        <v>32</v>
      </c>
      <c r="C153">
        <f t="shared" si="19"/>
        <v>90</v>
      </c>
      <c r="D153">
        <f t="shared" ca="1" si="17"/>
        <v>-3.0000000000000001E-3</v>
      </c>
      <c r="E153">
        <f t="shared" ca="1" si="20"/>
        <v>0</v>
      </c>
      <c r="F153">
        <f t="shared" ca="1" si="21"/>
        <v>31</v>
      </c>
      <c r="G153">
        <f t="shared" ca="1" si="22"/>
        <v>32</v>
      </c>
      <c r="M153">
        <v>93</v>
      </c>
      <c r="N153">
        <v>0.19700000000000001</v>
      </c>
    </row>
    <row r="154" spans="1:14">
      <c r="A154" s="54">
        <f>formulas!O241</f>
        <v>0</v>
      </c>
      <c r="B154" s="33">
        <f t="shared" ca="1" si="18"/>
        <v>32</v>
      </c>
      <c r="C154">
        <f t="shared" si="19"/>
        <v>90</v>
      </c>
      <c r="D154">
        <f t="shared" ca="1" si="17"/>
        <v>-3.0000000000000001E-3</v>
      </c>
      <c r="E154">
        <f t="shared" ca="1" si="20"/>
        <v>0</v>
      </c>
      <c r="F154">
        <f t="shared" ca="1" si="21"/>
        <v>31</v>
      </c>
      <c r="G154">
        <f t="shared" ca="1" si="22"/>
        <v>32</v>
      </c>
      <c r="M154">
        <v>94</v>
      </c>
      <c r="N154">
        <v>0.2</v>
      </c>
    </row>
    <row r="155" spans="1:14">
      <c r="A155" s="54">
        <f>formulas!O242</f>
        <v>0</v>
      </c>
      <c r="B155" s="33">
        <f t="shared" ca="1" si="18"/>
        <v>32</v>
      </c>
      <c r="C155">
        <f t="shared" si="19"/>
        <v>90</v>
      </c>
      <c r="D155">
        <f t="shared" ca="1" si="17"/>
        <v>-3.0000000000000001E-3</v>
      </c>
      <c r="E155">
        <f t="shared" ca="1" si="20"/>
        <v>0</v>
      </c>
      <c r="F155">
        <f t="shared" ca="1" si="21"/>
        <v>31</v>
      </c>
      <c r="G155">
        <f t="shared" ca="1" si="22"/>
        <v>32</v>
      </c>
      <c r="M155">
        <v>95</v>
      </c>
      <c r="N155">
        <v>0.20399999999999999</v>
      </c>
    </row>
    <row r="156" spans="1:14">
      <c r="A156" s="54">
        <f>formulas!O243</f>
        <v>0</v>
      </c>
      <c r="B156" s="33">
        <f t="shared" ca="1" si="18"/>
        <v>32</v>
      </c>
      <c r="C156">
        <f t="shared" si="19"/>
        <v>90</v>
      </c>
      <c r="D156">
        <f t="shared" ca="1" si="17"/>
        <v>-3.0000000000000001E-3</v>
      </c>
      <c r="E156">
        <f t="shared" ca="1" si="20"/>
        <v>0</v>
      </c>
      <c r="F156">
        <f t="shared" ca="1" si="21"/>
        <v>31</v>
      </c>
      <c r="G156">
        <f t="shared" ca="1" si="22"/>
        <v>32</v>
      </c>
      <c r="M156">
        <v>96</v>
      </c>
      <c r="N156">
        <v>0.20699999999999999</v>
      </c>
    </row>
    <row r="157" spans="1:14">
      <c r="A157" s="54">
        <f>formulas!O244</f>
        <v>0</v>
      </c>
      <c r="B157" s="33">
        <f t="shared" ca="1" si="18"/>
        <v>32</v>
      </c>
      <c r="C157">
        <f t="shared" si="19"/>
        <v>90</v>
      </c>
      <c r="D157">
        <f t="shared" ca="1" si="17"/>
        <v>-3.0000000000000001E-3</v>
      </c>
      <c r="E157">
        <f t="shared" ca="1" si="20"/>
        <v>0</v>
      </c>
      <c r="F157">
        <f t="shared" ca="1" si="21"/>
        <v>31</v>
      </c>
      <c r="G157">
        <f t="shared" ca="1" si="22"/>
        <v>32</v>
      </c>
      <c r="M157">
        <v>97</v>
      </c>
      <c r="N157">
        <v>0.21</v>
      </c>
    </row>
    <row r="158" spans="1:14">
      <c r="A158" s="54">
        <f>formulas!O245</f>
        <v>0</v>
      </c>
      <c r="B158" s="33">
        <f t="shared" ca="1" si="18"/>
        <v>32</v>
      </c>
      <c r="C158">
        <f t="shared" si="19"/>
        <v>90</v>
      </c>
      <c r="D158">
        <f t="shared" ca="1" si="17"/>
        <v>-3.0000000000000001E-3</v>
      </c>
      <c r="E158">
        <f t="shared" ca="1" si="20"/>
        <v>0</v>
      </c>
      <c r="F158">
        <f t="shared" ca="1" si="21"/>
        <v>31</v>
      </c>
      <c r="G158">
        <f t="shared" ca="1" si="22"/>
        <v>32</v>
      </c>
      <c r="M158">
        <v>98</v>
      </c>
      <c r="N158">
        <v>0.214</v>
      </c>
    </row>
    <row r="159" spans="1:14">
      <c r="A159" s="54">
        <f>formulas!O246</f>
        <v>0</v>
      </c>
      <c r="B159" s="33">
        <f t="shared" ca="1" si="18"/>
        <v>32</v>
      </c>
      <c r="C159">
        <f t="shared" si="19"/>
        <v>90</v>
      </c>
      <c r="D159">
        <f t="shared" ca="1" si="17"/>
        <v>-3.0000000000000001E-3</v>
      </c>
      <c r="E159">
        <f t="shared" ca="1" si="20"/>
        <v>0</v>
      </c>
      <c r="F159">
        <f t="shared" ca="1" si="21"/>
        <v>31</v>
      </c>
      <c r="G159">
        <f t="shared" ca="1" si="22"/>
        <v>32</v>
      </c>
      <c r="M159">
        <v>99</v>
      </c>
      <c r="N159">
        <v>0.217</v>
      </c>
    </row>
    <row r="160" spans="1:14">
      <c r="A160" s="54">
        <f>formulas!O247</f>
        <v>0</v>
      </c>
      <c r="B160" s="33">
        <f t="shared" ca="1" si="18"/>
        <v>32</v>
      </c>
      <c r="C160">
        <f t="shared" si="19"/>
        <v>90</v>
      </c>
      <c r="D160">
        <f t="shared" ca="1" si="17"/>
        <v>-3.0000000000000001E-3</v>
      </c>
      <c r="E160">
        <f t="shared" ca="1" si="20"/>
        <v>0</v>
      </c>
      <c r="F160">
        <f t="shared" ca="1" si="21"/>
        <v>31</v>
      </c>
      <c r="G160">
        <f t="shared" ca="1" si="22"/>
        <v>32</v>
      </c>
      <c r="M160">
        <v>100</v>
      </c>
      <c r="N160">
        <v>0.221</v>
      </c>
    </row>
    <row r="161" spans="1:14">
      <c r="A161" s="54">
        <f>formulas!O248</f>
        <v>0</v>
      </c>
      <c r="B161" s="33">
        <f t="shared" ca="1" si="18"/>
        <v>32</v>
      </c>
      <c r="C161">
        <f t="shared" si="19"/>
        <v>90</v>
      </c>
      <c r="D161">
        <f t="shared" ca="1" si="17"/>
        <v>-3.0000000000000001E-3</v>
      </c>
      <c r="E161">
        <f t="shared" ca="1" si="20"/>
        <v>0</v>
      </c>
      <c r="F161">
        <f t="shared" ca="1" si="21"/>
        <v>31</v>
      </c>
      <c r="G161">
        <f t="shared" ca="1" si="22"/>
        <v>32</v>
      </c>
      <c r="M161">
        <v>101</v>
      </c>
      <c r="N161">
        <v>0.224</v>
      </c>
    </row>
    <row r="162" spans="1:14">
      <c r="A162" s="54">
        <f>formulas!O249</f>
        <v>0</v>
      </c>
      <c r="B162" s="33">
        <f t="shared" ca="1" si="18"/>
        <v>32</v>
      </c>
      <c r="C162">
        <f t="shared" si="19"/>
        <v>90</v>
      </c>
      <c r="D162">
        <f t="shared" ca="1" si="17"/>
        <v>-3.0000000000000001E-3</v>
      </c>
      <c r="E162">
        <f t="shared" ca="1" si="20"/>
        <v>0</v>
      </c>
      <c r="F162">
        <f t="shared" ca="1" si="21"/>
        <v>31</v>
      </c>
      <c r="G162">
        <f t="shared" ca="1" si="22"/>
        <v>32</v>
      </c>
      <c r="M162">
        <v>102</v>
      </c>
      <c r="N162">
        <v>0.22800000000000001</v>
      </c>
    </row>
    <row r="163" spans="1:14">
      <c r="A163" s="54">
        <f>formulas!O250</f>
        <v>0</v>
      </c>
      <c r="B163" s="33">
        <f t="shared" ca="1" si="18"/>
        <v>32</v>
      </c>
      <c r="C163">
        <f t="shared" si="19"/>
        <v>90</v>
      </c>
      <c r="D163">
        <f t="shared" ca="1" si="17"/>
        <v>-3.0000000000000001E-3</v>
      </c>
      <c r="E163">
        <f t="shared" ca="1" si="20"/>
        <v>0</v>
      </c>
      <c r="F163">
        <f t="shared" ca="1" si="21"/>
        <v>31</v>
      </c>
      <c r="G163">
        <f t="shared" ca="1" si="22"/>
        <v>32</v>
      </c>
      <c r="M163">
        <v>103</v>
      </c>
      <c r="N163">
        <v>0.23100000000000001</v>
      </c>
    </row>
    <row r="164" spans="1:14">
      <c r="A164" s="54">
        <f>formulas!O251</f>
        <v>0</v>
      </c>
      <c r="B164" s="33">
        <f t="shared" ca="1" si="18"/>
        <v>32</v>
      </c>
      <c r="C164">
        <f t="shared" si="19"/>
        <v>90</v>
      </c>
      <c r="D164">
        <f t="shared" ca="1" si="17"/>
        <v>-3.0000000000000001E-3</v>
      </c>
      <c r="E164">
        <f t="shared" ca="1" si="20"/>
        <v>0</v>
      </c>
      <c r="F164">
        <f t="shared" ca="1" si="21"/>
        <v>31</v>
      </c>
      <c r="G164">
        <f t="shared" ca="1" si="22"/>
        <v>32</v>
      </c>
      <c r="M164">
        <v>104</v>
      </c>
      <c r="N164">
        <v>0.23499999999999999</v>
      </c>
    </row>
    <row r="165" spans="1:14">
      <c r="A165" s="54">
        <f>formulas!O252</f>
        <v>0</v>
      </c>
      <c r="B165" s="33">
        <f t="shared" ca="1" si="18"/>
        <v>32</v>
      </c>
      <c r="C165">
        <f t="shared" si="19"/>
        <v>90</v>
      </c>
      <c r="D165">
        <f t="shared" ca="1" si="17"/>
        <v>-3.0000000000000001E-3</v>
      </c>
      <c r="E165">
        <f t="shared" ca="1" si="20"/>
        <v>0</v>
      </c>
      <c r="F165">
        <f t="shared" ca="1" si="21"/>
        <v>31</v>
      </c>
      <c r="G165">
        <f t="shared" ca="1" si="22"/>
        <v>32</v>
      </c>
      <c r="M165">
        <v>105</v>
      </c>
      <c r="N165">
        <v>0.23799999999999999</v>
      </c>
    </row>
    <row r="166" spans="1:14">
      <c r="A166" s="54">
        <f>formulas!O253</f>
        <v>0</v>
      </c>
      <c r="B166" s="33">
        <f t="shared" ca="1" si="18"/>
        <v>32</v>
      </c>
      <c r="C166">
        <f t="shared" si="19"/>
        <v>90</v>
      </c>
      <c r="D166">
        <f t="shared" ca="1" si="17"/>
        <v>-3.0000000000000001E-3</v>
      </c>
      <c r="E166">
        <f t="shared" ca="1" si="20"/>
        <v>0</v>
      </c>
      <c r="F166">
        <f t="shared" ca="1" si="21"/>
        <v>31</v>
      </c>
      <c r="G166">
        <f t="shared" ca="1" si="22"/>
        <v>32</v>
      </c>
      <c r="M166">
        <v>106</v>
      </c>
      <c r="N166">
        <v>0.24199999999999999</v>
      </c>
    </row>
    <row r="167" spans="1:14">
      <c r="A167" s="54">
        <f>formulas!O254</f>
        <v>0</v>
      </c>
      <c r="B167" s="33">
        <f t="shared" ca="1" si="18"/>
        <v>32</v>
      </c>
      <c r="C167">
        <f t="shared" si="19"/>
        <v>90</v>
      </c>
      <c r="D167">
        <f t="shared" ca="1" si="17"/>
        <v>-3.0000000000000001E-3</v>
      </c>
      <c r="E167">
        <f t="shared" ca="1" si="20"/>
        <v>0</v>
      </c>
      <c r="F167">
        <f t="shared" ca="1" si="21"/>
        <v>31</v>
      </c>
      <c r="G167">
        <f t="shared" ca="1" si="22"/>
        <v>32</v>
      </c>
      <c r="M167">
        <v>107</v>
      </c>
      <c r="N167">
        <v>0.245</v>
      </c>
    </row>
    <row r="168" spans="1:14">
      <c r="A168" s="54">
        <f>formulas!O255</f>
        <v>0</v>
      </c>
      <c r="B168" s="33">
        <f t="shared" ca="1" si="18"/>
        <v>32</v>
      </c>
      <c r="C168">
        <f t="shared" si="19"/>
        <v>90</v>
      </c>
      <c r="D168">
        <f t="shared" ca="1" si="17"/>
        <v>-3.0000000000000001E-3</v>
      </c>
      <c r="E168">
        <f t="shared" ca="1" si="20"/>
        <v>0</v>
      </c>
      <c r="F168">
        <f t="shared" ca="1" si="21"/>
        <v>31</v>
      </c>
      <c r="G168">
        <f t="shared" ca="1" si="22"/>
        <v>32</v>
      </c>
      <c r="M168">
        <v>108</v>
      </c>
      <c r="N168">
        <v>0.249</v>
      </c>
    </row>
    <row r="169" spans="1:14">
      <c r="A169" s="54">
        <f>formulas!O256</f>
        <v>0</v>
      </c>
      <c r="B169" s="33">
        <f t="shared" ca="1" si="18"/>
        <v>32</v>
      </c>
      <c r="C169">
        <f t="shared" si="19"/>
        <v>90</v>
      </c>
      <c r="D169">
        <f t="shared" ca="1" si="17"/>
        <v>-3.0000000000000001E-3</v>
      </c>
      <c r="E169">
        <f t="shared" ca="1" si="20"/>
        <v>0</v>
      </c>
      <c r="F169">
        <f t="shared" ca="1" si="21"/>
        <v>31</v>
      </c>
      <c r="G169">
        <f t="shared" ca="1" si="22"/>
        <v>32</v>
      </c>
      <c r="M169">
        <v>109</v>
      </c>
      <c r="N169">
        <v>0.252</v>
      </c>
    </row>
    <row r="170" spans="1:14">
      <c r="A170" s="54">
        <f>formulas!O257</f>
        <v>0</v>
      </c>
      <c r="B170" s="33">
        <f t="shared" ca="1" si="18"/>
        <v>32</v>
      </c>
      <c r="C170">
        <f t="shared" si="19"/>
        <v>90</v>
      </c>
      <c r="D170">
        <f t="shared" ca="1" si="17"/>
        <v>-3.0000000000000001E-3</v>
      </c>
      <c r="E170">
        <f t="shared" ca="1" si="20"/>
        <v>0</v>
      </c>
      <c r="F170">
        <f t="shared" ca="1" si="21"/>
        <v>31</v>
      </c>
      <c r="G170">
        <f t="shared" ca="1" si="22"/>
        <v>32</v>
      </c>
      <c r="M170">
        <v>110</v>
      </c>
      <c r="N170">
        <v>0.25600000000000001</v>
      </c>
    </row>
    <row r="171" spans="1:14">
      <c r="A171" s="54">
        <f>formulas!O258</f>
        <v>0</v>
      </c>
      <c r="B171" s="33">
        <f t="shared" ca="1" si="18"/>
        <v>32</v>
      </c>
      <c r="C171">
        <f t="shared" si="19"/>
        <v>90</v>
      </c>
      <c r="D171">
        <f t="shared" ca="1" si="17"/>
        <v>-3.0000000000000001E-3</v>
      </c>
      <c r="E171">
        <f t="shared" ca="1" si="20"/>
        <v>0</v>
      </c>
      <c r="F171">
        <f t="shared" ca="1" si="21"/>
        <v>31</v>
      </c>
      <c r="G171">
        <f t="shared" ca="1" si="22"/>
        <v>32</v>
      </c>
      <c r="M171">
        <v>111</v>
      </c>
      <c r="N171">
        <v>0.26</v>
      </c>
    </row>
    <row r="172" spans="1:14">
      <c r="A172" s="54">
        <f>formulas!O259</f>
        <v>0</v>
      </c>
      <c r="B172" s="33">
        <f t="shared" ca="1" si="18"/>
        <v>32</v>
      </c>
      <c r="C172">
        <f t="shared" si="19"/>
        <v>90</v>
      </c>
      <c r="D172">
        <f t="shared" ca="1" si="17"/>
        <v>-3.0000000000000001E-3</v>
      </c>
      <c r="E172">
        <f t="shared" ca="1" si="20"/>
        <v>0</v>
      </c>
      <c r="F172">
        <f t="shared" ca="1" si="21"/>
        <v>31</v>
      </c>
      <c r="G172">
        <f t="shared" ca="1" si="22"/>
        <v>32</v>
      </c>
      <c r="M172">
        <v>112</v>
      </c>
      <c r="N172">
        <v>0.26300000000000001</v>
      </c>
    </row>
    <row r="173" spans="1:14">
      <c r="A173" s="54">
        <f>formulas!O260</f>
        <v>0</v>
      </c>
      <c r="B173" s="33">
        <f t="shared" ca="1" si="18"/>
        <v>32</v>
      </c>
      <c r="C173">
        <f t="shared" si="19"/>
        <v>90</v>
      </c>
      <c r="D173">
        <f t="shared" ca="1" si="17"/>
        <v>-3.0000000000000001E-3</v>
      </c>
      <c r="E173">
        <f t="shared" ca="1" si="20"/>
        <v>0</v>
      </c>
      <c r="F173">
        <f t="shared" ca="1" si="21"/>
        <v>31</v>
      </c>
      <c r="G173">
        <f t="shared" ca="1" si="22"/>
        <v>32</v>
      </c>
      <c r="M173">
        <v>113</v>
      </c>
      <c r="N173">
        <v>0.26700000000000002</v>
      </c>
    </row>
    <row r="174" spans="1:14">
      <c r="A174" s="54">
        <f>formulas!O261</f>
        <v>0</v>
      </c>
      <c r="B174" s="33">
        <f t="shared" ca="1" si="18"/>
        <v>32</v>
      </c>
      <c r="C174">
        <f t="shared" si="19"/>
        <v>90</v>
      </c>
      <c r="D174">
        <f t="shared" ca="1" si="17"/>
        <v>-3.0000000000000001E-3</v>
      </c>
      <c r="E174">
        <f t="shared" ca="1" si="20"/>
        <v>0</v>
      </c>
      <c r="F174">
        <f t="shared" ca="1" si="21"/>
        <v>31</v>
      </c>
      <c r="G174">
        <f t="shared" ca="1" si="22"/>
        <v>32</v>
      </c>
      <c r="M174">
        <v>114</v>
      </c>
      <c r="N174">
        <v>0.27</v>
      </c>
    </row>
    <row r="175" spans="1:14">
      <c r="A175" s="54">
        <f>formulas!O262</f>
        <v>0</v>
      </c>
      <c r="B175" s="33">
        <f t="shared" ca="1" si="18"/>
        <v>32</v>
      </c>
      <c r="C175">
        <f t="shared" si="19"/>
        <v>90</v>
      </c>
      <c r="D175">
        <f t="shared" ca="1" si="17"/>
        <v>-3.0000000000000001E-3</v>
      </c>
      <c r="E175">
        <f t="shared" ca="1" si="20"/>
        <v>0</v>
      </c>
      <c r="F175">
        <f t="shared" ca="1" si="21"/>
        <v>31</v>
      </c>
      <c r="G175">
        <f t="shared" ca="1" si="22"/>
        <v>32</v>
      </c>
      <c r="M175">
        <v>115</v>
      </c>
      <c r="N175">
        <v>0.27400000000000002</v>
      </c>
    </row>
    <row r="176" spans="1:14">
      <c r="A176" s="54">
        <f>formulas!O263</f>
        <v>0</v>
      </c>
      <c r="B176" s="33">
        <f t="shared" ca="1" si="18"/>
        <v>32</v>
      </c>
      <c r="C176">
        <f t="shared" si="19"/>
        <v>90</v>
      </c>
      <c r="D176">
        <f t="shared" ca="1" si="17"/>
        <v>-3.0000000000000001E-3</v>
      </c>
      <c r="E176">
        <f t="shared" ca="1" si="20"/>
        <v>0</v>
      </c>
      <c r="F176">
        <f t="shared" ca="1" si="21"/>
        <v>31</v>
      </c>
      <c r="G176">
        <f t="shared" ca="1" si="22"/>
        <v>32</v>
      </c>
      <c r="M176">
        <v>116</v>
      </c>
      <c r="N176">
        <v>0.27700000000000002</v>
      </c>
    </row>
    <row r="177" spans="1:14">
      <c r="A177" s="54">
        <f>formulas!O264</f>
        <v>0</v>
      </c>
      <c r="B177" s="33">
        <f t="shared" ca="1" si="18"/>
        <v>32</v>
      </c>
      <c r="C177">
        <f t="shared" si="19"/>
        <v>90</v>
      </c>
      <c r="D177">
        <f t="shared" ca="1" si="17"/>
        <v>-3.0000000000000001E-3</v>
      </c>
      <c r="E177">
        <f t="shared" ca="1" si="20"/>
        <v>0</v>
      </c>
      <c r="F177">
        <f t="shared" ca="1" si="21"/>
        <v>31</v>
      </c>
      <c r="G177">
        <f t="shared" ca="1" si="22"/>
        <v>32</v>
      </c>
      <c r="M177">
        <v>117</v>
      </c>
      <c r="N177">
        <v>0.28100000000000003</v>
      </c>
    </row>
    <row r="178" spans="1:14">
      <c r="A178" s="54">
        <f>formulas!O265</f>
        <v>0</v>
      </c>
      <c r="B178" s="33">
        <f t="shared" ca="1" si="18"/>
        <v>32</v>
      </c>
      <c r="C178">
        <f t="shared" si="19"/>
        <v>90</v>
      </c>
      <c r="D178">
        <f t="shared" ca="1" si="17"/>
        <v>-3.0000000000000001E-3</v>
      </c>
      <c r="E178">
        <f t="shared" ca="1" si="20"/>
        <v>0</v>
      </c>
      <c r="F178">
        <f t="shared" ca="1" si="21"/>
        <v>31</v>
      </c>
      <c r="G178">
        <f t="shared" ca="1" si="22"/>
        <v>32</v>
      </c>
      <c r="M178">
        <v>118</v>
      </c>
      <c r="N178">
        <v>0.28499999999999998</v>
      </c>
    </row>
    <row r="179" spans="1:14">
      <c r="A179" s="54">
        <f>formulas!O266</f>
        <v>0</v>
      </c>
      <c r="B179" s="33">
        <f t="shared" ca="1" si="18"/>
        <v>32</v>
      </c>
      <c r="C179">
        <f t="shared" si="19"/>
        <v>90</v>
      </c>
      <c r="D179">
        <f t="shared" ca="1" si="17"/>
        <v>-3.0000000000000001E-3</v>
      </c>
      <c r="E179">
        <f t="shared" ca="1" si="20"/>
        <v>0</v>
      </c>
      <c r="F179">
        <f t="shared" ca="1" si="21"/>
        <v>31</v>
      </c>
      <c r="G179">
        <f t="shared" ca="1" si="22"/>
        <v>32</v>
      </c>
      <c r="M179">
        <v>119</v>
      </c>
      <c r="N179">
        <v>0.28799999999999998</v>
      </c>
    </row>
    <row r="180" spans="1:14">
      <c r="A180" s="54">
        <f>formulas!O267</f>
        <v>0</v>
      </c>
      <c r="B180" s="33">
        <f t="shared" ca="1" si="18"/>
        <v>32</v>
      </c>
      <c r="C180">
        <f t="shared" si="19"/>
        <v>90</v>
      </c>
      <c r="D180">
        <f t="shared" ca="1" si="17"/>
        <v>-3.0000000000000001E-3</v>
      </c>
      <c r="E180">
        <f t="shared" ca="1" si="20"/>
        <v>0</v>
      </c>
      <c r="F180">
        <f t="shared" ca="1" si="21"/>
        <v>31</v>
      </c>
      <c r="G180">
        <f t="shared" ca="1" si="22"/>
        <v>32</v>
      </c>
      <c r="M180">
        <v>120</v>
      </c>
      <c r="N180">
        <v>0.29199999999999998</v>
      </c>
    </row>
    <row r="181" spans="1:14">
      <c r="A181" s="54">
        <f>formulas!O268</f>
        <v>0</v>
      </c>
      <c r="B181" s="33">
        <f t="shared" ca="1" si="18"/>
        <v>32</v>
      </c>
      <c r="C181">
        <f t="shared" si="19"/>
        <v>90</v>
      </c>
      <c r="D181">
        <f t="shared" ca="1" si="17"/>
        <v>-3.0000000000000001E-3</v>
      </c>
      <c r="E181">
        <f t="shared" ca="1" si="20"/>
        <v>0</v>
      </c>
      <c r="F181">
        <f t="shared" ca="1" si="21"/>
        <v>31</v>
      </c>
      <c r="G181">
        <f t="shared" ca="1" si="22"/>
        <v>32</v>
      </c>
      <c r="M181">
        <v>121</v>
      </c>
      <c r="N181">
        <v>0.29499999999999998</v>
      </c>
    </row>
    <row r="182" spans="1:14">
      <c r="A182" s="54">
        <f>formulas!O269</f>
        <v>0</v>
      </c>
      <c r="B182" s="33">
        <f t="shared" ca="1" si="18"/>
        <v>32</v>
      </c>
      <c r="C182">
        <f t="shared" si="19"/>
        <v>90</v>
      </c>
      <c r="D182">
        <f t="shared" ca="1" si="17"/>
        <v>-3.0000000000000001E-3</v>
      </c>
      <c r="E182">
        <f t="shared" ca="1" si="20"/>
        <v>0</v>
      </c>
      <c r="F182">
        <f t="shared" ca="1" si="21"/>
        <v>31</v>
      </c>
      <c r="G182">
        <f t="shared" ca="1" si="22"/>
        <v>32</v>
      </c>
      <c r="M182">
        <v>122</v>
      </c>
      <c r="N182">
        <v>0.29899999999999999</v>
      </c>
    </row>
    <row r="183" spans="1:14">
      <c r="A183" s="54">
        <f>formulas!O270</f>
        <v>0</v>
      </c>
      <c r="B183" s="33">
        <f t="shared" ca="1" si="18"/>
        <v>32</v>
      </c>
      <c r="C183">
        <f t="shared" si="19"/>
        <v>90</v>
      </c>
      <c r="D183">
        <f t="shared" ca="1" si="17"/>
        <v>-3.0000000000000001E-3</v>
      </c>
      <c r="E183">
        <f t="shared" ca="1" si="20"/>
        <v>0</v>
      </c>
      <c r="F183">
        <f t="shared" ca="1" si="21"/>
        <v>31</v>
      </c>
      <c r="G183">
        <f t="shared" ca="1" si="22"/>
        <v>32</v>
      </c>
      <c r="M183">
        <v>123</v>
      </c>
      <c r="N183">
        <v>0.30299999999999999</v>
      </c>
    </row>
    <row r="184" spans="1:14">
      <c r="A184" s="54">
        <f>formulas!O271</f>
        <v>0</v>
      </c>
      <c r="B184" s="33">
        <f t="shared" ca="1" si="18"/>
        <v>32</v>
      </c>
      <c r="C184">
        <f t="shared" si="19"/>
        <v>90</v>
      </c>
      <c r="D184">
        <f t="shared" ca="1" si="17"/>
        <v>-3.0000000000000001E-3</v>
      </c>
      <c r="E184">
        <f t="shared" ca="1" si="20"/>
        <v>0</v>
      </c>
      <c r="F184">
        <f t="shared" ca="1" si="21"/>
        <v>31</v>
      </c>
      <c r="G184">
        <f t="shared" ca="1" si="22"/>
        <v>32</v>
      </c>
      <c r="M184">
        <v>124</v>
      </c>
      <c r="N184">
        <v>0.30599999999999999</v>
      </c>
    </row>
    <row r="185" spans="1:14">
      <c r="A185" s="54">
        <f>formulas!O272</f>
        <v>0</v>
      </c>
      <c r="B185" s="33">
        <f t="shared" ca="1" si="18"/>
        <v>32</v>
      </c>
      <c r="C185">
        <f t="shared" si="19"/>
        <v>90</v>
      </c>
      <c r="D185">
        <f t="shared" ca="1" si="17"/>
        <v>-3.0000000000000001E-3</v>
      </c>
      <c r="E185">
        <f t="shared" ca="1" si="20"/>
        <v>0</v>
      </c>
      <c r="F185">
        <f t="shared" ca="1" si="21"/>
        <v>31</v>
      </c>
      <c r="G185">
        <f t="shared" ca="1" si="22"/>
        <v>32</v>
      </c>
      <c r="M185">
        <v>125</v>
      </c>
      <c r="N185">
        <v>0.31</v>
      </c>
    </row>
    <row r="186" spans="1:14">
      <c r="A186" s="54">
        <f>formulas!O273</f>
        <v>0</v>
      </c>
      <c r="B186" s="33">
        <f t="shared" ca="1" si="18"/>
        <v>32</v>
      </c>
      <c r="C186">
        <f t="shared" si="19"/>
        <v>90</v>
      </c>
      <c r="D186">
        <f t="shared" ca="1" si="17"/>
        <v>-3.0000000000000001E-3</v>
      </c>
      <c r="E186">
        <f t="shared" ca="1" si="20"/>
        <v>0</v>
      </c>
      <c r="F186">
        <f t="shared" ca="1" si="21"/>
        <v>31</v>
      </c>
      <c r="G186">
        <f t="shared" ca="1" si="22"/>
        <v>32</v>
      </c>
      <c r="M186">
        <v>126</v>
      </c>
      <c r="N186">
        <v>0.313</v>
      </c>
    </row>
    <row r="187" spans="1:14">
      <c r="A187" s="54">
        <f>formulas!O274</f>
        <v>0</v>
      </c>
      <c r="B187" s="33">
        <f t="shared" ca="1" si="18"/>
        <v>32</v>
      </c>
      <c r="C187">
        <f t="shared" si="19"/>
        <v>90</v>
      </c>
      <c r="D187">
        <f t="shared" ca="1" si="17"/>
        <v>-3.0000000000000001E-3</v>
      </c>
      <c r="E187">
        <f t="shared" ca="1" si="20"/>
        <v>0</v>
      </c>
      <c r="F187">
        <f t="shared" ca="1" si="21"/>
        <v>31</v>
      </c>
      <c r="G187">
        <f t="shared" ca="1" si="22"/>
        <v>32</v>
      </c>
      <c r="M187">
        <v>127</v>
      </c>
      <c r="N187">
        <v>0.317</v>
      </c>
    </row>
    <row r="188" spans="1:14">
      <c r="A188" s="54">
        <f>formulas!O275</f>
        <v>0</v>
      </c>
      <c r="B188" s="33">
        <f t="shared" ca="1" si="18"/>
        <v>32</v>
      </c>
      <c r="C188">
        <f t="shared" si="19"/>
        <v>90</v>
      </c>
      <c r="D188">
        <f t="shared" ca="1" si="17"/>
        <v>-3.0000000000000001E-3</v>
      </c>
      <c r="E188">
        <f t="shared" ca="1" si="20"/>
        <v>0</v>
      </c>
      <c r="F188">
        <f t="shared" ca="1" si="21"/>
        <v>31</v>
      </c>
      <c r="G188">
        <f t="shared" ca="1" si="22"/>
        <v>32</v>
      </c>
      <c r="M188">
        <v>128</v>
      </c>
      <c r="N188">
        <v>0.32100000000000001</v>
      </c>
    </row>
    <row r="189" spans="1:14">
      <c r="A189" s="54">
        <f>formulas!O276</f>
        <v>0</v>
      </c>
      <c r="B189" s="33">
        <f t="shared" ca="1" si="18"/>
        <v>32</v>
      </c>
      <c r="C189">
        <f t="shared" si="19"/>
        <v>90</v>
      </c>
      <c r="D189">
        <f t="shared" ca="1" si="17"/>
        <v>-3.0000000000000001E-3</v>
      </c>
      <c r="E189">
        <f t="shared" ca="1" si="20"/>
        <v>0</v>
      </c>
      <c r="F189">
        <f t="shared" ca="1" si="21"/>
        <v>31</v>
      </c>
      <c r="G189">
        <f t="shared" ca="1" si="22"/>
        <v>32</v>
      </c>
      <c r="M189">
        <v>129</v>
      </c>
      <c r="N189">
        <v>0.32400000000000001</v>
      </c>
    </row>
    <row r="190" spans="1:14">
      <c r="A190" s="54">
        <f>formulas!O277</f>
        <v>0</v>
      </c>
      <c r="B190" s="33">
        <f t="shared" ca="1" si="18"/>
        <v>32</v>
      </c>
      <c r="C190">
        <f t="shared" si="19"/>
        <v>90</v>
      </c>
      <c r="D190">
        <f t="shared" ca="1" si="17"/>
        <v>-3.0000000000000001E-3</v>
      </c>
      <c r="E190">
        <f t="shared" ca="1" si="20"/>
        <v>0</v>
      </c>
      <c r="F190">
        <f t="shared" ca="1" si="21"/>
        <v>31</v>
      </c>
      <c r="G190">
        <f t="shared" ca="1" si="22"/>
        <v>32</v>
      </c>
      <c r="M190">
        <v>130</v>
      </c>
      <c r="N190">
        <v>0.32800000000000001</v>
      </c>
    </row>
    <row r="191" spans="1:14">
      <c r="A191" s="54">
        <f>formulas!O278</f>
        <v>0</v>
      </c>
      <c r="B191" s="33">
        <f t="shared" ca="1" si="18"/>
        <v>32</v>
      </c>
      <c r="C191">
        <f t="shared" si="19"/>
        <v>90</v>
      </c>
      <c r="D191">
        <f t="shared" ca="1" si="17"/>
        <v>-3.0000000000000001E-3</v>
      </c>
      <c r="E191">
        <f t="shared" ca="1" si="20"/>
        <v>0</v>
      </c>
      <c r="F191">
        <f t="shared" ca="1" si="21"/>
        <v>31</v>
      </c>
      <c r="G191">
        <f t="shared" ca="1" si="22"/>
        <v>32</v>
      </c>
      <c r="M191">
        <v>131</v>
      </c>
      <c r="N191">
        <v>0.33200000000000002</v>
      </c>
    </row>
    <row r="192" spans="1:14">
      <c r="A192" s="54">
        <f>formulas!O279</f>
        <v>0</v>
      </c>
      <c r="B192" s="33">
        <f t="shared" ca="1" si="18"/>
        <v>32</v>
      </c>
      <c r="C192">
        <f t="shared" si="19"/>
        <v>90</v>
      </c>
      <c r="D192">
        <f t="shared" ca="1" si="17"/>
        <v>-3.0000000000000001E-3</v>
      </c>
      <c r="E192">
        <f t="shared" ca="1" si="20"/>
        <v>0</v>
      </c>
      <c r="F192">
        <f t="shared" ca="1" si="21"/>
        <v>31</v>
      </c>
      <c r="G192">
        <f t="shared" ca="1" si="22"/>
        <v>32</v>
      </c>
      <c r="M192">
        <v>132</v>
      </c>
      <c r="N192">
        <v>0.33500000000000002</v>
      </c>
    </row>
    <row r="193" spans="1:14">
      <c r="A193" s="54">
        <f>formulas!O280</f>
        <v>0</v>
      </c>
      <c r="B193" s="33">
        <f t="shared" ca="1" si="18"/>
        <v>32</v>
      </c>
      <c r="C193">
        <f t="shared" si="19"/>
        <v>90</v>
      </c>
      <c r="D193">
        <f t="shared" ca="1" si="17"/>
        <v>-3.0000000000000001E-3</v>
      </c>
      <c r="E193">
        <f t="shared" ca="1" si="20"/>
        <v>0</v>
      </c>
      <c r="F193">
        <f t="shared" ca="1" si="21"/>
        <v>31</v>
      </c>
      <c r="G193">
        <f t="shared" ca="1" si="22"/>
        <v>32</v>
      </c>
      <c r="M193">
        <v>133</v>
      </c>
      <c r="N193">
        <v>0.33900000000000002</v>
      </c>
    </row>
    <row r="194" spans="1:14">
      <c r="A194" s="54">
        <f>formulas!O281</f>
        <v>0</v>
      </c>
      <c r="B194" s="33">
        <f t="shared" ca="1" si="18"/>
        <v>32</v>
      </c>
      <c r="C194">
        <f t="shared" si="19"/>
        <v>90</v>
      </c>
      <c r="D194">
        <f t="shared" ca="1" si="17"/>
        <v>-3.0000000000000001E-3</v>
      </c>
      <c r="E194">
        <f t="shared" ca="1" si="20"/>
        <v>0</v>
      </c>
      <c r="F194">
        <f t="shared" ca="1" si="21"/>
        <v>31</v>
      </c>
      <c r="G194">
        <f t="shared" ca="1" si="22"/>
        <v>32</v>
      </c>
      <c r="M194">
        <v>134</v>
      </c>
      <c r="N194">
        <v>0.34300000000000003</v>
      </c>
    </row>
    <row r="195" spans="1:14">
      <c r="A195" s="54">
        <f>formulas!O282</f>
        <v>0</v>
      </c>
      <c r="B195" s="33">
        <f t="shared" ca="1" si="18"/>
        <v>32</v>
      </c>
      <c r="C195">
        <f t="shared" si="19"/>
        <v>90</v>
      </c>
      <c r="D195">
        <f t="shared" ref="D195:D258" ca="1" si="23">INDIRECT(ADDRESS(C195+1,14))</f>
        <v>-3.0000000000000001E-3</v>
      </c>
      <c r="E195">
        <f t="shared" ca="1" si="20"/>
        <v>0</v>
      </c>
      <c r="F195">
        <f t="shared" ca="1" si="21"/>
        <v>31</v>
      </c>
      <c r="G195">
        <f t="shared" ca="1" si="22"/>
        <v>32</v>
      </c>
      <c r="M195">
        <v>135</v>
      </c>
      <c r="N195">
        <v>0.34599999999999997</v>
      </c>
    </row>
    <row r="196" spans="1:14">
      <c r="A196" s="54">
        <f>formulas!O283</f>
        <v>0</v>
      </c>
      <c r="B196" s="33">
        <f t="shared" ca="1" si="18"/>
        <v>32</v>
      </c>
      <c r="C196">
        <f t="shared" si="19"/>
        <v>90</v>
      </c>
      <c r="D196">
        <f t="shared" ca="1" si="23"/>
        <v>-3.0000000000000001E-3</v>
      </c>
      <c r="E196">
        <f t="shared" ca="1" si="20"/>
        <v>0</v>
      </c>
      <c r="F196">
        <f t="shared" ca="1" si="21"/>
        <v>31</v>
      </c>
      <c r="G196">
        <f t="shared" ca="1" si="22"/>
        <v>32</v>
      </c>
      <c r="M196">
        <v>136</v>
      </c>
      <c r="N196">
        <v>0.35</v>
      </c>
    </row>
    <row r="197" spans="1:14">
      <c r="A197" s="54">
        <f>formulas!O284</f>
        <v>0</v>
      </c>
      <c r="B197" s="33">
        <f t="shared" ca="1" si="18"/>
        <v>32</v>
      </c>
      <c r="C197">
        <f t="shared" si="19"/>
        <v>90</v>
      </c>
      <c r="D197">
        <f t="shared" ca="1" si="23"/>
        <v>-3.0000000000000001E-3</v>
      </c>
      <c r="E197">
        <f t="shared" ca="1" si="20"/>
        <v>0</v>
      </c>
      <c r="F197">
        <f t="shared" ca="1" si="21"/>
        <v>31</v>
      </c>
      <c r="G197">
        <f t="shared" ca="1" si="22"/>
        <v>32</v>
      </c>
      <c r="M197">
        <v>137</v>
      </c>
      <c r="N197">
        <v>0.35399999999999998</v>
      </c>
    </row>
    <row r="198" spans="1:14">
      <c r="A198" s="54">
        <f>formulas!O285</f>
        <v>0</v>
      </c>
      <c r="B198" s="33">
        <f t="shared" ca="1" si="18"/>
        <v>32</v>
      </c>
      <c r="C198">
        <f t="shared" si="19"/>
        <v>90</v>
      </c>
      <c r="D198">
        <f t="shared" ca="1" si="23"/>
        <v>-3.0000000000000001E-3</v>
      </c>
      <c r="E198">
        <f t="shared" ca="1" si="20"/>
        <v>0</v>
      </c>
      <c r="F198">
        <f t="shared" ca="1" si="21"/>
        <v>31</v>
      </c>
      <c r="G198">
        <f t="shared" ca="1" si="22"/>
        <v>32</v>
      </c>
      <c r="M198">
        <v>138</v>
      </c>
      <c r="N198">
        <v>0.35699999999999998</v>
      </c>
    </row>
    <row r="199" spans="1:14">
      <c r="A199" s="54">
        <f>formulas!O286</f>
        <v>0</v>
      </c>
      <c r="B199" s="33">
        <f t="shared" ca="1" si="18"/>
        <v>32</v>
      </c>
      <c r="C199">
        <f t="shared" si="19"/>
        <v>90</v>
      </c>
      <c r="D199">
        <f t="shared" ca="1" si="23"/>
        <v>-3.0000000000000001E-3</v>
      </c>
      <c r="E199">
        <f t="shared" ca="1" si="20"/>
        <v>0</v>
      </c>
      <c r="F199">
        <f t="shared" ca="1" si="21"/>
        <v>31</v>
      </c>
      <c r="G199">
        <f t="shared" ca="1" si="22"/>
        <v>32</v>
      </c>
      <c r="M199">
        <v>139</v>
      </c>
      <c r="N199">
        <v>0.36099999999999999</v>
      </c>
    </row>
    <row r="200" spans="1:14">
      <c r="A200" s="54">
        <f>formulas!O287</f>
        <v>0</v>
      </c>
      <c r="B200" s="33">
        <f t="shared" ca="1" si="18"/>
        <v>32</v>
      </c>
      <c r="C200">
        <f t="shared" si="19"/>
        <v>90</v>
      </c>
      <c r="D200">
        <f t="shared" ca="1" si="23"/>
        <v>-3.0000000000000001E-3</v>
      </c>
      <c r="E200">
        <f t="shared" ca="1" si="20"/>
        <v>0</v>
      </c>
      <c r="F200">
        <f t="shared" ca="1" si="21"/>
        <v>31</v>
      </c>
      <c r="G200">
        <f t="shared" ca="1" si="22"/>
        <v>32</v>
      </c>
      <c r="M200">
        <v>140</v>
      </c>
      <c r="N200">
        <v>0.36499999999999999</v>
      </c>
    </row>
    <row r="201" spans="1:14">
      <c r="A201" s="54">
        <f>formulas!O288</f>
        <v>0</v>
      </c>
      <c r="B201" s="33">
        <f t="shared" ca="1" si="18"/>
        <v>32</v>
      </c>
      <c r="C201">
        <f t="shared" si="19"/>
        <v>90</v>
      </c>
      <c r="D201">
        <f t="shared" ca="1" si="23"/>
        <v>-3.0000000000000001E-3</v>
      </c>
      <c r="E201">
        <f t="shared" ca="1" si="20"/>
        <v>0</v>
      </c>
      <c r="F201">
        <f t="shared" ca="1" si="21"/>
        <v>31</v>
      </c>
      <c r="G201">
        <f t="shared" ca="1" si="22"/>
        <v>32</v>
      </c>
      <c r="M201">
        <v>141</v>
      </c>
      <c r="N201">
        <v>0.36899999999999999</v>
      </c>
    </row>
    <row r="202" spans="1:14">
      <c r="A202" s="54">
        <f>formulas!O289</f>
        <v>0</v>
      </c>
      <c r="B202" s="33">
        <f t="shared" ca="1" si="18"/>
        <v>32</v>
      </c>
      <c r="C202">
        <f t="shared" si="19"/>
        <v>90</v>
      </c>
      <c r="D202">
        <f t="shared" ca="1" si="23"/>
        <v>-3.0000000000000001E-3</v>
      </c>
      <c r="E202">
        <f t="shared" ca="1" si="20"/>
        <v>0</v>
      </c>
      <c r="F202">
        <f t="shared" ca="1" si="21"/>
        <v>31</v>
      </c>
      <c r="G202">
        <f t="shared" ca="1" si="22"/>
        <v>32</v>
      </c>
      <c r="M202">
        <v>142</v>
      </c>
      <c r="N202">
        <v>0.372</v>
      </c>
    </row>
    <row r="203" spans="1:14">
      <c r="A203" s="54">
        <f>formulas!O290</f>
        <v>0</v>
      </c>
      <c r="B203" s="33">
        <f t="shared" ca="1" si="18"/>
        <v>32</v>
      </c>
      <c r="C203">
        <f t="shared" si="19"/>
        <v>90</v>
      </c>
      <c r="D203">
        <f t="shared" ca="1" si="23"/>
        <v>-3.0000000000000001E-3</v>
      </c>
      <c r="E203">
        <f t="shared" ca="1" si="20"/>
        <v>0</v>
      </c>
      <c r="F203">
        <f t="shared" ca="1" si="21"/>
        <v>31</v>
      </c>
      <c r="G203">
        <f t="shared" ca="1" si="22"/>
        <v>32</v>
      </c>
      <c r="M203">
        <v>143</v>
      </c>
      <c r="N203">
        <v>0.376</v>
      </c>
    </row>
    <row r="204" spans="1:14">
      <c r="A204" s="54">
        <f>formulas!O291</f>
        <v>0</v>
      </c>
      <c r="B204" s="33">
        <f t="shared" ca="1" si="18"/>
        <v>32</v>
      </c>
      <c r="C204">
        <f t="shared" si="19"/>
        <v>90</v>
      </c>
      <c r="D204">
        <f t="shared" ca="1" si="23"/>
        <v>-3.0000000000000001E-3</v>
      </c>
      <c r="E204">
        <f t="shared" ca="1" si="20"/>
        <v>0</v>
      </c>
      <c r="F204">
        <f t="shared" ca="1" si="21"/>
        <v>31</v>
      </c>
      <c r="G204">
        <f t="shared" ca="1" si="22"/>
        <v>32</v>
      </c>
      <c r="M204">
        <v>144</v>
      </c>
      <c r="N204">
        <v>0.38</v>
      </c>
    </row>
    <row r="205" spans="1:14">
      <c r="A205" s="54">
        <f>formulas!O292</f>
        <v>0</v>
      </c>
      <c r="B205" s="33">
        <f t="shared" ca="1" si="18"/>
        <v>32</v>
      </c>
      <c r="C205">
        <f t="shared" si="19"/>
        <v>90</v>
      </c>
      <c r="D205">
        <f t="shared" ca="1" si="23"/>
        <v>-3.0000000000000001E-3</v>
      </c>
      <c r="E205">
        <f t="shared" ca="1" si="20"/>
        <v>0</v>
      </c>
      <c r="F205">
        <f t="shared" ca="1" si="21"/>
        <v>31</v>
      </c>
      <c r="G205">
        <f t="shared" ca="1" si="22"/>
        <v>32</v>
      </c>
      <c r="M205">
        <v>145</v>
      </c>
      <c r="N205">
        <v>0.38400000000000001</v>
      </c>
    </row>
    <row r="206" spans="1:14">
      <c r="A206" s="54">
        <f>formulas!O293</f>
        <v>0</v>
      </c>
      <c r="B206" s="33">
        <f t="shared" ca="1" si="18"/>
        <v>32</v>
      </c>
      <c r="C206">
        <f t="shared" si="19"/>
        <v>90</v>
      </c>
      <c r="D206">
        <f t="shared" ca="1" si="23"/>
        <v>-3.0000000000000001E-3</v>
      </c>
      <c r="E206">
        <f t="shared" ca="1" si="20"/>
        <v>0</v>
      </c>
      <c r="F206">
        <f t="shared" ca="1" si="21"/>
        <v>31</v>
      </c>
      <c r="G206">
        <f t="shared" ca="1" si="22"/>
        <v>32</v>
      </c>
      <c r="M206">
        <v>146</v>
      </c>
      <c r="N206">
        <v>0.38700000000000001</v>
      </c>
    </row>
    <row r="207" spans="1:14">
      <c r="A207" s="54">
        <f>formulas!O294</f>
        <v>0</v>
      </c>
      <c r="B207" s="33">
        <f t="shared" ca="1" si="18"/>
        <v>32</v>
      </c>
      <c r="C207">
        <f t="shared" si="19"/>
        <v>90</v>
      </c>
      <c r="D207">
        <f t="shared" ca="1" si="23"/>
        <v>-3.0000000000000001E-3</v>
      </c>
      <c r="E207">
        <f t="shared" ca="1" si="20"/>
        <v>0</v>
      </c>
      <c r="F207">
        <f t="shared" ca="1" si="21"/>
        <v>31</v>
      </c>
      <c r="G207">
        <f t="shared" ca="1" si="22"/>
        <v>32</v>
      </c>
      <c r="M207">
        <v>147</v>
      </c>
      <c r="N207">
        <v>0.39100000000000001</v>
      </c>
    </row>
    <row r="208" spans="1:14">
      <c r="A208" s="54">
        <f>formulas!O295</f>
        <v>0</v>
      </c>
      <c r="B208" s="33">
        <f t="shared" ca="1" si="18"/>
        <v>32</v>
      </c>
      <c r="C208">
        <f t="shared" si="19"/>
        <v>90</v>
      </c>
      <c r="D208">
        <f t="shared" ca="1" si="23"/>
        <v>-3.0000000000000001E-3</v>
      </c>
      <c r="E208">
        <f t="shared" ca="1" si="20"/>
        <v>0</v>
      </c>
      <c r="F208">
        <f t="shared" ca="1" si="21"/>
        <v>31</v>
      </c>
      <c r="G208">
        <f t="shared" ca="1" si="22"/>
        <v>32</v>
      </c>
      <c r="M208">
        <v>148</v>
      </c>
      <c r="N208">
        <v>0.39500000000000002</v>
      </c>
    </row>
    <row r="209" spans="1:14">
      <c r="A209" s="54">
        <f>formulas!O296</f>
        <v>0</v>
      </c>
      <c r="B209" s="33">
        <f t="shared" ca="1" si="18"/>
        <v>32</v>
      </c>
      <c r="C209">
        <f t="shared" si="19"/>
        <v>90</v>
      </c>
      <c r="D209">
        <f t="shared" ca="1" si="23"/>
        <v>-3.0000000000000001E-3</v>
      </c>
      <c r="E209">
        <f t="shared" ca="1" si="20"/>
        <v>0</v>
      </c>
      <c r="F209">
        <f t="shared" ca="1" si="21"/>
        <v>31</v>
      </c>
      <c r="G209">
        <f t="shared" ca="1" si="22"/>
        <v>32</v>
      </c>
      <c r="M209">
        <v>149</v>
      </c>
      <c r="N209">
        <v>0.39900000000000002</v>
      </c>
    </row>
    <row r="210" spans="1:14">
      <c r="A210" s="54">
        <f>formulas!O297</f>
        <v>0</v>
      </c>
      <c r="B210" s="33">
        <f t="shared" ca="1" si="18"/>
        <v>32</v>
      </c>
      <c r="C210">
        <f t="shared" si="19"/>
        <v>90</v>
      </c>
      <c r="D210">
        <f t="shared" ca="1" si="23"/>
        <v>-3.0000000000000001E-3</v>
      </c>
      <c r="E210">
        <f t="shared" ca="1" si="20"/>
        <v>0</v>
      </c>
      <c r="F210">
        <f t="shared" ca="1" si="21"/>
        <v>31</v>
      </c>
      <c r="G210">
        <f t="shared" ca="1" si="22"/>
        <v>32</v>
      </c>
      <c r="M210">
        <v>150</v>
      </c>
      <c r="N210">
        <v>0.40200000000000002</v>
      </c>
    </row>
    <row r="211" spans="1:14">
      <c r="A211" s="54">
        <f>formulas!O298</f>
        <v>0</v>
      </c>
      <c r="B211" s="33">
        <f t="shared" ca="1" si="18"/>
        <v>32</v>
      </c>
      <c r="C211">
        <f t="shared" si="19"/>
        <v>90</v>
      </c>
      <c r="D211">
        <f t="shared" ca="1" si="23"/>
        <v>-3.0000000000000001E-3</v>
      </c>
      <c r="E211">
        <f t="shared" ca="1" si="20"/>
        <v>0</v>
      </c>
      <c r="F211">
        <f t="shared" ca="1" si="21"/>
        <v>31</v>
      </c>
      <c r="G211">
        <f t="shared" ca="1" si="22"/>
        <v>32</v>
      </c>
      <c r="M211">
        <v>151</v>
      </c>
      <c r="N211">
        <v>0.40600000000000003</v>
      </c>
    </row>
    <row r="212" spans="1:14">
      <c r="A212" s="54">
        <f>formulas!O299</f>
        <v>0</v>
      </c>
      <c r="B212" s="33">
        <f t="shared" ca="1" si="18"/>
        <v>32</v>
      </c>
      <c r="C212">
        <f t="shared" si="19"/>
        <v>90</v>
      </c>
      <c r="D212">
        <f t="shared" ca="1" si="23"/>
        <v>-3.0000000000000001E-3</v>
      </c>
      <c r="E212">
        <f t="shared" ca="1" si="20"/>
        <v>0</v>
      </c>
      <c r="F212">
        <f t="shared" ca="1" si="21"/>
        <v>31</v>
      </c>
      <c r="G212">
        <f t="shared" ca="1" si="22"/>
        <v>32</v>
      </c>
      <c r="M212">
        <v>152</v>
      </c>
      <c r="N212">
        <v>0.41</v>
      </c>
    </row>
    <row r="213" spans="1:14">
      <c r="A213" s="54">
        <f>formulas!O300</f>
        <v>0</v>
      </c>
      <c r="B213" s="33">
        <f t="shared" ref="B213:B276" ca="1" si="24">(A213-D213)/(E213-D213)*(G213-F213)+F213</f>
        <v>32</v>
      </c>
      <c r="C213">
        <f t="shared" ref="C213:C276" si="25">COUNTIF($N$2:$N$25400,"&lt;"&amp;A213)</f>
        <v>90</v>
      </c>
      <c r="D213">
        <f t="shared" ca="1" si="23"/>
        <v>-3.0000000000000001E-3</v>
      </c>
      <c r="E213">
        <f t="shared" ref="E213:E276" ca="1" si="26">INDIRECT(ADDRESS(C213+2,14))</f>
        <v>0</v>
      </c>
      <c r="F213">
        <f t="shared" ref="F213:F276" ca="1" si="27">INDIRECT(ADDRESS(C213+1,13))</f>
        <v>31</v>
      </c>
      <c r="G213">
        <f t="shared" ref="G213:G276" ca="1" si="28">INDIRECT(ADDRESS(C213+2,13))</f>
        <v>32</v>
      </c>
      <c r="M213">
        <v>153</v>
      </c>
      <c r="N213">
        <v>0.41399999999999998</v>
      </c>
    </row>
    <row r="214" spans="1:14">
      <c r="A214" s="54">
        <f>formulas!O301</f>
        <v>0</v>
      </c>
      <c r="B214" s="33">
        <f t="shared" ca="1" si="24"/>
        <v>32</v>
      </c>
      <c r="C214">
        <f t="shared" si="25"/>
        <v>90</v>
      </c>
      <c r="D214">
        <f t="shared" ca="1" si="23"/>
        <v>-3.0000000000000001E-3</v>
      </c>
      <c r="E214">
        <f t="shared" ca="1" si="26"/>
        <v>0</v>
      </c>
      <c r="F214">
        <f t="shared" ca="1" si="27"/>
        <v>31</v>
      </c>
      <c r="G214">
        <f t="shared" ca="1" si="28"/>
        <v>32</v>
      </c>
      <c r="M214">
        <v>154</v>
      </c>
      <c r="N214">
        <v>0.41699999999999998</v>
      </c>
    </row>
    <row r="215" spans="1:14">
      <c r="A215" s="54">
        <f>formulas!O302</f>
        <v>0</v>
      </c>
      <c r="B215" s="33">
        <f t="shared" ca="1" si="24"/>
        <v>32</v>
      </c>
      <c r="C215">
        <f t="shared" si="25"/>
        <v>90</v>
      </c>
      <c r="D215">
        <f t="shared" ca="1" si="23"/>
        <v>-3.0000000000000001E-3</v>
      </c>
      <c r="E215">
        <f t="shared" ca="1" si="26"/>
        <v>0</v>
      </c>
      <c r="F215">
        <f t="shared" ca="1" si="27"/>
        <v>31</v>
      </c>
      <c r="G215">
        <f t="shared" ca="1" si="28"/>
        <v>32</v>
      </c>
      <c r="M215">
        <v>155</v>
      </c>
      <c r="N215">
        <v>0.42099999999999999</v>
      </c>
    </row>
    <row r="216" spans="1:14">
      <c r="A216" s="54">
        <f>formulas!O303</f>
        <v>0</v>
      </c>
      <c r="B216" s="33">
        <f t="shared" ca="1" si="24"/>
        <v>32</v>
      </c>
      <c r="C216">
        <f t="shared" si="25"/>
        <v>90</v>
      </c>
      <c r="D216">
        <f t="shared" ca="1" si="23"/>
        <v>-3.0000000000000001E-3</v>
      </c>
      <c r="E216">
        <f t="shared" ca="1" si="26"/>
        <v>0</v>
      </c>
      <c r="F216">
        <f t="shared" ca="1" si="27"/>
        <v>31</v>
      </c>
      <c r="G216">
        <f t="shared" ca="1" si="28"/>
        <v>32</v>
      </c>
      <c r="M216">
        <v>156</v>
      </c>
      <c r="N216">
        <v>0.42499999999999999</v>
      </c>
    </row>
    <row r="217" spans="1:14">
      <c r="A217" s="54">
        <f>formulas!O304</f>
        <v>0</v>
      </c>
      <c r="B217" s="33">
        <f t="shared" ca="1" si="24"/>
        <v>32</v>
      </c>
      <c r="C217">
        <f t="shared" si="25"/>
        <v>90</v>
      </c>
      <c r="D217">
        <f t="shared" ca="1" si="23"/>
        <v>-3.0000000000000001E-3</v>
      </c>
      <c r="E217">
        <f t="shared" ca="1" si="26"/>
        <v>0</v>
      </c>
      <c r="F217">
        <f t="shared" ca="1" si="27"/>
        <v>31</v>
      </c>
      <c r="G217">
        <f t="shared" ca="1" si="28"/>
        <v>32</v>
      </c>
      <c r="M217">
        <v>157</v>
      </c>
      <c r="N217">
        <v>0.42899999999999999</v>
      </c>
    </row>
    <row r="218" spans="1:14">
      <c r="A218" s="54">
        <f>formulas!O305</f>
        <v>0</v>
      </c>
      <c r="B218" s="33">
        <f t="shared" ca="1" si="24"/>
        <v>32</v>
      </c>
      <c r="C218">
        <f t="shared" si="25"/>
        <v>90</v>
      </c>
      <c r="D218">
        <f t="shared" ca="1" si="23"/>
        <v>-3.0000000000000001E-3</v>
      </c>
      <c r="E218">
        <f t="shared" ca="1" si="26"/>
        <v>0</v>
      </c>
      <c r="F218">
        <f t="shared" ca="1" si="27"/>
        <v>31</v>
      </c>
      <c r="G218">
        <f t="shared" ca="1" si="28"/>
        <v>32</v>
      </c>
      <c r="M218">
        <v>158</v>
      </c>
      <c r="N218">
        <v>0.433</v>
      </c>
    </row>
    <row r="219" spans="1:14">
      <c r="A219" s="54">
        <f>formulas!O306</f>
        <v>0</v>
      </c>
      <c r="B219" s="33">
        <f t="shared" ca="1" si="24"/>
        <v>32</v>
      </c>
      <c r="C219">
        <f t="shared" si="25"/>
        <v>90</v>
      </c>
      <c r="D219">
        <f t="shared" ca="1" si="23"/>
        <v>-3.0000000000000001E-3</v>
      </c>
      <c r="E219">
        <f t="shared" ca="1" si="26"/>
        <v>0</v>
      </c>
      <c r="F219">
        <f t="shared" ca="1" si="27"/>
        <v>31</v>
      </c>
      <c r="G219">
        <f t="shared" ca="1" si="28"/>
        <v>32</v>
      </c>
      <c r="M219">
        <v>159</v>
      </c>
      <c r="N219">
        <v>0.436</v>
      </c>
    </row>
    <row r="220" spans="1:14">
      <c r="A220" s="54">
        <f>formulas!O307</f>
        <v>0</v>
      </c>
      <c r="B220" s="33">
        <f t="shared" ca="1" si="24"/>
        <v>32</v>
      </c>
      <c r="C220">
        <f t="shared" si="25"/>
        <v>90</v>
      </c>
      <c r="D220">
        <f t="shared" ca="1" si="23"/>
        <v>-3.0000000000000001E-3</v>
      </c>
      <c r="E220">
        <f t="shared" ca="1" si="26"/>
        <v>0</v>
      </c>
      <c r="F220">
        <f t="shared" ca="1" si="27"/>
        <v>31</v>
      </c>
      <c r="G220">
        <f t="shared" ca="1" si="28"/>
        <v>32</v>
      </c>
      <c r="M220">
        <v>160</v>
      </c>
      <c r="N220">
        <v>0.44</v>
      </c>
    </row>
    <row r="221" spans="1:14">
      <c r="A221" s="54">
        <f>formulas!O308</f>
        <v>0</v>
      </c>
      <c r="B221" s="33">
        <f t="shared" ca="1" si="24"/>
        <v>32</v>
      </c>
      <c r="C221">
        <f t="shared" si="25"/>
        <v>90</v>
      </c>
      <c r="D221">
        <f t="shared" ca="1" si="23"/>
        <v>-3.0000000000000001E-3</v>
      </c>
      <c r="E221">
        <f t="shared" ca="1" si="26"/>
        <v>0</v>
      </c>
      <c r="F221">
        <f t="shared" ca="1" si="27"/>
        <v>31</v>
      </c>
      <c r="G221">
        <f t="shared" ca="1" si="28"/>
        <v>32</v>
      </c>
      <c r="M221">
        <v>161</v>
      </c>
      <c r="N221">
        <v>0.44400000000000001</v>
      </c>
    </row>
    <row r="222" spans="1:14">
      <c r="A222" s="54">
        <f>formulas!O309</f>
        <v>0</v>
      </c>
      <c r="B222" s="33">
        <f t="shared" ca="1" si="24"/>
        <v>32</v>
      </c>
      <c r="C222">
        <f t="shared" si="25"/>
        <v>90</v>
      </c>
      <c r="D222">
        <f t="shared" ca="1" si="23"/>
        <v>-3.0000000000000001E-3</v>
      </c>
      <c r="E222">
        <f t="shared" ca="1" si="26"/>
        <v>0</v>
      </c>
      <c r="F222">
        <f t="shared" ca="1" si="27"/>
        <v>31</v>
      </c>
      <c r="G222">
        <f t="shared" ca="1" si="28"/>
        <v>32</v>
      </c>
      <c r="M222">
        <v>162</v>
      </c>
      <c r="N222">
        <v>0.44800000000000001</v>
      </c>
    </row>
    <row r="223" spans="1:14">
      <c r="A223" s="54">
        <f>formulas!O310</f>
        <v>0</v>
      </c>
      <c r="B223" s="33">
        <f t="shared" ca="1" si="24"/>
        <v>32</v>
      </c>
      <c r="C223">
        <f t="shared" si="25"/>
        <v>90</v>
      </c>
      <c r="D223">
        <f t="shared" ca="1" si="23"/>
        <v>-3.0000000000000001E-3</v>
      </c>
      <c r="E223">
        <f t="shared" ca="1" si="26"/>
        <v>0</v>
      </c>
      <c r="F223">
        <f t="shared" ca="1" si="27"/>
        <v>31</v>
      </c>
      <c r="G223">
        <f t="shared" ca="1" si="28"/>
        <v>32</v>
      </c>
      <c r="M223">
        <v>163</v>
      </c>
      <c r="N223">
        <v>0.45200000000000001</v>
      </c>
    </row>
    <row r="224" spans="1:14">
      <c r="A224" s="54">
        <f>formulas!O311</f>
        <v>0</v>
      </c>
      <c r="B224" s="33">
        <f t="shared" ca="1" si="24"/>
        <v>32</v>
      </c>
      <c r="C224">
        <f t="shared" si="25"/>
        <v>90</v>
      </c>
      <c r="D224">
        <f t="shared" ca="1" si="23"/>
        <v>-3.0000000000000001E-3</v>
      </c>
      <c r="E224">
        <f t="shared" ca="1" si="26"/>
        <v>0</v>
      </c>
      <c r="F224">
        <f t="shared" ca="1" si="27"/>
        <v>31</v>
      </c>
      <c r="G224">
        <f t="shared" ca="1" si="28"/>
        <v>32</v>
      </c>
      <c r="M224">
        <v>164</v>
      </c>
      <c r="N224">
        <v>0.45600000000000002</v>
      </c>
    </row>
    <row r="225" spans="1:14">
      <c r="A225" s="54">
        <f>formulas!O312</f>
        <v>0</v>
      </c>
      <c r="B225" s="33">
        <f t="shared" ca="1" si="24"/>
        <v>32</v>
      </c>
      <c r="C225">
        <f t="shared" si="25"/>
        <v>90</v>
      </c>
      <c r="D225">
        <f t="shared" ca="1" si="23"/>
        <v>-3.0000000000000001E-3</v>
      </c>
      <c r="E225">
        <f t="shared" ca="1" si="26"/>
        <v>0</v>
      </c>
      <c r="F225">
        <f t="shared" ca="1" si="27"/>
        <v>31</v>
      </c>
      <c r="G225">
        <f t="shared" ca="1" si="28"/>
        <v>32</v>
      </c>
      <c r="M225">
        <v>165</v>
      </c>
      <c r="N225">
        <v>0.45900000000000002</v>
      </c>
    </row>
    <row r="226" spans="1:14">
      <c r="A226" s="54">
        <f>formulas!O313</f>
        <v>0</v>
      </c>
      <c r="B226" s="33">
        <f t="shared" ca="1" si="24"/>
        <v>32</v>
      </c>
      <c r="C226">
        <f t="shared" si="25"/>
        <v>90</v>
      </c>
      <c r="D226">
        <f t="shared" ca="1" si="23"/>
        <v>-3.0000000000000001E-3</v>
      </c>
      <c r="E226">
        <f t="shared" ca="1" si="26"/>
        <v>0</v>
      </c>
      <c r="F226">
        <f t="shared" ca="1" si="27"/>
        <v>31</v>
      </c>
      <c r="G226">
        <f t="shared" ca="1" si="28"/>
        <v>32</v>
      </c>
      <c r="M226">
        <v>166</v>
      </c>
      <c r="N226">
        <v>0.46300000000000002</v>
      </c>
    </row>
    <row r="227" spans="1:14">
      <c r="A227" s="54">
        <f>formulas!O314</f>
        <v>0</v>
      </c>
      <c r="B227" s="33">
        <f t="shared" ca="1" si="24"/>
        <v>32</v>
      </c>
      <c r="C227">
        <f t="shared" si="25"/>
        <v>90</v>
      </c>
      <c r="D227">
        <f t="shared" ca="1" si="23"/>
        <v>-3.0000000000000001E-3</v>
      </c>
      <c r="E227">
        <f t="shared" ca="1" si="26"/>
        <v>0</v>
      </c>
      <c r="F227">
        <f t="shared" ca="1" si="27"/>
        <v>31</v>
      </c>
      <c r="G227">
        <f t="shared" ca="1" si="28"/>
        <v>32</v>
      </c>
      <c r="M227">
        <v>167</v>
      </c>
      <c r="N227">
        <v>0.46700000000000003</v>
      </c>
    </row>
    <row r="228" spans="1:14">
      <c r="A228" s="54">
        <f>formulas!O315</f>
        <v>0</v>
      </c>
      <c r="B228" s="33">
        <f t="shared" ca="1" si="24"/>
        <v>32</v>
      </c>
      <c r="C228">
        <f t="shared" si="25"/>
        <v>90</v>
      </c>
      <c r="D228">
        <f t="shared" ca="1" si="23"/>
        <v>-3.0000000000000001E-3</v>
      </c>
      <c r="E228">
        <f t="shared" ca="1" si="26"/>
        <v>0</v>
      </c>
      <c r="F228">
        <f t="shared" ca="1" si="27"/>
        <v>31</v>
      </c>
      <c r="G228">
        <f t="shared" ca="1" si="28"/>
        <v>32</v>
      </c>
      <c r="M228">
        <v>168</v>
      </c>
      <c r="N228">
        <v>0.47099999999999997</v>
      </c>
    </row>
    <row r="229" spans="1:14">
      <c r="A229" s="54">
        <f>formulas!O316</f>
        <v>0</v>
      </c>
      <c r="B229" s="33">
        <f t="shared" ca="1" si="24"/>
        <v>32</v>
      </c>
      <c r="C229">
        <f t="shared" si="25"/>
        <v>90</v>
      </c>
      <c r="D229">
        <f t="shared" ca="1" si="23"/>
        <v>-3.0000000000000001E-3</v>
      </c>
      <c r="E229">
        <f t="shared" ca="1" si="26"/>
        <v>0</v>
      </c>
      <c r="F229">
        <f t="shared" ca="1" si="27"/>
        <v>31</v>
      </c>
      <c r="G229">
        <f t="shared" ca="1" si="28"/>
        <v>32</v>
      </c>
      <c r="M229">
        <v>169</v>
      </c>
      <c r="N229">
        <v>0.47499999999999998</v>
      </c>
    </row>
    <row r="230" spans="1:14">
      <c r="A230" s="54">
        <f>formulas!O317</f>
        <v>0</v>
      </c>
      <c r="B230" s="33">
        <f t="shared" ca="1" si="24"/>
        <v>32</v>
      </c>
      <c r="C230">
        <f t="shared" si="25"/>
        <v>90</v>
      </c>
      <c r="D230">
        <f t="shared" ca="1" si="23"/>
        <v>-3.0000000000000001E-3</v>
      </c>
      <c r="E230">
        <f t="shared" ca="1" si="26"/>
        <v>0</v>
      </c>
      <c r="F230">
        <f t="shared" ca="1" si="27"/>
        <v>31</v>
      </c>
      <c r="G230">
        <f t="shared" ca="1" si="28"/>
        <v>32</v>
      </c>
      <c r="M230">
        <v>170</v>
      </c>
      <c r="N230">
        <v>0.47899999999999998</v>
      </c>
    </row>
    <row r="231" spans="1:14">
      <c r="A231" s="54">
        <f>formulas!O318</f>
        <v>0</v>
      </c>
      <c r="B231" s="33">
        <f t="shared" ca="1" si="24"/>
        <v>32</v>
      </c>
      <c r="C231">
        <f t="shared" si="25"/>
        <v>90</v>
      </c>
      <c r="D231">
        <f t="shared" ca="1" si="23"/>
        <v>-3.0000000000000001E-3</v>
      </c>
      <c r="E231">
        <f t="shared" ca="1" si="26"/>
        <v>0</v>
      </c>
      <c r="F231">
        <f t="shared" ca="1" si="27"/>
        <v>31</v>
      </c>
      <c r="G231">
        <f t="shared" ca="1" si="28"/>
        <v>32</v>
      </c>
      <c r="M231">
        <v>171</v>
      </c>
      <c r="N231">
        <v>0.48299999999999998</v>
      </c>
    </row>
    <row r="232" spans="1:14">
      <c r="A232" s="54">
        <f>formulas!O319</f>
        <v>0</v>
      </c>
      <c r="B232" s="33">
        <f t="shared" ca="1" si="24"/>
        <v>32</v>
      </c>
      <c r="C232">
        <f t="shared" si="25"/>
        <v>90</v>
      </c>
      <c r="D232">
        <f t="shared" ca="1" si="23"/>
        <v>-3.0000000000000001E-3</v>
      </c>
      <c r="E232">
        <f t="shared" ca="1" si="26"/>
        <v>0</v>
      </c>
      <c r="F232">
        <f t="shared" ca="1" si="27"/>
        <v>31</v>
      </c>
      <c r="G232">
        <f t="shared" ca="1" si="28"/>
        <v>32</v>
      </c>
      <c r="M232">
        <v>172</v>
      </c>
      <c r="N232">
        <v>0.48699999999999999</v>
      </c>
    </row>
    <row r="233" spans="1:14">
      <c r="A233" s="54">
        <f>formulas!O320</f>
        <v>0</v>
      </c>
      <c r="B233" s="33">
        <f t="shared" ca="1" si="24"/>
        <v>32</v>
      </c>
      <c r="C233">
        <f t="shared" si="25"/>
        <v>90</v>
      </c>
      <c r="D233">
        <f t="shared" ca="1" si="23"/>
        <v>-3.0000000000000001E-3</v>
      </c>
      <c r="E233">
        <f t="shared" ca="1" si="26"/>
        <v>0</v>
      </c>
      <c r="F233">
        <f t="shared" ca="1" si="27"/>
        <v>31</v>
      </c>
      <c r="G233">
        <f t="shared" ca="1" si="28"/>
        <v>32</v>
      </c>
      <c r="M233">
        <v>173</v>
      </c>
      <c r="N233">
        <v>0.49</v>
      </c>
    </row>
    <row r="234" spans="1:14">
      <c r="A234" s="54">
        <f>formulas!O321</f>
        <v>0</v>
      </c>
      <c r="B234" s="33">
        <f t="shared" ca="1" si="24"/>
        <v>32</v>
      </c>
      <c r="C234">
        <f t="shared" si="25"/>
        <v>90</v>
      </c>
      <c r="D234">
        <f t="shared" ca="1" si="23"/>
        <v>-3.0000000000000001E-3</v>
      </c>
      <c r="E234">
        <f t="shared" ca="1" si="26"/>
        <v>0</v>
      </c>
      <c r="F234">
        <f t="shared" ca="1" si="27"/>
        <v>31</v>
      </c>
      <c r="G234">
        <f t="shared" ca="1" si="28"/>
        <v>32</v>
      </c>
      <c r="M234">
        <v>174</v>
      </c>
      <c r="N234">
        <v>0.49399999999999999</v>
      </c>
    </row>
    <row r="235" spans="1:14">
      <c r="A235" s="54">
        <f>formulas!O322</f>
        <v>0</v>
      </c>
      <c r="B235" s="33">
        <f t="shared" ca="1" si="24"/>
        <v>32</v>
      </c>
      <c r="C235">
        <f t="shared" si="25"/>
        <v>90</v>
      </c>
      <c r="D235">
        <f t="shared" ca="1" si="23"/>
        <v>-3.0000000000000001E-3</v>
      </c>
      <c r="E235">
        <f t="shared" ca="1" si="26"/>
        <v>0</v>
      </c>
      <c r="F235">
        <f t="shared" ca="1" si="27"/>
        <v>31</v>
      </c>
      <c r="G235">
        <f t="shared" ca="1" si="28"/>
        <v>32</v>
      </c>
      <c r="M235">
        <v>175</v>
      </c>
      <c r="N235">
        <v>0.498</v>
      </c>
    </row>
    <row r="236" spans="1:14">
      <c r="A236" s="54">
        <f>formulas!O323</f>
        <v>0</v>
      </c>
      <c r="B236" s="33">
        <f t="shared" ca="1" si="24"/>
        <v>32</v>
      </c>
      <c r="C236">
        <f t="shared" si="25"/>
        <v>90</v>
      </c>
      <c r="D236">
        <f t="shared" ca="1" si="23"/>
        <v>-3.0000000000000001E-3</v>
      </c>
      <c r="E236">
        <f t="shared" ca="1" si="26"/>
        <v>0</v>
      </c>
      <c r="F236">
        <f t="shared" ca="1" si="27"/>
        <v>31</v>
      </c>
      <c r="G236">
        <f t="shared" ca="1" si="28"/>
        <v>32</v>
      </c>
      <c r="M236">
        <v>176</v>
      </c>
      <c r="N236">
        <v>0.502</v>
      </c>
    </row>
    <row r="237" spans="1:14">
      <c r="A237" s="54">
        <f>formulas!O324</f>
        <v>0</v>
      </c>
      <c r="B237" s="33">
        <f t="shared" ca="1" si="24"/>
        <v>32</v>
      </c>
      <c r="C237">
        <f t="shared" si="25"/>
        <v>90</v>
      </c>
      <c r="D237">
        <f t="shared" ca="1" si="23"/>
        <v>-3.0000000000000001E-3</v>
      </c>
      <c r="E237">
        <f t="shared" ca="1" si="26"/>
        <v>0</v>
      </c>
      <c r="F237">
        <f t="shared" ca="1" si="27"/>
        <v>31</v>
      </c>
      <c r="G237">
        <f t="shared" ca="1" si="28"/>
        <v>32</v>
      </c>
      <c r="M237">
        <v>177</v>
      </c>
      <c r="N237">
        <v>0.50600000000000001</v>
      </c>
    </row>
    <row r="238" spans="1:14">
      <c r="A238" s="54">
        <f>formulas!O325</f>
        <v>0</v>
      </c>
      <c r="B238" s="33">
        <f t="shared" ca="1" si="24"/>
        <v>32</v>
      </c>
      <c r="C238">
        <f t="shared" si="25"/>
        <v>90</v>
      </c>
      <c r="D238">
        <f t="shared" ca="1" si="23"/>
        <v>-3.0000000000000001E-3</v>
      </c>
      <c r="E238">
        <f t="shared" ca="1" si="26"/>
        <v>0</v>
      </c>
      <c r="F238">
        <f t="shared" ca="1" si="27"/>
        <v>31</v>
      </c>
      <c r="G238">
        <f t="shared" ca="1" si="28"/>
        <v>32</v>
      </c>
      <c r="M238">
        <v>178</v>
      </c>
      <c r="N238">
        <v>0.51</v>
      </c>
    </row>
    <row r="239" spans="1:14">
      <c r="A239" s="54">
        <f>formulas!O326</f>
        <v>0</v>
      </c>
      <c r="B239" s="33">
        <f t="shared" ca="1" si="24"/>
        <v>32</v>
      </c>
      <c r="C239">
        <f t="shared" si="25"/>
        <v>90</v>
      </c>
      <c r="D239">
        <f t="shared" ca="1" si="23"/>
        <v>-3.0000000000000001E-3</v>
      </c>
      <c r="E239">
        <f t="shared" ca="1" si="26"/>
        <v>0</v>
      </c>
      <c r="F239">
        <f t="shared" ca="1" si="27"/>
        <v>31</v>
      </c>
      <c r="G239">
        <f t="shared" ca="1" si="28"/>
        <v>32</v>
      </c>
      <c r="M239">
        <v>179</v>
      </c>
      <c r="N239">
        <v>0.51400000000000001</v>
      </c>
    </row>
    <row r="240" spans="1:14">
      <c r="A240" s="54">
        <f>formulas!O327</f>
        <v>0</v>
      </c>
      <c r="B240" s="33">
        <f t="shared" ca="1" si="24"/>
        <v>32</v>
      </c>
      <c r="C240">
        <f t="shared" si="25"/>
        <v>90</v>
      </c>
      <c r="D240">
        <f t="shared" ca="1" si="23"/>
        <v>-3.0000000000000001E-3</v>
      </c>
      <c r="E240">
        <f t="shared" ca="1" si="26"/>
        <v>0</v>
      </c>
      <c r="F240">
        <f t="shared" ca="1" si="27"/>
        <v>31</v>
      </c>
      <c r="G240">
        <f t="shared" ca="1" si="28"/>
        <v>32</v>
      </c>
      <c r="M240">
        <v>180</v>
      </c>
      <c r="N240">
        <v>0.51800000000000002</v>
      </c>
    </row>
    <row r="241" spans="1:14">
      <c r="A241" s="54">
        <f>formulas!O328</f>
        <v>0</v>
      </c>
      <c r="B241" s="33">
        <f t="shared" ca="1" si="24"/>
        <v>32</v>
      </c>
      <c r="C241">
        <f t="shared" si="25"/>
        <v>90</v>
      </c>
      <c r="D241">
        <f t="shared" ca="1" si="23"/>
        <v>-3.0000000000000001E-3</v>
      </c>
      <c r="E241">
        <f t="shared" ca="1" si="26"/>
        <v>0</v>
      </c>
      <c r="F241">
        <f t="shared" ca="1" si="27"/>
        <v>31</v>
      </c>
      <c r="G241">
        <f t="shared" ca="1" si="28"/>
        <v>32</v>
      </c>
      <c r="M241">
        <v>181</v>
      </c>
      <c r="N241">
        <v>0.52200000000000002</v>
      </c>
    </row>
    <row r="242" spans="1:14">
      <c r="A242" s="54">
        <f>formulas!O329</f>
        <v>0</v>
      </c>
      <c r="B242" s="33">
        <f t="shared" ca="1" si="24"/>
        <v>32</v>
      </c>
      <c r="C242">
        <f t="shared" si="25"/>
        <v>90</v>
      </c>
      <c r="D242">
        <f t="shared" ca="1" si="23"/>
        <v>-3.0000000000000001E-3</v>
      </c>
      <c r="E242">
        <f t="shared" ca="1" si="26"/>
        <v>0</v>
      </c>
      <c r="F242">
        <f t="shared" ca="1" si="27"/>
        <v>31</v>
      </c>
      <c r="G242">
        <f t="shared" ca="1" si="28"/>
        <v>32</v>
      </c>
      <c r="M242">
        <v>182</v>
      </c>
      <c r="N242">
        <v>0.52600000000000002</v>
      </c>
    </row>
    <row r="243" spans="1:14">
      <c r="A243" s="54">
        <f>formulas!O330</f>
        <v>0</v>
      </c>
      <c r="B243" s="33">
        <f t="shared" ca="1" si="24"/>
        <v>32</v>
      </c>
      <c r="C243">
        <f t="shared" si="25"/>
        <v>90</v>
      </c>
      <c r="D243">
        <f t="shared" ca="1" si="23"/>
        <v>-3.0000000000000001E-3</v>
      </c>
      <c r="E243">
        <f t="shared" ca="1" si="26"/>
        <v>0</v>
      </c>
      <c r="F243">
        <f t="shared" ca="1" si="27"/>
        <v>31</v>
      </c>
      <c r="G243">
        <f t="shared" ca="1" si="28"/>
        <v>32</v>
      </c>
      <c r="M243">
        <v>183</v>
      </c>
      <c r="N243">
        <v>0.53</v>
      </c>
    </row>
    <row r="244" spans="1:14">
      <c r="A244" s="54">
        <f>formulas!O331</f>
        <v>0</v>
      </c>
      <c r="B244" s="33">
        <f t="shared" ca="1" si="24"/>
        <v>32</v>
      </c>
      <c r="C244">
        <f t="shared" si="25"/>
        <v>90</v>
      </c>
      <c r="D244">
        <f t="shared" ca="1" si="23"/>
        <v>-3.0000000000000001E-3</v>
      </c>
      <c r="E244">
        <f t="shared" ca="1" si="26"/>
        <v>0</v>
      </c>
      <c r="F244">
        <f t="shared" ca="1" si="27"/>
        <v>31</v>
      </c>
      <c r="G244">
        <f t="shared" ca="1" si="28"/>
        <v>32</v>
      </c>
      <c r="M244">
        <v>184</v>
      </c>
      <c r="N244">
        <v>0.53400000000000003</v>
      </c>
    </row>
    <row r="245" spans="1:14">
      <c r="A245" s="54">
        <f>formulas!O332</f>
        <v>0</v>
      </c>
      <c r="B245" s="33">
        <f t="shared" ca="1" si="24"/>
        <v>32</v>
      </c>
      <c r="C245">
        <f t="shared" si="25"/>
        <v>90</v>
      </c>
      <c r="D245">
        <f t="shared" ca="1" si="23"/>
        <v>-3.0000000000000001E-3</v>
      </c>
      <c r="E245">
        <f t="shared" ca="1" si="26"/>
        <v>0</v>
      </c>
      <c r="F245">
        <f t="shared" ca="1" si="27"/>
        <v>31</v>
      </c>
      <c r="G245">
        <f t="shared" ca="1" si="28"/>
        <v>32</v>
      </c>
      <c r="M245">
        <v>185</v>
      </c>
      <c r="N245">
        <v>0.53800000000000003</v>
      </c>
    </row>
    <row r="246" spans="1:14">
      <c r="A246" s="54">
        <f>formulas!O333</f>
        <v>0</v>
      </c>
      <c r="B246" s="33">
        <f t="shared" ca="1" si="24"/>
        <v>32</v>
      </c>
      <c r="C246">
        <f t="shared" si="25"/>
        <v>90</v>
      </c>
      <c r="D246">
        <f t="shared" ca="1" si="23"/>
        <v>-3.0000000000000001E-3</v>
      </c>
      <c r="E246">
        <f t="shared" ca="1" si="26"/>
        <v>0</v>
      </c>
      <c r="F246">
        <f t="shared" ca="1" si="27"/>
        <v>31</v>
      </c>
      <c r="G246">
        <f t="shared" ca="1" si="28"/>
        <v>32</v>
      </c>
      <c r="M246">
        <v>186</v>
      </c>
      <c r="N246">
        <v>0.54100000000000004</v>
      </c>
    </row>
    <row r="247" spans="1:14">
      <c r="A247" s="54">
        <f>formulas!O334</f>
        <v>0</v>
      </c>
      <c r="B247" s="33">
        <f t="shared" ca="1" si="24"/>
        <v>32</v>
      </c>
      <c r="C247">
        <f t="shared" si="25"/>
        <v>90</v>
      </c>
      <c r="D247">
        <f t="shared" ca="1" si="23"/>
        <v>-3.0000000000000001E-3</v>
      </c>
      <c r="E247">
        <f t="shared" ca="1" si="26"/>
        <v>0</v>
      </c>
      <c r="F247">
        <f t="shared" ca="1" si="27"/>
        <v>31</v>
      </c>
      <c r="G247">
        <f t="shared" ca="1" si="28"/>
        <v>32</v>
      </c>
      <c r="M247">
        <v>187</v>
      </c>
      <c r="N247">
        <v>0.54500000000000004</v>
      </c>
    </row>
    <row r="248" spans="1:14">
      <c r="A248" s="54">
        <f>formulas!O335</f>
        <v>0</v>
      </c>
      <c r="B248" s="33">
        <f t="shared" ca="1" si="24"/>
        <v>32</v>
      </c>
      <c r="C248">
        <f t="shared" si="25"/>
        <v>90</v>
      </c>
      <c r="D248">
        <f t="shared" ca="1" si="23"/>
        <v>-3.0000000000000001E-3</v>
      </c>
      <c r="E248">
        <f t="shared" ca="1" si="26"/>
        <v>0</v>
      </c>
      <c r="F248">
        <f t="shared" ca="1" si="27"/>
        <v>31</v>
      </c>
      <c r="G248">
        <f t="shared" ca="1" si="28"/>
        <v>32</v>
      </c>
      <c r="M248">
        <v>188</v>
      </c>
      <c r="N248">
        <v>0.54900000000000004</v>
      </c>
    </row>
    <row r="249" spans="1:14">
      <c r="A249" s="54">
        <f>formulas!O336</f>
        <v>0</v>
      </c>
      <c r="B249" s="33">
        <f t="shared" ca="1" si="24"/>
        <v>32</v>
      </c>
      <c r="C249">
        <f t="shared" si="25"/>
        <v>90</v>
      </c>
      <c r="D249">
        <f t="shared" ca="1" si="23"/>
        <v>-3.0000000000000001E-3</v>
      </c>
      <c r="E249">
        <f t="shared" ca="1" si="26"/>
        <v>0</v>
      </c>
      <c r="F249">
        <f t="shared" ca="1" si="27"/>
        <v>31</v>
      </c>
      <c r="G249">
        <f t="shared" ca="1" si="28"/>
        <v>32</v>
      </c>
      <c r="M249">
        <v>189</v>
      </c>
      <c r="N249">
        <v>0.55300000000000005</v>
      </c>
    </row>
    <row r="250" spans="1:14">
      <c r="A250" s="54">
        <f>formulas!O337</f>
        <v>0</v>
      </c>
      <c r="B250" s="33">
        <f t="shared" ca="1" si="24"/>
        <v>32</v>
      </c>
      <c r="C250">
        <f t="shared" si="25"/>
        <v>90</v>
      </c>
      <c r="D250">
        <f t="shared" ca="1" si="23"/>
        <v>-3.0000000000000001E-3</v>
      </c>
      <c r="E250">
        <f t="shared" ca="1" si="26"/>
        <v>0</v>
      </c>
      <c r="F250">
        <f t="shared" ca="1" si="27"/>
        <v>31</v>
      </c>
      <c r="G250">
        <f t="shared" ca="1" si="28"/>
        <v>32</v>
      </c>
      <c r="M250">
        <v>190</v>
      </c>
      <c r="N250">
        <v>0.55700000000000005</v>
      </c>
    </row>
    <row r="251" spans="1:14">
      <c r="A251" s="54">
        <f>formulas!O338</f>
        <v>0</v>
      </c>
      <c r="B251" s="33">
        <f t="shared" ca="1" si="24"/>
        <v>32</v>
      </c>
      <c r="C251">
        <f t="shared" si="25"/>
        <v>90</v>
      </c>
      <c r="D251">
        <f t="shared" ca="1" si="23"/>
        <v>-3.0000000000000001E-3</v>
      </c>
      <c r="E251">
        <f t="shared" ca="1" si="26"/>
        <v>0</v>
      </c>
      <c r="F251">
        <f t="shared" ca="1" si="27"/>
        <v>31</v>
      </c>
      <c r="G251">
        <f t="shared" ca="1" si="28"/>
        <v>32</v>
      </c>
      <c r="M251">
        <v>191</v>
      </c>
      <c r="N251">
        <v>0.56100000000000005</v>
      </c>
    </row>
    <row r="252" spans="1:14">
      <c r="A252" s="54">
        <f>formulas!O339</f>
        <v>0</v>
      </c>
      <c r="B252" s="33">
        <f t="shared" ca="1" si="24"/>
        <v>32</v>
      </c>
      <c r="C252">
        <f t="shared" si="25"/>
        <v>90</v>
      </c>
      <c r="D252">
        <f t="shared" ca="1" si="23"/>
        <v>-3.0000000000000001E-3</v>
      </c>
      <c r="E252">
        <f t="shared" ca="1" si="26"/>
        <v>0</v>
      </c>
      <c r="F252">
        <f t="shared" ca="1" si="27"/>
        <v>31</v>
      </c>
      <c r="G252">
        <f t="shared" ca="1" si="28"/>
        <v>32</v>
      </c>
      <c r="M252">
        <v>192</v>
      </c>
      <c r="N252">
        <v>0.56499999999999995</v>
      </c>
    </row>
    <row r="253" spans="1:14">
      <c r="A253" s="54">
        <f>formulas!O340</f>
        <v>0</v>
      </c>
      <c r="B253" s="33">
        <f t="shared" ca="1" si="24"/>
        <v>32</v>
      </c>
      <c r="C253">
        <f t="shared" si="25"/>
        <v>90</v>
      </c>
      <c r="D253">
        <f t="shared" ca="1" si="23"/>
        <v>-3.0000000000000001E-3</v>
      </c>
      <c r="E253">
        <f t="shared" ca="1" si="26"/>
        <v>0</v>
      </c>
      <c r="F253">
        <f t="shared" ca="1" si="27"/>
        <v>31</v>
      </c>
      <c r="G253">
        <f t="shared" ca="1" si="28"/>
        <v>32</v>
      </c>
      <c r="M253">
        <v>193</v>
      </c>
      <c r="N253">
        <v>0.56899999999999995</v>
      </c>
    </row>
    <row r="254" spans="1:14">
      <c r="A254" s="54">
        <f>formulas!O341</f>
        <v>0</v>
      </c>
      <c r="B254" s="33">
        <f t="shared" ca="1" si="24"/>
        <v>32</v>
      </c>
      <c r="C254">
        <f t="shared" si="25"/>
        <v>90</v>
      </c>
      <c r="D254">
        <f t="shared" ca="1" si="23"/>
        <v>-3.0000000000000001E-3</v>
      </c>
      <c r="E254">
        <f t="shared" ca="1" si="26"/>
        <v>0</v>
      </c>
      <c r="F254">
        <f t="shared" ca="1" si="27"/>
        <v>31</v>
      </c>
      <c r="G254">
        <f t="shared" ca="1" si="28"/>
        <v>32</v>
      </c>
      <c r="M254">
        <v>194</v>
      </c>
      <c r="N254">
        <v>0.57299999999999995</v>
      </c>
    </row>
    <row r="255" spans="1:14">
      <c r="A255" s="54">
        <f>formulas!O342</f>
        <v>0</v>
      </c>
      <c r="B255" s="33">
        <f t="shared" ca="1" si="24"/>
        <v>32</v>
      </c>
      <c r="C255">
        <f t="shared" si="25"/>
        <v>90</v>
      </c>
      <c r="D255">
        <f t="shared" ca="1" si="23"/>
        <v>-3.0000000000000001E-3</v>
      </c>
      <c r="E255">
        <f t="shared" ca="1" si="26"/>
        <v>0</v>
      </c>
      <c r="F255">
        <f t="shared" ca="1" si="27"/>
        <v>31</v>
      </c>
      <c r="G255">
        <f t="shared" ca="1" si="28"/>
        <v>32</v>
      </c>
      <c r="M255">
        <v>195</v>
      </c>
      <c r="N255">
        <v>0.57699999999999996</v>
      </c>
    </row>
    <row r="256" spans="1:14">
      <c r="A256" s="54">
        <f>formulas!O343</f>
        <v>0</v>
      </c>
      <c r="B256" s="33">
        <f t="shared" ca="1" si="24"/>
        <v>32</v>
      </c>
      <c r="C256">
        <f t="shared" si="25"/>
        <v>90</v>
      </c>
      <c r="D256">
        <f t="shared" ca="1" si="23"/>
        <v>-3.0000000000000001E-3</v>
      </c>
      <c r="E256">
        <f t="shared" ca="1" si="26"/>
        <v>0</v>
      </c>
      <c r="F256">
        <f t="shared" ca="1" si="27"/>
        <v>31</v>
      </c>
      <c r="G256">
        <f t="shared" ca="1" si="28"/>
        <v>32</v>
      </c>
      <c r="M256">
        <v>196</v>
      </c>
      <c r="N256">
        <v>0.58099999999999996</v>
      </c>
    </row>
    <row r="257" spans="1:14">
      <c r="A257" s="54">
        <f>formulas!O344</f>
        <v>0</v>
      </c>
      <c r="B257" s="33">
        <f t="shared" ca="1" si="24"/>
        <v>32</v>
      </c>
      <c r="C257">
        <f t="shared" si="25"/>
        <v>90</v>
      </c>
      <c r="D257">
        <f t="shared" ca="1" si="23"/>
        <v>-3.0000000000000001E-3</v>
      </c>
      <c r="E257">
        <f t="shared" ca="1" si="26"/>
        <v>0</v>
      </c>
      <c r="F257">
        <f t="shared" ca="1" si="27"/>
        <v>31</v>
      </c>
      <c r="G257">
        <f t="shared" ca="1" si="28"/>
        <v>32</v>
      </c>
      <c r="M257">
        <v>197</v>
      </c>
      <c r="N257">
        <v>0.58499999999999996</v>
      </c>
    </row>
    <row r="258" spans="1:14">
      <c r="A258" s="54">
        <f>formulas!O345</f>
        <v>0</v>
      </c>
      <c r="B258" s="33">
        <f t="shared" ca="1" si="24"/>
        <v>32</v>
      </c>
      <c r="C258">
        <f t="shared" si="25"/>
        <v>90</v>
      </c>
      <c r="D258">
        <f t="shared" ca="1" si="23"/>
        <v>-3.0000000000000001E-3</v>
      </c>
      <c r="E258">
        <f t="shared" ca="1" si="26"/>
        <v>0</v>
      </c>
      <c r="F258">
        <f t="shared" ca="1" si="27"/>
        <v>31</v>
      </c>
      <c r="G258">
        <f t="shared" ca="1" si="28"/>
        <v>32</v>
      </c>
      <c r="M258">
        <v>198</v>
      </c>
      <c r="N258">
        <v>0.58899999999999997</v>
      </c>
    </row>
    <row r="259" spans="1:14">
      <c r="A259" s="54">
        <f>formulas!O346</f>
        <v>0</v>
      </c>
      <c r="B259" s="33">
        <f t="shared" ca="1" si="24"/>
        <v>32</v>
      </c>
      <c r="C259">
        <f t="shared" si="25"/>
        <v>90</v>
      </c>
      <c r="D259">
        <f t="shared" ref="D259:D322" ca="1" si="29">INDIRECT(ADDRESS(C259+1,14))</f>
        <v>-3.0000000000000001E-3</v>
      </c>
      <c r="E259">
        <f t="shared" ca="1" si="26"/>
        <v>0</v>
      </c>
      <c r="F259">
        <f t="shared" ca="1" si="27"/>
        <v>31</v>
      </c>
      <c r="G259">
        <f t="shared" ca="1" si="28"/>
        <v>32</v>
      </c>
      <c r="M259">
        <v>199</v>
      </c>
      <c r="N259">
        <v>0.59299999999999997</v>
      </c>
    </row>
    <row r="260" spans="1:14">
      <c r="A260" s="54">
        <f>formulas!O347</f>
        <v>0</v>
      </c>
      <c r="B260" s="33">
        <f t="shared" ca="1" si="24"/>
        <v>32</v>
      </c>
      <c r="C260">
        <f t="shared" si="25"/>
        <v>90</v>
      </c>
      <c r="D260">
        <f t="shared" ca="1" si="29"/>
        <v>-3.0000000000000001E-3</v>
      </c>
      <c r="E260">
        <f t="shared" ca="1" si="26"/>
        <v>0</v>
      </c>
      <c r="F260">
        <f t="shared" ca="1" si="27"/>
        <v>31</v>
      </c>
      <c r="G260">
        <f t="shared" ca="1" si="28"/>
        <v>32</v>
      </c>
      <c r="M260">
        <v>200</v>
      </c>
      <c r="N260">
        <v>0.59699999999999998</v>
      </c>
    </row>
    <row r="261" spans="1:14">
      <c r="A261" s="54">
        <f>formulas!O348</f>
        <v>0</v>
      </c>
      <c r="B261" s="33">
        <f t="shared" ca="1" si="24"/>
        <v>32</v>
      </c>
      <c r="C261">
        <f t="shared" si="25"/>
        <v>90</v>
      </c>
      <c r="D261">
        <f t="shared" ca="1" si="29"/>
        <v>-3.0000000000000001E-3</v>
      </c>
      <c r="E261">
        <f t="shared" ca="1" si="26"/>
        <v>0</v>
      </c>
      <c r="F261">
        <f t="shared" ca="1" si="27"/>
        <v>31</v>
      </c>
      <c r="G261">
        <f t="shared" ca="1" si="28"/>
        <v>32</v>
      </c>
      <c r="M261">
        <v>201</v>
      </c>
      <c r="N261">
        <v>0.60099999999999998</v>
      </c>
    </row>
    <row r="262" spans="1:14">
      <c r="A262" s="54">
        <f>formulas!O349</f>
        <v>0</v>
      </c>
      <c r="B262" s="33">
        <f t="shared" ca="1" si="24"/>
        <v>32</v>
      </c>
      <c r="C262">
        <f t="shared" si="25"/>
        <v>90</v>
      </c>
      <c r="D262">
        <f t="shared" ca="1" si="29"/>
        <v>-3.0000000000000001E-3</v>
      </c>
      <c r="E262">
        <f t="shared" ca="1" si="26"/>
        <v>0</v>
      </c>
      <c r="F262">
        <f t="shared" ca="1" si="27"/>
        <v>31</v>
      </c>
      <c r="G262">
        <f t="shared" ca="1" si="28"/>
        <v>32</v>
      </c>
      <c r="M262">
        <v>202</v>
      </c>
      <c r="N262">
        <v>0.60499999999999998</v>
      </c>
    </row>
    <row r="263" spans="1:14">
      <c r="A263" s="54">
        <f>formulas!O350</f>
        <v>0</v>
      </c>
      <c r="B263" s="33">
        <f t="shared" ca="1" si="24"/>
        <v>32</v>
      </c>
      <c r="C263">
        <f t="shared" si="25"/>
        <v>90</v>
      </c>
      <c r="D263">
        <f t="shared" ca="1" si="29"/>
        <v>-3.0000000000000001E-3</v>
      </c>
      <c r="E263">
        <f t="shared" ca="1" si="26"/>
        <v>0</v>
      </c>
      <c r="F263">
        <f t="shared" ca="1" si="27"/>
        <v>31</v>
      </c>
      <c r="G263">
        <f t="shared" ca="1" si="28"/>
        <v>32</v>
      </c>
      <c r="M263">
        <v>203</v>
      </c>
      <c r="N263">
        <v>0.60899999999999999</v>
      </c>
    </row>
    <row r="264" spans="1:14">
      <c r="A264" s="54">
        <f>formulas!O351</f>
        <v>0</v>
      </c>
      <c r="B264" s="33">
        <f t="shared" ca="1" si="24"/>
        <v>32</v>
      </c>
      <c r="C264">
        <f t="shared" si="25"/>
        <v>90</v>
      </c>
      <c r="D264">
        <f t="shared" ca="1" si="29"/>
        <v>-3.0000000000000001E-3</v>
      </c>
      <c r="E264">
        <f t="shared" ca="1" si="26"/>
        <v>0</v>
      </c>
      <c r="F264">
        <f t="shared" ca="1" si="27"/>
        <v>31</v>
      </c>
      <c r="G264">
        <f t="shared" ca="1" si="28"/>
        <v>32</v>
      </c>
      <c r="M264">
        <v>204</v>
      </c>
      <c r="N264">
        <v>0.61299999999999999</v>
      </c>
    </row>
    <row r="265" spans="1:14">
      <c r="A265" s="54">
        <f>formulas!O352</f>
        <v>0</v>
      </c>
      <c r="B265" s="33">
        <f t="shared" ca="1" si="24"/>
        <v>32</v>
      </c>
      <c r="C265">
        <f t="shared" si="25"/>
        <v>90</v>
      </c>
      <c r="D265">
        <f t="shared" ca="1" si="29"/>
        <v>-3.0000000000000001E-3</v>
      </c>
      <c r="E265">
        <f t="shared" ca="1" si="26"/>
        <v>0</v>
      </c>
      <c r="F265">
        <f t="shared" ca="1" si="27"/>
        <v>31</v>
      </c>
      <c r="G265">
        <f t="shared" ca="1" si="28"/>
        <v>32</v>
      </c>
      <c r="M265">
        <v>205</v>
      </c>
      <c r="N265">
        <v>0.61699999999999999</v>
      </c>
    </row>
    <row r="266" spans="1:14">
      <c r="A266" s="54">
        <f>formulas!O353</f>
        <v>0</v>
      </c>
      <c r="B266" s="33">
        <f t="shared" ca="1" si="24"/>
        <v>32</v>
      </c>
      <c r="C266">
        <f t="shared" si="25"/>
        <v>90</v>
      </c>
      <c r="D266">
        <f t="shared" ca="1" si="29"/>
        <v>-3.0000000000000001E-3</v>
      </c>
      <c r="E266">
        <f t="shared" ca="1" si="26"/>
        <v>0</v>
      </c>
      <c r="F266">
        <f t="shared" ca="1" si="27"/>
        <v>31</v>
      </c>
      <c r="G266">
        <f t="shared" ca="1" si="28"/>
        <v>32</v>
      </c>
      <c r="M266">
        <v>206</v>
      </c>
      <c r="N266">
        <v>0.622</v>
      </c>
    </row>
    <row r="267" spans="1:14">
      <c r="A267" s="54">
        <f>formulas!O354</f>
        <v>0</v>
      </c>
      <c r="B267" s="33">
        <f t="shared" ca="1" si="24"/>
        <v>32</v>
      </c>
      <c r="C267">
        <f t="shared" si="25"/>
        <v>90</v>
      </c>
      <c r="D267">
        <f t="shared" ca="1" si="29"/>
        <v>-3.0000000000000001E-3</v>
      </c>
      <c r="E267">
        <f t="shared" ca="1" si="26"/>
        <v>0</v>
      </c>
      <c r="F267">
        <f t="shared" ca="1" si="27"/>
        <v>31</v>
      </c>
      <c r="G267">
        <f t="shared" ca="1" si="28"/>
        <v>32</v>
      </c>
      <c r="M267">
        <v>207</v>
      </c>
      <c r="N267">
        <v>0.626</v>
      </c>
    </row>
    <row r="268" spans="1:14">
      <c r="A268" s="54">
        <f>formulas!O355</f>
        <v>0</v>
      </c>
      <c r="B268" s="33">
        <f t="shared" ca="1" si="24"/>
        <v>32</v>
      </c>
      <c r="C268">
        <f t="shared" si="25"/>
        <v>90</v>
      </c>
      <c r="D268">
        <f t="shared" ca="1" si="29"/>
        <v>-3.0000000000000001E-3</v>
      </c>
      <c r="E268">
        <f t="shared" ca="1" si="26"/>
        <v>0</v>
      </c>
      <c r="F268">
        <f t="shared" ca="1" si="27"/>
        <v>31</v>
      </c>
      <c r="G268">
        <f t="shared" ca="1" si="28"/>
        <v>32</v>
      </c>
      <c r="M268">
        <v>208</v>
      </c>
      <c r="N268">
        <v>0.63</v>
      </c>
    </row>
    <row r="269" spans="1:14">
      <c r="A269" s="54">
        <f>formulas!O356</f>
        <v>0</v>
      </c>
      <c r="B269" s="33">
        <f t="shared" ca="1" si="24"/>
        <v>32</v>
      </c>
      <c r="C269">
        <f t="shared" si="25"/>
        <v>90</v>
      </c>
      <c r="D269">
        <f t="shared" ca="1" si="29"/>
        <v>-3.0000000000000001E-3</v>
      </c>
      <c r="E269">
        <f t="shared" ca="1" si="26"/>
        <v>0</v>
      </c>
      <c r="F269">
        <f t="shared" ca="1" si="27"/>
        <v>31</v>
      </c>
      <c r="G269">
        <f t="shared" ca="1" si="28"/>
        <v>32</v>
      </c>
      <c r="M269">
        <v>209</v>
      </c>
      <c r="N269">
        <v>0.63400000000000001</v>
      </c>
    </row>
    <row r="270" spans="1:14">
      <c r="A270" s="54">
        <f>formulas!O357</f>
        <v>0</v>
      </c>
      <c r="B270" s="33">
        <f t="shared" ca="1" si="24"/>
        <v>32</v>
      </c>
      <c r="C270">
        <f t="shared" si="25"/>
        <v>90</v>
      </c>
      <c r="D270">
        <f t="shared" ca="1" si="29"/>
        <v>-3.0000000000000001E-3</v>
      </c>
      <c r="E270">
        <f t="shared" ca="1" si="26"/>
        <v>0</v>
      </c>
      <c r="F270">
        <f t="shared" ca="1" si="27"/>
        <v>31</v>
      </c>
      <c r="G270">
        <f t="shared" ca="1" si="28"/>
        <v>32</v>
      </c>
      <c r="M270">
        <v>210</v>
      </c>
      <c r="N270">
        <v>0.63800000000000001</v>
      </c>
    </row>
    <row r="271" spans="1:14">
      <c r="A271" s="54">
        <f>formulas!O358</f>
        <v>0</v>
      </c>
      <c r="B271" s="33">
        <f t="shared" ca="1" si="24"/>
        <v>32</v>
      </c>
      <c r="C271">
        <f t="shared" si="25"/>
        <v>90</v>
      </c>
      <c r="D271">
        <f t="shared" ca="1" si="29"/>
        <v>-3.0000000000000001E-3</v>
      </c>
      <c r="E271">
        <f t="shared" ca="1" si="26"/>
        <v>0</v>
      </c>
      <c r="F271">
        <f t="shared" ca="1" si="27"/>
        <v>31</v>
      </c>
      <c r="G271">
        <f t="shared" ca="1" si="28"/>
        <v>32</v>
      </c>
      <c r="M271">
        <v>211</v>
      </c>
      <c r="N271">
        <v>0.64200000000000002</v>
      </c>
    </row>
    <row r="272" spans="1:14">
      <c r="A272" s="54">
        <f>formulas!O359</f>
        <v>0</v>
      </c>
      <c r="B272" s="33">
        <f t="shared" ca="1" si="24"/>
        <v>32</v>
      </c>
      <c r="C272">
        <f t="shared" si="25"/>
        <v>90</v>
      </c>
      <c r="D272">
        <f t="shared" ca="1" si="29"/>
        <v>-3.0000000000000001E-3</v>
      </c>
      <c r="E272">
        <f t="shared" ca="1" si="26"/>
        <v>0</v>
      </c>
      <c r="F272">
        <f t="shared" ca="1" si="27"/>
        <v>31</v>
      </c>
      <c r="G272">
        <f t="shared" ca="1" si="28"/>
        <v>32</v>
      </c>
      <c r="M272">
        <v>212</v>
      </c>
      <c r="N272">
        <v>0.64600000000000002</v>
      </c>
    </row>
    <row r="273" spans="1:14">
      <c r="A273" s="54">
        <f>formulas!O360</f>
        <v>0</v>
      </c>
      <c r="B273" s="33">
        <f t="shared" ca="1" si="24"/>
        <v>32</v>
      </c>
      <c r="C273">
        <f t="shared" si="25"/>
        <v>90</v>
      </c>
      <c r="D273">
        <f t="shared" ca="1" si="29"/>
        <v>-3.0000000000000001E-3</v>
      </c>
      <c r="E273">
        <f t="shared" ca="1" si="26"/>
        <v>0</v>
      </c>
      <c r="F273">
        <f t="shared" ca="1" si="27"/>
        <v>31</v>
      </c>
      <c r="G273">
        <f t="shared" ca="1" si="28"/>
        <v>32</v>
      </c>
      <c r="M273">
        <v>213</v>
      </c>
      <c r="N273">
        <v>0.65</v>
      </c>
    </row>
    <row r="274" spans="1:14">
      <c r="A274" s="54">
        <f>formulas!O361</f>
        <v>0</v>
      </c>
      <c r="B274" s="33">
        <f t="shared" ca="1" si="24"/>
        <v>32</v>
      </c>
      <c r="C274">
        <f t="shared" si="25"/>
        <v>90</v>
      </c>
      <c r="D274">
        <f t="shared" ca="1" si="29"/>
        <v>-3.0000000000000001E-3</v>
      </c>
      <c r="E274">
        <f t="shared" ca="1" si="26"/>
        <v>0</v>
      </c>
      <c r="F274">
        <f t="shared" ca="1" si="27"/>
        <v>31</v>
      </c>
      <c r="G274">
        <f t="shared" ca="1" si="28"/>
        <v>32</v>
      </c>
      <c r="M274">
        <v>214</v>
      </c>
      <c r="N274">
        <v>0.65400000000000003</v>
      </c>
    </row>
    <row r="275" spans="1:14">
      <c r="A275" s="54">
        <f>formulas!O362</f>
        <v>0</v>
      </c>
      <c r="B275" s="33">
        <f t="shared" ca="1" si="24"/>
        <v>32</v>
      </c>
      <c r="C275">
        <f t="shared" si="25"/>
        <v>90</v>
      </c>
      <c r="D275">
        <f t="shared" ca="1" si="29"/>
        <v>-3.0000000000000001E-3</v>
      </c>
      <c r="E275">
        <f t="shared" ca="1" si="26"/>
        <v>0</v>
      </c>
      <c r="F275">
        <f t="shared" ca="1" si="27"/>
        <v>31</v>
      </c>
      <c r="G275">
        <f t="shared" ca="1" si="28"/>
        <v>32</v>
      </c>
      <c r="M275">
        <v>215</v>
      </c>
      <c r="N275">
        <v>0.65800000000000003</v>
      </c>
    </row>
    <row r="276" spans="1:14">
      <c r="A276" s="54">
        <f>formulas!O363</f>
        <v>0</v>
      </c>
      <c r="B276" s="33">
        <f t="shared" ca="1" si="24"/>
        <v>32</v>
      </c>
      <c r="C276">
        <f t="shared" si="25"/>
        <v>90</v>
      </c>
      <c r="D276">
        <f t="shared" ca="1" si="29"/>
        <v>-3.0000000000000001E-3</v>
      </c>
      <c r="E276">
        <f t="shared" ca="1" si="26"/>
        <v>0</v>
      </c>
      <c r="F276">
        <f t="shared" ca="1" si="27"/>
        <v>31</v>
      </c>
      <c r="G276">
        <f t="shared" ca="1" si="28"/>
        <v>32</v>
      </c>
      <c r="M276">
        <v>216</v>
      </c>
      <c r="N276">
        <v>0.66200000000000003</v>
      </c>
    </row>
    <row r="277" spans="1:14">
      <c r="A277" s="54">
        <f>formulas!O364</f>
        <v>0</v>
      </c>
      <c r="B277" s="33">
        <f t="shared" ref="B277:B340" ca="1" si="30">(A277-D277)/(E277-D277)*(G277-F277)+F277</f>
        <v>32</v>
      </c>
      <c r="C277">
        <f t="shared" ref="C277:C340" si="31">COUNTIF($N$2:$N$25400,"&lt;"&amp;A277)</f>
        <v>90</v>
      </c>
      <c r="D277">
        <f t="shared" ca="1" si="29"/>
        <v>-3.0000000000000001E-3</v>
      </c>
      <c r="E277">
        <f t="shared" ref="E277:E340" ca="1" si="32">INDIRECT(ADDRESS(C277+2,14))</f>
        <v>0</v>
      </c>
      <c r="F277">
        <f t="shared" ref="F277:F340" ca="1" si="33">INDIRECT(ADDRESS(C277+1,13))</f>
        <v>31</v>
      </c>
      <c r="G277">
        <f t="shared" ref="G277:G340" ca="1" si="34">INDIRECT(ADDRESS(C277+2,13))</f>
        <v>32</v>
      </c>
      <c r="M277">
        <v>217</v>
      </c>
      <c r="N277">
        <v>0.66600000000000004</v>
      </c>
    </row>
    <row r="278" spans="1:14">
      <c r="A278" s="54">
        <f>formulas!O365</f>
        <v>0</v>
      </c>
      <c r="B278" s="33">
        <f t="shared" ca="1" si="30"/>
        <v>32</v>
      </c>
      <c r="C278">
        <f t="shared" si="31"/>
        <v>90</v>
      </c>
      <c r="D278">
        <f t="shared" ca="1" si="29"/>
        <v>-3.0000000000000001E-3</v>
      </c>
      <c r="E278">
        <f t="shared" ca="1" si="32"/>
        <v>0</v>
      </c>
      <c r="F278">
        <f t="shared" ca="1" si="33"/>
        <v>31</v>
      </c>
      <c r="G278">
        <f t="shared" ca="1" si="34"/>
        <v>32</v>
      </c>
      <c r="M278">
        <v>218</v>
      </c>
      <c r="N278">
        <v>0.67</v>
      </c>
    </row>
    <row r="279" spans="1:14">
      <c r="A279" s="54">
        <f>formulas!O366</f>
        <v>0</v>
      </c>
      <c r="B279" s="33">
        <f t="shared" ca="1" si="30"/>
        <v>32</v>
      </c>
      <c r="C279">
        <f t="shared" si="31"/>
        <v>90</v>
      </c>
      <c r="D279">
        <f t="shared" ca="1" si="29"/>
        <v>-3.0000000000000001E-3</v>
      </c>
      <c r="E279">
        <f t="shared" ca="1" si="32"/>
        <v>0</v>
      </c>
      <c r="F279">
        <f t="shared" ca="1" si="33"/>
        <v>31</v>
      </c>
      <c r="G279">
        <f t="shared" ca="1" si="34"/>
        <v>32</v>
      </c>
      <c r="M279">
        <v>219</v>
      </c>
      <c r="N279">
        <v>0.67500000000000004</v>
      </c>
    </row>
    <row r="280" spans="1:14">
      <c r="A280" s="54">
        <f>formulas!O367</f>
        <v>0</v>
      </c>
      <c r="B280" s="33">
        <f t="shared" ca="1" si="30"/>
        <v>32</v>
      </c>
      <c r="C280">
        <f t="shared" si="31"/>
        <v>90</v>
      </c>
      <c r="D280">
        <f t="shared" ca="1" si="29"/>
        <v>-3.0000000000000001E-3</v>
      </c>
      <c r="E280">
        <f t="shared" ca="1" si="32"/>
        <v>0</v>
      </c>
      <c r="F280">
        <f t="shared" ca="1" si="33"/>
        <v>31</v>
      </c>
      <c r="G280">
        <f t="shared" ca="1" si="34"/>
        <v>32</v>
      </c>
      <c r="M280">
        <v>220</v>
      </c>
      <c r="N280">
        <v>0.67900000000000005</v>
      </c>
    </row>
    <row r="281" spans="1:14">
      <c r="A281" s="54">
        <f>formulas!O368</f>
        <v>0</v>
      </c>
      <c r="B281" s="33">
        <f t="shared" ca="1" si="30"/>
        <v>32</v>
      </c>
      <c r="C281">
        <f t="shared" si="31"/>
        <v>90</v>
      </c>
      <c r="D281">
        <f t="shared" ca="1" si="29"/>
        <v>-3.0000000000000001E-3</v>
      </c>
      <c r="E281">
        <f t="shared" ca="1" si="32"/>
        <v>0</v>
      </c>
      <c r="F281">
        <f t="shared" ca="1" si="33"/>
        <v>31</v>
      </c>
      <c r="G281">
        <f t="shared" ca="1" si="34"/>
        <v>32</v>
      </c>
      <c r="M281">
        <v>221</v>
      </c>
      <c r="N281">
        <v>0.68300000000000005</v>
      </c>
    </row>
    <row r="282" spans="1:14">
      <c r="A282" s="54">
        <f>formulas!O369</f>
        <v>0</v>
      </c>
      <c r="B282" s="33">
        <f t="shared" ca="1" si="30"/>
        <v>32</v>
      </c>
      <c r="C282">
        <f t="shared" si="31"/>
        <v>90</v>
      </c>
      <c r="D282">
        <f t="shared" ca="1" si="29"/>
        <v>-3.0000000000000001E-3</v>
      </c>
      <c r="E282">
        <f t="shared" ca="1" si="32"/>
        <v>0</v>
      </c>
      <c r="F282">
        <f t="shared" ca="1" si="33"/>
        <v>31</v>
      </c>
      <c r="G282">
        <f t="shared" ca="1" si="34"/>
        <v>32</v>
      </c>
      <c r="M282">
        <v>222</v>
      </c>
      <c r="N282">
        <v>0.68700000000000006</v>
      </c>
    </row>
    <row r="283" spans="1:14">
      <c r="A283" s="54">
        <f>formulas!O370</f>
        <v>0</v>
      </c>
      <c r="B283" s="33">
        <f t="shared" ca="1" si="30"/>
        <v>32</v>
      </c>
      <c r="C283">
        <f t="shared" si="31"/>
        <v>90</v>
      </c>
      <c r="D283">
        <f t="shared" ca="1" si="29"/>
        <v>-3.0000000000000001E-3</v>
      </c>
      <c r="E283">
        <f t="shared" ca="1" si="32"/>
        <v>0</v>
      </c>
      <c r="F283">
        <f t="shared" ca="1" si="33"/>
        <v>31</v>
      </c>
      <c r="G283">
        <f t="shared" ca="1" si="34"/>
        <v>32</v>
      </c>
      <c r="M283">
        <v>223</v>
      </c>
      <c r="N283">
        <v>0.69099999999999995</v>
      </c>
    </row>
    <row r="284" spans="1:14">
      <c r="A284" s="54">
        <f>formulas!O371</f>
        <v>0</v>
      </c>
      <c r="B284" s="33">
        <f t="shared" ca="1" si="30"/>
        <v>32</v>
      </c>
      <c r="C284">
        <f t="shared" si="31"/>
        <v>90</v>
      </c>
      <c r="D284">
        <f t="shared" ca="1" si="29"/>
        <v>-3.0000000000000001E-3</v>
      </c>
      <c r="E284">
        <f t="shared" ca="1" si="32"/>
        <v>0</v>
      </c>
      <c r="F284">
        <f t="shared" ca="1" si="33"/>
        <v>31</v>
      </c>
      <c r="G284">
        <f t="shared" ca="1" si="34"/>
        <v>32</v>
      </c>
      <c r="M284">
        <v>224</v>
      </c>
      <c r="N284">
        <v>0.69499999999999995</v>
      </c>
    </row>
    <row r="285" spans="1:14">
      <c r="A285" s="54">
        <f>formulas!O372</f>
        <v>0</v>
      </c>
      <c r="B285" s="33">
        <f t="shared" ca="1" si="30"/>
        <v>32</v>
      </c>
      <c r="C285">
        <f t="shared" si="31"/>
        <v>90</v>
      </c>
      <c r="D285">
        <f t="shared" ca="1" si="29"/>
        <v>-3.0000000000000001E-3</v>
      </c>
      <c r="E285">
        <f t="shared" ca="1" si="32"/>
        <v>0</v>
      </c>
      <c r="F285">
        <f t="shared" ca="1" si="33"/>
        <v>31</v>
      </c>
      <c r="G285">
        <f t="shared" ca="1" si="34"/>
        <v>32</v>
      </c>
      <c r="M285">
        <v>225</v>
      </c>
      <c r="N285">
        <v>0.69899999999999995</v>
      </c>
    </row>
    <row r="286" spans="1:14">
      <c r="A286" s="54">
        <f>formulas!O373</f>
        <v>0</v>
      </c>
      <c r="B286" s="33">
        <f t="shared" ca="1" si="30"/>
        <v>32</v>
      </c>
      <c r="C286">
        <f t="shared" si="31"/>
        <v>90</v>
      </c>
      <c r="D286">
        <f t="shared" ca="1" si="29"/>
        <v>-3.0000000000000001E-3</v>
      </c>
      <c r="E286">
        <f t="shared" ca="1" si="32"/>
        <v>0</v>
      </c>
      <c r="F286">
        <f t="shared" ca="1" si="33"/>
        <v>31</v>
      </c>
      <c r="G286">
        <f t="shared" ca="1" si="34"/>
        <v>32</v>
      </c>
      <c r="M286">
        <v>226</v>
      </c>
      <c r="N286">
        <v>0.70299999999999996</v>
      </c>
    </row>
    <row r="287" spans="1:14">
      <c r="A287" s="54">
        <f>formulas!O374</f>
        <v>0</v>
      </c>
      <c r="B287" s="33">
        <f t="shared" ca="1" si="30"/>
        <v>32</v>
      </c>
      <c r="C287">
        <f t="shared" si="31"/>
        <v>90</v>
      </c>
      <c r="D287">
        <f t="shared" ca="1" si="29"/>
        <v>-3.0000000000000001E-3</v>
      </c>
      <c r="E287">
        <f t="shared" ca="1" si="32"/>
        <v>0</v>
      </c>
      <c r="F287">
        <f t="shared" ca="1" si="33"/>
        <v>31</v>
      </c>
      <c r="G287">
        <f t="shared" ca="1" si="34"/>
        <v>32</v>
      </c>
      <c r="M287">
        <v>227</v>
      </c>
      <c r="N287">
        <v>0.70799999999999996</v>
      </c>
    </row>
    <row r="288" spans="1:14">
      <c r="A288" s="54">
        <f>formulas!O375</f>
        <v>0</v>
      </c>
      <c r="B288" s="33">
        <f t="shared" ca="1" si="30"/>
        <v>32</v>
      </c>
      <c r="C288">
        <f t="shared" si="31"/>
        <v>90</v>
      </c>
      <c r="D288">
        <f t="shared" ca="1" si="29"/>
        <v>-3.0000000000000001E-3</v>
      </c>
      <c r="E288">
        <f t="shared" ca="1" si="32"/>
        <v>0</v>
      </c>
      <c r="F288">
        <f t="shared" ca="1" si="33"/>
        <v>31</v>
      </c>
      <c r="G288">
        <f t="shared" ca="1" si="34"/>
        <v>32</v>
      </c>
      <c r="M288">
        <v>228</v>
      </c>
      <c r="N288">
        <v>0.71199999999999997</v>
      </c>
    </row>
    <row r="289" spans="1:14">
      <c r="A289" s="54">
        <f>formulas!O376</f>
        <v>0</v>
      </c>
      <c r="B289" s="33">
        <f t="shared" ca="1" si="30"/>
        <v>32</v>
      </c>
      <c r="C289">
        <f t="shared" si="31"/>
        <v>90</v>
      </c>
      <c r="D289">
        <f t="shared" ca="1" si="29"/>
        <v>-3.0000000000000001E-3</v>
      </c>
      <c r="E289">
        <f t="shared" ca="1" si="32"/>
        <v>0</v>
      </c>
      <c r="F289">
        <f t="shared" ca="1" si="33"/>
        <v>31</v>
      </c>
      <c r="G289">
        <f t="shared" ca="1" si="34"/>
        <v>32</v>
      </c>
      <c r="M289">
        <v>229</v>
      </c>
      <c r="N289">
        <v>0.71599999999999997</v>
      </c>
    </row>
    <row r="290" spans="1:14">
      <c r="A290" s="54">
        <f>formulas!O377</f>
        <v>0</v>
      </c>
      <c r="B290" s="33">
        <f t="shared" ca="1" si="30"/>
        <v>32</v>
      </c>
      <c r="C290">
        <f t="shared" si="31"/>
        <v>90</v>
      </c>
      <c r="D290">
        <f t="shared" ca="1" si="29"/>
        <v>-3.0000000000000001E-3</v>
      </c>
      <c r="E290">
        <f t="shared" ca="1" si="32"/>
        <v>0</v>
      </c>
      <c r="F290">
        <f t="shared" ca="1" si="33"/>
        <v>31</v>
      </c>
      <c r="G290">
        <f t="shared" ca="1" si="34"/>
        <v>32</v>
      </c>
      <c r="M290">
        <v>230</v>
      </c>
      <c r="N290">
        <v>0.72</v>
      </c>
    </row>
    <row r="291" spans="1:14">
      <c r="A291" s="54">
        <f>formulas!O378</f>
        <v>0</v>
      </c>
      <c r="B291" s="33">
        <f t="shared" ca="1" si="30"/>
        <v>32</v>
      </c>
      <c r="C291">
        <f t="shared" si="31"/>
        <v>90</v>
      </c>
      <c r="D291">
        <f t="shared" ca="1" si="29"/>
        <v>-3.0000000000000001E-3</v>
      </c>
      <c r="E291">
        <f t="shared" ca="1" si="32"/>
        <v>0</v>
      </c>
      <c r="F291">
        <f t="shared" ca="1" si="33"/>
        <v>31</v>
      </c>
      <c r="G291">
        <f t="shared" ca="1" si="34"/>
        <v>32</v>
      </c>
      <c r="M291">
        <v>231</v>
      </c>
      <c r="N291">
        <v>0.72399999999999998</v>
      </c>
    </row>
    <row r="292" spans="1:14">
      <c r="A292" s="54">
        <f>formulas!O379</f>
        <v>0</v>
      </c>
      <c r="B292" s="33">
        <f t="shared" ca="1" si="30"/>
        <v>32</v>
      </c>
      <c r="C292">
        <f t="shared" si="31"/>
        <v>90</v>
      </c>
      <c r="D292">
        <f t="shared" ca="1" si="29"/>
        <v>-3.0000000000000001E-3</v>
      </c>
      <c r="E292">
        <f t="shared" ca="1" si="32"/>
        <v>0</v>
      </c>
      <c r="F292">
        <f t="shared" ca="1" si="33"/>
        <v>31</v>
      </c>
      <c r="G292">
        <f t="shared" ca="1" si="34"/>
        <v>32</v>
      </c>
      <c r="M292">
        <v>232</v>
      </c>
      <c r="N292">
        <v>0.72799999999999998</v>
      </c>
    </row>
    <row r="293" spans="1:14">
      <c r="A293" s="54">
        <f>formulas!O380</f>
        <v>0</v>
      </c>
      <c r="B293" s="33">
        <f t="shared" ca="1" si="30"/>
        <v>32</v>
      </c>
      <c r="C293">
        <f t="shared" si="31"/>
        <v>90</v>
      </c>
      <c r="D293">
        <f t="shared" ca="1" si="29"/>
        <v>-3.0000000000000001E-3</v>
      </c>
      <c r="E293">
        <f t="shared" ca="1" si="32"/>
        <v>0</v>
      </c>
      <c r="F293">
        <f t="shared" ca="1" si="33"/>
        <v>31</v>
      </c>
      <c r="G293">
        <f t="shared" ca="1" si="34"/>
        <v>32</v>
      </c>
      <c r="M293">
        <v>233</v>
      </c>
      <c r="N293">
        <v>0.73199999999999998</v>
      </c>
    </row>
    <row r="294" spans="1:14">
      <c r="A294" s="54">
        <f>formulas!O381</f>
        <v>0</v>
      </c>
      <c r="B294" s="33">
        <f t="shared" ca="1" si="30"/>
        <v>32</v>
      </c>
      <c r="C294">
        <f t="shared" si="31"/>
        <v>90</v>
      </c>
      <c r="D294">
        <f t="shared" ca="1" si="29"/>
        <v>-3.0000000000000001E-3</v>
      </c>
      <c r="E294">
        <f t="shared" ca="1" si="32"/>
        <v>0</v>
      </c>
      <c r="F294">
        <f t="shared" ca="1" si="33"/>
        <v>31</v>
      </c>
      <c r="G294">
        <f t="shared" ca="1" si="34"/>
        <v>32</v>
      </c>
      <c r="M294">
        <v>234</v>
      </c>
      <c r="N294">
        <v>0.73699999999999999</v>
      </c>
    </row>
    <row r="295" spans="1:14">
      <c r="A295" s="54">
        <f>formulas!O382</f>
        <v>0</v>
      </c>
      <c r="B295" s="33">
        <f t="shared" ca="1" si="30"/>
        <v>32</v>
      </c>
      <c r="C295">
        <f t="shared" si="31"/>
        <v>90</v>
      </c>
      <c r="D295">
        <f t="shared" ca="1" si="29"/>
        <v>-3.0000000000000001E-3</v>
      </c>
      <c r="E295">
        <f t="shared" ca="1" si="32"/>
        <v>0</v>
      </c>
      <c r="F295">
        <f t="shared" ca="1" si="33"/>
        <v>31</v>
      </c>
      <c r="G295">
        <f t="shared" ca="1" si="34"/>
        <v>32</v>
      </c>
      <c r="M295">
        <v>235</v>
      </c>
      <c r="N295">
        <v>0.74099999999999999</v>
      </c>
    </row>
    <row r="296" spans="1:14">
      <c r="A296" s="54">
        <f>formulas!O383</f>
        <v>0</v>
      </c>
      <c r="B296" s="33">
        <f t="shared" ca="1" si="30"/>
        <v>32</v>
      </c>
      <c r="C296">
        <f t="shared" si="31"/>
        <v>90</v>
      </c>
      <c r="D296">
        <f t="shared" ca="1" si="29"/>
        <v>-3.0000000000000001E-3</v>
      </c>
      <c r="E296">
        <f t="shared" ca="1" si="32"/>
        <v>0</v>
      </c>
      <c r="F296">
        <f t="shared" ca="1" si="33"/>
        <v>31</v>
      </c>
      <c r="G296">
        <f t="shared" ca="1" si="34"/>
        <v>32</v>
      </c>
      <c r="M296">
        <v>236</v>
      </c>
      <c r="N296">
        <v>0.745</v>
      </c>
    </row>
    <row r="297" spans="1:14">
      <c r="A297" s="54">
        <f>formulas!O384</f>
        <v>0</v>
      </c>
      <c r="B297" s="33">
        <f t="shared" ca="1" si="30"/>
        <v>32</v>
      </c>
      <c r="C297">
        <f t="shared" si="31"/>
        <v>90</v>
      </c>
      <c r="D297">
        <f t="shared" ca="1" si="29"/>
        <v>-3.0000000000000001E-3</v>
      </c>
      <c r="E297">
        <f t="shared" ca="1" si="32"/>
        <v>0</v>
      </c>
      <c r="F297">
        <f t="shared" ca="1" si="33"/>
        <v>31</v>
      </c>
      <c r="G297">
        <f t="shared" ca="1" si="34"/>
        <v>32</v>
      </c>
      <c r="M297">
        <v>237</v>
      </c>
      <c r="N297">
        <v>0.749</v>
      </c>
    </row>
    <row r="298" spans="1:14">
      <c r="A298" s="54">
        <f>formulas!O385</f>
        <v>0</v>
      </c>
      <c r="B298" s="33">
        <f t="shared" ca="1" si="30"/>
        <v>32</v>
      </c>
      <c r="C298">
        <f t="shared" si="31"/>
        <v>90</v>
      </c>
      <c r="D298">
        <f t="shared" ca="1" si="29"/>
        <v>-3.0000000000000001E-3</v>
      </c>
      <c r="E298">
        <f t="shared" ca="1" si="32"/>
        <v>0</v>
      </c>
      <c r="F298">
        <f t="shared" ca="1" si="33"/>
        <v>31</v>
      </c>
      <c r="G298">
        <f t="shared" ca="1" si="34"/>
        <v>32</v>
      </c>
      <c r="M298">
        <v>238</v>
      </c>
      <c r="N298">
        <v>0.753</v>
      </c>
    </row>
    <row r="299" spans="1:14">
      <c r="A299" s="54">
        <f>formulas!O386</f>
        <v>0</v>
      </c>
      <c r="B299" s="33">
        <f t="shared" ca="1" si="30"/>
        <v>32</v>
      </c>
      <c r="C299">
        <f t="shared" si="31"/>
        <v>90</v>
      </c>
      <c r="D299">
        <f t="shared" ca="1" si="29"/>
        <v>-3.0000000000000001E-3</v>
      </c>
      <c r="E299">
        <f t="shared" ca="1" si="32"/>
        <v>0</v>
      </c>
      <c r="F299">
        <f t="shared" ca="1" si="33"/>
        <v>31</v>
      </c>
      <c r="G299">
        <f t="shared" ca="1" si="34"/>
        <v>32</v>
      </c>
      <c r="M299">
        <v>239</v>
      </c>
      <c r="N299">
        <v>0.75800000000000001</v>
      </c>
    </row>
    <row r="300" spans="1:14">
      <c r="A300" s="54">
        <f>formulas!O387</f>
        <v>0</v>
      </c>
      <c r="B300" s="33">
        <f t="shared" ca="1" si="30"/>
        <v>32</v>
      </c>
      <c r="C300">
        <f t="shared" si="31"/>
        <v>90</v>
      </c>
      <c r="D300">
        <f t="shared" ca="1" si="29"/>
        <v>-3.0000000000000001E-3</v>
      </c>
      <c r="E300">
        <f t="shared" ca="1" si="32"/>
        <v>0</v>
      </c>
      <c r="F300">
        <f t="shared" ca="1" si="33"/>
        <v>31</v>
      </c>
      <c r="G300">
        <f t="shared" ca="1" si="34"/>
        <v>32</v>
      </c>
      <c r="M300">
        <v>240</v>
      </c>
      <c r="N300">
        <v>0.76200000000000001</v>
      </c>
    </row>
    <row r="301" spans="1:14">
      <c r="A301" s="54">
        <f>formulas!O388</f>
        <v>0</v>
      </c>
      <c r="B301" s="33">
        <f t="shared" ca="1" si="30"/>
        <v>32</v>
      </c>
      <c r="C301">
        <f t="shared" si="31"/>
        <v>90</v>
      </c>
      <c r="D301">
        <f t="shared" ca="1" si="29"/>
        <v>-3.0000000000000001E-3</v>
      </c>
      <c r="E301">
        <f t="shared" ca="1" si="32"/>
        <v>0</v>
      </c>
      <c r="F301">
        <f t="shared" ca="1" si="33"/>
        <v>31</v>
      </c>
      <c r="G301">
        <f t="shared" ca="1" si="34"/>
        <v>32</v>
      </c>
      <c r="M301">
        <v>241</v>
      </c>
      <c r="N301">
        <v>0.76600000000000001</v>
      </c>
    </row>
    <row r="302" spans="1:14">
      <c r="A302" s="54">
        <f>formulas!O389</f>
        <v>0</v>
      </c>
      <c r="B302" s="33">
        <f t="shared" ca="1" si="30"/>
        <v>32</v>
      </c>
      <c r="C302">
        <f t="shared" si="31"/>
        <v>90</v>
      </c>
      <c r="D302">
        <f t="shared" ca="1" si="29"/>
        <v>-3.0000000000000001E-3</v>
      </c>
      <c r="E302">
        <f t="shared" ca="1" si="32"/>
        <v>0</v>
      </c>
      <c r="F302">
        <f t="shared" ca="1" si="33"/>
        <v>31</v>
      </c>
      <c r="G302">
        <f t="shared" ca="1" si="34"/>
        <v>32</v>
      </c>
      <c r="M302">
        <v>242</v>
      </c>
      <c r="N302">
        <v>0.77</v>
      </c>
    </row>
    <row r="303" spans="1:14">
      <c r="A303" s="54">
        <f>formulas!O390</f>
        <v>0</v>
      </c>
      <c r="B303" s="33">
        <f t="shared" ca="1" si="30"/>
        <v>32</v>
      </c>
      <c r="C303">
        <f t="shared" si="31"/>
        <v>90</v>
      </c>
      <c r="D303">
        <f t="shared" ca="1" si="29"/>
        <v>-3.0000000000000001E-3</v>
      </c>
      <c r="E303">
        <f t="shared" ca="1" si="32"/>
        <v>0</v>
      </c>
      <c r="F303">
        <f t="shared" ca="1" si="33"/>
        <v>31</v>
      </c>
      <c r="G303">
        <f t="shared" ca="1" si="34"/>
        <v>32</v>
      </c>
      <c r="M303">
        <v>243</v>
      </c>
      <c r="N303">
        <v>0.77400000000000002</v>
      </c>
    </row>
    <row r="304" spans="1:14">
      <c r="A304" s="54">
        <f>formulas!O391</f>
        <v>0</v>
      </c>
      <c r="B304" s="33">
        <f t="shared" ca="1" si="30"/>
        <v>32</v>
      </c>
      <c r="C304">
        <f t="shared" si="31"/>
        <v>90</v>
      </c>
      <c r="D304">
        <f t="shared" ca="1" si="29"/>
        <v>-3.0000000000000001E-3</v>
      </c>
      <c r="E304">
        <f t="shared" ca="1" si="32"/>
        <v>0</v>
      </c>
      <c r="F304">
        <f t="shared" ca="1" si="33"/>
        <v>31</v>
      </c>
      <c r="G304">
        <f t="shared" ca="1" si="34"/>
        <v>32</v>
      </c>
      <c r="M304">
        <v>244</v>
      </c>
      <c r="N304">
        <v>0.77900000000000003</v>
      </c>
    </row>
    <row r="305" spans="1:14">
      <c r="A305" s="54">
        <f>formulas!O392</f>
        <v>0</v>
      </c>
      <c r="B305" s="33">
        <f t="shared" ca="1" si="30"/>
        <v>32</v>
      </c>
      <c r="C305">
        <f t="shared" si="31"/>
        <v>90</v>
      </c>
      <c r="D305">
        <f t="shared" ca="1" si="29"/>
        <v>-3.0000000000000001E-3</v>
      </c>
      <c r="E305">
        <f t="shared" ca="1" si="32"/>
        <v>0</v>
      </c>
      <c r="F305">
        <f t="shared" ca="1" si="33"/>
        <v>31</v>
      </c>
      <c r="G305">
        <f t="shared" ca="1" si="34"/>
        <v>32</v>
      </c>
      <c r="M305">
        <v>245</v>
      </c>
      <c r="N305">
        <v>0.78300000000000003</v>
      </c>
    </row>
    <row r="306" spans="1:14">
      <c r="A306" s="54">
        <f>formulas!O393</f>
        <v>0</v>
      </c>
      <c r="B306" s="33">
        <f t="shared" ca="1" si="30"/>
        <v>32</v>
      </c>
      <c r="C306">
        <f t="shared" si="31"/>
        <v>90</v>
      </c>
      <c r="D306">
        <f t="shared" ca="1" si="29"/>
        <v>-3.0000000000000001E-3</v>
      </c>
      <c r="E306">
        <f t="shared" ca="1" si="32"/>
        <v>0</v>
      </c>
      <c r="F306">
        <f t="shared" ca="1" si="33"/>
        <v>31</v>
      </c>
      <c r="G306">
        <f t="shared" ca="1" si="34"/>
        <v>32</v>
      </c>
      <c r="M306">
        <v>246</v>
      </c>
      <c r="N306">
        <v>0.78700000000000003</v>
      </c>
    </row>
    <row r="307" spans="1:14">
      <c r="A307" s="54">
        <f>formulas!O394</f>
        <v>0</v>
      </c>
      <c r="B307" s="33">
        <f t="shared" ca="1" si="30"/>
        <v>32</v>
      </c>
      <c r="C307">
        <f t="shared" si="31"/>
        <v>90</v>
      </c>
      <c r="D307">
        <f t="shared" ca="1" si="29"/>
        <v>-3.0000000000000001E-3</v>
      </c>
      <c r="E307">
        <f t="shared" ca="1" si="32"/>
        <v>0</v>
      </c>
      <c r="F307">
        <f t="shared" ca="1" si="33"/>
        <v>31</v>
      </c>
      <c r="G307">
        <f t="shared" ca="1" si="34"/>
        <v>32</v>
      </c>
      <c r="M307">
        <v>247</v>
      </c>
      <c r="N307">
        <v>0.79100000000000004</v>
      </c>
    </row>
    <row r="308" spans="1:14">
      <c r="A308" s="54">
        <f>formulas!O395</f>
        <v>0</v>
      </c>
      <c r="B308" s="33">
        <f t="shared" ca="1" si="30"/>
        <v>32</v>
      </c>
      <c r="C308">
        <f t="shared" si="31"/>
        <v>90</v>
      </c>
      <c r="D308">
        <f t="shared" ca="1" si="29"/>
        <v>-3.0000000000000001E-3</v>
      </c>
      <c r="E308">
        <f t="shared" ca="1" si="32"/>
        <v>0</v>
      </c>
      <c r="F308">
        <f t="shared" ca="1" si="33"/>
        <v>31</v>
      </c>
      <c r="G308">
        <f t="shared" ca="1" si="34"/>
        <v>32</v>
      </c>
      <c r="M308">
        <v>248</v>
      </c>
      <c r="N308">
        <v>0.79500000000000004</v>
      </c>
    </row>
    <row r="309" spans="1:14">
      <c r="A309" s="54">
        <f>formulas!O396</f>
        <v>0</v>
      </c>
      <c r="B309" s="33">
        <f t="shared" ca="1" si="30"/>
        <v>32</v>
      </c>
      <c r="C309">
        <f t="shared" si="31"/>
        <v>90</v>
      </c>
      <c r="D309">
        <f t="shared" ca="1" si="29"/>
        <v>-3.0000000000000001E-3</v>
      </c>
      <c r="E309">
        <f t="shared" ca="1" si="32"/>
        <v>0</v>
      </c>
      <c r="F309">
        <f t="shared" ca="1" si="33"/>
        <v>31</v>
      </c>
      <c r="G309">
        <f t="shared" ca="1" si="34"/>
        <v>32</v>
      </c>
      <c r="M309">
        <v>249</v>
      </c>
      <c r="N309">
        <v>0.8</v>
      </c>
    </row>
    <row r="310" spans="1:14">
      <c r="A310" s="54">
        <f>formulas!O397</f>
        <v>0</v>
      </c>
      <c r="B310" s="33">
        <f t="shared" ca="1" si="30"/>
        <v>32</v>
      </c>
      <c r="C310">
        <f t="shared" si="31"/>
        <v>90</v>
      </c>
      <c r="D310">
        <f t="shared" ca="1" si="29"/>
        <v>-3.0000000000000001E-3</v>
      </c>
      <c r="E310">
        <f t="shared" ca="1" si="32"/>
        <v>0</v>
      </c>
      <c r="F310">
        <f t="shared" ca="1" si="33"/>
        <v>31</v>
      </c>
      <c r="G310">
        <f t="shared" ca="1" si="34"/>
        <v>32</v>
      </c>
      <c r="M310">
        <v>250</v>
      </c>
      <c r="N310">
        <v>0.80400000000000005</v>
      </c>
    </row>
    <row r="311" spans="1:14">
      <c r="A311" s="54">
        <f>formulas!O398</f>
        <v>0</v>
      </c>
      <c r="B311" s="33">
        <f t="shared" ca="1" si="30"/>
        <v>32</v>
      </c>
      <c r="C311">
        <f t="shared" si="31"/>
        <v>90</v>
      </c>
      <c r="D311">
        <f t="shared" ca="1" si="29"/>
        <v>-3.0000000000000001E-3</v>
      </c>
      <c r="E311">
        <f t="shared" ca="1" si="32"/>
        <v>0</v>
      </c>
      <c r="F311">
        <f t="shared" ca="1" si="33"/>
        <v>31</v>
      </c>
      <c r="G311">
        <f t="shared" ca="1" si="34"/>
        <v>32</v>
      </c>
      <c r="M311">
        <v>251</v>
      </c>
      <c r="N311">
        <v>0.80800000000000005</v>
      </c>
    </row>
    <row r="312" spans="1:14">
      <c r="A312" s="54">
        <f>formulas!O399</f>
        <v>0</v>
      </c>
      <c r="B312" s="33">
        <f t="shared" ca="1" si="30"/>
        <v>32</v>
      </c>
      <c r="C312">
        <f t="shared" si="31"/>
        <v>90</v>
      </c>
      <c r="D312">
        <f t="shared" ca="1" si="29"/>
        <v>-3.0000000000000001E-3</v>
      </c>
      <c r="E312">
        <f t="shared" ca="1" si="32"/>
        <v>0</v>
      </c>
      <c r="F312">
        <f t="shared" ca="1" si="33"/>
        <v>31</v>
      </c>
      <c r="G312">
        <f t="shared" ca="1" si="34"/>
        <v>32</v>
      </c>
      <c r="M312">
        <v>252</v>
      </c>
      <c r="N312">
        <v>0.81200000000000006</v>
      </c>
    </row>
    <row r="313" spans="1:14">
      <c r="A313" s="54">
        <f>formulas!O400</f>
        <v>0</v>
      </c>
      <c r="B313" s="33">
        <f t="shared" ca="1" si="30"/>
        <v>32</v>
      </c>
      <c r="C313">
        <f t="shared" si="31"/>
        <v>90</v>
      </c>
      <c r="D313">
        <f t="shared" ca="1" si="29"/>
        <v>-3.0000000000000001E-3</v>
      </c>
      <c r="E313">
        <f t="shared" ca="1" si="32"/>
        <v>0</v>
      </c>
      <c r="F313">
        <f t="shared" ca="1" si="33"/>
        <v>31</v>
      </c>
      <c r="G313">
        <f t="shared" ca="1" si="34"/>
        <v>32</v>
      </c>
      <c r="M313">
        <v>253</v>
      </c>
      <c r="N313">
        <v>0.81699999999999995</v>
      </c>
    </row>
    <row r="314" spans="1:14">
      <c r="A314" s="54">
        <f>formulas!O401</f>
        <v>0</v>
      </c>
      <c r="B314" s="33">
        <f t="shared" ca="1" si="30"/>
        <v>32</v>
      </c>
      <c r="C314">
        <f t="shared" si="31"/>
        <v>90</v>
      </c>
      <c r="D314">
        <f t="shared" ca="1" si="29"/>
        <v>-3.0000000000000001E-3</v>
      </c>
      <c r="E314">
        <f t="shared" ca="1" si="32"/>
        <v>0</v>
      </c>
      <c r="F314">
        <f t="shared" ca="1" si="33"/>
        <v>31</v>
      </c>
      <c r="G314">
        <f t="shared" ca="1" si="34"/>
        <v>32</v>
      </c>
      <c r="M314">
        <v>254</v>
      </c>
      <c r="N314">
        <v>0.82099999999999995</v>
      </c>
    </row>
    <row r="315" spans="1:14">
      <c r="A315" s="54">
        <f>formulas!O402</f>
        <v>0</v>
      </c>
      <c r="B315" s="33">
        <f t="shared" ca="1" si="30"/>
        <v>32</v>
      </c>
      <c r="C315">
        <f t="shared" si="31"/>
        <v>90</v>
      </c>
      <c r="D315">
        <f t="shared" ca="1" si="29"/>
        <v>-3.0000000000000001E-3</v>
      </c>
      <c r="E315">
        <f t="shared" ca="1" si="32"/>
        <v>0</v>
      </c>
      <c r="F315">
        <f t="shared" ca="1" si="33"/>
        <v>31</v>
      </c>
      <c r="G315">
        <f t="shared" ca="1" si="34"/>
        <v>32</v>
      </c>
      <c r="M315">
        <v>255</v>
      </c>
      <c r="N315">
        <v>0.82499999999999996</v>
      </c>
    </row>
    <row r="316" spans="1:14">
      <c r="A316" s="54">
        <f>formulas!O403</f>
        <v>0</v>
      </c>
      <c r="B316" s="33">
        <f t="shared" ca="1" si="30"/>
        <v>32</v>
      </c>
      <c r="C316">
        <f t="shared" si="31"/>
        <v>90</v>
      </c>
      <c r="D316">
        <f t="shared" ca="1" si="29"/>
        <v>-3.0000000000000001E-3</v>
      </c>
      <c r="E316">
        <f t="shared" ca="1" si="32"/>
        <v>0</v>
      </c>
      <c r="F316">
        <f t="shared" ca="1" si="33"/>
        <v>31</v>
      </c>
      <c r="G316">
        <f t="shared" ca="1" si="34"/>
        <v>32</v>
      </c>
      <c r="M316">
        <v>256</v>
      </c>
      <c r="N316">
        <v>0.82899999999999996</v>
      </c>
    </row>
    <row r="317" spans="1:14">
      <c r="A317" s="54">
        <f>formulas!O404</f>
        <v>0</v>
      </c>
      <c r="B317" s="33">
        <f t="shared" ca="1" si="30"/>
        <v>32</v>
      </c>
      <c r="C317">
        <f t="shared" si="31"/>
        <v>90</v>
      </c>
      <c r="D317">
        <f t="shared" ca="1" si="29"/>
        <v>-3.0000000000000001E-3</v>
      </c>
      <c r="E317">
        <f t="shared" ca="1" si="32"/>
        <v>0</v>
      </c>
      <c r="F317">
        <f t="shared" ca="1" si="33"/>
        <v>31</v>
      </c>
      <c r="G317">
        <f t="shared" ca="1" si="34"/>
        <v>32</v>
      </c>
      <c r="M317">
        <v>257</v>
      </c>
      <c r="N317">
        <v>0.83399999999999996</v>
      </c>
    </row>
    <row r="318" spans="1:14">
      <c r="A318" s="54">
        <f>formulas!O405</f>
        <v>0</v>
      </c>
      <c r="B318" s="33">
        <f t="shared" ca="1" si="30"/>
        <v>32</v>
      </c>
      <c r="C318">
        <f t="shared" si="31"/>
        <v>90</v>
      </c>
      <c r="D318">
        <f t="shared" ca="1" si="29"/>
        <v>-3.0000000000000001E-3</v>
      </c>
      <c r="E318">
        <f t="shared" ca="1" si="32"/>
        <v>0</v>
      </c>
      <c r="F318">
        <f t="shared" ca="1" si="33"/>
        <v>31</v>
      </c>
      <c r="G318">
        <f t="shared" ca="1" si="34"/>
        <v>32</v>
      </c>
      <c r="M318">
        <v>258</v>
      </c>
      <c r="N318">
        <v>0.83799999999999997</v>
      </c>
    </row>
    <row r="319" spans="1:14">
      <c r="A319" s="54">
        <f>formulas!O406</f>
        <v>0</v>
      </c>
      <c r="B319" s="33">
        <f t="shared" ca="1" si="30"/>
        <v>32</v>
      </c>
      <c r="C319">
        <f t="shared" si="31"/>
        <v>90</v>
      </c>
      <c r="D319">
        <f t="shared" ca="1" si="29"/>
        <v>-3.0000000000000001E-3</v>
      </c>
      <c r="E319">
        <f t="shared" ca="1" si="32"/>
        <v>0</v>
      </c>
      <c r="F319">
        <f t="shared" ca="1" si="33"/>
        <v>31</v>
      </c>
      <c r="G319">
        <f t="shared" ca="1" si="34"/>
        <v>32</v>
      </c>
      <c r="M319">
        <v>259</v>
      </c>
      <c r="N319">
        <v>0.84199999999999997</v>
      </c>
    </row>
    <row r="320" spans="1:14">
      <c r="A320" s="54">
        <f>formulas!O407</f>
        <v>0</v>
      </c>
      <c r="B320" s="33">
        <f t="shared" ca="1" si="30"/>
        <v>32</v>
      </c>
      <c r="C320">
        <f t="shared" si="31"/>
        <v>90</v>
      </c>
      <c r="D320">
        <f t="shared" ca="1" si="29"/>
        <v>-3.0000000000000001E-3</v>
      </c>
      <c r="E320">
        <f t="shared" ca="1" si="32"/>
        <v>0</v>
      </c>
      <c r="F320">
        <f t="shared" ca="1" si="33"/>
        <v>31</v>
      </c>
      <c r="G320">
        <f t="shared" ca="1" si="34"/>
        <v>32</v>
      </c>
      <c r="M320">
        <v>260</v>
      </c>
      <c r="N320">
        <v>0.84699999999999998</v>
      </c>
    </row>
    <row r="321" spans="1:14">
      <c r="A321" s="54">
        <f>formulas!O408</f>
        <v>0</v>
      </c>
      <c r="B321" s="33">
        <f t="shared" ca="1" si="30"/>
        <v>32</v>
      </c>
      <c r="C321">
        <f t="shared" si="31"/>
        <v>90</v>
      </c>
      <c r="D321">
        <f t="shared" ca="1" si="29"/>
        <v>-3.0000000000000001E-3</v>
      </c>
      <c r="E321">
        <f t="shared" ca="1" si="32"/>
        <v>0</v>
      </c>
      <c r="F321">
        <f t="shared" ca="1" si="33"/>
        <v>31</v>
      </c>
      <c r="G321">
        <f t="shared" ca="1" si="34"/>
        <v>32</v>
      </c>
      <c r="M321">
        <v>261</v>
      </c>
      <c r="N321">
        <v>0.85099999999999998</v>
      </c>
    </row>
    <row r="322" spans="1:14">
      <c r="A322" s="54">
        <f>formulas!O409</f>
        <v>0</v>
      </c>
      <c r="B322" s="33">
        <f t="shared" ca="1" si="30"/>
        <v>32</v>
      </c>
      <c r="C322">
        <f t="shared" si="31"/>
        <v>90</v>
      </c>
      <c r="D322">
        <f t="shared" ca="1" si="29"/>
        <v>-3.0000000000000001E-3</v>
      </c>
      <c r="E322">
        <f t="shared" ca="1" si="32"/>
        <v>0</v>
      </c>
      <c r="F322">
        <f t="shared" ca="1" si="33"/>
        <v>31</v>
      </c>
      <c r="G322">
        <f t="shared" ca="1" si="34"/>
        <v>32</v>
      </c>
      <c r="M322">
        <v>262</v>
      </c>
      <c r="N322">
        <v>0.85499999999999998</v>
      </c>
    </row>
    <row r="323" spans="1:14">
      <c r="A323" s="54">
        <f>formulas!O410</f>
        <v>0</v>
      </c>
      <c r="B323" s="33">
        <f t="shared" ca="1" si="30"/>
        <v>32</v>
      </c>
      <c r="C323">
        <f t="shared" si="31"/>
        <v>90</v>
      </c>
      <c r="D323">
        <f t="shared" ref="D323:D386" ca="1" si="35">INDIRECT(ADDRESS(C323+1,14))</f>
        <v>-3.0000000000000001E-3</v>
      </c>
      <c r="E323">
        <f t="shared" ca="1" si="32"/>
        <v>0</v>
      </c>
      <c r="F323">
        <f t="shared" ca="1" si="33"/>
        <v>31</v>
      </c>
      <c r="G323">
        <f t="shared" ca="1" si="34"/>
        <v>32</v>
      </c>
      <c r="M323">
        <v>263</v>
      </c>
      <c r="N323">
        <v>0.85899999999999999</v>
      </c>
    </row>
    <row r="324" spans="1:14">
      <c r="A324" s="54">
        <f>formulas!O411</f>
        <v>0</v>
      </c>
      <c r="B324" s="33">
        <f t="shared" ca="1" si="30"/>
        <v>32</v>
      </c>
      <c r="C324">
        <f t="shared" si="31"/>
        <v>90</v>
      </c>
      <c r="D324">
        <f t="shared" ca="1" si="35"/>
        <v>-3.0000000000000001E-3</v>
      </c>
      <c r="E324">
        <f t="shared" ca="1" si="32"/>
        <v>0</v>
      </c>
      <c r="F324">
        <f t="shared" ca="1" si="33"/>
        <v>31</v>
      </c>
      <c r="G324">
        <f t="shared" ca="1" si="34"/>
        <v>32</v>
      </c>
      <c r="M324">
        <v>264</v>
      </c>
      <c r="N324">
        <v>0.86399999999999999</v>
      </c>
    </row>
    <row r="325" spans="1:14">
      <c r="A325" s="54">
        <f>formulas!O412</f>
        <v>0</v>
      </c>
      <c r="B325" s="33">
        <f t="shared" ca="1" si="30"/>
        <v>32</v>
      </c>
      <c r="C325">
        <f t="shared" si="31"/>
        <v>90</v>
      </c>
      <c r="D325">
        <f t="shared" ca="1" si="35"/>
        <v>-3.0000000000000001E-3</v>
      </c>
      <c r="E325">
        <f t="shared" ca="1" si="32"/>
        <v>0</v>
      </c>
      <c r="F325">
        <f t="shared" ca="1" si="33"/>
        <v>31</v>
      </c>
      <c r="G325">
        <f t="shared" ca="1" si="34"/>
        <v>32</v>
      </c>
      <c r="M325">
        <v>265</v>
      </c>
      <c r="N325">
        <v>0.86799999999999999</v>
      </c>
    </row>
    <row r="326" spans="1:14">
      <c r="A326" s="54">
        <f>formulas!O413</f>
        <v>0</v>
      </c>
      <c r="B326" s="33">
        <f t="shared" ca="1" si="30"/>
        <v>32</v>
      </c>
      <c r="C326">
        <f t="shared" si="31"/>
        <v>90</v>
      </c>
      <c r="D326">
        <f t="shared" ca="1" si="35"/>
        <v>-3.0000000000000001E-3</v>
      </c>
      <c r="E326">
        <f t="shared" ca="1" si="32"/>
        <v>0</v>
      </c>
      <c r="F326">
        <f t="shared" ca="1" si="33"/>
        <v>31</v>
      </c>
      <c r="G326">
        <f t="shared" ca="1" si="34"/>
        <v>32</v>
      </c>
      <c r="M326">
        <v>266</v>
      </c>
      <c r="N326">
        <v>0.872</v>
      </c>
    </row>
    <row r="327" spans="1:14">
      <c r="A327" s="54">
        <f>formulas!O414</f>
        <v>0</v>
      </c>
      <c r="B327" s="33">
        <f t="shared" ca="1" si="30"/>
        <v>32</v>
      </c>
      <c r="C327">
        <f t="shared" si="31"/>
        <v>90</v>
      </c>
      <c r="D327">
        <f t="shared" ca="1" si="35"/>
        <v>-3.0000000000000001E-3</v>
      </c>
      <c r="E327">
        <f t="shared" ca="1" si="32"/>
        <v>0</v>
      </c>
      <c r="F327">
        <f t="shared" ca="1" si="33"/>
        <v>31</v>
      </c>
      <c r="G327">
        <f t="shared" ca="1" si="34"/>
        <v>32</v>
      </c>
      <c r="M327">
        <v>267</v>
      </c>
      <c r="N327">
        <v>0.877</v>
      </c>
    </row>
    <row r="328" spans="1:14">
      <c r="A328" s="54">
        <f>formulas!O415</f>
        <v>0</v>
      </c>
      <c r="B328" s="33">
        <f t="shared" ca="1" si="30"/>
        <v>32</v>
      </c>
      <c r="C328">
        <f t="shared" si="31"/>
        <v>90</v>
      </c>
      <c r="D328">
        <f t="shared" ca="1" si="35"/>
        <v>-3.0000000000000001E-3</v>
      </c>
      <c r="E328">
        <f t="shared" ca="1" si="32"/>
        <v>0</v>
      </c>
      <c r="F328">
        <f t="shared" ca="1" si="33"/>
        <v>31</v>
      </c>
      <c r="G328">
        <f t="shared" ca="1" si="34"/>
        <v>32</v>
      </c>
      <c r="M328">
        <v>268</v>
      </c>
      <c r="N328">
        <v>0.88100000000000001</v>
      </c>
    </row>
    <row r="329" spans="1:14">
      <c r="A329" s="54">
        <f>formulas!O416</f>
        <v>0</v>
      </c>
      <c r="B329" s="33">
        <f t="shared" ca="1" si="30"/>
        <v>32</v>
      </c>
      <c r="C329">
        <f t="shared" si="31"/>
        <v>90</v>
      </c>
      <c r="D329">
        <f t="shared" ca="1" si="35"/>
        <v>-3.0000000000000001E-3</v>
      </c>
      <c r="E329">
        <f t="shared" ca="1" si="32"/>
        <v>0</v>
      </c>
      <c r="F329">
        <f t="shared" ca="1" si="33"/>
        <v>31</v>
      </c>
      <c r="G329">
        <f t="shared" ca="1" si="34"/>
        <v>32</v>
      </c>
      <c r="M329">
        <v>269</v>
      </c>
      <c r="N329">
        <v>0.88500000000000001</v>
      </c>
    </row>
    <row r="330" spans="1:14">
      <c r="A330" s="54">
        <f>formulas!O417</f>
        <v>0</v>
      </c>
      <c r="B330" s="33">
        <f t="shared" ca="1" si="30"/>
        <v>32</v>
      </c>
      <c r="C330">
        <f t="shared" si="31"/>
        <v>90</v>
      </c>
      <c r="D330">
        <f t="shared" ca="1" si="35"/>
        <v>-3.0000000000000001E-3</v>
      </c>
      <c r="E330">
        <f t="shared" ca="1" si="32"/>
        <v>0</v>
      </c>
      <c r="F330">
        <f t="shared" ca="1" si="33"/>
        <v>31</v>
      </c>
      <c r="G330">
        <f t="shared" ca="1" si="34"/>
        <v>32</v>
      </c>
      <c r="M330">
        <v>270</v>
      </c>
      <c r="N330">
        <v>0.88900000000000001</v>
      </c>
    </row>
    <row r="331" spans="1:14">
      <c r="A331" s="54">
        <f>formulas!O418</f>
        <v>0</v>
      </c>
      <c r="B331" s="33">
        <f t="shared" ca="1" si="30"/>
        <v>32</v>
      </c>
      <c r="C331">
        <f t="shared" si="31"/>
        <v>90</v>
      </c>
      <c r="D331">
        <f t="shared" ca="1" si="35"/>
        <v>-3.0000000000000001E-3</v>
      </c>
      <c r="E331">
        <f t="shared" ca="1" si="32"/>
        <v>0</v>
      </c>
      <c r="F331">
        <f t="shared" ca="1" si="33"/>
        <v>31</v>
      </c>
      <c r="G331">
        <f t="shared" ca="1" si="34"/>
        <v>32</v>
      </c>
      <c r="M331">
        <v>271</v>
      </c>
      <c r="N331">
        <v>0.89400000000000002</v>
      </c>
    </row>
    <row r="332" spans="1:14">
      <c r="A332" s="54">
        <f>formulas!O419</f>
        <v>0</v>
      </c>
      <c r="B332" s="33">
        <f t="shared" ca="1" si="30"/>
        <v>32</v>
      </c>
      <c r="C332">
        <f t="shared" si="31"/>
        <v>90</v>
      </c>
      <c r="D332">
        <f t="shared" ca="1" si="35"/>
        <v>-3.0000000000000001E-3</v>
      </c>
      <c r="E332">
        <f t="shared" ca="1" si="32"/>
        <v>0</v>
      </c>
      <c r="F332">
        <f t="shared" ca="1" si="33"/>
        <v>31</v>
      </c>
      <c r="G332">
        <f t="shared" ca="1" si="34"/>
        <v>32</v>
      </c>
      <c r="M332">
        <v>272</v>
      </c>
      <c r="N332">
        <v>0.89800000000000002</v>
      </c>
    </row>
    <row r="333" spans="1:14">
      <c r="A333" s="54">
        <f>formulas!O420</f>
        <v>0</v>
      </c>
      <c r="B333" s="33">
        <f t="shared" ca="1" si="30"/>
        <v>32</v>
      </c>
      <c r="C333">
        <f t="shared" si="31"/>
        <v>90</v>
      </c>
      <c r="D333">
        <f t="shared" ca="1" si="35"/>
        <v>-3.0000000000000001E-3</v>
      </c>
      <c r="E333">
        <f t="shared" ca="1" si="32"/>
        <v>0</v>
      </c>
      <c r="F333">
        <f t="shared" ca="1" si="33"/>
        <v>31</v>
      </c>
      <c r="G333">
        <f t="shared" ca="1" si="34"/>
        <v>32</v>
      </c>
      <c r="M333">
        <v>273</v>
      </c>
      <c r="N333">
        <v>0.90200000000000002</v>
      </c>
    </row>
    <row r="334" spans="1:14">
      <c r="A334" s="54">
        <f>formulas!O421</f>
        <v>0</v>
      </c>
      <c r="B334" s="33">
        <f t="shared" ca="1" si="30"/>
        <v>32</v>
      </c>
      <c r="C334">
        <f t="shared" si="31"/>
        <v>90</v>
      </c>
      <c r="D334">
        <f t="shared" ca="1" si="35"/>
        <v>-3.0000000000000001E-3</v>
      </c>
      <c r="E334">
        <f t="shared" ca="1" si="32"/>
        <v>0</v>
      </c>
      <c r="F334">
        <f t="shared" ca="1" si="33"/>
        <v>31</v>
      </c>
      <c r="G334">
        <f t="shared" ca="1" si="34"/>
        <v>32</v>
      </c>
      <c r="M334">
        <v>274</v>
      </c>
      <c r="N334">
        <v>0.90700000000000003</v>
      </c>
    </row>
    <row r="335" spans="1:14">
      <c r="A335" s="54">
        <f>formulas!O422</f>
        <v>0</v>
      </c>
      <c r="B335" s="33">
        <f t="shared" ca="1" si="30"/>
        <v>32</v>
      </c>
      <c r="C335">
        <f t="shared" si="31"/>
        <v>90</v>
      </c>
      <c r="D335">
        <f t="shared" ca="1" si="35"/>
        <v>-3.0000000000000001E-3</v>
      </c>
      <c r="E335">
        <f t="shared" ca="1" si="32"/>
        <v>0</v>
      </c>
      <c r="F335">
        <f t="shared" ca="1" si="33"/>
        <v>31</v>
      </c>
      <c r="G335">
        <f t="shared" ca="1" si="34"/>
        <v>32</v>
      </c>
      <c r="M335">
        <v>275</v>
      </c>
      <c r="N335">
        <v>0.91100000000000003</v>
      </c>
    </row>
    <row r="336" spans="1:14">
      <c r="A336" s="54">
        <f>formulas!O423</f>
        <v>0</v>
      </c>
      <c r="B336" s="33">
        <f t="shared" ca="1" si="30"/>
        <v>32</v>
      </c>
      <c r="C336">
        <f t="shared" si="31"/>
        <v>90</v>
      </c>
      <c r="D336">
        <f t="shared" ca="1" si="35"/>
        <v>-3.0000000000000001E-3</v>
      </c>
      <c r="E336">
        <f t="shared" ca="1" si="32"/>
        <v>0</v>
      </c>
      <c r="F336">
        <f t="shared" ca="1" si="33"/>
        <v>31</v>
      </c>
      <c r="G336">
        <f t="shared" ca="1" si="34"/>
        <v>32</v>
      </c>
      <c r="M336">
        <v>276</v>
      </c>
      <c r="N336">
        <v>0.91500000000000004</v>
      </c>
    </row>
    <row r="337" spans="1:14">
      <c r="A337" s="54">
        <f>formulas!O424</f>
        <v>0</v>
      </c>
      <c r="B337" s="33">
        <f t="shared" ca="1" si="30"/>
        <v>32</v>
      </c>
      <c r="C337">
        <f t="shared" si="31"/>
        <v>90</v>
      </c>
      <c r="D337">
        <f t="shared" ca="1" si="35"/>
        <v>-3.0000000000000001E-3</v>
      </c>
      <c r="E337">
        <f t="shared" ca="1" si="32"/>
        <v>0</v>
      </c>
      <c r="F337">
        <f t="shared" ca="1" si="33"/>
        <v>31</v>
      </c>
      <c r="G337">
        <f t="shared" ca="1" si="34"/>
        <v>32</v>
      </c>
      <c r="M337">
        <v>277</v>
      </c>
      <c r="N337">
        <v>0.92</v>
      </c>
    </row>
    <row r="338" spans="1:14">
      <c r="A338" s="54">
        <f>formulas!O425</f>
        <v>0</v>
      </c>
      <c r="B338" s="33">
        <f t="shared" ca="1" si="30"/>
        <v>32</v>
      </c>
      <c r="C338">
        <f t="shared" si="31"/>
        <v>90</v>
      </c>
      <c r="D338">
        <f t="shared" ca="1" si="35"/>
        <v>-3.0000000000000001E-3</v>
      </c>
      <c r="E338">
        <f t="shared" ca="1" si="32"/>
        <v>0</v>
      </c>
      <c r="F338">
        <f t="shared" ca="1" si="33"/>
        <v>31</v>
      </c>
      <c r="G338">
        <f t="shared" ca="1" si="34"/>
        <v>32</v>
      </c>
      <c r="M338">
        <v>278</v>
      </c>
      <c r="N338">
        <v>0.92400000000000004</v>
      </c>
    </row>
    <row r="339" spans="1:14">
      <c r="A339" s="54">
        <f>formulas!O426</f>
        <v>0</v>
      </c>
      <c r="B339" s="33">
        <f t="shared" ca="1" si="30"/>
        <v>32</v>
      </c>
      <c r="C339">
        <f t="shared" si="31"/>
        <v>90</v>
      </c>
      <c r="D339">
        <f t="shared" ca="1" si="35"/>
        <v>-3.0000000000000001E-3</v>
      </c>
      <c r="E339">
        <f t="shared" ca="1" si="32"/>
        <v>0</v>
      </c>
      <c r="F339">
        <f t="shared" ca="1" si="33"/>
        <v>31</v>
      </c>
      <c r="G339">
        <f t="shared" ca="1" si="34"/>
        <v>32</v>
      </c>
      <c r="M339">
        <v>279</v>
      </c>
      <c r="N339">
        <v>0.92800000000000005</v>
      </c>
    </row>
    <row r="340" spans="1:14">
      <c r="A340" s="54">
        <f>formulas!O427</f>
        <v>0</v>
      </c>
      <c r="B340" s="33">
        <f t="shared" ca="1" si="30"/>
        <v>32</v>
      </c>
      <c r="C340">
        <f t="shared" si="31"/>
        <v>90</v>
      </c>
      <c r="D340">
        <f t="shared" ca="1" si="35"/>
        <v>-3.0000000000000001E-3</v>
      </c>
      <c r="E340">
        <f t="shared" ca="1" si="32"/>
        <v>0</v>
      </c>
      <c r="F340">
        <f t="shared" ca="1" si="33"/>
        <v>31</v>
      </c>
      <c r="G340">
        <f t="shared" ca="1" si="34"/>
        <v>32</v>
      </c>
      <c r="M340">
        <v>280</v>
      </c>
      <c r="N340">
        <v>0.93300000000000005</v>
      </c>
    </row>
    <row r="341" spans="1:14">
      <c r="A341" s="54">
        <f>formulas!O428</f>
        <v>0</v>
      </c>
      <c r="B341" s="33">
        <f t="shared" ref="B341:B404" ca="1" si="36">(A341-D341)/(E341-D341)*(G341-F341)+F341</f>
        <v>32</v>
      </c>
      <c r="C341">
        <f t="shared" ref="C341:C404" si="37">COUNTIF($N$2:$N$25400,"&lt;"&amp;A341)</f>
        <v>90</v>
      </c>
      <c r="D341">
        <f t="shared" ca="1" si="35"/>
        <v>-3.0000000000000001E-3</v>
      </c>
      <c r="E341">
        <f t="shared" ref="E341:E404" ca="1" si="38">INDIRECT(ADDRESS(C341+2,14))</f>
        <v>0</v>
      </c>
      <c r="F341">
        <f t="shared" ref="F341:F404" ca="1" si="39">INDIRECT(ADDRESS(C341+1,13))</f>
        <v>31</v>
      </c>
      <c r="G341">
        <f t="shared" ref="G341:G404" ca="1" si="40">INDIRECT(ADDRESS(C341+2,13))</f>
        <v>32</v>
      </c>
      <c r="M341">
        <v>281</v>
      </c>
      <c r="N341">
        <v>0.93700000000000006</v>
      </c>
    </row>
    <row r="342" spans="1:14">
      <c r="A342" s="54">
        <f>formulas!O429</f>
        <v>0</v>
      </c>
      <c r="B342" s="33">
        <f t="shared" ca="1" si="36"/>
        <v>32</v>
      </c>
      <c r="C342">
        <f t="shared" si="37"/>
        <v>90</v>
      </c>
      <c r="D342">
        <f t="shared" ca="1" si="35"/>
        <v>-3.0000000000000001E-3</v>
      </c>
      <c r="E342">
        <f t="shared" ca="1" si="38"/>
        <v>0</v>
      </c>
      <c r="F342">
        <f t="shared" ca="1" si="39"/>
        <v>31</v>
      </c>
      <c r="G342">
        <f t="shared" ca="1" si="40"/>
        <v>32</v>
      </c>
      <c r="M342">
        <v>282</v>
      </c>
      <c r="N342">
        <v>0.94199999999999995</v>
      </c>
    </row>
    <row r="343" spans="1:14">
      <c r="A343" s="54">
        <f>formulas!O430</f>
        <v>0</v>
      </c>
      <c r="B343" s="33">
        <f t="shared" ca="1" si="36"/>
        <v>32</v>
      </c>
      <c r="C343">
        <f t="shared" si="37"/>
        <v>90</v>
      </c>
      <c r="D343">
        <f t="shared" ca="1" si="35"/>
        <v>-3.0000000000000001E-3</v>
      </c>
      <c r="E343">
        <f t="shared" ca="1" si="38"/>
        <v>0</v>
      </c>
      <c r="F343">
        <f t="shared" ca="1" si="39"/>
        <v>31</v>
      </c>
      <c r="G343">
        <f t="shared" ca="1" si="40"/>
        <v>32</v>
      </c>
      <c r="M343">
        <v>283</v>
      </c>
      <c r="N343">
        <v>0.94599999999999995</v>
      </c>
    </row>
    <row r="344" spans="1:14">
      <c r="A344" s="54">
        <f>formulas!O431</f>
        <v>0</v>
      </c>
      <c r="B344" s="33">
        <f t="shared" ca="1" si="36"/>
        <v>32</v>
      </c>
      <c r="C344">
        <f t="shared" si="37"/>
        <v>90</v>
      </c>
      <c r="D344">
        <f t="shared" ca="1" si="35"/>
        <v>-3.0000000000000001E-3</v>
      </c>
      <c r="E344">
        <f t="shared" ca="1" si="38"/>
        <v>0</v>
      </c>
      <c r="F344">
        <f t="shared" ca="1" si="39"/>
        <v>31</v>
      </c>
      <c r="G344">
        <f t="shared" ca="1" si="40"/>
        <v>32</v>
      </c>
      <c r="M344">
        <v>284</v>
      </c>
      <c r="N344">
        <v>0.95</v>
      </c>
    </row>
    <row r="345" spans="1:14">
      <c r="A345" s="54">
        <f>formulas!O432</f>
        <v>0</v>
      </c>
      <c r="B345" s="33">
        <f t="shared" ca="1" si="36"/>
        <v>32</v>
      </c>
      <c r="C345">
        <f t="shared" si="37"/>
        <v>90</v>
      </c>
      <c r="D345">
        <f t="shared" ca="1" si="35"/>
        <v>-3.0000000000000001E-3</v>
      </c>
      <c r="E345">
        <f t="shared" ca="1" si="38"/>
        <v>0</v>
      </c>
      <c r="F345">
        <f t="shared" ca="1" si="39"/>
        <v>31</v>
      </c>
      <c r="G345">
        <f t="shared" ca="1" si="40"/>
        <v>32</v>
      </c>
      <c r="M345">
        <v>285</v>
      </c>
      <c r="N345">
        <v>0.95499999999999996</v>
      </c>
    </row>
    <row r="346" spans="1:14">
      <c r="A346" s="54">
        <f>formulas!O433</f>
        <v>0</v>
      </c>
      <c r="B346" s="33">
        <f t="shared" ca="1" si="36"/>
        <v>32</v>
      </c>
      <c r="C346">
        <f t="shared" si="37"/>
        <v>90</v>
      </c>
      <c r="D346">
        <f t="shared" ca="1" si="35"/>
        <v>-3.0000000000000001E-3</v>
      </c>
      <c r="E346">
        <f t="shared" ca="1" si="38"/>
        <v>0</v>
      </c>
      <c r="F346">
        <f t="shared" ca="1" si="39"/>
        <v>31</v>
      </c>
      <c r="G346">
        <f t="shared" ca="1" si="40"/>
        <v>32</v>
      </c>
      <c r="M346">
        <v>286</v>
      </c>
      <c r="N346">
        <v>0.95899999999999996</v>
      </c>
    </row>
    <row r="347" spans="1:14">
      <c r="A347" s="54">
        <f>formulas!O434</f>
        <v>0</v>
      </c>
      <c r="B347" s="33">
        <f t="shared" ca="1" si="36"/>
        <v>32</v>
      </c>
      <c r="C347">
        <f t="shared" si="37"/>
        <v>90</v>
      </c>
      <c r="D347">
        <f t="shared" ca="1" si="35"/>
        <v>-3.0000000000000001E-3</v>
      </c>
      <c r="E347">
        <f t="shared" ca="1" si="38"/>
        <v>0</v>
      </c>
      <c r="F347">
        <f t="shared" ca="1" si="39"/>
        <v>31</v>
      </c>
      <c r="G347">
        <f t="shared" ca="1" si="40"/>
        <v>32</v>
      </c>
      <c r="M347">
        <v>287</v>
      </c>
      <c r="N347">
        <v>0.96299999999999997</v>
      </c>
    </row>
    <row r="348" spans="1:14">
      <c r="A348" s="54">
        <f>formulas!O435</f>
        <v>0</v>
      </c>
      <c r="B348" s="33">
        <f t="shared" ca="1" si="36"/>
        <v>32</v>
      </c>
      <c r="C348">
        <f t="shared" si="37"/>
        <v>90</v>
      </c>
      <c r="D348">
        <f t="shared" ca="1" si="35"/>
        <v>-3.0000000000000001E-3</v>
      </c>
      <c r="E348">
        <f t="shared" ca="1" si="38"/>
        <v>0</v>
      </c>
      <c r="F348">
        <f t="shared" ca="1" si="39"/>
        <v>31</v>
      </c>
      <c r="G348">
        <f t="shared" ca="1" si="40"/>
        <v>32</v>
      </c>
      <c r="M348">
        <v>288</v>
      </c>
      <c r="N348">
        <v>0.96799999999999997</v>
      </c>
    </row>
    <row r="349" spans="1:14">
      <c r="A349" s="54">
        <f>formulas!O436</f>
        <v>0</v>
      </c>
      <c r="B349" s="33">
        <f t="shared" ca="1" si="36"/>
        <v>32</v>
      </c>
      <c r="C349">
        <f t="shared" si="37"/>
        <v>90</v>
      </c>
      <c r="D349">
        <f t="shared" ca="1" si="35"/>
        <v>-3.0000000000000001E-3</v>
      </c>
      <c r="E349">
        <f t="shared" ca="1" si="38"/>
        <v>0</v>
      </c>
      <c r="F349">
        <f t="shared" ca="1" si="39"/>
        <v>31</v>
      </c>
      <c r="G349">
        <f t="shared" ca="1" si="40"/>
        <v>32</v>
      </c>
      <c r="M349">
        <v>289</v>
      </c>
      <c r="N349">
        <v>0.97199999999999998</v>
      </c>
    </row>
    <row r="350" spans="1:14">
      <c r="A350" s="54">
        <f>formulas!O437</f>
        <v>0</v>
      </c>
      <c r="B350" s="33">
        <f t="shared" ca="1" si="36"/>
        <v>32</v>
      </c>
      <c r="C350">
        <f t="shared" si="37"/>
        <v>90</v>
      </c>
      <c r="D350">
        <f t="shared" ca="1" si="35"/>
        <v>-3.0000000000000001E-3</v>
      </c>
      <c r="E350">
        <f t="shared" ca="1" si="38"/>
        <v>0</v>
      </c>
      <c r="F350">
        <f t="shared" ca="1" si="39"/>
        <v>31</v>
      </c>
      <c r="G350">
        <f t="shared" ca="1" si="40"/>
        <v>32</v>
      </c>
      <c r="M350">
        <v>290</v>
      </c>
      <c r="N350">
        <v>0.97699999999999998</v>
      </c>
    </row>
    <row r="351" spans="1:14">
      <c r="A351" s="54">
        <f>formulas!O438</f>
        <v>0</v>
      </c>
      <c r="B351" s="33">
        <f t="shared" ca="1" si="36"/>
        <v>32</v>
      </c>
      <c r="C351">
        <f t="shared" si="37"/>
        <v>90</v>
      </c>
      <c r="D351">
        <f t="shared" ca="1" si="35"/>
        <v>-3.0000000000000001E-3</v>
      </c>
      <c r="E351">
        <f t="shared" ca="1" si="38"/>
        <v>0</v>
      </c>
      <c r="F351">
        <f t="shared" ca="1" si="39"/>
        <v>31</v>
      </c>
      <c r="G351">
        <f t="shared" ca="1" si="40"/>
        <v>32</v>
      </c>
      <c r="M351">
        <v>291</v>
      </c>
      <c r="N351">
        <v>0.98099999999999998</v>
      </c>
    </row>
    <row r="352" spans="1:14">
      <c r="A352" s="54">
        <f>formulas!O439</f>
        <v>0</v>
      </c>
      <c r="B352" s="33">
        <f t="shared" ca="1" si="36"/>
        <v>32</v>
      </c>
      <c r="C352">
        <f t="shared" si="37"/>
        <v>90</v>
      </c>
      <c r="D352">
        <f t="shared" ca="1" si="35"/>
        <v>-3.0000000000000001E-3</v>
      </c>
      <c r="E352">
        <f t="shared" ca="1" si="38"/>
        <v>0</v>
      </c>
      <c r="F352">
        <f t="shared" ca="1" si="39"/>
        <v>31</v>
      </c>
      <c r="G352">
        <f t="shared" ca="1" si="40"/>
        <v>32</v>
      </c>
      <c r="M352">
        <v>292</v>
      </c>
      <c r="N352">
        <v>0.98499999999999999</v>
      </c>
    </row>
    <row r="353" spans="1:14">
      <c r="A353" s="54">
        <f>formulas!O440</f>
        <v>0</v>
      </c>
      <c r="B353" s="33">
        <f t="shared" ca="1" si="36"/>
        <v>32</v>
      </c>
      <c r="C353">
        <f t="shared" si="37"/>
        <v>90</v>
      </c>
      <c r="D353">
        <f t="shared" ca="1" si="35"/>
        <v>-3.0000000000000001E-3</v>
      </c>
      <c r="E353">
        <f t="shared" ca="1" si="38"/>
        <v>0</v>
      </c>
      <c r="F353">
        <f t="shared" ca="1" si="39"/>
        <v>31</v>
      </c>
      <c r="G353">
        <f t="shared" ca="1" si="40"/>
        <v>32</v>
      </c>
      <c r="M353">
        <v>293</v>
      </c>
      <c r="N353">
        <v>0.99</v>
      </c>
    </row>
    <row r="354" spans="1:14">
      <c r="A354" s="54">
        <f>formulas!O441</f>
        <v>0</v>
      </c>
      <c r="B354" s="33">
        <f t="shared" ca="1" si="36"/>
        <v>32</v>
      </c>
      <c r="C354">
        <f t="shared" si="37"/>
        <v>90</v>
      </c>
      <c r="D354">
        <f t="shared" ca="1" si="35"/>
        <v>-3.0000000000000001E-3</v>
      </c>
      <c r="E354">
        <f t="shared" ca="1" si="38"/>
        <v>0</v>
      </c>
      <c r="F354">
        <f t="shared" ca="1" si="39"/>
        <v>31</v>
      </c>
      <c r="G354">
        <f t="shared" ca="1" si="40"/>
        <v>32</v>
      </c>
      <c r="M354">
        <v>294</v>
      </c>
      <c r="N354">
        <v>0.99399999999999999</v>
      </c>
    </row>
    <row r="355" spans="1:14">
      <c r="A355" s="54">
        <f>formulas!O442</f>
        <v>0</v>
      </c>
      <c r="B355" s="33">
        <f t="shared" ca="1" si="36"/>
        <v>32</v>
      </c>
      <c r="C355">
        <f t="shared" si="37"/>
        <v>90</v>
      </c>
      <c r="D355">
        <f t="shared" ca="1" si="35"/>
        <v>-3.0000000000000001E-3</v>
      </c>
      <c r="E355">
        <f t="shared" ca="1" si="38"/>
        <v>0</v>
      </c>
      <c r="F355">
        <f t="shared" ca="1" si="39"/>
        <v>31</v>
      </c>
      <c r="G355">
        <f t="shared" ca="1" si="40"/>
        <v>32</v>
      </c>
      <c r="M355">
        <v>295</v>
      </c>
      <c r="N355">
        <v>0.998</v>
      </c>
    </row>
    <row r="356" spans="1:14">
      <c r="A356" s="54">
        <f>formulas!O443</f>
        <v>0</v>
      </c>
      <c r="B356" s="33">
        <f t="shared" ca="1" si="36"/>
        <v>32</v>
      </c>
      <c r="C356">
        <f t="shared" si="37"/>
        <v>90</v>
      </c>
      <c r="D356">
        <f t="shared" ca="1" si="35"/>
        <v>-3.0000000000000001E-3</v>
      </c>
      <c r="E356">
        <f t="shared" ca="1" si="38"/>
        <v>0</v>
      </c>
      <c r="F356">
        <f t="shared" ca="1" si="39"/>
        <v>31</v>
      </c>
      <c r="G356">
        <f t="shared" ca="1" si="40"/>
        <v>32</v>
      </c>
      <c r="M356">
        <v>296</v>
      </c>
      <c r="N356">
        <v>1.0029999999999999</v>
      </c>
    </row>
    <row r="357" spans="1:14">
      <c r="A357" s="54">
        <f>formulas!O444</f>
        <v>0</v>
      </c>
      <c r="B357" s="33">
        <f t="shared" ca="1" si="36"/>
        <v>32</v>
      </c>
      <c r="C357">
        <f t="shared" si="37"/>
        <v>90</v>
      </c>
      <c r="D357">
        <f t="shared" ca="1" si="35"/>
        <v>-3.0000000000000001E-3</v>
      </c>
      <c r="E357">
        <f t="shared" ca="1" si="38"/>
        <v>0</v>
      </c>
      <c r="F357">
        <f t="shared" ca="1" si="39"/>
        <v>31</v>
      </c>
      <c r="G357">
        <f t="shared" ca="1" si="40"/>
        <v>32</v>
      </c>
      <c r="M357">
        <v>297</v>
      </c>
      <c r="N357">
        <v>1.0069999999999999</v>
      </c>
    </row>
    <row r="358" spans="1:14">
      <c r="A358" s="54">
        <f>formulas!O445</f>
        <v>0</v>
      </c>
      <c r="B358" s="33">
        <f t="shared" ca="1" si="36"/>
        <v>32</v>
      </c>
      <c r="C358">
        <f t="shared" si="37"/>
        <v>90</v>
      </c>
      <c r="D358">
        <f t="shared" ca="1" si="35"/>
        <v>-3.0000000000000001E-3</v>
      </c>
      <c r="E358">
        <f t="shared" ca="1" si="38"/>
        <v>0</v>
      </c>
      <c r="F358">
        <f t="shared" ca="1" si="39"/>
        <v>31</v>
      </c>
      <c r="G358">
        <f t="shared" ca="1" si="40"/>
        <v>32</v>
      </c>
      <c r="M358">
        <v>298</v>
      </c>
      <c r="N358">
        <v>1.012</v>
      </c>
    </row>
    <row r="359" spans="1:14">
      <c r="A359" s="54">
        <f>formulas!O446</f>
        <v>0</v>
      </c>
      <c r="B359" s="33">
        <f t="shared" ca="1" si="36"/>
        <v>32</v>
      </c>
      <c r="C359">
        <f t="shared" si="37"/>
        <v>90</v>
      </c>
      <c r="D359">
        <f t="shared" ca="1" si="35"/>
        <v>-3.0000000000000001E-3</v>
      </c>
      <c r="E359">
        <f t="shared" ca="1" si="38"/>
        <v>0</v>
      </c>
      <c r="F359">
        <f t="shared" ca="1" si="39"/>
        <v>31</v>
      </c>
      <c r="G359">
        <f t="shared" ca="1" si="40"/>
        <v>32</v>
      </c>
      <c r="M359">
        <v>299</v>
      </c>
      <c r="N359">
        <v>1.016</v>
      </c>
    </row>
    <row r="360" spans="1:14">
      <c r="A360" s="54">
        <f>formulas!O447</f>
        <v>0</v>
      </c>
      <c r="B360" s="33">
        <f t="shared" ca="1" si="36"/>
        <v>32</v>
      </c>
      <c r="C360">
        <f t="shared" si="37"/>
        <v>90</v>
      </c>
      <c r="D360">
        <f t="shared" ca="1" si="35"/>
        <v>-3.0000000000000001E-3</v>
      </c>
      <c r="E360">
        <f t="shared" ca="1" si="38"/>
        <v>0</v>
      </c>
      <c r="F360">
        <f t="shared" ca="1" si="39"/>
        <v>31</v>
      </c>
      <c r="G360">
        <f t="shared" ca="1" si="40"/>
        <v>32</v>
      </c>
      <c r="M360">
        <v>300</v>
      </c>
      <c r="N360">
        <v>1.0209999999999999</v>
      </c>
    </row>
    <row r="361" spans="1:14">
      <c r="A361" s="54">
        <f>formulas!O448</f>
        <v>0</v>
      </c>
      <c r="B361" s="33">
        <f t="shared" ca="1" si="36"/>
        <v>32</v>
      </c>
      <c r="C361">
        <f t="shared" si="37"/>
        <v>90</v>
      </c>
      <c r="D361">
        <f t="shared" ca="1" si="35"/>
        <v>-3.0000000000000001E-3</v>
      </c>
      <c r="E361">
        <f t="shared" ca="1" si="38"/>
        <v>0</v>
      </c>
      <c r="F361">
        <f t="shared" ca="1" si="39"/>
        <v>31</v>
      </c>
      <c r="G361">
        <f t="shared" ca="1" si="40"/>
        <v>32</v>
      </c>
      <c r="M361">
        <v>301</v>
      </c>
      <c r="N361">
        <v>1.0249999999999999</v>
      </c>
    </row>
    <row r="362" spans="1:14">
      <c r="A362" s="54">
        <f>formulas!O449</f>
        <v>0</v>
      </c>
      <c r="B362" s="33">
        <f t="shared" ca="1" si="36"/>
        <v>32</v>
      </c>
      <c r="C362">
        <f t="shared" si="37"/>
        <v>90</v>
      </c>
      <c r="D362">
        <f t="shared" ca="1" si="35"/>
        <v>-3.0000000000000001E-3</v>
      </c>
      <c r="E362">
        <f t="shared" ca="1" si="38"/>
        <v>0</v>
      </c>
      <c r="F362">
        <f t="shared" ca="1" si="39"/>
        <v>31</v>
      </c>
      <c r="G362">
        <f t="shared" ca="1" si="40"/>
        <v>32</v>
      </c>
      <c r="M362">
        <v>302</v>
      </c>
      <c r="N362">
        <v>1.0289999999999999</v>
      </c>
    </row>
    <row r="363" spans="1:14">
      <c r="A363" s="54">
        <f>formulas!O450</f>
        <v>0</v>
      </c>
      <c r="B363" s="33">
        <f t="shared" ca="1" si="36"/>
        <v>32</v>
      </c>
      <c r="C363">
        <f t="shared" si="37"/>
        <v>90</v>
      </c>
      <c r="D363">
        <f t="shared" ca="1" si="35"/>
        <v>-3.0000000000000001E-3</v>
      </c>
      <c r="E363">
        <f t="shared" ca="1" si="38"/>
        <v>0</v>
      </c>
      <c r="F363">
        <f t="shared" ca="1" si="39"/>
        <v>31</v>
      </c>
      <c r="G363">
        <f t="shared" ca="1" si="40"/>
        <v>32</v>
      </c>
      <c r="M363">
        <v>303</v>
      </c>
      <c r="N363">
        <v>1.034</v>
      </c>
    </row>
    <row r="364" spans="1:14">
      <c r="A364" s="54">
        <f>formulas!O451</f>
        <v>0</v>
      </c>
      <c r="B364" s="33">
        <f t="shared" ca="1" si="36"/>
        <v>32</v>
      </c>
      <c r="C364">
        <f t="shared" si="37"/>
        <v>90</v>
      </c>
      <c r="D364">
        <f t="shared" ca="1" si="35"/>
        <v>-3.0000000000000001E-3</v>
      </c>
      <c r="E364">
        <f t="shared" ca="1" si="38"/>
        <v>0</v>
      </c>
      <c r="F364">
        <f t="shared" ca="1" si="39"/>
        <v>31</v>
      </c>
      <c r="G364">
        <f t="shared" ca="1" si="40"/>
        <v>32</v>
      </c>
      <c r="M364">
        <v>304</v>
      </c>
      <c r="N364">
        <v>1.038</v>
      </c>
    </row>
    <row r="365" spans="1:14">
      <c r="A365" s="54">
        <f>formulas!O452</f>
        <v>0</v>
      </c>
      <c r="B365" s="33">
        <f t="shared" ca="1" si="36"/>
        <v>32</v>
      </c>
      <c r="C365">
        <f t="shared" si="37"/>
        <v>90</v>
      </c>
      <c r="D365">
        <f t="shared" ca="1" si="35"/>
        <v>-3.0000000000000001E-3</v>
      </c>
      <c r="E365">
        <f t="shared" ca="1" si="38"/>
        <v>0</v>
      </c>
      <c r="F365">
        <f t="shared" ca="1" si="39"/>
        <v>31</v>
      </c>
      <c r="G365">
        <f t="shared" ca="1" si="40"/>
        <v>32</v>
      </c>
      <c r="M365">
        <v>305</v>
      </c>
      <c r="N365">
        <v>1.0429999999999999</v>
      </c>
    </row>
    <row r="366" spans="1:14">
      <c r="A366" s="54">
        <f>formulas!O453</f>
        <v>0</v>
      </c>
      <c r="B366" s="33">
        <f t="shared" ca="1" si="36"/>
        <v>32</v>
      </c>
      <c r="C366">
        <f t="shared" si="37"/>
        <v>90</v>
      </c>
      <c r="D366">
        <f t="shared" ca="1" si="35"/>
        <v>-3.0000000000000001E-3</v>
      </c>
      <c r="E366">
        <f t="shared" ca="1" si="38"/>
        <v>0</v>
      </c>
      <c r="F366">
        <f t="shared" ca="1" si="39"/>
        <v>31</v>
      </c>
      <c r="G366">
        <f t="shared" ca="1" si="40"/>
        <v>32</v>
      </c>
      <c r="M366">
        <v>306</v>
      </c>
      <c r="N366">
        <v>1.0469999999999999</v>
      </c>
    </row>
    <row r="367" spans="1:14">
      <c r="A367" s="54">
        <f>formulas!O454</f>
        <v>0</v>
      </c>
      <c r="B367" s="33">
        <f t="shared" ca="1" si="36"/>
        <v>32</v>
      </c>
      <c r="C367">
        <f t="shared" si="37"/>
        <v>90</v>
      </c>
      <c r="D367">
        <f t="shared" ca="1" si="35"/>
        <v>-3.0000000000000001E-3</v>
      </c>
      <c r="E367">
        <f t="shared" ca="1" si="38"/>
        <v>0</v>
      </c>
      <c r="F367">
        <f t="shared" ca="1" si="39"/>
        <v>31</v>
      </c>
      <c r="G367">
        <f t="shared" ca="1" si="40"/>
        <v>32</v>
      </c>
      <c r="M367">
        <v>307</v>
      </c>
      <c r="N367">
        <v>1.052</v>
      </c>
    </row>
    <row r="368" spans="1:14">
      <c r="A368" s="54">
        <f>formulas!O455</f>
        <v>0</v>
      </c>
      <c r="B368" s="33">
        <f t="shared" ca="1" si="36"/>
        <v>32</v>
      </c>
      <c r="C368">
        <f t="shared" si="37"/>
        <v>90</v>
      </c>
      <c r="D368">
        <f t="shared" ca="1" si="35"/>
        <v>-3.0000000000000001E-3</v>
      </c>
      <c r="E368">
        <f t="shared" ca="1" si="38"/>
        <v>0</v>
      </c>
      <c r="F368">
        <f t="shared" ca="1" si="39"/>
        <v>31</v>
      </c>
      <c r="G368">
        <f t="shared" ca="1" si="40"/>
        <v>32</v>
      </c>
      <c r="M368">
        <v>308</v>
      </c>
      <c r="N368">
        <v>1.056</v>
      </c>
    </row>
    <row r="369" spans="1:14">
      <c r="A369" s="54">
        <f>formulas!O456</f>
        <v>0</v>
      </c>
      <c r="B369" s="33">
        <f t="shared" ca="1" si="36"/>
        <v>32</v>
      </c>
      <c r="C369">
        <f t="shared" si="37"/>
        <v>90</v>
      </c>
      <c r="D369">
        <f t="shared" ca="1" si="35"/>
        <v>-3.0000000000000001E-3</v>
      </c>
      <c r="E369">
        <f t="shared" ca="1" si="38"/>
        <v>0</v>
      </c>
      <c r="F369">
        <f t="shared" ca="1" si="39"/>
        <v>31</v>
      </c>
      <c r="G369">
        <f t="shared" ca="1" si="40"/>
        <v>32</v>
      </c>
      <c r="M369">
        <v>309</v>
      </c>
      <c r="N369">
        <v>1.0609999999999999</v>
      </c>
    </row>
    <row r="370" spans="1:14">
      <c r="A370" s="54">
        <f>formulas!O457</f>
        <v>0</v>
      </c>
      <c r="B370" s="33">
        <f t="shared" ca="1" si="36"/>
        <v>32</v>
      </c>
      <c r="C370">
        <f t="shared" si="37"/>
        <v>90</v>
      </c>
      <c r="D370">
        <f t="shared" ca="1" si="35"/>
        <v>-3.0000000000000001E-3</v>
      </c>
      <c r="E370">
        <f t="shared" ca="1" si="38"/>
        <v>0</v>
      </c>
      <c r="F370">
        <f t="shared" ca="1" si="39"/>
        <v>31</v>
      </c>
      <c r="G370">
        <f t="shared" ca="1" si="40"/>
        <v>32</v>
      </c>
      <c r="M370">
        <v>310</v>
      </c>
      <c r="N370">
        <v>1.0649999999999999</v>
      </c>
    </row>
    <row r="371" spans="1:14">
      <c r="A371" s="54">
        <f>formulas!O458</f>
        <v>0</v>
      </c>
      <c r="B371" s="33">
        <f t="shared" ca="1" si="36"/>
        <v>32</v>
      </c>
      <c r="C371">
        <f t="shared" si="37"/>
        <v>90</v>
      </c>
      <c r="D371">
        <f t="shared" ca="1" si="35"/>
        <v>-3.0000000000000001E-3</v>
      </c>
      <c r="E371">
        <f t="shared" ca="1" si="38"/>
        <v>0</v>
      </c>
      <c r="F371">
        <f t="shared" ca="1" si="39"/>
        <v>31</v>
      </c>
      <c r="G371">
        <f t="shared" ca="1" si="40"/>
        <v>32</v>
      </c>
      <c r="M371">
        <v>311</v>
      </c>
      <c r="N371">
        <v>1.069</v>
      </c>
    </row>
    <row r="372" spans="1:14">
      <c r="A372" s="54">
        <f>formulas!O459</f>
        <v>0</v>
      </c>
      <c r="B372" s="33">
        <f t="shared" ca="1" si="36"/>
        <v>32</v>
      </c>
      <c r="C372">
        <f t="shared" si="37"/>
        <v>90</v>
      </c>
      <c r="D372">
        <f t="shared" ca="1" si="35"/>
        <v>-3.0000000000000001E-3</v>
      </c>
      <c r="E372">
        <f t="shared" ca="1" si="38"/>
        <v>0</v>
      </c>
      <c r="F372">
        <f t="shared" ca="1" si="39"/>
        <v>31</v>
      </c>
      <c r="G372">
        <f t="shared" ca="1" si="40"/>
        <v>32</v>
      </c>
      <c r="M372">
        <v>312</v>
      </c>
      <c r="N372">
        <v>1.0740000000000001</v>
      </c>
    </row>
    <row r="373" spans="1:14">
      <c r="A373" s="54">
        <f>formulas!O460</f>
        <v>0</v>
      </c>
      <c r="B373" s="33">
        <f t="shared" ca="1" si="36"/>
        <v>32</v>
      </c>
      <c r="C373">
        <f t="shared" si="37"/>
        <v>90</v>
      </c>
      <c r="D373">
        <f t="shared" ca="1" si="35"/>
        <v>-3.0000000000000001E-3</v>
      </c>
      <c r="E373">
        <f t="shared" ca="1" si="38"/>
        <v>0</v>
      </c>
      <c r="F373">
        <f t="shared" ca="1" si="39"/>
        <v>31</v>
      </c>
      <c r="G373">
        <f t="shared" ca="1" si="40"/>
        <v>32</v>
      </c>
      <c r="M373">
        <v>313</v>
      </c>
      <c r="N373">
        <v>1.0780000000000001</v>
      </c>
    </row>
    <row r="374" spans="1:14">
      <c r="A374" s="54">
        <f>formulas!O461</f>
        <v>0</v>
      </c>
      <c r="B374" s="33">
        <f t="shared" ca="1" si="36"/>
        <v>32</v>
      </c>
      <c r="C374">
        <f t="shared" si="37"/>
        <v>90</v>
      </c>
      <c r="D374">
        <f t="shared" ca="1" si="35"/>
        <v>-3.0000000000000001E-3</v>
      </c>
      <c r="E374">
        <f t="shared" ca="1" si="38"/>
        <v>0</v>
      </c>
      <c r="F374">
        <f t="shared" ca="1" si="39"/>
        <v>31</v>
      </c>
      <c r="G374">
        <f t="shared" ca="1" si="40"/>
        <v>32</v>
      </c>
      <c r="M374">
        <v>314</v>
      </c>
      <c r="N374">
        <v>1.083</v>
      </c>
    </row>
    <row r="375" spans="1:14">
      <c r="A375" s="54">
        <f>formulas!O462</f>
        <v>0</v>
      </c>
      <c r="B375" s="33">
        <f t="shared" ca="1" si="36"/>
        <v>32</v>
      </c>
      <c r="C375">
        <f t="shared" si="37"/>
        <v>90</v>
      </c>
      <c r="D375">
        <f t="shared" ca="1" si="35"/>
        <v>-3.0000000000000001E-3</v>
      </c>
      <c r="E375">
        <f t="shared" ca="1" si="38"/>
        <v>0</v>
      </c>
      <c r="F375">
        <f t="shared" ca="1" si="39"/>
        <v>31</v>
      </c>
      <c r="G375">
        <f t="shared" ca="1" si="40"/>
        <v>32</v>
      </c>
      <c r="M375">
        <v>315</v>
      </c>
      <c r="N375">
        <v>1.087</v>
      </c>
    </row>
    <row r="376" spans="1:14">
      <c r="A376" s="54">
        <f>formulas!O463</f>
        <v>0</v>
      </c>
      <c r="B376" s="33">
        <f t="shared" ca="1" si="36"/>
        <v>32</v>
      </c>
      <c r="C376">
        <f t="shared" si="37"/>
        <v>90</v>
      </c>
      <c r="D376">
        <f t="shared" ca="1" si="35"/>
        <v>-3.0000000000000001E-3</v>
      </c>
      <c r="E376">
        <f t="shared" ca="1" si="38"/>
        <v>0</v>
      </c>
      <c r="F376">
        <f t="shared" ca="1" si="39"/>
        <v>31</v>
      </c>
      <c r="G376">
        <f t="shared" ca="1" si="40"/>
        <v>32</v>
      </c>
      <c r="M376">
        <v>316</v>
      </c>
      <c r="N376">
        <v>1.0920000000000001</v>
      </c>
    </row>
    <row r="377" spans="1:14">
      <c r="A377" s="54">
        <f>formulas!O464</f>
        <v>0</v>
      </c>
      <c r="B377" s="33">
        <f t="shared" ca="1" si="36"/>
        <v>32</v>
      </c>
      <c r="C377">
        <f t="shared" si="37"/>
        <v>90</v>
      </c>
      <c r="D377">
        <f t="shared" ca="1" si="35"/>
        <v>-3.0000000000000001E-3</v>
      </c>
      <c r="E377">
        <f t="shared" ca="1" si="38"/>
        <v>0</v>
      </c>
      <c r="F377">
        <f t="shared" ca="1" si="39"/>
        <v>31</v>
      </c>
      <c r="G377">
        <f t="shared" ca="1" si="40"/>
        <v>32</v>
      </c>
      <c r="M377">
        <v>317</v>
      </c>
      <c r="N377">
        <v>1.0960000000000001</v>
      </c>
    </row>
    <row r="378" spans="1:14">
      <c r="A378" s="54">
        <f>formulas!O465</f>
        <v>0</v>
      </c>
      <c r="B378" s="33">
        <f t="shared" ca="1" si="36"/>
        <v>32</v>
      </c>
      <c r="C378">
        <f t="shared" si="37"/>
        <v>90</v>
      </c>
      <c r="D378">
        <f t="shared" ca="1" si="35"/>
        <v>-3.0000000000000001E-3</v>
      </c>
      <c r="E378">
        <f t="shared" ca="1" si="38"/>
        <v>0</v>
      </c>
      <c r="F378">
        <f t="shared" ca="1" si="39"/>
        <v>31</v>
      </c>
      <c r="G378">
        <f t="shared" ca="1" si="40"/>
        <v>32</v>
      </c>
      <c r="M378">
        <v>318</v>
      </c>
      <c r="N378">
        <v>1.101</v>
      </c>
    </row>
    <row r="379" spans="1:14">
      <c r="A379" s="54">
        <f>formulas!O466</f>
        <v>0</v>
      </c>
      <c r="B379" s="33">
        <f t="shared" ca="1" si="36"/>
        <v>32</v>
      </c>
      <c r="C379">
        <f t="shared" si="37"/>
        <v>90</v>
      </c>
      <c r="D379">
        <f t="shared" ca="1" si="35"/>
        <v>-3.0000000000000001E-3</v>
      </c>
      <c r="E379">
        <f t="shared" ca="1" si="38"/>
        <v>0</v>
      </c>
      <c r="F379">
        <f t="shared" ca="1" si="39"/>
        <v>31</v>
      </c>
      <c r="G379">
        <f t="shared" ca="1" si="40"/>
        <v>32</v>
      </c>
      <c r="M379">
        <v>319</v>
      </c>
      <c r="N379">
        <v>1.105</v>
      </c>
    </row>
    <row r="380" spans="1:14">
      <c r="A380" s="54">
        <f>formulas!O467</f>
        <v>0</v>
      </c>
      <c r="B380" s="33">
        <f t="shared" ca="1" si="36"/>
        <v>32</v>
      </c>
      <c r="C380">
        <f t="shared" si="37"/>
        <v>90</v>
      </c>
      <c r="D380">
        <f t="shared" ca="1" si="35"/>
        <v>-3.0000000000000001E-3</v>
      </c>
      <c r="E380">
        <f t="shared" ca="1" si="38"/>
        <v>0</v>
      </c>
      <c r="F380">
        <f t="shared" ca="1" si="39"/>
        <v>31</v>
      </c>
      <c r="G380">
        <f t="shared" ca="1" si="40"/>
        <v>32</v>
      </c>
      <c r="M380">
        <v>320</v>
      </c>
      <c r="N380">
        <v>1.1100000000000001</v>
      </c>
    </row>
    <row r="381" spans="1:14">
      <c r="A381" s="54">
        <f>formulas!O468</f>
        <v>0</v>
      </c>
      <c r="B381" s="33">
        <f t="shared" ca="1" si="36"/>
        <v>32</v>
      </c>
      <c r="C381">
        <f t="shared" si="37"/>
        <v>90</v>
      </c>
      <c r="D381">
        <f t="shared" ca="1" si="35"/>
        <v>-3.0000000000000001E-3</v>
      </c>
      <c r="E381">
        <f t="shared" ca="1" si="38"/>
        <v>0</v>
      </c>
      <c r="F381">
        <f t="shared" ca="1" si="39"/>
        <v>31</v>
      </c>
      <c r="G381">
        <f t="shared" ca="1" si="40"/>
        <v>32</v>
      </c>
      <c r="M381">
        <v>321</v>
      </c>
      <c r="N381">
        <v>1.1140000000000001</v>
      </c>
    </row>
    <row r="382" spans="1:14">
      <c r="A382" s="54">
        <f>formulas!O469</f>
        <v>0</v>
      </c>
      <c r="B382" s="33">
        <f t="shared" ca="1" si="36"/>
        <v>32</v>
      </c>
      <c r="C382">
        <f t="shared" si="37"/>
        <v>90</v>
      </c>
      <c r="D382">
        <f t="shared" ca="1" si="35"/>
        <v>-3.0000000000000001E-3</v>
      </c>
      <c r="E382">
        <f t="shared" ca="1" si="38"/>
        <v>0</v>
      </c>
      <c r="F382">
        <f t="shared" ca="1" si="39"/>
        <v>31</v>
      </c>
      <c r="G382">
        <f t="shared" ca="1" si="40"/>
        <v>32</v>
      </c>
      <c r="M382">
        <v>322</v>
      </c>
      <c r="N382">
        <v>1.119</v>
      </c>
    </row>
    <row r="383" spans="1:14">
      <c r="A383" s="54">
        <f>formulas!O470</f>
        <v>0</v>
      </c>
      <c r="B383" s="33">
        <f t="shared" ca="1" si="36"/>
        <v>32</v>
      </c>
      <c r="C383">
        <f t="shared" si="37"/>
        <v>90</v>
      </c>
      <c r="D383">
        <f t="shared" ca="1" si="35"/>
        <v>-3.0000000000000001E-3</v>
      </c>
      <c r="E383">
        <f t="shared" ca="1" si="38"/>
        <v>0</v>
      </c>
      <c r="F383">
        <f t="shared" ca="1" si="39"/>
        <v>31</v>
      </c>
      <c r="G383">
        <f t="shared" ca="1" si="40"/>
        <v>32</v>
      </c>
      <c r="M383">
        <v>323</v>
      </c>
      <c r="N383">
        <v>1.123</v>
      </c>
    </row>
    <row r="384" spans="1:14">
      <c r="A384" s="54">
        <f>formulas!O471</f>
        <v>0</v>
      </c>
      <c r="B384" s="33">
        <f t="shared" ca="1" si="36"/>
        <v>32</v>
      </c>
      <c r="C384">
        <f t="shared" si="37"/>
        <v>90</v>
      </c>
      <c r="D384">
        <f t="shared" ca="1" si="35"/>
        <v>-3.0000000000000001E-3</v>
      </c>
      <c r="E384">
        <f t="shared" ca="1" si="38"/>
        <v>0</v>
      </c>
      <c r="F384">
        <f t="shared" ca="1" si="39"/>
        <v>31</v>
      </c>
      <c r="G384">
        <f t="shared" ca="1" si="40"/>
        <v>32</v>
      </c>
      <c r="M384">
        <v>324</v>
      </c>
      <c r="N384">
        <v>1.1279999999999999</v>
      </c>
    </row>
    <row r="385" spans="1:14">
      <c r="A385" s="54">
        <f>formulas!O472</f>
        <v>0</v>
      </c>
      <c r="B385" s="33">
        <f t="shared" ca="1" si="36"/>
        <v>32</v>
      </c>
      <c r="C385">
        <f t="shared" si="37"/>
        <v>90</v>
      </c>
      <c r="D385">
        <f t="shared" ca="1" si="35"/>
        <v>-3.0000000000000001E-3</v>
      </c>
      <c r="E385">
        <f t="shared" ca="1" si="38"/>
        <v>0</v>
      </c>
      <c r="F385">
        <f t="shared" ca="1" si="39"/>
        <v>31</v>
      </c>
      <c r="G385">
        <f t="shared" ca="1" si="40"/>
        <v>32</v>
      </c>
      <c r="M385">
        <v>325</v>
      </c>
      <c r="N385">
        <v>1.1319999999999999</v>
      </c>
    </row>
    <row r="386" spans="1:14">
      <c r="A386" s="54">
        <f>formulas!O473</f>
        <v>0</v>
      </c>
      <c r="B386" s="33">
        <f t="shared" ca="1" si="36"/>
        <v>32</v>
      </c>
      <c r="C386">
        <f t="shared" si="37"/>
        <v>90</v>
      </c>
      <c r="D386">
        <f t="shared" ca="1" si="35"/>
        <v>-3.0000000000000001E-3</v>
      </c>
      <c r="E386">
        <f t="shared" ca="1" si="38"/>
        <v>0</v>
      </c>
      <c r="F386">
        <f t="shared" ca="1" si="39"/>
        <v>31</v>
      </c>
      <c r="G386">
        <f t="shared" ca="1" si="40"/>
        <v>32</v>
      </c>
      <c r="M386">
        <v>326</v>
      </c>
      <c r="N386">
        <v>1.137</v>
      </c>
    </row>
    <row r="387" spans="1:14">
      <c r="A387" s="54">
        <f>formulas!O474</f>
        <v>0</v>
      </c>
      <c r="B387" s="33">
        <f t="shared" ca="1" si="36"/>
        <v>32</v>
      </c>
      <c r="C387">
        <f t="shared" si="37"/>
        <v>90</v>
      </c>
      <c r="D387">
        <f t="shared" ref="D387:D450" ca="1" si="41">INDIRECT(ADDRESS(C387+1,14))</f>
        <v>-3.0000000000000001E-3</v>
      </c>
      <c r="E387">
        <f t="shared" ca="1" si="38"/>
        <v>0</v>
      </c>
      <c r="F387">
        <f t="shared" ca="1" si="39"/>
        <v>31</v>
      </c>
      <c r="G387">
        <f t="shared" ca="1" si="40"/>
        <v>32</v>
      </c>
      <c r="M387">
        <v>327</v>
      </c>
      <c r="N387">
        <v>1.141</v>
      </c>
    </row>
    <row r="388" spans="1:14">
      <c r="A388" s="54">
        <f>formulas!O475</f>
        <v>0</v>
      </c>
      <c r="B388" s="33">
        <f t="shared" ca="1" si="36"/>
        <v>32</v>
      </c>
      <c r="C388">
        <f t="shared" si="37"/>
        <v>90</v>
      </c>
      <c r="D388">
        <f t="shared" ca="1" si="41"/>
        <v>-3.0000000000000001E-3</v>
      </c>
      <c r="E388">
        <f t="shared" ca="1" si="38"/>
        <v>0</v>
      </c>
      <c r="F388">
        <f t="shared" ca="1" si="39"/>
        <v>31</v>
      </c>
      <c r="G388">
        <f t="shared" ca="1" si="40"/>
        <v>32</v>
      </c>
      <c r="M388">
        <v>328</v>
      </c>
      <c r="N388">
        <v>1.1459999999999999</v>
      </c>
    </row>
    <row r="389" spans="1:14">
      <c r="A389" s="54">
        <f>formulas!O476</f>
        <v>0</v>
      </c>
      <c r="B389" s="33">
        <f t="shared" ca="1" si="36"/>
        <v>32</v>
      </c>
      <c r="C389">
        <f t="shared" si="37"/>
        <v>90</v>
      </c>
      <c r="D389">
        <f t="shared" ca="1" si="41"/>
        <v>-3.0000000000000001E-3</v>
      </c>
      <c r="E389">
        <f t="shared" ca="1" si="38"/>
        <v>0</v>
      </c>
      <c r="F389">
        <f t="shared" ca="1" si="39"/>
        <v>31</v>
      </c>
      <c r="G389">
        <f t="shared" ca="1" si="40"/>
        <v>32</v>
      </c>
      <c r="M389">
        <v>329</v>
      </c>
      <c r="N389">
        <v>1.1499999999999999</v>
      </c>
    </row>
    <row r="390" spans="1:14">
      <c r="A390" s="54">
        <f>formulas!O477</f>
        <v>0</v>
      </c>
      <c r="B390" s="33">
        <f t="shared" ca="1" si="36"/>
        <v>32</v>
      </c>
      <c r="C390">
        <f t="shared" si="37"/>
        <v>90</v>
      </c>
      <c r="D390">
        <f t="shared" ca="1" si="41"/>
        <v>-3.0000000000000001E-3</v>
      </c>
      <c r="E390">
        <f t="shared" ca="1" si="38"/>
        <v>0</v>
      </c>
      <c r="F390">
        <f t="shared" ca="1" si="39"/>
        <v>31</v>
      </c>
      <c r="G390">
        <f t="shared" ca="1" si="40"/>
        <v>32</v>
      </c>
      <c r="M390">
        <v>330</v>
      </c>
      <c r="N390">
        <v>1.155</v>
      </c>
    </row>
    <row r="391" spans="1:14">
      <c r="A391" s="54">
        <f>formulas!O478</f>
        <v>0</v>
      </c>
      <c r="B391" s="33">
        <f t="shared" ca="1" si="36"/>
        <v>32</v>
      </c>
      <c r="C391">
        <f t="shared" si="37"/>
        <v>90</v>
      </c>
      <c r="D391">
        <f t="shared" ca="1" si="41"/>
        <v>-3.0000000000000001E-3</v>
      </c>
      <c r="E391">
        <f t="shared" ca="1" si="38"/>
        <v>0</v>
      </c>
      <c r="F391">
        <f t="shared" ca="1" si="39"/>
        <v>31</v>
      </c>
      <c r="G391">
        <f t="shared" ca="1" si="40"/>
        <v>32</v>
      </c>
      <c r="M391">
        <v>331</v>
      </c>
      <c r="N391">
        <v>1.159</v>
      </c>
    </row>
    <row r="392" spans="1:14">
      <c r="A392" s="54">
        <f>formulas!O479</f>
        <v>0</v>
      </c>
      <c r="B392" s="33">
        <f t="shared" ca="1" si="36"/>
        <v>32</v>
      </c>
      <c r="C392">
        <f t="shared" si="37"/>
        <v>90</v>
      </c>
      <c r="D392">
        <f t="shared" ca="1" si="41"/>
        <v>-3.0000000000000001E-3</v>
      </c>
      <c r="E392">
        <f t="shared" ca="1" si="38"/>
        <v>0</v>
      </c>
      <c r="F392">
        <f t="shared" ca="1" si="39"/>
        <v>31</v>
      </c>
      <c r="G392">
        <f t="shared" ca="1" si="40"/>
        <v>32</v>
      </c>
      <c r="M392">
        <v>332</v>
      </c>
      <c r="N392">
        <v>1.1639999999999999</v>
      </c>
    </row>
    <row r="393" spans="1:14">
      <c r="A393" s="54">
        <f>formulas!O480</f>
        <v>0</v>
      </c>
      <c r="B393" s="33">
        <f t="shared" ca="1" si="36"/>
        <v>32</v>
      </c>
      <c r="C393">
        <f t="shared" si="37"/>
        <v>90</v>
      </c>
      <c r="D393">
        <f t="shared" ca="1" si="41"/>
        <v>-3.0000000000000001E-3</v>
      </c>
      <c r="E393">
        <f t="shared" ca="1" si="38"/>
        <v>0</v>
      </c>
      <c r="F393">
        <f t="shared" ca="1" si="39"/>
        <v>31</v>
      </c>
      <c r="G393">
        <f t="shared" ca="1" si="40"/>
        <v>32</v>
      </c>
      <c r="M393">
        <v>333</v>
      </c>
      <c r="N393">
        <v>1.1679999999999999</v>
      </c>
    </row>
    <row r="394" spans="1:14">
      <c r="A394" s="54">
        <f>formulas!O481</f>
        <v>0</v>
      </c>
      <c r="B394" s="33">
        <f t="shared" ca="1" si="36"/>
        <v>32</v>
      </c>
      <c r="C394">
        <f t="shared" si="37"/>
        <v>90</v>
      </c>
      <c r="D394">
        <f t="shared" ca="1" si="41"/>
        <v>-3.0000000000000001E-3</v>
      </c>
      <c r="E394">
        <f t="shared" ca="1" si="38"/>
        <v>0</v>
      </c>
      <c r="F394">
        <f t="shared" ca="1" si="39"/>
        <v>31</v>
      </c>
      <c r="G394">
        <f t="shared" ca="1" si="40"/>
        <v>32</v>
      </c>
      <c r="M394">
        <v>334</v>
      </c>
      <c r="N394">
        <v>1.173</v>
      </c>
    </row>
    <row r="395" spans="1:14">
      <c r="A395" s="54">
        <f>formulas!O482</f>
        <v>0</v>
      </c>
      <c r="B395" s="33">
        <f t="shared" ca="1" si="36"/>
        <v>32</v>
      </c>
      <c r="C395">
        <f t="shared" si="37"/>
        <v>90</v>
      </c>
      <c r="D395">
        <f t="shared" ca="1" si="41"/>
        <v>-3.0000000000000001E-3</v>
      </c>
      <c r="E395">
        <f t="shared" ca="1" si="38"/>
        <v>0</v>
      </c>
      <c r="F395">
        <f t="shared" ca="1" si="39"/>
        <v>31</v>
      </c>
      <c r="G395">
        <f t="shared" ca="1" si="40"/>
        <v>32</v>
      </c>
      <c r="M395">
        <v>335</v>
      </c>
      <c r="N395">
        <v>1.177</v>
      </c>
    </row>
    <row r="396" spans="1:14">
      <c r="A396" s="54">
        <f>formulas!O483</f>
        <v>0</v>
      </c>
      <c r="B396" s="33">
        <f t="shared" ca="1" si="36"/>
        <v>32</v>
      </c>
      <c r="C396">
        <f t="shared" si="37"/>
        <v>90</v>
      </c>
      <c r="D396">
        <f t="shared" ca="1" si="41"/>
        <v>-3.0000000000000001E-3</v>
      </c>
      <c r="E396">
        <f t="shared" ca="1" si="38"/>
        <v>0</v>
      </c>
      <c r="F396">
        <f t="shared" ca="1" si="39"/>
        <v>31</v>
      </c>
      <c r="G396">
        <f t="shared" ca="1" si="40"/>
        <v>32</v>
      </c>
      <c r="M396">
        <v>336</v>
      </c>
      <c r="N396">
        <v>1.1819999999999999</v>
      </c>
    </row>
    <row r="397" spans="1:14">
      <c r="A397" s="54">
        <f>formulas!O484</f>
        <v>0</v>
      </c>
      <c r="B397" s="33">
        <f t="shared" ca="1" si="36"/>
        <v>32</v>
      </c>
      <c r="C397">
        <f t="shared" si="37"/>
        <v>90</v>
      </c>
      <c r="D397">
        <f t="shared" ca="1" si="41"/>
        <v>-3.0000000000000001E-3</v>
      </c>
      <c r="E397">
        <f t="shared" ca="1" si="38"/>
        <v>0</v>
      </c>
      <c r="F397">
        <f t="shared" ca="1" si="39"/>
        <v>31</v>
      </c>
      <c r="G397">
        <f t="shared" ca="1" si="40"/>
        <v>32</v>
      </c>
      <c r="M397">
        <v>337</v>
      </c>
      <c r="N397">
        <v>1.1859999999999999</v>
      </c>
    </row>
    <row r="398" spans="1:14">
      <c r="A398" s="54">
        <f>formulas!O485</f>
        <v>0</v>
      </c>
      <c r="B398" s="33">
        <f t="shared" ca="1" si="36"/>
        <v>32</v>
      </c>
      <c r="C398">
        <f t="shared" si="37"/>
        <v>90</v>
      </c>
      <c r="D398">
        <f t="shared" ca="1" si="41"/>
        <v>-3.0000000000000001E-3</v>
      </c>
      <c r="E398">
        <f t="shared" ca="1" si="38"/>
        <v>0</v>
      </c>
      <c r="F398">
        <f t="shared" ca="1" si="39"/>
        <v>31</v>
      </c>
      <c r="G398">
        <f t="shared" ca="1" si="40"/>
        <v>32</v>
      </c>
      <c r="M398">
        <v>338</v>
      </c>
      <c r="N398">
        <v>1.1910000000000001</v>
      </c>
    </row>
    <row r="399" spans="1:14">
      <c r="A399" s="54">
        <f>formulas!O486</f>
        <v>0</v>
      </c>
      <c r="B399" s="33">
        <f t="shared" ca="1" si="36"/>
        <v>32</v>
      </c>
      <c r="C399">
        <f t="shared" si="37"/>
        <v>90</v>
      </c>
      <c r="D399">
        <f t="shared" ca="1" si="41"/>
        <v>-3.0000000000000001E-3</v>
      </c>
      <c r="E399">
        <f t="shared" ca="1" si="38"/>
        <v>0</v>
      </c>
      <c r="F399">
        <f t="shared" ca="1" si="39"/>
        <v>31</v>
      </c>
      <c r="G399">
        <f t="shared" ca="1" si="40"/>
        <v>32</v>
      </c>
      <c r="M399">
        <v>339</v>
      </c>
      <c r="N399">
        <v>1.196</v>
      </c>
    </row>
    <row r="400" spans="1:14">
      <c r="A400" s="54">
        <f>formulas!O487</f>
        <v>0</v>
      </c>
      <c r="B400" s="33">
        <f t="shared" ca="1" si="36"/>
        <v>32</v>
      </c>
      <c r="C400">
        <f t="shared" si="37"/>
        <v>90</v>
      </c>
      <c r="D400">
        <f t="shared" ca="1" si="41"/>
        <v>-3.0000000000000001E-3</v>
      </c>
      <c r="E400">
        <f t="shared" ca="1" si="38"/>
        <v>0</v>
      </c>
      <c r="F400">
        <f t="shared" ca="1" si="39"/>
        <v>31</v>
      </c>
      <c r="G400">
        <f t="shared" ca="1" si="40"/>
        <v>32</v>
      </c>
      <c r="M400">
        <v>340</v>
      </c>
      <c r="N400">
        <v>1.2</v>
      </c>
    </row>
    <row r="401" spans="1:14">
      <c r="A401" s="54">
        <f>formulas!O488</f>
        <v>0</v>
      </c>
      <c r="B401" s="33">
        <f t="shared" ca="1" si="36"/>
        <v>32</v>
      </c>
      <c r="C401">
        <f t="shared" si="37"/>
        <v>90</v>
      </c>
      <c r="D401">
        <f t="shared" ca="1" si="41"/>
        <v>-3.0000000000000001E-3</v>
      </c>
      <c r="E401">
        <f t="shared" ca="1" si="38"/>
        <v>0</v>
      </c>
      <c r="F401">
        <f t="shared" ca="1" si="39"/>
        <v>31</v>
      </c>
      <c r="G401">
        <f t="shared" ca="1" si="40"/>
        <v>32</v>
      </c>
      <c r="M401">
        <v>341</v>
      </c>
      <c r="N401">
        <v>1.2050000000000001</v>
      </c>
    </row>
    <row r="402" spans="1:14">
      <c r="A402" s="54">
        <f>formulas!O489</f>
        <v>0</v>
      </c>
      <c r="B402" s="33">
        <f t="shared" ca="1" si="36"/>
        <v>32</v>
      </c>
      <c r="C402">
        <f t="shared" si="37"/>
        <v>90</v>
      </c>
      <c r="D402">
        <f t="shared" ca="1" si="41"/>
        <v>-3.0000000000000001E-3</v>
      </c>
      <c r="E402">
        <f t="shared" ca="1" si="38"/>
        <v>0</v>
      </c>
      <c r="F402">
        <f t="shared" ca="1" si="39"/>
        <v>31</v>
      </c>
      <c r="G402">
        <f t="shared" ca="1" si="40"/>
        <v>32</v>
      </c>
      <c r="M402">
        <v>342</v>
      </c>
      <c r="N402">
        <v>1.2090000000000001</v>
      </c>
    </row>
    <row r="403" spans="1:14">
      <c r="A403" s="54">
        <f>formulas!O490</f>
        <v>0</v>
      </c>
      <c r="B403" s="33">
        <f t="shared" ca="1" si="36"/>
        <v>32</v>
      </c>
      <c r="C403">
        <f t="shared" si="37"/>
        <v>90</v>
      </c>
      <c r="D403">
        <f t="shared" ca="1" si="41"/>
        <v>-3.0000000000000001E-3</v>
      </c>
      <c r="E403">
        <f t="shared" ca="1" si="38"/>
        <v>0</v>
      </c>
      <c r="F403">
        <f t="shared" ca="1" si="39"/>
        <v>31</v>
      </c>
      <c r="G403">
        <f t="shared" ca="1" si="40"/>
        <v>32</v>
      </c>
      <c r="M403">
        <v>343</v>
      </c>
      <c r="N403">
        <v>1.214</v>
      </c>
    </row>
    <row r="404" spans="1:14">
      <c r="A404" s="54">
        <f>formulas!O491</f>
        <v>0</v>
      </c>
      <c r="B404" s="33">
        <f t="shared" ca="1" si="36"/>
        <v>32</v>
      </c>
      <c r="C404">
        <f t="shared" si="37"/>
        <v>90</v>
      </c>
      <c r="D404">
        <f t="shared" ca="1" si="41"/>
        <v>-3.0000000000000001E-3</v>
      </c>
      <c r="E404">
        <f t="shared" ca="1" si="38"/>
        <v>0</v>
      </c>
      <c r="F404">
        <f t="shared" ca="1" si="39"/>
        <v>31</v>
      </c>
      <c r="G404">
        <f t="shared" ca="1" si="40"/>
        <v>32</v>
      </c>
      <c r="M404">
        <v>344</v>
      </c>
      <c r="N404">
        <v>1.218</v>
      </c>
    </row>
    <row r="405" spans="1:14">
      <c r="A405" s="54">
        <f>formulas!O492</f>
        <v>0</v>
      </c>
      <c r="B405" s="33">
        <f t="shared" ref="B405:B468" ca="1" si="42">(A405-D405)/(E405-D405)*(G405-F405)+F405</f>
        <v>32</v>
      </c>
      <c r="C405">
        <f t="shared" ref="C405:C468" si="43">COUNTIF($N$2:$N$25400,"&lt;"&amp;A405)</f>
        <v>90</v>
      </c>
      <c r="D405">
        <f t="shared" ca="1" si="41"/>
        <v>-3.0000000000000001E-3</v>
      </c>
      <c r="E405">
        <f t="shared" ref="E405:E468" ca="1" si="44">INDIRECT(ADDRESS(C405+2,14))</f>
        <v>0</v>
      </c>
      <c r="F405">
        <f t="shared" ref="F405:F468" ca="1" si="45">INDIRECT(ADDRESS(C405+1,13))</f>
        <v>31</v>
      </c>
      <c r="G405">
        <f t="shared" ref="G405:G468" ca="1" si="46">INDIRECT(ADDRESS(C405+2,13))</f>
        <v>32</v>
      </c>
      <c r="M405">
        <v>345</v>
      </c>
      <c r="N405">
        <v>1.2230000000000001</v>
      </c>
    </row>
    <row r="406" spans="1:14">
      <c r="A406" s="54">
        <f>formulas!O493</f>
        <v>0</v>
      </c>
      <c r="B406" s="33">
        <f t="shared" ca="1" si="42"/>
        <v>32</v>
      </c>
      <c r="C406">
        <f t="shared" si="43"/>
        <v>90</v>
      </c>
      <c r="D406">
        <f t="shared" ca="1" si="41"/>
        <v>-3.0000000000000001E-3</v>
      </c>
      <c r="E406">
        <f t="shared" ca="1" si="44"/>
        <v>0</v>
      </c>
      <c r="F406">
        <f t="shared" ca="1" si="45"/>
        <v>31</v>
      </c>
      <c r="G406">
        <f t="shared" ca="1" si="46"/>
        <v>32</v>
      </c>
      <c r="M406">
        <v>346</v>
      </c>
      <c r="N406">
        <v>1.2270000000000001</v>
      </c>
    </row>
    <row r="407" spans="1:14">
      <c r="A407" s="54">
        <f>formulas!O494</f>
        <v>0</v>
      </c>
      <c r="B407" s="33">
        <f t="shared" ca="1" si="42"/>
        <v>32</v>
      </c>
      <c r="C407">
        <f t="shared" si="43"/>
        <v>90</v>
      </c>
      <c r="D407">
        <f t="shared" ca="1" si="41"/>
        <v>-3.0000000000000001E-3</v>
      </c>
      <c r="E407">
        <f t="shared" ca="1" si="44"/>
        <v>0</v>
      </c>
      <c r="F407">
        <f t="shared" ca="1" si="45"/>
        <v>31</v>
      </c>
      <c r="G407">
        <f t="shared" ca="1" si="46"/>
        <v>32</v>
      </c>
      <c r="M407">
        <v>347</v>
      </c>
      <c r="N407">
        <v>1.232</v>
      </c>
    </row>
    <row r="408" spans="1:14">
      <c r="A408" s="54">
        <f>formulas!O495</f>
        <v>0</v>
      </c>
      <c r="B408" s="33">
        <f t="shared" ca="1" si="42"/>
        <v>32</v>
      </c>
      <c r="C408">
        <f t="shared" si="43"/>
        <v>90</v>
      </c>
      <c r="D408">
        <f t="shared" ca="1" si="41"/>
        <v>-3.0000000000000001E-3</v>
      </c>
      <c r="E408">
        <f t="shared" ca="1" si="44"/>
        <v>0</v>
      </c>
      <c r="F408">
        <f t="shared" ca="1" si="45"/>
        <v>31</v>
      </c>
      <c r="G408">
        <f t="shared" ca="1" si="46"/>
        <v>32</v>
      </c>
      <c r="M408">
        <v>348</v>
      </c>
      <c r="N408">
        <v>1.2370000000000001</v>
      </c>
    </row>
    <row r="409" spans="1:14">
      <c r="A409" s="54">
        <f>formulas!O496</f>
        <v>0</v>
      </c>
      <c r="B409" s="33">
        <f t="shared" ca="1" si="42"/>
        <v>32</v>
      </c>
      <c r="C409">
        <f t="shared" si="43"/>
        <v>90</v>
      </c>
      <c r="D409">
        <f t="shared" ca="1" si="41"/>
        <v>-3.0000000000000001E-3</v>
      </c>
      <c r="E409">
        <f t="shared" ca="1" si="44"/>
        <v>0</v>
      </c>
      <c r="F409">
        <f t="shared" ca="1" si="45"/>
        <v>31</v>
      </c>
      <c r="G409">
        <f t="shared" ca="1" si="46"/>
        <v>32</v>
      </c>
      <c r="M409">
        <v>349</v>
      </c>
      <c r="N409">
        <v>1.2410000000000001</v>
      </c>
    </row>
    <row r="410" spans="1:14">
      <c r="A410" s="54">
        <f>formulas!O497</f>
        <v>0</v>
      </c>
      <c r="B410" s="33">
        <f t="shared" ca="1" si="42"/>
        <v>32</v>
      </c>
      <c r="C410">
        <f t="shared" si="43"/>
        <v>90</v>
      </c>
      <c r="D410">
        <f t="shared" ca="1" si="41"/>
        <v>-3.0000000000000001E-3</v>
      </c>
      <c r="E410">
        <f t="shared" ca="1" si="44"/>
        <v>0</v>
      </c>
      <c r="F410">
        <f t="shared" ca="1" si="45"/>
        <v>31</v>
      </c>
      <c r="G410">
        <f t="shared" ca="1" si="46"/>
        <v>32</v>
      </c>
      <c r="M410">
        <v>350</v>
      </c>
      <c r="N410">
        <v>1.246</v>
      </c>
    </row>
    <row r="411" spans="1:14">
      <c r="A411" s="54">
        <f>formulas!O498</f>
        <v>0</v>
      </c>
      <c r="B411" s="33">
        <f t="shared" ca="1" si="42"/>
        <v>32</v>
      </c>
      <c r="C411">
        <f t="shared" si="43"/>
        <v>90</v>
      </c>
      <c r="D411">
        <f t="shared" ca="1" si="41"/>
        <v>-3.0000000000000001E-3</v>
      </c>
      <c r="E411">
        <f t="shared" ca="1" si="44"/>
        <v>0</v>
      </c>
      <c r="F411">
        <f t="shared" ca="1" si="45"/>
        <v>31</v>
      </c>
      <c r="G411">
        <f t="shared" ca="1" si="46"/>
        <v>32</v>
      </c>
      <c r="M411">
        <v>351</v>
      </c>
      <c r="N411">
        <v>1.25</v>
      </c>
    </row>
    <row r="412" spans="1:14">
      <c r="A412" s="54">
        <f>formulas!O499</f>
        <v>0</v>
      </c>
      <c r="B412" s="33">
        <f t="shared" ca="1" si="42"/>
        <v>32</v>
      </c>
      <c r="C412">
        <f t="shared" si="43"/>
        <v>90</v>
      </c>
      <c r="D412">
        <f t="shared" ca="1" si="41"/>
        <v>-3.0000000000000001E-3</v>
      </c>
      <c r="E412">
        <f t="shared" ca="1" si="44"/>
        <v>0</v>
      </c>
      <c r="F412">
        <f t="shared" ca="1" si="45"/>
        <v>31</v>
      </c>
      <c r="G412">
        <f t="shared" ca="1" si="46"/>
        <v>32</v>
      </c>
      <c r="M412">
        <v>352</v>
      </c>
      <c r="N412">
        <v>1.2549999999999999</v>
      </c>
    </row>
    <row r="413" spans="1:14">
      <c r="A413" s="54">
        <f>formulas!O500</f>
        <v>0</v>
      </c>
      <c r="B413" s="33">
        <f t="shared" ca="1" si="42"/>
        <v>32</v>
      </c>
      <c r="C413">
        <f t="shared" si="43"/>
        <v>90</v>
      </c>
      <c r="D413">
        <f t="shared" ca="1" si="41"/>
        <v>-3.0000000000000001E-3</v>
      </c>
      <c r="E413">
        <f t="shared" ca="1" si="44"/>
        <v>0</v>
      </c>
      <c r="F413">
        <f t="shared" ca="1" si="45"/>
        <v>31</v>
      </c>
      <c r="G413">
        <f t="shared" ca="1" si="46"/>
        <v>32</v>
      </c>
      <c r="M413">
        <v>353</v>
      </c>
      <c r="N413">
        <v>1.26</v>
      </c>
    </row>
    <row r="414" spans="1:14">
      <c r="A414" s="54">
        <f>formulas!O501</f>
        <v>0</v>
      </c>
      <c r="B414" s="33">
        <f t="shared" ca="1" si="42"/>
        <v>32</v>
      </c>
      <c r="C414">
        <f t="shared" si="43"/>
        <v>90</v>
      </c>
      <c r="D414">
        <f t="shared" ca="1" si="41"/>
        <v>-3.0000000000000001E-3</v>
      </c>
      <c r="E414">
        <f t="shared" ca="1" si="44"/>
        <v>0</v>
      </c>
      <c r="F414">
        <f t="shared" ca="1" si="45"/>
        <v>31</v>
      </c>
      <c r="G414">
        <f t="shared" ca="1" si="46"/>
        <v>32</v>
      </c>
      <c r="M414">
        <v>354</v>
      </c>
      <c r="N414">
        <v>1.264</v>
      </c>
    </row>
    <row r="415" spans="1:14">
      <c r="A415" s="54">
        <f>formulas!O502</f>
        <v>0</v>
      </c>
      <c r="B415" s="33">
        <f t="shared" ca="1" si="42"/>
        <v>32</v>
      </c>
      <c r="C415">
        <f t="shared" si="43"/>
        <v>90</v>
      </c>
      <c r="D415">
        <f t="shared" ca="1" si="41"/>
        <v>-3.0000000000000001E-3</v>
      </c>
      <c r="E415">
        <f t="shared" ca="1" si="44"/>
        <v>0</v>
      </c>
      <c r="F415">
        <f t="shared" ca="1" si="45"/>
        <v>31</v>
      </c>
      <c r="G415">
        <f t="shared" ca="1" si="46"/>
        <v>32</v>
      </c>
      <c r="M415">
        <v>355</v>
      </c>
      <c r="N415">
        <v>1.2689999999999999</v>
      </c>
    </row>
    <row r="416" spans="1:14">
      <c r="A416" s="54">
        <f>formulas!O503</f>
        <v>0</v>
      </c>
      <c r="B416" s="33">
        <f t="shared" ca="1" si="42"/>
        <v>32</v>
      </c>
      <c r="C416">
        <f t="shared" si="43"/>
        <v>90</v>
      </c>
      <c r="D416">
        <f t="shared" ca="1" si="41"/>
        <v>-3.0000000000000001E-3</v>
      </c>
      <c r="E416">
        <f t="shared" ca="1" si="44"/>
        <v>0</v>
      </c>
      <c r="F416">
        <f t="shared" ca="1" si="45"/>
        <v>31</v>
      </c>
      <c r="G416">
        <f t="shared" ca="1" si="46"/>
        <v>32</v>
      </c>
      <c r="M416">
        <v>356</v>
      </c>
      <c r="N416">
        <v>1.2729999999999999</v>
      </c>
    </row>
    <row r="417" spans="1:14">
      <c r="A417" s="54">
        <f>formulas!O504</f>
        <v>0</v>
      </c>
      <c r="B417" s="33">
        <f t="shared" ca="1" si="42"/>
        <v>32</v>
      </c>
      <c r="C417">
        <f t="shared" si="43"/>
        <v>90</v>
      </c>
      <c r="D417">
        <f t="shared" ca="1" si="41"/>
        <v>-3.0000000000000001E-3</v>
      </c>
      <c r="E417">
        <f t="shared" ca="1" si="44"/>
        <v>0</v>
      </c>
      <c r="F417">
        <f t="shared" ca="1" si="45"/>
        <v>31</v>
      </c>
      <c r="G417">
        <f t="shared" ca="1" si="46"/>
        <v>32</v>
      </c>
      <c r="M417">
        <v>357</v>
      </c>
      <c r="N417">
        <v>1.278</v>
      </c>
    </row>
    <row r="418" spans="1:14">
      <c r="A418" s="54">
        <f>formulas!O505</f>
        <v>0</v>
      </c>
      <c r="B418" s="33">
        <f t="shared" ca="1" si="42"/>
        <v>32</v>
      </c>
      <c r="C418">
        <f t="shared" si="43"/>
        <v>90</v>
      </c>
      <c r="D418">
        <f t="shared" ca="1" si="41"/>
        <v>-3.0000000000000001E-3</v>
      </c>
      <c r="E418">
        <f t="shared" ca="1" si="44"/>
        <v>0</v>
      </c>
      <c r="F418">
        <f t="shared" ca="1" si="45"/>
        <v>31</v>
      </c>
      <c r="G418">
        <f t="shared" ca="1" si="46"/>
        <v>32</v>
      </c>
      <c r="M418">
        <v>358</v>
      </c>
      <c r="N418">
        <v>1.2829999999999999</v>
      </c>
    </row>
    <row r="419" spans="1:14">
      <c r="A419" s="54">
        <f>formulas!O506</f>
        <v>0</v>
      </c>
      <c r="B419" s="33">
        <f t="shared" ca="1" si="42"/>
        <v>32</v>
      </c>
      <c r="C419">
        <f t="shared" si="43"/>
        <v>90</v>
      </c>
      <c r="D419">
        <f t="shared" ca="1" si="41"/>
        <v>-3.0000000000000001E-3</v>
      </c>
      <c r="E419">
        <f t="shared" ca="1" si="44"/>
        <v>0</v>
      </c>
      <c r="F419">
        <f t="shared" ca="1" si="45"/>
        <v>31</v>
      </c>
      <c r="G419">
        <f t="shared" ca="1" si="46"/>
        <v>32</v>
      </c>
      <c r="M419">
        <v>359</v>
      </c>
      <c r="N419">
        <v>1.2869999999999999</v>
      </c>
    </row>
    <row r="420" spans="1:14">
      <c r="A420" s="54">
        <f>formulas!O507</f>
        <v>0</v>
      </c>
      <c r="B420" s="33">
        <f t="shared" ca="1" si="42"/>
        <v>32</v>
      </c>
      <c r="C420">
        <f t="shared" si="43"/>
        <v>90</v>
      </c>
      <c r="D420">
        <f t="shared" ca="1" si="41"/>
        <v>-3.0000000000000001E-3</v>
      </c>
      <c r="E420">
        <f t="shared" ca="1" si="44"/>
        <v>0</v>
      </c>
      <c r="F420">
        <f t="shared" ca="1" si="45"/>
        <v>31</v>
      </c>
      <c r="G420">
        <f t="shared" ca="1" si="46"/>
        <v>32</v>
      </c>
      <c r="M420">
        <v>360</v>
      </c>
      <c r="N420">
        <v>1.292</v>
      </c>
    </row>
    <row r="421" spans="1:14">
      <c r="A421" s="54">
        <f>formulas!O508</f>
        <v>0</v>
      </c>
      <c r="B421" s="33">
        <f t="shared" ca="1" si="42"/>
        <v>32</v>
      </c>
      <c r="C421">
        <f t="shared" si="43"/>
        <v>90</v>
      </c>
      <c r="D421">
        <f t="shared" ca="1" si="41"/>
        <v>-3.0000000000000001E-3</v>
      </c>
      <c r="E421">
        <f t="shared" ca="1" si="44"/>
        <v>0</v>
      </c>
      <c r="F421">
        <f t="shared" ca="1" si="45"/>
        <v>31</v>
      </c>
      <c r="G421">
        <f t="shared" ca="1" si="46"/>
        <v>32</v>
      </c>
      <c r="M421">
        <v>361</v>
      </c>
      <c r="N421">
        <v>1.296</v>
      </c>
    </row>
    <row r="422" spans="1:14">
      <c r="A422" s="54">
        <f>formulas!O509</f>
        <v>0</v>
      </c>
      <c r="B422" s="33">
        <f t="shared" ca="1" si="42"/>
        <v>32</v>
      </c>
      <c r="C422">
        <f t="shared" si="43"/>
        <v>90</v>
      </c>
      <c r="D422">
        <f t="shared" ca="1" si="41"/>
        <v>-3.0000000000000001E-3</v>
      </c>
      <c r="E422">
        <f t="shared" ca="1" si="44"/>
        <v>0</v>
      </c>
      <c r="F422">
        <f t="shared" ca="1" si="45"/>
        <v>31</v>
      </c>
      <c r="G422">
        <f t="shared" ca="1" si="46"/>
        <v>32</v>
      </c>
      <c r="M422">
        <v>362</v>
      </c>
      <c r="N422">
        <v>1.3009999999999999</v>
      </c>
    </row>
    <row r="423" spans="1:14">
      <c r="A423" s="54">
        <f>formulas!O510</f>
        <v>0</v>
      </c>
      <c r="B423" s="33">
        <f t="shared" ca="1" si="42"/>
        <v>32</v>
      </c>
      <c r="C423">
        <f t="shared" si="43"/>
        <v>90</v>
      </c>
      <c r="D423">
        <f t="shared" ca="1" si="41"/>
        <v>-3.0000000000000001E-3</v>
      </c>
      <c r="E423">
        <f t="shared" ca="1" si="44"/>
        <v>0</v>
      </c>
      <c r="F423">
        <f t="shared" ca="1" si="45"/>
        <v>31</v>
      </c>
      <c r="G423">
        <f t="shared" ca="1" si="46"/>
        <v>32</v>
      </c>
      <c r="M423">
        <v>363</v>
      </c>
      <c r="N423">
        <v>1.306</v>
      </c>
    </row>
    <row r="424" spans="1:14">
      <c r="A424" s="54">
        <f>formulas!O511</f>
        <v>0</v>
      </c>
      <c r="B424" s="33">
        <f t="shared" ca="1" si="42"/>
        <v>32</v>
      </c>
      <c r="C424">
        <f t="shared" si="43"/>
        <v>90</v>
      </c>
      <c r="D424">
        <f t="shared" ca="1" si="41"/>
        <v>-3.0000000000000001E-3</v>
      </c>
      <c r="E424">
        <f t="shared" ca="1" si="44"/>
        <v>0</v>
      </c>
      <c r="F424">
        <f t="shared" ca="1" si="45"/>
        <v>31</v>
      </c>
      <c r="G424">
        <f t="shared" ca="1" si="46"/>
        <v>32</v>
      </c>
      <c r="M424">
        <v>364</v>
      </c>
      <c r="N424">
        <v>1.31</v>
      </c>
    </row>
    <row r="425" spans="1:14">
      <c r="A425" s="54">
        <f>formulas!O512</f>
        <v>0</v>
      </c>
      <c r="B425" s="33">
        <f t="shared" ca="1" si="42"/>
        <v>32</v>
      </c>
      <c r="C425">
        <f t="shared" si="43"/>
        <v>90</v>
      </c>
      <c r="D425">
        <f t="shared" ca="1" si="41"/>
        <v>-3.0000000000000001E-3</v>
      </c>
      <c r="E425">
        <f t="shared" ca="1" si="44"/>
        <v>0</v>
      </c>
      <c r="F425">
        <f t="shared" ca="1" si="45"/>
        <v>31</v>
      </c>
      <c r="G425">
        <f t="shared" ca="1" si="46"/>
        <v>32</v>
      </c>
      <c r="M425">
        <v>365</v>
      </c>
      <c r="N425">
        <v>1.3149999999999999</v>
      </c>
    </row>
    <row r="426" spans="1:14">
      <c r="A426" s="54">
        <f>formulas!O513</f>
        <v>0</v>
      </c>
      <c r="B426" s="33">
        <f t="shared" ca="1" si="42"/>
        <v>32</v>
      </c>
      <c r="C426">
        <f t="shared" si="43"/>
        <v>90</v>
      </c>
      <c r="D426">
        <f t="shared" ca="1" si="41"/>
        <v>-3.0000000000000001E-3</v>
      </c>
      <c r="E426">
        <f t="shared" ca="1" si="44"/>
        <v>0</v>
      </c>
      <c r="F426">
        <f t="shared" ca="1" si="45"/>
        <v>31</v>
      </c>
      <c r="G426">
        <f t="shared" ca="1" si="46"/>
        <v>32</v>
      </c>
      <c r="M426">
        <v>366</v>
      </c>
      <c r="N426">
        <v>1.319</v>
      </c>
    </row>
    <row r="427" spans="1:14">
      <c r="A427" s="54">
        <f>formulas!O514</f>
        <v>0</v>
      </c>
      <c r="B427" s="33">
        <f t="shared" ca="1" si="42"/>
        <v>32</v>
      </c>
      <c r="C427">
        <f t="shared" si="43"/>
        <v>90</v>
      </c>
      <c r="D427">
        <f t="shared" ca="1" si="41"/>
        <v>-3.0000000000000001E-3</v>
      </c>
      <c r="E427">
        <f t="shared" ca="1" si="44"/>
        <v>0</v>
      </c>
      <c r="F427">
        <f t="shared" ca="1" si="45"/>
        <v>31</v>
      </c>
      <c r="G427">
        <f t="shared" ca="1" si="46"/>
        <v>32</v>
      </c>
      <c r="M427">
        <v>367</v>
      </c>
      <c r="N427">
        <v>1.3240000000000001</v>
      </c>
    </row>
    <row r="428" spans="1:14">
      <c r="A428" s="54">
        <f>formulas!O515</f>
        <v>0</v>
      </c>
      <c r="B428" s="33">
        <f t="shared" ca="1" si="42"/>
        <v>32</v>
      </c>
      <c r="C428">
        <f t="shared" si="43"/>
        <v>90</v>
      </c>
      <c r="D428">
        <f t="shared" ca="1" si="41"/>
        <v>-3.0000000000000001E-3</v>
      </c>
      <c r="E428">
        <f t="shared" ca="1" si="44"/>
        <v>0</v>
      </c>
      <c r="F428">
        <f t="shared" ca="1" si="45"/>
        <v>31</v>
      </c>
      <c r="G428">
        <f t="shared" ca="1" si="46"/>
        <v>32</v>
      </c>
      <c r="M428">
        <v>368</v>
      </c>
      <c r="N428">
        <v>1.329</v>
      </c>
    </row>
    <row r="429" spans="1:14">
      <c r="A429" s="54">
        <f>formulas!O516</f>
        <v>0</v>
      </c>
      <c r="B429" s="33">
        <f t="shared" ca="1" si="42"/>
        <v>32</v>
      </c>
      <c r="C429">
        <f t="shared" si="43"/>
        <v>90</v>
      </c>
      <c r="D429">
        <f t="shared" ca="1" si="41"/>
        <v>-3.0000000000000001E-3</v>
      </c>
      <c r="E429">
        <f t="shared" ca="1" si="44"/>
        <v>0</v>
      </c>
      <c r="F429">
        <f t="shared" ca="1" si="45"/>
        <v>31</v>
      </c>
      <c r="G429">
        <f t="shared" ca="1" si="46"/>
        <v>32</v>
      </c>
      <c r="M429">
        <v>369</v>
      </c>
      <c r="N429">
        <v>1.333</v>
      </c>
    </row>
    <row r="430" spans="1:14">
      <c r="A430" s="54">
        <f>formulas!O517</f>
        <v>0</v>
      </c>
      <c r="B430" s="33">
        <f t="shared" ca="1" si="42"/>
        <v>32</v>
      </c>
      <c r="C430">
        <f t="shared" si="43"/>
        <v>90</v>
      </c>
      <c r="D430">
        <f t="shared" ca="1" si="41"/>
        <v>-3.0000000000000001E-3</v>
      </c>
      <c r="E430">
        <f t="shared" ca="1" si="44"/>
        <v>0</v>
      </c>
      <c r="F430">
        <f t="shared" ca="1" si="45"/>
        <v>31</v>
      </c>
      <c r="G430">
        <f t="shared" ca="1" si="46"/>
        <v>32</v>
      </c>
      <c r="M430">
        <v>370</v>
      </c>
      <c r="N430">
        <v>1.3380000000000001</v>
      </c>
    </row>
    <row r="431" spans="1:14">
      <c r="A431" s="54">
        <f>formulas!O518</f>
        <v>0</v>
      </c>
      <c r="B431" s="33">
        <f t="shared" ca="1" si="42"/>
        <v>32</v>
      </c>
      <c r="C431">
        <f t="shared" si="43"/>
        <v>90</v>
      </c>
      <c r="D431">
        <f t="shared" ca="1" si="41"/>
        <v>-3.0000000000000001E-3</v>
      </c>
      <c r="E431">
        <f t="shared" ca="1" si="44"/>
        <v>0</v>
      </c>
      <c r="F431">
        <f t="shared" ca="1" si="45"/>
        <v>31</v>
      </c>
      <c r="G431">
        <f t="shared" ca="1" si="46"/>
        <v>32</v>
      </c>
      <c r="M431">
        <v>371</v>
      </c>
      <c r="N431">
        <v>1.343</v>
      </c>
    </row>
    <row r="432" spans="1:14">
      <c r="A432" s="54">
        <f>formulas!O519</f>
        <v>0</v>
      </c>
      <c r="B432" s="33">
        <f t="shared" ca="1" si="42"/>
        <v>32</v>
      </c>
      <c r="C432">
        <f t="shared" si="43"/>
        <v>90</v>
      </c>
      <c r="D432">
        <f t="shared" ca="1" si="41"/>
        <v>-3.0000000000000001E-3</v>
      </c>
      <c r="E432">
        <f t="shared" ca="1" si="44"/>
        <v>0</v>
      </c>
      <c r="F432">
        <f t="shared" ca="1" si="45"/>
        <v>31</v>
      </c>
      <c r="G432">
        <f t="shared" ca="1" si="46"/>
        <v>32</v>
      </c>
      <c r="M432">
        <v>372</v>
      </c>
      <c r="N432">
        <v>1.347</v>
      </c>
    </row>
    <row r="433" spans="1:14">
      <c r="A433" s="54">
        <f>formulas!O520</f>
        <v>0</v>
      </c>
      <c r="B433" s="33">
        <f t="shared" ca="1" si="42"/>
        <v>32</v>
      </c>
      <c r="C433">
        <f t="shared" si="43"/>
        <v>90</v>
      </c>
      <c r="D433">
        <f t="shared" ca="1" si="41"/>
        <v>-3.0000000000000001E-3</v>
      </c>
      <c r="E433">
        <f t="shared" ca="1" si="44"/>
        <v>0</v>
      </c>
      <c r="F433">
        <f t="shared" ca="1" si="45"/>
        <v>31</v>
      </c>
      <c r="G433">
        <f t="shared" ca="1" si="46"/>
        <v>32</v>
      </c>
      <c r="M433">
        <v>373</v>
      </c>
      <c r="N433">
        <v>1.3520000000000001</v>
      </c>
    </row>
    <row r="434" spans="1:14">
      <c r="A434" s="54">
        <f>formulas!O521</f>
        <v>0</v>
      </c>
      <c r="B434" s="33">
        <f t="shared" ca="1" si="42"/>
        <v>32</v>
      </c>
      <c r="C434">
        <f t="shared" si="43"/>
        <v>90</v>
      </c>
      <c r="D434">
        <f t="shared" ca="1" si="41"/>
        <v>-3.0000000000000001E-3</v>
      </c>
      <c r="E434">
        <f t="shared" ca="1" si="44"/>
        <v>0</v>
      </c>
      <c r="F434">
        <f t="shared" ca="1" si="45"/>
        <v>31</v>
      </c>
      <c r="G434">
        <f t="shared" ca="1" si="46"/>
        <v>32</v>
      </c>
      <c r="M434">
        <v>374</v>
      </c>
      <c r="N434">
        <v>1.357</v>
      </c>
    </row>
    <row r="435" spans="1:14">
      <c r="A435" s="54">
        <f>formulas!O522</f>
        <v>0</v>
      </c>
      <c r="B435" s="33">
        <f t="shared" ca="1" si="42"/>
        <v>32</v>
      </c>
      <c r="C435">
        <f t="shared" si="43"/>
        <v>90</v>
      </c>
      <c r="D435">
        <f t="shared" ca="1" si="41"/>
        <v>-3.0000000000000001E-3</v>
      </c>
      <c r="E435">
        <f t="shared" ca="1" si="44"/>
        <v>0</v>
      </c>
      <c r="F435">
        <f t="shared" ca="1" si="45"/>
        <v>31</v>
      </c>
      <c r="G435">
        <f t="shared" ca="1" si="46"/>
        <v>32</v>
      </c>
      <c r="M435">
        <v>375</v>
      </c>
      <c r="N435">
        <v>1.361</v>
      </c>
    </row>
    <row r="436" spans="1:14">
      <c r="A436" s="54">
        <f>formulas!O523</f>
        <v>0</v>
      </c>
      <c r="B436" s="33">
        <f t="shared" ca="1" si="42"/>
        <v>32</v>
      </c>
      <c r="C436">
        <f t="shared" si="43"/>
        <v>90</v>
      </c>
      <c r="D436">
        <f t="shared" ca="1" si="41"/>
        <v>-3.0000000000000001E-3</v>
      </c>
      <c r="E436">
        <f t="shared" ca="1" si="44"/>
        <v>0</v>
      </c>
      <c r="F436">
        <f t="shared" ca="1" si="45"/>
        <v>31</v>
      </c>
      <c r="G436">
        <f t="shared" ca="1" si="46"/>
        <v>32</v>
      </c>
      <c r="M436">
        <v>376</v>
      </c>
      <c r="N436">
        <v>1.3660000000000001</v>
      </c>
    </row>
    <row r="437" spans="1:14">
      <c r="A437" s="54">
        <f>formulas!O524</f>
        <v>0</v>
      </c>
      <c r="B437" s="33">
        <f t="shared" ca="1" si="42"/>
        <v>32</v>
      </c>
      <c r="C437">
        <f t="shared" si="43"/>
        <v>90</v>
      </c>
      <c r="D437">
        <f t="shared" ca="1" si="41"/>
        <v>-3.0000000000000001E-3</v>
      </c>
      <c r="E437">
        <f t="shared" ca="1" si="44"/>
        <v>0</v>
      </c>
      <c r="F437">
        <f t="shared" ca="1" si="45"/>
        <v>31</v>
      </c>
      <c r="G437">
        <f t="shared" ca="1" si="46"/>
        <v>32</v>
      </c>
      <c r="M437">
        <v>377</v>
      </c>
      <c r="N437">
        <v>1.371</v>
      </c>
    </row>
    <row r="438" spans="1:14">
      <c r="A438" s="54">
        <f>formulas!O525</f>
        <v>0</v>
      </c>
      <c r="B438" s="33">
        <f t="shared" ca="1" si="42"/>
        <v>32</v>
      </c>
      <c r="C438">
        <f t="shared" si="43"/>
        <v>90</v>
      </c>
      <c r="D438">
        <f t="shared" ca="1" si="41"/>
        <v>-3.0000000000000001E-3</v>
      </c>
      <c r="E438">
        <f t="shared" ca="1" si="44"/>
        <v>0</v>
      </c>
      <c r="F438">
        <f t="shared" ca="1" si="45"/>
        <v>31</v>
      </c>
      <c r="G438">
        <f t="shared" ca="1" si="46"/>
        <v>32</v>
      </c>
      <c r="M438">
        <v>378</v>
      </c>
      <c r="N438">
        <v>1.375</v>
      </c>
    </row>
    <row r="439" spans="1:14">
      <c r="A439" s="54">
        <f>formulas!O526</f>
        <v>0</v>
      </c>
      <c r="B439" s="33">
        <f t="shared" ca="1" si="42"/>
        <v>32</v>
      </c>
      <c r="C439">
        <f t="shared" si="43"/>
        <v>90</v>
      </c>
      <c r="D439">
        <f t="shared" ca="1" si="41"/>
        <v>-3.0000000000000001E-3</v>
      </c>
      <c r="E439">
        <f t="shared" ca="1" si="44"/>
        <v>0</v>
      </c>
      <c r="F439">
        <f t="shared" ca="1" si="45"/>
        <v>31</v>
      </c>
      <c r="G439">
        <f t="shared" ca="1" si="46"/>
        <v>32</v>
      </c>
      <c r="M439">
        <v>379</v>
      </c>
      <c r="N439">
        <v>1.38</v>
      </c>
    </row>
    <row r="440" spans="1:14">
      <c r="A440" s="54">
        <f>formulas!O527</f>
        <v>0</v>
      </c>
      <c r="B440" s="33">
        <f t="shared" ca="1" si="42"/>
        <v>32</v>
      </c>
      <c r="C440">
        <f t="shared" si="43"/>
        <v>90</v>
      </c>
      <c r="D440">
        <f t="shared" ca="1" si="41"/>
        <v>-3.0000000000000001E-3</v>
      </c>
      <c r="E440">
        <f t="shared" ca="1" si="44"/>
        <v>0</v>
      </c>
      <c r="F440">
        <f t="shared" ca="1" si="45"/>
        <v>31</v>
      </c>
      <c r="G440">
        <f t="shared" ca="1" si="46"/>
        <v>32</v>
      </c>
      <c r="M440">
        <v>380</v>
      </c>
      <c r="N440">
        <v>1.385</v>
      </c>
    </row>
    <row r="441" spans="1:14">
      <c r="A441" s="54">
        <f>formulas!O528</f>
        <v>0</v>
      </c>
      <c r="B441" s="33">
        <f t="shared" ca="1" si="42"/>
        <v>32</v>
      </c>
      <c r="C441">
        <f t="shared" si="43"/>
        <v>90</v>
      </c>
      <c r="D441">
        <f t="shared" ca="1" si="41"/>
        <v>-3.0000000000000001E-3</v>
      </c>
      <c r="E441">
        <f t="shared" ca="1" si="44"/>
        <v>0</v>
      </c>
      <c r="F441">
        <f t="shared" ca="1" si="45"/>
        <v>31</v>
      </c>
      <c r="G441">
        <f t="shared" ca="1" si="46"/>
        <v>32</v>
      </c>
      <c r="M441">
        <v>381</v>
      </c>
      <c r="N441">
        <v>1.389</v>
      </c>
    </row>
    <row r="442" spans="1:14">
      <c r="A442" s="54">
        <f>formulas!O529</f>
        <v>0</v>
      </c>
      <c r="B442" s="33">
        <f t="shared" ca="1" si="42"/>
        <v>32</v>
      </c>
      <c r="C442">
        <f t="shared" si="43"/>
        <v>90</v>
      </c>
      <c r="D442">
        <f t="shared" ca="1" si="41"/>
        <v>-3.0000000000000001E-3</v>
      </c>
      <c r="E442">
        <f t="shared" ca="1" si="44"/>
        <v>0</v>
      </c>
      <c r="F442">
        <f t="shared" ca="1" si="45"/>
        <v>31</v>
      </c>
      <c r="G442">
        <f t="shared" ca="1" si="46"/>
        <v>32</v>
      </c>
      <c r="M442">
        <v>382</v>
      </c>
      <c r="N442">
        <v>1.3939999999999999</v>
      </c>
    </row>
    <row r="443" spans="1:14">
      <c r="A443" s="54">
        <f>formulas!O530</f>
        <v>0</v>
      </c>
      <c r="B443" s="33">
        <f t="shared" ca="1" si="42"/>
        <v>32</v>
      </c>
      <c r="C443">
        <f t="shared" si="43"/>
        <v>90</v>
      </c>
      <c r="D443">
        <f t="shared" ca="1" si="41"/>
        <v>-3.0000000000000001E-3</v>
      </c>
      <c r="E443">
        <f t="shared" ca="1" si="44"/>
        <v>0</v>
      </c>
      <c r="F443">
        <f t="shared" ca="1" si="45"/>
        <v>31</v>
      </c>
      <c r="G443">
        <f t="shared" ca="1" si="46"/>
        <v>32</v>
      </c>
      <c r="M443">
        <v>383</v>
      </c>
      <c r="N443">
        <v>1.399</v>
      </c>
    </row>
    <row r="444" spans="1:14">
      <c r="A444" s="54">
        <f>formulas!O531</f>
        <v>0</v>
      </c>
      <c r="B444" s="33">
        <f t="shared" ca="1" si="42"/>
        <v>32</v>
      </c>
      <c r="C444">
        <f t="shared" si="43"/>
        <v>90</v>
      </c>
      <c r="D444">
        <f t="shared" ca="1" si="41"/>
        <v>-3.0000000000000001E-3</v>
      </c>
      <c r="E444">
        <f t="shared" ca="1" si="44"/>
        <v>0</v>
      </c>
      <c r="F444">
        <f t="shared" ca="1" si="45"/>
        <v>31</v>
      </c>
      <c r="G444">
        <f t="shared" ca="1" si="46"/>
        <v>32</v>
      </c>
      <c r="M444">
        <v>384</v>
      </c>
      <c r="N444">
        <v>1.403</v>
      </c>
    </row>
    <row r="445" spans="1:14">
      <c r="A445" s="54">
        <f>formulas!O532</f>
        <v>0</v>
      </c>
      <c r="B445" s="33">
        <f t="shared" ca="1" si="42"/>
        <v>32</v>
      </c>
      <c r="C445">
        <f t="shared" si="43"/>
        <v>90</v>
      </c>
      <c r="D445">
        <f t="shared" ca="1" si="41"/>
        <v>-3.0000000000000001E-3</v>
      </c>
      <c r="E445">
        <f t="shared" ca="1" si="44"/>
        <v>0</v>
      </c>
      <c r="F445">
        <f t="shared" ca="1" si="45"/>
        <v>31</v>
      </c>
      <c r="G445">
        <f t="shared" ca="1" si="46"/>
        <v>32</v>
      </c>
      <c r="M445">
        <v>385</v>
      </c>
      <c r="N445">
        <v>1.4079999999999999</v>
      </c>
    </row>
    <row r="446" spans="1:14">
      <c r="A446" s="54">
        <f>formulas!O533</f>
        <v>0</v>
      </c>
      <c r="B446" s="33">
        <f t="shared" ca="1" si="42"/>
        <v>32</v>
      </c>
      <c r="C446">
        <f t="shared" si="43"/>
        <v>90</v>
      </c>
      <c r="D446">
        <f t="shared" ca="1" si="41"/>
        <v>-3.0000000000000001E-3</v>
      </c>
      <c r="E446">
        <f t="shared" ca="1" si="44"/>
        <v>0</v>
      </c>
      <c r="F446">
        <f t="shared" ca="1" si="45"/>
        <v>31</v>
      </c>
      <c r="G446">
        <f t="shared" ca="1" si="46"/>
        <v>32</v>
      </c>
      <c r="M446">
        <v>386</v>
      </c>
      <c r="N446">
        <v>1.413</v>
      </c>
    </row>
    <row r="447" spans="1:14">
      <c r="A447" s="54">
        <f>formulas!O534</f>
        <v>0</v>
      </c>
      <c r="B447" s="33">
        <f t="shared" ca="1" si="42"/>
        <v>32</v>
      </c>
      <c r="C447">
        <f t="shared" si="43"/>
        <v>90</v>
      </c>
      <c r="D447">
        <f t="shared" ca="1" si="41"/>
        <v>-3.0000000000000001E-3</v>
      </c>
      <c r="E447">
        <f t="shared" ca="1" si="44"/>
        <v>0</v>
      </c>
      <c r="F447">
        <f t="shared" ca="1" si="45"/>
        <v>31</v>
      </c>
      <c r="G447">
        <f t="shared" ca="1" si="46"/>
        <v>32</v>
      </c>
      <c r="M447">
        <v>387</v>
      </c>
      <c r="N447">
        <v>1.417</v>
      </c>
    </row>
    <row r="448" spans="1:14">
      <c r="A448" s="54">
        <f>formulas!O535</f>
        <v>0</v>
      </c>
      <c r="B448" s="33">
        <f t="shared" ca="1" si="42"/>
        <v>32</v>
      </c>
      <c r="C448">
        <f t="shared" si="43"/>
        <v>90</v>
      </c>
      <c r="D448">
        <f t="shared" ca="1" si="41"/>
        <v>-3.0000000000000001E-3</v>
      </c>
      <c r="E448">
        <f t="shared" ca="1" si="44"/>
        <v>0</v>
      </c>
      <c r="F448">
        <f t="shared" ca="1" si="45"/>
        <v>31</v>
      </c>
      <c r="G448">
        <f t="shared" ca="1" si="46"/>
        <v>32</v>
      </c>
      <c r="M448">
        <v>388</v>
      </c>
      <c r="N448">
        <v>1.4219999999999999</v>
      </c>
    </row>
    <row r="449" spans="1:14">
      <c r="A449" s="54">
        <f>formulas!O536</f>
        <v>0</v>
      </c>
      <c r="B449" s="33">
        <f t="shared" ca="1" si="42"/>
        <v>32</v>
      </c>
      <c r="C449">
        <f t="shared" si="43"/>
        <v>90</v>
      </c>
      <c r="D449">
        <f t="shared" ca="1" si="41"/>
        <v>-3.0000000000000001E-3</v>
      </c>
      <c r="E449">
        <f t="shared" ca="1" si="44"/>
        <v>0</v>
      </c>
      <c r="F449">
        <f t="shared" ca="1" si="45"/>
        <v>31</v>
      </c>
      <c r="G449">
        <f t="shared" ca="1" si="46"/>
        <v>32</v>
      </c>
      <c r="M449">
        <v>389</v>
      </c>
      <c r="N449">
        <v>1.427</v>
      </c>
    </row>
    <row r="450" spans="1:14">
      <c r="A450" s="54">
        <f>formulas!O537</f>
        <v>0</v>
      </c>
      <c r="B450" s="33">
        <f t="shared" ca="1" si="42"/>
        <v>32</v>
      </c>
      <c r="C450">
        <f t="shared" si="43"/>
        <v>90</v>
      </c>
      <c r="D450">
        <f t="shared" ca="1" si="41"/>
        <v>-3.0000000000000001E-3</v>
      </c>
      <c r="E450">
        <f t="shared" ca="1" si="44"/>
        <v>0</v>
      </c>
      <c r="F450">
        <f t="shared" ca="1" si="45"/>
        <v>31</v>
      </c>
      <c r="G450">
        <f t="shared" ca="1" si="46"/>
        <v>32</v>
      </c>
      <c r="M450">
        <v>390</v>
      </c>
      <c r="N450">
        <v>1.431</v>
      </c>
    </row>
    <row r="451" spans="1:14">
      <c r="A451" s="54">
        <f>formulas!O538</f>
        <v>0</v>
      </c>
      <c r="B451" s="33">
        <f t="shared" ca="1" si="42"/>
        <v>32</v>
      </c>
      <c r="C451">
        <f t="shared" si="43"/>
        <v>90</v>
      </c>
      <c r="D451">
        <f t="shared" ref="D451:D514" ca="1" si="47">INDIRECT(ADDRESS(C451+1,14))</f>
        <v>-3.0000000000000001E-3</v>
      </c>
      <c r="E451">
        <f t="shared" ca="1" si="44"/>
        <v>0</v>
      </c>
      <c r="F451">
        <f t="shared" ca="1" si="45"/>
        <v>31</v>
      </c>
      <c r="G451">
        <f t="shared" ca="1" si="46"/>
        <v>32</v>
      </c>
      <c r="M451">
        <v>391</v>
      </c>
      <c r="N451">
        <v>1.4359999999999999</v>
      </c>
    </row>
    <row r="452" spans="1:14">
      <c r="A452" s="54">
        <f>formulas!O539</f>
        <v>0</v>
      </c>
      <c r="B452" s="33">
        <f t="shared" ca="1" si="42"/>
        <v>32</v>
      </c>
      <c r="C452">
        <f t="shared" si="43"/>
        <v>90</v>
      </c>
      <c r="D452">
        <f t="shared" ca="1" si="47"/>
        <v>-3.0000000000000001E-3</v>
      </c>
      <c r="E452">
        <f t="shared" ca="1" si="44"/>
        <v>0</v>
      </c>
      <c r="F452">
        <f t="shared" ca="1" si="45"/>
        <v>31</v>
      </c>
      <c r="G452">
        <f t="shared" ca="1" si="46"/>
        <v>32</v>
      </c>
      <c r="M452">
        <v>392</v>
      </c>
      <c r="N452">
        <v>1.4410000000000001</v>
      </c>
    </row>
    <row r="453" spans="1:14">
      <c r="A453" s="54">
        <f>formulas!O540</f>
        <v>0</v>
      </c>
      <c r="B453" s="33">
        <f t="shared" ca="1" si="42"/>
        <v>32</v>
      </c>
      <c r="C453">
        <f t="shared" si="43"/>
        <v>90</v>
      </c>
      <c r="D453">
        <f t="shared" ca="1" si="47"/>
        <v>-3.0000000000000001E-3</v>
      </c>
      <c r="E453">
        <f t="shared" ca="1" si="44"/>
        <v>0</v>
      </c>
      <c r="F453">
        <f t="shared" ca="1" si="45"/>
        <v>31</v>
      </c>
      <c r="G453">
        <f t="shared" ca="1" si="46"/>
        <v>32</v>
      </c>
      <c r="M453">
        <v>393</v>
      </c>
      <c r="N453">
        <v>1.4450000000000001</v>
      </c>
    </row>
    <row r="454" spans="1:14">
      <c r="A454" s="54">
        <f>formulas!O541</f>
        <v>0</v>
      </c>
      <c r="B454" s="33">
        <f t="shared" ca="1" si="42"/>
        <v>32</v>
      </c>
      <c r="C454">
        <f t="shared" si="43"/>
        <v>90</v>
      </c>
      <c r="D454">
        <f t="shared" ca="1" si="47"/>
        <v>-3.0000000000000001E-3</v>
      </c>
      <c r="E454">
        <f t="shared" ca="1" si="44"/>
        <v>0</v>
      </c>
      <c r="F454">
        <f t="shared" ca="1" si="45"/>
        <v>31</v>
      </c>
      <c r="G454">
        <f t="shared" ca="1" si="46"/>
        <v>32</v>
      </c>
      <c r="M454">
        <v>394</v>
      </c>
      <c r="N454">
        <v>1.45</v>
      </c>
    </row>
    <row r="455" spans="1:14">
      <c r="A455" s="54">
        <f>formulas!O542</f>
        <v>0</v>
      </c>
      <c r="B455" s="33">
        <f t="shared" ca="1" si="42"/>
        <v>32</v>
      </c>
      <c r="C455">
        <f t="shared" si="43"/>
        <v>90</v>
      </c>
      <c r="D455">
        <f t="shared" ca="1" si="47"/>
        <v>-3.0000000000000001E-3</v>
      </c>
      <c r="E455">
        <f t="shared" ca="1" si="44"/>
        <v>0</v>
      </c>
      <c r="F455">
        <f t="shared" ca="1" si="45"/>
        <v>31</v>
      </c>
      <c r="G455">
        <f t="shared" ca="1" si="46"/>
        <v>32</v>
      </c>
      <c r="M455">
        <v>395</v>
      </c>
      <c r="N455">
        <v>1.4550000000000001</v>
      </c>
    </row>
    <row r="456" spans="1:14">
      <c r="A456" s="54">
        <f>formulas!O543</f>
        <v>0</v>
      </c>
      <c r="B456" s="33">
        <f t="shared" ca="1" si="42"/>
        <v>32</v>
      </c>
      <c r="C456">
        <f t="shared" si="43"/>
        <v>90</v>
      </c>
      <c r="D456">
        <f t="shared" ca="1" si="47"/>
        <v>-3.0000000000000001E-3</v>
      </c>
      <c r="E456">
        <f t="shared" ca="1" si="44"/>
        <v>0</v>
      </c>
      <c r="F456">
        <f t="shared" ca="1" si="45"/>
        <v>31</v>
      </c>
      <c r="G456">
        <f t="shared" ca="1" si="46"/>
        <v>32</v>
      </c>
      <c r="M456">
        <v>396</v>
      </c>
      <c r="N456">
        <v>1.46</v>
      </c>
    </row>
    <row r="457" spans="1:14">
      <c r="A457" s="54">
        <f>formulas!O544</f>
        <v>0</v>
      </c>
      <c r="B457" s="33">
        <f t="shared" ca="1" si="42"/>
        <v>32</v>
      </c>
      <c r="C457">
        <f t="shared" si="43"/>
        <v>90</v>
      </c>
      <c r="D457">
        <f t="shared" ca="1" si="47"/>
        <v>-3.0000000000000001E-3</v>
      </c>
      <c r="E457">
        <f t="shared" ca="1" si="44"/>
        <v>0</v>
      </c>
      <c r="F457">
        <f t="shared" ca="1" si="45"/>
        <v>31</v>
      </c>
      <c r="G457">
        <f t="shared" ca="1" si="46"/>
        <v>32</v>
      </c>
      <c r="M457">
        <v>397</v>
      </c>
      <c r="N457">
        <v>1.464</v>
      </c>
    </row>
    <row r="458" spans="1:14">
      <c r="A458" s="54">
        <f>formulas!O545</f>
        <v>0</v>
      </c>
      <c r="B458" s="33">
        <f t="shared" ca="1" si="42"/>
        <v>32</v>
      </c>
      <c r="C458">
        <f t="shared" si="43"/>
        <v>90</v>
      </c>
      <c r="D458">
        <f t="shared" ca="1" si="47"/>
        <v>-3.0000000000000001E-3</v>
      </c>
      <c r="E458">
        <f t="shared" ca="1" si="44"/>
        <v>0</v>
      </c>
      <c r="F458">
        <f t="shared" ca="1" si="45"/>
        <v>31</v>
      </c>
      <c r="G458">
        <f t="shared" ca="1" si="46"/>
        <v>32</v>
      </c>
      <c r="M458">
        <v>398</v>
      </c>
      <c r="N458">
        <v>1.4690000000000001</v>
      </c>
    </row>
    <row r="459" spans="1:14">
      <c r="A459" s="54">
        <f>formulas!O546</f>
        <v>0</v>
      </c>
      <c r="B459" s="33">
        <f t="shared" ca="1" si="42"/>
        <v>32</v>
      </c>
      <c r="C459">
        <f t="shared" si="43"/>
        <v>90</v>
      </c>
      <c r="D459">
        <f t="shared" ca="1" si="47"/>
        <v>-3.0000000000000001E-3</v>
      </c>
      <c r="E459">
        <f t="shared" ca="1" si="44"/>
        <v>0</v>
      </c>
      <c r="F459">
        <f t="shared" ca="1" si="45"/>
        <v>31</v>
      </c>
      <c r="G459">
        <f t="shared" ca="1" si="46"/>
        <v>32</v>
      </c>
      <c r="M459">
        <v>399</v>
      </c>
      <c r="N459">
        <v>1.474</v>
      </c>
    </row>
    <row r="460" spans="1:14">
      <c r="A460" s="54">
        <f>formulas!O547</f>
        <v>0</v>
      </c>
      <c r="B460" s="33">
        <f t="shared" ca="1" si="42"/>
        <v>32</v>
      </c>
      <c r="C460">
        <f t="shared" si="43"/>
        <v>90</v>
      </c>
      <c r="D460">
        <f t="shared" ca="1" si="47"/>
        <v>-3.0000000000000001E-3</v>
      </c>
      <c r="E460">
        <f t="shared" ca="1" si="44"/>
        <v>0</v>
      </c>
      <c r="F460">
        <f t="shared" ca="1" si="45"/>
        <v>31</v>
      </c>
      <c r="G460">
        <f t="shared" ca="1" si="46"/>
        <v>32</v>
      </c>
      <c r="M460">
        <v>400</v>
      </c>
      <c r="N460">
        <v>1.478</v>
      </c>
    </row>
    <row r="461" spans="1:14">
      <c r="A461" s="54">
        <f>formulas!O548</f>
        <v>0</v>
      </c>
      <c r="B461" s="33">
        <f t="shared" ca="1" si="42"/>
        <v>32</v>
      </c>
      <c r="C461">
        <f t="shared" si="43"/>
        <v>90</v>
      </c>
      <c r="D461">
        <f t="shared" ca="1" si="47"/>
        <v>-3.0000000000000001E-3</v>
      </c>
      <c r="E461">
        <f t="shared" ca="1" si="44"/>
        <v>0</v>
      </c>
      <c r="F461">
        <f t="shared" ca="1" si="45"/>
        <v>31</v>
      </c>
      <c r="G461">
        <f t="shared" ca="1" si="46"/>
        <v>32</v>
      </c>
      <c r="M461">
        <v>401</v>
      </c>
      <c r="N461">
        <v>1.4830000000000001</v>
      </c>
    </row>
    <row r="462" spans="1:14">
      <c r="A462" s="54">
        <f>formulas!O549</f>
        <v>0</v>
      </c>
      <c r="B462" s="33">
        <f t="shared" ca="1" si="42"/>
        <v>32</v>
      </c>
      <c r="C462">
        <f t="shared" si="43"/>
        <v>90</v>
      </c>
      <c r="D462">
        <f t="shared" ca="1" si="47"/>
        <v>-3.0000000000000001E-3</v>
      </c>
      <c r="E462">
        <f t="shared" ca="1" si="44"/>
        <v>0</v>
      </c>
      <c r="F462">
        <f t="shared" ca="1" si="45"/>
        <v>31</v>
      </c>
      <c r="G462">
        <f t="shared" ca="1" si="46"/>
        <v>32</v>
      </c>
      <c r="M462">
        <v>402</v>
      </c>
      <c r="N462">
        <v>1.488</v>
      </c>
    </row>
    <row r="463" spans="1:14">
      <c r="A463" s="54">
        <f>formulas!O550</f>
        <v>0</v>
      </c>
      <c r="B463" s="33">
        <f t="shared" ca="1" si="42"/>
        <v>32</v>
      </c>
      <c r="C463">
        <f t="shared" si="43"/>
        <v>90</v>
      </c>
      <c r="D463">
        <f t="shared" ca="1" si="47"/>
        <v>-3.0000000000000001E-3</v>
      </c>
      <c r="E463">
        <f t="shared" ca="1" si="44"/>
        <v>0</v>
      </c>
      <c r="F463">
        <f t="shared" ca="1" si="45"/>
        <v>31</v>
      </c>
      <c r="G463">
        <f t="shared" ca="1" si="46"/>
        <v>32</v>
      </c>
      <c r="M463">
        <v>403</v>
      </c>
      <c r="N463">
        <v>1.4930000000000001</v>
      </c>
    </row>
    <row r="464" spans="1:14">
      <c r="A464" s="54">
        <f>formulas!O551</f>
        <v>0</v>
      </c>
      <c r="B464" s="33">
        <f t="shared" ca="1" si="42"/>
        <v>32</v>
      </c>
      <c r="C464">
        <f t="shared" si="43"/>
        <v>90</v>
      </c>
      <c r="D464">
        <f t="shared" ca="1" si="47"/>
        <v>-3.0000000000000001E-3</v>
      </c>
      <c r="E464">
        <f t="shared" ca="1" si="44"/>
        <v>0</v>
      </c>
      <c r="F464">
        <f t="shared" ca="1" si="45"/>
        <v>31</v>
      </c>
      <c r="G464">
        <f t="shared" ca="1" si="46"/>
        <v>32</v>
      </c>
      <c r="M464">
        <v>404</v>
      </c>
      <c r="N464">
        <v>1.4970000000000001</v>
      </c>
    </row>
    <row r="465" spans="1:14">
      <c r="A465" s="54">
        <f>formulas!O552</f>
        <v>0</v>
      </c>
      <c r="B465" s="33">
        <f t="shared" ca="1" si="42"/>
        <v>32</v>
      </c>
      <c r="C465">
        <f t="shared" si="43"/>
        <v>90</v>
      </c>
      <c r="D465">
        <f t="shared" ca="1" si="47"/>
        <v>-3.0000000000000001E-3</v>
      </c>
      <c r="E465">
        <f t="shared" ca="1" si="44"/>
        <v>0</v>
      </c>
      <c r="F465">
        <f t="shared" ca="1" si="45"/>
        <v>31</v>
      </c>
      <c r="G465">
        <f t="shared" ca="1" si="46"/>
        <v>32</v>
      </c>
      <c r="M465">
        <v>405</v>
      </c>
      <c r="N465">
        <v>1.502</v>
      </c>
    </row>
    <row r="466" spans="1:14">
      <c r="A466" s="54">
        <f>formulas!O553</f>
        <v>0</v>
      </c>
      <c r="B466" s="33">
        <f t="shared" ca="1" si="42"/>
        <v>32</v>
      </c>
      <c r="C466">
        <f t="shared" si="43"/>
        <v>90</v>
      </c>
      <c r="D466">
        <f t="shared" ca="1" si="47"/>
        <v>-3.0000000000000001E-3</v>
      </c>
      <c r="E466">
        <f t="shared" ca="1" si="44"/>
        <v>0</v>
      </c>
      <c r="F466">
        <f t="shared" ca="1" si="45"/>
        <v>31</v>
      </c>
      <c r="G466">
        <f t="shared" ca="1" si="46"/>
        <v>32</v>
      </c>
      <c r="M466">
        <v>406</v>
      </c>
      <c r="N466">
        <v>1.5069999999999999</v>
      </c>
    </row>
    <row r="467" spans="1:14">
      <c r="A467" s="54">
        <f>formulas!O554</f>
        <v>0</v>
      </c>
      <c r="B467" s="33">
        <f t="shared" ca="1" si="42"/>
        <v>32</v>
      </c>
      <c r="C467">
        <f t="shared" si="43"/>
        <v>90</v>
      </c>
      <c r="D467">
        <f t="shared" ca="1" si="47"/>
        <v>-3.0000000000000001E-3</v>
      </c>
      <c r="E467">
        <f t="shared" ca="1" si="44"/>
        <v>0</v>
      </c>
      <c r="F467">
        <f t="shared" ca="1" si="45"/>
        <v>31</v>
      </c>
      <c r="G467">
        <f t="shared" ca="1" si="46"/>
        <v>32</v>
      </c>
      <c r="M467">
        <v>407</v>
      </c>
      <c r="N467">
        <v>1.512</v>
      </c>
    </row>
    <row r="468" spans="1:14">
      <c r="A468" s="54">
        <f>formulas!O555</f>
        <v>0</v>
      </c>
      <c r="B468" s="33">
        <f t="shared" ca="1" si="42"/>
        <v>32</v>
      </c>
      <c r="C468">
        <f t="shared" si="43"/>
        <v>90</v>
      </c>
      <c r="D468">
        <f t="shared" ca="1" si="47"/>
        <v>-3.0000000000000001E-3</v>
      </c>
      <c r="E468">
        <f t="shared" ca="1" si="44"/>
        <v>0</v>
      </c>
      <c r="F468">
        <f t="shared" ca="1" si="45"/>
        <v>31</v>
      </c>
      <c r="G468">
        <f t="shared" ca="1" si="46"/>
        <v>32</v>
      </c>
      <c r="M468">
        <v>408</v>
      </c>
      <c r="N468">
        <v>1.516</v>
      </c>
    </row>
    <row r="469" spans="1:14">
      <c r="A469" s="54">
        <f>formulas!O556</f>
        <v>0</v>
      </c>
      <c r="B469" s="33">
        <f t="shared" ref="B469:B532" ca="1" si="48">(A469-D469)/(E469-D469)*(G469-F469)+F469</f>
        <v>32</v>
      </c>
      <c r="C469">
        <f t="shared" ref="C469:C532" si="49">COUNTIF($N$2:$N$25400,"&lt;"&amp;A469)</f>
        <v>90</v>
      </c>
      <c r="D469">
        <f t="shared" ca="1" si="47"/>
        <v>-3.0000000000000001E-3</v>
      </c>
      <c r="E469">
        <f t="shared" ref="E469:E532" ca="1" si="50">INDIRECT(ADDRESS(C469+2,14))</f>
        <v>0</v>
      </c>
      <c r="F469">
        <f t="shared" ref="F469:F532" ca="1" si="51">INDIRECT(ADDRESS(C469+1,13))</f>
        <v>31</v>
      </c>
      <c r="G469">
        <f t="shared" ref="G469:G532" ca="1" si="52">INDIRECT(ADDRESS(C469+2,13))</f>
        <v>32</v>
      </c>
      <c r="M469">
        <v>409</v>
      </c>
      <c r="N469">
        <v>1.5209999999999999</v>
      </c>
    </row>
    <row r="470" spans="1:14">
      <c r="A470" s="54">
        <f>formulas!O557</f>
        <v>0</v>
      </c>
      <c r="B470" s="33">
        <f t="shared" ca="1" si="48"/>
        <v>32</v>
      </c>
      <c r="C470">
        <f t="shared" si="49"/>
        <v>90</v>
      </c>
      <c r="D470">
        <f t="shared" ca="1" si="47"/>
        <v>-3.0000000000000001E-3</v>
      </c>
      <c r="E470">
        <f t="shared" ca="1" si="50"/>
        <v>0</v>
      </c>
      <c r="F470">
        <f t="shared" ca="1" si="51"/>
        <v>31</v>
      </c>
      <c r="G470">
        <f t="shared" ca="1" si="52"/>
        <v>32</v>
      </c>
      <c r="M470">
        <v>410</v>
      </c>
      <c r="N470">
        <v>1.526</v>
      </c>
    </row>
    <row r="471" spans="1:14">
      <c r="A471" s="54">
        <f>formulas!O558</f>
        <v>0</v>
      </c>
      <c r="B471" s="33">
        <f t="shared" ca="1" si="48"/>
        <v>32</v>
      </c>
      <c r="C471">
        <f t="shared" si="49"/>
        <v>90</v>
      </c>
      <c r="D471">
        <f t="shared" ca="1" si="47"/>
        <v>-3.0000000000000001E-3</v>
      </c>
      <c r="E471">
        <f t="shared" ca="1" si="50"/>
        <v>0</v>
      </c>
      <c r="F471">
        <f t="shared" ca="1" si="51"/>
        <v>31</v>
      </c>
      <c r="G471">
        <f t="shared" ca="1" si="52"/>
        <v>32</v>
      </c>
      <c r="M471">
        <v>411</v>
      </c>
      <c r="N471">
        <v>1.5309999999999999</v>
      </c>
    </row>
    <row r="472" spans="1:14">
      <c r="A472" s="54">
        <f>formulas!O559</f>
        <v>0</v>
      </c>
      <c r="B472" s="33">
        <f t="shared" ca="1" si="48"/>
        <v>32</v>
      </c>
      <c r="C472">
        <f t="shared" si="49"/>
        <v>90</v>
      </c>
      <c r="D472">
        <f t="shared" ca="1" si="47"/>
        <v>-3.0000000000000001E-3</v>
      </c>
      <c r="E472">
        <f t="shared" ca="1" si="50"/>
        <v>0</v>
      </c>
      <c r="F472">
        <f t="shared" ca="1" si="51"/>
        <v>31</v>
      </c>
      <c r="G472">
        <f t="shared" ca="1" si="52"/>
        <v>32</v>
      </c>
      <c r="M472">
        <v>412</v>
      </c>
      <c r="N472">
        <v>1.5349999999999999</v>
      </c>
    </row>
    <row r="473" spans="1:14">
      <c r="A473" s="54">
        <f>formulas!O560</f>
        <v>0</v>
      </c>
      <c r="B473" s="33">
        <f t="shared" ca="1" si="48"/>
        <v>32</v>
      </c>
      <c r="C473">
        <f t="shared" si="49"/>
        <v>90</v>
      </c>
      <c r="D473">
        <f t="shared" ca="1" si="47"/>
        <v>-3.0000000000000001E-3</v>
      </c>
      <c r="E473">
        <f t="shared" ca="1" si="50"/>
        <v>0</v>
      </c>
      <c r="F473">
        <f t="shared" ca="1" si="51"/>
        <v>31</v>
      </c>
      <c r="G473">
        <f t="shared" ca="1" si="52"/>
        <v>32</v>
      </c>
      <c r="M473">
        <v>413</v>
      </c>
      <c r="N473">
        <v>1.54</v>
      </c>
    </row>
    <row r="474" spans="1:14">
      <c r="A474" s="54">
        <f>formulas!O561</f>
        <v>0</v>
      </c>
      <c r="B474" s="33">
        <f t="shared" ca="1" si="48"/>
        <v>32</v>
      </c>
      <c r="C474">
        <f t="shared" si="49"/>
        <v>90</v>
      </c>
      <c r="D474">
        <f t="shared" ca="1" si="47"/>
        <v>-3.0000000000000001E-3</v>
      </c>
      <c r="E474">
        <f t="shared" ca="1" si="50"/>
        <v>0</v>
      </c>
      <c r="F474">
        <f t="shared" ca="1" si="51"/>
        <v>31</v>
      </c>
      <c r="G474">
        <f t="shared" ca="1" si="52"/>
        <v>32</v>
      </c>
      <c r="M474">
        <v>414</v>
      </c>
      <c r="N474">
        <v>1.5449999999999999</v>
      </c>
    </row>
    <row r="475" spans="1:14">
      <c r="A475" s="54">
        <f>formulas!O562</f>
        <v>0</v>
      </c>
      <c r="B475" s="33">
        <f t="shared" ca="1" si="48"/>
        <v>32</v>
      </c>
      <c r="C475">
        <f t="shared" si="49"/>
        <v>90</v>
      </c>
      <c r="D475">
        <f t="shared" ca="1" si="47"/>
        <v>-3.0000000000000001E-3</v>
      </c>
      <c r="E475">
        <f t="shared" ca="1" si="50"/>
        <v>0</v>
      </c>
      <c r="F475">
        <f t="shared" ca="1" si="51"/>
        <v>31</v>
      </c>
      <c r="G475">
        <f t="shared" ca="1" si="52"/>
        <v>32</v>
      </c>
      <c r="M475">
        <v>415</v>
      </c>
      <c r="N475">
        <v>1.55</v>
      </c>
    </row>
    <row r="476" spans="1:14">
      <c r="A476" s="54">
        <f>formulas!O563</f>
        <v>0</v>
      </c>
      <c r="B476" s="33">
        <f t="shared" ca="1" si="48"/>
        <v>32</v>
      </c>
      <c r="C476">
        <f t="shared" si="49"/>
        <v>90</v>
      </c>
      <c r="D476">
        <f t="shared" ca="1" si="47"/>
        <v>-3.0000000000000001E-3</v>
      </c>
      <c r="E476">
        <f t="shared" ca="1" si="50"/>
        <v>0</v>
      </c>
      <c r="F476">
        <f t="shared" ca="1" si="51"/>
        <v>31</v>
      </c>
      <c r="G476">
        <f t="shared" ca="1" si="52"/>
        <v>32</v>
      </c>
      <c r="M476">
        <v>416</v>
      </c>
      <c r="N476">
        <v>1.554</v>
      </c>
    </row>
    <row r="477" spans="1:14">
      <c r="A477" s="54">
        <f>formulas!O564</f>
        <v>0</v>
      </c>
      <c r="B477" s="33">
        <f t="shared" ca="1" si="48"/>
        <v>32</v>
      </c>
      <c r="C477">
        <f t="shared" si="49"/>
        <v>90</v>
      </c>
      <c r="D477">
        <f t="shared" ca="1" si="47"/>
        <v>-3.0000000000000001E-3</v>
      </c>
      <c r="E477">
        <f t="shared" ca="1" si="50"/>
        <v>0</v>
      </c>
      <c r="F477">
        <f t="shared" ca="1" si="51"/>
        <v>31</v>
      </c>
      <c r="G477">
        <f t="shared" ca="1" si="52"/>
        <v>32</v>
      </c>
      <c r="M477">
        <v>417</v>
      </c>
      <c r="N477">
        <v>1.5589999999999999</v>
      </c>
    </row>
    <row r="478" spans="1:14">
      <c r="A478" s="54">
        <f>formulas!O565</f>
        <v>0</v>
      </c>
      <c r="B478" s="33">
        <f t="shared" ca="1" si="48"/>
        <v>32</v>
      </c>
      <c r="C478">
        <f t="shared" si="49"/>
        <v>90</v>
      </c>
      <c r="D478">
        <f t="shared" ca="1" si="47"/>
        <v>-3.0000000000000001E-3</v>
      </c>
      <c r="E478">
        <f t="shared" ca="1" si="50"/>
        <v>0</v>
      </c>
      <c r="F478">
        <f t="shared" ca="1" si="51"/>
        <v>31</v>
      </c>
      <c r="G478">
        <f t="shared" ca="1" si="52"/>
        <v>32</v>
      </c>
      <c r="M478">
        <v>418</v>
      </c>
      <c r="N478">
        <v>1.5640000000000001</v>
      </c>
    </row>
    <row r="479" spans="1:14">
      <c r="A479" s="54">
        <f>formulas!O566</f>
        <v>0</v>
      </c>
      <c r="B479" s="33">
        <f t="shared" ca="1" si="48"/>
        <v>32</v>
      </c>
      <c r="C479">
        <f t="shared" si="49"/>
        <v>90</v>
      </c>
      <c r="D479">
        <f t="shared" ca="1" si="47"/>
        <v>-3.0000000000000001E-3</v>
      </c>
      <c r="E479">
        <f t="shared" ca="1" si="50"/>
        <v>0</v>
      </c>
      <c r="F479">
        <f t="shared" ca="1" si="51"/>
        <v>31</v>
      </c>
      <c r="G479">
        <f t="shared" ca="1" si="52"/>
        <v>32</v>
      </c>
      <c r="M479">
        <v>419</v>
      </c>
      <c r="N479">
        <v>1.569</v>
      </c>
    </row>
    <row r="480" spans="1:14">
      <c r="A480" s="54">
        <f>formulas!O567</f>
        <v>0</v>
      </c>
      <c r="B480" s="33">
        <f t="shared" ca="1" si="48"/>
        <v>32</v>
      </c>
      <c r="C480">
        <f t="shared" si="49"/>
        <v>90</v>
      </c>
      <c r="D480">
        <f t="shared" ca="1" si="47"/>
        <v>-3.0000000000000001E-3</v>
      </c>
      <c r="E480">
        <f t="shared" ca="1" si="50"/>
        <v>0</v>
      </c>
      <c r="F480">
        <f t="shared" ca="1" si="51"/>
        <v>31</v>
      </c>
      <c r="G480">
        <f t="shared" ca="1" si="52"/>
        <v>32</v>
      </c>
      <c r="M480">
        <v>420</v>
      </c>
      <c r="N480">
        <v>1.573</v>
      </c>
    </row>
    <row r="481" spans="1:14">
      <c r="A481" s="54">
        <f>formulas!O568</f>
        <v>0</v>
      </c>
      <c r="B481" s="33">
        <f t="shared" ca="1" si="48"/>
        <v>32</v>
      </c>
      <c r="C481">
        <f t="shared" si="49"/>
        <v>90</v>
      </c>
      <c r="D481">
        <f t="shared" ca="1" si="47"/>
        <v>-3.0000000000000001E-3</v>
      </c>
      <c r="E481">
        <f t="shared" ca="1" si="50"/>
        <v>0</v>
      </c>
      <c r="F481">
        <f t="shared" ca="1" si="51"/>
        <v>31</v>
      </c>
      <c r="G481">
        <f t="shared" ca="1" si="52"/>
        <v>32</v>
      </c>
      <c r="M481">
        <v>421</v>
      </c>
      <c r="N481">
        <v>1.5780000000000001</v>
      </c>
    </row>
    <row r="482" spans="1:14">
      <c r="A482" s="54">
        <f>formulas!O569</f>
        <v>0</v>
      </c>
      <c r="B482" s="33">
        <f t="shared" ca="1" si="48"/>
        <v>32</v>
      </c>
      <c r="C482">
        <f t="shared" si="49"/>
        <v>90</v>
      </c>
      <c r="D482">
        <f t="shared" ca="1" si="47"/>
        <v>-3.0000000000000001E-3</v>
      </c>
      <c r="E482">
        <f t="shared" ca="1" si="50"/>
        <v>0</v>
      </c>
      <c r="F482">
        <f t="shared" ca="1" si="51"/>
        <v>31</v>
      </c>
      <c r="G482">
        <f t="shared" ca="1" si="52"/>
        <v>32</v>
      </c>
      <c r="M482">
        <v>422</v>
      </c>
      <c r="N482">
        <v>1.583</v>
      </c>
    </row>
    <row r="483" spans="1:14">
      <c r="A483" s="54">
        <f>formulas!O570</f>
        <v>0</v>
      </c>
      <c r="B483" s="33">
        <f t="shared" ca="1" si="48"/>
        <v>32</v>
      </c>
      <c r="C483">
        <f t="shared" si="49"/>
        <v>90</v>
      </c>
      <c r="D483">
        <f t="shared" ca="1" si="47"/>
        <v>-3.0000000000000001E-3</v>
      </c>
      <c r="E483">
        <f t="shared" ca="1" si="50"/>
        <v>0</v>
      </c>
      <c r="F483">
        <f t="shared" ca="1" si="51"/>
        <v>31</v>
      </c>
      <c r="G483">
        <f t="shared" ca="1" si="52"/>
        <v>32</v>
      </c>
      <c r="M483">
        <v>423</v>
      </c>
      <c r="N483">
        <v>1.5880000000000001</v>
      </c>
    </row>
    <row r="484" spans="1:14">
      <c r="A484" s="54">
        <f>formulas!O571</f>
        <v>0</v>
      </c>
      <c r="B484" s="33">
        <f t="shared" ca="1" si="48"/>
        <v>32</v>
      </c>
      <c r="C484">
        <f t="shared" si="49"/>
        <v>90</v>
      </c>
      <c r="D484">
        <f t="shared" ca="1" si="47"/>
        <v>-3.0000000000000001E-3</v>
      </c>
      <c r="E484">
        <f t="shared" ca="1" si="50"/>
        <v>0</v>
      </c>
      <c r="F484">
        <f t="shared" ca="1" si="51"/>
        <v>31</v>
      </c>
      <c r="G484">
        <f t="shared" ca="1" si="52"/>
        <v>32</v>
      </c>
      <c r="M484">
        <v>424</v>
      </c>
      <c r="N484">
        <v>1.5920000000000001</v>
      </c>
    </row>
    <row r="485" spans="1:14">
      <c r="A485" s="54">
        <f>formulas!O572</f>
        <v>0</v>
      </c>
      <c r="B485" s="33">
        <f t="shared" ca="1" si="48"/>
        <v>32</v>
      </c>
      <c r="C485">
        <f t="shared" si="49"/>
        <v>90</v>
      </c>
      <c r="D485">
        <f t="shared" ca="1" si="47"/>
        <v>-3.0000000000000001E-3</v>
      </c>
      <c r="E485">
        <f t="shared" ca="1" si="50"/>
        <v>0</v>
      </c>
      <c r="F485">
        <f t="shared" ca="1" si="51"/>
        <v>31</v>
      </c>
      <c r="G485">
        <f t="shared" ca="1" si="52"/>
        <v>32</v>
      </c>
      <c r="M485">
        <v>425</v>
      </c>
      <c r="N485">
        <v>1.597</v>
      </c>
    </row>
    <row r="486" spans="1:14">
      <c r="A486" s="54">
        <f>formulas!O573</f>
        <v>0</v>
      </c>
      <c r="B486" s="33">
        <f t="shared" ca="1" si="48"/>
        <v>32</v>
      </c>
      <c r="C486">
        <f t="shared" si="49"/>
        <v>90</v>
      </c>
      <c r="D486">
        <f t="shared" ca="1" si="47"/>
        <v>-3.0000000000000001E-3</v>
      </c>
      <c r="E486">
        <f t="shared" ca="1" si="50"/>
        <v>0</v>
      </c>
      <c r="F486">
        <f t="shared" ca="1" si="51"/>
        <v>31</v>
      </c>
      <c r="G486">
        <f t="shared" ca="1" si="52"/>
        <v>32</v>
      </c>
      <c r="M486">
        <v>426</v>
      </c>
      <c r="N486">
        <v>1.6020000000000001</v>
      </c>
    </row>
    <row r="487" spans="1:14">
      <c r="A487" s="54">
        <f>formulas!O574</f>
        <v>0</v>
      </c>
      <c r="B487" s="33">
        <f t="shared" ca="1" si="48"/>
        <v>32</v>
      </c>
      <c r="C487">
        <f t="shared" si="49"/>
        <v>90</v>
      </c>
      <c r="D487">
        <f t="shared" ca="1" si="47"/>
        <v>-3.0000000000000001E-3</v>
      </c>
      <c r="E487">
        <f t="shared" ca="1" si="50"/>
        <v>0</v>
      </c>
      <c r="F487">
        <f t="shared" ca="1" si="51"/>
        <v>31</v>
      </c>
      <c r="G487">
        <f t="shared" ca="1" si="52"/>
        <v>32</v>
      </c>
      <c r="M487">
        <v>427</v>
      </c>
      <c r="N487">
        <v>1.607</v>
      </c>
    </row>
    <row r="488" spans="1:14">
      <c r="A488" s="54">
        <f>formulas!O575</f>
        <v>0</v>
      </c>
      <c r="B488" s="33">
        <f t="shared" ca="1" si="48"/>
        <v>32</v>
      </c>
      <c r="C488">
        <f t="shared" si="49"/>
        <v>90</v>
      </c>
      <c r="D488">
        <f t="shared" ca="1" si="47"/>
        <v>-3.0000000000000001E-3</v>
      </c>
      <c r="E488">
        <f t="shared" ca="1" si="50"/>
        <v>0</v>
      </c>
      <c r="F488">
        <f t="shared" ca="1" si="51"/>
        <v>31</v>
      </c>
      <c r="G488">
        <f t="shared" ca="1" si="52"/>
        <v>32</v>
      </c>
      <c r="M488">
        <v>428</v>
      </c>
      <c r="N488">
        <v>1.6120000000000001</v>
      </c>
    </row>
    <row r="489" spans="1:14">
      <c r="A489" s="54">
        <f>formulas!O576</f>
        <v>0</v>
      </c>
      <c r="B489" s="33">
        <f t="shared" ca="1" si="48"/>
        <v>32</v>
      </c>
      <c r="C489">
        <f t="shared" si="49"/>
        <v>90</v>
      </c>
      <c r="D489">
        <f t="shared" ca="1" si="47"/>
        <v>-3.0000000000000001E-3</v>
      </c>
      <c r="E489">
        <f t="shared" ca="1" si="50"/>
        <v>0</v>
      </c>
      <c r="F489">
        <f t="shared" ca="1" si="51"/>
        <v>31</v>
      </c>
      <c r="G489">
        <f t="shared" ca="1" si="52"/>
        <v>32</v>
      </c>
      <c r="M489">
        <v>429</v>
      </c>
      <c r="N489">
        <v>1.6160000000000001</v>
      </c>
    </row>
    <row r="490" spans="1:14">
      <c r="A490" s="54">
        <f>formulas!O577</f>
        <v>0</v>
      </c>
      <c r="B490" s="33">
        <f t="shared" ca="1" si="48"/>
        <v>32</v>
      </c>
      <c r="C490">
        <f t="shared" si="49"/>
        <v>90</v>
      </c>
      <c r="D490">
        <f t="shared" ca="1" si="47"/>
        <v>-3.0000000000000001E-3</v>
      </c>
      <c r="E490">
        <f t="shared" ca="1" si="50"/>
        <v>0</v>
      </c>
      <c r="F490">
        <f t="shared" ca="1" si="51"/>
        <v>31</v>
      </c>
      <c r="G490">
        <f t="shared" ca="1" si="52"/>
        <v>32</v>
      </c>
      <c r="M490">
        <v>430</v>
      </c>
      <c r="N490">
        <v>1.621</v>
      </c>
    </row>
    <row r="491" spans="1:14">
      <c r="A491" s="54">
        <f>formulas!O578</f>
        <v>0</v>
      </c>
      <c r="B491" s="33">
        <f t="shared" ca="1" si="48"/>
        <v>32</v>
      </c>
      <c r="C491">
        <f t="shared" si="49"/>
        <v>90</v>
      </c>
      <c r="D491">
        <f t="shared" ca="1" si="47"/>
        <v>-3.0000000000000001E-3</v>
      </c>
      <c r="E491">
        <f t="shared" ca="1" si="50"/>
        <v>0</v>
      </c>
      <c r="F491">
        <f t="shared" ca="1" si="51"/>
        <v>31</v>
      </c>
      <c r="G491">
        <f t="shared" ca="1" si="52"/>
        <v>32</v>
      </c>
      <c r="M491">
        <v>431</v>
      </c>
      <c r="N491">
        <v>1.6259999999999999</v>
      </c>
    </row>
    <row r="492" spans="1:14">
      <c r="A492" s="54">
        <f>formulas!O579</f>
        <v>0</v>
      </c>
      <c r="B492" s="33">
        <f t="shared" ca="1" si="48"/>
        <v>32</v>
      </c>
      <c r="C492">
        <f t="shared" si="49"/>
        <v>90</v>
      </c>
      <c r="D492">
        <f t="shared" ca="1" si="47"/>
        <v>-3.0000000000000001E-3</v>
      </c>
      <c r="E492">
        <f t="shared" ca="1" si="50"/>
        <v>0</v>
      </c>
      <c r="F492">
        <f t="shared" ca="1" si="51"/>
        <v>31</v>
      </c>
      <c r="G492">
        <f t="shared" ca="1" si="52"/>
        <v>32</v>
      </c>
      <c r="M492">
        <v>432</v>
      </c>
      <c r="N492">
        <v>1.631</v>
      </c>
    </row>
    <row r="493" spans="1:14">
      <c r="A493" s="54">
        <f>formulas!O580</f>
        <v>0</v>
      </c>
      <c r="B493" s="33">
        <f t="shared" ca="1" si="48"/>
        <v>32</v>
      </c>
      <c r="C493">
        <f t="shared" si="49"/>
        <v>90</v>
      </c>
      <c r="D493">
        <f t="shared" ca="1" si="47"/>
        <v>-3.0000000000000001E-3</v>
      </c>
      <c r="E493">
        <f t="shared" ca="1" si="50"/>
        <v>0</v>
      </c>
      <c r="F493">
        <f t="shared" ca="1" si="51"/>
        <v>31</v>
      </c>
      <c r="G493">
        <f t="shared" ca="1" si="52"/>
        <v>32</v>
      </c>
      <c r="M493">
        <v>433</v>
      </c>
      <c r="N493">
        <v>1.6359999999999999</v>
      </c>
    </row>
    <row r="494" spans="1:14">
      <c r="A494" s="54">
        <f>formulas!O581</f>
        <v>0</v>
      </c>
      <c r="B494" s="33">
        <f t="shared" ca="1" si="48"/>
        <v>32</v>
      </c>
      <c r="C494">
        <f t="shared" si="49"/>
        <v>90</v>
      </c>
      <c r="D494">
        <f t="shared" ca="1" si="47"/>
        <v>-3.0000000000000001E-3</v>
      </c>
      <c r="E494">
        <f t="shared" ca="1" si="50"/>
        <v>0</v>
      </c>
      <c r="F494">
        <f t="shared" ca="1" si="51"/>
        <v>31</v>
      </c>
      <c r="G494">
        <f t="shared" ca="1" si="52"/>
        <v>32</v>
      </c>
      <c r="M494">
        <v>434</v>
      </c>
      <c r="N494">
        <v>1.64</v>
      </c>
    </row>
    <row r="495" spans="1:14">
      <c r="A495" s="54">
        <f>formulas!O582</f>
        <v>0</v>
      </c>
      <c r="B495" s="33">
        <f t="shared" ca="1" si="48"/>
        <v>32</v>
      </c>
      <c r="C495">
        <f t="shared" si="49"/>
        <v>90</v>
      </c>
      <c r="D495">
        <f t="shared" ca="1" si="47"/>
        <v>-3.0000000000000001E-3</v>
      </c>
      <c r="E495">
        <f t="shared" ca="1" si="50"/>
        <v>0</v>
      </c>
      <c r="F495">
        <f t="shared" ca="1" si="51"/>
        <v>31</v>
      </c>
      <c r="G495">
        <f t="shared" ca="1" si="52"/>
        <v>32</v>
      </c>
      <c r="M495">
        <v>435</v>
      </c>
      <c r="N495">
        <v>1.645</v>
      </c>
    </row>
    <row r="496" spans="1:14">
      <c r="A496" s="54">
        <f>formulas!O583</f>
        <v>0</v>
      </c>
      <c r="B496" s="33">
        <f t="shared" ca="1" si="48"/>
        <v>32</v>
      </c>
      <c r="C496">
        <f t="shared" si="49"/>
        <v>90</v>
      </c>
      <c r="D496">
        <f t="shared" ca="1" si="47"/>
        <v>-3.0000000000000001E-3</v>
      </c>
      <c r="E496">
        <f t="shared" ca="1" si="50"/>
        <v>0</v>
      </c>
      <c r="F496">
        <f t="shared" ca="1" si="51"/>
        <v>31</v>
      </c>
      <c r="G496">
        <f t="shared" ca="1" si="52"/>
        <v>32</v>
      </c>
      <c r="M496">
        <v>436</v>
      </c>
      <c r="N496">
        <v>1.65</v>
      </c>
    </row>
    <row r="497" spans="1:14">
      <c r="A497" s="54">
        <f>formulas!O584</f>
        <v>0</v>
      </c>
      <c r="B497" s="33">
        <f t="shared" ca="1" si="48"/>
        <v>32</v>
      </c>
      <c r="C497">
        <f t="shared" si="49"/>
        <v>90</v>
      </c>
      <c r="D497">
        <f t="shared" ca="1" si="47"/>
        <v>-3.0000000000000001E-3</v>
      </c>
      <c r="E497">
        <f t="shared" ca="1" si="50"/>
        <v>0</v>
      </c>
      <c r="F497">
        <f t="shared" ca="1" si="51"/>
        <v>31</v>
      </c>
      <c r="G497">
        <f t="shared" ca="1" si="52"/>
        <v>32</v>
      </c>
      <c r="M497">
        <v>437</v>
      </c>
      <c r="N497">
        <v>1.655</v>
      </c>
    </row>
    <row r="498" spans="1:14">
      <c r="A498" s="54">
        <f>formulas!O585</f>
        <v>0</v>
      </c>
      <c r="B498" s="33">
        <f t="shared" ca="1" si="48"/>
        <v>32</v>
      </c>
      <c r="C498">
        <f t="shared" si="49"/>
        <v>90</v>
      </c>
      <c r="D498">
        <f t="shared" ca="1" si="47"/>
        <v>-3.0000000000000001E-3</v>
      </c>
      <c r="E498">
        <f t="shared" ca="1" si="50"/>
        <v>0</v>
      </c>
      <c r="F498">
        <f t="shared" ca="1" si="51"/>
        <v>31</v>
      </c>
      <c r="G498">
        <f t="shared" ca="1" si="52"/>
        <v>32</v>
      </c>
      <c r="M498">
        <v>438</v>
      </c>
      <c r="N498">
        <v>1.66</v>
      </c>
    </row>
    <row r="499" spans="1:14">
      <c r="A499" s="54">
        <f>formulas!O586</f>
        <v>0</v>
      </c>
      <c r="B499" s="33">
        <f t="shared" ca="1" si="48"/>
        <v>32</v>
      </c>
      <c r="C499">
        <f t="shared" si="49"/>
        <v>90</v>
      </c>
      <c r="D499">
        <f t="shared" ca="1" si="47"/>
        <v>-3.0000000000000001E-3</v>
      </c>
      <c r="E499">
        <f t="shared" ca="1" si="50"/>
        <v>0</v>
      </c>
      <c r="F499">
        <f t="shared" ca="1" si="51"/>
        <v>31</v>
      </c>
      <c r="G499">
        <f t="shared" ca="1" si="52"/>
        <v>32</v>
      </c>
      <c r="M499">
        <v>439</v>
      </c>
      <c r="N499">
        <v>1.6639999999999999</v>
      </c>
    </row>
    <row r="500" spans="1:14">
      <c r="A500" s="54">
        <f>formulas!O587</f>
        <v>0</v>
      </c>
      <c r="B500" s="33">
        <f t="shared" ca="1" si="48"/>
        <v>32</v>
      </c>
      <c r="C500">
        <f t="shared" si="49"/>
        <v>90</v>
      </c>
      <c r="D500">
        <f t="shared" ca="1" si="47"/>
        <v>-3.0000000000000001E-3</v>
      </c>
      <c r="E500">
        <f t="shared" ca="1" si="50"/>
        <v>0</v>
      </c>
      <c r="F500">
        <f t="shared" ca="1" si="51"/>
        <v>31</v>
      </c>
      <c r="G500">
        <f t="shared" ca="1" si="52"/>
        <v>32</v>
      </c>
      <c r="M500">
        <v>440</v>
      </c>
      <c r="N500">
        <v>1.669</v>
      </c>
    </row>
    <row r="501" spans="1:14">
      <c r="A501" s="54">
        <f>formulas!O588</f>
        <v>0</v>
      </c>
      <c r="B501" s="33">
        <f t="shared" ca="1" si="48"/>
        <v>32</v>
      </c>
      <c r="C501">
        <f t="shared" si="49"/>
        <v>90</v>
      </c>
      <c r="D501">
        <f t="shared" ca="1" si="47"/>
        <v>-3.0000000000000001E-3</v>
      </c>
      <c r="E501">
        <f t="shared" ca="1" si="50"/>
        <v>0</v>
      </c>
      <c r="F501">
        <f t="shared" ca="1" si="51"/>
        <v>31</v>
      </c>
      <c r="G501">
        <f t="shared" ca="1" si="52"/>
        <v>32</v>
      </c>
      <c r="M501">
        <v>441</v>
      </c>
      <c r="N501">
        <v>1.6739999999999999</v>
      </c>
    </row>
    <row r="502" spans="1:14">
      <c r="A502" s="54">
        <f>formulas!O589</f>
        <v>0</v>
      </c>
      <c r="B502" s="33">
        <f t="shared" ca="1" si="48"/>
        <v>32</v>
      </c>
      <c r="C502">
        <f t="shared" si="49"/>
        <v>90</v>
      </c>
      <c r="D502">
        <f t="shared" ca="1" si="47"/>
        <v>-3.0000000000000001E-3</v>
      </c>
      <c r="E502">
        <f t="shared" ca="1" si="50"/>
        <v>0</v>
      </c>
      <c r="F502">
        <f t="shared" ca="1" si="51"/>
        <v>31</v>
      </c>
      <c r="G502">
        <f t="shared" ca="1" si="52"/>
        <v>32</v>
      </c>
      <c r="M502">
        <v>442</v>
      </c>
      <c r="N502">
        <v>1.679</v>
      </c>
    </row>
    <row r="503" spans="1:14">
      <c r="A503" s="54">
        <f>formulas!O590</f>
        <v>0</v>
      </c>
      <c r="B503" s="33">
        <f t="shared" ca="1" si="48"/>
        <v>32</v>
      </c>
      <c r="C503">
        <f t="shared" si="49"/>
        <v>90</v>
      </c>
      <c r="D503">
        <f t="shared" ca="1" si="47"/>
        <v>-3.0000000000000001E-3</v>
      </c>
      <c r="E503">
        <f t="shared" ca="1" si="50"/>
        <v>0</v>
      </c>
      <c r="F503">
        <f t="shared" ca="1" si="51"/>
        <v>31</v>
      </c>
      <c r="G503">
        <f t="shared" ca="1" si="52"/>
        <v>32</v>
      </c>
      <c r="M503">
        <v>443</v>
      </c>
      <c r="N503">
        <v>1.6839999999999999</v>
      </c>
    </row>
    <row r="504" spans="1:14">
      <c r="A504" s="54">
        <f>formulas!O591</f>
        <v>0</v>
      </c>
      <c r="B504" s="33">
        <f t="shared" ca="1" si="48"/>
        <v>32</v>
      </c>
      <c r="C504">
        <f t="shared" si="49"/>
        <v>90</v>
      </c>
      <c r="D504">
        <f t="shared" ca="1" si="47"/>
        <v>-3.0000000000000001E-3</v>
      </c>
      <c r="E504">
        <f t="shared" ca="1" si="50"/>
        <v>0</v>
      </c>
      <c r="F504">
        <f t="shared" ca="1" si="51"/>
        <v>31</v>
      </c>
      <c r="G504">
        <f t="shared" ca="1" si="52"/>
        <v>32</v>
      </c>
      <c r="M504">
        <v>444</v>
      </c>
      <c r="N504">
        <v>1.6890000000000001</v>
      </c>
    </row>
    <row r="505" spans="1:14">
      <c r="A505" s="54">
        <f>formulas!O592</f>
        <v>0</v>
      </c>
      <c r="B505" s="33">
        <f t="shared" ca="1" si="48"/>
        <v>32</v>
      </c>
      <c r="C505">
        <f t="shared" si="49"/>
        <v>90</v>
      </c>
      <c r="D505">
        <f t="shared" ca="1" si="47"/>
        <v>-3.0000000000000001E-3</v>
      </c>
      <c r="E505">
        <f t="shared" ca="1" si="50"/>
        <v>0</v>
      </c>
      <c r="F505">
        <f t="shared" ca="1" si="51"/>
        <v>31</v>
      </c>
      <c r="G505">
        <f t="shared" ca="1" si="52"/>
        <v>32</v>
      </c>
      <c r="M505">
        <v>445</v>
      </c>
      <c r="N505">
        <v>1.6930000000000001</v>
      </c>
    </row>
    <row r="506" spans="1:14">
      <c r="A506" s="54">
        <f>formulas!O593</f>
        <v>0</v>
      </c>
      <c r="B506" s="33">
        <f t="shared" ca="1" si="48"/>
        <v>32</v>
      </c>
      <c r="C506">
        <f t="shared" si="49"/>
        <v>90</v>
      </c>
      <c r="D506">
        <f t="shared" ca="1" si="47"/>
        <v>-3.0000000000000001E-3</v>
      </c>
      <c r="E506">
        <f t="shared" ca="1" si="50"/>
        <v>0</v>
      </c>
      <c r="F506">
        <f t="shared" ca="1" si="51"/>
        <v>31</v>
      </c>
      <c r="G506">
        <f t="shared" ca="1" si="52"/>
        <v>32</v>
      </c>
      <c r="M506">
        <v>446</v>
      </c>
      <c r="N506">
        <v>1.698</v>
      </c>
    </row>
    <row r="507" spans="1:14">
      <c r="A507" s="54">
        <f>formulas!O594</f>
        <v>0</v>
      </c>
      <c r="B507" s="33">
        <f t="shared" ca="1" si="48"/>
        <v>32</v>
      </c>
      <c r="C507">
        <f t="shared" si="49"/>
        <v>90</v>
      </c>
      <c r="D507">
        <f t="shared" ca="1" si="47"/>
        <v>-3.0000000000000001E-3</v>
      </c>
      <c r="E507">
        <f t="shared" ca="1" si="50"/>
        <v>0</v>
      </c>
      <c r="F507">
        <f t="shared" ca="1" si="51"/>
        <v>31</v>
      </c>
      <c r="G507">
        <f t="shared" ca="1" si="52"/>
        <v>32</v>
      </c>
      <c r="M507">
        <v>447</v>
      </c>
      <c r="N507">
        <v>1.7030000000000001</v>
      </c>
    </row>
    <row r="508" spans="1:14">
      <c r="A508" s="54">
        <f>formulas!O595</f>
        <v>0</v>
      </c>
      <c r="B508" s="33">
        <f t="shared" ca="1" si="48"/>
        <v>32</v>
      </c>
      <c r="C508">
        <f t="shared" si="49"/>
        <v>90</v>
      </c>
      <c r="D508">
        <f t="shared" ca="1" si="47"/>
        <v>-3.0000000000000001E-3</v>
      </c>
      <c r="E508">
        <f t="shared" ca="1" si="50"/>
        <v>0</v>
      </c>
      <c r="F508">
        <f t="shared" ca="1" si="51"/>
        <v>31</v>
      </c>
      <c r="G508">
        <f t="shared" ca="1" si="52"/>
        <v>32</v>
      </c>
      <c r="M508">
        <v>448</v>
      </c>
      <c r="N508">
        <v>1.708</v>
      </c>
    </row>
    <row r="509" spans="1:14">
      <c r="A509" s="54">
        <f>formulas!O596</f>
        <v>0</v>
      </c>
      <c r="B509" s="33">
        <f t="shared" ca="1" si="48"/>
        <v>32</v>
      </c>
      <c r="C509">
        <f t="shared" si="49"/>
        <v>90</v>
      </c>
      <c r="D509">
        <f t="shared" ca="1" si="47"/>
        <v>-3.0000000000000001E-3</v>
      </c>
      <c r="E509">
        <f t="shared" ca="1" si="50"/>
        <v>0</v>
      </c>
      <c r="F509">
        <f t="shared" ca="1" si="51"/>
        <v>31</v>
      </c>
      <c r="G509">
        <f t="shared" ca="1" si="52"/>
        <v>32</v>
      </c>
      <c r="M509">
        <v>449</v>
      </c>
      <c r="N509">
        <v>1.7130000000000001</v>
      </c>
    </row>
    <row r="510" spans="1:14">
      <c r="A510" s="54">
        <f>formulas!O597</f>
        <v>0</v>
      </c>
      <c r="B510" s="33">
        <f t="shared" ca="1" si="48"/>
        <v>32</v>
      </c>
      <c r="C510">
        <f t="shared" si="49"/>
        <v>90</v>
      </c>
      <c r="D510">
        <f t="shared" ca="1" si="47"/>
        <v>-3.0000000000000001E-3</v>
      </c>
      <c r="E510">
        <f t="shared" ca="1" si="50"/>
        <v>0</v>
      </c>
      <c r="F510">
        <f t="shared" ca="1" si="51"/>
        <v>31</v>
      </c>
      <c r="G510">
        <f t="shared" ca="1" si="52"/>
        <v>32</v>
      </c>
      <c r="M510">
        <v>450</v>
      </c>
      <c r="N510">
        <v>1.718</v>
      </c>
    </row>
    <row r="511" spans="1:14">
      <c r="A511" s="54">
        <f>formulas!O598</f>
        <v>0</v>
      </c>
      <c r="B511" s="33">
        <f t="shared" ca="1" si="48"/>
        <v>32</v>
      </c>
      <c r="C511">
        <f t="shared" si="49"/>
        <v>90</v>
      </c>
      <c r="D511">
        <f t="shared" ca="1" si="47"/>
        <v>-3.0000000000000001E-3</v>
      </c>
      <c r="E511">
        <f t="shared" ca="1" si="50"/>
        <v>0</v>
      </c>
      <c r="F511">
        <f t="shared" ca="1" si="51"/>
        <v>31</v>
      </c>
      <c r="G511">
        <f t="shared" ca="1" si="52"/>
        <v>32</v>
      </c>
      <c r="M511">
        <v>451</v>
      </c>
      <c r="N511">
        <v>1.722</v>
      </c>
    </row>
    <row r="512" spans="1:14">
      <c r="A512" s="54">
        <f>formulas!O599</f>
        <v>0</v>
      </c>
      <c r="B512" s="33">
        <f t="shared" ca="1" si="48"/>
        <v>32</v>
      </c>
      <c r="C512">
        <f t="shared" si="49"/>
        <v>90</v>
      </c>
      <c r="D512">
        <f t="shared" ca="1" si="47"/>
        <v>-3.0000000000000001E-3</v>
      </c>
      <c r="E512">
        <f t="shared" ca="1" si="50"/>
        <v>0</v>
      </c>
      <c r="F512">
        <f t="shared" ca="1" si="51"/>
        <v>31</v>
      </c>
      <c r="G512">
        <f t="shared" ca="1" si="52"/>
        <v>32</v>
      </c>
      <c r="M512">
        <v>452</v>
      </c>
      <c r="N512">
        <v>1.7270000000000001</v>
      </c>
    </row>
    <row r="513" spans="1:14">
      <c r="A513" s="54">
        <f>formulas!O600</f>
        <v>0</v>
      </c>
      <c r="B513" s="33">
        <f t="shared" ca="1" si="48"/>
        <v>32</v>
      </c>
      <c r="C513">
        <f t="shared" si="49"/>
        <v>90</v>
      </c>
      <c r="D513">
        <f t="shared" ca="1" si="47"/>
        <v>-3.0000000000000001E-3</v>
      </c>
      <c r="E513">
        <f t="shared" ca="1" si="50"/>
        <v>0</v>
      </c>
      <c r="F513">
        <f t="shared" ca="1" si="51"/>
        <v>31</v>
      </c>
      <c r="G513">
        <f t="shared" ca="1" si="52"/>
        <v>32</v>
      </c>
      <c r="M513">
        <v>453</v>
      </c>
      <c r="N513">
        <v>1.732</v>
      </c>
    </row>
    <row r="514" spans="1:14">
      <c r="A514" s="54">
        <f>formulas!O601</f>
        <v>0</v>
      </c>
      <c r="B514" s="33">
        <f t="shared" ca="1" si="48"/>
        <v>32</v>
      </c>
      <c r="C514">
        <f t="shared" si="49"/>
        <v>90</v>
      </c>
      <c r="D514">
        <f t="shared" ca="1" si="47"/>
        <v>-3.0000000000000001E-3</v>
      </c>
      <c r="E514">
        <f t="shared" ca="1" si="50"/>
        <v>0</v>
      </c>
      <c r="F514">
        <f t="shared" ca="1" si="51"/>
        <v>31</v>
      </c>
      <c r="G514">
        <f t="shared" ca="1" si="52"/>
        <v>32</v>
      </c>
      <c r="M514">
        <v>454</v>
      </c>
      <c r="N514">
        <v>1.7370000000000001</v>
      </c>
    </row>
    <row r="515" spans="1:14">
      <c r="A515" s="54">
        <f>formulas!O602</f>
        <v>0</v>
      </c>
      <c r="B515" s="33">
        <f t="shared" ca="1" si="48"/>
        <v>32</v>
      </c>
      <c r="C515">
        <f t="shared" si="49"/>
        <v>90</v>
      </c>
      <c r="D515">
        <f t="shared" ref="D515:D578" ca="1" si="53">INDIRECT(ADDRESS(C515+1,14))</f>
        <v>-3.0000000000000001E-3</v>
      </c>
      <c r="E515">
        <f t="shared" ca="1" si="50"/>
        <v>0</v>
      </c>
      <c r="F515">
        <f t="shared" ca="1" si="51"/>
        <v>31</v>
      </c>
      <c r="G515">
        <f t="shared" ca="1" si="52"/>
        <v>32</v>
      </c>
      <c r="M515">
        <v>455</v>
      </c>
      <c r="N515">
        <v>1.742</v>
      </c>
    </row>
    <row r="516" spans="1:14">
      <c r="A516" s="54">
        <f>formulas!O603</f>
        <v>0</v>
      </c>
      <c r="B516" s="33">
        <f t="shared" ca="1" si="48"/>
        <v>32</v>
      </c>
      <c r="C516">
        <f t="shared" si="49"/>
        <v>90</v>
      </c>
      <c r="D516">
        <f t="shared" ca="1" si="53"/>
        <v>-3.0000000000000001E-3</v>
      </c>
      <c r="E516">
        <f t="shared" ca="1" si="50"/>
        <v>0</v>
      </c>
      <c r="F516">
        <f t="shared" ca="1" si="51"/>
        <v>31</v>
      </c>
      <c r="G516">
        <f t="shared" ca="1" si="52"/>
        <v>32</v>
      </c>
      <c r="M516">
        <v>456</v>
      </c>
      <c r="N516">
        <v>1.7470000000000001</v>
      </c>
    </row>
    <row r="517" spans="1:14">
      <c r="A517" s="54">
        <f>formulas!O604</f>
        <v>0</v>
      </c>
      <c r="B517" s="33">
        <f t="shared" ca="1" si="48"/>
        <v>32</v>
      </c>
      <c r="C517">
        <f t="shared" si="49"/>
        <v>90</v>
      </c>
      <c r="D517">
        <f t="shared" ca="1" si="53"/>
        <v>-3.0000000000000001E-3</v>
      </c>
      <c r="E517">
        <f t="shared" ca="1" si="50"/>
        <v>0</v>
      </c>
      <c r="F517">
        <f t="shared" ca="1" si="51"/>
        <v>31</v>
      </c>
      <c r="G517">
        <f t="shared" ca="1" si="52"/>
        <v>32</v>
      </c>
      <c r="M517">
        <v>457</v>
      </c>
      <c r="N517">
        <v>1.752</v>
      </c>
    </row>
    <row r="518" spans="1:14">
      <c r="A518" s="54">
        <f>formulas!O605</f>
        <v>0</v>
      </c>
      <c r="B518" s="33">
        <f t="shared" ca="1" si="48"/>
        <v>32</v>
      </c>
      <c r="C518">
        <f t="shared" si="49"/>
        <v>90</v>
      </c>
      <c r="D518">
        <f t="shared" ca="1" si="53"/>
        <v>-3.0000000000000001E-3</v>
      </c>
      <c r="E518">
        <f t="shared" ca="1" si="50"/>
        <v>0</v>
      </c>
      <c r="F518">
        <f t="shared" ca="1" si="51"/>
        <v>31</v>
      </c>
      <c r="G518">
        <f t="shared" ca="1" si="52"/>
        <v>32</v>
      </c>
      <c r="M518">
        <v>458</v>
      </c>
      <c r="N518">
        <v>1.756</v>
      </c>
    </row>
    <row r="519" spans="1:14">
      <c r="A519" s="54">
        <f>formulas!O606</f>
        <v>0</v>
      </c>
      <c r="B519" s="33">
        <f t="shared" ca="1" si="48"/>
        <v>32</v>
      </c>
      <c r="C519">
        <f t="shared" si="49"/>
        <v>90</v>
      </c>
      <c r="D519">
        <f t="shared" ca="1" si="53"/>
        <v>-3.0000000000000001E-3</v>
      </c>
      <c r="E519">
        <f t="shared" ca="1" si="50"/>
        <v>0</v>
      </c>
      <c r="F519">
        <f t="shared" ca="1" si="51"/>
        <v>31</v>
      </c>
      <c r="G519">
        <f t="shared" ca="1" si="52"/>
        <v>32</v>
      </c>
      <c r="M519">
        <v>459</v>
      </c>
      <c r="N519">
        <v>1.7609999999999999</v>
      </c>
    </row>
    <row r="520" spans="1:14">
      <c r="A520" s="54">
        <f>formulas!O607</f>
        <v>0</v>
      </c>
      <c r="B520" s="33">
        <f t="shared" ca="1" si="48"/>
        <v>32</v>
      </c>
      <c r="C520">
        <f t="shared" si="49"/>
        <v>90</v>
      </c>
      <c r="D520">
        <f t="shared" ca="1" si="53"/>
        <v>-3.0000000000000001E-3</v>
      </c>
      <c r="E520">
        <f t="shared" ca="1" si="50"/>
        <v>0</v>
      </c>
      <c r="F520">
        <f t="shared" ca="1" si="51"/>
        <v>31</v>
      </c>
      <c r="G520">
        <f t="shared" ca="1" si="52"/>
        <v>32</v>
      </c>
      <c r="M520">
        <v>460</v>
      </c>
      <c r="N520">
        <v>1.766</v>
      </c>
    </row>
    <row r="521" spans="1:14">
      <c r="A521" s="54">
        <f>formulas!O608</f>
        <v>0</v>
      </c>
      <c r="B521" s="33">
        <f t="shared" ca="1" si="48"/>
        <v>32</v>
      </c>
      <c r="C521">
        <f t="shared" si="49"/>
        <v>90</v>
      </c>
      <c r="D521">
        <f t="shared" ca="1" si="53"/>
        <v>-3.0000000000000001E-3</v>
      </c>
      <c r="E521">
        <f t="shared" ca="1" si="50"/>
        <v>0</v>
      </c>
      <c r="F521">
        <f t="shared" ca="1" si="51"/>
        <v>31</v>
      </c>
      <c r="G521">
        <f t="shared" ca="1" si="52"/>
        <v>32</v>
      </c>
      <c r="M521">
        <v>461</v>
      </c>
      <c r="N521">
        <v>1.7709999999999999</v>
      </c>
    </row>
    <row r="522" spans="1:14">
      <c r="A522" s="54">
        <f>formulas!O609</f>
        <v>0</v>
      </c>
      <c r="B522" s="33">
        <f t="shared" ca="1" si="48"/>
        <v>32</v>
      </c>
      <c r="C522">
        <f t="shared" si="49"/>
        <v>90</v>
      </c>
      <c r="D522">
        <f t="shared" ca="1" si="53"/>
        <v>-3.0000000000000001E-3</v>
      </c>
      <c r="E522">
        <f t="shared" ca="1" si="50"/>
        <v>0</v>
      </c>
      <c r="F522">
        <f t="shared" ca="1" si="51"/>
        <v>31</v>
      </c>
      <c r="G522">
        <f t="shared" ca="1" si="52"/>
        <v>32</v>
      </c>
      <c r="M522">
        <v>462</v>
      </c>
      <c r="N522">
        <v>1.776</v>
      </c>
    </row>
    <row r="523" spans="1:14">
      <c r="A523" s="54">
        <f>formulas!O610</f>
        <v>0</v>
      </c>
      <c r="B523" s="33">
        <f t="shared" ca="1" si="48"/>
        <v>32</v>
      </c>
      <c r="C523">
        <f t="shared" si="49"/>
        <v>90</v>
      </c>
      <c r="D523">
        <f t="shared" ca="1" si="53"/>
        <v>-3.0000000000000001E-3</v>
      </c>
      <c r="E523">
        <f t="shared" ca="1" si="50"/>
        <v>0</v>
      </c>
      <c r="F523">
        <f t="shared" ca="1" si="51"/>
        <v>31</v>
      </c>
      <c r="G523">
        <f t="shared" ca="1" si="52"/>
        <v>32</v>
      </c>
      <c r="M523">
        <v>463</v>
      </c>
      <c r="N523">
        <v>1.7809999999999999</v>
      </c>
    </row>
    <row r="524" spans="1:14">
      <c r="A524" s="54">
        <f>formulas!O611</f>
        <v>0</v>
      </c>
      <c r="B524" s="33">
        <f t="shared" ca="1" si="48"/>
        <v>32</v>
      </c>
      <c r="C524">
        <f t="shared" si="49"/>
        <v>90</v>
      </c>
      <c r="D524">
        <f t="shared" ca="1" si="53"/>
        <v>-3.0000000000000001E-3</v>
      </c>
      <c r="E524">
        <f t="shared" ca="1" si="50"/>
        <v>0</v>
      </c>
      <c r="F524">
        <f t="shared" ca="1" si="51"/>
        <v>31</v>
      </c>
      <c r="G524">
        <f t="shared" ca="1" si="52"/>
        <v>32</v>
      </c>
      <c r="M524">
        <v>464</v>
      </c>
      <c r="N524">
        <v>1.786</v>
      </c>
    </row>
    <row r="525" spans="1:14">
      <c r="A525" s="54">
        <f>formulas!O612</f>
        <v>0</v>
      </c>
      <c r="B525" s="33">
        <f t="shared" ca="1" si="48"/>
        <v>32</v>
      </c>
      <c r="C525">
        <f t="shared" si="49"/>
        <v>90</v>
      </c>
      <c r="D525">
        <f t="shared" ca="1" si="53"/>
        <v>-3.0000000000000001E-3</v>
      </c>
      <c r="E525">
        <f t="shared" ca="1" si="50"/>
        <v>0</v>
      </c>
      <c r="F525">
        <f t="shared" ca="1" si="51"/>
        <v>31</v>
      </c>
      <c r="G525">
        <f t="shared" ca="1" si="52"/>
        <v>32</v>
      </c>
      <c r="M525">
        <v>465</v>
      </c>
      <c r="N525">
        <v>1.79</v>
      </c>
    </row>
    <row r="526" spans="1:14">
      <c r="A526" s="54">
        <f>formulas!O613</f>
        <v>0</v>
      </c>
      <c r="B526" s="33">
        <f t="shared" ca="1" si="48"/>
        <v>32</v>
      </c>
      <c r="C526">
        <f t="shared" si="49"/>
        <v>90</v>
      </c>
      <c r="D526">
        <f t="shared" ca="1" si="53"/>
        <v>-3.0000000000000001E-3</v>
      </c>
      <c r="E526">
        <f t="shared" ca="1" si="50"/>
        <v>0</v>
      </c>
      <c r="F526">
        <f t="shared" ca="1" si="51"/>
        <v>31</v>
      </c>
      <c r="G526">
        <f t="shared" ca="1" si="52"/>
        <v>32</v>
      </c>
      <c r="M526">
        <v>466</v>
      </c>
      <c r="N526">
        <v>1.7949999999999999</v>
      </c>
    </row>
    <row r="527" spans="1:14">
      <c r="A527" s="54">
        <f>formulas!O614</f>
        <v>0</v>
      </c>
      <c r="B527" s="33">
        <f t="shared" ca="1" si="48"/>
        <v>32</v>
      </c>
      <c r="C527">
        <f t="shared" si="49"/>
        <v>90</v>
      </c>
      <c r="D527">
        <f t="shared" ca="1" si="53"/>
        <v>-3.0000000000000001E-3</v>
      </c>
      <c r="E527">
        <f t="shared" ca="1" si="50"/>
        <v>0</v>
      </c>
      <c r="F527">
        <f t="shared" ca="1" si="51"/>
        <v>31</v>
      </c>
      <c r="G527">
        <f t="shared" ca="1" si="52"/>
        <v>32</v>
      </c>
      <c r="M527">
        <v>467</v>
      </c>
      <c r="N527">
        <v>1.8</v>
      </c>
    </row>
    <row r="528" spans="1:14">
      <c r="A528" s="54">
        <f>formulas!O615</f>
        <v>0</v>
      </c>
      <c r="B528" s="33">
        <f t="shared" ca="1" si="48"/>
        <v>32</v>
      </c>
      <c r="C528">
        <f t="shared" si="49"/>
        <v>90</v>
      </c>
      <c r="D528">
        <f t="shared" ca="1" si="53"/>
        <v>-3.0000000000000001E-3</v>
      </c>
      <c r="E528">
        <f t="shared" ca="1" si="50"/>
        <v>0</v>
      </c>
      <c r="F528">
        <f t="shared" ca="1" si="51"/>
        <v>31</v>
      </c>
      <c r="G528">
        <f t="shared" ca="1" si="52"/>
        <v>32</v>
      </c>
      <c r="M528">
        <v>468</v>
      </c>
      <c r="N528">
        <v>1.8049999999999999</v>
      </c>
    </row>
    <row r="529" spans="1:14">
      <c r="A529" s="54">
        <f>formulas!O616</f>
        <v>0</v>
      </c>
      <c r="B529" s="33">
        <f t="shared" ca="1" si="48"/>
        <v>32</v>
      </c>
      <c r="C529">
        <f t="shared" si="49"/>
        <v>90</v>
      </c>
      <c r="D529">
        <f t="shared" ca="1" si="53"/>
        <v>-3.0000000000000001E-3</v>
      </c>
      <c r="E529">
        <f t="shared" ca="1" si="50"/>
        <v>0</v>
      </c>
      <c r="F529">
        <f t="shared" ca="1" si="51"/>
        <v>31</v>
      </c>
      <c r="G529">
        <f t="shared" ca="1" si="52"/>
        <v>32</v>
      </c>
      <c r="M529">
        <v>469</v>
      </c>
      <c r="N529">
        <v>1.81</v>
      </c>
    </row>
    <row r="530" spans="1:14">
      <c r="A530" s="54">
        <f>formulas!O617</f>
        <v>0</v>
      </c>
      <c r="B530" s="33">
        <f t="shared" ca="1" si="48"/>
        <v>32</v>
      </c>
      <c r="C530">
        <f t="shared" si="49"/>
        <v>90</v>
      </c>
      <c r="D530">
        <f t="shared" ca="1" si="53"/>
        <v>-3.0000000000000001E-3</v>
      </c>
      <c r="E530">
        <f t="shared" ca="1" si="50"/>
        <v>0</v>
      </c>
      <c r="F530">
        <f t="shared" ca="1" si="51"/>
        <v>31</v>
      </c>
      <c r="G530">
        <f t="shared" ca="1" si="52"/>
        <v>32</v>
      </c>
      <c r="M530">
        <v>470</v>
      </c>
      <c r="N530">
        <v>1.8149999999999999</v>
      </c>
    </row>
    <row r="531" spans="1:14">
      <c r="A531" s="54">
        <f>formulas!O618</f>
        <v>0</v>
      </c>
      <c r="B531" s="33">
        <f t="shared" ca="1" si="48"/>
        <v>32</v>
      </c>
      <c r="C531">
        <f t="shared" si="49"/>
        <v>90</v>
      </c>
      <c r="D531">
        <f t="shared" ca="1" si="53"/>
        <v>-3.0000000000000001E-3</v>
      </c>
      <c r="E531">
        <f t="shared" ca="1" si="50"/>
        <v>0</v>
      </c>
      <c r="F531">
        <f t="shared" ca="1" si="51"/>
        <v>31</v>
      </c>
      <c r="G531">
        <f t="shared" ca="1" si="52"/>
        <v>32</v>
      </c>
      <c r="M531">
        <v>471</v>
      </c>
      <c r="N531">
        <v>1.82</v>
      </c>
    </row>
    <row r="532" spans="1:14">
      <c r="A532" s="54">
        <f>formulas!O619</f>
        <v>0</v>
      </c>
      <c r="B532" s="33">
        <f t="shared" ca="1" si="48"/>
        <v>32</v>
      </c>
      <c r="C532">
        <f t="shared" si="49"/>
        <v>90</v>
      </c>
      <c r="D532">
        <f t="shared" ca="1" si="53"/>
        <v>-3.0000000000000001E-3</v>
      </c>
      <c r="E532">
        <f t="shared" ca="1" si="50"/>
        <v>0</v>
      </c>
      <c r="F532">
        <f t="shared" ca="1" si="51"/>
        <v>31</v>
      </c>
      <c r="G532">
        <f t="shared" ca="1" si="52"/>
        <v>32</v>
      </c>
      <c r="M532">
        <v>472</v>
      </c>
      <c r="N532">
        <v>1.825</v>
      </c>
    </row>
    <row r="533" spans="1:14">
      <c r="A533" s="54">
        <f>formulas!O620</f>
        <v>0</v>
      </c>
      <c r="B533" s="33">
        <f t="shared" ref="B533:B596" ca="1" si="54">(A533-D533)/(E533-D533)*(G533-F533)+F533</f>
        <v>32</v>
      </c>
      <c r="C533">
        <f t="shared" ref="C533:C596" si="55">COUNTIF($N$2:$N$25400,"&lt;"&amp;A533)</f>
        <v>90</v>
      </c>
      <c r="D533">
        <f t="shared" ca="1" si="53"/>
        <v>-3.0000000000000001E-3</v>
      </c>
      <c r="E533">
        <f t="shared" ref="E533:E596" ca="1" si="56">INDIRECT(ADDRESS(C533+2,14))</f>
        <v>0</v>
      </c>
      <c r="F533">
        <f t="shared" ref="F533:F596" ca="1" si="57">INDIRECT(ADDRESS(C533+1,13))</f>
        <v>31</v>
      </c>
      <c r="G533">
        <f t="shared" ref="G533:G596" ca="1" si="58">INDIRECT(ADDRESS(C533+2,13))</f>
        <v>32</v>
      </c>
      <c r="M533">
        <v>473</v>
      </c>
      <c r="N533">
        <v>1.829</v>
      </c>
    </row>
    <row r="534" spans="1:14">
      <c r="A534" s="54">
        <f>formulas!O621</f>
        <v>0</v>
      </c>
      <c r="B534" s="33">
        <f t="shared" ca="1" si="54"/>
        <v>32</v>
      </c>
      <c r="C534">
        <f t="shared" si="55"/>
        <v>90</v>
      </c>
      <c r="D534">
        <f t="shared" ca="1" si="53"/>
        <v>-3.0000000000000001E-3</v>
      </c>
      <c r="E534">
        <f t="shared" ca="1" si="56"/>
        <v>0</v>
      </c>
      <c r="F534">
        <f t="shared" ca="1" si="57"/>
        <v>31</v>
      </c>
      <c r="G534">
        <f t="shared" ca="1" si="58"/>
        <v>32</v>
      </c>
      <c r="M534">
        <v>474</v>
      </c>
      <c r="N534">
        <v>1.8340000000000001</v>
      </c>
    </row>
    <row r="535" spans="1:14">
      <c r="A535" s="54">
        <f>formulas!O622</f>
        <v>0</v>
      </c>
      <c r="B535" s="33">
        <f t="shared" ca="1" si="54"/>
        <v>32</v>
      </c>
      <c r="C535">
        <f t="shared" si="55"/>
        <v>90</v>
      </c>
      <c r="D535">
        <f t="shared" ca="1" si="53"/>
        <v>-3.0000000000000001E-3</v>
      </c>
      <c r="E535">
        <f t="shared" ca="1" si="56"/>
        <v>0</v>
      </c>
      <c r="F535">
        <f t="shared" ca="1" si="57"/>
        <v>31</v>
      </c>
      <c r="G535">
        <f t="shared" ca="1" si="58"/>
        <v>32</v>
      </c>
      <c r="M535">
        <v>475</v>
      </c>
      <c r="N535">
        <v>1.839</v>
      </c>
    </row>
    <row r="536" spans="1:14">
      <c r="A536" s="54">
        <f>formulas!O623</f>
        <v>0</v>
      </c>
      <c r="B536" s="33">
        <f t="shared" ca="1" si="54"/>
        <v>32</v>
      </c>
      <c r="C536">
        <f t="shared" si="55"/>
        <v>90</v>
      </c>
      <c r="D536">
        <f t="shared" ca="1" si="53"/>
        <v>-3.0000000000000001E-3</v>
      </c>
      <c r="E536">
        <f t="shared" ca="1" si="56"/>
        <v>0</v>
      </c>
      <c r="F536">
        <f t="shared" ca="1" si="57"/>
        <v>31</v>
      </c>
      <c r="G536">
        <f t="shared" ca="1" si="58"/>
        <v>32</v>
      </c>
      <c r="M536">
        <v>476</v>
      </c>
      <c r="N536">
        <v>1.8440000000000001</v>
      </c>
    </row>
    <row r="537" spans="1:14">
      <c r="A537" s="54">
        <f>formulas!O624</f>
        <v>0</v>
      </c>
      <c r="B537" s="33">
        <f t="shared" ca="1" si="54"/>
        <v>32</v>
      </c>
      <c r="C537">
        <f t="shared" si="55"/>
        <v>90</v>
      </c>
      <c r="D537">
        <f t="shared" ca="1" si="53"/>
        <v>-3.0000000000000001E-3</v>
      </c>
      <c r="E537">
        <f t="shared" ca="1" si="56"/>
        <v>0</v>
      </c>
      <c r="F537">
        <f t="shared" ca="1" si="57"/>
        <v>31</v>
      </c>
      <c r="G537">
        <f t="shared" ca="1" si="58"/>
        <v>32</v>
      </c>
      <c r="M537">
        <v>477</v>
      </c>
      <c r="N537">
        <v>1.849</v>
      </c>
    </row>
    <row r="538" spans="1:14">
      <c r="A538" s="54">
        <f>formulas!O625</f>
        <v>0</v>
      </c>
      <c r="B538" s="33">
        <f t="shared" ca="1" si="54"/>
        <v>32</v>
      </c>
      <c r="C538">
        <f t="shared" si="55"/>
        <v>90</v>
      </c>
      <c r="D538">
        <f t="shared" ca="1" si="53"/>
        <v>-3.0000000000000001E-3</v>
      </c>
      <c r="E538">
        <f t="shared" ca="1" si="56"/>
        <v>0</v>
      </c>
      <c r="F538">
        <f t="shared" ca="1" si="57"/>
        <v>31</v>
      </c>
      <c r="G538">
        <f t="shared" ca="1" si="58"/>
        <v>32</v>
      </c>
      <c r="M538">
        <v>478</v>
      </c>
      <c r="N538">
        <v>1.8540000000000001</v>
      </c>
    </row>
    <row r="539" spans="1:14">
      <c r="A539" s="54">
        <f>formulas!O626</f>
        <v>0</v>
      </c>
      <c r="B539" s="33">
        <f t="shared" ca="1" si="54"/>
        <v>32</v>
      </c>
      <c r="C539">
        <f t="shared" si="55"/>
        <v>90</v>
      </c>
      <c r="D539">
        <f t="shared" ca="1" si="53"/>
        <v>-3.0000000000000001E-3</v>
      </c>
      <c r="E539">
        <f t="shared" ca="1" si="56"/>
        <v>0</v>
      </c>
      <c r="F539">
        <f t="shared" ca="1" si="57"/>
        <v>31</v>
      </c>
      <c r="G539">
        <f t="shared" ca="1" si="58"/>
        <v>32</v>
      </c>
      <c r="M539">
        <v>479</v>
      </c>
      <c r="N539">
        <v>1.859</v>
      </c>
    </row>
    <row r="540" spans="1:14">
      <c r="A540" s="54">
        <f>formulas!O627</f>
        <v>0</v>
      </c>
      <c r="B540" s="33">
        <f t="shared" ca="1" si="54"/>
        <v>32</v>
      </c>
      <c r="C540">
        <f t="shared" si="55"/>
        <v>90</v>
      </c>
      <c r="D540">
        <f t="shared" ca="1" si="53"/>
        <v>-3.0000000000000001E-3</v>
      </c>
      <c r="E540">
        <f t="shared" ca="1" si="56"/>
        <v>0</v>
      </c>
      <c r="F540">
        <f t="shared" ca="1" si="57"/>
        <v>31</v>
      </c>
      <c r="G540">
        <f t="shared" ca="1" si="58"/>
        <v>32</v>
      </c>
      <c r="M540">
        <v>480</v>
      </c>
      <c r="N540">
        <v>1.8640000000000001</v>
      </c>
    </row>
    <row r="541" spans="1:14">
      <c r="A541" s="54">
        <f>formulas!O628</f>
        <v>0</v>
      </c>
      <c r="B541" s="33">
        <f t="shared" ca="1" si="54"/>
        <v>32</v>
      </c>
      <c r="C541">
        <f t="shared" si="55"/>
        <v>90</v>
      </c>
      <c r="D541">
        <f t="shared" ca="1" si="53"/>
        <v>-3.0000000000000001E-3</v>
      </c>
      <c r="E541">
        <f t="shared" ca="1" si="56"/>
        <v>0</v>
      </c>
      <c r="F541">
        <f t="shared" ca="1" si="57"/>
        <v>31</v>
      </c>
      <c r="G541">
        <f t="shared" ca="1" si="58"/>
        <v>32</v>
      </c>
      <c r="M541">
        <v>481</v>
      </c>
      <c r="N541">
        <v>1.869</v>
      </c>
    </row>
    <row r="542" spans="1:14">
      <c r="A542" s="54">
        <f>formulas!O629</f>
        <v>0</v>
      </c>
      <c r="B542" s="33">
        <f t="shared" ca="1" si="54"/>
        <v>32</v>
      </c>
      <c r="C542">
        <f t="shared" si="55"/>
        <v>90</v>
      </c>
      <c r="D542">
        <f t="shared" ca="1" si="53"/>
        <v>-3.0000000000000001E-3</v>
      </c>
      <c r="E542">
        <f t="shared" ca="1" si="56"/>
        <v>0</v>
      </c>
      <c r="F542">
        <f t="shared" ca="1" si="57"/>
        <v>31</v>
      </c>
      <c r="G542">
        <f t="shared" ca="1" si="58"/>
        <v>32</v>
      </c>
      <c r="M542">
        <v>482</v>
      </c>
      <c r="N542">
        <v>1.8740000000000001</v>
      </c>
    </row>
    <row r="543" spans="1:14">
      <c r="A543" s="54">
        <f>formulas!O630</f>
        <v>0</v>
      </c>
      <c r="B543" s="33">
        <f t="shared" ca="1" si="54"/>
        <v>32</v>
      </c>
      <c r="C543">
        <f t="shared" si="55"/>
        <v>90</v>
      </c>
      <c r="D543">
        <f t="shared" ca="1" si="53"/>
        <v>-3.0000000000000001E-3</v>
      </c>
      <c r="E543">
        <f t="shared" ca="1" si="56"/>
        <v>0</v>
      </c>
      <c r="F543">
        <f t="shared" ca="1" si="57"/>
        <v>31</v>
      </c>
      <c r="G543">
        <f t="shared" ca="1" si="58"/>
        <v>32</v>
      </c>
      <c r="M543">
        <v>483</v>
      </c>
      <c r="N543">
        <v>1.8779999999999999</v>
      </c>
    </row>
    <row r="544" spans="1:14">
      <c r="A544" s="54">
        <f>formulas!O631</f>
        <v>0</v>
      </c>
      <c r="B544" s="33">
        <f t="shared" ca="1" si="54"/>
        <v>32</v>
      </c>
      <c r="C544">
        <f t="shared" si="55"/>
        <v>90</v>
      </c>
      <c r="D544">
        <f t="shared" ca="1" si="53"/>
        <v>-3.0000000000000001E-3</v>
      </c>
      <c r="E544">
        <f t="shared" ca="1" si="56"/>
        <v>0</v>
      </c>
      <c r="F544">
        <f t="shared" ca="1" si="57"/>
        <v>31</v>
      </c>
      <c r="G544">
        <f t="shared" ca="1" si="58"/>
        <v>32</v>
      </c>
      <c r="M544">
        <v>484</v>
      </c>
      <c r="N544">
        <v>1.883</v>
      </c>
    </row>
    <row r="545" spans="1:14">
      <c r="A545" s="54">
        <f>formulas!O632</f>
        <v>0</v>
      </c>
      <c r="B545" s="33">
        <f t="shared" ca="1" si="54"/>
        <v>32</v>
      </c>
      <c r="C545">
        <f t="shared" si="55"/>
        <v>90</v>
      </c>
      <c r="D545">
        <f t="shared" ca="1" si="53"/>
        <v>-3.0000000000000001E-3</v>
      </c>
      <c r="E545">
        <f t="shared" ca="1" si="56"/>
        <v>0</v>
      </c>
      <c r="F545">
        <f t="shared" ca="1" si="57"/>
        <v>31</v>
      </c>
      <c r="G545">
        <f t="shared" ca="1" si="58"/>
        <v>32</v>
      </c>
      <c r="M545">
        <v>485</v>
      </c>
      <c r="N545">
        <v>1.8879999999999999</v>
      </c>
    </row>
    <row r="546" spans="1:14">
      <c r="A546" s="54">
        <f>formulas!O633</f>
        <v>0</v>
      </c>
      <c r="B546" s="33">
        <f t="shared" ca="1" si="54"/>
        <v>32</v>
      </c>
      <c r="C546">
        <f t="shared" si="55"/>
        <v>90</v>
      </c>
      <c r="D546">
        <f t="shared" ca="1" si="53"/>
        <v>-3.0000000000000001E-3</v>
      </c>
      <c r="E546">
        <f t="shared" ca="1" si="56"/>
        <v>0</v>
      </c>
      <c r="F546">
        <f t="shared" ca="1" si="57"/>
        <v>31</v>
      </c>
      <c r="G546">
        <f t="shared" ca="1" si="58"/>
        <v>32</v>
      </c>
      <c r="M546">
        <v>486</v>
      </c>
      <c r="N546">
        <v>1.893</v>
      </c>
    </row>
    <row r="547" spans="1:14">
      <c r="A547" s="54">
        <f>formulas!O634</f>
        <v>0</v>
      </c>
      <c r="B547" s="33">
        <f t="shared" ca="1" si="54"/>
        <v>32</v>
      </c>
      <c r="C547">
        <f t="shared" si="55"/>
        <v>90</v>
      </c>
      <c r="D547">
        <f t="shared" ca="1" si="53"/>
        <v>-3.0000000000000001E-3</v>
      </c>
      <c r="E547">
        <f t="shared" ca="1" si="56"/>
        <v>0</v>
      </c>
      <c r="F547">
        <f t="shared" ca="1" si="57"/>
        <v>31</v>
      </c>
      <c r="G547">
        <f t="shared" ca="1" si="58"/>
        <v>32</v>
      </c>
      <c r="M547">
        <v>487</v>
      </c>
      <c r="N547">
        <v>1.8979999999999999</v>
      </c>
    </row>
    <row r="548" spans="1:14">
      <c r="A548" s="54">
        <f>formulas!O635</f>
        <v>0</v>
      </c>
      <c r="B548" s="33">
        <f t="shared" ca="1" si="54"/>
        <v>32</v>
      </c>
      <c r="C548">
        <f t="shared" si="55"/>
        <v>90</v>
      </c>
      <c r="D548">
        <f t="shared" ca="1" si="53"/>
        <v>-3.0000000000000001E-3</v>
      </c>
      <c r="E548">
        <f t="shared" ca="1" si="56"/>
        <v>0</v>
      </c>
      <c r="F548">
        <f t="shared" ca="1" si="57"/>
        <v>31</v>
      </c>
      <c r="G548">
        <f t="shared" ca="1" si="58"/>
        <v>32</v>
      </c>
      <c r="M548">
        <v>488</v>
      </c>
      <c r="N548">
        <v>1.903</v>
      </c>
    </row>
    <row r="549" spans="1:14">
      <c r="A549" s="54">
        <f>formulas!O636</f>
        <v>0</v>
      </c>
      <c r="B549" s="33">
        <f t="shared" ca="1" si="54"/>
        <v>32</v>
      </c>
      <c r="C549">
        <f t="shared" si="55"/>
        <v>90</v>
      </c>
      <c r="D549">
        <f t="shared" ca="1" si="53"/>
        <v>-3.0000000000000001E-3</v>
      </c>
      <c r="E549">
        <f t="shared" ca="1" si="56"/>
        <v>0</v>
      </c>
      <c r="F549">
        <f t="shared" ca="1" si="57"/>
        <v>31</v>
      </c>
      <c r="G549">
        <f t="shared" ca="1" si="58"/>
        <v>32</v>
      </c>
      <c r="M549">
        <v>489</v>
      </c>
      <c r="N549">
        <v>1.9079999999999999</v>
      </c>
    </row>
    <row r="550" spans="1:14">
      <c r="A550" s="54">
        <f>formulas!O637</f>
        <v>0</v>
      </c>
      <c r="B550" s="33">
        <f t="shared" ca="1" si="54"/>
        <v>32</v>
      </c>
      <c r="C550">
        <f t="shared" si="55"/>
        <v>90</v>
      </c>
      <c r="D550">
        <f t="shared" ca="1" si="53"/>
        <v>-3.0000000000000001E-3</v>
      </c>
      <c r="E550">
        <f t="shared" ca="1" si="56"/>
        <v>0</v>
      </c>
      <c r="F550">
        <f t="shared" ca="1" si="57"/>
        <v>31</v>
      </c>
      <c r="G550">
        <f t="shared" ca="1" si="58"/>
        <v>32</v>
      </c>
      <c r="M550">
        <v>490</v>
      </c>
      <c r="N550">
        <v>1.913</v>
      </c>
    </row>
    <row r="551" spans="1:14">
      <c r="A551" s="54">
        <f>formulas!O638</f>
        <v>0</v>
      </c>
      <c r="B551" s="33">
        <f t="shared" ca="1" si="54"/>
        <v>32</v>
      </c>
      <c r="C551">
        <f t="shared" si="55"/>
        <v>90</v>
      </c>
      <c r="D551">
        <f t="shared" ca="1" si="53"/>
        <v>-3.0000000000000001E-3</v>
      </c>
      <c r="E551">
        <f t="shared" ca="1" si="56"/>
        <v>0</v>
      </c>
      <c r="F551">
        <f t="shared" ca="1" si="57"/>
        <v>31</v>
      </c>
      <c r="G551">
        <f t="shared" ca="1" si="58"/>
        <v>32</v>
      </c>
      <c r="M551">
        <v>491</v>
      </c>
      <c r="N551">
        <v>1.9179999999999999</v>
      </c>
    </row>
    <row r="552" spans="1:14">
      <c r="A552" s="54">
        <f>formulas!O639</f>
        <v>0</v>
      </c>
      <c r="B552" s="33">
        <f t="shared" ca="1" si="54"/>
        <v>32</v>
      </c>
      <c r="C552">
        <f t="shared" si="55"/>
        <v>90</v>
      </c>
      <c r="D552">
        <f t="shared" ca="1" si="53"/>
        <v>-3.0000000000000001E-3</v>
      </c>
      <c r="E552">
        <f t="shared" ca="1" si="56"/>
        <v>0</v>
      </c>
      <c r="F552">
        <f t="shared" ca="1" si="57"/>
        <v>31</v>
      </c>
      <c r="G552">
        <f t="shared" ca="1" si="58"/>
        <v>32</v>
      </c>
      <c r="M552">
        <v>492</v>
      </c>
      <c r="N552">
        <v>1.923</v>
      </c>
    </row>
    <row r="553" spans="1:14">
      <c r="A553" s="54">
        <f>formulas!O640</f>
        <v>0</v>
      </c>
      <c r="B553" s="33">
        <f t="shared" ca="1" si="54"/>
        <v>32</v>
      </c>
      <c r="C553">
        <f t="shared" si="55"/>
        <v>90</v>
      </c>
      <c r="D553">
        <f t="shared" ca="1" si="53"/>
        <v>-3.0000000000000001E-3</v>
      </c>
      <c r="E553">
        <f t="shared" ca="1" si="56"/>
        <v>0</v>
      </c>
      <c r="F553">
        <f t="shared" ca="1" si="57"/>
        <v>31</v>
      </c>
      <c r="G553">
        <f t="shared" ca="1" si="58"/>
        <v>32</v>
      </c>
      <c r="M553">
        <v>493</v>
      </c>
      <c r="N553">
        <v>1.9279999999999999</v>
      </c>
    </row>
    <row r="554" spans="1:14">
      <c r="A554" s="54">
        <f>formulas!O641</f>
        <v>0</v>
      </c>
      <c r="B554" s="33">
        <f t="shared" ca="1" si="54"/>
        <v>32</v>
      </c>
      <c r="C554">
        <f t="shared" si="55"/>
        <v>90</v>
      </c>
      <c r="D554">
        <f t="shared" ca="1" si="53"/>
        <v>-3.0000000000000001E-3</v>
      </c>
      <c r="E554">
        <f t="shared" ca="1" si="56"/>
        <v>0</v>
      </c>
      <c r="F554">
        <f t="shared" ca="1" si="57"/>
        <v>31</v>
      </c>
      <c r="G554">
        <f t="shared" ca="1" si="58"/>
        <v>32</v>
      </c>
      <c r="M554">
        <v>494</v>
      </c>
      <c r="N554">
        <v>1.9330000000000001</v>
      </c>
    </row>
    <row r="555" spans="1:14">
      <c r="A555" s="54">
        <f>formulas!O642</f>
        <v>0</v>
      </c>
      <c r="B555" s="33">
        <f t="shared" ca="1" si="54"/>
        <v>32</v>
      </c>
      <c r="C555">
        <f t="shared" si="55"/>
        <v>90</v>
      </c>
      <c r="D555">
        <f t="shared" ca="1" si="53"/>
        <v>-3.0000000000000001E-3</v>
      </c>
      <c r="E555">
        <f t="shared" ca="1" si="56"/>
        <v>0</v>
      </c>
      <c r="F555">
        <f t="shared" ca="1" si="57"/>
        <v>31</v>
      </c>
      <c r="G555">
        <f t="shared" ca="1" si="58"/>
        <v>32</v>
      </c>
      <c r="M555">
        <v>495</v>
      </c>
      <c r="N555">
        <v>1.9379999999999999</v>
      </c>
    </row>
    <row r="556" spans="1:14">
      <c r="A556" s="54">
        <f>formulas!O643</f>
        <v>0</v>
      </c>
      <c r="B556" s="33">
        <f t="shared" ca="1" si="54"/>
        <v>32</v>
      </c>
      <c r="C556">
        <f t="shared" si="55"/>
        <v>90</v>
      </c>
      <c r="D556">
        <f t="shared" ca="1" si="53"/>
        <v>-3.0000000000000001E-3</v>
      </c>
      <c r="E556">
        <f t="shared" ca="1" si="56"/>
        <v>0</v>
      </c>
      <c r="F556">
        <f t="shared" ca="1" si="57"/>
        <v>31</v>
      </c>
      <c r="G556">
        <f t="shared" ca="1" si="58"/>
        <v>32</v>
      </c>
      <c r="M556">
        <v>496</v>
      </c>
      <c r="N556">
        <v>1.9419999999999999</v>
      </c>
    </row>
    <row r="557" spans="1:14">
      <c r="A557" s="54">
        <f>formulas!O644</f>
        <v>0</v>
      </c>
      <c r="B557" s="33">
        <f t="shared" ca="1" si="54"/>
        <v>32</v>
      </c>
      <c r="C557">
        <f t="shared" si="55"/>
        <v>90</v>
      </c>
      <c r="D557">
        <f t="shared" ca="1" si="53"/>
        <v>-3.0000000000000001E-3</v>
      </c>
      <c r="E557">
        <f t="shared" ca="1" si="56"/>
        <v>0</v>
      </c>
      <c r="F557">
        <f t="shared" ca="1" si="57"/>
        <v>31</v>
      </c>
      <c r="G557">
        <f t="shared" ca="1" si="58"/>
        <v>32</v>
      </c>
      <c r="M557">
        <v>497</v>
      </c>
      <c r="N557">
        <v>1.9470000000000001</v>
      </c>
    </row>
    <row r="558" spans="1:14">
      <c r="A558" s="54">
        <f>formulas!O645</f>
        <v>0</v>
      </c>
      <c r="B558" s="33">
        <f t="shared" ca="1" si="54"/>
        <v>32</v>
      </c>
      <c r="C558">
        <f t="shared" si="55"/>
        <v>90</v>
      </c>
      <c r="D558">
        <f t="shared" ca="1" si="53"/>
        <v>-3.0000000000000001E-3</v>
      </c>
      <c r="E558">
        <f t="shared" ca="1" si="56"/>
        <v>0</v>
      </c>
      <c r="F558">
        <f t="shared" ca="1" si="57"/>
        <v>31</v>
      </c>
      <c r="G558">
        <f t="shared" ca="1" si="58"/>
        <v>32</v>
      </c>
      <c r="M558">
        <v>498</v>
      </c>
      <c r="N558">
        <v>1.952</v>
      </c>
    </row>
    <row r="559" spans="1:14">
      <c r="A559" s="54">
        <f>formulas!O646</f>
        <v>0</v>
      </c>
      <c r="B559" s="33">
        <f t="shared" ca="1" si="54"/>
        <v>32</v>
      </c>
      <c r="C559">
        <f t="shared" si="55"/>
        <v>90</v>
      </c>
      <c r="D559">
        <f t="shared" ca="1" si="53"/>
        <v>-3.0000000000000001E-3</v>
      </c>
      <c r="E559">
        <f t="shared" ca="1" si="56"/>
        <v>0</v>
      </c>
      <c r="F559">
        <f t="shared" ca="1" si="57"/>
        <v>31</v>
      </c>
      <c r="G559">
        <f t="shared" ca="1" si="58"/>
        <v>32</v>
      </c>
      <c r="M559">
        <v>499</v>
      </c>
      <c r="N559">
        <v>1.9570000000000001</v>
      </c>
    </row>
    <row r="560" spans="1:14">
      <c r="A560" s="54">
        <f>formulas!O647</f>
        <v>0</v>
      </c>
      <c r="B560" s="33">
        <f t="shared" ca="1" si="54"/>
        <v>32</v>
      </c>
      <c r="C560">
        <f t="shared" si="55"/>
        <v>90</v>
      </c>
      <c r="D560">
        <f t="shared" ca="1" si="53"/>
        <v>-3.0000000000000001E-3</v>
      </c>
      <c r="E560">
        <f t="shared" ca="1" si="56"/>
        <v>0</v>
      </c>
      <c r="F560">
        <f t="shared" ca="1" si="57"/>
        <v>31</v>
      </c>
      <c r="G560">
        <f t="shared" ca="1" si="58"/>
        <v>32</v>
      </c>
      <c r="M560">
        <v>500</v>
      </c>
      <c r="N560">
        <v>1.962</v>
      </c>
    </row>
    <row r="561" spans="1:14">
      <c r="A561" s="54">
        <f>formulas!O648</f>
        <v>0</v>
      </c>
      <c r="B561" s="33">
        <f t="shared" ca="1" si="54"/>
        <v>32</v>
      </c>
      <c r="C561">
        <f t="shared" si="55"/>
        <v>90</v>
      </c>
      <c r="D561">
        <f t="shared" ca="1" si="53"/>
        <v>-3.0000000000000001E-3</v>
      </c>
      <c r="E561">
        <f t="shared" ca="1" si="56"/>
        <v>0</v>
      </c>
      <c r="F561">
        <f t="shared" ca="1" si="57"/>
        <v>31</v>
      </c>
      <c r="G561">
        <f t="shared" ca="1" si="58"/>
        <v>32</v>
      </c>
      <c r="M561">
        <v>501</v>
      </c>
      <c r="N561">
        <v>1.9670000000000001</v>
      </c>
    </row>
    <row r="562" spans="1:14">
      <c r="A562" s="54">
        <f>formulas!O649</f>
        <v>0</v>
      </c>
      <c r="B562" s="33">
        <f t="shared" ca="1" si="54"/>
        <v>32</v>
      </c>
      <c r="C562">
        <f t="shared" si="55"/>
        <v>90</v>
      </c>
      <c r="D562">
        <f t="shared" ca="1" si="53"/>
        <v>-3.0000000000000001E-3</v>
      </c>
      <c r="E562">
        <f t="shared" ca="1" si="56"/>
        <v>0</v>
      </c>
      <c r="F562">
        <f t="shared" ca="1" si="57"/>
        <v>31</v>
      </c>
      <c r="G562">
        <f t="shared" ca="1" si="58"/>
        <v>32</v>
      </c>
      <c r="M562">
        <v>502</v>
      </c>
      <c r="N562">
        <v>1.972</v>
      </c>
    </row>
    <row r="563" spans="1:14">
      <c r="A563" s="54">
        <f>formulas!O650</f>
        <v>0</v>
      </c>
      <c r="B563" s="33">
        <f t="shared" ca="1" si="54"/>
        <v>32</v>
      </c>
      <c r="C563">
        <f t="shared" si="55"/>
        <v>90</v>
      </c>
      <c r="D563">
        <f t="shared" ca="1" si="53"/>
        <v>-3.0000000000000001E-3</v>
      </c>
      <c r="E563">
        <f t="shared" ca="1" si="56"/>
        <v>0</v>
      </c>
      <c r="F563">
        <f t="shared" ca="1" si="57"/>
        <v>31</v>
      </c>
      <c r="G563">
        <f t="shared" ca="1" si="58"/>
        <v>32</v>
      </c>
      <c r="M563">
        <v>503</v>
      </c>
      <c r="N563">
        <v>1.9770000000000001</v>
      </c>
    </row>
    <row r="564" spans="1:14">
      <c r="A564" s="54">
        <f>formulas!O651</f>
        <v>0</v>
      </c>
      <c r="B564" s="33">
        <f t="shared" ca="1" si="54"/>
        <v>32</v>
      </c>
      <c r="C564">
        <f t="shared" si="55"/>
        <v>90</v>
      </c>
      <c r="D564">
        <f t="shared" ca="1" si="53"/>
        <v>-3.0000000000000001E-3</v>
      </c>
      <c r="E564">
        <f t="shared" ca="1" si="56"/>
        <v>0</v>
      </c>
      <c r="F564">
        <f t="shared" ca="1" si="57"/>
        <v>31</v>
      </c>
      <c r="G564">
        <f t="shared" ca="1" si="58"/>
        <v>32</v>
      </c>
      <c r="M564">
        <v>504</v>
      </c>
      <c r="N564">
        <v>1.982</v>
      </c>
    </row>
    <row r="565" spans="1:14">
      <c r="A565" s="54">
        <f>formulas!O652</f>
        <v>0</v>
      </c>
      <c r="B565" s="33">
        <f t="shared" ca="1" si="54"/>
        <v>32</v>
      </c>
      <c r="C565">
        <f t="shared" si="55"/>
        <v>90</v>
      </c>
      <c r="D565">
        <f t="shared" ca="1" si="53"/>
        <v>-3.0000000000000001E-3</v>
      </c>
      <c r="E565">
        <f t="shared" ca="1" si="56"/>
        <v>0</v>
      </c>
      <c r="F565">
        <f t="shared" ca="1" si="57"/>
        <v>31</v>
      </c>
      <c r="G565">
        <f t="shared" ca="1" si="58"/>
        <v>32</v>
      </c>
      <c r="M565">
        <v>505</v>
      </c>
      <c r="N565">
        <v>1.9870000000000001</v>
      </c>
    </row>
    <row r="566" spans="1:14">
      <c r="A566" s="54">
        <f>formulas!O653</f>
        <v>0</v>
      </c>
      <c r="B566" s="33">
        <f t="shared" ca="1" si="54"/>
        <v>32</v>
      </c>
      <c r="C566">
        <f t="shared" si="55"/>
        <v>90</v>
      </c>
      <c r="D566">
        <f t="shared" ca="1" si="53"/>
        <v>-3.0000000000000001E-3</v>
      </c>
      <c r="E566">
        <f t="shared" ca="1" si="56"/>
        <v>0</v>
      </c>
      <c r="F566">
        <f t="shared" ca="1" si="57"/>
        <v>31</v>
      </c>
      <c r="G566">
        <f t="shared" ca="1" si="58"/>
        <v>32</v>
      </c>
      <c r="M566">
        <v>506</v>
      </c>
      <c r="N566">
        <v>1.992</v>
      </c>
    </row>
    <row r="567" spans="1:14">
      <c r="A567" s="54">
        <f>formulas!O654</f>
        <v>0</v>
      </c>
      <c r="B567" s="33">
        <f t="shared" ca="1" si="54"/>
        <v>32</v>
      </c>
      <c r="C567">
        <f t="shared" si="55"/>
        <v>90</v>
      </c>
      <c r="D567">
        <f t="shared" ca="1" si="53"/>
        <v>-3.0000000000000001E-3</v>
      </c>
      <c r="E567">
        <f t="shared" ca="1" si="56"/>
        <v>0</v>
      </c>
      <c r="F567">
        <f t="shared" ca="1" si="57"/>
        <v>31</v>
      </c>
      <c r="G567">
        <f t="shared" ca="1" si="58"/>
        <v>32</v>
      </c>
      <c r="M567">
        <v>507</v>
      </c>
      <c r="N567">
        <v>1.9970000000000001</v>
      </c>
    </row>
    <row r="568" spans="1:14">
      <c r="A568" s="54">
        <f>formulas!O655</f>
        <v>0</v>
      </c>
      <c r="B568" s="33">
        <f t="shared" ca="1" si="54"/>
        <v>32</v>
      </c>
      <c r="C568">
        <f t="shared" si="55"/>
        <v>90</v>
      </c>
      <c r="D568">
        <f t="shared" ca="1" si="53"/>
        <v>-3.0000000000000001E-3</v>
      </c>
      <c r="E568">
        <f t="shared" ca="1" si="56"/>
        <v>0</v>
      </c>
      <c r="F568">
        <f t="shared" ca="1" si="57"/>
        <v>31</v>
      </c>
      <c r="G568">
        <f t="shared" ca="1" si="58"/>
        <v>32</v>
      </c>
      <c r="M568">
        <v>508</v>
      </c>
      <c r="N568">
        <v>2.0019999999999998</v>
      </c>
    </row>
    <row r="569" spans="1:14">
      <c r="A569" s="54">
        <f>formulas!O656</f>
        <v>0</v>
      </c>
      <c r="B569" s="33">
        <f t="shared" ca="1" si="54"/>
        <v>32</v>
      </c>
      <c r="C569">
        <f t="shared" si="55"/>
        <v>90</v>
      </c>
      <c r="D569">
        <f t="shared" ca="1" si="53"/>
        <v>-3.0000000000000001E-3</v>
      </c>
      <c r="E569">
        <f t="shared" ca="1" si="56"/>
        <v>0</v>
      </c>
      <c r="F569">
        <f t="shared" ca="1" si="57"/>
        <v>31</v>
      </c>
      <c r="G569">
        <f t="shared" ca="1" si="58"/>
        <v>32</v>
      </c>
      <c r="M569">
        <v>509</v>
      </c>
      <c r="N569">
        <v>2.0070000000000001</v>
      </c>
    </row>
    <row r="570" spans="1:14">
      <c r="A570" s="54">
        <f>formulas!O657</f>
        <v>0</v>
      </c>
      <c r="B570" s="33">
        <f t="shared" ca="1" si="54"/>
        <v>32</v>
      </c>
      <c r="C570">
        <f t="shared" si="55"/>
        <v>90</v>
      </c>
      <c r="D570">
        <f t="shared" ca="1" si="53"/>
        <v>-3.0000000000000001E-3</v>
      </c>
      <c r="E570">
        <f t="shared" ca="1" si="56"/>
        <v>0</v>
      </c>
      <c r="F570">
        <f t="shared" ca="1" si="57"/>
        <v>31</v>
      </c>
      <c r="G570">
        <f t="shared" ca="1" si="58"/>
        <v>32</v>
      </c>
      <c r="M570">
        <v>510</v>
      </c>
      <c r="N570">
        <v>2.012</v>
      </c>
    </row>
    <row r="571" spans="1:14">
      <c r="A571" s="54">
        <f>formulas!O658</f>
        <v>0</v>
      </c>
      <c r="B571" s="33">
        <f t="shared" ca="1" si="54"/>
        <v>32</v>
      </c>
      <c r="C571">
        <f t="shared" si="55"/>
        <v>90</v>
      </c>
      <c r="D571">
        <f t="shared" ca="1" si="53"/>
        <v>-3.0000000000000001E-3</v>
      </c>
      <c r="E571">
        <f t="shared" ca="1" si="56"/>
        <v>0</v>
      </c>
      <c r="F571">
        <f t="shared" ca="1" si="57"/>
        <v>31</v>
      </c>
      <c r="G571">
        <f t="shared" ca="1" si="58"/>
        <v>32</v>
      </c>
      <c r="M571">
        <v>511</v>
      </c>
      <c r="N571">
        <v>2.0169999999999999</v>
      </c>
    </row>
    <row r="572" spans="1:14">
      <c r="A572" s="54">
        <f>formulas!O659</f>
        <v>0</v>
      </c>
      <c r="B572" s="33">
        <f t="shared" ca="1" si="54"/>
        <v>32</v>
      </c>
      <c r="C572">
        <f t="shared" si="55"/>
        <v>90</v>
      </c>
      <c r="D572">
        <f t="shared" ca="1" si="53"/>
        <v>-3.0000000000000001E-3</v>
      </c>
      <c r="E572">
        <f t="shared" ca="1" si="56"/>
        <v>0</v>
      </c>
      <c r="F572">
        <f t="shared" ca="1" si="57"/>
        <v>31</v>
      </c>
      <c r="G572">
        <f t="shared" ca="1" si="58"/>
        <v>32</v>
      </c>
      <c r="M572">
        <v>512</v>
      </c>
      <c r="N572">
        <v>2.0219999999999998</v>
      </c>
    </row>
    <row r="573" spans="1:14">
      <c r="A573" s="54">
        <f>formulas!O660</f>
        <v>0</v>
      </c>
      <c r="B573" s="33">
        <f t="shared" ca="1" si="54"/>
        <v>32</v>
      </c>
      <c r="C573">
        <f t="shared" si="55"/>
        <v>90</v>
      </c>
      <c r="D573">
        <f t="shared" ca="1" si="53"/>
        <v>-3.0000000000000001E-3</v>
      </c>
      <c r="E573">
        <f t="shared" ca="1" si="56"/>
        <v>0</v>
      </c>
      <c r="F573">
        <f t="shared" ca="1" si="57"/>
        <v>31</v>
      </c>
      <c r="G573">
        <f t="shared" ca="1" si="58"/>
        <v>32</v>
      </c>
      <c r="M573">
        <v>513</v>
      </c>
      <c r="N573">
        <v>2.0270000000000001</v>
      </c>
    </row>
    <row r="574" spans="1:14">
      <c r="A574" s="54">
        <f>formulas!O661</f>
        <v>0</v>
      </c>
      <c r="B574" s="33">
        <f t="shared" ca="1" si="54"/>
        <v>32</v>
      </c>
      <c r="C574">
        <f t="shared" si="55"/>
        <v>90</v>
      </c>
      <c r="D574">
        <f t="shared" ca="1" si="53"/>
        <v>-3.0000000000000001E-3</v>
      </c>
      <c r="E574">
        <f t="shared" ca="1" si="56"/>
        <v>0</v>
      </c>
      <c r="F574">
        <f t="shared" ca="1" si="57"/>
        <v>31</v>
      </c>
      <c r="G574">
        <f t="shared" ca="1" si="58"/>
        <v>32</v>
      </c>
      <c r="M574">
        <v>514</v>
      </c>
      <c r="N574">
        <v>2.032</v>
      </c>
    </row>
    <row r="575" spans="1:14">
      <c r="A575" s="54">
        <f>formulas!O662</f>
        <v>0</v>
      </c>
      <c r="B575" s="33">
        <f t="shared" ca="1" si="54"/>
        <v>32</v>
      </c>
      <c r="C575">
        <f t="shared" si="55"/>
        <v>90</v>
      </c>
      <c r="D575">
        <f t="shared" ca="1" si="53"/>
        <v>-3.0000000000000001E-3</v>
      </c>
      <c r="E575">
        <f t="shared" ca="1" si="56"/>
        <v>0</v>
      </c>
      <c r="F575">
        <f t="shared" ca="1" si="57"/>
        <v>31</v>
      </c>
      <c r="G575">
        <f t="shared" ca="1" si="58"/>
        <v>32</v>
      </c>
      <c r="M575">
        <v>515</v>
      </c>
      <c r="N575">
        <v>2.0369999999999999</v>
      </c>
    </row>
    <row r="576" spans="1:14">
      <c r="A576" s="54">
        <f>formulas!O663</f>
        <v>0</v>
      </c>
      <c r="B576" s="33">
        <f t="shared" ca="1" si="54"/>
        <v>32</v>
      </c>
      <c r="C576">
        <f t="shared" si="55"/>
        <v>90</v>
      </c>
      <c r="D576">
        <f t="shared" ca="1" si="53"/>
        <v>-3.0000000000000001E-3</v>
      </c>
      <c r="E576">
        <f t="shared" ca="1" si="56"/>
        <v>0</v>
      </c>
      <c r="F576">
        <f t="shared" ca="1" si="57"/>
        <v>31</v>
      </c>
      <c r="G576">
        <f t="shared" ca="1" si="58"/>
        <v>32</v>
      </c>
      <c r="M576">
        <v>516</v>
      </c>
      <c r="N576">
        <v>2.0419999999999998</v>
      </c>
    </row>
    <row r="577" spans="1:14">
      <c r="A577" s="54">
        <f>formulas!O664</f>
        <v>0</v>
      </c>
      <c r="B577" s="33">
        <f t="shared" ca="1" si="54"/>
        <v>32</v>
      </c>
      <c r="C577">
        <f t="shared" si="55"/>
        <v>90</v>
      </c>
      <c r="D577">
        <f t="shared" ca="1" si="53"/>
        <v>-3.0000000000000001E-3</v>
      </c>
      <c r="E577">
        <f t="shared" ca="1" si="56"/>
        <v>0</v>
      </c>
      <c r="F577">
        <f t="shared" ca="1" si="57"/>
        <v>31</v>
      </c>
      <c r="G577">
        <f t="shared" ca="1" si="58"/>
        <v>32</v>
      </c>
      <c r="M577">
        <v>517</v>
      </c>
      <c r="N577">
        <v>2.0470000000000002</v>
      </c>
    </row>
    <row r="578" spans="1:14">
      <c r="A578" s="54">
        <f>formulas!O665</f>
        <v>0</v>
      </c>
      <c r="B578" s="33">
        <f t="shared" ca="1" si="54"/>
        <v>32</v>
      </c>
      <c r="C578">
        <f t="shared" si="55"/>
        <v>90</v>
      </c>
      <c r="D578">
        <f t="shared" ca="1" si="53"/>
        <v>-3.0000000000000001E-3</v>
      </c>
      <c r="E578">
        <f t="shared" ca="1" si="56"/>
        <v>0</v>
      </c>
      <c r="F578">
        <f t="shared" ca="1" si="57"/>
        <v>31</v>
      </c>
      <c r="G578">
        <f t="shared" ca="1" si="58"/>
        <v>32</v>
      </c>
      <c r="M578">
        <v>518</v>
      </c>
      <c r="N578">
        <v>2.052</v>
      </c>
    </row>
    <row r="579" spans="1:14">
      <c r="A579" s="54">
        <f>formulas!O666</f>
        <v>0</v>
      </c>
      <c r="B579" s="33">
        <f t="shared" ca="1" si="54"/>
        <v>32</v>
      </c>
      <c r="C579">
        <f t="shared" si="55"/>
        <v>90</v>
      </c>
      <c r="D579">
        <f t="shared" ref="D579:D642" ca="1" si="59">INDIRECT(ADDRESS(C579+1,14))</f>
        <v>-3.0000000000000001E-3</v>
      </c>
      <c r="E579">
        <f t="shared" ca="1" si="56"/>
        <v>0</v>
      </c>
      <c r="F579">
        <f t="shared" ca="1" si="57"/>
        <v>31</v>
      </c>
      <c r="G579">
        <f t="shared" ca="1" si="58"/>
        <v>32</v>
      </c>
      <c r="M579">
        <v>519</v>
      </c>
      <c r="N579">
        <v>2.0569999999999999</v>
      </c>
    </row>
    <row r="580" spans="1:14">
      <c r="A580" s="54">
        <f>formulas!O667</f>
        <v>0</v>
      </c>
      <c r="B580" s="33">
        <f t="shared" ca="1" si="54"/>
        <v>32</v>
      </c>
      <c r="C580">
        <f t="shared" si="55"/>
        <v>90</v>
      </c>
      <c r="D580">
        <f t="shared" ca="1" si="59"/>
        <v>-3.0000000000000001E-3</v>
      </c>
      <c r="E580">
        <f t="shared" ca="1" si="56"/>
        <v>0</v>
      </c>
      <c r="F580">
        <f t="shared" ca="1" si="57"/>
        <v>31</v>
      </c>
      <c r="G580">
        <f t="shared" ca="1" si="58"/>
        <v>32</v>
      </c>
      <c r="M580">
        <v>520</v>
      </c>
      <c r="N580">
        <v>2.0619999999999998</v>
      </c>
    </row>
    <row r="581" spans="1:14">
      <c r="A581" s="54">
        <f>formulas!O668</f>
        <v>0</v>
      </c>
      <c r="B581" s="33">
        <f t="shared" ca="1" si="54"/>
        <v>32</v>
      </c>
      <c r="C581">
        <f t="shared" si="55"/>
        <v>90</v>
      </c>
      <c r="D581">
        <f t="shared" ca="1" si="59"/>
        <v>-3.0000000000000001E-3</v>
      </c>
      <c r="E581">
        <f t="shared" ca="1" si="56"/>
        <v>0</v>
      </c>
      <c r="F581">
        <f t="shared" ca="1" si="57"/>
        <v>31</v>
      </c>
      <c r="G581">
        <f t="shared" ca="1" si="58"/>
        <v>32</v>
      </c>
      <c r="M581">
        <v>521</v>
      </c>
      <c r="N581">
        <v>2.0670000000000002</v>
      </c>
    </row>
    <row r="582" spans="1:14">
      <c r="A582" s="54">
        <f>formulas!O669</f>
        <v>0</v>
      </c>
      <c r="B582" s="33">
        <f t="shared" ca="1" si="54"/>
        <v>32</v>
      </c>
      <c r="C582">
        <f t="shared" si="55"/>
        <v>90</v>
      </c>
      <c r="D582">
        <f t="shared" ca="1" si="59"/>
        <v>-3.0000000000000001E-3</v>
      </c>
      <c r="E582">
        <f t="shared" ca="1" si="56"/>
        <v>0</v>
      </c>
      <c r="F582">
        <f t="shared" ca="1" si="57"/>
        <v>31</v>
      </c>
      <c r="G582">
        <f t="shared" ca="1" si="58"/>
        <v>32</v>
      </c>
      <c r="M582">
        <v>522</v>
      </c>
      <c r="N582">
        <v>2.0720000000000001</v>
      </c>
    </row>
    <row r="583" spans="1:14">
      <c r="A583" s="54">
        <f>formulas!O670</f>
        <v>0</v>
      </c>
      <c r="B583" s="33">
        <f t="shared" ca="1" si="54"/>
        <v>32</v>
      </c>
      <c r="C583">
        <f t="shared" si="55"/>
        <v>90</v>
      </c>
      <c r="D583">
        <f t="shared" ca="1" si="59"/>
        <v>-3.0000000000000001E-3</v>
      </c>
      <c r="E583">
        <f t="shared" ca="1" si="56"/>
        <v>0</v>
      </c>
      <c r="F583">
        <f t="shared" ca="1" si="57"/>
        <v>31</v>
      </c>
      <c r="G583">
        <f t="shared" ca="1" si="58"/>
        <v>32</v>
      </c>
      <c r="M583">
        <v>523</v>
      </c>
      <c r="N583">
        <v>2.0760000000000001</v>
      </c>
    </row>
    <row r="584" spans="1:14">
      <c r="A584" s="54">
        <f>formulas!O671</f>
        <v>0</v>
      </c>
      <c r="B584" s="33">
        <f t="shared" ca="1" si="54"/>
        <v>32</v>
      </c>
      <c r="C584">
        <f t="shared" si="55"/>
        <v>90</v>
      </c>
      <c r="D584">
        <f t="shared" ca="1" si="59"/>
        <v>-3.0000000000000001E-3</v>
      </c>
      <c r="E584">
        <f t="shared" ca="1" si="56"/>
        <v>0</v>
      </c>
      <c r="F584">
        <f t="shared" ca="1" si="57"/>
        <v>31</v>
      </c>
      <c r="G584">
        <f t="shared" ca="1" si="58"/>
        <v>32</v>
      </c>
      <c r="M584">
        <v>524</v>
      </c>
      <c r="N584">
        <v>2.081</v>
      </c>
    </row>
    <row r="585" spans="1:14">
      <c r="A585" s="54">
        <f>formulas!O672</f>
        <v>0</v>
      </c>
      <c r="B585" s="33">
        <f t="shared" ca="1" si="54"/>
        <v>32</v>
      </c>
      <c r="C585">
        <f t="shared" si="55"/>
        <v>90</v>
      </c>
      <c r="D585">
        <f t="shared" ca="1" si="59"/>
        <v>-3.0000000000000001E-3</v>
      </c>
      <c r="E585">
        <f t="shared" ca="1" si="56"/>
        <v>0</v>
      </c>
      <c r="F585">
        <f t="shared" ca="1" si="57"/>
        <v>31</v>
      </c>
      <c r="G585">
        <f t="shared" ca="1" si="58"/>
        <v>32</v>
      </c>
      <c r="M585">
        <v>525</v>
      </c>
      <c r="N585">
        <v>2.0859999999999999</v>
      </c>
    </row>
    <row r="586" spans="1:14">
      <c r="A586" s="54">
        <f>formulas!O673</f>
        <v>0</v>
      </c>
      <c r="B586" s="33">
        <f t="shared" ca="1" si="54"/>
        <v>32</v>
      </c>
      <c r="C586">
        <f t="shared" si="55"/>
        <v>90</v>
      </c>
      <c r="D586">
        <f t="shared" ca="1" si="59"/>
        <v>-3.0000000000000001E-3</v>
      </c>
      <c r="E586">
        <f t="shared" ca="1" si="56"/>
        <v>0</v>
      </c>
      <c r="F586">
        <f t="shared" ca="1" si="57"/>
        <v>31</v>
      </c>
      <c r="G586">
        <f t="shared" ca="1" si="58"/>
        <v>32</v>
      </c>
      <c r="M586">
        <v>526</v>
      </c>
      <c r="N586">
        <v>2.0910000000000002</v>
      </c>
    </row>
    <row r="587" spans="1:14">
      <c r="A587" s="54">
        <f>formulas!O674</f>
        <v>0</v>
      </c>
      <c r="B587" s="33">
        <f t="shared" ca="1" si="54"/>
        <v>32</v>
      </c>
      <c r="C587">
        <f t="shared" si="55"/>
        <v>90</v>
      </c>
      <c r="D587">
        <f t="shared" ca="1" si="59"/>
        <v>-3.0000000000000001E-3</v>
      </c>
      <c r="E587">
        <f t="shared" ca="1" si="56"/>
        <v>0</v>
      </c>
      <c r="F587">
        <f t="shared" ca="1" si="57"/>
        <v>31</v>
      </c>
      <c r="G587">
        <f t="shared" ca="1" si="58"/>
        <v>32</v>
      </c>
      <c r="M587">
        <v>527</v>
      </c>
      <c r="N587">
        <v>2.0960000000000001</v>
      </c>
    </row>
    <row r="588" spans="1:14">
      <c r="A588" s="54">
        <f>formulas!O675</f>
        <v>0</v>
      </c>
      <c r="B588" s="33">
        <f t="shared" ca="1" si="54"/>
        <v>32</v>
      </c>
      <c r="C588">
        <f t="shared" si="55"/>
        <v>90</v>
      </c>
      <c r="D588">
        <f t="shared" ca="1" si="59"/>
        <v>-3.0000000000000001E-3</v>
      </c>
      <c r="E588">
        <f t="shared" ca="1" si="56"/>
        <v>0</v>
      </c>
      <c r="F588">
        <f t="shared" ca="1" si="57"/>
        <v>31</v>
      </c>
      <c r="G588">
        <f t="shared" ca="1" si="58"/>
        <v>32</v>
      </c>
      <c r="M588">
        <v>528</v>
      </c>
      <c r="N588">
        <v>2.101</v>
      </c>
    </row>
    <row r="589" spans="1:14">
      <c r="A589" s="54">
        <f>formulas!O676</f>
        <v>0</v>
      </c>
      <c r="B589" s="33">
        <f t="shared" ca="1" si="54"/>
        <v>32</v>
      </c>
      <c r="C589">
        <f t="shared" si="55"/>
        <v>90</v>
      </c>
      <c r="D589">
        <f t="shared" ca="1" si="59"/>
        <v>-3.0000000000000001E-3</v>
      </c>
      <c r="E589">
        <f t="shared" ca="1" si="56"/>
        <v>0</v>
      </c>
      <c r="F589">
        <f t="shared" ca="1" si="57"/>
        <v>31</v>
      </c>
      <c r="G589">
        <f t="shared" ca="1" si="58"/>
        <v>32</v>
      </c>
      <c r="M589">
        <v>529</v>
      </c>
      <c r="N589">
        <v>2.1059999999999999</v>
      </c>
    </row>
    <row r="590" spans="1:14">
      <c r="A590" s="54">
        <f>formulas!O677</f>
        <v>0</v>
      </c>
      <c r="B590" s="33">
        <f t="shared" ca="1" si="54"/>
        <v>32</v>
      </c>
      <c r="C590">
        <f t="shared" si="55"/>
        <v>90</v>
      </c>
      <c r="D590">
        <f t="shared" ca="1" si="59"/>
        <v>-3.0000000000000001E-3</v>
      </c>
      <c r="E590">
        <f t="shared" ca="1" si="56"/>
        <v>0</v>
      </c>
      <c r="F590">
        <f t="shared" ca="1" si="57"/>
        <v>31</v>
      </c>
      <c r="G590">
        <f t="shared" ca="1" si="58"/>
        <v>32</v>
      </c>
      <c r="M590">
        <v>530</v>
      </c>
      <c r="N590">
        <v>2.1110000000000002</v>
      </c>
    </row>
    <row r="591" spans="1:14">
      <c r="A591" s="54">
        <f>formulas!O678</f>
        <v>0</v>
      </c>
      <c r="B591" s="33">
        <f t="shared" ca="1" si="54"/>
        <v>32</v>
      </c>
      <c r="C591">
        <f t="shared" si="55"/>
        <v>90</v>
      </c>
      <c r="D591">
        <f t="shared" ca="1" si="59"/>
        <v>-3.0000000000000001E-3</v>
      </c>
      <c r="E591">
        <f t="shared" ca="1" si="56"/>
        <v>0</v>
      </c>
      <c r="F591">
        <f t="shared" ca="1" si="57"/>
        <v>31</v>
      </c>
      <c r="G591">
        <f t="shared" ca="1" si="58"/>
        <v>32</v>
      </c>
      <c r="M591">
        <v>531</v>
      </c>
      <c r="N591">
        <v>2.1160000000000001</v>
      </c>
    </row>
    <row r="592" spans="1:14">
      <c r="A592" s="54">
        <f>formulas!O679</f>
        <v>0</v>
      </c>
      <c r="B592" s="33">
        <f t="shared" ca="1" si="54"/>
        <v>32</v>
      </c>
      <c r="C592">
        <f t="shared" si="55"/>
        <v>90</v>
      </c>
      <c r="D592">
        <f t="shared" ca="1" si="59"/>
        <v>-3.0000000000000001E-3</v>
      </c>
      <c r="E592">
        <f t="shared" ca="1" si="56"/>
        <v>0</v>
      </c>
      <c r="F592">
        <f t="shared" ca="1" si="57"/>
        <v>31</v>
      </c>
      <c r="G592">
        <f t="shared" ca="1" si="58"/>
        <v>32</v>
      </c>
      <c r="M592">
        <v>532</v>
      </c>
      <c r="N592">
        <v>2.121</v>
      </c>
    </row>
    <row r="593" spans="1:14">
      <c r="A593" s="54">
        <f>formulas!O680</f>
        <v>0</v>
      </c>
      <c r="B593" s="33">
        <f t="shared" ca="1" si="54"/>
        <v>32</v>
      </c>
      <c r="C593">
        <f t="shared" si="55"/>
        <v>90</v>
      </c>
      <c r="D593">
        <f t="shared" ca="1" si="59"/>
        <v>-3.0000000000000001E-3</v>
      </c>
      <c r="E593">
        <f t="shared" ca="1" si="56"/>
        <v>0</v>
      </c>
      <c r="F593">
        <f t="shared" ca="1" si="57"/>
        <v>31</v>
      </c>
      <c r="G593">
        <f t="shared" ca="1" si="58"/>
        <v>32</v>
      </c>
      <c r="M593">
        <v>533</v>
      </c>
      <c r="N593">
        <v>2.1259999999999999</v>
      </c>
    </row>
    <row r="594" spans="1:14">
      <c r="A594" s="54">
        <f>formulas!O681</f>
        <v>0</v>
      </c>
      <c r="B594" s="33">
        <f t="shared" ca="1" si="54"/>
        <v>32</v>
      </c>
      <c r="C594">
        <f t="shared" si="55"/>
        <v>90</v>
      </c>
      <c r="D594">
        <f t="shared" ca="1" si="59"/>
        <v>-3.0000000000000001E-3</v>
      </c>
      <c r="E594">
        <f t="shared" ca="1" si="56"/>
        <v>0</v>
      </c>
      <c r="F594">
        <f t="shared" ca="1" si="57"/>
        <v>31</v>
      </c>
      <c r="G594">
        <f t="shared" ca="1" si="58"/>
        <v>32</v>
      </c>
      <c r="M594">
        <v>534</v>
      </c>
      <c r="N594">
        <v>2.1309999999999998</v>
      </c>
    </row>
    <row r="595" spans="1:14">
      <c r="A595" s="54">
        <f>formulas!O682</f>
        <v>0</v>
      </c>
      <c r="B595" s="33">
        <f t="shared" ca="1" si="54"/>
        <v>32</v>
      </c>
      <c r="C595">
        <f t="shared" si="55"/>
        <v>90</v>
      </c>
      <c r="D595">
        <f t="shared" ca="1" si="59"/>
        <v>-3.0000000000000001E-3</v>
      </c>
      <c r="E595">
        <f t="shared" ca="1" si="56"/>
        <v>0</v>
      </c>
      <c r="F595">
        <f t="shared" ca="1" si="57"/>
        <v>31</v>
      </c>
      <c r="G595">
        <f t="shared" ca="1" si="58"/>
        <v>32</v>
      </c>
      <c r="M595">
        <v>535</v>
      </c>
      <c r="N595">
        <v>2.1360000000000001</v>
      </c>
    </row>
    <row r="596" spans="1:14">
      <c r="A596" s="54">
        <f>formulas!O683</f>
        <v>0</v>
      </c>
      <c r="B596" s="33">
        <f t="shared" ca="1" si="54"/>
        <v>32</v>
      </c>
      <c r="C596">
        <f t="shared" si="55"/>
        <v>90</v>
      </c>
      <c r="D596">
        <f t="shared" ca="1" si="59"/>
        <v>-3.0000000000000001E-3</v>
      </c>
      <c r="E596">
        <f t="shared" ca="1" si="56"/>
        <v>0</v>
      </c>
      <c r="F596">
        <f t="shared" ca="1" si="57"/>
        <v>31</v>
      </c>
      <c r="G596">
        <f t="shared" ca="1" si="58"/>
        <v>32</v>
      </c>
      <c r="M596">
        <v>536</v>
      </c>
      <c r="N596">
        <v>2.141</v>
      </c>
    </row>
    <row r="597" spans="1:14">
      <c r="A597" s="54">
        <f>formulas!O684</f>
        <v>0</v>
      </c>
      <c r="B597" s="33">
        <f t="shared" ref="B597:B660" ca="1" si="60">(A597-D597)/(E597-D597)*(G597-F597)+F597</f>
        <v>32</v>
      </c>
      <c r="C597">
        <f t="shared" ref="C597:C660" si="61">COUNTIF($N$2:$N$25400,"&lt;"&amp;A597)</f>
        <v>90</v>
      </c>
      <c r="D597">
        <f t="shared" ca="1" si="59"/>
        <v>-3.0000000000000001E-3</v>
      </c>
      <c r="E597">
        <f t="shared" ref="E597:E660" ca="1" si="62">INDIRECT(ADDRESS(C597+2,14))</f>
        <v>0</v>
      </c>
      <c r="F597">
        <f t="shared" ref="F597:F660" ca="1" si="63">INDIRECT(ADDRESS(C597+1,13))</f>
        <v>31</v>
      </c>
      <c r="G597">
        <f t="shared" ref="G597:G660" ca="1" si="64">INDIRECT(ADDRESS(C597+2,13))</f>
        <v>32</v>
      </c>
      <c r="M597">
        <v>537</v>
      </c>
      <c r="N597">
        <v>2.1469999999999998</v>
      </c>
    </row>
    <row r="598" spans="1:14">
      <c r="A598" s="54">
        <f>formulas!O685</f>
        <v>0</v>
      </c>
      <c r="B598" s="33">
        <f t="shared" ca="1" si="60"/>
        <v>32</v>
      </c>
      <c r="C598">
        <f t="shared" si="61"/>
        <v>90</v>
      </c>
      <c r="D598">
        <f t="shared" ca="1" si="59"/>
        <v>-3.0000000000000001E-3</v>
      </c>
      <c r="E598">
        <f t="shared" ca="1" si="62"/>
        <v>0</v>
      </c>
      <c r="F598">
        <f t="shared" ca="1" si="63"/>
        <v>31</v>
      </c>
      <c r="G598">
        <f t="shared" ca="1" si="64"/>
        <v>32</v>
      </c>
      <c r="M598">
        <v>538</v>
      </c>
      <c r="N598">
        <v>2.1520000000000001</v>
      </c>
    </row>
    <row r="599" spans="1:14">
      <c r="A599" s="54">
        <f>formulas!O686</f>
        <v>0</v>
      </c>
      <c r="B599" s="33">
        <f t="shared" ca="1" si="60"/>
        <v>32</v>
      </c>
      <c r="C599">
        <f t="shared" si="61"/>
        <v>90</v>
      </c>
      <c r="D599">
        <f t="shared" ca="1" si="59"/>
        <v>-3.0000000000000001E-3</v>
      </c>
      <c r="E599">
        <f t="shared" ca="1" si="62"/>
        <v>0</v>
      </c>
      <c r="F599">
        <f t="shared" ca="1" si="63"/>
        <v>31</v>
      </c>
      <c r="G599">
        <f t="shared" ca="1" si="64"/>
        <v>32</v>
      </c>
      <c r="M599">
        <v>539</v>
      </c>
      <c r="N599">
        <v>2.157</v>
      </c>
    </row>
    <row r="600" spans="1:14">
      <c r="A600" s="54">
        <f>formulas!O687</f>
        <v>0</v>
      </c>
      <c r="B600" s="33">
        <f t="shared" ca="1" si="60"/>
        <v>32</v>
      </c>
      <c r="C600">
        <f t="shared" si="61"/>
        <v>90</v>
      </c>
      <c r="D600">
        <f t="shared" ca="1" si="59"/>
        <v>-3.0000000000000001E-3</v>
      </c>
      <c r="E600">
        <f t="shared" ca="1" si="62"/>
        <v>0</v>
      </c>
      <c r="F600">
        <f t="shared" ca="1" si="63"/>
        <v>31</v>
      </c>
      <c r="G600">
        <f t="shared" ca="1" si="64"/>
        <v>32</v>
      </c>
      <c r="M600">
        <v>540</v>
      </c>
      <c r="N600">
        <v>2.1619999999999999</v>
      </c>
    </row>
    <row r="601" spans="1:14">
      <c r="A601" s="54">
        <f>formulas!O688</f>
        <v>0</v>
      </c>
      <c r="B601" s="33">
        <f t="shared" ca="1" si="60"/>
        <v>32</v>
      </c>
      <c r="C601">
        <f t="shared" si="61"/>
        <v>90</v>
      </c>
      <c r="D601">
        <f t="shared" ca="1" si="59"/>
        <v>-3.0000000000000001E-3</v>
      </c>
      <c r="E601">
        <f t="shared" ca="1" si="62"/>
        <v>0</v>
      </c>
      <c r="F601">
        <f t="shared" ca="1" si="63"/>
        <v>31</v>
      </c>
      <c r="G601">
        <f t="shared" ca="1" si="64"/>
        <v>32</v>
      </c>
      <c r="M601">
        <v>541</v>
      </c>
      <c r="N601">
        <v>2.1669999999999998</v>
      </c>
    </row>
    <row r="602" spans="1:14">
      <c r="A602" s="54">
        <f>formulas!O689</f>
        <v>0</v>
      </c>
      <c r="B602" s="33">
        <f t="shared" ca="1" si="60"/>
        <v>32</v>
      </c>
      <c r="C602">
        <f t="shared" si="61"/>
        <v>90</v>
      </c>
      <c r="D602">
        <f t="shared" ca="1" si="59"/>
        <v>-3.0000000000000001E-3</v>
      </c>
      <c r="E602">
        <f t="shared" ca="1" si="62"/>
        <v>0</v>
      </c>
      <c r="F602">
        <f t="shared" ca="1" si="63"/>
        <v>31</v>
      </c>
      <c r="G602">
        <f t="shared" ca="1" si="64"/>
        <v>32</v>
      </c>
      <c r="M602">
        <v>542</v>
      </c>
      <c r="N602">
        <v>2.1720000000000002</v>
      </c>
    </row>
    <row r="603" spans="1:14">
      <c r="A603" s="54">
        <f>formulas!O690</f>
        <v>0</v>
      </c>
      <c r="B603" s="33">
        <f t="shared" ca="1" si="60"/>
        <v>32</v>
      </c>
      <c r="C603">
        <f t="shared" si="61"/>
        <v>90</v>
      </c>
      <c r="D603">
        <f t="shared" ca="1" si="59"/>
        <v>-3.0000000000000001E-3</v>
      </c>
      <c r="E603">
        <f t="shared" ca="1" si="62"/>
        <v>0</v>
      </c>
      <c r="F603">
        <f t="shared" ca="1" si="63"/>
        <v>31</v>
      </c>
      <c r="G603">
        <f t="shared" ca="1" si="64"/>
        <v>32</v>
      </c>
      <c r="M603">
        <v>543</v>
      </c>
      <c r="N603">
        <v>2.177</v>
      </c>
    </row>
    <row r="604" spans="1:14">
      <c r="A604" s="54">
        <f>formulas!O691</f>
        <v>0</v>
      </c>
      <c r="B604" s="33">
        <f t="shared" ca="1" si="60"/>
        <v>32</v>
      </c>
      <c r="C604">
        <f t="shared" si="61"/>
        <v>90</v>
      </c>
      <c r="D604">
        <f t="shared" ca="1" si="59"/>
        <v>-3.0000000000000001E-3</v>
      </c>
      <c r="E604">
        <f t="shared" ca="1" si="62"/>
        <v>0</v>
      </c>
      <c r="F604">
        <f t="shared" ca="1" si="63"/>
        <v>31</v>
      </c>
      <c r="G604">
        <f t="shared" ca="1" si="64"/>
        <v>32</v>
      </c>
      <c r="M604">
        <v>544</v>
      </c>
      <c r="N604">
        <v>2.1819999999999999</v>
      </c>
    </row>
    <row r="605" spans="1:14">
      <c r="A605" s="54">
        <f>formulas!O692</f>
        <v>0</v>
      </c>
      <c r="B605" s="33">
        <f t="shared" ca="1" si="60"/>
        <v>32</v>
      </c>
      <c r="C605">
        <f t="shared" si="61"/>
        <v>90</v>
      </c>
      <c r="D605">
        <f t="shared" ca="1" si="59"/>
        <v>-3.0000000000000001E-3</v>
      </c>
      <c r="E605">
        <f t="shared" ca="1" si="62"/>
        <v>0</v>
      </c>
      <c r="F605">
        <f t="shared" ca="1" si="63"/>
        <v>31</v>
      </c>
      <c r="G605">
        <f t="shared" ca="1" si="64"/>
        <v>32</v>
      </c>
      <c r="M605">
        <v>545</v>
      </c>
      <c r="N605">
        <v>2.1869999999999998</v>
      </c>
    </row>
    <row r="606" spans="1:14">
      <c r="A606" s="54">
        <f>formulas!O693</f>
        <v>0</v>
      </c>
      <c r="B606" s="33">
        <f t="shared" ca="1" si="60"/>
        <v>32</v>
      </c>
      <c r="C606">
        <f t="shared" si="61"/>
        <v>90</v>
      </c>
      <c r="D606">
        <f t="shared" ca="1" si="59"/>
        <v>-3.0000000000000001E-3</v>
      </c>
      <c r="E606">
        <f t="shared" ca="1" si="62"/>
        <v>0</v>
      </c>
      <c r="F606">
        <f t="shared" ca="1" si="63"/>
        <v>31</v>
      </c>
      <c r="G606">
        <f t="shared" ca="1" si="64"/>
        <v>32</v>
      </c>
      <c r="M606">
        <v>546</v>
      </c>
      <c r="N606">
        <v>2.1920000000000002</v>
      </c>
    </row>
    <row r="607" spans="1:14">
      <c r="A607" s="54">
        <f>formulas!O694</f>
        <v>0</v>
      </c>
      <c r="B607" s="33">
        <f t="shared" ca="1" si="60"/>
        <v>32</v>
      </c>
      <c r="C607">
        <f t="shared" si="61"/>
        <v>90</v>
      </c>
      <c r="D607">
        <f t="shared" ca="1" si="59"/>
        <v>-3.0000000000000001E-3</v>
      </c>
      <c r="E607">
        <f t="shared" ca="1" si="62"/>
        <v>0</v>
      </c>
      <c r="F607">
        <f t="shared" ca="1" si="63"/>
        <v>31</v>
      </c>
      <c r="G607">
        <f t="shared" ca="1" si="64"/>
        <v>32</v>
      </c>
      <c r="M607">
        <v>547</v>
      </c>
      <c r="N607">
        <v>2.1970000000000001</v>
      </c>
    </row>
    <row r="608" spans="1:14">
      <c r="A608" s="54">
        <f>formulas!O695</f>
        <v>0</v>
      </c>
      <c r="B608" s="33">
        <f t="shared" ca="1" si="60"/>
        <v>32</v>
      </c>
      <c r="C608">
        <f t="shared" si="61"/>
        <v>90</v>
      </c>
      <c r="D608">
        <f t="shared" ca="1" si="59"/>
        <v>-3.0000000000000001E-3</v>
      </c>
      <c r="E608">
        <f t="shared" ca="1" si="62"/>
        <v>0</v>
      </c>
      <c r="F608">
        <f t="shared" ca="1" si="63"/>
        <v>31</v>
      </c>
      <c r="G608">
        <f t="shared" ca="1" si="64"/>
        <v>32</v>
      </c>
      <c r="M608">
        <v>548</v>
      </c>
      <c r="N608">
        <v>2.202</v>
      </c>
    </row>
    <row r="609" spans="1:14">
      <c r="A609" s="54">
        <f>formulas!O696</f>
        <v>0</v>
      </c>
      <c r="B609" s="33">
        <f t="shared" ca="1" si="60"/>
        <v>32</v>
      </c>
      <c r="C609">
        <f t="shared" si="61"/>
        <v>90</v>
      </c>
      <c r="D609">
        <f t="shared" ca="1" si="59"/>
        <v>-3.0000000000000001E-3</v>
      </c>
      <c r="E609">
        <f t="shared" ca="1" si="62"/>
        <v>0</v>
      </c>
      <c r="F609">
        <f t="shared" ca="1" si="63"/>
        <v>31</v>
      </c>
      <c r="G609">
        <f t="shared" ca="1" si="64"/>
        <v>32</v>
      </c>
      <c r="M609">
        <v>549</v>
      </c>
      <c r="N609">
        <v>2.2069999999999999</v>
      </c>
    </row>
    <row r="610" spans="1:14">
      <c r="A610" s="54">
        <f>formulas!O697</f>
        <v>0</v>
      </c>
      <c r="B610" s="33">
        <f t="shared" ca="1" si="60"/>
        <v>32</v>
      </c>
      <c r="C610">
        <f t="shared" si="61"/>
        <v>90</v>
      </c>
      <c r="D610">
        <f t="shared" ca="1" si="59"/>
        <v>-3.0000000000000001E-3</v>
      </c>
      <c r="E610">
        <f t="shared" ca="1" si="62"/>
        <v>0</v>
      </c>
      <c r="F610">
        <f t="shared" ca="1" si="63"/>
        <v>31</v>
      </c>
      <c r="G610">
        <f t="shared" ca="1" si="64"/>
        <v>32</v>
      </c>
      <c r="M610">
        <v>550</v>
      </c>
      <c r="N610">
        <v>2.2120000000000002</v>
      </c>
    </row>
    <row r="611" spans="1:14">
      <c r="A611" s="54">
        <f>formulas!O698</f>
        <v>0</v>
      </c>
      <c r="B611" s="33">
        <f t="shared" ca="1" si="60"/>
        <v>32</v>
      </c>
      <c r="C611">
        <f t="shared" si="61"/>
        <v>90</v>
      </c>
      <c r="D611">
        <f t="shared" ca="1" si="59"/>
        <v>-3.0000000000000001E-3</v>
      </c>
      <c r="E611">
        <f t="shared" ca="1" si="62"/>
        <v>0</v>
      </c>
      <c r="F611">
        <f t="shared" ca="1" si="63"/>
        <v>31</v>
      </c>
      <c r="G611">
        <f t="shared" ca="1" si="64"/>
        <v>32</v>
      </c>
      <c r="M611">
        <v>551</v>
      </c>
      <c r="N611">
        <v>2.2170000000000001</v>
      </c>
    </row>
    <row r="612" spans="1:14">
      <c r="A612" s="54">
        <f>formulas!O699</f>
        <v>0</v>
      </c>
      <c r="B612" s="33">
        <f t="shared" ca="1" si="60"/>
        <v>32</v>
      </c>
      <c r="C612">
        <f t="shared" si="61"/>
        <v>90</v>
      </c>
      <c r="D612">
        <f t="shared" ca="1" si="59"/>
        <v>-3.0000000000000001E-3</v>
      </c>
      <c r="E612">
        <f t="shared" ca="1" si="62"/>
        <v>0</v>
      </c>
      <c r="F612">
        <f t="shared" ca="1" si="63"/>
        <v>31</v>
      </c>
      <c r="G612">
        <f t="shared" ca="1" si="64"/>
        <v>32</v>
      </c>
      <c r="M612">
        <v>552</v>
      </c>
      <c r="N612">
        <v>2.222</v>
      </c>
    </row>
    <row r="613" spans="1:14">
      <c r="A613" s="54">
        <f>formulas!O700</f>
        <v>0</v>
      </c>
      <c r="B613" s="33">
        <f t="shared" ca="1" si="60"/>
        <v>32</v>
      </c>
      <c r="C613">
        <f t="shared" si="61"/>
        <v>90</v>
      </c>
      <c r="D613">
        <f t="shared" ca="1" si="59"/>
        <v>-3.0000000000000001E-3</v>
      </c>
      <c r="E613">
        <f t="shared" ca="1" si="62"/>
        <v>0</v>
      </c>
      <c r="F613">
        <f t="shared" ca="1" si="63"/>
        <v>31</v>
      </c>
      <c r="G613">
        <f t="shared" ca="1" si="64"/>
        <v>32</v>
      </c>
      <c r="M613">
        <v>553</v>
      </c>
      <c r="N613">
        <v>2.2269999999999999</v>
      </c>
    </row>
    <row r="614" spans="1:14">
      <c r="A614" s="54">
        <f>formulas!O701</f>
        <v>0</v>
      </c>
      <c r="B614" s="33">
        <f t="shared" ca="1" si="60"/>
        <v>32</v>
      </c>
      <c r="C614">
        <f t="shared" si="61"/>
        <v>90</v>
      </c>
      <c r="D614">
        <f t="shared" ca="1" si="59"/>
        <v>-3.0000000000000001E-3</v>
      </c>
      <c r="E614">
        <f t="shared" ca="1" si="62"/>
        <v>0</v>
      </c>
      <c r="F614">
        <f t="shared" ca="1" si="63"/>
        <v>31</v>
      </c>
      <c r="G614">
        <f t="shared" ca="1" si="64"/>
        <v>32</v>
      </c>
      <c r="M614">
        <v>554</v>
      </c>
      <c r="N614">
        <v>2.2320000000000002</v>
      </c>
    </row>
    <row r="615" spans="1:14">
      <c r="A615" s="54">
        <f>formulas!O702</f>
        <v>0</v>
      </c>
      <c r="B615" s="33">
        <f t="shared" ca="1" si="60"/>
        <v>32</v>
      </c>
      <c r="C615">
        <f t="shared" si="61"/>
        <v>90</v>
      </c>
      <c r="D615">
        <f t="shared" ca="1" si="59"/>
        <v>-3.0000000000000001E-3</v>
      </c>
      <c r="E615">
        <f t="shared" ca="1" si="62"/>
        <v>0</v>
      </c>
      <c r="F615">
        <f t="shared" ca="1" si="63"/>
        <v>31</v>
      </c>
      <c r="G615">
        <f t="shared" ca="1" si="64"/>
        <v>32</v>
      </c>
      <c r="M615">
        <v>555</v>
      </c>
      <c r="N615">
        <v>2.2370000000000001</v>
      </c>
    </row>
    <row r="616" spans="1:14">
      <c r="A616" s="54">
        <f>formulas!O703</f>
        <v>0</v>
      </c>
      <c r="B616" s="33">
        <f t="shared" ca="1" si="60"/>
        <v>32</v>
      </c>
      <c r="C616">
        <f t="shared" si="61"/>
        <v>90</v>
      </c>
      <c r="D616">
        <f t="shared" ca="1" si="59"/>
        <v>-3.0000000000000001E-3</v>
      </c>
      <c r="E616">
        <f t="shared" ca="1" si="62"/>
        <v>0</v>
      </c>
      <c r="F616">
        <f t="shared" ca="1" si="63"/>
        <v>31</v>
      </c>
      <c r="G616">
        <f t="shared" ca="1" si="64"/>
        <v>32</v>
      </c>
      <c r="M616">
        <v>556</v>
      </c>
      <c r="N616">
        <v>2.242</v>
      </c>
    </row>
    <row r="617" spans="1:14">
      <c r="A617" s="54">
        <f>formulas!O704</f>
        <v>0</v>
      </c>
      <c r="B617" s="33">
        <f t="shared" ca="1" si="60"/>
        <v>32</v>
      </c>
      <c r="C617">
        <f t="shared" si="61"/>
        <v>90</v>
      </c>
      <c r="D617">
        <f t="shared" ca="1" si="59"/>
        <v>-3.0000000000000001E-3</v>
      </c>
      <c r="E617">
        <f t="shared" ca="1" si="62"/>
        <v>0</v>
      </c>
      <c r="F617">
        <f t="shared" ca="1" si="63"/>
        <v>31</v>
      </c>
      <c r="G617">
        <f t="shared" ca="1" si="64"/>
        <v>32</v>
      </c>
      <c r="M617">
        <v>557</v>
      </c>
      <c r="N617">
        <v>2.2469999999999999</v>
      </c>
    </row>
    <row r="618" spans="1:14">
      <c r="A618" s="54">
        <f>formulas!O705</f>
        <v>0</v>
      </c>
      <c r="B618" s="33">
        <f t="shared" ca="1" si="60"/>
        <v>32</v>
      </c>
      <c r="C618">
        <f t="shared" si="61"/>
        <v>90</v>
      </c>
      <c r="D618">
        <f t="shared" ca="1" si="59"/>
        <v>-3.0000000000000001E-3</v>
      </c>
      <c r="E618">
        <f t="shared" ca="1" si="62"/>
        <v>0</v>
      </c>
      <c r="F618">
        <f t="shared" ca="1" si="63"/>
        <v>31</v>
      </c>
      <c r="G618">
        <f t="shared" ca="1" si="64"/>
        <v>32</v>
      </c>
      <c r="M618">
        <v>558</v>
      </c>
      <c r="N618">
        <v>2.2519999999999998</v>
      </c>
    </row>
    <row r="619" spans="1:14">
      <c r="A619" s="54">
        <f>formulas!O706</f>
        <v>0</v>
      </c>
      <c r="B619" s="33">
        <f t="shared" ca="1" si="60"/>
        <v>32</v>
      </c>
      <c r="C619">
        <f t="shared" si="61"/>
        <v>90</v>
      </c>
      <c r="D619">
        <f t="shared" ca="1" si="59"/>
        <v>-3.0000000000000001E-3</v>
      </c>
      <c r="E619">
        <f t="shared" ca="1" si="62"/>
        <v>0</v>
      </c>
      <c r="F619">
        <f t="shared" ca="1" si="63"/>
        <v>31</v>
      </c>
      <c r="G619">
        <f t="shared" ca="1" si="64"/>
        <v>32</v>
      </c>
      <c r="M619">
        <v>559</v>
      </c>
      <c r="N619">
        <v>2.2570000000000001</v>
      </c>
    </row>
    <row r="620" spans="1:14">
      <c r="A620" s="54">
        <f>formulas!O707</f>
        <v>0</v>
      </c>
      <c r="B620" s="33">
        <f t="shared" ca="1" si="60"/>
        <v>32</v>
      </c>
      <c r="C620">
        <f t="shared" si="61"/>
        <v>90</v>
      </c>
      <c r="D620">
        <f t="shared" ca="1" si="59"/>
        <v>-3.0000000000000001E-3</v>
      </c>
      <c r="E620">
        <f t="shared" ca="1" si="62"/>
        <v>0</v>
      </c>
      <c r="F620">
        <f t="shared" ca="1" si="63"/>
        <v>31</v>
      </c>
      <c r="G620">
        <f t="shared" ca="1" si="64"/>
        <v>32</v>
      </c>
      <c r="M620">
        <v>560</v>
      </c>
      <c r="N620">
        <v>2.262</v>
      </c>
    </row>
    <row r="621" spans="1:14">
      <c r="A621" s="54">
        <f>formulas!O708</f>
        <v>0</v>
      </c>
      <c r="B621" s="33">
        <f t="shared" ca="1" si="60"/>
        <v>32</v>
      </c>
      <c r="C621">
        <f t="shared" si="61"/>
        <v>90</v>
      </c>
      <c r="D621">
        <f t="shared" ca="1" si="59"/>
        <v>-3.0000000000000001E-3</v>
      </c>
      <c r="E621">
        <f t="shared" ca="1" si="62"/>
        <v>0</v>
      </c>
      <c r="F621">
        <f t="shared" ca="1" si="63"/>
        <v>31</v>
      </c>
      <c r="G621">
        <f t="shared" ca="1" si="64"/>
        <v>32</v>
      </c>
      <c r="M621">
        <v>561</v>
      </c>
      <c r="N621">
        <v>2.2669999999999999</v>
      </c>
    </row>
    <row r="622" spans="1:14">
      <c r="A622" s="54">
        <f>formulas!O709</f>
        <v>0</v>
      </c>
      <c r="B622" s="33">
        <f t="shared" ca="1" si="60"/>
        <v>32</v>
      </c>
      <c r="C622">
        <f t="shared" si="61"/>
        <v>90</v>
      </c>
      <c r="D622">
        <f t="shared" ca="1" si="59"/>
        <v>-3.0000000000000001E-3</v>
      </c>
      <c r="E622">
        <f t="shared" ca="1" si="62"/>
        <v>0</v>
      </c>
      <c r="F622">
        <f t="shared" ca="1" si="63"/>
        <v>31</v>
      </c>
      <c r="G622">
        <f t="shared" ca="1" si="64"/>
        <v>32</v>
      </c>
      <c r="M622">
        <v>562</v>
      </c>
      <c r="N622">
        <v>2.2719999999999998</v>
      </c>
    </row>
    <row r="623" spans="1:14">
      <c r="A623" s="54">
        <f>formulas!O710</f>
        <v>0</v>
      </c>
      <c r="B623" s="33">
        <f t="shared" ca="1" si="60"/>
        <v>32</v>
      </c>
      <c r="C623">
        <f t="shared" si="61"/>
        <v>90</v>
      </c>
      <c r="D623">
        <f t="shared" ca="1" si="59"/>
        <v>-3.0000000000000001E-3</v>
      </c>
      <c r="E623">
        <f t="shared" ca="1" si="62"/>
        <v>0</v>
      </c>
      <c r="F623">
        <f t="shared" ca="1" si="63"/>
        <v>31</v>
      </c>
      <c r="G623">
        <f t="shared" ca="1" si="64"/>
        <v>32</v>
      </c>
      <c r="M623">
        <v>563</v>
      </c>
      <c r="N623">
        <v>2.2770000000000001</v>
      </c>
    </row>
    <row r="624" spans="1:14">
      <c r="A624" s="54">
        <f>formulas!O711</f>
        <v>0</v>
      </c>
      <c r="B624" s="33">
        <f t="shared" ca="1" si="60"/>
        <v>32</v>
      </c>
      <c r="C624">
        <f t="shared" si="61"/>
        <v>90</v>
      </c>
      <c r="D624">
        <f t="shared" ca="1" si="59"/>
        <v>-3.0000000000000001E-3</v>
      </c>
      <c r="E624">
        <f t="shared" ca="1" si="62"/>
        <v>0</v>
      </c>
      <c r="F624">
        <f t="shared" ca="1" si="63"/>
        <v>31</v>
      </c>
      <c r="G624">
        <f t="shared" ca="1" si="64"/>
        <v>32</v>
      </c>
      <c r="M624">
        <v>564</v>
      </c>
      <c r="N624">
        <v>2.2829999999999999</v>
      </c>
    </row>
    <row r="625" spans="1:14">
      <c r="A625" s="54">
        <f>formulas!O712</f>
        <v>0</v>
      </c>
      <c r="B625" s="33">
        <f t="shared" ca="1" si="60"/>
        <v>32</v>
      </c>
      <c r="C625">
        <f t="shared" si="61"/>
        <v>90</v>
      </c>
      <c r="D625">
        <f t="shared" ca="1" si="59"/>
        <v>-3.0000000000000001E-3</v>
      </c>
      <c r="E625">
        <f t="shared" ca="1" si="62"/>
        <v>0</v>
      </c>
      <c r="F625">
        <f t="shared" ca="1" si="63"/>
        <v>31</v>
      </c>
      <c r="G625">
        <f t="shared" ca="1" si="64"/>
        <v>32</v>
      </c>
      <c r="M625">
        <v>565</v>
      </c>
      <c r="N625">
        <v>2.2879999999999998</v>
      </c>
    </row>
    <row r="626" spans="1:14">
      <c r="A626" s="54">
        <f>formulas!O713</f>
        <v>0</v>
      </c>
      <c r="B626" s="33">
        <f t="shared" ca="1" si="60"/>
        <v>32</v>
      </c>
      <c r="C626">
        <f t="shared" si="61"/>
        <v>90</v>
      </c>
      <c r="D626">
        <f t="shared" ca="1" si="59"/>
        <v>-3.0000000000000001E-3</v>
      </c>
      <c r="E626">
        <f t="shared" ca="1" si="62"/>
        <v>0</v>
      </c>
      <c r="F626">
        <f t="shared" ca="1" si="63"/>
        <v>31</v>
      </c>
      <c r="G626">
        <f t="shared" ca="1" si="64"/>
        <v>32</v>
      </c>
      <c r="M626">
        <v>566</v>
      </c>
      <c r="N626">
        <v>2.2930000000000001</v>
      </c>
    </row>
    <row r="627" spans="1:14">
      <c r="A627" s="54">
        <f>formulas!O714</f>
        <v>0</v>
      </c>
      <c r="B627" s="33">
        <f t="shared" ca="1" si="60"/>
        <v>32</v>
      </c>
      <c r="C627">
        <f t="shared" si="61"/>
        <v>90</v>
      </c>
      <c r="D627">
        <f t="shared" ca="1" si="59"/>
        <v>-3.0000000000000001E-3</v>
      </c>
      <c r="E627">
        <f t="shared" ca="1" si="62"/>
        <v>0</v>
      </c>
      <c r="F627">
        <f t="shared" ca="1" si="63"/>
        <v>31</v>
      </c>
      <c r="G627">
        <f t="shared" ca="1" si="64"/>
        <v>32</v>
      </c>
      <c r="M627">
        <v>567</v>
      </c>
      <c r="N627">
        <v>2.298</v>
      </c>
    </row>
    <row r="628" spans="1:14">
      <c r="A628" s="54">
        <f>formulas!O715</f>
        <v>0</v>
      </c>
      <c r="B628" s="33">
        <f t="shared" ca="1" si="60"/>
        <v>32</v>
      </c>
      <c r="C628">
        <f t="shared" si="61"/>
        <v>90</v>
      </c>
      <c r="D628">
        <f t="shared" ca="1" si="59"/>
        <v>-3.0000000000000001E-3</v>
      </c>
      <c r="E628">
        <f t="shared" ca="1" si="62"/>
        <v>0</v>
      </c>
      <c r="F628">
        <f t="shared" ca="1" si="63"/>
        <v>31</v>
      </c>
      <c r="G628">
        <f t="shared" ca="1" si="64"/>
        <v>32</v>
      </c>
      <c r="M628">
        <v>568</v>
      </c>
      <c r="N628">
        <v>2.3029999999999999</v>
      </c>
    </row>
    <row r="629" spans="1:14">
      <c r="A629" s="54">
        <f>formulas!O716</f>
        <v>0</v>
      </c>
      <c r="B629" s="33">
        <f t="shared" ca="1" si="60"/>
        <v>32</v>
      </c>
      <c r="C629">
        <f t="shared" si="61"/>
        <v>90</v>
      </c>
      <c r="D629">
        <f t="shared" ca="1" si="59"/>
        <v>-3.0000000000000001E-3</v>
      </c>
      <c r="E629">
        <f t="shared" ca="1" si="62"/>
        <v>0</v>
      </c>
      <c r="F629">
        <f t="shared" ca="1" si="63"/>
        <v>31</v>
      </c>
      <c r="G629">
        <f t="shared" ca="1" si="64"/>
        <v>32</v>
      </c>
      <c r="M629">
        <v>569</v>
      </c>
      <c r="N629">
        <v>2.3079999999999998</v>
      </c>
    </row>
    <row r="630" spans="1:14">
      <c r="A630" s="54">
        <f>formulas!O717</f>
        <v>0</v>
      </c>
      <c r="B630" s="33">
        <f t="shared" ca="1" si="60"/>
        <v>32</v>
      </c>
      <c r="C630">
        <f t="shared" si="61"/>
        <v>90</v>
      </c>
      <c r="D630">
        <f t="shared" ca="1" si="59"/>
        <v>-3.0000000000000001E-3</v>
      </c>
      <c r="E630">
        <f t="shared" ca="1" si="62"/>
        <v>0</v>
      </c>
      <c r="F630">
        <f t="shared" ca="1" si="63"/>
        <v>31</v>
      </c>
      <c r="G630">
        <f t="shared" ca="1" si="64"/>
        <v>32</v>
      </c>
      <c r="M630">
        <v>570</v>
      </c>
      <c r="N630">
        <v>2.3130000000000002</v>
      </c>
    </row>
    <row r="631" spans="1:14">
      <c r="A631" s="54">
        <f>formulas!O718</f>
        <v>0</v>
      </c>
      <c r="B631" s="33">
        <f t="shared" ca="1" si="60"/>
        <v>32</v>
      </c>
      <c r="C631">
        <f t="shared" si="61"/>
        <v>90</v>
      </c>
      <c r="D631">
        <f t="shared" ca="1" si="59"/>
        <v>-3.0000000000000001E-3</v>
      </c>
      <c r="E631">
        <f t="shared" ca="1" si="62"/>
        <v>0</v>
      </c>
      <c r="F631">
        <f t="shared" ca="1" si="63"/>
        <v>31</v>
      </c>
      <c r="G631">
        <f t="shared" ca="1" si="64"/>
        <v>32</v>
      </c>
      <c r="M631">
        <v>571</v>
      </c>
      <c r="N631">
        <v>2.3180000000000001</v>
      </c>
    </row>
    <row r="632" spans="1:14">
      <c r="A632" s="54">
        <f>formulas!O719</f>
        <v>0</v>
      </c>
      <c r="B632" s="33">
        <f t="shared" ca="1" si="60"/>
        <v>32</v>
      </c>
      <c r="C632">
        <f t="shared" si="61"/>
        <v>90</v>
      </c>
      <c r="D632">
        <f t="shared" ca="1" si="59"/>
        <v>-3.0000000000000001E-3</v>
      </c>
      <c r="E632">
        <f t="shared" ca="1" si="62"/>
        <v>0</v>
      </c>
      <c r="F632">
        <f t="shared" ca="1" si="63"/>
        <v>31</v>
      </c>
      <c r="G632">
        <f t="shared" ca="1" si="64"/>
        <v>32</v>
      </c>
      <c r="M632">
        <v>572</v>
      </c>
      <c r="N632">
        <v>2.323</v>
      </c>
    </row>
    <row r="633" spans="1:14">
      <c r="A633" s="54">
        <f>formulas!O720</f>
        <v>0</v>
      </c>
      <c r="B633" s="33">
        <f t="shared" ca="1" si="60"/>
        <v>32</v>
      </c>
      <c r="C633">
        <f t="shared" si="61"/>
        <v>90</v>
      </c>
      <c r="D633">
        <f t="shared" ca="1" si="59"/>
        <v>-3.0000000000000001E-3</v>
      </c>
      <c r="E633">
        <f t="shared" ca="1" si="62"/>
        <v>0</v>
      </c>
      <c r="F633">
        <f t="shared" ca="1" si="63"/>
        <v>31</v>
      </c>
      <c r="G633">
        <f t="shared" ca="1" si="64"/>
        <v>32</v>
      </c>
      <c r="M633">
        <v>573</v>
      </c>
      <c r="N633">
        <v>2.3279999999999998</v>
      </c>
    </row>
    <row r="634" spans="1:14">
      <c r="A634" s="54">
        <f>formulas!O721</f>
        <v>0</v>
      </c>
      <c r="B634" s="33">
        <f t="shared" ca="1" si="60"/>
        <v>32</v>
      </c>
      <c r="C634">
        <f t="shared" si="61"/>
        <v>90</v>
      </c>
      <c r="D634">
        <f t="shared" ca="1" si="59"/>
        <v>-3.0000000000000001E-3</v>
      </c>
      <c r="E634">
        <f t="shared" ca="1" si="62"/>
        <v>0</v>
      </c>
      <c r="F634">
        <f t="shared" ca="1" si="63"/>
        <v>31</v>
      </c>
      <c r="G634">
        <f t="shared" ca="1" si="64"/>
        <v>32</v>
      </c>
      <c r="M634">
        <v>574</v>
      </c>
      <c r="N634">
        <v>2.3330000000000002</v>
      </c>
    </row>
    <row r="635" spans="1:14">
      <c r="A635" s="54">
        <f>formulas!O722</f>
        <v>0</v>
      </c>
      <c r="B635" s="33">
        <f t="shared" ca="1" si="60"/>
        <v>32</v>
      </c>
      <c r="C635">
        <f t="shared" si="61"/>
        <v>90</v>
      </c>
      <c r="D635">
        <f t="shared" ca="1" si="59"/>
        <v>-3.0000000000000001E-3</v>
      </c>
      <c r="E635">
        <f t="shared" ca="1" si="62"/>
        <v>0</v>
      </c>
      <c r="F635">
        <f t="shared" ca="1" si="63"/>
        <v>31</v>
      </c>
      <c r="G635">
        <f t="shared" ca="1" si="64"/>
        <v>32</v>
      </c>
      <c r="M635">
        <v>575</v>
      </c>
      <c r="N635">
        <v>2.3380000000000001</v>
      </c>
    </row>
    <row r="636" spans="1:14">
      <c r="A636" s="54">
        <f>formulas!O723</f>
        <v>0</v>
      </c>
      <c r="B636" s="33">
        <f t="shared" ca="1" si="60"/>
        <v>32</v>
      </c>
      <c r="C636">
        <f t="shared" si="61"/>
        <v>90</v>
      </c>
      <c r="D636">
        <f t="shared" ca="1" si="59"/>
        <v>-3.0000000000000001E-3</v>
      </c>
      <c r="E636">
        <f t="shared" ca="1" si="62"/>
        <v>0</v>
      </c>
      <c r="F636">
        <f t="shared" ca="1" si="63"/>
        <v>31</v>
      </c>
      <c r="G636">
        <f t="shared" ca="1" si="64"/>
        <v>32</v>
      </c>
      <c r="M636">
        <v>576</v>
      </c>
      <c r="N636">
        <v>2.343</v>
      </c>
    </row>
    <row r="637" spans="1:14">
      <c r="A637" s="54">
        <f>formulas!O724</f>
        <v>0</v>
      </c>
      <c r="B637" s="33">
        <f t="shared" ca="1" si="60"/>
        <v>32</v>
      </c>
      <c r="C637">
        <f t="shared" si="61"/>
        <v>90</v>
      </c>
      <c r="D637">
        <f t="shared" ca="1" si="59"/>
        <v>-3.0000000000000001E-3</v>
      </c>
      <c r="E637">
        <f t="shared" ca="1" si="62"/>
        <v>0</v>
      </c>
      <c r="F637">
        <f t="shared" ca="1" si="63"/>
        <v>31</v>
      </c>
      <c r="G637">
        <f t="shared" ca="1" si="64"/>
        <v>32</v>
      </c>
      <c r="M637">
        <v>577</v>
      </c>
      <c r="N637">
        <v>2.3479999999999999</v>
      </c>
    </row>
    <row r="638" spans="1:14">
      <c r="A638" s="54">
        <f>formulas!O725</f>
        <v>0</v>
      </c>
      <c r="B638" s="33">
        <f t="shared" ca="1" si="60"/>
        <v>32</v>
      </c>
      <c r="C638">
        <f t="shared" si="61"/>
        <v>90</v>
      </c>
      <c r="D638">
        <f t="shared" ca="1" si="59"/>
        <v>-3.0000000000000001E-3</v>
      </c>
      <c r="E638">
        <f t="shared" ca="1" si="62"/>
        <v>0</v>
      </c>
      <c r="F638">
        <f t="shared" ca="1" si="63"/>
        <v>31</v>
      </c>
      <c r="G638">
        <f t="shared" ca="1" si="64"/>
        <v>32</v>
      </c>
      <c r="M638">
        <v>578</v>
      </c>
      <c r="N638">
        <v>2.3540000000000001</v>
      </c>
    </row>
    <row r="639" spans="1:14">
      <c r="A639" s="54">
        <f>formulas!O726</f>
        <v>0</v>
      </c>
      <c r="B639" s="33">
        <f t="shared" ca="1" si="60"/>
        <v>32</v>
      </c>
      <c r="C639">
        <f t="shared" si="61"/>
        <v>90</v>
      </c>
      <c r="D639">
        <f t="shared" ca="1" si="59"/>
        <v>-3.0000000000000001E-3</v>
      </c>
      <c r="E639">
        <f t="shared" ca="1" si="62"/>
        <v>0</v>
      </c>
      <c r="F639">
        <f t="shared" ca="1" si="63"/>
        <v>31</v>
      </c>
      <c r="G639">
        <f t="shared" ca="1" si="64"/>
        <v>32</v>
      </c>
      <c r="M639">
        <v>579</v>
      </c>
      <c r="N639">
        <v>2.359</v>
      </c>
    </row>
    <row r="640" spans="1:14">
      <c r="A640" s="54">
        <f>formulas!O727</f>
        <v>0</v>
      </c>
      <c r="B640" s="33">
        <f t="shared" ca="1" si="60"/>
        <v>32</v>
      </c>
      <c r="C640">
        <f t="shared" si="61"/>
        <v>90</v>
      </c>
      <c r="D640">
        <f t="shared" ca="1" si="59"/>
        <v>-3.0000000000000001E-3</v>
      </c>
      <c r="E640">
        <f t="shared" ca="1" si="62"/>
        <v>0</v>
      </c>
      <c r="F640">
        <f t="shared" ca="1" si="63"/>
        <v>31</v>
      </c>
      <c r="G640">
        <f t="shared" ca="1" si="64"/>
        <v>32</v>
      </c>
      <c r="M640">
        <v>580</v>
      </c>
      <c r="N640">
        <v>2.3639999999999999</v>
      </c>
    </row>
    <row r="641" spans="1:14">
      <c r="A641" s="54">
        <f>formulas!O728</f>
        <v>0</v>
      </c>
      <c r="B641" s="33">
        <f t="shared" ca="1" si="60"/>
        <v>32</v>
      </c>
      <c r="C641">
        <f t="shared" si="61"/>
        <v>90</v>
      </c>
      <c r="D641">
        <f t="shared" ca="1" si="59"/>
        <v>-3.0000000000000001E-3</v>
      </c>
      <c r="E641">
        <f t="shared" ca="1" si="62"/>
        <v>0</v>
      </c>
      <c r="F641">
        <f t="shared" ca="1" si="63"/>
        <v>31</v>
      </c>
      <c r="G641">
        <f t="shared" ca="1" si="64"/>
        <v>32</v>
      </c>
      <c r="M641">
        <v>581</v>
      </c>
      <c r="N641">
        <v>2.3690000000000002</v>
      </c>
    </row>
    <row r="642" spans="1:14">
      <c r="A642" s="54">
        <f>formulas!O729</f>
        <v>0</v>
      </c>
      <c r="B642" s="33">
        <f t="shared" ca="1" si="60"/>
        <v>32</v>
      </c>
      <c r="C642">
        <f t="shared" si="61"/>
        <v>90</v>
      </c>
      <c r="D642">
        <f t="shared" ca="1" si="59"/>
        <v>-3.0000000000000001E-3</v>
      </c>
      <c r="E642">
        <f t="shared" ca="1" si="62"/>
        <v>0</v>
      </c>
      <c r="F642">
        <f t="shared" ca="1" si="63"/>
        <v>31</v>
      </c>
      <c r="G642">
        <f t="shared" ca="1" si="64"/>
        <v>32</v>
      </c>
      <c r="M642">
        <v>582</v>
      </c>
      <c r="N642">
        <v>2.3740000000000001</v>
      </c>
    </row>
    <row r="643" spans="1:14">
      <c r="A643" s="54">
        <f>formulas!O730</f>
        <v>0</v>
      </c>
      <c r="B643" s="33">
        <f t="shared" ca="1" si="60"/>
        <v>32</v>
      </c>
      <c r="C643">
        <f t="shared" si="61"/>
        <v>90</v>
      </c>
      <c r="D643">
        <f t="shared" ref="D643:D706" ca="1" si="65">INDIRECT(ADDRESS(C643+1,14))</f>
        <v>-3.0000000000000001E-3</v>
      </c>
      <c r="E643">
        <f t="shared" ca="1" si="62"/>
        <v>0</v>
      </c>
      <c r="F643">
        <f t="shared" ca="1" si="63"/>
        <v>31</v>
      </c>
      <c r="G643">
        <f t="shared" ca="1" si="64"/>
        <v>32</v>
      </c>
      <c r="M643">
        <v>583</v>
      </c>
      <c r="N643">
        <v>2.379</v>
      </c>
    </row>
    <row r="644" spans="1:14">
      <c r="A644" s="54">
        <f>formulas!O731</f>
        <v>0</v>
      </c>
      <c r="B644" s="33">
        <f t="shared" ca="1" si="60"/>
        <v>32</v>
      </c>
      <c r="C644">
        <f t="shared" si="61"/>
        <v>90</v>
      </c>
      <c r="D644">
        <f t="shared" ca="1" si="65"/>
        <v>-3.0000000000000001E-3</v>
      </c>
      <c r="E644">
        <f t="shared" ca="1" si="62"/>
        <v>0</v>
      </c>
      <c r="F644">
        <f t="shared" ca="1" si="63"/>
        <v>31</v>
      </c>
      <c r="G644">
        <f t="shared" ca="1" si="64"/>
        <v>32</v>
      </c>
      <c r="M644">
        <v>584</v>
      </c>
      <c r="N644">
        <v>2.3839999999999999</v>
      </c>
    </row>
    <row r="645" spans="1:14">
      <c r="A645" s="54">
        <f>formulas!O732</f>
        <v>0</v>
      </c>
      <c r="B645" s="33">
        <f t="shared" ca="1" si="60"/>
        <v>32</v>
      </c>
      <c r="C645">
        <f t="shared" si="61"/>
        <v>90</v>
      </c>
      <c r="D645">
        <f t="shared" ca="1" si="65"/>
        <v>-3.0000000000000001E-3</v>
      </c>
      <c r="E645">
        <f t="shared" ca="1" si="62"/>
        <v>0</v>
      </c>
      <c r="F645">
        <f t="shared" ca="1" si="63"/>
        <v>31</v>
      </c>
      <c r="G645">
        <f t="shared" ca="1" si="64"/>
        <v>32</v>
      </c>
      <c r="M645">
        <v>585</v>
      </c>
      <c r="N645">
        <v>2.3889999999999998</v>
      </c>
    </row>
    <row r="646" spans="1:14">
      <c r="A646" s="54">
        <f>formulas!O733</f>
        <v>0</v>
      </c>
      <c r="B646" s="33">
        <f t="shared" ca="1" si="60"/>
        <v>32</v>
      </c>
      <c r="C646">
        <f t="shared" si="61"/>
        <v>90</v>
      </c>
      <c r="D646">
        <f t="shared" ca="1" si="65"/>
        <v>-3.0000000000000001E-3</v>
      </c>
      <c r="E646">
        <f t="shared" ca="1" si="62"/>
        <v>0</v>
      </c>
      <c r="F646">
        <f t="shared" ca="1" si="63"/>
        <v>31</v>
      </c>
      <c r="G646">
        <f t="shared" ca="1" si="64"/>
        <v>32</v>
      </c>
      <c r="M646">
        <v>586</v>
      </c>
      <c r="N646">
        <v>2.3940000000000001</v>
      </c>
    </row>
    <row r="647" spans="1:14">
      <c r="A647" s="54">
        <f>formulas!O734</f>
        <v>0</v>
      </c>
      <c r="B647" s="33">
        <f t="shared" ca="1" si="60"/>
        <v>32</v>
      </c>
      <c r="C647">
        <f t="shared" si="61"/>
        <v>90</v>
      </c>
      <c r="D647">
        <f t="shared" ca="1" si="65"/>
        <v>-3.0000000000000001E-3</v>
      </c>
      <c r="E647">
        <f t="shared" ca="1" si="62"/>
        <v>0</v>
      </c>
      <c r="F647">
        <f t="shared" ca="1" si="63"/>
        <v>31</v>
      </c>
      <c r="G647">
        <f t="shared" ca="1" si="64"/>
        <v>32</v>
      </c>
      <c r="M647">
        <v>587</v>
      </c>
      <c r="N647">
        <v>2.399</v>
      </c>
    </row>
    <row r="648" spans="1:14">
      <c r="A648" s="54">
        <f>formulas!O735</f>
        <v>0</v>
      </c>
      <c r="B648" s="33">
        <f t="shared" ca="1" si="60"/>
        <v>32</v>
      </c>
      <c r="C648">
        <f t="shared" si="61"/>
        <v>90</v>
      </c>
      <c r="D648">
        <f t="shared" ca="1" si="65"/>
        <v>-3.0000000000000001E-3</v>
      </c>
      <c r="E648">
        <f t="shared" ca="1" si="62"/>
        <v>0</v>
      </c>
      <c r="F648">
        <f t="shared" ca="1" si="63"/>
        <v>31</v>
      </c>
      <c r="G648">
        <f t="shared" ca="1" si="64"/>
        <v>32</v>
      </c>
      <c r="M648">
        <v>588</v>
      </c>
      <c r="N648">
        <v>2.4039999999999999</v>
      </c>
    </row>
    <row r="649" spans="1:14">
      <c r="A649" s="54">
        <f>formulas!O736</f>
        <v>0</v>
      </c>
      <c r="B649" s="33">
        <f t="shared" ca="1" si="60"/>
        <v>32</v>
      </c>
      <c r="C649">
        <f t="shared" si="61"/>
        <v>90</v>
      </c>
      <c r="D649">
        <f t="shared" ca="1" si="65"/>
        <v>-3.0000000000000001E-3</v>
      </c>
      <c r="E649">
        <f t="shared" ca="1" si="62"/>
        <v>0</v>
      </c>
      <c r="F649">
        <f t="shared" ca="1" si="63"/>
        <v>31</v>
      </c>
      <c r="G649">
        <f t="shared" ca="1" si="64"/>
        <v>32</v>
      </c>
      <c r="M649">
        <v>589</v>
      </c>
      <c r="N649">
        <v>2.41</v>
      </c>
    </row>
    <row r="650" spans="1:14">
      <c r="A650" s="54">
        <f>formulas!O737</f>
        <v>0</v>
      </c>
      <c r="B650" s="33">
        <f t="shared" ca="1" si="60"/>
        <v>32</v>
      </c>
      <c r="C650">
        <f t="shared" si="61"/>
        <v>90</v>
      </c>
      <c r="D650">
        <f t="shared" ca="1" si="65"/>
        <v>-3.0000000000000001E-3</v>
      </c>
      <c r="E650">
        <f t="shared" ca="1" si="62"/>
        <v>0</v>
      </c>
      <c r="F650">
        <f t="shared" ca="1" si="63"/>
        <v>31</v>
      </c>
      <c r="G650">
        <f t="shared" ca="1" si="64"/>
        <v>32</v>
      </c>
      <c r="M650">
        <v>590</v>
      </c>
      <c r="N650">
        <v>2.415</v>
      </c>
    </row>
    <row r="651" spans="1:14">
      <c r="A651" s="54">
        <f>formulas!O738</f>
        <v>0</v>
      </c>
      <c r="B651" s="33">
        <f t="shared" ca="1" si="60"/>
        <v>32</v>
      </c>
      <c r="C651">
        <f t="shared" si="61"/>
        <v>90</v>
      </c>
      <c r="D651">
        <f t="shared" ca="1" si="65"/>
        <v>-3.0000000000000001E-3</v>
      </c>
      <c r="E651">
        <f t="shared" ca="1" si="62"/>
        <v>0</v>
      </c>
      <c r="F651">
        <f t="shared" ca="1" si="63"/>
        <v>31</v>
      </c>
      <c r="G651">
        <f t="shared" ca="1" si="64"/>
        <v>32</v>
      </c>
      <c r="M651">
        <v>591</v>
      </c>
      <c r="N651">
        <v>2.42</v>
      </c>
    </row>
    <row r="652" spans="1:14">
      <c r="A652" s="54">
        <f>formulas!O739</f>
        <v>0</v>
      </c>
      <c r="B652" s="33">
        <f t="shared" ca="1" si="60"/>
        <v>32</v>
      </c>
      <c r="C652">
        <f t="shared" si="61"/>
        <v>90</v>
      </c>
      <c r="D652">
        <f t="shared" ca="1" si="65"/>
        <v>-3.0000000000000001E-3</v>
      </c>
      <c r="E652">
        <f t="shared" ca="1" si="62"/>
        <v>0</v>
      </c>
      <c r="F652">
        <f t="shared" ca="1" si="63"/>
        <v>31</v>
      </c>
      <c r="G652">
        <f t="shared" ca="1" si="64"/>
        <v>32</v>
      </c>
      <c r="M652">
        <v>592</v>
      </c>
      <c r="N652">
        <v>2.4249999999999998</v>
      </c>
    </row>
    <row r="653" spans="1:14">
      <c r="A653" s="54">
        <f>formulas!O740</f>
        <v>0</v>
      </c>
      <c r="B653" s="33">
        <f t="shared" ca="1" si="60"/>
        <v>32</v>
      </c>
      <c r="C653">
        <f t="shared" si="61"/>
        <v>90</v>
      </c>
      <c r="D653">
        <f t="shared" ca="1" si="65"/>
        <v>-3.0000000000000001E-3</v>
      </c>
      <c r="E653">
        <f t="shared" ca="1" si="62"/>
        <v>0</v>
      </c>
      <c r="F653">
        <f t="shared" ca="1" si="63"/>
        <v>31</v>
      </c>
      <c r="G653">
        <f t="shared" ca="1" si="64"/>
        <v>32</v>
      </c>
      <c r="M653">
        <v>593</v>
      </c>
      <c r="N653">
        <v>2.4300000000000002</v>
      </c>
    </row>
    <row r="654" spans="1:14">
      <c r="A654" s="54">
        <f>formulas!O741</f>
        <v>0</v>
      </c>
      <c r="B654" s="33">
        <f t="shared" ca="1" si="60"/>
        <v>32</v>
      </c>
      <c r="C654">
        <f t="shared" si="61"/>
        <v>90</v>
      </c>
      <c r="D654">
        <f t="shared" ca="1" si="65"/>
        <v>-3.0000000000000001E-3</v>
      </c>
      <c r="E654">
        <f t="shared" ca="1" si="62"/>
        <v>0</v>
      </c>
      <c r="F654">
        <f t="shared" ca="1" si="63"/>
        <v>31</v>
      </c>
      <c r="G654">
        <f t="shared" ca="1" si="64"/>
        <v>32</v>
      </c>
      <c r="M654">
        <v>594</v>
      </c>
      <c r="N654">
        <v>2.4350000000000001</v>
      </c>
    </row>
    <row r="655" spans="1:14">
      <c r="A655" s="54">
        <f>formulas!O742</f>
        <v>0</v>
      </c>
      <c r="B655" s="33">
        <f t="shared" ca="1" si="60"/>
        <v>32</v>
      </c>
      <c r="C655">
        <f t="shared" si="61"/>
        <v>90</v>
      </c>
      <c r="D655">
        <f t="shared" ca="1" si="65"/>
        <v>-3.0000000000000001E-3</v>
      </c>
      <c r="E655">
        <f t="shared" ca="1" si="62"/>
        <v>0</v>
      </c>
      <c r="F655">
        <f t="shared" ca="1" si="63"/>
        <v>31</v>
      </c>
      <c r="G655">
        <f t="shared" ca="1" si="64"/>
        <v>32</v>
      </c>
      <c r="M655">
        <v>595</v>
      </c>
      <c r="N655">
        <v>2.44</v>
      </c>
    </row>
    <row r="656" spans="1:14">
      <c r="A656" s="54">
        <f>formulas!O743</f>
        <v>0</v>
      </c>
      <c r="B656" s="33">
        <f t="shared" ca="1" si="60"/>
        <v>32</v>
      </c>
      <c r="C656">
        <f t="shared" si="61"/>
        <v>90</v>
      </c>
      <c r="D656">
        <f t="shared" ca="1" si="65"/>
        <v>-3.0000000000000001E-3</v>
      </c>
      <c r="E656">
        <f t="shared" ca="1" si="62"/>
        <v>0</v>
      </c>
      <c r="F656">
        <f t="shared" ca="1" si="63"/>
        <v>31</v>
      </c>
      <c r="G656">
        <f t="shared" ca="1" si="64"/>
        <v>32</v>
      </c>
      <c r="M656">
        <v>596</v>
      </c>
      <c r="N656">
        <v>2.4449999999999998</v>
      </c>
    </row>
    <row r="657" spans="1:14">
      <c r="A657" s="54">
        <f>formulas!O744</f>
        <v>0</v>
      </c>
      <c r="B657" s="33">
        <f t="shared" ca="1" si="60"/>
        <v>32</v>
      </c>
      <c r="C657">
        <f t="shared" si="61"/>
        <v>90</v>
      </c>
      <c r="D657">
        <f t="shared" ca="1" si="65"/>
        <v>-3.0000000000000001E-3</v>
      </c>
      <c r="E657">
        <f t="shared" ca="1" si="62"/>
        <v>0</v>
      </c>
      <c r="F657">
        <f t="shared" ca="1" si="63"/>
        <v>31</v>
      </c>
      <c r="G657">
        <f t="shared" ca="1" si="64"/>
        <v>32</v>
      </c>
      <c r="M657">
        <v>597</v>
      </c>
      <c r="N657">
        <v>2.4500000000000002</v>
      </c>
    </row>
    <row r="658" spans="1:14">
      <c r="A658" s="54">
        <f>formulas!O745</f>
        <v>0</v>
      </c>
      <c r="B658" s="33">
        <f t="shared" ca="1" si="60"/>
        <v>32</v>
      </c>
      <c r="C658">
        <f t="shared" si="61"/>
        <v>90</v>
      </c>
      <c r="D658">
        <f t="shared" ca="1" si="65"/>
        <v>-3.0000000000000001E-3</v>
      </c>
      <c r="E658">
        <f t="shared" ca="1" si="62"/>
        <v>0</v>
      </c>
      <c r="F658">
        <f t="shared" ca="1" si="63"/>
        <v>31</v>
      </c>
      <c r="G658">
        <f t="shared" ca="1" si="64"/>
        <v>32</v>
      </c>
      <c r="M658">
        <v>598</v>
      </c>
      <c r="N658">
        <v>2.4550000000000001</v>
      </c>
    </row>
    <row r="659" spans="1:14">
      <c r="A659" s="54">
        <f>formulas!O746</f>
        <v>0</v>
      </c>
      <c r="B659" s="33">
        <f t="shared" ca="1" si="60"/>
        <v>32</v>
      </c>
      <c r="C659">
        <f t="shared" si="61"/>
        <v>90</v>
      </c>
      <c r="D659">
        <f t="shared" ca="1" si="65"/>
        <v>-3.0000000000000001E-3</v>
      </c>
      <c r="E659">
        <f t="shared" ca="1" si="62"/>
        <v>0</v>
      </c>
      <c r="F659">
        <f t="shared" ca="1" si="63"/>
        <v>31</v>
      </c>
      <c r="G659">
        <f t="shared" ca="1" si="64"/>
        <v>32</v>
      </c>
      <c r="M659">
        <v>599</v>
      </c>
      <c r="N659">
        <v>2.4609999999999999</v>
      </c>
    </row>
    <row r="660" spans="1:14">
      <c r="A660" s="54">
        <f>formulas!O747</f>
        <v>0</v>
      </c>
      <c r="B660" s="33">
        <f t="shared" ca="1" si="60"/>
        <v>32</v>
      </c>
      <c r="C660">
        <f t="shared" si="61"/>
        <v>90</v>
      </c>
      <c r="D660">
        <f t="shared" ca="1" si="65"/>
        <v>-3.0000000000000001E-3</v>
      </c>
      <c r="E660">
        <f t="shared" ca="1" si="62"/>
        <v>0</v>
      </c>
      <c r="F660">
        <f t="shared" ca="1" si="63"/>
        <v>31</v>
      </c>
      <c r="G660">
        <f t="shared" ca="1" si="64"/>
        <v>32</v>
      </c>
      <c r="M660">
        <v>600</v>
      </c>
      <c r="N660">
        <v>2.4660000000000002</v>
      </c>
    </row>
    <row r="661" spans="1:14">
      <c r="A661" s="54">
        <f>formulas!O748</f>
        <v>0</v>
      </c>
      <c r="B661" s="33">
        <f t="shared" ref="B661:B724" ca="1" si="66">(A661-D661)/(E661-D661)*(G661-F661)+F661</f>
        <v>32</v>
      </c>
      <c r="C661">
        <f t="shared" ref="C661:C724" si="67">COUNTIF($N$2:$N$25400,"&lt;"&amp;A661)</f>
        <v>90</v>
      </c>
      <c r="D661">
        <f t="shared" ca="1" si="65"/>
        <v>-3.0000000000000001E-3</v>
      </c>
      <c r="E661">
        <f t="shared" ref="E661:E724" ca="1" si="68">INDIRECT(ADDRESS(C661+2,14))</f>
        <v>0</v>
      </c>
      <c r="F661">
        <f t="shared" ref="F661:F724" ca="1" si="69">INDIRECT(ADDRESS(C661+1,13))</f>
        <v>31</v>
      </c>
      <c r="G661">
        <f t="shared" ref="G661:G724" ca="1" si="70">INDIRECT(ADDRESS(C661+2,13))</f>
        <v>32</v>
      </c>
      <c r="M661">
        <v>601</v>
      </c>
      <c r="N661">
        <v>2.4710000000000001</v>
      </c>
    </row>
    <row r="662" spans="1:14">
      <c r="A662" s="54">
        <f>formulas!O749</f>
        <v>0</v>
      </c>
      <c r="B662" s="33">
        <f t="shared" ca="1" si="66"/>
        <v>32</v>
      </c>
      <c r="C662">
        <f t="shared" si="67"/>
        <v>90</v>
      </c>
      <c r="D662">
        <f t="shared" ca="1" si="65"/>
        <v>-3.0000000000000001E-3</v>
      </c>
      <c r="E662">
        <f t="shared" ca="1" si="68"/>
        <v>0</v>
      </c>
      <c r="F662">
        <f t="shared" ca="1" si="69"/>
        <v>31</v>
      </c>
      <c r="G662">
        <f t="shared" ca="1" si="70"/>
        <v>32</v>
      </c>
      <c r="M662">
        <v>602</v>
      </c>
      <c r="N662">
        <v>2.476</v>
      </c>
    </row>
    <row r="663" spans="1:14">
      <c r="A663" s="54">
        <f>formulas!O750</f>
        <v>0</v>
      </c>
      <c r="B663" s="33">
        <f t="shared" ca="1" si="66"/>
        <v>32</v>
      </c>
      <c r="C663">
        <f t="shared" si="67"/>
        <v>90</v>
      </c>
      <c r="D663">
        <f t="shared" ca="1" si="65"/>
        <v>-3.0000000000000001E-3</v>
      </c>
      <c r="E663">
        <f t="shared" ca="1" si="68"/>
        <v>0</v>
      </c>
      <c r="F663">
        <f t="shared" ca="1" si="69"/>
        <v>31</v>
      </c>
      <c r="G663">
        <f t="shared" ca="1" si="70"/>
        <v>32</v>
      </c>
      <c r="M663">
        <v>603</v>
      </c>
      <c r="N663">
        <v>2.4809999999999999</v>
      </c>
    </row>
    <row r="664" spans="1:14">
      <c r="A664" s="54">
        <f>formulas!O751</f>
        <v>0</v>
      </c>
      <c r="B664" s="33">
        <f t="shared" ca="1" si="66"/>
        <v>32</v>
      </c>
      <c r="C664">
        <f t="shared" si="67"/>
        <v>90</v>
      </c>
      <c r="D664">
        <f t="shared" ca="1" si="65"/>
        <v>-3.0000000000000001E-3</v>
      </c>
      <c r="E664">
        <f t="shared" ca="1" si="68"/>
        <v>0</v>
      </c>
      <c r="F664">
        <f t="shared" ca="1" si="69"/>
        <v>31</v>
      </c>
      <c r="G664">
        <f t="shared" ca="1" si="70"/>
        <v>32</v>
      </c>
      <c r="M664">
        <v>604</v>
      </c>
      <c r="N664">
        <v>2.4860000000000002</v>
      </c>
    </row>
    <row r="665" spans="1:14">
      <c r="A665" s="54">
        <f>formulas!O752</f>
        <v>0</v>
      </c>
      <c r="B665" s="33">
        <f t="shared" ca="1" si="66"/>
        <v>32</v>
      </c>
      <c r="C665">
        <f t="shared" si="67"/>
        <v>90</v>
      </c>
      <c r="D665">
        <f t="shared" ca="1" si="65"/>
        <v>-3.0000000000000001E-3</v>
      </c>
      <c r="E665">
        <f t="shared" ca="1" si="68"/>
        <v>0</v>
      </c>
      <c r="F665">
        <f t="shared" ca="1" si="69"/>
        <v>31</v>
      </c>
      <c r="G665">
        <f t="shared" ca="1" si="70"/>
        <v>32</v>
      </c>
      <c r="M665">
        <v>605</v>
      </c>
      <c r="N665">
        <v>2.4910000000000001</v>
      </c>
    </row>
    <row r="666" spans="1:14">
      <c r="A666" s="54">
        <f>formulas!O753</f>
        <v>0</v>
      </c>
      <c r="B666" s="33">
        <f t="shared" ca="1" si="66"/>
        <v>32</v>
      </c>
      <c r="C666">
        <f t="shared" si="67"/>
        <v>90</v>
      </c>
      <c r="D666">
        <f t="shared" ca="1" si="65"/>
        <v>-3.0000000000000001E-3</v>
      </c>
      <c r="E666">
        <f t="shared" ca="1" si="68"/>
        <v>0</v>
      </c>
      <c r="F666">
        <f t="shared" ca="1" si="69"/>
        <v>31</v>
      </c>
      <c r="G666">
        <f t="shared" ca="1" si="70"/>
        <v>32</v>
      </c>
      <c r="M666">
        <v>606</v>
      </c>
      <c r="N666">
        <v>2.496</v>
      </c>
    </row>
    <row r="667" spans="1:14">
      <c r="A667" s="54">
        <f>formulas!O754</f>
        <v>0</v>
      </c>
      <c r="B667" s="33">
        <f t="shared" ca="1" si="66"/>
        <v>32</v>
      </c>
      <c r="C667">
        <f t="shared" si="67"/>
        <v>90</v>
      </c>
      <c r="D667">
        <f t="shared" ca="1" si="65"/>
        <v>-3.0000000000000001E-3</v>
      </c>
      <c r="E667">
        <f t="shared" ca="1" si="68"/>
        <v>0</v>
      </c>
      <c r="F667">
        <f t="shared" ca="1" si="69"/>
        <v>31</v>
      </c>
      <c r="G667">
        <f t="shared" ca="1" si="70"/>
        <v>32</v>
      </c>
      <c r="M667">
        <v>607</v>
      </c>
      <c r="N667">
        <v>2.5019999999999998</v>
      </c>
    </row>
    <row r="668" spans="1:14">
      <c r="A668" s="54">
        <f>formulas!O755</f>
        <v>0</v>
      </c>
      <c r="B668" s="33">
        <f t="shared" ca="1" si="66"/>
        <v>32</v>
      </c>
      <c r="C668">
        <f t="shared" si="67"/>
        <v>90</v>
      </c>
      <c r="D668">
        <f t="shared" ca="1" si="65"/>
        <v>-3.0000000000000001E-3</v>
      </c>
      <c r="E668">
        <f t="shared" ca="1" si="68"/>
        <v>0</v>
      </c>
      <c r="F668">
        <f t="shared" ca="1" si="69"/>
        <v>31</v>
      </c>
      <c r="G668">
        <f t="shared" ca="1" si="70"/>
        <v>32</v>
      </c>
      <c r="M668">
        <v>608</v>
      </c>
      <c r="N668">
        <v>2.5070000000000001</v>
      </c>
    </row>
    <row r="669" spans="1:14">
      <c r="A669" s="54">
        <f>formulas!O756</f>
        <v>0</v>
      </c>
      <c r="B669" s="33">
        <f t="shared" ca="1" si="66"/>
        <v>32</v>
      </c>
      <c r="C669">
        <f t="shared" si="67"/>
        <v>90</v>
      </c>
      <c r="D669">
        <f t="shared" ca="1" si="65"/>
        <v>-3.0000000000000001E-3</v>
      </c>
      <c r="E669">
        <f t="shared" ca="1" si="68"/>
        <v>0</v>
      </c>
      <c r="F669">
        <f t="shared" ca="1" si="69"/>
        <v>31</v>
      </c>
      <c r="G669">
        <f t="shared" ca="1" si="70"/>
        <v>32</v>
      </c>
      <c r="M669">
        <v>609</v>
      </c>
      <c r="N669">
        <v>2.512</v>
      </c>
    </row>
    <row r="670" spans="1:14">
      <c r="A670" s="54">
        <f>formulas!O757</f>
        <v>0</v>
      </c>
      <c r="B670" s="33">
        <f t="shared" ca="1" si="66"/>
        <v>32</v>
      </c>
      <c r="C670">
        <f t="shared" si="67"/>
        <v>90</v>
      </c>
      <c r="D670">
        <f t="shared" ca="1" si="65"/>
        <v>-3.0000000000000001E-3</v>
      </c>
      <c r="E670">
        <f t="shared" ca="1" si="68"/>
        <v>0</v>
      </c>
      <c r="F670">
        <f t="shared" ca="1" si="69"/>
        <v>31</v>
      </c>
      <c r="G670">
        <f t="shared" ca="1" si="70"/>
        <v>32</v>
      </c>
      <c r="M670">
        <v>610</v>
      </c>
      <c r="N670">
        <v>2.5169999999999999</v>
      </c>
    </row>
    <row r="671" spans="1:14">
      <c r="A671" s="54">
        <f>formulas!O758</f>
        <v>0</v>
      </c>
      <c r="B671" s="33">
        <f t="shared" ca="1" si="66"/>
        <v>32</v>
      </c>
      <c r="C671">
        <f t="shared" si="67"/>
        <v>90</v>
      </c>
      <c r="D671">
        <f t="shared" ca="1" si="65"/>
        <v>-3.0000000000000001E-3</v>
      </c>
      <c r="E671">
        <f t="shared" ca="1" si="68"/>
        <v>0</v>
      </c>
      <c r="F671">
        <f t="shared" ca="1" si="69"/>
        <v>31</v>
      </c>
      <c r="G671">
        <f t="shared" ca="1" si="70"/>
        <v>32</v>
      </c>
      <c r="M671">
        <v>611</v>
      </c>
      <c r="N671">
        <v>2.5219999999999998</v>
      </c>
    </row>
    <row r="672" spans="1:14">
      <c r="A672" s="54">
        <f>formulas!O759</f>
        <v>0</v>
      </c>
      <c r="B672" s="33">
        <f t="shared" ca="1" si="66"/>
        <v>32</v>
      </c>
      <c r="C672">
        <f t="shared" si="67"/>
        <v>90</v>
      </c>
      <c r="D672">
        <f t="shared" ca="1" si="65"/>
        <v>-3.0000000000000001E-3</v>
      </c>
      <c r="E672">
        <f t="shared" ca="1" si="68"/>
        <v>0</v>
      </c>
      <c r="F672">
        <f t="shared" ca="1" si="69"/>
        <v>31</v>
      </c>
      <c r="G672">
        <f t="shared" ca="1" si="70"/>
        <v>32</v>
      </c>
      <c r="M672">
        <v>612</v>
      </c>
      <c r="N672">
        <v>2.5270000000000001</v>
      </c>
    </row>
    <row r="673" spans="1:14">
      <c r="A673" s="54">
        <f>formulas!O760</f>
        <v>0</v>
      </c>
      <c r="B673" s="33">
        <f t="shared" ca="1" si="66"/>
        <v>32</v>
      </c>
      <c r="C673">
        <f t="shared" si="67"/>
        <v>90</v>
      </c>
      <c r="D673">
        <f t="shared" ca="1" si="65"/>
        <v>-3.0000000000000001E-3</v>
      </c>
      <c r="E673">
        <f t="shared" ca="1" si="68"/>
        <v>0</v>
      </c>
      <c r="F673">
        <f t="shared" ca="1" si="69"/>
        <v>31</v>
      </c>
      <c r="G673">
        <f t="shared" ca="1" si="70"/>
        <v>32</v>
      </c>
      <c r="M673">
        <v>613</v>
      </c>
      <c r="N673">
        <v>2.532</v>
      </c>
    </row>
    <row r="674" spans="1:14">
      <c r="A674" s="54">
        <f>formulas!O761</f>
        <v>0</v>
      </c>
      <c r="B674" s="33">
        <f t="shared" ca="1" si="66"/>
        <v>32</v>
      </c>
      <c r="C674">
        <f t="shared" si="67"/>
        <v>90</v>
      </c>
      <c r="D674">
        <f t="shared" ca="1" si="65"/>
        <v>-3.0000000000000001E-3</v>
      </c>
      <c r="E674">
        <f t="shared" ca="1" si="68"/>
        <v>0</v>
      </c>
      <c r="F674">
        <f t="shared" ca="1" si="69"/>
        <v>31</v>
      </c>
      <c r="G674">
        <f t="shared" ca="1" si="70"/>
        <v>32</v>
      </c>
      <c r="M674">
        <v>614</v>
      </c>
      <c r="N674">
        <v>2.5379999999999998</v>
      </c>
    </row>
    <row r="675" spans="1:14">
      <c r="A675" s="54">
        <f>formulas!O762</f>
        <v>0</v>
      </c>
      <c r="B675" s="33">
        <f t="shared" ca="1" si="66"/>
        <v>32</v>
      </c>
      <c r="C675">
        <f t="shared" si="67"/>
        <v>90</v>
      </c>
      <c r="D675">
        <f t="shared" ca="1" si="65"/>
        <v>-3.0000000000000001E-3</v>
      </c>
      <c r="E675">
        <f t="shared" ca="1" si="68"/>
        <v>0</v>
      </c>
      <c r="F675">
        <f t="shared" ca="1" si="69"/>
        <v>31</v>
      </c>
      <c r="G675">
        <f t="shared" ca="1" si="70"/>
        <v>32</v>
      </c>
      <c r="M675">
        <v>615</v>
      </c>
      <c r="N675">
        <v>2.5430000000000001</v>
      </c>
    </row>
    <row r="676" spans="1:14">
      <c r="A676" s="54">
        <f>formulas!O763</f>
        <v>0</v>
      </c>
      <c r="B676" s="33">
        <f t="shared" ca="1" si="66"/>
        <v>32</v>
      </c>
      <c r="C676">
        <f t="shared" si="67"/>
        <v>90</v>
      </c>
      <c r="D676">
        <f t="shared" ca="1" si="65"/>
        <v>-3.0000000000000001E-3</v>
      </c>
      <c r="E676">
        <f t="shared" ca="1" si="68"/>
        <v>0</v>
      </c>
      <c r="F676">
        <f t="shared" ca="1" si="69"/>
        <v>31</v>
      </c>
      <c r="G676">
        <f t="shared" ca="1" si="70"/>
        <v>32</v>
      </c>
      <c r="M676">
        <v>616</v>
      </c>
      <c r="N676">
        <v>2.548</v>
      </c>
    </row>
    <row r="677" spans="1:14">
      <c r="A677" s="54">
        <f>formulas!O764</f>
        <v>0</v>
      </c>
      <c r="B677" s="33">
        <f t="shared" ca="1" si="66"/>
        <v>32</v>
      </c>
      <c r="C677">
        <f t="shared" si="67"/>
        <v>90</v>
      </c>
      <c r="D677">
        <f t="shared" ca="1" si="65"/>
        <v>-3.0000000000000001E-3</v>
      </c>
      <c r="E677">
        <f t="shared" ca="1" si="68"/>
        <v>0</v>
      </c>
      <c r="F677">
        <f t="shared" ca="1" si="69"/>
        <v>31</v>
      </c>
      <c r="G677">
        <f t="shared" ca="1" si="70"/>
        <v>32</v>
      </c>
      <c r="M677">
        <v>617</v>
      </c>
      <c r="N677">
        <v>2.5529999999999999</v>
      </c>
    </row>
    <row r="678" spans="1:14">
      <c r="A678" s="54">
        <f>formulas!O765</f>
        <v>0</v>
      </c>
      <c r="B678" s="33">
        <f t="shared" ca="1" si="66"/>
        <v>32</v>
      </c>
      <c r="C678">
        <f t="shared" si="67"/>
        <v>90</v>
      </c>
      <c r="D678">
        <f t="shared" ca="1" si="65"/>
        <v>-3.0000000000000001E-3</v>
      </c>
      <c r="E678">
        <f t="shared" ca="1" si="68"/>
        <v>0</v>
      </c>
      <c r="F678">
        <f t="shared" ca="1" si="69"/>
        <v>31</v>
      </c>
      <c r="G678">
        <f t="shared" ca="1" si="70"/>
        <v>32</v>
      </c>
      <c r="M678">
        <v>618</v>
      </c>
      <c r="N678">
        <v>2.5579999999999998</v>
      </c>
    </row>
    <row r="679" spans="1:14">
      <c r="A679" s="54">
        <f>formulas!O766</f>
        <v>0</v>
      </c>
      <c r="B679" s="33">
        <f t="shared" ca="1" si="66"/>
        <v>32</v>
      </c>
      <c r="C679">
        <f t="shared" si="67"/>
        <v>90</v>
      </c>
      <c r="D679">
        <f t="shared" ca="1" si="65"/>
        <v>-3.0000000000000001E-3</v>
      </c>
      <c r="E679">
        <f t="shared" ca="1" si="68"/>
        <v>0</v>
      </c>
      <c r="F679">
        <f t="shared" ca="1" si="69"/>
        <v>31</v>
      </c>
      <c r="G679">
        <f t="shared" ca="1" si="70"/>
        <v>32</v>
      </c>
      <c r="M679">
        <v>619</v>
      </c>
      <c r="N679">
        <v>2.5630000000000002</v>
      </c>
    </row>
    <row r="680" spans="1:14">
      <c r="A680" s="54">
        <f>formulas!O767</f>
        <v>0</v>
      </c>
      <c r="B680" s="33">
        <f t="shared" ca="1" si="66"/>
        <v>32</v>
      </c>
      <c r="C680">
        <f t="shared" si="67"/>
        <v>90</v>
      </c>
      <c r="D680">
        <f t="shared" ca="1" si="65"/>
        <v>-3.0000000000000001E-3</v>
      </c>
      <c r="E680">
        <f t="shared" ca="1" si="68"/>
        <v>0</v>
      </c>
      <c r="F680">
        <f t="shared" ca="1" si="69"/>
        <v>31</v>
      </c>
      <c r="G680">
        <f t="shared" ca="1" si="70"/>
        <v>32</v>
      </c>
      <c r="M680">
        <v>620</v>
      </c>
      <c r="N680">
        <v>2.5680000000000001</v>
      </c>
    </row>
    <row r="681" spans="1:14">
      <c r="A681" s="54">
        <f>formulas!O768</f>
        <v>0</v>
      </c>
      <c r="B681" s="33">
        <f t="shared" ca="1" si="66"/>
        <v>32</v>
      </c>
      <c r="C681">
        <f t="shared" si="67"/>
        <v>90</v>
      </c>
      <c r="D681">
        <f t="shared" ca="1" si="65"/>
        <v>-3.0000000000000001E-3</v>
      </c>
      <c r="E681">
        <f t="shared" ca="1" si="68"/>
        <v>0</v>
      </c>
      <c r="F681">
        <f t="shared" ca="1" si="69"/>
        <v>31</v>
      </c>
      <c r="G681">
        <f t="shared" ca="1" si="70"/>
        <v>32</v>
      </c>
      <c r="M681">
        <v>621</v>
      </c>
      <c r="N681">
        <v>2.5739999999999998</v>
      </c>
    </row>
    <row r="682" spans="1:14">
      <c r="A682" s="54">
        <f>formulas!O769</f>
        <v>0</v>
      </c>
      <c r="B682" s="33">
        <f t="shared" ca="1" si="66"/>
        <v>32</v>
      </c>
      <c r="C682">
        <f t="shared" si="67"/>
        <v>90</v>
      </c>
      <c r="D682">
        <f t="shared" ca="1" si="65"/>
        <v>-3.0000000000000001E-3</v>
      </c>
      <c r="E682">
        <f t="shared" ca="1" si="68"/>
        <v>0</v>
      </c>
      <c r="F682">
        <f t="shared" ca="1" si="69"/>
        <v>31</v>
      </c>
      <c r="G682">
        <f t="shared" ca="1" si="70"/>
        <v>32</v>
      </c>
      <c r="M682">
        <v>622</v>
      </c>
      <c r="N682">
        <v>2.5790000000000002</v>
      </c>
    </row>
    <row r="683" spans="1:14">
      <c r="A683" s="54">
        <f>formulas!O770</f>
        <v>0</v>
      </c>
      <c r="B683" s="33">
        <f t="shared" ca="1" si="66"/>
        <v>32</v>
      </c>
      <c r="C683">
        <f t="shared" si="67"/>
        <v>90</v>
      </c>
      <c r="D683">
        <f t="shared" ca="1" si="65"/>
        <v>-3.0000000000000001E-3</v>
      </c>
      <c r="E683">
        <f t="shared" ca="1" si="68"/>
        <v>0</v>
      </c>
      <c r="F683">
        <f t="shared" ca="1" si="69"/>
        <v>31</v>
      </c>
      <c r="G683">
        <f t="shared" ca="1" si="70"/>
        <v>32</v>
      </c>
      <c r="M683">
        <v>623</v>
      </c>
      <c r="N683">
        <v>2.5840000000000001</v>
      </c>
    </row>
    <row r="684" spans="1:14">
      <c r="A684" s="54">
        <f>formulas!O771</f>
        <v>0</v>
      </c>
      <c r="B684" s="33">
        <f t="shared" ca="1" si="66"/>
        <v>32</v>
      </c>
      <c r="C684">
        <f t="shared" si="67"/>
        <v>90</v>
      </c>
      <c r="D684">
        <f t="shared" ca="1" si="65"/>
        <v>-3.0000000000000001E-3</v>
      </c>
      <c r="E684">
        <f t="shared" ca="1" si="68"/>
        <v>0</v>
      </c>
      <c r="F684">
        <f t="shared" ca="1" si="69"/>
        <v>31</v>
      </c>
      <c r="G684">
        <f t="shared" ca="1" si="70"/>
        <v>32</v>
      </c>
      <c r="M684">
        <v>624</v>
      </c>
      <c r="N684">
        <v>2.589</v>
      </c>
    </row>
    <row r="685" spans="1:14">
      <c r="A685" s="54">
        <f>formulas!O772</f>
        <v>0</v>
      </c>
      <c r="B685" s="33">
        <f t="shared" ca="1" si="66"/>
        <v>32</v>
      </c>
      <c r="C685">
        <f t="shared" si="67"/>
        <v>90</v>
      </c>
      <c r="D685">
        <f t="shared" ca="1" si="65"/>
        <v>-3.0000000000000001E-3</v>
      </c>
      <c r="E685">
        <f t="shared" ca="1" si="68"/>
        <v>0</v>
      </c>
      <c r="F685">
        <f t="shared" ca="1" si="69"/>
        <v>31</v>
      </c>
      <c r="G685">
        <f t="shared" ca="1" si="70"/>
        <v>32</v>
      </c>
      <c r="M685">
        <v>625</v>
      </c>
      <c r="N685">
        <v>2.5939999999999999</v>
      </c>
    </row>
    <row r="686" spans="1:14">
      <c r="A686" s="54">
        <f>formulas!O773</f>
        <v>0</v>
      </c>
      <c r="B686" s="33">
        <f t="shared" ca="1" si="66"/>
        <v>32</v>
      </c>
      <c r="C686">
        <f t="shared" si="67"/>
        <v>90</v>
      </c>
      <c r="D686">
        <f t="shared" ca="1" si="65"/>
        <v>-3.0000000000000001E-3</v>
      </c>
      <c r="E686">
        <f t="shared" ca="1" si="68"/>
        <v>0</v>
      </c>
      <c r="F686">
        <f t="shared" ca="1" si="69"/>
        <v>31</v>
      </c>
      <c r="G686">
        <f t="shared" ca="1" si="70"/>
        <v>32</v>
      </c>
      <c r="M686">
        <v>626</v>
      </c>
      <c r="N686">
        <v>2.5990000000000002</v>
      </c>
    </row>
    <row r="687" spans="1:14">
      <c r="A687" s="54">
        <f>formulas!O774</f>
        <v>0</v>
      </c>
      <c r="B687" s="33">
        <f t="shared" ca="1" si="66"/>
        <v>32</v>
      </c>
      <c r="C687">
        <f t="shared" si="67"/>
        <v>90</v>
      </c>
      <c r="D687">
        <f t="shared" ca="1" si="65"/>
        <v>-3.0000000000000001E-3</v>
      </c>
      <c r="E687">
        <f t="shared" ca="1" si="68"/>
        <v>0</v>
      </c>
      <c r="F687">
        <f t="shared" ca="1" si="69"/>
        <v>31</v>
      </c>
      <c r="G687">
        <f t="shared" ca="1" si="70"/>
        <v>32</v>
      </c>
      <c r="M687">
        <v>627</v>
      </c>
      <c r="N687">
        <v>2.6040000000000001</v>
      </c>
    </row>
    <row r="688" spans="1:14">
      <c r="A688" s="54">
        <f>formulas!O775</f>
        <v>0</v>
      </c>
      <c r="B688" s="33">
        <f t="shared" ca="1" si="66"/>
        <v>32</v>
      </c>
      <c r="C688">
        <f t="shared" si="67"/>
        <v>90</v>
      </c>
      <c r="D688">
        <f t="shared" ca="1" si="65"/>
        <v>-3.0000000000000001E-3</v>
      </c>
      <c r="E688">
        <f t="shared" ca="1" si="68"/>
        <v>0</v>
      </c>
      <c r="F688">
        <f t="shared" ca="1" si="69"/>
        <v>31</v>
      </c>
      <c r="G688">
        <f t="shared" ca="1" si="70"/>
        <v>32</v>
      </c>
      <c r="M688">
        <v>628</v>
      </c>
      <c r="N688">
        <v>2.61</v>
      </c>
    </row>
    <row r="689" spans="1:14">
      <c r="A689" s="54">
        <f>formulas!O776</f>
        <v>0</v>
      </c>
      <c r="B689" s="33">
        <f t="shared" ca="1" si="66"/>
        <v>32</v>
      </c>
      <c r="C689">
        <f t="shared" si="67"/>
        <v>90</v>
      </c>
      <c r="D689">
        <f t="shared" ca="1" si="65"/>
        <v>-3.0000000000000001E-3</v>
      </c>
      <c r="E689">
        <f t="shared" ca="1" si="68"/>
        <v>0</v>
      </c>
      <c r="F689">
        <f t="shared" ca="1" si="69"/>
        <v>31</v>
      </c>
      <c r="G689">
        <f t="shared" ca="1" si="70"/>
        <v>32</v>
      </c>
      <c r="M689">
        <v>629</v>
      </c>
      <c r="N689">
        <v>2.6150000000000002</v>
      </c>
    </row>
    <row r="690" spans="1:14">
      <c r="A690" s="54">
        <f>formulas!O777</f>
        <v>0</v>
      </c>
      <c r="B690" s="33">
        <f t="shared" ca="1" si="66"/>
        <v>32</v>
      </c>
      <c r="C690">
        <f t="shared" si="67"/>
        <v>90</v>
      </c>
      <c r="D690">
        <f t="shared" ca="1" si="65"/>
        <v>-3.0000000000000001E-3</v>
      </c>
      <c r="E690">
        <f t="shared" ca="1" si="68"/>
        <v>0</v>
      </c>
      <c r="F690">
        <f t="shared" ca="1" si="69"/>
        <v>31</v>
      </c>
      <c r="G690">
        <f t="shared" ca="1" si="70"/>
        <v>32</v>
      </c>
      <c r="M690">
        <v>630</v>
      </c>
      <c r="N690">
        <v>2.62</v>
      </c>
    </row>
    <row r="691" spans="1:14">
      <c r="A691" s="54">
        <f>formulas!O778</f>
        <v>0</v>
      </c>
      <c r="B691" s="33">
        <f t="shared" ca="1" si="66"/>
        <v>32</v>
      </c>
      <c r="C691">
        <f t="shared" si="67"/>
        <v>90</v>
      </c>
      <c r="D691">
        <f t="shared" ca="1" si="65"/>
        <v>-3.0000000000000001E-3</v>
      </c>
      <c r="E691">
        <f t="shared" ca="1" si="68"/>
        <v>0</v>
      </c>
      <c r="F691">
        <f t="shared" ca="1" si="69"/>
        <v>31</v>
      </c>
      <c r="G691">
        <f t="shared" ca="1" si="70"/>
        <v>32</v>
      </c>
      <c r="M691">
        <v>631</v>
      </c>
      <c r="N691">
        <v>2.625</v>
      </c>
    </row>
    <row r="692" spans="1:14">
      <c r="A692" s="54">
        <f>formulas!O779</f>
        <v>0</v>
      </c>
      <c r="B692" s="33">
        <f t="shared" ca="1" si="66"/>
        <v>32</v>
      </c>
      <c r="C692">
        <f t="shared" si="67"/>
        <v>90</v>
      </c>
      <c r="D692">
        <f t="shared" ca="1" si="65"/>
        <v>-3.0000000000000001E-3</v>
      </c>
      <c r="E692">
        <f t="shared" ca="1" si="68"/>
        <v>0</v>
      </c>
      <c r="F692">
        <f t="shared" ca="1" si="69"/>
        <v>31</v>
      </c>
      <c r="G692">
        <f t="shared" ca="1" si="70"/>
        <v>32</v>
      </c>
      <c r="M692">
        <v>632</v>
      </c>
      <c r="N692">
        <v>2.63</v>
      </c>
    </row>
    <row r="693" spans="1:14">
      <c r="A693" s="54">
        <f>formulas!O780</f>
        <v>0</v>
      </c>
      <c r="B693" s="33">
        <f t="shared" ca="1" si="66"/>
        <v>32</v>
      </c>
      <c r="C693">
        <f t="shared" si="67"/>
        <v>90</v>
      </c>
      <c r="D693">
        <f t="shared" ca="1" si="65"/>
        <v>-3.0000000000000001E-3</v>
      </c>
      <c r="E693">
        <f t="shared" ca="1" si="68"/>
        <v>0</v>
      </c>
      <c r="F693">
        <f t="shared" ca="1" si="69"/>
        <v>31</v>
      </c>
      <c r="G693">
        <f t="shared" ca="1" si="70"/>
        <v>32</v>
      </c>
      <c r="M693">
        <v>633</v>
      </c>
      <c r="N693">
        <v>2.6349999999999998</v>
      </c>
    </row>
    <row r="694" spans="1:14">
      <c r="A694" s="54">
        <f>formulas!O781</f>
        <v>0</v>
      </c>
      <c r="B694" s="33">
        <f t="shared" ca="1" si="66"/>
        <v>32</v>
      </c>
      <c r="C694">
        <f t="shared" si="67"/>
        <v>90</v>
      </c>
      <c r="D694">
        <f t="shared" ca="1" si="65"/>
        <v>-3.0000000000000001E-3</v>
      </c>
      <c r="E694">
        <f t="shared" ca="1" si="68"/>
        <v>0</v>
      </c>
      <c r="F694">
        <f t="shared" ca="1" si="69"/>
        <v>31</v>
      </c>
      <c r="G694">
        <f t="shared" ca="1" si="70"/>
        <v>32</v>
      </c>
      <c r="M694">
        <v>634</v>
      </c>
      <c r="N694">
        <v>2.641</v>
      </c>
    </row>
    <row r="695" spans="1:14">
      <c r="A695" s="54">
        <f>formulas!O782</f>
        <v>0</v>
      </c>
      <c r="B695" s="33">
        <f t="shared" ca="1" si="66"/>
        <v>32</v>
      </c>
      <c r="C695">
        <f t="shared" si="67"/>
        <v>90</v>
      </c>
      <c r="D695">
        <f t="shared" ca="1" si="65"/>
        <v>-3.0000000000000001E-3</v>
      </c>
      <c r="E695">
        <f t="shared" ca="1" si="68"/>
        <v>0</v>
      </c>
      <c r="F695">
        <f t="shared" ca="1" si="69"/>
        <v>31</v>
      </c>
      <c r="G695">
        <f t="shared" ca="1" si="70"/>
        <v>32</v>
      </c>
      <c r="M695">
        <v>635</v>
      </c>
      <c r="N695">
        <v>2.6459999999999999</v>
      </c>
    </row>
    <row r="696" spans="1:14">
      <c r="A696" s="54">
        <f>formulas!O783</f>
        <v>0</v>
      </c>
      <c r="B696" s="33">
        <f t="shared" ca="1" si="66"/>
        <v>32</v>
      </c>
      <c r="C696">
        <f t="shared" si="67"/>
        <v>90</v>
      </c>
      <c r="D696">
        <f t="shared" ca="1" si="65"/>
        <v>-3.0000000000000001E-3</v>
      </c>
      <c r="E696">
        <f t="shared" ca="1" si="68"/>
        <v>0</v>
      </c>
      <c r="F696">
        <f t="shared" ca="1" si="69"/>
        <v>31</v>
      </c>
      <c r="G696">
        <f t="shared" ca="1" si="70"/>
        <v>32</v>
      </c>
      <c r="M696">
        <v>636</v>
      </c>
      <c r="N696">
        <v>2.6509999999999998</v>
      </c>
    </row>
    <row r="697" spans="1:14">
      <c r="A697" s="54">
        <f>formulas!O784</f>
        <v>0</v>
      </c>
      <c r="B697" s="33">
        <f t="shared" ca="1" si="66"/>
        <v>32</v>
      </c>
      <c r="C697">
        <f t="shared" si="67"/>
        <v>90</v>
      </c>
      <c r="D697">
        <f t="shared" ca="1" si="65"/>
        <v>-3.0000000000000001E-3</v>
      </c>
      <c r="E697">
        <f t="shared" ca="1" si="68"/>
        <v>0</v>
      </c>
      <c r="F697">
        <f t="shared" ca="1" si="69"/>
        <v>31</v>
      </c>
      <c r="G697">
        <f t="shared" ca="1" si="70"/>
        <v>32</v>
      </c>
      <c r="M697">
        <v>637</v>
      </c>
      <c r="N697">
        <v>2.6560000000000001</v>
      </c>
    </row>
    <row r="698" spans="1:14">
      <c r="A698" s="54">
        <f>formulas!O785</f>
        <v>0</v>
      </c>
      <c r="B698" s="33">
        <f t="shared" ca="1" si="66"/>
        <v>32</v>
      </c>
      <c r="C698">
        <f t="shared" si="67"/>
        <v>90</v>
      </c>
      <c r="D698">
        <f t="shared" ca="1" si="65"/>
        <v>-3.0000000000000001E-3</v>
      </c>
      <c r="E698">
        <f t="shared" ca="1" si="68"/>
        <v>0</v>
      </c>
      <c r="F698">
        <f t="shared" ca="1" si="69"/>
        <v>31</v>
      </c>
      <c r="G698">
        <f t="shared" ca="1" si="70"/>
        <v>32</v>
      </c>
      <c r="M698">
        <v>638</v>
      </c>
      <c r="N698">
        <v>2.661</v>
      </c>
    </row>
    <row r="699" spans="1:14">
      <c r="A699" s="54">
        <f>formulas!O786</f>
        <v>0</v>
      </c>
      <c r="B699" s="33">
        <f t="shared" ca="1" si="66"/>
        <v>32</v>
      </c>
      <c r="C699">
        <f t="shared" si="67"/>
        <v>90</v>
      </c>
      <c r="D699">
        <f t="shared" ca="1" si="65"/>
        <v>-3.0000000000000001E-3</v>
      </c>
      <c r="E699">
        <f t="shared" ca="1" si="68"/>
        <v>0</v>
      </c>
      <c r="F699">
        <f t="shared" ca="1" si="69"/>
        <v>31</v>
      </c>
      <c r="G699">
        <f t="shared" ca="1" si="70"/>
        <v>32</v>
      </c>
      <c r="M699">
        <v>639</v>
      </c>
      <c r="N699">
        <v>2.6659999999999999</v>
      </c>
    </row>
    <row r="700" spans="1:14">
      <c r="A700" s="54">
        <f>formulas!O787</f>
        <v>0</v>
      </c>
      <c r="B700" s="33">
        <f t="shared" ca="1" si="66"/>
        <v>32</v>
      </c>
      <c r="C700">
        <f t="shared" si="67"/>
        <v>90</v>
      </c>
      <c r="D700">
        <f t="shared" ca="1" si="65"/>
        <v>-3.0000000000000001E-3</v>
      </c>
      <c r="E700">
        <f t="shared" ca="1" si="68"/>
        <v>0</v>
      </c>
      <c r="F700">
        <f t="shared" ca="1" si="69"/>
        <v>31</v>
      </c>
      <c r="G700">
        <f t="shared" ca="1" si="70"/>
        <v>32</v>
      </c>
      <c r="M700">
        <v>640</v>
      </c>
      <c r="N700">
        <v>2.6720000000000002</v>
      </c>
    </row>
    <row r="701" spans="1:14">
      <c r="A701" s="54">
        <f>formulas!O788</f>
        <v>0</v>
      </c>
      <c r="B701" s="33">
        <f t="shared" ca="1" si="66"/>
        <v>32</v>
      </c>
      <c r="C701">
        <f t="shared" si="67"/>
        <v>90</v>
      </c>
      <c r="D701">
        <f t="shared" ca="1" si="65"/>
        <v>-3.0000000000000001E-3</v>
      </c>
      <c r="E701">
        <f t="shared" ca="1" si="68"/>
        <v>0</v>
      </c>
      <c r="F701">
        <f t="shared" ca="1" si="69"/>
        <v>31</v>
      </c>
      <c r="G701">
        <f t="shared" ca="1" si="70"/>
        <v>32</v>
      </c>
      <c r="M701">
        <v>641</v>
      </c>
      <c r="N701">
        <v>2.677</v>
      </c>
    </row>
    <row r="702" spans="1:14">
      <c r="A702" s="54">
        <f>formulas!O789</f>
        <v>0</v>
      </c>
      <c r="B702" s="33">
        <f t="shared" ca="1" si="66"/>
        <v>32</v>
      </c>
      <c r="C702">
        <f t="shared" si="67"/>
        <v>90</v>
      </c>
      <c r="D702">
        <f t="shared" ca="1" si="65"/>
        <v>-3.0000000000000001E-3</v>
      </c>
      <c r="E702">
        <f t="shared" ca="1" si="68"/>
        <v>0</v>
      </c>
      <c r="F702">
        <f t="shared" ca="1" si="69"/>
        <v>31</v>
      </c>
      <c r="G702">
        <f t="shared" ca="1" si="70"/>
        <v>32</v>
      </c>
      <c r="M702">
        <v>642</v>
      </c>
      <c r="N702">
        <v>2.6819999999999999</v>
      </c>
    </row>
    <row r="703" spans="1:14">
      <c r="A703" s="54">
        <f>formulas!O790</f>
        <v>0</v>
      </c>
      <c r="B703" s="33">
        <f t="shared" ca="1" si="66"/>
        <v>32</v>
      </c>
      <c r="C703">
        <f t="shared" si="67"/>
        <v>90</v>
      </c>
      <c r="D703">
        <f t="shared" ca="1" si="65"/>
        <v>-3.0000000000000001E-3</v>
      </c>
      <c r="E703">
        <f t="shared" ca="1" si="68"/>
        <v>0</v>
      </c>
      <c r="F703">
        <f t="shared" ca="1" si="69"/>
        <v>31</v>
      </c>
      <c r="G703">
        <f t="shared" ca="1" si="70"/>
        <v>32</v>
      </c>
      <c r="M703">
        <v>643</v>
      </c>
      <c r="N703">
        <v>2.6869999999999998</v>
      </c>
    </row>
    <row r="704" spans="1:14">
      <c r="A704" s="54">
        <f>formulas!O791</f>
        <v>0</v>
      </c>
      <c r="B704" s="33">
        <f t="shared" ca="1" si="66"/>
        <v>32</v>
      </c>
      <c r="C704">
        <f t="shared" si="67"/>
        <v>90</v>
      </c>
      <c r="D704">
        <f t="shared" ca="1" si="65"/>
        <v>-3.0000000000000001E-3</v>
      </c>
      <c r="E704">
        <f t="shared" ca="1" si="68"/>
        <v>0</v>
      </c>
      <c r="F704">
        <f t="shared" ca="1" si="69"/>
        <v>31</v>
      </c>
      <c r="G704">
        <f t="shared" ca="1" si="70"/>
        <v>32</v>
      </c>
      <c r="M704">
        <v>644</v>
      </c>
      <c r="N704">
        <v>2.6920000000000002</v>
      </c>
    </row>
    <row r="705" spans="1:14">
      <c r="A705" s="54">
        <f>formulas!O792</f>
        <v>0</v>
      </c>
      <c r="B705" s="33">
        <f t="shared" ca="1" si="66"/>
        <v>32</v>
      </c>
      <c r="C705">
        <f t="shared" si="67"/>
        <v>90</v>
      </c>
      <c r="D705">
        <f t="shared" ca="1" si="65"/>
        <v>-3.0000000000000001E-3</v>
      </c>
      <c r="E705">
        <f t="shared" ca="1" si="68"/>
        <v>0</v>
      </c>
      <c r="F705">
        <f t="shared" ca="1" si="69"/>
        <v>31</v>
      </c>
      <c r="G705">
        <f t="shared" ca="1" si="70"/>
        <v>32</v>
      </c>
      <c r="M705">
        <v>645</v>
      </c>
      <c r="N705">
        <v>2.6970000000000001</v>
      </c>
    </row>
    <row r="706" spans="1:14">
      <c r="A706" s="54">
        <f>formulas!O793</f>
        <v>0</v>
      </c>
      <c r="B706" s="33">
        <f t="shared" ca="1" si="66"/>
        <v>32</v>
      </c>
      <c r="C706">
        <f t="shared" si="67"/>
        <v>90</v>
      </c>
      <c r="D706">
        <f t="shared" ca="1" si="65"/>
        <v>-3.0000000000000001E-3</v>
      </c>
      <c r="E706">
        <f t="shared" ca="1" si="68"/>
        <v>0</v>
      </c>
      <c r="F706">
        <f t="shared" ca="1" si="69"/>
        <v>31</v>
      </c>
      <c r="G706">
        <f t="shared" ca="1" si="70"/>
        <v>32</v>
      </c>
      <c r="M706">
        <v>646</v>
      </c>
      <c r="N706">
        <v>2.7029999999999998</v>
      </c>
    </row>
    <row r="707" spans="1:14">
      <c r="A707" s="54">
        <f>formulas!O794</f>
        <v>0</v>
      </c>
      <c r="B707" s="33">
        <f t="shared" ca="1" si="66"/>
        <v>32</v>
      </c>
      <c r="C707">
        <f t="shared" si="67"/>
        <v>90</v>
      </c>
      <c r="D707">
        <f t="shared" ref="D707:D770" ca="1" si="71">INDIRECT(ADDRESS(C707+1,14))</f>
        <v>-3.0000000000000001E-3</v>
      </c>
      <c r="E707">
        <f t="shared" ca="1" si="68"/>
        <v>0</v>
      </c>
      <c r="F707">
        <f t="shared" ca="1" si="69"/>
        <v>31</v>
      </c>
      <c r="G707">
        <f t="shared" ca="1" si="70"/>
        <v>32</v>
      </c>
      <c r="M707">
        <v>647</v>
      </c>
      <c r="N707">
        <v>2.7080000000000002</v>
      </c>
    </row>
    <row r="708" spans="1:14">
      <c r="A708" s="54">
        <f>formulas!O795</f>
        <v>0</v>
      </c>
      <c r="B708" s="33">
        <f t="shared" ca="1" si="66"/>
        <v>32</v>
      </c>
      <c r="C708">
        <f t="shared" si="67"/>
        <v>90</v>
      </c>
      <c r="D708">
        <f t="shared" ca="1" si="71"/>
        <v>-3.0000000000000001E-3</v>
      </c>
      <c r="E708">
        <f t="shared" ca="1" si="68"/>
        <v>0</v>
      </c>
      <c r="F708">
        <f t="shared" ca="1" si="69"/>
        <v>31</v>
      </c>
      <c r="G708">
        <f t="shared" ca="1" si="70"/>
        <v>32</v>
      </c>
      <c r="M708">
        <v>648</v>
      </c>
      <c r="N708">
        <v>2.7130000000000001</v>
      </c>
    </row>
    <row r="709" spans="1:14">
      <c r="A709" s="54">
        <f>formulas!O796</f>
        <v>0</v>
      </c>
      <c r="B709" s="33">
        <f t="shared" ca="1" si="66"/>
        <v>32</v>
      </c>
      <c r="C709">
        <f t="shared" si="67"/>
        <v>90</v>
      </c>
      <c r="D709">
        <f t="shared" ca="1" si="71"/>
        <v>-3.0000000000000001E-3</v>
      </c>
      <c r="E709">
        <f t="shared" ca="1" si="68"/>
        <v>0</v>
      </c>
      <c r="F709">
        <f t="shared" ca="1" si="69"/>
        <v>31</v>
      </c>
      <c r="G709">
        <f t="shared" ca="1" si="70"/>
        <v>32</v>
      </c>
      <c r="M709">
        <v>649</v>
      </c>
      <c r="N709">
        <v>2.718</v>
      </c>
    </row>
    <row r="710" spans="1:14">
      <c r="A710" s="54">
        <f>formulas!O797</f>
        <v>0</v>
      </c>
      <c r="B710" s="33">
        <f t="shared" ca="1" si="66"/>
        <v>32</v>
      </c>
      <c r="C710">
        <f t="shared" si="67"/>
        <v>90</v>
      </c>
      <c r="D710">
        <f t="shared" ca="1" si="71"/>
        <v>-3.0000000000000001E-3</v>
      </c>
      <c r="E710">
        <f t="shared" ca="1" si="68"/>
        <v>0</v>
      </c>
      <c r="F710">
        <f t="shared" ca="1" si="69"/>
        <v>31</v>
      </c>
      <c r="G710">
        <f t="shared" ca="1" si="70"/>
        <v>32</v>
      </c>
      <c r="M710">
        <v>650</v>
      </c>
      <c r="N710">
        <v>2.7229999999999999</v>
      </c>
    </row>
    <row r="711" spans="1:14">
      <c r="A711" s="54">
        <f>formulas!O798</f>
        <v>0</v>
      </c>
      <c r="B711" s="33">
        <f t="shared" ca="1" si="66"/>
        <v>32</v>
      </c>
      <c r="C711">
        <f t="shared" si="67"/>
        <v>90</v>
      </c>
      <c r="D711">
        <f t="shared" ca="1" si="71"/>
        <v>-3.0000000000000001E-3</v>
      </c>
      <c r="E711">
        <f t="shared" ca="1" si="68"/>
        <v>0</v>
      </c>
      <c r="F711">
        <f t="shared" ca="1" si="69"/>
        <v>31</v>
      </c>
      <c r="G711">
        <f t="shared" ca="1" si="70"/>
        <v>32</v>
      </c>
      <c r="M711">
        <v>651</v>
      </c>
      <c r="N711">
        <v>2.7290000000000001</v>
      </c>
    </row>
    <row r="712" spans="1:14">
      <c r="A712" s="54">
        <f>formulas!O799</f>
        <v>0</v>
      </c>
      <c r="B712" s="33">
        <f t="shared" ca="1" si="66"/>
        <v>32</v>
      </c>
      <c r="C712">
        <f t="shared" si="67"/>
        <v>90</v>
      </c>
      <c r="D712">
        <f t="shared" ca="1" si="71"/>
        <v>-3.0000000000000001E-3</v>
      </c>
      <c r="E712">
        <f t="shared" ca="1" si="68"/>
        <v>0</v>
      </c>
      <c r="F712">
        <f t="shared" ca="1" si="69"/>
        <v>31</v>
      </c>
      <c r="G712">
        <f t="shared" ca="1" si="70"/>
        <v>32</v>
      </c>
      <c r="M712">
        <v>652</v>
      </c>
      <c r="N712">
        <v>2.734</v>
      </c>
    </row>
    <row r="713" spans="1:14">
      <c r="A713" s="54">
        <f>formulas!O800</f>
        <v>0</v>
      </c>
      <c r="B713" s="33">
        <f t="shared" ca="1" si="66"/>
        <v>32</v>
      </c>
      <c r="C713">
        <f t="shared" si="67"/>
        <v>90</v>
      </c>
      <c r="D713">
        <f t="shared" ca="1" si="71"/>
        <v>-3.0000000000000001E-3</v>
      </c>
      <c r="E713">
        <f t="shared" ca="1" si="68"/>
        <v>0</v>
      </c>
      <c r="F713">
        <f t="shared" ca="1" si="69"/>
        <v>31</v>
      </c>
      <c r="G713">
        <f t="shared" ca="1" si="70"/>
        <v>32</v>
      </c>
      <c r="M713">
        <v>653</v>
      </c>
      <c r="N713">
        <v>2.7389999999999999</v>
      </c>
    </row>
    <row r="714" spans="1:14">
      <c r="A714" s="54">
        <f>formulas!O801</f>
        <v>0</v>
      </c>
      <c r="B714" s="33">
        <f t="shared" ca="1" si="66"/>
        <v>32</v>
      </c>
      <c r="C714">
        <f t="shared" si="67"/>
        <v>90</v>
      </c>
      <c r="D714">
        <f t="shared" ca="1" si="71"/>
        <v>-3.0000000000000001E-3</v>
      </c>
      <c r="E714">
        <f t="shared" ca="1" si="68"/>
        <v>0</v>
      </c>
      <c r="F714">
        <f t="shared" ca="1" si="69"/>
        <v>31</v>
      </c>
      <c r="G714">
        <f t="shared" ca="1" si="70"/>
        <v>32</v>
      </c>
      <c r="M714">
        <v>654</v>
      </c>
      <c r="N714">
        <v>2.7440000000000002</v>
      </c>
    </row>
    <row r="715" spans="1:14">
      <c r="A715" s="54">
        <f>formulas!O802</f>
        <v>0</v>
      </c>
      <c r="B715" s="33">
        <f t="shared" ca="1" si="66"/>
        <v>32</v>
      </c>
      <c r="C715">
        <f t="shared" si="67"/>
        <v>90</v>
      </c>
      <c r="D715">
        <f t="shared" ca="1" si="71"/>
        <v>-3.0000000000000001E-3</v>
      </c>
      <c r="E715">
        <f t="shared" ca="1" si="68"/>
        <v>0</v>
      </c>
      <c r="F715">
        <f t="shared" ca="1" si="69"/>
        <v>31</v>
      </c>
      <c r="G715">
        <f t="shared" ca="1" si="70"/>
        <v>32</v>
      </c>
      <c r="M715">
        <v>655</v>
      </c>
      <c r="N715">
        <v>2.7490000000000001</v>
      </c>
    </row>
    <row r="716" spans="1:14">
      <c r="A716" s="54">
        <f>formulas!O803</f>
        <v>0</v>
      </c>
      <c r="B716" s="33">
        <f t="shared" ca="1" si="66"/>
        <v>32</v>
      </c>
      <c r="C716">
        <f t="shared" si="67"/>
        <v>90</v>
      </c>
      <c r="D716">
        <f t="shared" ca="1" si="71"/>
        <v>-3.0000000000000001E-3</v>
      </c>
      <c r="E716">
        <f t="shared" ca="1" si="68"/>
        <v>0</v>
      </c>
      <c r="F716">
        <f t="shared" ca="1" si="69"/>
        <v>31</v>
      </c>
      <c r="G716">
        <f t="shared" ca="1" si="70"/>
        <v>32</v>
      </c>
      <c r="M716">
        <v>656</v>
      </c>
      <c r="N716">
        <v>2.7549999999999999</v>
      </c>
    </row>
    <row r="717" spans="1:14">
      <c r="A717" s="54">
        <f>formulas!O804</f>
        <v>0</v>
      </c>
      <c r="B717" s="33">
        <f t="shared" ca="1" si="66"/>
        <v>32</v>
      </c>
      <c r="C717">
        <f t="shared" si="67"/>
        <v>90</v>
      </c>
      <c r="D717">
        <f t="shared" ca="1" si="71"/>
        <v>-3.0000000000000001E-3</v>
      </c>
      <c r="E717">
        <f t="shared" ca="1" si="68"/>
        <v>0</v>
      </c>
      <c r="F717">
        <f t="shared" ca="1" si="69"/>
        <v>31</v>
      </c>
      <c r="G717">
        <f t="shared" ca="1" si="70"/>
        <v>32</v>
      </c>
      <c r="M717">
        <v>657</v>
      </c>
      <c r="N717">
        <v>2.76</v>
      </c>
    </row>
    <row r="718" spans="1:14">
      <c r="A718" s="54">
        <f>formulas!O805</f>
        <v>0</v>
      </c>
      <c r="B718" s="33">
        <f t="shared" ca="1" si="66"/>
        <v>32</v>
      </c>
      <c r="C718">
        <f t="shared" si="67"/>
        <v>90</v>
      </c>
      <c r="D718">
        <f t="shared" ca="1" si="71"/>
        <v>-3.0000000000000001E-3</v>
      </c>
      <c r="E718">
        <f t="shared" ca="1" si="68"/>
        <v>0</v>
      </c>
      <c r="F718">
        <f t="shared" ca="1" si="69"/>
        <v>31</v>
      </c>
      <c r="G718">
        <f t="shared" ca="1" si="70"/>
        <v>32</v>
      </c>
      <c r="M718">
        <v>658</v>
      </c>
      <c r="N718">
        <v>2.7650000000000001</v>
      </c>
    </row>
    <row r="719" spans="1:14">
      <c r="A719" s="54">
        <f>formulas!O806</f>
        <v>0</v>
      </c>
      <c r="B719" s="33">
        <f t="shared" ca="1" si="66"/>
        <v>32</v>
      </c>
      <c r="C719">
        <f t="shared" si="67"/>
        <v>90</v>
      </c>
      <c r="D719">
        <f t="shared" ca="1" si="71"/>
        <v>-3.0000000000000001E-3</v>
      </c>
      <c r="E719">
        <f t="shared" ca="1" si="68"/>
        <v>0</v>
      </c>
      <c r="F719">
        <f t="shared" ca="1" si="69"/>
        <v>31</v>
      </c>
      <c r="G719">
        <f t="shared" ca="1" si="70"/>
        <v>32</v>
      </c>
      <c r="M719">
        <v>659</v>
      </c>
      <c r="N719">
        <v>2.77</v>
      </c>
    </row>
    <row r="720" spans="1:14">
      <c r="A720" s="54">
        <f>formulas!O807</f>
        <v>0</v>
      </c>
      <c r="B720" s="33">
        <f t="shared" ca="1" si="66"/>
        <v>32</v>
      </c>
      <c r="C720">
        <f t="shared" si="67"/>
        <v>90</v>
      </c>
      <c r="D720">
        <f t="shared" ca="1" si="71"/>
        <v>-3.0000000000000001E-3</v>
      </c>
      <c r="E720">
        <f t="shared" ca="1" si="68"/>
        <v>0</v>
      </c>
      <c r="F720">
        <f t="shared" ca="1" si="69"/>
        <v>31</v>
      </c>
      <c r="G720">
        <f t="shared" ca="1" si="70"/>
        <v>32</v>
      </c>
      <c r="M720">
        <v>660</v>
      </c>
      <c r="N720">
        <v>2.7749999999999999</v>
      </c>
    </row>
    <row r="721" spans="1:14">
      <c r="A721" s="54">
        <f>formulas!O808</f>
        <v>0</v>
      </c>
      <c r="B721" s="33">
        <f t="shared" ca="1" si="66"/>
        <v>32</v>
      </c>
      <c r="C721">
        <f t="shared" si="67"/>
        <v>90</v>
      </c>
      <c r="D721">
        <f t="shared" ca="1" si="71"/>
        <v>-3.0000000000000001E-3</v>
      </c>
      <c r="E721">
        <f t="shared" ca="1" si="68"/>
        <v>0</v>
      </c>
      <c r="F721">
        <f t="shared" ca="1" si="69"/>
        <v>31</v>
      </c>
      <c r="G721">
        <f t="shared" ca="1" si="70"/>
        <v>32</v>
      </c>
      <c r="M721">
        <v>661</v>
      </c>
      <c r="N721">
        <v>2.7810000000000001</v>
      </c>
    </row>
    <row r="722" spans="1:14">
      <c r="A722" s="54">
        <f>formulas!O809</f>
        <v>0</v>
      </c>
      <c r="B722" s="33">
        <f t="shared" ca="1" si="66"/>
        <v>32</v>
      </c>
      <c r="C722">
        <f t="shared" si="67"/>
        <v>90</v>
      </c>
      <c r="D722">
        <f t="shared" ca="1" si="71"/>
        <v>-3.0000000000000001E-3</v>
      </c>
      <c r="E722">
        <f t="shared" ca="1" si="68"/>
        <v>0</v>
      </c>
      <c r="F722">
        <f t="shared" ca="1" si="69"/>
        <v>31</v>
      </c>
      <c r="G722">
        <f t="shared" ca="1" si="70"/>
        <v>32</v>
      </c>
      <c r="M722">
        <v>662</v>
      </c>
      <c r="N722">
        <v>2.786</v>
      </c>
    </row>
    <row r="723" spans="1:14">
      <c r="A723" s="54">
        <f>formulas!O810</f>
        <v>0</v>
      </c>
      <c r="B723" s="33">
        <f t="shared" ca="1" si="66"/>
        <v>32</v>
      </c>
      <c r="C723">
        <f t="shared" si="67"/>
        <v>90</v>
      </c>
      <c r="D723">
        <f t="shared" ca="1" si="71"/>
        <v>-3.0000000000000001E-3</v>
      </c>
      <c r="E723">
        <f t="shared" ca="1" si="68"/>
        <v>0</v>
      </c>
      <c r="F723">
        <f t="shared" ca="1" si="69"/>
        <v>31</v>
      </c>
      <c r="G723">
        <f t="shared" ca="1" si="70"/>
        <v>32</v>
      </c>
      <c r="M723">
        <v>663</v>
      </c>
      <c r="N723">
        <v>2.7909999999999999</v>
      </c>
    </row>
    <row r="724" spans="1:14">
      <c r="A724" s="54">
        <f>formulas!O811</f>
        <v>0</v>
      </c>
      <c r="B724" s="33">
        <f t="shared" ca="1" si="66"/>
        <v>32</v>
      </c>
      <c r="C724">
        <f t="shared" si="67"/>
        <v>90</v>
      </c>
      <c r="D724">
        <f t="shared" ca="1" si="71"/>
        <v>-3.0000000000000001E-3</v>
      </c>
      <c r="E724">
        <f t="shared" ca="1" si="68"/>
        <v>0</v>
      </c>
      <c r="F724">
        <f t="shared" ca="1" si="69"/>
        <v>31</v>
      </c>
      <c r="G724">
        <f t="shared" ca="1" si="70"/>
        <v>32</v>
      </c>
      <c r="M724">
        <v>664</v>
      </c>
      <c r="N724">
        <v>2.7959999999999998</v>
      </c>
    </row>
    <row r="725" spans="1:14">
      <c r="A725" s="54">
        <f>formulas!O812</f>
        <v>0</v>
      </c>
      <c r="B725" s="33">
        <f t="shared" ref="B725:B788" ca="1" si="72">(A725-D725)/(E725-D725)*(G725-F725)+F725</f>
        <v>32</v>
      </c>
      <c r="C725">
        <f t="shared" ref="C725:C788" si="73">COUNTIF($N$2:$N$25400,"&lt;"&amp;A725)</f>
        <v>90</v>
      </c>
      <c r="D725">
        <f t="shared" ca="1" si="71"/>
        <v>-3.0000000000000001E-3</v>
      </c>
      <c r="E725">
        <f t="shared" ref="E725:E788" ca="1" si="74">INDIRECT(ADDRESS(C725+2,14))</f>
        <v>0</v>
      </c>
      <c r="F725">
        <f t="shared" ref="F725:F788" ca="1" si="75">INDIRECT(ADDRESS(C725+1,13))</f>
        <v>31</v>
      </c>
      <c r="G725">
        <f t="shared" ref="G725:G788" ca="1" si="76">INDIRECT(ADDRESS(C725+2,13))</f>
        <v>32</v>
      </c>
      <c r="M725">
        <v>665</v>
      </c>
      <c r="N725">
        <v>2.8010000000000002</v>
      </c>
    </row>
    <row r="726" spans="1:14">
      <c r="A726" s="54">
        <f>formulas!O813</f>
        <v>0</v>
      </c>
      <c r="B726" s="33">
        <f t="shared" ca="1" si="72"/>
        <v>32</v>
      </c>
      <c r="C726">
        <f t="shared" si="73"/>
        <v>90</v>
      </c>
      <c r="D726">
        <f t="shared" ca="1" si="71"/>
        <v>-3.0000000000000001E-3</v>
      </c>
      <c r="E726">
        <f t="shared" ca="1" si="74"/>
        <v>0</v>
      </c>
      <c r="F726">
        <f t="shared" ca="1" si="75"/>
        <v>31</v>
      </c>
      <c r="G726">
        <f t="shared" ca="1" si="76"/>
        <v>32</v>
      </c>
      <c r="M726">
        <v>666</v>
      </c>
      <c r="N726">
        <v>2.8069999999999999</v>
      </c>
    </row>
    <row r="727" spans="1:14">
      <c r="A727" s="54">
        <f>formulas!O814</f>
        <v>0</v>
      </c>
      <c r="B727" s="33">
        <f t="shared" ca="1" si="72"/>
        <v>32</v>
      </c>
      <c r="C727">
        <f t="shared" si="73"/>
        <v>90</v>
      </c>
      <c r="D727">
        <f t="shared" ca="1" si="71"/>
        <v>-3.0000000000000001E-3</v>
      </c>
      <c r="E727">
        <f t="shared" ca="1" si="74"/>
        <v>0</v>
      </c>
      <c r="F727">
        <f t="shared" ca="1" si="75"/>
        <v>31</v>
      </c>
      <c r="G727">
        <f t="shared" ca="1" si="76"/>
        <v>32</v>
      </c>
      <c r="M727">
        <v>667</v>
      </c>
      <c r="N727">
        <v>2.8119999999999998</v>
      </c>
    </row>
    <row r="728" spans="1:14">
      <c r="A728" s="54">
        <f>formulas!O815</f>
        <v>0</v>
      </c>
      <c r="B728" s="33">
        <f t="shared" ca="1" si="72"/>
        <v>32</v>
      </c>
      <c r="C728">
        <f t="shared" si="73"/>
        <v>90</v>
      </c>
      <c r="D728">
        <f t="shared" ca="1" si="71"/>
        <v>-3.0000000000000001E-3</v>
      </c>
      <c r="E728">
        <f t="shared" ca="1" si="74"/>
        <v>0</v>
      </c>
      <c r="F728">
        <f t="shared" ca="1" si="75"/>
        <v>31</v>
      </c>
      <c r="G728">
        <f t="shared" ca="1" si="76"/>
        <v>32</v>
      </c>
      <c r="M728">
        <v>668</v>
      </c>
      <c r="N728">
        <v>2.8170000000000002</v>
      </c>
    </row>
    <row r="729" spans="1:14">
      <c r="A729" s="54">
        <f>formulas!O816</f>
        <v>0</v>
      </c>
      <c r="B729" s="33">
        <f t="shared" ca="1" si="72"/>
        <v>32</v>
      </c>
      <c r="C729">
        <f t="shared" si="73"/>
        <v>90</v>
      </c>
      <c r="D729">
        <f t="shared" ca="1" si="71"/>
        <v>-3.0000000000000001E-3</v>
      </c>
      <c r="E729">
        <f t="shared" ca="1" si="74"/>
        <v>0</v>
      </c>
      <c r="F729">
        <f t="shared" ca="1" si="75"/>
        <v>31</v>
      </c>
      <c r="G729">
        <f t="shared" ca="1" si="76"/>
        <v>32</v>
      </c>
      <c r="M729">
        <v>669</v>
      </c>
      <c r="N729">
        <v>2.8220000000000001</v>
      </c>
    </row>
    <row r="730" spans="1:14">
      <c r="A730" s="54">
        <f>formulas!O817</f>
        <v>0</v>
      </c>
      <c r="B730" s="33">
        <f t="shared" ca="1" si="72"/>
        <v>32</v>
      </c>
      <c r="C730">
        <f t="shared" si="73"/>
        <v>90</v>
      </c>
      <c r="D730">
        <f t="shared" ca="1" si="71"/>
        <v>-3.0000000000000001E-3</v>
      </c>
      <c r="E730">
        <f t="shared" ca="1" si="74"/>
        <v>0</v>
      </c>
      <c r="F730">
        <f t="shared" ca="1" si="75"/>
        <v>31</v>
      </c>
      <c r="G730">
        <f t="shared" ca="1" si="76"/>
        <v>32</v>
      </c>
      <c r="M730">
        <v>670</v>
      </c>
      <c r="N730">
        <v>2.827</v>
      </c>
    </row>
    <row r="731" spans="1:14">
      <c r="A731" s="54">
        <f>formulas!O818</f>
        <v>0</v>
      </c>
      <c r="B731" s="33">
        <f t="shared" ca="1" si="72"/>
        <v>32</v>
      </c>
      <c r="C731">
        <f t="shared" si="73"/>
        <v>90</v>
      </c>
      <c r="D731">
        <f t="shared" ca="1" si="71"/>
        <v>-3.0000000000000001E-3</v>
      </c>
      <c r="E731">
        <f t="shared" ca="1" si="74"/>
        <v>0</v>
      </c>
      <c r="F731">
        <f t="shared" ca="1" si="75"/>
        <v>31</v>
      </c>
      <c r="G731">
        <f t="shared" ca="1" si="76"/>
        <v>32</v>
      </c>
      <c r="M731">
        <v>671</v>
      </c>
      <c r="N731">
        <v>2.8330000000000002</v>
      </c>
    </row>
    <row r="732" spans="1:14">
      <c r="A732" s="54">
        <f>formulas!O819</f>
        <v>0</v>
      </c>
      <c r="B732" s="33">
        <f t="shared" ca="1" si="72"/>
        <v>32</v>
      </c>
      <c r="C732">
        <f t="shared" si="73"/>
        <v>90</v>
      </c>
      <c r="D732">
        <f t="shared" ca="1" si="71"/>
        <v>-3.0000000000000001E-3</v>
      </c>
      <c r="E732">
        <f t="shared" ca="1" si="74"/>
        <v>0</v>
      </c>
      <c r="F732">
        <f t="shared" ca="1" si="75"/>
        <v>31</v>
      </c>
      <c r="G732">
        <f t="shared" ca="1" si="76"/>
        <v>32</v>
      </c>
      <c r="M732">
        <v>672</v>
      </c>
      <c r="N732">
        <v>2.8380000000000001</v>
      </c>
    </row>
    <row r="733" spans="1:14">
      <c r="A733" s="54">
        <f>formulas!O820</f>
        <v>0</v>
      </c>
      <c r="B733" s="33">
        <f t="shared" ca="1" si="72"/>
        <v>32</v>
      </c>
      <c r="C733">
        <f t="shared" si="73"/>
        <v>90</v>
      </c>
      <c r="D733">
        <f t="shared" ca="1" si="71"/>
        <v>-3.0000000000000001E-3</v>
      </c>
      <c r="E733">
        <f t="shared" ca="1" si="74"/>
        <v>0</v>
      </c>
      <c r="F733">
        <f t="shared" ca="1" si="75"/>
        <v>31</v>
      </c>
      <c r="G733">
        <f t="shared" ca="1" si="76"/>
        <v>32</v>
      </c>
      <c r="M733">
        <v>673</v>
      </c>
      <c r="N733">
        <v>2.843</v>
      </c>
    </row>
    <row r="734" spans="1:14">
      <c r="A734" s="54">
        <f>formulas!O821</f>
        <v>0</v>
      </c>
      <c r="B734" s="33">
        <f t="shared" ca="1" si="72"/>
        <v>32</v>
      </c>
      <c r="C734">
        <f t="shared" si="73"/>
        <v>90</v>
      </c>
      <c r="D734">
        <f t="shared" ca="1" si="71"/>
        <v>-3.0000000000000001E-3</v>
      </c>
      <c r="E734">
        <f t="shared" ca="1" si="74"/>
        <v>0</v>
      </c>
      <c r="F734">
        <f t="shared" ca="1" si="75"/>
        <v>31</v>
      </c>
      <c r="G734">
        <f t="shared" ca="1" si="76"/>
        <v>32</v>
      </c>
      <c r="M734">
        <v>674</v>
      </c>
      <c r="N734">
        <v>2.8479999999999999</v>
      </c>
    </row>
    <row r="735" spans="1:14">
      <c r="A735" s="54">
        <f>formulas!O822</f>
        <v>0</v>
      </c>
      <c r="B735" s="33">
        <f t="shared" ca="1" si="72"/>
        <v>32</v>
      </c>
      <c r="C735">
        <f t="shared" si="73"/>
        <v>90</v>
      </c>
      <c r="D735">
        <f t="shared" ca="1" si="71"/>
        <v>-3.0000000000000001E-3</v>
      </c>
      <c r="E735">
        <f t="shared" ca="1" si="74"/>
        <v>0</v>
      </c>
      <c r="F735">
        <f t="shared" ca="1" si="75"/>
        <v>31</v>
      </c>
      <c r="G735">
        <f t="shared" ca="1" si="76"/>
        <v>32</v>
      </c>
      <c r="M735">
        <v>675</v>
      </c>
      <c r="N735">
        <v>2.8540000000000001</v>
      </c>
    </row>
    <row r="736" spans="1:14">
      <c r="A736" s="54">
        <f>formulas!O823</f>
        <v>0</v>
      </c>
      <c r="B736" s="33">
        <f t="shared" ca="1" si="72"/>
        <v>32</v>
      </c>
      <c r="C736">
        <f t="shared" si="73"/>
        <v>90</v>
      </c>
      <c r="D736">
        <f t="shared" ca="1" si="71"/>
        <v>-3.0000000000000001E-3</v>
      </c>
      <c r="E736">
        <f t="shared" ca="1" si="74"/>
        <v>0</v>
      </c>
      <c r="F736">
        <f t="shared" ca="1" si="75"/>
        <v>31</v>
      </c>
      <c r="G736">
        <f t="shared" ca="1" si="76"/>
        <v>32</v>
      </c>
      <c r="M736">
        <v>676</v>
      </c>
      <c r="N736">
        <v>2.859</v>
      </c>
    </row>
    <row r="737" spans="1:14">
      <c r="A737" s="54">
        <f>formulas!O824</f>
        <v>0</v>
      </c>
      <c r="B737" s="33">
        <f t="shared" ca="1" si="72"/>
        <v>32</v>
      </c>
      <c r="C737">
        <f t="shared" si="73"/>
        <v>90</v>
      </c>
      <c r="D737">
        <f t="shared" ca="1" si="71"/>
        <v>-3.0000000000000001E-3</v>
      </c>
      <c r="E737">
        <f t="shared" ca="1" si="74"/>
        <v>0</v>
      </c>
      <c r="F737">
        <f t="shared" ca="1" si="75"/>
        <v>31</v>
      </c>
      <c r="G737">
        <f t="shared" ca="1" si="76"/>
        <v>32</v>
      </c>
      <c r="M737">
        <v>677</v>
      </c>
      <c r="N737">
        <v>2.8639999999999999</v>
      </c>
    </row>
    <row r="738" spans="1:14">
      <c r="A738" s="54">
        <f>formulas!O825</f>
        <v>0</v>
      </c>
      <c r="B738" s="33">
        <f t="shared" ca="1" si="72"/>
        <v>32</v>
      </c>
      <c r="C738">
        <f t="shared" si="73"/>
        <v>90</v>
      </c>
      <c r="D738">
        <f t="shared" ca="1" si="71"/>
        <v>-3.0000000000000001E-3</v>
      </c>
      <c r="E738">
        <f t="shared" ca="1" si="74"/>
        <v>0</v>
      </c>
      <c r="F738">
        <f t="shared" ca="1" si="75"/>
        <v>31</v>
      </c>
      <c r="G738">
        <f t="shared" ca="1" si="76"/>
        <v>32</v>
      </c>
      <c r="M738">
        <v>678</v>
      </c>
      <c r="N738">
        <v>2.8690000000000002</v>
      </c>
    </row>
    <row r="739" spans="1:14">
      <c r="A739" s="54">
        <f>formulas!O826</f>
        <v>0</v>
      </c>
      <c r="B739" s="33">
        <f t="shared" ca="1" si="72"/>
        <v>32</v>
      </c>
      <c r="C739">
        <f t="shared" si="73"/>
        <v>90</v>
      </c>
      <c r="D739">
        <f t="shared" ca="1" si="71"/>
        <v>-3.0000000000000001E-3</v>
      </c>
      <c r="E739">
        <f t="shared" ca="1" si="74"/>
        <v>0</v>
      </c>
      <c r="F739">
        <f t="shared" ca="1" si="75"/>
        <v>31</v>
      </c>
      <c r="G739">
        <f t="shared" ca="1" si="76"/>
        <v>32</v>
      </c>
      <c r="M739">
        <v>679</v>
      </c>
      <c r="N739">
        <v>2.8740000000000001</v>
      </c>
    </row>
    <row r="740" spans="1:14">
      <c r="A740" s="54">
        <f>formulas!O827</f>
        <v>0</v>
      </c>
      <c r="B740" s="33">
        <f t="shared" ca="1" si="72"/>
        <v>32</v>
      </c>
      <c r="C740">
        <f t="shared" si="73"/>
        <v>90</v>
      </c>
      <c r="D740">
        <f t="shared" ca="1" si="71"/>
        <v>-3.0000000000000001E-3</v>
      </c>
      <c r="E740">
        <f t="shared" ca="1" si="74"/>
        <v>0</v>
      </c>
      <c r="F740">
        <f t="shared" ca="1" si="75"/>
        <v>31</v>
      </c>
      <c r="G740">
        <f t="shared" ca="1" si="76"/>
        <v>32</v>
      </c>
      <c r="M740">
        <v>680</v>
      </c>
      <c r="N740">
        <v>2.88</v>
      </c>
    </row>
    <row r="741" spans="1:14">
      <c r="A741" s="54">
        <f>formulas!O828</f>
        <v>0</v>
      </c>
      <c r="B741" s="33">
        <f t="shared" ca="1" si="72"/>
        <v>32</v>
      </c>
      <c r="C741">
        <f t="shared" si="73"/>
        <v>90</v>
      </c>
      <c r="D741">
        <f t="shared" ca="1" si="71"/>
        <v>-3.0000000000000001E-3</v>
      </c>
      <c r="E741">
        <f t="shared" ca="1" si="74"/>
        <v>0</v>
      </c>
      <c r="F741">
        <f t="shared" ca="1" si="75"/>
        <v>31</v>
      </c>
      <c r="G741">
        <f t="shared" ca="1" si="76"/>
        <v>32</v>
      </c>
      <c r="M741">
        <v>681</v>
      </c>
      <c r="N741">
        <v>2.8849999999999998</v>
      </c>
    </row>
    <row r="742" spans="1:14">
      <c r="A742" s="54">
        <f>formulas!O829</f>
        <v>0</v>
      </c>
      <c r="B742" s="33">
        <f t="shared" ca="1" si="72"/>
        <v>32</v>
      </c>
      <c r="C742">
        <f t="shared" si="73"/>
        <v>90</v>
      </c>
      <c r="D742">
        <f t="shared" ca="1" si="71"/>
        <v>-3.0000000000000001E-3</v>
      </c>
      <c r="E742">
        <f t="shared" ca="1" si="74"/>
        <v>0</v>
      </c>
      <c r="F742">
        <f t="shared" ca="1" si="75"/>
        <v>31</v>
      </c>
      <c r="G742">
        <f t="shared" ca="1" si="76"/>
        <v>32</v>
      </c>
      <c r="M742">
        <v>682</v>
      </c>
      <c r="N742">
        <v>2.89</v>
      </c>
    </row>
    <row r="743" spans="1:14">
      <c r="A743" s="54">
        <f>formulas!O830</f>
        <v>0</v>
      </c>
      <c r="B743" s="33">
        <f t="shared" ca="1" si="72"/>
        <v>32</v>
      </c>
      <c r="C743">
        <f t="shared" si="73"/>
        <v>90</v>
      </c>
      <c r="D743">
        <f t="shared" ca="1" si="71"/>
        <v>-3.0000000000000001E-3</v>
      </c>
      <c r="E743">
        <f t="shared" ca="1" si="74"/>
        <v>0</v>
      </c>
      <c r="F743">
        <f t="shared" ca="1" si="75"/>
        <v>31</v>
      </c>
      <c r="G743">
        <f t="shared" ca="1" si="76"/>
        <v>32</v>
      </c>
      <c r="M743">
        <v>683</v>
      </c>
      <c r="N743">
        <v>2.895</v>
      </c>
    </row>
    <row r="744" spans="1:14">
      <c r="A744" s="54">
        <f>formulas!O831</f>
        <v>0</v>
      </c>
      <c r="B744" s="33">
        <f t="shared" ca="1" si="72"/>
        <v>32</v>
      </c>
      <c r="C744">
        <f t="shared" si="73"/>
        <v>90</v>
      </c>
      <c r="D744">
        <f t="shared" ca="1" si="71"/>
        <v>-3.0000000000000001E-3</v>
      </c>
      <c r="E744">
        <f t="shared" ca="1" si="74"/>
        <v>0</v>
      </c>
      <c r="F744">
        <f t="shared" ca="1" si="75"/>
        <v>31</v>
      </c>
      <c r="G744">
        <f t="shared" ca="1" si="76"/>
        <v>32</v>
      </c>
      <c r="M744">
        <v>684</v>
      </c>
      <c r="N744">
        <v>2.9009999999999998</v>
      </c>
    </row>
    <row r="745" spans="1:14">
      <c r="A745" s="54">
        <f>formulas!O832</f>
        <v>0</v>
      </c>
      <c r="B745" s="33">
        <f t="shared" ca="1" si="72"/>
        <v>32</v>
      </c>
      <c r="C745">
        <f t="shared" si="73"/>
        <v>90</v>
      </c>
      <c r="D745">
        <f t="shared" ca="1" si="71"/>
        <v>-3.0000000000000001E-3</v>
      </c>
      <c r="E745">
        <f t="shared" ca="1" si="74"/>
        <v>0</v>
      </c>
      <c r="F745">
        <f t="shared" ca="1" si="75"/>
        <v>31</v>
      </c>
      <c r="G745">
        <f t="shared" ca="1" si="76"/>
        <v>32</v>
      </c>
      <c r="M745">
        <v>685</v>
      </c>
      <c r="N745">
        <v>2.9060000000000001</v>
      </c>
    </row>
    <row r="746" spans="1:14">
      <c r="A746" s="54">
        <f>formulas!O833</f>
        <v>0</v>
      </c>
      <c r="B746" s="33">
        <f t="shared" ca="1" si="72"/>
        <v>32</v>
      </c>
      <c r="C746">
        <f t="shared" si="73"/>
        <v>90</v>
      </c>
      <c r="D746">
        <f t="shared" ca="1" si="71"/>
        <v>-3.0000000000000001E-3</v>
      </c>
      <c r="E746">
        <f t="shared" ca="1" si="74"/>
        <v>0</v>
      </c>
      <c r="F746">
        <f t="shared" ca="1" si="75"/>
        <v>31</v>
      </c>
      <c r="G746">
        <f t="shared" ca="1" si="76"/>
        <v>32</v>
      </c>
      <c r="M746">
        <v>686</v>
      </c>
      <c r="N746">
        <v>2.911</v>
      </c>
    </row>
    <row r="747" spans="1:14">
      <c r="A747" s="54">
        <f>formulas!O834</f>
        <v>0</v>
      </c>
      <c r="B747" s="33">
        <f t="shared" ca="1" si="72"/>
        <v>32</v>
      </c>
      <c r="C747">
        <f t="shared" si="73"/>
        <v>90</v>
      </c>
      <c r="D747">
        <f t="shared" ca="1" si="71"/>
        <v>-3.0000000000000001E-3</v>
      </c>
      <c r="E747">
        <f t="shared" ca="1" si="74"/>
        <v>0</v>
      </c>
      <c r="F747">
        <f t="shared" ca="1" si="75"/>
        <v>31</v>
      </c>
      <c r="G747">
        <f t="shared" ca="1" si="76"/>
        <v>32</v>
      </c>
      <c r="M747">
        <v>687</v>
      </c>
      <c r="N747">
        <v>2.9159999999999999</v>
      </c>
    </row>
    <row r="748" spans="1:14">
      <c r="A748" s="54">
        <f>formulas!O835</f>
        <v>0</v>
      </c>
      <c r="B748" s="33">
        <f t="shared" ca="1" si="72"/>
        <v>32</v>
      </c>
      <c r="C748">
        <f t="shared" si="73"/>
        <v>90</v>
      </c>
      <c r="D748">
        <f t="shared" ca="1" si="71"/>
        <v>-3.0000000000000001E-3</v>
      </c>
      <c r="E748">
        <f t="shared" ca="1" si="74"/>
        <v>0</v>
      </c>
      <c r="F748">
        <f t="shared" ca="1" si="75"/>
        <v>31</v>
      </c>
      <c r="G748">
        <f t="shared" ca="1" si="76"/>
        <v>32</v>
      </c>
      <c r="M748">
        <v>688</v>
      </c>
      <c r="N748">
        <v>2.9220000000000002</v>
      </c>
    </row>
    <row r="749" spans="1:14">
      <c r="A749" s="54">
        <f>formulas!O836</f>
        <v>0</v>
      </c>
      <c r="B749" s="33">
        <f t="shared" ca="1" si="72"/>
        <v>32</v>
      </c>
      <c r="C749">
        <f t="shared" si="73"/>
        <v>90</v>
      </c>
      <c r="D749">
        <f t="shared" ca="1" si="71"/>
        <v>-3.0000000000000001E-3</v>
      </c>
      <c r="E749">
        <f t="shared" ca="1" si="74"/>
        <v>0</v>
      </c>
      <c r="F749">
        <f t="shared" ca="1" si="75"/>
        <v>31</v>
      </c>
      <c r="G749">
        <f t="shared" ca="1" si="76"/>
        <v>32</v>
      </c>
      <c r="M749">
        <v>689</v>
      </c>
      <c r="N749">
        <v>2.927</v>
      </c>
    </row>
    <row r="750" spans="1:14">
      <c r="A750" s="54">
        <f>formulas!O837</f>
        <v>0</v>
      </c>
      <c r="B750" s="33">
        <f t="shared" ca="1" si="72"/>
        <v>32</v>
      </c>
      <c r="C750">
        <f t="shared" si="73"/>
        <v>90</v>
      </c>
      <c r="D750">
        <f t="shared" ca="1" si="71"/>
        <v>-3.0000000000000001E-3</v>
      </c>
      <c r="E750">
        <f t="shared" ca="1" si="74"/>
        <v>0</v>
      </c>
      <c r="F750">
        <f t="shared" ca="1" si="75"/>
        <v>31</v>
      </c>
      <c r="G750">
        <f t="shared" ca="1" si="76"/>
        <v>32</v>
      </c>
      <c r="M750">
        <v>690</v>
      </c>
      <c r="N750">
        <v>2.9319999999999999</v>
      </c>
    </row>
    <row r="751" spans="1:14">
      <c r="A751" s="54">
        <f>formulas!O838</f>
        <v>0</v>
      </c>
      <c r="B751" s="33">
        <f t="shared" ca="1" si="72"/>
        <v>32</v>
      </c>
      <c r="C751">
        <f t="shared" si="73"/>
        <v>90</v>
      </c>
      <c r="D751">
        <f t="shared" ca="1" si="71"/>
        <v>-3.0000000000000001E-3</v>
      </c>
      <c r="E751">
        <f t="shared" ca="1" si="74"/>
        <v>0</v>
      </c>
      <c r="F751">
        <f t="shared" ca="1" si="75"/>
        <v>31</v>
      </c>
      <c r="G751">
        <f t="shared" ca="1" si="76"/>
        <v>32</v>
      </c>
      <c r="M751">
        <v>691</v>
      </c>
      <c r="N751">
        <v>2.9369999999999998</v>
      </c>
    </row>
    <row r="752" spans="1:14">
      <c r="A752" s="54">
        <f>formulas!O839</f>
        <v>0</v>
      </c>
      <c r="B752" s="33">
        <f t="shared" ca="1" si="72"/>
        <v>32</v>
      </c>
      <c r="C752">
        <f t="shared" si="73"/>
        <v>90</v>
      </c>
      <c r="D752">
        <f t="shared" ca="1" si="71"/>
        <v>-3.0000000000000001E-3</v>
      </c>
      <c r="E752">
        <f t="shared" ca="1" si="74"/>
        <v>0</v>
      </c>
      <c r="F752">
        <f t="shared" ca="1" si="75"/>
        <v>31</v>
      </c>
      <c r="G752">
        <f t="shared" ca="1" si="76"/>
        <v>32</v>
      </c>
      <c r="M752">
        <v>692</v>
      </c>
      <c r="N752">
        <v>2.9430000000000001</v>
      </c>
    </row>
    <row r="753" spans="1:14">
      <c r="A753" s="54">
        <f>formulas!O840</f>
        <v>0</v>
      </c>
      <c r="B753" s="33">
        <f t="shared" ca="1" si="72"/>
        <v>32</v>
      </c>
      <c r="C753">
        <f t="shared" si="73"/>
        <v>90</v>
      </c>
      <c r="D753">
        <f t="shared" ca="1" si="71"/>
        <v>-3.0000000000000001E-3</v>
      </c>
      <c r="E753">
        <f t="shared" ca="1" si="74"/>
        <v>0</v>
      </c>
      <c r="F753">
        <f t="shared" ca="1" si="75"/>
        <v>31</v>
      </c>
      <c r="G753">
        <f t="shared" ca="1" si="76"/>
        <v>32</v>
      </c>
      <c r="M753">
        <v>693</v>
      </c>
      <c r="N753">
        <v>2.948</v>
      </c>
    </row>
    <row r="754" spans="1:14">
      <c r="A754" s="54">
        <f>formulas!O841</f>
        <v>0</v>
      </c>
      <c r="B754" s="33">
        <f t="shared" ca="1" si="72"/>
        <v>32</v>
      </c>
      <c r="C754">
        <f t="shared" si="73"/>
        <v>90</v>
      </c>
      <c r="D754">
        <f t="shared" ca="1" si="71"/>
        <v>-3.0000000000000001E-3</v>
      </c>
      <c r="E754">
        <f t="shared" ca="1" si="74"/>
        <v>0</v>
      </c>
      <c r="F754">
        <f t="shared" ca="1" si="75"/>
        <v>31</v>
      </c>
      <c r="G754">
        <f t="shared" ca="1" si="76"/>
        <v>32</v>
      </c>
      <c r="M754">
        <v>694</v>
      </c>
      <c r="N754">
        <v>2.9529999999999998</v>
      </c>
    </row>
    <row r="755" spans="1:14">
      <c r="A755" s="54">
        <f>formulas!O842</f>
        <v>0</v>
      </c>
      <c r="B755" s="33">
        <f t="shared" ca="1" si="72"/>
        <v>32</v>
      </c>
      <c r="C755">
        <f t="shared" si="73"/>
        <v>90</v>
      </c>
      <c r="D755">
        <f t="shared" ca="1" si="71"/>
        <v>-3.0000000000000001E-3</v>
      </c>
      <c r="E755">
        <f t="shared" ca="1" si="74"/>
        <v>0</v>
      </c>
      <c r="F755">
        <f t="shared" ca="1" si="75"/>
        <v>31</v>
      </c>
      <c r="G755">
        <f t="shared" ca="1" si="76"/>
        <v>32</v>
      </c>
      <c r="M755">
        <v>695</v>
      </c>
      <c r="N755">
        <v>2.9580000000000002</v>
      </c>
    </row>
    <row r="756" spans="1:14">
      <c r="A756" s="54">
        <f>formulas!O843</f>
        <v>0</v>
      </c>
      <c r="B756" s="33">
        <f t="shared" ca="1" si="72"/>
        <v>32</v>
      </c>
      <c r="C756">
        <f t="shared" si="73"/>
        <v>90</v>
      </c>
      <c r="D756">
        <f t="shared" ca="1" si="71"/>
        <v>-3.0000000000000001E-3</v>
      </c>
      <c r="E756">
        <f t="shared" ca="1" si="74"/>
        <v>0</v>
      </c>
      <c r="F756">
        <f t="shared" ca="1" si="75"/>
        <v>31</v>
      </c>
      <c r="G756">
        <f t="shared" ca="1" si="76"/>
        <v>32</v>
      </c>
      <c r="M756">
        <v>696</v>
      </c>
      <c r="N756">
        <v>2.964</v>
      </c>
    </row>
    <row r="757" spans="1:14">
      <c r="A757" s="54">
        <f>formulas!O844</f>
        <v>0</v>
      </c>
      <c r="B757" s="33">
        <f t="shared" ca="1" si="72"/>
        <v>32</v>
      </c>
      <c r="C757">
        <f t="shared" si="73"/>
        <v>90</v>
      </c>
      <c r="D757">
        <f t="shared" ca="1" si="71"/>
        <v>-3.0000000000000001E-3</v>
      </c>
      <c r="E757">
        <f t="shared" ca="1" si="74"/>
        <v>0</v>
      </c>
      <c r="F757">
        <f t="shared" ca="1" si="75"/>
        <v>31</v>
      </c>
      <c r="G757">
        <f t="shared" ca="1" si="76"/>
        <v>32</v>
      </c>
      <c r="M757">
        <v>697</v>
      </c>
      <c r="N757">
        <v>2.9689999999999999</v>
      </c>
    </row>
    <row r="758" spans="1:14">
      <c r="A758" s="54">
        <f>formulas!O845</f>
        <v>0</v>
      </c>
      <c r="B758" s="33">
        <f t="shared" ca="1" si="72"/>
        <v>32</v>
      </c>
      <c r="C758">
        <f t="shared" si="73"/>
        <v>90</v>
      </c>
      <c r="D758">
        <f t="shared" ca="1" si="71"/>
        <v>-3.0000000000000001E-3</v>
      </c>
      <c r="E758">
        <f t="shared" ca="1" si="74"/>
        <v>0</v>
      </c>
      <c r="F758">
        <f t="shared" ca="1" si="75"/>
        <v>31</v>
      </c>
      <c r="G758">
        <f t="shared" ca="1" si="76"/>
        <v>32</v>
      </c>
      <c r="M758">
        <v>698</v>
      </c>
      <c r="N758">
        <v>2.9740000000000002</v>
      </c>
    </row>
    <row r="759" spans="1:14">
      <c r="A759" s="54">
        <f>formulas!O846</f>
        <v>0</v>
      </c>
      <c r="B759" s="33">
        <f t="shared" ca="1" si="72"/>
        <v>32</v>
      </c>
      <c r="C759">
        <f t="shared" si="73"/>
        <v>90</v>
      </c>
      <c r="D759">
        <f t="shared" ca="1" si="71"/>
        <v>-3.0000000000000001E-3</v>
      </c>
      <c r="E759">
        <f t="shared" ca="1" si="74"/>
        <v>0</v>
      </c>
      <c r="F759">
        <f t="shared" ca="1" si="75"/>
        <v>31</v>
      </c>
      <c r="G759">
        <f t="shared" ca="1" si="76"/>
        <v>32</v>
      </c>
      <c r="M759">
        <v>699</v>
      </c>
      <c r="N759">
        <v>2.9790000000000001</v>
      </c>
    </row>
    <row r="760" spans="1:14">
      <c r="A760" s="54">
        <f>formulas!O847</f>
        <v>0</v>
      </c>
      <c r="B760" s="33">
        <f t="shared" ca="1" si="72"/>
        <v>32</v>
      </c>
      <c r="C760">
        <f t="shared" si="73"/>
        <v>90</v>
      </c>
      <c r="D760">
        <f t="shared" ca="1" si="71"/>
        <v>-3.0000000000000001E-3</v>
      </c>
      <c r="E760">
        <f t="shared" ca="1" si="74"/>
        <v>0</v>
      </c>
      <c r="F760">
        <f t="shared" ca="1" si="75"/>
        <v>31</v>
      </c>
      <c r="G760">
        <f t="shared" ca="1" si="76"/>
        <v>32</v>
      </c>
      <c r="M760">
        <v>700</v>
      </c>
      <c r="N760">
        <v>2.9849999999999999</v>
      </c>
    </row>
    <row r="761" spans="1:14">
      <c r="A761" s="54">
        <f>formulas!O848</f>
        <v>0</v>
      </c>
      <c r="B761" s="33">
        <f t="shared" ca="1" si="72"/>
        <v>32</v>
      </c>
      <c r="C761">
        <f t="shared" si="73"/>
        <v>90</v>
      </c>
      <c r="D761">
        <f t="shared" ca="1" si="71"/>
        <v>-3.0000000000000001E-3</v>
      </c>
      <c r="E761">
        <f t="shared" ca="1" si="74"/>
        <v>0</v>
      </c>
      <c r="F761">
        <f t="shared" ca="1" si="75"/>
        <v>31</v>
      </c>
      <c r="G761">
        <f t="shared" ca="1" si="76"/>
        <v>32</v>
      </c>
      <c r="M761">
        <v>701</v>
      </c>
      <c r="N761">
        <v>2.99</v>
      </c>
    </row>
    <row r="762" spans="1:14">
      <c r="A762" s="54">
        <f>formulas!O849</f>
        <v>0</v>
      </c>
      <c r="B762" s="33">
        <f t="shared" ca="1" si="72"/>
        <v>32</v>
      </c>
      <c r="C762">
        <f t="shared" si="73"/>
        <v>90</v>
      </c>
      <c r="D762">
        <f t="shared" ca="1" si="71"/>
        <v>-3.0000000000000001E-3</v>
      </c>
      <c r="E762">
        <f t="shared" ca="1" si="74"/>
        <v>0</v>
      </c>
      <c r="F762">
        <f t="shared" ca="1" si="75"/>
        <v>31</v>
      </c>
      <c r="G762">
        <f t="shared" ca="1" si="76"/>
        <v>32</v>
      </c>
      <c r="M762">
        <v>702</v>
      </c>
      <c r="N762">
        <v>2.9950000000000001</v>
      </c>
    </row>
    <row r="763" spans="1:14">
      <c r="A763" s="54">
        <f>formulas!O850</f>
        <v>0</v>
      </c>
      <c r="B763" s="33">
        <f t="shared" ca="1" si="72"/>
        <v>32</v>
      </c>
      <c r="C763">
        <f t="shared" si="73"/>
        <v>90</v>
      </c>
      <c r="D763">
        <f t="shared" ca="1" si="71"/>
        <v>-3.0000000000000001E-3</v>
      </c>
      <c r="E763">
        <f t="shared" ca="1" si="74"/>
        <v>0</v>
      </c>
      <c r="F763">
        <f t="shared" ca="1" si="75"/>
        <v>31</v>
      </c>
      <c r="G763">
        <f t="shared" ca="1" si="76"/>
        <v>32</v>
      </c>
      <c r="M763">
        <v>703</v>
      </c>
      <c r="N763">
        <v>3</v>
      </c>
    </row>
    <row r="764" spans="1:14">
      <c r="A764" s="54">
        <f>formulas!O851</f>
        <v>0</v>
      </c>
      <c r="B764" s="33">
        <f t="shared" ca="1" si="72"/>
        <v>32</v>
      </c>
      <c r="C764">
        <f t="shared" si="73"/>
        <v>90</v>
      </c>
      <c r="D764">
        <f t="shared" ca="1" si="71"/>
        <v>-3.0000000000000001E-3</v>
      </c>
      <c r="E764">
        <f t="shared" ca="1" si="74"/>
        <v>0</v>
      </c>
      <c r="F764">
        <f t="shared" ca="1" si="75"/>
        <v>31</v>
      </c>
      <c r="G764">
        <f t="shared" ca="1" si="76"/>
        <v>32</v>
      </c>
      <c r="M764">
        <v>704</v>
      </c>
      <c r="N764">
        <v>3.0059999999999998</v>
      </c>
    </row>
    <row r="765" spans="1:14">
      <c r="A765" s="54">
        <f>formulas!O852</f>
        <v>0</v>
      </c>
      <c r="B765" s="33">
        <f t="shared" ca="1" si="72"/>
        <v>32</v>
      </c>
      <c r="C765">
        <f t="shared" si="73"/>
        <v>90</v>
      </c>
      <c r="D765">
        <f t="shared" ca="1" si="71"/>
        <v>-3.0000000000000001E-3</v>
      </c>
      <c r="E765">
        <f t="shared" ca="1" si="74"/>
        <v>0</v>
      </c>
      <c r="F765">
        <f t="shared" ca="1" si="75"/>
        <v>31</v>
      </c>
      <c r="G765">
        <f t="shared" ca="1" si="76"/>
        <v>32</v>
      </c>
      <c r="M765">
        <v>705</v>
      </c>
      <c r="N765">
        <v>3.0110000000000001</v>
      </c>
    </row>
    <row r="766" spans="1:14">
      <c r="A766" s="54">
        <f>formulas!O853</f>
        <v>0</v>
      </c>
      <c r="B766" s="33">
        <f t="shared" ca="1" si="72"/>
        <v>32</v>
      </c>
      <c r="C766">
        <f t="shared" si="73"/>
        <v>90</v>
      </c>
      <c r="D766">
        <f t="shared" ca="1" si="71"/>
        <v>-3.0000000000000001E-3</v>
      </c>
      <c r="E766">
        <f t="shared" ca="1" si="74"/>
        <v>0</v>
      </c>
      <c r="F766">
        <f t="shared" ca="1" si="75"/>
        <v>31</v>
      </c>
      <c r="G766">
        <f t="shared" ca="1" si="76"/>
        <v>32</v>
      </c>
      <c r="M766">
        <v>706</v>
      </c>
      <c r="N766">
        <v>3.016</v>
      </c>
    </row>
    <row r="767" spans="1:14">
      <c r="A767" s="54">
        <f>formulas!O854</f>
        <v>0</v>
      </c>
      <c r="B767" s="33">
        <f t="shared" ca="1" si="72"/>
        <v>32</v>
      </c>
      <c r="C767">
        <f t="shared" si="73"/>
        <v>90</v>
      </c>
      <c r="D767">
        <f t="shared" ca="1" si="71"/>
        <v>-3.0000000000000001E-3</v>
      </c>
      <c r="E767">
        <f t="shared" ca="1" si="74"/>
        <v>0</v>
      </c>
      <c r="F767">
        <f t="shared" ca="1" si="75"/>
        <v>31</v>
      </c>
      <c r="G767">
        <f t="shared" ca="1" si="76"/>
        <v>32</v>
      </c>
      <c r="M767">
        <v>707</v>
      </c>
      <c r="N767">
        <v>3.0209999999999999</v>
      </c>
    </row>
    <row r="768" spans="1:14">
      <c r="A768" s="54">
        <f>formulas!O855</f>
        <v>0</v>
      </c>
      <c r="B768" s="33">
        <f t="shared" ca="1" si="72"/>
        <v>32</v>
      </c>
      <c r="C768">
        <f t="shared" si="73"/>
        <v>90</v>
      </c>
      <c r="D768">
        <f t="shared" ca="1" si="71"/>
        <v>-3.0000000000000001E-3</v>
      </c>
      <c r="E768">
        <f t="shared" ca="1" si="74"/>
        <v>0</v>
      </c>
      <c r="F768">
        <f t="shared" ca="1" si="75"/>
        <v>31</v>
      </c>
      <c r="G768">
        <f t="shared" ca="1" si="76"/>
        <v>32</v>
      </c>
      <c r="M768">
        <v>708</v>
      </c>
      <c r="N768">
        <v>3.0270000000000001</v>
      </c>
    </row>
    <row r="769" spans="1:14">
      <c r="A769" s="54">
        <f>formulas!O856</f>
        <v>0</v>
      </c>
      <c r="B769" s="33">
        <f t="shared" ca="1" si="72"/>
        <v>32</v>
      </c>
      <c r="C769">
        <f t="shared" si="73"/>
        <v>90</v>
      </c>
      <c r="D769">
        <f t="shared" ca="1" si="71"/>
        <v>-3.0000000000000001E-3</v>
      </c>
      <c r="E769">
        <f t="shared" ca="1" si="74"/>
        <v>0</v>
      </c>
      <c r="F769">
        <f t="shared" ca="1" si="75"/>
        <v>31</v>
      </c>
      <c r="G769">
        <f t="shared" ca="1" si="76"/>
        <v>32</v>
      </c>
      <c r="M769">
        <v>709</v>
      </c>
      <c r="N769">
        <v>3.032</v>
      </c>
    </row>
    <row r="770" spans="1:14">
      <c r="A770" s="54">
        <f>formulas!O857</f>
        <v>0</v>
      </c>
      <c r="B770" s="33">
        <f t="shared" ca="1" si="72"/>
        <v>32</v>
      </c>
      <c r="C770">
        <f t="shared" si="73"/>
        <v>90</v>
      </c>
      <c r="D770">
        <f t="shared" ca="1" si="71"/>
        <v>-3.0000000000000001E-3</v>
      </c>
      <c r="E770">
        <f t="shared" ca="1" si="74"/>
        <v>0</v>
      </c>
      <c r="F770">
        <f t="shared" ca="1" si="75"/>
        <v>31</v>
      </c>
      <c r="G770">
        <f t="shared" ca="1" si="76"/>
        <v>32</v>
      </c>
      <c r="M770">
        <v>710</v>
      </c>
      <c r="N770">
        <v>3.0369999999999999</v>
      </c>
    </row>
    <row r="771" spans="1:14">
      <c r="A771" s="54">
        <f>formulas!O858</f>
        <v>0</v>
      </c>
      <c r="B771" s="33">
        <f t="shared" ca="1" si="72"/>
        <v>32</v>
      </c>
      <c r="C771">
        <f t="shared" si="73"/>
        <v>90</v>
      </c>
      <c r="D771">
        <f t="shared" ref="D771:D834" ca="1" si="77">INDIRECT(ADDRESS(C771+1,14))</f>
        <v>-3.0000000000000001E-3</v>
      </c>
      <c r="E771">
        <f t="shared" ca="1" si="74"/>
        <v>0</v>
      </c>
      <c r="F771">
        <f t="shared" ca="1" si="75"/>
        <v>31</v>
      </c>
      <c r="G771">
        <f t="shared" ca="1" si="76"/>
        <v>32</v>
      </c>
      <c r="M771">
        <v>711</v>
      </c>
      <c r="N771">
        <v>3.0419999999999998</v>
      </c>
    </row>
    <row r="772" spans="1:14">
      <c r="A772" s="54">
        <f>formulas!O859</f>
        <v>0</v>
      </c>
      <c r="B772" s="33">
        <f t="shared" ca="1" si="72"/>
        <v>32</v>
      </c>
      <c r="C772">
        <f t="shared" si="73"/>
        <v>90</v>
      </c>
      <c r="D772">
        <f t="shared" ca="1" si="77"/>
        <v>-3.0000000000000001E-3</v>
      </c>
      <c r="E772">
        <f t="shared" ca="1" si="74"/>
        <v>0</v>
      </c>
      <c r="F772">
        <f t="shared" ca="1" si="75"/>
        <v>31</v>
      </c>
      <c r="G772">
        <f t="shared" ca="1" si="76"/>
        <v>32</v>
      </c>
      <c r="M772">
        <v>712</v>
      </c>
      <c r="N772">
        <v>3.048</v>
      </c>
    </row>
    <row r="773" spans="1:14">
      <c r="A773" s="54">
        <f>formulas!O860</f>
        <v>0</v>
      </c>
      <c r="B773" s="33">
        <f t="shared" ca="1" si="72"/>
        <v>32</v>
      </c>
      <c r="C773">
        <f t="shared" si="73"/>
        <v>90</v>
      </c>
      <c r="D773">
        <f t="shared" ca="1" si="77"/>
        <v>-3.0000000000000001E-3</v>
      </c>
      <c r="E773">
        <f t="shared" ca="1" si="74"/>
        <v>0</v>
      </c>
      <c r="F773">
        <f t="shared" ca="1" si="75"/>
        <v>31</v>
      </c>
      <c r="G773">
        <f t="shared" ca="1" si="76"/>
        <v>32</v>
      </c>
      <c r="M773">
        <v>713</v>
      </c>
      <c r="N773">
        <v>3.0529999999999999</v>
      </c>
    </row>
    <row r="774" spans="1:14">
      <c r="A774" s="54">
        <f>formulas!O861</f>
        <v>0</v>
      </c>
      <c r="B774" s="33">
        <f t="shared" ca="1" si="72"/>
        <v>32</v>
      </c>
      <c r="C774">
        <f t="shared" si="73"/>
        <v>90</v>
      </c>
      <c r="D774">
        <f t="shared" ca="1" si="77"/>
        <v>-3.0000000000000001E-3</v>
      </c>
      <c r="E774">
        <f t="shared" ca="1" si="74"/>
        <v>0</v>
      </c>
      <c r="F774">
        <f t="shared" ca="1" si="75"/>
        <v>31</v>
      </c>
      <c r="G774">
        <f t="shared" ca="1" si="76"/>
        <v>32</v>
      </c>
      <c r="M774">
        <v>714</v>
      </c>
      <c r="N774">
        <v>3.0579999999999998</v>
      </c>
    </row>
    <row r="775" spans="1:14">
      <c r="A775" s="54">
        <f>formulas!O862</f>
        <v>0</v>
      </c>
      <c r="B775" s="33">
        <f t="shared" ca="1" si="72"/>
        <v>32</v>
      </c>
      <c r="C775">
        <f t="shared" si="73"/>
        <v>90</v>
      </c>
      <c r="D775">
        <f t="shared" ca="1" si="77"/>
        <v>-3.0000000000000001E-3</v>
      </c>
      <c r="E775">
        <f t="shared" ca="1" si="74"/>
        <v>0</v>
      </c>
      <c r="F775">
        <f t="shared" ca="1" si="75"/>
        <v>31</v>
      </c>
      <c r="G775">
        <f t="shared" ca="1" si="76"/>
        <v>32</v>
      </c>
      <c r="M775">
        <v>715</v>
      </c>
      <c r="N775">
        <v>3.0630000000000002</v>
      </c>
    </row>
    <row r="776" spans="1:14">
      <c r="A776" s="54">
        <f>formulas!O863</f>
        <v>0</v>
      </c>
      <c r="B776" s="33">
        <f t="shared" ca="1" si="72"/>
        <v>32</v>
      </c>
      <c r="C776">
        <f t="shared" si="73"/>
        <v>90</v>
      </c>
      <c r="D776">
        <f t="shared" ca="1" si="77"/>
        <v>-3.0000000000000001E-3</v>
      </c>
      <c r="E776">
        <f t="shared" ca="1" si="74"/>
        <v>0</v>
      </c>
      <c r="F776">
        <f t="shared" ca="1" si="75"/>
        <v>31</v>
      </c>
      <c r="G776">
        <f t="shared" ca="1" si="76"/>
        <v>32</v>
      </c>
      <c r="M776">
        <v>716</v>
      </c>
      <c r="N776">
        <v>3.069</v>
      </c>
    </row>
    <row r="777" spans="1:14">
      <c r="A777" s="54">
        <f>formulas!O864</f>
        <v>0</v>
      </c>
      <c r="B777" s="33">
        <f t="shared" ca="1" si="72"/>
        <v>32</v>
      </c>
      <c r="C777">
        <f t="shared" si="73"/>
        <v>90</v>
      </c>
      <c r="D777">
        <f t="shared" ca="1" si="77"/>
        <v>-3.0000000000000001E-3</v>
      </c>
      <c r="E777">
        <f t="shared" ca="1" si="74"/>
        <v>0</v>
      </c>
      <c r="F777">
        <f t="shared" ca="1" si="75"/>
        <v>31</v>
      </c>
      <c r="G777">
        <f t="shared" ca="1" si="76"/>
        <v>32</v>
      </c>
      <c r="M777">
        <v>717</v>
      </c>
      <c r="N777">
        <v>3.0739999999999998</v>
      </c>
    </row>
    <row r="778" spans="1:14">
      <c r="A778" s="54">
        <f>formulas!O865</f>
        <v>0</v>
      </c>
      <c r="B778" s="33">
        <f t="shared" ca="1" si="72"/>
        <v>32</v>
      </c>
      <c r="C778">
        <f t="shared" si="73"/>
        <v>90</v>
      </c>
      <c r="D778">
        <f t="shared" ca="1" si="77"/>
        <v>-3.0000000000000001E-3</v>
      </c>
      <c r="E778">
        <f t="shared" ca="1" si="74"/>
        <v>0</v>
      </c>
      <c r="F778">
        <f t="shared" ca="1" si="75"/>
        <v>31</v>
      </c>
      <c r="G778">
        <f t="shared" ca="1" si="76"/>
        <v>32</v>
      </c>
      <c r="M778">
        <v>718</v>
      </c>
      <c r="N778">
        <v>3.0790000000000002</v>
      </c>
    </row>
    <row r="779" spans="1:14">
      <c r="A779" s="54">
        <f>formulas!O866</f>
        <v>0</v>
      </c>
      <c r="B779" s="33">
        <f t="shared" ca="1" si="72"/>
        <v>32</v>
      </c>
      <c r="C779">
        <f t="shared" si="73"/>
        <v>90</v>
      </c>
      <c r="D779">
        <f t="shared" ca="1" si="77"/>
        <v>-3.0000000000000001E-3</v>
      </c>
      <c r="E779">
        <f t="shared" ca="1" si="74"/>
        <v>0</v>
      </c>
      <c r="F779">
        <f t="shared" ca="1" si="75"/>
        <v>31</v>
      </c>
      <c r="G779">
        <f t="shared" ca="1" si="76"/>
        <v>32</v>
      </c>
      <c r="M779">
        <v>719</v>
      </c>
      <c r="N779">
        <v>3.085</v>
      </c>
    </row>
    <row r="780" spans="1:14">
      <c r="A780" s="54">
        <f>formulas!O867</f>
        <v>0</v>
      </c>
      <c r="B780" s="33">
        <f t="shared" ca="1" si="72"/>
        <v>32</v>
      </c>
      <c r="C780">
        <f t="shared" si="73"/>
        <v>90</v>
      </c>
      <c r="D780">
        <f t="shared" ca="1" si="77"/>
        <v>-3.0000000000000001E-3</v>
      </c>
      <c r="E780">
        <f t="shared" ca="1" si="74"/>
        <v>0</v>
      </c>
      <c r="F780">
        <f t="shared" ca="1" si="75"/>
        <v>31</v>
      </c>
      <c r="G780">
        <f t="shared" ca="1" si="76"/>
        <v>32</v>
      </c>
      <c r="M780">
        <v>720</v>
      </c>
      <c r="N780">
        <v>3.09</v>
      </c>
    </row>
    <row r="781" spans="1:14">
      <c r="A781" s="54">
        <f>formulas!O868</f>
        <v>0</v>
      </c>
      <c r="B781" s="33">
        <f t="shared" ca="1" si="72"/>
        <v>32</v>
      </c>
      <c r="C781">
        <f t="shared" si="73"/>
        <v>90</v>
      </c>
      <c r="D781">
        <f t="shared" ca="1" si="77"/>
        <v>-3.0000000000000001E-3</v>
      </c>
      <c r="E781">
        <f t="shared" ca="1" si="74"/>
        <v>0</v>
      </c>
      <c r="F781">
        <f t="shared" ca="1" si="75"/>
        <v>31</v>
      </c>
      <c r="G781">
        <f t="shared" ca="1" si="76"/>
        <v>32</v>
      </c>
      <c r="M781">
        <v>721</v>
      </c>
      <c r="N781">
        <v>3.0950000000000002</v>
      </c>
    </row>
    <row r="782" spans="1:14">
      <c r="A782" s="54">
        <f>formulas!O869</f>
        <v>0</v>
      </c>
      <c r="B782" s="33">
        <f t="shared" ca="1" si="72"/>
        <v>32</v>
      </c>
      <c r="C782">
        <f t="shared" si="73"/>
        <v>90</v>
      </c>
      <c r="D782">
        <f t="shared" ca="1" si="77"/>
        <v>-3.0000000000000001E-3</v>
      </c>
      <c r="E782">
        <f t="shared" ca="1" si="74"/>
        <v>0</v>
      </c>
      <c r="F782">
        <f t="shared" ca="1" si="75"/>
        <v>31</v>
      </c>
      <c r="G782">
        <f t="shared" ca="1" si="76"/>
        <v>32</v>
      </c>
      <c r="M782">
        <v>722</v>
      </c>
      <c r="N782">
        <v>3.1</v>
      </c>
    </row>
    <row r="783" spans="1:14">
      <c r="A783" s="54">
        <f>formulas!O870</f>
        <v>0</v>
      </c>
      <c r="B783" s="33">
        <f t="shared" ca="1" si="72"/>
        <v>32</v>
      </c>
      <c r="C783">
        <f t="shared" si="73"/>
        <v>90</v>
      </c>
      <c r="D783">
        <f t="shared" ca="1" si="77"/>
        <v>-3.0000000000000001E-3</v>
      </c>
      <c r="E783">
        <f t="shared" ca="1" si="74"/>
        <v>0</v>
      </c>
      <c r="F783">
        <f t="shared" ca="1" si="75"/>
        <v>31</v>
      </c>
      <c r="G783">
        <f t="shared" ca="1" si="76"/>
        <v>32</v>
      </c>
      <c r="M783">
        <v>723</v>
      </c>
      <c r="N783">
        <v>3.1059999999999999</v>
      </c>
    </row>
    <row r="784" spans="1:14">
      <c r="A784" s="54">
        <f>formulas!O871</f>
        <v>0</v>
      </c>
      <c r="B784" s="33">
        <f t="shared" ca="1" si="72"/>
        <v>32</v>
      </c>
      <c r="C784">
        <f t="shared" si="73"/>
        <v>90</v>
      </c>
      <c r="D784">
        <f t="shared" ca="1" si="77"/>
        <v>-3.0000000000000001E-3</v>
      </c>
      <c r="E784">
        <f t="shared" ca="1" si="74"/>
        <v>0</v>
      </c>
      <c r="F784">
        <f t="shared" ca="1" si="75"/>
        <v>31</v>
      </c>
      <c r="G784">
        <f t="shared" ca="1" si="76"/>
        <v>32</v>
      </c>
      <c r="M784">
        <v>724</v>
      </c>
      <c r="N784">
        <v>3.1110000000000002</v>
      </c>
    </row>
    <row r="785" spans="1:14">
      <c r="A785" s="54">
        <f>formulas!O872</f>
        <v>0</v>
      </c>
      <c r="B785" s="33">
        <f t="shared" ca="1" si="72"/>
        <v>32</v>
      </c>
      <c r="C785">
        <f t="shared" si="73"/>
        <v>90</v>
      </c>
      <c r="D785">
        <f t="shared" ca="1" si="77"/>
        <v>-3.0000000000000001E-3</v>
      </c>
      <c r="E785">
        <f t="shared" ca="1" si="74"/>
        <v>0</v>
      </c>
      <c r="F785">
        <f t="shared" ca="1" si="75"/>
        <v>31</v>
      </c>
      <c r="G785">
        <f t="shared" ca="1" si="76"/>
        <v>32</v>
      </c>
      <c r="M785">
        <v>725</v>
      </c>
      <c r="N785">
        <v>3.1160000000000001</v>
      </c>
    </row>
    <row r="786" spans="1:14">
      <c r="A786" s="54">
        <f>formulas!O873</f>
        <v>0</v>
      </c>
      <c r="B786" s="33">
        <f t="shared" ca="1" si="72"/>
        <v>32</v>
      </c>
      <c r="C786">
        <f t="shared" si="73"/>
        <v>90</v>
      </c>
      <c r="D786">
        <f t="shared" ca="1" si="77"/>
        <v>-3.0000000000000001E-3</v>
      </c>
      <c r="E786">
        <f t="shared" ca="1" si="74"/>
        <v>0</v>
      </c>
      <c r="F786">
        <f t="shared" ca="1" si="75"/>
        <v>31</v>
      </c>
      <c r="G786">
        <f t="shared" ca="1" si="76"/>
        <v>32</v>
      </c>
      <c r="M786">
        <v>726</v>
      </c>
      <c r="N786">
        <v>3.1219999999999999</v>
      </c>
    </row>
    <row r="787" spans="1:14">
      <c r="A787" s="54">
        <f>formulas!O874</f>
        <v>0</v>
      </c>
      <c r="B787" s="33">
        <f t="shared" ca="1" si="72"/>
        <v>32</v>
      </c>
      <c r="C787">
        <f t="shared" si="73"/>
        <v>90</v>
      </c>
      <c r="D787">
        <f t="shared" ca="1" si="77"/>
        <v>-3.0000000000000001E-3</v>
      </c>
      <c r="E787">
        <f t="shared" ca="1" si="74"/>
        <v>0</v>
      </c>
      <c r="F787">
        <f t="shared" ca="1" si="75"/>
        <v>31</v>
      </c>
      <c r="G787">
        <f t="shared" ca="1" si="76"/>
        <v>32</v>
      </c>
      <c r="M787">
        <v>727</v>
      </c>
      <c r="N787">
        <v>3.1269999999999998</v>
      </c>
    </row>
    <row r="788" spans="1:14">
      <c r="A788" s="54">
        <f>formulas!O875</f>
        <v>0</v>
      </c>
      <c r="B788" s="33">
        <f t="shared" ca="1" si="72"/>
        <v>32</v>
      </c>
      <c r="C788">
        <f t="shared" si="73"/>
        <v>90</v>
      </c>
      <c r="D788">
        <f t="shared" ca="1" si="77"/>
        <v>-3.0000000000000001E-3</v>
      </c>
      <c r="E788">
        <f t="shared" ca="1" si="74"/>
        <v>0</v>
      </c>
      <c r="F788">
        <f t="shared" ca="1" si="75"/>
        <v>31</v>
      </c>
      <c r="G788">
        <f t="shared" ca="1" si="76"/>
        <v>32</v>
      </c>
      <c r="M788">
        <v>728</v>
      </c>
      <c r="N788">
        <v>3.1320000000000001</v>
      </c>
    </row>
    <row r="789" spans="1:14">
      <c r="A789" s="54">
        <f>formulas!O876</f>
        <v>0</v>
      </c>
      <c r="B789" s="33">
        <f t="shared" ref="B789:B852" ca="1" si="78">(A789-D789)/(E789-D789)*(G789-F789)+F789</f>
        <v>32</v>
      </c>
      <c r="C789">
        <f t="shared" ref="C789:C852" si="79">COUNTIF($N$2:$N$25400,"&lt;"&amp;A789)</f>
        <v>90</v>
      </c>
      <c r="D789">
        <f t="shared" ca="1" si="77"/>
        <v>-3.0000000000000001E-3</v>
      </c>
      <c r="E789">
        <f t="shared" ref="E789:E852" ca="1" si="80">INDIRECT(ADDRESS(C789+2,14))</f>
        <v>0</v>
      </c>
      <c r="F789">
        <f t="shared" ref="F789:F852" ca="1" si="81">INDIRECT(ADDRESS(C789+1,13))</f>
        <v>31</v>
      </c>
      <c r="G789">
        <f t="shared" ref="G789:G852" ca="1" si="82">INDIRECT(ADDRESS(C789+2,13))</f>
        <v>32</v>
      </c>
      <c r="M789">
        <v>729</v>
      </c>
      <c r="N789">
        <v>3.137</v>
      </c>
    </row>
    <row r="790" spans="1:14">
      <c r="A790" s="54">
        <f>formulas!O877</f>
        <v>0</v>
      </c>
      <c r="B790" s="33">
        <f t="shared" ca="1" si="78"/>
        <v>32</v>
      </c>
      <c r="C790">
        <f t="shared" si="79"/>
        <v>90</v>
      </c>
      <c r="D790">
        <f t="shared" ca="1" si="77"/>
        <v>-3.0000000000000001E-3</v>
      </c>
      <c r="E790">
        <f t="shared" ca="1" si="80"/>
        <v>0</v>
      </c>
      <c r="F790">
        <f t="shared" ca="1" si="81"/>
        <v>31</v>
      </c>
      <c r="G790">
        <f t="shared" ca="1" si="82"/>
        <v>32</v>
      </c>
      <c r="M790">
        <v>730</v>
      </c>
      <c r="N790">
        <v>3.1429999999999998</v>
      </c>
    </row>
    <row r="791" spans="1:14">
      <c r="A791" s="54">
        <f>formulas!O878</f>
        <v>0</v>
      </c>
      <c r="B791" s="33">
        <f t="shared" ca="1" si="78"/>
        <v>32</v>
      </c>
      <c r="C791">
        <f t="shared" si="79"/>
        <v>90</v>
      </c>
      <c r="D791">
        <f t="shared" ca="1" si="77"/>
        <v>-3.0000000000000001E-3</v>
      </c>
      <c r="E791">
        <f t="shared" ca="1" si="80"/>
        <v>0</v>
      </c>
      <c r="F791">
        <f t="shared" ca="1" si="81"/>
        <v>31</v>
      </c>
      <c r="G791">
        <f t="shared" ca="1" si="82"/>
        <v>32</v>
      </c>
      <c r="M791">
        <v>731</v>
      </c>
      <c r="N791">
        <v>3.1480000000000001</v>
      </c>
    </row>
    <row r="792" spans="1:14">
      <c r="A792" s="54">
        <f>formulas!O879</f>
        <v>0</v>
      </c>
      <c r="B792" s="33">
        <f t="shared" ca="1" si="78"/>
        <v>32</v>
      </c>
      <c r="C792">
        <f t="shared" si="79"/>
        <v>90</v>
      </c>
      <c r="D792">
        <f t="shared" ca="1" si="77"/>
        <v>-3.0000000000000001E-3</v>
      </c>
      <c r="E792">
        <f t="shared" ca="1" si="80"/>
        <v>0</v>
      </c>
      <c r="F792">
        <f t="shared" ca="1" si="81"/>
        <v>31</v>
      </c>
      <c r="G792">
        <f t="shared" ca="1" si="82"/>
        <v>32</v>
      </c>
      <c r="M792">
        <v>732</v>
      </c>
      <c r="N792">
        <v>3.153</v>
      </c>
    </row>
    <row r="793" spans="1:14">
      <c r="A793" s="54">
        <f>formulas!O880</f>
        <v>0</v>
      </c>
      <c r="B793" s="33">
        <f t="shared" ca="1" si="78"/>
        <v>32</v>
      </c>
      <c r="C793">
        <f t="shared" si="79"/>
        <v>90</v>
      </c>
      <c r="D793">
        <f t="shared" ca="1" si="77"/>
        <v>-3.0000000000000001E-3</v>
      </c>
      <c r="E793">
        <f t="shared" ca="1" si="80"/>
        <v>0</v>
      </c>
      <c r="F793">
        <f t="shared" ca="1" si="81"/>
        <v>31</v>
      </c>
      <c r="G793">
        <f t="shared" ca="1" si="82"/>
        <v>32</v>
      </c>
      <c r="M793">
        <v>733</v>
      </c>
      <c r="N793">
        <v>3.1589999999999998</v>
      </c>
    </row>
    <row r="794" spans="1:14">
      <c r="A794" s="54">
        <f>formulas!O881</f>
        <v>0</v>
      </c>
      <c r="B794" s="33">
        <f t="shared" ca="1" si="78"/>
        <v>32</v>
      </c>
      <c r="C794">
        <f t="shared" si="79"/>
        <v>90</v>
      </c>
      <c r="D794">
        <f t="shared" ca="1" si="77"/>
        <v>-3.0000000000000001E-3</v>
      </c>
      <c r="E794">
        <f t="shared" ca="1" si="80"/>
        <v>0</v>
      </c>
      <c r="F794">
        <f t="shared" ca="1" si="81"/>
        <v>31</v>
      </c>
      <c r="G794">
        <f t="shared" ca="1" si="82"/>
        <v>32</v>
      </c>
      <c r="M794">
        <v>734</v>
      </c>
      <c r="N794">
        <v>3.1640000000000001</v>
      </c>
    </row>
    <row r="795" spans="1:14">
      <c r="A795" s="54">
        <f>formulas!O882</f>
        <v>0</v>
      </c>
      <c r="B795" s="33">
        <f t="shared" ca="1" si="78"/>
        <v>32</v>
      </c>
      <c r="C795">
        <f t="shared" si="79"/>
        <v>90</v>
      </c>
      <c r="D795">
        <f t="shared" ca="1" si="77"/>
        <v>-3.0000000000000001E-3</v>
      </c>
      <c r="E795">
        <f t="shared" ca="1" si="80"/>
        <v>0</v>
      </c>
      <c r="F795">
        <f t="shared" ca="1" si="81"/>
        <v>31</v>
      </c>
      <c r="G795">
        <f t="shared" ca="1" si="82"/>
        <v>32</v>
      </c>
      <c r="M795">
        <v>735</v>
      </c>
      <c r="N795">
        <v>3.169</v>
      </c>
    </row>
    <row r="796" spans="1:14">
      <c r="A796" s="54">
        <f>formulas!O883</f>
        <v>0</v>
      </c>
      <c r="B796" s="33">
        <f t="shared" ca="1" si="78"/>
        <v>32</v>
      </c>
      <c r="C796">
        <f t="shared" si="79"/>
        <v>90</v>
      </c>
      <c r="D796">
        <f t="shared" ca="1" si="77"/>
        <v>-3.0000000000000001E-3</v>
      </c>
      <c r="E796">
        <f t="shared" ca="1" si="80"/>
        <v>0</v>
      </c>
      <c r="F796">
        <f t="shared" ca="1" si="81"/>
        <v>31</v>
      </c>
      <c r="G796">
        <f t="shared" ca="1" si="82"/>
        <v>32</v>
      </c>
      <c r="M796">
        <v>736</v>
      </c>
      <c r="N796">
        <v>3.1739999999999999</v>
      </c>
    </row>
    <row r="797" spans="1:14">
      <c r="A797" s="54">
        <f>formulas!O884</f>
        <v>0</v>
      </c>
      <c r="B797" s="33">
        <f t="shared" ca="1" si="78"/>
        <v>32</v>
      </c>
      <c r="C797">
        <f t="shared" si="79"/>
        <v>90</v>
      </c>
      <c r="D797">
        <f t="shared" ca="1" si="77"/>
        <v>-3.0000000000000001E-3</v>
      </c>
      <c r="E797">
        <f t="shared" ca="1" si="80"/>
        <v>0</v>
      </c>
      <c r="F797">
        <f t="shared" ca="1" si="81"/>
        <v>31</v>
      </c>
      <c r="G797">
        <f t="shared" ca="1" si="82"/>
        <v>32</v>
      </c>
      <c r="M797">
        <v>737</v>
      </c>
      <c r="N797">
        <v>3.18</v>
      </c>
    </row>
    <row r="798" spans="1:14">
      <c r="A798" s="54">
        <f>formulas!O885</f>
        <v>0</v>
      </c>
      <c r="B798" s="33">
        <f t="shared" ca="1" si="78"/>
        <v>32</v>
      </c>
      <c r="C798">
        <f t="shared" si="79"/>
        <v>90</v>
      </c>
      <c r="D798">
        <f t="shared" ca="1" si="77"/>
        <v>-3.0000000000000001E-3</v>
      </c>
      <c r="E798">
        <f t="shared" ca="1" si="80"/>
        <v>0</v>
      </c>
      <c r="F798">
        <f t="shared" ca="1" si="81"/>
        <v>31</v>
      </c>
      <c r="G798">
        <f t="shared" ca="1" si="82"/>
        <v>32</v>
      </c>
      <c r="M798">
        <v>738</v>
      </c>
      <c r="N798">
        <v>3.1850000000000001</v>
      </c>
    </row>
    <row r="799" spans="1:14">
      <c r="A799" s="54">
        <f>formulas!O886</f>
        <v>0</v>
      </c>
      <c r="B799" s="33">
        <f t="shared" ca="1" si="78"/>
        <v>32</v>
      </c>
      <c r="C799">
        <f t="shared" si="79"/>
        <v>90</v>
      </c>
      <c r="D799">
        <f t="shared" ca="1" si="77"/>
        <v>-3.0000000000000001E-3</v>
      </c>
      <c r="E799">
        <f t="shared" ca="1" si="80"/>
        <v>0</v>
      </c>
      <c r="F799">
        <f t="shared" ca="1" si="81"/>
        <v>31</v>
      </c>
      <c r="G799">
        <f t="shared" ca="1" si="82"/>
        <v>32</v>
      </c>
      <c r="M799">
        <v>739</v>
      </c>
      <c r="N799">
        <v>3.19</v>
      </c>
    </row>
    <row r="800" spans="1:14">
      <c r="A800" s="54">
        <f>formulas!O887</f>
        <v>0</v>
      </c>
      <c r="B800" s="33">
        <f t="shared" ca="1" si="78"/>
        <v>32</v>
      </c>
      <c r="C800">
        <f t="shared" si="79"/>
        <v>90</v>
      </c>
      <c r="D800">
        <f t="shared" ca="1" si="77"/>
        <v>-3.0000000000000001E-3</v>
      </c>
      <c r="E800">
        <f t="shared" ca="1" si="80"/>
        <v>0</v>
      </c>
      <c r="F800">
        <f t="shared" ca="1" si="81"/>
        <v>31</v>
      </c>
      <c r="G800">
        <f t="shared" ca="1" si="82"/>
        <v>32</v>
      </c>
      <c r="M800">
        <v>740</v>
      </c>
      <c r="N800">
        <v>3.1960000000000002</v>
      </c>
    </row>
    <row r="801" spans="1:14">
      <c r="A801" s="54">
        <f>formulas!O888</f>
        <v>0</v>
      </c>
      <c r="B801" s="33">
        <f t="shared" ca="1" si="78"/>
        <v>32</v>
      </c>
      <c r="C801">
        <f t="shared" si="79"/>
        <v>90</v>
      </c>
      <c r="D801">
        <f t="shared" ca="1" si="77"/>
        <v>-3.0000000000000001E-3</v>
      </c>
      <c r="E801">
        <f t="shared" ca="1" si="80"/>
        <v>0</v>
      </c>
      <c r="F801">
        <f t="shared" ca="1" si="81"/>
        <v>31</v>
      </c>
      <c r="G801">
        <f t="shared" ca="1" si="82"/>
        <v>32</v>
      </c>
      <c r="M801">
        <v>741</v>
      </c>
      <c r="N801">
        <v>3.2010000000000001</v>
      </c>
    </row>
    <row r="802" spans="1:14">
      <c r="A802" s="54">
        <f>formulas!O889</f>
        <v>0</v>
      </c>
      <c r="B802" s="33">
        <f t="shared" ca="1" si="78"/>
        <v>32</v>
      </c>
      <c r="C802">
        <f t="shared" si="79"/>
        <v>90</v>
      </c>
      <c r="D802">
        <f t="shared" ca="1" si="77"/>
        <v>-3.0000000000000001E-3</v>
      </c>
      <c r="E802">
        <f t="shared" ca="1" si="80"/>
        <v>0</v>
      </c>
      <c r="F802">
        <f t="shared" ca="1" si="81"/>
        <v>31</v>
      </c>
      <c r="G802">
        <f t="shared" ca="1" si="82"/>
        <v>32</v>
      </c>
      <c r="M802">
        <v>742</v>
      </c>
      <c r="N802">
        <v>3.206</v>
      </c>
    </row>
    <row r="803" spans="1:14">
      <c r="A803" s="54">
        <f>formulas!O890</f>
        <v>0</v>
      </c>
      <c r="B803" s="33">
        <f t="shared" ca="1" si="78"/>
        <v>32</v>
      </c>
      <c r="C803">
        <f t="shared" si="79"/>
        <v>90</v>
      </c>
      <c r="D803">
        <f t="shared" ca="1" si="77"/>
        <v>-3.0000000000000001E-3</v>
      </c>
      <c r="E803">
        <f t="shared" ca="1" si="80"/>
        <v>0</v>
      </c>
      <c r="F803">
        <f t="shared" ca="1" si="81"/>
        <v>31</v>
      </c>
      <c r="G803">
        <f t="shared" ca="1" si="82"/>
        <v>32</v>
      </c>
      <c r="M803">
        <v>743</v>
      </c>
      <c r="N803">
        <v>3.2120000000000002</v>
      </c>
    </row>
    <row r="804" spans="1:14">
      <c r="A804" s="54">
        <f>formulas!O891</f>
        <v>0</v>
      </c>
      <c r="B804" s="33">
        <f t="shared" ca="1" si="78"/>
        <v>32</v>
      </c>
      <c r="C804">
        <f t="shared" si="79"/>
        <v>90</v>
      </c>
      <c r="D804">
        <f t="shared" ca="1" si="77"/>
        <v>-3.0000000000000001E-3</v>
      </c>
      <c r="E804">
        <f t="shared" ca="1" si="80"/>
        <v>0</v>
      </c>
      <c r="F804">
        <f t="shared" ca="1" si="81"/>
        <v>31</v>
      </c>
      <c r="G804">
        <f t="shared" ca="1" si="82"/>
        <v>32</v>
      </c>
      <c r="M804">
        <v>744</v>
      </c>
      <c r="N804">
        <v>3.2170000000000001</v>
      </c>
    </row>
    <row r="805" spans="1:14">
      <c r="A805" s="54">
        <f>formulas!O892</f>
        <v>0</v>
      </c>
      <c r="B805" s="33">
        <f t="shared" ca="1" si="78"/>
        <v>32</v>
      </c>
      <c r="C805">
        <f t="shared" si="79"/>
        <v>90</v>
      </c>
      <c r="D805">
        <f t="shared" ca="1" si="77"/>
        <v>-3.0000000000000001E-3</v>
      </c>
      <c r="E805">
        <f t="shared" ca="1" si="80"/>
        <v>0</v>
      </c>
      <c r="F805">
        <f t="shared" ca="1" si="81"/>
        <v>31</v>
      </c>
      <c r="G805">
        <f t="shared" ca="1" si="82"/>
        <v>32</v>
      </c>
      <c r="M805">
        <v>745</v>
      </c>
      <c r="N805">
        <v>3.222</v>
      </c>
    </row>
    <row r="806" spans="1:14">
      <c r="A806" s="54">
        <f>formulas!O893</f>
        <v>0</v>
      </c>
      <c r="B806" s="33">
        <f t="shared" ca="1" si="78"/>
        <v>32</v>
      </c>
      <c r="C806">
        <f t="shared" si="79"/>
        <v>90</v>
      </c>
      <c r="D806">
        <f t="shared" ca="1" si="77"/>
        <v>-3.0000000000000001E-3</v>
      </c>
      <c r="E806">
        <f t="shared" ca="1" si="80"/>
        <v>0</v>
      </c>
      <c r="F806">
        <f t="shared" ca="1" si="81"/>
        <v>31</v>
      </c>
      <c r="G806">
        <f t="shared" ca="1" si="82"/>
        <v>32</v>
      </c>
      <c r="M806">
        <v>746</v>
      </c>
      <c r="N806">
        <v>3.2269999999999999</v>
      </c>
    </row>
    <row r="807" spans="1:14">
      <c r="A807" s="54">
        <f>formulas!O894</f>
        <v>0</v>
      </c>
      <c r="B807" s="33">
        <f t="shared" ca="1" si="78"/>
        <v>32</v>
      </c>
      <c r="C807">
        <f t="shared" si="79"/>
        <v>90</v>
      </c>
      <c r="D807">
        <f t="shared" ca="1" si="77"/>
        <v>-3.0000000000000001E-3</v>
      </c>
      <c r="E807">
        <f t="shared" ca="1" si="80"/>
        <v>0</v>
      </c>
      <c r="F807">
        <f t="shared" ca="1" si="81"/>
        <v>31</v>
      </c>
      <c r="G807">
        <f t="shared" ca="1" si="82"/>
        <v>32</v>
      </c>
      <c r="M807">
        <v>747</v>
      </c>
      <c r="N807">
        <v>3.2330000000000001</v>
      </c>
    </row>
    <row r="808" spans="1:14">
      <c r="A808" s="54">
        <f>formulas!O895</f>
        <v>0</v>
      </c>
      <c r="B808" s="33">
        <f t="shared" ca="1" si="78"/>
        <v>32</v>
      </c>
      <c r="C808">
        <f t="shared" si="79"/>
        <v>90</v>
      </c>
      <c r="D808">
        <f t="shared" ca="1" si="77"/>
        <v>-3.0000000000000001E-3</v>
      </c>
      <c r="E808">
        <f t="shared" ca="1" si="80"/>
        <v>0</v>
      </c>
      <c r="F808">
        <f t="shared" ca="1" si="81"/>
        <v>31</v>
      </c>
      <c r="G808">
        <f t="shared" ca="1" si="82"/>
        <v>32</v>
      </c>
      <c r="M808">
        <v>748</v>
      </c>
      <c r="N808">
        <v>3.238</v>
      </c>
    </row>
    <row r="809" spans="1:14">
      <c r="A809" s="54">
        <f>formulas!O896</f>
        <v>0</v>
      </c>
      <c r="B809" s="33">
        <f t="shared" ca="1" si="78"/>
        <v>32</v>
      </c>
      <c r="C809">
        <f t="shared" si="79"/>
        <v>90</v>
      </c>
      <c r="D809">
        <f t="shared" ca="1" si="77"/>
        <v>-3.0000000000000001E-3</v>
      </c>
      <c r="E809">
        <f t="shared" ca="1" si="80"/>
        <v>0</v>
      </c>
      <c r="F809">
        <f t="shared" ca="1" si="81"/>
        <v>31</v>
      </c>
      <c r="G809">
        <f t="shared" ca="1" si="82"/>
        <v>32</v>
      </c>
      <c r="M809">
        <v>749</v>
      </c>
      <c r="N809">
        <v>3.2429999999999999</v>
      </c>
    </row>
    <row r="810" spans="1:14">
      <c r="A810" s="54">
        <f>formulas!O897</f>
        <v>0</v>
      </c>
      <c r="B810" s="33">
        <f t="shared" ca="1" si="78"/>
        <v>32</v>
      </c>
      <c r="C810">
        <f t="shared" si="79"/>
        <v>90</v>
      </c>
      <c r="D810">
        <f t="shared" ca="1" si="77"/>
        <v>-3.0000000000000001E-3</v>
      </c>
      <c r="E810">
        <f t="shared" ca="1" si="80"/>
        <v>0</v>
      </c>
      <c r="F810">
        <f t="shared" ca="1" si="81"/>
        <v>31</v>
      </c>
      <c r="G810">
        <f t="shared" ca="1" si="82"/>
        <v>32</v>
      </c>
      <c r="M810">
        <v>750</v>
      </c>
      <c r="N810">
        <v>3.2490000000000001</v>
      </c>
    </row>
    <row r="811" spans="1:14">
      <c r="A811" s="54">
        <f>formulas!O898</f>
        <v>0</v>
      </c>
      <c r="B811" s="33">
        <f t="shared" ca="1" si="78"/>
        <v>32</v>
      </c>
      <c r="C811">
        <f t="shared" si="79"/>
        <v>90</v>
      </c>
      <c r="D811">
        <f t="shared" ca="1" si="77"/>
        <v>-3.0000000000000001E-3</v>
      </c>
      <c r="E811">
        <f t="shared" ca="1" si="80"/>
        <v>0</v>
      </c>
      <c r="F811">
        <f t="shared" ca="1" si="81"/>
        <v>31</v>
      </c>
      <c r="G811">
        <f t="shared" ca="1" si="82"/>
        <v>32</v>
      </c>
      <c r="M811">
        <v>751</v>
      </c>
      <c r="N811">
        <v>3.254</v>
      </c>
    </row>
    <row r="812" spans="1:14">
      <c r="A812" s="54">
        <f>formulas!O899</f>
        <v>0</v>
      </c>
      <c r="B812" s="33">
        <f t="shared" ca="1" si="78"/>
        <v>32</v>
      </c>
      <c r="C812">
        <f t="shared" si="79"/>
        <v>90</v>
      </c>
      <c r="D812">
        <f t="shared" ca="1" si="77"/>
        <v>-3.0000000000000001E-3</v>
      </c>
      <c r="E812">
        <f t="shared" ca="1" si="80"/>
        <v>0</v>
      </c>
      <c r="F812">
        <f t="shared" ca="1" si="81"/>
        <v>31</v>
      </c>
      <c r="G812">
        <f t="shared" ca="1" si="82"/>
        <v>32</v>
      </c>
      <c r="M812">
        <v>752</v>
      </c>
      <c r="N812">
        <v>3.2589999999999999</v>
      </c>
    </row>
    <row r="813" spans="1:14">
      <c r="A813" s="54">
        <f>formulas!O900</f>
        <v>0</v>
      </c>
      <c r="B813" s="33">
        <f t="shared" ca="1" si="78"/>
        <v>32</v>
      </c>
      <c r="C813">
        <f t="shared" si="79"/>
        <v>90</v>
      </c>
      <c r="D813">
        <f t="shared" ca="1" si="77"/>
        <v>-3.0000000000000001E-3</v>
      </c>
      <c r="E813">
        <f t="shared" ca="1" si="80"/>
        <v>0</v>
      </c>
      <c r="F813">
        <f t="shared" ca="1" si="81"/>
        <v>31</v>
      </c>
      <c r="G813">
        <f t="shared" ca="1" si="82"/>
        <v>32</v>
      </c>
      <c r="M813">
        <v>753</v>
      </c>
      <c r="N813">
        <v>3.2650000000000001</v>
      </c>
    </row>
    <row r="814" spans="1:14">
      <c r="A814" s="54">
        <f>formulas!O901</f>
        <v>0</v>
      </c>
      <c r="B814" s="33">
        <f t="shared" ca="1" si="78"/>
        <v>32</v>
      </c>
      <c r="C814">
        <f t="shared" si="79"/>
        <v>90</v>
      </c>
      <c r="D814">
        <f t="shared" ca="1" si="77"/>
        <v>-3.0000000000000001E-3</v>
      </c>
      <c r="E814">
        <f t="shared" ca="1" si="80"/>
        <v>0</v>
      </c>
      <c r="F814">
        <f t="shared" ca="1" si="81"/>
        <v>31</v>
      </c>
      <c r="G814">
        <f t="shared" ca="1" si="82"/>
        <v>32</v>
      </c>
      <c r="M814">
        <v>754</v>
      </c>
      <c r="N814">
        <v>3.27</v>
      </c>
    </row>
    <row r="815" spans="1:14">
      <c r="A815" s="54">
        <f>formulas!O902</f>
        <v>0</v>
      </c>
      <c r="B815" s="33">
        <f t="shared" ca="1" si="78"/>
        <v>32</v>
      </c>
      <c r="C815">
        <f t="shared" si="79"/>
        <v>90</v>
      </c>
      <c r="D815">
        <f t="shared" ca="1" si="77"/>
        <v>-3.0000000000000001E-3</v>
      </c>
      <c r="E815">
        <f t="shared" ca="1" si="80"/>
        <v>0</v>
      </c>
      <c r="F815">
        <f t="shared" ca="1" si="81"/>
        <v>31</v>
      </c>
      <c r="G815">
        <f t="shared" ca="1" si="82"/>
        <v>32</v>
      </c>
      <c r="M815">
        <v>755</v>
      </c>
      <c r="N815">
        <v>3.2749999999999999</v>
      </c>
    </row>
    <row r="816" spans="1:14">
      <c r="A816" s="54">
        <f>formulas!O903</f>
        <v>0</v>
      </c>
      <c r="B816" s="33">
        <f t="shared" ca="1" si="78"/>
        <v>32</v>
      </c>
      <c r="C816">
        <f t="shared" si="79"/>
        <v>90</v>
      </c>
      <c r="D816">
        <f t="shared" ca="1" si="77"/>
        <v>-3.0000000000000001E-3</v>
      </c>
      <c r="E816">
        <f t="shared" ca="1" si="80"/>
        <v>0</v>
      </c>
      <c r="F816">
        <f t="shared" ca="1" si="81"/>
        <v>31</v>
      </c>
      <c r="G816">
        <f t="shared" ca="1" si="82"/>
        <v>32</v>
      </c>
      <c r="M816">
        <v>756</v>
      </c>
      <c r="N816">
        <v>3.2810000000000001</v>
      </c>
    </row>
    <row r="817" spans="1:14">
      <c r="A817" s="54">
        <f>formulas!O904</f>
        <v>0</v>
      </c>
      <c r="B817" s="33">
        <f t="shared" ca="1" si="78"/>
        <v>32</v>
      </c>
      <c r="C817">
        <f t="shared" si="79"/>
        <v>90</v>
      </c>
      <c r="D817">
        <f t="shared" ca="1" si="77"/>
        <v>-3.0000000000000001E-3</v>
      </c>
      <c r="E817">
        <f t="shared" ca="1" si="80"/>
        <v>0</v>
      </c>
      <c r="F817">
        <f t="shared" ca="1" si="81"/>
        <v>31</v>
      </c>
      <c r="G817">
        <f t="shared" ca="1" si="82"/>
        <v>32</v>
      </c>
      <c r="M817">
        <v>757</v>
      </c>
      <c r="N817">
        <v>3.286</v>
      </c>
    </row>
    <row r="818" spans="1:14">
      <c r="A818" s="54">
        <f>formulas!O905</f>
        <v>0</v>
      </c>
      <c r="B818" s="33">
        <f t="shared" ca="1" si="78"/>
        <v>32</v>
      </c>
      <c r="C818">
        <f t="shared" si="79"/>
        <v>90</v>
      </c>
      <c r="D818">
        <f t="shared" ca="1" si="77"/>
        <v>-3.0000000000000001E-3</v>
      </c>
      <c r="E818">
        <f t="shared" ca="1" si="80"/>
        <v>0</v>
      </c>
      <c r="F818">
        <f t="shared" ca="1" si="81"/>
        <v>31</v>
      </c>
      <c r="G818">
        <f t="shared" ca="1" si="82"/>
        <v>32</v>
      </c>
      <c r="M818">
        <v>758</v>
      </c>
      <c r="N818">
        <v>3.2909999999999999</v>
      </c>
    </row>
    <row r="819" spans="1:14">
      <c r="A819" s="54">
        <f>formulas!O906</f>
        <v>0</v>
      </c>
      <c r="B819" s="33">
        <f t="shared" ca="1" si="78"/>
        <v>32</v>
      </c>
      <c r="C819">
        <f t="shared" si="79"/>
        <v>90</v>
      </c>
      <c r="D819">
        <f t="shared" ca="1" si="77"/>
        <v>-3.0000000000000001E-3</v>
      </c>
      <c r="E819">
        <f t="shared" ca="1" si="80"/>
        <v>0</v>
      </c>
      <c r="F819">
        <f t="shared" ca="1" si="81"/>
        <v>31</v>
      </c>
      <c r="G819">
        <f t="shared" ca="1" si="82"/>
        <v>32</v>
      </c>
      <c r="M819">
        <v>759</v>
      </c>
      <c r="N819">
        <v>3.2970000000000002</v>
      </c>
    </row>
    <row r="820" spans="1:14">
      <c r="A820" s="54">
        <f>formulas!O907</f>
        <v>0</v>
      </c>
      <c r="B820" s="33">
        <f t="shared" ca="1" si="78"/>
        <v>32</v>
      </c>
      <c r="C820">
        <f t="shared" si="79"/>
        <v>90</v>
      </c>
      <c r="D820">
        <f t="shared" ca="1" si="77"/>
        <v>-3.0000000000000001E-3</v>
      </c>
      <c r="E820">
        <f t="shared" ca="1" si="80"/>
        <v>0</v>
      </c>
      <c r="F820">
        <f t="shared" ca="1" si="81"/>
        <v>31</v>
      </c>
      <c r="G820">
        <f t="shared" ca="1" si="82"/>
        <v>32</v>
      </c>
      <c r="M820">
        <v>760</v>
      </c>
      <c r="N820">
        <v>3.302</v>
      </c>
    </row>
    <row r="821" spans="1:14">
      <c r="A821" s="54">
        <f>formulas!O908</f>
        <v>0</v>
      </c>
      <c r="B821" s="33">
        <f t="shared" ca="1" si="78"/>
        <v>32</v>
      </c>
      <c r="C821">
        <f t="shared" si="79"/>
        <v>90</v>
      </c>
      <c r="D821">
        <f t="shared" ca="1" si="77"/>
        <v>-3.0000000000000001E-3</v>
      </c>
      <c r="E821">
        <f t="shared" ca="1" si="80"/>
        <v>0</v>
      </c>
      <c r="F821">
        <f t="shared" ca="1" si="81"/>
        <v>31</v>
      </c>
      <c r="G821">
        <f t="shared" ca="1" si="82"/>
        <v>32</v>
      </c>
      <c r="M821">
        <v>761</v>
      </c>
      <c r="N821">
        <v>3.3069999999999999</v>
      </c>
    </row>
    <row r="822" spans="1:14">
      <c r="A822" s="54">
        <f>formulas!O909</f>
        <v>0</v>
      </c>
      <c r="B822" s="33">
        <f t="shared" ca="1" si="78"/>
        <v>32</v>
      </c>
      <c r="C822">
        <f t="shared" si="79"/>
        <v>90</v>
      </c>
      <c r="D822">
        <f t="shared" ca="1" si="77"/>
        <v>-3.0000000000000001E-3</v>
      </c>
      <c r="E822">
        <f t="shared" ca="1" si="80"/>
        <v>0</v>
      </c>
      <c r="F822">
        <f t="shared" ca="1" si="81"/>
        <v>31</v>
      </c>
      <c r="G822">
        <f t="shared" ca="1" si="82"/>
        <v>32</v>
      </c>
      <c r="M822">
        <v>762</v>
      </c>
      <c r="N822">
        <v>3.3130000000000002</v>
      </c>
    </row>
    <row r="823" spans="1:14">
      <c r="A823" s="54">
        <f>formulas!O910</f>
        <v>0</v>
      </c>
      <c r="B823" s="33">
        <f t="shared" ca="1" si="78"/>
        <v>32</v>
      </c>
      <c r="C823">
        <f t="shared" si="79"/>
        <v>90</v>
      </c>
      <c r="D823">
        <f t="shared" ca="1" si="77"/>
        <v>-3.0000000000000001E-3</v>
      </c>
      <c r="E823">
        <f t="shared" ca="1" si="80"/>
        <v>0</v>
      </c>
      <c r="F823">
        <f t="shared" ca="1" si="81"/>
        <v>31</v>
      </c>
      <c r="G823">
        <f t="shared" ca="1" si="82"/>
        <v>32</v>
      </c>
      <c r="M823">
        <v>763</v>
      </c>
      <c r="N823">
        <v>3.3180000000000001</v>
      </c>
    </row>
    <row r="824" spans="1:14">
      <c r="A824" s="54">
        <f>formulas!O911</f>
        <v>0</v>
      </c>
      <c r="B824" s="33">
        <f t="shared" ca="1" si="78"/>
        <v>32</v>
      </c>
      <c r="C824">
        <f t="shared" si="79"/>
        <v>90</v>
      </c>
      <c r="D824">
        <f t="shared" ca="1" si="77"/>
        <v>-3.0000000000000001E-3</v>
      </c>
      <c r="E824">
        <f t="shared" ca="1" si="80"/>
        <v>0</v>
      </c>
      <c r="F824">
        <f t="shared" ca="1" si="81"/>
        <v>31</v>
      </c>
      <c r="G824">
        <f t="shared" ca="1" si="82"/>
        <v>32</v>
      </c>
      <c r="M824">
        <v>764</v>
      </c>
      <c r="N824">
        <v>3.323</v>
      </c>
    </row>
    <row r="825" spans="1:14">
      <c r="A825" s="54">
        <f>formulas!O912</f>
        <v>0</v>
      </c>
      <c r="B825" s="33">
        <f t="shared" ca="1" si="78"/>
        <v>32</v>
      </c>
      <c r="C825">
        <f t="shared" si="79"/>
        <v>90</v>
      </c>
      <c r="D825">
        <f t="shared" ca="1" si="77"/>
        <v>-3.0000000000000001E-3</v>
      </c>
      <c r="E825">
        <f t="shared" ca="1" si="80"/>
        <v>0</v>
      </c>
      <c r="F825">
        <f t="shared" ca="1" si="81"/>
        <v>31</v>
      </c>
      <c r="G825">
        <f t="shared" ca="1" si="82"/>
        <v>32</v>
      </c>
      <c r="M825">
        <v>765</v>
      </c>
      <c r="N825">
        <v>3.3290000000000002</v>
      </c>
    </row>
    <row r="826" spans="1:14">
      <c r="A826" s="54">
        <f>formulas!O913</f>
        <v>0</v>
      </c>
      <c r="B826" s="33">
        <f t="shared" ca="1" si="78"/>
        <v>32</v>
      </c>
      <c r="C826">
        <f t="shared" si="79"/>
        <v>90</v>
      </c>
      <c r="D826">
        <f t="shared" ca="1" si="77"/>
        <v>-3.0000000000000001E-3</v>
      </c>
      <c r="E826">
        <f t="shared" ca="1" si="80"/>
        <v>0</v>
      </c>
      <c r="F826">
        <f t="shared" ca="1" si="81"/>
        <v>31</v>
      </c>
      <c r="G826">
        <f t="shared" ca="1" si="82"/>
        <v>32</v>
      </c>
      <c r="M826">
        <v>766</v>
      </c>
      <c r="N826">
        <v>3.3340000000000001</v>
      </c>
    </row>
    <row r="827" spans="1:14">
      <c r="A827" s="54">
        <f>formulas!O914</f>
        <v>0</v>
      </c>
      <c r="B827" s="33">
        <f t="shared" ca="1" si="78"/>
        <v>32</v>
      </c>
      <c r="C827">
        <f t="shared" si="79"/>
        <v>90</v>
      </c>
      <c r="D827">
        <f t="shared" ca="1" si="77"/>
        <v>-3.0000000000000001E-3</v>
      </c>
      <c r="E827">
        <f t="shared" ca="1" si="80"/>
        <v>0</v>
      </c>
      <c r="F827">
        <f t="shared" ca="1" si="81"/>
        <v>31</v>
      </c>
      <c r="G827">
        <f t="shared" ca="1" si="82"/>
        <v>32</v>
      </c>
      <c r="M827">
        <v>767</v>
      </c>
      <c r="N827">
        <v>3.339</v>
      </c>
    </row>
    <row r="828" spans="1:14">
      <c r="A828" s="54">
        <f>formulas!O915</f>
        <v>0</v>
      </c>
      <c r="B828" s="33">
        <f t="shared" ca="1" si="78"/>
        <v>32</v>
      </c>
      <c r="C828">
        <f t="shared" si="79"/>
        <v>90</v>
      </c>
      <c r="D828">
        <f t="shared" ca="1" si="77"/>
        <v>-3.0000000000000001E-3</v>
      </c>
      <c r="E828">
        <f t="shared" ca="1" si="80"/>
        <v>0</v>
      </c>
      <c r="F828">
        <f t="shared" ca="1" si="81"/>
        <v>31</v>
      </c>
      <c r="G828">
        <f t="shared" ca="1" si="82"/>
        <v>32</v>
      </c>
      <c r="M828">
        <v>768</v>
      </c>
      <c r="N828">
        <v>3.3450000000000002</v>
      </c>
    </row>
    <row r="829" spans="1:14">
      <c r="A829" s="54">
        <f>formulas!O916</f>
        <v>0</v>
      </c>
      <c r="B829" s="33">
        <f t="shared" ca="1" si="78"/>
        <v>32</v>
      </c>
      <c r="C829">
        <f t="shared" si="79"/>
        <v>90</v>
      </c>
      <c r="D829">
        <f t="shared" ca="1" si="77"/>
        <v>-3.0000000000000001E-3</v>
      </c>
      <c r="E829">
        <f t="shared" ca="1" si="80"/>
        <v>0</v>
      </c>
      <c r="F829">
        <f t="shared" ca="1" si="81"/>
        <v>31</v>
      </c>
      <c r="G829">
        <f t="shared" ca="1" si="82"/>
        <v>32</v>
      </c>
      <c r="M829">
        <v>769</v>
      </c>
      <c r="N829">
        <v>3.35</v>
      </c>
    </row>
    <row r="830" spans="1:14">
      <c r="A830" s="54">
        <f>formulas!O917</f>
        <v>0</v>
      </c>
      <c r="B830" s="33">
        <f t="shared" ca="1" si="78"/>
        <v>32</v>
      </c>
      <c r="C830">
        <f t="shared" si="79"/>
        <v>90</v>
      </c>
      <c r="D830">
        <f t="shared" ca="1" si="77"/>
        <v>-3.0000000000000001E-3</v>
      </c>
      <c r="E830">
        <f t="shared" ca="1" si="80"/>
        <v>0</v>
      </c>
      <c r="F830">
        <f t="shared" ca="1" si="81"/>
        <v>31</v>
      </c>
      <c r="G830">
        <f t="shared" ca="1" si="82"/>
        <v>32</v>
      </c>
      <c r="M830">
        <v>770</v>
      </c>
      <c r="N830">
        <v>3.355</v>
      </c>
    </row>
    <row r="831" spans="1:14">
      <c r="A831" s="54">
        <f>formulas!O918</f>
        <v>0</v>
      </c>
      <c r="B831" s="33">
        <f t="shared" ca="1" si="78"/>
        <v>32</v>
      </c>
      <c r="C831">
        <f t="shared" si="79"/>
        <v>90</v>
      </c>
      <c r="D831">
        <f t="shared" ca="1" si="77"/>
        <v>-3.0000000000000001E-3</v>
      </c>
      <c r="E831">
        <f t="shared" ca="1" si="80"/>
        <v>0</v>
      </c>
      <c r="F831">
        <f t="shared" ca="1" si="81"/>
        <v>31</v>
      </c>
      <c r="G831">
        <f t="shared" ca="1" si="82"/>
        <v>32</v>
      </c>
      <c r="M831">
        <v>771</v>
      </c>
      <c r="N831">
        <v>3.3610000000000002</v>
      </c>
    </row>
    <row r="832" spans="1:14">
      <c r="A832" s="54">
        <f>formulas!O919</f>
        <v>0</v>
      </c>
      <c r="B832" s="33">
        <f t="shared" ca="1" si="78"/>
        <v>32</v>
      </c>
      <c r="C832">
        <f t="shared" si="79"/>
        <v>90</v>
      </c>
      <c r="D832">
        <f t="shared" ca="1" si="77"/>
        <v>-3.0000000000000001E-3</v>
      </c>
      <c r="E832">
        <f t="shared" ca="1" si="80"/>
        <v>0</v>
      </c>
      <c r="F832">
        <f t="shared" ca="1" si="81"/>
        <v>31</v>
      </c>
      <c r="G832">
        <f t="shared" ca="1" si="82"/>
        <v>32</v>
      </c>
      <c r="M832">
        <v>772</v>
      </c>
      <c r="N832">
        <v>3.3660000000000001</v>
      </c>
    </row>
    <row r="833" spans="1:14">
      <c r="A833" s="54">
        <f>formulas!O920</f>
        <v>0</v>
      </c>
      <c r="B833" s="33">
        <f t="shared" ca="1" si="78"/>
        <v>32</v>
      </c>
      <c r="C833">
        <f t="shared" si="79"/>
        <v>90</v>
      </c>
      <c r="D833">
        <f t="shared" ca="1" si="77"/>
        <v>-3.0000000000000001E-3</v>
      </c>
      <c r="E833">
        <f t="shared" ca="1" si="80"/>
        <v>0</v>
      </c>
      <c r="F833">
        <f t="shared" ca="1" si="81"/>
        <v>31</v>
      </c>
      <c r="G833">
        <f t="shared" ca="1" si="82"/>
        <v>32</v>
      </c>
      <c r="M833">
        <v>773</v>
      </c>
      <c r="N833">
        <v>3.371</v>
      </c>
    </row>
    <row r="834" spans="1:14">
      <c r="A834" s="54">
        <f>formulas!O921</f>
        <v>0</v>
      </c>
      <c r="B834" s="33">
        <f t="shared" ca="1" si="78"/>
        <v>32</v>
      </c>
      <c r="C834">
        <f t="shared" si="79"/>
        <v>90</v>
      </c>
      <c r="D834">
        <f t="shared" ca="1" si="77"/>
        <v>-3.0000000000000001E-3</v>
      </c>
      <c r="E834">
        <f t="shared" ca="1" si="80"/>
        <v>0</v>
      </c>
      <c r="F834">
        <f t="shared" ca="1" si="81"/>
        <v>31</v>
      </c>
      <c r="G834">
        <f t="shared" ca="1" si="82"/>
        <v>32</v>
      </c>
      <c r="M834">
        <v>774</v>
      </c>
      <c r="N834">
        <v>3.3769999999999998</v>
      </c>
    </row>
    <row r="835" spans="1:14">
      <c r="A835" s="54">
        <f>formulas!O922</f>
        <v>0</v>
      </c>
      <c r="B835" s="33">
        <f t="shared" ca="1" si="78"/>
        <v>32</v>
      </c>
      <c r="C835">
        <f t="shared" si="79"/>
        <v>90</v>
      </c>
      <c r="D835">
        <f t="shared" ref="D835:D898" ca="1" si="83">INDIRECT(ADDRESS(C835+1,14))</f>
        <v>-3.0000000000000001E-3</v>
      </c>
      <c r="E835">
        <f t="shared" ca="1" si="80"/>
        <v>0</v>
      </c>
      <c r="F835">
        <f t="shared" ca="1" si="81"/>
        <v>31</v>
      </c>
      <c r="G835">
        <f t="shared" ca="1" si="82"/>
        <v>32</v>
      </c>
      <c r="M835">
        <v>775</v>
      </c>
      <c r="N835">
        <v>3.3820000000000001</v>
      </c>
    </row>
    <row r="836" spans="1:14">
      <c r="A836" s="54">
        <f>formulas!O923</f>
        <v>0</v>
      </c>
      <c r="B836" s="33">
        <f t="shared" ca="1" si="78"/>
        <v>32</v>
      </c>
      <c r="C836">
        <f t="shared" si="79"/>
        <v>90</v>
      </c>
      <c r="D836">
        <f t="shared" ca="1" si="83"/>
        <v>-3.0000000000000001E-3</v>
      </c>
      <c r="E836">
        <f t="shared" ca="1" si="80"/>
        <v>0</v>
      </c>
      <c r="F836">
        <f t="shared" ca="1" si="81"/>
        <v>31</v>
      </c>
      <c r="G836">
        <f t="shared" ca="1" si="82"/>
        <v>32</v>
      </c>
      <c r="M836">
        <v>776</v>
      </c>
      <c r="N836">
        <v>3.387</v>
      </c>
    </row>
    <row r="837" spans="1:14">
      <c r="A837" s="54">
        <f>formulas!O924</f>
        <v>0</v>
      </c>
      <c r="B837" s="33">
        <f t="shared" ca="1" si="78"/>
        <v>32</v>
      </c>
      <c r="C837">
        <f t="shared" si="79"/>
        <v>90</v>
      </c>
      <c r="D837">
        <f t="shared" ca="1" si="83"/>
        <v>-3.0000000000000001E-3</v>
      </c>
      <c r="E837">
        <f t="shared" ca="1" si="80"/>
        <v>0</v>
      </c>
      <c r="F837">
        <f t="shared" ca="1" si="81"/>
        <v>31</v>
      </c>
      <c r="G837">
        <f t="shared" ca="1" si="82"/>
        <v>32</v>
      </c>
      <c r="M837">
        <v>777</v>
      </c>
      <c r="N837">
        <v>3.3929999999999998</v>
      </c>
    </row>
    <row r="838" spans="1:14">
      <c r="A838" s="54">
        <f>formulas!O925</f>
        <v>0</v>
      </c>
      <c r="B838" s="33">
        <f t="shared" ca="1" si="78"/>
        <v>32</v>
      </c>
      <c r="C838">
        <f t="shared" si="79"/>
        <v>90</v>
      </c>
      <c r="D838">
        <f t="shared" ca="1" si="83"/>
        <v>-3.0000000000000001E-3</v>
      </c>
      <c r="E838">
        <f t="shared" ca="1" si="80"/>
        <v>0</v>
      </c>
      <c r="F838">
        <f t="shared" ca="1" si="81"/>
        <v>31</v>
      </c>
      <c r="G838">
        <f t="shared" ca="1" si="82"/>
        <v>32</v>
      </c>
      <c r="M838">
        <v>778</v>
      </c>
      <c r="N838">
        <v>3.3980000000000001</v>
      </c>
    </row>
    <row r="839" spans="1:14">
      <c r="A839" s="54">
        <f>formulas!O926</f>
        <v>0</v>
      </c>
      <c r="B839" s="33">
        <f t="shared" ca="1" si="78"/>
        <v>32</v>
      </c>
      <c r="C839">
        <f t="shared" si="79"/>
        <v>90</v>
      </c>
      <c r="D839">
        <f t="shared" ca="1" si="83"/>
        <v>-3.0000000000000001E-3</v>
      </c>
      <c r="E839">
        <f t="shared" ca="1" si="80"/>
        <v>0</v>
      </c>
      <c r="F839">
        <f t="shared" ca="1" si="81"/>
        <v>31</v>
      </c>
      <c r="G839">
        <f t="shared" ca="1" si="82"/>
        <v>32</v>
      </c>
      <c r="M839">
        <v>779</v>
      </c>
      <c r="N839">
        <v>3.403</v>
      </c>
    </row>
    <row r="840" spans="1:14">
      <c r="A840" s="54">
        <f>formulas!O927</f>
        <v>0</v>
      </c>
      <c r="B840" s="33">
        <f t="shared" ca="1" si="78"/>
        <v>32</v>
      </c>
      <c r="C840">
        <f t="shared" si="79"/>
        <v>90</v>
      </c>
      <c r="D840">
        <f t="shared" ca="1" si="83"/>
        <v>-3.0000000000000001E-3</v>
      </c>
      <c r="E840">
        <f t="shared" ca="1" si="80"/>
        <v>0</v>
      </c>
      <c r="F840">
        <f t="shared" ca="1" si="81"/>
        <v>31</v>
      </c>
      <c r="G840">
        <f t="shared" ca="1" si="82"/>
        <v>32</v>
      </c>
      <c r="M840">
        <v>780</v>
      </c>
      <c r="N840">
        <v>3.4089999999999998</v>
      </c>
    </row>
    <row r="841" spans="1:14">
      <c r="A841" s="54">
        <f>formulas!O928</f>
        <v>0</v>
      </c>
      <c r="B841" s="33">
        <f t="shared" ca="1" si="78"/>
        <v>32</v>
      </c>
      <c r="C841">
        <f t="shared" si="79"/>
        <v>90</v>
      </c>
      <c r="D841">
        <f t="shared" ca="1" si="83"/>
        <v>-3.0000000000000001E-3</v>
      </c>
      <c r="E841">
        <f t="shared" ca="1" si="80"/>
        <v>0</v>
      </c>
      <c r="F841">
        <f t="shared" ca="1" si="81"/>
        <v>31</v>
      </c>
      <c r="G841">
        <f t="shared" ca="1" si="82"/>
        <v>32</v>
      </c>
      <c r="M841">
        <v>781</v>
      </c>
      <c r="N841">
        <v>3.4140000000000001</v>
      </c>
    </row>
    <row r="842" spans="1:14">
      <c r="A842" s="54">
        <f>formulas!O929</f>
        <v>0</v>
      </c>
      <c r="B842" s="33">
        <f t="shared" ca="1" si="78"/>
        <v>32</v>
      </c>
      <c r="C842">
        <f t="shared" si="79"/>
        <v>90</v>
      </c>
      <c r="D842">
        <f t="shared" ca="1" si="83"/>
        <v>-3.0000000000000001E-3</v>
      </c>
      <c r="E842">
        <f t="shared" ca="1" si="80"/>
        <v>0</v>
      </c>
      <c r="F842">
        <f t="shared" ca="1" si="81"/>
        <v>31</v>
      </c>
      <c r="G842">
        <f t="shared" ca="1" si="82"/>
        <v>32</v>
      </c>
      <c r="M842">
        <v>782</v>
      </c>
      <c r="N842">
        <v>3.419</v>
      </c>
    </row>
    <row r="843" spans="1:14">
      <c r="A843" s="54">
        <f>formulas!O930</f>
        <v>0</v>
      </c>
      <c r="B843" s="33">
        <f t="shared" ca="1" si="78"/>
        <v>32</v>
      </c>
      <c r="C843">
        <f t="shared" si="79"/>
        <v>90</v>
      </c>
      <c r="D843">
        <f t="shared" ca="1" si="83"/>
        <v>-3.0000000000000001E-3</v>
      </c>
      <c r="E843">
        <f t="shared" ca="1" si="80"/>
        <v>0</v>
      </c>
      <c r="F843">
        <f t="shared" ca="1" si="81"/>
        <v>31</v>
      </c>
      <c r="G843">
        <f t="shared" ca="1" si="82"/>
        <v>32</v>
      </c>
      <c r="M843">
        <v>783</v>
      </c>
      <c r="N843">
        <v>3.4249999999999998</v>
      </c>
    </row>
    <row r="844" spans="1:14">
      <c r="A844" s="54">
        <f>formulas!O931</f>
        <v>0</v>
      </c>
      <c r="B844" s="33">
        <f t="shared" ca="1" si="78"/>
        <v>32</v>
      </c>
      <c r="C844">
        <f t="shared" si="79"/>
        <v>90</v>
      </c>
      <c r="D844">
        <f t="shared" ca="1" si="83"/>
        <v>-3.0000000000000001E-3</v>
      </c>
      <c r="E844">
        <f t="shared" ca="1" si="80"/>
        <v>0</v>
      </c>
      <c r="F844">
        <f t="shared" ca="1" si="81"/>
        <v>31</v>
      </c>
      <c r="G844">
        <f t="shared" ca="1" si="82"/>
        <v>32</v>
      </c>
      <c r="M844">
        <v>784</v>
      </c>
      <c r="N844">
        <v>3.43</v>
      </c>
    </row>
    <row r="845" spans="1:14">
      <c r="A845" s="54">
        <f>formulas!O932</f>
        <v>0</v>
      </c>
      <c r="B845" s="33">
        <f t="shared" ca="1" si="78"/>
        <v>32</v>
      </c>
      <c r="C845">
        <f t="shared" si="79"/>
        <v>90</v>
      </c>
      <c r="D845">
        <f t="shared" ca="1" si="83"/>
        <v>-3.0000000000000001E-3</v>
      </c>
      <c r="E845">
        <f t="shared" ca="1" si="80"/>
        <v>0</v>
      </c>
      <c r="F845">
        <f t="shared" ca="1" si="81"/>
        <v>31</v>
      </c>
      <c r="G845">
        <f t="shared" ca="1" si="82"/>
        <v>32</v>
      </c>
      <c r="M845">
        <v>785</v>
      </c>
      <c r="N845">
        <v>3.4350000000000001</v>
      </c>
    </row>
    <row r="846" spans="1:14">
      <c r="A846" s="54">
        <f>formulas!O933</f>
        <v>0</v>
      </c>
      <c r="B846" s="33">
        <f t="shared" ca="1" si="78"/>
        <v>32</v>
      </c>
      <c r="C846">
        <f t="shared" si="79"/>
        <v>90</v>
      </c>
      <c r="D846">
        <f t="shared" ca="1" si="83"/>
        <v>-3.0000000000000001E-3</v>
      </c>
      <c r="E846">
        <f t="shared" ca="1" si="80"/>
        <v>0</v>
      </c>
      <c r="F846">
        <f t="shared" ca="1" si="81"/>
        <v>31</v>
      </c>
      <c r="G846">
        <f t="shared" ca="1" si="82"/>
        <v>32</v>
      </c>
      <c r="M846">
        <v>786</v>
      </c>
      <c r="N846">
        <v>3.4409999999999998</v>
      </c>
    </row>
    <row r="847" spans="1:14">
      <c r="A847" s="54">
        <f>formulas!O934</f>
        <v>0</v>
      </c>
      <c r="B847" s="33">
        <f t="shared" ca="1" si="78"/>
        <v>32</v>
      </c>
      <c r="C847">
        <f t="shared" si="79"/>
        <v>90</v>
      </c>
      <c r="D847">
        <f t="shared" ca="1" si="83"/>
        <v>-3.0000000000000001E-3</v>
      </c>
      <c r="E847">
        <f t="shared" ca="1" si="80"/>
        <v>0</v>
      </c>
      <c r="F847">
        <f t="shared" ca="1" si="81"/>
        <v>31</v>
      </c>
      <c r="G847">
        <f t="shared" ca="1" si="82"/>
        <v>32</v>
      </c>
      <c r="M847">
        <v>787</v>
      </c>
      <c r="N847">
        <v>3.4460000000000002</v>
      </c>
    </row>
    <row r="848" spans="1:14">
      <c r="A848" s="54">
        <f>formulas!O935</f>
        <v>0</v>
      </c>
      <c r="B848" s="33">
        <f t="shared" ca="1" si="78"/>
        <v>32</v>
      </c>
      <c r="C848">
        <f t="shared" si="79"/>
        <v>90</v>
      </c>
      <c r="D848">
        <f t="shared" ca="1" si="83"/>
        <v>-3.0000000000000001E-3</v>
      </c>
      <c r="E848">
        <f t="shared" ca="1" si="80"/>
        <v>0</v>
      </c>
      <c r="F848">
        <f t="shared" ca="1" si="81"/>
        <v>31</v>
      </c>
      <c r="G848">
        <f t="shared" ca="1" si="82"/>
        <v>32</v>
      </c>
      <c r="M848">
        <v>788</v>
      </c>
      <c r="N848">
        <v>3.4510000000000001</v>
      </c>
    </row>
    <row r="849" spans="1:14">
      <c r="A849" s="54">
        <f>formulas!O936</f>
        <v>0</v>
      </c>
      <c r="B849" s="33">
        <f t="shared" ca="1" si="78"/>
        <v>32</v>
      </c>
      <c r="C849">
        <f t="shared" si="79"/>
        <v>90</v>
      </c>
      <c r="D849">
        <f t="shared" ca="1" si="83"/>
        <v>-3.0000000000000001E-3</v>
      </c>
      <c r="E849">
        <f t="shared" ca="1" si="80"/>
        <v>0</v>
      </c>
      <c r="F849">
        <f t="shared" ca="1" si="81"/>
        <v>31</v>
      </c>
      <c r="G849">
        <f t="shared" ca="1" si="82"/>
        <v>32</v>
      </c>
      <c r="M849">
        <v>789</v>
      </c>
      <c r="N849">
        <v>3.4569999999999999</v>
      </c>
    </row>
    <row r="850" spans="1:14">
      <c r="A850" s="54">
        <f>formulas!O937</f>
        <v>0</v>
      </c>
      <c r="B850" s="33">
        <f t="shared" ca="1" si="78"/>
        <v>32</v>
      </c>
      <c r="C850">
        <f t="shared" si="79"/>
        <v>90</v>
      </c>
      <c r="D850">
        <f t="shared" ca="1" si="83"/>
        <v>-3.0000000000000001E-3</v>
      </c>
      <c r="E850">
        <f t="shared" ca="1" si="80"/>
        <v>0</v>
      </c>
      <c r="F850">
        <f t="shared" ca="1" si="81"/>
        <v>31</v>
      </c>
      <c r="G850">
        <f t="shared" ca="1" si="82"/>
        <v>32</v>
      </c>
      <c r="M850">
        <v>790</v>
      </c>
      <c r="N850">
        <v>3.4620000000000002</v>
      </c>
    </row>
    <row r="851" spans="1:14">
      <c r="A851" s="54">
        <f>formulas!O938</f>
        <v>0</v>
      </c>
      <c r="B851" s="33">
        <f t="shared" ca="1" si="78"/>
        <v>32</v>
      </c>
      <c r="C851">
        <f t="shared" si="79"/>
        <v>90</v>
      </c>
      <c r="D851">
        <f t="shared" ca="1" si="83"/>
        <v>-3.0000000000000001E-3</v>
      </c>
      <c r="E851">
        <f t="shared" ca="1" si="80"/>
        <v>0</v>
      </c>
      <c r="F851">
        <f t="shared" ca="1" si="81"/>
        <v>31</v>
      </c>
      <c r="G851">
        <f t="shared" ca="1" si="82"/>
        <v>32</v>
      </c>
      <c r="M851">
        <v>791</v>
      </c>
      <c r="N851">
        <v>3.468</v>
      </c>
    </row>
    <row r="852" spans="1:14">
      <c r="A852" s="54">
        <f>formulas!O939</f>
        <v>0</v>
      </c>
      <c r="B852" s="33">
        <f t="shared" ca="1" si="78"/>
        <v>32</v>
      </c>
      <c r="C852">
        <f t="shared" si="79"/>
        <v>90</v>
      </c>
      <c r="D852">
        <f t="shared" ca="1" si="83"/>
        <v>-3.0000000000000001E-3</v>
      </c>
      <c r="E852">
        <f t="shared" ca="1" si="80"/>
        <v>0</v>
      </c>
      <c r="F852">
        <f t="shared" ca="1" si="81"/>
        <v>31</v>
      </c>
      <c r="G852">
        <f t="shared" ca="1" si="82"/>
        <v>32</v>
      </c>
      <c r="M852">
        <v>792</v>
      </c>
      <c r="N852">
        <v>3.4729999999999999</v>
      </c>
    </row>
    <row r="853" spans="1:14">
      <c r="A853" s="54">
        <f>formulas!O940</f>
        <v>0</v>
      </c>
      <c r="B853" s="33">
        <f t="shared" ref="B853:B916" ca="1" si="84">(A853-D853)/(E853-D853)*(G853-F853)+F853</f>
        <v>32</v>
      </c>
      <c r="C853">
        <f t="shared" ref="C853:C916" si="85">COUNTIF($N$2:$N$25400,"&lt;"&amp;A853)</f>
        <v>90</v>
      </c>
      <c r="D853">
        <f t="shared" ca="1" si="83"/>
        <v>-3.0000000000000001E-3</v>
      </c>
      <c r="E853">
        <f t="shared" ref="E853:E916" ca="1" si="86">INDIRECT(ADDRESS(C853+2,14))</f>
        <v>0</v>
      </c>
      <c r="F853">
        <f t="shared" ref="F853:F916" ca="1" si="87">INDIRECT(ADDRESS(C853+1,13))</f>
        <v>31</v>
      </c>
      <c r="G853">
        <f t="shared" ref="G853:G916" ca="1" si="88">INDIRECT(ADDRESS(C853+2,13))</f>
        <v>32</v>
      </c>
      <c r="M853">
        <v>793</v>
      </c>
      <c r="N853">
        <v>3.4780000000000002</v>
      </c>
    </row>
    <row r="854" spans="1:14">
      <c r="A854" s="54">
        <f>formulas!O941</f>
        <v>0</v>
      </c>
      <c r="B854" s="33">
        <f t="shared" ca="1" si="84"/>
        <v>32</v>
      </c>
      <c r="C854">
        <f t="shared" si="85"/>
        <v>90</v>
      </c>
      <c r="D854">
        <f t="shared" ca="1" si="83"/>
        <v>-3.0000000000000001E-3</v>
      </c>
      <c r="E854">
        <f t="shared" ca="1" si="86"/>
        <v>0</v>
      </c>
      <c r="F854">
        <f t="shared" ca="1" si="87"/>
        <v>31</v>
      </c>
      <c r="G854">
        <f t="shared" ca="1" si="88"/>
        <v>32</v>
      </c>
      <c r="M854">
        <v>794</v>
      </c>
      <c r="N854">
        <v>3.484</v>
      </c>
    </row>
    <row r="855" spans="1:14">
      <c r="A855" s="54">
        <f>formulas!O942</f>
        <v>0</v>
      </c>
      <c r="B855" s="33">
        <f t="shared" ca="1" si="84"/>
        <v>32</v>
      </c>
      <c r="C855">
        <f t="shared" si="85"/>
        <v>90</v>
      </c>
      <c r="D855">
        <f t="shared" ca="1" si="83"/>
        <v>-3.0000000000000001E-3</v>
      </c>
      <c r="E855">
        <f t="shared" ca="1" si="86"/>
        <v>0</v>
      </c>
      <c r="F855">
        <f t="shared" ca="1" si="87"/>
        <v>31</v>
      </c>
      <c r="G855">
        <f t="shared" ca="1" si="88"/>
        <v>32</v>
      </c>
      <c r="M855">
        <v>795</v>
      </c>
      <c r="N855">
        <v>3.4889999999999999</v>
      </c>
    </row>
    <row r="856" spans="1:14">
      <c r="A856" s="54">
        <f>formulas!O943</f>
        <v>0</v>
      </c>
      <c r="B856" s="33">
        <f t="shared" ca="1" si="84"/>
        <v>32</v>
      </c>
      <c r="C856">
        <f t="shared" si="85"/>
        <v>90</v>
      </c>
      <c r="D856">
        <f t="shared" ca="1" si="83"/>
        <v>-3.0000000000000001E-3</v>
      </c>
      <c r="E856">
        <f t="shared" ca="1" si="86"/>
        <v>0</v>
      </c>
      <c r="F856">
        <f t="shared" ca="1" si="87"/>
        <v>31</v>
      </c>
      <c r="G856">
        <f t="shared" ca="1" si="88"/>
        <v>32</v>
      </c>
      <c r="M856">
        <v>796</v>
      </c>
      <c r="N856">
        <v>3.4940000000000002</v>
      </c>
    </row>
    <row r="857" spans="1:14">
      <c r="A857" s="54">
        <f>formulas!O944</f>
        <v>0</v>
      </c>
      <c r="B857" s="33">
        <f t="shared" ca="1" si="84"/>
        <v>32</v>
      </c>
      <c r="C857">
        <f t="shared" si="85"/>
        <v>90</v>
      </c>
      <c r="D857">
        <f t="shared" ca="1" si="83"/>
        <v>-3.0000000000000001E-3</v>
      </c>
      <c r="E857">
        <f t="shared" ca="1" si="86"/>
        <v>0</v>
      </c>
      <c r="F857">
        <f t="shared" ca="1" si="87"/>
        <v>31</v>
      </c>
      <c r="G857">
        <f t="shared" ca="1" si="88"/>
        <v>32</v>
      </c>
      <c r="M857">
        <v>797</v>
      </c>
      <c r="N857">
        <v>3.5</v>
      </c>
    </row>
    <row r="858" spans="1:14">
      <c r="A858" s="54">
        <f>formulas!O945</f>
        <v>0</v>
      </c>
      <c r="B858" s="33">
        <f t="shared" ca="1" si="84"/>
        <v>32</v>
      </c>
      <c r="C858">
        <f t="shared" si="85"/>
        <v>90</v>
      </c>
      <c r="D858">
        <f t="shared" ca="1" si="83"/>
        <v>-3.0000000000000001E-3</v>
      </c>
      <c r="E858">
        <f t="shared" ca="1" si="86"/>
        <v>0</v>
      </c>
      <c r="F858">
        <f t="shared" ca="1" si="87"/>
        <v>31</v>
      </c>
      <c r="G858">
        <f t="shared" ca="1" si="88"/>
        <v>32</v>
      </c>
      <c r="M858">
        <v>798</v>
      </c>
      <c r="N858">
        <v>3.5049999999999999</v>
      </c>
    </row>
    <row r="859" spans="1:14">
      <c r="A859" s="54">
        <f>formulas!O946</f>
        <v>0</v>
      </c>
      <c r="B859" s="33">
        <f t="shared" ca="1" si="84"/>
        <v>32</v>
      </c>
      <c r="C859">
        <f t="shared" si="85"/>
        <v>90</v>
      </c>
      <c r="D859">
        <f t="shared" ca="1" si="83"/>
        <v>-3.0000000000000001E-3</v>
      </c>
      <c r="E859">
        <f t="shared" ca="1" si="86"/>
        <v>0</v>
      </c>
      <c r="F859">
        <f t="shared" ca="1" si="87"/>
        <v>31</v>
      </c>
      <c r="G859">
        <f t="shared" ca="1" si="88"/>
        <v>32</v>
      </c>
      <c r="M859">
        <v>799</v>
      </c>
      <c r="N859">
        <v>3.51</v>
      </c>
    </row>
    <row r="860" spans="1:14">
      <c r="A860" s="54">
        <f>formulas!O947</f>
        <v>0</v>
      </c>
      <c r="B860" s="33">
        <f t="shared" ca="1" si="84"/>
        <v>32</v>
      </c>
      <c r="C860">
        <f t="shared" si="85"/>
        <v>90</v>
      </c>
      <c r="D860">
        <f t="shared" ca="1" si="83"/>
        <v>-3.0000000000000001E-3</v>
      </c>
      <c r="E860">
        <f t="shared" ca="1" si="86"/>
        <v>0</v>
      </c>
      <c r="F860">
        <f t="shared" ca="1" si="87"/>
        <v>31</v>
      </c>
      <c r="G860">
        <f t="shared" ca="1" si="88"/>
        <v>32</v>
      </c>
      <c r="M860">
        <v>800</v>
      </c>
      <c r="N860">
        <v>3.516</v>
      </c>
    </row>
    <row r="861" spans="1:14">
      <c r="A861" s="54">
        <f>formulas!O948</f>
        <v>0</v>
      </c>
      <c r="B861" s="33">
        <f t="shared" ca="1" si="84"/>
        <v>32</v>
      </c>
      <c r="C861">
        <f t="shared" si="85"/>
        <v>90</v>
      </c>
      <c r="D861">
        <f t="shared" ca="1" si="83"/>
        <v>-3.0000000000000001E-3</v>
      </c>
      <c r="E861">
        <f t="shared" ca="1" si="86"/>
        <v>0</v>
      </c>
      <c r="F861">
        <f t="shared" ca="1" si="87"/>
        <v>31</v>
      </c>
      <c r="G861">
        <f t="shared" ca="1" si="88"/>
        <v>32</v>
      </c>
      <c r="M861">
        <v>801</v>
      </c>
      <c r="N861">
        <v>3.5209999999999999</v>
      </c>
    </row>
    <row r="862" spans="1:14">
      <c r="A862" s="54">
        <f>formulas!O949</f>
        <v>0</v>
      </c>
      <c r="B862" s="33">
        <f t="shared" ca="1" si="84"/>
        <v>32</v>
      </c>
      <c r="C862">
        <f t="shared" si="85"/>
        <v>90</v>
      </c>
      <c r="D862">
        <f t="shared" ca="1" si="83"/>
        <v>-3.0000000000000001E-3</v>
      </c>
      <c r="E862">
        <f t="shared" ca="1" si="86"/>
        <v>0</v>
      </c>
      <c r="F862">
        <f t="shared" ca="1" si="87"/>
        <v>31</v>
      </c>
      <c r="G862">
        <f t="shared" ca="1" si="88"/>
        <v>32</v>
      </c>
      <c r="M862">
        <v>802</v>
      </c>
      <c r="N862">
        <v>3.5270000000000001</v>
      </c>
    </row>
    <row r="863" spans="1:14">
      <c r="A863" s="54">
        <f>formulas!O950</f>
        <v>0</v>
      </c>
      <c r="B863" s="33">
        <f t="shared" ca="1" si="84"/>
        <v>32</v>
      </c>
      <c r="C863">
        <f t="shared" si="85"/>
        <v>90</v>
      </c>
      <c r="D863">
        <f t="shared" ca="1" si="83"/>
        <v>-3.0000000000000001E-3</v>
      </c>
      <c r="E863">
        <f t="shared" ca="1" si="86"/>
        <v>0</v>
      </c>
      <c r="F863">
        <f t="shared" ca="1" si="87"/>
        <v>31</v>
      </c>
      <c r="G863">
        <f t="shared" ca="1" si="88"/>
        <v>32</v>
      </c>
      <c r="M863">
        <v>803</v>
      </c>
      <c r="N863">
        <v>3.532</v>
      </c>
    </row>
    <row r="864" spans="1:14">
      <c r="A864" s="54">
        <f>formulas!O951</f>
        <v>0</v>
      </c>
      <c r="B864" s="33">
        <f t="shared" ca="1" si="84"/>
        <v>32</v>
      </c>
      <c r="C864">
        <f t="shared" si="85"/>
        <v>90</v>
      </c>
      <c r="D864">
        <f t="shared" ca="1" si="83"/>
        <v>-3.0000000000000001E-3</v>
      </c>
      <c r="E864">
        <f t="shared" ca="1" si="86"/>
        <v>0</v>
      </c>
      <c r="F864">
        <f t="shared" ca="1" si="87"/>
        <v>31</v>
      </c>
      <c r="G864">
        <f t="shared" ca="1" si="88"/>
        <v>32</v>
      </c>
      <c r="M864">
        <v>804</v>
      </c>
      <c r="N864">
        <v>3.5369999999999999</v>
      </c>
    </row>
    <row r="865" spans="1:14">
      <c r="A865" s="54">
        <f>formulas!O952</f>
        <v>0</v>
      </c>
      <c r="B865" s="33">
        <f t="shared" ca="1" si="84"/>
        <v>32</v>
      </c>
      <c r="C865">
        <f t="shared" si="85"/>
        <v>90</v>
      </c>
      <c r="D865">
        <f t="shared" ca="1" si="83"/>
        <v>-3.0000000000000001E-3</v>
      </c>
      <c r="E865">
        <f t="shared" ca="1" si="86"/>
        <v>0</v>
      </c>
      <c r="F865">
        <f t="shared" ca="1" si="87"/>
        <v>31</v>
      </c>
      <c r="G865">
        <f t="shared" ca="1" si="88"/>
        <v>32</v>
      </c>
      <c r="M865">
        <v>805</v>
      </c>
      <c r="N865">
        <v>3.5430000000000001</v>
      </c>
    </row>
    <row r="866" spans="1:14">
      <c r="A866" s="54">
        <f>formulas!O953</f>
        <v>0</v>
      </c>
      <c r="B866" s="33">
        <f t="shared" ca="1" si="84"/>
        <v>32</v>
      </c>
      <c r="C866">
        <f t="shared" si="85"/>
        <v>90</v>
      </c>
      <c r="D866">
        <f t="shared" ca="1" si="83"/>
        <v>-3.0000000000000001E-3</v>
      </c>
      <c r="E866">
        <f t="shared" ca="1" si="86"/>
        <v>0</v>
      </c>
      <c r="F866">
        <f t="shared" ca="1" si="87"/>
        <v>31</v>
      </c>
      <c r="G866">
        <f t="shared" ca="1" si="88"/>
        <v>32</v>
      </c>
      <c r="M866">
        <v>806</v>
      </c>
      <c r="N866">
        <v>3.548</v>
      </c>
    </row>
    <row r="867" spans="1:14">
      <c r="A867" s="54">
        <f>formulas!O954</f>
        <v>0</v>
      </c>
      <c r="B867" s="33">
        <f t="shared" ca="1" si="84"/>
        <v>32</v>
      </c>
      <c r="C867">
        <f t="shared" si="85"/>
        <v>90</v>
      </c>
      <c r="D867">
        <f t="shared" ca="1" si="83"/>
        <v>-3.0000000000000001E-3</v>
      </c>
      <c r="E867">
        <f t="shared" ca="1" si="86"/>
        <v>0</v>
      </c>
      <c r="F867">
        <f t="shared" ca="1" si="87"/>
        <v>31</v>
      </c>
      <c r="G867">
        <f t="shared" ca="1" si="88"/>
        <v>32</v>
      </c>
      <c r="M867">
        <v>807</v>
      </c>
      <c r="N867">
        <v>3.5529999999999999</v>
      </c>
    </row>
    <row r="868" spans="1:14">
      <c r="A868" s="54">
        <f>formulas!O955</f>
        <v>0</v>
      </c>
      <c r="B868" s="33">
        <f t="shared" ca="1" si="84"/>
        <v>32</v>
      </c>
      <c r="C868">
        <f t="shared" si="85"/>
        <v>90</v>
      </c>
      <c r="D868">
        <f t="shared" ca="1" si="83"/>
        <v>-3.0000000000000001E-3</v>
      </c>
      <c r="E868">
        <f t="shared" ca="1" si="86"/>
        <v>0</v>
      </c>
      <c r="F868">
        <f t="shared" ca="1" si="87"/>
        <v>31</v>
      </c>
      <c r="G868">
        <f t="shared" ca="1" si="88"/>
        <v>32</v>
      </c>
      <c r="M868">
        <v>808</v>
      </c>
      <c r="N868">
        <v>3.5590000000000002</v>
      </c>
    </row>
    <row r="869" spans="1:14">
      <c r="A869" s="54">
        <f>formulas!O956</f>
        <v>0</v>
      </c>
      <c r="B869" s="33">
        <f t="shared" ca="1" si="84"/>
        <v>32</v>
      </c>
      <c r="C869">
        <f t="shared" si="85"/>
        <v>90</v>
      </c>
      <c r="D869">
        <f t="shared" ca="1" si="83"/>
        <v>-3.0000000000000001E-3</v>
      </c>
      <c r="E869">
        <f t="shared" ca="1" si="86"/>
        <v>0</v>
      </c>
      <c r="F869">
        <f t="shared" ca="1" si="87"/>
        <v>31</v>
      </c>
      <c r="G869">
        <f t="shared" ca="1" si="88"/>
        <v>32</v>
      </c>
      <c r="M869">
        <v>809</v>
      </c>
      <c r="N869">
        <v>3.5640000000000001</v>
      </c>
    </row>
    <row r="870" spans="1:14">
      <c r="A870" s="54">
        <f>formulas!O957</f>
        <v>0</v>
      </c>
      <c r="B870" s="33">
        <f t="shared" ca="1" si="84"/>
        <v>32</v>
      </c>
      <c r="C870">
        <f t="shared" si="85"/>
        <v>90</v>
      </c>
      <c r="D870">
        <f t="shared" ca="1" si="83"/>
        <v>-3.0000000000000001E-3</v>
      </c>
      <c r="E870">
        <f t="shared" ca="1" si="86"/>
        <v>0</v>
      </c>
      <c r="F870">
        <f t="shared" ca="1" si="87"/>
        <v>31</v>
      </c>
      <c r="G870">
        <f t="shared" ca="1" si="88"/>
        <v>32</v>
      </c>
      <c r="M870">
        <v>810</v>
      </c>
      <c r="N870">
        <v>3.57</v>
      </c>
    </row>
    <row r="871" spans="1:14">
      <c r="A871" s="54">
        <f>formulas!O958</f>
        <v>0</v>
      </c>
      <c r="B871" s="33">
        <f t="shared" ca="1" si="84"/>
        <v>32</v>
      </c>
      <c r="C871">
        <f t="shared" si="85"/>
        <v>90</v>
      </c>
      <c r="D871">
        <f t="shared" ca="1" si="83"/>
        <v>-3.0000000000000001E-3</v>
      </c>
      <c r="E871">
        <f t="shared" ca="1" si="86"/>
        <v>0</v>
      </c>
      <c r="F871">
        <f t="shared" ca="1" si="87"/>
        <v>31</v>
      </c>
      <c r="G871">
        <f t="shared" ca="1" si="88"/>
        <v>32</v>
      </c>
      <c r="M871">
        <v>811</v>
      </c>
      <c r="N871">
        <v>3.5750000000000002</v>
      </c>
    </row>
    <row r="872" spans="1:14">
      <c r="A872" s="54">
        <f>formulas!O959</f>
        <v>0</v>
      </c>
      <c r="B872" s="33">
        <f t="shared" ca="1" si="84"/>
        <v>32</v>
      </c>
      <c r="C872">
        <f t="shared" si="85"/>
        <v>90</v>
      </c>
      <c r="D872">
        <f t="shared" ca="1" si="83"/>
        <v>-3.0000000000000001E-3</v>
      </c>
      <c r="E872">
        <f t="shared" ca="1" si="86"/>
        <v>0</v>
      </c>
      <c r="F872">
        <f t="shared" ca="1" si="87"/>
        <v>31</v>
      </c>
      <c r="G872">
        <f t="shared" ca="1" si="88"/>
        <v>32</v>
      </c>
      <c r="M872">
        <v>812</v>
      </c>
      <c r="N872">
        <v>3.58</v>
      </c>
    </row>
    <row r="873" spans="1:14">
      <c r="A873" s="54">
        <f>formulas!O960</f>
        <v>0</v>
      </c>
      <c r="B873" s="33">
        <f t="shared" ca="1" si="84"/>
        <v>32</v>
      </c>
      <c r="C873">
        <f t="shared" si="85"/>
        <v>90</v>
      </c>
      <c r="D873">
        <f t="shared" ca="1" si="83"/>
        <v>-3.0000000000000001E-3</v>
      </c>
      <c r="E873">
        <f t="shared" ca="1" si="86"/>
        <v>0</v>
      </c>
      <c r="F873">
        <f t="shared" ca="1" si="87"/>
        <v>31</v>
      </c>
      <c r="G873">
        <f t="shared" ca="1" si="88"/>
        <v>32</v>
      </c>
      <c r="M873">
        <v>813</v>
      </c>
      <c r="N873">
        <v>3.5859999999999999</v>
      </c>
    </row>
    <row r="874" spans="1:14">
      <c r="A874" s="54">
        <f>formulas!O961</f>
        <v>0</v>
      </c>
      <c r="B874" s="33">
        <f t="shared" ca="1" si="84"/>
        <v>32</v>
      </c>
      <c r="C874">
        <f t="shared" si="85"/>
        <v>90</v>
      </c>
      <c r="D874">
        <f t="shared" ca="1" si="83"/>
        <v>-3.0000000000000001E-3</v>
      </c>
      <c r="E874">
        <f t="shared" ca="1" si="86"/>
        <v>0</v>
      </c>
      <c r="F874">
        <f t="shared" ca="1" si="87"/>
        <v>31</v>
      </c>
      <c r="G874">
        <f t="shared" ca="1" si="88"/>
        <v>32</v>
      </c>
      <c r="M874">
        <v>814</v>
      </c>
      <c r="N874">
        <v>3.5910000000000002</v>
      </c>
    </row>
    <row r="875" spans="1:14">
      <c r="A875" s="54">
        <f>formulas!O962</f>
        <v>0</v>
      </c>
      <c r="B875" s="33">
        <f t="shared" ca="1" si="84"/>
        <v>32</v>
      </c>
      <c r="C875">
        <f t="shared" si="85"/>
        <v>90</v>
      </c>
      <c r="D875">
        <f t="shared" ca="1" si="83"/>
        <v>-3.0000000000000001E-3</v>
      </c>
      <c r="E875">
        <f t="shared" ca="1" si="86"/>
        <v>0</v>
      </c>
      <c r="F875">
        <f t="shared" ca="1" si="87"/>
        <v>31</v>
      </c>
      <c r="G875">
        <f t="shared" ca="1" si="88"/>
        <v>32</v>
      </c>
      <c r="M875">
        <v>815</v>
      </c>
      <c r="N875">
        <v>3.5960000000000001</v>
      </c>
    </row>
    <row r="876" spans="1:14">
      <c r="A876" s="54">
        <f>formulas!O963</f>
        <v>0</v>
      </c>
      <c r="B876" s="33">
        <f t="shared" ca="1" si="84"/>
        <v>32</v>
      </c>
      <c r="C876">
        <f t="shared" si="85"/>
        <v>90</v>
      </c>
      <c r="D876">
        <f t="shared" ca="1" si="83"/>
        <v>-3.0000000000000001E-3</v>
      </c>
      <c r="E876">
        <f t="shared" ca="1" si="86"/>
        <v>0</v>
      </c>
      <c r="F876">
        <f t="shared" ca="1" si="87"/>
        <v>31</v>
      </c>
      <c r="G876">
        <f t="shared" ca="1" si="88"/>
        <v>32</v>
      </c>
      <c r="M876">
        <v>816</v>
      </c>
      <c r="N876">
        <v>3.6019999999999999</v>
      </c>
    </row>
    <row r="877" spans="1:14">
      <c r="A877" s="54">
        <f>formulas!O964</f>
        <v>0</v>
      </c>
      <c r="B877" s="33">
        <f t="shared" ca="1" si="84"/>
        <v>32</v>
      </c>
      <c r="C877">
        <f t="shared" si="85"/>
        <v>90</v>
      </c>
      <c r="D877">
        <f t="shared" ca="1" si="83"/>
        <v>-3.0000000000000001E-3</v>
      </c>
      <c r="E877">
        <f t="shared" ca="1" si="86"/>
        <v>0</v>
      </c>
      <c r="F877">
        <f t="shared" ca="1" si="87"/>
        <v>31</v>
      </c>
      <c r="G877">
        <f t="shared" ca="1" si="88"/>
        <v>32</v>
      </c>
      <c r="M877">
        <v>817</v>
      </c>
      <c r="N877">
        <v>3.6070000000000002</v>
      </c>
    </row>
    <row r="878" spans="1:14">
      <c r="A878" s="54">
        <f>formulas!O965</f>
        <v>0</v>
      </c>
      <c r="B878" s="33">
        <f t="shared" ca="1" si="84"/>
        <v>32</v>
      </c>
      <c r="C878">
        <f t="shared" si="85"/>
        <v>90</v>
      </c>
      <c r="D878">
        <f t="shared" ca="1" si="83"/>
        <v>-3.0000000000000001E-3</v>
      </c>
      <c r="E878">
        <f t="shared" ca="1" si="86"/>
        <v>0</v>
      </c>
      <c r="F878">
        <f t="shared" ca="1" si="87"/>
        <v>31</v>
      </c>
      <c r="G878">
        <f t="shared" ca="1" si="88"/>
        <v>32</v>
      </c>
      <c r="M878">
        <v>818</v>
      </c>
      <c r="N878">
        <v>3.613</v>
      </c>
    </row>
    <row r="879" spans="1:14">
      <c r="A879" s="54">
        <f>formulas!O966</f>
        <v>0</v>
      </c>
      <c r="B879" s="33">
        <f t="shared" ca="1" si="84"/>
        <v>32</v>
      </c>
      <c r="C879">
        <f t="shared" si="85"/>
        <v>90</v>
      </c>
      <c r="D879">
        <f t="shared" ca="1" si="83"/>
        <v>-3.0000000000000001E-3</v>
      </c>
      <c r="E879">
        <f t="shared" ca="1" si="86"/>
        <v>0</v>
      </c>
      <c r="F879">
        <f t="shared" ca="1" si="87"/>
        <v>31</v>
      </c>
      <c r="G879">
        <f t="shared" ca="1" si="88"/>
        <v>32</v>
      </c>
      <c r="M879">
        <v>819</v>
      </c>
      <c r="N879">
        <v>3.6179999999999999</v>
      </c>
    </row>
    <row r="880" spans="1:14">
      <c r="A880" s="54">
        <f>formulas!O967</f>
        <v>0</v>
      </c>
      <c r="B880" s="33">
        <f t="shared" ca="1" si="84"/>
        <v>32</v>
      </c>
      <c r="C880">
        <f t="shared" si="85"/>
        <v>90</v>
      </c>
      <c r="D880">
        <f t="shared" ca="1" si="83"/>
        <v>-3.0000000000000001E-3</v>
      </c>
      <c r="E880">
        <f t="shared" ca="1" si="86"/>
        <v>0</v>
      </c>
      <c r="F880">
        <f t="shared" ca="1" si="87"/>
        <v>31</v>
      </c>
      <c r="G880">
        <f t="shared" ca="1" si="88"/>
        <v>32</v>
      </c>
      <c r="M880">
        <v>820</v>
      </c>
      <c r="N880">
        <v>3.6230000000000002</v>
      </c>
    </row>
    <row r="881" spans="1:14">
      <c r="A881" s="54">
        <f>formulas!O968</f>
        <v>0</v>
      </c>
      <c r="B881" s="33">
        <f t="shared" ca="1" si="84"/>
        <v>32</v>
      </c>
      <c r="C881">
        <f t="shared" si="85"/>
        <v>90</v>
      </c>
      <c r="D881">
        <f t="shared" ca="1" si="83"/>
        <v>-3.0000000000000001E-3</v>
      </c>
      <c r="E881">
        <f t="shared" ca="1" si="86"/>
        <v>0</v>
      </c>
      <c r="F881">
        <f t="shared" ca="1" si="87"/>
        <v>31</v>
      </c>
      <c r="G881">
        <f t="shared" ca="1" si="88"/>
        <v>32</v>
      </c>
      <c r="M881">
        <v>821</v>
      </c>
      <c r="N881">
        <v>3.629</v>
      </c>
    </row>
    <row r="882" spans="1:14">
      <c r="A882" s="54">
        <f>formulas!O969</f>
        <v>0</v>
      </c>
      <c r="B882" s="33">
        <f t="shared" ca="1" si="84"/>
        <v>32</v>
      </c>
      <c r="C882">
        <f t="shared" si="85"/>
        <v>90</v>
      </c>
      <c r="D882">
        <f t="shared" ca="1" si="83"/>
        <v>-3.0000000000000001E-3</v>
      </c>
      <c r="E882">
        <f t="shared" ca="1" si="86"/>
        <v>0</v>
      </c>
      <c r="F882">
        <f t="shared" ca="1" si="87"/>
        <v>31</v>
      </c>
      <c r="G882">
        <f t="shared" ca="1" si="88"/>
        <v>32</v>
      </c>
      <c r="M882">
        <v>822</v>
      </c>
      <c r="N882">
        <v>3.6339999999999999</v>
      </c>
    </row>
    <row r="883" spans="1:14">
      <c r="A883" s="54">
        <f>formulas!O970</f>
        <v>0</v>
      </c>
      <c r="B883" s="33">
        <f t="shared" ca="1" si="84"/>
        <v>32</v>
      </c>
      <c r="C883">
        <f t="shared" si="85"/>
        <v>90</v>
      </c>
      <c r="D883">
        <f t="shared" ca="1" si="83"/>
        <v>-3.0000000000000001E-3</v>
      </c>
      <c r="E883">
        <f t="shared" ca="1" si="86"/>
        <v>0</v>
      </c>
      <c r="F883">
        <f t="shared" ca="1" si="87"/>
        <v>31</v>
      </c>
      <c r="G883">
        <f t="shared" ca="1" si="88"/>
        <v>32</v>
      </c>
      <c r="M883">
        <v>823</v>
      </c>
      <c r="N883">
        <v>3.64</v>
      </c>
    </row>
    <row r="884" spans="1:14">
      <c r="A884" s="54">
        <f>formulas!O971</f>
        <v>0</v>
      </c>
      <c r="B884" s="33">
        <f t="shared" ca="1" si="84"/>
        <v>32</v>
      </c>
      <c r="C884">
        <f t="shared" si="85"/>
        <v>90</v>
      </c>
      <c r="D884">
        <f t="shared" ca="1" si="83"/>
        <v>-3.0000000000000001E-3</v>
      </c>
      <c r="E884">
        <f t="shared" ca="1" si="86"/>
        <v>0</v>
      </c>
      <c r="F884">
        <f t="shared" ca="1" si="87"/>
        <v>31</v>
      </c>
      <c r="G884">
        <f t="shared" ca="1" si="88"/>
        <v>32</v>
      </c>
      <c r="M884">
        <v>824</v>
      </c>
      <c r="N884">
        <v>3.645</v>
      </c>
    </row>
    <row r="885" spans="1:14">
      <c r="A885" s="54">
        <f>formulas!O972</f>
        <v>0</v>
      </c>
      <c r="B885" s="33">
        <f t="shared" ca="1" si="84"/>
        <v>32</v>
      </c>
      <c r="C885">
        <f t="shared" si="85"/>
        <v>90</v>
      </c>
      <c r="D885">
        <f t="shared" ca="1" si="83"/>
        <v>-3.0000000000000001E-3</v>
      </c>
      <c r="E885">
        <f t="shared" ca="1" si="86"/>
        <v>0</v>
      </c>
      <c r="F885">
        <f t="shared" ca="1" si="87"/>
        <v>31</v>
      </c>
      <c r="G885">
        <f t="shared" ca="1" si="88"/>
        <v>32</v>
      </c>
      <c r="M885">
        <v>825</v>
      </c>
      <c r="N885">
        <v>3.65</v>
      </c>
    </row>
    <row r="886" spans="1:14">
      <c r="A886" s="54">
        <f>formulas!O973</f>
        <v>0</v>
      </c>
      <c r="B886" s="33">
        <f t="shared" ca="1" si="84"/>
        <v>32</v>
      </c>
      <c r="C886">
        <f t="shared" si="85"/>
        <v>90</v>
      </c>
      <c r="D886">
        <f t="shared" ca="1" si="83"/>
        <v>-3.0000000000000001E-3</v>
      </c>
      <c r="E886">
        <f t="shared" ca="1" si="86"/>
        <v>0</v>
      </c>
      <c r="F886">
        <f t="shared" ca="1" si="87"/>
        <v>31</v>
      </c>
      <c r="G886">
        <f t="shared" ca="1" si="88"/>
        <v>32</v>
      </c>
      <c r="M886">
        <v>826</v>
      </c>
      <c r="N886">
        <v>3.6560000000000001</v>
      </c>
    </row>
    <row r="887" spans="1:14">
      <c r="A887" s="54">
        <f>formulas!O974</f>
        <v>0</v>
      </c>
      <c r="B887" s="33">
        <f t="shared" ca="1" si="84"/>
        <v>32</v>
      </c>
      <c r="C887">
        <f t="shared" si="85"/>
        <v>90</v>
      </c>
      <c r="D887">
        <f t="shared" ca="1" si="83"/>
        <v>-3.0000000000000001E-3</v>
      </c>
      <c r="E887">
        <f t="shared" ca="1" si="86"/>
        <v>0</v>
      </c>
      <c r="F887">
        <f t="shared" ca="1" si="87"/>
        <v>31</v>
      </c>
      <c r="G887">
        <f t="shared" ca="1" si="88"/>
        <v>32</v>
      </c>
      <c r="M887">
        <v>827</v>
      </c>
      <c r="N887">
        <v>3.661</v>
      </c>
    </row>
    <row r="888" spans="1:14">
      <c r="A888" s="54">
        <f>formulas!O975</f>
        <v>0</v>
      </c>
      <c r="B888" s="33">
        <f t="shared" ca="1" si="84"/>
        <v>32</v>
      </c>
      <c r="C888">
        <f t="shared" si="85"/>
        <v>90</v>
      </c>
      <c r="D888">
        <f t="shared" ca="1" si="83"/>
        <v>-3.0000000000000001E-3</v>
      </c>
      <c r="E888">
        <f t="shared" ca="1" si="86"/>
        <v>0</v>
      </c>
      <c r="F888">
        <f t="shared" ca="1" si="87"/>
        <v>31</v>
      </c>
      <c r="G888">
        <f t="shared" ca="1" si="88"/>
        <v>32</v>
      </c>
      <c r="M888">
        <v>828</v>
      </c>
      <c r="N888">
        <v>3.6669999999999998</v>
      </c>
    </row>
    <row r="889" spans="1:14">
      <c r="A889" s="54">
        <f>formulas!O976</f>
        <v>0</v>
      </c>
      <c r="B889" s="33">
        <f t="shared" ca="1" si="84"/>
        <v>32</v>
      </c>
      <c r="C889">
        <f t="shared" si="85"/>
        <v>90</v>
      </c>
      <c r="D889">
        <f t="shared" ca="1" si="83"/>
        <v>-3.0000000000000001E-3</v>
      </c>
      <c r="E889">
        <f t="shared" ca="1" si="86"/>
        <v>0</v>
      </c>
      <c r="F889">
        <f t="shared" ca="1" si="87"/>
        <v>31</v>
      </c>
      <c r="G889">
        <f t="shared" ca="1" si="88"/>
        <v>32</v>
      </c>
      <c r="M889">
        <v>829</v>
      </c>
      <c r="N889">
        <v>3.6720000000000002</v>
      </c>
    </row>
    <row r="890" spans="1:14">
      <c r="A890" s="54">
        <f>formulas!O977</f>
        <v>0</v>
      </c>
      <c r="B890" s="33">
        <f t="shared" ca="1" si="84"/>
        <v>32</v>
      </c>
      <c r="C890">
        <f t="shared" si="85"/>
        <v>90</v>
      </c>
      <c r="D890">
        <f t="shared" ca="1" si="83"/>
        <v>-3.0000000000000001E-3</v>
      </c>
      <c r="E890">
        <f t="shared" ca="1" si="86"/>
        <v>0</v>
      </c>
      <c r="F890">
        <f t="shared" ca="1" si="87"/>
        <v>31</v>
      </c>
      <c r="G890">
        <f t="shared" ca="1" si="88"/>
        <v>32</v>
      </c>
      <c r="M890">
        <v>830</v>
      </c>
      <c r="N890">
        <v>3.677</v>
      </c>
    </row>
    <row r="891" spans="1:14">
      <c r="A891" s="54">
        <f>formulas!O978</f>
        <v>0</v>
      </c>
      <c r="B891" s="33">
        <f t="shared" ca="1" si="84"/>
        <v>32</v>
      </c>
      <c r="C891">
        <f t="shared" si="85"/>
        <v>90</v>
      </c>
      <c r="D891">
        <f t="shared" ca="1" si="83"/>
        <v>-3.0000000000000001E-3</v>
      </c>
      <c r="E891">
        <f t="shared" ca="1" si="86"/>
        <v>0</v>
      </c>
      <c r="F891">
        <f t="shared" ca="1" si="87"/>
        <v>31</v>
      </c>
      <c r="G891">
        <f t="shared" ca="1" si="88"/>
        <v>32</v>
      </c>
      <c r="M891">
        <v>831</v>
      </c>
      <c r="N891">
        <v>3.6829999999999998</v>
      </c>
    </row>
    <row r="892" spans="1:14">
      <c r="A892" s="54">
        <f>formulas!O979</f>
        <v>0</v>
      </c>
      <c r="B892" s="33">
        <f t="shared" ca="1" si="84"/>
        <v>32</v>
      </c>
      <c r="C892">
        <f t="shared" si="85"/>
        <v>90</v>
      </c>
      <c r="D892">
        <f t="shared" ca="1" si="83"/>
        <v>-3.0000000000000001E-3</v>
      </c>
      <c r="E892">
        <f t="shared" ca="1" si="86"/>
        <v>0</v>
      </c>
      <c r="F892">
        <f t="shared" ca="1" si="87"/>
        <v>31</v>
      </c>
      <c r="G892">
        <f t="shared" ca="1" si="88"/>
        <v>32</v>
      </c>
      <c r="M892">
        <v>832</v>
      </c>
      <c r="N892">
        <v>3.6880000000000002</v>
      </c>
    </row>
    <row r="893" spans="1:14">
      <c r="A893" s="54">
        <f>formulas!O980</f>
        <v>0</v>
      </c>
      <c r="B893" s="33">
        <f t="shared" ca="1" si="84"/>
        <v>32</v>
      </c>
      <c r="C893">
        <f t="shared" si="85"/>
        <v>90</v>
      </c>
      <c r="D893">
        <f t="shared" ca="1" si="83"/>
        <v>-3.0000000000000001E-3</v>
      </c>
      <c r="E893">
        <f t="shared" ca="1" si="86"/>
        <v>0</v>
      </c>
      <c r="F893">
        <f t="shared" ca="1" si="87"/>
        <v>31</v>
      </c>
      <c r="G893">
        <f t="shared" ca="1" si="88"/>
        <v>32</v>
      </c>
      <c r="M893">
        <v>833</v>
      </c>
      <c r="N893">
        <v>3.694</v>
      </c>
    </row>
    <row r="894" spans="1:14">
      <c r="A894" s="54">
        <f>formulas!O981</f>
        <v>0</v>
      </c>
      <c r="B894" s="33">
        <f t="shared" ca="1" si="84"/>
        <v>32</v>
      </c>
      <c r="C894">
        <f t="shared" si="85"/>
        <v>90</v>
      </c>
      <c r="D894">
        <f t="shared" ca="1" si="83"/>
        <v>-3.0000000000000001E-3</v>
      </c>
      <c r="E894">
        <f t="shared" ca="1" si="86"/>
        <v>0</v>
      </c>
      <c r="F894">
        <f t="shared" ca="1" si="87"/>
        <v>31</v>
      </c>
      <c r="G894">
        <f t="shared" ca="1" si="88"/>
        <v>32</v>
      </c>
      <c r="M894">
        <v>834</v>
      </c>
      <c r="N894">
        <v>3.6989999999999998</v>
      </c>
    </row>
    <row r="895" spans="1:14">
      <c r="A895" s="54">
        <f>formulas!O982</f>
        <v>0</v>
      </c>
      <c r="B895" s="33">
        <f t="shared" ca="1" si="84"/>
        <v>32</v>
      </c>
      <c r="C895">
        <f t="shared" si="85"/>
        <v>90</v>
      </c>
      <c r="D895">
        <f t="shared" ca="1" si="83"/>
        <v>-3.0000000000000001E-3</v>
      </c>
      <c r="E895">
        <f t="shared" ca="1" si="86"/>
        <v>0</v>
      </c>
      <c r="F895">
        <f t="shared" ca="1" si="87"/>
        <v>31</v>
      </c>
      <c r="G895">
        <f t="shared" ca="1" si="88"/>
        <v>32</v>
      </c>
      <c r="M895">
        <v>835</v>
      </c>
      <c r="N895">
        <v>3.7040000000000002</v>
      </c>
    </row>
    <row r="896" spans="1:14">
      <c r="A896" s="54">
        <f>formulas!O983</f>
        <v>0</v>
      </c>
      <c r="B896" s="33">
        <f t="shared" ca="1" si="84"/>
        <v>32</v>
      </c>
      <c r="C896">
        <f t="shared" si="85"/>
        <v>90</v>
      </c>
      <c r="D896">
        <f t="shared" ca="1" si="83"/>
        <v>-3.0000000000000001E-3</v>
      </c>
      <c r="E896">
        <f t="shared" ca="1" si="86"/>
        <v>0</v>
      </c>
      <c r="F896">
        <f t="shared" ca="1" si="87"/>
        <v>31</v>
      </c>
      <c r="G896">
        <f t="shared" ca="1" si="88"/>
        <v>32</v>
      </c>
      <c r="M896">
        <v>836</v>
      </c>
      <c r="N896">
        <v>3.71</v>
      </c>
    </row>
    <row r="897" spans="1:14">
      <c r="A897" s="54">
        <f>formulas!O984</f>
        <v>0</v>
      </c>
      <c r="B897" s="33">
        <f t="shared" ca="1" si="84"/>
        <v>32</v>
      </c>
      <c r="C897">
        <f t="shared" si="85"/>
        <v>90</v>
      </c>
      <c r="D897">
        <f t="shared" ca="1" si="83"/>
        <v>-3.0000000000000001E-3</v>
      </c>
      <c r="E897">
        <f t="shared" ca="1" si="86"/>
        <v>0</v>
      </c>
      <c r="F897">
        <f t="shared" ca="1" si="87"/>
        <v>31</v>
      </c>
      <c r="G897">
        <f t="shared" ca="1" si="88"/>
        <v>32</v>
      </c>
      <c r="M897">
        <v>837</v>
      </c>
      <c r="N897">
        <v>3.7149999999999999</v>
      </c>
    </row>
    <row r="898" spans="1:14">
      <c r="A898" s="54">
        <f>formulas!O985</f>
        <v>0</v>
      </c>
      <c r="B898" s="33">
        <f t="shared" ca="1" si="84"/>
        <v>32</v>
      </c>
      <c r="C898">
        <f t="shared" si="85"/>
        <v>90</v>
      </c>
      <c r="D898">
        <f t="shared" ca="1" si="83"/>
        <v>-3.0000000000000001E-3</v>
      </c>
      <c r="E898">
        <f t="shared" ca="1" si="86"/>
        <v>0</v>
      </c>
      <c r="F898">
        <f t="shared" ca="1" si="87"/>
        <v>31</v>
      </c>
      <c r="G898">
        <f t="shared" ca="1" si="88"/>
        <v>32</v>
      </c>
      <c r="M898">
        <v>838</v>
      </c>
      <c r="N898">
        <v>3.7210000000000001</v>
      </c>
    </row>
    <row r="899" spans="1:14">
      <c r="A899" s="54">
        <f>formulas!O986</f>
        <v>0</v>
      </c>
      <c r="B899" s="33">
        <f t="shared" ca="1" si="84"/>
        <v>32</v>
      </c>
      <c r="C899">
        <f t="shared" si="85"/>
        <v>90</v>
      </c>
      <c r="D899">
        <f t="shared" ref="D899:D962" ca="1" si="89">INDIRECT(ADDRESS(C899+1,14))</f>
        <v>-3.0000000000000001E-3</v>
      </c>
      <c r="E899">
        <f t="shared" ca="1" si="86"/>
        <v>0</v>
      </c>
      <c r="F899">
        <f t="shared" ca="1" si="87"/>
        <v>31</v>
      </c>
      <c r="G899">
        <f t="shared" ca="1" si="88"/>
        <v>32</v>
      </c>
      <c r="M899">
        <v>839</v>
      </c>
      <c r="N899">
        <v>3.726</v>
      </c>
    </row>
    <row r="900" spans="1:14">
      <c r="A900" s="54">
        <f>formulas!O987</f>
        <v>0</v>
      </c>
      <c r="B900" s="33">
        <f t="shared" ca="1" si="84"/>
        <v>32</v>
      </c>
      <c r="C900">
        <f t="shared" si="85"/>
        <v>90</v>
      </c>
      <c r="D900">
        <f t="shared" ca="1" si="89"/>
        <v>-3.0000000000000001E-3</v>
      </c>
      <c r="E900">
        <f t="shared" ca="1" si="86"/>
        <v>0</v>
      </c>
      <c r="F900">
        <f t="shared" ca="1" si="87"/>
        <v>31</v>
      </c>
      <c r="G900">
        <f t="shared" ca="1" si="88"/>
        <v>32</v>
      </c>
      <c r="M900">
        <v>840</v>
      </c>
      <c r="N900">
        <v>3.7309999999999999</v>
      </c>
    </row>
    <row r="901" spans="1:14">
      <c r="A901" s="54">
        <f>formulas!O988</f>
        <v>0</v>
      </c>
      <c r="B901" s="33">
        <f t="shared" ca="1" si="84"/>
        <v>32</v>
      </c>
      <c r="C901">
        <f t="shared" si="85"/>
        <v>90</v>
      </c>
      <c r="D901">
        <f t="shared" ca="1" si="89"/>
        <v>-3.0000000000000001E-3</v>
      </c>
      <c r="E901">
        <f t="shared" ca="1" si="86"/>
        <v>0</v>
      </c>
      <c r="F901">
        <f t="shared" ca="1" si="87"/>
        <v>31</v>
      </c>
      <c r="G901">
        <f t="shared" ca="1" si="88"/>
        <v>32</v>
      </c>
      <c r="M901">
        <v>841</v>
      </c>
      <c r="N901">
        <v>3.7370000000000001</v>
      </c>
    </row>
    <row r="902" spans="1:14">
      <c r="A902" s="54">
        <f>formulas!O989</f>
        <v>0</v>
      </c>
      <c r="B902" s="33">
        <f t="shared" ca="1" si="84"/>
        <v>32</v>
      </c>
      <c r="C902">
        <f t="shared" si="85"/>
        <v>90</v>
      </c>
      <c r="D902">
        <f t="shared" ca="1" si="89"/>
        <v>-3.0000000000000001E-3</v>
      </c>
      <c r="E902">
        <f t="shared" ca="1" si="86"/>
        <v>0</v>
      </c>
      <c r="F902">
        <f t="shared" ca="1" si="87"/>
        <v>31</v>
      </c>
      <c r="G902">
        <f t="shared" ca="1" si="88"/>
        <v>32</v>
      </c>
      <c r="M902">
        <v>842</v>
      </c>
      <c r="N902">
        <v>3.742</v>
      </c>
    </row>
    <row r="903" spans="1:14">
      <c r="A903" s="54">
        <f>formulas!O990</f>
        <v>0</v>
      </c>
      <c r="B903" s="33">
        <f t="shared" ca="1" si="84"/>
        <v>32</v>
      </c>
      <c r="C903">
        <f t="shared" si="85"/>
        <v>90</v>
      </c>
      <c r="D903">
        <f t="shared" ca="1" si="89"/>
        <v>-3.0000000000000001E-3</v>
      </c>
      <c r="E903">
        <f t="shared" ca="1" si="86"/>
        <v>0</v>
      </c>
      <c r="F903">
        <f t="shared" ca="1" si="87"/>
        <v>31</v>
      </c>
      <c r="G903">
        <f t="shared" ca="1" si="88"/>
        <v>32</v>
      </c>
      <c r="M903">
        <v>843</v>
      </c>
      <c r="N903">
        <v>3.7480000000000002</v>
      </c>
    </row>
    <row r="904" spans="1:14">
      <c r="A904" s="54">
        <f>formulas!O991</f>
        <v>0</v>
      </c>
      <c r="B904" s="33">
        <f t="shared" ca="1" si="84"/>
        <v>32</v>
      </c>
      <c r="C904">
        <f t="shared" si="85"/>
        <v>90</v>
      </c>
      <c r="D904">
        <f t="shared" ca="1" si="89"/>
        <v>-3.0000000000000001E-3</v>
      </c>
      <c r="E904">
        <f t="shared" ca="1" si="86"/>
        <v>0</v>
      </c>
      <c r="F904">
        <f t="shared" ca="1" si="87"/>
        <v>31</v>
      </c>
      <c r="G904">
        <f t="shared" ca="1" si="88"/>
        <v>32</v>
      </c>
      <c r="M904">
        <v>844</v>
      </c>
      <c r="N904">
        <v>3.7530000000000001</v>
      </c>
    </row>
    <row r="905" spans="1:14">
      <c r="A905" s="54">
        <f>formulas!O992</f>
        <v>0</v>
      </c>
      <c r="B905" s="33">
        <f t="shared" ca="1" si="84"/>
        <v>32</v>
      </c>
      <c r="C905">
        <f t="shared" si="85"/>
        <v>90</v>
      </c>
      <c r="D905">
        <f t="shared" ca="1" si="89"/>
        <v>-3.0000000000000001E-3</v>
      </c>
      <c r="E905">
        <f t="shared" ca="1" si="86"/>
        <v>0</v>
      </c>
      <c r="F905">
        <f t="shared" ca="1" si="87"/>
        <v>31</v>
      </c>
      <c r="G905">
        <f t="shared" ca="1" si="88"/>
        <v>32</v>
      </c>
      <c r="M905">
        <v>845</v>
      </c>
      <c r="N905">
        <v>3.758</v>
      </c>
    </row>
    <row r="906" spans="1:14">
      <c r="A906" s="54">
        <f>formulas!O993</f>
        <v>0</v>
      </c>
      <c r="B906" s="33">
        <f t="shared" ca="1" si="84"/>
        <v>32</v>
      </c>
      <c r="C906">
        <f t="shared" si="85"/>
        <v>90</v>
      </c>
      <c r="D906">
        <f t="shared" ca="1" si="89"/>
        <v>-3.0000000000000001E-3</v>
      </c>
      <c r="E906">
        <f t="shared" ca="1" si="86"/>
        <v>0</v>
      </c>
      <c r="F906">
        <f t="shared" ca="1" si="87"/>
        <v>31</v>
      </c>
      <c r="G906">
        <f t="shared" ca="1" si="88"/>
        <v>32</v>
      </c>
      <c r="M906">
        <v>846</v>
      </c>
      <c r="N906">
        <v>3.7639999999999998</v>
      </c>
    </row>
    <row r="907" spans="1:14">
      <c r="A907" s="54">
        <f>formulas!O994</f>
        <v>0</v>
      </c>
      <c r="B907" s="33">
        <f t="shared" ca="1" si="84"/>
        <v>32</v>
      </c>
      <c r="C907">
        <f t="shared" si="85"/>
        <v>90</v>
      </c>
      <c r="D907">
        <f t="shared" ca="1" si="89"/>
        <v>-3.0000000000000001E-3</v>
      </c>
      <c r="E907">
        <f t="shared" ca="1" si="86"/>
        <v>0</v>
      </c>
      <c r="F907">
        <f t="shared" ca="1" si="87"/>
        <v>31</v>
      </c>
      <c r="G907">
        <f t="shared" ca="1" si="88"/>
        <v>32</v>
      </c>
      <c r="M907">
        <v>847</v>
      </c>
      <c r="N907">
        <v>3.7690000000000001</v>
      </c>
    </row>
    <row r="908" spans="1:14">
      <c r="A908" s="54">
        <f>formulas!O995</f>
        <v>0</v>
      </c>
      <c r="B908" s="33">
        <f t="shared" ca="1" si="84"/>
        <v>32</v>
      </c>
      <c r="C908">
        <f t="shared" si="85"/>
        <v>90</v>
      </c>
      <c r="D908">
        <f t="shared" ca="1" si="89"/>
        <v>-3.0000000000000001E-3</v>
      </c>
      <c r="E908">
        <f t="shared" ca="1" si="86"/>
        <v>0</v>
      </c>
      <c r="F908">
        <f t="shared" ca="1" si="87"/>
        <v>31</v>
      </c>
      <c r="G908">
        <f t="shared" ca="1" si="88"/>
        <v>32</v>
      </c>
      <c r="M908">
        <v>848</v>
      </c>
      <c r="N908">
        <v>3.7749999999999999</v>
      </c>
    </row>
    <row r="909" spans="1:14">
      <c r="A909" s="54">
        <f>formulas!O996</f>
        <v>0</v>
      </c>
      <c r="B909" s="33">
        <f t="shared" ca="1" si="84"/>
        <v>32</v>
      </c>
      <c r="C909">
        <f t="shared" si="85"/>
        <v>90</v>
      </c>
      <c r="D909">
        <f t="shared" ca="1" si="89"/>
        <v>-3.0000000000000001E-3</v>
      </c>
      <c r="E909">
        <f t="shared" ca="1" si="86"/>
        <v>0</v>
      </c>
      <c r="F909">
        <f t="shared" ca="1" si="87"/>
        <v>31</v>
      </c>
      <c r="G909">
        <f t="shared" ca="1" si="88"/>
        <v>32</v>
      </c>
      <c r="M909">
        <v>849</v>
      </c>
      <c r="N909">
        <v>3.78</v>
      </c>
    </row>
    <row r="910" spans="1:14">
      <c r="A910" s="54">
        <f>formulas!O997</f>
        <v>0</v>
      </c>
      <c r="B910" s="33">
        <f t="shared" ca="1" si="84"/>
        <v>32</v>
      </c>
      <c r="C910">
        <f t="shared" si="85"/>
        <v>90</v>
      </c>
      <c r="D910">
        <f t="shared" ca="1" si="89"/>
        <v>-3.0000000000000001E-3</v>
      </c>
      <c r="E910">
        <f t="shared" ca="1" si="86"/>
        <v>0</v>
      </c>
      <c r="F910">
        <f t="shared" ca="1" si="87"/>
        <v>31</v>
      </c>
      <c r="G910">
        <f t="shared" ca="1" si="88"/>
        <v>32</v>
      </c>
      <c r="M910">
        <v>850</v>
      </c>
      <c r="N910">
        <v>3.786</v>
      </c>
    </row>
    <row r="911" spans="1:14">
      <c r="A911" s="54">
        <f>formulas!O998</f>
        <v>0</v>
      </c>
      <c r="B911" s="33">
        <f t="shared" ca="1" si="84"/>
        <v>32</v>
      </c>
      <c r="C911">
        <f t="shared" si="85"/>
        <v>90</v>
      </c>
      <c r="D911">
        <f t="shared" ca="1" si="89"/>
        <v>-3.0000000000000001E-3</v>
      </c>
      <c r="E911">
        <f t="shared" ca="1" si="86"/>
        <v>0</v>
      </c>
      <c r="F911">
        <f t="shared" ca="1" si="87"/>
        <v>31</v>
      </c>
      <c r="G911">
        <f t="shared" ca="1" si="88"/>
        <v>32</v>
      </c>
      <c r="M911">
        <v>851</v>
      </c>
      <c r="N911">
        <v>3.7909999999999999</v>
      </c>
    </row>
    <row r="912" spans="1:14">
      <c r="A912" s="54">
        <f>formulas!O999</f>
        <v>0</v>
      </c>
      <c r="B912" s="33">
        <f t="shared" ca="1" si="84"/>
        <v>32</v>
      </c>
      <c r="C912">
        <f t="shared" si="85"/>
        <v>90</v>
      </c>
      <c r="D912">
        <f t="shared" ca="1" si="89"/>
        <v>-3.0000000000000001E-3</v>
      </c>
      <c r="E912">
        <f t="shared" ca="1" si="86"/>
        <v>0</v>
      </c>
      <c r="F912">
        <f t="shared" ca="1" si="87"/>
        <v>31</v>
      </c>
      <c r="G912">
        <f t="shared" ca="1" si="88"/>
        <v>32</v>
      </c>
      <c r="M912">
        <v>852</v>
      </c>
      <c r="N912">
        <v>3.7959999999999998</v>
      </c>
    </row>
    <row r="913" spans="1:14">
      <c r="A913" s="54">
        <f>formulas!O1000</f>
        <v>0</v>
      </c>
      <c r="B913" s="33">
        <f t="shared" ca="1" si="84"/>
        <v>32</v>
      </c>
      <c r="C913">
        <f t="shared" si="85"/>
        <v>90</v>
      </c>
      <c r="D913">
        <f t="shared" ca="1" si="89"/>
        <v>-3.0000000000000001E-3</v>
      </c>
      <c r="E913">
        <f t="shared" ca="1" si="86"/>
        <v>0</v>
      </c>
      <c r="F913">
        <f t="shared" ca="1" si="87"/>
        <v>31</v>
      </c>
      <c r="G913">
        <f t="shared" ca="1" si="88"/>
        <v>32</v>
      </c>
      <c r="M913">
        <v>853</v>
      </c>
      <c r="N913">
        <v>3.802</v>
      </c>
    </row>
    <row r="914" spans="1:14">
      <c r="A914" s="54">
        <f>formulas!O1001</f>
        <v>0</v>
      </c>
      <c r="B914" s="33">
        <f t="shared" ca="1" si="84"/>
        <v>32</v>
      </c>
      <c r="C914">
        <f t="shared" si="85"/>
        <v>90</v>
      </c>
      <c r="D914">
        <f t="shared" ca="1" si="89"/>
        <v>-3.0000000000000001E-3</v>
      </c>
      <c r="E914">
        <f t="shared" ca="1" si="86"/>
        <v>0</v>
      </c>
      <c r="F914">
        <f t="shared" ca="1" si="87"/>
        <v>31</v>
      </c>
      <c r="G914">
        <f t="shared" ca="1" si="88"/>
        <v>32</v>
      </c>
      <c r="M914">
        <v>854</v>
      </c>
      <c r="N914">
        <v>3.8069999999999999</v>
      </c>
    </row>
    <row r="915" spans="1:14">
      <c r="A915" s="54">
        <f>formulas!O1002</f>
        <v>0</v>
      </c>
      <c r="B915" s="33">
        <f t="shared" ca="1" si="84"/>
        <v>32</v>
      </c>
      <c r="C915">
        <f t="shared" si="85"/>
        <v>90</v>
      </c>
      <c r="D915">
        <f t="shared" ca="1" si="89"/>
        <v>-3.0000000000000001E-3</v>
      </c>
      <c r="E915">
        <f t="shared" ca="1" si="86"/>
        <v>0</v>
      </c>
      <c r="F915">
        <f t="shared" ca="1" si="87"/>
        <v>31</v>
      </c>
      <c r="G915">
        <f t="shared" ca="1" si="88"/>
        <v>32</v>
      </c>
      <c r="M915">
        <v>855</v>
      </c>
      <c r="N915">
        <v>3.8130000000000002</v>
      </c>
    </row>
    <row r="916" spans="1:14">
      <c r="A916" s="54">
        <f>formulas!O1003</f>
        <v>0</v>
      </c>
      <c r="B916" s="33">
        <f t="shared" ca="1" si="84"/>
        <v>32</v>
      </c>
      <c r="C916">
        <f t="shared" si="85"/>
        <v>90</v>
      </c>
      <c r="D916">
        <f t="shared" ca="1" si="89"/>
        <v>-3.0000000000000001E-3</v>
      </c>
      <c r="E916">
        <f t="shared" ca="1" si="86"/>
        <v>0</v>
      </c>
      <c r="F916">
        <f t="shared" ca="1" si="87"/>
        <v>31</v>
      </c>
      <c r="G916">
        <f t="shared" ca="1" si="88"/>
        <v>32</v>
      </c>
      <c r="M916">
        <v>856</v>
      </c>
      <c r="N916">
        <v>3.8180000000000001</v>
      </c>
    </row>
    <row r="917" spans="1:14">
      <c r="A917" s="54">
        <f>formulas!O1004</f>
        <v>0</v>
      </c>
      <c r="B917" s="33">
        <f t="shared" ref="B917:B980" ca="1" si="90">(A917-D917)/(E917-D917)*(G917-F917)+F917</f>
        <v>32</v>
      </c>
      <c r="C917">
        <f t="shared" ref="C917:C980" si="91">COUNTIF($N$2:$N$25400,"&lt;"&amp;A917)</f>
        <v>90</v>
      </c>
      <c r="D917">
        <f t="shared" ca="1" si="89"/>
        <v>-3.0000000000000001E-3</v>
      </c>
      <c r="E917">
        <f t="shared" ref="E917:E980" ca="1" si="92">INDIRECT(ADDRESS(C917+2,14))</f>
        <v>0</v>
      </c>
      <c r="F917">
        <f t="shared" ref="F917:F980" ca="1" si="93">INDIRECT(ADDRESS(C917+1,13))</f>
        <v>31</v>
      </c>
      <c r="G917">
        <f t="shared" ref="G917:G980" ca="1" si="94">INDIRECT(ADDRESS(C917+2,13))</f>
        <v>32</v>
      </c>
      <c r="M917">
        <v>857</v>
      </c>
      <c r="N917">
        <v>3.823</v>
      </c>
    </row>
    <row r="918" spans="1:14">
      <c r="A918" s="54">
        <f>formulas!O1005</f>
        <v>0</v>
      </c>
      <c r="B918" s="33">
        <f t="shared" ca="1" si="90"/>
        <v>32</v>
      </c>
      <c r="C918">
        <f t="shared" si="91"/>
        <v>90</v>
      </c>
      <c r="D918">
        <f t="shared" ca="1" si="89"/>
        <v>-3.0000000000000001E-3</v>
      </c>
      <c r="E918">
        <f t="shared" ca="1" si="92"/>
        <v>0</v>
      </c>
      <c r="F918">
        <f t="shared" ca="1" si="93"/>
        <v>31</v>
      </c>
      <c r="G918">
        <f t="shared" ca="1" si="94"/>
        <v>32</v>
      </c>
      <c r="M918">
        <v>858</v>
      </c>
      <c r="N918">
        <v>3.8290000000000002</v>
      </c>
    </row>
    <row r="919" spans="1:14">
      <c r="A919" s="54">
        <f>formulas!O1006</f>
        <v>0</v>
      </c>
      <c r="B919" s="33">
        <f t="shared" ca="1" si="90"/>
        <v>32</v>
      </c>
      <c r="C919">
        <f t="shared" si="91"/>
        <v>90</v>
      </c>
      <c r="D919">
        <f t="shared" ca="1" si="89"/>
        <v>-3.0000000000000001E-3</v>
      </c>
      <c r="E919">
        <f t="shared" ca="1" si="92"/>
        <v>0</v>
      </c>
      <c r="F919">
        <f t="shared" ca="1" si="93"/>
        <v>31</v>
      </c>
      <c r="G919">
        <f t="shared" ca="1" si="94"/>
        <v>32</v>
      </c>
      <c r="M919">
        <v>859</v>
      </c>
      <c r="N919">
        <v>3.8340000000000001</v>
      </c>
    </row>
    <row r="920" spans="1:14">
      <c r="A920" s="54">
        <f>formulas!O1007</f>
        <v>0</v>
      </c>
      <c r="B920" s="33">
        <f t="shared" ca="1" si="90"/>
        <v>32</v>
      </c>
      <c r="C920">
        <f t="shared" si="91"/>
        <v>90</v>
      </c>
      <c r="D920">
        <f t="shared" ca="1" si="89"/>
        <v>-3.0000000000000001E-3</v>
      </c>
      <c r="E920">
        <f t="shared" ca="1" si="92"/>
        <v>0</v>
      </c>
      <c r="F920">
        <f t="shared" ca="1" si="93"/>
        <v>31</v>
      </c>
      <c r="G920">
        <f t="shared" ca="1" si="94"/>
        <v>32</v>
      </c>
      <c r="M920">
        <v>860</v>
      </c>
      <c r="N920">
        <v>3.84</v>
      </c>
    </row>
    <row r="921" spans="1:14">
      <c r="A921" s="54">
        <f>formulas!O1008</f>
        <v>0</v>
      </c>
      <c r="B921" s="33">
        <f t="shared" ca="1" si="90"/>
        <v>32</v>
      </c>
      <c r="C921">
        <f t="shared" si="91"/>
        <v>90</v>
      </c>
      <c r="D921">
        <f t="shared" ca="1" si="89"/>
        <v>-3.0000000000000001E-3</v>
      </c>
      <c r="E921">
        <f t="shared" ca="1" si="92"/>
        <v>0</v>
      </c>
      <c r="F921">
        <f t="shared" ca="1" si="93"/>
        <v>31</v>
      </c>
      <c r="G921">
        <f t="shared" ca="1" si="94"/>
        <v>32</v>
      </c>
      <c r="M921">
        <v>861</v>
      </c>
      <c r="N921">
        <v>3.8450000000000002</v>
      </c>
    </row>
    <row r="922" spans="1:14">
      <c r="A922" s="54">
        <f>formulas!O1009</f>
        <v>0</v>
      </c>
      <c r="B922" s="33">
        <f t="shared" ca="1" si="90"/>
        <v>32</v>
      </c>
      <c r="C922">
        <f t="shared" si="91"/>
        <v>90</v>
      </c>
      <c r="D922">
        <f t="shared" ca="1" si="89"/>
        <v>-3.0000000000000001E-3</v>
      </c>
      <c r="E922">
        <f t="shared" ca="1" si="92"/>
        <v>0</v>
      </c>
      <c r="F922">
        <f t="shared" ca="1" si="93"/>
        <v>31</v>
      </c>
      <c r="G922">
        <f t="shared" ca="1" si="94"/>
        <v>32</v>
      </c>
      <c r="M922">
        <v>862</v>
      </c>
      <c r="N922">
        <v>3.851</v>
      </c>
    </row>
    <row r="923" spans="1:14">
      <c r="A923" s="54">
        <f>formulas!O1010</f>
        <v>0</v>
      </c>
      <c r="B923" s="33">
        <f t="shared" ca="1" si="90"/>
        <v>32</v>
      </c>
      <c r="C923">
        <f t="shared" si="91"/>
        <v>90</v>
      </c>
      <c r="D923">
        <f t="shared" ca="1" si="89"/>
        <v>-3.0000000000000001E-3</v>
      </c>
      <c r="E923">
        <f t="shared" ca="1" si="92"/>
        <v>0</v>
      </c>
      <c r="F923">
        <f t="shared" ca="1" si="93"/>
        <v>31</v>
      </c>
      <c r="G923">
        <f t="shared" ca="1" si="94"/>
        <v>32</v>
      </c>
      <c r="M923">
        <v>863</v>
      </c>
      <c r="N923">
        <v>3.8559999999999999</v>
      </c>
    </row>
    <row r="924" spans="1:14">
      <c r="A924" s="54">
        <f>formulas!O1011</f>
        <v>0</v>
      </c>
      <c r="B924" s="33">
        <f t="shared" ca="1" si="90"/>
        <v>32</v>
      </c>
      <c r="C924">
        <f t="shared" si="91"/>
        <v>90</v>
      </c>
      <c r="D924">
        <f t="shared" ca="1" si="89"/>
        <v>-3.0000000000000001E-3</v>
      </c>
      <c r="E924">
        <f t="shared" ca="1" si="92"/>
        <v>0</v>
      </c>
      <c r="F924">
        <f t="shared" ca="1" si="93"/>
        <v>31</v>
      </c>
      <c r="G924">
        <f t="shared" ca="1" si="94"/>
        <v>32</v>
      </c>
      <c r="M924">
        <v>864</v>
      </c>
      <c r="N924">
        <v>3.8620000000000001</v>
      </c>
    </row>
    <row r="925" spans="1:14">
      <c r="A925" s="54">
        <f>formulas!O1012</f>
        <v>0</v>
      </c>
      <c r="B925" s="33">
        <f t="shared" ca="1" si="90"/>
        <v>32</v>
      </c>
      <c r="C925">
        <f t="shared" si="91"/>
        <v>90</v>
      </c>
      <c r="D925">
        <f t="shared" ca="1" si="89"/>
        <v>-3.0000000000000001E-3</v>
      </c>
      <c r="E925">
        <f t="shared" ca="1" si="92"/>
        <v>0</v>
      </c>
      <c r="F925">
        <f t="shared" ca="1" si="93"/>
        <v>31</v>
      </c>
      <c r="G925">
        <f t="shared" ca="1" si="94"/>
        <v>32</v>
      </c>
      <c r="M925">
        <v>865</v>
      </c>
      <c r="N925">
        <v>3.867</v>
      </c>
    </row>
    <row r="926" spans="1:14">
      <c r="A926" s="54">
        <f>formulas!O1013</f>
        <v>0</v>
      </c>
      <c r="B926" s="33">
        <f t="shared" ca="1" si="90"/>
        <v>32</v>
      </c>
      <c r="C926">
        <f t="shared" si="91"/>
        <v>90</v>
      </c>
      <c r="D926">
        <f t="shared" ca="1" si="89"/>
        <v>-3.0000000000000001E-3</v>
      </c>
      <c r="E926">
        <f t="shared" ca="1" si="92"/>
        <v>0</v>
      </c>
      <c r="F926">
        <f t="shared" ca="1" si="93"/>
        <v>31</v>
      </c>
      <c r="G926">
        <f t="shared" ca="1" si="94"/>
        <v>32</v>
      </c>
      <c r="M926">
        <v>866</v>
      </c>
      <c r="N926">
        <v>3.8719999999999999</v>
      </c>
    </row>
    <row r="927" spans="1:14">
      <c r="A927" s="54">
        <f>formulas!O1014</f>
        <v>0</v>
      </c>
      <c r="B927" s="33">
        <f t="shared" ca="1" si="90"/>
        <v>32</v>
      </c>
      <c r="C927">
        <f t="shared" si="91"/>
        <v>90</v>
      </c>
      <c r="D927">
        <f t="shared" ca="1" si="89"/>
        <v>-3.0000000000000001E-3</v>
      </c>
      <c r="E927">
        <f t="shared" ca="1" si="92"/>
        <v>0</v>
      </c>
      <c r="F927">
        <f t="shared" ca="1" si="93"/>
        <v>31</v>
      </c>
      <c r="G927">
        <f t="shared" ca="1" si="94"/>
        <v>32</v>
      </c>
      <c r="M927">
        <v>867</v>
      </c>
      <c r="N927">
        <v>3.8780000000000001</v>
      </c>
    </row>
    <row r="928" spans="1:14">
      <c r="A928" s="54">
        <f>formulas!O1015</f>
        <v>0</v>
      </c>
      <c r="B928" s="33">
        <f t="shared" ca="1" si="90"/>
        <v>32</v>
      </c>
      <c r="C928">
        <f t="shared" si="91"/>
        <v>90</v>
      </c>
      <c r="D928">
        <f t="shared" ca="1" si="89"/>
        <v>-3.0000000000000001E-3</v>
      </c>
      <c r="E928">
        <f t="shared" ca="1" si="92"/>
        <v>0</v>
      </c>
      <c r="F928">
        <f t="shared" ca="1" si="93"/>
        <v>31</v>
      </c>
      <c r="G928">
        <f t="shared" ca="1" si="94"/>
        <v>32</v>
      </c>
      <c r="M928">
        <v>868</v>
      </c>
      <c r="N928">
        <v>3.883</v>
      </c>
    </row>
    <row r="929" spans="1:14">
      <c r="A929" s="54">
        <f>formulas!O1016</f>
        <v>0</v>
      </c>
      <c r="B929" s="33">
        <f t="shared" ca="1" si="90"/>
        <v>32</v>
      </c>
      <c r="C929">
        <f t="shared" si="91"/>
        <v>90</v>
      </c>
      <c r="D929">
        <f t="shared" ca="1" si="89"/>
        <v>-3.0000000000000001E-3</v>
      </c>
      <c r="E929">
        <f t="shared" ca="1" si="92"/>
        <v>0</v>
      </c>
      <c r="F929">
        <f t="shared" ca="1" si="93"/>
        <v>31</v>
      </c>
      <c r="G929">
        <f t="shared" ca="1" si="94"/>
        <v>32</v>
      </c>
      <c r="M929">
        <v>869</v>
      </c>
      <c r="N929">
        <v>3.8889999999999998</v>
      </c>
    </row>
    <row r="930" spans="1:14">
      <c r="A930" s="54">
        <f>formulas!O1017</f>
        <v>0</v>
      </c>
      <c r="B930" s="33">
        <f t="shared" ca="1" si="90"/>
        <v>32</v>
      </c>
      <c r="C930">
        <f t="shared" si="91"/>
        <v>90</v>
      </c>
      <c r="D930">
        <f t="shared" ca="1" si="89"/>
        <v>-3.0000000000000001E-3</v>
      </c>
      <c r="E930">
        <f t="shared" ca="1" si="92"/>
        <v>0</v>
      </c>
      <c r="F930">
        <f t="shared" ca="1" si="93"/>
        <v>31</v>
      </c>
      <c r="G930">
        <f t="shared" ca="1" si="94"/>
        <v>32</v>
      </c>
      <c r="M930">
        <v>870</v>
      </c>
      <c r="N930">
        <v>3.8940000000000001</v>
      </c>
    </row>
    <row r="931" spans="1:14">
      <c r="A931" s="54">
        <f>formulas!O1018</f>
        <v>0</v>
      </c>
      <c r="B931" s="33">
        <f t="shared" ca="1" si="90"/>
        <v>32</v>
      </c>
      <c r="C931">
        <f t="shared" si="91"/>
        <v>90</v>
      </c>
      <c r="D931">
        <f t="shared" ca="1" si="89"/>
        <v>-3.0000000000000001E-3</v>
      </c>
      <c r="E931">
        <f t="shared" ca="1" si="92"/>
        <v>0</v>
      </c>
      <c r="F931">
        <f t="shared" ca="1" si="93"/>
        <v>31</v>
      </c>
      <c r="G931">
        <f t="shared" ca="1" si="94"/>
        <v>32</v>
      </c>
      <c r="M931">
        <v>871</v>
      </c>
      <c r="N931">
        <v>3.9</v>
      </c>
    </row>
    <row r="932" spans="1:14">
      <c r="A932" s="54">
        <f>formulas!O1019</f>
        <v>0</v>
      </c>
      <c r="B932" s="33">
        <f t="shared" ca="1" si="90"/>
        <v>32</v>
      </c>
      <c r="C932">
        <f t="shared" si="91"/>
        <v>90</v>
      </c>
      <c r="D932">
        <f t="shared" ca="1" si="89"/>
        <v>-3.0000000000000001E-3</v>
      </c>
      <c r="E932">
        <f t="shared" ca="1" si="92"/>
        <v>0</v>
      </c>
      <c r="F932">
        <f t="shared" ca="1" si="93"/>
        <v>31</v>
      </c>
      <c r="G932">
        <f t="shared" ca="1" si="94"/>
        <v>32</v>
      </c>
      <c r="M932">
        <v>872</v>
      </c>
      <c r="N932">
        <v>3.9049999999999998</v>
      </c>
    </row>
    <row r="933" spans="1:14">
      <c r="A933" s="54">
        <f>formulas!O1020</f>
        <v>0</v>
      </c>
      <c r="B933" s="33">
        <f t="shared" ca="1" si="90"/>
        <v>32</v>
      </c>
      <c r="C933">
        <f t="shared" si="91"/>
        <v>90</v>
      </c>
      <c r="D933">
        <f t="shared" ca="1" si="89"/>
        <v>-3.0000000000000001E-3</v>
      </c>
      <c r="E933">
        <f t="shared" ca="1" si="92"/>
        <v>0</v>
      </c>
      <c r="F933">
        <f t="shared" ca="1" si="93"/>
        <v>31</v>
      </c>
      <c r="G933">
        <f t="shared" ca="1" si="94"/>
        <v>32</v>
      </c>
      <c r="M933">
        <v>873</v>
      </c>
      <c r="N933">
        <v>3.91</v>
      </c>
    </row>
    <row r="934" spans="1:14">
      <c r="A934" s="54">
        <f>formulas!O1021</f>
        <v>0</v>
      </c>
      <c r="B934" s="33">
        <f t="shared" ca="1" si="90"/>
        <v>32</v>
      </c>
      <c r="C934">
        <f t="shared" si="91"/>
        <v>90</v>
      </c>
      <c r="D934">
        <f t="shared" ca="1" si="89"/>
        <v>-3.0000000000000001E-3</v>
      </c>
      <c r="E934">
        <f t="shared" ca="1" si="92"/>
        <v>0</v>
      </c>
      <c r="F934">
        <f t="shared" ca="1" si="93"/>
        <v>31</v>
      </c>
      <c r="G934">
        <f t="shared" ca="1" si="94"/>
        <v>32</v>
      </c>
      <c r="M934">
        <v>874</v>
      </c>
      <c r="N934">
        <v>3.9159999999999999</v>
      </c>
    </row>
    <row r="935" spans="1:14">
      <c r="A935" s="54">
        <f>formulas!O1022</f>
        <v>0</v>
      </c>
      <c r="B935" s="33">
        <f t="shared" ca="1" si="90"/>
        <v>32</v>
      </c>
      <c r="C935">
        <f t="shared" si="91"/>
        <v>90</v>
      </c>
      <c r="D935">
        <f t="shared" ca="1" si="89"/>
        <v>-3.0000000000000001E-3</v>
      </c>
      <c r="E935">
        <f t="shared" ca="1" si="92"/>
        <v>0</v>
      </c>
      <c r="F935">
        <f t="shared" ca="1" si="93"/>
        <v>31</v>
      </c>
      <c r="G935">
        <f t="shared" ca="1" si="94"/>
        <v>32</v>
      </c>
      <c r="M935">
        <v>875</v>
      </c>
      <c r="N935">
        <v>3.9209999999999998</v>
      </c>
    </row>
    <row r="936" spans="1:14">
      <c r="A936" s="54">
        <f>formulas!O1023</f>
        <v>0</v>
      </c>
      <c r="B936" s="33">
        <f t="shared" ca="1" si="90"/>
        <v>32</v>
      </c>
      <c r="C936">
        <f t="shared" si="91"/>
        <v>90</v>
      </c>
      <c r="D936">
        <f t="shared" ca="1" si="89"/>
        <v>-3.0000000000000001E-3</v>
      </c>
      <c r="E936">
        <f t="shared" ca="1" si="92"/>
        <v>0</v>
      </c>
      <c r="F936">
        <f t="shared" ca="1" si="93"/>
        <v>31</v>
      </c>
      <c r="G936">
        <f t="shared" ca="1" si="94"/>
        <v>32</v>
      </c>
      <c r="M936">
        <v>876</v>
      </c>
      <c r="N936">
        <v>3.927</v>
      </c>
    </row>
    <row r="937" spans="1:14">
      <c r="A937" s="54">
        <f>formulas!O1024</f>
        <v>0</v>
      </c>
      <c r="B937" s="33">
        <f t="shared" ca="1" si="90"/>
        <v>32</v>
      </c>
      <c r="C937">
        <f t="shared" si="91"/>
        <v>90</v>
      </c>
      <c r="D937">
        <f t="shared" ca="1" si="89"/>
        <v>-3.0000000000000001E-3</v>
      </c>
      <c r="E937">
        <f t="shared" ca="1" si="92"/>
        <v>0</v>
      </c>
      <c r="F937">
        <f t="shared" ca="1" si="93"/>
        <v>31</v>
      </c>
      <c r="G937">
        <f t="shared" ca="1" si="94"/>
        <v>32</v>
      </c>
      <c r="M937">
        <v>877</v>
      </c>
      <c r="N937">
        <v>3.9319999999999999</v>
      </c>
    </row>
    <row r="938" spans="1:14">
      <c r="A938" s="54">
        <f>formulas!O1025</f>
        <v>0</v>
      </c>
      <c r="B938" s="33">
        <f t="shared" ca="1" si="90"/>
        <v>32</v>
      </c>
      <c r="C938">
        <f t="shared" si="91"/>
        <v>90</v>
      </c>
      <c r="D938">
        <f t="shared" ca="1" si="89"/>
        <v>-3.0000000000000001E-3</v>
      </c>
      <c r="E938">
        <f t="shared" ca="1" si="92"/>
        <v>0</v>
      </c>
      <c r="F938">
        <f t="shared" ca="1" si="93"/>
        <v>31</v>
      </c>
      <c r="G938">
        <f t="shared" ca="1" si="94"/>
        <v>32</v>
      </c>
      <c r="M938">
        <v>878</v>
      </c>
      <c r="N938">
        <v>3.9380000000000002</v>
      </c>
    </row>
    <row r="939" spans="1:14">
      <c r="A939" s="54">
        <f>formulas!O1026</f>
        <v>0</v>
      </c>
      <c r="B939" s="33">
        <f t="shared" ca="1" si="90"/>
        <v>32</v>
      </c>
      <c r="C939">
        <f t="shared" si="91"/>
        <v>90</v>
      </c>
      <c r="D939">
        <f t="shared" ca="1" si="89"/>
        <v>-3.0000000000000001E-3</v>
      </c>
      <c r="E939">
        <f t="shared" ca="1" si="92"/>
        <v>0</v>
      </c>
      <c r="F939">
        <f t="shared" ca="1" si="93"/>
        <v>31</v>
      </c>
      <c r="G939">
        <f t="shared" ca="1" si="94"/>
        <v>32</v>
      </c>
      <c r="M939">
        <v>879</v>
      </c>
      <c r="N939">
        <v>3.9430000000000001</v>
      </c>
    </row>
    <row r="940" spans="1:14">
      <c r="A940" s="54">
        <f>formulas!O1027</f>
        <v>0</v>
      </c>
      <c r="B940" s="33">
        <f t="shared" ca="1" si="90"/>
        <v>32</v>
      </c>
      <c r="C940">
        <f t="shared" si="91"/>
        <v>90</v>
      </c>
      <c r="D940">
        <f t="shared" ca="1" si="89"/>
        <v>-3.0000000000000001E-3</v>
      </c>
      <c r="E940">
        <f t="shared" ca="1" si="92"/>
        <v>0</v>
      </c>
      <c r="F940">
        <f t="shared" ca="1" si="93"/>
        <v>31</v>
      </c>
      <c r="G940">
        <f t="shared" ca="1" si="94"/>
        <v>32</v>
      </c>
      <c r="M940">
        <v>880</v>
      </c>
      <c r="N940">
        <v>3.9489999999999998</v>
      </c>
    </row>
    <row r="941" spans="1:14">
      <c r="A941" s="54">
        <f>formulas!O1028</f>
        <v>0</v>
      </c>
      <c r="B941" s="33">
        <f t="shared" ca="1" si="90"/>
        <v>32</v>
      </c>
      <c r="C941">
        <f t="shared" si="91"/>
        <v>90</v>
      </c>
      <c r="D941">
        <f t="shared" ca="1" si="89"/>
        <v>-3.0000000000000001E-3</v>
      </c>
      <c r="E941">
        <f t="shared" ca="1" si="92"/>
        <v>0</v>
      </c>
      <c r="F941">
        <f t="shared" ca="1" si="93"/>
        <v>31</v>
      </c>
      <c r="G941">
        <f t="shared" ca="1" si="94"/>
        <v>32</v>
      </c>
      <c r="M941">
        <v>881</v>
      </c>
      <c r="N941">
        <v>3.9540000000000002</v>
      </c>
    </row>
    <row r="942" spans="1:14">
      <c r="A942" s="54">
        <f>formulas!O1029</f>
        <v>0</v>
      </c>
      <c r="B942" s="33">
        <f t="shared" ca="1" si="90"/>
        <v>32</v>
      </c>
      <c r="C942">
        <f t="shared" si="91"/>
        <v>90</v>
      </c>
      <c r="D942">
        <f t="shared" ca="1" si="89"/>
        <v>-3.0000000000000001E-3</v>
      </c>
      <c r="E942">
        <f t="shared" ca="1" si="92"/>
        <v>0</v>
      </c>
      <c r="F942">
        <f t="shared" ca="1" si="93"/>
        <v>31</v>
      </c>
      <c r="G942">
        <f t="shared" ca="1" si="94"/>
        <v>32</v>
      </c>
      <c r="M942">
        <v>882</v>
      </c>
      <c r="N942">
        <v>3.9590000000000001</v>
      </c>
    </row>
    <row r="943" spans="1:14">
      <c r="A943" s="54">
        <f>formulas!O1030</f>
        <v>0</v>
      </c>
      <c r="B943" s="33">
        <f t="shared" ca="1" si="90"/>
        <v>32</v>
      </c>
      <c r="C943">
        <f t="shared" si="91"/>
        <v>90</v>
      </c>
      <c r="D943">
        <f t="shared" ca="1" si="89"/>
        <v>-3.0000000000000001E-3</v>
      </c>
      <c r="E943">
        <f t="shared" ca="1" si="92"/>
        <v>0</v>
      </c>
      <c r="F943">
        <f t="shared" ca="1" si="93"/>
        <v>31</v>
      </c>
      <c r="G943">
        <f t="shared" ca="1" si="94"/>
        <v>32</v>
      </c>
      <c r="M943">
        <v>883</v>
      </c>
      <c r="N943">
        <v>3.9649999999999999</v>
      </c>
    </row>
    <row r="944" spans="1:14">
      <c r="A944" s="54">
        <f>formulas!O1031</f>
        <v>0</v>
      </c>
      <c r="B944" s="33">
        <f t="shared" ca="1" si="90"/>
        <v>32</v>
      </c>
      <c r="C944">
        <f t="shared" si="91"/>
        <v>90</v>
      </c>
      <c r="D944">
        <f t="shared" ca="1" si="89"/>
        <v>-3.0000000000000001E-3</v>
      </c>
      <c r="E944">
        <f t="shared" ca="1" si="92"/>
        <v>0</v>
      </c>
      <c r="F944">
        <f t="shared" ca="1" si="93"/>
        <v>31</v>
      </c>
      <c r="G944">
        <f t="shared" ca="1" si="94"/>
        <v>32</v>
      </c>
      <c r="M944">
        <v>884</v>
      </c>
      <c r="N944">
        <v>3.97</v>
      </c>
    </row>
    <row r="945" spans="1:14">
      <c r="A945" s="54">
        <f>formulas!O1032</f>
        <v>0</v>
      </c>
      <c r="B945" s="33">
        <f t="shared" ca="1" si="90"/>
        <v>32</v>
      </c>
      <c r="C945">
        <f t="shared" si="91"/>
        <v>90</v>
      </c>
      <c r="D945">
        <f t="shared" ca="1" si="89"/>
        <v>-3.0000000000000001E-3</v>
      </c>
      <c r="E945">
        <f t="shared" ca="1" si="92"/>
        <v>0</v>
      </c>
      <c r="F945">
        <f t="shared" ca="1" si="93"/>
        <v>31</v>
      </c>
      <c r="G945">
        <f t="shared" ca="1" si="94"/>
        <v>32</v>
      </c>
      <c r="M945">
        <v>885</v>
      </c>
      <c r="N945">
        <v>3.976</v>
      </c>
    </row>
    <row r="946" spans="1:14">
      <c r="A946" s="54">
        <f>formulas!O1033</f>
        <v>0</v>
      </c>
      <c r="B946" s="33">
        <f t="shared" ca="1" si="90"/>
        <v>32</v>
      </c>
      <c r="C946">
        <f t="shared" si="91"/>
        <v>90</v>
      </c>
      <c r="D946">
        <f t="shared" ca="1" si="89"/>
        <v>-3.0000000000000001E-3</v>
      </c>
      <c r="E946">
        <f t="shared" ca="1" si="92"/>
        <v>0</v>
      </c>
      <c r="F946">
        <f t="shared" ca="1" si="93"/>
        <v>31</v>
      </c>
      <c r="G946">
        <f t="shared" ca="1" si="94"/>
        <v>32</v>
      </c>
      <c r="M946">
        <v>886</v>
      </c>
      <c r="N946">
        <v>3.9809999999999999</v>
      </c>
    </row>
    <row r="947" spans="1:14">
      <c r="A947" s="54">
        <f>formulas!O1034</f>
        <v>0</v>
      </c>
      <c r="B947" s="33">
        <f t="shared" ca="1" si="90"/>
        <v>32</v>
      </c>
      <c r="C947">
        <f t="shared" si="91"/>
        <v>90</v>
      </c>
      <c r="D947">
        <f t="shared" ca="1" si="89"/>
        <v>-3.0000000000000001E-3</v>
      </c>
      <c r="E947">
        <f t="shared" ca="1" si="92"/>
        <v>0</v>
      </c>
      <c r="F947">
        <f t="shared" ca="1" si="93"/>
        <v>31</v>
      </c>
      <c r="G947">
        <f t="shared" ca="1" si="94"/>
        <v>32</v>
      </c>
      <c r="M947">
        <v>887</v>
      </c>
      <c r="N947">
        <v>3.9870000000000001</v>
      </c>
    </row>
    <row r="948" spans="1:14">
      <c r="A948" s="54">
        <f>formulas!O1035</f>
        <v>0</v>
      </c>
      <c r="B948" s="33">
        <f t="shared" ca="1" si="90"/>
        <v>32</v>
      </c>
      <c r="C948">
        <f t="shared" si="91"/>
        <v>90</v>
      </c>
      <c r="D948">
        <f t="shared" ca="1" si="89"/>
        <v>-3.0000000000000001E-3</v>
      </c>
      <c r="E948">
        <f t="shared" ca="1" si="92"/>
        <v>0</v>
      </c>
      <c r="F948">
        <f t="shared" ca="1" si="93"/>
        <v>31</v>
      </c>
      <c r="G948">
        <f t="shared" ca="1" si="94"/>
        <v>32</v>
      </c>
      <c r="M948">
        <v>888</v>
      </c>
      <c r="N948">
        <v>3.992</v>
      </c>
    </row>
    <row r="949" spans="1:14">
      <c r="A949" s="54">
        <f>formulas!O1036</f>
        <v>0</v>
      </c>
      <c r="B949" s="33">
        <f t="shared" ca="1" si="90"/>
        <v>32</v>
      </c>
      <c r="C949">
        <f t="shared" si="91"/>
        <v>90</v>
      </c>
      <c r="D949">
        <f t="shared" ca="1" si="89"/>
        <v>-3.0000000000000001E-3</v>
      </c>
      <c r="E949">
        <f t="shared" ca="1" si="92"/>
        <v>0</v>
      </c>
      <c r="F949">
        <f t="shared" ca="1" si="93"/>
        <v>31</v>
      </c>
      <c r="G949">
        <f t="shared" ca="1" si="94"/>
        <v>32</v>
      </c>
      <c r="M949">
        <v>889</v>
      </c>
      <c r="N949">
        <v>3.9980000000000002</v>
      </c>
    </row>
    <row r="950" spans="1:14">
      <c r="A950" s="54">
        <f>formulas!O1037</f>
        <v>0</v>
      </c>
      <c r="B950" s="33">
        <f t="shared" ca="1" si="90"/>
        <v>32</v>
      </c>
      <c r="C950">
        <f t="shared" si="91"/>
        <v>90</v>
      </c>
      <c r="D950">
        <f t="shared" ca="1" si="89"/>
        <v>-3.0000000000000001E-3</v>
      </c>
      <c r="E950">
        <f t="shared" ca="1" si="92"/>
        <v>0</v>
      </c>
      <c r="F950">
        <f t="shared" ca="1" si="93"/>
        <v>31</v>
      </c>
      <c r="G950">
        <f t="shared" ca="1" si="94"/>
        <v>32</v>
      </c>
      <c r="M950">
        <v>890</v>
      </c>
      <c r="N950">
        <v>4.0030000000000001</v>
      </c>
    </row>
    <row r="951" spans="1:14">
      <c r="A951" s="54">
        <f>formulas!O1038</f>
        <v>0</v>
      </c>
      <c r="B951" s="33">
        <f t="shared" ca="1" si="90"/>
        <v>32</v>
      </c>
      <c r="C951">
        <f t="shared" si="91"/>
        <v>90</v>
      </c>
      <c r="D951">
        <f t="shared" ca="1" si="89"/>
        <v>-3.0000000000000001E-3</v>
      </c>
      <c r="E951">
        <f t="shared" ca="1" si="92"/>
        <v>0</v>
      </c>
      <c r="F951">
        <f t="shared" ca="1" si="93"/>
        <v>31</v>
      </c>
      <c r="G951">
        <f t="shared" ca="1" si="94"/>
        <v>32</v>
      </c>
      <c r="M951">
        <v>891</v>
      </c>
      <c r="N951">
        <v>4.0090000000000003</v>
      </c>
    </row>
    <row r="952" spans="1:14">
      <c r="A952" s="54">
        <f>formulas!O1039</f>
        <v>0</v>
      </c>
      <c r="B952" s="33">
        <f t="shared" ca="1" si="90"/>
        <v>32</v>
      </c>
      <c r="C952">
        <f t="shared" si="91"/>
        <v>90</v>
      </c>
      <c r="D952">
        <f t="shared" ca="1" si="89"/>
        <v>-3.0000000000000001E-3</v>
      </c>
      <c r="E952">
        <f t="shared" ca="1" si="92"/>
        <v>0</v>
      </c>
      <c r="F952">
        <f t="shared" ca="1" si="93"/>
        <v>31</v>
      </c>
      <c r="G952">
        <f t="shared" ca="1" si="94"/>
        <v>32</v>
      </c>
      <c r="M952">
        <v>892</v>
      </c>
      <c r="N952">
        <v>4.0140000000000002</v>
      </c>
    </row>
    <row r="953" spans="1:14">
      <c r="A953" s="54">
        <f>formulas!O1040</f>
        <v>0</v>
      </c>
      <c r="B953" s="33">
        <f t="shared" ca="1" si="90"/>
        <v>32</v>
      </c>
      <c r="C953">
        <f t="shared" si="91"/>
        <v>90</v>
      </c>
      <c r="D953">
        <f t="shared" ca="1" si="89"/>
        <v>-3.0000000000000001E-3</v>
      </c>
      <c r="E953">
        <f t="shared" ca="1" si="92"/>
        <v>0</v>
      </c>
      <c r="F953">
        <f t="shared" ca="1" si="93"/>
        <v>31</v>
      </c>
      <c r="G953">
        <f t="shared" ca="1" si="94"/>
        <v>32</v>
      </c>
      <c r="M953">
        <v>893</v>
      </c>
      <c r="N953">
        <v>4.0199999999999996</v>
      </c>
    </row>
    <row r="954" spans="1:14">
      <c r="A954" s="54">
        <f>formulas!O1041</f>
        <v>0</v>
      </c>
      <c r="B954" s="33">
        <f t="shared" ca="1" si="90"/>
        <v>32</v>
      </c>
      <c r="C954">
        <f t="shared" si="91"/>
        <v>90</v>
      </c>
      <c r="D954">
        <f t="shared" ca="1" si="89"/>
        <v>-3.0000000000000001E-3</v>
      </c>
      <c r="E954">
        <f t="shared" ca="1" si="92"/>
        <v>0</v>
      </c>
      <c r="F954">
        <f t="shared" ca="1" si="93"/>
        <v>31</v>
      </c>
      <c r="G954">
        <f t="shared" ca="1" si="94"/>
        <v>32</v>
      </c>
      <c r="M954">
        <v>894</v>
      </c>
      <c r="N954">
        <v>4.0250000000000004</v>
      </c>
    </row>
    <row r="955" spans="1:14">
      <c r="A955" s="54">
        <f>formulas!O1042</f>
        <v>0</v>
      </c>
      <c r="B955" s="33">
        <f t="shared" ca="1" si="90"/>
        <v>32</v>
      </c>
      <c r="C955">
        <f t="shared" si="91"/>
        <v>90</v>
      </c>
      <c r="D955">
        <f t="shared" ca="1" si="89"/>
        <v>-3.0000000000000001E-3</v>
      </c>
      <c r="E955">
        <f t="shared" ca="1" si="92"/>
        <v>0</v>
      </c>
      <c r="F955">
        <f t="shared" ca="1" si="93"/>
        <v>31</v>
      </c>
      <c r="G955">
        <f t="shared" ca="1" si="94"/>
        <v>32</v>
      </c>
      <c r="M955">
        <v>895</v>
      </c>
      <c r="N955">
        <v>4.03</v>
      </c>
    </row>
    <row r="956" spans="1:14">
      <c r="A956" s="54">
        <f>formulas!O1043</f>
        <v>0</v>
      </c>
      <c r="B956" s="33">
        <f t="shared" ca="1" si="90"/>
        <v>32</v>
      </c>
      <c r="C956">
        <f t="shared" si="91"/>
        <v>90</v>
      </c>
      <c r="D956">
        <f t="shared" ca="1" si="89"/>
        <v>-3.0000000000000001E-3</v>
      </c>
      <c r="E956">
        <f t="shared" ca="1" si="92"/>
        <v>0</v>
      </c>
      <c r="F956">
        <f t="shared" ca="1" si="93"/>
        <v>31</v>
      </c>
      <c r="G956">
        <f t="shared" ca="1" si="94"/>
        <v>32</v>
      </c>
      <c r="M956">
        <v>896</v>
      </c>
      <c r="N956">
        <v>4.0359999999999996</v>
      </c>
    </row>
    <row r="957" spans="1:14">
      <c r="A957" s="54">
        <f>formulas!O1044</f>
        <v>0</v>
      </c>
      <c r="B957" s="33">
        <f t="shared" ca="1" si="90"/>
        <v>32</v>
      </c>
      <c r="C957">
        <f t="shared" si="91"/>
        <v>90</v>
      </c>
      <c r="D957">
        <f t="shared" ca="1" si="89"/>
        <v>-3.0000000000000001E-3</v>
      </c>
      <c r="E957">
        <f t="shared" ca="1" si="92"/>
        <v>0</v>
      </c>
      <c r="F957">
        <f t="shared" ca="1" si="93"/>
        <v>31</v>
      </c>
      <c r="G957">
        <f t="shared" ca="1" si="94"/>
        <v>32</v>
      </c>
      <c r="M957">
        <v>897</v>
      </c>
      <c r="N957">
        <v>4.0410000000000004</v>
      </c>
    </row>
    <row r="958" spans="1:14">
      <c r="A958" s="54">
        <f>formulas!O1045</f>
        <v>0</v>
      </c>
      <c r="B958" s="33">
        <f t="shared" ca="1" si="90"/>
        <v>32</v>
      </c>
      <c r="C958">
        <f t="shared" si="91"/>
        <v>90</v>
      </c>
      <c r="D958">
        <f t="shared" ca="1" si="89"/>
        <v>-3.0000000000000001E-3</v>
      </c>
      <c r="E958">
        <f t="shared" ca="1" si="92"/>
        <v>0</v>
      </c>
      <c r="F958">
        <f t="shared" ca="1" si="93"/>
        <v>31</v>
      </c>
      <c r="G958">
        <f t="shared" ca="1" si="94"/>
        <v>32</v>
      </c>
      <c r="M958">
        <v>898</v>
      </c>
      <c r="N958">
        <v>4.0469999999999997</v>
      </c>
    </row>
    <row r="959" spans="1:14">
      <c r="A959" s="54">
        <f>formulas!O1046</f>
        <v>0</v>
      </c>
      <c r="B959" s="33">
        <f t="shared" ca="1" si="90"/>
        <v>32</v>
      </c>
      <c r="C959">
        <f t="shared" si="91"/>
        <v>90</v>
      </c>
      <c r="D959">
        <f t="shared" ca="1" si="89"/>
        <v>-3.0000000000000001E-3</v>
      </c>
      <c r="E959">
        <f t="shared" ca="1" si="92"/>
        <v>0</v>
      </c>
      <c r="F959">
        <f t="shared" ca="1" si="93"/>
        <v>31</v>
      </c>
      <c r="G959">
        <f t="shared" ca="1" si="94"/>
        <v>32</v>
      </c>
      <c r="M959">
        <v>899</v>
      </c>
      <c r="N959">
        <v>4.0519999999999996</v>
      </c>
    </row>
    <row r="960" spans="1:14">
      <c r="A960" s="54">
        <f>formulas!O1047</f>
        <v>0</v>
      </c>
      <c r="B960" s="33">
        <f t="shared" ca="1" si="90"/>
        <v>32</v>
      </c>
      <c r="C960">
        <f t="shared" si="91"/>
        <v>90</v>
      </c>
      <c r="D960">
        <f t="shared" ca="1" si="89"/>
        <v>-3.0000000000000001E-3</v>
      </c>
      <c r="E960">
        <f t="shared" ca="1" si="92"/>
        <v>0</v>
      </c>
      <c r="F960">
        <f t="shared" ca="1" si="93"/>
        <v>31</v>
      </c>
      <c r="G960">
        <f t="shared" ca="1" si="94"/>
        <v>32</v>
      </c>
      <c r="M960">
        <v>900</v>
      </c>
      <c r="N960">
        <v>4.0579999999999998</v>
      </c>
    </row>
    <row r="961" spans="1:14">
      <c r="A961" s="54">
        <f>formulas!O1048</f>
        <v>0</v>
      </c>
      <c r="B961" s="33">
        <f t="shared" ca="1" si="90"/>
        <v>32</v>
      </c>
      <c r="C961">
        <f t="shared" si="91"/>
        <v>90</v>
      </c>
      <c r="D961">
        <f t="shared" ca="1" si="89"/>
        <v>-3.0000000000000001E-3</v>
      </c>
      <c r="E961">
        <f t="shared" ca="1" si="92"/>
        <v>0</v>
      </c>
      <c r="F961">
        <f t="shared" ca="1" si="93"/>
        <v>31</v>
      </c>
      <c r="G961">
        <f t="shared" ca="1" si="94"/>
        <v>32</v>
      </c>
      <c r="M961">
        <v>901</v>
      </c>
      <c r="N961">
        <v>4.0629999999999997</v>
      </c>
    </row>
    <row r="962" spans="1:14">
      <c r="A962" s="54">
        <f>formulas!O1049</f>
        <v>0</v>
      </c>
      <c r="B962" s="33">
        <f t="shared" ca="1" si="90"/>
        <v>32</v>
      </c>
      <c r="C962">
        <f t="shared" si="91"/>
        <v>90</v>
      </c>
      <c r="D962">
        <f t="shared" ca="1" si="89"/>
        <v>-3.0000000000000001E-3</v>
      </c>
      <c r="E962">
        <f t="shared" ca="1" si="92"/>
        <v>0</v>
      </c>
      <c r="F962">
        <f t="shared" ca="1" si="93"/>
        <v>31</v>
      </c>
      <c r="G962">
        <f t="shared" ca="1" si="94"/>
        <v>32</v>
      </c>
      <c r="M962">
        <v>902</v>
      </c>
      <c r="N962">
        <v>4.069</v>
      </c>
    </row>
    <row r="963" spans="1:14">
      <c r="A963" s="54">
        <f>formulas!O1050</f>
        <v>0</v>
      </c>
      <c r="B963" s="33">
        <f t="shared" ca="1" si="90"/>
        <v>32</v>
      </c>
      <c r="C963">
        <f t="shared" si="91"/>
        <v>90</v>
      </c>
      <c r="D963">
        <f t="shared" ref="D963:D1026" ca="1" si="95">INDIRECT(ADDRESS(C963+1,14))</f>
        <v>-3.0000000000000001E-3</v>
      </c>
      <c r="E963">
        <f t="shared" ca="1" si="92"/>
        <v>0</v>
      </c>
      <c r="F963">
        <f t="shared" ca="1" si="93"/>
        <v>31</v>
      </c>
      <c r="G963">
        <f t="shared" ca="1" si="94"/>
        <v>32</v>
      </c>
      <c r="M963">
        <v>903</v>
      </c>
      <c r="N963">
        <v>4.0739999999999998</v>
      </c>
    </row>
    <row r="964" spans="1:14">
      <c r="A964" s="54">
        <f>formulas!O1051</f>
        <v>0</v>
      </c>
      <c r="B964" s="33">
        <f t="shared" ca="1" si="90"/>
        <v>32</v>
      </c>
      <c r="C964">
        <f t="shared" si="91"/>
        <v>90</v>
      </c>
      <c r="D964">
        <f t="shared" ca="1" si="95"/>
        <v>-3.0000000000000001E-3</v>
      </c>
      <c r="E964">
        <f t="shared" ca="1" si="92"/>
        <v>0</v>
      </c>
      <c r="F964">
        <f t="shared" ca="1" si="93"/>
        <v>31</v>
      </c>
      <c r="G964">
        <f t="shared" ca="1" si="94"/>
        <v>32</v>
      </c>
      <c r="M964">
        <v>904</v>
      </c>
      <c r="N964">
        <v>4.08</v>
      </c>
    </row>
    <row r="965" spans="1:14">
      <c r="A965" s="54">
        <f>formulas!O1052</f>
        <v>0</v>
      </c>
      <c r="B965" s="33">
        <f t="shared" ca="1" si="90"/>
        <v>32</v>
      </c>
      <c r="C965">
        <f t="shared" si="91"/>
        <v>90</v>
      </c>
      <c r="D965">
        <f t="shared" ca="1" si="95"/>
        <v>-3.0000000000000001E-3</v>
      </c>
      <c r="E965">
        <f t="shared" ca="1" si="92"/>
        <v>0</v>
      </c>
      <c r="F965">
        <f t="shared" ca="1" si="93"/>
        <v>31</v>
      </c>
      <c r="G965">
        <f t="shared" ca="1" si="94"/>
        <v>32</v>
      </c>
      <c r="M965">
        <v>905</v>
      </c>
      <c r="N965">
        <v>4.085</v>
      </c>
    </row>
    <row r="966" spans="1:14">
      <c r="A966" s="54">
        <f>formulas!O1053</f>
        <v>0</v>
      </c>
      <c r="B966" s="33">
        <f t="shared" ca="1" si="90"/>
        <v>32</v>
      </c>
      <c r="C966">
        <f t="shared" si="91"/>
        <v>90</v>
      </c>
      <c r="D966">
        <f t="shared" ca="1" si="95"/>
        <v>-3.0000000000000001E-3</v>
      </c>
      <c r="E966">
        <f t="shared" ca="1" si="92"/>
        <v>0</v>
      </c>
      <c r="F966">
        <f t="shared" ca="1" si="93"/>
        <v>31</v>
      </c>
      <c r="G966">
        <f t="shared" ca="1" si="94"/>
        <v>32</v>
      </c>
      <c r="M966">
        <v>906</v>
      </c>
      <c r="N966">
        <v>4.0910000000000002</v>
      </c>
    </row>
    <row r="967" spans="1:14">
      <c r="A967" s="54">
        <f>formulas!O1054</f>
        <v>0</v>
      </c>
      <c r="B967" s="33">
        <f t="shared" ca="1" si="90"/>
        <v>32</v>
      </c>
      <c r="C967">
        <f t="shared" si="91"/>
        <v>90</v>
      </c>
      <c r="D967">
        <f t="shared" ca="1" si="95"/>
        <v>-3.0000000000000001E-3</v>
      </c>
      <c r="E967">
        <f t="shared" ca="1" si="92"/>
        <v>0</v>
      </c>
      <c r="F967">
        <f t="shared" ca="1" si="93"/>
        <v>31</v>
      </c>
      <c r="G967">
        <f t="shared" ca="1" si="94"/>
        <v>32</v>
      </c>
      <c r="M967">
        <v>907</v>
      </c>
      <c r="N967">
        <v>4.0960000000000001</v>
      </c>
    </row>
    <row r="968" spans="1:14">
      <c r="A968" s="54">
        <f>formulas!O1055</f>
        <v>0</v>
      </c>
      <c r="B968" s="33">
        <f t="shared" ca="1" si="90"/>
        <v>32</v>
      </c>
      <c r="C968">
        <f t="shared" si="91"/>
        <v>90</v>
      </c>
      <c r="D968">
        <f t="shared" ca="1" si="95"/>
        <v>-3.0000000000000001E-3</v>
      </c>
      <c r="E968">
        <f t="shared" ca="1" si="92"/>
        <v>0</v>
      </c>
      <c r="F968">
        <f t="shared" ca="1" si="93"/>
        <v>31</v>
      </c>
      <c r="G968">
        <f t="shared" ca="1" si="94"/>
        <v>32</v>
      </c>
      <c r="M968">
        <v>908</v>
      </c>
      <c r="N968">
        <v>4.1020000000000003</v>
      </c>
    </row>
    <row r="969" spans="1:14">
      <c r="A969" s="54">
        <f>formulas!O1056</f>
        <v>0</v>
      </c>
      <c r="B969" s="33">
        <f t="shared" ca="1" si="90"/>
        <v>32</v>
      </c>
      <c r="C969">
        <f t="shared" si="91"/>
        <v>90</v>
      </c>
      <c r="D969">
        <f t="shared" ca="1" si="95"/>
        <v>-3.0000000000000001E-3</v>
      </c>
      <c r="E969">
        <f t="shared" ca="1" si="92"/>
        <v>0</v>
      </c>
      <c r="F969">
        <f t="shared" ca="1" si="93"/>
        <v>31</v>
      </c>
      <c r="G969">
        <f t="shared" ca="1" si="94"/>
        <v>32</v>
      </c>
      <c r="M969">
        <v>909</v>
      </c>
      <c r="N969">
        <v>4.1070000000000002</v>
      </c>
    </row>
    <row r="970" spans="1:14">
      <c r="A970" s="54">
        <f>formulas!O1057</f>
        <v>0</v>
      </c>
      <c r="B970" s="33">
        <f t="shared" ca="1" si="90"/>
        <v>32</v>
      </c>
      <c r="C970">
        <f t="shared" si="91"/>
        <v>90</v>
      </c>
      <c r="D970">
        <f t="shared" ca="1" si="95"/>
        <v>-3.0000000000000001E-3</v>
      </c>
      <c r="E970">
        <f t="shared" ca="1" si="92"/>
        <v>0</v>
      </c>
      <c r="F970">
        <f t="shared" ca="1" si="93"/>
        <v>31</v>
      </c>
      <c r="G970">
        <f t="shared" ca="1" si="94"/>
        <v>32</v>
      </c>
      <c r="M970">
        <v>910</v>
      </c>
      <c r="N970">
        <v>4.1130000000000004</v>
      </c>
    </row>
    <row r="971" spans="1:14">
      <c r="A971" s="54">
        <f>formulas!O1058</f>
        <v>0</v>
      </c>
      <c r="B971" s="33">
        <f t="shared" ca="1" si="90"/>
        <v>32</v>
      </c>
      <c r="C971">
        <f t="shared" si="91"/>
        <v>90</v>
      </c>
      <c r="D971">
        <f t="shared" ca="1" si="95"/>
        <v>-3.0000000000000001E-3</v>
      </c>
      <c r="E971">
        <f t="shared" ca="1" si="92"/>
        <v>0</v>
      </c>
      <c r="F971">
        <f t="shared" ca="1" si="93"/>
        <v>31</v>
      </c>
      <c r="G971">
        <f t="shared" ca="1" si="94"/>
        <v>32</v>
      </c>
      <c r="M971">
        <v>911</v>
      </c>
      <c r="N971">
        <v>4.1180000000000003</v>
      </c>
    </row>
    <row r="972" spans="1:14">
      <c r="A972" s="54">
        <f>formulas!O1059</f>
        <v>0</v>
      </c>
      <c r="B972" s="33">
        <f t="shared" ca="1" si="90"/>
        <v>32</v>
      </c>
      <c r="C972">
        <f t="shared" si="91"/>
        <v>90</v>
      </c>
      <c r="D972">
        <f t="shared" ca="1" si="95"/>
        <v>-3.0000000000000001E-3</v>
      </c>
      <c r="E972">
        <f t="shared" ca="1" si="92"/>
        <v>0</v>
      </c>
      <c r="F972">
        <f t="shared" ca="1" si="93"/>
        <v>31</v>
      </c>
      <c r="G972">
        <f t="shared" ca="1" si="94"/>
        <v>32</v>
      </c>
      <c r="M972">
        <v>912</v>
      </c>
      <c r="N972">
        <v>4.1230000000000002</v>
      </c>
    </row>
    <row r="973" spans="1:14">
      <c r="A973" s="54">
        <f>formulas!O1060</f>
        <v>0</v>
      </c>
      <c r="B973" s="33">
        <f t="shared" ca="1" si="90"/>
        <v>32</v>
      </c>
      <c r="C973">
        <f t="shared" si="91"/>
        <v>90</v>
      </c>
      <c r="D973">
        <f t="shared" ca="1" si="95"/>
        <v>-3.0000000000000001E-3</v>
      </c>
      <c r="E973">
        <f t="shared" ca="1" si="92"/>
        <v>0</v>
      </c>
      <c r="F973">
        <f t="shared" ca="1" si="93"/>
        <v>31</v>
      </c>
      <c r="G973">
        <f t="shared" ca="1" si="94"/>
        <v>32</v>
      </c>
      <c r="M973">
        <v>913</v>
      </c>
      <c r="N973">
        <v>4.1289999999999996</v>
      </c>
    </row>
    <row r="974" spans="1:14">
      <c r="A974" s="54">
        <f>formulas!O1061</f>
        <v>0</v>
      </c>
      <c r="B974" s="33">
        <f t="shared" ca="1" si="90"/>
        <v>32</v>
      </c>
      <c r="C974">
        <f t="shared" si="91"/>
        <v>90</v>
      </c>
      <c r="D974">
        <f t="shared" ca="1" si="95"/>
        <v>-3.0000000000000001E-3</v>
      </c>
      <c r="E974">
        <f t="shared" ca="1" si="92"/>
        <v>0</v>
      </c>
      <c r="F974">
        <f t="shared" ca="1" si="93"/>
        <v>31</v>
      </c>
      <c r="G974">
        <f t="shared" ca="1" si="94"/>
        <v>32</v>
      </c>
      <c r="M974">
        <v>914</v>
      </c>
      <c r="N974">
        <v>4.1340000000000003</v>
      </c>
    </row>
    <row r="975" spans="1:14">
      <c r="A975" s="54">
        <f>formulas!O1062</f>
        <v>0</v>
      </c>
      <c r="B975" s="33">
        <f t="shared" ca="1" si="90"/>
        <v>32</v>
      </c>
      <c r="C975">
        <f t="shared" si="91"/>
        <v>90</v>
      </c>
      <c r="D975">
        <f t="shared" ca="1" si="95"/>
        <v>-3.0000000000000001E-3</v>
      </c>
      <c r="E975">
        <f t="shared" ca="1" si="92"/>
        <v>0</v>
      </c>
      <c r="F975">
        <f t="shared" ca="1" si="93"/>
        <v>31</v>
      </c>
      <c r="G975">
        <f t="shared" ca="1" si="94"/>
        <v>32</v>
      </c>
      <c r="M975">
        <v>915</v>
      </c>
      <c r="N975">
        <v>4.1399999999999997</v>
      </c>
    </row>
    <row r="976" spans="1:14">
      <c r="A976" s="54">
        <f>formulas!O1063</f>
        <v>0</v>
      </c>
      <c r="B976" s="33">
        <f t="shared" ca="1" si="90"/>
        <v>32</v>
      </c>
      <c r="C976">
        <f t="shared" si="91"/>
        <v>90</v>
      </c>
      <c r="D976">
        <f t="shared" ca="1" si="95"/>
        <v>-3.0000000000000001E-3</v>
      </c>
      <c r="E976">
        <f t="shared" ca="1" si="92"/>
        <v>0</v>
      </c>
      <c r="F976">
        <f t="shared" ca="1" si="93"/>
        <v>31</v>
      </c>
      <c r="G976">
        <f t="shared" ca="1" si="94"/>
        <v>32</v>
      </c>
      <c r="M976">
        <v>916</v>
      </c>
      <c r="N976">
        <v>4.1449999999999996</v>
      </c>
    </row>
    <row r="977" spans="1:14">
      <c r="A977" s="54">
        <f>formulas!O1064</f>
        <v>0</v>
      </c>
      <c r="B977" s="33">
        <f t="shared" ca="1" si="90"/>
        <v>32</v>
      </c>
      <c r="C977">
        <f t="shared" si="91"/>
        <v>90</v>
      </c>
      <c r="D977">
        <f t="shared" ca="1" si="95"/>
        <v>-3.0000000000000001E-3</v>
      </c>
      <c r="E977">
        <f t="shared" ca="1" si="92"/>
        <v>0</v>
      </c>
      <c r="F977">
        <f t="shared" ca="1" si="93"/>
        <v>31</v>
      </c>
      <c r="G977">
        <f t="shared" ca="1" si="94"/>
        <v>32</v>
      </c>
      <c r="M977">
        <v>917</v>
      </c>
      <c r="N977">
        <v>4.1509999999999998</v>
      </c>
    </row>
    <row r="978" spans="1:14">
      <c r="A978" s="54">
        <f>formulas!O1065</f>
        <v>0</v>
      </c>
      <c r="B978" s="33">
        <f t="shared" ca="1" si="90"/>
        <v>32</v>
      </c>
      <c r="C978">
        <f t="shared" si="91"/>
        <v>90</v>
      </c>
      <c r="D978">
        <f t="shared" ca="1" si="95"/>
        <v>-3.0000000000000001E-3</v>
      </c>
      <c r="E978">
        <f t="shared" ca="1" si="92"/>
        <v>0</v>
      </c>
      <c r="F978">
        <f t="shared" ca="1" si="93"/>
        <v>31</v>
      </c>
      <c r="G978">
        <f t="shared" ca="1" si="94"/>
        <v>32</v>
      </c>
      <c r="M978">
        <v>918</v>
      </c>
      <c r="N978">
        <v>4.1559999999999997</v>
      </c>
    </row>
    <row r="979" spans="1:14">
      <c r="A979" s="54">
        <f>formulas!O1066</f>
        <v>0</v>
      </c>
      <c r="B979" s="33">
        <f t="shared" ca="1" si="90"/>
        <v>32</v>
      </c>
      <c r="C979">
        <f t="shared" si="91"/>
        <v>90</v>
      </c>
      <c r="D979">
        <f t="shared" ca="1" si="95"/>
        <v>-3.0000000000000001E-3</v>
      </c>
      <c r="E979">
        <f t="shared" ca="1" si="92"/>
        <v>0</v>
      </c>
      <c r="F979">
        <f t="shared" ca="1" si="93"/>
        <v>31</v>
      </c>
      <c r="G979">
        <f t="shared" ca="1" si="94"/>
        <v>32</v>
      </c>
      <c r="M979">
        <v>919</v>
      </c>
      <c r="N979">
        <v>4.1619999999999999</v>
      </c>
    </row>
    <row r="980" spans="1:14">
      <c r="A980" s="54">
        <f>formulas!O1067</f>
        <v>0</v>
      </c>
      <c r="B980" s="33">
        <f t="shared" ca="1" si="90"/>
        <v>32</v>
      </c>
      <c r="C980">
        <f t="shared" si="91"/>
        <v>90</v>
      </c>
      <c r="D980">
        <f t="shared" ca="1" si="95"/>
        <v>-3.0000000000000001E-3</v>
      </c>
      <c r="E980">
        <f t="shared" ca="1" si="92"/>
        <v>0</v>
      </c>
      <c r="F980">
        <f t="shared" ca="1" si="93"/>
        <v>31</v>
      </c>
      <c r="G980">
        <f t="shared" ca="1" si="94"/>
        <v>32</v>
      </c>
      <c r="M980">
        <v>920</v>
      </c>
      <c r="N980">
        <v>4.1669999999999998</v>
      </c>
    </row>
    <row r="981" spans="1:14">
      <c r="A981" s="54">
        <f>formulas!O1068</f>
        <v>0</v>
      </c>
      <c r="B981" s="33">
        <f t="shared" ref="B981:B1044" ca="1" si="96">(A981-D981)/(E981-D981)*(G981-F981)+F981</f>
        <v>32</v>
      </c>
      <c r="C981">
        <f t="shared" ref="C981:C1044" si="97">COUNTIF($N$2:$N$25400,"&lt;"&amp;A981)</f>
        <v>90</v>
      </c>
      <c r="D981">
        <f t="shared" ca="1" si="95"/>
        <v>-3.0000000000000001E-3</v>
      </c>
      <c r="E981">
        <f t="shared" ref="E981:E1044" ca="1" si="98">INDIRECT(ADDRESS(C981+2,14))</f>
        <v>0</v>
      </c>
      <c r="F981">
        <f t="shared" ref="F981:F1044" ca="1" si="99">INDIRECT(ADDRESS(C981+1,13))</f>
        <v>31</v>
      </c>
      <c r="G981">
        <f t="shared" ref="G981:G1044" ca="1" si="100">INDIRECT(ADDRESS(C981+2,13))</f>
        <v>32</v>
      </c>
      <c r="M981">
        <v>921</v>
      </c>
      <c r="N981">
        <v>4.173</v>
      </c>
    </row>
    <row r="982" spans="1:14">
      <c r="A982" s="54">
        <f>formulas!O1069</f>
        <v>0</v>
      </c>
      <c r="B982" s="33">
        <f t="shared" ca="1" si="96"/>
        <v>32</v>
      </c>
      <c r="C982">
        <f t="shared" si="97"/>
        <v>90</v>
      </c>
      <c r="D982">
        <f t="shared" ca="1" si="95"/>
        <v>-3.0000000000000001E-3</v>
      </c>
      <c r="E982">
        <f t="shared" ca="1" si="98"/>
        <v>0</v>
      </c>
      <c r="F982">
        <f t="shared" ca="1" si="99"/>
        <v>31</v>
      </c>
      <c r="G982">
        <f t="shared" ca="1" si="100"/>
        <v>32</v>
      </c>
      <c r="M982">
        <v>922</v>
      </c>
      <c r="N982">
        <v>4.1779999999999999</v>
      </c>
    </row>
    <row r="983" spans="1:14">
      <c r="A983" s="54">
        <f>formulas!O1070</f>
        <v>0</v>
      </c>
      <c r="B983" s="33">
        <f t="shared" ca="1" si="96"/>
        <v>32</v>
      </c>
      <c r="C983">
        <f t="shared" si="97"/>
        <v>90</v>
      </c>
      <c r="D983">
        <f t="shared" ca="1" si="95"/>
        <v>-3.0000000000000001E-3</v>
      </c>
      <c r="E983">
        <f t="shared" ca="1" si="98"/>
        <v>0</v>
      </c>
      <c r="F983">
        <f t="shared" ca="1" si="99"/>
        <v>31</v>
      </c>
      <c r="G983">
        <f t="shared" ca="1" si="100"/>
        <v>32</v>
      </c>
      <c r="M983">
        <v>923</v>
      </c>
      <c r="N983">
        <v>4.1840000000000002</v>
      </c>
    </row>
    <row r="984" spans="1:14">
      <c r="A984" s="54">
        <f>formulas!O1071</f>
        <v>0</v>
      </c>
      <c r="B984" s="33">
        <f t="shared" ca="1" si="96"/>
        <v>32</v>
      </c>
      <c r="C984">
        <f t="shared" si="97"/>
        <v>90</v>
      </c>
      <c r="D984">
        <f t="shared" ca="1" si="95"/>
        <v>-3.0000000000000001E-3</v>
      </c>
      <c r="E984">
        <f t="shared" ca="1" si="98"/>
        <v>0</v>
      </c>
      <c r="F984">
        <f t="shared" ca="1" si="99"/>
        <v>31</v>
      </c>
      <c r="G984">
        <f t="shared" ca="1" si="100"/>
        <v>32</v>
      </c>
      <c r="M984">
        <v>924</v>
      </c>
      <c r="N984">
        <v>4.1890000000000001</v>
      </c>
    </row>
    <row r="985" spans="1:14">
      <c r="A985" s="54">
        <f>formulas!O1072</f>
        <v>0</v>
      </c>
      <c r="B985" s="33">
        <f t="shared" ca="1" si="96"/>
        <v>32</v>
      </c>
      <c r="C985">
        <f t="shared" si="97"/>
        <v>90</v>
      </c>
      <c r="D985">
        <f t="shared" ca="1" si="95"/>
        <v>-3.0000000000000001E-3</v>
      </c>
      <c r="E985">
        <f t="shared" ca="1" si="98"/>
        <v>0</v>
      </c>
      <c r="F985">
        <f t="shared" ca="1" si="99"/>
        <v>31</v>
      </c>
      <c r="G985">
        <f t="shared" ca="1" si="100"/>
        <v>32</v>
      </c>
      <c r="M985">
        <v>925</v>
      </c>
      <c r="N985">
        <v>4.1950000000000003</v>
      </c>
    </row>
    <row r="986" spans="1:14">
      <c r="A986" s="54">
        <f>formulas!O1073</f>
        <v>0</v>
      </c>
      <c r="B986" s="33">
        <f t="shared" ca="1" si="96"/>
        <v>32</v>
      </c>
      <c r="C986">
        <f t="shared" si="97"/>
        <v>90</v>
      </c>
      <c r="D986">
        <f t="shared" ca="1" si="95"/>
        <v>-3.0000000000000001E-3</v>
      </c>
      <c r="E986">
        <f t="shared" ca="1" si="98"/>
        <v>0</v>
      </c>
      <c r="F986">
        <f t="shared" ca="1" si="99"/>
        <v>31</v>
      </c>
      <c r="G986">
        <f t="shared" ca="1" si="100"/>
        <v>32</v>
      </c>
      <c r="M986">
        <v>926</v>
      </c>
      <c r="N986">
        <v>4.2</v>
      </c>
    </row>
    <row r="987" spans="1:14">
      <c r="A987" s="54">
        <f>formulas!O1074</f>
        <v>0</v>
      </c>
      <c r="B987" s="33">
        <f t="shared" ca="1" si="96"/>
        <v>32</v>
      </c>
      <c r="C987">
        <f t="shared" si="97"/>
        <v>90</v>
      </c>
      <c r="D987">
        <f t="shared" ca="1" si="95"/>
        <v>-3.0000000000000001E-3</v>
      </c>
      <c r="E987">
        <f t="shared" ca="1" si="98"/>
        <v>0</v>
      </c>
      <c r="F987">
        <f t="shared" ca="1" si="99"/>
        <v>31</v>
      </c>
      <c r="G987">
        <f t="shared" ca="1" si="100"/>
        <v>32</v>
      </c>
      <c r="M987">
        <v>927</v>
      </c>
      <c r="N987">
        <v>4.2060000000000004</v>
      </c>
    </row>
    <row r="988" spans="1:14">
      <c r="A988" s="54">
        <f>formulas!O1075</f>
        <v>0</v>
      </c>
      <c r="B988" s="33">
        <f t="shared" ca="1" si="96"/>
        <v>32</v>
      </c>
      <c r="C988">
        <f t="shared" si="97"/>
        <v>90</v>
      </c>
      <c r="D988">
        <f t="shared" ca="1" si="95"/>
        <v>-3.0000000000000001E-3</v>
      </c>
      <c r="E988">
        <f t="shared" ca="1" si="98"/>
        <v>0</v>
      </c>
      <c r="F988">
        <f t="shared" ca="1" si="99"/>
        <v>31</v>
      </c>
      <c r="G988">
        <f t="shared" ca="1" si="100"/>
        <v>32</v>
      </c>
      <c r="M988">
        <v>928</v>
      </c>
      <c r="N988">
        <v>4.2110000000000003</v>
      </c>
    </row>
    <row r="989" spans="1:14">
      <c r="A989" s="54">
        <f>formulas!O1076</f>
        <v>0</v>
      </c>
      <c r="B989" s="33">
        <f t="shared" ca="1" si="96"/>
        <v>32</v>
      </c>
      <c r="C989">
        <f t="shared" si="97"/>
        <v>90</v>
      </c>
      <c r="D989">
        <f t="shared" ca="1" si="95"/>
        <v>-3.0000000000000001E-3</v>
      </c>
      <c r="E989">
        <f t="shared" ca="1" si="98"/>
        <v>0</v>
      </c>
      <c r="F989">
        <f t="shared" ca="1" si="99"/>
        <v>31</v>
      </c>
      <c r="G989">
        <f t="shared" ca="1" si="100"/>
        <v>32</v>
      </c>
      <c r="M989">
        <v>929</v>
      </c>
      <c r="N989">
        <v>4.2169999999999996</v>
      </c>
    </row>
    <row r="990" spans="1:14">
      <c r="A990" s="54">
        <f>formulas!O1077</f>
        <v>0</v>
      </c>
      <c r="B990" s="33">
        <f t="shared" ca="1" si="96"/>
        <v>32</v>
      </c>
      <c r="C990">
        <f t="shared" si="97"/>
        <v>90</v>
      </c>
      <c r="D990">
        <f t="shared" ca="1" si="95"/>
        <v>-3.0000000000000001E-3</v>
      </c>
      <c r="E990">
        <f t="shared" ca="1" si="98"/>
        <v>0</v>
      </c>
      <c r="F990">
        <f t="shared" ca="1" si="99"/>
        <v>31</v>
      </c>
      <c r="G990">
        <f t="shared" ca="1" si="100"/>
        <v>32</v>
      </c>
      <c r="M990">
        <v>930</v>
      </c>
      <c r="N990">
        <v>4.2220000000000004</v>
      </c>
    </row>
    <row r="991" spans="1:14">
      <c r="A991" s="54">
        <f>formulas!O1078</f>
        <v>0</v>
      </c>
      <c r="B991" s="33">
        <f t="shared" ca="1" si="96"/>
        <v>32</v>
      </c>
      <c r="C991">
        <f t="shared" si="97"/>
        <v>90</v>
      </c>
      <c r="D991">
        <f t="shared" ca="1" si="95"/>
        <v>-3.0000000000000001E-3</v>
      </c>
      <c r="E991">
        <f t="shared" ca="1" si="98"/>
        <v>0</v>
      </c>
      <c r="F991">
        <f t="shared" ca="1" si="99"/>
        <v>31</v>
      </c>
      <c r="G991">
        <f t="shared" ca="1" si="100"/>
        <v>32</v>
      </c>
      <c r="M991">
        <v>931</v>
      </c>
      <c r="N991">
        <v>4.2279999999999998</v>
      </c>
    </row>
    <row r="992" spans="1:14">
      <c r="A992" s="54">
        <f>formulas!O1079</f>
        <v>0</v>
      </c>
      <c r="B992" s="33">
        <f t="shared" ca="1" si="96"/>
        <v>32</v>
      </c>
      <c r="C992">
        <f t="shared" si="97"/>
        <v>90</v>
      </c>
      <c r="D992">
        <f t="shared" ca="1" si="95"/>
        <v>-3.0000000000000001E-3</v>
      </c>
      <c r="E992">
        <f t="shared" ca="1" si="98"/>
        <v>0</v>
      </c>
      <c r="F992">
        <f t="shared" ca="1" si="99"/>
        <v>31</v>
      </c>
      <c r="G992">
        <f t="shared" ca="1" si="100"/>
        <v>32</v>
      </c>
      <c r="M992">
        <v>932</v>
      </c>
      <c r="N992">
        <v>4.2329999999999997</v>
      </c>
    </row>
    <row r="993" spans="1:14">
      <c r="A993" s="54">
        <f>formulas!O1080</f>
        <v>0</v>
      </c>
      <c r="B993" s="33">
        <f t="shared" ca="1" si="96"/>
        <v>32</v>
      </c>
      <c r="C993">
        <f t="shared" si="97"/>
        <v>90</v>
      </c>
      <c r="D993">
        <f t="shared" ca="1" si="95"/>
        <v>-3.0000000000000001E-3</v>
      </c>
      <c r="E993">
        <f t="shared" ca="1" si="98"/>
        <v>0</v>
      </c>
      <c r="F993">
        <f t="shared" ca="1" si="99"/>
        <v>31</v>
      </c>
      <c r="G993">
        <f t="shared" ca="1" si="100"/>
        <v>32</v>
      </c>
      <c r="M993">
        <v>933</v>
      </c>
      <c r="N993">
        <v>4.2389999999999999</v>
      </c>
    </row>
    <row r="994" spans="1:14">
      <c r="A994" s="54">
        <f>formulas!O1081</f>
        <v>0</v>
      </c>
      <c r="B994" s="33">
        <f t="shared" ca="1" si="96"/>
        <v>32</v>
      </c>
      <c r="C994">
        <f t="shared" si="97"/>
        <v>90</v>
      </c>
      <c r="D994">
        <f t="shared" ca="1" si="95"/>
        <v>-3.0000000000000001E-3</v>
      </c>
      <c r="E994">
        <f t="shared" ca="1" si="98"/>
        <v>0</v>
      </c>
      <c r="F994">
        <f t="shared" ca="1" si="99"/>
        <v>31</v>
      </c>
      <c r="G994">
        <f t="shared" ca="1" si="100"/>
        <v>32</v>
      </c>
      <c r="M994">
        <v>934</v>
      </c>
      <c r="N994">
        <v>4.2439999999999998</v>
      </c>
    </row>
    <row r="995" spans="1:14">
      <c r="A995" s="54">
        <f>formulas!O1082</f>
        <v>0</v>
      </c>
      <c r="B995" s="33">
        <f t="shared" ca="1" si="96"/>
        <v>32</v>
      </c>
      <c r="C995">
        <f t="shared" si="97"/>
        <v>90</v>
      </c>
      <c r="D995">
        <f t="shared" ca="1" si="95"/>
        <v>-3.0000000000000001E-3</v>
      </c>
      <c r="E995">
        <f t="shared" ca="1" si="98"/>
        <v>0</v>
      </c>
      <c r="F995">
        <f t="shared" ca="1" si="99"/>
        <v>31</v>
      </c>
      <c r="G995">
        <f t="shared" ca="1" si="100"/>
        <v>32</v>
      </c>
      <c r="M995">
        <v>935</v>
      </c>
      <c r="N995">
        <v>4.25</v>
      </c>
    </row>
    <row r="996" spans="1:14">
      <c r="A996" s="54">
        <f>formulas!O1083</f>
        <v>0</v>
      </c>
      <c r="B996" s="33">
        <f t="shared" ca="1" si="96"/>
        <v>32</v>
      </c>
      <c r="C996">
        <f t="shared" si="97"/>
        <v>90</v>
      </c>
      <c r="D996">
        <f t="shared" ca="1" si="95"/>
        <v>-3.0000000000000001E-3</v>
      </c>
      <c r="E996">
        <f t="shared" ca="1" si="98"/>
        <v>0</v>
      </c>
      <c r="F996">
        <f t="shared" ca="1" si="99"/>
        <v>31</v>
      </c>
      <c r="G996">
        <f t="shared" ca="1" si="100"/>
        <v>32</v>
      </c>
      <c r="M996">
        <v>936</v>
      </c>
      <c r="N996">
        <v>4.2549999999999999</v>
      </c>
    </row>
    <row r="997" spans="1:14">
      <c r="A997" s="54">
        <f>formulas!O1084</f>
        <v>0</v>
      </c>
      <c r="B997" s="33">
        <f t="shared" ca="1" si="96"/>
        <v>32</v>
      </c>
      <c r="C997">
        <f t="shared" si="97"/>
        <v>90</v>
      </c>
      <c r="D997">
        <f t="shared" ca="1" si="95"/>
        <v>-3.0000000000000001E-3</v>
      </c>
      <c r="E997">
        <f t="shared" ca="1" si="98"/>
        <v>0</v>
      </c>
      <c r="F997">
        <f t="shared" ca="1" si="99"/>
        <v>31</v>
      </c>
      <c r="G997">
        <f t="shared" ca="1" si="100"/>
        <v>32</v>
      </c>
      <c r="M997">
        <v>937</v>
      </c>
      <c r="N997">
        <v>4.2610000000000001</v>
      </c>
    </row>
    <row r="998" spans="1:14">
      <c r="A998" s="54">
        <f>formulas!O1085</f>
        <v>0</v>
      </c>
      <c r="B998" s="33">
        <f t="shared" ca="1" si="96"/>
        <v>32</v>
      </c>
      <c r="C998">
        <f t="shared" si="97"/>
        <v>90</v>
      </c>
      <c r="D998">
        <f t="shared" ca="1" si="95"/>
        <v>-3.0000000000000001E-3</v>
      </c>
      <c r="E998">
        <f t="shared" ca="1" si="98"/>
        <v>0</v>
      </c>
      <c r="F998">
        <f t="shared" ca="1" si="99"/>
        <v>31</v>
      </c>
      <c r="G998">
        <f t="shared" ca="1" si="100"/>
        <v>32</v>
      </c>
      <c r="M998">
        <v>938</v>
      </c>
      <c r="N998">
        <v>4.266</v>
      </c>
    </row>
    <row r="999" spans="1:14">
      <c r="A999" s="54">
        <f>formulas!O1086</f>
        <v>0</v>
      </c>
      <c r="B999" s="33">
        <f t="shared" ca="1" si="96"/>
        <v>32</v>
      </c>
      <c r="C999">
        <f t="shared" si="97"/>
        <v>90</v>
      </c>
      <c r="D999">
        <f t="shared" ca="1" si="95"/>
        <v>-3.0000000000000001E-3</v>
      </c>
      <c r="E999">
        <f t="shared" ca="1" si="98"/>
        <v>0</v>
      </c>
      <c r="F999">
        <f t="shared" ca="1" si="99"/>
        <v>31</v>
      </c>
      <c r="G999">
        <f t="shared" ca="1" si="100"/>
        <v>32</v>
      </c>
      <c r="M999">
        <v>939</v>
      </c>
      <c r="N999">
        <v>4.2720000000000002</v>
      </c>
    </row>
    <row r="1000" spans="1:14">
      <c r="A1000" s="54">
        <f>formulas!O1087</f>
        <v>0</v>
      </c>
      <c r="B1000" s="33">
        <f t="shared" ca="1" si="96"/>
        <v>32</v>
      </c>
      <c r="C1000">
        <f t="shared" si="97"/>
        <v>90</v>
      </c>
      <c r="D1000">
        <f t="shared" ca="1" si="95"/>
        <v>-3.0000000000000001E-3</v>
      </c>
      <c r="E1000">
        <f t="shared" ca="1" si="98"/>
        <v>0</v>
      </c>
      <c r="F1000">
        <f t="shared" ca="1" si="99"/>
        <v>31</v>
      </c>
      <c r="G1000">
        <f t="shared" ca="1" si="100"/>
        <v>32</v>
      </c>
      <c r="M1000">
        <v>940</v>
      </c>
      <c r="N1000">
        <v>4.2770000000000001</v>
      </c>
    </row>
    <row r="1001" spans="1:14">
      <c r="A1001" s="54">
        <f>formulas!O1088</f>
        <v>0</v>
      </c>
      <c r="B1001" s="33">
        <f t="shared" ca="1" si="96"/>
        <v>32</v>
      </c>
      <c r="C1001">
        <f t="shared" si="97"/>
        <v>90</v>
      </c>
      <c r="D1001">
        <f t="shared" ca="1" si="95"/>
        <v>-3.0000000000000001E-3</v>
      </c>
      <c r="E1001">
        <f t="shared" ca="1" si="98"/>
        <v>0</v>
      </c>
      <c r="F1001">
        <f t="shared" ca="1" si="99"/>
        <v>31</v>
      </c>
      <c r="G1001">
        <f t="shared" ca="1" si="100"/>
        <v>32</v>
      </c>
      <c r="M1001">
        <v>941</v>
      </c>
      <c r="N1001">
        <v>4.2830000000000004</v>
      </c>
    </row>
    <row r="1002" spans="1:14">
      <c r="A1002" s="54">
        <f>formulas!O1089</f>
        <v>0</v>
      </c>
      <c r="B1002" s="33">
        <f t="shared" ca="1" si="96"/>
        <v>32</v>
      </c>
      <c r="C1002">
        <f t="shared" si="97"/>
        <v>90</v>
      </c>
      <c r="D1002">
        <f t="shared" ca="1" si="95"/>
        <v>-3.0000000000000001E-3</v>
      </c>
      <c r="E1002">
        <f t="shared" ca="1" si="98"/>
        <v>0</v>
      </c>
      <c r="F1002">
        <f t="shared" ca="1" si="99"/>
        <v>31</v>
      </c>
      <c r="G1002">
        <f t="shared" ca="1" si="100"/>
        <v>32</v>
      </c>
      <c r="M1002">
        <v>942</v>
      </c>
      <c r="N1002">
        <v>4.2880000000000003</v>
      </c>
    </row>
    <row r="1003" spans="1:14">
      <c r="A1003" s="54">
        <f>formulas!O1090</f>
        <v>0</v>
      </c>
      <c r="B1003" s="33">
        <f t="shared" ca="1" si="96"/>
        <v>32</v>
      </c>
      <c r="C1003">
        <f t="shared" si="97"/>
        <v>90</v>
      </c>
      <c r="D1003">
        <f t="shared" ca="1" si="95"/>
        <v>-3.0000000000000001E-3</v>
      </c>
      <c r="E1003">
        <f t="shared" ca="1" si="98"/>
        <v>0</v>
      </c>
      <c r="F1003">
        <f t="shared" ca="1" si="99"/>
        <v>31</v>
      </c>
      <c r="G1003">
        <f t="shared" ca="1" si="100"/>
        <v>32</v>
      </c>
      <c r="M1003">
        <v>943</v>
      </c>
      <c r="N1003">
        <v>4.2939999999999996</v>
      </c>
    </row>
    <row r="1004" spans="1:14">
      <c r="A1004" s="54">
        <f>formulas!O1091</f>
        <v>0</v>
      </c>
      <c r="B1004" s="33">
        <f t="shared" ca="1" si="96"/>
        <v>32</v>
      </c>
      <c r="C1004">
        <f t="shared" si="97"/>
        <v>90</v>
      </c>
      <c r="D1004">
        <f t="shared" ca="1" si="95"/>
        <v>-3.0000000000000001E-3</v>
      </c>
      <c r="E1004">
        <f t="shared" ca="1" si="98"/>
        <v>0</v>
      </c>
      <c r="F1004">
        <f t="shared" ca="1" si="99"/>
        <v>31</v>
      </c>
      <c r="G1004">
        <f t="shared" ca="1" si="100"/>
        <v>32</v>
      </c>
      <c r="M1004">
        <v>944</v>
      </c>
      <c r="N1004">
        <v>4.2990000000000004</v>
      </c>
    </row>
    <row r="1005" spans="1:14">
      <c r="A1005" s="54">
        <f>formulas!O1092</f>
        <v>0</v>
      </c>
      <c r="B1005" s="33">
        <f t="shared" ca="1" si="96"/>
        <v>32</v>
      </c>
      <c r="C1005">
        <f t="shared" si="97"/>
        <v>90</v>
      </c>
      <c r="D1005">
        <f t="shared" ca="1" si="95"/>
        <v>-3.0000000000000001E-3</v>
      </c>
      <c r="E1005">
        <f t="shared" ca="1" si="98"/>
        <v>0</v>
      </c>
      <c r="F1005">
        <f t="shared" ca="1" si="99"/>
        <v>31</v>
      </c>
      <c r="G1005">
        <f t="shared" ca="1" si="100"/>
        <v>32</v>
      </c>
      <c r="M1005">
        <v>945</v>
      </c>
      <c r="N1005">
        <v>4.3049999999999997</v>
      </c>
    </row>
    <row r="1006" spans="1:14">
      <c r="A1006" s="54">
        <f>formulas!O1093</f>
        <v>0</v>
      </c>
      <c r="B1006" s="33">
        <f t="shared" ca="1" si="96"/>
        <v>32</v>
      </c>
      <c r="C1006">
        <f t="shared" si="97"/>
        <v>90</v>
      </c>
      <c r="D1006">
        <f t="shared" ca="1" si="95"/>
        <v>-3.0000000000000001E-3</v>
      </c>
      <c r="E1006">
        <f t="shared" ca="1" si="98"/>
        <v>0</v>
      </c>
      <c r="F1006">
        <f t="shared" ca="1" si="99"/>
        <v>31</v>
      </c>
      <c r="G1006">
        <f t="shared" ca="1" si="100"/>
        <v>32</v>
      </c>
      <c r="M1006">
        <v>946</v>
      </c>
      <c r="N1006">
        <v>4.3099999999999996</v>
      </c>
    </row>
    <row r="1007" spans="1:14">
      <c r="A1007" s="54">
        <f>formulas!O1094</f>
        <v>0</v>
      </c>
      <c r="B1007" s="33">
        <f t="shared" ca="1" si="96"/>
        <v>32</v>
      </c>
      <c r="C1007">
        <f t="shared" si="97"/>
        <v>90</v>
      </c>
      <c r="D1007">
        <f t="shared" ca="1" si="95"/>
        <v>-3.0000000000000001E-3</v>
      </c>
      <c r="E1007">
        <f t="shared" ca="1" si="98"/>
        <v>0</v>
      </c>
      <c r="F1007">
        <f t="shared" ca="1" si="99"/>
        <v>31</v>
      </c>
      <c r="G1007">
        <f t="shared" ca="1" si="100"/>
        <v>32</v>
      </c>
      <c r="M1007">
        <v>947</v>
      </c>
      <c r="N1007">
        <v>4.3159999999999998</v>
      </c>
    </row>
    <row r="1008" spans="1:14">
      <c r="A1008" s="54">
        <f>formulas!O1095</f>
        <v>0</v>
      </c>
      <c r="B1008" s="33">
        <f t="shared" ca="1" si="96"/>
        <v>32</v>
      </c>
      <c r="C1008">
        <f t="shared" si="97"/>
        <v>90</v>
      </c>
      <c r="D1008">
        <f t="shared" ca="1" si="95"/>
        <v>-3.0000000000000001E-3</v>
      </c>
      <c r="E1008">
        <f t="shared" ca="1" si="98"/>
        <v>0</v>
      </c>
      <c r="F1008">
        <f t="shared" ca="1" si="99"/>
        <v>31</v>
      </c>
      <c r="G1008">
        <f t="shared" ca="1" si="100"/>
        <v>32</v>
      </c>
      <c r="M1008">
        <v>948</v>
      </c>
      <c r="N1008">
        <v>4.3209999999999997</v>
      </c>
    </row>
    <row r="1009" spans="1:14">
      <c r="A1009" s="54">
        <f>formulas!O1096</f>
        <v>0</v>
      </c>
      <c r="B1009" s="33">
        <f t="shared" ca="1" si="96"/>
        <v>32</v>
      </c>
      <c r="C1009">
        <f t="shared" si="97"/>
        <v>90</v>
      </c>
      <c r="D1009">
        <f t="shared" ca="1" si="95"/>
        <v>-3.0000000000000001E-3</v>
      </c>
      <c r="E1009">
        <f t="shared" ca="1" si="98"/>
        <v>0</v>
      </c>
      <c r="F1009">
        <f t="shared" ca="1" si="99"/>
        <v>31</v>
      </c>
      <c r="G1009">
        <f t="shared" ca="1" si="100"/>
        <v>32</v>
      </c>
      <c r="M1009">
        <v>949</v>
      </c>
      <c r="N1009">
        <v>4.327</v>
      </c>
    </row>
    <row r="1010" spans="1:14">
      <c r="A1010" s="54">
        <f>formulas!O1097</f>
        <v>0</v>
      </c>
      <c r="B1010" s="33">
        <f t="shared" ca="1" si="96"/>
        <v>32</v>
      </c>
      <c r="C1010">
        <f t="shared" si="97"/>
        <v>90</v>
      </c>
      <c r="D1010">
        <f t="shared" ca="1" si="95"/>
        <v>-3.0000000000000001E-3</v>
      </c>
      <c r="E1010">
        <f t="shared" ca="1" si="98"/>
        <v>0</v>
      </c>
      <c r="F1010">
        <f t="shared" ca="1" si="99"/>
        <v>31</v>
      </c>
      <c r="G1010">
        <f t="shared" ca="1" si="100"/>
        <v>32</v>
      </c>
      <c r="M1010">
        <v>950</v>
      </c>
      <c r="N1010">
        <v>4.3319999999999999</v>
      </c>
    </row>
    <row r="1011" spans="1:14">
      <c r="A1011" s="54">
        <f>formulas!O1098</f>
        <v>0</v>
      </c>
      <c r="B1011" s="33">
        <f t="shared" ca="1" si="96"/>
        <v>32</v>
      </c>
      <c r="C1011">
        <f t="shared" si="97"/>
        <v>90</v>
      </c>
      <c r="D1011">
        <f t="shared" ca="1" si="95"/>
        <v>-3.0000000000000001E-3</v>
      </c>
      <c r="E1011">
        <f t="shared" ca="1" si="98"/>
        <v>0</v>
      </c>
      <c r="F1011">
        <f t="shared" ca="1" si="99"/>
        <v>31</v>
      </c>
      <c r="G1011">
        <f t="shared" ca="1" si="100"/>
        <v>32</v>
      </c>
      <c r="M1011">
        <v>951</v>
      </c>
      <c r="N1011">
        <v>4.3380000000000001</v>
      </c>
    </row>
    <row r="1012" spans="1:14">
      <c r="A1012" s="54">
        <f>formulas!O1099</f>
        <v>0</v>
      </c>
      <c r="B1012" s="33">
        <f t="shared" ca="1" si="96"/>
        <v>32</v>
      </c>
      <c r="C1012">
        <f t="shared" si="97"/>
        <v>90</v>
      </c>
      <c r="D1012">
        <f t="shared" ca="1" si="95"/>
        <v>-3.0000000000000001E-3</v>
      </c>
      <c r="E1012">
        <f t="shared" ca="1" si="98"/>
        <v>0</v>
      </c>
      <c r="F1012">
        <f t="shared" ca="1" si="99"/>
        <v>31</v>
      </c>
      <c r="G1012">
        <f t="shared" ca="1" si="100"/>
        <v>32</v>
      </c>
      <c r="M1012">
        <v>952</v>
      </c>
      <c r="N1012">
        <v>4.343</v>
      </c>
    </row>
    <row r="1013" spans="1:14">
      <c r="A1013" s="54">
        <f>formulas!O1100</f>
        <v>0</v>
      </c>
      <c r="B1013" s="33">
        <f t="shared" ca="1" si="96"/>
        <v>32</v>
      </c>
      <c r="C1013">
        <f t="shared" si="97"/>
        <v>90</v>
      </c>
      <c r="D1013">
        <f t="shared" ca="1" si="95"/>
        <v>-3.0000000000000001E-3</v>
      </c>
      <c r="E1013">
        <f t="shared" ca="1" si="98"/>
        <v>0</v>
      </c>
      <c r="F1013">
        <f t="shared" ca="1" si="99"/>
        <v>31</v>
      </c>
      <c r="G1013">
        <f t="shared" ca="1" si="100"/>
        <v>32</v>
      </c>
      <c r="M1013">
        <v>953</v>
      </c>
      <c r="N1013">
        <v>4.3490000000000002</v>
      </c>
    </row>
    <row r="1014" spans="1:14">
      <c r="A1014" s="54">
        <f>formulas!O1101</f>
        <v>0</v>
      </c>
      <c r="B1014" s="33">
        <f t="shared" ca="1" si="96"/>
        <v>32</v>
      </c>
      <c r="C1014">
        <f t="shared" si="97"/>
        <v>90</v>
      </c>
      <c r="D1014">
        <f t="shared" ca="1" si="95"/>
        <v>-3.0000000000000001E-3</v>
      </c>
      <c r="E1014">
        <f t="shared" ca="1" si="98"/>
        <v>0</v>
      </c>
      <c r="F1014">
        <f t="shared" ca="1" si="99"/>
        <v>31</v>
      </c>
      <c r="G1014">
        <f t="shared" ca="1" si="100"/>
        <v>32</v>
      </c>
      <c r="M1014">
        <v>954</v>
      </c>
      <c r="N1014">
        <v>4.3550000000000004</v>
      </c>
    </row>
    <row r="1015" spans="1:14">
      <c r="A1015" s="54">
        <f>formulas!O1102</f>
        <v>0</v>
      </c>
      <c r="B1015" s="33">
        <f t="shared" ca="1" si="96"/>
        <v>32</v>
      </c>
      <c r="C1015">
        <f t="shared" si="97"/>
        <v>90</v>
      </c>
      <c r="D1015">
        <f t="shared" ca="1" si="95"/>
        <v>-3.0000000000000001E-3</v>
      </c>
      <c r="E1015">
        <f t="shared" ca="1" si="98"/>
        <v>0</v>
      </c>
      <c r="F1015">
        <f t="shared" ca="1" si="99"/>
        <v>31</v>
      </c>
      <c r="G1015">
        <f t="shared" ca="1" si="100"/>
        <v>32</v>
      </c>
      <c r="M1015">
        <v>955</v>
      </c>
      <c r="N1015">
        <v>4.3600000000000003</v>
      </c>
    </row>
    <row r="1016" spans="1:14">
      <c r="A1016" s="54">
        <f>formulas!O1103</f>
        <v>0</v>
      </c>
      <c r="B1016" s="33">
        <f t="shared" ca="1" si="96"/>
        <v>32</v>
      </c>
      <c r="C1016">
        <f t="shared" si="97"/>
        <v>90</v>
      </c>
      <c r="D1016">
        <f t="shared" ca="1" si="95"/>
        <v>-3.0000000000000001E-3</v>
      </c>
      <c r="E1016">
        <f t="shared" ca="1" si="98"/>
        <v>0</v>
      </c>
      <c r="F1016">
        <f t="shared" ca="1" si="99"/>
        <v>31</v>
      </c>
      <c r="G1016">
        <f t="shared" ca="1" si="100"/>
        <v>32</v>
      </c>
      <c r="M1016">
        <v>956</v>
      </c>
      <c r="N1016">
        <v>4.3659999999999997</v>
      </c>
    </row>
    <row r="1017" spans="1:14">
      <c r="A1017" s="54">
        <f>formulas!O1104</f>
        <v>0</v>
      </c>
      <c r="B1017" s="33">
        <f t="shared" ca="1" si="96"/>
        <v>32</v>
      </c>
      <c r="C1017">
        <f t="shared" si="97"/>
        <v>90</v>
      </c>
      <c r="D1017">
        <f t="shared" ca="1" si="95"/>
        <v>-3.0000000000000001E-3</v>
      </c>
      <c r="E1017">
        <f t="shared" ca="1" si="98"/>
        <v>0</v>
      </c>
      <c r="F1017">
        <f t="shared" ca="1" si="99"/>
        <v>31</v>
      </c>
      <c r="G1017">
        <f t="shared" ca="1" si="100"/>
        <v>32</v>
      </c>
      <c r="M1017">
        <v>957</v>
      </c>
      <c r="N1017">
        <v>4.3710000000000004</v>
      </c>
    </row>
    <row r="1018" spans="1:14">
      <c r="A1018" s="54">
        <f>formulas!O1105</f>
        <v>0</v>
      </c>
      <c r="B1018" s="33">
        <f t="shared" ca="1" si="96"/>
        <v>32</v>
      </c>
      <c r="C1018">
        <f t="shared" si="97"/>
        <v>90</v>
      </c>
      <c r="D1018">
        <f t="shared" ca="1" si="95"/>
        <v>-3.0000000000000001E-3</v>
      </c>
      <c r="E1018">
        <f t="shared" ca="1" si="98"/>
        <v>0</v>
      </c>
      <c r="F1018">
        <f t="shared" ca="1" si="99"/>
        <v>31</v>
      </c>
      <c r="G1018">
        <f t="shared" ca="1" si="100"/>
        <v>32</v>
      </c>
      <c r="M1018">
        <v>958</v>
      </c>
      <c r="N1018">
        <v>4.3769999999999998</v>
      </c>
    </row>
    <row r="1019" spans="1:14">
      <c r="A1019" s="54">
        <f>formulas!O1106</f>
        <v>0</v>
      </c>
      <c r="B1019" s="33">
        <f t="shared" ca="1" si="96"/>
        <v>32</v>
      </c>
      <c r="C1019">
        <f t="shared" si="97"/>
        <v>90</v>
      </c>
      <c r="D1019">
        <f t="shared" ca="1" si="95"/>
        <v>-3.0000000000000001E-3</v>
      </c>
      <c r="E1019">
        <f t="shared" ca="1" si="98"/>
        <v>0</v>
      </c>
      <c r="F1019">
        <f t="shared" ca="1" si="99"/>
        <v>31</v>
      </c>
      <c r="G1019">
        <f t="shared" ca="1" si="100"/>
        <v>32</v>
      </c>
      <c r="M1019">
        <v>959</v>
      </c>
      <c r="N1019">
        <v>4.3819999999999997</v>
      </c>
    </row>
    <row r="1020" spans="1:14">
      <c r="A1020" s="54">
        <f>formulas!O1107</f>
        <v>0</v>
      </c>
      <c r="B1020" s="33">
        <f t="shared" ca="1" si="96"/>
        <v>32</v>
      </c>
      <c r="C1020">
        <f t="shared" si="97"/>
        <v>90</v>
      </c>
      <c r="D1020">
        <f t="shared" ca="1" si="95"/>
        <v>-3.0000000000000001E-3</v>
      </c>
      <c r="E1020">
        <f t="shared" ca="1" si="98"/>
        <v>0</v>
      </c>
      <c r="F1020">
        <f t="shared" ca="1" si="99"/>
        <v>31</v>
      </c>
      <c r="G1020">
        <f t="shared" ca="1" si="100"/>
        <v>32</v>
      </c>
      <c r="M1020">
        <v>960</v>
      </c>
      <c r="N1020">
        <v>4.3879999999999999</v>
      </c>
    </row>
    <row r="1021" spans="1:14">
      <c r="A1021" s="54">
        <f>formulas!O1108</f>
        <v>0</v>
      </c>
      <c r="B1021" s="33">
        <f t="shared" ca="1" si="96"/>
        <v>32</v>
      </c>
      <c r="C1021">
        <f t="shared" si="97"/>
        <v>90</v>
      </c>
      <c r="D1021">
        <f t="shared" ca="1" si="95"/>
        <v>-3.0000000000000001E-3</v>
      </c>
      <c r="E1021">
        <f t="shared" ca="1" si="98"/>
        <v>0</v>
      </c>
      <c r="F1021">
        <f t="shared" ca="1" si="99"/>
        <v>31</v>
      </c>
      <c r="G1021">
        <f t="shared" ca="1" si="100"/>
        <v>32</v>
      </c>
      <c r="M1021">
        <v>961</v>
      </c>
      <c r="N1021">
        <v>4.3929999999999998</v>
      </c>
    </row>
    <row r="1022" spans="1:14">
      <c r="A1022" s="54">
        <f>formulas!O1109</f>
        <v>0</v>
      </c>
      <c r="B1022" s="33">
        <f t="shared" ca="1" si="96"/>
        <v>32</v>
      </c>
      <c r="C1022">
        <f t="shared" si="97"/>
        <v>90</v>
      </c>
      <c r="D1022">
        <f t="shared" ca="1" si="95"/>
        <v>-3.0000000000000001E-3</v>
      </c>
      <c r="E1022">
        <f t="shared" ca="1" si="98"/>
        <v>0</v>
      </c>
      <c r="F1022">
        <f t="shared" ca="1" si="99"/>
        <v>31</v>
      </c>
      <c r="G1022">
        <f t="shared" ca="1" si="100"/>
        <v>32</v>
      </c>
      <c r="M1022">
        <v>962</v>
      </c>
      <c r="N1022">
        <v>4.399</v>
      </c>
    </row>
    <row r="1023" spans="1:14">
      <c r="A1023" s="54">
        <f>formulas!O1110</f>
        <v>0</v>
      </c>
      <c r="B1023" s="33">
        <f t="shared" ca="1" si="96"/>
        <v>32</v>
      </c>
      <c r="C1023">
        <f t="shared" si="97"/>
        <v>90</v>
      </c>
      <c r="D1023">
        <f t="shared" ca="1" si="95"/>
        <v>-3.0000000000000001E-3</v>
      </c>
      <c r="E1023">
        <f t="shared" ca="1" si="98"/>
        <v>0</v>
      </c>
      <c r="F1023">
        <f t="shared" ca="1" si="99"/>
        <v>31</v>
      </c>
      <c r="G1023">
        <f t="shared" ca="1" si="100"/>
        <v>32</v>
      </c>
      <c r="M1023">
        <v>963</v>
      </c>
      <c r="N1023">
        <v>4.4039999999999999</v>
      </c>
    </row>
    <row r="1024" spans="1:14">
      <c r="A1024" s="54">
        <f>formulas!O1111</f>
        <v>0</v>
      </c>
      <c r="B1024" s="33">
        <f t="shared" ca="1" si="96"/>
        <v>32</v>
      </c>
      <c r="C1024">
        <f t="shared" si="97"/>
        <v>90</v>
      </c>
      <c r="D1024">
        <f t="shared" ca="1" si="95"/>
        <v>-3.0000000000000001E-3</v>
      </c>
      <c r="E1024">
        <f t="shared" ca="1" si="98"/>
        <v>0</v>
      </c>
      <c r="F1024">
        <f t="shared" ca="1" si="99"/>
        <v>31</v>
      </c>
      <c r="G1024">
        <f t="shared" ca="1" si="100"/>
        <v>32</v>
      </c>
      <c r="M1024">
        <v>964</v>
      </c>
      <c r="N1024">
        <v>4.41</v>
      </c>
    </row>
    <row r="1025" spans="1:14">
      <c r="A1025" s="54">
        <f>formulas!O1112</f>
        <v>0</v>
      </c>
      <c r="B1025" s="33">
        <f t="shared" ca="1" si="96"/>
        <v>32</v>
      </c>
      <c r="C1025">
        <f t="shared" si="97"/>
        <v>90</v>
      </c>
      <c r="D1025">
        <f t="shared" ca="1" si="95"/>
        <v>-3.0000000000000001E-3</v>
      </c>
      <c r="E1025">
        <f t="shared" ca="1" si="98"/>
        <v>0</v>
      </c>
      <c r="F1025">
        <f t="shared" ca="1" si="99"/>
        <v>31</v>
      </c>
      <c r="G1025">
        <f t="shared" ca="1" si="100"/>
        <v>32</v>
      </c>
      <c r="M1025">
        <v>965</v>
      </c>
      <c r="N1025">
        <v>4.415</v>
      </c>
    </row>
    <row r="1026" spans="1:14">
      <c r="A1026" s="54">
        <f>formulas!O1113</f>
        <v>0</v>
      </c>
      <c r="B1026" s="33">
        <f t="shared" ca="1" si="96"/>
        <v>32</v>
      </c>
      <c r="C1026">
        <f t="shared" si="97"/>
        <v>90</v>
      </c>
      <c r="D1026">
        <f t="shared" ca="1" si="95"/>
        <v>-3.0000000000000001E-3</v>
      </c>
      <c r="E1026">
        <f t="shared" ca="1" si="98"/>
        <v>0</v>
      </c>
      <c r="F1026">
        <f t="shared" ca="1" si="99"/>
        <v>31</v>
      </c>
      <c r="G1026">
        <f t="shared" ca="1" si="100"/>
        <v>32</v>
      </c>
      <c r="M1026">
        <v>966</v>
      </c>
      <c r="N1026">
        <v>4.4210000000000003</v>
      </c>
    </row>
    <row r="1027" spans="1:14">
      <c r="A1027" s="54">
        <f>formulas!O1114</f>
        <v>0</v>
      </c>
      <c r="B1027" s="33">
        <f t="shared" ca="1" si="96"/>
        <v>32</v>
      </c>
      <c r="C1027">
        <f t="shared" si="97"/>
        <v>90</v>
      </c>
      <c r="D1027">
        <f t="shared" ref="D1027:D1090" ca="1" si="101">INDIRECT(ADDRESS(C1027+1,14))</f>
        <v>-3.0000000000000001E-3</v>
      </c>
      <c r="E1027">
        <f t="shared" ca="1" si="98"/>
        <v>0</v>
      </c>
      <c r="F1027">
        <f t="shared" ca="1" si="99"/>
        <v>31</v>
      </c>
      <c r="G1027">
        <f t="shared" ca="1" si="100"/>
        <v>32</v>
      </c>
      <c r="M1027">
        <v>967</v>
      </c>
      <c r="N1027">
        <v>4.4260000000000002</v>
      </c>
    </row>
    <row r="1028" spans="1:14">
      <c r="A1028" s="54">
        <f>formulas!O1115</f>
        <v>0</v>
      </c>
      <c r="B1028" s="33">
        <f t="shared" ca="1" si="96"/>
        <v>32</v>
      </c>
      <c r="C1028">
        <f t="shared" si="97"/>
        <v>90</v>
      </c>
      <c r="D1028">
        <f t="shared" ca="1" si="101"/>
        <v>-3.0000000000000001E-3</v>
      </c>
      <c r="E1028">
        <f t="shared" ca="1" si="98"/>
        <v>0</v>
      </c>
      <c r="F1028">
        <f t="shared" ca="1" si="99"/>
        <v>31</v>
      </c>
      <c r="G1028">
        <f t="shared" ca="1" si="100"/>
        <v>32</v>
      </c>
      <c r="M1028">
        <v>968</v>
      </c>
      <c r="N1028">
        <v>4.4320000000000004</v>
      </c>
    </row>
    <row r="1029" spans="1:14">
      <c r="A1029" s="54">
        <f>formulas!O1116</f>
        <v>0</v>
      </c>
      <c r="B1029" s="33">
        <f t="shared" ca="1" si="96"/>
        <v>32</v>
      </c>
      <c r="C1029">
        <f t="shared" si="97"/>
        <v>90</v>
      </c>
      <c r="D1029">
        <f t="shared" ca="1" si="101"/>
        <v>-3.0000000000000001E-3</v>
      </c>
      <c r="E1029">
        <f t="shared" ca="1" si="98"/>
        <v>0</v>
      </c>
      <c r="F1029">
        <f t="shared" ca="1" si="99"/>
        <v>31</v>
      </c>
      <c r="G1029">
        <f t="shared" ca="1" si="100"/>
        <v>32</v>
      </c>
      <c r="M1029">
        <v>969</v>
      </c>
      <c r="N1029">
        <v>4.4370000000000003</v>
      </c>
    </row>
    <row r="1030" spans="1:14">
      <c r="A1030" s="54">
        <f>formulas!O1117</f>
        <v>0</v>
      </c>
      <c r="B1030" s="33">
        <f t="shared" ca="1" si="96"/>
        <v>32</v>
      </c>
      <c r="C1030">
        <f t="shared" si="97"/>
        <v>90</v>
      </c>
      <c r="D1030">
        <f t="shared" ca="1" si="101"/>
        <v>-3.0000000000000001E-3</v>
      </c>
      <c r="E1030">
        <f t="shared" ca="1" si="98"/>
        <v>0</v>
      </c>
      <c r="F1030">
        <f t="shared" ca="1" si="99"/>
        <v>31</v>
      </c>
      <c r="G1030">
        <f t="shared" ca="1" si="100"/>
        <v>32</v>
      </c>
      <c r="M1030">
        <v>970</v>
      </c>
      <c r="N1030">
        <v>4.4429999999999996</v>
      </c>
    </row>
    <row r="1031" spans="1:14">
      <c r="A1031" s="54">
        <f>formulas!O1118</f>
        <v>0</v>
      </c>
      <c r="B1031" s="33">
        <f t="shared" ca="1" si="96"/>
        <v>32</v>
      </c>
      <c r="C1031">
        <f t="shared" si="97"/>
        <v>90</v>
      </c>
      <c r="D1031">
        <f t="shared" ca="1" si="101"/>
        <v>-3.0000000000000001E-3</v>
      </c>
      <c r="E1031">
        <f t="shared" ca="1" si="98"/>
        <v>0</v>
      </c>
      <c r="F1031">
        <f t="shared" ca="1" si="99"/>
        <v>31</v>
      </c>
      <c r="G1031">
        <f t="shared" ca="1" si="100"/>
        <v>32</v>
      </c>
      <c r="M1031">
        <v>971</v>
      </c>
      <c r="N1031">
        <v>4.4489999999999998</v>
      </c>
    </row>
    <row r="1032" spans="1:14">
      <c r="A1032" s="54">
        <f>formulas!O1119</f>
        <v>0</v>
      </c>
      <c r="B1032" s="33">
        <f t="shared" ca="1" si="96"/>
        <v>32</v>
      </c>
      <c r="C1032">
        <f t="shared" si="97"/>
        <v>90</v>
      </c>
      <c r="D1032">
        <f t="shared" ca="1" si="101"/>
        <v>-3.0000000000000001E-3</v>
      </c>
      <c r="E1032">
        <f t="shared" ca="1" si="98"/>
        <v>0</v>
      </c>
      <c r="F1032">
        <f t="shared" ca="1" si="99"/>
        <v>31</v>
      </c>
      <c r="G1032">
        <f t="shared" ca="1" si="100"/>
        <v>32</v>
      </c>
      <c r="M1032">
        <v>972</v>
      </c>
      <c r="N1032">
        <v>4.4539999999999997</v>
      </c>
    </row>
    <row r="1033" spans="1:14">
      <c r="A1033" s="54">
        <f>formulas!O1120</f>
        <v>0</v>
      </c>
      <c r="B1033" s="33">
        <f t="shared" ca="1" si="96"/>
        <v>32</v>
      </c>
      <c r="C1033">
        <f t="shared" si="97"/>
        <v>90</v>
      </c>
      <c r="D1033">
        <f t="shared" ca="1" si="101"/>
        <v>-3.0000000000000001E-3</v>
      </c>
      <c r="E1033">
        <f t="shared" ca="1" si="98"/>
        <v>0</v>
      </c>
      <c r="F1033">
        <f t="shared" ca="1" si="99"/>
        <v>31</v>
      </c>
      <c r="G1033">
        <f t="shared" ca="1" si="100"/>
        <v>32</v>
      </c>
      <c r="M1033">
        <v>973</v>
      </c>
      <c r="N1033">
        <v>4.46</v>
      </c>
    </row>
    <row r="1034" spans="1:14">
      <c r="A1034" s="54">
        <f>formulas!O1121</f>
        <v>0</v>
      </c>
      <c r="B1034" s="33">
        <f t="shared" ca="1" si="96"/>
        <v>32</v>
      </c>
      <c r="C1034">
        <f t="shared" si="97"/>
        <v>90</v>
      </c>
      <c r="D1034">
        <f t="shared" ca="1" si="101"/>
        <v>-3.0000000000000001E-3</v>
      </c>
      <c r="E1034">
        <f t="shared" ca="1" si="98"/>
        <v>0</v>
      </c>
      <c r="F1034">
        <f t="shared" ca="1" si="99"/>
        <v>31</v>
      </c>
      <c r="G1034">
        <f t="shared" ca="1" si="100"/>
        <v>32</v>
      </c>
      <c r="M1034">
        <v>974</v>
      </c>
      <c r="N1034">
        <v>4.4649999999999999</v>
      </c>
    </row>
    <row r="1035" spans="1:14">
      <c r="A1035" s="54">
        <f>formulas!O1122</f>
        <v>0</v>
      </c>
      <c r="B1035" s="33">
        <f t="shared" ca="1" si="96"/>
        <v>32</v>
      </c>
      <c r="C1035">
        <f t="shared" si="97"/>
        <v>90</v>
      </c>
      <c r="D1035">
        <f t="shared" ca="1" si="101"/>
        <v>-3.0000000000000001E-3</v>
      </c>
      <c r="E1035">
        <f t="shared" ca="1" si="98"/>
        <v>0</v>
      </c>
      <c r="F1035">
        <f t="shared" ca="1" si="99"/>
        <v>31</v>
      </c>
      <c r="G1035">
        <f t="shared" ca="1" si="100"/>
        <v>32</v>
      </c>
      <c r="M1035">
        <v>975</v>
      </c>
      <c r="N1035">
        <v>4.4710000000000001</v>
      </c>
    </row>
    <row r="1036" spans="1:14">
      <c r="A1036" s="54">
        <f>formulas!O1123</f>
        <v>0</v>
      </c>
      <c r="B1036" s="33">
        <f t="shared" ca="1" si="96"/>
        <v>32</v>
      </c>
      <c r="C1036">
        <f t="shared" si="97"/>
        <v>90</v>
      </c>
      <c r="D1036">
        <f t="shared" ca="1" si="101"/>
        <v>-3.0000000000000001E-3</v>
      </c>
      <c r="E1036">
        <f t="shared" ca="1" si="98"/>
        <v>0</v>
      </c>
      <c r="F1036">
        <f t="shared" ca="1" si="99"/>
        <v>31</v>
      </c>
      <c r="G1036">
        <f t="shared" ca="1" si="100"/>
        <v>32</v>
      </c>
      <c r="M1036">
        <v>976</v>
      </c>
      <c r="N1036">
        <v>4.476</v>
      </c>
    </row>
    <row r="1037" spans="1:14">
      <c r="A1037" s="54">
        <f>formulas!O1124</f>
        <v>0</v>
      </c>
      <c r="B1037" s="33">
        <f t="shared" ca="1" si="96"/>
        <v>32</v>
      </c>
      <c r="C1037">
        <f t="shared" si="97"/>
        <v>90</v>
      </c>
      <c r="D1037">
        <f t="shared" ca="1" si="101"/>
        <v>-3.0000000000000001E-3</v>
      </c>
      <c r="E1037">
        <f t="shared" ca="1" si="98"/>
        <v>0</v>
      </c>
      <c r="F1037">
        <f t="shared" ca="1" si="99"/>
        <v>31</v>
      </c>
      <c r="G1037">
        <f t="shared" ca="1" si="100"/>
        <v>32</v>
      </c>
      <c r="M1037">
        <v>977</v>
      </c>
      <c r="N1037">
        <v>4.4820000000000002</v>
      </c>
    </row>
    <row r="1038" spans="1:14">
      <c r="A1038" s="54">
        <f>formulas!O1125</f>
        <v>0</v>
      </c>
      <c r="B1038" s="33">
        <f t="shared" ca="1" si="96"/>
        <v>32</v>
      </c>
      <c r="C1038">
        <f t="shared" si="97"/>
        <v>90</v>
      </c>
      <c r="D1038">
        <f t="shared" ca="1" si="101"/>
        <v>-3.0000000000000001E-3</v>
      </c>
      <c r="E1038">
        <f t="shared" ca="1" si="98"/>
        <v>0</v>
      </c>
      <c r="F1038">
        <f t="shared" ca="1" si="99"/>
        <v>31</v>
      </c>
      <c r="G1038">
        <f t="shared" ca="1" si="100"/>
        <v>32</v>
      </c>
      <c r="M1038">
        <v>978</v>
      </c>
      <c r="N1038">
        <v>4.4870000000000001</v>
      </c>
    </row>
    <row r="1039" spans="1:14">
      <c r="A1039" s="54">
        <f>formulas!O1126</f>
        <v>0</v>
      </c>
      <c r="B1039" s="33">
        <f t="shared" ca="1" si="96"/>
        <v>32</v>
      </c>
      <c r="C1039">
        <f t="shared" si="97"/>
        <v>90</v>
      </c>
      <c r="D1039">
        <f t="shared" ca="1" si="101"/>
        <v>-3.0000000000000001E-3</v>
      </c>
      <c r="E1039">
        <f t="shared" ca="1" si="98"/>
        <v>0</v>
      </c>
      <c r="F1039">
        <f t="shared" ca="1" si="99"/>
        <v>31</v>
      </c>
      <c r="G1039">
        <f t="shared" ca="1" si="100"/>
        <v>32</v>
      </c>
      <c r="M1039">
        <v>979</v>
      </c>
      <c r="N1039">
        <v>4.4930000000000003</v>
      </c>
    </row>
    <row r="1040" spans="1:14">
      <c r="A1040" s="54">
        <f>formulas!O1127</f>
        <v>0</v>
      </c>
      <c r="B1040" s="33">
        <f t="shared" ca="1" si="96"/>
        <v>32</v>
      </c>
      <c r="C1040">
        <f t="shared" si="97"/>
        <v>90</v>
      </c>
      <c r="D1040">
        <f t="shared" ca="1" si="101"/>
        <v>-3.0000000000000001E-3</v>
      </c>
      <c r="E1040">
        <f t="shared" ca="1" si="98"/>
        <v>0</v>
      </c>
      <c r="F1040">
        <f t="shared" ca="1" si="99"/>
        <v>31</v>
      </c>
      <c r="G1040">
        <f t="shared" ca="1" si="100"/>
        <v>32</v>
      </c>
      <c r="M1040">
        <v>980</v>
      </c>
      <c r="N1040">
        <v>4.4980000000000002</v>
      </c>
    </row>
    <row r="1041" spans="1:14">
      <c r="A1041" s="54">
        <f>formulas!O1128</f>
        <v>0</v>
      </c>
      <c r="B1041" s="33">
        <f t="shared" ca="1" si="96"/>
        <v>32</v>
      </c>
      <c r="C1041">
        <f t="shared" si="97"/>
        <v>90</v>
      </c>
      <c r="D1041">
        <f t="shared" ca="1" si="101"/>
        <v>-3.0000000000000001E-3</v>
      </c>
      <c r="E1041">
        <f t="shared" ca="1" si="98"/>
        <v>0</v>
      </c>
      <c r="F1041">
        <f t="shared" ca="1" si="99"/>
        <v>31</v>
      </c>
      <c r="G1041">
        <f t="shared" ca="1" si="100"/>
        <v>32</v>
      </c>
      <c r="M1041">
        <v>981</v>
      </c>
      <c r="N1041">
        <v>4.5039999999999996</v>
      </c>
    </row>
    <row r="1042" spans="1:14">
      <c r="A1042" s="54">
        <f>formulas!O1129</f>
        <v>0</v>
      </c>
      <c r="B1042" s="33">
        <f t="shared" ca="1" si="96"/>
        <v>32</v>
      </c>
      <c r="C1042">
        <f t="shared" si="97"/>
        <v>90</v>
      </c>
      <c r="D1042">
        <f t="shared" ca="1" si="101"/>
        <v>-3.0000000000000001E-3</v>
      </c>
      <c r="E1042">
        <f t="shared" ca="1" si="98"/>
        <v>0</v>
      </c>
      <c r="F1042">
        <f t="shared" ca="1" si="99"/>
        <v>31</v>
      </c>
      <c r="G1042">
        <f t="shared" ca="1" si="100"/>
        <v>32</v>
      </c>
      <c r="M1042">
        <v>982</v>
      </c>
      <c r="N1042">
        <v>4.51</v>
      </c>
    </row>
    <row r="1043" spans="1:14">
      <c r="A1043" s="54">
        <f>formulas!O1130</f>
        <v>0</v>
      </c>
      <c r="B1043" s="33">
        <f t="shared" ca="1" si="96"/>
        <v>32</v>
      </c>
      <c r="C1043">
        <f t="shared" si="97"/>
        <v>90</v>
      </c>
      <c r="D1043">
        <f t="shared" ca="1" si="101"/>
        <v>-3.0000000000000001E-3</v>
      </c>
      <c r="E1043">
        <f t="shared" ca="1" si="98"/>
        <v>0</v>
      </c>
      <c r="F1043">
        <f t="shared" ca="1" si="99"/>
        <v>31</v>
      </c>
      <c r="G1043">
        <f t="shared" ca="1" si="100"/>
        <v>32</v>
      </c>
      <c r="M1043">
        <v>983</v>
      </c>
      <c r="N1043">
        <v>4.5149999999999997</v>
      </c>
    </row>
    <row r="1044" spans="1:14">
      <c r="A1044" s="54">
        <f>formulas!O1131</f>
        <v>0</v>
      </c>
      <c r="B1044" s="33">
        <f t="shared" ca="1" si="96"/>
        <v>32</v>
      </c>
      <c r="C1044">
        <f t="shared" si="97"/>
        <v>90</v>
      </c>
      <c r="D1044">
        <f t="shared" ca="1" si="101"/>
        <v>-3.0000000000000001E-3</v>
      </c>
      <c r="E1044">
        <f t="shared" ca="1" si="98"/>
        <v>0</v>
      </c>
      <c r="F1044">
        <f t="shared" ca="1" si="99"/>
        <v>31</v>
      </c>
      <c r="G1044">
        <f t="shared" ca="1" si="100"/>
        <v>32</v>
      </c>
      <c r="M1044">
        <v>984</v>
      </c>
      <c r="N1044">
        <v>4.5209999999999999</v>
      </c>
    </row>
    <row r="1045" spans="1:14">
      <c r="A1045" s="54">
        <f>formulas!O1132</f>
        <v>0</v>
      </c>
      <c r="B1045" s="33">
        <f t="shared" ref="B1045:B1108" ca="1" si="102">(A1045-D1045)/(E1045-D1045)*(G1045-F1045)+F1045</f>
        <v>32</v>
      </c>
      <c r="C1045">
        <f t="shared" ref="C1045:C1108" si="103">COUNTIF($N$2:$N$25400,"&lt;"&amp;A1045)</f>
        <v>90</v>
      </c>
      <c r="D1045">
        <f t="shared" ca="1" si="101"/>
        <v>-3.0000000000000001E-3</v>
      </c>
      <c r="E1045">
        <f t="shared" ref="E1045:E1108" ca="1" si="104">INDIRECT(ADDRESS(C1045+2,14))</f>
        <v>0</v>
      </c>
      <c r="F1045">
        <f t="shared" ref="F1045:F1108" ca="1" si="105">INDIRECT(ADDRESS(C1045+1,13))</f>
        <v>31</v>
      </c>
      <c r="G1045">
        <f t="shared" ref="G1045:G1108" ca="1" si="106">INDIRECT(ADDRESS(C1045+2,13))</f>
        <v>32</v>
      </c>
      <c r="M1045">
        <v>985</v>
      </c>
      <c r="N1045">
        <v>4.5259999999999998</v>
      </c>
    </row>
    <row r="1046" spans="1:14">
      <c r="A1046" s="54">
        <f>formulas!O1133</f>
        <v>0</v>
      </c>
      <c r="B1046" s="33">
        <f t="shared" ca="1" si="102"/>
        <v>32</v>
      </c>
      <c r="C1046">
        <f t="shared" si="103"/>
        <v>90</v>
      </c>
      <c r="D1046">
        <f t="shared" ca="1" si="101"/>
        <v>-3.0000000000000001E-3</v>
      </c>
      <c r="E1046">
        <f t="shared" ca="1" si="104"/>
        <v>0</v>
      </c>
      <c r="F1046">
        <f t="shared" ca="1" si="105"/>
        <v>31</v>
      </c>
      <c r="G1046">
        <f t="shared" ca="1" si="106"/>
        <v>32</v>
      </c>
      <c r="M1046">
        <v>986</v>
      </c>
      <c r="N1046">
        <v>4.532</v>
      </c>
    </row>
    <row r="1047" spans="1:14">
      <c r="A1047" s="54">
        <f>formulas!O1134</f>
        <v>0</v>
      </c>
      <c r="B1047" s="33">
        <f t="shared" ca="1" si="102"/>
        <v>32</v>
      </c>
      <c r="C1047">
        <f t="shared" si="103"/>
        <v>90</v>
      </c>
      <c r="D1047">
        <f t="shared" ca="1" si="101"/>
        <v>-3.0000000000000001E-3</v>
      </c>
      <c r="E1047">
        <f t="shared" ca="1" si="104"/>
        <v>0</v>
      </c>
      <c r="F1047">
        <f t="shared" ca="1" si="105"/>
        <v>31</v>
      </c>
      <c r="G1047">
        <f t="shared" ca="1" si="106"/>
        <v>32</v>
      </c>
      <c r="M1047">
        <v>987</v>
      </c>
      <c r="N1047">
        <v>4.5369999999999999</v>
      </c>
    </row>
    <row r="1048" spans="1:14">
      <c r="A1048" s="54">
        <f>formulas!O1135</f>
        <v>0</v>
      </c>
      <c r="B1048" s="33">
        <f t="shared" ca="1" si="102"/>
        <v>32</v>
      </c>
      <c r="C1048">
        <f t="shared" si="103"/>
        <v>90</v>
      </c>
      <c r="D1048">
        <f t="shared" ca="1" si="101"/>
        <v>-3.0000000000000001E-3</v>
      </c>
      <c r="E1048">
        <f t="shared" ca="1" si="104"/>
        <v>0</v>
      </c>
      <c r="F1048">
        <f t="shared" ca="1" si="105"/>
        <v>31</v>
      </c>
      <c r="G1048">
        <f t="shared" ca="1" si="106"/>
        <v>32</v>
      </c>
      <c r="M1048">
        <v>988</v>
      </c>
      <c r="N1048">
        <v>4.5430000000000001</v>
      </c>
    </row>
    <row r="1049" spans="1:14">
      <c r="A1049" s="54">
        <f>formulas!O1136</f>
        <v>0</v>
      </c>
      <c r="B1049" s="33">
        <f t="shared" ca="1" si="102"/>
        <v>32</v>
      </c>
      <c r="C1049">
        <f t="shared" si="103"/>
        <v>90</v>
      </c>
      <c r="D1049">
        <f t="shared" ca="1" si="101"/>
        <v>-3.0000000000000001E-3</v>
      </c>
      <c r="E1049">
        <f t="shared" ca="1" si="104"/>
        <v>0</v>
      </c>
      <c r="F1049">
        <f t="shared" ca="1" si="105"/>
        <v>31</v>
      </c>
      <c r="G1049">
        <f t="shared" ca="1" si="106"/>
        <v>32</v>
      </c>
      <c r="M1049">
        <v>989</v>
      </c>
      <c r="N1049">
        <v>4.548</v>
      </c>
    </row>
    <row r="1050" spans="1:14">
      <c r="A1050" s="54">
        <f>formulas!O1137</f>
        <v>0</v>
      </c>
      <c r="B1050" s="33">
        <f t="shared" ca="1" si="102"/>
        <v>32</v>
      </c>
      <c r="C1050">
        <f t="shared" si="103"/>
        <v>90</v>
      </c>
      <c r="D1050">
        <f t="shared" ca="1" si="101"/>
        <v>-3.0000000000000001E-3</v>
      </c>
      <c r="E1050">
        <f t="shared" ca="1" si="104"/>
        <v>0</v>
      </c>
      <c r="F1050">
        <f t="shared" ca="1" si="105"/>
        <v>31</v>
      </c>
      <c r="G1050">
        <f t="shared" ca="1" si="106"/>
        <v>32</v>
      </c>
      <c r="M1050">
        <v>990</v>
      </c>
      <c r="N1050">
        <v>4.5540000000000003</v>
      </c>
    </row>
    <row r="1051" spans="1:14">
      <c r="A1051" s="54">
        <f>formulas!O1138</f>
        <v>0</v>
      </c>
      <c r="B1051" s="33">
        <f t="shared" ca="1" si="102"/>
        <v>32</v>
      </c>
      <c r="C1051">
        <f t="shared" si="103"/>
        <v>90</v>
      </c>
      <c r="D1051">
        <f t="shared" ca="1" si="101"/>
        <v>-3.0000000000000001E-3</v>
      </c>
      <c r="E1051">
        <f t="shared" ca="1" si="104"/>
        <v>0</v>
      </c>
      <c r="F1051">
        <f t="shared" ca="1" si="105"/>
        <v>31</v>
      </c>
      <c r="G1051">
        <f t="shared" ca="1" si="106"/>
        <v>32</v>
      </c>
      <c r="M1051">
        <v>991</v>
      </c>
      <c r="N1051">
        <v>4.5590000000000002</v>
      </c>
    </row>
    <row r="1052" spans="1:14">
      <c r="A1052" s="54">
        <f>formulas!O1139</f>
        <v>0</v>
      </c>
      <c r="B1052" s="33">
        <f t="shared" ca="1" si="102"/>
        <v>32</v>
      </c>
      <c r="C1052">
        <f t="shared" si="103"/>
        <v>90</v>
      </c>
      <c r="D1052">
        <f t="shared" ca="1" si="101"/>
        <v>-3.0000000000000001E-3</v>
      </c>
      <c r="E1052">
        <f t="shared" ca="1" si="104"/>
        <v>0</v>
      </c>
      <c r="F1052">
        <f t="shared" ca="1" si="105"/>
        <v>31</v>
      </c>
      <c r="G1052">
        <f t="shared" ca="1" si="106"/>
        <v>32</v>
      </c>
      <c r="M1052">
        <v>992</v>
      </c>
      <c r="N1052">
        <v>4.5650000000000004</v>
      </c>
    </row>
    <row r="1053" spans="1:14">
      <c r="A1053" s="54">
        <f>formulas!O1140</f>
        <v>0</v>
      </c>
      <c r="B1053" s="33">
        <f t="shared" ca="1" si="102"/>
        <v>32</v>
      </c>
      <c r="C1053">
        <f t="shared" si="103"/>
        <v>90</v>
      </c>
      <c r="D1053">
        <f t="shared" ca="1" si="101"/>
        <v>-3.0000000000000001E-3</v>
      </c>
      <c r="E1053">
        <f t="shared" ca="1" si="104"/>
        <v>0</v>
      </c>
      <c r="F1053">
        <f t="shared" ca="1" si="105"/>
        <v>31</v>
      </c>
      <c r="G1053">
        <f t="shared" ca="1" si="106"/>
        <v>32</v>
      </c>
      <c r="M1053">
        <v>993</v>
      </c>
      <c r="N1053">
        <v>4.5709999999999997</v>
      </c>
    </row>
    <row r="1054" spans="1:14">
      <c r="A1054" s="54">
        <f>formulas!O1141</f>
        <v>0</v>
      </c>
      <c r="B1054" s="33">
        <f t="shared" ca="1" si="102"/>
        <v>32</v>
      </c>
      <c r="C1054">
        <f t="shared" si="103"/>
        <v>90</v>
      </c>
      <c r="D1054">
        <f t="shared" ca="1" si="101"/>
        <v>-3.0000000000000001E-3</v>
      </c>
      <c r="E1054">
        <f t="shared" ca="1" si="104"/>
        <v>0</v>
      </c>
      <c r="F1054">
        <f t="shared" ca="1" si="105"/>
        <v>31</v>
      </c>
      <c r="G1054">
        <f t="shared" ca="1" si="106"/>
        <v>32</v>
      </c>
      <c r="M1054">
        <v>994</v>
      </c>
      <c r="N1054">
        <v>4.5759999999999996</v>
      </c>
    </row>
    <row r="1055" spans="1:14">
      <c r="A1055" s="54">
        <f>formulas!O1142</f>
        <v>0</v>
      </c>
      <c r="B1055" s="33">
        <f t="shared" ca="1" si="102"/>
        <v>32</v>
      </c>
      <c r="C1055">
        <f t="shared" si="103"/>
        <v>90</v>
      </c>
      <c r="D1055">
        <f t="shared" ca="1" si="101"/>
        <v>-3.0000000000000001E-3</v>
      </c>
      <c r="E1055">
        <f t="shared" ca="1" si="104"/>
        <v>0</v>
      </c>
      <c r="F1055">
        <f t="shared" ca="1" si="105"/>
        <v>31</v>
      </c>
      <c r="G1055">
        <f t="shared" ca="1" si="106"/>
        <v>32</v>
      </c>
      <c r="M1055">
        <v>995</v>
      </c>
      <c r="N1055">
        <v>4.5819999999999999</v>
      </c>
    </row>
    <row r="1056" spans="1:14">
      <c r="A1056" s="54">
        <f>formulas!O1143</f>
        <v>0</v>
      </c>
      <c r="B1056" s="33">
        <f t="shared" ca="1" si="102"/>
        <v>32</v>
      </c>
      <c r="C1056">
        <f t="shared" si="103"/>
        <v>90</v>
      </c>
      <c r="D1056">
        <f t="shared" ca="1" si="101"/>
        <v>-3.0000000000000001E-3</v>
      </c>
      <c r="E1056">
        <f t="shared" ca="1" si="104"/>
        <v>0</v>
      </c>
      <c r="F1056">
        <f t="shared" ca="1" si="105"/>
        <v>31</v>
      </c>
      <c r="G1056">
        <f t="shared" ca="1" si="106"/>
        <v>32</v>
      </c>
      <c r="M1056">
        <v>996</v>
      </c>
      <c r="N1056">
        <v>4.5869999999999997</v>
      </c>
    </row>
    <row r="1057" spans="1:14">
      <c r="A1057" s="54">
        <f>formulas!O1144</f>
        <v>0</v>
      </c>
      <c r="B1057" s="33">
        <f t="shared" ca="1" si="102"/>
        <v>32</v>
      </c>
      <c r="C1057">
        <f t="shared" si="103"/>
        <v>90</v>
      </c>
      <c r="D1057">
        <f t="shared" ca="1" si="101"/>
        <v>-3.0000000000000001E-3</v>
      </c>
      <c r="E1057">
        <f t="shared" ca="1" si="104"/>
        <v>0</v>
      </c>
      <c r="F1057">
        <f t="shared" ca="1" si="105"/>
        <v>31</v>
      </c>
      <c r="G1057">
        <f t="shared" ca="1" si="106"/>
        <v>32</v>
      </c>
      <c r="M1057">
        <v>997</v>
      </c>
      <c r="N1057">
        <v>4.593</v>
      </c>
    </row>
    <row r="1058" spans="1:14">
      <c r="A1058" s="54">
        <f>formulas!O1145</f>
        <v>0</v>
      </c>
      <c r="B1058" s="33">
        <f t="shared" ca="1" si="102"/>
        <v>32</v>
      </c>
      <c r="C1058">
        <f t="shared" si="103"/>
        <v>90</v>
      </c>
      <c r="D1058">
        <f t="shared" ca="1" si="101"/>
        <v>-3.0000000000000001E-3</v>
      </c>
      <c r="E1058">
        <f t="shared" ca="1" si="104"/>
        <v>0</v>
      </c>
      <c r="F1058">
        <f t="shared" ca="1" si="105"/>
        <v>31</v>
      </c>
      <c r="G1058">
        <f t="shared" ca="1" si="106"/>
        <v>32</v>
      </c>
      <c r="M1058">
        <v>998</v>
      </c>
      <c r="N1058">
        <v>4.5979999999999999</v>
      </c>
    </row>
    <row r="1059" spans="1:14">
      <c r="A1059" s="54">
        <f>formulas!O1146</f>
        <v>0</v>
      </c>
      <c r="B1059" s="33">
        <f t="shared" ca="1" si="102"/>
        <v>32</v>
      </c>
      <c r="C1059">
        <f t="shared" si="103"/>
        <v>90</v>
      </c>
      <c r="D1059">
        <f t="shared" ca="1" si="101"/>
        <v>-3.0000000000000001E-3</v>
      </c>
      <c r="E1059">
        <f t="shared" ca="1" si="104"/>
        <v>0</v>
      </c>
      <c r="F1059">
        <f t="shared" ca="1" si="105"/>
        <v>31</v>
      </c>
      <c r="G1059">
        <f t="shared" ca="1" si="106"/>
        <v>32</v>
      </c>
      <c r="M1059">
        <v>999</v>
      </c>
      <c r="N1059">
        <v>4.6040000000000001</v>
      </c>
    </row>
    <row r="1060" spans="1:14">
      <c r="A1060" s="54">
        <f>formulas!O1147</f>
        <v>0</v>
      </c>
      <c r="B1060" s="33">
        <f t="shared" ca="1" si="102"/>
        <v>32</v>
      </c>
      <c r="C1060">
        <f t="shared" si="103"/>
        <v>90</v>
      </c>
      <c r="D1060">
        <f t="shared" ca="1" si="101"/>
        <v>-3.0000000000000001E-3</v>
      </c>
      <c r="E1060">
        <f t="shared" ca="1" si="104"/>
        <v>0</v>
      </c>
      <c r="F1060">
        <f t="shared" ca="1" si="105"/>
        <v>31</v>
      </c>
      <c r="G1060">
        <f t="shared" ca="1" si="106"/>
        <v>32</v>
      </c>
      <c r="M1060">
        <v>1000</v>
      </c>
      <c r="N1060">
        <v>4.6100000000000003</v>
      </c>
    </row>
    <row r="1061" spans="1:14">
      <c r="A1061" s="54">
        <f>formulas!O1148</f>
        <v>0</v>
      </c>
      <c r="B1061" s="33">
        <f t="shared" ca="1" si="102"/>
        <v>32</v>
      </c>
      <c r="C1061">
        <f t="shared" si="103"/>
        <v>90</v>
      </c>
      <c r="D1061">
        <f t="shared" ca="1" si="101"/>
        <v>-3.0000000000000001E-3</v>
      </c>
      <c r="E1061">
        <f t="shared" ca="1" si="104"/>
        <v>0</v>
      </c>
      <c r="F1061">
        <f t="shared" ca="1" si="105"/>
        <v>31</v>
      </c>
      <c r="G1061">
        <f t="shared" ca="1" si="106"/>
        <v>32</v>
      </c>
      <c r="M1061">
        <v>1001</v>
      </c>
      <c r="N1061">
        <v>4.6150000000000002</v>
      </c>
    </row>
    <row r="1062" spans="1:14">
      <c r="A1062" s="54">
        <f>formulas!O1149</f>
        <v>0</v>
      </c>
      <c r="B1062" s="33">
        <f t="shared" ca="1" si="102"/>
        <v>32</v>
      </c>
      <c r="C1062">
        <f t="shared" si="103"/>
        <v>90</v>
      </c>
      <c r="D1062">
        <f t="shared" ca="1" si="101"/>
        <v>-3.0000000000000001E-3</v>
      </c>
      <c r="E1062">
        <f t="shared" ca="1" si="104"/>
        <v>0</v>
      </c>
      <c r="F1062">
        <f t="shared" ca="1" si="105"/>
        <v>31</v>
      </c>
      <c r="G1062">
        <f t="shared" ca="1" si="106"/>
        <v>32</v>
      </c>
      <c r="M1062">
        <v>1002</v>
      </c>
      <c r="N1062">
        <v>4.6210000000000004</v>
      </c>
    </row>
    <row r="1063" spans="1:14">
      <c r="A1063" s="54">
        <f>formulas!O1150</f>
        <v>0</v>
      </c>
      <c r="B1063" s="33">
        <f t="shared" ca="1" si="102"/>
        <v>32</v>
      </c>
      <c r="C1063">
        <f t="shared" si="103"/>
        <v>90</v>
      </c>
      <c r="D1063">
        <f t="shared" ca="1" si="101"/>
        <v>-3.0000000000000001E-3</v>
      </c>
      <c r="E1063">
        <f t="shared" ca="1" si="104"/>
        <v>0</v>
      </c>
      <c r="F1063">
        <f t="shared" ca="1" si="105"/>
        <v>31</v>
      </c>
      <c r="G1063">
        <f t="shared" ca="1" si="106"/>
        <v>32</v>
      </c>
      <c r="M1063">
        <v>1003</v>
      </c>
      <c r="N1063">
        <v>4.6260000000000003</v>
      </c>
    </row>
    <row r="1064" spans="1:14">
      <c r="A1064" s="54">
        <f>formulas!O1151</f>
        <v>0</v>
      </c>
      <c r="B1064" s="33">
        <f t="shared" ca="1" si="102"/>
        <v>32</v>
      </c>
      <c r="C1064">
        <f t="shared" si="103"/>
        <v>90</v>
      </c>
      <c r="D1064">
        <f t="shared" ca="1" si="101"/>
        <v>-3.0000000000000001E-3</v>
      </c>
      <c r="E1064">
        <f t="shared" ca="1" si="104"/>
        <v>0</v>
      </c>
      <c r="F1064">
        <f t="shared" ca="1" si="105"/>
        <v>31</v>
      </c>
      <c r="G1064">
        <f t="shared" ca="1" si="106"/>
        <v>32</v>
      </c>
      <c r="M1064">
        <v>1004</v>
      </c>
      <c r="N1064">
        <v>4.6319999999999997</v>
      </c>
    </row>
    <row r="1065" spans="1:14">
      <c r="A1065" s="54">
        <f>formulas!O1152</f>
        <v>0</v>
      </c>
      <c r="B1065" s="33">
        <f t="shared" ca="1" si="102"/>
        <v>32</v>
      </c>
      <c r="C1065">
        <f t="shared" si="103"/>
        <v>90</v>
      </c>
      <c r="D1065">
        <f t="shared" ca="1" si="101"/>
        <v>-3.0000000000000001E-3</v>
      </c>
      <c r="E1065">
        <f t="shared" ca="1" si="104"/>
        <v>0</v>
      </c>
      <c r="F1065">
        <f t="shared" ca="1" si="105"/>
        <v>31</v>
      </c>
      <c r="G1065">
        <f t="shared" ca="1" si="106"/>
        <v>32</v>
      </c>
      <c r="M1065">
        <v>1005</v>
      </c>
      <c r="N1065">
        <v>4.6369999999999996</v>
      </c>
    </row>
    <row r="1066" spans="1:14">
      <c r="A1066" s="54">
        <f>formulas!O1153</f>
        <v>0</v>
      </c>
      <c r="B1066" s="33">
        <f t="shared" ca="1" si="102"/>
        <v>32</v>
      </c>
      <c r="C1066">
        <f t="shared" si="103"/>
        <v>90</v>
      </c>
      <c r="D1066">
        <f t="shared" ca="1" si="101"/>
        <v>-3.0000000000000001E-3</v>
      </c>
      <c r="E1066">
        <f t="shared" ca="1" si="104"/>
        <v>0</v>
      </c>
      <c r="F1066">
        <f t="shared" ca="1" si="105"/>
        <v>31</v>
      </c>
      <c r="G1066">
        <f t="shared" ca="1" si="106"/>
        <v>32</v>
      </c>
      <c r="M1066">
        <v>1006</v>
      </c>
      <c r="N1066">
        <v>4.6429999999999998</v>
      </c>
    </row>
    <row r="1067" spans="1:14">
      <c r="A1067" s="54">
        <f>formulas!O1154</f>
        <v>0</v>
      </c>
      <c r="B1067" s="33">
        <f t="shared" ca="1" si="102"/>
        <v>32</v>
      </c>
      <c r="C1067">
        <f t="shared" si="103"/>
        <v>90</v>
      </c>
      <c r="D1067">
        <f t="shared" ca="1" si="101"/>
        <v>-3.0000000000000001E-3</v>
      </c>
      <c r="E1067">
        <f t="shared" ca="1" si="104"/>
        <v>0</v>
      </c>
      <c r="F1067">
        <f t="shared" ca="1" si="105"/>
        <v>31</v>
      </c>
      <c r="G1067">
        <f t="shared" ca="1" si="106"/>
        <v>32</v>
      </c>
      <c r="M1067">
        <v>1007</v>
      </c>
      <c r="N1067">
        <v>4.6479999999999997</v>
      </c>
    </row>
    <row r="1068" spans="1:14">
      <c r="A1068" s="54">
        <f>formulas!O1155</f>
        <v>0</v>
      </c>
      <c r="B1068" s="33">
        <f t="shared" ca="1" si="102"/>
        <v>32</v>
      </c>
      <c r="C1068">
        <f t="shared" si="103"/>
        <v>90</v>
      </c>
      <c r="D1068">
        <f t="shared" ca="1" si="101"/>
        <v>-3.0000000000000001E-3</v>
      </c>
      <c r="E1068">
        <f t="shared" ca="1" si="104"/>
        <v>0</v>
      </c>
      <c r="F1068">
        <f t="shared" ca="1" si="105"/>
        <v>31</v>
      </c>
      <c r="G1068">
        <f t="shared" ca="1" si="106"/>
        <v>32</v>
      </c>
      <c r="M1068">
        <v>1008</v>
      </c>
      <c r="N1068">
        <v>4.6539999999999999</v>
      </c>
    </row>
    <row r="1069" spans="1:14">
      <c r="A1069" s="54">
        <f>formulas!O1156</f>
        <v>0</v>
      </c>
      <c r="B1069" s="33">
        <f t="shared" ca="1" si="102"/>
        <v>32</v>
      </c>
      <c r="C1069">
        <f t="shared" si="103"/>
        <v>90</v>
      </c>
      <c r="D1069">
        <f t="shared" ca="1" si="101"/>
        <v>-3.0000000000000001E-3</v>
      </c>
      <c r="E1069">
        <f t="shared" ca="1" si="104"/>
        <v>0</v>
      </c>
      <c r="F1069">
        <f t="shared" ca="1" si="105"/>
        <v>31</v>
      </c>
      <c r="G1069">
        <f t="shared" ca="1" si="106"/>
        <v>32</v>
      </c>
      <c r="M1069">
        <v>1009</v>
      </c>
      <c r="N1069">
        <v>4.66</v>
      </c>
    </row>
    <row r="1070" spans="1:14">
      <c r="A1070" s="54">
        <f>formulas!O1157</f>
        <v>0</v>
      </c>
      <c r="B1070" s="33">
        <f t="shared" ca="1" si="102"/>
        <v>32</v>
      </c>
      <c r="C1070">
        <f t="shared" si="103"/>
        <v>90</v>
      </c>
      <c r="D1070">
        <f t="shared" ca="1" si="101"/>
        <v>-3.0000000000000001E-3</v>
      </c>
      <c r="E1070">
        <f t="shared" ca="1" si="104"/>
        <v>0</v>
      </c>
      <c r="F1070">
        <f t="shared" ca="1" si="105"/>
        <v>31</v>
      </c>
      <c r="G1070">
        <f t="shared" ca="1" si="106"/>
        <v>32</v>
      </c>
      <c r="M1070">
        <v>1010</v>
      </c>
      <c r="N1070">
        <v>4.665</v>
      </c>
    </row>
    <row r="1071" spans="1:14">
      <c r="A1071" s="54">
        <f>formulas!O1158</f>
        <v>0</v>
      </c>
      <c r="B1071" s="33">
        <f t="shared" ca="1" si="102"/>
        <v>32</v>
      </c>
      <c r="C1071">
        <f t="shared" si="103"/>
        <v>90</v>
      </c>
      <c r="D1071">
        <f t="shared" ca="1" si="101"/>
        <v>-3.0000000000000001E-3</v>
      </c>
      <c r="E1071">
        <f t="shared" ca="1" si="104"/>
        <v>0</v>
      </c>
      <c r="F1071">
        <f t="shared" ca="1" si="105"/>
        <v>31</v>
      </c>
      <c r="G1071">
        <f t="shared" ca="1" si="106"/>
        <v>32</v>
      </c>
      <c r="M1071">
        <v>1011</v>
      </c>
      <c r="N1071">
        <v>4.6710000000000003</v>
      </c>
    </row>
    <row r="1072" spans="1:14">
      <c r="A1072" s="54">
        <f>formulas!O1159</f>
        <v>0</v>
      </c>
      <c r="B1072" s="33">
        <f t="shared" ca="1" si="102"/>
        <v>32</v>
      </c>
      <c r="C1072">
        <f t="shared" si="103"/>
        <v>90</v>
      </c>
      <c r="D1072">
        <f t="shared" ca="1" si="101"/>
        <v>-3.0000000000000001E-3</v>
      </c>
      <c r="E1072">
        <f t="shared" ca="1" si="104"/>
        <v>0</v>
      </c>
      <c r="F1072">
        <f t="shared" ca="1" si="105"/>
        <v>31</v>
      </c>
      <c r="G1072">
        <f t="shared" ca="1" si="106"/>
        <v>32</v>
      </c>
      <c r="M1072">
        <v>1012</v>
      </c>
      <c r="N1072">
        <v>4.6760000000000002</v>
      </c>
    </row>
    <row r="1073" spans="1:14">
      <c r="A1073" s="54">
        <f>formulas!O1160</f>
        <v>0</v>
      </c>
      <c r="B1073" s="33">
        <f t="shared" ca="1" si="102"/>
        <v>32</v>
      </c>
      <c r="C1073">
        <f t="shared" si="103"/>
        <v>90</v>
      </c>
      <c r="D1073">
        <f t="shared" ca="1" si="101"/>
        <v>-3.0000000000000001E-3</v>
      </c>
      <c r="E1073">
        <f t="shared" ca="1" si="104"/>
        <v>0</v>
      </c>
      <c r="F1073">
        <f t="shared" ca="1" si="105"/>
        <v>31</v>
      </c>
      <c r="G1073">
        <f t="shared" ca="1" si="106"/>
        <v>32</v>
      </c>
      <c r="M1073">
        <v>1013</v>
      </c>
      <c r="N1073">
        <v>4.6820000000000004</v>
      </c>
    </row>
    <row r="1074" spans="1:14">
      <c r="A1074" s="54">
        <f>formulas!O1161</f>
        <v>0</v>
      </c>
      <c r="B1074" s="33">
        <f t="shared" ca="1" si="102"/>
        <v>32</v>
      </c>
      <c r="C1074">
        <f t="shared" si="103"/>
        <v>90</v>
      </c>
      <c r="D1074">
        <f t="shared" ca="1" si="101"/>
        <v>-3.0000000000000001E-3</v>
      </c>
      <c r="E1074">
        <f t="shared" ca="1" si="104"/>
        <v>0</v>
      </c>
      <c r="F1074">
        <f t="shared" ca="1" si="105"/>
        <v>31</v>
      </c>
      <c r="G1074">
        <f t="shared" ca="1" si="106"/>
        <v>32</v>
      </c>
      <c r="M1074">
        <v>1014</v>
      </c>
      <c r="N1074">
        <v>4.6879999999999997</v>
      </c>
    </row>
    <row r="1075" spans="1:14">
      <c r="A1075" s="54">
        <f>formulas!O1162</f>
        <v>0</v>
      </c>
      <c r="B1075" s="33">
        <f t="shared" ca="1" si="102"/>
        <v>32</v>
      </c>
      <c r="C1075">
        <f t="shared" si="103"/>
        <v>90</v>
      </c>
      <c r="D1075">
        <f t="shared" ca="1" si="101"/>
        <v>-3.0000000000000001E-3</v>
      </c>
      <c r="E1075">
        <f t="shared" ca="1" si="104"/>
        <v>0</v>
      </c>
      <c r="F1075">
        <f t="shared" ca="1" si="105"/>
        <v>31</v>
      </c>
      <c r="G1075">
        <f t="shared" ca="1" si="106"/>
        <v>32</v>
      </c>
      <c r="M1075">
        <v>1015</v>
      </c>
      <c r="N1075">
        <v>4.6929999999999996</v>
      </c>
    </row>
    <row r="1076" spans="1:14">
      <c r="A1076" s="54">
        <f>formulas!O1163</f>
        <v>0</v>
      </c>
      <c r="B1076" s="33">
        <f t="shared" ca="1" si="102"/>
        <v>32</v>
      </c>
      <c r="C1076">
        <f t="shared" si="103"/>
        <v>90</v>
      </c>
      <c r="D1076">
        <f t="shared" ca="1" si="101"/>
        <v>-3.0000000000000001E-3</v>
      </c>
      <c r="E1076">
        <f t="shared" ca="1" si="104"/>
        <v>0</v>
      </c>
      <c r="F1076">
        <f t="shared" ca="1" si="105"/>
        <v>31</v>
      </c>
      <c r="G1076">
        <f t="shared" ca="1" si="106"/>
        <v>32</v>
      </c>
      <c r="M1076">
        <v>1016</v>
      </c>
      <c r="N1076">
        <v>4.6989999999999998</v>
      </c>
    </row>
    <row r="1077" spans="1:14">
      <c r="A1077" s="54">
        <f>formulas!O1164</f>
        <v>0</v>
      </c>
      <c r="B1077" s="33">
        <f t="shared" ca="1" si="102"/>
        <v>32</v>
      </c>
      <c r="C1077">
        <f t="shared" si="103"/>
        <v>90</v>
      </c>
      <c r="D1077">
        <f t="shared" ca="1" si="101"/>
        <v>-3.0000000000000001E-3</v>
      </c>
      <c r="E1077">
        <f t="shared" ca="1" si="104"/>
        <v>0</v>
      </c>
      <c r="F1077">
        <f t="shared" ca="1" si="105"/>
        <v>31</v>
      </c>
      <c r="G1077">
        <f t="shared" ca="1" si="106"/>
        <v>32</v>
      </c>
      <c r="M1077">
        <v>1017</v>
      </c>
      <c r="N1077">
        <v>4.7039999999999997</v>
      </c>
    </row>
    <row r="1078" spans="1:14">
      <c r="A1078" s="54">
        <f>formulas!O1165</f>
        <v>0</v>
      </c>
      <c r="B1078" s="33">
        <f t="shared" ca="1" si="102"/>
        <v>32</v>
      </c>
      <c r="C1078">
        <f t="shared" si="103"/>
        <v>90</v>
      </c>
      <c r="D1078">
        <f t="shared" ca="1" si="101"/>
        <v>-3.0000000000000001E-3</v>
      </c>
      <c r="E1078">
        <f t="shared" ca="1" si="104"/>
        <v>0</v>
      </c>
      <c r="F1078">
        <f t="shared" ca="1" si="105"/>
        <v>31</v>
      </c>
      <c r="G1078">
        <f t="shared" ca="1" si="106"/>
        <v>32</v>
      </c>
      <c r="M1078">
        <v>1018</v>
      </c>
      <c r="N1078">
        <v>4.71</v>
      </c>
    </row>
    <row r="1079" spans="1:14">
      <c r="A1079" s="54">
        <f>formulas!O1166</f>
        <v>0</v>
      </c>
      <c r="B1079" s="33">
        <f t="shared" ca="1" si="102"/>
        <v>32</v>
      </c>
      <c r="C1079">
        <f t="shared" si="103"/>
        <v>90</v>
      </c>
      <c r="D1079">
        <f t="shared" ca="1" si="101"/>
        <v>-3.0000000000000001E-3</v>
      </c>
      <c r="E1079">
        <f t="shared" ca="1" si="104"/>
        <v>0</v>
      </c>
      <c r="F1079">
        <f t="shared" ca="1" si="105"/>
        <v>31</v>
      </c>
      <c r="G1079">
        <f t="shared" ca="1" si="106"/>
        <v>32</v>
      </c>
      <c r="M1079">
        <v>1019</v>
      </c>
      <c r="N1079">
        <v>4.7149999999999999</v>
      </c>
    </row>
    <row r="1080" spans="1:14">
      <c r="A1080" s="54">
        <f>formulas!O1167</f>
        <v>0</v>
      </c>
      <c r="B1080" s="33">
        <f t="shared" ca="1" si="102"/>
        <v>32</v>
      </c>
      <c r="C1080">
        <f t="shared" si="103"/>
        <v>90</v>
      </c>
      <c r="D1080">
        <f t="shared" ca="1" si="101"/>
        <v>-3.0000000000000001E-3</v>
      </c>
      <c r="E1080">
        <f t="shared" ca="1" si="104"/>
        <v>0</v>
      </c>
      <c r="F1080">
        <f t="shared" ca="1" si="105"/>
        <v>31</v>
      </c>
      <c r="G1080">
        <f t="shared" ca="1" si="106"/>
        <v>32</v>
      </c>
      <c r="M1080">
        <v>1020</v>
      </c>
      <c r="N1080">
        <v>4.7210000000000001</v>
      </c>
    </row>
    <row r="1081" spans="1:14">
      <c r="A1081" s="54">
        <f>formulas!O1168</f>
        <v>0</v>
      </c>
      <c r="B1081" s="33">
        <f t="shared" ca="1" si="102"/>
        <v>32</v>
      </c>
      <c r="C1081">
        <f t="shared" si="103"/>
        <v>90</v>
      </c>
      <c r="D1081">
        <f t="shared" ca="1" si="101"/>
        <v>-3.0000000000000001E-3</v>
      </c>
      <c r="E1081">
        <f t="shared" ca="1" si="104"/>
        <v>0</v>
      </c>
      <c r="F1081">
        <f t="shared" ca="1" si="105"/>
        <v>31</v>
      </c>
      <c r="G1081">
        <f t="shared" ca="1" si="106"/>
        <v>32</v>
      </c>
      <c r="M1081">
        <v>1021</v>
      </c>
      <c r="N1081">
        <v>4.7270000000000003</v>
      </c>
    </row>
    <row r="1082" spans="1:14">
      <c r="A1082" s="54">
        <f>formulas!O1169</f>
        <v>0</v>
      </c>
      <c r="B1082" s="33">
        <f t="shared" ca="1" si="102"/>
        <v>32</v>
      </c>
      <c r="C1082">
        <f t="shared" si="103"/>
        <v>90</v>
      </c>
      <c r="D1082">
        <f t="shared" ca="1" si="101"/>
        <v>-3.0000000000000001E-3</v>
      </c>
      <c r="E1082">
        <f t="shared" ca="1" si="104"/>
        <v>0</v>
      </c>
      <c r="F1082">
        <f t="shared" ca="1" si="105"/>
        <v>31</v>
      </c>
      <c r="G1082">
        <f t="shared" ca="1" si="106"/>
        <v>32</v>
      </c>
      <c r="M1082">
        <v>1022</v>
      </c>
      <c r="N1082">
        <v>4.7320000000000002</v>
      </c>
    </row>
    <row r="1083" spans="1:14">
      <c r="A1083" s="54">
        <f>formulas!O1170</f>
        <v>0</v>
      </c>
      <c r="B1083" s="33">
        <f t="shared" ca="1" si="102"/>
        <v>32</v>
      </c>
      <c r="C1083">
        <f t="shared" si="103"/>
        <v>90</v>
      </c>
      <c r="D1083">
        <f t="shared" ca="1" si="101"/>
        <v>-3.0000000000000001E-3</v>
      </c>
      <c r="E1083">
        <f t="shared" ca="1" si="104"/>
        <v>0</v>
      </c>
      <c r="F1083">
        <f t="shared" ca="1" si="105"/>
        <v>31</v>
      </c>
      <c r="G1083">
        <f t="shared" ca="1" si="106"/>
        <v>32</v>
      </c>
      <c r="M1083">
        <v>1023</v>
      </c>
      <c r="N1083">
        <v>4.7380000000000004</v>
      </c>
    </row>
    <row r="1084" spans="1:14">
      <c r="A1084" s="54">
        <f>formulas!O1171</f>
        <v>0</v>
      </c>
      <c r="B1084" s="33">
        <f t="shared" ca="1" si="102"/>
        <v>32</v>
      </c>
      <c r="C1084">
        <f t="shared" si="103"/>
        <v>90</v>
      </c>
      <c r="D1084">
        <f t="shared" ca="1" si="101"/>
        <v>-3.0000000000000001E-3</v>
      </c>
      <c r="E1084">
        <f t="shared" ca="1" si="104"/>
        <v>0</v>
      </c>
      <c r="F1084">
        <f t="shared" ca="1" si="105"/>
        <v>31</v>
      </c>
      <c r="G1084">
        <f t="shared" ca="1" si="106"/>
        <v>32</v>
      </c>
      <c r="M1084">
        <v>1024</v>
      </c>
      <c r="N1084">
        <v>4.7430000000000003</v>
      </c>
    </row>
    <row r="1085" spans="1:14">
      <c r="A1085" s="54">
        <f>formulas!O1172</f>
        <v>0</v>
      </c>
      <c r="B1085" s="33">
        <f t="shared" ca="1" si="102"/>
        <v>32</v>
      </c>
      <c r="C1085">
        <f t="shared" si="103"/>
        <v>90</v>
      </c>
      <c r="D1085">
        <f t="shared" ca="1" si="101"/>
        <v>-3.0000000000000001E-3</v>
      </c>
      <c r="E1085">
        <f t="shared" ca="1" si="104"/>
        <v>0</v>
      </c>
      <c r="F1085">
        <f t="shared" ca="1" si="105"/>
        <v>31</v>
      </c>
      <c r="G1085">
        <f t="shared" ca="1" si="106"/>
        <v>32</v>
      </c>
      <c r="M1085">
        <v>1025</v>
      </c>
      <c r="N1085">
        <v>4.7489999999999997</v>
      </c>
    </row>
    <row r="1086" spans="1:14">
      <c r="A1086" s="54">
        <f>formulas!O1173</f>
        <v>0</v>
      </c>
      <c r="B1086" s="33">
        <f t="shared" ca="1" si="102"/>
        <v>32</v>
      </c>
      <c r="C1086">
        <f t="shared" si="103"/>
        <v>90</v>
      </c>
      <c r="D1086">
        <f t="shared" ca="1" si="101"/>
        <v>-3.0000000000000001E-3</v>
      </c>
      <c r="E1086">
        <f t="shared" ca="1" si="104"/>
        <v>0</v>
      </c>
      <c r="F1086">
        <f t="shared" ca="1" si="105"/>
        <v>31</v>
      </c>
      <c r="G1086">
        <f t="shared" ca="1" si="106"/>
        <v>32</v>
      </c>
      <c r="M1086">
        <v>1026</v>
      </c>
      <c r="N1086">
        <v>4.7549999999999999</v>
      </c>
    </row>
    <row r="1087" spans="1:14">
      <c r="A1087" s="54">
        <f>formulas!O1174</f>
        <v>0</v>
      </c>
      <c r="B1087" s="33">
        <f t="shared" ca="1" si="102"/>
        <v>32</v>
      </c>
      <c r="C1087">
        <f t="shared" si="103"/>
        <v>90</v>
      </c>
      <c r="D1087">
        <f t="shared" ca="1" si="101"/>
        <v>-3.0000000000000001E-3</v>
      </c>
      <c r="E1087">
        <f t="shared" ca="1" si="104"/>
        <v>0</v>
      </c>
      <c r="F1087">
        <f t="shared" ca="1" si="105"/>
        <v>31</v>
      </c>
      <c r="G1087">
        <f t="shared" ca="1" si="106"/>
        <v>32</v>
      </c>
      <c r="M1087">
        <v>1027</v>
      </c>
      <c r="N1087">
        <v>4.76</v>
      </c>
    </row>
    <row r="1088" spans="1:14">
      <c r="A1088" s="54">
        <f>formulas!O1175</f>
        <v>0</v>
      </c>
      <c r="B1088" s="33">
        <f t="shared" ca="1" si="102"/>
        <v>32</v>
      </c>
      <c r="C1088">
        <f t="shared" si="103"/>
        <v>90</v>
      </c>
      <c r="D1088">
        <f t="shared" ca="1" si="101"/>
        <v>-3.0000000000000001E-3</v>
      </c>
      <c r="E1088">
        <f t="shared" ca="1" si="104"/>
        <v>0</v>
      </c>
      <c r="F1088">
        <f t="shared" ca="1" si="105"/>
        <v>31</v>
      </c>
      <c r="G1088">
        <f t="shared" ca="1" si="106"/>
        <v>32</v>
      </c>
      <c r="M1088">
        <v>1028</v>
      </c>
      <c r="N1088">
        <v>4.766</v>
      </c>
    </row>
    <row r="1089" spans="1:14">
      <c r="A1089" s="54">
        <f>formulas!O1176</f>
        <v>0</v>
      </c>
      <c r="B1089" s="33">
        <f t="shared" ca="1" si="102"/>
        <v>32</v>
      </c>
      <c r="C1089">
        <f t="shared" si="103"/>
        <v>90</v>
      </c>
      <c r="D1089">
        <f t="shared" ca="1" si="101"/>
        <v>-3.0000000000000001E-3</v>
      </c>
      <c r="E1089">
        <f t="shared" ca="1" si="104"/>
        <v>0</v>
      </c>
      <c r="F1089">
        <f t="shared" ca="1" si="105"/>
        <v>31</v>
      </c>
      <c r="G1089">
        <f t="shared" ca="1" si="106"/>
        <v>32</v>
      </c>
      <c r="M1089">
        <v>1029</v>
      </c>
      <c r="N1089">
        <v>4.7709999999999999</v>
      </c>
    </row>
    <row r="1090" spans="1:14">
      <c r="A1090" s="54">
        <f>formulas!O1177</f>
        <v>0</v>
      </c>
      <c r="B1090" s="33">
        <f t="shared" ca="1" si="102"/>
        <v>32</v>
      </c>
      <c r="C1090">
        <f t="shared" si="103"/>
        <v>90</v>
      </c>
      <c r="D1090">
        <f t="shared" ca="1" si="101"/>
        <v>-3.0000000000000001E-3</v>
      </c>
      <c r="E1090">
        <f t="shared" ca="1" si="104"/>
        <v>0</v>
      </c>
      <c r="F1090">
        <f t="shared" ca="1" si="105"/>
        <v>31</v>
      </c>
      <c r="G1090">
        <f t="shared" ca="1" si="106"/>
        <v>32</v>
      </c>
      <c r="M1090">
        <v>1030</v>
      </c>
      <c r="N1090">
        <v>4.7770000000000001</v>
      </c>
    </row>
    <row r="1091" spans="1:14">
      <c r="A1091" s="54">
        <f>formulas!O1178</f>
        <v>0</v>
      </c>
      <c r="B1091" s="33">
        <f t="shared" ca="1" si="102"/>
        <v>32</v>
      </c>
      <c r="C1091">
        <f t="shared" si="103"/>
        <v>90</v>
      </c>
      <c r="D1091">
        <f t="shared" ref="D1091:D1154" ca="1" si="107">INDIRECT(ADDRESS(C1091+1,14))</f>
        <v>-3.0000000000000001E-3</v>
      </c>
      <c r="E1091">
        <f t="shared" ca="1" si="104"/>
        <v>0</v>
      </c>
      <c r="F1091">
        <f t="shared" ca="1" si="105"/>
        <v>31</v>
      </c>
      <c r="G1091">
        <f t="shared" ca="1" si="106"/>
        <v>32</v>
      </c>
      <c r="M1091">
        <v>1031</v>
      </c>
      <c r="N1091">
        <v>4.782</v>
      </c>
    </row>
    <row r="1092" spans="1:14">
      <c r="A1092" s="54">
        <f>formulas!O1179</f>
        <v>0</v>
      </c>
      <c r="B1092" s="33">
        <f t="shared" ca="1" si="102"/>
        <v>32</v>
      </c>
      <c r="C1092">
        <f t="shared" si="103"/>
        <v>90</v>
      </c>
      <c r="D1092">
        <f t="shared" ca="1" si="107"/>
        <v>-3.0000000000000001E-3</v>
      </c>
      <c r="E1092">
        <f t="shared" ca="1" si="104"/>
        <v>0</v>
      </c>
      <c r="F1092">
        <f t="shared" ca="1" si="105"/>
        <v>31</v>
      </c>
      <c r="G1092">
        <f t="shared" ca="1" si="106"/>
        <v>32</v>
      </c>
      <c r="M1092">
        <v>1032</v>
      </c>
      <c r="N1092">
        <v>4.7880000000000003</v>
      </c>
    </row>
    <row r="1093" spans="1:14">
      <c r="A1093" s="54">
        <f>formulas!O1180</f>
        <v>0</v>
      </c>
      <c r="B1093" s="33">
        <f t="shared" ca="1" si="102"/>
        <v>32</v>
      </c>
      <c r="C1093">
        <f t="shared" si="103"/>
        <v>90</v>
      </c>
      <c r="D1093">
        <f t="shared" ca="1" si="107"/>
        <v>-3.0000000000000001E-3</v>
      </c>
      <c r="E1093">
        <f t="shared" ca="1" si="104"/>
        <v>0</v>
      </c>
      <c r="F1093">
        <f t="shared" ca="1" si="105"/>
        <v>31</v>
      </c>
      <c r="G1093">
        <f t="shared" ca="1" si="106"/>
        <v>32</v>
      </c>
      <c r="M1093">
        <v>1033</v>
      </c>
      <c r="N1093">
        <v>4.7939999999999996</v>
      </c>
    </row>
    <row r="1094" spans="1:14">
      <c r="A1094" s="54">
        <f>formulas!O1181</f>
        <v>0</v>
      </c>
      <c r="B1094" s="33">
        <f t="shared" ca="1" si="102"/>
        <v>32</v>
      </c>
      <c r="C1094">
        <f t="shared" si="103"/>
        <v>90</v>
      </c>
      <c r="D1094">
        <f t="shared" ca="1" si="107"/>
        <v>-3.0000000000000001E-3</v>
      </c>
      <c r="E1094">
        <f t="shared" ca="1" si="104"/>
        <v>0</v>
      </c>
      <c r="F1094">
        <f t="shared" ca="1" si="105"/>
        <v>31</v>
      </c>
      <c r="G1094">
        <f t="shared" ca="1" si="106"/>
        <v>32</v>
      </c>
      <c r="M1094">
        <v>1034</v>
      </c>
      <c r="N1094">
        <v>4.7990000000000004</v>
      </c>
    </row>
    <row r="1095" spans="1:14">
      <c r="A1095" s="54">
        <f>formulas!O1182</f>
        <v>0</v>
      </c>
      <c r="B1095" s="33">
        <f t="shared" ca="1" si="102"/>
        <v>32</v>
      </c>
      <c r="C1095">
        <f t="shared" si="103"/>
        <v>90</v>
      </c>
      <c r="D1095">
        <f t="shared" ca="1" si="107"/>
        <v>-3.0000000000000001E-3</v>
      </c>
      <c r="E1095">
        <f t="shared" ca="1" si="104"/>
        <v>0</v>
      </c>
      <c r="F1095">
        <f t="shared" ca="1" si="105"/>
        <v>31</v>
      </c>
      <c r="G1095">
        <f t="shared" ca="1" si="106"/>
        <v>32</v>
      </c>
      <c r="M1095">
        <v>1035</v>
      </c>
      <c r="N1095">
        <v>4.8049999999999997</v>
      </c>
    </row>
    <row r="1096" spans="1:14">
      <c r="A1096" s="54">
        <f>formulas!O1183</f>
        <v>0</v>
      </c>
      <c r="B1096" s="33">
        <f t="shared" ca="1" si="102"/>
        <v>32</v>
      </c>
      <c r="C1096">
        <f t="shared" si="103"/>
        <v>90</v>
      </c>
      <c r="D1096">
        <f t="shared" ca="1" si="107"/>
        <v>-3.0000000000000001E-3</v>
      </c>
      <c r="E1096">
        <f t="shared" ca="1" si="104"/>
        <v>0</v>
      </c>
      <c r="F1096">
        <f t="shared" ca="1" si="105"/>
        <v>31</v>
      </c>
      <c r="G1096">
        <f t="shared" ca="1" si="106"/>
        <v>32</v>
      </c>
      <c r="M1096">
        <v>1036</v>
      </c>
      <c r="N1096">
        <v>4.8099999999999996</v>
      </c>
    </row>
    <row r="1097" spans="1:14">
      <c r="A1097" s="54">
        <f>formulas!O1184</f>
        <v>0</v>
      </c>
      <c r="B1097" s="33">
        <f t="shared" ca="1" si="102"/>
        <v>32</v>
      </c>
      <c r="C1097">
        <f t="shared" si="103"/>
        <v>90</v>
      </c>
      <c r="D1097">
        <f t="shared" ca="1" si="107"/>
        <v>-3.0000000000000001E-3</v>
      </c>
      <c r="E1097">
        <f t="shared" ca="1" si="104"/>
        <v>0</v>
      </c>
      <c r="F1097">
        <f t="shared" ca="1" si="105"/>
        <v>31</v>
      </c>
      <c r="G1097">
        <f t="shared" ca="1" si="106"/>
        <v>32</v>
      </c>
      <c r="M1097">
        <v>1037</v>
      </c>
      <c r="N1097">
        <v>4.8159999999999998</v>
      </c>
    </row>
    <row r="1098" spans="1:14">
      <c r="A1098" s="54">
        <f>formulas!O1185</f>
        <v>0</v>
      </c>
      <c r="B1098" s="33">
        <f t="shared" ca="1" si="102"/>
        <v>32</v>
      </c>
      <c r="C1098">
        <f t="shared" si="103"/>
        <v>90</v>
      </c>
      <c r="D1098">
        <f t="shared" ca="1" si="107"/>
        <v>-3.0000000000000001E-3</v>
      </c>
      <c r="E1098">
        <f t="shared" ca="1" si="104"/>
        <v>0</v>
      </c>
      <c r="F1098">
        <f t="shared" ca="1" si="105"/>
        <v>31</v>
      </c>
      <c r="G1098">
        <f t="shared" ca="1" si="106"/>
        <v>32</v>
      </c>
      <c r="M1098">
        <v>1038</v>
      </c>
      <c r="N1098">
        <v>4.8220000000000001</v>
      </c>
    </row>
    <row r="1099" spans="1:14">
      <c r="A1099" s="54">
        <f>formulas!O1186</f>
        <v>0</v>
      </c>
      <c r="B1099" s="33">
        <f t="shared" ca="1" si="102"/>
        <v>32</v>
      </c>
      <c r="C1099">
        <f t="shared" si="103"/>
        <v>90</v>
      </c>
      <c r="D1099">
        <f t="shared" ca="1" si="107"/>
        <v>-3.0000000000000001E-3</v>
      </c>
      <c r="E1099">
        <f t="shared" ca="1" si="104"/>
        <v>0</v>
      </c>
      <c r="F1099">
        <f t="shared" ca="1" si="105"/>
        <v>31</v>
      </c>
      <c r="G1099">
        <f t="shared" ca="1" si="106"/>
        <v>32</v>
      </c>
      <c r="M1099">
        <v>1039</v>
      </c>
      <c r="N1099">
        <v>4.827</v>
      </c>
    </row>
    <row r="1100" spans="1:14">
      <c r="A1100" s="54">
        <f>formulas!O1187</f>
        <v>0</v>
      </c>
      <c r="B1100" s="33">
        <f t="shared" ca="1" si="102"/>
        <v>32</v>
      </c>
      <c r="C1100">
        <f t="shared" si="103"/>
        <v>90</v>
      </c>
      <c r="D1100">
        <f t="shared" ca="1" si="107"/>
        <v>-3.0000000000000001E-3</v>
      </c>
      <c r="E1100">
        <f t="shared" ca="1" si="104"/>
        <v>0</v>
      </c>
      <c r="F1100">
        <f t="shared" ca="1" si="105"/>
        <v>31</v>
      </c>
      <c r="G1100">
        <f t="shared" ca="1" si="106"/>
        <v>32</v>
      </c>
      <c r="M1100">
        <v>1040</v>
      </c>
      <c r="N1100">
        <v>4.8330000000000002</v>
      </c>
    </row>
    <row r="1101" spans="1:14">
      <c r="A1101" s="54">
        <f>formulas!O1188</f>
        <v>0</v>
      </c>
      <c r="B1101" s="33">
        <f t="shared" ca="1" si="102"/>
        <v>32</v>
      </c>
      <c r="C1101">
        <f t="shared" si="103"/>
        <v>90</v>
      </c>
      <c r="D1101">
        <f t="shared" ca="1" si="107"/>
        <v>-3.0000000000000001E-3</v>
      </c>
      <c r="E1101">
        <f t="shared" ca="1" si="104"/>
        <v>0</v>
      </c>
      <c r="F1101">
        <f t="shared" ca="1" si="105"/>
        <v>31</v>
      </c>
      <c r="G1101">
        <f t="shared" ca="1" si="106"/>
        <v>32</v>
      </c>
      <c r="M1101">
        <v>1041</v>
      </c>
      <c r="N1101">
        <v>4.8380000000000001</v>
      </c>
    </row>
    <row r="1102" spans="1:14">
      <c r="A1102" s="54">
        <f>formulas!O1189</f>
        <v>0</v>
      </c>
      <c r="B1102" s="33">
        <f t="shared" ca="1" si="102"/>
        <v>32</v>
      </c>
      <c r="C1102">
        <f t="shared" si="103"/>
        <v>90</v>
      </c>
      <c r="D1102">
        <f t="shared" ca="1" si="107"/>
        <v>-3.0000000000000001E-3</v>
      </c>
      <c r="E1102">
        <f t="shared" ca="1" si="104"/>
        <v>0</v>
      </c>
      <c r="F1102">
        <f t="shared" ca="1" si="105"/>
        <v>31</v>
      </c>
      <c r="G1102">
        <f t="shared" ca="1" si="106"/>
        <v>32</v>
      </c>
      <c r="M1102">
        <v>1042</v>
      </c>
      <c r="N1102">
        <v>4.8440000000000003</v>
      </c>
    </row>
    <row r="1103" spans="1:14">
      <c r="A1103" s="54">
        <f>formulas!O1190</f>
        <v>0</v>
      </c>
      <c r="B1103" s="33">
        <f t="shared" ca="1" si="102"/>
        <v>32</v>
      </c>
      <c r="C1103">
        <f t="shared" si="103"/>
        <v>90</v>
      </c>
      <c r="D1103">
        <f t="shared" ca="1" si="107"/>
        <v>-3.0000000000000001E-3</v>
      </c>
      <c r="E1103">
        <f t="shared" ca="1" si="104"/>
        <v>0</v>
      </c>
      <c r="F1103">
        <f t="shared" ca="1" si="105"/>
        <v>31</v>
      </c>
      <c r="G1103">
        <f t="shared" ca="1" si="106"/>
        <v>32</v>
      </c>
      <c r="M1103">
        <v>1043</v>
      </c>
      <c r="N1103">
        <v>4.8499999999999996</v>
      </c>
    </row>
    <row r="1104" spans="1:14">
      <c r="A1104" s="54">
        <f>formulas!O1191</f>
        <v>0</v>
      </c>
      <c r="B1104" s="33">
        <f t="shared" ca="1" si="102"/>
        <v>32</v>
      </c>
      <c r="C1104">
        <f t="shared" si="103"/>
        <v>90</v>
      </c>
      <c r="D1104">
        <f t="shared" ca="1" si="107"/>
        <v>-3.0000000000000001E-3</v>
      </c>
      <c r="E1104">
        <f t="shared" ca="1" si="104"/>
        <v>0</v>
      </c>
      <c r="F1104">
        <f t="shared" ca="1" si="105"/>
        <v>31</v>
      </c>
      <c r="G1104">
        <f t="shared" ca="1" si="106"/>
        <v>32</v>
      </c>
      <c r="M1104">
        <v>1044</v>
      </c>
      <c r="N1104">
        <v>4.8550000000000004</v>
      </c>
    </row>
    <row r="1105" spans="1:14">
      <c r="A1105" s="54">
        <f>formulas!O1192</f>
        <v>0</v>
      </c>
      <c r="B1105" s="33">
        <f t="shared" ca="1" si="102"/>
        <v>32</v>
      </c>
      <c r="C1105">
        <f t="shared" si="103"/>
        <v>90</v>
      </c>
      <c r="D1105">
        <f t="shared" ca="1" si="107"/>
        <v>-3.0000000000000001E-3</v>
      </c>
      <c r="E1105">
        <f t="shared" ca="1" si="104"/>
        <v>0</v>
      </c>
      <c r="F1105">
        <f t="shared" ca="1" si="105"/>
        <v>31</v>
      </c>
      <c r="G1105">
        <f t="shared" ca="1" si="106"/>
        <v>32</v>
      </c>
      <c r="M1105">
        <v>1045</v>
      </c>
      <c r="N1105">
        <v>4.8609999999999998</v>
      </c>
    </row>
    <row r="1106" spans="1:14">
      <c r="A1106" s="54">
        <f>formulas!O1193</f>
        <v>0</v>
      </c>
      <c r="B1106" s="33">
        <f t="shared" ca="1" si="102"/>
        <v>32</v>
      </c>
      <c r="C1106">
        <f t="shared" si="103"/>
        <v>90</v>
      </c>
      <c r="D1106">
        <f t="shared" ca="1" si="107"/>
        <v>-3.0000000000000001E-3</v>
      </c>
      <c r="E1106">
        <f t="shared" ca="1" si="104"/>
        <v>0</v>
      </c>
      <c r="F1106">
        <f t="shared" ca="1" si="105"/>
        <v>31</v>
      </c>
      <c r="G1106">
        <f t="shared" ca="1" si="106"/>
        <v>32</v>
      </c>
      <c r="M1106">
        <v>1046</v>
      </c>
      <c r="N1106">
        <v>4.8659999999999997</v>
      </c>
    </row>
    <row r="1107" spans="1:14">
      <c r="A1107" s="54">
        <f>formulas!O1194</f>
        <v>0</v>
      </c>
      <c r="B1107" s="33">
        <f t="shared" ca="1" si="102"/>
        <v>32</v>
      </c>
      <c r="C1107">
        <f t="shared" si="103"/>
        <v>90</v>
      </c>
      <c r="D1107">
        <f t="shared" ca="1" si="107"/>
        <v>-3.0000000000000001E-3</v>
      </c>
      <c r="E1107">
        <f t="shared" ca="1" si="104"/>
        <v>0</v>
      </c>
      <c r="F1107">
        <f t="shared" ca="1" si="105"/>
        <v>31</v>
      </c>
      <c r="G1107">
        <f t="shared" ca="1" si="106"/>
        <v>32</v>
      </c>
      <c r="M1107">
        <v>1047</v>
      </c>
      <c r="N1107">
        <v>4.8719999999999999</v>
      </c>
    </row>
    <row r="1108" spans="1:14">
      <c r="A1108" s="54">
        <f>formulas!O1195</f>
        <v>0</v>
      </c>
      <c r="B1108" s="33">
        <f t="shared" ca="1" si="102"/>
        <v>32</v>
      </c>
      <c r="C1108">
        <f t="shared" si="103"/>
        <v>90</v>
      </c>
      <c r="D1108">
        <f t="shared" ca="1" si="107"/>
        <v>-3.0000000000000001E-3</v>
      </c>
      <c r="E1108">
        <f t="shared" ca="1" si="104"/>
        <v>0</v>
      </c>
      <c r="F1108">
        <f t="shared" ca="1" si="105"/>
        <v>31</v>
      </c>
      <c r="G1108">
        <f t="shared" ca="1" si="106"/>
        <v>32</v>
      </c>
      <c r="M1108">
        <v>1048</v>
      </c>
      <c r="N1108">
        <v>4.8780000000000001</v>
      </c>
    </row>
    <row r="1109" spans="1:14">
      <c r="A1109" s="54">
        <f>formulas!O1196</f>
        <v>0</v>
      </c>
      <c r="B1109" s="33">
        <f t="shared" ref="B1109:B1172" ca="1" si="108">(A1109-D1109)/(E1109-D1109)*(G1109-F1109)+F1109</f>
        <v>32</v>
      </c>
      <c r="C1109">
        <f t="shared" ref="C1109:C1172" si="109">COUNTIF($N$2:$N$25400,"&lt;"&amp;A1109)</f>
        <v>90</v>
      </c>
      <c r="D1109">
        <f t="shared" ca="1" si="107"/>
        <v>-3.0000000000000001E-3</v>
      </c>
      <c r="E1109">
        <f t="shared" ref="E1109:E1172" ca="1" si="110">INDIRECT(ADDRESS(C1109+2,14))</f>
        <v>0</v>
      </c>
      <c r="F1109">
        <f t="shared" ref="F1109:F1172" ca="1" si="111">INDIRECT(ADDRESS(C1109+1,13))</f>
        <v>31</v>
      </c>
      <c r="G1109">
        <f t="shared" ref="G1109:G1172" ca="1" si="112">INDIRECT(ADDRESS(C1109+2,13))</f>
        <v>32</v>
      </c>
      <c r="M1109">
        <v>1049</v>
      </c>
      <c r="N1109">
        <v>4.883</v>
      </c>
    </row>
    <row r="1110" spans="1:14">
      <c r="A1110" s="54">
        <f>formulas!O1197</f>
        <v>0</v>
      </c>
      <c r="B1110" s="33">
        <f t="shared" ca="1" si="108"/>
        <v>32</v>
      </c>
      <c r="C1110">
        <f t="shared" si="109"/>
        <v>90</v>
      </c>
      <c r="D1110">
        <f t="shared" ca="1" si="107"/>
        <v>-3.0000000000000001E-3</v>
      </c>
      <c r="E1110">
        <f t="shared" ca="1" si="110"/>
        <v>0</v>
      </c>
      <c r="F1110">
        <f t="shared" ca="1" si="111"/>
        <v>31</v>
      </c>
      <c r="G1110">
        <f t="shared" ca="1" si="112"/>
        <v>32</v>
      </c>
      <c r="M1110">
        <v>1050</v>
      </c>
      <c r="N1110">
        <v>4.8890000000000002</v>
      </c>
    </row>
    <row r="1111" spans="1:14">
      <c r="A1111" s="54">
        <f>formulas!O1198</f>
        <v>0</v>
      </c>
      <c r="B1111" s="33">
        <f t="shared" ca="1" si="108"/>
        <v>32</v>
      </c>
      <c r="C1111">
        <f t="shared" si="109"/>
        <v>90</v>
      </c>
      <c r="D1111">
        <f t="shared" ca="1" si="107"/>
        <v>-3.0000000000000001E-3</v>
      </c>
      <c r="E1111">
        <f t="shared" ca="1" si="110"/>
        <v>0</v>
      </c>
      <c r="F1111">
        <f t="shared" ca="1" si="111"/>
        <v>31</v>
      </c>
      <c r="G1111">
        <f t="shared" ca="1" si="112"/>
        <v>32</v>
      </c>
      <c r="M1111">
        <v>1051</v>
      </c>
      <c r="N1111">
        <v>4.8949999999999996</v>
      </c>
    </row>
    <row r="1112" spans="1:14">
      <c r="A1112" s="54">
        <f>formulas!O1199</f>
        <v>0</v>
      </c>
      <c r="B1112" s="33">
        <f t="shared" ca="1" si="108"/>
        <v>32</v>
      </c>
      <c r="C1112">
        <f t="shared" si="109"/>
        <v>90</v>
      </c>
      <c r="D1112">
        <f t="shared" ca="1" si="107"/>
        <v>-3.0000000000000001E-3</v>
      </c>
      <c r="E1112">
        <f t="shared" ca="1" si="110"/>
        <v>0</v>
      </c>
      <c r="F1112">
        <f t="shared" ca="1" si="111"/>
        <v>31</v>
      </c>
      <c r="G1112">
        <f t="shared" ca="1" si="112"/>
        <v>32</v>
      </c>
      <c r="M1112">
        <v>1052</v>
      </c>
      <c r="N1112">
        <v>4.9000000000000004</v>
      </c>
    </row>
    <row r="1113" spans="1:14">
      <c r="A1113" s="54">
        <f>formulas!O1200</f>
        <v>0</v>
      </c>
      <c r="B1113" s="33">
        <f t="shared" ca="1" si="108"/>
        <v>32</v>
      </c>
      <c r="C1113">
        <f t="shared" si="109"/>
        <v>90</v>
      </c>
      <c r="D1113">
        <f t="shared" ca="1" si="107"/>
        <v>-3.0000000000000001E-3</v>
      </c>
      <c r="E1113">
        <f t="shared" ca="1" si="110"/>
        <v>0</v>
      </c>
      <c r="F1113">
        <f t="shared" ca="1" si="111"/>
        <v>31</v>
      </c>
      <c r="G1113">
        <f t="shared" ca="1" si="112"/>
        <v>32</v>
      </c>
      <c r="M1113">
        <v>1053</v>
      </c>
      <c r="N1113">
        <v>4.9059999999999997</v>
      </c>
    </row>
    <row r="1114" spans="1:14">
      <c r="A1114" s="54">
        <f>formulas!O1201</f>
        <v>0</v>
      </c>
      <c r="B1114" s="33">
        <f t="shared" ca="1" si="108"/>
        <v>32</v>
      </c>
      <c r="C1114">
        <f t="shared" si="109"/>
        <v>90</v>
      </c>
      <c r="D1114">
        <f t="shared" ca="1" si="107"/>
        <v>-3.0000000000000001E-3</v>
      </c>
      <c r="E1114">
        <f t="shared" ca="1" si="110"/>
        <v>0</v>
      </c>
      <c r="F1114">
        <f t="shared" ca="1" si="111"/>
        <v>31</v>
      </c>
      <c r="G1114">
        <f t="shared" ca="1" si="112"/>
        <v>32</v>
      </c>
      <c r="M1114">
        <v>1054</v>
      </c>
      <c r="N1114">
        <v>4.9109999999999996</v>
      </c>
    </row>
    <row r="1115" spans="1:14">
      <c r="A1115" s="54">
        <f>formulas!O1202</f>
        <v>0</v>
      </c>
      <c r="B1115" s="33">
        <f t="shared" ca="1" si="108"/>
        <v>32</v>
      </c>
      <c r="C1115">
        <f t="shared" si="109"/>
        <v>90</v>
      </c>
      <c r="D1115">
        <f t="shared" ca="1" si="107"/>
        <v>-3.0000000000000001E-3</v>
      </c>
      <c r="E1115">
        <f t="shared" ca="1" si="110"/>
        <v>0</v>
      </c>
      <c r="F1115">
        <f t="shared" ca="1" si="111"/>
        <v>31</v>
      </c>
      <c r="G1115">
        <f t="shared" ca="1" si="112"/>
        <v>32</v>
      </c>
      <c r="M1115">
        <v>1055</v>
      </c>
      <c r="N1115">
        <v>4.9169999999999998</v>
      </c>
    </row>
    <row r="1116" spans="1:14">
      <c r="A1116" s="54">
        <f>formulas!O1203</f>
        <v>0</v>
      </c>
      <c r="B1116" s="33">
        <f t="shared" ca="1" si="108"/>
        <v>32</v>
      </c>
      <c r="C1116">
        <f t="shared" si="109"/>
        <v>90</v>
      </c>
      <c r="D1116">
        <f t="shared" ca="1" si="107"/>
        <v>-3.0000000000000001E-3</v>
      </c>
      <c r="E1116">
        <f t="shared" ca="1" si="110"/>
        <v>0</v>
      </c>
      <c r="F1116">
        <f t="shared" ca="1" si="111"/>
        <v>31</v>
      </c>
      <c r="G1116">
        <f t="shared" ca="1" si="112"/>
        <v>32</v>
      </c>
      <c r="M1116">
        <v>1056</v>
      </c>
      <c r="N1116">
        <v>4.923</v>
      </c>
    </row>
    <row r="1117" spans="1:14">
      <c r="A1117" s="54">
        <f>formulas!O1204</f>
        <v>0</v>
      </c>
      <c r="B1117" s="33">
        <f t="shared" ca="1" si="108"/>
        <v>32</v>
      </c>
      <c r="C1117">
        <f t="shared" si="109"/>
        <v>90</v>
      </c>
      <c r="D1117">
        <f t="shared" ca="1" si="107"/>
        <v>-3.0000000000000001E-3</v>
      </c>
      <c r="E1117">
        <f t="shared" ca="1" si="110"/>
        <v>0</v>
      </c>
      <c r="F1117">
        <f t="shared" ca="1" si="111"/>
        <v>31</v>
      </c>
      <c r="G1117">
        <f t="shared" ca="1" si="112"/>
        <v>32</v>
      </c>
      <c r="M1117">
        <v>1057</v>
      </c>
      <c r="N1117">
        <v>4.9279999999999999</v>
      </c>
    </row>
    <row r="1118" spans="1:14">
      <c r="A1118" s="54">
        <f>formulas!O1205</f>
        <v>0</v>
      </c>
      <c r="B1118" s="33">
        <f t="shared" ca="1" si="108"/>
        <v>32</v>
      </c>
      <c r="C1118">
        <f t="shared" si="109"/>
        <v>90</v>
      </c>
      <c r="D1118">
        <f t="shared" ca="1" si="107"/>
        <v>-3.0000000000000001E-3</v>
      </c>
      <c r="E1118">
        <f t="shared" ca="1" si="110"/>
        <v>0</v>
      </c>
      <c r="F1118">
        <f t="shared" ca="1" si="111"/>
        <v>31</v>
      </c>
      <c r="G1118">
        <f t="shared" ca="1" si="112"/>
        <v>32</v>
      </c>
      <c r="M1118">
        <v>1058</v>
      </c>
      <c r="N1118">
        <v>4.9340000000000002</v>
      </c>
    </row>
    <row r="1119" spans="1:14">
      <c r="A1119" s="54">
        <f>formulas!O1206</f>
        <v>0</v>
      </c>
      <c r="B1119" s="33">
        <f t="shared" ca="1" si="108"/>
        <v>32</v>
      </c>
      <c r="C1119">
        <f t="shared" si="109"/>
        <v>90</v>
      </c>
      <c r="D1119">
        <f t="shared" ca="1" si="107"/>
        <v>-3.0000000000000001E-3</v>
      </c>
      <c r="E1119">
        <f t="shared" ca="1" si="110"/>
        <v>0</v>
      </c>
      <c r="F1119">
        <f t="shared" ca="1" si="111"/>
        <v>31</v>
      </c>
      <c r="G1119">
        <f t="shared" ca="1" si="112"/>
        <v>32</v>
      </c>
      <c r="M1119">
        <v>1059</v>
      </c>
      <c r="N1119">
        <v>4.9390000000000001</v>
      </c>
    </row>
    <row r="1120" spans="1:14">
      <c r="A1120" s="54">
        <f>formulas!O1207</f>
        <v>0</v>
      </c>
      <c r="B1120" s="33">
        <f t="shared" ca="1" si="108"/>
        <v>32</v>
      </c>
      <c r="C1120">
        <f t="shared" si="109"/>
        <v>90</v>
      </c>
      <c r="D1120">
        <f t="shared" ca="1" si="107"/>
        <v>-3.0000000000000001E-3</v>
      </c>
      <c r="E1120">
        <f t="shared" ca="1" si="110"/>
        <v>0</v>
      </c>
      <c r="F1120">
        <f t="shared" ca="1" si="111"/>
        <v>31</v>
      </c>
      <c r="G1120">
        <f t="shared" ca="1" si="112"/>
        <v>32</v>
      </c>
      <c r="M1120">
        <v>1060</v>
      </c>
      <c r="N1120">
        <v>4.9450000000000003</v>
      </c>
    </row>
    <row r="1121" spans="1:14">
      <c r="A1121" s="54">
        <f>formulas!O1208</f>
        <v>0</v>
      </c>
      <c r="B1121" s="33">
        <f t="shared" ca="1" si="108"/>
        <v>32</v>
      </c>
      <c r="C1121">
        <f t="shared" si="109"/>
        <v>90</v>
      </c>
      <c r="D1121">
        <f t="shared" ca="1" si="107"/>
        <v>-3.0000000000000001E-3</v>
      </c>
      <c r="E1121">
        <f t="shared" ca="1" si="110"/>
        <v>0</v>
      </c>
      <c r="F1121">
        <f t="shared" ca="1" si="111"/>
        <v>31</v>
      </c>
      <c r="G1121">
        <f t="shared" ca="1" si="112"/>
        <v>32</v>
      </c>
      <c r="M1121">
        <v>1061</v>
      </c>
      <c r="N1121">
        <v>4.9509999999999996</v>
      </c>
    </row>
    <row r="1122" spans="1:14">
      <c r="A1122" s="54">
        <f>formulas!O1209</f>
        <v>0</v>
      </c>
      <c r="B1122" s="33">
        <f t="shared" ca="1" si="108"/>
        <v>32</v>
      </c>
      <c r="C1122">
        <f t="shared" si="109"/>
        <v>90</v>
      </c>
      <c r="D1122">
        <f t="shared" ca="1" si="107"/>
        <v>-3.0000000000000001E-3</v>
      </c>
      <c r="E1122">
        <f t="shared" ca="1" si="110"/>
        <v>0</v>
      </c>
      <c r="F1122">
        <f t="shared" ca="1" si="111"/>
        <v>31</v>
      </c>
      <c r="G1122">
        <f t="shared" ca="1" si="112"/>
        <v>32</v>
      </c>
      <c r="M1122">
        <v>1062</v>
      </c>
      <c r="N1122">
        <v>4.9560000000000004</v>
      </c>
    </row>
    <row r="1123" spans="1:14">
      <c r="A1123" s="54">
        <f>formulas!O1210</f>
        <v>0</v>
      </c>
      <c r="B1123" s="33">
        <f t="shared" ca="1" si="108"/>
        <v>32</v>
      </c>
      <c r="C1123">
        <f t="shared" si="109"/>
        <v>90</v>
      </c>
      <c r="D1123">
        <f t="shared" ca="1" si="107"/>
        <v>-3.0000000000000001E-3</v>
      </c>
      <c r="E1123">
        <f t="shared" ca="1" si="110"/>
        <v>0</v>
      </c>
      <c r="F1123">
        <f t="shared" ca="1" si="111"/>
        <v>31</v>
      </c>
      <c r="G1123">
        <f t="shared" ca="1" si="112"/>
        <v>32</v>
      </c>
      <c r="M1123">
        <v>1063</v>
      </c>
      <c r="N1123">
        <v>4.9619999999999997</v>
      </c>
    </row>
    <row r="1124" spans="1:14">
      <c r="A1124" s="54">
        <f>formulas!O1211</f>
        <v>0</v>
      </c>
      <c r="B1124" s="33">
        <f t="shared" ca="1" si="108"/>
        <v>32</v>
      </c>
      <c r="C1124">
        <f t="shared" si="109"/>
        <v>90</v>
      </c>
      <c r="D1124">
        <f t="shared" ca="1" si="107"/>
        <v>-3.0000000000000001E-3</v>
      </c>
      <c r="E1124">
        <f t="shared" ca="1" si="110"/>
        <v>0</v>
      </c>
      <c r="F1124">
        <f t="shared" ca="1" si="111"/>
        <v>31</v>
      </c>
      <c r="G1124">
        <f t="shared" ca="1" si="112"/>
        <v>32</v>
      </c>
      <c r="M1124">
        <v>1064</v>
      </c>
      <c r="N1124">
        <v>4.968</v>
      </c>
    </row>
    <row r="1125" spans="1:14">
      <c r="A1125" s="54">
        <f>formulas!O1212</f>
        <v>0</v>
      </c>
      <c r="B1125" s="33">
        <f t="shared" ca="1" si="108"/>
        <v>32</v>
      </c>
      <c r="C1125">
        <f t="shared" si="109"/>
        <v>90</v>
      </c>
      <c r="D1125">
        <f t="shared" ca="1" si="107"/>
        <v>-3.0000000000000001E-3</v>
      </c>
      <c r="E1125">
        <f t="shared" ca="1" si="110"/>
        <v>0</v>
      </c>
      <c r="F1125">
        <f t="shared" ca="1" si="111"/>
        <v>31</v>
      </c>
      <c r="G1125">
        <f t="shared" ca="1" si="112"/>
        <v>32</v>
      </c>
      <c r="M1125">
        <v>1065</v>
      </c>
      <c r="N1125">
        <v>4.9729999999999999</v>
      </c>
    </row>
    <row r="1126" spans="1:14">
      <c r="A1126" s="54">
        <f>formulas!O1213</f>
        <v>0</v>
      </c>
      <c r="B1126" s="33">
        <f t="shared" ca="1" si="108"/>
        <v>32</v>
      </c>
      <c r="C1126">
        <f t="shared" si="109"/>
        <v>90</v>
      </c>
      <c r="D1126">
        <f t="shared" ca="1" si="107"/>
        <v>-3.0000000000000001E-3</v>
      </c>
      <c r="E1126">
        <f t="shared" ca="1" si="110"/>
        <v>0</v>
      </c>
      <c r="F1126">
        <f t="shared" ca="1" si="111"/>
        <v>31</v>
      </c>
      <c r="G1126">
        <f t="shared" ca="1" si="112"/>
        <v>32</v>
      </c>
      <c r="M1126">
        <v>1066</v>
      </c>
      <c r="N1126">
        <v>4.9790000000000001</v>
      </c>
    </row>
    <row r="1127" spans="1:14">
      <c r="A1127" s="54">
        <f>formulas!O1214</f>
        <v>0</v>
      </c>
      <c r="B1127" s="33">
        <f t="shared" ca="1" si="108"/>
        <v>32</v>
      </c>
      <c r="C1127">
        <f t="shared" si="109"/>
        <v>90</v>
      </c>
      <c r="D1127">
        <f t="shared" ca="1" si="107"/>
        <v>-3.0000000000000001E-3</v>
      </c>
      <c r="E1127">
        <f t="shared" ca="1" si="110"/>
        <v>0</v>
      </c>
      <c r="F1127">
        <f t="shared" ca="1" si="111"/>
        <v>31</v>
      </c>
      <c r="G1127">
        <f t="shared" ca="1" si="112"/>
        <v>32</v>
      </c>
      <c r="M1127">
        <v>1067</v>
      </c>
      <c r="N1127">
        <v>4.984</v>
      </c>
    </row>
    <row r="1128" spans="1:14">
      <c r="A1128" s="54">
        <f>formulas!O1215</f>
        <v>0</v>
      </c>
      <c r="B1128" s="33">
        <f t="shared" ca="1" si="108"/>
        <v>32</v>
      </c>
      <c r="C1128">
        <f t="shared" si="109"/>
        <v>90</v>
      </c>
      <c r="D1128">
        <f t="shared" ca="1" si="107"/>
        <v>-3.0000000000000001E-3</v>
      </c>
      <c r="E1128">
        <f t="shared" ca="1" si="110"/>
        <v>0</v>
      </c>
      <c r="F1128">
        <f t="shared" ca="1" si="111"/>
        <v>31</v>
      </c>
      <c r="G1128">
        <f t="shared" ca="1" si="112"/>
        <v>32</v>
      </c>
      <c r="M1128">
        <v>1068</v>
      </c>
      <c r="N1128">
        <v>4.99</v>
      </c>
    </row>
    <row r="1129" spans="1:14">
      <c r="A1129" s="54">
        <f>formulas!O1216</f>
        <v>0</v>
      </c>
      <c r="B1129" s="33">
        <f t="shared" ca="1" si="108"/>
        <v>32</v>
      </c>
      <c r="C1129">
        <f t="shared" si="109"/>
        <v>90</v>
      </c>
      <c r="D1129">
        <f t="shared" ca="1" si="107"/>
        <v>-3.0000000000000001E-3</v>
      </c>
      <c r="E1129">
        <f t="shared" ca="1" si="110"/>
        <v>0</v>
      </c>
      <c r="F1129">
        <f t="shared" ca="1" si="111"/>
        <v>31</v>
      </c>
      <c r="G1129">
        <f t="shared" ca="1" si="112"/>
        <v>32</v>
      </c>
      <c r="M1129">
        <v>1069</v>
      </c>
      <c r="N1129">
        <v>4.9960000000000004</v>
      </c>
    </row>
    <row r="1130" spans="1:14">
      <c r="A1130" s="54">
        <f>formulas!O1217</f>
        <v>0</v>
      </c>
      <c r="B1130" s="33">
        <f t="shared" ca="1" si="108"/>
        <v>32</v>
      </c>
      <c r="C1130">
        <f t="shared" si="109"/>
        <v>90</v>
      </c>
      <c r="D1130">
        <f t="shared" ca="1" si="107"/>
        <v>-3.0000000000000001E-3</v>
      </c>
      <c r="E1130">
        <f t="shared" ca="1" si="110"/>
        <v>0</v>
      </c>
      <c r="F1130">
        <f t="shared" ca="1" si="111"/>
        <v>31</v>
      </c>
      <c r="G1130">
        <f t="shared" ca="1" si="112"/>
        <v>32</v>
      </c>
      <c r="M1130">
        <v>1070</v>
      </c>
      <c r="N1130">
        <v>5.0010000000000003</v>
      </c>
    </row>
    <row r="1131" spans="1:14">
      <c r="A1131" s="54">
        <f>formulas!O1218</f>
        <v>0</v>
      </c>
      <c r="B1131" s="33">
        <f t="shared" ca="1" si="108"/>
        <v>32</v>
      </c>
      <c r="C1131">
        <f t="shared" si="109"/>
        <v>90</v>
      </c>
      <c r="D1131">
        <f t="shared" ca="1" si="107"/>
        <v>-3.0000000000000001E-3</v>
      </c>
      <c r="E1131">
        <f t="shared" ca="1" si="110"/>
        <v>0</v>
      </c>
      <c r="F1131">
        <f t="shared" ca="1" si="111"/>
        <v>31</v>
      </c>
      <c r="G1131">
        <f t="shared" ca="1" si="112"/>
        <v>32</v>
      </c>
      <c r="M1131">
        <v>1071</v>
      </c>
      <c r="N1131">
        <v>5.0069999999999997</v>
      </c>
    </row>
    <row r="1132" spans="1:14">
      <c r="A1132" s="54">
        <f>formulas!O1219</f>
        <v>0</v>
      </c>
      <c r="B1132" s="33">
        <f t="shared" ca="1" si="108"/>
        <v>32</v>
      </c>
      <c r="C1132">
        <f t="shared" si="109"/>
        <v>90</v>
      </c>
      <c r="D1132">
        <f t="shared" ca="1" si="107"/>
        <v>-3.0000000000000001E-3</v>
      </c>
      <c r="E1132">
        <f t="shared" ca="1" si="110"/>
        <v>0</v>
      </c>
      <c r="F1132">
        <f t="shared" ca="1" si="111"/>
        <v>31</v>
      </c>
      <c r="G1132">
        <f t="shared" ca="1" si="112"/>
        <v>32</v>
      </c>
      <c r="M1132">
        <v>1072</v>
      </c>
      <c r="N1132">
        <v>5.0129999999999999</v>
      </c>
    </row>
    <row r="1133" spans="1:14">
      <c r="A1133" s="54">
        <f>formulas!O1220</f>
        <v>0</v>
      </c>
      <c r="B1133" s="33">
        <f t="shared" ca="1" si="108"/>
        <v>32</v>
      </c>
      <c r="C1133">
        <f t="shared" si="109"/>
        <v>90</v>
      </c>
      <c r="D1133">
        <f t="shared" ca="1" si="107"/>
        <v>-3.0000000000000001E-3</v>
      </c>
      <c r="E1133">
        <f t="shared" ca="1" si="110"/>
        <v>0</v>
      </c>
      <c r="F1133">
        <f t="shared" ca="1" si="111"/>
        <v>31</v>
      </c>
      <c r="G1133">
        <f t="shared" ca="1" si="112"/>
        <v>32</v>
      </c>
      <c r="M1133">
        <v>1073</v>
      </c>
      <c r="N1133">
        <v>5.0179999999999998</v>
      </c>
    </row>
    <row r="1134" spans="1:14">
      <c r="A1134" s="54">
        <f>formulas!O1221</f>
        <v>0</v>
      </c>
      <c r="B1134" s="33">
        <f t="shared" ca="1" si="108"/>
        <v>32</v>
      </c>
      <c r="C1134">
        <f t="shared" si="109"/>
        <v>90</v>
      </c>
      <c r="D1134">
        <f t="shared" ca="1" si="107"/>
        <v>-3.0000000000000001E-3</v>
      </c>
      <c r="E1134">
        <f t="shared" ca="1" si="110"/>
        <v>0</v>
      </c>
      <c r="F1134">
        <f t="shared" ca="1" si="111"/>
        <v>31</v>
      </c>
      <c r="G1134">
        <f t="shared" ca="1" si="112"/>
        <v>32</v>
      </c>
      <c r="M1134">
        <v>1074</v>
      </c>
      <c r="N1134">
        <v>5.024</v>
      </c>
    </row>
    <row r="1135" spans="1:14">
      <c r="A1135" s="54">
        <f>formulas!O1222</f>
        <v>0</v>
      </c>
      <c r="B1135" s="33">
        <f t="shared" ca="1" si="108"/>
        <v>32</v>
      </c>
      <c r="C1135">
        <f t="shared" si="109"/>
        <v>90</v>
      </c>
      <c r="D1135">
        <f t="shared" ca="1" si="107"/>
        <v>-3.0000000000000001E-3</v>
      </c>
      <c r="E1135">
        <f t="shared" ca="1" si="110"/>
        <v>0</v>
      </c>
      <c r="F1135">
        <f t="shared" ca="1" si="111"/>
        <v>31</v>
      </c>
      <c r="G1135">
        <f t="shared" ca="1" si="112"/>
        <v>32</v>
      </c>
      <c r="M1135">
        <v>1075</v>
      </c>
      <c r="N1135">
        <v>5.03</v>
      </c>
    </row>
    <row r="1136" spans="1:14">
      <c r="A1136" s="54">
        <f>formulas!O1223</f>
        <v>0</v>
      </c>
      <c r="B1136" s="33">
        <f t="shared" ca="1" si="108"/>
        <v>32</v>
      </c>
      <c r="C1136">
        <f t="shared" si="109"/>
        <v>90</v>
      </c>
      <c r="D1136">
        <f t="shared" ca="1" si="107"/>
        <v>-3.0000000000000001E-3</v>
      </c>
      <c r="E1136">
        <f t="shared" ca="1" si="110"/>
        <v>0</v>
      </c>
      <c r="F1136">
        <f t="shared" ca="1" si="111"/>
        <v>31</v>
      </c>
      <c r="G1136">
        <f t="shared" ca="1" si="112"/>
        <v>32</v>
      </c>
      <c r="M1136">
        <v>1076</v>
      </c>
      <c r="N1136">
        <v>5.0350000000000001</v>
      </c>
    </row>
    <row r="1137" spans="1:14">
      <c r="A1137" s="54">
        <f>formulas!O1224</f>
        <v>0</v>
      </c>
      <c r="B1137" s="33">
        <f t="shared" ca="1" si="108"/>
        <v>32</v>
      </c>
      <c r="C1137">
        <f t="shared" si="109"/>
        <v>90</v>
      </c>
      <c r="D1137">
        <f t="shared" ca="1" si="107"/>
        <v>-3.0000000000000001E-3</v>
      </c>
      <c r="E1137">
        <f t="shared" ca="1" si="110"/>
        <v>0</v>
      </c>
      <c r="F1137">
        <f t="shared" ca="1" si="111"/>
        <v>31</v>
      </c>
      <c r="G1137">
        <f t="shared" ca="1" si="112"/>
        <v>32</v>
      </c>
      <c r="M1137">
        <v>1077</v>
      </c>
      <c r="N1137">
        <v>5.0410000000000004</v>
      </c>
    </row>
    <row r="1138" spans="1:14">
      <c r="A1138" s="54">
        <f>formulas!O1225</f>
        <v>0</v>
      </c>
      <c r="B1138" s="33">
        <f t="shared" ca="1" si="108"/>
        <v>32</v>
      </c>
      <c r="C1138">
        <f t="shared" si="109"/>
        <v>90</v>
      </c>
      <c r="D1138">
        <f t="shared" ca="1" si="107"/>
        <v>-3.0000000000000001E-3</v>
      </c>
      <c r="E1138">
        <f t="shared" ca="1" si="110"/>
        <v>0</v>
      </c>
      <c r="F1138">
        <f t="shared" ca="1" si="111"/>
        <v>31</v>
      </c>
      <c r="G1138">
        <f t="shared" ca="1" si="112"/>
        <v>32</v>
      </c>
      <c r="M1138">
        <v>1078</v>
      </c>
      <c r="N1138">
        <v>5.0460000000000003</v>
      </c>
    </row>
    <row r="1139" spans="1:14">
      <c r="A1139" s="54">
        <f>formulas!O1226</f>
        <v>0</v>
      </c>
      <c r="B1139" s="33">
        <f t="shared" ca="1" si="108"/>
        <v>32</v>
      </c>
      <c r="C1139">
        <f t="shared" si="109"/>
        <v>90</v>
      </c>
      <c r="D1139">
        <f t="shared" ca="1" si="107"/>
        <v>-3.0000000000000001E-3</v>
      </c>
      <c r="E1139">
        <f t="shared" ca="1" si="110"/>
        <v>0</v>
      </c>
      <c r="F1139">
        <f t="shared" ca="1" si="111"/>
        <v>31</v>
      </c>
      <c r="G1139">
        <f t="shared" ca="1" si="112"/>
        <v>32</v>
      </c>
      <c r="M1139">
        <v>1079</v>
      </c>
      <c r="N1139">
        <v>5.0519999999999996</v>
      </c>
    </row>
    <row r="1140" spans="1:14">
      <c r="A1140" s="54">
        <f>formulas!O1227</f>
        <v>0</v>
      </c>
      <c r="B1140" s="33">
        <f t="shared" ca="1" si="108"/>
        <v>32</v>
      </c>
      <c r="C1140">
        <f t="shared" si="109"/>
        <v>90</v>
      </c>
      <c r="D1140">
        <f t="shared" ca="1" si="107"/>
        <v>-3.0000000000000001E-3</v>
      </c>
      <c r="E1140">
        <f t="shared" ca="1" si="110"/>
        <v>0</v>
      </c>
      <c r="F1140">
        <f t="shared" ca="1" si="111"/>
        <v>31</v>
      </c>
      <c r="G1140">
        <f t="shared" ca="1" si="112"/>
        <v>32</v>
      </c>
      <c r="M1140">
        <v>1080</v>
      </c>
      <c r="N1140">
        <v>5.0579999999999998</v>
      </c>
    </row>
    <row r="1141" spans="1:14">
      <c r="A1141" s="54">
        <f>formulas!O1228</f>
        <v>0</v>
      </c>
      <c r="B1141" s="33">
        <f t="shared" ca="1" si="108"/>
        <v>32</v>
      </c>
      <c r="C1141">
        <f t="shared" si="109"/>
        <v>90</v>
      </c>
      <c r="D1141">
        <f t="shared" ca="1" si="107"/>
        <v>-3.0000000000000001E-3</v>
      </c>
      <c r="E1141">
        <f t="shared" ca="1" si="110"/>
        <v>0</v>
      </c>
      <c r="F1141">
        <f t="shared" ca="1" si="111"/>
        <v>31</v>
      </c>
      <c r="G1141">
        <f t="shared" ca="1" si="112"/>
        <v>32</v>
      </c>
      <c r="M1141">
        <v>1081</v>
      </c>
      <c r="N1141">
        <v>5.0629999999999997</v>
      </c>
    </row>
    <row r="1142" spans="1:14">
      <c r="A1142" s="54">
        <f>formulas!O1229</f>
        <v>0</v>
      </c>
      <c r="B1142" s="33">
        <f t="shared" ca="1" si="108"/>
        <v>32</v>
      </c>
      <c r="C1142">
        <f t="shared" si="109"/>
        <v>90</v>
      </c>
      <c r="D1142">
        <f t="shared" ca="1" si="107"/>
        <v>-3.0000000000000001E-3</v>
      </c>
      <c r="E1142">
        <f t="shared" ca="1" si="110"/>
        <v>0</v>
      </c>
      <c r="F1142">
        <f t="shared" ca="1" si="111"/>
        <v>31</v>
      </c>
      <c r="G1142">
        <f t="shared" ca="1" si="112"/>
        <v>32</v>
      </c>
      <c r="M1142">
        <v>1082</v>
      </c>
      <c r="N1142">
        <v>5.069</v>
      </c>
    </row>
    <row r="1143" spans="1:14">
      <c r="A1143" s="54">
        <f>formulas!O1230</f>
        <v>0</v>
      </c>
      <c r="B1143" s="33">
        <f t="shared" ca="1" si="108"/>
        <v>32</v>
      </c>
      <c r="C1143">
        <f t="shared" si="109"/>
        <v>90</v>
      </c>
      <c r="D1143">
        <f t="shared" ca="1" si="107"/>
        <v>-3.0000000000000001E-3</v>
      </c>
      <c r="E1143">
        <f t="shared" ca="1" si="110"/>
        <v>0</v>
      </c>
      <c r="F1143">
        <f t="shared" ca="1" si="111"/>
        <v>31</v>
      </c>
      <c r="G1143">
        <f t="shared" ca="1" si="112"/>
        <v>32</v>
      </c>
      <c r="M1143">
        <v>1083</v>
      </c>
      <c r="N1143">
        <v>5.0750000000000002</v>
      </c>
    </row>
    <row r="1144" spans="1:14">
      <c r="A1144" s="54">
        <f>formulas!O1231</f>
        <v>0</v>
      </c>
      <c r="B1144" s="33">
        <f t="shared" ca="1" si="108"/>
        <v>32</v>
      </c>
      <c r="C1144">
        <f t="shared" si="109"/>
        <v>90</v>
      </c>
      <c r="D1144">
        <f t="shared" ca="1" si="107"/>
        <v>-3.0000000000000001E-3</v>
      </c>
      <c r="E1144">
        <f t="shared" ca="1" si="110"/>
        <v>0</v>
      </c>
      <c r="F1144">
        <f t="shared" ca="1" si="111"/>
        <v>31</v>
      </c>
      <c r="G1144">
        <f t="shared" ca="1" si="112"/>
        <v>32</v>
      </c>
      <c r="M1144">
        <v>1084</v>
      </c>
      <c r="N1144">
        <v>5.08</v>
      </c>
    </row>
    <row r="1145" spans="1:14">
      <c r="A1145" s="54">
        <f>formulas!O1232</f>
        <v>0</v>
      </c>
      <c r="B1145" s="33">
        <f t="shared" ca="1" si="108"/>
        <v>32</v>
      </c>
      <c r="C1145">
        <f t="shared" si="109"/>
        <v>90</v>
      </c>
      <c r="D1145">
        <f t="shared" ca="1" si="107"/>
        <v>-3.0000000000000001E-3</v>
      </c>
      <c r="E1145">
        <f t="shared" ca="1" si="110"/>
        <v>0</v>
      </c>
      <c r="F1145">
        <f t="shared" ca="1" si="111"/>
        <v>31</v>
      </c>
      <c r="G1145">
        <f t="shared" ca="1" si="112"/>
        <v>32</v>
      </c>
      <c r="M1145">
        <v>1085</v>
      </c>
      <c r="N1145">
        <v>5.0860000000000003</v>
      </c>
    </row>
    <row r="1146" spans="1:14">
      <c r="A1146" s="54">
        <f>formulas!O1233</f>
        <v>0</v>
      </c>
      <c r="B1146" s="33">
        <f t="shared" ca="1" si="108"/>
        <v>32</v>
      </c>
      <c r="C1146">
        <f t="shared" si="109"/>
        <v>90</v>
      </c>
      <c r="D1146">
        <f t="shared" ca="1" si="107"/>
        <v>-3.0000000000000001E-3</v>
      </c>
      <c r="E1146">
        <f t="shared" ca="1" si="110"/>
        <v>0</v>
      </c>
      <c r="F1146">
        <f t="shared" ca="1" si="111"/>
        <v>31</v>
      </c>
      <c r="G1146">
        <f t="shared" ca="1" si="112"/>
        <v>32</v>
      </c>
      <c r="M1146">
        <v>1086</v>
      </c>
      <c r="N1146">
        <v>5.0919999999999996</v>
      </c>
    </row>
    <row r="1147" spans="1:14">
      <c r="A1147" s="54">
        <f>formulas!O1234</f>
        <v>0</v>
      </c>
      <c r="B1147" s="33">
        <f t="shared" ca="1" si="108"/>
        <v>32</v>
      </c>
      <c r="C1147">
        <f t="shared" si="109"/>
        <v>90</v>
      </c>
      <c r="D1147">
        <f t="shared" ca="1" si="107"/>
        <v>-3.0000000000000001E-3</v>
      </c>
      <c r="E1147">
        <f t="shared" ca="1" si="110"/>
        <v>0</v>
      </c>
      <c r="F1147">
        <f t="shared" ca="1" si="111"/>
        <v>31</v>
      </c>
      <c r="G1147">
        <f t="shared" ca="1" si="112"/>
        <v>32</v>
      </c>
      <c r="M1147">
        <v>1087</v>
      </c>
      <c r="N1147">
        <v>5.0970000000000004</v>
      </c>
    </row>
    <row r="1148" spans="1:14">
      <c r="A1148" s="54">
        <f>formulas!O1235</f>
        <v>0</v>
      </c>
      <c r="B1148" s="33">
        <f t="shared" ca="1" si="108"/>
        <v>32</v>
      </c>
      <c r="C1148">
        <f t="shared" si="109"/>
        <v>90</v>
      </c>
      <c r="D1148">
        <f t="shared" ca="1" si="107"/>
        <v>-3.0000000000000001E-3</v>
      </c>
      <c r="E1148">
        <f t="shared" ca="1" si="110"/>
        <v>0</v>
      </c>
      <c r="F1148">
        <f t="shared" ca="1" si="111"/>
        <v>31</v>
      </c>
      <c r="G1148">
        <f t="shared" ca="1" si="112"/>
        <v>32</v>
      </c>
      <c r="M1148">
        <v>1088</v>
      </c>
      <c r="N1148">
        <v>5.1029999999999998</v>
      </c>
    </row>
    <row r="1149" spans="1:14">
      <c r="A1149" s="54">
        <f>formulas!O1236</f>
        <v>0</v>
      </c>
      <c r="B1149" s="33">
        <f t="shared" ca="1" si="108"/>
        <v>32</v>
      </c>
      <c r="C1149">
        <f t="shared" si="109"/>
        <v>90</v>
      </c>
      <c r="D1149">
        <f t="shared" ca="1" si="107"/>
        <v>-3.0000000000000001E-3</v>
      </c>
      <c r="E1149">
        <f t="shared" ca="1" si="110"/>
        <v>0</v>
      </c>
      <c r="F1149">
        <f t="shared" ca="1" si="111"/>
        <v>31</v>
      </c>
      <c r="G1149">
        <f t="shared" ca="1" si="112"/>
        <v>32</v>
      </c>
      <c r="M1149">
        <v>1089</v>
      </c>
      <c r="N1149">
        <v>5.109</v>
      </c>
    </row>
    <row r="1150" spans="1:14">
      <c r="A1150" s="54">
        <f>formulas!O1237</f>
        <v>0</v>
      </c>
      <c r="B1150" s="33">
        <f t="shared" ca="1" si="108"/>
        <v>32</v>
      </c>
      <c r="C1150">
        <f t="shared" si="109"/>
        <v>90</v>
      </c>
      <c r="D1150">
        <f t="shared" ca="1" si="107"/>
        <v>-3.0000000000000001E-3</v>
      </c>
      <c r="E1150">
        <f t="shared" ca="1" si="110"/>
        <v>0</v>
      </c>
      <c r="F1150">
        <f t="shared" ca="1" si="111"/>
        <v>31</v>
      </c>
      <c r="G1150">
        <f t="shared" ca="1" si="112"/>
        <v>32</v>
      </c>
      <c r="M1150">
        <v>1090</v>
      </c>
      <c r="N1150">
        <v>5.1139999999999999</v>
      </c>
    </row>
    <row r="1151" spans="1:14">
      <c r="A1151" s="54">
        <f>formulas!O1238</f>
        <v>0</v>
      </c>
      <c r="B1151" s="33">
        <f t="shared" ca="1" si="108"/>
        <v>32</v>
      </c>
      <c r="C1151">
        <f t="shared" si="109"/>
        <v>90</v>
      </c>
      <c r="D1151">
        <f t="shared" ca="1" si="107"/>
        <v>-3.0000000000000001E-3</v>
      </c>
      <c r="E1151">
        <f t="shared" ca="1" si="110"/>
        <v>0</v>
      </c>
      <c r="F1151">
        <f t="shared" ca="1" si="111"/>
        <v>31</v>
      </c>
      <c r="G1151">
        <f t="shared" ca="1" si="112"/>
        <v>32</v>
      </c>
      <c r="M1151">
        <v>1091</v>
      </c>
      <c r="N1151">
        <v>5.12</v>
      </c>
    </row>
    <row r="1152" spans="1:14">
      <c r="A1152" s="54">
        <f>formulas!O1239</f>
        <v>0</v>
      </c>
      <c r="B1152" s="33">
        <f t="shared" ca="1" si="108"/>
        <v>32</v>
      </c>
      <c r="C1152">
        <f t="shared" si="109"/>
        <v>90</v>
      </c>
      <c r="D1152">
        <f t="shared" ca="1" si="107"/>
        <v>-3.0000000000000001E-3</v>
      </c>
      <c r="E1152">
        <f t="shared" ca="1" si="110"/>
        <v>0</v>
      </c>
      <c r="F1152">
        <f t="shared" ca="1" si="111"/>
        <v>31</v>
      </c>
      <c r="G1152">
        <f t="shared" ca="1" si="112"/>
        <v>32</v>
      </c>
      <c r="M1152">
        <v>1092</v>
      </c>
      <c r="N1152">
        <v>5.125</v>
      </c>
    </row>
    <row r="1153" spans="1:14">
      <c r="A1153" s="54">
        <f>formulas!O1240</f>
        <v>0</v>
      </c>
      <c r="B1153" s="33">
        <f t="shared" ca="1" si="108"/>
        <v>32</v>
      </c>
      <c r="C1153">
        <f t="shared" si="109"/>
        <v>90</v>
      </c>
      <c r="D1153">
        <f t="shared" ca="1" si="107"/>
        <v>-3.0000000000000001E-3</v>
      </c>
      <c r="E1153">
        <f t="shared" ca="1" si="110"/>
        <v>0</v>
      </c>
      <c r="F1153">
        <f t="shared" ca="1" si="111"/>
        <v>31</v>
      </c>
      <c r="G1153">
        <f t="shared" ca="1" si="112"/>
        <v>32</v>
      </c>
      <c r="M1153">
        <v>1093</v>
      </c>
      <c r="N1153">
        <v>5.1310000000000002</v>
      </c>
    </row>
    <row r="1154" spans="1:14">
      <c r="A1154" s="54">
        <f>formulas!O1241</f>
        <v>0</v>
      </c>
      <c r="B1154" s="33">
        <f t="shared" ca="1" si="108"/>
        <v>32</v>
      </c>
      <c r="C1154">
        <f t="shared" si="109"/>
        <v>90</v>
      </c>
      <c r="D1154">
        <f t="shared" ca="1" si="107"/>
        <v>-3.0000000000000001E-3</v>
      </c>
      <c r="E1154">
        <f t="shared" ca="1" si="110"/>
        <v>0</v>
      </c>
      <c r="F1154">
        <f t="shared" ca="1" si="111"/>
        <v>31</v>
      </c>
      <c r="G1154">
        <f t="shared" ca="1" si="112"/>
        <v>32</v>
      </c>
      <c r="M1154">
        <v>1094</v>
      </c>
      <c r="N1154">
        <v>5.1369999999999996</v>
      </c>
    </row>
    <row r="1155" spans="1:14">
      <c r="A1155" s="54">
        <f>formulas!O1242</f>
        <v>0</v>
      </c>
      <c r="B1155" s="33">
        <f t="shared" ca="1" si="108"/>
        <v>32</v>
      </c>
      <c r="C1155">
        <f t="shared" si="109"/>
        <v>90</v>
      </c>
      <c r="D1155">
        <f t="shared" ref="D1155:D1218" ca="1" si="113">INDIRECT(ADDRESS(C1155+1,14))</f>
        <v>-3.0000000000000001E-3</v>
      </c>
      <c r="E1155">
        <f t="shared" ca="1" si="110"/>
        <v>0</v>
      </c>
      <c r="F1155">
        <f t="shared" ca="1" si="111"/>
        <v>31</v>
      </c>
      <c r="G1155">
        <f t="shared" ca="1" si="112"/>
        <v>32</v>
      </c>
      <c r="M1155">
        <v>1095</v>
      </c>
      <c r="N1155">
        <v>5.1420000000000003</v>
      </c>
    </row>
    <row r="1156" spans="1:14">
      <c r="A1156" s="54">
        <f>formulas!O1243</f>
        <v>0</v>
      </c>
      <c r="B1156" s="33">
        <f t="shared" ca="1" si="108"/>
        <v>32</v>
      </c>
      <c r="C1156">
        <f t="shared" si="109"/>
        <v>90</v>
      </c>
      <c r="D1156">
        <f t="shared" ca="1" si="113"/>
        <v>-3.0000000000000001E-3</v>
      </c>
      <c r="E1156">
        <f t="shared" ca="1" si="110"/>
        <v>0</v>
      </c>
      <c r="F1156">
        <f t="shared" ca="1" si="111"/>
        <v>31</v>
      </c>
      <c r="G1156">
        <f t="shared" ca="1" si="112"/>
        <v>32</v>
      </c>
      <c r="M1156">
        <v>1096</v>
      </c>
      <c r="N1156">
        <v>5.1479999999999997</v>
      </c>
    </row>
    <row r="1157" spans="1:14">
      <c r="A1157" s="54">
        <f>formulas!O1244</f>
        <v>0</v>
      </c>
      <c r="B1157" s="33">
        <f t="shared" ca="1" si="108"/>
        <v>32</v>
      </c>
      <c r="C1157">
        <f t="shared" si="109"/>
        <v>90</v>
      </c>
      <c r="D1157">
        <f t="shared" ca="1" si="113"/>
        <v>-3.0000000000000001E-3</v>
      </c>
      <c r="E1157">
        <f t="shared" ca="1" si="110"/>
        <v>0</v>
      </c>
      <c r="F1157">
        <f t="shared" ca="1" si="111"/>
        <v>31</v>
      </c>
      <c r="G1157">
        <f t="shared" ca="1" si="112"/>
        <v>32</v>
      </c>
      <c r="M1157">
        <v>1097</v>
      </c>
      <c r="N1157">
        <v>5.1539999999999999</v>
      </c>
    </row>
    <row r="1158" spans="1:14">
      <c r="A1158" s="54">
        <f>formulas!O1245</f>
        <v>0</v>
      </c>
      <c r="B1158" s="33">
        <f t="shared" ca="1" si="108"/>
        <v>32</v>
      </c>
      <c r="C1158">
        <f t="shared" si="109"/>
        <v>90</v>
      </c>
      <c r="D1158">
        <f t="shared" ca="1" si="113"/>
        <v>-3.0000000000000001E-3</v>
      </c>
      <c r="E1158">
        <f t="shared" ca="1" si="110"/>
        <v>0</v>
      </c>
      <c r="F1158">
        <f t="shared" ca="1" si="111"/>
        <v>31</v>
      </c>
      <c r="G1158">
        <f t="shared" ca="1" si="112"/>
        <v>32</v>
      </c>
      <c r="M1158">
        <v>1098</v>
      </c>
      <c r="N1158">
        <v>5.1589999999999998</v>
      </c>
    </row>
    <row r="1159" spans="1:14">
      <c r="A1159" s="54">
        <f>formulas!O1246</f>
        <v>0</v>
      </c>
      <c r="B1159" s="33">
        <f t="shared" ca="1" si="108"/>
        <v>32</v>
      </c>
      <c r="C1159">
        <f t="shared" si="109"/>
        <v>90</v>
      </c>
      <c r="D1159">
        <f t="shared" ca="1" si="113"/>
        <v>-3.0000000000000001E-3</v>
      </c>
      <c r="E1159">
        <f t="shared" ca="1" si="110"/>
        <v>0</v>
      </c>
      <c r="F1159">
        <f t="shared" ca="1" si="111"/>
        <v>31</v>
      </c>
      <c r="G1159">
        <f t="shared" ca="1" si="112"/>
        <v>32</v>
      </c>
      <c r="M1159">
        <v>1099</v>
      </c>
      <c r="N1159">
        <v>5.165</v>
      </c>
    </row>
    <row r="1160" spans="1:14">
      <c r="A1160" s="54">
        <f>formulas!O1247</f>
        <v>0</v>
      </c>
      <c r="B1160" s="33">
        <f t="shared" ca="1" si="108"/>
        <v>32</v>
      </c>
      <c r="C1160">
        <f t="shared" si="109"/>
        <v>90</v>
      </c>
      <c r="D1160">
        <f t="shared" ca="1" si="113"/>
        <v>-3.0000000000000001E-3</v>
      </c>
      <c r="E1160">
        <f t="shared" ca="1" si="110"/>
        <v>0</v>
      </c>
      <c r="F1160">
        <f t="shared" ca="1" si="111"/>
        <v>31</v>
      </c>
      <c r="G1160">
        <f t="shared" ca="1" si="112"/>
        <v>32</v>
      </c>
      <c r="M1160">
        <v>1100</v>
      </c>
      <c r="N1160">
        <v>5.1710000000000003</v>
      </c>
    </row>
    <row r="1161" spans="1:14">
      <c r="A1161" s="54">
        <f>formulas!O1248</f>
        <v>0</v>
      </c>
      <c r="B1161" s="33">
        <f t="shared" ca="1" si="108"/>
        <v>32</v>
      </c>
      <c r="C1161">
        <f t="shared" si="109"/>
        <v>90</v>
      </c>
      <c r="D1161">
        <f t="shared" ca="1" si="113"/>
        <v>-3.0000000000000001E-3</v>
      </c>
      <c r="E1161">
        <f t="shared" ca="1" si="110"/>
        <v>0</v>
      </c>
      <c r="F1161">
        <f t="shared" ca="1" si="111"/>
        <v>31</v>
      </c>
      <c r="G1161">
        <f t="shared" ca="1" si="112"/>
        <v>32</v>
      </c>
      <c r="M1161">
        <v>1101</v>
      </c>
      <c r="N1161">
        <v>5.1760000000000002</v>
      </c>
    </row>
    <row r="1162" spans="1:14">
      <c r="A1162" s="54">
        <f>formulas!O1249</f>
        <v>0</v>
      </c>
      <c r="B1162" s="33">
        <f t="shared" ca="1" si="108"/>
        <v>32</v>
      </c>
      <c r="C1162">
        <f t="shared" si="109"/>
        <v>90</v>
      </c>
      <c r="D1162">
        <f t="shared" ca="1" si="113"/>
        <v>-3.0000000000000001E-3</v>
      </c>
      <c r="E1162">
        <f t="shared" ca="1" si="110"/>
        <v>0</v>
      </c>
      <c r="F1162">
        <f t="shared" ca="1" si="111"/>
        <v>31</v>
      </c>
      <c r="G1162">
        <f t="shared" ca="1" si="112"/>
        <v>32</v>
      </c>
      <c r="M1162">
        <v>1102</v>
      </c>
      <c r="N1162">
        <v>5.1820000000000004</v>
      </c>
    </row>
    <row r="1163" spans="1:14">
      <c r="A1163" s="54">
        <f>formulas!O1250</f>
        <v>0</v>
      </c>
      <c r="B1163" s="33">
        <f t="shared" ca="1" si="108"/>
        <v>32</v>
      </c>
      <c r="C1163">
        <f t="shared" si="109"/>
        <v>90</v>
      </c>
      <c r="D1163">
        <f t="shared" ca="1" si="113"/>
        <v>-3.0000000000000001E-3</v>
      </c>
      <c r="E1163">
        <f t="shared" ca="1" si="110"/>
        <v>0</v>
      </c>
      <c r="F1163">
        <f t="shared" ca="1" si="111"/>
        <v>31</v>
      </c>
      <c r="G1163">
        <f t="shared" ca="1" si="112"/>
        <v>32</v>
      </c>
      <c r="M1163">
        <v>1103</v>
      </c>
      <c r="N1163">
        <v>5.1879999999999997</v>
      </c>
    </row>
    <row r="1164" spans="1:14">
      <c r="A1164" s="54">
        <f>formulas!O1251</f>
        <v>0</v>
      </c>
      <c r="B1164" s="33">
        <f t="shared" ca="1" si="108"/>
        <v>32</v>
      </c>
      <c r="C1164">
        <f t="shared" si="109"/>
        <v>90</v>
      </c>
      <c r="D1164">
        <f t="shared" ca="1" si="113"/>
        <v>-3.0000000000000001E-3</v>
      </c>
      <c r="E1164">
        <f t="shared" ca="1" si="110"/>
        <v>0</v>
      </c>
      <c r="F1164">
        <f t="shared" ca="1" si="111"/>
        <v>31</v>
      </c>
      <c r="G1164">
        <f t="shared" ca="1" si="112"/>
        <v>32</v>
      </c>
      <c r="M1164">
        <v>1104</v>
      </c>
      <c r="N1164">
        <v>5.1929999999999996</v>
      </c>
    </row>
    <row r="1165" spans="1:14">
      <c r="A1165" s="54">
        <f>formulas!O1252</f>
        <v>0</v>
      </c>
      <c r="B1165" s="33">
        <f t="shared" ca="1" si="108"/>
        <v>32</v>
      </c>
      <c r="C1165">
        <f t="shared" si="109"/>
        <v>90</v>
      </c>
      <c r="D1165">
        <f t="shared" ca="1" si="113"/>
        <v>-3.0000000000000001E-3</v>
      </c>
      <c r="E1165">
        <f t="shared" ca="1" si="110"/>
        <v>0</v>
      </c>
      <c r="F1165">
        <f t="shared" ca="1" si="111"/>
        <v>31</v>
      </c>
      <c r="G1165">
        <f t="shared" ca="1" si="112"/>
        <v>32</v>
      </c>
      <c r="M1165">
        <v>1105</v>
      </c>
      <c r="N1165">
        <v>5.1989999999999998</v>
      </c>
    </row>
    <row r="1166" spans="1:14">
      <c r="A1166" s="54">
        <f>formulas!O1253</f>
        <v>0</v>
      </c>
      <c r="B1166" s="33">
        <f t="shared" ca="1" si="108"/>
        <v>32</v>
      </c>
      <c r="C1166">
        <f t="shared" si="109"/>
        <v>90</v>
      </c>
      <c r="D1166">
        <f t="shared" ca="1" si="113"/>
        <v>-3.0000000000000001E-3</v>
      </c>
      <c r="E1166">
        <f t="shared" ca="1" si="110"/>
        <v>0</v>
      </c>
      <c r="F1166">
        <f t="shared" ca="1" si="111"/>
        <v>31</v>
      </c>
      <c r="G1166">
        <f t="shared" ca="1" si="112"/>
        <v>32</v>
      </c>
      <c r="M1166">
        <v>1106</v>
      </c>
      <c r="N1166">
        <v>5.2050000000000001</v>
      </c>
    </row>
    <row r="1167" spans="1:14">
      <c r="A1167" s="54">
        <f>formulas!O1254</f>
        <v>0</v>
      </c>
      <c r="B1167" s="33">
        <f t="shared" ca="1" si="108"/>
        <v>32</v>
      </c>
      <c r="C1167">
        <f t="shared" si="109"/>
        <v>90</v>
      </c>
      <c r="D1167">
        <f t="shared" ca="1" si="113"/>
        <v>-3.0000000000000001E-3</v>
      </c>
      <c r="E1167">
        <f t="shared" ca="1" si="110"/>
        <v>0</v>
      </c>
      <c r="F1167">
        <f t="shared" ca="1" si="111"/>
        <v>31</v>
      </c>
      <c r="G1167">
        <f t="shared" ca="1" si="112"/>
        <v>32</v>
      </c>
      <c r="M1167">
        <v>1107</v>
      </c>
      <c r="N1167">
        <v>5.21</v>
      </c>
    </row>
    <row r="1168" spans="1:14">
      <c r="A1168" s="54">
        <f>formulas!O1255</f>
        <v>0</v>
      </c>
      <c r="B1168" s="33">
        <f t="shared" ca="1" si="108"/>
        <v>32</v>
      </c>
      <c r="C1168">
        <f t="shared" si="109"/>
        <v>90</v>
      </c>
      <c r="D1168">
        <f t="shared" ca="1" si="113"/>
        <v>-3.0000000000000001E-3</v>
      </c>
      <c r="E1168">
        <f t="shared" ca="1" si="110"/>
        <v>0</v>
      </c>
      <c r="F1168">
        <f t="shared" ca="1" si="111"/>
        <v>31</v>
      </c>
      <c r="G1168">
        <f t="shared" ca="1" si="112"/>
        <v>32</v>
      </c>
      <c r="M1168">
        <v>1108</v>
      </c>
      <c r="N1168">
        <v>5.2160000000000002</v>
      </c>
    </row>
    <row r="1169" spans="1:14">
      <c r="A1169" s="54">
        <f>formulas!O1256</f>
        <v>0</v>
      </c>
      <c r="B1169" s="33">
        <f t="shared" ca="1" si="108"/>
        <v>32</v>
      </c>
      <c r="C1169">
        <f t="shared" si="109"/>
        <v>90</v>
      </c>
      <c r="D1169">
        <f t="shared" ca="1" si="113"/>
        <v>-3.0000000000000001E-3</v>
      </c>
      <c r="E1169">
        <f t="shared" ca="1" si="110"/>
        <v>0</v>
      </c>
      <c r="F1169">
        <f t="shared" ca="1" si="111"/>
        <v>31</v>
      </c>
      <c r="G1169">
        <f t="shared" ca="1" si="112"/>
        <v>32</v>
      </c>
      <c r="M1169">
        <v>1109</v>
      </c>
      <c r="N1169">
        <v>5.2220000000000004</v>
      </c>
    </row>
    <row r="1170" spans="1:14">
      <c r="A1170" s="54">
        <f>formulas!O1257</f>
        <v>0</v>
      </c>
      <c r="B1170" s="33">
        <f t="shared" ca="1" si="108"/>
        <v>32</v>
      </c>
      <c r="C1170">
        <f t="shared" si="109"/>
        <v>90</v>
      </c>
      <c r="D1170">
        <f t="shared" ca="1" si="113"/>
        <v>-3.0000000000000001E-3</v>
      </c>
      <c r="E1170">
        <f t="shared" ca="1" si="110"/>
        <v>0</v>
      </c>
      <c r="F1170">
        <f t="shared" ca="1" si="111"/>
        <v>31</v>
      </c>
      <c r="G1170">
        <f t="shared" ca="1" si="112"/>
        <v>32</v>
      </c>
      <c r="M1170">
        <v>1110</v>
      </c>
      <c r="N1170">
        <v>5.2270000000000003</v>
      </c>
    </row>
    <row r="1171" spans="1:14">
      <c r="A1171" s="54">
        <f>formulas!O1258</f>
        <v>0</v>
      </c>
      <c r="B1171" s="33">
        <f t="shared" ca="1" si="108"/>
        <v>32</v>
      </c>
      <c r="C1171">
        <f t="shared" si="109"/>
        <v>90</v>
      </c>
      <c r="D1171">
        <f t="shared" ca="1" si="113"/>
        <v>-3.0000000000000001E-3</v>
      </c>
      <c r="E1171">
        <f t="shared" ca="1" si="110"/>
        <v>0</v>
      </c>
      <c r="F1171">
        <f t="shared" ca="1" si="111"/>
        <v>31</v>
      </c>
      <c r="G1171">
        <f t="shared" ca="1" si="112"/>
        <v>32</v>
      </c>
      <c r="M1171">
        <v>1111</v>
      </c>
      <c r="N1171">
        <v>5.2329999999999997</v>
      </c>
    </row>
    <row r="1172" spans="1:14">
      <c r="A1172" s="54">
        <f>formulas!O1259</f>
        <v>0</v>
      </c>
      <c r="B1172" s="33">
        <f t="shared" ca="1" si="108"/>
        <v>32</v>
      </c>
      <c r="C1172">
        <f t="shared" si="109"/>
        <v>90</v>
      </c>
      <c r="D1172">
        <f t="shared" ca="1" si="113"/>
        <v>-3.0000000000000001E-3</v>
      </c>
      <c r="E1172">
        <f t="shared" ca="1" si="110"/>
        <v>0</v>
      </c>
      <c r="F1172">
        <f t="shared" ca="1" si="111"/>
        <v>31</v>
      </c>
      <c r="G1172">
        <f t="shared" ca="1" si="112"/>
        <v>32</v>
      </c>
      <c r="M1172">
        <v>1112</v>
      </c>
      <c r="N1172">
        <v>5.2389999999999999</v>
      </c>
    </row>
    <row r="1173" spans="1:14">
      <c r="A1173" s="54">
        <f>formulas!O1260</f>
        <v>0</v>
      </c>
      <c r="B1173" s="33">
        <f t="shared" ref="B1173:B1236" ca="1" si="114">(A1173-D1173)/(E1173-D1173)*(G1173-F1173)+F1173</f>
        <v>32</v>
      </c>
      <c r="C1173">
        <f t="shared" ref="C1173:C1236" si="115">COUNTIF($N$2:$N$25400,"&lt;"&amp;A1173)</f>
        <v>90</v>
      </c>
      <c r="D1173">
        <f t="shared" ca="1" si="113"/>
        <v>-3.0000000000000001E-3</v>
      </c>
      <c r="E1173">
        <f t="shared" ref="E1173:E1236" ca="1" si="116">INDIRECT(ADDRESS(C1173+2,14))</f>
        <v>0</v>
      </c>
      <c r="F1173">
        <f t="shared" ref="F1173:F1236" ca="1" si="117">INDIRECT(ADDRESS(C1173+1,13))</f>
        <v>31</v>
      </c>
      <c r="G1173">
        <f t="shared" ref="G1173:G1236" ca="1" si="118">INDIRECT(ADDRESS(C1173+2,13))</f>
        <v>32</v>
      </c>
      <c r="M1173">
        <v>1113</v>
      </c>
      <c r="N1173">
        <v>5.2439999999999998</v>
      </c>
    </row>
    <row r="1174" spans="1:14">
      <c r="A1174" s="54">
        <f>formulas!O1261</f>
        <v>0</v>
      </c>
      <c r="B1174" s="33">
        <f t="shared" ca="1" si="114"/>
        <v>32</v>
      </c>
      <c r="C1174">
        <f t="shared" si="115"/>
        <v>90</v>
      </c>
      <c r="D1174">
        <f t="shared" ca="1" si="113"/>
        <v>-3.0000000000000001E-3</v>
      </c>
      <c r="E1174">
        <f t="shared" ca="1" si="116"/>
        <v>0</v>
      </c>
      <c r="F1174">
        <f t="shared" ca="1" si="117"/>
        <v>31</v>
      </c>
      <c r="G1174">
        <f t="shared" ca="1" si="118"/>
        <v>32</v>
      </c>
      <c r="M1174">
        <v>1114</v>
      </c>
      <c r="N1174">
        <v>5.25</v>
      </c>
    </row>
    <row r="1175" spans="1:14">
      <c r="A1175" s="54">
        <f>formulas!O1262</f>
        <v>0</v>
      </c>
      <c r="B1175" s="33">
        <f t="shared" ca="1" si="114"/>
        <v>32</v>
      </c>
      <c r="C1175">
        <f t="shared" si="115"/>
        <v>90</v>
      </c>
      <c r="D1175">
        <f t="shared" ca="1" si="113"/>
        <v>-3.0000000000000001E-3</v>
      </c>
      <c r="E1175">
        <f t="shared" ca="1" si="116"/>
        <v>0</v>
      </c>
      <c r="F1175">
        <f t="shared" ca="1" si="117"/>
        <v>31</v>
      </c>
      <c r="G1175">
        <f t="shared" ca="1" si="118"/>
        <v>32</v>
      </c>
      <c r="M1175">
        <v>1115</v>
      </c>
      <c r="N1175">
        <v>5.2560000000000002</v>
      </c>
    </row>
    <row r="1176" spans="1:14">
      <c r="A1176" s="54">
        <f>formulas!O1263</f>
        <v>0</v>
      </c>
      <c r="B1176" s="33">
        <f t="shared" ca="1" si="114"/>
        <v>32</v>
      </c>
      <c r="C1176">
        <f t="shared" si="115"/>
        <v>90</v>
      </c>
      <c r="D1176">
        <f t="shared" ca="1" si="113"/>
        <v>-3.0000000000000001E-3</v>
      </c>
      <c r="E1176">
        <f t="shared" ca="1" si="116"/>
        <v>0</v>
      </c>
      <c r="F1176">
        <f t="shared" ca="1" si="117"/>
        <v>31</v>
      </c>
      <c r="G1176">
        <f t="shared" ca="1" si="118"/>
        <v>32</v>
      </c>
      <c r="M1176">
        <v>1116</v>
      </c>
      <c r="N1176">
        <v>5.2610000000000001</v>
      </c>
    </row>
    <row r="1177" spans="1:14">
      <c r="A1177" s="54">
        <f>formulas!O1264</f>
        <v>0</v>
      </c>
      <c r="B1177" s="33">
        <f t="shared" ca="1" si="114"/>
        <v>32</v>
      </c>
      <c r="C1177">
        <f t="shared" si="115"/>
        <v>90</v>
      </c>
      <c r="D1177">
        <f t="shared" ca="1" si="113"/>
        <v>-3.0000000000000001E-3</v>
      </c>
      <c r="E1177">
        <f t="shared" ca="1" si="116"/>
        <v>0</v>
      </c>
      <c r="F1177">
        <f t="shared" ca="1" si="117"/>
        <v>31</v>
      </c>
      <c r="G1177">
        <f t="shared" ca="1" si="118"/>
        <v>32</v>
      </c>
      <c r="M1177">
        <v>1117</v>
      </c>
      <c r="N1177">
        <v>5.2670000000000003</v>
      </c>
    </row>
    <row r="1178" spans="1:14">
      <c r="A1178" s="54">
        <f>formulas!O1265</f>
        <v>0</v>
      </c>
      <c r="B1178" s="33">
        <f t="shared" ca="1" si="114"/>
        <v>32</v>
      </c>
      <c r="C1178">
        <f t="shared" si="115"/>
        <v>90</v>
      </c>
      <c r="D1178">
        <f t="shared" ca="1" si="113"/>
        <v>-3.0000000000000001E-3</v>
      </c>
      <c r="E1178">
        <f t="shared" ca="1" si="116"/>
        <v>0</v>
      </c>
      <c r="F1178">
        <f t="shared" ca="1" si="117"/>
        <v>31</v>
      </c>
      <c r="G1178">
        <f t="shared" ca="1" si="118"/>
        <v>32</v>
      </c>
      <c r="M1178">
        <v>1118</v>
      </c>
      <c r="N1178">
        <v>5.2729999999999997</v>
      </c>
    </row>
    <row r="1179" spans="1:14">
      <c r="A1179" s="54">
        <f>formulas!O1266</f>
        <v>0</v>
      </c>
      <c r="B1179" s="33">
        <f t="shared" ca="1" si="114"/>
        <v>32</v>
      </c>
      <c r="C1179">
        <f t="shared" si="115"/>
        <v>90</v>
      </c>
      <c r="D1179">
        <f t="shared" ca="1" si="113"/>
        <v>-3.0000000000000001E-3</v>
      </c>
      <c r="E1179">
        <f t="shared" ca="1" si="116"/>
        <v>0</v>
      </c>
      <c r="F1179">
        <f t="shared" ca="1" si="117"/>
        <v>31</v>
      </c>
      <c r="G1179">
        <f t="shared" ca="1" si="118"/>
        <v>32</v>
      </c>
      <c r="M1179">
        <v>1119</v>
      </c>
      <c r="N1179">
        <v>5.2779999999999996</v>
      </c>
    </row>
    <row r="1180" spans="1:14">
      <c r="A1180" s="54">
        <f>formulas!O1267</f>
        <v>0</v>
      </c>
      <c r="B1180" s="33">
        <f t="shared" ca="1" si="114"/>
        <v>32</v>
      </c>
      <c r="C1180">
        <f t="shared" si="115"/>
        <v>90</v>
      </c>
      <c r="D1180">
        <f t="shared" ca="1" si="113"/>
        <v>-3.0000000000000001E-3</v>
      </c>
      <c r="E1180">
        <f t="shared" ca="1" si="116"/>
        <v>0</v>
      </c>
      <c r="F1180">
        <f t="shared" ca="1" si="117"/>
        <v>31</v>
      </c>
      <c r="G1180">
        <f t="shared" ca="1" si="118"/>
        <v>32</v>
      </c>
      <c r="M1180">
        <v>1120</v>
      </c>
      <c r="N1180">
        <v>5.2839999999999998</v>
      </c>
    </row>
    <row r="1181" spans="1:14">
      <c r="A1181" s="54">
        <f>formulas!O1268</f>
        <v>0</v>
      </c>
      <c r="B1181" s="33">
        <f t="shared" ca="1" si="114"/>
        <v>32</v>
      </c>
      <c r="C1181">
        <f t="shared" si="115"/>
        <v>90</v>
      </c>
      <c r="D1181">
        <f t="shared" ca="1" si="113"/>
        <v>-3.0000000000000001E-3</v>
      </c>
      <c r="E1181">
        <f t="shared" ca="1" si="116"/>
        <v>0</v>
      </c>
      <c r="F1181">
        <f t="shared" ca="1" si="117"/>
        <v>31</v>
      </c>
      <c r="G1181">
        <f t="shared" ca="1" si="118"/>
        <v>32</v>
      </c>
      <c r="M1181">
        <v>1121</v>
      </c>
      <c r="N1181">
        <v>5.29</v>
      </c>
    </row>
    <row r="1182" spans="1:14">
      <c r="A1182" s="54">
        <f>formulas!O1269</f>
        <v>0</v>
      </c>
      <c r="B1182" s="33">
        <f t="shared" ca="1" si="114"/>
        <v>32</v>
      </c>
      <c r="C1182">
        <f t="shared" si="115"/>
        <v>90</v>
      </c>
      <c r="D1182">
        <f t="shared" ca="1" si="113"/>
        <v>-3.0000000000000001E-3</v>
      </c>
      <c r="E1182">
        <f t="shared" ca="1" si="116"/>
        <v>0</v>
      </c>
      <c r="F1182">
        <f t="shared" ca="1" si="117"/>
        <v>31</v>
      </c>
      <c r="G1182">
        <f t="shared" ca="1" si="118"/>
        <v>32</v>
      </c>
      <c r="M1182">
        <v>1122</v>
      </c>
      <c r="N1182">
        <v>5.2949999999999999</v>
      </c>
    </row>
    <row r="1183" spans="1:14">
      <c r="A1183" s="54">
        <f>formulas!O1270</f>
        <v>0</v>
      </c>
      <c r="B1183" s="33">
        <f t="shared" ca="1" si="114"/>
        <v>32</v>
      </c>
      <c r="C1183">
        <f t="shared" si="115"/>
        <v>90</v>
      </c>
      <c r="D1183">
        <f t="shared" ca="1" si="113"/>
        <v>-3.0000000000000001E-3</v>
      </c>
      <c r="E1183">
        <f t="shared" ca="1" si="116"/>
        <v>0</v>
      </c>
      <c r="F1183">
        <f t="shared" ca="1" si="117"/>
        <v>31</v>
      </c>
      <c r="G1183">
        <f t="shared" ca="1" si="118"/>
        <v>32</v>
      </c>
      <c r="M1183">
        <v>1123</v>
      </c>
      <c r="N1183">
        <v>5.3010000000000002</v>
      </c>
    </row>
    <row r="1184" spans="1:14">
      <c r="A1184" s="54">
        <f>formulas!O1271</f>
        <v>0</v>
      </c>
      <c r="B1184" s="33">
        <f t="shared" ca="1" si="114"/>
        <v>32</v>
      </c>
      <c r="C1184">
        <f t="shared" si="115"/>
        <v>90</v>
      </c>
      <c r="D1184">
        <f t="shared" ca="1" si="113"/>
        <v>-3.0000000000000001E-3</v>
      </c>
      <c r="E1184">
        <f t="shared" ca="1" si="116"/>
        <v>0</v>
      </c>
      <c r="F1184">
        <f t="shared" ca="1" si="117"/>
        <v>31</v>
      </c>
      <c r="G1184">
        <f t="shared" ca="1" si="118"/>
        <v>32</v>
      </c>
      <c r="M1184">
        <v>1124</v>
      </c>
      <c r="N1184">
        <v>5.3070000000000004</v>
      </c>
    </row>
    <row r="1185" spans="1:14">
      <c r="A1185" s="54">
        <f>formulas!O1272</f>
        <v>0</v>
      </c>
      <c r="B1185" s="33">
        <f t="shared" ca="1" si="114"/>
        <v>32</v>
      </c>
      <c r="C1185">
        <f t="shared" si="115"/>
        <v>90</v>
      </c>
      <c r="D1185">
        <f t="shared" ca="1" si="113"/>
        <v>-3.0000000000000001E-3</v>
      </c>
      <c r="E1185">
        <f t="shared" ca="1" si="116"/>
        <v>0</v>
      </c>
      <c r="F1185">
        <f t="shared" ca="1" si="117"/>
        <v>31</v>
      </c>
      <c r="G1185">
        <f t="shared" ca="1" si="118"/>
        <v>32</v>
      </c>
      <c r="M1185">
        <v>1125</v>
      </c>
      <c r="N1185">
        <v>5.3120000000000003</v>
      </c>
    </row>
    <row r="1186" spans="1:14">
      <c r="A1186" s="54">
        <f>formulas!O1273</f>
        <v>0</v>
      </c>
      <c r="B1186" s="33">
        <f t="shared" ca="1" si="114"/>
        <v>32</v>
      </c>
      <c r="C1186">
        <f t="shared" si="115"/>
        <v>90</v>
      </c>
      <c r="D1186">
        <f t="shared" ca="1" si="113"/>
        <v>-3.0000000000000001E-3</v>
      </c>
      <c r="E1186">
        <f t="shared" ca="1" si="116"/>
        <v>0</v>
      </c>
      <c r="F1186">
        <f t="shared" ca="1" si="117"/>
        <v>31</v>
      </c>
      <c r="G1186">
        <f t="shared" ca="1" si="118"/>
        <v>32</v>
      </c>
      <c r="M1186">
        <v>1126</v>
      </c>
      <c r="N1186">
        <v>5.3179999999999996</v>
      </c>
    </row>
    <row r="1187" spans="1:14">
      <c r="A1187" s="54">
        <f>formulas!O1274</f>
        <v>0</v>
      </c>
      <c r="B1187" s="33">
        <f t="shared" ca="1" si="114"/>
        <v>32</v>
      </c>
      <c r="C1187">
        <f t="shared" si="115"/>
        <v>90</v>
      </c>
      <c r="D1187">
        <f t="shared" ca="1" si="113"/>
        <v>-3.0000000000000001E-3</v>
      </c>
      <c r="E1187">
        <f t="shared" ca="1" si="116"/>
        <v>0</v>
      </c>
      <c r="F1187">
        <f t="shared" ca="1" si="117"/>
        <v>31</v>
      </c>
      <c r="G1187">
        <f t="shared" ca="1" si="118"/>
        <v>32</v>
      </c>
      <c r="M1187">
        <v>1127</v>
      </c>
      <c r="N1187">
        <v>5.3239999999999998</v>
      </c>
    </row>
    <row r="1188" spans="1:14">
      <c r="A1188" s="54">
        <f>formulas!O1275</f>
        <v>0</v>
      </c>
      <c r="B1188" s="33">
        <f t="shared" ca="1" si="114"/>
        <v>32</v>
      </c>
      <c r="C1188">
        <f t="shared" si="115"/>
        <v>90</v>
      </c>
      <c r="D1188">
        <f t="shared" ca="1" si="113"/>
        <v>-3.0000000000000001E-3</v>
      </c>
      <c r="E1188">
        <f t="shared" ca="1" si="116"/>
        <v>0</v>
      </c>
      <c r="F1188">
        <f t="shared" ca="1" si="117"/>
        <v>31</v>
      </c>
      <c r="G1188">
        <f t="shared" ca="1" si="118"/>
        <v>32</v>
      </c>
      <c r="M1188">
        <v>1128</v>
      </c>
      <c r="N1188">
        <v>5.33</v>
      </c>
    </row>
    <row r="1189" spans="1:14">
      <c r="A1189" s="54">
        <f>formulas!O1276</f>
        <v>0</v>
      </c>
      <c r="B1189" s="33">
        <f t="shared" ca="1" si="114"/>
        <v>32</v>
      </c>
      <c r="C1189">
        <f t="shared" si="115"/>
        <v>90</v>
      </c>
      <c r="D1189">
        <f t="shared" ca="1" si="113"/>
        <v>-3.0000000000000001E-3</v>
      </c>
      <c r="E1189">
        <f t="shared" ca="1" si="116"/>
        <v>0</v>
      </c>
      <c r="F1189">
        <f t="shared" ca="1" si="117"/>
        <v>31</v>
      </c>
      <c r="G1189">
        <f t="shared" ca="1" si="118"/>
        <v>32</v>
      </c>
      <c r="M1189">
        <v>1129</v>
      </c>
      <c r="N1189">
        <v>5.335</v>
      </c>
    </row>
    <row r="1190" spans="1:14">
      <c r="A1190" s="54">
        <f>formulas!O1277</f>
        <v>0</v>
      </c>
      <c r="B1190" s="33">
        <f t="shared" ca="1" si="114"/>
        <v>32</v>
      </c>
      <c r="C1190">
        <f t="shared" si="115"/>
        <v>90</v>
      </c>
      <c r="D1190">
        <f t="shared" ca="1" si="113"/>
        <v>-3.0000000000000001E-3</v>
      </c>
      <c r="E1190">
        <f t="shared" ca="1" si="116"/>
        <v>0</v>
      </c>
      <c r="F1190">
        <f t="shared" ca="1" si="117"/>
        <v>31</v>
      </c>
      <c r="G1190">
        <f t="shared" ca="1" si="118"/>
        <v>32</v>
      </c>
      <c r="M1190">
        <v>1130</v>
      </c>
      <c r="N1190">
        <v>5.3410000000000002</v>
      </c>
    </row>
    <row r="1191" spans="1:14">
      <c r="A1191" s="54">
        <f>formulas!O1278</f>
        <v>0</v>
      </c>
      <c r="B1191" s="33">
        <f t="shared" ca="1" si="114"/>
        <v>32</v>
      </c>
      <c r="C1191">
        <f t="shared" si="115"/>
        <v>90</v>
      </c>
      <c r="D1191">
        <f t="shared" ca="1" si="113"/>
        <v>-3.0000000000000001E-3</v>
      </c>
      <c r="E1191">
        <f t="shared" ca="1" si="116"/>
        <v>0</v>
      </c>
      <c r="F1191">
        <f t="shared" ca="1" si="117"/>
        <v>31</v>
      </c>
      <c r="G1191">
        <f t="shared" ca="1" si="118"/>
        <v>32</v>
      </c>
      <c r="M1191">
        <v>1131</v>
      </c>
      <c r="N1191">
        <v>5.3470000000000004</v>
      </c>
    </row>
    <row r="1192" spans="1:14">
      <c r="A1192" s="54">
        <f>formulas!O1279</f>
        <v>0</v>
      </c>
      <c r="B1192" s="33">
        <f t="shared" ca="1" si="114"/>
        <v>32</v>
      </c>
      <c r="C1192">
        <f t="shared" si="115"/>
        <v>90</v>
      </c>
      <c r="D1192">
        <f t="shared" ca="1" si="113"/>
        <v>-3.0000000000000001E-3</v>
      </c>
      <c r="E1192">
        <f t="shared" ca="1" si="116"/>
        <v>0</v>
      </c>
      <c r="F1192">
        <f t="shared" ca="1" si="117"/>
        <v>31</v>
      </c>
      <c r="G1192">
        <f t="shared" ca="1" si="118"/>
        <v>32</v>
      </c>
      <c r="M1192">
        <v>1132</v>
      </c>
      <c r="N1192">
        <v>5.3520000000000003</v>
      </c>
    </row>
    <row r="1193" spans="1:14">
      <c r="A1193" s="54">
        <f>formulas!O1280</f>
        <v>0</v>
      </c>
      <c r="B1193" s="33">
        <f t="shared" ca="1" si="114"/>
        <v>32</v>
      </c>
      <c r="C1193">
        <f t="shared" si="115"/>
        <v>90</v>
      </c>
      <c r="D1193">
        <f t="shared" ca="1" si="113"/>
        <v>-3.0000000000000001E-3</v>
      </c>
      <c r="E1193">
        <f t="shared" ca="1" si="116"/>
        <v>0</v>
      </c>
      <c r="F1193">
        <f t="shared" ca="1" si="117"/>
        <v>31</v>
      </c>
      <c r="G1193">
        <f t="shared" ca="1" si="118"/>
        <v>32</v>
      </c>
      <c r="M1193">
        <v>1133</v>
      </c>
      <c r="N1193">
        <v>5.3579999999999997</v>
      </c>
    </row>
    <row r="1194" spans="1:14">
      <c r="A1194" s="54">
        <f>formulas!O1281</f>
        <v>0</v>
      </c>
      <c r="B1194" s="33">
        <f t="shared" ca="1" si="114"/>
        <v>32</v>
      </c>
      <c r="C1194">
        <f t="shared" si="115"/>
        <v>90</v>
      </c>
      <c r="D1194">
        <f t="shared" ca="1" si="113"/>
        <v>-3.0000000000000001E-3</v>
      </c>
      <c r="E1194">
        <f t="shared" ca="1" si="116"/>
        <v>0</v>
      </c>
      <c r="F1194">
        <f t="shared" ca="1" si="117"/>
        <v>31</v>
      </c>
      <c r="G1194">
        <f t="shared" ca="1" si="118"/>
        <v>32</v>
      </c>
      <c r="M1194">
        <v>1134</v>
      </c>
      <c r="N1194">
        <v>5.3639999999999999</v>
      </c>
    </row>
    <row r="1195" spans="1:14">
      <c r="A1195" s="54">
        <f>formulas!O1282</f>
        <v>0</v>
      </c>
      <c r="B1195" s="33">
        <f t="shared" ca="1" si="114"/>
        <v>32</v>
      </c>
      <c r="C1195">
        <f t="shared" si="115"/>
        <v>90</v>
      </c>
      <c r="D1195">
        <f t="shared" ca="1" si="113"/>
        <v>-3.0000000000000001E-3</v>
      </c>
      <c r="E1195">
        <f t="shared" ca="1" si="116"/>
        <v>0</v>
      </c>
      <c r="F1195">
        <f t="shared" ca="1" si="117"/>
        <v>31</v>
      </c>
      <c r="G1195">
        <f t="shared" ca="1" si="118"/>
        <v>32</v>
      </c>
      <c r="M1195">
        <v>1135</v>
      </c>
      <c r="N1195">
        <v>5.3689999999999998</v>
      </c>
    </row>
    <row r="1196" spans="1:14">
      <c r="A1196" s="54">
        <f>formulas!O1283</f>
        <v>0</v>
      </c>
      <c r="B1196" s="33">
        <f t="shared" ca="1" si="114"/>
        <v>32</v>
      </c>
      <c r="C1196">
        <f t="shared" si="115"/>
        <v>90</v>
      </c>
      <c r="D1196">
        <f t="shared" ca="1" si="113"/>
        <v>-3.0000000000000001E-3</v>
      </c>
      <c r="E1196">
        <f t="shared" ca="1" si="116"/>
        <v>0</v>
      </c>
      <c r="F1196">
        <f t="shared" ca="1" si="117"/>
        <v>31</v>
      </c>
      <c r="G1196">
        <f t="shared" ca="1" si="118"/>
        <v>32</v>
      </c>
      <c r="M1196">
        <v>1136</v>
      </c>
      <c r="N1196">
        <v>5.375</v>
      </c>
    </row>
    <row r="1197" spans="1:14">
      <c r="A1197" s="54">
        <f>formulas!O1284</f>
        <v>0</v>
      </c>
      <c r="B1197" s="33">
        <f t="shared" ca="1" si="114"/>
        <v>32</v>
      </c>
      <c r="C1197">
        <f t="shared" si="115"/>
        <v>90</v>
      </c>
      <c r="D1197">
        <f t="shared" ca="1" si="113"/>
        <v>-3.0000000000000001E-3</v>
      </c>
      <c r="E1197">
        <f t="shared" ca="1" si="116"/>
        <v>0</v>
      </c>
      <c r="F1197">
        <f t="shared" ca="1" si="117"/>
        <v>31</v>
      </c>
      <c r="G1197">
        <f t="shared" ca="1" si="118"/>
        <v>32</v>
      </c>
      <c r="M1197">
        <v>1137</v>
      </c>
      <c r="N1197">
        <v>5.3810000000000002</v>
      </c>
    </row>
    <row r="1198" spans="1:14">
      <c r="A1198" s="54">
        <f>formulas!O1285</f>
        <v>0</v>
      </c>
      <c r="B1198" s="33">
        <f t="shared" ca="1" si="114"/>
        <v>32</v>
      </c>
      <c r="C1198">
        <f t="shared" si="115"/>
        <v>90</v>
      </c>
      <c r="D1198">
        <f t="shared" ca="1" si="113"/>
        <v>-3.0000000000000001E-3</v>
      </c>
      <c r="E1198">
        <f t="shared" ca="1" si="116"/>
        <v>0</v>
      </c>
      <c r="F1198">
        <f t="shared" ca="1" si="117"/>
        <v>31</v>
      </c>
      <c r="G1198">
        <f t="shared" ca="1" si="118"/>
        <v>32</v>
      </c>
      <c r="M1198">
        <v>1138</v>
      </c>
      <c r="N1198">
        <v>5.3860000000000001</v>
      </c>
    </row>
    <row r="1199" spans="1:14">
      <c r="A1199" s="54">
        <f>formulas!O1286</f>
        <v>0</v>
      </c>
      <c r="B1199" s="33">
        <f t="shared" ca="1" si="114"/>
        <v>32</v>
      </c>
      <c r="C1199">
        <f t="shared" si="115"/>
        <v>90</v>
      </c>
      <c r="D1199">
        <f t="shared" ca="1" si="113"/>
        <v>-3.0000000000000001E-3</v>
      </c>
      <c r="E1199">
        <f t="shared" ca="1" si="116"/>
        <v>0</v>
      </c>
      <c r="F1199">
        <f t="shared" ca="1" si="117"/>
        <v>31</v>
      </c>
      <c r="G1199">
        <f t="shared" ca="1" si="118"/>
        <v>32</v>
      </c>
      <c r="M1199">
        <v>1139</v>
      </c>
      <c r="N1199">
        <v>5.3920000000000003</v>
      </c>
    </row>
    <row r="1200" spans="1:14">
      <c r="A1200" s="54">
        <f>formulas!O1287</f>
        <v>0</v>
      </c>
      <c r="B1200" s="33">
        <f t="shared" ca="1" si="114"/>
        <v>32</v>
      </c>
      <c r="C1200">
        <f t="shared" si="115"/>
        <v>90</v>
      </c>
      <c r="D1200">
        <f t="shared" ca="1" si="113"/>
        <v>-3.0000000000000001E-3</v>
      </c>
      <c r="E1200">
        <f t="shared" ca="1" si="116"/>
        <v>0</v>
      </c>
      <c r="F1200">
        <f t="shared" ca="1" si="117"/>
        <v>31</v>
      </c>
      <c r="G1200">
        <f t="shared" ca="1" si="118"/>
        <v>32</v>
      </c>
      <c r="M1200">
        <v>1140</v>
      </c>
      <c r="N1200">
        <v>5.3979999999999997</v>
      </c>
    </row>
    <row r="1201" spans="1:14">
      <c r="A1201" s="54">
        <f>formulas!O1288</f>
        <v>0</v>
      </c>
      <c r="B1201" s="33">
        <f t="shared" ca="1" si="114"/>
        <v>32</v>
      </c>
      <c r="C1201">
        <f t="shared" si="115"/>
        <v>90</v>
      </c>
      <c r="D1201">
        <f t="shared" ca="1" si="113"/>
        <v>-3.0000000000000001E-3</v>
      </c>
      <c r="E1201">
        <f t="shared" ca="1" si="116"/>
        <v>0</v>
      </c>
      <c r="F1201">
        <f t="shared" ca="1" si="117"/>
        <v>31</v>
      </c>
      <c r="G1201">
        <f t="shared" ca="1" si="118"/>
        <v>32</v>
      </c>
      <c r="M1201">
        <v>1141</v>
      </c>
      <c r="N1201">
        <v>5.4039999999999999</v>
      </c>
    </row>
    <row r="1202" spans="1:14">
      <c r="A1202" s="54">
        <f>formulas!O1289</f>
        <v>0</v>
      </c>
      <c r="B1202" s="33">
        <f t="shared" ca="1" si="114"/>
        <v>32</v>
      </c>
      <c r="C1202">
        <f t="shared" si="115"/>
        <v>90</v>
      </c>
      <c r="D1202">
        <f t="shared" ca="1" si="113"/>
        <v>-3.0000000000000001E-3</v>
      </c>
      <c r="E1202">
        <f t="shared" ca="1" si="116"/>
        <v>0</v>
      </c>
      <c r="F1202">
        <f t="shared" ca="1" si="117"/>
        <v>31</v>
      </c>
      <c r="G1202">
        <f t="shared" ca="1" si="118"/>
        <v>32</v>
      </c>
      <c r="M1202">
        <v>1142</v>
      </c>
      <c r="N1202">
        <v>5.4089999999999998</v>
      </c>
    </row>
    <row r="1203" spans="1:14">
      <c r="A1203" s="54">
        <f>formulas!O1290</f>
        <v>0</v>
      </c>
      <c r="B1203" s="33">
        <f t="shared" ca="1" si="114"/>
        <v>32</v>
      </c>
      <c r="C1203">
        <f t="shared" si="115"/>
        <v>90</v>
      </c>
      <c r="D1203">
        <f t="shared" ca="1" si="113"/>
        <v>-3.0000000000000001E-3</v>
      </c>
      <c r="E1203">
        <f t="shared" ca="1" si="116"/>
        <v>0</v>
      </c>
      <c r="F1203">
        <f t="shared" ca="1" si="117"/>
        <v>31</v>
      </c>
      <c r="G1203">
        <f t="shared" ca="1" si="118"/>
        <v>32</v>
      </c>
      <c r="M1203">
        <v>1143</v>
      </c>
      <c r="N1203">
        <v>5.415</v>
      </c>
    </row>
    <row r="1204" spans="1:14">
      <c r="A1204" s="54">
        <f>formulas!O1291</f>
        <v>0</v>
      </c>
      <c r="B1204" s="33">
        <f t="shared" ca="1" si="114"/>
        <v>32</v>
      </c>
      <c r="C1204">
        <f t="shared" si="115"/>
        <v>90</v>
      </c>
      <c r="D1204">
        <f t="shared" ca="1" si="113"/>
        <v>-3.0000000000000001E-3</v>
      </c>
      <c r="E1204">
        <f t="shared" ca="1" si="116"/>
        <v>0</v>
      </c>
      <c r="F1204">
        <f t="shared" ca="1" si="117"/>
        <v>31</v>
      </c>
      <c r="G1204">
        <f t="shared" ca="1" si="118"/>
        <v>32</v>
      </c>
      <c r="M1204">
        <v>1144</v>
      </c>
      <c r="N1204">
        <v>5.4210000000000003</v>
      </c>
    </row>
    <row r="1205" spans="1:14">
      <c r="A1205" s="54">
        <f>formulas!O1292</f>
        <v>0</v>
      </c>
      <c r="B1205" s="33">
        <f t="shared" ca="1" si="114"/>
        <v>32</v>
      </c>
      <c r="C1205">
        <f t="shared" si="115"/>
        <v>90</v>
      </c>
      <c r="D1205">
        <f t="shared" ca="1" si="113"/>
        <v>-3.0000000000000001E-3</v>
      </c>
      <c r="E1205">
        <f t="shared" ca="1" si="116"/>
        <v>0</v>
      </c>
      <c r="F1205">
        <f t="shared" ca="1" si="117"/>
        <v>31</v>
      </c>
      <c r="G1205">
        <f t="shared" ca="1" si="118"/>
        <v>32</v>
      </c>
      <c r="M1205">
        <v>1145</v>
      </c>
      <c r="N1205">
        <v>5.4260000000000002</v>
      </c>
    </row>
    <row r="1206" spans="1:14">
      <c r="A1206" s="54">
        <f>formulas!O1293</f>
        <v>0</v>
      </c>
      <c r="B1206" s="33">
        <f t="shared" ca="1" si="114"/>
        <v>32</v>
      </c>
      <c r="C1206">
        <f t="shared" si="115"/>
        <v>90</v>
      </c>
      <c r="D1206">
        <f t="shared" ca="1" si="113"/>
        <v>-3.0000000000000001E-3</v>
      </c>
      <c r="E1206">
        <f t="shared" ca="1" si="116"/>
        <v>0</v>
      </c>
      <c r="F1206">
        <f t="shared" ca="1" si="117"/>
        <v>31</v>
      </c>
      <c r="G1206">
        <f t="shared" ca="1" si="118"/>
        <v>32</v>
      </c>
      <c r="M1206">
        <v>1146</v>
      </c>
      <c r="N1206">
        <v>5.4320000000000004</v>
      </c>
    </row>
    <row r="1207" spans="1:14">
      <c r="A1207" s="54">
        <f>formulas!O1294</f>
        <v>0</v>
      </c>
      <c r="B1207" s="33">
        <f t="shared" ca="1" si="114"/>
        <v>32</v>
      </c>
      <c r="C1207">
        <f t="shared" si="115"/>
        <v>90</v>
      </c>
      <c r="D1207">
        <f t="shared" ca="1" si="113"/>
        <v>-3.0000000000000001E-3</v>
      </c>
      <c r="E1207">
        <f t="shared" ca="1" si="116"/>
        <v>0</v>
      </c>
      <c r="F1207">
        <f t="shared" ca="1" si="117"/>
        <v>31</v>
      </c>
      <c r="G1207">
        <f t="shared" ca="1" si="118"/>
        <v>32</v>
      </c>
      <c r="M1207">
        <v>1147</v>
      </c>
      <c r="N1207">
        <v>5.4379999999999997</v>
      </c>
    </row>
    <row r="1208" spans="1:14">
      <c r="A1208" s="54">
        <f>formulas!O1295</f>
        <v>0</v>
      </c>
      <c r="B1208" s="33">
        <f t="shared" ca="1" si="114"/>
        <v>32</v>
      </c>
      <c r="C1208">
        <f t="shared" si="115"/>
        <v>90</v>
      </c>
      <c r="D1208">
        <f t="shared" ca="1" si="113"/>
        <v>-3.0000000000000001E-3</v>
      </c>
      <c r="E1208">
        <f t="shared" ca="1" si="116"/>
        <v>0</v>
      </c>
      <c r="F1208">
        <f t="shared" ca="1" si="117"/>
        <v>31</v>
      </c>
      <c r="G1208">
        <f t="shared" ca="1" si="118"/>
        <v>32</v>
      </c>
      <c r="M1208">
        <v>1148</v>
      </c>
      <c r="N1208">
        <v>5.4429999999999996</v>
      </c>
    </row>
    <row r="1209" spans="1:14">
      <c r="A1209" s="54">
        <f>formulas!O1296</f>
        <v>0</v>
      </c>
      <c r="B1209" s="33">
        <f t="shared" ca="1" si="114"/>
        <v>32</v>
      </c>
      <c r="C1209">
        <f t="shared" si="115"/>
        <v>90</v>
      </c>
      <c r="D1209">
        <f t="shared" ca="1" si="113"/>
        <v>-3.0000000000000001E-3</v>
      </c>
      <c r="E1209">
        <f t="shared" ca="1" si="116"/>
        <v>0</v>
      </c>
      <c r="F1209">
        <f t="shared" ca="1" si="117"/>
        <v>31</v>
      </c>
      <c r="G1209">
        <f t="shared" ca="1" si="118"/>
        <v>32</v>
      </c>
      <c r="M1209">
        <v>1149</v>
      </c>
      <c r="N1209">
        <v>5.4489999999999998</v>
      </c>
    </row>
    <row r="1210" spans="1:14">
      <c r="A1210" s="54">
        <f>formulas!O1297</f>
        <v>0</v>
      </c>
      <c r="B1210" s="33">
        <f t="shared" ca="1" si="114"/>
        <v>32</v>
      </c>
      <c r="C1210">
        <f t="shared" si="115"/>
        <v>90</v>
      </c>
      <c r="D1210">
        <f t="shared" ca="1" si="113"/>
        <v>-3.0000000000000001E-3</v>
      </c>
      <c r="E1210">
        <f t="shared" ca="1" si="116"/>
        <v>0</v>
      </c>
      <c r="F1210">
        <f t="shared" ca="1" si="117"/>
        <v>31</v>
      </c>
      <c r="G1210">
        <f t="shared" ca="1" si="118"/>
        <v>32</v>
      </c>
      <c r="M1210">
        <v>1150</v>
      </c>
      <c r="N1210">
        <v>5.4550000000000001</v>
      </c>
    </row>
    <row r="1211" spans="1:14">
      <c r="A1211" s="54">
        <f>formulas!O1298</f>
        <v>0</v>
      </c>
      <c r="B1211" s="33">
        <f t="shared" ca="1" si="114"/>
        <v>32</v>
      </c>
      <c r="C1211">
        <f t="shared" si="115"/>
        <v>90</v>
      </c>
      <c r="D1211">
        <f t="shared" ca="1" si="113"/>
        <v>-3.0000000000000001E-3</v>
      </c>
      <c r="E1211">
        <f t="shared" ca="1" si="116"/>
        <v>0</v>
      </c>
      <c r="F1211">
        <f t="shared" ca="1" si="117"/>
        <v>31</v>
      </c>
      <c r="G1211">
        <f t="shared" ca="1" si="118"/>
        <v>32</v>
      </c>
      <c r="M1211">
        <v>1151</v>
      </c>
      <c r="N1211">
        <v>5.4610000000000003</v>
      </c>
    </row>
    <row r="1212" spans="1:14">
      <c r="A1212" s="54">
        <f>formulas!O1299</f>
        <v>0</v>
      </c>
      <c r="B1212" s="33">
        <f t="shared" ca="1" si="114"/>
        <v>32</v>
      </c>
      <c r="C1212">
        <f t="shared" si="115"/>
        <v>90</v>
      </c>
      <c r="D1212">
        <f t="shared" ca="1" si="113"/>
        <v>-3.0000000000000001E-3</v>
      </c>
      <c r="E1212">
        <f t="shared" ca="1" si="116"/>
        <v>0</v>
      </c>
      <c r="F1212">
        <f t="shared" ca="1" si="117"/>
        <v>31</v>
      </c>
      <c r="G1212">
        <f t="shared" ca="1" si="118"/>
        <v>32</v>
      </c>
      <c r="M1212">
        <v>1152</v>
      </c>
      <c r="N1212">
        <v>5.4660000000000002</v>
      </c>
    </row>
    <row r="1213" spans="1:14">
      <c r="A1213" s="54">
        <f>formulas!O1300</f>
        <v>0</v>
      </c>
      <c r="B1213" s="33">
        <f t="shared" ca="1" si="114"/>
        <v>32</v>
      </c>
      <c r="C1213">
        <f t="shared" si="115"/>
        <v>90</v>
      </c>
      <c r="D1213">
        <f t="shared" ca="1" si="113"/>
        <v>-3.0000000000000001E-3</v>
      </c>
      <c r="E1213">
        <f t="shared" ca="1" si="116"/>
        <v>0</v>
      </c>
      <c r="F1213">
        <f t="shared" ca="1" si="117"/>
        <v>31</v>
      </c>
      <c r="G1213">
        <f t="shared" ca="1" si="118"/>
        <v>32</v>
      </c>
      <c r="M1213">
        <v>1153</v>
      </c>
      <c r="N1213">
        <v>5.4720000000000004</v>
      </c>
    </row>
    <row r="1214" spans="1:14">
      <c r="A1214" s="54">
        <f>formulas!O1301</f>
        <v>0</v>
      </c>
      <c r="B1214" s="33">
        <f t="shared" ca="1" si="114"/>
        <v>32</v>
      </c>
      <c r="C1214">
        <f t="shared" si="115"/>
        <v>90</v>
      </c>
      <c r="D1214">
        <f t="shared" ca="1" si="113"/>
        <v>-3.0000000000000001E-3</v>
      </c>
      <c r="E1214">
        <f t="shared" ca="1" si="116"/>
        <v>0</v>
      </c>
      <c r="F1214">
        <f t="shared" ca="1" si="117"/>
        <v>31</v>
      </c>
      <c r="G1214">
        <f t="shared" ca="1" si="118"/>
        <v>32</v>
      </c>
      <c r="M1214">
        <v>1154</v>
      </c>
      <c r="N1214">
        <v>5.4779999999999998</v>
      </c>
    </row>
    <row r="1215" spans="1:14">
      <c r="A1215" s="54">
        <f>formulas!O1302</f>
        <v>0</v>
      </c>
      <c r="B1215" s="33">
        <f t="shared" ca="1" si="114"/>
        <v>32</v>
      </c>
      <c r="C1215">
        <f t="shared" si="115"/>
        <v>90</v>
      </c>
      <c r="D1215">
        <f t="shared" ca="1" si="113"/>
        <v>-3.0000000000000001E-3</v>
      </c>
      <c r="E1215">
        <f t="shared" ca="1" si="116"/>
        <v>0</v>
      </c>
      <c r="F1215">
        <f t="shared" ca="1" si="117"/>
        <v>31</v>
      </c>
      <c r="G1215">
        <f t="shared" ca="1" si="118"/>
        <v>32</v>
      </c>
      <c r="M1215">
        <v>1155</v>
      </c>
      <c r="N1215">
        <v>5.4829999999999997</v>
      </c>
    </row>
    <row r="1216" spans="1:14">
      <c r="A1216" s="54">
        <f>formulas!O1303</f>
        <v>0</v>
      </c>
      <c r="B1216" s="33">
        <f t="shared" ca="1" si="114"/>
        <v>32</v>
      </c>
      <c r="C1216">
        <f t="shared" si="115"/>
        <v>90</v>
      </c>
      <c r="D1216">
        <f t="shared" ca="1" si="113"/>
        <v>-3.0000000000000001E-3</v>
      </c>
      <c r="E1216">
        <f t="shared" ca="1" si="116"/>
        <v>0</v>
      </c>
      <c r="F1216">
        <f t="shared" ca="1" si="117"/>
        <v>31</v>
      </c>
      <c r="G1216">
        <f t="shared" ca="1" si="118"/>
        <v>32</v>
      </c>
      <c r="M1216">
        <v>1156</v>
      </c>
      <c r="N1216">
        <v>5.4889999999999999</v>
      </c>
    </row>
    <row r="1217" spans="1:14">
      <c r="A1217" s="54">
        <f>formulas!O1304</f>
        <v>0</v>
      </c>
      <c r="B1217" s="33">
        <f t="shared" ca="1" si="114"/>
        <v>32</v>
      </c>
      <c r="C1217">
        <f t="shared" si="115"/>
        <v>90</v>
      </c>
      <c r="D1217">
        <f t="shared" ca="1" si="113"/>
        <v>-3.0000000000000001E-3</v>
      </c>
      <c r="E1217">
        <f t="shared" ca="1" si="116"/>
        <v>0</v>
      </c>
      <c r="F1217">
        <f t="shared" ca="1" si="117"/>
        <v>31</v>
      </c>
      <c r="G1217">
        <f t="shared" ca="1" si="118"/>
        <v>32</v>
      </c>
      <c r="M1217">
        <v>1157</v>
      </c>
      <c r="N1217">
        <v>5.4950000000000001</v>
      </c>
    </row>
    <row r="1218" spans="1:14">
      <c r="A1218" s="54">
        <f>formulas!O1305</f>
        <v>0</v>
      </c>
      <c r="B1218" s="33">
        <f t="shared" ca="1" si="114"/>
        <v>32</v>
      </c>
      <c r="C1218">
        <f t="shared" si="115"/>
        <v>90</v>
      </c>
      <c r="D1218">
        <f t="shared" ca="1" si="113"/>
        <v>-3.0000000000000001E-3</v>
      </c>
      <c r="E1218">
        <f t="shared" ca="1" si="116"/>
        <v>0</v>
      </c>
      <c r="F1218">
        <f t="shared" ca="1" si="117"/>
        <v>31</v>
      </c>
      <c r="G1218">
        <f t="shared" ca="1" si="118"/>
        <v>32</v>
      </c>
      <c r="M1218">
        <v>1158</v>
      </c>
      <c r="N1218">
        <v>5.5010000000000003</v>
      </c>
    </row>
    <row r="1219" spans="1:14">
      <c r="A1219" s="54">
        <f>formulas!O1306</f>
        <v>0</v>
      </c>
      <c r="B1219" s="33">
        <f t="shared" ca="1" si="114"/>
        <v>32</v>
      </c>
      <c r="C1219">
        <f t="shared" si="115"/>
        <v>90</v>
      </c>
      <c r="D1219">
        <f t="shared" ref="D1219:D1282" ca="1" si="119">INDIRECT(ADDRESS(C1219+1,14))</f>
        <v>-3.0000000000000001E-3</v>
      </c>
      <c r="E1219">
        <f t="shared" ca="1" si="116"/>
        <v>0</v>
      </c>
      <c r="F1219">
        <f t="shared" ca="1" si="117"/>
        <v>31</v>
      </c>
      <c r="G1219">
        <f t="shared" ca="1" si="118"/>
        <v>32</v>
      </c>
      <c r="M1219">
        <v>1159</v>
      </c>
      <c r="N1219">
        <v>5.5060000000000002</v>
      </c>
    </row>
    <row r="1220" spans="1:14">
      <c r="A1220" s="54">
        <f>formulas!O1307</f>
        <v>0</v>
      </c>
      <c r="B1220" s="33">
        <f t="shared" ca="1" si="114"/>
        <v>32</v>
      </c>
      <c r="C1220">
        <f t="shared" si="115"/>
        <v>90</v>
      </c>
      <c r="D1220">
        <f t="shared" ca="1" si="119"/>
        <v>-3.0000000000000001E-3</v>
      </c>
      <c r="E1220">
        <f t="shared" ca="1" si="116"/>
        <v>0</v>
      </c>
      <c r="F1220">
        <f t="shared" ca="1" si="117"/>
        <v>31</v>
      </c>
      <c r="G1220">
        <f t="shared" ca="1" si="118"/>
        <v>32</v>
      </c>
      <c r="M1220">
        <v>1160</v>
      </c>
      <c r="N1220">
        <v>5.5119999999999996</v>
      </c>
    </row>
    <row r="1221" spans="1:14">
      <c r="A1221" s="54">
        <f>formulas!O1308</f>
        <v>0</v>
      </c>
      <c r="B1221" s="33">
        <f t="shared" ca="1" si="114"/>
        <v>32</v>
      </c>
      <c r="C1221">
        <f t="shared" si="115"/>
        <v>90</v>
      </c>
      <c r="D1221">
        <f t="shared" ca="1" si="119"/>
        <v>-3.0000000000000001E-3</v>
      </c>
      <c r="E1221">
        <f t="shared" ca="1" si="116"/>
        <v>0</v>
      </c>
      <c r="F1221">
        <f t="shared" ca="1" si="117"/>
        <v>31</v>
      </c>
      <c r="G1221">
        <f t="shared" ca="1" si="118"/>
        <v>32</v>
      </c>
      <c r="M1221">
        <v>1161</v>
      </c>
      <c r="N1221">
        <v>5.5179999999999998</v>
      </c>
    </row>
    <row r="1222" spans="1:14">
      <c r="A1222" s="54">
        <f>formulas!O1309</f>
        <v>0</v>
      </c>
      <c r="B1222" s="33">
        <f t="shared" ca="1" si="114"/>
        <v>32</v>
      </c>
      <c r="C1222">
        <f t="shared" si="115"/>
        <v>90</v>
      </c>
      <c r="D1222">
        <f t="shared" ca="1" si="119"/>
        <v>-3.0000000000000001E-3</v>
      </c>
      <c r="E1222">
        <f t="shared" ca="1" si="116"/>
        <v>0</v>
      </c>
      <c r="F1222">
        <f t="shared" ca="1" si="117"/>
        <v>31</v>
      </c>
      <c r="G1222">
        <f t="shared" ca="1" si="118"/>
        <v>32</v>
      </c>
      <c r="M1222">
        <v>1162</v>
      </c>
      <c r="N1222">
        <v>5.5229999999999997</v>
      </c>
    </row>
    <row r="1223" spans="1:14">
      <c r="A1223" s="54">
        <f>formulas!O1310</f>
        <v>0</v>
      </c>
      <c r="B1223" s="33">
        <f t="shared" ca="1" si="114"/>
        <v>32</v>
      </c>
      <c r="C1223">
        <f t="shared" si="115"/>
        <v>90</v>
      </c>
      <c r="D1223">
        <f t="shared" ca="1" si="119"/>
        <v>-3.0000000000000001E-3</v>
      </c>
      <c r="E1223">
        <f t="shared" ca="1" si="116"/>
        <v>0</v>
      </c>
      <c r="F1223">
        <f t="shared" ca="1" si="117"/>
        <v>31</v>
      </c>
      <c r="G1223">
        <f t="shared" ca="1" si="118"/>
        <v>32</v>
      </c>
      <c r="M1223">
        <v>1163</v>
      </c>
      <c r="N1223">
        <v>5.5289999999999999</v>
      </c>
    </row>
    <row r="1224" spans="1:14">
      <c r="A1224" s="54">
        <f>formulas!O1311</f>
        <v>0</v>
      </c>
      <c r="B1224" s="33">
        <f t="shared" ca="1" si="114"/>
        <v>32</v>
      </c>
      <c r="C1224">
        <f t="shared" si="115"/>
        <v>90</v>
      </c>
      <c r="D1224">
        <f t="shared" ca="1" si="119"/>
        <v>-3.0000000000000001E-3</v>
      </c>
      <c r="E1224">
        <f t="shared" ca="1" si="116"/>
        <v>0</v>
      </c>
      <c r="F1224">
        <f t="shared" ca="1" si="117"/>
        <v>31</v>
      </c>
      <c r="G1224">
        <f t="shared" ca="1" si="118"/>
        <v>32</v>
      </c>
      <c r="M1224">
        <v>1164</v>
      </c>
      <c r="N1224">
        <v>5.5350000000000001</v>
      </c>
    </row>
    <row r="1225" spans="1:14">
      <c r="A1225" s="54">
        <f>formulas!O1312</f>
        <v>0</v>
      </c>
      <c r="B1225" s="33">
        <f t="shared" ca="1" si="114"/>
        <v>32</v>
      </c>
      <c r="C1225">
        <f t="shared" si="115"/>
        <v>90</v>
      </c>
      <c r="D1225">
        <f t="shared" ca="1" si="119"/>
        <v>-3.0000000000000001E-3</v>
      </c>
      <c r="E1225">
        <f t="shared" ca="1" si="116"/>
        <v>0</v>
      </c>
      <c r="F1225">
        <f t="shared" ca="1" si="117"/>
        <v>31</v>
      </c>
      <c r="G1225">
        <f t="shared" ca="1" si="118"/>
        <v>32</v>
      </c>
      <c r="M1225">
        <v>1165</v>
      </c>
      <c r="N1225">
        <v>5.5410000000000004</v>
      </c>
    </row>
    <row r="1226" spans="1:14">
      <c r="A1226" s="54">
        <f>formulas!O1313</f>
        <v>0</v>
      </c>
      <c r="B1226" s="33">
        <f t="shared" ca="1" si="114"/>
        <v>32</v>
      </c>
      <c r="C1226">
        <f t="shared" si="115"/>
        <v>90</v>
      </c>
      <c r="D1226">
        <f t="shared" ca="1" si="119"/>
        <v>-3.0000000000000001E-3</v>
      </c>
      <c r="E1226">
        <f t="shared" ca="1" si="116"/>
        <v>0</v>
      </c>
      <c r="F1226">
        <f t="shared" ca="1" si="117"/>
        <v>31</v>
      </c>
      <c r="G1226">
        <f t="shared" ca="1" si="118"/>
        <v>32</v>
      </c>
      <c r="M1226">
        <v>1166</v>
      </c>
      <c r="N1226">
        <v>5.5460000000000003</v>
      </c>
    </row>
    <row r="1227" spans="1:14">
      <c r="A1227" s="54">
        <f>formulas!O1314</f>
        <v>0</v>
      </c>
      <c r="B1227" s="33">
        <f t="shared" ca="1" si="114"/>
        <v>32</v>
      </c>
      <c r="C1227">
        <f t="shared" si="115"/>
        <v>90</v>
      </c>
      <c r="D1227">
        <f t="shared" ca="1" si="119"/>
        <v>-3.0000000000000001E-3</v>
      </c>
      <c r="E1227">
        <f t="shared" ca="1" si="116"/>
        <v>0</v>
      </c>
      <c r="F1227">
        <f t="shared" ca="1" si="117"/>
        <v>31</v>
      </c>
      <c r="G1227">
        <f t="shared" ca="1" si="118"/>
        <v>32</v>
      </c>
      <c r="M1227">
        <v>1167</v>
      </c>
      <c r="N1227">
        <v>5.5519999999999996</v>
      </c>
    </row>
    <row r="1228" spans="1:14">
      <c r="A1228" s="54">
        <f>formulas!O1315</f>
        <v>0</v>
      </c>
      <c r="B1228" s="33">
        <f t="shared" ca="1" si="114"/>
        <v>32</v>
      </c>
      <c r="C1228">
        <f t="shared" si="115"/>
        <v>90</v>
      </c>
      <c r="D1228">
        <f t="shared" ca="1" si="119"/>
        <v>-3.0000000000000001E-3</v>
      </c>
      <c r="E1228">
        <f t="shared" ca="1" si="116"/>
        <v>0</v>
      </c>
      <c r="F1228">
        <f t="shared" ca="1" si="117"/>
        <v>31</v>
      </c>
      <c r="G1228">
        <f t="shared" ca="1" si="118"/>
        <v>32</v>
      </c>
      <c r="M1228">
        <v>1168</v>
      </c>
      <c r="N1228">
        <v>5.5579999999999998</v>
      </c>
    </row>
    <row r="1229" spans="1:14">
      <c r="A1229" s="54">
        <f>formulas!O1316</f>
        <v>0</v>
      </c>
      <c r="B1229" s="33">
        <f t="shared" ca="1" si="114"/>
        <v>32</v>
      </c>
      <c r="C1229">
        <f t="shared" si="115"/>
        <v>90</v>
      </c>
      <c r="D1229">
        <f t="shared" ca="1" si="119"/>
        <v>-3.0000000000000001E-3</v>
      </c>
      <c r="E1229">
        <f t="shared" ca="1" si="116"/>
        <v>0</v>
      </c>
      <c r="F1229">
        <f t="shared" ca="1" si="117"/>
        <v>31</v>
      </c>
      <c r="G1229">
        <f t="shared" ca="1" si="118"/>
        <v>32</v>
      </c>
      <c r="M1229">
        <v>1169</v>
      </c>
      <c r="N1229">
        <v>5.5629999999999997</v>
      </c>
    </row>
    <row r="1230" spans="1:14">
      <c r="A1230" s="54">
        <f>formulas!O1317</f>
        <v>0</v>
      </c>
      <c r="B1230" s="33">
        <f t="shared" ca="1" si="114"/>
        <v>32</v>
      </c>
      <c r="C1230">
        <f t="shared" si="115"/>
        <v>90</v>
      </c>
      <c r="D1230">
        <f t="shared" ca="1" si="119"/>
        <v>-3.0000000000000001E-3</v>
      </c>
      <c r="E1230">
        <f t="shared" ca="1" si="116"/>
        <v>0</v>
      </c>
      <c r="F1230">
        <f t="shared" ca="1" si="117"/>
        <v>31</v>
      </c>
      <c r="G1230">
        <f t="shared" ca="1" si="118"/>
        <v>32</v>
      </c>
      <c r="M1230">
        <v>1170</v>
      </c>
      <c r="N1230">
        <v>5.569</v>
      </c>
    </row>
    <row r="1231" spans="1:14">
      <c r="A1231" s="54">
        <f>formulas!O1318</f>
        <v>0</v>
      </c>
      <c r="B1231" s="33">
        <f t="shared" ca="1" si="114"/>
        <v>32</v>
      </c>
      <c r="C1231">
        <f t="shared" si="115"/>
        <v>90</v>
      </c>
      <c r="D1231">
        <f t="shared" ca="1" si="119"/>
        <v>-3.0000000000000001E-3</v>
      </c>
      <c r="E1231">
        <f t="shared" ca="1" si="116"/>
        <v>0</v>
      </c>
      <c r="F1231">
        <f t="shared" ca="1" si="117"/>
        <v>31</v>
      </c>
      <c r="G1231">
        <f t="shared" ca="1" si="118"/>
        <v>32</v>
      </c>
      <c r="M1231">
        <v>1171</v>
      </c>
      <c r="N1231">
        <v>5.5750000000000002</v>
      </c>
    </row>
    <row r="1232" spans="1:14">
      <c r="A1232" s="54">
        <f>formulas!O1319</f>
        <v>0</v>
      </c>
      <c r="B1232" s="33">
        <f t="shared" ca="1" si="114"/>
        <v>32</v>
      </c>
      <c r="C1232">
        <f t="shared" si="115"/>
        <v>90</v>
      </c>
      <c r="D1232">
        <f t="shared" ca="1" si="119"/>
        <v>-3.0000000000000001E-3</v>
      </c>
      <c r="E1232">
        <f t="shared" ca="1" si="116"/>
        <v>0</v>
      </c>
      <c r="F1232">
        <f t="shared" ca="1" si="117"/>
        <v>31</v>
      </c>
      <c r="G1232">
        <f t="shared" ca="1" si="118"/>
        <v>32</v>
      </c>
      <c r="M1232">
        <v>1172</v>
      </c>
      <c r="N1232">
        <v>5.5810000000000004</v>
      </c>
    </row>
    <row r="1233" spans="1:14">
      <c r="A1233" s="54">
        <f>formulas!O1320</f>
        <v>0</v>
      </c>
      <c r="B1233" s="33">
        <f t="shared" ca="1" si="114"/>
        <v>32</v>
      </c>
      <c r="C1233">
        <f t="shared" si="115"/>
        <v>90</v>
      </c>
      <c r="D1233">
        <f t="shared" ca="1" si="119"/>
        <v>-3.0000000000000001E-3</v>
      </c>
      <c r="E1233">
        <f t="shared" ca="1" si="116"/>
        <v>0</v>
      </c>
      <c r="F1233">
        <f t="shared" ca="1" si="117"/>
        <v>31</v>
      </c>
      <c r="G1233">
        <f t="shared" ca="1" si="118"/>
        <v>32</v>
      </c>
      <c r="M1233">
        <v>1173</v>
      </c>
      <c r="N1233">
        <v>5.5860000000000003</v>
      </c>
    </row>
    <row r="1234" spans="1:14">
      <c r="A1234" s="54">
        <f>formulas!O1321</f>
        <v>0</v>
      </c>
      <c r="B1234" s="33">
        <f t="shared" ca="1" si="114"/>
        <v>32</v>
      </c>
      <c r="C1234">
        <f t="shared" si="115"/>
        <v>90</v>
      </c>
      <c r="D1234">
        <f t="shared" ca="1" si="119"/>
        <v>-3.0000000000000001E-3</v>
      </c>
      <c r="E1234">
        <f t="shared" ca="1" si="116"/>
        <v>0</v>
      </c>
      <c r="F1234">
        <f t="shared" ca="1" si="117"/>
        <v>31</v>
      </c>
      <c r="G1234">
        <f t="shared" ca="1" si="118"/>
        <v>32</v>
      </c>
      <c r="M1234">
        <v>1174</v>
      </c>
      <c r="N1234">
        <v>5.5919999999999996</v>
      </c>
    </row>
    <row r="1235" spans="1:14">
      <c r="A1235" s="54">
        <f>formulas!O1322</f>
        <v>0</v>
      </c>
      <c r="B1235" s="33">
        <f t="shared" ca="1" si="114"/>
        <v>32</v>
      </c>
      <c r="C1235">
        <f t="shared" si="115"/>
        <v>90</v>
      </c>
      <c r="D1235">
        <f t="shared" ca="1" si="119"/>
        <v>-3.0000000000000001E-3</v>
      </c>
      <c r="E1235">
        <f t="shared" ca="1" si="116"/>
        <v>0</v>
      </c>
      <c r="F1235">
        <f t="shared" ca="1" si="117"/>
        <v>31</v>
      </c>
      <c r="G1235">
        <f t="shared" ca="1" si="118"/>
        <v>32</v>
      </c>
      <c r="M1235">
        <v>1175</v>
      </c>
      <c r="N1235">
        <v>5.5979999999999999</v>
      </c>
    </row>
    <row r="1236" spans="1:14">
      <c r="A1236" s="54">
        <f>formulas!O1323</f>
        <v>0</v>
      </c>
      <c r="B1236" s="33">
        <f t="shared" ca="1" si="114"/>
        <v>32</v>
      </c>
      <c r="C1236">
        <f t="shared" si="115"/>
        <v>90</v>
      </c>
      <c r="D1236">
        <f t="shared" ca="1" si="119"/>
        <v>-3.0000000000000001E-3</v>
      </c>
      <c r="E1236">
        <f t="shared" ca="1" si="116"/>
        <v>0</v>
      </c>
      <c r="F1236">
        <f t="shared" ca="1" si="117"/>
        <v>31</v>
      </c>
      <c r="G1236">
        <f t="shared" ca="1" si="118"/>
        <v>32</v>
      </c>
      <c r="M1236">
        <v>1176</v>
      </c>
      <c r="N1236">
        <v>5.6040000000000001</v>
      </c>
    </row>
    <row r="1237" spans="1:14">
      <c r="A1237" s="54">
        <f>formulas!O1324</f>
        <v>0</v>
      </c>
      <c r="B1237" s="33">
        <f t="shared" ref="B1237:B1300" ca="1" si="120">(A1237-D1237)/(E1237-D1237)*(G1237-F1237)+F1237</f>
        <v>32</v>
      </c>
      <c r="C1237">
        <f t="shared" ref="C1237:C1300" si="121">COUNTIF($N$2:$N$25400,"&lt;"&amp;A1237)</f>
        <v>90</v>
      </c>
      <c r="D1237">
        <f t="shared" ca="1" si="119"/>
        <v>-3.0000000000000001E-3</v>
      </c>
      <c r="E1237">
        <f t="shared" ref="E1237:E1300" ca="1" si="122">INDIRECT(ADDRESS(C1237+2,14))</f>
        <v>0</v>
      </c>
      <c r="F1237">
        <f t="shared" ref="F1237:F1300" ca="1" si="123">INDIRECT(ADDRESS(C1237+1,13))</f>
        <v>31</v>
      </c>
      <c r="G1237">
        <f t="shared" ref="G1237:G1300" ca="1" si="124">INDIRECT(ADDRESS(C1237+2,13))</f>
        <v>32</v>
      </c>
      <c r="M1237">
        <v>1177</v>
      </c>
      <c r="N1237">
        <v>5.609</v>
      </c>
    </row>
    <row r="1238" spans="1:14">
      <c r="A1238" s="54">
        <f>formulas!O1325</f>
        <v>0</v>
      </c>
      <c r="B1238" s="33">
        <f t="shared" ca="1" si="120"/>
        <v>32</v>
      </c>
      <c r="C1238">
        <f t="shared" si="121"/>
        <v>90</v>
      </c>
      <c r="D1238">
        <f t="shared" ca="1" si="119"/>
        <v>-3.0000000000000001E-3</v>
      </c>
      <c r="E1238">
        <f t="shared" ca="1" si="122"/>
        <v>0</v>
      </c>
      <c r="F1238">
        <f t="shared" ca="1" si="123"/>
        <v>31</v>
      </c>
      <c r="G1238">
        <f t="shared" ca="1" si="124"/>
        <v>32</v>
      </c>
      <c r="M1238">
        <v>1178</v>
      </c>
      <c r="N1238">
        <v>5.6150000000000002</v>
      </c>
    </row>
    <row r="1239" spans="1:14">
      <c r="A1239" s="54">
        <f>formulas!O1326</f>
        <v>0</v>
      </c>
      <c r="B1239" s="33">
        <f t="shared" ca="1" si="120"/>
        <v>32</v>
      </c>
      <c r="C1239">
        <f t="shared" si="121"/>
        <v>90</v>
      </c>
      <c r="D1239">
        <f t="shared" ca="1" si="119"/>
        <v>-3.0000000000000001E-3</v>
      </c>
      <c r="E1239">
        <f t="shared" ca="1" si="122"/>
        <v>0</v>
      </c>
      <c r="F1239">
        <f t="shared" ca="1" si="123"/>
        <v>31</v>
      </c>
      <c r="G1239">
        <f t="shared" ca="1" si="124"/>
        <v>32</v>
      </c>
      <c r="M1239">
        <v>1179</v>
      </c>
      <c r="N1239">
        <v>5.6210000000000004</v>
      </c>
    </row>
    <row r="1240" spans="1:14">
      <c r="A1240" s="54">
        <f>formulas!O1327</f>
        <v>0</v>
      </c>
      <c r="B1240" s="33">
        <f t="shared" ca="1" si="120"/>
        <v>32</v>
      </c>
      <c r="C1240">
        <f t="shared" si="121"/>
        <v>90</v>
      </c>
      <c r="D1240">
        <f t="shared" ca="1" si="119"/>
        <v>-3.0000000000000001E-3</v>
      </c>
      <c r="E1240">
        <f t="shared" ca="1" si="122"/>
        <v>0</v>
      </c>
      <c r="F1240">
        <f t="shared" ca="1" si="123"/>
        <v>31</v>
      </c>
      <c r="G1240">
        <f t="shared" ca="1" si="124"/>
        <v>32</v>
      </c>
      <c r="M1240">
        <v>1180</v>
      </c>
      <c r="N1240">
        <v>5.6269999999999998</v>
      </c>
    </row>
    <row r="1241" spans="1:14">
      <c r="A1241" s="54">
        <f>formulas!O1328</f>
        <v>0</v>
      </c>
      <c r="B1241" s="33">
        <f t="shared" ca="1" si="120"/>
        <v>32</v>
      </c>
      <c r="C1241">
        <f t="shared" si="121"/>
        <v>90</v>
      </c>
      <c r="D1241">
        <f t="shared" ca="1" si="119"/>
        <v>-3.0000000000000001E-3</v>
      </c>
      <c r="E1241">
        <f t="shared" ca="1" si="122"/>
        <v>0</v>
      </c>
      <c r="F1241">
        <f t="shared" ca="1" si="123"/>
        <v>31</v>
      </c>
      <c r="G1241">
        <f t="shared" ca="1" si="124"/>
        <v>32</v>
      </c>
      <c r="M1241">
        <v>1181</v>
      </c>
      <c r="N1241">
        <v>5.6319999999999997</v>
      </c>
    </row>
    <row r="1242" spans="1:14">
      <c r="A1242" s="54">
        <f>formulas!O1329</f>
        <v>0</v>
      </c>
      <c r="B1242" s="33">
        <f t="shared" ca="1" si="120"/>
        <v>32</v>
      </c>
      <c r="C1242">
        <f t="shared" si="121"/>
        <v>90</v>
      </c>
      <c r="D1242">
        <f t="shared" ca="1" si="119"/>
        <v>-3.0000000000000001E-3</v>
      </c>
      <c r="E1242">
        <f t="shared" ca="1" si="122"/>
        <v>0</v>
      </c>
      <c r="F1242">
        <f t="shared" ca="1" si="123"/>
        <v>31</v>
      </c>
      <c r="G1242">
        <f t="shared" ca="1" si="124"/>
        <v>32</v>
      </c>
      <c r="M1242">
        <v>1182</v>
      </c>
      <c r="N1242">
        <v>5.6379999999999999</v>
      </c>
    </row>
    <row r="1243" spans="1:14">
      <c r="A1243" s="54">
        <f>formulas!O1330</f>
        <v>0</v>
      </c>
      <c r="B1243" s="33">
        <f t="shared" ca="1" si="120"/>
        <v>32</v>
      </c>
      <c r="C1243">
        <f t="shared" si="121"/>
        <v>90</v>
      </c>
      <c r="D1243">
        <f t="shared" ca="1" si="119"/>
        <v>-3.0000000000000001E-3</v>
      </c>
      <c r="E1243">
        <f t="shared" ca="1" si="122"/>
        <v>0</v>
      </c>
      <c r="F1243">
        <f t="shared" ca="1" si="123"/>
        <v>31</v>
      </c>
      <c r="G1243">
        <f t="shared" ca="1" si="124"/>
        <v>32</v>
      </c>
      <c r="M1243">
        <v>1183</v>
      </c>
      <c r="N1243">
        <v>5.6440000000000001</v>
      </c>
    </row>
    <row r="1244" spans="1:14">
      <c r="A1244" s="54">
        <f>formulas!O1331</f>
        <v>0</v>
      </c>
      <c r="B1244" s="33">
        <f t="shared" ca="1" si="120"/>
        <v>32</v>
      </c>
      <c r="C1244">
        <f t="shared" si="121"/>
        <v>90</v>
      </c>
      <c r="D1244">
        <f t="shared" ca="1" si="119"/>
        <v>-3.0000000000000001E-3</v>
      </c>
      <c r="E1244">
        <f t="shared" ca="1" si="122"/>
        <v>0</v>
      </c>
      <c r="F1244">
        <f t="shared" ca="1" si="123"/>
        <v>31</v>
      </c>
      <c r="G1244">
        <f t="shared" ca="1" si="124"/>
        <v>32</v>
      </c>
      <c r="M1244">
        <v>1184</v>
      </c>
      <c r="N1244">
        <v>5.649</v>
      </c>
    </row>
    <row r="1245" spans="1:14">
      <c r="A1245" s="54">
        <f>formulas!O1332</f>
        <v>0</v>
      </c>
      <c r="B1245" s="33">
        <f t="shared" ca="1" si="120"/>
        <v>32</v>
      </c>
      <c r="C1245">
        <f t="shared" si="121"/>
        <v>90</v>
      </c>
      <c r="D1245">
        <f t="shared" ca="1" si="119"/>
        <v>-3.0000000000000001E-3</v>
      </c>
      <c r="E1245">
        <f t="shared" ca="1" si="122"/>
        <v>0</v>
      </c>
      <c r="F1245">
        <f t="shared" ca="1" si="123"/>
        <v>31</v>
      </c>
      <c r="G1245">
        <f t="shared" ca="1" si="124"/>
        <v>32</v>
      </c>
      <c r="M1245">
        <v>1185</v>
      </c>
      <c r="N1245">
        <v>5.6550000000000002</v>
      </c>
    </row>
    <row r="1246" spans="1:14">
      <c r="A1246" s="54">
        <f>formulas!O1333</f>
        <v>0</v>
      </c>
      <c r="B1246" s="33">
        <f t="shared" ca="1" si="120"/>
        <v>32</v>
      </c>
      <c r="C1246">
        <f t="shared" si="121"/>
        <v>90</v>
      </c>
      <c r="D1246">
        <f t="shared" ca="1" si="119"/>
        <v>-3.0000000000000001E-3</v>
      </c>
      <c r="E1246">
        <f t="shared" ca="1" si="122"/>
        <v>0</v>
      </c>
      <c r="F1246">
        <f t="shared" ca="1" si="123"/>
        <v>31</v>
      </c>
      <c r="G1246">
        <f t="shared" ca="1" si="124"/>
        <v>32</v>
      </c>
      <c r="M1246">
        <v>1186</v>
      </c>
      <c r="N1246">
        <v>5.6609999999999996</v>
      </c>
    </row>
    <row r="1247" spans="1:14">
      <c r="A1247" s="54">
        <f>formulas!O1334</f>
        <v>0</v>
      </c>
      <c r="B1247" s="33">
        <f t="shared" ca="1" si="120"/>
        <v>32</v>
      </c>
      <c r="C1247">
        <f t="shared" si="121"/>
        <v>90</v>
      </c>
      <c r="D1247">
        <f t="shared" ca="1" si="119"/>
        <v>-3.0000000000000001E-3</v>
      </c>
      <c r="E1247">
        <f t="shared" ca="1" si="122"/>
        <v>0</v>
      </c>
      <c r="F1247">
        <f t="shared" ca="1" si="123"/>
        <v>31</v>
      </c>
      <c r="G1247">
        <f t="shared" ca="1" si="124"/>
        <v>32</v>
      </c>
      <c r="M1247">
        <v>1187</v>
      </c>
      <c r="N1247">
        <v>5.6669999999999998</v>
      </c>
    </row>
    <row r="1248" spans="1:14">
      <c r="A1248" s="54">
        <f>formulas!O1335</f>
        <v>0</v>
      </c>
      <c r="B1248" s="33">
        <f t="shared" ca="1" si="120"/>
        <v>32</v>
      </c>
      <c r="C1248">
        <f t="shared" si="121"/>
        <v>90</v>
      </c>
      <c r="D1248">
        <f t="shared" ca="1" si="119"/>
        <v>-3.0000000000000001E-3</v>
      </c>
      <c r="E1248">
        <f t="shared" ca="1" si="122"/>
        <v>0</v>
      </c>
      <c r="F1248">
        <f t="shared" ca="1" si="123"/>
        <v>31</v>
      </c>
      <c r="G1248">
        <f t="shared" ca="1" si="124"/>
        <v>32</v>
      </c>
      <c r="M1248">
        <v>1188</v>
      </c>
      <c r="N1248">
        <v>5.6719999999999997</v>
      </c>
    </row>
    <row r="1249" spans="1:14">
      <c r="A1249" s="54">
        <f>formulas!O1336</f>
        <v>0</v>
      </c>
      <c r="B1249" s="33">
        <f t="shared" ca="1" si="120"/>
        <v>32</v>
      </c>
      <c r="C1249">
        <f t="shared" si="121"/>
        <v>90</v>
      </c>
      <c r="D1249">
        <f t="shared" ca="1" si="119"/>
        <v>-3.0000000000000001E-3</v>
      </c>
      <c r="E1249">
        <f t="shared" ca="1" si="122"/>
        <v>0</v>
      </c>
      <c r="F1249">
        <f t="shared" ca="1" si="123"/>
        <v>31</v>
      </c>
      <c r="G1249">
        <f t="shared" ca="1" si="124"/>
        <v>32</v>
      </c>
      <c r="M1249">
        <v>1189</v>
      </c>
      <c r="N1249">
        <v>5.6779999999999999</v>
      </c>
    </row>
    <row r="1250" spans="1:14">
      <c r="A1250" s="54">
        <f>formulas!O1337</f>
        <v>0</v>
      </c>
      <c r="B1250" s="33">
        <f t="shared" ca="1" si="120"/>
        <v>32</v>
      </c>
      <c r="C1250">
        <f t="shared" si="121"/>
        <v>90</v>
      </c>
      <c r="D1250">
        <f t="shared" ca="1" si="119"/>
        <v>-3.0000000000000001E-3</v>
      </c>
      <c r="E1250">
        <f t="shared" ca="1" si="122"/>
        <v>0</v>
      </c>
      <c r="F1250">
        <f t="shared" ca="1" si="123"/>
        <v>31</v>
      </c>
      <c r="G1250">
        <f t="shared" ca="1" si="124"/>
        <v>32</v>
      </c>
      <c r="M1250">
        <v>1190</v>
      </c>
      <c r="N1250">
        <v>5.6840000000000002</v>
      </c>
    </row>
    <row r="1251" spans="1:14">
      <c r="A1251" s="54">
        <f>formulas!O1338</f>
        <v>0</v>
      </c>
      <c r="B1251" s="33">
        <f t="shared" ca="1" si="120"/>
        <v>32</v>
      </c>
      <c r="C1251">
        <f t="shared" si="121"/>
        <v>90</v>
      </c>
      <c r="D1251">
        <f t="shared" ca="1" si="119"/>
        <v>-3.0000000000000001E-3</v>
      </c>
      <c r="E1251">
        <f t="shared" ca="1" si="122"/>
        <v>0</v>
      </c>
      <c r="F1251">
        <f t="shared" ca="1" si="123"/>
        <v>31</v>
      </c>
      <c r="G1251">
        <f t="shared" ca="1" si="124"/>
        <v>32</v>
      </c>
      <c r="M1251">
        <v>1191</v>
      </c>
      <c r="N1251">
        <v>5.69</v>
      </c>
    </row>
    <row r="1252" spans="1:14">
      <c r="A1252" s="54">
        <f>formulas!O1339</f>
        <v>0</v>
      </c>
      <c r="B1252" s="33">
        <f t="shared" ca="1" si="120"/>
        <v>32</v>
      </c>
      <c r="C1252">
        <f t="shared" si="121"/>
        <v>90</v>
      </c>
      <c r="D1252">
        <f t="shared" ca="1" si="119"/>
        <v>-3.0000000000000001E-3</v>
      </c>
      <c r="E1252">
        <f t="shared" ca="1" si="122"/>
        <v>0</v>
      </c>
      <c r="F1252">
        <f t="shared" ca="1" si="123"/>
        <v>31</v>
      </c>
      <c r="G1252">
        <f t="shared" ca="1" si="124"/>
        <v>32</v>
      </c>
      <c r="M1252">
        <v>1192</v>
      </c>
      <c r="N1252">
        <v>5.6950000000000003</v>
      </c>
    </row>
    <row r="1253" spans="1:14">
      <c r="A1253" s="54">
        <f>formulas!O1340</f>
        <v>0</v>
      </c>
      <c r="B1253" s="33">
        <f t="shared" ca="1" si="120"/>
        <v>32</v>
      </c>
      <c r="C1253">
        <f t="shared" si="121"/>
        <v>90</v>
      </c>
      <c r="D1253">
        <f t="shared" ca="1" si="119"/>
        <v>-3.0000000000000001E-3</v>
      </c>
      <c r="E1253">
        <f t="shared" ca="1" si="122"/>
        <v>0</v>
      </c>
      <c r="F1253">
        <f t="shared" ca="1" si="123"/>
        <v>31</v>
      </c>
      <c r="G1253">
        <f t="shared" ca="1" si="124"/>
        <v>32</v>
      </c>
      <c r="M1253">
        <v>1193</v>
      </c>
      <c r="N1253">
        <v>5.7009999999999996</v>
      </c>
    </row>
    <row r="1254" spans="1:14">
      <c r="A1254" s="54">
        <f>formulas!O1341</f>
        <v>0</v>
      </c>
      <c r="B1254" s="33">
        <f t="shared" ca="1" si="120"/>
        <v>32</v>
      </c>
      <c r="C1254">
        <f t="shared" si="121"/>
        <v>90</v>
      </c>
      <c r="D1254">
        <f t="shared" ca="1" si="119"/>
        <v>-3.0000000000000001E-3</v>
      </c>
      <c r="E1254">
        <f t="shared" ca="1" si="122"/>
        <v>0</v>
      </c>
      <c r="F1254">
        <f t="shared" ca="1" si="123"/>
        <v>31</v>
      </c>
      <c r="G1254">
        <f t="shared" ca="1" si="124"/>
        <v>32</v>
      </c>
      <c r="M1254">
        <v>1194</v>
      </c>
      <c r="N1254">
        <v>5.7069999999999999</v>
      </c>
    </row>
    <row r="1255" spans="1:14">
      <c r="A1255" s="54">
        <f>formulas!O1342</f>
        <v>0</v>
      </c>
      <c r="B1255" s="33">
        <f t="shared" ca="1" si="120"/>
        <v>32</v>
      </c>
      <c r="C1255">
        <f t="shared" si="121"/>
        <v>90</v>
      </c>
      <c r="D1255">
        <f t="shared" ca="1" si="119"/>
        <v>-3.0000000000000001E-3</v>
      </c>
      <c r="E1255">
        <f t="shared" ca="1" si="122"/>
        <v>0</v>
      </c>
      <c r="F1255">
        <f t="shared" ca="1" si="123"/>
        <v>31</v>
      </c>
      <c r="G1255">
        <f t="shared" ca="1" si="124"/>
        <v>32</v>
      </c>
      <c r="M1255">
        <v>1195</v>
      </c>
      <c r="N1255">
        <v>5.7130000000000001</v>
      </c>
    </row>
    <row r="1256" spans="1:14">
      <c r="A1256" s="54">
        <f>formulas!O1343</f>
        <v>0</v>
      </c>
      <c r="B1256" s="33">
        <f t="shared" ca="1" si="120"/>
        <v>32</v>
      </c>
      <c r="C1256">
        <f t="shared" si="121"/>
        <v>90</v>
      </c>
      <c r="D1256">
        <f t="shared" ca="1" si="119"/>
        <v>-3.0000000000000001E-3</v>
      </c>
      <c r="E1256">
        <f t="shared" ca="1" si="122"/>
        <v>0</v>
      </c>
      <c r="F1256">
        <f t="shared" ca="1" si="123"/>
        <v>31</v>
      </c>
      <c r="G1256">
        <f t="shared" ca="1" si="124"/>
        <v>32</v>
      </c>
      <c r="M1256">
        <v>1196</v>
      </c>
      <c r="N1256">
        <v>5.718</v>
      </c>
    </row>
    <row r="1257" spans="1:14">
      <c r="A1257" s="54">
        <f>formulas!O1344</f>
        <v>0</v>
      </c>
      <c r="B1257" s="33">
        <f t="shared" ca="1" si="120"/>
        <v>32</v>
      </c>
      <c r="C1257">
        <f t="shared" si="121"/>
        <v>90</v>
      </c>
      <c r="D1257">
        <f t="shared" ca="1" si="119"/>
        <v>-3.0000000000000001E-3</v>
      </c>
      <c r="E1257">
        <f t="shared" ca="1" si="122"/>
        <v>0</v>
      </c>
      <c r="F1257">
        <f t="shared" ca="1" si="123"/>
        <v>31</v>
      </c>
      <c r="G1257">
        <f t="shared" ca="1" si="124"/>
        <v>32</v>
      </c>
      <c r="M1257">
        <v>1197</v>
      </c>
      <c r="N1257">
        <v>5.7240000000000002</v>
      </c>
    </row>
    <row r="1258" spans="1:14">
      <c r="A1258" s="54">
        <f>formulas!O1345</f>
        <v>0</v>
      </c>
      <c r="B1258" s="33">
        <f t="shared" ca="1" si="120"/>
        <v>32</v>
      </c>
      <c r="C1258">
        <f t="shared" si="121"/>
        <v>90</v>
      </c>
      <c r="D1258">
        <f t="shared" ca="1" si="119"/>
        <v>-3.0000000000000001E-3</v>
      </c>
      <c r="E1258">
        <f t="shared" ca="1" si="122"/>
        <v>0</v>
      </c>
      <c r="F1258">
        <f t="shared" ca="1" si="123"/>
        <v>31</v>
      </c>
      <c r="G1258">
        <f t="shared" ca="1" si="124"/>
        <v>32</v>
      </c>
      <c r="M1258">
        <v>1198</v>
      </c>
      <c r="N1258">
        <v>5.73</v>
      </c>
    </row>
    <row r="1259" spans="1:14">
      <c r="A1259" s="54">
        <f>formulas!O1346</f>
        <v>0</v>
      </c>
      <c r="B1259" s="33">
        <f t="shared" ca="1" si="120"/>
        <v>32</v>
      </c>
      <c r="C1259">
        <f t="shared" si="121"/>
        <v>90</v>
      </c>
      <c r="D1259">
        <f t="shared" ca="1" si="119"/>
        <v>-3.0000000000000001E-3</v>
      </c>
      <c r="E1259">
        <f t="shared" ca="1" si="122"/>
        <v>0</v>
      </c>
      <c r="F1259">
        <f t="shared" ca="1" si="123"/>
        <v>31</v>
      </c>
      <c r="G1259">
        <f t="shared" ca="1" si="124"/>
        <v>32</v>
      </c>
      <c r="M1259">
        <v>1199</v>
      </c>
      <c r="N1259">
        <v>5.7359999999999998</v>
      </c>
    </row>
    <row r="1260" spans="1:14">
      <c r="A1260" s="54">
        <f>formulas!O1347</f>
        <v>0</v>
      </c>
      <c r="B1260" s="33">
        <f t="shared" ca="1" si="120"/>
        <v>32</v>
      </c>
      <c r="C1260">
        <f t="shared" si="121"/>
        <v>90</v>
      </c>
      <c r="D1260">
        <f t="shared" ca="1" si="119"/>
        <v>-3.0000000000000001E-3</v>
      </c>
      <c r="E1260">
        <f t="shared" ca="1" si="122"/>
        <v>0</v>
      </c>
      <c r="F1260">
        <f t="shared" ca="1" si="123"/>
        <v>31</v>
      </c>
      <c r="G1260">
        <f t="shared" ca="1" si="124"/>
        <v>32</v>
      </c>
      <c r="M1260">
        <v>1200</v>
      </c>
      <c r="N1260">
        <v>5.7409999999999997</v>
      </c>
    </row>
    <row r="1261" spans="1:14">
      <c r="A1261" s="54">
        <f>formulas!O1348</f>
        <v>0</v>
      </c>
      <c r="B1261" s="33">
        <f t="shared" ca="1" si="120"/>
        <v>32</v>
      </c>
      <c r="C1261">
        <f t="shared" si="121"/>
        <v>90</v>
      </c>
      <c r="D1261">
        <f t="shared" ca="1" si="119"/>
        <v>-3.0000000000000001E-3</v>
      </c>
      <c r="E1261">
        <f t="shared" ca="1" si="122"/>
        <v>0</v>
      </c>
      <c r="F1261">
        <f t="shared" ca="1" si="123"/>
        <v>31</v>
      </c>
      <c r="G1261">
        <f t="shared" ca="1" si="124"/>
        <v>32</v>
      </c>
      <c r="M1261">
        <v>1201</v>
      </c>
      <c r="N1261">
        <v>5.7469999999999999</v>
      </c>
    </row>
    <row r="1262" spans="1:14">
      <c r="A1262" s="54">
        <f>formulas!O1349</f>
        <v>0</v>
      </c>
      <c r="B1262" s="33">
        <f t="shared" ca="1" si="120"/>
        <v>32</v>
      </c>
      <c r="C1262">
        <f t="shared" si="121"/>
        <v>90</v>
      </c>
      <c r="D1262">
        <f t="shared" ca="1" si="119"/>
        <v>-3.0000000000000001E-3</v>
      </c>
      <c r="E1262">
        <f t="shared" ca="1" si="122"/>
        <v>0</v>
      </c>
      <c r="F1262">
        <f t="shared" ca="1" si="123"/>
        <v>31</v>
      </c>
      <c r="G1262">
        <f t="shared" ca="1" si="124"/>
        <v>32</v>
      </c>
      <c r="M1262">
        <v>1202</v>
      </c>
      <c r="N1262">
        <v>5.7530000000000001</v>
      </c>
    </row>
    <row r="1263" spans="1:14">
      <c r="A1263" s="54">
        <f>formulas!O1350</f>
        <v>0</v>
      </c>
      <c r="B1263" s="33">
        <f t="shared" ca="1" si="120"/>
        <v>32</v>
      </c>
      <c r="C1263">
        <f t="shared" si="121"/>
        <v>90</v>
      </c>
      <c r="D1263">
        <f t="shared" ca="1" si="119"/>
        <v>-3.0000000000000001E-3</v>
      </c>
      <c r="E1263">
        <f t="shared" ca="1" si="122"/>
        <v>0</v>
      </c>
      <c r="F1263">
        <f t="shared" ca="1" si="123"/>
        <v>31</v>
      </c>
      <c r="G1263">
        <f t="shared" ca="1" si="124"/>
        <v>32</v>
      </c>
      <c r="M1263">
        <v>1203</v>
      </c>
      <c r="N1263">
        <v>5.7590000000000003</v>
      </c>
    </row>
    <row r="1264" spans="1:14">
      <c r="A1264" s="54">
        <f>formulas!O1351</f>
        <v>0</v>
      </c>
      <c r="B1264" s="33">
        <f t="shared" ca="1" si="120"/>
        <v>32</v>
      </c>
      <c r="C1264">
        <f t="shared" si="121"/>
        <v>90</v>
      </c>
      <c r="D1264">
        <f t="shared" ca="1" si="119"/>
        <v>-3.0000000000000001E-3</v>
      </c>
      <c r="E1264">
        <f t="shared" ca="1" si="122"/>
        <v>0</v>
      </c>
      <c r="F1264">
        <f t="shared" ca="1" si="123"/>
        <v>31</v>
      </c>
      <c r="G1264">
        <f t="shared" ca="1" si="124"/>
        <v>32</v>
      </c>
      <c r="M1264">
        <v>1204</v>
      </c>
      <c r="N1264">
        <v>5.7640000000000002</v>
      </c>
    </row>
    <row r="1265" spans="1:14">
      <c r="A1265" s="54">
        <f>formulas!O1352</f>
        <v>0</v>
      </c>
      <c r="B1265" s="33">
        <f t="shared" ca="1" si="120"/>
        <v>32</v>
      </c>
      <c r="C1265">
        <f t="shared" si="121"/>
        <v>90</v>
      </c>
      <c r="D1265">
        <f t="shared" ca="1" si="119"/>
        <v>-3.0000000000000001E-3</v>
      </c>
      <c r="E1265">
        <f t="shared" ca="1" si="122"/>
        <v>0</v>
      </c>
      <c r="F1265">
        <f t="shared" ca="1" si="123"/>
        <v>31</v>
      </c>
      <c r="G1265">
        <f t="shared" ca="1" si="124"/>
        <v>32</v>
      </c>
      <c r="M1265">
        <v>1205</v>
      </c>
      <c r="N1265">
        <v>5.77</v>
      </c>
    </row>
    <row r="1266" spans="1:14">
      <c r="A1266" s="54">
        <f>formulas!O1353</f>
        <v>0</v>
      </c>
      <c r="B1266" s="33">
        <f t="shared" ca="1" si="120"/>
        <v>32</v>
      </c>
      <c r="C1266">
        <f t="shared" si="121"/>
        <v>90</v>
      </c>
      <c r="D1266">
        <f t="shared" ca="1" si="119"/>
        <v>-3.0000000000000001E-3</v>
      </c>
      <c r="E1266">
        <f t="shared" ca="1" si="122"/>
        <v>0</v>
      </c>
      <c r="F1266">
        <f t="shared" ca="1" si="123"/>
        <v>31</v>
      </c>
      <c r="G1266">
        <f t="shared" ca="1" si="124"/>
        <v>32</v>
      </c>
      <c r="M1266">
        <v>1206</v>
      </c>
      <c r="N1266">
        <v>5.7759999999999998</v>
      </c>
    </row>
    <row r="1267" spans="1:14">
      <c r="A1267" s="54">
        <f>formulas!O1354</f>
        <v>0</v>
      </c>
      <c r="B1267" s="33">
        <f t="shared" ca="1" si="120"/>
        <v>32</v>
      </c>
      <c r="C1267">
        <f t="shared" si="121"/>
        <v>90</v>
      </c>
      <c r="D1267">
        <f t="shared" ca="1" si="119"/>
        <v>-3.0000000000000001E-3</v>
      </c>
      <c r="E1267">
        <f t="shared" ca="1" si="122"/>
        <v>0</v>
      </c>
      <c r="F1267">
        <f t="shared" ca="1" si="123"/>
        <v>31</v>
      </c>
      <c r="G1267">
        <f t="shared" ca="1" si="124"/>
        <v>32</v>
      </c>
      <c r="M1267">
        <v>1207</v>
      </c>
      <c r="N1267">
        <v>5.782</v>
      </c>
    </row>
    <row r="1268" spans="1:14">
      <c r="A1268" s="54">
        <f>formulas!O1355</f>
        <v>0</v>
      </c>
      <c r="B1268" s="33">
        <f t="shared" ca="1" si="120"/>
        <v>32</v>
      </c>
      <c r="C1268">
        <f t="shared" si="121"/>
        <v>90</v>
      </c>
      <c r="D1268">
        <f t="shared" ca="1" si="119"/>
        <v>-3.0000000000000001E-3</v>
      </c>
      <c r="E1268">
        <f t="shared" ca="1" si="122"/>
        <v>0</v>
      </c>
      <c r="F1268">
        <f t="shared" ca="1" si="123"/>
        <v>31</v>
      </c>
      <c r="G1268">
        <f t="shared" ca="1" si="124"/>
        <v>32</v>
      </c>
      <c r="M1268">
        <v>1208</v>
      </c>
      <c r="N1268">
        <v>5.7880000000000003</v>
      </c>
    </row>
    <row r="1269" spans="1:14">
      <c r="A1269" s="54">
        <f>formulas!O1356</f>
        <v>0</v>
      </c>
      <c r="B1269" s="33">
        <f t="shared" ca="1" si="120"/>
        <v>32</v>
      </c>
      <c r="C1269">
        <f t="shared" si="121"/>
        <v>90</v>
      </c>
      <c r="D1269">
        <f t="shared" ca="1" si="119"/>
        <v>-3.0000000000000001E-3</v>
      </c>
      <c r="E1269">
        <f t="shared" ca="1" si="122"/>
        <v>0</v>
      </c>
      <c r="F1269">
        <f t="shared" ca="1" si="123"/>
        <v>31</v>
      </c>
      <c r="G1269">
        <f t="shared" ca="1" si="124"/>
        <v>32</v>
      </c>
      <c r="M1269">
        <v>1209</v>
      </c>
      <c r="N1269">
        <v>5.7930000000000001</v>
      </c>
    </row>
    <row r="1270" spans="1:14">
      <c r="A1270" s="54">
        <f>formulas!O1357</f>
        <v>0</v>
      </c>
      <c r="B1270" s="33">
        <f t="shared" ca="1" si="120"/>
        <v>32</v>
      </c>
      <c r="C1270">
        <f t="shared" si="121"/>
        <v>90</v>
      </c>
      <c r="D1270">
        <f t="shared" ca="1" si="119"/>
        <v>-3.0000000000000001E-3</v>
      </c>
      <c r="E1270">
        <f t="shared" ca="1" si="122"/>
        <v>0</v>
      </c>
      <c r="F1270">
        <f t="shared" ca="1" si="123"/>
        <v>31</v>
      </c>
      <c r="G1270">
        <f t="shared" ca="1" si="124"/>
        <v>32</v>
      </c>
      <c r="M1270">
        <v>1210</v>
      </c>
      <c r="N1270">
        <v>5.7990000000000004</v>
      </c>
    </row>
    <row r="1271" spans="1:14">
      <c r="A1271" s="54">
        <f>formulas!O1358</f>
        <v>0</v>
      </c>
      <c r="B1271" s="33">
        <f t="shared" ca="1" si="120"/>
        <v>32</v>
      </c>
      <c r="C1271">
        <f t="shared" si="121"/>
        <v>90</v>
      </c>
      <c r="D1271">
        <f t="shared" ca="1" si="119"/>
        <v>-3.0000000000000001E-3</v>
      </c>
      <c r="E1271">
        <f t="shared" ca="1" si="122"/>
        <v>0</v>
      </c>
      <c r="F1271">
        <f t="shared" ca="1" si="123"/>
        <v>31</v>
      </c>
      <c r="G1271">
        <f t="shared" ca="1" si="124"/>
        <v>32</v>
      </c>
      <c r="M1271">
        <v>1211</v>
      </c>
      <c r="N1271">
        <v>5.8049999999999997</v>
      </c>
    </row>
    <row r="1272" spans="1:14">
      <c r="A1272" s="54">
        <f>formulas!O1359</f>
        <v>0</v>
      </c>
      <c r="B1272" s="33">
        <f t="shared" ca="1" si="120"/>
        <v>32</v>
      </c>
      <c r="C1272">
        <f t="shared" si="121"/>
        <v>90</v>
      </c>
      <c r="D1272">
        <f t="shared" ca="1" si="119"/>
        <v>-3.0000000000000001E-3</v>
      </c>
      <c r="E1272">
        <f t="shared" ca="1" si="122"/>
        <v>0</v>
      </c>
      <c r="F1272">
        <f t="shared" ca="1" si="123"/>
        <v>31</v>
      </c>
      <c r="G1272">
        <f t="shared" ca="1" si="124"/>
        <v>32</v>
      </c>
      <c r="M1272">
        <v>1212</v>
      </c>
      <c r="N1272">
        <v>5.8109999999999999</v>
      </c>
    </row>
    <row r="1273" spans="1:14">
      <c r="A1273" s="54">
        <f>formulas!O1360</f>
        <v>0</v>
      </c>
      <c r="B1273" s="33">
        <f t="shared" ca="1" si="120"/>
        <v>32</v>
      </c>
      <c r="C1273">
        <f t="shared" si="121"/>
        <v>90</v>
      </c>
      <c r="D1273">
        <f t="shared" ca="1" si="119"/>
        <v>-3.0000000000000001E-3</v>
      </c>
      <c r="E1273">
        <f t="shared" ca="1" si="122"/>
        <v>0</v>
      </c>
      <c r="F1273">
        <f t="shared" ca="1" si="123"/>
        <v>31</v>
      </c>
      <c r="G1273">
        <f t="shared" ca="1" si="124"/>
        <v>32</v>
      </c>
      <c r="M1273">
        <v>1213</v>
      </c>
      <c r="N1273">
        <v>5.8159999999999998</v>
      </c>
    </row>
    <row r="1274" spans="1:14">
      <c r="A1274" s="54">
        <f>formulas!O1361</f>
        <v>0</v>
      </c>
      <c r="B1274" s="33">
        <f t="shared" ca="1" si="120"/>
        <v>32</v>
      </c>
      <c r="C1274">
        <f t="shared" si="121"/>
        <v>90</v>
      </c>
      <c r="D1274">
        <f t="shared" ca="1" si="119"/>
        <v>-3.0000000000000001E-3</v>
      </c>
      <c r="E1274">
        <f t="shared" ca="1" si="122"/>
        <v>0</v>
      </c>
      <c r="F1274">
        <f t="shared" ca="1" si="123"/>
        <v>31</v>
      </c>
      <c r="G1274">
        <f t="shared" ca="1" si="124"/>
        <v>32</v>
      </c>
      <c r="M1274">
        <v>1214</v>
      </c>
      <c r="N1274">
        <v>5.8220000000000001</v>
      </c>
    </row>
    <row r="1275" spans="1:14">
      <c r="A1275" s="54">
        <f>formulas!O1362</f>
        <v>0</v>
      </c>
      <c r="B1275" s="33">
        <f t="shared" ca="1" si="120"/>
        <v>32</v>
      </c>
      <c r="C1275">
        <f t="shared" si="121"/>
        <v>90</v>
      </c>
      <c r="D1275">
        <f t="shared" ca="1" si="119"/>
        <v>-3.0000000000000001E-3</v>
      </c>
      <c r="E1275">
        <f t="shared" ca="1" si="122"/>
        <v>0</v>
      </c>
      <c r="F1275">
        <f t="shared" ca="1" si="123"/>
        <v>31</v>
      </c>
      <c r="G1275">
        <f t="shared" ca="1" si="124"/>
        <v>32</v>
      </c>
      <c r="M1275">
        <v>1215</v>
      </c>
      <c r="N1275">
        <v>5.8280000000000003</v>
      </c>
    </row>
    <row r="1276" spans="1:14">
      <c r="A1276" s="54">
        <f>formulas!O1363</f>
        <v>0</v>
      </c>
      <c r="B1276" s="33">
        <f t="shared" ca="1" si="120"/>
        <v>32</v>
      </c>
      <c r="C1276">
        <f t="shared" si="121"/>
        <v>90</v>
      </c>
      <c r="D1276">
        <f t="shared" ca="1" si="119"/>
        <v>-3.0000000000000001E-3</v>
      </c>
      <c r="E1276">
        <f t="shared" ca="1" si="122"/>
        <v>0</v>
      </c>
      <c r="F1276">
        <f t="shared" ca="1" si="123"/>
        <v>31</v>
      </c>
      <c r="G1276">
        <f t="shared" ca="1" si="124"/>
        <v>32</v>
      </c>
      <c r="M1276">
        <v>1216</v>
      </c>
      <c r="N1276">
        <v>5.8339999999999996</v>
      </c>
    </row>
    <row r="1277" spans="1:14">
      <c r="A1277" s="54">
        <f>formulas!O1364</f>
        <v>0</v>
      </c>
      <c r="B1277" s="33">
        <f t="shared" ca="1" si="120"/>
        <v>32</v>
      </c>
      <c r="C1277">
        <f t="shared" si="121"/>
        <v>90</v>
      </c>
      <c r="D1277">
        <f t="shared" ca="1" si="119"/>
        <v>-3.0000000000000001E-3</v>
      </c>
      <c r="E1277">
        <f t="shared" ca="1" si="122"/>
        <v>0</v>
      </c>
      <c r="F1277">
        <f t="shared" ca="1" si="123"/>
        <v>31</v>
      </c>
      <c r="G1277">
        <f t="shared" ca="1" si="124"/>
        <v>32</v>
      </c>
      <c r="M1277">
        <v>1217</v>
      </c>
      <c r="N1277">
        <v>5.8390000000000004</v>
      </c>
    </row>
    <row r="1278" spans="1:14">
      <c r="A1278" s="54">
        <f>formulas!O1365</f>
        <v>0</v>
      </c>
      <c r="B1278" s="33">
        <f t="shared" ca="1" si="120"/>
        <v>32</v>
      </c>
      <c r="C1278">
        <f t="shared" si="121"/>
        <v>90</v>
      </c>
      <c r="D1278">
        <f t="shared" ca="1" si="119"/>
        <v>-3.0000000000000001E-3</v>
      </c>
      <c r="E1278">
        <f t="shared" ca="1" si="122"/>
        <v>0</v>
      </c>
      <c r="F1278">
        <f t="shared" ca="1" si="123"/>
        <v>31</v>
      </c>
      <c r="G1278">
        <f t="shared" ca="1" si="124"/>
        <v>32</v>
      </c>
      <c r="M1278">
        <v>1218</v>
      </c>
      <c r="N1278">
        <v>5.8449999999999998</v>
      </c>
    </row>
    <row r="1279" spans="1:14">
      <c r="A1279" s="54">
        <f>formulas!O1366</f>
        <v>0</v>
      </c>
      <c r="B1279" s="33">
        <f t="shared" ca="1" si="120"/>
        <v>32</v>
      </c>
      <c r="C1279">
        <f t="shared" si="121"/>
        <v>90</v>
      </c>
      <c r="D1279">
        <f t="shared" ca="1" si="119"/>
        <v>-3.0000000000000001E-3</v>
      </c>
      <c r="E1279">
        <f t="shared" ca="1" si="122"/>
        <v>0</v>
      </c>
      <c r="F1279">
        <f t="shared" ca="1" si="123"/>
        <v>31</v>
      </c>
      <c r="G1279">
        <f t="shared" ca="1" si="124"/>
        <v>32</v>
      </c>
      <c r="M1279">
        <v>1219</v>
      </c>
      <c r="N1279">
        <v>5.851</v>
      </c>
    </row>
    <row r="1280" spans="1:14">
      <c r="A1280" s="54">
        <f>formulas!O1367</f>
        <v>0</v>
      </c>
      <c r="B1280" s="33">
        <f t="shared" ca="1" si="120"/>
        <v>32</v>
      </c>
      <c r="C1280">
        <f t="shared" si="121"/>
        <v>90</v>
      </c>
      <c r="D1280">
        <f t="shared" ca="1" si="119"/>
        <v>-3.0000000000000001E-3</v>
      </c>
      <c r="E1280">
        <f t="shared" ca="1" si="122"/>
        <v>0</v>
      </c>
      <c r="F1280">
        <f t="shared" ca="1" si="123"/>
        <v>31</v>
      </c>
      <c r="G1280">
        <f t="shared" ca="1" si="124"/>
        <v>32</v>
      </c>
      <c r="M1280">
        <v>1220</v>
      </c>
      <c r="N1280">
        <v>5.8570000000000002</v>
      </c>
    </row>
    <row r="1281" spans="1:14">
      <c r="A1281" s="54">
        <f>formulas!O1368</f>
        <v>0</v>
      </c>
      <c r="B1281" s="33">
        <f t="shared" ca="1" si="120"/>
        <v>32</v>
      </c>
      <c r="C1281">
        <f t="shared" si="121"/>
        <v>90</v>
      </c>
      <c r="D1281">
        <f t="shared" ca="1" si="119"/>
        <v>-3.0000000000000001E-3</v>
      </c>
      <c r="E1281">
        <f t="shared" ca="1" si="122"/>
        <v>0</v>
      </c>
      <c r="F1281">
        <f t="shared" ca="1" si="123"/>
        <v>31</v>
      </c>
      <c r="G1281">
        <f t="shared" ca="1" si="124"/>
        <v>32</v>
      </c>
      <c r="M1281">
        <v>1221</v>
      </c>
      <c r="N1281">
        <v>5.8630000000000004</v>
      </c>
    </row>
    <row r="1282" spans="1:14">
      <c r="A1282" s="54">
        <f>formulas!O1369</f>
        <v>0</v>
      </c>
      <c r="B1282" s="33">
        <f t="shared" ca="1" si="120"/>
        <v>32</v>
      </c>
      <c r="C1282">
        <f t="shared" si="121"/>
        <v>90</v>
      </c>
      <c r="D1282">
        <f t="shared" ca="1" si="119"/>
        <v>-3.0000000000000001E-3</v>
      </c>
      <c r="E1282">
        <f t="shared" ca="1" si="122"/>
        <v>0</v>
      </c>
      <c r="F1282">
        <f t="shared" ca="1" si="123"/>
        <v>31</v>
      </c>
      <c r="G1282">
        <f t="shared" ca="1" si="124"/>
        <v>32</v>
      </c>
      <c r="M1282">
        <v>1222</v>
      </c>
      <c r="N1282">
        <v>5.8680000000000003</v>
      </c>
    </row>
    <row r="1283" spans="1:14">
      <c r="A1283" s="54">
        <f>formulas!O1370</f>
        <v>0</v>
      </c>
      <c r="B1283" s="33">
        <f t="shared" ca="1" si="120"/>
        <v>32</v>
      </c>
      <c r="C1283">
        <f t="shared" si="121"/>
        <v>90</v>
      </c>
      <c r="D1283">
        <f t="shared" ref="D1283:D1346" ca="1" si="125">INDIRECT(ADDRESS(C1283+1,14))</f>
        <v>-3.0000000000000001E-3</v>
      </c>
      <c r="E1283">
        <f t="shared" ca="1" si="122"/>
        <v>0</v>
      </c>
      <c r="F1283">
        <f t="shared" ca="1" si="123"/>
        <v>31</v>
      </c>
      <c r="G1283">
        <f t="shared" ca="1" si="124"/>
        <v>32</v>
      </c>
      <c r="M1283">
        <v>1223</v>
      </c>
      <c r="N1283">
        <v>5.8739999999999997</v>
      </c>
    </row>
    <row r="1284" spans="1:14">
      <c r="A1284" s="54">
        <f>formulas!O1371</f>
        <v>0</v>
      </c>
      <c r="B1284" s="33">
        <f t="shared" ca="1" si="120"/>
        <v>32</v>
      </c>
      <c r="C1284">
        <f t="shared" si="121"/>
        <v>90</v>
      </c>
      <c r="D1284">
        <f t="shared" ca="1" si="125"/>
        <v>-3.0000000000000001E-3</v>
      </c>
      <c r="E1284">
        <f t="shared" ca="1" si="122"/>
        <v>0</v>
      </c>
      <c r="F1284">
        <f t="shared" ca="1" si="123"/>
        <v>31</v>
      </c>
      <c r="G1284">
        <f t="shared" ca="1" si="124"/>
        <v>32</v>
      </c>
      <c r="M1284">
        <v>1224</v>
      </c>
      <c r="N1284">
        <v>5.88</v>
      </c>
    </row>
    <row r="1285" spans="1:14">
      <c r="A1285" s="54">
        <f>formulas!O1372</f>
        <v>0</v>
      </c>
      <c r="B1285" s="33">
        <f t="shared" ca="1" si="120"/>
        <v>32</v>
      </c>
      <c r="C1285">
        <f t="shared" si="121"/>
        <v>90</v>
      </c>
      <c r="D1285">
        <f t="shared" ca="1" si="125"/>
        <v>-3.0000000000000001E-3</v>
      </c>
      <c r="E1285">
        <f t="shared" ca="1" si="122"/>
        <v>0</v>
      </c>
      <c r="F1285">
        <f t="shared" ca="1" si="123"/>
        <v>31</v>
      </c>
      <c r="G1285">
        <f t="shared" ca="1" si="124"/>
        <v>32</v>
      </c>
      <c r="M1285">
        <v>1225</v>
      </c>
      <c r="N1285">
        <v>5.8860000000000001</v>
      </c>
    </row>
    <row r="1286" spans="1:14">
      <c r="A1286" s="54">
        <f>formulas!O1373</f>
        <v>0</v>
      </c>
      <c r="B1286" s="33">
        <f t="shared" ca="1" si="120"/>
        <v>32</v>
      </c>
      <c r="C1286">
        <f t="shared" si="121"/>
        <v>90</v>
      </c>
      <c r="D1286">
        <f t="shared" ca="1" si="125"/>
        <v>-3.0000000000000001E-3</v>
      </c>
      <c r="E1286">
        <f t="shared" ca="1" si="122"/>
        <v>0</v>
      </c>
      <c r="F1286">
        <f t="shared" ca="1" si="123"/>
        <v>31</v>
      </c>
      <c r="G1286">
        <f t="shared" ca="1" si="124"/>
        <v>32</v>
      </c>
      <c r="M1286">
        <v>1226</v>
      </c>
      <c r="N1286">
        <v>5.891</v>
      </c>
    </row>
    <row r="1287" spans="1:14">
      <c r="A1287" s="54">
        <f>formulas!O1374</f>
        <v>0</v>
      </c>
      <c r="B1287" s="33">
        <f t="shared" ca="1" si="120"/>
        <v>32</v>
      </c>
      <c r="C1287">
        <f t="shared" si="121"/>
        <v>90</v>
      </c>
      <c r="D1287">
        <f t="shared" ca="1" si="125"/>
        <v>-3.0000000000000001E-3</v>
      </c>
      <c r="E1287">
        <f t="shared" ca="1" si="122"/>
        <v>0</v>
      </c>
      <c r="F1287">
        <f t="shared" ca="1" si="123"/>
        <v>31</v>
      </c>
      <c r="G1287">
        <f t="shared" ca="1" si="124"/>
        <v>32</v>
      </c>
      <c r="M1287">
        <v>1227</v>
      </c>
      <c r="N1287">
        <v>5.8970000000000002</v>
      </c>
    </row>
    <row r="1288" spans="1:14">
      <c r="A1288" s="54">
        <f>formulas!O1375</f>
        <v>0</v>
      </c>
      <c r="B1288" s="33">
        <f t="shared" ca="1" si="120"/>
        <v>32</v>
      </c>
      <c r="C1288">
        <f t="shared" si="121"/>
        <v>90</v>
      </c>
      <c r="D1288">
        <f t="shared" ca="1" si="125"/>
        <v>-3.0000000000000001E-3</v>
      </c>
      <c r="E1288">
        <f t="shared" ca="1" si="122"/>
        <v>0</v>
      </c>
      <c r="F1288">
        <f t="shared" ca="1" si="123"/>
        <v>31</v>
      </c>
      <c r="G1288">
        <f t="shared" ca="1" si="124"/>
        <v>32</v>
      </c>
      <c r="M1288">
        <v>1228</v>
      </c>
      <c r="N1288">
        <v>5.9029999999999996</v>
      </c>
    </row>
    <row r="1289" spans="1:14">
      <c r="A1289" s="54">
        <f>formulas!O1376</f>
        <v>0</v>
      </c>
      <c r="B1289" s="33">
        <f t="shared" ca="1" si="120"/>
        <v>32</v>
      </c>
      <c r="C1289">
        <f t="shared" si="121"/>
        <v>90</v>
      </c>
      <c r="D1289">
        <f t="shared" ca="1" si="125"/>
        <v>-3.0000000000000001E-3</v>
      </c>
      <c r="E1289">
        <f t="shared" ca="1" si="122"/>
        <v>0</v>
      </c>
      <c r="F1289">
        <f t="shared" ca="1" si="123"/>
        <v>31</v>
      </c>
      <c r="G1289">
        <f t="shared" ca="1" si="124"/>
        <v>32</v>
      </c>
      <c r="M1289">
        <v>1229</v>
      </c>
      <c r="N1289">
        <v>5.9089999999999998</v>
      </c>
    </row>
    <row r="1290" spans="1:14">
      <c r="A1290" s="54">
        <f>formulas!O1377</f>
        <v>0</v>
      </c>
      <c r="B1290" s="33">
        <f t="shared" ca="1" si="120"/>
        <v>32</v>
      </c>
      <c r="C1290">
        <f t="shared" si="121"/>
        <v>90</v>
      </c>
      <c r="D1290">
        <f t="shared" ca="1" si="125"/>
        <v>-3.0000000000000001E-3</v>
      </c>
      <c r="E1290">
        <f t="shared" ca="1" si="122"/>
        <v>0</v>
      </c>
      <c r="F1290">
        <f t="shared" ca="1" si="123"/>
        <v>31</v>
      </c>
      <c r="G1290">
        <f t="shared" ca="1" si="124"/>
        <v>32</v>
      </c>
      <c r="M1290">
        <v>1230</v>
      </c>
      <c r="N1290">
        <v>5.915</v>
      </c>
    </row>
    <row r="1291" spans="1:14">
      <c r="A1291" s="54">
        <f>formulas!O1378</f>
        <v>0</v>
      </c>
      <c r="B1291" s="33">
        <f t="shared" ca="1" si="120"/>
        <v>32</v>
      </c>
      <c r="C1291">
        <f t="shared" si="121"/>
        <v>90</v>
      </c>
      <c r="D1291">
        <f t="shared" ca="1" si="125"/>
        <v>-3.0000000000000001E-3</v>
      </c>
      <c r="E1291">
        <f t="shared" ca="1" si="122"/>
        <v>0</v>
      </c>
      <c r="F1291">
        <f t="shared" ca="1" si="123"/>
        <v>31</v>
      </c>
      <c r="G1291">
        <f t="shared" ca="1" si="124"/>
        <v>32</v>
      </c>
      <c r="M1291">
        <v>1231</v>
      </c>
      <c r="N1291">
        <v>5.92</v>
      </c>
    </row>
    <row r="1292" spans="1:14">
      <c r="A1292" s="54">
        <f>formulas!O1379</f>
        <v>0</v>
      </c>
      <c r="B1292" s="33">
        <f t="shared" ca="1" si="120"/>
        <v>32</v>
      </c>
      <c r="C1292">
        <f t="shared" si="121"/>
        <v>90</v>
      </c>
      <c r="D1292">
        <f t="shared" ca="1" si="125"/>
        <v>-3.0000000000000001E-3</v>
      </c>
      <c r="E1292">
        <f t="shared" ca="1" si="122"/>
        <v>0</v>
      </c>
      <c r="F1292">
        <f t="shared" ca="1" si="123"/>
        <v>31</v>
      </c>
      <c r="G1292">
        <f t="shared" ca="1" si="124"/>
        <v>32</v>
      </c>
      <c r="M1292">
        <v>1232</v>
      </c>
      <c r="N1292">
        <v>5.9260000000000002</v>
      </c>
    </row>
    <row r="1293" spans="1:14">
      <c r="A1293" s="54">
        <f>formulas!O1380</f>
        <v>0</v>
      </c>
      <c r="B1293" s="33">
        <f t="shared" ca="1" si="120"/>
        <v>32</v>
      </c>
      <c r="C1293">
        <f t="shared" si="121"/>
        <v>90</v>
      </c>
      <c r="D1293">
        <f t="shared" ca="1" si="125"/>
        <v>-3.0000000000000001E-3</v>
      </c>
      <c r="E1293">
        <f t="shared" ca="1" si="122"/>
        <v>0</v>
      </c>
      <c r="F1293">
        <f t="shared" ca="1" si="123"/>
        <v>31</v>
      </c>
      <c r="G1293">
        <f t="shared" ca="1" si="124"/>
        <v>32</v>
      </c>
      <c r="M1293">
        <v>1233</v>
      </c>
      <c r="N1293">
        <v>5.9320000000000004</v>
      </c>
    </row>
    <row r="1294" spans="1:14">
      <c r="A1294" s="54">
        <f>formulas!O1381</f>
        <v>0</v>
      </c>
      <c r="B1294" s="33">
        <f t="shared" ca="1" si="120"/>
        <v>32</v>
      </c>
      <c r="C1294">
        <f t="shared" si="121"/>
        <v>90</v>
      </c>
      <c r="D1294">
        <f t="shared" ca="1" si="125"/>
        <v>-3.0000000000000001E-3</v>
      </c>
      <c r="E1294">
        <f t="shared" ca="1" si="122"/>
        <v>0</v>
      </c>
      <c r="F1294">
        <f t="shared" ca="1" si="123"/>
        <v>31</v>
      </c>
      <c r="G1294">
        <f t="shared" ca="1" si="124"/>
        <v>32</v>
      </c>
      <c r="M1294">
        <v>1234</v>
      </c>
      <c r="N1294">
        <v>5.9379999999999997</v>
      </c>
    </row>
    <row r="1295" spans="1:14">
      <c r="A1295" s="54">
        <f>formulas!O1382</f>
        <v>0</v>
      </c>
      <c r="B1295" s="33">
        <f t="shared" ca="1" si="120"/>
        <v>32</v>
      </c>
      <c r="C1295">
        <f t="shared" si="121"/>
        <v>90</v>
      </c>
      <c r="D1295">
        <f t="shared" ca="1" si="125"/>
        <v>-3.0000000000000001E-3</v>
      </c>
      <c r="E1295">
        <f t="shared" ca="1" si="122"/>
        <v>0</v>
      </c>
      <c r="F1295">
        <f t="shared" ca="1" si="123"/>
        <v>31</v>
      </c>
      <c r="G1295">
        <f t="shared" ca="1" si="124"/>
        <v>32</v>
      </c>
      <c r="M1295">
        <v>1235</v>
      </c>
      <c r="N1295">
        <v>5.944</v>
      </c>
    </row>
    <row r="1296" spans="1:14">
      <c r="A1296" s="54">
        <f>formulas!O1383</f>
        <v>0</v>
      </c>
      <c r="B1296" s="33">
        <f t="shared" ca="1" si="120"/>
        <v>32</v>
      </c>
      <c r="C1296">
        <f t="shared" si="121"/>
        <v>90</v>
      </c>
      <c r="D1296">
        <f t="shared" ca="1" si="125"/>
        <v>-3.0000000000000001E-3</v>
      </c>
      <c r="E1296">
        <f t="shared" ca="1" si="122"/>
        <v>0</v>
      </c>
      <c r="F1296">
        <f t="shared" ca="1" si="123"/>
        <v>31</v>
      </c>
      <c r="G1296">
        <f t="shared" ca="1" si="124"/>
        <v>32</v>
      </c>
      <c r="M1296">
        <v>1236</v>
      </c>
      <c r="N1296">
        <v>5.9489999999999998</v>
      </c>
    </row>
    <row r="1297" spans="1:14">
      <c r="A1297" s="54">
        <f>formulas!O1384</f>
        <v>0</v>
      </c>
      <c r="B1297" s="33">
        <f t="shared" ca="1" si="120"/>
        <v>32</v>
      </c>
      <c r="C1297">
        <f t="shared" si="121"/>
        <v>90</v>
      </c>
      <c r="D1297">
        <f t="shared" ca="1" si="125"/>
        <v>-3.0000000000000001E-3</v>
      </c>
      <c r="E1297">
        <f t="shared" ca="1" si="122"/>
        <v>0</v>
      </c>
      <c r="F1297">
        <f t="shared" ca="1" si="123"/>
        <v>31</v>
      </c>
      <c r="G1297">
        <f t="shared" ca="1" si="124"/>
        <v>32</v>
      </c>
      <c r="M1297">
        <v>1237</v>
      </c>
      <c r="N1297">
        <v>5.9550000000000001</v>
      </c>
    </row>
    <row r="1298" spans="1:14">
      <c r="A1298" s="54">
        <f>formulas!O1385</f>
        <v>0</v>
      </c>
      <c r="B1298" s="33">
        <f t="shared" ca="1" si="120"/>
        <v>32</v>
      </c>
      <c r="C1298">
        <f t="shared" si="121"/>
        <v>90</v>
      </c>
      <c r="D1298">
        <f t="shared" ca="1" si="125"/>
        <v>-3.0000000000000001E-3</v>
      </c>
      <c r="E1298">
        <f t="shared" ca="1" si="122"/>
        <v>0</v>
      </c>
      <c r="F1298">
        <f t="shared" ca="1" si="123"/>
        <v>31</v>
      </c>
      <c r="G1298">
        <f t="shared" ca="1" si="124"/>
        <v>32</v>
      </c>
      <c r="M1298">
        <v>1238</v>
      </c>
      <c r="N1298">
        <v>5.9610000000000003</v>
      </c>
    </row>
    <row r="1299" spans="1:14">
      <c r="A1299" s="54">
        <f>formulas!O1386</f>
        <v>0</v>
      </c>
      <c r="B1299" s="33">
        <f t="shared" ca="1" si="120"/>
        <v>32</v>
      </c>
      <c r="C1299">
        <f t="shared" si="121"/>
        <v>90</v>
      </c>
      <c r="D1299">
        <f t="shared" ca="1" si="125"/>
        <v>-3.0000000000000001E-3</v>
      </c>
      <c r="E1299">
        <f t="shared" ca="1" si="122"/>
        <v>0</v>
      </c>
      <c r="F1299">
        <f t="shared" ca="1" si="123"/>
        <v>31</v>
      </c>
      <c r="G1299">
        <f t="shared" ca="1" si="124"/>
        <v>32</v>
      </c>
      <c r="M1299">
        <v>1239</v>
      </c>
      <c r="N1299">
        <v>5.9669999999999996</v>
      </c>
    </row>
    <row r="1300" spans="1:14">
      <c r="A1300" s="54">
        <f>formulas!O1387</f>
        <v>0</v>
      </c>
      <c r="B1300" s="33">
        <f t="shared" ca="1" si="120"/>
        <v>32</v>
      </c>
      <c r="C1300">
        <f t="shared" si="121"/>
        <v>90</v>
      </c>
      <c r="D1300">
        <f t="shared" ca="1" si="125"/>
        <v>-3.0000000000000001E-3</v>
      </c>
      <c r="E1300">
        <f t="shared" ca="1" si="122"/>
        <v>0</v>
      </c>
      <c r="F1300">
        <f t="shared" ca="1" si="123"/>
        <v>31</v>
      </c>
      <c r="G1300">
        <f t="shared" ca="1" si="124"/>
        <v>32</v>
      </c>
      <c r="M1300">
        <v>1240</v>
      </c>
      <c r="N1300">
        <v>5.9720000000000004</v>
      </c>
    </row>
    <row r="1301" spans="1:14">
      <c r="A1301" s="54">
        <f>formulas!O1388</f>
        <v>0</v>
      </c>
      <c r="B1301" s="33">
        <f t="shared" ref="B1301:B1364" ca="1" si="126">(A1301-D1301)/(E1301-D1301)*(G1301-F1301)+F1301</f>
        <v>32</v>
      </c>
      <c r="C1301">
        <f t="shared" ref="C1301:C1364" si="127">COUNTIF($N$2:$N$25400,"&lt;"&amp;A1301)</f>
        <v>90</v>
      </c>
      <c r="D1301">
        <f t="shared" ca="1" si="125"/>
        <v>-3.0000000000000001E-3</v>
      </c>
      <c r="E1301">
        <f t="shared" ref="E1301:E1364" ca="1" si="128">INDIRECT(ADDRESS(C1301+2,14))</f>
        <v>0</v>
      </c>
      <c r="F1301">
        <f t="shared" ref="F1301:F1364" ca="1" si="129">INDIRECT(ADDRESS(C1301+1,13))</f>
        <v>31</v>
      </c>
      <c r="G1301">
        <f t="shared" ref="G1301:G1364" ca="1" si="130">INDIRECT(ADDRESS(C1301+2,13))</f>
        <v>32</v>
      </c>
      <c r="M1301">
        <v>1241</v>
      </c>
      <c r="N1301">
        <v>5.9779999999999998</v>
      </c>
    </row>
    <row r="1302" spans="1:14">
      <c r="A1302" s="54">
        <f>formulas!O1389</f>
        <v>0</v>
      </c>
      <c r="B1302" s="33">
        <f t="shared" ca="1" si="126"/>
        <v>32</v>
      </c>
      <c r="C1302">
        <f t="shared" si="127"/>
        <v>90</v>
      </c>
      <c r="D1302">
        <f t="shared" ca="1" si="125"/>
        <v>-3.0000000000000001E-3</v>
      </c>
      <c r="E1302">
        <f t="shared" ca="1" si="128"/>
        <v>0</v>
      </c>
      <c r="F1302">
        <f t="shared" ca="1" si="129"/>
        <v>31</v>
      </c>
      <c r="G1302">
        <f t="shared" ca="1" si="130"/>
        <v>32</v>
      </c>
      <c r="M1302">
        <v>1242</v>
      </c>
      <c r="N1302">
        <v>5.984</v>
      </c>
    </row>
    <row r="1303" spans="1:14">
      <c r="A1303" s="54">
        <f>formulas!O1390</f>
        <v>0</v>
      </c>
      <c r="B1303" s="33">
        <f t="shared" ca="1" si="126"/>
        <v>32</v>
      </c>
      <c r="C1303">
        <f t="shared" si="127"/>
        <v>90</v>
      </c>
      <c r="D1303">
        <f t="shared" ca="1" si="125"/>
        <v>-3.0000000000000001E-3</v>
      </c>
      <c r="E1303">
        <f t="shared" ca="1" si="128"/>
        <v>0</v>
      </c>
      <c r="F1303">
        <f t="shared" ca="1" si="129"/>
        <v>31</v>
      </c>
      <c r="G1303">
        <f t="shared" ca="1" si="130"/>
        <v>32</v>
      </c>
      <c r="M1303">
        <v>1243</v>
      </c>
      <c r="N1303">
        <v>5.99</v>
      </c>
    </row>
    <row r="1304" spans="1:14">
      <c r="A1304" s="54">
        <f>formulas!O1391</f>
        <v>0</v>
      </c>
      <c r="B1304" s="33">
        <f t="shared" ca="1" si="126"/>
        <v>32</v>
      </c>
      <c r="C1304">
        <f t="shared" si="127"/>
        <v>90</v>
      </c>
      <c r="D1304">
        <f t="shared" ca="1" si="125"/>
        <v>-3.0000000000000001E-3</v>
      </c>
      <c r="E1304">
        <f t="shared" ca="1" si="128"/>
        <v>0</v>
      </c>
      <c r="F1304">
        <f t="shared" ca="1" si="129"/>
        <v>31</v>
      </c>
      <c r="G1304">
        <f t="shared" ca="1" si="130"/>
        <v>32</v>
      </c>
      <c r="M1304">
        <v>1244</v>
      </c>
      <c r="N1304">
        <v>5.9960000000000004</v>
      </c>
    </row>
    <row r="1305" spans="1:14">
      <c r="A1305" s="54">
        <f>formulas!O1392</f>
        <v>0</v>
      </c>
      <c r="B1305" s="33">
        <f t="shared" ca="1" si="126"/>
        <v>32</v>
      </c>
      <c r="C1305">
        <f t="shared" si="127"/>
        <v>90</v>
      </c>
      <c r="D1305">
        <f t="shared" ca="1" si="125"/>
        <v>-3.0000000000000001E-3</v>
      </c>
      <c r="E1305">
        <f t="shared" ca="1" si="128"/>
        <v>0</v>
      </c>
      <c r="F1305">
        <f t="shared" ca="1" si="129"/>
        <v>31</v>
      </c>
      <c r="G1305">
        <f t="shared" ca="1" si="130"/>
        <v>32</v>
      </c>
      <c r="M1305">
        <v>1245</v>
      </c>
      <c r="N1305">
        <v>6.0010000000000003</v>
      </c>
    </row>
    <row r="1306" spans="1:14">
      <c r="A1306" s="54">
        <f>formulas!O1393</f>
        <v>0</v>
      </c>
      <c r="B1306" s="33">
        <f t="shared" ca="1" si="126"/>
        <v>32</v>
      </c>
      <c r="C1306">
        <f t="shared" si="127"/>
        <v>90</v>
      </c>
      <c r="D1306">
        <f t="shared" ca="1" si="125"/>
        <v>-3.0000000000000001E-3</v>
      </c>
      <c r="E1306">
        <f t="shared" ca="1" si="128"/>
        <v>0</v>
      </c>
      <c r="F1306">
        <f t="shared" ca="1" si="129"/>
        <v>31</v>
      </c>
      <c r="G1306">
        <f t="shared" ca="1" si="130"/>
        <v>32</v>
      </c>
      <c r="M1306">
        <v>1246</v>
      </c>
      <c r="N1306">
        <v>6.0069999999999997</v>
      </c>
    </row>
    <row r="1307" spans="1:14">
      <c r="A1307" s="54">
        <f>formulas!O1394</f>
        <v>0</v>
      </c>
      <c r="B1307" s="33">
        <f t="shared" ca="1" si="126"/>
        <v>32</v>
      </c>
      <c r="C1307">
        <f t="shared" si="127"/>
        <v>90</v>
      </c>
      <c r="D1307">
        <f t="shared" ca="1" si="125"/>
        <v>-3.0000000000000001E-3</v>
      </c>
      <c r="E1307">
        <f t="shared" ca="1" si="128"/>
        <v>0</v>
      </c>
      <c r="F1307">
        <f t="shared" ca="1" si="129"/>
        <v>31</v>
      </c>
      <c r="G1307">
        <f t="shared" ca="1" si="130"/>
        <v>32</v>
      </c>
      <c r="M1307">
        <v>1247</v>
      </c>
      <c r="N1307">
        <v>6.0129999999999999</v>
      </c>
    </row>
    <row r="1308" spans="1:14">
      <c r="A1308" s="54">
        <f>formulas!O1395</f>
        <v>0</v>
      </c>
      <c r="B1308" s="33">
        <f t="shared" ca="1" si="126"/>
        <v>32</v>
      </c>
      <c r="C1308">
        <f t="shared" si="127"/>
        <v>90</v>
      </c>
      <c r="D1308">
        <f t="shared" ca="1" si="125"/>
        <v>-3.0000000000000001E-3</v>
      </c>
      <c r="E1308">
        <f t="shared" ca="1" si="128"/>
        <v>0</v>
      </c>
      <c r="F1308">
        <f t="shared" ca="1" si="129"/>
        <v>31</v>
      </c>
      <c r="G1308">
        <f t="shared" ca="1" si="130"/>
        <v>32</v>
      </c>
      <c r="M1308">
        <v>1248</v>
      </c>
      <c r="N1308">
        <v>6.0190000000000001</v>
      </c>
    </row>
    <row r="1309" spans="1:14">
      <c r="A1309" s="54">
        <f>formulas!O1396</f>
        <v>0</v>
      </c>
      <c r="B1309" s="33">
        <f t="shared" ca="1" si="126"/>
        <v>32</v>
      </c>
      <c r="C1309">
        <f t="shared" si="127"/>
        <v>90</v>
      </c>
      <c r="D1309">
        <f t="shared" ca="1" si="125"/>
        <v>-3.0000000000000001E-3</v>
      </c>
      <c r="E1309">
        <f t="shared" ca="1" si="128"/>
        <v>0</v>
      </c>
      <c r="F1309">
        <f t="shared" ca="1" si="129"/>
        <v>31</v>
      </c>
      <c r="G1309">
        <f t="shared" ca="1" si="130"/>
        <v>32</v>
      </c>
      <c r="M1309">
        <v>1249</v>
      </c>
      <c r="N1309">
        <v>6.0250000000000004</v>
      </c>
    </row>
    <row r="1310" spans="1:14">
      <c r="A1310" s="54">
        <f>formulas!O1397</f>
        <v>0</v>
      </c>
      <c r="B1310" s="33">
        <f t="shared" ca="1" si="126"/>
        <v>32</v>
      </c>
      <c r="C1310">
        <f t="shared" si="127"/>
        <v>90</v>
      </c>
      <c r="D1310">
        <f t="shared" ca="1" si="125"/>
        <v>-3.0000000000000001E-3</v>
      </c>
      <c r="E1310">
        <f t="shared" ca="1" si="128"/>
        <v>0</v>
      </c>
      <c r="F1310">
        <f t="shared" ca="1" si="129"/>
        <v>31</v>
      </c>
      <c r="G1310">
        <f t="shared" ca="1" si="130"/>
        <v>32</v>
      </c>
      <c r="M1310">
        <v>1250</v>
      </c>
      <c r="N1310">
        <v>6.03</v>
      </c>
    </row>
    <row r="1311" spans="1:14">
      <c r="A1311" s="54">
        <f>formulas!O1398</f>
        <v>0</v>
      </c>
      <c r="B1311" s="33">
        <f t="shared" ca="1" si="126"/>
        <v>32</v>
      </c>
      <c r="C1311">
        <f t="shared" si="127"/>
        <v>90</v>
      </c>
      <c r="D1311">
        <f t="shared" ca="1" si="125"/>
        <v>-3.0000000000000001E-3</v>
      </c>
      <c r="E1311">
        <f t="shared" ca="1" si="128"/>
        <v>0</v>
      </c>
      <c r="F1311">
        <f t="shared" ca="1" si="129"/>
        <v>31</v>
      </c>
      <c r="G1311">
        <f t="shared" ca="1" si="130"/>
        <v>32</v>
      </c>
      <c r="M1311">
        <v>1251</v>
      </c>
      <c r="N1311">
        <v>6.0359999999999996</v>
      </c>
    </row>
    <row r="1312" spans="1:14">
      <c r="A1312" s="54">
        <f>formulas!O1399</f>
        <v>0</v>
      </c>
      <c r="B1312" s="33">
        <f t="shared" ca="1" si="126"/>
        <v>32</v>
      </c>
      <c r="C1312">
        <f t="shared" si="127"/>
        <v>90</v>
      </c>
      <c r="D1312">
        <f t="shared" ca="1" si="125"/>
        <v>-3.0000000000000001E-3</v>
      </c>
      <c r="E1312">
        <f t="shared" ca="1" si="128"/>
        <v>0</v>
      </c>
      <c r="F1312">
        <f t="shared" ca="1" si="129"/>
        <v>31</v>
      </c>
      <c r="G1312">
        <f t="shared" ca="1" si="130"/>
        <v>32</v>
      </c>
      <c r="M1312">
        <v>1252</v>
      </c>
      <c r="N1312">
        <v>6.0419999999999998</v>
      </c>
    </row>
    <row r="1313" spans="1:14">
      <c r="A1313" s="54">
        <f>formulas!O1400</f>
        <v>0</v>
      </c>
      <c r="B1313" s="33">
        <f t="shared" ca="1" si="126"/>
        <v>32</v>
      </c>
      <c r="C1313">
        <f t="shared" si="127"/>
        <v>90</v>
      </c>
      <c r="D1313">
        <f t="shared" ca="1" si="125"/>
        <v>-3.0000000000000001E-3</v>
      </c>
      <c r="E1313">
        <f t="shared" ca="1" si="128"/>
        <v>0</v>
      </c>
      <c r="F1313">
        <f t="shared" ca="1" si="129"/>
        <v>31</v>
      </c>
      <c r="G1313">
        <f t="shared" ca="1" si="130"/>
        <v>32</v>
      </c>
      <c r="M1313">
        <v>1253</v>
      </c>
      <c r="N1313">
        <v>6.048</v>
      </c>
    </row>
    <row r="1314" spans="1:14">
      <c r="A1314" s="54">
        <f>formulas!O1401</f>
        <v>0</v>
      </c>
      <c r="B1314" s="33">
        <f t="shared" ca="1" si="126"/>
        <v>32</v>
      </c>
      <c r="C1314">
        <f t="shared" si="127"/>
        <v>90</v>
      </c>
      <c r="D1314">
        <f t="shared" ca="1" si="125"/>
        <v>-3.0000000000000001E-3</v>
      </c>
      <c r="E1314">
        <f t="shared" ca="1" si="128"/>
        <v>0</v>
      </c>
      <c r="F1314">
        <f t="shared" ca="1" si="129"/>
        <v>31</v>
      </c>
      <c r="G1314">
        <f t="shared" ca="1" si="130"/>
        <v>32</v>
      </c>
      <c r="M1314">
        <v>1254</v>
      </c>
      <c r="N1314">
        <v>6.0540000000000003</v>
      </c>
    </row>
    <row r="1315" spans="1:14">
      <c r="A1315" s="54">
        <f>formulas!O1402</f>
        <v>0</v>
      </c>
      <c r="B1315" s="33">
        <f t="shared" ca="1" si="126"/>
        <v>32</v>
      </c>
      <c r="C1315">
        <f t="shared" si="127"/>
        <v>90</v>
      </c>
      <c r="D1315">
        <f t="shared" ca="1" si="125"/>
        <v>-3.0000000000000001E-3</v>
      </c>
      <c r="E1315">
        <f t="shared" ca="1" si="128"/>
        <v>0</v>
      </c>
      <c r="F1315">
        <f t="shared" ca="1" si="129"/>
        <v>31</v>
      </c>
      <c r="G1315">
        <f t="shared" ca="1" si="130"/>
        <v>32</v>
      </c>
      <c r="M1315">
        <v>1255</v>
      </c>
      <c r="N1315">
        <v>6.06</v>
      </c>
    </row>
    <row r="1316" spans="1:14">
      <c r="A1316" s="54">
        <f>formulas!O1403</f>
        <v>0</v>
      </c>
      <c r="B1316" s="33">
        <f t="shared" ca="1" si="126"/>
        <v>32</v>
      </c>
      <c r="C1316">
        <f t="shared" si="127"/>
        <v>90</v>
      </c>
      <c r="D1316">
        <f t="shared" ca="1" si="125"/>
        <v>-3.0000000000000001E-3</v>
      </c>
      <c r="E1316">
        <f t="shared" ca="1" si="128"/>
        <v>0</v>
      </c>
      <c r="F1316">
        <f t="shared" ca="1" si="129"/>
        <v>31</v>
      </c>
      <c r="G1316">
        <f t="shared" ca="1" si="130"/>
        <v>32</v>
      </c>
      <c r="M1316">
        <v>1256</v>
      </c>
      <c r="N1316">
        <v>6.0650000000000004</v>
      </c>
    </row>
    <row r="1317" spans="1:14">
      <c r="A1317" s="54">
        <f>formulas!O1404</f>
        <v>0</v>
      </c>
      <c r="B1317" s="33">
        <f t="shared" ca="1" si="126"/>
        <v>32</v>
      </c>
      <c r="C1317">
        <f t="shared" si="127"/>
        <v>90</v>
      </c>
      <c r="D1317">
        <f t="shared" ca="1" si="125"/>
        <v>-3.0000000000000001E-3</v>
      </c>
      <c r="E1317">
        <f t="shared" ca="1" si="128"/>
        <v>0</v>
      </c>
      <c r="F1317">
        <f t="shared" ca="1" si="129"/>
        <v>31</v>
      </c>
      <c r="G1317">
        <f t="shared" ca="1" si="130"/>
        <v>32</v>
      </c>
      <c r="M1317">
        <v>1257</v>
      </c>
      <c r="N1317">
        <v>6.0709999999999997</v>
      </c>
    </row>
    <row r="1318" spans="1:14">
      <c r="A1318" s="54">
        <f>formulas!O1405</f>
        <v>0</v>
      </c>
      <c r="B1318" s="33">
        <f t="shared" ca="1" si="126"/>
        <v>32</v>
      </c>
      <c r="C1318">
        <f t="shared" si="127"/>
        <v>90</v>
      </c>
      <c r="D1318">
        <f t="shared" ca="1" si="125"/>
        <v>-3.0000000000000001E-3</v>
      </c>
      <c r="E1318">
        <f t="shared" ca="1" si="128"/>
        <v>0</v>
      </c>
      <c r="F1318">
        <f t="shared" ca="1" si="129"/>
        <v>31</v>
      </c>
      <c r="G1318">
        <f t="shared" ca="1" si="130"/>
        <v>32</v>
      </c>
      <c r="M1318">
        <v>1258</v>
      </c>
      <c r="N1318">
        <v>6.077</v>
      </c>
    </row>
    <row r="1319" spans="1:14">
      <c r="A1319" s="54">
        <f>formulas!O1406</f>
        <v>0</v>
      </c>
      <c r="B1319" s="33">
        <f t="shared" ca="1" si="126"/>
        <v>32</v>
      </c>
      <c r="C1319">
        <f t="shared" si="127"/>
        <v>90</v>
      </c>
      <c r="D1319">
        <f t="shared" ca="1" si="125"/>
        <v>-3.0000000000000001E-3</v>
      </c>
      <c r="E1319">
        <f t="shared" ca="1" si="128"/>
        <v>0</v>
      </c>
      <c r="F1319">
        <f t="shared" ca="1" si="129"/>
        <v>31</v>
      </c>
      <c r="G1319">
        <f t="shared" ca="1" si="130"/>
        <v>32</v>
      </c>
      <c r="M1319">
        <v>1259</v>
      </c>
      <c r="N1319">
        <v>6.0830000000000002</v>
      </c>
    </row>
    <row r="1320" spans="1:14">
      <c r="A1320" s="54">
        <f>formulas!O1407</f>
        <v>0</v>
      </c>
      <c r="B1320" s="33">
        <f t="shared" ca="1" si="126"/>
        <v>32</v>
      </c>
      <c r="C1320">
        <f t="shared" si="127"/>
        <v>90</v>
      </c>
      <c r="D1320">
        <f t="shared" ca="1" si="125"/>
        <v>-3.0000000000000001E-3</v>
      </c>
      <c r="E1320">
        <f t="shared" ca="1" si="128"/>
        <v>0</v>
      </c>
      <c r="F1320">
        <f t="shared" ca="1" si="129"/>
        <v>31</v>
      </c>
      <c r="G1320">
        <f t="shared" ca="1" si="130"/>
        <v>32</v>
      </c>
      <c r="M1320">
        <v>1260</v>
      </c>
      <c r="N1320">
        <v>6.0890000000000004</v>
      </c>
    </row>
    <row r="1321" spans="1:14">
      <c r="A1321" s="54">
        <f>formulas!O1408</f>
        <v>0</v>
      </c>
      <c r="B1321" s="33">
        <f t="shared" ca="1" si="126"/>
        <v>32</v>
      </c>
      <c r="C1321">
        <f t="shared" si="127"/>
        <v>90</v>
      </c>
      <c r="D1321">
        <f t="shared" ca="1" si="125"/>
        <v>-3.0000000000000001E-3</v>
      </c>
      <c r="E1321">
        <f t="shared" ca="1" si="128"/>
        <v>0</v>
      </c>
      <c r="F1321">
        <f t="shared" ca="1" si="129"/>
        <v>31</v>
      </c>
      <c r="G1321">
        <f t="shared" ca="1" si="130"/>
        <v>32</v>
      </c>
      <c r="M1321">
        <v>1261</v>
      </c>
      <c r="N1321">
        <v>6.0940000000000003</v>
      </c>
    </row>
    <row r="1322" spans="1:14">
      <c r="A1322" s="54">
        <f>formulas!O1409</f>
        <v>0</v>
      </c>
      <c r="B1322" s="33">
        <f t="shared" ca="1" si="126"/>
        <v>32</v>
      </c>
      <c r="C1322">
        <f t="shared" si="127"/>
        <v>90</v>
      </c>
      <c r="D1322">
        <f t="shared" ca="1" si="125"/>
        <v>-3.0000000000000001E-3</v>
      </c>
      <c r="E1322">
        <f t="shared" ca="1" si="128"/>
        <v>0</v>
      </c>
      <c r="F1322">
        <f t="shared" ca="1" si="129"/>
        <v>31</v>
      </c>
      <c r="G1322">
        <f t="shared" ca="1" si="130"/>
        <v>32</v>
      </c>
      <c r="M1322">
        <v>1262</v>
      </c>
      <c r="N1322">
        <v>6.1</v>
      </c>
    </row>
    <row r="1323" spans="1:14">
      <c r="A1323" s="54">
        <f>formulas!O1410</f>
        <v>0</v>
      </c>
      <c r="B1323" s="33">
        <f t="shared" ca="1" si="126"/>
        <v>32</v>
      </c>
      <c r="C1323">
        <f t="shared" si="127"/>
        <v>90</v>
      </c>
      <c r="D1323">
        <f t="shared" ca="1" si="125"/>
        <v>-3.0000000000000001E-3</v>
      </c>
      <c r="E1323">
        <f t="shared" ca="1" si="128"/>
        <v>0</v>
      </c>
      <c r="F1323">
        <f t="shared" ca="1" si="129"/>
        <v>31</v>
      </c>
      <c r="G1323">
        <f t="shared" ca="1" si="130"/>
        <v>32</v>
      </c>
      <c r="M1323">
        <v>1263</v>
      </c>
      <c r="N1323">
        <v>6.1059999999999999</v>
      </c>
    </row>
    <row r="1324" spans="1:14">
      <c r="A1324" s="54">
        <f>formulas!O1411</f>
        <v>0</v>
      </c>
      <c r="B1324" s="33">
        <f t="shared" ca="1" si="126"/>
        <v>32</v>
      </c>
      <c r="C1324">
        <f t="shared" si="127"/>
        <v>90</v>
      </c>
      <c r="D1324">
        <f t="shared" ca="1" si="125"/>
        <v>-3.0000000000000001E-3</v>
      </c>
      <c r="E1324">
        <f t="shared" ca="1" si="128"/>
        <v>0</v>
      </c>
      <c r="F1324">
        <f t="shared" ca="1" si="129"/>
        <v>31</v>
      </c>
      <c r="G1324">
        <f t="shared" ca="1" si="130"/>
        <v>32</v>
      </c>
      <c r="M1324">
        <v>1264</v>
      </c>
      <c r="N1324">
        <v>6.1120000000000001</v>
      </c>
    </row>
    <row r="1325" spans="1:14">
      <c r="A1325" s="54">
        <f>formulas!O1412</f>
        <v>0</v>
      </c>
      <c r="B1325" s="33">
        <f t="shared" ca="1" si="126"/>
        <v>32</v>
      </c>
      <c r="C1325">
        <f t="shared" si="127"/>
        <v>90</v>
      </c>
      <c r="D1325">
        <f t="shared" ca="1" si="125"/>
        <v>-3.0000000000000001E-3</v>
      </c>
      <c r="E1325">
        <f t="shared" ca="1" si="128"/>
        <v>0</v>
      </c>
      <c r="F1325">
        <f t="shared" ca="1" si="129"/>
        <v>31</v>
      </c>
      <c r="G1325">
        <f t="shared" ca="1" si="130"/>
        <v>32</v>
      </c>
      <c r="M1325">
        <v>1265</v>
      </c>
      <c r="N1325">
        <v>6.1180000000000003</v>
      </c>
    </row>
    <row r="1326" spans="1:14">
      <c r="A1326" s="54">
        <f>formulas!O1413</f>
        <v>0</v>
      </c>
      <c r="B1326" s="33">
        <f t="shared" ca="1" si="126"/>
        <v>32</v>
      </c>
      <c r="C1326">
        <f t="shared" si="127"/>
        <v>90</v>
      </c>
      <c r="D1326">
        <f t="shared" ca="1" si="125"/>
        <v>-3.0000000000000001E-3</v>
      </c>
      <c r="E1326">
        <f t="shared" ca="1" si="128"/>
        <v>0</v>
      </c>
      <c r="F1326">
        <f t="shared" ca="1" si="129"/>
        <v>31</v>
      </c>
      <c r="G1326">
        <f t="shared" ca="1" si="130"/>
        <v>32</v>
      </c>
      <c r="M1326">
        <v>1266</v>
      </c>
      <c r="N1326">
        <v>6.1239999999999997</v>
      </c>
    </row>
    <row r="1327" spans="1:14">
      <c r="A1327" s="54">
        <f>formulas!O1414</f>
        <v>0</v>
      </c>
      <c r="B1327" s="33">
        <f t="shared" ca="1" si="126"/>
        <v>32</v>
      </c>
      <c r="C1327">
        <f t="shared" si="127"/>
        <v>90</v>
      </c>
      <c r="D1327">
        <f t="shared" ca="1" si="125"/>
        <v>-3.0000000000000001E-3</v>
      </c>
      <c r="E1327">
        <f t="shared" ca="1" si="128"/>
        <v>0</v>
      </c>
      <c r="F1327">
        <f t="shared" ca="1" si="129"/>
        <v>31</v>
      </c>
      <c r="G1327">
        <f t="shared" ca="1" si="130"/>
        <v>32</v>
      </c>
      <c r="M1327">
        <v>1267</v>
      </c>
      <c r="N1327">
        <v>6.1289999999999996</v>
      </c>
    </row>
    <row r="1328" spans="1:14">
      <c r="A1328" s="54">
        <f>formulas!O1415</f>
        <v>0</v>
      </c>
      <c r="B1328" s="33">
        <f t="shared" ca="1" si="126"/>
        <v>32</v>
      </c>
      <c r="C1328">
        <f t="shared" si="127"/>
        <v>90</v>
      </c>
      <c r="D1328">
        <f t="shared" ca="1" si="125"/>
        <v>-3.0000000000000001E-3</v>
      </c>
      <c r="E1328">
        <f t="shared" ca="1" si="128"/>
        <v>0</v>
      </c>
      <c r="F1328">
        <f t="shared" ca="1" si="129"/>
        <v>31</v>
      </c>
      <c r="G1328">
        <f t="shared" ca="1" si="130"/>
        <v>32</v>
      </c>
      <c r="M1328">
        <v>1268</v>
      </c>
      <c r="N1328">
        <v>6.1349999999999998</v>
      </c>
    </row>
    <row r="1329" spans="1:14">
      <c r="A1329" s="54">
        <f>formulas!O1416</f>
        <v>0</v>
      </c>
      <c r="B1329" s="33">
        <f t="shared" ca="1" si="126"/>
        <v>32</v>
      </c>
      <c r="C1329">
        <f t="shared" si="127"/>
        <v>90</v>
      </c>
      <c r="D1329">
        <f t="shared" ca="1" si="125"/>
        <v>-3.0000000000000001E-3</v>
      </c>
      <c r="E1329">
        <f t="shared" ca="1" si="128"/>
        <v>0</v>
      </c>
      <c r="F1329">
        <f t="shared" ca="1" si="129"/>
        <v>31</v>
      </c>
      <c r="G1329">
        <f t="shared" ca="1" si="130"/>
        <v>32</v>
      </c>
      <c r="M1329">
        <v>1269</v>
      </c>
      <c r="N1329">
        <v>6.141</v>
      </c>
    </row>
    <row r="1330" spans="1:14">
      <c r="A1330" s="54">
        <f>formulas!O1417</f>
        <v>0</v>
      </c>
      <c r="B1330" s="33">
        <f t="shared" ca="1" si="126"/>
        <v>32</v>
      </c>
      <c r="C1330">
        <f t="shared" si="127"/>
        <v>90</v>
      </c>
      <c r="D1330">
        <f t="shared" ca="1" si="125"/>
        <v>-3.0000000000000001E-3</v>
      </c>
      <c r="E1330">
        <f t="shared" ca="1" si="128"/>
        <v>0</v>
      </c>
      <c r="F1330">
        <f t="shared" ca="1" si="129"/>
        <v>31</v>
      </c>
      <c r="G1330">
        <f t="shared" ca="1" si="130"/>
        <v>32</v>
      </c>
      <c r="M1330">
        <v>1270</v>
      </c>
      <c r="N1330">
        <v>6.1470000000000002</v>
      </c>
    </row>
    <row r="1331" spans="1:14">
      <c r="A1331" s="54">
        <f>formulas!O1418</f>
        <v>0</v>
      </c>
      <c r="B1331" s="33">
        <f t="shared" ca="1" si="126"/>
        <v>32</v>
      </c>
      <c r="C1331">
        <f t="shared" si="127"/>
        <v>90</v>
      </c>
      <c r="D1331">
        <f t="shared" ca="1" si="125"/>
        <v>-3.0000000000000001E-3</v>
      </c>
      <c r="E1331">
        <f t="shared" ca="1" si="128"/>
        <v>0</v>
      </c>
      <c r="F1331">
        <f t="shared" ca="1" si="129"/>
        <v>31</v>
      </c>
      <c r="G1331">
        <f t="shared" ca="1" si="130"/>
        <v>32</v>
      </c>
      <c r="M1331">
        <v>1271</v>
      </c>
      <c r="N1331">
        <v>6.1529999999999996</v>
      </c>
    </row>
    <row r="1332" spans="1:14">
      <c r="A1332" s="54">
        <f>formulas!O1419</f>
        <v>0</v>
      </c>
      <c r="B1332" s="33">
        <f t="shared" ca="1" si="126"/>
        <v>32</v>
      </c>
      <c r="C1332">
        <f t="shared" si="127"/>
        <v>90</v>
      </c>
      <c r="D1332">
        <f t="shared" ca="1" si="125"/>
        <v>-3.0000000000000001E-3</v>
      </c>
      <c r="E1332">
        <f t="shared" ca="1" si="128"/>
        <v>0</v>
      </c>
      <c r="F1332">
        <f t="shared" ca="1" si="129"/>
        <v>31</v>
      </c>
      <c r="G1332">
        <f t="shared" ca="1" si="130"/>
        <v>32</v>
      </c>
      <c r="M1332">
        <v>1272</v>
      </c>
      <c r="N1332">
        <v>6.1580000000000004</v>
      </c>
    </row>
    <row r="1333" spans="1:14">
      <c r="A1333" s="54">
        <f>formulas!O1420</f>
        <v>0</v>
      </c>
      <c r="B1333" s="33">
        <f t="shared" ca="1" si="126"/>
        <v>32</v>
      </c>
      <c r="C1333">
        <f t="shared" si="127"/>
        <v>90</v>
      </c>
      <c r="D1333">
        <f t="shared" ca="1" si="125"/>
        <v>-3.0000000000000001E-3</v>
      </c>
      <c r="E1333">
        <f t="shared" ca="1" si="128"/>
        <v>0</v>
      </c>
      <c r="F1333">
        <f t="shared" ca="1" si="129"/>
        <v>31</v>
      </c>
      <c r="G1333">
        <f t="shared" ca="1" si="130"/>
        <v>32</v>
      </c>
      <c r="M1333">
        <v>1273</v>
      </c>
      <c r="N1333">
        <v>6.1639999999999997</v>
      </c>
    </row>
    <row r="1334" spans="1:14">
      <c r="A1334" s="54">
        <f>formulas!O1421</f>
        <v>0</v>
      </c>
      <c r="B1334" s="33">
        <f t="shared" ca="1" si="126"/>
        <v>32</v>
      </c>
      <c r="C1334">
        <f t="shared" si="127"/>
        <v>90</v>
      </c>
      <c r="D1334">
        <f t="shared" ca="1" si="125"/>
        <v>-3.0000000000000001E-3</v>
      </c>
      <c r="E1334">
        <f t="shared" ca="1" si="128"/>
        <v>0</v>
      </c>
      <c r="F1334">
        <f t="shared" ca="1" si="129"/>
        <v>31</v>
      </c>
      <c r="G1334">
        <f t="shared" ca="1" si="130"/>
        <v>32</v>
      </c>
      <c r="M1334">
        <v>1274</v>
      </c>
      <c r="N1334">
        <v>6.17</v>
      </c>
    </row>
    <row r="1335" spans="1:14">
      <c r="A1335" s="54">
        <f>formulas!O1422</f>
        <v>0</v>
      </c>
      <c r="B1335" s="33">
        <f t="shared" ca="1" si="126"/>
        <v>32</v>
      </c>
      <c r="C1335">
        <f t="shared" si="127"/>
        <v>90</v>
      </c>
      <c r="D1335">
        <f t="shared" ca="1" si="125"/>
        <v>-3.0000000000000001E-3</v>
      </c>
      <c r="E1335">
        <f t="shared" ca="1" si="128"/>
        <v>0</v>
      </c>
      <c r="F1335">
        <f t="shared" ca="1" si="129"/>
        <v>31</v>
      </c>
      <c r="G1335">
        <f t="shared" ca="1" si="130"/>
        <v>32</v>
      </c>
      <c r="M1335">
        <v>1275</v>
      </c>
      <c r="N1335">
        <v>6.1760000000000002</v>
      </c>
    </row>
    <row r="1336" spans="1:14">
      <c r="A1336" s="54">
        <f>formulas!O1423</f>
        <v>0</v>
      </c>
      <c r="B1336" s="33">
        <f t="shared" ca="1" si="126"/>
        <v>32</v>
      </c>
      <c r="C1336">
        <f t="shared" si="127"/>
        <v>90</v>
      </c>
      <c r="D1336">
        <f t="shared" ca="1" si="125"/>
        <v>-3.0000000000000001E-3</v>
      </c>
      <c r="E1336">
        <f t="shared" ca="1" si="128"/>
        <v>0</v>
      </c>
      <c r="F1336">
        <f t="shared" ca="1" si="129"/>
        <v>31</v>
      </c>
      <c r="G1336">
        <f t="shared" ca="1" si="130"/>
        <v>32</v>
      </c>
      <c r="M1336">
        <v>1276</v>
      </c>
      <c r="N1336">
        <v>6.1820000000000004</v>
      </c>
    </row>
    <row r="1337" spans="1:14">
      <c r="A1337" s="54">
        <f>formulas!O1424</f>
        <v>0</v>
      </c>
      <c r="B1337" s="33">
        <f t="shared" ca="1" si="126"/>
        <v>32</v>
      </c>
      <c r="C1337">
        <f t="shared" si="127"/>
        <v>90</v>
      </c>
      <c r="D1337">
        <f t="shared" ca="1" si="125"/>
        <v>-3.0000000000000001E-3</v>
      </c>
      <c r="E1337">
        <f t="shared" ca="1" si="128"/>
        <v>0</v>
      </c>
      <c r="F1337">
        <f t="shared" ca="1" si="129"/>
        <v>31</v>
      </c>
      <c r="G1337">
        <f t="shared" ca="1" si="130"/>
        <v>32</v>
      </c>
      <c r="M1337">
        <v>1277</v>
      </c>
      <c r="N1337">
        <v>6.1879999999999997</v>
      </c>
    </row>
    <row r="1338" spans="1:14">
      <c r="A1338" s="54">
        <f>formulas!O1425</f>
        <v>0</v>
      </c>
      <c r="B1338" s="33">
        <f t="shared" ca="1" si="126"/>
        <v>32</v>
      </c>
      <c r="C1338">
        <f t="shared" si="127"/>
        <v>90</v>
      </c>
      <c r="D1338">
        <f t="shared" ca="1" si="125"/>
        <v>-3.0000000000000001E-3</v>
      </c>
      <c r="E1338">
        <f t="shared" ca="1" si="128"/>
        <v>0</v>
      </c>
      <c r="F1338">
        <f t="shared" ca="1" si="129"/>
        <v>31</v>
      </c>
      <c r="G1338">
        <f t="shared" ca="1" si="130"/>
        <v>32</v>
      </c>
      <c r="M1338">
        <v>1278</v>
      </c>
      <c r="N1338">
        <v>6.1929999999999996</v>
      </c>
    </row>
    <row r="1339" spans="1:14">
      <c r="A1339" s="54">
        <f>formulas!O1426</f>
        <v>0</v>
      </c>
      <c r="B1339" s="33">
        <f t="shared" ca="1" si="126"/>
        <v>32</v>
      </c>
      <c r="C1339">
        <f t="shared" si="127"/>
        <v>90</v>
      </c>
      <c r="D1339">
        <f t="shared" ca="1" si="125"/>
        <v>-3.0000000000000001E-3</v>
      </c>
      <c r="E1339">
        <f t="shared" ca="1" si="128"/>
        <v>0</v>
      </c>
      <c r="F1339">
        <f t="shared" ca="1" si="129"/>
        <v>31</v>
      </c>
      <c r="G1339">
        <f t="shared" ca="1" si="130"/>
        <v>32</v>
      </c>
      <c r="M1339">
        <v>1279</v>
      </c>
      <c r="N1339">
        <v>6.1989999999999998</v>
      </c>
    </row>
    <row r="1340" spans="1:14">
      <c r="A1340" s="54">
        <f>formulas!O1427</f>
        <v>0</v>
      </c>
      <c r="B1340" s="33">
        <f t="shared" ca="1" si="126"/>
        <v>32</v>
      </c>
      <c r="C1340">
        <f t="shared" si="127"/>
        <v>90</v>
      </c>
      <c r="D1340">
        <f t="shared" ca="1" si="125"/>
        <v>-3.0000000000000001E-3</v>
      </c>
      <c r="E1340">
        <f t="shared" ca="1" si="128"/>
        <v>0</v>
      </c>
      <c r="F1340">
        <f t="shared" ca="1" si="129"/>
        <v>31</v>
      </c>
      <c r="G1340">
        <f t="shared" ca="1" si="130"/>
        <v>32</v>
      </c>
      <c r="M1340">
        <v>1280</v>
      </c>
      <c r="N1340">
        <v>6.2050000000000001</v>
      </c>
    </row>
    <row r="1341" spans="1:14">
      <c r="A1341" s="54">
        <f>formulas!O1428</f>
        <v>0</v>
      </c>
      <c r="B1341" s="33">
        <f t="shared" ca="1" si="126"/>
        <v>32</v>
      </c>
      <c r="C1341">
        <f t="shared" si="127"/>
        <v>90</v>
      </c>
      <c r="D1341">
        <f t="shared" ca="1" si="125"/>
        <v>-3.0000000000000001E-3</v>
      </c>
      <c r="E1341">
        <f t="shared" ca="1" si="128"/>
        <v>0</v>
      </c>
      <c r="F1341">
        <f t="shared" ca="1" si="129"/>
        <v>31</v>
      </c>
      <c r="G1341">
        <f t="shared" ca="1" si="130"/>
        <v>32</v>
      </c>
      <c r="M1341">
        <v>1281</v>
      </c>
      <c r="N1341">
        <v>6.2110000000000003</v>
      </c>
    </row>
    <row r="1342" spans="1:14">
      <c r="A1342" s="54">
        <f>formulas!O1429</f>
        <v>0</v>
      </c>
      <c r="B1342" s="33">
        <f t="shared" ca="1" si="126"/>
        <v>32</v>
      </c>
      <c r="C1342">
        <f t="shared" si="127"/>
        <v>90</v>
      </c>
      <c r="D1342">
        <f t="shared" ca="1" si="125"/>
        <v>-3.0000000000000001E-3</v>
      </c>
      <c r="E1342">
        <f t="shared" ca="1" si="128"/>
        <v>0</v>
      </c>
      <c r="F1342">
        <f t="shared" ca="1" si="129"/>
        <v>31</v>
      </c>
      <c r="G1342">
        <f t="shared" ca="1" si="130"/>
        <v>32</v>
      </c>
      <c r="M1342">
        <v>1282</v>
      </c>
      <c r="N1342">
        <v>6.2169999999999996</v>
      </c>
    </row>
    <row r="1343" spans="1:14">
      <c r="A1343" s="54">
        <f>formulas!O1430</f>
        <v>0</v>
      </c>
      <c r="B1343" s="33">
        <f t="shared" ca="1" si="126"/>
        <v>32</v>
      </c>
      <c r="C1343">
        <f t="shared" si="127"/>
        <v>90</v>
      </c>
      <c r="D1343">
        <f t="shared" ca="1" si="125"/>
        <v>-3.0000000000000001E-3</v>
      </c>
      <c r="E1343">
        <f t="shared" ca="1" si="128"/>
        <v>0</v>
      </c>
      <c r="F1343">
        <f t="shared" ca="1" si="129"/>
        <v>31</v>
      </c>
      <c r="G1343">
        <f t="shared" ca="1" si="130"/>
        <v>32</v>
      </c>
      <c r="M1343">
        <v>1283</v>
      </c>
      <c r="N1343">
        <v>6.2229999999999999</v>
      </c>
    </row>
    <row r="1344" spans="1:14">
      <c r="A1344" s="54">
        <f>formulas!O1431</f>
        <v>0</v>
      </c>
      <c r="B1344" s="33">
        <f t="shared" ca="1" si="126"/>
        <v>32</v>
      </c>
      <c r="C1344">
        <f t="shared" si="127"/>
        <v>90</v>
      </c>
      <c r="D1344">
        <f t="shared" ca="1" si="125"/>
        <v>-3.0000000000000001E-3</v>
      </c>
      <c r="E1344">
        <f t="shared" ca="1" si="128"/>
        <v>0</v>
      </c>
      <c r="F1344">
        <f t="shared" ca="1" si="129"/>
        <v>31</v>
      </c>
      <c r="G1344">
        <f t="shared" ca="1" si="130"/>
        <v>32</v>
      </c>
      <c r="M1344">
        <v>1284</v>
      </c>
      <c r="N1344">
        <v>6.2279999999999998</v>
      </c>
    </row>
    <row r="1345" spans="1:14">
      <c r="A1345" s="54">
        <f>formulas!O1432</f>
        <v>0</v>
      </c>
      <c r="B1345" s="33">
        <f t="shared" ca="1" si="126"/>
        <v>32</v>
      </c>
      <c r="C1345">
        <f t="shared" si="127"/>
        <v>90</v>
      </c>
      <c r="D1345">
        <f t="shared" ca="1" si="125"/>
        <v>-3.0000000000000001E-3</v>
      </c>
      <c r="E1345">
        <f t="shared" ca="1" si="128"/>
        <v>0</v>
      </c>
      <c r="F1345">
        <f t="shared" ca="1" si="129"/>
        <v>31</v>
      </c>
      <c r="G1345">
        <f t="shared" ca="1" si="130"/>
        <v>32</v>
      </c>
      <c r="M1345">
        <v>1285</v>
      </c>
      <c r="N1345">
        <v>6.234</v>
      </c>
    </row>
    <row r="1346" spans="1:14">
      <c r="A1346" s="54">
        <f>formulas!O1433</f>
        <v>0</v>
      </c>
      <c r="B1346" s="33">
        <f t="shared" ca="1" si="126"/>
        <v>32</v>
      </c>
      <c r="C1346">
        <f t="shared" si="127"/>
        <v>90</v>
      </c>
      <c r="D1346">
        <f t="shared" ca="1" si="125"/>
        <v>-3.0000000000000001E-3</v>
      </c>
      <c r="E1346">
        <f t="shared" ca="1" si="128"/>
        <v>0</v>
      </c>
      <c r="F1346">
        <f t="shared" ca="1" si="129"/>
        <v>31</v>
      </c>
      <c r="G1346">
        <f t="shared" ca="1" si="130"/>
        <v>32</v>
      </c>
      <c r="M1346">
        <v>1286</v>
      </c>
      <c r="N1346">
        <v>6.24</v>
      </c>
    </row>
    <row r="1347" spans="1:14">
      <c r="A1347" s="54">
        <f>formulas!O1434</f>
        <v>0</v>
      </c>
      <c r="B1347" s="33">
        <f t="shared" ca="1" si="126"/>
        <v>32</v>
      </c>
      <c r="C1347">
        <f t="shared" si="127"/>
        <v>90</v>
      </c>
      <c r="D1347">
        <f t="shared" ref="D1347:D1410" ca="1" si="131">INDIRECT(ADDRESS(C1347+1,14))</f>
        <v>-3.0000000000000001E-3</v>
      </c>
      <c r="E1347">
        <f t="shared" ca="1" si="128"/>
        <v>0</v>
      </c>
      <c r="F1347">
        <f t="shared" ca="1" si="129"/>
        <v>31</v>
      </c>
      <c r="G1347">
        <f t="shared" ca="1" si="130"/>
        <v>32</v>
      </c>
      <c r="M1347">
        <v>1287</v>
      </c>
      <c r="N1347">
        <v>6.2460000000000004</v>
      </c>
    </row>
    <row r="1348" spans="1:14">
      <c r="A1348" s="54">
        <f>formulas!O1435</f>
        <v>0</v>
      </c>
      <c r="B1348" s="33">
        <f t="shared" ca="1" si="126"/>
        <v>32</v>
      </c>
      <c r="C1348">
        <f t="shared" si="127"/>
        <v>90</v>
      </c>
      <c r="D1348">
        <f t="shared" ca="1" si="131"/>
        <v>-3.0000000000000001E-3</v>
      </c>
      <c r="E1348">
        <f t="shared" ca="1" si="128"/>
        <v>0</v>
      </c>
      <c r="F1348">
        <f t="shared" ca="1" si="129"/>
        <v>31</v>
      </c>
      <c r="G1348">
        <f t="shared" ca="1" si="130"/>
        <v>32</v>
      </c>
      <c r="M1348">
        <v>1288</v>
      </c>
      <c r="N1348">
        <v>6.2519999999999998</v>
      </c>
    </row>
    <row r="1349" spans="1:14">
      <c r="A1349" s="54">
        <f>formulas!O1436</f>
        <v>0</v>
      </c>
      <c r="B1349" s="33">
        <f t="shared" ca="1" si="126"/>
        <v>32</v>
      </c>
      <c r="C1349">
        <f t="shared" si="127"/>
        <v>90</v>
      </c>
      <c r="D1349">
        <f t="shared" ca="1" si="131"/>
        <v>-3.0000000000000001E-3</v>
      </c>
      <c r="E1349">
        <f t="shared" ca="1" si="128"/>
        <v>0</v>
      </c>
      <c r="F1349">
        <f t="shared" ca="1" si="129"/>
        <v>31</v>
      </c>
      <c r="G1349">
        <f t="shared" ca="1" si="130"/>
        <v>32</v>
      </c>
      <c r="M1349">
        <v>1289</v>
      </c>
      <c r="N1349">
        <v>6.258</v>
      </c>
    </row>
    <row r="1350" spans="1:14">
      <c r="A1350" s="54">
        <f>formulas!O1437</f>
        <v>0</v>
      </c>
      <c r="B1350" s="33">
        <f t="shared" ca="1" si="126"/>
        <v>32</v>
      </c>
      <c r="C1350">
        <f t="shared" si="127"/>
        <v>90</v>
      </c>
      <c r="D1350">
        <f t="shared" ca="1" si="131"/>
        <v>-3.0000000000000001E-3</v>
      </c>
      <c r="E1350">
        <f t="shared" ca="1" si="128"/>
        <v>0</v>
      </c>
      <c r="F1350">
        <f t="shared" ca="1" si="129"/>
        <v>31</v>
      </c>
      <c r="G1350">
        <f t="shared" ca="1" si="130"/>
        <v>32</v>
      </c>
      <c r="M1350">
        <v>1290</v>
      </c>
      <c r="N1350">
        <v>6.2640000000000002</v>
      </c>
    </row>
    <row r="1351" spans="1:14">
      <c r="A1351" s="54">
        <f>formulas!O1438</f>
        <v>0</v>
      </c>
      <c r="B1351" s="33">
        <f t="shared" ca="1" si="126"/>
        <v>32</v>
      </c>
      <c r="C1351">
        <f t="shared" si="127"/>
        <v>90</v>
      </c>
      <c r="D1351">
        <f t="shared" ca="1" si="131"/>
        <v>-3.0000000000000001E-3</v>
      </c>
      <c r="E1351">
        <f t="shared" ca="1" si="128"/>
        <v>0</v>
      </c>
      <c r="F1351">
        <f t="shared" ca="1" si="129"/>
        <v>31</v>
      </c>
      <c r="G1351">
        <f t="shared" ca="1" si="130"/>
        <v>32</v>
      </c>
      <c r="M1351">
        <v>1291</v>
      </c>
      <c r="N1351">
        <v>6.2690000000000001</v>
      </c>
    </row>
    <row r="1352" spans="1:14">
      <c r="A1352" s="54">
        <f>formulas!O1439</f>
        <v>0</v>
      </c>
      <c r="B1352" s="33">
        <f t="shared" ca="1" si="126"/>
        <v>32</v>
      </c>
      <c r="C1352">
        <f t="shared" si="127"/>
        <v>90</v>
      </c>
      <c r="D1352">
        <f t="shared" ca="1" si="131"/>
        <v>-3.0000000000000001E-3</v>
      </c>
      <c r="E1352">
        <f t="shared" ca="1" si="128"/>
        <v>0</v>
      </c>
      <c r="F1352">
        <f t="shared" ca="1" si="129"/>
        <v>31</v>
      </c>
      <c r="G1352">
        <f t="shared" ca="1" si="130"/>
        <v>32</v>
      </c>
      <c r="M1352">
        <v>1292</v>
      </c>
      <c r="N1352">
        <v>6.2750000000000004</v>
      </c>
    </row>
    <row r="1353" spans="1:14">
      <c r="A1353" s="54">
        <f>formulas!O1440</f>
        <v>0</v>
      </c>
      <c r="B1353" s="33">
        <f t="shared" ca="1" si="126"/>
        <v>32</v>
      </c>
      <c r="C1353">
        <f t="shared" si="127"/>
        <v>90</v>
      </c>
      <c r="D1353">
        <f t="shared" ca="1" si="131"/>
        <v>-3.0000000000000001E-3</v>
      </c>
      <c r="E1353">
        <f t="shared" ca="1" si="128"/>
        <v>0</v>
      </c>
      <c r="F1353">
        <f t="shared" ca="1" si="129"/>
        <v>31</v>
      </c>
      <c r="G1353">
        <f t="shared" ca="1" si="130"/>
        <v>32</v>
      </c>
      <c r="M1353">
        <v>1293</v>
      </c>
      <c r="N1353">
        <v>6.2809999999999997</v>
      </c>
    </row>
    <row r="1354" spans="1:14">
      <c r="A1354" s="54">
        <f>formulas!O1441</f>
        <v>0</v>
      </c>
      <c r="B1354" s="33">
        <f t="shared" ca="1" si="126"/>
        <v>32</v>
      </c>
      <c r="C1354">
        <f t="shared" si="127"/>
        <v>90</v>
      </c>
      <c r="D1354">
        <f t="shared" ca="1" si="131"/>
        <v>-3.0000000000000001E-3</v>
      </c>
      <c r="E1354">
        <f t="shared" ca="1" si="128"/>
        <v>0</v>
      </c>
      <c r="F1354">
        <f t="shared" ca="1" si="129"/>
        <v>31</v>
      </c>
      <c r="G1354">
        <f t="shared" ca="1" si="130"/>
        <v>32</v>
      </c>
      <c r="M1354">
        <v>1294</v>
      </c>
      <c r="N1354">
        <v>6.2869999999999999</v>
      </c>
    </row>
    <row r="1355" spans="1:14">
      <c r="A1355" s="54">
        <f>formulas!O1442</f>
        <v>0</v>
      </c>
      <c r="B1355" s="33">
        <f t="shared" ca="1" si="126"/>
        <v>32</v>
      </c>
      <c r="C1355">
        <f t="shared" si="127"/>
        <v>90</v>
      </c>
      <c r="D1355">
        <f t="shared" ca="1" si="131"/>
        <v>-3.0000000000000001E-3</v>
      </c>
      <c r="E1355">
        <f t="shared" ca="1" si="128"/>
        <v>0</v>
      </c>
      <c r="F1355">
        <f t="shared" ca="1" si="129"/>
        <v>31</v>
      </c>
      <c r="G1355">
        <f t="shared" ca="1" si="130"/>
        <v>32</v>
      </c>
      <c r="M1355">
        <v>1295</v>
      </c>
      <c r="N1355">
        <v>6.2930000000000001</v>
      </c>
    </row>
    <row r="1356" spans="1:14">
      <c r="A1356" s="54">
        <f>formulas!O1443</f>
        <v>0</v>
      </c>
      <c r="B1356" s="33">
        <f t="shared" ca="1" si="126"/>
        <v>32</v>
      </c>
      <c r="C1356">
        <f t="shared" si="127"/>
        <v>90</v>
      </c>
      <c r="D1356">
        <f t="shared" ca="1" si="131"/>
        <v>-3.0000000000000001E-3</v>
      </c>
      <c r="E1356">
        <f t="shared" ca="1" si="128"/>
        <v>0</v>
      </c>
      <c r="F1356">
        <f t="shared" ca="1" si="129"/>
        <v>31</v>
      </c>
      <c r="G1356">
        <f t="shared" ca="1" si="130"/>
        <v>32</v>
      </c>
      <c r="M1356">
        <v>1296</v>
      </c>
      <c r="N1356">
        <v>6.2990000000000004</v>
      </c>
    </row>
    <row r="1357" spans="1:14">
      <c r="A1357" s="54">
        <f>formulas!O1444</f>
        <v>0</v>
      </c>
      <c r="B1357" s="33">
        <f t="shared" ca="1" si="126"/>
        <v>32</v>
      </c>
      <c r="C1357">
        <f t="shared" si="127"/>
        <v>90</v>
      </c>
      <c r="D1357">
        <f t="shared" ca="1" si="131"/>
        <v>-3.0000000000000001E-3</v>
      </c>
      <c r="E1357">
        <f t="shared" ca="1" si="128"/>
        <v>0</v>
      </c>
      <c r="F1357">
        <f t="shared" ca="1" si="129"/>
        <v>31</v>
      </c>
      <c r="G1357">
        <f t="shared" ca="1" si="130"/>
        <v>32</v>
      </c>
      <c r="M1357">
        <v>1297</v>
      </c>
      <c r="N1357">
        <v>6.3049999999999997</v>
      </c>
    </row>
    <row r="1358" spans="1:14">
      <c r="A1358" s="54">
        <f>formulas!O1445</f>
        <v>0</v>
      </c>
      <c r="B1358" s="33">
        <f t="shared" ca="1" si="126"/>
        <v>32</v>
      </c>
      <c r="C1358">
        <f t="shared" si="127"/>
        <v>90</v>
      </c>
      <c r="D1358">
        <f t="shared" ca="1" si="131"/>
        <v>-3.0000000000000001E-3</v>
      </c>
      <c r="E1358">
        <f t="shared" ca="1" si="128"/>
        <v>0</v>
      </c>
      <c r="F1358">
        <f t="shared" ca="1" si="129"/>
        <v>31</v>
      </c>
      <c r="G1358">
        <f t="shared" ca="1" si="130"/>
        <v>32</v>
      </c>
      <c r="M1358">
        <v>1298</v>
      </c>
      <c r="N1358">
        <v>6.31</v>
      </c>
    </row>
    <row r="1359" spans="1:14">
      <c r="A1359" s="54">
        <f>formulas!O1446</f>
        <v>0</v>
      </c>
      <c r="B1359" s="33">
        <f t="shared" ca="1" si="126"/>
        <v>32</v>
      </c>
      <c r="C1359">
        <f t="shared" si="127"/>
        <v>90</v>
      </c>
      <c r="D1359">
        <f t="shared" ca="1" si="131"/>
        <v>-3.0000000000000001E-3</v>
      </c>
      <c r="E1359">
        <f t="shared" ca="1" si="128"/>
        <v>0</v>
      </c>
      <c r="F1359">
        <f t="shared" ca="1" si="129"/>
        <v>31</v>
      </c>
      <c r="G1359">
        <f t="shared" ca="1" si="130"/>
        <v>32</v>
      </c>
      <c r="M1359">
        <v>1299</v>
      </c>
      <c r="N1359">
        <v>6.3159999999999998</v>
      </c>
    </row>
    <row r="1360" spans="1:14">
      <c r="A1360" s="54">
        <f>formulas!O1447</f>
        <v>0</v>
      </c>
      <c r="B1360" s="33">
        <f t="shared" ca="1" si="126"/>
        <v>32</v>
      </c>
      <c r="C1360">
        <f t="shared" si="127"/>
        <v>90</v>
      </c>
      <c r="D1360">
        <f t="shared" ca="1" si="131"/>
        <v>-3.0000000000000001E-3</v>
      </c>
      <c r="E1360">
        <f t="shared" ca="1" si="128"/>
        <v>0</v>
      </c>
      <c r="F1360">
        <f t="shared" ca="1" si="129"/>
        <v>31</v>
      </c>
      <c r="G1360">
        <f t="shared" ca="1" si="130"/>
        <v>32</v>
      </c>
      <c r="M1360">
        <v>1300</v>
      </c>
      <c r="N1360">
        <v>6.3220000000000001</v>
      </c>
    </row>
    <row r="1361" spans="1:14">
      <c r="A1361" s="54">
        <f>formulas!O1448</f>
        <v>0</v>
      </c>
      <c r="B1361" s="33">
        <f t="shared" ca="1" si="126"/>
        <v>32</v>
      </c>
      <c r="C1361">
        <f t="shared" si="127"/>
        <v>90</v>
      </c>
      <c r="D1361">
        <f t="shared" ca="1" si="131"/>
        <v>-3.0000000000000001E-3</v>
      </c>
      <c r="E1361">
        <f t="shared" ca="1" si="128"/>
        <v>0</v>
      </c>
      <c r="F1361">
        <f t="shared" ca="1" si="129"/>
        <v>31</v>
      </c>
      <c r="G1361">
        <f t="shared" ca="1" si="130"/>
        <v>32</v>
      </c>
      <c r="M1361">
        <v>1301</v>
      </c>
      <c r="N1361">
        <v>6.3280000000000003</v>
      </c>
    </row>
    <row r="1362" spans="1:14">
      <c r="A1362" s="54">
        <f>formulas!O1449</f>
        <v>0</v>
      </c>
      <c r="B1362" s="33">
        <f t="shared" ca="1" si="126"/>
        <v>32</v>
      </c>
      <c r="C1362">
        <f t="shared" si="127"/>
        <v>90</v>
      </c>
      <c r="D1362">
        <f t="shared" ca="1" si="131"/>
        <v>-3.0000000000000001E-3</v>
      </c>
      <c r="E1362">
        <f t="shared" ca="1" si="128"/>
        <v>0</v>
      </c>
      <c r="F1362">
        <f t="shared" ca="1" si="129"/>
        <v>31</v>
      </c>
      <c r="G1362">
        <f t="shared" ca="1" si="130"/>
        <v>32</v>
      </c>
      <c r="M1362">
        <v>1302</v>
      </c>
      <c r="N1362">
        <v>6.3339999999999996</v>
      </c>
    </row>
    <row r="1363" spans="1:14">
      <c r="A1363" s="54">
        <f>formulas!O1450</f>
        <v>0</v>
      </c>
      <c r="B1363" s="33">
        <f t="shared" ca="1" si="126"/>
        <v>32</v>
      </c>
      <c r="C1363">
        <f t="shared" si="127"/>
        <v>90</v>
      </c>
      <c r="D1363">
        <f t="shared" ca="1" si="131"/>
        <v>-3.0000000000000001E-3</v>
      </c>
      <c r="E1363">
        <f t="shared" ca="1" si="128"/>
        <v>0</v>
      </c>
      <c r="F1363">
        <f t="shared" ca="1" si="129"/>
        <v>31</v>
      </c>
      <c r="G1363">
        <f t="shared" ca="1" si="130"/>
        <v>32</v>
      </c>
      <c r="M1363">
        <v>1303</v>
      </c>
      <c r="N1363">
        <v>6.34</v>
      </c>
    </row>
    <row r="1364" spans="1:14">
      <c r="A1364" s="54">
        <f>formulas!O1451</f>
        <v>0</v>
      </c>
      <c r="B1364" s="33">
        <f t="shared" ca="1" si="126"/>
        <v>32</v>
      </c>
      <c r="C1364">
        <f t="shared" si="127"/>
        <v>90</v>
      </c>
      <c r="D1364">
        <f t="shared" ca="1" si="131"/>
        <v>-3.0000000000000001E-3</v>
      </c>
      <c r="E1364">
        <f t="shared" ca="1" si="128"/>
        <v>0</v>
      </c>
      <c r="F1364">
        <f t="shared" ca="1" si="129"/>
        <v>31</v>
      </c>
      <c r="G1364">
        <f t="shared" ca="1" si="130"/>
        <v>32</v>
      </c>
      <c r="M1364">
        <v>1304</v>
      </c>
      <c r="N1364">
        <v>6.3460000000000001</v>
      </c>
    </row>
    <row r="1365" spans="1:14">
      <c r="A1365" s="54">
        <f>formulas!O1452</f>
        <v>0</v>
      </c>
      <c r="B1365" s="33">
        <f t="shared" ref="B1365:B1428" ca="1" si="132">(A1365-D1365)/(E1365-D1365)*(G1365-F1365)+F1365</f>
        <v>32</v>
      </c>
      <c r="C1365">
        <f t="shared" ref="C1365:C1428" si="133">COUNTIF($N$2:$N$25400,"&lt;"&amp;A1365)</f>
        <v>90</v>
      </c>
      <c r="D1365">
        <f t="shared" ca="1" si="131"/>
        <v>-3.0000000000000001E-3</v>
      </c>
      <c r="E1365">
        <f t="shared" ref="E1365:E1428" ca="1" si="134">INDIRECT(ADDRESS(C1365+2,14))</f>
        <v>0</v>
      </c>
      <c r="F1365">
        <f t="shared" ref="F1365:F1428" ca="1" si="135">INDIRECT(ADDRESS(C1365+1,13))</f>
        <v>31</v>
      </c>
      <c r="G1365">
        <f t="shared" ref="G1365:G1428" ca="1" si="136">INDIRECT(ADDRESS(C1365+2,13))</f>
        <v>32</v>
      </c>
      <c r="M1365">
        <v>1305</v>
      </c>
      <c r="N1365">
        <v>6.351</v>
      </c>
    </row>
    <row r="1366" spans="1:14">
      <c r="A1366" s="54">
        <f>formulas!O1453</f>
        <v>0</v>
      </c>
      <c r="B1366" s="33">
        <f t="shared" ca="1" si="132"/>
        <v>32</v>
      </c>
      <c r="C1366">
        <f t="shared" si="133"/>
        <v>90</v>
      </c>
      <c r="D1366">
        <f t="shared" ca="1" si="131"/>
        <v>-3.0000000000000001E-3</v>
      </c>
      <c r="E1366">
        <f t="shared" ca="1" si="134"/>
        <v>0</v>
      </c>
      <c r="F1366">
        <f t="shared" ca="1" si="135"/>
        <v>31</v>
      </c>
      <c r="G1366">
        <f t="shared" ca="1" si="136"/>
        <v>32</v>
      </c>
      <c r="M1366">
        <v>1306</v>
      </c>
      <c r="N1366">
        <v>6.3570000000000002</v>
      </c>
    </row>
    <row r="1367" spans="1:14">
      <c r="A1367" s="54">
        <f>formulas!O1454</f>
        <v>0</v>
      </c>
      <c r="B1367" s="33">
        <f t="shared" ca="1" si="132"/>
        <v>32</v>
      </c>
      <c r="C1367">
        <f t="shared" si="133"/>
        <v>90</v>
      </c>
      <c r="D1367">
        <f t="shared" ca="1" si="131"/>
        <v>-3.0000000000000001E-3</v>
      </c>
      <c r="E1367">
        <f t="shared" ca="1" si="134"/>
        <v>0</v>
      </c>
      <c r="F1367">
        <f t="shared" ca="1" si="135"/>
        <v>31</v>
      </c>
      <c r="G1367">
        <f t="shared" ca="1" si="136"/>
        <v>32</v>
      </c>
      <c r="M1367">
        <v>1307</v>
      </c>
      <c r="N1367">
        <v>6.3630000000000004</v>
      </c>
    </row>
    <row r="1368" spans="1:14">
      <c r="A1368" s="54">
        <f>formulas!O1455</f>
        <v>0</v>
      </c>
      <c r="B1368" s="33">
        <f t="shared" ca="1" si="132"/>
        <v>32</v>
      </c>
      <c r="C1368">
        <f t="shared" si="133"/>
        <v>90</v>
      </c>
      <c r="D1368">
        <f t="shared" ca="1" si="131"/>
        <v>-3.0000000000000001E-3</v>
      </c>
      <c r="E1368">
        <f t="shared" ca="1" si="134"/>
        <v>0</v>
      </c>
      <c r="F1368">
        <f t="shared" ca="1" si="135"/>
        <v>31</v>
      </c>
      <c r="G1368">
        <f t="shared" ca="1" si="136"/>
        <v>32</v>
      </c>
      <c r="M1368">
        <v>1308</v>
      </c>
      <c r="N1368">
        <v>6.3689999999999998</v>
      </c>
    </row>
    <row r="1369" spans="1:14">
      <c r="A1369" s="54">
        <f>formulas!O1456</f>
        <v>0</v>
      </c>
      <c r="B1369" s="33">
        <f t="shared" ca="1" si="132"/>
        <v>32</v>
      </c>
      <c r="C1369">
        <f t="shared" si="133"/>
        <v>90</v>
      </c>
      <c r="D1369">
        <f t="shared" ca="1" si="131"/>
        <v>-3.0000000000000001E-3</v>
      </c>
      <c r="E1369">
        <f t="shared" ca="1" si="134"/>
        <v>0</v>
      </c>
      <c r="F1369">
        <f t="shared" ca="1" si="135"/>
        <v>31</v>
      </c>
      <c r="G1369">
        <f t="shared" ca="1" si="136"/>
        <v>32</v>
      </c>
      <c r="M1369">
        <v>1309</v>
      </c>
      <c r="N1369">
        <v>6.375</v>
      </c>
    </row>
    <row r="1370" spans="1:14">
      <c r="A1370" s="54">
        <f>formulas!O1457</f>
        <v>0</v>
      </c>
      <c r="B1370" s="33">
        <f t="shared" ca="1" si="132"/>
        <v>32</v>
      </c>
      <c r="C1370">
        <f t="shared" si="133"/>
        <v>90</v>
      </c>
      <c r="D1370">
        <f t="shared" ca="1" si="131"/>
        <v>-3.0000000000000001E-3</v>
      </c>
      <c r="E1370">
        <f t="shared" ca="1" si="134"/>
        <v>0</v>
      </c>
      <c r="F1370">
        <f t="shared" ca="1" si="135"/>
        <v>31</v>
      </c>
      <c r="G1370">
        <f t="shared" ca="1" si="136"/>
        <v>32</v>
      </c>
      <c r="M1370">
        <v>1310</v>
      </c>
      <c r="N1370">
        <v>6.3810000000000002</v>
      </c>
    </row>
    <row r="1371" spans="1:14">
      <c r="A1371" s="54">
        <f>formulas!O1458</f>
        <v>0</v>
      </c>
      <c r="B1371" s="33">
        <f t="shared" ca="1" si="132"/>
        <v>32</v>
      </c>
      <c r="C1371">
        <f t="shared" si="133"/>
        <v>90</v>
      </c>
      <c r="D1371">
        <f t="shared" ca="1" si="131"/>
        <v>-3.0000000000000001E-3</v>
      </c>
      <c r="E1371">
        <f t="shared" ca="1" si="134"/>
        <v>0</v>
      </c>
      <c r="F1371">
        <f t="shared" ca="1" si="135"/>
        <v>31</v>
      </c>
      <c r="G1371">
        <f t="shared" ca="1" si="136"/>
        <v>32</v>
      </c>
      <c r="M1371">
        <v>1311</v>
      </c>
      <c r="N1371">
        <v>6.3869999999999996</v>
      </c>
    </row>
    <row r="1372" spans="1:14">
      <c r="A1372" s="54">
        <f>formulas!O1459</f>
        <v>0</v>
      </c>
      <c r="B1372" s="33">
        <f t="shared" ca="1" si="132"/>
        <v>32</v>
      </c>
      <c r="C1372">
        <f t="shared" si="133"/>
        <v>90</v>
      </c>
      <c r="D1372">
        <f t="shared" ca="1" si="131"/>
        <v>-3.0000000000000001E-3</v>
      </c>
      <c r="E1372">
        <f t="shared" ca="1" si="134"/>
        <v>0</v>
      </c>
      <c r="F1372">
        <f t="shared" ca="1" si="135"/>
        <v>31</v>
      </c>
      <c r="G1372">
        <f t="shared" ca="1" si="136"/>
        <v>32</v>
      </c>
      <c r="M1372">
        <v>1312</v>
      </c>
      <c r="N1372">
        <v>6.3920000000000003</v>
      </c>
    </row>
    <row r="1373" spans="1:14">
      <c r="A1373" s="54">
        <f>formulas!O1460</f>
        <v>0</v>
      </c>
      <c r="B1373" s="33">
        <f t="shared" ca="1" si="132"/>
        <v>32</v>
      </c>
      <c r="C1373">
        <f t="shared" si="133"/>
        <v>90</v>
      </c>
      <c r="D1373">
        <f t="shared" ca="1" si="131"/>
        <v>-3.0000000000000001E-3</v>
      </c>
      <c r="E1373">
        <f t="shared" ca="1" si="134"/>
        <v>0</v>
      </c>
      <c r="F1373">
        <f t="shared" ca="1" si="135"/>
        <v>31</v>
      </c>
      <c r="G1373">
        <f t="shared" ca="1" si="136"/>
        <v>32</v>
      </c>
      <c r="M1373">
        <v>1313</v>
      </c>
      <c r="N1373">
        <v>6.3979999999999997</v>
      </c>
    </row>
    <row r="1374" spans="1:14">
      <c r="A1374" s="54">
        <f>formulas!O1461</f>
        <v>0</v>
      </c>
      <c r="B1374" s="33">
        <f t="shared" ca="1" si="132"/>
        <v>32</v>
      </c>
      <c r="C1374">
        <f t="shared" si="133"/>
        <v>90</v>
      </c>
      <c r="D1374">
        <f t="shared" ca="1" si="131"/>
        <v>-3.0000000000000001E-3</v>
      </c>
      <c r="E1374">
        <f t="shared" ca="1" si="134"/>
        <v>0</v>
      </c>
      <c r="F1374">
        <f t="shared" ca="1" si="135"/>
        <v>31</v>
      </c>
      <c r="G1374">
        <f t="shared" ca="1" si="136"/>
        <v>32</v>
      </c>
      <c r="M1374">
        <v>1314</v>
      </c>
      <c r="N1374">
        <v>6.4039999999999999</v>
      </c>
    </row>
    <row r="1375" spans="1:14">
      <c r="A1375" s="54">
        <f>formulas!O1462</f>
        <v>0</v>
      </c>
      <c r="B1375" s="33">
        <f t="shared" ca="1" si="132"/>
        <v>32</v>
      </c>
      <c r="C1375">
        <f t="shared" si="133"/>
        <v>90</v>
      </c>
      <c r="D1375">
        <f t="shared" ca="1" si="131"/>
        <v>-3.0000000000000001E-3</v>
      </c>
      <c r="E1375">
        <f t="shared" ca="1" si="134"/>
        <v>0</v>
      </c>
      <c r="F1375">
        <f t="shared" ca="1" si="135"/>
        <v>31</v>
      </c>
      <c r="G1375">
        <f t="shared" ca="1" si="136"/>
        <v>32</v>
      </c>
      <c r="M1375">
        <v>1315</v>
      </c>
      <c r="N1375">
        <v>6.41</v>
      </c>
    </row>
    <row r="1376" spans="1:14">
      <c r="A1376" s="54">
        <f>formulas!O1463</f>
        <v>0</v>
      </c>
      <c r="B1376" s="33">
        <f t="shared" ca="1" si="132"/>
        <v>32</v>
      </c>
      <c r="C1376">
        <f t="shared" si="133"/>
        <v>90</v>
      </c>
      <c r="D1376">
        <f t="shared" ca="1" si="131"/>
        <v>-3.0000000000000001E-3</v>
      </c>
      <c r="E1376">
        <f t="shared" ca="1" si="134"/>
        <v>0</v>
      </c>
      <c r="F1376">
        <f t="shared" ca="1" si="135"/>
        <v>31</v>
      </c>
      <c r="G1376">
        <f t="shared" ca="1" si="136"/>
        <v>32</v>
      </c>
      <c r="M1376">
        <v>1316</v>
      </c>
      <c r="N1376">
        <v>6.4160000000000004</v>
      </c>
    </row>
    <row r="1377" spans="1:14">
      <c r="A1377" s="54">
        <f>formulas!O1464</f>
        <v>0</v>
      </c>
      <c r="B1377" s="33">
        <f t="shared" ca="1" si="132"/>
        <v>32</v>
      </c>
      <c r="C1377">
        <f t="shared" si="133"/>
        <v>90</v>
      </c>
      <c r="D1377">
        <f t="shared" ca="1" si="131"/>
        <v>-3.0000000000000001E-3</v>
      </c>
      <c r="E1377">
        <f t="shared" ca="1" si="134"/>
        <v>0</v>
      </c>
      <c r="F1377">
        <f t="shared" ca="1" si="135"/>
        <v>31</v>
      </c>
      <c r="G1377">
        <f t="shared" ca="1" si="136"/>
        <v>32</v>
      </c>
      <c r="M1377">
        <v>1317</v>
      </c>
      <c r="N1377">
        <v>6.4219999999999997</v>
      </c>
    </row>
    <row r="1378" spans="1:14">
      <c r="A1378" s="54">
        <f>formulas!O1465</f>
        <v>0</v>
      </c>
      <c r="B1378" s="33">
        <f t="shared" ca="1" si="132"/>
        <v>32</v>
      </c>
      <c r="C1378">
        <f t="shared" si="133"/>
        <v>90</v>
      </c>
      <c r="D1378">
        <f t="shared" ca="1" si="131"/>
        <v>-3.0000000000000001E-3</v>
      </c>
      <c r="E1378">
        <f t="shared" ca="1" si="134"/>
        <v>0</v>
      </c>
      <c r="F1378">
        <f t="shared" ca="1" si="135"/>
        <v>31</v>
      </c>
      <c r="G1378">
        <f t="shared" ca="1" si="136"/>
        <v>32</v>
      </c>
      <c r="M1378">
        <v>1318</v>
      </c>
      <c r="N1378">
        <v>6.4279999999999999</v>
      </c>
    </row>
    <row r="1379" spans="1:14">
      <c r="A1379" s="54">
        <f>formulas!O1466</f>
        <v>0</v>
      </c>
      <c r="B1379" s="33">
        <f t="shared" ca="1" si="132"/>
        <v>32</v>
      </c>
      <c r="C1379">
        <f t="shared" si="133"/>
        <v>90</v>
      </c>
      <c r="D1379">
        <f t="shared" ca="1" si="131"/>
        <v>-3.0000000000000001E-3</v>
      </c>
      <c r="E1379">
        <f t="shared" ca="1" si="134"/>
        <v>0</v>
      </c>
      <c r="F1379">
        <f t="shared" ca="1" si="135"/>
        <v>31</v>
      </c>
      <c r="G1379">
        <f t="shared" ca="1" si="136"/>
        <v>32</v>
      </c>
      <c r="M1379">
        <v>1319</v>
      </c>
      <c r="N1379">
        <v>6.4340000000000002</v>
      </c>
    </row>
    <row r="1380" spans="1:14">
      <c r="A1380" s="54">
        <f>formulas!O1467</f>
        <v>0</v>
      </c>
      <c r="B1380" s="33">
        <f t="shared" ca="1" si="132"/>
        <v>32</v>
      </c>
      <c r="C1380">
        <f t="shared" si="133"/>
        <v>90</v>
      </c>
      <c r="D1380">
        <f t="shared" ca="1" si="131"/>
        <v>-3.0000000000000001E-3</v>
      </c>
      <c r="E1380">
        <f t="shared" ca="1" si="134"/>
        <v>0</v>
      </c>
      <c r="F1380">
        <f t="shared" ca="1" si="135"/>
        <v>31</v>
      </c>
      <c r="G1380">
        <f t="shared" ca="1" si="136"/>
        <v>32</v>
      </c>
      <c r="M1380">
        <v>1320</v>
      </c>
      <c r="N1380">
        <v>6.4390000000000001</v>
      </c>
    </row>
    <row r="1381" spans="1:14">
      <c r="A1381" s="54">
        <f>formulas!O1468</f>
        <v>0</v>
      </c>
      <c r="B1381" s="33">
        <f t="shared" ca="1" si="132"/>
        <v>32</v>
      </c>
      <c r="C1381">
        <f t="shared" si="133"/>
        <v>90</v>
      </c>
      <c r="D1381">
        <f t="shared" ca="1" si="131"/>
        <v>-3.0000000000000001E-3</v>
      </c>
      <c r="E1381">
        <f t="shared" ca="1" si="134"/>
        <v>0</v>
      </c>
      <c r="F1381">
        <f t="shared" ca="1" si="135"/>
        <v>31</v>
      </c>
      <c r="G1381">
        <f t="shared" ca="1" si="136"/>
        <v>32</v>
      </c>
      <c r="M1381">
        <v>1321</v>
      </c>
      <c r="N1381">
        <v>6.4450000000000003</v>
      </c>
    </row>
    <row r="1382" spans="1:14">
      <c r="A1382" s="54">
        <f>formulas!O1469</f>
        <v>0</v>
      </c>
      <c r="B1382" s="33">
        <f t="shared" ca="1" si="132"/>
        <v>32</v>
      </c>
      <c r="C1382">
        <f t="shared" si="133"/>
        <v>90</v>
      </c>
      <c r="D1382">
        <f t="shared" ca="1" si="131"/>
        <v>-3.0000000000000001E-3</v>
      </c>
      <c r="E1382">
        <f t="shared" ca="1" si="134"/>
        <v>0</v>
      </c>
      <c r="F1382">
        <f t="shared" ca="1" si="135"/>
        <v>31</v>
      </c>
      <c r="G1382">
        <f t="shared" ca="1" si="136"/>
        <v>32</v>
      </c>
      <c r="M1382">
        <v>1322</v>
      </c>
      <c r="N1382">
        <v>6.4509999999999996</v>
      </c>
    </row>
    <row r="1383" spans="1:14">
      <c r="A1383" s="54">
        <f>formulas!O1470</f>
        <v>0</v>
      </c>
      <c r="B1383" s="33">
        <f t="shared" ca="1" si="132"/>
        <v>32</v>
      </c>
      <c r="C1383">
        <f t="shared" si="133"/>
        <v>90</v>
      </c>
      <c r="D1383">
        <f t="shared" ca="1" si="131"/>
        <v>-3.0000000000000001E-3</v>
      </c>
      <c r="E1383">
        <f t="shared" ca="1" si="134"/>
        <v>0</v>
      </c>
      <c r="F1383">
        <f t="shared" ca="1" si="135"/>
        <v>31</v>
      </c>
      <c r="G1383">
        <f t="shared" ca="1" si="136"/>
        <v>32</v>
      </c>
      <c r="M1383">
        <v>1323</v>
      </c>
      <c r="N1383">
        <v>6.4569999999999999</v>
      </c>
    </row>
    <row r="1384" spans="1:14">
      <c r="A1384" s="54">
        <f>formulas!O1471</f>
        <v>0</v>
      </c>
      <c r="B1384" s="33">
        <f t="shared" ca="1" si="132"/>
        <v>32</v>
      </c>
      <c r="C1384">
        <f t="shared" si="133"/>
        <v>90</v>
      </c>
      <c r="D1384">
        <f t="shared" ca="1" si="131"/>
        <v>-3.0000000000000001E-3</v>
      </c>
      <c r="E1384">
        <f t="shared" ca="1" si="134"/>
        <v>0</v>
      </c>
      <c r="F1384">
        <f t="shared" ca="1" si="135"/>
        <v>31</v>
      </c>
      <c r="G1384">
        <f t="shared" ca="1" si="136"/>
        <v>32</v>
      </c>
      <c r="M1384">
        <v>1324</v>
      </c>
      <c r="N1384">
        <v>6.4630000000000001</v>
      </c>
    </row>
    <row r="1385" spans="1:14">
      <c r="A1385" s="54">
        <f>formulas!O1472</f>
        <v>0</v>
      </c>
      <c r="B1385" s="33">
        <f t="shared" ca="1" si="132"/>
        <v>32</v>
      </c>
      <c r="C1385">
        <f t="shared" si="133"/>
        <v>90</v>
      </c>
      <c r="D1385">
        <f t="shared" ca="1" si="131"/>
        <v>-3.0000000000000001E-3</v>
      </c>
      <c r="E1385">
        <f t="shared" ca="1" si="134"/>
        <v>0</v>
      </c>
      <c r="F1385">
        <f t="shared" ca="1" si="135"/>
        <v>31</v>
      </c>
      <c r="G1385">
        <f t="shared" ca="1" si="136"/>
        <v>32</v>
      </c>
      <c r="M1385">
        <v>1325</v>
      </c>
      <c r="N1385">
        <v>6.4690000000000003</v>
      </c>
    </row>
    <row r="1386" spans="1:14">
      <c r="A1386" s="54">
        <f>formulas!O1473</f>
        <v>0</v>
      </c>
      <c r="B1386" s="33">
        <f t="shared" ca="1" si="132"/>
        <v>32</v>
      </c>
      <c r="C1386">
        <f t="shared" si="133"/>
        <v>90</v>
      </c>
      <c r="D1386">
        <f t="shared" ca="1" si="131"/>
        <v>-3.0000000000000001E-3</v>
      </c>
      <c r="E1386">
        <f t="shared" ca="1" si="134"/>
        <v>0</v>
      </c>
      <c r="F1386">
        <f t="shared" ca="1" si="135"/>
        <v>31</v>
      </c>
      <c r="G1386">
        <f t="shared" ca="1" si="136"/>
        <v>32</v>
      </c>
      <c r="M1386">
        <v>1326</v>
      </c>
      <c r="N1386">
        <v>6.4749999999999996</v>
      </c>
    </row>
    <row r="1387" spans="1:14">
      <c r="A1387" s="54">
        <f>formulas!O1474</f>
        <v>0</v>
      </c>
      <c r="B1387" s="33">
        <f t="shared" ca="1" si="132"/>
        <v>32</v>
      </c>
      <c r="C1387">
        <f t="shared" si="133"/>
        <v>90</v>
      </c>
      <c r="D1387">
        <f t="shared" ca="1" si="131"/>
        <v>-3.0000000000000001E-3</v>
      </c>
      <c r="E1387">
        <f t="shared" ca="1" si="134"/>
        <v>0</v>
      </c>
      <c r="F1387">
        <f t="shared" ca="1" si="135"/>
        <v>31</v>
      </c>
      <c r="G1387">
        <f t="shared" ca="1" si="136"/>
        <v>32</v>
      </c>
      <c r="M1387">
        <v>1327</v>
      </c>
      <c r="N1387">
        <v>6.4809999999999999</v>
      </c>
    </row>
    <row r="1388" spans="1:14">
      <c r="A1388" s="54">
        <f>formulas!O1475</f>
        <v>0</v>
      </c>
      <c r="B1388" s="33">
        <f t="shared" ca="1" si="132"/>
        <v>32</v>
      </c>
      <c r="C1388">
        <f t="shared" si="133"/>
        <v>90</v>
      </c>
      <c r="D1388">
        <f t="shared" ca="1" si="131"/>
        <v>-3.0000000000000001E-3</v>
      </c>
      <c r="E1388">
        <f t="shared" ca="1" si="134"/>
        <v>0</v>
      </c>
      <c r="F1388">
        <f t="shared" ca="1" si="135"/>
        <v>31</v>
      </c>
      <c r="G1388">
        <f t="shared" ca="1" si="136"/>
        <v>32</v>
      </c>
      <c r="M1388">
        <v>1328</v>
      </c>
      <c r="N1388">
        <v>6.4859999999999998</v>
      </c>
    </row>
    <row r="1389" spans="1:14">
      <c r="A1389" s="54">
        <f>formulas!O1476</f>
        <v>0</v>
      </c>
      <c r="B1389" s="33">
        <f t="shared" ca="1" si="132"/>
        <v>32</v>
      </c>
      <c r="C1389">
        <f t="shared" si="133"/>
        <v>90</v>
      </c>
      <c r="D1389">
        <f t="shared" ca="1" si="131"/>
        <v>-3.0000000000000001E-3</v>
      </c>
      <c r="E1389">
        <f t="shared" ca="1" si="134"/>
        <v>0</v>
      </c>
      <c r="F1389">
        <f t="shared" ca="1" si="135"/>
        <v>31</v>
      </c>
      <c r="G1389">
        <f t="shared" ca="1" si="136"/>
        <v>32</v>
      </c>
      <c r="M1389">
        <v>1329</v>
      </c>
      <c r="N1389">
        <v>6.492</v>
      </c>
    </row>
    <row r="1390" spans="1:14">
      <c r="A1390" s="54">
        <f>formulas!O1477</f>
        <v>0</v>
      </c>
      <c r="B1390" s="33">
        <f t="shared" ca="1" si="132"/>
        <v>32</v>
      </c>
      <c r="C1390">
        <f t="shared" si="133"/>
        <v>90</v>
      </c>
      <c r="D1390">
        <f t="shared" ca="1" si="131"/>
        <v>-3.0000000000000001E-3</v>
      </c>
      <c r="E1390">
        <f t="shared" ca="1" si="134"/>
        <v>0</v>
      </c>
      <c r="F1390">
        <f t="shared" ca="1" si="135"/>
        <v>31</v>
      </c>
      <c r="G1390">
        <f t="shared" ca="1" si="136"/>
        <v>32</v>
      </c>
      <c r="M1390">
        <v>1330</v>
      </c>
      <c r="N1390">
        <v>6.4980000000000002</v>
      </c>
    </row>
    <row r="1391" spans="1:14">
      <c r="A1391" s="54">
        <f>formulas!O1478</f>
        <v>0</v>
      </c>
      <c r="B1391" s="33">
        <f t="shared" ca="1" si="132"/>
        <v>32</v>
      </c>
      <c r="C1391">
        <f t="shared" si="133"/>
        <v>90</v>
      </c>
      <c r="D1391">
        <f t="shared" ca="1" si="131"/>
        <v>-3.0000000000000001E-3</v>
      </c>
      <c r="E1391">
        <f t="shared" ca="1" si="134"/>
        <v>0</v>
      </c>
      <c r="F1391">
        <f t="shared" ca="1" si="135"/>
        <v>31</v>
      </c>
      <c r="G1391">
        <f t="shared" ca="1" si="136"/>
        <v>32</v>
      </c>
      <c r="M1391">
        <v>1331</v>
      </c>
      <c r="N1391">
        <v>6.5039999999999996</v>
      </c>
    </row>
    <row r="1392" spans="1:14">
      <c r="A1392" s="54">
        <f>formulas!O1479</f>
        <v>0</v>
      </c>
      <c r="B1392" s="33">
        <f t="shared" ca="1" si="132"/>
        <v>32</v>
      </c>
      <c r="C1392">
        <f t="shared" si="133"/>
        <v>90</v>
      </c>
      <c r="D1392">
        <f t="shared" ca="1" si="131"/>
        <v>-3.0000000000000001E-3</v>
      </c>
      <c r="E1392">
        <f t="shared" ca="1" si="134"/>
        <v>0</v>
      </c>
      <c r="F1392">
        <f t="shared" ca="1" si="135"/>
        <v>31</v>
      </c>
      <c r="G1392">
        <f t="shared" ca="1" si="136"/>
        <v>32</v>
      </c>
      <c r="M1392">
        <v>1332</v>
      </c>
      <c r="N1392">
        <v>6.51</v>
      </c>
    </row>
    <row r="1393" spans="1:14">
      <c r="A1393" s="54">
        <f>formulas!O1480</f>
        <v>0</v>
      </c>
      <c r="B1393" s="33">
        <f t="shared" ca="1" si="132"/>
        <v>32</v>
      </c>
      <c r="C1393">
        <f t="shared" si="133"/>
        <v>90</v>
      </c>
      <c r="D1393">
        <f t="shared" ca="1" si="131"/>
        <v>-3.0000000000000001E-3</v>
      </c>
      <c r="E1393">
        <f t="shared" ca="1" si="134"/>
        <v>0</v>
      </c>
      <c r="F1393">
        <f t="shared" ca="1" si="135"/>
        <v>31</v>
      </c>
      <c r="G1393">
        <f t="shared" ca="1" si="136"/>
        <v>32</v>
      </c>
      <c r="M1393">
        <v>1333</v>
      </c>
      <c r="N1393">
        <v>6.516</v>
      </c>
    </row>
    <row r="1394" spans="1:14">
      <c r="A1394" s="54">
        <f>formulas!O1481</f>
        <v>0</v>
      </c>
      <c r="B1394" s="33">
        <f t="shared" ca="1" si="132"/>
        <v>32</v>
      </c>
      <c r="C1394">
        <f t="shared" si="133"/>
        <v>90</v>
      </c>
      <c r="D1394">
        <f t="shared" ca="1" si="131"/>
        <v>-3.0000000000000001E-3</v>
      </c>
      <c r="E1394">
        <f t="shared" ca="1" si="134"/>
        <v>0</v>
      </c>
      <c r="F1394">
        <f t="shared" ca="1" si="135"/>
        <v>31</v>
      </c>
      <c r="G1394">
        <f t="shared" ca="1" si="136"/>
        <v>32</v>
      </c>
      <c r="M1394">
        <v>1334</v>
      </c>
      <c r="N1394">
        <v>6.5220000000000002</v>
      </c>
    </row>
    <row r="1395" spans="1:14">
      <c r="A1395" s="54">
        <f>formulas!O1482</f>
        <v>0</v>
      </c>
      <c r="B1395" s="33">
        <f t="shared" ca="1" si="132"/>
        <v>32</v>
      </c>
      <c r="C1395">
        <f t="shared" si="133"/>
        <v>90</v>
      </c>
      <c r="D1395">
        <f t="shared" ca="1" si="131"/>
        <v>-3.0000000000000001E-3</v>
      </c>
      <c r="E1395">
        <f t="shared" ca="1" si="134"/>
        <v>0</v>
      </c>
      <c r="F1395">
        <f t="shared" ca="1" si="135"/>
        <v>31</v>
      </c>
      <c r="G1395">
        <f t="shared" ca="1" si="136"/>
        <v>32</v>
      </c>
      <c r="M1395">
        <v>1335</v>
      </c>
      <c r="N1395">
        <v>6.5279999999999996</v>
      </c>
    </row>
    <row r="1396" spans="1:14">
      <c r="A1396" s="54">
        <f>formulas!O1483</f>
        <v>0</v>
      </c>
      <c r="B1396" s="33">
        <f t="shared" ca="1" si="132"/>
        <v>32</v>
      </c>
      <c r="C1396">
        <f t="shared" si="133"/>
        <v>90</v>
      </c>
      <c r="D1396">
        <f t="shared" ca="1" si="131"/>
        <v>-3.0000000000000001E-3</v>
      </c>
      <c r="E1396">
        <f t="shared" ca="1" si="134"/>
        <v>0</v>
      </c>
      <c r="F1396">
        <f t="shared" ca="1" si="135"/>
        <v>31</v>
      </c>
      <c r="G1396">
        <f t="shared" ca="1" si="136"/>
        <v>32</v>
      </c>
      <c r="M1396">
        <v>1336</v>
      </c>
      <c r="N1396">
        <v>6.5339999999999998</v>
      </c>
    </row>
    <row r="1397" spans="1:14">
      <c r="A1397" s="54">
        <f>formulas!O1484</f>
        <v>0</v>
      </c>
      <c r="B1397" s="33">
        <f t="shared" ca="1" si="132"/>
        <v>32</v>
      </c>
      <c r="C1397">
        <f t="shared" si="133"/>
        <v>90</v>
      </c>
      <c r="D1397">
        <f t="shared" ca="1" si="131"/>
        <v>-3.0000000000000001E-3</v>
      </c>
      <c r="E1397">
        <f t="shared" ca="1" si="134"/>
        <v>0</v>
      </c>
      <c r="F1397">
        <f t="shared" ca="1" si="135"/>
        <v>31</v>
      </c>
      <c r="G1397">
        <f t="shared" ca="1" si="136"/>
        <v>32</v>
      </c>
      <c r="M1397">
        <v>1337</v>
      </c>
      <c r="N1397">
        <v>6.5389999999999997</v>
      </c>
    </row>
    <row r="1398" spans="1:14">
      <c r="A1398" s="54">
        <f>formulas!O1485</f>
        <v>0</v>
      </c>
      <c r="B1398" s="33">
        <f t="shared" ca="1" si="132"/>
        <v>32</v>
      </c>
      <c r="C1398">
        <f t="shared" si="133"/>
        <v>90</v>
      </c>
      <c r="D1398">
        <f t="shared" ca="1" si="131"/>
        <v>-3.0000000000000001E-3</v>
      </c>
      <c r="E1398">
        <f t="shared" ca="1" si="134"/>
        <v>0</v>
      </c>
      <c r="F1398">
        <f t="shared" ca="1" si="135"/>
        <v>31</v>
      </c>
      <c r="G1398">
        <f t="shared" ca="1" si="136"/>
        <v>32</v>
      </c>
      <c r="M1398">
        <v>1338</v>
      </c>
      <c r="N1398">
        <v>6.5449999999999999</v>
      </c>
    </row>
    <row r="1399" spans="1:14">
      <c r="A1399" s="54">
        <f>formulas!O1486</f>
        <v>0</v>
      </c>
      <c r="B1399" s="33">
        <f t="shared" ca="1" si="132"/>
        <v>32</v>
      </c>
      <c r="C1399">
        <f t="shared" si="133"/>
        <v>90</v>
      </c>
      <c r="D1399">
        <f t="shared" ca="1" si="131"/>
        <v>-3.0000000000000001E-3</v>
      </c>
      <c r="E1399">
        <f t="shared" ca="1" si="134"/>
        <v>0</v>
      </c>
      <c r="F1399">
        <f t="shared" ca="1" si="135"/>
        <v>31</v>
      </c>
      <c r="G1399">
        <f t="shared" ca="1" si="136"/>
        <v>32</v>
      </c>
      <c r="M1399">
        <v>1339</v>
      </c>
      <c r="N1399">
        <v>6.5510000000000002</v>
      </c>
    </row>
    <row r="1400" spans="1:14">
      <c r="A1400" s="54">
        <f>formulas!O1487</f>
        <v>0</v>
      </c>
      <c r="B1400" s="33">
        <f t="shared" ca="1" si="132"/>
        <v>32</v>
      </c>
      <c r="C1400">
        <f t="shared" si="133"/>
        <v>90</v>
      </c>
      <c r="D1400">
        <f t="shared" ca="1" si="131"/>
        <v>-3.0000000000000001E-3</v>
      </c>
      <c r="E1400">
        <f t="shared" ca="1" si="134"/>
        <v>0</v>
      </c>
      <c r="F1400">
        <f t="shared" ca="1" si="135"/>
        <v>31</v>
      </c>
      <c r="G1400">
        <f t="shared" ca="1" si="136"/>
        <v>32</v>
      </c>
      <c r="M1400">
        <v>1340</v>
      </c>
      <c r="N1400">
        <v>6.5570000000000004</v>
      </c>
    </row>
    <row r="1401" spans="1:14">
      <c r="A1401" s="54">
        <f>formulas!O1488</f>
        <v>0</v>
      </c>
      <c r="B1401" s="33">
        <f t="shared" ca="1" si="132"/>
        <v>32</v>
      </c>
      <c r="C1401">
        <f t="shared" si="133"/>
        <v>90</v>
      </c>
      <c r="D1401">
        <f t="shared" ca="1" si="131"/>
        <v>-3.0000000000000001E-3</v>
      </c>
      <c r="E1401">
        <f t="shared" ca="1" si="134"/>
        <v>0</v>
      </c>
      <c r="F1401">
        <f t="shared" ca="1" si="135"/>
        <v>31</v>
      </c>
      <c r="G1401">
        <f t="shared" ca="1" si="136"/>
        <v>32</v>
      </c>
      <c r="M1401">
        <v>1341</v>
      </c>
      <c r="N1401">
        <v>6.5629999999999997</v>
      </c>
    </row>
    <row r="1402" spans="1:14">
      <c r="A1402" s="54">
        <f>formulas!O1489</f>
        <v>0</v>
      </c>
      <c r="B1402" s="33">
        <f t="shared" ca="1" si="132"/>
        <v>32</v>
      </c>
      <c r="C1402">
        <f t="shared" si="133"/>
        <v>90</v>
      </c>
      <c r="D1402">
        <f t="shared" ca="1" si="131"/>
        <v>-3.0000000000000001E-3</v>
      </c>
      <c r="E1402">
        <f t="shared" ca="1" si="134"/>
        <v>0</v>
      </c>
      <c r="F1402">
        <f t="shared" ca="1" si="135"/>
        <v>31</v>
      </c>
      <c r="G1402">
        <f t="shared" ca="1" si="136"/>
        <v>32</v>
      </c>
      <c r="M1402">
        <v>1342</v>
      </c>
      <c r="N1402">
        <v>6.569</v>
      </c>
    </row>
    <row r="1403" spans="1:14">
      <c r="A1403" s="54">
        <f>formulas!O1490</f>
        <v>0</v>
      </c>
      <c r="B1403" s="33">
        <f t="shared" ca="1" si="132"/>
        <v>32</v>
      </c>
      <c r="C1403">
        <f t="shared" si="133"/>
        <v>90</v>
      </c>
      <c r="D1403">
        <f t="shared" ca="1" si="131"/>
        <v>-3.0000000000000001E-3</v>
      </c>
      <c r="E1403">
        <f t="shared" ca="1" si="134"/>
        <v>0</v>
      </c>
      <c r="F1403">
        <f t="shared" ca="1" si="135"/>
        <v>31</v>
      </c>
      <c r="G1403">
        <f t="shared" ca="1" si="136"/>
        <v>32</v>
      </c>
      <c r="M1403">
        <v>1343</v>
      </c>
      <c r="N1403">
        <v>6.5750000000000002</v>
      </c>
    </row>
    <row r="1404" spans="1:14">
      <c r="A1404" s="54">
        <f>formulas!O1491</f>
        <v>0</v>
      </c>
      <c r="B1404" s="33">
        <f t="shared" ca="1" si="132"/>
        <v>32</v>
      </c>
      <c r="C1404">
        <f t="shared" si="133"/>
        <v>90</v>
      </c>
      <c r="D1404">
        <f t="shared" ca="1" si="131"/>
        <v>-3.0000000000000001E-3</v>
      </c>
      <c r="E1404">
        <f t="shared" ca="1" si="134"/>
        <v>0</v>
      </c>
      <c r="F1404">
        <f t="shared" ca="1" si="135"/>
        <v>31</v>
      </c>
      <c r="G1404">
        <f t="shared" ca="1" si="136"/>
        <v>32</v>
      </c>
      <c r="M1404">
        <v>1344</v>
      </c>
      <c r="N1404">
        <v>6.5810000000000004</v>
      </c>
    </row>
    <row r="1405" spans="1:14">
      <c r="A1405" s="54">
        <f>formulas!O1492</f>
        <v>0</v>
      </c>
      <c r="B1405" s="33">
        <f t="shared" ca="1" si="132"/>
        <v>32</v>
      </c>
      <c r="C1405">
        <f t="shared" si="133"/>
        <v>90</v>
      </c>
      <c r="D1405">
        <f t="shared" ca="1" si="131"/>
        <v>-3.0000000000000001E-3</v>
      </c>
      <c r="E1405">
        <f t="shared" ca="1" si="134"/>
        <v>0</v>
      </c>
      <c r="F1405">
        <f t="shared" ca="1" si="135"/>
        <v>31</v>
      </c>
      <c r="G1405">
        <f t="shared" ca="1" si="136"/>
        <v>32</v>
      </c>
      <c r="M1405">
        <v>1345</v>
      </c>
      <c r="N1405">
        <v>6.5869999999999997</v>
      </c>
    </row>
    <row r="1406" spans="1:14">
      <c r="A1406" s="54">
        <f>formulas!O1493</f>
        <v>0</v>
      </c>
      <c r="B1406" s="33">
        <f t="shared" ca="1" si="132"/>
        <v>32</v>
      </c>
      <c r="C1406">
        <f t="shared" si="133"/>
        <v>90</v>
      </c>
      <c r="D1406">
        <f t="shared" ca="1" si="131"/>
        <v>-3.0000000000000001E-3</v>
      </c>
      <c r="E1406">
        <f t="shared" ca="1" si="134"/>
        <v>0</v>
      </c>
      <c r="F1406">
        <f t="shared" ca="1" si="135"/>
        <v>31</v>
      </c>
      <c r="G1406">
        <f t="shared" ca="1" si="136"/>
        <v>32</v>
      </c>
      <c r="M1406">
        <v>1346</v>
      </c>
      <c r="N1406">
        <v>6.593</v>
      </c>
    </row>
    <row r="1407" spans="1:14">
      <c r="A1407" s="54">
        <f>formulas!O1494</f>
        <v>0</v>
      </c>
      <c r="B1407" s="33">
        <f t="shared" ca="1" si="132"/>
        <v>32</v>
      </c>
      <c r="C1407">
        <f t="shared" si="133"/>
        <v>90</v>
      </c>
      <c r="D1407">
        <f t="shared" ca="1" si="131"/>
        <v>-3.0000000000000001E-3</v>
      </c>
      <c r="E1407">
        <f t="shared" ca="1" si="134"/>
        <v>0</v>
      </c>
      <c r="F1407">
        <f t="shared" ca="1" si="135"/>
        <v>31</v>
      </c>
      <c r="G1407">
        <f t="shared" ca="1" si="136"/>
        <v>32</v>
      </c>
      <c r="M1407">
        <v>1347</v>
      </c>
      <c r="N1407">
        <v>6.5979999999999999</v>
      </c>
    </row>
    <row r="1408" spans="1:14">
      <c r="A1408" s="54">
        <f>formulas!O1495</f>
        <v>0</v>
      </c>
      <c r="B1408" s="33">
        <f t="shared" ca="1" si="132"/>
        <v>32</v>
      </c>
      <c r="C1408">
        <f t="shared" si="133"/>
        <v>90</v>
      </c>
      <c r="D1408">
        <f t="shared" ca="1" si="131"/>
        <v>-3.0000000000000001E-3</v>
      </c>
      <c r="E1408">
        <f t="shared" ca="1" si="134"/>
        <v>0</v>
      </c>
      <c r="F1408">
        <f t="shared" ca="1" si="135"/>
        <v>31</v>
      </c>
      <c r="G1408">
        <f t="shared" ca="1" si="136"/>
        <v>32</v>
      </c>
      <c r="M1408">
        <v>1348</v>
      </c>
      <c r="N1408">
        <v>6.6040000000000001</v>
      </c>
    </row>
    <row r="1409" spans="1:14">
      <c r="A1409" s="54">
        <f>formulas!O1496</f>
        <v>0</v>
      </c>
      <c r="B1409" s="33">
        <f t="shared" ca="1" si="132"/>
        <v>32</v>
      </c>
      <c r="C1409">
        <f t="shared" si="133"/>
        <v>90</v>
      </c>
      <c r="D1409">
        <f t="shared" ca="1" si="131"/>
        <v>-3.0000000000000001E-3</v>
      </c>
      <c r="E1409">
        <f t="shared" ca="1" si="134"/>
        <v>0</v>
      </c>
      <c r="F1409">
        <f t="shared" ca="1" si="135"/>
        <v>31</v>
      </c>
      <c r="G1409">
        <f t="shared" ca="1" si="136"/>
        <v>32</v>
      </c>
      <c r="M1409">
        <v>1349</v>
      </c>
      <c r="N1409">
        <v>6.61</v>
      </c>
    </row>
    <row r="1410" spans="1:14">
      <c r="A1410" s="54">
        <f>formulas!O1497</f>
        <v>0</v>
      </c>
      <c r="B1410" s="33">
        <f t="shared" ca="1" si="132"/>
        <v>32</v>
      </c>
      <c r="C1410">
        <f t="shared" si="133"/>
        <v>90</v>
      </c>
      <c r="D1410">
        <f t="shared" ca="1" si="131"/>
        <v>-3.0000000000000001E-3</v>
      </c>
      <c r="E1410">
        <f t="shared" ca="1" si="134"/>
        <v>0</v>
      </c>
      <c r="F1410">
        <f t="shared" ca="1" si="135"/>
        <v>31</v>
      </c>
      <c r="G1410">
        <f t="shared" ca="1" si="136"/>
        <v>32</v>
      </c>
      <c r="M1410">
        <v>1350</v>
      </c>
      <c r="N1410">
        <v>6.6159999999999997</v>
      </c>
    </row>
    <row r="1411" spans="1:14">
      <c r="A1411" s="54">
        <f>formulas!O1498</f>
        <v>0</v>
      </c>
      <c r="B1411" s="33">
        <f t="shared" ca="1" si="132"/>
        <v>32</v>
      </c>
      <c r="C1411">
        <f t="shared" si="133"/>
        <v>90</v>
      </c>
      <c r="D1411">
        <f t="shared" ref="D1411:D1474" ca="1" si="137">INDIRECT(ADDRESS(C1411+1,14))</f>
        <v>-3.0000000000000001E-3</v>
      </c>
      <c r="E1411">
        <f t="shared" ca="1" si="134"/>
        <v>0</v>
      </c>
      <c r="F1411">
        <f t="shared" ca="1" si="135"/>
        <v>31</v>
      </c>
      <c r="G1411">
        <f t="shared" ca="1" si="136"/>
        <v>32</v>
      </c>
      <c r="M1411">
        <v>1351</v>
      </c>
      <c r="N1411">
        <v>6.6219999999999999</v>
      </c>
    </row>
    <row r="1412" spans="1:14">
      <c r="A1412" s="54">
        <f>formulas!O1499</f>
        <v>0</v>
      </c>
      <c r="B1412" s="33">
        <f t="shared" ca="1" si="132"/>
        <v>32</v>
      </c>
      <c r="C1412">
        <f t="shared" si="133"/>
        <v>90</v>
      </c>
      <c r="D1412">
        <f t="shared" ca="1" si="137"/>
        <v>-3.0000000000000001E-3</v>
      </c>
      <c r="E1412">
        <f t="shared" ca="1" si="134"/>
        <v>0</v>
      </c>
      <c r="F1412">
        <f t="shared" ca="1" si="135"/>
        <v>31</v>
      </c>
      <c r="G1412">
        <f t="shared" ca="1" si="136"/>
        <v>32</v>
      </c>
      <c r="M1412">
        <v>1352</v>
      </c>
      <c r="N1412">
        <v>6.6280000000000001</v>
      </c>
    </row>
    <row r="1413" spans="1:14">
      <c r="A1413" s="54">
        <f>formulas!O1500</f>
        <v>0</v>
      </c>
      <c r="B1413" s="33">
        <f t="shared" ca="1" si="132"/>
        <v>32</v>
      </c>
      <c r="C1413">
        <f t="shared" si="133"/>
        <v>90</v>
      </c>
      <c r="D1413">
        <f t="shared" ca="1" si="137"/>
        <v>-3.0000000000000001E-3</v>
      </c>
      <c r="E1413">
        <f t="shared" ca="1" si="134"/>
        <v>0</v>
      </c>
      <c r="F1413">
        <f t="shared" ca="1" si="135"/>
        <v>31</v>
      </c>
      <c r="G1413">
        <f t="shared" ca="1" si="136"/>
        <v>32</v>
      </c>
      <c r="M1413">
        <v>1353</v>
      </c>
      <c r="N1413">
        <v>6.6340000000000003</v>
      </c>
    </row>
    <row r="1414" spans="1:14">
      <c r="A1414" s="54">
        <f>formulas!O1501</f>
        <v>0</v>
      </c>
      <c r="B1414" s="33">
        <f t="shared" ca="1" si="132"/>
        <v>32</v>
      </c>
      <c r="C1414">
        <f t="shared" si="133"/>
        <v>90</v>
      </c>
      <c r="D1414">
        <f t="shared" ca="1" si="137"/>
        <v>-3.0000000000000001E-3</v>
      </c>
      <c r="E1414">
        <f t="shared" ca="1" si="134"/>
        <v>0</v>
      </c>
      <c r="F1414">
        <f t="shared" ca="1" si="135"/>
        <v>31</v>
      </c>
      <c r="G1414">
        <f t="shared" ca="1" si="136"/>
        <v>32</v>
      </c>
      <c r="M1414">
        <v>1354</v>
      </c>
      <c r="N1414">
        <v>6.64</v>
      </c>
    </row>
    <row r="1415" spans="1:14">
      <c r="A1415" s="54">
        <f>formulas!O1502</f>
        <v>0</v>
      </c>
      <c r="B1415" s="33">
        <f t="shared" ca="1" si="132"/>
        <v>32</v>
      </c>
      <c r="C1415">
        <f t="shared" si="133"/>
        <v>90</v>
      </c>
      <c r="D1415">
        <f t="shared" ca="1" si="137"/>
        <v>-3.0000000000000001E-3</v>
      </c>
      <c r="E1415">
        <f t="shared" ca="1" si="134"/>
        <v>0</v>
      </c>
      <c r="F1415">
        <f t="shared" ca="1" si="135"/>
        <v>31</v>
      </c>
      <c r="G1415">
        <f t="shared" ca="1" si="136"/>
        <v>32</v>
      </c>
      <c r="M1415">
        <v>1355</v>
      </c>
      <c r="N1415">
        <v>6.6459999999999999</v>
      </c>
    </row>
    <row r="1416" spans="1:14">
      <c r="A1416" s="54">
        <f>formulas!O1503</f>
        <v>0</v>
      </c>
      <c r="B1416" s="33">
        <f t="shared" ca="1" si="132"/>
        <v>32</v>
      </c>
      <c r="C1416">
        <f t="shared" si="133"/>
        <v>90</v>
      </c>
      <c r="D1416">
        <f t="shared" ca="1" si="137"/>
        <v>-3.0000000000000001E-3</v>
      </c>
      <c r="E1416">
        <f t="shared" ca="1" si="134"/>
        <v>0</v>
      </c>
      <c r="F1416">
        <f t="shared" ca="1" si="135"/>
        <v>31</v>
      </c>
      <c r="G1416">
        <f t="shared" ca="1" si="136"/>
        <v>32</v>
      </c>
      <c r="M1416">
        <v>1356</v>
      </c>
      <c r="N1416">
        <v>6.6520000000000001</v>
      </c>
    </row>
    <row r="1417" spans="1:14">
      <c r="A1417" s="54">
        <f>formulas!O1504</f>
        <v>0</v>
      </c>
      <c r="B1417" s="33">
        <f t="shared" ca="1" si="132"/>
        <v>32</v>
      </c>
      <c r="C1417">
        <f t="shared" si="133"/>
        <v>90</v>
      </c>
      <c r="D1417">
        <f t="shared" ca="1" si="137"/>
        <v>-3.0000000000000001E-3</v>
      </c>
      <c r="E1417">
        <f t="shared" ca="1" si="134"/>
        <v>0</v>
      </c>
      <c r="F1417">
        <f t="shared" ca="1" si="135"/>
        <v>31</v>
      </c>
      <c r="G1417">
        <f t="shared" ca="1" si="136"/>
        <v>32</v>
      </c>
      <c r="M1417">
        <v>1357</v>
      </c>
      <c r="N1417">
        <v>6.6580000000000004</v>
      </c>
    </row>
    <row r="1418" spans="1:14">
      <c r="A1418" s="54">
        <f>formulas!O1505</f>
        <v>0</v>
      </c>
      <c r="B1418" s="33">
        <f t="shared" ca="1" si="132"/>
        <v>32</v>
      </c>
      <c r="C1418">
        <f t="shared" si="133"/>
        <v>90</v>
      </c>
      <c r="D1418">
        <f t="shared" ca="1" si="137"/>
        <v>-3.0000000000000001E-3</v>
      </c>
      <c r="E1418">
        <f t="shared" ca="1" si="134"/>
        <v>0</v>
      </c>
      <c r="F1418">
        <f t="shared" ca="1" si="135"/>
        <v>31</v>
      </c>
      <c r="G1418">
        <f t="shared" ca="1" si="136"/>
        <v>32</v>
      </c>
      <c r="M1418">
        <v>1358</v>
      </c>
      <c r="N1418">
        <v>6.6639999999999997</v>
      </c>
    </row>
    <row r="1419" spans="1:14">
      <c r="A1419" s="54">
        <f>formulas!O1506</f>
        <v>0</v>
      </c>
      <c r="B1419" s="33">
        <f t="shared" ca="1" si="132"/>
        <v>32</v>
      </c>
      <c r="C1419">
        <f t="shared" si="133"/>
        <v>90</v>
      </c>
      <c r="D1419">
        <f t="shared" ca="1" si="137"/>
        <v>-3.0000000000000001E-3</v>
      </c>
      <c r="E1419">
        <f t="shared" ca="1" si="134"/>
        <v>0</v>
      </c>
      <c r="F1419">
        <f t="shared" ca="1" si="135"/>
        <v>31</v>
      </c>
      <c r="G1419">
        <f t="shared" ca="1" si="136"/>
        <v>32</v>
      </c>
      <c r="M1419">
        <v>1359</v>
      </c>
      <c r="N1419">
        <v>6.6689999999999996</v>
      </c>
    </row>
    <row r="1420" spans="1:14">
      <c r="A1420" s="54">
        <f>formulas!O1507</f>
        <v>0</v>
      </c>
      <c r="B1420" s="33">
        <f t="shared" ca="1" si="132"/>
        <v>32</v>
      </c>
      <c r="C1420">
        <f t="shared" si="133"/>
        <v>90</v>
      </c>
      <c r="D1420">
        <f t="shared" ca="1" si="137"/>
        <v>-3.0000000000000001E-3</v>
      </c>
      <c r="E1420">
        <f t="shared" ca="1" si="134"/>
        <v>0</v>
      </c>
      <c r="F1420">
        <f t="shared" ca="1" si="135"/>
        <v>31</v>
      </c>
      <c r="G1420">
        <f t="shared" ca="1" si="136"/>
        <v>32</v>
      </c>
      <c r="M1420">
        <v>1360</v>
      </c>
      <c r="N1420">
        <v>6.6749999999999998</v>
      </c>
    </row>
    <row r="1421" spans="1:14">
      <c r="A1421" s="54">
        <f>formulas!O1508</f>
        <v>0</v>
      </c>
      <c r="B1421" s="33">
        <f t="shared" ca="1" si="132"/>
        <v>32</v>
      </c>
      <c r="C1421">
        <f t="shared" si="133"/>
        <v>90</v>
      </c>
      <c r="D1421">
        <f t="shared" ca="1" si="137"/>
        <v>-3.0000000000000001E-3</v>
      </c>
      <c r="E1421">
        <f t="shared" ca="1" si="134"/>
        <v>0</v>
      </c>
      <c r="F1421">
        <f t="shared" ca="1" si="135"/>
        <v>31</v>
      </c>
      <c r="G1421">
        <f t="shared" ca="1" si="136"/>
        <v>32</v>
      </c>
      <c r="M1421">
        <v>1361</v>
      </c>
      <c r="N1421">
        <v>6.681</v>
      </c>
    </row>
    <row r="1422" spans="1:14">
      <c r="A1422" s="54">
        <f>formulas!O1509</f>
        <v>0</v>
      </c>
      <c r="B1422" s="33">
        <f t="shared" ca="1" si="132"/>
        <v>32</v>
      </c>
      <c r="C1422">
        <f t="shared" si="133"/>
        <v>90</v>
      </c>
      <c r="D1422">
        <f t="shared" ca="1" si="137"/>
        <v>-3.0000000000000001E-3</v>
      </c>
      <c r="E1422">
        <f t="shared" ca="1" si="134"/>
        <v>0</v>
      </c>
      <c r="F1422">
        <f t="shared" ca="1" si="135"/>
        <v>31</v>
      </c>
      <c r="G1422">
        <f t="shared" ca="1" si="136"/>
        <v>32</v>
      </c>
      <c r="M1422">
        <v>1362</v>
      </c>
      <c r="N1422">
        <v>6.6870000000000003</v>
      </c>
    </row>
    <row r="1423" spans="1:14">
      <c r="A1423" s="54">
        <f>formulas!O1510</f>
        <v>0</v>
      </c>
      <c r="B1423" s="33">
        <f t="shared" ca="1" si="132"/>
        <v>32</v>
      </c>
      <c r="C1423">
        <f t="shared" si="133"/>
        <v>90</v>
      </c>
      <c r="D1423">
        <f t="shared" ca="1" si="137"/>
        <v>-3.0000000000000001E-3</v>
      </c>
      <c r="E1423">
        <f t="shared" ca="1" si="134"/>
        <v>0</v>
      </c>
      <c r="F1423">
        <f t="shared" ca="1" si="135"/>
        <v>31</v>
      </c>
      <c r="G1423">
        <f t="shared" ca="1" si="136"/>
        <v>32</v>
      </c>
      <c r="M1423">
        <v>1363</v>
      </c>
      <c r="N1423">
        <v>6.6929999999999996</v>
      </c>
    </row>
    <row r="1424" spans="1:14">
      <c r="A1424" s="54">
        <f>formulas!O1511</f>
        <v>0</v>
      </c>
      <c r="B1424" s="33">
        <f t="shared" ca="1" si="132"/>
        <v>32</v>
      </c>
      <c r="C1424">
        <f t="shared" si="133"/>
        <v>90</v>
      </c>
      <c r="D1424">
        <f t="shared" ca="1" si="137"/>
        <v>-3.0000000000000001E-3</v>
      </c>
      <c r="E1424">
        <f t="shared" ca="1" si="134"/>
        <v>0</v>
      </c>
      <c r="F1424">
        <f t="shared" ca="1" si="135"/>
        <v>31</v>
      </c>
      <c r="G1424">
        <f t="shared" ca="1" si="136"/>
        <v>32</v>
      </c>
      <c r="M1424">
        <v>1364</v>
      </c>
      <c r="N1424">
        <v>6.6989999999999998</v>
      </c>
    </row>
    <row r="1425" spans="1:14">
      <c r="A1425" s="54">
        <f>formulas!O1512</f>
        <v>0</v>
      </c>
      <c r="B1425" s="33">
        <f t="shared" ca="1" si="132"/>
        <v>32</v>
      </c>
      <c r="C1425">
        <f t="shared" si="133"/>
        <v>90</v>
      </c>
      <c r="D1425">
        <f t="shared" ca="1" si="137"/>
        <v>-3.0000000000000001E-3</v>
      </c>
      <c r="E1425">
        <f t="shared" ca="1" si="134"/>
        <v>0</v>
      </c>
      <c r="F1425">
        <f t="shared" ca="1" si="135"/>
        <v>31</v>
      </c>
      <c r="G1425">
        <f t="shared" ca="1" si="136"/>
        <v>32</v>
      </c>
      <c r="M1425">
        <v>1365</v>
      </c>
      <c r="N1425">
        <v>6.7050000000000001</v>
      </c>
    </row>
    <row r="1426" spans="1:14">
      <c r="A1426" s="54">
        <f>formulas!O1513</f>
        <v>0</v>
      </c>
      <c r="B1426" s="33">
        <f t="shared" ca="1" si="132"/>
        <v>32</v>
      </c>
      <c r="C1426">
        <f t="shared" si="133"/>
        <v>90</v>
      </c>
      <c r="D1426">
        <f t="shared" ca="1" si="137"/>
        <v>-3.0000000000000001E-3</v>
      </c>
      <c r="E1426">
        <f t="shared" ca="1" si="134"/>
        <v>0</v>
      </c>
      <c r="F1426">
        <f t="shared" ca="1" si="135"/>
        <v>31</v>
      </c>
      <c r="G1426">
        <f t="shared" ca="1" si="136"/>
        <v>32</v>
      </c>
      <c r="M1426">
        <v>1366</v>
      </c>
      <c r="N1426">
        <v>6.7110000000000003</v>
      </c>
    </row>
    <row r="1427" spans="1:14">
      <c r="A1427" s="54">
        <f>formulas!O1514</f>
        <v>0</v>
      </c>
      <c r="B1427" s="33">
        <f t="shared" ca="1" si="132"/>
        <v>32</v>
      </c>
      <c r="C1427">
        <f t="shared" si="133"/>
        <v>90</v>
      </c>
      <c r="D1427">
        <f t="shared" ca="1" si="137"/>
        <v>-3.0000000000000001E-3</v>
      </c>
      <c r="E1427">
        <f t="shared" ca="1" si="134"/>
        <v>0</v>
      </c>
      <c r="F1427">
        <f t="shared" ca="1" si="135"/>
        <v>31</v>
      </c>
      <c r="G1427">
        <f t="shared" ca="1" si="136"/>
        <v>32</v>
      </c>
      <c r="M1427">
        <v>1367</v>
      </c>
      <c r="N1427">
        <v>6.7169999999999996</v>
      </c>
    </row>
    <row r="1428" spans="1:14">
      <c r="A1428" s="54">
        <f>formulas!O1515</f>
        <v>0</v>
      </c>
      <c r="B1428" s="33">
        <f t="shared" ca="1" si="132"/>
        <v>32</v>
      </c>
      <c r="C1428">
        <f t="shared" si="133"/>
        <v>90</v>
      </c>
      <c r="D1428">
        <f t="shared" ca="1" si="137"/>
        <v>-3.0000000000000001E-3</v>
      </c>
      <c r="E1428">
        <f t="shared" ca="1" si="134"/>
        <v>0</v>
      </c>
      <c r="F1428">
        <f t="shared" ca="1" si="135"/>
        <v>31</v>
      </c>
      <c r="G1428">
        <f t="shared" ca="1" si="136"/>
        <v>32</v>
      </c>
      <c r="M1428">
        <v>1368</v>
      </c>
      <c r="N1428">
        <v>6.7229999999999999</v>
      </c>
    </row>
    <row r="1429" spans="1:14">
      <c r="A1429" s="54">
        <f>formulas!O1516</f>
        <v>0</v>
      </c>
      <c r="B1429" s="33">
        <f t="shared" ref="B1429:B1492" ca="1" si="138">(A1429-D1429)/(E1429-D1429)*(G1429-F1429)+F1429</f>
        <v>32</v>
      </c>
      <c r="C1429">
        <f t="shared" ref="C1429:C1492" si="139">COUNTIF($N$2:$N$25400,"&lt;"&amp;A1429)</f>
        <v>90</v>
      </c>
      <c r="D1429">
        <f t="shared" ca="1" si="137"/>
        <v>-3.0000000000000001E-3</v>
      </c>
      <c r="E1429">
        <f t="shared" ref="E1429:E1492" ca="1" si="140">INDIRECT(ADDRESS(C1429+2,14))</f>
        <v>0</v>
      </c>
      <c r="F1429">
        <f t="shared" ref="F1429:F1492" ca="1" si="141">INDIRECT(ADDRESS(C1429+1,13))</f>
        <v>31</v>
      </c>
      <c r="G1429">
        <f t="shared" ref="G1429:G1492" ca="1" si="142">INDIRECT(ADDRESS(C1429+2,13))</f>
        <v>32</v>
      </c>
      <c r="M1429">
        <v>1369</v>
      </c>
      <c r="N1429">
        <v>6.7290000000000001</v>
      </c>
    </row>
    <row r="1430" spans="1:14">
      <c r="A1430" s="54">
        <f>formulas!O1517</f>
        <v>0</v>
      </c>
      <c r="B1430" s="33">
        <f t="shared" ca="1" si="138"/>
        <v>32</v>
      </c>
      <c r="C1430">
        <f t="shared" si="139"/>
        <v>90</v>
      </c>
      <c r="D1430">
        <f t="shared" ca="1" si="137"/>
        <v>-3.0000000000000001E-3</v>
      </c>
      <c r="E1430">
        <f t="shared" ca="1" si="140"/>
        <v>0</v>
      </c>
      <c r="F1430">
        <f t="shared" ca="1" si="141"/>
        <v>31</v>
      </c>
      <c r="G1430">
        <f t="shared" ca="1" si="142"/>
        <v>32</v>
      </c>
      <c r="M1430">
        <v>1370</v>
      </c>
      <c r="N1430">
        <v>6.7350000000000003</v>
      </c>
    </row>
    <row r="1431" spans="1:14">
      <c r="A1431" s="54">
        <f>formulas!O1518</f>
        <v>0</v>
      </c>
      <c r="B1431" s="33">
        <f t="shared" ca="1" si="138"/>
        <v>32</v>
      </c>
      <c r="C1431">
        <f t="shared" si="139"/>
        <v>90</v>
      </c>
      <c r="D1431">
        <f t="shared" ca="1" si="137"/>
        <v>-3.0000000000000001E-3</v>
      </c>
      <c r="E1431">
        <f t="shared" ca="1" si="140"/>
        <v>0</v>
      </c>
      <c r="F1431">
        <f t="shared" ca="1" si="141"/>
        <v>31</v>
      </c>
      <c r="G1431">
        <f t="shared" ca="1" si="142"/>
        <v>32</v>
      </c>
      <c r="M1431">
        <v>1371</v>
      </c>
      <c r="N1431">
        <v>6.7409999999999997</v>
      </c>
    </row>
    <row r="1432" spans="1:14">
      <c r="A1432" s="54">
        <f>formulas!O1519</f>
        <v>0</v>
      </c>
      <c r="B1432" s="33">
        <f t="shared" ca="1" si="138"/>
        <v>32</v>
      </c>
      <c r="C1432">
        <f t="shared" si="139"/>
        <v>90</v>
      </c>
      <c r="D1432">
        <f t="shared" ca="1" si="137"/>
        <v>-3.0000000000000001E-3</v>
      </c>
      <c r="E1432">
        <f t="shared" ca="1" si="140"/>
        <v>0</v>
      </c>
      <c r="F1432">
        <f t="shared" ca="1" si="141"/>
        <v>31</v>
      </c>
      <c r="G1432">
        <f t="shared" ca="1" si="142"/>
        <v>32</v>
      </c>
      <c r="M1432">
        <v>1372</v>
      </c>
      <c r="N1432">
        <v>6.7460000000000004</v>
      </c>
    </row>
    <row r="1433" spans="1:14">
      <c r="A1433" s="54">
        <f>formulas!O1520</f>
        <v>0</v>
      </c>
      <c r="B1433" s="33">
        <f t="shared" ca="1" si="138"/>
        <v>32</v>
      </c>
      <c r="C1433">
        <f t="shared" si="139"/>
        <v>90</v>
      </c>
      <c r="D1433">
        <f t="shared" ca="1" si="137"/>
        <v>-3.0000000000000001E-3</v>
      </c>
      <c r="E1433">
        <f t="shared" ca="1" si="140"/>
        <v>0</v>
      </c>
      <c r="F1433">
        <f t="shared" ca="1" si="141"/>
        <v>31</v>
      </c>
      <c r="G1433">
        <f t="shared" ca="1" si="142"/>
        <v>32</v>
      </c>
      <c r="M1433">
        <v>1373</v>
      </c>
      <c r="N1433">
        <v>6.7519999999999998</v>
      </c>
    </row>
    <row r="1434" spans="1:14">
      <c r="A1434" s="54">
        <f>formulas!O1521</f>
        <v>0</v>
      </c>
      <c r="B1434" s="33">
        <f t="shared" ca="1" si="138"/>
        <v>32</v>
      </c>
      <c r="C1434">
        <f t="shared" si="139"/>
        <v>90</v>
      </c>
      <c r="D1434">
        <f t="shared" ca="1" si="137"/>
        <v>-3.0000000000000001E-3</v>
      </c>
      <c r="E1434">
        <f t="shared" ca="1" si="140"/>
        <v>0</v>
      </c>
      <c r="F1434">
        <f t="shared" ca="1" si="141"/>
        <v>31</v>
      </c>
      <c r="G1434">
        <f t="shared" ca="1" si="142"/>
        <v>32</v>
      </c>
      <c r="M1434">
        <v>1374</v>
      </c>
      <c r="N1434">
        <v>6.758</v>
      </c>
    </row>
    <row r="1435" spans="1:14">
      <c r="A1435" s="54">
        <f>formulas!O1522</f>
        <v>0</v>
      </c>
      <c r="B1435" s="33">
        <f t="shared" ca="1" si="138"/>
        <v>32</v>
      </c>
      <c r="C1435">
        <f t="shared" si="139"/>
        <v>90</v>
      </c>
      <c r="D1435">
        <f t="shared" ca="1" si="137"/>
        <v>-3.0000000000000001E-3</v>
      </c>
      <c r="E1435">
        <f t="shared" ca="1" si="140"/>
        <v>0</v>
      </c>
      <c r="F1435">
        <f t="shared" ca="1" si="141"/>
        <v>31</v>
      </c>
      <c r="G1435">
        <f t="shared" ca="1" si="142"/>
        <v>32</v>
      </c>
      <c r="M1435">
        <v>1375</v>
      </c>
      <c r="N1435">
        <v>6.7640000000000002</v>
      </c>
    </row>
    <row r="1436" spans="1:14">
      <c r="A1436" s="54">
        <f>formulas!O1523</f>
        <v>0</v>
      </c>
      <c r="B1436" s="33">
        <f t="shared" ca="1" si="138"/>
        <v>32</v>
      </c>
      <c r="C1436">
        <f t="shared" si="139"/>
        <v>90</v>
      </c>
      <c r="D1436">
        <f t="shared" ca="1" si="137"/>
        <v>-3.0000000000000001E-3</v>
      </c>
      <c r="E1436">
        <f t="shared" ca="1" si="140"/>
        <v>0</v>
      </c>
      <c r="F1436">
        <f t="shared" ca="1" si="141"/>
        <v>31</v>
      </c>
      <c r="G1436">
        <f t="shared" ca="1" si="142"/>
        <v>32</v>
      </c>
      <c r="M1436">
        <v>1376</v>
      </c>
      <c r="N1436">
        <v>6.77</v>
      </c>
    </row>
    <row r="1437" spans="1:14">
      <c r="A1437" s="54">
        <f>formulas!O1524</f>
        <v>0</v>
      </c>
      <c r="B1437" s="33">
        <f t="shared" ca="1" si="138"/>
        <v>32</v>
      </c>
      <c r="C1437">
        <f t="shared" si="139"/>
        <v>90</v>
      </c>
      <c r="D1437">
        <f t="shared" ca="1" si="137"/>
        <v>-3.0000000000000001E-3</v>
      </c>
      <c r="E1437">
        <f t="shared" ca="1" si="140"/>
        <v>0</v>
      </c>
      <c r="F1437">
        <f t="shared" ca="1" si="141"/>
        <v>31</v>
      </c>
      <c r="G1437">
        <f t="shared" ca="1" si="142"/>
        <v>32</v>
      </c>
      <c r="M1437">
        <v>1377</v>
      </c>
      <c r="N1437">
        <v>6.7759999999999998</v>
      </c>
    </row>
    <row r="1438" spans="1:14">
      <c r="A1438" s="54">
        <f>formulas!O1525</f>
        <v>0</v>
      </c>
      <c r="B1438" s="33">
        <f t="shared" ca="1" si="138"/>
        <v>32</v>
      </c>
      <c r="C1438">
        <f t="shared" si="139"/>
        <v>90</v>
      </c>
      <c r="D1438">
        <f t="shared" ca="1" si="137"/>
        <v>-3.0000000000000001E-3</v>
      </c>
      <c r="E1438">
        <f t="shared" ca="1" si="140"/>
        <v>0</v>
      </c>
      <c r="F1438">
        <f t="shared" ca="1" si="141"/>
        <v>31</v>
      </c>
      <c r="G1438">
        <f t="shared" ca="1" si="142"/>
        <v>32</v>
      </c>
      <c r="M1438">
        <v>1378</v>
      </c>
      <c r="N1438">
        <v>6.782</v>
      </c>
    </row>
    <row r="1439" spans="1:14">
      <c r="A1439" s="54">
        <f>formulas!O1526</f>
        <v>0</v>
      </c>
      <c r="B1439" s="33">
        <f t="shared" ca="1" si="138"/>
        <v>32</v>
      </c>
      <c r="C1439">
        <f t="shared" si="139"/>
        <v>90</v>
      </c>
      <c r="D1439">
        <f t="shared" ca="1" si="137"/>
        <v>-3.0000000000000001E-3</v>
      </c>
      <c r="E1439">
        <f t="shared" ca="1" si="140"/>
        <v>0</v>
      </c>
      <c r="F1439">
        <f t="shared" ca="1" si="141"/>
        <v>31</v>
      </c>
      <c r="G1439">
        <f t="shared" ca="1" si="142"/>
        <v>32</v>
      </c>
      <c r="M1439">
        <v>1379</v>
      </c>
      <c r="N1439">
        <v>6.7880000000000003</v>
      </c>
    </row>
    <row r="1440" spans="1:14">
      <c r="A1440" s="54">
        <f>formulas!O1527</f>
        <v>0</v>
      </c>
      <c r="B1440" s="33">
        <f t="shared" ca="1" si="138"/>
        <v>32</v>
      </c>
      <c r="C1440">
        <f t="shared" si="139"/>
        <v>90</v>
      </c>
      <c r="D1440">
        <f t="shared" ca="1" si="137"/>
        <v>-3.0000000000000001E-3</v>
      </c>
      <c r="E1440">
        <f t="shared" ca="1" si="140"/>
        <v>0</v>
      </c>
      <c r="F1440">
        <f t="shared" ca="1" si="141"/>
        <v>31</v>
      </c>
      <c r="G1440">
        <f t="shared" ca="1" si="142"/>
        <v>32</v>
      </c>
      <c r="M1440">
        <v>1380</v>
      </c>
      <c r="N1440">
        <v>6.7939999999999996</v>
      </c>
    </row>
    <row r="1441" spans="1:14">
      <c r="A1441" s="54">
        <f>formulas!O1528</f>
        <v>0</v>
      </c>
      <c r="B1441" s="33">
        <f t="shared" ca="1" si="138"/>
        <v>32</v>
      </c>
      <c r="C1441">
        <f t="shared" si="139"/>
        <v>90</v>
      </c>
      <c r="D1441">
        <f t="shared" ca="1" si="137"/>
        <v>-3.0000000000000001E-3</v>
      </c>
      <c r="E1441">
        <f t="shared" ca="1" si="140"/>
        <v>0</v>
      </c>
      <c r="F1441">
        <f t="shared" ca="1" si="141"/>
        <v>31</v>
      </c>
      <c r="G1441">
        <f t="shared" ca="1" si="142"/>
        <v>32</v>
      </c>
      <c r="M1441">
        <v>1381</v>
      </c>
      <c r="N1441">
        <v>6.8</v>
      </c>
    </row>
    <row r="1442" spans="1:14">
      <c r="A1442" s="54">
        <f>formulas!O1529</f>
        <v>0</v>
      </c>
      <c r="B1442" s="33">
        <f t="shared" ca="1" si="138"/>
        <v>32</v>
      </c>
      <c r="C1442">
        <f t="shared" si="139"/>
        <v>90</v>
      </c>
      <c r="D1442">
        <f t="shared" ca="1" si="137"/>
        <v>-3.0000000000000001E-3</v>
      </c>
      <c r="E1442">
        <f t="shared" ca="1" si="140"/>
        <v>0</v>
      </c>
      <c r="F1442">
        <f t="shared" ca="1" si="141"/>
        <v>31</v>
      </c>
      <c r="G1442">
        <f t="shared" ca="1" si="142"/>
        <v>32</v>
      </c>
      <c r="M1442">
        <v>1382</v>
      </c>
      <c r="N1442">
        <v>6.806</v>
      </c>
    </row>
    <row r="1443" spans="1:14">
      <c r="A1443" s="54">
        <f>formulas!O1530</f>
        <v>0</v>
      </c>
      <c r="B1443" s="33">
        <f t="shared" ca="1" si="138"/>
        <v>32</v>
      </c>
      <c r="C1443">
        <f t="shared" si="139"/>
        <v>90</v>
      </c>
      <c r="D1443">
        <f t="shared" ca="1" si="137"/>
        <v>-3.0000000000000001E-3</v>
      </c>
      <c r="E1443">
        <f t="shared" ca="1" si="140"/>
        <v>0</v>
      </c>
      <c r="F1443">
        <f t="shared" ca="1" si="141"/>
        <v>31</v>
      </c>
      <c r="G1443">
        <f t="shared" ca="1" si="142"/>
        <v>32</v>
      </c>
      <c r="M1443">
        <v>1383</v>
      </c>
      <c r="N1443">
        <v>6.8120000000000003</v>
      </c>
    </row>
    <row r="1444" spans="1:14">
      <c r="A1444" s="54">
        <f>formulas!O1531</f>
        <v>0</v>
      </c>
      <c r="B1444" s="33">
        <f t="shared" ca="1" si="138"/>
        <v>32</v>
      </c>
      <c r="C1444">
        <f t="shared" si="139"/>
        <v>90</v>
      </c>
      <c r="D1444">
        <f t="shared" ca="1" si="137"/>
        <v>-3.0000000000000001E-3</v>
      </c>
      <c r="E1444">
        <f t="shared" ca="1" si="140"/>
        <v>0</v>
      </c>
      <c r="F1444">
        <f t="shared" ca="1" si="141"/>
        <v>31</v>
      </c>
      <c r="G1444">
        <f t="shared" ca="1" si="142"/>
        <v>32</v>
      </c>
      <c r="M1444">
        <v>1384</v>
      </c>
      <c r="N1444">
        <v>6.8179999999999996</v>
      </c>
    </row>
    <row r="1445" spans="1:14">
      <c r="A1445" s="54">
        <f>formulas!O1532</f>
        <v>0</v>
      </c>
      <c r="B1445" s="33">
        <f t="shared" ca="1" si="138"/>
        <v>32</v>
      </c>
      <c r="C1445">
        <f t="shared" si="139"/>
        <v>90</v>
      </c>
      <c r="D1445">
        <f t="shared" ca="1" si="137"/>
        <v>-3.0000000000000001E-3</v>
      </c>
      <c r="E1445">
        <f t="shared" ca="1" si="140"/>
        <v>0</v>
      </c>
      <c r="F1445">
        <f t="shared" ca="1" si="141"/>
        <v>31</v>
      </c>
      <c r="G1445">
        <f t="shared" ca="1" si="142"/>
        <v>32</v>
      </c>
      <c r="M1445">
        <v>1385</v>
      </c>
      <c r="N1445">
        <v>6.8239999999999998</v>
      </c>
    </row>
    <row r="1446" spans="1:14">
      <c r="A1446" s="54">
        <f>formulas!O1533</f>
        <v>0</v>
      </c>
      <c r="B1446" s="33">
        <f t="shared" ca="1" si="138"/>
        <v>32</v>
      </c>
      <c r="C1446">
        <f t="shared" si="139"/>
        <v>90</v>
      </c>
      <c r="D1446">
        <f t="shared" ca="1" si="137"/>
        <v>-3.0000000000000001E-3</v>
      </c>
      <c r="E1446">
        <f t="shared" ca="1" si="140"/>
        <v>0</v>
      </c>
      <c r="F1446">
        <f t="shared" ca="1" si="141"/>
        <v>31</v>
      </c>
      <c r="G1446">
        <f t="shared" ca="1" si="142"/>
        <v>32</v>
      </c>
      <c r="M1446">
        <v>1386</v>
      </c>
      <c r="N1446">
        <v>6.83</v>
      </c>
    </row>
    <row r="1447" spans="1:14">
      <c r="A1447" s="54">
        <f>formulas!O1534</f>
        <v>0</v>
      </c>
      <c r="B1447" s="33">
        <f t="shared" ca="1" si="138"/>
        <v>32</v>
      </c>
      <c r="C1447">
        <f t="shared" si="139"/>
        <v>90</v>
      </c>
      <c r="D1447">
        <f t="shared" ca="1" si="137"/>
        <v>-3.0000000000000001E-3</v>
      </c>
      <c r="E1447">
        <f t="shared" ca="1" si="140"/>
        <v>0</v>
      </c>
      <c r="F1447">
        <f t="shared" ca="1" si="141"/>
        <v>31</v>
      </c>
      <c r="G1447">
        <f t="shared" ca="1" si="142"/>
        <v>32</v>
      </c>
      <c r="M1447">
        <v>1387</v>
      </c>
      <c r="N1447">
        <v>6.8360000000000003</v>
      </c>
    </row>
    <row r="1448" spans="1:14">
      <c r="A1448" s="54">
        <f>formulas!O1535</f>
        <v>0</v>
      </c>
      <c r="B1448" s="33">
        <f t="shared" ca="1" si="138"/>
        <v>32</v>
      </c>
      <c r="C1448">
        <f t="shared" si="139"/>
        <v>90</v>
      </c>
      <c r="D1448">
        <f t="shared" ca="1" si="137"/>
        <v>-3.0000000000000001E-3</v>
      </c>
      <c r="E1448">
        <f t="shared" ca="1" si="140"/>
        <v>0</v>
      </c>
      <c r="F1448">
        <f t="shared" ca="1" si="141"/>
        <v>31</v>
      </c>
      <c r="G1448">
        <f t="shared" ca="1" si="142"/>
        <v>32</v>
      </c>
      <c r="M1448">
        <v>1388</v>
      </c>
      <c r="N1448">
        <v>6.8419999999999996</v>
      </c>
    </row>
    <row r="1449" spans="1:14">
      <c r="A1449" s="54">
        <f>formulas!O1536</f>
        <v>0</v>
      </c>
      <c r="B1449" s="33">
        <f t="shared" ca="1" si="138"/>
        <v>32</v>
      </c>
      <c r="C1449">
        <f t="shared" si="139"/>
        <v>90</v>
      </c>
      <c r="D1449">
        <f t="shared" ca="1" si="137"/>
        <v>-3.0000000000000001E-3</v>
      </c>
      <c r="E1449">
        <f t="shared" ca="1" si="140"/>
        <v>0</v>
      </c>
      <c r="F1449">
        <f t="shared" ca="1" si="141"/>
        <v>31</v>
      </c>
      <c r="G1449">
        <f t="shared" ca="1" si="142"/>
        <v>32</v>
      </c>
      <c r="M1449">
        <v>1389</v>
      </c>
      <c r="N1449">
        <v>6.8470000000000004</v>
      </c>
    </row>
    <row r="1450" spans="1:14">
      <c r="A1450" s="54">
        <f>formulas!O1537</f>
        <v>0</v>
      </c>
      <c r="B1450" s="33">
        <f t="shared" ca="1" si="138"/>
        <v>32</v>
      </c>
      <c r="C1450">
        <f t="shared" si="139"/>
        <v>90</v>
      </c>
      <c r="D1450">
        <f t="shared" ca="1" si="137"/>
        <v>-3.0000000000000001E-3</v>
      </c>
      <c r="E1450">
        <f t="shared" ca="1" si="140"/>
        <v>0</v>
      </c>
      <c r="F1450">
        <f t="shared" ca="1" si="141"/>
        <v>31</v>
      </c>
      <c r="G1450">
        <f t="shared" ca="1" si="142"/>
        <v>32</v>
      </c>
      <c r="M1450">
        <v>1390</v>
      </c>
      <c r="N1450">
        <v>6.8529999999999998</v>
      </c>
    </row>
    <row r="1451" spans="1:14">
      <c r="A1451" s="54">
        <f>formulas!O1538</f>
        <v>0</v>
      </c>
      <c r="B1451" s="33">
        <f t="shared" ca="1" si="138"/>
        <v>32</v>
      </c>
      <c r="C1451">
        <f t="shared" si="139"/>
        <v>90</v>
      </c>
      <c r="D1451">
        <f t="shared" ca="1" si="137"/>
        <v>-3.0000000000000001E-3</v>
      </c>
      <c r="E1451">
        <f t="shared" ca="1" si="140"/>
        <v>0</v>
      </c>
      <c r="F1451">
        <f t="shared" ca="1" si="141"/>
        <v>31</v>
      </c>
      <c r="G1451">
        <f t="shared" ca="1" si="142"/>
        <v>32</v>
      </c>
      <c r="M1451">
        <v>1391</v>
      </c>
      <c r="N1451">
        <v>6.859</v>
      </c>
    </row>
    <row r="1452" spans="1:14">
      <c r="A1452" s="54">
        <f>formulas!O1539</f>
        <v>0</v>
      </c>
      <c r="B1452" s="33">
        <f t="shared" ca="1" si="138"/>
        <v>32</v>
      </c>
      <c r="C1452">
        <f t="shared" si="139"/>
        <v>90</v>
      </c>
      <c r="D1452">
        <f t="shared" ca="1" si="137"/>
        <v>-3.0000000000000001E-3</v>
      </c>
      <c r="E1452">
        <f t="shared" ca="1" si="140"/>
        <v>0</v>
      </c>
      <c r="F1452">
        <f t="shared" ca="1" si="141"/>
        <v>31</v>
      </c>
      <c r="G1452">
        <f t="shared" ca="1" si="142"/>
        <v>32</v>
      </c>
      <c r="M1452">
        <v>1392</v>
      </c>
      <c r="N1452">
        <v>6.8650000000000002</v>
      </c>
    </row>
    <row r="1453" spans="1:14">
      <c r="A1453" s="54">
        <f>formulas!O1540</f>
        <v>0</v>
      </c>
      <c r="B1453" s="33">
        <f t="shared" ca="1" si="138"/>
        <v>32</v>
      </c>
      <c r="C1453">
        <f t="shared" si="139"/>
        <v>90</v>
      </c>
      <c r="D1453">
        <f t="shared" ca="1" si="137"/>
        <v>-3.0000000000000001E-3</v>
      </c>
      <c r="E1453">
        <f t="shared" ca="1" si="140"/>
        <v>0</v>
      </c>
      <c r="F1453">
        <f t="shared" ca="1" si="141"/>
        <v>31</v>
      </c>
      <c r="G1453">
        <f t="shared" ca="1" si="142"/>
        <v>32</v>
      </c>
      <c r="M1453">
        <v>1393</v>
      </c>
      <c r="N1453">
        <v>6.8710000000000004</v>
      </c>
    </row>
    <row r="1454" spans="1:14">
      <c r="A1454" s="54">
        <f>formulas!O1541</f>
        <v>0</v>
      </c>
      <c r="B1454" s="33">
        <f t="shared" ca="1" si="138"/>
        <v>32</v>
      </c>
      <c r="C1454">
        <f t="shared" si="139"/>
        <v>90</v>
      </c>
      <c r="D1454">
        <f t="shared" ca="1" si="137"/>
        <v>-3.0000000000000001E-3</v>
      </c>
      <c r="E1454">
        <f t="shared" ca="1" si="140"/>
        <v>0</v>
      </c>
      <c r="F1454">
        <f t="shared" ca="1" si="141"/>
        <v>31</v>
      </c>
      <c r="G1454">
        <f t="shared" ca="1" si="142"/>
        <v>32</v>
      </c>
      <c r="M1454">
        <v>1394</v>
      </c>
      <c r="N1454">
        <v>6.8769999999999998</v>
      </c>
    </row>
    <row r="1455" spans="1:14">
      <c r="A1455" s="54">
        <f>formulas!O1542</f>
        <v>0</v>
      </c>
      <c r="B1455" s="33">
        <f t="shared" ca="1" si="138"/>
        <v>32</v>
      </c>
      <c r="C1455">
        <f t="shared" si="139"/>
        <v>90</v>
      </c>
      <c r="D1455">
        <f t="shared" ca="1" si="137"/>
        <v>-3.0000000000000001E-3</v>
      </c>
      <c r="E1455">
        <f t="shared" ca="1" si="140"/>
        <v>0</v>
      </c>
      <c r="F1455">
        <f t="shared" ca="1" si="141"/>
        <v>31</v>
      </c>
      <c r="G1455">
        <f t="shared" ca="1" si="142"/>
        <v>32</v>
      </c>
      <c r="M1455">
        <v>1395</v>
      </c>
      <c r="N1455">
        <v>6.883</v>
      </c>
    </row>
    <row r="1456" spans="1:14">
      <c r="A1456" s="54">
        <f>formulas!O1543</f>
        <v>0</v>
      </c>
      <c r="B1456" s="33">
        <f t="shared" ca="1" si="138"/>
        <v>32</v>
      </c>
      <c r="C1456">
        <f t="shared" si="139"/>
        <v>90</v>
      </c>
      <c r="D1456">
        <f t="shared" ca="1" si="137"/>
        <v>-3.0000000000000001E-3</v>
      </c>
      <c r="E1456">
        <f t="shared" ca="1" si="140"/>
        <v>0</v>
      </c>
      <c r="F1456">
        <f t="shared" ca="1" si="141"/>
        <v>31</v>
      </c>
      <c r="G1456">
        <f t="shared" ca="1" si="142"/>
        <v>32</v>
      </c>
      <c r="M1456">
        <v>1396</v>
      </c>
      <c r="N1456">
        <v>6.8890000000000002</v>
      </c>
    </row>
    <row r="1457" spans="1:14">
      <c r="A1457" s="54">
        <f>formulas!O1544</f>
        <v>0</v>
      </c>
      <c r="B1457" s="33">
        <f t="shared" ca="1" si="138"/>
        <v>32</v>
      </c>
      <c r="C1457">
        <f t="shared" si="139"/>
        <v>90</v>
      </c>
      <c r="D1457">
        <f t="shared" ca="1" si="137"/>
        <v>-3.0000000000000001E-3</v>
      </c>
      <c r="E1457">
        <f t="shared" ca="1" si="140"/>
        <v>0</v>
      </c>
      <c r="F1457">
        <f t="shared" ca="1" si="141"/>
        <v>31</v>
      </c>
      <c r="G1457">
        <f t="shared" ca="1" si="142"/>
        <v>32</v>
      </c>
      <c r="M1457">
        <v>1397</v>
      </c>
      <c r="N1457">
        <v>6.8949999999999996</v>
      </c>
    </row>
    <row r="1458" spans="1:14">
      <c r="A1458" s="54">
        <f>formulas!O1545</f>
        <v>0</v>
      </c>
      <c r="B1458" s="33">
        <f t="shared" ca="1" si="138"/>
        <v>32</v>
      </c>
      <c r="C1458">
        <f t="shared" si="139"/>
        <v>90</v>
      </c>
      <c r="D1458">
        <f t="shared" ca="1" si="137"/>
        <v>-3.0000000000000001E-3</v>
      </c>
      <c r="E1458">
        <f t="shared" ca="1" si="140"/>
        <v>0</v>
      </c>
      <c r="F1458">
        <f t="shared" ca="1" si="141"/>
        <v>31</v>
      </c>
      <c r="G1458">
        <f t="shared" ca="1" si="142"/>
        <v>32</v>
      </c>
      <c r="M1458">
        <v>1398</v>
      </c>
      <c r="N1458">
        <v>6.9009999999999998</v>
      </c>
    </row>
    <row r="1459" spans="1:14">
      <c r="A1459" s="54">
        <f>formulas!O1546</f>
        <v>0</v>
      </c>
      <c r="B1459" s="33">
        <f t="shared" ca="1" si="138"/>
        <v>32</v>
      </c>
      <c r="C1459">
        <f t="shared" si="139"/>
        <v>90</v>
      </c>
      <c r="D1459">
        <f t="shared" ca="1" si="137"/>
        <v>-3.0000000000000001E-3</v>
      </c>
      <c r="E1459">
        <f t="shared" ca="1" si="140"/>
        <v>0</v>
      </c>
      <c r="F1459">
        <f t="shared" ca="1" si="141"/>
        <v>31</v>
      </c>
      <c r="G1459">
        <f t="shared" ca="1" si="142"/>
        <v>32</v>
      </c>
      <c r="M1459">
        <v>1399</v>
      </c>
      <c r="N1459">
        <v>6.907</v>
      </c>
    </row>
    <row r="1460" spans="1:14">
      <c r="A1460" s="54">
        <f>formulas!O1547</f>
        <v>0</v>
      </c>
      <c r="B1460" s="33">
        <f t="shared" ca="1" si="138"/>
        <v>32</v>
      </c>
      <c r="C1460">
        <f t="shared" si="139"/>
        <v>90</v>
      </c>
      <c r="D1460">
        <f t="shared" ca="1" si="137"/>
        <v>-3.0000000000000001E-3</v>
      </c>
      <c r="E1460">
        <f t="shared" ca="1" si="140"/>
        <v>0</v>
      </c>
      <c r="F1460">
        <f t="shared" ca="1" si="141"/>
        <v>31</v>
      </c>
      <c r="G1460">
        <f t="shared" ca="1" si="142"/>
        <v>32</v>
      </c>
      <c r="M1460">
        <v>1400</v>
      </c>
      <c r="N1460">
        <v>6.9130000000000003</v>
      </c>
    </row>
    <row r="1461" spans="1:14">
      <c r="A1461" s="54">
        <f>formulas!O1548</f>
        <v>0</v>
      </c>
      <c r="B1461" s="33">
        <f t="shared" ca="1" si="138"/>
        <v>32</v>
      </c>
      <c r="C1461">
        <f t="shared" si="139"/>
        <v>90</v>
      </c>
      <c r="D1461">
        <f t="shared" ca="1" si="137"/>
        <v>-3.0000000000000001E-3</v>
      </c>
      <c r="E1461">
        <f t="shared" ca="1" si="140"/>
        <v>0</v>
      </c>
      <c r="F1461">
        <f t="shared" ca="1" si="141"/>
        <v>31</v>
      </c>
      <c r="G1461">
        <f t="shared" ca="1" si="142"/>
        <v>32</v>
      </c>
      <c r="M1461">
        <v>1401</v>
      </c>
      <c r="N1461">
        <v>6.9189999999999996</v>
      </c>
    </row>
    <row r="1462" spans="1:14">
      <c r="A1462" s="54">
        <f>formulas!O1549</f>
        <v>0</v>
      </c>
      <c r="B1462" s="33">
        <f t="shared" ca="1" si="138"/>
        <v>32</v>
      </c>
      <c r="C1462">
        <f t="shared" si="139"/>
        <v>90</v>
      </c>
      <c r="D1462">
        <f t="shared" ca="1" si="137"/>
        <v>-3.0000000000000001E-3</v>
      </c>
      <c r="E1462">
        <f t="shared" ca="1" si="140"/>
        <v>0</v>
      </c>
      <c r="F1462">
        <f t="shared" ca="1" si="141"/>
        <v>31</v>
      </c>
      <c r="G1462">
        <f t="shared" ca="1" si="142"/>
        <v>32</v>
      </c>
      <c r="M1462">
        <v>1402</v>
      </c>
      <c r="N1462">
        <v>6.9249999999999998</v>
      </c>
    </row>
    <row r="1463" spans="1:14">
      <c r="A1463" s="54">
        <f>formulas!O1550</f>
        <v>0</v>
      </c>
      <c r="B1463" s="33">
        <f t="shared" ca="1" si="138"/>
        <v>32</v>
      </c>
      <c r="C1463">
        <f t="shared" si="139"/>
        <v>90</v>
      </c>
      <c r="D1463">
        <f t="shared" ca="1" si="137"/>
        <v>-3.0000000000000001E-3</v>
      </c>
      <c r="E1463">
        <f t="shared" ca="1" si="140"/>
        <v>0</v>
      </c>
      <c r="F1463">
        <f t="shared" ca="1" si="141"/>
        <v>31</v>
      </c>
      <c r="G1463">
        <f t="shared" ca="1" si="142"/>
        <v>32</v>
      </c>
      <c r="M1463">
        <v>1403</v>
      </c>
      <c r="N1463">
        <v>6.931</v>
      </c>
    </row>
    <row r="1464" spans="1:14">
      <c r="A1464" s="54">
        <f>formulas!O1551</f>
        <v>0</v>
      </c>
      <c r="B1464" s="33">
        <f t="shared" ca="1" si="138"/>
        <v>32</v>
      </c>
      <c r="C1464">
        <f t="shared" si="139"/>
        <v>90</v>
      </c>
      <c r="D1464">
        <f t="shared" ca="1" si="137"/>
        <v>-3.0000000000000001E-3</v>
      </c>
      <c r="E1464">
        <f t="shared" ca="1" si="140"/>
        <v>0</v>
      </c>
      <c r="F1464">
        <f t="shared" ca="1" si="141"/>
        <v>31</v>
      </c>
      <c r="G1464">
        <f t="shared" ca="1" si="142"/>
        <v>32</v>
      </c>
      <c r="M1464">
        <v>1404</v>
      </c>
      <c r="N1464">
        <v>6.9370000000000003</v>
      </c>
    </row>
    <row r="1465" spans="1:14">
      <c r="A1465" s="54">
        <f>formulas!O1552</f>
        <v>0</v>
      </c>
      <c r="B1465" s="33">
        <f t="shared" ca="1" si="138"/>
        <v>32</v>
      </c>
      <c r="C1465">
        <f t="shared" si="139"/>
        <v>90</v>
      </c>
      <c r="D1465">
        <f t="shared" ca="1" si="137"/>
        <v>-3.0000000000000001E-3</v>
      </c>
      <c r="E1465">
        <f t="shared" ca="1" si="140"/>
        <v>0</v>
      </c>
      <c r="F1465">
        <f t="shared" ca="1" si="141"/>
        <v>31</v>
      </c>
      <c r="G1465">
        <f t="shared" ca="1" si="142"/>
        <v>32</v>
      </c>
      <c r="M1465">
        <v>1405</v>
      </c>
      <c r="N1465">
        <v>6.9429999999999996</v>
      </c>
    </row>
    <row r="1466" spans="1:14">
      <c r="A1466" s="54">
        <f>formulas!O1553</f>
        <v>0</v>
      </c>
      <c r="B1466" s="33">
        <f t="shared" ca="1" si="138"/>
        <v>32</v>
      </c>
      <c r="C1466">
        <f t="shared" si="139"/>
        <v>90</v>
      </c>
      <c r="D1466">
        <f t="shared" ca="1" si="137"/>
        <v>-3.0000000000000001E-3</v>
      </c>
      <c r="E1466">
        <f t="shared" ca="1" si="140"/>
        <v>0</v>
      </c>
      <c r="F1466">
        <f t="shared" ca="1" si="141"/>
        <v>31</v>
      </c>
      <c r="G1466">
        <f t="shared" ca="1" si="142"/>
        <v>32</v>
      </c>
      <c r="M1466">
        <v>1406</v>
      </c>
      <c r="N1466">
        <v>6.9489999999999998</v>
      </c>
    </row>
    <row r="1467" spans="1:14">
      <c r="A1467" s="54">
        <f>formulas!O1554</f>
        <v>0</v>
      </c>
      <c r="B1467" s="33">
        <f t="shared" ca="1" si="138"/>
        <v>32</v>
      </c>
      <c r="C1467">
        <f t="shared" si="139"/>
        <v>90</v>
      </c>
      <c r="D1467">
        <f t="shared" ca="1" si="137"/>
        <v>-3.0000000000000001E-3</v>
      </c>
      <c r="E1467">
        <f t="shared" ca="1" si="140"/>
        <v>0</v>
      </c>
      <c r="F1467">
        <f t="shared" ca="1" si="141"/>
        <v>31</v>
      </c>
      <c r="G1467">
        <f t="shared" ca="1" si="142"/>
        <v>32</v>
      </c>
      <c r="M1467">
        <v>1407</v>
      </c>
      <c r="N1467">
        <v>6.9550000000000001</v>
      </c>
    </row>
    <row r="1468" spans="1:14">
      <c r="A1468" s="54">
        <f>formulas!O1555</f>
        <v>0</v>
      </c>
      <c r="B1468" s="33">
        <f t="shared" ca="1" si="138"/>
        <v>32</v>
      </c>
      <c r="C1468">
        <f t="shared" si="139"/>
        <v>90</v>
      </c>
      <c r="D1468">
        <f t="shared" ca="1" si="137"/>
        <v>-3.0000000000000001E-3</v>
      </c>
      <c r="E1468">
        <f t="shared" ca="1" si="140"/>
        <v>0</v>
      </c>
      <c r="F1468">
        <f t="shared" ca="1" si="141"/>
        <v>31</v>
      </c>
      <c r="G1468">
        <f t="shared" ca="1" si="142"/>
        <v>32</v>
      </c>
      <c r="M1468">
        <v>1408</v>
      </c>
      <c r="N1468">
        <v>6.9610000000000003</v>
      </c>
    </row>
    <row r="1469" spans="1:14">
      <c r="A1469" s="54">
        <f>formulas!O1556</f>
        <v>0</v>
      </c>
      <c r="B1469" s="33">
        <f t="shared" ca="1" si="138"/>
        <v>32</v>
      </c>
      <c r="C1469">
        <f t="shared" si="139"/>
        <v>90</v>
      </c>
      <c r="D1469">
        <f t="shared" ca="1" si="137"/>
        <v>-3.0000000000000001E-3</v>
      </c>
      <c r="E1469">
        <f t="shared" ca="1" si="140"/>
        <v>0</v>
      </c>
      <c r="F1469">
        <f t="shared" ca="1" si="141"/>
        <v>31</v>
      </c>
      <c r="G1469">
        <f t="shared" ca="1" si="142"/>
        <v>32</v>
      </c>
      <c r="M1469">
        <v>1409</v>
      </c>
      <c r="N1469">
        <v>6.9669999999999996</v>
      </c>
    </row>
    <row r="1470" spans="1:14">
      <c r="A1470" s="54">
        <f>formulas!O1557</f>
        <v>0</v>
      </c>
      <c r="B1470" s="33">
        <f t="shared" ca="1" si="138"/>
        <v>32</v>
      </c>
      <c r="C1470">
        <f t="shared" si="139"/>
        <v>90</v>
      </c>
      <c r="D1470">
        <f t="shared" ca="1" si="137"/>
        <v>-3.0000000000000001E-3</v>
      </c>
      <c r="E1470">
        <f t="shared" ca="1" si="140"/>
        <v>0</v>
      </c>
      <c r="F1470">
        <f t="shared" ca="1" si="141"/>
        <v>31</v>
      </c>
      <c r="G1470">
        <f t="shared" ca="1" si="142"/>
        <v>32</v>
      </c>
      <c r="M1470">
        <v>1410</v>
      </c>
      <c r="N1470">
        <v>6.9729999999999999</v>
      </c>
    </row>
    <row r="1471" spans="1:14">
      <c r="A1471" s="54">
        <f>formulas!O1558</f>
        <v>0</v>
      </c>
      <c r="B1471" s="33">
        <f t="shared" ca="1" si="138"/>
        <v>32</v>
      </c>
      <c r="C1471">
        <f t="shared" si="139"/>
        <v>90</v>
      </c>
      <c r="D1471">
        <f t="shared" ca="1" si="137"/>
        <v>-3.0000000000000001E-3</v>
      </c>
      <c r="E1471">
        <f t="shared" ca="1" si="140"/>
        <v>0</v>
      </c>
      <c r="F1471">
        <f t="shared" ca="1" si="141"/>
        <v>31</v>
      </c>
      <c r="G1471">
        <f t="shared" ca="1" si="142"/>
        <v>32</v>
      </c>
      <c r="M1471">
        <v>1411</v>
      </c>
      <c r="N1471">
        <v>6.9790000000000001</v>
      </c>
    </row>
    <row r="1472" spans="1:14">
      <c r="A1472" s="54">
        <f>formulas!O1559</f>
        <v>0</v>
      </c>
      <c r="B1472" s="33">
        <f t="shared" ca="1" si="138"/>
        <v>32</v>
      </c>
      <c r="C1472">
        <f t="shared" si="139"/>
        <v>90</v>
      </c>
      <c r="D1472">
        <f t="shared" ca="1" si="137"/>
        <v>-3.0000000000000001E-3</v>
      </c>
      <c r="E1472">
        <f t="shared" ca="1" si="140"/>
        <v>0</v>
      </c>
      <c r="F1472">
        <f t="shared" ca="1" si="141"/>
        <v>31</v>
      </c>
      <c r="G1472">
        <f t="shared" ca="1" si="142"/>
        <v>32</v>
      </c>
      <c r="M1472">
        <v>1412</v>
      </c>
      <c r="N1472">
        <v>6.9850000000000003</v>
      </c>
    </row>
    <row r="1473" spans="1:14">
      <c r="A1473" s="54">
        <f>formulas!O1560</f>
        <v>0</v>
      </c>
      <c r="B1473" s="33">
        <f t="shared" ca="1" si="138"/>
        <v>32</v>
      </c>
      <c r="C1473">
        <f t="shared" si="139"/>
        <v>90</v>
      </c>
      <c r="D1473">
        <f t="shared" ca="1" si="137"/>
        <v>-3.0000000000000001E-3</v>
      </c>
      <c r="E1473">
        <f t="shared" ca="1" si="140"/>
        <v>0</v>
      </c>
      <c r="F1473">
        <f t="shared" ca="1" si="141"/>
        <v>31</v>
      </c>
      <c r="G1473">
        <f t="shared" ca="1" si="142"/>
        <v>32</v>
      </c>
      <c r="M1473">
        <v>1413</v>
      </c>
      <c r="N1473">
        <v>6.9909999999999997</v>
      </c>
    </row>
    <row r="1474" spans="1:14">
      <c r="A1474" s="54">
        <f>formulas!O1561</f>
        <v>0</v>
      </c>
      <c r="B1474" s="33">
        <f t="shared" ca="1" si="138"/>
        <v>32</v>
      </c>
      <c r="C1474">
        <f t="shared" si="139"/>
        <v>90</v>
      </c>
      <c r="D1474">
        <f t="shared" ca="1" si="137"/>
        <v>-3.0000000000000001E-3</v>
      </c>
      <c r="E1474">
        <f t="shared" ca="1" si="140"/>
        <v>0</v>
      </c>
      <c r="F1474">
        <f t="shared" ca="1" si="141"/>
        <v>31</v>
      </c>
      <c r="G1474">
        <f t="shared" ca="1" si="142"/>
        <v>32</v>
      </c>
      <c r="M1474">
        <v>1414</v>
      </c>
      <c r="N1474">
        <v>6.9969999999999999</v>
      </c>
    </row>
    <row r="1475" spans="1:14">
      <c r="A1475" s="54">
        <f>formulas!O1562</f>
        <v>0</v>
      </c>
      <c r="B1475" s="33">
        <f t="shared" ca="1" si="138"/>
        <v>32</v>
      </c>
      <c r="C1475">
        <f t="shared" si="139"/>
        <v>90</v>
      </c>
      <c r="D1475">
        <f t="shared" ref="D1475:D1538" ca="1" si="143">INDIRECT(ADDRESS(C1475+1,14))</f>
        <v>-3.0000000000000001E-3</v>
      </c>
      <c r="E1475">
        <f t="shared" ca="1" si="140"/>
        <v>0</v>
      </c>
      <c r="F1475">
        <f t="shared" ca="1" si="141"/>
        <v>31</v>
      </c>
      <c r="G1475">
        <f t="shared" ca="1" si="142"/>
        <v>32</v>
      </c>
      <c r="M1475">
        <v>1415</v>
      </c>
      <c r="N1475">
        <v>7.0030000000000001</v>
      </c>
    </row>
    <row r="1476" spans="1:14">
      <c r="A1476" s="54">
        <f>formulas!O1563</f>
        <v>0</v>
      </c>
      <c r="B1476" s="33">
        <f t="shared" ca="1" si="138"/>
        <v>32</v>
      </c>
      <c r="C1476">
        <f t="shared" si="139"/>
        <v>90</v>
      </c>
      <c r="D1476">
        <f t="shared" ca="1" si="143"/>
        <v>-3.0000000000000001E-3</v>
      </c>
      <c r="E1476">
        <f t="shared" ca="1" si="140"/>
        <v>0</v>
      </c>
      <c r="F1476">
        <f t="shared" ca="1" si="141"/>
        <v>31</v>
      </c>
      <c r="G1476">
        <f t="shared" ca="1" si="142"/>
        <v>32</v>
      </c>
      <c r="M1476">
        <v>1416</v>
      </c>
      <c r="N1476">
        <v>7.008</v>
      </c>
    </row>
    <row r="1477" spans="1:14">
      <c r="A1477" s="54">
        <f>formulas!O1564</f>
        <v>0</v>
      </c>
      <c r="B1477" s="33">
        <f t="shared" ca="1" si="138"/>
        <v>32</v>
      </c>
      <c r="C1477">
        <f t="shared" si="139"/>
        <v>90</v>
      </c>
      <c r="D1477">
        <f t="shared" ca="1" si="143"/>
        <v>-3.0000000000000001E-3</v>
      </c>
      <c r="E1477">
        <f t="shared" ca="1" si="140"/>
        <v>0</v>
      </c>
      <c r="F1477">
        <f t="shared" ca="1" si="141"/>
        <v>31</v>
      </c>
      <c r="G1477">
        <f t="shared" ca="1" si="142"/>
        <v>32</v>
      </c>
      <c r="M1477">
        <v>1417</v>
      </c>
      <c r="N1477">
        <v>7.0140000000000002</v>
      </c>
    </row>
    <row r="1478" spans="1:14">
      <c r="A1478" s="54">
        <f>formulas!O1565</f>
        <v>0</v>
      </c>
      <c r="B1478" s="33">
        <f t="shared" ca="1" si="138"/>
        <v>32</v>
      </c>
      <c r="C1478">
        <f t="shared" si="139"/>
        <v>90</v>
      </c>
      <c r="D1478">
        <f t="shared" ca="1" si="143"/>
        <v>-3.0000000000000001E-3</v>
      </c>
      <c r="E1478">
        <f t="shared" ca="1" si="140"/>
        <v>0</v>
      </c>
      <c r="F1478">
        <f t="shared" ca="1" si="141"/>
        <v>31</v>
      </c>
      <c r="G1478">
        <f t="shared" ca="1" si="142"/>
        <v>32</v>
      </c>
      <c r="M1478">
        <v>1418</v>
      </c>
      <c r="N1478">
        <v>7.02</v>
      </c>
    </row>
    <row r="1479" spans="1:14">
      <c r="A1479" s="54">
        <f>formulas!O1566</f>
        <v>0</v>
      </c>
      <c r="B1479" s="33">
        <f t="shared" ca="1" si="138"/>
        <v>32</v>
      </c>
      <c r="C1479">
        <f t="shared" si="139"/>
        <v>90</v>
      </c>
      <c r="D1479">
        <f t="shared" ca="1" si="143"/>
        <v>-3.0000000000000001E-3</v>
      </c>
      <c r="E1479">
        <f t="shared" ca="1" si="140"/>
        <v>0</v>
      </c>
      <c r="F1479">
        <f t="shared" ca="1" si="141"/>
        <v>31</v>
      </c>
      <c r="G1479">
        <f t="shared" ca="1" si="142"/>
        <v>32</v>
      </c>
      <c r="M1479">
        <v>1419</v>
      </c>
      <c r="N1479">
        <v>7.0259999999999998</v>
      </c>
    </row>
    <row r="1480" spans="1:14">
      <c r="A1480" s="54">
        <f>formulas!O1567</f>
        <v>0</v>
      </c>
      <c r="B1480" s="33">
        <f t="shared" ca="1" si="138"/>
        <v>32</v>
      </c>
      <c r="C1480">
        <f t="shared" si="139"/>
        <v>90</v>
      </c>
      <c r="D1480">
        <f t="shared" ca="1" si="143"/>
        <v>-3.0000000000000001E-3</v>
      </c>
      <c r="E1480">
        <f t="shared" ca="1" si="140"/>
        <v>0</v>
      </c>
      <c r="F1480">
        <f t="shared" ca="1" si="141"/>
        <v>31</v>
      </c>
      <c r="G1480">
        <f t="shared" ca="1" si="142"/>
        <v>32</v>
      </c>
      <c r="M1480">
        <v>1420</v>
      </c>
      <c r="N1480">
        <v>7.032</v>
      </c>
    </row>
    <row r="1481" spans="1:14">
      <c r="A1481" s="54">
        <f>formulas!O1568</f>
        <v>0</v>
      </c>
      <c r="B1481" s="33">
        <f t="shared" ca="1" si="138"/>
        <v>32</v>
      </c>
      <c r="C1481">
        <f t="shared" si="139"/>
        <v>90</v>
      </c>
      <c r="D1481">
        <f t="shared" ca="1" si="143"/>
        <v>-3.0000000000000001E-3</v>
      </c>
      <c r="E1481">
        <f t="shared" ca="1" si="140"/>
        <v>0</v>
      </c>
      <c r="F1481">
        <f t="shared" ca="1" si="141"/>
        <v>31</v>
      </c>
      <c r="G1481">
        <f t="shared" ca="1" si="142"/>
        <v>32</v>
      </c>
      <c r="M1481">
        <v>1421</v>
      </c>
      <c r="N1481">
        <v>7.0380000000000003</v>
      </c>
    </row>
    <row r="1482" spans="1:14">
      <c r="A1482" s="54">
        <f>formulas!O1569</f>
        <v>0</v>
      </c>
      <c r="B1482" s="33">
        <f t="shared" ca="1" si="138"/>
        <v>32</v>
      </c>
      <c r="C1482">
        <f t="shared" si="139"/>
        <v>90</v>
      </c>
      <c r="D1482">
        <f t="shared" ca="1" si="143"/>
        <v>-3.0000000000000001E-3</v>
      </c>
      <c r="E1482">
        <f t="shared" ca="1" si="140"/>
        <v>0</v>
      </c>
      <c r="F1482">
        <f t="shared" ca="1" si="141"/>
        <v>31</v>
      </c>
      <c r="G1482">
        <f t="shared" ca="1" si="142"/>
        <v>32</v>
      </c>
      <c r="M1482">
        <v>1422</v>
      </c>
      <c r="N1482">
        <v>7.0439999999999996</v>
      </c>
    </row>
    <row r="1483" spans="1:14">
      <c r="A1483" s="54">
        <f>formulas!O1570</f>
        <v>0</v>
      </c>
      <c r="B1483" s="33">
        <f t="shared" ca="1" si="138"/>
        <v>32</v>
      </c>
      <c r="C1483">
        <f t="shared" si="139"/>
        <v>90</v>
      </c>
      <c r="D1483">
        <f t="shared" ca="1" si="143"/>
        <v>-3.0000000000000001E-3</v>
      </c>
      <c r="E1483">
        <f t="shared" ca="1" si="140"/>
        <v>0</v>
      </c>
      <c r="F1483">
        <f t="shared" ca="1" si="141"/>
        <v>31</v>
      </c>
      <c r="G1483">
        <f t="shared" ca="1" si="142"/>
        <v>32</v>
      </c>
      <c r="M1483">
        <v>1423</v>
      </c>
      <c r="N1483">
        <v>7.05</v>
      </c>
    </row>
    <row r="1484" spans="1:14">
      <c r="A1484" s="54">
        <f>formulas!O1571</f>
        <v>0</v>
      </c>
      <c r="B1484" s="33">
        <f t="shared" ca="1" si="138"/>
        <v>32</v>
      </c>
      <c r="C1484">
        <f t="shared" si="139"/>
        <v>90</v>
      </c>
      <c r="D1484">
        <f t="shared" ca="1" si="143"/>
        <v>-3.0000000000000001E-3</v>
      </c>
      <c r="E1484">
        <f t="shared" ca="1" si="140"/>
        <v>0</v>
      </c>
      <c r="F1484">
        <f t="shared" ca="1" si="141"/>
        <v>31</v>
      </c>
      <c r="G1484">
        <f t="shared" ca="1" si="142"/>
        <v>32</v>
      </c>
      <c r="M1484">
        <v>1424</v>
      </c>
      <c r="N1484">
        <v>7.056</v>
      </c>
    </row>
    <row r="1485" spans="1:14">
      <c r="A1485" s="54">
        <f>formulas!O1572</f>
        <v>0</v>
      </c>
      <c r="B1485" s="33">
        <f t="shared" ca="1" si="138"/>
        <v>32</v>
      </c>
      <c r="C1485">
        <f t="shared" si="139"/>
        <v>90</v>
      </c>
      <c r="D1485">
        <f t="shared" ca="1" si="143"/>
        <v>-3.0000000000000001E-3</v>
      </c>
      <c r="E1485">
        <f t="shared" ca="1" si="140"/>
        <v>0</v>
      </c>
      <c r="F1485">
        <f t="shared" ca="1" si="141"/>
        <v>31</v>
      </c>
      <c r="G1485">
        <f t="shared" ca="1" si="142"/>
        <v>32</v>
      </c>
      <c r="M1485">
        <v>1425</v>
      </c>
      <c r="N1485">
        <v>7.0620000000000003</v>
      </c>
    </row>
    <row r="1486" spans="1:14">
      <c r="A1486" s="54">
        <f>formulas!O1573</f>
        <v>0</v>
      </c>
      <c r="B1486" s="33">
        <f t="shared" ca="1" si="138"/>
        <v>32</v>
      </c>
      <c r="C1486">
        <f t="shared" si="139"/>
        <v>90</v>
      </c>
      <c r="D1486">
        <f t="shared" ca="1" si="143"/>
        <v>-3.0000000000000001E-3</v>
      </c>
      <c r="E1486">
        <f t="shared" ca="1" si="140"/>
        <v>0</v>
      </c>
      <c r="F1486">
        <f t="shared" ca="1" si="141"/>
        <v>31</v>
      </c>
      <c r="G1486">
        <f t="shared" ca="1" si="142"/>
        <v>32</v>
      </c>
      <c r="M1486">
        <v>1426</v>
      </c>
      <c r="N1486">
        <v>7.0679999999999996</v>
      </c>
    </row>
    <row r="1487" spans="1:14">
      <c r="A1487" s="54">
        <f>formulas!O1574</f>
        <v>0</v>
      </c>
      <c r="B1487" s="33">
        <f t="shared" ca="1" si="138"/>
        <v>32</v>
      </c>
      <c r="C1487">
        <f t="shared" si="139"/>
        <v>90</v>
      </c>
      <c r="D1487">
        <f t="shared" ca="1" si="143"/>
        <v>-3.0000000000000001E-3</v>
      </c>
      <c r="E1487">
        <f t="shared" ca="1" si="140"/>
        <v>0</v>
      </c>
      <c r="F1487">
        <f t="shared" ca="1" si="141"/>
        <v>31</v>
      </c>
      <c r="G1487">
        <f t="shared" ca="1" si="142"/>
        <v>32</v>
      </c>
      <c r="M1487">
        <v>1427</v>
      </c>
      <c r="N1487">
        <v>7.0739999999999998</v>
      </c>
    </row>
    <row r="1488" spans="1:14">
      <c r="A1488" s="54">
        <f>formulas!O1575</f>
        <v>0</v>
      </c>
      <c r="B1488" s="33">
        <f t="shared" ca="1" si="138"/>
        <v>32</v>
      </c>
      <c r="C1488">
        <f t="shared" si="139"/>
        <v>90</v>
      </c>
      <c r="D1488">
        <f t="shared" ca="1" si="143"/>
        <v>-3.0000000000000001E-3</v>
      </c>
      <c r="E1488">
        <f t="shared" ca="1" si="140"/>
        <v>0</v>
      </c>
      <c r="F1488">
        <f t="shared" ca="1" si="141"/>
        <v>31</v>
      </c>
      <c r="G1488">
        <f t="shared" ca="1" si="142"/>
        <v>32</v>
      </c>
      <c r="M1488">
        <v>1428</v>
      </c>
      <c r="N1488">
        <v>7.08</v>
      </c>
    </row>
    <row r="1489" spans="1:14">
      <c r="A1489" s="54">
        <f>formulas!O1576</f>
        <v>0</v>
      </c>
      <c r="B1489" s="33">
        <f t="shared" ca="1" si="138"/>
        <v>32</v>
      </c>
      <c r="C1489">
        <f t="shared" si="139"/>
        <v>90</v>
      </c>
      <c r="D1489">
        <f t="shared" ca="1" si="143"/>
        <v>-3.0000000000000001E-3</v>
      </c>
      <c r="E1489">
        <f t="shared" ca="1" si="140"/>
        <v>0</v>
      </c>
      <c r="F1489">
        <f t="shared" ca="1" si="141"/>
        <v>31</v>
      </c>
      <c r="G1489">
        <f t="shared" ca="1" si="142"/>
        <v>32</v>
      </c>
      <c r="M1489">
        <v>1429</v>
      </c>
      <c r="N1489">
        <v>7.0860000000000003</v>
      </c>
    </row>
    <row r="1490" spans="1:14">
      <c r="A1490" s="54">
        <f>formulas!O1577</f>
        <v>0</v>
      </c>
      <c r="B1490" s="33">
        <f t="shared" ca="1" si="138"/>
        <v>32</v>
      </c>
      <c r="C1490">
        <f t="shared" si="139"/>
        <v>90</v>
      </c>
      <c r="D1490">
        <f t="shared" ca="1" si="143"/>
        <v>-3.0000000000000001E-3</v>
      </c>
      <c r="E1490">
        <f t="shared" ca="1" si="140"/>
        <v>0</v>
      </c>
      <c r="F1490">
        <f t="shared" ca="1" si="141"/>
        <v>31</v>
      </c>
      <c r="G1490">
        <f t="shared" ca="1" si="142"/>
        <v>32</v>
      </c>
      <c r="M1490">
        <v>1430</v>
      </c>
      <c r="N1490">
        <v>7.0919999999999996</v>
      </c>
    </row>
    <row r="1491" spans="1:14">
      <c r="A1491" s="54">
        <f>formulas!O1578</f>
        <v>0</v>
      </c>
      <c r="B1491" s="33">
        <f t="shared" ca="1" si="138"/>
        <v>32</v>
      </c>
      <c r="C1491">
        <f t="shared" si="139"/>
        <v>90</v>
      </c>
      <c r="D1491">
        <f t="shared" ca="1" si="143"/>
        <v>-3.0000000000000001E-3</v>
      </c>
      <c r="E1491">
        <f t="shared" ca="1" si="140"/>
        <v>0</v>
      </c>
      <c r="F1491">
        <f t="shared" ca="1" si="141"/>
        <v>31</v>
      </c>
      <c r="G1491">
        <f t="shared" ca="1" si="142"/>
        <v>32</v>
      </c>
      <c r="M1491">
        <v>1431</v>
      </c>
      <c r="N1491">
        <v>7.0979999999999999</v>
      </c>
    </row>
    <row r="1492" spans="1:14">
      <c r="A1492" s="54">
        <f>formulas!O1579</f>
        <v>0</v>
      </c>
      <c r="B1492" s="33">
        <f t="shared" ca="1" si="138"/>
        <v>32</v>
      </c>
      <c r="C1492">
        <f t="shared" si="139"/>
        <v>90</v>
      </c>
      <c r="D1492">
        <f t="shared" ca="1" si="143"/>
        <v>-3.0000000000000001E-3</v>
      </c>
      <c r="E1492">
        <f t="shared" ca="1" si="140"/>
        <v>0</v>
      </c>
      <c r="F1492">
        <f t="shared" ca="1" si="141"/>
        <v>31</v>
      </c>
      <c r="G1492">
        <f t="shared" ca="1" si="142"/>
        <v>32</v>
      </c>
      <c r="M1492">
        <v>1432</v>
      </c>
      <c r="N1492">
        <v>7.1040000000000001</v>
      </c>
    </row>
    <row r="1493" spans="1:14">
      <c r="A1493" s="54">
        <f>formulas!O1580</f>
        <v>0</v>
      </c>
      <c r="B1493" s="33">
        <f t="shared" ref="B1493:B1556" ca="1" si="144">(A1493-D1493)/(E1493-D1493)*(G1493-F1493)+F1493</f>
        <v>32</v>
      </c>
      <c r="C1493">
        <f t="shared" ref="C1493:C1556" si="145">COUNTIF($N$2:$N$25400,"&lt;"&amp;A1493)</f>
        <v>90</v>
      </c>
      <c r="D1493">
        <f t="shared" ca="1" si="143"/>
        <v>-3.0000000000000001E-3</v>
      </c>
      <c r="E1493">
        <f t="shared" ref="E1493:E1556" ca="1" si="146">INDIRECT(ADDRESS(C1493+2,14))</f>
        <v>0</v>
      </c>
      <c r="F1493">
        <f t="shared" ref="F1493:F1556" ca="1" si="147">INDIRECT(ADDRESS(C1493+1,13))</f>
        <v>31</v>
      </c>
      <c r="G1493">
        <f t="shared" ref="G1493:G1556" ca="1" si="148">INDIRECT(ADDRESS(C1493+2,13))</f>
        <v>32</v>
      </c>
      <c r="M1493">
        <v>1433</v>
      </c>
      <c r="N1493">
        <v>7.11</v>
      </c>
    </row>
    <row r="1494" spans="1:14">
      <c r="A1494" s="54">
        <f>formulas!O1581</f>
        <v>0</v>
      </c>
      <c r="B1494" s="33">
        <f t="shared" ca="1" si="144"/>
        <v>32</v>
      </c>
      <c r="C1494">
        <f t="shared" si="145"/>
        <v>90</v>
      </c>
      <c r="D1494">
        <f t="shared" ca="1" si="143"/>
        <v>-3.0000000000000001E-3</v>
      </c>
      <c r="E1494">
        <f t="shared" ca="1" si="146"/>
        <v>0</v>
      </c>
      <c r="F1494">
        <f t="shared" ca="1" si="147"/>
        <v>31</v>
      </c>
      <c r="G1494">
        <f t="shared" ca="1" si="148"/>
        <v>32</v>
      </c>
      <c r="M1494">
        <v>1434</v>
      </c>
      <c r="N1494">
        <v>7.1159999999999997</v>
      </c>
    </row>
    <row r="1495" spans="1:14">
      <c r="A1495" s="54">
        <f>formulas!O1582</f>
        <v>0</v>
      </c>
      <c r="B1495" s="33">
        <f t="shared" ca="1" si="144"/>
        <v>32</v>
      </c>
      <c r="C1495">
        <f t="shared" si="145"/>
        <v>90</v>
      </c>
      <c r="D1495">
        <f t="shared" ca="1" si="143"/>
        <v>-3.0000000000000001E-3</v>
      </c>
      <c r="E1495">
        <f t="shared" ca="1" si="146"/>
        <v>0</v>
      </c>
      <c r="F1495">
        <f t="shared" ca="1" si="147"/>
        <v>31</v>
      </c>
      <c r="G1495">
        <f t="shared" ca="1" si="148"/>
        <v>32</v>
      </c>
      <c r="M1495">
        <v>1435</v>
      </c>
      <c r="N1495">
        <v>7.1219999999999999</v>
      </c>
    </row>
    <row r="1496" spans="1:14">
      <c r="A1496" s="54">
        <f>formulas!O1583</f>
        <v>0</v>
      </c>
      <c r="B1496" s="33">
        <f t="shared" ca="1" si="144"/>
        <v>32</v>
      </c>
      <c r="C1496">
        <f t="shared" si="145"/>
        <v>90</v>
      </c>
      <c r="D1496">
        <f t="shared" ca="1" si="143"/>
        <v>-3.0000000000000001E-3</v>
      </c>
      <c r="E1496">
        <f t="shared" ca="1" si="146"/>
        <v>0</v>
      </c>
      <c r="F1496">
        <f t="shared" ca="1" si="147"/>
        <v>31</v>
      </c>
      <c r="G1496">
        <f t="shared" ca="1" si="148"/>
        <v>32</v>
      </c>
      <c r="M1496">
        <v>1436</v>
      </c>
      <c r="N1496">
        <v>7.1280000000000001</v>
      </c>
    </row>
    <row r="1497" spans="1:14">
      <c r="A1497" s="54">
        <f>formulas!O1584</f>
        <v>0</v>
      </c>
      <c r="B1497" s="33">
        <f t="shared" ca="1" si="144"/>
        <v>32</v>
      </c>
      <c r="C1497">
        <f t="shared" si="145"/>
        <v>90</v>
      </c>
      <c r="D1497">
        <f t="shared" ca="1" si="143"/>
        <v>-3.0000000000000001E-3</v>
      </c>
      <c r="E1497">
        <f t="shared" ca="1" si="146"/>
        <v>0</v>
      </c>
      <c r="F1497">
        <f t="shared" ca="1" si="147"/>
        <v>31</v>
      </c>
      <c r="G1497">
        <f t="shared" ca="1" si="148"/>
        <v>32</v>
      </c>
      <c r="M1497">
        <v>1437</v>
      </c>
      <c r="N1497">
        <v>7.1340000000000003</v>
      </c>
    </row>
    <row r="1498" spans="1:14">
      <c r="A1498" s="54">
        <f>formulas!O1585</f>
        <v>0</v>
      </c>
      <c r="B1498" s="33">
        <f t="shared" ca="1" si="144"/>
        <v>32</v>
      </c>
      <c r="C1498">
        <f t="shared" si="145"/>
        <v>90</v>
      </c>
      <c r="D1498">
        <f t="shared" ca="1" si="143"/>
        <v>-3.0000000000000001E-3</v>
      </c>
      <c r="E1498">
        <f t="shared" ca="1" si="146"/>
        <v>0</v>
      </c>
      <c r="F1498">
        <f t="shared" ca="1" si="147"/>
        <v>31</v>
      </c>
      <c r="G1498">
        <f t="shared" ca="1" si="148"/>
        <v>32</v>
      </c>
      <c r="M1498">
        <v>1438</v>
      </c>
      <c r="N1498">
        <v>7.14</v>
      </c>
    </row>
    <row r="1499" spans="1:14">
      <c r="A1499" s="54">
        <f>formulas!O1586</f>
        <v>0</v>
      </c>
      <c r="B1499" s="33">
        <f t="shared" ca="1" si="144"/>
        <v>32</v>
      </c>
      <c r="C1499">
        <f t="shared" si="145"/>
        <v>90</v>
      </c>
      <c r="D1499">
        <f t="shared" ca="1" si="143"/>
        <v>-3.0000000000000001E-3</v>
      </c>
      <c r="E1499">
        <f t="shared" ca="1" si="146"/>
        <v>0</v>
      </c>
      <c r="F1499">
        <f t="shared" ca="1" si="147"/>
        <v>31</v>
      </c>
      <c r="G1499">
        <f t="shared" ca="1" si="148"/>
        <v>32</v>
      </c>
      <c r="M1499">
        <v>1439</v>
      </c>
      <c r="N1499">
        <v>7.1459999999999999</v>
      </c>
    </row>
    <row r="1500" spans="1:14" ht="18">
      <c r="A1500" s="54">
        <f>formulas!$D92</f>
        <v>-50</v>
      </c>
      <c r="B1500" s="33" t="e">
        <f t="shared" ca="1" si="144"/>
        <v>#VALUE!</v>
      </c>
      <c r="C1500">
        <f t="shared" si="145"/>
        <v>0</v>
      </c>
      <c r="D1500" t="str">
        <f t="shared" ca="1" si="143"/>
        <v>mV</v>
      </c>
      <c r="E1500">
        <f t="shared" ca="1" si="146"/>
        <v>-0.23599999999999999</v>
      </c>
      <c r="F1500" t="str">
        <f t="shared" ca="1" si="147"/>
        <v>Temp(F)</v>
      </c>
      <c r="G1500">
        <f t="shared" ca="1" si="148"/>
        <v>-58</v>
      </c>
      <c r="I1500" s="2" t="s">
        <v>825</v>
      </c>
      <c r="M1500">
        <v>1440</v>
      </c>
      <c r="N1500">
        <v>7.1520000000000001</v>
      </c>
    </row>
    <row r="1501" spans="1:14">
      <c r="A1501" s="251">
        <f>formulas!D336</f>
        <v>0</v>
      </c>
      <c r="B1501" s="33">
        <f t="shared" ca="1" si="144"/>
        <v>32</v>
      </c>
      <c r="C1501">
        <f t="shared" si="145"/>
        <v>90</v>
      </c>
      <c r="D1501">
        <f t="shared" ca="1" si="143"/>
        <v>-3.0000000000000001E-3</v>
      </c>
      <c r="E1501">
        <f t="shared" ca="1" si="146"/>
        <v>0</v>
      </c>
      <c r="F1501">
        <f t="shared" ca="1" si="147"/>
        <v>31</v>
      </c>
      <c r="G1501">
        <f t="shared" ca="1" si="148"/>
        <v>32</v>
      </c>
      <c r="M1501">
        <v>1441</v>
      </c>
      <c r="N1501">
        <v>7.1580000000000004</v>
      </c>
    </row>
    <row r="1502" spans="1:14">
      <c r="A1502" s="251">
        <f>formulas!D337</f>
        <v>0</v>
      </c>
      <c r="B1502" s="33">
        <f t="shared" ca="1" si="144"/>
        <v>32</v>
      </c>
      <c r="C1502">
        <f t="shared" si="145"/>
        <v>90</v>
      </c>
      <c r="D1502">
        <f t="shared" ca="1" si="143"/>
        <v>-3.0000000000000001E-3</v>
      </c>
      <c r="E1502">
        <f t="shared" ca="1" si="146"/>
        <v>0</v>
      </c>
      <c r="F1502">
        <f t="shared" ca="1" si="147"/>
        <v>31</v>
      </c>
      <c r="G1502">
        <f t="shared" ca="1" si="148"/>
        <v>32</v>
      </c>
      <c r="M1502">
        <v>1442</v>
      </c>
      <c r="N1502">
        <v>7.1639999999999997</v>
      </c>
    </row>
    <row r="1503" spans="1:14">
      <c r="A1503" s="251">
        <f>formulas!D338</f>
        <v>0</v>
      </c>
      <c r="B1503" s="33">
        <f t="shared" ca="1" si="144"/>
        <v>32</v>
      </c>
      <c r="C1503">
        <f t="shared" si="145"/>
        <v>90</v>
      </c>
      <c r="D1503">
        <f t="shared" ca="1" si="143"/>
        <v>-3.0000000000000001E-3</v>
      </c>
      <c r="E1503">
        <f t="shared" ca="1" si="146"/>
        <v>0</v>
      </c>
      <c r="F1503">
        <f t="shared" ca="1" si="147"/>
        <v>31</v>
      </c>
      <c r="G1503">
        <f t="shared" ca="1" si="148"/>
        <v>32</v>
      </c>
      <c r="M1503">
        <v>1443</v>
      </c>
      <c r="N1503">
        <v>7.17</v>
      </c>
    </row>
    <row r="1504" spans="1:14">
      <c r="A1504" s="251">
        <f>formulas!D339</f>
        <v>31.777999999999999</v>
      </c>
      <c r="B1504" s="33">
        <f t="shared" ca="1" si="144"/>
        <v>5464.6598180845367</v>
      </c>
      <c r="C1504">
        <f t="shared" si="145"/>
        <v>3273</v>
      </c>
      <c r="D1504">
        <f t="shared" ca="1" si="143"/>
        <v>18.690000000000001</v>
      </c>
      <c r="E1504">
        <f t="shared" ca="1" si="146"/>
        <v>0</v>
      </c>
      <c r="F1504">
        <f t="shared" ca="1" si="147"/>
        <v>3214</v>
      </c>
      <c r="G1504">
        <f t="shared" ca="1" si="148"/>
        <v>0</v>
      </c>
      <c r="M1504">
        <v>1444</v>
      </c>
      <c r="N1504">
        <v>7.1760000000000002</v>
      </c>
    </row>
    <row r="1505" spans="1:14">
      <c r="A1505" s="251">
        <f>formulas!D340</f>
        <v>0.59330000000000005</v>
      </c>
      <c r="B1505" s="33">
        <f t="shared" ca="1" si="144"/>
        <v>199.07500000000002</v>
      </c>
      <c r="C1505">
        <f t="shared" si="145"/>
        <v>258</v>
      </c>
      <c r="D1505">
        <f t="shared" ca="1" si="143"/>
        <v>0.59299999999999997</v>
      </c>
      <c r="E1505">
        <f t="shared" ca="1" si="146"/>
        <v>0.59699999999999998</v>
      </c>
      <c r="F1505">
        <f t="shared" ca="1" si="147"/>
        <v>199</v>
      </c>
      <c r="G1505">
        <f t="shared" ca="1" si="148"/>
        <v>200</v>
      </c>
      <c r="M1505">
        <v>1445</v>
      </c>
      <c r="N1505">
        <v>7.1820000000000004</v>
      </c>
    </row>
    <row r="1506" spans="1:14">
      <c r="A1506" s="251">
        <f>formulas!D341</f>
        <v>1.4742</v>
      </c>
      <c r="B1506" s="33">
        <f t="shared" ca="1" si="144"/>
        <v>399.05</v>
      </c>
      <c r="C1506">
        <f t="shared" si="145"/>
        <v>458</v>
      </c>
      <c r="D1506">
        <f t="shared" ca="1" si="143"/>
        <v>1.474</v>
      </c>
      <c r="E1506">
        <f t="shared" ca="1" si="146"/>
        <v>1.478</v>
      </c>
      <c r="F1506">
        <f t="shared" ca="1" si="147"/>
        <v>399</v>
      </c>
      <c r="G1506">
        <f t="shared" ca="1" si="148"/>
        <v>400</v>
      </c>
      <c r="M1506">
        <v>1446</v>
      </c>
      <c r="N1506">
        <v>7.1879999999999997</v>
      </c>
    </row>
    <row r="1507" spans="1:14">
      <c r="A1507" s="251">
        <f>formulas!D342</f>
        <v>2.4641999999999999</v>
      </c>
      <c r="B1507" s="33">
        <f t="shared" ca="1" si="144"/>
        <v>599.64</v>
      </c>
      <c r="C1507">
        <f t="shared" si="145"/>
        <v>658</v>
      </c>
      <c r="D1507">
        <f t="shared" ca="1" si="143"/>
        <v>2.4609999999999999</v>
      </c>
      <c r="E1507">
        <f t="shared" ca="1" si="146"/>
        <v>2.4660000000000002</v>
      </c>
      <c r="F1507">
        <f t="shared" ca="1" si="147"/>
        <v>599</v>
      </c>
      <c r="G1507">
        <f t="shared" ca="1" si="148"/>
        <v>600</v>
      </c>
      <c r="M1507">
        <v>1447</v>
      </c>
      <c r="N1507">
        <v>7.194</v>
      </c>
    </row>
    <row r="1508" spans="1:14">
      <c r="A1508" s="251">
        <f>formulas!D343</f>
        <v>3.5162</v>
      </c>
      <c r="B1508" s="33">
        <f t="shared" ca="1" si="144"/>
        <v>800.04</v>
      </c>
      <c r="C1508">
        <f t="shared" si="145"/>
        <v>859</v>
      </c>
      <c r="D1508">
        <f t="shared" ca="1" si="143"/>
        <v>3.516</v>
      </c>
      <c r="E1508">
        <f t="shared" ca="1" si="146"/>
        <v>3.5209999999999999</v>
      </c>
      <c r="F1508">
        <f t="shared" ca="1" si="147"/>
        <v>800</v>
      </c>
      <c r="G1508">
        <f t="shared" ca="1" si="148"/>
        <v>801</v>
      </c>
      <c r="M1508">
        <v>1448</v>
      </c>
      <c r="N1508">
        <v>7.2</v>
      </c>
    </row>
    <row r="1509" spans="1:14">
      <c r="A1509" s="251">
        <f>formulas!D344</f>
        <v>4.6109999999999998</v>
      </c>
      <c r="B1509" s="33">
        <f t="shared" ca="1" si="144"/>
        <v>1000.1999999999999</v>
      </c>
      <c r="C1509">
        <f t="shared" si="145"/>
        <v>1059</v>
      </c>
      <c r="D1509">
        <f t="shared" ca="1" si="143"/>
        <v>4.6100000000000003</v>
      </c>
      <c r="E1509">
        <f t="shared" ca="1" si="146"/>
        <v>4.6150000000000002</v>
      </c>
      <c r="F1509">
        <f t="shared" ca="1" si="147"/>
        <v>1000</v>
      </c>
      <c r="G1509">
        <f t="shared" ca="1" si="148"/>
        <v>1001</v>
      </c>
      <c r="M1509">
        <v>1449</v>
      </c>
      <c r="N1509">
        <v>7.2060000000000004</v>
      </c>
    </row>
    <row r="1510" spans="1:14">
      <c r="A1510" s="251">
        <f>formulas!D345</f>
        <v>5.7377000000000002</v>
      </c>
      <c r="B1510" s="33">
        <f t="shared" ca="1" si="144"/>
        <v>1199.3400000000001</v>
      </c>
      <c r="C1510">
        <f t="shared" si="145"/>
        <v>1258</v>
      </c>
      <c r="D1510">
        <f t="shared" ca="1" si="143"/>
        <v>5.7359999999999998</v>
      </c>
      <c r="E1510">
        <f t="shared" ca="1" si="146"/>
        <v>5.7409999999999997</v>
      </c>
      <c r="F1510">
        <f t="shared" ca="1" si="147"/>
        <v>1199</v>
      </c>
      <c r="G1510">
        <f t="shared" ca="1" si="148"/>
        <v>1200</v>
      </c>
      <c r="M1510">
        <v>1450</v>
      </c>
      <c r="N1510">
        <v>7.2119999999999997</v>
      </c>
    </row>
    <row r="1511" spans="1:14" ht="18">
      <c r="A1511" s="273">
        <f>'SP-3Calibration'!I3</f>
        <v>1E-4</v>
      </c>
      <c r="B1511" s="33">
        <f t="shared" ca="1" si="144"/>
        <v>32.033333333333331</v>
      </c>
      <c r="C1511">
        <f t="shared" si="145"/>
        <v>91</v>
      </c>
      <c r="D1511">
        <f t="shared" ca="1" si="143"/>
        <v>0</v>
      </c>
      <c r="E1511">
        <f t="shared" ca="1" si="146"/>
        <v>3.0000000000000001E-3</v>
      </c>
      <c r="F1511">
        <f t="shared" ca="1" si="147"/>
        <v>32</v>
      </c>
      <c r="G1511">
        <f t="shared" ca="1" si="148"/>
        <v>33</v>
      </c>
      <c r="I1511" s="2" t="s">
        <v>826</v>
      </c>
      <c r="M1511">
        <v>1451</v>
      </c>
      <c r="N1511">
        <v>7.218</v>
      </c>
    </row>
    <row r="1512" spans="1:14">
      <c r="A1512" s="273">
        <f>'SP-3Calibration'!I6</f>
        <v>0.59230000000000005</v>
      </c>
      <c r="B1512" s="33">
        <f t="shared" ca="1" si="144"/>
        <v>198.82500000000002</v>
      </c>
      <c r="C1512">
        <f t="shared" si="145"/>
        <v>257</v>
      </c>
      <c r="D1512">
        <f t="shared" ca="1" si="143"/>
        <v>0.58899999999999997</v>
      </c>
      <c r="E1512">
        <f t="shared" ca="1" si="146"/>
        <v>0.59299999999999997</v>
      </c>
      <c r="F1512">
        <f t="shared" ca="1" si="147"/>
        <v>198</v>
      </c>
      <c r="G1512">
        <f t="shared" ca="1" si="148"/>
        <v>199</v>
      </c>
      <c r="M1512">
        <v>1452</v>
      </c>
      <c r="N1512">
        <v>7.2240000000000002</v>
      </c>
    </row>
    <row r="1513" spans="1:14">
      <c r="A1513" s="273">
        <f>'SP-3Calibration'!I9</f>
        <v>1.4735</v>
      </c>
      <c r="B1513" s="33">
        <f t="shared" ca="1" si="144"/>
        <v>398.90000000000003</v>
      </c>
      <c r="C1513">
        <f t="shared" si="145"/>
        <v>457</v>
      </c>
      <c r="D1513">
        <f t="shared" ca="1" si="143"/>
        <v>1.4690000000000001</v>
      </c>
      <c r="E1513">
        <f t="shared" ca="1" si="146"/>
        <v>1.474</v>
      </c>
      <c r="F1513">
        <f t="shared" ca="1" si="147"/>
        <v>398</v>
      </c>
      <c r="G1513">
        <f t="shared" ca="1" si="148"/>
        <v>399</v>
      </c>
      <c r="M1513">
        <v>1453</v>
      </c>
      <c r="N1513">
        <v>7.23</v>
      </c>
    </row>
    <row r="1514" spans="1:14">
      <c r="A1514" s="273">
        <f>'SP-3Calibration'!I12</f>
        <v>2.4638</v>
      </c>
      <c r="B1514" s="33">
        <f t="shared" ca="1" si="144"/>
        <v>599.55999999999995</v>
      </c>
      <c r="C1514">
        <f t="shared" si="145"/>
        <v>658</v>
      </c>
      <c r="D1514">
        <f t="shared" ca="1" si="143"/>
        <v>2.4609999999999999</v>
      </c>
      <c r="E1514">
        <f t="shared" ca="1" si="146"/>
        <v>2.4660000000000002</v>
      </c>
      <c r="F1514">
        <f t="shared" ca="1" si="147"/>
        <v>599</v>
      </c>
      <c r="G1514">
        <f t="shared" ca="1" si="148"/>
        <v>600</v>
      </c>
      <c r="M1514">
        <v>1454</v>
      </c>
      <c r="N1514">
        <v>7.2359999999999998</v>
      </c>
    </row>
    <row r="1515" spans="1:14">
      <c r="A1515" s="273">
        <f>'SP-3Calibration'!I15</f>
        <v>3.5154000000000001</v>
      </c>
      <c r="B1515" s="33">
        <f t="shared" ca="1" si="144"/>
        <v>799.9</v>
      </c>
      <c r="C1515">
        <f t="shared" si="145"/>
        <v>858</v>
      </c>
      <c r="D1515">
        <f t="shared" ca="1" si="143"/>
        <v>3.51</v>
      </c>
      <c r="E1515">
        <f t="shared" ca="1" si="146"/>
        <v>3.516</v>
      </c>
      <c r="F1515">
        <f t="shared" ca="1" si="147"/>
        <v>799</v>
      </c>
      <c r="G1515">
        <f t="shared" ca="1" si="148"/>
        <v>800</v>
      </c>
      <c r="M1515">
        <v>1455</v>
      </c>
      <c r="N1515">
        <v>7.242</v>
      </c>
    </row>
    <row r="1516" spans="1:14">
      <c r="A1516" s="273">
        <f>'SP-3Calibration'!I18</f>
        <v>4.6085000000000003</v>
      </c>
      <c r="B1516" s="33">
        <f t="shared" ca="1" si="144"/>
        <v>999.75</v>
      </c>
      <c r="C1516">
        <f t="shared" si="145"/>
        <v>1058</v>
      </c>
      <c r="D1516">
        <f t="shared" ca="1" si="143"/>
        <v>4.6040000000000001</v>
      </c>
      <c r="E1516">
        <f t="shared" ca="1" si="146"/>
        <v>4.6100000000000003</v>
      </c>
      <c r="F1516">
        <f t="shared" ca="1" si="147"/>
        <v>999</v>
      </c>
      <c r="G1516">
        <f t="shared" ca="1" si="148"/>
        <v>1000</v>
      </c>
      <c r="M1516">
        <v>1456</v>
      </c>
      <c r="N1516">
        <v>7.2489999999999997</v>
      </c>
    </row>
    <row r="1517" spans="1:14">
      <c r="A1517" s="273">
        <f>'SP-3Calibration'!I21</f>
        <v>5.7339000000000002</v>
      </c>
      <c r="B1517" s="33">
        <f t="shared" ca="1" si="144"/>
        <v>1198.6500000000001</v>
      </c>
      <c r="C1517">
        <f t="shared" si="145"/>
        <v>1257</v>
      </c>
      <c r="D1517">
        <f t="shared" ca="1" si="143"/>
        <v>5.73</v>
      </c>
      <c r="E1517">
        <f t="shared" ca="1" si="146"/>
        <v>5.7359999999999998</v>
      </c>
      <c r="F1517">
        <f t="shared" ca="1" si="147"/>
        <v>1198</v>
      </c>
      <c r="G1517">
        <f t="shared" ca="1" si="148"/>
        <v>1199</v>
      </c>
      <c r="M1517">
        <v>1457</v>
      </c>
      <c r="N1517">
        <v>7.2549999999999999</v>
      </c>
    </row>
    <row r="1518" spans="1:14">
      <c r="A1518" s="54">
        <f>formulas!$D110</f>
        <v>200</v>
      </c>
      <c r="B1518" s="33">
        <f t="shared" ca="1" si="144"/>
        <v>34392.723381487427</v>
      </c>
      <c r="C1518">
        <f t="shared" si="145"/>
        <v>3273</v>
      </c>
      <c r="D1518">
        <f t="shared" ca="1" si="143"/>
        <v>18.690000000000001</v>
      </c>
      <c r="E1518">
        <f t="shared" ca="1" si="146"/>
        <v>0</v>
      </c>
      <c r="F1518">
        <f t="shared" ca="1" si="147"/>
        <v>3214</v>
      </c>
      <c r="G1518">
        <f t="shared" ca="1" si="148"/>
        <v>0</v>
      </c>
      <c r="H1518" s="5" t="s">
        <v>752</v>
      </c>
      <c r="M1518">
        <v>1458</v>
      </c>
      <c r="N1518">
        <v>7.2610000000000001</v>
      </c>
    </row>
    <row r="1519" spans="1:14">
      <c r="A1519" s="54">
        <f>formulas!$D92</f>
        <v>-50</v>
      </c>
      <c r="B1519" s="33" t="e">
        <f t="shared" ca="1" si="144"/>
        <v>#VALUE!</v>
      </c>
      <c r="C1519">
        <f t="shared" si="145"/>
        <v>0</v>
      </c>
      <c r="D1519" t="str">
        <f t="shared" ca="1" si="143"/>
        <v>mV</v>
      </c>
      <c r="E1519">
        <f t="shared" ca="1" si="146"/>
        <v>-0.23599999999999999</v>
      </c>
      <c r="F1519" t="str">
        <f t="shared" ca="1" si="147"/>
        <v>Temp(F)</v>
      </c>
      <c r="G1519">
        <f t="shared" ca="1" si="148"/>
        <v>-58</v>
      </c>
      <c r="H1519" s="5" t="s">
        <v>827</v>
      </c>
      <c r="M1519">
        <v>1459</v>
      </c>
      <c r="N1519">
        <v>7.2670000000000003</v>
      </c>
    </row>
    <row r="1520" spans="1:14">
      <c r="A1520" s="54">
        <f>formulas!$D110</f>
        <v>200</v>
      </c>
      <c r="B1520" s="33">
        <f t="shared" ca="1" si="144"/>
        <v>34392.723381487427</v>
      </c>
      <c r="C1520">
        <f t="shared" si="145"/>
        <v>3273</v>
      </c>
      <c r="D1520">
        <f t="shared" ca="1" si="143"/>
        <v>18.690000000000001</v>
      </c>
      <c r="E1520">
        <f t="shared" ca="1" si="146"/>
        <v>0</v>
      </c>
      <c r="F1520">
        <f t="shared" ca="1" si="147"/>
        <v>3214</v>
      </c>
      <c r="G1520">
        <f t="shared" ca="1" si="148"/>
        <v>0</v>
      </c>
      <c r="H1520" s="5" t="s">
        <v>827</v>
      </c>
      <c r="M1520">
        <v>1460</v>
      </c>
      <c r="N1520">
        <v>7.2729999999999997</v>
      </c>
    </row>
    <row r="1521" spans="1:14">
      <c r="A1521" s="249">
        <f>formulas!O1608</f>
        <v>0</v>
      </c>
      <c r="B1521" s="33">
        <f t="shared" ca="1" si="144"/>
        <v>32</v>
      </c>
      <c r="C1521">
        <f t="shared" si="145"/>
        <v>90</v>
      </c>
      <c r="D1521">
        <f t="shared" ca="1" si="143"/>
        <v>-3.0000000000000001E-3</v>
      </c>
      <c r="E1521">
        <f t="shared" ca="1" si="146"/>
        <v>0</v>
      </c>
      <c r="F1521">
        <f t="shared" ca="1" si="147"/>
        <v>31</v>
      </c>
      <c r="G1521">
        <f t="shared" ca="1" si="148"/>
        <v>32</v>
      </c>
      <c r="M1521">
        <v>1461</v>
      </c>
      <c r="N1521">
        <v>7.2789999999999999</v>
      </c>
    </row>
    <row r="1522" spans="1:14">
      <c r="A1522" s="249">
        <v>4.6100000000000003</v>
      </c>
      <c r="B1522" s="33">
        <f t="shared" ca="1" si="144"/>
        <v>1000</v>
      </c>
      <c r="C1522">
        <f t="shared" si="145"/>
        <v>1058</v>
      </c>
      <c r="D1522">
        <f t="shared" ca="1" si="143"/>
        <v>4.6040000000000001</v>
      </c>
      <c r="E1522">
        <f t="shared" ca="1" si="146"/>
        <v>4.6100000000000003</v>
      </c>
      <c r="F1522">
        <f t="shared" ca="1" si="147"/>
        <v>999</v>
      </c>
      <c r="G1522">
        <f t="shared" ca="1" si="148"/>
        <v>1000</v>
      </c>
      <c r="M1522">
        <v>1462</v>
      </c>
      <c r="N1522">
        <v>7.2850000000000001</v>
      </c>
    </row>
    <row r="1523" spans="1:14">
      <c r="A1523" s="249">
        <f>formulas!O1610</f>
        <v>0</v>
      </c>
      <c r="B1523" s="33">
        <f t="shared" ca="1" si="144"/>
        <v>32</v>
      </c>
      <c r="C1523">
        <f t="shared" si="145"/>
        <v>90</v>
      </c>
      <c r="D1523">
        <f t="shared" ca="1" si="143"/>
        <v>-3.0000000000000001E-3</v>
      </c>
      <c r="E1523">
        <f t="shared" ca="1" si="146"/>
        <v>0</v>
      </c>
      <c r="F1523">
        <f t="shared" ca="1" si="147"/>
        <v>31</v>
      </c>
      <c r="G1523">
        <f t="shared" ca="1" si="148"/>
        <v>32</v>
      </c>
      <c r="M1523">
        <v>1463</v>
      </c>
      <c r="N1523">
        <v>7.2910000000000004</v>
      </c>
    </row>
    <row r="1524" spans="1:14">
      <c r="A1524" s="249">
        <f>formulas!O1611</f>
        <v>0</v>
      </c>
      <c r="B1524" s="33">
        <f t="shared" ca="1" si="144"/>
        <v>32</v>
      </c>
      <c r="C1524">
        <f t="shared" si="145"/>
        <v>90</v>
      </c>
      <c r="D1524">
        <f t="shared" ca="1" si="143"/>
        <v>-3.0000000000000001E-3</v>
      </c>
      <c r="E1524">
        <f t="shared" ca="1" si="146"/>
        <v>0</v>
      </c>
      <c r="F1524">
        <f t="shared" ca="1" si="147"/>
        <v>31</v>
      </c>
      <c r="G1524">
        <f t="shared" ca="1" si="148"/>
        <v>32</v>
      </c>
      <c r="M1524">
        <v>1464</v>
      </c>
      <c r="N1524">
        <v>7.2969999999999997</v>
      </c>
    </row>
    <row r="1525" spans="1:14">
      <c r="A1525" s="249">
        <f>formulas!O1612</f>
        <v>0</v>
      </c>
      <c r="B1525" s="33">
        <f t="shared" ca="1" si="144"/>
        <v>32</v>
      </c>
      <c r="C1525">
        <f t="shared" si="145"/>
        <v>90</v>
      </c>
      <c r="D1525">
        <f t="shared" ca="1" si="143"/>
        <v>-3.0000000000000001E-3</v>
      </c>
      <c r="E1525">
        <f t="shared" ca="1" si="146"/>
        <v>0</v>
      </c>
      <c r="F1525">
        <f t="shared" ca="1" si="147"/>
        <v>31</v>
      </c>
      <c r="G1525">
        <f t="shared" ca="1" si="148"/>
        <v>32</v>
      </c>
      <c r="M1525">
        <v>1465</v>
      </c>
      <c r="N1525">
        <v>7.3029999999999999</v>
      </c>
    </row>
    <row r="1526" spans="1:14">
      <c r="A1526" s="249">
        <f>formulas!O1613</f>
        <v>0</v>
      </c>
      <c r="B1526" s="33">
        <f t="shared" ca="1" si="144"/>
        <v>32</v>
      </c>
      <c r="C1526">
        <f t="shared" si="145"/>
        <v>90</v>
      </c>
      <c r="D1526">
        <f t="shared" ca="1" si="143"/>
        <v>-3.0000000000000001E-3</v>
      </c>
      <c r="E1526">
        <f t="shared" ca="1" si="146"/>
        <v>0</v>
      </c>
      <c r="F1526">
        <f t="shared" ca="1" si="147"/>
        <v>31</v>
      </c>
      <c r="G1526">
        <f t="shared" ca="1" si="148"/>
        <v>32</v>
      </c>
      <c r="M1526">
        <v>1466</v>
      </c>
      <c r="N1526">
        <v>7.3090000000000002</v>
      </c>
    </row>
    <row r="1527" spans="1:14">
      <c r="A1527" s="249">
        <f>formulas!O1614</f>
        <v>0</v>
      </c>
      <c r="B1527" s="33">
        <f t="shared" ca="1" si="144"/>
        <v>32</v>
      </c>
      <c r="C1527">
        <f t="shared" si="145"/>
        <v>90</v>
      </c>
      <c r="D1527">
        <f t="shared" ca="1" si="143"/>
        <v>-3.0000000000000001E-3</v>
      </c>
      <c r="E1527">
        <f t="shared" ca="1" si="146"/>
        <v>0</v>
      </c>
      <c r="F1527">
        <f t="shared" ca="1" si="147"/>
        <v>31</v>
      </c>
      <c r="G1527">
        <f t="shared" ca="1" si="148"/>
        <v>32</v>
      </c>
      <c r="M1527">
        <v>1467</v>
      </c>
      <c r="N1527">
        <v>7.3150000000000004</v>
      </c>
    </row>
    <row r="1528" spans="1:14">
      <c r="A1528" s="249">
        <f>formulas!O1615</f>
        <v>0</v>
      </c>
      <c r="B1528" s="33">
        <f t="shared" ca="1" si="144"/>
        <v>32</v>
      </c>
      <c r="C1528">
        <f t="shared" si="145"/>
        <v>90</v>
      </c>
      <c r="D1528">
        <f t="shared" ca="1" si="143"/>
        <v>-3.0000000000000001E-3</v>
      </c>
      <c r="E1528">
        <f t="shared" ca="1" si="146"/>
        <v>0</v>
      </c>
      <c r="F1528">
        <f t="shared" ca="1" si="147"/>
        <v>31</v>
      </c>
      <c r="G1528">
        <f t="shared" ca="1" si="148"/>
        <v>32</v>
      </c>
      <c r="M1528">
        <v>1468</v>
      </c>
      <c r="N1528">
        <v>7.3209999999999997</v>
      </c>
    </row>
    <row r="1529" spans="1:14">
      <c r="A1529" s="249">
        <f>formulas!O1616</f>
        <v>0</v>
      </c>
      <c r="B1529" s="33">
        <f t="shared" ca="1" si="144"/>
        <v>32</v>
      </c>
      <c r="C1529">
        <f t="shared" si="145"/>
        <v>90</v>
      </c>
      <c r="D1529">
        <f t="shared" ca="1" si="143"/>
        <v>-3.0000000000000001E-3</v>
      </c>
      <c r="E1529">
        <f t="shared" ca="1" si="146"/>
        <v>0</v>
      </c>
      <c r="F1529">
        <f t="shared" ca="1" si="147"/>
        <v>31</v>
      </c>
      <c r="G1529">
        <f t="shared" ca="1" si="148"/>
        <v>32</v>
      </c>
      <c r="M1529">
        <v>1469</v>
      </c>
      <c r="N1529">
        <v>7.327</v>
      </c>
    </row>
    <row r="1530" spans="1:14">
      <c r="A1530" s="54">
        <f>formulas!$D122</f>
        <v>450</v>
      </c>
      <c r="B1530" s="33">
        <f t="shared" ca="1" si="144"/>
        <v>77383.627608346709</v>
      </c>
      <c r="C1530">
        <f t="shared" si="145"/>
        <v>3273</v>
      </c>
      <c r="D1530">
        <f t="shared" ca="1" si="143"/>
        <v>18.690000000000001</v>
      </c>
      <c r="E1530">
        <f t="shared" ca="1" si="146"/>
        <v>0</v>
      </c>
      <c r="F1530">
        <f t="shared" ca="1" si="147"/>
        <v>3214</v>
      </c>
      <c r="G1530">
        <f t="shared" ca="1" si="148"/>
        <v>0</v>
      </c>
      <c r="H1530" s="5" t="s">
        <v>752</v>
      </c>
      <c r="M1530">
        <v>1470</v>
      </c>
      <c r="N1530">
        <v>7.3330000000000002</v>
      </c>
    </row>
    <row r="1531" spans="1:14">
      <c r="A1531" s="54">
        <f>formulas!$D122</f>
        <v>450</v>
      </c>
      <c r="B1531" s="33">
        <f t="shared" ca="1" si="144"/>
        <v>77383.627608346709</v>
      </c>
      <c r="C1531">
        <f t="shared" si="145"/>
        <v>3273</v>
      </c>
      <c r="D1531">
        <f t="shared" ca="1" si="143"/>
        <v>18.690000000000001</v>
      </c>
      <c r="E1531">
        <f t="shared" ca="1" si="146"/>
        <v>0</v>
      </c>
      <c r="F1531">
        <f t="shared" ca="1" si="147"/>
        <v>3214</v>
      </c>
      <c r="G1531">
        <f t="shared" ca="1" si="148"/>
        <v>0</v>
      </c>
      <c r="H1531" s="5" t="s">
        <v>827</v>
      </c>
      <c r="I1531" s="5" t="s">
        <v>828</v>
      </c>
      <c r="M1531">
        <v>1471</v>
      </c>
      <c r="N1531">
        <v>7.3390000000000004</v>
      </c>
    </row>
    <row r="1532" spans="1:14">
      <c r="A1532" s="249">
        <f>formulas!O1619</f>
        <v>0</v>
      </c>
      <c r="B1532" s="33">
        <f t="shared" ca="1" si="144"/>
        <v>32</v>
      </c>
      <c r="C1532">
        <f t="shared" si="145"/>
        <v>90</v>
      </c>
      <c r="D1532">
        <f t="shared" ca="1" si="143"/>
        <v>-3.0000000000000001E-3</v>
      </c>
      <c r="E1532">
        <f t="shared" ca="1" si="146"/>
        <v>0</v>
      </c>
      <c r="F1532">
        <f t="shared" ca="1" si="147"/>
        <v>31</v>
      </c>
      <c r="G1532">
        <f t="shared" ca="1" si="148"/>
        <v>32</v>
      </c>
      <c r="M1532">
        <v>1472</v>
      </c>
      <c r="N1532">
        <v>7.3449999999999998</v>
      </c>
    </row>
    <row r="1533" spans="1:14">
      <c r="A1533" s="249">
        <f>formulas!O1620</f>
        <v>0</v>
      </c>
      <c r="B1533" s="33">
        <f t="shared" ca="1" si="144"/>
        <v>32</v>
      </c>
      <c r="C1533">
        <f t="shared" si="145"/>
        <v>90</v>
      </c>
      <c r="D1533">
        <f t="shared" ca="1" si="143"/>
        <v>-3.0000000000000001E-3</v>
      </c>
      <c r="E1533">
        <f t="shared" ca="1" si="146"/>
        <v>0</v>
      </c>
      <c r="F1533">
        <f t="shared" ca="1" si="147"/>
        <v>31</v>
      </c>
      <c r="G1533">
        <f t="shared" ca="1" si="148"/>
        <v>32</v>
      </c>
      <c r="M1533">
        <v>1473</v>
      </c>
      <c r="N1533">
        <v>7.351</v>
      </c>
    </row>
    <row r="1534" spans="1:14">
      <c r="A1534" s="249">
        <f>formulas!O1621</f>
        <v>0</v>
      </c>
      <c r="B1534" s="33">
        <f t="shared" ca="1" si="144"/>
        <v>32</v>
      </c>
      <c r="C1534">
        <f t="shared" si="145"/>
        <v>90</v>
      </c>
      <c r="D1534">
        <f t="shared" ca="1" si="143"/>
        <v>-3.0000000000000001E-3</v>
      </c>
      <c r="E1534">
        <f t="shared" ca="1" si="146"/>
        <v>0</v>
      </c>
      <c r="F1534">
        <f t="shared" ca="1" si="147"/>
        <v>31</v>
      </c>
      <c r="G1534">
        <f t="shared" ca="1" si="148"/>
        <v>32</v>
      </c>
      <c r="M1534">
        <v>1474</v>
      </c>
      <c r="N1534">
        <v>7.3570000000000002</v>
      </c>
    </row>
    <row r="1535" spans="1:14">
      <c r="A1535" s="249">
        <f>formulas!O1622</f>
        <v>0</v>
      </c>
      <c r="B1535" s="33">
        <f t="shared" ca="1" si="144"/>
        <v>32</v>
      </c>
      <c r="C1535">
        <f t="shared" si="145"/>
        <v>90</v>
      </c>
      <c r="D1535">
        <f t="shared" ca="1" si="143"/>
        <v>-3.0000000000000001E-3</v>
      </c>
      <c r="E1535">
        <f t="shared" ca="1" si="146"/>
        <v>0</v>
      </c>
      <c r="F1535">
        <f t="shared" ca="1" si="147"/>
        <v>31</v>
      </c>
      <c r="G1535">
        <f t="shared" ca="1" si="148"/>
        <v>32</v>
      </c>
      <c r="M1535">
        <v>1475</v>
      </c>
      <c r="N1535">
        <v>7.3630000000000004</v>
      </c>
    </row>
    <row r="1536" spans="1:14">
      <c r="A1536" s="249">
        <f>formulas!O1623</f>
        <v>0</v>
      </c>
      <c r="B1536" s="33">
        <f t="shared" ca="1" si="144"/>
        <v>32</v>
      </c>
      <c r="C1536">
        <f t="shared" si="145"/>
        <v>90</v>
      </c>
      <c r="D1536">
        <f t="shared" ca="1" si="143"/>
        <v>-3.0000000000000001E-3</v>
      </c>
      <c r="E1536">
        <f t="shared" ca="1" si="146"/>
        <v>0</v>
      </c>
      <c r="F1536">
        <f t="shared" ca="1" si="147"/>
        <v>31</v>
      </c>
      <c r="G1536">
        <f t="shared" ca="1" si="148"/>
        <v>32</v>
      </c>
      <c r="M1536">
        <v>1476</v>
      </c>
      <c r="N1536">
        <v>7.3689999999999998</v>
      </c>
    </row>
    <row r="1537" spans="1:14">
      <c r="A1537" s="249">
        <f>formulas!O1624</f>
        <v>0</v>
      </c>
      <c r="B1537" s="33">
        <f t="shared" ca="1" si="144"/>
        <v>32</v>
      </c>
      <c r="C1537">
        <f t="shared" si="145"/>
        <v>90</v>
      </c>
      <c r="D1537">
        <f t="shared" ca="1" si="143"/>
        <v>-3.0000000000000001E-3</v>
      </c>
      <c r="E1537">
        <f t="shared" ca="1" si="146"/>
        <v>0</v>
      </c>
      <c r="F1537">
        <f t="shared" ca="1" si="147"/>
        <v>31</v>
      </c>
      <c r="G1537">
        <f t="shared" ca="1" si="148"/>
        <v>32</v>
      </c>
      <c r="M1537">
        <v>1477</v>
      </c>
      <c r="N1537">
        <v>7.375</v>
      </c>
    </row>
    <row r="1538" spans="1:14">
      <c r="A1538" s="249">
        <f>formulas!O1625</f>
        <v>0</v>
      </c>
      <c r="B1538" s="33">
        <f t="shared" ca="1" si="144"/>
        <v>32</v>
      </c>
      <c r="C1538">
        <f t="shared" si="145"/>
        <v>90</v>
      </c>
      <c r="D1538">
        <f t="shared" ca="1" si="143"/>
        <v>-3.0000000000000001E-3</v>
      </c>
      <c r="E1538">
        <f t="shared" ca="1" si="146"/>
        <v>0</v>
      </c>
      <c r="F1538">
        <f t="shared" ca="1" si="147"/>
        <v>31</v>
      </c>
      <c r="G1538">
        <f t="shared" ca="1" si="148"/>
        <v>32</v>
      </c>
      <c r="M1538">
        <v>1478</v>
      </c>
      <c r="N1538">
        <v>7.3810000000000002</v>
      </c>
    </row>
    <row r="1539" spans="1:14">
      <c r="A1539" s="249">
        <f>formulas!O1626</f>
        <v>0</v>
      </c>
      <c r="B1539" s="33">
        <f t="shared" ca="1" si="144"/>
        <v>32</v>
      </c>
      <c r="C1539">
        <f t="shared" si="145"/>
        <v>90</v>
      </c>
      <c r="D1539">
        <f t="shared" ref="D1539:D1602" ca="1" si="149">INDIRECT(ADDRESS(C1539+1,14))</f>
        <v>-3.0000000000000001E-3</v>
      </c>
      <c r="E1539">
        <f t="shared" ca="1" si="146"/>
        <v>0</v>
      </c>
      <c r="F1539">
        <f t="shared" ca="1" si="147"/>
        <v>31</v>
      </c>
      <c r="G1539">
        <f t="shared" ca="1" si="148"/>
        <v>32</v>
      </c>
      <c r="M1539">
        <v>1479</v>
      </c>
      <c r="N1539">
        <v>7.3869999999999996</v>
      </c>
    </row>
    <row r="1540" spans="1:14">
      <c r="A1540" s="249">
        <f>formulas!O1627</f>
        <v>0</v>
      </c>
      <c r="B1540" s="33">
        <f t="shared" ca="1" si="144"/>
        <v>32</v>
      </c>
      <c r="C1540">
        <f t="shared" si="145"/>
        <v>90</v>
      </c>
      <c r="D1540">
        <f t="shared" ca="1" si="149"/>
        <v>-3.0000000000000001E-3</v>
      </c>
      <c r="E1540">
        <f t="shared" ca="1" si="146"/>
        <v>0</v>
      </c>
      <c r="F1540">
        <f t="shared" ca="1" si="147"/>
        <v>31</v>
      </c>
      <c r="G1540">
        <f t="shared" ca="1" si="148"/>
        <v>32</v>
      </c>
      <c r="M1540">
        <v>1480</v>
      </c>
      <c r="N1540">
        <v>7.3929999999999998</v>
      </c>
    </row>
    <row r="1541" spans="1:14">
      <c r="A1541" s="249">
        <f>formulas!O1628</f>
        <v>0</v>
      </c>
      <c r="B1541" s="33">
        <f t="shared" ca="1" si="144"/>
        <v>32</v>
      </c>
      <c r="C1541">
        <f t="shared" si="145"/>
        <v>90</v>
      </c>
      <c r="D1541">
        <f t="shared" ca="1" si="149"/>
        <v>-3.0000000000000001E-3</v>
      </c>
      <c r="E1541">
        <f t="shared" ca="1" si="146"/>
        <v>0</v>
      </c>
      <c r="F1541">
        <f t="shared" ca="1" si="147"/>
        <v>31</v>
      </c>
      <c r="G1541">
        <f t="shared" ca="1" si="148"/>
        <v>32</v>
      </c>
      <c r="M1541">
        <v>1481</v>
      </c>
      <c r="N1541">
        <v>7.399</v>
      </c>
    </row>
    <row r="1542" spans="1:14">
      <c r="A1542" s="54">
        <f>formulas!$D134</f>
        <v>0</v>
      </c>
      <c r="B1542" s="33">
        <f t="shared" ca="1" si="144"/>
        <v>32</v>
      </c>
      <c r="C1542">
        <f t="shared" si="145"/>
        <v>90</v>
      </c>
      <c r="D1542">
        <f t="shared" ca="1" si="149"/>
        <v>-3.0000000000000001E-3</v>
      </c>
      <c r="E1542">
        <f t="shared" ca="1" si="146"/>
        <v>0</v>
      </c>
      <c r="F1542">
        <f t="shared" ca="1" si="147"/>
        <v>31</v>
      </c>
      <c r="G1542">
        <f t="shared" ca="1" si="148"/>
        <v>32</v>
      </c>
      <c r="M1542">
        <v>1482</v>
      </c>
      <c r="N1542">
        <v>7.4050000000000002</v>
      </c>
    </row>
    <row r="1543" spans="1:14">
      <c r="A1543" s="54">
        <f>formulas!$D134</f>
        <v>0</v>
      </c>
      <c r="B1543" s="33">
        <f t="shared" ca="1" si="144"/>
        <v>32</v>
      </c>
      <c r="C1543">
        <f t="shared" si="145"/>
        <v>90</v>
      </c>
      <c r="D1543">
        <f t="shared" ca="1" si="149"/>
        <v>-3.0000000000000001E-3</v>
      </c>
      <c r="E1543">
        <f t="shared" ca="1" si="146"/>
        <v>0</v>
      </c>
      <c r="F1543">
        <f t="shared" ca="1" si="147"/>
        <v>31</v>
      </c>
      <c r="G1543">
        <f t="shared" ca="1" si="148"/>
        <v>32</v>
      </c>
      <c r="M1543">
        <v>1483</v>
      </c>
      <c r="N1543">
        <v>7.4109999999999996</v>
      </c>
    </row>
    <row r="1544" spans="1:14">
      <c r="A1544" s="249">
        <f>formulas!O1631</f>
        <v>0</v>
      </c>
      <c r="B1544" s="33">
        <f t="shared" ca="1" si="144"/>
        <v>32</v>
      </c>
      <c r="C1544">
        <f t="shared" si="145"/>
        <v>90</v>
      </c>
      <c r="D1544">
        <f t="shared" ca="1" si="149"/>
        <v>-3.0000000000000001E-3</v>
      </c>
      <c r="E1544">
        <f t="shared" ca="1" si="146"/>
        <v>0</v>
      </c>
      <c r="F1544">
        <f t="shared" ca="1" si="147"/>
        <v>31</v>
      </c>
      <c r="G1544">
        <f t="shared" ca="1" si="148"/>
        <v>32</v>
      </c>
      <c r="M1544">
        <v>1484</v>
      </c>
      <c r="N1544">
        <v>7.4180000000000001</v>
      </c>
    </row>
    <row r="1545" spans="1:14">
      <c r="A1545" s="249">
        <f>formulas!O1632</f>
        <v>0</v>
      </c>
      <c r="B1545" s="33">
        <f t="shared" ca="1" si="144"/>
        <v>32</v>
      </c>
      <c r="C1545">
        <f t="shared" si="145"/>
        <v>90</v>
      </c>
      <c r="D1545">
        <f t="shared" ca="1" si="149"/>
        <v>-3.0000000000000001E-3</v>
      </c>
      <c r="E1545">
        <f t="shared" ca="1" si="146"/>
        <v>0</v>
      </c>
      <c r="F1545">
        <f t="shared" ca="1" si="147"/>
        <v>31</v>
      </c>
      <c r="G1545">
        <f t="shared" ca="1" si="148"/>
        <v>32</v>
      </c>
      <c r="M1545">
        <v>1485</v>
      </c>
      <c r="N1545">
        <v>7.4240000000000004</v>
      </c>
    </row>
    <row r="1546" spans="1:14">
      <c r="A1546" s="249">
        <f>formulas!O1633</f>
        <v>0</v>
      </c>
      <c r="B1546" s="33">
        <f t="shared" ca="1" si="144"/>
        <v>32</v>
      </c>
      <c r="C1546">
        <f t="shared" si="145"/>
        <v>90</v>
      </c>
      <c r="D1546">
        <f t="shared" ca="1" si="149"/>
        <v>-3.0000000000000001E-3</v>
      </c>
      <c r="E1546">
        <f t="shared" ca="1" si="146"/>
        <v>0</v>
      </c>
      <c r="F1546">
        <f t="shared" ca="1" si="147"/>
        <v>31</v>
      </c>
      <c r="G1546">
        <f t="shared" ca="1" si="148"/>
        <v>32</v>
      </c>
      <c r="M1546">
        <v>1486</v>
      </c>
      <c r="N1546">
        <v>7.43</v>
      </c>
    </row>
    <row r="1547" spans="1:14">
      <c r="A1547" s="249">
        <f>formulas!O1634</f>
        <v>0</v>
      </c>
      <c r="B1547" s="33">
        <f t="shared" ca="1" si="144"/>
        <v>32</v>
      </c>
      <c r="C1547">
        <f t="shared" si="145"/>
        <v>90</v>
      </c>
      <c r="D1547">
        <f t="shared" ca="1" si="149"/>
        <v>-3.0000000000000001E-3</v>
      </c>
      <c r="E1547">
        <f t="shared" ca="1" si="146"/>
        <v>0</v>
      </c>
      <c r="F1547">
        <f t="shared" ca="1" si="147"/>
        <v>31</v>
      </c>
      <c r="G1547">
        <f t="shared" ca="1" si="148"/>
        <v>32</v>
      </c>
      <c r="M1547">
        <v>1487</v>
      </c>
      <c r="N1547">
        <v>7.4359999999999999</v>
      </c>
    </row>
    <row r="1548" spans="1:14">
      <c r="A1548" s="249">
        <f>formulas!O1635</f>
        <v>0</v>
      </c>
      <c r="B1548" s="33">
        <f t="shared" ca="1" si="144"/>
        <v>32</v>
      </c>
      <c r="C1548">
        <f t="shared" si="145"/>
        <v>90</v>
      </c>
      <c r="D1548">
        <f t="shared" ca="1" si="149"/>
        <v>-3.0000000000000001E-3</v>
      </c>
      <c r="E1548">
        <f t="shared" ca="1" si="146"/>
        <v>0</v>
      </c>
      <c r="F1548">
        <f t="shared" ca="1" si="147"/>
        <v>31</v>
      </c>
      <c r="G1548">
        <f t="shared" ca="1" si="148"/>
        <v>32</v>
      </c>
      <c r="M1548">
        <v>1488</v>
      </c>
      <c r="N1548">
        <v>7.4420000000000002</v>
      </c>
    </row>
    <row r="1549" spans="1:14">
      <c r="A1549" s="249">
        <f>formulas!O1636</f>
        <v>0</v>
      </c>
      <c r="B1549" s="33">
        <f t="shared" ca="1" si="144"/>
        <v>32</v>
      </c>
      <c r="C1549">
        <f t="shared" si="145"/>
        <v>90</v>
      </c>
      <c r="D1549">
        <f t="shared" ca="1" si="149"/>
        <v>-3.0000000000000001E-3</v>
      </c>
      <c r="E1549">
        <f t="shared" ca="1" si="146"/>
        <v>0</v>
      </c>
      <c r="F1549">
        <f t="shared" ca="1" si="147"/>
        <v>31</v>
      </c>
      <c r="G1549">
        <f t="shared" ca="1" si="148"/>
        <v>32</v>
      </c>
      <c r="M1549">
        <v>1489</v>
      </c>
      <c r="N1549">
        <v>7.4480000000000004</v>
      </c>
    </row>
    <row r="1550" spans="1:14">
      <c r="A1550" s="249">
        <f>formulas!O1637</f>
        <v>0</v>
      </c>
      <c r="B1550" s="33">
        <f t="shared" ca="1" si="144"/>
        <v>32</v>
      </c>
      <c r="C1550">
        <f t="shared" si="145"/>
        <v>90</v>
      </c>
      <c r="D1550">
        <f t="shared" ca="1" si="149"/>
        <v>-3.0000000000000001E-3</v>
      </c>
      <c r="E1550">
        <f t="shared" ca="1" si="146"/>
        <v>0</v>
      </c>
      <c r="F1550">
        <f t="shared" ca="1" si="147"/>
        <v>31</v>
      </c>
      <c r="G1550">
        <f t="shared" ca="1" si="148"/>
        <v>32</v>
      </c>
      <c r="M1550">
        <v>1490</v>
      </c>
      <c r="N1550">
        <v>7.4539999999999997</v>
      </c>
    </row>
    <row r="1551" spans="1:14">
      <c r="A1551" s="249">
        <f>formulas!O1638</f>
        <v>0</v>
      </c>
      <c r="B1551" s="33">
        <f t="shared" ca="1" si="144"/>
        <v>32</v>
      </c>
      <c r="C1551">
        <f t="shared" si="145"/>
        <v>90</v>
      </c>
      <c r="D1551">
        <f t="shared" ca="1" si="149"/>
        <v>-3.0000000000000001E-3</v>
      </c>
      <c r="E1551">
        <f t="shared" ca="1" si="146"/>
        <v>0</v>
      </c>
      <c r="F1551">
        <f t="shared" ca="1" si="147"/>
        <v>31</v>
      </c>
      <c r="G1551">
        <f t="shared" ca="1" si="148"/>
        <v>32</v>
      </c>
      <c r="M1551">
        <v>1491</v>
      </c>
      <c r="N1551">
        <v>7.46</v>
      </c>
    </row>
    <row r="1552" spans="1:14">
      <c r="A1552" s="249">
        <f>formulas!O1639</f>
        <v>0</v>
      </c>
      <c r="B1552" s="33">
        <f t="shared" ca="1" si="144"/>
        <v>32</v>
      </c>
      <c r="C1552">
        <f t="shared" si="145"/>
        <v>90</v>
      </c>
      <c r="D1552">
        <f t="shared" ca="1" si="149"/>
        <v>-3.0000000000000001E-3</v>
      </c>
      <c r="E1552">
        <f t="shared" ca="1" si="146"/>
        <v>0</v>
      </c>
      <c r="F1552">
        <f t="shared" ca="1" si="147"/>
        <v>31</v>
      </c>
      <c r="G1552">
        <f t="shared" ca="1" si="148"/>
        <v>32</v>
      </c>
      <c r="M1552">
        <v>1492</v>
      </c>
      <c r="N1552">
        <v>7.4660000000000002</v>
      </c>
    </row>
    <row r="1553" spans="1:14">
      <c r="A1553" s="249">
        <f>formulas!O1640</f>
        <v>0</v>
      </c>
      <c r="B1553" s="33">
        <f t="shared" ca="1" si="144"/>
        <v>32</v>
      </c>
      <c r="C1553">
        <f t="shared" si="145"/>
        <v>90</v>
      </c>
      <c r="D1553">
        <f t="shared" ca="1" si="149"/>
        <v>-3.0000000000000001E-3</v>
      </c>
      <c r="E1553">
        <f t="shared" ca="1" si="146"/>
        <v>0</v>
      </c>
      <c r="F1553">
        <f t="shared" ca="1" si="147"/>
        <v>31</v>
      </c>
      <c r="G1553">
        <f t="shared" ca="1" si="148"/>
        <v>32</v>
      </c>
      <c r="M1553">
        <v>1493</v>
      </c>
      <c r="N1553">
        <v>7.4720000000000004</v>
      </c>
    </row>
    <row r="1554" spans="1:14">
      <c r="A1554" s="54">
        <f>formulas!$D146</f>
        <v>0</v>
      </c>
      <c r="B1554" s="33">
        <f t="shared" ca="1" si="144"/>
        <v>32</v>
      </c>
      <c r="C1554">
        <f t="shared" si="145"/>
        <v>90</v>
      </c>
      <c r="D1554">
        <f t="shared" ca="1" si="149"/>
        <v>-3.0000000000000001E-3</v>
      </c>
      <c r="E1554">
        <f t="shared" ca="1" si="146"/>
        <v>0</v>
      </c>
      <c r="F1554">
        <f t="shared" ca="1" si="147"/>
        <v>31</v>
      </c>
      <c r="G1554">
        <f t="shared" ca="1" si="148"/>
        <v>32</v>
      </c>
      <c r="M1554">
        <v>1494</v>
      </c>
      <c r="N1554">
        <v>7.4779999999999998</v>
      </c>
    </row>
    <row r="1555" spans="1:14">
      <c r="A1555" s="54">
        <f>formulas!$D146</f>
        <v>0</v>
      </c>
      <c r="B1555" s="33">
        <f t="shared" ca="1" si="144"/>
        <v>32</v>
      </c>
      <c r="C1555">
        <f t="shared" si="145"/>
        <v>90</v>
      </c>
      <c r="D1555">
        <f t="shared" ca="1" si="149"/>
        <v>-3.0000000000000001E-3</v>
      </c>
      <c r="E1555">
        <f t="shared" ca="1" si="146"/>
        <v>0</v>
      </c>
      <c r="F1555">
        <f t="shared" ca="1" si="147"/>
        <v>31</v>
      </c>
      <c r="G1555">
        <f t="shared" ca="1" si="148"/>
        <v>32</v>
      </c>
      <c r="M1555">
        <v>1495</v>
      </c>
      <c r="N1555">
        <v>7.484</v>
      </c>
    </row>
    <row r="1556" spans="1:14">
      <c r="A1556" s="249">
        <f>formulas!O1643</f>
        <v>0</v>
      </c>
      <c r="B1556" s="33">
        <f t="shared" ca="1" si="144"/>
        <v>32</v>
      </c>
      <c r="C1556">
        <f t="shared" si="145"/>
        <v>90</v>
      </c>
      <c r="D1556">
        <f t="shared" ca="1" si="149"/>
        <v>-3.0000000000000001E-3</v>
      </c>
      <c r="E1556">
        <f t="shared" ca="1" si="146"/>
        <v>0</v>
      </c>
      <c r="F1556">
        <f t="shared" ca="1" si="147"/>
        <v>31</v>
      </c>
      <c r="G1556">
        <f t="shared" ca="1" si="148"/>
        <v>32</v>
      </c>
      <c r="M1556">
        <v>1496</v>
      </c>
      <c r="N1556">
        <v>7.49</v>
      </c>
    </row>
    <row r="1557" spans="1:14">
      <c r="A1557" s="249">
        <f>formulas!O1644</f>
        <v>0</v>
      </c>
      <c r="B1557" s="33">
        <f t="shared" ref="B1557:B1620" ca="1" si="150">(A1557-D1557)/(E1557-D1557)*(G1557-F1557)+F1557</f>
        <v>32</v>
      </c>
      <c r="C1557">
        <f t="shared" ref="C1557:C1620" si="151">COUNTIF($N$2:$N$25400,"&lt;"&amp;A1557)</f>
        <v>90</v>
      </c>
      <c r="D1557">
        <f t="shared" ca="1" si="149"/>
        <v>-3.0000000000000001E-3</v>
      </c>
      <c r="E1557">
        <f t="shared" ref="E1557:E1620" ca="1" si="152">INDIRECT(ADDRESS(C1557+2,14))</f>
        <v>0</v>
      </c>
      <c r="F1557">
        <f t="shared" ref="F1557:F1620" ca="1" si="153">INDIRECT(ADDRESS(C1557+1,13))</f>
        <v>31</v>
      </c>
      <c r="G1557">
        <f t="shared" ref="G1557:G1620" ca="1" si="154">INDIRECT(ADDRESS(C1557+2,13))</f>
        <v>32</v>
      </c>
      <c r="M1557">
        <v>1497</v>
      </c>
      <c r="N1557">
        <v>7.4960000000000004</v>
      </c>
    </row>
    <row r="1558" spans="1:14">
      <c r="A1558" s="249">
        <f>formulas!O1645</f>
        <v>0</v>
      </c>
      <c r="B1558" s="33">
        <f t="shared" ca="1" si="150"/>
        <v>32</v>
      </c>
      <c r="C1558">
        <f t="shared" si="151"/>
        <v>90</v>
      </c>
      <c r="D1558">
        <f t="shared" ca="1" si="149"/>
        <v>-3.0000000000000001E-3</v>
      </c>
      <c r="E1558">
        <f t="shared" ca="1" si="152"/>
        <v>0</v>
      </c>
      <c r="F1558">
        <f t="shared" ca="1" si="153"/>
        <v>31</v>
      </c>
      <c r="G1558">
        <f t="shared" ca="1" si="154"/>
        <v>32</v>
      </c>
      <c r="M1558">
        <v>1498</v>
      </c>
      <c r="N1558">
        <v>7.5019999999999998</v>
      </c>
    </row>
    <row r="1559" spans="1:14">
      <c r="A1559" s="249">
        <f>formulas!O1646</f>
        <v>0</v>
      </c>
      <c r="B1559" s="33">
        <f t="shared" ca="1" si="150"/>
        <v>32</v>
      </c>
      <c r="C1559">
        <f t="shared" si="151"/>
        <v>90</v>
      </c>
      <c r="D1559">
        <f t="shared" ca="1" si="149"/>
        <v>-3.0000000000000001E-3</v>
      </c>
      <c r="E1559">
        <f t="shared" ca="1" si="152"/>
        <v>0</v>
      </c>
      <c r="F1559">
        <f t="shared" ca="1" si="153"/>
        <v>31</v>
      </c>
      <c r="G1559">
        <f t="shared" ca="1" si="154"/>
        <v>32</v>
      </c>
      <c r="M1559">
        <v>1499</v>
      </c>
      <c r="N1559">
        <v>7.508</v>
      </c>
    </row>
    <row r="1560" spans="1:14">
      <c r="A1560" s="249">
        <f>formulas!O1647</f>
        <v>0</v>
      </c>
      <c r="B1560" s="33">
        <f t="shared" ca="1" si="150"/>
        <v>32</v>
      </c>
      <c r="C1560">
        <f t="shared" si="151"/>
        <v>90</v>
      </c>
      <c r="D1560">
        <f t="shared" ca="1" si="149"/>
        <v>-3.0000000000000001E-3</v>
      </c>
      <c r="E1560">
        <f t="shared" ca="1" si="152"/>
        <v>0</v>
      </c>
      <c r="F1560">
        <f t="shared" ca="1" si="153"/>
        <v>31</v>
      </c>
      <c r="G1560">
        <f t="shared" ca="1" si="154"/>
        <v>32</v>
      </c>
      <c r="M1560">
        <v>1500</v>
      </c>
      <c r="N1560">
        <v>7.5140000000000002</v>
      </c>
    </row>
    <row r="1561" spans="1:14">
      <c r="A1561" s="249">
        <f>formulas!O1648</f>
        <v>0</v>
      </c>
      <c r="B1561" s="33">
        <f t="shared" ca="1" si="150"/>
        <v>32</v>
      </c>
      <c r="C1561">
        <f t="shared" si="151"/>
        <v>90</v>
      </c>
      <c r="D1561">
        <f t="shared" ca="1" si="149"/>
        <v>-3.0000000000000001E-3</v>
      </c>
      <c r="E1561">
        <f t="shared" ca="1" si="152"/>
        <v>0</v>
      </c>
      <c r="F1561">
        <f t="shared" ca="1" si="153"/>
        <v>31</v>
      </c>
      <c r="G1561">
        <f t="shared" ca="1" si="154"/>
        <v>32</v>
      </c>
      <c r="M1561">
        <v>1501</v>
      </c>
      <c r="N1561">
        <v>7.5209999999999999</v>
      </c>
    </row>
    <row r="1562" spans="1:14">
      <c r="A1562" s="249">
        <f>formulas!O1649</f>
        <v>0</v>
      </c>
      <c r="B1562" s="33">
        <f t="shared" ca="1" si="150"/>
        <v>32</v>
      </c>
      <c r="C1562">
        <f t="shared" si="151"/>
        <v>90</v>
      </c>
      <c r="D1562">
        <f t="shared" ca="1" si="149"/>
        <v>-3.0000000000000001E-3</v>
      </c>
      <c r="E1562">
        <f t="shared" ca="1" si="152"/>
        <v>0</v>
      </c>
      <c r="F1562">
        <f t="shared" ca="1" si="153"/>
        <v>31</v>
      </c>
      <c r="G1562">
        <f t="shared" ca="1" si="154"/>
        <v>32</v>
      </c>
      <c r="M1562">
        <v>1502</v>
      </c>
      <c r="N1562">
        <v>7.5270000000000001</v>
      </c>
    </row>
    <row r="1563" spans="1:14">
      <c r="A1563" s="249">
        <f>formulas!O1650</f>
        <v>0</v>
      </c>
      <c r="B1563" s="33">
        <f t="shared" ca="1" si="150"/>
        <v>32</v>
      </c>
      <c r="C1563">
        <f t="shared" si="151"/>
        <v>90</v>
      </c>
      <c r="D1563">
        <f t="shared" ca="1" si="149"/>
        <v>-3.0000000000000001E-3</v>
      </c>
      <c r="E1563">
        <f t="shared" ca="1" si="152"/>
        <v>0</v>
      </c>
      <c r="F1563">
        <f t="shared" ca="1" si="153"/>
        <v>31</v>
      </c>
      <c r="G1563">
        <f t="shared" ca="1" si="154"/>
        <v>32</v>
      </c>
      <c r="M1563">
        <v>1503</v>
      </c>
      <c r="N1563">
        <v>7.5330000000000004</v>
      </c>
    </row>
    <row r="1564" spans="1:14">
      <c r="A1564" s="249">
        <f>formulas!O1651</f>
        <v>0</v>
      </c>
      <c r="B1564" s="33">
        <f t="shared" ca="1" si="150"/>
        <v>32</v>
      </c>
      <c r="C1564">
        <f t="shared" si="151"/>
        <v>90</v>
      </c>
      <c r="D1564">
        <f t="shared" ca="1" si="149"/>
        <v>-3.0000000000000001E-3</v>
      </c>
      <c r="E1564">
        <f t="shared" ca="1" si="152"/>
        <v>0</v>
      </c>
      <c r="F1564">
        <f t="shared" ca="1" si="153"/>
        <v>31</v>
      </c>
      <c r="G1564">
        <f t="shared" ca="1" si="154"/>
        <v>32</v>
      </c>
      <c r="M1564">
        <v>1504</v>
      </c>
      <c r="N1564">
        <v>7.5389999999999997</v>
      </c>
    </row>
    <row r="1565" spans="1:14">
      <c r="A1565" s="249">
        <f>formulas!O1652</f>
        <v>0</v>
      </c>
      <c r="B1565" s="33">
        <f t="shared" ca="1" si="150"/>
        <v>32</v>
      </c>
      <c r="C1565">
        <f t="shared" si="151"/>
        <v>90</v>
      </c>
      <c r="D1565">
        <f t="shared" ca="1" si="149"/>
        <v>-3.0000000000000001E-3</v>
      </c>
      <c r="E1565">
        <f t="shared" ca="1" si="152"/>
        <v>0</v>
      </c>
      <c r="F1565">
        <f t="shared" ca="1" si="153"/>
        <v>31</v>
      </c>
      <c r="G1565">
        <f t="shared" ca="1" si="154"/>
        <v>32</v>
      </c>
      <c r="M1565">
        <v>1505</v>
      </c>
      <c r="N1565">
        <v>7.5449999999999999</v>
      </c>
    </row>
    <row r="1566" spans="1:14">
      <c r="A1566" s="54">
        <f>formulas!$D158</f>
        <v>0</v>
      </c>
      <c r="B1566" s="33">
        <f t="shared" ca="1" si="150"/>
        <v>32</v>
      </c>
      <c r="C1566">
        <f t="shared" si="151"/>
        <v>90</v>
      </c>
      <c r="D1566">
        <f t="shared" ca="1" si="149"/>
        <v>-3.0000000000000001E-3</v>
      </c>
      <c r="E1566">
        <f t="shared" ca="1" si="152"/>
        <v>0</v>
      </c>
      <c r="F1566">
        <f t="shared" ca="1" si="153"/>
        <v>31</v>
      </c>
      <c r="G1566">
        <f t="shared" ca="1" si="154"/>
        <v>32</v>
      </c>
      <c r="M1566">
        <v>1506</v>
      </c>
      <c r="N1566">
        <v>7.5510000000000002</v>
      </c>
    </row>
    <row r="1567" spans="1:14">
      <c r="A1567" s="54">
        <f>formulas!$D158</f>
        <v>0</v>
      </c>
      <c r="B1567" s="33">
        <f t="shared" ca="1" si="150"/>
        <v>32</v>
      </c>
      <c r="C1567">
        <f t="shared" si="151"/>
        <v>90</v>
      </c>
      <c r="D1567">
        <f t="shared" ca="1" si="149"/>
        <v>-3.0000000000000001E-3</v>
      </c>
      <c r="E1567">
        <f t="shared" ca="1" si="152"/>
        <v>0</v>
      </c>
      <c r="F1567">
        <f t="shared" ca="1" si="153"/>
        <v>31</v>
      </c>
      <c r="G1567">
        <f t="shared" ca="1" si="154"/>
        <v>32</v>
      </c>
      <c r="M1567">
        <v>1507</v>
      </c>
      <c r="N1567">
        <v>7.5570000000000004</v>
      </c>
    </row>
    <row r="1568" spans="1:14">
      <c r="A1568" s="249">
        <f>formulas!O1655</f>
        <v>0</v>
      </c>
      <c r="B1568" s="33">
        <f t="shared" ca="1" si="150"/>
        <v>32</v>
      </c>
      <c r="C1568">
        <f t="shared" si="151"/>
        <v>90</v>
      </c>
      <c r="D1568">
        <f t="shared" ca="1" si="149"/>
        <v>-3.0000000000000001E-3</v>
      </c>
      <c r="E1568">
        <f t="shared" ca="1" si="152"/>
        <v>0</v>
      </c>
      <c r="F1568">
        <f t="shared" ca="1" si="153"/>
        <v>31</v>
      </c>
      <c r="G1568">
        <f t="shared" ca="1" si="154"/>
        <v>32</v>
      </c>
      <c r="M1568">
        <v>1508</v>
      </c>
      <c r="N1568">
        <v>7.5629999999999997</v>
      </c>
    </row>
    <row r="1569" spans="1:14">
      <c r="A1569" s="249">
        <f>formulas!O1656</f>
        <v>0</v>
      </c>
      <c r="B1569" s="33">
        <f t="shared" ca="1" si="150"/>
        <v>32</v>
      </c>
      <c r="C1569">
        <f t="shared" si="151"/>
        <v>90</v>
      </c>
      <c r="D1569">
        <f t="shared" ca="1" si="149"/>
        <v>-3.0000000000000001E-3</v>
      </c>
      <c r="E1569">
        <f t="shared" ca="1" si="152"/>
        <v>0</v>
      </c>
      <c r="F1569">
        <f t="shared" ca="1" si="153"/>
        <v>31</v>
      </c>
      <c r="G1569">
        <f t="shared" ca="1" si="154"/>
        <v>32</v>
      </c>
      <c r="M1569">
        <v>1509</v>
      </c>
      <c r="N1569">
        <v>7.569</v>
      </c>
    </row>
    <row r="1570" spans="1:14">
      <c r="A1570" s="249">
        <f>formulas!O1657</f>
        <v>0</v>
      </c>
      <c r="B1570" s="33">
        <f t="shared" ca="1" si="150"/>
        <v>32</v>
      </c>
      <c r="C1570">
        <f t="shared" si="151"/>
        <v>90</v>
      </c>
      <c r="D1570">
        <f t="shared" ca="1" si="149"/>
        <v>-3.0000000000000001E-3</v>
      </c>
      <c r="E1570">
        <f t="shared" ca="1" si="152"/>
        <v>0</v>
      </c>
      <c r="F1570">
        <f t="shared" ca="1" si="153"/>
        <v>31</v>
      </c>
      <c r="G1570">
        <f t="shared" ca="1" si="154"/>
        <v>32</v>
      </c>
      <c r="M1570">
        <v>1510</v>
      </c>
      <c r="N1570">
        <v>7.5750000000000002</v>
      </c>
    </row>
    <row r="1571" spans="1:14">
      <c r="A1571" s="249">
        <f>formulas!O1658</f>
        <v>0</v>
      </c>
      <c r="B1571" s="33">
        <f t="shared" ca="1" si="150"/>
        <v>32</v>
      </c>
      <c r="C1571">
        <f t="shared" si="151"/>
        <v>90</v>
      </c>
      <c r="D1571">
        <f t="shared" ca="1" si="149"/>
        <v>-3.0000000000000001E-3</v>
      </c>
      <c r="E1571">
        <f t="shared" ca="1" si="152"/>
        <v>0</v>
      </c>
      <c r="F1571">
        <f t="shared" ca="1" si="153"/>
        <v>31</v>
      </c>
      <c r="G1571">
        <f t="shared" ca="1" si="154"/>
        <v>32</v>
      </c>
      <c r="M1571">
        <v>1511</v>
      </c>
      <c r="N1571">
        <v>7.5810000000000004</v>
      </c>
    </row>
    <row r="1572" spans="1:14">
      <c r="A1572" s="249">
        <f>formulas!O1659</f>
        <v>0</v>
      </c>
      <c r="B1572" s="33">
        <f t="shared" ca="1" si="150"/>
        <v>32</v>
      </c>
      <c r="C1572">
        <f t="shared" si="151"/>
        <v>90</v>
      </c>
      <c r="D1572">
        <f t="shared" ca="1" si="149"/>
        <v>-3.0000000000000001E-3</v>
      </c>
      <c r="E1572">
        <f t="shared" ca="1" si="152"/>
        <v>0</v>
      </c>
      <c r="F1572">
        <f t="shared" ca="1" si="153"/>
        <v>31</v>
      </c>
      <c r="G1572">
        <f t="shared" ca="1" si="154"/>
        <v>32</v>
      </c>
      <c r="M1572">
        <v>1512</v>
      </c>
      <c r="N1572">
        <v>7.5869999999999997</v>
      </c>
    </row>
    <row r="1573" spans="1:14">
      <c r="A1573" s="249">
        <f>formulas!O1660</f>
        <v>0</v>
      </c>
      <c r="B1573" s="33">
        <f t="shared" ca="1" si="150"/>
        <v>32</v>
      </c>
      <c r="C1573">
        <f t="shared" si="151"/>
        <v>90</v>
      </c>
      <c r="D1573">
        <f t="shared" ca="1" si="149"/>
        <v>-3.0000000000000001E-3</v>
      </c>
      <c r="E1573">
        <f t="shared" ca="1" si="152"/>
        <v>0</v>
      </c>
      <c r="F1573">
        <f t="shared" ca="1" si="153"/>
        <v>31</v>
      </c>
      <c r="G1573">
        <f t="shared" ca="1" si="154"/>
        <v>32</v>
      </c>
      <c r="M1573">
        <v>1513</v>
      </c>
      <c r="N1573">
        <v>7.593</v>
      </c>
    </row>
    <row r="1574" spans="1:14">
      <c r="A1574" s="249">
        <f>formulas!O1661</f>
        <v>0</v>
      </c>
      <c r="B1574" s="33">
        <f t="shared" ca="1" si="150"/>
        <v>32</v>
      </c>
      <c r="C1574">
        <f t="shared" si="151"/>
        <v>90</v>
      </c>
      <c r="D1574">
        <f t="shared" ca="1" si="149"/>
        <v>-3.0000000000000001E-3</v>
      </c>
      <c r="E1574">
        <f t="shared" ca="1" si="152"/>
        <v>0</v>
      </c>
      <c r="F1574">
        <f t="shared" ca="1" si="153"/>
        <v>31</v>
      </c>
      <c r="G1574">
        <f t="shared" ca="1" si="154"/>
        <v>32</v>
      </c>
      <c r="M1574">
        <v>1514</v>
      </c>
      <c r="N1574">
        <v>7.6</v>
      </c>
    </row>
    <row r="1575" spans="1:14">
      <c r="A1575" s="249">
        <f>formulas!O1662</f>
        <v>0</v>
      </c>
      <c r="B1575" s="33">
        <f t="shared" ca="1" si="150"/>
        <v>32</v>
      </c>
      <c r="C1575">
        <f t="shared" si="151"/>
        <v>90</v>
      </c>
      <c r="D1575">
        <f t="shared" ca="1" si="149"/>
        <v>-3.0000000000000001E-3</v>
      </c>
      <c r="E1575">
        <f t="shared" ca="1" si="152"/>
        <v>0</v>
      </c>
      <c r="F1575">
        <f t="shared" ca="1" si="153"/>
        <v>31</v>
      </c>
      <c r="G1575">
        <f t="shared" ca="1" si="154"/>
        <v>32</v>
      </c>
      <c r="M1575">
        <v>1515</v>
      </c>
      <c r="N1575">
        <v>7.6059999999999999</v>
      </c>
    </row>
    <row r="1576" spans="1:14">
      <c r="A1576" s="249">
        <f>formulas!O1663</f>
        <v>0</v>
      </c>
      <c r="B1576" s="33">
        <f t="shared" ca="1" si="150"/>
        <v>32</v>
      </c>
      <c r="C1576">
        <f t="shared" si="151"/>
        <v>90</v>
      </c>
      <c r="D1576">
        <f t="shared" ca="1" si="149"/>
        <v>-3.0000000000000001E-3</v>
      </c>
      <c r="E1576">
        <f t="shared" ca="1" si="152"/>
        <v>0</v>
      </c>
      <c r="F1576">
        <f t="shared" ca="1" si="153"/>
        <v>31</v>
      </c>
      <c r="G1576">
        <f t="shared" ca="1" si="154"/>
        <v>32</v>
      </c>
      <c r="M1576">
        <v>1516</v>
      </c>
      <c r="N1576">
        <v>7.6120000000000001</v>
      </c>
    </row>
    <row r="1577" spans="1:14">
      <c r="A1577" s="249">
        <f>formulas!O1664</f>
        <v>0</v>
      </c>
      <c r="B1577" s="33">
        <f t="shared" ca="1" si="150"/>
        <v>32</v>
      </c>
      <c r="C1577">
        <f t="shared" si="151"/>
        <v>90</v>
      </c>
      <c r="D1577">
        <f t="shared" ca="1" si="149"/>
        <v>-3.0000000000000001E-3</v>
      </c>
      <c r="E1577">
        <f t="shared" ca="1" si="152"/>
        <v>0</v>
      </c>
      <c r="F1577">
        <f t="shared" ca="1" si="153"/>
        <v>31</v>
      </c>
      <c r="G1577">
        <f t="shared" ca="1" si="154"/>
        <v>32</v>
      </c>
      <c r="M1577">
        <v>1517</v>
      </c>
      <c r="N1577">
        <v>7.6180000000000003</v>
      </c>
    </row>
    <row r="1578" spans="1:14">
      <c r="A1578" s="54">
        <f>formulas!$D170</f>
        <v>0</v>
      </c>
      <c r="B1578" s="33">
        <f t="shared" ca="1" si="150"/>
        <v>32</v>
      </c>
      <c r="C1578">
        <f t="shared" si="151"/>
        <v>90</v>
      </c>
      <c r="D1578">
        <f t="shared" ca="1" si="149"/>
        <v>-3.0000000000000001E-3</v>
      </c>
      <c r="E1578">
        <f t="shared" ca="1" si="152"/>
        <v>0</v>
      </c>
      <c r="F1578">
        <f t="shared" ca="1" si="153"/>
        <v>31</v>
      </c>
      <c r="G1578">
        <f t="shared" ca="1" si="154"/>
        <v>32</v>
      </c>
      <c r="M1578">
        <v>1518</v>
      </c>
      <c r="N1578">
        <v>7.6239999999999997</v>
      </c>
    </row>
    <row r="1579" spans="1:14">
      <c r="A1579" s="54">
        <f>formulas!$D170</f>
        <v>0</v>
      </c>
      <c r="B1579" s="33">
        <f t="shared" ca="1" si="150"/>
        <v>32</v>
      </c>
      <c r="C1579">
        <f t="shared" si="151"/>
        <v>90</v>
      </c>
      <c r="D1579">
        <f t="shared" ca="1" si="149"/>
        <v>-3.0000000000000001E-3</v>
      </c>
      <c r="E1579">
        <f t="shared" ca="1" si="152"/>
        <v>0</v>
      </c>
      <c r="F1579">
        <f t="shared" ca="1" si="153"/>
        <v>31</v>
      </c>
      <c r="G1579">
        <f t="shared" ca="1" si="154"/>
        <v>32</v>
      </c>
      <c r="M1579">
        <v>1519</v>
      </c>
      <c r="N1579">
        <v>7.63</v>
      </c>
    </row>
    <row r="1580" spans="1:14">
      <c r="A1580" s="249">
        <f>formulas!O1667</f>
        <v>0</v>
      </c>
      <c r="B1580" s="33">
        <f t="shared" ca="1" si="150"/>
        <v>32</v>
      </c>
      <c r="C1580">
        <f t="shared" si="151"/>
        <v>90</v>
      </c>
      <c r="D1580">
        <f t="shared" ca="1" si="149"/>
        <v>-3.0000000000000001E-3</v>
      </c>
      <c r="E1580">
        <f t="shared" ca="1" si="152"/>
        <v>0</v>
      </c>
      <c r="F1580">
        <f t="shared" ca="1" si="153"/>
        <v>31</v>
      </c>
      <c r="G1580">
        <f t="shared" ca="1" si="154"/>
        <v>32</v>
      </c>
      <c r="M1580">
        <v>1520</v>
      </c>
      <c r="N1580">
        <v>7.6360000000000001</v>
      </c>
    </row>
    <row r="1581" spans="1:14">
      <c r="A1581" s="249">
        <f>formulas!O1668</f>
        <v>0</v>
      </c>
      <c r="B1581" s="33">
        <f t="shared" ca="1" si="150"/>
        <v>32</v>
      </c>
      <c r="C1581">
        <f t="shared" si="151"/>
        <v>90</v>
      </c>
      <c r="D1581">
        <f t="shared" ca="1" si="149"/>
        <v>-3.0000000000000001E-3</v>
      </c>
      <c r="E1581">
        <f t="shared" ca="1" si="152"/>
        <v>0</v>
      </c>
      <c r="F1581">
        <f t="shared" ca="1" si="153"/>
        <v>31</v>
      </c>
      <c r="G1581">
        <f t="shared" ca="1" si="154"/>
        <v>32</v>
      </c>
      <c r="M1581">
        <v>1521</v>
      </c>
      <c r="N1581">
        <v>7.6420000000000003</v>
      </c>
    </row>
    <row r="1582" spans="1:14">
      <c r="A1582" s="249">
        <f>formulas!O1669</f>
        <v>0</v>
      </c>
      <c r="B1582" s="33">
        <f t="shared" ca="1" si="150"/>
        <v>32</v>
      </c>
      <c r="C1582">
        <f t="shared" si="151"/>
        <v>90</v>
      </c>
      <c r="D1582">
        <f t="shared" ca="1" si="149"/>
        <v>-3.0000000000000001E-3</v>
      </c>
      <c r="E1582">
        <f t="shared" ca="1" si="152"/>
        <v>0</v>
      </c>
      <c r="F1582">
        <f t="shared" ca="1" si="153"/>
        <v>31</v>
      </c>
      <c r="G1582">
        <f t="shared" ca="1" si="154"/>
        <v>32</v>
      </c>
      <c r="M1582">
        <v>1522</v>
      </c>
      <c r="N1582">
        <v>7.6479999999999997</v>
      </c>
    </row>
    <row r="1583" spans="1:14">
      <c r="A1583" s="249">
        <f>formulas!O1670</f>
        <v>0</v>
      </c>
      <c r="B1583" s="33">
        <f t="shared" ca="1" si="150"/>
        <v>32</v>
      </c>
      <c r="C1583">
        <f t="shared" si="151"/>
        <v>90</v>
      </c>
      <c r="D1583">
        <f t="shared" ca="1" si="149"/>
        <v>-3.0000000000000001E-3</v>
      </c>
      <c r="E1583">
        <f t="shared" ca="1" si="152"/>
        <v>0</v>
      </c>
      <c r="F1583">
        <f t="shared" ca="1" si="153"/>
        <v>31</v>
      </c>
      <c r="G1583">
        <f t="shared" ca="1" si="154"/>
        <v>32</v>
      </c>
      <c r="M1583">
        <v>1523</v>
      </c>
      <c r="N1583">
        <v>7.6539999999999999</v>
      </c>
    </row>
    <row r="1584" spans="1:14">
      <c r="A1584" s="249">
        <f>formulas!O1671</f>
        <v>0</v>
      </c>
      <c r="B1584" s="33">
        <f t="shared" ca="1" si="150"/>
        <v>32</v>
      </c>
      <c r="C1584">
        <f t="shared" si="151"/>
        <v>90</v>
      </c>
      <c r="D1584">
        <f t="shared" ca="1" si="149"/>
        <v>-3.0000000000000001E-3</v>
      </c>
      <c r="E1584">
        <f t="shared" ca="1" si="152"/>
        <v>0</v>
      </c>
      <c r="F1584">
        <f t="shared" ca="1" si="153"/>
        <v>31</v>
      </c>
      <c r="G1584">
        <f t="shared" ca="1" si="154"/>
        <v>32</v>
      </c>
      <c r="M1584">
        <v>1524</v>
      </c>
      <c r="N1584">
        <v>7.66</v>
      </c>
    </row>
    <row r="1585" spans="1:14">
      <c r="A1585" s="249">
        <f>formulas!O1672</f>
        <v>0</v>
      </c>
      <c r="B1585" s="33">
        <f t="shared" ca="1" si="150"/>
        <v>32</v>
      </c>
      <c r="C1585">
        <f t="shared" si="151"/>
        <v>90</v>
      </c>
      <c r="D1585">
        <f t="shared" ca="1" si="149"/>
        <v>-3.0000000000000001E-3</v>
      </c>
      <c r="E1585">
        <f t="shared" ca="1" si="152"/>
        <v>0</v>
      </c>
      <c r="F1585">
        <f t="shared" ca="1" si="153"/>
        <v>31</v>
      </c>
      <c r="G1585">
        <f t="shared" ca="1" si="154"/>
        <v>32</v>
      </c>
      <c r="M1585">
        <v>1525</v>
      </c>
      <c r="N1585">
        <v>7.6669999999999998</v>
      </c>
    </row>
    <row r="1586" spans="1:14">
      <c r="A1586" s="249">
        <f>formulas!O1673</f>
        <v>0</v>
      </c>
      <c r="B1586" s="33">
        <f t="shared" ca="1" si="150"/>
        <v>32</v>
      </c>
      <c r="C1586">
        <f t="shared" si="151"/>
        <v>90</v>
      </c>
      <c r="D1586">
        <f t="shared" ca="1" si="149"/>
        <v>-3.0000000000000001E-3</v>
      </c>
      <c r="E1586">
        <f t="shared" ca="1" si="152"/>
        <v>0</v>
      </c>
      <c r="F1586">
        <f t="shared" ca="1" si="153"/>
        <v>31</v>
      </c>
      <c r="G1586">
        <f t="shared" ca="1" si="154"/>
        <v>32</v>
      </c>
      <c r="M1586">
        <v>1526</v>
      </c>
      <c r="N1586">
        <v>7.673</v>
      </c>
    </row>
    <row r="1587" spans="1:14">
      <c r="A1587" s="249">
        <f>formulas!O1674</f>
        <v>0</v>
      </c>
      <c r="B1587" s="33">
        <f t="shared" ca="1" si="150"/>
        <v>32</v>
      </c>
      <c r="C1587">
        <f t="shared" si="151"/>
        <v>90</v>
      </c>
      <c r="D1587">
        <f t="shared" ca="1" si="149"/>
        <v>-3.0000000000000001E-3</v>
      </c>
      <c r="E1587">
        <f t="shared" ca="1" si="152"/>
        <v>0</v>
      </c>
      <c r="F1587">
        <f t="shared" ca="1" si="153"/>
        <v>31</v>
      </c>
      <c r="G1587">
        <f t="shared" ca="1" si="154"/>
        <v>32</v>
      </c>
      <c r="M1587">
        <v>1527</v>
      </c>
      <c r="N1587">
        <v>7.6790000000000003</v>
      </c>
    </row>
    <row r="1588" spans="1:14">
      <c r="A1588" s="249">
        <f>formulas!O1675</f>
        <v>0</v>
      </c>
      <c r="B1588" s="33">
        <f t="shared" ca="1" si="150"/>
        <v>32</v>
      </c>
      <c r="C1588">
        <f t="shared" si="151"/>
        <v>90</v>
      </c>
      <c r="D1588">
        <f t="shared" ca="1" si="149"/>
        <v>-3.0000000000000001E-3</v>
      </c>
      <c r="E1588">
        <f t="shared" ca="1" si="152"/>
        <v>0</v>
      </c>
      <c r="F1588">
        <f t="shared" ca="1" si="153"/>
        <v>31</v>
      </c>
      <c r="G1588">
        <f t="shared" ca="1" si="154"/>
        <v>32</v>
      </c>
      <c r="M1588">
        <v>1528</v>
      </c>
      <c r="N1588">
        <v>7.6849999999999996</v>
      </c>
    </row>
    <row r="1589" spans="1:14">
      <c r="A1589" s="249">
        <f>formulas!O1676</f>
        <v>0</v>
      </c>
      <c r="B1589" s="33">
        <f t="shared" ca="1" si="150"/>
        <v>32</v>
      </c>
      <c r="C1589">
        <f t="shared" si="151"/>
        <v>90</v>
      </c>
      <c r="D1589">
        <f t="shared" ca="1" si="149"/>
        <v>-3.0000000000000001E-3</v>
      </c>
      <c r="E1589">
        <f t="shared" ca="1" si="152"/>
        <v>0</v>
      </c>
      <c r="F1589">
        <f t="shared" ca="1" si="153"/>
        <v>31</v>
      </c>
      <c r="G1589">
        <f t="shared" ca="1" si="154"/>
        <v>32</v>
      </c>
      <c r="M1589">
        <v>1529</v>
      </c>
      <c r="N1589">
        <v>7.6909999999999998</v>
      </c>
    </row>
    <row r="1590" spans="1:14">
      <c r="A1590" s="54">
        <f>formulas!$D182</f>
        <v>0</v>
      </c>
      <c r="B1590" s="33">
        <f t="shared" ca="1" si="150"/>
        <v>32</v>
      </c>
      <c r="C1590">
        <f t="shared" si="151"/>
        <v>90</v>
      </c>
      <c r="D1590">
        <f t="shared" ca="1" si="149"/>
        <v>-3.0000000000000001E-3</v>
      </c>
      <c r="E1590">
        <f t="shared" ca="1" si="152"/>
        <v>0</v>
      </c>
      <c r="F1590">
        <f t="shared" ca="1" si="153"/>
        <v>31</v>
      </c>
      <c r="G1590">
        <f t="shared" ca="1" si="154"/>
        <v>32</v>
      </c>
      <c r="M1590">
        <v>1530</v>
      </c>
      <c r="N1590">
        <v>7.6970000000000001</v>
      </c>
    </row>
    <row r="1591" spans="1:14">
      <c r="A1591" s="54">
        <f>formulas!$D182</f>
        <v>0</v>
      </c>
      <c r="B1591" s="33">
        <f t="shared" ca="1" si="150"/>
        <v>32</v>
      </c>
      <c r="C1591">
        <f t="shared" si="151"/>
        <v>90</v>
      </c>
      <c r="D1591">
        <f t="shared" ca="1" si="149"/>
        <v>-3.0000000000000001E-3</v>
      </c>
      <c r="E1591">
        <f t="shared" ca="1" si="152"/>
        <v>0</v>
      </c>
      <c r="F1591">
        <f t="shared" ca="1" si="153"/>
        <v>31</v>
      </c>
      <c r="G1591">
        <f t="shared" ca="1" si="154"/>
        <v>32</v>
      </c>
      <c r="M1591">
        <v>1531</v>
      </c>
      <c r="N1591">
        <v>7.7030000000000003</v>
      </c>
    </row>
    <row r="1592" spans="1:14">
      <c r="A1592" s="249">
        <f>formulas!O1679</f>
        <v>0</v>
      </c>
      <c r="B1592" s="33">
        <f t="shared" ca="1" si="150"/>
        <v>32</v>
      </c>
      <c r="C1592">
        <f t="shared" si="151"/>
        <v>90</v>
      </c>
      <c r="D1592">
        <f t="shared" ca="1" si="149"/>
        <v>-3.0000000000000001E-3</v>
      </c>
      <c r="E1592">
        <f t="shared" ca="1" si="152"/>
        <v>0</v>
      </c>
      <c r="F1592">
        <f t="shared" ca="1" si="153"/>
        <v>31</v>
      </c>
      <c r="G1592">
        <f t="shared" ca="1" si="154"/>
        <v>32</v>
      </c>
      <c r="M1592">
        <v>1532</v>
      </c>
      <c r="N1592">
        <v>7.7089999999999996</v>
      </c>
    </row>
    <row r="1593" spans="1:14">
      <c r="A1593" s="249">
        <f>formulas!O1680</f>
        <v>0</v>
      </c>
      <c r="B1593" s="33">
        <f t="shared" ca="1" si="150"/>
        <v>32</v>
      </c>
      <c r="C1593">
        <f t="shared" si="151"/>
        <v>90</v>
      </c>
      <c r="D1593">
        <f t="shared" ca="1" si="149"/>
        <v>-3.0000000000000001E-3</v>
      </c>
      <c r="E1593">
        <f t="shared" ca="1" si="152"/>
        <v>0</v>
      </c>
      <c r="F1593">
        <f t="shared" ca="1" si="153"/>
        <v>31</v>
      </c>
      <c r="G1593">
        <f t="shared" ca="1" si="154"/>
        <v>32</v>
      </c>
      <c r="M1593">
        <v>1533</v>
      </c>
      <c r="N1593">
        <v>7.7149999999999999</v>
      </c>
    </row>
    <row r="1594" spans="1:14">
      <c r="A1594" s="249">
        <f>formulas!O1681</f>
        <v>0</v>
      </c>
      <c r="B1594" s="33">
        <f t="shared" ca="1" si="150"/>
        <v>32</v>
      </c>
      <c r="C1594">
        <f t="shared" si="151"/>
        <v>90</v>
      </c>
      <c r="D1594">
        <f t="shared" ca="1" si="149"/>
        <v>-3.0000000000000001E-3</v>
      </c>
      <c r="E1594">
        <f t="shared" ca="1" si="152"/>
        <v>0</v>
      </c>
      <c r="F1594">
        <f t="shared" ca="1" si="153"/>
        <v>31</v>
      </c>
      <c r="G1594">
        <f t="shared" ca="1" si="154"/>
        <v>32</v>
      </c>
      <c r="M1594">
        <v>1534</v>
      </c>
      <c r="N1594">
        <v>7.7210000000000001</v>
      </c>
    </row>
    <row r="1595" spans="1:14">
      <c r="A1595" s="249">
        <f>formulas!O1682</f>
        <v>0</v>
      </c>
      <c r="B1595" s="33">
        <f t="shared" ca="1" si="150"/>
        <v>32</v>
      </c>
      <c r="C1595">
        <f t="shared" si="151"/>
        <v>90</v>
      </c>
      <c r="D1595">
        <f t="shared" ca="1" si="149"/>
        <v>-3.0000000000000001E-3</v>
      </c>
      <c r="E1595">
        <f t="shared" ca="1" si="152"/>
        <v>0</v>
      </c>
      <c r="F1595">
        <f t="shared" ca="1" si="153"/>
        <v>31</v>
      </c>
      <c r="G1595">
        <f t="shared" ca="1" si="154"/>
        <v>32</v>
      </c>
      <c r="M1595">
        <v>1535</v>
      </c>
      <c r="N1595">
        <v>7.7279999999999998</v>
      </c>
    </row>
    <row r="1596" spans="1:14">
      <c r="A1596" s="249">
        <f>formulas!O1683</f>
        <v>0</v>
      </c>
      <c r="B1596" s="33">
        <f t="shared" ca="1" si="150"/>
        <v>32</v>
      </c>
      <c r="C1596">
        <f t="shared" si="151"/>
        <v>90</v>
      </c>
      <c r="D1596">
        <f t="shared" ca="1" si="149"/>
        <v>-3.0000000000000001E-3</v>
      </c>
      <c r="E1596">
        <f t="shared" ca="1" si="152"/>
        <v>0</v>
      </c>
      <c r="F1596">
        <f t="shared" ca="1" si="153"/>
        <v>31</v>
      </c>
      <c r="G1596">
        <f t="shared" ca="1" si="154"/>
        <v>32</v>
      </c>
      <c r="M1596">
        <v>1536</v>
      </c>
      <c r="N1596">
        <v>7.734</v>
      </c>
    </row>
    <row r="1597" spans="1:14">
      <c r="A1597" s="249">
        <f>formulas!O1684</f>
        <v>0</v>
      </c>
      <c r="B1597" s="33">
        <f t="shared" ca="1" si="150"/>
        <v>32</v>
      </c>
      <c r="C1597">
        <f t="shared" si="151"/>
        <v>90</v>
      </c>
      <c r="D1597">
        <f t="shared" ca="1" si="149"/>
        <v>-3.0000000000000001E-3</v>
      </c>
      <c r="E1597">
        <f t="shared" ca="1" si="152"/>
        <v>0</v>
      </c>
      <c r="F1597">
        <f t="shared" ca="1" si="153"/>
        <v>31</v>
      </c>
      <c r="G1597">
        <f t="shared" ca="1" si="154"/>
        <v>32</v>
      </c>
      <c r="M1597">
        <v>1537</v>
      </c>
      <c r="N1597">
        <v>7.74</v>
      </c>
    </row>
    <row r="1598" spans="1:14">
      <c r="A1598" s="249">
        <f>formulas!O1685</f>
        <v>0</v>
      </c>
      <c r="B1598" s="33">
        <f t="shared" ca="1" si="150"/>
        <v>32</v>
      </c>
      <c r="C1598">
        <f t="shared" si="151"/>
        <v>90</v>
      </c>
      <c r="D1598">
        <f t="shared" ca="1" si="149"/>
        <v>-3.0000000000000001E-3</v>
      </c>
      <c r="E1598">
        <f t="shared" ca="1" si="152"/>
        <v>0</v>
      </c>
      <c r="F1598">
        <f t="shared" ca="1" si="153"/>
        <v>31</v>
      </c>
      <c r="G1598">
        <f t="shared" ca="1" si="154"/>
        <v>32</v>
      </c>
      <c r="M1598">
        <v>1538</v>
      </c>
      <c r="N1598">
        <v>7.7460000000000004</v>
      </c>
    </row>
    <row r="1599" spans="1:14">
      <c r="A1599" s="249">
        <f>formulas!O1686</f>
        <v>0</v>
      </c>
      <c r="B1599" s="33">
        <f t="shared" ca="1" si="150"/>
        <v>32</v>
      </c>
      <c r="C1599">
        <f t="shared" si="151"/>
        <v>90</v>
      </c>
      <c r="D1599">
        <f t="shared" ca="1" si="149"/>
        <v>-3.0000000000000001E-3</v>
      </c>
      <c r="E1599">
        <f t="shared" ca="1" si="152"/>
        <v>0</v>
      </c>
      <c r="F1599">
        <f t="shared" ca="1" si="153"/>
        <v>31</v>
      </c>
      <c r="G1599">
        <f t="shared" ca="1" si="154"/>
        <v>32</v>
      </c>
      <c r="M1599">
        <v>1539</v>
      </c>
      <c r="N1599">
        <v>7.7519999999999998</v>
      </c>
    </row>
    <row r="1600" spans="1:14">
      <c r="A1600" s="249">
        <f>formulas!O1687</f>
        <v>0</v>
      </c>
      <c r="B1600" s="33">
        <f t="shared" ca="1" si="150"/>
        <v>32</v>
      </c>
      <c r="C1600">
        <f t="shared" si="151"/>
        <v>90</v>
      </c>
      <c r="D1600">
        <f t="shared" ca="1" si="149"/>
        <v>-3.0000000000000001E-3</v>
      </c>
      <c r="E1600">
        <f t="shared" ca="1" si="152"/>
        <v>0</v>
      </c>
      <c r="F1600">
        <f t="shared" ca="1" si="153"/>
        <v>31</v>
      </c>
      <c r="G1600">
        <f t="shared" ca="1" si="154"/>
        <v>32</v>
      </c>
      <c r="M1600">
        <v>1540</v>
      </c>
      <c r="N1600">
        <v>7.758</v>
      </c>
    </row>
    <row r="1601" spans="1:14">
      <c r="A1601" s="249">
        <f>formulas!O1688</f>
        <v>0</v>
      </c>
      <c r="B1601" s="33">
        <f t="shared" ca="1" si="150"/>
        <v>32</v>
      </c>
      <c r="C1601">
        <f t="shared" si="151"/>
        <v>90</v>
      </c>
      <c r="D1601">
        <f t="shared" ca="1" si="149"/>
        <v>-3.0000000000000001E-3</v>
      </c>
      <c r="E1601">
        <f t="shared" ca="1" si="152"/>
        <v>0</v>
      </c>
      <c r="F1601">
        <f t="shared" ca="1" si="153"/>
        <v>31</v>
      </c>
      <c r="G1601">
        <f t="shared" ca="1" si="154"/>
        <v>32</v>
      </c>
      <c r="M1601">
        <v>1541</v>
      </c>
      <c r="N1601">
        <v>7.7640000000000002</v>
      </c>
    </row>
    <row r="1602" spans="1:14">
      <c r="A1602" s="54">
        <f>formulas!$D194</f>
        <v>0</v>
      </c>
      <c r="B1602" s="33">
        <f t="shared" ca="1" si="150"/>
        <v>32</v>
      </c>
      <c r="C1602">
        <f t="shared" si="151"/>
        <v>90</v>
      </c>
      <c r="D1602">
        <f t="shared" ca="1" si="149"/>
        <v>-3.0000000000000001E-3</v>
      </c>
      <c r="E1602">
        <f t="shared" ca="1" si="152"/>
        <v>0</v>
      </c>
      <c r="F1602">
        <f t="shared" ca="1" si="153"/>
        <v>31</v>
      </c>
      <c r="G1602">
        <f t="shared" ca="1" si="154"/>
        <v>32</v>
      </c>
      <c r="M1602">
        <v>1542</v>
      </c>
      <c r="N1602">
        <v>7.77</v>
      </c>
    </row>
    <row r="1603" spans="1:14">
      <c r="A1603" s="54">
        <f>formulas!$D194</f>
        <v>0</v>
      </c>
      <c r="B1603" s="33">
        <f t="shared" ca="1" si="150"/>
        <v>32</v>
      </c>
      <c r="C1603">
        <f t="shared" si="151"/>
        <v>90</v>
      </c>
      <c r="D1603">
        <f t="shared" ref="D1603:D1666" ca="1" si="155">INDIRECT(ADDRESS(C1603+1,14))</f>
        <v>-3.0000000000000001E-3</v>
      </c>
      <c r="E1603">
        <f t="shared" ca="1" si="152"/>
        <v>0</v>
      </c>
      <c r="F1603">
        <f t="shared" ca="1" si="153"/>
        <v>31</v>
      </c>
      <c r="G1603">
        <f t="shared" ca="1" si="154"/>
        <v>32</v>
      </c>
      <c r="M1603">
        <v>1543</v>
      </c>
      <c r="N1603">
        <v>7.7759999999999998</v>
      </c>
    </row>
    <row r="1604" spans="1:14">
      <c r="A1604" s="249">
        <f>formulas!O1691</f>
        <v>0</v>
      </c>
      <c r="B1604" s="33">
        <f t="shared" ca="1" si="150"/>
        <v>32</v>
      </c>
      <c r="C1604">
        <f t="shared" si="151"/>
        <v>90</v>
      </c>
      <c r="D1604">
        <f t="shared" ca="1" si="155"/>
        <v>-3.0000000000000001E-3</v>
      </c>
      <c r="E1604">
        <f t="shared" ca="1" si="152"/>
        <v>0</v>
      </c>
      <c r="F1604">
        <f t="shared" ca="1" si="153"/>
        <v>31</v>
      </c>
      <c r="G1604">
        <f t="shared" ca="1" si="154"/>
        <v>32</v>
      </c>
      <c r="M1604">
        <v>1544</v>
      </c>
      <c r="N1604">
        <v>7.7830000000000004</v>
      </c>
    </row>
    <row r="1605" spans="1:14">
      <c r="A1605" s="249">
        <f>formulas!O1692</f>
        <v>0</v>
      </c>
      <c r="B1605" s="33">
        <f t="shared" ca="1" si="150"/>
        <v>32</v>
      </c>
      <c r="C1605">
        <f t="shared" si="151"/>
        <v>90</v>
      </c>
      <c r="D1605">
        <f t="shared" ca="1" si="155"/>
        <v>-3.0000000000000001E-3</v>
      </c>
      <c r="E1605">
        <f t="shared" ca="1" si="152"/>
        <v>0</v>
      </c>
      <c r="F1605">
        <f t="shared" ca="1" si="153"/>
        <v>31</v>
      </c>
      <c r="G1605">
        <f t="shared" ca="1" si="154"/>
        <v>32</v>
      </c>
      <c r="M1605">
        <v>1545</v>
      </c>
      <c r="N1605">
        <v>7.7889999999999997</v>
      </c>
    </row>
    <row r="1606" spans="1:14">
      <c r="A1606" s="249">
        <f>formulas!O1693</f>
        <v>0</v>
      </c>
      <c r="B1606" s="33">
        <f t="shared" ca="1" si="150"/>
        <v>32</v>
      </c>
      <c r="C1606">
        <f t="shared" si="151"/>
        <v>90</v>
      </c>
      <c r="D1606">
        <f t="shared" ca="1" si="155"/>
        <v>-3.0000000000000001E-3</v>
      </c>
      <c r="E1606">
        <f t="shared" ca="1" si="152"/>
        <v>0</v>
      </c>
      <c r="F1606">
        <f t="shared" ca="1" si="153"/>
        <v>31</v>
      </c>
      <c r="G1606">
        <f t="shared" ca="1" si="154"/>
        <v>32</v>
      </c>
      <c r="M1606">
        <v>1546</v>
      </c>
      <c r="N1606">
        <v>7.7949999999999999</v>
      </c>
    </row>
    <row r="1607" spans="1:14">
      <c r="A1607" s="249">
        <f>formulas!O1694</f>
        <v>0</v>
      </c>
      <c r="B1607" s="33">
        <f t="shared" ca="1" si="150"/>
        <v>32</v>
      </c>
      <c r="C1607">
        <f t="shared" si="151"/>
        <v>90</v>
      </c>
      <c r="D1607">
        <f t="shared" ca="1" si="155"/>
        <v>-3.0000000000000001E-3</v>
      </c>
      <c r="E1607">
        <f t="shared" ca="1" si="152"/>
        <v>0</v>
      </c>
      <c r="F1607">
        <f t="shared" ca="1" si="153"/>
        <v>31</v>
      </c>
      <c r="G1607">
        <f t="shared" ca="1" si="154"/>
        <v>32</v>
      </c>
      <c r="M1607">
        <v>1547</v>
      </c>
      <c r="N1607">
        <v>7.8010000000000002</v>
      </c>
    </row>
    <row r="1608" spans="1:14">
      <c r="A1608" s="249">
        <f>formulas!O1695</f>
        <v>0</v>
      </c>
      <c r="B1608" s="33">
        <f t="shared" ca="1" si="150"/>
        <v>32</v>
      </c>
      <c r="C1608">
        <f t="shared" si="151"/>
        <v>90</v>
      </c>
      <c r="D1608">
        <f t="shared" ca="1" si="155"/>
        <v>-3.0000000000000001E-3</v>
      </c>
      <c r="E1608">
        <f t="shared" ca="1" si="152"/>
        <v>0</v>
      </c>
      <c r="F1608">
        <f t="shared" ca="1" si="153"/>
        <v>31</v>
      </c>
      <c r="G1608">
        <f t="shared" ca="1" si="154"/>
        <v>32</v>
      </c>
      <c r="M1608">
        <v>1548</v>
      </c>
      <c r="N1608">
        <v>7.8070000000000004</v>
      </c>
    </row>
    <row r="1609" spans="1:14">
      <c r="A1609" s="249">
        <f>formulas!O1696</f>
        <v>0</v>
      </c>
      <c r="B1609" s="33">
        <f t="shared" ca="1" si="150"/>
        <v>32</v>
      </c>
      <c r="C1609">
        <f t="shared" si="151"/>
        <v>90</v>
      </c>
      <c r="D1609">
        <f t="shared" ca="1" si="155"/>
        <v>-3.0000000000000001E-3</v>
      </c>
      <c r="E1609">
        <f t="shared" ca="1" si="152"/>
        <v>0</v>
      </c>
      <c r="F1609">
        <f t="shared" ca="1" si="153"/>
        <v>31</v>
      </c>
      <c r="G1609">
        <f t="shared" ca="1" si="154"/>
        <v>32</v>
      </c>
      <c r="M1609">
        <v>1549</v>
      </c>
      <c r="N1609">
        <v>7.8129999999999997</v>
      </c>
    </row>
    <row r="1610" spans="1:14">
      <c r="A1610" s="249">
        <f>formulas!O1697</f>
        <v>0</v>
      </c>
      <c r="B1610" s="33">
        <f t="shared" ca="1" si="150"/>
        <v>32</v>
      </c>
      <c r="C1610">
        <f t="shared" si="151"/>
        <v>90</v>
      </c>
      <c r="D1610">
        <f t="shared" ca="1" si="155"/>
        <v>-3.0000000000000001E-3</v>
      </c>
      <c r="E1610">
        <f t="shared" ca="1" si="152"/>
        <v>0</v>
      </c>
      <c r="F1610">
        <f t="shared" ca="1" si="153"/>
        <v>31</v>
      </c>
      <c r="G1610">
        <f t="shared" ca="1" si="154"/>
        <v>32</v>
      </c>
      <c r="M1610">
        <v>1550</v>
      </c>
      <c r="N1610">
        <v>7.819</v>
      </c>
    </row>
    <row r="1611" spans="1:14">
      <c r="A1611" s="249">
        <f>formulas!O1698</f>
        <v>0</v>
      </c>
      <c r="B1611" s="33">
        <f t="shared" ca="1" si="150"/>
        <v>32</v>
      </c>
      <c r="C1611">
        <f t="shared" si="151"/>
        <v>90</v>
      </c>
      <c r="D1611">
        <f t="shared" ca="1" si="155"/>
        <v>-3.0000000000000001E-3</v>
      </c>
      <c r="E1611">
        <f t="shared" ca="1" si="152"/>
        <v>0</v>
      </c>
      <c r="F1611">
        <f t="shared" ca="1" si="153"/>
        <v>31</v>
      </c>
      <c r="G1611">
        <f t="shared" ca="1" si="154"/>
        <v>32</v>
      </c>
      <c r="M1611">
        <v>1551</v>
      </c>
      <c r="N1611">
        <v>7.8250000000000002</v>
      </c>
    </row>
    <row r="1612" spans="1:14">
      <c r="A1612" s="249">
        <f>formulas!O1699</f>
        <v>0</v>
      </c>
      <c r="B1612" s="33">
        <f t="shared" ca="1" si="150"/>
        <v>32</v>
      </c>
      <c r="C1612">
        <f t="shared" si="151"/>
        <v>90</v>
      </c>
      <c r="D1612">
        <f t="shared" ca="1" si="155"/>
        <v>-3.0000000000000001E-3</v>
      </c>
      <c r="E1612">
        <f t="shared" ca="1" si="152"/>
        <v>0</v>
      </c>
      <c r="F1612">
        <f t="shared" ca="1" si="153"/>
        <v>31</v>
      </c>
      <c r="G1612">
        <f t="shared" ca="1" si="154"/>
        <v>32</v>
      </c>
      <c r="M1612">
        <v>1552</v>
      </c>
      <c r="N1612">
        <v>7.8319999999999999</v>
      </c>
    </row>
    <row r="1613" spans="1:14">
      <c r="A1613" s="249">
        <f>formulas!O1700</f>
        <v>0</v>
      </c>
      <c r="B1613" s="33">
        <f t="shared" ca="1" si="150"/>
        <v>32</v>
      </c>
      <c r="C1613">
        <f t="shared" si="151"/>
        <v>90</v>
      </c>
      <c r="D1613">
        <f t="shared" ca="1" si="155"/>
        <v>-3.0000000000000001E-3</v>
      </c>
      <c r="E1613">
        <f t="shared" ca="1" si="152"/>
        <v>0</v>
      </c>
      <c r="F1613">
        <f t="shared" ca="1" si="153"/>
        <v>31</v>
      </c>
      <c r="G1613">
        <f t="shared" ca="1" si="154"/>
        <v>32</v>
      </c>
      <c r="M1613">
        <v>1553</v>
      </c>
      <c r="N1613">
        <v>7.8380000000000001</v>
      </c>
    </row>
    <row r="1614" spans="1:14">
      <c r="A1614" s="54">
        <f>formulas!$D206</f>
        <v>0</v>
      </c>
      <c r="B1614" s="33">
        <f t="shared" ca="1" si="150"/>
        <v>32</v>
      </c>
      <c r="C1614">
        <f t="shared" si="151"/>
        <v>90</v>
      </c>
      <c r="D1614">
        <f t="shared" ca="1" si="155"/>
        <v>-3.0000000000000001E-3</v>
      </c>
      <c r="E1614">
        <f t="shared" ca="1" si="152"/>
        <v>0</v>
      </c>
      <c r="F1614">
        <f t="shared" ca="1" si="153"/>
        <v>31</v>
      </c>
      <c r="G1614">
        <f t="shared" ca="1" si="154"/>
        <v>32</v>
      </c>
      <c r="M1614">
        <v>1554</v>
      </c>
      <c r="N1614">
        <v>7.8440000000000003</v>
      </c>
    </row>
    <row r="1615" spans="1:14">
      <c r="A1615" s="54">
        <f>formulas!$D206</f>
        <v>0</v>
      </c>
      <c r="B1615" s="33">
        <f t="shared" ca="1" si="150"/>
        <v>32</v>
      </c>
      <c r="C1615">
        <f t="shared" si="151"/>
        <v>90</v>
      </c>
      <c r="D1615">
        <f t="shared" ca="1" si="155"/>
        <v>-3.0000000000000001E-3</v>
      </c>
      <c r="E1615">
        <f t="shared" ca="1" si="152"/>
        <v>0</v>
      </c>
      <c r="F1615">
        <f t="shared" ca="1" si="153"/>
        <v>31</v>
      </c>
      <c r="G1615">
        <f t="shared" ca="1" si="154"/>
        <v>32</v>
      </c>
      <c r="M1615">
        <v>1555</v>
      </c>
      <c r="N1615">
        <v>7.85</v>
      </c>
    </row>
    <row r="1616" spans="1:14">
      <c r="A1616" s="249">
        <f>formulas!O1703</f>
        <v>0</v>
      </c>
      <c r="B1616" s="33">
        <f t="shared" ca="1" si="150"/>
        <v>32</v>
      </c>
      <c r="C1616">
        <f t="shared" si="151"/>
        <v>90</v>
      </c>
      <c r="D1616">
        <f t="shared" ca="1" si="155"/>
        <v>-3.0000000000000001E-3</v>
      </c>
      <c r="E1616">
        <f t="shared" ca="1" si="152"/>
        <v>0</v>
      </c>
      <c r="F1616">
        <f t="shared" ca="1" si="153"/>
        <v>31</v>
      </c>
      <c r="G1616">
        <f t="shared" ca="1" si="154"/>
        <v>32</v>
      </c>
      <c r="M1616">
        <v>1556</v>
      </c>
      <c r="N1616">
        <v>7.8559999999999999</v>
      </c>
    </row>
    <row r="1617" spans="1:14">
      <c r="A1617" s="249">
        <f>formulas!O1704</f>
        <v>0</v>
      </c>
      <c r="B1617" s="33">
        <f t="shared" ca="1" si="150"/>
        <v>32</v>
      </c>
      <c r="C1617">
        <f t="shared" si="151"/>
        <v>90</v>
      </c>
      <c r="D1617">
        <f t="shared" ca="1" si="155"/>
        <v>-3.0000000000000001E-3</v>
      </c>
      <c r="E1617">
        <f t="shared" ca="1" si="152"/>
        <v>0</v>
      </c>
      <c r="F1617">
        <f t="shared" ca="1" si="153"/>
        <v>31</v>
      </c>
      <c r="G1617">
        <f t="shared" ca="1" si="154"/>
        <v>32</v>
      </c>
      <c r="M1617">
        <v>1557</v>
      </c>
      <c r="N1617">
        <v>7.8620000000000001</v>
      </c>
    </row>
    <row r="1618" spans="1:14">
      <c r="A1618" s="249">
        <f>formulas!O1705</f>
        <v>0</v>
      </c>
      <c r="B1618" s="33">
        <f t="shared" ca="1" si="150"/>
        <v>32</v>
      </c>
      <c r="C1618">
        <f t="shared" si="151"/>
        <v>90</v>
      </c>
      <c r="D1618">
        <f t="shared" ca="1" si="155"/>
        <v>-3.0000000000000001E-3</v>
      </c>
      <c r="E1618">
        <f t="shared" ca="1" si="152"/>
        <v>0</v>
      </c>
      <c r="F1618">
        <f t="shared" ca="1" si="153"/>
        <v>31</v>
      </c>
      <c r="G1618">
        <f t="shared" ca="1" si="154"/>
        <v>32</v>
      </c>
      <c r="M1618">
        <v>1558</v>
      </c>
      <c r="N1618">
        <v>7.8680000000000003</v>
      </c>
    </row>
    <row r="1619" spans="1:14">
      <c r="A1619" s="249">
        <f>formulas!O1706</f>
        <v>0</v>
      </c>
      <c r="B1619" s="33">
        <f t="shared" ca="1" si="150"/>
        <v>32</v>
      </c>
      <c r="C1619">
        <f t="shared" si="151"/>
        <v>90</v>
      </c>
      <c r="D1619">
        <f t="shared" ca="1" si="155"/>
        <v>-3.0000000000000001E-3</v>
      </c>
      <c r="E1619">
        <f t="shared" ca="1" si="152"/>
        <v>0</v>
      </c>
      <c r="F1619">
        <f t="shared" ca="1" si="153"/>
        <v>31</v>
      </c>
      <c r="G1619">
        <f t="shared" ca="1" si="154"/>
        <v>32</v>
      </c>
      <c r="M1619">
        <v>1559</v>
      </c>
      <c r="N1619">
        <v>7.8739999999999997</v>
      </c>
    </row>
    <row r="1620" spans="1:14">
      <c r="A1620" s="249">
        <f>formulas!O1707</f>
        <v>0</v>
      </c>
      <c r="B1620" s="33">
        <f t="shared" ca="1" si="150"/>
        <v>32</v>
      </c>
      <c r="C1620">
        <f t="shared" si="151"/>
        <v>90</v>
      </c>
      <c r="D1620">
        <f t="shared" ca="1" si="155"/>
        <v>-3.0000000000000001E-3</v>
      </c>
      <c r="E1620">
        <f t="shared" ca="1" si="152"/>
        <v>0</v>
      </c>
      <c r="F1620">
        <f t="shared" ca="1" si="153"/>
        <v>31</v>
      </c>
      <c r="G1620">
        <f t="shared" ca="1" si="154"/>
        <v>32</v>
      </c>
      <c r="M1620">
        <v>1560</v>
      </c>
      <c r="N1620">
        <v>7.8810000000000002</v>
      </c>
    </row>
    <row r="1621" spans="1:14">
      <c r="A1621" s="249">
        <f>formulas!O1708</f>
        <v>0</v>
      </c>
      <c r="B1621" s="33">
        <f t="shared" ref="B1621:B1684" ca="1" si="156">(A1621-D1621)/(E1621-D1621)*(G1621-F1621)+F1621</f>
        <v>32</v>
      </c>
      <c r="C1621">
        <f t="shared" ref="C1621:C1684" si="157">COUNTIF($N$2:$N$25400,"&lt;"&amp;A1621)</f>
        <v>90</v>
      </c>
      <c r="D1621">
        <f t="shared" ca="1" si="155"/>
        <v>-3.0000000000000001E-3</v>
      </c>
      <c r="E1621">
        <f t="shared" ref="E1621:E1684" ca="1" si="158">INDIRECT(ADDRESS(C1621+2,14))</f>
        <v>0</v>
      </c>
      <c r="F1621">
        <f t="shared" ref="F1621:F1684" ca="1" si="159">INDIRECT(ADDRESS(C1621+1,13))</f>
        <v>31</v>
      </c>
      <c r="G1621">
        <f t="shared" ref="G1621:G1684" ca="1" si="160">INDIRECT(ADDRESS(C1621+2,13))</f>
        <v>32</v>
      </c>
      <c r="M1621">
        <v>1561</v>
      </c>
      <c r="N1621">
        <v>7.8869999999999996</v>
      </c>
    </row>
    <row r="1622" spans="1:14">
      <c r="A1622" s="249">
        <f>formulas!O1709</f>
        <v>0</v>
      </c>
      <c r="B1622" s="33">
        <f t="shared" ca="1" si="156"/>
        <v>32</v>
      </c>
      <c r="C1622">
        <f t="shared" si="157"/>
        <v>90</v>
      </c>
      <c r="D1622">
        <f t="shared" ca="1" si="155"/>
        <v>-3.0000000000000001E-3</v>
      </c>
      <c r="E1622">
        <f t="shared" ca="1" si="158"/>
        <v>0</v>
      </c>
      <c r="F1622">
        <f t="shared" ca="1" si="159"/>
        <v>31</v>
      </c>
      <c r="G1622">
        <f t="shared" ca="1" si="160"/>
        <v>32</v>
      </c>
      <c r="M1622">
        <v>1562</v>
      </c>
      <c r="N1622">
        <v>7.8929999999999998</v>
      </c>
    </row>
    <row r="1623" spans="1:14">
      <c r="A1623" s="249">
        <f>formulas!O1710</f>
        <v>0</v>
      </c>
      <c r="B1623" s="33">
        <f t="shared" ca="1" si="156"/>
        <v>32</v>
      </c>
      <c r="C1623">
        <f t="shared" si="157"/>
        <v>90</v>
      </c>
      <c r="D1623">
        <f t="shared" ca="1" si="155"/>
        <v>-3.0000000000000001E-3</v>
      </c>
      <c r="E1623">
        <f t="shared" ca="1" si="158"/>
        <v>0</v>
      </c>
      <c r="F1623">
        <f t="shared" ca="1" si="159"/>
        <v>31</v>
      </c>
      <c r="G1623">
        <f t="shared" ca="1" si="160"/>
        <v>32</v>
      </c>
      <c r="M1623">
        <v>1563</v>
      </c>
      <c r="N1623">
        <v>7.899</v>
      </c>
    </row>
    <row r="1624" spans="1:14">
      <c r="A1624" s="249">
        <f>formulas!O1711</f>
        <v>0</v>
      </c>
      <c r="B1624" s="33">
        <f t="shared" ca="1" si="156"/>
        <v>32</v>
      </c>
      <c r="C1624">
        <f t="shared" si="157"/>
        <v>90</v>
      </c>
      <c r="D1624">
        <f t="shared" ca="1" si="155"/>
        <v>-3.0000000000000001E-3</v>
      </c>
      <c r="E1624">
        <f t="shared" ca="1" si="158"/>
        <v>0</v>
      </c>
      <c r="F1624">
        <f t="shared" ca="1" si="159"/>
        <v>31</v>
      </c>
      <c r="G1624">
        <f t="shared" ca="1" si="160"/>
        <v>32</v>
      </c>
      <c r="M1624">
        <v>1564</v>
      </c>
      <c r="N1624">
        <v>7.9050000000000002</v>
      </c>
    </row>
    <row r="1625" spans="1:14">
      <c r="A1625" s="249">
        <f>formulas!O1712</f>
        <v>0</v>
      </c>
      <c r="B1625" s="33">
        <f t="shared" ca="1" si="156"/>
        <v>32</v>
      </c>
      <c r="C1625">
        <f t="shared" si="157"/>
        <v>90</v>
      </c>
      <c r="D1625">
        <f t="shared" ca="1" si="155"/>
        <v>-3.0000000000000001E-3</v>
      </c>
      <c r="E1625">
        <f t="shared" ca="1" si="158"/>
        <v>0</v>
      </c>
      <c r="F1625">
        <f t="shared" ca="1" si="159"/>
        <v>31</v>
      </c>
      <c r="G1625">
        <f t="shared" ca="1" si="160"/>
        <v>32</v>
      </c>
      <c r="M1625">
        <v>1565</v>
      </c>
      <c r="N1625">
        <v>7.9109999999999996</v>
      </c>
    </row>
    <row r="1626" spans="1:14">
      <c r="A1626" s="54">
        <f>formulas!$D218</f>
        <v>0</v>
      </c>
      <c r="B1626" s="33">
        <f t="shared" ca="1" si="156"/>
        <v>32</v>
      </c>
      <c r="C1626">
        <f t="shared" si="157"/>
        <v>90</v>
      </c>
      <c r="D1626">
        <f t="shared" ca="1" si="155"/>
        <v>-3.0000000000000001E-3</v>
      </c>
      <c r="E1626">
        <f t="shared" ca="1" si="158"/>
        <v>0</v>
      </c>
      <c r="F1626">
        <f t="shared" ca="1" si="159"/>
        <v>31</v>
      </c>
      <c r="G1626">
        <f t="shared" ca="1" si="160"/>
        <v>32</v>
      </c>
      <c r="M1626">
        <v>1566</v>
      </c>
      <c r="N1626">
        <v>7.9169999999999998</v>
      </c>
    </row>
    <row r="1627" spans="1:14">
      <c r="A1627" s="54">
        <f>formulas!$D218</f>
        <v>0</v>
      </c>
      <c r="B1627" s="33">
        <f t="shared" ca="1" si="156"/>
        <v>32</v>
      </c>
      <c r="C1627">
        <f t="shared" si="157"/>
        <v>90</v>
      </c>
      <c r="D1627">
        <f t="shared" ca="1" si="155"/>
        <v>-3.0000000000000001E-3</v>
      </c>
      <c r="E1627">
        <f t="shared" ca="1" si="158"/>
        <v>0</v>
      </c>
      <c r="F1627">
        <f t="shared" ca="1" si="159"/>
        <v>31</v>
      </c>
      <c r="G1627">
        <f t="shared" ca="1" si="160"/>
        <v>32</v>
      </c>
      <c r="M1627">
        <v>1567</v>
      </c>
      <c r="N1627">
        <v>7.923</v>
      </c>
    </row>
    <row r="1628" spans="1:14">
      <c r="A1628" s="249">
        <f>formulas!O1715</f>
        <v>0</v>
      </c>
      <c r="B1628" s="33">
        <f t="shared" ca="1" si="156"/>
        <v>32</v>
      </c>
      <c r="C1628">
        <f t="shared" si="157"/>
        <v>90</v>
      </c>
      <c r="D1628">
        <f t="shared" ca="1" si="155"/>
        <v>-3.0000000000000001E-3</v>
      </c>
      <c r="E1628">
        <f t="shared" ca="1" si="158"/>
        <v>0</v>
      </c>
      <c r="F1628">
        <f t="shared" ca="1" si="159"/>
        <v>31</v>
      </c>
      <c r="G1628">
        <f t="shared" ca="1" si="160"/>
        <v>32</v>
      </c>
      <c r="M1628">
        <v>1568</v>
      </c>
      <c r="N1628">
        <v>7.93</v>
      </c>
    </row>
    <row r="1629" spans="1:14">
      <c r="A1629" s="249">
        <f>formulas!O1716</f>
        <v>0</v>
      </c>
      <c r="B1629" s="33">
        <f t="shared" ca="1" si="156"/>
        <v>32</v>
      </c>
      <c r="C1629">
        <f t="shared" si="157"/>
        <v>90</v>
      </c>
      <c r="D1629">
        <f t="shared" ca="1" si="155"/>
        <v>-3.0000000000000001E-3</v>
      </c>
      <c r="E1629">
        <f t="shared" ca="1" si="158"/>
        <v>0</v>
      </c>
      <c r="F1629">
        <f t="shared" ca="1" si="159"/>
        <v>31</v>
      </c>
      <c r="G1629">
        <f t="shared" ca="1" si="160"/>
        <v>32</v>
      </c>
      <c r="M1629">
        <v>1569</v>
      </c>
      <c r="N1629">
        <v>7.9359999999999999</v>
      </c>
    </row>
    <row r="1630" spans="1:14">
      <c r="A1630" s="249">
        <f>formulas!O1717</f>
        <v>0</v>
      </c>
      <c r="B1630" s="33">
        <f t="shared" ca="1" si="156"/>
        <v>32</v>
      </c>
      <c r="C1630">
        <f t="shared" si="157"/>
        <v>90</v>
      </c>
      <c r="D1630">
        <f t="shared" ca="1" si="155"/>
        <v>-3.0000000000000001E-3</v>
      </c>
      <c r="E1630">
        <f t="shared" ca="1" si="158"/>
        <v>0</v>
      </c>
      <c r="F1630">
        <f t="shared" ca="1" si="159"/>
        <v>31</v>
      </c>
      <c r="G1630">
        <f t="shared" ca="1" si="160"/>
        <v>32</v>
      </c>
      <c r="M1630">
        <v>1570</v>
      </c>
      <c r="N1630">
        <v>7.9420000000000002</v>
      </c>
    </row>
    <row r="1631" spans="1:14">
      <c r="A1631" s="249">
        <f>formulas!O1718</f>
        <v>0</v>
      </c>
      <c r="B1631" s="33">
        <f t="shared" ca="1" si="156"/>
        <v>32</v>
      </c>
      <c r="C1631">
        <f t="shared" si="157"/>
        <v>90</v>
      </c>
      <c r="D1631">
        <f t="shared" ca="1" si="155"/>
        <v>-3.0000000000000001E-3</v>
      </c>
      <c r="E1631">
        <f t="shared" ca="1" si="158"/>
        <v>0</v>
      </c>
      <c r="F1631">
        <f t="shared" ca="1" si="159"/>
        <v>31</v>
      </c>
      <c r="G1631">
        <f t="shared" ca="1" si="160"/>
        <v>32</v>
      </c>
      <c r="M1631">
        <v>1571</v>
      </c>
      <c r="N1631">
        <v>7.9480000000000004</v>
      </c>
    </row>
    <row r="1632" spans="1:14">
      <c r="A1632" s="249">
        <f>formulas!O1719</f>
        <v>0</v>
      </c>
      <c r="B1632" s="33">
        <f t="shared" ca="1" si="156"/>
        <v>32</v>
      </c>
      <c r="C1632">
        <f t="shared" si="157"/>
        <v>90</v>
      </c>
      <c r="D1632">
        <f t="shared" ca="1" si="155"/>
        <v>-3.0000000000000001E-3</v>
      </c>
      <c r="E1632">
        <f t="shared" ca="1" si="158"/>
        <v>0</v>
      </c>
      <c r="F1632">
        <f t="shared" ca="1" si="159"/>
        <v>31</v>
      </c>
      <c r="G1632">
        <f t="shared" ca="1" si="160"/>
        <v>32</v>
      </c>
      <c r="M1632">
        <v>1572</v>
      </c>
      <c r="N1632">
        <v>7.9539999999999997</v>
      </c>
    </row>
    <row r="1633" spans="1:14">
      <c r="A1633" s="249">
        <f>formulas!O1720</f>
        <v>0</v>
      </c>
      <c r="B1633" s="33">
        <f t="shared" ca="1" si="156"/>
        <v>32</v>
      </c>
      <c r="C1633">
        <f t="shared" si="157"/>
        <v>90</v>
      </c>
      <c r="D1633">
        <f t="shared" ca="1" si="155"/>
        <v>-3.0000000000000001E-3</v>
      </c>
      <c r="E1633">
        <f t="shared" ca="1" si="158"/>
        <v>0</v>
      </c>
      <c r="F1633">
        <f t="shared" ca="1" si="159"/>
        <v>31</v>
      </c>
      <c r="G1633">
        <f t="shared" ca="1" si="160"/>
        <v>32</v>
      </c>
      <c r="M1633">
        <v>1573</v>
      </c>
      <c r="N1633">
        <v>7.96</v>
      </c>
    </row>
    <row r="1634" spans="1:14">
      <c r="A1634" s="249">
        <f>formulas!O1721</f>
        <v>0</v>
      </c>
      <c r="B1634" s="33">
        <f t="shared" ca="1" si="156"/>
        <v>32</v>
      </c>
      <c r="C1634">
        <f t="shared" si="157"/>
        <v>90</v>
      </c>
      <c r="D1634">
        <f t="shared" ca="1" si="155"/>
        <v>-3.0000000000000001E-3</v>
      </c>
      <c r="E1634">
        <f t="shared" ca="1" si="158"/>
        <v>0</v>
      </c>
      <c r="F1634">
        <f t="shared" ca="1" si="159"/>
        <v>31</v>
      </c>
      <c r="G1634">
        <f t="shared" ca="1" si="160"/>
        <v>32</v>
      </c>
      <c r="M1634">
        <v>1574</v>
      </c>
      <c r="N1634">
        <v>7.9660000000000002</v>
      </c>
    </row>
    <row r="1635" spans="1:14">
      <c r="A1635" s="249">
        <f>formulas!O1722</f>
        <v>0</v>
      </c>
      <c r="B1635" s="33">
        <f t="shared" ca="1" si="156"/>
        <v>32</v>
      </c>
      <c r="C1635">
        <f t="shared" si="157"/>
        <v>90</v>
      </c>
      <c r="D1635">
        <f t="shared" ca="1" si="155"/>
        <v>-3.0000000000000001E-3</v>
      </c>
      <c r="E1635">
        <f t="shared" ca="1" si="158"/>
        <v>0</v>
      </c>
      <c r="F1635">
        <f t="shared" ca="1" si="159"/>
        <v>31</v>
      </c>
      <c r="G1635">
        <f t="shared" ca="1" si="160"/>
        <v>32</v>
      </c>
      <c r="M1635">
        <v>1575</v>
      </c>
      <c r="N1635">
        <v>7.9729999999999999</v>
      </c>
    </row>
    <row r="1636" spans="1:14">
      <c r="A1636" s="249">
        <f>formulas!O1723</f>
        <v>0</v>
      </c>
      <c r="B1636" s="33">
        <f t="shared" ca="1" si="156"/>
        <v>32</v>
      </c>
      <c r="C1636">
        <f t="shared" si="157"/>
        <v>90</v>
      </c>
      <c r="D1636">
        <f t="shared" ca="1" si="155"/>
        <v>-3.0000000000000001E-3</v>
      </c>
      <c r="E1636">
        <f t="shared" ca="1" si="158"/>
        <v>0</v>
      </c>
      <c r="F1636">
        <f t="shared" ca="1" si="159"/>
        <v>31</v>
      </c>
      <c r="G1636">
        <f t="shared" ca="1" si="160"/>
        <v>32</v>
      </c>
      <c r="M1636">
        <v>1576</v>
      </c>
      <c r="N1636">
        <v>7.9790000000000001</v>
      </c>
    </row>
    <row r="1637" spans="1:14">
      <c r="A1637" s="249">
        <f>formulas!O1724</f>
        <v>0</v>
      </c>
      <c r="B1637" s="33">
        <f t="shared" ca="1" si="156"/>
        <v>32</v>
      </c>
      <c r="C1637">
        <f t="shared" si="157"/>
        <v>90</v>
      </c>
      <c r="D1637">
        <f t="shared" ca="1" si="155"/>
        <v>-3.0000000000000001E-3</v>
      </c>
      <c r="E1637">
        <f t="shared" ca="1" si="158"/>
        <v>0</v>
      </c>
      <c r="F1637">
        <f t="shared" ca="1" si="159"/>
        <v>31</v>
      </c>
      <c r="G1637">
        <f t="shared" ca="1" si="160"/>
        <v>32</v>
      </c>
      <c r="M1637">
        <v>1577</v>
      </c>
      <c r="N1637">
        <v>7.9850000000000003</v>
      </c>
    </row>
    <row r="1638" spans="1:14">
      <c r="A1638" s="54">
        <f>formulas!$D230</f>
        <v>0</v>
      </c>
      <c r="B1638" s="33">
        <f t="shared" ca="1" si="156"/>
        <v>32</v>
      </c>
      <c r="C1638">
        <f t="shared" si="157"/>
        <v>90</v>
      </c>
      <c r="D1638">
        <f t="shared" ca="1" si="155"/>
        <v>-3.0000000000000001E-3</v>
      </c>
      <c r="E1638">
        <f t="shared" ca="1" si="158"/>
        <v>0</v>
      </c>
      <c r="F1638">
        <f t="shared" ca="1" si="159"/>
        <v>31</v>
      </c>
      <c r="G1638">
        <f t="shared" ca="1" si="160"/>
        <v>32</v>
      </c>
      <c r="M1638">
        <v>1578</v>
      </c>
      <c r="N1638">
        <v>7.9909999999999997</v>
      </c>
    </row>
    <row r="1639" spans="1:14">
      <c r="A1639" s="54">
        <f>formulas!$D230</f>
        <v>0</v>
      </c>
      <c r="B1639" s="33">
        <f t="shared" ca="1" si="156"/>
        <v>32</v>
      </c>
      <c r="C1639">
        <f t="shared" si="157"/>
        <v>90</v>
      </c>
      <c r="D1639">
        <f t="shared" ca="1" si="155"/>
        <v>-3.0000000000000001E-3</v>
      </c>
      <c r="E1639">
        <f t="shared" ca="1" si="158"/>
        <v>0</v>
      </c>
      <c r="F1639">
        <f t="shared" ca="1" si="159"/>
        <v>31</v>
      </c>
      <c r="G1639">
        <f t="shared" ca="1" si="160"/>
        <v>32</v>
      </c>
      <c r="M1639">
        <v>1579</v>
      </c>
      <c r="N1639">
        <v>7.9969999999999999</v>
      </c>
    </row>
    <row r="1640" spans="1:14">
      <c r="A1640" s="249">
        <f>formulas!O1727</f>
        <v>0</v>
      </c>
      <c r="B1640" s="33">
        <f t="shared" ca="1" si="156"/>
        <v>32</v>
      </c>
      <c r="C1640">
        <f t="shared" si="157"/>
        <v>90</v>
      </c>
      <c r="D1640">
        <f t="shared" ca="1" si="155"/>
        <v>-3.0000000000000001E-3</v>
      </c>
      <c r="E1640">
        <f t="shared" ca="1" si="158"/>
        <v>0</v>
      </c>
      <c r="F1640">
        <f t="shared" ca="1" si="159"/>
        <v>31</v>
      </c>
      <c r="G1640">
        <f t="shared" ca="1" si="160"/>
        <v>32</v>
      </c>
      <c r="M1640">
        <v>1580</v>
      </c>
      <c r="N1640">
        <v>8.0030000000000001</v>
      </c>
    </row>
    <row r="1641" spans="1:14">
      <c r="A1641" s="249">
        <f>formulas!O1728</f>
        <v>0</v>
      </c>
      <c r="B1641" s="33">
        <f t="shared" ca="1" si="156"/>
        <v>32</v>
      </c>
      <c r="C1641">
        <f t="shared" si="157"/>
        <v>90</v>
      </c>
      <c r="D1641">
        <f t="shared" ca="1" si="155"/>
        <v>-3.0000000000000001E-3</v>
      </c>
      <c r="E1641">
        <f t="shared" ca="1" si="158"/>
        <v>0</v>
      </c>
      <c r="F1641">
        <f t="shared" ca="1" si="159"/>
        <v>31</v>
      </c>
      <c r="G1641">
        <f t="shared" ca="1" si="160"/>
        <v>32</v>
      </c>
      <c r="M1641">
        <v>1581</v>
      </c>
      <c r="N1641">
        <v>8.01</v>
      </c>
    </row>
    <row r="1642" spans="1:14">
      <c r="A1642" s="249">
        <f>formulas!O1729</f>
        <v>0</v>
      </c>
      <c r="B1642" s="33">
        <f t="shared" ca="1" si="156"/>
        <v>32</v>
      </c>
      <c r="C1642">
        <f t="shared" si="157"/>
        <v>90</v>
      </c>
      <c r="D1642">
        <f t="shared" ca="1" si="155"/>
        <v>-3.0000000000000001E-3</v>
      </c>
      <c r="E1642">
        <f t="shared" ca="1" si="158"/>
        <v>0</v>
      </c>
      <c r="F1642">
        <f t="shared" ca="1" si="159"/>
        <v>31</v>
      </c>
      <c r="G1642">
        <f t="shared" ca="1" si="160"/>
        <v>32</v>
      </c>
      <c r="M1642">
        <v>1582</v>
      </c>
      <c r="N1642">
        <v>8.016</v>
      </c>
    </row>
    <row r="1643" spans="1:14">
      <c r="A1643" s="249">
        <f>formulas!O1730</f>
        <v>0</v>
      </c>
      <c r="B1643" s="33">
        <f t="shared" ca="1" si="156"/>
        <v>32</v>
      </c>
      <c r="C1643">
        <f t="shared" si="157"/>
        <v>90</v>
      </c>
      <c r="D1643">
        <f t="shared" ca="1" si="155"/>
        <v>-3.0000000000000001E-3</v>
      </c>
      <c r="E1643">
        <f t="shared" ca="1" si="158"/>
        <v>0</v>
      </c>
      <c r="F1643">
        <f t="shared" ca="1" si="159"/>
        <v>31</v>
      </c>
      <c r="G1643">
        <f t="shared" ca="1" si="160"/>
        <v>32</v>
      </c>
      <c r="M1643">
        <v>1583</v>
      </c>
      <c r="N1643">
        <v>8.0220000000000002</v>
      </c>
    </row>
    <row r="1644" spans="1:14">
      <c r="A1644" s="249">
        <f>formulas!O1731</f>
        <v>0</v>
      </c>
      <c r="B1644" s="33">
        <f t="shared" ca="1" si="156"/>
        <v>32</v>
      </c>
      <c r="C1644">
        <f t="shared" si="157"/>
        <v>90</v>
      </c>
      <c r="D1644">
        <f t="shared" ca="1" si="155"/>
        <v>-3.0000000000000001E-3</v>
      </c>
      <c r="E1644">
        <f t="shared" ca="1" si="158"/>
        <v>0</v>
      </c>
      <c r="F1644">
        <f t="shared" ca="1" si="159"/>
        <v>31</v>
      </c>
      <c r="G1644">
        <f t="shared" ca="1" si="160"/>
        <v>32</v>
      </c>
      <c r="M1644">
        <v>1584</v>
      </c>
      <c r="N1644">
        <v>8.0280000000000005</v>
      </c>
    </row>
    <row r="1645" spans="1:14">
      <c r="A1645" s="249">
        <f>formulas!O1732</f>
        <v>0</v>
      </c>
      <c r="B1645" s="33">
        <f t="shared" ca="1" si="156"/>
        <v>32</v>
      </c>
      <c r="C1645">
        <f t="shared" si="157"/>
        <v>90</v>
      </c>
      <c r="D1645">
        <f t="shared" ca="1" si="155"/>
        <v>-3.0000000000000001E-3</v>
      </c>
      <c r="E1645">
        <f t="shared" ca="1" si="158"/>
        <v>0</v>
      </c>
      <c r="F1645">
        <f t="shared" ca="1" si="159"/>
        <v>31</v>
      </c>
      <c r="G1645">
        <f t="shared" ca="1" si="160"/>
        <v>32</v>
      </c>
      <c r="M1645">
        <v>1585</v>
      </c>
      <c r="N1645">
        <v>8.0340000000000007</v>
      </c>
    </row>
    <row r="1646" spans="1:14">
      <c r="A1646" s="249">
        <f>formulas!O1733</f>
        <v>0</v>
      </c>
      <c r="B1646" s="33">
        <f t="shared" ca="1" si="156"/>
        <v>32</v>
      </c>
      <c r="C1646">
        <f t="shared" si="157"/>
        <v>90</v>
      </c>
      <c r="D1646">
        <f t="shared" ca="1" si="155"/>
        <v>-3.0000000000000001E-3</v>
      </c>
      <c r="E1646">
        <f t="shared" ca="1" si="158"/>
        <v>0</v>
      </c>
      <c r="F1646">
        <f t="shared" ca="1" si="159"/>
        <v>31</v>
      </c>
      <c r="G1646">
        <f t="shared" ca="1" si="160"/>
        <v>32</v>
      </c>
      <c r="M1646">
        <v>1586</v>
      </c>
      <c r="N1646">
        <v>8.0399999999999991</v>
      </c>
    </row>
    <row r="1647" spans="1:14">
      <c r="A1647" s="249">
        <f>formulas!O1734</f>
        <v>0</v>
      </c>
      <c r="B1647" s="33">
        <f t="shared" ca="1" si="156"/>
        <v>32</v>
      </c>
      <c r="C1647">
        <f t="shared" si="157"/>
        <v>90</v>
      </c>
      <c r="D1647">
        <f t="shared" ca="1" si="155"/>
        <v>-3.0000000000000001E-3</v>
      </c>
      <c r="E1647">
        <f t="shared" ca="1" si="158"/>
        <v>0</v>
      </c>
      <c r="F1647">
        <f t="shared" ca="1" si="159"/>
        <v>31</v>
      </c>
      <c r="G1647">
        <f t="shared" ca="1" si="160"/>
        <v>32</v>
      </c>
      <c r="M1647">
        <v>1587</v>
      </c>
      <c r="N1647">
        <v>8.0470000000000006</v>
      </c>
    </row>
    <row r="1648" spans="1:14">
      <c r="A1648" s="249">
        <f>formulas!O1735</f>
        <v>0</v>
      </c>
      <c r="B1648" s="33">
        <f t="shared" ca="1" si="156"/>
        <v>32</v>
      </c>
      <c r="C1648">
        <f t="shared" si="157"/>
        <v>90</v>
      </c>
      <c r="D1648">
        <f t="shared" ca="1" si="155"/>
        <v>-3.0000000000000001E-3</v>
      </c>
      <c r="E1648">
        <f t="shared" ca="1" si="158"/>
        <v>0</v>
      </c>
      <c r="F1648">
        <f t="shared" ca="1" si="159"/>
        <v>31</v>
      </c>
      <c r="G1648">
        <f t="shared" ca="1" si="160"/>
        <v>32</v>
      </c>
      <c r="M1648">
        <v>1588</v>
      </c>
      <c r="N1648">
        <v>8.0530000000000008</v>
      </c>
    </row>
    <row r="1649" spans="1:14">
      <c r="A1649" s="249">
        <f>formulas!O1736</f>
        <v>0</v>
      </c>
      <c r="B1649" s="33">
        <f t="shared" ca="1" si="156"/>
        <v>32</v>
      </c>
      <c r="C1649">
        <f t="shared" si="157"/>
        <v>90</v>
      </c>
      <c r="D1649">
        <f t="shared" ca="1" si="155"/>
        <v>-3.0000000000000001E-3</v>
      </c>
      <c r="E1649">
        <f t="shared" ca="1" si="158"/>
        <v>0</v>
      </c>
      <c r="F1649">
        <f t="shared" ca="1" si="159"/>
        <v>31</v>
      </c>
      <c r="G1649">
        <f t="shared" ca="1" si="160"/>
        <v>32</v>
      </c>
      <c r="M1649">
        <v>1589</v>
      </c>
      <c r="N1649">
        <v>8.0589999999999993</v>
      </c>
    </row>
    <row r="1650" spans="1:14">
      <c r="A1650" s="54">
        <f>formulas!$D242</f>
        <v>0</v>
      </c>
      <c r="B1650" s="33">
        <f t="shared" ca="1" si="156"/>
        <v>32</v>
      </c>
      <c r="C1650">
        <f t="shared" si="157"/>
        <v>90</v>
      </c>
      <c r="D1650">
        <f t="shared" ca="1" si="155"/>
        <v>-3.0000000000000001E-3</v>
      </c>
      <c r="E1650">
        <f t="shared" ca="1" si="158"/>
        <v>0</v>
      </c>
      <c r="F1650">
        <f t="shared" ca="1" si="159"/>
        <v>31</v>
      </c>
      <c r="G1650">
        <f t="shared" ca="1" si="160"/>
        <v>32</v>
      </c>
      <c r="M1650">
        <v>1590</v>
      </c>
      <c r="N1650">
        <v>8.0649999999999995</v>
      </c>
    </row>
    <row r="1651" spans="1:14">
      <c r="A1651" s="54">
        <f>formulas!$D242</f>
        <v>0</v>
      </c>
      <c r="B1651" s="33">
        <f t="shared" ca="1" si="156"/>
        <v>32</v>
      </c>
      <c r="C1651">
        <f t="shared" si="157"/>
        <v>90</v>
      </c>
      <c r="D1651">
        <f t="shared" ca="1" si="155"/>
        <v>-3.0000000000000001E-3</v>
      </c>
      <c r="E1651">
        <f t="shared" ca="1" si="158"/>
        <v>0</v>
      </c>
      <c r="F1651">
        <f t="shared" ca="1" si="159"/>
        <v>31</v>
      </c>
      <c r="G1651">
        <f t="shared" ca="1" si="160"/>
        <v>32</v>
      </c>
      <c r="M1651">
        <v>1591</v>
      </c>
      <c r="N1651">
        <v>8.0709999999999997</v>
      </c>
    </row>
    <row r="1652" spans="1:14">
      <c r="A1652" s="249">
        <f>formulas!O1739</f>
        <v>0</v>
      </c>
      <c r="B1652" s="33">
        <f t="shared" ca="1" si="156"/>
        <v>32</v>
      </c>
      <c r="C1652">
        <f t="shared" si="157"/>
        <v>90</v>
      </c>
      <c r="D1652">
        <f t="shared" ca="1" si="155"/>
        <v>-3.0000000000000001E-3</v>
      </c>
      <c r="E1652">
        <f t="shared" ca="1" si="158"/>
        <v>0</v>
      </c>
      <c r="F1652">
        <f t="shared" ca="1" si="159"/>
        <v>31</v>
      </c>
      <c r="G1652">
        <f t="shared" ca="1" si="160"/>
        <v>32</v>
      </c>
      <c r="M1652">
        <v>1592</v>
      </c>
      <c r="N1652">
        <v>8.077</v>
      </c>
    </row>
    <row r="1653" spans="1:14">
      <c r="A1653" s="249">
        <f>formulas!O1740</f>
        <v>0</v>
      </c>
      <c r="B1653" s="33">
        <f t="shared" ca="1" si="156"/>
        <v>32</v>
      </c>
      <c r="C1653">
        <f t="shared" si="157"/>
        <v>90</v>
      </c>
      <c r="D1653">
        <f t="shared" ca="1" si="155"/>
        <v>-3.0000000000000001E-3</v>
      </c>
      <c r="E1653">
        <f t="shared" ca="1" si="158"/>
        <v>0</v>
      </c>
      <c r="F1653">
        <f t="shared" ca="1" si="159"/>
        <v>31</v>
      </c>
      <c r="G1653">
        <f t="shared" ca="1" si="160"/>
        <v>32</v>
      </c>
      <c r="M1653">
        <v>1593</v>
      </c>
      <c r="N1653">
        <v>8.0830000000000002</v>
      </c>
    </row>
    <row r="1654" spans="1:14">
      <c r="A1654" s="249">
        <f>formulas!O1741</f>
        <v>0</v>
      </c>
      <c r="B1654" s="33">
        <f t="shared" ca="1" si="156"/>
        <v>32</v>
      </c>
      <c r="C1654">
        <f t="shared" si="157"/>
        <v>90</v>
      </c>
      <c r="D1654">
        <f t="shared" ca="1" si="155"/>
        <v>-3.0000000000000001E-3</v>
      </c>
      <c r="E1654">
        <f t="shared" ca="1" si="158"/>
        <v>0</v>
      </c>
      <c r="F1654">
        <f t="shared" ca="1" si="159"/>
        <v>31</v>
      </c>
      <c r="G1654">
        <f t="shared" ca="1" si="160"/>
        <v>32</v>
      </c>
      <c r="M1654">
        <v>1594</v>
      </c>
      <c r="N1654">
        <v>8.09</v>
      </c>
    </row>
    <row r="1655" spans="1:14">
      <c r="A1655" s="249">
        <f>formulas!O1742</f>
        <v>0</v>
      </c>
      <c r="B1655" s="33">
        <f t="shared" ca="1" si="156"/>
        <v>32</v>
      </c>
      <c r="C1655">
        <f t="shared" si="157"/>
        <v>90</v>
      </c>
      <c r="D1655">
        <f t="shared" ca="1" si="155"/>
        <v>-3.0000000000000001E-3</v>
      </c>
      <c r="E1655">
        <f t="shared" ca="1" si="158"/>
        <v>0</v>
      </c>
      <c r="F1655">
        <f t="shared" ca="1" si="159"/>
        <v>31</v>
      </c>
      <c r="G1655">
        <f t="shared" ca="1" si="160"/>
        <v>32</v>
      </c>
      <c r="M1655">
        <v>1595</v>
      </c>
      <c r="N1655">
        <v>8.0960000000000001</v>
      </c>
    </row>
    <row r="1656" spans="1:14">
      <c r="A1656" s="249">
        <f>formulas!O1743</f>
        <v>0</v>
      </c>
      <c r="B1656" s="33">
        <f t="shared" ca="1" si="156"/>
        <v>32</v>
      </c>
      <c r="C1656">
        <f t="shared" si="157"/>
        <v>90</v>
      </c>
      <c r="D1656">
        <f t="shared" ca="1" si="155"/>
        <v>-3.0000000000000001E-3</v>
      </c>
      <c r="E1656">
        <f t="shared" ca="1" si="158"/>
        <v>0</v>
      </c>
      <c r="F1656">
        <f t="shared" ca="1" si="159"/>
        <v>31</v>
      </c>
      <c r="G1656">
        <f t="shared" ca="1" si="160"/>
        <v>32</v>
      </c>
      <c r="M1656">
        <v>1596</v>
      </c>
      <c r="N1656">
        <v>8.1020000000000003</v>
      </c>
    </row>
    <row r="1657" spans="1:14">
      <c r="A1657" s="249">
        <f>formulas!O1744</f>
        <v>0</v>
      </c>
      <c r="B1657" s="33">
        <f t="shared" ca="1" si="156"/>
        <v>32</v>
      </c>
      <c r="C1657">
        <f t="shared" si="157"/>
        <v>90</v>
      </c>
      <c r="D1657">
        <f t="shared" ca="1" si="155"/>
        <v>-3.0000000000000001E-3</v>
      </c>
      <c r="E1657">
        <f t="shared" ca="1" si="158"/>
        <v>0</v>
      </c>
      <c r="F1657">
        <f t="shared" ca="1" si="159"/>
        <v>31</v>
      </c>
      <c r="G1657">
        <f t="shared" ca="1" si="160"/>
        <v>32</v>
      </c>
      <c r="M1657">
        <v>1597</v>
      </c>
      <c r="N1657">
        <v>8.1080000000000005</v>
      </c>
    </row>
    <row r="1658" spans="1:14">
      <c r="A1658" s="249">
        <f>formulas!O1745</f>
        <v>0</v>
      </c>
      <c r="B1658" s="33">
        <f t="shared" ca="1" si="156"/>
        <v>32</v>
      </c>
      <c r="C1658">
        <f t="shared" si="157"/>
        <v>90</v>
      </c>
      <c r="D1658">
        <f t="shared" ca="1" si="155"/>
        <v>-3.0000000000000001E-3</v>
      </c>
      <c r="E1658">
        <f t="shared" ca="1" si="158"/>
        <v>0</v>
      </c>
      <c r="F1658">
        <f t="shared" ca="1" si="159"/>
        <v>31</v>
      </c>
      <c r="G1658">
        <f t="shared" ca="1" si="160"/>
        <v>32</v>
      </c>
      <c r="M1658">
        <v>1598</v>
      </c>
      <c r="N1658">
        <v>8.1140000000000008</v>
      </c>
    </row>
    <row r="1659" spans="1:14">
      <c r="A1659" s="249">
        <f>formulas!O1746</f>
        <v>0</v>
      </c>
      <c r="B1659" s="33">
        <f t="shared" ca="1" si="156"/>
        <v>32</v>
      </c>
      <c r="C1659">
        <f t="shared" si="157"/>
        <v>90</v>
      </c>
      <c r="D1659">
        <f t="shared" ca="1" si="155"/>
        <v>-3.0000000000000001E-3</v>
      </c>
      <c r="E1659">
        <f t="shared" ca="1" si="158"/>
        <v>0</v>
      </c>
      <c r="F1659">
        <f t="shared" ca="1" si="159"/>
        <v>31</v>
      </c>
      <c r="G1659">
        <f t="shared" ca="1" si="160"/>
        <v>32</v>
      </c>
      <c r="M1659">
        <v>1599</v>
      </c>
      <c r="N1659">
        <v>8.1210000000000004</v>
      </c>
    </row>
    <row r="1660" spans="1:14">
      <c r="A1660" s="249">
        <f>formulas!O1747</f>
        <v>0</v>
      </c>
      <c r="B1660" s="33">
        <f t="shared" ca="1" si="156"/>
        <v>32</v>
      </c>
      <c r="C1660">
        <f t="shared" si="157"/>
        <v>90</v>
      </c>
      <c r="D1660">
        <f t="shared" ca="1" si="155"/>
        <v>-3.0000000000000001E-3</v>
      </c>
      <c r="E1660">
        <f t="shared" ca="1" si="158"/>
        <v>0</v>
      </c>
      <c r="F1660">
        <f t="shared" ca="1" si="159"/>
        <v>31</v>
      </c>
      <c r="G1660">
        <f t="shared" ca="1" si="160"/>
        <v>32</v>
      </c>
      <c r="M1660">
        <v>1600</v>
      </c>
      <c r="N1660">
        <v>8.1270000000000007</v>
      </c>
    </row>
    <row r="1661" spans="1:14">
      <c r="A1661" s="249">
        <f>formulas!O1748</f>
        <v>0</v>
      </c>
      <c r="B1661" s="33">
        <f t="shared" ca="1" si="156"/>
        <v>32</v>
      </c>
      <c r="C1661">
        <f t="shared" si="157"/>
        <v>90</v>
      </c>
      <c r="D1661">
        <f t="shared" ca="1" si="155"/>
        <v>-3.0000000000000001E-3</v>
      </c>
      <c r="E1661">
        <f t="shared" ca="1" si="158"/>
        <v>0</v>
      </c>
      <c r="F1661">
        <f t="shared" ca="1" si="159"/>
        <v>31</v>
      </c>
      <c r="G1661">
        <f t="shared" ca="1" si="160"/>
        <v>32</v>
      </c>
      <c r="M1661">
        <v>1601</v>
      </c>
      <c r="N1661">
        <v>8.1329999999999991</v>
      </c>
    </row>
    <row r="1662" spans="1:14">
      <c r="A1662" s="54">
        <f>formulas!$D254</f>
        <v>0</v>
      </c>
      <c r="B1662" s="33">
        <f t="shared" ca="1" si="156"/>
        <v>32</v>
      </c>
      <c r="C1662">
        <f t="shared" si="157"/>
        <v>90</v>
      </c>
      <c r="D1662">
        <f t="shared" ca="1" si="155"/>
        <v>-3.0000000000000001E-3</v>
      </c>
      <c r="E1662">
        <f t="shared" ca="1" si="158"/>
        <v>0</v>
      </c>
      <c r="F1662">
        <f t="shared" ca="1" si="159"/>
        <v>31</v>
      </c>
      <c r="G1662">
        <f t="shared" ca="1" si="160"/>
        <v>32</v>
      </c>
      <c r="M1662">
        <v>1602</v>
      </c>
      <c r="N1662">
        <v>8.1389999999999993</v>
      </c>
    </row>
    <row r="1663" spans="1:14">
      <c r="A1663" s="54">
        <f>formulas!$D254</f>
        <v>0</v>
      </c>
      <c r="B1663" s="33">
        <f t="shared" ca="1" si="156"/>
        <v>32</v>
      </c>
      <c r="C1663">
        <f t="shared" si="157"/>
        <v>90</v>
      </c>
      <c r="D1663">
        <f t="shared" ca="1" si="155"/>
        <v>-3.0000000000000001E-3</v>
      </c>
      <c r="E1663">
        <f t="shared" ca="1" si="158"/>
        <v>0</v>
      </c>
      <c r="F1663">
        <f t="shared" ca="1" si="159"/>
        <v>31</v>
      </c>
      <c r="G1663">
        <f t="shared" ca="1" si="160"/>
        <v>32</v>
      </c>
      <c r="M1663">
        <v>1603</v>
      </c>
      <c r="N1663">
        <v>8.1449999999999996</v>
      </c>
    </row>
    <row r="1664" spans="1:14">
      <c r="A1664" s="249">
        <f>formulas!O1751</f>
        <v>0</v>
      </c>
      <c r="B1664" s="33">
        <f t="shared" ca="1" si="156"/>
        <v>32</v>
      </c>
      <c r="C1664">
        <f t="shared" si="157"/>
        <v>90</v>
      </c>
      <c r="D1664">
        <f t="shared" ca="1" si="155"/>
        <v>-3.0000000000000001E-3</v>
      </c>
      <c r="E1664">
        <f t="shared" ca="1" si="158"/>
        <v>0</v>
      </c>
      <c r="F1664">
        <f t="shared" ca="1" si="159"/>
        <v>31</v>
      </c>
      <c r="G1664">
        <f t="shared" ca="1" si="160"/>
        <v>32</v>
      </c>
      <c r="M1664">
        <v>1604</v>
      </c>
      <c r="N1664">
        <v>8.1509999999999998</v>
      </c>
    </row>
    <row r="1665" spans="1:14">
      <c r="A1665" s="249">
        <f>formulas!O1752</f>
        <v>0</v>
      </c>
      <c r="B1665" s="33">
        <f t="shared" ca="1" si="156"/>
        <v>32</v>
      </c>
      <c r="C1665">
        <f t="shared" si="157"/>
        <v>90</v>
      </c>
      <c r="D1665">
        <f t="shared" ca="1" si="155"/>
        <v>-3.0000000000000001E-3</v>
      </c>
      <c r="E1665">
        <f t="shared" ca="1" si="158"/>
        <v>0</v>
      </c>
      <c r="F1665">
        <f t="shared" ca="1" si="159"/>
        <v>31</v>
      </c>
      <c r="G1665">
        <f t="shared" ca="1" si="160"/>
        <v>32</v>
      </c>
      <c r="M1665">
        <v>1605</v>
      </c>
      <c r="N1665">
        <v>8.1579999999999995</v>
      </c>
    </row>
    <row r="1666" spans="1:14">
      <c r="A1666" s="249">
        <f>formulas!O1753</f>
        <v>0</v>
      </c>
      <c r="B1666" s="33">
        <f t="shared" ca="1" si="156"/>
        <v>32</v>
      </c>
      <c r="C1666">
        <f t="shared" si="157"/>
        <v>90</v>
      </c>
      <c r="D1666">
        <f t="shared" ca="1" si="155"/>
        <v>-3.0000000000000001E-3</v>
      </c>
      <c r="E1666">
        <f t="shared" ca="1" si="158"/>
        <v>0</v>
      </c>
      <c r="F1666">
        <f t="shared" ca="1" si="159"/>
        <v>31</v>
      </c>
      <c r="G1666">
        <f t="shared" ca="1" si="160"/>
        <v>32</v>
      </c>
      <c r="M1666">
        <v>1606</v>
      </c>
      <c r="N1666">
        <v>8.1639999999999997</v>
      </c>
    </row>
    <row r="1667" spans="1:14">
      <c r="A1667" s="249">
        <f>formulas!O1754</f>
        <v>0</v>
      </c>
      <c r="B1667" s="33">
        <f t="shared" ca="1" si="156"/>
        <v>32</v>
      </c>
      <c r="C1667">
        <f t="shared" si="157"/>
        <v>90</v>
      </c>
      <c r="D1667">
        <f t="shared" ref="D1667:D1730" ca="1" si="161">INDIRECT(ADDRESS(C1667+1,14))</f>
        <v>-3.0000000000000001E-3</v>
      </c>
      <c r="E1667">
        <f t="shared" ca="1" si="158"/>
        <v>0</v>
      </c>
      <c r="F1667">
        <f t="shared" ca="1" si="159"/>
        <v>31</v>
      </c>
      <c r="G1667">
        <f t="shared" ca="1" si="160"/>
        <v>32</v>
      </c>
      <c r="M1667">
        <v>1607</v>
      </c>
      <c r="N1667">
        <v>8.17</v>
      </c>
    </row>
    <row r="1668" spans="1:14">
      <c r="A1668" s="249">
        <f>formulas!O1755</f>
        <v>0</v>
      </c>
      <c r="B1668" s="33">
        <f t="shared" ca="1" si="156"/>
        <v>32</v>
      </c>
      <c r="C1668">
        <f t="shared" si="157"/>
        <v>90</v>
      </c>
      <c r="D1668">
        <f t="shared" ca="1" si="161"/>
        <v>-3.0000000000000001E-3</v>
      </c>
      <c r="E1668">
        <f t="shared" ca="1" si="158"/>
        <v>0</v>
      </c>
      <c r="F1668">
        <f t="shared" ca="1" si="159"/>
        <v>31</v>
      </c>
      <c r="G1668">
        <f t="shared" ca="1" si="160"/>
        <v>32</v>
      </c>
      <c r="M1668">
        <v>1608</v>
      </c>
      <c r="N1668">
        <v>8.1760000000000002</v>
      </c>
    </row>
    <row r="1669" spans="1:14">
      <c r="A1669" s="249">
        <f>formulas!O1756</f>
        <v>0</v>
      </c>
      <c r="B1669" s="33">
        <f t="shared" ca="1" si="156"/>
        <v>32</v>
      </c>
      <c r="C1669">
        <f t="shared" si="157"/>
        <v>90</v>
      </c>
      <c r="D1669">
        <f t="shared" ca="1" si="161"/>
        <v>-3.0000000000000001E-3</v>
      </c>
      <c r="E1669">
        <f t="shared" ca="1" si="158"/>
        <v>0</v>
      </c>
      <c r="F1669">
        <f t="shared" ca="1" si="159"/>
        <v>31</v>
      </c>
      <c r="G1669">
        <f t="shared" ca="1" si="160"/>
        <v>32</v>
      </c>
      <c r="M1669">
        <v>1609</v>
      </c>
      <c r="N1669">
        <v>8.1820000000000004</v>
      </c>
    </row>
    <row r="1670" spans="1:14">
      <c r="A1670" s="249">
        <f>formulas!O1757</f>
        <v>0</v>
      </c>
      <c r="B1670" s="33">
        <f t="shared" ca="1" si="156"/>
        <v>32</v>
      </c>
      <c r="C1670">
        <f t="shared" si="157"/>
        <v>90</v>
      </c>
      <c r="D1670">
        <f t="shared" ca="1" si="161"/>
        <v>-3.0000000000000001E-3</v>
      </c>
      <c r="E1670">
        <f t="shared" ca="1" si="158"/>
        <v>0</v>
      </c>
      <c r="F1670">
        <f t="shared" ca="1" si="159"/>
        <v>31</v>
      </c>
      <c r="G1670">
        <f t="shared" ca="1" si="160"/>
        <v>32</v>
      </c>
      <c r="M1670">
        <v>1610</v>
      </c>
      <c r="N1670">
        <v>8.1890000000000001</v>
      </c>
    </row>
    <row r="1671" spans="1:14">
      <c r="A1671" s="249">
        <f>formulas!O1758</f>
        <v>0</v>
      </c>
      <c r="B1671" s="33">
        <f t="shared" ca="1" si="156"/>
        <v>32</v>
      </c>
      <c r="C1671">
        <f t="shared" si="157"/>
        <v>90</v>
      </c>
      <c r="D1671">
        <f t="shared" ca="1" si="161"/>
        <v>-3.0000000000000001E-3</v>
      </c>
      <c r="E1671">
        <f t="shared" ca="1" si="158"/>
        <v>0</v>
      </c>
      <c r="F1671">
        <f t="shared" ca="1" si="159"/>
        <v>31</v>
      </c>
      <c r="G1671">
        <f t="shared" ca="1" si="160"/>
        <v>32</v>
      </c>
      <c r="M1671">
        <v>1611</v>
      </c>
      <c r="N1671">
        <v>8.1950000000000003</v>
      </c>
    </row>
    <row r="1672" spans="1:14">
      <c r="A1672" s="249">
        <f>formulas!O1759</f>
        <v>0</v>
      </c>
      <c r="B1672" s="33">
        <f t="shared" ca="1" si="156"/>
        <v>32</v>
      </c>
      <c r="C1672">
        <f t="shared" si="157"/>
        <v>90</v>
      </c>
      <c r="D1672">
        <f t="shared" ca="1" si="161"/>
        <v>-3.0000000000000001E-3</v>
      </c>
      <c r="E1672">
        <f t="shared" ca="1" si="158"/>
        <v>0</v>
      </c>
      <c r="F1672">
        <f t="shared" ca="1" si="159"/>
        <v>31</v>
      </c>
      <c r="G1672">
        <f t="shared" ca="1" si="160"/>
        <v>32</v>
      </c>
      <c r="M1672">
        <v>1612</v>
      </c>
      <c r="N1672">
        <v>8.2010000000000005</v>
      </c>
    </row>
    <row r="1673" spans="1:14">
      <c r="A1673" s="249">
        <f>formulas!O1760</f>
        <v>0</v>
      </c>
      <c r="B1673" s="33">
        <f t="shared" ca="1" si="156"/>
        <v>32</v>
      </c>
      <c r="C1673">
        <f t="shared" si="157"/>
        <v>90</v>
      </c>
      <c r="D1673">
        <f t="shared" ca="1" si="161"/>
        <v>-3.0000000000000001E-3</v>
      </c>
      <c r="E1673">
        <f t="shared" ca="1" si="158"/>
        <v>0</v>
      </c>
      <c r="F1673">
        <f t="shared" ca="1" si="159"/>
        <v>31</v>
      </c>
      <c r="G1673">
        <f t="shared" ca="1" si="160"/>
        <v>32</v>
      </c>
      <c r="M1673">
        <v>1613</v>
      </c>
      <c r="N1673">
        <v>8.2070000000000007</v>
      </c>
    </row>
    <row r="1674" spans="1:14">
      <c r="A1674" s="54">
        <f>formulas!$D266</f>
        <v>0</v>
      </c>
      <c r="B1674" s="33">
        <f t="shared" ca="1" si="156"/>
        <v>32</v>
      </c>
      <c r="C1674">
        <f t="shared" si="157"/>
        <v>90</v>
      </c>
      <c r="D1674">
        <f t="shared" ca="1" si="161"/>
        <v>-3.0000000000000001E-3</v>
      </c>
      <c r="E1674">
        <f t="shared" ca="1" si="158"/>
        <v>0</v>
      </c>
      <c r="F1674">
        <f t="shared" ca="1" si="159"/>
        <v>31</v>
      </c>
      <c r="G1674">
        <f t="shared" ca="1" si="160"/>
        <v>32</v>
      </c>
      <c r="M1674">
        <v>1614</v>
      </c>
      <c r="N1674">
        <v>8.2129999999999992</v>
      </c>
    </row>
    <row r="1675" spans="1:14">
      <c r="A1675" s="54">
        <f>formulas!$D266</f>
        <v>0</v>
      </c>
      <c r="B1675" s="33">
        <f t="shared" ca="1" si="156"/>
        <v>32</v>
      </c>
      <c r="C1675">
        <f t="shared" si="157"/>
        <v>90</v>
      </c>
      <c r="D1675">
        <f t="shared" ca="1" si="161"/>
        <v>-3.0000000000000001E-3</v>
      </c>
      <c r="E1675">
        <f t="shared" ca="1" si="158"/>
        <v>0</v>
      </c>
      <c r="F1675">
        <f t="shared" ca="1" si="159"/>
        <v>31</v>
      </c>
      <c r="G1675">
        <f t="shared" ca="1" si="160"/>
        <v>32</v>
      </c>
      <c r="M1675">
        <v>1615</v>
      </c>
      <c r="N1675">
        <v>8.2189999999999994</v>
      </c>
    </row>
    <row r="1676" spans="1:14">
      <c r="A1676" s="249">
        <f>formulas!O1763</f>
        <v>0</v>
      </c>
      <c r="B1676" s="33">
        <f t="shared" ca="1" si="156"/>
        <v>32</v>
      </c>
      <c r="C1676">
        <f t="shared" si="157"/>
        <v>90</v>
      </c>
      <c r="D1676">
        <f t="shared" ca="1" si="161"/>
        <v>-3.0000000000000001E-3</v>
      </c>
      <c r="E1676">
        <f t="shared" ca="1" si="158"/>
        <v>0</v>
      </c>
      <c r="F1676">
        <f t="shared" ca="1" si="159"/>
        <v>31</v>
      </c>
      <c r="G1676">
        <f t="shared" ca="1" si="160"/>
        <v>32</v>
      </c>
      <c r="M1676">
        <v>1616</v>
      </c>
      <c r="N1676">
        <v>8.2260000000000009</v>
      </c>
    </row>
    <row r="1677" spans="1:14">
      <c r="A1677" s="249">
        <f>formulas!O1764</f>
        <v>0</v>
      </c>
      <c r="B1677" s="33">
        <f t="shared" ca="1" si="156"/>
        <v>32</v>
      </c>
      <c r="C1677">
        <f t="shared" si="157"/>
        <v>90</v>
      </c>
      <c r="D1677">
        <f t="shared" ca="1" si="161"/>
        <v>-3.0000000000000001E-3</v>
      </c>
      <c r="E1677">
        <f t="shared" ca="1" si="158"/>
        <v>0</v>
      </c>
      <c r="F1677">
        <f t="shared" ca="1" si="159"/>
        <v>31</v>
      </c>
      <c r="G1677">
        <f t="shared" ca="1" si="160"/>
        <v>32</v>
      </c>
      <c r="M1677">
        <v>1617</v>
      </c>
      <c r="N1677">
        <v>8.2319999999999993</v>
      </c>
    </row>
    <row r="1678" spans="1:14">
      <c r="A1678" s="249">
        <f>formulas!O1765</f>
        <v>0</v>
      </c>
      <c r="B1678" s="33">
        <f t="shared" ca="1" si="156"/>
        <v>32</v>
      </c>
      <c r="C1678">
        <f t="shared" si="157"/>
        <v>90</v>
      </c>
      <c r="D1678">
        <f t="shared" ca="1" si="161"/>
        <v>-3.0000000000000001E-3</v>
      </c>
      <c r="E1678">
        <f t="shared" ca="1" si="158"/>
        <v>0</v>
      </c>
      <c r="F1678">
        <f t="shared" ca="1" si="159"/>
        <v>31</v>
      </c>
      <c r="G1678">
        <f t="shared" ca="1" si="160"/>
        <v>32</v>
      </c>
      <c r="M1678">
        <v>1618</v>
      </c>
      <c r="N1678">
        <v>8.2379999999999995</v>
      </c>
    </row>
    <row r="1679" spans="1:14">
      <c r="A1679" s="249">
        <f>formulas!O1766</f>
        <v>0</v>
      </c>
      <c r="B1679" s="33">
        <f t="shared" ca="1" si="156"/>
        <v>32</v>
      </c>
      <c r="C1679">
        <f t="shared" si="157"/>
        <v>90</v>
      </c>
      <c r="D1679">
        <f t="shared" ca="1" si="161"/>
        <v>-3.0000000000000001E-3</v>
      </c>
      <c r="E1679">
        <f t="shared" ca="1" si="158"/>
        <v>0</v>
      </c>
      <c r="F1679">
        <f t="shared" ca="1" si="159"/>
        <v>31</v>
      </c>
      <c r="G1679">
        <f t="shared" ca="1" si="160"/>
        <v>32</v>
      </c>
      <c r="M1679">
        <v>1619</v>
      </c>
      <c r="N1679">
        <v>8.2439999999999998</v>
      </c>
    </row>
    <row r="1680" spans="1:14">
      <c r="A1680" s="249">
        <f>formulas!O1767</f>
        <v>0</v>
      </c>
      <c r="B1680" s="33">
        <f t="shared" ca="1" si="156"/>
        <v>32</v>
      </c>
      <c r="C1680">
        <f t="shared" si="157"/>
        <v>90</v>
      </c>
      <c r="D1680">
        <f t="shared" ca="1" si="161"/>
        <v>-3.0000000000000001E-3</v>
      </c>
      <c r="E1680">
        <f t="shared" ca="1" si="158"/>
        <v>0</v>
      </c>
      <c r="F1680">
        <f t="shared" ca="1" si="159"/>
        <v>31</v>
      </c>
      <c r="G1680">
        <f t="shared" ca="1" si="160"/>
        <v>32</v>
      </c>
      <c r="M1680">
        <v>1620</v>
      </c>
      <c r="N1680">
        <v>8.25</v>
      </c>
    </row>
    <row r="1681" spans="1:14">
      <c r="A1681" s="249">
        <f>formulas!O1768</f>
        <v>0</v>
      </c>
      <c r="B1681" s="33">
        <f t="shared" ca="1" si="156"/>
        <v>32</v>
      </c>
      <c r="C1681">
        <f t="shared" si="157"/>
        <v>90</v>
      </c>
      <c r="D1681">
        <f t="shared" ca="1" si="161"/>
        <v>-3.0000000000000001E-3</v>
      </c>
      <c r="E1681">
        <f t="shared" ca="1" si="158"/>
        <v>0</v>
      </c>
      <c r="F1681">
        <f t="shared" ca="1" si="159"/>
        <v>31</v>
      </c>
      <c r="G1681">
        <f t="shared" ca="1" si="160"/>
        <v>32</v>
      </c>
      <c r="M1681">
        <v>1621</v>
      </c>
      <c r="N1681">
        <v>8.2569999999999997</v>
      </c>
    </row>
    <row r="1682" spans="1:14">
      <c r="A1682" s="249">
        <f>formulas!O1769</f>
        <v>0</v>
      </c>
      <c r="B1682" s="33">
        <f t="shared" ca="1" si="156"/>
        <v>32</v>
      </c>
      <c r="C1682">
        <f t="shared" si="157"/>
        <v>90</v>
      </c>
      <c r="D1682">
        <f t="shared" ca="1" si="161"/>
        <v>-3.0000000000000001E-3</v>
      </c>
      <c r="E1682">
        <f t="shared" ca="1" si="158"/>
        <v>0</v>
      </c>
      <c r="F1682">
        <f t="shared" ca="1" si="159"/>
        <v>31</v>
      </c>
      <c r="G1682">
        <f t="shared" ca="1" si="160"/>
        <v>32</v>
      </c>
      <c r="M1682">
        <v>1622</v>
      </c>
      <c r="N1682">
        <v>8.2629999999999999</v>
      </c>
    </row>
    <row r="1683" spans="1:14">
      <c r="A1683" s="249">
        <f>formulas!O1770</f>
        <v>0</v>
      </c>
      <c r="B1683" s="33">
        <f t="shared" ca="1" si="156"/>
        <v>32</v>
      </c>
      <c r="C1683">
        <f t="shared" si="157"/>
        <v>90</v>
      </c>
      <c r="D1683">
        <f t="shared" ca="1" si="161"/>
        <v>-3.0000000000000001E-3</v>
      </c>
      <c r="E1683">
        <f t="shared" ca="1" si="158"/>
        <v>0</v>
      </c>
      <c r="F1683">
        <f t="shared" ca="1" si="159"/>
        <v>31</v>
      </c>
      <c r="G1683">
        <f t="shared" ca="1" si="160"/>
        <v>32</v>
      </c>
      <c r="M1683">
        <v>1623</v>
      </c>
      <c r="N1683">
        <v>8.2690000000000001</v>
      </c>
    </row>
    <row r="1684" spans="1:14">
      <c r="A1684" s="249">
        <f>formulas!O1771</f>
        <v>0</v>
      </c>
      <c r="B1684" s="33">
        <f t="shared" ca="1" si="156"/>
        <v>32</v>
      </c>
      <c r="C1684">
        <f t="shared" si="157"/>
        <v>90</v>
      </c>
      <c r="D1684">
        <f t="shared" ca="1" si="161"/>
        <v>-3.0000000000000001E-3</v>
      </c>
      <c r="E1684">
        <f t="shared" ca="1" si="158"/>
        <v>0</v>
      </c>
      <c r="F1684">
        <f t="shared" ca="1" si="159"/>
        <v>31</v>
      </c>
      <c r="G1684">
        <f t="shared" ca="1" si="160"/>
        <v>32</v>
      </c>
      <c r="M1684">
        <v>1624</v>
      </c>
      <c r="N1684">
        <v>8.2750000000000004</v>
      </c>
    </row>
    <row r="1685" spans="1:14">
      <c r="A1685" s="249">
        <f>formulas!O1772</f>
        <v>0</v>
      </c>
      <c r="B1685" s="33">
        <f t="shared" ref="B1685:B1748" ca="1" si="162">(A1685-D1685)/(E1685-D1685)*(G1685-F1685)+F1685</f>
        <v>32</v>
      </c>
      <c r="C1685">
        <f t="shared" ref="C1685:C1748" si="163">COUNTIF($N$2:$N$25400,"&lt;"&amp;A1685)</f>
        <v>90</v>
      </c>
      <c r="D1685">
        <f t="shared" ca="1" si="161"/>
        <v>-3.0000000000000001E-3</v>
      </c>
      <c r="E1685">
        <f t="shared" ref="E1685:E1748" ca="1" si="164">INDIRECT(ADDRESS(C1685+2,14))</f>
        <v>0</v>
      </c>
      <c r="F1685">
        <f t="shared" ref="F1685:F1748" ca="1" si="165">INDIRECT(ADDRESS(C1685+1,13))</f>
        <v>31</v>
      </c>
      <c r="G1685">
        <f t="shared" ref="G1685:G1748" ca="1" si="166">INDIRECT(ADDRESS(C1685+2,13))</f>
        <v>32</v>
      </c>
      <c r="M1685">
        <v>1625</v>
      </c>
      <c r="N1685">
        <v>8.2810000000000006</v>
      </c>
    </row>
    <row r="1686" spans="1:14">
      <c r="A1686" s="54">
        <f>formulas!$D278</f>
        <v>0</v>
      </c>
      <c r="B1686" s="33">
        <f t="shared" ca="1" si="162"/>
        <v>32</v>
      </c>
      <c r="C1686">
        <f t="shared" si="163"/>
        <v>90</v>
      </c>
      <c r="D1686">
        <f t="shared" ca="1" si="161"/>
        <v>-3.0000000000000001E-3</v>
      </c>
      <c r="E1686">
        <f t="shared" ca="1" si="164"/>
        <v>0</v>
      </c>
      <c r="F1686">
        <f t="shared" ca="1" si="165"/>
        <v>31</v>
      </c>
      <c r="G1686">
        <f t="shared" ca="1" si="166"/>
        <v>32</v>
      </c>
      <c r="M1686">
        <v>1626</v>
      </c>
      <c r="N1686">
        <v>8.2880000000000003</v>
      </c>
    </row>
    <row r="1687" spans="1:14">
      <c r="A1687" s="54">
        <f>formulas!$D278</f>
        <v>0</v>
      </c>
      <c r="B1687" s="33">
        <f t="shared" ca="1" si="162"/>
        <v>32</v>
      </c>
      <c r="C1687">
        <f t="shared" si="163"/>
        <v>90</v>
      </c>
      <c r="D1687">
        <f t="shared" ca="1" si="161"/>
        <v>-3.0000000000000001E-3</v>
      </c>
      <c r="E1687">
        <f t="shared" ca="1" si="164"/>
        <v>0</v>
      </c>
      <c r="F1687">
        <f t="shared" ca="1" si="165"/>
        <v>31</v>
      </c>
      <c r="G1687">
        <f t="shared" ca="1" si="166"/>
        <v>32</v>
      </c>
      <c r="M1687">
        <v>1627</v>
      </c>
      <c r="N1687">
        <v>8.2940000000000005</v>
      </c>
    </row>
    <row r="1688" spans="1:14">
      <c r="A1688" s="249">
        <f>formulas!O1775</f>
        <v>0</v>
      </c>
      <c r="B1688" s="33">
        <f t="shared" ca="1" si="162"/>
        <v>32</v>
      </c>
      <c r="C1688">
        <f t="shared" si="163"/>
        <v>90</v>
      </c>
      <c r="D1688">
        <f t="shared" ca="1" si="161"/>
        <v>-3.0000000000000001E-3</v>
      </c>
      <c r="E1688">
        <f t="shared" ca="1" si="164"/>
        <v>0</v>
      </c>
      <c r="F1688">
        <f t="shared" ca="1" si="165"/>
        <v>31</v>
      </c>
      <c r="G1688">
        <f t="shared" ca="1" si="166"/>
        <v>32</v>
      </c>
      <c r="M1688">
        <v>1628</v>
      </c>
      <c r="N1688">
        <v>8.3000000000000007</v>
      </c>
    </row>
    <row r="1689" spans="1:14">
      <c r="A1689" s="249">
        <f>formulas!O1776</f>
        <v>0</v>
      </c>
      <c r="B1689" s="33">
        <f t="shared" ca="1" si="162"/>
        <v>32</v>
      </c>
      <c r="C1689">
        <f t="shared" si="163"/>
        <v>90</v>
      </c>
      <c r="D1689">
        <f t="shared" ca="1" si="161"/>
        <v>-3.0000000000000001E-3</v>
      </c>
      <c r="E1689">
        <f t="shared" ca="1" si="164"/>
        <v>0</v>
      </c>
      <c r="F1689">
        <f t="shared" ca="1" si="165"/>
        <v>31</v>
      </c>
      <c r="G1689">
        <f t="shared" ca="1" si="166"/>
        <v>32</v>
      </c>
      <c r="M1689">
        <v>1629</v>
      </c>
      <c r="N1689">
        <v>8.3059999999999992</v>
      </c>
    </row>
    <row r="1690" spans="1:14">
      <c r="A1690" s="249">
        <f>formulas!O1777</f>
        <v>0</v>
      </c>
      <c r="B1690" s="33">
        <f t="shared" ca="1" si="162"/>
        <v>32</v>
      </c>
      <c r="C1690">
        <f t="shared" si="163"/>
        <v>90</v>
      </c>
      <c r="D1690">
        <f t="shared" ca="1" si="161"/>
        <v>-3.0000000000000001E-3</v>
      </c>
      <c r="E1690">
        <f t="shared" ca="1" si="164"/>
        <v>0</v>
      </c>
      <c r="F1690">
        <f t="shared" ca="1" si="165"/>
        <v>31</v>
      </c>
      <c r="G1690">
        <f t="shared" ca="1" si="166"/>
        <v>32</v>
      </c>
      <c r="M1690">
        <v>1630</v>
      </c>
      <c r="N1690">
        <v>8.3119999999999994</v>
      </c>
    </row>
    <row r="1691" spans="1:14">
      <c r="A1691" s="249">
        <f>formulas!O1778</f>
        <v>0</v>
      </c>
      <c r="B1691" s="33">
        <f t="shared" ca="1" si="162"/>
        <v>32</v>
      </c>
      <c r="C1691">
        <f t="shared" si="163"/>
        <v>90</v>
      </c>
      <c r="D1691">
        <f t="shared" ca="1" si="161"/>
        <v>-3.0000000000000001E-3</v>
      </c>
      <c r="E1691">
        <f t="shared" ca="1" si="164"/>
        <v>0</v>
      </c>
      <c r="F1691">
        <f t="shared" ca="1" si="165"/>
        <v>31</v>
      </c>
      <c r="G1691">
        <f t="shared" ca="1" si="166"/>
        <v>32</v>
      </c>
      <c r="M1691">
        <v>1631</v>
      </c>
      <c r="N1691">
        <v>8.3190000000000008</v>
      </c>
    </row>
    <row r="1692" spans="1:14">
      <c r="A1692" s="249">
        <f>formulas!O1779</f>
        <v>0</v>
      </c>
      <c r="B1692" s="33">
        <f t="shared" ca="1" si="162"/>
        <v>32</v>
      </c>
      <c r="C1692">
        <f t="shared" si="163"/>
        <v>90</v>
      </c>
      <c r="D1692">
        <f t="shared" ca="1" si="161"/>
        <v>-3.0000000000000001E-3</v>
      </c>
      <c r="E1692">
        <f t="shared" ca="1" si="164"/>
        <v>0</v>
      </c>
      <c r="F1692">
        <f t="shared" ca="1" si="165"/>
        <v>31</v>
      </c>
      <c r="G1692">
        <f t="shared" ca="1" si="166"/>
        <v>32</v>
      </c>
      <c r="M1692">
        <v>1632</v>
      </c>
      <c r="N1692">
        <v>8.3249999999999993</v>
      </c>
    </row>
    <row r="1693" spans="1:14">
      <c r="A1693" s="249">
        <f>formulas!O1780</f>
        <v>0</v>
      </c>
      <c r="B1693" s="33">
        <f t="shared" ca="1" si="162"/>
        <v>32</v>
      </c>
      <c r="C1693">
        <f t="shared" si="163"/>
        <v>90</v>
      </c>
      <c r="D1693">
        <f t="shared" ca="1" si="161"/>
        <v>-3.0000000000000001E-3</v>
      </c>
      <c r="E1693">
        <f t="shared" ca="1" si="164"/>
        <v>0</v>
      </c>
      <c r="F1693">
        <f t="shared" ca="1" si="165"/>
        <v>31</v>
      </c>
      <c r="G1693">
        <f t="shared" ca="1" si="166"/>
        <v>32</v>
      </c>
      <c r="M1693">
        <v>1633</v>
      </c>
      <c r="N1693">
        <v>8.3309999999999995</v>
      </c>
    </row>
    <row r="1694" spans="1:14">
      <c r="A1694" s="249">
        <f>formulas!O1781</f>
        <v>0</v>
      </c>
      <c r="B1694" s="33">
        <f t="shared" ca="1" si="162"/>
        <v>32</v>
      </c>
      <c r="C1694">
        <f t="shared" si="163"/>
        <v>90</v>
      </c>
      <c r="D1694">
        <f t="shared" ca="1" si="161"/>
        <v>-3.0000000000000001E-3</v>
      </c>
      <c r="E1694">
        <f t="shared" ca="1" si="164"/>
        <v>0</v>
      </c>
      <c r="F1694">
        <f t="shared" ca="1" si="165"/>
        <v>31</v>
      </c>
      <c r="G1694">
        <f t="shared" ca="1" si="166"/>
        <v>32</v>
      </c>
      <c r="M1694">
        <v>1634</v>
      </c>
      <c r="N1694">
        <v>8.3369999999999997</v>
      </c>
    </row>
    <row r="1695" spans="1:14">
      <c r="A1695" s="249">
        <f>formulas!O1782</f>
        <v>0</v>
      </c>
      <c r="B1695" s="33">
        <f t="shared" ca="1" si="162"/>
        <v>32</v>
      </c>
      <c r="C1695">
        <f t="shared" si="163"/>
        <v>90</v>
      </c>
      <c r="D1695">
        <f t="shared" ca="1" si="161"/>
        <v>-3.0000000000000001E-3</v>
      </c>
      <c r="E1695">
        <f t="shared" ca="1" si="164"/>
        <v>0</v>
      </c>
      <c r="F1695">
        <f t="shared" ca="1" si="165"/>
        <v>31</v>
      </c>
      <c r="G1695">
        <f t="shared" ca="1" si="166"/>
        <v>32</v>
      </c>
      <c r="M1695">
        <v>1635</v>
      </c>
      <c r="N1695">
        <v>8.343</v>
      </c>
    </row>
    <row r="1696" spans="1:14">
      <c r="A1696" s="249">
        <f>formulas!O1783</f>
        <v>0</v>
      </c>
      <c r="B1696" s="33">
        <f t="shared" ca="1" si="162"/>
        <v>32</v>
      </c>
      <c r="C1696">
        <f t="shared" si="163"/>
        <v>90</v>
      </c>
      <c r="D1696">
        <f t="shared" ca="1" si="161"/>
        <v>-3.0000000000000001E-3</v>
      </c>
      <c r="E1696">
        <f t="shared" ca="1" si="164"/>
        <v>0</v>
      </c>
      <c r="F1696">
        <f t="shared" ca="1" si="165"/>
        <v>31</v>
      </c>
      <c r="G1696">
        <f t="shared" ca="1" si="166"/>
        <v>32</v>
      </c>
      <c r="M1696">
        <v>1636</v>
      </c>
      <c r="N1696">
        <v>8.35</v>
      </c>
    </row>
    <row r="1697" spans="1:14">
      <c r="A1697" s="249">
        <f>formulas!O1784</f>
        <v>0</v>
      </c>
      <c r="B1697" s="33">
        <f t="shared" ca="1" si="162"/>
        <v>32</v>
      </c>
      <c r="C1697">
        <f t="shared" si="163"/>
        <v>90</v>
      </c>
      <c r="D1697">
        <f t="shared" ca="1" si="161"/>
        <v>-3.0000000000000001E-3</v>
      </c>
      <c r="E1697">
        <f t="shared" ca="1" si="164"/>
        <v>0</v>
      </c>
      <c r="F1697">
        <f t="shared" ca="1" si="165"/>
        <v>31</v>
      </c>
      <c r="G1697">
        <f t="shared" ca="1" si="166"/>
        <v>32</v>
      </c>
      <c r="M1697">
        <v>1637</v>
      </c>
      <c r="N1697">
        <v>8.3559999999999999</v>
      </c>
    </row>
    <row r="1698" spans="1:14">
      <c r="A1698" s="54">
        <f>formulas!$D290</f>
        <v>0</v>
      </c>
      <c r="B1698" s="33">
        <f t="shared" ca="1" si="162"/>
        <v>32</v>
      </c>
      <c r="C1698">
        <f t="shared" si="163"/>
        <v>90</v>
      </c>
      <c r="D1698">
        <f t="shared" ca="1" si="161"/>
        <v>-3.0000000000000001E-3</v>
      </c>
      <c r="E1698">
        <f t="shared" ca="1" si="164"/>
        <v>0</v>
      </c>
      <c r="F1698">
        <f t="shared" ca="1" si="165"/>
        <v>31</v>
      </c>
      <c r="G1698">
        <f t="shared" ca="1" si="166"/>
        <v>32</v>
      </c>
      <c r="M1698">
        <v>1638</v>
      </c>
      <c r="N1698">
        <v>8.3620000000000001</v>
      </c>
    </row>
    <row r="1699" spans="1:14">
      <c r="A1699" s="54">
        <f>formulas!$D290</f>
        <v>0</v>
      </c>
      <c r="B1699" s="33">
        <f t="shared" ca="1" si="162"/>
        <v>32</v>
      </c>
      <c r="C1699">
        <f t="shared" si="163"/>
        <v>90</v>
      </c>
      <c r="D1699">
        <f t="shared" ca="1" si="161"/>
        <v>-3.0000000000000001E-3</v>
      </c>
      <c r="E1699">
        <f t="shared" ca="1" si="164"/>
        <v>0</v>
      </c>
      <c r="F1699">
        <f t="shared" ca="1" si="165"/>
        <v>31</v>
      </c>
      <c r="G1699">
        <f t="shared" ca="1" si="166"/>
        <v>32</v>
      </c>
      <c r="M1699">
        <v>1639</v>
      </c>
      <c r="N1699">
        <v>8.3680000000000003</v>
      </c>
    </row>
    <row r="1700" spans="1:14">
      <c r="A1700" s="249">
        <f>formulas!O1787</f>
        <v>0</v>
      </c>
      <c r="B1700" s="33">
        <f t="shared" ca="1" si="162"/>
        <v>32</v>
      </c>
      <c r="C1700">
        <f t="shared" si="163"/>
        <v>90</v>
      </c>
      <c r="D1700">
        <f t="shared" ca="1" si="161"/>
        <v>-3.0000000000000001E-3</v>
      </c>
      <c r="E1700">
        <f t="shared" ca="1" si="164"/>
        <v>0</v>
      </c>
      <c r="F1700">
        <f t="shared" ca="1" si="165"/>
        <v>31</v>
      </c>
      <c r="G1700">
        <f t="shared" ca="1" si="166"/>
        <v>32</v>
      </c>
      <c r="M1700">
        <v>1640</v>
      </c>
      <c r="N1700">
        <v>8.375</v>
      </c>
    </row>
    <row r="1701" spans="1:14">
      <c r="A1701" s="249">
        <f>formulas!O1788</f>
        <v>0</v>
      </c>
      <c r="B1701" s="33">
        <f t="shared" ca="1" si="162"/>
        <v>32</v>
      </c>
      <c r="C1701">
        <f t="shared" si="163"/>
        <v>90</v>
      </c>
      <c r="D1701">
        <f t="shared" ca="1" si="161"/>
        <v>-3.0000000000000001E-3</v>
      </c>
      <c r="E1701">
        <f t="shared" ca="1" si="164"/>
        <v>0</v>
      </c>
      <c r="F1701">
        <f t="shared" ca="1" si="165"/>
        <v>31</v>
      </c>
      <c r="G1701">
        <f t="shared" ca="1" si="166"/>
        <v>32</v>
      </c>
      <c r="M1701">
        <v>1641</v>
      </c>
      <c r="N1701">
        <v>8.3810000000000002</v>
      </c>
    </row>
    <row r="1702" spans="1:14">
      <c r="A1702" s="249">
        <f>formulas!O1789</f>
        <v>0</v>
      </c>
      <c r="B1702" s="33">
        <f t="shared" ca="1" si="162"/>
        <v>32</v>
      </c>
      <c r="C1702">
        <f t="shared" si="163"/>
        <v>90</v>
      </c>
      <c r="D1702">
        <f t="shared" ca="1" si="161"/>
        <v>-3.0000000000000001E-3</v>
      </c>
      <c r="E1702">
        <f t="shared" ca="1" si="164"/>
        <v>0</v>
      </c>
      <c r="F1702">
        <f t="shared" ca="1" si="165"/>
        <v>31</v>
      </c>
      <c r="G1702">
        <f t="shared" ca="1" si="166"/>
        <v>32</v>
      </c>
      <c r="M1702">
        <v>1642</v>
      </c>
      <c r="N1702">
        <v>8.3870000000000005</v>
      </c>
    </row>
    <row r="1703" spans="1:14">
      <c r="A1703" s="249">
        <f>formulas!O1790</f>
        <v>0</v>
      </c>
      <c r="B1703" s="33">
        <f t="shared" ca="1" si="162"/>
        <v>32</v>
      </c>
      <c r="C1703">
        <f t="shared" si="163"/>
        <v>90</v>
      </c>
      <c r="D1703">
        <f t="shared" ca="1" si="161"/>
        <v>-3.0000000000000001E-3</v>
      </c>
      <c r="E1703">
        <f t="shared" ca="1" si="164"/>
        <v>0</v>
      </c>
      <c r="F1703">
        <f t="shared" ca="1" si="165"/>
        <v>31</v>
      </c>
      <c r="G1703">
        <f t="shared" ca="1" si="166"/>
        <v>32</v>
      </c>
      <c r="M1703">
        <v>1643</v>
      </c>
      <c r="N1703">
        <v>8.3930000000000007</v>
      </c>
    </row>
    <row r="1704" spans="1:14">
      <c r="A1704" s="249">
        <f>formulas!O1791</f>
        <v>0</v>
      </c>
      <c r="B1704" s="33">
        <f t="shared" ca="1" si="162"/>
        <v>32</v>
      </c>
      <c r="C1704">
        <f t="shared" si="163"/>
        <v>90</v>
      </c>
      <c r="D1704">
        <f t="shared" ca="1" si="161"/>
        <v>-3.0000000000000001E-3</v>
      </c>
      <c r="E1704">
        <f t="shared" ca="1" si="164"/>
        <v>0</v>
      </c>
      <c r="F1704">
        <f t="shared" ca="1" si="165"/>
        <v>31</v>
      </c>
      <c r="G1704">
        <f t="shared" ca="1" si="166"/>
        <v>32</v>
      </c>
      <c r="M1704">
        <v>1644</v>
      </c>
      <c r="N1704">
        <v>8.3989999999999991</v>
      </c>
    </row>
    <row r="1705" spans="1:14">
      <c r="A1705" s="249">
        <f>formulas!O1792</f>
        <v>0</v>
      </c>
      <c r="B1705" s="33">
        <f t="shared" ca="1" si="162"/>
        <v>32</v>
      </c>
      <c r="C1705">
        <f t="shared" si="163"/>
        <v>90</v>
      </c>
      <c r="D1705">
        <f t="shared" ca="1" si="161"/>
        <v>-3.0000000000000001E-3</v>
      </c>
      <c r="E1705">
        <f t="shared" ca="1" si="164"/>
        <v>0</v>
      </c>
      <c r="F1705">
        <f t="shared" ca="1" si="165"/>
        <v>31</v>
      </c>
      <c r="G1705">
        <f t="shared" ca="1" si="166"/>
        <v>32</v>
      </c>
      <c r="M1705">
        <v>1645</v>
      </c>
      <c r="N1705">
        <v>8.4060000000000006</v>
      </c>
    </row>
    <row r="1706" spans="1:14">
      <c r="A1706" s="249">
        <f>formulas!O1793</f>
        <v>0</v>
      </c>
      <c r="B1706" s="33">
        <f t="shared" ca="1" si="162"/>
        <v>32</v>
      </c>
      <c r="C1706">
        <f t="shared" si="163"/>
        <v>90</v>
      </c>
      <c r="D1706">
        <f t="shared" ca="1" si="161"/>
        <v>-3.0000000000000001E-3</v>
      </c>
      <c r="E1706">
        <f t="shared" ca="1" si="164"/>
        <v>0</v>
      </c>
      <c r="F1706">
        <f t="shared" ca="1" si="165"/>
        <v>31</v>
      </c>
      <c r="G1706">
        <f t="shared" ca="1" si="166"/>
        <v>32</v>
      </c>
      <c r="M1706">
        <v>1646</v>
      </c>
      <c r="N1706">
        <v>8.4120000000000008</v>
      </c>
    </row>
    <row r="1707" spans="1:14">
      <c r="A1707" s="249">
        <f>formulas!O1794</f>
        <v>0</v>
      </c>
      <c r="B1707" s="33">
        <f t="shared" ca="1" si="162"/>
        <v>32</v>
      </c>
      <c r="C1707">
        <f t="shared" si="163"/>
        <v>90</v>
      </c>
      <c r="D1707">
        <f t="shared" ca="1" si="161"/>
        <v>-3.0000000000000001E-3</v>
      </c>
      <c r="E1707">
        <f t="shared" ca="1" si="164"/>
        <v>0</v>
      </c>
      <c r="F1707">
        <f t="shared" ca="1" si="165"/>
        <v>31</v>
      </c>
      <c r="G1707">
        <f t="shared" ca="1" si="166"/>
        <v>32</v>
      </c>
      <c r="M1707">
        <v>1647</v>
      </c>
      <c r="N1707">
        <v>8.4179999999999993</v>
      </c>
    </row>
    <row r="1708" spans="1:14">
      <c r="A1708" s="249">
        <f>formulas!O1795</f>
        <v>0</v>
      </c>
      <c r="B1708" s="33">
        <f t="shared" ca="1" si="162"/>
        <v>32</v>
      </c>
      <c r="C1708">
        <f t="shared" si="163"/>
        <v>90</v>
      </c>
      <c r="D1708">
        <f t="shared" ca="1" si="161"/>
        <v>-3.0000000000000001E-3</v>
      </c>
      <c r="E1708">
        <f t="shared" ca="1" si="164"/>
        <v>0</v>
      </c>
      <c r="F1708">
        <f t="shared" ca="1" si="165"/>
        <v>31</v>
      </c>
      <c r="G1708">
        <f t="shared" ca="1" si="166"/>
        <v>32</v>
      </c>
      <c r="M1708">
        <v>1648</v>
      </c>
      <c r="N1708">
        <v>8.4239999999999995</v>
      </c>
    </row>
    <row r="1709" spans="1:14">
      <c r="A1709" s="249">
        <f>formulas!O1796</f>
        <v>0</v>
      </c>
      <c r="B1709" s="33">
        <f t="shared" ca="1" si="162"/>
        <v>32</v>
      </c>
      <c r="C1709">
        <f t="shared" si="163"/>
        <v>90</v>
      </c>
      <c r="D1709">
        <f t="shared" ca="1" si="161"/>
        <v>-3.0000000000000001E-3</v>
      </c>
      <c r="E1709">
        <f t="shared" ca="1" si="164"/>
        <v>0</v>
      </c>
      <c r="F1709">
        <f t="shared" ca="1" si="165"/>
        <v>31</v>
      </c>
      <c r="G1709">
        <f t="shared" ca="1" si="166"/>
        <v>32</v>
      </c>
      <c r="M1709">
        <v>1649</v>
      </c>
      <c r="N1709">
        <v>8.4309999999999992</v>
      </c>
    </row>
    <row r="1710" spans="1:14">
      <c r="A1710" s="54">
        <f>formulas!$D302</f>
        <v>0</v>
      </c>
      <c r="B1710" s="33">
        <f t="shared" ca="1" si="162"/>
        <v>32</v>
      </c>
      <c r="C1710">
        <f t="shared" si="163"/>
        <v>90</v>
      </c>
      <c r="D1710">
        <f t="shared" ca="1" si="161"/>
        <v>-3.0000000000000001E-3</v>
      </c>
      <c r="E1710">
        <f t="shared" ca="1" si="164"/>
        <v>0</v>
      </c>
      <c r="F1710">
        <f t="shared" ca="1" si="165"/>
        <v>31</v>
      </c>
      <c r="G1710">
        <f t="shared" ca="1" si="166"/>
        <v>32</v>
      </c>
      <c r="M1710">
        <v>1650</v>
      </c>
      <c r="N1710">
        <v>8.4369999999999994</v>
      </c>
    </row>
    <row r="1711" spans="1:14">
      <c r="A1711" s="54">
        <f>formulas!$D302</f>
        <v>0</v>
      </c>
      <c r="B1711" s="33">
        <f t="shared" ca="1" si="162"/>
        <v>32</v>
      </c>
      <c r="C1711">
        <f t="shared" si="163"/>
        <v>90</v>
      </c>
      <c r="D1711">
        <f t="shared" ca="1" si="161"/>
        <v>-3.0000000000000001E-3</v>
      </c>
      <c r="E1711">
        <f t="shared" ca="1" si="164"/>
        <v>0</v>
      </c>
      <c r="F1711">
        <f t="shared" ca="1" si="165"/>
        <v>31</v>
      </c>
      <c r="G1711">
        <f t="shared" ca="1" si="166"/>
        <v>32</v>
      </c>
      <c r="M1711">
        <v>1651</v>
      </c>
      <c r="N1711">
        <v>8.4429999999999996</v>
      </c>
    </row>
    <row r="1712" spans="1:14">
      <c r="A1712" s="249">
        <f>formulas!O1799</f>
        <v>0</v>
      </c>
      <c r="B1712" s="33">
        <f t="shared" ca="1" si="162"/>
        <v>32</v>
      </c>
      <c r="C1712">
        <f t="shared" si="163"/>
        <v>90</v>
      </c>
      <c r="D1712">
        <f t="shared" ca="1" si="161"/>
        <v>-3.0000000000000001E-3</v>
      </c>
      <c r="E1712">
        <f t="shared" ca="1" si="164"/>
        <v>0</v>
      </c>
      <c r="F1712">
        <f t="shared" ca="1" si="165"/>
        <v>31</v>
      </c>
      <c r="G1712">
        <f t="shared" ca="1" si="166"/>
        <v>32</v>
      </c>
      <c r="M1712">
        <v>1652</v>
      </c>
      <c r="N1712">
        <v>8.4489999999999998</v>
      </c>
    </row>
    <row r="1713" spans="1:14">
      <c r="A1713" s="249">
        <f>formulas!O1800</f>
        <v>0</v>
      </c>
      <c r="B1713" s="33">
        <f t="shared" ca="1" si="162"/>
        <v>32</v>
      </c>
      <c r="C1713">
        <f t="shared" si="163"/>
        <v>90</v>
      </c>
      <c r="D1713">
        <f t="shared" ca="1" si="161"/>
        <v>-3.0000000000000001E-3</v>
      </c>
      <c r="E1713">
        <f t="shared" ca="1" si="164"/>
        <v>0</v>
      </c>
      <c r="F1713">
        <f t="shared" ca="1" si="165"/>
        <v>31</v>
      </c>
      <c r="G1713">
        <f t="shared" ca="1" si="166"/>
        <v>32</v>
      </c>
      <c r="M1713">
        <v>1653</v>
      </c>
      <c r="N1713">
        <v>8.4550000000000001</v>
      </c>
    </row>
    <row r="1714" spans="1:14">
      <c r="A1714" s="249">
        <f>formulas!O1801</f>
        <v>0</v>
      </c>
      <c r="B1714" s="33">
        <f t="shared" ca="1" si="162"/>
        <v>32</v>
      </c>
      <c r="C1714">
        <f t="shared" si="163"/>
        <v>90</v>
      </c>
      <c r="D1714">
        <f t="shared" ca="1" si="161"/>
        <v>-3.0000000000000001E-3</v>
      </c>
      <c r="E1714">
        <f t="shared" ca="1" si="164"/>
        <v>0</v>
      </c>
      <c r="F1714">
        <f t="shared" ca="1" si="165"/>
        <v>31</v>
      </c>
      <c r="G1714">
        <f t="shared" ca="1" si="166"/>
        <v>32</v>
      </c>
      <c r="M1714">
        <v>1654</v>
      </c>
      <c r="N1714">
        <v>8.4619999999999997</v>
      </c>
    </row>
    <row r="1715" spans="1:14">
      <c r="A1715" s="249">
        <f>formulas!O1802</f>
        <v>0</v>
      </c>
      <c r="B1715" s="33">
        <f t="shared" ca="1" si="162"/>
        <v>32</v>
      </c>
      <c r="C1715">
        <f t="shared" si="163"/>
        <v>90</v>
      </c>
      <c r="D1715">
        <f t="shared" ca="1" si="161"/>
        <v>-3.0000000000000001E-3</v>
      </c>
      <c r="E1715">
        <f t="shared" ca="1" si="164"/>
        <v>0</v>
      </c>
      <c r="F1715">
        <f t="shared" ca="1" si="165"/>
        <v>31</v>
      </c>
      <c r="G1715">
        <f t="shared" ca="1" si="166"/>
        <v>32</v>
      </c>
      <c r="M1715">
        <v>1655</v>
      </c>
      <c r="N1715">
        <v>8.468</v>
      </c>
    </row>
    <row r="1716" spans="1:14">
      <c r="A1716" s="249">
        <f>formulas!O1803</f>
        <v>0</v>
      </c>
      <c r="B1716" s="33">
        <f t="shared" ca="1" si="162"/>
        <v>32</v>
      </c>
      <c r="C1716">
        <f t="shared" si="163"/>
        <v>90</v>
      </c>
      <c r="D1716">
        <f t="shared" ca="1" si="161"/>
        <v>-3.0000000000000001E-3</v>
      </c>
      <c r="E1716">
        <f t="shared" ca="1" si="164"/>
        <v>0</v>
      </c>
      <c r="F1716">
        <f t="shared" ca="1" si="165"/>
        <v>31</v>
      </c>
      <c r="G1716">
        <f t="shared" ca="1" si="166"/>
        <v>32</v>
      </c>
      <c r="M1716">
        <v>1656</v>
      </c>
      <c r="N1716">
        <v>8.4740000000000002</v>
      </c>
    </row>
    <row r="1717" spans="1:14">
      <c r="A1717" s="249">
        <f>formulas!O1804</f>
        <v>0</v>
      </c>
      <c r="B1717" s="33">
        <f t="shared" ca="1" si="162"/>
        <v>32</v>
      </c>
      <c r="C1717">
        <f t="shared" si="163"/>
        <v>90</v>
      </c>
      <c r="D1717">
        <f t="shared" ca="1" si="161"/>
        <v>-3.0000000000000001E-3</v>
      </c>
      <c r="E1717">
        <f t="shared" ca="1" si="164"/>
        <v>0</v>
      </c>
      <c r="F1717">
        <f t="shared" ca="1" si="165"/>
        <v>31</v>
      </c>
      <c r="G1717">
        <f t="shared" ca="1" si="166"/>
        <v>32</v>
      </c>
      <c r="M1717">
        <v>1657</v>
      </c>
      <c r="N1717">
        <v>8.48</v>
      </c>
    </row>
    <row r="1718" spans="1:14">
      <c r="A1718" s="249">
        <f>formulas!O1805</f>
        <v>0</v>
      </c>
      <c r="B1718" s="33">
        <f t="shared" ca="1" si="162"/>
        <v>32</v>
      </c>
      <c r="C1718">
        <f t="shared" si="163"/>
        <v>90</v>
      </c>
      <c r="D1718">
        <f t="shared" ca="1" si="161"/>
        <v>-3.0000000000000001E-3</v>
      </c>
      <c r="E1718">
        <f t="shared" ca="1" si="164"/>
        <v>0</v>
      </c>
      <c r="F1718">
        <f t="shared" ca="1" si="165"/>
        <v>31</v>
      </c>
      <c r="G1718">
        <f t="shared" ca="1" si="166"/>
        <v>32</v>
      </c>
      <c r="M1718">
        <v>1658</v>
      </c>
      <c r="N1718">
        <v>8.4870000000000001</v>
      </c>
    </row>
    <row r="1719" spans="1:14">
      <c r="A1719" s="249">
        <f>formulas!O1806</f>
        <v>0</v>
      </c>
      <c r="B1719" s="33">
        <f t="shared" ca="1" si="162"/>
        <v>32</v>
      </c>
      <c r="C1719">
        <f t="shared" si="163"/>
        <v>90</v>
      </c>
      <c r="D1719">
        <f t="shared" ca="1" si="161"/>
        <v>-3.0000000000000001E-3</v>
      </c>
      <c r="E1719">
        <f t="shared" ca="1" si="164"/>
        <v>0</v>
      </c>
      <c r="F1719">
        <f t="shared" ca="1" si="165"/>
        <v>31</v>
      </c>
      <c r="G1719">
        <f t="shared" ca="1" si="166"/>
        <v>32</v>
      </c>
      <c r="M1719">
        <v>1659</v>
      </c>
      <c r="N1719">
        <v>8.4930000000000003</v>
      </c>
    </row>
    <row r="1720" spans="1:14">
      <c r="A1720" s="249">
        <f>formulas!O1807</f>
        <v>0</v>
      </c>
      <c r="B1720" s="33">
        <f t="shared" ca="1" si="162"/>
        <v>32</v>
      </c>
      <c r="C1720">
        <f t="shared" si="163"/>
        <v>90</v>
      </c>
      <c r="D1720">
        <f t="shared" ca="1" si="161"/>
        <v>-3.0000000000000001E-3</v>
      </c>
      <c r="E1720">
        <f t="shared" ca="1" si="164"/>
        <v>0</v>
      </c>
      <c r="F1720">
        <f t="shared" ca="1" si="165"/>
        <v>31</v>
      </c>
      <c r="G1720">
        <f t="shared" ca="1" si="166"/>
        <v>32</v>
      </c>
      <c r="M1720">
        <v>1660</v>
      </c>
      <c r="N1720">
        <v>8.4990000000000006</v>
      </c>
    </row>
    <row r="1721" spans="1:14">
      <c r="A1721" s="249">
        <f>formulas!O1808</f>
        <v>0</v>
      </c>
      <c r="B1721" s="33">
        <f t="shared" ca="1" si="162"/>
        <v>32</v>
      </c>
      <c r="C1721">
        <f t="shared" si="163"/>
        <v>90</v>
      </c>
      <c r="D1721">
        <f t="shared" ca="1" si="161"/>
        <v>-3.0000000000000001E-3</v>
      </c>
      <c r="E1721">
        <f t="shared" ca="1" si="164"/>
        <v>0</v>
      </c>
      <c r="F1721">
        <f t="shared" ca="1" si="165"/>
        <v>31</v>
      </c>
      <c r="G1721">
        <f t="shared" ca="1" si="166"/>
        <v>32</v>
      </c>
      <c r="M1721">
        <v>1661</v>
      </c>
      <c r="N1721">
        <v>8.5050000000000008</v>
      </c>
    </row>
    <row r="1722" spans="1:14">
      <c r="A1722" s="54">
        <f>formulas!$D314</f>
        <v>0</v>
      </c>
      <c r="B1722" s="33">
        <f t="shared" ca="1" si="162"/>
        <v>32</v>
      </c>
      <c r="C1722">
        <f t="shared" si="163"/>
        <v>90</v>
      </c>
      <c r="D1722">
        <f t="shared" ca="1" si="161"/>
        <v>-3.0000000000000001E-3</v>
      </c>
      <c r="E1722">
        <f t="shared" ca="1" si="164"/>
        <v>0</v>
      </c>
      <c r="F1722">
        <f t="shared" ca="1" si="165"/>
        <v>31</v>
      </c>
      <c r="G1722">
        <f t="shared" ca="1" si="166"/>
        <v>32</v>
      </c>
      <c r="M1722">
        <v>1662</v>
      </c>
      <c r="N1722">
        <v>8.5120000000000005</v>
      </c>
    </row>
    <row r="1723" spans="1:14">
      <c r="A1723" s="54">
        <f>formulas!$D314</f>
        <v>0</v>
      </c>
      <c r="B1723" s="33">
        <f t="shared" ca="1" si="162"/>
        <v>32</v>
      </c>
      <c r="C1723">
        <f t="shared" si="163"/>
        <v>90</v>
      </c>
      <c r="D1723">
        <f t="shared" ca="1" si="161"/>
        <v>-3.0000000000000001E-3</v>
      </c>
      <c r="E1723">
        <f t="shared" ca="1" si="164"/>
        <v>0</v>
      </c>
      <c r="F1723">
        <f t="shared" ca="1" si="165"/>
        <v>31</v>
      </c>
      <c r="G1723">
        <f t="shared" ca="1" si="166"/>
        <v>32</v>
      </c>
      <c r="M1723">
        <v>1663</v>
      </c>
      <c r="N1723">
        <v>8.5180000000000007</v>
      </c>
    </row>
    <row r="1724" spans="1:14">
      <c r="A1724" s="249">
        <f>formulas!O1811</f>
        <v>0</v>
      </c>
      <c r="B1724" s="33">
        <f t="shared" ca="1" si="162"/>
        <v>32</v>
      </c>
      <c r="C1724">
        <f t="shared" si="163"/>
        <v>90</v>
      </c>
      <c r="D1724">
        <f t="shared" ca="1" si="161"/>
        <v>-3.0000000000000001E-3</v>
      </c>
      <c r="E1724">
        <f t="shared" ca="1" si="164"/>
        <v>0</v>
      </c>
      <c r="F1724">
        <f t="shared" ca="1" si="165"/>
        <v>31</v>
      </c>
      <c r="G1724">
        <f t="shared" ca="1" si="166"/>
        <v>32</v>
      </c>
      <c r="M1724">
        <v>1664</v>
      </c>
      <c r="N1724">
        <v>8.5239999999999991</v>
      </c>
    </row>
    <row r="1725" spans="1:14">
      <c r="A1725" s="249">
        <f>formulas!O1812</f>
        <v>0</v>
      </c>
      <c r="B1725" s="33">
        <f t="shared" ca="1" si="162"/>
        <v>32</v>
      </c>
      <c r="C1725">
        <f t="shared" si="163"/>
        <v>90</v>
      </c>
      <c r="D1725">
        <f t="shared" ca="1" si="161"/>
        <v>-3.0000000000000001E-3</v>
      </c>
      <c r="E1725">
        <f t="shared" ca="1" si="164"/>
        <v>0</v>
      </c>
      <c r="F1725">
        <f t="shared" ca="1" si="165"/>
        <v>31</v>
      </c>
      <c r="G1725">
        <f t="shared" ca="1" si="166"/>
        <v>32</v>
      </c>
      <c r="M1725">
        <v>1665</v>
      </c>
      <c r="N1725">
        <v>8.5299999999999994</v>
      </c>
    </row>
    <row r="1726" spans="1:14">
      <c r="A1726" s="249">
        <f>formulas!O1813</f>
        <v>0</v>
      </c>
      <c r="B1726" s="33">
        <f t="shared" ca="1" si="162"/>
        <v>32</v>
      </c>
      <c r="C1726">
        <f t="shared" si="163"/>
        <v>90</v>
      </c>
      <c r="D1726">
        <f t="shared" ca="1" si="161"/>
        <v>-3.0000000000000001E-3</v>
      </c>
      <c r="E1726">
        <f t="shared" ca="1" si="164"/>
        <v>0</v>
      </c>
      <c r="F1726">
        <f t="shared" ca="1" si="165"/>
        <v>31</v>
      </c>
      <c r="G1726">
        <f t="shared" ca="1" si="166"/>
        <v>32</v>
      </c>
      <c r="M1726">
        <v>1666</v>
      </c>
      <c r="N1726">
        <v>8.5370000000000008</v>
      </c>
    </row>
    <row r="1727" spans="1:14">
      <c r="A1727" s="249">
        <f>formulas!O1814</f>
        <v>0</v>
      </c>
      <c r="B1727" s="33">
        <f t="shared" ca="1" si="162"/>
        <v>32</v>
      </c>
      <c r="C1727">
        <f t="shared" si="163"/>
        <v>90</v>
      </c>
      <c r="D1727">
        <f t="shared" ca="1" si="161"/>
        <v>-3.0000000000000001E-3</v>
      </c>
      <c r="E1727">
        <f t="shared" ca="1" si="164"/>
        <v>0</v>
      </c>
      <c r="F1727">
        <f t="shared" ca="1" si="165"/>
        <v>31</v>
      </c>
      <c r="G1727">
        <f t="shared" ca="1" si="166"/>
        <v>32</v>
      </c>
      <c r="M1727">
        <v>1667</v>
      </c>
      <c r="N1727">
        <v>8.5429999999999993</v>
      </c>
    </row>
    <row r="1728" spans="1:14">
      <c r="A1728" s="249">
        <f>formulas!O1815</f>
        <v>0</v>
      </c>
      <c r="B1728" s="33">
        <f t="shared" ca="1" si="162"/>
        <v>32</v>
      </c>
      <c r="C1728">
        <f t="shared" si="163"/>
        <v>90</v>
      </c>
      <c r="D1728">
        <f t="shared" ca="1" si="161"/>
        <v>-3.0000000000000001E-3</v>
      </c>
      <c r="E1728">
        <f t="shared" ca="1" si="164"/>
        <v>0</v>
      </c>
      <c r="F1728">
        <f t="shared" ca="1" si="165"/>
        <v>31</v>
      </c>
      <c r="G1728">
        <f t="shared" ca="1" si="166"/>
        <v>32</v>
      </c>
      <c r="M1728">
        <v>1668</v>
      </c>
      <c r="N1728">
        <v>8.5489999999999995</v>
      </c>
    </row>
    <row r="1729" spans="1:14">
      <c r="A1729" s="249">
        <f>formulas!O1816</f>
        <v>0</v>
      </c>
      <c r="B1729" s="33">
        <f t="shared" ca="1" si="162"/>
        <v>32</v>
      </c>
      <c r="C1729">
        <f t="shared" si="163"/>
        <v>90</v>
      </c>
      <c r="D1729">
        <f t="shared" ca="1" si="161"/>
        <v>-3.0000000000000001E-3</v>
      </c>
      <c r="E1729">
        <f t="shared" ca="1" si="164"/>
        <v>0</v>
      </c>
      <c r="F1729">
        <f t="shared" ca="1" si="165"/>
        <v>31</v>
      </c>
      <c r="G1729">
        <f t="shared" ca="1" si="166"/>
        <v>32</v>
      </c>
      <c r="M1729">
        <v>1669</v>
      </c>
      <c r="N1729">
        <v>8.5549999999999997</v>
      </c>
    </row>
    <row r="1730" spans="1:14">
      <c r="A1730" s="249">
        <f>formulas!O1817</f>
        <v>0</v>
      </c>
      <c r="B1730" s="33">
        <f t="shared" ca="1" si="162"/>
        <v>32</v>
      </c>
      <c r="C1730">
        <f t="shared" si="163"/>
        <v>90</v>
      </c>
      <c r="D1730">
        <f t="shared" ca="1" si="161"/>
        <v>-3.0000000000000001E-3</v>
      </c>
      <c r="E1730">
        <f t="shared" ca="1" si="164"/>
        <v>0</v>
      </c>
      <c r="F1730">
        <f t="shared" ca="1" si="165"/>
        <v>31</v>
      </c>
      <c r="G1730">
        <f t="shared" ca="1" si="166"/>
        <v>32</v>
      </c>
      <c r="M1730">
        <v>1670</v>
      </c>
      <c r="N1730">
        <v>8.5619999999999994</v>
      </c>
    </row>
    <row r="1731" spans="1:14">
      <c r="A1731" s="249">
        <f>formulas!O1818</f>
        <v>0</v>
      </c>
      <c r="B1731" s="33">
        <f t="shared" ca="1" si="162"/>
        <v>32</v>
      </c>
      <c r="C1731">
        <f t="shared" si="163"/>
        <v>90</v>
      </c>
      <c r="D1731">
        <f t="shared" ref="D1731:D1794" ca="1" si="167">INDIRECT(ADDRESS(C1731+1,14))</f>
        <v>-3.0000000000000001E-3</v>
      </c>
      <c r="E1731">
        <f t="shared" ca="1" si="164"/>
        <v>0</v>
      </c>
      <c r="F1731">
        <f t="shared" ca="1" si="165"/>
        <v>31</v>
      </c>
      <c r="G1731">
        <f t="shared" ca="1" si="166"/>
        <v>32</v>
      </c>
      <c r="M1731">
        <v>1671</v>
      </c>
      <c r="N1731">
        <v>8.5679999999999996</v>
      </c>
    </row>
    <row r="1732" spans="1:14">
      <c r="A1732" s="249">
        <f>formulas!O1819</f>
        <v>0</v>
      </c>
      <c r="B1732" s="33">
        <f t="shared" ca="1" si="162"/>
        <v>32</v>
      </c>
      <c r="C1732">
        <f t="shared" si="163"/>
        <v>90</v>
      </c>
      <c r="D1732">
        <f t="shared" ca="1" si="167"/>
        <v>-3.0000000000000001E-3</v>
      </c>
      <c r="E1732">
        <f t="shared" ca="1" si="164"/>
        <v>0</v>
      </c>
      <c r="F1732">
        <f t="shared" ca="1" si="165"/>
        <v>31</v>
      </c>
      <c r="G1732">
        <f t="shared" ca="1" si="166"/>
        <v>32</v>
      </c>
      <c r="M1732">
        <v>1672</v>
      </c>
      <c r="N1732">
        <v>8.5739999999999998</v>
      </c>
    </row>
    <row r="1733" spans="1:14">
      <c r="A1733" s="249">
        <f>formulas!O1820</f>
        <v>0</v>
      </c>
      <c r="B1733" s="33">
        <f t="shared" ca="1" si="162"/>
        <v>32</v>
      </c>
      <c r="C1733">
        <f t="shared" si="163"/>
        <v>90</v>
      </c>
      <c r="D1733">
        <f t="shared" ca="1" si="167"/>
        <v>-3.0000000000000001E-3</v>
      </c>
      <c r="E1733">
        <f t="shared" ca="1" si="164"/>
        <v>0</v>
      </c>
      <c r="F1733">
        <f t="shared" ca="1" si="165"/>
        <v>31</v>
      </c>
      <c r="G1733">
        <f t="shared" ca="1" si="166"/>
        <v>32</v>
      </c>
      <c r="M1733">
        <v>1673</v>
      </c>
      <c r="N1733">
        <v>8.58</v>
      </c>
    </row>
    <row r="1734" spans="1:14">
      <c r="A1734" s="54">
        <f>formulas!$D326</f>
        <v>0</v>
      </c>
      <c r="B1734" s="33">
        <f t="shared" ca="1" si="162"/>
        <v>32</v>
      </c>
      <c r="C1734">
        <f t="shared" si="163"/>
        <v>90</v>
      </c>
      <c r="D1734">
        <f t="shared" ca="1" si="167"/>
        <v>-3.0000000000000001E-3</v>
      </c>
      <c r="E1734">
        <f t="shared" ca="1" si="164"/>
        <v>0</v>
      </c>
      <c r="F1734">
        <f t="shared" ca="1" si="165"/>
        <v>31</v>
      </c>
      <c r="G1734">
        <f t="shared" ca="1" si="166"/>
        <v>32</v>
      </c>
      <c r="M1734">
        <v>1674</v>
      </c>
      <c r="N1734">
        <v>8.5869999999999997</v>
      </c>
    </row>
    <row r="1735" spans="1:14">
      <c r="A1735" s="54">
        <f>formulas!$D326</f>
        <v>0</v>
      </c>
      <c r="B1735" s="33">
        <f t="shared" ca="1" si="162"/>
        <v>32</v>
      </c>
      <c r="C1735">
        <f t="shared" si="163"/>
        <v>90</v>
      </c>
      <c r="D1735">
        <f t="shared" ca="1" si="167"/>
        <v>-3.0000000000000001E-3</v>
      </c>
      <c r="E1735">
        <f t="shared" ca="1" si="164"/>
        <v>0</v>
      </c>
      <c r="F1735">
        <f t="shared" ca="1" si="165"/>
        <v>31</v>
      </c>
      <c r="G1735">
        <f t="shared" ca="1" si="166"/>
        <v>32</v>
      </c>
      <c r="M1735">
        <v>1675</v>
      </c>
      <c r="N1735">
        <v>8.593</v>
      </c>
    </row>
    <row r="1736" spans="1:14">
      <c r="A1736" s="249">
        <f>formulas!O1823</f>
        <v>0</v>
      </c>
      <c r="B1736" s="33">
        <f t="shared" ca="1" si="162"/>
        <v>32</v>
      </c>
      <c r="C1736">
        <f t="shared" si="163"/>
        <v>90</v>
      </c>
      <c r="D1736">
        <f t="shared" ca="1" si="167"/>
        <v>-3.0000000000000001E-3</v>
      </c>
      <c r="E1736">
        <f t="shared" ca="1" si="164"/>
        <v>0</v>
      </c>
      <c r="F1736">
        <f t="shared" ca="1" si="165"/>
        <v>31</v>
      </c>
      <c r="G1736">
        <f t="shared" ca="1" si="166"/>
        <v>32</v>
      </c>
      <c r="M1736">
        <v>1676</v>
      </c>
      <c r="N1736">
        <v>8.5990000000000002</v>
      </c>
    </row>
    <row r="1737" spans="1:14">
      <c r="A1737" s="249">
        <f>formulas!O1824</f>
        <v>0</v>
      </c>
      <c r="B1737" s="33">
        <f t="shared" ca="1" si="162"/>
        <v>32</v>
      </c>
      <c r="C1737">
        <f t="shared" si="163"/>
        <v>90</v>
      </c>
      <c r="D1737">
        <f t="shared" ca="1" si="167"/>
        <v>-3.0000000000000001E-3</v>
      </c>
      <c r="E1737">
        <f t="shared" ca="1" si="164"/>
        <v>0</v>
      </c>
      <c r="F1737">
        <f t="shared" ca="1" si="165"/>
        <v>31</v>
      </c>
      <c r="G1737">
        <f t="shared" ca="1" si="166"/>
        <v>32</v>
      </c>
      <c r="M1737">
        <v>1677</v>
      </c>
      <c r="N1737">
        <v>8.6050000000000004</v>
      </c>
    </row>
    <row r="1738" spans="1:14">
      <c r="A1738" s="249">
        <f>formulas!O1825</f>
        <v>0</v>
      </c>
      <c r="B1738" s="33">
        <f t="shared" ca="1" si="162"/>
        <v>32</v>
      </c>
      <c r="C1738">
        <f t="shared" si="163"/>
        <v>90</v>
      </c>
      <c r="D1738">
        <f t="shared" ca="1" si="167"/>
        <v>-3.0000000000000001E-3</v>
      </c>
      <c r="E1738">
        <f t="shared" ca="1" si="164"/>
        <v>0</v>
      </c>
      <c r="F1738">
        <f t="shared" ca="1" si="165"/>
        <v>31</v>
      </c>
      <c r="G1738">
        <f t="shared" ca="1" si="166"/>
        <v>32</v>
      </c>
      <c r="M1738">
        <v>1678</v>
      </c>
      <c r="N1738">
        <v>8.6120000000000001</v>
      </c>
    </row>
    <row r="1739" spans="1:14">
      <c r="A1739" s="249">
        <f>formulas!O1826</f>
        <v>0</v>
      </c>
      <c r="B1739" s="33">
        <f t="shared" ca="1" si="162"/>
        <v>32</v>
      </c>
      <c r="C1739">
        <f t="shared" si="163"/>
        <v>90</v>
      </c>
      <c r="D1739">
        <f t="shared" ca="1" si="167"/>
        <v>-3.0000000000000001E-3</v>
      </c>
      <c r="E1739">
        <f t="shared" ca="1" si="164"/>
        <v>0</v>
      </c>
      <c r="F1739">
        <f t="shared" ca="1" si="165"/>
        <v>31</v>
      </c>
      <c r="G1739">
        <f t="shared" ca="1" si="166"/>
        <v>32</v>
      </c>
      <c r="M1739">
        <v>1679</v>
      </c>
      <c r="N1739">
        <v>8.6180000000000003</v>
      </c>
    </row>
    <row r="1740" spans="1:14">
      <c r="A1740" s="249">
        <f>formulas!O1827</f>
        <v>0</v>
      </c>
      <c r="B1740" s="33">
        <f t="shared" ca="1" si="162"/>
        <v>32</v>
      </c>
      <c r="C1740">
        <f t="shared" si="163"/>
        <v>90</v>
      </c>
      <c r="D1740">
        <f t="shared" ca="1" si="167"/>
        <v>-3.0000000000000001E-3</v>
      </c>
      <c r="E1740">
        <f t="shared" ca="1" si="164"/>
        <v>0</v>
      </c>
      <c r="F1740">
        <f t="shared" ca="1" si="165"/>
        <v>31</v>
      </c>
      <c r="G1740">
        <f t="shared" ca="1" si="166"/>
        <v>32</v>
      </c>
      <c r="M1740">
        <v>1680</v>
      </c>
      <c r="N1740">
        <v>8.6240000000000006</v>
      </c>
    </row>
    <row r="1741" spans="1:14">
      <c r="A1741" s="249">
        <f>formulas!O1828</f>
        <v>0</v>
      </c>
      <c r="B1741" s="33">
        <f t="shared" ca="1" si="162"/>
        <v>32</v>
      </c>
      <c r="C1741">
        <f t="shared" si="163"/>
        <v>90</v>
      </c>
      <c r="D1741">
        <f t="shared" ca="1" si="167"/>
        <v>-3.0000000000000001E-3</v>
      </c>
      <c r="E1741">
        <f t="shared" ca="1" si="164"/>
        <v>0</v>
      </c>
      <c r="F1741">
        <f t="shared" ca="1" si="165"/>
        <v>31</v>
      </c>
      <c r="G1741">
        <f t="shared" ca="1" si="166"/>
        <v>32</v>
      </c>
      <c r="M1741">
        <v>1681</v>
      </c>
      <c r="N1741">
        <v>8.6300000000000008</v>
      </c>
    </row>
    <row r="1742" spans="1:14">
      <c r="A1742" s="249">
        <f>formulas!O1829</f>
        <v>0</v>
      </c>
      <c r="B1742" s="33">
        <f t="shared" ca="1" si="162"/>
        <v>32</v>
      </c>
      <c r="C1742">
        <f t="shared" si="163"/>
        <v>90</v>
      </c>
      <c r="D1742">
        <f t="shared" ca="1" si="167"/>
        <v>-3.0000000000000001E-3</v>
      </c>
      <c r="E1742">
        <f t="shared" ca="1" si="164"/>
        <v>0</v>
      </c>
      <c r="F1742">
        <f t="shared" ca="1" si="165"/>
        <v>31</v>
      </c>
      <c r="G1742">
        <f t="shared" ca="1" si="166"/>
        <v>32</v>
      </c>
      <c r="M1742">
        <v>1682</v>
      </c>
      <c r="N1742">
        <v>8.6370000000000005</v>
      </c>
    </row>
    <row r="1743" spans="1:14">
      <c r="A1743" s="249">
        <f>formulas!O1830</f>
        <v>0</v>
      </c>
      <c r="B1743" s="33">
        <f t="shared" ca="1" si="162"/>
        <v>32</v>
      </c>
      <c r="C1743">
        <f t="shared" si="163"/>
        <v>90</v>
      </c>
      <c r="D1743">
        <f t="shared" ca="1" si="167"/>
        <v>-3.0000000000000001E-3</v>
      </c>
      <c r="E1743">
        <f t="shared" ca="1" si="164"/>
        <v>0</v>
      </c>
      <c r="F1743">
        <f t="shared" ca="1" si="165"/>
        <v>31</v>
      </c>
      <c r="G1743">
        <f t="shared" ca="1" si="166"/>
        <v>32</v>
      </c>
      <c r="M1743">
        <v>1683</v>
      </c>
      <c r="N1743">
        <v>8.6430000000000007</v>
      </c>
    </row>
    <row r="1744" spans="1:14">
      <c r="A1744" s="249">
        <f>formulas!O1831</f>
        <v>0</v>
      </c>
      <c r="B1744" s="33">
        <f t="shared" ca="1" si="162"/>
        <v>32</v>
      </c>
      <c r="C1744">
        <f t="shared" si="163"/>
        <v>90</v>
      </c>
      <c r="D1744">
        <f t="shared" ca="1" si="167"/>
        <v>-3.0000000000000001E-3</v>
      </c>
      <c r="E1744">
        <f t="shared" ca="1" si="164"/>
        <v>0</v>
      </c>
      <c r="F1744">
        <f t="shared" ca="1" si="165"/>
        <v>31</v>
      </c>
      <c r="G1744">
        <f t="shared" ca="1" si="166"/>
        <v>32</v>
      </c>
      <c r="M1744">
        <v>1684</v>
      </c>
      <c r="N1744">
        <v>8.6489999999999991</v>
      </c>
    </row>
    <row r="1745" spans="1:14">
      <c r="A1745" s="249">
        <f>formulas!O1832</f>
        <v>0</v>
      </c>
      <c r="B1745" s="33">
        <f t="shared" ca="1" si="162"/>
        <v>32</v>
      </c>
      <c r="C1745">
        <f t="shared" si="163"/>
        <v>90</v>
      </c>
      <c r="D1745">
        <f t="shared" ca="1" si="167"/>
        <v>-3.0000000000000001E-3</v>
      </c>
      <c r="E1745">
        <f t="shared" ca="1" si="164"/>
        <v>0</v>
      </c>
      <c r="F1745">
        <f t="shared" ca="1" si="165"/>
        <v>31</v>
      </c>
      <c r="G1745">
        <f t="shared" ca="1" si="166"/>
        <v>32</v>
      </c>
      <c r="M1745">
        <v>1685</v>
      </c>
      <c r="N1745">
        <v>8.6549999999999994</v>
      </c>
    </row>
    <row r="1746" spans="1:14">
      <c r="A1746" s="54">
        <f>formulas!$D338</f>
        <v>0</v>
      </c>
      <c r="B1746" s="33">
        <f t="shared" ca="1" si="162"/>
        <v>32</v>
      </c>
      <c r="C1746">
        <f t="shared" si="163"/>
        <v>90</v>
      </c>
      <c r="D1746">
        <f t="shared" ca="1" si="167"/>
        <v>-3.0000000000000001E-3</v>
      </c>
      <c r="E1746">
        <f t="shared" ca="1" si="164"/>
        <v>0</v>
      </c>
      <c r="F1746">
        <f t="shared" ca="1" si="165"/>
        <v>31</v>
      </c>
      <c r="G1746">
        <f t="shared" ca="1" si="166"/>
        <v>32</v>
      </c>
      <c r="M1746">
        <v>1686</v>
      </c>
      <c r="N1746">
        <v>8.6620000000000008</v>
      </c>
    </row>
    <row r="1747" spans="1:14">
      <c r="A1747" s="54">
        <f>formulas!$D338</f>
        <v>0</v>
      </c>
      <c r="B1747" s="33">
        <f t="shared" ca="1" si="162"/>
        <v>32</v>
      </c>
      <c r="C1747">
        <f t="shared" si="163"/>
        <v>90</v>
      </c>
      <c r="D1747">
        <f t="shared" ca="1" si="167"/>
        <v>-3.0000000000000001E-3</v>
      </c>
      <c r="E1747">
        <f t="shared" ca="1" si="164"/>
        <v>0</v>
      </c>
      <c r="F1747">
        <f t="shared" ca="1" si="165"/>
        <v>31</v>
      </c>
      <c r="G1747">
        <f t="shared" ca="1" si="166"/>
        <v>32</v>
      </c>
      <c r="M1747">
        <v>1687</v>
      </c>
      <c r="N1747">
        <v>8.6679999999999993</v>
      </c>
    </row>
    <row r="1748" spans="1:14">
      <c r="A1748" s="249">
        <f>formulas!O1835</f>
        <v>0</v>
      </c>
      <c r="B1748" s="33">
        <f t="shared" ca="1" si="162"/>
        <v>32</v>
      </c>
      <c r="C1748">
        <f t="shared" si="163"/>
        <v>90</v>
      </c>
      <c r="D1748">
        <f t="shared" ca="1" si="167"/>
        <v>-3.0000000000000001E-3</v>
      </c>
      <c r="E1748">
        <f t="shared" ca="1" si="164"/>
        <v>0</v>
      </c>
      <c r="F1748">
        <f t="shared" ca="1" si="165"/>
        <v>31</v>
      </c>
      <c r="G1748">
        <f t="shared" ca="1" si="166"/>
        <v>32</v>
      </c>
      <c r="M1748">
        <v>1688</v>
      </c>
      <c r="N1748">
        <v>8.6739999999999995</v>
      </c>
    </row>
    <row r="1749" spans="1:14">
      <c r="A1749" s="249">
        <f>formulas!O1836</f>
        <v>0</v>
      </c>
      <c r="B1749" s="33">
        <f t="shared" ref="B1749:B1812" ca="1" si="168">(A1749-D1749)/(E1749-D1749)*(G1749-F1749)+F1749</f>
        <v>32</v>
      </c>
      <c r="C1749">
        <f t="shared" ref="C1749:C1812" si="169">COUNTIF($N$2:$N$25400,"&lt;"&amp;A1749)</f>
        <v>90</v>
      </c>
      <c r="D1749">
        <f t="shared" ca="1" si="167"/>
        <v>-3.0000000000000001E-3</v>
      </c>
      <c r="E1749">
        <f t="shared" ref="E1749:E1812" ca="1" si="170">INDIRECT(ADDRESS(C1749+2,14))</f>
        <v>0</v>
      </c>
      <c r="F1749">
        <f t="shared" ref="F1749:F1812" ca="1" si="171">INDIRECT(ADDRESS(C1749+1,13))</f>
        <v>31</v>
      </c>
      <c r="G1749">
        <f t="shared" ref="G1749:G1812" ca="1" si="172">INDIRECT(ADDRESS(C1749+2,13))</f>
        <v>32</v>
      </c>
      <c r="M1749">
        <v>1689</v>
      </c>
      <c r="N1749">
        <v>8.68</v>
      </c>
    </row>
    <row r="1750" spans="1:14">
      <c r="A1750" s="249">
        <f>formulas!O1837</f>
        <v>0</v>
      </c>
      <c r="B1750" s="33">
        <f t="shared" ca="1" si="168"/>
        <v>32</v>
      </c>
      <c r="C1750">
        <f t="shared" si="169"/>
        <v>90</v>
      </c>
      <c r="D1750">
        <f t="shared" ca="1" si="167"/>
        <v>-3.0000000000000001E-3</v>
      </c>
      <c r="E1750">
        <f t="shared" ca="1" si="170"/>
        <v>0</v>
      </c>
      <c r="F1750">
        <f t="shared" ca="1" si="171"/>
        <v>31</v>
      </c>
      <c r="G1750">
        <f t="shared" ca="1" si="172"/>
        <v>32</v>
      </c>
      <c r="M1750">
        <v>1690</v>
      </c>
      <c r="N1750">
        <v>8.6869999999999994</v>
      </c>
    </row>
    <row r="1751" spans="1:14">
      <c r="A1751" s="249">
        <f>formulas!O1838</f>
        <v>0</v>
      </c>
      <c r="B1751" s="33">
        <f t="shared" ca="1" si="168"/>
        <v>32</v>
      </c>
      <c r="C1751">
        <f t="shared" si="169"/>
        <v>90</v>
      </c>
      <c r="D1751">
        <f t="shared" ca="1" si="167"/>
        <v>-3.0000000000000001E-3</v>
      </c>
      <c r="E1751">
        <f t="shared" ca="1" si="170"/>
        <v>0</v>
      </c>
      <c r="F1751">
        <f t="shared" ca="1" si="171"/>
        <v>31</v>
      </c>
      <c r="G1751">
        <f t="shared" ca="1" si="172"/>
        <v>32</v>
      </c>
      <c r="M1751">
        <v>1691</v>
      </c>
      <c r="N1751">
        <v>8.6929999999999996</v>
      </c>
    </row>
    <row r="1752" spans="1:14">
      <c r="A1752" s="249">
        <f>formulas!O1839</f>
        <v>0</v>
      </c>
      <c r="B1752" s="33">
        <f t="shared" ca="1" si="168"/>
        <v>32</v>
      </c>
      <c r="C1752">
        <f t="shared" si="169"/>
        <v>90</v>
      </c>
      <c r="D1752">
        <f t="shared" ca="1" si="167"/>
        <v>-3.0000000000000001E-3</v>
      </c>
      <c r="E1752">
        <f t="shared" ca="1" si="170"/>
        <v>0</v>
      </c>
      <c r="F1752">
        <f t="shared" ca="1" si="171"/>
        <v>31</v>
      </c>
      <c r="G1752">
        <f t="shared" ca="1" si="172"/>
        <v>32</v>
      </c>
      <c r="M1752">
        <v>1692</v>
      </c>
      <c r="N1752">
        <v>8.6989999999999998</v>
      </c>
    </row>
    <row r="1753" spans="1:14">
      <c r="A1753" s="249">
        <f>formulas!O1840</f>
        <v>0</v>
      </c>
      <c r="B1753" s="33">
        <f t="shared" ca="1" si="168"/>
        <v>32</v>
      </c>
      <c r="C1753">
        <f t="shared" si="169"/>
        <v>90</v>
      </c>
      <c r="D1753">
        <f t="shared" ca="1" si="167"/>
        <v>-3.0000000000000001E-3</v>
      </c>
      <c r="E1753">
        <f t="shared" ca="1" si="170"/>
        <v>0</v>
      </c>
      <c r="F1753">
        <f t="shared" ca="1" si="171"/>
        <v>31</v>
      </c>
      <c r="G1753">
        <f t="shared" ca="1" si="172"/>
        <v>32</v>
      </c>
      <c r="M1753">
        <v>1693</v>
      </c>
      <c r="N1753">
        <v>8.7059999999999995</v>
      </c>
    </row>
    <row r="1754" spans="1:14">
      <c r="A1754" s="249">
        <f>formulas!O1841</f>
        <v>0</v>
      </c>
      <c r="B1754" s="33">
        <f t="shared" ca="1" si="168"/>
        <v>32</v>
      </c>
      <c r="C1754">
        <f t="shared" si="169"/>
        <v>90</v>
      </c>
      <c r="D1754">
        <f t="shared" ca="1" si="167"/>
        <v>-3.0000000000000001E-3</v>
      </c>
      <c r="E1754">
        <f t="shared" ca="1" si="170"/>
        <v>0</v>
      </c>
      <c r="F1754">
        <f t="shared" ca="1" si="171"/>
        <v>31</v>
      </c>
      <c r="G1754">
        <f t="shared" ca="1" si="172"/>
        <v>32</v>
      </c>
      <c r="M1754">
        <v>1694</v>
      </c>
      <c r="N1754">
        <v>8.7119999999999997</v>
      </c>
    </row>
    <row r="1755" spans="1:14">
      <c r="A1755" s="249">
        <f>formulas!O1842</f>
        <v>0</v>
      </c>
      <c r="B1755" s="33">
        <f t="shared" ca="1" si="168"/>
        <v>32</v>
      </c>
      <c r="C1755">
        <f t="shared" si="169"/>
        <v>90</v>
      </c>
      <c r="D1755">
        <f t="shared" ca="1" si="167"/>
        <v>-3.0000000000000001E-3</v>
      </c>
      <c r="E1755">
        <f t="shared" ca="1" si="170"/>
        <v>0</v>
      </c>
      <c r="F1755">
        <f t="shared" ca="1" si="171"/>
        <v>31</v>
      </c>
      <c r="G1755">
        <f t="shared" ca="1" si="172"/>
        <v>32</v>
      </c>
      <c r="M1755">
        <v>1695</v>
      </c>
      <c r="N1755">
        <v>8.718</v>
      </c>
    </row>
    <row r="1756" spans="1:14">
      <c r="A1756" s="249">
        <f>formulas!O1843</f>
        <v>0</v>
      </c>
      <c r="B1756" s="33">
        <f t="shared" ca="1" si="168"/>
        <v>32</v>
      </c>
      <c r="C1756">
        <f t="shared" si="169"/>
        <v>90</v>
      </c>
      <c r="D1756">
        <f t="shared" ca="1" si="167"/>
        <v>-3.0000000000000001E-3</v>
      </c>
      <c r="E1756">
        <f t="shared" ca="1" si="170"/>
        <v>0</v>
      </c>
      <c r="F1756">
        <f t="shared" ca="1" si="171"/>
        <v>31</v>
      </c>
      <c r="G1756">
        <f t="shared" ca="1" si="172"/>
        <v>32</v>
      </c>
      <c r="M1756">
        <v>1696</v>
      </c>
      <c r="N1756">
        <v>8.7240000000000002</v>
      </c>
    </row>
    <row r="1757" spans="1:14">
      <c r="A1757" s="249">
        <f>formulas!O1844</f>
        <v>0</v>
      </c>
      <c r="B1757" s="33">
        <f t="shared" ca="1" si="168"/>
        <v>32</v>
      </c>
      <c r="C1757">
        <f t="shared" si="169"/>
        <v>90</v>
      </c>
      <c r="D1757">
        <f t="shared" ca="1" si="167"/>
        <v>-3.0000000000000001E-3</v>
      </c>
      <c r="E1757">
        <f t="shared" ca="1" si="170"/>
        <v>0</v>
      </c>
      <c r="F1757">
        <f t="shared" ca="1" si="171"/>
        <v>31</v>
      </c>
      <c r="G1757">
        <f t="shared" ca="1" si="172"/>
        <v>32</v>
      </c>
      <c r="M1757">
        <v>1697</v>
      </c>
      <c r="N1757">
        <v>8.7309999999999999</v>
      </c>
    </row>
    <row r="1758" spans="1:14">
      <c r="A1758" s="54">
        <f>formulas!$D350</f>
        <v>0</v>
      </c>
      <c r="B1758" s="33">
        <f t="shared" ca="1" si="168"/>
        <v>32</v>
      </c>
      <c r="C1758">
        <f t="shared" si="169"/>
        <v>90</v>
      </c>
      <c r="D1758">
        <f t="shared" ca="1" si="167"/>
        <v>-3.0000000000000001E-3</v>
      </c>
      <c r="E1758">
        <f t="shared" ca="1" si="170"/>
        <v>0</v>
      </c>
      <c r="F1758">
        <f t="shared" ca="1" si="171"/>
        <v>31</v>
      </c>
      <c r="G1758">
        <f t="shared" ca="1" si="172"/>
        <v>32</v>
      </c>
      <c r="M1758">
        <v>1698</v>
      </c>
      <c r="N1758">
        <v>8.7370000000000001</v>
      </c>
    </row>
    <row r="1759" spans="1:14">
      <c r="A1759" s="54">
        <f>formulas!$D350</f>
        <v>0</v>
      </c>
      <c r="B1759" s="33">
        <f t="shared" ca="1" si="168"/>
        <v>32</v>
      </c>
      <c r="C1759">
        <f t="shared" si="169"/>
        <v>90</v>
      </c>
      <c r="D1759">
        <f t="shared" ca="1" si="167"/>
        <v>-3.0000000000000001E-3</v>
      </c>
      <c r="E1759">
        <f t="shared" ca="1" si="170"/>
        <v>0</v>
      </c>
      <c r="F1759">
        <f t="shared" ca="1" si="171"/>
        <v>31</v>
      </c>
      <c r="G1759">
        <f t="shared" ca="1" si="172"/>
        <v>32</v>
      </c>
      <c r="M1759">
        <v>1699</v>
      </c>
      <c r="N1759">
        <v>8.7430000000000003</v>
      </c>
    </row>
    <row r="1760" spans="1:14">
      <c r="A1760" s="249">
        <f>formulas!O1847</f>
        <v>0</v>
      </c>
      <c r="B1760" s="33">
        <f t="shared" ca="1" si="168"/>
        <v>32</v>
      </c>
      <c r="C1760">
        <f t="shared" si="169"/>
        <v>90</v>
      </c>
      <c r="D1760">
        <f t="shared" ca="1" si="167"/>
        <v>-3.0000000000000001E-3</v>
      </c>
      <c r="E1760">
        <f t="shared" ca="1" si="170"/>
        <v>0</v>
      </c>
      <c r="F1760">
        <f t="shared" ca="1" si="171"/>
        <v>31</v>
      </c>
      <c r="G1760">
        <f t="shared" ca="1" si="172"/>
        <v>32</v>
      </c>
      <c r="M1760">
        <v>1700</v>
      </c>
      <c r="N1760">
        <v>8.7490000000000006</v>
      </c>
    </row>
    <row r="1761" spans="1:14">
      <c r="A1761" s="249">
        <f>formulas!O1848</f>
        <v>0</v>
      </c>
      <c r="B1761" s="33">
        <f t="shared" ca="1" si="168"/>
        <v>32</v>
      </c>
      <c r="C1761">
        <f t="shared" si="169"/>
        <v>90</v>
      </c>
      <c r="D1761">
        <f t="shared" ca="1" si="167"/>
        <v>-3.0000000000000001E-3</v>
      </c>
      <c r="E1761">
        <f t="shared" ca="1" si="170"/>
        <v>0</v>
      </c>
      <c r="F1761">
        <f t="shared" ca="1" si="171"/>
        <v>31</v>
      </c>
      <c r="G1761">
        <f t="shared" ca="1" si="172"/>
        <v>32</v>
      </c>
      <c r="M1761">
        <v>1701</v>
      </c>
      <c r="N1761">
        <v>8.7560000000000002</v>
      </c>
    </row>
    <row r="1762" spans="1:14">
      <c r="A1762" s="249">
        <f>formulas!O1849</f>
        <v>0</v>
      </c>
      <c r="B1762" s="33">
        <f t="shared" ca="1" si="168"/>
        <v>32</v>
      </c>
      <c r="C1762">
        <f t="shared" si="169"/>
        <v>90</v>
      </c>
      <c r="D1762">
        <f t="shared" ca="1" si="167"/>
        <v>-3.0000000000000001E-3</v>
      </c>
      <c r="E1762">
        <f t="shared" ca="1" si="170"/>
        <v>0</v>
      </c>
      <c r="F1762">
        <f t="shared" ca="1" si="171"/>
        <v>31</v>
      </c>
      <c r="G1762">
        <f t="shared" ca="1" si="172"/>
        <v>32</v>
      </c>
      <c r="M1762">
        <v>1702</v>
      </c>
      <c r="N1762">
        <v>8.7620000000000005</v>
      </c>
    </row>
    <row r="1763" spans="1:14">
      <c r="A1763" s="249">
        <f>formulas!O1850</f>
        <v>0</v>
      </c>
      <c r="B1763" s="33">
        <f t="shared" ca="1" si="168"/>
        <v>32</v>
      </c>
      <c r="C1763">
        <f t="shared" si="169"/>
        <v>90</v>
      </c>
      <c r="D1763">
        <f t="shared" ca="1" si="167"/>
        <v>-3.0000000000000001E-3</v>
      </c>
      <c r="E1763">
        <f t="shared" ca="1" si="170"/>
        <v>0</v>
      </c>
      <c r="F1763">
        <f t="shared" ca="1" si="171"/>
        <v>31</v>
      </c>
      <c r="G1763">
        <f t="shared" ca="1" si="172"/>
        <v>32</v>
      </c>
      <c r="M1763">
        <v>1703</v>
      </c>
      <c r="N1763">
        <v>8.7680000000000007</v>
      </c>
    </row>
    <row r="1764" spans="1:14">
      <c r="A1764" s="249">
        <f>formulas!O1851</f>
        <v>0</v>
      </c>
      <c r="B1764" s="33">
        <f t="shared" ca="1" si="168"/>
        <v>32</v>
      </c>
      <c r="C1764">
        <f t="shared" si="169"/>
        <v>90</v>
      </c>
      <c r="D1764">
        <f t="shared" ca="1" si="167"/>
        <v>-3.0000000000000001E-3</v>
      </c>
      <c r="E1764">
        <f t="shared" ca="1" si="170"/>
        <v>0</v>
      </c>
      <c r="F1764">
        <f t="shared" ca="1" si="171"/>
        <v>31</v>
      </c>
      <c r="G1764">
        <f t="shared" ca="1" si="172"/>
        <v>32</v>
      </c>
      <c r="M1764">
        <v>1704</v>
      </c>
      <c r="N1764">
        <v>8.7750000000000004</v>
      </c>
    </row>
    <row r="1765" spans="1:14">
      <c r="A1765" s="249">
        <f>formulas!O1852</f>
        <v>0</v>
      </c>
      <c r="B1765" s="33">
        <f t="shared" ca="1" si="168"/>
        <v>32</v>
      </c>
      <c r="C1765">
        <f t="shared" si="169"/>
        <v>90</v>
      </c>
      <c r="D1765">
        <f t="shared" ca="1" si="167"/>
        <v>-3.0000000000000001E-3</v>
      </c>
      <c r="E1765">
        <f t="shared" ca="1" si="170"/>
        <v>0</v>
      </c>
      <c r="F1765">
        <f t="shared" ca="1" si="171"/>
        <v>31</v>
      </c>
      <c r="G1765">
        <f t="shared" ca="1" si="172"/>
        <v>32</v>
      </c>
      <c r="M1765">
        <v>1705</v>
      </c>
      <c r="N1765">
        <v>8.7810000000000006</v>
      </c>
    </row>
    <row r="1766" spans="1:14">
      <c r="A1766" s="249">
        <f>formulas!O1853</f>
        <v>0</v>
      </c>
      <c r="B1766" s="33">
        <f t="shared" ca="1" si="168"/>
        <v>32</v>
      </c>
      <c r="C1766">
        <f t="shared" si="169"/>
        <v>90</v>
      </c>
      <c r="D1766">
        <f t="shared" ca="1" si="167"/>
        <v>-3.0000000000000001E-3</v>
      </c>
      <c r="E1766">
        <f t="shared" ca="1" si="170"/>
        <v>0</v>
      </c>
      <c r="F1766">
        <f t="shared" ca="1" si="171"/>
        <v>31</v>
      </c>
      <c r="G1766">
        <f t="shared" ca="1" si="172"/>
        <v>32</v>
      </c>
      <c r="M1766">
        <v>1706</v>
      </c>
      <c r="N1766">
        <v>8.7870000000000008</v>
      </c>
    </row>
    <row r="1767" spans="1:14">
      <c r="A1767" s="249">
        <f>formulas!O1854</f>
        <v>0</v>
      </c>
      <c r="B1767" s="33">
        <f t="shared" ca="1" si="168"/>
        <v>32</v>
      </c>
      <c r="C1767">
        <f t="shared" si="169"/>
        <v>90</v>
      </c>
      <c r="D1767">
        <f t="shared" ca="1" si="167"/>
        <v>-3.0000000000000001E-3</v>
      </c>
      <c r="E1767">
        <f t="shared" ca="1" si="170"/>
        <v>0</v>
      </c>
      <c r="F1767">
        <f t="shared" ca="1" si="171"/>
        <v>31</v>
      </c>
      <c r="G1767">
        <f t="shared" ca="1" si="172"/>
        <v>32</v>
      </c>
      <c r="M1767">
        <v>1707</v>
      </c>
      <c r="N1767">
        <v>8.7929999999999993</v>
      </c>
    </row>
    <row r="1768" spans="1:14">
      <c r="A1768" s="249">
        <f>formulas!O1855</f>
        <v>0</v>
      </c>
      <c r="B1768" s="33">
        <f t="shared" ca="1" si="168"/>
        <v>32</v>
      </c>
      <c r="C1768">
        <f t="shared" si="169"/>
        <v>90</v>
      </c>
      <c r="D1768">
        <f t="shared" ca="1" si="167"/>
        <v>-3.0000000000000001E-3</v>
      </c>
      <c r="E1768">
        <f t="shared" ca="1" si="170"/>
        <v>0</v>
      </c>
      <c r="F1768">
        <f t="shared" ca="1" si="171"/>
        <v>31</v>
      </c>
      <c r="G1768">
        <f t="shared" ca="1" si="172"/>
        <v>32</v>
      </c>
      <c r="M1768">
        <v>1708</v>
      </c>
      <c r="N1768">
        <v>8.8000000000000007</v>
      </c>
    </row>
    <row r="1769" spans="1:14">
      <c r="A1769" s="249">
        <f>formulas!O1856</f>
        <v>0</v>
      </c>
      <c r="B1769" s="33">
        <f t="shared" ca="1" si="168"/>
        <v>32</v>
      </c>
      <c r="C1769">
        <f t="shared" si="169"/>
        <v>90</v>
      </c>
      <c r="D1769">
        <f t="shared" ca="1" si="167"/>
        <v>-3.0000000000000001E-3</v>
      </c>
      <c r="E1769">
        <f t="shared" ca="1" si="170"/>
        <v>0</v>
      </c>
      <c r="F1769">
        <f t="shared" ca="1" si="171"/>
        <v>31</v>
      </c>
      <c r="G1769">
        <f t="shared" ca="1" si="172"/>
        <v>32</v>
      </c>
      <c r="M1769">
        <v>1709</v>
      </c>
      <c r="N1769">
        <v>8.8059999999999992</v>
      </c>
    </row>
    <row r="1770" spans="1:14">
      <c r="A1770" s="54">
        <f>formulas!$D362</f>
        <v>0</v>
      </c>
      <c r="B1770" s="33">
        <f t="shared" ca="1" si="168"/>
        <v>32</v>
      </c>
      <c r="C1770">
        <f t="shared" si="169"/>
        <v>90</v>
      </c>
      <c r="D1770">
        <f t="shared" ca="1" si="167"/>
        <v>-3.0000000000000001E-3</v>
      </c>
      <c r="E1770">
        <f t="shared" ca="1" si="170"/>
        <v>0</v>
      </c>
      <c r="F1770">
        <f t="shared" ca="1" si="171"/>
        <v>31</v>
      </c>
      <c r="G1770">
        <f t="shared" ca="1" si="172"/>
        <v>32</v>
      </c>
      <c r="M1770">
        <v>1710</v>
      </c>
      <c r="N1770">
        <v>8.8119999999999994</v>
      </c>
    </row>
    <row r="1771" spans="1:14">
      <c r="A1771" s="54">
        <f>formulas!$D362</f>
        <v>0</v>
      </c>
      <c r="B1771" s="33">
        <f t="shared" ca="1" si="168"/>
        <v>32</v>
      </c>
      <c r="C1771">
        <f t="shared" si="169"/>
        <v>90</v>
      </c>
      <c r="D1771">
        <f t="shared" ca="1" si="167"/>
        <v>-3.0000000000000001E-3</v>
      </c>
      <c r="E1771">
        <f t="shared" ca="1" si="170"/>
        <v>0</v>
      </c>
      <c r="F1771">
        <f t="shared" ca="1" si="171"/>
        <v>31</v>
      </c>
      <c r="G1771">
        <f t="shared" ca="1" si="172"/>
        <v>32</v>
      </c>
      <c r="M1771">
        <v>1711</v>
      </c>
      <c r="N1771">
        <v>8.8190000000000008</v>
      </c>
    </row>
    <row r="1772" spans="1:14">
      <c r="A1772" s="249">
        <f>formulas!O1859</f>
        <v>0</v>
      </c>
      <c r="B1772" s="33">
        <f t="shared" ca="1" si="168"/>
        <v>32</v>
      </c>
      <c r="C1772">
        <f t="shared" si="169"/>
        <v>90</v>
      </c>
      <c r="D1772">
        <f t="shared" ca="1" si="167"/>
        <v>-3.0000000000000001E-3</v>
      </c>
      <c r="E1772">
        <f t="shared" ca="1" si="170"/>
        <v>0</v>
      </c>
      <c r="F1772">
        <f t="shared" ca="1" si="171"/>
        <v>31</v>
      </c>
      <c r="G1772">
        <f t="shared" ca="1" si="172"/>
        <v>32</v>
      </c>
      <c r="M1772">
        <v>1712</v>
      </c>
      <c r="N1772">
        <v>8.8249999999999993</v>
      </c>
    </row>
    <row r="1773" spans="1:14">
      <c r="A1773" s="249">
        <f>formulas!O1860</f>
        <v>0</v>
      </c>
      <c r="B1773" s="33">
        <f t="shared" ca="1" si="168"/>
        <v>32</v>
      </c>
      <c r="C1773">
        <f t="shared" si="169"/>
        <v>90</v>
      </c>
      <c r="D1773">
        <f t="shared" ca="1" si="167"/>
        <v>-3.0000000000000001E-3</v>
      </c>
      <c r="E1773">
        <f t="shared" ca="1" si="170"/>
        <v>0</v>
      </c>
      <c r="F1773">
        <f t="shared" ca="1" si="171"/>
        <v>31</v>
      </c>
      <c r="G1773">
        <f t="shared" ca="1" si="172"/>
        <v>32</v>
      </c>
      <c r="M1773">
        <v>1713</v>
      </c>
      <c r="N1773">
        <v>8.8309999999999995</v>
      </c>
    </row>
    <row r="1774" spans="1:14">
      <c r="A1774" s="249">
        <f>formulas!O1861</f>
        <v>0</v>
      </c>
      <c r="B1774" s="33">
        <f t="shared" ca="1" si="168"/>
        <v>32</v>
      </c>
      <c r="C1774">
        <f t="shared" si="169"/>
        <v>90</v>
      </c>
      <c r="D1774">
        <f t="shared" ca="1" si="167"/>
        <v>-3.0000000000000001E-3</v>
      </c>
      <c r="E1774">
        <f t="shared" ca="1" si="170"/>
        <v>0</v>
      </c>
      <c r="F1774">
        <f t="shared" ca="1" si="171"/>
        <v>31</v>
      </c>
      <c r="G1774">
        <f t="shared" ca="1" si="172"/>
        <v>32</v>
      </c>
      <c r="M1774">
        <v>1714</v>
      </c>
      <c r="N1774">
        <v>8.8369999999999997</v>
      </c>
    </row>
    <row r="1775" spans="1:14">
      <c r="A1775" s="249">
        <f>formulas!O1862</f>
        <v>0</v>
      </c>
      <c r="B1775" s="33">
        <f t="shared" ca="1" si="168"/>
        <v>32</v>
      </c>
      <c r="C1775">
        <f t="shared" si="169"/>
        <v>90</v>
      </c>
      <c r="D1775">
        <f t="shared" ca="1" si="167"/>
        <v>-3.0000000000000001E-3</v>
      </c>
      <c r="E1775">
        <f t="shared" ca="1" si="170"/>
        <v>0</v>
      </c>
      <c r="F1775">
        <f t="shared" ca="1" si="171"/>
        <v>31</v>
      </c>
      <c r="G1775">
        <f t="shared" ca="1" si="172"/>
        <v>32</v>
      </c>
      <c r="M1775">
        <v>1715</v>
      </c>
      <c r="N1775">
        <v>8.8439999999999994</v>
      </c>
    </row>
    <row r="1776" spans="1:14">
      <c r="A1776" s="249">
        <f>formulas!O1863</f>
        <v>0</v>
      </c>
      <c r="B1776" s="33">
        <f t="shared" ca="1" si="168"/>
        <v>32</v>
      </c>
      <c r="C1776">
        <f t="shared" si="169"/>
        <v>90</v>
      </c>
      <c r="D1776">
        <f t="shared" ca="1" si="167"/>
        <v>-3.0000000000000001E-3</v>
      </c>
      <c r="E1776">
        <f t="shared" ca="1" si="170"/>
        <v>0</v>
      </c>
      <c r="F1776">
        <f t="shared" ca="1" si="171"/>
        <v>31</v>
      </c>
      <c r="G1776">
        <f t="shared" ca="1" si="172"/>
        <v>32</v>
      </c>
      <c r="M1776">
        <v>1716</v>
      </c>
      <c r="N1776">
        <v>8.85</v>
      </c>
    </row>
    <row r="1777" spans="1:14">
      <c r="A1777" s="249">
        <f>formulas!O1864</f>
        <v>0</v>
      </c>
      <c r="B1777" s="33">
        <f t="shared" ca="1" si="168"/>
        <v>32</v>
      </c>
      <c r="C1777">
        <f t="shared" si="169"/>
        <v>90</v>
      </c>
      <c r="D1777">
        <f t="shared" ca="1" si="167"/>
        <v>-3.0000000000000001E-3</v>
      </c>
      <c r="E1777">
        <f t="shared" ca="1" si="170"/>
        <v>0</v>
      </c>
      <c r="F1777">
        <f t="shared" ca="1" si="171"/>
        <v>31</v>
      </c>
      <c r="G1777">
        <f t="shared" ca="1" si="172"/>
        <v>32</v>
      </c>
      <c r="M1777">
        <v>1717</v>
      </c>
      <c r="N1777">
        <v>8.8559999999999999</v>
      </c>
    </row>
    <row r="1778" spans="1:14">
      <c r="A1778" s="249">
        <f>formulas!O1865</f>
        <v>0</v>
      </c>
      <c r="B1778" s="33">
        <f t="shared" ca="1" si="168"/>
        <v>32</v>
      </c>
      <c r="C1778">
        <f t="shared" si="169"/>
        <v>90</v>
      </c>
      <c r="D1778">
        <f t="shared" ca="1" si="167"/>
        <v>-3.0000000000000001E-3</v>
      </c>
      <c r="E1778">
        <f t="shared" ca="1" si="170"/>
        <v>0</v>
      </c>
      <c r="F1778">
        <f t="shared" ca="1" si="171"/>
        <v>31</v>
      </c>
      <c r="G1778">
        <f t="shared" ca="1" si="172"/>
        <v>32</v>
      </c>
      <c r="M1778">
        <v>1718</v>
      </c>
      <c r="N1778">
        <v>8.8629999999999995</v>
      </c>
    </row>
    <row r="1779" spans="1:14">
      <c r="A1779" s="249">
        <f>formulas!O1866</f>
        <v>0</v>
      </c>
      <c r="B1779" s="33">
        <f t="shared" ca="1" si="168"/>
        <v>32</v>
      </c>
      <c r="C1779">
        <f t="shared" si="169"/>
        <v>90</v>
      </c>
      <c r="D1779">
        <f t="shared" ca="1" si="167"/>
        <v>-3.0000000000000001E-3</v>
      </c>
      <c r="E1779">
        <f t="shared" ca="1" si="170"/>
        <v>0</v>
      </c>
      <c r="F1779">
        <f t="shared" ca="1" si="171"/>
        <v>31</v>
      </c>
      <c r="G1779">
        <f t="shared" ca="1" si="172"/>
        <v>32</v>
      </c>
      <c r="M1779">
        <v>1719</v>
      </c>
      <c r="N1779">
        <v>8.8689999999999998</v>
      </c>
    </row>
    <row r="1780" spans="1:14">
      <c r="A1780" s="249">
        <f>formulas!O1867</f>
        <v>0</v>
      </c>
      <c r="B1780" s="33">
        <f t="shared" ca="1" si="168"/>
        <v>32</v>
      </c>
      <c r="C1780">
        <f t="shared" si="169"/>
        <v>90</v>
      </c>
      <c r="D1780">
        <f t="shared" ca="1" si="167"/>
        <v>-3.0000000000000001E-3</v>
      </c>
      <c r="E1780">
        <f t="shared" ca="1" si="170"/>
        <v>0</v>
      </c>
      <c r="F1780">
        <f t="shared" ca="1" si="171"/>
        <v>31</v>
      </c>
      <c r="G1780">
        <f t="shared" ca="1" si="172"/>
        <v>32</v>
      </c>
      <c r="M1780">
        <v>1720</v>
      </c>
      <c r="N1780">
        <v>8.875</v>
      </c>
    </row>
    <row r="1781" spans="1:14">
      <c r="A1781" s="249">
        <f>formulas!O1868</f>
        <v>0</v>
      </c>
      <c r="B1781" s="33">
        <f t="shared" ca="1" si="168"/>
        <v>32</v>
      </c>
      <c r="C1781">
        <f t="shared" si="169"/>
        <v>90</v>
      </c>
      <c r="D1781">
        <f t="shared" ca="1" si="167"/>
        <v>-3.0000000000000001E-3</v>
      </c>
      <c r="E1781">
        <f t="shared" ca="1" si="170"/>
        <v>0</v>
      </c>
      <c r="F1781">
        <f t="shared" ca="1" si="171"/>
        <v>31</v>
      </c>
      <c r="G1781">
        <f t="shared" ca="1" si="172"/>
        <v>32</v>
      </c>
      <c r="M1781">
        <v>1721</v>
      </c>
      <c r="N1781">
        <v>8.8819999999999997</v>
      </c>
    </row>
    <row r="1782" spans="1:14">
      <c r="A1782" s="54">
        <f>formulas!$D374</f>
        <v>0</v>
      </c>
      <c r="B1782" s="33">
        <f t="shared" ca="1" si="168"/>
        <v>32</v>
      </c>
      <c r="C1782">
        <f t="shared" si="169"/>
        <v>90</v>
      </c>
      <c r="D1782">
        <f t="shared" ca="1" si="167"/>
        <v>-3.0000000000000001E-3</v>
      </c>
      <c r="E1782">
        <f t="shared" ca="1" si="170"/>
        <v>0</v>
      </c>
      <c r="F1782">
        <f t="shared" ca="1" si="171"/>
        <v>31</v>
      </c>
      <c r="G1782">
        <f t="shared" ca="1" si="172"/>
        <v>32</v>
      </c>
      <c r="M1782">
        <v>1722</v>
      </c>
      <c r="N1782">
        <v>8.8879999999999999</v>
      </c>
    </row>
    <row r="1783" spans="1:14">
      <c r="A1783" s="54">
        <f>formulas!$D374</f>
        <v>0</v>
      </c>
      <c r="B1783" s="33">
        <f t="shared" ca="1" si="168"/>
        <v>32</v>
      </c>
      <c r="C1783">
        <f t="shared" si="169"/>
        <v>90</v>
      </c>
      <c r="D1783">
        <f t="shared" ca="1" si="167"/>
        <v>-3.0000000000000001E-3</v>
      </c>
      <c r="E1783">
        <f t="shared" ca="1" si="170"/>
        <v>0</v>
      </c>
      <c r="F1783">
        <f t="shared" ca="1" si="171"/>
        <v>31</v>
      </c>
      <c r="G1783">
        <f t="shared" ca="1" si="172"/>
        <v>32</v>
      </c>
      <c r="M1783">
        <v>1723</v>
      </c>
      <c r="N1783">
        <v>8.8940000000000001</v>
      </c>
    </row>
    <row r="1784" spans="1:14">
      <c r="A1784" s="249">
        <f>formulas!O1871</f>
        <v>0</v>
      </c>
      <c r="B1784" s="33">
        <f t="shared" ca="1" si="168"/>
        <v>32</v>
      </c>
      <c r="C1784">
        <f t="shared" si="169"/>
        <v>90</v>
      </c>
      <c r="D1784">
        <f t="shared" ca="1" si="167"/>
        <v>-3.0000000000000001E-3</v>
      </c>
      <c r="E1784">
        <f t="shared" ca="1" si="170"/>
        <v>0</v>
      </c>
      <c r="F1784">
        <f t="shared" ca="1" si="171"/>
        <v>31</v>
      </c>
      <c r="G1784">
        <f t="shared" ca="1" si="172"/>
        <v>32</v>
      </c>
      <c r="M1784">
        <v>1724</v>
      </c>
      <c r="N1784">
        <v>8.9</v>
      </c>
    </row>
    <row r="1785" spans="1:14">
      <c r="A1785" s="249">
        <f>formulas!O1872</f>
        <v>0</v>
      </c>
      <c r="B1785" s="33">
        <f t="shared" ca="1" si="168"/>
        <v>32</v>
      </c>
      <c r="C1785">
        <f t="shared" si="169"/>
        <v>90</v>
      </c>
      <c r="D1785">
        <f t="shared" ca="1" si="167"/>
        <v>-3.0000000000000001E-3</v>
      </c>
      <c r="E1785">
        <f t="shared" ca="1" si="170"/>
        <v>0</v>
      </c>
      <c r="F1785">
        <f t="shared" ca="1" si="171"/>
        <v>31</v>
      </c>
      <c r="G1785">
        <f t="shared" ca="1" si="172"/>
        <v>32</v>
      </c>
      <c r="M1785">
        <v>1725</v>
      </c>
      <c r="N1785">
        <v>8.907</v>
      </c>
    </row>
    <row r="1786" spans="1:14">
      <c r="A1786" s="249">
        <f>formulas!O1873</f>
        <v>0</v>
      </c>
      <c r="B1786" s="33">
        <f t="shared" ca="1" si="168"/>
        <v>32</v>
      </c>
      <c r="C1786">
        <f t="shared" si="169"/>
        <v>90</v>
      </c>
      <c r="D1786">
        <f t="shared" ca="1" si="167"/>
        <v>-3.0000000000000001E-3</v>
      </c>
      <c r="E1786">
        <f t="shared" ca="1" si="170"/>
        <v>0</v>
      </c>
      <c r="F1786">
        <f t="shared" ca="1" si="171"/>
        <v>31</v>
      </c>
      <c r="G1786">
        <f t="shared" ca="1" si="172"/>
        <v>32</v>
      </c>
      <c r="M1786">
        <v>1726</v>
      </c>
      <c r="N1786">
        <v>8.9130000000000003</v>
      </c>
    </row>
    <row r="1787" spans="1:14">
      <c r="A1787" s="249">
        <f>formulas!O1874</f>
        <v>0</v>
      </c>
      <c r="B1787" s="33">
        <f t="shared" ca="1" si="168"/>
        <v>32</v>
      </c>
      <c r="C1787">
        <f t="shared" si="169"/>
        <v>90</v>
      </c>
      <c r="D1787">
        <f t="shared" ca="1" si="167"/>
        <v>-3.0000000000000001E-3</v>
      </c>
      <c r="E1787">
        <f t="shared" ca="1" si="170"/>
        <v>0</v>
      </c>
      <c r="F1787">
        <f t="shared" ca="1" si="171"/>
        <v>31</v>
      </c>
      <c r="G1787">
        <f t="shared" ca="1" si="172"/>
        <v>32</v>
      </c>
      <c r="M1787">
        <v>1727</v>
      </c>
      <c r="N1787">
        <v>8.9190000000000005</v>
      </c>
    </row>
    <row r="1788" spans="1:14">
      <c r="A1788" s="249">
        <f>formulas!O1875</f>
        <v>0</v>
      </c>
      <c r="B1788" s="33">
        <f t="shared" ca="1" si="168"/>
        <v>32</v>
      </c>
      <c r="C1788">
        <f t="shared" si="169"/>
        <v>90</v>
      </c>
      <c r="D1788">
        <f t="shared" ca="1" si="167"/>
        <v>-3.0000000000000001E-3</v>
      </c>
      <c r="E1788">
        <f t="shared" ca="1" si="170"/>
        <v>0</v>
      </c>
      <c r="F1788">
        <f t="shared" ca="1" si="171"/>
        <v>31</v>
      </c>
      <c r="G1788">
        <f t="shared" ca="1" si="172"/>
        <v>32</v>
      </c>
      <c r="M1788">
        <v>1728</v>
      </c>
      <c r="N1788">
        <v>8.9260000000000002</v>
      </c>
    </row>
    <row r="1789" spans="1:14">
      <c r="A1789" s="249">
        <f>formulas!O1876</f>
        <v>0</v>
      </c>
      <c r="B1789" s="33">
        <f t="shared" ca="1" si="168"/>
        <v>32</v>
      </c>
      <c r="C1789">
        <f t="shared" si="169"/>
        <v>90</v>
      </c>
      <c r="D1789">
        <f t="shared" ca="1" si="167"/>
        <v>-3.0000000000000001E-3</v>
      </c>
      <c r="E1789">
        <f t="shared" ca="1" si="170"/>
        <v>0</v>
      </c>
      <c r="F1789">
        <f t="shared" ca="1" si="171"/>
        <v>31</v>
      </c>
      <c r="G1789">
        <f t="shared" ca="1" si="172"/>
        <v>32</v>
      </c>
      <c r="M1789">
        <v>1729</v>
      </c>
      <c r="N1789">
        <v>8.9320000000000004</v>
      </c>
    </row>
    <row r="1790" spans="1:14">
      <c r="A1790" s="249">
        <f>formulas!O1877</f>
        <v>0</v>
      </c>
      <c r="B1790" s="33">
        <f t="shared" ca="1" si="168"/>
        <v>32</v>
      </c>
      <c r="C1790">
        <f t="shared" si="169"/>
        <v>90</v>
      </c>
      <c r="D1790">
        <f t="shared" ca="1" si="167"/>
        <v>-3.0000000000000001E-3</v>
      </c>
      <c r="E1790">
        <f t="shared" ca="1" si="170"/>
        <v>0</v>
      </c>
      <c r="F1790">
        <f t="shared" ca="1" si="171"/>
        <v>31</v>
      </c>
      <c r="G1790">
        <f t="shared" ca="1" si="172"/>
        <v>32</v>
      </c>
      <c r="M1790">
        <v>1730</v>
      </c>
      <c r="N1790">
        <v>8.9380000000000006</v>
      </c>
    </row>
    <row r="1791" spans="1:14">
      <c r="A1791" s="249">
        <f>formulas!O1878</f>
        <v>0</v>
      </c>
      <c r="B1791" s="33">
        <f t="shared" ca="1" si="168"/>
        <v>32</v>
      </c>
      <c r="C1791">
        <f t="shared" si="169"/>
        <v>90</v>
      </c>
      <c r="D1791">
        <f t="shared" ca="1" si="167"/>
        <v>-3.0000000000000001E-3</v>
      </c>
      <c r="E1791">
        <f t="shared" ca="1" si="170"/>
        <v>0</v>
      </c>
      <c r="F1791">
        <f t="shared" ca="1" si="171"/>
        <v>31</v>
      </c>
      <c r="G1791">
        <f t="shared" ca="1" si="172"/>
        <v>32</v>
      </c>
      <c r="M1791">
        <v>1731</v>
      </c>
      <c r="N1791">
        <v>8.9450000000000003</v>
      </c>
    </row>
    <row r="1792" spans="1:14">
      <c r="A1792" s="249">
        <f>formulas!O1879</f>
        <v>0</v>
      </c>
      <c r="B1792" s="33">
        <f t="shared" ca="1" si="168"/>
        <v>32</v>
      </c>
      <c r="C1792">
        <f t="shared" si="169"/>
        <v>90</v>
      </c>
      <c r="D1792">
        <f t="shared" ca="1" si="167"/>
        <v>-3.0000000000000001E-3</v>
      </c>
      <c r="E1792">
        <f t="shared" ca="1" si="170"/>
        <v>0</v>
      </c>
      <c r="F1792">
        <f t="shared" ca="1" si="171"/>
        <v>31</v>
      </c>
      <c r="G1792">
        <f t="shared" ca="1" si="172"/>
        <v>32</v>
      </c>
      <c r="M1792">
        <v>1732</v>
      </c>
      <c r="N1792">
        <v>8.9510000000000005</v>
      </c>
    </row>
    <row r="1793" spans="1:14">
      <c r="A1793" s="249">
        <f>formulas!O1880</f>
        <v>0</v>
      </c>
      <c r="B1793" s="33">
        <f t="shared" ca="1" si="168"/>
        <v>32</v>
      </c>
      <c r="C1793">
        <f t="shared" si="169"/>
        <v>90</v>
      </c>
      <c r="D1793">
        <f t="shared" ca="1" si="167"/>
        <v>-3.0000000000000001E-3</v>
      </c>
      <c r="E1793">
        <f t="shared" ca="1" si="170"/>
        <v>0</v>
      </c>
      <c r="F1793">
        <f t="shared" ca="1" si="171"/>
        <v>31</v>
      </c>
      <c r="G1793">
        <f t="shared" ca="1" si="172"/>
        <v>32</v>
      </c>
      <c r="M1793">
        <v>1733</v>
      </c>
      <c r="N1793">
        <v>8.9570000000000007</v>
      </c>
    </row>
    <row r="1794" spans="1:14">
      <c r="A1794" s="54">
        <f>formulas!$D386</f>
        <v>0</v>
      </c>
      <c r="B1794" s="33">
        <f t="shared" ca="1" si="168"/>
        <v>32</v>
      </c>
      <c r="C1794">
        <f t="shared" si="169"/>
        <v>90</v>
      </c>
      <c r="D1794">
        <f t="shared" ca="1" si="167"/>
        <v>-3.0000000000000001E-3</v>
      </c>
      <c r="E1794">
        <f t="shared" ca="1" si="170"/>
        <v>0</v>
      </c>
      <c r="F1794">
        <f t="shared" ca="1" si="171"/>
        <v>31</v>
      </c>
      <c r="G1794">
        <f t="shared" ca="1" si="172"/>
        <v>32</v>
      </c>
      <c r="M1794">
        <v>1734</v>
      </c>
      <c r="N1794">
        <v>8.9640000000000004</v>
      </c>
    </row>
    <row r="1795" spans="1:14">
      <c r="A1795" s="54">
        <f>formulas!$D386</f>
        <v>0</v>
      </c>
      <c r="B1795" s="33">
        <f t="shared" ca="1" si="168"/>
        <v>32</v>
      </c>
      <c r="C1795">
        <f t="shared" si="169"/>
        <v>90</v>
      </c>
      <c r="D1795">
        <f t="shared" ref="D1795:D1858" ca="1" si="173">INDIRECT(ADDRESS(C1795+1,14))</f>
        <v>-3.0000000000000001E-3</v>
      </c>
      <c r="E1795">
        <f t="shared" ca="1" si="170"/>
        <v>0</v>
      </c>
      <c r="F1795">
        <f t="shared" ca="1" si="171"/>
        <v>31</v>
      </c>
      <c r="G1795">
        <f t="shared" ca="1" si="172"/>
        <v>32</v>
      </c>
      <c r="M1795">
        <v>1735</v>
      </c>
      <c r="N1795">
        <v>8.9700000000000006</v>
      </c>
    </row>
    <row r="1796" spans="1:14">
      <c r="A1796" s="249">
        <f>formulas!O1883</f>
        <v>0</v>
      </c>
      <c r="B1796" s="33">
        <f t="shared" ca="1" si="168"/>
        <v>32</v>
      </c>
      <c r="C1796">
        <f t="shared" si="169"/>
        <v>90</v>
      </c>
      <c r="D1796">
        <f t="shared" ca="1" si="173"/>
        <v>-3.0000000000000001E-3</v>
      </c>
      <c r="E1796">
        <f t="shared" ca="1" si="170"/>
        <v>0</v>
      </c>
      <c r="F1796">
        <f t="shared" ca="1" si="171"/>
        <v>31</v>
      </c>
      <c r="G1796">
        <f t="shared" ca="1" si="172"/>
        <v>32</v>
      </c>
      <c r="M1796">
        <v>1736</v>
      </c>
      <c r="N1796">
        <v>8.9760000000000009</v>
      </c>
    </row>
    <row r="1797" spans="1:14">
      <c r="A1797" s="249">
        <f>formulas!O1884</f>
        <v>0</v>
      </c>
      <c r="B1797" s="33">
        <f t="shared" ca="1" si="168"/>
        <v>32</v>
      </c>
      <c r="C1797">
        <f t="shared" si="169"/>
        <v>90</v>
      </c>
      <c r="D1797">
        <f t="shared" ca="1" si="173"/>
        <v>-3.0000000000000001E-3</v>
      </c>
      <c r="E1797">
        <f t="shared" ca="1" si="170"/>
        <v>0</v>
      </c>
      <c r="F1797">
        <f t="shared" ca="1" si="171"/>
        <v>31</v>
      </c>
      <c r="G1797">
        <f t="shared" ca="1" si="172"/>
        <v>32</v>
      </c>
      <c r="M1797">
        <v>1737</v>
      </c>
      <c r="N1797">
        <v>8.9830000000000005</v>
      </c>
    </row>
    <row r="1798" spans="1:14">
      <c r="A1798" s="249">
        <f>formulas!O1885</f>
        <v>0</v>
      </c>
      <c r="B1798" s="33">
        <f t="shared" ca="1" si="168"/>
        <v>32</v>
      </c>
      <c r="C1798">
        <f t="shared" si="169"/>
        <v>90</v>
      </c>
      <c r="D1798">
        <f t="shared" ca="1" si="173"/>
        <v>-3.0000000000000001E-3</v>
      </c>
      <c r="E1798">
        <f t="shared" ca="1" si="170"/>
        <v>0</v>
      </c>
      <c r="F1798">
        <f t="shared" ca="1" si="171"/>
        <v>31</v>
      </c>
      <c r="G1798">
        <f t="shared" ca="1" si="172"/>
        <v>32</v>
      </c>
      <c r="M1798">
        <v>1738</v>
      </c>
      <c r="N1798">
        <v>8.9890000000000008</v>
      </c>
    </row>
    <row r="1799" spans="1:14">
      <c r="A1799" s="249">
        <f>formulas!O1886</f>
        <v>0</v>
      </c>
      <c r="B1799" s="33">
        <f t="shared" ca="1" si="168"/>
        <v>32</v>
      </c>
      <c r="C1799">
        <f t="shared" si="169"/>
        <v>90</v>
      </c>
      <c r="D1799">
        <f t="shared" ca="1" si="173"/>
        <v>-3.0000000000000001E-3</v>
      </c>
      <c r="E1799">
        <f t="shared" ca="1" si="170"/>
        <v>0</v>
      </c>
      <c r="F1799">
        <f t="shared" ca="1" si="171"/>
        <v>31</v>
      </c>
      <c r="G1799">
        <f t="shared" ca="1" si="172"/>
        <v>32</v>
      </c>
      <c r="M1799">
        <v>1739</v>
      </c>
      <c r="N1799">
        <v>8.9949999999999992</v>
      </c>
    </row>
    <row r="1800" spans="1:14">
      <c r="A1800" s="249">
        <f>formulas!O1887</f>
        <v>0</v>
      </c>
      <c r="B1800" s="33">
        <f t="shared" ca="1" si="168"/>
        <v>32</v>
      </c>
      <c r="C1800">
        <f t="shared" si="169"/>
        <v>90</v>
      </c>
      <c r="D1800">
        <f t="shared" ca="1" si="173"/>
        <v>-3.0000000000000001E-3</v>
      </c>
      <c r="E1800">
        <f t="shared" ca="1" si="170"/>
        <v>0</v>
      </c>
      <c r="F1800">
        <f t="shared" ca="1" si="171"/>
        <v>31</v>
      </c>
      <c r="G1800">
        <f t="shared" ca="1" si="172"/>
        <v>32</v>
      </c>
      <c r="M1800">
        <v>1740</v>
      </c>
      <c r="N1800">
        <v>9.0009999999999994</v>
      </c>
    </row>
    <row r="1801" spans="1:14">
      <c r="A1801" s="249">
        <f>formulas!O1888</f>
        <v>0</v>
      </c>
      <c r="B1801" s="33">
        <f t="shared" ca="1" si="168"/>
        <v>32</v>
      </c>
      <c r="C1801">
        <f t="shared" si="169"/>
        <v>90</v>
      </c>
      <c r="D1801">
        <f t="shared" ca="1" si="173"/>
        <v>-3.0000000000000001E-3</v>
      </c>
      <c r="E1801">
        <f t="shared" ca="1" si="170"/>
        <v>0</v>
      </c>
      <c r="F1801">
        <f t="shared" ca="1" si="171"/>
        <v>31</v>
      </c>
      <c r="G1801">
        <f t="shared" ca="1" si="172"/>
        <v>32</v>
      </c>
      <c r="M1801">
        <v>1741</v>
      </c>
      <c r="N1801">
        <v>9.0079999999999991</v>
      </c>
    </row>
    <row r="1802" spans="1:14">
      <c r="A1802" s="249">
        <f>formulas!O1889</f>
        <v>0</v>
      </c>
      <c r="B1802" s="33">
        <f t="shared" ca="1" si="168"/>
        <v>32</v>
      </c>
      <c r="C1802">
        <f t="shared" si="169"/>
        <v>90</v>
      </c>
      <c r="D1802">
        <f t="shared" ca="1" si="173"/>
        <v>-3.0000000000000001E-3</v>
      </c>
      <c r="E1802">
        <f t="shared" ca="1" si="170"/>
        <v>0</v>
      </c>
      <c r="F1802">
        <f t="shared" ca="1" si="171"/>
        <v>31</v>
      </c>
      <c r="G1802">
        <f t="shared" ca="1" si="172"/>
        <v>32</v>
      </c>
      <c r="M1802">
        <v>1742</v>
      </c>
      <c r="N1802">
        <v>9.0139999999999993</v>
      </c>
    </row>
    <row r="1803" spans="1:14">
      <c r="A1803" s="249">
        <f>formulas!O1890</f>
        <v>0</v>
      </c>
      <c r="B1803" s="33">
        <f t="shared" ca="1" si="168"/>
        <v>32</v>
      </c>
      <c r="C1803">
        <f t="shared" si="169"/>
        <v>90</v>
      </c>
      <c r="D1803">
        <f t="shared" ca="1" si="173"/>
        <v>-3.0000000000000001E-3</v>
      </c>
      <c r="E1803">
        <f t="shared" ca="1" si="170"/>
        <v>0</v>
      </c>
      <c r="F1803">
        <f t="shared" ca="1" si="171"/>
        <v>31</v>
      </c>
      <c r="G1803">
        <f t="shared" ca="1" si="172"/>
        <v>32</v>
      </c>
      <c r="M1803">
        <v>1743</v>
      </c>
      <c r="N1803">
        <v>9.02</v>
      </c>
    </row>
    <row r="1804" spans="1:14">
      <c r="A1804" s="249">
        <f>formulas!O1891</f>
        <v>0</v>
      </c>
      <c r="B1804" s="33">
        <f t="shared" ca="1" si="168"/>
        <v>32</v>
      </c>
      <c r="C1804">
        <f t="shared" si="169"/>
        <v>90</v>
      </c>
      <c r="D1804">
        <f t="shared" ca="1" si="173"/>
        <v>-3.0000000000000001E-3</v>
      </c>
      <c r="E1804">
        <f t="shared" ca="1" si="170"/>
        <v>0</v>
      </c>
      <c r="F1804">
        <f t="shared" ca="1" si="171"/>
        <v>31</v>
      </c>
      <c r="G1804">
        <f t="shared" ca="1" si="172"/>
        <v>32</v>
      </c>
      <c r="M1804">
        <v>1744</v>
      </c>
      <c r="N1804">
        <v>9.0269999999999992</v>
      </c>
    </row>
    <row r="1805" spans="1:14">
      <c r="A1805" s="249">
        <f>formulas!O1892</f>
        <v>0</v>
      </c>
      <c r="B1805" s="33">
        <f t="shared" ca="1" si="168"/>
        <v>32</v>
      </c>
      <c r="C1805">
        <f t="shared" si="169"/>
        <v>90</v>
      </c>
      <c r="D1805">
        <f t="shared" ca="1" si="173"/>
        <v>-3.0000000000000001E-3</v>
      </c>
      <c r="E1805">
        <f t="shared" ca="1" si="170"/>
        <v>0</v>
      </c>
      <c r="F1805">
        <f t="shared" ca="1" si="171"/>
        <v>31</v>
      </c>
      <c r="G1805">
        <f t="shared" ca="1" si="172"/>
        <v>32</v>
      </c>
      <c r="M1805">
        <v>1745</v>
      </c>
      <c r="N1805">
        <v>9.0329999999999995</v>
      </c>
    </row>
    <row r="1806" spans="1:14">
      <c r="A1806" s="32">
        <v>0</v>
      </c>
      <c r="B1806" s="33">
        <f t="shared" ca="1" si="168"/>
        <v>32</v>
      </c>
      <c r="C1806">
        <f t="shared" si="169"/>
        <v>90</v>
      </c>
      <c r="D1806">
        <f t="shared" ca="1" si="173"/>
        <v>-3.0000000000000001E-3</v>
      </c>
      <c r="E1806">
        <f t="shared" ca="1" si="170"/>
        <v>0</v>
      </c>
      <c r="F1806">
        <f t="shared" ca="1" si="171"/>
        <v>31</v>
      </c>
      <c r="G1806">
        <f t="shared" ca="1" si="172"/>
        <v>32</v>
      </c>
      <c r="M1806">
        <v>1746</v>
      </c>
      <c r="N1806">
        <v>9.0389999999999997</v>
      </c>
    </row>
    <row r="1807" spans="1:14">
      <c r="A1807" s="54">
        <f>formulas!O1894</f>
        <v>0</v>
      </c>
      <c r="B1807" s="33">
        <f t="shared" ca="1" si="168"/>
        <v>32</v>
      </c>
      <c r="C1807">
        <f t="shared" si="169"/>
        <v>90</v>
      </c>
      <c r="D1807">
        <f t="shared" ca="1" si="173"/>
        <v>-3.0000000000000001E-3</v>
      </c>
      <c r="E1807">
        <f t="shared" ca="1" si="170"/>
        <v>0</v>
      </c>
      <c r="F1807">
        <f t="shared" ca="1" si="171"/>
        <v>31</v>
      </c>
      <c r="G1807">
        <f t="shared" ca="1" si="172"/>
        <v>32</v>
      </c>
      <c r="M1807">
        <v>1747</v>
      </c>
      <c r="N1807">
        <v>9.0459999999999994</v>
      </c>
    </row>
    <row r="1808" spans="1:14">
      <c r="A1808" s="32">
        <v>0</v>
      </c>
      <c r="B1808" s="33">
        <f t="shared" ca="1" si="168"/>
        <v>32</v>
      </c>
      <c r="C1808">
        <f t="shared" si="169"/>
        <v>90</v>
      </c>
      <c r="D1808">
        <f t="shared" ca="1" si="173"/>
        <v>-3.0000000000000001E-3</v>
      </c>
      <c r="E1808">
        <f t="shared" ca="1" si="170"/>
        <v>0</v>
      </c>
      <c r="F1808">
        <f t="shared" ca="1" si="171"/>
        <v>31</v>
      </c>
      <c r="G1808">
        <f t="shared" ca="1" si="172"/>
        <v>32</v>
      </c>
      <c r="M1808">
        <v>1748</v>
      </c>
      <c r="N1808">
        <v>9.0519999999999996</v>
      </c>
    </row>
    <row r="1809" spans="1:14">
      <c r="A1809" s="54">
        <f>formulas!O1896</f>
        <v>0</v>
      </c>
      <c r="B1809" s="33">
        <f t="shared" ca="1" si="168"/>
        <v>32</v>
      </c>
      <c r="C1809">
        <f t="shared" si="169"/>
        <v>90</v>
      </c>
      <c r="D1809">
        <f t="shared" ca="1" si="173"/>
        <v>-3.0000000000000001E-3</v>
      </c>
      <c r="E1809">
        <f t="shared" ca="1" si="170"/>
        <v>0</v>
      </c>
      <c r="F1809">
        <f t="shared" ca="1" si="171"/>
        <v>31</v>
      </c>
      <c r="G1809">
        <f t="shared" ca="1" si="172"/>
        <v>32</v>
      </c>
      <c r="M1809">
        <v>1749</v>
      </c>
      <c r="N1809">
        <v>9.0579999999999998</v>
      </c>
    </row>
    <row r="1810" spans="1:14">
      <c r="A1810" s="32">
        <v>0</v>
      </c>
      <c r="B1810" s="33">
        <f t="shared" ca="1" si="168"/>
        <v>32</v>
      </c>
      <c r="C1810">
        <f t="shared" si="169"/>
        <v>90</v>
      </c>
      <c r="D1810">
        <f t="shared" ca="1" si="173"/>
        <v>-3.0000000000000001E-3</v>
      </c>
      <c r="E1810">
        <f t="shared" ca="1" si="170"/>
        <v>0</v>
      </c>
      <c r="F1810">
        <f t="shared" ca="1" si="171"/>
        <v>31</v>
      </c>
      <c r="G1810">
        <f t="shared" ca="1" si="172"/>
        <v>32</v>
      </c>
      <c r="M1810">
        <v>1750</v>
      </c>
      <c r="N1810">
        <v>9.0649999999999995</v>
      </c>
    </row>
    <row r="1811" spans="1:14">
      <c r="A1811" s="54">
        <f>formulas!O1898</f>
        <v>0</v>
      </c>
      <c r="B1811" s="33">
        <f t="shared" ca="1" si="168"/>
        <v>32</v>
      </c>
      <c r="C1811">
        <f t="shared" si="169"/>
        <v>90</v>
      </c>
      <c r="D1811">
        <f t="shared" ca="1" si="173"/>
        <v>-3.0000000000000001E-3</v>
      </c>
      <c r="E1811">
        <f t="shared" ca="1" si="170"/>
        <v>0</v>
      </c>
      <c r="F1811">
        <f t="shared" ca="1" si="171"/>
        <v>31</v>
      </c>
      <c r="G1811">
        <f t="shared" ca="1" si="172"/>
        <v>32</v>
      </c>
      <c r="M1811">
        <v>1751</v>
      </c>
      <c r="N1811">
        <v>9.0709999999999997</v>
      </c>
    </row>
    <row r="1812" spans="1:14">
      <c r="A1812" s="32">
        <v>0</v>
      </c>
      <c r="B1812" s="33">
        <f t="shared" ca="1" si="168"/>
        <v>32</v>
      </c>
      <c r="C1812">
        <f t="shared" si="169"/>
        <v>90</v>
      </c>
      <c r="D1812">
        <f t="shared" ca="1" si="173"/>
        <v>-3.0000000000000001E-3</v>
      </c>
      <c r="E1812">
        <f t="shared" ca="1" si="170"/>
        <v>0</v>
      </c>
      <c r="F1812">
        <f t="shared" ca="1" si="171"/>
        <v>31</v>
      </c>
      <c r="G1812">
        <f t="shared" ca="1" si="172"/>
        <v>32</v>
      </c>
      <c r="M1812">
        <v>1752</v>
      </c>
      <c r="N1812">
        <v>9.077</v>
      </c>
    </row>
    <row r="1813" spans="1:14">
      <c r="A1813" s="54">
        <f>formulas!O1900</f>
        <v>0</v>
      </c>
      <c r="B1813" s="33">
        <f t="shared" ref="B1813:B1876" ca="1" si="174">(A1813-D1813)/(E1813-D1813)*(G1813-F1813)+F1813</f>
        <v>32</v>
      </c>
      <c r="C1813">
        <f t="shared" ref="C1813:C1876" si="175">COUNTIF($N$2:$N$25400,"&lt;"&amp;A1813)</f>
        <v>90</v>
      </c>
      <c r="D1813">
        <f t="shared" ca="1" si="173"/>
        <v>-3.0000000000000001E-3</v>
      </c>
      <c r="E1813">
        <f t="shared" ref="E1813:E1876" ca="1" si="176">INDIRECT(ADDRESS(C1813+2,14))</f>
        <v>0</v>
      </c>
      <c r="F1813">
        <f t="shared" ref="F1813:F1876" ca="1" si="177">INDIRECT(ADDRESS(C1813+1,13))</f>
        <v>31</v>
      </c>
      <c r="G1813">
        <f t="shared" ref="G1813:G1876" ca="1" si="178">INDIRECT(ADDRESS(C1813+2,13))</f>
        <v>32</v>
      </c>
      <c r="M1813">
        <v>1753</v>
      </c>
      <c r="N1813">
        <v>9.0839999999999996</v>
      </c>
    </row>
    <row r="1814" spans="1:14">
      <c r="A1814" s="32">
        <v>0</v>
      </c>
      <c r="B1814" s="33">
        <f t="shared" ca="1" si="174"/>
        <v>32</v>
      </c>
      <c r="C1814">
        <f t="shared" si="175"/>
        <v>90</v>
      </c>
      <c r="D1814">
        <f t="shared" ca="1" si="173"/>
        <v>-3.0000000000000001E-3</v>
      </c>
      <c r="E1814">
        <f t="shared" ca="1" si="176"/>
        <v>0</v>
      </c>
      <c r="F1814">
        <f t="shared" ca="1" si="177"/>
        <v>31</v>
      </c>
      <c r="G1814">
        <f t="shared" ca="1" si="178"/>
        <v>32</v>
      </c>
      <c r="M1814">
        <v>1754</v>
      </c>
      <c r="N1814">
        <v>9.09</v>
      </c>
    </row>
    <row r="1815" spans="1:14">
      <c r="A1815" s="54">
        <f>formulas!O1902</f>
        <v>0</v>
      </c>
      <c r="B1815" s="33">
        <f t="shared" ca="1" si="174"/>
        <v>32</v>
      </c>
      <c r="C1815">
        <f t="shared" si="175"/>
        <v>90</v>
      </c>
      <c r="D1815">
        <f t="shared" ca="1" si="173"/>
        <v>-3.0000000000000001E-3</v>
      </c>
      <c r="E1815">
        <f t="shared" ca="1" si="176"/>
        <v>0</v>
      </c>
      <c r="F1815">
        <f t="shared" ca="1" si="177"/>
        <v>31</v>
      </c>
      <c r="G1815">
        <f t="shared" ca="1" si="178"/>
        <v>32</v>
      </c>
      <c r="M1815">
        <v>1755</v>
      </c>
      <c r="N1815">
        <v>9.0960000000000001</v>
      </c>
    </row>
    <row r="1816" spans="1:14">
      <c r="A1816" s="32">
        <v>0</v>
      </c>
      <c r="B1816" s="33">
        <f t="shared" ca="1" si="174"/>
        <v>32</v>
      </c>
      <c r="C1816">
        <f t="shared" si="175"/>
        <v>90</v>
      </c>
      <c r="D1816">
        <f t="shared" ca="1" si="173"/>
        <v>-3.0000000000000001E-3</v>
      </c>
      <c r="E1816">
        <f t="shared" ca="1" si="176"/>
        <v>0</v>
      </c>
      <c r="F1816">
        <f t="shared" ca="1" si="177"/>
        <v>31</v>
      </c>
      <c r="G1816">
        <f t="shared" ca="1" si="178"/>
        <v>32</v>
      </c>
      <c r="M1816">
        <v>1756</v>
      </c>
      <c r="N1816">
        <v>9.1029999999999998</v>
      </c>
    </row>
    <row r="1817" spans="1:14">
      <c r="A1817" s="54">
        <f>formulas!O1904</f>
        <v>0</v>
      </c>
      <c r="B1817" s="33">
        <f t="shared" ca="1" si="174"/>
        <v>32</v>
      </c>
      <c r="C1817">
        <f t="shared" si="175"/>
        <v>90</v>
      </c>
      <c r="D1817">
        <f t="shared" ca="1" si="173"/>
        <v>-3.0000000000000001E-3</v>
      </c>
      <c r="E1817">
        <f t="shared" ca="1" si="176"/>
        <v>0</v>
      </c>
      <c r="F1817">
        <f t="shared" ca="1" si="177"/>
        <v>31</v>
      </c>
      <c r="G1817">
        <f t="shared" ca="1" si="178"/>
        <v>32</v>
      </c>
      <c r="M1817">
        <v>1757</v>
      </c>
      <c r="N1817">
        <v>9.109</v>
      </c>
    </row>
    <row r="1818" spans="1:14">
      <c r="A1818" s="32">
        <v>0</v>
      </c>
      <c r="B1818" s="33">
        <f t="shared" ca="1" si="174"/>
        <v>32</v>
      </c>
      <c r="C1818">
        <f t="shared" si="175"/>
        <v>90</v>
      </c>
      <c r="D1818">
        <f t="shared" ca="1" si="173"/>
        <v>-3.0000000000000001E-3</v>
      </c>
      <c r="E1818">
        <f t="shared" ca="1" si="176"/>
        <v>0</v>
      </c>
      <c r="F1818">
        <f t="shared" ca="1" si="177"/>
        <v>31</v>
      </c>
      <c r="G1818">
        <f t="shared" ca="1" si="178"/>
        <v>32</v>
      </c>
      <c r="M1818">
        <v>1758</v>
      </c>
      <c r="N1818">
        <v>9.1150000000000002</v>
      </c>
    </row>
    <row r="1819" spans="1:14">
      <c r="A1819" s="54">
        <f>formulas!O1906</f>
        <v>0</v>
      </c>
      <c r="B1819" s="33">
        <f t="shared" ca="1" si="174"/>
        <v>32</v>
      </c>
      <c r="C1819">
        <f t="shared" si="175"/>
        <v>90</v>
      </c>
      <c r="D1819">
        <f t="shared" ca="1" si="173"/>
        <v>-3.0000000000000001E-3</v>
      </c>
      <c r="E1819">
        <f t="shared" ca="1" si="176"/>
        <v>0</v>
      </c>
      <c r="F1819">
        <f t="shared" ca="1" si="177"/>
        <v>31</v>
      </c>
      <c r="G1819">
        <f t="shared" ca="1" si="178"/>
        <v>32</v>
      </c>
      <c r="M1819">
        <v>1759</v>
      </c>
      <c r="N1819">
        <v>9.1219999999999999</v>
      </c>
    </row>
    <row r="1820" spans="1:14">
      <c r="A1820" s="32">
        <v>0</v>
      </c>
      <c r="B1820" s="33">
        <f t="shared" ca="1" si="174"/>
        <v>32</v>
      </c>
      <c r="C1820">
        <f t="shared" si="175"/>
        <v>90</v>
      </c>
      <c r="D1820">
        <f t="shared" ca="1" si="173"/>
        <v>-3.0000000000000001E-3</v>
      </c>
      <c r="E1820">
        <f t="shared" ca="1" si="176"/>
        <v>0</v>
      </c>
      <c r="F1820">
        <f t="shared" ca="1" si="177"/>
        <v>31</v>
      </c>
      <c r="G1820">
        <f t="shared" ca="1" si="178"/>
        <v>32</v>
      </c>
      <c r="M1820">
        <v>1760</v>
      </c>
      <c r="N1820">
        <v>9.1280000000000001</v>
      </c>
    </row>
    <row r="1821" spans="1:14">
      <c r="A1821" s="54">
        <f>formulas!O1908</f>
        <v>0</v>
      </c>
      <c r="B1821" s="33">
        <f t="shared" ca="1" si="174"/>
        <v>32</v>
      </c>
      <c r="C1821">
        <f t="shared" si="175"/>
        <v>90</v>
      </c>
      <c r="D1821">
        <f t="shared" ca="1" si="173"/>
        <v>-3.0000000000000001E-3</v>
      </c>
      <c r="E1821">
        <f t="shared" ca="1" si="176"/>
        <v>0</v>
      </c>
      <c r="F1821">
        <f t="shared" ca="1" si="177"/>
        <v>31</v>
      </c>
      <c r="G1821">
        <f t="shared" ca="1" si="178"/>
        <v>32</v>
      </c>
      <c r="M1821">
        <v>1761</v>
      </c>
      <c r="N1821">
        <v>9.1340000000000003</v>
      </c>
    </row>
    <row r="1822" spans="1:14">
      <c r="A1822" s="32">
        <v>0</v>
      </c>
      <c r="B1822" s="33">
        <f t="shared" ca="1" si="174"/>
        <v>32</v>
      </c>
      <c r="C1822">
        <f t="shared" si="175"/>
        <v>90</v>
      </c>
      <c r="D1822">
        <f t="shared" ca="1" si="173"/>
        <v>-3.0000000000000001E-3</v>
      </c>
      <c r="E1822">
        <f t="shared" ca="1" si="176"/>
        <v>0</v>
      </c>
      <c r="F1822">
        <f t="shared" ca="1" si="177"/>
        <v>31</v>
      </c>
      <c r="G1822">
        <f t="shared" ca="1" si="178"/>
        <v>32</v>
      </c>
      <c r="M1822">
        <v>1762</v>
      </c>
      <c r="N1822">
        <v>9.141</v>
      </c>
    </row>
    <row r="1823" spans="1:14">
      <c r="A1823" s="54">
        <f>formulas!O1910</f>
        <v>0</v>
      </c>
      <c r="B1823" s="33">
        <f t="shared" ca="1" si="174"/>
        <v>32</v>
      </c>
      <c r="C1823">
        <f t="shared" si="175"/>
        <v>90</v>
      </c>
      <c r="D1823">
        <f t="shared" ca="1" si="173"/>
        <v>-3.0000000000000001E-3</v>
      </c>
      <c r="E1823">
        <f t="shared" ca="1" si="176"/>
        <v>0</v>
      </c>
      <c r="F1823">
        <f t="shared" ca="1" si="177"/>
        <v>31</v>
      </c>
      <c r="G1823">
        <f t="shared" ca="1" si="178"/>
        <v>32</v>
      </c>
      <c r="M1823">
        <v>1763</v>
      </c>
      <c r="N1823">
        <v>9.1470000000000002</v>
      </c>
    </row>
    <row r="1824" spans="1:14">
      <c r="A1824" s="32">
        <v>0</v>
      </c>
      <c r="B1824" s="33">
        <f t="shared" ca="1" si="174"/>
        <v>32</v>
      </c>
      <c r="C1824">
        <f t="shared" si="175"/>
        <v>90</v>
      </c>
      <c r="D1824">
        <f t="shared" ca="1" si="173"/>
        <v>-3.0000000000000001E-3</v>
      </c>
      <c r="E1824">
        <f t="shared" ca="1" si="176"/>
        <v>0</v>
      </c>
      <c r="F1824">
        <f t="shared" ca="1" si="177"/>
        <v>31</v>
      </c>
      <c r="G1824">
        <f t="shared" ca="1" si="178"/>
        <v>32</v>
      </c>
      <c r="M1824">
        <v>1764</v>
      </c>
      <c r="N1824">
        <v>9.1530000000000005</v>
      </c>
    </row>
    <row r="1825" spans="1:14">
      <c r="A1825" s="54">
        <f>formulas!O1912</f>
        <v>0</v>
      </c>
      <c r="B1825" s="33">
        <f t="shared" ca="1" si="174"/>
        <v>32</v>
      </c>
      <c r="C1825">
        <f t="shared" si="175"/>
        <v>90</v>
      </c>
      <c r="D1825">
        <f t="shared" ca="1" si="173"/>
        <v>-3.0000000000000001E-3</v>
      </c>
      <c r="E1825">
        <f t="shared" ca="1" si="176"/>
        <v>0</v>
      </c>
      <c r="F1825">
        <f t="shared" ca="1" si="177"/>
        <v>31</v>
      </c>
      <c r="G1825">
        <f t="shared" ca="1" si="178"/>
        <v>32</v>
      </c>
      <c r="M1825">
        <v>1765</v>
      </c>
      <c r="N1825">
        <v>9.16</v>
      </c>
    </row>
    <row r="1826" spans="1:14">
      <c r="A1826" s="32">
        <v>0</v>
      </c>
      <c r="B1826" s="33">
        <f t="shared" ca="1" si="174"/>
        <v>32</v>
      </c>
      <c r="C1826">
        <f t="shared" si="175"/>
        <v>90</v>
      </c>
      <c r="D1826">
        <f t="shared" ca="1" si="173"/>
        <v>-3.0000000000000001E-3</v>
      </c>
      <c r="E1826">
        <f t="shared" ca="1" si="176"/>
        <v>0</v>
      </c>
      <c r="F1826">
        <f t="shared" ca="1" si="177"/>
        <v>31</v>
      </c>
      <c r="G1826">
        <f t="shared" ca="1" si="178"/>
        <v>32</v>
      </c>
      <c r="M1826">
        <v>1766</v>
      </c>
      <c r="N1826">
        <v>9.1660000000000004</v>
      </c>
    </row>
    <row r="1827" spans="1:14">
      <c r="A1827" s="54">
        <f>formulas!O1914</f>
        <v>0</v>
      </c>
      <c r="B1827" s="33">
        <f t="shared" ca="1" si="174"/>
        <v>32</v>
      </c>
      <c r="C1827">
        <f t="shared" si="175"/>
        <v>90</v>
      </c>
      <c r="D1827">
        <f t="shared" ca="1" si="173"/>
        <v>-3.0000000000000001E-3</v>
      </c>
      <c r="E1827">
        <f t="shared" ca="1" si="176"/>
        <v>0</v>
      </c>
      <c r="F1827">
        <f t="shared" ca="1" si="177"/>
        <v>31</v>
      </c>
      <c r="G1827">
        <f t="shared" ca="1" si="178"/>
        <v>32</v>
      </c>
      <c r="M1827">
        <v>1767</v>
      </c>
      <c r="N1827">
        <v>9.1720000000000006</v>
      </c>
    </row>
    <row r="1828" spans="1:14">
      <c r="A1828" s="32">
        <v>0</v>
      </c>
      <c r="B1828" s="33">
        <f t="shared" ca="1" si="174"/>
        <v>32</v>
      </c>
      <c r="C1828">
        <f t="shared" si="175"/>
        <v>90</v>
      </c>
      <c r="D1828">
        <f t="shared" ca="1" si="173"/>
        <v>-3.0000000000000001E-3</v>
      </c>
      <c r="E1828">
        <f t="shared" ca="1" si="176"/>
        <v>0</v>
      </c>
      <c r="F1828">
        <f t="shared" ca="1" si="177"/>
        <v>31</v>
      </c>
      <c r="G1828">
        <f t="shared" ca="1" si="178"/>
        <v>32</v>
      </c>
      <c r="M1828">
        <v>1768</v>
      </c>
      <c r="N1828">
        <v>9.1790000000000003</v>
      </c>
    </row>
    <row r="1829" spans="1:14">
      <c r="A1829" s="54">
        <f>formulas!O1916</f>
        <v>0</v>
      </c>
      <c r="B1829" s="33">
        <f t="shared" ca="1" si="174"/>
        <v>32</v>
      </c>
      <c r="C1829">
        <f t="shared" si="175"/>
        <v>90</v>
      </c>
      <c r="D1829">
        <f t="shared" ca="1" si="173"/>
        <v>-3.0000000000000001E-3</v>
      </c>
      <c r="E1829">
        <f t="shared" ca="1" si="176"/>
        <v>0</v>
      </c>
      <c r="F1829">
        <f t="shared" ca="1" si="177"/>
        <v>31</v>
      </c>
      <c r="G1829">
        <f t="shared" ca="1" si="178"/>
        <v>32</v>
      </c>
      <c r="M1829">
        <v>1769</v>
      </c>
      <c r="N1829">
        <v>9.1850000000000005</v>
      </c>
    </row>
    <row r="1830" spans="1:14">
      <c r="A1830" s="32">
        <v>0</v>
      </c>
      <c r="B1830" s="33">
        <f t="shared" ca="1" si="174"/>
        <v>32</v>
      </c>
      <c r="C1830">
        <f t="shared" si="175"/>
        <v>90</v>
      </c>
      <c r="D1830">
        <f t="shared" ca="1" si="173"/>
        <v>-3.0000000000000001E-3</v>
      </c>
      <c r="E1830">
        <f t="shared" ca="1" si="176"/>
        <v>0</v>
      </c>
      <c r="F1830">
        <f t="shared" ca="1" si="177"/>
        <v>31</v>
      </c>
      <c r="G1830">
        <f t="shared" ca="1" si="178"/>
        <v>32</v>
      </c>
      <c r="M1830">
        <v>1770</v>
      </c>
      <c r="N1830">
        <v>9.1920000000000002</v>
      </c>
    </row>
    <row r="1831" spans="1:14">
      <c r="A1831" s="54">
        <f>formulas!O1918</f>
        <v>0</v>
      </c>
      <c r="B1831" s="33">
        <f t="shared" ca="1" si="174"/>
        <v>32</v>
      </c>
      <c r="C1831">
        <f t="shared" si="175"/>
        <v>90</v>
      </c>
      <c r="D1831">
        <f t="shared" ca="1" si="173"/>
        <v>-3.0000000000000001E-3</v>
      </c>
      <c r="E1831">
        <f t="shared" ca="1" si="176"/>
        <v>0</v>
      </c>
      <c r="F1831">
        <f t="shared" ca="1" si="177"/>
        <v>31</v>
      </c>
      <c r="G1831">
        <f t="shared" ca="1" si="178"/>
        <v>32</v>
      </c>
      <c r="M1831">
        <v>1771</v>
      </c>
      <c r="N1831">
        <v>9.1980000000000004</v>
      </c>
    </row>
    <row r="1832" spans="1:14">
      <c r="A1832" s="32">
        <v>0</v>
      </c>
      <c r="B1832" s="33">
        <f t="shared" ca="1" si="174"/>
        <v>32</v>
      </c>
      <c r="C1832">
        <f t="shared" si="175"/>
        <v>90</v>
      </c>
      <c r="D1832">
        <f t="shared" ca="1" si="173"/>
        <v>-3.0000000000000001E-3</v>
      </c>
      <c r="E1832">
        <f t="shared" ca="1" si="176"/>
        <v>0</v>
      </c>
      <c r="F1832">
        <f t="shared" ca="1" si="177"/>
        <v>31</v>
      </c>
      <c r="G1832">
        <f t="shared" ca="1" si="178"/>
        <v>32</v>
      </c>
      <c r="M1832">
        <v>1772</v>
      </c>
      <c r="N1832">
        <v>9.2040000000000006</v>
      </c>
    </row>
    <row r="1833" spans="1:14">
      <c r="A1833" s="54">
        <f>formulas!O1920</f>
        <v>0</v>
      </c>
      <c r="B1833" s="33">
        <f t="shared" ca="1" si="174"/>
        <v>32</v>
      </c>
      <c r="C1833">
        <f t="shared" si="175"/>
        <v>90</v>
      </c>
      <c r="D1833">
        <f t="shared" ca="1" si="173"/>
        <v>-3.0000000000000001E-3</v>
      </c>
      <c r="E1833">
        <f t="shared" ca="1" si="176"/>
        <v>0</v>
      </c>
      <c r="F1833">
        <f t="shared" ca="1" si="177"/>
        <v>31</v>
      </c>
      <c r="G1833">
        <f t="shared" ca="1" si="178"/>
        <v>32</v>
      </c>
      <c r="M1833">
        <v>1773</v>
      </c>
      <c r="N1833">
        <v>9.2110000000000003</v>
      </c>
    </row>
    <row r="1834" spans="1:14">
      <c r="A1834" s="32">
        <v>0</v>
      </c>
      <c r="B1834" s="33">
        <f t="shared" ca="1" si="174"/>
        <v>32</v>
      </c>
      <c r="C1834">
        <f t="shared" si="175"/>
        <v>90</v>
      </c>
      <c r="D1834">
        <f t="shared" ca="1" si="173"/>
        <v>-3.0000000000000001E-3</v>
      </c>
      <c r="E1834">
        <f t="shared" ca="1" si="176"/>
        <v>0</v>
      </c>
      <c r="F1834">
        <f t="shared" ca="1" si="177"/>
        <v>31</v>
      </c>
      <c r="G1834">
        <f t="shared" ca="1" si="178"/>
        <v>32</v>
      </c>
      <c r="M1834">
        <v>1774</v>
      </c>
      <c r="N1834">
        <v>9.2170000000000005</v>
      </c>
    </row>
    <row r="1835" spans="1:14">
      <c r="A1835" s="54">
        <f>formulas!O1922</f>
        <v>0</v>
      </c>
      <c r="B1835" s="33">
        <f t="shared" ca="1" si="174"/>
        <v>32</v>
      </c>
      <c r="C1835">
        <f t="shared" si="175"/>
        <v>90</v>
      </c>
      <c r="D1835">
        <f t="shared" ca="1" si="173"/>
        <v>-3.0000000000000001E-3</v>
      </c>
      <c r="E1835">
        <f t="shared" ca="1" si="176"/>
        <v>0</v>
      </c>
      <c r="F1835">
        <f t="shared" ca="1" si="177"/>
        <v>31</v>
      </c>
      <c r="G1835">
        <f t="shared" ca="1" si="178"/>
        <v>32</v>
      </c>
      <c r="M1835">
        <v>1775</v>
      </c>
      <c r="N1835">
        <v>9.2230000000000008</v>
      </c>
    </row>
    <row r="1836" spans="1:14">
      <c r="A1836" s="32">
        <v>0</v>
      </c>
      <c r="B1836" s="33">
        <f t="shared" ca="1" si="174"/>
        <v>32</v>
      </c>
      <c r="C1836">
        <f t="shared" si="175"/>
        <v>90</v>
      </c>
      <c r="D1836">
        <f t="shared" ca="1" si="173"/>
        <v>-3.0000000000000001E-3</v>
      </c>
      <c r="E1836">
        <f t="shared" ca="1" si="176"/>
        <v>0</v>
      </c>
      <c r="F1836">
        <f t="shared" ca="1" si="177"/>
        <v>31</v>
      </c>
      <c r="G1836">
        <f t="shared" ca="1" si="178"/>
        <v>32</v>
      </c>
      <c r="M1836">
        <v>1776</v>
      </c>
      <c r="N1836">
        <v>9.23</v>
      </c>
    </row>
    <row r="1837" spans="1:14">
      <c r="A1837" s="54">
        <f>formulas!O1924</f>
        <v>0</v>
      </c>
      <c r="B1837" s="33">
        <f t="shared" ca="1" si="174"/>
        <v>32</v>
      </c>
      <c r="C1837">
        <f t="shared" si="175"/>
        <v>90</v>
      </c>
      <c r="D1837">
        <f t="shared" ca="1" si="173"/>
        <v>-3.0000000000000001E-3</v>
      </c>
      <c r="E1837">
        <f t="shared" ca="1" si="176"/>
        <v>0</v>
      </c>
      <c r="F1837">
        <f t="shared" ca="1" si="177"/>
        <v>31</v>
      </c>
      <c r="G1837">
        <f t="shared" ca="1" si="178"/>
        <v>32</v>
      </c>
      <c r="M1837">
        <v>1777</v>
      </c>
      <c r="N1837">
        <v>9.2360000000000007</v>
      </c>
    </row>
    <row r="1838" spans="1:14">
      <c r="A1838" s="32">
        <v>0</v>
      </c>
      <c r="B1838" s="33">
        <f t="shared" ca="1" si="174"/>
        <v>32</v>
      </c>
      <c r="C1838">
        <f t="shared" si="175"/>
        <v>90</v>
      </c>
      <c r="D1838">
        <f t="shared" ca="1" si="173"/>
        <v>-3.0000000000000001E-3</v>
      </c>
      <c r="E1838">
        <f t="shared" ca="1" si="176"/>
        <v>0</v>
      </c>
      <c r="F1838">
        <f t="shared" ca="1" si="177"/>
        <v>31</v>
      </c>
      <c r="G1838">
        <f t="shared" ca="1" si="178"/>
        <v>32</v>
      </c>
      <c r="M1838">
        <v>1778</v>
      </c>
      <c r="N1838">
        <v>9.2420000000000009</v>
      </c>
    </row>
    <row r="1839" spans="1:14">
      <c r="A1839" s="54">
        <f>formulas!O1926</f>
        <v>0</v>
      </c>
      <c r="B1839" s="33">
        <f t="shared" ca="1" si="174"/>
        <v>32</v>
      </c>
      <c r="C1839">
        <f t="shared" si="175"/>
        <v>90</v>
      </c>
      <c r="D1839">
        <f t="shared" ca="1" si="173"/>
        <v>-3.0000000000000001E-3</v>
      </c>
      <c r="E1839">
        <f t="shared" ca="1" si="176"/>
        <v>0</v>
      </c>
      <c r="F1839">
        <f t="shared" ca="1" si="177"/>
        <v>31</v>
      </c>
      <c r="G1839">
        <f t="shared" ca="1" si="178"/>
        <v>32</v>
      </c>
      <c r="M1839">
        <v>1779</v>
      </c>
      <c r="N1839">
        <v>9.2490000000000006</v>
      </c>
    </row>
    <row r="1840" spans="1:14">
      <c r="A1840" s="32">
        <v>0</v>
      </c>
      <c r="B1840" s="33">
        <f t="shared" ca="1" si="174"/>
        <v>32</v>
      </c>
      <c r="C1840">
        <f t="shared" si="175"/>
        <v>90</v>
      </c>
      <c r="D1840">
        <f t="shared" ca="1" si="173"/>
        <v>-3.0000000000000001E-3</v>
      </c>
      <c r="E1840">
        <f t="shared" ca="1" si="176"/>
        <v>0</v>
      </c>
      <c r="F1840">
        <f t="shared" ca="1" si="177"/>
        <v>31</v>
      </c>
      <c r="G1840">
        <f t="shared" ca="1" si="178"/>
        <v>32</v>
      </c>
      <c r="M1840">
        <v>1780</v>
      </c>
      <c r="N1840">
        <v>9.2550000000000008</v>
      </c>
    </row>
    <row r="1841" spans="1:14">
      <c r="A1841" s="54">
        <f>formulas!O1928</f>
        <v>0</v>
      </c>
      <c r="B1841" s="33">
        <f t="shared" ca="1" si="174"/>
        <v>32</v>
      </c>
      <c r="C1841">
        <f t="shared" si="175"/>
        <v>90</v>
      </c>
      <c r="D1841">
        <f t="shared" ca="1" si="173"/>
        <v>-3.0000000000000001E-3</v>
      </c>
      <c r="E1841">
        <f t="shared" ca="1" si="176"/>
        <v>0</v>
      </c>
      <c r="F1841">
        <f t="shared" ca="1" si="177"/>
        <v>31</v>
      </c>
      <c r="G1841">
        <f t="shared" ca="1" si="178"/>
        <v>32</v>
      </c>
      <c r="M1841">
        <v>1781</v>
      </c>
      <c r="N1841">
        <v>9.2609999999999992</v>
      </c>
    </row>
    <row r="1842" spans="1:14">
      <c r="A1842" s="32">
        <v>0</v>
      </c>
      <c r="B1842" s="33">
        <f t="shared" ca="1" si="174"/>
        <v>32</v>
      </c>
      <c r="C1842">
        <f t="shared" si="175"/>
        <v>90</v>
      </c>
      <c r="D1842">
        <f t="shared" ca="1" si="173"/>
        <v>-3.0000000000000001E-3</v>
      </c>
      <c r="E1842">
        <f t="shared" ca="1" si="176"/>
        <v>0</v>
      </c>
      <c r="F1842">
        <f t="shared" ca="1" si="177"/>
        <v>31</v>
      </c>
      <c r="G1842">
        <f t="shared" ca="1" si="178"/>
        <v>32</v>
      </c>
      <c r="M1842">
        <v>1782</v>
      </c>
      <c r="N1842">
        <v>9.2680000000000007</v>
      </c>
    </row>
    <row r="1843" spans="1:14">
      <c r="A1843" s="54">
        <f>formulas!O1930</f>
        <v>0</v>
      </c>
      <c r="B1843" s="33">
        <f t="shared" ca="1" si="174"/>
        <v>32</v>
      </c>
      <c r="C1843">
        <f t="shared" si="175"/>
        <v>90</v>
      </c>
      <c r="D1843">
        <f t="shared" ca="1" si="173"/>
        <v>-3.0000000000000001E-3</v>
      </c>
      <c r="E1843">
        <f t="shared" ca="1" si="176"/>
        <v>0</v>
      </c>
      <c r="F1843">
        <f t="shared" ca="1" si="177"/>
        <v>31</v>
      </c>
      <c r="G1843">
        <f t="shared" ca="1" si="178"/>
        <v>32</v>
      </c>
      <c r="M1843">
        <v>1783</v>
      </c>
      <c r="N1843">
        <v>9.2739999999999991</v>
      </c>
    </row>
    <row r="1844" spans="1:14">
      <c r="A1844" s="32">
        <v>0</v>
      </c>
      <c r="B1844" s="33">
        <f t="shared" ca="1" si="174"/>
        <v>32</v>
      </c>
      <c r="C1844">
        <f t="shared" si="175"/>
        <v>90</v>
      </c>
      <c r="D1844">
        <f t="shared" ca="1" si="173"/>
        <v>-3.0000000000000001E-3</v>
      </c>
      <c r="E1844">
        <f t="shared" ca="1" si="176"/>
        <v>0</v>
      </c>
      <c r="F1844">
        <f t="shared" ca="1" si="177"/>
        <v>31</v>
      </c>
      <c r="G1844">
        <f t="shared" ca="1" si="178"/>
        <v>32</v>
      </c>
      <c r="M1844">
        <v>1784</v>
      </c>
      <c r="N1844">
        <v>9.2810000000000006</v>
      </c>
    </row>
    <row r="1845" spans="1:14">
      <c r="A1845" s="54">
        <f>formulas!O1932</f>
        <v>0</v>
      </c>
      <c r="B1845" s="33">
        <f t="shared" ca="1" si="174"/>
        <v>32</v>
      </c>
      <c r="C1845">
        <f t="shared" si="175"/>
        <v>90</v>
      </c>
      <c r="D1845">
        <f t="shared" ca="1" si="173"/>
        <v>-3.0000000000000001E-3</v>
      </c>
      <c r="E1845">
        <f t="shared" ca="1" si="176"/>
        <v>0</v>
      </c>
      <c r="F1845">
        <f t="shared" ca="1" si="177"/>
        <v>31</v>
      </c>
      <c r="G1845">
        <f t="shared" ca="1" si="178"/>
        <v>32</v>
      </c>
      <c r="M1845">
        <v>1785</v>
      </c>
      <c r="N1845">
        <v>9.2870000000000008</v>
      </c>
    </row>
    <row r="1846" spans="1:14">
      <c r="A1846" s="32">
        <v>0</v>
      </c>
      <c r="B1846" s="33">
        <f t="shared" ca="1" si="174"/>
        <v>32</v>
      </c>
      <c r="C1846">
        <f t="shared" si="175"/>
        <v>90</v>
      </c>
      <c r="D1846">
        <f t="shared" ca="1" si="173"/>
        <v>-3.0000000000000001E-3</v>
      </c>
      <c r="E1846">
        <f t="shared" ca="1" si="176"/>
        <v>0</v>
      </c>
      <c r="F1846">
        <f t="shared" ca="1" si="177"/>
        <v>31</v>
      </c>
      <c r="G1846">
        <f t="shared" ca="1" si="178"/>
        <v>32</v>
      </c>
      <c r="M1846">
        <v>1786</v>
      </c>
      <c r="N1846">
        <v>9.2929999999999993</v>
      </c>
    </row>
    <row r="1847" spans="1:14">
      <c r="A1847" s="54">
        <f>formulas!O1934</f>
        <v>0</v>
      </c>
      <c r="B1847" s="33">
        <f t="shared" ca="1" si="174"/>
        <v>32</v>
      </c>
      <c r="C1847">
        <f t="shared" si="175"/>
        <v>90</v>
      </c>
      <c r="D1847">
        <f t="shared" ca="1" si="173"/>
        <v>-3.0000000000000001E-3</v>
      </c>
      <c r="E1847">
        <f t="shared" ca="1" si="176"/>
        <v>0</v>
      </c>
      <c r="F1847">
        <f t="shared" ca="1" si="177"/>
        <v>31</v>
      </c>
      <c r="G1847">
        <f t="shared" ca="1" si="178"/>
        <v>32</v>
      </c>
      <c r="M1847">
        <v>1787</v>
      </c>
      <c r="N1847">
        <v>9.3000000000000007</v>
      </c>
    </row>
    <row r="1848" spans="1:14">
      <c r="A1848" s="32">
        <v>0</v>
      </c>
      <c r="B1848" s="33">
        <f t="shared" ca="1" si="174"/>
        <v>32</v>
      </c>
      <c r="C1848">
        <f t="shared" si="175"/>
        <v>90</v>
      </c>
      <c r="D1848">
        <f t="shared" ca="1" si="173"/>
        <v>-3.0000000000000001E-3</v>
      </c>
      <c r="E1848">
        <f t="shared" ca="1" si="176"/>
        <v>0</v>
      </c>
      <c r="F1848">
        <f t="shared" ca="1" si="177"/>
        <v>31</v>
      </c>
      <c r="G1848">
        <f t="shared" ca="1" si="178"/>
        <v>32</v>
      </c>
      <c r="M1848">
        <v>1788</v>
      </c>
      <c r="N1848">
        <v>9.3059999999999992</v>
      </c>
    </row>
    <row r="1849" spans="1:14">
      <c r="A1849" s="54">
        <f>formulas!O1936</f>
        <v>0</v>
      </c>
      <c r="B1849" s="33">
        <f t="shared" ca="1" si="174"/>
        <v>32</v>
      </c>
      <c r="C1849">
        <f t="shared" si="175"/>
        <v>90</v>
      </c>
      <c r="D1849">
        <f t="shared" ca="1" si="173"/>
        <v>-3.0000000000000001E-3</v>
      </c>
      <c r="E1849">
        <f t="shared" ca="1" si="176"/>
        <v>0</v>
      </c>
      <c r="F1849">
        <f t="shared" ca="1" si="177"/>
        <v>31</v>
      </c>
      <c r="G1849">
        <f t="shared" ca="1" si="178"/>
        <v>32</v>
      </c>
      <c r="M1849">
        <v>1789</v>
      </c>
      <c r="N1849">
        <v>9.3119999999999994</v>
      </c>
    </row>
    <row r="1850" spans="1:14">
      <c r="A1850" s="32">
        <v>0</v>
      </c>
      <c r="B1850" s="33">
        <f t="shared" ca="1" si="174"/>
        <v>32</v>
      </c>
      <c r="C1850">
        <f t="shared" si="175"/>
        <v>90</v>
      </c>
      <c r="D1850">
        <f t="shared" ca="1" si="173"/>
        <v>-3.0000000000000001E-3</v>
      </c>
      <c r="E1850">
        <f t="shared" ca="1" si="176"/>
        <v>0</v>
      </c>
      <c r="F1850">
        <f t="shared" ca="1" si="177"/>
        <v>31</v>
      </c>
      <c r="G1850">
        <f t="shared" ca="1" si="178"/>
        <v>32</v>
      </c>
      <c r="M1850">
        <v>1790</v>
      </c>
      <c r="N1850">
        <v>9.3190000000000008</v>
      </c>
    </row>
    <row r="1851" spans="1:14">
      <c r="A1851" s="54">
        <f>formulas!O1938</f>
        <v>0</v>
      </c>
      <c r="B1851" s="33">
        <f t="shared" ca="1" si="174"/>
        <v>32</v>
      </c>
      <c r="C1851">
        <f t="shared" si="175"/>
        <v>90</v>
      </c>
      <c r="D1851">
        <f t="shared" ca="1" si="173"/>
        <v>-3.0000000000000001E-3</v>
      </c>
      <c r="E1851">
        <f t="shared" ca="1" si="176"/>
        <v>0</v>
      </c>
      <c r="F1851">
        <f t="shared" ca="1" si="177"/>
        <v>31</v>
      </c>
      <c r="G1851">
        <f t="shared" ca="1" si="178"/>
        <v>32</v>
      </c>
      <c r="M1851">
        <v>1791</v>
      </c>
      <c r="N1851">
        <v>9.3249999999999993</v>
      </c>
    </row>
    <row r="1852" spans="1:14">
      <c r="A1852" s="32">
        <v>0</v>
      </c>
      <c r="B1852" s="33">
        <f t="shared" ca="1" si="174"/>
        <v>32</v>
      </c>
      <c r="C1852">
        <f t="shared" si="175"/>
        <v>90</v>
      </c>
      <c r="D1852">
        <f t="shared" ca="1" si="173"/>
        <v>-3.0000000000000001E-3</v>
      </c>
      <c r="E1852">
        <f t="shared" ca="1" si="176"/>
        <v>0</v>
      </c>
      <c r="F1852">
        <f t="shared" ca="1" si="177"/>
        <v>31</v>
      </c>
      <c r="G1852">
        <f t="shared" ca="1" si="178"/>
        <v>32</v>
      </c>
      <c r="M1852">
        <v>1792</v>
      </c>
      <c r="N1852">
        <v>9.3309999999999995</v>
      </c>
    </row>
    <row r="1853" spans="1:14">
      <c r="A1853" s="54">
        <f>formulas!O1940</f>
        <v>0</v>
      </c>
      <c r="B1853" s="33">
        <f t="shared" ca="1" si="174"/>
        <v>32</v>
      </c>
      <c r="C1853">
        <f t="shared" si="175"/>
        <v>90</v>
      </c>
      <c r="D1853">
        <f t="shared" ca="1" si="173"/>
        <v>-3.0000000000000001E-3</v>
      </c>
      <c r="E1853">
        <f t="shared" ca="1" si="176"/>
        <v>0</v>
      </c>
      <c r="F1853">
        <f t="shared" ca="1" si="177"/>
        <v>31</v>
      </c>
      <c r="G1853">
        <f t="shared" ca="1" si="178"/>
        <v>32</v>
      </c>
      <c r="M1853">
        <v>1793</v>
      </c>
      <c r="N1853">
        <v>9.3379999999999992</v>
      </c>
    </row>
    <row r="1854" spans="1:14">
      <c r="A1854" s="32">
        <v>0</v>
      </c>
      <c r="B1854" s="33">
        <f t="shared" ca="1" si="174"/>
        <v>32</v>
      </c>
      <c r="C1854">
        <f t="shared" si="175"/>
        <v>90</v>
      </c>
      <c r="D1854">
        <f t="shared" ca="1" si="173"/>
        <v>-3.0000000000000001E-3</v>
      </c>
      <c r="E1854">
        <f t="shared" ca="1" si="176"/>
        <v>0</v>
      </c>
      <c r="F1854">
        <f t="shared" ca="1" si="177"/>
        <v>31</v>
      </c>
      <c r="G1854">
        <f t="shared" ca="1" si="178"/>
        <v>32</v>
      </c>
      <c r="M1854">
        <v>1794</v>
      </c>
      <c r="N1854">
        <v>9.3439999999999994</v>
      </c>
    </row>
    <row r="1855" spans="1:14">
      <c r="A1855" s="54">
        <f>formulas!O1942</f>
        <v>0</v>
      </c>
      <c r="B1855" s="33">
        <f t="shared" ca="1" si="174"/>
        <v>32</v>
      </c>
      <c r="C1855">
        <f t="shared" si="175"/>
        <v>90</v>
      </c>
      <c r="D1855">
        <f t="shared" ca="1" si="173"/>
        <v>-3.0000000000000001E-3</v>
      </c>
      <c r="E1855">
        <f t="shared" ca="1" si="176"/>
        <v>0</v>
      </c>
      <c r="F1855">
        <f t="shared" ca="1" si="177"/>
        <v>31</v>
      </c>
      <c r="G1855">
        <f t="shared" ca="1" si="178"/>
        <v>32</v>
      </c>
      <c r="M1855">
        <v>1795</v>
      </c>
      <c r="N1855">
        <v>9.3510000000000009</v>
      </c>
    </row>
    <row r="1856" spans="1:14">
      <c r="A1856" s="32">
        <v>0</v>
      </c>
      <c r="B1856" s="33">
        <f t="shared" ca="1" si="174"/>
        <v>32</v>
      </c>
      <c r="C1856">
        <f t="shared" si="175"/>
        <v>90</v>
      </c>
      <c r="D1856">
        <f t="shared" ca="1" si="173"/>
        <v>-3.0000000000000001E-3</v>
      </c>
      <c r="E1856">
        <f t="shared" ca="1" si="176"/>
        <v>0</v>
      </c>
      <c r="F1856">
        <f t="shared" ca="1" si="177"/>
        <v>31</v>
      </c>
      <c r="G1856">
        <f t="shared" ca="1" si="178"/>
        <v>32</v>
      </c>
      <c r="M1856">
        <v>1796</v>
      </c>
      <c r="N1856">
        <v>9.3569999999999993</v>
      </c>
    </row>
    <row r="1857" spans="1:14">
      <c r="A1857" s="54">
        <f>formulas!O1944</f>
        <v>0</v>
      </c>
      <c r="B1857" s="33">
        <f t="shared" ca="1" si="174"/>
        <v>32</v>
      </c>
      <c r="C1857">
        <f t="shared" si="175"/>
        <v>90</v>
      </c>
      <c r="D1857">
        <f t="shared" ca="1" si="173"/>
        <v>-3.0000000000000001E-3</v>
      </c>
      <c r="E1857">
        <f t="shared" ca="1" si="176"/>
        <v>0</v>
      </c>
      <c r="F1857">
        <f t="shared" ca="1" si="177"/>
        <v>31</v>
      </c>
      <c r="G1857">
        <f t="shared" ca="1" si="178"/>
        <v>32</v>
      </c>
      <c r="M1857">
        <v>1797</v>
      </c>
      <c r="N1857">
        <v>9.3629999999999995</v>
      </c>
    </row>
    <row r="1858" spans="1:14">
      <c r="A1858" s="32">
        <v>0</v>
      </c>
      <c r="B1858" s="33">
        <f t="shared" ca="1" si="174"/>
        <v>32</v>
      </c>
      <c r="C1858">
        <f t="shared" si="175"/>
        <v>90</v>
      </c>
      <c r="D1858">
        <f t="shared" ca="1" si="173"/>
        <v>-3.0000000000000001E-3</v>
      </c>
      <c r="E1858">
        <f t="shared" ca="1" si="176"/>
        <v>0</v>
      </c>
      <c r="F1858">
        <f t="shared" ca="1" si="177"/>
        <v>31</v>
      </c>
      <c r="G1858">
        <f t="shared" ca="1" si="178"/>
        <v>32</v>
      </c>
      <c r="M1858">
        <v>1798</v>
      </c>
      <c r="N1858">
        <v>9.3699999999999992</v>
      </c>
    </row>
    <row r="1859" spans="1:14">
      <c r="A1859" s="54">
        <f>formulas!O1946</f>
        <v>0</v>
      </c>
      <c r="B1859" s="33">
        <f t="shared" ca="1" si="174"/>
        <v>32</v>
      </c>
      <c r="C1859">
        <f t="shared" si="175"/>
        <v>90</v>
      </c>
      <c r="D1859">
        <f t="shared" ref="D1859:D1922" ca="1" si="179">INDIRECT(ADDRESS(C1859+1,14))</f>
        <v>-3.0000000000000001E-3</v>
      </c>
      <c r="E1859">
        <f t="shared" ca="1" si="176"/>
        <v>0</v>
      </c>
      <c r="F1859">
        <f t="shared" ca="1" si="177"/>
        <v>31</v>
      </c>
      <c r="G1859">
        <f t="shared" ca="1" si="178"/>
        <v>32</v>
      </c>
      <c r="M1859">
        <v>1799</v>
      </c>
      <c r="N1859">
        <v>9.3759999999999994</v>
      </c>
    </row>
    <row r="1860" spans="1:14">
      <c r="A1860" s="32">
        <v>0</v>
      </c>
      <c r="B1860" s="33">
        <f t="shared" ca="1" si="174"/>
        <v>32</v>
      </c>
      <c r="C1860">
        <f t="shared" si="175"/>
        <v>90</v>
      </c>
      <c r="D1860">
        <f t="shared" ca="1" si="179"/>
        <v>-3.0000000000000001E-3</v>
      </c>
      <c r="E1860">
        <f t="shared" ca="1" si="176"/>
        <v>0</v>
      </c>
      <c r="F1860">
        <f t="shared" ca="1" si="177"/>
        <v>31</v>
      </c>
      <c r="G1860">
        <f t="shared" ca="1" si="178"/>
        <v>32</v>
      </c>
      <c r="M1860">
        <v>1800</v>
      </c>
      <c r="N1860">
        <v>9.3819999999999997</v>
      </c>
    </row>
    <row r="1861" spans="1:14">
      <c r="A1861" s="54">
        <f>formulas!O1948</f>
        <v>0</v>
      </c>
      <c r="B1861" s="33">
        <f t="shared" ca="1" si="174"/>
        <v>32</v>
      </c>
      <c r="C1861">
        <f t="shared" si="175"/>
        <v>90</v>
      </c>
      <c r="D1861">
        <f t="shared" ca="1" si="179"/>
        <v>-3.0000000000000001E-3</v>
      </c>
      <c r="E1861">
        <f t="shared" ca="1" si="176"/>
        <v>0</v>
      </c>
      <c r="F1861">
        <f t="shared" ca="1" si="177"/>
        <v>31</v>
      </c>
      <c r="G1861">
        <f t="shared" ca="1" si="178"/>
        <v>32</v>
      </c>
      <c r="M1861">
        <v>1801</v>
      </c>
      <c r="N1861">
        <v>9.3889999999999993</v>
      </c>
    </row>
    <row r="1862" spans="1:14">
      <c r="A1862" s="32">
        <v>0</v>
      </c>
      <c r="B1862" s="33">
        <f t="shared" ca="1" si="174"/>
        <v>32</v>
      </c>
      <c r="C1862">
        <f t="shared" si="175"/>
        <v>90</v>
      </c>
      <c r="D1862">
        <f t="shared" ca="1" si="179"/>
        <v>-3.0000000000000001E-3</v>
      </c>
      <c r="E1862">
        <f t="shared" ca="1" si="176"/>
        <v>0</v>
      </c>
      <c r="F1862">
        <f t="shared" ca="1" si="177"/>
        <v>31</v>
      </c>
      <c r="G1862">
        <f t="shared" ca="1" si="178"/>
        <v>32</v>
      </c>
      <c r="M1862">
        <v>1802</v>
      </c>
      <c r="N1862">
        <v>9.3949999999999996</v>
      </c>
    </row>
    <row r="1863" spans="1:14">
      <c r="A1863" s="54">
        <f>formulas!O1950</f>
        <v>0</v>
      </c>
      <c r="B1863" s="33">
        <f t="shared" ca="1" si="174"/>
        <v>32</v>
      </c>
      <c r="C1863">
        <f t="shared" si="175"/>
        <v>90</v>
      </c>
      <c r="D1863">
        <f t="shared" ca="1" si="179"/>
        <v>-3.0000000000000001E-3</v>
      </c>
      <c r="E1863">
        <f t="shared" ca="1" si="176"/>
        <v>0</v>
      </c>
      <c r="F1863">
        <f t="shared" ca="1" si="177"/>
        <v>31</v>
      </c>
      <c r="G1863">
        <f t="shared" ca="1" si="178"/>
        <v>32</v>
      </c>
      <c r="M1863">
        <v>1803</v>
      </c>
      <c r="N1863">
        <v>9.4019999999999992</v>
      </c>
    </row>
    <row r="1864" spans="1:14">
      <c r="A1864" s="32">
        <v>0</v>
      </c>
      <c r="B1864" s="33">
        <f t="shared" ca="1" si="174"/>
        <v>32</v>
      </c>
      <c r="C1864">
        <f t="shared" si="175"/>
        <v>90</v>
      </c>
      <c r="D1864">
        <f t="shared" ca="1" si="179"/>
        <v>-3.0000000000000001E-3</v>
      </c>
      <c r="E1864">
        <f t="shared" ca="1" si="176"/>
        <v>0</v>
      </c>
      <c r="F1864">
        <f t="shared" ca="1" si="177"/>
        <v>31</v>
      </c>
      <c r="G1864">
        <f t="shared" ca="1" si="178"/>
        <v>32</v>
      </c>
      <c r="M1864">
        <v>1804</v>
      </c>
      <c r="N1864">
        <v>9.4079999999999995</v>
      </c>
    </row>
    <row r="1865" spans="1:14">
      <c r="A1865" s="54">
        <f>formulas!O1952</f>
        <v>0</v>
      </c>
      <c r="B1865" s="33">
        <f t="shared" ca="1" si="174"/>
        <v>32</v>
      </c>
      <c r="C1865">
        <f t="shared" si="175"/>
        <v>90</v>
      </c>
      <c r="D1865">
        <f t="shared" ca="1" si="179"/>
        <v>-3.0000000000000001E-3</v>
      </c>
      <c r="E1865">
        <f t="shared" ca="1" si="176"/>
        <v>0</v>
      </c>
      <c r="F1865">
        <f t="shared" ca="1" si="177"/>
        <v>31</v>
      </c>
      <c r="G1865">
        <f t="shared" ca="1" si="178"/>
        <v>32</v>
      </c>
      <c r="M1865">
        <v>1805</v>
      </c>
      <c r="N1865">
        <v>9.4139999999999997</v>
      </c>
    </row>
    <row r="1866" spans="1:14">
      <c r="A1866" s="32">
        <v>0</v>
      </c>
      <c r="B1866" s="33">
        <f t="shared" ca="1" si="174"/>
        <v>32</v>
      </c>
      <c r="C1866">
        <f t="shared" si="175"/>
        <v>90</v>
      </c>
      <c r="D1866">
        <f t="shared" ca="1" si="179"/>
        <v>-3.0000000000000001E-3</v>
      </c>
      <c r="E1866">
        <f t="shared" ca="1" si="176"/>
        <v>0</v>
      </c>
      <c r="F1866">
        <f t="shared" ca="1" si="177"/>
        <v>31</v>
      </c>
      <c r="G1866">
        <f t="shared" ca="1" si="178"/>
        <v>32</v>
      </c>
      <c r="M1866">
        <v>1806</v>
      </c>
      <c r="N1866">
        <v>9.4209999999999994</v>
      </c>
    </row>
    <row r="1867" spans="1:14">
      <c r="A1867" s="54">
        <f>formulas!O1954</f>
        <v>0</v>
      </c>
      <c r="B1867" s="33">
        <f t="shared" ca="1" si="174"/>
        <v>32</v>
      </c>
      <c r="C1867">
        <f t="shared" si="175"/>
        <v>90</v>
      </c>
      <c r="D1867">
        <f t="shared" ca="1" si="179"/>
        <v>-3.0000000000000001E-3</v>
      </c>
      <c r="E1867">
        <f t="shared" ca="1" si="176"/>
        <v>0</v>
      </c>
      <c r="F1867">
        <f t="shared" ca="1" si="177"/>
        <v>31</v>
      </c>
      <c r="G1867">
        <f t="shared" ca="1" si="178"/>
        <v>32</v>
      </c>
      <c r="M1867">
        <v>1807</v>
      </c>
      <c r="N1867">
        <v>9.4269999999999996</v>
      </c>
    </row>
    <row r="1868" spans="1:14">
      <c r="A1868" s="32">
        <v>0</v>
      </c>
      <c r="B1868" s="33">
        <f t="shared" ca="1" si="174"/>
        <v>32</v>
      </c>
      <c r="C1868">
        <f t="shared" si="175"/>
        <v>90</v>
      </c>
      <c r="D1868">
        <f t="shared" ca="1" si="179"/>
        <v>-3.0000000000000001E-3</v>
      </c>
      <c r="E1868">
        <f t="shared" ca="1" si="176"/>
        <v>0</v>
      </c>
      <c r="F1868">
        <f t="shared" ca="1" si="177"/>
        <v>31</v>
      </c>
      <c r="G1868">
        <f t="shared" ca="1" si="178"/>
        <v>32</v>
      </c>
      <c r="M1868">
        <v>1808</v>
      </c>
      <c r="N1868">
        <v>9.4339999999999993</v>
      </c>
    </row>
    <row r="1869" spans="1:14">
      <c r="A1869" s="54">
        <f>formulas!O1956</f>
        <v>0</v>
      </c>
      <c r="B1869" s="33">
        <f t="shared" ca="1" si="174"/>
        <v>32</v>
      </c>
      <c r="C1869">
        <f t="shared" si="175"/>
        <v>90</v>
      </c>
      <c r="D1869">
        <f t="shared" ca="1" si="179"/>
        <v>-3.0000000000000001E-3</v>
      </c>
      <c r="E1869">
        <f t="shared" ca="1" si="176"/>
        <v>0</v>
      </c>
      <c r="F1869">
        <f t="shared" ca="1" si="177"/>
        <v>31</v>
      </c>
      <c r="G1869">
        <f t="shared" ca="1" si="178"/>
        <v>32</v>
      </c>
      <c r="M1869">
        <v>1809</v>
      </c>
      <c r="N1869">
        <v>9.44</v>
      </c>
    </row>
    <row r="1870" spans="1:14">
      <c r="A1870" s="32">
        <v>0</v>
      </c>
      <c r="B1870" s="33">
        <f t="shared" ca="1" si="174"/>
        <v>32</v>
      </c>
      <c r="C1870">
        <f t="shared" si="175"/>
        <v>90</v>
      </c>
      <c r="D1870">
        <f t="shared" ca="1" si="179"/>
        <v>-3.0000000000000001E-3</v>
      </c>
      <c r="E1870">
        <f t="shared" ca="1" si="176"/>
        <v>0</v>
      </c>
      <c r="F1870">
        <f t="shared" ca="1" si="177"/>
        <v>31</v>
      </c>
      <c r="G1870">
        <f t="shared" ca="1" si="178"/>
        <v>32</v>
      </c>
      <c r="M1870">
        <v>1810</v>
      </c>
      <c r="N1870">
        <v>9.4459999999999997</v>
      </c>
    </row>
    <row r="1871" spans="1:14">
      <c r="A1871" s="54">
        <f>formulas!O1958</f>
        <v>0</v>
      </c>
      <c r="B1871" s="33">
        <f t="shared" ca="1" si="174"/>
        <v>32</v>
      </c>
      <c r="C1871">
        <f t="shared" si="175"/>
        <v>90</v>
      </c>
      <c r="D1871">
        <f t="shared" ca="1" si="179"/>
        <v>-3.0000000000000001E-3</v>
      </c>
      <c r="E1871">
        <f t="shared" ca="1" si="176"/>
        <v>0</v>
      </c>
      <c r="F1871">
        <f t="shared" ca="1" si="177"/>
        <v>31</v>
      </c>
      <c r="G1871">
        <f t="shared" ca="1" si="178"/>
        <v>32</v>
      </c>
      <c r="M1871">
        <v>1811</v>
      </c>
      <c r="N1871">
        <v>9.4529999999999994</v>
      </c>
    </row>
    <row r="1872" spans="1:14">
      <c r="A1872" s="32">
        <v>0</v>
      </c>
      <c r="B1872" s="33">
        <f t="shared" ca="1" si="174"/>
        <v>32</v>
      </c>
      <c r="C1872">
        <f t="shared" si="175"/>
        <v>90</v>
      </c>
      <c r="D1872">
        <f t="shared" ca="1" si="179"/>
        <v>-3.0000000000000001E-3</v>
      </c>
      <c r="E1872">
        <f t="shared" ca="1" si="176"/>
        <v>0</v>
      </c>
      <c r="F1872">
        <f t="shared" ca="1" si="177"/>
        <v>31</v>
      </c>
      <c r="G1872">
        <f t="shared" ca="1" si="178"/>
        <v>32</v>
      </c>
      <c r="M1872">
        <v>1812</v>
      </c>
      <c r="N1872">
        <v>9.4589999999999996</v>
      </c>
    </row>
    <row r="1873" spans="1:14">
      <c r="A1873" s="54">
        <f>formulas!O1960</f>
        <v>0</v>
      </c>
      <c r="B1873" s="33">
        <f t="shared" ca="1" si="174"/>
        <v>32</v>
      </c>
      <c r="C1873">
        <f t="shared" si="175"/>
        <v>90</v>
      </c>
      <c r="D1873">
        <f t="shared" ca="1" si="179"/>
        <v>-3.0000000000000001E-3</v>
      </c>
      <c r="E1873">
        <f t="shared" ca="1" si="176"/>
        <v>0</v>
      </c>
      <c r="F1873">
        <f t="shared" ca="1" si="177"/>
        <v>31</v>
      </c>
      <c r="G1873">
        <f t="shared" ca="1" si="178"/>
        <v>32</v>
      </c>
      <c r="M1873">
        <v>1813</v>
      </c>
      <c r="N1873">
        <v>9.4649999999999999</v>
      </c>
    </row>
    <row r="1874" spans="1:14">
      <c r="A1874" s="32">
        <v>0</v>
      </c>
      <c r="B1874" s="33">
        <f t="shared" ca="1" si="174"/>
        <v>32</v>
      </c>
      <c r="C1874">
        <f t="shared" si="175"/>
        <v>90</v>
      </c>
      <c r="D1874">
        <f t="shared" ca="1" si="179"/>
        <v>-3.0000000000000001E-3</v>
      </c>
      <c r="E1874">
        <f t="shared" ca="1" si="176"/>
        <v>0</v>
      </c>
      <c r="F1874">
        <f t="shared" ca="1" si="177"/>
        <v>31</v>
      </c>
      <c r="G1874">
        <f t="shared" ca="1" si="178"/>
        <v>32</v>
      </c>
      <c r="M1874">
        <v>1814</v>
      </c>
      <c r="N1874">
        <v>9.4719999999999995</v>
      </c>
    </row>
    <row r="1875" spans="1:14">
      <c r="A1875" s="54">
        <f>formulas!O1962</f>
        <v>0</v>
      </c>
      <c r="B1875" s="33">
        <f t="shared" ca="1" si="174"/>
        <v>32</v>
      </c>
      <c r="C1875">
        <f t="shared" si="175"/>
        <v>90</v>
      </c>
      <c r="D1875">
        <f t="shared" ca="1" si="179"/>
        <v>-3.0000000000000001E-3</v>
      </c>
      <c r="E1875">
        <f t="shared" ca="1" si="176"/>
        <v>0</v>
      </c>
      <c r="F1875">
        <f t="shared" ca="1" si="177"/>
        <v>31</v>
      </c>
      <c r="G1875">
        <f t="shared" ca="1" si="178"/>
        <v>32</v>
      </c>
      <c r="M1875">
        <v>1815</v>
      </c>
      <c r="N1875">
        <v>9.4779999999999998</v>
      </c>
    </row>
    <row r="1876" spans="1:14">
      <c r="A1876" s="32">
        <v>0</v>
      </c>
      <c r="B1876" s="33">
        <f t="shared" ca="1" si="174"/>
        <v>32</v>
      </c>
      <c r="C1876">
        <f t="shared" si="175"/>
        <v>90</v>
      </c>
      <c r="D1876">
        <f t="shared" ca="1" si="179"/>
        <v>-3.0000000000000001E-3</v>
      </c>
      <c r="E1876">
        <f t="shared" ca="1" si="176"/>
        <v>0</v>
      </c>
      <c r="F1876">
        <f t="shared" ca="1" si="177"/>
        <v>31</v>
      </c>
      <c r="G1876">
        <f t="shared" ca="1" si="178"/>
        <v>32</v>
      </c>
      <c r="M1876">
        <v>1816</v>
      </c>
      <c r="N1876">
        <v>9.4849999999999994</v>
      </c>
    </row>
    <row r="1877" spans="1:14">
      <c r="A1877" s="54">
        <f>formulas!O1964</f>
        <v>0</v>
      </c>
      <c r="B1877" s="33">
        <f t="shared" ref="B1877:B1940" ca="1" si="180">(A1877-D1877)/(E1877-D1877)*(G1877-F1877)+F1877</f>
        <v>32</v>
      </c>
      <c r="C1877">
        <f t="shared" ref="C1877:C1940" si="181">COUNTIF($N$2:$N$25400,"&lt;"&amp;A1877)</f>
        <v>90</v>
      </c>
      <c r="D1877">
        <f t="shared" ca="1" si="179"/>
        <v>-3.0000000000000001E-3</v>
      </c>
      <c r="E1877">
        <f t="shared" ref="E1877:E1940" ca="1" si="182">INDIRECT(ADDRESS(C1877+2,14))</f>
        <v>0</v>
      </c>
      <c r="F1877">
        <f t="shared" ref="F1877:F1940" ca="1" si="183">INDIRECT(ADDRESS(C1877+1,13))</f>
        <v>31</v>
      </c>
      <c r="G1877">
        <f t="shared" ref="G1877:G1940" ca="1" si="184">INDIRECT(ADDRESS(C1877+2,13))</f>
        <v>32</v>
      </c>
      <c r="M1877">
        <v>1817</v>
      </c>
      <c r="N1877">
        <v>9.4909999999999997</v>
      </c>
    </row>
    <row r="1878" spans="1:14">
      <c r="A1878" s="32">
        <v>0</v>
      </c>
      <c r="B1878" s="33">
        <f t="shared" ca="1" si="180"/>
        <v>32</v>
      </c>
      <c r="C1878">
        <f t="shared" si="181"/>
        <v>90</v>
      </c>
      <c r="D1878">
        <f t="shared" ca="1" si="179"/>
        <v>-3.0000000000000001E-3</v>
      </c>
      <c r="E1878">
        <f t="shared" ca="1" si="182"/>
        <v>0</v>
      </c>
      <c r="F1878">
        <f t="shared" ca="1" si="183"/>
        <v>31</v>
      </c>
      <c r="G1878">
        <f t="shared" ca="1" si="184"/>
        <v>32</v>
      </c>
      <c r="M1878">
        <v>1818</v>
      </c>
      <c r="N1878">
        <v>9.4969999999999999</v>
      </c>
    </row>
    <row r="1879" spans="1:14">
      <c r="A1879" s="54">
        <f>formulas!O1966</f>
        <v>0</v>
      </c>
      <c r="B1879" s="33">
        <f t="shared" ca="1" si="180"/>
        <v>32</v>
      </c>
      <c r="C1879">
        <f t="shared" si="181"/>
        <v>90</v>
      </c>
      <c r="D1879">
        <f t="shared" ca="1" si="179"/>
        <v>-3.0000000000000001E-3</v>
      </c>
      <c r="E1879">
        <f t="shared" ca="1" si="182"/>
        <v>0</v>
      </c>
      <c r="F1879">
        <f t="shared" ca="1" si="183"/>
        <v>31</v>
      </c>
      <c r="G1879">
        <f t="shared" ca="1" si="184"/>
        <v>32</v>
      </c>
      <c r="M1879">
        <v>1819</v>
      </c>
      <c r="N1879">
        <v>9.5039999999999996</v>
      </c>
    </row>
    <row r="1880" spans="1:14">
      <c r="A1880" s="32">
        <v>0</v>
      </c>
      <c r="B1880" s="33">
        <f t="shared" ca="1" si="180"/>
        <v>32</v>
      </c>
      <c r="C1880">
        <f t="shared" si="181"/>
        <v>90</v>
      </c>
      <c r="D1880">
        <f t="shared" ca="1" si="179"/>
        <v>-3.0000000000000001E-3</v>
      </c>
      <c r="E1880">
        <f t="shared" ca="1" si="182"/>
        <v>0</v>
      </c>
      <c r="F1880">
        <f t="shared" ca="1" si="183"/>
        <v>31</v>
      </c>
      <c r="G1880">
        <f t="shared" ca="1" si="184"/>
        <v>32</v>
      </c>
      <c r="M1880">
        <v>1820</v>
      </c>
      <c r="N1880">
        <v>9.51</v>
      </c>
    </row>
    <row r="1881" spans="1:14">
      <c r="A1881" s="54">
        <f>formulas!O1968</f>
        <v>0</v>
      </c>
      <c r="B1881" s="33">
        <f t="shared" ca="1" si="180"/>
        <v>32</v>
      </c>
      <c r="C1881">
        <f t="shared" si="181"/>
        <v>90</v>
      </c>
      <c r="D1881">
        <f t="shared" ca="1" si="179"/>
        <v>-3.0000000000000001E-3</v>
      </c>
      <c r="E1881">
        <f t="shared" ca="1" si="182"/>
        <v>0</v>
      </c>
      <c r="F1881">
        <f t="shared" ca="1" si="183"/>
        <v>31</v>
      </c>
      <c r="G1881">
        <f t="shared" ca="1" si="184"/>
        <v>32</v>
      </c>
      <c r="M1881">
        <v>1821</v>
      </c>
      <c r="N1881">
        <v>9.5169999999999995</v>
      </c>
    </row>
    <row r="1882" spans="1:14">
      <c r="A1882" s="32">
        <v>0</v>
      </c>
      <c r="B1882" s="33">
        <f t="shared" ca="1" si="180"/>
        <v>32</v>
      </c>
      <c r="C1882">
        <f t="shared" si="181"/>
        <v>90</v>
      </c>
      <c r="D1882">
        <f t="shared" ca="1" si="179"/>
        <v>-3.0000000000000001E-3</v>
      </c>
      <c r="E1882">
        <f t="shared" ca="1" si="182"/>
        <v>0</v>
      </c>
      <c r="F1882">
        <f t="shared" ca="1" si="183"/>
        <v>31</v>
      </c>
      <c r="G1882">
        <f t="shared" ca="1" si="184"/>
        <v>32</v>
      </c>
      <c r="M1882">
        <v>1822</v>
      </c>
      <c r="N1882">
        <v>9.5229999999999997</v>
      </c>
    </row>
    <row r="1883" spans="1:14">
      <c r="A1883" s="54">
        <f>formulas!O1970</f>
        <v>0</v>
      </c>
      <c r="B1883" s="33">
        <f t="shared" ca="1" si="180"/>
        <v>32</v>
      </c>
      <c r="C1883">
        <f t="shared" si="181"/>
        <v>90</v>
      </c>
      <c r="D1883">
        <f t="shared" ca="1" si="179"/>
        <v>-3.0000000000000001E-3</v>
      </c>
      <c r="E1883">
        <f t="shared" ca="1" si="182"/>
        <v>0</v>
      </c>
      <c r="F1883">
        <f t="shared" ca="1" si="183"/>
        <v>31</v>
      </c>
      <c r="G1883">
        <f t="shared" ca="1" si="184"/>
        <v>32</v>
      </c>
      <c r="M1883">
        <v>1823</v>
      </c>
      <c r="N1883">
        <v>9.5289999999999999</v>
      </c>
    </row>
    <row r="1884" spans="1:14">
      <c r="A1884" s="32">
        <v>0</v>
      </c>
      <c r="B1884" s="33">
        <f t="shared" ca="1" si="180"/>
        <v>32</v>
      </c>
      <c r="C1884">
        <f t="shared" si="181"/>
        <v>90</v>
      </c>
      <c r="D1884">
        <f t="shared" ca="1" si="179"/>
        <v>-3.0000000000000001E-3</v>
      </c>
      <c r="E1884">
        <f t="shared" ca="1" si="182"/>
        <v>0</v>
      </c>
      <c r="F1884">
        <f t="shared" ca="1" si="183"/>
        <v>31</v>
      </c>
      <c r="G1884">
        <f t="shared" ca="1" si="184"/>
        <v>32</v>
      </c>
      <c r="M1884">
        <v>1824</v>
      </c>
      <c r="N1884">
        <v>9.5359999999999996</v>
      </c>
    </row>
    <row r="1885" spans="1:14">
      <c r="A1885" s="54">
        <f>formulas!O1972</f>
        <v>0</v>
      </c>
      <c r="B1885" s="33">
        <f t="shared" ca="1" si="180"/>
        <v>32</v>
      </c>
      <c r="C1885">
        <f t="shared" si="181"/>
        <v>90</v>
      </c>
      <c r="D1885">
        <f t="shared" ca="1" si="179"/>
        <v>-3.0000000000000001E-3</v>
      </c>
      <c r="E1885">
        <f t="shared" ca="1" si="182"/>
        <v>0</v>
      </c>
      <c r="F1885">
        <f t="shared" ca="1" si="183"/>
        <v>31</v>
      </c>
      <c r="G1885">
        <f t="shared" ca="1" si="184"/>
        <v>32</v>
      </c>
      <c r="M1885">
        <v>1825</v>
      </c>
      <c r="N1885">
        <v>9.5419999999999998</v>
      </c>
    </row>
    <row r="1886" spans="1:14">
      <c r="A1886" s="32">
        <v>0</v>
      </c>
      <c r="B1886" s="33">
        <f t="shared" ca="1" si="180"/>
        <v>32</v>
      </c>
      <c r="C1886">
        <f t="shared" si="181"/>
        <v>90</v>
      </c>
      <c r="D1886">
        <f t="shared" ca="1" si="179"/>
        <v>-3.0000000000000001E-3</v>
      </c>
      <c r="E1886">
        <f t="shared" ca="1" si="182"/>
        <v>0</v>
      </c>
      <c r="F1886">
        <f t="shared" ca="1" si="183"/>
        <v>31</v>
      </c>
      <c r="G1886">
        <f t="shared" ca="1" si="184"/>
        <v>32</v>
      </c>
      <c r="M1886">
        <v>1826</v>
      </c>
      <c r="N1886">
        <v>9.5489999999999995</v>
      </c>
    </row>
    <row r="1887" spans="1:14">
      <c r="A1887" s="54">
        <f>formulas!O1974</f>
        <v>0</v>
      </c>
      <c r="B1887" s="33">
        <f t="shared" ca="1" si="180"/>
        <v>32</v>
      </c>
      <c r="C1887">
        <f t="shared" si="181"/>
        <v>90</v>
      </c>
      <c r="D1887">
        <f t="shared" ca="1" si="179"/>
        <v>-3.0000000000000001E-3</v>
      </c>
      <c r="E1887">
        <f t="shared" ca="1" si="182"/>
        <v>0</v>
      </c>
      <c r="F1887">
        <f t="shared" ca="1" si="183"/>
        <v>31</v>
      </c>
      <c r="G1887">
        <f t="shared" ca="1" si="184"/>
        <v>32</v>
      </c>
      <c r="M1887">
        <v>1827</v>
      </c>
      <c r="N1887">
        <v>9.5549999999999997</v>
      </c>
    </row>
    <row r="1888" spans="1:14">
      <c r="A1888" s="32">
        <v>0</v>
      </c>
      <c r="B1888" s="33">
        <f t="shared" ca="1" si="180"/>
        <v>32</v>
      </c>
      <c r="C1888">
        <f t="shared" si="181"/>
        <v>90</v>
      </c>
      <c r="D1888">
        <f t="shared" ca="1" si="179"/>
        <v>-3.0000000000000001E-3</v>
      </c>
      <c r="E1888">
        <f t="shared" ca="1" si="182"/>
        <v>0</v>
      </c>
      <c r="F1888">
        <f t="shared" ca="1" si="183"/>
        <v>31</v>
      </c>
      <c r="G1888">
        <f t="shared" ca="1" si="184"/>
        <v>32</v>
      </c>
      <c r="M1888">
        <v>1828</v>
      </c>
      <c r="N1888">
        <v>9.5609999999999999</v>
      </c>
    </row>
    <row r="1889" spans="1:14">
      <c r="A1889" s="54">
        <f>formulas!O1976</f>
        <v>0</v>
      </c>
      <c r="B1889" s="33">
        <f t="shared" ca="1" si="180"/>
        <v>32</v>
      </c>
      <c r="C1889">
        <f t="shared" si="181"/>
        <v>90</v>
      </c>
      <c r="D1889">
        <f t="shared" ca="1" si="179"/>
        <v>-3.0000000000000001E-3</v>
      </c>
      <c r="E1889">
        <f t="shared" ca="1" si="182"/>
        <v>0</v>
      </c>
      <c r="F1889">
        <f t="shared" ca="1" si="183"/>
        <v>31</v>
      </c>
      <c r="G1889">
        <f t="shared" ca="1" si="184"/>
        <v>32</v>
      </c>
      <c r="M1889">
        <v>1829</v>
      </c>
      <c r="N1889">
        <v>9.5679999999999996</v>
      </c>
    </row>
    <row r="1890" spans="1:14">
      <c r="A1890" s="32">
        <v>0</v>
      </c>
      <c r="B1890" s="33">
        <f t="shared" ca="1" si="180"/>
        <v>32</v>
      </c>
      <c r="C1890">
        <f t="shared" si="181"/>
        <v>90</v>
      </c>
      <c r="D1890">
        <f t="shared" ca="1" si="179"/>
        <v>-3.0000000000000001E-3</v>
      </c>
      <c r="E1890">
        <f t="shared" ca="1" si="182"/>
        <v>0</v>
      </c>
      <c r="F1890">
        <f t="shared" ca="1" si="183"/>
        <v>31</v>
      </c>
      <c r="G1890">
        <f t="shared" ca="1" si="184"/>
        <v>32</v>
      </c>
      <c r="M1890">
        <v>1830</v>
      </c>
      <c r="N1890">
        <v>9.5739999999999998</v>
      </c>
    </row>
    <row r="1891" spans="1:14">
      <c r="A1891" s="54">
        <f>formulas!O1978</f>
        <v>0</v>
      </c>
      <c r="B1891" s="33">
        <f t="shared" ca="1" si="180"/>
        <v>32</v>
      </c>
      <c r="C1891">
        <f t="shared" si="181"/>
        <v>90</v>
      </c>
      <c r="D1891">
        <f t="shared" ca="1" si="179"/>
        <v>-3.0000000000000001E-3</v>
      </c>
      <c r="E1891">
        <f t="shared" ca="1" si="182"/>
        <v>0</v>
      </c>
      <c r="F1891">
        <f t="shared" ca="1" si="183"/>
        <v>31</v>
      </c>
      <c r="G1891">
        <f t="shared" ca="1" si="184"/>
        <v>32</v>
      </c>
      <c r="M1891">
        <v>1831</v>
      </c>
      <c r="N1891">
        <v>9.5809999999999995</v>
      </c>
    </row>
    <row r="1892" spans="1:14">
      <c r="A1892" s="32">
        <v>0</v>
      </c>
      <c r="B1892" s="33">
        <f t="shared" ca="1" si="180"/>
        <v>32</v>
      </c>
      <c r="C1892">
        <f t="shared" si="181"/>
        <v>90</v>
      </c>
      <c r="D1892">
        <f t="shared" ca="1" si="179"/>
        <v>-3.0000000000000001E-3</v>
      </c>
      <c r="E1892">
        <f t="shared" ca="1" si="182"/>
        <v>0</v>
      </c>
      <c r="F1892">
        <f t="shared" ca="1" si="183"/>
        <v>31</v>
      </c>
      <c r="G1892">
        <f t="shared" ca="1" si="184"/>
        <v>32</v>
      </c>
      <c r="M1892">
        <v>1832</v>
      </c>
      <c r="N1892">
        <v>9.5869999999999997</v>
      </c>
    </row>
    <row r="1893" spans="1:14">
      <c r="A1893" s="54">
        <f>formulas!O1980</f>
        <v>0</v>
      </c>
      <c r="B1893" s="33">
        <f t="shared" ca="1" si="180"/>
        <v>32</v>
      </c>
      <c r="C1893">
        <f t="shared" si="181"/>
        <v>90</v>
      </c>
      <c r="D1893">
        <f t="shared" ca="1" si="179"/>
        <v>-3.0000000000000001E-3</v>
      </c>
      <c r="E1893">
        <f t="shared" ca="1" si="182"/>
        <v>0</v>
      </c>
      <c r="F1893">
        <f t="shared" ca="1" si="183"/>
        <v>31</v>
      </c>
      <c r="G1893">
        <f t="shared" ca="1" si="184"/>
        <v>32</v>
      </c>
      <c r="M1893">
        <v>1833</v>
      </c>
      <c r="N1893">
        <v>9.5939999999999994</v>
      </c>
    </row>
    <row r="1894" spans="1:14">
      <c r="A1894" s="32">
        <v>0</v>
      </c>
      <c r="B1894" s="33">
        <f t="shared" ca="1" si="180"/>
        <v>32</v>
      </c>
      <c r="C1894">
        <f t="shared" si="181"/>
        <v>90</v>
      </c>
      <c r="D1894">
        <f t="shared" ca="1" si="179"/>
        <v>-3.0000000000000001E-3</v>
      </c>
      <c r="E1894">
        <f t="shared" ca="1" si="182"/>
        <v>0</v>
      </c>
      <c r="F1894">
        <f t="shared" ca="1" si="183"/>
        <v>31</v>
      </c>
      <c r="G1894">
        <f t="shared" ca="1" si="184"/>
        <v>32</v>
      </c>
      <c r="M1894">
        <v>1834</v>
      </c>
      <c r="N1894">
        <v>9.6</v>
      </c>
    </row>
    <row r="1895" spans="1:14">
      <c r="A1895" s="54">
        <f>formulas!O1982</f>
        <v>0</v>
      </c>
      <c r="B1895" s="33">
        <f t="shared" ca="1" si="180"/>
        <v>32</v>
      </c>
      <c r="C1895">
        <f t="shared" si="181"/>
        <v>90</v>
      </c>
      <c r="D1895">
        <f t="shared" ca="1" si="179"/>
        <v>-3.0000000000000001E-3</v>
      </c>
      <c r="E1895">
        <f t="shared" ca="1" si="182"/>
        <v>0</v>
      </c>
      <c r="F1895">
        <f t="shared" ca="1" si="183"/>
        <v>31</v>
      </c>
      <c r="G1895">
        <f t="shared" ca="1" si="184"/>
        <v>32</v>
      </c>
      <c r="M1895">
        <v>1835</v>
      </c>
      <c r="N1895">
        <v>9.6059999999999999</v>
      </c>
    </row>
    <row r="1896" spans="1:14">
      <c r="A1896" s="32">
        <v>0</v>
      </c>
      <c r="B1896" s="33">
        <f t="shared" ca="1" si="180"/>
        <v>32</v>
      </c>
      <c r="C1896">
        <f t="shared" si="181"/>
        <v>90</v>
      </c>
      <c r="D1896">
        <f t="shared" ca="1" si="179"/>
        <v>-3.0000000000000001E-3</v>
      </c>
      <c r="E1896">
        <f t="shared" ca="1" si="182"/>
        <v>0</v>
      </c>
      <c r="F1896">
        <f t="shared" ca="1" si="183"/>
        <v>31</v>
      </c>
      <c r="G1896">
        <f t="shared" ca="1" si="184"/>
        <v>32</v>
      </c>
      <c r="M1896">
        <v>1836</v>
      </c>
      <c r="N1896">
        <v>9.6129999999999995</v>
      </c>
    </row>
    <row r="1897" spans="1:14">
      <c r="A1897" s="54">
        <f>formulas!O1984</f>
        <v>0</v>
      </c>
      <c r="B1897" s="33">
        <f t="shared" ca="1" si="180"/>
        <v>32</v>
      </c>
      <c r="C1897">
        <f t="shared" si="181"/>
        <v>90</v>
      </c>
      <c r="D1897">
        <f t="shared" ca="1" si="179"/>
        <v>-3.0000000000000001E-3</v>
      </c>
      <c r="E1897">
        <f t="shared" ca="1" si="182"/>
        <v>0</v>
      </c>
      <c r="F1897">
        <f t="shared" ca="1" si="183"/>
        <v>31</v>
      </c>
      <c r="G1897">
        <f t="shared" ca="1" si="184"/>
        <v>32</v>
      </c>
      <c r="M1897">
        <v>1837</v>
      </c>
      <c r="N1897">
        <v>9.6189999999999998</v>
      </c>
    </row>
    <row r="1898" spans="1:14">
      <c r="A1898" s="32">
        <v>0</v>
      </c>
      <c r="B1898" s="33">
        <f t="shared" ca="1" si="180"/>
        <v>32</v>
      </c>
      <c r="C1898">
        <f t="shared" si="181"/>
        <v>90</v>
      </c>
      <c r="D1898">
        <f t="shared" ca="1" si="179"/>
        <v>-3.0000000000000001E-3</v>
      </c>
      <c r="E1898">
        <f t="shared" ca="1" si="182"/>
        <v>0</v>
      </c>
      <c r="F1898">
        <f t="shared" ca="1" si="183"/>
        <v>31</v>
      </c>
      <c r="G1898">
        <f t="shared" ca="1" si="184"/>
        <v>32</v>
      </c>
      <c r="M1898">
        <v>1838</v>
      </c>
      <c r="N1898">
        <v>9.6259999999999994</v>
      </c>
    </row>
    <row r="1899" spans="1:14">
      <c r="A1899" s="54">
        <f>formulas!O1986</f>
        <v>0</v>
      </c>
      <c r="B1899" s="33">
        <f t="shared" ca="1" si="180"/>
        <v>32</v>
      </c>
      <c r="C1899">
        <f t="shared" si="181"/>
        <v>90</v>
      </c>
      <c r="D1899">
        <f t="shared" ca="1" si="179"/>
        <v>-3.0000000000000001E-3</v>
      </c>
      <c r="E1899">
        <f t="shared" ca="1" si="182"/>
        <v>0</v>
      </c>
      <c r="F1899">
        <f t="shared" ca="1" si="183"/>
        <v>31</v>
      </c>
      <c r="G1899">
        <f t="shared" ca="1" si="184"/>
        <v>32</v>
      </c>
      <c r="M1899">
        <v>1839</v>
      </c>
      <c r="N1899">
        <v>9.6319999999999997</v>
      </c>
    </row>
    <row r="1900" spans="1:14">
      <c r="A1900" s="32">
        <v>0</v>
      </c>
      <c r="B1900" s="33">
        <f t="shared" ca="1" si="180"/>
        <v>32</v>
      </c>
      <c r="C1900">
        <f t="shared" si="181"/>
        <v>90</v>
      </c>
      <c r="D1900">
        <f t="shared" ca="1" si="179"/>
        <v>-3.0000000000000001E-3</v>
      </c>
      <c r="E1900">
        <f t="shared" ca="1" si="182"/>
        <v>0</v>
      </c>
      <c r="F1900">
        <f t="shared" ca="1" si="183"/>
        <v>31</v>
      </c>
      <c r="G1900">
        <f t="shared" ca="1" si="184"/>
        <v>32</v>
      </c>
      <c r="M1900">
        <v>1840</v>
      </c>
      <c r="N1900">
        <v>9.6379999999999999</v>
      </c>
    </row>
    <row r="1901" spans="1:14">
      <c r="A1901" s="54">
        <f>formulas!O1988</f>
        <v>0</v>
      </c>
      <c r="B1901" s="33">
        <f t="shared" ca="1" si="180"/>
        <v>32</v>
      </c>
      <c r="C1901">
        <f t="shared" si="181"/>
        <v>90</v>
      </c>
      <c r="D1901">
        <f t="shared" ca="1" si="179"/>
        <v>-3.0000000000000001E-3</v>
      </c>
      <c r="E1901">
        <f t="shared" ca="1" si="182"/>
        <v>0</v>
      </c>
      <c r="F1901">
        <f t="shared" ca="1" si="183"/>
        <v>31</v>
      </c>
      <c r="G1901">
        <f t="shared" ca="1" si="184"/>
        <v>32</v>
      </c>
      <c r="M1901">
        <v>1841</v>
      </c>
      <c r="N1901">
        <v>9.6449999999999996</v>
      </c>
    </row>
    <row r="1902" spans="1:14">
      <c r="A1902" s="32">
        <v>0</v>
      </c>
      <c r="B1902" s="33">
        <f t="shared" ca="1" si="180"/>
        <v>32</v>
      </c>
      <c r="C1902">
        <f t="shared" si="181"/>
        <v>90</v>
      </c>
      <c r="D1902">
        <f t="shared" ca="1" si="179"/>
        <v>-3.0000000000000001E-3</v>
      </c>
      <c r="E1902">
        <f t="shared" ca="1" si="182"/>
        <v>0</v>
      </c>
      <c r="F1902">
        <f t="shared" ca="1" si="183"/>
        <v>31</v>
      </c>
      <c r="G1902">
        <f t="shared" ca="1" si="184"/>
        <v>32</v>
      </c>
      <c r="M1902">
        <v>1842</v>
      </c>
      <c r="N1902">
        <v>9.6509999999999998</v>
      </c>
    </row>
    <row r="1903" spans="1:14">
      <c r="A1903" s="54">
        <f>formulas!O1990</f>
        <v>0</v>
      </c>
      <c r="B1903" s="33">
        <f t="shared" ca="1" si="180"/>
        <v>32</v>
      </c>
      <c r="C1903">
        <f t="shared" si="181"/>
        <v>90</v>
      </c>
      <c r="D1903">
        <f t="shared" ca="1" si="179"/>
        <v>-3.0000000000000001E-3</v>
      </c>
      <c r="E1903">
        <f t="shared" ca="1" si="182"/>
        <v>0</v>
      </c>
      <c r="F1903">
        <f t="shared" ca="1" si="183"/>
        <v>31</v>
      </c>
      <c r="G1903">
        <f t="shared" ca="1" si="184"/>
        <v>32</v>
      </c>
      <c r="M1903">
        <v>1843</v>
      </c>
      <c r="N1903">
        <v>9.6579999999999995</v>
      </c>
    </row>
    <row r="1904" spans="1:14">
      <c r="A1904" s="32">
        <v>0</v>
      </c>
      <c r="B1904" s="33">
        <f t="shared" ca="1" si="180"/>
        <v>32</v>
      </c>
      <c r="C1904">
        <f t="shared" si="181"/>
        <v>90</v>
      </c>
      <c r="D1904">
        <f t="shared" ca="1" si="179"/>
        <v>-3.0000000000000001E-3</v>
      </c>
      <c r="E1904">
        <f t="shared" ca="1" si="182"/>
        <v>0</v>
      </c>
      <c r="F1904">
        <f t="shared" ca="1" si="183"/>
        <v>31</v>
      </c>
      <c r="G1904">
        <f t="shared" ca="1" si="184"/>
        <v>32</v>
      </c>
      <c r="M1904">
        <v>1844</v>
      </c>
      <c r="N1904">
        <v>9.6639999999999997</v>
      </c>
    </row>
    <row r="1905" spans="1:14">
      <c r="A1905" s="54">
        <f>formulas!O1992</f>
        <v>0</v>
      </c>
      <c r="B1905" s="33">
        <f t="shared" ca="1" si="180"/>
        <v>32</v>
      </c>
      <c r="C1905">
        <f t="shared" si="181"/>
        <v>90</v>
      </c>
      <c r="D1905">
        <f t="shared" ca="1" si="179"/>
        <v>-3.0000000000000001E-3</v>
      </c>
      <c r="E1905">
        <f t="shared" ca="1" si="182"/>
        <v>0</v>
      </c>
      <c r="F1905">
        <f t="shared" ca="1" si="183"/>
        <v>31</v>
      </c>
      <c r="G1905">
        <f t="shared" ca="1" si="184"/>
        <v>32</v>
      </c>
      <c r="M1905">
        <v>1845</v>
      </c>
      <c r="N1905">
        <v>9.6709999999999994</v>
      </c>
    </row>
    <row r="1906" spans="1:14">
      <c r="A1906" s="32">
        <v>0</v>
      </c>
      <c r="B1906" s="33">
        <f t="shared" ca="1" si="180"/>
        <v>32</v>
      </c>
      <c r="C1906">
        <f t="shared" si="181"/>
        <v>90</v>
      </c>
      <c r="D1906">
        <f t="shared" ca="1" si="179"/>
        <v>-3.0000000000000001E-3</v>
      </c>
      <c r="E1906">
        <f t="shared" ca="1" si="182"/>
        <v>0</v>
      </c>
      <c r="F1906">
        <f t="shared" ca="1" si="183"/>
        <v>31</v>
      </c>
      <c r="G1906">
        <f t="shared" ca="1" si="184"/>
        <v>32</v>
      </c>
      <c r="M1906">
        <v>1846</v>
      </c>
      <c r="N1906">
        <v>9.6769999999999996</v>
      </c>
    </row>
    <row r="1907" spans="1:14">
      <c r="A1907" s="54">
        <f>formulas!O1994</f>
        <v>0</v>
      </c>
      <c r="B1907" s="33">
        <f t="shared" ca="1" si="180"/>
        <v>32</v>
      </c>
      <c r="C1907">
        <f t="shared" si="181"/>
        <v>90</v>
      </c>
      <c r="D1907">
        <f t="shared" ca="1" si="179"/>
        <v>-3.0000000000000001E-3</v>
      </c>
      <c r="E1907">
        <f t="shared" ca="1" si="182"/>
        <v>0</v>
      </c>
      <c r="F1907">
        <f t="shared" ca="1" si="183"/>
        <v>31</v>
      </c>
      <c r="G1907">
        <f t="shared" ca="1" si="184"/>
        <v>32</v>
      </c>
      <c r="M1907">
        <v>1847</v>
      </c>
      <c r="N1907">
        <v>9.6829999999999998</v>
      </c>
    </row>
    <row r="1908" spans="1:14">
      <c r="A1908" s="32">
        <v>0</v>
      </c>
      <c r="B1908" s="33">
        <f t="shared" ca="1" si="180"/>
        <v>32</v>
      </c>
      <c r="C1908">
        <f t="shared" si="181"/>
        <v>90</v>
      </c>
      <c r="D1908">
        <f t="shared" ca="1" si="179"/>
        <v>-3.0000000000000001E-3</v>
      </c>
      <c r="E1908">
        <f t="shared" ca="1" si="182"/>
        <v>0</v>
      </c>
      <c r="F1908">
        <f t="shared" ca="1" si="183"/>
        <v>31</v>
      </c>
      <c r="G1908">
        <f t="shared" ca="1" si="184"/>
        <v>32</v>
      </c>
      <c r="M1908">
        <v>1848</v>
      </c>
      <c r="N1908">
        <v>9.69</v>
      </c>
    </row>
    <row r="1909" spans="1:14">
      <c r="A1909" s="54">
        <f>formulas!O1996</f>
        <v>0</v>
      </c>
      <c r="B1909" s="33">
        <f t="shared" ca="1" si="180"/>
        <v>32</v>
      </c>
      <c r="C1909">
        <f t="shared" si="181"/>
        <v>90</v>
      </c>
      <c r="D1909">
        <f t="shared" ca="1" si="179"/>
        <v>-3.0000000000000001E-3</v>
      </c>
      <c r="E1909">
        <f t="shared" ca="1" si="182"/>
        <v>0</v>
      </c>
      <c r="F1909">
        <f t="shared" ca="1" si="183"/>
        <v>31</v>
      </c>
      <c r="G1909">
        <f t="shared" ca="1" si="184"/>
        <v>32</v>
      </c>
      <c r="M1909">
        <v>1849</v>
      </c>
      <c r="N1909">
        <v>9.6959999999999997</v>
      </c>
    </row>
    <row r="1910" spans="1:14">
      <c r="A1910" s="32">
        <v>0</v>
      </c>
      <c r="B1910" s="33">
        <f t="shared" ca="1" si="180"/>
        <v>32</v>
      </c>
      <c r="C1910">
        <f t="shared" si="181"/>
        <v>90</v>
      </c>
      <c r="D1910">
        <f t="shared" ca="1" si="179"/>
        <v>-3.0000000000000001E-3</v>
      </c>
      <c r="E1910">
        <f t="shared" ca="1" si="182"/>
        <v>0</v>
      </c>
      <c r="F1910">
        <f t="shared" ca="1" si="183"/>
        <v>31</v>
      </c>
      <c r="G1910">
        <f t="shared" ca="1" si="184"/>
        <v>32</v>
      </c>
      <c r="M1910">
        <v>1850</v>
      </c>
      <c r="N1910">
        <v>9.7029999999999994</v>
      </c>
    </row>
    <row r="1911" spans="1:14">
      <c r="A1911" s="54">
        <f>formulas!O1998</f>
        <v>0</v>
      </c>
      <c r="B1911" s="33">
        <f t="shared" ca="1" si="180"/>
        <v>32</v>
      </c>
      <c r="C1911">
        <f t="shared" si="181"/>
        <v>90</v>
      </c>
      <c r="D1911">
        <f t="shared" ca="1" si="179"/>
        <v>-3.0000000000000001E-3</v>
      </c>
      <c r="E1911">
        <f t="shared" ca="1" si="182"/>
        <v>0</v>
      </c>
      <c r="F1911">
        <f t="shared" ca="1" si="183"/>
        <v>31</v>
      </c>
      <c r="G1911">
        <f t="shared" ca="1" si="184"/>
        <v>32</v>
      </c>
      <c r="M1911">
        <v>1851</v>
      </c>
      <c r="N1911">
        <v>9.7089999999999996</v>
      </c>
    </row>
    <row r="1912" spans="1:14">
      <c r="A1912" s="32">
        <v>0</v>
      </c>
      <c r="B1912" s="33">
        <f t="shared" ca="1" si="180"/>
        <v>32</v>
      </c>
      <c r="C1912">
        <f t="shared" si="181"/>
        <v>90</v>
      </c>
      <c r="D1912">
        <f t="shared" ca="1" si="179"/>
        <v>-3.0000000000000001E-3</v>
      </c>
      <c r="E1912">
        <f t="shared" ca="1" si="182"/>
        <v>0</v>
      </c>
      <c r="F1912">
        <f t="shared" ca="1" si="183"/>
        <v>31</v>
      </c>
      <c r="G1912">
        <f t="shared" ca="1" si="184"/>
        <v>32</v>
      </c>
      <c r="M1912">
        <v>1852</v>
      </c>
      <c r="N1912">
        <v>9.7159999999999993</v>
      </c>
    </row>
    <row r="1913" spans="1:14">
      <c r="A1913" s="54">
        <f>formulas!O2000</f>
        <v>0</v>
      </c>
      <c r="B1913" s="33">
        <f t="shared" ca="1" si="180"/>
        <v>32</v>
      </c>
      <c r="C1913">
        <f t="shared" si="181"/>
        <v>90</v>
      </c>
      <c r="D1913">
        <f t="shared" ca="1" si="179"/>
        <v>-3.0000000000000001E-3</v>
      </c>
      <c r="E1913">
        <f t="shared" ca="1" si="182"/>
        <v>0</v>
      </c>
      <c r="F1913">
        <f t="shared" ca="1" si="183"/>
        <v>31</v>
      </c>
      <c r="G1913">
        <f t="shared" ca="1" si="184"/>
        <v>32</v>
      </c>
      <c r="M1913">
        <v>1853</v>
      </c>
      <c r="N1913">
        <v>9.7219999999999995</v>
      </c>
    </row>
    <row r="1914" spans="1:14">
      <c r="A1914" s="32">
        <v>0</v>
      </c>
      <c r="B1914" s="33">
        <f t="shared" ca="1" si="180"/>
        <v>32</v>
      </c>
      <c r="C1914">
        <f t="shared" si="181"/>
        <v>90</v>
      </c>
      <c r="D1914">
        <f t="shared" ca="1" si="179"/>
        <v>-3.0000000000000001E-3</v>
      </c>
      <c r="E1914">
        <f t="shared" ca="1" si="182"/>
        <v>0</v>
      </c>
      <c r="F1914">
        <f t="shared" ca="1" si="183"/>
        <v>31</v>
      </c>
      <c r="G1914">
        <f t="shared" ca="1" si="184"/>
        <v>32</v>
      </c>
      <c r="M1914">
        <v>1854</v>
      </c>
      <c r="N1914">
        <v>9.7279999999999998</v>
      </c>
    </row>
    <row r="1915" spans="1:14">
      <c r="A1915" s="54">
        <f>formulas!O2002</f>
        <v>0</v>
      </c>
      <c r="B1915" s="33">
        <f t="shared" ca="1" si="180"/>
        <v>32</v>
      </c>
      <c r="C1915">
        <f t="shared" si="181"/>
        <v>90</v>
      </c>
      <c r="D1915">
        <f t="shared" ca="1" si="179"/>
        <v>-3.0000000000000001E-3</v>
      </c>
      <c r="E1915">
        <f t="shared" ca="1" si="182"/>
        <v>0</v>
      </c>
      <c r="F1915">
        <f t="shared" ca="1" si="183"/>
        <v>31</v>
      </c>
      <c r="G1915">
        <f t="shared" ca="1" si="184"/>
        <v>32</v>
      </c>
      <c r="M1915">
        <v>1855</v>
      </c>
      <c r="N1915">
        <v>9.7349999999999994</v>
      </c>
    </row>
    <row r="1916" spans="1:14">
      <c r="A1916" s="32">
        <v>0</v>
      </c>
      <c r="B1916" s="33">
        <f t="shared" ca="1" si="180"/>
        <v>32</v>
      </c>
      <c r="C1916">
        <f t="shared" si="181"/>
        <v>90</v>
      </c>
      <c r="D1916">
        <f t="shared" ca="1" si="179"/>
        <v>-3.0000000000000001E-3</v>
      </c>
      <c r="E1916">
        <f t="shared" ca="1" si="182"/>
        <v>0</v>
      </c>
      <c r="F1916">
        <f t="shared" ca="1" si="183"/>
        <v>31</v>
      </c>
      <c r="G1916">
        <f t="shared" ca="1" si="184"/>
        <v>32</v>
      </c>
      <c r="M1916">
        <v>1856</v>
      </c>
      <c r="N1916">
        <v>9.7409999999999997</v>
      </c>
    </row>
    <row r="1917" spans="1:14">
      <c r="A1917" s="54">
        <f>formulas!O2004</f>
        <v>0</v>
      </c>
      <c r="B1917" s="33">
        <f t="shared" ca="1" si="180"/>
        <v>32</v>
      </c>
      <c r="C1917">
        <f t="shared" si="181"/>
        <v>90</v>
      </c>
      <c r="D1917">
        <f t="shared" ca="1" si="179"/>
        <v>-3.0000000000000001E-3</v>
      </c>
      <c r="E1917">
        <f t="shared" ca="1" si="182"/>
        <v>0</v>
      </c>
      <c r="F1917">
        <f t="shared" ca="1" si="183"/>
        <v>31</v>
      </c>
      <c r="G1917">
        <f t="shared" ca="1" si="184"/>
        <v>32</v>
      </c>
      <c r="M1917">
        <v>1857</v>
      </c>
      <c r="N1917">
        <v>9.7479999999999993</v>
      </c>
    </row>
    <row r="1918" spans="1:14">
      <c r="A1918" s="32">
        <v>0</v>
      </c>
      <c r="B1918" s="33">
        <f t="shared" ca="1" si="180"/>
        <v>32</v>
      </c>
      <c r="C1918">
        <f t="shared" si="181"/>
        <v>90</v>
      </c>
      <c r="D1918">
        <f t="shared" ca="1" si="179"/>
        <v>-3.0000000000000001E-3</v>
      </c>
      <c r="E1918">
        <f t="shared" ca="1" si="182"/>
        <v>0</v>
      </c>
      <c r="F1918">
        <f t="shared" ca="1" si="183"/>
        <v>31</v>
      </c>
      <c r="G1918">
        <f t="shared" ca="1" si="184"/>
        <v>32</v>
      </c>
      <c r="M1918">
        <v>1858</v>
      </c>
      <c r="N1918">
        <v>9.7539999999999996</v>
      </c>
    </row>
    <row r="1919" spans="1:14">
      <c r="A1919" s="54">
        <f>formulas!O2006</f>
        <v>0</v>
      </c>
      <c r="B1919" s="33">
        <f t="shared" ca="1" si="180"/>
        <v>32</v>
      </c>
      <c r="C1919">
        <f t="shared" si="181"/>
        <v>90</v>
      </c>
      <c r="D1919">
        <f t="shared" ca="1" si="179"/>
        <v>-3.0000000000000001E-3</v>
      </c>
      <c r="E1919">
        <f t="shared" ca="1" si="182"/>
        <v>0</v>
      </c>
      <c r="F1919">
        <f t="shared" ca="1" si="183"/>
        <v>31</v>
      </c>
      <c r="G1919">
        <f t="shared" ca="1" si="184"/>
        <v>32</v>
      </c>
      <c r="M1919">
        <v>1859</v>
      </c>
      <c r="N1919">
        <v>9.7609999999999992</v>
      </c>
    </row>
    <row r="1920" spans="1:14">
      <c r="A1920" s="32">
        <v>0</v>
      </c>
      <c r="B1920" s="33">
        <f t="shared" ca="1" si="180"/>
        <v>32</v>
      </c>
      <c r="C1920">
        <f t="shared" si="181"/>
        <v>90</v>
      </c>
      <c r="D1920">
        <f t="shared" ca="1" si="179"/>
        <v>-3.0000000000000001E-3</v>
      </c>
      <c r="E1920">
        <f t="shared" ca="1" si="182"/>
        <v>0</v>
      </c>
      <c r="F1920">
        <f t="shared" ca="1" si="183"/>
        <v>31</v>
      </c>
      <c r="G1920">
        <f t="shared" ca="1" si="184"/>
        <v>32</v>
      </c>
      <c r="M1920">
        <v>1860</v>
      </c>
      <c r="N1920">
        <v>9.7669999999999995</v>
      </c>
    </row>
    <row r="1921" spans="1:14">
      <c r="A1921" s="54">
        <f>formulas!O2008</f>
        <v>0</v>
      </c>
      <c r="B1921" s="33">
        <f t="shared" ca="1" si="180"/>
        <v>32</v>
      </c>
      <c r="C1921">
        <f t="shared" si="181"/>
        <v>90</v>
      </c>
      <c r="D1921">
        <f t="shared" ca="1" si="179"/>
        <v>-3.0000000000000001E-3</v>
      </c>
      <c r="E1921">
        <f t="shared" ca="1" si="182"/>
        <v>0</v>
      </c>
      <c r="F1921">
        <f t="shared" ca="1" si="183"/>
        <v>31</v>
      </c>
      <c r="G1921">
        <f t="shared" ca="1" si="184"/>
        <v>32</v>
      </c>
      <c r="M1921">
        <v>1861</v>
      </c>
      <c r="N1921">
        <v>9.7729999999999997</v>
      </c>
    </row>
    <row r="1922" spans="1:14">
      <c r="A1922" s="32">
        <v>0</v>
      </c>
      <c r="B1922" s="33">
        <f t="shared" ca="1" si="180"/>
        <v>32</v>
      </c>
      <c r="C1922">
        <f t="shared" si="181"/>
        <v>90</v>
      </c>
      <c r="D1922">
        <f t="shared" ca="1" si="179"/>
        <v>-3.0000000000000001E-3</v>
      </c>
      <c r="E1922">
        <f t="shared" ca="1" si="182"/>
        <v>0</v>
      </c>
      <c r="F1922">
        <f t="shared" ca="1" si="183"/>
        <v>31</v>
      </c>
      <c r="G1922">
        <f t="shared" ca="1" si="184"/>
        <v>32</v>
      </c>
      <c r="M1922">
        <v>1862</v>
      </c>
      <c r="N1922">
        <v>9.7799999999999994</v>
      </c>
    </row>
    <row r="1923" spans="1:14">
      <c r="A1923" s="54">
        <f>formulas!O2010</f>
        <v>0</v>
      </c>
      <c r="B1923" s="33">
        <f t="shared" ca="1" si="180"/>
        <v>32</v>
      </c>
      <c r="C1923">
        <f t="shared" si="181"/>
        <v>90</v>
      </c>
      <c r="D1923">
        <f t="shared" ref="D1923:D1986" ca="1" si="185">INDIRECT(ADDRESS(C1923+1,14))</f>
        <v>-3.0000000000000001E-3</v>
      </c>
      <c r="E1923">
        <f t="shared" ca="1" si="182"/>
        <v>0</v>
      </c>
      <c r="F1923">
        <f t="shared" ca="1" si="183"/>
        <v>31</v>
      </c>
      <c r="G1923">
        <f t="shared" ca="1" si="184"/>
        <v>32</v>
      </c>
      <c r="M1923">
        <v>1863</v>
      </c>
      <c r="N1923">
        <v>9.7859999999999996</v>
      </c>
    </row>
    <row r="1924" spans="1:14">
      <c r="A1924" s="32">
        <v>0</v>
      </c>
      <c r="B1924" s="33">
        <f t="shared" ca="1" si="180"/>
        <v>32</v>
      </c>
      <c r="C1924">
        <f t="shared" si="181"/>
        <v>90</v>
      </c>
      <c r="D1924">
        <f t="shared" ca="1" si="185"/>
        <v>-3.0000000000000001E-3</v>
      </c>
      <c r="E1924">
        <f t="shared" ca="1" si="182"/>
        <v>0</v>
      </c>
      <c r="F1924">
        <f t="shared" ca="1" si="183"/>
        <v>31</v>
      </c>
      <c r="G1924">
        <f t="shared" ca="1" si="184"/>
        <v>32</v>
      </c>
      <c r="M1924">
        <v>1864</v>
      </c>
      <c r="N1924">
        <v>9.7929999999999993</v>
      </c>
    </row>
    <row r="1925" spans="1:14">
      <c r="A1925" s="54">
        <f>formulas!O2012</f>
        <v>0</v>
      </c>
      <c r="B1925" s="33">
        <f t="shared" ca="1" si="180"/>
        <v>32</v>
      </c>
      <c r="C1925">
        <f t="shared" si="181"/>
        <v>90</v>
      </c>
      <c r="D1925">
        <f t="shared" ca="1" si="185"/>
        <v>-3.0000000000000001E-3</v>
      </c>
      <c r="E1925">
        <f t="shared" ca="1" si="182"/>
        <v>0</v>
      </c>
      <c r="F1925">
        <f t="shared" ca="1" si="183"/>
        <v>31</v>
      </c>
      <c r="G1925">
        <f t="shared" ca="1" si="184"/>
        <v>32</v>
      </c>
      <c r="M1925">
        <v>1865</v>
      </c>
      <c r="N1925">
        <v>9.7989999999999995</v>
      </c>
    </row>
    <row r="1926" spans="1:14">
      <c r="A1926" s="32">
        <v>0</v>
      </c>
      <c r="B1926" s="33">
        <f t="shared" ca="1" si="180"/>
        <v>32</v>
      </c>
      <c r="C1926">
        <f t="shared" si="181"/>
        <v>90</v>
      </c>
      <c r="D1926">
        <f t="shared" ca="1" si="185"/>
        <v>-3.0000000000000001E-3</v>
      </c>
      <c r="E1926">
        <f t="shared" ca="1" si="182"/>
        <v>0</v>
      </c>
      <c r="F1926">
        <f t="shared" ca="1" si="183"/>
        <v>31</v>
      </c>
      <c r="G1926">
        <f t="shared" ca="1" si="184"/>
        <v>32</v>
      </c>
      <c r="M1926">
        <v>1866</v>
      </c>
      <c r="N1926">
        <v>9.8059999999999992</v>
      </c>
    </row>
    <row r="1927" spans="1:14">
      <c r="A1927" s="54">
        <f>formulas!O2014</f>
        <v>0</v>
      </c>
      <c r="B1927" s="33">
        <f t="shared" ca="1" si="180"/>
        <v>32</v>
      </c>
      <c r="C1927">
        <f t="shared" si="181"/>
        <v>90</v>
      </c>
      <c r="D1927">
        <f t="shared" ca="1" si="185"/>
        <v>-3.0000000000000001E-3</v>
      </c>
      <c r="E1927">
        <f t="shared" ca="1" si="182"/>
        <v>0</v>
      </c>
      <c r="F1927">
        <f t="shared" ca="1" si="183"/>
        <v>31</v>
      </c>
      <c r="G1927">
        <f t="shared" ca="1" si="184"/>
        <v>32</v>
      </c>
      <c r="M1927">
        <v>1867</v>
      </c>
      <c r="N1927">
        <v>9.8119999999999994</v>
      </c>
    </row>
    <row r="1928" spans="1:14">
      <c r="A1928" s="32">
        <v>0</v>
      </c>
      <c r="B1928" s="33">
        <f t="shared" ca="1" si="180"/>
        <v>32</v>
      </c>
      <c r="C1928">
        <f t="shared" si="181"/>
        <v>90</v>
      </c>
      <c r="D1928">
        <f t="shared" ca="1" si="185"/>
        <v>-3.0000000000000001E-3</v>
      </c>
      <c r="E1928">
        <f t="shared" ca="1" si="182"/>
        <v>0</v>
      </c>
      <c r="F1928">
        <f t="shared" ca="1" si="183"/>
        <v>31</v>
      </c>
      <c r="G1928">
        <f t="shared" ca="1" si="184"/>
        <v>32</v>
      </c>
      <c r="M1928">
        <v>1868</v>
      </c>
      <c r="N1928">
        <v>9.8190000000000008</v>
      </c>
    </row>
    <row r="1929" spans="1:14">
      <c r="A1929" s="54">
        <f>formulas!O2016</f>
        <v>0</v>
      </c>
      <c r="B1929" s="33">
        <f t="shared" ca="1" si="180"/>
        <v>32</v>
      </c>
      <c r="C1929">
        <f t="shared" si="181"/>
        <v>90</v>
      </c>
      <c r="D1929">
        <f t="shared" ca="1" si="185"/>
        <v>-3.0000000000000001E-3</v>
      </c>
      <c r="E1929">
        <f t="shared" ca="1" si="182"/>
        <v>0</v>
      </c>
      <c r="F1929">
        <f t="shared" ca="1" si="183"/>
        <v>31</v>
      </c>
      <c r="G1929">
        <f t="shared" ca="1" si="184"/>
        <v>32</v>
      </c>
      <c r="M1929">
        <v>1869</v>
      </c>
      <c r="N1929">
        <v>9.8249999999999993</v>
      </c>
    </row>
    <row r="1930" spans="1:14">
      <c r="A1930" s="32">
        <v>0</v>
      </c>
      <c r="B1930" s="33">
        <f t="shared" ca="1" si="180"/>
        <v>32</v>
      </c>
      <c r="C1930">
        <f t="shared" si="181"/>
        <v>90</v>
      </c>
      <c r="D1930">
        <f t="shared" ca="1" si="185"/>
        <v>-3.0000000000000001E-3</v>
      </c>
      <c r="E1930">
        <f t="shared" ca="1" si="182"/>
        <v>0</v>
      </c>
      <c r="F1930">
        <f t="shared" ca="1" si="183"/>
        <v>31</v>
      </c>
      <c r="G1930">
        <f t="shared" ca="1" si="184"/>
        <v>32</v>
      </c>
      <c r="M1930">
        <v>1870</v>
      </c>
      <c r="N1930">
        <v>9.8309999999999995</v>
      </c>
    </row>
    <row r="1931" spans="1:14">
      <c r="A1931" s="54">
        <f>formulas!O2018</f>
        <v>0</v>
      </c>
      <c r="B1931" s="33">
        <f t="shared" ca="1" si="180"/>
        <v>32</v>
      </c>
      <c r="C1931">
        <f t="shared" si="181"/>
        <v>90</v>
      </c>
      <c r="D1931">
        <f t="shared" ca="1" si="185"/>
        <v>-3.0000000000000001E-3</v>
      </c>
      <c r="E1931">
        <f t="shared" ca="1" si="182"/>
        <v>0</v>
      </c>
      <c r="F1931">
        <f t="shared" ca="1" si="183"/>
        <v>31</v>
      </c>
      <c r="G1931">
        <f t="shared" ca="1" si="184"/>
        <v>32</v>
      </c>
      <c r="M1931">
        <v>1871</v>
      </c>
      <c r="N1931">
        <v>9.8379999999999992</v>
      </c>
    </row>
    <row r="1932" spans="1:14">
      <c r="A1932" s="32">
        <v>0</v>
      </c>
      <c r="B1932" s="33">
        <f t="shared" ca="1" si="180"/>
        <v>32</v>
      </c>
      <c r="C1932">
        <f t="shared" si="181"/>
        <v>90</v>
      </c>
      <c r="D1932">
        <f t="shared" ca="1" si="185"/>
        <v>-3.0000000000000001E-3</v>
      </c>
      <c r="E1932">
        <f t="shared" ca="1" si="182"/>
        <v>0</v>
      </c>
      <c r="F1932">
        <f t="shared" ca="1" si="183"/>
        <v>31</v>
      </c>
      <c r="G1932">
        <f t="shared" ca="1" si="184"/>
        <v>32</v>
      </c>
      <c r="M1932">
        <v>1872</v>
      </c>
      <c r="N1932">
        <v>9.8439999999999994</v>
      </c>
    </row>
    <row r="1933" spans="1:14">
      <c r="A1933" s="54">
        <f>formulas!O2020</f>
        <v>0</v>
      </c>
      <c r="B1933" s="33">
        <f t="shared" ca="1" si="180"/>
        <v>32</v>
      </c>
      <c r="C1933">
        <f t="shared" si="181"/>
        <v>90</v>
      </c>
      <c r="D1933">
        <f t="shared" ca="1" si="185"/>
        <v>-3.0000000000000001E-3</v>
      </c>
      <c r="E1933">
        <f t="shared" ca="1" si="182"/>
        <v>0</v>
      </c>
      <c r="F1933">
        <f t="shared" ca="1" si="183"/>
        <v>31</v>
      </c>
      <c r="G1933">
        <f t="shared" ca="1" si="184"/>
        <v>32</v>
      </c>
      <c r="M1933">
        <v>1873</v>
      </c>
      <c r="N1933">
        <v>9.8510000000000009</v>
      </c>
    </row>
    <row r="1934" spans="1:14">
      <c r="A1934" s="32">
        <v>0</v>
      </c>
      <c r="B1934" s="33">
        <f t="shared" ca="1" si="180"/>
        <v>32</v>
      </c>
      <c r="C1934">
        <f t="shared" si="181"/>
        <v>90</v>
      </c>
      <c r="D1934">
        <f t="shared" ca="1" si="185"/>
        <v>-3.0000000000000001E-3</v>
      </c>
      <c r="E1934">
        <f t="shared" ca="1" si="182"/>
        <v>0</v>
      </c>
      <c r="F1934">
        <f t="shared" ca="1" si="183"/>
        <v>31</v>
      </c>
      <c r="G1934">
        <f t="shared" ca="1" si="184"/>
        <v>32</v>
      </c>
      <c r="M1934">
        <v>1874</v>
      </c>
      <c r="N1934">
        <v>9.8569999999999993</v>
      </c>
    </row>
    <row r="1935" spans="1:14">
      <c r="A1935" s="54">
        <f>formulas!O2022</f>
        <v>0</v>
      </c>
      <c r="B1935" s="33">
        <f t="shared" ca="1" si="180"/>
        <v>32</v>
      </c>
      <c r="C1935">
        <f t="shared" si="181"/>
        <v>90</v>
      </c>
      <c r="D1935">
        <f t="shared" ca="1" si="185"/>
        <v>-3.0000000000000001E-3</v>
      </c>
      <c r="E1935">
        <f t="shared" ca="1" si="182"/>
        <v>0</v>
      </c>
      <c r="F1935">
        <f t="shared" ca="1" si="183"/>
        <v>31</v>
      </c>
      <c r="G1935">
        <f t="shared" ca="1" si="184"/>
        <v>32</v>
      </c>
      <c r="M1935">
        <v>1875</v>
      </c>
      <c r="N1935">
        <v>9.8640000000000008</v>
      </c>
    </row>
    <row r="1936" spans="1:14">
      <c r="A1936" s="32">
        <v>0</v>
      </c>
      <c r="B1936" s="33">
        <f t="shared" ca="1" si="180"/>
        <v>32</v>
      </c>
      <c r="C1936">
        <f t="shared" si="181"/>
        <v>90</v>
      </c>
      <c r="D1936">
        <f t="shared" ca="1" si="185"/>
        <v>-3.0000000000000001E-3</v>
      </c>
      <c r="E1936">
        <f t="shared" ca="1" si="182"/>
        <v>0</v>
      </c>
      <c r="F1936">
        <f t="shared" ca="1" si="183"/>
        <v>31</v>
      </c>
      <c r="G1936">
        <f t="shared" ca="1" si="184"/>
        <v>32</v>
      </c>
      <c r="M1936">
        <v>1876</v>
      </c>
      <c r="N1936">
        <v>9.8699999999999992</v>
      </c>
    </row>
    <row r="1937" spans="1:14">
      <c r="A1937" s="54">
        <f>formulas!O2024</f>
        <v>0</v>
      </c>
      <c r="B1937" s="33">
        <f t="shared" ca="1" si="180"/>
        <v>32</v>
      </c>
      <c r="C1937">
        <f t="shared" si="181"/>
        <v>90</v>
      </c>
      <c r="D1937">
        <f t="shared" ca="1" si="185"/>
        <v>-3.0000000000000001E-3</v>
      </c>
      <c r="E1937">
        <f t="shared" ca="1" si="182"/>
        <v>0</v>
      </c>
      <c r="F1937">
        <f t="shared" ca="1" si="183"/>
        <v>31</v>
      </c>
      <c r="G1937">
        <f t="shared" ca="1" si="184"/>
        <v>32</v>
      </c>
      <c r="M1937">
        <v>1877</v>
      </c>
      <c r="N1937">
        <v>9.8770000000000007</v>
      </c>
    </row>
    <row r="1938" spans="1:14">
      <c r="A1938" s="32">
        <v>0</v>
      </c>
      <c r="B1938" s="33">
        <f t="shared" ca="1" si="180"/>
        <v>32</v>
      </c>
      <c r="C1938">
        <f t="shared" si="181"/>
        <v>90</v>
      </c>
      <c r="D1938">
        <f t="shared" ca="1" si="185"/>
        <v>-3.0000000000000001E-3</v>
      </c>
      <c r="E1938">
        <f t="shared" ca="1" si="182"/>
        <v>0</v>
      </c>
      <c r="F1938">
        <f t="shared" ca="1" si="183"/>
        <v>31</v>
      </c>
      <c r="G1938">
        <f t="shared" ca="1" si="184"/>
        <v>32</v>
      </c>
      <c r="M1938">
        <v>1878</v>
      </c>
      <c r="N1938">
        <v>9.8829999999999991</v>
      </c>
    </row>
    <row r="1939" spans="1:14">
      <c r="A1939" s="54">
        <f>formulas!O2026</f>
        <v>0</v>
      </c>
      <c r="B1939" s="33">
        <f t="shared" ca="1" si="180"/>
        <v>32</v>
      </c>
      <c r="C1939">
        <f t="shared" si="181"/>
        <v>90</v>
      </c>
      <c r="D1939">
        <f t="shared" ca="1" si="185"/>
        <v>-3.0000000000000001E-3</v>
      </c>
      <c r="E1939">
        <f t="shared" ca="1" si="182"/>
        <v>0</v>
      </c>
      <c r="F1939">
        <f t="shared" ca="1" si="183"/>
        <v>31</v>
      </c>
      <c r="G1939">
        <f t="shared" ca="1" si="184"/>
        <v>32</v>
      </c>
      <c r="M1939">
        <v>1879</v>
      </c>
      <c r="N1939">
        <v>9.8889999999999993</v>
      </c>
    </row>
    <row r="1940" spans="1:14">
      <c r="A1940" s="32">
        <v>0</v>
      </c>
      <c r="B1940" s="33">
        <f t="shared" ca="1" si="180"/>
        <v>32</v>
      </c>
      <c r="C1940">
        <f t="shared" si="181"/>
        <v>90</v>
      </c>
      <c r="D1940">
        <f t="shared" ca="1" si="185"/>
        <v>-3.0000000000000001E-3</v>
      </c>
      <c r="E1940">
        <f t="shared" ca="1" si="182"/>
        <v>0</v>
      </c>
      <c r="F1940">
        <f t="shared" ca="1" si="183"/>
        <v>31</v>
      </c>
      <c r="G1940">
        <f t="shared" ca="1" si="184"/>
        <v>32</v>
      </c>
      <c r="M1940">
        <v>1880</v>
      </c>
      <c r="N1940">
        <v>9.8960000000000008</v>
      </c>
    </row>
    <row r="1941" spans="1:14">
      <c r="A1941" s="54">
        <f>formulas!O2028</f>
        <v>0</v>
      </c>
      <c r="B1941" s="33">
        <f t="shared" ref="B1941:B2000" ca="1" si="186">(A1941-D1941)/(E1941-D1941)*(G1941-F1941)+F1941</f>
        <v>32</v>
      </c>
      <c r="C1941">
        <f t="shared" ref="C1941:C2000" si="187">COUNTIF($N$2:$N$25400,"&lt;"&amp;A1941)</f>
        <v>90</v>
      </c>
      <c r="D1941">
        <f t="shared" ca="1" si="185"/>
        <v>-3.0000000000000001E-3</v>
      </c>
      <c r="E1941">
        <f t="shared" ref="E1941:E2000" ca="1" si="188">INDIRECT(ADDRESS(C1941+2,14))</f>
        <v>0</v>
      </c>
      <c r="F1941">
        <f t="shared" ref="F1941:F2000" ca="1" si="189">INDIRECT(ADDRESS(C1941+1,13))</f>
        <v>31</v>
      </c>
      <c r="G1941">
        <f t="shared" ref="G1941:G2000" ca="1" si="190">INDIRECT(ADDRESS(C1941+2,13))</f>
        <v>32</v>
      </c>
      <c r="M1941">
        <v>1881</v>
      </c>
      <c r="N1941">
        <v>9.9019999999999992</v>
      </c>
    </row>
    <row r="1942" spans="1:14">
      <c r="A1942" s="32">
        <v>0</v>
      </c>
      <c r="B1942" s="33">
        <f t="shared" ca="1" si="186"/>
        <v>32</v>
      </c>
      <c r="C1942">
        <f t="shared" si="187"/>
        <v>90</v>
      </c>
      <c r="D1942">
        <f t="shared" ca="1" si="185"/>
        <v>-3.0000000000000001E-3</v>
      </c>
      <c r="E1942">
        <f t="shared" ca="1" si="188"/>
        <v>0</v>
      </c>
      <c r="F1942">
        <f t="shared" ca="1" si="189"/>
        <v>31</v>
      </c>
      <c r="G1942">
        <f t="shared" ca="1" si="190"/>
        <v>32</v>
      </c>
      <c r="M1942">
        <v>1882</v>
      </c>
      <c r="N1942">
        <v>9.9090000000000007</v>
      </c>
    </row>
    <row r="1943" spans="1:14">
      <c r="A1943" s="54">
        <f>formulas!O2030</f>
        <v>0</v>
      </c>
      <c r="B1943" s="33">
        <f t="shared" ca="1" si="186"/>
        <v>32</v>
      </c>
      <c r="C1943">
        <f t="shared" si="187"/>
        <v>90</v>
      </c>
      <c r="D1943">
        <f t="shared" ca="1" si="185"/>
        <v>-3.0000000000000001E-3</v>
      </c>
      <c r="E1943">
        <f t="shared" ca="1" si="188"/>
        <v>0</v>
      </c>
      <c r="F1943">
        <f t="shared" ca="1" si="189"/>
        <v>31</v>
      </c>
      <c r="G1943">
        <f t="shared" ca="1" si="190"/>
        <v>32</v>
      </c>
      <c r="M1943">
        <v>1883</v>
      </c>
      <c r="N1943">
        <v>9.9149999999999991</v>
      </c>
    </row>
    <row r="1944" spans="1:14">
      <c r="A1944" s="32">
        <v>0</v>
      </c>
      <c r="B1944" s="33">
        <f t="shared" ca="1" si="186"/>
        <v>32</v>
      </c>
      <c r="C1944">
        <f t="shared" si="187"/>
        <v>90</v>
      </c>
      <c r="D1944">
        <f t="shared" ca="1" si="185"/>
        <v>-3.0000000000000001E-3</v>
      </c>
      <c r="E1944">
        <f t="shared" ca="1" si="188"/>
        <v>0</v>
      </c>
      <c r="F1944">
        <f t="shared" ca="1" si="189"/>
        <v>31</v>
      </c>
      <c r="G1944">
        <f t="shared" ca="1" si="190"/>
        <v>32</v>
      </c>
      <c r="M1944">
        <v>1884</v>
      </c>
      <c r="N1944">
        <v>9.9220000000000006</v>
      </c>
    </row>
    <row r="1945" spans="1:14">
      <c r="A1945" s="54">
        <f>formulas!O2032</f>
        <v>0</v>
      </c>
      <c r="B1945" s="33">
        <f t="shared" ca="1" si="186"/>
        <v>32</v>
      </c>
      <c r="C1945">
        <f t="shared" si="187"/>
        <v>90</v>
      </c>
      <c r="D1945">
        <f t="shared" ca="1" si="185"/>
        <v>-3.0000000000000001E-3</v>
      </c>
      <c r="E1945">
        <f t="shared" ca="1" si="188"/>
        <v>0</v>
      </c>
      <c r="F1945">
        <f t="shared" ca="1" si="189"/>
        <v>31</v>
      </c>
      <c r="G1945">
        <f t="shared" ca="1" si="190"/>
        <v>32</v>
      </c>
      <c r="M1945">
        <v>1885</v>
      </c>
      <c r="N1945">
        <v>9.9280000000000008</v>
      </c>
    </row>
    <row r="1946" spans="1:14">
      <c r="A1946" s="32">
        <v>0</v>
      </c>
      <c r="B1946" s="33">
        <f t="shared" ca="1" si="186"/>
        <v>32</v>
      </c>
      <c r="C1946">
        <f t="shared" si="187"/>
        <v>90</v>
      </c>
      <c r="D1946">
        <f t="shared" ca="1" si="185"/>
        <v>-3.0000000000000001E-3</v>
      </c>
      <c r="E1946">
        <f t="shared" ca="1" si="188"/>
        <v>0</v>
      </c>
      <c r="F1946">
        <f t="shared" ca="1" si="189"/>
        <v>31</v>
      </c>
      <c r="G1946">
        <f t="shared" ca="1" si="190"/>
        <v>32</v>
      </c>
      <c r="M1946">
        <v>1886</v>
      </c>
      <c r="N1946">
        <v>9.9350000000000005</v>
      </c>
    </row>
    <row r="1947" spans="1:14">
      <c r="A1947" s="54">
        <f>formulas!O2034</f>
        <v>0</v>
      </c>
      <c r="B1947" s="33">
        <f t="shared" ca="1" si="186"/>
        <v>32</v>
      </c>
      <c r="C1947">
        <f t="shared" si="187"/>
        <v>90</v>
      </c>
      <c r="D1947">
        <f t="shared" ca="1" si="185"/>
        <v>-3.0000000000000001E-3</v>
      </c>
      <c r="E1947">
        <f t="shared" ca="1" si="188"/>
        <v>0</v>
      </c>
      <c r="F1947">
        <f t="shared" ca="1" si="189"/>
        <v>31</v>
      </c>
      <c r="G1947">
        <f t="shared" ca="1" si="190"/>
        <v>32</v>
      </c>
      <c r="M1947">
        <v>1887</v>
      </c>
      <c r="N1947">
        <v>9.9410000000000007</v>
      </c>
    </row>
    <row r="1948" spans="1:14">
      <c r="A1948" s="32">
        <v>0</v>
      </c>
      <c r="B1948" s="33">
        <f t="shared" ca="1" si="186"/>
        <v>32</v>
      </c>
      <c r="C1948">
        <f t="shared" si="187"/>
        <v>90</v>
      </c>
      <c r="D1948">
        <f t="shared" ca="1" si="185"/>
        <v>-3.0000000000000001E-3</v>
      </c>
      <c r="E1948">
        <f t="shared" ca="1" si="188"/>
        <v>0</v>
      </c>
      <c r="F1948">
        <f t="shared" ca="1" si="189"/>
        <v>31</v>
      </c>
      <c r="G1948">
        <f t="shared" ca="1" si="190"/>
        <v>32</v>
      </c>
      <c r="M1948">
        <v>1888</v>
      </c>
      <c r="N1948">
        <v>9.9480000000000004</v>
      </c>
    </row>
    <row r="1949" spans="1:14">
      <c r="A1949" s="54">
        <f>formulas!O2036</f>
        <v>0</v>
      </c>
      <c r="B1949" s="33">
        <f t="shared" ca="1" si="186"/>
        <v>32</v>
      </c>
      <c r="C1949">
        <f t="shared" si="187"/>
        <v>90</v>
      </c>
      <c r="D1949">
        <f t="shared" ca="1" si="185"/>
        <v>-3.0000000000000001E-3</v>
      </c>
      <c r="E1949">
        <f t="shared" ca="1" si="188"/>
        <v>0</v>
      </c>
      <c r="F1949">
        <f t="shared" ca="1" si="189"/>
        <v>31</v>
      </c>
      <c r="G1949">
        <f t="shared" ca="1" si="190"/>
        <v>32</v>
      </c>
      <c r="M1949">
        <v>1889</v>
      </c>
      <c r="N1949">
        <v>9.9540000000000006</v>
      </c>
    </row>
    <row r="1950" spans="1:14">
      <c r="A1950" s="32">
        <v>0</v>
      </c>
      <c r="B1950" s="33">
        <f t="shared" ca="1" si="186"/>
        <v>32</v>
      </c>
      <c r="C1950">
        <f t="shared" si="187"/>
        <v>90</v>
      </c>
      <c r="D1950">
        <f t="shared" ca="1" si="185"/>
        <v>-3.0000000000000001E-3</v>
      </c>
      <c r="E1950">
        <f t="shared" ca="1" si="188"/>
        <v>0</v>
      </c>
      <c r="F1950">
        <f t="shared" ca="1" si="189"/>
        <v>31</v>
      </c>
      <c r="G1950">
        <f t="shared" ca="1" si="190"/>
        <v>32</v>
      </c>
      <c r="M1950">
        <v>1890</v>
      </c>
      <c r="N1950">
        <v>9.9610000000000003</v>
      </c>
    </row>
    <row r="1951" spans="1:14">
      <c r="A1951" s="54">
        <f>formulas!O2038</f>
        <v>0</v>
      </c>
      <c r="B1951" s="33">
        <f t="shared" ca="1" si="186"/>
        <v>32</v>
      </c>
      <c r="C1951">
        <f t="shared" si="187"/>
        <v>90</v>
      </c>
      <c r="D1951">
        <f t="shared" ca="1" si="185"/>
        <v>-3.0000000000000001E-3</v>
      </c>
      <c r="E1951">
        <f t="shared" ca="1" si="188"/>
        <v>0</v>
      </c>
      <c r="F1951">
        <f t="shared" ca="1" si="189"/>
        <v>31</v>
      </c>
      <c r="G1951">
        <f t="shared" ca="1" si="190"/>
        <v>32</v>
      </c>
      <c r="M1951">
        <v>1891</v>
      </c>
      <c r="N1951">
        <v>9.9670000000000005</v>
      </c>
    </row>
    <row r="1952" spans="1:14">
      <c r="A1952" s="32">
        <v>0</v>
      </c>
      <c r="B1952" s="33">
        <f t="shared" ca="1" si="186"/>
        <v>32</v>
      </c>
      <c r="C1952">
        <f t="shared" si="187"/>
        <v>90</v>
      </c>
      <c r="D1952">
        <f t="shared" ca="1" si="185"/>
        <v>-3.0000000000000001E-3</v>
      </c>
      <c r="E1952">
        <f t="shared" ca="1" si="188"/>
        <v>0</v>
      </c>
      <c r="F1952">
        <f t="shared" ca="1" si="189"/>
        <v>31</v>
      </c>
      <c r="G1952">
        <f t="shared" ca="1" si="190"/>
        <v>32</v>
      </c>
      <c r="M1952">
        <v>1892</v>
      </c>
      <c r="N1952">
        <v>9.9730000000000008</v>
      </c>
    </row>
    <row r="1953" spans="1:14">
      <c r="A1953" s="54">
        <f>formulas!O2040</f>
        <v>0</v>
      </c>
      <c r="B1953" s="33">
        <f t="shared" ca="1" si="186"/>
        <v>32</v>
      </c>
      <c r="C1953">
        <f t="shared" si="187"/>
        <v>90</v>
      </c>
      <c r="D1953">
        <f t="shared" ca="1" si="185"/>
        <v>-3.0000000000000001E-3</v>
      </c>
      <c r="E1953">
        <f t="shared" ca="1" si="188"/>
        <v>0</v>
      </c>
      <c r="F1953">
        <f t="shared" ca="1" si="189"/>
        <v>31</v>
      </c>
      <c r="G1953">
        <f t="shared" ca="1" si="190"/>
        <v>32</v>
      </c>
      <c r="M1953">
        <v>1893</v>
      </c>
      <c r="N1953">
        <v>9.98</v>
      </c>
    </row>
    <row r="1954" spans="1:14">
      <c r="A1954" s="32">
        <v>0</v>
      </c>
      <c r="B1954" s="33">
        <f t="shared" ca="1" si="186"/>
        <v>32</v>
      </c>
      <c r="C1954">
        <f t="shared" si="187"/>
        <v>90</v>
      </c>
      <c r="D1954">
        <f t="shared" ca="1" si="185"/>
        <v>-3.0000000000000001E-3</v>
      </c>
      <c r="E1954">
        <f t="shared" ca="1" si="188"/>
        <v>0</v>
      </c>
      <c r="F1954">
        <f t="shared" ca="1" si="189"/>
        <v>31</v>
      </c>
      <c r="G1954">
        <f t="shared" ca="1" si="190"/>
        <v>32</v>
      </c>
      <c r="M1954">
        <v>1894</v>
      </c>
      <c r="N1954">
        <v>9.9860000000000007</v>
      </c>
    </row>
    <row r="1955" spans="1:14">
      <c r="A1955" s="54">
        <f>formulas!O2042</f>
        <v>0</v>
      </c>
      <c r="B1955" s="33">
        <f t="shared" ca="1" si="186"/>
        <v>32</v>
      </c>
      <c r="C1955">
        <f t="shared" si="187"/>
        <v>90</v>
      </c>
      <c r="D1955">
        <f t="shared" ca="1" si="185"/>
        <v>-3.0000000000000001E-3</v>
      </c>
      <c r="E1955">
        <f t="shared" ca="1" si="188"/>
        <v>0</v>
      </c>
      <c r="F1955">
        <f t="shared" ca="1" si="189"/>
        <v>31</v>
      </c>
      <c r="G1955">
        <f t="shared" ca="1" si="190"/>
        <v>32</v>
      </c>
      <c r="M1955">
        <v>1895</v>
      </c>
      <c r="N1955">
        <v>9.9930000000000003</v>
      </c>
    </row>
    <row r="1956" spans="1:14">
      <c r="A1956" s="32">
        <v>0</v>
      </c>
      <c r="B1956" s="33">
        <f t="shared" ca="1" si="186"/>
        <v>32</v>
      </c>
      <c r="C1956">
        <f t="shared" si="187"/>
        <v>90</v>
      </c>
      <c r="D1956">
        <f t="shared" ca="1" si="185"/>
        <v>-3.0000000000000001E-3</v>
      </c>
      <c r="E1956">
        <f t="shared" ca="1" si="188"/>
        <v>0</v>
      </c>
      <c r="F1956">
        <f t="shared" ca="1" si="189"/>
        <v>31</v>
      </c>
      <c r="G1956">
        <f t="shared" ca="1" si="190"/>
        <v>32</v>
      </c>
      <c r="M1956">
        <v>1896</v>
      </c>
      <c r="N1956">
        <v>9.9990000000000006</v>
      </c>
    </row>
    <row r="1957" spans="1:14">
      <c r="A1957" s="54">
        <f>formulas!O2044</f>
        <v>0</v>
      </c>
      <c r="B1957" s="33">
        <f t="shared" ca="1" si="186"/>
        <v>32</v>
      </c>
      <c r="C1957">
        <f t="shared" si="187"/>
        <v>90</v>
      </c>
      <c r="D1957">
        <f t="shared" ca="1" si="185"/>
        <v>-3.0000000000000001E-3</v>
      </c>
      <c r="E1957">
        <f t="shared" ca="1" si="188"/>
        <v>0</v>
      </c>
      <c r="F1957">
        <f t="shared" ca="1" si="189"/>
        <v>31</v>
      </c>
      <c r="G1957">
        <f t="shared" ca="1" si="190"/>
        <v>32</v>
      </c>
      <c r="M1957">
        <v>1897</v>
      </c>
      <c r="N1957">
        <v>10.006</v>
      </c>
    </row>
    <row r="1958" spans="1:14">
      <c r="A1958" s="32">
        <v>0</v>
      </c>
      <c r="B1958" s="33">
        <f t="shared" ca="1" si="186"/>
        <v>32</v>
      </c>
      <c r="C1958">
        <f t="shared" si="187"/>
        <v>90</v>
      </c>
      <c r="D1958">
        <f t="shared" ca="1" si="185"/>
        <v>-3.0000000000000001E-3</v>
      </c>
      <c r="E1958">
        <f t="shared" ca="1" si="188"/>
        <v>0</v>
      </c>
      <c r="F1958">
        <f t="shared" ca="1" si="189"/>
        <v>31</v>
      </c>
      <c r="G1958">
        <f t="shared" ca="1" si="190"/>
        <v>32</v>
      </c>
      <c r="M1958">
        <v>1898</v>
      </c>
      <c r="N1958">
        <v>10.012</v>
      </c>
    </row>
    <row r="1959" spans="1:14">
      <c r="A1959" s="54">
        <f>formulas!O2046</f>
        <v>0</v>
      </c>
      <c r="B1959" s="33">
        <f t="shared" ca="1" si="186"/>
        <v>32</v>
      </c>
      <c r="C1959">
        <f t="shared" si="187"/>
        <v>90</v>
      </c>
      <c r="D1959">
        <f t="shared" ca="1" si="185"/>
        <v>-3.0000000000000001E-3</v>
      </c>
      <c r="E1959">
        <f t="shared" ca="1" si="188"/>
        <v>0</v>
      </c>
      <c r="F1959">
        <f t="shared" ca="1" si="189"/>
        <v>31</v>
      </c>
      <c r="G1959">
        <f t="shared" ca="1" si="190"/>
        <v>32</v>
      </c>
      <c r="M1959">
        <v>1899</v>
      </c>
      <c r="N1959">
        <v>10.019</v>
      </c>
    </row>
    <row r="1960" spans="1:14">
      <c r="A1960" s="32">
        <v>0</v>
      </c>
      <c r="B1960" s="33">
        <f t="shared" ca="1" si="186"/>
        <v>32</v>
      </c>
      <c r="C1960">
        <f t="shared" si="187"/>
        <v>90</v>
      </c>
      <c r="D1960">
        <f t="shared" ca="1" si="185"/>
        <v>-3.0000000000000001E-3</v>
      </c>
      <c r="E1960">
        <f t="shared" ca="1" si="188"/>
        <v>0</v>
      </c>
      <c r="F1960">
        <f t="shared" ca="1" si="189"/>
        <v>31</v>
      </c>
      <c r="G1960">
        <f t="shared" ca="1" si="190"/>
        <v>32</v>
      </c>
      <c r="M1960">
        <v>1900</v>
      </c>
      <c r="N1960">
        <v>10.025</v>
      </c>
    </row>
    <row r="1961" spans="1:14">
      <c r="A1961" s="54">
        <f>formulas!O2048</f>
        <v>0</v>
      </c>
      <c r="B1961" s="33">
        <f t="shared" ca="1" si="186"/>
        <v>32</v>
      </c>
      <c r="C1961">
        <f t="shared" si="187"/>
        <v>90</v>
      </c>
      <c r="D1961">
        <f t="shared" ca="1" si="185"/>
        <v>-3.0000000000000001E-3</v>
      </c>
      <c r="E1961">
        <f t="shared" ca="1" si="188"/>
        <v>0</v>
      </c>
      <c r="F1961">
        <f t="shared" ca="1" si="189"/>
        <v>31</v>
      </c>
      <c r="G1961">
        <f t="shared" ca="1" si="190"/>
        <v>32</v>
      </c>
      <c r="M1961">
        <v>1901</v>
      </c>
      <c r="N1961">
        <v>10.032</v>
      </c>
    </row>
    <row r="1962" spans="1:14">
      <c r="A1962" s="32">
        <v>0</v>
      </c>
      <c r="B1962" s="33">
        <f t="shared" ca="1" si="186"/>
        <v>32</v>
      </c>
      <c r="C1962">
        <f t="shared" si="187"/>
        <v>90</v>
      </c>
      <c r="D1962">
        <f t="shared" ca="1" si="185"/>
        <v>-3.0000000000000001E-3</v>
      </c>
      <c r="E1962">
        <f t="shared" ca="1" si="188"/>
        <v>0</v>
      </c>
      <c r="F1962">
        <f t="shared" ca="1" si="189"/>
        <v>31</v>
      </c>
      <c r="G1962">
        <f t="shared" ca="1" si="190"/>
        <v>32</v>
      </c>
      <c r="M1962">
        <v>1902</v>
      </c>
      <c r="N1962">
        <v>10.038</v>
      </c>
    </row>
    <row r="1963" spans="1:14">
      <c r="A1963" s="54">
        <f>formulas!O2050</f>
        <v>0</v>
      </c>
      <c r="B1963" s="33">
        <f t="shared" ca="1" si="186"/>
        <v>32</v>
      </c>
      <c r="C1963">
        <f t="shared" si="187"/>
        <v>90</v>
      </c>
      <c r="D1963">
        <f t="shared" ca="1" si="185"/>
        <v>-3.0000000000000001E-3</v>
      </c>
      <c r="E1963">
        <f t="shared" ca="1" si="188"/>
        <v>0</v>
      </c>
      <c r="F1963">
        <f t="shared" ca="1" si="189"/>
        <v>31</v>
      </c>
      <c r="G1963">
        <f t="shared" ca="1" si="190"/>
        <v>32</v>
      </c>
      <c r="M1963">
        <v>1903</v>
      </c>
      <c r="N1963">
        <v>10.045</v>
      </c>
    </row>
    <row r="1964" spans="1:14">
      <c r="A1964" s="32">
        <v>0</v>
      </c>
      <c r="B1964" s="33">
        <f t="shared" ca="1" si="186"/>
        <v>32</v>
      </c>
      <c r="C1964">
        <f t="shared" si="187"/>
        <v>90</v>
      </c>
      <c r="D1964">
        <f t="shared" ca="1" si="185"/>
        <v>-3.0000000000000001E-3</v>
      </c>
      <c r="E1964">
        <f t="shared" ca="1" si="188"/>
        <v>0</v>
      </c>
      <c r="F1964">
        <f t="shared" ca="1" si="189"/>
        <v>31</v>
      </c>
      <c r="G1964">
        <f t="shared" ca="1" si="190"/>
        <v>32</v>
      </c>
      <c r="M1964">
        <v>1904</v>
      </c>
      <c r="N1964">
        <v>10.051</v>
      </c>
    </row>
    <row r="1965" spans="1:14">
      <c r="A1965" s="54">
        <f>formulas!O2052</f>
        <v>0</v>
      </c>
      <c r="B1965" s="33">
        <f t="shared" ca="1" si="186"/>
        <v>32</v>
      </c>
      <c r="C1965">
        <f t="shared" si="187"/>
        <v>90</v>
      </c>
      <c r="D1965">
        <f t="shared" ca="1" si="185"/>
        <v>-3.0000000000000001E-3</v>
      </c>
      <c r="E1965">
        <f t="shared" ca="1" si="188"/>
        <v>0</v>
      </c>
      <c r="F1965">
        <f t="shared" ca="1" si="189"/>
        <v>31</v>
      </c>
      <c r="G1965">
        <f t="shared" ca="1" si="190"/>
        <v>32</v>
      </c>
      <c r="M1965">
        <v>1905</v>
      </c>
      <c r="N1965">
        <v>10.058</v>
      </c>
    </row>
    <row r="1966" spans="1:14">
      <c r="A1966" s="32">
        <v>0</v>
      </c>
      <c r="B1966" s="33">
        <f t="shared" ca="1" si="186"/>
        <v>32</v>
      </c>
      <c r="C1966">
        <f t="shared" si="187"/>
        <v>90</v>
      </c>
      <c r="D1966">
        <f t="shared" ca="1" si="185"/>
        <v>-3.0000000000000001E-3</v>
      </c>
      <c r="E1966">
        <f t="shared" ca="1" si="188"/>
        <v>0</v>
      </c>
      <c r="F1966">
        <f t="shared" ca="1" si="189"/>
        <v>31</v>
      </c>
      <c r="G1966">
        <f t="shared" ca="1" si="190"/>
        <v>32</v>
      </c>
      <c r="M1966">
        <v>1906</v>
      </c>
      <c r="N1966">
        <v>10.064</v>
      </c>
    </row>
    <row r="1967" spans="1:14">
      <c r="A1967" s="54">
        <f>formulas!O2054</f>
        <v>0</v>
      </c>
      <c r="B1967" s="33">
        <f t="shared" ca="1" si="186"/>
        <v>32</v>
      </c>
      <c r="C1967">
        <f t="shared" si="187"/>
        <v>90</v>
      </c>
      <c r="D1967">
        <f t="shared" ca="1" si="185"/>
        <v>-3.0000000000000001E-3</v>
      </c>
      <c r="E1967">
        <f t="shared" ca="1" si="188"/>
        <v>0</v>
      </c>
      <c r="F1967">
        <f t="shared" ca="1" si="189"/>
        <v>31</v>
      </c>
      <c r="G1967">
        <f t="shared" ca="1" si="190"/>
        <v>32</v>
      </c>
      <c r="M1967">
        <v>1907</v>
      </c>
      <c r="N1967">
        <v>10.071</v>
      </c>
    </row>
    <row r="1968" spans="1:14">
      <c r="A1968" s="32">
        <v>0</v>
      </c>
      <c r="B1968" s="33">
        <f t="shared" ca="1" si="186"/>
        <v>32</v>
      </c>
      <c r="C1968">
        <f t="shared" si="187"/>
        <v>90</v>
      </c>
      <c r="D1968">
        <f t="shared" ca="1" si="185"/>
        <v>-3.0000000000000001E-3</v>
      </c>
      <c r="E1968">
        <f t="shared" ca="1" si="188"/>
        <v>0</v>
      </c>
      <c r="F1968">
        <f t="shared" ca="1" si="189"/>
        <v>31</v>
      </c>
      <c r="G1968">
        <f t="shared" ca="1" si="190"/>
        <v>32</v>
      </c>
      <c r="M1968">
        <v>1908</v>
      </c>
      <c r="N1968">
        <v>10.077</v>
      </c>
    </row>
    <row r="1969" spans="1:14">
      <c r="A1969" s="54">
        <f>formulas!O2056</f>
        <v>0</v>
      </c>
      <c r="B1969" s="33">
        <f t="shared" ca="1" si="186"/>
        <v>32</v>
      </c>
      <c r="C1969">
        <f t="shared" si="187"/>
        <v>90</v>
      </c>
      <c r="D1969">
        <f t="shared" ca="1" si="185"/>
        <v>-3.0000000000000001E-3</v>
      </c>
      <c r="E1969">
        <f t="shared" ca="1" si="188"/>
        <v>0</v>
      </c>
      <c r="F1969">
        <f t="shared" ca="1" si="189"/>
        <v>31</v>
      </c>
      <c r="G1969">
        <f t="shared" ca="1" si="190"/>
        <v>32</v>
      </c>
      <c r="M1969">
        <v>1909</v>
      </c>
      <c r="N1969">
        <v>10.084</v>
      </c>
    </row>
    <row r="1970" spans="1:14">
      <c r="A1970" s="32">
        <v>0</v>
      </c>
      <c r="B1970" s="33">
        <f t="shared" ca="1" si="186"/>
        <v>32</v>
      </c>
      <c r="C1970">
        <f t="shared" si="187"/>
        <v>90</v>
      </c>
      <c r="D1970">
        <f t="shared" ca="1" si="185"/>
        <v>-3.0000000000000001E-3</v>
      </c>
      <c r="E1970">
        <f t="shared" ca="1" si="188"/>
        <v>0</v>
      </c>
      <c r="F1970">
        <f t="shared" ca="1" si="189"/>
        <v>31</v>
      </c>
      <c r="G1970">
        <f t="shared" ca="1" si="190"/>
        <v>32</v>
      </c>
      <c r="M1970">
        <v>1910</v>
      </c>
      <c r="N1970">
        <v>10.09</v>
      </c>
    </row>
    <row r="1971" spans="1:14">
      <c r="A1971" s="54">
        <f>formulas!O2058</f>
        <v>0</v>
      </c>
      <c r="B1971" s="33">
        <f t="shared" ca="1" si="186"/>
        <v>32</v>
      </c>
      <c r="C1971">
        <f t="shared" si="187"/>
        <v>90</v>
      </c>
      <c r="D1971">
        <f t="shared" ca="1" si="185"/>
        <v>-3.0000000000000001E-3</v>
      </c>
      <c r="E1971">
        <f t="shared" ca="1" si="188"/>
        <v>0</v>
      </c>
      <c r="F1971">
        <f t="shared" ca="1" si="189"/>
        <v>31</v>
      </c>
      <c r="G1971">
        <f t="shared" ca="1" si="190"/>
        <v>32</v>
      </c>
      <c r="M1971">
        <v>1911</v>
      </c>
      <c r="N1971">
        <v>10.097</v>
      </c>
    </row>
    <row r="1972" spans="1:14">
      <c r="A1972" s="32">
        <v>0</v>
      </c>
      <c r="B1972" s="33">
        <f t="shared" ca="1" si="186"/>
        <v>32</v>
      </c>
      <c r="C1972">
        <f t="shared" si="187"/>
        <v>90</v>
      </c>
      <c r="D1972">
        <f t="shared" ca="1" si="185"/>
        <v>-3.0000000000000001E-3</v>
      </c>
      <c r="E1972">
        <f t="shared" ca="1" si="188"/>
        <v>0</v>
      </c>
      <c r="F1972">
        <f t="shared" ca="1" si="189"/>
        <v>31</v>
      </c>
      <c r="G1972">
        <f t="shared" ca="1" si="190"/>
        <v>32</v>
      </c>
      <c r="M1972">
        <v>1912</v>
      </c>
      <c r="N1972">
        <v>10.103</v>
      </c>
    </row>
    <row r="1973" spans="1:14">
      <c r="A1973" s="54">
        <f>formulas!O2060</f>
        <v>0</v>
      </c>
      <c r="B1973" s="33">
        <f t="shared" ca="1" si="186"/>
        <v>32</v>
      </c>
      <c r="C1973">
        <f t="shared" si="187"/>
        <v>90</v>
      </c>
      <c r="D1973">
        <f t="shared" ca="1" si="185"/>
        <v>-3.0000000000000001E-3</v>
      </c>
      <c r="E1973">
        <f t="shared" ca="1" si="188"/>
        <v>0</v>
      </c>
      <c r="F1973">
        <f t="shared" ca="1" si="189"/>
        <v>31</v>
      </c>
      <c r="G1973">
        <f t="shared" ca="1" si="190"/>
        <v>32</v>
      </c>
      <c r="M1973">
        <v>1913</v>
      </c>
      <c r="N1973">
        <v>10.11</v>
      </c>
    </row>
    <row r="1974" spans="1:14">
      <c r="A1974" s="32">
        <v>0</v>
      </c>
      <c r="B1974" s="33">
        <f t="shared" ca="1" si="186"/>
        <v>32</v>
      </c>
      <c r="C1974">
        <f t="shared" si="187"/>
        <v>90</v>
      </c>
      <c r="D1974">
        <f t="shared" ca="1" si="185"/>
        <v>-3.0000000000000001E-3</v>
      </c>
      <c r="E1974">
        <f t="shared" ca="1" si="188"/>
        <v>0</v>
      </c>
      <c r="F1974">
        <f t="shared" ca="1" si="189"/>
        <v>31</v>
      </c>
      <c r="G1974">
        <f t="shared" ca="1" si="190"/>
        <v>32</v>
      </c>
      <c r="M1974">
        <v>1914</v>
      </c>
      <c r="N1974">
        <v>10.116</v>
      </c>
    </row>
    <row r="1975" spans="1:14">
      <c r="A1975" s="54">
        <f>formulas!O2062</f>
        <v>0</v>
      </c>
      <c r="B1975" s="33">
        <f t="shared" ca="1" si="186"/>
        <v>32</v>
      </c>
      <c r="C1975">
        <f t="shared" si="187"/>
        <v>90</v>
      </c>
      <c r="D1975">
        <f t="shared" ca="1" si="185"/>
        <v>-3.0000000000000001E-3</v>
      </c>
      <c r="E1975">
        <f t="shared" ca="1" si="188"/>
        <v>0</v>
      </c>
      <c r="F1975">
        <f t="shared" ca="1" si="189"/>
        <v>31</v>
      </c>
      <c r="G1975">
        <f t="shared" ca="1" si="190"/>
        <v>32</v>
      </c>
      <c r="M1975">
        <v>1915</v>
      </c>
      <c r="N1975">
        <v>10.122999999999999</v>
      </c>
    </row>
    <row r="1976" spans="1:14">
      <c r="A1976" s="32">
        <v>0</v>
      </c>
      <c r="B1976" s="33">
        <f t="shared" ca="1" si="186"/>
        <v>32</v>
      </c>
      <c r="C1976">
        <f t="shared" si="187"/>
        <v>90</v>
      </c>
      <c r="D1976">
        <f t="shared" ca="1" si="185"/>
        <v>-3.0000000000000001E-3</v>
      </c>
      <c r="E1976">
        <f t="shared" ca="1" si="188"/>
        <v>0</v>
      </c>
      <c r="F1976">
        <f t="shared" ca="1" si="189"/>
        <v>31</v>
      </c>
      <c r="G1976">
        <f t="shared" ca="1" si="190"/>
        <v>32</v>
      </c>
      <c r="M1976">
        <v>1916</v>
      </c>
      <c r="N1976">
        <v>10.129</v>
      </c>
    </row>
    <row r="1977" spans="1:14">
      <c r="A1977" s="54">
        <f>formulas!O2064</f>
        <v>0</v>
      </c>
      <c r="B1977" s="33">
        <f t="shared" ca="1" si="186"/>
        <v>32</v>
      </c>
      <c r="C1977">
        <f t="shared" si="187"/>
        <v>90</v>
      </c>
      <c r="D1977">
        <f t="shared" ca="1" si="185"/>
        <v>-3.0000000000000001E-3</v>
      </c>
      <c r="E1977">
        <f t="shared" ca="1" si="188"/>
        <v>0</v>
      </c>
      <c r="F1977">
        <f t="shared" ca="1" si="189"/>
        <v>31</v>
      </c>
      <c r="G1977">
        <f t="shared" ca="1" si="190"/>
        <v>32</v>
      </c>
      <c r="M1977">
        <v>1917</v>
      </c>
      <c r="N1977">
        <v>10.135999999999999</v>
      </c>
    </row>
    <row r="1978" spans="1:14">
      <c r="A1978" s="32">
        <v>0</v>
      </c>
      <c r="B1978" s="33">
        <f t="shared" ca="1" si="186"/>
        <v>32</v>
      </c>
      <c r="C1978">
        <f t="shared" si="187"/>
        <v>90</v>
      </c>
      <c r="D1978">
        <f t="shared" ca="1" si="185"/>
        <v>-3.0000000000000001E-3</v>
      </c>
      <c r="E1978">
        <f t="shared" ca="1" si="188"/>
        <v>0</v>
      </c>
      <c r="F1978">
        <f t="shared" ca="1" si="189"/>
        <v>31</v>
      </c>
      <c r="G1978">
        <f t="shared" ca="1" si="190"/>
        <v>32</v>
      </c>
      <c r="M1978">
        <v>1918</v>
      </c>
      <c r="N1978">
        <v>10.141999999999999</v>
      </c>
    </row>
    <row r="1979" spans="1:14">
      <c r="A1979" s="54">
        <f>formulas!O2066</f>
        <v>0</v>
      </c>
      <c r="B1979" s="33">
        <f t="shared" ca="1" si="186"/>
        <v>32</v>
      </c>
      <c r="C1979">
        <f t="shared" si="187"/>
        <v>90</v>
      </c>
      <c r="D1979">
        <f t="shared" ca="1" si="185"/>
        <v>-3.0000000000000001E-3</v>
      </c>
      <c r="E1979">
        <f t="shared" ca="1" si="188"/>
        <v>0</v>
      </c>
      <c r="F1979">
        <f t="shared" ca="1" si="189"/>
        <v>31</v>
      </c>
      <c r="G1979">
        <f t="shared" ca="1" si="190"/>
        <v>32</v>
      </c>
      <c r="M1979">
        <v>1919</v>
      </c>
      <c r="N1979">
        <v>10.148999999999999</v>
      </c>
    </row>
    <row r="1980" spans="1:14">
      <c r="A1980" s="32">
        <v>0</v>
      </c>
      <c r="B1980" s="33">
        <f t="shared" ca="1" si="186"/>
        <v>32</v>
      </c>
      <c r="C1980">
        <f t="shared" si="187"/>
        <v>90</v>
      </c>
      <c r="D1980">
        <f t="shared" ca="1" si="185"/>
        <v>-3.0000000000000001E-3</v>
      </c>
      <c r="E1980">
        <f t="shared" ca="1" si="188"/>
        <v>0</v>
      </c>
      <c r="F1980">
        <f t="shared" ca="1" si="189"/>
        <v>31</v>
      </c>
      <c r="G1980">
        <f t="shared" ca="1" si="190"/>
        <v>32</v>
      </c>
      <c r="M1980">
        <v>1920</v>
      </c>
      <c r="N1980">
        <v>10.154999999999999</v>
      </c>
    </row>
    <row r="1981" spans="1:14">
      <c r="A1981" s="54">
        <f>formulas!O2068</f>
        <v>0</v>
      </c>
      <c r="B1981" s="33">
        <f t="shared" ca="1" si="186"/>
        <v>32</v>
      </c>
      <c r="C1981">
        <f t="shared" si="187"/>
        <v>90</v>
      </c>
      <c r="D1981">
        <f t="shared" ca="1" si="185"/>
        <v>-3.0000000000000001E-3</v>
      </c>
      <c r="E1981">
        <f t="shared" ca="1" si="188"/>
        <v>0</v>
      </c>
      <c r="F1981">
        <f t="shared" ca="1" si="189"/>
        <v>31</v>
      </c>
      <c r="G1981">
        <f t="shared" ca="1" si="190"/>
        <v>32</v>
      </c>
      <c r="M1981">
        <v>1921</v>
      </c>
      <c r="N1981">
        <v>10.162000000000001</v>
      </c>
    </row>
    <row r="1982" spans="1:14">
      <c r="A1982" s="32">
        <v>0</v>
      </c>
      <c r="B1982" s="33">
        <f t="shared" ca="1" si="186"/>
        <v>32</v>
      </c>
      <c r="C1982">
        <f t="shared" si="187"/>
        <v>90</v>
      </c>
      <c r="D1982">
        <f t="shared" ca="1" si="185"/>
        <v>-3.0000000000000001E-3</v>
      </c>
      <c r="E1982">
        <f t="shared" ca="1" si="188"/>
        <v>0</v>
      </c>
      <c r="F1982">
        <f t="shared" ca="1" si="189"/>
        <v>31</v>
      </c>
      <c r="G1982">
        <f t="shared" ca="1" si="190"/>
        <v>32</v>
      </c>
      <c r="M1982">
        <v>1922</v>
      </c>
      <c r="N1982">
        <v>10.167999999999999</v>
      </c>
    </row>
    <row r="1983" spans="1:14">
      <c r="A1983" s="54">
        <f>formulas!O2070</f>
        <v>0</v>
      </c>
      <c r="B1983" s="33">
        <f t="shared" ca="1" si="186"/>
        <v>32</v>
      </c>
      <c r="C1983">
        <f t="shared" si="187"/>
        <v>90</v>
      </c>
      <c r="D1983">
        <f t="shared" ca="1" si="185"/>
        <v>-3.0000000000000001E-3</v>
      </c>
      <c r="E1983">
        <f t="shared" ca="1" si="188"/>
        <v>0</v>
      </c>
      <c r="F1983">
        <f t="shared" ca="1" si="189"/>
        <v>31</v>
      </c>
      <c r="G1983">
        <f t="shared" ca="1" si="190"/>
        <v>32</v>
      </c>
      <c r="M1983">
        <v>1923</v>
      </c>
      <c r="N1983">
        <v>10.175000000000001</v>
      </c>
    </row>
    <row r="1984" spans="1:14">
      <c r="A1984" s="32">
        <v>0</v>
      </c>
      <c r="B1984" s="33">
        <f t="shared" ca="1" si="186"/>
        <v>32</v>
      </c>
      <c r="C1984">
        <f t="shared" si="187"/>
        <v>90</v>
      </c>
      <c r="D1984">
        <f t="shared" ca="1" si="185"/>
        <v>-3.0000000000000001E-3</v>
      </c>
      <c r="E1984">
        <f t="shared" ca="1" si="188"/>
        <v>0</v>
      </c>
      <c r="F1984">
        <f t="shared" ca="1" si="189"/>
        <v>31</v>
      </c>
      <c r="G1984">
        <f t="shared" ca="1" si="190"/>
        <v>32</v>
      </c>
      <c r="M1984">
        <v>1924</v>
      </c>
      <c r="N1984">
        <v>10.180999999999999</v>
      </c>
    </row>
    <row r="1985" spans="1:14">
      <c r="A1985" s="54">
        <f>formulas!O2072</f>
        <v>0</v>
      </c>
      <c r="B1985" s="33">
        <f t="shared" ca="1" si="186"/>
        <v>32</v>
      </c>
      <c r="C1985">
        <f t="shared" si="187"/>
        <v>90</v>
      </c>
      <c r="D1985">
        <f t="shared" ca="1" si="185"/>
        <v>-3.0000000000000001E-3</v>
      </c>
      <c r="E1985">
        <f t="shared" ca="1" si="188"/>
        <v>0</v>
      </c>
      <c r="F1985">
        <f t="shared" ca="1" si="189"/>
        <v>31</v>
      </c>
      <c r="G1985">
        <f t="shared" ca="1" si="190"/>
        <v>32</v>
      </c>
      <c r="M1985">
        <v>1925</v>
      </c>
      <c r="N1985">
        <v>10.188000000000001</v>
      </c>
    </row>
    <row r="1986" spans="1:14">
      <c r="A1986" s="32">
        <v>0</v>
      </c>
      <c r="B1986" s="33">
        <f t="shared" ca="1" si="186"/>
        <v>32</v>
      </c>
      <c r="C1986">
        <f t="shared" si="187"/>
        <v>90</v>
      </c>
      <c r="D1986">
        <f t="shared" ca="1" si="185"/>
        <v>-3.0000000000000001E-3</v>
      </c>
      <c r="E1986">
        <f t="shared" ca="1" si="188"/>
        <v>0</v>
      </c>
      <c r="F1986">
        <f t="shared" ca="1" si="189"/>
        <v>31</v>
      </c>
      <c r="G1986">
        <f t="shared" ca="1" si="190"/>
        <v>32</v>
      </c>
      <c r="M1986">
        <v>1926</v>
      </c>
      <c r="N1986">
        <v>10.194000000000001</v>
      </c>
    </row>
    <row r="1987" spans="1:14">
      <c r="A1987" s="54">
        <f>formulas!O2074</f>
        <v>0</v>
      </c>
      <c r="B1987" s="33">
        <f t="shared" ca="1" si="186"/>
        <v>32</v>
      </c>
      <c r="C1987">
        <f t="shared" si="187"/>
        <v>90</v>
      </c>
      <c r="D1987">
        <f t="shared" ref="D1987:D2000" ca="1" si="191">INDIRECT(ADDRESS(C1987+1,14))</f>
        <v>-3.0000000000000001E-3</v>
      </c>
      <c r="E1987">
        <f t="shared" ca="1" si="188"/>
        <v>0</v>
      </c>
      <c r="F1987">
        <f t="shared" ca="1" si="189"/>
        <v>31</v>
      </c>
      <c r="G1987">
        <f t="shared" ca="1" si="190"/>
        <v>32</v>
      </c>
      <c r="M1987">
        <v>1927</v>
      </c>
      <c r="N1987">
        <v>10.201000000000001</v>
      </c>
    </row>
    <row r="1988" spans="1:14">
      <c r="A1988" s="32">
        <v>0</v>
      </c>
      <c r="B1988" s="33">
        <f t="shared" ca="1" si="186"/>
        <v>32</v>
      </c>
      <c r="C1988">
        <f t="shared" si="187"/>
        <v>90</v>
      </c>
      <c r="D1988">
        <f t="shared" ca="1" si="191"/>
        <v>-3.0000000000000001E-3</v>
      </c>
      <c r="E1988">
        <f t="shared" ca="1" si="188"/>
        <v>0</v>
      </c>
      <c r="F1988">
        <f t="shared" ca="1" si="189"/>
        <v>31</v>
      </c>
      <c r="G1988">
        <f t="shared" ca="1" si="190"/>
        <v>32</v>
      </c>
      <c r="M1988">
        <v>1928</v>
      </c>
      <c r="N1988">
        <v>10.207000000000001</v>
      </c>
    </row>
    <row r="1989" spans="1:14">
      <c r="A1989" s="54">
        <f>formulas!O2076</f>
        <v>0</v>
      </c>
      <c r="B1989" s="33">
        <f t="shared" ca="1" si="186"/>
        <v>32</v>
      </c>
      <c r="C1989">
        <f t="shared" si="187"/>
        <v>90</v>
      </c>
      <c r="D1989">
        <f t="shared" ca="1" si="191"/>
        <v>-3.0000000000000001E-3</v>
      </c>
      <c r="E1989">
        <f t="shared" ca="1" si="188"/>
        <v>0</v>
      </c>
      <c r="F1989">
        <f t="shared" ca="1" si="189"/>
        <v>31</v>
      </c>
      <c r="G1989">
        <f t="shared" ca="1" si="190"/>
        <v>32</v>
      </c>
      <c r="M1989">
        <v>1929</v>
      </c>
      <c r="N1989">
        <v>10.214</v>
      </c>
    </row>
    <row r="1990" spans="1:14">
      <c r="A1990" s="32">
        <v>0</v>
      </c>
      <c r="B1990" s="33">
        <f t="shared" ca="1" si="186"/>
        <v>32</v>
      </c>
      <c r="C1990">
        <f t="shared" si="187"/>
        <v>90</v>
      </c>
      <c r="D1990">
        <f t="shared" ca="1" si="191"/>
        <v>-3.0000000000000001E-3</v>
      </c>
      <c r="E1990">
        <f t="shared" ca="1" si="188"/>
        <v>0</v>
      </c>
      <c r="F1990">
        <f t="shared" ca="1" si="189"/>
        <v>31</v>
      </c>
      <c r="G1990">
        <f t="shared" ca="1" si="190"/>
        <v>32</v>
      </c>
      <c r="M1990">
        <v>1930</v>
      </c>
      <c r="N1990">
        <v>10.220000000000001</v>
      </c>
    </row>
    <row r="1991" spans="1:14">
      <c r="A1991" s="54">
        <f>formulas!O2078</f>
        <v>0</v>
      </c>
      <c r="B1991" s="33">
        <f t="shared" ca="1" si="186"/>
        <v>32</v>
      </c>
      <c r="C1991">
        <f t="shared" si="187"/>
        <v>90</v>
      </c>
      <c r="D1991">
        <f t="shared" ca="1" si="191"/>
        <v>-3.0000000000000001E-3</v>
      </c>
      <c r="E1991">
        <f t="shared" ca="1" si="188"/>
        <v>0</v>
      </c>
      <c r="F1991">
        <f t="shared" ca="1" si="189"/>
        <v>31</v>
      </c>
      <c r="G1991">
        <f t="shared" ca="1" si="190"/>
        <v>32</v>
      </c>
      <c r="M1991">
        <v>1931</v>
      </c>
      <c r="N1991">
        <v>10.227</v>
      </c>
    </row>
    <row r="1992" spans="1:14">
      <c r="A1992" s="32">
        <v>0</v>
      </c>
      <c r="B1992" s="33">
        <f t="shared" ca="1" si="186"/>
        <v>32</v>
      </c>
      <c r="C1992">
        <f t="shared" si="187"/>
        <v>90</v>
      </c>
      <c r="D1992">
        <f t="shared" ca="1" si="191"/>
        <v>-3.0000000000000001E-3</v>
      </c>
      <c r="E1992">
        <f t="shared" ca="1" si="188"/>
        <v>0</v>
      </c>
      <c r="F1992">
        <f t="shared" ca="1" si="189"/>
        <v>31</v>
      </c>
      <c r="G1992">
        <f t="shared" ca="1" si="190"/>
        <v>32</v>
      </c>
      <c r="M1992">
        <v>1932</v>
      </c>
      <c r="N1992">
        <v>10.233000000000001</v>
      </c>
    </row>
    <row r="1993" spans="1:14">
      <c r="A1993" s="54">
        <f>formulas!O2080</f>
        <v>0</v>
      </c>
      <c r="B1993" s="33">
        <f t="shared" ca="1" si="186"/>
        <v>32</v>
      </c>
      <c r="C1993">
        <f t="shared" si="187"/>
        <v>90</v>
      </c>
      <c r="D1993">
        <f t="shared" ca="1" si="191"/>
        <v>-3.0000000000000001E-3</v>
      </c>
      <c r="E1993">
        <f t="shared" ca="1" si="188"/>
        <v>0</v>
      </c>
      <c r="F1993">
        <f t="shared" ca="1" si="189"/>
        <v>31</v>
      </c>
      <c r="G1993">
        <f t="shared" ca="1" si="190"/>
        <v>32</v>
      </c>
      <c r="M1993">
        <v>1933</v>
      </c>
      <c r="N1993">
        <v>10.24</v>
      </c>
    </row>
    <row r="1994" spans="1:14">
      <c r="A1994" s="32">
        <v>0</v>
      </c>
      <c r="B1994" s="33">
        <f t="shared" ca="1" si="186"/>
        <v>32</v>
      </c>
      <c r="C1994">
        <f t="shared" si="187"/>
        <v>90</v>
      </c>
      <c r="D1994">
        <f t="shared" ca="1" si="191"/>
        <v>-3.0000000000000001E-3</v>
      </c>
      <c r="E1994">
        <f t="shared" ca="1" si="188"/>
        <v>0</v>
      </c>
      <c r="F1994">
        <f t="shared" ca="1" si="189"/>
        <v>31</v>
      </c>
      <c r="G1994">
        <f t="shared" ca="1" si="190"/>
        <v>32</v>
      </c>
      <c r="M1994">
        <v>1934</v>
      </c>
      <c r="N1994">
        <v>10.246</v>
      </c>
    </row>
    <row r="1995" spans="1:14">
      <c r="A1995" s="54">
        <f>formulas!O2082</f>
        <v>0</v>
      </c>
      <c r="B1995" s="33">
        <f t="shared" ca="1" si="186"/>
        <v>32</v>
      </c>
      <c r="C1995">
        <f t="shared" si="187"/>
        <v>90</v>
      </c>
      <c r="D1995">
        <f t="shared" ca="1" si="191"/>
        <v>-3.0000000000000001E-3</v>
      </c>
      <c r="E1995">
        <f t="shared" ca="1" si="188"/>
        <v>0</v>
      </c>
      <c r="F1995">
        <f t="shared" ca="1" si="189"/>
        <v>31</v>
      </c>
      <c r="G1995">
        <f t="shared" ca="1" si="190"/>
        <v>32</v>
      </c>
      <c r="M1995">
        <v>1935</v>
      </c>
      <c r="N1995">
        <v>10.253</v>
      </c>
    </row>
    <row r="1996" spans="1:14">
      <c r="A1996" s="32">
        <v>0</v>
      </c>
      <c r="B1996" s="33">
        <f t="shared" ca="1" si="186"/>
        <v>32</v>
      </c>
      <c r="C1996">
        <f t="shared" si="187"/>
        <v>90</v>
      </c>
      <c r="D1996">
        <f t="shared" ca="1" si="191"/>
        <v>-3.0000000000000001E-3</v>
      </c>
      <c r="E1996">
        <f t="shared" ca="1" si="188"/>
        <v>0</v>
      </c>
      <c r="F1996">
        <f t="shared" ca="1" si="189"/>
        <v>31</v>
      </c>
      <c r="G1996">
        <f t="shared" ca="1" si="190"/>
        <v>32</v>
      </c>
      <c r="M1996">
        <v>1936</v>
      </c>
      <c r="N1996">
        <v>10.259</v>
      </c>
    </row>
    <row r="1997" spans="1:14">
      <c r="A1997" s="54">
        <f>formulas!O2084</f>
        <v>0</v>
      </c>
      <c r="B1997" s="33">
        <f t="shared" ca="1" si="186"/>
        <v>32</v>
      </c>
      <c r="C1997">
        <f t="shared" si="187"/>
        <v>90</v>
      </c>
      <c r="D1997">
        <f t="shared" ca="1" si="191"/>
        <v>-3.0000000000000001E-3</v>
      </c>
      <c r="E1997">
        <f t="shared" ca="1" si="188"/>
        <v>0</v>
      </c>
      <c r="F1997">
        <f t="shared" ca="1" si="189"/>
        <v>31</v>
      </c>
      <c r="G1997">
        <f t="shared" ca="1" si="190"/>
        <v>32</v>
      </c>
      <c r="M1997">
        <v>1937</v>
      </c>
      <c r="N1997">
        <v>10.266</v>
      </c>
    </row>
    <row r="1998" spans="1:14">
      <c r="A1998" s="32">
        <v>0</v>
      </c>
      <c r="B1998" s="33">
        <f t="shared" ca="1" si="186"/>
        <v>32</v>
      </c>
      <c r="C1998">
        <f t="shared" si="187"/>
        <v>90</v>
      </c>
      <c r="D1998">
        <f t="shared" ca="1" si="191"/>
        <v>-3.0000000000000001E-3</v>
      </c>
      <c r="E1998">
        <f t="shared" ca="1" si="188"/>
        <v>0</v>
      </c>
      <c r="F1998">
        <f t="shared" ca="1" si="189"/>
        <v>31</v>
      </c>
      <c r="G1998">
        <f t="shared" ca="1" si="190"/>
        <v>32</v>
      </c>
      <c r="M1998">
        <v>1938</v>
      </c>
      <c r="N1998">
        <v>10.272</v>
      </c>
    </row>
    <row r="1999" spans="1:14">
      <c r="A1999" s="54">
        <f>formulas!O2086</f>
        <v>0</v>
      </c>
      <c r="B1999" s="33">
        <f t="shared" ca="1" si="186"/>
        <v>32</v>
      </c>
      <c r="C1999">
        <f t="shared" si="187"/>
        <v>90</v>
      </c>
      <c r="D1999">
        <f t="shared" ca="1" si="191"/>
        <v>-3.0000000000000001E-3</v>
      </c>
      <c r="E1999">
        <f t="shared" ca="1" si="188"/>
        <v>0</v>
      </c>
      <c r="F1999">
        <f t="shared" ca="1" si="189"/>
        <v>31</v>
      </c>
      <c r="G1999">
        <f t="shared" ca="1" si="190"/>
        <v>32</v>
      </c>
      <c r="M1999">
        <v>1939</v>
      </c>
      <c r="N1999">
        <v>10.279</v>
      </c>
    </row>
    <row r="2000" spans="1:14">
      <c r="A2000" s="32">
        <v>0</v>
      </c>
      <c r="B2000" s="33">
        <f t="shared" ca="1" si="186"/>
        <v>32</v>
      </c>
      <c r="C2000">
        <f t="shared" si="187"/>
        <v>90</v>
      </c>
      <c r="D2000">
        <f t="shared" ca="1" si="191"/>
        <v>-3.0000000000000001E-3</v>
      </c>
      <c r="E2000">
        <f t="shared" ca="1" si="188"/>
        <v>0</v>
      </c>
      <c r="F2000">
        <f t="shared" ca="1" si="189"/>
        <v>31</v>
      </c>
      <c r="G2000">
        <f t="shared" ca="1" si="190"/>
        <v>32</v>
      </c>
      <c r="M2000">
        <v>1940</v>
      </c>
      <c r="N2000">
        <v>10.285</v>
      </c>
    </row>
    <row r="2001" spans="13:14">
      <c r="M2001">
        <v>1941</v>
      </c>
      <c r="N2001">
        <v>10.292</v>
      </c>
    </row>
    <row r="2002" spans="13:14">
      <c r="M2002">
        <v>1942</v>
      </c>
      <c r="N2002">
        <v>10.298</v>
      </c>
    </row>
    <row r="2003" spans="13:14">
      <c r="M2003">
        <v>1943</v>
      </c>
      <c r="N2003">
        <v>10.305</v>
      </c>
    </row>
    <row r="2004" spans="13:14">
      <c r="M2004">
        <v>1944</v>
      </c>
      <c r="N2004">
        <v>10.311</v>
      </c>
    </row>
    <row r="2005" spans="13:14">
      <c r="M2005">
        <v>1945</v>
      </c>
      <c r="N2005">
        <v>10.318</v>
      </c>
    </row>
    <row r="2006" spans="13:14">
      <c r="M2006">
        <v>1946</v>
      </c>
      <c r="N2006">
        <v>10.324</v>
      </c>
    </row>
    <row r="2007" spans="13:14">
      <c r="M2007">
        <v>1947</v>
      </c>
      <c r="N2007">
        <v>10.331</v>
      </c>
    </row>
    <row r="2008" spans="13:14">
      <c r="M2008">
        <v>1948</v>
      </c>
      <c r="N2008">
        <v>10.337</v>
      </c>
    </row>
    <row r="2009" spans="13:14">
      <c r="M2009">
        <v>1949</v>
      </c>
      <c r="N2009">
        <v>10.343999999999999</v>
      </c>
    </row>
    <row r="2010" spans="13:14">
      <c r="M2010">
        <v>1950</v>
      </c>
      <c r="N2010">
        <v>10.35</v>
      </c>
    </row>
    <row r="2011" spans="13:14">
      <c r="M2011">
        <v>1951</v>
      </c>
      <c r="N2011">
        <v>10.356999999999999</v>
      </c>
    </row>
    <row r="2012" spans="13:14">
      <c r="M2012">
        <v>1952</v>
      </c>
      <c r="N2012">
        <v>10.363</v>
      </c>
    </row>
    <row r="2013" spans="13:14">
      <c r="M2013">
        <v>1953</v>
      </c>
      <c r="N2013">
        <v>10.37</v>
      </c>
    </row>
    <row r="2014" spans="13:14">
      <c r="M2014">
        <v>1954</v>
      </c>
      <c r="N2014">
        <v>10.375999999999999</v>
      </c>
    </row>
    <row r="2015" spans="13:14">
      <c r="M2015">
        <v>1955</v>
      </c>
      <c r="N2015">
        <v>10.382999999999999</v>
      </c>
    </row>
    <row r="2016" spans="13:14">
      <c r="M2016">
        <v>1956</v>
      </c>
      <c r="N2016">
        <v>10.39</v>
      </c>
    </row>
    <row r="2017" spans="13:14">
      <c r="M2017">
        <v>1957</v>
      </c>
      <c r="N2017">
        <v>10.396000000000001</v>
      </c>
    </row>
    <row r="2018" spans="13:14">
      <c r="M2018">
        <v>1958</v>
      </c>
      <c r="N2018">
        <v>10.403</v>
      </c>
    </row>
    <row r="2019" spans="13:14">
      <c r="M2019">
        <v>1959</v>
      </c>
      <c r="N2019">
        <v>10.409000000000001</v>
      </c>
    </row>
    <row r="2020" spans="13:14">
      <c r="M2020">
        <v>1960</v>
      </c>
      <c r="N2020">
        <v>10.416</v>
      </c>
    </row>
    <row r="2021" spans="13:14">
      <c r="M2021">
        <v>1961</v>
      </c>
      <c r="N2021">
        <v>10.422000000000001</v>
      </c>
    </row>
    <row r="2022" spans="13:14">
      <c r="M2022">
        <v>1962</v>
      </c>
      <c r="N2022">
        <v>10.429</v>
      </c>
    </row>
    <row r="2023" spans="13:14">
      <c r="M2023">
        <v>1963</v>
      </c>
      <c r="N2023">
        <v>10.435</v>
      </c>
    </row>
    <row r="2024" spans="13:14">
      <c r="M2024">
        <v>1964</v>
      </c>
      <c r="N2024">
        <v>10.442</v>
      </c>
    </row>
    <row r="2025" spans="13:14">
      <c r="M2025">
        <v>1965</v>
      </c>
      <c r="N2025">
        <v>10.448</v>
      </c>
    </row>
    <row r="2026" spans="13:14">
      <c r="M2026">
        <v>1966</v>
      </c>
      <c r="N2026">
        <v>10.455</v>
      </c>
    </row>
    <row r="2027" spans="13:14">
      <c r="M2027">
        <v>1967</v>
      </c>
      <c r="N2027">
        <v>10.461</v>
      </c>
    </row>
    <row r="2028" spans="13:14">
      <c r="M2028">
        <v>1968</v>
      </c>
      <c r="N2028">
        <v>10.468</v>
      </c>
    </row>
    <row r="2029" spans="13:14">
      <c r="M2029">
        <v>1969</v>
      </c>
      <c r="N2029">
        <v>10.475</v>
      </c>
    </row>
    <row r="2030" spans="13:14">
      <c r="M2030">
        <v>1970</v>
      </c>
      <c r="N2030">
        <v>10.481</v>
      </c>
    </row>
    <row r="2031" spans="13:14">
      <c r="M2031">
        <v>1971</v>
      </c>
      <c r="N2031">
        <v>10.488</v>
      </c>
    </row>
    <row r="2032" spans="13:14">
      <c r="M2032">
        <v>1972</v>
      </c>
      <c r="N2032">
        <v>10.494</v>
      </c>
    </row>
    <row r="2033" spans="13:14">
      <c r="M2033">
        <v>1973</v>
      </c>
      <c r="N2033">
        <v>10.500999999999999</v>
      </c>
    </row>
    <row r="2034" spans="13:14">
      <c r="M2034">
        <v>1974</v>
      </c>
      <c r="N2034">
        <v>10.507</v>
      </c>
    </row>
    <row r="2035" spans="13:14">
      <c r="M2035">
        <v>1975</v>
      </c>
      <c r="N2035">
        <v>10.513999999999999</v>
      </c>
    </row>
    <row r="2036" spans="13:14">
      <c r="M2036">
        <v>1976</v>
      </c>
      <c r="N2036">
        <v>10.52</v>
      </c>
    </row>
    <row r="2037" spans="13:14">
      <c r="M2037">
        <v>1977</v>
      </c>
      <c r="N2037">
        <v>10.526999999999999</v>
      </c>
    </row>
    <row r="2038" spans="13:14">
      <c r="M2038">
        <v>1978</v>
      </c>
      <c r="N2038">
        <v>10.532999999999999</v>
      </c>
    </row>
    <row r="2039" spans="13:14">
      <c r="M2039">
        <v>1979</v>
      </c>
      <c r="N2039">
        <v>10.54</v>
      </c>
    </row>
    <row r="2040" spans="13:14">
      <c r="M2040">
        <v>1980</v>
      </c>
      <c r="N2040">
        <v>10.547000000000001</v>
      </c>
    </row>
    <row r="2041" spans="13:14">
      <c r="M2041">
        <v>1981</v>
      </c>
      <c r="N2041">
        <v>10.553000000000001</v>
      </c>
    </row>
    <row r="2042" spans="13:14">
      <c r="M2042">
        <v>1982</v>
      </c>
      <c r="N2042">
        <v>10.56</v>
      </c>
    </row>
    <row r="2043" spans="13:14">
      <c r="M2043">
        <v>1983</v>
      </c>
      <c r="N2043">
        <v>10.566000000000001</v>
      </c>
    </row>
    <row r="2044" spans="13:14">
      <c r="M2044">
        <v>1984</v>
      </c>
      <c r="N2044">
        <v>10.573</v>
      </c>
    </row>
    <row r="2045" spans="13:14">
      <c r="M2045">
        <v>1985</v>
      </c>
      <c r="N2045">
        <v>10.579000000000001</v>
      </c>
    </row>
    <row r="2046" spans="13:14">
      <c r="M2046">
        <v>1986</v>
      </c>
      <c r="N2046">
        <v>10.586</v>
      </c>
    </row>
    <row r="2047" spans="13:14">
      <c r="M2047">
        <v>1987</v>
      </c>
      <c r="N2047">
        <v>10.592000000000001</v>
      </c>
    </row>
    <row r="2048" spans="13:14">
      <c r="M2048">
        <v>1988</v>
      </c>
      <c r="N2048">
        <v>10.599</v>
      </c>
    </row>
    <row r="2049" spans="13:14">
      <c r="M2049">
        <v>1989</v>
      </c>
      <c r="N2049">
        <v>10.606</v>
      </c>
    </row>
    <row r="2050" spans="13:14">
      <c r="M2050">
        <v>1990</v>
      </c>
      <c r="N2050">
        <v>10.612</v>
      </c>
    </row>
    <row r="2051" spans="13:14">
      <c r="M2051">
        <v>1991</v>
      </c>
      <c r="N2051">
        <v>10.619</v>
      </c>
    </row>
    <row r="2052" spans="13:14">
      <c r="M2052">
        <v>1992</v>
      </c>
      <c r="N2052">
        <v>10.625</v>
      </c>
    </row>
    <row r="2053" spans="13:14">
      <c r="M2053">
        <v>1993</v>
      </c>
      <c r="N2053">
        <v>10.632</v>
      </c>
    </row>
    <row r="2054" spans="13:14">
      <c r="M2054">
        <v>1994</v>
      </c>
      <c r="N2054">
        <v>10.638</v>
      </c>
    </row>
    <row r="2055" spans="13:14">
      <c r="M2055">
        <v>1995</v>
      </c>
      <c r="N2055">
        <v>10.645</v>
      </c>
    </row>
    <row r="2056" spans="13:14">
      <c r="M2056">
        <v>1996</v>
      </c>
      <c r="N2056">
        <v>10.651</v>
      </c>
    </row>
    <row r="2057" spans="13:14">
      <c r="M2057">
        <v>1997</v>
      </c>
      <c r="N2057">
        <v>10.657999999999999</v>
      </c>
    </row>
    <row r="2058" spans="13:14">
      <c r="M2058">
        <v>1998</v>
      </c>
      <c r="N2058">
        <v>10.664999999999999</v>
      </c>
    </row>
    <row r="2059" spans="13:14">
      <c r="M2059">
        <v>1999</v>
      </c>
      <c r="N2059">
        <v>10.670999999999999</v>
      </c>
    </row>
    <row r="2060" spans="13:14">
      <c r="M2060">
        <v>2000</v>
      </c>
      <c r="N2060">
        <v>10.678000000000001</v>
      </c>
    </row>
    <row r="2061" spans="13:14">
      <c r="M2061">
        <v>2001</v>
      </c>
      <c r="N2061">
        <v>10.683999999999999</v>
      </c>
    </row>
    <row r="2062" spans="13:14">
      <c r="M2062">
        <v>2002</v>
      </c>
      <c r="N2062">
        <v>10.691000000000001</v>
      </c>
    </row>
    <row r="2063" spans="13:14">
      <c r="M2063">
        <v>2003</v>
      </c>
      <c r="N2063">
        <v>10.696999999999999</v>
      </c>
    </row>
    <row r="2064" spans="13:14">
      <c r="M2064">
        <v>2004</v>
      </c>
      <c r="N2064">
        <v>10.704000000000001</v>
      </c>
    </row>
    <row r="2065" spans="13:14">
      <c r="M2065">
        <v>2005</v>
      </c>
      <c r="N2065">
        <v>10.711</v>
      </c>
    </row>
    <row r="2066" spans="13:14">
      <c r="M2066">
        <v>2006</v>
      </c>
      <c r="N2066">
        <v>10.717000000000001</v>
      </c>
    </row>
    <row r="2067" spans="13:14">
      <c r="M2067">
        <v>2007</v>
      </c>
      <c r="N2067">
        <v>10.724</v>
      </c>
    </row>
    <row r="2068" spans="13:14">
      <c r="M2068">
        <v>2008</v>
      </c>
      <c r="N2068">
        <v>10.73</v>
      </c>
    </row>
    <row r="2069" spans="13:14">
      <c r="M2069">
        <v>2009</v>
      </c>
      <c r="N2069">
        <v>10.737</v>
      </c>
    </row>
    <row r="2070" spans="13:14">
      <c r="M2070">
        <v>2010</v>
      </c>
      <c r="N2070">
        <v>10.743</v>
      </c>
    </row>
    <row r="2071" spans="13:14">
      <c r="M2071">
        <v>2011</v>
      </c>
      <c r="N2071">
        <v>10.75</v>
      </c>
    </row>
    <row r="2072" spans="13:14">
      <c r="M2072">
        <v>2012</v>
      </c>
      <c r="N2072">
        <v>10.757</v>
      </c>
    </row>
    <row r="2073" spans="13:14">
      <c r="M2073">
        <v>2013</v>
      </c>
      <c r="N2073">
        <v>10.763</v>
      </c>
    </row>
    <row r="2074" spans="13:14">
      <c r="M2074">
        <v>2014</v>
      </c>
      <c r="N2074">
        <v>10.77</v>
      </c>
    </row>
    <row r="2075" spans="13:14">
      <c r="M2075">
        <v>2015</v>
      </c>
      <c r="N2075">
        <v>10.776</v>
      </c>
    </row>
    <row r="2076" spans="13:14">
      <c r="M2076">
        <v>2016</v>
      </c>
      <c r="N2076">
        <v>10.782999999999999</v>
      </c>
    </row>
    <row r="2077" spans="13:14">
      <c r="M2077">
        <v>2017</v>
      </c>
      <c r="N2077">
        <v>10.789</v>
      </c>
    </row>
    <row r="2078" spans="13:14">
      <c r="M2078">
        <v>2018</v>
      </c>
      <c r="N2078">
        <v>10.795999999999999</v>
      </c>
    </row>
    <row r="2079" spans="13:14">
      <c r="M2079">
        <v>2019</v>
      </c>
      <c r="N2079">
        <v>10.803000000000001</v>
      </c>
    </row>
    <row r="2080" spans="13:14">
      <c r="M2080">
        <v>2020</v>
      </c>
      <c r="N2080">
        <v>10.808999999999999</v>
      </c>
    </row>
    <row r="2081" spans="13:14">
      <c r="M2081">
        <v>2021</v>
      </c>
      <c r="N2081">
        <v>10.816000000000001</v>
      </c>
    </row>
    <row r="2082" spans="13:14">
      <c r="M2082">
        <v>2022</v>
      </c>
      <c r="N2082">
        <v>10.821999999999999</v>
      </c>
    </row>
    <row r="2083" spans="13:14">
      <c r="M2083">
        <v>2023</v>
      </c>
      <c r="N2083">
        <v>10.829000000000001</v>
      </c>
    </row>
    <row r="2084" spans="13:14">
      <c r="M2084">
        <v>2024</v>
      </c>
      <c r="N2084">
        <v>10.836</v>
      </c>
    </row>
    <row r="2085" spans="13:14">
      <c r="M2085">
        <v>2025</v>
      </c>
      <c r="N2085">
        <v>10.842000000000001</v>
      </c>
    </row>
    <row r="2086" spans="13:14">
      <c r="M2086">
        <v>2026</v>
      </c>
      <c r="N2086">
        <v>10.849</v>
      </c>
    </row>
    <row r="2087" spans="13:14">
      <c r="M2087">
        <v>2027</v>
      </c>
      <c r="N2087">
        <v>10.855</v>
      </c>
    </row>
    <row r="2088" spans="13:14">
      <c r="M2088">
        <v>2028</v>
      </c>
      <c r="N2088">
        <v>10.862</v>
      </c>
    </row>
    <row r="2089" spans="13:14">
      <c r="M2089">
        <v>2029</v>
      </c>
      <c r="N2089">
        <v>10.868</v>
      </c>
    </row>
    <row r="2090" spans="13:14">
      <c r="M2090">
        <v>2030</v>
      </c>
      <c r="N2090">
        <v>10.875</v>
      </c>
    </row>
    <row r="2091" spans="13:14">
      <c r="M2091">
        <v>2031</v>
      </c>
      <c r="N2091">
        <v>10.882</v>
      </c>
    </row>
    <row r="2092" spans="13:14">
      <c r="M2092">
        <v>2032</v>
      </c>
      <c r="N2092">
        <v>10.888</v>
      </c>
    </row>
    <row r="2093" spans="13:14">
      <c r="M2093">
        <v>2033</v>
      </c>
      <c r="N2093">
        <v>10.895</v>
      </c>
    </row>
    <row r="2094" spans="13:14">
      <c r="M2094">
        <v>2034</v>
      </c>
      <c r="N2094">
        <v>10.901</v>
      </c>
    </row>
    <row r="2095" spans="13:14">
      <c r="M2095">
        <v>2035</v>
      </c>
      <c r="N2095">
        <v>10.907999999999999</v>
      </c>
    </row>
    <row r="2096" spans="13:14">
      <c r="M2096">
        <v>2036</v>
      </c>
      <c r="N2096">
        <v>10.914999999999999</v>
      </c>
    </row>
    <row r="2097" spans="13:14">
      <c r="M2097">
        <v>2037</v>
      </c>
      <c r="N2097">
        <v>10.920999999999999</v>
      </c>
    </row>
    <row r="2098" spans="13:14">
      <c r="M2098">
        <v>2038</v>
      </c>
      <c r="N2098">
        <v>10.928000000000001</v>
      </c>
    </row>
    <row r="2099" spans="13:14">
      <c r="M2099">
        <v>2039</v>
      </c>
      <c r="N2099">
        <v>10.933999999999999</v>
      </c>
    </row>
    <row r="2100" spans="13:14">
      <c r="M2100">
        <v>2040</v>
      </c>
      <c r="N2100">
        <v>10.941000000000001</v>
      </c>
    </row>
    <row r="2101" spans="13:14">
      <c r="M2101">
        <v>2041</v>
      </c>
      <c r="N2101">
        <v>10.948</v>
      </c>
    </row>
    <row r="2102" spans="13:14">
      <c r="M2102">
        <v>2042</v>
      </c>
      <c r="N2102">
        <v>10.954000000000001</v>
      </c>
    </row>
    <row r="2103" spans="13:14">
      <c r="M2103">
        <v>2043</v>
      </c>
      <c r="N2103">
        <v>10.961</v>
      </c>
    </row>
    <row r="2104" spans="13:14">
      <c r="M2104">
        <v>2044</v>
      </c>
      <c r="N2104">
        <v>10.967000000000001</v>
      </c>
    </row>
    <row r="2105" spans="13:14">
      <c r="M2105">
        <v>2045</v>
      </c>
      <c r="N2105">
        <v>10.974</v>
      </c>
    </row>
    <row r="2106" spans="13:14">
      <c r="M2106">
        <v>2046</v>
      </c>
      <c r="N2106">
        <v>10.981</v>
      </c>
    </row>
    <row r="2107" spans="13:14">
      <c r="M2107">
        <v>2047</v>
      </c>
      <c r="N2107">
        <v>10.987</v>
      </c>
    </row>
    <row r="2108" spans="13:14">
      <c r="M2108">
        <v>2048</v>
      </c>
      <c r="N2108">
        <v>10.994</v>
      </c>
    </row>
    <row r="2109" spans="13:14">
      <c r="M2109">
        <v>2049</v>
      </c>
      <c r="N2109">
        <v>11</v>
      </c>
    </row>
    <row r="2110" spans="13:14">
      <c r="M2110">
        <v>2050</v>
      </c>
      <c r="N2110">
        <v>11.007</v>
      </c>
    </row>
    <row r="2111" spans="13:14">
      <c r="M2111">
        <v>2051</v>
      </c>
      <c r="N2111">
        <v>11.013999999999999</v>
      </c>
    </row>
    <row r="2112" spans="13:14">
      <c r="M2112">
        <v>2052</v>
      </c>
      <c r="N2112">
        <v>11.02</v>
      </c>
    </row>
    <row r="2113" spans="13:14">
      <c r="M2113">
        <v>2053</v>
      </c>
      <c r="N2113">
        <v>11.026999999999999</v>
      </c>
    </row>
    <row r="2114" spans="13:14">
      <c r="M2114">
        <v>2054</v>
      </c>
      <c r="N2114">
        <v>11.032999999999999</v>
      </c>
    </row>
    <row r="2115" spans="13:14">
      <c r="M2115">
        <v>2055</v>
      </c>
      <c r="N2115">
        <v>11.04</v>
      </c>
    </row>
    <row r="2116" spans="13:14">
      <c r="M2116">
        <v>2056</v>
      </c>
      <c r="N2116">
        <v>11.047000000000001</v>
      </c>
    </row>
    <row r="2117" spans="13:14">
      <c r="M2117">
        <v>2057</v>
      </c>
      <c r="N2117">
        <v>11.053000000000001</v>
      </c>
    </row>
    <row r="2118" spans="13:14">
      <c r="M2118">
        <v>2058</v>
      </c>
      <c r="N2118">
        <v>11.06</v>
      </c>
    </row>
    <row r="2119" spans="13:14">
      <c r="M2119">
        <v>2059</v>
      </c>
      <c r="N2119">
        <v>11.066000000000001</v>
      </c>
    </row>
    <row r="2120" spans="13:14">
      <c r="M2120">
        <v>2060</v>
      </c>
      <c r="N2120">
        <v>11.073</v>
      </c>
    </row>
    <row r="2121" spans="13:14">
      <c r="M2121">
        <v>2061</v>
      </c>
      <c r="N2121">
        <v>11.08</v>
      </c>
    </row>
    <row r="2122" spans="13:14">
      <c r="M2122">
        <v>2062</v>
      </c>
      <c r="N2122">
        <v>11.086</v>
      </c>
    </row>
    <row r="2123" spans="13:14">
      <c r="M2123">
        <v>2063</v>
      </c>
      <c r="N2123">
        <v>11.093</v>
      </c>
    </row>
    <row r="2124" spans="13:14">
      <c r="M2124">
        <v>2064</v>
      </c>
      <c r="N2124">
        <v>11.099</v>
      </c>
    </row>
    <row r="2125" spans="13:14">
      <c r="M2125">
        <v>2065</v>
      </c>
      <c r="N2125">
        <v>11.106</v>
      </c>
    </row>
    <row r="2126" spans="13:14">
      <c r="M2126">
        <v>2066</v>
      </c>
      <c r="N2126">
        <v>11.113</v>
      </c>
    </row>
    <row r="2127" spans="13:14">
      <c r="M2127">
        <v>2067</v>
      </c>
      <c r="N2127">
        <v>11.119</v>
      </c>
    </row>
    <row r="2128" spans="13:14">
      <c r="M2128">
        <v>2068</v>
      </c>
      <c r="N2128">
        <v>11.125999999999999</v>
      </c>
    </row>
    <row r="2129" spans="13:14">
      <c r="M2129">
        <v>2069</v>
      </c>
      <c r="N2129">
        <v>11.132</v>
      </c>
    </row>
    <row r="2130" spans="13:14">
      <c r="M2130">
        <v>2070</v>
      </c>
      <c r="N2130">
        <v>11.138999999999999</v>
      </c>
    </row>
    <row r="2131" spans="13:14">
      <c r="M2131">
        <v>2071</v>
      </c>
      <c r="N2131">
        <v>11.146000000000001</v>
      </c>
    </row>
    <row r="2132" spans="13:14">
      <c r="M2132">
        <v>2072</v>
      </c>
      <c r="N2132">
        <v>11.151999999999999</v>
      </c>
    </row>
    <row r="2133" spans="13:14">
      <c r="M2133">
        <v>2073</v>
      </c>
      <c r="N2133">
        <v>11.159000000000001</v>
      </c>
    </row>
    <row r="2134" spans="13:14">
      <c r="M2134">
        <v>2074</v>
      </c>
      <c r="N2134">
        <v>11.166</v>
      </c>
    </row>
    <row r="2135" spans="13:14">
      <c r="M2135">
        <v>2075</v>
      </c>
      <c r="N2135">
        <v>11.172000000000001</v>
      </c>
    </row>
    <row r="2136" spans="13:14">
      <c r="M2136">
        <v>2076</v>
      </c>
      <c r="N2136">
        <v>11.179</v>
      </c>
    </row>
    <row r="2137" spans="13:14">
      <c r="M2137">
        <v>2077</v>
      </c>
      <c r="N2137">
        <v>11.185</v>
      </c>
    </row>
    <row r="2138" spans="13:14">
      <c r="M2138">
        <v>2078</v>
      </c>
      <c r="N2138">
        <v>11.192</v>
      </c>
    </row>
    <row r="2139" spans="13:14">
      <c r="M2139">
        <v>2079</v>
      </c>
      <c r="N2139">
        <v>11.199</v>
      </c>
    </row>
    <row r="2140" spans="13:14">
      <c r="M2140">
        <v>2080</v>
      </c>
      <c r="N2140">
        <v>11.205</v>
      </c>
    </row>
    <row r="2141" spans="13:14">
      <c r="M2141">
        <v>2081</v>
      </c>
      <c r="N2141">
        <v>11.212</v>
      </c>
    </row>
    <row r="2142" spans="13:14">
      <c r="M2142">
        <v>2082</v>
      </c>
      <c r="N2142">
        <v>11.218999999999999</v>
      </c>
    </row>
    <row r="2143" spans="13:14">
      <c r="M2143">
        <v>2083</v>
      </c>
      <c r="N2143">
        <v>11.225</v>
      </c>
    </row>
    <row r="2144" spans="13:14">
      <c r="M2144">
        <v>2084</v>
      </c>
      <c r="N2144">
        <v>11.231999999999999</v>
      </c>
    </row>
    <row r="2145" spans="13:14">
      <c r="M2145">
        <v>2085</v>
      </c>
      <c r="N2145">
        <v>11.238</v>
      </c>
    </row>
    <row r="2146" spans="13:14">
      <c r="M2146">
        <v>2086</v>
      </c>
      <c r="N2146">
        <v>11.244999999999999</v>
      </c>
    </row>
    <row r="2147" spans="13:14">
      <c r="M2147">
        <v>2087</v>
      </c>
      <c r="N2147">
        <v>11.252000000000001</v>
      </c>
    </row>
    <row r="2148" spans="13:14">
      <c r="M2148">
        <v>2088</v>
      </c>
      <c r="N2148">
        <v>11.257999999999999</v>
      </c>
    </row>
    <row r="2149" spans="13:14">
      <c r="M2149">
        <v>2089</v>
      </c>
      <c r="N2149">
        <v>11.265000000000001</v>
      </c>
    </row>
    <row r="2150" spans="13:14">
      <c r="M2150">
        <v>2090</v>
      </c>
      <c r="N2150">
        <v>11.272</v>
      </c>
    </row>
    <row r="2151" spans="13:14">
      <c r="M2151">
        <v>2091</v>
      </c>
      <c r="N2151">
        <v>11.278</v>
      </c>
    </row>
    <row r="2152" spans="13:14">
      <c r="M2152">
        <v>2092</v>
      </c>
      <c r="N2152">
        <v>11.285</v>
      </c>
    </row>
    <row r="2153" spans="13:14">
      <c r="M2153">
        <v>2093</v>
      </c>
      <c r="N2153">
        <v>11.291</v>
      </c>
    </row>
    <row r="2154" spans="13:14">
      <c r="M2154">
        <v>2094</v>
      </c>
      <c r="N2154">
        <v>11.298</v>
      </c>
    </row>
    <row r="2155" spans="13:14">
      <c r="M2155">
        <v>2095</v>
      </c>
      <c r="N2155">
        <v>11.305</v>
      </c>
    </row>
    <row r="2156" spans="13:14">
      <c r="M2156">
        <v>2096</v>
      </c>
      <c r="N2156">
        <v>11.311</v>
      </c>
    </row>
    <row r="2157" spans="13:14">
      <c r="M2157">
        <v>2097</v>
      </c>
      <c r="N2157">
        <v>11.318</v>
      </c>
    </row>
    <row r="2158" spans="13:14">
      <c r="M2158">
        <v>2098</v>
      </c>
      <c r="N2158">
        <v>11.324999999999999</v>
      </c>
    </row>
    <row r="2159" spans="13:14">
      <c r="M2159">
        <v>2099</v>
      </c>
      <c r="N2159">
        <v>11.331</v>
      </c>
    </row>
    <row r="2160" spans="13:14">
      <c r="M2160">
        <v>2100</v>
      </c>
      <c r="N2160">
        <v>11.337999999999999</v>
      </c>
    </row>
    <row r="2161" spans="13:14">
      <c r="M2161">
        <v>2101</v>
      </c>
      <c r="N2161">
        <v>11.345000000000001</v>
      </c>
    </row>
    <row r="2162" spans="13:14">
      <c r="M2162">
        <v>2102</v>
      </c>
      <c r="N2162">
        <v>11.351000000000001</v>
      </c>
    </row>
    <row r="2163" spans="13:14">
      <c r="M2163">
        <v>2103</v>
      </c>
      <c r="N2163">
        <v>11.358000000000001</v>
      </c>
    </row>
    <row r="2164" spans="13:14">
      <c r="M2164">
        <v>2104</v>
      </c>
      <c r="N2164">
        <v>11.364000000000001</v>
      </c>
    </row>
    <row r="2165" spans="13:14">
      <c r="M2165">
        <v>2105</v>
      </c>
      <c r="N2165">
        <v>11.371</v>
      </c>
    </row>
    <row r="2166" spans="13:14">
      <c r="M2166">
        <v>2106</v>
      </c>
      <c r="N2166">
        <v>11.378</v>
      </c>
    </row>
    <row r="2167" spans="13:14">
      <c r="M2167">
        <v>2107</v>
      </c>
      <c r="N2167">
        <v>11.384</v>
      </c>
    </row>
    <row r="2168" spans="13:14">
      <c r="M2168">
        <v>2108</v>
      </c>
      <c r="N2168">
        <v>11.391</v>
      </c>
    </row>
    <row r="2169" spans="13:14">
      <c r="M2169">
        <v>2109</v>
      </c>
      <c r="N2169">
        <v>11.398</v>
      </c>
    </row>
    <row r="2170" spans="13:14">
      <c r="M2170">
        <v>2110</v>
      </c>
      <c r="N2170">
        <v>11.404</v>
      </c>
    </row>
    <row r="2171" spans="13:14">
      <c r="M2171">
        <v>2111</v>
      </c>
      <c r="N2171">
        <v>11.411</v>
      </c>
    </row>
    <row r="2172" spans="13:14">
      <c r="M2172">
        <v>2112</v>
      </c>
      <c r="N2172">
        <v>11.417999999999999</v>
      </c>
    </row>
    <row r="2173" spans="13:14">
      <c r="M2173">
        <v>2113</v>
      </c>
      <c r="N2173">
        <v>11.423999999999999</v>
      </c>
    </row>
    <row r="2174" spans="13:14">
      <c r="M2174">
        <v>2114</v>
      </c>
      <c r="N2174">
        <v>11.430999999999999</v>
      </c>
    </row>
    <row r="2175" spans="13:14">
      <c r="M2175">
        <v>2115</v>
      </c>
      <c r="N2175">
        <v>11.436999999999999</v>
      </c>
    </row>
    <row r="2176" spans="13:14">
      <c r="M2176">
        <v>2116</v>
      </c>
      <c r="N2176">
        <v>11.444000000000001</v>
      </c>
    </row>
    <row r="2177" spans="13:14">
      <c r="M2177">
        <v>2117</v>
      </c>
      <c r="N2177">
        <v>11.451000000000001</v>
      </c>
    </row>
    <row r="2178" spans="13:14">
      <c r="M2178">
        <v>2118</v>
      </c>
      <c r="N2178">
        <v>11.457000000000001</v>
      </c>
    </row>
    <row r="2179" spans="13:14">
      <c r="M2179">
        <v>2119</v>
      </c>
      <c r="N2179">
        <v>11.464</v>
      </c>
    </row>
    <row r="2180" spans="13:14">
      <c r="M2180">
        <v>2120</v>
      </c>
      <c r="N2180">
        <v>11.471</v>
      </c>
    </row>
    <row r="2181" spans="13:14">
      <c r="M2181">
        <v>2121</v>
      </c>
      <c r="N2181">
        <v>11.477</v>
      </c>
    </row>
    <row r="2182" spans="13:14">
      <c r="M2182">
        <v>2122</v>
      </c>
      <c r="N2182">
        <v>11.484</v>
      </c>
    </row>
    <row r="2183" spans="13:14">
      <c r="M2183">
        <v>2123</v>
      </c>
      <c r="N2183">
        <v>11.491</v>
      </c>
    </row>
    <row r="2184" spans="13:14">
      <c r="M2184">
        <v>2124</v>
      </c>
      <c r="N2184">
        <v>11.497</v>
      </c>
    </row>
    <row r="2185" spans="13:14">
      <c r="M2185">
        <v>2125</v>
      </c>
      <c r="N2185">
        <v>11.504</v>
      </c>
    </row>
    <row r="2186" spans="13:14">
      <c r="M2186">
        <v>2126</v>
      </c>
      <c r="N2186">
        <v>11.510999999999999</v>
      </c>
    </row>
    <row r="2187" spans="13:14">
      <c r="M2187">
        <v>2127</v>
      </c>
      <c r="N2187">
        <v>11.516999999999999</v>
      </c>
    </row>
    <row r="2188" spans="13:14">
      <c r="M2188">
        <v>2128</v>
      </c>
      <c r="N2188">
        <v>11.523999999999999</v>
      </c>
    </row>
    <row r="2189" spans="13:14">
      <c r="M2189">
        <v>2129</v>
      </c>
      <c r="N2189">
        <v>11.531000000000001</v>
      </c>
    </row>
    <row r="2190" spans="13:14">
      <c r="M2190">
        <v>2130</v>
      </c>
      <c r="N2190">
        <v>11.537000000000001</v>
      </c>
    </row>
    <row r="2191" spans="13:14">
      <c r="M2191">
        <v>2131</v>
      </c>
      <c r="N2191">
        <v>11.544</v>
      </c>
    </row>
    <row r="2192" spans="13:14">
      <c r="M2192">
        <v>2132</v>
      </c>
      <c r="N2192">
        <v>11.55</v>
      </c>
    </row>
    <row r="2193" spans="13:14">
      <c r="M2193">
        <v>2133</v>
      </c>
      <c r="N2193">
        <v>11.557</v>
      </c>
    </row>
    <row r="2194" spans="13:14">
      <c r="M2194">
        <v>2134</v>
      </c>
      <c r="N2194">
        <v>11.564</v>
      </c>
    </row>
    <row r="2195" spans="13:14">
      <c r="M2195">
        <v>2135</v>
      </c>
      <c r="N2195">
        <v>11.57</v>
      </c>
    </row>
    <row r="2196" spans="13:14">
      <c r="M2196">
        <v>2136</v>
      </c>
      <c r="N2196">
        <v>11.577</v>
      </c>
    </row>
    <row r="2197" spans="13:14">
      <c r="M2197">
        <v>2137</v>
      </c>
      <c r="N2197">
        <v>11.584</v>
      </c>
    </row>
    <row r="2198" spans="13:14">
      <c r="M2198">
        <v>2138</v>
      </c>
      <c r="N2198">
        <v>11.59</v>
      </c>
    </row>
    <row r="2199" spans="13:14">
      <c r="M2199">
        <v>2139</v>
      </c>
      <c r="N2199">
        <v>11.597</v>
      </c>
    </row>
    <row r="2200" spans="13:14">
      <c r="M2200">
        <v>2140</v>
      </c>
      <c r="N2200">
        <v>11.603999999999999</v>
      </c>
    </row>
    <row r="2201" spans="13:14">
      <c r="M2201">
        <v>2141</v>
      </c>
      <c r="N2201">
        <v>11.61</v>
      </c>
    </row>
    <row r="2202" spans="13:14">
      <c r="M2202">
        <v>2142</v>
      </c>
      <c r="N2202">
        <v>11.617000000000001</v>
      </c>
    </row>
    <row r="2203" spans="13:14">
      <c r="M2203">
        <v>2143</v>
      </c>
      <c r="N2203">
        <v>11.624000000000001</v>
      </c>
    </row>
    <row r="2204" spans="13:14">
      <c r="M2204">
        <v>2144</v>
      </c>
      <c r="N2204">
        <v>11.63</v>
      </c>
    </row>
    <row r="2205" spans="13:14">
      <c r="M2205">
        <v>2145</v>
      </c>
      <c r="N2205">
        <v>11.637</v>
      </c>
    </row>
    <row r="2206" spans="13:14">
      <c r="M2206">
        <v>2146</v>
      </c>
      <c r="N2206">
        <v>11.644</v>
      </c>
    </row>
    <row r="2207" spans="13:14">
      <c r="M2207">
        <v>2147</v>
      </c>
      <c r="N2207">
        <v>11.65</v>
      </c>
    </row>
    <row r="2208" spans="13:14">
      <c r="M2208">
        <v>2148</v>
      </c>
      <c r="N2208">
        <v>11.657</v>
      </c>
    </row>
    <row r="2209" spans="13:14">
      <c r="M2209">
        <v>2149</v>
      </c>
      <c r="N2209">
        <v>11.664</v>
      </c>
    </row>
    <row r="2210" spans="13:14">
      <c r="M2210">
        <v>2150</v>
      </c>
      <c r="N2210">
        <v>11.67</v>
      </c>
    </row>
    <row r="2211" spans="13:14">
      <c r="M2211">
        <v>2151</v>
      </c>
      <c r="N2211">
        <v>11.677</v>
      </c>
    </row>
    <row r="2212" spans="13:14">
      <c r="M2212">
        <v>2152</v>
      </c>
      <c r="N2212">
        <v>11.683999999999999</v>
      </c>
    </row>
    <row r="2213" spans="13:14">
      <c r="M2213">
        <v>2153</v>
      </c>
      <c r="N2213">
        <v>11.69</v>
      </c>
    </row>
    <row r="2214" spans="13:14">
      <c r="M2214">
        <v>2154</v>
      </c>
      <c r="N2214">
        <v>11.696999999999999</v>
      </c>
    </row>
    <row r="2215" spans="13:14">
      <c r="M2215">
        <v>2155</v>
      </c>
      <c r="N2215">
        <v>11.704000000000001</v>
      </c>
    </row>
    <row r="2216" spans="13:14">
      <c r="M2216">
        <v>2156</v>
      </c>
      <c r="N2216">
        <v>11.71</v>
      </c>
    </row>
    <row r="2217" spans="13:14">
      <c r="M2217">
        <v>2157</v>
      </c>
      <c r="N2217">
        <v>11.717000000000001</v>
      </c>
    </row>
    <row r="2218" spans="13:14">
      <c r="M2218">
        <v>2158</v>
      </c>
      <c r="N2218">
        <v>11.724</v>
      </c>
    </row>
    <row r="2219" spans="13:14">
      <c r="M2219">
        <v>2159</v>
      </c>
      <c r="N2219">
        <v>11.73</v>
      </c>
    </row>
    <row r="2220" spans="13:14">
      <c r="M2220">
        <v>2160</v>
      </c>
      <c r="N2220">
        <v>11.737</v>
      </c>
    </row>
    <row r="2221" spans="13:14">
      <c r="M2221">
        <v>2161</v>
      </c>
      <c r="N2221">
        <v>11.744</v>
      </c>
    </row>
    <row r="2222" spans="13:14">
      <c r="M2222">
        <v>2162</v>
      </c>
      <c r="N2222">
        <v>11.75</v>
      </c>
    </row>
    <row r="2223" spans="13:14">
      <c r="M2223">
        <v>2163</v>
      </c>
      <c r="N2223">
        <v>11.757</v>
      </c>
    </row>
    <row r="2224" spans="13:14">
      <c r="M2224">
        <v>2164</v>
      </c>
      <c r="N2224">
        <v>11.763999999999999</v>
      </c>
    </row>
    <row r="2225" spans="13:14">
      <c r="M2225">
        <v>2165</v>
      </c>
      <c r="N2225">
        <v>11.77</v>
      </c>
    </row>
    <row r="2226" spans="13:14">
      <c r="M2226">
        <v>2166</v>
      </c>
      <c r="N2226">
        <v>11.776999999999999</v>
      </c>
    </row>
    <row r="2227" spans="13:14">
      <c r="M2227">
        <v>2167</v>
      </c>
      <c r="N2227">
        <v>11.784000000000001</v>
      </c>
    </row>
    <row r="2228" spans="13:14">
      <c r="M2228">
        <v>2168</v>
      </c>
      <c r="N2228">
        <v>11.79</v>
      </c>
    </row>
    <row r="2229" spans="13:14">
      <c r="M2229">
        <v>2169</v>
      </c>
      <c r="N2229">
        <v>11.797000000000001</v>
      </c>
    </row>
    <row r="2230" spans="13:14">
      <c r="M2230">
        <v>2170</v>
      </c>
      <c r="N2230">
        <v>11.804</v>
      </c>
    </row>
    <row r="2231" spans="13:14">
      <c r="M2231">
        <v>2171</v>
      </c>
      <c r="N2231">
        <v>11.81</v>
      </c>
    </row>
    <row r="2232" spans="13:14">
      <c r="M2232">
        <v>2172</v>
      </c>
      <c r="N2232">
        <v>11.817</v>
      </c>
    </row>
    <row r="2233" spans="13:14">
      <c r="M2233">
        <v>2173</v>
      </c>
      <c r="N2233">
        <v>11.824</v>
      </c>
    </row>
    <row r="2234" spans="13:14">
      <c r="M2234">
        <v>2174</v>
      </c>
      <c r="N2234">
        <v>11.83</v>
      </c>
    </row>
    <row r="2235" spans="13:14">
      <c r="M2235">
        <v>2175</v>
      </c>
      <c r="N2235">
        <v>11.837</v>
      </c>
    </row>
    <row r="2236" spans="13:14">
      <c r="M2236">
        <v>2176</v>
      </c>
      <c r="N2236">
        <v>11.843999999999999</v>
      </c>
    </row>
    <row r="2237" spans="13:14">
      <c r="M2237">
        <v>2177</v>
      </c>
      <c r="N2237">
        <v>11.85</v>
      </c>
    </row>
    <row r="2238" spans="13:14">
      <c r="M2238">
        <v>2178</v>
      </c>
      <c r="N2238">
        <v>11.856999999999999</v>
      </c>
    </row>
    <row r="2239" spans="13:14">
      <c r="M2239">
        <v>2179</v>
      </c>
      <c r="N2239">
        <v>11.864000000000001</v>
      </c>
    </row>
    <row r="2240" spans="13:14">
      <c r="M2240">
        <v>2180</v>
      </c>
      <c r="N2240">
        <v>11.87</v>
      </c>
    </row>
    <row r="2241" spans="13:14">
      <c r="M2241">
        <v>2181</v>
      </c>
      <c r="N2241">
        <v>11.877000000000001</v>
      </c>
    </row>
    <row r="2242" spans="13:14">
      <c r="M2242">
        <v>2182</v>
      </c>
      <c r="N2242">
        <v>11.884</v>
      </c>
    </row>
    <row r="2243" spans="13:14">
      <c r="M2243">
        <v>2183</v>
      </c>
      <c r="N2243">
        <v>11.89</v>
      </c>
    </row>
    <row r="2244" spans="13:14">
      <c r="M2244">
        <v>2184</v>
      </c>
      <c r="N2244">
        <v>11.897</v>
      </c>
    </row>
    <row r="2245" spans="13:14">
      <c r="M2245">
        <v>2185</v>
      </c>
      <c r="N2245">
        <v>11.904</v>
      </c>
    </row>
    <row r="2246" spans="13:14">
      <c r="M2246">
        <v>2186</v>
      </c>
      <c r="N2246">
        <v>11.91</v>
      </c>
    </row>
    <row r="2247" spans="13:14">
      <c r="M2247">
        <v>2187</v>
      </c>
      <c r="N2247">
        <v>11.917</v>
      </c>
    </row>
    <row r="2248" spans="13:14">
      <c r="M2248">
        <v>2188</v>
      </c>
      <c r="N2248">
        <v>11.923999999999999</v>
      </c>
    </row>
    <row r="2249" spans="13:14">
      <c r="M2249">
        <v>2189</v>
      </c>
      <c r="N2249">
        <v>11.930999999999999</v>
      </c>
    </row>
    <row r="2250" spans="13:14">
      <c r="M2250">
        <v>2190</v>
      </c>
      <c r="N2250">
        <v>11.936999999999999</v>
      </c>
    </row>
    <row r="2251" spans="13:14">
      <c r="M2251">
        <v>2191</v>
      </c>
      <c r="N2251">
        <v>11.944000000000001</v>
      </c>
    </row>
    <row r="2252" spans="13:14">
      <c r="M2252">
        <v>2192</v>
      </c>
      <c r="N2252">
        <v>11.951000000000001</v>
      </c>
    </row>
    <row r="2253" spans="13:14">
      <c r="M2253">
        <v>2193</v>
      </c>
      <c r="N2253">
        <v>11.957000000000001</v>
      </c>
    </row>
    <row r="2254" spans="13:14">
      <c r="M2254">
        <v>2194</v>
      </c>
      <c r="N2254">
        <v>11.964</v>
      </c>
    </row>
    <row r="2255" spans="13:14">
      <c r="M2255">
        <v>2195</v>
      </c>
      <c r="N2255">
        <v>11.971</v>
      </c>
    </row>
    <row r="2256" spans="13:14">
      <c r="M2256">
        <v>2196</v>
      </c>
      <c r="N2256">
        <v>11.977</v>
      </c>
    </row>
    <row r="2257" spans="13:14">
      <c r="M2257">
        <v>2197</v>
      </c>
      <c r="N2257">
        <v>11.984</v>
      </c>
    </row>
    <row r="2258" spans="13:14">
      <c r="M2258">
        <v>2198</v>
      </c>
      <c r="N2258">
        <v>11.991</v>
      </c>
    </row>
    <row r="2259" spans="13:14">
      <c r="M2259">
        <v>2199</v>
      </c>
      <c r="N2259">
        <v>11.997</v>
      </c>
    </row>
    <row r="2260" spans="13:14">
      <c r="M2260">
        <v>2200</v>
      </c>
      <c r="N2260">
        <v>12.004</v>
      </c>
    </row>
    <row r="2261" spans="13:14">
      <c r="M2261">
        <v>2201</v>
      </c>
      <c r="N2261">
        <v>12.010999999999999</v>
      </c>
    </row>
    <row r="2262" spans="13:14">
      <c r="M2262">
        <v>2202</v>
      </c>
      <c r="N2262">
        <v>12.016999999999999</v>
      </c>
    </row>
    <row r="2263" spans="13:14">
      <c r="M2263">
        <v>2203</v>
      </c>
      <c r="N2263">
        <v>12.023999999999999</v>
      </c>
    </row>
    <row r="2264" spans="13:14">
      <c r="M2264">
        <v>2204</v>
      </c>
      <c r="N2264">
        <v>12.031000000000001</v>
      </c>
    </row>
    <row r="2265" spans="13:14">
      <c r="M2265">
        <v>2205</v>
      </c>
      <c r="N2265">
        <v>12.037000000000001</v>
      </c>
    </row>
    <row r="2266" spans="13:14">
      <c r="M2266">
        <v>2206</v>
      </c>
      <c r="N2266">
        <v>12.044</v>
      </c>
    </row>
    <row r="2267" spans="13:14">
      <c r="M2267">
        <v>2207</v>
      </c>
      <c r="N2267">
        <v>12.051</v>
      </c>
    </row>
    <row r="2268" spans="13:14">
      <c r="M2268">
        <v>2208</v>
      </c>
      <c r="N2268">
        <v>12.058</v>
      </c>
    </row>
    <row r="2269" spans="13:14">
      <c r="M2269">
        <v>2209</v>
      </c>
      <c r="N2269">
        <v>12.064</v>
      </c>
    </row>
    <row r="2270" spans="13:14">
      <c r="M2270">
        <v>2210</v>
      </c>
      <c r="N2270">
        <v>12.071</v>
      </c>
    </row>
    <row r="2271" spans="13:14">
      <c r="M2271">
        <v>2211</v>
      </c>
      <c r="N2271">
        <v>12.077999999999999</v>
      </c>
    </row>
    <row r="2272" spans="13:14">
      <c r="M2272">
        <v>2212</v>
      </c>
      <c r="N2272">
        <v>12.084</v>
      </c>
    </row>
    <row r="2273" spans="13:14">
      <c r="M2273">
        <v>2213</v>
      </c>
      <c r="N2273">
        <v>12.090999999999999</v>
      </c>
    </row>
    <row r="2274" spans="13:14">
      <c r="M2274">
        <v>2214</v>
      </c>
      <c r="N2274">
        <v>12.098000000000001</v>
      </c>
    </row>
    <row r="2275" spans="13:14">
      <c r="M2275">
        <v>2215</v>
      </c>
      <c r="N2275">
        <v>12.103999999999999</v>
      </c>
    </row>
    <row r="2276" spans="13:14">
      <c r="M2276">
        <v>2216</v>
      </c>
      <c r="N2276">
        <v>12.111000000000001</v>
      </c>
    </row>
    <row r="2277" spans="13:14">
      <c r="M2277">
        <v>2217</v>
      </c>
      <c r="N2277">
        <v>12.118</v>
      </c>
    </row>
    <row r="2278" spans="13:14">
      <c r="M2278">
        <v>2218</v>
      </c>
      <c r="N2278">
        <v>12.124000000000001</v>
      </c>
    </row>
    <row r="2279" spans="13:14">
      <c r="M2279">
        <v>2219</v>
      </c>
      <c r="N2279">
        <v>12.131</v>
      </c>
    </row>
    <row r="2280" spans="13:14">
      <c r="M2280">
        <v>2220</v>
      </c>
      <c r="N2280">
        <v>12.138</v>
      </c>
    </row>
    <row r="2281" spans="13:14">
      <c r="M2281">
        <v>2221</v>
      </c>
      <c r="N2281">
        <v>12.145</v>
      </c>
    </row>
    <row r="2282" spans="13:14">
      <c r="M2282">
        <v>2222</v>
      </c>
      <c r="N2282">
        <v>12.151</v>
      </c>
    </row>
    <row r="2283" spans="13:14">
      <c r="M2283">
        <v>2223</v>
      </c>
      <c r="N2283">
        <v>12.157999999999999</v>
      </c>
    </row>
    <row r="2284" spans="13:14">
      <c r="M2284">
        <v>2224</v>
      </c>
      <c r="N2284">
        <v>12.164999999999999</v>
      </c>
    </row>
    <row r="2285" spans="13:14">
      <c r="M2285">
        <v>2225</v>
      </c>
      <c r="N2285">
        <v>12.170999999999999</v>
      </c>
    </row>
    <row r="2286" spans="13:14">
      <c r="M2286">
        <v>2226</v>
      </c>
      <c r="N2286">
        <v>12.178000000000001</v>
      </c>
    </row>
    <row r="2287" spans="13:14">
      <c r="M2287">
        <v>2227</v>
      </c>
      <c r="N2287">
        <v>12.185</v>
      </c>
    </row>
    <row r="2288" spans="13:14">
      <c r="M2288">
        <v>2228</v>
      </c>
      <c r="N2288">
        <v>12.191000000000001</v>
      </c>
    </row>
    <row r="2289" spans="13:14">
      <c r="M2289">
        <v>2229</v>
      </c>
      <c r="N2289">
        <v>12.198</v>
      </c>
    </row>
    <row r="2290" spans="13:14">
      <c r="M2290">
        <v>2230</v>
      </c>
      <c r="N2290">
        <v>12.205</v>
      </c>
    </row>
    <row r="2291" spans="13:14">
      <c r="M2291">
        <v>2231</v>
      </c>
      <c r="N2291">
        <v>12.211</v>
      </c>
    </row>
    <row r="2292" spans="13:14">
      <c r="M2292">
        <v>2232</v>
      </c>
      <c r="N2292">
        <v>12.218</v>
      </c>
    </row>
    <row r="2293" spans="13:14">
      <c r="M2293">
        <v>2233</v>
      </c>
      <c r="N2293">
        <v>12.225</v>
      </c>
    </row>
    <row r="2294" spans="13:14">
      <c r="M2294">
        <v>2234</v>
      </c>
      <c r="N2294">
        <v>12.231999999999999</v>
      </c>
    </row>
    <row r="2295" spans="13:14">
      <c r="M2295">
        <v>2235</v>
      </c>
      <c r="N2295">
        <v>12.238</v>
      </c>
    </row>
    <row r="2296" spans="13:14">
      <c r="M2296">
        <v>2236</v>
      </c>
      <c r="N2296">
        <v>12.244999999999999</v>
      </c>
    </row>
    <row r="2297" spans="13:14">
      <c r="M2297">
        <v>2237</v>
      </c>
      <c r="N2297">
        <v>12.252000000000001</v>
      </c>
    </row>
    <row r="2298" spans="13:14">
      <c r="M2298">
        <v>2238</v>
      </c>
      <c r="N2298">
        <v>12.257999999999999</v>
      </c>
    </row>
    <row r="2299" spans="13:14">
      <c r="M2299">
        <v>2239</v>
      </c>
      <c r="N2299">
        <v>12.265000000000001</v>
      </c>
    </row>
    <row r="2300" spans="13:14">
      <c r="M2300">
        <v>2240</v>
      </c>
      <c r="N2300">
        <v>12.272</v>
      </c>
    </row>
    <row r="2301" spans="13:14">
      <c r="M2301">
        <v>2241</v>
      </c>
      <c r="N2301">
        <v>12.278</v>
      </c>
    </row>
    <row r="2302" spans="13:14">
      <c r="M2302">
        <v>2242</v>
      </c>
      <c r="N2302">
        <v>12.285</v>
      </c>
    </row>
    <row r="2303" spans="13:14">
      <c r="M2303">
        <v>2243</v>
      </c>
      <c r="N2303">
        <v>12.292</v>
      </c>
    </row>
    <row r="2304" spans="13:14">
      <c r="M2304">
        <v>2244</v>
      </c>
      <c r="N2304">
        <v>12.298999999999999</v>
      </c>
    </row>
    <row r="2305" spans="13:14">
      <c r="M2305">
        <v>2245</v>
      </c>
      <c r="N2305">
        <v>12.305</v>
      </c>
    </row>
    <row r="2306" spans="13:14">
      <c r="M2306">
        <v>2246</v>
      </c>
      <c r="N2306">
        <v>12.311999999999999</v>
      </c>
    </row>
    <row r="2307" spans="13:14">
      <c r="M2307">
        <v>2247</v>
      </c>
      <c r="N2307">
        <v>12.319000000000001</v>
      </c>
    </row>
    <row r="2308" spans="13:14">
      <c r="M2308">
        <v>2248</v>
      </c>
      <c r="N2308">
        <v>12.324999999999999</v>
      </c>
    </row>
    <row r="2309" spans="13:14">
      <c r="M2309">
        <v>2249</v>
      </c>
      <c r="N2309">
        <v>12.332000000000001</v>
      </c>
    </row>
    <row r="2310" spans="13:14">
      <c r="M2310">
        <v>2250</v>
      </c>
      <c r="N2310">
        <v>12.339</v>
      </c>
    </row>
    <row r="2311" spans="13:14">
      <c r="M2311">
        <v>2251</v>
      </c>
      <c r="N2311">
        <v>12.346</v>
      </c>
    </row>
    <row r="2312" spans="13:14">
      <c r="M2312">
        <v>2252</v>
      </c>
      <c r="N2312">
        <v>12.352</v>
      </c>
    </row>
    <row r="2313" spans="13:14">
      <c r="M2313">
        <v>2253</v>
      </c>
      <c r="N2313">
        <v>12.359</v>
      </c>
    </row>
    <row r="2314" spans="13:14">
      <c r="M2314">
        <v>2254</v>
      </c>
      <c r="N2314">
        <v>12.366</v>
      </c>
    </row>
    <row r="2315" spans="13:14">
      <c r="M2315">
        <v>2255</v>
      </c>
      <c r="N2315">
        <v>12.372</v>
      </c>
    </row>
    <row r="2316" spans="13:14">
      <c r="M2316">
        <v>2256</v>
      </c>
      <c r="N2316">
        <v>12.379</v>
      </c>
    </row>
    <row r="2317" spans="13:14">
      <c r="M2317">
        <v>2257</v>
      </c>
      <c r="N2317">
        <v>12.385999999999999</v>
      </c>
    </row>
    <row r="2318" spans="13:14">
      <c r="M2318">
        <v>2258</v>
      </c>
      <c r="N2318">
        <v>12.391999999999999</v>
      </c>
    </row>
    <row r="2319" spans="13:14">
      <c r="M2319">
        <v>2259</v>
      </c>
      <c r="N2319">
        <v>12.398999999999999</v>
      </c>
    </row>
    <row r="2320" spans="13:14">
      <c r="M2320">
        <v>2260</v>
      </c>
      <c r="N2320">
        <v>12.406000000000001</v>
      </c>
    </row>
    <row r="2321" spans="13:14">
      <c r="M2321">
        <v>2261</v>
      </c>
      <c r="N2321">
        <v>12.413</v>
      </c>
    </row>
    <row r="2322" spans="13:14">
      <c r="M2322">
        <v>2262</v>
      </c>
      <c r="N2322">
        <v>12.419</v>
      </c>
    </row>
    <row r="2323" spans="13:14">
      <c r="M2323">
        <v>2263</v>
      </c>
      <c r="N2323">
        <v>12.426</v>
      </c>
    </row>
    <row r="2324" spans="13:14">
      <c r="M2324">
        <v>2264</v>
      </c>
      <c r="N2324">
        <v>12.433</v>
      </c>
    </row>
    <row r="2325" spans="13:14">
      <c r="M2325">
        <v>2265</v>
      </c>
      <c r="N2325">
        <v>12.439</v>
      </c>
    </row>
    <row r="2326" spans="13:14">
      <c r="M2326">
        <v>2266</v>
      </c>
      <c r="N2326">
        <v>12.446</v>
      </c>
    </row>
    <row r="2327" spans="13:14">
      <c r="M2327">
        <v>2267</v>
      </c>
      <c r="N2327">
        <v>12.452999999999999</v>
      </c>
    </row>
    <row r="2328" spans="13:14">
      <c r="M2328">
        <v>2268</v>
      </c>
      <c r="N2328">
        <v>12.46</v>
      </c>
    </row>
    <row r="2329" spans="13:14">
      <c r="M2329">
        <v>2269</v>
      </c>
      <c r="N2329">
        <v>12.465999999999999</v>
      </c>
    </row>
    <row r="2330" spans="13:14">
      <c r="M2330">
        <v>2270</v>
      </c>
      <c r="N2330">
        <v>12.473000000000001</v>
      </c>
    </row>
    <row r="2331" spans="13:14">
      <c r="M2331">
        <v>2271</v>
      </c>
      <c r="N2331">
        <v>12.48</v>
      </c>
    </row>
    <row r="2332" spans="13:14">
      <c r="M2332">
        <v>2272</v>
      </c>
      <c r="N2332">
        <v>12.486000000000001</v>
      </c>
    </row>
    <row r="2333" spans="13:14">
      <c r="M2333">
        <v>2273</v>
      </c>
      <c r="N2333">
        <v>12.493</v>
      </c>
    </row>
    <row r="2334" spans="13:14">
      <c r="M2334">
        <v>2274</v>
      </c>
      <c r="N2334">
        <v>12.5</v>
      </c>
    </row>
    <row r="2335" spans="13:14">
      <c r="M2335">
        <v>2275</v>
      </c>
      <c r="N2335">
        <v>12.507</v>
      </c>
    </row>
    <row r="2336" spans="13:14">
      <c r="M2336">
        <v>2276</v>
      </c>
      <c r="N2336">
        <v>12.513</v>
      </c>
    </row>
    <row r="2337" spans="13:14">
      <c r="M2337">
        <v>2277</v>
      </c>
      <c r="N2337">
        <v>12.52</v>
      </c>
    </row>
    <row r="2338" spans="13:14">
      <c r="M2338">
        <v>2278</v>
      </c>
      <c r="N2338">
        <v>12.526999999999999</v>
      </c>
    </row>
    <row r="2339" spans="13:14">
      <c r="M2339">
        <v>2279</v>
      </c>
      <c r="N2339">
        <v>12.532999999999999</v>
      </c>
    </row>
    <row r="2340" spans="13:14">
      <c r="M2340">
        <v>2280</v>
      </c>
      <c r="N2340">
        <v>12.54</v>
      </c>
    </row>
    <row r="2341" spans="13:14">
      <c r="M2341">
        <v>2281</v>
      </c>
      <c r="N2341">
        <v>12.547000000000001</v>
      </c>
    </row>
    <row r="2342" spans="13:14">
      <c r="M2342">
        <v>2282</v>
      </c>
      <c r="N2342">
        <v>12.554</v>
      </c>
    </row>
    <row r="2343" spans="13:14">
      <c r="M2343">
        <v>2283</v>
      </c>
      <c r="N2343">
        <v>12.56</v>
      </c>
    </row>
    <row r="2344" spans="13:14">
      <c r="M2344">
        <v>2284</v>
      </c>
      <c r="N2344">
        <v>12.567</v>
      </c>
    </row>
    <row r="2345" spans="13:14">
      <c r="M2345">
        <v>2285</v>
      </c>
      <c r="N2345">
        <v>12.574</v>
      </c>
    </row>
    <row r="2346" spans="13:14">
      <c r="M2346">
        <v>2286</v>
      </c>
      <c r="N2346">
        <v>12.58</v>
      </c>
    </row>
    <row r="2347" spans="13:14">
      <c r="M2347">
        <v>2287</v>
      </c>
      <c r="N2347">
        <v>12.587</v>
      </c>
    </row>
    <row r="2348" spans="13:14">
      <c r="M2348">
        <v>2288</v>
      </c>
      <c r="N2348">
        <v>12.593999999999999</v>
      </c>
    </row>
    <row r="2349" spans="13:14">
      <c r="M2349">
        <v>2289</v>
      </c>
      <c r="N2349">
        <v>12.601000000000001</v>
      </c>
    </row>
    <row r="2350" spans="13:14">
      <c r="M2350">
        <v>2290</v>
      </c>
      <c r="N2350">
        <v>12.606999999999999</v>
      </c>
    </row>
    <row r="2351" spans="13:14">
      <c r="M2351">
        <v>2291</v>
      </c>
      <c r="N2351">
        <v>12.614000000000001</v>
      </c>
    </row>
    <row r="2352" spans="13:14">
      <c r="M2352">
        <v>2292</v>
      </c>
      <c r="N2352">
        <v>12.621</v>
      </c>
    </row>
    <row r="2353" spans="13:14">
      <c r="M2353">
        <v>2293</v>
      </c>
      <c r="N2353">
        <v>12.627000000000001</v>
      </c>
    </row>
    <row r="2354" spans="13:14">
      <c r="M2354">
        <v>2294</v>
      </c>
      <c r="N2354">
        <v>12.634</v>
      </c>
    </row>
    <row r="2355" spans="13:14">
      <c r="M2355">
        <v>2295</v>
      </c>
      <c r="N2355">
        <v>12.641</v>
      </c>
    </row>
    <row r="2356" spans="13:14">
      <c r="M2356">
        <v>2296</v>
      </c>
      <c r="N2356">
        <v>12.648</v>
      </c>
    </row>
    <row r="2357" spans="13:14">
      <c r="M2357">
        <v>2297</v>
      </c>
      <c r="N2357">
        <v>12.654</v>
      </c>
    </row>
    <row r="2358" spans="13:14">
      <c r="M2358">
        <v>2298</v>
      </c>
      <c r="N2358">
        <v>12.661</v>
      </c>
    </row>
    <row r="2359" spans="13:14">
      <c r="M2359">
        <v>2299</v>
      </c>
      <c r="N2359">
        <v>12.667999999999999</v>
      </c>
    </row>
    <row r="2360" spans="13:14">
      <c r="M2360">
        <v>2300</v>
      </c>
      <c r="N2360">
        <v>12.675000000000001</v>
      </c>
    </row>
    <row r="2361" spans="13:14">
      <c r="M2361">
        <v>2301</v>
      </c>
      <c r="N2361">
        <v>12.680999999999999</v>
      </c>
    </row>
    <row r="2362" spans="13:14">
      <c r="M2362">
        <v>2302</v>
      </c>
      <c r="N2362">
        <v>12.688000000000001</v>
      </c>
    </row>
    <row r="2363" spans="13:14">
      <c r="M2363">
        <v>2303</v>
      </c>
      <c r="N2363">
        <v>12.695</v>
      </c>
    </row>
    <row r="2364" spans="13:14">
      <c r="M2364">
        <v>2304</v>
      </c>
      <c r="N2364">
        <v>12.701000000000001</v>
      </c>
    </row>
    <row r="2365" spans="13:14">
      <c r="M2365">
        <v>2305</v>
      </c>
      <c r="N2365">
        <v>12.708</v>
      </c>
    </row>
    <row r="2366" spans="13:14">
      <c r="M2366">
        <v>2306</v>
      </c>
      <c r="N2366">
        <v>12.715</v>
      </c>
    </row>
    <row r="2367" spans="13:14">
      <c r="M2367">
        <v>2307</v>
      </c>
      <c r="N2367">
        <v>12.722</v>
      </c>
    </row>
    <row r="2368" spans="13:14">
      <c r="M2368">
        <v>2308</v>
      </c>
      <c r="N2368">
        <v>12.728</v>
      </c>
    </row>
    <row r="2369" spans="13:14">
      <c r="M2369">
        <v>2309</v>
      </c>
      <c r="N2369">
        <v>12.734999999999999</v>
      </c>
    </row>
    <row r="2370" spans="13:14">
      <c r="M2370">
        <v>2310</v>
      </c>
      <c r="N2370">
        <v>12.742000000000001</v>
      </c>
    </row>
    <row r="2371" spans="13:14">
      <c r="M2371">
        <v>2311</v>
      </c>
      <c r="N2371">
        <v>12.747999999999999</v>
      </c>
    </row>
    <row r="2372" spans="13:14">
      <c r="M2372">
        <v>2312</v>
      </c>
      <c r="N2372">
        <v>12.755000000000001</v>
      </c>
    </row>
    <row r="2373" spans="13:14">
      <c r="M2373">
        <v>2313</v>
      </c>
      <c r="N2373">
        <v>12.762</v>
      </c>
    </row>
    <row r="2374" spans="13:14">
      <c r="M2374">
        <v>2314</v>
      </c>
      <c r="N2374">
        <v>12.769</v>
      </c>
    </row>
    <row r="2375" spans="13:14">
      <c r="M2375">
        <v>2315</v>
      </c>
      <c r="N2375">
        <v>12.775</v>
      </c>
    </row>
    <row r="2376" spans="13:14">
      <c r="M2376">
        <v>2316</v>
      </c>
      <c r="N2376">
        <v>12.782</v>
      </c>
    </row>
    <row r="2377" spans="13:14">
      <c r="M2377">
        <v>2317</v>
      </c>
      <c r="N2377">
        <v>12.789</v>
      </c>
    </row>
    <row r="2378" spans="13:14">
      <c r="M2378">
        <v>2318</v>
      </c>
      <c r="N2378">
        <v>12.795999999999999</v>
      </c>
    </row>
    <row r="2379" spans="13:14">
      <c r="M2379">
        <v>2319</v>
      </c>
      <c r="N2379">
        <v>12.802</v>
      </c>
    </row>
    <row r="2380" spans="13:14">
      <c r="M2380">
        <v>2320</v>
      </c>
      <c r="N2380">
        <v>12.808999999999999</v>
      </c>
    </row>
    <row r="2381" spans="13:14">
      <c r="M2381">
        <v>2321</v>
      </c>
      <c r="N2381">
        <v>12.816000000000001</v>
      </c>
    </row>
    <row r="2382" spans="13:14">
      <c r="M2382">
        <v>2322</v>
      </c>
      <c r="N2382">
        <v>12.821999999999999</v>
      </c>
    </row>
    <row r="2383" spans="13:14">
      <c r="M2383">
        <v>2323</v>
      </c>
      <c r="N2383">
        <v>12.829000000000001</v>
      </c>
    </row>
    <row r="2384" spans="13:14">
      <c r="M2384">
        <v>2324</v>
      </c>
      <c r="N2384">
        <v>12.836</v>
      </c>
    </row>
    <row r="2385" spans="13:14">
      <c r="M2385">
        <v>2325</v>
      </c>
      <c r="N2385">
        <v>12.843</v>
      </c>
    </row>
    <row r="2386" spans="13:14">
      <c r="M2386">
        <v>2326</v>
      </c>
      <c r="N2386">
        <v>12.849</v>
      </c>
    </row>
    <row r="2387" spans="13:14">
      <c r="M2387">
        <v>2327</v>
      </c>
      <c r="N2387">
        <v>12.856</v>
      </c>
    </row>
    <row r="2388" spans="13:14">
      <c r="M2388">
        <v>2328</v>
      </c>
      <c r="N2388">
        <v>12.863</v>
      </c>
    </row>
    <row r="2389" spans="13:14">
      <c r="M2389">
        <v>2329</v>
      </c>
      <c r="N2389">
        <v>12.87</v>
      </c>
    </row>
    <row r="2390" spans="13:14">
      <c r="M2390">
        <v>2330</v>
      </c>
      <c r="N2390">
        <v>12.875999999999999</v>
      </c>
    </row>
    <row r="2391" spans="13:14">
      <c r="M2391">
        <v>2331</v>
      </c>
      <c r="N2391">
        <v>12.882999999999999</v>
      </c>
    </row>
    <row r="2392" spans="13:14">
      <c r="M2392">
        <v>2332</v>
      </c>
      <c r="N2392">
        <v>12.89</v>
      </c>
    </row>
    <row r="2393" spans="13:14">
      <c r="M2393">
        <v>2333</v>
      </c>
      <c r="N2393">
        <v>12.896000000000001</v>
      </c>
    </row>
    <row r="2394" spans="13:14">
      <c r="M2394">
        <v>2334</v>
      </c>
      <c r="N2394">
        <v>12.903</v>
      </c>
    </row>
    <row r="2395" spans="13:14">
      <c r="M2395">
        <v>2335</v>
      </c>
      <c r="N2395">
        <v>12.91</v>
      </c>
    </row>
    <row r="2396" spans="13:14">
      <c r="M2396">
        <v>2336</v>
      </c>
      <c r="N2396">
        <v>12.917</v>
      </c>
    </row>
    <row r="2397" spans="13:14">
      <c r="M2397">
        <v>2337</v>
      </c>
      <c r="N2397">
        <v>12.923</v>
      </c>
    </row>
    <row r="2398" spans="13:14">
      <c r="M2398">
        <v>2338</v>
      </c>
      <c r="N2398">
        <v>12.93</v>
      </c>
    </row>
    <row r="2399" spans="13:14">
      <c r="M2399">
        <v>2339</v>
      </c>
      <c r="N2399">
        <v>12.936999999999999</v>
      </c>
    </row>
    <row r="2400" spans="13:14">
      <c r="M2400">
        <v>2340</v>
      </c>
      <c r="N2400">
        <v>12.944000000000001</v>
      </c>
    </row>
    <row r="2401" spans="13:14">
      <c r="M2401">
        <v>2341</v>
      </c>
      <c r="N2401">
        <v>12.95</v>
      </c>
    </row>
    <row r="2402" spans="13:14">
      <c r="M2402">
        <v>2342</v>
      </c>
      <c r="N2402">
        <v>12.957000000000001</v>
      </c>
    </row>
    <row r="2403" spans="13:14">
      <c r="M2403">
        <v>2343</v>
      </c>
      <c r="N2403">
        <v>12.964</v>
      </c>
    </row>
    <row r="2404" spans="13:14">
      <c r="M2404">
        <v>2344</v>
      </c>
      <c r="N2404">
        <v>12.971</v>
      </c>
    </row>
    <row r="2405" spans="13:14">
      <c r="M2405">
        <v>2345</v>
      </c>
      <c r="N2405">
        <v>12.977</v>
      </c>
    </row>
    <row r="2406" spans="13:14">
      <c r="M2406">
        <v>2346</v>
      </c>
      <c r="N2406">
        <v>12.984</v>
      </c>
    </row>
    <row r="2407" spans="13:14">
      <c r="M2407">
        <v>2347</v>
      </c>
      <c r="N2407">
        <v>12.991</v>
      </c>
    </row>
    <row r="2408" spans="13:14">
      <c r="M2408">
        <v>2348</v>
      </c>
      <c r="N2408">
        <v>12.997</v>
      </c>
    </row>
    <row r="2409" spans="13:14">
      <c r="M2409">
        <v>2349</v>
      </c>
      <c r="N2409">
        <v>13.004</v>
      </c>
    </row>
    <row r="2410" spans="13:14">
      <c r="M2410">
        <v>2350</v>
      </c>
      <c r="N2410">
        <v>13.010999999999999</v>
      </c>
    </row>
    <row r="2411" spans="13:14">
      <c r="M2411">
        <v>2351</v>
      </c>
      <c r="N2411">
        <v>13.018000000000001</v>
      </c>
    </row>
    <row r="2412" spans="13:14">
      <c r="M2412">
        <v>2352</v>
      </c>
      <c r="N2412">
        <v>13.023999999999999</v>
      </c>
    </row>
    <row r="2413" spans="13:14">
      <c r="M2413">
        <v>2353</v>
      </c>
      <c r="N2413">
        <v>13.031000000000001</v>
      </c>
    </row>
    <row r="2414" spans="13:14">
      <c r="M2414">
        <v>2354</v>
      </c>
      <c r="N2414">
        <v>13.038</v>
      </c>
    </row>
    <row r="2415" spans="13:14">
      <c r="M2415">
        <v>2355</v>
      </c>
      <c r="N2415">
        <v>13.045</v>
      </c>
    </row>
    <row r="2416" spans="13:14">
      <c r="M2416">
        <v>2356</v>
      </c>
      <c r="N2416">
        <v>13.051</v>
      </c>
    </row>
    <row r="2417" spans="13:14">
      <c r="M2417">
        <v>2357</v>
      </c>
      <c r="N2417">
        <v>13.058</v>
      </c>
    </row>
    <row r="2418" spans="13:14">
      <c r="M2418">
        <v>2358</v>
      </c>
      <c r="N2418">
        <v>13.065</v>
      </c>
    </row>
    <row r="2419" spans="13:14">
      <c r="M2419">
        <v>2359</v>
      </c>
      <c r="N2419">
        <v>13.071999999999999</v>
      </c>
    </row>
    <row r="2420" spans="13:14">
      <c r="M2420">
        <v>2360</v>
      </c>
      <c r="N2420">
        <v>13.077999999999999</v>
      </c>
    </row>
    <row r="2421" spans="13:14">
      <c r="M2421">
        <v>2361</v>
      </c>
      <c r="N2421">
        <v>13.085000000000001</v>
      </c>
    </row>
    <row r="2422" spans="13:14">
      <c r="M2422">
        <v>2362</v>
      </c>
      <c r="N2422">
        <v>13.092000000000001</v>
      </c>
    </row>
    <row r="2423" spans="13:14">
      <c r="M2423">
        <v>2363</v>
      </c>
      <c r="N2423">
        <v>13.098000000000001</v>
      </c>
    </row>
    <row r="2424" spans="13:14">
      <c r="M2424">
        <v>2364</v>
      </c>
      <c r="N2424">
        <v>13.105</v>
      </c>
    </row>
    <row r="2425" spans="13:14">
      <c r="M2425">
        <v>2365</v>
      </c>
      <c r="N2425">
        <v>13.112</v>
      </c>
    </row>
    <row r="2426" spans="13:14">
      <c r="M2426">
        <v>2366</v>
      </c>
      <c r="N2426">
        <v>13.119</v>
      </c>
    </row>
    <row r="2427" spans="13:14">
      <c r="M2427">
        <v>2367</v>
      </c>
      <c r="N2427">
        <v>13.125</v>
      </c>
    </row>
    <row r="2428" spans="13:14">
      <c r="M2428">
        <v>2368</v>
      </c>
      <c r="N2428">
        <v>13.132</v>
      </c>
    </row>
    <row r="2429" spans="13:14">
      <c r="M2429">
        <v>2369</v>
      </c>
      <c r="N2429">
        <v>13.138999999999999</v>
      </c>
    </row>
    <row r="2430" spans="13:14">
      <c r="M2430">
        <v>2370</v>
      </c>
      <c r="N2430">
        <v>13.146000000000001</v>
      </c>
    </row>
    <row r="2431" spans="13:14">
      <c r="M2431">
        <v>2371</v>
      </c>
      <c r="N2431">
        <v>13.151999999999999</v>
      </c>
    </row>
    <row r="2432" spans="13:14">
      <c r="M2432">
        <v>2372</v>
      </c>
      <c r="N2432">
        <v>13.159000000000001</v>
      </c>
    </row>
    <row r="2433" spans="13:14">
      <c r="M2433">
        <v>2373</v>
      </c>
      <c r="N2433">
        <v>13.166</v>
      </c>
    </row>
    <row r="2434" spans="13:14">
      <c r="M2434">
        <v>2374</v>
      </c>
      <c r="N2434">
        <v>13.173</v>
      </c>
    </row>
    <row r="2435" spans="13:14">
      <c r="M2435">
        <v>2375</v>
      </c>
      <c r="N2435">
        <v>13.179</v>
      </c>
    </row>
    <row r="2436" spans="13:14">
      <c r="M2436">
        <v>2376</v>
      </c>
      <c r="N2436">
        <v>13.186</v>
      </c>
    </row>
    <row r="2437" spans="13:14">
      <c r="M2437">
        <v>2377</v>
      </c>
      <c r="N2437">
        <v>13.193</v>
      </c>
    </row>
    <row r="2438" spans="13:14">
      <c r="M2438">
        <v>2378</v>
      </c>
      <c r="N2438">
        <v>13.199</v>
      </c>
    </row>
    <row r="2439" spans="13:14">
      <c r="M2439">
        <v>2379</v>
      </c>
      <c r="N2439">
        <v>13.206</v>
      </c>
    </row>
    <row r="2440" spans="13:14">
      <c r="M2440">
        <v>2380</v>
      </c>
      <c r="N2440">
        <v>13.212999999999999</v>
      </c>
    </row>
    <row r="2441" spans="13:14">
      <c r="M2441">
        <v>2381</v>
      </c>
      <c r="N2441">
        <v>13.22</v>
      </c>
    </row>
    <row r="2442" spans="13:14">
      <c r="M2442">
        <v>2382</v>
      </c>
      <c r="N2442">
        <v>13.226000000000001</v>
      </c>
    </row>
    <row r="2443" spans="13:14">
      <c r="M2443">
        <v>2383</v>
      </c>
      <c r="N2443">
        <v>13.233000000000001</v>
      </c>
    </row>
    <row r="2444" spans="13:14">
      <c r="M2444">
        <v>2384</v>
      </c>
      <c r="N2444">
        <v>13.24</v>
      </c>
    </row>
    <row r="2445" spans="13:14">
      <c r="M2445">
        <v>2385</v>
      </c>
      <c r="N2445">
        <v>13.247</v>
      </c>
    </row>
    <row r="2446" spans="13:14">
      <c r="M2446">
        <v>2386</v>
      </c>
      <c r="N2446">
        <v>13.253</v>
      </c>
    </row>
    <row r="2447" spans="13:14">
      <c r="M2447">
        <v>2387</v>
      </c>
      <c r="N2447">
        <v>13.26</v>
      </c>
    </row>
    <row r="2448" spans="13:14">
      <c r="M2448">
        <v>2388</v>
      </c>
      <c r="N2448">
        <v>13.266999999999999</v>
      </c>
    </row>
    <row r="2449" spans="13:14">
      <c r="M2449">
        <v>2389</v>
      </c>
      <c r="N2449">
        <v>13.273999999999999</v>
      </c>
    </row>
    <row r="2450" spans="13:14">
      <c r="M2450">
        <v>2390</v>
      </c>
      <c r="N2450">
        <v>13.28</v>
      </c>
    </row>
    <row r="2451" spans="13:14">
      <c r="M2451">
        <v>2391</v>
      </c>
      <c r="N2451">
        <v>13.287000000000001</v>
      </c>
    </row>
    <row r="2452" spans="13:14">
      <c r="M2452">
        <v>2392</v>
      </c>
      <c r="N2452">
        <v>13.294</v>
      </c>
    </row>
    <row r="2453" spans="13:14">
      <c r="M2453">
        <v>2393</v>
      </c>
      <c r="N2453">
        <v>13.301</v>
      </c>
    </row>
    <row r="2454" spans="13:14">
      <c r="M2454">
        <v>2394</v>
      </c>
      <c r="N2454">
        <v>13.307</v>
      </c>
    </row>
    <row r="2455" spans="13:14">
      <c r="M2455">
        <v>2395</v>
      </c>
      <c r="N2455">
        <v>13.314</v>
      </c>
    </row>
    <row r="2456" spans="13:14">
      <c r="M2456">
        <v>2396</v>
      </c>
      <c r="N2456">
        <v>13.321</v>
      </c>
    </row>
    <row r="2457" spans="13:14">
      <c r="M2457">
        <v>2397</v>
      </c>
      <c r="N2457">
        <v>13.327999999999999</v>
      </c>
    </row>
    <row r="2458" spans="13:14">
      <c r="M2458">
        <v>2398</v>
      </c>
      <c r="N2458">
        <v>13.334</v>
      </c>
    </row>
    <row r="2459" spans="13:14">
      <c r="M2459">
        <v>2399</v>
      </c>
      <c r="N2459">
        <v>13.340999999999999</v>
      </c>
    </row>
    <row r="2460" spans="13:14">
      <c r="M2460">
        <v>2400</v>
      </c>
      <c r="N2460">
        <v>13.348000000000001</v>
      </c>
    </row>
    <row r="2461" spans="13:14">
      <c r="M2461">
        <v>2401</v>
      </c>
      <c r="N2461">
        <v>13.353999999999999</v>
      </c>
    </row>
    <row r="2462" spans="13:14">
      <c r="M2462">
        <v>2402</v>
      </c>
      <c r="N2462">
        <v>13.361000000000001</v>
      </c>
    </row>
    <row r="2463" spans="13:14">
      <c r="M2463">
        <v>2403</v>
      </c>
      <c r="N2463">
        <v>13.368</v>
      </c>
    </row>
    <row r="2464" spans="13:14">
      <c r="M2464">
        <v>2404</v>
      </c>
      <c r="N2464">
        <v>13.375</v>
      </c>
    </row>
    <row r="2465" spans="13:14">
      <c r="M2465">
        <v>2405</v>
      </c>
      <c r="N2465">
        <v>13.381</v>
      </c>
    </row>
    <row r="2466" spans="13:14">
      <c r="M2466">
        <v>2406</v>
      </c>
      <c r="N2466">
        <v>13.388</v>
      </c>
    </row>
    <row r="2467" spans="13:14">
      <c r="M2467">
        <v>2407</v>
      </c>
      <c r="N2467">
        <v>13.395</v>
      </c>
    </row>
    <row r="2468" spans="13:14">
      <c r="M2468">
        <v>2408</v>
      </c>
      <c r="N2468">
        <v>13.401999999999999</v>
      </c>
    </row>
    <row r="2469" spans="13:14">
      <c r="M2469">
        <v>2409</v>
      </c>
      <c r="N2469">
        <v>13.407999999999999</v>
      </c>
    </row>
    <row r="2470" spans="13:14">
      <c r="M2470">
        <v>2410</v>
      </c>
      <c r="N2470">
        <v>13.414999999999999</v>
      </c>
    </row>
    <row r="2471" spans="13:14">
      <c r="M2471">
        <v>2411</v>
      </c>
      <c r="N2471">
        <v>13.422000000000001</v>
      </c>
    </row>
    <row r="2472" spans="13:14">
      <c r="M2472">
        <v>2412</v>
      </c>
      <c r="N2472">
        <v>13.429</v>
      </c>
    </row>
    <row r="2473" spans="13:14">
      <c r="M2473">
        <v>2413</v>
      </c>
      <c r="N2473">
        <v>13.435</v>
      </c>
    </row>
    <row r="2474" spans="13:14">
      <c r="M2474">
        <v>2414</v>
      </c>
      <c r="N2474">
        <v>13.442</v>
      </c>
    </row>
    <row r="2475" spans="13:14">
      <c r="M2475">
        <v>2415</v>
      </c>
      <c r="N2475">
        <v>13.449</v>
      </c>
    </row>
    <row r="2476" spans="13:14">
      <c r="M2476">
        <v>2416</v>
      </c>
      <c r="N2476">
        <v>13.456</v>
      </c>
    </row>
    <row r="2477" spans="13:14">
      <c r="M2477">
        <v>2417</v>
      </c>
      <c r="N2477">
        <v>13.462</v>
      </c>
    </row>
    <row r="2478" spans="13:14">
      <c r="M2478">
        <v>2418</v>
      </c>
      <c r="N2478">
        <v>13.468999999999999</v>
      </c>
    </row>
    <row r="2479" spans="13:14">
      <c r="M2479">
        <v>2419</v>
      </c>
      <c r="N2479">
        <v>13.476000000000001</v>
      </c>
    </row>
    <row r="2480" spans="13:14">
      <c r="M2480">
        <v>2420</v>
      </c>
      <c r="N2480">
        <v>13.483000000000001</v>
      </c>
    </row>
    <row r="2481" spans="13:14">
      <c r="M2481">
        <v>2421</v>
      </c>
      <c r="N2481">
        <v>13.489000000000001</v>
      </c>
    </row>
    <row r="2482" spans="13:14">
      <c r="M2482">
        <v>2422</v>
      </c>
      <c r="N2482">
        <v>13.496</v>
      </c>
    </row>
    <row r="2483" spans="13:14">
      <c r="M2483">
        <v>2423</v>
      </c>
      <c r="N2483">
        <v>13.503</v>
      </c>
    </row>
    <row r="2484" spans="13:14">
      <c r="M2484">
        <v>2424</v>
      </c>
      <c r="N2484">
        <v>13.51</v>
      </c>
    </row>
    <row r="2485" spans="13:14">
      <c r="M2485">
        <v>2425</v>
      </c>
      <c r="N2485">
        <v>13.516</v>
      </c>
    </row>
    <row r="2486" spans="13:14">
      <c r="M2486">
        <v>2426</v>
      </c>
      <c r="N2486">
        <v>13.523</v>
      </c>
    </row>
    <row r="2487" spans="13:14">
      <c r="M2487">
        <v>2427</v>
      </c>
      <c r="N2487">
        <v>13.53</v>
      </c>
    </row>
    <row r="2488" spans="13:14">
      <c r="M2488">
        <v>2428</v>
      </c>
      <c r="N2488">
        <v>13.537000000000001</v>
      </c>
    </row>
    <row r="2489" spans="13:14">
      <c r="M2489">
        <v>2429</v>
      </c>
      <c r="N2489">
        <v>13.542999999999999</v>
      </c>
    </row>
    <row r="2490" spans="13:14">
      <c r="M2490">
        <v>2430</v>
      </c>
      <c r="N2490">
        <v>13.55</v>
      </c>
    </row>
    <row r="2491" spans="13:14">
      <c r="M2491">
        <v>2431</v>
      </c>
      <c r="N2491">
        <v>13.557</v>
      </c>
    </row>
    <row r="2492" spans="13:14">
      <c r="M2492">
        <v>2432</v>
      </c>
      <c r="N2492">
        <v>13.563000000000001</v>
      </c>
    </row>
    <row r="2493" spans="13:14">
      <c r="M2493">
        <v>2433</v>
      </c>
      <c r="N2493">
        <v>13.57</v>
      </c>
    </row>
    <row r="2494" spans="13:14">
      <c r="M2494">
        <v>2434</v>
      </c>
      <c r="N2494">
        <v>13.577</v>
      </c>
    </row>
    <row r="2495" spans="13:14">
      <c r="M2495">
        <v>2435</v>
      </c>
      <c r="N2495">
        <v>13.584</v>
      </c>
    </row>
    <row r="2496" spans="13:14">
      <c r="M2496">
        <v>2436</v>
      </c>
      <c r="N2496">
        <v>13.59</v>
      </c>
    </row>
    <row r="2497" spans="13:14">
      <c r="M2497">
        <v>2437</v>
      </c>
      <c r="N2497">
        <v>13.597</v>
      </c>
    </row>
    <row r="2498" spans="13:14">
      <c r="M2498">
        <v>2438</v>
      </c>
      <c r="N2498">
        <v>13.603999999999999</v>
      </c>
    </row>
    <row r="2499" spans="13:14">
      <c r="M2499">
        <v>2439</v>
      </c>
      <c r="N2499">
        <v>13.611000000000001</v>
      </c>
    </row>
    <row r="2500" spans="13:14">
      <c r="M2500">
        <v>2440</v>
      </c>
      <c r="N2500">
        <v>13.617000000000001</v>
      </c>
    </row>
    <row r="2501" spans="13:14">
      <c r="M2501">
        <v>2441</v>
      </c>
      <c r="N2501">
        <v>13.624000000000001</v>
      </c>
    </row>
    <row r="2502" spans="13:14">
      <c r="M2502">
        <v>2442</v>
      </c>
      <c r="N2502">
        <v>13.631</v>
      </c>
    </row>
    <row r="2503" spans="13:14">
      <c r="M2503">
        <v>2443</v>
      </c>
      <c r="N2503">
        <v>13.638</v>
      </c>
    </row>
    <row r="2504" spans="13:14">
      <c r="M2504">
        <v>2444</v>
      </c>
      <c r="N2504">
        <v>13.644</v>
      </c>
    </row>
    <row r="2505" spans="13:14">
      <c r="M2505">
        <v>2445</v>
      </c>
      <c r="N2505">
        <v>13.651</v>
      </c>
    </row>
    <row r="2506" spans="13:14">
      <c r="M2506">
        <v>2446</v>
      </c>
      <c r="N2506">
        <v>13.657999999999999</v>
      </c>
    </row>
    <row r="2507" spans="13:14">
      <c r="M2507">
        <v>2447</v>
      </c>
      <c r="N2507">
        <v>13.664999999999999</v>
      </c>
    </row>
    <row r="2508" spans="13:14">
      <c r="M2508">
        <v>2448</v>
      </c>
      <c r="N2508">
        <v>13.670999999999999</v>
      </c>
    </row>
    <row r="2509" spans="13:14">
      <c r="M2509">
        <v>2449</v>
      </c>
      <c r="N2509">
        <v>13.678000000000001</v>
      </c>
    </row>
    <row r="2510" spans="13:14">
      <c r="M2510">
        <v>2450</v>
      </c>
      <c r="N2510">
        <v>13.685</v>
      </c>
    </row>
    <row r="2511" spans="13:14">
      <c r="M2511">
        <v>2451</v>
      </c>
      <c r="N2511">
        <v>13.692</v>
      </c>
    </row>
    <row r="2512" spans="13:14">
      <c r="M2512">
        <v>2452</v>
      </c>
      <c r="N2512">
        <v>13.698</v>
      </c>
    </row>
    <row r="2513" spans="13:14">
      <c r="M2513">
        <v>2453</v>
      </c>
      <c r="N2513">
        <v>13.705</v>
      </c>
    </row>
    <row r="2514" spans="13:14">
      <c r="M2514">
        <v>2454</v>
      </c>
      <c r="N2514">
        <v>13.712</v>
      </c>
    </row>
    <row r="2515" spans="13:14">
      <c r="M2515">
        <v>2455</v>
      </c>
      <c r="N2515">
        <v>13.718999999999999</v>
      </c>
    </row>
    <row r="2516" spans="13:14">
      <c r="M2516">
        <v>2456</v>
      </c>
      <c r="N2516">
        <v>13.725</v>
      </c>
    </row>
    <row r="2517" spans="13:14">
      <c r="M2517">
        <v>2457</v>
      </c>
      <c r="N2517">
        <v>13.731999999999999</v>
      </c>
    </row>
    <row r="2518" spans="13:14">
      <c r="M2518">
        <v>2458</v>
      </c>
      <c r="N2518">
        <v>13.739000000000001</v>
      </c>
    </row>
    <row r="2519" spans="13:14">
      <c r="M2519">
        <v>2459</v>
      </c>
      <c r="N2519">
        <v>13.746</v>
      </c>
    </row>
    <row r="2520" spans="13:14">
      <c r="M2520">
        <v>2460</v>
      </c>
      <c r="N2520">
        <v>13.752000000000001</v>
      </c>
    </row>
    <row r="2521" spans="13:14">
      <c r="M2521">
        <v>2461</v>
      </c>
      <c r="N2521">
        <v>13.759</v>
      </c>
    </row>
    <row r="2522" spans="13:14">
      <c r="M2522">
        <v>2462</v>
      </c>
      <c r="N2522">
        <v>13.766</v>
      </c>
    </row>
    <row r="2523" spans="13:14">
      <c r="M2523">
        <v>2463</v>
      </c>
      <c r="N2523">
        <v>13.773</v>
      </c>
    </row>
    <row r="2524" spans="13:14">
      <c r="M2524">
        <v>2464</v>
      </c>
      <c r="N2524">
        <v>13.779</v>
      </c>
    </row>
    <row r="2525" spans="13:14">
      <c r="M2525">
        <v>2465</v>
      </c>
      <c r="N2525">
        <v>13.786</v>
      </c>
    </row>
    <row r="2526" spans="13:14">
      <c r="M2526">
        <v>2466</v>
      </c>
      <c r="N2526">
        <v>13.792999999999999</v>
      </c>
    </row>
    <row r="2527" spans="13:14">
      <c r="M2527">
        <v>2467</v>
      </c>
      <c r="N2527">
        <v>13.8</v>
      </c>
    </row>
    <row r="2528" spans="13:14">
      <c r="M2528">
        <v>2468</v>
      </c>
      <c r="N2528">
        <v>13.805999999999999</v>
      </c>
    </row>
    <row r="2529" spans="13:14">
      <c r="M2529">
        <v>2469</v>
      </c>
      <c r="N2529">
        <v>13.813000000000001</v>
      </c>
    </row>
    <row r="2530" spans="13:14">
      <c r="M2530">
        <v>2470</v>
      </c>
      <c r="N2530">
        <v>13.82</v>
      </c>
    </row>
    <row r="2531" spans="13:14">
      <c r="M2531">
        <v>2471</v>
      </c>
      <c r="N2531">
        <v>13.826000000000001</v>
      </c>
    </row>
    <row r="2532" spans="13:14">
      <c r="M2532">
        <v>2472</v>
      </c>
      <c r="N2532">
        <v>13.833</v>
      </c>
    </row>
    <row r="2533" spans="13:14">
      <c r="M2533">
        <v>2473</v>
      </c>
      <c r="N2533">
        <v>13.84</v>
      </c>
    </row>
    <row r="2534" spans="13:14">
      <c r="M2534">
        <v>2474</v>
      </c>
      <c r="N2534">
        <v>13.847</v>
      </c>
    </row>
    <row r="2535" spans="13:14">
      <c r="M2535">
        <v>2475</v>
      </c>
      <c r="N2535">
        <v>13.853</v>
      </c>
    </row>
    <row r="2536" spans="13:14">
      <c r="M2536">
        <v>2476</v>
      </c>
      <c r="N2536">
        <v>13.86</v>
      </c>
    </row>
    <row r="2537" spans="13:14">
      <c r="M2537">
        <v>2477</v>
      </c>
      <c r="N2537">
        <v>13.867000000000001</v>
      </c>
    </row>
    <row r="2538" spans="13:14">
      <c r="M2538">
        <v>2478</v>
      </c>
      <c r="N2538">
        <v>13.874000000000001</v>
      </c>
    </row>
    <row r="2539" spans="13:14">
      <c r="M2539">
        <v>2479</v>
      </c>
      <c r="N2539">
        <v>13.88</v>
      </c>
    </row>
    <row r="2540" spans="13:14">
      <c r="M2540">
        <v>2480</v>
      </c>
      <c r="N2540">
        <v>13.887</v>
      </c>
    </row>
    <row r="2541" spans="13:14">
      <c r="M2541">
        <v>2481</v>
      </c>
      <c r="N2541">
        <v>13.894</v>
      </c>
    </row>
    <row r="2542" spans="13:14">
      <c r="M2542">
        <v>2482</v>
      </c>
      <c r="N2542">
        <v>13.901</v>
      </c>
    </row>
    <row r="2543" spans="13:14">
      <c r="M2543">
        <v>2483</v>
      </c>
      <c r="N2543">
        <v>13.907</v>
      </c>
    </row>
    <row r="2544" spans="13:14">
      <c r="M2544">
        <v>2484</v>
      </c>
      <c r="N2544">
        <v>13.914</v>
      </c>
    </row>
    <row r="2545" spans="13:14">
      <c r="M2545">
        <v>2485</v>
      </c>
      <c r="N2545">
        <v>13.920999999999999</v>
      </c>
    </row>
    <row r="2546" spans="13:14">
      <c r="M2546">
        <v>2486</v>
      </c>
      <c r="N2546">
        <v>13.928000000000001</v>
      </c>
    </row>
    <row r="2547" spans="13:14">
      <c r="M2547">
        <v>2487</v>
      </c>
      <c r="N2547">
        <v>13.933999999999999</v>
      </c>
    </row>
    <row r="2548" spans="13:14">
      <c r="M2548">
        <v>2488</v>
      </c>
      <c r="N2548">
        <v>13.941000000000001</v>
      </c>
    </row>
    <row r="2549" spans="13:14">
      <c r="M2549">
        <v>2489</v>
      </c>
      <c r="N2549">
        <v>13.948</v>
      </c>
    </row>
    <row r="2550" spans="13:14">
      <c r="M2550">
        <v>2490</v>
      </c>
      <c r="N2550">
        <v>13.955</v>
      </c>
    </row>
    <row r="2551" spans="13:14">
      <c r="M2551">
        <v>2491</v>
      </c>
      <c r="N2551">
        <v>13.961</v>
      </c>
    </row>
    <row r="2552" spans="13:14">
      <c r="M2552">
        <v>2492</v>
      </c>
      <c r="N2552">
        <v>13.968</v>
      </c>
    </row>
    <row r="2553" spans="13:14">
      <c r="M2553">
        <v>2493</v>
      </c>
      <c r="N2553">
        <v>13.975</v>
      </c>
    </row>
    <row r="2554" spans="13:14">
      <c r="M2554">
        <v>2494</v>
      </c>
      <c r="N2554">
        <v>13.981999999999999</v>
      </c>
    </row>
    <row r="2555" spans="13:14">
      <c r="M2555">
        <v>2495</v>
      </c>
      <c r="N2555">
        <v>13.988</v>
      </c>
    </row>
    <row r="2556" spans="13:14">
      <c r="M2556">
        <v>2496</v>
      </c>
      <c r="N2556">
        <v>13.994999999999999</v>
      </c>
    </row>
    <row r="2557" spans="13:14">
      <c r="M2557">
        <v>2497</v>
      </c>
      <c r="N2557">
        <v>14.002000000000001</v>
      </c>
    </row>
    <row r="2558" spans="13:14">
      <c r="M2558">
        <v>2498</v>
      </c>
      <c r="N2558">
        <v>14.009</v>
      </c>
    </row>
    <row r="2559" spans="13:14">
      <c r="M2559">
        <v>2499</v>
      </c>
      <c r="N2559">
        <v>14.015000000000001</v>
      </c>
    </row>
    <row r="2560" spans="13:14">
      <c r="M2560">
        <v>2500</v>
      </c>
      <c r="N2560">
        <v>14.022</v>
      </c>
    </row>
    <row r="2561" spans="13:14">
      <c r="M2561">
        <v>2501</v>
      </c>
      <c r="N2561">
        <v>14.029</v>
      </c>
    </row>
    <row r="2562" spans="13:14">
      <c r="M2562">
        <v>2502</v>
      </c>
      <c r="N2562">
        <v>14.036</v>
      </c>
    </row>
    <row r="2563" spans="13:14">
      <c r="M2563">
        <v>2503</v>
      </c>
      <c r="N2563">
        <v>14.042</v>
      </c>
    </row>
    <row r="2564" spans="13:14">
      <c r="M2564">
        <v>2504</v>
      </c>
      <c r="N2564">
        <v>14.048999999999999</v>
      </c>
    </row>
    <row r="2565" spans="13:14">
      <c r="M2565">
        <v>2505</v>
      </c>
      <c r="N2565">
        <v>14.055999999999999</v>
      </c>
    </row>
    <row r="2566" spans="13:14">
      <c r="M2566">
        <v>2506</v>
      </c>
      <c r="N2566">
        <v>14.063000000000001</v>
      </c>
    </row>
    <row r="2567" spans="13:14">
      <c r="M2567">
        <v>2507</v>
      </c>
      <c r="N2567">
        <v>14.069000000000001</v>
      </c>
    </row>
    <row r="2568" spans="13:14">
      <c r="M2568">
        <v>2508</v>
      </c>
      <c r="N2568">
        <v>14.076000000000001</v>
      </c>
    </row>
    <row r="2569" spans="13:14">
      <c r="M2569">
        <v>2509</v>
      </c>
      <c r="N2569">
        <v>14.083</v>
      </c>
    </row>
    <row r="2570" spans="13:14">
      <c r="M2570">
        <v>2510</v>
      </c>
      <c r="N2570">
        <v>14.089</v>
      </c>
    </row>
    <row r="2571" spans="13:14">
      <c r="M2571">
        <v>2511</v>
      </c>
      <c r="N2571">
        <v>14.096</v>
      </c>
    </row>
    <row r="2572" spans="13:14">
      <c r="M2572">
        <v>2512</v>
      </c>
      <c r="N2572">
        <v>14.103</v>
      </c>
    </row>
    <row r="2573" spans="13:14">
      <c r="M2573">
        <v>2513</v>
      </c>
      <c r="N2573">
        <v>14.11</v>
      </c>
    </row>
    <row r="2574" spans="13:14">
      <c r="M2574">
        <v>2514</v>
      </c>
      <c r="N2574">
        <v>14.116</v>
      </c>
    </row>
    <row r="2575" spans="13:14">
      <c r="M2575">
        <v>2515</v>
      </c>
      <c r="N2575">
        <v>14.122999999999999</v>
      </c>
    </row>
    <row r="2576" spans="13:14">
      <c r="M2576">
        <v>2516</v>
      </c>
      <c r="N2576">
        <v>14.13</v>
      </c>
    </row>
    <row r="2577" spans="13:14">
      <c r="M2577">
        <v>2517</v>
      </c>
      <c r="N2577">
        <v>14.137</v>
      </c>
    </row>
    <row r="2578" spans="13:14">
      <c r="M2578">
        <v>2518</v>
      </c>
      <c r="N2578">
        <v>14.143000000000001</v>
      </c>
    </row>
    <row r="2579" spans="13:14">
      <c r="M2579">
        <v>2519</v>
      </c>
      <c r="N2579">
        <v>14.15</v>
      </c>
    </row>
    <row r="2580" spans="13:14">
      <c r="M2580">
        <v>2520</v>
      </c>
      <c r="N2580">
        <v>14.157</v>
      </c>
    </row>
    <row r="2581" spans="13:14">
      <c r="M2581">
        <v>2521</v>
      </c>
      <c r="N2581">
        <v>14.164</v>
      </c>
    </row>
    <row r="2582" spans="13:14">
      <c r="M2582">
        <v>2522</v>
      </c>
      <c r="N2582">
        <v>14.17</v>
      </c>
    </row>
    <row r="2583" spans="13:14">
      <c r="M2583">
        <v>2523</v>
      </c>
      <c r="N2583">
        <v>14.177</v>
      </c>
    </row>
    <row r="2584" spans="13:14">
      <c r="M2584">
        <v>2524</v>
      </c>
      <c r="N2584">
        <v>14.183999999999999</v>
      </c>
    </row>
    <row r="2585" spans="13:14">
      <c r="M2585">
        <v>2525</v>
      </c>
      <c r="N2585">
        <v>14.191000000000001</v>
      </c>
    </row>
    <row r="2586" spans="13:14">
      <c r="M2586">
        <v>2526</v>
      </c>
      <c r="N2586">
        <v>14.196999999999999</v>
      </c>
    </row>
    <row r="2587" spans="13:14">
      <c r="M2587">
        <v>2527</v>
      </c>
      <c r="N2587">
        <v>14.204000000000001</v>
      </c>
    </row>
    <row r="2588" spans="13:14">
      <c r="M2588">
        <v>2528</v>
      </c>
      <c r="N2588">
        <v>14.211</v>
      </c>
    </row>
    <row r="2589" spans="13:14">
      <c r="M2589">
        <v>2529</v>
      </c>
      <c r="N2589">
        <v>14.218</v>
      </c>
    </row>
    <row r="2590" spans="13:14">
      <c r="M2590">
        <v>2530</v>
      </c>
      <c r="N2590">
        <v>14.224</v>
      </c>
    </row>
    <row r="2591" spans="13:14">
      <c r="M2591">
        <v>2531</v>
      </c>
      <c r="N2591">
        <v>14.231</v>
      </c>
    </row>
    <row r="2592" spans="13:14">
      <c r="M2592">
        <v>2532</v>
      </c>
      <c r="N2592">
        <v>14.238</v>
      </c>
    </row>
    <row r="2593" spans="13:14">
      <c r="M2593">
        <v>2533</v>
      </c>
      <c r="N2593">
        <v>14.244999999999999</v>
      </c>
    </row>
    <row r="2594" spans="13:14">
      <c r="M2594">
        <v>2534</v>
      </c>
      <c r="N2594">
        <v>14.250999999999999</v>
      </c>
    </row>
    <row r="2595" spans="13:14">
      <c r="M2595">
        <v>2535</v>
      </c>
      <c r="N2595">
        <v>14.257999999999999</v>
      </c>
    </row>
    <row r="2596" spans="13:14">
      <c r="M2596">
        <v>2536</v>
      </c>
      <c r="N2596">
        <v>14.265000000000001</v>
      </c>
    </row>
    <row r="2597" spans="13:14">
      <c r="M2597">
        <v>2537</v>
      </c>
      <c r="N2597">
        <v>14.272</v>
      </c>
    </row>
    <row r="2598" spans="13:14">
      <c r="M2598">
        <v>2538</v>
      </c>
      <c r="N2598">
        <v>14.278</v>
      </c>
    </row>
    <row r="2599" spans="13:14">
      <c r="M2599">
        <v>2539</v>
      </c>
      <c r="N2599">
        <v>14.285</v>
      </c>
    </row>
    <row r="2600" spans="13:14">
      <c r="M2600">
        <v>2540</v>
      </c>
      <c r="N2600">
        <v>14.292</v>
      </c>
    </row>
    <row r="2601" spans="13:14">
      <c r="M2601">
        <v>2541</v>
      </c>
      <c r="N2601">
        <v>14.298</v>
      </c>
    </row>
    <row r="2602" spans="13:14">
      <c r="M2602">
        <v>2542</v>
      </c>
      <c r="N2602">
        <v>14.305</v>
      </c>
    </row>
    <row r="2603" spans="13:14">
      <c r="M2603">
        <v>2543</v>
      </c>
      <c r="N2603">
        <v>14.311999999999999</v>
      </c>
    </row>
    <row r="2604" spans="13:14">
      <c r="M2604">
        <v>2544</v>
      </c>
      <c r="N2604">
        <v>14.319000000000001</v>
      </c>
    </row>
    <row r="2605" spans="13:14">
      <c r="M2605">
        <v>2545</v>
      </c>
      <c r="N2605">
        <v>14.324999999999999</v>
      </c>
    </row>
    <row r="2606" spans="13:14">
      <c r="M2606">
        <v>2546</v>
      </c>
      <c r="N2606">
        <v>14.332000000000001</v>
      </c>
    </row>
    <row r="2607" spans="13:14">
      <c r="M2607">
        <v>2547</v>
      </c>
      <c r="N2607">
        <v>14.339</v>
      </c>
    </row>
    <row r="2608" spans="13:14">
      <c r="M2608">
        <v>2548</v>
      </c>
      <c r="N2608">
        <v>14.346</v>
      </c>
    </row>
    <row r="2609" spans="13:14">
      <c r="M2609">
        <v>2549</v>
      </c>
      <c r="N2609">
        <v>14.352</v>
      </c>
    </row>
    <row r="2610" spans="13:14">
      <c r="M2610">
        <v>2550</v>
      </c>
      <c r="N2610">
        <v>14.359</v>
      </c>
    </row>
    <row r="2611" spans="13:14">
      <c r="M2611">
        <v>2551</v>
      </c>
      <c r="N2611">
        <v>14.366</v>
      </c>
    </row>
    <row r="2612" spans="13:14">
      <c r="M2612">
        <v>2552</v>
      </c>
      <c r="N2612">
        <v>14.372999999999999</v>
      </c>
    </row>
    <row r="2613" spans="13:14">
      <c r="M2613">
        <v>2553</v>
      </c>
      <c r="N2613">
        <v>14.379</v>
      </c>
    </row>
    <row r="2614" spans="13:14">
      <c r="M2614">
        <v>2554</v>
      </c>
      <c r="N2614">
        <v>14.385999999999999</v>
      </c>
    </row>
    <row r="2615" spans="13:14">
      <c r="M2615">
        <v>2555</v>
      </c>
      <c r="N2615">
        <v>14.393000000000001</v>
      </c>
    </row>
    <row r="2616" spans="13:14">
      <c r="M2616">
        <v>2556</v>
      </c>
      <c r="N2616">
        <v>14.4</v>
      </c>
    </row>
    <row r="2617" spans="13:14">
      <c r="M2617">
        <v>2557</v>
      </c>
      <c r="N2617">
        <v>14.406000000000001</v>
      </c>
    </row>
    <row r="2618" spans="13:14">
      <c r="M2618">
        <v>2558</v>
      </c>
      <c r="N2618">
        <v>14.413</v>
      </c>
    </row>
    <row r="2619" spans="13:14">
      <c r="M2619">
        <v>2559</v>
      </c>
      <c r="N2619">
        <v>14.42</v>
      </c>
    </row>
    <row r="2620" spans="13:14">
      <c r="M2620">
        <v>2560</v>
      </c>
      <c r="N2620">
        <v>14.426</v>
      </c>
    </row>
    <row r="2621" spans="13:14">
      <c r="M2621">
        <v>2561</v>
      </c>
      <c r="N2621">
        <v>14.433</v>
      </c>
    </row>
    <row r="2622" spans="13:14">
      <c r="M2622">
        <v>2562</v>
      </c>
      <c r="N2622">
        <v>14.44</v>
      </c>
    </row>
    <row r="2623" spans="13:14">
      <c r="M2623">
        <v>2563</v>
      </c>
      <c r="N2623">
        <v>14.446999999999999</v>
      </c>
    </row>
    <row r="2624" spans="13:14">
      <c r="M2624">
        <v>2564</v>
      </c>
      <c r="N2624">
        <v>14.452999999999999</v>
      </c>
    </row>
    <row r="2625" spans="13:14">
      <c r="M2625">
        <v>2565</v>
      </c>
      <c r="N2625">
        <v>14.46</v>
      </c>
    </row>
    <row r="2626" spans="13:14">
      <c r="M2626">
        <v>2566</v>
      </c>
      <c r="N2626">
        <v>14.467000000000001</v>
      </c>
    </row>
    <row r="2627" spans="13:14">
      <c r="M2627">
        <v>2567</v>
      </c>
      <c r="N2627">
        <v>14.474</v>
      </c>
    </row>
    <row r="2628" spans="13:14">
      <c r="M2628">
        <v>2568</v>
      </c>
      <c r="N2628">
        <v>14.48</v>
      </c>
    </row>
    <row r="2629" spans="13:14">
      <c r="M2629">
        <v>2569</v>
      </c>
      <c r="N2629">
        <v>14.487</v>
      </c>
    </row>
    <row r="2630" spans="13:14">
      <c r="M2630">
        <v>2570</v>
      </c>
      <c r="N2630">
        <v>14.494</v>
      </c>
    </row>
    <row r="2631" spans="13:14">
      <c r="M2631">
        <v>2571</v>
      </c>
      <c r="N2631">
        <v>14.500999999999999</v>
      </c>
    </row>
    <row r="2632" spans="13:14">
      <c r="M2632">
        <v>2572</v>
      </c>
      <c r="N2632">
        <v>14.507</v>
      </c>
    </row>
    <row r="2633" spans="13:14">
      <c r="M2633">
        <v>2573</v>
      </c>
      <c r="N2633">
        <v>14.513999999999999</v>
      </c>
    </row>
    <row r="2634" spans="13:14">
      <c r="M2634">
        <v>2574</v>
      </c>
      <c r="N2634">
        <v>14.521000000000001</v>
      </c>
    </row>
    <row r="2635" spans="13:14">
      <c r="M2635">
        <v>2575</v>
      </c>
      <c r="N2635">
        <v>14.528</v>
      </c>
    </row>
    <row r="2636" spans="13:14">
      <c r="M2636">
        <v>2576</v>
      </c>
      <c r="N2636">
        <v>14.534000000000001</v>
      </c>
    </row>
    <row r="2637" spans="13:14">
      <c r="M2637">
        <v>2577</v>
      </c>
      <c r="N2637">
        <v>14.541</v>
      </c>
    </row>
    <row r="2638" spans="13:14">
      <c r="M2638">
        <v>2578</v>
      </c>
      <c r="N2638">
        <v>14.548</v>
      </c>
    </row>
    <row r="2639" spans="13:14">
      <c r="M2639">
        <v>2579</v>
      </c>
      <c r="N2639">
        <v>14.554</v>
      </c>
    </row>
    <row r="2640" spans="13:14">
      <c r="M2640">
        <v>2580</v>
      </c>
      <c r="N2640">
        <v>14.561</v>
      </c>
    </row>
    <row r="2641" spans="13:14">
      <c r="M2641">
        <v>2581</v>
      </c>
      <c r="N2641">
        <v>14.568</v>
      </c>
    </row>
    <row r="2642" spans="13:14">
      <c r="M2642">
        <v>2582</v>
      </c>
      <c r="N2642">
        <v>14.574999999999999</v>
      </c>
    </row>
    <row r="2643" spans="13:14">
      <c r="M2643">
        <v>2583</v>
      </c>
      <c r="N2643">
        <v>14.581</v>
      </c>
    </row>
    <row r="2644" spans="13:14">
      <c r="M2644">
        <v>2584</v>
      </c>
      <c r="N2644">
        <v>14.587999999999999</v>
      </c>
    </row>
    <row r="2645" spans="13:14">
      <c r="M2645">
        <v>2585</v>
      </c>
      <c r="N2645">
        <v>14.595000000000001</v>
      </c>
    </row>
    <row r="2646" spans="13:14">
      <c r="M2646">
        <v>2586</v>
      </c>
      <c r="N2646">
        <v>14.602</v>
      </c>
    </row>
    <row r="2647" spans="13:14">
      <c r="M2647">
        <v>2587</v>
      </c>
      <c r="N2647">
        <v>14.608000000000001</v>
      </c>
    </row>
    <row r="2648" spans="13:14">
      <c r="M2648">
        <v>2588</v>
      </c>
      <c r="N2648">
        <v>14.615</v>
      </c>
    </row>
    <row r="2649" spans="13:14">
      <c r="M2649">
        <v>2589</v>
      </c>
      <c r="N2649">
        <v>14.622</v>
      </c>
    </row>
    <row r="2650" spans="13:14">
      <c r="M2650">
        <v>2590</v>
      </c>
      <c r="N2650">
        <v>14.629</v>
      </c>
    </row>
    <row r="2651" spans="13:14">
      <c r="M2651">
        <v>2591</v>
      </c>
      <c r="N2651">
        <v>14.635</v>
      </c>
    </row>
    <row r="2652" spans="13:14">
      <c r="M2652">
        <v>2592</v>
      </c>
      <c r="N2652">
        <v>14.641999999999999</v>
      </c>
    </row>
    <row r="2653" spans="13:14">
      <c r="M2653">
        <v>2593</v>
      </c>
      <c r="N2653">
        <v>14.648999999999999</v>
      </c>
    </row>
    <row r="2654" spans="13:14">
      <c r="M2654">
        <v>2594</v>
      </c>
      <c r="N2654">
        <v>14.654999999999999</v>
      </c>
    </row>
    <row r="2655" spans="13:14">
      <c r="M2655">
        <v>2595</v>
      </c>
      <c r="N2655">
        <v>14.662000000000001</v>
      </c>
    </row>
    <row r="2656" spans="13:14">
      <c r="M2656">
        <v>2596</v>
      </c>
      <c r="N2656">
        <v>14.669</v>
      </c>
    </row>
    <row r="2657" spans="13:14">
      <c r="M2657">
        <v>2597</v>
      </c>
      <c r="N2657">
        <v>14.676</v>
      </c>
    </row>
    <row r="2658" spans="13:14">
      <c r="M2658">
        <v>2598</v>
      </c>
      <c r="N2658">
        <v>14.682</v>
      </c>
    </row>
    <row r="2659" spans="13:14">
      <c r="M2659">
        <v>2599</v>
      </c>
      <c r="N2659">
        <v>14.689</v>
      </c>
    </row>
    <row r="2660" spans="13:14">
      <c r="M2660">
        <v>2600</v>
      </c>
      <c r="N2660">
        <v>14.696</v>
      </c>
    </row>
    <row r="2661" spans="13:14">
      <c r="M2661">
        <v>2601</v>
      </c>
      <c r="N2661">
        <v>14.702999999999999</v>
      </c>
    </row>
    <row r="2662" spans="13:14">
      <c r="M2662">
        <v>2602</v>
      </c>
      <c r="N2662">
        <v>14.709</v>
      </c>
    </row>
    <row r="2663" spans="13:14">
      <c r="M2663">
        <v>2603</v>
      </c>
      <c r="N2663">
        <v>14.715999999999999</v>
      </c>
    </row>
    <row r="2664" spans="13:14">
      <c r="M2664">
        <v>2604</v>
      </c>
      <c r="N2664">
        <v>14.723000000000001</v>
      </c>
    </row>
    <row r="2665" spans="13:14">
      <c r="M2665">
        <v>2605</v>
      </c>
      <c r="N2665">
        <v>14.728999999999999</v>
      </c>
    </row>
    <row r="2666" spans="13:14">
      <c r="M2666">
        <v>2606</v>
      </c>
      <c r="N2666">
        <v>14.736000000000001</v>
      </c>
    </row>
    <row r="2667" spans="13:14">
      <c r="M2667">
        <v>2607</v>
      </c>
      <c r="N2667">
        <v>14.743</v>
      </c>
    </row>
    <row r="2668" spans="13:14">
      <c r="M2668">
        <v>2608</v>
      </c>
      <c r="N2668">
        <v>14.75</v>
      </c>
    </row>
    <row r="2669" spans="13:14">
      <c r="M2669">
        <v>2609</v>
      </c>
      <c r="N2669">
        <v>14.756</v>
      </c>
    </row>
    <row r="2670" spans="13:14">
      <c r="M2670">
        <v>2610</v>
      </c>
      <c r="N2670">
        <v>14.763</v>
      </c>
    </row>
    <row r="2671" spans="13:14">
      <c r="M2671">
        <v>2611</v>
      </c>
      <c r="N2671">
        <v>14.77</v>
      </c>
    </row>
    <row r="2672" spans="13:14">
      <c r="M2672">
        <v>2612</v>
      </c>
      <c r="N2672">
        <v>14.776999999999999</v>
      </c>
    </row>
    <row r="2673" spans="13:14">
      <c r="M2673">
        <v>2613</v>
      </c>
      <c r="N2673">
        <v>14.782999999999999</v>
      </c>
    </row>
    <row r="2674" spans="13:14">
      <c r="M2674">
        <v>2614</v>
      </c>
      <c r="N2674">
        <v>14.79</v>
      </c>
    </row>
    <row r="2675" spans="13:14">
      <c r="M2675">
        <v>2615</v>
      </c>
      <c r="N2675">
        <v>14.797000000000001</v>
      </c>
    </row>
    <row r="2676" spans="13:14">
      <c r="M2676">
        <v>2616</v>
      </c>
      <c r="N2676">
        <v>14.803000000000001</v>
      </c>
    </row>
    <row r="2677" spans="13:14">
      <c r="M2677">
        <v>2617</v>
      </c>
      <c r="N2677">
        <v>14.81</v>
      </c>
    </row>
    <row r="2678" spans="13:14">
      <c r="M2678">
        <v>2618</v>
      </c>
      <c r="N2678">
        <v>14.817</v>
      </c>
    </row>
    <row r="2679" spans="13:14">
      <c r="M2679">
        <v>2619</v>
      </c>
      <c r="N2679">
        <v>14.824</v>
      </c>
    </row>
    <row r="2680" spans="13:14">
      <c r="M2680">
        <v>2620</v>
      </c>
      <c r="N2680">
        <v>14.83</v>
      </c>
    </row>
    <row r="2681" spans="13:14">
      <c r="M2681">
        <v>2621</v>
      </c>
      <c r="N2681">
        <v>14.837</v>
      </c>
    </row>
    <row r="2682" spans="13:14">
      <c r="M2682">
        <v>2622</v>
      </c>
      <c r="N2682">
        <v>14.843999999999999</v>
      </c>
    </row>
    <row r="2683" spans="13:14">
      <c r="M2683">
        <v>2623</v>
      </c>
      <c r="N2683">
        <v>14.851000000000001</v>
      </c>
    </row>
    <row r="2684" spans="13:14">
      <c r="M2684">
        <v>2624</v>
      </c>
      <c r="N2684">
        <v>14.856999999999999</v>
      </c>
    </row>
    <row r="2685" spans="13:14">
      <c r="M2685">
        <v>2625</v>
      </c>
      <c r="N2685">
        <v>14.864000000000001</v>
      </c>
    </row>
    <row r="2686" spans="13:14">
      <c r="M2686">
        <v>2626</v>
      </c>
      <c r="N2686">
        <v>14.871</v>
      </c>
    </row>
    <row r="2687" spans="13:14">
      <c r="M2687">
        <v>2627</v>
      </c>
      <c r="N2687">
        <v>14.877000000000001</v>
      </c>
    </row>
    <row r="2688" spans="13:14">
      <c r="M2688">
        <v>2628</v>
      </c>
      <c r="N2688">
        <v>14.884</v>
      </c>
    </row>
    <row r="2689" spans="13:14">
      <c r="M2689">
        <v>2629</v>
      </c>
      <c r="N2689">
        <v>14.891</v>
      </c>
    </row>
    <row r="2690" spans="13:14">
      <c r="M2690">
        <v>2630</v>
      </c>
      <c r="N2690">
        <v>14.898</v>
      </c>
    </row>
    <row r="2691" spans="13:14">
      <c r="M2691">
        <v>2631</v>
      </c>
      <c r="N2691">
        <v>14.904</v>
      </c>
    </row>
    <row r="2692" spans="13:14">
      <c r="M2692">
        <v>2632</v>
      </c>
      <c r="N2692">
        <v>14.911</v>
      </c>
    </row>
    <row r="2693" spans="13:14">
      <c r="M2693">
        <v>2633</v>
      </c>
      <c r="N2693">
        <v>14.917999999999999</v>
      </c>
    </row>
    <row r="2694" spans="13:14">
      <c r="M2694">
        <v>2634</v>
      </c>
      <c r="N2694">
        <v>14.925000000000001</v>
      </c>
    </row>
    <row r="2695" spans="13:14">
      <c r="M2695">
        <v>2635</v>
      </c>
      <c r="N2695">
        <v>14.930999999999999</v>
      </c>
    </row>
    <row r="2696" spans="13:14">
      <c r="M2696">
        <v>2636</v>
      </c>
      <c r="N2696">
        <v>14.938000000000001</v>
      </c>
    </row>
    <row r="2697" spans="13:14">
      <c r="M2697">
        <v>2637</v>
      </c>
      <c r="N2697">
        <v>14.945</v>
      </c>
    </row>
    <row r="2698" spans="13:14">
      <c r="M2698">
        <v>2638</v>
      </c>
      <c r="N2698">
        <v>14.951000000000001</v>
      </c>
    </row>
    <row r="2699" spans="13:14">
      <c r="M2699">
        <v>2639</v>
      </c>
      <c r="N2699">
        <v>14.958</v>
      </c>
    </row>
    <row r="2700" spans="13:14">
      <c r="M2700">
        <v>2640</v>
      </c>
      <c r="N2700">
        <v>14.965</v>
      </c>
    </row>
    <row r="2701" spans="13:14">
      <c r="M2701">
        <v>2641</v>
      </c>
      <c r="N2701">
        <v>14.972</v>
      </c>
    </row>
    <row r="2702" spans="13:14">
      <c r="M2702">
        <v>2642</v>
      </c>
      <c r="N2702">
        <v>14.978</v>
      </c>
    </row>
    <row r="2703" spans="13:14">
      <c r="M2703">
        <v>2643</v>
      </c>
      <c r="N2703">
        <v>14.984999999999999</v>
      </c>
    </row>
    <row r="2704" spans="13:14">
      <c r="M2704">
        <v>2644</v>
      </c>
      <c r="N2704">
        <v>14.992000000000001</v>
      </c>
    </row>
    <row r="2705" spans="13:14">
      <c r="M2705">
        <v>2645</v>
      </c>
      <c r="N2705">
        <v>14.997999999999999</v>
      </c>
    </row>
    <row r="2706" spans="13:14">
      <c r="M2706">
        <v>2646</v>
      </c>
      <c r="N2706">
        <v>15.005000000000001</v>
      </c>
    </row>
    <row r="2707" spans="13:14">
      <c r="M2707">
        <v>2647</v>
      </c>
      <c r="N2707">
        <v>15.012</v>
      </c>
    </row>
    <row r="2708" spans="13:14">
      <c r="M2708">
        <v>2648</v>
      </c>
      <c r="N2708">
        <v>15.019</v>
      </c>
    </row>
    <row r="2709" spans="13:14">
      <c r="M2709">
        <v>2649</v>
      </c>
      <c r="N2709">
        <v>15.025</v>
      </c>
    </row>
    <row r="2710" spans="13:14">
      <c r="M2710">
        <v>2650</v>
      </c>
      <c r="N2710">
        <v>15.032</v>
      </c>
    </row>
    <row r="2711" spans="13:14">
      <c r="M2711">
        <v>2651</v>
      </c>
      <c r="N2711">
        <v>15.039</v>
      </c>
    </row>
    <row r="2712" spans="13:14">
      <c r="M2712">
        <v>2652</v>
      </c>
      <c r="N2712">
        <v>15.045</v>
      </c>
    </row>
    <row r="2713" spans="13:14">
      <c r="M2713">
        <v>2653</v>
      </c>
      <c r="N2713">
        <v>15.052</v>
      </c>
    </row>
    <row r="2714" spans="13:14">
      <c r="M2714">
        <v>2654</v>
      </c>
      <c r="N2714">
        <v>15.058999999999999</v>
      </c>
    </row>
    <row r="2715" spans="13:14">
      <c r="M2715">
        <v>2655</v>
      </c>
      <c r="N2715">
        <v>15.066000000000001</v>
      </c>
    </row>
    <row r="2716" spans="13:14">
      <c r="M2716">
        <v>2656</v>
      </c>
      <c r="N2716">
        <v>15.071999999999999</v>
      </c>
    </row>
    <row r="2717" spans="13:14">
      <c r="M2717">
        <v>2657</v>
      </c>
      <c r="N2717">
        <v>15.079000000000001</v>
      </c>
    </row>
    <row r="2718" spans="13:14">
      <c r="M2718">
        <v>2658</v>
      </c>
      <c r="N2718">
        <v>15.086</v>
      </c>
    </row>
    <row r="2719" spans="13:14">
      <c r="M2719">
        <v>2659</v>
      </c>
      <c r="N2719">
        <v>15.092000000000001</v>
      </c>
    </row>
    <row r="2720" spans="13:14">
      <c r="M2720">
        <v>2660</v>
      </c>
      <c r="N2720">
        <v>15.099</v>
      </c>
    </row>
    <row r="2721" spans="13:14">
      <c r="M2721">
        <v>2661</v>
      </c>
      <c r="N2721">
        <v>15.106</v>
      </c>
    </row>
    <row r="2722" spans="13:14">
      <c r="M2722">
        <v>2662</v>
      </c>
      <c r="N2722">
        <v>15.113</v>
      </c>
    </row>
    <row r="2723" spans="13:14">
      <c r="M2723">
        <v>2663</v>
      </c>
      <c r="N2723">
        <v>15.119</v>
      </c>
    </row>
    <row r="2724" spans="13:14">
      <c r="M2724">
        <v>2664</v>
      </c>
      <c r="N2724">
        <v>15.125999999999999</v>
      </c>
    </row>
    <row r="2725" spans="13:14">
      <c r="M2725">
        <v>2665</v>
      </c>
      <c r="N2725">
        <v>15.132999999999999</v>
      </c>
    </row>
    <row r="2726" spans="13:14">
      <c r="M2726">
        <v>2666</v>
      </c>
      <c r="N2726">
        <v>15.138999999999999</v>
      </c>
    </row>
    <row r="2727" spans="13:14">
      <c r="M2727">
        <v>2667</v>
      </c>
      <c r="N2727">
        <v>15.146000000000001</v>
      </c>
    </row>
    <row r="2728" spans="13:14">
      <c r="M2728">
        <v>2668</v>
      </c>
      <c r="N2728">
        <v>15.153</v>
      </c>
    </row>
    <row r="2729" spans="13:14">
      <c r="M2729">
        <v>2669</v>
      </c>
      <c r="N2729">
        <v>15.16</v>
      </c>
    </row>
    <row r="2730" spans="13:14">
      <c r="M2730">
        <v>2670</v>
      </c>
      <c r="N2730">
        <v>15.166</v>
      </c>
    </row>
    <row r="2731" spans="13:14">
      <c r="M2731">
        <v>2671</v>
      </c>
      <c r="N2731">
        <v>15.173</v>
      </c>
    </row>
    <row r="2732" spans="13:14">
      <c r="M2732">
        <v>2672</v>
      </c>
      <c r="N2732">
        <v>15.18</v>
      </c>
    </row>
    <row r="2733" spans="13:14">
      <c r="M2733">
        <v>2673</v>
      </c>
      <c r="N2733">
        <v>15.186</v>
      </c>
    </row>
    <row r="2734" spans="13:14">
      <c r="M2734">
        <v>2674</v>
      </c>
      <c r="N2734">
        <v>15.193</v>
      </c>
    </row>
    <row r="2735" spans="13:14">
      <c r="M2735">
        <v>2675</v>
      </c>
      <c r="N2735">
        <v>15.2</v>
      </c>
    </row>
    <row r="2736" spans="13:14">
      <c r="M2736">
        <v>2676</v>
      </c>
      <c r="N2736">
        <v>15.207000000000001</v>
      </c>
    </row>
    <row r="2737" spans="13:14">
      <c r="M2737">
        <v>2677</v>
      </c>
      <c r="N2737">
        <v>15.212999999999999</v>
      </c>
    </row>
    <row r="2738" spans="13:14">
      <c r="M2738">
        <v>2678</v>
      </c>
      <c r="N2738">
        <v>15.22</v>
      </c>
    </row>
    <row r="2739" spans="13:14">
      <c r="M2739">
        <v>2679</v>
      </c>
      <c r="N2739">
        <v>15.227</v>
      </c>
    </row>
    <row r="2740" spans="13:14">
      <c r="M2740">
        <v>2680</v>
      </c>
      <c r="N2740">
        <v>15.233000000000001</v>
      </c>
    </row>
    <row r="2741" spans="13:14">
      <c r="M2741">
        <v>2681</v>
      </c>
      <c r="N2741">
        <v>15.24</v>
      </c>
    </row>
    <row r="2742" spans="13:14">
      <c r="M2742">
        <v>2682</v>
      </c>
      <c r="N2742">
        <v>15.247</v>
      </c>
    </row>
    <row r="2743" spans="13:14">
      <c r="M2743">
        <v>2683</v>
      </c>
      <c r="N2743">
        <v>15.254</v>
      </c>
    </row>
    <row r="2744" spans="13:14">
      <c r="M2744">
        <v>2684</v>
      </c>
      <c r="N2744">
        <v>15.26</v>
      </c>
    </row>
    <row r="2745" spans="13:14">
      <c r="M2745">
        <v>2685</v>
      </c>
      <c r="N2745">
        <v>15.266999999999999</v>
      </c>
    </row>
    <row r="2746" spans="13:14">
      <c r="M2746">
        <v>2686</v>
      </c>
      <c r="N2746">
        <v>15.273999999999999</v>
      </c>
    </row>
    <row r="2747" spans="13:14">
      <c r="M2747">
        <v>2687</v>
      </c>
      <c r="N2747">
        <v>15.28</v>
      </c>
    </row>
    <row r="2748" spans="13:14">
      <c r="M2748">
        <v>2688</v>
      </c>
      <c r="N2748">
        <v>15.287000000000001</v>
      </c>
    </row>
    <row r="2749" spans="13:14">
      <c r="M2749">
        <v>2689</v>
      </c>
      <c r="N2749">
        <v>15.294</v>
      </c>
    </row>
    <row r="2750" spans="13:14">
      <c r="M2750">
        <v>2690</v>
      </c>
      <c r="N2750">
        <v>15.3</v>
      </c>
    </row>
    <row r="2751" spans="13:14">
      <c r="M2751">
        <v>2691</v>
      </c>
      <c r="N2751">
        <v>15.307</v>
      </c>
    </row>
    <row r="2752" spans="13:14">
      <c r="M2752">
        <v>2692</v>
      </c>
      <c r="N2752">
        <v>15.314</v>
      </c>
    </row>
    <row r="2753" spans="13:14">
      <c r="M2753">
        <v>2693</v>
      </c>
      <c r="N2753">
        <v>15.321</v>
      </c>
    </row>
    <row r="2754" spans="13:14">
      <c r="M2754">
        <v>2694</v>
      </c>
      <c r="N2754">
        <v>15.327</v>
      </c>
    </row>
    <row r="2755" spans="13:14">
      <c r="M2755">
        <v>2695</v>
      </c>
      <c r="N2755">
        <v>15.334</v>
      </c>
    </row>
    <row r="2756" spans="13:14">
      <c r="M2756">
        <v>2696</v>
      </c>
      <c r="N2756">
        <v>15.340999999999999</v>
      </c>
    </row>
    <row r="2757" spans="13:14">
      <c r="M2757">
        <v>2697</v>
      </c>
      <c r="N2757">
        <v>15.347</v>
      </c>
    </row>
    <row r="2758" spans="13:14">
      <c r="M2758">
        <v>2698</v>
      </c>
      <c r="N2758">
        <v>15.353999999999999</v>
      </c>
    </row>
    <row r="2759" spans="13:14">
      <c r="M2759">
        <v>2699</v>
      </c>
      <c r="N2759">
        <v>15.361000000000001</v>
      </c>
    </row>
    <row r="2760" spans="13:14">
      <c r="M2760">
        <v>2700</v>
      </c>
      <c r="N2760">
        <v>15.367000000000001</v>
      </c>
    </row>
    <row r="2761" spans="13:14">
      <c r="M2761">
        <v>2701</v>
      </c>
      <c r="N2761">
        <v>15.374000000000001</v>
      </c>
    </row>
    <row r="2762" spans="13:14">
      <c r="M2762">
        <v>2702</v>
      </c>
      <c r="N2762">
        <v>15.381</v>
      </c>
    </row>
    <row r="2763" spans="13:14">
      <c r="M2763">
        <v>2703</v>
      </c>
      <c r="N2763">
        <v>15.388</v>
      </c>
    </row>
    <row r="2764" spans="13:14">
      <c r="M2764">
        <v>2704</v>
      </c>
      <c r="N2764">
        <v>15.394</v>
      </c>
    </row>
    <row r="2765" spans="13:14">
      <c r="M2765">
        <v>2705</v>
      </c>
      <c r="N2765">
        <v>15.401</v>
      </c>
    </row>
    <row r="2766" spans="13:14">
      <c r="M2766">
        <v>2706</v>
      </c>
      <c r="N2766">
        <v>15.407999999999999</v>
      </c>
    </row>
    <row r="2767" spans="13:14">
      <c r="M2767">
        <v>2707</v>
      </c>
      <c r="N2767">
        <v>15.414</v>
      </c>
    </row>
    <row r="2768" spans="13:14">
      <c r="M2768">
        <v>2708</v>
      </c>
      <c r="N2768">
        <v>15.420999999999999</v>
      </c>
    </row>
    <row r="2769" spans="13:14">
      <c r="M2769">
        <v>2709</v>
      </c>
      <c r="N2769">
        <v>15.428000000000001</v>
      </c>
    </row>
    <row r="2770" spans="13:14">
      <c r="M2770">
        <v>2710</v>
      </c>
      <c r="N2770">
        <v>15.433999999999999</v>
      </c>
    </row>
    <row r="2771" spans="13:14">
      <c r="M2771">
        <v>2711</v>
      </c>
      <c r="N2771">
        <v>15.441000000000001</v>
      </c>
    </row>
    <row r="2772" spans="13:14">
      <c r="M2772">
        <v>2712</v>
      </c>
      <c r="N2772">
        <v>15.448</v>
      </c>
    </row>
    <row r="2773" spans="13:14">
      <c r="M2773">
        <v>2713</v>
      </c>
      <c r="N2773">
        <v>15.455</v>
      </c>
    </row>
    <row r="2774" spans="13:14">
      <c r="M2774">
        <v>2714</v>
      </c>
      <c r="N2774">
        <v>15.461</v>
      </c>
    </row>
    <row r="2775" spans="13:14">
      <c r="M2775">
        <v>2715</v>
      </c>
      <c r="N2775">
        <v>15.468</v>
      </c>
    </row>
    <row r="2776" spans="13:14">
      <c r="M2776">
        <v>2716</v>
      </c>
      <c r="N2776">
        <v>15.475</v>
      </c>
    </row>
    <row r="2777" spans="13:14">
      <c r="M2777">
        <v>2717</v>
      </c>
      <c r="N2777">
        <v>15.481</v>
      </c>
    </row>
    <row r="2778" spans="13:14">
      <c r="M2778">
        <v>2718</v>
      </c>
      <c r="N2778">
        <v>15.488</v>
      </c>
    </row>
    <row r="2779" spans="13:14">
      <c r="M2779">
        <v>2719</v>
      </c>
      <c r="N2779">
        <v>15.494999999999999</v>
      </c>
    </row>
    <row r="2780" spans="13:14">
      <c r="M2780">
        <v>2720</v>
      </c>
      <c r="N2780">
        <v>15.500999999999999</v>
      </c>
    </row>
    <row r="2781" spans="13:14">
      <c r="M2781">
        <v>2721</v>
      </c>
      <c r="N2781">
        <v>15.507999999999999</v>
      </c>
    </row>
    <row r="2782" spans="13:14">
      <c r="M2782">
        <v>2722</v>
      </c>
      <c r="N2782">
        <v>15.515000000000001</v>
      </c>
    </row>
    <row r="2783" spans="13:14">
      <c r="M2783">
        <v>2723</v>
      </c>
      <c r="N2783">
        <v>15.521000000000001</v>
      </c>
    </row>
    <row r="2784" spans="13:14">
      <c r="M2784">
        <v>2724</v>
      </c>
      <c r="N2784">
        <v>15.528</v>
      </c>
    </row>
    <row r="2785" spans="13:14">
      <c r="M2785">
        <v>2725</v>
      </c>
      <c r="N2785">
        <v>15.535</v>
      </c>
    </row>
    <row r="2786" spans="13:14">
      <c r="M2786">
        <v>2726</v>
      </c>
      <c r="N2786">
        <v>15.542</v>
      </c>
    </row>
    <row r="2787" spans="13:14">
      <c r="M2787">
        <v>2727</v>
      </c>
      <c r="N2787">
        <v>15.548</v>
      </c>
    </row>
    <row r="2788" spans="13:14">
      <c r="M2788">
        <v>2728</v>
      </c>
      <c r="N2788">
        <v>15.555</v>
      </c>
    </row>
    <row r="2789" spans="13:14">
      <c r="M2789">
        <v>2729</v>
      </c>
      <c r="N2789">
        <v>15.561999999999999</v>
      </c>
    </row>
    <row r="2790" spans="13:14">
      <c r="M2790">
        <v>2730</v>
      </c>
      <c r="N2790">
        <v>15.568</v>
      </c>
    </row>
    <row r="2791" spans="13:14">
      <c r="M2791">
        <v>2731</v>
      </c>
      <c r="N2791">
        <v>15.574999999999999</v>
      </c>
    </row>
    <row r="2792" spans="13:14">
      <c r="M2792">
        <v>2732</v>
      </c>
      <c r="N2792">
        <v>15.582000000000001</v>
      </c>
    </row>
    <row r="2793" spans="13:14">
      <c r="M2793">
        <v>2733</v>
      </c>
      <c r="N2793">
        <v>15.587999999999999</v>
      </c>
    </row>
    <row r="2794" spans="13:14">
      <c r="M2794">
        <v>2734</v>
      </c>
      <c r="N2794">
        <v>15.595000000000001</v>
      </c>
    </row>
    <row r="2795" spans="13:14">
      <c r="M2795">
        <v>2735</v>
      </c>
      <c r="N2795">
        <v>15.602</v>
      </c>
    </row>
    <row r="2796" spans="13:14">
      <c r="M2796">
        <v>2736</v>
      </c>
      <c r="N2796">
        <v>15.608000000000001</v>
      </c>
    </row>
    <row r="2797" spans="13:14">
      <c r="M2797">
        <v>2737</v>
      </c>
      <c r="N2797">
        <v>15.615</v>
      </c>
    </row>
    <row r="2798" spans="13:14">
      <c r="M2798">
        <v>2738</v>
      </c>
      <c r="N2798">
        <v>15.622</v>
      </c>
    </row>
    <row r="2799" spans="13:14">
      <c r="M2799">
        <v>2739</v>
      </c>
      <c r="N2799">
        <v>15.628</v>
      </c>
    </row>
    <row r="2800" spans="13:14">
      <c r="M2800">
        <v>2740</v>
      </c>
      <c r="N2800">
        <v>15.635</v>
      </c>
    </row>
    <row r="2801" spans="13:14">
      <c r="M2801">
        <v>2741</v>
      </c>
      <c r="N2801">
        <v>15.641999999999999</v>
      </c>
    </row>
    <row r="2802" spans="13:14">
      <c r="M2802">
        <v>2742</v>
      </c>
      <c r="N2802">
        <v>15.648999999999999</v>
      </c>
    </row>
    <row r="2803" spans="13:14">
      <c r="M2803">
        <v>2743</v>
      </c>
      <c r="N2803">
        <v>15.654999999999999</v>
      </c>
    </row>
    <row r="2804" spans="13:14">
      <c r="M2804">
        <v>2744</v>
      </c>
      <c r="N2804">
        <v>15.662000000000001</v>
      </c>
    </row>
    <row r="2805" spans="13:14">
      <c r="M2805">
        <v>2745</v>
      </c>
      <c r="N2805">
        <v>15.669</v>
      </c>
    </row>
    <row r="2806" spans="13:14">
      <c r="M2806">
        <v>2746</v>
      </c>
      <c r="N2806">
        <v>15.675000000000001</v>
      </c>
    </row>
    <row r="2807" spans="13:14">
      <c r="M2807">
        <v>2747</v>
      </c>
      <c r="N2807">
        <v>15.682</v>
      </c>
    </row>
    <row r="2808" spans="13:14">
      <c r="M2808">
        <v>2748</v>
      </c>
      <c r="N2808">
        <v>15.689</v>
      </c>
    </row>
    <row r="2809" spans="13:14">
      <c r="M2809">
        <v>2749</v>
      </c>
      <c r="N2809">
        <v>15.695</v>
      </c>
    </row>
    <row r="2810" spans="13:14">
      <c r="M2810">
        <v>2750</v>
      </c>
      <c r="N2810">
        <v>15.702</v>
      </c>
    </row>
    <row r="2811" spans="13:14">
      <c r="M2811">
        <v>2751</v>
      </c>
      <c r="N2811">
        <v>15.709</v>
      </c>
    </row>
    <row r="2812" spans="13:14">
      <c r="M2812">
        <v>2752</v>
      </c>
      <c r="N2812">
        <v>15.715</v>
      </c>
    </row>
    <row r="2813" spans="13:14">
      <c r="M2813">
        <v>2753</v>
      </c>
      <c r="N2813">
        <v>15.722</v>
      </c>
    </row>
    <row r="2814" spans="13:14">
      <c r="M2814">
        <v>2754</v>
      </c>
      <c r="N2814">
        <v>15.728999999999999</v>
      </c>
    </row>
    <row r="2815" spans="13:14">
      <c r="M2815">
        <v>2755</v>
      </c>
      <c r="N2815">
        <v>15.734999999999999</v>
      </c>
    </row>
    <row r="2816" spans="13:14">
      <c r="M2816">
        <v>2756</v>
      </c>
      <c r="N2816">
        <v>15.742000000000001</v>
      </c>
    </row>
    <row r="2817" spans="13:14">
      <c r="M2817">
        <v>2757</v>
      </c>
      <c r="N2817">
        <v>15.749000000000001</v>
      </c>
    </row>
    <row r="2818" spans="13:14">
      <c r="M2818">
        <v>2758</v>
      </c>
      <c r="N2818">
        <v>15.755000000000001</v>
      </c>
    </row>
    <row r="2819" spans="13:14">
      <c r="M2819">
        <v>2759</v>
      </c>
      <c r="N2819">
        <v>15.762</v>
      </c>
    </row>
    <row r="2820" spans="13:14">
      <c r="M2820">
        <v>2760</v>
      </c>
      <c r="N2820">
        <v>15.769</v>
      </c>
    </row>
    <row r="2821" spans="13:14">
      <c r="M2821">
        <v>2761</v>
      </c>
      <c r="N2821">
        <v>15.775</v>
      </c>
    </row>
    <row r="2822" spans="13:14">
      <c r="M2822">
        <v>2762</v>
      </c>
      <c r="N2822">
        <v>15.782</v>
      </c>
    </row>
    <row r="2823" spans="13:14">
      <c r="M2823">
        <v>2763</v>
      </c>
      <c r="N2823">
        <v>15.789</v>
      </c>
    </row>
    <row r="2824" spans="13:14">
      <c r="M2824">
        <v>2764</v>
      </c>
      <c r="N2824">
        <v>15.795</v>
      </c>
    </row>
    <row r="2825" spans="13:14">
      <c r="M2825">
        <v>2765</v>
      </c>
      <c r="N2825">
        <v>15.802</v>
      </c>
    </row>
    <row r="2826" spans="13:14">
      <c r="M2826">
        <v>2766</v>
      </c>
      <c r="N2826">
        <v>15.808999999999999</v>
      </c>
    </row>
    <row r="2827" spans="13:14">
      <c r="M2827">
        <v>2767</v>
      </c>
      <c r="N2827">
        <v>15.815</v>
      </c>
    </row>
    <row r="2828" spans="13:14">
      <c r="M2828">
        <v>2768</v>
      </c>
      <c r="N2828">
        <v>15.821999999999999</v>
      </c>
    </row>
    <row r="2829" spans="13:14">
      <c r="M2829">
        <v>2769</v>
      </c>
      <c r="N2829">
        <v>15.829000000000001</v>
      </c>
    </row>
    <row r="2830" spans="13:14">
      <c r="M2830">
        <v>2770</v>
      </c>
      <c r="N2830">
        <v>15.835000000000001</v>
      </c>
    </row>
    <row r="2831" spans="13:14">
      <c r="M2831">
        <v>2771</v>
      </c>
      <c r="N2831">
        <v>15.842000000000001</v>
      </c>
    </row>
    <row r="2832" spans="13:14">
      <c r="M2832">
        <v>2772</v>
      </c>
      <c r="N2832">
        <v>15.849</v>
      </c>
    </row>
    <row r="2833" spans="13:14">
      <c r="M2833">
        <v>2773</v>
      </c>
      <c r="N2833">
        <v>15.855</v>
      </c>
    </row>
    <row r="2834" spans="13:14">
      <c r="M2834">
        <v>2774</v>
      </c>
      <c r="N2834">
        <v>15.862</v>
      </c>
    </row>
    <row r="2835" spans="13:14">
      <c r="M2835">
        <v>2775</v>
      </c>
      <c r="N2835">
        <v>15.869</v>
      </c>
    </row>
    <row r="2836" spans="13:14">
      <c r="M2836">
        <v>2776</v>
      </c>
      <c r="N2836">
        <v>15.875</v>
      </c>
    </row>
    <row r="2837" spans="13:14">
      <c r="M2837">
        <v>2777</v>
      </c>
      <c r="N2837">
        <v>15.882</v>
      </c>
    </row>
    <row r="2838" spans="13:14">
      <c r="M2838">
        <v>2778</v>
      </c>
      <c r="N2838">
        <v>15.888999999999999</v>
      </c>
    </row>
    <row r="2839" spans="13:14">
      <c r="M2839">
        <v>2779</v>
      </c>
      <c r="N2839">
        <v>15.895</v>
      </c>
    </row>
    <row r="2840" spans="13:14">
      <c r="M2840">
        <v>2780</v>
      </c>
      <c r="N2840">
        <v>15.901999999999999</v>
      </c>
    </row>
    <row r="2841" spans="13:14">
      <c r="M2841">
        <v>2781</v>
      </c>
      <c r="N2841">
        <v>15.909000000000001</v>
      </c>
    </row>
    <row r="2842" spans="13:14">
      <c r="M2842">
        <v>2782</v>
      </c>
      <c r="N2842">
        <v>15.914999999999999</v>
      </c>
    </row>
    <row r="2843" spans="13:14">
      <c r="M2843">
        <v>2783</v>
      </c>
      <c r="N2843">
        <v>15.922000000000001</v>
      </c>
    </row>
    <row r="2844" spans="13:14">
      <c r="M2844">
        <v>2784</v>
      </c>
      <c r="N2844">
        <v>15.929</v>
      </c>
    </row>
    <row r="2845" spans="13:14">
      <c r="M2845">
        <v>2785</v>
      </c>
      <c r="N2845">
        <v>15.935</v>
      </c>
    </row>
    <row r="2846" spans="13:14">
      <c r="M2846">
        <v>2786</v>
      </c>
      <c r="N2846">
        <v>15.942</v>
      </c>
    </row>
    <row r="2847" spans="13:14">
      <c r="M2847">
        <v>2787</v>
      </c>
      <c r="N2847">
        <v>15.949</v>
      </c>
    </row>
    <row r="2848" spans="13:14">
      <c r="M2848">
        <v>2788</v>
      </c>
      <c r="N2848">
        <v>15.955</v>
      </c>
    </row>
    <row r="2849" spans="13:14">
      <c r="M2849">
        <v>2789</v>
      </c>
      <c r="N2849">
        <v>15.962</v>
      </c>
    </row>
    <row r="2850" spans="13:14">
      <c r="M2850">
        <v>2790</v>
      </c>
      <c r="N2850">
        <v>15.968999999999999</v>
      </c>
    </row>
    <row r="2851" spans="13:14">
      <c r="M2851">
        <v>2791</v>
      </c>
      <c r="N2851">
        <v>15.975</v>
      </c>
    </row>
    <row r="2852" spans="13:14">
      <c r="M2852">
        <v>2792</v>
      </c>
      <c r="N2852">
        <v>15.981999999999999</v>
      </c>
    </row>
    <row r="2853" spans="13:14">
      <c r="M2853">
        <v>2793</v>
      </c>
      <c r="N2853">
        <v>15.989000000000001</v>
      </c>
    </row>
    <row r="2854" spans="13:14">
      <c r="M2854">
        <v>2794</v>
      </c>
      <c r="N2854">
        <v>15.994999999999999</v>
      </c>
    </row>
    <row r="2855" spans="13:14">
      <c r="M2855">
        <v>2795</v>
      </c>
      <c r="N2855">
        <v>16.001999999999999</v>
      </c>
    </row>
    <row r="2856" spans="13:14">
      <c r="M2856">
        <v>2796</v>
      </c>
      <c r="N2856">
        <v>16.009</v>
      </c>
    </row>
    <row r="2857" spans="13:14">
      <c r="M2857">
        <v>2797</v>
      </c>
      <c r="N2857">
        <v>16.015000000000001</v>
      </c>
    </row>
    <row r="2858" spans="13:14">
      <c r="M2858">
        <v>2798</v>
      </c>
      <c r="N2858">
        <v>16.021999999999998</v>
      </c>
    </row>
    <row r="2859" spans="13:14">
      <c r="M2859">
        <v>2799</v>
      </c>
      <c r="N2859">
        <v>16.029</v>
      </c>
    </row>
    <row r="2860" spans="13:14">
      <c r="M2860">
        <v>2800</v>
      </c>
      <c r="N2860">
        <v>16.035</v>
      </c>
    </row>
    <row r="2861" spans="13:14">
      <c r="M2861">
        <v>2801</v>
      </c>
      <c r="N2861">
        <v>16.042000000000002</v>
      </c>
    </row>
    <row r="2862" spans="13:14">
      <c r="M2862">
        <v>2802</v>
      </c>
      <c r="N2862">
        <v>16.048999999999999</v>
      </c>
    </row>
    <row r="2863" spans="13:14">
      <c r="M2863">
        <v>2803</v>
      </c>
      <c r="N2863">
        <v>16.055</v>
      </c>
    </row>
    <row r="2864" spans="13:14">
      <c r="M2864">
        <v>2804</v>
      </c>
      <c r="N2864">
        <v>16.062000000000001</v>
      </c>
    </row>
    <row r="2865" spans="13:14">
      <c r="M2865">
        <v>2805</v>
      </c>
      <c r="N2865">
        <v>16.068999999999999</v>
      </c>
    </row>
    <row r="2866" spans="13:14">
      <c r="M2866">
        <v>2806</v>
      </c>
      <c r="N2866">
        <v>16.074999999999999</v>
      </c>
    </row>
    <row r="2867" spans="13:14">
      <c r="M2867">
        <v>2807</v>
      </c>
      <c r="N2867">
        <v>16.082000000000001</v>
      </c>
    </row>
    <row r="2868" spans="13:14">
      <c r="M2868">
        <v>2808</v>
      </c>
      <c r="N2868">
        <v>16.088999999999999</v>
      </c>
    </row>
    <row r="2869" spans="13:14">
      <c r="M2869">
        <v>2809</v>
      </c>
      <c r="N2869">
        <v>16.094999999999999</v>
      </c>
    </row>
    <row r="2870" spans="13:14">
      <c r="M2870">
        <v>2810</v>
      </c>
      <c r="N2870">
        <v>16.102</v>
      </c>
    </row>
    <row r="2871" spans="13:14">
      <c r="M2871">
        <v>2811</v>
      </c>
      <c r="N2871">
        <v>16.108000000000001</v>
      </c>
    </row>
    <row r="2872" spans="13:14">
      <c r="M2872">
        <v>2812</v>
      </c>
      <c r="N2872">
        <v>16.114999999999998</v>
      </c>
    </row>
    <row r="2873" spans="13:14">
      <c r="M2873">
        <v>2813</v>
      </c>
      <c r="N2873">
        <v>16.122</v>
      </c>
    </row>
    <row r="2874" spans="13:14">
      <c r="M2874">
        <v>2814</v>
      </c>
      <c r="N2874">
        <v>16.128</v>
      </c>
    </row>
    <row r="2875" spans="13:14">
      <c r="M2875">
        <v>2815</v>
      </c>
      <c r="N2875">
        <v>16.135000000000002</v>
      </c>
    </row>
    <row r="2876" spans="13:14">
      <c r="M2876">
        <v>2816</v>
      </c>
      <c r="N2876">
        <v>16.141999999999999</v>
      </c>
    </row>
    <row r="2877" spans="13:14">
      <c r="M2877">
        <v>2817</v>
      </c>
      <c r="N2877">
        <v>16.148</v>
      </c>
    </row>
    <row r="2878" spans="13:14">
      <c r="M2878">
        <v>2818</v>
      </c>
      <c r="N2878">
        <v>16.155000000000001</v>
      </c>
    </row>
    <row r="2879" spans="13:14">
      <c r="M2879">
        <v>2819</v>
      </c>
      <c r="N2879">
        <v>16.161999999999999</v>
      </c>
    </row>
    <row r="2880" spans="13:14">
      <c r="M2880">
        <v>2820</v>
      </c>
      <c r="N2880">
        <v>16.167999999999999</v>
      </c>
    </row>
    <row r="2881" spans="13:14">
      <c r="M2881">
        <v>2821</v>
      </c>
      <c r="N2881">
        <v>16.175000000000001</v>
      </c>
    </row>
    <row r="2882" spans="13:14">
      <c r="M2882">
        <v>2822</v>
      </c>
      <c r="N2882">
        <v>16.181999999999999</v>
      </c>
    </row>
    <row r="2883" spans="13:14">
      <c r="M2883">
        <v>2823</v>
      </c>
      <c r="N2883">
        <v>16.187999999999999</v>
      </c>
    </row>
    <row r="2884" spans="13:14">
      <c r="M2884">
        <v>2824</v>
      </c>
      <c r="N2884">
        <v>16.195</v>
      </c>
    </row>
    <row r="2885" spans="13:14">
      <c r="M2885">
        <v>2825</v>
      </c>
      <c r="N2885">
        <v>16.202000000000002</v>
      </c>
    </row>
    <row r="2886" spans="13:14">
      <c r="M2886">
        <v>2826</v>
      </c>
      <c r="N2886">
        <v>16.207999999999998</v>
      </c>
    </row>
    <row r="2887" spans="13:14">
      <c r="M2887">
        <v>2827</v>
      </c>
      <c r="N2887">
        <v>16.215</v>
      </c>
    </row>
    <row r="2888" spans="13:14">
      <c r="M2888">
        <v>2828</v>
      </c>
      <c r="N2888">
        <v>16.221</v>
      </c>
    </row>
    <row r="2889" spans="13:14">
      <c r="M2889">
        <v>2829</v>
      </c>
      <c r="N2889">
        <v>16.228000000000002</v>
      </c>
    </row>
    <row r="2890" spans="13:14">
      <c r="M2890">
        <v>2830</v>
      </c>
      <c r="N2890">
        <v>16.234999999999999</v>
      </c>
    </row>
    <row r="2891" spans="13:14">
      <c r="M2891">
        <v>2831</v>
      </c>
      <c r="N2891">
        <v>16.241</v>
      </c>
    </row>
    <row r="2892" spans="13:14">
      <c r="M2892">
        <v>2832</v>
      </c>
      <c r="N2892">
        <v>16.248000000000001</v>
      </c>
    </row>
    <row r="2893" spans="13:14">
      <c r="M2893">
        <v>2833</v>
      </c>
      <c r="N2893">
        <v>16.254999999999999</v>
      </c>
    </row>
    <row r="2894" spans="13:14">
      <c r="M2894">
        <v>2834</v>
      </c>
      <c r="N2894">
        <v>16.260999999999999</v>
      </c>
    </row>
    <row r="2895" spans="13:14">
      <c r="M2895">
        <v>2835</v>
      </c>
      <c r="N2895">
        <v>16.268000000000001</v>
      </c>
    </row>
    <row r="2896" spans="13:14">
      <c r="M2896">
        <v>2836</v>
      </c>
      <c r="N2896">
        <v>16.274999999999999</v>
      </c>
    </row>
    <row r="2897" spans="13:14">
      <c r="M2897">
        <v>2837</v>
      </c>
      <c r="N2897">
        <v>16.280999999999999</v>
      </c>
    </row>
    <row r="2898" spans="13:14">
      <c r="M2898">
        <v>2838</v>
      </c>
      <c r="N2898">
        <v>16.288</v>
      </c>
    </row>
    <row r="2899" spans="13:14">
      <c r="M2899">
        <v>2839</v>
      </c>
      <c r="N2899">
        <v>16.294</v>
      </c>
    </row>
    <row r="2900" spans="13:14">
      <c r="M2900">
        <v>2840</v>
      </c>
      <c r="N2900">
        <v>16.300999999999998</v>
      </c>
    </row>
    <row r="2901" spans="13:14">
      <c r="M2901">
        <v>2841</v>
      </c>
      <c r="N2901">
        <v>16.308</v>
      </c>
    </row>
    <row r="2902" spans="13:14">
      <c r="M2902">
        <v>2842</v>
      </c>
      <c r="N2902">
        <v>16.314</v>
      </c>
    </row>
    <row r="2903" spans="13:14">
      <c r="M2903">
        <v>2843</v>
      </c>
      <c r="N2903">
        <v>16.321000000000002</v>
      </c>
    </row>
    <row r="2904" spans="13:14">
      <c r="M2904">
        <v>2844</v>
      </c>
      <c r="N2904">
        <v>16.327999999999999</v>
      </c>
    </row>
    <row r="2905" spans="13:14">
      <c r="M2905">
        <v>2845</v>
      </c>
      <c r="N2905">
        <v>16.334</v>
      </c>
    </row>
    <row r="2906" spans="13:14">
      <c r="M2906">
        <v>2846</v>
      </c>
      <c r="N2906">
        <v>16.341000000000001</v>
      </c>
    </row>
    <row r="2907" spans="13:14">
      <c r="M2907">
        <v>2847</v>
      </c>
      <c r="N2907">
        <v>16.347000000000001</v>
      </c>
    </row>
    <row r="2908" spans="13:14">
      <c r="M2908">
        <v>2848</v>
      </c>
      <c r="N2908">
        <v>16.353999999999999</v>
      </c>
    </row>
    <row r="2909" spans="13:14">
      <c r="M2909">
        <v>2849</v>
      </c>
      <c r="N2909">
        <v>16.361000000000001</v>
      </c>
    </row>
    <row r="2910" spans="13:14">
      <c r="M2910">
        <v>2850</v>
      </c>
      <c r="N2910">
        <v>16.367000000000001</v>
      </c>
    </row>
    <row r="2911" spans="13:14">
      <c r="M2911">
        <v>2851</v>
      </c>
      <c r="N2911">
        <v>16.373999999999999</v>
      </c>
    </row>
    <row r="2912" spans="13:14">
      <c r="M2912">
        <v>2852</v>
      </c>
      <c r="N2912">
        <v>16.381</v>
      </c>
    </row>
    <row r="2913" spans="13:14">
      <c r="M2913">
        <v>2853</v>
      </c>
      <c r="N2913">
        <v>16.387</v>
      </c>
    </row>
    <row r="2914" spans="13:14">
      <c r="M2914">
        <v>2854</v>
      </c>
      <c r="N2914">
        <v>16.393999999999998</v>
      </c>
    </row>
    <row r="2915" spans="13:14">
      <c r="M2915">
        <v>2855</v>
      </c>
      <c r="N2915">
        <v>16.399999999999999</v>
      </c>
    </row>
    <row r="2916" spans="13:14">
      <c r="M2916">
        <v>2856</v>
      </c>
      <c r="N2916">
        <v>16.407</v>
      </c>
    </row>
    <row r="2917" spans="13:14">
      <c r="M2917">
        <v>2857</v>
      </c>
      <c r="N2917">
        <v>16.414000000000001</v>
      </c>
    </row>
    <row r="2918" spans="13:14">
      <c r="M2918">
        <v>2858</v>
      </c>
      <c r="N2918">
        <v>16.420000000000002</v>
      </c>
    </row>
    <row r="2919" spans="13:14">
      <c r="M2919">
        <v>2859</v>
      </c>
      <c r="N2919">
        <v>16.427</v>
      </c>
    </row>
    <row r="2920" spans="13:14">
      <c r="M2920">
        <v>2860</v>
      </c>
      <c r="N2920">
        <v>16.434000000000001</v>
      </c>
    </row>
    <row r="2921" spans="13:14">
      <c r="M2921">
        <v>2861</v>
      </c>
      <c r="N2921">
        <v>16.440000000000001</v>
      </c>
    </row>
    <row r="2922" spans="13:14">
      <c r="M2922">
        <v>2862</v>
      </c>
      <c r="N2922">
        <v>16.446999999999999</v>
      </c>
    </row>
    <row r="2923" spans="13:14">
      <c r="M2923">
        <v>2863</v>
      </c>
      <c r="N2923">
        <v>16.452999999999999</v>
      </c>
    </row>
    <row r="2924" spans="13:14">
      <c r="M2924">
        <v>2864</v>
      </c>
      <c r="N2924">
        <v>16.46</v>
      </c>
    </row>
    <row r="2925" spans="13:14">
      <c r="M2925">
        <v>2865</v>
      </c>
      <c r="N2925">
        <v>16.466999999999999</v>
      </c>
    </row>
    <row r="2926" spans="13:14">
      <c r="M2926">
        <v>2866</v>
      </c>
      <c r="N2926">
        <v>16.472999999999999</v>
      </c>
    </row>
    <row r="2927" spans="13:14">
      <c r="M2927">
        <v>2867</v>
      </c>
      <c r="N2927">
        <v>16.48</v>
      </c>
    </row>
    <row r="2928" spans="13:14">
      <c r="M2928">
        <v>2868</v>
      </c>
      <c r="N2928">
        <v>16.486000000000001</v>
      </c>
    </row>
    <row r="2929" spans="13:14">
      <c r="M2929">
        <v>2869</v>
      </c>
      <c r="N2929">
        <v>16.492999999999999</v>
      </c>
    </row>
    <row r="2930" spans="13:14">
      <c r="M2930">
        <v>2870</v>
      </c>
      <c r="N2930">
        <v>16.5</v>
      </c>
    </row>
    <row r="2931" spans="13:14">
      <c r="M2931">
        <v>2871</v>
      </c>
      <c r="N2931">
        <v>16.506</v>
      </c>
    </row>
    <row r="2932" spans="13:14">
      <c r="M2932">
        <v>2872</v>
      </c>
      <c r="N2932">
        <v>16.513000000000002</v>
      </c>
    </row>
    <row r="2933" spans="13:14">
      <c r="M2933">
        <v>2873</v>
      </c>
      <c r="N2933">
        <v>16.52</v>
      </c>
    </row>
    <row r="2934" spans="13:14">
      <c r="M2934">
        <v>2874</v>
      </c>
      <c r="N2934">
        <v>16.526</v>
      </c>
    </row>
    <row r="2935" spans="13:14">
      <c r="M2935">
        <v>2875</v>
      </c>
      <c r="N2935">
        <v>16.533000000000001</v>
      </c>
    </row>
    <row r="2936" spans="13:14">
      <c r="M2936">
        <v>2876</v>
      </c>
      <c r="N2936">
        <v>16.539000000000001</v>
      </c>
    </row>
    <row r="2937" spans="13:14">
      <c r="M2937">
        <v>2877</v>
      </c>
      <c r="N2937">
        <v>16.545999999999999</v>
      </c>
    </row>
    <row r="2938" spans="13:14">
      <c r="M2938">
        <v>2878</v>
      </c>
      <c r="N2938">
        <v>16.553000000000001</v>
      </c>
    </row>
    <row r="2939" spans="13:14">
      <c r="M2939">
        <v>2879</v>
      </c>
      <c r="N2939">
        <v>16.559000000000001</v>
      </c>
    </row>
    <row r="2940" spans="13:14">
      <c r="M2940">
        <v>2880</v>
      </c>
      <c r="N2940">
        <v>16.565999999999999</v>
      </c>
    </row>
    <row r="2941" spans="13:14">
      <c r="M2941">
        <v>2881</v>
      </c>
      <c r="N2941">
        <v>16.571999999999999</v>
      </c>
    </row>
    <row r="2942" spans="13:14">
      <c r="M2942">
        <v>2882</v>
      </c>
      <c r="N2942">
        <v>16.579000000000001</v>
      </c>
    </row>
    <row r="2943" spans="13:14">
      <c r="M2943">
        <v>2883</v>
      </c>
      <c r="N2943">
        <v>16.585999999999999</v>
      </c>
    </row>
    <row r="2944" spans="13:14">
      <c r="M2944">
        <v>2884</v>
      </c>
      <c r="N2944">
        <v>16.591999999999999</v>
      </c>
    </row>
    <row r="2945" spans="13:14">
      <c r="M2945">
        <v>2885</v>
      </c>
      <c r="N2945">
        <v>16.599</v>
      </c>
    </row>
    <row r="2946" spans="13:14">
      <c r="M2946">
        <v>2886</v>
      </c>
      <c r="N2946">
        <v>16.605</v>
      </c>
    </row>
    <row r="2947" spans="13:14">
      <c r="M2947">
        <v>2887</v>
      </c>
      <c r="N2947">
        <v>16.611999999999998</v>
      </c>
    </row>
    <row r="2948" spans="13:14">
      <c r="M2948">
        <v>2888</v>
      </c>
      <c r="N2948">
        <v>16.619</v>
      </c>
    </row>
    <row r="2949" spans="13:14">
      <c r="M2949">
        <v>2889</v>
      </c>
      <c r="N2949">
        <v>16.625</v>
      </c>
    </row>
    <row r="2950" spans="13:14">
      <c r="M2950">
        <v>2890</v>
      </c>
      <c r="N2950">
        <v>16.632000000000001</v>
      </c>
    </row>
    <row r="2951" spans="13:14">
      <c r="M2951">
        <v>2891</v>
      </c>
      <c r="N2951">
        <v>16.638000000000002</v>
      </c>
    </row>
    <row r="2952" spans="13:14">
      <c r="M2952">
        <v>2892</v>
      </c>
      <c r="N2952">
        <v>16.645</v>
      </c>
    </row>
    <row r="2953" spans="13:14">
      <c r="M2953">
        <v>2893</v>
      </c>
      <c r="N2953">
        <v>16.652000000000001</v>
      </c>
    </row>
    <row r="2954" spans="13:14">
      <c r="M2954">
        <v>2894</v>
      </c>
      <c r="N2954">
        <v>16.658000000000001</v>
      </c>
    </row>
    <row r="2955" spans="13:14">
      <c r="M2955">
        <v>2895</v>
      </c>
      <c r="N2955">
        <v>16.664999999999999</v>
      </c>
    </row>
    <row r="2956" spans="13:14">
      <c r="M2956">
        <v>2896</v>
      </c>
      <c r="N2956">
        <v>16.670999999999999</v>
      </c>
    </row>
    <row r="2957" spans="13:14">
      <c r="M2957">
        <v>2897</v>
      </c>
      <c r="N2957">
        <v>16.678000000000001</v>
      </c>
    </row>
    <row r="2958" spans="13:14">
      <c r="M2958">
        <v>2898</v>
      </c>
      <c r="N2958">
        <v>16.684999999999999</v>
      </c>
    </row>
    <row r="2959" spans="13:14">
      <c r="M2959">
        <v>2899</v>
      </c>
      <c r="N2959">
        <v>16.690999999999999</v>
      </c>
    </row>
    <row r="2960" spans="13:14">
      <c r="M2960">
        <v>2900</v>
      </c>
      <c r="N2960">
        <v>16.698</v>
      </c>
    </row>
    <row r="2961" spans="13:14">
      <c r="M2961">
        <v>2901</v>
      </c>
      <c r="N2961">
        <v>16.704000000000001</v>
      </c>
    </row>
    <row r="2962" spans="13:14">
      <c r="M2962">
        <v>2902</v>
      </c>
      <c r="N2962">
        <v>16.710999999999999</v>
      </c>
    </row>
    <row r="2963" spans="13:14">
      <c r="M2963">
        <v>2903</v>
      </c>
      <c r="N2963">
        <v>16.718</v>
      </c>
    </row>
    <row r="2964" spans="13:14">
      <c r="M2964">
        <v>2904</v>
      </c>
      <c r="N2964">
        <v>16.724</v>
      </c>
    </row>
    <row r="2965" spans="13:14">
      <c r="M2965">
        <v>2905</v>
      </c>
      <c r="N2965">
        <v>16.731000000000002</v>
      </c>
    </row>
    <row r="2966" spans="13:14">
      <c r="M2966">
        <v>2906</v>
      </c>
      <c r="N2966">
        <v>16.736999999999998</v>
      </c>
    </row>
    <row r="2967" spans="13:14">
      <c r="M2967">
        <v>2907</v>
      </c>
      <c r="N2967">
        <v>16.744</v>
      </c>
    </row>
    <row r="2968" spans="13:14">
      <c r="M2968">
        <v>2908</v>
      </c>
      <c r="N2968">
        <v>16.751000000000001</v>
      </c>
    </row>
    <row r="2969" spans="13:14">
      <c r="M2969">
        <v>2909</v>
      </c>
      <c r="N2969">
        <v>16.757000000000001</v>
      </c>
    </row>
    <row r="2970" spans="13:14">
      <c r="M2970">
        <v>2910</v>
      </c>
      <c r="N2970">
        <v>16.763999999999999</v>
      </c>
    </row>
    <row r="2971" spans="13:14">
      <c r="M2971">
        <v>2911</v>
      </c>
      <c r="N2971">
        <v>16.77</v>
      </c>
    </row>
    <row r="2972" spans="13:14">
      <c r="M2972">
        <v>2912</v>
      </c>
      <c r="N2972">
        <v>16.777000000000001</v>
      </c>
    </row>
    <row r="2973" spans="13:14">
      <c r="M2973">
        <v>2913</v>
      </c>
      <c r="N2973">
        <v>16.783000000000001</v>
      </c>
    </row>
    <row r="2974" spans="13:14">
      <c r="M2974">
        <v>2914</v>
      </c>
      <c r="N2974">
        <v>16.79</v>
      </c>
    </row>
    <row r="2975" spans="13:14">
      <c r="M2975">
        <v>2915</v>
      </c>
      <c r="N2975">
        <v>16.797000000000001</v>
      </c>
    </row>
    <row r="2976" spans="13:14">
      <c r="M2976">
        <v>2916</v>
      </c>
      <c r="N2976">
        <v>16.803000000000001</v>
      </c>
    </row>
    <row r="2977" spans="13:14">
      <c r="M2977">
        <v>2917</v>
      </c>
      <c r="N2977">
        <v>16.809999999999999</v>
      </c>
    </row>
    <row r="2978" spans="13:14">
      <c r="M2978">
        <v>2918</v>
      </c>
      <c r="N2978">
        <v>16.815999999999999</v>
      </c>
    </row>
    <row r="2979" spans="13:14">
      <c r="M2979">
        <v>2919</v>
      </c>
      <c r="N2979">
        <v>16.823</v>
      </c>
    </row>
    <row r="2980" spans="13:14">
      <c r="M2980">
        <v>2920</v>
      </c>
      <c r="N2980">
        <v>16.829000000000001</v>
      </c>
    </row>
    <row r="2981" spans="13:14">
      <c r="M2981">
        <v>2921</v>
      </c>
      <c r="N2981">
        <v>16.835999999999999</v>
      </c>
    </row>
    <row r="2982" spans="13:14">
      <c r="M2982">
        <v>2922</v>
      </c>
      <c r="N2982">
        <v>16.843</v>
      </c>
    </row>
    <row r="2983" spans="13:14">
      <c r="M2983">
        <v>2923</v>
      </c>
      <c r="N2983">
        <v>16.849</v>
      </c>
    </row>
    <row r="2984" spans="13:14">
      <c r="M2984">
        <v>2924</v>
      </c>
      <c r="N2984">
        <v>16.856000000000002</v>
      </c>
    </row>
    <row r="2985" spans="13:14">
      <c r="M2985">
        <v>2925</v>
      </c>
      <c r="N2985">
        <v>16.861999999999998</v>
      </c>
    </row>
    <row r="2986" spans="13:14">
      <c r="M2986">
        <v>2926</v>
      </c>
      <c r="N2986">
        <v>16.869</v>
      </c>
    </row>
    <row r="2987" spans="13:14">
      <c r="M2987">
        <v>2927</v>
      </c>
      <c r="N2987">
        <v>16.876000000000001</v>
      </c>
    </row>
    <row r="2988" spans="13:14">
      <c r="M2988">
        <v>2928</v>
      </c>
      <c r="N2988">
        <v>16.882000000000001</v>
      </c>
    </row>
    <row r="2989" spans="13:14">
      <c r="M2989">
        <v>2929</v>
      </c>
      <c r="N2989">
        <v>16.888999999999999</v>
      </c>
    </row>
    <row r="2990" spans="13:14">
      <c r="M2990">
        <v>2930</v>
      </c>
      <c r="N2990">
        <v>16.895</v>
      </c>
    </row>
    <row r="2991" spans="13:14">
      <c r="M2991">
        <v>2931</v>
      </c>
      <c r="N2991">
        <v>16.902000000000001</v>
      </c>
    </row>
    <row r="2992" spans="13:14">
      <c r="M2992">
        <v>2932</v>
      </c>
      <c r="N2992">
        <v>16.908000000000001</v>
      </c>
    </row>
    <row r="2993" spans="13:14">
      <c r="M2993">
        <v>2933</v>
      </c>
      <c r="N2993">
        <v>16.914999999999999</v>
      </c>
    </row>
    <row r="2994" spans="13:14">
      <c r="M2994">
        <v>2934</v>
      </c>
      <c r="N2994">
        <v>16.922000000000001</v>
      </c>
    </row>
    <row r="2995" spans="13:14">
      <c r="M2995">
        <v>2935</v>
      </c>
      <c r="N2995">
        <v>16.928000000000001</v>
      </c>
    </row>
    <row r="2996" spans="13:14">
      <c r="M2996">
        <v>2936</v>
      </c>
      <c r="N2996">
        <v>16.934999999999999</v>
      </c>
    </row>
    <row r="2997" spans="13:14">
      <c r="M2997">
        <v>2937</v>
      </c>
      <c r="N2997">
        <v>16.940999999999999</v>
      </c>
    </row>
    <row r="2998" spans="13:14">
      <c r="M2998">
        <v>2938</v>
      </c>
      <c r="N2998">
        <v>16.948</v>
      </c>
    </row>
    <row r="2999" spans="13:14">
      <c r="M2999">
        <v>2939</v>
      </c>
      <c r="N2999">
        <v>16.954000000000001</v>
      </c>
    </row>
    <row r="3000" spans="13:14">
      <c r="M3000">
        <v>2940</v>
      </c>
      <c r="N3000">
        <v>16.960999999999999</v>
      </c>
    </row>
    <row r="3001" spans="13:14">
      <c r="M3001">
        <v>2941</v>
      </c>
      <c r="N3001">
        <v>16.966999999999999</v>
      </c>
    </row>
    <row r="3002" spans="13:14">
      <c r="M3002">
        <v>2942</v>
      </c>
      <c r="N3002">
        <v>16.974</v>
      </c>
    </row>
    <row r="3003" spans="13:14">
      <c r="M3003">
        <v>2943</v>
      </c>
      <c r="N3003">
        <v>16.981000000000002</v>
      </c>
    </row>
    <row r="3004" spans="13:14">
      <c r="M3004">
        <v>2944</v>
      </c>
      <c r="N3004">
        <v>16.986999999999998</v>
      </c>
    </row>
    <row r="3005" spans="13:14">
      <c r="M3005">
        <v>2945</v>
      </c>
      <c r="N3005">
        <v>16.994</v>
      </c>
    </row>
    <row r="3006" spans="13:14">
      <c r="M3006">
        <v>2946</v>
      </c>
      <c r="N3006">
        <v>17</v>
      </c>
    </row>
    <row r="3007" spans="13:14">
      <c r="M3007">
        <v>2947</v>
      </c>
      <c r="N3007">
        <v>17.007000000000001</v>
      </c>
    </row>
    <row r="3008" spans="13:14">
      <c r="M3008">
        <v>2948</v>
      </c>
      <c r="N3008">
        <v>17.013000000000002</v>
      </c>
    </row>
    <row r="3009" spans="13:14">
      <c r="M3009">
        <v>2949</v>
      </c>
      <c r="N3009">
        <v>17.02</v>
      </c>
    </row>
    <row r="3010" spans="13:14">
      <c r="M3010">
        <v>2950</v>
      </c>
      <c r="N3010">
        <v>17.026</v>
      </c>
    </row>
    <row r="3011" spans="13:14">
      <c r="M3011">
        <v>2951</v>
      </c>
      <c r="N3011">
        <v>17.033000000000001</v>
      </c>
    </row>
    <row r="3012" spans="13:14">
      <c r="M3012">
        <v>2952</v>
      </c>
      <c r="N3012">
        <v>17.04</v>
      </c>
    </row>
    <row r="3013" spans="13:14">
      <c r="M3013">
        <v>2953</v>
      </c>
      <c r="N3013">
        <v>17.045999999999999</v>
      </c>
    </row>
    <row r="3014" spans="13:14">
      <c r="M3014">
        <v>2954</v>
      </c>
      <c r="N3014">
        <v>17.053000000000001</v>
      </c>
    </row>
    <row r="3015" spans="13:14">
      <c r="M3015">
        <v>2955</v>
      </c>
      <c r="N3015">
        <v>17.059000000000001</v>
      </c>
    </row>
    <row r="3016" spans="13:14">
      <c r="M3016">
        <v>2956</v>
      </c>
      <c r="N3016">
        <v>17.065999999999999</v>
      </c>
    </row>
    <row r="3017" spans="13:14">
      <c r="M3017">
        <v>2957</v>
      </c>
      <c r="N3017">
        <v>17.071999999999999</v>
      </c>
    </row>
    <row r="3018" spans="13:14">
      <c r="M3018">
        <v>2958</v>
      </c>
      <c r="N3018">
        <v>17.079000000000001</v>
      </c>
    </row>
    <row r="3019" spans="13:14">
      <c r="M3019">
        <v>2959</v>
      </c>
      <c r="N3019">
        <v>17.085000000000001</v>
      </c>
    </row>
    <row r="3020" spans="13:14">
      <c r="M3020">
        <v>2960</v>
      </c>
      <c r="N3020">
        <v>17.091999999999999</v>
      </c>
    </row>
    <row r="3021" spans="13:14">
      <c r="M3021">
        <v>2961</v>
      </c>
      <c r="N3021">
        <v>17.099</v>
      </c>
    </row>
    <row r="3022" spans="13:14">
      <c r="M3022">
        <v>2962</v>
      </c>
      <c r="N3022">
        <v>17.105</v>
      </c>
    </row>
    <row r="3023" spans="13:14">
      <c r="M3023">
        <v>2963</v>
      </c>
      <c r="N3023">
        <v>17.111999999999998</v>
      </c>
    </row>
    <row r="3024" spans="13:14">
      <c r="M3024">
        <v>2964</v>
      </c>
      <c r="N3024">
        <v>17.117999999999999</v>
      </c>
    </row>
    <row r="3025" spans="13:14">
      <c r="M3025">
        <v>2965</v>
      </c>
      <c r="N3025">
        <v>17.125</v>
      </c>
    </row>
    <row r="3026" spans="13:14">
      <c r="M3026">
        <v>2966</v>
      </c>
      <c r="N3026">
        <v>17.131</v>
      </c>
    </row>
    <row r="3027" spans="13:14">
      <c r="M3027">
        <v>2967</v>
      </c>
      <c r="N3027">
        <v>17.138000000000002</v>
      </c>
    </row>
    <row r="3028" spans="13:14">
      <c r="M3028">
        <v>2968</v>
      </c>
      <c r="N3028">
        <v>17.143999999999998</v>
      </c>
    </row>
    <row r="3029" spans="13:14">
      <c r="M3029">
        <v>2969</v>
      </c>
      <c r="N3029">
        <v>17.151</v>
      </c>
    </row>
    <row r="3030" spans="13:14">
      <c r="M3030">
        <v>2970</v>
      </c>
      <c r="N3030">
        <v>17.157</v>
      </c>
    </row>
    <row r="3031" spans="13:14">
      <c r="M3031">
        <v>2971</v>
      </c>
      <c r="N3031">
        <v>17.164000000000001</v>
      </c>
    </row>
    <row r="3032" spans="13:14">
      <c r="M3032">
        <v>2972</v>
      </c>
      <c r="N3032">
        <v>17.170999999999999</v>
      </c>
    </row>
    <row r="3033" spans="13:14">
      <c r="M3033">
        <v>2973</v>
      </c>
      <c r="N3033">
        <v>17.177</v>
      </c>
    </row>
    <row r="3034" spans="13:14">
      <c r="M3034">
        <v>2974</v>
      </c>
      <c r="N3034">
        <v>17.184000000000001</v>
      </c>
    </row>
    <row r="3035" spans="13:14">
      <c r="M3035">
        <v>2975</v>
      </c>
      <c r="N3035">
        <v>17.190000000000001</v>
      </c>
    </row>
    <row r="3036" spans="13:14">
      <c r="M3036">
        <v>2976</v>
      </c>
      <c r="N3036">
        <v>17.196999999999999</v>
      </c>
    </row>
    <row r="3037" spans="13:14">
      <c r="M3037">
        <v>2977</v>
      </c>
      <c r="N3037">
        <v>17.202999999999999</v>
      </c>
    </row>
    <row r="3038" spans="13:14">
      <c r="M3038">
        <v>2978</v>
      </c>
      <c r="N3038">
        <v>17.21</v>
      </c>
    </row>
    <row r="3039" spans="13:14">
      <c r="M3039">
        <v>2979</v>
      </c>
      <c r="N3039">
        <v>17.216000000000001</v>
      </c>
    </row>
    <row r="3040" spans="13:14">
      <c r="M3040">
        <v>2980</v>
      </c>
      <c r="N3040">
        <v>17.222999999999999</v>
      </c>
    </row>
    <row r="3041" spans="13:14">
      <c r="M3041">
        <v>2981</v>
      </c>
      <c r="N3041">
        <v>17.228999999999999</v>
      </c>
    </row>
    <row r="3042" spans="13:14">
      <c r="M3042">
        <v>2982</v>
      </c>
      <c r="N3042">
        <v>17.236000000000001</v>
      </c>
    </row>
    <row r="3043" spans="13:14">
      <c r="M3043">
        <v>2983</v>
      </c>
      <c r="N3043">
        <v>17.242000000000001</v>
      </c>
    </row>
    <row r="3044" spans="13:14">
      <c r="M3044">
        <v>2984</v>
      </c>
      <c r="N3044">
        <v>17.248999999999999</v>
      </c>
    </row>
    <row r="3045" spans="13:14">
      <c r="M3045">
        <v>2985</v>
      </c>
      <c r="N3045">
        <v>17.254999999999999</v>
      </c>
    </row>
    <row r="3046" spans="13:14">
      <c r="M3046">
        <v>2986</v>
      </c>
      <c r="N3046">
        <v>17.262</v>
      </c>
    </row>
    <row r="3047" spans="13:14">
      <c r="M3047">
        <v>2987</v>
      </c>
      <c r="N3047">
        <v>17.268000000000001</v>
      </c>
    </row>
    <row r="3048" spans="13:14">
      <c r="M3048">
        <v>2988</v>
      </c>
      <c r="N3048">
        <v>17.274999999999999</v>
      </c>
    </row>
    <row r="3049" spans="13:14">
      <c r="M3049">
        <v>2989</v>
      </c>
      <c r="N3049">
        <v>17.282</v>
      </c>
    </row>
    <row r="3050" spans="13:14">
      <c r="M3050">
        <v>2990</v>
      </c>
      <c r="N3050">
        <v>17.288</v>
      </c>
    </row>
    <row r="3051" spans="13:14">
      <c r="M3051">
        <v>2991</v>
      </c>
      <c r="N3051">
        <v>17.295000000000002</v>
      </c>
    </row>
    <row r="3052" spans="13:14">
      <c r="M3052">
        <v>2992</v>
      </c>
      <c r="N3052">
        <v>17.300999999999998</v>
      </c>
    </row>
    <row r="3053" spans="13:14">
      <c r="M3053">
        <v>2993</v>
      </c>
      <c r="N3053">
        <v>17.308</v>
      </c>
    </row>
    <row r="3054" spans="13:14">
      <c r="M3054">
        <v>2994</v>
      </c>
      <c r="N3054">
        <v>17.314</v>
      </c>
    </row>
    <row r="3055" spans="13:14">
      <c r="M3055">
        <v>2995</v>
      </c>
      <c r="N3055">
        <v>17.321000000000002</v>
      </c>
    </row>
    <row r="3056" spans="13:14">
      <c r="M3056">
        <v>2996</v>
      </c>
      <c r="N3056">
        <v>17.327000000000002</v>
      </c>
    </row>
    <row r="3057" spans="13:14">
      <c r="M3057">
        <v>2997</v>
      </c>
      <c r="N3057">
        <v>17.334</v>
      </c>
    </row>
    <row r="3058" spans="13:14">
      <c r="M3058">
        <v>2998</v>
      </c>
      <c r="N3058">
        <v>17.34</v>
      </c>
    </row>
    <row r="3059" spans="13:14">
      <c r="M3059">
        <v>2999</v>
      </c>
      <c r="N3059">
        <v>17.347000000000001</v>
      </c>
    </row>
    <row r="3060" spans="13:14">
      <c r="M3060">
        <v>3000</v>
      </c>
      <c r="N3060">
        <v>17.353000000000002</v>
      </c>
    </row>
    <row r="3061" spans="13:14">
      <c r="M3061">
        <v>3001</v>
      </c>
      <c r="N3061">
        <v>17.36</v>
      </c>
    </row>
    <row r="3062" spans="13:14">
      <c r="M3062">
        <v>3002</v>
      </c>
      <c r="N3062">
        <v>17.366</v>
      </c>
    </row>
    <row r="3063" spans="13:14">
      <c r="M3063">
        <v>3003</v>
      </c>
      <c r="N3063">
        <v>17.373000000000001</v>
      </c>
    </row>
    <row r="3064" spans="13:14">
      <c r="M3064">
        <v>3004</v>
      </c>
      <c r="N3064">
        <v>17.379000000000001</v>
      </c>
    </row>
    <row r="3065" spans="13:14">
      <c r="M3065">
        <v>3005</v>
      </c>
      <c r="N3065">
        <v>17.385999999999999</v>
      </c>
    </row>
    <row r="3066" spans="13:14">
      <c r="M3066">
        <v>3006</v>
      </c>
      <c r="N3066">
        <v>17.391999999999999</v>
      </c>
    </row>
    <row r="3067" spans="13:14">
      <c r="M3067">
        <v>3007</v>
      </c>
      <c r="N3067">
        <v>17.399000000000001</v>
      </c>
    </row>
    <row r="3068" spans="13:14">
      <c r="M3068">
        <v>3008</v>
      </c>
      <c r="N3068">
        <v>17.405000000000001</v>
      </c>
    </row>
    <row r="3069" spans="13:14">
      <c r="M3069">
        <v>3009</v>
      </c>
      <c r="N3069">
        <v>17.411999999999999</v>
      </c>
    </row>
    <row r="3070" spans="13:14">
      <c r="M3070">
        <v>3010</v>
      </c>
      <c r="N3070">
        <v>17.417999999999999</v>
      </c>
    </row>
    <row r="3071" spans="13:14">
      <c r="M3071">
        <v>3011</v>
      </c>
      <c r="N3071">
        <v>17.425000000000001</v>
      </c>
    </row>
    <row r="3072" spans="13:14">
      <c r="M3072">
        <v>3012</v>
      </c>
      <c r="N3072">
        <v>17.431000000000001</v>
      </c>
    </row>
    <row r="3073" spans="13:14">
      <c r="M3073">
        <v>3013</v>
      </c>
      <c r="N3073">
        <v>17.437999999999999</v>
      </c>
    </row>
    <row r="3074" spans="13:14">
      <c r="M3074">
        <v>3014</v>
      </c>
      <c r="N3074">
        <v>17.443999999999999</v>
      </c>
    </row>
    <row r="3075" spans="13:14">
      <c r="M3075">
        <v>3015</v>
      </c>
      <c r="N3075">
        <v>17.451000000000001</v>
      </c>
    </row>
    <row r="3076" spans="13:14">
      <c r="M3076">
        <v>3016</v>
      </c>
      <c r="N3076">
        <v>17.457000000000001</v>
      </c>
    </row>
    <row r="3077" spans="13:14">
      <c r="M3077">
        <v>3017</v>
      </c>
      <c r="N3077">
        <v>17.463999999999999</v>
      </c>
    </row>
    <row r="3078" spans="13:14">
      <c r="M3078">
        <v>3018</v>
      </c>
      <c r="N3078">
        <v>17.47</v>
      </c>
    </row>
    <row r="3079" spans="13:14">
      <c r="M3079">
        <v>3019</v>
      </c>
      <c r="N3079">
        <v>17.477</v>
      </c>
    </row>
    <row r="3080" spans="13:14">
      <c r="M3080">
        <v>3020</v>
      </c>
      <c r="N3080">
        <v>17.483000000000001</v>
      </c>
    </row>
    <row r="3081" spans="13:14">
      <c r="M3081">
        <v>3021</v>
      </c>
      <c r="N3081">
        <v>17.489999999999998</v>
      </c>
    </row>
    <row r="3082" spans="13:14">
      <c r="M3082">
        <v>3022</v>
      </c>
      <c r="N3082">
        <v>17.495999999999999</v>
      </c>
    </row>
    <row r="3083" spans="13:14">
      <c r="M3083">
        <v>3023</v>
      </c>
      <c r="N3083">
        <v>17.503</v>
      </c>
    </row>
    <row r="3084" spans="13:14">
      <c r="M3084">
        <v>3024</v>
      </c>
      <c r="N3084">
        <v>17.509</v>
      </c>
    </row>
    <row r="3085" spans="13:14">
      <c r="M3085">
        <v>3025</v>
      </c>
      <c r="N3085">
        <v>17.515999999999998</v>
      </c>
    </row>
    <row r="3086" spans="13:14">
      <c r="M3086">
        <v>3026</v>
      </c>
      <c r="N3086">
        <v>17.521999999999998</v>
      </c>
    </row>
    <row r="3087" spans="13:14">
      <c r="M3087">
        <v>3027</v>
      </c>
      <c r="N3087">
        <v>17.529</v>
      </c>
    </row>
    <row r="3088" spans="13:14">
      <c r="M3088">
        <v>3028</v>
      </c>
      <c r="N3088">
        <v>17.535</v>
      </c>
    </row>
    <row r="3089" spans="13:14">
      <c r="M3089">
        <v>3029</v>
      </c>
      <c r="N3089">
        <v>17.542000000000002</v>
      </c>
    </row>
    <row r="3090" spans="13:14">
      <c r="M3090">
        <v>3030</v>
      </c>
      <c r="N3090">
        <v>17.547999999999998</v>
      </c>
    </row>
    <row r="3091" spans="13:14">
      <c r="M3091">
        <v>3031</v>
      </c>
      <c r="N3091">
        <v>17.555</v>
      </c>
    </row>
    <row r="3092" spans="13:14">
      <c r="M3092">
        <v>3032</v>
      </c>
      <c r="N3092">
        <v>17.561</v>
      </c>
    </row>
    <row r="3093" spans="13:14">
      <c r="M3093">
        <v>3033</v>
      </c>
      <c r="N3093">
        <v>17.568000000000001</v>
      </c>
    </row>
    <row r="3094" spans="13:14">
      <c r="M3094">
        <v>3034</v>
      </c>
      <c r="N3094">
        <v>17.574000000000002</v>
      </c>
    </row>
    <row r="3095" spans="13:14">
      <c r="M3095">
        <v>3035</v>
      </c>
      <c r="N3095">
        <v>17.581</v>
      </c>
    </row>
    <row r="3096" spans="13:14">
      <c r="M3096">
        <v>3036</v>
      </c>
      <c r="N3096">
        <v>17.587</v>
      </c>
    </row>
    <row r="3097" spans="13:14">
      <c r="M3097">
        <v>3037</v>
      </c>
      <c r="N3097">
        <v>17.594000000000001</v>
      </c>
    </row>
    <row r="3098" spans="13:14">
      <c r="M3098">
        <v>3038</v>
      </c>
      <c r="N3098">
        <v>17.600000000000001</v>
      </c>
    </row>
    <row r="3099" spans="13:14">
      <c r="M3099">
        <v>3039</v>
      </c>
      <c r="N3099">
        <v>17.606999999999999</v>
      </c>
    </row>
    <row r="3100" spans="13:14">
      <c r="M3100">
        <v>3040</v>
      </c>
      <c r="N3100">
        <v>17.613</v>
      </c>
    </row>
    <row r="3101" spans="13:14">
      <c r="M3101">
        <v>3041</v>
      </c>
      <c r="N3101">
        <v>17.62</v>
      </c>
    </row>
    <row r="3102" spans="13:14">
      <c r="M3102">
        <v>3042</v>
      </c>
      <c r="N3102">
        <v>17.626000000000001</v>
      </c>
    </row>
    <row r="3103" spans="13:14">
      <c r="M3103">
        <v>3043</v>
      </c>
      <c r="N3103">
        <v>17.632999999999999</v>
      </c>
    </row>
    <row r="3104" spans="13:14">
      <c r="M3104">
        <v>3044</v>
      </c>
      <c r="N3104">
        <v>17.638999999999999</v>
      </c>
    </row>
    <row r="3105" spans="13:14">
      <c r="M3105">
        <v>3045</v>
      </c>
      <c r="N3105">
        <v>17.645</v>
      </c>
    </row>
    <row r="3106" spans="13:14">
      <c r="M3106">
        <v>3046</v>
      </c>
      <c r="N3106">
        <v>17.652000000000001</v>
      </c>
    </row>
    <row r="3107" spans="13:14">
      <c r="M3107">
        <v>3047</v>
      </c>
      <c r="N3107">
        <v>17.658000000000001</v>
      </c>
    </row>
    <row r="3108" spans="13:14">
      <c r="M3108">
        <v>3048</v>
      </c>
      <c r="N3108">
        <v>17.664999999999999</v>
      </c>
    </row>
    <row r="3109" spans="13:14">
      <c r="M3109">
        <v>3049</v>
      </c>
      <c r="N3109">
        <v>17.670999999999999</v>
      </c>
    </row>
    <row r="3110" spans="13:14">
      <c r="M3110">
        <v>3050</v>
      </c>
      <c r="N3110">
        <v>17.678000000000001</v>
      </c>
    </row>
    <row r="3111" spans="13:14">
      <c r="M3111">
        <v>3051</v>
      </c>
      <c r="N3111">
        <v>17.684000000000001</v>
      </c>
    </row>
    <row r="3112" spans="13:14">
      <c r="M3112">
        <v>3052</v>
      </c>
      <c r="N3112">
        <v>17.690999999999999</v>
      </c>
    </row>
    <row r="3113" spans="13:14">
      <c r="M3113">
        <v>3053</v>
      </c>
      <c r="N3113">
        <v>17.696999999999999</v>
      </c>
    </row>
    <row r="3114" spans="13:14">
      <c r="M3114">
        <v>3054</v>
      </c>
      <c r="N3114">
        <v>17.704000000000001</v>
      </c>
    </row>
    <row r="3115" spans="13:14">
      <c r="M3115">
        <v>3055</v>
      </c>
      <c r="N3115">
        <v>17.71</v>
      </c>
    </row>
    <row r="3116" spans="13:14">
      <c r="M3116">
        <v>3056</v>
      </c>
      <c r="N3116">
        <v>17.716999999999999</v>
      </c>
    </row>
    <row r="3117" spans="13:14">
      <c r="M3117">
        <v>3057</v>
      </c>
      <c r="N3117">
        <v>17.722999999999999</v>
      </c>
    </row>
    <row r="3118" spans="13:14">
      <c r="M3118">
        <v>3058</v>
      </c>
      <c r="N3118">
        <v>17.728999999999999</v>
      </c>
    </row>
    <row r="3119" spans="13:14">
      <c r="M3119">
        <v>3059</v>
      </c>
      <c r="N3119">
        <v>17.736000000000001</v>
      </c>
    </row>
    <row r="3120" spans="13:14">
      <c r="M3120">
        <v>3060</v>
      </c>
      <c r="N3120">
        <v>17.742000000000001</v>
      </c>
    </row>
    <row r="3121" spans="13:14">
      <c r="M3121">
        <v>3061</v>
      </c>
      <c r="N3121">
        <v>17.748999999999999</v>
      </c>
    </row>
    <row r="3122" spans="13:14">
      <c r="M3122">
        <v>3062</v>
      </c>
      <c r="N3122">
        <v>17.754999999999999</v>
      </c>
    </row>
    <row r="3123" spans="13:14">
      <c r="M3123">
        <v>3063</v>
      </c>
      <c r="N3123">
        <v>17.762</v>
      </c>
    </row>
    <row r="3124" spans="13:14">
      <c r="M3124">
        <v>3064</v>
      </c>
      <c r="N3124">
        <v>17.768000000000001</v>
      </c>
    </row>
    <row r="3125" spans="13:14">
      <c r="M3125">
        <v>3065</v>
      </c>
      <c r="N3125">
        <v>17.774999999999999</v>
      </c>
    </row>
    <row r="3126" spans="13:14">
      <c r="M3126">
        <v>3066</v>
      </c>
      <c r="N3126">
        <v>17.780999999999999</v>
      </c>
    </row>
    <row r="3127" spans="13:14">
      <c r="M3127">
        <v>3067</v>
      </c>
      <c r="N3127">
        <v>17.786999999999999</v>
      </c>
    </row>
    <row r="3128" spans="13:14">
      <c r="M3128">
        <v>3068</v>
      </c>
      <c r="N3128">
        <v>17.794</v>
      </c>
    </row>
    <row r="3129" spans="13:14">
      <c r="M3129">
        <v>3069</v>
      </c>
      <c r="N3129">
        <v>17.8</v>
      </c>
    </row>
    <row r="3130" spans="13:14">
      <c r="M3130">
        <v>3070</v>
      </c>
      <c r="N3130">
        <v>17.806999999999999</v>
      </c>
    </row>
    <row r="3131" spans="13:14">
      <c r="M3131">
        <v>3071</v>
      </c>
      <c r="N3131">
        <v>17.812999999999999</v>
      </c>
    </row>
    <row r="3132" spans="13:14">
      <c r="M3132">
        <v>3072</v>
      </c>
      <c r="N3132">
        <v>17.818999999999999</v>
      </c>
    </row>
    <row r="3133" spans="13:14">
      <c r="M3133">
        <v>3073</v>
      </c>
      <c r="N3133">
        <v>17.826000000000001</v>
      </c>
    </row>
    <row r="3134" spans="13:14">
      <c r="M3134">
        <v>3074</v>
      </c>
      <c r="N3134">
        <v>17.832000000000001</v>
      </c>
    </row>
    <row r="3135" spans="13:14">
      <c r="M3135">
        <v>3075</v>
      </c>
      <c r="N3135">
        <v>17.838999999999999</v>
      </c>
    </row>
    <row r="3136" spans="13:14">
      <c r="M3136">
        <v>3076</v>
      </c>
      <c r="N3136">
        <v>17.844999999999999</v>
      </c>
    </row>
    <row r="3137" spans="13:14">
      <c r="M3137">
        <v>3077</v>
      </c>
      <c r="N3137">
        <v>17.852</v>
      </c>
    </row>
    <row r="3138" spans="13:14">
      <c r="M3138">
        <v>3078</v>
      </c>
      <c r="N3138">
        <v>17.858000000000001</v>
      </c>
    </row>
    <row r="3139" spans="13:14">
      <c r="M3139">
        <v>3079</v>
      </c>
      <c r="N3139">
        <v>17.864000000000001</v>
      </c>
    </row>
    <row r="3140" spans="13:14">
      <c r="M3140">
        <v>3080</v>
      </c>
      <c r="N3140">
        <v>17.870999999999999</v>
      </c>
    </row>
    <row r="3141" spans="13:14">
      <c r="M3141">
        <v>3081</v>
      </c>
      <c r="N3141">
        <v>17.876999999999999</v>
      </c>
    </row>
    <row r="3142" spans="13:14">
      <c r="M3142">
        <v>3082</v>
      </c>
      <c r="N3142">
        <v>17.884</v>
      </c>
    </row>
    <row r="3143" spans="13:14">
      <c r="M3143">
        <v>3083</v>
      </c>
      <c r="N3143">
        <v>17.89</v>
      </c>
    </row>
    <row r="3144" spans="13:14">
      <c r="M3144">
        <v>3084</v>
      </c>
      <c r="N3144">
        <v>17.896000000000001</v>
      </c>
    </row>
    <row r="3145" spans="13:14">
      <c r="M3145">
        <v>3085</v>
      </c>
      <c r="N3145">
        <v>17.902999999999999</v>
      </c>
    </row>
    <row r="3146" spans="13:14">
      <c r="M3146">
        <v>3086</v>
      </c>
      <c r="N3146">
        <v>17.908999999999999</v>
      </c>
    </row>
    <row r="3147" spans="13:14">
      <c r="M3147">
        <v>3087</v>
      </c>
      <c r="N3147">
        <v>17.914999999999999</v>
      </c>
    </row>
    <row r="3148" spans="13:14">
      <c r="M3148">
        <v>3088</v>
      </c>
      <c r="N3148">
        <v>17.922000000000001</v>
      </c>
    </row>
    <row r="3149" spans="13:14">
      <c r="M3149">
        <v>3089</v>
      </c>
      <c r="N3149">
        <v>17.928000000000001</v>
      </c>
    </row>
    <row r="3150" spans="13:14">
      <c r="M3150">
        <v>3090</v>
      </c>
      <c r="N3150">
        <v>17.934999999999999</v>
      </c>
    </row>
    <row r="3151" spans="13:14">
      <c r="M3151">
        <v>3091</v>
      </c>
      <c r="N3151">
        <v>17.940999999999999</v>
      </c>
    </row>
    <row r="3152" spans="13:14">
      <c r="M3152">
        <v>3092</v>
      </c>
      <c r="N3152">
        <v>17.946999999999999</v>
      </c>
    </row>
    <row r="3153" spans="13:14">
      <c r="M3153">
        <v>3093</v>
      </c>
      <c r="N3153">
        <v>17.954000000000001</v>
      </c>
    </row>
    <row r="3154" spans="13:14">
      <c r="M3154">
        <v>3094</v>
      </c>
      <c r="N3154">
        <v>17.96</v>
      </c>
    </row>
    <row r="3155" spans="13:14">
      <c r="M3155">
        <v>3095</v>
      </c>
      <c r="N3155">
        <v>17.966000000000001</v>
      </c>
    </row>
    <row r="3156" spans="13:14">
      <c r="M3156">
        <v>3096</v>
      </c>
      <c r="N3156">
        <v>17.972999999999999</v>
      </c>
    </row>
    <row r="3157" spans="13:14">
      <c r="M3157">
        <v>3097</v>
      </c>
      <c r="N3157">
        <v>17.978999999999999</v>
      </c>
    </row>
    <row r="3158" spans="13:14">
      <c r="M3158">
        <v>3098</v>
      </c>
      <c r="N3158">
        <v>17.984999999999999</v>
      </c>
    </row>
    <row r="3159" spans="13:14">
      <c r="M3159">
        <v>3099</v>
      </c>
      <c r="N3159">
        <v>17.992000000000001</v>
      </c>
    </row>
    <row r="3160" spans="13:14">
      <c r="M3160">
        <v>3100</v>
      </c>
      <c r="N3160">
        <v>17.998000000000001</v>
      </c>
    </row>
    <row r="3161" spans="13:14">
      <c r="M3161">
        <v>3101</v>
      </c>
      <c r="N3161">
        <v>18.004000000000001</v>
      </c>
    </row>
    <row r="3162" spans="13:14">
      <c r="M3162">
        <v>3102</v>
      </c>
      <c r="N3162">
        <v>18.010999999999999</v>
      </c>
    </row>
    <row r="3163" spans="13:14">
      <c r="M3163">
        <v>3103</v>
      </c>
      <c r="N3163">
        <v>18.016999999999999</v>
      </c>
    </row>
    <row r="3164" spans="13:14">
      <c r="M3164">
        <v>3104</v>
      </c>
      <c r="N3164">
        <v>18.023</v>
      </c>
    </row>
    <row r="3165" spans="13:14">
      <c r="M3165">
        <v>3105</v>
      </c>
      <c r="N3165">
        <v>18.03</v>
      </c>
    </row>
    <row r="3166" spans="13:14">
      <c r="M3166">
        <v>3106</v>
      </c>
      <c r="N3166">
        <v>18.036000000000001</v>
      </c>
    </row>
    <row r="3167" spans="13:14">
      <c r="M3167">
        <v>3107</v>
      </c>
      <c r="N3167">
        <v>18.042000000000002</v>
      </c>
    </row>
    <row r="3168" spans="13:14">
      <c r="M3168">
        <v>3108</v>
      </c>
      <c r="N3168">
        <v>18.048999999999999</v>
      </c>
    </row>
    <row r="3169" spans="13:14">
      <c r="M3169">
        <v>3109</v>
      </c>
      <c r="N3169">
        <v>18.055</v>
      </c>
    </row>
    <row r="3170" spans="13:14">
      <c r="M3170">
        <v>3110</v>
      </c>
      <c r="N3170">
        <v>18.061</v>
      </c>
    </row>
    <row r="3171" spans="13:14">
      <c r="M3171">
        <v>3111</v>
      </c>
      <c r="N3171">
        <v>18.068000000000001</v>
      </c>
    </row>
    <row r="3172" spans="13:14">
      <c r="M3172">
        <v>3112</v>
      </c>
      <c r="N3172">
        <v>18.074000000000002</v>
      </c>
    </row>
    <row r="3173" spans="13:14">
      <c r="M3173">
        <v>3113</v>
      </c>
      <c r="N3173">
        <v>18.079999999999998</v>
      </c>
    </row>
    <row r="3174" spans="13:14">
      <c r="M3174">
        <v>3114</v>
      </c>
      <c r="N3174">
        <v>18.085999999999999</v>
      </c>
    </row>
    <row r="3175" spans="13:14">
      <c r="M3175">
        <v>3115</v>
      </c>
      <c r="N3175">
        <v>18.093</v>
      </c>
    </row>
    <row r="3176" spans="13:14">
      <c r="M3176">
        <v>3116</v>
      </c>
      <c r="N3176">
        <v>18.099</v>
      </c>
    </row>
    <row r="3177" spans="13:14">
      <c r="M3177">
        <v>3117</v>
      </c>
      <c r="N3177">
        <v>18.105</v>
      </c>
    </row>
    <row r="3178" spans="13:14">
      <c r="M3178">
        <v>3118</v>
      </c>
      <c r="N3178">
        <v>18.111999999999998</v>
      </c>
    </row>
    <row r="3179" spans="13:14">
      <c r="M3179">
        <v>3119</v>
      </c>
      <c r="N3179">
        <v>18.117999999999999</v>
      </c>
    </row>
    <row r="3180" spans="13:14">
      <c r="M3180">
        <v>3120</v>
      </c>
      <c r="N3180">
        <v>18.123999999999999</v>
      </c>
    </row>
    <row r="3181" spans="13:14">
      <c r="M3181">
        <v>3121</v>
      </c>
      <c r="N3181">
        <v>18.13</v>
      </c>
    </row>
    <row r="3182" spans="13:14">
      <c r="M3182">
        <v>3122</v>
      </c>
      <c r="N3182">
        <v>18.137</v>
      </c>
    </row>
    <row r="3183" spans="13:14">
      <c r="M3183">
        <v>3123</v>
      </c>
      <c r="N3183">
        <v>18.143000000000001</v>
      </c>
    </row>
    <row r="3184" spans="13:14">
      <c r="M3184">
        <v>3124</v>
      </c>
      <c r="N3184">
        <v>18.149000000000001</v>
      </c>
    </row>
    <row r="3185" spans="13:14">
      <c r="M3185">
        <v>3125</v>
      </c>
      <c r="N3185">
        <v>18.155000000000001</v>
      </c>
    </row>
    <row r="3186" spans="13:14">
      <c r="M3186">
        <v>3126</v>
      </c>
      <c r="N3186">
        <v>18.161999999999999</v>
      </c>
    </row>
    <row r="3187" spans="13:14">
      <c r="M3187">
        <v>3127</v>
      </c>
      <c r="N3187">
        <v>18.167999999999999</v>
      </c>
    </row>
    <row r="3188" spans="13:14">
      <c r="M3188">
        <v>3128</v>
      </c>
      <c r="N3188">
        <v>18.173999999999999</v>
      </c>
    </row>
    <row r="3189" spans="13:14">
      <c r="M3189">
        <v>3129</v>
      </c>
      <c r="N3189">
        <v>18.18</v>
      </c>
    </row>
    <row r="3190" spans="13:14">
      <c r="M3190">
        <v>3130</v>
      </c>
      <c r="N3190">
        <v>18.187000000000001</v>
      </c>
    </row>
    <row r="3191" spans="13:14">
      <c r="M3191">
        <v>3131</v>
      </c>
      <c r="N3191">
        <v>18.193000000000001</v>
      </c>
    </row>
    <row r="3192" spans="13:14">
      <c r="M3192">
        <v>3132</v>
      </c>
      <c r="N3192">
        <v>18.199000000000002</v>
      </c>
    </row>
    <row r="3193" spans="13:14">
      <c r="M3193">
        <v>3133</v>
      </c>
      <c r="N3193">
        <v>18.204999999999998</v>
      </c>
    </row>
    <row r="3194" spans="13:14">
      <c r="M3194">
        <v>3134</v>
      </c>
      <c r="N3194">
        <v>18.210999999999999</v>
      </c>
    </row>
    <row r="3195" spans="13:14">
      <c r="M3195">
        <v>3135</v>
      </c>
      <c r="N3195">
        <v>18.218</v>
      </c>
    </row>
    <row r="3196" spans="13:14">
      <c r="M3196">
        <v>3136</v>
      </c>
      <c r="N3196">
        <v>18.224</v>
      </c>
    </row>
    <row r="3197" spans="13:14">
      <c r="M3197">
        <v>3137</v>
      </c>
      <c r="N3197">
        <v>18.23</v>
      </c>
    </row>
    <row r="3198" spans="13:14">
      <c r="M3198">
        <v>3138</v>
      </c>
      <c r="N3198">
        <v>18.236000000000001</v>
      </c>
    </row>
    <row r="3199" spans="13:14">
      <c r="M3199">
        <v>3139</v>
      </c>
      <c r="N3199">
        <v>18.242000000000001</v>
      </c>
    </row>
    <row r="3200" spans="13:14">
      <c r="M3200">
        <v>3140</v>
      </c>
      <c r="N3200">
        <v>18.248999999999999</v>
      </c>
    </row>
    <row r="3201" spans="13:14">
      <c r="M3201">
        <v>3141</v>
      </c>
      <c r="N3201">
        <v>18.254999999999999</v>
      </c>
    </row>
    <row r="3202" spans="13:14">
      <c r="M3202">
        <v>3142</v>
      </c>
      <c r="N3202">
        <v>18.260999999999999</v>
      </c>
    </row>
    <row r="3203" spans="13:14">
      <c r="M3203">
        <v>3143</v>
      </c>
      <c r="N3203">
        <v>18.266999999999999</v>
      </c>
    </row>
    <row r="3204" spans="13:14">
      <c r="M3204">
        <v>3144</v>
      </c>
      <c r="N3204">
        <v>18.273</v>
      </c>
    </row>
    <row r="3205" spans="13:14">
      <c r="M3205">
        <v>3145</v>
      </c>
      <c r="N3205">
        <v>18.279</v>
      </c>
    </row>
    <row r="3206" spans="13:14">
      <c r="M3206">
        <v>3146</v>
      </c>
      <c r="N3206">
        <v>18.285</v>
      </c>
    </row>
    <row r="3207" spans="13:14">
      <c r="M3207">
        <v>3147</v>
      </c>
      <c r="N3207">
        <v>18.292000000000002</v>
      </c>
    </row>
    <row r="3208" spans="13:14">
      <c r="M3208">
        <v>3148</v>
      </c>
      <c r="N3208">
        <v>18.297999999999998</v>
      </c>
    </row>
    <row r="3209" spans="13:14">
      <c r="M3209">
        <v>3149</v>
      </c>
      <c r="N3209">
        <v>18.303999999999998</v>
      </c>
    </row>
    <row r="3210" spans="13:14">
      <c r="M3210">
        <v>3150</v>
      </c>
      <c r="N3210">
        <v>18.309999999999999</v>
      </c>
    </row>
    <row r="3211" spans="13:14">
      <c r="M3211">
        <v>3151</v>
      </c>
      <c r="N3211">
        <v>18.315999999999999</v>
      </c>
    </row>
    <row r="3212" spans="13:14">
      <c r="M3212">
        <v>3152</v>
      </c>
      <c r="N3212">
        <v>18.321999999999999</v>
      </c>
    </row>
    <row r="3213" spans="13:14">
      <c r="M3213">
        <v>3153</v>
      </c>
      <c r="N3213">
        <v>18.327999999999999</v>
      </c>
    </row>
    <row r="3214" spans="13:14">
      <c r="M3214">
        <v>3154</v>
      </c>
      <c r="N3214">
        <v>18.334</v>
      </c>
    </row>
    <row r="3215" spans="13:14">
      <c r="M3215">
        <v>3155</v>
      </c>
      <c r="N3215">
        <v>18.341000000000001</v>
      </c>
    </row>
    <row r="3216" spans="13:14">
      <c r="M3216">
        <v>3156</v>
      </c>
      <c r="N3216">
        <v>18.347000000000001</v>
      </c>
    </row>
    <row r="3217" spans="13:14">
      <c r="M3217">
        <v>3157</v>
      </c>
      <c r="N3217">
        <v>18.353000000000002</v>
      </c>
    </row>
    <row r="3218" spans="13:14">
      <c r="M3218">
        <v>3158</v>
      </c>
      <c r="N3218">
        <v>18.359000000000002</v>
      </c>
    </row>
    <row r="3219" spans="13:14">
      <c r="M3219">
        <v>3159</v>
      </c>
      <c r="N3219">
        <v>18.364999999999998</v>
      </c>
    </row>
    <row r="3220" spans="13:14">
      <c r="M3220">
        <v>3160</v>
      </c>
      <c r="N3220">
        <v>18.370999999999999</v>
      </c>
    </row>
    <row r="3221" spans="13:14">
      <c r="M3221">
        <v>3161</v>
      </c>
      <c r="N3221">
        <v>18.376999999999999</v>
      </c>
    </row>
    <row r="3222" spans="13:14">
      <c r="M3222">
        <v>3162</v>
      </c>
      <c r="N3222">
        <v>18.382999999999999</v>
      </c>
    </row>
    <row r="3223" spans="13:14">
      <c r="M3223">
        <v>3163</v>
      </c>
      <c r="N3223">
        <v>18.388999999999999</v>
      </c>
    </row>
    <row r="3224" spans="13:14">
      <c r="M3224">
        <v>3164</v>
      </c>
      <c r="N3224">
        <v>18.395</v>
      </c>
    </row>
    <row r="3225" spans="13:14">
      <c r="M3225">
        <v>3165</v>
      </c>
      <c r="N3225">
        <v>18.401</v>
      </c>
    </row>
    <row r="3226" spans="13:14">
      <c r="M3226">
        <v>3166</v>
      </c>
      <c r="N3226">
        <v>18.407</v>
      </c>
    </row>
    <row r="3227" spans="13:14">
      <c r="M3227">
        <v>3167</v>
      </c>
      <c r="N3227">
        <v>18.413</v>
      </c>
    </row>
    <row r="3228" spans="13:14">
      <c r="M3228">
        <v>3168</v>
      </c>
      <c r="N3228">
        <v>18.419</v>
      </c>
    </row>
    <row r="3229" spans="13:14">
      <c r="M3229">
        <v>3169</v>
      </c>
      <c r="N3229">
        <v>18.425000000000001</v>
      </c>
    </row>
    <row r="3230" spans="13:14">
      <c r="M3230">
        <v>3170</v>
      </c>
      <c r="N3230">
        <v>18.431000000000001</v>
      </c>
    </row>
    <row r="3231" spans="13:14">
      <c r="M3231">
        <v>3171</v>
      </c>
      <c r="N3231">
        <v>18.437000000000001</v>
      </c>
    </row>
    <row r="3232" spans="13:14">
      <c r="M3232">
        <v>3172</v>
      </c>
      <c r="N3232">
        <v>18.443000000000001</v>
      </c>
    </row>
    <row r="3233" spans="13:14">
      <c r="M3233">
        <v>3173</v>
      </c>
      <c r="N3233">
        <v>18.449000000000002</v>
      </c>
    </row>
    <row r="3234" spans="13:14">
      <c r="M3234">
        <v>3174</v>
      </c>
      <c r="N3234">
        <v>18.454999999999998</v>
      </c>
    </row>
    <row r="3235" spans="13:14">
      <c r="M3235">
        <v>3175</v>
      </c>
      <c r="N3235">
        <v>18.460999999999999</v>
      </c>
    </row>
    <row r="3236" spans="13:14">
      <c r="M3236">
        <v>3176</v>
      </c>
      <c r="N3236">
        <v>18.466999999999999</v>
      </c>
    </row>
    <row r="3237" spans="13:14">
      <c r="M3237">
        <v>3177</v>
      </c>
      <c r="N3237">
        <v>18.472999999999999</v>
      </c>
    </row>
    <row r="3238" spans="13:14">
      <c r="M3238">
        <v>3178</v>
      </c>
      <c r="N3238">
        <v>18.478999999999999</v>
      </c>
    </row>
    <row r="3239" spans="13:14">
      <c r="M3239">
        <v>3179</v>
      </c>
      <c r="N3239">
        <v>18.484999999999999</v>
      </c>
    </row>
    <row r="3240" spans="13:14">
      <c r="M3240">
        <v>3180</v>
      </c>
      <c r="N3240">
        <v>18.491</v>
      </c>
    </row>
    <row r="3241" spans="13:14">
      <c r="M3241">
        <v>3181</v>
      </c>
      <c r="N3241">
        <v>18.497</v>
      </c>
    </row>
    <row r="3242" spans="13:14">
      <c r="M3242">
        <v>3182</v>
      </c>
      <c r="N3242">
        <v>18.503</v>
      </c>
    </row>
    <row r="3243" spans="13:14">
      <c r="M3243">
        <v>3183</v>
      </c>
      <c r="N3243">
        <v>18.509</v>
      </c>
    </row>
    <row r="3244" spans="13:14">
      <c r="M3244">
        <v>3184</v>
      </c>
      <c r="N3244">
        <v>18.515000000000001</v>
      </c>
    </row>
    <row r="3245" spans="13:14">
      <c r="M3245">
        <v>3185</v>
      </c>
      <c r="N3245">
        <v>18.521000000000001</v>
      </c>
    </row>
    <row r="3246" spans="13:14">
      <c r="M3246">
        <v>3186</v>
      </c>
      <c r="N3246">
        <v>18.527000000000001</v>
      </c>
    </row>
    <row r="3247" spans="13:14">
      <c r="M3247">
        <v>3187</v>
      </c>
      <c r="N3247">
        <v>18.533000000000001</v>
      </c>
    </row>
    <row r="3248" spans="13:14">
      <c r="M3248">
        <v>3188</v>
      </c>
      <c r="N3248">
        <v>18.539000000000001</v>
      </c>
    </row>
    <row r="3249" spans="13:14">
      <c r="M3249">
        <v>3189</v>
      </c>
      <c r="N3249">
        <v>18.545000000000002</v>
      </c>
    </row>
    <row r="3250" spans="13:14">
      <c r="M3250">
        <v>3190</v>
      </c>
      <c r="N3250">
        <v>18.550999999999998</v>
      </c>
    </row>
    <row r="3251" spans="13:14">
      <c r="M3251">
        <v>3191</v>
      </c>
      <c r="N3251">
        <v>18.556999999999999</v>
      </c>
    </row>
    <row r="3252" spans="13:14">
      <c r="M3252">
        <v>3192</v>
      </c>
      <c r="N3252">
        <v>18.562000000000001</v>
      </c>
    </row>
    <row r="3253" spans="13:14">
      <c r="M3253">
        <v>3193</v>
      </c>
      <c r="N3253">
        <v>18.568000000000001</v>
      </c>
    </row>
    <row r="3254" spans="13:14">
      <c r="M3254">
        <v>3194</v>
      </c>
      <c r="N3254">
        <v>18.574000000000002</v>
      </c>
    </row>
    <row r="3255" spans="13:14">
      <c r="M3255">
        <v>3195</v>
      </c>
      <c r="N3255">
        <v>18.579999999999998</v>
      </c>
    </row>
    <row r="3256" spans="13:14">
      <c r="M3256">
        <v>3196</v>
      </c>
      <c r="N3256">
        <v>18.585999999999999</v>
      </c>
    </row>
    <row r="3257" spans="13:14">
      <c r="M3257">
        <v>3197</v>
      </c>
      <c r="N3257">
        <v>18.591999999999999</v>
      </c>
    </row>
    <row r="3258" spans="13:14">
      <c r="M3258">
        <v>3198</v>
      </c>
      <c r="N3258">
        <v>18.597999999999999</v>
      </c>
    </row>
    <row r="3259" spans="13:14">
      <c r="M3259">
        <v>3199</v>
      </c>
      <c r="N3259">
        <v>18.603000000000002</v>
      </c>
    </row>
    <row r="3260" spans="13:14">
      <c r="M3260">
        <v>3200</v>
      </c>
      <c r="N3260">
        <v>18.609000000000002</v>
      </c>
    </row>
    <row r="3261" spans="13:14">
      <c r="M3261">
        <v>3201</v>
      </c>
      <c r="N3261">
        <v>18.614999999999998</v>
      </c>
    </row>
    <row r="3262" spans="13:14">
      <c r="M3262">
        <v>3202</v>
      </c>
      <c r="N3262">
        <v>18.620999999999999</v>
      </c>
    </row>
    <row r="3263" spans="13:14">
      <c r="M3263">
        <v>3203</v>
      </c>
      <c r="N3263">
        <v>18.626999999999999</v>
      </c>
    </row>
    <row r="3264" spans="13:14">
      <c r="M3264">
        <v>3204</v>
      </c>
      <c r="N3264">
        <v>18.632999999999999</v>
      </c>
    </row>
    <row r="3265" spans="13:14">
      <c r="M3265">
        <v>3205</v>
      </c>
      <c r="N3265">
        <v>18.638000000000002</v>
      </c>
    </row>
    <row r="3266" spans="13:14">
      <c r="M3266">
        <v>3206</v>
      </c>
      <c r="N3266">
        <v>18.643999999999998</v>
      </c>
    </row>
    <row r="3267" spans="13:14">
      <c r="M3267">
        <v>3207</v>
      </c>
      <c r="N3267">
        <v>18.649999999999999</v>
      </c>
    </row>
    <row r="3268" spans="13:14">
      <c r="M3268">
        <v>3208</v>
      </c>
      <c r="N3268">
        <v>18.655999999999999</v>
      </c>
    </row>
    <row r="3269" spans="13:14">
      <c r="M3269">
        <v>3209</v>
      </c>
      <c r="N3269">
        <v>18.661000000000001</v>
      </c>
    </row>
    <row r="3270" spans="13:14">
      <c r="M3270">
        <v>3210</v>
      </c>
      <c r="N3270">
        <v>18.667000000000002</v>
      </c>
    </row>
    <row r="3271" spans="13:14">
      <c r="M3271">
        <v>3211</v>
      </c>
      <c r="N3271">
        <v>18.672999999999998</v>
      </c>
    </row>
    <row r="3272" spans="13:14">
      <c r="M3272">
        <v>3212</v>
      </c>
      <c r="N3272">
        <v>18.678999999999998</v>
      </c>
    </row>
    <row r="3273" spans="13:14">
      <c r="M3273">
        <v>3213</v>
      </c>
      <c r="N3273">
        <v>18.684000000000001</v>
      </c>
    </row>
    <row r="3274" spans="13:14">
      <c r="M3274">
        <v>3214</v>
      </c>
      <c r="N3274">
        <v>18.690000000000001</v>
      </c>
    </row>
  </sheetData>
  <sheetProtection password="CD88" sheet="1" selectLockedCells="1" selectUnlockedCells="1"/>
  <phoneticPr fontId="4" type="noConversion"/>
  <pageMargins left="0.75" right="0.75" top="1" bottom="1" header="0.5" footer="0.5"/>
  <pageSetup orientation="portrait" r:id="rId1"/>
  <headerFooter alignWithMargins="0"/>
  <customProperties>
    <customPr name="%locator_row%" r:id="rId2"/>
    <customPr name="%startcell%" r:id="rId3"/>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8CCF0-8F84-499D-B0C9-7C32470B72F4}">
  <sheetPr codeName="Sheet16">
    <tabColor indexed="57"/>
  </sheetPr>
  <dimension ref="A1:BN3023"/>
  <sheetViews>
    <sheetView workbookViewId="0"/>
  </sheetViews>
  <sheetFormatPr defaultRowHeight="12.75"/>
  <cols>
    <col min="2" max="2" width="11.140625" customWidth="1"/>
    <col min="41" max="41" width="12.42578125" bestFit="1" customWidth="1"/>
    <col min="42" max="42" width="13.140625" bestFit="1" customWidth="1"/>
    <col min="43" max="43" width="11.42578125" bestFit="1" customWidth="1"/>
    <col min="44" max="44" width="13.140625" bestFit="1" customWidth="1"/>
    <col min="45" max="45" width="12.42578125" bestFit="1" customWidth="1"/>
    <col min="65" max="65" width="12" bestFit="1" customWidth="1"/>
    <col min="66" max="66" width="12.42578125" bestFit="1" customWidth="1"/>
  </cols>
  <sheetData>
    <row r="1" spans="1:66">
      <c r="M1" t="s">
        <v>823</v>
      </c>
      <c r="N1" t="s">
        <v>824</v>
      </c>
      <c r="O1" s="4">
        <v>32</v>
      </c>
      <c r="P1" s="4">
        <v>1947.5239999999999</v>
      </c>
      <c r="Q1" t="s">
        <v>829</v>
      </c>
      <c r="R1" t="s">
        <v>830</v>
      </c>
      <c r="S1" t="s">
        <v>831</v>
      </c>
      <c r="T1" t="s">
        <v>832</v>
      </c>
      <c r="U1" t="s">
        <v>833</v>
      </c>
      <c r="V1" t="s">
        <v>834</v>
      </c>
      <c r="W1" t="s">
        <v>835</v>
      </c>
      <c r="X1" t="s">
        <v>836</v>
      </c>
      <c r="Y1" t="s">
        <v>837</v>
      </c>
      <c r="AA1" s="4">
        <v>-2</v>
      </c>
      <c r="AB1" s="4">
        <v>-3</v>
      </c>
      <c r="AC1" s="4">
        <v>-6</v>
      </c>
      <c r="AD1" s="4">
        <v>-9</v>
      </c>
      <c r="AE1" s="4">
        <v>-12</v>
      </c>
      <c r="AF1" s="4">
        <v>-15</v>
      </c>
      <c r="AG1" s="4">
        <v>-19</v>
      </c>
      <c r="AH1" s="4">
        <v>-22</v>
      </c>
      <c r="AI1" s="4">
        <v>-26</v>
      </c>
      <c r="AK1" t="s">
        <v>838</v>
      </c>
      <c r="AL1" t="s">
        <v>839</v>
      </c>
      <c r="AM1" t="s">
        <v>840</v>
      </c>
      <c r="AN1" t="s">
        <v>841</v>
      </c>
      <c r="AO1" t="s">
        <v>842</v>
      </c>
      <c r="AP1" t="s">
        <v>843</v>
      </c>
      <c r="AQ1" t="s">
        <v>844</v>
      </c>
      <c r="AR1" t="s">
        <v>845</v>
      </c>
      <c r="AS1" t="s">
        <v>846</v>
      </c>
      <c r="AU1">
        <f>P1</f>
        <v>1947.5239999999999</v>
      </c>
      <c r="AV1" s="4">
        <v>3028.1</v>
      </c>
      <c r="AW1" t="s">
        <v>829</v>
      </c>
      <c r="AX1" t="s">
        <v>830</v>
      </c>
      <c r="AY1" t="s">
        <v>831</v>
      </c>
      <c r="AZ1" t="s">
        <v>832</v>
      </c>
      <c r="BA1" t="s">
        <v>833</v>
      </c>
      <c r="BC1" s="4">
        <v>0</v>
      </c>
      <c r="BD1" s="4">
        <v>-3</v>
      </c>
      <c r="BE1" s="4">
        <v>-6</v>
      </c>
      <c r="BF1" s="4">
        <v>-10</v>
      </c>
      <c r="BG1" s="4">
        <v>-15</v>
      </c>
      <c r="BJ1" t="s">
        <v>838</v>
      </c>
      <c r="BK1" t="s">
        <v>839</v>
      </c>
      <c r="BL1" t="s">
        <v>840</v>
      </c>
      <c r="BM1" t="s">
        <v>841</v>
      </c>
      <c r="BN1" t="s">
        <v>842</v>
      </c>
    </row>
    <row r="2" spans="1:66" ht="15">
      <c r="A2" t="s">
        <v>824</v>
      </c>
      <c r="B2" t="s">
        <v>823</v>
      </c>
      <c r="M2" s="280">
        <v>32</v>
      </c>
      <c r="N2" s="280">
        <f>IF(M2&gt;=$P$1,SUM(BJ2:BN2),SUM(AK2:AS2))</f>
        <v>-1.2104620903635442E-4</v>
      </c>
      <c r="Q2" s="4">
        <v>-9.1941659999999992</v>
      </c>
      <c r="R2" s="4">
        <v>2.7363870000000001</v>
      </c>
      <c r="S2" s="4">
        <v>4.2938109999999998</v>
      </c>
      <c r="T2" s="4">
        <v>-4.3973690000000003</v>
      </c>
      <c r="U2" s="4">
        <v>3.3600979999999998</v>
      </c>
      <c r="V2" s="4">
        <v>-1.902992</v>
      </c>
      <c r="W2" s="4">
        <v>7.9838529999999999</v>
      </c>
      <c r="X2" s="4">
        <v>-2.1059320000000001</v>
      </c>
      <c r="Y2" s="4">
        <v>2.4631959999999999</v>
      </c>
      <c r="AA2">
        <f>Q$2*10^AA1</f>
        <v>-9.1941659999999995E-2</v>
      </c>
      <c r="AB2">
        <f t="shared" ref="AB2:AI2" si="0">R$2*10^AB1</f>
        <v>2.7363870000000003E-3</v>
      </c>
      <c r="AC2">
        <f t="shared" si="0"/>
        <v>4.2938109999999995E-6</v>
      </c>
      <c r="AD2">
        <f t="shared" si="0"/>
        <v>-4.3973690000000006E-9</v>
      </c>
      <c r="AE2">
        <f t="shared" si="0"/>
        <v>3.3600979999999998E-12</v>
      </c>
      <c r="AF2">
        <f t="shared" si="0"/>
        <v>-1.9029920000000002E-15</v>
      </c>
      <c r="AG2">
        <f t="shared" si="0"/>
        <v>7.9838529999999992E-19</v>
      </c>
      <c r="AH2">
        <f t="shared" si="0"/>
        <v>-2.1059320000000002E-22</v>
      </c>
      <c r="AI2">
        <f t="shared" si="0"/>
        <v>2.4631959999999996E-26</v>
      </c>
      <c r="AK2">
        <f>$M2^0*AA$2</f>
        <v>-9.1941659999999995E-2</v>
      </c>
      <c r="AL2">
        <f>$M2^1*AB$2</f>
        <v>8.7564384000000009E-2</v>
      </c>
      <c r="AM2">
        <f>$M2^2*AC$2</f>
        <v>4.3968624639999995E-3</v>
      </c>
      <c r="AN2">
        <f>$M2^3*AD$2</f>
        <v>-1.4409298739200002E-4</v>
      </c>
      <c r="AO2">
        <f>$M2^4*AE$2</f>
        <v>3.5233181204479998E-6</v>
      </c>
      <c r="AP2">
        <f>$M2^5*AF$2</f>
        <v>-6.3853815660544007E-8</v>
      </c>
      <c r="AQ2">
        <f>$M2^6*AG$2</f>
        <v>8.5725968827678711E-10</v>
      </c>
      <c r="AR2">
        <f>$M2^7*AH$2</f>
        <v>-7.2359272540798982E-12</v>
      </c>
      <c r="AS2">
        <f>$M2^8*AI$2</f>
        <v>2.7083126434913316E-14</v>
      </c>
      <c r="AW2" s="4">
        <v>1.2716149999999999</v>
      </c>
      <c r="AX2" s="4">
        <v>1.724235</v>
      </c>
      <c r="AY2" s="4">
        <v>2.0529839999999999</v>
      </c>
      <c r="AZ2" s="4">
        <v>-2.828338</v>
      </c>
      <c r="BA2" s="4">
        <v>1.2382789999999999</v>
      </c>
      <c r="BC2">
        <f>AW$2*10^BC1</f>
        <v>1.2716149999999999</v>
      </c>
      <c r="BD2">
        <f>AX$2*10^BD1</f>
        <v>1.724235E-3</v>
      </c>
      <c r="BE2">
        <f>AY$2*10^BE1</f>
        <v>2.0529839999999996E-6</v>
      </c>
      <c r="BF2">
        <f>AZ$2*10^BF1</f>
        <v>-2.8283380000000002E-10</v>
      </c>
      <c r="BG2">
        <f>BA$2*10^BG1</f>
        <v>1.2382790000000001E-15</v>
      </c>
      <c r="BJ2">
        <f>$M2^0*BC$2</f>
        <v>1.2716149999999999</v>
      </c>
      <c r="BK2">
        <f>$M2^1*BD$2</f>
        <v>5.5175519999999999E-2</v>
      </c>
      <c r="BL2">
        <f>$M2^2*BE$2</f>
        <v>2.1022556159999996E-3</v>
      </c>
      <c r="BM2">
        <f>$M2^3*BF$2</f>
        <v>-9.2678979584000005E-6</v>
      </c>
      <c r="BN2">
        <f>$M2^4*BG$2</f>
        <v>1.2984296407040001E-9</v>
      </c>
    </row>
    <row r="3" spans="1:66" ht="15">
      <c r="A3" s="32">
        <f>formulas!D336</f>
        <v>0</v>
      </c>
      <c r="B3" s="33">
        <f t="shared" ref="B3:B66" ca="1" si="1">(A3-D3)/(E3-D3)*(G3-F3)+F3</f>
        <v>32.040321848434893</v>
      </c>
      <c r="C3">
        <f t="shared" ref="C3:C66" si="2">MAX(COUNTIF($N$2:$N$25400,"&lt;"&amp;A3),1)</f>
        <v>1</v>
      </c>
      <c r="D3">
        <f t="shared" ref="D3:D66" ca="1" si="3">INDIRECT(ADDRESS(C3+1,14))</f>
        <v>-1.2104620903635442E-4</v>
      </c>
      <c r="E3">
        <f t="shared" ref="E3:E66" ca="1" si="4">INDIRECT(ADDRESS(C3+2,14))</f>
        <v>2.8809542878360126E-3</v>
      </c>
      <c r="F3">
        <f t="shared" ref="F3:F66" ca="1" si="5">INDIRECT(ADDRESS(C3+1,13))</f>
        <v>32</v>
      </c>
      <c r="G3">
        <f t="shared" ref="G3:G66" ca="1" si="6">INDIRECT(ADDRESS(C3+2,13))</f>
        <v>33</v>
      </c>
      <c r="M3" s="280">
        <v>33</v>
      </c>
      <c r="N3" s="280">
        <f t="shared" ref="N3:N66" si="7">IF(M3&gt;=$P$1,SUM(BJ3:BN3),SUM(AK3:AS3))</f>
        <v>2.8809542878360126E-3</v>
      </c>
      <c r="AK3">
        <f>$M3^0*AA$2</f>
        <v>-9.1941659999999995E-2</v>
      </c>
      <c r="AL3">
        <f>$M3^1*AB$2</f>
        <v>9.0300771000000016E-2</v>
      </c>
      <c r="AM3">
        <f>$M3^2*AC$2</f>
        <v>4.6759601789999996E-3</v>
      </c>
      <c r="AN3">
        <f>$M3^3*AD$2</f>
        <v>-1.5802824975300002E-4</v>
      </c>
      <c r="AO3">
        <f>$M3^4*AE$2</f>
        <v>3.9848107802579995E-6</v>
      </c>
      <c r="AP3">
        <f>$M3^5*AF$2</f>
        <v>-7.4474339795856005E-8</v>
      </c>
      <c r="AQ3">
        <f>$M3^6*AG$2</f>
        <v>1.0310890418704556E-9</v>
      </c>
      <c r="AR3">
        <f>$M3^7*AH$2</f>
        <v>-8.9751542855439576E-12</v>
      </c>
      <c r="AS3">
        <f>$M3^8*AI$2</f>
        <v>3.4642600828167575E-14</v>
      </c>
      <c r="BJ3">
        <f>$M3^0*BC$2</f>
        <v>1.2716149999999999</v>
      </c>
      <c r="BK3">
        <f>$M3^1*BD$2</f>
        <v>5.6899754999999996E-2</v>
      </c>
      <c r="BL3">
        <f>$M3^2*BE$2</f>
        <v>2.2356995759999997E-3</v>
      </c>
      <c r="BM3">
        <f>$M3^3*BF$2</f>
        <v>-1.0164198270600001E-5</v>
      </c>
      <c r="BN3">
        <f>$M3^4*BG$2</f>
        <v>1.468501069959E-9</v>
      </c>
    </row>
    <row r="4" spans="1:66" ht="15">
      <c r="A4" s="32">
        <f>formulas!D337</f>
        <v>0</v>
      </c>
      <c r="B4" s="33">
        <f ca="1">(A4-D4)/(E4-D4)*(G4-F4)+F4</f>
        <v>32.040321848434893</v>
      </c>
      <c r="C4">
        <f t="shared" si="2"/>
        <v>1</v>
      </c>
      <c r="D4">
        <f t="shared" ca="1" si="3"/>
        <v>-1.2104620903635442E-4</v>
      </c>
      <c r="E4">
        <f t="shared" ca="1" si="4"/>
        <v>2.8809542878360126E-3</v>
      </c>
      <c r="F4">
        <f t="shared" ca="1" si="5"/>
        <v>32</v>
      </c>
      <c r="G4">
        <f t="shared" ca="1" si="6"/>
        <v>33</v>
      </c>
      <c r="M4" s="280">
        <v>34</v>
      </c>
      <c r="N4" s="280">
        <f t="shared" si="7"/>
        <v>5.8907143038286185E-3</v>
      </c>
      <c r="AK4">
        <f t="shared" ref="AK4:AK67" si="8">$M4^0*AA$2</f>
        <v>-9.1941659999999995E-2</v>
      </c>
      <c r="AL4">
        <f t="shared" ref="AL4:AL67" si="9">$M4^1*AB$2</f>
        <v>9.3037158000000009E-2</v>
      </c>
      <c r="AM4">
        <f t="shared" ref="AM4:AM67" si="10">$M4^2*AC$2</f>
        <v>4.9636455159999997E-3</v>
      </c>
      <c r="AN4">
        <f t="shared" ref="AN4:AN67" si="11">$M4^3*AD$2</f>
        <v>-1.7283419117600002E-4</v>
      </c>
      <c r="AO4">
        <f t="shared" ref="AO4:AO67" si="12">$M4^4*AE$2</f>
        <v>4.490219920928E-6</v>
      </c>
      <c r="AP4">
        <f t="shared" ref="AP4:AP67" si="13">$M4^5*AF$2</f>
        <v>-8.6463248388608007E-8</v>
      </c>
      <c r="AQ4">
        <f t="shared" ref="AQ4:AQ67" si="14">$M4^6*AG$2</f>
        <v>1.2333491371094847E-9</v>
      </c>
      <c r="AR4">
        <f t="shared" ref="AR4:AR67" si="15">$M4^7*AH$2</f>
        <v>-1.1061060381545421E-11</v>
      </c>
      <c r="AS4">
        <f t="shared" ref="AS4:AS67" si="16">$M4^8*AI$2</f>
        <v>4.3987604033642071E-14</v>
      </c>
      <c r="BJ4">
        <f t="shared" ref="BJ4:BJ67" si="17">$M4^0*BC$2</f>
        <v>1.2716149999999999</v>
      </c>
      <c r="BK4">
        <f t="shared" ref="BK4:BK67" si="18">$M4^1*BD$2</f>
        <v>5.8623990000000001E-2</v>
      </c>
      <c r="BL4">
        <f t="shared" ref="BL4:BL67" si="19">$M4^2*BE$2</f>
        <v>2.3732495039999997E-3</v>
      </c>
      <c r="BM4">
        <f t="shared" ref="BM4:BM67" si="20">$M4^3*BF$2</f>
        <v>-1.1116499675200001E-5</v>
      </c>
      <c r="BN4">
        <f t="shared" ref="BN4:BN67" si="21">$M4^4*BG$2</f>
        <v>1.6547568057440001E-9</v>
      </c>
    </row>
    <row r="5" spans="1:66" ht="15">
      <c r="A5" s="32">
        <f>formulas!D338</f>
        <v>0</v>
      </c>
      <c r="B5" s="33">
        <f t="shared" ca="1" si="1"/>
        <v>32.040321848434893</v>
      </c>
      <c r="C5">
        <f t="shared" si="2"/>
        <v>1</v>
      </c>
      <c r="D5">
        <f t="shared" ca="1" si="3"/>
        <v>-1.2104620903635442E-4</v>
      </c>
      <c r="E5">
        <f t="shared" ca="1" si="4"/>
        <v>2.8809542878360126E-3</v>
      </c>
      <c r="F5">
        <f t="shared" ca="1" si="5"/>
        <v>32</v>
      </c>
      <c r="G5">
        <f t="shared" ca="1" si="6"/>
        <v>33</v>
      </c>
      <c r="M5" s="280">
        <v>35</v>
      </c>
      <c r="N5" s="280">
        <f t="shared" si="7"/>
        <v>8.9082100316286231E-3</v>
      </c>
      <c r="AK5">
        <f t="shared" si="8"/>
        <v>-9.1941659999999995E-2</v>
      </c>
      <c r="AL5">
        <f t="shared" si="9"/>
        <v>9.5773545000000015E-2</v>
      </c>
      <c r="AM5">
        <f t="shared" si="10"/>
        <v>5.2599184749999991E-3</v>
      </c>
      <c r="AN5">
        <f t="shared" si="11"/>
        <v>-1.8853719587500002E-4</v>
      </c>
      <c r="AO5">
        <f t="shared" si="12"/>
        <v>5.0422470612499994E-6</v>
      </c>
      <c r="AP5">
        <f t="shared" si="13"/>
        <v>-9.9948707950000006E-8</v>
      </c>
      <c r="AQ5">
        <f t="shared" si="14"/>
        <v>1.4676442524953123E-9</v>
      </c>
      <c r="AR5">
        <f t="shared" si="15"/>
        <v>-1.3549418414656251E-11</v>
      </c>
      <c r="AS5">
        <f t="shared" si="16"/>
        <v>5.5468104546859366E-14</v>
      </c>
      <c r="BJ5">
        <f t="shared" si="17"/>
        <v>1.2716149999999999</v>
      </c>
      <c r="BK5">
        <f t="shared" si="18"/>
        <v>6.0348224999999998E-2</v>
      </c>
      <c r="BL5">
        <f t="shared" si="19"/>
        <v>2.5149053999999997E-3</v>
      </c>
      <c r="BM5">
        <f t="shared" si="20"/>
        <v>-1.2126499175000001E-5</v>
      </c>
      <c r="BN5">
        <f t="shared" si="21"/>
        <v>1.858192424375E-9</v>
      </c>
    </row>
    <row r="6" spans="1:66" ht="15">
      <c r="A6" s="32">
        <f>formulas!D339</f>
        <v>31.777999999999999</v>
      </c>
      <c r="B6" s="33">
        <f t="shared" ca="1" si="1"/>
        <v>5593.397889500342</v>
      </c>
      <c r="C6">
        <f t="shared" si="2"/>
        <v>2619</v>
      </c>
      <c r="D6">
        <f t="shared" ca="1" si="3"/>
        <v>15.055553290438743</v>
      </c>
      <c r="E6">
        <f t="shared" ca="1" si="4"/>
        <v>0</v>
      </c>
      <c r="F6">
        <f t="shared" ca="1" si="5"/>
        <v>2650</v>
      </c>
      <c r="G6">
        <f t="shared" ca="1" si="6"/>
        <v>0</v>
      </c>
      <c r="M6" s="280">
        <v>36</v>
      </c>
      <c r="N6" s="280">
        <f t="shared" si="7"/>
        <v>1.1933417737126729E-2</v>
      </c>
      <c r="AK6">
        <f t="shared" si="8"/>
        <v>-9.1941659999999995E-2</v>
      </c>
      <c r="AL6">
        <f t="shared" si="9"/>
        <v>9.8509932000000008E-2</v>
      </c>
      <c r="AM6">
        <f t="shared" si="10"/>
        <v>5.5647790559999995E-3</v>
      </c>
      <c r="AN6">
        <f t="shared" si="11"/>
        <v>-2.0516364806400002E-4</v>
      </c>
      <c r="AO6">
        <f t="shared" si="12"/>
        <v>5.6436743623680001E-6</v>
      </c>
      <c r="AP6">
        <f t="shared" si="13"/>
        <v>-1.1506664919859201E-7</v>
      </c>
      <c r="AQ6">
        <f t="shared" si="14"/>
        <v>1.7379110183620606E-9</v>
      </c>
      <c r="AR6">
        <f t="shared" si="15"/>
        <v>-1.6502960082301748E-11</v>
      </c>
      <c r="AS6">
        <f t="shared" si="16"/>
        <v>6.9489466396059883E-14</v>
      </c>
      <c r="BJ6">
        <f t="shared" si="17"/>
        <v>1.2716149999999999</v>
      </c>
      <c r="BK6">
        <f t="shared" si="18"/>
        <v>6.2072459999999996E-2</v>
      </c>
      <c r="BL6">
        <f t="shared" si="19"/>
        <v>2.6606672639999996E-3</v>
      </c>
      <c r="BM6">
        <f t="shared" si="20"/>
        <v>-1.3195893772800001E-5</v>
      </c>
      <c r="BN6">
        <f t="shared" si="21"/>
        <v>2.0798332208640002E-9</v>
      </c>
    </row>
    <row r="7" spans="1:66" ht="15">
      <c r="A7" s="32">
        <f>formulas!D340</f>
        <v>0.59330000000000005</v>
      </c>
      <c r="B7" s="33">
        <f t="shared" ca="1" si="1"/>
        <v>199.14753600002811</v>
      </c>
      <c r="C7">
        <f t="shared" si="2"/>
        <v>168</v>
      </c>
      <c r="D7">
        <f t="shared" ca="1" si="3"/>
        <v>0.59270725380766243</v>
      </c>
      <c r="E7">
        <f t="shared" ca="1" si="4"/>
        <v>0.59672489148405772</v>
      </c>
      <c r="F7">
        <f t="shared" ca="1" si="5"/>
        <v>199</v>
      </c>
      <c r="G7">
        <f t="shared" ca="1" si="6"/>
        <v>200</v>
      </c>
      <c r="M7" s="280">
        <v>37</v>
      </c>
      <c r="N7" s="280">
        <f t="shared" si="7"/>
        <v>1.4966313759208138E-2</v>
      </c>
      <c r="AK7">
        <f t="shared" si="8"/>
        <v>-9.1941659999999995E-2</v>
      </c>
      <c r="AL7">
        <f t="shared" si="9"/>
        <v>0.10124631900000002</v>
      </c>
      <c r="AM7">
        <f t="shared" si="10"/>
        <v>5.8782272589999992E-3</v>
      </c>
      <c r="AN7">
        <f t="shared" si="11"/>
        <v>-2.2273993195700003E-4</v>
      </c>
      <c r="AO7">
        <f t="shared" si="12"/>
        <v>6.2973646277779995E-6</v>
      </c>
      <c r="AP7">
        <f t="shared" si="13"/>
        <v>-1.3196099541934402E-7</v>
      </c>
      <c r="AQ7">
        <f t="shared" si="14"/>
        <v>2.0484382487673874E-9</v>
      </c>
      <c r="AR7">
        <f t="shared" si="15"/>
        <v>-1.9992007787445298E-11</v>
      </c>
      <c r="AS7">
        <f t="shared" si="16"/>
        <v>8.6519253409803896E-14</v>
      </c>
      <c r="BJ7">
        <f t="shared" si="17"/>
        <v>1.2716149999999999</v>
      </c>
      <c r="BK7">
        <f t="shared" si="18"/>
        <v>6.3796695E-2</v>
      </c>
      <c r="BL7">
        <f t="shared" si="19"/>
        <v>2.8105350959999995E-3</v>
      </c>
      <c r="BM7">
        <f t="shared" si="20"/>
        <v>-1.4326380471400001E-5</v>
      </c>
      <c r="BN7">
        <f t="shared" si="21"/>
        <v>2.3207342089190003E-9</v>
      </c>
    </row>
    <row r="8" spans="1:66" ht="15">
      <c r="A8" s="32">
        <f>formulas!D341</f>
        <v>1.4742</v>
      </c>
      <c r="B8" s="33">
        <f t="shared" ca="1" si="1"/>
        <v>399.26590545030729</v>
      </c>
      <c r="C8">
        <f t="shared" si="2"/>
        <v>368</v>
      </c>
      <c r="D8">
        <f t="shared" ca="1" si="3"/>
        <v>1.4729450995846576</v>
      </c>
      <c r="E8">
        <f t="shared" ca="1" si="4"/>
        <v>1.4776644478112255</v>
      </c>
      <c r="F8">
        <f t="shared" ca="1" si="5"/>
        <v>399</v>
      </c>
      <c r="G8">
        <f t="shared" ca="1" si="6"/>
        <v>400</v>
      </c>
      <c r="M8" s="280">
        <v>38</v>
      </c>
      <c r="N8" s="280">
        <f t="shared" si="7"/>
        <v>1.8006874509543819E-2</v>
      </c>
      <c r="AK8">
        <f t="shared" si="8"/>
        <v>-9.1941659999999995E-2</v>
      </c>
      <c r="AL8">
        <f t="shared" si="9"/>
        <v>0.10398270600000001</v>
      </c>
      <c r="AM8">
        <f t="shared" si="10"/>
        <v>6.2002630839999989E-3</v>
      </c>
      <c r="AN8">
        <f t="shared" si="11"/>
        <v>-2.4129243176800004E-4</v>
      </c>
      <c r="AO8">
        <f t="shared" si="12"/>
        <v>7.006261303328E-6</v>
      </c>
      <c r="AP8">
        <f t="shared" si="13"/>
        <v>-1.5078389082265601E-7</v>
      </c>
      <c r="AQ8">
        <f t="shared" si="14"/>
        <v>2.4038873482207548E-9</v>
      </c>
      <c r="AR8">
        <f t="shared" si="15"/>
        <v>-2.4095143667913578E-11</v>
      </c>
      <c r="AS8">
        <f t="shared" si="16"/>
        <v>1.0709464204374791E-13</v>
      </c>
      <c r="BJ8">
        <f t="shared" si="17"/>
        <v>1.2716149999999999</v>
      </c>
      <c r="BK8">
        <f t="shared" si="18"/>
        <v>6.5520930000000005E-2</v>
      </c>
      <c r="BL8">
        <f t="shared" si="19"/>
        <v>2.9645088959999993E-3</v>
      </c>
      <c r="BM8">
        <f t="shared" si="20"/>
        <v>-1.55196562736E-5</v>
      </c>
      <c r="BN8">
        <f t="shared" si="21"/>
        <v>2.5819801209439999E-9</v>
      </c>
    </row>
    <row r="9" spans="1:66" ht="15">
      <c r="A9" s="32">
        <f>formulas!D342</f>
        <v>2.4641999999999999</v>
      </c>
      <c r="B9" s="33">
        <f t="shared" ca="1" si="1"/>
        <v>599.82596329827663</v>
      </c>
      <c r="C9">
        <f t="shared" si="2"/>
        <v>568</v>
      </c>
      <c r="D9">
        <f t="shared" ca="1" si="3"/>
        <v>2.459972510377856</v>
      </c>
      <c r="E9">
        <f t="shared" ca="1" si="4"/>
        <v>2.4650907639745525</v>
      </c>
      <c r="F9">
        <f t="shared" ca="1" si="5"/>
        <v>599</v>
      </c>
      <c r="G9">
        <f t="shared" ca="1" si="6"/>
        <v>600</v>
      </c>
      <c r="M9" s="280">
        <v>39</v>
      </c>
      <c r="N9" s="280">
        <f t="shared" si="7"/>
        <v>2.1055076472382542E-2</v>
      </c>
      <c r="AK9">
        <f t="shared" si="8"/>
        <v>-9.1941659999999995E-2</v>
      </c>
      <c r="AL9">
        <f t="shared" si="9"/>
        <v>0.10671909300000001</v>
      </c>
      <c r="AM9">
        <f t="shared" si="10"/>
        <v>6.5308865309999997E-3</v>
      </c>
      <c r="AN9">
        <f t="shared" si="11"/>
        <v>-2.6084753171100002E-4</v>
      </c>
      <c r="AO9">
        <f t="shared" si="12"/>
        <v>7.7733884772179996E-6</v>
      </c>
      <c r="AP9">
        <f t="shared" si="13"/>
        <v>-1.7169592890340803E-7</v>
      </c>
      <c r="AQ9">
        <f t="shared" si="14"/>
        <v>2.809313293249113E-9</v>
      </c>
      <c r="AR9">
        <f t="shared" si="15"/>
        <v>-2.8899916835751986E-11</v>
      </c>
      <c r="AS9">
        <f t="shared" si="16"/>
        <v>1.3183047802379756E-13</v>
      </c>
      <c r="BJ9">
        <f t="shared" si="17"/>
        <v>1.2716149999999999</v>
      </c>
      <c r="BK9">
        <f t="shared" si="18"/>
        <v>6.7245164999999996E-2</v>
      </c>
      <c r="BL9">
        <f t="shared" si="19"/>
        <v>3.1225886639999994E-3</v>
      </c>
      <c r="BM9">
        <f t="shared" si="20"/>
        <v>-1.6777418182200001E-5</v>
      </c>
      <c r="BN9">
        <f t="shared" si="21"/>
        <v>2.864685408039E-9</v>
      </c>
    </row>
    <row r="10" spans="1:66" ht="15">
      <c r="A10" s="32">
        <f>formulas!D343</f>
        <v>3.5162</v>
      </c>
      <c r="B10" s="33">
        <f t="shared" ca="1" si="1"/>
        <v>800.08605337602341</v>
      </c>
      <c r="C10">
        <f t="shared" si="2"/>
        <v>769</v>
      </c>
      <c r="D10">
        <f t="shared" ca="1" si="3"/>
        <v>3.5157376524007931</v>
      </c>
      <c r="E10">
        <f t="shared" ca="1" si="4"/>
        <v>3.521110452639117</v>
      </c>
      <c r="F10">
        <f t="shared" ca="1" si="5"/>
        <v>800</v>
      </c>
      <c r="G10">
        <f t="shared" ca="1" si="6"/>
        <v>801</v>
      </c>
      <c r="M10" s="280">
        <v>40</v>
      </c>
      <c r="N10" s="280">
        <f t="shared" si="7"/>
        <v>2.4110896204343236E-2</v>
      </c>
      <c r="AK10">
        <f t="shared" si="8"/>
        <v>-9.1941659999999995E-2</v>
      </c>
      <c r="AL10">
        <f t="shared" si="9"/>
        <v>0.10945548000000001</v>
      </c>
      <c r="AM10">
        <f t="shared" si="10"/>
        <v>6.8700975999999997E-3</v>
      </c>
      <c r="AN10">
        <f t="shared" si="11"/>
        <v>-2.8143161600000004E-4</v>
      </c>
      <c r="AO10">
        <f t="shared" si="12"/>
        <v>8.6018508799999994E-6</v>
      </c>
      <c r="AP10">
        <f t="shared" si="13"/>
        <v>-1.9486638080000003E-7</v>
      </c>
      <c r="AQ10">
        <f t="shared" si="14"/>
        <v>3.2701861887999996E-9</v>
      </c>
      <c r="AR10">
        <f t="shared" si="15"/>
        <v>-3.4503589888000005E-11</v>
      </c>
      <c r="AS10">
        <f t="shared" si="16"/>
        <v>1.6142801305599998E-13</v>
      </c>
      <c r="BJ10">
        <f t="shared" si="17"/>
        <v>1.2716149999999999</v>
      </c>
      <c r="BK10">
        <f t="shared" si="18"/>
        <v>6.89694E-2</v>
      </c>
      <c r="BL10">
        <f t="shared" si="19"/>
        <v>3.2847743999999996E-3</v>
      </c>
      <c r="BM10">
        <f t="shared" si="20"/>
        <v>-1.8101363200000001E-5</v>
      </c>
      <c r="BN10">
        <f t="shared" si="21"/>
        <v>3.16999424E-9</v>
      </c>
    </row>
    <row r="11" spans="1:66" ht="15">
      <c r="A11" s="32">
        <f>formulas!D344</f>
        <v>4.6109999999999998</v>
      </c>
      <c r="B11" s="33">
        <f t="shared" ca="1" si="1"/>
        <v>1000.1045768160434</v>
      </c>
      <c r="C11">
        <f t="shared" si="2"/>
        <v>969</v>
      </c>
      <c r="D11">
        <f t="shared" ca="1" si="3"/>
        <v>4.6104173999999993</v>
      </c>
      <c r="E11">
        <f t="shared" ca="1" si="4"/>
        <v>4.6159884244587897</v>
      </c>
      <c r="F11">
        <f t="shared" ca="1" si="5"/>
        <v>1000</v>
      </c>
      <c r="G11">
        <f t="shared" ca="1" si="6"/>
        <v>1001</v>
      </c>
      <c r="M11" s="280">
        <v>41</v>
      </c>
      <c r="N11" s="280">
        <f t="shared" si="7"/>
        <v>2.7174310334208102E-2</v>
      </c>
      <c r="AK11">
        <f t="shared" si="8"/>
        <v>-9.1941659999999995E-2</v>
      </c>
      <c r="AL11">
        <f t="shared" si="9"/>
        <v>0.11219186700000001</v>
      </c>
      <c r="AM11">
        <f t="shared" si="10"/>
        <v>7.217896290999999E-3</v>
      </c>
      <c r="AN11">
        <f t="shared" si="11"/>
        <v>-3.0307106884900004E-4</v>
      </c>
      <c r="AO11">
        <f t="shared" si="12"/>
        <v>9.494833884577999E-6</v>
      </c>
      <c r="AP11">
        <f t="shared" si="13"/>
        <v>-2.2047342365339202E-7</v>
      </c>
      <c r="AQ11">
        <f t="shared" si="14"/>
        <v>3.7924133994820571E-9</v>
      </c>
      <c r="AR11">
        <f t="shared" si="15"/>
        <v>-4.1013925750276216E-11</v>
      </c>
      <c r="AS11">
        <f t="shared" si="16"/>
        <v>1.9668435884669926E-13</v>
      </c>
      <c r="BJ11">
        <f t="shared" si="17"/>
        <v>1.2716149999999999</v>
      </c>
      <c r="BK11">
        <f t="shared" si="18"/>
        <v>7.0693635000000005E-2</v>
      </c>
      <c r="BL11">
        <f t="shared" si="19"/>
        <v>3.4510661039999992E-3</v>
      </c>
      <c r="BM11">
        <f t="shared" si="20"/>
        <v>-1.9493188329800002E-5</v>
      </c>
      <c r="BN11">
        <f t="shared" si="21"/>
        <v>3.4990805053190001E-9</v>
      </c>
    </row>
    <row r="12" spans="1:66" ht="15">
      <c r="A12" s="32">
        <f>formulas!D345</f>
        <v>5.7377000000000002</v>
      </c>
      <c r="B12" s="33">
        <f t="shared" ca="1" si="1"/>
        <v>1198.9609615504082</v>
      </c>
      <c r="C12">
        <f t="shared" si="2"/>
        <v>1167</v>
      </c>
      <c r="D12">
        <f t="shared" ca="1" si="3"/>
        <v>5.7321626520003806</v>
      </c>
      <c r="E12">
        <f t="shared" ca="1" si="4"/>
        <v>5.7379249512279271</v>
      </c>
      <c r="F12">
        <f t="shared" ca="1" si="5"/>
        <v>1198</v>
      </c>
      <c r="G12">
        <f t="shared" ca="1" si="6"/>
        <v>1199</v>
      </c>
      <c r="M12" s="280">
        <v>42</v>
      </c>
      <c r="N12" s="280">
        <f t="shared" si="7"/>
        <v>3.0245295562715994E-2</v>
      </c>
      <c r="AK12">
        <f t="shared" si="8"/>
        <v>-9.1941659999999995E-2</v>
      </c>
      <c r="AL12">
        <f t="shared" si="9"/>
        <v>0.11492825400000001</v>
      </c>
      <c r="AM12">
        <f t="shared" si="10"/>
        <v>7.5742826039999992E-3</v>
      </c>
      <c r="AN12">
        <f t="shared" si="11"/>
        <v>-3.2579227447200002E-4</v>
      </c>
      <c r="AO12">
        <f t="shared" si="12"/>
        <v>1.0455603506207999E-5</v>
      </c>
      <c r="AP12">
        <f t="shared" si="13"/>
        <v>-2.48704368966144E-7</v>
      </c>
      <c r="AQ12">
        <f t="shared" si="14"/>
        <v>4.3823622556429629E-9</v>
      </c>
      <c r="AR12">
        <f t="shared" si="15"/>
        <v>-4.8550015914562717E-11</v>
      </c>
      <c r="AS12">
        <f t="shared" si="16"/>
        <v>2.3850269666963902E-13</v>
      </c>
      <c r="BJ12">
        <f t="shared" si="17"/>
        <v>1.2716149999999999</v>
      </c>
      <c r="BK12">
        <f t="shared" si="18"/>
        <v>7.2417869999999995E-2</v>
      </c>
      <c r="BL12">
        <f t="shared" si="19"/>
        <v>3.6214637759999992E-3</v>
      </c>
      <c r="BM12">
        <f t="shared" si="20"/>
        <v>-2.0954590574400001E-5</v>
      </c>
      <c r="BN12">
        <f t="shared" si="21"/>
        <v>3.8531478111840003E-9</v>
      </c>
    </row>
    <row r="13" spans="1:66" ht="15">
      <c r="A13" s="32">
        <v>7</v>
      </c>
      <c r="B13" s="33">
        <f t="shared" ca="1" si="1"/>
        <v>1413.8919076794211</v>
      </c>
      <c r="C13">
        <f t="shared" si="2"/>
        <v>1382</v>
      </c>
      <c r="D13">
        <f t="shared" ca="1" si="3"/>
        <v>6.9946612421180738</v>
      </c>
      <c r="E13">
        <f t="shared" ca="1" si="4"/>
        <v>7.0006470162123069</v>
      </c>
      <c r="F13">
        <f t="shared" ca="1" si="5"/>
        <v>1413</v>
      </c>
      <c r="G13">
        <f t="shared" ca="1" si="6"/>
        <v>1414</v>
      </c>
      <c r="M13" s="280">
        <v>43</v>
      </c>
      <c r="N13" s="280">
        <f t="shared" si="7"/>
        <v>3.3323828662356655E-2</v>
      </c>
      <c r="AK13">
        <f t="shared" si="8"/>
        <v>-9.1941659999999995E-2</v>
      </c>
      <c r="AL13">
        <f t="shared" si="9"/>
        <v>0.11766464100000001</v>
      </c>
      <c r="AM13">
        <f t="shared" si="10"/>
        <v>7.9392565389999996E-3</v>
      </c>
      <c r="AN13">
        <f t="shared" si="11"/>
        <v>-3.4962161708300003E-4</v>
      </c>
      <c r="AO13">
        <f t="shared" si="12"/>
        <v>1.1487506402497999E-5</v>
      </c>
      <c r="AP13">
        <f t="shared" si="13"/>
        <v>-2.7975589096145601E-7</v>
      </c>
      <c r="AQ13">
        <f t="shared" si="14"/>
        <v>5.046883334284779E-9</v>
      </c>
      <c r="AR13">
        <f t="shared" si="15"/>
        <v>-5.7243151132578677E-11</v>
      </c>
      <c r="AS13">
        <f t="shared" si="16"/>
        <v>2.8790328170985667E-13</v>
      </c>
      <c r="BJ13">
        <f t="shared" si="17"/>
        <v>1.2716149999999999</v>
      </c>
      <c r="BK13">
        <f t="shared" si="18"/>
        <v>7.4142105E-2</v>
      </c>
      <c r="BL13">
        <f t="shared" si="19"/>
        <v>3.7959674159999991E-3</v>
      </c>
      <c r="BM13">
        <f t="shared" si="20"/>
        <v>-2.2487266936600001E-5</v>
      </c>
      <c r="BN13">
        <f t="shared" si="21"/>
        <v>4.2334294834790006E-9</v>
      </c>
    </row>
    <row r="14" spans="1:66" ht="15">
      <c r="A14" s="45">
        <f>formulas!D92</f>
        <v>-50</v>
      </c>
      <c r="B14" s="33">
        <f t="shared" ca="1" si="1"/>
        <v>-16623.519879454823</v>
      </c>
      <c r="C14">
        <f t="shared" si="2"/>
        <v>1</v>
      </c>
      <c r="D14">
        <f t="shared" ca="1" si="3"/>
        <v>-1.2104620903635442E-4</v>
      </c>
      <c r="E14">
        <f t="shared" ca="1" si="4"/>
        <v>2.8809542878360126E-3</v>
      </c>
      <c r="F14">
        <f t="shared" ca="1" si="5"/>
        <v>32</v>
      </c>
      <c r="G14">
        <f t="shared" ca="1" si="6"/>
        <v>33</v>
      </c>
      <c r="M14" s="280">
        <v>44</v>
      </c>
      <c r="N14" s="280">
        <f t="shared" si="7"/>
        <v>3.6409886477165088E-2</v>
      </c>
      <c r="AK14">
        <f t="shared" si="8"/>
        <v>-9.1941659999999995E-2</v>
      </c>
      <c r="AL14">
        <f t="shared" si="9"/>
        <v>0.12040102800000001</v>
      </c>
      <c r="AM14">
        <f t="shared" si="10"/>
        <v>8.3128180959999992E-3</v>
      </c>
      <c r="AN14">
        <f t="shared" si="11"/>
        <v>-3.7458548089600003E-4</v>
      </c>
      <c r="AO14">
        <f t="shared" si="12"/>
        <v>1.2593969873408E-5</v>
      </c>
      <c r="AP14">
        <f t="shared" si="13"/>
        <v>-3.1383425494220803E-7</v>
      </c>
      <c r="AQ14">
        <f t="shared" si="14"/>
        <v>5.7933343148167164E-9</v>
      </c>
      <c r="AR14">
        <f t="shared" si="15"/>
        <v>-6.7237735626132694E-11</v>
      </c>
      <c r="AS14">
        <f t="shared" si="16"/>
        <v>3.4603528240737543E-13</v>
      </c>
      <c r="BJ14">
        <f t="shared" si="17"/>
        <v>1.2716149999999999</v>
      </c>
      <c r="BK14">
        <f t="shared" si="18"/>
        <v>7.5866340000000004E-2</v>
      </c>
      <c r="BL14">
        <f t="shared" si="19"/>
        <v>3.974577023999999E-3</v>
      </c>
      <c r="BM14">
        <f t="shared" si="20"/>
        <v>-2.40929144192E-5</v>
      </c>
      <c r="BN14">
        <f t="shared" si="21"/>
        <v>4.6411885667840006E-9</v>
      </c>
    </row>
    <row r="15" spans="1:66" ht="15">
      <c r="A15" s="32">
        <f>'SP-1Calibration'!C4</f>
        <v>31.841000000000001</v>
      </c>
      <c r="B15" s="33">
        <f t="shared" ca="1" si="1"/>
        <v>5604.4868210579771</v>
      </c>
      <c r="C15">
        <f t="shared" si="2"/>
        <v>2619</v>
      </c>
      <c r="D15">
        <f t="shared" ca="1" si="3"/>
        <v>15.055553290438743</v>
      </c>
      <c r="E15">
        <f t="shared" ca="1" si="4"/>
        <v>0</v>
      </c>
      <c r="F15">
        <f t="shared" ca="1" si="5"/>
        <v>2650</v>
      </c>
      <c r="G15">
        <f t="shared" ca="1" si="6"/>
        <v>0</v>
      </c>
      <c r="M15" s="280">
        <v>45</v>
      </c>
      <c r="N15" s="280">
        <f t="shared" si="7"/>
        <v>3.9503445922516971E-2</v>
      </c>
      <c r="AK15">
        <f t="shared" si="8"/>
        <v>-9.1941659999999995E-2</v>
      </c>
      <c r="AL15">
        <f t="shared" si="9"/>
        <v>0.12313741500000001</v>
      </c>
      <c r="AM15">
        <f t="shared" si="10"/>
        <v>8.6949672749999998E-3</v>
      </c>
      <c r="AN15">
        <f t="shared" si="11"/>
        <v>-4.0071025012500006E-4</v>
      </c>
      <c r="AO15">
        <f t="shared" si="12"/>
        <v>1.3778501861249999E-5</v>
      </c>
      <c r="AP15">
        <f t="shared" si="13"/>
        <v>-3.5115554565000002E-7</v>
      </c>
      <c r="AQ15">
        <f t="shared" si="14"/>
        <v>6.6296044096453115E-9</v>
      </c>
      <c r="AR15">
        <f t="shared" si="15"/>
        <v>-7.869224587584375E-11</v>
      </c>
      <c r="AS15">
        <f t="shared" si="16"/>
        <v>4.1418949601685932E-13</v>
      </c>
      <c r="BJ15">
        <f t="shared" si="17"/>
        <v>1.2716149999999999</v>
      </c>
      <c r="BK15">
        <f t="shared" si="18"/>
        <v>7.7590574999999995E-2</v>
      </c>
      <c r="BL15">
        <f t="shared" si="19"/>
        <v>4.1572925999999993E-3</v>
      </c>
      <c r="BM15">
        <f t="shared" si="20"/>
        <v>-2.5773230025000003E-5</v>
      </c>
      <c r="BN15">
        <f t="shared" si="21"/>
        <v>5.0777178243750004E-9</v>
      </c>
    </row>
    <row r="16" spans="1:66" ht="15">
      <c r="A16" s="32">
        <f>'SP-1Calibration'!C7</f>
        <v>0.59330000000000005</v>
      </c>
      <c r="B16" s="33">
        <f t="shared" ca="1" si="1"/>
        <v>199.14753600002811</v>
      </c>
      <c r="C16">
        <f t="shared" si="2"/>
        <v>168</v>
      </c>
      <c r="D16">
        <f t="shared" ca="1" si="3"/>
        <v>0.59270725380766243</v>
      </c>
      <c r="E16">
        <f t="shared" ca="1" si="4"/>
        <v>0.59672489148405772</v>
      </c>
      <c r="F16">
        <f t="shared" ca="1" si="5"/>
        <v>199</v>
      </c>
      <c r="G16">
        <f t="shared" ca="1" si="6"/>
        <v>200</v>
      </c>
      <c r="M16" s="280">
        <v>46</v>
      </c>
      <c r="N16" s="280">
        <f t="shared" si="7"/>
        <v>4.260448398492403E-2</v>
      </c>
      <c r="AK16">
        <f t="shared" si="8"/>
        <v>-9.1941659999999995E-2</v>
      </c>
      <c r="AL16">
        <f t="shared" si="9"/>
        <v>0.12587380200000001</v>
      </c>
      <c r="AM16">
        <f t="shared" si="10"/>
        <v>9.0857040759999997E-3</v>
      </c>
      <c r="AN16">
        <f t="shared" si="11"/>
        <v>-4.2802230898400008E-4</v>
      </c>
      <c r="AO16">
        <f t="shared" si="12"/>
        <v>1.5044690950687999E-5</v>
      </c>
      <c r="AP16">
        <f t="shared" si="13"/>
        <v>-3.9194589562419202E-7</v>
      </c>
      <c r="AQ16">
        <f t="shared" si="14"/>
        <v>7.5641393696020279E-9</v>
      </c>
      <c r="AR16">
        <f t="shared" si="15"/>
        <v>-9.1780235049620541E-11</v>
      </c>
      <c r="AS16">
        <f t="shared" si="16"/>
        <v>4.9381198259255819E-13</v>
      </c>
      <c r="BJ16">
        <f t="shared" si="17"/>
        <v>1.2716149999999999</v>
      </c>
      <c r="BK16">
        <f t="shared" si="18"/>
        <v>7.9314809999999999E-2</v>
      </c>
      <c r="BL16">
        <f t="shared" si="19"/>
        <v>4.344114143999999E-3</v>
      </c>
      <c r="BM16">
        <f t="shared" si="20"/>
        <v>-2.7529910756800001E-5</v>
      </c>
      <c r="BN16">
        <f t="shared" si="21"/>
        <v>5.5443397382240002E-9</v>
      </c>
    </row>
    <row r="17" spans="1:66" ht="15">
      <c r="A17" s="32">
        <f>'SP-1Calibration'!C10</f>
        <v>1.4742</v>
      </c>
      <c r="B17" s="33">
        <f t="shared" ca="1" si="1"/>
        <v>399.26590545030729</v>
      </c>
      <c r="C17">
        <f t="shared" si="2"/>
        <v>368</v>
      </c>
      <c r="D17">
        <f t="shared" ca="1" si="3"/>
        <v>1.4729450995846576</v>
      </c>
      <c r="E17">
        <f t="shared" ca="1" si="4"/>
        <v>1.4776644478112255</v>
      </c>
      <c r="F17">
        <f t="shared" ca="1" si="5"/>
        <v>399</v>
      </c>
      <c r="G17">
        <f t="shared" ca="1" si="6"/>
        <v>400</v>
      </c>
      <c r="M17" s="280">
        <v>47</v>
      </c>
      <c r="N17" s="280">
        <f t="shared" si="7"/>
        <v>4.5712977721830389E-2</v>
      </c>
      <c r="AK17">
        <f t="shared" si="8"/>
        <v>-9.1941659999999995E-2</v>
      </c>
      <c r="AL17">
        <f t="shared" si="9"/>
        <v>0.12861018900000001</v>
      </c>
      <c r="AM17">
        <f t="shared" si="10"/>
        <v>9.4850284989999988E-3</v>
      </c>
      <c r="AN17">
        <f t="shared" si="11"/>
        <v>-4.5654804168700008E-4</v>
      </c>
      <c r="AO17">
        <f t="shared" si="12"/>
        <v>1.6396206368738E-5</v>
      </c>
      <c r="AP17">
        <f t="shared" si="13"/>
        <v>-4.3644171356094405E-7</v>
      </c>
      <c r="AQ17">
        <f t="shared" si="14"/>
        <v>8.6059670642082627E-9</v>
      </c>
      <c r="AR17">
        <f t="shared" si="15"/>
        <v>-1.0669138413228866E-10</v>
      </c>
      <c r="AS17">
        <f t="shared" si="16"/>
        <v>5.8651866060103034E-13</v>
      </c>
      <c r="BJ17">
        <f t="shared" si="17"/>
        <v>1.2716149999999999</v>
      </c>
      <c r="BK17">
        <f t="shared" si="18"/>
        <v>8.1039045000000004E-2</v>
      </c>
      <c r="BL17">
        <f t="shared" si="19"/>
        <v>4.5350416559999992E-3</v>
      </c>
      <c r="BM17">
        <f t="shared" si="20"/>
        <v>-2.9364653617400003E-5</v>
      </c>
      <c r="BN17">
        <f t="shared" si="21"/>
        <v>6.0424065089990006E-9</v>
      </c>
    </row>
    <row r="18" spans="1:66" ht="15">
      <c r="A18" s="32">
        <f>'SP-1Calibration'!C13</f>
        <v>2.4641999999999999</v>
      </c>
      <c r="B18" s="33">
        <f t="shared" ca="1" si="1"/>
        <v>599.82596329827663</v>
      </c>
      <c r="C18">
        <f t="shared" si="2"/>
        <v>568</v>
      </c>
      <c r="D18">
        <f t="shared" ca="1" si="3"/>
        <v>2.459972510377856</v>
      </c>
      <c r="E18">
        <f t="shared" ca="1" si="4"/>
        <v>2.4650907639745525</v>
      </c>
      <c r="F18">
        <f t="shared" ca="1" si="5"/>
        <v>599</v>
      </c>
      <c r="G18">
        <f t="shared" ca="1" si="6"/>
        <v>600</v>
      </c>
      <c r="M18" s="280">
        <v>48</v>
      </c>
      <c r="N18" s="280">
        <f t="shared" si="7"/>
        <v>4.8828904261409262E-2</v>
      </c>
      <c r="AK18">
        <f t="shared" si="8"/>
        <v>-9.1941659999999995E-2</v>
      </c>
      <c r="AL18">
        <f t="shared" si="9"/>
        <v>0.13134657600000002</v>
      </c>
      <c r="AM18">
        <f t="shared" si="10"/>
        <v>9.8929405439999989E-3</v>
      </c>
      <c r="AN18">
        <f t="shared" si="11"/>
        <v>-4.8631383244800006E-4</v>
      </c>
      <c r="AO18">
        <f t="shared" si="12"/>
        <v>1.7836797984767999E-5</v>
      </c>
      <c r="AP18">
        <f t="shared" si="13"/>
        <v>-4.84889912672256E-7</v>
      </c>
      <c r="AQ18">
        <f t="shared" si="14"/>
        <v>9.7647236367777781E-9</v>
      </c>
      <c r="AR18">
        <f t="shared" si="15"/>
        <v>-1.2363260081775576E-10</v>
      </c>
      <c r="AS18">
        <f t="shared" si="16"/>
        <v>6.9411090835729015E-13</v>
      </c>
      <c r="BJ18">
        <f t="shared" si="17"/>
        <v>1.2716149999999999</v>
      </c>
      <c r="BK18">
        <f t="shared" si="18"/>
        <v>8.2763279999999995E-2</v>
      </c>
      <c r="BL18">
        <f t="shared" si="19"/>
        <v>4.7300751359999988E-3</v>
      </c>
      <c r="BM18">
        <f t="shared" si="20"/>
        <v>-3.1279155609600004E-5</v>
      </c>
      <c r="BN18">
        <f t="shared" si="21"/>
        <v>6.5733000560639999E-9</v>
      </c>
    </row>
    <row r="19" spans="1:66" ht="15">
      <c r="A19" s="32">
        <f>'SP-1Calibration'!C16</f>
        <v>3.5162</v>
      </c>
      <c r="B19" s="33">
        <f t="shared" ca="1" si="1"/>
        <v>800.08605337602341</v>
      </c>
      <c r="C19">
        <f t="shared" si="2"/>
        <v>769</v>
      </c>
      <c r="D19">
        <f t="shared" ca="1" si="3"/>
        <v>3.5157376524007931</v>
      </c>
      <c r="E19">
        <f t="shared" ca="1" si="4"/>
        <v>3.521110452639117</v>
      </c>
      <c r="F19">
        <f t="shared" ca="1" si="5"/>
        <v>800</v>
      </c>
      <c r="G19">
        <f t="shared" ca="1" si="6"/>
        <v>801</v>
      </c>
      <c r="M19" s="280">
        <v>49</v>
      </c>
      <c r="N19" s="280">
        <f t="shared" si="7"/>
        <v>5.1952240802360147E-2</v>
      </c>
      <c r="AK19">
        <f t="shared" si="8"/>
        <v>-9.1941659999999995E-2</v>
      </c>
      <c r="AL19">
        <f t="shared" si="9"/>
        <v>0.13408296300000003</v>
      </c>
      <c r="AM19">
        <f t="shared" si="10"/>
        <v>1.0309440210999998E-2</v>
      </c>
      <c r="AN19">
        <f t="shared" si="11"/>
        <v>-5.1734606548100009E-4</v>
      </c>
      <c r="AO19">
        <f t="shared" si="12"/>
        <v>1.9370296310497998E-5</v>
      </c>
      <c r="AP19">
        <f t="shared" si="13"/>
        <v>-5.3754813904500801E-7</v>
      </c>
      <c r="AQ19">
        <f t="shared" si="14"/>
        <v>1.1050680234356545E-8</v>
      </c>
      <c r="AR19">
        <f t="shared" si="15"/>
        <v>-1.4282916722510405E-10</v>
      </c>
      <c r="AS19">
        <f t="shared" si="16"/>
        <v>8.1859221647318892E-13</v>
      </c>
      <c r="BJ19">
        <f t="shared" si="17"/>
        <v>1.2716149999999999</v>
      </c>
      <c r="BK19">
        <f t="shared" si="18"/>
        <v>8.4487514999999999E-2</v>
      </c>
      <c r="BL19">
        <f t="shared" si="19"/>
        <v>4.9292145839999989E-3</v>
      </c>
      <c r="BM19">
        <f t="shared" si="20"/>
        <v>-3.3275113736199999E-5</v>
      </c>
      <c r="BN19">
        <f t="shared" si="21"/>
        <v>7.138432017479E-9</v>
      </c>
    </row>
    <row r="20" spans="1:66" ht="15">
      <c r="A20" s="32">
        <f>'SP-1Calibration'!C19</f>
        <v>4.6109999999999998</v>
      </c>
      <c r="B20" s="33">
        <f t="shared" ca="1" si="1"/>
        <v>1000.1045768160434</v>
      </c>
      <c r="C20">
        <f t="shared" si="2"/>
        <v>969</v>
      </c>
      <c r="D20">
        <f t="shared" ca="1" si="3"/>
        <v>4.6104173999999993</v>
      </c>
      <c r="E20">
        <f t="shared" ca="1" si="4"/>
        <v>4.6159884244587897</v>
      </c>
      <c r="F20">
        <f t="shared" ca="1" si="5"/>
        <v>1000</v>
      </c>
      <c r="G20">
        <f t="shared" ca="1" si="6"/>
        <v>1001</v>
      </c>
      <c r="M20" s="280">
        <v>50</v>
      </c>
      <c r="N20" s="280">
        <f t="shared" si="7"/>
        <v>5.5082964613706584E-2</v>
      </c>
      <c r="AK20">
        <f t="shared" si="8"/>
        <v>-9.1941659999999995E-2</v>
      </c>
      <c r="AL20">
        <f t="shared" si="9"/>
        <v>0.13681935000000001</v>
      </c>
      <c r="AM20">
        <f t="shared" si="10"/>
        <v>1.0734527499999999E-2</v>
      </c>
      <c r="AN20">
        <f t="shared" si="11"/>
        <v>-5.496711250000001E-4</v>
      </c>
      <c r="AO20">
        <f t="shared" si="12"/>
        <v>2.1000612499999998E-5</v>
      </c>
      <c r="AP20">
        <f t="shared" si="13"/>
        <v>-5.9468500000000011E-7</v>
      </c>
      <c r="AQ20">
        <f t="shared" si="14"/>
        <v>1.2474770312499998E-8</v>
      </c>
      <c r="AR20">
        <f t="shared" si="15"/>
        <v>-1.6452593750000002E-10</v>
      </c>
      <c r="AS20">
        <f t="shared" si="16"/>
        <v>9.6218593749999984E-13</v>
      </c>
      <c r="BJ20">
        <f t="shared" si="17"/>
        <v>1.2716149999999999</v>
      </c>
      <c r="BK20">
        <f t="shared" si="18"/>
        <v>8.6211750000000004E-2</v>
      </c>
      <c r="BL20">
        <f t="shared" si="19"/>
        <v>5.1324599999999993E-3</v>
      </c>
      <c r="BM20">
        <f t="shared" si="20"/>
        <v>-3.5354225000000003E-5</v>
      </c>
      <c r="BN20">
        <f t="shared" si="21"/>
        <v>7.7392437499999998E-9</v>
      </c>
    </row>
    <row r="21" spans="1:66" ht="15">
      <c r="A21" s="32">
        <f>'SP-1Calibration'!C22</f>
        <v>5.7377000000000002</v>
      </c>
      <c r="B21" s="33">
        <f t="shared" ca="1" si="1"/>
        <v>1198.9609615504082</v>
      </c>
      <c r="C21">
        <f t="shared" si="2"/>
        <v>1167</v>
      </c>
      <c r="D21">
        <f t="shared" ca="1" si="3"/>
        <v>5.7321626520003806</v>
      </c>
      <c r="E21">
        <f t="shared" ca="1" si="4"/>
        <v>5.7379249512279271</v>
      </c>
      <c r="F21">
        <f t="shared" ca="1" si="5"/>
        <v>1198</v>
      </c>
      <c r="G21">
        <f t="shared" ca="1" si="6"/>
        <v>1199</v>
      </c>
      <c r="M21" s="280">
        <v>51</v>
      </c>
      <c r="N21" s="280">
        <f t="shared" si="7"/>
        <v>5.8221053034594551E-2</v>
      </c>
      <c r="AK21">
        <f t="shared" si="8"/>
        <v>-9.1941659999999995E-2</v>
      </c>
      <c r="AL21">
        <f t="shared" si="9"/>
        <v>0.13955573700000001</v>
      </c>
      <c r="AM21">
        <f t="shared" si="10"/>
        <v>1.1168202410999998E-2</v>
      </c>
      <c r="AN21">
        <f t="shared" si="11"/>
        <v>-5.8331539521900005E-4</v>
      </c>
      <c r="AO21">
        <f t="shared" si="12"/>
        <v>2.2731738349697998E-5</v>
      </c>
      <c r="AP21">
        <f t="shared" si="13"/>
        <v>-6.5658029245099207E-7</v>
      </c>
      <c r="AQ21">
        <f t="shared" si="14"/>
        <v>1.4048617514887723E-8</v>
      </c>
      <c r="AR21">
        <f t="shared" si="15"/>
        <v>-1.8898858636281122E-10</v>
      </c>
      <c r="AS21">
        <f t="shared" si="16"/>
        <v>1.1273541799403344E-12</v>
      </c>
      <c r="BJ21">
        <f t="shared" si="17"/>
        <v>1.2716149999999999</v>
      </c>
      <c r="BK21">
        <f t="shared" si="18"/>
        <v>8.7935984999999994E-2</v>
      </c>
      <c r="BL21">
        <f t="shared" si="19"/>
        <v>5.3398113839999992E-3</v>
      </c>
      <c r="BM21">
        <f t="shared" si="20"/>
        <v>-3.7518186403800004E-5</v>
      </c>
      <c r="BN21">
        <f t="shared" si="21"/>
        <v>8.3772063290790008E-9</v>
      </c>
    </row>
    <row r="22" spans="1:66" ht="15">
      <c r="A22" s="32">
        <f>'SP-1Calibration'!C25</f>
        <v>6.9019000000000004</v>
      </c>
      <c r="B22" s="33">
        <f t="shared" ca="1" si="1"/>
        <v>1397.4800422659582</v>
      </c>
      <c r="C22">
        <f t="shared" si="2"/>
        <v>1366</v>
      </c>
      <c r="D22">
        <f t="shared" ca="1" si="3"/>
        <v>6.8990348142051632</v>
      </c>
      <c r="E22">
        <f t="shared" ca="1" si="4"/>
        <v>6.9050034257171466</v>
      </c>
      <c r="F22">
        <f t="shared" ca="1" si="5"/>
        <v>1397</v>
      </c>
      <c r="G22">
        <f t="shared" ca="1" si="6"/>
        <v>1398</v>
      </c>
      <c r="M22" s="280">
        <v>52</v>
      </c>
      <c r="N22" s="280">
        <f t="shared" si="7"/>
        <v>6.1366483474091155E-2</v>
      </c>
      <c r="AK22">
        <f t="shared" si="8"/>
        <v>-9.1941659999999995E-2</v>
      </c>
      <c r="AL22">
        <f t="shared" si="9"/>
        <v>0.14229212400000002</v>
      </c>
      <c r="AM22">
        <f t="shared" si="10"/>
        <v>1.1610464943999999E-2</v>
      </c>
      <c r="AN22">
        <f t="shared" si="11"/>
        <v>-6.1830526035200003E-4</v>
      </c>
      <c r="AO22">
        <f t="shared" si="12"/>
        <v>2.4567746298368001E-5</v>
      </c>
      <c r="AP22">
        <f t="shared" si="13"/>
        <v>-7.2352523126374412E-7</v>
      </c>
      <c r="AQ22">
        <f t="shared" si="14"/>
        <v>1.5784564127775538E-8</v>
      </c>
      <c r="AR22">
        <f t="shared" si="15"/>
        <v>-2.1650490966481962E-10</v>
      </c>
      <c r="AS22">
        <f t="shared" si="16"/>
        <v>1.3168178947976826E-12</v>
      </c>
      <c r="BJ22">
        <f t="shared" si="17"/>
        <v>1.2716149999999999</v>
      </c>
      <c r="BK22">
        <f t="shared" si="18"/>
        <v>8.9660219999999999E-2</v>
      </c>
      <c r="BL22">
        <f t="shared" si="19"/>
        <v>5.5512687359999986E-3</v>
      </c>
      <c r="BM22">
        <f t="shared" si="20"/>
        <v>-3.9768694950400004E-5</v>
      </c>
      <c r="BN22">
        <f t="shared" si="21"/>
        <v>9.0538205488640009E-9</v>
      </c>
    </row>
    <row r="23" spans="1:66" ht="15">
      <c r="A23" s="32">
        <f>'SP-1Calibration'!C28</f>
        <v>8.1221999999999994</v>
      </c>
      <c r="B23" s="33">
        <f t="shared" ca="1" si="1"/>
        <v>1598.2896432257382</v>
      </c>
      <c r="C23">
        <f t="shared" si="2"/>
        <v>1567</v>
      </c>
      <c r="D23">
        <f t="shared" ca="1" si="3"/>
        <v>8.1204084552443305</v>
      </c>
      <c r="E23">
        <f t="shared" ca="1" si="4"/>
        <v>8.1265938053456566</v>
      </c>
      <c r="F23">
        <f t="shared" ca="1" si="5"/>
        <v>1598</v>
      </c>
      <c r="G23">
        <f t="shared" ca="1" si="6"/>
        <v>1599</v>
      </c>
      <c r="M23" s="280">
        <v>53</v>
      </c>
      <c r="N23" s="280">
        <f t="shared" si="7"/>
        <v>6.4519233410984075E-2</v>
      </c>
      <c r="AK23">
        <f t="shared" si="8"/>
        <v>-9.1941659999999995E-2</v>
      </c>
      <c r="AL23">
        <f t="shared" si="9"/>
        <v>0.14502851100000003</v>
      </c>
      <c r="AM23">
        <f t="shared" si="10"/>
        <v>1.2061315098999999E-2</v>
      </c>
      <c r="AN23">
        <f t="shared" si="11"/>
        <v>-6.5466710461300006E-4</v>
      </c>
      <c r="AO23">
        <f t="shared" si="12"/>
        <v>2.6512789427137998E-5</v>
      </c>
      <c r="AP23">
        <f t="shared" si="13"/>
        <v>-7.958226776150561E-7</v>
      </c>
      <c r="AQ23">
        <f t="shared" si="14"/>
        <v>1.7695700109285004E-8</v>
      </c>
      <c r="AR23">
        <f t="shared" si="15"/>
        <v>-2.4738617801392131E-10</v>
      </c>
      <c r="AS23">
        <f t="shared" si="16"/>
        <v>1.5335782038250273E-12</v>
      </c>
      <c r="BJ23">
        <f t="shared" si="17"/>
        <v>1.2716149999999999</v>
      </c>
      <c r="BK23">
        <f t="shared" si="18"/>
        <v>9.1384455000000003E-2</v>
      </c>
      <c r="BL23">
        <f t="shared" si="19"/>
        <v>5.7668320559999993E-3</v>
      </c>
      <c r="BM23">
        <f t="shared" si="20"/>
        <v>-4.2107447642600005E-5</v>
      </c>
      <c r="BN23">
        <f t="shared" si="21"/>
        <v>9.7706169221990004E-9</v>
      </c>
    </row>
    <row r="24" spans="1:66" ht="15">
      <c r="A24" s="32">
        <f>'SP-1Calibration'!C31</f>
        <v>9.3802000000000003</v>
      </c>
      <c r="B24" s="33">
        <f t="shared" ca="1" si="1"/>
        <v>1798.3044786792245</v>
      </c>
      <c r="C24">
        <f t="shared" si="2"/>
        <v>1767</v>
      </c>
      <c r="D24">
        <f t="shared" ca="1" si="3"/>
        <v>9.3782539379647023</v>
      </c>
      <c r="E24">
        <f t="shared" ca="1" si="4"/>
        <v>9.3846453938139422</v>
      </c>
      <c r="F24">
        <f t="shared" ca="1" si="5"/>
        <v>1798</v>
      </c>
      <c r="G24">
        <f t="shared" ca="1" si="6"/>
        <v>1799</v>
      </c>
      <c r="M24" s="280">
        <v>54</v>
      </c>
      <c r="N24" s="280">
        <f t="shared" si="7"/>
        <v>6.7679280393581231E-2</v>
      </c>
      <c r="AK24">
        <f t="shared" si="8"/>
        <v>-9.1941659999999995E-2</v>
      </c>
      <c r="AL24">
        <f t="shared" si="9"/>
        <v>0.14776489800000001</v>
      </c>
      <c r="AM24">
        <f t="shared" si="10"/>
        <v>1.2520752875999998E-2</v>
      </c>
      <c r="AN24">
        <f t="shared" si="11"/>
        <v>-6.9242731221600014E-4</v>
      </c>
      <c r="AO24">
        <f t="shared" si="12"/>
        <v>2.8571101459487999E-5</v>
      </c>
      <c r="AP24">
        <f t="shared" si="13"/>
        <v>-8.7378736735180806E-7</v>
      </c>
      <c r="AQ24">
        <f t="shared" si="14"/>
        <v>1.9795892693530347E-8</v>
      </c>
      <c r="AR24">
        <f t="shared" si="15"/>
        <v>-2.8196854453120251E-10</v>
      </c>
      <c r="AS24">
        <f t="shared" si="16"/>
        <v>1.780939019627144E-12</v>
      </c>
      <c r="BJ24">
        <f t="shared" si="17"/>
        <v>1.2716149999999999</v>
      </c>
      <c r="BK24">
        <f t="shared" si="18"/>
        <v>9.3108689999999994E-2</v>
      </c>
      <c r="BL24">
        <f t="shared" si="19"/>
        <v>5.9865013439999986E-3</v>
      </c>
      <c r="BM24">
        <f t="shared" si="20"/>
        <v>-4.4536141483200002E-5</v>
      </c>
      <c r="BN24">
        <f t="shared" si="21"/>
        <v>1.0529155680624E-8</v>
      </c>
    </row>
    <row r="25" spans="1:66" ht="15">
      <c r="A25" s="32">
        <f>'SP-1Calibration'!C34</f>
        <v>10.6898</v>
      </c>
      <c r="B25" s="33">
        <f t="shared" ca="1" si="1"/>
        <v>2000.0967667871103</v>
      </c>
      <c r="C25">
        <f t="shared" si="2"/>
        <v>1969</v>
      </c>
      <c r="D25">
        <f t="shared" ca="1" si="3"/>
        <v>10.689163063999997</v>
      </c>
      <c r="E25">
        <f t="shared" ca="1" si="4"/>
        <v>10.695745239754967</v>
      </c>
      <c r="F25">
        <f t="shared" ca="1" si="5"/>
        <v>2000</v>
      </c>
      <c r="G25">
        <f t="shared" ca="1" si="6"/>
        <v>2001</v>
      </c>
      <c r="M25" s="280">
        <v>55</v>
      </c>
      <c r="N25" s="280">
        <f t="shared" si="7"/>
        <v>7.0846602039511514E-2</v>
      </c>
      <c r="AK25">
        <f t="shared" si="8"/>
        <v>-9.1941659999999995E-2</v>
      </c>
      <c r="AL25">
        <f t="shared" si="9"/>
        <v>0.15050128500000001</v>
      </c>
      <c r="AM25">
        <f t="shared" si="10"/>
        <v>1.2988778274999998E-2</v>
      </c>
      <c r="AN25">
        <f t="shared" si="11"/>
        <v>-7.3161226737500015E-4</v>
      </c>
      <c r="AO25">
        <f t="shared" si="12"/>
        <v>3.0746996761250002E-5</v>
      </c>
      <c r="AP25">
        <f t="shared" si="13"/>
        <v>-9.5774613935000008E-7</v>
      </c>
      <c r="AQ25">
        <f t="shared" si="14"/>
        <v>2.2099816569582809E-8</v>
      </c>
      <c r="AR25">
        <f t="shared" si="15"/>
        <v>-3.2061450779978128E-10</v>
      </c>
      <c r="AS25">
        <f t="shared" si="16"/>
        <v>2.0625310087643589E-12</v>
      </c>
      <c r="BJ25">
        <f t="shared" si="17"/>
        <v>1.2716149999999999</v>
      </c>
      <c r="BK25">
        <f t="shared" si="18"/>
        <v>9.4832924999999998E-2</v>
      </c>
      <c r="BL25">
        <f t="shared" si="19"/>
        <v>6.2102765999999992E-3</v>
      </c>
      <c r="BM25">
        <f t="shared" si="20"/>
        <v>-4.7056473475000002E-5</v>
      </c>
      <c r="BN25">
        <f t="shared" si="21"/>
        <v>1.1331026774375001E-8</v>
      </c>
    </row>
    <row r="26" spans="1:66" ht="15">
      <c r="A26" s="32">
        <f>'SP-1Calibration'!C37</f>
        <v>12.006</v>
      </c>
      <c r="B26" s="33">
        <f t="shared" ca="1" si="1"/>
        <v>2198.09520654071</v>
      </c>
      <c r="C26">
        <f t="shared" si="2"/>
        <v>2167</v>
      </c>
      <c r="D26">
        <f t="shared" ca="1" si="3"/>
        <v>12.005361860073748</v>
      </c>
      <c r="E26">
        <f t="shared" ca="1" si="4"/>
        <v>12.012064550051711</v>
      </c>
      <c r="F26">
        <f t="shared" ca="1" si="5"/>
        <v>2198</v>
      </c>
      <c r="G26">
        <f t="shared" ca="1" si="6"/>
        <v>2199</v>
      </c>
      <c r="M26" s="280">
        <v>56</v>
      </c>
      <c r="N26" s="280">
        <f t="shared" si="7"/>
        <v>7.4021176035525271E-2</v>
      </c>
      <c r="AK26">
        <f t="shared" si="8"/>
        <v>-9.1941659999999995E-2</v>
      </c>
      <c r="AL26">
        <f t="shared" si="9"/>
        <v>0.15323767200000002</v>
      </c>
      <c r="AM26">
        <f t="shared" si="10"/>
        <v>1.3465391295999999E-2</v>
      </c>
      <c r="AN26">
        <f t="shared" si="11"/>
        <v>-7.722483543040001E-4</v>
      </c>
      <c r="AO26">
        <f t="shared" si="12"/>
        <v>3.3044870340607998E-5</v>
      </c>
      <c r="AP26">
        <f t="shared" si="13"/>
        <v>-1.0480381638737922E-6</v>
      </c>
      <c r="AQ26">
        <f t="shared" si="14"/>
        <v>2.4622984635272394E-8</v>
      </c>
      <c r="AR26">
        <f t="shared" si="15"/>
        <v>-3.637144310673048E-10</v>
      </c>
      <c r="AS26">
        <f t="shared" si="16"/>
        <v>2.3823369499986986E-12</v>
      </c>
      <c r="BJ26">
        <f t="shared" si="17"/>
        <v>1.2716149999999999</v>
      </c>
      <c r="BK26">
        <f t="shared" si="18"/>
        <v>9.6557160000000003E-2</v>
      </c>
      <c r="BL26">
        <f t="shared" si="19"/>
        <v>6.4381578239999992E-3</v>
      </c>
      <c r="BM26">
        <f t="shared" si="20"/>
        <v>-4.9670140620800002E-5</v>
      </c>
      <c r="BN26">
        <f t="shared" si="21"/>
        <v>1.2177849872384001E-8</v>
      </c>
    </row>
    <row r="27" spans="1:66" ht="15">
      <c r="A27" s="32" t="str">
        <f>'SP-1Calibration'!C40</f>
        <v>NO</v>
      </c>
      <c r="B27" s="33" t="e">
        <f t="shared" ca="1" si="1"/>
        <v>#VALUE!</v>
      </c>
      <c r="C27">
        <f t="shared" si="2"/>
        <v>1</v>
      </c>
      <c r="D27">
        <f t="shared" ca="1" si="3"/>
        <v>-1.2104620903635442E-4</v>
      </c>
      <c r="E27">
        <f t="shared" ca="1" si="4"/>
        <v>2.8809542878360126E-3</v>
      </c>
      <c r="F27">
        <f t="shared" ca="1" si="5"/>
        <v>32</v>
      </c>
      <c r="G27">
        <f t="shared" ca="1" si="6"/>
        <v>33</v>
      </c>
      <c r="M27" s="280">
        <v>57</v>
      </c>
      <c r="N27" s="280">
        <f t="shared" si="7"/>
        <v>7.7202980137296137E-2</v>
      </c>
      <c r="AK27">
        <f t="shared" si="8"/>
        <v>-9.1941659999999995E-2</v>
      </c>
      <c r="AL27">
        <f t="shared" si="9"/>
        <v>0.15597405900000003</v>
      </c>
      <c r="AM27">
        <f t="shared" si="10"/>
        <v>1.3950591938999999E-2</v>
      </c>
      <c r="AN27">
        <f t="shared" si="11"/>
        <v>-8.143619572170001E-4</v>
      </c>
      <c r="AO27">
        <f t="shared" si="12"/>
        <v>3.5469197848098001E-5</v>
      </c>
      <c r="AP27">
        <f t="shared" si="13"/>
        <v>-1.1450151709345442E-6</v>
      </c>
      <c r="AQ27">
        <f t="shared" si="14"/>
        <v>2.7381779325827038E-8</v>
      </c>
      <c r="AR27">
        <f t="shared" si="15"/>
        <v>-4.1168811876349211E-10</v>
      </c>
      <c r="AS27">
        <f t="shared" si="16"/>
        <v>2.7447185408165237E-12</v>
      </c>
      <c r="BJ27">
        <f t="shared" si="17"/>
        <v>1.2716149999999999</v>
      </c>
      <c r="BK27">
        <f t="shared" si="18"/>
        <v>9.8281394999999994E-2</v>
      </c>
      <c r="BL27">
        <f t="shared" si="19"/>
        <v>6.6701450159999988E-3</v>
      </c>
      <c r="BM27">
        <f t="shared" si="20"/>
        <v>-5.2378839923400002E-5</v>
      </c>
      <c r="BN27">
        <f t="shared" si="21"/>
        <v>1.3071274362279001E-8</v>
      </c>
    </row>
    <row r="28" spans="1:66" ht="15">
      <c r="A28" s="32">
        <f>'SP-3Calibration'!I5</f>
        <v>0.59330000000000005</v>
      </c>
      <c r="B28" s="33">
        <f t="shared" ca="1" si="1"/>
        <v>199.14753600002811</v>
      </c>
      <c r="C28">
        <f t="shared" si="2"/>
        <v>168</v>
      </c>
      <c r="D28">
        <f t="shared" ca="1" si="3"/>
        <v>0.59270725380766243</v>
      </c>
      <c r="E28">
        <f t="shared" ca="1" si="4"/>
        <v>0.59672489148405772</v>
      </c>
      <c r="F28">
        <f t="shared" ca="1" si="5"/>
        <v>199</v>
      </c>
      <c r="G28">
        <f t="shared" ca="1" si="6"/>
        <v>200</v>
      </c>
      <c r="M28" s="280">
        <v>58</v>
      </c>
      <c r="N28" s="280">
        <f t="shared" si="7"/>
        <v>8.0391992169222479E-2</v>
      </c>
      <c r="AK28">
        <f t="shared" si="8"/>
        <v>-9.1941659999999995E-2</v>
      </c>
      <c r="AL28">
        <f t="shared" si="9"/>
        <v>0.15871044600000001</v>
      </c>
      <c r="AM28">
        <f t="shared" si="10"/>
        <v>1.4444380203999999E-2</v>
      </c>
      <c r="AN28">
        <f t="shared" si="11"/>
        <v>-8.5797946032800014E-4</v>
      </c>
      <c r="AO28">
        <f t="shared" si="12"/>
        <v>3.8024535576608E-5</v>
      </c>
      <c r="AP28">
        <f t="shared" si="13"/>
        <v>-1.2490416786498562E-6</v>
      </c>
      <c r="AQ28">
        <f t="shared" si="14"/>
        <v>3.0393484517349197E-8</v>
      </c>
      <c r="AR28">
        <f t="shared" si="15"/>
        <v>-4.6498645139411187E-10</v>
      </c>
      <c r="AS28">
        <f t="shared" si="16"/>
        <v>3.154444706354901E-12</v>
      </c>
      <c r="BJ28">
        <f t="shared" si="17"/>
        <v>1.2716149999999999</v>
      </c>
      <c r="BK28">
        <f t="shared" si="18"/>
        <v>0.10000563</v>
      </c>
      <c r="BL28">
        <f t="shared" si="19"/>
        <v>6.9062381759999987E-3</v>
      </c>
      <c r="BM28">
        <f t="shared" si="20"/>
        <v>-5.5184268385600005E-5</v>
      </c>
      <c r="BN28">
        <f t="shared" si="21"/>
        <v>1.4012979350384001E-8</v>
      </c>
    </row>
    <row r="29" spans="1:66" ht="15">
      <c r="A29" s="32">
        <f>'SP-3Calibration'!I8</f>
        <v>1.4742</v>
      </c>
      <c r="B29" s="33">
        <f t="shared" ca="1" si="1"/>
        <v>399.26590545030729</v>
      </c>
      <c r="C29">
        <f t="shared" si="2"/>
        <v>368</v>
      </c>
      <c r="D29">
        <f t="shared" ca="1" si="3"/>
        <v>1.4729450995846576</v>
      </c>
      <c r="E29">
        <f t="shared" ca="1" si="4"/>
        <v>1.4776644478112255</v>
      </c>
      <c r="F29">
        <f t="shared" ca="1" si="5"/>
        <v>399</v>
      </c>
      <c r="G29">
        <f t="shared" ca="1" si="6"/>
        <v>400</v>
      </c>
      <c r="M29" s="280">
        <v>59</v>
      </c>
      <c r="N29" s="280">
        <f t="shared" si="7"/>
        <v>8.3588190024230458E-2</v>
      </c>
      <c r="AK29">
        <f t="shared" si="8"/>
        <v>-9.1941659999999995E-2</v>
      </c>
      <c r="AL29">
        <f t="shared" si="9"/>
        <v>0.16144683300000001</v>
      </c>
      <c r="AM29">
        <f t="shared" si="10"/>
        <v>1.4946756090999998E-2</v>
      </c>
      <c r="AN29">
        <f t="shared" si="11"/>
        <v>-9.0312724785100013E-4</v>
      </c>
      <c r="AO29">
        <f t="shared" si="12"/>
        <v>4.0715520461378001E-5</v>
      </c>
      <c r="AP29">
        <f t="shared" si="13"/>
        <v>-1.3604952216026081E-6</v>
      </c>
      <c r="AQ29">
        <f t="shared" si="14"/>
        <v>3.3676318005129875E-8</v>
      </c>
      <c r="AR29">
        <f t="shared" si="15"/>
        <v>-5.2409307987278465E-10</v>
      </c>
      <c r="AS29">
        <f t="shared" si="16"/>
        <v>3.61672146585213E-12</v>
      </c>
      <c r="BJ29">
        <f t="shared" si="17"/>
        <v>1.2716149999999999</v>
      </c>
      <c r="BK29">
        <f t="shared" si="18"/>
        <v>0.101729865</v>
      </c>
      <c r="BL29">
        <f t="shared" si="19"/>
        <v>7.1464373039999991E-3</v>
      </c>
      <c r="BM29">
        <f t="shared" si="20"/>
        <v>-5.8088123010200005E-5</v>
      </c>
      <c r="BN29">
        <f t="shared" si="21"/>
        <v>1.5004673661719002E-8</v>
      </c>
    </row>
    <row r="30" spans="1:66" ht="15">
      <c r="A30" s="32">
        <f>'SP-3Calibration'!I11</f>
        <v>2.4641999999999999</v>
      </c>
      <c r="B30" s="33">
        <f t="shared" ca="1" si="1"/>
        <v>599.82596329827663</v>
      </c>
      <c r="C30">
        <f t="shared" si="2"/>
        <v>568</v>
      </c>
      <c r="D30">
        <f t="shared" ca="1" si="3"/>
        <v>2.459972510377856</v>
      </c>
      <c r="E30">
        <f t="shared" ca="1" si="4"/>
        <v>2.4650907639745525</v>
      </c>
      <c r="F30">
        <f t="shared" ca="1" si="5"/>
        <v>599</v>
      </c>
      <c r="G30">
        <f t="shared" ca="1" si="6"/>
        <v>600</v>
      </c>
      <c r="M30" s="280">
        <v>60</v>
      </c>
      <c r="N30" s="280">
        <f t="shared" si="7"/>
        <v>8.6791551663576424E-2</v>
      </c>
      <c r="AK30">
        <f t="shared" si="8"/>
        <v>-9.1941659999999995E-2</v>
      </c>
      <c r="AL30">
        <f t="shared" si="9"/>
        <v>0.16418322000000002</v>
      </c>
      <c r="AM30">
        <f t="shared" si="10"/>
        <v>1.5457719599999998E-2</v>
      </c>
      <c r="AN30">
        <f t="shared" si="11"/>
        <v>-9.4983170400000016E-4</v>
      </c>
      <c r="AO30">
        <f t="shared" si="12"/>
        <v>4.3546870079999998E-5</v>
      </c>
      <c r="AP30">
        <f t="shared" si="13"/>
        <v>-1.4797665792000001E-6</v>
      </c>
      <c r="AQ30">
        <f t="shared" si="14"/>
        <v>3.7249464556799994E-8</v>
      </c>
      <c r="AR30">
        <f t="shared" si="15"/>
        <v>-5.8952618035200006E-10</v>
      </c>
      <c r="AS30">
        <f t="shared" si="16"/>
        <v>4.1372234127359993E-12</v>
      </c>
      <c r="BJ30">
        <f t="shared" si="17"/>
        <v>1.2716149999999999</v>
      </c>
      <c r="BK30">
        <f t="shared" si="18"/>
        <v>0.10345409999999999</v>
      </c>
      <c r="BL30">
        <f t="shared" si="19"/>
        <v>7.3907423999999989E-3</v>
      </c>
      <c r="BM30">
        <f t="shared" si="20"/>
        <v>-6.1092100799999997E-5</v>
      </c>
      <c r="BN30">
        <f t="shared" si="21"/>
        <v>1.6048095839999999E-8</v>
      </c>
    </row>
    <row r="31" spans="1:66" ht="15">
      <c r="A31" s="32">
        <f>'SP-3Calibration'!I14</f>
        <v>3.5162</v>
      </c>
      <c r="B31" s="33">
        <f t="shared" ca="1" si="1"/>
        <v>800.08605337602341</v>
      </c>
      <c r="C31">
        <f t="shared" si="2"/>
        <v>769</v>
      </c>
      <c r="D31">
        <f t="shared" ca="1" si="3"/>
        <v>3.5157376524007931</v>
      </c>
      <c r="E31">
        <f t="shared" ca="1" si="4"/>
        <v>3.521110452639117</v>
      </c>
      <c r="F31">
        <f t="shared" ca="1" si="5"/>
        <v>800</v>
      </c>
      <c r="G31">
        <f t="shared" ca="1" si="6"/>
        <v>801</v>
      </c>
      <c r="M31" s="280">
        <v>61</v>
      </c>
      <c r="N31" s="280">
        <f t="shared" si="7"/>
        <v>9.0002055116650811E-2</v>
      </c>
      <c r="AK31">
        <f t="shared" si="8"/>
        <v>-9.1941659999999995E-2</v>
      </c>
      <c r="AL31">
        <f t="shared" si="9"/>
        <v>0.16691960700000003</v>
      </c>
      <c r="AM31">
        <f t="shared" si="10"/>
        <v>1.5977270730999998E-2</v>
      </c>
      <c r="AN31">
        <f t="shared" si="11"/>
        <v>-9.9811921298900014E-4</v>
      </c>
      <c r="AO31">
        <f t="shared" si="12"/>
        <v>4.6523382652418E-5</v>
      </c>
      <c r="AP31">
        <f t="shared" si="13"/>
        <v>-1.6072600040325922E-6</v>
      </c>
      <c r="AQ31">
        <f t="shared" si="14"/>
        <v>4.1133109540319286E-8</v>
      </c>
      <c r="AR31">
        <f t="shared" si="15"/>
        <v>-6.618402706147377E-10</v>
      </c>
      <c r="AS31">
        <f t="shared" si="16"/>
        <v>4.7221268654565047E-12</v>
      </c>
      <c r="BJ31">
        <f t="shared" si="17"/>
        <v>1.2716149999999999</v>
      </c>
      <c r="BK31">
        <f t="shared" si="18"/>
        <v>0.105178335</v>
      </c>
      <c r="BL31">
        <f t="shared" si="19"/>
        <v>7.6391534639999982E-3</v>
      </c>
      <c r="BM31">
        <f t="shared" si="20"/>
        <v>-6.4197898757800004E-5</v>
      </c>
      <c r="BN31">
        <f t="shared" si="21"/>
        <v>1.7145014147639001E-8</v>
      </c>
    </row>
    <row r="32" spans="1:66" ht="15">
      <c r="A32" s="45">
        <f>formulas!D110</f>
        <v>200</v>
      </c>
      <c r="B32" s="33">
        <f t="shared" ca="1" si="1"/>
        <v>35202.957325825046</v>
      </c>
      <c r="C32">
        <f t="shared" si="2"/>
        <v>2619</v>
      </c>
      <c r="D32">
        <f t="shared" ca="1" si="3"/>
        <v>15.055553290438743</v>
      </c>
      <c r="E32">
        <f t="shared" ca="1" si="4"/>
        <v>0</v>
      </c>
      <c r="F32">
        <f t="shared" ca="1" si="5"/>
        <v>2650</v>
      </c>
      <c r="G32">
        <f t="shared" ca="1" si="6"/>
        <v>0</v>
      </c>
      <c r="M32" s="280">
        <v>62</v>
      </c>
      <c r="N32" s="280">
        <f t="shared" si="7"/>
        <v>9.3219678480781887E-2</v>
      </c>
      <c r="AK32">
        <f t="shared" si="8"/>
        <v>-9.1941659999999995E-2</v>
      </c>
      <c r="AL32">
        <f t="shared" si="9"/>
        <v>0.169655994</v>
      </c>
      <c r="AM32">
        <f t="shared" si="10"/>
        <v>1.6505409483999998E-2</v>
      </c>
      <c r="AN32">
        <f t="shared" si="11"/>
        <v>-1.0480161590320002E-3</v>
      </c>
      <c r="AO32">
        <f t="shared" si="12"/>
        <v>4.9649937040927997E-5</v>
      </c>
      <c r="AP32">
        <f t="shared" si="13"/>
        <v>-1.7433934502333441E-6</v>
      </c>
      <c r="AQ32">
        <f t="shared" si="14"/>
        <v>4.5348473126802512E-8</v>
      </c>
      <c r="AR32">
        <f t="shared" si="15"/>
        <v>-7.4162808908808262E-10</v>
      </c>
      <c r="AS32">
        <f t="shared" si="16"/>
        <v>5.3781447471629339E-12</v>
      </c>
      <c r="BJ32">
        <f t="shared" si="17"/>
        <v>1.2716149999999999</v>
      </c>
      <c r="BK32">
        <f t="shared" si="18"/>
        <v>0.10690257</v>
      </c>
      <c r="BL32">
        <f t="shared" si="19"/>
        <v>7.891670495999998E-3</v>
      </c>
      <c r="BM32">
        <f t="shared" si="20"/>
        <v>-6.7407213886400006E-5</v>
      </c>
      <c r="BN32">
        <f t="shared" si="21"/>
        <v>1.8297226565744E-8</v>
      </c>
    </row>
    <row r="33" spans="1:66" ht="15">
      <c r="A33" s="32">
        <f>'SP-3Calibration'!I17</f>
        <v>4.6109999999999998</v>
      </c>
      <c r="B33" s="33">
        <f t="shared" ca="1" si="1"/>
        <v>1000.1045768160434</v>
      </c>
      <c r="C33">
        <f t="shared" si="2"/>
        <v>969</v>
      </c>
      <c r="D33">
        <f t="shared" ca="1" si="3"/>
        <v>4.6104173999999993</v>
      </c>
      <c r="E33">
        <f t="shared" ca="1" si="4"/>
        <v>4.6159884244587897</v>
      </c>
      <c r="F33">
        <f t="shared" ca="1" si="5"/>
        <v>1000</v>
      </c>
      <c r="G33">
        <f t="shared" ca="1" si="6"/>
        <v>1001</v>
      </c>
      <c r="M33" s="280">
        <v>63</v>
      </c>
      <c r="N33" s="280">
        <f t="shared" si="7"/>
        <v>9.6444399921040466E-2</v>
      </c>
      <c r="AK33">
        <f t="shared" si="8"/>
        <v>-9.1941659999999995E-2</v>
      </c>
      <c r="AL33">
        <f t="shared" si="9"/>
        <v>0.17239238100000001</v>
      </c>
      <c r="AM33">
        <f t="shared" si="10"/>
        <v>1.7042135859E-2</v>
      </c>
      <c r="AN33">
        <f t="shared" si="11"/>
        <v>-1.0995489263430002E-3</v>
      </c>
      <c r="AO33">
        <f t="shared" si="12"/>
        <v>5.2931492750178E-5</v>
      </c>
      <c r="AP33">
        <f t="shared" si="13"/>
        <v>-1.8885988018366562E-6</v>
      </c>
      <c r="AQ33">
        <f t="shared" si="14"/>
        <v>4.9917845068183126E-8</v>
      </c>
      <c r="AR33">
        <f t="shared" si="15"/>
        <v>-8.2952253754022396E-10</v>
      </c>
      <c r="AS33">
        <f t="shared" si="16"/>
        <v>6.1125632533183653E-12</v>
      </c>
      <c r="BJ33">
        <f t="shared" si="17"/>
        <v>1.2716149999999999</v>
      </c>
      <c r="BK33">
        <f t="shared" si="18"/>
        <v>0.10862680499999999</v>
      </c>
      <c r="BL33">
        <f t="shared" si="19"/>
        <v>8.1482934959999989E-3</v>
      </c>
      <c r="BM33">
        <f t="shared" si="20"/>
        <v>-7.0721743188600006E-5</v>
      </c>
      <c r="BN33">
        <f t="shared" si="21"/>
        <v>1.9506560794119E-8</v>
      </c>
    </row>
    <row r="34" spans="1:66" ht="15">
      <c r="A34" s="32">
        <f>'SP-3Calibration'!I20</f>
        <v>5.7377000000000002</v>
      </c>
      <c r="B34" s="33">
        <f t="shared" ca="1" si="1"/>
        <v>1198.9609615504082</v>
      </c>
      <c r="C34">
        <f t="shared" si="2"/>
        <v>1167</v>
      </c>
      <c r="D34">
        <f t="shared" ca="1" si="3"/>
        <v>5.7321626520003806</v>
      </c>
      <c r="E34">
        <f t="shared" ca="1" si="4"/>
        <v>5.7379249512279271</v>
      </c>
      <c r="F34">
        <f t="shared" ca="1" si="5"/>
        <v>1198</v>
      </c>
      <c r="G34">
        <f t="shared" ca="1" si="6"/>
        <v>1199</v>
      </c>
      <c r="M34" s="280">
        <v>64</v>
      </c>
      <c r="N34" s="280">
        <f t="shared" si="7"/>
        <v>9.9676197670044708E-2</v>
      </c>
      <c r="AK34">
        <f t="shared" si="8"/>
        <v>-9.1941659999999995E-2</v>
      </c>
      <c r="AL34">
        <f t="shared" si="9"/>
        <v>0.17512876800000002</v>
      </c>
      <c r="AM34">
        <f t="shared" si="10"/>
        <v>1.7587449855999998E-2</v>
      </c>
      <c r="AN34">
        <f t="shared" si="11"/>
        <v>-1.1527438991360002E-3</v>
      </c>
      <c r="AO34">
        <f t="shared" si="12"/>
        <v>5.6373089927167997E-5</v>
      </c>
      <c r="AP34">
        <f t="shared" si="13"/>
        <v>-2.0433221011374082E-6</v>
      </c>
      <c r="AQ34">
        <f t="shared" si="14"/>
        <v>5.4864620049714375E-8</v>
      </c>
      <c r="AR34">
        <f t="shared" si="15"/>
        <v>-9.2619868852222697E-10</v>
      </c>
      <c r="AS34">
        <f t="shared" si="16"/>
        <v>6.933280367337809E-12</v>
      </c>
      <c r="BJ34">
        <f t="shared" si="17"/>
        <v>1.2716149999999999</v>
      </c>
      <c r="BK34">
        <f t="shared" si="18"/>
        <v>0.11035104</v>
      </c>
      <c r="BL34">
        <f t="shared" si="19"/>
        <v>8.4090224639999985E-3</v>
      </c>
      <c r="BM34">
        <f t="shared" si="20"/>
        <v>-7.4143183667200004E-5</v>
      </c>
      <c r="BN34">
        <f t="shared" si="21"/>
        <v>2.0774874251264001E-8</v>
      </c>
    </row>
    <row r="35" spans="1:66" ht="15">
      <c r="A35" s="32">
        <f>'SP-3Calibration'!I2</f>
        <v>31.777999999999999</v>
      </c>
      <c r="B35" s="33">
        <f t="shared" ca="1" si="1"/>
        <v>5593.397889500342</v>
      </c>
      <c r="C35">
        <f t="shared" si="2"/>
        <v>2619</v>
      </c>
      <c r="D35">
        <f t="shared" ca="1" si="3"/>
        <v>15.055553290438743</v>
      </c>
      <c r="E35">
        <f t="shared" ca="1" si="4"/>
        <v>0</v>
      </c>
      <c r="F35">
        <f t="shared" ca="1" si="5"/>
        <v>2650</v>
      </c>
      <c r="G35">
        <f t="shared" ca="1" si="6"/>
        <v>0</v>
      </c>
      <c r="M35" s="280">
        <v>65</v>
      </c>
      <c r="N35" s="280">
        <f t="shared" si="7"/>
        <v>0.10291505002776581</v>
      </c>
      <c r="AK35">
        <f t="shared" si="8"/>
        <v>-9.1941659999999995E-2</v>
      </c>
      <c r="AL35">
        <f t="shared" si="9"/>
        <v>0.17786515500000002</v>
      </c>
      <c r="AM35">
        <f t="shared" si="10"/>
        <v>1.8141351474999998E-2</v>
      </c>
      <c r="AN35">
        <f t="shared" si="11"/>
        <v>-1.2076274616250001E-3</v>
      </c>
      <c r="AO35">
        <f t="shared" si="12"/>
        <v>5.9979849361249996E-5</v>
      </c>
      <c r="AP35">
        <f t="shared" si="13"/>
        <v>-2.2080237770500004E-6</v>
      </c>
      <c r="AQ35">
        <f t="shared" si="14"/>
        <v>6.0213333617307806E-8</v>
      </c>
      <c r="AR35">
        <f t="shared" si="15"/>
        <v>-1.0323758586159689E-9</v>
      </c>
      <c r="AS35">
        <f t="shared" si="16"/>
        <v>7.8488462853293576E-12</v>
      </c>
      <c r="BJ35">
        <f t="shared" si="17"/>
        <v>1.2716149999999999</v>
      </c>
      <c r="BK35">
        <f t="shared" si="18"/>
        <v>0.112075275</v>
      </c>
      <c r="BL35">
        <f t="shared" si="19"/>
        <v>8.6738573999999985E-3</v>
      </c>
      <c r="BM35">
        <f t="shared" si="20"/>
        <v>-7.7673232325000004E-5</v>
      </c>
      <c r="BN35">
        <f t="shared" si="21"/>
        <v>2.2104054074375E-8</v>
      </c>
    </row>
    <row r="36" spans="1:66" ht="15">
      <c r="A36" s="32"/>
      <c r="B36" s="33">
        <f t="shared" ca="1" si="1"/>
        <v>32.040321848434893</v>
      </c>
      <c r="C36">
        <f t="shared" si="2"/>
        <v>1</v>
      </c>
      <c r="D36">
        <f t="shared" ca="1" si="3"/>
        <v>-1.2104620903635442E-4</v>
      </c>
      <c r="E36">
        <f t="shared" ca="1" si="4"/>
        <v>2.8809542878360126E-3</v>
      </c>
      <c r="F36">
        <f t="shared" ca="1" si="5"/>
        <v>32</v>
      </c>
      <c r="G36">
        <f t="shared" ca="1" si="6"/>
        <v>33</v>
      </c>
      <c r="M36" s="280">
        <v>66</v>
      </c>
      <c r="N36" s="280">
        <f t="shared" si="7"/>
        <v>0.10616093536133413</v>
      </c>
      <c r="AK36">
        <f t="shared" si="8"/>
        <v>-9.1941659999999995E-2</v>
      </c>
      <c r="AL36">
        <f t="shared" si="9"/>
        <v>0.18060154200000003</v>
      </c>
      <c r="AM36">
        <f t="shared" si="10"/>
        <v>1.8703840715999998E-2</v>
      </c>
      <c r="AN36">
        <f t="shared" si="11"/>
        <v>-1.2642259980240001E-3</v>
      </c>
      <c r="AO36">
        <f t="shared" si="12"/>
        <v>6.3756972484127993E-5</v>
      </c>
      <c r="AP36">
        <f t="shared" si="13"/>
        <v>-2.3831788734673922E-6</v>
      </c>
      <c r="AQ36">
        <f t="shared" si="14"/>
        <v>6.5989698679709159E-8</v>
      </c>
      <c r="AR36">
        <f t="shared" si="15"/>
        <v>-1.1488197485496266E-9</v>
      </c>
      <c r="AS36">
        <f t="shared" si="16"/>
        <v>8.8685058120108993E-12</v>
      </c>
      <c r="BJ36">
        <f t="shared" si="17"/>
        <v>1.2716149999999999</v>
      </c>
      <c r="BK36">
        <f t="shared" si="18"/>
        <v>0.11379950999999999</v>
      </c>
      <c r="BL36">
        <f t="shared" si="19"/>
        <v>8.9427983039999989E-3</v>
      </c>
      <c r="BM36">
        <f t="shared" si="20"/>
        <v>-8.1313586164800006E-5</v>
      </c>
      <c r="BN36">
        <f t="shared" si="21"/>
        <v>2.3496017119344E-8</v>
      </c>
    </row>
    <row r="37" spans="1:66" ht="15">
      <c r="A37" s="32"/>
      <c r="B37" s="33">
        <f t="shared" ca="1" si="1"/>
        <v>32.040321848434893</v>
      </c>
      <c r="C37">
        <f t="shared" si="2"/>
        <v>1</v>
      </c>
      <c r="D37">
        <f t="shared" ca="1" si="3"/>
        <v>-1.2104620903635442E-4</v>
      </c>
      <c r="E37">
        <f t="shared" ca="1" si="4"/>
        <v>2.8809542878360126E-3</v>
      </c>
      <c r="F37">
        <f t="shared" ca="1" si="5"/>
        <v>32</v>
      </c>
      <c r="G37">
        <f t="shared" ca="1" si="6"/>
        <v>33</v>
      </c>
      <c r="M37" s="280">
        <v>67</v>
      </c>
      <c r="N37" s="280">
        <f t="shared" si="7"/>
        <v>0.10941383210484543</v>
      </c>
      <c r="AK37">
        <f t="shared" si="8"/>
        <v>-9.1941659999999995E-2</v>
      </c>
      <c r="AL37">
        <f t="shared" si="9"/>
        <v>0.18333792900000001</v>
      </c>
      <c r="AM37">
        <f t="shared" si="10"/>
        <v>1.9274917578999996E-2</v>
      </c>
      <c r="AN37">
        <f t="shared" si="11"/>
        <v>-1.3225658925470002E-3</v>
      </c>
      <c r="AO37">
        <f t="shared" si="12"/>
        <v>6.7709741369857999E-5</v>
      </c>
      <c r="AP37">
        <f t="shared" si="13"/>
        <v>-2.5692772776201443E-6</v>
      </c>
      <c r="AQ37">
        <f t="shared" si="14"/>
        <v>7.2220642585511704E-8</v>
      </c>
      <c r="AR37">
        <f t="shared" si="15"/>
        <v>-1.2763446512421076E-9</v>
      </c>
      <c r="AS37">
        <f t="shared" si="16"/>
        <v>1.0002242790868078E-11</v>
      </c>
      <c r="BJ37">
        <f t="shared" si="17"/>
        <v>1.2716149999999999</v>
      </c>
      <c r="BK37">
        <f t="shared" si="18"/>
        <v>0.115523745</v>
      </c>
      <c r="BL37">
        <f t="shared" si="19"/>
        <v>9.2158451759999978E-3</v>
      </c>
      <c r="BM37">
        <f t="shared" si="20"/>
        <v>-8.5065942189399999E-5</v>
      </c>
      <c r="BN37">
        <f t="shared" si="21"/>
        <v>2.4952709960759E-8</v>
      </c>
    </row>
    <row r="38" spans="1:66" ht="15">
      <c r="A38" s="32">
        <v>7</v>
      </c>
      <c r="B38" s="33">
        <f t="shared" ca="1" si="1"/>
        <v>1413.8919076794211</v>
      </c>
      <c r="C38">
        <f t="shared" si="2"/>
        <v>1382</v>
      </c>
      <c r="D38">
        <f t="shared" ca="1" si="3"/>
        <v>6.9946612421180738</v>
      </c>
      <c r="E38">
        <f t="shared" ca="1" si="4"/>
        <v>7.0006470162123069</v>
      </c>
      <c r="F38">
        <f t="shared" ca="1" si="5"/>
        <v>1413</v>
      </c>
      <c r="G38">
        <f t="shared" ca="1" si="6"/>
        <v>1414</v>
      </c>
      <c r="M38" s="280">
        <v>68</v>
      </c>
      <c r="N38" s="280">
        <f t="shared" si="7"/>
        <v>0.11267371875916829</v>
      </c>
      <c r="AK38">
        <f t="shared" si="8"/>
        <v>-9.1941659999999995E-2</v>
      </c>
      <c r="AL38">
        <f t="shared" si="9"/>
        <v>0.18607431600000002</v>
      </c>
      <c r="AM38">
        <f t="shared" si="10"/>
        <v>1.9854582063999999E-2</v>
      </c>
      <c r="AN38">
        <f t="shared" si="11"/>
        <v>-1.3826735294080001E-3</v>
      </c>
      <c r="AO38">
        <f t="shared" si="12"/>
        <v>7.1843518734848001E-5</v>
      </c>
      <c r="AP38">
        <f t="shared" si="13"/>
        <v>-2.7668239484354562E-6</v>
      </c>
      <c r="AQ38">
        <f t="shared" si="14"/>
        <v>7.8934344775007024E-8</v>
      </c>
      <c r="AR38">
        <f t="shared" si="15"/>
        <v>-1.4158157288378139E-9</v>
      </c>
      <c r="AS38">
        <f t="shared" si="16"/>
        <v>1.126082663261237E-11</v>
      </c>
      <c r="BJ38">
        <f t="shared" si="17"/>
        <v>1.2716149999999999</v>
      </c>
      <c r="BK38">
        <f t="shared" si="18"/>
        <v>0.11724798</v>
      </c>
      <c r="BL38">
        <f t="shared" si="19"/>
        <v>9.492998015999999E-3</v>
      </c>
      <c r="BM38">
        <f t="shared" si="20"/>
        <v>-8.8931997401600011E-5</v>
      </c>
      <c r="BN38">
        <f t="shared" si="21"/>
        <v>2.6476108891904001E-8</v>
      </c>
    </row>
    <row r="39" spans="1:66" ht="15">
      <c r="A39" s="32">
        <v>7</v>
      </c>
      <c r="B39" s="33">
        <f t="shared" ca="1" si="1"/>
        <v>1413.8919076794211</v>
      </c>
      <c r="C39">
        <f t="shared" si="2"/>
        <v>1382</v>
      </c>
      <c r="D39">
        <f t="shared" ca="1" si="3"/>
        <v>6.9946612421180738</v>
      </c>
      <c r="E39">
        <f t="shared" ca="1" si="4"/>
        <v>7.0006470162123069</v>
      </c>
      <c r="F39">
        <f t="shared" ca="1" si="5"/>
        <v>1413</v>
      </c>
      <c r="G39">
        <f t="shared" ca="1" si="6"/>
        <v>1414</v>
      </c>
      <c r="M39" s="280">
        <v>69</v>
      </c>
      <c r="N39" s="280">
        <f t="shared" si="7"/>
        <v>0.11594057389175151</v>
      </c>
      <c r="AK39">
        <f t="shared" si="8"/>
        <v>-9.1941659999999995E-2</v>
      </c>
      <c r="AL39">
        <f t="shared" si="9"/>
        <v>0.18881070300000002</v>
      </c>
      <c r="AM39">
        <f t="shared" si="10"/>
        <v>2.0442834170999999E-2</v>
      </c>
      <c r="AN39">
        <f t="shared" si="11"/>
        <v>-1.4445752928210001E-3</v>
      </c>
      <c r="AO39">
        <f t="shared" si="12"/>
        <v>7.6163747937857992E-5</v>
      </c>
      <c r="AP39">
        <f t="shared" si="13"/>
        <v>-2.9763391448962082E-6</v>
      </c>
      <c r="AQ39">
        <f t="shared" si="14"/>
        <v>8.6160275006873107E-8</v>
      </c>
      <c r="AR39">
        <f t="shared" si="15"/>
        <v>-1.5681513597931259E-9</v>
      </c>
      <c r="AS39">
        <f t="shared" si="16"/>
        <v>1.2655861006991306E-11</v>
      </c>
      <c r="BJ39">
        <f t="shared" si="17"/>
        <v>1.2716149999999999</v>
      </c>
      <c r="BK39">
        <f t="shared" si="18"/>
        <v>0.11897221499999999</v>
      </c>
      <c r="BL39">
        <f t="shared" si="19"/>
        <v>9.7742568239999987E-3</v>
      </c>
      <c r="BM39">
        <f t="shared" si="20"/>
        <v>-9.2913448804200004E-5</v>
      </c>
      <c r="BN39">
        <f t="shared" si="21"/>
        <v>2.8068219924759001E-8</v>
      </c>
    </row>
    <row r="40" spans="1:66" ht="15">
      <c r="A40" s="32">
        <v>7</v>
      </c>
      <c r="B40" s="33">
        <f t="shared" ca="1" si="1"/>
        <v>1413.8919076794211</v>
      </c>
      <c r="C40">
        <f t="shared" si="2"/>
        <v>1382</v>
      </c>
      <c r="D40">
        <f t="shared" ca="1" si="3"/>
        <v>6.9946612421180738</v>
      </c>
      <c r="E40">
        <f t="shared" ca="1" si="4"/>
        <v>7.0006470162123069</v>
      </c>
      <c r="F40">
        <f t="shared" ca="1" si="5"/>
        <v>1413</v>
      </c>
      <c r="G40">
        <f t="shared" ca="1" si="6"/>
        <v>1414</v>
      </c>
      <c r="M40" s="280">
        <v>70</v>
      </c>
      <c r="N40" s="280">
        <f t="shared" si="7"/>
        <v>0.11921437613643208</v>
      </c>
      <c r="AK40">
        <f t="shared" si="8"/>
        <v>-9.1941659999999995E-2</v>
      </c>
      <c r="AL40">
        <f t="shared" si="9"/>
        <v>0.19154709000000003</v>
      </c>
      <c r="AM40">
        <f t="shared" si="10"/>
        <v>2.1039673899999996E-2</v>
      </c>
      <c r="AN40">
        <f t="shared" si="11"/>
        <v>-1.5082975670000001E-3</v>
      </c>
      <c r="AO40">
        <f t="shared" si="12"/>
        <v>8.067595297999999E-5</v>
      </c>
      <c r="AP40">
        <f t="shared" si="13"/>
        <v>-3.1983586544000002E-6</v>
      </c>
      <c r="AQ40">
        <f t="shared" si="14"/>
        <v>9.392923215969999E-8</v>
      </c>
      <c r="AR40">
        <f t="shared" si="15"/>
        <v>-1.7343255570760001E-9</v>
      </c>
      <c r="AS40">
        <f t="shared" si="16"/>
        <v>1.4199834763995998E-11</v>
      </c>
      <c r="BJ40">
        <f t="shared" si="17"/>
        <v>1.2716149999999999</v>
      </c>
      <c r="BK40">
        <f t="shared" si="18"/>
        <v>0.12069645</v>
      </c>
      <c r="BL40">
        <f t="shared" si="19"/>
        <v>1.0059621599999999E-2</v>
      </c>
      <c r="BM40">
        <f t="shared" si="20"/>
        <v>-9.7011993400000006E-5</v>
      </c>
      <c r="BN40">
        <f t="shared" si="21"/>
        <v>2.973107879E-8</v>
      </c>
    </row>
    <row r="41" spans="1:66" ht="15">
      <c r="A41" s="32">
        <v>7</v>
      </c>
      <c r="B41" s="33">
        <f t="shared" ca="1" si="1"/>
        <v>1413.8919076794211</v>
      </c>
      <c r="C41">
        <f t="shared" si="2"/>
        <v>1382</v>
      </c>
      <c r="D41">
        <f t="shared" ca="1" si="3"/>
        <v>6.9946612421180738</v>
      </c>
      <c r="E41">
        <f t="shared" ca="1" si="4"/>
        <v>7.0006470162123069</v>
      </c>
      <c r="F41">
        <f t="shared" ca="1" si="5"/>
        <v>1413</v>
      </c>
      <c r="G41">
        <f t="shared" ca="1" si="6"/>
        <v>1414</v>
      </c>
      <c r="M41" s="280">
        <v>71</v>
      </c>
      <c r="N41" s="280">
        <f t="shared" si="7"/>
        <v>0.12249510419324396</v>
      </c>
      <c r="AK41">
        <f t="shared" si="8"/>
        <v>-9.1941659999999995E-2</v>
      </c>
      <c r="AL41">
        <f t="shared" si="9"/>
        <v>0.19428347700000001</v>
      </c>
      <c r="AM41">
        <f t="shared" si="10"/>
        <v>2.1645101250999998E-2</v>
      </c>
      <c r="AN41">
        <f t="shared" si="11"/>
        <v>-1.5738667361590002E-3</v>
      </c>
      <c r="AO41">
        <f t="shared" si="12"/>
        <v>8.5385738504737991E-5</v>
      </c>
      <c r="AP41">
        <f t="shared" si="13"/>
        <v>-3.4334340211181925E-6</v>
      </c>
      <c r="AQ41">
        <f t="shared" si="14"/>
        <v>1.0227338360835275E-7</v>
      </c>
      <c r="AR41">
        <f t="shared" si="15"/>
        <v>-1.9153704585400677E-9</v>
      </c>
      <c r="AS41">
        <f t="shared" si="16"/>
        <v>1.5906175151504332E-11</v>
      </c>
      <c r="BJ41">
        <f t="shared" si="17"/>
        <v>1.2716149999999999</v>
      </c>
      <c r="BK41">
        <f t="shared" si="18"/>
        <v>0.122420685</v>
      </c>
      <c r="BL41">
        <f t="shared" si="19"/>
        <v>1.0349092343999998E-2</v>
      </c>
      <c r="BM41">
        <f t="shared" si="20"/>
        <v>-1.0122932819180001E-4</v>
      </c>
      <c r="BN41">
        <f t="shared" si="21"/>
        <v>3.1466750936999003E-8</v>
      </c>
    </row>
    <row r="42" spans="1:66" ht="15">
      <c r="A42" s="32">
        <v>7</v>
      </c>
      <c r="B42" s="33">
        <f t="shared" ca="1" si="1"/>
        <v>1413.8919076794211</v>
      </c>
      <c r="C42">
        <f t="shared" si="2"/>
        <v>1382</v>
      </c>
      <c r="D42">
        <f t="shared" ca="1" si="3"/>
        <v>6.9946612421180738</v>
      </c>
      <c r="E42">
        <f t="shared" ca="1" si="4"/>
        <v>7.0006470162123069</v>
      </c>
      <c r="F42">
        <f t="shared" ca="1" si="5"/>
        <v>1413</v>
      </c>
      <c r="G42">
        <f t="shared" ca="1" si="6"/>
        <v>1414</v>
      </c>
      <c r="M42" s="280">
        <v>72</v>
      </c>
      <c r="N42" s="280">
        <f t="shared" si="7"/>
        <v>0.12578273682822713</v>
      </c>
      <c r="AK42">
        <f t="shared" si="8"/>
        <v>-9.1941659999999995E-2</v>
      </c>
      <c r="AL42">
        <f t="shared" si="9"/>
        <v>0.19701986400000002</v>
      </c>
      <c r="AM42">
        <f t="shared" si="10"/>
        <v>2.2259116223999998E-2</v>
      </c>
      <c r="AN42">
        <f t="shared" si="11"/>
        <v>-1.6413091845120002E-3</v>
      </c>
      <c r="AO42">
        <f t="shared" si="12"/>
        <v>9.0298789797888001E-5</v>
      </c>
      <c r="AP42">
        <f t="shared" si="13"/>
        <v>-3.6821327743549445E-6</v>
      </c>
      <c r="AQ42">
        <f t="shared" si="14"/>
        <v>1.1122630517517188E-7</v>
      </c>
      <c r="AR42">
        <f t="shared" si="15"/>
        <v>-2.1123788905346237E-9</v>
      </c>
      <c r="AS42">
        <f t="shared" si="16"/>
        <v>1.778930339739133E-11</v>
      </c>
      <c r="BJ42">
        <f t="shared" si="17"/>
        <v>1.2716149999999999</v>
      </c>
      <c r="BK42">
        <f t="shared" si="18"/>
        <v>0.12414491999999999</v>
      </c>
      <c r="BL42">
        <f t="shared" si="19"/>
        <v>1.0642669055999998E-2</v>
      </c>
      <c r="BM42">
        <f t="shared" si="20"/>
        <v>-1.055671501824E-4</v>
      </c>
      <c r="BN42">
        <f t="shared" si="21"/>
        <v>3.3277331533824003E-8</v>
      </c>
    </row>
    <row r="43" spans="1:66" ht="15">
      <c r="A43" s="32">
        <v>7</v>
      </c>
      <c r="B43" s="33">
        <f t="shared" ca="1" si="1"/>
        <v>1413.8919076794211</v>
      </c>
      <c r="C43">
        <f t="shared" si="2"/>
        <v>1382</v>
      </c>
      <c r="D43">
        <f t="shared" ca="1" si="3"/>
        <v>6.9946612421180738</v>
      </c>
      <c r="E43">
        <f t="shared" ca="1" si="4"/>
        <v>7.0006470162123069</v>
      </c>
      <c r="F43">
        <f t="shared" ca="1" si="5"/>
        <v>1413</v>
      </c>
      <c r="G43">
        <f t="shared" ca="1" si="6"/>
        <v>1414</v>
      </c>
      <c r="M43" s="280">
        <v>73</v>
      </c>
      <c r="N43" s="280">
        <f t="shared" si="7"/>
        <v>0.12907725287323701</v>
      </c>
      <c r="AK43">
        <f t="shared" si="8"/>
        <v>-9.1941659999999995E-2</v>
      </c>
      <c r="AL43">
        <f t="shared" si="9"/>
        <v>0.19975625100000002</v>
      </c>
      <c r="AM43">
        <f t="shared" si="10"/>
        <v>2.2881718818999999E-2</v>
      </c>
      <c r="AN43">
        <f t="shared" si="11"/>
        <v>-1.7106512962730002E-3</v>
      </c>
      <c r="AO43">
        <f t="shared" si="12"/>
        <v>9.5420872787617994E-5</v>
      </c>
      <c r="AP43">
        <f t="shared" si="13"/>
        <v>-3.9450386569062566E-6</v>
      </c>
      <c r="AQ43">
        <f t="shared" si="14"/>
        <v>1.2082302165601113E-7</v>
      </c>
      <c r="AR43">
        <f t="shared" si="15"/>
        <v>-2.3265070058118987E-9</v>
      </c>
      <c r="AS43">
        <f t="shared" si="16"/>
        <v>1.9864692725131325E-11</v>
      </c>
      <c r="BJ43">
        <f t="shared" si="17"/>
        <v>1.2716149999999999</v>
      </c>
      <c r="BK43">
        <f t="shared" si="18"/>
        <v>0.12586915500000001</v>
      </c>
      <c r="BL43">
        <f t="shared" si="19"/>
        <v>1.0940351735999998E-2</v>
      </c>
      <c r="BM43">
        <f t="shared" si="20"/>
        <v>-1.100271563746E-4</v>
      </c>
      <c r="BN43">
        <f t="shared" si="21"/>
        <v>3.5164945467239001E-8</v>
      </c>
    </row>
    <row r="44" spans="1:66" ht="15">
      <c r="A44" s="45">
        <f>formulas!D122</f>
        <v>450</v>
      </c>
      <c r="B44" s="33">
        <f t="shared" ca="1" si="1"/>
        <v>79206.653983106371</v>
      </c>
      <c r="C44">
        <f t="shared" si="2"/>
        <v>2619</v>
      </c>
      <c r="D44">
        <f t="shared" ca="1" si="3"/>
        <v>15.055553290438743</v>
      </c>
      <c r="E44">
        <f t="shared" ca="1" si="4"/>
        <v>0</v>
      </c>
      <c r="F44">
        <f t="shared" ca="1" si="5"/>
        <v>2650</v>
      </c>
      <c r="G44">
        <f t="shared" ca="1" si="6"/>
        <v>0</v>
      </c>
      <c r="M44" s="280">
        <v>74</v>
      </c>
      <c r="N44" s="280">
        <f t="shared" si="7"/>
        <v>0.13237863122575491</v>
      </c>
      <c r="AK44">
        <f t="shared" si="8"/>
        <v>-9.1941659999999995E-2</v>
      </c>
      <c r="AL44">
        <f t="shared" si="9"/>
        <v>0.20249263800000003</v>
      </c>
      <c r="AM44">
        <f t="shared" si="10"/>
        <v>2.3512909035999997E-2</v>
      </c>
      <c r="AN44">
        <f t="shared" si="11"/>
        <v>-1.7819194556560002E-3</v>
      </c>
      <c r="AO44">
        <f t="shared" si="12"/>
        <v>1.0075783404444799E-4</v>
      </c>
      <c r="AP44">
        <f t="shared" si="13"/>
        <v>-4.2227518534190088E-6</v>
      </c>
      <c r="AQ44">
        <f t="shared" si="14"/>
        <v>1.311000479211128E-7</v>
      </c>
      <c r="AR44">
        <f t="shared" si="15"/>
        <v>-2.5589769967929981E-9</v>
      </c>
      <c r="AS44">
        <f t="shared" si="16"/>
        <v>2.2148928872909797E-11</v>
      </c>
      <c r="BJ44">
        <f t="shared" si="17"/>
        <v>1.2716149999999999</v>
      </c>
      <c r="BK44">
        <f t="shared" si="18"/>
        <v>0.12759339</v>
      </c>
      <c r="BL44">
        <f t="shared" si="19"/>
        <v>1.1242140383999998E-2</v>
      </c>
      <c r="BM44">
        <f t="shared" si="20"/>
        <v>-1.1461104377120001E-4</v>
      </c>
      <c r="BN44">
        <f t="shared" si="21"/>
        <v>3.7131747342704005E-8</v>
      </c>
    </row>
    <row r="45" spans="1:66" ht="15">
      <c r="A45" s="32">
        <v>7</v>
      </c>
      <c r="B45" s="33">
        <f t="shared" ca="1" si="1"/>
        <v>1413.8919076794211</v>
      </c>
      <c r="C45">
        <f t="shared" si="2"/>
        <v>1382</v>
      </c>
      <c r="D45">
        <f t="shared" ca="1" si="3"/>
        <v>6.9946612421180738</v>
      </c>
      <c r="E45">
        <f t="shared" ca="1" si="4"/>
        <v>7.0006470162123069</v>
      </c>
      <c r="F45">
        <f t="shared" ca="1" si="5"/>
        <v>1413</v>
      </c>
      <c r="G45">
        <f t="shared" ca="1" si="6"/>
        <v>1414</v>
      </c>
      <c r="M45" s="280">
        <v>75</v>
      </c>
      <c r="N45" s="280">
        <f t="shared" si="7"/>
        <v>0.135686850848698</v>
      </c>
      <c r="AK45">
        <f t="shared" si="8"/>
        <v>-9.1941659999999995E-2</v>
      </c>
      <c r="AL45">
        <f t="shared" si="9"/>
        <v>0.20522902500000001</v>
      </c>
      <c r="AM45">
        <f t="shared" si="10"/>
        <v>2.4152686874999996E-2</v>
      </c>
      <c r="AN45">
        <f t="shared" si="11"/>
        <v>-1.8551400468750003E-3</v>
      </c>
      <c r="AO45">
        <f t="shared" si="12"/>
        <v>1.0631560078125E-4</v>
      </c>
      <c r="AP45">
        <f t="shared" si="13"/>
        <v>-4.5158892187500001E-6</v>
      </c>
      <c r="AQ45">
        <f t="shared" si="14"/>
        <v>1.420954305908203E-7</v>
      </c>
      <c r="AR45">
        <f t="shared" si="15"/>
        <v>-2.8110798852539064E-9</v>
      </c>
      <c r="AS45">
        <f t="shared" si="16"/>
        <v>2.4659773187255855E-11</v>
      </c>
      <c r="BJ45">
        <f t="shared" si="17"/>
        <v>1.2716149999999999</v>
      </c>
      <c r="BK45">
        <f t="shared" si="18"/>
        <v>0.12931762499999999</v>
      </c>
      <c r="BL45">
        <f t="shared" si="19"/>
        <v>1.1548034999999998E-2</v>
      </c>
      <c r="BM45">
        <f t="shared" si="20"/>
        <v>-1.19320509375E-4</v>
      </c>
      <c r="BN45">
        <f t="shared" si="21"/>
        <v>3.9179921484374999E-8</v>
      </c>
    </row>
    <row r="46" spans="1:66" ht="15">
      <c r="A46" s="32">
        <v>7</v>
      </c>
      <c r="B46" s="33">
        <f t="shared" ca="1" si="1"/>
        <v>1413.8919076794211</v>
      </c>
      <c r="C46">
        <f t="shared" si="2"/>
        <v>1382</v>
      </c>
      <c r="D46">
        <f t="shared" ca="1" si="3"/>
        <v>6.9946612421180738</v>
      </c>
      <c r="E46">
        <f t="shared" ca="1" si="4"/>
        <v>7.0006470162123069</v>
      </c>
      <c r="F46">
        <f t="shared" ca="1" si="5"/>
        <v>1413</v>
      </c>
      <c r="G46">
        <f t="shared" ca="1" si="6"/>
        <v>1414</v>
      </c>
      <c r="M46" s="280">
        <v>76</v>
      </c>
      <c r="N46" s="280">
        <f t="shared" si="7"/>
        <v>0.13900189077023109</v>
      </c>
      <c r="AK46">
        <f t="shared" si="8"/>
        <v>-9.1941659999999995E-2</v>
      </c>
      <c r="AL46">
        <f t="shared" si="9"/>
        <v>0.20796541200000002</v>
      </c>
      <c r="AM46">
        <f t="shared" si="10"/>
        <v>2.4801052335999996E-2</v>
      </c>
      <c r="AN46">
        <f t="shared" si="11"/>
        <v>-1.9303394541440003E-3</v>
      </c>
      <c r="AO46">
        <f t="shared" si="12"/>
        <v>1.12100180853248E-4</v>
      </c>
      <c r="AP46">
        <f t="shared" si="13"/>
        <v>-4.8250845063249922E-6</v>
      </c>
      <c r="AQ46">
        <f t="shared" si="14"/>
        <v>1.5384879028612831E-7</v>
      </c>
      <c r="AR46">
        <f t="shared" si="15"/>
        <v>-3.0841783894929379E-9</v>
      </c>
      <c r="AS46">
        <f t="shared" si="16"/>
        <v>2.7416228363199466E-11</v>
      </c>
      <c r="BJ46">
        <f t="shared" si="17"/>
        <v>1.2716149999999999</v>
      </c>
      <c r="BK46">
        <f t="shared" si="18"/>
        <v>0.13104186000000001</v>
      </c>
      <c r="BL46">
        <f t="shared" si="19"/>
        <v>1.1858035583999997E-2</v>
      </c>
      <c r="BM46">
        <f t="shared" si="20"/>
        <v>-1.241572501888E-4</v>
      </c>
      <c r="BN46">
        <f t="shared" si="21"/>
        <v>4.1311681935103999E-8</v>
      </c>
    </row>
    <row r="47" spans="1:66" ht="15">
      <c r="A47" s="32">
        <v>7</v>
      </c>
      <c r="B47" s="33">
        <f t="shared" ca="1" si="1"/>
        <v>1413.8919076794211</v>
      </c>
      <c r="C47">
        <f t="shared" si="2"/>
        <v>1382</v>
      </c>
      <c r="D47">
        <f t="shared" ca="1" si="3"/>
        <v>6.9946612421180738</v>
      </c>
      <c r="E47">
        <f t="shared" ca="1" si="4"/>
        <v>7.0006470162123069</v>
      </c>
      <c r="F47">
        <f t="shared" ca="1" si="5"/>
        <v>1413</v>
      </c>
      <c r="G47">
        <f t="shared" ca="1" si="6"/>
        <v>1414</v>
      </c>
      <c r="M47" s="280">
        <v>77</v>
      </c>
      <c r="N47" s="280">
        <f t="shared" si="7"/>
        <v>0.14232373008357774</v>
      </c>
      <c r="AK47">
        <f t="shared" si="8"/>
        <v>-9.1941659999999995E-2</v>
      </c>
      <c r="AL47">
        <f t="shared" si="9"/>
        <v>0.21070179900000002</v>
      </c>
      <c r="AM47">
        <f t="shared" si="10"/>
        <v>2.5458005418999997E-2</v>
      </c>
      <c r="AN47">
        <f t="shared" si="11"/>
        <v>-2.0075440616770003E-3</v>
      </c>
      <c r="AO47">
        <f t="shared" si="12"/>
        <v>1.1811766275801799E-4</v>
      </c>
      <c r="AP47">
        <f t="shared" si="13"/>
        <v>-5.1509885964977445E-6</v>
      </c>
      <c r="AQ47">
        <f t="shared" si="14"/>
        <v>1.6640136445407028E-7</v>
      </c>
      <c r="AR47">
        <f t="shared" si="15"/>
        <v>-3.3797098700410275E-9</v>
      </c>
      <c r="AS47">
        <f t="shared" si="16"/>
        <v>3.0438606903950809E-11</v>
      </c>
      <c r="BJ47">
        <f t="shared" si="17"/>
        <v>1.2716149999999999</v>
      </c>
      <c r="BK47">
        <f t="shared" si="18"/>
        <v>0.132766095</v>
      </c>
      <c r="BL47">
        <f t="shared" si="19"/>
        <v>1.2172142135999998E-2</v>
      </c>
      <c r="BM47">
        <f t="shared" si="20"/>
        <v>-1.2912296321540001E-4</v>
      </c>
      <c r="BN47">
        <f t="shared" si="21"/>
        <v>4.3529272456439003E-8</v>
      </c>
    </row>
    <row r="48" spans="1:66" ht="15">
      <c r="A48" s="32">
        <v>7</v>
      </c>
      <c r="B48" s="33">
        <f t="shared" ca="1" si="1"/>
        <v>1413.8919076794211</v>
      </c>
      <c r="C48">
        <f t="shared" si="2"/>
        <v>1382</v>
      </c>
      <c r="D48">
        <f t="shared" ca="1" si="3"/>
        <v>6.9946612421180738</v>
      </c>
      <c r="E48">
        <f t="shared" ca="1" si="4"/>
        <v>7.0006470162123069</v>
      </c>
      <c r="F48">
        <f t="shared" ca="1" si="5"/>
        <v>1413</v>
      </c>
      <c r="G48">
        <f t="shared" ca="1" si="6"/>
        <v>1414</v>
      </c>
      <c r="M48" s="280">
        <v>78</v>
      </c>
      <c r="N48" s="280">
        <f t="shared" si="7"/>
        <v>0.14565234794683266</v>
      </c>
      <c r="AK48">
        <f t="shared" si="8"/>
        <v>-9.1941659999999995E-2</v>
      </c>
      <c r="AL48">
        <f t="shared" si="9"/>
        <v>0.21343818600000003</v>
      </c>
      <c r="AM48">
        <f t="shared" si="10"/>
        <v>2.6123546123999999E-2</v>
      </c>
      <c r="AN48">
        <f t="shared" si="11"/>
        <v>-2.0867802536880002E-3</v>
      </c>
      <c r="AO48">
        <f t="shared" si="12"/>
        <v>1.2437421563548799E-4</v>
      </c>
      <c r="AP48">
        <f t="shared" si="13"/>
        <v>-5.4942697249090569E-6</v>
      </c>
      <c r="AQ48">
        <f t="shared" si="14"/>
        <v>1.7979605076794323E-7</v>
      </c>
      <c r="AR48">
        <f t="shared" si="15"/>
        <v>-3.6991893549762542E-9</v>
      </c>
      <c r="AS48">
        <f t="shared" si="16"/>
        <v>3.3748602374092174E-11</v>
      </c>
      <c r="BJ48">
        <f t="shared" si="17"/>
        <v>1.2716149999999999</v>
      </c>
      <c r="BK48">
        <f t="shared" si="18"/>
        <v>0.13449032999999999</v>
      </c>
      <c r="BL48">
        <f t="shared" si="19"/>
        <v>1.2490354655999998E-2</v>
      </c>
      <c r="BM48">
        <f t="shared" si="20"/>
        <v>-1.3421934545760001E-4</v>
      </c>
      <c r="BN48">
        <f t="shared" si="21"/>
        <v>4.5834966528624E-8</v>
      </c>
    </row>
    <row r="49" spans="1:66" ht="15">
      <c r="A49" s="32">
        <v>7</v>
      </c>
      <c r="B49" s="33">
        <f t="shared" ca="1" si="1"/>
        <v>1413.8919076794211</v>
      </c>
      <c r="C49">
        <f t="shared" si="2"/>
        <v>1382</v>
      </c>
      <c r="D49">
        <f t="shared" ca="1" si="3"/>
        <v>6.9946612421180738</v>
      </c>
      <c r="E49">
        <f t="shared" ca="1" si="4"/>
        <v>7.0006470162123069</v>
      </c>
      <c r="F49">
        <f t="shared" ca="1" si="5"/>
        <v>1413</v>
      </c>
      <c r="G49">
        <f t="shared" ca="1" si="6"/>
        <v>1414</v>
      </c>
      <c r="M49" s="280">
        <v>79</v>
      </c>
      <c r="N49" s="280">
        <f t="shared" si="7"/>
        <v>0.14898772358277387</v>
      </c>
      <c r="AK49">
        <f t="shared" si="8"/>
        <v>-9.1941659999999995E-2</v>
      </c>
      <c r="AL49">
        <f t="shared" si="9"/>
        <v>0.21617457300000001</v>
      </c>
      <c r="AM49">
        <f t="shared" si="10"/>
        <v>2.6797674450999998E-2</v>
      </c>
      <c r="AN49">
        <f t="shared" si="11"/>
        <v>-2.1680744143910001E-3</v>
      </c>
      <c r="AO49">
        <f t="shared" si="12"/>
        <v>1.30876089267938E-4</v>
      </c>
      <c r="AP49">
        <f t="shared" si="13"/>
        <v>-5.8556137108458084E-6</v>
      </c>
      <c r="AQ49">
        <f t="shared" si="14"/>
        <v>1.9407745110237022E-7</v>
      </c>
      <c r="AR49">
        <f t="shared" si="15"/>
        <v>-4.0442126459039799E-9</v>
      </c>
      <c r="AS49">
        <f t="shared" si="16"/>
        <v>3.7369363521266006E-11</v>
      </c>
      <c r="BJ49">
        <f t="shared" si="17"/>
        <v>1.2716149999999999</v>
      </c>
      <c r="BK49">
        <f t="shared" si="18"/>
        <v>0.13621456500000001</v>
      </c>
      <c r="BL49">
        <f t="shared" si="19"/>
        <v>1.2812673143999998E-2</v>
      </c>
      <c r="BM49">
        <f t="shared" si="20"/>
        <v>-1.3944809391820001E-4</v>
      </c>
      <c r="BN49">
        <f t="shared" si="21"/>
        <v>4.8231067350599002E-8</v>
      </c>
    </row>
    <row r="50" spans="1:66" ht="15">
      <c r="A50" s="32">
        <v>7</v>
      </c>
      <c r="B50" s="33">
        <f t="shared" ca="1" si="1"/>
        <v>1413.8919076794211</v>
      </c>
      <c r="C50">
        <f t="shared" si="2"/>
        <v>1382</v>
      </c>
      <c r="D50">
        <f t="shared" ca="1" si="3"/>
        <v>6.9946612421180738</v>
      </c>
      <c r="E50">
        <f t="shared" ca="1" si="4"/>
        <v>7.0006470162123069</v>
      </c>
      <c r="F50">
        <f t="shared" ca="1" si="5"/>
        <v>1413</v>
      </c>
      <c r="G50">
        <f t="shared" ca="1" si="6"/>
        <v>1414</v>
      </c>
      <c r="M50" s="280">
        <v>80</v>
      </c>
      <c r="N50" s="280">
        <f t="shared" si="7"/>
        <v>0.15232983627867658</v>
      </c>
      <c r="AK50">
        <f t="shared" si="8"/>
        <v>-9.1941659999999995E-2</v>
      </c>
      <c r="AL50">
        <f t="shared" si="9"/>
        <v>0.21891096000000002</v>
      </c>
      <c r="AM50">
        <f t="shared" si="10"/>
        <v>2.7480390399999999E-2</v>
      </c>
      <c r="AN50">
        <f t="shared" si="11"/>
        <v>-2.2514529280000003E-3</v>
      </c>
      <c r="AO50">
        <f t="shared" si="12"/>
        <v>1.3762961407999999E-4</v>
      </c>
      <c r="AP50">
        <f t="shared" si="13"/>
        <v>-6.2357241856000011E-6</v>
      </c>
      <c r="AQ50">
        <f t="shared" si="14"/>
        <v>2.0929191608319998E-7</v>
      </c>
      <c r="AR50">
        <f t="shared" si="15"/>
        <v>-4.4164595056640007E-9</v>
      </c>
      <c r="AS50">
        <f t="shared" si="16"/>
        <v>4.1325571342335996E-11</v>
      </c>
      <c r="BJ50">
        <f t="shared" si="17"/>
        <v>1.2716149999999999</v>
      </c>
      <c r="BK50">
        <f t="shared" si="18"/>
        <v>0.1379388</v>
      </c>
      <c r="BL50">
        <f t="shared" si="19"/>
        <v>1.3139097599999998E-2</v>
      </c>
      <c r="BM50">
        <f t="shared" si="20"/>
        <v>-1.4481090560000001E-4</v>
      </c>
      <c r="BN50">
        <f t="shared" si="21"/>
        <v>5.071990784E-8</v>
      </c>
    </row>
    <row r="51" spans="1:66" ht="15">
      <c r="A51" s="32">
        <v>7</v>
      </c>
      <c r="B51" s="33">
        <f t="shared" ca="1" si="1"/>
        <v>1413.8919076794211</v>
      </c>
      <c r="C51">
        <f t="shared" si="2"/>
        <v>1382</v>
      </c>
      <c r="D51">
        <f t="shared" ca="1" si="3"/>
        <v>6.9946612421180738</v>
      </c>
      <c r="E51">
        <f t="shared" ca="1" si="4"/>
        <v>7.0006470162123069</v>
      </c>
      <c r="F51">
        <f t="shared" ca="1" si="5"/>
        <v>1413</v>
      </c>
      <c r="G51">
        <f t="shared" ca="1" si="6"/>
        <v>1414</v>
      </c>
      <c r="M51" s="280">
        <v>81</v>
      </c>
      <c r="N51" s="280">
        <f t="shared" si="7"/>
        <v>0.15567866538612563</v>
      </c>
      <c r="AK51">
        <f t="shared" si="8"/>
        <v>-9.1941659999999995E-2</v>
      </c>
      <c r="AL51">
        <f t="shared" si="9"/>
        <v>0.22164734700000002</v>
      </c>
      <c r="AM51">
        <f t="shared" si="10"/>
        <v>2.8171693970999997E-2</v>
      </c>
      <c r="AN51">
        <f t="shared" si="11"/>
        <v>-2.3369421787290002E-3</v>
      </c>
      <c r="AO51">
        <f t="shared" si="12"/>
        <v>1.4464120113865799E-4</v>
      </c>
      <c r="AP51">
        <f t="shared" si="13"/>
        <v>-6.6353228208277926E-6</v>
      </c>
      <c r="AQ51">
        <f t="shared" si="14"/>
        <v>2.254875902122441E-7</v>
      </c>
      <c r="AR51">
        <f t="shared" si="15"/>
        <v>-4.8176969288260936E-9</v>
      </c>
      <c r="AS51">
        <f t="shared" si="16"/>
        <v>4.5643519170990988E-11</v>
      </c>
      <c r="BJ51">
        <f t="shared" si="17"/>
        <v>1.2716149999999999</v>
      </c>
      <c r="BK51">
        <f t="shared" si="18"/>
        <v>0.13966303499999999</v>
      </c>
      <c r="BL51">
        <f t="shared" si="19"/>
        <v>1.3469628023999997E-2</v>
      </c>
      <c r="BM51">
        <f t="shared" si="20"/>
        <v>-1.5030947750580001E-4</v>
      </c>
      <c r="BN51">
        <f t="shared" si="21"/>
        <v>5.3303850633159005E-8</v>
      </c>
    </row>
    <row r="52" spans="1:66" ht="15">
      <c r="A52" s="32">
        <v>7</v>
      </c>
      <c r="B52" s="33">
        <f t="shared" ca="1" si="1"/>
        <v>1413.8919076794211</v>
      </c>
      <c r="C52">
        <f t="shared" si="2"/>
        <v>1382</v>
      </c>
      <c r="D52">
        <f t="shared" ca="1" si="3"/>
        <v>6.9946612421180738</v>
      </c>
      <c r="E52">
        <f t="shared" ca="1" si="4"/>
        <v>7.0006470162123069</v>
      </c>
      <c r="F52">
        <f t="shared" ca="1" si="5"/>
        <v>1413</v>
      </c>
      <c r="G52">
        <f t="shared" ca="1" si="6"/>
        <v>1414</v>
      </c>
      <c r="M52" s="280">
        <v>82</v>
      </c>
      <c r="N52" s="280">
        <f t="shared" si="7"/>
        <v>0.1590341903208306</v>
      </c>
      <c r="AK52">
        <f t="shared" si="8"/>
        <v>-9.1941659999999995E-2</v>
      </c>
      <c r="AL52">
        <f t="shared" si="9"/>
        <v>0.22438373400000003</v>
      </c>
      <c r="AM52">
        <f t="shared" si="10"/>
        <v>2.8871585163999996E-2</v>
      </c>
      <c r="AN52">
        <f t="shared" si="11"/>
        <v>-2.4245685507920003E-3</v>
      </c>
      <c r="AO52">
        <f t="shared" si="12"/>
        <v>1.5191734215324798E-4</v>
      </c>
      <c r="AP52">
        <f t="shared" si="13"/>
        <v>-7.0551495569085447E-6</v>
      </c>
      <c r="AQ52">
        <f t="shared" si="14"/>
        <v>2.4271445756685166E-7</v>
      </c>
      <c r="AR52">
        <f t="shared" si="15"/>
        <v>-5.2497824960353556E-9</v>
      </c>
      <c r="AS52">
        <f t="shared" si="16"/>
        <v>5.0351195864755012E-11</v>
      </c>
      <c r="BJ52">
        <f t="shared" si="17"/>
        <v>1.2716149999999999</v>
      </c>
      <c r="BK52">
        <f t="shared" si="18"/>
        <v>0.14138727000000001</v>
      </c>
      <c r="BL52">
        <f t="shared" si="19"/>
        <v>1.3804264415999997E-2</v>
      </c>
      <c r="BM52">
        <f t="shared" si="20"/>
        <v>-1.5594550663840001E-4</v>
      </c>
      <c r="BN52">
        <f t="shared" si="21"/>
        <v>5.5985288085104001E-8</v>
      </c>
    </row>
    <row r="53" spans="1:66" ht="15">
      <c r="A53" s="32">
        <v>7</v>
      </c>
      <c r="B53" s="33">
        <f t="shared" ca="1" si="1"/>
        <v>1413.8919076794211</v>
      </c>
      <c r="C53">
        <f t="shared" si="2"/>
        <v>1382</v>
      </c>
      <c r="D53">
        <f t="shared" ca="1" si="3"/>
        <v>6.9946612421180738</v>
      </c>
      <c r="E53">
        <f t="shared" ca="1" si="4"/>
        <v>7.0006470162123069</v>
      </c>
      <c r="F53">
        <f t="shared" ca="1" si="5"/>
        <v>1413</v>
      </c>
      <c r="G53">
        <f t="shared" ca="1" si="6"/>
        <v>1414</v>
      </c>
      <c r="M53" s="280">
        <v>83</v>
      </c>
      <c r="N53" s="280">
        <f t="shared" si="7"/>
        <v>0.16239639056243979</v>
      </c>
      <c r="AK53">
        <f t="shared" si="8"/>
        <v>-9.1941659999999995E-2</v>
      </c>
      <c r="AL53">
        <f t="shared" si="9"/>
        <v>0.22712012100000004</v>
      </c>
      <c r="AM53">
        <f t="shared" si="10"/>
        <v>2.9580063978999996E-2</v>
      </c>
      <c r="AN53">
        <f t="shared" si="11"/>
        <v>-2.5143584284030005E-3</v>
      </c>
      <c r="AO53">
        <f t="shared" si="12"/>
        <v>1.5946460947545798E-4</v>
      </c>
      <c r="AP53">
        <f t="shared" si="13"/>
        <v>-7.4959628313038572E-6</v>
      </c>
      <c r="AQ53">
        <f t="shared" si="14"/>
        <v>2.6102438807432103E-7</v>
      </c>
      <c r="AR53">
        <f t="shared" si="15"/>
        <v>-5.7146678132687176E-9</v>
      </c>
      <c r="AS53">
        <f t="shared" si="16"/>
        <v>5.5478372170359562E-11</v>
      </c>
      <c r="BJ53">
        <f t="shared" si="17"/>
        <v>1.2716149999999999</v>
      </c>
      <c r="BK53">
        <f t="shared" si="18"/>
        <v>0.143111505</v>
      </c>
      <c r="BL53">
        <f t="shared" si="19"/>
        <v>1.4143006775999998E-2</v>
      </c>
      <c r="BM53">
        <f t="shared" si="20"/>
        <v>-1.6172069000060002E-4</v>
      </c>
      <c r="BN53">
        <f t="shared" si="21"/>
        <v>5.8766642269559002E-8</v>
      </c>
    </row>
    <row r="54" spans="1:66" ht="15">
      <c r="A54" s="32">
        <v>7</v>
      </c>
      <c r="B54" s="33">
        <f t="shared" ca="1" si="1"/>
        <v>1413.8919076794211</v>
      </c>
      <c r="C54">
        <f t="shared" si="2"/>
        <v>1382</v>
      </c>
      <c r="D54">
        <f t="shared" ca="1" si="3"/>
        <v>6.9946612421180738</v>
      </c>
      <c r="E54">
        <f t="shared" ca="1" si="4"/>
        <v>7.0006470162123069</v>
      </c>
      <c r="F54">
        <f t="shared" ca="1" si="5"/>
        <v>1413</v>
      </c>
      <c r="G54">
        <f t="shared" ca="1" si="6"/>
        <v>1414</v>
      </c>
      <c r="M54" s="280">
        <v>84</v>
      </c>
      <c r="N54" s="280">
        <f t="shared" si="7"/>
        <v>0.16576524565435544</v>
      </c>
      <c r="AK54">
        <f t="shared" si="8"/>
        <v>-9.1941659999999995E-2</v>
      </c>
      <c r="AL54">
        <f t="shared" si="9"/>
        <v>0.22985650800000001</v>
      </c>
      <c r="AM54">
        <f t="shared" si="10"/>
        <v>3.0297130415999997E-2</v>
      </c>
      <c r="AN54">
        <f t="shared" si="11"/>
        <v>-2.6063381957760002E-3</v>
      </c>
      <c r="AO54">
        <f t="shared" si="12"/>
        <v>1.6728965609932799E-4</v>
      </c>
      <c r="AP54">
        <f t="shared" si="13"/>
        <v>-7.9585398069166081E-6</v>
      </c>
      <c r="AQ54">
        <f t="shared" si="14"/>
        <v>2.8047118436114963E-7</v>
      </c>
      <c r="AR54">
        <f t="shared" si="15"/>
        <v>-6.2144020370640278E-9</v>
      </c>
      <c r="AS54">
        <f t="shared" si="16"/>
        <v>6.1056690347427589E-11</v>
      </c>
      <c r="BJ54">
        <f t="shared" si="17"/>
        <v>1.2716149999999999</v>
      </c>
      <c r="BK54">
        <f t="shared" si="18"/>
        <v>0.14483573999999999</v>
      </c>
      <c r="BL54">
        <f t="shared" si="19"/>
        <v>1.4485855103999997E-2</v>
      </c>
      <c r="BM54">
        <f t="shared" si="20"/>
        <v>-1.6763672459520001E-4</v>
      </c>
      <c r="BN54">
        <f t="shared" si="21"/>
        <v>6.1650364978944005E-8</v>
      </c>
    </row>
    <row r="55" spans="1:66" ht="15">
      <c r="A55" s="32">
        <v>7</v>
      </c>
      <c r="B55" s="33">
        <f t="shared" ca="1" si="1"/>
        <v>1413.8919076794211</v>
      </c>
      <c r="C55">
        <f t="shared" si="2"/>
        <v>1382</v>
      </c>
      <c r="D55">
        <f t="shared" ca="1" si="3"/>
        <v>6.9946612421180738</v>
      </c>
      <c r="E55">
        <f t="shared" ca="1" si="4"/>
        <v>7.0006470162123069</v>
      </c>
      <c r="F55">
        <f t="shared" ca="1" si="5"/>
        <v>1413</v>
      </c>
      <c r="G55">
        <f t="shared" ca="1" si="6"/>
        <v>1414</v>
      </c>
      <c r="M55" s="280">
        <v>85</v>
      </c>
      <c r="N55" s="280">
        <f t="shared" si="7"/>
        <v>0.16914073520354933</v>
      </c>
      <c r="AK55">
        <f t="shared" si="8"/>
        <v>-9.1941659999999995E-2</v>
      </c>
      <c r="AL55">
        <f t="shared" si="9"/>
        <v>0.23259289500000002</v>
      </c>
      <c r="AM55">
        <f t="shared" si="10"/>
        <v>3.1022784474999995E-2</v>
      </c>
      <c r="AN55">
        <f t="shared" si="11"/>
        <v>-2.7005342371250003E-3</v>
      </c>
      <c r="AO55">
        <f t="shared" si="12"/>
        <v>1.7539921566125E-4</v>
      </c>
      <c r="AP55">
        <f t="shared" si="13"/>
        <v>-8.4436766004500006E-6</v>
      </c>
      <c r="AQ55">
        <f t="shared" si="14"/>
        <v>3.0111062917712029E-7</v>
      </c>
      <c r="AR55">
        <f t="shared" si="15"/>
        <v>-6.7511354867830945E-9</v>
      </c>
      <c r="AS55">
        <f t="shared" si="16"/>
        <v>6.711975713141185E-11</v>
      </c>
      <c r="BJ55">
        <f t="shared" si="17"/>
        <v>1.2716149999999999</v>
      </c>
      <c r="BK55">
        <f t="shared" si="18"/>
        <v>0.14655997500000001</v>
      </c>
      <c r="BL55">
        <f t="shared" si="19"/>
        <v>1.4832809399999997E-2</v>
      </c>
      <c r="BM55">
        <f t="shared" si="20"/>
        <v>-1.73695307425E-4</v>
      </c>
      <c r="BN55">
        <f t="shared" si="21"/>
        <v>6.4638937724375003E-8</v>
      </c>
    </row>
    <row r="56" spans="1:66" ht="15">
      <c r="A56" s="45">
        <f>formulas!D134</f>
        <v>0</v>
      </c>
      <c r="B56" s="33">
        <f t="shared" ca="1" si="1"/>
        <v>32.040321848434893</v>
      </c>
      <c r="C56">
        <f t="shared" si="2"/>
        <v>1</v>
      </c>
      <c r="D56">
        <f t="shared" ca="1" si="3"/>
        <v>-1.2104620903635442E-4</v>
      </c>
      <c r="E56">
        <f t="shared" ca="1" si="4"/>
        <v>2.8809542878360126E-3</v>
      </c>
      <c r="F56">
        <f t="shared" ca="1" si="5"/>
        <v>32</v>
      </c>
      <c r="G56">
        <f t="shared" ca="1" si="6"/>
        <v>33</v>
      </c>
      <c r="M56" s="280">
        <v>86</v>
      </c>
      <c r="N56" s="280">
        <f t="shared" si="7"/>
        <v>0.17252283888037853</v>
      </c>
      <c r="AK56">
        <f t="shared" si="8"/>
        <v>-9.1941659999999995E-2</v>
      </c>
      <c r="AL56">
        <f t="shared" si="9"/>
        <v>0.23532928200000003</v>
      </c>
      <c r="AM56">
        <f t="shared" si="10"/>
        <v>3.1757026155999998E-2</v>
      </c>
      <c r="AN56">
        <f t="shared" si="11"/>
        <v>-2.7969729366640003E-3</v>
      </c>
      <c r="AO56">
        <f t="shared" si="12"/>
        <v>1.8380010243996799E-4</v>
      </c>
      <c r="AP56">
        <f t="shared" si="13"/>
        <v>-8.9521885107665924E-6</v>
      </c>
      <c r="AQ56">
        <f t="shared" si="14"/>
        <v>3.2300053339422586E-7</v>
      </c>
      <c r="AR56">
        <f t="shared" si="15"/>
        <v>-7.3271233449700707E-9</v>
      </c>
      <c r="AS56">
        <f t="shared" si="16"/>
        <v>7.3703240117723308E-11</v>
      </c>
      <c r="BJ56">
        <f t="shared" si="17"/>
        <v>1.2716149999999999</v>
      </c>
      <c r="BK56">
        <f t="shared" si="18"/>
        <v>0.14828421</v>
      </c>
      <c r="BL56">
        <f t="shared" si="19"/>
        <v>1.5183869663999996E-2</v>
      </c>
      <c r="BM56">
        <f t="shared" si="20"/>
        <v>-1.7989813549280001E-4</v>
      </c>
      <c r="BN56">
        <f t="shared" si="21"/>
        <v>6.7734871735664009E-8</v>
      </c>
    </row>
    <row r="57" spans="1:66" ht="15">
      <c r="A57" s="32">
        <v>7</v>
      </c>
      <c r="B57" s="33">
        <f t="shared" ca="1" si="1"/>
        <v>1413.8919076794211</v>
      </c>
      <c r="C57">
        <f t="shared" si="2"/>
        <v>1382</v>
      </c>
      <c r="D57">
        <f t="shared" ca="1" si="3"/>
        <v>6.9946612421180738</v>
      </c>
      <c r="E57">
        <f t="shared" ca="1" si="4"/>
        <v>7.0006470162123069</v>
      </c>
      <c r="F57">
        <f t="shared" ca="1" si="5"/>
        <v>1413</v>
      </c>
      <c r="G57">
        <f t="shared" ca="1" si="6"/>
        <v>1414</v>
      </c>
      <c r="M57" s="280">
        <v>87</v>
      </c>
      <c r="N57" s="280">
        <f t="shared" si="7"/>
        <v>0.17591153641840249</v>
      </c>
      <c r="AK57">
        <f t="shared" si="8"/>
        <v>-9.1941659999999995E-2</v>
      </c>
      <c r="AL57">
        <f t="shared" si="9"/>
        <v>0.23806566900000004</v>
      </c>
      <c r="AM57">
        <f t="shared" si="10"/>
        <v>3.2499855458999999E-2</v>
      </c>
      <c r="AN57">
        <f t="shared" si="11"/>
        <v>-2.8956806786070003E-3</v>
      </c>
      <c r="AO57">
        <f t="shared" si="12"/>
        <v>1.9249921135657799E-4</v>
      </c>
      <c r="AP57">
        <f t="shared" si="13"/>
        <v>-9.4849102472473455E-6</v>
      </c>
      <c r="AQ57">
        <f t="shared" si="14"/>
        <v>3.4620078458043076E-7</v>
      </c>
      <c r="AR57">
        <f t="shared" si="15"/>
        <v>-7.9447294468665835E-9</v>
      </c>
      <c r="AS57">
        <f t="shared" si="16"/>
        <v>8.0844967649978537E-11</v>
      </c>
      <c r="BJ57">
        <f t="shared" si="17"/>
        <v>1.2716149999999999</v>
      </c>
      <c r="BK57">
        <f t="shared" si="18"/>
        <v>0.15000844499999999</v>
      </c>
      <c r="BL57">
        <f t="shared" si="19"/>
        <v>1.5539035895999998E-2</v>
      </c>
      <c r="BM57">
        <f t="shared" si="20"/>
        <v>-1.8624690580140002E-4</v>
      </c>
      <c r="BN57">
        <f t="shared" si="21"/>
        <v>7.0940707961319009E-8</v>
      </c>
    </row>
    <row r="58" spans="1:66" ht="15">
      <c r="A58" s="32">
        <v>7</v>
      </c>
      <c r="B58" s="33">
        <f t="shared" ca="1" si="1"/>
        <v>1413.8919076794211</v>
      </c>
      <c r="C58">
        <f t="shared" si="2"/>
        <v>1382</v>
      </c>
      <c r="D58">
        <f t="shared" ca="1" si="3"/>
        <v>6.9946612421180738</v>
      </c>
      <c r="E58">
        <f t="shared" ca="1" si="4"/>
        <v>7.0006470162123069</v>
      </c>
      <c r="F58">
        <f t="shared" ca="1" si="5"/>
        <v>1413</v>
      </c>
      <c r="G58">
        <f t="shared" ca="1" si="6"/>
        <v>1414</v>
      </c>
      <c r="M58" s="280">
        <v>88</v>
      </c>
      <c r="N58" s="280">
        <f t="shared" si="7"/>
        <v>0.1793068076141994</v>
      </c>
      <c r="AK58">
        <f t="shared" si="8"/>
        <v>-9.1941659999999995E-2</v>
      </c>
      <c r="AL58">
        <f t="shared" si="9"/>
        <v>0.24080205600000001</v>
      </c>
      <c r="AM58">
        <f t="shared" si="10"/>
        <v>3.3251272383999997E-2</v>
      </c>
      <c r="AN58">
        <f t="shared" si="11"/>
        <v>-2.9966838471680002E-3</v>
      </c>
      <c r="AO58">
        <f t="shared" si="12"/>
        <v>2.01503517974528E-4</v>
      </c>
      <c r="AP58">
        <f t="shared" si="13"/>
        <v>-1.0042696158150657E-5</v>
      </c>
      <c r="AQ58">
        <f t="shared" si="14"/>
        <v>3.7077339614826985E-7</v>
      </c>
      <c r="AR58">
        <f t="shared" si="15"/>
        <v>-8.6064301601449848E-9</v>
      </c>
      <c r="AS58">
        <f t="shared" si="16"/>
        <v>8.8585032296288111E-11</v>
      </c>
      <c r="BJ58">
        <f t="shared" si="17"/>
        <v>1.2716149999999999</v>
      </c>
      <c r="BK58">
        <f t="shared" si="18"/>
        <v>0.15173268000000001</v>
      </c>
      <c r="BL58">
        <f t="shared" si="19"/>
        <v>1.5898308095999996E-2</v>
      </c>
      <c r="BM58">
        <f t="shared" si="20"/>
        <v>-1.927433153536E-4</v>
      </c>
      <c r="BN58">
        <f t="shared" si="21"/>
        <v>7.4259017068544009E-8</v>
      </c>
    </row>
    <row r="59" spans="1:66" ht="15">
      <c r="A59" s="32">
        <v>7</v>
      </c>
      <c r="B59" s="33">
        <f t="shared" ca="1" si="1"/>
        <v>1413.8919076794211</v>
      </c>
      <c r="C59">
        <f t="shared" si="2"/>
        <v>1382</v>
      </c>
      <c r="D59">
        <f t="shared" ca="1" si="3"/>
        <v>6.9946612421180738</v>
      </c>
      <c r="E59">
        <f t="shared" ca="1" si="4"/>
        <v>7.0006470162123069</v>
      </c>
      <c r="F59">
        <f t="shared" ca="1" si="5"/>
        <v>1413</v>
      </c>
      <c r="G59">
        <f t="shared" ca="1" si="6"/>
        <v>1414</v>
      </c>
      <c r="M59" s="280">
        <v>89</v>
      </c>
      <c r="N59" s="280">
        <f t="shared" si="7"/>
        <v>0.18270863232718432</v>
      </c>
      <c r="AK59">
        <f t="shared" si="8"/>
        <v>-9.1941659999999995E-2</v>
      </c>
      <c r="AL59">
        <f t="shared" si="9"/>
        <v>0.24353844300000002</v>
      </c>
      <c r="AM59">
        <f t="shared" si="10"/>
        <v>3.4011276930999999E-2</v>
      </c>
      <c r="AN59">
        <f t="shared" si="11"/>
        <v>-3.1000088265610002E-3</v>
      </c>
      <c r="AO59">
        <f t="shared" si="12"/>
        <v>2.1082007849961798E-4</v>
      </c>
      <c r="AP59">
        <f t="shared" si="13"/>
        <v>-1.0626420458971409E-5</v>
      </c>
      <c r="AQ59">
        <f t="shared" si="14"/>
        <v>3.9678255707828521E-7</v>
      </c>
      <c r="AR59">
        <f t="shared" si="15"/>
        <v>-9.3148183559211178E-9</v>
      </c>
      <c r="AS59">
        <f t="shared" si="16"/>
        <v>9.696589799850142E-11</v>
      </c>
      <c r="BJ59">
        <f t="shared" si="17"/>
        <v>1.2716149999999999</v>
      </c>
      <c r="BK59">
        <f t="shared" si="18"/>
        <v>0.153456915</v>
      </c>
      <c r="BL59">
        <f t="shared" si="19"/>
        <v>1.6261686263999996E-2</v>
      </c>
      <c r="BM59">
        <f t="shared" si="20"/>
        <v>-1.9938906115220001E-4</v>
      </c>
      <c r="BN59">
        <f t="shared" si="21"/>
        <v>7.7692399443238997E-8</v>
      </c>
    </row>
    <row r="60" spans="1:66" ht="15">
      <c r="A60" s="32">
        <v>7</v>
      </c>
      <c r="B60" s="33">
        <f t="shared" ca="1" si="1"/>
        <v>1413.8919076794211</v>
      </c>
      <c r="C60">
        <f t="shared" si="2"/>
        <v>1382</v>
      </c>
      <c r="D60">
        <f t="shared" ca="1" si="3"/>
        <v>6.9946612421180738</v>
      </c>
      <c r="E60">
        <f t="shared" ca="1" si="4"/>
        <v>7.0006470162123069</v>
      </c>
      <c r="F60">
        <f t="shared" ca="1" si="5"/>
        <v>1413</v>
      </c>
      <c r="G60">
        <f t="shared" ca="1" si="6"/>
        <v>1414</v>
      </c>
      <c r="M60" s="280">
        <v>90</v>
      </c>
      <c r="N60" s="280">
        <f t="shared" si="7"/>
        <v>0.18611699047942648</v>
      </c>
      <c r="AK60">
        <f t="shared" si="8"/>
        <v>-9.1941659999999995E-2</v>
      </c>
      <c r="AL60">
        <f t="shared" si="9"/>
        <v>0.24627483000000003</v>
      </c>
      <c r="AM60">
        <f t="shared" si="10"/>
        <v>3.4779869099999999E-2</v>
      </c>
      <c r="AN60">
        <f t="shared" si="11"/>
        <v>-3.2056820010000005E-3</v>
      </c>
      <c r="AO60">
        <f t="shared" si="12"/>
        <v>2.2045602977999998E-4</v>
      </c>
      <c r="AP60">
        <f t="shared" si="13"/>
        <v>-1.1236977460800001E-5</v>
      </c>
      <c r="AQ60">
        <f t="shared" si="14"/>
        <v>4.2429468221729994E-7</v>
      </c>
      <c r="AR60">
        <f t="shared" si="15"/>
        <v>-1.0072607472108E-8</v>
      </c>
      <c r="AS60">
        <f t="shared" si="16"/>
        <v>1.0603251098031599E-10</v>
      </c>
      <c r="BJ60">
        <f t="shared" si="17"/>
        <v>1.2716149999999999</v>
      </c>
      <c r="BK60">
        <f t="shared" si="18"/>
        <v>0.15518114999999999</v>
      </c>
      <c r="BL60">
        <f t="shared" si="19"/>
        <v>1.6629170399999997E-2</v>
      </c>
      <c r="BM60">
        <f t="shared" si="20"/>
        <v>-2.0618584020000002E-4</v>
      </c>
      <c r="BN60">
        <f t="shared" si="21"/>
        <v>8.1243485190000006E-8</v>
      </c>
    </row>
    <row r="61" spans="1:66" ht="15">
      <c r="A61" s="32">
        <v>7</v>
      </c>
      <c r="B61" s="33">
        <f t="shared" ca="1" si="1"/>
        <v>1413.8919076794211</v>
      </c>
      <c r="C61">
        <f t="shared" si="2"/>
        <v>1382</v>
      </c>
      <c r="D61">
        <f t="shared" ca="1" si="3"/>
        <v>6.9946612421180738</v>
      </c>
      <c r="E61">
        <f t="shared" ca="1" si="4"/>
        <v>7.0006470162123069</v>
      </c>
      <c r="F61">
        <f t="shared" ca="1" si="5"/>
        <v>1413</v>
      </c>
      <c r="G61">
        <f t="shared" ca="1" si="6"/>
        <v>1414</v>
      </c>
      <c r="M61" s="280">
        <v>91</v>
      </c>
      <c r="N61" s="280">
        <f t="shared" si="7"/>
        <v>0.1895318620554684</v>
      </c>
      <c r="AK61">
        <f t="shared" si="8"/>
        <v>-9.1941659999999995E-2</v>
      </c>
      <c r="AL61">
        <f t="shared" si="9"/>
        <v>0.24901121700000003</v>
      </c>
      <c r="AM61">
        <f t="shared" si="10"/>
        <v>3.5557048890999997E-2</v>
      </c>
      <c r="AN61">
        <f t="shared" si="11"/>
        <v>-3.3137297546990004E-3</v>
      </c>
      <c r="AO61">
        <f t="shared" si="12"/>
        <v>2.30418589306178E-4</v>
      </c>
      <c r="AP61">
        <f t="shared" si="13"/>
        <v>-1.1875281798681394E-5</v>
      </c>
      <c r="AQ61">
        <f t="shared" si="14"/>
        <v>4.5337846315152936E-7</v>
      </c>
      <c r="AR61">
        <f t="shared" si="15"/>
        <v>-1.0882635670171786E-8</v>
      </c>
      <c r="AS61">
        <f t="shared" si="16"/>
        <v>1.158324145011532E-10</v>
      </c>
      <c r="BJ61">
        <f t="shared" si="17"/>
        <v>1.2716149999999999</v>
      </c>
      <c r="BK61">
        <f t="shared" si="18"/>
        <v>0.15690538500000001</v>
      </c>
      <c r="BL61">
        <f t="shared" si="19"/>
        <v>1.7000760503999998E-2</v>
      </c>
      <c r="BM61">
        <f t="shared" si="20"/>
        <v>-2.1313534949980002E-4</v>
      </c>
      <c r="BN61">
        <f t="shared" si="21"/>
        <v>8.491493413211901E-8</v>
      </c>
    </row>
    <row r="62" spans="1:66" ht="15">
      <c r="A62" s="32">
        <v>77</v>
      </c>
      <c r="B62" s="33">
        <f t="shared" ca="1" si="1"/>
        <v>13553.138570442643</v>
      </c>
      <c r="C62">
        <f t="shared" si="2"/>
        <v>2619</v>
      </c>
      <c r="D62">
        <f t="shared" ca="1" si="3"/>
        <v>15.055553290438743</v>
      </c>
      <c r="E62">
        <f t="shared" ca="1" si="4"/>
        <v>0</v>
      </c>
      <c r="F62">
        <f t="shared" ca="1" si="5"/>
        <v>2650</v>
      </c>
      <c r="G62">
        <f t="shared" ca="1" si="6"/>
        <v>0</v>
      </c>
      <c r="M62" s="280">
        <v>92</v>
      </c>
      <c r="N62" s="280">
        <f t="shared" si="7"/>
        <v>0.19295322710214446</v>
      </c>
      <c r="AK62">
        <f t="shared" si="8"/>
        <v>-9.1941659999999995E-2</v>
      </c>
      <c r="AL62">
        <f t="shared" si="9"/>
        <v>0.25174760400000001</v>
      </c>
      <c r="AM62">
        <f t="shared" si="10"/>
        <v>3.6342816303999999E-2</v>
      </c>
      <c r="AN62">
        <f t="shared" si="11"/>
        <v>-3.4241784718720006E-3</v>
      </c>
      <c r="AO62">
        <f t="shared" si="12"/>
        <v>2.4071505521100798E-4</v>
      </c>
      <c r="AP62">
        <f t="shared" si="13"/>
        <v>-1.2542268659974145E-5</v>
      </c>
      <c r="AQ62">
        <f t="shared" si="14"/>
        <v>4.8410491965452978E-7</v>
      </c>
      <c r="AR62">
        <f t="shared" si="15"/>
        <v>-1.1747870086351429E-8</v>
      </c>
      <c r="AS62">
        <f t="shared" si="16"/>
        <v>1.264158675436949E-10</v>
      </c>
      <c r="BJ62">
        <f t="shared" si="17"/>
        <v>1.2716149999999999</v>
      </c>
      <c r="BK62">
        <f t="shared" si="18"/>
        <v>0.15862962</v>
      </c>
      <c r="BL62">
        <f t="shared" si="19"/>
        <v>1.7376456575999996E-2</v>
      </c>
      <c r="BM62">
        <f t="shared" si="20"/>
        <v>-2.2023928605440001E-4</v>
      </c>
      <c r="BN62">
        <f t="shared" si="21"/>
        <v>8.8709435811584003E-8</v>
      </c>
    </row>
    <row r="63" spans="1:66" ht="15">
      <c r="A63" s="32">
        <v>7</v>
      </c>
      <c r="B63" s="33">
        <f t="shared" ca="1" si="1"/>
        <v>1413.8919076794211</v>
      </c>
      <c r="C63">
        <f t="shared" si="2"/>
        <v>1382</v>
      </c>
      <c r="D63">
        <f t="shared" ca="1" si="3"/>
        <v>6.9946612421180738</v>
      </c>
      <c r="E63">
        <f t="shared" ca="1" si="4"/>
        <v>7.0006470162123069</v>
      </c>
      <c r="F63">
        <f t="shared" ca="1" si="5"/>
        <v>1413</v>
      </c>
      <c r="G63">
        <f t="shared" ca="1" si="6"/>
        <v>1414</v>
      </c>
      <c r="M63" s="280">
        <v>93</v>
      </c>
      <c r="N63" s="280">
        <f t="shared" si="7"/>
        <v>0.19638106572840053</v>
      </c>
      <c r="AK63">
        <f t="shared" si="8"/>
        <v>-9.1941659999999995E-2</v>
      </c>
      <c r="AL63">
        <f t="shared" si="9"/>
        <v>0.25448399100000002</v>
      </c>
      <c r="AM63">
        <f t="shared" si="10"/>
        <v>3.7137171338999998E-2</v>
      </c>
      <c r="AN63">
        <f t="shared" si="11"/>
        <v>-3.5370545367330005E-3</v>
      </c>
      <c r="AO63">
        <f t="shared" si="12"/>
        <v>2.5135280626969797E-4</v>
      </c>
      <c r="AP63">
        <f t="shared" si="13"/>
        <v>-1.3238894012709458E-5</v>
      </c>
      <c r="AQ63">
        <f t="shared" si="14"/>
        <v>5.1654745170998484E-7</v>
      </c>
      <c r="AR63">
        <f t="shared" si="15"/>
        <v>-1.2671411178403413E-8</v>
      </c>
      <c r="AS63">
        <f t="shared" si="16"/>
        <v>1.3783596752396879E-10</v>
      </c>
      <c r="BJ63">
        <f t="shared" si="17"/>
        <v>1.2716149999999999</v>
      </c>
      <c r="BK63">
        <f t="shared" si="18"/>
        <v>0.16035385499999999</v>
      </c>
      <c r="BL63">
        <f t="shared" si="19"/>
        <v>1.7756258615999998E-2</v>
      </c>
      <c r="BM63">
        <f t="shared" si="20"/>
        <v>-2.2749934686660002E-4</v>
      </c>
      <c r="BN63">
        <f t="shared" si="21"/>
        <v>9.2629709489079E-8</v>
      </c>
    </row>
    <row r="64" spans="1:66" ht="15">
      <c r="A64" s="32">
        <v>7</v>
      </c>
      <c r="B64" s="33">
        <f t="shared" ca="1" si="1"/>
        <v>1413.8919076794211</v>
      </c>
      <c r="C64">
        <f t="shared" si="2"/>
        <v>1382</v>
      </c>
      <c r="D64">
        <f t="shared" ca="1" si="3"/>
        <v>6.9946612421180738</v>
      </c>
      <c r="E64">
        <f t="shared" ca="1" si="4"/>
        <v>7.0006470162123069</v>
      </c>
      <c r="F64">
        <f t="shared" ca="1" si="5"/>
        <v>1413</v>
      </c>
      <c r="G64">
        <f t="shared" ca="1" si="6"/>
        <v>1414</v>
      </c>
      <c r="M64" s="280">
        <v>94</v>
      </c>
      <c r="N64" s="280">
        <f t="shared" si="7"/>
        <v>0.19981535810511367</v>
      </c>
      <c r="AK64">
        <f t="shared" si="8"/>
        <v>-9.1941659999999995E-2</v>
      </c>
      <c r="AL64">
        <f t="shared" si="9"/>
        <v>0.25722037800000003</v>
      </c>
      <c r="AM64">
        <f t="shared" si="10"/>
        <v>3.7940113995999995E-2</v>
      </c>
      <c r="AN64">
        <f t="shared" si="11"/>
        <v>-3.6523843334960006E-3</v>
      </c>
      <c r="AO64">
        <f t="shared" si="12"/>
        <v>2.6233930189980799E-4</v>
      </c>
      <c r="AP64">
        <f t="shared" si="13"/>
        <v>-1.396613483395021E-5</v>
      </c>
      <c r="AQ64">
        <f t="shared" si="14"/>
        <v>5.5078189210932881E-7</v>
      </c>
      <c r="AR64">
        <f t="shared" si="15"/>
        <v>-1.3656497168932949E-8</v>
      </c>
      <c r="AS64">
        <f t="shared" si="16"/>
        <v>1.5014877711386377E-10</v>
      </c>
      <c r="BJ64">
        <f t="shared" si="17"/>
        <v>1.2716149999999999</v>
      </c>
      <c r="BK64">
        <f t="shared" si="18"/>
        <v>0.16207809000000001</v>
      </c>
      <c r="BL64">
        <f t="shared" si="19"/>
        <v>1.8140166623999997E-2</v>
      </c>
      <c r="BM64">
        <f t="shared" si="20"/>
        <v>-2.3491722893920002E-4</v>
      </c>
      <c r="BN64">
        <f t="shared" si="21"/>
        <v>9.667850414398401E-8</v>
      </c>
    </row>
    <row r="65" spans="1:66" ht="15">
      <c r="A65" s="32">
        <v>7</v>
      </c>
      <c r="B65" s="33">
        <f t="shared" ca="1" si="1"/>
        <v>1413.8919076794211</v>
      </c>
      <c r="C65">
        <f t="shared" si="2"/>
        <v>1382</v>
      </c>
      <c r="D65">
        <f t="shared" ca="1" si="3"/>
        <v>6.9946612421180738</v>
      </c>
      <c r="E65">
        <f t="shared" ca="1" si="4"/>
        <v>7.0006470162123069</v>
      </c>
      <c r="F65">
        <f t="shared" ca="1" si="5"/>
        <v>1413</v>
      </c>
      <c r="G65">
        <f t="shared" ca="1" si="6"/>
        <v>1414</v>
      </c>
      <c r="M65" s="280">
        <v>95</v>
      </c>
      <c r="N65" s="280">
        <f t="shared" si="7"/>
        <v>0.20325608446491261</v>
      </c>
      <c r="AK65">
        <f t="shared" si="8"/>
        <v>-9.1941659999999995E-2</v>
      </c>
      <c r="AL65">
        <f t="shared" si="9"/>
        <v>0.25995676500000003</v>
      </c>
      <c r="AM65">
        <f t="shared" si="10"/>
        <v>3.8751644274999997E-2</v>
      </c>
      <c r="AN65">
        <f t="shared" si="11"/>
        <v>-3.7701942463750004E-3</v>
      </c>
      <c r="AO65">
        <f t="shared" si="12"/>
        <v>2.7368208216125E-4</v>
      </c>
      <c r="AP65">
        <f t="shared" si="13"/>
        <v>-1.4724989338150002E-5</v>
      </c>
      <c r="AQ65">
        <f t="shared" si="14"/>
        <v>5.868865596242078E-7</v>
      </c>
      <c r="AR65">
        <f t="shared" si="15"/>
        <v>-1.4706508586373033E-8</v>
      </c>
      <c r="AS65">
        <f t="shared" si="16"/>
        <v>1.6341345526694932E-10</v>
      </c>
      <c r="BJ65">
        <f t="shared" si="17"/>
        <v>1.2716149999999999</v>
      </c>
      <c r="BK65">
        <f t="shared" si="18"/>
        <v>0.163802325</v>
      </c>
      <c r="BL65">
        <f t="shared" si="19"/>
        <v>1.8528180599999996E-2</v>
      </c>
      <c r="BM65">
        <f t="shared" si="20"/>
        <v>-2.4249462927500003E-4</v>
      </c>
      <c r="BN65">
        <f t="shared" si="21"/>
        <v>1.0085859847437501E-7</v>
      </c>
    </row>
    <row r="66" spans="1:66" ht="15">
      <c r="A66" s="32">
        <v>7</v>
      </c>
      <c r="B66" s="33">
        <f t="shared" ca="1" si="1"/>
        <v>1413.8919076794211</v>
      </c>
      <c r="C66">
        <f t="shared" si="2"/>
        <v>1382</v>
      </c>
      <c r="D66">
        <f t="shared" ca="1" si="3"/>
        <v>6.9946612421180738</v>
      </c>
      <c r="E66">
        <f t="shared" ca="1" si="4"/>
        <v>7.0006470162123069</v>
      </c>
      <c r="F66">
        <f t="shared" ca="1" si="5"/>
        <v>1413</v>
      </c>
      <c r="G66">
        <f t="shared" ca="1" si="6"/>
        <v>1414</v>
      </c>
      <c r="M66" s="280">
        <v>96</v>
      </c>
      <c r="N66" s="280">
        <f t="shared" si="7"/>
        <v>0.20670322510199907</v>
      </c>
      <c r="AK66">
        <f t="shared" si="8"/>
        <v>-9.1941659999999995E-2</v>
      </c>
      <c r="AL66">
        <f t="shared" si="9"/>
        <v>0.26269315200000004</v>
      </c>
      <c r="AM66">
        <f t="shared" si="10"/>
        <v>3.9571762175999996E-2</v>
      </c>
      <c r="AN66">
        <f t="shared" si="11"/>
        <v>-3.8905106595840005E-3</v>
      </c>
      <c r="AO66">
        <f t="shared" si="12"/>
        <v>2.8538876775628799E-4</v>
      </c>
      <c r="AP66">
        <f t="shared" si="13"/>
        <v>-1.5516477205512192E-5</v>
      </c>
      <c r="AQ66">
        <f t="shared" si="14"/>
        <v>6.249423127537778E-7</v>
      </c>
      <c r="AR66">
        <f t="shared" si="15"/>
        <v>-1.5824972904672737E-8</v>
      </c>
      <c r="AS66">
        <f t="shared" si="16"/>
        <v>1.7769239253946628E-10</v>
      </c>
      <c r="BJ66">
        <f t="shared" si="17"/>
        <v>1.2716149999999999</v>
      </c>
      <c r="BK66">
        <f t="shared" si="18"/>
        <v>0.16552655999999999</v>
      </c>
      <c r="BL66">
        <f t="shared" si="19"/>
        <v>1.8920300543999995E-2</v>
      </c>
      <c r="BM66">
        <f t="shared" si="20"/>
        <v>-2.5023324487680003E-4</v>
      </c>
      <c r="BN66">
        <f t="shared" si="21"/>
        <v>1.05172800897024E-7</v>
      </c>
    </row>
    <row r="67" spans="1:66" ht="15">
      <c r="A67" s="32">
        <v>7</v>
      </c>
      <c r="B67" s="33">
        <f t="shared" ref="B67:B130" ca="1" si="22">(A67-D67)/(E67-D67)*(G67-F67)+F67</f>
        <v>1413.8919076794211</v>
      </c>
      <c r="C67">
        <f t="shared" ref="C67:C130" si="23">MAX(COUNTIF($N$2:$N$25400,"&lt;"&amp;A67),1)</f>
        <v>1382</v>
      </c>
      <c r="D67">
        <f t="shared" ref="D67:D130" ca="1" si="24">INDIRECT(ADDRESS(C67+1,14))</f>
        <v>6.9946612421180738</v>
      </c>
      <c r="E67">
        <f t="shared" ref="E67:E130" ca="1" si="25">INDIRECT(ADDRESS(C67+2,14))</f>
        <v>7.0006470162123069</v>
      </c>
      <c r="F67">
        <f t="shared" ref="F67:F130" ca="1" si="26">INDIRECT(ADDRESS(C67+1,13))</f>
        <v>1413</v>
      </c>
      <c r="G67">
        <f t="shared" ref="G67:G130" ca="1" si="27">INDIRECT(ADDRESS(C67+2,13))</f>
        <v>1414</v>
      </c>
      <c r="M67" s="280">
        <v>97</v>
      </c>
      <c r="N67" s="280">
        <f t="shared" ref="N67:N130" si="28">IF(M67&gt;=$P$1,SUM(BJ67:BN67),SUM(AK67:AS67))</f>
        <v>0.21015676037196834</v>
      </c>
      <c r="AK67">
        <f t="shared" si="8"/>
        <v>-9.1941659999999995E-2</v>
      </c>
      <c r="AL67">
        <f t="shared" si="9"/>
        <v>0.26542953900000005</v>
      </c>
      <c r="AM67">
        <f t="shared" si="10"/>
        <v>4.0400467698999992E-2</v>
      </c>
      <c r="AN67">
        <f t="shared" si="11"/>
        <v>-4.0133599573370007E-3</v>
      </c>
      <c r="AO67">
        <f t="shared" si="12"/>
        <v>2.9746706002953797E-4</v>
      </c>
      <c r="AP67">
        <f t="shared" si="13"/>
        <v>-1.6341639810348946E-5</v>
      </c>
      <c r="AQ67">
        <f t="shared" si="14"/>
        <v>6.6503260404684112E-7</v>
      </c>
      <c r="AR67">
        <f t="shared" si="15"/>
        <v>-1.7015569282756148E-8</v>
      </c>
      <c r="AS67">
        <f t="shared" si="16"/>
        <v>1.9305135079934949E-10</v>
      </c>
      <c r="BJ67">
        <f t="shared" si="17"/>
        <v>1.2716149999999999</v>
      </c>
      <c r="BK67">
        <f t="shared" si="18"/>
        <v>0.16725079500000001</v>
      </c>
      <c r="BL67">
        <f t="shared" si="19"/>
        <v>1.9316526455999995E-2</v>
      </c>
      <c r="BM67">
        <f t="shared" si="20"/>
        <v>-2.5813477274740001E-4</v>
      </c>
      <c r="BN67">
        <f t="shared" si="21"/>
        <v>1.09623949547399E-7</v>
      </c>
    </row>
    <row r="68" spans="1:66" ht="15">
      <c r="A68" s="45">
        <f>formulas!D146</f>
        <v>0</v>
      </c>
      <c r="B68" s="33">
        <f t="shared" ca="1" si="22"/>
        <v>32.040321848434893</v>
      </c>
      <c r="C68">
        <f t="shared" si="23"/>
        <v>1</v>
      </c>
      <c r="D68">
        <f t="shared" ca="1" si="24"/>
        <v>-1.2104620903635442E-4</v>
      </c>
      <c r="E68">
        <f t="shared" ca="1" si="25"/>
        <v>2.8809542878360126E-3</v>
      </c>
      <c r="F68">
        <f t="shared" ca="1" si="26"/>
        <v>32</v>
      </c>
      <c r="G68">
        <f t="shared" ca="1" si="27"/>
        <v>33</v>
      </c>
      <c r="M68" s="280">
        <v>98</v>
      </c>
      <c r="N68" s="280">
        <f t="shared" si="28"/>
        <v>0.21361667069163179</v>
      </c>
      <c r="AK68">
        <f t="shared" ref="AK68:AK131" si="29">$M68^0*AA$2</f>
        <v>-9.1941659999999995E-2</v>
      </c>
      <c r="AL68">
        <f t="shared" ref="AL68:AL131" si="30">$M68^1*AB$2</f>
        <v>0.26816592600000005</v>
      </c>
      <c r="AM68">
        <f t="shared" ref="AM68:AM131" si="31">$M68^2*AC$2</f>
        <v>4.1237760843999993E-2</v>
      </c>
      <c r="AN68">
        <f t="shared" ref="AN68:AN131" si="32">$M68^3*AD$2</f>
        <v>-4.1387685238480007E-3</v>
      </c>
      <c r="AO68">
        <f t="shared" ref="AO68:AO131" si="33">$M68^4*AE$2</f>
        <v>3.0992474096796797E-4</v>
      </c>
      <c r="AP68">
        <f t="shared" ref="AP68:AP131" si="34">$M68^5*AF$2</f>
        <v>-1.7201540449440256E-5</v>
      </c>
      <c r="AQ68">
        <f t="shared" ref="AQ68:AQ131" si="35">$M68^6*AG$2</f>
        <v>7.0724353499881885E-7</v>
      </c>
      <c r="AR68">
        <f t="shared" ref="AR68:AR131" si="36">$M68^7*AH$2</f>
        <v>-1.8282133404813318E-8</v>
      </c>
      <c r="AS68">
        <f t="shared" ref="AS68:AS131" si="37">$M68^8*AI$2</f>
        <v>2.0955960741713636E-10</v>
      </c>
      <c r="BJ68">
        <f t="shared" ref="BJ68:BJ131" si="38">$M68^0*BC$2</f>
        <v>1.2716149999999999</v>
      </c>
      <c r="BK68">
        <f t="shared" ref="BK68:BK131" si="39">$M68^1*BD$2</f>
        <v>0.16897503</v>
      </c>
      <c r="BL68">
        <f t="shared" ref="BL68:BL131" si="40">$M68^2*BE$2</f>
        <v>1.9716858335999995E-2</v>
      </c>
      <c r="BM68">
        <f t="shared" ref="BM68:BM131" si="41">$M68^3*BF$2</f>
        <v>-2.6620090988959999E-4</v>
      </c>
      <c r="BN68">
        <f t="shared" ref="BN68:BN131" si="42">$M68^4*BG$2</f>
        <v>1.14214912279664E-7</v>
      </c>
    </row>
    <row r="69" spans="1:66" ht="15">
      <c r="A69" s="32">
        <v>7</v>
      </c>
      <c r="B69" s="33">
        <f t="shared" ca="1" si="22"/>
        <v>1413.8919076794211</v>
      </c>
      <c r="C69">
        <f t="shared" si="23"/>
        <v>1382</v>
      </c>
      <c r="D69">
        <f t="shared" ca="1" si="24"/>
        <v>6.9946612421180738</v>
      </c>
      <c r="E69">
        <f t="shared" ca="1" si="25"/>
        <v>7.0006470162123069</v>
      </c>
      <c r="F69">
        <f t="shared" ca="1" si="26"/>
        <v>1413</v>
      </c>
      <c r="G69">
        <f t="shared" ca="1" si="27"/>
        <v>1414</v>
      </c>
      <c r="M69" s="280">
        <v>99</v>
      </c>
      <c r="N69" s="280">
        <f t="shared" si="28"/>
        <v>0.21708293653883876</v>
      </c>
      <c r="AK69">
        <f t="shared" si="29"/>
        <v>-9.1941659999999995E-2</v>
      </c>
      <c r="AL69">
        <f t="shared" si="30"/>
        <v>0.27090231300000001</v>
      </c>
      <c r="AM69">
        <f t="shared" si="31"/>
        <v>4.2083641610999999E-2</v>
      </c>
      <c r="AN69">
        <f t="shared" si="32"/>
        <v>-4.2667627433310004E-3</v>
      </c>
      <c r="AO69">
        <f t="shared" si="33"/>
        <v>3.2276967320089801E-4</v>
      </c>
      <c r="AP69">
        <f t="shared" si="34"/>
        <v>-1.8097264570393008E-5</v>
      </c>
      <c r="AQ69">
        <f t="shared" si="35"/>
        <v>7.5166391152356218E-7</v>
      </c>
      <c r="AR69">
        <f t="shared" si="36"/>
        <v>-1.9628662422484633E-8</v>
      </c>
      <c r="AS69">
        <f t="shared" si="37"/>
        <v>2.2729010403360745E-10</v>
      </c>
      <c r="BJ69">
        <f t="shared" si="38"/>
        <v>1.2716149999999999</v>
      </c>
      <c r="BK69">
        <f t="shared" si="39"/>
        <v>0.17069926499999999</v>
      </c>
      <c r="BL69">
        <f t="shared" si="40"/>
        <v>2.0121296183999996E-2</v>
      </c>
      <c r="BM69">
        <f t="shared" si="41"/>
        <v>-2.7443335330620003E-4</v>
      </c>
      <c r="BN69">
        <f t="shared" si="42"/>
        <v>1.1894858666667901E-7</v>
      </c>
    </row>
    <row r="70" spans="1:66" ht="15">
      <c r="A70" s="32">
        <v>7</v>
      </c>
      <c r="B70" s="33">
        <f t="shared" ca="1" si="22"/>
        <v>1413.8919076794211</v>
      </c>
      <c r="C70">
        <f t="shared" si="23"/>
        <v>1382</v>
      </c>
      <c r="D70">
        <f t="shared" ca="1" si="24"/>
        <v>6.9946612421180738</v>
      </c>
      <c r="E70">
        <f t="shared" ca="1" si="25"/>
        <v>7.0006470162123069</v>
      </c>
      <c r="F70">
        <f t="shared" ca="1" si="26"/>
        <v>1413</v>
      </c>
      <c r="G70">
        <f t="shared" ca="1" si="27"/>
        <v>1414</v>
      </c>
      <c r="M70" s="280">
        <v>100</v>
      </c>
      <c r="N70" s="280">
        <f t="shared" si="28"/>
        <v>0.22055553845229964</v>
      </c>
      <c r="AK70">
        <f t="shared" si="29"/>
        <v>-9.1941659999999995E-2</v>
      </c>
      <c r="AL70">
        <f t="shared" si="30"/>
        <v>0.27363870000000001</v>
      </c>
      <c r="AM70">
        <f t="shared" si="31"/>
        <v>4.2938109999999995E-2</v>
      </c>
      <c r="AN70">
        <f t="shared" si="32"/>
        <v>-4.3973690000000008E-3</v>
      </c>
      <c r="AO70">
        <f t="shared" si="33"/>
        <v>3.3600979999999996E-4</v>
      </c>
      <c r="AP70">
        <f t="shared" si="34"/>
        <v>-1.9029920000000004E-5</v>
      </c>
      <c r="AQ70">
        <f t="shared" si="35"/>
        <v>7.9838529999999988E-7</v>
      </c>
      <c r="AR70">
        <f t="shared" si="36"/>
        <v>-2.1059320000000003E-8</v>
      </c>
      <c r="AS70">
        <f t="shared" si="37"/>
        <v>2.4631959999999996E-10</v>
      </c>
      <c r="BJ70">
        <f t="shared" si="38"/>
        <v>1.2716149999999999</v>
      </c>
      <c r="BK70">
        <f t="shared" si="39"/>
        <v>0.17242350000000001</v>
      </c>
      <c r="BL70">
        <f t="shared" si="40"/>
        <v>2.0529839999999997E-2</v>
      </c>
      <c r="BM70">
        <f t="shared" si="41"/>
        <v>-2.8283380000000002E-4</v>
      </c>
      <c r="BN70">
        <f t="shared" si="42"/>
        <v>1.238279E-7</v>
      </c>
    </row>
    <row r="71" spans="1:66" ht="15">
      <c r="A71" s="32">
        <v>7</v>
      </c>
      <c r="B71" s="33">
        <f t="shared" ca="1" si="22"/>
        <v>1413.8919076794211</v>
      </c>
      <c r="C71">
        <f t="shared" si="23"/>
        <v>1382</v>
      </c>
      <c r="D71">
        <f t="shared" ca="1" si="24"/>
        <v>6.9946612421180738</v>
      </c>
      <c r="E71">
        <f t="shared" ca="1" si="25"/>
        <v>7.0006470162123069</v>
      </c>
      <c r="F71">
        <f t="shared" ca="1" si="26"/>
        <v>1413</v>
      </c>
      <c r="G71">
        <f t="shared" ca="1" si="27"/>
        <v>1414</v>
      </c>
      <c r="M71" s="280">
        <v>101</v>
      </c>
      <c r="N71" s="280">
        <f t="shared" si="28"/>
        <v>0.22403445703140898</v>
      </c>
      <c r="AK71">
        <f t="shared" si="29"/>
        <v>-9.1941659999999995E-2</v>
      </c>
      <c r="AL71">
        <f t="shared" si="30"/>
        <v>0.27637508700000002</v>
      </c>
      <c r="AM71">
        <f t="shared" si="31"/>
        <v>4.3801166010999995E-2</v>
      </c>
      <c r="AN71">
        <f t="shared" si="32"/>
        <v>-4.5306136780690004E-3</v>
      </c>
      <c r="AO71">
        <f t="shared" si="33"/>
        <v>3.4965314527929799E-4</v>
      </c>
      <c r="AP71">
        <f t="shared" si="34"/>
        <v>-2.0000637172598993E-5</v>
      </c>
      <c r="AQ71">
        <f t="shared" si="35"/>
        <v>8.475020838936245E-7</v>
      </c>
      <c r="AR71">
        <f t="shared" si="36"/>
        <v>-2.2578441463334199E-8</v>
      </c>
      <c r="AS71">
        <f t="shared" si="37"/>
        <v>2.6672883058762634E-10</v>
      </c>
      <c r="BJ71">
        <f t="shared" si="38"/>
        <v>1.2716149999999999</v>
      </c>
      <c r="BK71">
        <f t="shared" si="39"/>
        <v>0.174147735</v>
      </c>
      <c r="BL71">
        <f t="shared" si="40"/>
        <v>2.0942489783999995E-2</v>
      </c>
      <c r="BM71">
        <f t="shared" si="41"/>
        <v>-2.9140394697380002E-4</v>
      </c>
      <c r="BN71">
        <f t="shared" si="42"/>
        <v>1.2885580928987899E-7</v>
      </c>
    </row>
    <row r="72" spans="1:66" ht="15">
      <c r="A72" s="32">
        <v>7</v>
      </c>
      <c r="B72" s="33">
        <f t="shared" ca="1" si="22"/>
        <v>1413.8919076794211</v>
      </c>
      <c r="C72">
        <f t="shared" si="23"/>
        <v>1382</v>
      </c>
      <c r="D72">
        <f t="shared" ca="1" si="24"/>
        <v>6.9946612421180738</v>
      </c>
      <c r="E72">
        <f t="shared" ca="1" si="25"/>
        <v>7.0006470162123069</v>
      </c>
      <c r="F72">
        <f t="shared" ca="1" si="26"/>
        <v>1413</v>
      </c>
      <c r="G72">
        <f t="shared" ca="1" si="27"/>
        <v>1414</v>
      </c>
      <c r="M72" s="280">
        <v>102</v>
      </c>
      <c r="N72" s="280">
        <f t="shared" si="28"/>
        <v>0.22751967293606934</v>
      </c>
      <c r="AK72">
        <f t="shared" si="29"/>
        <v>-9.1941659999999995E-2</v>
      </c>
      <c r="AL72">
        <f t="shared" si="30"/>
        <v>0.27911147400000003</v>
      </c>
      <c r="AM72">
        <f t="shared" si="31"/>
        <v>4.4672809643999993E-2</v>
      </c>
      <c r="AN72">
        <f t="shared" si="32"/>
        <v>-4.6665231617520004E-3</v>
      </c>
      <c r="AO72">
        <f t="shared" si="33"/>
        <v>3.6370781359516797E-4</v>
      </c>
      <c r="AP72">
        <f t="shared" si="34"/>
        <v>-2.1010569358431746E-5</v>
      </c>
      <c r="AQ72">
        <f t="shared" si="35"/>
        <v>8.991115209528143E-7</v>
      </c>
      <c r="AR72">
        <f t="shared" si="36"/>
        <v>-2.4190539054439837E-8</v>
      </c>
      <c r="AS72">
        <f t="shared" si="37"/>
        <v>2.8860267006472561E-10</v>
      </c>
      <c r="BJ72">
        <f t="shared" si="38"/>
        <v>1.2716149999999999</v>
      </c>
      <c r="BK72">
        <f t="shared" si="39"/>
        <v>0.17587196999999999</v>
      </c>
      <c r="BL72">
        <f t="shared" si="40"/>
        <v>2.1359245535999997E-2</v>
      </c>
      <c r="BM72">
        <f t="shared" si="41"/>
        <v>-3.0014549123040003E-4</v>
      </c>
      <c r="BN72">
        <f t="shared" si="42"/>
        <v>1.3403530126526401E-7</v>
      </c>
    </row>
    <row r="73" spans="1:66" ht="15">
      <c r="A73" s="32">
        <v>7</v>
      </c>
      <c r="B73" s="33">
        <f t="shared" ca="1" si="22"/>
        <v>1413.8919076794211</v>
      </c>
      <c r="C73">
        <f t="shared" si="23"/>
        <v>1382</v>
      </c>
      <c r="D73">
        <f t="shared" ca="1" si="24"/>
        <v>6.9946612421180738</v>
      </c>
      <c r="E73">
        <f t="shared" ca="1" si="25"/>
        <v>7.0006470162123069</v>
      </c>
      <c r="F73">
        <f t="shared" ca="1" si="26"/>
        <v>1413</v>
      </c>
      <c r="G73">
        <f t="shared" ca="1" si="27"/>
        <v>1414</v>
      </c>
      <c r="M73" s="280">
        <v>103</v>
      </c>
      <c r="N73" s="280">
        <f t="shared" si="28"/>
        <v>0.23101116688651538</v>
      </c>
      <c r="AK73">
        <f t="shared" si="29"/>
        <v>-9.1941659999999995E-2</v>
      </c>
      <c r="AL73">
        <f t="shared" si="30"/>
        <v>0.28184786100000003</v>
      </c>
      <c r="AM73">
        <f t="shared" si="31"/>
        <v>4.5553040898999995E-2</v>
      </c>
      <c r="AN73">
        <f t="shared" si="32"/>
        <v>-4.8051238352630008E-3</v>
      </c>
      <c r="AO73">
        <f t="shared" si="33"/>
        <v>3.7818199014633797E-4</v>
      </c>
      <c r="AP73">
        <f t="shared" si="34"/>
        <v>-2.2060892892003057E-5</v>
      </c>
      <c r="AQ73">
        <f t="shared" si="35"/>
        <v>9.5331380097999449E-7</v>
      </c>
      <c r="AR73">
        <f t="shared" si="36"/>
        <v>-2.5900307291619275E-8</v>
      </c>
      <c r="AS73">
        <f t="shared" si="37"/>
        <v>3.1203029973936495E-10</v>
      </c>
      <c r="BJ73">
        <f t="shared" si="38"/>
        <v>1.2716149999999999</v>
      </c>
      <c r="BK73">
        <f t="shared" si="39"/>
        <v>0.17759620500000001</v>
      </c>
      <c r="BL73">
        <f t="shared" si="40"/>
        <v>2.1780107255999995E-2</v>
      </c>
      <c r="BM73">
        <f t="shared" si="41"/>
        <v>-3.090601297726E-4</v>
      </c>
      <c r="BN73">
        <f t="shared" si="42"/>
        <v>1.39369392373799E-7</v>
      </c>
    </row>
    <row r="74" spans="1:66" ht="15">
      <c r="A74" s="32">
        <v>7</v>
      </c>
      <c r="B74" s="33">
        <f t="shared" ca="1" si="22"/>
        <v>1413.8919076794211</v>
      </c>
      <c r="C74">
        <f t="shared" si="23"/>
        <v>1382</v>
      </c>
      <c r="D74">
        <f t="shared" ca="1" si="24"/>
        <v>6.9946612421180738</v>
      </c>
      <c r="E74">
        <f t="shared" ca="1" si="25"/>
        <v>7.0006470162123069</v>
      </c>
      <c r="F74">
        <f t="shared" ca="1" si="26"/>
        <v>1413</v>
      </c>
      <c r="G74">
        <f t="shared" ca="1" si="27"/>
        <v>1414</v>
      </c>
      <c r="M74" s="280">
        <v>104</v>
      </c>
      <c r="N74" s="280">
        <f t="shared" si="28"/>
        <v>0.23450891966313861</v>
      </c>
      <c r="AK74">
        <f t="shared" si="29"/>
        <v>-9.1941659999999995E-2</v>
      </c>
      <c r="AL74">
        <f t="shared" si="30"/>
        <v>0.28458424800000004</v>
      </c>
      <c r="AM74">
        <f t="shared" si="31"/>
        <v>4.6441859775999995E-2</v>
      </c>
      <c r="AN74">
        <f t="shared" si="32"/>
        <v>-4.9464420828160003E-3</v>
      </c>
      <c r="AO74">
        <f t="shared" si="33"/>
        <v>3.9308394077388801E-4</v>
      </c>
      <c r="AP74">
        <f t="shared" si="34"/>
        <v>-2.3152807400439812E-5</v>
      </c>
      <c r="AQ74">
        <f t="shared" si="35"/>
        <v>1.0102121041776344E-6</v>
      </c>
      <c r="AR74">
        <f t="shared" si="36"/>
        <v>-2.7712628437096912E-8</v>
      </c>
      <c r="AS74">
        <f t="shared" si="37"/>
        <v>3.3710538106820676E-10</v>
      </c>
      <c r="BJ74">
        <f t="shared" si="38"/>
        <v>1.2716149999999999</v>
      </c>
      <c r="BK74">
        <f t="shared" si="39"/>
        <v>0.17932044</v>
      </c>
      <c r="BL74">
        <f t="shared" si="40"/>
        <v>2.2205074943999994E-2</v>
      </c>
      <c r="BM74">
        <f t="shared" si="41"/>
        <v>-3.1814955960320003E-4</v>
      </c>
      <c r="BN74">
        <f t="shared" si="42"/>
        <v>1.4486112878182401E-7</v>
      </c>
    </row>
    <row r="75" spans="1:66" ht="15">
      <c r="A75" s="32">
        <v>7</v>
      </c>
      <c r="B75" s="33">
        <f t="shared" ca="1" si="22"/>
        <v>1413.8919076794211</v>
      </c>
      <c r="C75">
        <f t="shared" si="23"/>
        <v>1382</v>
      </c>
      <c r="D75">
        <f t="shared" ca="1" si="24"/>
        <v>6.9946612421180738</v>
      </c>
      <c r="E75">
        <f t="shared" ca="1" si="25"/>
        <v>7.0006470162123069</v>
      </c>
      <c r="F75">
        <f t="shared" ca="1" si="26"/>
        <v>1413</v>
      </c>
      <c r="G75">
        <f t="shared" ca="1" si="27"/>
        <v>1414</v>
      </c>
      <c r="M75" s="280">
        <v>105</v>
      </c>
      <c r="N75" s="280">
        <f t="shared" si="28"/>
        <v>0.23801291210631267</v>
      </c>
      <c r="AK75">
        <f t="shared" si="29"/>
        <v>-9.1941659999999995E-2</v>
      </c>
      <c r="AL75">
        <f t="shared" si="30"/>
        <v>0.28732063500000005</v>
      </c>
      <c r="AM75">
        <f t="shared" si="31"/>
        <v>4.7339266274999993E-2</v>
      </c>
      <c r="AN75">
        <f t="shared" si="32"/>
        <v>-5.0905042886250007E-3</v>
      </c>
      <c r="AO75">
        <f t="shared" si="33"/>
        <v>4.0842201196125E-4</v>
      </c>
      <c r="AP75">
        <f t="shared" si="34"/>
        <v>-2.4287536031850003E-5</v>
      </c>
      <c r="AQ75">
        <f t="shared" si="35"/>
        <v>1.0699126600690826E-6</v>
      </c>
      <c r="AR75">
        <f t="shared" si="36"/>
        <v>-2.963257807285322E-8</v>
      </c>
      <c r="AS75">
        <f t="shared" si="37"/>
        <v>3.6392623393194427E-10</v>
      </c>
      <c r="BJ75">
        <f t="shared" si="38"/>
        <v>1.2716149999999999</v>
      </c>
      <c r="BK75">
        <f t="shared" si="39"/>
        <v>0.18104467499999999</v>
      </c>
      <c r="BL75">
        <f t="shared" si="40"/>
        <v>2.2634148599999997E-2</v>
      </c>
      <c r="BM75">
        <f t="shared" si="41"/>
        <v>-3.2741547772500003E-4</v>
      </c>
      <c r="BN75">
        <f t="shared" si="42"/>
        <v>1.5051358637437501E-7</v>
      </c>
    </row>
    <row r="76" spans="1:66" ht="15">
      <c r="A76" s="32">
        <v>7</v>
      </c>
      <c r="B76" s="33">
        <f t="shared" ca="1" si="22"/>
        <v>1413.8919076794211</v>
      </c>
      <c r="C76">
        <f t="shared" si="23"/>
        <v>1382</v>
      </c>
      <c r="D76">
        <f t="shared" ca="1" si="24"/>
        <v>6.9946612421180738</v>
      </c>
      <c r="E76">
        <f t="shared" ca="1" si="25"/>
        <v>7.0006470162123069</v>
      </c>
      <c r="F76">
        <f t="shared" ca="1" si="26"/>
        <v>1413</v>
      </c>
      <c r="G76">
        <f t="shared" ca="1" si="27"/>
        <v>1414</v>
      </c>
      <c r="M76" s="280">
        <v>106</v>
      </c>
      <c r="N76" s="280">
        <f t="shared" si="28"/>
        <v>0.24152312511621882</v>
      </c>
      <c r="AK76">
        <f t="shared" si="29"/>
        <v>-9.1941659999999995E-2</v>
      </c>
      <c r="AL76">
        <f t="shared" si="30"/>
        <v>0.29005702200000005</v>
      </c>
      <c r="AM76">
        <f t="shared" si="31"/>
        <v>4.8245260395999995E-2</v>
      </c>
      <c r="AN76">
        <f t="shared" si="32"/>
        <v>-5.2373368369040005E-3</v>
      </c>
      <c r="AO76">
        <f t="shared" si="33"/>
        <v>4.2420463083420797E-4</v>
      </c>
      <c r="AP76">
        <f t="shared" si="34"/>
        <v>-2.5466325683681795E-5</v>
      </c>
      <c r="AQ76">
        <f t="shared" si="35"/>
        <v>1.1325248069942402E-6</v>
      </c>
      <c r="AR76">
        <f t="shared" si="36"/>
        <v>-3.1665430785781928E-8</v>
      </c>
      <c r="AS76">
        <f t="shared" si="37"/>
        <v>3.92596020179207E-10</v>
      </c>
      <c r="BJ76">
        <f t="shared" si="38"/>
        <v>1.2716149999999999</v>
      </c>
      <c r="BK76">
        <f t="shared" si="39"/>
        <v>0.18276891000000001</v>
      </c>
      <c r="BL76">
        <f t="shared" si="40"/>
        <v>2.3067328223999997E-2</v>
      </c>
      <c r="BM76">
        <f t="shared" si="41"/>
        <v>-3.3685958114080004E-4</v>
      </c>
      <c r="BN76">
        <f t="shared" si="42"/>
        <v>1.5632987075518401E-7</v>
      </c>
    </row>
    <row r="77" spans="1:66" ht="15">
      <c r="A77" s="32">
        <v>7</v>
      </c>
      <c r="B77" s="33">
        <f t="shared" ca="1" si="22"/>
        <v>1413.8919076794211</v>
      </c>
      <c r="C77">
        <f t="shared" si="23"/>
        <v>1382</v>
      </c>
      <c r="D77">
        <f t="shared" ca="1" si="24"/>
        <v>6.9946612421180738</v>
      </c>
      <c r="E77">
        <f t="shared" ca="1" si="25"/>
        <v>7.0006470162123069</v>
      </c>
      <c r="F77">
        <f t="shared" ca="1" si="26"/>
        <v>1413</v>
      </c>
      <c r="G77">
        <f t="shared" ca="1" si="27"/>
        <v>1414</v>
      </c>
      <c r="M77" s="280">
        <v>107</v>
      </c>
      <c r="N77" s="280">
        <f t="shared" si="28"/>
        <v>0.24503953965267197</v>
      </c>
      <c r="AK77">
        <f t="shared" si="29"/>
        <v>-9.1941659999999995E-2</v>
      </c>
      <c r="AL77">
        <f t="shared" si="30"/>
        <v>0.292793409</v>
      </c>
      <c r="AM77">
        <f t="shared" si="31"/>
        <v>4.9159842138999994E-2</v>
      </c>
      <c r="AN77">
        <f t="shared" si="32"/>
        <v>-5.3869661118670009E-3</v>
      </c>
      <c r="AO77">
        <f t="shared" si="33"/>
        <v>4.4044030516089797E-4</v>
      </c>
      <c r="AP77">
        <f t="shared" si="34"/>
        <v>-2.6690447231082548E-5</v>
      </c>
      <c r="AQ77">
        <f t="shared" si="35"/>
        <v>1.1981610521800692E-6</v>
      </c>
      <c r="AR77">
        <f t="shared" si="36"/>
        <v>-3.3816665963231733E-8</v>
      </c>
      <c r="AS77">
        <f t="shared" si="37"/>
        <v>4.232229325417265E-10</v>
      </c>
      <c r="BJ77">
        <f t="shared" si="38"/>
        <v>1.2716149999999999</v>
      </c>
      <c r="BK77">
        <f t="shared" si="39"/>
        <v>0.184493145</v>
      </c>
      <c r="BL77">
        <f t="shared" si="40"/>
        <v>2.3504613815999997E-2</v>
      </c>
      <c r="BM77">
        <f t="shared" si="41"/>
        <v>-3.4648356685340002E-4</v>
      </c>
      <c r="BN77">
        <f t="shared" si="42"/>
        <v>1.62313117246679E-7</v>
      </c>
    </row>
    <row r="78" spans="1:66" ht="15">
      <c r="A78" s="32">
        <v>7</v>
      </c>
      <c r="B78" s="33">
        <f t="shared" ca="1" si="22"/>
        <v>1413.8919076794211</v>
      </c>
      <c r="C78">
        <f t="shared" si="23"/>
        <v>1382</v>
      </c>
      <c r="D78">
        <f t="shared" ca="1" si="24"/>
        <v>6.9946612421180738</v>
      </c>
      <c r="E78">
        <f t="shared" ca="1" si="25"/>
        <v>7.0006470162123069</v>
      </c>
      <c r="F78">
        <f t="shared" ca="1" si="26"/>
        <v>1413</v>
      </c>
      <c r="G78">
        <f t="shared" ca="1" si="27"/>
        <v>1414</v>
      </c>
      <c r="M78" s="280">
        <v>108</v>
      </c>
      <c r="N78" s="280">
        <f t="shared" si="28"/>
        <v>0.24856213673494765</v>
      </c>
      <c r="AK78">
        <f t="shared" si="29"/>
        <v>-9.1941659999999995E-2</v>
      </c>
      <c r="AL78">
        <f t="shared" si="30"/>
        <v>0.29552979600000001</v>
      </c>
      <c r="AM78">
        <f t="shared" si="31"/>
        <v>5.0083011503999991E-2</v>
      </c>
      <c r="AN78">
        <f t="shared" si="32"/>
        <v>-5.5394184977280011E-3</v>
      </c>
      <c r="AO78">
        <f t="shared" si="33"/>
        <v>4.5713762335180798E-4</v>
      </c>
      <c r="AP78">
        <f t="shared" si="34"/>
        <v>-2.7961195755257858E-5</v>
      </c>
      <c r="AQ78">
        <f t="shared" si="35"/>
        <v>1.2669371323859422E-6</v>
      </c>
      <c r="AR78">
        <f t="shared" si="36"/>
        <v>-3.6091973699993922E-8</v>
      </c>
      <c r="AS78">
        <f t="shared" si="37"/>
        <v>4.5592038902454886E-10</v>
      </c>
      <c r="BJ78">
        <f t="shared" si="38"/>
        <v>1.2716149999999999</v>
      </c>
      <c r="BK78">
        <f t="shared" si="39"/>
        <v>0.18621737999999999</v>
      </c>
      <c r="BL78">
        <f t="shared" si="40"/>
        <v>2.3946005375999994E-2</v>
      </c>
      <c r="BM78">
        <f t="shared" si="41"/>
        <v>-3.5628913186560001E-4</v>
      </c>
      <c r="BN78">
        <f t="shared" si="42"/>
        <v>1.68466490889984E-7</v>
      </c>
    </row>
    <row r="79" spans="1:66" ht="15">
      <c r="A79" s="32">
        <v>7</v>
      </c>
      <c r="B79" s="33">
        <f t="shared" ca="1" si="22"/>
        <v>1413.8919076794211</v>
      </c>
      <c r="C79">
        <f t="shared" si="23"/>
        <v>1382</v>
      </c>
      <c r="D79">
        <f t="shared" ca="1" si="24"/>
        <v>6.9946612421180738</v>
      </c>
      <c r="E79">
        <f t="shared" ca="1" si="25"/>
        <v>7.0006470162123069</v>
      </c>
      <c r="F79">
        <f t="shared" ca="1" si="26"/>
        <v>1413</v>
      </c>
      <c r="G79">
        <f t="shared" ca="1" si="27"/>
        <v>1414</v>
      </c>
      <c r="M79" s="280">
        <v>109</v>
      </c>
      <c r="N79" s="280">
        <f t="shared" si="28"/>
        <v>0.25209089744160851</v>
      </c>
      <c r="AK79">
        <f t="shared" si="29"/>
        <v>-9.1941659999999995E-2</v>
      </c>
      <c r="AL79">
        <f t="shared" si="30"/>
        <v>0.29826618300000002</v>
      </c>
      <c r="AM79">
        <f t="shared" si="31"/>
        <v>5.1014768490999993E-2</v>
      </c>
      <c r="AN79">
        <f t="shared" si="32"/>
        <v>-5.6947203787010006E-3</v>
      </c>
      <c r="AO79">
        <f t="shared" si="33"/>
        <v>4.7430525445977796E-4</v>
      </c>
      <c r="AP79">
        <f t="shared" si="34"/>
        <v>-2.9279890771830611E-5</v>
      </c>
      <c r="AQ79">
        <f t="shared" si="35"/>
        <v>1.3389720751238248E-6</v>
      </c>
      <c r="AR79">
        <f t="shared" si="36"/>
        <v>-3.8497260817797341E-8</v>
      </c>
      <c r="AS79">
        <f t="shared" si="37"/>
        <v>4.9080723287607137E-10</v>
      </c>
      <c r="BJ79">
        <f t="shared" si="38"/>
        <v>1.2716149999999999</v>
      </c>
      <c r="BK79">
        <f t="shared" si="39"/>
        <v>0.18794161500000001</v>
      </c>
      <c r="BL79">
        <f t="shared" si="40"/>
        <v>2.4391502903999995E-2</v>
      </c>
      <c r="BM79">
        <f t="shared" si="41"/>
        <v>-3.6627797318020003E-4</v>
      </c>
      <c r="BN79">
        <f t="shared" si="42"/>
        <v>1.7479318644491902E-7</v>
      </c>
    </row>
    <row r="80" spans="1:66" ht="15">
      <c r="A80" s="45">
        <f>formulas!D158</f>
        <v>0</v>
      </c>
      <c r="B80" s="33">
        <f t="shared" ca="1" si="22"/>
        <v>32.040321848434893</v>
      </c>
      <c r="C80">
        <f t="shared" si="23"/>
        <v>1</v>
      </c>
      <c r="D80">
        <f t="shared" ca="1" si="24"/>
        <v>-1.2104620903635442E-4</v>
      </c>
      <c r="E80">
        <f t="shared" ca="1" si="25"/>
        <v>2.8809542878360126E-3</v>
      </c>
      <c r="F80">
        <f t="shared" ca="1" si="26"/>
        <v>32</v>
      </c>
      <c r="G80">
        <f t="shared" ca="1" si="27"/>
        <v>33</v>
      </c>
      <c r="M80" s="280">
        <v>110</v>
      </c>
      <c r="N80" s="280">
        <f t="shared" si="28"/>
        <v>0.25562580291033227</v>
      </c>
      <c r="AK80">
        <f t="shared" si="29"/>
        <v>-9.1941659999999995E-2</v>
      </c>
      <c r="AL80">
        <f t="shared" si="30"/>
        <v>0.30100257000000002</v>
      </c>
      <c r="AM80">
        <f t="shared" si="31"/>
        <v>5.1955113099999992E-2</v>
      </c>
      <c r="AN80">
        <f t="shared" si="32"/>
        <v>-5.8528981390000012E-3</v>
      </c>
      <c r="AO80">
        <f t="shared" si="33"/>
        <v>4.9195194818000003E-4</v>
      </c>
      <c r="AP80">
        <f t="shared" si="34"/>
        <v>-3.0647876459200003E-5</v>
      </c>
      <c r="AQ80">
        <f t="shared" si="35"/>
        <v>1.4143882604532998E-6</v>
      </c>
      <c r="AR80">
        <f t="shared" si="36"/>
        <v>-4.1038656998372004E-8</v>
      </c>
      <c r="AS80">
        <f t="shared" si="37"/>
        <v>5.2800793824367589E-10</v>
      </c>
      <c r="BJ80">
        <f t="shared" si="38"/>
        <v>1.2716149999999999</v>
      </c>
      <c r="BK80">
        <f t="shared" si="39"/>
        <v>0.18966585</v>
      </c>
      <c r="BL80">
        <f t="shared" si="40"/>
        <v>2.4841106399999997E-2</v>
      </c>
      <c r="BM80">
        <f t="shared" si="41"/>
        <v>-3.7645178780000002E-4</v>
      </c>
      <c r="BN80">
        <f t="shared" si="42"/>
        <v>1.8129642839000002E-7</v>
      </c>
    </row>
    <row r="81" spans="1:66" ht="15">
      <c r="A81" s="32">
        <v>7</v>
      </c>
      <c r="B81" s="33">
        <f t="shared" ca="1" si="22"/>
        <v>1413.8919076794211</v>
      </c>
      <c r="C81">
        <f t="shared" si="23"/>
        <v>1382</v>
      </c>
      <c r="D81">
        <f t="shared" ca="1" si="24"/>
        <v>6.9946612421180738</v>
      </c>
      <c r="E81">
        <f t="shared" ca="1" si="25"/>
        <v>7.0006470162123069</v>
      </c>
      <c r="F81">
        <f t="shared" ca="1" si="26"/>
        <v>1413</v>
      </c>
      <c r="G81">
        <f t="shared" ca="1" si="27"/>
        <v>1414</v>
      </c>
      <c r="M81" s="280">
        <v>111</v>
      </c>
      <c r="N81" s="280">
        <f t="shared" si="28"/>
        <v>0.25916683433773929</v>
      </c>
      <c r="AK81">
        <f t="shared" si="29"/>
        <v>-9.1941659999999995E-2</v>
      </c>
      <c r="AL81">
        <f t="shared" si="30"/>
        <v>0.30373895700000003</v>
      </c>
      <c r="AM81">
        <f t="shared" si="31"/>
        <v>5.2904045330999995E-2</v>
      </c>
      <c r="AN81">
        <f t="shared" si="32"/>
        <v>-6.0139781628390006E-3</v>
      </c>
      <c r="AO81">
        <f t="shared" si="33"/>
        <v>5.1008653485001799E-4</v>
      </c>
      <c r="AP81">
        <f t="shared" si="34"/>
        <v>-3.2066521886900599E-5</v>
      </c>
      <c r="AQ81">
        <f t="shared" si="35"/>
        <v>1.4933114833514255E-6</v>
      </c>
      <c r="AR81">
        <f t="shared" si="36"/>
        <v>-4.3722521031142864E-8</v>
      </c>
      <c r="AS81">
        <f t="shared" si="37"/>
        <v>5.6765282162172331E-10</v>
      </c>
      <c r="BJ81">
        <f t="shared" si="38"/>
        <v>1.2716149999999999</v>
      </c>
      <c r="BK81">
        <f t="shared" si="39"/>
        <v>0.19139008499999999</v>
      </c>
      <c r="BL81">
        <f t="shared" si="40"/>
        <v>2.5294815863999995E-2</v>
      </c>
      <c r="BM81">
        <f t="shared" si="41"/>
        <v>-3.8681227272780003E-4</v>
      </c>
      <c r="BN81">
        <f t="shared" si="42"/>
        <v>1.87979470922439E-7</v>
      </c>
    </row>
    <row r="82" spans="1:66" ht="15">
      <c r="A82" s="32">
        <v>7</v>
      </c>
      <c r="B82" s="33">
        <f t="shared" ca="1" si="22"/>
        <v>1413.8919076794211</v>
      </c>
      <c r="C82">
        <f t="shared" si="23"/>
        <v>1382</v>
      </c>
      <c r="D82">
        <f t="shared" ca="1" si="24"/>
        <v>6.9946612421180738</v>
      </c>
      <c r="E82">
        <f t="shared" ca="1" si="25"/>
        <v>7.0006470162123069</v>
      </c>
      <c r="F82">
        <f t="shared" ca="1" si="26"/>
        <v>1413</v>
      </c>
      <c r="G82">
        <f t="shared" ca="1" si="27"/>
        <v>1414</v>
      </c>
      <c r="M82" s="280">
        <v>112</v>
      </c>
      <c r="N82" s="280">
        <f t="shared" si="28"/>
        <v>0.26271397297922161</v>
      </c>
      <c r="AK82">
        <f t="shared" si="29"/>
        <v>-9.1941659999999995E-2</v>
      </c>
      <c r="AL82">
        <f t="shared" si="30"/>
        <v>0.30647534400000004</v>
      </c>
      <c r="AM82">
        <f t="shared" si="31"/>
        <v>5.3861565183999996E-2</v>
      </c>
      <c r="AN82">
        <f t="shared" si="32"/>
        <v>-6.1779868344320008E-3</v>
      </c>
      <c r="AO82">
        <f t="shared" si="33"/>
        <v>5.2871792544972797E-4</v>
      </c>
      <c r="AP82">
        <f t="shared" si="34"/>
        <v>-3.3537221243961351E-5</v>
      </c>
      <c r="AQ82">
        <f t="shared" si="35"/>
        <v>1.5758710166574332E-6</v>
      </c>
      <c r="AR82">
        <f t="shared" si="36"/>
        <v>-4.6555447176615014E-8</v>
      </c>
      <c r="AS82">
        <f t="shared" si="37"/>
        <v>6.0987825919966685E-10</v>
      </c>
      <c r="BJ82">
        <f t="shared" si="38"/>
        <v>1.2716149999999999</v>
      </c>
      <c r="BK82">
        <f t="shared" si="39"/>
        <v>0.19311432000000001</v>
      </c>
      <c r="BL82">
        <f t="shared" si="40"/>
        <v>2.5752631295999997E-2</v>
      </c>
      <c r="BM82">
        <f t="shared" si="41"/>
        <v>-3.9736112496640001E-4</v>
      </c>
      <c r="BN82">
        <f t="shared" si="42"/>
        <v>1.9484559795814402E-7</v>
      </c>
    </row>
    <row r="83" spans="1:66" ht="15">
      <c r="A83" s="32">
        <v>7</v>
      </c>
      <c r="B83" s="33">
        <f t="shared" ca="1" si="22"/>
        <v>1413.8919076794211</v>
      </c>
      <c r="C83">
        <f t="shared" si="23"/>
        <v>1382</v>
      </c>
      <c r="D83">
        <f t="shared" ca="1" si="24"/>
        <v>6.9946612421180738</v>
      </c>
      <c r="E83">
        <f t="shared" ca="1" si="25"/>
        <v>7.0006470162123069</v>
      </c>
      <c r="F83">
        <f t="shared" ca="1" si="26"/>
        <v>1413</v>
      </c>
      <c r="G83">
        <f t="shared" ca="1" si="27"/>
        <v>1414</v>
      </c>
      <c r="M83" s="280">
        <v>113</v>
      </c>
      <c r="N83" s="280">
        <f t="shared" si="28"/>
        <v>0.26626720014877103</v>
      </c>
      <c r="AK83">
        <f t="shared" si="29"/>
        <v>-9.1941659999999995E-2</v>
      </c>
      <c r="AL83">
        <f t="shared" si="30"/>
        <v>0.30921173100000005</v>
      </c>
      <c r="AM83">
        <f t="shared" si="31"/>
        <v>5.4827672658999994E-2</v>
      </c>
      <c r="AN83">
        <f t="shared" si="32"/>
        <v>-6.3449505379930011E-3</v>
      </c>
      <c r="AO83">
        <f t="shared" si="33"/>
        <v>5.4785511160137797E-4</v>
      </c>
      <c r="AP83">
        <f t="shared" si="34"/>
        <v>-3.5061394067264661E-5</v>
      </c>
      <c r="AQ83">
        <f t="shared" si="35"/>
        <v>1.662199674592262E-6</v>
      </c>
      <c r="AR83">
        <f t="shared" si="36"/>
        <v>-4.9544271646511761E-8</v>
      </c>
      <c r="AS83">
        <f t="shared" si="37"/>
        <v>6.5482691021903504E-10</v>
      </c>
      <c r="BJ83">
        <f t="shared" si="38"/>
        <v>1.2716149999999999</v>
      </c>
      <c r="BK83">
        <f t="shared" si="39"/>
        <v>0.194838555</v>
      </c>
      <c r="BL83">
        <f t="shared" si="40"/>
        <v>2.6214552695999996E-2</v>
      </c>
      <c r="BM83">
        <f t="shared" si="41"/>
        <v>-4.0810004151860003E-4</v>
      </c>
      <c r="BN83">
        <f t="shared" si="42"/>
        <v>2.0189812313171902E-7</v>
      </c>
    </row>
    <row r="84" spans="1:66" ht="15">
      <c r="A84" s="32">
        <v>7</v>
      </c>
      <c r="B84" s="33">
        <f t="shared" ca="1" si="22"/>
        <v>1413.8919076794211</v>
      </c>
      <c r="C84">
        <f t="shared" si="23"/>
        <v>1382</v>
      </c>
      <c r="D84">
        <f t="shared" ca="1" si="24"/>
        <v>6.9946612421180738</v>
      </c>
      <c r="E84">
        <f t="shared" ca="1" si="25"/>
        <v>7.0006470162123069</v>
      </c>
      <c r="F84">
        <f t="shared" ca="1" si="26"/>
        <v>1413</v>
      </c>
      <c r="G84">
        <f t="shared" ca="1" si="27"/>
        <v>1414</v>
      </c>
      <c r="M84" s="280">
        <v>114</v>
      </c>
      <c r="N84" s="280">
        <f t="shared" si="28"/>
        <v>0.2698264972188093</v>
      </c>
      <c r="AK84">
        <f t="shared" si="29"/>
        <v>-9.1941659999999995E-2</v>
      </c>
      <c r="AL84">
        <f t="shared" si="30"/>
        <v>0.31194811800000005</v>
      </c>
      <c r="AM84">
        <f t="shared" si="31"/>
        <v>5.5802367755999997E-2</v>
      </c>
      <c r="AN84">
        <f t="shared" si="32"/>
        <v>-6.5148956577360008E-3</v>
      </c>
      <c r="AO84">
        <f t="shared" si="33"/>
        <v>5.6750716556956801E-4</v>
      </c>
      <c r="AP84">
        <f t="shared" si="34"/>
        <v>-3.6640485469905414E-5</v>
      </c>
      <c r="AQ84">
        <f t="shared" si="35"/>
        <v>1.7524338768529304E-6</v>
      </c>
      <c r="AR84">
        <f t="shared" si="36"/>
        <v>-5.2696079201726991E-8</v>
      </c>
      <c r="AS84">
        <f t="shared" si="37"/>
        <v>7.0264794644903007E-10</v>
      </c>
      <c r="BJ84">
        <f t="shared" si="38"/>
        <v>1.2716149999999999</v>
      </c>
      <c r="BK84">
        <f t="shared" si="39"/>
        <v>0.19656278999999999</v>
      </c>
      <c r="BL84">
        <f t="shared" si="40"/>
        <v>2.6680580063999995E-2</v>
      </c>
      <c r="BM84">
        <f t="shared" si="41"/>
        <v>-4.1903071938720002E-4</v>
      </c>
      <c r="BN84">
        <f t="shared" si="42"/>
        <v>2.0914038979646401E-7</v>
      </c>
    </row>
    <row r="85" spans="1:66" ht="15">
      <c r="A85" s="32">
        <v>7</v>
      </c>
      <c r="B85" s="33">
        <f t="shared" ca="1" si="22"/>
        <v>1413.8919076794211</v>
      </c>
      <c r="C85">
        <f t="shared" si="23"/>
        <v>1382</v>
      </c>
      <c r="D85">
        <f t="shared" ca="1" si="24"/>
        <v>6.9946612421180738</v>
      </c>
      <c r="E85">
        <f t="shared" ca="1" si="25"/>
        <v>7.0006470162123069</v>
      </c>
      <c r="F85">
        <f t="shared" ca="1" si="26"/>
        <v>1413</v>
      </c>
      <c r="G85">
        <f t="shared" ca="1" si="27"/>
        <v>1414</v>
      </c>
      <c r="M85" s="280">
        <v>115</v>
      </c>
      <c r="N85" s="280">
        <f t="shared" si="28"/>
        <v>0.27339184562001745</v>
      </c>
      <c r="AK85">
        <f t="shared" si="29"/>
        <v>-9.1941659999999995E-2</v>
      </c>
      <c r="AL85">
        <f t="shared" si="30"/>
        <v>0.31468450500000006</v>
      </c>
      <c r="AM85">
        <f t="shared" si="31"/>
        <v>5.6785650474999991E-2</v>
      </c>
      <c r="AN85">
        <f t="shared" si="32"/>
        <v>-6.687848577875001E-3</v>
      </c>
      <c r="AO85">
        <f t="shared" si="33"/>
        <v>5.8768324026125E-4</v>
      </c>
      <c r="AP85">
        <f t="shared" si="34"/>
        <v>-3.8275966369550003E-5</v>
      </c>
      <c r="AQ85">
        <f t="shared" si="35"/>
        <v>1.8467137132817451E-6</v>
      </c>
      <c r="AR85">
        <f t="shared" si="36"/>
        <v>-5.6018209869153163E-8</v>
      </c>
      <c r="AS85">
        <f t="shared" si="37"/>
        <v>7.5349728789147666E-10</v>
      </c>
      <c r="BJ85">
        <f t="shared" si="38"/>
        <v>1.2716149999999999</v>
      </c>
      <c r="BK85">
        <f t="shared" si="39"/>
        <v>0.19828702500000001</v>
      </c>
      <c r="BL85">
        <f t="shared" si="40"/>
        <v>2.7150713399999995E-2</v>
      </c>
      <c r="BM85">
        <f t="shared" si="41"/>
        <v>-4.3015485557500004E-4</v>
      </c>
      <c r="BN85">
        <f t="shared" si="42"/>
        <v>2.16575771024375E-7</v>
      </c>
    </row>
    <row r="86" spans="1:66" ht="15">
      <c r="A86" s="32">
        <v>7</v>
      </c>
      <c r="B86" s="33">
        <f t="shared" ca="1" si="22"/>
        <v>1413.8919076794211</v>
      </c>
      <c r="C86">
        <f t="shared" si="23"/>
        <v>1382</v>
      </c>
      <c r="D86">
        <f t="shared" ca="1" si="24"/>
        <v>6.9946612421180738</v>
      </c>
      <c r="E86">
        <f t="shared" ca="1" si="25"/>
        <v>7.0006470162123069</v>
      </c>
      <c r="F86">
        <f t="shared" ca="1" si="26"/>
        <v>1413</v>
      </c>
      <c r="G86">
        <f t="shared" ca="1" si="27"/>
        <v>1414</v>
      </c>
      <c r="M86" s="280">
        <v>116</v>
      </c>
      <c r="N86" s="280">
        <f t="shared" si="28"/>
        <v>0.2769632268411662</v>
      </c>
      <c r="AK86">
        <f t="shared" si="29"/>
        <v>-9.1941659999999995E-2</v>
      </c>
      <c r="AL86">
        <f t="shared" si="30"/>
        <v>0.31742089200000001</v>
      </c>
      <c r="AM86">
        <f t="shared" si="31"/>
        <v>5.7777520815999996E-2</v>
      </c>
      <c r="AN86">
        <f t="shared" si="32"/>
        <v>-6.8638356826240011E-3</v>
      </c>
      <c r="AO86">
        <f t="shared" si="33"/>
        <v>6.0839256922572799E-4</v>
      </c>
      <c r="AP86">
        <f t="shared" si="34"/>
        <v>-3.9969333716795398E-5</v>
      </c>
      <c r="AQ86">
        <f t="shared" si="35"/>
        <v>1.9451830091103486E-6</v>
      </c>
      <c r="AR86">
        <f t="shared" si="36"/>
        <v>-5.951826577844632E-8</v>
      </c>
      <c r="AS86">
        <f t="shared" si="37"/>
        <v>8.0753784482685466E-10</v>
      </c>
      <c r="BJ86">
        <f t="shared" si="38"/>
        <v>1.2716149999999999</v>
      </c>
      <c r="BK86">
        <f t="shared" si="39"/>
        <v>0.20001126</v>
      </c>
      <c r="BL86">
        <f t="shared" si="40"/>
        <v>2.7624952703999995E-2</v>
      </c>
      <c r="BM86">
        <f t="shared" si="41"/>
        <v>-4.4147414708480004E-4</v>
      </c>
      <c r="BN86">
        <f t="shared" si="42"/>
        <v>2.2420766960614401E-7</v>
      </c>
    </row>
    <row r="87" spans="1:66" ht="15">
      <c r="A87" s="32">
        <v>7</v>
      </c>
      <c r="B87" s="33">
        <f t="shared" ca="1" si="22"/>
        <v>1413.8919076794211</v>
      </c>
      <c r="C87">
        <f t="shared" si="23"/>
        <v>1382</v>
      </c>
      <c r="D87">
        <f t="shared" ca="1" si="24"/>
        <v>6.9946612421180738</v>
      </c>
      <c r="E87">
        <f t="shared" ca="1" si="25"/>
        <v>7.0006470162123069</v>
      </c>
      <c r="F87">
        <f t="shared" ca="1" si="26"/>
        <v>1413</v>
      </c>
      <c r="G87">
        <f t="shared" ca="1" si="27"/>
        <v>1414</v>
      </c>
      <c r="M87" s="280">
        <v>117</v>
      </c>
      <c r="N87" s="280">
        <f t="shared" si="28"/>
        <v>0.28054062242894662</v>
      </c>
      <c r="AK87">
        <f t="shared" si="29"/>
        <v>-9.1941659999999995E-2</v>
      </c>
      <c r="AL87">
        <f t="shared" si="30"/>
        <v>0.32015727900000002</v>
      </c>
      <c r="AM87">
        <f t="shared" si="31"/>
        <v>5.8777978778999991E-2</v>
      </c>
      <c r="AN87">
        <f t="shared" si="32"/>
        <v>-7.0428833561970014E-3</v>
      </c>
      <c r="AO87">
        <f t="shared" si="33"/>
        <v>6.2964446665465801E-4</v>
      </c>
      <c r="AP87">
        <f t="shared" si="34"/>
        <v>-4.172211072352815E-5</v>
      </c>
      <c r="AQ87">
        <f t="shared" si="35"/>
        <v>2.0479893907786032E-6</v>
      </c>
      <c r="AR87">
        <f t="shared" si="36"/>
        <v>-6.3204118119789589E-8</v>
      </c>
      <c r="AS87">
        <f t="shared" si="37"/>
        <v>8.6493976631413574E-10</v>
      </c>
      <c r="BJ87">
        <f t="shared" si="38"/>
        <v>1.2716149999999999</v>
      </c>
      <c r="BK87">
        <f t="shared" si="39"/>
        <v>0.20173549499999999</v>
      </c>
      <c r="BL87">
        <f t="shared" si="40"/>
        <v>2.8103297975999995E-2</v>
      </c>
      <c r="BM87">
        <f t="shared" si="41"/>
        <v>-4.5299029091940002E-4</v>
      </c>
      <c r="BN87">
        <f t="shared" si="42"/>
        <v>2.3203951805115902E-7</v>
      </c>
    </row>
    <row r="88" spans="1:66" ht="15">
      <c r="A88" s="32">
        <v>7</v>
      </c>
      <c r="B88" s="33">
        <f t="shared" ca="1" si="22"/>
        <v>1413.8919076794211</v>
      </c>
      <c r="C88">
        <f t="shared" si="23"/>
        <v>1382</v>
      </c>
      <c r="D88">
        <f t="shared" ca="1" si="24"/>
        <v>6.9946612421180738</v>
      </c>
      <c r="E88">
        <f t="shared" ca="1" si="25"/>
        <v>7.0006470162123069</v>
      </c>
      <c r="F88">
        <f t="shared" ca="1" si="26"/>
        <v>1413</v>
      </c>
      <c r="G88">
        <f t="shared" ca="1" si="27"/>
        <v>1414</v>
      </c>
      <c r="M88" s="280">
        <v>118</v>
      </c>
      <c r="N88" s="280">
        <f t="shared" si="28"/>
        <v>0.28412401398780168</v>
      </c>
      <c r="AK88">
        <f t="shared" si="29"/>
        <v>-9.1941659999999995E-2</v>
      </c>
      <c r="AL88">
        <f t="shared" si="30"/>
        <v>0.32289366600000002</v>
      </c>
      <c r="AM88">
        <f t="shared" si="31"/>
        <v>5.9787024363999991E-2</v>
      </c>
      <c r="AN88">
        <f t="shared" si="32"/>
        <v>-7.225017982808001E-3</v>
      </c>
      <c r="AO88">
        <f t="shared" si="33"/>
        <v>6.5144832738204801E-4</v>
      </c>
      <c r="AP88">
        <f t="shared" si="34"/>
        <v>-4.3535847091283459E-5</v>
      </c>
      <c r="AQ88">
        <f t="shared" si="35"/>
        <v>2.155284352328312E-6</v>
      </c>
      <c r="AR88">
        <f t="shared" si="36"/>
        <v>-6.7083914223716436E-8</v>
      </c>
      <c r="AS88">
        <f t="shared" si="37"/>
        <v>9.2588069525814529E-10</v>
      </c>
      <c r="BJ88">
        <f t="shared" si="38"/>
        <v>1.2716149999999999</v>
      </c>
      <c r="BK88">
        <f t="shared" si="39"/>
        <v>0.20345973000000001</v>
      </c>
      <c r="BL88">
        <f t="shared" si="40"/>
        <v>2.8585749215999996E-2</v>
      </c>
      <c r="BM88">
        <f t="shared" si="41"/>
        <v>-4.6470498408160004E-4</v>
      </c>
      <c r="BN88">
        <f t="shared" si="42"/>
        <v>2.4007477858750404E-7</v>
      </c>
    </row>
    <row r="89" spans="1:66" ht="15">
      <c r="A89" s="32">
        <v>7</v>
      </c>
      <c r="B89" s="33">
        <f t="shared" ca="1" si="22"/>
        <v>1413.8919076794211</v>
      </c>
      <c r="C89">
        <f t="shared" si="23"/>
        <v>1382</v>
      </c>
      <c r="D89">
        <f t="shared" ca="1" si="24"/>
        <v>6.9946612421180738</v>
      </c>
      <c r="E89">
        <f t="shared" ca="1" si="25"/>
        <v>7.0006470162123069</v>
      </c>
      <c r="F89">
        <f t="shared" ca="1" si="26"/>
        <v>1413</v>
      </c>
      <c r="G89">
        <f t="shared" ca="1" si="27"/>
        <v>1414</v>
      </c>
      <c r="M89" s="280">
        <v>119</v>
      </c>
      <c r="N89" s="280">
        <f t="shared" si="28"/>
        <v>0.28771338317975736</v>
      </c>
      <c r="AK89">
        <f t="shared" si="29"/>
        <v>-9.1941659999999995E-2</v>
      </c>
      <c r="AL89">
        <f t="shared" si="30"/>
        <v>0.32563005300000003</v>
      </c>
      <c r="AM89">
        <f t="shared" si="31"/>
        <v>6.0804657570999995E-2</v>
      </c>
      <c r="AN89">
        <f t="shared" si="32"/>
        <v>-7.4102659466710012E-3</v>
      </c>
      <c r="AO89">
        <f t="shared" si="33"/>
        <v>6.7381362688425793E-4</v>
      </c>
      <c r="AP89">
        <f t="shared" si="34"/>
        <v>-4.5412119239604212E-5</v>
      </c>
      <c r="AQ89">
        <f t="shared" si="35"/>
        <v>2.2672233223717773E-6</v>
      </c>
      <c r="AR89">
        <f t="shared" si="36"/>
        <v>-7.1166084764055168E-8</v>
      </c>
      <c r="AS89">
        <f t="shared" si="37"/>
        <v>9.905460301591555E-10</v>
      </c>
      <c r="BJ89">
        <f t="shared" si="38"/>
        <v>1.2716149999999999</v>
      </c>
      <c r="BK89">
        <f t="shared" si="39"/>
        <v>0.205183965</v>
      </c>
      <c r="BL89">
        <f t="shared" si="40"/>
        <v>2.9072306423999994E-2</v>
      </c>
      <c r="BM89">
        <f t="shared" si="41"/>
        <v>-4.7661992357420004E-4</v>
      </c>
      <c r="BN89">
        <f t="shared" si="42"/>
        <v>2.4831694316195902E-7</v>
      </c>
    </row>
    <row r="90" spans="1:66" ht="15">
      <c r="A90" s="32">
        <v>7</v>
      </c>
      <c r="B90" s="33">
        <f t="shared" ca="1" si="22"/>
        <v>1413.8919076794211</v>
      </c>
      <c r="C90">
        <f t="shared" si="23"/>
        <v>1382</v>
      </c>
      <c r="D90">
        <f t="shared" ca="1" si="24"/>
        <v>6.9946612421180738</v>
      </c>
      <c r="E90">
        <f t="shared" ca="1" si="25"/>
        <v>7.0006470162123069</v>
      </c>
      <c r="F90">
        <f t="shared" ca="1" si="26"/>
        <v>1413</v>
      </c>
      <c r="G90">
        <f t="shared" ca="1" si="27"/>
        <v>1414</v>
      </c>
      <c r="M90" s="280">
        <v>120</v>
      </c>
      <c r="N90" s="280">
        <f t="shared" si="28"/>
        <v>0.29130871172425538</v>
      </c>
      <c r="AK90">
        <f t="shared" si="29"/>
        <v>-9.1941659999999995E-2</v>
      </c>
      <c r="AL90">
        <f t="shared" si="30"/>
        <v>0.32836644000000004</v>
      </c>
      <c r="AM90">
        <f t="shared" si="31"/>
        <v>6.183087839999999E-2</v>
      </c>
      <c r="AN90">
        <f t="shared" si="32"/>
        <v>-7.5986536320000013E-3</v>
      </c>
      <c r="AO90">
        <f t="shared" si="33"/>
        <v>6.9674992127999997E-4</v>
      </c>
      <c r="AP90">
        <f t="shared" si="34"/>
        <v>-4.7352530534400005E-5</v>
      </c>
      <c r="AQ90">
        <f t="shared" si="35"/>
        <v>2.3839657316351996E-6</v>
      </c>
      <c r="AR90">
        <f t="shared" si="36"/>
        <v>-7.5459351085056008E-8</v>
      </c>
      <c r="AS90">
        <f t="shared" si="37"/>
        <v>1.0591291936604158E-9</v>
      </c>
      <c r="BJ90">
        <f t="shared" si="38"/>
        <v>1.2716149999999999</v>
      </c>
      <c r="BK90">
        <f t="shared" si="39"/>
        <v>0.20690819999999999</v>
      </c>
      <c r="BL90">
        <f t="shared" si="40"/>
        <v>2.9562969599999996E-2</v>
      </c>
      <c r="BM90">
        <f t="shared" si="41"/>
        <v>-4.8873680639999998E-4</v>
      </c>
      <c r="BN90">
        <f t="shared" si="42"/>
        <v>2.5676953343999999E-7</v>
      </c>
    </row>
    <row r="91" spans="1:66" ht="15">
      <c r="A91" s="32">
        <v>7</v>
      </c>
      <c r="B91" s="33">
        <f t="shared" ca="1" si="22"/>
        <v>1413.8919076794211</v>
      </c>
      <c r="C91">
        <f t="shared" si="23"/>
        <v>1382</v>
      </c>
      <c r="D91">
        <f t="shared" ca="1" si="24"/>
        <v>6.9946612421180738</v>
      </c>
      <c r="E91">
        <f t="shared" ca="1" si="25"/>
        <v>7.0006470162123069</v>
      </c>
      <c r="F91">
        <f t="shared" ca="1" si="26"/>
        <v>1413</v>
      </c>
      <c r="G91">
        <f t="shared" ca="1" si="27"/>
        <v>1414</v>
      </c>
      <c r="M91" s="280">
        <v>121</v>
      </c>
      <c r="N91" s="280">
        <f t="shared" si="28"/>
        <v>0.29490998139798541</v>
      </c>
      <c r="AK91">
        <f t="shared" si="29"/>
        <v>-9.1941659999999995E-2</v>
      </c>
      <c r="AL91">
        <f t="shared" si="30"/>
        <v>0.33110282700000004</v>
      </c>
      <c r="AM91">
        <f t="shared" si="31"/>
        <v>6.2865686850999997E-2</v>
      </c>
      <c r="AN91">
        <f t="shared" si="32"/>
        <v>-7.7902074230090015E-3</v>
      </c>
      <c r="AO91">
        <f t="shared" si="33"/>
        <v>7.2026684733033795E-4</v>
      </c>
      <c r="AP91">
        <f t="shared" si="34"/>
        <v>-4.9358711516306198E-5</v>
      </c>
      <c r="AQ91">
        <f t="shared" si="35"/>
        <v>2.5056750810769082E-6</v>
      </c>
      <c r="AR91">
        <f t="shared" si="36"/>
        <v>-7.9972732653762189E-8</v>
      </c>
      <c r="AS91">
        <f t="shared" si="37"/>
        <v>1.1318319080103147E-9</v>
      </c>
      <c r="BJ91">
        <f t="shared" si="38"/>
        <v>1.2716149999999999</v>
      </c>
      <c r="BK91">
        <f t="shared" si="39"/>
        <v>0.208632435</v>
      </c>
      <c r="BL91">
        <f t="shared" si="40"/>
        <v>3.0057738743999994E-2</v>
      </c>
      <c r="BM91">
        <f t="shared" si="41"/>
        <v>-5.0105732956180001E-4</v>
      </c>
      <c r="BN91">
        <f t="shared" si="42"/>
        <v>2.6543610080579903E-7</v>
      </c>
    </row>
    <row r="92" spans="1:66" ht="15">
      <c r="A92" s="45">
        <f>formulas!D170</f>
        <v>0</v>
      </c>
      <c r="B92" s="33">
        <f t="shared" ca="1" si="22"/>
        <v>32.040321848434893</v>
      </c>
      <c r="C92">
        <f t="shared" si="23"/>
        <v>1</v>
      </c>
      <c r="D92">
        <f t="shared" ca="1" si="24"/>
        <v>-1.2104620903635442E-4</v>
      </c>
      <c r="E92">
        <f t="shared" ca="1" si="25"/>
        <v>2.8809542878360126E-3</v>
      </c>
      <c r="F92">
        <f t="shared" ca="1" si="26"/>
        <v>32</v>
      </c>
      <c r="G92">
        <f t="shared" ca="1" si="27"/>
        <v>33</v>
      </c>
      <c r="M92" s="280">
        <v>122</v>
      </c>
      <c r="N92" s="280">
        <f t="shared" si="28"/>
        <v>0.29851717403471806</v>
      </c>
      <c r="AK92">
        <f t="shared" si="29"/>
        <v>-9.1941659999999995E-2</v>
      </c>
      <c r="AL92">
        <f t="shared" si="30"/>
        <v>0.33383921400000005</v>
      </c>
      <c r="AM92">
        <f t="shared" si="31"/>
        <v>6.3909082923999994E-2</v>
      </c>
      <c r="AN92">
        <f t="shared" si="32"/>
        <v>-7.9849537039120011E-3</v>
      </c>
      <c r="AO92">
        <f t="shared" si="33"/>
        <v>7.44374122438688E-4</v>
      </c>
      <c r="AP92">
        <f t="shared" si="34"/>
        <v>-5.1432320129042949E-5</v>
      </c>
      <c r="AQ92">
        <f t="shared" si="35"/>
        <v>2.6325190105804343E-6</v>
      </c>
      <c r="AR92">
        <f t="shared" si="36"/>
        <v>-8.4715554638686426E-8</v>
      </c>
      <c r="AS92">
        <f t="shared" si="37"/>
        <v>1.2088644775568652E-9</v>
      </c>
      <c r="BJ92">
        <f t="shared" si="38"/>
        <v>1.2716149999999999</v>
      </c>
      <c r="BK92">
        <f t="shared" si="39"/>
        <v>0.21035667</v>
      </c>
      <c r="BL92">
        <f t="shared" si="40"/>
        <v>3.0556613855999993E-2</v>
      </c>
      <c r="BM92">
        <f t="shared" si="41"/>
        <v>-5.1358319006240003E-4</v>
      </c>
      <c r="BN92">
        <f t="shared" si="42"/>
        <v>2.7432022636222401E-7</v>
      </c>
    </row>
    <row r="93" spans="1:66" ht="15">
      <c r="A93" s="32">
        <v>7</v>
      </c>
      <c r="B93" s="33">
        <f t="shared" ca="1" si="22"/>
        <v>1413.8919076794211</v>
      </c>
      <c r="C93">
        <f t="shared" si="23"/>
        <v>1382</v>
      </c>
      <c r="D93">
        <f t="shared" ca="1" si="24"/>
        <v>6.9946612421180738</v>
      </c>
      <c r="E93">
        <f t="shared" ca="1" si="25"/>
        <v>7.0006470162123069</v>
      </c>
      <c r="F93">
        <f t="shared" ca="1" si="26"/>
        <v>1413</v>
      </c>
      <c r="G93">
        <f t="shared" ca="1" si="27"/>
        <v>1414</v>
      </c>
      <c r="M93" s="280">
        <v>123</v>
      </c>
      <c r="N93" s="280">
        <f t="shared" si="28"/>
        <v>0.30213027152513877</v>
      </c>
      <c r="AK93">
        <f t="shared" si="29"/>
        <v>-9.1941659999999995E-2</v>
      </c>
      <c r="AL93">
        <f t="shared" si="30"/>
        <v>0.33657560100000006</v>
      </c>
      <c r="AM93">
        <f t="shared" si="31"/>
        <v>6.4961066618999988E-2</v>
      </c>
      <c r="AN93">
        <f t="shared" si="32"/>
        <v>-8.1829188589230013E-3</v>
      </c>
      <c r="AO93">
        <f t="shared" si="33"/>
        <v>7.6908154465081795E-4</v>
      </c>
      <c r="AP93">
        <f t="shared" si="34"/>
        <v>-5.3575041947774262E-5</v>
      </c>
      <c r="AQ93">
        <f t="shared" si="35"/>
        <v>2.7646693682224197E-6</v>
      </c>
      <c r="AR93">
        <f t="shared" si="36"/>
        <v>-8.969745561585408E-8</v>
      </c>
      <c r="AS93">
        <f t="shared" si="37"/>
        <v>1.2904460783931939E-9</v>
      </c>
      <c r="BJ93">
        <f t="shared" si="38"/>
        <v>1.2716149999999999</v>
      </c>
      <c r="BK93">
        <f t="shared" si="39"/>
        <v>0.21208090499999999</v>
      </c>
      <c r="BL93">
        <f t="shared" si="40"/>
        <v>3.1059594935999996E-2</v>
      </c>
      <c r="BM93">
        <f t="shared" si="41"/>
        <v>-5.2631608490460004E-4</v>
      </c>
      <c r="BN93">
        <f t="shared" si="42"/>
        <v>2.8342552093083901E-7</v>
      </c>
    </row>
    <row r="94" spans="1:66" ht="15">
      <c r="A94" s="32">
        <v>7</v>
      </c>
      <c r="B94" s="33">
        <f t="shared" ca="1" si="22"/>
        <v>1413.8919076794211</v>
      </c>
      <c r="C94">
        <f t="shared" si="23"/>
        <v>1382</v>
      </c>
      <c r="D94">
        <f t="shared" ca="1" si="24"/>
        <v>6.9946612421180738</v>
      </c>
      <c r="E94">
        <f t="shared" ca="1" si="25"/>
        <v>7.0006470162123069</v>
      </c>
      <c r="F94">
        <f t="shared" ca="1" si="26"/>
        <v>1413</v>
      </c>
      <c r="G94">
        <f t="shared" ca="1" si="27"/>
        <v>1414</v>
      </c>
      <c r="M94" s="280">
        <v>124</v>
      </c>
      <c r="N94" s="280">
        <f t="shared" si="28"/>
        <v>0.30574925581668116</v>
      </c>
      <c r="AK94">
        <f t="shared" si="29"/>
        <v>-9.1941659999999995E-2</v>
      </c>
      <c r="AL94">
        <f t="shared" si="30"/>
        <v>0.33931198800000001</v>
      </c>
      <c r="AM94">
        <f t="shared" si="31"/>
        <v>6.6021637935999994E-2</v>
      </c>
      <c r="AN94">
        <f t="shared" si="32"/>
        <v>-8.3841292722560013E-3</v>
      </c>
      <c r="AO94">
        <f t="shared" si="33"/>
        <v>7.9439899265484795E-4</v>
      </c>
      <c r="AP94">
        <f t="shared" si="34"/>
        <v>-5.5788590407467011E-5</v>
      </c>
      <c r="AQ94">
        <f t="shared" si="35"/>
        <v>2.9023022801153608E-6</v>
      </c>
      <c r="AR94">
        <f t="shared" si="36"/>
        <v>-9.4928395403274575E-8</v>
      </c>
      <c r="AS94">
        <f t="shared" si="37"/>
        <v>1.3768050552737111E-9</v>
      </c>
      <c r="BJ94">
        <f t="shared" si="38"/>
        <v>1.2716149999999999</v>
      </c>
      <c r="BK94">
        <f t="shared" si="39"/>
        <v>0.21380514</v>
      </c>
      <c r="BL94">
        <f t="shared" si="40"/>
        <v>3.1566681983999992E-2</v>
      </c>
      <c r="BM94">
        <f t="shared" si="41"/>
        <v>-5.3925771109120005E-4</v>
      </c>
      <c r="BN94">
        <f t="shared" si="42"/>
        <v>2.92755625051904E-7</v>
      </c>
    </row>
    <row r="95" spans="1:66" ht="15">
      <c r="A95" s="32">
        <v>7</v>
      </c>
      <c r="B95" s="33">
        <f t="shared" ca="1" si="22"/>
        <v>1413.8919076794211</v>
      </c>
      <c r="C95">
        <f t="shared" si="23"/>
        <v>1382</v>
      </c>
      <c r="D95">
        <f t="shared" ca="1" si="24"/>
        <v>6.9946612421180738</v>
      </c>
      <c r="E95">
        <f t="shared" ca="1" si="25"/>
        <v>7.0006470162123069</v>
      </c>
      <c r="F95">
        <f t="shared" ca="1" si="26"/>
        <v>1413</v>
      </c>
      <c r="G95">
        <f t="shared" ca="1" si="27"/>
        <v>1414</v>
      </c>
      <c r="M95" s="280">
        <v>125</v>
      </c>
      <c r="N95" s="280">
        <f t="shared" si="28"/>
        <v>0.30937410891336209</v>
      </c>
      <c r="AK95">
        <f t="shared" si="29"/>
        <v>-9.1941659999999995E-2</v>
      </c>
      <c r="AL95">
        <f t="shared" si="30"/>
        <v>0.34204837500000002</v>
      </c>
      <c r="AM95">
        <f t="shared" si="31"/>
        <v>6.7090796874999997E-2</v>
      </c>
      <c r="AN95">
        <f t="shared" si="32"/>
        <v>-8.5886113281250006E-3</v>
      </c>
      <c r="AO95">
        <f t="shared" si="33"/>
        <v>8.2033642578124995E-4</v>
      </c>
      <c r="AP95">
        <f t="shared" si="34"/>
        <v>-5.8074707031250007E-5</v>
      </c>
      <c r="AQ95">
        <f t="shared" si="35"/>
        <v>3.0455982208251952E-6</v>
      </c>
      <c r="AR95">
        <f t="shared" si="36"/>
        <v>-1.0041866302490235E-7</v>
      </c>
      <c r="AS95">
        <f t="shared" si="37"/>
        <v>1.4681792259216305E-9</v>
      </c>
      <c r="BJ95">
        <f t="shared" si="38"/>
        <v>1.2716149999999999</v>
      </c>
      <c r="BK95">
        <f t="shared" si="39"/>
        <v>0.215529375</v>
      </c>
      <c r="BL95">
        <f t="shared" si="40"/>
        <v>3.2077874999999992E-2</v>
      </c>
      <c r="BM95">
        <f t="shared" si="41"/>
        <v>-5.5240976562500005E-4</v>
      </c>
      <c r="BN95">
        <f t="shared" si="42"/>
        <v>3.0231420898437503E-7</v>
      </c>
    </row>
    <row r="96" spans="1:66" ht="15">
      <c r="A96" s="32">
        <v>7</v>
      </c>
      <c r="B96" s="33">
        <f t="shared" ca="1" si="22"/>
        <v>1413.8919076794211</v>
      </c>
      <c r="C96">
        <f t="shared" si="23"/>
        <v>1382</v>
      </c>
      <c r="D96">
        <f t="shared" ca="1" si="24"/>
        <v>6.9946612421180738</v>
      </c>
      <c r="E96">
        <f t="shared" ca="1" si="25"/>
        <v>7.0006470162123069</v>
      </c>
      <c r="F96">
        <f t="shared" ca="1" si="26"/>
        <v>1413</v>
      </c>
      <c r="G96">
        <f t="shared" ca="1" si="27"/>
        <v>1414</v>
      </c>
      <c r="M96" s="280">
        <v>126</v>
      </c>
      <c r="N96" s="280">
        <f t="shared" si="28"/>
        <v>0.31300481287561582</v>
      </c>
      <c r="AK96">
        <f t="shared" si="29"/>
        <v>-9.1941659999999995E-2</v>
      </c>
      <c r="AL96">
        <f t="shared" si="30"/>
        <v>0.34478476200000002</v>
      </c>
      <c r="AM96">
        <f t="shared" si="31"/>
        <v>6.8168543435999998E-2</v>
      </c>
      <c r="AN96">
        <f t="shared" si="32"/>
        <v>-8.7963914107440019E-3</v>
      </c>
      <c r="AO96">
        <f t="shared" si="33"/>
        <v>8.4690388400284801E-4</v>
      </c>
      <c r="AP96">
        <f t="shared" si="34"/>
        <v>-6.0435161658772997E-5</v>
      </c>
      <c r="AQ96">
        <f t="shared" si="35"/>
        <v>3.19474208436372E-6</v>
      </c>
      <c r="AR96">
        <f t="shared" si="36"/>
        <v>-1.0617888480514867E-7</v>
      </c>
      <c r="AS96">
        <f t="shared" si="37"/>
        <v>1.5648161928495015E-9</v>
      </c>
      <c r="BJ96">
        <f t="shared" si="38"/>
        <v>1.2716149999999999</v>
      </c>
      <c r="BK96">
        <f t="shared" si="39"/>
        <v>0.21725360999999999</v>
      </c>
      <c r="BL96">
        <f t="shared" si="40"/>
        <v>3.2593173983999996E-2</v>
      </c>
      <c r="BM96">
        <f t="shared" si="41"/>
        <v>-5.6577394550880004E-4</v>
      </c>
      <c r="BN96">
        <f t="shared" si="42"/>
        <v>3.12104972705904E-7</v>
      </c>
    </row>
    <row r="97" spans="1:66" ht="15">
      <c r="A97" s="32">
        <v>7</v>
      </c>
      <c r="B97" s="33">
        <f t="shared" ca="1" si="22"/>
        <v>1413.8919076794211</v>
      </c>
      <c r="C97">
        <f t="shared" si="23"/>
        <v>1382</v>
      </c>
      <c r="D97">
        <f t="shared" ca="1" si="24"/>
        <v>6.9946612421180738</v>
      </c>
      <c r="E97">
        <f t="shared" ca="1" si="25"/>
        <v>7.0006470162123069</v>
      </c>
      <c r="F97">
        <f t="shared" ca="1" si="26"/>
        <v>1413</v>
      </c>
      <c r="G97">
        <f t="shared" ca="1" si="27"/>
        <v>1414</v>
      </c>
      <c r="M97" s="280">
        <v>127</v>
      </c>
      <c r="N97" s="280">
        <f t="shared" si="28"/>
        <v>0.31664134982013015</v>
      </c>
      <c r="AK97">
        <f t="shared" si="29"/>
        <v>-9.1941659999999995E-2</v>
      </c>
      <c r="AL97">
        <f t="shared" si="30"/>
        <v>0.34752114900000003</v>
      </c>
      <c r="AM97">
        <f t="shared" si="31"/>
        <v>6.9254877618999997E-2</v>
      </c>
      <c r="AN97">
        <f t="shared" si="32"/>
        <v>-9.0074959043270012E-3</v>
      </c>
      <c r="AO97">
        <f t="shared" si="33"/>
        <v>8.7411148793481799E-4</v>
      </c>
      <c r="AP97">
        <f t="shared" si="34"/>
        <v>-6.2871752674565755E-5</v>
      </c>
      <c r="AQ97">
        <f t="shared" si="35"/>
        <v>3.3499232557558512E-6</v>
      </c>
      <c r="AR97">
        <f t="shared" si="36"/>
        <v>-1.1222003259500582E-7</v>
      </c>
      <c r="AS97">
        <f t="shared" si="37"/>
        <v>1.6669736628154071E-9</v>
      </c>
      <c r="BJ97">
        <f t="shared" si="38"/>
        <v>1.2716149999999999</v>
      </c>
      <c r="BK97">
        <f t="shared" si="39"/>
        <v>0.218977845</v>
      </c>
      <c r="BL97">
        <f t="shared" si="40"/>
        <v>3.3112578935999996E-2</v>
      </c>
      <c r="BM97">
        <f t="shared" si="41"/>
        <v>-5.7935194774540004E-4</v>
      </c>
      <c r="BN97">
        <f t="shared" si="42"/>
        <v>3.2213164591283901E-7</v>
      </c>
    </row>
    <row r="98" spans="1:66" ht="15">
      <c r="A98" s="32">
        <v>7</v>
      </c>
      <c r="B98" s="33">
        <f t="shared" ca="1" si="22"/>
        <v>1413.8919076794211</v>
      </c>
      <c r="C98">
        <f t="shared" si="23"/>
        <v>1382</v>
      </c>
      <c r="D98">
        <f t="shared" ca="1" si="24"/>
        <v>6.9946612421180738</v>
      </c>
      <c r="E98">
        <f t="shared" ca="1" si="25"/>
        <v>7.0006470162123069</v>
      </c>
      <c r="F98">
        <f t="shared" ca="1" si="26"/>
        <v>1413</v>
      </c>
      <c r="G98">
        <f t="shared" ca="1" si="27"/>
        <v>1414</v>
      </c>
      <c r="M98" s="280">
        <v>128</v>
      </c>
      <c r="N98" s="280">
        <f t="shared" si="28"/>
        <v>0.32028370191968114</v>
      </c>
      <c r="AK98">
        <f t="shared" si="29"/>
        <v>-9.1941659999999995E-2</v>
      </c>
      <c r="AL98">
        <f t="shared" si="30"/>
        <v>0.35025753600000004</v>
      </c>
      <c r="AM98">
        <f t="shared" si="31"/>
        <v>7.0349799423999992E-2</v>
      </c>
      <c r="AN98">
        <f t="shared" si="32"/>
        <v>-9.2219511930880013E-3</v>
      </c>
      <c r="AO98">
        <f t="shared" si="33"/>
        <v>9.0196943883468796E-4</v>
      </c>
      <c r="AP98">
        <f t="shared" si="34"/>
        <v>-6.5386307236397063E-5</v>
      </c>
      <c r="AQ98">
        <f t="shared" si="35"/>
        <v>3.51133568318172E-6</v>
      </c>
      <c r="AR98">
        <f t="shared" si="36"/>
        <v>-1.1855343213084505E-7</v>
      </c>
      <c r="AS98">
        <f t="shared" si="37"/>
        <v>1.7749197740384791E-9</v>
      </c>
      <c r="BJ98">
        <f t="shared" si="38"/>
        <v>1.2716149999999999</v>
      </c>
      <c r="BK98">
        <f t="shared" si="39"/>
        <v>0.22070207999999999</v>
      </c>
      <c r="BL98">
        <f t="shared" si="40"/>
        <v>3.3636089855999994E-2</v>
      </c>
      <c r="BM98">
        <f t="shared" si="41"/>
        <v>-5.9314546933760003E-4</v>
      </c>
      <c r="BN98">
        <f t="shared" si="42"/>
        <v>3.3239798802022402E-7</v>
      </c>
    </row>
    <row r="99" spans="1:66" ht="15">
      <c r="A99" s="32">
        <v>7</v>
      </c>
      <c r="B99" s="33">
        <f t="shared" ca="1" si="22"/>
        <v>1413.8919076794211</v>
      </c>
      <c r="C99">
        <f t="shared" si="23"/>
        <v>1382</v>
      </c>
      <c r="D99">
        <f t="shared" ca="1" si="24"/>
        <v>6.9946612421180738</v>
      </c>
      <c r="E99">
        <f t="shared" ca="1" si="25"/>
        <v>7.0006470162123069</v>
      </c>
      <c r="F99">
        <f t="shared" ca="1" si="26"/>
        <v>1413</v>
      </c>
      <c r="G99">
        <f t="shared" ca="1" si="27"/>
        <v>1414</v>
      </c>
      <c r="M99" s="280">
        <v>129</v>
      </c>
      <c r="N99" s="280">
        <f t="shared" si="28"/>
        <v>0.32393185140297037</v>
      </c>
      <c r="AK99">
        <f t="shared" si="29"/>
        <v>-9.1941659999999995E-2</v>
      </c>
      <c r="AL99">
        <f t="shared" si="30"/>
        <v>0.35299392300000004</v>
      </c>
      <c r="AM99">
        <f t="shared" si="31"/>
        <v>7.1453308850999986E-2</v>
      </c>
      <c r="AN99">
        <f t="shared" si="32"/>
        <v>-9.4397836612410014E-3</v>
      </c>
      <c r="AO99">
        <f t="shared" si="33"/>
        <v>9.3048801860233792E-4</v>
      </c>
      <c r="AP99">
        <f t="shared" si="34"/>
        <v>-6.7980681503633809E-5</v>
      </c>
      <c r="AQ99">
        <f t="shared" si="35"/>
        <v>3.6791779506936041E-6</v>
      </c>
      <c r="AR99">
        <f t="shared" si="36"/>
        <v>-1.2519077152694956E-7</v>
      </c>
      <c r="AS99">
        <f t="shared" si="37"/>
        <v>1.8889334312983698E-9</v>
      </c>
      <c r="BJ99">
        <f t="shared" si="38"/>
        <v>1.2716149999999999</v>
      </c>
      <c r="BK99">
        <f t="shared" si="39"/>
        <v>0.22242631499999999</v>
      </c>
      <c r="BL99">
        <f t="shared" si="40"/>
        <v>3.4163706743999996E-2</v>
      </c>
      <c r="BM99">
        <f t="shared" si="41"/>
        <v>-6.0715620728820003E-4</v>
      </c>
      <c r="BN99">
        <f t="shared" si="42"/>
        <v>3.4290778816179903E-7</v>
      </c>
    </row>
    <row r="100" spans="1:66" ht="15">
      <c r="A100" s="32">
        <v>7</v>
      </c>
      <c r="B100" s="33">
        <f t="shared" ca="1" si="22"/>
        <v>1413.8919076794211</v>
      </c>
      <c r="C100">
        <f t="shared" si="23"/>
        <v>1382</v>
      </c>
      <c r="D100">
        <f t="shared" ca="1" si="24"/>
        <v>6.9946612421180738</v>
      </c>
      <c r="E100">
        <f t="shared" ca="1" si="25"/>
        <v>7.0006470162123069</v>
      </c>
      <c r="F100">
        <f t="shared" ca="1" si="26"/>
        <v>1413</v>
      </c>
      <c r="G100">
        <f t="shared" ca="1" si="27"/>
        <v>1414</v>
      </c>
      <c r="M100" s="280">
        <v>130</v>
      </c>
      <c r="N100" s="280">
        <f t="shared" si="28"/>
        <v>0.32758578055446075</v>
      </c>
      <c r="AK100">
        <f t="shared" si="29"/>
        <v>-9.1941659999999995E-2</v>
      </c>
      <c r="AL100">
        <f t="shared" si="30"/>
        <v>0.35573031000000005</v>
      </c>
      <c r="AM100">
        <f t="shared" si="31"/>
        <v>7.2565405899999991E-2</v>
      </c>
      <c r="AN100">
        <f t="shared" si="32"/>
        <v>-9.661019693000001E-3</v>
      </c>
      <c r="AO100">
        <f t="shared" si="33"/>
        <v>9.5967758977999994E-4</v>
      </c>
      <c r="AP100">
        <f t="shared" si="34"/>
        <v>-7.0656760865600013E-5</v>
      </c>
      <c r="AQ100">
        <f t="shared" si="35"/>
        <v>3.8536533515076996E-6</v>
      </c>
      <c r="AR100">
        <f t="shared" si="36"/>
        <v>-1.3214410990284402E-7</v>
      </c>
      <c r="AS100">
        <f t="shared" si="37"/>
        <v>2.0093046490443155E-9</v>
      </c>
      <c r="BJ100">
        <f t="shared" si="38"/>
        <v>1.2716149999999999</v>
      </c>
      <c r="BK100">
        <f t="shared" si="39"/>
        <v>0.22415055</v>
      </c>
      <c r="BL100">
        <f t="shared" si="40"/>
        <v>3.4695429599999994E-2</v>
      </c>
      <c r="BM100">
        <f t="shared" si="41"/>
        <v>-6.2138585860000003E-4</v>
      </c>
      <c r="BN100">
        <f t="shared" si="42"/>
        <v>3.5366486519E-7</v>
      </c>
    </row>
    <row r="101" spans="1:66" ht="15">
      <c r="A101" s="32">
        <v>7</v>
      </c>
      <c r="B101" s="33">
        <f t="shared" ca="1" si="22"/>
        <v>1413.8919076794211</v>
      </c>
      <c r="C101">
        <f t="shared" si="23"/>
        <v>1382</v>
      </c>
      <c r="D101">
        <f t="shared" ca="1" si="24"/>
        <v>6.9946612421180738</v>
      </c>
      <c r="E101">
        <f t="shared" ca="1" si="25"/>
        <v>7.0006470162123069</v>
      </c>
      <c r="F101">
        <f t="shared" ca="1" si="26"/>
        <v>1413</v>
      </c>
      <c r="G101">
        <f t="shared" ca="1" si="27"/>
        <v>1414</v>
      </c>
      <c r="M101" s="280">
        <v>131</v>
      </c>
      <c r="N101" s="280">
        <f t="shared" si="28"/>
        <v>0.33124547171421398</v>
      </c>
      <c r="AK101">
        <f t="shared" si="29"/>
        <v>-9.1941659999999995E-2</v>
      </c>
      <c r="AL101">
        <f t="shared" si="30"/>
        <v>0.35846669700000006</v>
      </c>
      <c r="AM101">
        <f t="shared" si="31"/>
        <v>7.3686090570999993E-2</v>
      </c>
      <c r="AN101">
        <f t="shared" si="32"/>
        <v>-9.8856856725790011E-3</v>
      </c>
      <c r="AO101">
        <f t="shared" si="33"/>
        <v>9.8954859555225793E-4</v>
      </c>
      <c r="AP101">
        <f t="shared" si="34"/>
        <v>-7.3416460169935797E-5</v>
      </c>
      <c r="AQ101">
        <f t="shared" si="35"/>
        <v>4.0349699618707288E-6</v>
      </c>
      <c r="AR101">
        <f t="shared" si="36"/>
        <v>-1.3942588614648188E-7</v>
      </c>
      <c r="AS101">
        <f t="shared" si="37"/>
        <v>2.1363349026404227E-9</v>
      </c>
      <c r="BJ101">
        <f t="shared" si="38"/>
        <v>1.2716149999999999</v>
      </c>
      <c r="BK101">
        <f t="shared" si="39"/>
        <v>0.22587478499999999</v>
      </c>
      <c r="BL101">
        <f t="shared" si="40"/>
        <v>3.5231258423999996E-2</v>
      </c>
      <c r="BM101">
        <f t="shared" si="41"/>
        <v>-6.3583612027580004E-4</v>
      </c>
      <c r="BN101">
        <f t="shared" si="42"/>
        <v>3.6467306767595903E-7</v>
      </c>
    </row>
    <row r="102" spans="1:66" ht="15">
      <c r="A102" s="32">
        <v>7</v>
      </c>
      <c r="B102" s="33">
        <f t="shared" ca="1" si="22"/>
        <v>1413.8919076794211</v>
      </c>
      <c r="C102">
        <f t="shared" si="23"/>
        <v>1382</v>
      </c>
      <c r="D102">
        <f t="shared" ca="1" si="24"/>
        <v>6.9946612421180738</v>
      </c>
      <c r="E102">
        <f t="shared" ca="1" si="25"/>
        <v>7.0006470162123069</v>
      </c>
      <c r="F102">
        <f t="shared" ca="1" si="26"/>
        <v>1413</v>
      </c>
      <c r="G102">
        <f t="shared" ca="1" si="27"/>
        <v>1414</v>
      </c>
      <c r="M102" s="280">
        <v>132</v>
      </c>
      <c r="N102" s="280">
        <f t="shared" si="28"/>
        <v>0.33491090727772832</v>
      </c>
      <c r="AK102">
        <f t="shared" si="29"/>
        <v>-9.1941659999999995E-2</v>
      </c>
      <c r="AL102">
        <f t="shared" si="30"/>
        <v>0.36120308400000006</v>
      </c>
      <c r="AM102">
        <f t="shared" si="31"/>
        <v>7.4815362863999993E-2</v>
      </c>
      <c r="AN102">
        <f t="shared" si="32"/>
        <v>-1.0113807984192001E-2</v>
      </c>
      <c r="AO102">
        <f t="shared" si="33"/>
        <v>1.0201115597460479E-3</v>
      </c>
      <c r="AP102">
        <f t="shared" si="34"/>
        <v>-7.6261723950956549E-5</v>
      </c>
      <c r="AQ102">
        <f t="shared" si="35"/>
        <v>4.2233407155013862E-6</v>
      </c>
      <c r="AR102">
        <f t="shared" si="36"/>
        <v>-1.470489278143522E-7</v>
      </c>
      <c r="AS102">
        <f t="shared" si="37"/>
        <v>2.2703374878747902E-9</v>
      </c>
      <c r="BJ102">
        <f t="shared" si="38"/>
        <v>1.2716149999999999</v>
      </c>
      <c r="BK102">
        <f t="shared" si="39"/>
        <v>0.22759901999999999</v>
      </c>
      <c r="BL102">
        <f t="shared" si="40"/>
        <v>3.5771193215999995E-2</v>
      </c>
      <c r="BM102">
        <f t="shared" si="41"/>
        <v>-6.5050868931840005E-4</v>
      </c>
      <c r="BN102">
        <f t="shared" si="42"/>
        <v>3.7593627390950401E-7</v>
      </c>
    </row>
    <row r="103" spans="1:66" ht="15">
      <c r="A103" s="32">
        <v>7</v>
      </c>
      <c r="B103" s="33">
        <f t="shared" ca="1" si="22"/>
        <v>1413.8919076794211</v>
      </c>
      <c r="C103">
        <f t="shared" si="23"/>
        <v>1382</v>
      </c>
      <c r="D103">
        <f t="shared" ca="1" si="24"/>
        <v>6.9946612421180738</v>
      </c>
      <c r="E103">
        <f t="shared" ca="1" si="25"/>
        <v>7.0006470162123069</v>
      </c>
      <c r="F103">
        <f t="shared" ca="1" si="26"/>
        <v>1413</v>
      </c>
      <c r="G103">
        <f t="shared" ca="1" si="27"/>
        <v>1414</v>
      </c>
      <c r="M103" s="280">
        <v>133</v>
      </c>
      <c r="N103" s="280">
        <f t="shared" si="28"/>
        <v>0.33858206969577603</v>
      </c>
      <c r="AK103">
        <f t="shared" si="29"/>
        <v>-9.1941659999999995E-2</v>
      </c>
      <c r="AL103">
        <f t="shared" si="30"/>
        <v>0.36393947100000001</v>
      </c>
      <c r="AM103">
        <f t="shared" si="31"/>
        <v>7.595322277899999E-2</v>
      </c>
      <c r="AN103">
        <f t="shared" si="32"/>
        <v>-1.0345413012053002E-2</v>
      </c>
      <c r="AO103">
        <f t="shared" si="33"/>
        <v>1.0513770868306579E-3</v>
      </c>
      <c r="AP103">
        <f t="shared" si="34"/>
        <v>-7.9194526658011866E-5</v>
      </c>
      <c r="AQ103">
        <f t="shared" si="35"/>
        <v>4.4189834786066187E-6</v>
      </c>
      <c r="AR103">
        <f t="shared" si="36"/>
        <v>-1.5502646016956681E-7</v>
      </c>
      <c r="AS103">
        <f t="shared" si="37"/>
        <v>2.411637888861094E-9</v>
      </c>
      <c r="BJ103">
        <f t="shared" si="38"/>
        <v>1.2716149999999999</v>
      </c>
      <c r="BK103">
        <f t="shared" si="39"/>
        <v>0.229323255</v>
      </c>
      <c r="BL103">
        <f t="shared" si="40"/>
        <v>3.6315233975999991E-2</v>
      </c>
      <c r="BM103">
        <f t="shared" si="41"/>
        <v>-6.6540526273060007E-4</v>
      </c>
      <c r="BN103">
        <f t="shared" si="42"/>
        <v>3.8745839189915903E-7</v>
      </c>
    </row>
    <row r="104" spans="1:66" ht="15">
      <c r="A104" s="45">
        <f>formulas!D182</f>
        <v>0</v>
      </c>
      <c r="B104" s="33">
        <f t="shared" ca="1" si="22"/>
        <v>32.040321848434893</v>
      </c>
      <c r="C104">
        <f t="shared" si="23"/>
        <v>1</v>
      </c>
      <c r="D104">
        <f t="shared" ca="1" si="24"/>
        <v>-1.2104620903635442E-4</v>
      </c>
      <c r="E104">
        <f t="shared" ca="1" si="25"/>
        <v>2.8809542878360126E-3</v>
      </c>
      <c r="F104">
        <f t="shared" ca="1" si="26"/>
        <v>32</v>
      </c>
      <c r="G104">
        <f t="shared" ca="1" si="27"/>
        <v>33</v>
      </c>
      <c r="M104" s="280">
        <v>134</v>
      </c>
      <c r="N104" s="280">
        <f t="shared" si="28"/>
        <v>0.34225894147424218</v>
      </c>
      <c r="AK104">
        <f t="shared" si="29"/>
        <v>-9.1941659999999995E-2</v>
      </c>
      <c r="AL104">
        <f t="shared" si="30"/>
        <v>0.36667585800000002</v>
      </c>
      <c r="AM104">
        <f t="shared" si="31"/>
        <v>7.7099670315999985E-2</v>
      </c>
      <c r="AN104">
        <f t="shared" si="32"/>
        <v>-1.0580527140376002E-2</v>
      </c>
      <c r="AO104">
        <f t="shared" si="33"/>
        <v>1.083355861917728E-3</v>
      </c>
      <c r="AP104">
        <f t="shared" si="34"/>
        <v>-8.2216872883844619E-5</v>
      </c>
      <c r="AQ104">
        <f t="shared" si="35"/>
        <v>4.622121125472749E-6</v>
      </c>
      <c r="AR104">
        <f t="shared" si="36"/>
        <v>-1.6337211535898978E-7</v>
      </c>
      <c r="AS104">
        <f t="shared" si="37"/>
        <v>2.5605741544622279E-9</v>
      </c>
      <c r="BJ104">
        <f t="shared" si="38"/>
        <v>1.2716149999999999</v>
      </c>
      <c r="BK104">
        <f t="shared" si="39"/>
        <v>0.23104748999999999</v>
      </c>
      <c r="BL104">
        <f t="shared" si="40"/>
        <v>3.6863380703999991E-2</v>
      </c>
      <c r="BM104">
        <f t="shared" si="41"/>
        <v>-6.8052753751519999E-4</v>
      </c>
      <c r="BN104">
        <f t="shared" si="42"/>
        <v>3.9924335937214401E-7</v>
      </c>
    </row>
    <row r="105" spans="1:66" ht="15">
      <c r="A105" s="32">
        <v>7</v>
      </c>
      <c r="B105" s="33">
        <f t="shared" ca="1" si="22"/>
        <v>1413.8919076794211</v>
      </c>
      <c r="C105">
        <f t="shared" si="23"/>
        <v>1382</v>
      </c>
      <c r="D105">
        <f t="shared" ca="1" si="24"/>
        <v>6.9946612421180738</v>
      </c>
      <c r="E105">
        <f t="shared" ca="1" si="25"/>
        <v>7.0006470162123069</v>
      </c>
      <c r="F105">
        <f t="shared" ca="1" si="26"/>
        <v>1413</v>
      </c>
      <c r="G105">
        <f t="shared" ca="1" si="27"/>
        <v>1414</v>
      </c>
      <c r="M105" s="280">
        <v>135</v>
      </c>
      <c r="N105" s="280">
        <f t="shared" si="28"/>
        <v>0.34594150517396349</v>
      </c>
      <c r="AK105">
        <f t="shared" si="29"/>
        <v>-9.1941659999999995E-2</v>
      </c>
      <c r="AL105">
        <f t="shared" si="30"/>
        <v>0.36941224500000003</v>
      </c>
      <c r="AM105">
        <f t="shared" si="31"/>
        <v>7.8254705474999992E-2</v>
      </c>
      <c r="AN105">
        <f t="shared" si="32"/>
        <v>-1.0819176753375001E-2</v>
      </c>
      <c r="AO105">
        <f t="shared" si="33"/>
        <v>1.1160586507612499E-3</v>
      </c>
      <c r="AP105">
        <f t="shared" si="34"/>
        <v>-8.5330797592950004E-5</v>
      </c>
      <c r="AQ105">
        <f t="shared" si="35"/>
        <v>4.8329816146314323E-6</v>
      </c>
      <c r="AR105">
        <f t="shared" si="36"/>
        <v>-1.7209994173047029E-7</v>
      </c>
      <c r="AS105">
        <f t="shared" si="37"/>
        <v>2.717497283366614E-9</v>
      </c>
      <c r="BJ105">
        <f t="shared" si="38"/>
        <v>1.2716149999999999</v>
      </c>
      <c r="BK105">
        <f t="shared" si="39"/>
        <v>0.23277172499999998</v>
      </c>
      <c r="BL105">
        <f t="shared" si="40"/>
        <v>3.7415633399999995E-2</v>
      </c>
      <c r="BM105">
        <f t="shared" si="41"/>
        <v>-6.9587721067500003E-4</v>
      </c>
      <c r="BN105">
        <f t="shared" si="42"/>
        <v>4.1129514377437504E-7</v>
      </c>
    </row>
    <row r="106" spans="1:66" ht="15">
      <c r="A106" s="32">
        <v>7</v>
      </c>
      <c r="B106" s="33">
        <f t="shared" ca="1" si="22"/>
        <v>1413.8919076794211</v>
      </c>
      <c r="C106">
        <f t="shared" si="23"/>
        <v>1382</v>
      </c>
      <c r="D106">
        <f t="shared" ca="1" si="24"/>
        <v>6.9946612421180738</v>
      </c>
      <c r="E106">
        <f t="shared" ca="1" si="25"/>
        <v>7.0006470162123069</v>
      </c>
      <c r="F106">
        <f t="shared" ca="1" si="26"/>
        <v>1413</v>
      </c>
      <c r="G106">
        <f t="shared" ca="1" si="27"/>
        <v>1414</v>
      </c>
      <c r="M106" s="280">
        <v>136</v>
      </c>
      <c r="N106" s="280">
        <f t="shared" si="28"/>
        <v>0.34962974341056763</v>
      </c>
      <c r="AK106">
        <f t="shared" si="29"/>
        <v>-9.1941659999999995E-2</v>
      </c>
      <c r="AL106">
        <f t="shared" si="30"/>
        <v>0.37214863200000003</v>
      </c>
      <c r="AM106">
        <f t="shared" si="31"/>
        <v>7.9418328255999995E-2</v>
      </c>
      <c r="AN106">
        <f t="shared" si="32"/>
        <v>-1.1061388235264001E-2</v>
      </c>
      <c r="AO106">
        <f t="shared" si="33"/>
        <v>1.149496299757568E-3</v>
      </c>
      <c r="AP106">
        <f t="shared" si="34"/>
        <v>-8.8538366349934599E-5</v>
      </c>
      <c r="AQ106">
        <f t="shared" si="35"/>
        <v>5.0517980656004495E-6</v>
      </c>
      <c r="AR106">
        <f t="shared" si="36"/>
        <v>-1.8122441329124018E-7</v>
      </c>
      <c r="AS106">
        <f t="shared" si="37"/>
        <v>2.8827716179487668E-9</v>
      </c>
      <c r="BJ106">
        <f t="shared" si="38"/>
        <v>1.2716149999999999</v>
      </c>
      <c r="BK106">
        <f t="shared" si="39"/>
        <v>0.23449596</v>
      </c>
      <c r="BL106">
        <f t="shared" si="40"/>
        <v>3.7971992063999996E-2</v>
      </c>
      <c r="BM106">
        <f t="shared" si="41"/>
        <v>-7.1145597921280009E-4</v>
      </c>
      <c r="BN106">
        <f t="shared" si="42"/>
        <v>4.2361774227046402E-7</v>
      </c>
    </row>
    <row r="107" spans="1:66" ht="15">
      <c r="A107" s="32">
        <v>7</v>
      </c>
      <c r="B107" s="33">
        <f t="shared" ca="1" si="22"/>
        <v>1413.8919076794211</v>
      </c>
      <c r="C107">
        <f t="shared" si="23"/>
        <v>1382</v>
      </c>
      <c r="D107">
        <f t="shared" ca="1" si="24"/>
        <v>6.9946612421180738</v>
      </c>
      <c r="E107">
        <f t="shared" ca="1" si="25"/>
        <v>7.0006470162123069</v>
      </c>
      <c r="F107">
        <f t="shared" ca="1" si="26"/>
        <v>1413</v>
      </c>
      <c r="G107">
        <f t="shared" ca="1" si="27"/>
        <v>1414</v>
      </c>
      <c r="M107" s="280">
        <v>137</v>
      </c>
      <c r="N107" s="280">
        <f t="shared" si="28"/>
        <v>0.35332363885431267</v>
      </c>
      <c r="AK107">
        <f t="shared" si="29"/>
        <v>-9.1941659999999995E-2</v>
      </c>
      <c r="AL107">
        <f t="shared" si="30"/>
        <v>0.37488501900000004</v>
      </c>
      <c r="AM107">
        <f t="shared" si="31"/>
        <v>8.0590538658999997E-2</v>
      </c>
      <c r="AN107">
        <f t="shared" si="32"/>
        <v>-1.1307187970257001E-2</v>
      </c>
      <c r="AO107">
        <f t="shared" si="33"/>
        <v>1.183679735945378E-3</v>
      </c>
      <c r="AP107">
        <f t="shared" si="34"/>
        <v>-9.1841675547875361E-5</v>
      </c>
      <c r="AQ107">
        <f t="shared" si="35"/>
        <v>5.2788088361993412E-6</v>
      </c>
      <c r="AR107">
        <f t="shared" si="36"/>
        <v>-1.9076043930853794E-7</v>
      </c>
      <c r="AS107">
        <f t="shared" si="37"/>
        <v>3.0567752470467026E-9</v>
      </c>
      <c r="BJ107">
        <f t="shared" si="38"/>
        <v>1.2716149999999999</v>
      </c>
      <c r="BK107">
        <f t="shared" si="39"/>
        <v>0.23622019499999999</v>
      </c>
      <c r="BL107">
        <f t="shared" si="40"/>
        <v>3.8532456695999993E-2</v>
      </c>
      <c r="BM107">
        <f t="shared" si="41"/>
        <v>-7.2726554013140005E-4</v>
      </c>
      <c r="BN107">
        <f t="shared" si="42"/>
        <v>4.3621518174371903E-7</v>
      </c>
    </row>
    <row r="108" spans="1:66" ht="15">
      <c r="A108" s="32">
        <v>7</v>
      </c>
      <c r="B108" s="33">
        <f t="shared" ca="1" si="22"/>
        <v>1413.8919076794211</v>
      </c>
      <c r="C108">
        <f t="shared" si="23"/>
        <v>1382</v>
      </c>
      <c r="D108">
        <f t="shared" ca="1" si="24"/>
        <v>6.9946612421180738</v>
      </c>
      <c r="E108">
        <f t="shared" ca="1" si="25"/>
        <v>7.0006470162123069</v>
      </c>
      <c r="F108">
        <f t="shared" ca="1" si="26"/>
        <v>1413</v>
      </c>
      <c r="G108">
        <f t="shared" ca="1" si="27"/>
        <v>1414</v>
      </c>
      <c r="M108" s="280">
        <v>138</v>
      </c>
      <c r="N108" s="280">
        <f t="shared" si="28"/>
        <v>0.35702317422992791</v>
      </c>
      <c r="AK108">
        <f t="shared" si="29"/>
        <v>-9.1941659999999995E-2</v>
      </c>
      <c r="AL108">
        <f t="shared" si="30"/>
        <v>0.37762140600000005</v>
      </c>
      <c r="AM108">
        <f t="shared" si="31"/>
        <v>8.1771336683999996E-2</v>
      </c>
      <c r="AN108">
        <f t="shared" si="32"/>
        <v>-1.1556602342568001E-2</v>
      </c>
      <c r="AO108">
        <f t="shared" si="33"/>
        <v>1.2186199670057279E-3</v>
      </c>
      <c r="AP108">
        <f t="shared" si="34"/>
        <v>-9.5242852636678662E-5</v>
      </c>
      <c r="AQ108">
        <f t="shared" si="35"/>
        <v>5.5142576004398788E-6</v>
      </c>
      <c r="AR108">
        <f t="shared" si="36"/>
        <v>-2.0072337405352012E-7</v>
      </c>
      <c r="AS108">
        <f t="shared" si="37"/>
        <v>3.2399004177897744E-9</v>
      </c>
      <c r="BJ108">
        <f t="shared" si="38"/>
        <v>1.2716149999999999</v>
      </c>
      <c r="BK108">
        <f t="shared" si="39"/>
        <v>0.23794442999999998</v>
      </c>
      <c r="BL108">
        <f t="shared" si="40"/>
        <v>3.9097027295999995E-2</v>
      </c>
      <c r="BM108">
        <f t="shared" si="41"/>
        <v>-7.4330759043360003E-4</v>
      </c>
      <c r="BN108">
        <f t="shared" si="42"/>
        <v>4.4909151879614401E-7</v>
      </c>
    </row>
    <row r="109" spans="1:66" ht="15">
      <c r="A109" s="32">
        <v>7</v>
      </c>
      <c r="B109" s="33">
        <f t="shared" ca="1" si="22"/>
        <v>1413.8919076794211</v>
      </c>
      <c r="C109">
        <f t="shared" si="23"/>
        <v>1382</v>
      </c>
      <c r="D109">
        <f t="shared" ca="1" si="24"/>
        <v>6.9946612421180738</v>
      </c>
      <c r="E109">
        <f t="shared" ca="1" si="25"/>
        <v>7.0006470162123069</v>
      </c>
      <c r="F109">
        <f t="shared" ca="1" si="26"/>
        <v>1413</v>
      </c>
      <c r="G109">
        <f t="shared" ca="1" si="27"/>
        <v>1414</v>
      </c>
      <c r="M109" s="280">
        <v>139</v>
      </c>
      <c r="N109" s="280">
        <f t="shared" si="28"/>
        <v>0.36072833231645385</v>
      </c>
      <c r="AK109">
        <f t="shared" si="29"/>
        <v>-9.1941659999999995E-2</v>
      </c>
      <c r="AL109">
        <f t="shared" si="30"/>
        <v>0.38035779300000006</v>
      </c>
      <c r="AM109">
        <f t="shared" si="31"/>
        <v>8.2960722330999992E-2</v>
      </c>
      <c r="AN109">
        <f t="shared" si="32"/>
        <v>-1.1809657736411001E-2</v>
      </c>
      <c r="AO109">
        <f t="shared" si="33"/>
        <v>1.254328081262018E-3</v>
      </c>
      <c r="AP109">
        <f t="shared" si="34"/>
        <v>-9.8744056351439413E-5</v>
      </c>
      <c r="AQ109">
        <f t="shared" si="35"/>
        <v>5.7583934269913685E-6</v>
      </c>
      <c r="AR109">
        <f t="shared" si="36"/>
        <v>-2.111290266895219E-7</v>
      </c>
      <c r="AS109">
        <f t="shared" si="37"/>
        <v>3.4325539566115034E-9</v>
      </c>
      <c r="BJ109">
        <f t="shared" si="38"/>
        <v>1.2716149999999999</v>
      </c>
      <c r="BK109">
        <f t="shared" si="39"/>
        <v>0.239668665</v>
      </c>
      <c r="BL109">
        <f t="shared" si="40"/>
        <v>3.9665703863999993E-2</v>
      </c>
      <c r="BM109">
        <f t="shared" si="41"/>
        <v>-7.5958382712220003E-4</v>
      </c>
      <c r="BN109">
        <f t="shared" si="42"/>
        <v>4.6225083974843903E-7</v>
      </c>
    </row>
    <row r="110" spans="1:66" ht="15">
      <c r="A110" s="32">
        <v>7</v>
      </c>
      <c r="B110" s="33">
        <f t="shared" ca="1" si="22"/>
        <v>1413.8919076794211</v>
      </c>
      <c r="C110">
        <f t="shared" si="23"/>
        <v>1382</v>
      </c>
      <c r="D110">
        <f t="shared" ca="1" si="24"/>
        <v>6.9946612421180738</v>
      </c>
      <c r="E110">
        <f t="shared" ca="1" si="25"/>
        <v>7.0006470162123069</v>
      </c>
      <c r="F110">
        <f t="shared" ca="1" si="26"/>
        <v>1413</v>
      </c>
      <c r="G110">
        <f t="shared" ca="1" si="27"/>
        <v>1414</v>
      </c>
      <c r="M110" s="280">
        <v>140</v>
      </c>
      <c r="N110" s="280">
        <f t="shared" si="28"/>
        <v>0.36443909594708385</v>
      </c>
      <c r="AK110">
        <f t="shared" si="29"/>
        <v>-9.1941659999999995E-2</v>
      </c>
      <c r="AL110">
        <f t="shared" si="30"/>
        <v>0.38309418000000006</v>
      </c>
      <c r="AM110">
        <f t="shared" si="31"/>
        <v>8.4158695599999986E-2</v>
      </c>
      <c r="AN110">
        <f t="shared" si="32"/>
        <v>-1.2066380536000001E-2</v>
      </c>
      <c r="AO110">
        <f t="shared" si="33"/>
        <v>1.2908152476799998E-3</v>
      </c>
      <c r="AP110">
        <f t="shared" si="34"/>
        <v>-1.0234747694080001E-4</v>
      </c>
      <c r="AQ110">
        <f t="shared" si="35"/>
        <v>6.0114708582207994E-6</v>
      </c>
      <c r="AR110">
        <f t="shared" si="36"/>
        <v>-2.2199367130572801E-7</v>
      </c>
      <c r="AS110">
        <f t="shared" si="37"/>
        <v>3.6351576995829754E-9</v>
      </c>
      <c r="BJ110">
        <f t="shared" si="38"/>
        <v>1.2716149999999999</v>
      </c>
      <c r="BK110">
        <f t="shared" si="39"/>
        <v>0.24139289999999999</v>
      </c>
      <c r="BL110">
        <f t="shared" si="40"/>
        <v>4.0238486399999995E-2</v>
      </c>
      <c r="BM110">
        <f t="shared" si="41"/>
        <v>-7.7609594720000005E-4</v>
      </c>
      <c r="BN110">
        <f t="shared" si="42"/>
        <v>4.7569726064000001E-7</v>
      </c>
    </row>
    <row r="111" spans="1:66" ht="15">
      <c r="A111" s="32">
        <v>7</v>
      </c>
      <c r="B111" s="33">
        <f t="shared" ca="1" si="22"/>
        <v>1413.8919076794211</v>
      </c>
      <c r="C111">
        <f t="shared" si="23"/>
        <v>1382</v>
      </c>
      <c r="D111">
        <f t="shared" ca="1" si="24"/>
        <v>6.9946612421180738</v>
      </c>
      <c r="E111">
        <f t="shared" ca="1" si="25"/>
        <v>7.0006470162123069</v>
      </c>
      <c r="F111">
        <f t="shared" ca="1" si="26"/>
        <v>1413</v>
      </c>
      <c r="G111">
        <f t="shared" ca="1" si="27"/>
        <v>1414</v>
      </c>
      <c r="M111" s="280">
        <v>141</v>
      </c>
      <c r="N111" s="280">
        <f t="shared" si="28"/>
        <v>0.36815544800900513</v>
      </c>
      <c r="AK111">
        <f t="shared" si="29"/>
        <v>-9.1941659999999995E-2</v>
      </c>
      <c r="AL111">
        <f t="shared" si="30"/>
        <v>0.38583056700000001</v>
      </c>
      <c r="AM111">
        <f t="shared" si="31"/>
        <v>8.5365256490999991E-2</v>
      </c>
      <c r="AN111">
        <f t="shared" si="32"/>
        <v>-1.2326797125549002E-2</v>
      </c>
      <c r="AO111">
        <f t="shared" si="33"/>
        <v>1.3280927158677779E-3</v>
      </c>
      <c r="AP111">
        <f t="shared" si="34"/>
        <v>-1.0605533639530941E-4</v>
      </c>
      <c r="AQ111">
        <f t="shared" si="35"/>
        <v>6.2737499898078235E-6</v>
      </c>
      <c r="AR111">
        <f t="shared" si="36"/>
        <v>-2.3333405709731531E-7</v>
      </c>
      <c r="AS111">
        <f t="shared" si="37"/>
        <v>3.8481489322033599E-9</v>
      </c>
      <c r="BJ111">
        <f t="shared" si="38"/>
        <v>1.2716149999999999</v>
      </c>
      <c r="BK111">
        <f t="shared" si="39"/>
        <v>0.24311713499999998</v>
      </c>
      <c r="BL111">
        <f t="shared" si="40"/>
        <v>4.0815374903999994E-2</v>
      </c>
      <c r="BM111">
        <f t="shared" si="41"/>
        <v>-7.9284564766980009E-4</v>
      </c>
      <c r="BN111">
        <f t="shared" si="42"/>
        <v>4.8943492722891901E-7</v>
      </c>
    </row>
    <row r="112" spans="1:66" ht="15">
      <c r="A112" s="32">
        <v>7</v>
      </c>
      <c r="B112" s="33">
        <f t="shared" ca="1" si="22"/>
        <v>1413.8919076794211</v>
      </c>
      <c r="C112">
        <f t="shared" si="23"/>
        <v>1382</v>
      </c>
      <c r="D112">
        <f t="shared" ca="1" si="24"/>
        <v>6.9946612421180738</v>
      </c>
      <c r="E112">
        <f t="shared" ca="1" si="25"/>
        <v>7.0006470162123069</v>
      </c>
      <c r="F112">
        <f t="shared" ca="1" si="26"/>
        <v>1413</v>
      </c>
      <c r="G112">
        <f t="shared" ca="1" si="27"/>
        <v>1414</v>
      </c>
      <c r="M112" s="280">
        <v>142</v>
      </c>
      <c r="N112" s="280">
        <f t="shared" si="28"/>
        <v>0.37187737144324112</v>
      </c>
      <c r="AK112">
        <f t="shared" si="29"/>
        <v>-9.1941659999999995E-2</v>
      </c>
      <c r="AL112">
        <f t="shared" si="30"/>
        <v>0.38856695400000002</v>
      </c>
      <c r="AM112">
        <f t="shared" si="31"/>
        <v>8.6580405003999994E-2</v>
      </c>
      <c r="AN112">
        <f t="shared" si="32"/>
        <v>-1.2590933889272002E-2</v>
      </c>
      <c r="AO112">
        <f t="shared" si="33"/>
        <v>1.3661718160758079E-3</v>
      </c>
      <c r="AP112">
        <f t="shared" si="34"/>
        <v>-1.0986988867578216E-4</v>
      </c>
      <c r="AQ112">
        <f t="shared" si="35"/>
        <v>6.5454965509345762E-6</v>
      </c>
      <c r="AR112">
        <f t="shared" si="36"/>
        <v>-2.4516741869312867E-7</v>
      </c>
      <c r="AS112">
        <f t="shared" si="37"/>
        <v>4.0719808387851089E-9</v>
      </c>
      <c r="BJ112">
        <f t="shared" si="38"/>
        <v>1.2716149999999999</v>
      </c>
      <c r="BK112">
        <f t="shared" si="39"/>
        <v>0.24484137</v>
      </c>
      <c r="BL112">
        <f t="shared" si="40"/>
        <v>4.139636937599999E-2</v>
      </c>
      <c r="BM112">
        <f t="shared" si="41"/>
        <v>-8.0983462553440005E-4</v>
      </c>
      <c r="BN112">
        <f t="shared" si="42"/>
        <v>5.0346801499198404E-7</v>
      </c>
    </row>
    <row r="113" spans="1:66" ht="15">
      <c r="A113" s="32">
        <v>7</v>
      </c>
      <c r="B113" s="33">
        <f t="shared" ca="1" si="22"/>
        <v>1413.8919076794211</v>
      </c>
      <c r="C113">
        <f t="shared" si="23"/>
        <v>1382</v>
      </c>
      <c r="D113">
        <f t="shared" ca="1" si="24"/>
        <v>6.9946612421180738</v>
      </c>
      <c r="E113">
        <f t="shared" ca="1" si="25"/>
        <v>7.0006470162123069</v>
      </c>
      <c r="F113">
        <f t="shared" ca="1" si="26"/>
        <v>1413</v>
      </c>
      <c r="G113">
        <f t="shared" ca="1" si="27"/>
        <v>1414</v>
      </c>
      <c r="M113" s="280">
        <v>143</v>
      </c>
      <c r="N113" s="280">
        <f t="shared" si="28"/>
        <v>0.37560484924449361</v>
      </c>
      <c r="AK113">
        <f t="shared" si="29"/>
        <v>-9.1941659999999995E-2</v>
      </c>
      <c r="AL113">
        <f t="shared" si="30"/>
        <v>0.39130334100000003</v>
      </c>
      <c r="AM113">
        <f t="shared" si="31"/>
        <v>8.7804141138999994E-2</v>
      </c>
      <c r="AN113">
        <f t="shared" si="32"/>
        <v>-1.2858817211383001E-2</v>
      </c>
      <c r="AO113">
        <f t="shared" si="33"/>
        <v>1.4050639591968979E-3</v>
      </c>
      <c r="AP113">
        <f t="shared" si="34"/>
        <v>-1.1379341994165747E-4</v>
      </c>
      <c r="AQ113">
        <f t="shared" si="35"/>
        <v>6.8269819850503318E-6</v>
      </c>
      <c r="AR113">
        <f t="shared" si="36"/>
        <v>-2.5751148663195145E-7</v>
      </c>
      <c r="AS113">
        <f t="shared" si="37"/>
        <v>4.3071229615723722E-9</v>
      </c>
      <c r="BJ113">
        <f t="shared" si="38"/>
        <v>1.2716149999999999</v>
      </c>
      <c r="BK113">
        <f t="shared" si="39"/>
        <v>0.24656560499999999</v>
      </c>
      <c r="BL113">
        <f t="shared" si="40"/>
        <v>4.198146981599999E-2</v>
      </c>
      <c r="BM113">
        <f t="shared" si="41"/>
        <v>-8.2706457779660003E-4</v>
      </c>
      <c r="BN113">
        <f t="shared" si="42"/>
        <v>5.1780072912467906E-7</v>
      </c>
    </row>
    <row r="114" spans="1:66" ht="15">
      <c r="A114" s="32">
        <v>7</v>
      </c>
      <c r="B114" s="33">
        <f t="shared" ca="1" si="22"/>
        <v>1413.8919076794211</v>
      </c>
      <c r="C114">
        <f t="shared" si="23"/>
        <v>1382</v>
      </c>
      <c r="D114">
        <f t="shared" ca="1" si="24"/>
        <v>6.9946612421180738</v>
      </c>
      <c r="E114">
        <f t="shared" ca="1" si="25"/>
        <v>7.0006470162123069</v>
      </c>
      <c r="F114">
        <f t="shared" ca="1" si="26"/>
        <v>1413</v>
      </c>
      <c r="G114">
        <f t="shared" ca="1" si="27"/>
        <v>1414</v>
      </c>
      <c r="M114" s="280">
        <v>144</v>
      </c>
      <c r="N114" s="280">
        <f t="shared" si="28"/>
        <v>0.37933786446098572</v>
      </c>
      <c r="AK114">
        <f t="shared" si="29"/>
        <v>-9.1941659999999995E-2</v>
      </c>
      <c r="AL114">
        <f t="shared" si="30"/>
        <v>0.39403972800000003</v>
      </c>
      <c r="AM114">
        <f t="shared" si="31"/>
        <v>8.9036464895999992E-2</v>
      </c>
      <c r="AN114">
        <f t="shared" si="32"/>
        <v>-1.3130473476096001E-2</v>
      </c>
      <c r="AO114">
        <f t="shared" si="33"/>
        <v>1.444780636766208E-3</v>
      </c>
      <c r="AP114">
        <f t="shared" si="34"/>
        <v>-1.1782824877935822E-4</v>
      </c>
      <c r="AQ114">
        <f t="shared" si="35"/>
        <v>7.1184835312110003E-6</v>
      </c>
      <c r="AR114">
        <f t="shared" si="36"/>
        <v>-2.7038449798843183E-7</v>
      </c>
      <c r="AS114">
        <f t="shared" si="37"/>
        <v>4.5540616697321805E-9</v>
      </c>
      <c r="BJ114">
        <f t="shared" si="38"/>
        <v>1.2716149999999999</v>
      </c>
      <c r="BK114">
        <f t="shared" si="39"/>
        <v>0.24828983999999998</v>
      </c>
      <c r="BL114">
        <f t="shared" si="40"/>
        <v>4.2570676223999994E-2</v>
      </c>
      <c r="BM114">
        <f t="shared" si="41"/>
        <v>-8.4453720145920004E-4</v>
      </c>
      <c r="BN114">
        <f t="shared" si="42"/>
        <v>5.3243730454118405E-7</v>
      </c>
    </row>
    <row r="115" spans="1:66" ht="15">
      <c r="A115" s="32">
        <v>7</v>
      </c>
      <c r="B115" s="33">
        <f t="shared" ca="1" si="22"/>
        <v>1413.8919076794211</v>
      </c>
      <c r="C115">
        <f t="shared" si="23"/>
        <v>1382</v>
      </c>
      <c r="D115">
        <f t="shared" ca="1" si="24"/>
        <v>6.9946612421180738</v>
      </c>
      <c r="E115">
        <f t="shared" ca="1" si="25"/>
        <v>7.0006470162123069</v>
      </c>
      <c r="F115">
        <f t="shared" ca="1" si="26"/>
        <v>1413</v>
      </c>
      <c r="G115">
        <f t="shared" ca="1" si="27"/>
        <v>1414</v>
      </c>
      <c r="M115" s="280">
        <v>145</v>
      </c>
      <c r="N115" s="280">
        <f t="shared" si="28"/>
        <v>0.38307640019430511</v>
      </c>
      <c r="AK115">
        <f t="shared" si="29"/>
        <v>-9.1941659999999995E-2</v>
      </c>
      <c r="AL115">
        <f t="shared" si="30"/>
        <v>0.39677611500000004</v>
      </c>
      <c r="AM115">
        <f t="shared" si="31"/>
        <v>9.0277376274999988E-2</v>
      </c>
      <c r="AN115">
        <f t="shared" si="32"/>
        <v>-1.3405929067625002E-2</v>
      </c>
      <c r="AO115">
        <f t="shared" si="33"/>
        <v>1.4853334209612499E-3</v>
      </c>
      <c r="AP115">
        <f t="shared" si="34"/>
        <v>-1.2197672643065001E-4</v>
      </c>
      <c r="AQ115">
        <f t="shared" si="35"/>
        <v>7.420284305993457E-6</v>
      </c>
      <c r="AR115">
        <f t="shared" si="36"/>
        <v>-2.838052071497265E-7</v>
      </c>
      <c r="AS115">
        <f t="shared" si="37"/>
        <v>4.8133006383589182E-9</v>
      </c>
      <c r="BJ115">
        <f t="shared" si="38"/>
        <v>1.2716149999999999</v>
      </c>
      <c r="BK115">
        <f t="shared" si="39"/>
        <v>0.250014075</v>
      </c>
      <c r="BL115">
        <f t="shared" si="40"/>
        <v>4.3163988599999994E-2</v>
      </c>
      <c r="BM115">
        <f t="shared" si="41"/>
        <v>-8.6225419352500008E-4</v>
      </c>
      <c r="BN115">
        <f t="shared" si="42"/>
        <v>5.4738200587437505E-7</v>
      </c>
    </row>
    <row r="116" spans="1:66" ht="15">
      <c r="A116" s="45">
        <f>formulas!D194</f>
        <v>0</v>
      </c>
      <c r="B116" s="33">
        <f t="shared" ca="1" si="22"/>
        <v>32.040321848434893</v>
      </c>
      <c r="C116">
        <f t="shared" si="23"/>
        <v>1</v>
      </c>
      <c r="D116">
        <f t="shared" ca="1" si="24"/>
        <v>-1.2104620903635442E-4</v>
      </c>
      <c r="E116">
        <f t="shared" ca="1" si="25"/>
        <v>2.8809542878360126E-3</v>
      </c>
      <c r="F116">
        <f t="shared" ca="1" si="26"/>
        <v>32</v>
      </c>
      <c r="G116">
        <f t="shared" ca="1" si="27"/>
        <v>33</v>
      </c>
      <c r="M116" s="280">
        <v>146</v>
      </c>
      <c r="N116" s="280">
        <f t="shared" si="28"/>
        <v>0.38682043959924761</v>
      </c>
      <c r="AK116">
        <f t="shared" si="29"/>
        <v>-9.1941659999999995E-2</v>
      </c>
      <c r="AL116">
        <f t="shared" si="30"/>
        <v>0.39951250200000005</v>
      </c>
      <c r="AM116">
        <f t="shared" si="31"/>
        <v>9.1526875275999994E-2</v>
      </c>
      <c r="AN116">
        <f t="shared" si="32"/>
        <v>-1.3685210370184001E-2</v>
      </c>
      <c r="AO116">
        <f t="shared" si="33"/>
        <v>1.5267339646018879E-3</v>
      </c>
      <c r="AP116">
        <f t="shared" si="34"/>
        <v>-1.2624123702100021E-4</v>
      </c>
      <c r="AQ116">
        <f t="shared" si="35"/>
        <v>7.7326733859847122E-6</v>
      </c>
      <c r="AR116">
        <f t="shared" si="36"/>
        <v>-2.9779289674392304E-7</v>
      </c>
      <c r="AS116">
        <f t="shared" si="37"/>
        <v>5.0853613376336192E-9</v>
      </c>
      <c r="BJ116">
        <f t="shared" si="38"/>
        <v>1.2716149999999999</v>
      </c>
      <c r="BK116">
        <f t="shared" si="39"/>
        <v>0.25173831000000002</v>
      </c>
      <c r="BL116">
        <f t="shared" si="40"/>
        <v>4.3761406943999992E-2</v>
      </c>
      <c r="BM116">
        <f t="shared" si="41"/>
        <v>-8.8021725099680004E-4</v>
      </c>
      <c r="BN116">
        <f t="shared" si="42"/>
        <v>5.6263912747582401E-7</v>
      </c>
    </row>
    <row r="117" spans="1:66" ht="15">
      <c r="A117" s="32">
        <v>7</v>
      </c>
      <c r="B117" s="33">
        <f t="shared" ca="1" si="22"/>
        <v>1413.8919076794211</v>
      </c>
      <c r="C117">
        <f t="shared" si="23"/>
        <v>1382</v>
      </c>
      <c r="D117">
        <f t="shared" ca="1" si="24"/>
        <v>6.9946612421180738</v>
      </c>
      <c r="E117">
        <f t="shared" ca="1" si="25"/>
        <v>7.0006470162123069</v>
      </c>
      <c r="F117">
        <f t="shared" ca="1" si="26"/>
        <v>1413</v>
      </c>
      <c r="G117">
        <f t="shared" ca="1" si="27"/>
        <v>1414</v>
      </c>
      <c r="M117" s="280">
        <v>147</v>
      </c>
      <c r="N117" s="280">
        <f t="shared" si="28"/>
        <v>0.39056996588366116</v>
      </c>
      <c r="AK117">
        <f t="shared" si="29"/>
        <v>-9.1941659999999995E-2</v>
      </c>
      <c r="AL117">
        <f t="shared" si="30"/>
        <v>0.40224888900000005</v>
      </c>
      <c r="AM117">
        <f t="shared" si="31"/>
        <v>9.2784961898999985E-2</v>
      </c>
      <c r="AN117">
        <f t="shared" si="32"/>
        <v>-1.3968343767987002E-2</v>
      </c>
      <c r="AO117">
        <f t="shared" si="33"/>
        <v>1.5689940011503378E-3</v>
      </c>
      <c r="AP117">
        <f t="shared" si="34"/>
        <v>-1.3062419778793696E-4</v>
      </c>
      <c r="AQ117">
        <f t="shared" si="35"/>
        <v>8.0559458908459213E-6</v>
      </c>
      <c r="AR117">
        <f t="shared" si="36"/>
        <v>-3.1236738872130254E-7</v>
      </c>
      <c r="AS117">
        <f t="shared" si="37"/>
        <v>5.3707835322805921E-9</v>
      </c>
      <c r="BJ117">
        <f t="shared" si="38"/>
        <v>1.2716149999999999</v>
      </c>
      <c r="BK117">
        <f t="shared" si="39"/>
        <v>0.25346254499999998</v>
      </c>
      <c r="BL117">
        <f t="shared" si="40"/>
        <v>4.4362931255999993E-2</v>
      </c>
      <c r="BM117">
        <f t="shared" si="41"/>
        <v>-8.9842807087740003E-4</v>
      </c>
      <c r="BN117">
        <f t="shared" si="42"/>
        <v>5.7821299341579899E-7</v>
      </c>
    </row>
    <row r="118" spans="1:66" ht="15">
      <c r="A118" s="32">
        <v>7</v>
      </c>
      <c r="B118" s="33">
        <f t="shared" ca="1" si="22"/>
        <v>1413.8919076794211</v>
      </c>
      <c r="C118">
        <f t="shared" si="23"/>
        <v>1382</v>
      </c>
      <c r="D118">
        <f t="shared" ca="1" si="24"/>
        <v>6.9946612421180738</v>
      </c>
      <c r="E118">
        <f t="shared" ca="1" si="25"/>
        <v>7.0006470162123069</v>
      </c>
      <c r="F118">
        <f t="shared" ca="1" si="26"/>
        <v>1413</v>
      </c>
      <c r="G118">
        <f t="shared" ca="1" si="27"/>
        <v>1414</v>
      </c>
      <c r="M118" s="280">
        <v>148</v>
      </c>
      <c r="N118" s="280">
        <f t="shared" si="28"/>
        <v>0.39432496230829095</v>
      </c>
      <c r="AK118">
        <f t="shared" si="29"/>
        <v>-9.1941659999999995E-2</v>
      </c>
      <c r="AL118">
        <f t="shared" si="30"/>
        <v>0.40498527600000006</v>
      </c>
      <c r="AM118">
        <f t="shared" si="31"/>
        <v>9.4051636143999987E-2</v>
      </c>
      <c r="AN118">
        <f t="shared" si="32"/>
        <v>-1.4255355645248002E-2</v>
      </c>
      <c r="AO118">
        <f t="shared" si="33"/>
        <v>1.6121253447111679E-3</v>
      </c>
      <c r="AP118">
        <f t="shared" si="34"/>
        <v>-1.3512805930940828E-4</v>
      </c>
      <c r="AQ118">
        <f t="shared" si="35"/>
        <v>8.3904030669512189E-6</v>
      </c>
      <c r="AR118">
        <f t="shared" si="36"/>
        <v>-3.2754905558950375E-7</v>
      </c>
      <c r="AS118">
        <f t="shared" si="37"/>
        <v>5.6701257914649081E-9</v>
      </c>
      <c r="BJ118">
        <f t="shared" si="38"/>
        <v>1.2716149999999999</v>
      </c>
      <c r="BK118">
        <f t="shared" si="39"/>
        <v>0.25518678</v>
      </c>
      <c r="BL118">
        <f t="shared" si="40"/>
        <v>4.4968561535999992E-2</v>
      </c>
      <c r="BM118">
        <f t="shared" si="41"/>
        <v>-9.1688835016960006E-4</v>
      </c>
      <c r="BN118">
        <f t="shared" si="42"/>
        <v>5.9410795748326408E-7</v>
      </c>
    </row>
    <row r="119" spans="1:66" ht="15">
      <c r="A119" s="32">
        <v>7</v>
      </c>
      <c r="B119" s="33">
        <f t="shared" ca="1" si="22"/>
        <v>1413.8919076794211</v>
      </c>
      <c r="C119">
        <f t="shared" si="23"/>
        <v>1382</v>
      </c>
      <c r="D119">
        <f t="shared" ca="1" si="24"/>
        <v>6.9946612421180738</v>
      </c>
      <c r="E119">
        <f t="shared" ca="1" si="25"/>
        <v>7.0006470162123069</v>
      </c>
      <c r="F119">
        <f t="shared" ca="1" si="26"/>
        <v>1413</v>
      </c>
      <c r="G119">
        <f t="shared" ca="1" si="27"/>
        <v>1414</v>
      </c>
      <c r="M119" s="280">
        <v>149</v>
      </c>
      <c r="N119" s="280">
        <f t="shared" si="28"/>
        <v>0.39808541218662397</v>
      </c>
      <c r="AK119">
        <f t="shared" si="29"/>
        <v>-9.1941659999999995E-2</v>
      </c>
      <c r="AL119">
        <f t="shared" si="30"/>
        <v>0.40772166300000007</v>
      </c>
      <c r="AM119">
        <f t="shared" si="31"/>
        <v>9.5326898010999986E-2</v>
      </c>
      <c r="AN119">
        <f t="shared" si="32"/>
        <v>-1.4546272386181003E-2</v>
      </c>
      <c r="AO119">
        <f t="shared" si="33"/>
        <v>1.6561398900312978E-3</v>
      </c>
      <c r="AP119">
        <f t="shared" si="34"/>
        <v>-1.3975530573214103E-4</v>
      </c>
      <c r="AQ119">
        <f t="shared" si="35"/>
        <v>8.7363523716014146E-6</v>
      </c>
      <c r="AR119">
        <f t="shared" si="36"/>
        <v>-3.433588318036499E-7</v>
      </c>
      <c r="AS119">
        <f t="shared" si="37"/>
        <v>5.9839660092752299E-9</v>
      </c>
      <c r="BJ119">
        <f t="shared" si="38"/>
        <v>1.2716149999999999</v>
      </c>
      <c r="BK119">
        <f t="shared" si="39"/>
        <v>0.25691101500000002</v>
      </c>
      <c r="BL119">
        <f t="shared" si="40"/>
        <v>4.5578297783999994E-2</v>
      </c>
      <c r="BM119">
        <f t="shared" si="41"/>
        <v>-9.3559978587620001E-4</v>
      </c>
      <c r="BN119">
        <f t="shared" si="42"/>
        <v>6.1032840318587907E-7</v>
      </c>
    </row>
    <row r="120" spans="1:66" ht="15">
      <c r="A120" s="32">
        <v>7</v>
      </c>
      <c r="B120" s="33">
        <f t="shared" ca="1" si="22"/>
        <v>1413.8919076794211</v>
      </c>
      <c r="C120">
        <f t="shared" si="23"/>
        <v>1382</v>
      </c>
      <c r="D120">
        <f t="shared" ca="1" si="24"/>
        <v>6.9946612421180738</v>
      </c>
      <c r="E120">
        <f t="shared" ca="1" si="25"/>
        <v>7.0006470162123069</v>
      </c>
      <c r="F120">
        <f t="shared" ca="1" si="26"/>
        <v>1413</v>
      </c>
      <c r="G120">
        <f t="shared" ca="1" si="27"/>
        <v>1414</v>
      </c>
      <c r="M120" s="280">
        <v>150</v>
      </c>
      <c r="N120" s="280">
        <f t="shared" si="28"/>
        <v>0.40185129888473442</v>
      </c>
      <c r="AK120">
        <f t="shared" si="29"/>
        <v>-9.1941659999999995E-2</v>
      </c>
      <c r="AL120">
        <f t="shared" si="30"/>
        <v>0.41045805000000002</v>
      </c>
      <c r="AM120">
        <f t="shared" si="31"/>
        <v>9.6610747499999983E-2</v>
      </c>
      <c r="AN120">
        <f t="shared" si="32"/>
        <v>-1.4841120375000003E-2</v>
      </c>
      <c r="AO120">
        <f t="shared" si="33"/>
        <v>1.7010496125E-3</v>
      </c>
      <c r="AP120">
        <f t="shared" si="34"/>
        <v>-1.44508455E-4</v>
      </c>
      <c r="AQ120">
        <f t="shared" si="35"/>
        <v>9.0941075578124995E-6</v>
      </c>
      <c r="AR120">
        <f t="shared" si="36"/>
        <v>-3.5981822531250002E-7</v>
      </c>
      <c r="AS120">
        <f t="shared" si="37"/>
        <v>6.3129019359374988E-9</v>
      </c>
      <c r="BJ120">
        <f t="shared" si="38"/>
        <v>1.2716149999999999</v>
      </c>
      <c r="BK120">
        <f t="shared" si="39"/>
        <v>0.25863524999999998</v>
      </c>
      <c r="BL120">
        <f t="shared" si="40"/>
        <v>4.6192139999999993E-2</v>
      </c>
      <c r="BM120">
        <f t="shared" si="41"/>
        <v>-9.54564075E-4</v>
      </c>
      <c r="BN120">
        <f t="shared" si="42"/>
        <v>6.2687874374999998E-7</v>
      </c>
    </row>
    <row r="121" spans="1:66" ht="15">
      <c r="A121" s="32">
        <v>7</v>
      </c>
      <c r="B121" s="33">
        <f t="shared" ca="1" si="22"/>
        <v>1413.8919076794211</v>
      </c>
      <c r="C121">
        <f t="shared" si="23"/>
        <v>1382</v>
      </c>
      <c r="D121">
        <f t="shared" ca="1" si="24"/>
        <v>6.9946612421180738</v>
      </c>
      <c r="E121">
        <f t="shared" ca="1" si="25"/>
        <v>7.0006470162123069</v>
      </c>
      <c r="F121">
        <f t="shared" ca="1" si="26"/>
        <v>1413</v>
      </c>
      <c r="G121">
        <f t="shared" ca="1" si="27"/>
        <v>1414</v>
      </c>
      <c r="M121" s="280">
        <v>151</v>
      </c>
      <c r="N121" s="280">
        <f t="shared" si="28"/>
        <v>0.40562260582112974</v>
      </c>
      <c r="AK121">
        <f t="shared" si="29"/>
        <v>-9.1941659999999995E-2</v>
      </c>
      <c r="AL121">
        <f t="shared" si="30"/>
        <v>0.41319443700000003</v>
      </c>
      <c r="AM121">
        <f t="shared" si="31"/>
        <v>9.7903184610999991E-2</v>
      </c>
      <c r="AN121">
        <f t="shared" si="32"/>
        <v>-1.5139925995919002E-2</v>
      </c>
      <c r="AO121">
        <f t="shared" si="33"/>
        <v>1.7468665681488979E-3</v>
      </c>
      <c r="AP121">
        <f t="shared" si="34"/>
        <v>-1.4939005908234701E-4</v>
      </c>
      <c r="AQ121">
        <f t="shared" si="35"/>
        <v>9.4639887596790086E-6</v>
      </c>
      <c r="AR121">
        <f t="shared" si="36"/>
        <v>-3.769493292616859E-7</v>
      </c>
      <c r="AS121">
        <f t="shared" si="37"/>
        <v>6.6575517199059693E-9</v>
      </c>
      <c r="BJ121">
        <f t="shared" si="38"/>
        <v>1.2716149999999999</v>
      </c>
      <c r="BK121">
        <f t="shared" si="39"/>
        <v>0.260359485</v>
      </c>
      <c r="BL121">
        <f t="shared" si="40"/>
        <v>4.6810088183999989E-2</v>
      </c>
      <c r="BM121">
        <f t="shared" si="41"/>
        <v>-9.7378291454380003E-4</v>
      </c>
      <c r="BN121">
        <f t="shared" si="42"/>
        <v>6.4376342212067907E-7</v>
      </c>
    </row>
    <row r="122" spans="1:66" ht="15">
      <c r="A122" s="32">
        <v>7</v>
      </c>
      <c r="B122" s="33">
        <f t="shared" ca="1" si="22"/>
        <v>1413.8919076794211</v>
      </c>
      <c r="C122">
        <f t="shared" si="23"/>
        <v>1382</v>
      </c>
      <c r="D122">
        <f t="shared" ca="1" si="24"/>
        <v>6.9946612421180738</v>
      </c>
      <c r="E122">
        <f t="shared" ca="1" si="25"/>
        <v>7.0006470162123069</v>
      </c>
      <c r="F122">
        <f t="shared" ca="1" si="26"/>
        <v>1413</v>
      </c>
      <c r="G122">
        <f t="shared" ca="1" si="27"/>
        <v>1414</v>
      </c>
      <c r="M122" s="280">
        <v>152</v>
      </c>
      <c r="N122" s="280">
        <f t="shared" si="28"/>
        <v>0.4093993164665965</v>
      </c>
      <c r="AK122">
        <f t="shared" si="29"/>
        <v>-9.1941659999999995E-2</v>
      </c>
      <c r="AL122">
        <f t="shared" si="30"/>
        <v>0.41593082400000003</v>
      </c>
      <c r="AM122">
        <f t="shared" si="31"/>
        <v>9.9204209343999983E-2</v>
      </c>
      <c r="AN122">
        <f t="shared" si="32"/>
        <v>-1.5442715633152002E-2</v>
      </c>
      <c r="AO122">
        <f t="shared" si="33"/>
        <v>1.793602893651968E-3</v>
      </c>
      <c r="AP122">
        <f t="shared" si="34"/>
        <v>-1.5440270420239975E-4</v>
      </c>
      <c r="AQ122">
        <f t="shared" si="35"/>
        <v>9.8463225783122117E-6</v>
      </c>
      <c r="AR122">
        <f t="shared" si="36"/>
        <v>-3.9477483385509606E-7</v>
      </c>
      <c r="AS122">
        <f t="shared" si="37"/>
        <v>7.0185544609790633E-9</v>
      </c>
      <c r="BJ122">
        <f t="shared" si="38"/>
        <v>1.2716149999999999</v>
      </c>
      <c r="BK122">
        <f t="shared" si="39"/>
        <v>0.26208372000000002</v>
      </c>
      <c r="BL122">
        <f t="shared" si="40"/>
        <v>4.7432142335999988E-2</v>
      </c>
      <c r="BM122">
        <f t="shared" si="41"/>
        <v>-9.932580015104E-4</v>
      </c>
      <c r="BN122">
        <f t="shared" si="42"/>
        <v>6.6098691096166399E-7</v>
      </c>
    </row>
    <row r="123" spans="1:66" ht="15">
      <c r="A123" s="32">
        <v>7</v>
      </c>
      <c r="B123" s="33">
        <f t="shared" ca="1" si="22"/>
        <v>1413.8919076794211</v>
      </c>
      <c r="C123">
        <f t="shared" si="23"/>
        <v>1382</v>
      </c>
      <c r="D123">
        <f t="shared" ca="1" si="24"/>
        <v>6.9946612421180738</v>
      </c>
      <c r="E123">
        <f t="shared" ca="1" si="25"/>
        <v>7.0006470162123069</v>
      </c>
      <c r="F123">
        <f t="shared" ca="1" si="26"/>
        <v>1413</v>
      </c>
      <c r="G123">
        <f t="shared" ca="1" si="27"/>
        <v>1414</v>
      </c>
      <c r="M123" s="280">
        <v>153</v>
      </c>
      <c r="N123" s="280">
        <f t="shared" si="28"/>
        <v>0.41318141434404781</v>
      </c>
      <c r="AK123">
        <f t="shared" si="29"/>
        <v>-9.1941659999999995E-2</v>
      </c>
      <c r="AL123">
        <f t="shared" si="30"/>
        <v>0.41866721100000004</v>
      </c>
      <c r="AM123">
        <f t="shared" si="31"/>
        <v>0.10051382169899999</v>
      </c>
      <c r="AN123">
        <f t="shared" si="32"/>
        <v>-1.5749515670913001E-2</v>
      </c>
      <c r="AO123">
        <f t="shared" si="33"/>
        <v>1.8412708063255379E-3</v>
      </c>
      <c r="AP123">
        <f t="shared" si="34"/>
        <v>-1.5954901106559108E-4</v>
      </c>
      <c r="AQ123">
        <f t="shared" si="35"/>
        <v>1.0241442168353151E-5</v>
      </c>
      <c r="AR123">
        <f t="shared" si="36"/>
        <v>-4.1331803837546813E-7</v>
      </c>
      <c r="AS123">
        <f t="shared" si="37"/>
        <v>7.396570774588534E-9</v>
      </c>
      <c r="BJ123">
        <f t="shared" si="38"/>
        <v>1.2716149999999999</v>
      </c>
      <c r="BK123">
        <f t="shared" si="39"/>
        <v>0.26380795499999998</v>
      </c>
      <c r="BL123">
        <f t="shared" si="40"/>
        <v>4.8058302455999992E-2</v>
      </c>
      <c r="BM123">
        <f t="shared" si="41"/>
        <v>-1.0129910329026001E-3</v>
      </c>
      <c r="BN123">
        <f t="shared" si="42"/>
        <v>6.7855371265539901E-7</v>
      </c>
    </row>
    <row r="124" spans="1:66" ht="15">
      <c r="A124" s="32">
        <v>7</v>
      </c>
      <c r="B124" s="33">
        <f t="shared" ca="1" si="22"/>
        <v>1413.8919076794211</v>
      </c>
      <c r="C124">
        <f t="shared" si="23"/>
        <v>1382</v>
      </c>
      <c r="D124">
        <f t="shared" ca="1" si="24"/>
        <v>6.9946612421180738</v>
      </c>
      <c r="E124">
        <f t="shared" ca="1" si="25"/>
        <v>7.0006470162123069</v>
      </c>
      <c r="F124">
        <f t="shared" ca="1" si="26"/>
        <v>1413</v>
      </c>
      <c r="G124">
        <f t="shared" ca="1" si="27"/>
        <v>1414</v>
      </c>
      <c r="M124" s="280">
        <v>154</v>
      </c>
      <c r="N124" s="280">
        <f t="shared" si="28"/>
        <v>0.41696888302836954</v>
      </c>
      <c r="AK124">
        <f t="shared" si="29"/>
        <v>-9.1941659999999995E-2</v>
      </c>
      <c r="AL124">
        <f t="shared" si="30"/>
        <v>0.42140359800000005</v>
      </c>
      <c r="AM124">
        <f t="shared" si="31"/>
        <v>0.10183202167599999</v>
      </c>
      <c r="AN124">
        <f t="shared" si="32"/>
        <v>-1.6060352493416002E-2</v>
      </c>
      <c r="AO124">
        <f t="shared" si="33"/>
        <v>1.8898826041282878E-3</v>
      </c>
      <c r="AP124">
        <f t="shared" si="34"/>
        <v>-1.6483163508792783E-4</v>
      </c>
      <c r="AQ124">
        <f t="shared" si="35"/>
        <v>1.0649687325060498E-5</v>
      </c>
      <c r="AR124">
        <f t="shared" si="36"/>
        <v>-4.3260286336525152E-7</v>
      </c>
      <c r="AS124">
        <f t="shared" si="37"/>
        <v>7.7922833674114072E-9</v>
      </c>
      <c r="BJ124">
        <f t="shared" si="38"/>
        <v>1.2716149999999999</v>
      </c>
      <c r="BK124">
        <f t="shared" si="39"/>
        <v>0.26553219</v>
      </c>
      <c r="BL124">
        <f t="shared" si="40"/>
        <v>4.8688568543999992E-2</v>
      </c>
      <c r="BM124">
        <f t="shared" si="41"/>
        <v>-1.0329837057232001E-3</v>
      </c>
      <c r="BN124">
        <f t="shared" si="42"/>
        <v>6.9646835930302404E-7</v>
      </c>
    </row>
    <row r="125" spans="1:66" ht="15">
      <c r="A125" s="32">
        <v>7</v>
      </c>
      <c r="B125" s="33">
        <f t="shared" ca="1" si="22"/>
        <v>1413.8919076794211</v>
      </c>
      <c r="C125">
        <f t="shared" si="23"/>
        <v>1382</v>
      </c>
      <c r="D125">
        <f t="shared" ca="1" si="24"/>
        <v>6.9946612421180738</v>
      </c>
      <c r="E125">
        <f t="shared" ca="1" si="25"/>
        <v>7.0006470162123069</v>
      </c>
      <c r="F125">
        <f t="shared" ca="1" si="26"/>
        <v>1413</v>
      </c>
      <c r="G125">
        <f t="shared" ca="1" si="27"/>
        <v>1414</v>
      </c>
      <c r="M125" s="280">
        <v>155</v>
      </c>
      <c r="N125" s="280">
        <f t="shared" si="28"/>
        <v>0.42076170614626862</v>
      </c>
      <c r="AK125">
        <f t="shared" si="29"/>
        <v>-9.1941659999999995E-2</v>
      </c>
      <c r="AL125">
        <f t="shared" si="30"/>
        <v>0.42413998500000005</v>
      </c>
      <c r="AM125">
        <f t="shared" si="31"/>
        <v>0.10315880927499999</v>
      </c>
      <c r="AN125">
        <f t="shared" si="32"/>
        <v>-1.6375252484875001E-2</v>
      </c>
      <c r="AO125">
        <f t="shared" si="33"/>
        <v>1.93945066566125E-3</v>
      </c>
      <c r="AP125">
        <f t="shared" si="34"/>
        <v>-1.7025326662435002E-4</v>
      </c>
      <c r="AQ125">
        <f t="shared" si="35"/>
        <v>1.107140457197327E-5</v>
      </c>
      <c r="AR125">
        <f t="shared" si="36"/>
        <v>-4.5265386296880045E-7</v>
      </c>
      <c r="AS125">
        <f t="shared" si="37"/>
        <v>8.2063976244551615E-9</v>
      </c>
      <c r="BJ125">
        <f t="shared" si="38"/>
        <v>1.2716149999999999</v>
      </c>
      <c r="BK125">
        <f t="shared" si="39"/>
        <v>0.26725642500000002</v>
      </c>
      <c r="BL125">
        <f t="shared" si="40"/>
        <v>4.932294059999999E-2</v>
      </c>
      <c r="BM125">
        <f t="shared" si="41"/>
        <v>-1.053237716975E-3</v>
      </c>
      <c r="BN125">
        <f t="shared" si="42"/>
        <v>7.1473541272437499E-7</v>
      </c>
    </row>
    <row r="126" spans="1:66" ht="15">
      <c r="A126" s="32">
        <v>7</v>
      </c>
      <c r="B126" s="33">
        <f t="shared" ca="1" si="22"/>
        <v>1413.8919076794211</v>
      </c>
      <c r="C126">
        <f t="shared" si="23"/>
        <v>1382</v>
      </c>
      <c r="D126">
        <f t="shared" ca="1" si="24"/>
        <v>6.9946612421180738</v>
      </c>
      <c r="E126">
        <f t="shared" ca="1" si="25"/>
        <v>7.0006470162123069</v>
      </c>
      <c r="F126">
        <f t="shared" ca="1" si="26"/>
        <v>1413</v>
      </c>
      <c r="G126">
        <f t="shared" ca="1" si="27"/>
        <v>1414</v>
      </c>
      <c r="M126" s="280">
        <v>156</v>
      </c>
      <c r="N126" s="280">
        <f t="shared" si="28"/>
        <v>0.42455986737612078</v>
      </c>
      <c r="AK126">
        <f t="shared" si="29"/>
        <v>-9.1941659999999995E-2</v>
      </c>
      <c r="AL126">
        <f t="shared" si="30"/>
        <v>0.42687637200000006</v>
      </c>
      <c r="AM126">
        <f t="shared" si="31"/>
        <v>0.10449418449599999</v>
      </c>
      <c r="AN126">
        <f t="shared" si="32"/>
        <v>-1.6694242029504001E-2</v>
      </c>
      <c r="AO126">
        <f t="shared" si="33"/>
        <v>1.9899874501678079E-3</v>
      </c>
      <c r="AP126">
        <f t="shared" si="34"/>
        <v>-1.7581663119708982E-4</v>
      </c>
      <c r="AQ126">
        <f t="shared" si="35"/>
        <v>1.1506947249148367E-5</v>
      </c>
      <c r="AR126">
        <f t="shared" si="36"/>
        <v>-4.7349623743696053E-7</v>
      </c>
      <c r="AS126">
        <f t="shared" si="37"/>
        <v>8.6396422077675966E-9</v>
      </c>
      <c r="BJ126">
        <f t="shared" si="38"/>
        <v>1.2716149999999999</v>
      </c>
      <c r="BK126">
        <f t="shared" si="39"/>
        <v>0.26898065999999998</v>
      </c>
      <c r="BL126">
        <f t="shared" si="40"/>
        <v>4.9961418623999991E-2</v>
      </c>
      <c r="BM126">
        <f t="shared" si="41"/>
        <v>-1.0737547636608001E-3</v>
      </c>
      <c r="BN126">
        <f t="shared" si="42"/>
        <v>7.33359464457984E-7</v>
      </c>
    </row>
    <row r="127" spans="1:66" ht="15">
      <c r="A127" s="32">
        <v>7</v>
      </c>
      <c r="B127" s="33">
        <f t="shared" ca="1" si="22"/>
        <v>1413.8919076794211</v>
      </c>
      <c r="C127">
        <f t="shared" si="23"/>
        <v>1382</v>
      </c>
      <c r="D127">
        <f t="shared" ca="1" si="24"/>
        <v>6.9946612421180738</v>
      </c>
      <c r="E127">
        <f t="shared" ca="1" si="25"/>
        <v>7.0006470162123069</v>
      </c>
      <c r="F127">
        <f t="shared" ca="1" si="26"/>
        <v>1413</v>
      </c>
      <c r="G127">
        <f t="shared" ca="1" si="27"/>
        <v>1414</v>
      </c>
      <c r="M127" s="280">
        <v>157</v>
      </c>
      <c r="N127" s="280">
        <f t="shared" si="28"/>
        <v>0.42836335044781859</v>
      </c>
      <c r="AK127">
        <f t="shared" si="29"/>
        <v>-9.1941659999999995E-2</v>
      </c>
      <c r="AL127">
        <f t="shared" si="30"/>
        <v>0.42961275900000007</v>
      </c>
      <c r="AM127">
        <f t="shared" si="31"/>
        <v>0.10583814733899999</v>
      </c>
      <c r="AN127">
        <f t="shared" si="32"/>
        <v>-1.7017347511517001E-2</v>
      </c>
      <c r="AO127">
        <f t="shared" si="33"/>
        <v>2.0415054975336977E-3</v>
      </c>
      <c r="AP127">
        <f t="shared" si="34"/>
        <v>-1.8152448972403055E-4</v>
      </c>
      <c r="AQ127">
        <f t="shared" si="35"/>
        <v>1.1956675601972958E-5</v>
      </c>
      <c r="AR127">
        <f t="shared" si="36"/>
        <v>-4.9515584579510883E-7</v>
      </c>
      <c r="AS127">
        <f t="shared" si="37"/>
        <v>9.0927696669238698E-9</v>
      </c>
      <c r="BJ127">
        <f t="shared" si="38"/>
        <v>1.2716149999999999</v>
      </c>
      <c r="BK127">
        <f t="shared" si="39"/>
        <v>0.270704895</v>
      </c>
      <c r="BL127">
        <f t="shared" si="40"/>
        <v>5.0604002615999989E-2</v>
      </c>
      <c r="BM127">
        <f t="shared" si="41"/>
        <v>-1.0945365427834002E-3</v>
      </c>
      <c r="BN127">
        <f t="shared" si="42"/>
        <v>7.5234513576107903E-7</v>
      </c>
    </row>
    <row r="128" spans="1:66" ht="15">
      <c r="A128" s="45">
        <f>formulas!D206</f>
        <v>0</v>
      </c>
      <c r="B128" s="33">
        <f t="shared" ca="1" si="22"/>
        <v>32.040321848434893</v>
      </c>
      <c r="C128">
        <f t="shared" si="23"/>
        <v>1</v>
      </c>
      <c r="D128">
        <f t="shared" ca="1" si="24"/>
        <v>-1.2104620903635442E-4</v>
      </c>
      <c r="E128">
        <f t="shared" ca="1" si="25"/>
        <v>2.8809542878360126E-3</v>
      </c>
      <c r="F128">
        <f t="shared" ca="1" si="26"/>
        <v>32</v>
      </c>
      <c r="G128">
        <f t="shared" ca="1" si="27"/>
        <v>33</v>
      </c>
      <c r="M128" s="280">
        <v>158</v>
      </c>
      <c r="N128" s="280">
        <f t="shared" si="28"/>
        <v>0.43217213914262093</v>
      </c>
      <c r="AK128">
        <f t="shared" si="29"/>
        <v>-9.1941659999999995E-2</v>
      </c>
      <c r="AL128">
        <f t="shared" si="30"/>
        <v>0.43234914600000002</v>
      </c>
      <c r="AM128">
        <f t="shared" si="31"/>
        <v>0.10719069780399999</v>
      </c>
      <c r="AN128">
        <f t="shared" si="32"/>
        <v>-1.7344595315128001E-2</v>
      </c>
      <c r="AO128">
        <f t="shared" si="33"/>
        <v>2.094017428287008E-3</v>
      </c>
      <c r="AP128">
        <f t="shared" si="34"/>
        <v>-1.8737963874706587E-4</v>
      </c>
      <c r="AQ128">
        <f t="shared" si="35"/>
        <v>1.2420956870551694E-5</v>
      </c>
      <c r="AR128">
        <f t="shared" si="36"/>
        <v>-5.1765921867570943E-7</v>
      </c>
      <c r="AS128">
        <f t="shared" si="37"/>
        <v>9.5665570614440975E-9</v>
      </c>
      <c r="BJ128">
        <f t="shared" si="38"/>
        <v>1.2716149999999999</v>
      </c>
      <c r="BK128">
        <f t="shared" si="39"/>
        <v>0.27242913000000002</v>
      </c>
      <c r="BL128">
        <f t="shared" si="40"/>
        <v>5.1250692575999991E-2</v>
      </c>
      <c r="BM128">
        <f t="shared" si="41"/>
        <v>-1.1155847513456001E-3</v>
      </c>
      <c r="BN128">
        <f t="shared" si="42"/>
        <v>7.7169707760958404E-7</v>
      </c>
    </row>
    <row r="129" spans="1:66" ht="15">
      <c r="A129" s="32">
        <v>7</v>
      </c>
      <c r="B129" s="33">
        <f t="shared" ca="1" si="22"/>
        <v>1413.8919076794211</v>
      </c>
      <c r="C129">
        <f t="shared" si="23"/>
        <v>1382</v>
      </c>
      <c r="D129">
        <f t="shared" ca="1" si="24"/>
        <v>6.9946612421180738</v>
      </c>
      <c r="E129">
        <f t="shared" ca="1" si="25"/>
        <v>7.0006470162123069</v>
      </c>
      <c r="F129">
        <f t="shared" ca="1" si="26"/>
        <v>1413</v>
      </c>
      <c r="G129">
        <f t="shared" ca="1" si="27"/>
        <v>1414</v>
      </c>
      <c r="M129" s="280">
        <v>159</v>
      </c>
      <c r="N129" s="280">
        <f t="shared" si="28"/>
        <v>0.43598621729300174</v>
      </c>
      <c r="AK129">
        <f t="shared" si="29"/>
        <v>-9.1941659999999995E-2</v>
      </c>
      <c r="AL129">
        <f t="shared" si="30"/>
        <v>0.43508553300000002</v>
      </c>
      <c r="AM129">
        <f t="shared" si="31"/>
        <v>0.10855183589099998</v>
      </c>
      <c r="AN129">
        <f t="shared" si="32"/>
        <v>-1.7676011824551002E-2</v>
      </c>
      <c r="AO129">
        <f t="shared" si="33"/>
        <v>2.1475359435981778E-3</v>
      </c>
      <c r="AP129">
        <f t="shared" si="34"/>
        <v>-1.9338491066045864E-4</v>
      </c>
      <c r="AQ129">
        <f t="shared" si="35"/>
        <v>1.2900165379668766E-5</v>
      </c>
      <c r="AR129">
        <f t="shared" si="36"/>
        <v>-5.410335713164459E-7</v>
      </c>
      <c r="AS129">
        <f t="shared" si="37"/>
        <v>1.0061806595296005E-8</v>
      </c>
      <c r="BJ129">
        <f t="shared" si="38"/>
        <v>1.2716149999999999</v>
      </c>
      <c r="BK129">
        <f t="shared" si="39"/>
        <v>0.27415336499999998</v>
      </c>
      <c r="BL129">
        <f t="shared" si="40"/>
        <v>5.190148850399999E-2</v>
      </c>
      <c r="BM129">
        <f t="shared" si="41"/>
        <v>-1.1369010863502001E-3</v>
      </c>
      <c r="BN129">
        <f t="shared" si="42"/>
        <v>7.9141997069811902E-7</v>
      </c>
    </row>
    <row r="130" spans="1:66" ht="15">
      <c r="A130" s="32">
        <v>7</v>
      </c>
      <c r="B130" s="33">
        <f t="shared" ca="1" si="22"/>
        <v>1413.8919076794211</v>
      </c>
      <c r="C130">
        <f t="shared" si="23"/>
        <v>1382</v>
      </c>
      <c r="D130">
        <f t="shared" ca="1" si="24"/>
        <v>6.9946612421180738</v>
      </c>
      <c r="E130">
        <f t="shared" ca="1" si="25"/>
        <v>7.0006470162123069</v>
      </c>
      <c r="F130">
        <f t="shared" ca="1" si="26"/>
        <v>1413</v>
      </c>
      <c r="G130">
        <f t="shared" ca="1" si="27"/>
        <v>1414</v>
      </c>
      <c r="M130" s="280">
        <v>160</v>
      </c>
      <c r="N130" s="280">
        <f t="shared" si="28"/>
        <v>0.43980556878249971</v>
      </c>
      <c r="AK130">
        <f t="shared" si="29"/>
        <v>-9.1941659999999995E-2</v>
      </c>
      <c r="AL130">
        <f t="shared" si="30"/>
        <v>0.43782192000000003</v>
      </c>
      <c r="AM130">
        <f t="shared" si="31"/>
        <v>0.1099215616</v>
      </c>
      <c r="AN130">
        <f t="shared" si="32"/>
        <v>-1.8011623424000003E-2</v>
      </c>
      <c r="AO130">
        <f t="shared" si="33"/>
        <v>2.2020738252799999E-3</v>
      </c>
      <c r="AP130">
        <f t="shared" si="34"/>
        <v>-1.9954317393920004E-4</v>
      </c>
      <c r="AQ130">
        <f t="shared" si="35"/>
        <v>1.3394682629324798E-5</v>
      </c>
      <c r="AR130">
        <f t="shared" si="36"/>
        <v>-5.6530681672499208E-7</v>
      </c>
      <c r="AS130">
        <f t="shared" si="37"/>
        <v>1.0579346263638015E-8</v>
      </c>
      <c r="BJ130">
        <f t="shared" si="38"/>
        <v>1.2716149999999999</v>
      </c>
      <c r="BK130">
        <f t="shared" si="39"/>
        <v>0.2758776</v>
      </c>
      <c r="BL130">
        <f t="shared" si="40"/>
        <v>5.2556390399999993E-2</v>
      </c>
      <c r="BM130">
        <f t="shared" si="41"/>
        <v>-1.1584872448000001E-3</v>
      </c>
      <c r="BN130">
        <f t="shared" si="42"/>
        <v>8.1151852544E-7</v>
      </c>
    </row>
    <row r="131" spans="1:66" ht="15">
      <c r="A131" s="32">
        <v>7</v>
      </c>
      <c r="B131" s="33">
        <f t="shared" ref="B131:B178" ca="1" si="43">(A131-D131)/(E131-D131)*(G131-F131)+F131</f>
        <v>1413.8919076794211</v>
      </c>
      <c r="C131">
        <f t="shared" ref="C131:C178" si="44">MAX(COUNTIF($N$2:$N$25400,"&lt;"&amp;A131),1)</f>
        <v>1382</v>
      </c>
      <c r="D131">
        <f t="shared" ref="D131:D194" ca="1" si="45">INDIRECT(ADDRESS(C131+1,14))</f>
        <v>6.9946612421180738</v>
      </c>
      <c r="E131">
        <f t="shared" ref="E131:E178" ca="1" si="46">INDIRECT(ADDRESS(C131+2,14))</f>
        <v>7.0006470162123069</v>
      </c>
      <c r="F131">
        <f t="shared" ref="F131:F178" ca="1" si="47">INDIRECT(ADDRESS(C131+1,13))</f>
        <v>1413</v>
      </c>
      <c r="G131">
        <f t="shared" ref="G131:G178" ca="1" si="48">INDIRECT(ADDRESS(C131+2,13))</f>
        <v>1414</v>
      </c>
      <c r="M131" s="280">
        <v>161</v>
      </c>
      <c r="N131" s="280">
        <f t="shared" ref="N131:N194" si="49">IF(M131&gt;=$P$1,SUM(BJ131:BN131),SUM(AK131:AS131))</f>
        <v>0.44363017754556872</v>
      </c>
      <c r="AK131">
        <f t="shared" si="29"/>
        <v>-9.1941659999999995E-2</v>
      </c>
      <c r="AL131">
        <f t="shared" si="30"/>
        <v>0.44055830700000004</v>
      </c>
      <c r="AM131">
        <f t="shared" si="31"/>
        <v>0.11129987493099999</v>
      </c>
      <c r="AN131">
        <f t="shared" si="32"/>
        <v>-1.8351456497689003E-2</v>
      </c>
      <c r="AO131">
        <f t="shared" si="33"/>
        <v>2.2576439357876177E-3</v>
      </c>
      <c r="AP131">
        <f t="shared" si="34"/>
        <v>-2.0585733336736861E-4</v>
      </c>
      <c r="AQ131">
        <f t="shared" si="35"/>
        <v>1.3904897385848578E-5</v>
      </c>
      <c r="AR131">
        <f t="shared" si="36"/>
        <v>-5.905075790114816E-7</v>
      </c>
      <c r="AS131">
        <f t="shared" si="37"/>
        <v>1.1120030511959226E-8</v>
      </c>
      <c r="BJ131">
        <f t="shared" si="38"/>
        <v>1.2716149999999999</v>
      </c>
      <c r="BK131">
        <f t="shared" si="39"/>
        <v>0.27760183500000002</v>
      </c>
      <c r="BL131">
        <f t="shared" si="40"/>
        <v>5.3215398263999993E-2</v>
      </c>
      <c r="BM131">
        <f t="shared" si="41"/>
        <v>-1.1803449236978002E-3</v>
      </c>
      <c r="BN131">
        <f t="shared" si="42"/>
        <v>8.31997481967239E-7</v>
      </c>
    </row>
    <row r="132" spans="1:66" ht="15">
      <c r="A132" s="32">
        <v>7</v>
      </c>
      <c r="B132" s="33">
        <f t="shared" ca="1" si="43"/>
        <v>1413.8919076794211</v>
      </c>
      <c r="C132">
        <f t="shared" si="44"/>
        <v>1382</v>
      </c>
      <c r="D132">
        <f t="shared" ca="1" si="45"/>
        <v>6.9946612421180738</v>
      </c>
      <c r="E132">
        <f t="shared" ca="1" si="46"/>
        <v>7.0006470162123069</v>
      </c>
      <c r="F132">
        <f t="shared" ca="1" si="47"/>
        <v>1413</v>
      </c>
      <c r="G132">
        <f t="shared" ca="1" si="48"/>
        <v>1414</v>
      </c>
      <c r="M132" s="280">
        <v>162</v>
      </c>
      <c r="N132" s="280">
        <f t="shared" si="49"/>
        <v>0.44746002756742775</v>
      </c>
      <c r="AK132">
        <f t="shared" ref="AK132:AK195" si="50">$M132^0*AA$2</f>
        <v>-9.1941659999999995E-2</v>
      </c>
      <c r="AL132">
        <f t="shared" ref="AL132:AL195" si="51">$M132^1*AB$2</f>
        <v>0.44329469400000004</v>
      </c>
      <c r="AM132">
        <f t="shared" ref="AM132:AM195" si="52">$M132^2*AC$2</f>
        <v>0.11268677588399999</v>
      </c>
      <c r="AN132">
        <f t="shared" ref="AN132:AN195" si="53">$M132^3*AD$2</f>
        <v>-1.8695537429832002E-2</v>
      </c>
      <c r="AO132">
        <f t="shared" ref="AO132:AO195" si="54">$M132^4*AE$2</f>
        <v>2.3142592182185278E-3</v>
      </c>
      <c r="AP132">
        <f t="shared" ref="AP132:AP195" si="55">$M132^5*AF$2</f>
        <v>-2.1233033026648936E-4</v>
      </c>
      <c r="AQ132">
        <f t="shared" ref="AQ132:AQ195" si="56">$M132^6*AG$2</f>
        <v>1.4431205773583622E-5</v>
      </c>
      <c r="AR132">
        <f t="shared" ref="AR132:AR195" si="57">$M132^7*AH$2</f>
        <v>-6.1666520688973998E-7</v>
      </c>
      <c r="AS132">
        <f t="shared" ref="AS132:AS195" si="58">$M132^8*AI$2</f>
        <v>1.1684740907773693E-8</v>
      </c>
      <c r="BJ132">
        <f t="shared" ref="BJ132:BJ195" si="59">$M132^0*BC$2</f>
        <v>1.2716149999999999</v>
      </c>
      <c r="BK132">
        <f t="shared" ref="BK132:BK195" si="60">$M132^1*BD$2</f>
        <v>0.27932606999999998</v>
      </c>
      <c r="BL132">
        <f t="shared" ref="BL132:BL195" si="61">$M132^2*BE$2</f>
        <v>5.3878512095999989E-2</v>
      </c>
      <c r="BM132">
        <f t="shared" ref="BM132:BM195" si="62">$M132^3*BF$2</f>
        <v>-1.2024758200464001E-3</v>
      </c>
      <c r="BN132">
        <f t="shared" ref="BN132:BN195" si="63">$M132^4*BG$2</f>
        <v>8.5286161013054407E-7</v>
      </c>
    </row>
    <row r="133" spans="1:66" ht="15">
      <c r="A133" s="32">
        <v>7</v>
      </c>
      <c r="B133" s="33">
        <f t="shared" ca="1" si="43"/>
        <v>1413.8919076794211</v>
      </c>
      <c r="C133">
        <f t="shared" si="44"/>
        <v>1382</v>
      </c>
      <c r="D133">
        <f t="shared" ca="1" si="45"/>
        <v>6.9946612421180738</v>
      </c>
      <c r="E133">
        <f t="shared" ca="1" si="46"/>
        <v>7.0006470162123069</v>
      </c>
      <c r="F133">
        <f t="shared" ca="1" si="47"/>
        <v>1413</v>
      </c>
      <c r="G133">
        <f t="shared" ca="1" si="48"/>
        <v>1414</v>
      </c>
      <c r="M133" s="280">
        <v>163</v>
      </c>
      <c r="N133" s="280">
        <f t="shared" si="49"/>
        <v>0.45129510288391234</v>
      </c>
      <c r="AK133">
        <f t="shared" si="50"/>
        <v>-9.1941659999999995E-2</v>
      </c>
      <c r="AL133">
        <f t="shared" si="51"/>
        <v>0.44603108100000005</v>
      </c>
      <c r="AM133">
        <f t="shared" si="52"/>
        <v>0.11408226445899999</v>
      </c>
      <c r="AN133">
        <f t="shared" si="53"/>
        <v>-1.9043892604643002E-2</v>
      </c>
      <c r="AO133">
        <f t="shared" si="54"/>
        <v>2.3719326963125777E-3</v>
      </c>
      <c r="AP133">
        <f t="shared" si="55"/>
        <v>-2.1896514272389268E-4</v>
      </c>
      <c r="AQ133">
        <f t="shared" si="56"/>
        <v>1.4974011367149588E-5</v>
      </c>
      <c r="AR133">
        <f t="shared" si="57"/>
        <v>-6.4380978734833713E-7</v>
      </c>
      <c r="AS133">
        <f t="shared" si="58"/>
        <v>1.2274386825027386E-8</v>
      </c>
      <c r="BJ133">
        <f t="shared" si="59"/>
        <v>1.2716149999999999</v>
      </c>
      <c r="BK133">
        <f t="shared" si="60"/>
        <v>0.281050305</v>
      </c>
      <c r="BL133">
        <f t="shared" si="61"/>
        <v>5.454573189599999E-2</v>
      </c>
      <c r="BM133">
        <f t="shared" si="62"/>
        <v>-1.2248816308486001E-3</v>
      </c>
      <c r="BN133">
        <f t="shared" si="63"/>
        <v>8.7411570949931909E-7</v>
      </c>
    </row>
    <row r="134" spans="1:66" ht="15">
      <c r="A134" s="32">
        <v>7</v>
      </c>
      <c r="B134" s="33">
        <f t="shared" ca="1" si="43"/>
        <v>1413.8919076794211</v>
      </c>
      <c r="C134">
        <f t="shared" si="44"/>
        <v>1382</v>
      </c>
      <c r="D134">
        <f t="shared" ca="1" si="45"/>
        <v>6.9946612421180738</v>
      </c>
      <c r="E134">
        <f t="shared" ca="1" si="46"/>
        <v>7.0006470162123069</v>
      </c>
      <c r="F134">
        <f t="shared" ca="1" si="47"/>
        <v>1413</v>
      </c>
      <c r="G134">
        <f t="shared" ca="1" si="48"/>
        <v>1414</v>
      </c>
      <c r="M134" s="280">
        <v>164</v>
      </c>
      <c r="N134" s="280">
        <f t="shared" si="49"/>
        <v>0.45513538758132593</v>
      </c>
      <c r="AK134">
        <f t="shared" si="50"/>
        <v>-9.1941659999999995E-2</v>
      </c>
      <c r="AL134">
        <f t="shared" si="51"/>
        <v>0.44876746800000006</v>
      </c>
      <c r="AM134">
        <f t="shared" si="52"/>
        <v>0.11548634065599998</v>
      </c>
      <c r="AN134">
        <f t="shared" si="53"/>
        <v>-1.9396548406336003E-2</v>
      </c>
      <c r="AO134">
        <f t="shared" si="54"/>
        <v>2.4306774744519677E-3</v>
      </c>
      <c r="AP134">
        <f t="shared" si="55"/>
        <v>-2.2576478582107343E-4</v>
      </c>
      <c r="AQ134">
        <f t="shared" si="56"/>
        <v>1.5533725284278506E-5</v>
      </c>
      <c r="AR134">
        <f t="shared" si="57"/>
        <v>-6.7197215949252552E-7</v>
      </c>
      <c r="AS134">
        <f t="shared" si="58"/>
        <v>1.2889906141377283E-8</v>
      </c>
      <c r="BJ134">
        <f t="shared" si="59"/>
        <v>1.2716149999999999</v>
      </c>
      <c r="BK134">
        <f t="shared" si="60"/>
        <v>0.28277454000000002</v>
      </c>
      <c r="BL134">
        <f t="shared" si="61"/>
        <v>5.5217057663999987E-2</v>
      </c>
      <c r="BM134">
        <f t="shared" si="62"/>
        <v>-1.2475640531072001E-3</v>
      </c>
      <c r="BN134">
        <f t="shared" si="63"/>
        <v>8.9576460936166402E-7</v>
      </c>
    </row>
    <row r="135" spans="1:66" ht="15">
      <c r="A135" s="32">
        <v>7</v>
      </c>
      <c r="B135" s="33">
        <f t="shared" ca="1" si="43"/>
        <v>1413.8919076794211</v>
      </c>
      <c r="C135">
        <f t="shared" si="44"/>
        <v>1382</v>
      </c>
      <c r="D135">
        <f t="shared" ca="1" si="45"/>
        <v>6.9946612421180738</v>
      </c>
      <c r="E135">
        <f t="shared" ca="1" si="46"/>
        <v>7.0006470162123069</v>
      </c>
      <c r="F135">
        <f t="shared" ca="1" si="47"/>
        <v>1413</v>
      </c>
      <c r="G135">
        <f t="shared" ca="1" si="48"/>
        <v>1414</v>
      </c>
      <c r="M135" s="280">
        <v>165</v>
      </c>
      <c r="N135" s="280">
        <f t="shared" si="49"/>
        <v>0.45898086579629099</v>
      </c>
      <c r="AK135">
        <f t="shared" si="50"/>
        <v>-9.1941659999999995E-2</v>
      </c>
      <c r="AL135">
        <f t="shared" si="51"/>
        <v>0.45150385500000007</v>
      </c>
      <c r="AM135">
        <f t="shared" si="52"/>
        <v>0.11689900447499998</v>
      </c>
      <c r="AN135">
        <f t="shared" si="53"/>
        <v>-1.9753531219125004E-2</v>
      </c>
      <c r="AO135">
        <f t="shared" si="54"/>
        <v>2.4905067376612498E-3</v>
      </c>
      <c r="AP135">
        <f t="shared" si="55"/>
        <v>-2.3273231186205003E-4</v>
      </c>
      <c r="AQ135">
        <f t="shared" si="56"/>
        <v>1.611076627922587E-5</v>
      </c>
      <c r="AR135">
        <f t="shared" si="57"/>
        <v>-7.0118392855812165E-7</v>
      </c>
      <c r="AS135">
        <f t="shared" si="58"/>
        <v>1.353226594850296E-8</v>
      </c>
      <c r="BJ135">
        <f t="shared" si="59"/>
        <v>1.2716149999999999</v>
      </c>
      <c r="BK135">
        <f t="shared" si="60"/>
        <v>0.28449877499999998</v>
      </c>
      <c r="BL135">
        <f t="shared" si="61"/>
        <v>5.5892489399999988E-2</v>
      </c>
      <c r="BM135">
        <f t="shared" si="62"/>
        <v>-1.270524783825E-3</v>
      </c>
      <c r="BN135">
        <f t="shared" si="63"/>
        <v>9.1781316872437499E-7</v>
      </c>
    </row>
    <row r="136" spans="1:66" ht="15">
      <c r="A136" s="32">
        <v>7</v>
      </c>
      <c r="B136" s="33">
        <f t="shared" ca="1" si="43"/>
        <v>1413.8919076794211</v>
      </c>
      <c r="C136">
        <f t="shared" si="44"/>
        <v>1382</v>
      </c>
      <c r="D136">
        <f t="shared" ca="1" si="45"/>
        <v>6.9946612421180738</v>
      </c>
      <c r="E136">
        <f t="shared" ca="1" si="46"/>
        <v>7.0006470162123069</v>
      </c>
      <c r="F136">
        <f t="shared" ca="1" si="47"/>
        <v>1413</v>
      </c>
      <c r="G136">
        <f t="shared" ca="1" si="48"/>
        <v>1414</v>
      </c>
      <c r="M136" s="280">
        <v>166</v>
      </c>
      <c r="N136" s="280">
        <f t="shared" si="49"/>
        <v>0.4628315217156016</v>
      </c>
      <c r="AK136">
        <f t="shared" si="50"/>
        <v>-9.1941659999999995E-2</v>
      </c>
      <c r="AL136">
        <f t="shared" si="51"/>
        <v>0.45424024200000007</v>
      </c>
      <c r="AM136">
        <f t="shared" si="52"/>
        <v>0.11832025591599998</v>
      </c>
      <c r="AN136">
        <f t="shared" si="53"/>
        <v>-2.0114867427224004E-2</v>
      </c>
      <c r="AO136">
        <f t="shared" si="54"/>
        <v>2.5514337516073277E-3</v>
      </c>
      <c r="AP136">
        <f t="shared" si="55"/>
        <v>-2.3987081060172343E-4</v>
      </c>
      <c r="AQ136">
        <f t="shared" si="56"/>
        <v>1.6705560836756546E-5</v>
      </c>
      <c r="AR136">
        <f t="shared" si="57"/>
        <v>-7.3147748009839585E-7</v>
      </c>
      <c r="AS136">
        <f t="shared" si="58"/>
        <v>1.4202463275612048E-8</v>
      </c>
      <c r="BJ136">
        <f t="shared" si="59"/>
        <v>1.2716149999999999</v>
      </c>
      <c r="BK136">
        <f t="shared" si="60"/>
        <v>0.28622301</v>
      </c>
      <c r="BL136">
        <f t="shared" si="61"/>
        <v>5.6572027103999993E-2</v>
      </c>
      <c r="BM136">
        <f t="shared" si="62"/>
        <v>-1.2937655200048002E-3</v>
      </c>
      <c r="BN136">
        <f t="shared" si="63"/>
        <v>9.4026627631294403E-7</v>
      </c>
    </row>
    <row r="137" spans="1:66" ht="15">
      <c r="A137" s="32">
        <v>7</v>
      </c>
      <c r="B137" s="33">
        <f t="shared" ca="1" si="43"/>
        <v>1413.8919076794211</v>
      </c>
      <c r="C137">
        <f t="shared" si="44"/>
        <v>1382</v>
      </c>
      <c r="D137">
        <f t="shared" ca="1" si="45"/>
        <v>6.9946612421180738</v>
      </c>
      <c r="E137">
        <f t="shared" ca="1" si="46"/>
        <v>7.0006470162123069</v>
      </c>
      <c r="F137">
        <f t="shared" ca="1" si="47"/>
        <v>1413</v>
      </c>
      <c r="G137">
        <f t="shared" ca="1" si="48"/>
        <v>1414</v>
      </c>
      <c r="M137" s="280">
        <v>167</v>
      </c>
      <c r="N137" s="280">
        <f t="shared" si="49"/>
        <v>0.4666873395760765</v>
      </c>
      <c r="AK137">
        <f t="shared" si="50"/>
        <v>-9.1941659999999995E-2</v>
      </c>
      <c r="AL137">
        <f t="shared" si="51"/>
        <v>0.45697662900000002</v>
      </c>
      <c r="AM137">
        <f t="shared" si="52"/>
        <v>0.11975009497899999</v>
      </c>
      <c r="AN137">
        <f t="shared" si="53"/>
        <v>-2.0480583414847004E-2</v>
      </c>
      <c r="AO137">
        <f t="shared" si="54"/>
        <v>2.613471862599458E-3</v>
      </c>
      <c r="AP137">
        <f t="shared" si="55"/>
        <v>-2.471834094742362E-4</v>
      </c>
      <c r="AQ137">
        <f t="shared" si="56"/>
        <v>1.731854326670554E-5</v>
      </c>
      <c r="AR137">
        <f t="shared" si="57"/>
        <v>-7.6288599434502823E-7</v>
      </c>
      <c r="AS137">
        <f t="shared" si="58"/>
        <v>1.4901525826301999E-8</v>
      </c>
      <c r="BJ137">
        <f t="shared" si="59"/>
        <v>1.2716149999999999</v>
      </c>
      <c r="BK137">
        <f t="shared" si="60"/>
        <v>0.28794724500000002</v>
      </c>
      <c r="BL137">
        <f t="shared" si="61"/>
        <v>5.7255670775999988E-2</v>
      </c>
      <c r="BM137">
        <f t="shared" si="62"/>
        <v>-1.3172879586494E-3</v>
      </c>
      <c r="BN137">
        <f t="shared" si="63"/>
        <v>9.6312885057155897E-7</v>
      </c>
    </row>
    <row r="138" spans="1:66" ht="15">
      <c r="A138" s="32">
        <v>7</v>
      </c>
      <c r="B138" s="33">
        <f t="shared" ca="1" si="43"/>
        <v>1413.8919076794211</v>
      </c>
      <c r="C138">
        <f t="shared" si="44"/>
        <v>1382</v>
      </c>
      <c r="D138">
        <f t="shared" ca="1" si="45"/>
        <v>6.9946612421180738</v>
      </c>
      <c r="E138">
        <f t="shared" ca="1" si="46"/>
        <v>7.0006470162123069</v>
      </c>
      <c r="F138">
        <f t="shared" ca="1" si="47"/>
        <v>1413</v>
      </c>
      <c r="G138">
        <f t="shared" ca="1" si="48"/>
        <v>1414</v>
      </c>
      <c r="M138" s="280">
        <v>168</v>
      </c>
      <c r="N138" s="280">
        <f t="shared" si="49"/>
        <v>0.47054830366441108</v>
      </c>
      <c r="AK138">
        <f t="shared" si="50"/>
        <v>-9.1941659999999995E-2</v>
      </c>
      <c r="AL138">
        <f t="shared" si="51"/>
        <v>0.45971301600000003</v>
      </c>
      <c r="AM138">
        <f t="shared" si="52"/>
        <v>0.12118852166399999</v>
      </c>
      <c r="AN138">
        <f t="shared" si="53"/>
        <v>-2.0850705566208001E-2</v>
      </c>
      <c r="AO138">
        <f t="shared" si="54"/>
        <v>2.6766344975892478E-3</v>
      </c>
      <c r="AP138">
        <f t="shared" si="55"/>
        <v>-2.5467327382133146E-4</v>
      </c>
      <c r="AQ138">
        <f t="shared" si="56"/>
        <v>1.7950155799113576E-5</v>
      </c>
      <c r="AR138">
        <f t="shared" si="57"/>
        <v>-7.9544346074419556E-7</v>
      </c>
      <c r="AS138">
        <f t="shared" si="58"/>
        <v>1.5630512728941463E-8</v>
      </c>
      <c r="BJ138">
        <f t="shared" si="59"/>
        <v>1.2716149999999999</v>
      </c>
      <c r="BK138">
        <f t="shared" si="60"/>
        <v>0.28967147999999998</v>
      </c>
      <c r="BL138">
        <f t="shared" si="61"/>
        <v>5.7943420415999987E-2</v>
      </c>
      <c r="BM138">
        <f t="shared" si="62"/>
        <v>-1.3410937967616001E-3</v>
      </c>
      <c r="BN138">
        <f t="shared" si="63"/>
        <v>9.8640583966310408E-7</v>
      </c>
    </row>
    <row r="139" spans="1:66" ht="15">
      <c r="A139" s="32">
        <v>7</v>
      </c>
      <c r="B139" s="33">
        <f t="shared" ca="1" si="43"/>
        <v>1413.8919076794211</v>
      </c>
      <c r="C139">
        <f t="shared" si="44"/>
        <v>1382</v>
      </c>
      <c r="D139">
        <f t="shared" ca="1" si="45"/>
        <v>6.9946612421180738</v>
      </c>
      <c r="E139">
        <f t="shared" ca="1" si="46"/>
        <v>7.0006470162123069</v>
      </c>
      <c r="F139">
        <f t="shared" ca="1" si="47"/>
        <v>1413</v>
      </c>
      <c r="G139">
        <f t="shared" ca="1" si="48"/>
        <v>1414</v>
      </c>
      <c r="M139" s="280">
        <v>169</v>
      </c>
      <c r="N139" s="280">
        <f t="shared" si="49"/>
        <v>0.47441439831703158</v>
      </c>
      <c r="AK139">
        <f t="shared" si="50"/>
        <v>-9.1941659999999995E-2</v>
      </c>
      <c r="AL139">
        <f t="shared" si="51"/>
        <v>0.46244940300000004</v>
      </c>
      <c r="AM139">
        <f t="shared" si="52"/>
        <v>0.12263553597099999</v>
      </c>
      <c r="AN139">
        <f t="shared" si="53"/>
        <v>-2.1225260265521004E-2</v>
      </c>
      <c r="AO139">
        <f t="shared" si="54"/>
        <v>2.7409351641706579E-3</v>
      </c>
      <c r="AP139">
        <f t="shared" si="55"/>
        <v>-2.6234360712071222E-4</v>
      </c>
      <c r="AQ139">
        <f t="shared" si="56"/>
        <v>1.8600848679937529E-5</v>
      </c>
      <c r="AR139">
        <f t="shared" si="57"/>
        <v>-8.2918469266884759E-7</v>
      </c>
      <c r="AS139">
        <f t="shared" si="58"/>
        <v>1.6390515300735718E-8</v>
      </c>
      <c r="BJ139">
        <f t="shared" si="59"/>
        <v>1.2716149999999999</v>
      </c>
      <c r="BK139">
        <f t="shared" si="60"/>
        <v>0.291395715</v>
      </c>
      <c r="BL139">
        <f t="shared" si="61"/>
        <v>5.863527602399999E-2</v>
      </c>
      <c r="BM139">
        <f t="shared" si="62"/>
        <v>-1.3651847313442E-3</v>
      </c>
      <c r="BN139">
        <f t="shared" si="63"/>
        <v>1.010102221469159E-6</v>
      </c>
    </row>
    <row r="140" spans="1:66" ht="15">
      <c r="A140" s="45">
        <f>formulas!D218</f>
        <v>0</v>
      </c>
      <c r="B140" s="33">
        <f t="shared" ca="1" si="43"/>
        <v>32.040321848434893</v>
      </c>
      <c r="C140">
        <f t="shared" si="44"/>
        <v>1</v>
      </c>
      <c r="D140">
        <f t="shared" ca="1" si="45"/>
        <v>-1.2104620903635442E-4</v>
      </c>
      <c r="E140">
        <f t="shared" ca="1" si="46"/>
        <v>2.8809542878360126E-3</v>
      </c>
      <c r="F140">
        <f t="shared" ca="1" si="47"/>
        <v>32</v>
      </c>
      <c r="G140">
        <f t="shared" ca="1" si="48"/>
        <v>33</v>
      </c>
      <c r="M140" s="280">
        <v>170</v>
      </c>
      <c r="N140" s="280">
        <f t="shared" si="49"/>
        <v>0.47828560791994856</v>
      </c>
      <c r="AK140">
        <f t="shared" si="50"/>
        <v>-9.1941659999999995E-2</v>
      </c>
      <c r="AL140">
        <f t="shared" si="51"/>
        <v>0.46518579000000004</v>
      </c>
      <c r="AM140">
        <f t="shared" si="52"/>
        <v>0.12409113789999998</v>
      </c>
      <c r="AN140">
        <f t="shared" si="53"/>
        <v>-2.1604273897000002E-2</v>
      </c>
      <c r="AO140">
        <f t="shared" si="54"/>
        <v>2.80638745058E-3</v>
      </c>
      <c r="AP140">
        <f t="shared" si="55"/>
        <v>-2.7019765121440002E-4</v>
      </c>
      <c r="AQ140">
        <f t="shared" si="56"/>
        <v>1.9271080267335698E-5</v>
      </c>
      <c r="AR140">
        <f t="shared" si="57"/>
        <v>-8.6414534230823609E-7</v>
      </c>
      <c r="AS140">
        <f t="shared" si="58"/>
        <v>1.7182657825641434E-8</v>
      </c>
      <c r="BJ140">
        <f t="shared" si="59"/>
        <v>1.2716149999999999</v>
      </c>
      <c r="BK140">
        <f t="shared" si="60"/>
        <v>0.29311995000000002</v>
      </c>
      <c r="BL140">
        <f t="shared" si="61"/>
        <v>5.9331237599999989E-2</v>
      </c>
      <c r="BM140">
        <f t="shared" si="62"/>
        <v>-1.3895624594E-3</v>
      </c>
      <c r="BN140">
        <f t="shared" si="63"/>
        <v>1.0342230035900001E-6</v>
      </c>
    </row>
    <row r="141" spans="1:66" ht="15">
      <c r="A141" s="32">
        <v>7</v>
      </c>
      <c r="B141" s="33">
        <f t="shared" ca="1" si="43"/>
        <v>1413.8919076794211</v>
      </c>
      <c r="C141">
        <f t="shared" si="44"/>
        <v>1382</v>
      </c>
      <c r="D141">
        <f t="shared" ca="1" si="45"/>
        <v>6.9946612421180738</v>
      </c>
      <c r="E141">
        <f t="shared" ca="1" si="46"/>
        <v>7.0006470162123069</v>
      </c>
      <c r="F141">
        <f t="shared" ca="1" si="47"/>
        <v>1413</v>
      </c>
      <c r="G141">
        <f t="shared" ca="1" si="48"/>
        <v>1414</v>
      </c>
      <c r="M141" s="280">
        <v>171</v>
      </c>
      <c r="N141" s="280">
        <f t="shared" si="49"/>
        <v>0.48216191690861104</v>
      </c>
      <c r="AK141">
        <f t="shared" si="50"/>
        <v>-9.1941659999999995E-2</v>
      </c>
      <c r="AL141">
        <f t="shared" si="51"/>
        <v>0.46792217700000005</v>
      </c>
      <c r="AM141">
        <f t="shared" si="52"/>
        <v>0.12555532745099998</v>
      </c>
      <c r="AN141">
        <f t="shared" si="53"/>
        <v>-2.1987772844859001E-2</v>
      </c>
      <c r="AO141">
        <f t="shared" si="54"/>
        <v>2.8730050256959377E-3</v>
      </c>
      <c r="AP141">
        <f t="shared" si="55"/>
        <v>-2.782386865370942E-4</v>
      </c>
      <c r="AQ141">
        <f t="shared" si="56"/>
        <v>1.996131712852791E-5</v>
      </c>
      <c r="AR141">
        <f t="shared" si="57"/>
        <v>-9.0036191573575728E-7</v>
      </c>
      <c r="AS141">
        <f t="shared" si="58"/>
        <v>1.8008098346297211E-8</v>
      </c>
      <c r="BJ141">
        <f t="shared" si="59"/>
        <v>1.2716149999999999</v>
      </c>
      <c r="BK141">
        <f t="shared" si="60"/>
        <v>0.29484418499999998</v>
      </c>
      <c r="BL141">
        <f t="shared" si="61"/>
        <v>6.0031305143999993E-2</v>
      </c>
      <c r="BM141">
        <f t="shared" si="62"/>
        <v>-1.4142286779318001E-3</v>
      </c>
      <c r="BN141">
        <f t="shared" si="63"/>
        <v>1.0587732233445991E-6</v>
      </c>
    </row>
    <row r="142" spans="1:66" ht="15">
      <c r="A142" s="32">
        <v>7</v>
      </c>
      <c r="B142" s="33">
        <f t="shared" ca="1" si="43"/>
        <v>1413.8919076794211</v>
      </c>
      <c r="C142">
        <f t="shared" si="44"/>
        <v>1382</v>
      </c>
      <c r="D142">
        <f t="shared" ca="1" si="45"/>
        <v>6.9946612421180738</v>
      </c>
      <c r="E142">
        <f t="shared" ca="1" si="46"/>
        <v>7.0006470162123069</v>
      </c>
      <c r="F142">
        <f t="shared" ca="1" si="47"/>
        <v>1413</v>
      </c>
      <c r="G142">
        <f t="shared" ca="1" si="48"/>
        <v>1414</v>
      </c>
      <c r="M142" s="280">
        <v>172</v>
      </c>
      <c r="N142" s="280">
        <f t="shared" si="49"/>
        <v>0.48604330976776156</v>
      </c>
      <c r="AK142">
        <f t="shared" si="50"/>
        <v>-9.1941659999999995E-2</v>
      </c>
      <c r="AL142">
        <f t="shared" si="51"/>
        <v>0.47065856400000006</v>
      </c>
      <c r="AM142">
        <f t="shared" si="52"/>
        <v>0.12702810462399999</v>
      </c>
      <c r="AN142">
        <f t="shared" si="53"/>
        <v>-2.2375783493312002E-2</v>
      </c>
      <c r="AO142">
        <f t="shared" si="54"/>
        <v>2.9408016390394878E-3</v>
      </c>
      <c r="AP142">
        <f t="shared" si="55"/>
        <v>-2.8647003234453096E-4</v>
      </c>
      <c r="AQ142">
        <f t="shared" si="56"/>
        <v>2.0672034137230455E-5</v>
      </c>
      <c r="AR142">
        <f t="shared" si="57"/>
        <v>-9.3787178815616905E-7</v>
      </c>
      <c r="AS142">
        <f t="shared" si="58"/>
        <v>1.8868029470137167E-8</v>
      </c>
      <c r="BJ142">
        <f t="shared" si="59"/>
        <v>1.2716149999999999</v>
      </c>
      <c r="BK142">
        <f t="shared" si="60"/>
        <v>0.29656842</v>
      </c>
      <c r="BL142">
        <f t="shared" si="61"/>
        <v>6.0735478655999986E-2</v>
      </c>
      <c r="BM142">
        <f t="shared" si="62"/>
        <v>-1.4391850839424001E-3</v>
      </c>
      <c r="BN142">
        <f t="shared" si="63"/>
        <v>1.0837579477706241E-6</v>
      </c>
    </row>
    <row r="143" spans="1:66" ht="15">
      <c r="A143" s="32">
        <v>7</v>
      </c>
      <c r="B143" s="33">
        <f t="shared" ca="1" si="43"/>
        <v>1413.8919076794211</v>
      </c>
      <c r="C143">
        <f t="shared" si="44"/>
        <v>1382</v>
      </c>
      <c r="D143">
        <f t="shared" ca="1" si="45"/>
        <v>6.9946612421180738</v>
      </c>
      <c r="E143">
        <f t="shared" ca="1" si="46"/>
        <v>7.0006470162123069</v>
      </c>
      <c r="F143">
        <f t="shared" ca="1" si="47"/>
        <v>1413</v>
      </c>
      <c r="G143">
        <f t="shared" ca="1" si="48"/>
        <v>1414</v>
      </c>
      <c r="M143" s="280">
        <v>173</v>
      </c>
      <c r="N143" s="280">
        <f t="shared" si="49"/>
        <v>0.48992977103129071</v>
      </c>
      <c r="AK143">
        <f t="shared" si="50"/>
        <v>-9.1941659999999995E-2</v>
      </c>
      <c r="AL143">
        <f t="shared" si="51"/>
        <v>0.47339495100000006</v>
      </c>
      <c r="AM143">
        <f t="shared" si="52"/>
        <v>0.12850946941899999</v>
      </c>
      <c r="AN143">
        <f t="shared" si="53"/>
        <v>-2.2768332226573002E-2</v>
      </c>
      <c r="AO143">
        <f t="shared" si="54"/>
        <v>3.0097911207740179E-3</v>
      </c>
      <c r="AP143">
        <f t="shared" si="55"/>
        <v>-2.9489504694184227E-4</v>
      </c>
      <c r="AQ143">
        <f t="shared" si="56"/>
        <v>2.1403714571665875E-5</v>
      </c>
      <c r="AR143">
        <f t="shared" si="57"/>
        <v>-9.7671321933324446E-7</v>
      </c>
      <c r="AS143">
        <f t="shared" si="58"/>
        <v>1.9763679189855948E-8</v>
      </c>
      <c r="BJ143">
        <f t="shared" si="59"/>
        <v>1.2716149999999999</v>
      </c>
      <c r="BK143">
        <f t="shared" si="60"/>
        <v>0.29829265500000002</v>
      </c>
      <c r="BL143">
        <f t="shared" si="61"/>
        <v>6.144375813599999E-2</v>
      </c>
      <c r="BM143">
        <f t="shared" si="62"/>
        <v>-1.4644333744346001E-3</v>
      </c>
      <c r="BN143">
        <f t="shared" si="63"/>
        <v>1.1091822736244391E-6</v>
      </c>
    </row>
    <row r="144" spans="1:66" ht="15">
      <c r="A144" s="32">
        <v>7</v>
      </c>
      <c r="B144" s="33">
        <f t="shared" ca="1" si="43"/>
        <v>1413.8919076794211</v>
      </c>
      <c r="C144">
        <f t="shared" si="44"/>
        <v>1382</v>
      </c>
      <c r="D144">
        <f t="shared" ca="1" si="45"/>
        <v>6.9946612421180738</v>
      </c>
      <c r="E144">
        <f t="shared" ca="1" si="46"/>
        <v>7.0006470162123069</v>
      </c>
      <c r="F144">
        <f t="shared" ca="1" si="47"/>
        <v>1413</v>
      </c>
      <c r="G144">
        <f t="shared" ca="1" si="48"/>
        <v>1414</v>
      </c>
      <c r="M144" s="280">
        <v>174</v>
      </c>
      <c r="N144" s="280">
        <f t="shared" si="49"/>
        <v>0.49382128528209313</v>
      </c>
      <c r="AK144">
        <f t="shared" si="50"/>
        <v>-9.1941659999999995E-2</v>
      </c>
      <c r="AL144">
        <f t="shared" si="51"/>
        <v>0.47613133800000007</v>
      </c>
      <c r="AM144">
        <f t="shared" si="52"/>
        <v>0.129999421836</v>
      </c>
      <c r="AN144">
        <f t="shared" si="53"/>
        <v>-2.3165445428856003E-2</v>
      </c>
      <c r="AO144">
        <f t="shared" si="54"/>
        <v>3.0799873817052479E-3</v>
      </c>
      <c r="AP144">
        <f t="shared" si="55"/>
        <v>-3.0351712791191506E-4</v>
      </c>
      <c r="AQ144">
        <f t="shared" si="56"/>
        <v>2.2156850213147569E-5</v>
      </c>
      <c r="AR144">
        <f t="shared" si="57"/>
        <v>-1.0169253691989227E-6</v>
      </c>
      <c r="AS144">
        <f t="shared" si="58"/>
        <v>2.0696311718394506E-8</v>
      </c>
      <c r="BJ144">
        <f t="shared" si="59"/>
        <v>1.2716149999999999</v>
      </c>
      <c r="BK144">
        <f t="shared" si="60"/>
        <v>0.30001688999999998</v>
      </c>
      <c r="BL144">
        <f t="shared" si="61"/>
        <v>6.2156143583999991E-2</v>
      </c>
      <c r="BM144">
        <f t="shared" si="62"/>
        <v>-1.4899752464112002E-3</v>
      </c>
      <c r="BN144">
        <f t="shared" si="63"/>
        <v>1.1350513273811041E-6</v>
      </c>
    </row>
    <row r="145" spans="1:66" ht="15">
      <c r="A145" s="32">
        <v>7</v>
      </c>
      <c r="B145" s="33">
        <f t="shared" ca="1" si="43"/>
        <v>1413.8919076794211</v>
      </c>
      <c r="C145">
        <f t="shared" si="44"/>
        <v>1382</v>
      </c>
      <c r="D145">
        <f t="shared" ca="1" si="45"/>
        <v>6.9946612421180738</v>
      </c>
      <c r="E145">
        <f t="shared" ca="1" si="46"/>
        <v>7.0006470162123069</v>
      </c>
      <c r="F145">
        <f t="shared" ca="1" si="47"/>
        <v>1413</v>
      </c>
      <c r="G145">
        <f t="shared" ca="1" si="48"/>
        <v>1414</v>
      </c>
      <c r="M145" s="280">
        <v>175</v>
      </c>
      <c r="N145" s="280">
        <f t="shared" si="49"/>
        <v>0.49771783715192247</v>
      </c>
      <c r="AK145">
        <f t="shared" si="50"/>
        <v>-9.1941659999999995E-2</v>
      </c>
      <c r="AL145">
        <f t="shared" si="51"/>
        <v>0.47886772500000002</v>
      </c>
      <c r="AM145">
        <f t="shared" si="52"/>
        <v>0.13149796187499999</v>
      </c>
      <c r="AN145">
        <f t="shared" si="53"/>
        <v>-2.3567149484375004E-2</v>
      </c>
      <c r="AO145">
        <f t="shared" si="54"/>
        <v>3.1514044132812499E-3</v>
      </c>
      <c r="AP145">
        <f t="shared" si="55"/>
        <v>-3.1233971234375003E-4</v>
      </c>
      <c r="AQ145">
        <f t="shared" si="56"/>
        <v>2.2931941445239256E-5</v>
      </c>
      <c r="AR145">
        <f t="shared" si="57"/>
        <v>-1.0585483136450195E-6</v>
      </c>
      <c r="AS145">
        <f t="shared" si="58"/>
        <v>2.166722833861694E-8</v>
      </c>
      <c r="BJ145">
        <f t="shared" si="59"/>
        <v>1.2716149999999999</v>
      </c>
      <c r="BK145">
        <f t="shared" si="60"/>
        <v>0.301741125</v>
      </c>
      <c r="BL145">
        <f t="shared" si="61"/>
        <v>6.2872634999999982E-2</v>
      </c>
      <c r="BM145">
        <f t="shared" si="62"/>
        <v>-1.5158123968750002E-3</v>
      </c>
      <c r="BN145">
        <f t="shared" si="63"/>
        <v>1.1613702652343751E-6</v>
      </c>
    </row>
    <row r="146" spans="1:66" ht="15">
      <c r="A146" s="32">
        <v>7</v>
      </c>
      <c r="B146" s="33">
        <f t="shared" ca="1" si="43"/>
        <v>1413.8919076794211</v>
      </c>
      <c r="C146">
        <f t="shared" si="44"/>
        <v>1382</v>
      </c>
      <c r="D146">
        <f t="shared" ca="1" si="45"/>
        <v>6.9946612421180738</v>
      </c>
      <c r="E146">
        <f t="shared" ca="1" si="46"/>
        <v>7.0006470162123069</v>
      </c>
      <c r="F146">
        <f t="shared" ca="1" si="47"/>
        <v>1413</v>
      </c>
      <c r="G146">
        <f t="shared" ca="1" si="48"/>
        <v>1414</v>
      </c>
      <c r="M146" s="280">
        <v>176</v>
      </c>
      <c r="N146" s="280">
        <f t="shared" si="49"/>
        <v>0.50161941132124888</v>
      </c>
      <c r="AK146">
        <f t="shared" si="50"/>
        <v>-9.1941659999999995E-2</v>
      </c>
      <c r="AL146">
        <f t="shared" si="51"/>
        <v>0.48160411200000003</v>
      </c>
      <c r="AM146">
        <f t="shared" si="52"/>
        <v>0.13300508953599999</v>
      </c>
      <c r="AN146">
        <f t="shared" si="53"/>
        <v>-2.3973470777344002E-2</v>
      </c>
      <c r="AO146">
        <f t="shared" si="54"/>
        <v>3.224056287592448E-3</v>
      </c>
      <c r="AP146">
        <f t="shared" si="55"/>
        <v>-3.2136627706082102E-4</v>
      </c>
      <c r="AQ146">
        <f t="shared" si="56"/>
        <v>2.372949735348927E-5</v>
      </c>
      <c r="AR146">
        <f t="shared" si="57"/>
        <v>-1.1016230604985581E-6</v>
      </c>
      <c r="AS146">
        <f t="shared" si="58"/>
        <v>2.2677768267849756E-8</v>
      </c>
      <c r="BJ146">
        <f t="shared" si="59"/>
        <v>1.2716149999999999</v>
      </c>
      <c r="BK146">
        <f t="shared" si="60"/>
        <v>0.30346536000000002</v>
      </c>
      <c r="BL146">
        <f t="shared" si="61"/>
        <v>6.3593232383999984E-2</v>
      </c>
      <c r="BM146">
        <f t="shared" si="62"/>
        <v>-1.5419465228288E-3</v>
      </c>
      <c r="BN146">
        <f t="shared" si="63"/>
        <v>1.1881442730967041E-6</v>
      </c>
    </row>
    <row r="147" spans="1:66" ht="15">
      <c r="A147" s="32">
        <v>7</v>
      </c>
      <c r="B147" s="33">
        <f t="shared" ca="1" si="43"/>
        <v>1413.8919076794211</v>
      </c>
      <c r="C147">
        <f t="shared" si="44"/>
        <v>1382</v>
      </c>
      <c r="D147">
        <f t="shared" ca="1" si="45"/>
        <v>6.9946612421180738</v>
      </c>
      <c r="E147">
        <f t="shared" ca="1" si="46"/>
        <v>7.0006470162123069</v>
      </c>
      <c r="F147">
        <f t="shared" ca="1" si="47"/>
        <v>1413</v>
      </c>
      <c r="G147">
        <f t="shared" ca="1" si="48"/>
        <v>1414</v>
      </c>
      <c r="M147" s="280">
        <v>177</v>
      </c>
      <c r="N147" s="280">
        <f t="shared" si="49"/>
        <v>0.50552599251911468</v>
      </c>
      <c r="AK147">
        <f t="shared" si="50"/>
        <v>-9.1941659999999995E-2</v>
      </c>
      <c r="AL147">
        <f t="shared" si="51"/>
        <v>0.48434049900000004</v>
      </c>
      <c r="AM147">
        <f t="shared" si="52"/>
        <v>0.13452080481899997</v>
      </c>
      <c r="AN147">
        <f t="shared" si="53"/>
        <v>-2.4384435691977003E-2</v>
      </c>
      <c r="AO147">
        <f t="shared" si="54"/>
        <v>3.2979571573716177E-3</v>
      </c>
      <c r="AP147">
        <f t="shared" si="55"/>
        <v>-3.3060033884943377E-4</v>
      </c>
      <c r="AQ147">
        <f t="shared" si="56"/>
        <v>2.4550035825739677E-5</v>
      </c>
      <c r="AR147">
        <f t="shared" si="57"/>
        <v>-1.1461915656817801E-6</v>
      </c>
      <c r="AS147">
        <f t="shared" si="58"/>
        <v>2.3729309537455825E-8</v>
      </c>
      <c r="BJ147">
        <f t="shared" si="59"/>
        <v>1.2716149999999999</v>
      </c>
      <c r="BK147">
        <f t="shared" si="60"/>
        <v>0.30518959499999998</v>
      </c>
      <c r="BL147">
        <f t="shared" si="61"/>
        <v>6.431793573599999E-2</v>
      </c>
      <c r="BM147">
        <f t="shared" si="62"/>
        <v>-1.5683793212754001E-3</v>
      </c>
      <c r="BN147">
        <f t="shared" si="63"/>
        <v>1.215378566599239E-6</v>
      </c>
    </row>
    <row r="148" spans="1:66" ht="15">
      <c r="A148" s="32">
        <v>7</v>
      </c>
      <c r="B148" s="33">
        <f t="shared" ca="1" si="43"/>
        <v>1413.8919076794211</v>
      </c>
      <c r="C148">
        <f t="shared" si="44"/>
        <v>1382</v>
      </c>
      <c r="D148">
        <f t="shared" ca="1" si="45"/>
        <v>6.9946612421180738</v>
      </c>
      <c r="E148">
        <f t="shared" ca="1" si="46"/>
        <v>7.0006470162123069</v>
      </c>
      <c r="F148">
        <f t="shared" ca="1" si="47"/>
        <v>1413</v>
      </c>
      <c r="G148">
        <f t="shared" ca="1" si="48"/>
        <v>1414</v>
      </c>
      <c r="M148" s="280">
        <v>178</v>
      </c>
      <c r="N148" s="280">
        <f t="shared" si="49"/>
        <v>0.50943756552299213</v>
      </c>
      <c r="AK148">
        <f t="shared" si="50"/>
        <v>-9.1941659999999995E-2</v>
      </c>
      <c r="AL148">
        <f t="shared" si="51"/>
        <v>0.48707688600000004</v>
      </c>
      <c r="AM148">
        <f t="shared" si="52"/>
        <v>0.136045107724</v>
      </c>
      <c r="AN148">
        <f t="shared" si="53"/>
        <v>-2.4800070612488002E-2</v>
      </c>
      <c r="AO148">
        <f t="shared" si="54"/>
        <v>3.3731212559938877E-3</v>
      </c>
      <c r="AP148">
        <f t="shared" si="55"/>
        <v>-3.400454546870851E-4</v>
      </c>
      <c r="AQ148">
        <f t="shared" si="56"/>
        <v>2.5394083653010254E-5</v>
      </c>
      <c r="AR148">
        <f t="shared" si="57"/>
        <v>-1.1922967495579031E-6</v>
      </c>
      <c r="AS148">
        <f t="shared" si="58"/>
        <v>2.4823269887616363E-8</v>
      </c>
      <c r="BJ148">
        <f t="shared" si="59"/>
        <v>1.2716149999999999</v>
      </c>
      <c r="BK148">
        <f t="shared" si="60"/>
        <v>0.30691383</v>
      </c>
      <c r="BL148">
        <f t="shared" si="61"/>
        <v>6.5046745055999985E-2</v>
      </c>
      <c r="BM148">
        <f t="shared" si="62"/>
        <v>-1.5951124892176001E-3</v>
      </c>
      <c r="BN148">
        <f t="shared" si="63"/>
        <v>1.243078391091824E-6</v>
      </c>
    </row>
    <row r="149" spans="1:66" ht="15">
      <c r="A149" s="32">
        <v>7</v>
      </c>
      <c r="B149" s="33">
        <f t="shared" ca="1" si="43"/>
        <v>1413.8919076794211</v>
      </c>
      <c r="C149">
        <f t="shared" si="44"/>
        <v>1382</v>
      </c>
      <c r="D149">
        <f t="shared" ca="1" si="45"/>
        <v>6.9946612421180738</v>
      </c>
      <c r="E149">
        <f t="shared" ca="1" si="46"/>
        <v>7.0006470162123069</v>
      </c>
      <c r="F149">
        <f t="shared" ca="1" si="47"/>
        <v>1413</v>
      </c>
      <c r="G149">
        <f t="shared" ca="1" si="48"/>
        <v>1414</v>
      </c>
      <c r="M149" s="280">
        <v>179</v>
      </c>
      <c r="N149" s="280">
        <f t="shared" si="49"/>
        <v>0.51335411515864016</v>
      </c>
      <c r="AK149">
        <f t="shared" si="50"/>
        <v>-9.1941659999999995E-2</v>
      </c>
      <c r="AL149">
        <f t="shared" si="51"/>
        <v>0.48981327300000005</v>
      </c>
      <c r="AM149">
        <f t="shared" si="52"/>
        <v>0.13757799825099998</v>
      </c>
      <c r="AN149">
        <f t="shared" si="53"/>
        <v>-2.5220401923091003E-2</v>
      </c>
      <c r="AO149">
        <f t="shared" si="54"/>
        <v>3.4495628974767377E-3</v>
      </c>
      <c r="AP149">
        <f t="shared" si="55"/>
        <v>-3.4970522197082184E-4</v>
      </c>
      <c r="AQ149">
        <f t="shared" si="56"/>
        <v>2.6262176630957284E-5</v>
      </c>
      <c r="AR149">
        <f t="shared" si="57"/>
        <v>-1.2399825134636798E-6</v>
      </c>
      <c r="AS149">
        <f t="shared" si="58"/>
        <v>2.5961107677495237E-8</v>
      </c>
      <c r="BJ149">
        <f t="shared" si="59"/>
        <v>1.2716149999999999</v>
      </c>
      <c r="BK149">
        <f t="shared" si="60"/>
        <v>0.30863806500000002</v>
      </c>
      <c r="BL149">
        <f t="shared" si="61"/>
        <v>6.5779660343999985E-2</v>
      </c>
      <c r="BM149">
        <f t="shared" si="62"/>
        <v>-1.6221477236582002E-3</v>
      </c>
      <c r="BN149">
        <f t="shared" si="63"/>
        <v>1.2712490216429991E-6</v>
      </c>
    </row>
    <row r="150" spans="1:66" ht="15">
      <c r="A150" s="32">
        <v>7</v>
      </c>
      <c r="B150" s="33">
        <f t="shared" ca="1" si="43"/>
        <v>1413.8919076794211</v>
      </c>
      <c r="C150">
        <f t="shared" si="44"/>
        <v>1382</v>
      </c>
      <c r="D150">
        <f t="shared" ca="1" si="45"/>
        <v>6.9946612421180738</v>
      </c>
      <c r="E150">
        <f t="shared" ca="1" si="46"/>
        <v>7.0006470162123069</v>
      </c>
      <c r="F150">
        <f t="shared" ca="1" si="47"/>
        <v>1413</v>
      </c>
      <c r="G150">
        <f t="shared" ca="1" si="48"/>
        <v>1414</v>
      </c>
      <c r="M150" s="280">
        <v>180</v>
      </c>
      <c r="N150" s="280">
        <f t="shared" si="49"/>
        <v>0.5172756262999626</v>
      </c>
      <c r="AK150">
        <f t="shared" si="50"/>
        <v>-9.1941659999999995E-2</v>
      </c>
      <c r="AL150">
        <f t="shared" si="51"/>
        <v>0.49254966000000006</v>
      </c>
      <c r="AM150">
        <f t="shared" si="52"/>
        <v>0.1391194764</v>
      </c>
      <c r="AN150">
        <f t="shared" si="53"/>
        <v>-2.5645456008000004E-2</v>
      </c>
      <c r="AO150">
        <f t="shared" si="54"/>
        <v>3.5272964764799996E-3</v>
      </c>
      <c r="AP150">
        <f t="shared" si="55"/>
        <v>-3.5958327874560002E-4</v>
      </c>
      <c r="AQ150">
        <f t="shared" si="56"/>
        <v>2.7154859661907196E-5</v>
      </c>
      <c r="AR150">
        <f t="shared" si="57"/>
        <v>-1.289293756429824E-6</v>
      </c>
      <c r="AS150">
        <f t="shared" si="58"/>
        <v>2.7144322810960893E-8</v>
      </c>
      <c r="BJ150">
        <f t="shared" si="59"/>
        <v>1.2716149999999999</v>
      </c>
      <c r="BK150">
        <f t="shared" si="60"/>
        <v>0.31036229999999998</v>
      </c>
      <c r="BL150">
        <f t="shared" si="61"/>
        <v>6.6516681599999988E-2</v>
      </c>
      <c r="BM150">
        <f t="shared" si="62"/>
        <v>-1.6494867216000002E-3</v>
      </c>
      <c r="BN150">
        <f t="shared" si="63"/>
        <v>1.2998957630400001E-6</v>
      </c>
    </row>
    <row r="151" spans="1:66" ht="15">
      <c r="A151" s="32">
        <v>7</v>
      </c>
      <c r="B151" s="33">
        <f t="shared" ca="1" si="43"/>
        <v>1413.8919076794211</v>
      </c>
      <c r="C151">
        <f t="shared" si="44"/>
        <v>1382</v>
      </c>
      <c r="D151">
        <f t="shared" ca="1" si="45"/>
        <v>6.9946612421180738</v>
      </c>
      <c r="E151">
        <f t="shared" ca="1" si="46"/>
        <v>7.0006470162123069</v>
      </c>
      <c r="F151">
        <f t="shared" ca="1" si="47"/>
        <v>1413</v>
      </c>
      <c r="G151">
        <f t="shared" ca="1" si="48"/>
        <v>1414</v>
      </c>
      <c r="M151" s="280">
        <v>181</v>
      </c>
      <c r="N151" s="280">
        <f t="shared" si="49"/>
        <v>0.52120208386886735</v>
      </c>
      <c r="AK151">
        <f t="shared" si="50"/>
        <v>-9.1941659999999995E-2</v>
      </c>
      <c r="AL151">
        <f t="shared" si="51"/>
        <v>0.49528604700000006</v>
      </c>
      <c r="AM151">
        <f t="shared" si="52"/>
        <v>0.14066954217099997</v>
      </c>
      <c r="AN151">
        <f t="shared" si="53"/>
        <v>-2.6075259251429003E-2</v>
      </c>
      <c r="AO151">
        <f t="shared" si="54"/>
        <v>3.606336468305858E-3</v>
      </c>
      <c r="AP151">
        <f t="shared" si="55"/>
        <v>-3.6968330393264385E-4</v>
      </c>
      <c r="AQ151">
        <f t="shared" si="56"/>
        <v>2.8072686857465061E-5</v>
      </c>
      <c r="AR151">
        <f t="shared" si="57"/>
        <v>-1.3402763920903649E-6</v>
      </c>
      <c r="AS151">
        <f t="shared" si="58"/>
        <v>2.8374457678042152E-8</v>
      </c>
      <c r="BJ151">
        <f t="shared" si="59"/>
        <v>1.2716149999999999</v>
      </c>
      <c r="BK151">
        <f t="shared" si="60"/>
        <v>0.312086535</v>
      </c>
      <c r="BL151">
        <f t="shared" si="61"/>
        <v>6.7257808823999982E-2</v>
      </c>
      <c r="BM151">
        <f t="shared" si="62"/>
        <v>-1.6771311800458E-3</v>
      </c>
      <c r="BN151">
        <f t="shared" si="63"/>
        <v>1.329023949788759E-6</v>
      </c>
    </row>
    <row r="152" spans="1:66" ht="15">
      <c r="A152" s="45">
        <f>formulas!D230</f>
        <v>0</v>
      </c>
      <c r="B152" s="33">
        <f t="shared" ca="1" si="43"/>
        <v>32.040321848434893</v>
      </c>
      <c r="C152">
        <f t="shared" si="44"/>
        <v>1</v>
      </c>
      <c r="D152">
        <f t="shared" ca="1" si="45"/>
        <v>-1.2104620903635442E-4</v>
      </c>
      <c r="E152">
        <f t="shared" ca="1" si="46"/>
        <v>2.8809542878360126E-3</v>
      </c>
      <c r="F152">
        <f t="shared" ca="1" si="47"/>
        <v>32</v>
      </c>
      <c r="G152">
        <f t="shared" ca="1" si="48"/>
        <v>33</v>
      </c>
      <c r="M152" s="280">
        <v>182</v>
      </c>
      <c r="N152" s="280">
        <f t="shared" si="49"/>
        <v>0.52513347283512313</v>
      </c>
      <c r="AK152">
        <f t="shared" si="50"/>
        <v>-9.1941659999999995E-2</v>
      </c>
      <c r="AL152">
        <f t="shared" si="51"/>
        <v>0.49802243400000007</v>
      </c>
      <c r="AM152">
        <f t="shared" si="52"/>
        <v>0.14222819556399999</v>
      </c>
      <c r="AN152">
        <f t="shared" si="53"/>
        <v>-2.6509838037592003E-2</v>
      </c>
      <c r="AO152">
        <f t="shared" si="54"/>
        <v>3.6866974288988479E-3</v>
      </c>
      <c r="AP152">
        <f t="shared" si="55"/>
        <v>-3.800090175578046E-4</v>
      </c>
      <c r="AQ152">
        <f t="shared" si="56"/>
        <v>2.9016221641697879E-5</v>
      </c>
      <c r="AR152">
        <f t="shared" si="57"/>
        <v>-1.3929773657819886E-6</v>
      </c>
      <c r="AS152">
        <f t="shared" si="58"/>
        <v>2.965309811229522E-8</v>
      </c>
      <c r="BJ152">
        <f t="shared" si="59"/>
        <v>1.2716149999999999</v>
      </c>
      <c r="BK152">
        <f t="shared" si="60"/>
        <v>0.31381077000000002</v>
      </c>
      <c r="BL152">
        <f t="shared" si="61"/>
        <v>6.8003042015999993E-2</v>
      </c>
      <c r="BM152">
        <f t="shared" si="62"/>
        <v>-1.7050827959984001E-3</v>
      </c>
      <c r="BN152">
        <f t="shared" si="63"/>
        <v>1.3586389461139042E-6</v>
      </c>
    </row>
    <row r="153" spans="1:66" ht="15">
      <c r="A153" s="32">
        <v>7</v>
      </c>
      <c r="B153" s="33">
        <f t="shared" ca="1" si="43"/>
        <v>1413.8919076794211</v>
      </c>
      <c r="C153">
        <f t="shared" si="44"/>
        <v>1382</v>
      </c>
      <c r="D153">
        <f t="shared" ca="1" si="45"/>
        <v>6.9946612421180738</v>
      </c>
      <c r="E153">
        <f t="shared" ca="1" si="46"/>
        <v>7.0006470162123069</v>
      </c>
      <c r="F153">
        <f t="shared" ca="1" si="47"/>
        <v>1413</v>
      </c>
      <c r="G153">
        <f t="shared" ca="1" si="48"/>
        <v>1414</v>
      </c>
      <c r="M153" s="280">
        <v>183</v>
      </c>
      <c r="N153" s="280">
        <f t="shared" si="49"/>
        <v>0.52906977821622048</v>
      </c>
      <c r="AK153">
        <f t="shared" si="50"/>
        <v>-9.1941659999999995E-2</v>
      </c>
      <c r="AL153">
        <f t="shared" si="51"/>
        <v>0.50075882100000002</v>
      </c>
      <c r="AM153">
        <f t="shared" si="52"/>
        <v>0.14379543657899999</v>
      </c>
      <c r="AN153">
        <f t="shared" si="53"/>
        <v>-2.6949218750703004E-2</v>
      </c>
      <c r="AO153">
        <f t="shared" si="54"/>
        <v>3.7683939948458577E-3</v>
      </c>
      <c r="AP153">
        <f t="shared" si="55"/>
        <v>-3.9056418097991989E-4</v>
      </c>
      <c r="AQ153">
        <f t="shared" si="56"/>
        <v>2.9986036854892761E-5</v>
      </c>
      <c r="AR153">
        <f t="shared" si="57"/>
        <v>-1.4474446718344315E-6</v>
      </c>
      <c r="AS153">
        <f t="shared" si="58"/>
        <v>3.0981874364260125E-8</v>
      </c>
      <c r="BJ153">
        <f t="shared" si="59"/>
        <v>1.2716149999999999</v>
      </c>
      <c r="BK153">
        <f t="shared" si="60"/>
        <v>0.31553500499999998</v>
      </c>
      <c r="BL153">
        <f t="shared" si="61"/>
        <v>6.8752381175999994E-2</v>
      </c>
      <c r="BM153">
        <f t="shared" si="62"/>
        <v>-1.7333432664606001E-3</v>
      </c>
      <c r="BN153">
        <f t="shared" si="63"/>
        <v>1.3887461459587591E-6</v>
      </c>
    </row>
    <row r="154" spans="1:66" ht="15">
      <c r="A154" s="32">
        <v>7</v>
      </c>
      <c r="B154" s="33">
        <f t="shared" ca="1" si="43"/>
        <v>1413.8919076794211</v>
      </c>
      <c r="C154">
        <f t="shared" si="44"/>
        <v>1382</v>
      </c>
      <c r="D154">
        <f t="shared" ca="1" si="45"/>
        <v>6.9946612421180738</v>
      </c>
      <c r="E154">
        <f t="shared" ca="1" si="46"/>
        <v>7.0006470162123069</v>
      </c>
      <c r="F154">
        <f t="shared" ca="1" si="47"/>
        <v>1413</v>
      </c>
      <c r="G154">
        <f t="shared" ca="1" si="48"/>
        <v>1414</v>
      </c>
      <c r="M154" s="280">
        <v>184</v>
      </c>
      <c r="N154" s="280">
        <f t="shared" si="49"/>
        <v>0.53301098507722988</v>
      </c>
      <c r="AK154">
        <f t="shared" si="50"/>
        <v>-9.1941659999999995E-2</v>
      </c>
      <c r="AL154">
        <f t="shared" si="51"/>
        <v>0.50349520800000003</v>
      </c>
      <c r="AM154">
        <f t="shared" si="52"/>
        <v>0.145371265216</v>
      </c>
      <c r="AN154">
        <f t="shared" si="53"/>
        <v>-2.7393427774976005E-2</v>
      </c>
      <c r="AO154">
        <f t="shared" si="54"/>
        <v>3.8514408833761277E-3</v>
      </c>
      <c r="AP154">
        <f t="shared" si="55"/>
        <v>-4.0135259711917263E-4</v>
      </c>
      <c r="AQ154">
        <f t="shared" si="56"/>
        <v>3.0982714857889906E-5</v>
      </c>
      <c r="AR154">
        <f t="shared" si="57"/>
        <v>-1.5037273710529829E-6</v>
      </c>
      <c r="AS154">
        <f t="shared" si="58"/>
        <v>3.2362462091185893E-8</v>
      </c>
      <c r="BJ154">
        <f t="shared" si="59"/>
        <v>1.2716149999999999</v>
      </c>
      <c r="BK154">
        <f t="shared" si="60"/>
        <v>0.31725924</v>
      </c>
      <c r="BL154">
        <f t="shared" si="61"/>
        <v>6.9505826303999985E-2</v>
      </c>
      <c r="BM154">
        <f t="shared" si="62"/>
        <v>-1.7619142884352E-3</v>
      </c>
      <c r="BN154">
        <f t="shared" si="63"/>
        <v>1.4193509729853441E-6</v>
      </c>
    </row>
    <row r="155" spans="1:66" ht="15">
      <c r="A155" s="32">
        <v>7</v>
      </c>
      <c r="B155" s="33">
        <f t="shared" ca="1" si="43"/>
        <v>1413.8919076794211</v>
      </c>
      <c r="C155">
        <f t="shared" si="44"/>
        <v>1382</v>
      </c>
      <c r="D155">
        <f t="shared" ca="1" si="45"/>
        <v>6.9946612421180738</v>
      </c>
      <c r="E155">
        <f t="shared" ca="1" si="46"/>
        <v>7.0006470162123069</v>
      </c>
      <c r="F155">
        <f t="shared" ca="1" si="47"/>
        <v>1413</v>
      </c>
      <c r="G155">
        <f t="shared" ca="1" si="48"/>
        <v>1414</v>
      </c>
      <c r="M155" s="280">
        <v>185</v>
      </c>
      <c r="N155" s="280">
        <f t="shared" si="49"/>
        <v>0.53695707853066277</v>
      </c>
      <c r="AK155">
        <f t="shared" si="50"/>
        <v>-9.1941659999999995E-2</v>
      </c>
      <c r="AL155">
        <f t="shared" si="51"/>
        <v>0.50623159500000003</v>
      </c>
      <c r="AM155">
        <f t="shared" si="52"/>
        <v>0.14695568147499999</v>
      </c>
      <c r="AN155">
        <f t="shared" si="53"/>
        <v>-2.7842491494625005E-2</v>
      </c>
      <c r="AO155">
        <f t="shared" si="54"/>
        <v>3.9358528923612501E-3</v>
      </c>
      <c r="AP155">
        <f t="shared" si="55"/>
        <v>-4.1237811068545004E-4</v>
      </c>
      <c r="AQ155">
        <f t="shared" si="56"/>
        <v>3.2006847636990428E-5</v>
      </c>
      <c r="AR155">
        <f t="shared" si="57"/>
        <v>-1.5618756083941639E-6</v>
      </c>
      <c r="AS155">
        <f t="shared" si="58"/>
        <v>3.3796583363204648E-8</v>
      </c>
      <c r="BJ155">
        <f t="shared" si="59"/>
        <v>1.2716149999999999</v>
      </c>
      <c r="BK155">
        <f t="shared" si="60"/>
        <v>0.31898347500000002</v>
      </c>
      <c r="BL155">
        <f t="shared" si="61"/>
        <v>7.0263377399999993E-2</v>
      </c>
      <c r="BM155">
        <f t="shared" si="62"/>
        <v>-1.790797558925E-3</v>
      </c>
      <c r="BN155">
        <f t="shared" si="63"/>
        <v>1.450458880574375E-6</v>
      </c>
    </row>
    <row r="156" spans="1:66" ht="15">
      <c r="A156" s="32">
        <v>7</v>
      </c>
      <c r="B156" s="33">
        <f t="shared" ca="1" si="43"/>
        <v>1413.8919076794211</v>
      </c>
      <c r="C156">
        <f t="shared" si="44"/>
        <v>1382</v>
      </c>
      <c r="D156">
        <f t="shared" ca="1" si="45"/>
        <v>6.9946612421180738</v>
      </c>
      <c r="E156">
        <f t="shared" ca="1" si="46"/>
        <v>7.0006470162123069</v>
      </c>
      <c r="F156">
        <f t="shared" ca="1" si="47"/>
        <v>1413</v>
      </c>
      <c r="G156">
        <f t="shared" ca="1" si="48"/>
        <v>1414</v>
      </c>
      <c r="M156" s="280">
        <v>186</v>
      </c>
      <c r="N156" s="280">
        <f t="shared" si="49"/>
        <v>0.54090804373633083</v>
      </c>
      <c r="AK156">
        <f t="shared" si="50"/>
        <v>-9.1941659999999995E-2</v>
      </c>
      <c r="AL156">
        <f t="shared" si="51"/>
        <v>0.50896798200000004</v>
      </c>
      <c r="AM156">
        <f t="shared" si="52"/>
        <v>0.14854868535599999</v>
      </c>
      <c r="AN156">
        <f t="shared" si="53"/>
        <v>-2.8296436293864004E-2</v>
      </c>
      <c r="AO156">
        <f t="shared" si="54"/>
        <v>4.0216449003151675E-3</v>
      </c>
      <c r="AP156">
        <f t="shared" si="55"/>
        <v>-4.2364460840670266E-4</v>
      </c>
      <c r="AQ156">
        <f t="shared" si="56"/>
        <v>3.305903690943903E-5</v>
      </c>
      <c r="AR156">
        <f t="shared" si="57"/>
        <v>-1.6219406308356368E-6</v>
      </c>
      <c r="AS156">
        <f t="shared" si="58"/>
        <v>3.5286007686136009E-8</v>
      </c>
      <c r="BJ156">
        <f t="shared" si="59"/>
        <v>1.2716149999999999</v>
      </c>
      <c r="BK156">
        <f t="shared" si="60"/>
        <v>0.32070770999999998</v>
      </c>
      <c r="BL156">
        <f t="shared" si="61"/>
        <v>7.1025034463999992E-2</v>
      </c>
      <c r="BM156">
        <f t="shared" si="62"/>
        <v>-1.8199947749328001E-3</v>
      </c>
      <c r="BN156">
        <f t="shared" si="63"/>
        <v>1.482075351825264E-6</v>
      </c>
    </row>
    <row r="157" spans="1:66" ht="15">
      <c r="A157" s="32">
        <v>7</v>
      </c>
      <c r="B157" s="33">
        <f t="shared" ca="1" si="43"/>
        <v>1413.8919076794211</v>
      </c>
      <c r="C157">
        <f t="shared" si="44"/>
        <v>1382</v>
      </c>
      <c r="D157">
        <f t="shared" ca="1" si="45"/>
        <v>6.9946612421180738</v>
      </c>
      <c r="E157">
        <f t="shared" ca="1" si="46"/>
        <v>7.0006470162123069</v>
      </c>
      <c r="F157">
        <f t="shared" ca="1" si="47"/>
        <v>1413</v>
      </c>
      <c r="G157">
        <f t="shared" ca="1" si="48"/>
        <v>1414</v>
      </c>
      <c r="M157" s="280">
        <v>187</v>
      </c>
      <c r="N157" s="280">
        <f t="shared" si="49"/>
        <v>0.54486386590120706</v>
      </c>
      <c r="AK157">
        <f t="shared" si="50"/>
        <v>-9.1941659999999995E-2</v>
      </c>
      <c r="AL157">
        <f t="shared" si="51"/>
        <v>0.51170436900000005</v>
      </c>
      <c r="AM157">
        <f t="shared" si="52"/>
        <v>0.15015027685899998</v>
      </c>
      <c r="AN157">
        <f t="shared" si="53"/>
        <v>-2.8755288556907004E-2</v>
      </c>
      <c r="AO157">
        <f t="shared" si="54"/>
        <v>4.108831866394178E-3</v>
      </c>
      <c r="AP157">
        <f t="shared" si="55"/>
        <v>-4.351560192573034E-4</v>
      </c>
      <c r="AQ157">
        <f t="shared" si="56"/>
        <v>3.4139894229481498E-5</v>
      </c>
      <c r="AR157">
        <f t="shared" si="57"/>
        <v>-1.6839748054414131E-6</v>
      </c>
      <c r="AS157">
        <f t="shared" si="58"/>
        <v>3.6832553041103904E-8</v>
      </c>
      <c r="BJ157">
        <f t="shared" si="59"/>
        <v>1.2716149999999999</v>
      </c>
      <c r="BK157">
        <f t="shared" si="60"/>
        <v>0.322431945</v>
      </c>
      <c r="BL157">
        <f t="shared" si="61"/>
        <v>7.1790797495999981E-2</v>
      </c>
      <c r="BM157">
        <f t="shared" si="62"/>
        <v>-1.8495076334614001E-3</v>
      </c>
      <c r="BN157">
        <f t="shared" si="63"/>
        <v>1.514205899556119E-6</v>
      </c>
    </row>
    <row r="158" spans="1:66" ht="15">
      <c r="A158" s="32">
        <v>7</v>
      </c>
      <c r="B158" s="33">
        <f t="shared" ca="1" si="43"/>
        <v>1413.8919076794211</v>
      </c>
      <c r="C158">
        <f t="shared" si="44"/>
        <v>1382</v>
      </c>
      <c r="D158">
        <f t="shared" ca="1" si="45"/>
        <v>6.9946612421180738</v>
      </c>
      <c r="E158">
        <f t="shared" ca="1" si="46"/>
        <v>7.0006470162123069</v>
      </c>
      <c r="F158">
        <f t="shared" ca="1" si="47"/>
        <v>1413</v>
      </c>
      <c r="G158">
        <f t="shared" ca="1" si="48"/>
        <v>1414</v>
      </c>
      <c r="M158" s="280">
        <v>188</v>
      </c>
      <c r="N158" s="280">
        <f t="shared" si="49"/>
        <v>0.54882453027928679</v>
      </c>
      <c r="AK158">
        <f t="shared" si="50"/>
        <v>-9.1941659999999995E-2</v>
      </c>
      <c r="AL158">
        <f t="shared" si="51"/>
        <v>0.51444075600000005</v>
      </c>
      <c r="AM158">
        <f t="shared" si="52"/>
        <v>0.15176045598399998</v>
      </c>
      <c r="AN158">
        <f t="shared" si="53"/>
        <v>-2.9219074667968005E-2</v>
      </c>
      <c r="AO158">
        <f t="shared" si="54"/>
        <v>4.1974288303969279E-3</v>
      </c>
      <c r="AP158">
        <f t="shared" si="55"/>
        <v>-4.4691631468640671E-4</v>
      </c>
      <c r="AQ158">
        <f t="shared" si="56"/>
        <v>3.5250041094997044E-5</v>
      </c>
      <c r="AR158">
        <f t="shared" si="57"/>
        <v>-1.7480316376234174E-6</v>
      </c>
      <c r="AS158">
        <f t="shared" si="58"/>
        <v>3.8438086941149125E-8</v>
      </c>
      <c r="BJ158">
        <f t="shared" si="59"/>
        <v>1.2716149999999999</v>
      </c>
      <c r="BK158">
        <f t="shared" si="60"/>
        <v>0.32415618000000002</v>
      </c>
      <c r="BL158">
        <f t="shared" si="61"/>
        <v>7.2560666495999987E-2</v>
      </c>
      <c r="BM158">
        <f t="shared" si="62"/>
        <v>-1.8793378315136002E-3</v>
      </c>
      <c r="BN158">
        <f t="shared" si="63"/>
        <v>1.5468560663037442E-6</v>
      </c>
    </row>
    <row r="159" spans="1:66" ht="15">
      <c r="A159" s="32">
        <v>7</v>
      </c>
      <c r="B159" s="33">
        <f t="shared" ca="1" si="43"/>
        <v>1413.8919076794211</v>
      </c>
      <c r="C159">
        <f t="shared" si="44"/>
        <v>1382</v>
      </c>
      <c r="D159">
        <f t="shared" ca="1" si="45"/>
        <v>6.9946612421180738</v>
      </c>
      <c r="E159">
        <f t="shared" ca="1" si="46"/>
        <v>7.0006470162123069</v>
      </c>
      <c r="F159">
        <f t="shared" ca="1" si="47"/>
        <v>1413</v>
      </c>
      <c r="G159">
        <f t="shared" ca="1" si="48"/>
        <v>1414</v>
      </c>
      <c r="M159" s="280">
        <v>189</v>
      </c>
      <c r="N159" s="280">
        <f t="shared" si="49"/>
        <v>0.55279002217144968</v>
      </c>
      <c r="AK159">
        <f t="shared" si="50"/>
        <v>-9.1941659999999995E-2</v>
      </c>
      <c r="AL159">
        <f t="shared" si="51"/>
        <v>0.51717714300000006</v>
      </c>
      <c r="AM159">
        <f t="shared" si="52"/>
        <v>0.15337922273099999</v>
      </c>
      <c r="AN159">
        <f t="shared" si="53"/>
        <v>-2.9687821011261006E-2</v>
      </c>
      <c r="AO159">
        <f t="shared" si="54"/>
        <v>4.2874509127644178E-3</v>
      </c>
      <c r="AP159">
        <f t="shared" si="55"/>
        <v>-4.5892950884630744E-4</v>
      </c>
      <c r="AQ159">
        <f t="shared" si="56"/>
        <v>3.6390109054705495E-5</v>
      </c>
      <c r="AR159">
        <f t="shared" si="57"/>
        <v>-1.8141657896004697E-6</v>
      </c>
      <c r="AS159">
        <f t="shared" si="58"/>
        <v>4.0104527505021801E-8</v>
      </c>
      <c r="BJ159">
        <f t="shared" si="59"/>
        <v>1.2716149999999999</v>
      </c>
      <c r="BK159">
        <f t="shared" si="60"/>
        <v>0.32588041499999998</v>
      </c>
      <c r="BL159">
        <f t="shared" si="61"/>
        <v>7.3334641463999983E-2</v>
      </c>
      <c r="BM159">
        <f t="shared" si="62"/>
        <v>-1.9094870660922001E-3</v>
      </c>
      <c r="BN159">
        <f t="shared" si="63"/>
        <v>1.580031424323639E-6</v>
      </c>
    </row>
    <row r="160" spans="1:66" ht="15">
      <c r="A160" s="32">
        <v>7</v>
      </c>
      <c r="B160" s="33">
        <f t="shared" ca="1" si="43"/>
        <v>1413.8919076794211</v>
      </c>
      <c r="C160">
        <f t="shared" si="44"/>
        <v>1382</v>
      </c>
      <c r="D160">
        <f t="shared" ca="1" si="45"/>
        <v>6.9946612421180738</v>
      </c>
      <c r="E160">
        <f t="shared" ca="1" si="46"/>
        <v>7.0006470162123069</v>
      </c>
      <c r="F160">
        <f t="shared" ca="1" si="47"/>
        <v>1413</v>
      </c>
      <c r="G160">
        <f t="shared" ca="1" si="48"/>
        <v>1414</v>
      </c>
      <c r="M160" s="280">
        <v>190</v>
      </c>
      <c r="N160" s="280">
        <f t="shared" si="49"/>
        <v>0.55676032692532074</v>
      </c>
      <c r="AK160">
        <f t="shared" si="50"/>
        <v>-9.1941659999999995E-2</v>
      </c>
      <c r="AL160">
        <f t="shared" si="51"/>
        <v>0.51991353000000007</v>
      </c>
      <c r="AM160">
        <f t="shared" si="52"/>
        <v>0.15500657709999999</v>
      </c>
      <c r="AN160">
        <f t="shared" si="53"/>
        <v>-3.0161553971000003E-2</v>
      </c>
      <c r="AO160">
        <f t="shared" si="54"/>
        <v>4.37891331458E-3</v>
      </c>
      <c r="AP160">
        <f t="shared" si="55"/>
        <v>-4.7119965882080005E-4</v>
      </c>
      <c r="AQ160">
        <f t="shared" si="56"/>
        <v>3.7560739815949299E-5</v>
      </c>
      <c r="AR160">
        <f t="shared" si="57"/>
        <v>-1.8824330990557482E-6</v>
      </c>
      <c r="AS160">
        <f t="shared" si="58"/>
        <v>4.1833844548339026E-8</v>
      </c>
      <c r="BJ160">
        <f t="shared" si="59"/>
        <v>1.2716149999999999</v>
      </c>
      <c r="BK160">
        <f t="shared" si="60"/>
        <v>0.32760465</v>
      </c>
      <c r="BL160">
        <f t="shared" si="61"/>
        <v>7.4112722399999983E-2</v>
      </c>
      <c r="BM160">
        <f t="shared" si="62"/>
        <v>-1.9399570342000002E-3</v>
      </c>
      <c r="BN160">
        <f t="shared" si="63"/>
        <v>1.6137375755900001E-6</v>
      </c>
    </row>
    <row r="161" spans="1:66" ht="15">
      <c r="A161" s="32">
        <v>7</v>
      </c>
      <c r="B161" s="33">
        <f t="shared" ca="1" si="43"/>
        <v>1413.8919076794211</v>
      </c>
      <c r="C161">
        <f t="shared" si="44"/>
        <v>1382</v>
      </c>
      <c r="D161">
        <f t="shared" ca="1" si="45"/>
        <v>6.9946612421180738</v>
      </c>
      <c r="E161">
        <f t="shared" ca="1" si="46"/>
        <v>7.0006470162123069</v>
      </c>
      <c r="F161">
        <f t="shared" ca="1" si="47"/>
        <v>1413</v>
      </c>
      <c r="G161">
        <f t="shared" ca="1" si="48"/>
        <v>1414</v>
      </c>
      <c r="M161" s="280">
        <v>191</v>
      </c>
      <c r="N161" s="280">
        <f t="shared" si="49"/>
        <v>0.56073542993513259</v>
      </c>
      <c r="AK161">
        <f t="shared" si="50"/>
        <v>-9.1941659999999995E-2</v>
      </c>
      <c r="AL161">
        <f t="shared" si="51"/>
        <v>0.52264991700000007</v>
      </c>
      <c r="AM161">
        <f t="shared" si="52"/>
        <v>0.15664251909099999</v>
      </c>
      <c r="AN161">
        <f t="shared" si="53"/>
        <v>-3.0640299931399006E-2</v>
      </c>
      <c r="AO161">
        <f t="shared" si="54"/>
        <v>4.4718313175693778E-3</v>
      </c>
      <c r="AP161">
        <f t="shared" si="55"/>
        <v>-4.8373086485353745E-4</v>
      </c>
      <c r="AQ161">
        <f t="shared" si="56"/>
        <v>3.8762585353050366E-5</v>
      </c>
      <c r="AR161">
        <f t="shared" si="57"/>
        <v>-1.9528905979937925E-6</v>
      </c>
      <c r="AS161">
        <f t="shared" si="58"/>
        <v>4.3628060692293955E-8</v>
      </c>
      <c r="BJ161">
        <f t="shared" si="59"/>
        <v>1.2716149999999999</v>
      </c>
      <c r="BK161">
        <f t="shared" si="60"/>
        <v>0.32932888500000002</v>
      </c>
      <c r="BL161">
        <f t="shared" si="61"/>
        <v>7.4894909303999987E-2</v>
      </c>
      <c r="BM161">
        <f t="shared" si="62"/>
        <v>-1.9707494328398E-3</v>
      </c>
      <c r="BN161">
        <f t="shared" si="63"/>
        <v>1.6479801517957191E-6</v>
      </c>
    </row>
    <row r="162" spans="1:66" ht="15">
      <c r="A162" s="32">
        <v>7</v>
      </c>
      <c r="B162" s="33">
        <f t="shared" ca="1" si="43"/>
        <v>1413.8919076794211</v>
      </c>
      <c r="C162">
        <f t="shared" si="44"/>
        <v>1382</v>
      </c>
      <c r="D162">
        <f t="shared" ca="1" si="45"/>
        <v>6.9946612421180738</v>
      </c>
      <c r="E162">
        <f t="shared" ca="1" si="46"/>
        <v>7.0006470162123069</v>
      </c>
      <c r="F162">
        <f t="shared" ca="1" si="47"/>
        <v>1413</v>
      </c>
      <c r="G162">
        <f t="shared" ca="1" si="48"/>
        <v>1414</v>
      </c>
      <c r="M162" s="280">
        <v>192</v>
      </c>
      <c r="N162" s="280">
        <f t="shared" si="49"/>
        <v>0.56471531664158914</v>
      </c>
      <c r="AK162">
        <f t="shared" si="50"/>
        <v>-9.1941659999999995E-2</v>
      </c>
      <c r="AL162">
        <f t="shared" si="51"/>
        <v>0.52538630400000008</v>
      </c>
      <c r="AM162">
        <f t="shared" si="52"/>
        <v>0.15828704870399998</v>
      </c>
      <c r="AN162">
        <f t="shared" si="53"/>
        <v>-3.1124085276672004E-2</v>
      </c>
      <c r="AO162">
        <f t="shared" si="54"/>
        <v>4.5662202841006078E-3</v>
      </c>
      <c r="AP162">
        <f t="shared" si="55"/>
        <v>-4.9652727057639015E-4</v>
      </c>
      <c r="AQ162">
        <f t="shared" si="56"/>
        <v>3.9996308016241779E-5</v>
      </c>
      <c r="AR162">
        <f t="shared" si="57"/>
        <v>-2.0255965317981104E-6</v>
      </c>
      <c r="AS162">
        <f t="shared" si="58"/>
        <v>4.5489252490103367E-8</v>
      </c>
      <c r="BJ162">
        <f t="shared" si="59"/>
        <v>1.2716149999999999</v>
      </c>
      <c r="BK162">
        <f t="shared" si="60"/>
        <v>0.33105311999999998</v>
      </c>
      <c r="BL162">
        <f t="shared" si="61"/>
        <v>7.5681202175999981E-2</v>
      </c>
      <c r="BM162">
        <f t="shared" si="62"/>
        <v>-2.0018659590144003E-3</v>
      </c>
      <c r="BN162">
        <f t="shared" si="63"/>
        <v>1.682764814352384E-6</v>
      </c>
    </row>
    <row r="163" spans="1:66" ht="15">
      <c r="A163" s="32">
        <v>7</v>
      </c>
      <c r="B163" s="33">
        <f t="shared" ca="1" si="43"/>
        <v>1413.8919076794211</v>
      </c>
      <c r="C163">
        <f t="shared" si="44"/>
        <v>1382</v>
      </c>
      <c r="D163">
        <f t="shared" ca="1" si="45"/>
        <v>6.9946612421180738</v>
      </c>
      <c r="E163">
        <f t="shared" ca="1" si="46"/>
        <v>7.0006470162123069</v>
      </c>
      <c r="F163">
        <f t="shared" ca="1" si="47"/>
        <v>1413</v>
      </c>
      <c r="G163">
        <f t="shared" ca="1" si="48"/>
        <v>1414</v>
      </c>
      <c r="M163" s="280">
        <v>193</v>
      </c>
      <c r="N163" s="280">
        <f t="shared" si="49"/>
        <v>0.56869997253172766</v>
      </c>
      <c r="AK163">
        <f t="shared" si="50"/>
        <v>-9.1941659999999995E-2</v>
      </c>
      <c r="AL163">
        <f t="shared" si="51"/>
        <v>0.52812269100000009</v>
      </c>
      <c r="AM163">
        <f t="shared" si="52"/>
        <v>0.15994016593899998</v>
      </c>
      <c r="AN163">
        <f t="shared" si="53"/>
        <v>-3.1612936391033006E-2</v>
      </c>
      <c r="AO163">
        <f t="shared" si="54"/>
        <v>4.6620956571840977E-3</v>
      </c>
      <c r="AP163">
        <f t="shared" si="55"/>
        <v>-5.0959306323780553E-4</v>
      </c>
      <c r="AQ163">
        <f t="shared" si="56"/>
        <v>4.1262580641174321E-5</v>
      </c>
      <c r="AR163">
        <f t="shared" si="57"/>
        <v>-2.1006103784904482E-6</v>
      </c>
      <c r="AS163">
        <f t="shared" si="58"/>
        <v>4.7419551571382092E-8</v>
      </c>
      <c r="BJ163">
        <f t="shared" si="59"/>
        <v>1.2716149999999999</v>
      </c>
      <c r="BK163">
        <f t="shared" si="60"/>
        <v>0.332777355</v>
      </c>
      <c r="BL163">
        <f t="shared" si="61"/>
        <v>7.6471601015999993E-2</v>
      </c>
      <c r="BM163">
        <f t="shared" si="62"/>
        <v>-2.0333083097266E-3</v>
      </c>
      <c r="BN163">
        <f t="shared" si="63"/>
        <v>1.718097254390279E-6</v>
      </c>
    </row>
    <row r="164" spans="1:66" ht="15">
      <c r="A164" s="45">
        <f>formulas!D242</f>
        <v>0</v>
      </c>
      <c r="B164" s="33">
        <f t="shared" ca="1" si="43"/>
        <v>32.040321848434893</v>
      </c>
      <c r="C164">
        <f t="shared" si="44"/>
        <v>1</v>
      </c>
      <c r="D164">
        <f t="shared" ca="1" si="45"/>
        <v>-1.2104620903635442E-4</v>
      </c>
      <c r="E164">
        <f t="shared" ca="1" si="46"/>
        <v>2.8809542878360126E-3</v>
      </c>
      <c r="F164">
        <f t="shared" ca="1" si="47"/>
        <v>32</v>
      </c>
      <c r="G164">
        <f t="shared" ca="1" si="48"/>
        <v>33</v>
      </c>
      <c r="M164" s="280">
        <v>194</v>
      </c>
      <c r="N164" s="280">
        <f t="shared" si="49"/>
        <v>0.57268938313878215</v>
      </c>
      <c r="AK164">
        <f t="shared" si="50"/>
        <v>-9.1941659999999995E-2</v>
      </c>
      <c r="AL164">
        <f t="shared" si="51"/>
        <v>0.5308590780000001</v>
      </c>
      <c r="AM164">
        <f t="shared" si="52"/>
        <v>0.16160187079599997</v>
      </c>
      <c r="AN164">
        <f t="shared" si="53"/>
        <v>-3.2106879658696005E-2</v>
      </c>
      <c r="AO164">
        <f t="shared" si="54"/>
        <v>4.7594729604726075E-3</v>
      </c>
      <c r="AP164">
        <f t="shared" si="55"/>
        <v>-5.2293247393116627E-4</v>
      </c>
      <c r="AQ164">
        <f t="shared" si="56"/>
        <v>4.2562086658997832E-5</v>
      </c>
      <c r="AR164">
        <f t="shared" si="57"/>
        <v>-2.1779928681927869E-6</v>
      </c>
      <c r="AS164">
        <f t="shared" si="58"/>
        <v>4.9421145804633469E-8</v>
      </c>
      <c r="BJ164">
        <f t="shared" si="59"/>
        <v>1.2716149999999999</v>
      </c>
      <c r="BK164">
        <f t="shared" si="60"/>
        <v>0.33450159000000002</v>
      </c>
      <c r="BL164">
        <f t="shared" si="61"/>
        <v>7.7266105823999981E-2</v>
      </c>
      <c r="BM164">
        <f t="shared" si="62"/>
        <v>-2.0650781819792001E-3</v>
      </c>
      <c r="BN164">
        <f t="shared" si="63"/>
        <v>1.753983192758384E-6</v>
      </c>
    </row>
    <row r="165" spans="1:66" ht="15">
      <c r="A165" s="32">
        <v>7</v>
      </c>
      <c r="B165" s="33">
        <f t="shared" ca="1" si="43"/>
        <v>1413.8919076794211</v>
      </c>
      <c r="C165">
        <f t="shared" si="44"/>
        <v>1382</v>
      </c>
      <c r="D165">
        <f t="shared" ca="1" si="45"/>
        <v>6.9946612421180738</v>
      </c>
      <c r="E165">
        <f t="shared" ca="1" si="46"/>
        <v>7.0006470162123069</v>
      </c>
      <c r="F165">
        <f t="shared" ca="1" si="47"/>
        <v>1413</v>
      </c>
      <c r="G165">
        <f t="shared" ca="1" si="48"/>
        <v>1414</v>
      </c>
      <c r="M165" s="280">
        <v>195</v>
      </c>
      <c r="N165" s="280">
        <f t="shared" si="49"/>
        <v>0.57668353404204786</v>
      </c>
      <c r="AK165">
        <f t="shared" si="50"/>
        <v>-9.1941659999999995E-2</v>
      </c>
      <c r="AL165">
        <f t="shared" si="51"/>
        <v>0.5335954650000001</v>
      </c>
      <c r="AM165">
        <f t="shared" si="52"/>
        <v>0.16327216327499999</v>
      </c>
      <c r="AN165">
        <f t="shared" si="53"/>
        <v>-3.2605941463875007E-2</v>
      </c>
      <c r="AO165">
        <f t="shared" si="54"/>
        <v>4.8583677982612494E-3</v>
      </c>
      <c r="AP165">
        <f t="shared" si="55"/>
        <v>-5.3654977782315006E-4</v>
      </c>
      <c r="AQ165">
        <f t="shared" si="56"/>
        <v>4.3895520207017388E-5</v>
      </c>
      <c r="AR165">
        <f t="shared" si="57"/>
        <v>-2.2578060027931241E-6</v>
      </c>
      <c r="AS165">
        <f t="shared" si="58"/>
        <v>5.1496280478045917E-8</v>
      </c>
      <c r="BJ165">
        <f t="shared" si="59"/>
        <v>1.2716149999999999</v>
      </c>
      <c r="BK165">
        <f t="shared" si="60"/>
        <v>0.33622582499999998</v>
      </c>
      <c r="BL165">
        <f t="shared" si="61"/>
        <v>7.8064716599999986E-2</v>
      </c>
      <c r="BM165">
        <f t="shared" si="62"/>
        <v>-2.0971772727750001E-3</v>
      </c>
      <c r="BN165">
        <f t="shared" si="63"/>
        <v>1.7904283800243751E-6</v>
      </c>
    </row>
    <row r="166" spans="1:66" ht="15">
      <c r="A166" s="32">
        <v>7</v>
      </c>
      <c r="B166" s="33">
        <f t="shared" ca="1" si="43"/>
        <v>1413.8919076794211</v>
      </c>
      <c r="C166">
        <f t="shared" si="44"/>
        <v>1382</v>
      </c>
      <c r="D166">
        <f t="shared" ca="1" si="45"/>
        <v>6.9946612421180738</v>
      </c>
      <c r="E166">
        <f t="shared" ca="1" si="46"/>
        <v>7.0006470162123069</v>
      </c>
      <c r="F166">
        <f t="shared" ca="1" si="47"/>
        <v>1413</v>
      </c>
      <c r="G166">
        <f t="shared" ca="1" si="48"/>
        <v>1414</v>
      </c>
      <c r="M166" s="280">
        <v>196</v>
      </c>
      <c r="N166" s="280">
        <f t="shared" si="49"/>
        <v>0.5806824108667451</v>
      </c>
      <c r="AK166">
        <f t="shared" si="50"/>
        <v>-9.1941659999999995E-2</v>
      </c>
      <c r="AL166">
        <f t="shared" si="51"/>
        <v>0.53633185200000011</v>
      </c>
      <c r="AM166">
        <f t="shared" si="52"/>
        <v>0.16495104337599997</v>
      </c>
      <c r="AN166">
        <f t="shared" si="53"/>
        <v>-3.3110148190784006E-2</v>
      </c>
      <c r="AO166">
        <f t="shared" si="54"/>
        <v>4.9587958554874875E-3</v>
      </c>
      <c r="AP166">
        <f t="shared" si="55"/>
        <v>-5.5044929438208821E-4</v>
      </c>
      <c r="AQ166">
        <f t="shared" si="56"/>
        <v>4.5263586239924406E-5</v>
      </c>
      <c r="AR166">
        <f t="shared" si="57"/>
        <v>-2.3401130758161047E-6</v>
      </c>
      <c r="AS166">
        <f t="shared" si="58"/>
        <v>5.3647259498786909E-8</v>
      </c>
      <c r="BJ166">
        <f t="shared" si="59"/>
        <v>1.2716149999999999</v>
      </c>
      <c r="BK166">
        <f t="shared" si="60"/>
        <v>0.33795006</v>
      </c>
      <c r="BL166">
        <f t="shared" si="61"/>
        <v>7.8867433343999982E-2</v>
      </c>
      <c r="BM166">
        <f t="shared" si="62"/>
        <v>-2.1296072791167999E-3</v>
      </c>
      <c r="BN166">
        <f t="shared" si="63"/>
        <v>1.827438596474624E-6</v>
      </c>
    </row>
    <row r="167" spans="1:66" ht="15">
      <c r="A167" s="32">
        <v>7</v>
      </c>
      <c r="B167" s="33">
        <f t="shared" ca="1" si="43"/>
        <v>1413.8919076794211</v>
      </c>
      <c r="C167">
        <f t="shared" si="44"/>
        <v>1382</v>
      </c>
      <c r="D167">
        <f t="shared" ca="1" si="45"/>
        <v>6.9946612421180738</v>
      </c>
      <c r="E167">
        <f t="shared" ca="1" si="46"/>
        <v>7.0006470162123069</v>
      </c>
      <c r="F167">
        <f t="shared" ca="1" si="47"/>
        <v>1413</v>
      </c>
      <c r="G167">
        <f t="shared" ca="1" si="48"/>
        <v>1414</v>
      </c>
      <c r="M167" s="280">
        <v>197</v>
      </c>
      <c r="N167" s="280">
        <f t="shared" si="49"/>
        <v>0.58468599928388354</v>
      </c>
      <c r="AK167">
        <f t="shared" si="50"/>
        <v>-9.1941659999999995E-2</v>
      </c>
      <c r="AL167">
        <f t="shared" si="51"/>
        <v>0.539068239</v>
      </c>
      <c r="AM167">
        <f t="shared" si="52"/>
        <v>0.16663851109899999</v>
      </c>
      <c r="AN167">
        <f t="shared" si="53"/>
        <v>-3.3619526223637002E-2</v>
      </c>
      <c r="AO167">
        <f t="shared" si="54"/>
        <v>5.0607728977311375E-3</v>
      </c>
      <c r="AP167">
        <f t="shared" si="55"/>
        <v>-5.6463538760632504E-4</v>
      </c>
      <c r="AQ167">
        <f t="shared" si="56"/>
        <v>4.6667000641602445E-5</v>
      </c>
      <c r="AR167">
        <f t="shared" si="57"/>
        <v>-2.424978692499563E-6</v>
      </c>
      <c r="AS167">
        <f t="shared" si="58"/>
        <v>5.5876446610986491E-8</v>
      </c>
      <c r="BJ167">
        <f t="shared" si="59"/>
        <v>1.2716149999999999</v>
      </c>
      <c r="BK167">
        <f t="shared" si="60"/>
        <v>0.33967429500000001</v>
      </c>
      <c r="BL167">
        <f t="shared" si="61"/>
        <v>7.9674256055999981E-2</v>
      </c>
      <c r="BM167">
        <f t="shared" si="62"/>
        <v>-2.1623698980074001E-3</v>
      </c>
      <c r="BN167">
        <f t="shared" si="63"/>
        <v>1.8650196521141992E-6</v>
      </c>
    </row>
    <row r="168" spans="1:66" ht="15">
      <c r="A168" s="32">
        <v>7</v>
      </c>
      <c r="B168" s="33">
        <f t="shared" ca="1" si="43"/>
        <v>1413.8919076794211</v>
      </c>
      <c r="C168">
        <f t="shared" si="44"/>
        <v>1382</v>
      </c>
      <c r="D168">
        <f t="shared" ca="1" si="45"/>
        <v>6.9946612421180738</v>
      </c>
      <c r="E168">
        <f t="shared" ca="1" si="46"/>
        <v>7.0006470162123069</v>
      </c>
      <c r="F168">
        <f t="shared" ca="1" si="47"/>
        <v>1413</v>
      </c>
      <c r="G168">
        <f t="shared" ca="1" si="48"/>
        <v>1414</v>
      </c>
      <c r="M168" s="280">
        <v>198</v>
      </c>
      <c r="N168" s="280">
        <f t="shared" si="49"/>
        <v>0.58869428501012777</v>
      </c>
      <c r="AK168">
        <f t="shared" si="50"/>
        <v>-9.1941659999999995E-2</v>
      </c>
      <c r="AL168">
        <f t="shared" si="51"/>
        <v>0.54180462600000001</v>
      </c>
      <c r="AM168">
        <f t="shared" si="52"/>
        <v>0.16833456644399999</v>
      </c>
      <c r="AN168">
        <f t="shared" si="53"/>
        <v>-3.4134101946648003E-2</v>
      </c>
      <c r="AO168">
        <f t="shared" si="54"/>
        <v>5.1643147712143681E-3</v>
      </c>
      <c r="AP168">
        <f t="shared" si="55"/>
        <v>-5.7911246625257627E-4</v>
      </c>
      <c r="AQ168">
        <f t="shared" si="56"/>
        <v>4.8106490337507979E-5</v>
      </c>
      <c r="AR168">
        <f t="shared" si="57"/>
        <v>-2.5124687900780331E-6</v>
      </c>
      <c r="AS168">
        <f t="shared" si="58"/>
        <v>5.8186266632603507E-8</v>
      </c>
      <c r="BJ168">
        <f t="shared" si="59"/>
        <v>1.2716149999999999</v>
      </c>
      <c r="BK168">
        <f t="shared" si="60"/>
        <v>0.34139852999999998</v>
      </c>
      <c r="BL168">
        <f t="shared" si="61"/>
        <v>8.0485184735999984E-2</v>
      </c>
      <c r="BM168">
        <f t="shared" si="62"/>
        <v>-2.1954668264496002E-3</v>
      </c>
      <c r="BN168">
        <f t="shared" si="63"/>
        <v>1.9031773866668641E-6</v>
      </c>
    </row>
    <row r="169" spans="1:66" ht="15">
      <c r="A169" s="32">
        <v>7</v>
      </c>
      <c r="B169" s="33">
        <f t="shared" ca="1" si="43"/>
        <v>1413.8919076794211</v>
      </c>
      <c r="C169">
        <f t="shared" si="44"/>
        <v>1382</v>
      </c>
      <c r="D169">
        <f t="shared" ca="1" si="45"/>
        <v>6.9946612421180738</v>
      </c>
      <c r="E169">
        <f t="shared" ca="1" si="46"/>
        <v>7.0006470162123069</v>
      </c>
      <c r="F169">
        <f t="shared" ca="1" si="47"/>
        <v>1413</v>
      </c>
      <c r="G169">
        <f t="shared" ca="1" si="48"/>
        <v>1414</v>
      </c>
      <c r="M169" s="280">
        <v>199</v>
      </c>
      <c r="N169" s="280">
        <f t="shared" si="49"/>
        <v>0.59270725380766243</v>
      </c>
      <c r="AK169">
        <f t="shared" si="50"/>
        <v>-9.1941659999999995E-2</v>
      </c>
      <c r="AL169">
        <f t="shared" si="51"/>
        <v>0.54454101300000002</v>
      </c>
      <c r="AM169">
        <f t="shared" si="52"/>
        <v>0.17003920941099998</v>
      </c>
      <c r="AN169">
        <f t="shared" si="53"/>
        <v>-3.4653901744031004E-2</v>
      </c>
      <c r="AO169">
        <f t="shared" si="54"/>
        <v>5.2694374028016975E-3</v>
      </c>
      <c r="AP169">
        <f t="shared" si="55"/>
        <v>-5.9388498406428908E-4</v>
      </c>
      <c r="AQ169">
        <f t="shared" si="56"/>
        <v>4.9582793407625908E-5</v>
      </c>
      <c r="AR169">
        <f t="shared" si="57"/>
        <v>-2.6026506582742926E-6</v>
      </c>
      <c r="AS169">
        <f t="shared" si="58"/>
        <v>6.0579206711368731E-8</v>
      </c>
      <c r="BJ169">
        <f t="shared" si="59"/>
        <v>1.2716149999999999</v>
      </c>
      <c r="BK169">
        <f t="shared" si="60"/>
        <v>0.343122765</v>
      </c>
      <c r="BL169">
        <f t="shared" si="61"/>
        <v>8.1300219383999991E-2</v>
      </c>
      <c r="BM169">
        <f t="shared" si="62"/>
        <v>-2.2288997614462003E-3</v>
      </c>
      <c r="BN169">
        <f t="shared" si="63"/>
        <v>1.9419176695750791E-6</v>
      </c>
    </row>
    <row r="170" spans="1:66" ht="15">
      <c r="A170" s="32">
        <v>7</v>
      </c>
      <c r="B170" s="33">
        <f t="shared" ca="1" si="43"/>
        <v>1413.8919076794211</v>
      </c>
      <c r="C170">
        <f t="shared" si="44"/>
        <v>1382</v>
      </c>
      <c r="D170">
        <f t="shared" ca="1" si="45"/>
        <v>6.9946612421180738</v>
      </c>
      <c r="E170">
        <f t="shared" ca="1" si="46"/>
        <v>7.0006470162123069</v>
      </c>
      <c r="F170">
        <f t="shared" ca="1" si="47"/>
        <v>1413</v>
      </c>
      <c r="G170">
        <f t="shared" ca="1" si="48"/>
        <v>1414</v>
      </c>
      <c r="M170" s="280">
        <v>200</v>
      </c>
      <c r="N170" s="280">
        <f t="shared" si="49"/>
        <v>0.59672489148405772</v>
      </c>
      <c r="AK170">
        <f t="shared" si="50"/>
        <v>-9.1941659999999995E-2</v>
      </c>
      <c r="AL170">
        <f t="shared" si="51"/>
        <v>0.54727740000000002</v>
      </c>
      <c r="AM170">
        <f t="shared" si="52"/>
        <v>0.17175243999999998</v>
      </c>
      <c r="AN170">
        <f t="shared" si="53"/>
        <v>-3.5178952000000006E-2</v>
      </c>
      <c r="AO170">
        <f t="shared" si="54"/>
        <v>5.3761567999999994E-3</v>
      </c>
      <c r="AP170">
        <f t="shared" si="55"/>
        <v>-6.0895744000000012E-4</v>
      </c>
      <c r="AQ170">
        <f t="shared" si="56"/>
        <v>5.1096659199999992E-5</v>
      </c>
      <c r="AR170">
        <f t="shared" si="57"/>
        <v>-2.6955929600000004E-6</v>
      </c>
      <c r="AS170">
        <f t="shared" si="58"/>
        <v>6.3057817599999989E-8</v>
      </c>
      <c r="BJ170">
        <f t="shared" si="59"/>
        <v>1.2716149999999999</v>
      </c>
      <c r="BK170">
        <f t="shared" si="60"/>
        <v>0.34484700000000001</v>
      </c>
      <c r="BL170">
        <f t="shared" si="61"/>
        <v>8.2119359999999988E-2</v>
      </c>
      <c r="BM170">
        <f t="shared" si="62"/>
        <v>-2.2626704000000002E-3</v>
      </c>
      <c r="BN170">
        <f t="shared" si="63"/>
        <v>1.9812463999999999E-6</v>
      </c>
    </row>
    <row r="171" spans="1:66" ht="15">
      <c r="A171" s="32">
        <v>7</v>
      </c>
      <c r="B171" s="33">
        <f t="shared" ca="1" si="43"/>
        <v>1413.8919076794211</v>
      </c>
      <c r="C171">
        <f t="shared" si="44"/>
        <v>1382</v>
      </c>
      <c r="D171">
        <f t="shared" ca="1" si="45"/>
        <v>6.9946612421180738</v>
      </c>
      <c r="E171">
        <f t="shared" ca="1" si="46"/>
        <v>7.0006470162123069</v>
      </c>
      <c r="F171">
        <f t="shared" ca="1" si="47"/>
        <v>1413</v>
      </c>
      <c r="G171">
        <f t="shared" ca="1" si="48"/>
        <v>1414</v>
      </c>
      <c r="M171" s="280">
        <v>201</v>
      </c>
      <c r="N171" s="280">
        <f t="shared" si="49"/>
        <v>0.60074718389213544</v>
      </c>
      <c r="AK171">
        <f t="shared" si="50"/>
        <v>-9.1941659999999995E-2</v>
      </c>
      <c r="AL171">
        <f t="shared" si="51"/>
        <v>0.55001378700000003</v>
      </c>
      <c r="AM171">
        <f t="shared" si="52"/>
        <v>0.17347425821099999</v>
      </c>
      <c r="AN171">
        <f t="shared" si="53"/>
        <v>-3.5709279098769003E-2</v>
      </c>
      <c r="AO171">
        <f t="shared" si="54"/>
        <v>5.4844890509584973E-3</v>
      </c>
      <c r="AP171">
        <f t="shared" si="55"/>
        <v>-6.2433437846169508E-4</v>
      </c>
      <c r="AQ171">
        <f t="shared" si="56"/>
        <v>5.2648848444838036E-5</v>
      </c>
      <c r="AR171">
        <f t="shared" si="57"/>
        <v>-2.7913657522664892E-6</v>
      </c>
      <c r="AS171">
        <f t="shared" si="58"/>
        <v>6.5624714950885462E-8</v>
      </c>
      <c r="BJ171">
        <f t="shared" si="59"/>
        <v>1.2716149999999999</v>
      </c>
      <c r="BK171">
        <f t="shared" si="60"/>
        <v>0.34657123499999998</v>
      </c>
      <c r="BL171">
        <f t="shared" si="61"/>
        <v>8.2942606583999989E-2</v>
      </c>
      <c r="BM171">
        <f t="shared" si="62"/>
        <v>-2.2967804391138E-3</v>
      </c>
      <c r="BN171">
        <f t="shared" si="63"/>
        <v>2.0211695068214792E-6</v>
      </c>
    </row>
    <row r="172" spans="1:66" ht="15">
      <c r="A172" s="32">
        <v>7</v>
      </c>
      <c r="B172" s="33">
        <f t="shared" ca="1" si="43"/>
        <v>1413.8919076794211</v>
      </c>
      <c r="C172">
        <f t="shared" si="44"/>
        <v>1382</v>
      </c>
      <c r="D172">
        <f t="shared" ca="1" si="45"/>
        <v>6.9946612421180738</v>
      </c>
      <c r="E172">
        <f t="shared" ca="1" si="46"/>
        <v>7.0006470162123069</v>
      </c>
      <c r="F172">
        <f t="shared" ca="1" si="47"/>
        <v>1413</v>
      </c>
      <c r="G172">
        <f t="shared" ca="1" si="48"/>
        <v>1414</v>
      </c>
      <c r="M172" s="280">
        <v>202</v>
      </c>
      <c r="N172" s="280">
        <f t="shared" si="49"/>
        <v>0.60477411692983607</v>
      </c>
      <c r="AK172">
        <f t="shared" si="50"/>
        <v>-9.1941659999999995E-2</v>
      </c>
      <c r="AL172">
        <f t="shared" si="51"/>
        <v>0.55275017400000004</v>
      </c>
      <c r="AM172">
        <f t="shared" si="52"/>
        <v>0.17520466404399998</v>
      </c>
      <c r="AN172">
        <f t="shared" si="53"/>
        <v>-3.6244909424552003E-2</v>
      </c>
      <c r="AO172">
        <f t="shared" si="54"/>
        <v>5.5944503244687678E-3</v>
      </c>
      <c r="AP172">
        <f t="shared" si="55"/>
        <v>-6.4002038952316778E-4</v>
      </c>
      <c r="AQ172">
        <f t="shared" si="56"/>
        <v>5.4240133369191968E-5</v>
      </c>
      <c r="AR172">
        <f t="shared" si="57"/>
        <v>-2.8900405073067775E-6</v>
      </c>
      <c r="AS172">
        <f t="shared" si="58"/>
        <v>6.8282580630432344E-8</v>
      </c>
      <c r="BJ172">
        <f t="shared" si="59"/>
        <v>1.2716149999999999</v>
      </c>
      <c r="BK172">
        <f t="shared" si="60"/>
        <v>0.34829547</v>
      </c>
      <c r="BL172">
        <f t="shared" si="61"/>
        <v>8.376995913599998E-2</v>
      </c>
      <c r="BM172">
        <f t="shared" si="62"/>
        <v>-2.3312315757904002E-3</v>
      </c>
      <c r="BN172">
        <f t="shared" si="63"/>
        <v>2.0616929486380639E-6</v>
      </c>
    </row>
    <row r="173" spans="1:66" ht="15">
      <c r="A173" s="32">
        <v>7</v>
      </c>
      <c r="B173" s="33">
        <f t="shared" ca="1" si="43"/>
        <v>1413.8919076794211</v>
      </c>
      <c r="C173">
        <f t="shared" si="44"/>
        <v>1382</v>
      </c>
      <c r="D173">
        <f t="shared" ca="1" si="45"/>
        <v>6.9946612421180738</v>
      </c>
      <c r="E173">
        <f t="shared" ca="1" si="46"/>
        <v>7.0006470162123069</v>
      </c>
      <c r="F173">
        <f t="shared" ca="1" si="47"/>
        <v>1413</v>
      </c>
      <c r="G173">
        <f t="shared" ca="1" si="48"/>
        <v>1414</v>
      </c>
      <c r="M173" s="280">
        <v>203</v>
      </c>
      <c r="N173" s="280">
        <f t="shared" si="49"/>
        <v>0.60880567654008588</v>
      </c>
      <c r="AK173">
        <f t="shared" si="50"/>
        <v>-9.1941659999999995E-2</v>
      </c>
      <c r="AL173">
        <f t="shared" si="51"/>
        <v>0.55548656100000005</v>
      </c>
      <c r="AM173">
        <f t="shared" si="52"/>
        <v>0.17694365749899998</v>
      </c>
      <c r="AN173">
        <f t="shared" si="53"/>
        <v>-3.6785869361563008E-2</v>
      </c>
      <c r="AO173">
        <f t="shared" si="54"/>
        <v>5.7060568699647376E-3</v>
      </c>
      <c r="AP173">
        <f t="shared" si="55"/>
        <v>-6.5602010915837916E-4</v>
      </c>
      <c r="AQ173">
        <f t="shared" si="56"/>
        <v>5.5871297812212751E-5</v>
      </c>
      <c r="AR173">
        <f t="shared" si="57"/>
        <v>-2.9916901339098525E-6</v>
      </c>
      <c r="AS173">
        <f t="shared" si="58"/>
        <v>7.1034164053279059E-8</v>
      </c>
      <c r="BJ173">
        <f t="shared" si="59"/>
        <v>1.2716149999999999</v>
      </c>
      <c r="BK173">
        <f t="shared" si="60"/>
        <v>0.35001970500000001</v>
      </c>
      <c r="BL173">
        <f t="shared" si="61"/>
        <v>8.4601417655999989E-2</v>
      </c>
      <c r="BM173">
        <f t="shared" si="62"/>
        <v>-2.3660255070326003E-3</v>
      </c>
      <c r="BN173">
        <f t="shared" si="63"/>
        <v>2.1028227137669991E-6</v>
      </c>
    </row>
    <row r="174" spans="1:66" ht="15">
      <c r="A174" s="32">
        <v>7</v>
      </c>
      <c r="B174" s="33">
        <f t="shared" ca="1" si="43"/>
        <v>1413.8919076794211</v>
      </c>
      <c r="C174">
        <f t="shared" si="44"/>
        <v>1382</v>
      </c>
      <c r="D174">
        <f t="shared" ca="1" si="45"/>
        <v>6.9946612421180738</v>
      </c>
      <c r="E174">
        <f t="shared" ca="1" si="46"/>
        <v>7.0006470162123069</v>
      </c>
      <c r="F174">
        <f t="shared" ca="1" si="47"/>
        <v>1413</v>
      </c>
      <c r="G174">
        <f t="shared" ca="1" si="48"/>
        <v>1414</v>
      </c>
      <c r="M174" s="280">
        <v>204</v>
      </c>
      <c r="N174" s="280">
        <f t="shared" si="49"/>
        <v>0.61284184871066238</v>
      </c>
      <c r="AK174">
        <f t="shared" si="50"/>
        <v>-9.1941659999999995E-2</v>
      </c>
      <c r="AL174">
        <f t="shared" si="51"/>
        <v>0.55822294800000005</v>
      </c>
      <c r="AM174">
        <f t="shared" si="52"/>
        <v>0.17869123857599997</v>
      </c>
      <c r="AN174">
        <f t="shared" si="53"/>
        <v>-3.7332185294016003E-2</v>
      </c>
      <c r="AO174">
        <f t="shared" si="54"/>
        <v>5.8193250175226875E-3</v>
      </c>
      <c r="AP174">
        <f t="shared" si="55"/>
        <v>-6.7233821946981588E-4</v>
      </c>
      <c r="AQ174">
        <f t="shared" si="56"/>
        <v>5.7543137340980115E-5</v>
      </c>
      <c r="AR174">
        <f t="shared" si="57"/>
        <v>-3.0963889989682991E-6</v>
      </c>
      <c r="AS174">
        <f t="shared" si="58"/>
        <v>7.3882283536569756E-8</v>
      </c>
      <c r="BJ174">
        <f t="shared" si="59"/>
        <v>1.2716149999999999</v>
      </c>
      <c r="BK174">
        <f t="shared" si="60"/>
        <v>0.35174393999999998</v>
      </c>
      <c r="BL174">
        <f t="shared" si="61"/>
        <v>8.5436982143999987E-2</v>
      </c>
      <c r="BM174">
        <f t="shared" si="62"/>
        <v>-2.4011639298432003E-3</v>
      </c>
      <c r="BN174">
        <f t="shared" si="63"/>
        <v>2.1445648202442242E-6</v>
      </c>
    </row>
    <row r="175" spans="1:66" ht="15">
      <c r="A175" s="32">
        <v>7</v>
      </c>
      <c r="B175" s="33">
        <f t="shared" ca="1" si="43"/>
        <v>1413.8919076794211</v>
      </c>
      <c r="C175">
        <f t="shared" si="44"/>
        <v>1382</v>
      </c>
      <c r="D175">
        <f t="shared" ca="1" si="45"/>
        <v>6.9946612421180738</v>
      </c>
      <c r="E175">
        <f t="shared" ca="1" si="46"/>
        <v>7.0006470162123069</v>
      </c>
      <c r="F175">
        <f t="shared" ca="1" si="47"/>
        <v>1413</v>
      </c>
      <c r="G175">
        <f t="shared" ca="1" si="48"/>
        <v>1414</v>
      </c>
      <c r="M175" s="280">
        <v>205</v>
      </c>
      <c r="N175" s="280">
        <f t="shared" si="49"/>
        <v>0.61688261947406486</v>
      </c>
      <c r="AK175">
        <f t="shared" si="50"/>
        <v>-9.1941659999999995E-2</v>
      </c>
      <c r="AL175">
        <f t="shared" si="51"/>
        <v>0.56095933500000006</v>
      </c>
      <c r="AM175">
        <f t="shared" si="52"/>
        <v>0.18044740727499997</v>
      </c>
      <c r="AN175">
        <f t="shared" si="53"/>
        <v>-3.7883883606125004E-2</v>
      </c>
      <c r="AO175">
        <f t="shared" si="54"/>
        <v>5.9342711778612497E-3</v>
      </c>
      <c r="AP175">
        <f t="shared" si="55"/>
        <v>-6.8897944891685003E-4</v>
      </c>
      <c r="AQ175">
        <f t="shared" si="56"/>
        <v>5.925645936690714E-5</v>
      </c>
      <c r="AR175">
        <f t="shared" si="57"/>
        <v>-3.2042129492403291E-6</v>
      </c>
      <c r="AS175">
        <f t="shared" si="58"/>
        <v>7.6829827674491901E-8</v>
      </c>
      <c r="BJ175">
        <f t="shared" si="59"/>
        <v>1.2716149999999999</v>
      </c>
      <c r="BK175">
        <f t="shared" si="60"/>
        <v>0.353468175</v>
      </c>
      <c r="BL175">
        <f t="shared" si="61"/>
        <v>8.6276652599999989E-2</v>
      </c>
      <c r="BM175">
        <f t="shared" si="62"/>
        <v>-2.4366485412250002E-3</v>
      </c>
      <c r="BN175">
        <f t="shared" si="63"/>
        <v>2.186925315824375E-6</v>
      </c>
    </row>
    <row r="176" spans="1:66" ht="15">
      <c r="A176" s="45">
        <f>formulas!D254</f>
        <v>0</v>
      </c>
      <c r="B176" s="33">
        <f t="shared" ca="1" si="43"/>
        <v>32.040321848434893</v>
      </c>
      <c r="C176">
        <f t="shared" si="44"/>
        <v>1</v>
      </c>
      <c r="D176">
        <f t="shared" ca="1" si="45"/>
        <v>-1.2104620903635442E-4</v>
      </c>
      <c r="E176">
        <f t="shared" ca="1" si="46"/>
        <v>2.8809542878360126E-3</v>
      </c>
      <c r="F176">
        <f t="shared" ca="1" si="47"/>
        <v>32</v>
      </c>
      <c r="G176">
        <f t="shared" ca="1" si="48"/>
        <v>33</v>
      </c>
      <c r="M176" s="280">
        <v>206</v>
      </c>
      <c r="N176" s="280">
        <f t="shared" si="49"/>
        <v>0.62092797490737939</v>
      </c>
      <c r="AK176">
        <f t="shared" si="50"/>
        <v>-9.1941659999999995E-2</v>
      </c>
      <c r="AL176">
        <f t="shared" si="51"/>
        <v>0.56369572200000007</v>
      </c>
      <c r="AM176">
        <f t="shared" si="52"/>
        <v>0.18221216359599998</v>
      </c>
      <c r="AN176">
        <f t="shared" si="53"/>
        <v>-3.8440990682104006E-2</v>
      </c>
      <c r="AO176">
        <f t="shared" si="54"/>
        <v>6.0509118423414075E-3</v>
      </c>
      <c r="AP176">
        <f t="shared" si="55"/>
        <v>-7.0594857254409782E-4</v>
      </c>
      <c r="AQ176">
        <f t="shared" si="56"/>
        <v>6.1012083262719647E-5</v>
      </c>
      <c r="AR176">
        <f t="shared" si="57"/>
        <v>-3.3152393333272672E-6</v>
      </c>
      <c r="AS176">
        <f t="shared" si="58"/>
        <v>7.9879756733277428E-8</v>
      </c>
      <c r="BJ176">
        <f t="shared" si="59"/>
        <v>1.2716149999999999</v>
      </c>
      <c r="BK176">
        <f t="shared" si="60"/>
        <v>0.35519241000000001</v>
      </c>
      <c r="BL176">
        <f t="shared" si="61"/>
        <v>8.7120429023999982E-2</v>
      </c>
      <c r="BM176">
        <f t="shared" si="62"/>
        <v>-2.4724810381808E-3</v>
      </c>
      <c r="BN176">
        <f t="shared" si="63"/>
        <v>2.229910277980784E-6</v>
      </c>
    </row>
    <row r="177" spans="1:66" ht="15">
      <c r="A177" s="32">
        <v>7</v>
      </c>
      <c r="B177" s="33">
        <f t="shared" ca="1" si="43"/>
        <v>1413.8919076794211</v>
      </c>
      <c r="C177">
        <f t="shared" si="44"/>
        <v>1382</v>
      </c>
      <c r="D177">
        <f t="shared" ca="1" si="45"/>
        <v>6.9946612421180738</v>
      </c>
      <c r="E177">
        <f t="shared" ca="1" si="46"/>
        <v>7.0006470162123069</v>
      </c>
      <c r="F177">
        <f t="shared" ca="1" si="47"/>
        <v>1413</v>
      </c>
      <c r="G177">
        <f t="shared" ca="1" si="48"/>
        <v>1414</v>
      </c>
      <c r="M177" s="280">
        <v>207</v>
      </c>
      <c r="N177" s="280">
        <f t="shared" si="49"/>
        <v>0.62497790113215002</v>
      </c>
      <c r="AK177">
        <f t="shared" si="50"/>
        <v>-9.1941659999999995E-2</v>
      </c>
      <c r="AL177">
        <f t="shared" si="51"/>
        <v>0.56643210900000007</v>
      </c>
      <c r="AM177">
        <f t="shared" si="52"/>
        <v>0.18398550753899998</v>
      </c>
      <c r="AN177">
        <f t="shared" si="53"/>
        <v>-3.9003532906167003E-2</v>
      </c>
      <c r="AO177">
        <f t="shared" si="54"/>
        <v>6.1692635829664975E-3</v>
      </c>
      <c r="AP177">
        <f t="shared" si="55"/>
        <v>-7.2325041220977862E-4</v>
      </c>
      <c r="AQ177">
        <f t="shared" si="56"/>
        <v>6.2810840480010489E-5</v>
      </c>
      <c r="AR177">
        <f t="shared" si="57"/>
        <v>-3.4295470238675667E-6</v>
      </c>
      <c r="AS177">
        <f t="shared" si="58"/>
        <v>8.3035104066869964E-8</v>
      </c>
      <c r="BJ177">
        <f t="shared" si="59"/>
        <v>1.2716149999999999</v>
      </c>
      <c r="BK177">
        <f t="shared" si="60"/>
        <v>0.35691664499999998</v>
      </c>
      <c r="BL177">
        <f t="shared" si="61"/>
        <v>8.7968311415999978E-2</v>
      </c>
      <c r="BM177">
        <f t="shared" si="62"/>
        <v>-2.5086631177134002E-3</v>
      </c>
      <c r="BN177">
        <f t="shared" si="63"/>
        <v>2.2735258139054789E-6</v>
      </c>
    </row>
    <row r="178" spans="1:66" ht="15">
      <c r="A178" s="32">
        <v>7</v>
      </c>
      <c r="B178" s="33">
        <f t="shared" ca="1" si="43"/>
        <v>1413.8919076794211</v>
      </c>
      <c r="C178">
        <f t="shared" si="44"/>
        <v>1382</v>
      </c>
      <c r="D178">
        <f t="shared" ca="1" si="45"/>
        <v>6.9946612421180738</v>
      </c>
      <c r="E178">
        <f t="shared" ca="1" si="46"/>
        <v>7.0006470162123069</v>
      </c>
      <c r="F178">
        <f t="shared" ca="1" si="47"/>
        <v>1413</v>
      </c>
      <c r="G178">
        <f t="shared" ca="1" si="48"/>
        <v>1414</v>
      </c>
      <c r="M178" s="280">
        <v>208</v>
      </c>
      <c r="N178" s="280">
        <f t="shared" si="49"/>
        <v>0.62903238431424513</v>
      </c>
      <c r="AK178">
        <f t="shared" si="50"/>
        <v>-9.1941659999999995E-2</v>
      </c>
      <c r="AL178">
        <f t="shared" si="51"/>
        <v>0.56916849600000008</v>
      </c>
      <c r="AM178">
        <f t="shared" si="52"/>
        <v>0.18576743910399998</v>
      </c>
      <c r="AN178">
        <f t="shared" si="53"/>
        <v>-3.9571536662528002E-2</v>
      </c>
      <c r="AO178">
        <f t="shared" si="54"/>
        <v>6.2893430523822081E-3</v>
      </c>
      <c r="AP178">
        <f t="shared" si="55"/>
        <v>-7.4088983681407398E-4</v>
      </c>
      <c r="AQ178">
        <f t="shared" si="56"/>
        <v>6.4653574667368602E-5</v>
      </c>
      <c r="AR178">
        <f t="shared" si="57"/>
        <v>-3.5472164399484047E-6</v>
      </c>
      <c r="AS178">
        <f t="shared" si="58"/>
        <v>8.629897755346093E-8</v>
      </c>
      <c r="BJ178">
        <f t="shared" si="59"/>
        <v>1.2716149999999999</v>
      </c>
      <c r="BK178">
        <f t="shared" si="60"/>
        <v>0.35864088</v>
      </c>
      <c r="BL178">
        <f t="shared" si="61"/>
        <v>8.8820299775999978E-2</v>
      </c>
      <c r="BM178">
        <f t="shared" si="62"/>
        <v>-2.5451964768256003E-3</v>
      </c>
      <c r="BN178">
        <f t="shared" si="63"/>
        <v>2.3177780605091842E-6</v>
      </c>
    </row>
    <row r="179" spans="1:66" ht="15">
      <c r="A179" s="32">
        <v>7</v>
      </c>
      <c r="B179" s="33">
        <f t="shared" ref="B179:B242" ca="1" si="64">(A179-D179)/(E179-D179)*(G179-F179)+F179</f>
        <v>1413.8919076794211</v>
      </c>
      <c r="C179">
        <f t="shared" ref="C179:C242" si="65">MAX(COUNTIF($N$2:$N$25400,"&lt;"&amp;A179),1)</f>
        <v>1382</v>
      </c>
      <c r="D179">
        <f t="shared" ca="1" si="45"/>
        <v>6.9946612421180738</v>
      </c>
      <c r="E179">
        <f t="shared" ref="E179:E242" ca="1" si="66">INDIRECT(ADDRESS(C179+2,14))</f>
        <v>7.0006470162123069</v>
      </c>
      <c r="F179">
        <f t="shared" ref="F179:F242" ca="1" si="67">INDIRECT(ADDRESS(C179+1,13))</f>
        <v>1413</v>
      </c>
      <c r="G179">
        <f t="shared" ref="G179:G242" ca="1" si="68">INDIRECT(ADDRESS(C179+2,13))</f>
        <v>1414</v>
      </c>
      <c r="M179" s="280">
        <v>209</v>
      </c>
      <c r="N179" s="280">
        <f t="shared" si="49"/>
        <v>0.63309141066372832</v>
      </c>
      <c r="AK179">
        <f t="shared" si="50"/>
        <v>-9.1941659999999995E-2</v>
      </c>
      <c r="AL179">
        <f t="shared" si="51"/>
        <v>0.57190488300000009</v>
      </c>
      <c r="AM179">
        <f t="shared" si="52"/>
        <v>0.18755795829099997</v>
      </c>
      <c r="AN179">
        <f t="shared" si="53"/>
        <v>-4.0145028335401005E-2</v>
      </c>
      <c r="AO179">
        <f t="shared" si="54"/>
        <v>6.4111669838765777E-3</v>
      </c>
      <c r="AP179">
        <f t="shared" si="55"/>
        <v>-7.5887176252748673E-4</v>
      </c>
      <c r="AQ179">
        <f t="shared" si="56"/>
        <v>6.6541141789082955E-5</v>
      </c>
      <c r="AR179">
        <f t="shared" si="57"/>
        <v>-3.6683295697359303E-6</v>
      </c>
      <c r="AS179">
        <f t="shared" si="58"/>
        <v>8.9674561053099049E-8</v>
      </c>
      <c r="BJ179">
        <f t="shared" si="59"/>
        <v>1.2716149999999999</v>
      </c>
      <c r="BK179">
        <f t="shared" si="60"/>
        <v>0.36036511500000001</v>
      </c>
      <c r="BL179">
        <f t="shared" si="61"/>
        <v>8.9676394103999982E-2</v>
      </c>
      <c r="BM179">
        <f t="shared" si="62"/>
        <v>-2.5820828125202003E-3</v>
      </c>
      <c r="BN179">
        <f t="shared" si="63"/>
        <v>2.3626731844213192E-6</v>
      </c>
    </row>
    <row r="180" spans="1:66" ht="15">
      <c r="A180" s="32">
        <v>7</v>
      </c>
      <c r="B180" s="33">
        <f t="shared" ca="1" si="64"/>
        <v>1413.8919076794211</v>
      </c>
      <c r="C180">
        <f t="shared" si="65"/>
        <v>1382</v>
      </c>
      <c r="D180">
        <f t="shared" ca="1" si="45"/>
        <v>6.9946612421180738</v>
      </c>
      <c r="E180">
        <f t="shared" ca="1" si="66"/>
        <v>7.0006470162123069</v>
      </c>
      <c r="F180">
        <f t="shared" ca="1" si="67"/>
        <v>1413</v>
      </c>
      <c r="G180">
        <f t="shared" ca="1" si="68"/>
        <v>1414</v>
      </c>
      <c r="M180" s="280">
        <v>210</v>
      </c>
      <c r="N180" s="280">
        <f t="shared" si="49"/>
        <v>0.63715496643472791</v>
      </c>
      <c r="AK180">
        <f t="shared" si="50"/>
        <v>-9.1941659999999995E-2</v>
      </c>
      <c r="AL180">
        <f t="shared" si="51"/>
        <v>0.57464127000000009</v>
      </c>
      <c r="AM180">
        <f t="shared" si="52"/>
        <v>0.18935706509999997</v>
      </c>
      <c r="AN180">
        <f t="shared" si="53"/>
        <v>-4.0724034309000005E-2</v>
      </c>
      <c r="AO180">
        <f t="shared" si="54"/>
        <v>6.53475219138E-3</v>
      </c>
      <c r="AP180">
        <f t="shared" si="55"/>
        <v>-7.7720115301920011E-4</v>
      </c>
      <c r="AQ180">
        <f t="shared" si="56"/>
        <v>6.8474410244421288E-5</v>
      </c>
      <c r="AR180">
        <f t="shared" si="57"/>
        <v>-3.7929699933252122E-6</v>
      </c>
      <c r="AS180">
        <f t="shared" si="58"/>
        <v>9.3165115886577734E-8</v>
      </c>
      <c r="BJ180">
        <f t="shared" si="59"/>
        <v>1.2716149999999999</v>
      </c>
      <c r="BK180">
        <f t="shared" si="60"/>
        <v>0.36208934999999998</v>
      </c>
      <c r="BL180">
        <f t="shared" si="61"/>
        <v>9.0536594399999989E-2</v>
      </c>
      <c r="BM180">
        <f t="shared" si="62"/>
        <v>-2.6193238218000002E-3</v>
      </c>
      <c r="BN180">
        <f t="shared" si="63"/>
        <v>2.4082173819900002E-6</v>
      </c>
    </row>
    <row r="181" spans="1:66" ht="15">
      <c r="A181" s="32">
        <v>7</v>
      </c>
      <c r="B181" s="33">
        <f t="shared" ca="1" si="64"/>
        <v>1413.8919076794211</v>
      </c>
      <c r="C181">
        <f t="shared" si="65"/>
        <v>1382</v>
      </c>
      <c r="D181">
        <f t="shared" ca="1" si="45"/>
        <v>6.9946612421180738</v>
      </c>
      <c r="E181">
        <f t="shared" ca="1" si="66"/>
        <v>7.0006470162123069</v>
      </c>
      <c r="F181">
        <f t="shared" ca="1" si="67"/>
        <v>1413</v>
      </c>
      <c r="G181">
        <f t="shared" ca="1" si="68"/>
        <v>1414</v>
      </c>
      <c r="M181" s="280">
        <v>211</v>
      </c>
      <c r="N181" s="280">
        <f t="shared" si="49"/>
        <v>0.64122303792530499</v>
      </c>
      <c r="AK181">
        <f t="shared" si="50"/>
        <v>-9.1941659999999995E-2</v>
      </c>
      <c r="AL181">
        <f t="shared" si="51"/>
        <v>0.5773776570000001</v>
      </c>
      <c r="AM181">
        <f t="shared" si="52"/>
        <v>0.19116475953099998</v>
      </c>
      <c r="AN181">
        <f t="shared" si="53"/>
        <v>-4.1308580967539005E-2</v>
      </c>
      <c r="AO181">
        <f t="shared" si="54"/>
        <v>6.6601155694652175E-3</v>
      </c>
      <c r="AP181">
        <f t="shared" si="55"/>
        <v>-7.9588301968543671E-4</v>
      </c>
      <c r="AQ181">
        <f t="shared" si="56"/>
        <v>7.0454260987483767E-5</v>
      </c>
      <c r="AR181">
        <f t="shared" si="57"/>
        <v>-3.9212229058109631E-6</v>
      </c>
      <c r="AS181">
        <f t="shared" si="58"/>
        <v>9.677398233580709E-8</v>
      </c>
      <c r="BJ181">
        <f t="shared" si="59"/>
        <v>1.2716149999999999</v>
      </c>
      <c r="BK181">
        <f t="shared" si="60"/>
        <v>0.36381358499999999</v>
      </c>
      <c r="BL181">
        <f t="shared" si="61"/>
        <v>9.1400900663999987E-2</v>
      </c>
      <c r="BM181">
        <f t="shared" si="62"/>
        <v>-2.6569212016678001E-3</v>
      </c>
      <c r="BN181">
        <f t="shared" si="63"/>
        <v>2.4544168792820392E-6</v>
      </c>
    </row>
    <row r="182" spans="1:66" ht="15">
      <c r="A182" s="32">
        <v>7</v>
      </c>
      <c r="B182" s="33">
        <f t="shared" ca="1" si="64"/>
        <v>1413.8919076794211</v>
      </c>
      <c r="C182">
        <f t="shared" si="65"/>
        <v>1382</v>
      </c>
      <c r="D182">
        <f t="shared" ca="1" si="45"/>
        <v>6.9946612421180738</v>
      </c>
      <c r="E182">
        <f t="shared" ca="1" si="66"/>
        <v>7.0006470162123069</v>
      </c>
      <c r="F182">
        <f t="shared" ca="1" si="67"/>
        <v>1413</v>
      </c>
      <c r="G182">
        <f t="shared" ca="1" si="68"/>
        <v>1414</v>
      </c>
      <c r="M182" s="280">
        <v>212</v>
      </c>
      <c r="N182" s="280">
        <f t="shared" si="49"/>
        <v>0.64529561147732584</v>
      </c>
      <c r="AK182">
        <f t="shared" si="50"/>
        <v>-9.1941659999999995E-2</v>
      </c>
      <c r="AL182">
        <f t="shared" si="51"/>
        <v>0.58011404400000011</v>
      </c>
      <c r="AM182">
        <f t="shared" si="52"/>
        <v>0.19298104158399998</v>
      </c>
      <c r="AN182">
        <f t="shared" si="53"/>
        <v>-4.1898694695232004E-2</v>
      </c>
      <c r="AO182">
        <f t="shared" si="54"/>
        <v>6.7872740933473275E-3</v>
      </c>
      <c r="AP182">
        <f t="shared" si="55"/>
        <v>-8.1492242187781744E-4</v>
      </c>
      <c r="AQ182">
        <f t="shared" si="56"/>
        <v>7.2481587647631375E-5</v>
      </c>
      <c r="AR182">
        <f t="shared" si="57"/>
        <v>-4.0531751405800867E-6</v>
      </c>
      <c r="AS182">
        <f t="shared" si="58"/>
        <v>1.0050458116587699E-7</v>
      </c>
      <c r="BJ182">
        <f t="shared" si="59"/>
        <v>1.2716149999999999</v>
      </c>
      <c r="BK182">
        <f t="shared" si="60"/>
        <v>0.36553782000000001</v>
      </c>
      <c r="BL182">
        <f t="shared" si="61"/>
        <v>9.2269312895999989E-2</v>
      </c>
      <c r="BM182">
        <f t="shared" si="62"/>
        <v>-2.6948766491264003E-3</v>
      </c>
      <c r="BN182">
        <f t="shared" si="63"/>
        <v>2.5012779320829441E-6</v>
      </c>
    </row>
    <row r="183" spans="1:66" ht="15">
      <c r="A183" s="32">
        <v>7</v>
      </c>
      <c r="B183" s="33">
        <f t="shared" ca="1" si="64"/>
        <v>1413.8919076794211</v>
      </c>
      <c r="C183">
        <f t="shared" si="65"/>
        <v>1382</v>
      </c>
      <c r="D183">
        <f t="shared" ca="1" si="45"/>
        <v>6.9946612421180738</v>
      </c>
      <c r="E183">
        <f t="shared" ca="1" si="66"/>
        <v>7.0006470162123069</v>
      </c>
      <c r="F183">
        <f t="shared" ca="1" si="67"/>
        <v>1413</v>
      </c>
      <c r="G183">
        <f t="shared" ca="1" si="68"/>
        <v>1414</v>
      </c>
      <c r="M183" s="280">
        <v>213</v>
      </c>
      <c r="N183" s="280">
        <f t="shared" si="49"/>
        <v>0.64937267347633199</v>
      </c>
      <c r="AK183">
        <f t="shared" si="50"/>
        <v>-9.1941659999999995E-2</v>
      </c>
      <c r="AL183">
        <f t="shared" si="51"/>
        <v>0.58285043100000011</v>
      </c>
      <c r="AM183">
        <f t="shared" si="52"/>
        <v>0.19480591125899999</v>
      </c>
      <c r="AN183">
        <f t="shared" si="53"/>
        <v>-4.2494401876293005E-2</v>
      </c>
      <c r="AO183">
        <f t="shared" si="54"/>
        <v>6.9162448188837778E-3</v>
      </c>
      <c r="AP183">
        <f t="shared" si="55"/>
        <v>-8.3432446713172079E-4</v>
      </c>
      <c r="AQ183">
        <f t="shared" si="56"/>
        <v>7.4557296650489151E-5</v>
      </c>
      <c r="AR183">
        <f t="shared" si="57"/>
        <v>-4.1889151928271275E-6</v>
      </c>
      <c r="AS183">
        <f t="shared" si="58"/>
        <v>1.0436041516901992E-7</v>
      </c>
      <c r="BJ183">
        <f t="shared" si="59"/>
        <v>1.2716149999999999</v>
      </c>
      <c r="BK183">
        <f t="shared" si="60"/>
        <v>0.36726205499999998</v>
      </c>
      <c r="BL183">
        <f t="shared" si="61"/>
        <v>9.314183109599998E-2</v>
      </c>
      <c r="BM183">
        <f t="shared" si="62"/>
        <v>-2.7331918611786001E-3</v>
      </c>
      <c r="BN183">
        <f t="shared" si="63"/>
        <v>2.5488068258969191E-6</v>
      </c>
    </row>
    <row r="184" spans="1:66" ht="15">
      <c r="A184" s="32">
        <v>7</v>
      </c>
      <c r="B184" s="33">
        <f t="shared" ca="1" si="64"/>
        <v>1413.8919076794211</v>
      </c>
      <c r="C184">
        <f t="shared" si="65"/>
        <v>1382</v>
      </c>
      <c r="D184">
        <f t="shared" ca="1" si="45"/>
        <v>6.9946612421180738</v>
      </c>
      <c r="E184">
        <f t="shared" ca="1" si="66"/>
        <v>7.0006470162123069</v>
      </c>
      <c r="F184">
        <f t="shared" ca="1" si="67"/>
        <v>1413</v>
      </c>
      <c r="G184">
        <f t="shared" ca="1" si="68"/>
        <v>1414</v>
      </c>
      <c r="M184" s="280">
        <v>214</v>
      </c>
      <c r="N184" s="280">
        <f t="shared" si="49"/>
        <v>0.65345421035141071</v>
      </c>
      <c r="AK184">
        <f t="shared" si="50"/>
        <v>-9.1941659999999995E-2</v>
      </c>
      <c r="AL184">
        <f t="shared" si="51"/>
        <v>0.58558681800000001</v>
      </c>
      <c r="AM184">
        <f t="shared" si="52"/>
        <v>0.19663936855599998</v>
      </c>
      <c r="AN184">
        <f t="shared" si="53"/>
        <v>-4.3095728894936007E-2</v>
      </c>
      <c r="AO184">
        <f t="shared" si="54"/>
        <v>7.0470448825743675E-3</v>
      </c>
      <c r="AP184">
        <f t="shared" si="55"/>
        <v>-8.5409431139464153E-4</v>
      </c>
      <c r="AQ184">
        <f t="shared" si="56"/>
        <v>7.6682307339524431E-5</v>
      </c>
      <c r="AR184">
        <f t="shared" si="57"/>
        <v>-4.3285332432936618E-6</v>
      </c>
      <c r="AS184">
        <f t="shared" si="58"/>
        <v>1.0834507073068198E-7</v>
      </c>
      <c r="BJ184">
        <f t="shared" si="59"/>
        <v>1.2716149999999999</v>
      </c>
      <c r="BK184">
        <f t="shared" si="60"/>
        <v>0.36898628999999999</v>
      </c>
      <c r="BL184">
        <f t="shared" si="61"/>
        <v>9.4018455263999989E-2</v>
      </c>
      <c r="BM184">
        <f t="shared" si="62"/>
        <v>-2.7718685348272001E-3</v>
      </c>
      <c r="BN184">
        <f t="shared" si="63"/>
        <v>2.597009875946864E-6</v>
      </c>
    </row>
    <row r="185" spans="1:66" ht="15">
      <c r="A185" s="32">
        <v>7</v>
      </c>
      <c r="B185" s="33">
        <f t="shared" ca="1" si="64"/>
        <v>1413.8919076794211</v>
      </c>
      <c r="C185">
        <f t="shared" si="65"/>
        <v>1382</v>
      </c>
      <c r="D185">
        <f t="shared" ca="1" si="45"/>
        <v>6.9946612421180738</v>
      </c>
      <c r="E185">
        <f t="shared" ca="1" si="66"/>
        <v>7.0006470162123069</v>
      </c>
      <c r="F185">
        <f t="shared" ca="1" si="67"/>
        <v>1413</v>
      </c>
      <c r="G185">
        <f t="shared" ca="1" si="68"/>
        <v>1414</v>
      </c>
      <c r="M185" s="280">
        <v>215</v>
      </c>
      <c r="N185" s="280">
        <f t="shared" si="49"/>
        <v>0.65754020857506723</v>
      </c>
      <c r="AK185">
        <f t="shared" si="50"/>
        <v>-9.1941659999999995E-2</v>
      </c>
      <c r="AL185">
        <f t="shared" si="51"/>
        <v>0.58832320500000002</v>
      </c>
      <c r="AM185">
        <f t="shared" si="52"/>
        <v>0.19848141347499998</v>
      </c>
      <c r="AN185">
        <f t="shared" si="53"/>
        <v>-4.3702702135375006E-2</v>
      </c>
      <c r="AO185">
        <f t="shared" si="54"/>
        <v>7.1796915015612493E-3</v>
      </c>
      <c r="AP185">
        <f t="shared" si="55"/>
        <v>-8.7423715925455012E-4</v>
      </c>
      <c r="AQ185">
        <f t="shared" si="56"/>
        <v>7.8857552098199671E-5</v>
      </c>
      <c r="AR185">
        <f t="shared" si="57"/>
        <v>-4.4721211822327095E-6</v>
      </c>
      <c r="AS185">
        <f t="shared" si="58"/>
        <v>1.1246221941791276E-7</v>
      </c>
      <c r="BJ185">
        <f t="shared" si="59"/>
        <v>1.2716149999999999</v>
      </c>
      <c r="BK185">
        <f t="shared" si="60"/>
        <v>0.37071052500000001</v>
      </c>
      <c r="BL185">
        <f t="shared" si="61"/>
        <v>9.4899185399999988E-2</v>
      </c>
      <c r="BM185">
        <f t="shared" si="62"/>
        <v>-2.8109083670750002E-3</v>
      </c>
      <c r="BN185">
        <f t="shared" si="63"/>
        <v>2.6458934271743752E-6</v>
      </c>
    </row>
    <row r="186" spans="1:66" ht="15">
      <c r="A186" s="32">
        <v>7</v>
      </c>
      <c r="B186" s="33">
        <f t="shared" ca="1" si="64"/>
        <v>1413.8919076794211</v>
      </c>
      <c r="C186">
        <f t="shared" si="65"/>
        <v>1382</v>
      </c>
      <c r="D186">
        <f t="shared" ca="1" si="45"/>
        <v>6.9946612421180738</v>
      </c>
      <c r="E186">
        <f t="shared" ca="1" si="66"/>
        <v>7.0006470162123069</v>
      </c>
      <c r="F186">
        <f t="shared" ca="1" si="67"/>
        <v>1413</v>
      </c>
      <c r="G186">
        <f t="shared" ca="1" si="68"/>
        <v>1414</v>
      </c>
      <c r="M186" s="280">
        <v>216</v>
      </c>
      <c r="N186" s="280">
        <f t="shared" si="49"/>
        <v>0.66163065466309534</v>
      </c>
      <c r="AK186">
        <f t="shared" si="50"/>
        <v>-9.1941659999999995E-2</v>
      </c>
      <c r="AL186">
        <f t="shared" si="51"/>
        <v>0.59105959200000002</v>
      </c>
      <c r="AM186">
        <f t="shared" si="52"/>
        <v>0.20033204601599996</v>
      </c>
      <c r="AN186">
        <f t="shared" si="53"/>
        <v>-4.4315347981824009E-2</v>
      </c>
      <c r="AO186">
        <f t="shared" si="54"/>
        <v>7.3142019736289277E-3</v>
      </c>
      <c r="AP186">
        <f t="shared" si="55"/>
        <v>-8.9475826416825146E-4</v>
      </c>
      <c r="AQ186">
        <f t="shared" si="56"/>
        <v>8.1083976472700302E-5</v>
      </c>
      <c r="AR186">
        <f t="shared" si="57"/>
        <v>-4.619772633599222E-6</v>
      </c>
      <c r="AS186">
        <f t="shared" si="58"/>
        <v>1.1671561959028451E-7</v>
      </c>
      <c r="BJ186">
        <f t="shared" si="59"/>
        <v>1.2716149999999999</v>
      </c>
      <c r="BK186">
        <f t="shared" si="60"/>
        <v>0.37243475999999998</v>
      </c>
      <c r="BL186">
        <f t="shared" si="61"/>
        <v>9.5784021503999978E-2</v>
      </c>
      <c r="BM186">
        <f t="shared" si="62"/>
        <v>-2.8503130549248001E-3</v>
      </c>
      <c r="BN186">
        <f t="shared" si="63"/>
        <v>2.695463854239744E-6</v>
      </c>
    </row>
    <row r="187" spans="1:66" ht="15">
      <c r="A187" s="32">
        <v>7</v>
      </c>
      <c r="B187" s="33">
        <f t="shared" ca="1" si="64"/>
        <v>1413.8919076794211</v>
      </c>
      <c r="C187">
        <f t="shared" si="65"/>
        <v>1382</v>
      </c>
      <c r="D187">
        <f t="shared" ca="1" si="45"/>
        <v>6.9946612421180738</v>
      </c>
      <c r="E187">
        <f t="shared" ca="1" si="66"/>
        <v>7.0006470162123069</v>
      </c>
      <c r="F187">
        <f t="shared" ca="1" si="67"/>
        <v>1413</v>
      </c>
      <c r="G187">
        <f t="shared" ca="1" si="68"/>
        <v>1414</v>
      </c>
      <c r="M187" s="280">
        <v>217</v>
      </c>
      <c r="N187" s="280">
        <f t="shared" si="49"/>
        <v>0.66572553517445121</v>
      </c>
      <c r="AK187">
        <f t="shared" si="50"/>
        <v>-9.1941659999999995E-2</v>
      </c>
      <c r="AL187">
        <f t="shared" si="51"/>
        <v>0.59379597900000003</v>
      </c>
      <c r="AM187">
        <f t="shared" si="52"/>
        <v>0.20219126617899999</v>
      </c>
      <c r="AN187">
        <f t="shared" si="53"/>
        <v>-4.4933692818497004E-2</v>
      </c>
      <c r="AO187">
        <f t="shared" si="54"/>
        <v>7.4505936772042572E-3</v>
      </c>
      <c r="AP187">
        <f t="shared" si="55"/>
        <v>-9.1566292868974428E-4</v>
      </c>
      <c r="AQ187">
        <f t="shared" si="56"/>
        <v>8.3362539295237325E-5</v>
      </c>
      <c r="AR187">
        <f t="shared" si="57"/>
        <v>-4.77158297946771E-6</v>
      </c>
      <c r="AS187">
        <f t="shared" si="58"/>
        <v>1.2110911803355323E-7</v>
      </c>
      <c r="BJ187">
        <f t="shared" si="59"/>
        <v>1.2716149999999999</v>
      </c>
      <c r="BK187">
        <f t="shared" si="60"/>
        <v>0.37415899499999999</v>
      </c>
      <c r="BL187">
        <f t="shared" si="61"/>
        <v>9.6672963575999984E-2</v>
      </c>
      <c r="BM187">
        <f t="shared" si="62"/>
        <v>-2.8900842953794E-3</v>
      </c>
      <c r="BN187">
        <f t="shared" si="63"/>
        <v>2.7457275615219592E-6</v>
      </c>
    </row>
    <row r="188" spans="1:66" ht="15">
      <c r="A188" s="45">
        <f>formulas!D266</f>
        <v>0</v>
      </c>
      <c r="B188" s="33">
        <f t="shared" ca="1" si="64"/>
        <v>32.040321848434893</v>
      </c>
      <c r="C188">
        <f t="shared" si="65"/>
        <v>1</v>
      </c>
      <c r="D188">
        <f t="shared" ca="1" si="45"/>
        <v>-1.2104620903635442E-4</v>
      </c>
      <c r="E188">
        <f t="shared" ca="1" si="66"/>
        <v>2.8809542878360126E-3</v>
      </c>
      <c r="F188">
        <f t="shared" ca="1" si="67"/>
        <v>32</v>
      </c>
      <c r="G188">
        <f t="shared" ca="1" si="68"/>
        <v>33</v>
      </c>
      <c r="M188" s="280">
        <v>218</v>
      </c>
      <c r="N188" s="280">
        <f t="shared" si="49"/>
        <v>0.66982483671112469</v>
      </c>
      <c r="AK188">
        <f t="shared" si="50"/>
        <v>-9.1941659999999995E-2</v>
      </c>
      <c r="AL188">
        <f t="shared" si="51"/>
        <v>0.59653236600000004</v>
      </c>
      <c r="AM188">
        <f t="shared" si="52"/>
        <v>0.20405907396399997</v>
      </c>
      <c r="AN188">
        <f t="shared" si="53"/>
        <v>-4.5557763029608005E-2</v>
      </c>
      <c r="AO188">
        <f t="shared" si="54"/>
        <v>7.5888840713564474E-3</v>
      </c>
      <c r="AP188">
        <f t="shared" si="55"/>
        <v>-9.3695650469857955E-4</v>
      </c>
      <c r="AQ188">
        <f t="shared" si="56"/>
        <v>8.5694212807924789E-5</v>
      </c>
      <c r="AR188">
        <f t="shared" si="57"/>
        <v>-4.9276493846780597E-6</v>
      </c>
      <c r="AS188">
        <f t="shared" si="58"/>
        <v>1.2564665161627427E-7</v>
      </c>
      <c r="BJ188">
        <f t="shared" si="59"/>
        <v>1.2716149999999999</v>
      </c>
      <c r="BK188">
        <f t="shared" si="60"/>
        <v>0.37588323000000001</v>
      </c>
      <c r="BL188">
        <f t="shared" si="61"/>
        <v>9.7566011615999981E-2</v>
      </c>
      <c r="BM188">
        <f t="shared" si="62"/>
        <v>-2.9302237854416002E-3</v>
      </c>
      <c r="BN188">
        <f t="shared" si="63"/>
        <v>2.7966909831187043E-6</v>
      </c>
    </row>
    <row r="189" spans="1:66" ht="15">
      <c r="A189" s="32">
        <v>7</v>
      </c>
      <c r="B189" s="33">
        <f t="shared" ca="1" si="64"/>
        <v>1413.8919076794211</v>
      </c>
      <c r="C189">
        <f t="shared" si="65"/>
        <v>1382</v>
      </c>
      <c r="D189">
        <f t="shared" ca="1" si="45"/>
        <v>6.9946612421180738</v>
      </c>
      <c r="E189">
        <f t="shared" ca="1" si="66"/>
        <v>7.0006470162123069</v>
      </c>
      <c r="F189">
        <f t="shared" ca="1" si="67"/>
        <v>1413</v>
      </c>
      <c r="G189">
        <f t="shared" ca="1" si="68"/>
        <v>1414</v>
      </c>
      <c r="M189" s="280">
        <v>219</v>
      </c>
      <c r="N189" s="280">
        <f t="shared" si="49"/>
        <v>0.67392854591801243</v>
      </c>
      <c r="AK189">
        <f t="shared" si="50"/>
        <v>-9.1941659999999995E-2</v>
      </c>
      <c r="AL189">
        <f t="shared" si="51"/>
        <v>0.59926875300000004</v>
      </c>
      <c r="AM189">
        <f t="shared" si="52"/>
        <v>0.20593546937099999</v>
      </c>
      <c r="AN189">
        <f t="shared" si="53"/>
        <v>-4.6187584999371006E-2</v>
      </c>
      <c r="AO189">
        <f t="shared" si="54"/>
        <v>7.7290906957970572E-3</v>
      </c>
      <c r="AP189">
        <f t="shared" si="55"/>
        <v>-9.5864439362822033E-4</v>
      </c>
      <c r="AQ189">
        <f t="shared" si="56"/>
        <v>8.8079982787232124E-5</v>
      </c>
      <c r="AR189">
        <f t="shared" si="57"/>
        <v>-5.0880708217106221E-6</v>
      </c>
      <c r="AS189">
        <f t="shared" si="58"/>
        <v>1.3033224896958663E-7</v>
      </c>
      <c r="BJ189">
        <f t="shared" si="59"/>
        <v>1.2716149999999999</v>
      </c>
      <c r="BK189">
        <f t="shared" si="60"/>
        <v>0.37760746499999998</v>
      </c>
      <c r="BL189">
        <f t="shared" si="61"/>
        <v>9.8463165623999982E-2</v>
      </c>
      <c r="BM189">
        <f t="shared" si="62"/>
        <v>-2.9707332221142E-3</v>
      </c>
      <c r="BN189">
        <f t="shared" si="63"/>
        <v>2.8483605828463592E-6</v>
      </c>
    </row>
    <row r="190" spans="1:66" ht="15">
      <c r="A190" s="32">
        <v>7</v>
      </c>
      <c r="B190" s="33">
        <f t="shared" ca="1" si="64"/>
        <v>1413.8919076794211</v>
      </c>
      <c r="C190">
        <f t="shared" si="65"/>
        <v>1382</v>
      </c>
      <c r="D190">
        <f t="shared" ca="1" si="45"/>
        <v>6.9946612421180738</v>
      </c>
      <c r="E190">
        <f t="shared" ca="1" si="66"/>
        <v>7.0006470162123069</v>
      </c>
      <c r="F190">
        <f t="shared" ca="1" si="67"/>
        <v>1413</v>
      </c>
      <c r="G190">
        <f t="shared" ca="1" si="68"/>
        <v>1414</v>
      </c>
      <c r="M190" s="280">
        <v>220</v>
      </c>
      <c r="N190" s="280">
        <f t="shared" si="49"/>
        <v>0.67803664948279085</v>
      </c>
      <c r="AK190">
        <f t="shared" si="50"/>
        <v>-9.1941659999999995E-2</v>
      </c>
      <c r="AL190">
        <f t="shared" si="51"/>
        <v>0.60200514000000005</v>
      </c>
      <c r="AM190">
        <f t="shared" si="52"/>
        <v>0.20782045239999997</v>
      </c>
      <c r="AN190">
        <f t="shared" si="53"/>
        <v>-4.682318511200001E-2</v>
      </c>
      <c r="AO190">
        <f t="shared" si="54"/>
        <v>7.8712311708800005E-3</v>
      </c>
      <c r="AP190">
        <f t="shared" si="55"/>
        <v>-9.8073204669440008E-4</v>
      </c>
      <c r="AQ190">
        <f t="shared" si="56"/>
        <v>9.0520848669011186E-5</v>
      </c>
      <c r="AR190">
        <f t="shared" si="57"/>
        <v>-5.2529480957916165E-6</v>
      </c>
      <c r="AS190">
        <f t="shared" si="58"/>
        <v>1.3517003219038103E-7</v>
      </c>
      <c r="BJ190">
        <f t="shared" si="59"/>
        <v>1.2716149999999999</v>
      </c>
      <c r="BK190">
        <f t="shared" si="60"/>
        <v>0.37933169999999999</v>
      </c>
      <c r="BL190">
        <f t="shared" si="61"/>
        <v>9.9364425599999986E-2</v>
      </c>
      <c r="BM190">
        <f t="shared" si="62"/>
        <v>-3.0116143024000001E-3</v>
      </c>
      <c r="BN190">
        <f t="shared" si="63"/>
        <v>2.9007428542400003E-6</v>
      </c>
    </row>
    <row r="191" spans="1:66" ht="15">
      <c r="A191" s="32">
        <v>7</v>
      </c>
      <c r="B191" s="33">
        <f t="shared" ca="1" si="64"/>
        <v>1413.8919076794211</v>
      </c>
      <c r="C191">
        <f t="shared" si="65"/>
        <v>1382</v>
      </c>
      <c r="D191">
        <f t="shared" ca="1" si="45"/>
        <v>6.9946612421180738</v>
      </c>
      <c r="E191">
        <f t="shared" ca="1" si="66"/>
        <v>7.0006470162123069</v>
      </c>
      <c r="F191">
        <f t="shared" ca="1" si="67"/>
        <v>1413</v>
      </c>
      <c r="G191">
        <f t="shared" ca="1" si="68"/>
        <v>1414</v>
      </c>
      <c r="M191" s="280">
        <v>221</v>
      </c>
      <c r="N191" s="280">
        <f t="shared" si="49"/>
        <v>0.68214913413579148</v>
      </c>
      <c r="AK191">
        <f t="shared" si="50"/>
        <v>-9.1941659999999995E-2</v>
      </c>
      <c r="AL191">
        <f t="shared" si="51"/>
        <v>0.60474152700000006</v>
      </c>
      <c r="AM191">
        <f t="shared" si="52"/>
        <v>0.20971402305099998</v>
      </c>
      <c r="AN191">
        <f t="shared" si="53"/>
        <v>-4.7464589751709009E-2</v>
      </c>
      <c r="AO191">
        <f t="shared" si="54"/>
        <v>8.0153231976015371E-3</v>
      </c>
      <c r="AP191">
        <f t="shared" si="55"/>
        <v>-1.0032249651234823E-3</v>
      </c>
      <c r="AQ191">
        <f t="shared" si="56"/>
        <v>9.3017823674098349E-5</v>
      </c>
      <c r="AR191">
        <f t="shared" si="57"/>
        <v>-5.422383870229917E-6</v>
      </c>
      <c r="AS191">
        <f t="shared" si="58"/>
        <v>1.4016421856806779E-7</v>
      </c>
      <c r="BJ191">
        <f t="shared" si="59"/>
        <v>1.2716149999999999</v>
      </c>
      <c r="BK191">
        <f t="shared" si="60"/>
        <v>0.38105593500000001</v>
      </c>
      <c r="BL191">
        <f t="shared" si="61"/>
        <v>0.10026979154399998</v>
      </c>
      <c r="BM191">
        <f t="shared" si="62"/>
        <v>-3.0528687233018002E-3</v>
      </c>
      <c r="BN191">
        <f t="shared" si="63"/>
        <v>2.9538443205533991E-6</v>
      </c>
    </row>
    <row r="192" spans="1:66" ht="15">
      <c r="A192" s="32">
        <v>7</v>
      </c>
      <c r="B192" s="33">
        <f t="shared" ca="1" si="64"/>
        <v>1413.8919076794211</v>
      </c>
      <c r="C192">
        <f t="shared" si="65"/>
        <v>1382</v>
      </c>
      <c r="D192">
        <f t="shared" ca="1" si="45"/>
        <v>6.9946612421180738</v>
      </c>
      <c r="E192">
        <f t="shared" ca="1" si="66"/>
        <v>7.0006470162123069</v>
      </c>
      <c r="F192">
        <f t="shared" ca="1" si="67"/>
        <v>1413</v>
      </c>
      <c r="G192">
        <f t="shared" ca="1" si="68"/>
        <v>1414</v>
      </c>
      <c r="M192" s="280">
        <v>222</v>
      </c>
      <c r="N192" s="280">
        <f t="shared" si="49"/>
        <v>0.68626598664987237</v>
      </c>
      <c r="AK192">
        <f t="shared" si="50"/>
        <v>-9.1941659999999995E-2</v>
      </c>
      <c r="AL192">
        <f t="shared" si="51"/>
        <v>0.60747791400000006</v>
      </c>
      <c r="AM192">
        <f t="shared" si="52"/>
        <v>0.21161618132399998</v>
      </c>
      <c r="AN192">
        <f t="shared" si="53"/>
        <v>-4.8111825302712005E-2</v>
      </c>
      <c r="AO192">
        <f t="shared" si="54"/>
        <v>8.1613845576002878E-3</v>
      </c>
      <c r="AP192">
        <f t="shared" si="55"/>
        <v>-1.0261287003808192E-3</v>
      </c>
      <c r="AQ192">
        <f t="shared" si="56"/>
        <v>9.5571934934491232E-5</v>
      </c>
      <c r="AR192">
        <f t="shared" si="57"/>
        <v>-5.5964826919862866E-6</v>
      </c>
      <c r="AS192">
        <f t="shared" si="58"/>
        <v>1.4531912233516117E-7</v>
      </c>
      <c r="BJ192">
        <f t="shared" si="59"/>
        <v>1.2716149999999999</v>
      </c>
      <c r="BK192">
        <f t="shared" si="60"/>
        <v>0.38278016999999998</v>
      </c>
      <c r="BL192">
        <f t="shared" si="61"/>
        <v>0.10117926345599998</v>
      </c>
      <c r="BM192">
        <f t="shared" si="62"/>
        <v>-3.0944981818224002E-3</v>
      </c>
      <c r="BN192">
        <f t="shared" si="63"/>
        <v>3.007671534759024E-6</v>
      </c>
    </row>
    <row r="193" spans="1:66" ht="15">
      <c r="A193" s="32">
        <v>7</v>
      </c>
      <c r="B193" s="33">
        <f t="shared" ca="1" si="64"/>
        <v>1413.8919076794211</v>
      </c>
      <c r="C193">
        <f t="shared" si="65"/>
        <v>1382</v>
      </c>
      <c r="D193">
        <f t="shared" ca="1" si="45"/>
        <v>6.9946612421180738</v>
      </c>
      <c r="E193">
        <f t="shared" ca="1" si="66"/>
        <v>7.0006470162123069</v>
      </c>
      <c r="F193">
        <f t="shared" ca="1" si="67"/>
        <v>1413</v>
      </c>
      <c r="G193">
        <f t="shared" ca="1" si="68"/>
        <v>1414</v>
      </c>
      <c r="M193" s="280">
        <v>223</v>
      </c>
      <c r="N193" s="280">
        <f t="shared" si="49"/>
        <v>0.69038719384029434</v>
      </c>
      <c r="AK193">
        <f t="shared" si="50"/>
        <v>-9.1941659999999995E-2</v>
      </c>
      <c r="AL193">
        <f t="shared" si="51"/>
        <v>0.61021430100000007</v>
      </c>
      <c r="AM193">
        <f t="shared" si="52"/>
        <v>0.21352692721899999</v>
      </c>
      <c r="AN193">
        <f t="shared" si="53"/>
        <v>-4.8764918149223006E-2</v>
      </c>
      <c r="AO193">
        <f t="shared" si="54"/>
        <v>8.3094331131572177E-3</v>
      </c>
      <c r="AP193">
        <f t="shared" si="55"/>
        <v>-1.0494488543991104E-3</v>
      </c>
      <c r="AQ193">
        <f t="shared" si="56"/>
        <v>9.8184223620100363E-5</v>
      </c>
      <c r="AR193">
        <f t="shared" si="57"/>
        <v>-5.775351017476115E-6</v>
      </c>
      <c r="AS193">
        <f t="shared" si="58"/>
        <v>1.5063915644189885E-7</v>
      </c>
      <c r="BJ193">
        <f t="shared" si="59"/>
        <v>1.2716149999999999</v>
      </c>
      <c r="BK193">
        <f t="shared" si="60"/>
        <v>0.38450440499999999</v>
      </c>
      <c r="BL193">
        <f t="shared" si="61"/>
        <v>0.10209284133599998</v>
      </c>
      <c r="BM193">
        <f t="shared" si="62"/>
        <v>-3.1365043749646002E-3</v>
      </c>
      <c r="BN193">
        <f t="shared" si="63"/>
        <v>3.0622310795480391E-6</v>
      </c>
    </row>
    <row r="194" spans="1:66" ht="15">
      <c r="A194" s="32">
        <v>7</v>
      </c>
      <c r="B194" s="33">
        <f t="shared" ca="1" si="64"/>
        <v>1413.8919076794211</v>
      </c>
      <c r="C194">
        <f t="shared" si="65"/>
        <v>1382</v>
      </c>
      <c r="D194">
        <f t="shared" ca="1" si="45"/>
        <v>6.9946612421180738</v>
      </c>
      <c r="E194">
        <f t="shared" ca="1" si="66"/>
        <v>7.0006470162123069</v>
      </c>
      <c r="F194">
        <f t="shared" ca="1" si="67"/>
        <v>1413</v>
      </c>
      <c r="G194">
        <f t="shared" ca="1" si="68"/>
        <v>1414</v>
      </c>
      <c r="M194" s="280">
        <v>224</v>
      </c>
      <c r="N194" s="280">
        <f t="shared" si="49"/>
        <v>0.69451274256459472</v>
      </c>
      <c r="AK194">
        <f t="shared" si="50"/>
        <v>-9.1941659999999995E-2</v>
      </c>
      <c r="AL194">
        <f t="shared" si="51"/>
        <v>0.61295068800000008</v>
      </c>
      <c r="AM194">
        <f t="shared" si="52"/>
        <v>0.21544626073599998</v>
      </c>
      <c r="AN194">
        <f t="shared" si="53"/>
        <v>-4.9423894675456007E-2</v>
      </c>
      <c r="AO194">
        <f t="shared" si="54"/>
        <v>8.4594868071956476E-3</v>
      </c>
      <c r="AP194">
        <f t="shared" si="55"/>
        <v>-1.0731910798067632E-3</v>
      </c>
      <c r="AQ194">
        <f t="shared" si="56"/>
        <v>1.0085574506607573E-4</v>
      </c>
      <c r="AR194">
        <f t="shared" si="57"/>
        <v>-5.9590972386067218E-6</v>
      </c>
      <c r="AS194">
        <f t="shared" si="58"/>
        <v>1.5612883435511471E-7</v>
      </c>
      <c r="BJ194">
        <f t="shared" si="59"/>
        <v>1.2716149999999999</v>
      </c>
      <c r="BK194">
        <f t="shared" si="60"/>
        <v>0.38622864000000001</v>
      </c>
      <c r="BL194">
        <f t="shared" si="61"/>
        <v>0.10301052518399999</v>
      </c>
      <c r="BM194">
        <f t="shared" si="62"/>
        <v>-3.1788889997312001E-3</v>
      </c>
      <c r="BN194">
        <f t="shared" si="63"/>
        <v>3.1175295673303043E-6</v>
      </c>
    </row>
    <row r="195" spans="1:66" ht="15">
      <c r="A195" s="32">
        <v>7</v>
      </c>
      <c r="B195" s="33">
        <f t="shared" ca="1" si="64"/>
        <v>1413.8919076794211</v>
      </c>
      <c r="C195">
        <f t="shared" si="65"/>
        <v>1382</v>
      </c>
      <c r="D195">
        <f t="shared" ref="D195:D258" ca="1" si="69">INDIRECT(ADDRESS(C195+1,14))</f>
        <v>6.9946612421180738</v>
      </c>
      <c r="E195">
        <f t="shared" ca="1" si="66"/>
        <v>7.0006470162123069</v>
      </c>
      <c r="F195">
        <f t="shared" ca="1" si="67"/>
        <v>1413</v>
      </c>
      <c r="G195">
        <f t="shared" ca="1" si="68"/>
        <v>1414</v>
      </c>
      <c r="M195" s="280">
        <v>225</v>
      </c>
      <c r="N195" s="280">
        <f t="shared" ref="N195:N258" si="70">IF(M195&gt;=$P$1,SUM(BJ195:BN195),SUM(AK195:AS195))</f>
        <v>0.69864261972246355</v>
      </c>
      <c r="AK195">
        <f t="shared" si="50"/>
        <v>-9.1941659999999995E-2</v>
      </c>
      <c r="AL195">
        <f t="shared" si="51"/>
        <v>0.61568707500000008</v>
      </c>
      <c r="AM195">
        <f t="shared" si="52"/>
        <v>0.21737418187499999</v>
      </c>
      <c r="AN195">
        <f t="shared" si="53"/>
        <v>-5.0088781265625007E-2</v>
      </c>
      <c r="AO195">
        <f t="shared" si="54"/>
        <v>8.6115636632812503E-3</v>
      </c>
      <c r="AP195">
        <f t="shared" si="55"/>
        <v>-1.0973610801562502E-3</v>
      </c>
      <c r="AQ195">
        <f t="shared" si="56"/>
        <v>1.0358756890070799E-4</v>
      </c>
      <c r="AR195">
        <f t="shared" si="57"/>
        <v>-6.147831709050293E-6</v>
      </c>
      <c r="AS195">
        <f t="shared" si="58"/>
        <v>1.6179277188158566E-7</v>
      </c>
      <c r="BJ195">
        <f t="shared" si="59"/>
        <v>1.2716149999999999</v>
      </c>
      <c r="BK195">
        <f t="shared" si="60"/>
        <v>0.38795287499999997</v>
      </c>
      <c r="BL195">
        <f t="shared" si="61"/>
        <v>0.10393231499999998</v>
      </c>
      <c r="BM195">
        <f t="shared" si="62"/>
        <v>-3.2216537531250004E-3</v>
      </c>
      <c r="BN195">
        <f t="shared" si="63"/>
        <v>3.1735736402343749E-6</v>
      </c>
    </row>
    <row r="196" spans="1:66" ht="15">
      <c r="A196" s="32">
        <v>7</v>
      </c>
      <c r="B196" s="33">
        <f t="shared" ca="1" si="64"/>
        <v>1413.8919076794211</v>
      </c>
      <c r="C196">
        <f t="shared" si="65"/>
        <v>1382</v>
      </c>
      <c r="D196">
        <f t="shared" ca="1" si="69"/>
        <v>6.9946612421180738</v>
      </c>
      <c r="E196">
        <f t="shared" ca="1" si="66"/>
        <v>7.0006470162123069</v>
      </c>
      <c r="F196">
        <f t="shared" ca="1" si="67"/>
        <v>1413</v>
      </c>
      <c r="G196">
        <f t="shared" ca="1" si="68"/>
        <v>1414</v>
      </c>
      <c r="M196" s="280">
        <v>226</v>
      </c>
      <c r="N196" s="280">
        <f t="shared" si="70"/>
        <v>0.70277681225561783</v>
      </c>
      <c r="AK196">
        <f t="shared" ref="AK196:AK259" si="71">$M196^0*AA$2</f>
        <v>-9.1941659999999995E-2</v>
      </c>
      <c r="AL196">
        <f t="shared" ref="AL196:AL259" si="72">$M196^1*AB$2</f>
        <v>0.61842346200000009</v>
      </c>
      <c r="AM196">
        <f t="shared" ref="AM196:AM259" si="73">$M196^2*AC$2</f>
        <v>0.21931069063599998</v>
      </c>
      <c r="AN196">
        <f t="shared" ref="AN196:AN259" si="74">$M196^3*AD$2</f>
        <v>-5.0759604303944009E-2</v>
      </c>
      <c r="AO196">
        <f t="shared" ref="AO196:AO259" si="75">$M196^4*AE$2</f>
        <v>8.7656817856220474E-3</v>
      </c>
      <c r="AP196">
        <f t="shared" ref="AP196:AP259" si="76">$M196^5*AF$2</f>
        <v>-1.1219646101524692E-3</v>
      </c>
      <c r="AQ196">
        <f t="shared" ref="AQ196:AQ259" si="77">$M196^6*AG$2</f>
        <v>1.0638077917390477E-4</v>
      </c>
      <c r="AR196">
        <f t="shared" ref="AR196:AR259" si="78">$M196^7*AH$2</f>
        <v>-6.3416667707535054E-6</v>
      </c>
      <c r="AS196">
        <f t="shared" ref="AS196:AS259" si="79">$M196^8*AI$2</f>
        <v>1.6763568901607297E-7</v>
      </c>
      <c r="BJ196">
        <f t="shared" ref="BJ196:BJ259" si="80">$M196^0*BC$2</f>
        <v>1.2716149999999999</v>
      </c>
      <c r="BK196">
        <f t="shared" ref="BK196:BK259" si="81">$M196^1*BD$2</f>
        <v>0.38967710999999999</v>
      </c>
      <c r="BL196">
        <f t="shared" ref="BL196:BL259" si="82">$M196^2*BE$2</f>
        <v>0.10485821078399998</v>
      </c>
      <c r="BM196">
        <f t="shared" ref="BM196:BM259" si="83">$M196^3*BF$2</f>
        <v>-3.2648003321488002E-3</v>
      </c>
      <c r="BN196">
        <f t="shared" ref="BN196:BN259" si="84">$M196^4*BG$2</f>
        <v>3.2303699701075043E-6</v>
      </c>
    </row>
    <row r="197" spans="1:66" ht="15">
      <c r="A197" s="32">
        <v>7</v>
      </c>
      <c r="B197" s="33">
        <f t="shared" ca="1" si="64"/>
        <v>1413.8919076794211</v>
      </c>
      <c r="C197">
        <f t="shared" si="65"/>
        <v>1382</v>
      </c>
      <c r="D197">
        <f t="shared" ca="1" si="69"/>
        <v>6.9946612421180738</v>
      </c>
      <c r="E197">
        <f t="shared" ca="1" si="66"/>
        <v>7.0006470162123069</v>
      </c>
      <c r="F197">
        <f t="shared" ca="1" si="67"/>
        <v>1413</v>
      </c>
      <c r="G197">
        <f t="shared" ca="1" si="68"/>
        <v>1414</v>
      </c>
      <c r="M197" s="280">
        <v>227</v>
      </c>
      <c r="N197" s="280">
        <f t="shared" si="70"/>
        <v>0.7069153071476777</v>
      </c>
      <c r="AK197">
        <f t="shared" si="71"/>
        <v>-9.1941659999999995E-2</v>
      </c>
      <c r="AL197">
        <f t="shared" si="72"/>
        <v>0.6211598490000001</v>
      </c>
      <c r="AM197">
        <f t="shared" si="73"/>
        <v>0.22125578701899998</v>
      </c>
      <c r="AN197">
        <f t="shared" si="74"/>
        <v>-5.1436390174627006E-2</v>
      </c>
      <c r="AO197">
        <f t="shared" si="75"/>
        <v>8.9218593590684181E-3</v>
      </c>
      <c r="AP197">
        <f t="shared" si="76"/>
        <v>-1.1470074758811019E-3</v>
      </c>
      <c r="AQ197">
        <f t="shared" si="77"/>
        <v>1.0923647448624154E-4</v>
      </c>
      <c r="AR197">
        <f t="shared" si="78"/>
        <v>-6.5407167806848958E-6</v>
      </c>
      <c r="AS197">
        <f t="shared" si="79"/>
        <v>1.736624118142804E-7</v>
      </c>
      <c r="BJ197">
        <f t="shared" si="80"/>
        <v>1.2716149999999999</v>
      </c>
      <c r="BK197">
        <f t="shared" si="81"/>
        <v>0.39140134500000001</v>
      </c>
      <c r="BL197">
        <f t="shared" si="82"/>
        <v>0.10578821253599999</v>
      </c>
      <c r="BM197">
        <f t="shared" si="83"/>
        <v>-3.3083304338054004E-3</v>
      </c>
      <c r="BN197">
        <f t="shared" si="84"/>
        <v>3.2879252585156392E-6</v>
      </c>
    </row>
    <row r="198" spans="1:66" ht="15">
      <c r="A198" s="32">
        <v>7</v>
      </c>
      <c r="B198" s="33">
        <f t="shared" ca="1" si="64"/>
        <v>1413.8919076794211</v>
      </c>
      <c r="C198">
        <f t="shared" si="65"/>
        <v>1382</v>
      </c>
      <c r="D198">
        <f t="shared" ca="1" si="69"/>
        <v>6.9946612421180738</v>
      </c>
      <c r="E198">
        <f t="shared" ca="1" si="66"/>
        <v>7.0006470162123069</v>
      </c>
      <c r="F198">
        <f t="shared" ca="1" si="67"/>
        <v>1413</v>
      </c>
      <c r="G198">
        <f t="shared" ca="1" si="68"/>
        <v>1414</v>
      </c>
      <c r="M198" s="280">
        <v>228</v>
      </c>
      <c r="N198" s="280">
        <f t="shared" si="70"/>
        <v>0.7110580914240433</v>
      </c>
      <c r="AK198">
        <f t="shared" si="71"/>
        <v>-9.1941659999999995E-2</v>
      </c>
      <c r="AL198">
        <f t="shared" si="72"/>
        <v>0.6238962360000001</v>
      </c>
      <c r="AM198">
        <f t="shared" si="73"/>
        <v>0.22320947102399999</v>
      </c>
      <c r="AN198">
        <f t="shared" si="74"/>
        <v>-5.2119165261888006E-2</v>
      </c>
      <c r="AO198">
        <f t="shared" si="75"/>
        <v>9.0801146491130882E-3</v>
      </c>
      <c r="AP198">
        <f t="shared" si="76"/>
        <v>-1.1724955350369732E-3</v>
      </c>
      <c r="AQ198">
        <f t="shared" si="77"/>
        <v>1.1215576811858755E-4</v>
      </c>
      <c r="AR198">
        <f t="shared" si="78"/>
        <v>-6.7450981378210548E-6</v>
      </c>
      <c r="AS198">
        <f t="shared" si="79"/>
        <v>1.798778742909517E-7</v>
      </c>
      <c r="BJ198">
        <f t="shared" si="80"/>
        <v>1.2716149999999999</v>
      </c>
      <c r="BK198">
        <f t="shared" si="81"/>
        <v>0.39312557999999997</v>
      </c>
      <c r="BL198">
        <f t="shared" si="82"/>
        <v>0.10672232025599998</v>
      </c>
      <c r="BM198">
        <f t="shared" si="83"/>
        <v>-3.3522457550976001E-3</v>
      </c>
      <c r="BN198">
        <f t="shared" si="84"/>
        <v>3.3462462367434241E-6</v>
      </c>
    </row>
    <row r="199" spans="1:66" ht="15">
      <c r="A199" s="32">
        <v>7</v>
      </c>
      <c r="B199" s="33">
        <f t="shared" ca="1" si="64"/>
        <v>1413.8919076794211</v>
      </c>
      <c r="C199">
        <f t="shared" si="65"/>
        <v>1382</v>
      </c>
      <c r="D199">
        <f t="shared" ca="1" si="69"/>
        <v>6.9946612421180738</v>
      </c>
      <c r="E199">
        <f t="shared" ca="1" si="66"/>
        <v>7.0006470162123069</v>
      </c>
      <c r="F199">
        <f t="shared" ca="1" si="67"/>
        <v>1413</v>
      </c>
      <c r="G199">
        <f t="shared" ca="1" si="68"/>
        <v>1414</v>
      </c>
      <c r="M199" s="280">
        <v>229</v>
      </c>
      <c r="N199" s="280">
        <f t="shared" si="70"/>
        <v>0.71520515215177016</v>
      </c>
      <c r="AK199">
        <f t="shared" si="71"/>
        <v>-9.1941659999999995E-2</v>
      </c>
      <c r="AL199">
        <f t="shared" si="72"/>
        <v>0.62663262300000011</v>
      </c>
      <c r="AM199">
        <f t="shared" si="73"/>
        <v>0.22517174265099998</v>
      </c>
      <c r="AN199">
        <f t="shared" si="74"/>
        <v>-5.2807955949941005E-2</v>
      </c>
      <c r="AO199">
        <f t="shared" si="75"/>
        <v>9.2404660018911376E-3</v>
      </c>
      <c r="AP199">
        <f t="shared" si="76"/>
        <v>-1.19843469715241E-3</v>
      </c>
      <c r="AQ199">
        <f t="shared" si="77"/>
        <v>1.151397881623064E-4</v>
      </c>
      <c r="AR199">
        <f t="shared" si="78"/>
        <v>-6.9549293103726868E-6</v>
      </c>
      <c r="AS199">
        <f t="shared" si="79"/>
        <v>1.8628712034333212E-7</v>
      </c>
      <c r="BJ199">
        <f t="shared" si="80"/>
        <v>1.2716149999999999</v>
      </c>
      <c r="BK199">
        <f t="shared" si="81"/>
        <v>0.39484981499999999</v>
      </c>
      <c r="BL199">
        <f t="shared" si="82"/>
        <v>0.10766053394399998</v>
      </c>
      <c r="BM199">
        <f t="shared" si="83"/>
        <v>-3.3965479930282002E-3</v>
      </c>
      <c r="BN199">
        <f t="shared" si="84"/>
        <v>3.4053396657941993E-6</v>
      </c>
    </row>
    <row r="200" spans="1:66" ht="15">
      <c r="A200" s="45">
        <f>formulas!D278</f>
        <v>0</v>
      </c>
      <c r="B200" s="33">
        <f t="shared" ca="1" si="64"/>
        <v>32.040321848434893</v>
      </c>
      <c r="C200">
        <f t="shared" si="65"/>
        <v>1</v>
      </c>
      <c r="D200">
        <f t="shared" ca="1" si="69"/>
        <v>-1.2104620903635442E-4</v>
      </c>
      <c r="E200">
        <f t="shared" ca="1" si="66"/>
        <v>2.8809542878360126E-3</v>
      </c>
      <c r="F200">
        <f t="shared" ca="1" si="67"/>
        <v>32</v>
      </c>
      <c r="G200">
        <f t="shared" ca="1" si="68"/>
        <v>33</v>
      </c>
      <c r="M200" s="280">
        <v>230</v>
      </c>
      <c r="N200" s="280">
        <f t="shared" si="70"/>
        <v>0.71935647643944678</v>
      </c>
      <c r="AK200">
        <f t="shared" si="71"/>
        <v>-9.1941659999999995E-2</v>
      </c>
      <c r="AL200">
        <f t="shared" si="72"/>
        <v>0.62936901000000012</v>
      </c>
      <c r="AM200">
        <f t="shared" si="73"/>
        <v>0.22714260189999996</v>
      </c>
      <c r="AN200">
        <f t="shared" si="74"/>
        <v>-5.3502788623000008E-2</v>
      </c>
      <c r="AO200">
        <f t="shared" si="75"/>
        <v>9.40293184418E-3</v>
      </c>
      <c r="AP200">
        <f t="shared" si="76"/>
        <v>-1.2248309238256001E-3</v>
      </c>
      <c r="AQ200">
        <f t="shared" si="77"/>
        <v>1.1818967765003169E-4</v>
      </c>
      <c r="AR200">
        <f t="shared" si="78"/>
        <v>-7.1703308632516048E-6</v>
      </c>
      <c r="AS200">
        <f t="shared" si="79"/>
        <v>1.9289530570021803E-7</v>
      </c>
      <c r="BJ200">
        <f t="shared" si="80"/>
        <v>1.2716149999999999</v>
      </c>
      <c r="BK200">
        <f t="shared" si="81"/>
        <v>0.39657405000000001</v>
      </c>
      <c r="BL200">
        <f t="shared" si="82"/>
        <v>0.10860285359999998</v>
      </c>
      <c r="BM200">
        <f t="shared" si="83"/>
        <v>-3.4412388446000003E-3</v>
      </c>
      <c r="BN200">
        <f t="shared" si="84"/>
        <v>3.46521233639E-6</v>
      </c>
    </row>
    <row r="201" spans="1:66" ht="15">
      <c r="A201" s="32">
        <v>7</v>
      </c>
      <c r="B201" s="33">
        <f t="shared" ca="1" si="64"/>
        <v>1413.8919076794211</v>
      </c>
      <c r="C201">
        <f t="shared" si="65"/>
        <v>1382</v>
      </c>
      <c r="D201">
        <f t="shared" ca="1" si="69"/>
        <v>6.9946612421180738</v>
      </c>
      <c r="E201">
        <f t="shared" ca="1" si="66"/>
        <v>7.0006470162123069</v>
      </c>
      <c r="F201">
        <f t="shared" ca="1" si="67"/>
        <v>1413</v>
      </c>
      <c r="G201">
        <f t="shared" ca="1" si="68"/>
        <v>1414</v>
      </c>
      <c r="M201" s="280">
        <v>231</v>
      </c>
      <c r="N201" s="280">
        <f t="shared" si="70"/>
        <v>0.72351205143707253</v>
      </c>
      <c r="AK201">
        <f t="shared" si="71"/>
        <v>-9.1941659999999995E-2</v>
      </c>
      <c r="AL201">
        <f t="shared" si="72"/>
        <v>0.63210539700000001</v>
      </c>
      <c r="AM201">
        <f t="shared" si="73"/>
        <v>0.22912204877099998</v>
      </c>
      <c r="AN201">
        <f t="shared" si="74"/>
        <v>-5.4203689665279005E-2</v>
      </c>
      <c r="AO201">
        <f t="shared" si="75"/>
        <v>9.567530683399458E-3</v>
      </c>
      <c r="AP201">
        <f t="shared" si="76"/>
        <v>-1.251690228948952E-3</v>
      </c>
      <c r="AQ201">
        <f t="shared" si="77"/>
        <v>1.2130659468701723E-4</v>
      </c>
      <c r="AR201">
        <f t="shared" si="78"/>
        <v>-7.391425485779727E-6</v>
      </c>
      <c r="AS201">
        <f t="shared" si="79"/>
        <v>1.9970769989682128E-7</v>
      </c>
      <c r="BJ201">
        <f t="shared" si="80"/>
        <v>1.2716149999999999</v>
      </c>
      <c r="BK201">
        <f t="shared" si="81"/>
        <v>0.39829828499999997</v>
      </c>
      <c r="BL201">
        <f t="shared" si="82"/>
        <v>0.10954927922399998</v>
      </c>
      <c r="BM201">
        <f t="shared" si="83"/>
        <v>-3.4863200068158003E-3</v>
      </c>
      <c r="BN201">
        <f t="shared" si="84"/>
        <v>3.5258710689715591E-6</v>
      </c>
    </row>
    <row r="202" spans="1:66" ht="15">
      <c r="A202" s="32">
        <v>7</v>
      </c>
      <c r="B202" s="33">
        <f t="shared" ca="1" si="64"/>
        <v>1413.8919076794211</v>
      </c>
      <c r="C202">
        <f t="shared" si="65"/>
        <v>1382</v>
      </c>
      <c r="D202">
        <f t="shared" ca="1" si="69"/>
        <v>6.9946612421180738</v>
      </c>
      <c r="E202">
        <f t="shared" ca="1" si="66"/>
        <v>7.0006470162123069</v>
      </c>
      <c r="F202">
        <f t="shared" ca="1" si="67"/>
        <v>1413</v>
      </c>
      <c r="G202">
        <f t="shared" ca="1" si="68"/>
        <v>1414</v>
      </c>
      <c r="M202" s="280">
        <v>232</v>
      </c>
      <c r="N202" s="280">
        <f t="shared" si="70"/>
        <v>0.72767186433593389</v>
      </c>
      <c r="AK202">
        <f t="shared" si="71"/>
        <v>-9.1941659999999995E-2</v>
      </c>
      <c r="AL202">
        <f t="shared" si="72"/>
        <v>0.63484178400000002</v>
      </c>
      <c r="AM202">
        <f t="shared" si="73"/>
        <v>0.23111008326399998</v>
      </c>
      <c r="AN202">
        <f t="shared" si="74"/>
        <v>-5.4910685460992009E-2</v>
      </c>
      <c r="AO202">
        <f t="shared" si="75"/>
        <v>9.7342811076116479E-3</v>
      </c>
      <c r="AP202">
        <f t="shared" si="76"/>
        <v>-1.2790186789374527E-3</v>
      </c>
      <c r="AQ202">
        <f t="shared" si="77"/>
        <v>1.2449171258306231E-4</v>
      </c>
      <c r="AR202">
        <f t="shared" si="78"/>
        <v>-7.6183380196411289E-6</v>
      </c>
      <c r="AS202">
        <f t="shared" si="79"/>
        <v>2.0672968827567479E-7</v>
      </c>
      <c r="BJ202">
        <f t="shared" si="80"/>
        <v>1.2716149999999999</v>
      </c>
      <c r="BK202">
        <f t="shared" si="81"/>
        <v>0.40002251999999999</v>
      </c>
      <c r="BL202">
        <f t="shared" si="82"/>
        <v>0.11049981081599998</v>
      </c>
      <c r="BM202">
        <f t="shared" si="83"/>
        <v>-3.5317931766784003E-3</v>
      </c>
      <c r="BN202">
        <f t="shared" si="84"/>
        <v>3.5873227136983042E-6</v>
      </c>
    </row>
    <row r="203" spans="1:66" ht="15">
      <c r="A203" s="32">
        <v>7</v>
      </c>
      <c r="B203" s="33">
        <f t="shared" ca="1" si="64"/>
        <v>1413.8919076794211</v>
      </c>
      <c r="C203">
        <f t="shared" si="65"/>
        <v>1382</v>
      </c>
      <c r="D203">
        <f t="shared" ca="1" si="69"/>
        <v>6.9946612421180738</v>
      </c>
      <c r="E203">
        <f t="shared" ca="1" si="66"/>
        <v>7.0006470162123069</v>
      </c>
      <c r="F203">
        <f t="shared" ca="1" si="67"/>
        <v>1413</v>
      </c>
      <c r="G203">
        <f t="shared" ca="1" si="68"/>
        <v>1414</v>
      </c>
      <c r="M203" s="280">
        <v>233</v>
      </c>
      <c r="N203" s="280">
        <f t="shared" si="70"/>
        <v>0.73183590236848295</v>
      </c>
      <c r="AK203">
        <f t="shared" si="71"/>
        <v>-9.1941659999999995E-2</v>
      </c>
      <c r="AL203">
        <f t="shared" si="72"/>
        <v>0.63757817100000003</v>
      </c>
      <c r="AM203">
        <f t="shared" si="73"/>
        <v>0.23310670537899997</v>
      </c>
      <c r="AN203">
        <f t="shared" si="74"/>
        <v>-5.5623802394353009E-2</v>
      </c>
      <c r="AO203">
        <f t="shared" si="75"/>
        <v>9.9032017855210583E-3</v>
      </c>
      <c r="AP203">
        <f t="shared" si="76"/>
        <v>-1.306822392957028E-3</v>
      </c>
      <c r="AQ203">
        <f t="shared" si="77"/>
        <v>1.2774621998501174E-4</v>
      </c>
      <c r="AR203">
        <f t="shared" si="78"/>
        <v>-7.8511954870782139E-6</v>
      </c>
      <c r="AS203">
        <f t="shared" si="79"/>
        <v>2.1396677401380772E-7</v>
      </c>
      <c r="BJ203">
        <f t="shared" si="80"/>
        <v>1.2716149999999999</v>
      </c>
      <c r="BK203">
        <f t="shared" si="81"/>
        <v>0.40174675500000001</v>
      </c>
      <c r="BL203">
        <f t="shared" si="82"/>
        <v>0.11145444837599998</v>
      </c>
      <c r="BM203">
        <f t="shared" si="83"/>
        <v>-3.5776600511906002E-3</v>
      </c>
      <c r="BN203">
        <f t="shared" si="84"/>
        <v>3.6495741504483593E-6</v>
      </c>
    </row>
    <row r="204" spans="1:66" ht="15">
      <c r="A204" s="32">
        <v>7</v>
      </c>
      <c r="B204" s="33">
        <f t="shared" ca="1" si="64"/>
        <v>1413.8919076794211</v>
      </c>
      <c r="C204">
        <f t="shared" si="65"/>
        <v>1382</v>
      </c>
      <c r="D204">
        <f t="shared" ca="1" si="69"/>
        <v>6.9946612421180738</v>
      </c>
      <c r="E204">
        <f t="shared" ca="1" si="66"/>
        <v>7.0006470162123069</v>
      </c>
      <c r="F204">
        <f t="shared" ca="1" si="67"/>
        <v>1413</v>
      </c>
      <c r="G204">
        <f t="shared" ca="1" si="68"/>
        <v>1414</v>
      </c>
      <c r="M204" s="280">
        <v>234</v>
      </c>
      <c r="N204" s="280">
        <f t="shared" si="70"/>
        <v>0.73600415280821629</v>
      </c>
      <c r="AK204">
        <f t="shared" si="71"/>
        <v>-9.1941659999999995E-2</v>
      </c>
      <c r="AL204">
        <f t="shared" si="72"/>
        <v>0.64031455800000003</v>
      </c>
      <c r="AM204">
        <f t="shared" si="73"/>
        <v>0.23511191511599996</v>
      </c>
      <c r="AN204">
        <f t="shared" si="74"/>
        <v>-5.6343066849576011E-2</v>
      </c>
      <c r="AO204">
        <f t="shared" si="75"/>
        <v>1.0074311466474528E-2</v>
      </c>
      <c r="AP204">
        <f t="shared" si="76"/>
        <v>-1.3351075431529008E-3</v>
      </c>
      <c r="AQ204">
        <f t="shared" si="77"/>
        <v>1.3107132100983061E-4</v>
      </c>
      <c r="AR204">
        <f t="shared" si="78"/>
        <v>-8.0901271193330674E-6</v>
      </c>
      <c r="AS204">
        <f t="shared" si="79"/>
        <v>2.2142458017641875E-7</v>
      </c>
      <c r="BJ204">
        <f t="shared" si="80"/>
        <v>1.2716149999999999</v>
      </c>
      <c r="BK204">
        <f t="shared" si="81"/>
        <v>0.40347098999999997</v>
      </c>
      <c r="BL204">
        <f t="shared" si="82"/>
        <v>0.11241319190399998</v>
      </c>
      <c r="BM204">
        <f t="shared" si="83"/>
        <v>-3.6239223273552001E-3</v>
      </c>
      <c r="BN204">
        <f t="shared" si="84"/>
        <v>3.7126322888185443E-6</v>
      </c>
    </row>
    <row r="205" spans="1:66" ht="15">
      <c r="A205" s="32">
        <v>7</v>
      </c>
      <c r="B205" s="33">
        <f t="shared" ca="1" si="64"/>
        <v>1413.8919076794211</v>
      </c>
      <c r="C205">
        <f t="shared" si="65"/>
        <v>1382</v>
      </c>
      <c r="D205">
        <f t="shared" ca="1" si="69"/>
        <v>6.9946612421180738</v>
      </c>
      <c r="E205">
        <f t="shared" ca="1" si="66"/>
        <v>7.0006470162123069</v>
      </c>
      <c r="F205">
        <f t="shared" ca="1" si="67"/>
        <v>1413</v>
      </c>
      <c r="G205">
        <f t="shared" ca="1" si="68"/>
        <v>1414</v>
      </c>
      <c r="M205" s="280">
        <v>235</v>
      </c>
      <c r="N205" s="280">
        <f t="shared" si="70"/>
        <v>0.7401766029695529</v>
      </c>
      <c r="AK205">
        <f t="shared" si="71"/>
        <v>-9.1941659999999995E-2</v>
      </c>
      <c r="AL205">
        <f t="shared" si="72"/>
        <v>0.64305094500000004</v>
      </c>
      <c r="AM205">
        <f t="shared" si="73"/>
        <v>0.23712571247499997</v>
      </c>
      <c r="AN205">
        <f t="shared" si="74"/>
        <v>-5.706850521087501E-2</v>
      </c>
      <c r="AO205">
        <f t="shared" si="75"/>
        <v>1.024762898046125E-2</v>
      </c>
      <c r="AP205">
        <f t="shared" si="76"/>
        <v>-1.3638803548779502E-3</v>
      </c>
      <c r="AQ205">
        <f t="shared" si="77"/>
        <v>1.3446823537825411E-4</v>
      </c>
      <c r="AR205">
        <f t="shared" si="78"/>
        <v>-8.3352643853350502E-6</v>
      </c>
      <c r="AS205">
        <f t="shared" si="79"/>
        <v>2.291088517972775E-7</v>
      </c>
      <c r="BJ205">
        <f t="shared" si="80"/>
        <v>1.2716149999999999</v>
      </c>
      <c r="BK205">
        <f t="shared" si="81"/>
        <v>0.40519522499999999</v>
      </c>
      <c r="BL205">
        <f t="shared" si="82"/>
        <v>0.11337604139999997</v>
      </c>
      <c r="BM205">
        <f t="shared" si="83"/>
        <v>-3.670581702175E-3</v>
      </c>
      <c r="BN205">
        <f t="shared" si="84"/>
        <v>3.776504068124375E-6</v>
      </c>
    </row>
    <row r="206" spans="1:66" ht="15">
      <c r="A206" s="32">
        <v>7</v>
      </c>
      <c r="B206" s="33">
        <f t="shared" ca="1" si="64"/>
        <v>1413.8919076794211</v>
      </c>
      <c r="C206">
        <f t="shared" si="65"/>
        <v>1382</v>
      </c>
      <c r="D206">
        <f t="shared" ca="1" si="69"/>
        <v>6.9946612421180738</v>
      </c>
      <c r="E206">
        <f t="shared" ca="1" si="66"/>
        <v>7.0006470162123069</v>
      </c>
      <c r="F206">
        <f t="shared" ca="1" si="67"/>
        <v>1413</v>
      </c>
      <c r="G206">
        <f t="shared" ca="1" si="68"/>
        <v>1414</v>
      </c>
      <c r="M206" s="280">
        <v>236</v>
      </c>
      <c r="N206" s="280">
        <f t="shared" si="70"/>
        <v>0.7443532402077141</v>
      </c>
      <c r="AK206">
        <f t="shared" si="71"/>
        <v>-9.1941659999999995E-2</v>
      </c>
      <c r="AL206">
        <f t="shared" si="72"/>
        <v>0.64578733200000005</v>
      </c>
      <c r="AM206">
        <f t="shared" si="73"/>
        <v>0.23914809745599996</v>
      </c>
      <c r="AN206">
        <f t="shared" si="74"/>
        <v>-5.7800143862464008E-2</v>
      </c>
      <c r="AO206">
        <f t="shared" si="75"/>
        <v>1.0423173238112768E-2</v>
      </c>
      <c r="AP206">
        <f t="shared" si="76"/>
        <v>-1.3931471069210707E-3</v>
      </c>
      <c r="AQ206">
        <f t="shared" si="77"/>
        <v>1.3793819854901197E-4</v>
      </c>
      <c r="AR206">
        <f t="shared" si="78"/>
        <v>-8.5867410206357038E-6</v>
      </c>
      <c r="AS206">
        <f t="shared" si="79"/>
        <v>2.3702545798608519E-7</v>
      </c>
      <c r="BJ206">
        <f t="shared" si="80"/>
        <v>1.2716149999999999</v>
      </c>
      <c r="BK206">
        <f t="shared" si="81"/>
        <v>0.40691946000000001</v>
      </c>
      <c r="BL206">
        <f t="shared" si="82"/>
        <v>0.11434299686399998</v>
      </c>
      <c r="BM206">
        <f t="shared" si="83"/>
        <v>-3.7176398726528003E-3</v>
      </c>
      <c r="BN206">
        <f t="shared" si="84"/>
        <v>3.8411964574000646E-6</v>
      </c>
    </row>
    <row r="207" spans="1:66" ht="15">
      <c r="A207" s="32">
        <v>7</v>
      </c>
      <c r="B207" s="33">
        <f t="shared" ca="1" si="64"/>
        <v>1413.8919076794211</v>
      </c>
      <c r="C207">
        <f t="shared" si="65"/>
        <v>1382</v>
      </c>
      <c r="D207">
        <f t="shared" ca="1" si="69"/>
        <v>6.9946612421180738</v>
      </c>
      <c r="E207">
        <f t="shared" ca="1" si="66"/>
        <v>7.0006470162123069</v>
      </c>
      <c r="F207">
        <f t="shared" ca="1" si="67"/>
        <v>1413</v>
      </c>
      <c r="G207">
        <f t="shared" ca="1" si="68"/>
        <v>1414</v>
      </c>
      <c r="M207" s="280">
        <v>237</v>
      </c>
      <c r="N207" s="280">
        <f t="shared" si="70"/>
        <v>0.74853405191860156</v>
      </c>
      <c r="AK207">
        <f t="shared" si="71"/>
        <v>-9.1941659999999995E-2</v>
      </c>
      <c r="AL207">
        <f t="shared" si="72"/>
        <v>0.64852371900000005</v>
      </c>
      <c r="AM207">
        <f t="shared" si="73"/>
        <v>0.24117907005899997</v>
      </c>
      <c r="AN207">
        <f t="shared" si="74"/>
        <v>-5.8538009188557005E-2</v>
      </c>
      <c r="AO207">
        <f t="shared" si="75"/>
        <v>1.0600963230702977E-2</v>
      </c>
      <c r="AP207">
        <f t="shared" si="76"/>
        <v>-1.4229141317355315E-3</v>
      </c>
      <c r="AQ207">
        <f t="shared" si="77"/>
        <v>1.4148246185362789E-4</v>
      </c>
      <c r="AR207">
        <f t="shared" si="78"/>
        <v>-8.8446930565920053E-6</v>
      </c>
      <c r="AS207">
        <f t="shared" si="79"/>
        <v>2.4518039406302627E-7</v>
      </c>
      <c r="BJ207">
        <f t="shared" si="80"/>
        <v>1.2716149999999999</v>
      </c>
      <c r="BK207">
        <f t="shared" si="81"/>
        <v>0.40864369499999997</v>
      </c>
      <c r="BL207">
        <f t="shared" si="82"/>
        <v>0.11531405829599999</v>
      </c>
      <c r="BM207">
        <f t="shared" si="83"/>
        <v>-3.7650985357914001E-3</v>
      </c>
      <c r="BN207">
        <f t="shared" si="84"/>
        <v>3.9067164553985191E-6</v>
      </c>
    </row>
    <row r="208" spans="1:66" ht="15">
      <c r="A208" s="32">
        <v>7</v>
      </c>
      <c r="B208" s="33">
        <f t="shared" ca="1" si="64"/>
        <v>1413.8919076794211</v>
      </c>
      <c r="C208">
        <f t="shared" si="65"/>
        <v>1382</v>
      </c>
      <c r="D208">
        <f t="shared" ca="1" si="69"/>
        <v>6.9946612421180738</v>
      </c>
      <c r="E208">
        <f t="shared" ca="1" si="66"/>
        <v>7.0006470162123069</v>
      </c>
      <c r="F208">
        <f t="shared" ca="1" si="67"/>
        <v>1413</v>
      </c>
      <c r="G208">
        <f t="shared" ca="1" si="68"/>
        <v>1414</v>
      </c>
      <c r="M208" s="280">
        <v>238</v>
      </c>
      <c r="N208" s="280">
        <f t="shared" si="70"/>
        <v>0.75271902553867842</v>
      </c>
      <c r="AK208">
        <f t="shared" si="71"/>
        <v>-9.1941659999999995E-2</v>
      </c>
      <c r="AL208">
        <f t="shared" si="72"/>
        <v>0.65126010600000006</v>
      </c>
      <c r="AM208">
        <f t="shared" si="73"/>
        <v>0.24321863028399998</v>
      </c>
      <c r="AN208">
        <f t="shared" si="74"/>
        <v>-5.928212757336801E-2</v>
      </c>
      <c r="AO208">
        <f t="shared" si="75"/>
        <v>1.0781018030148127E-2</v>
      </c>
      <c r="AP208">
        <f t="shared" si="76"/>
        <v>-1.4531878156673348E-3</v>
      </c>
      <c r="AQ208">
        <f t="shared" si="77"/>
        <v>1.4510229263179375E-4</v>
      </c>
      <c r="AR208">
        <f t="shared" si="78"/>
        <v>-9.1092588497990615E-6</v>
      </c>
      <c r="AS208">
        <f t="shared" si="79"/>
        <v>2.5357978372074381E-7</v>
      </c>
      <c r="BJ208">
        <f t="shared" si="80"/>
        <v>1.2716149999999999</v>
      </c>
      <c r="BK208">
        <f t="shared" si="81"/>
        <v>0.41036792999999999</v>
      </c>
      <c r="BL208">
        <f t="shared" si="82"/>
        <v>0.11628922569599998</v>
      </c>
      <c r="BM208">
        <f t="shared" si="83"/>
        <v>-3.8129593885936003E-3</v>
      </c>
      <c r="BN208">
        <f t="shared" si="84"/>
        <v>3.9730710905913443E-6</v>
      </c>
    </row>
    <row r="209" spans="1:66" ht="15">
      <c r="A209" s="32">
        <v>7</v>
      </c>
      <c r="B209" s="33">
        <f t="shared" ca="1" si="64"/>
        <v>1413.8919076794211</v>
      </c>
      <c r="C209">
        <f t="shared" si="65"/>
        <v>1382</v>
      </c>
      <c r="D209">
        <f t="shared" ca="1" si="69"/>
        <v>6.9946612421180738</v>
      </c>
      <c r="E209">
        <f t="shared" ca="1" si="66"/>
        <v>7.0006470162123069</v>
      </c>
      <c r="F209">
        <f t="shared" ca="1" si="67"/>
        <v>1413</v>
      </c>
      <c r="G209">
        <f t="shared" ca="1" si="68"/>
        <v>1414</v>
      </c>
      <c r="M209" s="280">
        <v>239</v>
      </c>
      <c r="N209" s="280">
        <f t="shared" si="70"/>
        <v>0.756908148544849</v>
      </c>
      <c r="AK209">
        <f t="shared" si="71"/>
        <v>-9.1941659999999995E-2</v>
      </c>
      <c r="AL209">
        <f t="shared" si="72"/>
        <v>0.65399649300000007</v>
      </c>
      <c r="AM209">
        <f t="shared" si="73"/>
        <v>0.24526677813099998</v>
      </c>
      <c r="AN209">
        <f t="shared" si="74"/>
        <v>-6.0032525401111009E-2</v>
      </c>
      <c r="AO209">
        <f t="shared" si="75"/>
        <v>1.0963356789006817E-2</v>
      </c>
      <c r="AP209">
        <f t="shared" si="76"/>
        <v>-1.4839745991835755E-3</v>
      </c>
      <c r="AQ209">
        <f t="shared" si="77"/>
        <v>1.4879897436731866E-4</v>
      </c>
      <c r="AR209">
        <f t="shared" si="78"/>
        <v>-9.3805791117732959E-6</v>
      </c>
      <c r="AS209">
        <f t="shared" si="79"/>
        <v>2.6222988121397294E-7</v>
      </c>
      <c r="BJ209">
        <f t="shared" si="80"/>
        <v>1.2716149999999999</v>
      </c>
      <c r="BK209">
        <f t="shared" si="81"/>
        <v>0.41209216500000001</v>
      </c>
      <c r="BL209">
        <f t="shared" si="82"/>
        <v>0.11726849906399998</v>
      </c>
      <c r="BM209">
        <f t="shared" si="83"/>
        <v>-3.8612241280622001E-3</v>
      </c>
      <c r="BN209">
        <f t="shared" si="84"/>
        <v>4.0402674211688395E-6</v>
      </c>
    </row>
    <row r="210" spans="1:66" ht="15">
      <c r="A210" s="32">
        <v>7</v>
      </c>
      <c r="B210" s="33">
        <f t="shared" ca="1" si="64"/>
        <v>1413.8919076794211</v>
      </c>
      <c r="C210">
        <f t="shared" si="65"/>
        <v>1382</v>
      </c>
      <c r="D210">
        <f t="shared" ca="1" si="69"/>
        <v>6.9946612421180738</v>
      </c>
      <c r="E210">
        <f t="shared" ca="1" si="66"/>
        <v>7.0006470162123069</v>
      </c>
      <c r="F210">
        <f t="shared" ca="1" si="67"/>
        <v>1413</v>
      </c>
      <c r="G210">
        <f t="shared" ca="1" si="68"/>
        <v>1414</v>
      </c>
      <c r="M210" s="280">
        <v>240</v>
      </c>
      <c r="N210" s="280">
        <f t="shared" si="70"/>
        <v>0.76110140845433838</v>
      </c>
      <c r="AK210">
        <f t="shared" si="71"/>
        <v>-9.1941659999999995E-2</v>
      </c>
      <c r="AL210">
        <f t="shared" si="72"/>
        <v>0.65673288000000007</v>
      </c>
      <c r="AM210">
        <f t="shared" si="73"/>
        <v>0.24732351359999996</v>
      </c>
      <c r="AN210">
        <f t="shared" si="74"/>
        <v>-6.078922905600001E-2</v>
      </c>
      <c r="AO210">
        <f t="shared" si="75"/>
        <v>1.1147998740479999E-2</v>
      </c>
      <c r="AP210">
        <f t="shared" si="76"/>
        <v>-1.5152809771008002E-3</v>
      </c>
      <c r="AQ210">
        <f t="shared" si="77"/>
        <v>1.5257380682465277E-4</v>
      </c>
      <c r="AR210">
        <f t="shared" si="78"/>
        <v>-9.658796938887169E-6</v>
      </c>
      <c r="AS210">
        <f t="shared" si="79"/>
        <v>2.7113707357706645E-7</v>
      </c>
      <c r="BJ210">
        <f t="shared" si="80"/>
        <v>1.2716149999999999</v>
      </c>
      <c r="BK210">
        <f t="shared" si="81"/>
        <v>0.41381639999999997</v>
      </c>
      <c r="BL210">
        <f t="shared" si="82"/>
        <v>0.11825187839999998</v>
      </c>
      <c r="BM210">
        <f t="shared" si="83"/>
        <v>-3.9098944511999998E-3</v>
      </c>
      <c r="BN210">
        <f t="shared" si="84"/>
        <v>4.1083125350399998E-6</v>
      </c>
    </row>
    <row r="211" spans="1:66" ht="15">
      <c r="A211" s="32">
        <v>7</v>
      </c>
      <c r="B211" s="33">
        <f t="shared" ca="1" si="64"/>
        <v>1413.8919076794211</v>
      </c>
      <c r="C211">
        <f t="shared" si="65"/>
        <v>1382</v>
      </c>
      <c r="D211">
        <f t="shared" ca="1" si="69"/>
        <v>6.9946612421180738</v>
      </c>
      <c r="E211">
        <f t="shared" ca="1" si="66"/>
        <v>7.0006470162123069</v>
      </c>
      <c r="F211">
        <f t="shared" ca="1" si="67"/>
        <v>1413</v>
      </c>
      <c r="G211">
        <f t="shared" ca="1" si="68"/>
        <v>1414</v>
      </c>
      <c r="M211" s="280">
        <v>241</v>
      </c>
      <c r="N211" s="280">
        <f t="shared" si="70"/>
        <v>0.76529879282457502</v>
      </c>
      <c r="AK211">
        <f t="shared" si="71"/>
        <v>-9.1941659999999995E-2</v>
      </c>
      <c r="AL211">
        <f t="shared" si="72"/>
        <v>0.65946926700000008</v>
      </c>
      <c r="AM211">
        <f t="shared" si="73"/>
        <v>0.24938883669099998</v>
      </c>
      <c r="AN211">
        <f t="shared" si="74"/>
        <v>-6.1552264922249009E-2</v>
      </c>
      <c r="AO211">
        <f t="shared" si="75"/>
        <v>1.1334963198410977E-2</v>
      </c>
      <c r="AP211">
        <f t="shared" si="76"/>
        <v>-1.5471134988133655E-3</v>
      </c>
      <c r="AQ211">
        <f t="shared" si="77"/>
        <v>1.5642810618598615E-4</v>
      </c>
      <c r="AR211">
        <f t="shared" si="78"/>
        <v>-9.9440578425565146E-6</v>
      </c>
      <c r="AS211">
        <f t="shared" si="79"/>
        <v>2.8030788286964978E-7</v>
      </c>
      <c r="BJ211">
        <f t="shared" si="80"/>
        <v>1.2716149999999999</v>
      </c>
      <c r="BK211">
        <f t="shared" si="81"/>
        <v>0.41554063499999999</v>
      </c>
      <c r="BL211">
        <f t="shared" si="82"/>
        <v>0.11923936370399998</v>
      </c>
      <c r="BM211">
        <f t="shared" si="83"/>
        <v>-3.9589720550098004E-3</v>
      </c>
      <c r="BN211">
        <f t="shared" si="84"/>
        <v>4.1772135498325194E-6</v>
      </c>
    </row>
    <row r="212" spans="1:66" ht="15">
      <c r="A212" s="45">
        <f>formulas!D290</f>
        <v>0</v>
      </c>
      <c r="B212" s="33">
        <f t="shared" ca="1" si="64"/>
        <v>32.040321848434893</v>
      </c>
      <c r="C212">
        <f t="shared" si="65"/>
        <v>1</v>
      </c>
      <c r="D212">
        <f t="shared" ca="1" si="69"/>
        <v>-1.2104620903635442E-4</v>
      </c>
      <c r="E212">
        <f t="shared" ca="1" si="66"/>
        <v>2.8809542878360126E-3</v>
      </c>
      <c r="F212">
        <f t="shared" ca="1" si="67"/>
        <v>32</v>
      </c>
      <c r="G212">
        <f t="shared" ca="1" si="68"/>
        <v>33</v>
      </c>
      <c r="M212" s="280">
        <v>242</v>
      </c>
      <c r="N212" s="280">
        <f t="shared" si="70"/>
        <v>0.76950028925306935</v>
      </c>
      <c r="AK212">
        <f t="shared" si="71"/>
        <v>-9.1941659999999995E-2</v>
      </c>
      <c r="AL212">
        <f t="shared" si="72"/>
        <v>0.66220565400000009</v>
      </c>
      <c r="AM212">
        <f t="shared" si="73"/>
        <v>0.25146274740399999</v>
      </c>
      <c r="AN212">
        <f t="shared" si="74"/>
        <v>-6.2321659384072012E-2</v>
      </c>
      <c r="AO212">
        <f t="shared" si="75"/>
        <v>1.1524269557285407E-2</v>
      </c>
      <c r="AP212">
        <f t="shared" si="76"/>
        <v>-1.5794787685217983E-3</v>
      </c>
      <c r="AQ212">
        <f t="shared" si="77"/>
        <v>1.6036320518892212E-4</v>
      </c>
      <c r="AR212">
        <f t="shared" si="78"/>
        <v>-1.023650977968156E-5</v>
      </c>
      <c r="AS212">
        <f t="shared" si="79"/>
        <v>2.8974896845064056E-7</v>
      </c>
      <c r="BJ212">
        <f t="shared" si="80"/>
        <v>1.2716149999999999</v>
      </c>
      <c r="BK212">
        <f t="shared" si="81"/>
        <v>0.41726487000000001</v>
      </c>
      <c r="BL212">
        <f t="shared" si="82"/>
        <v>0.12023095497599998</v>
      </c>
      <c r="BM212">
        <f t="shared" si="83"/>
        <v>-4.0084586364944001E-3</v>
      </c>
      <c r="BN212">
        <f t="shared" si="84"/>
        <v>4.2469776128927844E-6</v>
      </c>
    </row>
    <row r="213" spans="1:66" ht="15">
      <c r="A213" s="32">
        <v>7</v>
      </c>
      <c r="B213" s="33">
        <f t="shared" ca="1" si="64"/>
        <v>1413.8919076794211</v>
      </c>
      <c r="C213">
        <f t="shared" si="65"/>
        <v>1382</v>
      </c>
      <c r="D213">
        <f t="shared" ca="1" si="69"/>
        <v>6.9946612421180738</v>
      </c>
      <c r="E213">
        <f t="shared" ca="1" si="66"/>
        <v>7.0006470162123069</v>
      </c>
      <c r="F213">
        <f t="shared" ca="1" si="67"/>
        <v>1413</v>
      </c>
      <c r="G213">
        <f t="shared" ca="1" si="68"/>
        <v>1414</v>
      </c>
      <c r="M213" s="280">
        <v>243</v>
      </c>
      <c r="N213" s="280">
        <f t="shared" si="70"/>
        <v>0.7737058853772979</v>
      </c>
      <c r="AK213">
        <f t="shared" si="71"/>
        <v>-9.1941659999999995E-2</v>
      </c>
      <c r="AL213">
        <f t="shared" si="72"/>
        <v>0.66494204100000009</v>
      </c>
      <c r="AM213">
        <f t="shared" si="73"/>
        <v>0.25354524573899995</v>
      </c>
      <c r="AN213">
        <f t="shared" si="74"/>
        <v>-6.3097438825683014E-2</v>
      </c>
      <c r="AO213">
        <f t="shared" si="75"/>
        <v>1.1715937292231297E-2</v>
      </c>
      <c r="AP213">
        <f t="shared" si="76"/>
        <v>-1.6123834454611536E-3</v>
      </c>
      <c r="AQ213">
        <f t="shared" si="77"/>
        <v>1.6438045326472596E-4</v>
      </c>
      <c r="AR213">
        <f t="shared" si="78"/>
        <v>-1.0536303183342666E-5</v>
      </c>
      <c r="AS213">
        <f t="shared" si="79"/>
        <v>2.9946712928087187E-7</v>
      </c>
      <c r="BJ213">
        <f t="shared" si="80"/>
        <v>1.2716149999999999</v>
      </c>
      <c r="BK213">
        <f t="shared" si="81"/>
        <v>0.41898910499999997</v>
      </c>
      <c r="BL213">
        <f t="shared" si="82"/>
        <v>0.12122665221599997</v>
      </c>
      <c r="BM213">
        <f t="shared" si="83"/>
        <v>-4.0583558926566001E-3</v>
      </c>
      <c r="BN213">
        <f t="shared" si="84"/>
        <v>4.3176119012858794E-6</v>
      </c>
    </row>
    <row r="214" spans="1:66" ht="15">
      <c r="A214" s="32">
        <v>7</v>
      </c>
      <c r="B214" s="33">
        <f t="shared" ca="1" si="64"/>
        <v>1413.8919076794211</v>
      </c>
      <c r="C214">
        <f t="shared" si="65"/>
        <v>1382</v>
      </c>
      <c r="D214">
        <f t="shared" ca="1" si="69"/>
        <v>6.9946612421180738</v>
      </c>
      <c r="E214">
        <f t="shared" ca="1" si="66"/>
        <v>7.0006470162123069</v>
      </c>
      <c r="F214">
        <f t="shared" ca="1" si="67"/>
        <v>1413</v>
      </c>
      <c r="G214">
        <f t="shared" ca="1" si="68"/>
        <v>1414</v>
      </c>
      <c r="M214" s="280">
        <v>244</v>
      </c>
      <c r="N214" s="280">
        <f t="shared" si="70"/>
        <v>0.77791556887458335</v>
      </c>
      <c r="AK214">
        <f t="shared" si="71"/>
        <v>-9.1941659999999995E-2</v>
      </c>
      <c r="AL214">
        <f t="shared" si="72"/>
        <v>0.6676784280000001</v>
      </c>
      <c r="AM214">
        <f t="shared" si="73"/>
        <v>0.25563633169599997</v>
      </c>
      <c r="AN214">
        <f t="shared" si="74"/>
        <v>-6.3879629631296009E-2</v>
      </c>
      <c r="AO214">
        <f t="shared" si="75"/>
        <v>1.1909985959019008E-2</v>
      </c>
      <c r="AP214">
        <f t="shared" si="76"/>
        <v>-1.6458342441293744E-3</v>
      </c>
      <c r="AQ214">
        <f t="shared" si="77"/>
        <v>1.684812166771478E-4</v>
      </c>
      <c r="AR214">
        <f t="shared" si="78"/>
        <v>-1.0843590993751863E-5</v>
      </c>
      <c r="AS214">
        <f t="shared" si="79"/>
        <v>3.0946930625455749E-7</v>
      </c>
      <c r="BJ214">
        <f t="shared" si="80"/>
        <v>1.2716149999999999</v>
      </c>
      <c r="BK214">
        <f t="shared" si="81"/>
        <v>0.42071333999999999</v>
      </c>
      <c r="BL214">
        <f t="shared" si="82"/>
        <v>0.12222645542399997</v>
      </c>
      <c r="BM214">
        <f t="shared" si="83"/>
        <v>-4.1086655204992002E-3</v>
      </c>
      <c r="BN214">
        <f t="shared" si="84"/>
        <v>4.3891236217955842E-6</v>
      </c>
    </row>
    <row r="215" spans="1:66" ht="15">
      <c r="A215" s="32">
        <v>7</v>
      </c>
      <c r="B215" s="33">
        <f t="shared" ca="1" si="64"/>
        <v>1413.8919076794211</v>
      </c>
      <c r="C215">
        <f t="shared" si="65"/>
        <v>1382</v>
      </c>
      <c r="D215">
        <f t="shared" ca="1" si="69"/>
        <v>6.9946612421180738</v>
      </c>
      <c r="E215">
        <f t="shared" ca="1" si="66"/>
        <v>7.0006470162123069</v>
      </c>
      <c r="F215">
        <f t="shared" ca="1" si="67"/>
        <v>1413</v>
      </c>
      <c r="G215">
        <f t="shared" ca="1" si="68"/>
        <v>1414</v>
      </c>
      <c r="M215" s="280">
        <v>245</v>
      </c>
      <c r="N215" s="280">
        <f t="shared" si="70"/>
        <v>0.7821293274619775</v>
      </c>
      <c r="AK215">
        <f t="shared" si="71"/>
        <v>-9.1941659999999995E-2</v>
      </c>
      <c r="AL215">
        <f t="shared" si="72"/>
        <v>0.67041481500000011</v>
      </c>
      <c r="AM215">
        <f t="shared" si="73"/>
        <v>0.25773600527499996</v>
      </c>
      <c r="AN215">
        <f t="shared" si="74"/>
        <v>-6.4668258185125005E-2</v>
      </c>
      <c r="AO215">
        <f t="shared" si="75"/>
        <v>1.210643519406125E-2</v>
      </c>
      <c r="AP215">
        <f t="shared" si="76"/>
        <v>-1.6798379345156502E-3</v>
      </c>
      <c r="AQ215">
        <f t="shared" si="77"/>
        <v>1.7266687866182101E-4</v>
      </c>
      <c r="AR215">
        <f t="shared" si="78"/>
        <v>-1.1158528689461253E-5</v>
      </c>
      <c r="AS215">
        <f t="shared" si="79"/>
        <v>3.1976258455983939E-7</v>
      </c>
      <c r="BJ215">
        <f t="shared" si="80"/>
        <v>1.2716149999999999</v>
      </c>
      <c r="BK215">
        <f t="shared" si="81"/>
        <v>0.42243757500000001</v>
      </c>
      <c r="BL215">
        <f t="shared" si="82"/>
        <v>0.12323036459999998</v>
      </c>
      <c r="BM215">
        <f t="shared" si="83"/>
        <v>-4.1593892170249998E-3</v>
      </c>
      <c r="BN215">
        <f t="shared" si="84"/>
        <v>4.4615200109243755E-6</v>
      </c>
    </row>
    <row r="216" spans="1:66" ht="15">
      <c r="A216" s="32">
        <v>7</v>
      </c>
      <c r="B216" s="33">
        <f t="shared" ca="1" si="64"/>
        <v>1413.8919076794211</v>
      </c>
      <c r="C216">
        <f t="shared" si="65"/>
        <v>1382</v>
      </c>
      <c r="D216">
        <f t="shared" ca="1" si="69"/>
        <v>6.9946612421180738</v>
      </c>
      <c r="E216">
        <f t="shared" ca="1" si="66"/>
        <v>7.0006470162123069</v>
      </c>
      <c r="F216">
        <f t="shared" ca="1" si="67"/>
        <v>1413</v>
      </c>
      <c r="G216">
        <f t="shared" ca="1" si="68"/>
        <v>1414</v>
      </c>
      <c r="M216" s="280">
        <v>246</v>
      </c>
      <c r="N216" s="280">
        <f t="shared" si="70"/>
        <v>0.78634714889614377</v>
      </c>
      <c r="AK216">
        <f t="shared" si="71"/>
        <v>-9.1941659999999995E-2</v>
      </c>
      <c r="AL216">
        <f t="shared" si="72"/>
        <v>0.67315120200000012</v>
      </c>
      <c r="AM216">
        <f t="shared" si="73"/>
        <v>0.25984426647599995</v>
      </c>
      <c r="AN216">
        <f t="shared" si="74"/>
        <v>-6.546335087138401E-2</v>
      </c>
      <c r="AO216">
        <f t="shared" si="75"/>
        <v>1.2305304714413087E-2</v>
      </c>
      <c r="AP216">
        <f t="shared" si="76"/>
        <v>-1.7144013423287764E-3</v>
      </c>
      <c r="AQ216">
        <f t="shared" si="77"/>
        <v>1.7693883956623486E-4</v>
      </c>
      <c r="AR216">
        <f t="shared" si="78"/>
        <v>-1.1481274318829322E-5</v>
      </c>
      <c r="AS216">
        <f t="shared" si="79"/>
        <v>3.3035419606865765E-7</v>
      </c>
      <c r="BJ216">
        <f t="shared" si="80"/>
        <v>1.2716149999999999</v>
      </c>
      <c r="BK216">
        <f t="shared" si="81"/>
        <v>0.42416180999999997</v>
      </c>
      <c r="BL216">
        <f t="shared" si="82"/>
        <v>0.12423837974399998</v>
      </c>
      <c r="BM216">
        <f t="shared" si="83"/>
        <v>-4.2105286792368003E-3</v>
      </c>
      <c r="BN216">
        <f t="shared" si="84"/>
        <v>4.5348083348934242E-6</v>
      </c>
    </row>
    <row r="217" spans="1:66" ht="15">
      <c r="A217" s="32">
        <v>7</v>
      </c>
      <c r="B217" s="33">
        <f t="shared" ca="1" si="64"/>
        <v>1413.8919076794211</v>
      </c>
      <c r="C217">
        <f t="shared" si="65"/>
        <v>1382</v>
      </c>
      <c r="D217">
        <f t="shared" ca="1" si="69"/>
        <v>6.9946612421180738</v>
      </c>
      <c r="E217">
        <f t="shared" ca="1" si="66"/>
        <v>7.0006470162123069</v>
      </c>
      <c r="F217">
        <f t="shared" ca="1" si="67"/>
        <v>1413</v>
      </c>
      <c r="G217">
        <f t="shared" ca="1" si="68"/>
        <v>1414</v>
      </c>
      <c r="M217" s="280">
        <v>247</v>
      </c>
      <c r="N217" s="280">
        <f t="shared" si="70"/>
        <v>0.79056902097323967</v>
      </c>
      <c r="AK217">
        <f t="shared" si="71"/>
        <v>-9.1941659999999995E-2</v>
      </c>
      <c r="AL217">
        <f t="shared" si="72"/>
        <v>0.67588758900000012</v>
      </c>
      <c r="AM217">
        <f t="shared" si="73"/>
        <v>0.26196111529899996</v>
      </c>
      <c r="AN217">
        <f t="shared" si="74"/>
        <v>-6.6264934074287005E-2</v>
      </c>
      <c r="AO217">
        <f t="shared" si="75"/>
        <v>1.2506614317771938E-2</v>
      </c>
      <c r="AP217">
        <f t="shared" si="76"/>
        <v>-1.7495313492255132E-3</v>
      </c>
      <c r="AQ217">
        <f t="shared" si="77"/>
        <v>1.8129851699028241E-4</v>
      </c>
      <c r="AR217">
        <f t="shared" si="78"/>
        <v>-1.1811988531746231E-5</v>
      </c>
      <c r="AS217">
        <f t="shared" si="79"/>
        <v>3.4125152175618514E-7</v>
      </c>
      <c r="BJ217">
        <f t="shared" si="80"/>
        <v>1.2716149999999999</v>
      </c>
      <c r="BK217">
        <f t="shared" si="81"/>
        <v>0.42588604499999999</v>
      </c>
      <c r="BL217">
        <f t="shared" si="82"/>
        <v>0.12525050085599998</v>
      </c>
      <c r="BM217">
        <f t="shared" si="83"/>
        <v>-4.2620856041374004E-3</v>
      </c>
      <c r="BN217">
        <f t="shared" si="84"/>
        <v>4.6089958896425991E-6</v>
      </c>
    </row>
    <row r="218" spans="1:66" ht="15">
      <c r="A218" s="32">
        <v>7</v>
      </c>
      <c r="B218" s="33">
        <f t="shared" ca="1" si="64"/>
        <v>1413.8919076794211</v>
      </c>
      <c r="C218">
        <f t="shared" si="65"/>
        <v>1382</v>
      </c>
      <c r="D218">
        <f t="shared" ca="1" si="69"/>
        <v>6.9946612421180738</v>
      </c>
      <c r="E218">
        <f t="shared" ca="1" si="66"/>
        <v>7.0006470162123069</v>
      </c>
      <c r="F218">
        <f t="shared" ca="1" si="67"/>
        <v>1413</v>
      </c>
      <c r="G218">
        <f t="shared" ca="1" si="68"/>
        <v>1414</v>
      </c>
      <c r="M218" s="280">
        <v>248</v>
      </c>
      <c r="N218" s="280">
        <f t="shared" si="70"/>
        <v>0.79479493152880054</v>
      </c>
      <c r="AK218">
        <f t="shared" si="71"/>
        <v>-9.1941659999999995E-2</v>
      </c>
      <c r="AL218">
        <f t="shared" si="72"/>
        <v>0.67862397600000002</v>
      </c>
      <c r="AM218">
        <f t="shared" si="73"/>
        <v>0.26408655174399998</v>
      </c>
      <c r="AN218">
        <f t="shared" si="74"/>
        <v>-6.707303417804801E-2</v>
      </c>
      <c r="AO218">
        <f t="shared" si="75"/>
        <v>1.2710383882477567E-2</v>
      </c>
      <c r="AP218">
        <f t="shared" si="76"/>
        <v>-1.7852348930389444E-3</v>
      </c>
      <c r="AQ218">
        <f t="shared" si="77"/>
        <v>1.8574734592738309E-4</v>
      </c>
      <c r="AR218">
        <f t="shared" si="78"/>
        <v>-1.2150834611619146E-5</v>
      </c>
      <c r="AS218">
        <f t="shared" si="79"/>
        <v>3.5246209415007004E-7</v>
      </c>
      <c r="BJ218">
        <f t="shared" si="80"/>
        <v>1.2716149999999999</v>
      </c>
      <c r="BK218">
        <f t="shared" si="81"/>
        <v>0.42761028000000001</v>
      </c>
      <c r="BL218">
        <f t="shared" si="82"/>
        <v>0.12626672793599997</v>
      </c>
      <c r="BM218">
        <f t="shared" si="83"/>
        <v>-4.3140616887296004E-3</v>
      </c>
      <c r="BN218">
        <f t="shared" si="84"/>
        <v>4.684090000830464E-6</v>
      </c>
    </row>
    <row r="219" spans="1:66" ht="15">
      <c r="A219" s="32">
        <v>7</v>
      </c>
      <c r="B219" s="33">
        <f t="shared" ca="1" si="64"/>
        <v>1413.8919076794211</v>
      </c>
      <c r="C219">
        <f t="shared" si="65"/>
        <v>1382</v>
      </c>
      <c r="D219">
        <f t="shared" ca="1" si="69"/>
        <v>6.9946612421180738</v>
      </c>
      <c r="E219">
        <f t="shared" ca="1" si="66"/>
        <v>7.0006470162123069</v>
      </c>
      <c r="F219">
        <f t="shared" ca="1" si="67"/>
        <v>1413</v>
      </c>
      <c r="G219">
        <f t="shared" ca="1" si="68"/>
        <v>1414</v>
      </c>
      <c r="M219" s="280">
        <v>249</v>
      </c>
      <c r="N219" s="280">
        <f t="shared" si="70"/>
        <v>0.79902486843762255</v>
      </c>
      <c r="AK219">
        <f t="shared" si="71"/>
        <v>-9.1941659999999995E-2</v>
      </c>
      <c r="AL219">
        <f t="shared" si="72"/>
        <v>0.68136036300000002</v>
      </c>
      <c r="AM219">
        <f t="shared" si="73"/>
        <v>0.26622057581099995</v>
      </c>
      <c r="AN219">
        <f t="shared" si="74"/>
        <v>-6.7887677566881008E-2</v>
      </c>
      <c r="AO219">
        <f t="shared" si="75"/>
        <v>1.2916633367512097E-2</v>
      </c>
      <c r="AP219">
        <f t="shared" si="76"/>
        <v>-1.8215189680068373E-3</v>
      </c>
      <c r="AQ219">
        <f t="shared" si="77"/>
        <v>1.9028677890618005E-4</v>
      </c>
      <c r="AR219">
        <f t="shared" si="78"/>
        <v>-1.2497978507618684E-5</v>
      </c>
      <c r="AS219">
        <f t="shared" si="79"/>
        <v>3.6399359980972908E-7</v>
      </c>
      <c r="BJ219">
        <f t="shared" si="80"/>
        <v>1.2716149999999999</v>
      </c>
      <c r="BK219">
        <f t="shared" si="81"/>
        <v>0.42933451499999997</v>
      </c>
      <c r="BL219">
        <f t="shared" si="82"/>
        <v>0.12728706098399997</v>
      </c>
      <c r="BM219">
        <f t="shared" si="83"/>
        <v>-4.3664586300161999E-3</v>
      </c>
      <c r="BN219">
        <f t="shared" si="84"/>
        <v>4.7600980238342788E-6</v>
      </c>
    </row>
    <row r="220" spans="1:66" ht="15">
      <c r="A220" s="32">
        <v>7</v>
      </c>
      <c r="B220" s="33">
        <f t="shared" ca="1" si="64"/>
        <v>1413.8919076794211</v>
      </c>
      <c r="C220">
        <f t="shared" si="65"/>
        <v>1382</v>
      </c>
      <c r="D220">
        <f t="shared" ca="1" si="69"/>
        <v>6.9946612421180738</v>
      </c>
      <c r="E220">
        <f t="shared" ca="1" si="66"/>
        <v>7.0006470162123069</v>
      </c>
      <c r="F220">
        <f t="shared" ca="1" si="67"/>
        <v>1413</v>
      </c>
      <c r="G220">
        <f t="shared" ca="1" si="68"/>
        <v>1414</v>
      </c>
      <c r="M220" s="280">
        <v>250</v>
      </c>
      <c r="N220" s="280">
        <f t="shared" si="70"/>
        <v>0.80325881961364742</v>
      </c>
      <c r="AK220">
        <f t="shared" si="71"/>
        <v>-9.1941659999999995E-2</v>
      </c>
      <c r="AL220">
        <f t="shared" si="72"/>
        <v>0.68409675000000003</v>
      </c>
      <c r="AM220">
        <f t="shared" si="73"/>
        <v>0.26836318749999999</v>
      </c>
      <c r="AN220">
        <f t="shared" si="74"/>
        <v>-6.8708890625000005E-2</v>
      </c>
      <c r="AO220">
        <f t="shared" si="75"/>
        <v>1.3125382812499999E-2</v>
      </c>
      <c r="AP220">
        <f t="shared" si="76"/>
        <v>-1.8583906250000002E-3</v>
      </c>
      <c r="AQ220">
        <f t="shared" si="77"/>
        <v>1.9491828613281249E-4</v>
      </c>
      <c r="AR220">
        <f t="shared" si="78"/>
        <v>-1.28535888671875E-5</v>
      </c>
      <c r="AS220">
        <f t="shared" si="79"/>
        <v>3.7585388183593741E-7</v>
      </c>
      <c r="BJ220">
        <f t="shared" si="80"/>
        <v>1.2716149999999999</v>
      </c>
      <c r="BK220">
        <f t="shared" si="81"/>
        <v>0.43105874999999999</v>
      </c>
      <c r="BL220">
        <f t="shared" si="82"/>
        <v>0.12831149999999997</v>
      </c>
      <c r="BM220">
        <f t="shared" si="83"/>
        <v>-4.4192781250000004E-3</v>
      </c>
      <c r="BN220">
        <f t="shared" si="84"/>
        <v>4.8370273437500005E-6</v>
      </c>
    </row>
    <row r="221" spans="1:66" ht="15">
      <c r="A221" s="32">
        <v>7</v>
      </c>
      <c r="B221" s="33">
        <f t="shared" ca="1" si="64"/>
        <v>1413.8919076794211</v>
      </c>
      <c r="C221">
        <f t="shared" si="65"/>
        <v>1382</v>
      </c>
      <c r="D221">
        <f t="shared" ca="1" si="69"/>
        <v>6.9946612421180738</v>
      </c>
      <c r="E221">
        <f t="shared" ca="1" si="66"/>
        <v>7.0006470162123069</v>
      </c>
      <c r="F221">
        <f t="shared" ca="1" si="67"/>
        <v>1413</v>
      </c>
      <c r="G221">
        <f t="shared" ca="1" si="68"/>
        <v>1414</v>
      </c>
      <c r="M221" s="280">
        <v>251</v>
      </c>
      <c r="N221" s="280">
        <f t="shared" si="70"/>
        <v>0.80749677300984579</v>
      </c>
      <c r="AK221">
        <f t="shared" si="71"/>
        <v>-9.1941659999999995E-2</v>
      </c>
      <c r="AL221">
        <f t="shared" si="72"/>
        <v>0.68683313700000004</v>
      </c>
      <c r="AM221">
        <f t="shared" si="73"/>
        <v>0.27051438681099998</v>
      </c>
      <c r="AN221">
        <f t="shared" si="74"/>
        <v>-6.9536699736619009E-2</v>
      </c>
      <c r="AO221">
        <f t="shared" si="75"/>
        <v>1.3336652337708097E-2</v>
      </c>
      <c r="AP221">
        <f t="shared" si="76"/>
        <v>-1.8958569717506433E-3</v>
      </c>
      <c r="AQ221">
        <f t="shared" si="77"/>
        <v>1.996433556337627E-4</v>
      </c>
      <c r="AR221">
        <f t="shared" si="78"/>
        <v>-1.3217837068812117E-5</v>
      </c>
      <c r="AS221">
        <f t="shared" si="79"/>
        <v>3.8805094241096012E-7</v>
      </c>
      <c r="BJ221">
        <f t="shared" si="80"/>
        <v>1.2716149999999999</v>
      </c>
      <c r="BK221">
        <f t="shared" si="81"/>
        <v>0.43278298500000001</v>
      </c>
      <c r="BL221">
        <f t="shared" si="82"/>
        <v>0.12934004498399998</v>
      </c>
      <c r="BM221">
        <f t="shared" si="83"/>
        <v>-4.4725218706838004E-3</v>
      </c>
      <c r="BN221">
        <f t="shared" si="84"/>
        <v>4.9148853753922789E-6</v>
      </c>
    </row>
    <row r="222" spans="1:66" ht="15">
      <c r="A222" s="32">
        <v>7</v>
      </c>
      <c r="B222" s="33">
        <f t="shared" ca="1" si="64"/>
        <v>1413.8919076794211</v>
      </c>
      <c r="C222">
        <f t="shared" si="65"/>
        <v>1382</v>
      </c>
      <c r="D222">
        <f t="shared" ca="1" si="69"/>
        <v>6.9946612421180738</v>
      </c>
      <c r="E222">
        <f t="shared" ca="1" si="66"/>
        <v>7.0006470162123069</v>
      </c>
      <c r="F222">
        <f t="shared" ca="1" si="67"/>
        <v>1413</v>
      </c>
      <c r="G222">
        <f t="shared" ca="1" si="68"/>
        <v>1414</v>
      </c>
      <c r="M222" s="280">
        <v>252</v>
      </c>
      <c r="N222" s="280">
        <f t="shared" si="70"/>
        <v>0.81173871661810237</v>
      </c>
      <c r="AK222">
        <f t="shared" si="71"/>
        <v>-9.1941659999999995E-2</v>
      </c>
      <c r="AL222">
        <f t="shared" si="72"/>
        <v>0.68956952400000004</v>
      </c>
      <c r="AM222">
        <f t="shared" si="73"/>
        <v>0.27267417374399999</v>
      </c>
      <c r="AN222">
        <f t="shared" si="74"/>
        <v>-7.0371131285952015E-2</v>
      </c>
      <c r="AO222">
        <f t="shared" si="75"/>
        <v>1.3550462144045568E-2</v>
      </c>
      <c r="AP222">
        <f t="shared" si="76"/>
        <v>-1.9339251730807359E-3</v>
      </c>
      <c r="AQ222">
        <f t="shared" si="77"/>
        <v>2.0446349339927808E-4</v>
      </c>
      <c r="AR222">
        <f t="shared" si="78"/>
        <v>-1.3590897255059029E-5</v>
      </c>
      <c r="AS222">
        <f t="shared" si="79"/>
        <v>4.0059294536947239E-7</v>
      </c>
      <c r="BJ222">
        <f t="shared" si="80"/>
        <v>1.2716149999999999</v>
      </c>
      <c r="BK222">
        <f t="shared" si="81"/>
        <v>0.43450721999999997</v>
      </c>
      <c r="BL222">
        <f t="shared" si="82"/>
        <v>0.13037269593599998</v>
      </c>
      <c r="BM222">
        <f t="shared" si="83"/>
        <v>-4.5261915640704004E-3</v>
      </c>
      <c r="BN222">
        <f t="shared" si="84"/>
        <v>4.993679563294464E-6</v>
      </c>
    </row>
    <row r="223" spans="1:66" ht="15">
      <c r="A223" s="32">
        <v>7</v>
      </c>
      <c r="B223" s="33">
        <f t="shared" ca="1" si="64"/>
        <v>1413.8919076794211</v>
      </c>
      <c r="C223">
        <f t="shared" si="65"/>
        <v>1382</v>
      </c>
      <c r="D223">
        <f t="shared" ca="1" si="69"/>
        <v>6.9946612421180738</v>
      </c>
      <c r="E223">
        <f t="shared" ca="1" si="66"/>
        <v>7.0006470162123069</v>
      </c>
      <c r="F223">
        <f t="shared" ca="1" si="67"/>
        <v>1413</v>
      </c>
      <c r="G223">
        <f t="shared" ca="1" si="68"/>
        <v>1414</v>
      </c>
      <c r="M223" s="280">
        <v>253</v>
      </c>
      <c r="N223" s="280">
        <f t="shared" si="70"/>
        <v>0.81598463846910085</v>
      </c>
      <c r="AK223">
        <f t="shared" si="71"/>
        <v>-9.1941659999999995E-2</v>
      </c>
      <c r="AL223">
        <f t="shared" si="72"/>
        <v>0.69230591100000005</v>
      </c>
      <c r="AM223">
        <f t="shared" si="73"/>
        <v>0.27484254829899996</v>
      </c>
      <c r="AN223">
        <f t="shared" si="74"/>
        <v>-7.1212211657213004E-2</v>
      </c>
      <c r="AO223">
        <f t="shared" si="75"/>
        <v>1.3766832513063937E-2</v>
      </c>
      <c r="AP223">
        <f t="shared" si="76"/>
        <v>-1.9726024511303674E-3</v>
      </c>
      <c r="AQ223">
        <f t="shared" si="77"/>
        <v>2.0938022352736779E-4</v>
      </c>
      <c r="AR223">
        <f t="shared" si="78"/>
        <v>-1.3972946365876163E-5</v>
      </c>
      <c r="AS223">
        <f t="shared" si="79"/>
        <v>4.1348821880051662E-7</v>
      </c>
      <c r="BJ223">
        <f t="shared" si="80"/>
        <v>1.2716149999999999</v>
      </c>
      <c r="BK223">
        <f t="shared" si="81"/>
        <v>0.43623145499999999</v>
      </c>
      <c r="BL223">
        <f t="shared" si="82"/>
        <v>0.13140945285599998</v>
      </c>
      <c r="BM223">
        <f t="shared" si="83"/>
        <v>-4.5802889021625999E-3</v>
      </c>
      <c r="BN223">
        <f t="shared" si="84"/>
        <v>5.0734173817085996E-6</v>
      </c>
    </row>
    <row r="224" spans="1:66" ht="15">
      <c r="A224" s="45">
        <f>formulas!D302</f>
        <v>0</v>
      </c>
      <c r="B224" s="33">
        <f t="shared" ca="1" si="64"/>
        <v>32.040321848434893</v>
      </c>
      <c r="C224">
        <f t="shared" si="65"/>
        <v>1</v>
      </c>
      <c r="D224">
        <f t="shared" ca="1" si="69"/>
        <v>-1.2104620903635442E-4</v>
      </c>
      <c r="E224">
        <f t="shared" ca="1" si="66"/>
        <v>2.8809542878360126E-3</v>
      </c>
      <c r="F224">
        <f t="shared" ca="1" si="67"/>
        <v>32</v>
      </c>
      <c r="G224">
        <f t="shared" ca="1" si="68"/>
        <v>33</v>
      </c>
      <c r="M224" s="280">
        <v>254</v>
      </c>
      <c r="N224" s="280">
        <f t="shared" si="70"/>
        <v>0.82023452663220897</v>
      </c>
      <c r="AK224">
        <f t="shared" si="71"/>
        <v>-9.1941659999999995E-2</v>
      </c>
      <c r="AL224">
        <f t="shared" si="72"/>
        <v>0.69504229800000006</v>
      </c>
      <c r="AM224">
        <f t="shared" si="73"/>
        <v>0.27701951047599999</v>
      </c>
      <c r="AN224">
        <f t="shared" si="74"/>
        <v>-7.205996723461601E-2</v>
      </c>
      <c r="AO224">
        <f t="shared" si="75"/>
        <v>1.3985783806957088E-2</v>
      </c>
      <c r="AP224">
        <f t="shared" si="76"/>
        <v>-2.0118960855861042E-3</v>
      </c>
      <c r="AQ224">
        <f t="shared" si="77"/>
        <v>2.1439508836837448E-4</v>
      </c>
      <c r="AR224">
        <f t="shared" si="78"/>
        <v>-1.4364164172160745E-5</v>
      </c>
      <c r="AS224">
        <f t="shared" si="79"/>
        <v>4.2674525768074421E-7</v>
      </c>
      <c r="BJ224">
        <f t="shared" si="80"/>
        <v>1.2716149999999999</v>
      </c>
      <c r="BK224">
        <f t="shared" si="81"/>
        <v>0.43795569000000001</v>
      </c>
      <c r="BL224">
        <f t="shared" si="82"/>
        <v>0.13245031574399999</v>
      </c>
      <c r="BM224">
        <f t="shared" si="83"/>
        <v>-4.6348155819632003E-3</v>
      </c>
      <c r="BN224">
        <f t="shared" si="84"/>
        <v>5.1541063346054242E-6</v>
      </c>
    </row>
    <row r="225" spans="1:66" ht="15">
      <c r="A225" s="32">
        <v>7</v>
      </c>
      <c r="B225" s="33">
        <f t="shared" ca="1" si="64"/>
        <v>1413.8919076794211</v>
      </c>
      <c r="C225">
        <f t="shared" si="65"/>
        <v>1382</v>
      </c>
      <c r="D225">
        <f t="shared" ca="1" si="69"/>
        <v>6.9946612421180738</v>
      </c>
      <c r="E225">
        <f t="shared" ca="1" si="66"/>
        <v>7.0006470162123069</v>
      </c>
      <c r="F225">
        <f t="shared" ca="1" si="67"/>
        <v>1413</v>
      </c>
      <c r="G225">
        <f t="shared" ca="1" si="68"/>
        <v>1414</v>
      </c>
      <c r="M225" s="280">
        <v>255</v>
      </c>
      <c r="N225" s="280">
        <f t="shared" si="70"/>
        <v>0.82448836921536384</v>
      </c>
      <c r="AK225">
        <f t="shared" si="71"/>
        <v>-9.1941659999999995E-2</v>
      </c>
      <c r="AL225">
        <f t="shared" si="72"/>
        <v>0.69777868500000007</v>
      </c>
      <c r="AM225">
        <f t="shared" si="73"/>
        <v>0.27920506027499997</v>
      </c>
      <c r="AN225">
        <f t="shared" si="74"/>
        <v>-7.2914424402375014E-2</v>
      </c>
      <c r="AO225">
        <f t="shared" si="75"/>
        <v>1.420733646856125E-2</v>
      </c>
      <c r="AP225">
        <f t="shared" si="76"/>
        <v>-2.0518134139093504E-3</v>
      </c>
      <c r="AQ225">
        <f t="shared" si="77"/>
        <v>2.1950964867012068E-4</v>
      </c>
      <c r="AR225">
        <f t="shared" si="78"/>
        <v>-1.4764733309594628E-5</v>
      </c>
      <c r="AS225">
        <f t="shared" si="79"/>
        <v>4.4037272653919312E-7</v>
      </c>
      <c r="BJ225">
        <f t="shared" si="80"/>
        <v>1.2716149999999999</v>
      </c>
      <c r="BK225">
        <f t="shared" si="81"/>
        <v>0.43967992499999997</v>
      </c>
      <c r="BL225">
        <f t="shared" si="82"/>
        <v>0.13349528459999999</v>
      </c>
      <c r="BM225">
        <f t="shared" si="83"/>
        <v>-4.6897733004750003E-3</v>
      </c>
      <c r="BN225">
        <f t="shared" si="84"/>
        <v>5.2357539556743753E-6</v>
      </c>
    </row>
    <row r="226" spans="1:66" ht="15">
      <c r="A226" s="32">
        <v>7</v>
      </c>
      <c r="B226" s="33">
        <f t="shared" ca="1" si="64"/>
        <v>1413.8919076794211</v>
      </c>
      <c r="C226">
        <f t="shared" si="65"/>
        <v>1382</v>
      </c>
      <c r="D226">
        <f t="shared" ca="1" si="69"/>
        <v>6.9946612421180738</v>
      </c>
      <c r="E226">
        <f t="shared" ca="1" si="66"/>
        <v>7.0006470162123069</v>
      </c>
      <c r="F226">
        <f t="shared" ca="1" si="67"/>
        <v>1413</v>
      </c>
      <c r="G226">
        <f t="shared" ca="1" si="68"/>
        <v>1414</v>
      </c>
      <c r="M226" s="280">
        <v>256</v>
      </c>
      <c r="N226" s="280">
        <f t="shared" si="70"/>
        <v>0.82874615436495935</v>
      </c>
      <c r="AK226">
        <f t="shared" si="71"/>
        <v>-9.1941659999999995E-2</v>
      </c>
      <c r="AL226">
        <f t="shared" si="72"/>
        <v>0.70051507200000007</v>
      </c>
      <c r="AM226">
        <f t="shared" si="73"/>
        <v>0.28139919769599997</v>
      </c>
      <c r="AN226">
        <f t="shared" si="74"/>
        <v>-7.377560954470401E-2</v>
      </c>
      <c r="AO226">
        <f t="shared" si="75"/>
        <v>1.4431511021355007E-2</v>
      </c>
      <c r="AP226">
        <f t="shared" si="76"/>
        <v>-2.092361831564706E-3</v>
      </c>
      <c r="AQ226">
        <f t="shared" si="77"/>
        <v>2.2472548372363008E-4</v>
      </c>
      <c r="AR226">
        <f t="shared" si="78"/>
        <v>-1.5174839312748167E-5</v>
      </c>
      <c r="AS226">
        <f t="shared" si="79"/>
        <v>4.5437946215385065E-7</v>
      </c>
      <c r="BJ226">
        <f t="shared" si="80"/>
        <v>1.2716149999999999</v>
      </c>
      <c r="BK226">
        <f t="shared" si="81"/>
        <v>0.44140415999999999</v>
      </c>
      <c r="BL226">
        <f t="shared" si="82"/>
        <v>0.13454435942399998</v>
      </c>
      <c r="BM226">
        <f t="shared" si="83"/>
        <v>-4.7451637547008003E-3</v>
      </c>
      <c r="BN226">
        <f t="shared" si="84"/>
        <v>5.3183678083235843E-6</v>
      </c>
    </row>
    <row r="227" spans="1:66" ht="15">
      <c r="A227" s="32">
        <v>7</v>
      </c>
      <c r="B227" s="33">
        <f t="shared" ca="1" si="64"/>
        <v>1413.8919076794211</v>
      </c>
      <c r="C227">
        <f t="shared" si="65"/>
        <v>1382</v>
      </c>
      <c r="D227">
        <f t="shared" ca="1" si="69"/>
        <v>6.9946612421180738</v>
      </c>
      <c r="E227">
        <f t="shared" ca="1" si="66"/>
        <v>7.0006470162123069</v>
      </c>
      <c r="F227">
        <f t="shared" ca="1" si="67"/>
        <v>1413</v>
      </c>
      <c r="G227">
        <f t="shared" ca="1" si="68"/>
        <v>1414</v>
      </c>
      <c r="M227" s="280">
        <v>257</v>
      </c>
      <c r="N227" s="280">
        <f t="shared" si="70"/>
        <v>0.83300787026573009</v>
      </c>
      <c r="AK227">
        <f t="shared" si="71"/>
        <v>-9.1941659999999995E-2</v>
      </c>
      <c r="AL227">
        <f t="shared" si="72"/>
        <v>0.70325145900000008</v>
      </c>
      <c r="AM227">
        <f t="shared" si="73"/>
        <v>0.28360192273899998</v>
      </c>
      <c r="AN227">
        <f t="shared" si="74"/>
        <v>-7.4643549045817006E-2</v>
      </c>
      <c r="AO227">
        <f t="shared" si="75"/>
        <v>1.4658328069459298E-2</v>
      </c>
      <c r="AP227">
        <f t="shared" si="76"/>
        <v>-2.1335487922483267E-3</v>
      </c>
      <c r="AQ227">
        <f t="shared" si="77"/>
        <v>2.3004419150942366E-4</v>
      </c>
      <c r="AR227">
        <f t="shared" si="78"/>
        <v>-1.5594670649453676E-5</v>
      </c>
      <c r="AS227">
        <f t="shared" si="79"/>
        <v>4.6877447628025421E-7</v>
      </c>
      <c r="BJ227">
        <f t="shared" si="80"/>
        <v>1.2716149999999999</v>
      </c>
      <c r="BK227">
        <f t="shared" si="81"/>
        <v>0.44312839500000001</v>
      </c>
      <c r="BL227">
        <f t="shared" si="82"/>
        <v>0.13559754021599998</v>
      </c>
      <c r="BM227">
        <f t="shared" si="83"/>
        <v>-4.8009886416434007E-3</v>
      </c>
      <c r="BN227">
        <f t="shared" si="84"/>
        <v>5.4019554856798789E-6</v>
      </c>
    </row>
    <row r="228" spans="1:66" ht="15">
      <c r="A228" s="32">
        <v>7</v>
      </c>
      <c r="B228" s="33">
        <f t="shared" ca="1" si="64"/>
        <v>1413.8919076794211</v>
      </c>
      <c r="C228">
        <f t="shared" si="65"/>
        <v>1382</v>
      </c>
      <c r="D228">
        <f t="shared" ca="1" si="69"/>
        <v>6.9946612421180738</v>
      </c>
      <c r="E228">
        <f t="shared" ca="1" si="66"/>
        <v>7.0006470162123069</v>
      </c>
      <c r="F228">
        <f t="shared" ca="1" si="67"/>
        <v>1413</v>
      </c>
      <c r="G228">
        <f t="shared" ca="1" si="68"/>
        <v>1414</v>
      </c>
      <c r="M228" s="280">
        <v>258</v>
      </c>
      <c r="N228" s="280">
        <f t="shared" si="70"/>
        <v>0.83727350514064036</v>
      </c>
      <c r="AK228">
        <f t="shared" si="71"/>
        <v>-9.1941659999999995E-2</v>
      </c>
      <c r="AL228">
        <f t="shared" si="72"/>
        <v>0.70598784600000009</v>
      </c>
      <c r="AM228">
        <f t="shared" si="73"/>
        <v>0.28581323540399994</v>
      </c>
      <c r="AN228">
        <f t="shared" si="74"/>
        <v>-7.5518269289928011E-2</v>
      </c>
      <c r="AO228">
        <f t="shared" si="75"/>
        <v>1.4887808297637407E-2</v>
      </c>
      <c r="AP228">
        <f t="shared" si="76"/>
        <v>-2.1753818081162819E-3</v>
      </c>
      <c r="AQ228">
        <f t="shared" si="77"/>
        <v>2.3546738884439066E-4</v>
      </c>
      <c r="AR228">
        <f t="shared" si="78"/>
        <v>-1.6024418755449544E-5</v>
      </c>
      <c r="AS228">
        <f t="shared" si="79"/>
        <v>4.8356695841238266E-7</v>
      </c>
      <c r="BJ228">
        <f t="shared" si="80"/>
        <v>1.2716149999999999</v>
      </c>
      <c r="BK228">
        <f t="shared" si="81"/>
        <v>0.44485262999999997</v>
      </c>
      <c r="BL228">
        <f t="shared" si="82"/>
        <v>0.13665482697599998</v>
      </c>
      <c r="BM228">
        <f t="shared" si="83"/>
        <v>-4.8572496583056003E-3</v>
      </c>
      <c r="BN228">
        <f t="shared" si="84"/>
        <v>5.4865246105887845E-6</v>
      </c>
    </row>
    <row r="229" spans="1:66" ht="15">
      <c r="A229" s="32">
        <v>7</v>
      </c>
      <c r="B229" s="33">
        <f t="shared" ca="1" si="64"/>
        <v>1413.8919076794211</v>
      </c>
      <c r="C229">
        <f t="shared" si="65"/>
        <v>1382</v>
      </c>
      <c r="D229">
        <f t="shared" ca="1" si="69"/>
        <v>6.9946612421180738</v>
      </c>
      <c r="E229">
        <f t="shared" ca="1" si="66"/>
        <v>7.0006470162123069</v>
      </c>
      <c r="F229">
        <f t="shared" ca="1" si="67"/>
        <v>1413</v>
      </c>
      <c r="G229">
        <f t="shared" ca="1" si="68"/>
        <v>1414</v>
      </c>
      <c r="M229" s="280">
        <v>259</v>
      </c>
      <c r="N229" s="280">
        <f t="shared" si="70"/>
        <v>0.84154304725076956</v>
      </c>
      <c r="AK229">
        <f t="shared" si="71"/>
        <v>-9.1941659999999995E-2</v>
      </c>
      <c r="AL229">
        <f t="shared" si="72"/>
        <v>0.70872423300000009</v>
      </c>
      <c r="AM229">
        <f t="shared" si="73"/>
        <v>0.28803313569099998</v>
      </c>
      <c r="AN229">
        <f t="shared" si="74"/>
        <v>-7.6399796661251004E-2</v>
      </c>
      <c r="AO229">
        <f t="shared" si="75"/>
        <v>1.5119972471294978E-2</v>
      </c>
      <c r="AP229">
        <f t="shared" si="76"/>
        <v>-2.217868450012915E-3</v>
      </c>
      <c r="AQ229">
        <f t="shared" si="77"/>
        <v>2.4099671152923437E-4</v>
      </c>
      <c r="AR229">
        <f t="shared" si="78"/>
        <v>-1.6464278069296064E-5</v>
      </c>
      <c r="AS229">
        <f t="shared" si="79"/>
        <v>4.9876627857609089E-7</v>
      </c>
      <c r="BJ229">
        <f t="shared" si="80"/>
        <v>1.2716149999999999</v>
      </c>
      <c r="BK229">
        <f t="shared" si="81"/>
        <v>0.44657686499999999</v>
      </c>
      <c r="BL229">
        <f t="shared" si="82"/>
        <v>0.13771621970399997</v>
      </c>
      <c r="BM229">
        <f t="shared" si="83"/>
        <v>-4.9139485016902002E-3</v>
      </c>
      <c r="BN229">
        <f t="shared" si="84"/>
        <v>5.5720828356145191E-6</v>
      </c>
    </row>
    <row r="230" spans="1:66" ht="15">
      <c r="A230" s="32">
        <v>7</v>
      </c>
      <c r="B230" s="33">
        <f t="shared" ca="1" si="64"/>
        <v>1413.8919076794211</v>
      </c>
      <c r="C230">
        <f t="shared" si="65"/>
        <v>1382</v>
      </c>
      <c r="D230">
        <f t="shared" ca="1" si="69"/>
        <v>6.9946612421180738</v>
      </c>
      <c r="E230">
        <f t="shared" ca="1" si="66"/>
        <v>7.0006470162123069</v>
      </c>
      <c r="F230">
        <f t="shared" ca="1" si="67"/>
        <v>1413</v>
      </c>
      <c r="G230">
        <f t="shared" ca="1" si="68"/>
        <v>1414</v>
      </c>
      <c r="M230" s="280">
        <v>260</v>
      </c>
      <c r="N230" s="280">
        <f t="shared" si="70"/>
        <v>0.8458164848952</v>
      </c>
      <c r="AK230">
        <f t="shared" si="71"/>
        <v>-9.1941659999999995E-2</v>
      </c>
      <c r="AL230">
        <f t="shared" si="72"/>
        <v>0.7114606200000001</v>
      </c>
      <c r="AM230">
        <f t="shared" si="73"/>
        <v>0.29026162359999996</v>
      </c>
      <c r="AN230">
        <f t="shared" si="74"/>
        <v>-7.7288157544000008E-2</v>
      </c>
      <c r="AO230">
        <f t="shared" si="75"/>
        <v>1.5354841436479999E-2</v>
      </c>
      <c r="AP230">
        <f t="shared" si="76"/>
        <v>-2.2610163476992004E-3</v>
      </c>
      <c r="AQ230">
        <f t="shared" si="77"/>
        <v>2.4663381449649278E-4</v>
      </c>
      <c r="AR230">
        <f t="shared" si="78"/>
        <v>-1.6914446067564035E-5</v>
      </c>
      <c r="AS230">
        <f t="shared" si="79"/>
        <v>5.1438199015534478E-7</v>
      </c>
      <c r="BJ230">
        <f t="shared" si="80"/>
        <v>1.2716149999999999</v>
      </c>
      <c r="BK230">
        <f t="shared" si="81"/>
        <v>0.44830110000000001</v>
      </c>
      <c r="BL230">
        <f t="shared" si="82"/>
        <v>0.13878171839999998</v>
      </c>
      <c r="BM230">
        <f t="shared" si="83"/>
        <v>-4.9710868688000003E-3</v>
      </c>
      <c r="BN230">
        <f t="shared" si="84"/>
        <v>5.6586378430399999E-6</v>
      </c>
    </row>
    <row r="231" spans="1:66" ht="15">
      <c r="A231" s="32">
        <v>7</v>
      </c>
      <c r="B231" s="33">
        <f t="shared" ca="1" si="64"/>
        <v>1413.8919076794211</v>
      </c>
      <c r="C231">
        <f t="shared" si="65"/>
        <v>1382</v>
      </c>
      <c r="D231">
        <f t="shared" ca="1" si="69"/>
        <v>6.9946612421180738</v>
      </c>
      <c r="E231">
        <f t="shared" ca="1" si="66"/>
        <v>7.0006470162123069</v>
      </c>
      <c r="F231">
        <f t="shared" ca="1" si="67"/>
        <v>1413</v>
      </c>
      <c r="G231">
        <f t="shared" ca="1" si="68"/>
        <v>1414</v>
      </c>
      <c r="M231" s="280">
        <v>261</v>
      </c>
      <c r="N231" s="280">
        <f t="shared" si="70"/>
        <v>0.85009380641090437</v>
      </c>
      <c r="AK231">
        <f t="shared" si="71"/>
        <v>-9.1941659999999995E-2</v>
      </c>
      <c r="AL231">
        <f t="shared" si="72"/>
        <v>0.71419700700000011</v>
      </c>
      <c r="AM231">
        <f t="shared" si="73"/>
        <v>0.29249869913099996</v>
      </c>
      <c r="AN231">
        <f t="shared" si="74"/>
        <v>-7.8183378322389016E-2</v>
      </c>
      <c r="AO231">
        <f t="shared" si="75"/>
        <v>1.5592436119882817E-2</v>
      </c>
      <c r="AP231">
        <f t="shared" si="76"/>
        <v>-2.304833190081105E-3</v>
      </c>
      <c r="AQ231">
        <f t="shared" si="77"/>
        <v>2.5238037195913398E-4</v>
      </c>
      <c r="AR231">
        <f t="shared" si="78"/>
        <v>-1.7375123300297217E-5</v>
      </c>
      <c r="AS231">
        <f t="shared" si="79"/>
        <v>5.3042383275150922E-7</v>
      </c>
      <c r="BJ231">
        <f t="shared" si="80"/>
        <v>1.2716149999999999</v>
      </c>
      <c r="BK231">
        <f t="shared" si="81"/>
        <v>0.45002533499999997</v>
      </c>
      <c r="BL231">
        <f t="shared" si="82"/>
        <v>0.13985132306399997</v>
      </c>
      <c r="BM231">
        <f t="shared" si="83"/>
        <v>-5.0286664566378007E-3</v>
      </c>
      <c r="BN231">
        <f t="shared" si="84"/>
        <v>5.7461973448668389E-6</v>
      </c>
    </row>
    <row r="232" spans="1:66" ht="15">
      <c r="A232" s="32">
        <v>7</v>
      </c>
      <c r="B232" s="33">
        <f t="shared" ca="1" si="64"/>
        <v>1413.8919076794211</v>
      </c>
      <c r="C232">
        <f t="shared" si="65"/>
        <v>1382</v>
      </c>
      <c r="D232">
        <f t="shared" ca="1" si="69"/>
        <v>6.9946612421180738</v>
      </c>
      <c r="E232">
        <f t="shared" ca="1" si="66"/>
        <v>7.0006470162123069</v>
      </c>
      <c r="F232">
        <f t="shared" ca="1" si="67"/>
        <v>1413</v>
      </c>
      <c r="G232">
        <f t="shared" ca="1" si="68"/>
        <v>1414</v>
      </c>
      <c r="M232" s="280">
        <v>262</v>
      </c>
      <c r="N232" s="280">
        <f t="shared" si="70"/>
        <v>0.85437500017263435</v>
      </c>
      <c r="AK232">
        <f t="shared" si="71"/>
        <v>-9.1941659999999995E-2</v>
      </c>
      <c r="AL232">
        <f t="shared" si="72"/>
        <v>0.71693339400000011</v>
      </c>
      <c r="AM232">
        <f t="shared" si="73"/>
        <v>0.29474436228399997</v>
      </c>
      <c r="AN232">
        <f t="shared" si="74"/>
        <v>-7.9085485380632009E-2</v>
      </c>
      <c r="AO232">
        <f t="shared" si="75"/>
        <v>1.5832777528836127E-2</v>
      </c>
      <c r="AP232">
        <f t="shared" si="76"/>
        <v>-2.3493267254379455E-3</v>
      </c>
      <c r="AQ232">
        <f t="shared" si="77"/>
        <v>2.5823807755972664E-4</v>
      </c>
      <c r="AR232">
        <f t="shared" si="78"/>
        <v>-1.7846513426749681E-5</v>
      </c>
      <c r="AS232">
        <f t="shared" si="79"/>
        <v>5.469017350759482E-7</v>
      </c>
      <c r="BJ232">
        <f t="shared" si="80"/>
        <v>1.2716149999999999</v>
      </c>
      <c r="BK232">
        <f t="shared" si="81"/>
        <v>0.45174956999999999</v>
      </c>
      <c r="BL232">
        <f t="shared" si="82"/>
        <v>0.14092503369599998</v>
      </c>
      <c r="BM232">
        <f t="shared" si="83"/>
        <v>-5.0866889622064003E-3</v>
      </c>
      <c r="BN232">
        <f t="shared" si="84"/>
        <v>5.8347690828153445E-6</v>
      </c>
    </row>
    <row r="233" spans="1:66" ht="15">
      <c r="A233" s="32">
        <v>7</v>
      </c>
      <c r="B233" s="33">
        <f t="shared" ca="1" si="64"/>
        <v>1413.8919076794211</v>
      </c>
      <c r="C233">
        <f t="shared" si="65"/>
        <v>1382</v>
      </c>
      <c r="D233">
        <f t="shared" ca="1" si="69"/>
        <v>6.9946612421180738</v>
      </c>
      <c r="E233">
        <f t="shared" ca="1" si="66"/>
        <v>7.0006470162123069</v>
      </c>
      <c r="F233">
        <f t="shared" ca="1" si="67"/>
        <v>1413</v>
      </c>
      <c r="G233">
        <f t="shared" ca="1" si="68"/>
        <v>1414</v>
      </c>
      <c r="M233" s="280">
        <v>263</v>
      </c>
      <c r="N233" s="280">
        <f t="shared" si="70"/>
        <v>0.85866005459280803</v>
      </c>
      <c r="AK233">
        <f t="shared" si="71"/>
        <v>-9.1941659999999995E-2</v>
      </c>
      <c r="AL233">
        <f t="shared" si="72"/>
        <v>0.71966978100000012</v>
      </c>
      <c r="AM233">
        <f t="shared" si="73"/>
        <v>0.29699861305899999</v>
      </c>
      <c r="AN233">
        <f t="shared" si="74"/>
        <v>-7.9994505102943009E-2</v>
      </c>
      <c r="AO233">
        <f t="shared" si="75"/>
        <v>1.6075886751314977E-2</v>
      </c>
      <c r="AP233">
        <f t="shared" si="76"/>
        <v>-2.394504761650749E-3</v>
      </c>
      <c r="AQ233">
        <f t="shared" si="77"/>
        <v>2.6420864452018493E-4</v>
      </c>
      <c r="AR233">
        <f t="shared" si="78"/>
        <v>-1.8328823251399097E-5</v>
      </c>
      <c r="AS233">
        <f t="shared" si="79"/>
        <v>5.6382581787619455E-7</v>
      </c>
      <c r="BJ233">
        <f t="shared" si="80"/>
        <v>1.2716149999999999</v>
      </c>
      <c r="BK233">
        <f t="shared" si="81"/>
        <v>0.45347380500000001</v>
      </c>
      <c r="BL233">
        <f t="shared" si="82"/>
        <v>0.14200285029599999</v>
      </c>
      <c r="BM233">
        <f t="shared" si="83"/>
        <v>-5.1451560825086003E-3</v>
      </c>
      <c r="BN233">
        <f t="shared" si="84"/>
        <v>5.9243608283245197E-6</v>
      </c>
    </row>
    <row r="234" spans="1:66" ht="15">
      <c r="A234" s="32">
        <v>7</v>
      </c>
      <c r="B234" s="33">
        <f t="shared" ca="1" si="64"/>
        <v>1413.8919076794211</v>
      </c>
      <c r="C234">
        <f t="shared" si="65"/>
        <v>1382</v>
      </c>
      <c r="D234">
        <f t="shared" ca="1" si="69"/>
        <v>6.9946612421180738</v>
      </c>
      <c r="E234">
        <f t="shared" ca="1" si="66"/>
        <v>7.0006470162123069</v>
      </c>
      <c r="F234">
        <f t="shared" ca="1" si="67"/>
        <v>1413</v>
      </c>
      <c r="G234">
        <f t="shared" ca="1" si="68"/>
        <v>1414</v>
      </c>
      <c r="M234" s="280">
        <v>264</v>
      </c>
      <c r="N234" s="280">
        <f t="shared" si="70"/>
        <v>0.86294895812139893</v>
      </c>
      <c r="AK234">
        <f t="shared" si="71"/>
        <v>-9.1941659999999995E-2</v>
      </c>
      <c r="AL234">
        <f t="shared" si="72"/>
        <v>0.72240616800000013</v>
      </c>
      <c r="AM234">
        <f t="shared" si="73"/>
        <v>0.29926145145599997</v>
      </c>
      <c r="AN234">
        <f t="shared" si="74"/>
        <v>-8.0910463873536009E-2</v>
      </c>
      <c r="AO234">
        <f t="shared" si="75"/>
        <v>1.6321784955936766E-2</v>
      </c>
      <c r="AP234">
        <f t="shared" si="76"/>
        <v>-2.4403751664306096E-3</v>
      </c>
      <c r="AQ234">
        <f t="shared" si="77"/>
        <v>2.7029380579208872E-4</v>
      </c>
      <c r="AR234">
        <f t="shared" si="78"/>
        <v>-1.8822262760237082E-5</v>
      </c>
      <c r="AS234">
        <f t="shared" si="79"/>
        <v>5.812063968959463E-7</v>
      </c>
      <c r="BJ234">
        <f t="shared" si="80"/>
        <v>1.2716149999999999</v>
      </c>
      <c r="BK234">
        <f t="shared" si="81"/>
        <v>0.45519803999999997</v>
      </c>
      <c r="BL234">
        <f t="shared" si="82"/>
        <v>0.14308477286399998</v>
      </c>
      <c r="BM234">
        <f t="shared" si="83"/>
        <v>-5.2040695145472004E-3</v>
      </c>
      <c r="BN234">
        <f t="shared" si="84"/>
        <v>6.0149803825520641E-6</v>
      </c>
    </row>
    <row r="235" spans="1:66" ht="15">
      <c r="A235" s="32">
        <v>7</v>
      </c>
      <c r="B235" s="33">
        <f t="shared" ca="1" si="64"/>
        <v>1413.8919076794211</v>
      </c>
      <c r="C235">
        <f t="shared" si="65"/>
        <v>1382</v>
      </c>
      <c r="D235">
        <f t="shared" ca="1" si="69"/>
        <v>6.9946612421180738</v>
      </c>
      <c r="E235">
        <f t="shared" ca="1" si="66"/>
        <v>7.0006470162123069</v>
      </c>
      <c r="F235">
        <f t="shared" ca="1" si="67"/>
        <v>1413</v>
      </c>
      <c r="G235">
        <f t="shared" ca="1" si="68"/>
        <v>1414</v>
      </c>
      <c r="M235" s="280">
        <v>265</v>
      </c>
      <c r="N235" s="280">
        <f t="shared" si="70"/>
        <v>0.86724169924582528</v>
      </c>
      <c r="AK235">
        <f t="shared" si="71"/>
        <v>-9.1941659999999995E-2</v>
      </c>
      <c r="AL235">
        <f t="shared" si="72"/>
        <v>0.72514255500000002</v>
      </c>
      <c r="AM235">
        <f t="shared" si="73"/>
        <v>0.30153287747499996</v>
      </c>
      <c r="AN235">
        <f t="shared" si="74"/>
        <v>-8.1833388076625005E-2</v>
      </c>
      <c r="AO235">
        <f t="shared" si="75"/>
        <v>1.657049339196125E-2</v>
      </c>
      <c r="AP235">
        <f t="shared" si="76"/>
        <v>-2.4869458675470502E-3</v>
      </c>
      <c r="AQ235">
        <f t="shared" si="77"/>
        <v>2.7649531420757817E-4</v>
      </c>
      <c r="AR235">
        <f t="shared" si="78"/>
        <v>-1.9327045157337606E-5</v>
      </c>
      <c r="AS235">
        <f t="shared" si="79"/>
        <v>5.9905398586915137E-7</v>
      </c>
      <c r="BJ235">
        <f t="shared" si="80"/>
        <v>1.2716149999999999</v>
      </c>
      <c r="BK235">
        <f t="shared" si="81"/>
        <v>0.45692227499999999</v>
      </c>
      <c r="BL235">
        <f t="shared" si="82"/>
        <v>0.14417080139999996</v>
      </c>
      <c r="BM235">
        <f t="shared" si="83"/>
        <v>-5.263430955325E-3</v>
      </c>
      <c r="BN235">
        <f t="shared" si="84"/>
        <v>6.1066355763743754E-6</v>
      </c>
    </row>
    <row r="236" spans="1:66" ht="15">
      <c r="A236" s="45">
        <f>formulas!D314</f>
        <v>0</v>
      </c>
      <c r="B236" s="33">
        <f t="shared" ca="1" si="64"/>
        <v>32.040321848434893</v>
      </c>
      <c r="C236">
        <f t="shared" si="65"/>
        <v>1</v>
      </c>
      <c r="D236">
        <f t="shared" ca="1" si="69"/>
        <v>-1.2104620903635442E-4</v>
      </c>
      <c r="E236">
        <f t="shared" ca="1" si="66"/>
        <v>2.8809542878360126E-3</v>
      </c>
      <c r="F236">
        <f t="shared" ca="1" si="67"/>
        <v>32</v>
      </c>
      <c r="G236">
        <f t="shared" ca="1" si="68"/>
        <v>33</v>
      </c>
      <c r="M236" s="280">
        <v>266</v>
      </c>
      <c r="N236" s="280">
        <f t="shared" si="70"/>
        <v>0.87153826649083865</v>
      </c>
      <c r="AK236">
        <f t="shared" si="71"/>
        <v>-9.1941659999999995E-2</v>
      </c>
      <c r="AL236">
        <f t="shared" si="72"/>
        <v>0.72787894200000003</v>
      </c>
      <c r="AM236">
        <f t="shared" si="73"/>
        <v>0.30381289111599996</v>
      </c>
      <c r="AN236">
        <f t="shared" si="74"/>
        <v>-8.2763304096424017E-2</v>
      </c>
      <c r="AO236">
        <f t="shared" si="75"/>
        <v>1.6822033389290527E-2</v>
      </c>
      <c r="AP236">
        <f t="shared" si="76"/>
        <v>-2.5342248530563797E-3</v>
      </c>
      <c r="AQ236">
        <f t="shared" si="77"/>
        <v>2.828149426308236E-4</v>
      </c>
      <c r="AR236">
        <f t="shared" si="78"/>
        <v>-1.9843386901704552E-5</v>
      </c>
      <c r="AS236">
        <f t="shared" si="79"/>
        <v>6.1737929954844005E-7</v>
      </c>
      <c r="BJ236">
        <f t="shared" si="80"/>
        <v>1.2716149999999999</v>
      </c>
      <c r="BK236">
        <f t="shared" si="81"/>
        <v>0.45864651000000001</v>
      </c>
      <c r="BL236">
        <f t="shared" si="82"/>
        <v>0.14526093590399997</v>
      </c>
      <c r="BM236">
        <f t="shared" si="83"/>
        <v>-5.3232421018448006E-3</v>
      </c>
      <c r="BN236">
        <f t="shared" si="84"/>
        <v>6.1993342703865444E-6</v>
      </c>
    </row>
    <row r="237" spans="1:66" ht="15">
      <c r="A237" s="32">
        <v>7</v>
      </c>
      <c r="B237" s="33">
        <f t="shared" ca="1" si="64"/>
        <v>1413.8919076794211</v>
      </c>
      <c r="C237">
        <f t="shared" si="65"/>
        <v>1382</v>
      </c>
      <c r="D237">
        <f t="shared" ca="1" si="69"/>
        <v>6.9946612421180738</v>
      </c>
      <c r="E237">
        <f t="shared" ca="1" si="66"/>
        <v>7.0006470162123069</v>
      </c>
      <c r="F237">
        <f t="shared" ca="1" si="67"/>
        <v>1413</v>
      </c>
      <c r="G237">
        <f t="shared" ca="1" si="68"/>
        <v>1414</v>
      </c>
      <c r="M237" s="280">
        <v>267</v>
      </c>
      <c r="N237" s="280">
        <f t="shared" si="70"/>
        <v>0.87583864841841441</v>
      </c>
      <c r="AK237">
        <f t="shared" si="71"/>
        <v>-9.1941659999999995E-2</v>
      </c>
      <c r="AL237">
        <f t="shared" si="72"/>
        <v>0.73061532900000004</v>
      </c>
      <c r="AM237">
        <f t="shared" si="73"/>
        <v>0.30610149237899997</v>
      </c>
      <c r="AN237">
        <f t="shared" si="74"/>
        <v>-8.3700238317147013E-2</v>
      </c>
      <c r="AO237">
        <f t="shared" si="75"/>
        <v>1.7076426358469059E-2</v>
      </c>
      <c r="AP237">
        <f t="shared" si="76"/>
        <v>-2.5822201715300524E-3</v>
      </c>
      <c r="AQ237">
        <f t="shared" si="77"/>
        <v>2.8925448411006992E-4</v>
      </c>
      <c r="AR237">
        <f t="shared" si="78"/>
        <v>-2.0371507744399485E-5</v>
      </c>
      <c r="AS237">
        <f t="shared" si="79"/>
        <v>6.3619325676816776E-7</v>
      </c>
      <c r="BJ237">
        <f t="shared" si="80"/>
        <v>1.2716149999999999</v>
      </c>
      <c r="BK237">
        <f t="shared" si="81"/>
        <v>0.46037074499999997</v>
      </c>
      <c r="BL237">
        <f t="shared" si="82"/>
        <v>0.14635517637599998</v>
      </c>
      <c r="BM237">
        <f t="shared" si="83"/>
        <v>-5.3835046511094007E-3</v>
      </c>
      <c r="BN237">
        <f t="shared" si="84"/>
        <v>6.2930843549023592E-6</v>
      </c>
    </row>
    <row r="238" spans="1:66" ht="15">
      <c r="A238" s="32">
        <v>7</v>
      </c>
      <c r="B238" s="33">
        <f t="shared" ca="1" si="64"/>
        <v>1413.8919076794211</v>
      </c>
      <c r="C238">
        <f t="shared" si="65"/>
        <v>1382</v>
      </c>
      <c r="D238">
        <f t="shared" ca="1" si="69"/>
        <v>6.9946612421180738</v>
      </c>
      <c r="E238">
        <f t="shared" ca="1" si="66"/>
        <v>7.0006470162123069</v>
      </c>
      <c r="F238">
        <f t="shared" ca="1" si="67"/>
        <v>1413</v>
      </c>
      <c r="G238">
        <f t="shared" ca="1" si="68"/>
        <v>1414</v>
      </c>
      <c r="M238" s="280">
        <v>268</v>
      </c>
      <c r="N238" s="280">
        <f t="shared" si="70"/>
        <v>0.88014283362764045</v>
      </c>
      <c r="AK238">
        <f t="shared" si="71"/>
        <v>-9.1941659999999995E-2</v>
      </c>
      <c r="AL238">
        <f t="shared" si="72"/>
        <v>0.73335171600000004</v>
      </c>
      <c r="AM238">
        <f t="shared" si="73"/>
        <v>0.30839868126399994</v>
      </c>
      <c r="AN238">
        <f t="shared" si="74"/>
        <v>-8.4644217123008014E-2</v>
      </c>
      <c r="AO238">
        <f t="shared" si="75"/>
        <v>1.7333693790683648E-2</v>
      </c>
      <c r="AP238">
        <f t="shared" si="76"/>
        <v>-2.6309399322830278E-3</v>
      </c>
      <c r="AQ238">
        <f t="shared" si="77"/>
        <v>2.9581575203025594E-4</v>
      </c>
      <c r="AR238">
        <f t="shared" si="78"/>
        <v>-2.0911630765950691E-5</v>
      </c>
      <c r="AS238">
        <f t="shared" si="79"/>
        <v>6.5550698354233035E-7</v>
      </c>
      <c r="BJ238">
        <f t="shared" si="80"/>
        <v>1.2716149999999999</v>
      </c>
      <c r="BK238">
        <f t="shared" si="81"/>
        <v>0.46209497999999999</v>
      </c>
      <c r="BL238">
        <f t="shared" si="82"/>
        <v>0.14745352281599997</v>
      </c>
      <c r="BM238">
        <f t="shared" si="83"/>
        <v>-5.4442203001215999E-3</v>
      </c>
      <c r="BN238">
        <f t="shared" si="84"/>
        <v>6.3878937499543041E-6</v>
      </c>
    </row>
    <row r="239" spans="1:66" ht="15">
      <c r="A239" s="32">
        <v>7</v>
      </c>
      <c r="B239" s="33">
        <f t="shared" ca="1" si="64"/>
        <v>1413.8919076794211</v>
      </c>
      <c r="C239">
        <f t="shared" si="65"/>
        <v>1382</v>
      </c>
      <c r="D239">
        <f t="shared" ca="1" si="69"/>
        <v>6.9946612421180738</v>
      </c>
      <c r="E239">
        <f t="shared" ca="1" si="66"/>
        <v>7.0006470162123069</v>
      </c>
      <c r="F239">
        <f t="shared" ca="1" si="67"/>
        <v>1413</v>
      </c>
      <c r="G239">
        <f t="shared" ca="1" si="68"/>
        <v>1414</v>
      </c>
      <c r="M239" s="280">
        <v>269</v>
      </c>
      <c r="N239" s="280">
        <f t="shared" si="70"/>
        <v>0.88445081075460863</v>
      </c>
      <c r="AK239">
        <f t="shared" si="71"/>
        <v>-9.1941659999999995E-2</v>
      </c>
      <c r="AL239">
        <f t="shared" si="72"/>
        <v>0.73608810300000005</v>
      </c>
      <c r="AM239">
        <f t="shared" si="73"/>
        <v>0.31070445777099998</v>
      </c>
      <c r="AN239">
        <f t="shared" si="74"/>
        <v>-8.5595266898221015E-2</v>
      </c>
      <c r="AO239">
        <f t="shared" si="75"/>
        <v>1.7593857257763457E-2</v>
      </c>
      <c r="AP239">
        <f t="shared" si="76"/>
        <v>-2.6803923056021284E-3</v>
      </c>
      <c r="AQ239">
        <f t="shared" si="77"/>
        <v>3.0250058026620854E-4</v>
      </c>
      <c r="AR239">
        <f t="shared" si="78"/>
        <v>-2.1463982414044528E-5</v>
      </c>
      <c r="AS239">
        <f t="shared" si="79"/>
        <v>6.7533181619761503E-7</v>
      </c>
      <c r="BJ239">
        <f t="shared" si="80"/>
        <v>1.2716149999999999</v>
      </c>
      <c r="BK239">
        <f t="shared" si="81"/>
        <v>0.46381921500000001</v>
      </c>
      <c r="BL239">
        <f t="shared" si="82"/>
        <v>0.14855597522399996</v>
      </c>
      <c r="BM239">
        <f t="shared" si="83"/>
        <v>-5.5053907458842005E-3</v>
      </c>
      <c r="BN239">
        <f t="shared" si="84"/>
        <v>6.4837704052935594E-6</v>
      </c>
    </row>
    <row r="240" spans="1:66" ht="15">
      <c r="A240" s="32">
        <v>7</v>
      </c>
      <c r="B240" s="33">
        <f t="shared" ca="1" si="64"/>
        <v>1413.8919076794211</v>
      </c>
      <c r="C240">
        <f t="shared" si="65"/>
        <v>1382</v>
      </c>
      <c r="D240">
        <f t="shared" ca="1" si="69"/>
        <v>6.9946612421180738</v>
      </c>
      <c r="E240">
        <f t="shared" ca="1" si="66"/>
        <v>7.0006470162123069</v>
      </c>
      <c r="F240">
        <f t="shared" ca="1" si="67"/>
        <v>1413</v>
      </c>
      <c r="G240">
        <f t="shared" ca="1" si="68"/>
        <v>1414</v>
      </c>
      <c r="M240" s="280">
        <v>270</v>
      </c>
      <c r="N240" s="280">
        <f t="shared" si="70"/>
        <v>0.88876256847230484</v>
      </c>
      <c r="AK240">
        <f t="shared" si="71"/>
        <v>-9.1941659999999995E-2</v>
      </c>
      <c r="AL240">
        <f t="shared" si="72"/>
        <v>0.73882449000000006</v>
      </c>
      <c r="AM240">
        <f t="shared" si="73"/>
        <v>0.31301882189999997</v>
      </c>
      <c r="AN240">
        <f t="shared" si="74"/>
        <v>-8.6553414027000009E-2</v>
      </c>
      <c r="AO240">
        <f t="shared" si="75"/>
        <v>1.7856938412179998E-2</v>
      </c>
      <c r="AP240">
        <f t="shared" si="76"/>
        <v>-2.7305855229744001E-3</v>
      </c>
      <c r="AQ240">
        <f t="shared" si="77"/>
        <v>3.0931082333641167E-4</v>
      </c>
      <c r="AR240">
        <f t="shared" si="78"/>
        <v>-2.2028792541500197E-5</v>
      </c>
      <c r="AS240">
        <f t="shared" si="79"/>
        <v>6.9567930454185318E-7</v>
      </c>
      <c r="BJ240">
        <f t="shared" si="80"/>
        <v>1.2716149999999999</v>
      </c>
      <c r="BK240">
        <f t="shared" si="81"/>
        <v>0.46554344999999997</v>
      </c>
      <c r="BL240">
        <f t="shared" si="82"/>
        <v>0.14966253359999998</v>
      </c>
      <c r="BM240">
        <f t="shared" si="83"/>
        <v>-5.5670176854000003E-3</v>
      </c>
      <c r="BN240">
        <f t="shared" si="84"/>
        <v>6.5807223003900006E-6</v>
      </c>
    </row>
    <row r="241" spans="1:66" ht="15">
      <c r="A241" s="32">
        <v>7</v>
      </c>
      <c r="B241" s="33">
        <f t="shared" ca="1" si="64"/>
        <v>1413.8919076794211</v>
      </c>
      <c r="C241">
        <f t="shared" si="65"/>
        <v>1382</v>
      </c>
      <c r="D241">
        <f t="shared" ca="1" si="69"/>
        <v>6.9946612421180738</v>
      </c>
      <c r="E241">
        <f t="shared" ca="1" si="66"/>
        <v>7.0006470162123069</v>
      </c>
      <c r="F241">
        <f t="shared" ca="1" si="67"/>
        <v>1413</v>
      </c>
      <c r="G241">
        <f t="shared" ca="1" si="68"/>
        <v>1414</v>
      </c>
      <c r="M241" s="280">
        <v>271</v>
      </c>
      <c r="N241" s="280">
        <f t="shared" si="70"/>
        <v>0.89307809549050055</v>
      </c>
      <c r="AK241">
        <f t="shared" si="71"/>
        <v>-9.1941659999999995E-2</v>
      </c>
      <c r="AL241">
        <f t="shared" si="72"/>
        <v>0.74156087700000006</v>
      </c>
      <c r="AM241">
        <f t="shared" si="73"/>
        <v>0.31534177365099997</v>
      </c>
      <c r="AN241">
        <f t="shared" si="74"/>
        <v>-8.7518684893559018E-2</v>
      </c>
      <c r="AO241">
        <f t="shared" si="75"/>
        <v>1.8122958987047137E-2</v>
      </c>
      <c r="AP241">
        <f t="shared" si="76"/>
        <v>-2.7815278773154705E-3</v>
      </c>
      <c r="AQ241">
        <f t="shared" si="77"/>
        <v>3.1624835655735025E-4</v>
      </c>
      <c r="AR241">
        <f t="shared" si="78"/>
        <v>-2.2606294444528933E-5</v>
      </c>
      <c r="AS241">
        <f t="shared" si="79"/>
        <v>7.1656121506813953E-7</v>
      </c>
      <c r="BJ241">
        <f t="shared" si="80"/>
        <v>1.2716149999999999</v>
      </c>
      <c r="BK241">
        <f t="shared" si="81"/>
        <v>0.46726768499999999</v>
      </c>
      <c r="BL241">
        <f t="shared" si="82"/>
        <v>0.15077319794399999</v>
      </c>
      <c r="BM241">
        <f t="shared" si="83"/>
        <v>-5.6291028156718005E-3</v>
      </c>
      <c r="BN241">
        <f t="shared" si="84"/>
        <v>6.6787574444321991E-6</v>
      </c>
    </row>
    <row r="242" spans="1:66" ht="15">
      <c r="A242" s="32">
        <v>7</v>
      </c>
      <c r="B242" s="33">
        <f t="shared" ca="1" si="64"/>
        <v>1413.8919076794211</v>
      </c>
      <c r="C242">
        <f t="shared" si="65"/>
        <v>1382</v>
      </c>
      <c r="D242">
        <f t="shared" ca="1" si="69"/>
        <v>6.9946612421180738</v>
      </c>
      <c r="E242">
        <f t="shared" ca="1" si="66"/>
        <v>7.0006470162123069</v>
      </c>
      <c r="F242">
        <f t="shared" ca="1" si="67"/>
        <v>1413</v>
      </c>
      <c r="G242">
        <f t="shared" ca="1" si="68"/>
        <v>1414</v>
      </c>
      <c r="M242" s="280">
        <v>272</v>
      </c>
      <c r="N242" s="280">
        <f t="shared" si="70"/>
        <v>0.89739738055564233</v>
      </c>
      <c r="AK242">
        <f t="shared" si="71"/>
        <v>-9.1941659999999995E-2</v>
      </c>
      <c r="AL242">
        <f t="shared" si="72"/>
        <v>0.74429726400000007</v>
      </c>
      <c r="AM242">
        <f t="shared" si="73"/>
        <v>0.31767331302399998</v>
      </c>
      <c r="AN242">
        <f t="shared" si="74"/>
        <v>-8.8491105882112009E-2</v>
      </c>
      <c r="AO242">
        <f t="shared" si="75"/>
        <v>1.8391940796121088E-2</v>
      </c>
      <c r="AP242">
        <f t="shared" si="76"/>
        <v>-2.8332277231979072E-3</v>
      </c>
      <c r="AQ242">
        <f t="shared" si="77"/>
        <v>3.2331507619842877E-4</v>
      </c>
      <c r="AR242">
        <f t="shared" si="78"/>
        <v>-2.3196724901278743E-5</v>
      </c>
      <c r="AS242">
        <f t="shared" si="79"/>
        <v>7.3798953419488429E-7</v>
      </c>
      <c r="BJ242">
        <f t="shared" si="80"/>
        <v>1.2716149999999999</v>
      </c>
      <c r="BK242">
        <f t="shared" si="81"/>
        <v>0.46899192000000001</v>
      </c>
      <c r="BL242">
        <f t="shared" si="82"/>
        <v>0.15188796825599998</v>
      </c>
      <c r="BM242">
        <f t="shared" si="83"/>
        <v>-5.6916478337024007E-3</v>
      </c>
      <c r="BN242">
        <f t="shared" si="84"/>
        <v>6.7778838763274243E-6</v>
      </c>
    </row>
    <row r="243" spans="1:66" ht="15">
      <c r="A243" s="32">
        <v>7</v>
      </c>
      <c r="B243" s="33">
        <f t="shared" ref="B243:B306" ca="1" si="85">(A243-D243)/(E243-D243)*(G243-F243)+F243</f>
        <v>1413.8919076794211</v>
      </c>
      <c r="C243">
        <f t="shared" ref="C243:C306" si="86">MAX(COUNTIF($N$2:$N$25400,"&lt;"&amp;A243),1)</f>
        <v>1382</v>
      </c>
      <c r="D243">
        <f t="shared" ca="1" si="69"/>
        <v>6.9946612421180738</v>
      </c>
      <c r="E243">
        <f t="shared" ref="E243:E306" ca="1" si="87">INDIRECT(ADDRESS(C243+2,14))</f>
        <v>7.0006470162123069</v>
      </c>
      <c r="F243">
        <f t="shared" ref="F243:F306" ca="1" si="88">INDIRECT(ADDRESS(C243+1,13))</f>
        <v>1413</v>
      </c>
      <c r="G243">
        <f t="shared" ref="G243:G306" ca="1" si="89">INDIRECT(ADDRESS(C243+2,13))</f>
        <v>1414</v>
      </c>
      <c r="M243" s="280">
        <v>273</v>
      </c>
      <c r="N243" s="280">
        <f t="shared" si="70"/>
        <v>0.90172041245074608</v>
      </c>
      <c r="AK243">
        <f t="shared" si="71"/>
        <v>-9.1941659999999995E-2</v>
      </c>
      <c r="AL243">
        <f t="shared" si="72"/>
        <v>0.74703365100000008</v>
      </c>
      <c r="AM243">
        <f t="shared" si="73"/>
        <v>0.32001344001899995</v>
      </c>
      <c r="AN243">
        <f t="shared" si="74"/>
        <v>-8.9470703376873018E-2</v>
      </c>
      <c r="AO243">
        <f t="shared" si="75"/>
        <v>1.8663905733800418E-2</v>
      </c>
      <c r="AP243">
        <f t="shared" si="76"/>
        <v>-2.8856934770795785E-3</v>
      </c>
      <c r="AQ243">
        <f t="shared" si="77"/>
        <v>3.3051289963746488E-4</v>
      </c>
      <c r="AR243">
        <f t="shared" si="78"/>
        <v>-2.3800324210665699E-5</v>
      </c>
      <c r="AS243">
        <f t="shared" si="79"/>
        <v>7.5997647154206616E-7</v>
      </c>
      <c r="BJ243">
        <f t="shared" si="80"/>
        <v>1.2716149999999999</v>
      </c>
      <c r="BK243">
        <f t="shared" si="81"/>
        <v>0.47071615499999997</v>
      </c>
      <c r="BL243">
        <f t="shared" si="82"/>
        <v>0.15300684453599997</v>
      </c>
      <c r="BM243">
        <f t="shared" si="83"/>
        <v>-5.7546544364946006E-3</v>
      </c>
      <c r="BN243">
        <f t="shared" si="84"/>
        <v>6.8781096647016395E-6</v>
      </c>
    </row>
    <row r="244" spans="1:66" ht="15">
      <c r="A244" s="32">
        <v>7</v>
      </c>
      <c r="B244" s="33">
        <f t="shared" ca="1" si="85"/>
        <v>1413.8919076794211</v>
      </c>
      <c r="C244">
        <f t="shared" si="86"/>
        <v>1382</v>
      </c>
      <c r="D244">
        <f t="shared" ca="1" si="69"/>
        <v>6.9946612421180738</v>
      </c>
      <c r="E244">
        <f t="shared" ca="1" si="87"/>
        <v>7.0006470162123069</v>
      </c>
      <c r="F244">
        <f t="shared" ca="1" si="88"/>
        <v>1413</v>
      </c>
      <c r="G244">
        <f t="shared" ca="1" si="89"/>
        <v>1414</v>
      </c>
      <c r="M244" s="280">
        <v>274</v>
      </c>
      <c r="N244" s="280">
        <f t="shared" si="70"/>
        <v>0.90604717999528661</v>
      </c>
      <c r="AK244">
        <f t="shared" si="71"/>
        <v>-9.1941659999999995E-2</v>
      </c>
      <c r="AL244">
        <f t="shared" si="72"/>
        <v>0.74977003800000008</v>
      </c>
      <c r="AM244">
        <f t="shared" si="73"/>
        <v>0.32236215463599999</v>
      </c>
      <c r="AN244">
        <f t="shared" si="74"/>
        <v>-9.045750376205601E-2</v>
      </c>
      <c r="AO244">
        <f t="shared" si="75"/>
        <v>1.8938875775126048E-2</v>
      </c>
      <c r="AP244">
        <f t="shared" si="76"/>
        <v>-2.9389336175320115E-3</v>
      </c>
      <c r="AQ244">
        <f t="shared" si="77"/>
        <v>3.3784376551675784E-4</v>
      </c>
      <c r="AR244">
        <f t="shared" si="78"/>
        <v>-2.4417336231492857E-5</v>
      </c>
      <c r="AS244">
        <f t="shared" si="79"/>
        <v>7.8253446324395586E-7</v>
      </c>
      <c r="BJ244">
        <f t="shared" si="80"/>
        <v>1.2716149999999999</v>
      </c>
      <c r="BK244">
        <f t="shared" si="81"/>
        <v>0.47244038999999999</v>
      </c>
      <c r="BL244">
        <f t="shared" si="82"/>
        <v>0.15412982678399997</v>
      </c>
      <c r="BM244">
        <f t="shared" si="83"/>
        <v>-5.8181243210512004E-3</v>
      </c>
      <c r="BN244">
        <f t="shared" si="84"/>
        <v>6.9794429078995045E-6</v>
      </c>
    </row>
    <row r="245" spans="1:66" ht="15">
      <c r="A245" s="32">
        <v>7</v>
      </c>
      <c r="B245" s="33">
        <f t="shared" ca="1" si="85"/>
        <v>1413.8919076794211</v>
      </c>
      <c r="C245">
        <f t="shared" si="86"/>
        <v>1382</v>
      </c>
      <c r="D245">
        <f t="shared" ca="1" si="69"/>
        <v>6.9946612421180738</v>
      </c>
      <c r="E245">
        <f t="shared" ca="1" si="87"/>
        <v>7.0006470162123069</v>
      </c>
      <c r="F245">
        <f t="shared" ca="1" si="88"/>
        <v>1413</v>
      </c>
      <c r="G245">
        <f t="shared" ca="1" si="89"/>
        <v>1414</v>
      </c>
      <c r="M245" s="280">
        <v>275</v>
      </c>
      <c r="N245" s="280">
        <f t="shared" si="70"/>
        <v>0.91037767204509068</v>
      </c>
      <c r="AK245">
        <f t="shared" si="71"/>
        <v>-9.1941659999999995E-2</v>
      </c>
      <c r="AL245">
        <f t="shared" si="72"/>
        <v>0.75250642500000009</v>
      </c>
      <c r="AM245">
        <f t="shared" si="73"/>
        <v>0.32471945687499998</v>
      </c>
      <c r="AN245">
        <f t="shared" si="74"/>
        <v>-9.1451533421875009E-2</v>
      </c>
      <c r="AO245">
        <f t="shared" si="75"/>
        <v>1.921687297578125E-2</v>
      </c>
      <c r="AP245">
        <f t="shared" si="76"/>
        <v>-2.9929566854687505E-3</v>
      </c>
      <c r="AQ245">
        <f t="shared" si="77"/>
        <v>3.453096338997314E-4</v>
      </c>
      <c r="AR245">
        <f t="shared" si="78"/>
        <v>-2.5048008421857912E-5</v>
      </c>
      <c r="AS245">
        <f t="shared" si="79"/>
        <v>8.0567617529857768E-7</v>
      </c>
      <c r="BJ245">
        <f t="shared" si="80"/>
        <v>1.2716149999999999</v>
      </c>
      <c r="BK245">
        <f t="shared" si="81"/>
        <v>0.47416462500000001</v>
      </c>
      <c r="BL245">
        <f t="shared" si="82"/>
        <v>0.15525691499999997</v>
      </c>
      <c r="BM245">
        <f t="shared" si="83"/>
        <v>-5.8820591843750008E-3</v>
      </c>
      <c r="BN245">
        <f t="shared" si="84"/>
        <v>7.0818917339843754E-6</v>
      </c>
    </row>
    <row r="246" spans="1:66" ht="15">
      <c r="A246" s="32">
        <v>7</v>
      </c>
      <c r="B246" s="33">
        <f t="shared" ca="1" si="85"/>
        <v>1413.8919076794211</v>
      </c>
      <c r="C246">
        <f t="shared" si="86"/>
        <v>1382</v>
      </c>
      <c r="D246">
        <f t="shared" ca="1" si="69"/>
        <v>6.9946612421180738</v>
      </c>
      <c r="E246">
        <f t="shared" ca="1" si="87"/>
        <v>7.0006470162123069</v>
      </c>
      <c r="F246">
        <f t="shared" ca="1" si="88"/>
        <v>1413</v>
      </c>
      <c r="G246">
        <f t="shared" ca="1" si="89"/>
        <v>1414</v>
      </c>
      <c r="M246" s="280">
        <v>276</v>
      </c>
      <c r="N246" s="280">
        <f t="shared" si="70"/>
        <v>0.91471187749223015</v>
      </c>
      <c r="AK246">
        <f t="shared" si="71"/>
        <v>-9.1941659999999995E-2</v>
      </c>
      <c r="AL246">
        <f t="shared" si="72"/>
        <v>0.7552428120000001</v>
      </c>
      <c r="AM246">
        <f t="shared" si="73"/>
        <v>0.32708534673599998</v>
      </c>
      <c r="AN246">
        <f t="shared" si="74"/>
        <v>-9.2452818740544007E-2</v>
      </c>
      <c r="AO246">
        <f t="shared" si="75"/>
        <v>1.9497919472091646E-2</v>
      </c>
      <c r="AP246">
        <f t="shared" si="76"/>
        <v>-3.0477712843737172E-3</v>
      </c>
      <c r="AQ246">
        <f t="shared" si="77"/>
        <v>3.5291248642815225E-4</v>
      </c>
      <c r="AR246">
        <f t="shared" si="78"/>
        <v>-2.5692591878850575E-5</v>
      </c>
      <c r="AS246">
        <f t="shared" si="79"/>
        <v>8.2941450695418225E-7</v>
      </c>
      <c r="BJ246">
        <f t="shared" si="80"/>
        <v>1.2716149999999999</v>
      </c>
      <c r="BK246">
        <f t="shared" si="81"/>
        <v>0.47588885999999997</v>
      </c>
      <c r="BL246">
        <f t="shared" si="82"/>
        <v>0.15638810918399998</v>
      </c>
      <c r="BM246">
        <f t="shared" si="83"/>
        <v>-5.9464607234688003E-3</v>
      </c>
      <c r="BN246">
        <f t="shared" si="84"/>
        <v>7.1854643007383041E-6</v>
      </c>
    </row>
    <row r="247" spans="1:66" ht="15">
      <c r="A247" s="32">
        <v>7</v>
      </c>
      <c r="B247" s="33">
        <f t="shared" ca="1" si="85"/>
        <v>1413.8919076794211</v>
      </c>
      <c r="C247">
        <f t="shared" si="86"/>
        <v>1382</v>
      </c>
      <c r="D247">
        <f t="shared" ca="1" si="69"/>
        <v>6.9946612421180738</v>
      </c>
      <c r="E247">
        <f t="shared" ca="1" si="87"/>
        <v>7.0006470162123069</v>
      </c>
      <c r="F247">
        <f t="shared" ca="1" si="88"/>
        <v>1413</v>
      </c>
      <c r="G247">
        <f t="shared" ca="1" si="89"/>
        <v>1414</v>
      </c>
      <c r="M247" s="280">
        <v>277</v>
      </c>
      <c r="N247" s="280">
        <f t="shared" si="70"/>
        <v>0.91904978526491421</v>
      </c>
      <c r="AK247">
        <f t="shared" si="71"/>
        <v>-9.1941659999999995E-2</v>
      </c>
      <c r="AL247">
        <f t="shared" si="72"/>
        <v>0.7579791990000001</v>
      </c>
      <c r="AM247">
        <f t="shared" si="73"/>
        <v>0.32945982421899994</v>
      </c>
      <c r="AN247">
        <f t="shared" si="74"/>
        <v>-9.3461386102277014E-2</v>
      </c>
      <c r="AO247">
        <f t="shared" si="75"/>
        <v>1.9782037481025219E-2</v>
      </c>
      <c r="AP247">
        <f t="shared" si="76"/>
        <v>-3.1033860805295701E-3</v>
      </c>
      <c r="AQ247">
        <f t="shared" si="77"/>
        <v>3.6065432647992244E-4</v>
      </c>
      <c r="AR247">
        <f t="shared" si="78"/>
        <v>-2.6351341378540784E-5</v>
      </c>
      <c r="AS247">
        <f t="shared" si="79"/>
        <v>8.5376259413299903E-7</v>
      </c>
      <c r="BJ247">
        <f t="shared" si="80"/>
        <v>1.2716149999999999</v>
      </c>
      <c r="BK247">
        <f t="shared" si="81"/>
        <v>0.47761309499999999</v>
      </c>
      <c r="BL247">
        <f t="shared" si="82"/>
        <v>0.15752340933599998</v>
      </c>
      <c r="BM247">
        <f t="shared" si="83"/>
        <v>-6.0113306353354002E-3</v>
      </c>
      <c r="BN247">
        <f t="shared" si="84"/>
        <v>7.2901687956620398E-6</v>
      </c>
    </row>
    <row r="248" spans="1:66" ht="15">
      <c r="A248" s="45">
        <f>formulas!D326</f>
        <v>0</v>
      </c>
      <c r="B248" s="33">
        <f t="shared" ca="1" si="85"/>
        <v>32.040321848434893</v>
      </c>
      <c r="C248">
        <f t="shared" si="86"/>
        <v>1</v>
      </c>
      <c r="D248">
        <f t="shared" ca="1" si="69"/>
        <v>-1.2104620903635442E-4</v>
      </c>
      <c r="E248">
        <f t="shared" ca="1" si="87"/>
        <v>2.8809542878360126E-3</v>
      </c>
      <c r="F248">
        <f t="shared" ca="1" si="88"/>
        <v>32</v>
      </c>
      <c r="G248">
        <f t="shared" ca="1" si="89"/>
        <v>33</v>
      </c>
      <c r="M248" s="280">
        <v>278</v>
      </c>
      <c r="N248" s="280">
        <f t="shared" si="70"/>
        <v>0.92339138432738244</v>
      </c>
      <c r="AK248">
        <f t="shared" si="71"/>
        <v>-9.1941659999999995E-2</v>
      </c>
      <c r="AL248">
        <f t="shared" si="72"/>
        <v>0.76071558600000011</v>
      </c>
      <c r="AM248">
        <f t="shared" si="73"/>
        <v>0.33184288932399997</v>
      </c>
      <c r="AN248">
        <f t="shared" si="74"/>
        <v>-9.4477261891288009E-2</v>
      </c>
      <c r="AO248">
        <f t="shared" si="75"/>
        <v>2.0069249300192289E-2</v>
      </c>
      <c r="AP248">
        <f t="shared" si="76"/>
        <v>-3.1598098032460612E-3</v>
      </c>
      <c r="AQ248">
        <f t="shared" si="77"/>
        <v>3.6853717932744758E-4</v>
      </c>
      <c r="AR248">
        <f t="shared" si="78"/>
        <v>-2.7024515416258804E-5</v>
      </c>
      <c r="AS248">
        <f t="shared" si="79"/>
        <v>8.7873381289254487E-7</v>
      </c>
      <c r="BJ248">
        <f t="shared" si="80"/>
        <v>1.2716149999999999</v>
      </c>
      <c r="BK248">
        <f t="shared" si="81"/>
        <v>0.47933733000000001</v>
      </c>
      <c r="BL248">
        <f t="shared" si="82"/>
        <v>0.15866281545599997</v>
      </c>
      <c r="BM248">
        <f t="shared" si="83"/>
        <v>-6.0766706169776002E-3</v>
      </c>
      <c r="BN248">
        <f t="shared" si="84"/>
        <v>7.3960134359750244E-6</v>
      </c>
    </row>
    <row r="249" spans="1:66" ht="15">
      <c r="A249" s="32">
        <v>7</v>
      </c>
      <c r="B249" s="33">
        <f t="shared" ca="1" si="85"/>
        <v>1413.8919076794211</v>
      </c>
      <c r="C249">
        <f t="shared" si="86"/>
        <v>1382</v>
      </c>
      <c r="D249">
        <f t="shared" ca="1" si="69"/>
        <v>6.9946612421180738</v>
      </c>
      <c r="E249">
        <f t="shared" ca="1" si="87"/>
        <v>7.0006470162123069</v>
      </c>
      <c r="F249">
        <f t="shared" ca="1" si="88"/>
        <v>1413</v>
      </c>
      <c r="G249">
        <f t="shared" ca="1" si="89"/>
        <v>1414</v>
      </c>
      <c r="M249" s="280">
        <v>279</v>
      </c>
      <c r="N249" s="280">
        <f t="shared" si="70"/>
        <v>0.92773666367979835</v>
      </c>
      <c r="AK249">
        <f t="shared" si="71"/>
        <v>-9.1941659999999995E-2</v>
      </c>
      <c r="AL249">
        <f t="shared" si="72"/>
        <v>0.76345197300000012</v>
      </c>
      <c r="AM249">
        <f t="shared" si="73"/>
        <v>0.33423454205099995</v>
      </c>
      <c r="AN249">
        <f t="shared" si="74"/>
        <v>-9.5500472491791014E-2</v>
      </c>
      <c r="AO249">
        <f t="shared" si="75"/>
        <v>2.0359577307845537E-2</v>
      </c>
      <c r="AP249">
        <f t="shared" si="76"/>
        <v>-3.2170512450883982E-3</v>
      </c>
      <c r="AQ249">
        <f t="shared" si="77"/>
        <v>3.7656309229657897E-4</v>
      </c>
      <c r="AR249">
        <f t="shared" si="78"/>
        <v>-2.771237624716826E-5</v>
      </c>
      <c r="AS249">
        <f t="shared" si="79"/>
        <v>9.0434178292475914E-7</v>
      </c>
      <c r="BJ249">
        <f t="shared" si="80"/>
        <v>1.2716149999999999</v>
      </c>
      <c r="BK249">
        <f t="shared" si="81"/>
        <v>0.48106156499999997</v>
      </c>
      <c r="BL249">
        <f t="shared" si="82"/>
        <v>0.15980632754399998</v>
      </c>
      <c r="BM249">
        <f t="shared" si="83"/>
        <v>-6.1424823653982007E-3</v>
      </c>
      <c r="BN249">
        <f t="shared" si="84"/>
        <v>7.5030064686153992E-6</v>
      </c>
    </row>
    <row r="250" spans="1:66" ht="15">
      <c r="A250" s="32">
        <v>7</v>
      </c>
      <c r="B250" s="33">
        <f t="shared" ca="1" si="85"/>
        <v>1413.8919076794211</v>
      </c>
      <c r="C250">
        <f t="shared" si="86"/>
        <v>1382</v>
      </c>
      <c r="D250">
        <f t="shared" ca="1" si="69"/>
        <v>6.9946612421180738</v>
      </c>
      <c r="E250">
        <f t="shared" ca="1" si="87"/>
        <v>7.0006470162123069</v>
      </c>
      <c r="F250">
        <f t="shared" ca="1" si="88"/>
        <v>1413</v>
      </c>
      <c r="G250">
        <f t="shared" ca="1" si="89"/>
        <v>1414</v>
      </c>
      <c r="M250" s="280">
        <v>280</v>
      </c>
      <c r="N250" s="280">
        <f t="shared" si="70"/>
        <v>0.93208561235814469</v>
      </c>
      <c r="AK250">
        <f t="shared" si="71"/>
        <v>-9.1941659999999995E-2</v>
      </c>
      <c r="AL250">
        <f t="shared" si="72"/>
        <v>0.76618836000000012</v>
      </c>
      <c r="AM250">
        <f t="shared" si="73"/>
        <v>0.33663478239999994</v>
      </c>
      <c r="AN250">
        <f t="shared" si="74"/>
        <v>-9.6531044288000009E-2</v>
      </c>
      <c r="AO250">
        <f t="shared" si="75"/>
        <v>2.0653043962879997E-2</v>
      </c>
      <c r="AP250">
        <f t="shared" si="76"/>
        <v>-3.2751192621056002E-3</v>
      </c>
      <c r="AQ250">
        <f t="shared" si="77"/>
        <v>3.8473413492613116E-4</v>
      </c>
      <c r="AR250">
        <f t="shared" si="78"/>
        <v>-2.8415189927133186E-5</v>
      </c>
      <c r="AS250">
        <f t="shared" si="79"/>
        <v>9.3060037109324171E-7</v>
      </c>
      <c r="BJ250">
        <f t="shared" si="80"/>
        <v>1.2716149999999999</v>
      </c>
      <c r="BK250">
        <f t="shared" si="81"/>
        <v>0.48278579999999999</v>
      </c>
      <c r="BL250">
        <f t="shared" si="82"/>
        <v>0.16095394559999998</v>
      </c>
      <c r="BM250">
        <f t="shared" si="83"/>
        <v>-6.2087675776000004E-3</v>
      </c>
      <c r="BN250">
        <f t="shared" si="84"/>
        <v>7.6111561702400001E-6</v>
      </c>
    </row>
    <row r="251" spans="1:66" ht="15">
      <c r="A251" s="32">
        <v>7</v>
      </c>
      <c r="B251" s="33">
        <f t="shared" ca="1" si="85"/>
        <v>1413.8919076794211</v>
      </c>
      <c r="C251">
        <f t="shared" si="86"/>
        <v>1382</v>
      </c>
      <c r="D251">
        <f t="shared" ca="1" si="69"/>
        <v>6.9946612421180738</v>
      </c>
      <c r="E251">
        <f t="shared" ca="1" si="87"/>
        <v>7.0006470162123069</v>
      </c>
      <c r="F251">
        <f t="shared" ca="1" si="88"/>
        <v>1413</v>
      </c>
      <c r="G251">
        <f t="shared" ca="1" si="89"/>
        <v>1414</v>
      </c>
      <c r="M251" s="280">
        <v>281</v>
      </c>
      <c r="N251" s="280">
        <f t="shared" si="70"/>
        <v>0.93643821943411454</v>
      </c>
      <c r="AK251">
        <f t="shared" si="71"/>
        <v>-9.1941659999999995E-2</v>
      </c>
      <c r="AL251">
        <f t="shared" si="72"/>
        <v>0.76892474700000013</v>
      </c>
      <c r="AM251">
        <f t="shared" si="73"/>
        <v>0.33904361037099995</v>
      </c>
      <c r="AN251">
        <f t="shared" si="74"/>
        <v>-9.7569003664129017E-2</v>
      </c>
      <c r="AO251">
        <f t="shared" si="75"/>
        <v>2.0949671804833057E-2</v>
      </c>
      <c r="AP251">
        <f t="shared" si="76"/>
        <v>-3.3340227740588603E-3</v>
      </c>
      <c r="AQ251">
        <f t="shared" si="77"/>
        <v>3.9305239912797423E-4</v>
      </c>
      <c r="AR251">
        <f t="shared" si="78"/>
        <v>-2.9133226353880122E-5</v>
      </c>
      <c r="AS251">
        <f t="shared" si="79"/>
        <v>9.5752369500886804E-7</v>
      </c>
      <c r="BJ251">
        <f t="shared" si="80"/>
        <v>1.2716149999999999</v>
      </c>
      <c r="BK251">
        <f t="shared" si="81"/>
        <v>0.48451003500000001</v>
      </c>
      <c r="BL251">
        <f t="shared" si="82"/>
        <v>0.16210566962399997</v>
      </c>
      <c r="BM251">
        <f t="shared" si="83"/>
        <v>-6.2755279505858005E-3</v>
      </c>
      <c r="BN251">
        <f t="shared" si="84"/>
        <v>7.7204708472243594E-6</v>
      </c>
    </row>
    <row r="252" spans="1:66" ht="15">
      <c r="A252" s="32">
        <v>7</v>
      </c>
      <c r="B252" s="33">
        <f t="shared" ca="1" si="85"/>
        <v>1413.8919076794211</v>
      </c>
      <c r="C252">
        <f t="shared" si="86"/>
        <v>1382</v>
      </c>
      <c r="D252">
        <f t="shared" ca="1" si="69"/>
        <v>6.9946612421180738</v>
      </c>
      <c r="E252">
        <f t="shared" ca="1" si="87"/>
        <v>7.0006470162123069</v>
      </c>
      <c r="F252">
        <f t="shared" ca="1" si="88"/>
        <v>1413</v>
      </c>
      <c r="G252">
        <f t="shared" ca="1" si="89"/>
        <v>1414</v>
      </c>
      <c r="M252" s="280">
        <v>282</v>
      </c>
      <c r="N252" s="280">
        <f t="shared" si="70"/>
        <v>0.94079447401500838</v>
      </c>
      <c r="AK252">
        <f t="shared" si="71"/>
        <v>-9.1941659999999995E-2</v>
      </c>
      <c r="AL252">
        <f t="shared" si="72"/>
        <v>0.77166113400000003</v>
      </c>
      <c r="AM252">
        <f t="shared" si="73"/>
        <v>0.34146102596399996</v>
      </c>
      <c r="AN252">
        <f t="shared" si="74"/>
        <v>-9.8614377004392018E-2</v>
      </c>
      <c r="AO252">
        <f t="shared" si="75"/>
        <v>2.1249483453884447E-2</v>
      </c>
      <c r="AP252">
        <f t="shared" si="76"/>
        <v>-3.3937707646499011E-3</v>
      </c>
      <c r="AQ252">
        <f t="shared" si="77"/>
        <v>4.015199993477007E-4</v>
      </c>
      <c r="AR252">
        <f t="shared" si="78"/>
        <v>-2.986675930845636E-5</v>
      </c>
      <c r="AS252">
        <f t="shared" si="79"/>
        <v>9.8512612664406015E-7</v>
      </c>
      <c r="BJ252">
        <f t="shared" si="80"/>
        <v>1.2716149999999999</v>
      </c>
      <c r="BK252">
        <f t="shared" si="81"/>
        <v>0.48623426999999997</v>
      </c>
      <c r="BL252">
        <f t="shared" si="82"/>
        <v>0.16326149961599998</v>
      </c>
      <c r="BM252">
        <f t="shared" si="83"/>
        <v>-6.3427651813584007E-3</v>
      </c>
      <c r="BN252">
        <f t="shared" si="84"/>
        <v>7.8309588356627041E-6</v>
      </c>
    </row>
    <row r="253" spans="1:66" ht="15">
      <c r="A253" s="32">
        <v>7</v>
      </c>
      <c r="B253" s="33">
        <f t="shared" ca="1" si="85"/>
        <v>1413.8919076794211</v>
      </c>
      <c r="C253">
        <f t="shared" si="86"/>
        <v>1382</v>
      </c>
      <c r="D253">
        <f t="shared" ca="1" si="69"/>
        <v>6.9946612421180738</v>
      </c>
      <c r="E253">
        <f t="shared" ca="1" si="87"/>
        <v>7.0006470162123069</v>
      </c>
      <c r="F253">
        <f t="shared" ca="1" si="88"/>
        <v>1413</v>
      </c>
      <c r="G253">
        <f t="shared" ca="1" si="89"/>
        <v>1414</v>
      </c>
      <c r="M253" s="280">
        <v>283</v>
      </c>
      <c r="N253" s="280">
        <f t="shared" si="70"/>
        <v>0.94515436524362872</v>
      </c>
      <c r="AK253">
        <f t="shared" si="71"/>
        <v>-9.1941659999999995E-2</v>
      </c>
      <c r="AL253">
        <f t="shared" si="72"/>
        <v>0.77439752100000003</v>
      </c>
      <c r="AM253">
        <f t="shared" si="73"/>
        <v>0.34388702917899994</v>
      </c>
      <c r="AN253">
        <f t="shared" si="74"/>
        <v>-9.9667190693003019E-2</v>
      </c>
      <c r="AO253">
        <f t="shared" si="75"/>
        <v>2.1552501610856256E-2</v>
      </c>
      <c r="AP253">
        <f t="shared" si="76"/>
        <v>-3.4543722817493364E-3</v>
      </c>
      <c r="AQ253">
        <f t="shared" si="77"/>
        <v>4.1013907272586755E-4</v>
      </c>
      <c r="AR253">
        <f t="shared" si="78"/>
        <v>-3.0616066496985374E-5</v>
      </c>
      <c r="AS253">
        <f t="shared" si="79"/>
        <v>1.0134222959859893E-6</v>
      </c>
      <c r="BJ253">
        <f t="shared" si="80"/>
        <v>1.2716149999999999</v>
      </c>
      <c r="BK253">
        <f t="shared" si="81"/>
        <v>0.48795850499999999</v>
      </c>
      <c r="BL253">
        <f t="shared" si="82"/>
        <v>0.16442143557599997</v>
      </c>
      <c r="BM253">
        <f t="shared" si="83"/>
        <v>-6.4104809669206005E-3</v>
      </c>
      <c r="BN253">
        <f t="shared" si="84"/>
        <v>7.9426285013679587E-6</v>
      </c>
    </row>
    <row r="254" spans="1:66" ht="15">
      <c r="A254" s="32">
        <v>7</v>
      </c>
      <c r="B254" s="33">
        <f t="shared" ca="1" si="85"/>
        <v>1413.8919076794211</v>
      </c>
      <c r="C254">
        <f t="shared" si="86"/>
        <v>1382</v>
      </c>
      <c r="D254">
        <f t="shared" ca="1" si="69"/>
        <v>6.9946612421180738</v>
      </c>
      <c r="E254">
        <f t="shared" ca="1" si="87"/>
        <v>7.0006470162123069</v>
      </c>
      <c r="F254">
        <f t="shared" ca="1" si="88"/>
        <v>1413</v>
      </c>
      <c r="G254">
        <f t="shared" ca="1" si="89"/>
        <v>1414</v>
      </c>
      <c r="M254" s="280">
        <v>284</v>
      </c>
      <c r="N254" s="280">
        <f t="shared" si="70"/>
        <v>0.94951788229817369</v>
      </c>
      <c r="AK254">
        <f t="shared" si="71"/>
        <v>-9.1941659999999995E-2</v>
      </c>
      <c r="AL254">
        <f t="shared" si="72"/>
        <v>0.77713390800000004</v>
      </c>
      <c r="AM254">
        <f t="shared" si="73"/>
        <v>0.34632162001599998</v>
      </c>
      <c r="AN254">
        <f t="shared" si="74"/>
        <v>-0.10072747111417601</v>
      </c>
      <c r="AO254">
        <f t="shared" si="75"/>
        <v>2.1858749057212926E-2</v>
      </c>
      <c r="AP254">
        <f t="shared" si="76"/>
        <v>-3.5158364376250291E-3</v>
      </c>
      <c r="AQ254">
        <f t="shared" si="77"/>
        <v>4.1891177925981287E-4</v>
      </c>
      <c r="AR254">
        <f t="shared" si="78"/>
        <v>-3.138142959272047E-5</v>
      </c>
      <c r="AS254">
        <f t="shared" si="79"/>
        <v>1.0424270947289879E-6</v>
      </c>
      <c r="BJ254">
        <f t="shared" si="80"/>
        <v>1.2716149999999999</v>
      </c>
      <c r="BK254">
        <f t="shared" si="81"/>
        <v>0.48968274000000001</v>
      </c>
      <c r="BL254">
        <f t="shared" si="82"/>
        <v>0.16558547750399996</v>
      </c>
      <c r="BM254">
        <f t="shared" si="83"/>
        <v>-6.4786770042752004E-3</v>
      </c>
      <c r="BN254">
        <f t="shared" si="84"/>
        <v>8.0554882398717447E-6</v>
      </c>
    </row>
    <row r="255" spans="1:66" ht="15">
      <c r="A255" s="32">
        <v>7</v>
      </c>
      <c r="B255" s="33">
        <f t="shared" ca="1" si="85"/>
        <v>1413.8919076794211</v>
      </c>
      <c r="C255">
        <f t="shared" si="86"/>
        <v>1382</v>
      </c>
      <c r="D255">
        <f t="shared" ca="1" si="69"/>
        <v>6.9946612421180738</v>
      </c>
      <c r="E255">
        <f t="shared" ca="1" si="87"/>
        <v>7.0006470162123069</v>
      </c>
      <c r="F255">
        <f t="shared" ca="1" si="88"/>
        <v>1413</v>
      </c>
      <c r="G255">
        <f t="shared" ca="1" si="89"/>
        <v>1414</v>
      </c>
      <c r="M255" s="280">
        <v>285</v>
      </c>
      <c r="N255" s="280">
        <f t="shared" si="70"/>
        <v>0.95388501439213347</v>
      </c>
      <c r="AK255">
        <f t="shared" si="71"/>
        <v>-9.1941659999999995E-2</v>
      </c>
      <c r="AL255">
        <f t="shared" si="72"/>
        <v>0.77987029500000005</v>
      </c>
      <c r="AM255">
        <f t="shared" si="73"/>
        <v>0.34876479847499997</v>
      </c>
      <c r="AN255">
        <f t="shared" si="74"/>
        <v>-0.10179524465212501</v>
      </c>
      <c r="AO255">
        <f t="shared" si="75"/>
        <v>2.216824865506125E-2</v>
      </c>
      <c r="AP255">
        <f t="shared" si="76"/>
        <v>-3.5781724091704502E-3</v>
      </c>
      <c r="AQ255">
        <f t="shared" si="77"/>
        <v>4.2784030196604746E-4</v>
      </c>
      <c r="AR255">
        <f t="shared" si="78"/>
        <v>-3.2163134278397826E-5</v>
      </c>
      <c r="AS255">
        <f t="shared" si="79"/>
        <v>1.0721556800064544E-6</v>
      </c>
      <c r="BJ255">
        <f t="shared" si="80"/>
        <v>1.2716149999999999</v>
      </c>
      <c r="BK255">
        <f t="shared" si="81"/>
        <v>0.49140697499999997</v>
      </c>
      <c r="BL255">
        <f t="shared" si="82"/>
        <v>0.16675362539999997</v>
      </c>
      <c r="BM255">
        <f t="shared" si="83"/>
        <v>-6.5473549904250007E-3</v>
      </c>
      <c r="BN255">
        <f t="shared" si="84"/>
        <v>8.1695464764243753E-6</v>
      </c>
    </row>
    <row r="256" spans="1:66" ht="15">
      <c r="A256" s="32">
        <v>7</v>
      </c>
      <c r="B256" s="33">
        <f t="shared" ca="1" si="85"/>
        <v>1413.8919076794211</v>
      </c>
      <c r="C256">
        <f t="shared" si="86"/>
        <v>1382</v>
      </c>
      <c r="D256">
        <f t="shared" ca="1" si="69"/>
        <v>6.9946612421180738</v>
      </c>
      <c r="E256">
        <f t="shared" ca="1" si="87"/>
        <v>7.0006470162123069</v>
      </c>
      <c r="F256">
        <f t="shared" ca="1" si="88"/>
        <v>1413</v>
      </c>
      <c r="G256">
        <f t="shared" ca="1" si="89"/>
        <v>1414</v>
      </c>
      <c r="M256" s="280">
        <v>286</v>
      </c>
      <c r="N256" s="280">
        <f t="shared" si="70"/>
        <v>0.9582557507741859</v>
      </c>
      <c r="AK256">
        <f t="shared" si="71"/>
        <v>-9.1941659999999995E-2</v>
      </c>
      <c r="AL256">
        <f t="shared" si="72"/>
        <v>0.78260668200000005</v>
      </c>
      <c r="AM256">
        <f t="shared" si="73"/>
        <v>0.35121656455599998</v>
      </c>
      <c r="AN256">
        <f t="shared" si="74"/>
        <v>-0.10287053769106401</v>
      </c>
      <c r="AO256">
        <f t="shared" si="75"/>
        <v>2.2481023347150367E-2</v>
      </c>
      <c r="AP256">
        <f t="shared" si="76"/>
        <v>-3.641389438133039E-3</v>
      </c>
      <c r="AQ256">
        <f t="shared" si="77"/>
        <v>4.3692684704322123E-4</v>
      </c>
      <c r="AR256">
        <f t="shared" si="78"/>
        <v>-3.2961470288889786E-5</v>
      </c>
      <c r="AS256">
        <f t="shared" si="79"/>
        <v>1.1026234781625273E-6</v>
      </c>
      <c r="BJ256">
        <f t="shared" si="80"/>
        <v>1.2716149999999999</v>
      </c>
      <c r="BK256">
        <f t="shared" si="81"/>
        <v>0.49313120999999999</v>
      </c>
      <c r="BL256">
        <f t="shared" si="82"/>
        <v>0.16792587926399996</v>
      </c>
      <c r="BM256">
        <f t="shared" si="83"/>
        <v>-6.6165166223728002E-3</v>
      </c>
      <c r="BN256">
        <f t="shared" si="84"/>
        <v>8.2848116659948649E-6</v>
      </c>
    </row>
    <row r="257" spans="1:66" ht="15">
      <c r="A257" s="32">
        <v>7</v>
      </c>
      <c r="B257" s="33">
        <f t="shared" ca="1" si="85"/>
        <v>1413.8919076794211</v>
      </c>
      <c r="C257">
        <f t="shared" si="86"/>
        <v>1382</v>
      </c>
      <c r="D257">
        <f t="shared" ca="1" si="69"/>
        <v>6.9946612421180738</v>
      </c>
      <c r="E257">
        <f t="shared" ca="1" si="87"/>
        <v>7.0006470162123069</v>
      </c>
      <c r="F257">
        <f t="shared" ca="1" si="88"/>
        <v>1413</v>
      </c>
      <c r="G257">
        <f t="shared" ca="1" si="89"/>
        <v>1414</v>
      </c>
      <c r="M257" s="280">
        <v>287</v>
      </c>
      <c r="N257" s="280">
        <f t="shared" si="70"/>
        <v>0.9626300807280922</v>
      </c>
      <c r="AK257">
        <f t="shared" si="71"/>
        <v>-9.1941659999999995E-2</v>
      </c>
      <c r="AL257">
        <f t="shared" si="72"/>
        <v>0.78534306900000006</v>
      </c>
      <c r="AM257">
        <f t="shared" si="73"/>
        <v>0.35367691825899994</v>
      </c>
      <c r="AN257">
        <f t="shared" si="74"/>
        <v>-0.10395337661520701</v>
      </c>
      <c r="AO257">
        <f t="shared" si="75"/>
        <v>2.2797096156871775E-2</v>
      </c>
      <c r="AP257">
        <f t="shared" si="76"/>
        <v>-3.7054968313425599E-3</v>
      </c>
      <c r="AQ257">
        <f t="shared" si="77"/>
        <v>4.4617364403566449E-4</v>
      </c>
      <c r="AR257">
        <f t="shared" si="78"/>
        <v>-3.3776731454159723E-5</v>
      </c>
      <c r="AS257">
        <f t="shared" si="79"/>
        <v>1.1338461885638109E-6</v>
      </c>
      <c r="BJ257">
        <f t="shared" si="80"/>
        <v>1.2716149999999999</v>
      </c>
      <c r="BK257">
        <f t="shared" si="81"/>
        <v>0.494855445</v>
      </c>
      <c r="BL257">
        <f t="shared" si="82"/>
        <v>0.16910223909599997</v>
      </c>
      <c r="BM257">
        <f t="shared" si="83"/>
        <v>-6.6861635971214002E-3</v>
      </c>
      <c r="BN257">
        <f t="shared" si="84"/>
        <v>8.4012922932709195E-6</v>
      </c>
    </row>
    <row r="258" spans="1:66" ht="15">
      <c r="A258" s="32">
        <v>7</v>
      </c>
      <c r="B258" s="33">
        <f t="shared" ca="1" si="85"/>
        <v>1413.8919076794211</v>
      </c>
      <c r="C258">
        <f t="shared" si="86"/>
        <v>1382</v>
      </c>
      <c r="D258">
        <f t="shared" ca="1" si="69"/>
        <v>6.9946612421180738</v>
      </c>
      <c r="E258">
        <f t="shared" ca="1" si="87"/>
        <v>7.0006470162123069</v>
      </c>
      <c r="F258">
        <f t="shared" ca="1" si="88"/>
        <v>1413</v>
      </c>
      <c r="G258">
        <f t="shared" ca="1" si="89"/>
        <v>1414</v>
      </c>
      <c r="M258" s="280">
        <v>288</v>
      </c>
      <c r="N258" s="280">
        <f t="shared" si="70"/>
        <v>0.96700799357259437</v>
      </c>
      <c r="AK258">
        <f t="shared" si="71"/>
        <v>-9.1941659999999995E-2</v>
      </c>
      <c r="AL258">
        <f t="shared" si="72"/>
        <v>0.78807945600000007</v>
      </c>
      <c r="AM258">
        <f t="shared" si="73"/>
        <v>0.35614585958399997</v>
      </c>
      <c r="AN258">
        <f t="shared" si="74"/>
        <v>-0.10504378780876801</v>
      </c>
      <c r="AO258">
        <f t="shared" si="75"/>
        <v>2.3116490188259328E-2</v>
      </c>
      <c r="AP258">
        <f t="shared" si="76"/>
        <v>-3.7705039609394631E-3</v>
      </c>
      <c r="AQ258">
        <f t="shared" si="77"/>
        <v>4.5558294599750402E-4</v>
      </c>
      <c r="AR258">
        <f t="shared" si="78"/>
        <v>-3.4609215742519275E-5</v>
      </c>
      <c r="AS258">
        <f t="shared" si="79"/>
        <v>1.1658397874514382E-6</v>
      </c>
      <c r="BJ258">
        <f t="shared" si="80"/>
        <v>1.2716149999999999</v>
      </c>
      <c r="BK258">
        <f t="shared" si="81"/>
        <v>0.49657967999999997</v>
      </c>
      <c r="BL258">
        <f t="shared" si="82"/>
        <v>0.17028270489599998</v>
      </c>
      <c r="BM258">
        <f t="shared" si="83"/>
        <v>-6.7562976116736003E-3</v>
      </c>
      <c r="BN258">
        <f t="shared" si="84"/>
        <v>8.5189968726589448E-6</v>
      </c>
    </row>
    <row r="259" spans="1:66" ht="15">
      <c r="A259" s="32">
        <v>7</v>
      </c>
      <c r="B259" s="33">
        <f t="shared" ca="1" si="85"/>
        <v>1413.8919076794211</v>
      </c>
      <c r="C259">
        <f t="shared" si="86"/>
        <v>1382</v>
      </c>
      <c r="D259">
        <f t="shared" ref="D259:D322" ca="1" si="90">INDIRECT(ADDRESS(C259+1,14))</f>
        <v>6.9946612421180738</v>
      </c>
      <c r="E259">
        <f t="shared" ca="1" si="87"/>
        <v>7.0006470162123069</v>
      </c>
      <c r="F259">
        <f t="shared" ca="1" si="88"/>
        <v>1413</v>
      </c>
      <c r="G259">
        <f t="shared" ca="1" si="89"/>
        <v>1414</v>
      </c>
      <c r="M259" s="280">
        <v>289</v>
      </c>
      <c r="N259" s="280">
        <f t="shared" ref="N259:N322" si="91">IF(M259&gt;=$P$1,SUM(BJ259:BN259),SUM(AK259:AS259))</f>
        <v>0.97138947866130987</v>
      </c>
      <c r="AK259">
        <f t="shared" si="71"/>
        <v>-9.1941659999999995E-2</v>
      </c>
      <c r="AL259">
        <f t="shared" si="72"/>
        <v>0.79081584300000007</v>
      </c>
      <c r="AM259">
        <f t="shared" si="73"/>
        <v>0.35862338853099995</v>
      </c>
      <c r="AN259">
        <f t="shared" si="74"/>
        <v>-0.10614179765596102</v>
      </c>
      <c r="AO259">
        <f t="shared" si="75"/>
        <v>2.3439228625989218E-2</v>
      </c>
      <c r="AP259">
        <f t="shared" si="76"/>
        <v>-3.8364202646032439E-3</v>
      </c>
      <c r="AQ259">
        <f t="shared" si="77"/>
        <v>4.6515702965735384E-4</v>
      </c>
      <c r="AR259">
        <f t="shared" si="78"/>
        <v>-3.5459225304189233E-5</v>
      </c>
      <c r="AS259">
        <f t="shared" si="79"/>
        <v>1.1986205318337511E-6</v>
      </c>
      <c r="BJ259">
        <f t="shared" si="80"/>
        <v>1.2716149999999999</v>
      </c>
      <c r="BK259">
        <f t="shared" si="81"/>
        <v>0.49830391499999999</v>
      </c>
      <c r="BL259">
        <f t="shared" si="82"/>
        <v>0.17146727666399997</v>
      </c>
      <c r="BM259">
        <f t="shared" si="83"/>
        <v>-6.8269203630322E-3</v>
      </c>
      <c r="BN259">
        <f t="shared" si="84"/>
        <v>8.6379339482840396E-6</v>
      </c>
    </row>
    <row r="260" spans="1:66" ht="15">
      <c r="A260" s="45">
        <f>formulas!D338</f>
        <v>0</v>
      </c>
      <c r="B260" s="33">
        <f t="shared" ca="1" si="85"/>
        <v>32.040321848434893</v>
      </c>
      <c r="C260">
        <f t="shared" si="86"/>
        <v>1</v>
      </c>
      <c r="D260">
        <f t="shared" ca="1" si="90"/>
        <v>-1.2104620903635442E-4</v>
      </c>
      <c r="E260">
        <f t="shared" ca="1" si="87"/>
        <v>2.8809542878360126E-3</v>
      </c>
      <c r="F260">
        <f t="shared" ca="1" si="88"/>
        <v>32</v>
      </c>
      <c r="G260">
        <f t="shared" ca="1" si="89"/>
        <v>33</v>
      </c>
      <c r="M260" s="280">
        <v>290</v>
      </c>
      <c r="N260" s="280">
        <f t="shared" si="91"/>
        <v>0.9757745253826311</v>
      </c>
      <c r="AK260">
        <f t="shared" ref="AK260:AK323" si="92">$M260^0*AA$2</f>
        <v>-9.1941659999999995E-2</v>
      </c>
      <c r="AL260">
        <f t="shared" ref="AL260:AL323" si="93">$M260^1*AB$2</f>
        <v>0.79355223000000008</v>
      </c>
      <c r="AM260">
        <f t="shared" ref="AM260:AM323" si="94">$M260^2*AC$2</f>
        <v>0.36110950509999995</v>
      </c>
      <c r="AN260">
        <f t="shared" ref="AN260:AN323" si="95">$M260^3*AD$2</f>
        <v>-0.10724743254100001</v>
      </c>
      <c r="AO260">
        <f t="shared" ref="AO260:AO323" si="96">$M260^4*AE$2</f>
        <v>2.3765334735379999E-2</v>
      </c>
      <c r="AP260">
        <f t="shared" ref="AP260:AP323" si="97">$M260^5*AF$2</f>
        <v>-3.9032552457808002E-3</v>
      </c>
      <c r="AQ260">
        <f t="shared" ref="AQ260:AQ323" si="98">$M260^6*AG$2</f>
        <v>4.7489819558358125E-4</v>
      </c>
      <c r="AR260">
        <f t="shared" ref="AR260:AR323" si="99">$M260^7*AH$2</f>
        <v>-3.6327066515164991E-5</v>
      </c>
      <c r="AS260">
        <f t="shared" ref="AS260:AS323" si="100">$M260^8*AI$2</f>
        <v>1.2322049634198831E-6</v>
      </c>
      <c r="BJ260">
        <f t="shared" ref="BJ260:BJ323" si="101">$M260^0*BC$2</f>
        <v>1.2716149999999999</v>
      </c>
      <c r="BK260">
        <f t="shared" ref="BK260:BK323" si="102">$M260^1*BD$2</f>
        <v>0.50002815</v>
      </c>
      <c r="BL260">
        <f t="shared" ref="BL260:BL323" si="103">$M260^2*BE$2</f>
        <v>0.17265595439999998</v>
      </c>
      <c r="BM260">
        <f t="shared" ref="BM260:BM323" si="104">$M260^3*BF$2</f>
        <v>-6.8980335482000006E-3</v>
      </c>
      <c r="BN260">
        <f t="shared" ref="BN260:BN323" si="105">$M260^4*BG$2</f>
        <v>8.7581120939900009E-6</v>
      </c>
    </row>
    <row r="261" spans="1:66" ht="15">
      <c r="A261" s="32">
        <v>7</v>
      </c>
      <c r="B261" s="33">
        <f t="shared" ca="1" si="85"/>
        <v>1413.8919076794211</v>
      </c>
      <c r="C261">
        <f t="shared" si="86"/>
        <v>1382</v>
      </c>
      <c r="D261">
        <f t="shared" ca="1" si="90"/>
        <v>6.9946612421180738</v>
      </c>
      <c r="E261">
        <f t="shared" ca="1" si="87"/>
        <v>7.0006470162123069</v>
      </c>
      <c r="F261">
        <f t="shared" ca="1" si="88"/>
        <v>1413</v>
      </c>
      <c r="G261">
        <f t="shared" ca="1" si="89"/>
        <v>1414</v>
      </c>
      <c r="M261" s="280">
        <v>291</v>
      </c>
      <c r="N261" s="280">
        <f t="shared" si="91"/>
        <v>0.98016312315962006</v>
      </c>
      <c r="AK261">
        <f t="shared" si="92"/>
        <v>-9.1941659999999995E-2</v>
      </c>
      <c r="AL261">
        <f t="shared" si="93"/>
        <v>0.79628861700000009</v>
      </c>
      <c r="AM261">
        <f t="shared" si="94"/>
        <v>0.36360420929099996</v>
      </c>
      <c r="AN261">
        <f t="shared" si="95"/>
        <v>-0.10836071884809902</v>
      </c>
      <c r="AO261">
        <f t="shared" si="96"/>
        <v>2.4094831862392578E-2</v>
      </c>
      <c r="AP261">
        <f t="shared" si="97"/>
        <v>-3.9710184739147935E-3</v>
      </c>
      <c r="AQ261">
        <f t="shared" si="98"/>
        <v>4.8480876835014716E-4</v>
      </c>
      <c r="AR261">
        <f t="shared" si="99"/>
        <v>-3.7213050021387691E-5</v>
      </c>
      <c r="AS261">
        <f t="shared" si="100"/>
        <v>1.266609912594532E-6</v>
      </c>
      <c r="BJ261">
        <f t="shared" si="101"/>
        <v>1.2716149999999999</v>
      </c>
      <c r="BK261">
        <f t="shared" si="102"/>
        <v>0.50175238499999997</v>
      </c>
      <c r="BL261">
        <f t="shared" si="103"/>
        <v>0.17384873810399998</v>
      </c>
      <c r="BM261">
        <f t="shared" si="104"/>
        <v>-6.9696388641798E-3</v>
      </c>
      <c r="BN261">
        <f t="shared" si="105"/>
        <v>8.8795399133393202E-6</v>
      </c>
    </row>
    <row r="262" spans="1:66" ht="15">
      <c r="A262" s="32">
        <v>7</v>
      </c>
      <c r="B262" s="33">
        <f t="shared" ca="1" si="85"/>
        <v>1413.8919076794211</v>
      </c>
      <c r="C262">
        <f t="shared" si="86"/>
        <v>1382</v>
      </c>
      <c r="D262">
        <f t="shared" ca="1" si="90"/>
        <v>6.9946612421180738</v>
      </c>
      <c r="E262">
        <f t="shared" ca="1" si="87"/>
        <v>7.0006470162123069</v>
      </c>
      <c r="F262">
        <f t="shared" ca="1" si="88"/>
        <v>1413</v>
      </c>
      <c r="G262">
        <f t="shared" ca="1" si="89"/>
        <v>1414</v>
      </c>
      <c r="M262" s="280">
        <v>292</v>
      </c>
      <c r="N262" s="280">
        <f t="shared" si="91"/>
        <v>0.98455526144990846</v>
      </c>
      <c r="AK262">
        <f t="shared" si="92"/>
        <v>-9.1941659999999995E-2</v>
      </c>
      <c r="AL262">
        <f t="shared" si="93"/>
        <v>0.79902500400000009</v>
      </c>
      <c r="AM262">
        <f t="shared" si="94"/>
        <v>0.36610750110399998</v>
      </c>
      <c r="AN262">
        <f t="shared" si="95"/>
        <v>-0.10948168296147201</v>
      </c>
      <c r="AO262">
        <f t="shared" si="96"/>
        <v>2.4427743433630206E-2</v>
      </c>
      <c r="AP262">
        <f t="shared" si="97"/>
        <v>-4.0397195846720068E-3</v>
      </c>
      <c r="AQ262">
        <f t="shared" si="98"/>
        <v>4.9489109670302158E-4</v>
      </c>
      <c r="AR262">
        <f t="shared" si="99"/>
        <v>-3.8117490783222149E-5</v>
      </c>
      <c r="AS262">
        <f t="shared" si="100"/>
        <v>1.3018525024342065E-6</v>
      </c>
      <c r="BJ262">
        <f t="shared" si="101"/>
        <v>1.2716149999999999</v>
      </c>
      <c r="BK262">
        <f t="shared" si="102"/>
        <v>0.50347662000000004</v>
      </c>
      <c r="BL262">
        <f t="shared" si="103"/>
        <v>0.17504562777599997</v>
      </c>
      <c r="BM262">
        <f t="shared" si="104"/>
        <v>-7.0417380079744003E-3</v>
      </c>
      <c r="BN262">
        <f t="shared" si="105"/>
        <v>9.0022260396131842E-6</v>
      </c>
    </row>
    <row r="263" spans="1:66" ht="15">
      <c r="A263" s="32">
        <v>7</v>
      </c>
      <c r="B263" s="33">
        <f t="shared" ca="1" si="85"/>
        <v>1413.8919076794211</v>
      </c>
      <c r="C263">
        <f t="shared" si="86"/>
        <v>1382</v>
      </c>
      <c r="D263">
        <f t="shared" ca="1" si="90"/>
        <v>6.9946612421180738</v>
      </c>
      <c r="E263">
        <f t="shared" ca="1" si="87"/>
        <v>7.0006470162123069</v>
      </c>
      <c r="F263">
        <f t="shared" ca="1" si="88"/>
        <v>1413</v>
      </c>
      <c r="G263">
        <f t="shared" ca="1" si="89"/>
        <v>1414</v>
      </c>
      <c r="M263" s="280">
        <v>293</v>
      </c>
      <c r="N263" s="280">
        <f t="shared" si="91"/>
        <v>0.98895092974559351</v>
      </c>
      <c r="AK263">
        <f t="shared" si="92"/>
        <v>-9.1941659999999995E-2</v>
      </c>
      <c r="AL263">
        <f t="shared" si="93"/>
        <v>0.8017613910000001</v>
      </c>
      <c r="AM263">
        <f t="shared" si="94"/>
        <v>0.36861938053899995</v>
      </c>
      <c r="AN263">
        <f t="shared" si="95"/>
        <v>-0.11061035126533302</v>
      </c>
      <c r="AO263">
        <f t="shared" si="96"/>
        <v>2.4764092956338496E-2</v>
      </c>
      <c r="AP263">
        <f t="shared" si="97"/>
        <v>-4.1093682801717022E-3</v>
      </c>
      <c r="AQ263">
        <f t="shared" si="98"/>
        <v>5.051475537271742E-4</v>
      </c>
      <c r="AR263">
        <f t="shared" si="99"/>
        <v>-3.9040708120242475E-5</v>
      </c>
      <c r="AS263">
        <f t="shared" si="100"/>
        <v>1.337950152765236E-6</v>
      </c>
      <c r="BJ263">
        <f t="shared" si="101"/>
        <v>1.2716149999999999</v>
      </c>
      <c r="BK263">
        <f t="shared" si="102"/>
        <v>0.505200855</v>
      </c>
      <c r="BL263">
        <f t="shared" si="103"/>
        <v>0.17624662341599998</v>
      </c>
      <c r="BM263">
        <f t="shared" si="104"/>
        <v>-7.1143326765866002E-3</v>
      </c>
      <c r="BN263">
        <f t="shared" si="105"/>
        <v>9.1261791358114789E-6</v>
      </c>
    </row>
    <row r="264" spans="1:66" ht="15">
      <c r="A264" s="32">
        <v>7</v>
      </c>
      <c r="B264" s="33">
        <f t="shared" ca="1" si="85"/>
        <v>1413.8919076794211</v>
      </c>
      <c r="C264">
        <f t="shared" si="86"/>
        <v>1382</v>
      </c>
      <c r="D264">
        <f t="shared" ca="1" si="90"/>
        <v>6.9946612421180738</v>
      </c>
      <c r="E264">
        <f t="shared" ca="1" si="87"/>
        <v>7.0006470162123069</v>
      </c>
      <c r="F264">
        <f t="shared" ca="1" si="88"/>
        <v>1413</v>
      </c>
      <c r="G264">
        <f t="shared" ca="1" si="89"/>
        <v>1414</v>
      </c>
      <c r="M264" s="280">
        <v>294</v>
      </c>
      <c r="N264" s="280">
        <f t="shared" si="91"/>
        <v>0.99335011757313763</v>
      </c>
      <c r="AK264">
        <f t="shared" si="92"/>
        <v>-9.1941659999999995E-2</v>
      </c>
      <c r="AL264">
        <f t="shared" si="93"/>
        <v>0.80449777800000011</v>
      </c>
      <c r="AM264">
        <f t="shared" si="94"/>
        <v>0.37113984759599994</v>
      </c>
      <c r="AN264">
        <f t="shared" si="95"/>
        <v>-0.11174675014389601</v>
      </c>
      <c r="AO264">
        <f t="shared" si="96"/>
        <v>2.5103904018405405E-2</v>
      </c>
      <c r="AP264">
        <f t="shared" si="97"/>
        <v>-4.1799743292139828E-3</v>
      </c>
      <c r="AQ264">
        <f t="shared" si="98"/>
        <v>5.1558053701413896E-4</v>
      </c>
      <c r="AR264">
        <f t="shared" si="99"/>
        <v>-3.9983025756326725E-5</v>
      </c>
      <c r="AS264">
        <f t="shared" si="100"/>
        <v>1.3749205842638316E-6</v>
      </c>
      <c r="BJ264">
        <f t="shared" si="101"/>
        <v>1.2716149999999999</v>
      </c>
      <c r="BK264">
        <f t="shared" si="102"/>
        <v>0.50692508999999997</v>
      </c>
      <c r="BL264">
        <f t="shared" si="103"/>
        <v>0.17745172502399997</v>
      </c>
      <c r="BM264">
        <f t="shared" si="104"/>
        <v>-7.1874245670192002E-3</v>
      </c>
      <c r="BN264">
        <f t="shared" si="105"/>
        <v>9.2514078946527838E-6</v>
      </c>
    </row>
    <row r="265" spans="1:66" ht="15">
      <c r="A265" s="32">
        <v>7</v>
      </c>
      <c r="B265" s="33">
        <f t="shared" ca="1" si="85"/>
        <v>1413.8919076794211</v>
      </c>
      <c r="C265">
        <f t="shared" si="86"/>
        <v>1382</v>
      </c>
      <c r="D265">
        <f t="shared" ca="1" si="90"/>
        <v>6.9946612421180738</v>
      </c>
      <c r="E265">
        <f t="shared" ca="1" si="87"/>
        <v>7.0006470162123069</v>
      </c>
      <c r="F265">
        <f t="shared" ca="1" si="88"/>
        <v>1413</v>
      </c>
      <c r="G265">
        <f t="shared" ca="1" si="89"/>
        <v>1414</v>
      </c>
      <c r="M265" s="280">
        <v>295</v>
      </c>
      <c r="N265" s="280">
        <f t="shared" si="91"/>
        <v>0.9977528144932658</v>
      </c>
      <c r="AK265">
        <f t="shared" si="92"/>
        <v>-9.1941659999999995E-2</v>
      </c>
      <c r="AL265">
        <f t="shared" si="93"/>
        <v>0.80723416500000011</v>
      </c>
      <c r="AM265">
        <f t="shared" si="94"/>
        <v>0.37366890227499994</v>
      </c>
      <c r="AN265">
        <f t="shared" si="95"/>
        <v>-0.11289090598137501</v>
      </c>
      <c r="AO265">
        <f t="shared" si="96"/>
        <v>2.5447200288361248E-2</v>
      </c>
      <c r="AP265">
        <f t="shared" si="97"/>
        <v>-4.2515475675081503E-3</v>
      </c>
      <c r="AQ265">
        <f t="shared" si="98"/>
        <v>5.2619246883015426E-4</v>
      </c>
      <c r="AR265">
        <f t="shared" si="99"/>
        <v>-4.0944771865061307E-5</v>
      </c>
      <c r="AS265">
        <f t="shared" si="100"/>
        <v>1.4127818225984885E-6</v>
      </c>
      <c r="BJ265">
        <f t="shared" si="101"/>
        <v>1.2716149999999999</v>
      </c>
      <c r="BK265">
        <f t="shared" si="102"/>
        <v>0.50864932500000004</v>
      </c>
      <c r="BL265">
        <f t="shared" si="103"/>
        <v>0.17866093259999996</v>
      </c>
      <c r="BM265">
        <f t="shared" si="104"/>
        <v>-7.2610153762750007E-3</v>
      </c>
      <c r="BN265">
        <f t="shared" si="105"/>
        <v>9.3779210385743746E-6</v>
      </c>
    </row>
    <row r="266" spans="1:66" ht="15">
      <c r="A266" s="32">
        <v>7</v>
      </c>
      <c r="B266" s="33">
        <f t="shared" ca="1" si="85"/>
        <v>1413.8919076794211</v>
      </c>
      <c r="C266">
        <f t="shared" si="86"/>
        <v>1382</v>
      </c>
      <c r="D266">
        <f t="shared" ca="1" si="90"/>
        <v>6.9946612421180738</v>
      </c>
      <c r="E266">
        <f t="shared" ca="1" si="87"/>
        <v>7.0006470162123069</v>
      </c>
      <c r="F266">
        <f t="shared" ca="1" si="88"/>
        <v>1413</v>
      </c>
      <c r="G266">
        <f t="shared" ca="1" si="89"/>
        <v>1414</v>
      </c>
      <c r="M266" s="280">
        <v>296</v>
      </c>
      <c r="N266" s="280">
        <f t="shared" si="91"/>
        <v>1.0021590101008657</v>
      </c>
      <c r="AK266">
        <f t="shared" si="92"/>
        <v>-9.1941659999999995E-2</v>
      </c>
      <c r="AL266">
        <f t="shared" si="93"/>
        <v>0.80997055200000012</v>
      </c>
      <c r="AM266">
        <f t="shared" si="94"/>
        <v>0.37620654457599995</v>
      </c>
      <c r="AN266">
        <f t="shared" si="95"/>
        <v>-0.11404284516198401</v>
      </c>
      <c r="AO266">
        <f t="shared" si="96"/>
        <v>2.5794005515378686E-2</v>
      </c>
      <c r="AP266">
        <f t="shared" si="97"/>
        <v>-4.324097897901065E-3</v>
      </c>
      <c r="AQ266">
        <f t="shared" si="98"/>
        <v>5.3698579628487801E-4</v>
      </c>
      <c r="AR266">
        <f t="shared" si="99"/>
        <v>-4.1926279115456481E-5</v>
      </c>
      <c r="AS266">
        <f t="shared" si="100"/>
        <v>1.4515522026150165E-6</v>
      </c>
      <c r="BJ266">
        <f t="shared" si="101"/>
        <v>1.2716149999999999</v>
      </c>
      <c r="BK266">
        <f t="shared" si="102"/>
        <v>0.51037356</v>
      </c>
      <c r="BL266">
        <f t="shared" si="103"/>
        <v>0.17987424614399997</v>
      </c>
      <c r="BM266">
        <f t="shared" si="104"/>
        <v>-7.3351068013568005E-3</v>
      </c>
      <c r="BN266">
        <f t="shared" si="105"/>
        <v>9.5057273197322252E-6</v>
      </c>
    </row>
    <row r="267" spans="1:66" ht="15">
      <c r="A267" s="32">
        <v>7</v>
      </c>
      <c r="B267" s="33">
        <f t="shared" ca="1" si="85"/>
        <v>1413.8919076794211</v>
      </c>
      <c r="C267">
        <f t="shared" si="86"/>
        <v>1382</v>
      </c>
      <c r="D267">
        <f t="shared" ca="1" si="90"/>
        <v>6.9946612421180738</v>
      </c>
      <c r="E267">
        <f t="shared" ca="1" si="87"/>
        <v>7.0006470162123069</v>
      </c>
      <c r="F267">
        <f t="shared" ca="1" si="88"/>
        <v>1413</v>
      </c>
      <c r="G267">
        <f t="shared" ca="1" si="89"/>
        <v>1414</v>
      </c>
      <c r="M267" s="280">
        <v>297</v>
      </c>
      <c r="N267" s="280">
        <f t="shared" si="91"/>
        <v>1.0065686940248855</v>
      </c>
      <c r="AK267">
        <f t="shared" si="92"/>
        <v>-9.1941659999999995E-2</v>
      </c>
      <c r="AL267">
        <f t="shared" si="93"/>
        <v>0.81270693900000013</v>
      </c>
      <c r="AM267">
        <f t="shared" si="94"/>
        <v>0.37875277449899997</v>
      </c>
      <c r="AN267">
        <f t="shared" si="95"/>
        <v>-0.11520259406993702</v>
      </c>
      <c r="AO267">
        <f t="shared" si="96"/>
        <v>2.6144343529272737E-2</v>
      </c>
      <c r="AP267">
        <f t="shared" si="97"/>
        <v>-4.397635290605501E-3</v>
      </c>
      <c r="AQ267">
        <f t="shared" si="98"/>
        <v>5.4796299150067685E-4</v>
      </c>
      <c r="AR267">
        <f t="shared" si="99"/>
        <v>-4.2927884717973894E-5</v>
      </c>
      <c r="AS267">
        <f t="shared" si="100"/>
        <v>1.4912503725644985E-6</v>
      </c>
      <c r="BJ267">
        <f t="shared" si="101"/>
        <v>1.2716149999999999</v>
      </c>
      <c r="BK267">
        <f t="shared" si="102"/>
        <v>0.51209779499999997</v>
      </c>
      <c r="BL267">
        <f t="shared" si="103"/>
        <v>0.18109166565599996</v>
      </c>
      <c r="BM267">
        <f t="shared" si="104"/>
        <v>-7.4097005392674007E-3</v>
      </c>
      <c r="BN267">
        <f t="shared" si="105"/>
        <v>9.6348355200009992E-6</v>
      </c>
    </row>
    <row r="268" spans="1:66" ht="15">
      <c r="A268" s="32">
        <v>7</v>
      </c>
      <c r="B268" s="33">
        <f t="shared" ca="1" si="85"/>
        <v>1413.8919076794211</v>
      </c>
      <c r="C268">
        <f t="shared" si="86"/>
        <v>1382</v>
      </c>
      <c r="D268">
        <f t="shared" ca="1" si="90"/>
        <v>6.9946612421180738</v>
      </c>
      <c r="E268">
        <f t="shared" ca="1" si="87"/>
        <v>7.0006470162123069</v>
      </c>
      <c r="F268">
        <f t="shared" ca="1" si="88"/>
        <v>1413</v>
      </c>
      <c r="G268">
        <f t="shared" ca="1" si="89"/>
        <v>1414</v>
      </c>
      <c r="M268" s="280">
        <v>298</v>
      </c>
      <c r="N268" s="280">
        <f t="shared" si="91"/>
        <v>1.0109818559282344</v>
      </c>
      <c r="AK268">
        <f t="shared" si="92"/>
        <v>-9.1941659999999995E-2</v>
      </c>
      <c r="AL268">
        <f t="shared" si="93"/>
        <v>0.81544332600000013</v>
      </c>
      <c r="AM268">
        <f t="shared" si="94"/>
        <v>0.38130759204399994</v>
      </c>
      <c r="AN268">
        <f t="shared" si="95"/>
        <v>-0.11637017908944802</v>
      </c>
      <c r="AO268">
        <f t="shared" si="96"/>
        <v>2.6498238240500765E-2</v>
      </c>
      <c r="AP268">
        <f t="shared" si="97"/>
        <v>-4.4721697834285128E-3</v>
      </c>
      <c r="AQ268">
        <f t="shared" si="98"/>
        <v>5.5912655178249053E-4</v>
      </c>
      <c r="AR268">
        <f t="shared" si="99"/>
        <v>-4.3949930470867187E-5</v>
      </c>
      <c r="AS268">
        <f t="shared" si="100"/>
        <v>1.5318952983744589E-6</v>
      </c>
      <c r="BJ268">
        <f t="shared" si="101"/>
        <v>1.2716149999999999</v>
      </c>
      <c r="BK268">
        <f t="shared" si="102"/>
        <v>0.51382203000000004</v>
      </c>
      <c r="BL268">
        <f t="shared" si="103"/>
        <v>0.18231319113599997</v>
      </c>
      <c r="BM268">
        <f t="shared" si="104"/>
        <v>-7.4847982870096001E-3</v>
      </c>
      <c r="BN268">
        <f t="shared" si="105"/>
        <v>9.7652544509740651E-6</v>
      </c>
    </row>
    <row r="269" spans="1:66" ht="15">
      <c r="A269" s="32">
        <v>7</v>
      </c>
      <c r="B269" s="33">
        <f t="shared" ca="1" si="85"/>
        <v>1413.8919076794211</v>
      </c>
      <c r="C269">
        <f t="shared" si="86"/>
        <v>1382</v>
      </c>
      <c r="D269">
        <f t="shared" ca="1" si="90"/>
        <v>6.9946612421180738</v>
      </c>
      <c r="E269">
        <f t="shared" ca="1" si="87"/>
        <v>7.0006470162123069</v>
      </c>
      <c r="F269">
        <f t="shared" ca="1" si="88"/>
        <v>1413</v>
      </c>
      <c r="G269">
        <f t="shared" ca="1" si="89"/>
        <v>1414</v>
      </c>
      <c r="M269" s="280">
        <v>299</v>
      </c>
      <c r="N269" s="280">
        <f t="shared" si="91"/>
        <v>1.015398485507681</v>
      </c>
      <c r="AK269">
        <f t="shared" si="92"/>
        <v>-9.1941659999999995E-2</v>
      </c>
      <c r="AL269">
        <f t="shared" si="93"/>
        <v>0.81817971300000003</v>
      </c>
      <c r="AM269">
        <f t="shared" si="94"/>
        <v>0.38387099721099993</v>
      </c>
      <c r="AN269">
        <f t="shared" si="95"/>
        <v>-0.11754562660473102</v>
      </c>
      <c r="AO269">
        <f t="shared" si="96"/>
        <v>2.6855713640162496E-2</v>
      </c>
      <c r="AP269">
        <f t="shared" si="97"/>
        <v>-4.5477114819997859E-3</v>
      </c>
      <c r="AQ269">
        <f t="shared" si="98"/>
        <v>5.7047899978827183E-4</v>
      </c>
      <c r="AR269">
        <f t="shared" si="99"/>
        <v>-4.4992762806836799E-5</v>
      </c>
      <c r="AS269">
        <f t="shared" si="100"/>
        <v>1.5735062679635428E-6</v>
      </c>
      <c r="BJ269">
        <f t="shared" si="101"/>
        <v>1.2716149999999999</v>
      </c>
      <c r="BK269">
        <f t="shared" si="102"/>
        <v>0.515546265</v>
      </c>
      <c r="BL269">
        <f t="shared" si="103"/>
        <v>0.18353882258399998</v>
      </c>
      <c r="BM269">
        <f t="shared" si="104"/>
        <v>-7.5604017415862E-3</v>
      </c>
      <c r="BN269">
        <f t="shared" si="105"/>
        <v>9.8969929539634792E-6</v>
      </c>
    </row>
    <row r="270" spans="1:66" ht="15">
      <c r="A270" s="32">
        <v>7</v>
      </c>
      <c r="B270" s="33">
        <f t="shared" ca="1" si="85"/>
        <v>1413.8919076794211</v>
      </c>
      <c r="C270">
        <f t="shared" si="86"/>
        <v>1382</v>
      </c>
      <c r="D270">
        <f t="shared" ca="1" si="90"/>
        <v>6.9946612421180738</v>
      </c>
      <c r="E270">
        <f t="shared" ca="1" si="87"/>
        <v>7.0006470162123069</v>
      </c>
      <c r="F270">
        <f t="shared" ca="1" si="88"/>
        <v>1413</v>
      </c>
      <c r="G270">
        <f t="shared" ca="1" si="89"/>
        <v>1414</v>
      </c>
      <c r="M270" s="280">
        <v>300</v>
      </c>
      <c r="N270" s="280">
        <f t="shared" si="91"/>
        <v>1.0198185724937554</v>
      </c>
      <c r="AK270">
        <f t="shared" si="92"/>
        <v>-9.1941659999999995E-2</v>
      </c>
      <c r="AL270">
        <f t="shared" si="93"/>
        <v>0.82091610000000004</v>
      </c>
      <c r="AM270">
        <f t="shared" si="94"/>
        <v>0.38644298999999993</v>
      </c>
      <c r="AN270">
        <f t="shared" si="95"/>
        <v>-0.11872896300000002</v>
      </c>
      <c r="AO270">
        <f t="shared" si="96"/>
        <v>2.72167938E-2</v>
      </c>
      <c r="AP270">
        <f t="shared" si="97"/>
        <v>-4.6242705600000001E-3</v>
      </c>
      <c r="AQ270">
        <f t="shared" si="98"/>
        <v>5.8202288369999997E-4</v>
      </c>
      <c r="AR270">
        <f t="shared" si="99"/>
        <v>-4.6056732840000002E-5</v>
      </c>
      <c r="AS270">
        <f t="shared" si="100"/>
        <v>1.6161028955999997E-6</v>
      </c>
      <c r="BJ270">
        <f t="shared" si="101"/>
        <v>1.2716149999999999</v>
      </c>
      <c r="BK270">
        <f t="shared" si="102"/>
        <v>0.51727049999999997</v>
      </c>
      <c r="BL270">
        <f t="shared" si="103"/>
        <v>0.18476855999999997</v>
      </c>
      <c r="BM270">
        <f t="shared" si="104"/>
        <v>-7.6365126E-3</v>
      </c>
      <c r="BN270">
        <f t="shared" si="105"/>
        <v>1.00300599E-5</v>
      </c>
    </row>
    <row r="271" spans="1:66" ht="15">
      <c r="A271" s="32">
        <v>7</v>
      </c>
      <c r="B271" s="33">
        <f t="shared" ca="1" si="85"/>
        <v>1413.8919076794211</v>
      </c>
      <c r="C271">
        <f t="shared" si="86"/>
        <v>1382</v>
      </c>
      <c r="D271">
        <f t="shared" ca="1" si="90"/>
        <v>6.9946612421180738</v>
      </c>
      <c r="E271">
        <f t="shared" ca="1" si="87"/>
        <v>7.0006470162123069</v>
      </c>
      <c r="F271">
        <f t="shared" ca="1" si="88"/>
        <v>1413</v>
      </c>
      <c r="G271">
        <f t="shared" ca="1" si="89"/>
        <v>1414</v>
      </c>
      <c r="M271" s="280">
        <v>301</v>
      </c>
      <c r="N271" s="280">
        <f t="shared" si="91"/>
        <v>1.024242106650648</v>
      </c>
      <c r="AK271">
        <f t="shared" si="92"/>
        <v>-9.1941659999999995E-2</v>
      </c>
      <c r="AL271">
        <f t="shared" si="93"/>
        <v>0.82365248700000004</v>
      </c>
      <c r="AM271">
        <f t="shared" si="94"/>
        <v>0.38902357041099994</v>
      </c>
      <c r="AN271">
        <f t="shared" si="95"/>
        <v>-0.11992021465946902</v>
      </c>
      <c r="AO271">
        <f t="shared" si="96"/>
        <v>2.7581502872397697E-2</v>
      </c>
      <c r="AP271">
        <f t="shared" si="97"/>
        <v>-4.7018572593891918E-3</v>
      </c>
      <c r="AQ271">
        <f t="shared" si="98"/>
        <v>5.9376077739526994E-4</v>
      </c>
      <c r="AR271">
        <f t="shared" si="99"/>
        <v>-4.7142196413177244E-5</v>
      </c>
      <c r="AS271">
        <f t="shared" si="100"/>
        <v>1.6597051263042635E-6</v>
      </c>
      <c r="BJ271">
        <f t="shared" si="101"/>
        <v>1.2716149999999999</v>
      </c>
      <c r="BK271">
        <f t="shared" si="102"/>
        <v>0.51899473500000004</v>
      </c>
      <c r="BL271">
        <f t="shared" si="103"/>
        <v>0.18600240338399995</v>
      </c>
      <c r="BM271">
        <f t="shared" si="104"/>
        <v>-7.7131325592538005E-3</v>
      </c>
      <c r="BN271">
        <f t="shared" si="105"/>
        <v>1.0164464189833079E-5</v>
      </c>
    </row>
    <row r="272" spans="1:66" ht="15">
      <c r="A272" s="32">
        <v>7</v>
      </c>
      <c r="B272" s="33">
        <f t="shared" ca="1" si="85"/>
        <v>1413.8919076794211</v>
      </c>
      <c r="C272">
        <f t="shared" si="86"/>
        <v>1382</v>
      </c>
      <c r="D272">
        <f t="shared" ca="1" si="90"/>
        <v>6.9946612421180738</v>
      </c>
      <c r="E272">
        <f t="shared" ca="1" si="87"/>
        <v>7.0006470162123069</v>
      </c>
      <c r="F272">
        <f t="shared" ca="1" si="88"/>
        <v>1413</v>
      </c>
      <c r="G272">
        <f t="shared" ca="1" si="89"/>
        <v>1414</v>
      </c>
      <c r="M272" s="280">
        <v>302</v>
      </c>
      <c r="N272" s="280">
        <f t="shared" si="91"/>
        <v>1.0286690777761096</v>
      </c>
      <c r="AK272">
        <f t="shared" si="92"/>
        <v>-9.1941659999999995E-2</v>
      </c>
      <c r="AL272">
        <f t="shared" si="93"/>
        <v>0.82638887400000005</v>
      </c>
      <c r="AM272">
        <f t="shared" si="94"/>
        <v>0.39161273844399996</v>
      </c>
      <c r="AN272">
        <f t="shared" si="95"/>
        <v>-0.12111940796735202</v>
      </c>
      <c r="AO272">
        <f t="shared" si="96"/>
        <v>2.7949865090382366E-2</v>
      </c>
      <c r="AP272">
        <f t="shared" si="97"/>
        <v>-4.7804818906351043E-3</v>
      </c>
      <c r="AQ272">
        <f t="shared" si="98"/>
        <v>6.0569528061945655E-4</v>
      </c>
      <c r="AR272">
        <f t="shared" si="99"/>
        <v>-4.8249514145495796E-5</v>
      </c>
      <c r="AS272">
        <f t="shared" si="100"/>
        <v>1.7043332402959281E-6</v>
      </c>
      <c r="BJ272">
        <f t="shared" si="101"/>
        <v>1.2716149999999999</v>
      </c>
      <c r="BK272">
        <f t="shared" si="102"/>
        <v>0.52071897</v>
      </c>
      <c r="BL272">
        <f t="shared" si="103"/>
        <v>0.18724035273599995</v>
      </c>
      <c r="BM272">
        <f t="shared" si="104"/>
        <v>-7.7902633163504003E-3</v>
      </c>
      <c r="BN272">
        <f t="shared" si="105"/>
        <v>1.0300214753930865E-5</v>
      </c>
    </row>
    <row r="273" spans="1:66" ht="15">
      <c r="A273" s="32">
        <v>7</v>
      </c>
      <c r="B273" s="33">
        <f t="shared" ca="1" si="85"/>
        <v>1413.8919076794211</v>
      </c>
      <c r="C273">
        <f t="shared" si="86"/>
        <v>1382</v>
      </c>
      <c r="D273">
        <f t="shared" ca="1" si="90"/>
        <v>6.9946612421180738</v>
      </c>
      <c r="E273">
        <f t="shared" ca="1" si="87"/>
        <v>7.0006470162123069</v>
      </c>
      <c r="F273">
        <f t="shared" ca="1" si="88"/>
        <v>1413</v>
      </c>
      <c r="G273">
        <f t="shared" ca="1" si="89"/>
        <v>1414</v>
      </c>
      <c r="M273" s="280">
        <v>303</v>
      </c>
      <c r="N273" s="280">
        <f t="shared" si="91"/>
        <v>1.0330994757013541</v>
      </c>
      <c r="AK273">
        <f t="shared" si="92"/>
        <v>-9.1941659999999995E-2</v>
      </c>
      <c r="AL273">
        <f t="shared" si="93"/>
        <v>0.82912526100000006</v>
      </c>
      <c r="AM273">
        <f t="shared" si="94"/>
        <v>0.39421049409899994</v>
      </c>
      <c r="AN273">
        <f t="shared" si="95"/>
        <v>-0.12232656930786302</v>
      </c>
      <c r="AO273">
        <f t="shared" si="96"/>
        <v>2.8321904767623137E-2</v>
      </c>
      <c r="AP273">
        <f t="shared" si="97"/>
        <v>-4.8601548329415553E-3</v>
      </c>
      <c r="AQ273">
        <f t="shared" si="98"/>
        <v>6.1782901915845225E-4</v>
      </c>
      <c r="AR273">
        <f t="shared" si="99"/>
        <v>-4.9379051480311892E-5</v>
      </c>
      <c r="AS273">
        <f t="shared" si="100"/>
        <v>1.7500078574854168E-6</v>
      </c>
      <c r="BJ273">
        <f t="shared" si="101"/>
        <v>1.2716149999999999</v>
      </c>
      <c r="BK273">
        <f t="shared" si="102"/>
        <v>0.52244320499999997</v>
      </c>
      <c r="BL273">
        <f t="shared" si="103"/>
        <v>0.18848240805599997</v>
      </c>
      <c r="BM273">
        <f t="shared" si="104"/>
        <v>-7.8679065682925996E-3</v>
      </c>
      <c r="BN273">
        <f t="shared" si="105"/>
        <v>1.04373205524802E-5</v>
      </c>
    </row>
    <row r="274" spans="1:66" ht="15">
      <c r="A274" s="32">
        <v>7</v>
      </c>
      <c r="B274" s="33">
        <f t="shared" ca="1" si="85"/>
        <v>1413.8919076794211</v>
      </c>
      <c r="C274">
        <f t="shared" si="86"/>
        <v>1382</v>
      </c>
      <c r="D274">
        <f t="shared" ca="1" si="90"/>
        <v>6.9946612421180738</v>
      </c>
      <c r="E274">
        <f t="shared" ca="1" si="87"/>
        <v>7.0006470162123069</v>
      </c>
      <c r="F274">
        <f t="shared" ca="1" si="88"/>
        <v>1413</v>
      </c>
      <c r="G274">
        <f t="shared" ca="1" si="89"/>
        <v>1414</v>
      </c>
      <c r="M274" s="280">
        <v>304</v>
      </c>
      <c r="N274" s="280">
        <f t="shared" si="91"/>
        <v>1.0375332902909589</v>
      </c>
      <c r="AK274">
        <f t="shared" si="92"/>
        <v>-9.1941659999999995E-2</v>
      </c>
      <c r="AL274">
        <f t="shared" si="93"/>
        <v>0.83186164800000006</v>
      </c>
      <c r="AM274">
        <f t="shared" si="94"/>
        <v>0.39681683737599993</v>
      </c>
      <c r="AN274">
        <f t="shared" si="95"/>
        <v>-0.12354172506521602</v>
      </c>
      <c r="AO274">
        <f t="shared" si="96"/>
        <v>2.8697646298431488E-2</v>
      </c>
      <c r="AP274">
        <f t="shared" si="97"/>
        <v>-4.9408865344767921E-3</v>
      </c>
      <c r="AQ274">
        <f t="shared" si="98"/>
        <v>6.3016464501198155E-4</v>
      </c>
      <c r="AR274">
        <f t="shared" si="99"/>
        <v>-5.0531178733452295E-5</v>
      </c>
      <c r="AS274">
        <f t="shared" si="100"/>
        <v>1.7967499420106402E-6</v>
      </c>
      <c r="BJ274">
        <f t="shared" si="101"/>
        <v>1.2716149999999999</v>
      </c>
      <c r="BK274">
        <f t="shared" si="102"/>
        <v>0.52416744000000004</v>
      </c>
      <c r="BL274">
        <f t="shared" si="103"/>
        <v>0.18972856934399995</v>
      </c>
      <c r="BM274">
        <f t="shared" si="104"/>
        <v>-7.9460640120832E-3</v>
      </c>
      <c r="BN274">
        <f t="shared" si="105"/>
        <v>1.0575790575386624E-5</v>
      </c>
    </row>
    <row r="275" spans="1:66" ht="15">
      <c r="A275" s="32">
        <v>7</v>
      </c>
      <c r="B275" s="33">
        <f t="shared" ca="1" si="85"/>
        <v>1413.8919076794211</v>
      </c>
      <c r="C275">
        <f t="shared" si="86"/>
        <v>1382</v>
      </c>
      <c r="D275">
        <f t="shared" ca="1" si="90"/>
        <v>6.9946612421180738</v>
      </c>
      <c r="E275">
        <f t="shared" ca="1" si="87"/>
        <v>7.0006470162123069</v>
      </c>
      <c r="F275">
        <f t="shared" ca="1" si="88"/>
        <v>1413</v>
      </c>
      <c r="G275">
        <f t="shared" ca="1" si="89"/>
        <v>1414</v>
      </c>
      <c r="M275" s="280">
        <v>305</v>
      </c>
      <c r="N275" s="280">
        <f t="shared" si="91"/>
        <v>1.0419705114427671</v>
      </c>
      <c r="AK275">
        <f t="shared" si="92"/>
        <v>-9.1941659999999995E-2</v>
      </c>
      <c r="AL275">
        <f t="shared" si="93"/>
        <v>0.83459803500000007</v>
      </c>
      <c r="AM275">
        <f t="shared" si="94"/>
        <v>0.39943176827499993</v>
      </c>
      <c r="AN275">
        <f t="shared" si="95"/>
        <v>-0.12476490162362501</v>
      </c>
      <c r="AO275">
        <f t="shared" si="96"/>
        <v>2.907711415776125E-2</v>
      </c>
      <c r="AP275">
        <f t="shared" si="97"/>
        <v>-5.0226875126018504E-3</v>
      </c>
      <c r="AQ275">
        <f t="shared" si="98"/>
        <v>6.4270483656748891E-4</v>
      </c>
      <c r="AR275">
        <f t="shared" si="99"/>
        <v>-5.1706271141776385E-5</v>
      </c>
      <c r="AS275">
        <f t="shared" si="100"/>
        <v>1.8445808068189472E-6</v>
      </c>
      <c r="BJ275">
        <f t="shared" si="101"/>
        <v>1.2716149999999999</v>
      </c>
      <c r="BK275">
        <f t="shared" si="102"/>
        <v>0.525891675</v>
      </c>
      <c r="BL275">
        <f t="shared" si="103"/>
        <v>0.19097883659999998</v>
      </c>
      <c r="BM275">
        <f t="shared" si="104"/>
        <v>-8.0247373447250008E-3</v>
      </c>
      <c r="BN275">
        <f t="shared" si="105"/>
        <v>1.0715633842274375E-5</v>
      </c>
    </row>
    <row r="276" spans="1:66" ht="15">
      <c r="A276" s="32">
        <v>7</v>
      </c>
      <c r="B276" s="33">
        <f t="shared" ca="1" si="85"/>
        <v>1413.8919076794211</v>
      </c>
      <c r="C276">
        <f t="shared" si="86"/>
        <v>1382</v>
      </c>
      <c r="D276">
        <f t="shared" ca="1" si="90"/>
        <v>6.9946612421180738</v>
      </c>
      <c r="E276">
        <f t="shared" ca="1" si="87"/>
        <v>7.0006470162123069</v>
      </c>
      <c r="F276">
        <f t="shared" ca="1" si="88"/>
        <v>1413</v>
      </c>
      <c r="G276">
        <f t="shared" ca="1" si="89"/>
        <v>1414</v>
      </c>
      <c r="M276" s="280">
        <v>306</v>
      </c>
      <c r="N276" s="280">
        <f t="shared" si="91"/>
        <v>1.0464111290877864</v>
      </c>
      <c r="AK276">
        <f t="shared" si="92"/>
        <v>-9.1941659999999995E-2</v>
      </c>
      <c r="AL276">
        <f t="shared" si="93"/>
        <v>0.83733442200000008</v>
      </c>
      <c r="AM276">
        <f t="shared" si="94"/>
        <v>0.40205528679599994</v>
      </c>
      <c r="AN276">
        <f t="shared" si="95"/>
        <v>-0.12599612536730401</v>
      </c>
      <c r="AO276">
        <f t="shared" si="96"/>
        <v>2.9460332901208607E-2</v>
      </c>
      <c r="AP276">
        <f t="shared" si="97"/>
        <v>-5.1055683540989147E-3</v>
      </c>
      <c r="AQ276">
        <f t="shared" si="98"/>
        <v>6.5545229877460168E-4</v>
      </c>
      <c r="AR276">
        <f t="shared" si="99"/>
        <v>-5.2904708912059921E-5</v>
      </c>
      <c r="AS276">
        <f t="shared" si="100"/>
        <v>1.8935221182946647E-6</v>
      </c>
      <c r="BJ276">
        <f t="shared" si="101"/>
        <v>1.2716149999999999</v>
      </c>
      <c r="BK276">
        <f t="shared" si="102"/>
        <v>0.52761590999999997</v>
      </c>
      <c r="BL276">
        <f t="shared" si="103"/>
        <v>0.19223320982399997</v>
      </c>
      <c r="BM276">
        <f t="shared" si="104"/>
        <v>-8.1039282632208009E-3</v>
      </c>
      <c r="BN276">
        <f t="shared" si="105"/>
        <v>1.0856859402486384E-5</v>
      </c>
    </row>
    <row r="277" spans="1:66" ht="15">
      <c r="A277" s="32">
        <v>7</v>
      </c>
      <c r="B277" s="33">
        <f t="shared" ca="1" si="85"/>
        <v>1413.8919076794211</v>
      </c>
      <c r="C277">
        <f t="shared" si="86"/>
        <v>1382</v>
      </c>
      <c r="D277">
        <f t="shared" ca="1" si="90"/>
        <v>6.9946612421180738</v>
      </c>
      <c r="E277">
        <f t="shared" ca="1" si="87"/>
        <v>7.0006470162123069</v>
      </c>
      <c r="F277">
        <f t="shared" ca="1" si="88"/>
        <v>1413</v>
      </c>
      <c r="G277">
        <f t="shared" ca="1" si="89"/>
        <v>1414</v>
      </c>
      <c r="M277" s="280">
        <v>307</v>
      </c>
      <c r="N277" s="280">
        <f t="shared" si="91"/>
        <v>1.0508551331900964</v>
      </c>
      <c r="AK277">
        <f t="shared" si="92"/>
        <v>-9.1941659999999995E-2</v>
      </c>
      <c r="AL277">
        <f t="shared" si="93"/>
        <v>0.84007080900000008</v>
      </c>
      <c r="AM277">
        <f t="shared" si="94"/>
        <v>0.40468739293899997</v>
      </c>
      <c r="AN277">
        <f t="shared" si="95"/>
        <v>-0.12723542268046703</v>
      </c>
      <c r="AO277">
        <f t="shared" si="96"/>
        <v>2.9847327165012098E-2</v>
      </c>
      <c r="AP277">
        <f t="shared" si="97"/>
        <v>-5.1895397153996752E-3</v>
      </c>
      <c r="AQ277">
        <f t="shared" si="98"/>
        <v>6.6840976332016848E-4</v>
      </c>
      <c r="AR277">
        <f t="shared" si="99"/>
        <v>-5.4126877270201412E-5</v>
      </c>
      <c r="AS277">
        <f t="shared" si="100"/>
        <v>1.9435959009325302E-6</v>
      </c>
      <c r="BJ277">
        <f t="shared" si="101"/>
        <v>1.2716149999999999</v>
      </c>
      <c r="BK277">
        <f t="shared" si="102"/>
        <v>0.52934014500000004</v>
      </c>
      <c r="BL277">
        <f t="shared" si="103"/>
        <v>0.19349168901599997</v>
      </c>
      <c r="BM277">
        <f t="shared" si="104"/>
        <v>-8.1836384645734006E-3</v>
      </c>
      <c r="BN277">
        <f t="shared" si="105"/>
        <v>1.099947633508428E-5</v>
      </c>
    </row>
    <row r="278" spans="1:66" ht="15">
      <c r="A278" s="32">
        <v>7</v>
      </c>
      <c r="B278" s="33">
        <f t="shared" ca="1" si="85"/>
        <v>1413.8919076794211</v>
      </c>
      <c r="C278">
        <f t="shared" si="86"/>
        <v>1382</v>
      </c>
      <c r="D278">
        <f t="shared" ca="1" si="90"/>
        <v>6.9946612421180738</v>
      </c>
      <c r="E278">
        <f t="shared" ca="1" si="87"/>
        <v>7.0006470162123069</v>
      </c>
      <c r="F278">
        <f t="shared" ca="1" si="88"/>
        <v>1413</v>
      </c>
      <c r="G278">
        <f t="shared" ca="1" si="89"/>
        <v>1414</v>
      </c>
      <c r="M278" s="280">
        <v>308</v>
      </c>
      <c r="N278" s="280">
        <f t="shared" si="91"/>
        <v>1.0553025137467458</v>
      </c>
      <c r="AK278">
        <f t="shared" si="92"/>
        <v>-9.1941659999999995E-2</v>
      </c>
      <c r="AL278">
        <f t="shared" si="93"/>
        <v>0.84280719600000009</v>
      </c>
      <c r="AM278">
        <f t="shared" si="94"/>
        <v>0.40732808670399995</v>
      </c>
      <c r="AN278">
        <f t="shared" si="95"/>
        <v>-0.12848281994732802</v>
      </c>
      <c r="AO278">
        <f t="shared" si="96"/>
        <v>3.0238121666052605E-2</v>
      </c>
      <c r="AP278">
        <f t="shared" si="97"/>
        <v>-5.2746123228136904E-3</v>
      </c>
      <c r="AQ278">
        <f t="shared" si="98"/>
        <v>6.8157998880387187E-4</v>
      </c>
      <c r="AR278">
        <f t="shared" si="99"/>
        <v>-5.5373166510752194E-5</v>
      </c>
      <c r="AS278">
        <f t="shared" si="100"/>
        <v>1.9948245420573202E-6</v>
      </c>
      <c r="BJ278">
        <f t="shared" si="101"/>
        <v>1.2716149999999999</v>
      </c>
      <c r="BK278">
        <f t="shared" si="102"/>
        <v>0.53106438</v>
      </c>
      <c r="BL278">
        <f t="shared" si="103"/>
        <v>0.19475427417599997</v>
      </c>
      <c r="BM278">
        <f t="shared" si="104"/>
        <v>-8.2638696457856004E-3</v>
      </c>
      <c r="BN278">
        <f t="shared" si="105"/>
        <v>1.1143493748848385E-5</v>
      </c>
    </row>
    <row r="279" spans="1:66" ht="15">
      <c r="A279" s="32">
        <v>7</v>
      </c>
      <c r="B279" s="33">
        <f t="shared" ca="1" si="85"/>
        <v>1413.8919076794211</v>
      </c>
      <c r="C279">
        <f t="shared" si="86"/>
        <v>1382</v>
      </c>
      <c r="D279">
        <f t="shared" ca="1" si="90"/>
        <v>6.9946612421180738</v>
      </c>
      <c r="E279">
        <f t="shared" ca="1" si="87"/>
        <v>7.0006470162123069</v>
      </c>
      <c r="F279">
        <f t="shared" ca="1" si="88"/>
        <v>1413</v>
      </c>
      <c r="G279">
        <f t="shared" ca="1" si="89"/>
        <v>1414</v>
      </c>
      <c r="M279" s="280">
        <v>309</v>
      </c>
      <c r="N279" s="280">
        <f t="shared" si="91"/>
        <v>1.0597532607876599</v>
      </c>
      <c r="AK279">
        <f t="shared" si="92"/>
        <v>-9.1941659999999995E-2</v>
      </c>
      <c r="AL279">
        <f t="shared" si="93"/>
        <v>0.8455435830000001</v>
      </c>
      <c r="AM279">
        <f t="shared" si="94"/>
        <v>0.40997736809099994</v>
      </c>
      <c r="AN279">
        <f t="shared" si="95"/>
        <v>-0.12973834355210101</v>
      </c>
      <c r="AO279">
        <f t="shared" si="96"/>
        <v>3.0632741201853376E-2</v>
      </c>
      <c r="AP279">
        <f t="shared" si="97"/>
        <v>-5.3607969727567433E-3</v>
      </c>
      <c r="AQ279">
        <f t="shared" si="98"/>
        <v>6.9496576091441597E-4</v>
      </c>
      <c r="AR279">
        <f t="shared" si="99"/>
        <v>-5.6643972046771355E-5</v>
      </c>
      <c r="AS279">
        <f t="shared" si="100"/>
        <v>2.0472307965899737E-6</v>
      </c>
      <c r="BJ279">
        <f t="shared" si="101"/>
        <v>1.2716149999999999</v>
      </c>
      <c r="BK279">
        <f t="shared" si="102"/>
        <v>0.53278861499999997</v>
      </c>
      <c r="BL279">
        <f t="shared" si="103"/>
        <v>0.19602096530399996</v>
      </c>
      <c r="BM279">
        <f t="shared" si="104"/>
        <v>-8.3446235038602008E-3</v>
      </c>
      <c r="BN279">
        <f t="shared" si="105"/>
        <v>1.128892078227772E-5</v>
      </c>
    </row>
    <row r="280" spans="1:66" ht="15">
      <c r="A280" s="32">
        <v>7</v>
      </c>
      <c r="B280" s="33">
        <f t="shared" ca="1" si="85"/>
        <v>1413.8919076794211</v>
      </c>
      <c r="C280">
        <f t="shared" si="86"/>
        <v>1382</v>
      </c>
      <c r="D280">
        <f t="shared" ca="1" si="90"/>
        <v>6.9946612421180738</v>
      </c>
      <c r="E280">
        <f t="shared" ca="1" si="87"/>
        <v>7.0006470162123069</v>
      </c>
      <c r="F280">
        <f t="shared" ca="1" si="88"/>
        <v>1413</v>
      </c>
      <c r="G280">
        <f t="shared" ca="1" si="89"/>
        <v>1414</v>
      </c>
      <c r="M280" s="280">
        <v>310</v>
      </c>
      <c r="N280" s="280">
        <f t="shared" si="91"/>
        <v>1.064207364375539</v>
      </c>
      <c r="AK280">
        <f t="shared" si="92"/>
        <v>-9.1941659999999995E-2</v>
      </c>
      <c r="AL280">
        <f t="shared" si="93"/>
        <v>0.84827997000000011</v>
      </c>
      <c r="AM280">
        <f t="shared" si="94"/>
        <v>0.41263523709999994</v>
      </c>
      <c r="AN280">
        <f t="shared" si="95"/>
        <v>-0.13100201987900001</v>
      </c>
      <c r="AO280">
        <f t="shared" si="96"/>
        <v>3.103121065058E-2</v>
      </c>
      <c r="AP280">
        <f t="shared" si="97"/>
        <v>-5.4481045319792008E-3</v>
      </c>
      <c r="AQ280">
        <f t="shared" si="98"/>
        <v>7.0856989260628927E-4</v>
      </c>
      <c r="AR280">
        <f t="shared" si="99"/>
        <v>-5.7939694460006457E-5</v>
      </c>
      <c r="AS280">
        <f t="shared" si="100"/>
        <v>2.1008377918605214E-6</v>
      </c>
      <c r="BJ280">
        <f t="shared" si="101"/>
        <v>1.2716149999999999</v>
      </c>
      <c r="BK280">
        <f t="shared" si="102"/>
        <v>0.53451285000000004</v>
      </c>
      <c r="BL280">
        <f t="shared" si="103"/>
        <v>0.19729176239999996</v>
      </c>
      <c r="BM280">
        <f t="shared" si="104"/>
        <v>-8.4259017358000003E-3</v>
      </c>
      <c r="BN280">
        <f t="shared" si="105"/>
        <v>1.143576660359E-5</v>
      </c>
    </row>
    <row r="281" spans="1:66" ht="15">
      <c r="A281" s="32">
        <v>7</v>
      </c>
      <c r="B281" s="33">
        <f t="shared" ca="1" si="85"/>
        <v>1413.8919076794211</v>
      </c>
      <c r="C281">
        <f t="shared" si="86"/>
        <v>1382</v>
      </c>
      <c r="D281">
        <f t="shared" ca="1" si="90"/>
        <v>6.9946612421180738</v>
      </c>
      <c r="E281">
        <f t="shared" ca="1" si="87"/>
        <v>7.0006470162123069</v>
      </c>
      <c r="F281">
        <f t="shared" ca="1" si="88"/>
        <v>1413</v>
      </c>
      <c r="G281">
        <f t="shared" ca="1" si="89"/>
        <v>1414</v>
      </c>
      <c r="M281" s="280">
        <v>311</v>
      </c>
      <c r="N281" s="280">
        <f t="shared" si="91"/>
        <v>1.0686648146057656</v>
      </c>
      <c r="AK281">
        <f t="shared" si="92"/>
        <v>-9.1941659999999995E-2</v>
      </c>
      <c r="AL281">
        <f t="shared" si="93"/>
        <v>0.85101635700000011</v>
      </c>
      <c r="AM281">
        <f t="shared" si="94"/>
        <v>0.41530169373099995</v>
      </c>
      <c r="AN281">
        <f t="shared" si="95"/>
        <v>-0.13227387531223903</v>
      </c>
      <c r="AO281">
        <f t="shared" si="96"/>
        <v>3.1433554971040417E-2</v>
      </c>
      <c r="AP281">
        <f t="shared" si="97"/>
        <v>-5.5365459377943729E-3</v>
      </c>
      <c r="AQ281">
        <f t="shared" si="98"/>
        <v>7.2239522427710126E-4</v>
      </c>
      <c r="AR281">
        <f t="shared" si="99"/>
        <v>-5.9260739551401183E-5</v>
      </c>
      <c r="AS281">
        <f t="shared" si="100"/>
        <v>2.1556690324681198E-6</v>
      </c>
      <c r="BJ281">
        <f t="shared" si="101"/>
        <v>1.2716149999999999</v>
      </c>
      <c r="BK281">
        <f t="shared" si="102"/>
        <v>0.536237085</v>
      </c>
      <c r="BL281">
        <f t="shared" si="103"/>
        <v>0.19856666546399995</v>
      </c>
      <c r="BM281">
        <f t="shared" si="104"/>
        <v>-8.5077060386078013E-3</v>
      </c>
      <c r="BN281">
        <f t="shared" si="105"/>
        <v>1.158404041072164E-5</v>
      </c>
    </row>
    <row r="282" spans="1:66" ht="15">
      <c r="A282" s="32">
        <v>7</v>
      </c>
      <c r="B282" s="33">
        <f t="shared" ca="1" si="85"/>
        <v>1413.8919076794211</v>
      </c>
      <c r="C282">
        <f t="shared" si="86"/>
        <v>1382</v>
      </c>
      <c r="D282">
        <f t="shared" ca="1" si="90"/>
        <v>6.9946612421180738</v>
      </c>
      <c r="E282">
        <f t="shared" ca="1" si="87"/>
        <v>7.0006470162123069</v>
      </c>
      <c r="F282">
        <f t="shared" ca="1" si="88"/>
        <v>1413</v>
      </c>
      <c r="G282">
        <f t="shared" ca="1" si="89"/>
        <v>1414</v>
      </c>
      <c r="M282" s="280">
        <v>312</v>
      </c>
      <c r="N282" s="280">
        <f t="shared" si="91"/>
        <v>1.0731256016063047</v>
      </c>
      <c r="AK282">
        <f t="shared" si="92"/>
        <v>-9.1941659999999995E-2</v>
      </c>
      <c r="AL282">
        <f t="shared" si="93"/>
        <v>0.85375274400000012</v>
      </c>
      <c r="AM282">
        <f t="shared" si="94"/>
        <v>0.41797673798399998</v>
      </c>
      <c r="AN282">
        <f t="shared" si="95"/>
        <v>-0.13355393623603201</v>
      </c>
      <c r="AO282">
        <f t="shared" si="96"/>
        <v>3.1839799202684926E-2</v>
      </c>
      <c r="AP282">
        <f t="shared" si="97"/>
        <v>-5.6261321983068742E-3</v>
      </c>
      <c r="AQ282">
        <f t="shared" si="98"/>
        <v>7.3644462394549547E-4</v>
      </c>
      <c r="AR282">
        <f t="shared" si="99"/>
        <v>-6.0607518391930948E-5</v>
      </c>
      <c r="AS282">
        <f t="shared" si="100"/>
        <v>2.2117484051885047E-6</v>
      </c>
      <c r="BJ282">
        <f t="shared" si="101"/>
        <v>1.2716149999999999</v>
      </c>
      <c r="BK282">
        <f t="shared" si="102"/>
        <v>0.53796131999999997</v>
      </c>
      <c r="BL282">
        <f t="shared" si="103"/>
        <v>0.19984567449599996</v>
      </c>
      <c r="BM282">
        <f t="shared" si="104"/>
        <v>-8.5900381092864006E-3</v>
      </c>
      <c r="BN282">
        <f t="shared" si="105"/>
        <v>1.1733751431327744E-5</v>
      </c>
    </row>
    <row r="283" spans="1:66" ht="15">
      <c r="A283" s="32">
        <v>7</v>
      </c>
      <c r="B283" s="33">
        <f t="shared" ca="1" si="85"/>
        <v>1413.8919076794211</v>
      </c>
      <c r="C283">
        <f t="shared" si="86"/>
        <v>1382</v>
      </c>
      <c r="D283">
        <f t="shared" ca="1" si="90"/>
        <v>6.9946612421180738</v>
      </c>
      <c r="E283">
        <f t="shared" ca="1" si="87"/>
        <v>7.0006470162123069</v>
      </c>
      <c r="F283">
        <f t="shared" ca="1" si="88"/>
        <v>1413</v>
      </c>
      <c r="G283">
        <f t="shared" ca="1" si="89"/>
        <v>1414</v>
      </c>
      <c r="M283" s="280">
        <v>313</v>
      </c>
      <c r="N283" s="280">
        <f t="shared" si="91"/>
        <v>1.077589715537612</v>
      </c>
      <c r="AK283">
        <f t="shared" si="92"/>
        <v>-9.1941659999999995E-2</v>
      </c>
      <c r="AL283">
        <f t="shared" si="93"/>
        <v>0.85648913100000013</v>
      </c>
      <c r="AM283">
        <f t="shared" si="94"/>
        <v>0.42066036985899996</v>
      </c>
      <c r="AN283">
        <f t="shared" si="95"/>
        <v>-0.13484222903459303</v>
      </c>
      <c r="AO283">
        <f t="shared" si="96"/>
        <v>3.2249968465606176E-2</v>
      </c>
      <c r="AP283">
        <f t="shared" si="97"/>
        <v>-5.7168743926409773E-3</v>
      </c>
      <c r="AQ283">
        <f t="shared" si="98"/>
        <v>7.5072098742963596E-4</v>
      </c>
      <c r="AR283">
        <f t="shared" si="99"/>
        <v>-6.1980447373767548E-5</v>
      </c>
      <c r="AS283">
        <f t="shared" si="100"/>
        <v>2.2691001839291574E-6</v>
      </c>
      <c r="BJ283">
        <f t="shared" si="101"/>
        <v>1.2716149999999999</v>
      </c>
      <c r="BK283">
        <f t="shared" si="102"/>
        <v>0.53968555500000004</v>
      </c>
      <c r="BL283">
        <f t="shared" si="103"/>
        <v>0.20112878949599997</v>
      </c>
      <c r="BM283">
        <f t="shared" si="104"/>
        <v>-8.6728996448386005E-3</v>
      </c>
      <c r="BN283">
        <f t="shared" si="105"/>
        <v>1.188490892278212E-5</v>
      </c>
    </row>
    <row r="284" spans="1:66" ht="15">
      <c r="A284" s="32">
        <v>7</v>
      </c>
      <c r="B284" s="33">
        <f t="shared" ca="1" si="85"/>
        <v>1413.8919076794211</v>
      </c>
      <c r="C284">
        <f t="shared" si="86"/>
        <v>1382</v>
      </c>
      <c r="D284">
        <f t="shared" ca="1" si="90"/>
        <v>6.9946612421180738</v>
      </c>
      <c r="E284">
        <f t="shared" ca="1" si="87"/>
        <v>7.0006470162123069</v>
      </c>
      <c r="F284">
        <f t="shared" ca="1" si="88"/>
        <v>1413</v>
      </c>
      <c r="G284">
        <f t="shared" ca="1" si="89"/>
        <v>1414</v>
      </c>
      <c r="M284" s="280">
        <v>314</v>
      </c>
      <c r="N284" s="280">
        <f t="shared" si="91"/>
        <v>1.0820571465925335</v>
      </c>
      <c r="AK284">
        <f t="shared" si="92"/>
        <v>-9.1941659999999995E-2</v>
      </c>
      <c r="AL284">
        <f t="shared" si="93"/>
        <v>0.85922551800000013</v>
      </c>
      <c r="AM284">
        <f t="shared" si="94"/>
        <v>0.42335258935599995</v>
      </c>
      <c r="AN284">
        <f t="shared" si="95"/>
        <v>-0.13613878009213601</v>
      </c>
      <c r="AO284">
        <f t="shared" si="96"/>
        <v>3.2664087960539163E-2</v>
      </c>
      <c r="AP284">
        <f t="shared" si="97"/>
        <v>-5.8087836711689777E-3</v>
      </c>
      <c r="AQ284">
        <f t="shared" si="98"/>
        <v>7.6522723852626932E-4</v>
      </c>
      <c r="AR284">
        <f t="shared" si="99"/>
        <v>-6.3379948261773931E-5</v>
      </c>
      <c r="AS284">
        <f t="shared" si="100"/>
        <v>2.3277490347325107E-6</v>
      </c>
      <c r="BJ284">
        <f t="shared" si="101"/>
        <v>1.2716149999999999</v>
      </c>
      <c r="BK284">
        <f t="shared" si="102"/>
        <v>0.54140979</v>
      </c>
      <c r="BL284">
        <f t="shared" si="103"/>
        <v>0.20241601046399996</v>
      </c>
      <c r="BM284">
        <f t="shared" si="104"/>
        <v>-8.7562923422672013E-3</v>
      </c>
      <c r="BN284">
        <f t="shared" si="105"/>
        <v>1.2037522172177264E-5</v>
      </c>
    </row>
    <row r="285" spans="1:66" ht="15">
      <c r="A285" s="32">
        <v>7</v>
      </c>
      <c r="B285" s="33">
        <f t="shared" ca="1" si="85"/>
        <v>1413.8919076794211</v>
      </c>
      <c r="C285">
        <f t="shared" si="86"/>
        <v>1382</v>
      </c>
      <c r="D285">
        <f t="shared" ca="1" si="90"/>
        <v>6.9946612421180738</v>
      </c>
      <c r="E285">
        <f t="shared" ca="1" si="87"/>
        <v>7.0006470162123069</v>
      </c>
      <c r="F285">
        <f t="shared" ca="1" si="88"/>
        <v>1413</v>
      </c>
      <c r="G285">
        <f t="shared" ca="1" si="89"/>
        <v>1414</v>
      </c>
      <c r="M285" s="280">
        <v>315</v>
      </c>
      <c r="N285" s="280">
        <f t="shared" si="91"/>
        <v>1.0865278849962123</v>
      </c>
      <c r="AK285">
        <f t="shared" si="92"/>
        <v>-9.1941659999999995E-2</v>
      </c>
      <c r="AL285">
        <f t="shared" si="93"/>
        <v>0.86196190500000014</v>
      </c>
      <c r="AM285">
        <f t="shared" si="94"/>
        <v>0.42605339647499996</v>
      </c>
      <c r="AN285">
        <f t="shared" si="95"/>
        <v>-0.13744361579287501</v>
      </c>
      <c r="AO285">
        <f t="shared" si="96"/>
        <v>3.308218296886125E-2</v>
      </c>
      <c r="AP285">
        <f t="shared" si="97"/>
        <v>-5.9018712557395506E-3</v>
      </c>
      <c r="AQ285">
        <f t="shared" si="98"/>
        <v>7.7996632919036127E-4</v>
      </c>
      <c r="AR285">
        <f t="shared" si="99"/>
        <v>-6.4806448245329989E-5</v>
      </c>
      <c r="AS285">
        <f t="shared" si="100"/>
        <v>2.3877200208274866E-6</v>
      </c>
      <c r="BJ285">
        <f t="shared" si="101"/>
        <v>1.2716149999999999</v>
      </c>
      <c r="BK285">
        <f t="shared" si="102"/>
        <v>0.54313402499999996</v>
      </c>
      <c r="BL285">
        <f t="shared" si="103"/>
        <v>0.20370733739999997</v>
      </c>
      <c r="BM285">
        <f t="shared" si="104"/>
        <v>-8.840217898575E-3</v>
      </c>
      <c r="BN285">
        <f t="shared" si="105"/>
        <v>1.2191600496324375E-5</v>
      </c>
    </row>
    <row r="286" spans="1:66" ht="15">
      <c r="A286" s="32">
        <v>7</v>
      </c>
      <c r="B286" s="33">
        <f t="shared" ca="1" si="85"/>
        <v>1413.8919076794211</v>
      </c>
      <c r="C286">
        <f t="shared" si="86"/>
        <v>1382</v>
      </c>
      <c r="D286">
        <f t="shared" ca="1" si="90"/>
        <v>6.9946612421180738</v>
      </c>
      <c r="E286">
        <f t="shared" ca="1" si="87"/>
        <v>7.0006470162123069</v>
      </c>
      <c r="F286">
        <f t="shared" ca="1" si="88"/>
        <v>1413</v>
      </c>
      <c r="G286">
        <f t="shared" ca="1" si="89"/>
        <v>1414</v>
      </c>
      <c r="M286" s="280">
        <v>316</v>
      </c>
      <c r="N286" s="280">
        <f t="shared" si="91"/>
        <v>1.0910019210059945</v>
      </c>
      <c r="AK286">
        <f t="shared" si="92"/>
        <v>-9.1941659999999995E-2</v>
      </c>
      <c r="AL286">
        <f t="shared" si="93"/>
        <v>0.86469829200000003</v>
      </c>
      <c r="AM286">
        <f t="shared" si="94"/>
        <v>0.42876279121599997</v>
      </c>
      <c r="AN286">
        <f t="shared" si="95"/>
        <v>-0.13875676252102401</v>
      </c>
      <c r="AO286">
        <f t="shared" si="96"/>
        <v>3.3504278852592127E-2</v>
      </c>
      <c r="AP286">
        <f t="shared" si="97"/>
        <v>-5.9961484399061078E-3</v>
      </c>
      <c r="AQ286">
        <f t="shared" si="98"/>
        <v>7.9494123971530844E-4</v>
      </c>
      <c r="AR286">
        <f t="shared" si="99"/>
        <v>-6.6260379990490807E-5</v>
      </c>
      <c r="AS286">
        <f t="shared" si="100"/>
        <v>2.449038607729689E-6</v>
      </c>
      <c r="BJ286">
        <f t="shared" si="101"/>
        <v>1.2716149999999999</v>
      </c>
      <c r="BK286">
        <f t="shared" si="102"/>
        <v>0.54485826000000004</v>
      </c>
      <c r="BL286">
        <f t="shared" si="103"/>
        <v>0.20500277030399996</v>
      </c>
      <c r="BM286">
        <f t="shared" si="104"/>
        <v>-8.9246780107648006E-3</v>
      </c>
      <c r="BN286">
        <f t="shared" si="105"/>
        <v>1.2347153241753345E-5</v>
      </c>
    </row>
    <row r="287" spans="1:66" ht="15">
      <c r="A287" s="32">
        <v>7</v>
      </c>
      <c r="B287" s="33">
        <f t="shared" ca="1" si="85"/>
        <v>1413.8919076794211</v>
      </c>
      <c r="C287">
        <f t="shared" si="86"/>
        <v>1382</v>
      </c>
      <c r="D287">
        <f t="shared" ca="1" si="90"/>
        <v>6.9946612421180738</v>
      </c>
      <c r="E287">
        <f t="shared" ca="1" si="87"/>
        <v>7.0006470162123069</v>
      </c>
      <c r="F287">
        <f t="shared" ca="1" si="88"/>
        <v>1413</v>
      </c>
      <c r="G287">
        <f t="shared" ca="1" si="89"/>
        <v>1414</v>
      </c>
      <c r="M287" s="280">
        <v>317</v>
      </c>
      <c r="N287" s="280">
        <f t="shared" si="91"/>
        <v>1.0954792449113311</v>
      </c>
      <c r="AK287">
        <f t="shared" si="92"/>
        <v>-9.1941659999999995E-2</v>
      </c>
      <c r="AL287">
        <f t="shared" si="93"/>
        <v>0.86743467900000004</v>
      </c>
      <c r="AM287">
        <f t="shared" si="94"/>
        <v>0.43148077357899994</v>
      </c>
      <c r="AN287">
        <f t="shared" si="95"/>
        <v>-0.14007824666079702</v>
      </c>
      <c r="AO287">
        <f t="shared" si="96"/>
        <v>3.3930401054393856E-2</v>
      </c>
      <c r="AP287">
        <f t="shared" si="97"/>
        <v>-6.0916265891551606E-3</v>
      </c>
      <c r="AQ287">
        <f t="shared" si="98"/>
        <v>8.1015497891372438E-4</v>
      </c>
      <c r="AR287">
        <f t="shared" si="99"/>
        <v>-6.774218169247792E-5</v>
      </c>
      <c r="AS287">
        <f t="shared" si="100"/>
        <v>2.5117306683905549E-6</v>
      </c>
      <c r="BJ287">
        <f t="shared" si="101"/>
        <v>1.2716149999999999</v>
      </c>
      <c r="BK287">
        <f t="shared" si="102"/>
        <v>0.546582495</v>
      </c>
      <c r="BL287">
        <f t="shared" si="103"/>
        <v>0.20630230917599995</v>
      </c>
      <c r="BM287">
        <f t="shared" si="104"/>
        <v>-9.0096743758394E-3</v>
      </c>
      <c r="BN287">
        <f t="shared" si="105"/>
        <v>1.250418978471276E-5</v>
      </c>
    </row>
    <row r="288" spans="1:66" ht="15">
      <c r="A288" s="32">
        <v>7</v>
      </c>
      <c r="B288" s="33">
        <f t="shared" ca="1" si="85"/>
        <v>1413.8919076794211</v>
      </c>
      <c r="C288">
        <f t="shared" si="86"/>
        <v>1382</v>
      </c>
      <c r="D288">
        <f t="shared" ca="1" si="90"/>
        <v>6.9946612421180738</v>
      </c>
      <c r="E288">
        <f t="shared" ca="1" si="87"/>
        <v>7.0006470162123069</v>
      </c>
      <c r="F288">
        <f t="shared" ca="1" si="88"/>
        <v>1413</v>
      </c>
      <c r="G288">
        <f t="shared" ca="1" si="89"/>
        <v>1414</v>
      </c>
      <c r="M288" s="280">
        <v>318</v>
      </c>
      <c r="N288" s="280">
        <f t="shared" si="91"/>
        <v>1.0999598470336869</v>
      </c>
      <c r="AK288">
        <f t="shared" si="92"/>
        <v>-9.1941659999999995E-2</v>
      </c>
      <c r="AL288">
        <f t="shared" si="93"/>
        <v>0.87017106600000005</v>
      </c>
      <c r="AM288">
        <f t="shared" si="94"/>
        <v>0.43420734356399993</v>
      </c>
      <c r="AN288">
        <f t="shared" si="95"/>
        <v>-0.14140809459640802</v>
      </c>
      <c r="AO288">
        <f t="shared" si="96"/>
        <v>3.4360575097570845E-2</v>
      </c>
      <c r="AP288">
        <f t="shared" si="97"/>
        <v>-6.1883171411346765E-3</v>
      </c>
      <c r="AQ288">
        <f t="shared" si="98"/>
        <v>8.2561058429880103E-4</v>
      </c>
      <c r="AR288">
        <f t="shared" si="99"/>
        <v>-6.9252297128505075E-5</v>
      </c>
      <c r="AS288">
        <f t="shared" si="100"/>
        <v>2.5758224883957772E-6</v>
      </c>
      <c r="BJ288">
        <f t="shared" si="101"/>
        <v>1.2716149999999999</v>
      </c>
      <c r="BK288">
        <f t="shared" si="102"/>
        <v>0.54830672999999996</v>
      </c>
      <c r="BL288">
        <f t="shared" si="103"/>
        <v>0.20760595401599996</v>
      </c>
      <c r="BM288">
        <f t="shared" si="104"/>
        <v>-9.0952086908016004E-3</v>
      </c>
      <c r="BN288">
        <f t="shared" si="105"/>
        <v>1.2662719531169904E-5</v>
      </c>
    </row>
    <row r="289" spans="1:66" ht="15">
      <c r="A289" s="32">
        <v>7</v>
      </c>
      <c r="B289" s="33">
        <f t="shared" ca="1" si="85"/>
        <v>1413.8919076794211</v>
      </c>
      <c r="C289">
        <f t="shared" si="86"/>
        <v>1382</v>
      </c>
      <c r="D289">
        <f t="shared" ca="1" si="90"/>
        <v>6.9946612421180738</v>
      </c>
      <c r="E289">
        <f t="shared" ca="1" si="87"/>
        <v>7.0006470162123069</v>
      </c>
      <c r="F289">
        <f t="shared" ca="1" si="88"/>
        <v>1413</v>
      </c>
      <c r="G289">
        <f t="shared" ca="1" si="89"/>
        <v>1414</v>
      </c>
      <c r="M289" s="280">
        <v>319</v>
      </c>
      <c r="N289" s="280">
        <f t="shared" si="91"/>
        <v>1.1044437177264428</v>
      </c>
      <c r="AK289">
        <f t="shared" si="92"/>
        <v>-9.1941659999999995E-2</v>
      </c>
      <c r="AL289">
        <f t="shared" si="93"/>
        <v>0.87290745300000006</v>
      </c>
      <c r="AM289">
        <f t="shared" si="94"/>
        <v>0.43694250117099998</v>
      </c>
      <c r="AN289">
        <f t="shared" si="95"/>
        <v>-0.14274633271207102</v>
      </c>
      <c r="AO289">
        <f t="shared" si="96"/>
        <v>3.4794826586069853E-2</v>
      </c>
      <c r="AP289">
        <f t="shared" si="97"/>
        <v>-6.2862316058824369E-3</v>
      </c>
      <c r="AQ289">
        <f t="shared" si="98"/>
        <v>8.4131112226624484E-4</v>
      </c>
      <c r="AR289">
        <f t="shared" si="99"/>
        <v>-7.0791175710939431E-5</v>
      </c>
      <c r="AS289">
        <f t="shared" si="100"/>
        <v>2.6413407712133208E-6</v>
      </c>
      <c r="BJ289">
        <f t="shared" si="101"/>
        <v>1.2716149999999999</v>
      </c>
      <c r="BK289">
        <f t="shared" si="102"/>
        <v>0.55003096500000004</v>
      </c>
      <c r="BL289">
        <f t="shared" si="103"/>
        <v>0.20891370482399996</v>
      </c>
      <c r="BM289">
        <f t="shared" si="104"/>
        <v>-9.1812826526542005E-3</v>
      </c>
      <c r="BN289">
        <f t="shared" si="105"/>
        <v>1.282275191681076E-5</v>
      </c>
    </row>
    <row r="290" spans="1:66" ht="15">
      <c r="A290" s="32">
        <v>7</v>
      </c>
      <c r="B290" s="33">
        <f t="shared" ca="1" si="85"/>
        <v>1413.8919076794211</v>
      </c>
      <c r="C290">
        <f t="shared" si="86"/>
        <v>1382</v>
      </c>
      <c r="D290">
        <f t="shared" ca="1" si="90"/>
        <v>6.9946612421180738</v>
      </c>
      <c r="E290">
        <f t="shared" ca="1" si="87"/>
        <v>7.0006470162123069</v>
      </c>
      <c r="F290">
        <f t="shared" ca="1" si="88"/>
        <v>1413</v>
      </c>
      <c r="G290">
        <f t="shared" ca="1" si="89"/>
        <v>1414</v>
      </c>
      <c r="M290" s="280">
        <v>320</v>
      </c>
      <c r="N290" s="280">
        <f t="shared" si="91"/>
        <v>1.108930847374805</v>
      </c>
      <c r="AK290">
        <f t="shared" si="92"/>
        <v>-9.1941659999999995E-2</v>
      </c>
      <c r="AL290">
        <f t="shared" si="93"/>
        <v>0.87564384000000006</v>
      </c>
      <c r="AM290">
        <f t="shared" si="94"/>
        <v>0.43968624639999998</v>
      </c>
      <c r="AN290">
        <f t="shared" si="95"/>
        <v>-0.14409298739200002</v>
      </c>
      <c r="AO290">
        <f t="shared" si="96"/>
        <v>3.5233181204479998E-2</v>
      </c>
      <c r="AP290">
        <f t="shared" si="97"/>
        <v>-6.3853815660544011E-3</v>
      </c>
      <c r="AQ290">
        <f t="shared" si="98"/>
        <v>8.572596882767871E-4</v>
      </c>
      <c r="AR290">
        <f t="shared" si="99"/>
        <v>-7.2359272540798987E-5</v>
      </c>
      <c r="AS290">
        <f t="shared" si="100"/>
        <v>2.7083126434913318E-6</v>
      </c>
      <c r="BJ290">
        <f t="shared" si="101"/>
        <v>1.2716149999999999</v>
      </c>
      <c r="BK290">
        <f t="shared" si="102"/>
        <v>0.5517552</v>
      </c>
      <c r="BL290">
        <f t="shared" si="103"/>
        <v>0.21022556159999997</v>
      </c>
      <c r="BM290">
        <f t="shared" si="104"/>
        <v>-9.2678979584000006E-3</v>
      </c>
      <c r="BN290">
        <f t="shared" si="105"/>
        <v>1.298429640704E-5</v>
      </c>
    </row>
    <row r="291" spans="1:66" ht="15">
      <c r="A291" s="32">
        <v>7</v>
      </c>
      <c r="B291" s="33">
        <f t="shared" ca="1" si="85"/>
        <v>1413.8919076794211</v>
      </c>
      <c r="C291">
        <f t="shared" si="86"/>
        <v>1382</v>
      </c>
      <c r="D291">
        <f t="shared" ca="1" si="90"/>
        <v>6.9946612421180738</v>
      </c>
      <c r="E291">
        <f t="shared" ca="1" si="87"/>
        <v>7.0006470162123069</v>
      </c>
      <c r="F291">
        <f t="shared" ca="1" si="88"/>
        <v>1413</v>
      </c>
      <c r="G291">
        <f t="shared" ca="1" si="89"/>
        <v>1414</v>
      </c>
      <c r="M291" s="280">
        <v>321</v>
      </c>
      <c r="N291" s="280">
        <f t="shared" si="91"/>
        <v>1.1134212263957088</v>
      </c>
      <c r="AK291">
        <f t="shared" si="92"/>
        <v>-9.1941659999999995E-2</v>
      </c>
      <c r="AL291">
        <f t="shared" si="93"/>
        <v>0.87838022700000007</v>
      </c>
      <c r="AM291">
        <f t="shared" si="94"/>
        <v>0.44243857925099994</v>
      </c>
      <c r="AN291">
        <f t="shared" si="95"/>
        <v>-0.14544808502040901</v>
      </c>
      <c r="AO291">
        <f t="shared" si="96"/>
        <v>3.5675664718032733E-2</v>
      </c>
      <c r="AP291">
        <f t="shared" si="97"/>
        <v>-6.4857786771530587E-3</v>
      </c>
      <c r="AQ291">
        <f t="shared" si="98"/>
        <v>8.7345940703927049E-4</v>
      </c>
      <c r="AR291">
        <f t="shared" si="99"/>
        <v>-7.3957048461587794E-5</v>
      </c>
      <c r="AS291">
        <f t="shared" si="100"/>
        <v>2.7767656604062677E-6</v>
      </c>
      <c r="BJ291">
        <f t="shared" si="101"/>
        <v>1.2716149999999999</v>
      </c>
      <c r="BK291">
        <f t="shared" si="102"/>
        <v>0.55347943499999996</v>
      </c>
      <c r="BL291">
        <f t="shared" si="103"/>
        <v>0.21154152434399998</v>
      </c>
      <c r="BM291">
        <f t="shared" si="104"/>
        <v>-9.3550563050418013E-3</v>
      </c>
      <c r="BN291">
        <f t="shared" si="105"/>
        <v>1.3147362496981E-5</v>
      </c>
    </row>
    <row r="292" spans="1:66" ht="15">
      <c r="A292" s="32">
        <v>7</v>
      </c>
      <c r="B292" s="33">
        <f t="shared" ca="1" si="85"/>
        <v>1413.8919076794211</v>
      </c>
      <c r="C292">
        <f t="shared" si="86"/>
        <v>1382</v>
      </c>
      <c r="D292">
        <f t="shared" ca="1" si="90"/>
        <v>6.9946612421180738</v>
      </c>
      <c r="E292">
        <f t="shared" ca="1" si="87"/>
        <v>7.0006470162123069</v>
      </c>
      <c r="F292">
        <f t="shared" ca="1" si="88"/>
        <v>1413</v>
      </c>
      <c r="G292">
        <f t="shared" ca="1" si="89"/>
        <v>1414</v>
      </c>
      <c r="M292" s="280">
        <v>322</v>
      </c>
      <c r="N292" s="280">
        <f t="shared" si="91"/>
        <v>1.1179148452377261</v>
      </c>
      <c r="AK292">
        <f t="shared" si="92"/>
        <v>-9.1941659999999995E-2</v>
      </c>
      <c r="AL292">
        <f t="shared" si="93"/>
        <v>0.88111661400000008</v>
      </c>
      <c r="AM292">
        <f t="shared" si="94"/>
        <v>0.44519949972399997</v>
      </c>
      <c r="AN292">
        <f t="shared" si="95"/>
        <v>-0.14681165198151203</v>
      </c>
      <c r="AO292">
        <f t="shared" si="96"/>
        <v>3.6122302972601883E-2</v>
      </c>
      <c r="AP292">
        <f t="shared" si="97"/>
        <v>-6.5874346677557956E-3</v>
      </c>
      <c r="AQ292">
        <f t="shared" si="98"/>
        <v>8.8991343269430897E-4</v>
      </c>
      <c r="AR292">
        <f t="shared" si="99"/>
        <v>-7.5584970113469645E-5</v>
      </c>
      <c r="AS292">
        <f t="shared" si="100"/>
        <v>2.8467278110615619E-6</v>
      </c>
      <c r="BJ292">
        <f t="shared" si="101"/>
        <v>1.2716149999999999</v>
      </c>
      <c r="BK292">
        <f t="shared" si="102"/>
        <v>0.55520367000000004</v>
      </c>
      <c r="BL292">
        <f t="shared" si="103"/>
        <v>0.21286159305599997</v>
      </c>
      <c r="BM292">
        <f t="shared" si="104"/>
        <v>-9.4427593895824013E-3</v>
      </c>
      <c r="BN292">
        <f t="shared" si="105"/>
        <v>1.3311959711475824E-5</v>
      </c>
    </row>
    <row r="293" spans="1:66" ht="15">
      <c r="A293" s="32">
        <v>7</v>
      </c>
      <c r="B293" s="33">
        <f t="shared" ca="1" si="85"/>
        <v>1413.8919076794211</v>
      </c>
      <c r="C293">
        <f t="shared" si="86"/>
        <v>1382</v>
      </c>
      <c r="D293">
        <f t="shared" ca="1" si="90"/>
        <v>6.9946612421180738</v>
      </c>
      <c r="E293">
        <f t="shared" ca="1" si="87"/>
        <v>7.0006470162123069</v>
      </c>
      <c r="F293">
        <f t="shared" ca="1" si="88"/>
        <v>1413</v>
      </c>
      <c r="G293">
        <f t="shared" ca="1" si="89"/>
        <v>1414</v>
      </c>
      <c r="M293" s="280">
        <v>323</v>
      </c>
      <c r="N293" s="280">
        <f t="shared" si="91"/>
        <v>1.1224116943809719</v>
      </c>
      <c r="AK293">
        <f t="shared" si="92"/>
        <v>-9.1941659999999995E-2</v>
      </c>
      <c r="AL293">
        <f t="shared" si="93"/>
        <v>0.88385300100000008</v>
      </c>
      <c r="AM293">
        <f t="shared" si="94"/>
        <v>0.44796900781899995</v>
      </c>
      <c r="AN293">
        <f t="shared" si="95"/>
        <v>-0.14818371465952301</v>
      </c>
      <c r="AO293">
        <f t="shared" si="96"/>
        <v>3.6573121894703617E-2</v>
      </c>
      <c r="AP293">
        <f t="shared" si="97"/>
        <v>-6.6903613397432471E-3</v>
      </c>
      <c r="AQ293">
        <f t="shared" si="98"/>
        <v>9.066249489985234E-4</v>
      </c>
      <c r="AR293">
        <f t="shared" si="99"/>
        <v>-7.7243509987781327E-5</v>
      </c>
      <c r="AS293">
        <f t="shared" si="100"/>
        <v>2.9182275239371325E-6</v>
      </c>
      <c r="BJ293">
        <f t="shared" si="101"/>
        <v>1.2716149999999999</v>
      </c>
      <c r="BK293">
        <f t="shared" si="102"/>
        <v>0.556927905</v>
      </c>
      <c r="BL293">
        <f t="shared" si="103"/>
        <v>0.21418576773599995</v>
      </c>
      <c r="BM293">
        <f t="shared" si="104"/>
        <v>-9.5310089090246009E-3</v>
      </c>
      <c r="BN293">
        <f t="shared" si="105"/>
        <v>1.3478097605085239E-5</v>
      </c>
    </row>
    <row r="294" spans="1:66" ht="15">
      <c r="A294" s="32">
        <v>7</v>
      </c>
      <c r="B294" s="33">
        <f t="shared" ca="1" si="85"/>
        <v>1413.8919076794211</v>
      </c>
      <c r="C294">
        <f t="shared" si="86"/>
        <v>1382</v>
      </c>
      <c r="D294">
        <f t="shared" ca="1" si="90"/>
        <v>6.9946612421180738</v>
      </c>
      <c r="E294">
        <f t="shared" ca="1" si="87"/>
        <v>7.0006470162123069</v>
      </c>
      <c r="F294">
        <f t="shared" ca="1" si="88"/>
        <v>1413</v>
      </c>
      <c r="G294">
        <f t="shared" ca="1" si="89"/>
        <v>1414</v>
      </c>
      <c r="M294" s="280">
        <v>324</v>
      </c>
      <c r="N294" s="280">
        <f t="shared" si="91"/>
        <v>1.1269117643370123</v>
      </c>
      <c r="AK294">
        <f t="shared" si="92"/>
        <v>-9.1941659999999995E-2</v>
      </c>
      <c r="AL294">
        <f t="shared" si="93"/>
        <v>0.88658938800000009</v>
      </c>
      <c r="AM294">
        <f t="shared" si="94"/>
        <v>0.45074710353599995</v>
      </c>
      <c r="AN294">
        <f t="shared" si="95"/>
        <v>-0.14956429943865601</v>
      </c>
      <c r="AO294">
        <f t="shared" si="96"/>
        <v>3.7028147491496445E-2</v>
      </c>
      <c r="AP294">
        <f t="shared" si="97"/>
        <v>-6.7945705685276596E-3</v>
      </c>
      <c r="AQ294">
        <f t="shared" si="98"/>
        <v>9.2359716950935183E-4</v>
      </c>
      <c r="AR294">
        <f t="shared" si="99"/>
        <v>-7.8933146481886718E-5</v>
      </c>
      <c r="AS294">
        <f t="shared" si="100"/>
        <v>2.9912936723900654E-6</v>
      </c>
      <c r="BJ294">
        <f t="shared" si="101"/>
        <v>1.2716149999999999</v>
      </c>
      <c r="BK294">
        <f t="shared" si="102"/>
        <v>0.55865213999999996</v>
      </c>
      <c r="BL294">
        <f t="shared" si="103"/>
        <v>0.21551404838399996</v>
      </c>
      <c r="BM294">
        <f t="shared" si="104"/>
        <v>-9.6198065603712007E-3</v>
      </c>
      <c r="BN294">
        <f t="shared" si="105"/>
        <v>1.3645785762088705E-5</v>
      </c>
    </row>
    <row r="295" spans="1:66" ht="15">
      <c r="A295" s="32">
        <v>7</v>
      </c>
      <c r="B295" s="33">
        <f t="shared" ca="1" si="85"/>
        <v>1413.8919076794211</v>
      </c>
      <c r="C295">
        <f t="shared" si="86"/>
        <v>1382</v>
      </c>
      <c r="D295">
        <f t="shared" ca="1" si="90"/>
        <v>6.9946612421180738</v>
      </c>
      <c r="E295">
        <f t="shared" ca="1" si="87"/>
        <v>7.0006470162123069</v>
      </c>
      <c r="F295">
        <f t="shared" ca="1" si="88"/>
        <v>1413</v>
      </c>
      <c r="G295">
        <f t="shared" ca="1" si="89"/>
        <v>1414</v>
      </c>
      <c r="M295" s="280">
        <v>325</v>
      </c>
      <c r="N295" s="280">
        <f t="shared" si="91"/>
        <v>1.1314150456487715</v>
      </c>
      <c r="AK295">
        <f t="shared" si="92"/>
        <v>-9.1941659999999995E-2</v>
      </c>
      <c r="AL295">
        <f t="shared" si="93"/>
        <v>0.8893257750000001</v>
      </c>
      <c r="AM295">
        <f t="shared" si="94"/>
        <v>0.45353378687499996</v>
      </c>
      <c r="AN295">
        <f t="shared" si="95"/>
        <v>-0.15095343270312503</v>
      </c>
      <c r="AO295">
        <f t="shared" si="96"/>
        <v>3.7487405850781245E-2</v>
      </c>
      <c r="AP295">
        <f t="shared" si="97"/>
        <v>-6.9000743032812508E-3</v>
      </c>
      <c r="AQ295">
        <f t="shared" si="98"/>
        <v>9.4083333777043453E-4</v>
      </c>
      <c r="AR295">
        <f t="shared" si="99"/>
        <v>-8.0654363954372571E-5</v>
      </c>
      <c r="AS295">
        <f t="shared" si="100"/>
        <v>3.0659555802067804E-6</v>
      </c>
      <c r="BJ295">
        <f t="shared" si="101"/>
        <v>1.2716149999999999</v>
      </c>
      <c r="BK295">
        <f t="shared" si="102"/>
        <v>0.56037637500000004</v>
      </c>
      <c r="BL295">
        <f t="shared" si="103"/>
        <v>0.21684643499999995</v>
      </c>
      <c r="BM295">
        <f t="shared" si="104"/>
        <v>-9.709154040625001E-3</v>
      </c>
      <c r="BN295">
        <f t="shared" si="105"/>
        <v>1.3815033796484375E-5</v>
      </c>
    </row>
    <row r="296" spans="1:66" ht="15">
      <c r="A296" s="32">
        <v>7</v>
      </c>
      <c r="B296" s="33">
        <f t="shared" ca="1" si="85"/>
        <v>1413.8919076794211</v>
      </c>
      <c r="C296">
        <f t="shared" si="86"/>
        <v>1382</v>
      </c>
      <c r="D296">
        <f t="shared" ca="1" si="90"/>
        <v>6.9946612421180738</v>
      </c>
      <c r="E296">
        <f t="shared" ca="1" si="87"/>
        <v>7.0006470162123069</v>
      </c>
      <c r="F296">
        <f t="shared" ca="1" si="88"/>
        <v>1413</v>
      </c>
      <c r="G296">
        <f t="shared" ca="1" si="89"/>
        <v>1414</v>
      </c>
      <c r="M296" s="280">
        <v>326</v>
      </c>
      <c r="N296" s="280">
        <f t="shared" si="91"/>
        <v>1.1359215288904372</v>
      </c>
      <c r="AK296">
        <f t="shared" si="92"/>
        <v>-9.1941659999999995E-2</v>
      </c>
      <c r="AL296">
        <f t="shared" si="93"/>
        <v>0.8920621620000001</v>
      </c>
      <c r="AM296">
        <f t="shared" si="94"/>
        <v>0.45632905783599997</v>
      </c>
      <c r="AN296">
        <f t="shared" si="95"/>
        <v>-0.15235114083714402</v>
      </c>
      <c r="AO296">
        <f t="shared" si="96"/>
        <v>3.7950923141001243E-2</v>
      </c>
      <c r="AP296">
        <f t="shared" si="97"/>
        <v>-7.0068845671645659E-3</v>
      </c>
      <c r="AQ296">
        <f t="shared" si="98"/>
        <v>9.5833672749757364E-4</v>
      </c>
      <c r="AR296">
        <f t="shared" si="99"/>
        <v>-8.2407652780587152E-5</v>
      </c>
      <c r="AS296">
        <f t="shared" si="100"/>
        <v>3.1422430272070107E-6</v>
      </c>
      <c r="BJ296">
        <f t="shared" si="101"/>
        <v>1.2716149999999999</v>
      </c>
      <c r="BK296">
        <f t="shared" si="102"/>
        <v>0.56210061</v>
      </c>
      <c r="BL296">
        <f t="shared" si="103"/>
        <v>0.21818292758399996</v>
      </c>
      <c r="BM296">
        <f t="shared" si="104"/>
        <v>-9.7990530467888005E-3</v>
      </c>
      <c r="BN296">
        <f t="shared" si="105"/>
        <v>1.3985851351989105E-5</v>
      </c>
    </row>
    <row r="297" spans="1:66" ht="15">
      <c r="A297" s="32">
        <v>7</v>
      </c>
      <c r="B297" s="33">
        <f t="shared" ca="1" si="85"/>
        <v>1413.8919076794211</v>
      </c>
      <c r="C297">
        <f t="shared" si="86"/>
        <v>1382</v>
      </c>
      <c r="D297">
        <f t="shared" ca="1" si="90"/>
        <v>6.9946612421180738</v>
      </c>
      <c r="E297">
        <f t="shared" ca="1" si="87"/>
        <v>7.0006470162123069</v>
      </c>
      <c r="F297">
        <f t="shared" ca="1" si="88"/>
        <v>1413</v>
      </c>
      <c r="G297">
        <f t="shared" ca="1" si="89"/>
        <v>1414</v>
      </c>
      <c r="M297" s="280">
        <v>327</v>
      </c>
      <c r="N297" s="280">
        <f t="shared" si="91"/>
        <v>1.1404312046673719</v>
      </c>
      <c r="AK297">
        <f t="shared" si="92"/>
        <v>-9.1941659999999995E-2</v>
      </c>
      <c r="AL297">
        <f t="shared" si="93"/>
        <v>0.89479854900000011</v>
      </c>
      <c r="AM297">
        <f t="shared" si="94"/>
        <v>0.45913291641899995</v>
      </c>
      <c r="AN297">
        <f t="shared" si="95"/>
        <v>-0.15375745022492701</v>
      </c>
      <c r="AO297">
        <f t="shared" si="96"/>
        <v>3.8418725611242016E-2</v>
      </c>
      <c r="AP297">
        <f t="shared" si="97"/>
        <v>-7.1150134575548385E-3</v>
      </c>
      <c r="AQ297">
        <f t="shared" si="98"/>
        <v>9.761106427652684E-4</v>
      </c>
      <c r="AR297">
        <f t="shared" si="99"/>
        <v>-8.4193509408522782E-5</v>
      </c>
      <c r="AS297">
        <f t="shared" si="100"/>
        <v>3.2201862548999039E-6</v>
      </c>
      <c r="BJ297">
        <f t="shared" si="101"/>
        <v>1.2716149999999999</v>
      </c>
      <c r="BK297">
        <f t="shared" si="102"/>
        <v>0.56382484499999996</v>
      </c>
      <c r="BL297">
        <f t="shared" si="103"/>
        <v>0.21952352613599996</v>
      </c>
      <c r="BM297">
        <f t="shared" si="104"/>
        <v>-9.8895052758653998E-3</v>
      </c>
      <c r="BN297">
        <f t="shared" si="105"/>
        <v>1.415824810203844E-5</v>
      </c>
    </row>
    <row r="298" spans="1:66" ht="15">
      <c r="A298" s="32">
        <v>7</v>
      </c>
      <c r="B298" s="33">
        <f t="shared" ca="1" si="85"/>
        <v>1413.8919076794211</v>
      </c>
      <c r="C298">
        <f t="shared" si="86"/>
        <v>1382</v>
      </c>
      <c r="D298">
        <f t="shared" ca="1" si="90"/>
        <v>6.9946612421180738</v>
      </c>
      <c r="E298">
        <f t="shared" ca="1" si="87"/>
        <v>7.0006470162123069</v>
      </c>
      <c r="F298">
        <f t="shared" ca="1" si="88"/>
        <v>1413</v>
      </c>
      <c r="G298">
        <f t="shared" ca="1" si="89"/>
        <v>1414</v>
      </c>
      <c r="M298" s="280">
        <v>328</v>
      </c>
      <c r="N298" s="280">
        <f t="shared" si="91"/>
        <v>1.1449440636160202</v>
      </c>
      <c r="AK298">
        <f t="shared" si="92"/>
        <v>-9.1941659999999995E-2</v>
      </c>
      <c r="AL298">
        <f t="shared" si="93"/>
        <v>0.89753493600000012</v>
      </c>
      <c r="AM298">
        <f t="shared" si="94"/>
        <v>0.46194536262399993</v>
      </c>
      <c r="AN298">
        <f t="shared" si="95"/>
        <v>-0.15517238725068802</v>
      </c>
      <c r="AO298">
        <f t="shared" si="96"/>
        <v>3.8890839591231484E-2</v>
      </c>
      <c r="AP298">
        <f t="shared" si="97"/>
        <v>-7.2244731462743498E-3</v>
      </c>
      <c r="AQ298">
        <f t="shared" si="98"/>
        <v>9.9415841819382438E-4</v>
      </c>
      <c r="AR298">
        <f t="shared" si="99"/>
        <v>-8.6012436415043266E-5</v>
      </c>
      <c r="AS298">
        <f t="shared" si="100"/>
        <v>3.2998159721925844E-6</v>
      </c>
      <c r="BJ298">
        <f t="shared" si="101"/>
        <v>1.2716149999999999</v>
      </c>
      <c r="BK298">
        <f t="shared" si="102"/>
        <v>0.56554908000000004</v>
      </c>
      <c r="BL298">
        <f t="shared" si="103"/>
        <v>0.22086823065599995</v>
      </c>
      <c r="BM298">
        <f t="shared" si="104"/>
        <v>-9.9805124248576009E-3</v>
      </c>
      <c r="BN298">
        <f t="shared" si="105"/>
        <v>1.4332233749786624E-5</v>
      </c>
    </row>
    <row r="299" spans="1:66" ht="15">
      <c r="A299" s="32">
        <v>7</v>
      </c>
      <c r="B299" s="33">
        <f t="shared" ca="1" si="85"/>
        <v>1413.8919076794211</v>
      </c>
      <c r="C299">
        <f t="shared" si="86"/>
        <v>1382</v>
      </c>
      <c r="D299">
        <f t="shared" ca="1" si="90"/>
        <v>6.9946612421180738</v>
      </c>
      <c r="E299">
        <f t="shared" ca="1" si="87"/>
        <v>7.0006470162123069</v>
      </c>
      <c r="F299">
        <f t="shared" ca="1" si="88"/>
        <v>1413</v>
      </c>
      <c r="G299">
        <f t="shared" ca="1" si="89"/>
        <v>1414</v>
      </c>
      <c r="M299" s="280">
        <v>329</v>
      </c>
      <c r="N299" s="280">
        <f t="shared" si="91"/>
        <v>1.1494600964038155</v>
      </c>
      <c r="AK299">
        <f t="shared" si="92"/>
        <v>-9.1941659999999995E-2</v>
      </c>
      <c r="AL299">
        <f t="shared" si="93"/>
        <v>0.90027132300000012</v>
      </c>
      <c r="AM299">
        <f t="shared" si="94"/>
        <v>0.46476639645099993</v>
      </c>
      <c r="AN299">
        <f t="shared" si="95"/>
        <v>-0.15659597829864103</v>
      </c>
      <c r="AO299">
        <f t="shared" si="96"/>
        <v>3.936729149133994E-2</v>
      </c>
      <c r="AP299">
        <f t="shared" si="97"/>
        <v>-7.3352758798187869E-3</v>
      </c>
      <c r="AQ299">
        <f t="shared" si="98"/>
        <v>1.012483419137038E-3</v>
      </c>
      <c r="AR299">
        <f t="shared" si="99"/>
        <v>-8.7864942562457403E-5</v>
      </c>
      <c r="AS299">
        <f t="shared" si="100"/>
        <v>3.3811633611514803E-6</v>
      </c>
      <c r="BJ299">
        <f t="shared" si="101"/>
        <v>1.2716149999999999</v>
      </c>
      <c r="BK299">
        <f t="shared" si="102"/>
        <v>0.567273315</v>
      </c>
      <c r="BL299">
        <f t="shared" si="103"/>
        <v>0.22221704114399995</v>
      </c>
      <c r="BM299">
        <f t="shared" si="104"/>
        <v>-1.0072076190768201E-2</v>
      </c>
      <c r="BN299">
        <f t="shared" si="105"/>
        <v>1.4507818028106599E-5</v>
      </c>
    </row>
    <row r="300" spans="1:66" ht="15">
      <c r="A300" s="32">
        <v>7</v>
      </c>
      <c r="B300" s="33">
        <f t="shared" ca="1" si="85"/>
        <v>1413.8919076794211</v>
      </c>
      <c r="C300">
        <f t="shared" si="86"/>
        <v>1382</v>
      </c>
      <c r="D300">
        <f t="shared" ca="1" si="90"/>
        <v>6.9946612421180738</v>
      </c>
      <c r="E300">
        <f t="shared" ca="1" si="87"/>
        <v>7.0006470162123069</v>
      </c>
      <c r="F300">
        <f t="shared" ca="1" si="88"/>
        <v>1413</v>
      </c>
      <c r="G300">
        <f t="shared" ca="1" si="89"/>
        <v>1414</v>
      </c>
      <c r="M300" s="280">
        <v>330</v>
      </c>
      <c r="N300" s="280">
        <f t="shared" si="91"/>
        <v>1.1539792937290922</v>
      </c>
      <c r="AK300">
        <f t="shared" si="92"/>
        <v>-9.1941659999999995E-2</v>
      </c>
      <c r="AL300">
        <f t="shared" si="93"/>
        <v>0.90300771000000013</v>
      </c>
      <c r="AM300">
        <f t="shared" si="94"/>
        <v>0.46759601789999994</v>
      </c>
      <c r="AN300">
        <f t="shared" si="95"/>
        <v>-0.15802824975300003</v>
      </c>
      <c r="AO300">
        <f t="shared" si="96"/>
        <v>3.9848107802579996E-2</v>
      </c>
      <c r="AP300">
        <f t="shared" si="97"/>
        <v>-7.4474339795856008E-3</v>
      </c>
      <c r="AQ300">
        <f t="shared" si="98"/>
        <v>1.0310890418704557E-3</v>
      </c>
      <c r="AR300">
        <f t="shared" si="99"/>
        <v>-8.9751542855439571E-5</v>
      </c>
      <c r="AS300">
        <f t="shared" si="100"/>
        <v>3.4642600828167577E-6</v>
      </c>
      <c r="BJ300">
        <f t="shared" si="101"/>
        <v>1.2716149999999999</v>
      </c>
      <c r="BK300">
        <f t="shared" si="102"/>
        <v>0.56899754999999996</v>
      </c>
      <c r="BL300">
        <f t="shared" si="103"/>
        <v>0.22356995759999995</v>
      </c>
      <c r="BM300">
        <f t="shared" si="104"/>
        <v>-1.01641982706E-2</v>
      </c>
      <c r="BN300">
        <f t="shared" si="105"/>
        <v>1.468501069959E-5</v>
      </c>
    </row>
    <row r="301" spans="1:66" ht="15">
      <c r="A301" s="32">
        <v>7</v>
      </c>
      <c r="B301" s="33">
        <f t="shared" ca="1" si="85"/>
        <v>1413.8919076794211</v>
      </c>
      <c r="C301">
        <f t="shared" si="86"/>
        <v>1382</v>
      </c>
      <c r="D301">
        <f t="shared" ca="1" si="90"/>
        <v>6.9946612421180738</v>
      </c>
      <c r="E301">
        <f t="shared" ca="1" si="87"/>
        <v>7.0006470162123069</v>
      </c>
      <c r="F301">
        <f t="shared" ca="1" si="88"/>
        <v>1413</v>
      </c>
      <c r="G301">
        <f t="shared" ca="1" si="89"/>
        <v>1414</v>
      </c>
      <c r="M301" s="280">
        <v>331</v>
      </c>
      <c r="N301" s="280">
        <f t="shared" si="91"/>
        <v>1.1585016463209903</v>
      </c>
      <c r="AK301">
        <f t="shared" si="92"/>
        <v>-9.1941659999999995E-2</v>
      </c>
      <c r="AL301">
        <f t="shared" si="93"/>
        <v>0.90574409700000014</v>
      </c>
      <c r="AM301">
        <f t="shared" si="94"/>
        <v>0.47043422697099996</v>
      </c>
      <c r="AN301">
        <f t="shared" si="95"/>
        <v>-0.15946922799797902</v>
      </c>
      <c r="AO301">
        <f t="shared" si="96"/>
        <v>4.0333315096606655E-2</v>
      </c>
      <c r="AP301">
        <f t="shared" si="97"/>
        <v>-7.5609598421023686E-3</v>
      </c>
      <c r="AQ301">
        <f t="shared" si="98"/>
        <v>1.0499787137802081E-3</v>
      </c>
      <c r="AR301">
        <f t="shared" si="99"/>
        <v>-9.1672758598298394E-5</v>
      </c>
      <c r="AS301">
        <f t="shared" si="100"/>
        <v>3.5491382830701738E-6</v>
      </c>
      <c r="BJ301">
        <f t="shared" si="101"/>
        <v>1.2716149999999999</v>
      </c>
      <c r="BK301">
        <f t="shared" si="102"/>
        <v>0.57072178500000004</v>
      </c>
      <c r="BL301">
        <f t="shared" si="103"/>
        <v>0.22492698002399997</v>
      </c>
      <c r="BM301">
        <f t="shared" si="104"/>
        <v>-1.0256880361355801E-2</v>
      </c>
      <c r="BN301">
        <f t="shared" si="105"/>
        <v>1.4863821556547159E-5</v>
      </c>
    </row>
    <row r="302" spans="1:66" ht="15">
      <c r="A302" s="32">
        <v>7</v>
      </c>
      <c r="B302" s="33">
        <f t="shared" ca="1" si="85"/>
        <v>1413.8919076794211</v>
      </c>
      <c r="C302">
        <f t="shared" si="86"/>
        <v>1382</v>
      </c>
      <c r="D302">
        <f t="shared" ca="1" si="90"/>
        <v>6.9946612421180738</v>
      </c>
      <c r="E302">
        <f t="shared" ca="1" si="87"/>
        <v>7.0006470162123069</v>
      </c>
      <c r="F302">
        <f t="shared" ca="1" si="88"/>
        <v>1413</v>
      </c>
      <c r="G302">
        <f t="shared" ca="1" si="89"/>
        <v>1414</v>
      </c>
      <c r="M302" s="280">
        <v>332</v>
      </c>
      <c r="N302" s="280">
        <f t="shared" si="91"/>
        <v>1.1630271449393683</v>
      </c>
      <c r="AK302">
        <f t="shared" si="92"/>
        <v>-9.1941659999999995E-2</v>
      </c>
      <c r="AL302">
        <f t="shared" si="93"/>
        <v>0.90848048400000014</v>
      </c>
      <c r="AM302">
        <f t="shared" si="94"/>
        <v>0.47328102366399993</v>
      </c>
      <c r="AN302">
        <f t="shared" si="95"/>
        <v>-0.16091893941779203</v>
      </c>
      <c r="AO302">
        <f t="shared" si="96"/>
        <v>4.0822940025717243E-2</v>
      </c>
      <c r="AP302">
        <f t="shared" si="97"/>
        <v>-7.6758659392551498E-3</v>
      </c>
      <c r="AQ302">
        <f t="shared" si="98"/>
        <v>1.0691558935524189E-3</v>
      </c>
      <c r="AR302">
        <f t="shared" si="99"/>
        <v>-9.3629117452594668E-5</v>
      </c>
      <c r="AS302">
        <f t="shared" si="100"/>
        <v>3.6358305985566843E-6</v>
      </c>
      <c r="BJ302">
        <f t="shared" si="101"/>
        <v>1.2716149999999999</v>
      </c>
      <c r="BK302">
        <f t="shared" si="102"/>
        <v>0.57244602</v>
      </c>
      <c r="BL302">
        <f t="shared" si="103"/>
        <v>0.22628810841599997</v>
      </c>
      <c r="BM302">
        <f t="shared" si="104"/>
        <v>-1.0350124160038401E-2</v>
      </c>
      <c r="BN302">
        <f t="shared" si="105"/>
        <v>1.5044260421007104E-5</v>
      </c>
    </row>
    <row r="303" spans="1:66" ht="15">
      <c r="A303" s="32">
        <v>7</v>
      </c>
      <c r="B303" s="33">
        <f t="shared" ca="1" si="85"/>
        <v>1413.8919076794211</v>
      </c>
      <c r="C303">
        <f t="shared" si="86"/>
        <v>1382</v>
      </c>
      <c r="D303">
        <f t="shared" ca="1" si="90"/>
        <v>6.9946612421180738</v>
      </c>
      <c r="E303">
        <f t="shared" ca="1" si="87"/>
        <v>7.0006470162123069</v>
      </c>
      <c r="F303">
        <f t="shared" ca="1" si="88"/>
        <v>1413</v>
      </c>
      <c r="G303">
        <f t="shared" ca="1" si="89"/>
        <v>1414</v>
      </c>
      <c r="M303" s="280">
        <v>333</v>
      </c>
      <c r="N303" s="280">
        <f t="shared" si="91"/>
        <v>1.1675557803747123</v>
      </c>
      <c r="AK303">
        <f t="shared" si="92"/>
        <v>-9.1941659999999995E-2</v>
      </c>
      <c r="AL303">
        <f t="shared" si="93"/>
        <v>0.91121687100000004</v>
      </c>
      <c r="AM303">
        <f t="shared" si="94"/>
        <v>0.47613640797899998</v>
      </c>
      <c r="AN303">
        <f t="shared" si="95"/>
        <v>-0.16237741039665302</v>
      </c>
      <c r="AO303">
        <f t="shared" si="96"/>
        <v>4.1317009322851456E-2</v>
      </c>
      <c r="AP303">
        <f t="shared" si="97"/>
        <v>-7.7921648185168444E-3</v>
      </c>
      <c r="AQ303">
        <f t="shared" si="98"/>
        <v>1.0886240713631891E-3</v>
      </c>
      <c r="AR303">
        <f t="shared" si="99"/>
        <v>-9.5621153495109457E-5</v>
      </c>
      <c r="AS303">
        <f t="shared" si="100"/>
        <v>3.7243701626601273E-6</v>
      </c>
      <c r="BJ303">
        <f t="shared" si="101"/>
        <v>1.2716149999999999</v>
      </c>
      <c r="BK303">
        <f t="shared" si="102"/>
        <v>0.57417025499999996</v>
      </c>
      <c r="BL303">
        <f t="shared" si="103"/>
        <v>0.22765334277599997</v>
      </c>
      <c r="BM303">
        <f t="shared" si="104"/>
        <v>-1.0443931363650601E-2</v>
      </c>
      <c r="BN303">
        <f t="shared" si="105"/>
        <v>1.5226337144717559E-5</v>
      </c>
    </row>
    <row r="304" spans="1:66" ht="15">
      <c r="A304" s="32">
        <v>7</v>
      </c>
      <c r="B304" s="33">
        <f t="shared" ca="1" si="85"/>
        <v>1413.8919076794211</v>
      </c>
      <c r="C304">
        <f t="shared" si="86"/>
        <v>1382</v>
      </c>
      <c r="D304">
        <f t="shared" ca="1" si="90"/>
        <v>6.9946612421180738</v>
      </c>
      <c r="E304">
        <f t="shared" ca="1" si="87"/>
        <v>7.0006470162123069</v>
      </c>
      <c r="F304">
        <f t="shared" ca="1" si="88"/>
        <v>1413</v>
      </c>
      <c r="G304">
        <f t="shared" ca="1" si="89"/>
        <v>1414</v>
      </c>
      <c r="M304" s="280">
        <v>334</v>
      </c>
      <c r="N304" s="280">
        <f t="shared" si="91"/>
        <v>1.1720875434480442</v>
      </c>
      <c r="AK304">
        <f t="shared" si="92"/>
        <v>-9.1941659999999995E-2</v>
      </c>
      <c r="AL304">
        <f t="shared" si="93"/>
        <v>0.91395325800000005</v>
      </c>
      <c r="AM304">
        <f t="shared" si="94"/>
        <v>0.47900037991599997</v>
      </c>
      <c r="AN304">
        <f t="shared" si="95"/>
        <v>-0.16384466731877603</v>
      </c>
      <c r="AO304">
        <f t="shared" si="96"/>
        <v>4.1815549801591329E-2</v>
      </c>
      <c r="AP304">
        <f t="shared" si="97"/>
        <v>-7.9098691031755583E-3</v>
      </c>
      <c r="AQ304">
        <f t="shared" si="98"/>
        <v>1.1083867690691545E-3</v>
      </c>
      <c r="AR304">
        <f t="shared" si="99"/>
        <v>-9.7649407276163613E-5</v>
      </c>
      <c r="AS304">
        <f t="shared" si="100"/>
        <v>3.8147906115333117E-6</v>
      </c>
      <c r="BJ304">
        <f t="shared" si="101"/>
        <v>1.2716149999999999</v>
      </c>
      <c r="BK304">
        <f t="shared" si="102"/>
        <v>0.57589449000000004</v>
      </c>
      <c r="BL304">
        <f t="shared" si="103"/>
        <v>0.22902268310399995</v>
      </c>
      <c r="BM304">
        <f t="shared" si="104"/>
        <v>-1.05383036691952E-2</v>
      </c>
      <c r="BN304">
        <f t="shared" si="105"/>
        <v>1.5410061609144943E-5</v>
      </c>
    </row>
    <row r="305" spans="1:66" ht="15">
      <c r="A305" s="32">
        <v>7</v>
      </c>
      <c r="B305" s="33">
        <f t="shared" ca="1" si="85"/>
        <v>1413.8919076794211</v>
      </c>
      <c r="C305">
        <f t="shared" si="86"/>
        <v>1382</v>
      </c>
      <c r="D305">
        <f t="shared" ca="1" si="90"/>
        <v>6.9946612421180738</v>
      </c>
      <c r="E305">
        <f t="shared" ca="1" si="87"/>
        <v>7.0006470162123069</v>
      </c>
      <c r="F305">
        <f t="shared" ca="1" si="88"/>
        <v>1413</v>
      </c>
      <c r="G305">
        <f t="shared" ca="1" si="89"/>
        <v>1414</v>
      </c>
      <c r="M305" s="280">
        <v>335</v>
      </c>
      <c r="N305" s="280">
        <f t="shared" si="91"/>
        <v>1.1766224250108337</v>
      </c>
      <c r="AK305">
        <f t="shared" si="92"/>
        <v>-9.1941659999999995E-2</v>
      </c>
      <c r="AL305">
        <f t="shared" si="93"/>
        <v>0.91668964500000005</v>
      </c>
      <c r="AM305">
        <f t="shared" si="94"/>
        <v>0.48187293947499993</v>
      </c>
      <c r="AN305">
        <f t="shared" si="95"/>
        <v>-0.16532073656837501</v>
      </c>
      <c r="AO305">
        <f t="shared" si="96"/>
        <v>4.2318588356161251E-2</v>
      </c>
      <c r="AP305">
        <f t="shared" si="97"/>
        <v>-8.0289914925629514E-3</v>
      </c>
      <c r="AQ305">
        <f t="shared" si="98"/>
        <v>1.1284475403986205E-3</v>
      </c>
      <c r="AR305">
        <f t="shared" si="99"/>
        <v>-9.9714425878289666E-5</v>
      </c>
      <c r="AS305">
        <f t="shared" si="100"/>
        <v>3.907126090182842E-6</v>
      </c>
      <c r="BJ305">
        <f t="shared" si="101"/>
        <v>1.2716149999999999</v>
      </c>
      <c r="BK305">
        <f t="shared" si="102"/>
        <v>0.577618725</v>
      </c>
      <c r="BL305">
        <f t="shared" si="103"/>
        <v>0.23039612939999995</v>
      </c>
      <c r="BM305">
        <f t="shared" si="104"/>
        <v>-1.0633242773675E-2</v>
      </c>
      <c r="BN305">
        <f t="shared" si="105"/>
        <v>1.5595443725474376E-5</v>
      </c>
    </row>
    <row r="306" spans="1:66" ht="15">
      <c r="A306" s="32">
        <v>7</v>
      </c>
      <c r="B306" s="33">
        <f t="shared" ca="1" si="85"/>
        <v>1413.8919076794211</v>
      </c>
      <c r="C306">
        <f t="shared" si="86"/>
        <v>1382</v>
      </c>
      <c r="D306">
        <f t="shared" ca="1" si="90"/>
        <v>6.9946612421180738</v>
      </c>
      <c r="E306">
        <f t="shared" ca="1" si="87"/>
        <v>7.0006470162123069</v>
      </c>
      <c r="F306">
        <f t="shared" ca="1" si="88"/>
        <v>1413</v>
      </c>
      <c r="G306">
        <f t="shared" ca="1" si="89"/>
        <v>1414</v>
      </c>
      <c r="M306" s="280">
        <v>336</v>
      </c>
      <c r="N306" s="280">
        <f t="shared" si="91"/>
        <v>1.1811604159449081</v>
      </c>
      <c r="AK306">
        <f t="shared" si="92"/>
        <v>-9.1941659999999995E-2</v>
      </c>
      <c r="AL306">
        <f t="shared" si="93"/>
        <v>0.91942603200000006</v>
      </c>
      <c r="AM306">
        <f t="shared" si="94"/>
        <v>0.48475408665599995</v>
      </c>
      <c r="AN306">
        <f t="shared" si="95"/>
        <v>-0.16680564452966401</v>
      </c>
      <c r="AO306">
        <f t="shared" si="96"/>
        <v>4.2826151961427965E-2</v>
      </c>
      <c r="AP306">
        <f t="shared" si="97"/>
        <v>-8.1495447622826067E-3</v>
      </c>
      <c r="AQ306">
        <f t="shared" si="98"/>
        <v>1.1488099711432689E-3</v>
      </c>
      <c r="AR306">
        <f t="shared" si="99"/>
        <v>-1.0181676297525703E-4</v>
      </c>
      <c r="AS306">
        <f t="shared" si="100"/>
        <v>4.0014112586090145E-6</v>
      </c>
      <c r="BJ306">
        <f t="shared" si="101"/>
        <v>1.2716149999999999</v>
      </c>
      <c r="BK306">
        <f t="shared" si="102"/>
        <v>0.57934295999999996</v>
      </c>
      <c r="BL306">
        <f t="shared" si="103"/>
        <v>0.23177368166399995</v>
      </c>
      <c r="BM306">
        <f t="shared" si="104"/>
        <v>-1.0728750374092801E-2</v>
      </c>
      <c r="BN306">
        <f t="shared" si="105"/>
        <v>1.5782493434609665E-5</v>
      </c>
    </row>
    <row r="307" spans="1:66" ht="15">
      <c r="A307" s="32">
        <v>7</v>
      </c>
      <c r="B307" s="33">
        <f t="shared" ref="B307:B370" ca="1" si="106">(A307-D307)/(E307-D307)*(G307-F307)+F307</f>
        <v>1413.8919076794211</v>
      </c>
      <c r="C307">
        <f t="shared" ref="C307:C370" si="107">MAX(COUNTIF($N$2:$N$25400,"&lt;"&amp;A307),1)</f>
        <v>1382</v>
      </c>
      <c r="D307">
        <f t="shared" ca="1" si="90"/>
        <v>6.9946612421180738</v>
      </c>
      <c r="E307">
        <f t="shared" ref="E307:E370" ca="1" si="108">INDIRECT(ADDRESS(C307+2,14))</f>
        <v>7.0006470162123069</v>
      </c>
      <c r="F307">
        <f t="shared" ref="F307:F370" ca="1" si="109">INDIRECT(ADDRESS(C307+1,13))</f>
        <v>1413</v>
      </c>
      <c r="G307">
        <f t="shared" ref="G307:G370" ca="1" si="110">INDIRECT(ADDRESS(C307+2,13))</f>
        <v>1414</v>
      </c>
      <c r="M307" s="280">
        <v>337</v>
      </c>
      <c r="N307" s="280">
        <f t="shared" si="91"/>
        <v>1.1857015071623622</v>
      </c>
      <c r="AK307">
        <f t="shared" si="92"/>
        <v>-9.1941659999999995E-2</v>
      </c>
      <c r="AL307">
        <f t="shared" si="93"/>
        <v>0.92216241900000007</v>
      </c>
      <c r="AM307">
        <f t="shared" si="94"/>
        <v>0.48764382145899993</v>
      </c>
      <c r="AN307">
        <f t="shared" si="95"/>
        <v>-0.16829941758685701</v>
      </c>
      <c r="AO307">
        <f t="shared" si="96"/>
        <v>4.3338267672900575E-2</v>
      </c>
      <c r="AP307">
        <f t="shared" si="97"/>
        <v>-8.2715417644383879E-3</v>
      </c>
      <c r="AQ307">
        <f t="shared" si="98"/>
        <v>1.1694776793504424E-3</v>
      </c>
      <c r="AR307">
        <f t="shared" si="99"/>
        <v>-1.0395697889145188E-4</v>
      </c>
      <c r="AS307">
        <f t="shared" si="100"/>
        <v>4.0976812980010955E-6</v>
      </c>
      <c r="BJ307">
        <f t="shared" si="101"/>
        <v>1.2716149999999999</v>
      </c>
      <c r="BK307">
        <f t="shared" si="102"/>
        <v>0.58106719500000004</v>
      </c>
      <c r="BL307">
        <f t="shared" si="103"/>
        <v>0.23315533989599996</v>
      </c>
      <c r="BM307">
        <f t="shared" si="104"/>
        <v>-1.08248281674514E-2</v>
      </c>
      <c r="BN307">
        <f t="shared" si="105"/>
        <v>1.5971220707173319E-5</v>
      </c>
    </row>
    <row r="308" spans="1:66" ht="15">
      <c r="A308" s="32">
        <v>7</v>
      </c>
      <c r="B308" s="33">
        <f t="shared" ca="1" si="106"/>
        <v>1413.8919076794211</v>
      </c>
      <c r="C308">
        <f t="shared" si="107"/>
        <v>1382</v>
      </c>
      <c r="D308">
        <f t="shared" ca="1" si="90"/>
        <v>6.9946612421180738</v>
      </c>
      <c r="E308">
        <f t="shared" ca="1" si="108"/>
        <v>7.0006470162123069</v>
      </c>
      <c r="F308">
        <f t="shared" ca="1" si="109"/>
        <v>1413</v>
      </c>
      <c r="G308">
        <f t="shared" ca="1" si="110"/>
        <v>1414</v>
      </c>
      <c r="M308" s="280">
        <v>338</v>
      </c>
      <c r="N308" s="280">
        <f t="shared" si="91"/>
        <v>1.1902456896054709</v>
      </c>
      <c r="AK308">
        <f t="shared" si="92"/>
        <v>-9.1941659999999995E-2</v>
      </c>
      <c r="AL308">
        <f t="shared" si="93"/>
        <v>0.92489880600000007</v>
      </c>
      <c r="AM308">
        <f t="shared" si="94"/>
        <v>0.49054214388399997</v>
      </c>
      <c r="AN308">
        <f t="shared" si="95"/>
        <v>-0.16980208212416803</v>
      </c>
      <c r="AO308">
        <f t="shared" si="96"/>
        <v>4.3854962626730526E-2</v>
      </c>
      <c r="AP308">
        <f t="shared" si="97"/>
        <v>-8.3949954278627909E-3</v>
      </c>
      <c r="AQ308">
        <f t="shared" si="98"/>
        <v>1.1904543155160019E-3</v>
      </c>
      <c r="AR308">
        <f t="shared" si="99"/>
        <v>-1.0613564066161249E-4</v>
      </c>
      <c r="AS308">
        <f t="shared" si="100"/>
        <v>4.1959719169883438E-6</v>
      </c>
      <c r="BJ308">
        <f t="shared" si="101"/>
        <v>1.2716149999999999</v>
      </c>
      <c r="BK308">
        <f t="shared" si="102"/>
        <v>0.58279143</v>
      </c>
      <c r="BL308">
        <f t="shared" si="103"/>
        <v>0.23454110409599996</v>
      </c>
      <c r="BM308">
        <f t="shared" si="104"/>
        <v>-1.09214778507536E-2</v>
      </c>
      <c r="BN308">
        <f t="shared" si="105"/>
        <v>1.6161635543506545E-5</v>
      </c>
    </row>
    <row r="309" spans="1:66" ht="15">
      <c r="A309" s="32">
        <v>7</v>
      </c>
      <c r="B309" s="33">
        <f t="shared" ca="1" si="106"/>
        <v>1413.8919076794211</v>
      </c>
      <c r="C309">
        <f t="shared" si="107"/>
        <v>1382</v>
      </c>
      <c r="D309">
        <f t="shared" ca="1" si="90"/>
        <v>6.9946612421180738</v>
      </c>
      <c r="E309">
        <f t="shared" ca="1" si="108"/>
        <v>7.0006470162123069</v>
      </c>
      <c r="F309">
        <f t="shared" ca="1" si="109"/>
        <v>1413</v>
      </c>
      <c r="G309">
        <f t="shared" ca="1" si="110"/>
        <v>1414</v>
      </c>
      <c r="M309" s="280">
        <v>339</v>
      </c>
      <c r="N309" s="280">
        <f t="shared" si="91"/>
        <v>1.1947929542466003</v>
      </c>
      <c r="AK309">
        <f t="shared" si="92"/>
        <v>-9.1941659999999995E-2</v>
      </c>
      <c r="AL309">
        <f t="shared" si="93"/>
        <v>0.92763519300000008</v>
      </c>
      <c r="AM309">
        <f t="shared" si="94"/>
        <v>0.49344905393099997</v>
      </c>
      <c r="AN309">
        <f t="shared" si="95"/>
        <v>-0.17131366452581101</v>
      </c>
      <c r="AO309">
        <f t="shared" si="96"/>
        <v>4.4376264039711615E-2</v>
      </c>
      <c r="AP309">
        <f t="shared" si="97"/>
        <v>-8.5199187583453132E-3</v>
      </c>
      <c r="AQ309">
        <f t="shared" si="98"/>
        <v>1.211743562777759E-3</v>
      </c>
      <c r="AR309">
        <f t="shared" si="99"/>
        <v>-1.0835332209092122E-4</v>
      </c>
      <c r="AS309">
        <f t="shared" si="100"/>
        <v>4.2963193579470892E-6</v>
      </c>
      <c r="BJ309">
        <f t="shared" si="101"/>
        <v>1.2716149999999999</v>
      </c>
      <c r="BK309">
        <f t="shared" si="102"/>
        <v>0.58451566499999996</v>
      </c>
      <c r="BL309">
        <f t="shared" si="103"/>
        <v>0.23593097426399995</v>
      </c>
      <c r="BM309">
        <f t="shared" si="104"/>
        <v>-1.10187011210022E-2</v>
      </c>
      <c r="BN309">
        <f t="shared" si="105"/>
        <v>1.6353747973669239E-5</v>
      </c>
    </row>
    <row r="310" spans="1:66" ht="15">
      <c r="A310" s="32">
        <v>7</v>
      </c>
      <c r="B310" s="33">
        <f t="shared" ca="1" si="106"/>
        <v>1413.8919076794211</v>
      </c>
      <c r="C310">
        <f t="shared" si="107"/>
        <v>1382</v>
      </c>
      <c r="D310">
        <f t="shared" ca="1" si="90"/>
        <v>6.9946612421180738</v>
      </c>
      <c r="E310">
        <f t="shared" ca="1" si="108"/>
        <v>7.0006470162123069</v>
      </c>
      <c r="F310">
        <f t="shared" ca="1" si="109"/>
        <v>1413</v>
      </c>
      <c r="G310">
        <f t="shared" ca="1" si="110"/>
        <v>1414</v>
      </c>
      <c r="M310" s="280">
        <v>340</v>
      </c>
      <c r="N310" s="280">
        <f t="shared" si="91"/>
        <v>1.1993432920881162</v>
      </c>
      <c r="AK310">
        <f t="shared" si="92"/>
        <v>-9.1941659999999995E-2</v>
      </c>
      <c r="AL310">
        <f t="shared" si="93"/>
        <v>0.93037158000000009</v>
      </c>
      <c r="AM310">
        <f t="shared" si="94"/>
        <v>0.49636455159999993</v>
      </c>
      <c r="AN310">
        <f t="shared" si="95"/>
        <v>-0.17283419117600002</v>
      </c>
      <c r="AO310">
        <f t="shared" si="96"/>
        <v>4.490219920928E-2</v>
      </c>
      <c r="AP310">
        <f t="shared" si="97"/>
        <v>-8.6463248388608006E-3</v>
      </c>
      <c r="AQ310">
        <f t="shared" si="98"/>
        <v>1.2333491371094847E-3</v>
      </c>
      <c r="AR310">
        <f t="shared" si="99"/>
        <v>-1.1061060381545422E-4</v>
      </c>
      <c r="AS310">
        <f t="shared" si="100"/>
        <v>4.398760403364207E-6</v>
      </c>
      <c r="BJ310">
        <f t="shared" si="101"/>
        <v>1.2716149999999999</v>
      </c>
      <c r="BK310">
        <f t="shared" si="102"/>
        <v>0.58623990000000004</v>
      </c>
      <c r="BL310">
        <f t="shared" si="103"/>
        <v>0.23732495039999996</v>
      </c>
      <c r="BM310">
        <f t="shared" si="104"/>
        <v>-1.11164996752E-2</v>
      </c>
      <c r="BN310">
        <f t="shared" si="105"/>
        <v>1.6547568057440001E-5</v>
      </c>
    </row>
    <row r="311" spans="1:66" ht="15">
      <c r="A311" s="32">
        <v>7</v>
      </c>
      <c r="B311" s="33">
        <f t="shared" ca="1" si="106"/>
        <v>1413.8919076794211</v>
      </c>
      <c r="C311">
        <f t="shared" si="107"/>
        <v>1382</v>
      </c>
      <c r="D311">
        <f t="shared" ca="1" si="90"/>
        <v>6.9946612421180738</v>
      </c>
      <c r="E311">
        <f t="shared" ca="1" si="108"/>
        <v>7.0006470162123069</v>
      </c>
      <c r="F311">
        <f t="shared" ca="1" si="109"/>
        <v>1413</v>
      </c>
      <c r="G311">
        <f t="shared" ca="1" si="110"/>
        <v>1414</v>
      </c>
      <c r="M311" s="280">
        <v>341</v>
      </c>
      <c r="N311" s="280">
        <f t="shared" si="91"/>
        <v>1.2038966941623019</v>
      </c>
      <c r="AK311">
        <f t="shared" si="92"/>
        <v>-9.1941659999999995E-2</v>
      </c>
      <c r="AL311">
        <f t="shared" si="93"/>
        <v>0.93310796700000009</v>
      </c>
      <c r="AM311">
        <f t="shared" si="94"/>
        <v>0.49928863689099995</v>
      </c>
      <c r="AN311">
        <f t="shared" si="95"/>
        <v>-0.17436368845894903</v>
      </c>
      <c r="AO311">
        <f t="shared" si="96"/>
        <v>4.5432795513514174E-2</v>
      </c>
      <c r="AP311">
        <f t="shared" si="97"/>
        <v>-8.774226829797822E-3</v>
      </c>
      <c r="AQ311">
        <f t="shared" si="98"/>
        <v>1.2552747875154903E-3</v>
      </c>
      <c r="AR311">
        <f t="shared" si="99"/>
        <v>-1.1290807336298985E-4</v>
      </c>
      <c r="AS311">
        <f t="shared" si="100"/>
        <v>4.5033323822573223E-6</v>
      </c>
      <c r="BJ311">
        <f t="shared" si="101"/>
        <v>1.2716149999999999</v>
      </c>
      <c r="BK311">
        <f t="shared" si="102"/>
        <v>0.587964135</v>
      </c>
      <c r="BL311">
        <f t="shared" si="103"/>
        <v>0.23872303250399995</v>
      </c>
      <c r="BM311">
        <f t="shared" si="104"/>
        <v>-1.1214875210349801E-2</v>
      </c>
      <c r="BN311">
        <f t="shared" si="105"/>
        <v>1.6743105884316118E-5</v>
      </c>
    </row>
    <row r="312" spans="1:66" ht="15">
      <c r="A312" s="32">
        <v>7</v>
      </c>
      <c r="B312" s="33">
        <f t="shared" ca="1" si="106"/>
        <v>1413.8919076794211</v>
      </c>
      <c r="C312">
        <f t="shared" si="107"/>
        <v>1382</v>
      </c>
      <c r="D312">
        <f t="shared" ca="1" si="90"/>
        <v>6.9946612421180738</v>
      </c>
      <c r="E312">
        <f t="shared" ca="1" si="108"/>
        <v>7.0006470162123069</v>
      </c>
      <c r="F312">
        <f t="shared" ca="1" si="109"/>
        <v>1413</v>
      </c>
      <c r="G312">
        <f t="shared" ca="1" si="110"/>
        <v>1414</v>
      </c>
      <c r="M312" s="280">
        <v>342</v>
      </c>
      <c r="N312" s="280">
        <f t="shared" si="91"/>
        <v>1.2084531515312644</v>
      </c>
      <c r="AK312">
        <f t="shared" si="92"/>
        <v>-9.1941659999999995E-2</v>
      </c>
      <c r="AL312">
        <f t="shared" si="93"/>
        <v>0.9358443540000001</v>
      </c>
      <c r="AM312">
        <f t="shared" si="94"/>
        <v>0.50222130980399993</v>
      </c>
      <c r="AN312">
        <f t="shared" si="95"/>
        <v>-0.17590218275887201</v>
      </c>
      <c r="AO312">
        <f t="shared" si="96"/>
        <v>4.5968080411135002E-2</v>
      </c>
      <c r="AP312">
        <f t="shared" si="97"/>
        <v>-8.9036379691870143E-3</v>
      </c>
      <c r="AQ312">
        <f t="shared" si="98"/>
        <v>1.2775242962257862E-3</v>
      </c>
      <c r="AR312">
        <f t="shared" si="99"/>
        <v>-1.1524632521417693E-4</v>
      </c>
      <c r="AS312">
        <f t="shared" si="100"/>
        <v>4.610073176652086E-6</v>
      </c>
      <c r="BJ312">
        <f t="shared" si="101"/>
        <v>1.2716149999999999</v>
      </c>
      <c r="BK312">
        <f t="shared" si="102"/>
        <v>0.58968836999999996</v>
      </c>
      <c r="BL312">
        <f t="shared" si="103"/>
        <v>0.24012522057599997</v>
      </c>
      <c r="BM312">
        <f t="shared" si="104"/>
        <v>-1.1313829423454401E-2</v>
      </c>
      <c r="BN312">
        <f t="shared" si="105"/>
        <v>1.6940371573513586E-5</v>
      </c>
    </row>
    <row r="313" spans="1:66" ht="15">
      <c r="A313" s="32">
        <v>7</v>
      </c>
      <c r="B313" s="33">
        <f t="shared" ca="1" si="106"/>
        <v>1413.8919076794211</v>
      </c>
      <c r="C313">
        <f t="shared" si="107"/>
        <v>1382</v>
      </c>
      <c r="D313">
        <f t="shared" ca="1" si="90"/>
        <v>6.9946612421180738</v>
      </c>
      <c r="E313">
        <f t="shared" ca="1" si="108"/>
        <v>7.0006470162123069</v>
      </c>
      <c r="F313">
        <f t="shared" ca="1" si="109"/>
        <v>1413</v>
      </c>
      <c r="G313">
        <f t="shared" ca="1" si="110"/>
        <v>1414</v>
      </c>
      <c r="M313" s="280">
        <v>343</v>
      </c>
      <c r="N313" s="280">
        <f t="shared" si="91"/>
        <v>1.2130126552868494</v>
      </c>
      <c r="AK313">
        <f t="shared" si="92"/>
        <v>-9.1941659999999995E-2</v>
      </c>
      <c r="AL313">
        <f t="shared" si="93"/>
        <v>0.93858074100000011</v>
      </c>
      <c r="AM313">
        <f t="shared" si="94"/>
        <v>0.50516257033899992</v>
      </c>
      <c r="AN313">
        <f t="shared" si="95"/>
        <v>-0.17744970045998301</v>
      </c>
      <c r="AO313">
        <f t="shared" si="96"/>
        <v>4.6508081441505693E-2</v>
      </c>
      <c r="AP313">
        <f t="shared" si="97"/>
        <v>-9.0345715729294503E-3</v>
      </c>
      <c r="AQ313">
        <f t="shared" si="98"/>
        <v>1.300101478891813E-3</v>
      </c>
      <c r="AR313">
        <f t="shared" si="99"/>
        <v>-1.1762596086406386E-4</v>
      </c>
      <c r="AS313">
        <f t="shared" si="100"/>
        <v>4.7190212281168554E-6</v>
      </c>
      <c r="BJ313">
        <f t="shared" si="101"/>
        <v>1.2716149999999999</v>
      </c>
      <c r="BK313">
        <f t="shared" si="102"/>
        <v>0.59141260500000004</v>
      </c>
      <c r="BL313">
        <f t="shared" si="103"/>
        <v>0.24153151461599995</v>
      </c>
      <c r="BM313">
        <f t="shared" si="104"/>
        <v>-1.1413364011516601E-2</v>
      </c>
      <c r="BN313">
        <f t="shared" si="105"/>
        <v>1.713937527396708E-5</v>
      </c>
    </row>
    <row r="314" spans="1:66" ht="15">
      <c r="A314" s="32">
        <v>7</v>
      </c>
      <c r="B314" s="33">
        <f t="shared" ca="1" si="106"/>
        <v>1413.8919076794211</v>
      </c>
      <c r="C314">
        <f t="shared" si="107"/>
        <v>1382</v>
      </c>
      <c r="D314">
        <f t="shared" ca="1" si="90"/>
        <v>6.9946612421180738</v>
      </c>
      <c r="E314">
        <f t="shared" ca="1" si="108"/>
        <v>7.0006470162123069</v>
      </c>
      <c r="F314">
        <f t="shared" ca="1" si="109"/>
        <v>1413</v>
      </c>
      <c r="G314">
        <f t="shared" ca="1" si="110"/>
        <v>1414</v>
      </c>
      <c r="M314" s="280">
        <v>344</v>
      </c>
      <c r="N314" s="280">
        <f t="shared" si="91"/>
        <v>1.2175751965505539</v>
      </c>
      <c r="AK314">
        <f t="shared" si="92"/>
        <v>-9.1941659999999995E-2</v>
      </c>
      <c r="AL314">
        <f t="shared" si="93"/>
        <v>0.94131712800000011</v>
      </c>
      <c r="AM314">
        <f t="shared" si="94"/>
        <v>0.50811241849599997</v>
      </c>
      <c r="AN314">
        <f t="shared" si="95"/>
        <v>-0.17900626794649602</v>
      </c>
      <c r="AO314">
        <f t="shared" si="96"/>
        <v>4.7052826224631805E-2</v>
      </c>
      <c r="AP314">
        <f t="shared" si="97"/>
        <v>-9.1670410350249906E-3</v>
      </c>
      <c r="AQ314">
        <f t="shared" si="98"/>
        <v>1.3230101847827491E-3</v>
      </c>
      <c r="AR314">
        <f t="shared" si="99"/>
        <v>-1.2004758888398964E-4</v>
      </c>
      <c r="AS314">
        <f t="shared" si="100"/>
        <v>4.8302155443551147E-6</v>
      </c>
      <c r="BJ314">
        <f t="shared" si="101"/>
        <v>1.2716149999999999</v>
      </c>
      <c r="BK314">
        <f t="shared" si="102"/>
        <v>0.59313684</v>
      </c>
      <c r="BL314">
        <f t="shared" si="103"/>
        <v>0.24294191462399994</v>
      </c>
      <c r="BM314">
        <f t="shared" si="104"/>
        <v>-1.1513480671539201E-2</v>
      </c>
      <c r="BN314">
        <f t="shared" si="105"/>
        <v>1.7340127164329986E-5</v>
      </c>
    </row>
    <row r="315" spans="1:66" ht="15">
      <c r="A315" s="32">
        <v>7</v>
      </c>
      <c r="B315" s="33">
        <f t="shared" ca="1" si="106"/>
        <v>1413.8919076794211</v>
      </c>
      <c r="C315">
        <f t="shared" si="107"/>
        <v>1382</v>
      </c>
      <c r="D315">
        <f t="shared" ca="1" si="90"/>
        <v>6.9946612421180738</v>
      </c>
      <c r="E315">
        <f t="shared" ca="1" si="108"/>
        <v>7.0006470162123069</v>
      </c>
      <c r="F315">
        <f t="shared" ca="1" si="109"/>
        <v>1413</v>
      </c>
      <c r="G315">
        <f t="shared" ca="1" si="110"/>
        <v>1414</v>
      </c>
      <c r="M315" s="280">
        <v>345</v>
      </c>
      <c r="N315" s="280">
        <f t="shared" si="91"/>
        <v>1.2221407664734403</v>
      </c>
      <c r="AK315">
        <f t="shared" si="92"/>
        <v>-9.1941659999999995E-2</v>
      </c>
      <c r="AL315">
        <f t="shared" si="93"/>
        <v>0.94405351500000012</v>
      </c>
      <c r="AM315">
        <f t="shared" si="94"/>
        <v>0.51107085427499999</v>
      </c>
      <c r="AN315">
        <f t="shared" si="95"/>
        <v>-0.18057191160262503</v>
      </c>
      <c r="AO315">
        <f t="shared" si="96"/>
        <v>4.7602342461161247E-2</v>
      </c>
      <c r="AP315">
        <f t="shared" si="97"/>
        <v>-9.3010598278006514E-3</v>
      </c>
      <c r="AQ315">
        <f t="shared" si="98"/>
        <v>1.3462542969823921E-3</v>
      </c>
      <c r="AR315">
        <f t="shared" si="99"/>
        <v>-1.2251182498383795E-4</v>
      </c>
      <c r="AS315">
        <f t="shared" si="100"/>
        <v>4.9436957058559791E-6</v>
      </c>
      <c r="BJ315">
        <f t="shared" si="101"/>
        <v>1.2716149999999999</v>
      </c>
      <c r="BK315">
        <f t="shared" si="102"/>
        <v>0.59486107499999996</v>
      </c>
      <c r="BL315">
        <f t="shared" si="103"/>
        <v>0.24435642059999996</v>
      </c>
      <c r="BM315">
        <f t="shared" si="104"/>
        <v>-1.1614181100525001E-2</v>
      </c>
      <c r="BN315">
        <f t="shared" si="105"/>
        <v>1.7542637452974377E-5</v>
      </c>
    </row>
    <row r="316" spans="1:66" ht="15">
      <c r="A316" s="32">
        <v>7</v>
      </c>
      <c r="B316" s="33">
        <f t="shared" ca="1" si="106"/>
        <v>1413.8919076794211</v>
      </c>
      <c r="C316">
        <f t="shared" si="107"/>
        <v>1382</v>
      </c>
      <c r="D316">
        <f t="shared" ca="1" si="90"/>
        <v>6.9946612421180738</v>
      </c>
      <c r="E316">
        <f t="shared" ca="1" si="108"/>
        <v>7.0006470162123069</v>
      </c>
      <c r="F316">
        <f t="shared" ca="1" si="109"/>
        <v>1413</v>
      </c>
      <c r="G316">
        <f t="shared" ca="1" si="110"/>
        <v>1414</v>
      </c>
      <c r="M316" s="280">
        <v>346</v>
      </c>
      <c r="N316" s="280">
        <f t="shared" si="91"/>
        <v>1.2267093562360456</v>
      </c>
      <c r="AK316">
        <f t="shared" si="92"/>
        <v>-9.1941659999999995E-2</v>
      </c>
      <c r="AL316">
        <f t="shared" si="93"/>
        <v>0.94678990200000013</v>
      </c>
      <c r="AM316">
        <f t="shared" si="94"/>
        <v>0.51403787767599995</v>
      </c>
      <c r="AN316">
        <f t="shared" si="95"/>
        <v>-0.18214665781258402</v>
      </c>
      <c r="AO316">
        <f t="shared" si="96"/>
        <v>4.8156657932384286E-2</v>
      </c>
      <c r="AP316">
        <f t="shared" si="97"/>
        <v>-9.4366415021389528E-3</v>
      </c>
      <c r="AQ316">
        <f t="shared" si="98"/>
        <v>1.369837732586616E-3</v>
      </c>
      <c r="AR316">
        <f t="shared" si="99"/>
        <v>-1.2501929207465529E-4</v>
      </c>
      <c r="AS316">
        <f t="shared" si="100"/>
        <v>5.0595018726031226E-6</v>
      </c>
      <c r="BJ316">
        <f t="shared" si="101"/>
        <v>1.2716149999999999</v>
      </c>
      <c r="BK316">
        <f t="shared" si="102"/>
        <v>0.59658531000000004</v>
      </c>
      <c r="BL316">
        <f t="shared" si="103"/>
        <v>0.24577503254399996</v>
      </c>
      <c r="BM316">
        <f t="shared" si="104"/>
        <v>-1.1715466995476801E-2</v>
      </c>
      <c r="BN316">
        <f t="shared" si="105"/>
        <v>1.7746916377991026E-5</v>
      </c>
    </row>
    <row r="317" spans="1:66" ht="15">
      <c r="A317" s="32">
        <v>7</v>
      </c>
      <c r="B317" s="33">
        <f t="shared" ca="1" si="106"/>
        <v>1413.8919076794211</v>
      </c>
      <c r="C317">
        <f t="shared" si="107"/>
        <v>1382</v>
      </c>
      <c r="D317">
        <f t="shared" ca="1" si="90"/>
        <v>6.9946612421180738</v>
      </c>
      <c r="E317">
        <f t="shared" ca="1" si="108"/>
        <v>7.0006470162123069</v>
      </c>
      <c r="F317">
        <f t="shared" ca="1" si="109"/>
        <v>1413</v>
      </c>
      <c r="G317">
        <f t="shared" ca="1" si="110"/>
        <v>1414</v>
      </c>
      <c r="M317" s="280">
        <v>347</v>
      </c>
      <c r="N317" s="280">
        <f t="shared" si="91"/>
        <v>1.231280957048301</v>
      </c>
      <c r="AK317">
        <f t="shared" si="92"/>
        <v>-9.1941659999999995E-2</v>
      </c>
      <c r="AL317">
        <f t="shared" si="93"/>
        <v>0.94952628900000013</v>
      </c>
      <c r="AM317">
        <f t="shared" si="94"/>
        <v>0.51701348869899999</v>
      </c>
      <c r="AN317">
        <f t="shared" si="95"/>
        <v>-0.18373053296058703</v>
      </c>
      <c r="AO317">
        <f t="shared" si="96"/>
        <v>4.8715800500233539E-2</v>
      </c>
      <c r="AP317">
        <f t="shared" si="97"/>
        <v>-9.5737996877062904E-3</v>
      </c>
      <c r="AQ317">
        <f t="shared" si="98"/>
        <v>1.3937644429014016E-3</v>
      </c>
      <c r="AR317">
        <f t="shared" si="99"/>
        <v>-1.2757062033163407E-4</v>
      </c>
      <c r="AS317">
        <f t="shared" si="100"/>
        <v>5.1776747908424706E-6</v>
      </c>
      <c r="BJ317">
        <f t="shared" si="101"/>
        <v>1.2716149999999999</v>
      </c>
      <c r="BK317">
        <f t="shared" si="102"/>
        <v>0.598309545</v>
      </c>
      <c r="BL317">
        <f t="shared" si="103"/>
        <v>0.24719775045599995</v>
      </c>
      <c r="BM317">
        <f t="shared" si="104"/>
        <v>-1.18173400533974E-2</v>
      </c>
      <c r="BN317">
        <f t="shared" si="105"/>
        <v>1.79529742071894E-5</v>
      </c>
    </row>
    <row r="318" spans="1:66" ht="15">
      <c r="A318" s="32">
        <v>7</v>
      </c>
      <c r="B318" s="33">
        <f t="shared" ca="1" si="106"/>
        <v>1413.8919076794211</v>
      </c>
      <c r="C318">
        <f t="shared" si="107"/>
        <v>1382</v>
      </c>
      <c r="D318">
        <f t="shared" ca="1" si="90"/>
        <v>6.9946612421180738</v>
      </c>
      <c r="E318">
        <f t="shared" ca="1" si="108"/>
        <v>7.0006470162123069</v>
      </c>
      <c r="F318">
        <f t="shared" ca="1" si="109"/>
        <v>1413</v>
      </c>
      <c r="G318">
        <f t="shared" ca="1" si="110"/>
        <v>1414</v>
      </c>
      <c r="M318" s="280">
        <v>348</v>
      </c>
      <c r="N318" s="280">
        <f t="shared" si="91"/>
        <v>1.2358555601494385</v>
      </c>
      <c r="AK318">
        <f t="shared" si="92"/>
        <v>-9.1941659999999995E-2</v>
      </c>
      <c r="AL318">
        <f t="shared" si="93"/>
        <v>0.95226267600000014</v>
      </c>
      <c r="AM318">
        <f t="shared" si="94"/>
        <v>0.51999768734399998</v>
      </c>
      <c r="AN318">
        <f t="shared" si="95"/>
        <v>-0.18532356343084802</v>
      </c>
      <c r="AO318">
        <f t="shared" si="96"/>
        <v>4.9279798107283966E-2</v>
      </c>
      <c r="AP318">
        <f t="shared" si="97"/>
        <v>-9.7125480931812818E-3</v>
      </c>
      <c r="AQ318">
        <f t="shared" si="98"/>
        <v>1.4180384136414444E-3</v>
      </c>
      <c r="AR318">
        <f t="shared" si="99"/>
        <v>-1.301664472574621E-4</v>
      </c>
      <c r="AS318">
        <f t="shared" si="100"/>
        <v>5.2982557999089934E-6</v>
      </c>
      <c r="BJ318">
        <f t="shared" si="101"/>
        <v>1.2716149999999999</v>
      </c>
      <c r="BK318">
        <f t="shared" si="102"/>
        <v>0.60003377999999996</v>
      </c>
      <c r="BL318">
        <f t="shared" si="103"/>
        <v>0.24862457433599996</v>
      </c>
      <c r="BM318">
        <f t="shared" si="104"/>
        <v>-1.1919801971289602E-2</v>
      </c>
      <c r="BN318">
        <f t="shared" si="105"/>
        <v>1.8160821238097666E-5</v>
      </c>
    </row>
    <row r="319" spans="1:66" ht="15">
      <c r="A319" s="32">
        <v>7</v>
      </c>
      <c r="B319" s="33">
        <f t="shared" ca="1" si="106"/>
        <v>1413.8919076794211</v>
      </c>
      <c r="C319">
        <f t="shared" si="107"/>
        <v>1382</v>
      </c>
      <c r="D319">
        <f t="shared" ca="1" si="90"/>
        <v>6.9946612421180738</v>
      </c>
      <c r="E319">
        <f t="shared" ca="1" si="108"/>
        <v>7.0006470162123069</v>
      </c>
      <c r="F319">
        <f t="shared" ca="1" si="109"/>
        <v>1413</v>
      </c>
      <c r="G319">
        <f t="shared" ca="1" si="110"/>
        <v>1414</v>
      </c>
      <c r="M319" s="280">
        <v>349</v>
      </c>
      <c r="N319" s="280">
        <f t="shared" si="91"/>
        <v>1.240433156807911</v>
      </c>
      <c r="AK319">
        <f t="shared" si="92"/>
        <v>-9.1941659999999995E-2</v>
      </c>
      <c r="AL319">
        <f t="shared" si="93"/>
        <v>0.95499906300000015</v>
      </c>
      <c r="AM319">
        <f t="shared" si="94"/>
        <v>0.52299047361099993</v>
      </c>
      <c r="AN319">
        <f t="shared" si="95"/>
        <v>-0.18692577560758103</v>
      </c>
      <c r="AO319">
        <f t="shared" si="96"/>
        <v>4.9848678776752899E-2</v>
      </c>
      <c r="AP319">
        <f t="shared" si="97"/>
        <v>-9.8529005064831345E-3</v>
      </c>
      <c r="AQ319">
        <f t="shared" si="98"/>
        <v>1.442663665129334E-3</v>
      </c>
      <c r="AR319">
        <f t="shared" si="99"/>
        <v>-1.3280741774603932E-4</v>
      </c>
      <c r="AS319">
        <f t="shared" si="100"/>
        <v>5.4212868391129513E-6</v>
      </c>
      <c r="BJ319">
        <f t="shared" si="101"/>
        <v>1.2716149999999999</v>
      </c>
      <c r="BK319">
        <f t="shared" si="102"/>
        <v>0.60175801500000003</v>
      </c>
      <c r="BL319">
        <f t="shared" si="103"/>
        <v>0.25005550418399997</v>
      </c>
      <c r="BM319">
        <f t="shared" si="104"/>
        <v>-1.20228544461562E-2</v>
      </c>
      <c r="BN319">
        <f t="shared" si="105"/>
        <v>1.8370467797962681E-5</v>
      </c>
    </row>
    <row r="320" spans="1:66" ht="15">
      <c r="A320" s="32">
        <v>7</v>
      </c>
      <c r="B320" s="33">
        <f t="shared" ca="1" si="106"/>
        <v>1413.8919076794211</v>
      </c>
      <c r="C320">
        <f t="shared" si="107"/>
        <v>1382</v>
      </c>
      <c r="D320">
        <f t="shared" ca="1" si="90"/>
        <v>6.9946612421180738</v>
      </c>
      <c r="E320">
        <f t="shared" ca="1" si="108"/>
        <v>7.0006470162123069</v>
      </c>
      <c r="F320">
        <f t="shared" ca="1" si="109"/>
        <v>1413</v>
      </c>
      <c r="G320">
        <f t="shared" ca="1" si="110"/>
        <v>1414</v>
      </c>
      <c r="M320" s="280">
        <v>350</v>
      </c>
      <c r="N320" s="280">
        <f t="shared" si="91"/>
        <v>1.2450137383213036</v>
      </c>
      <c r="AK320">
        <f t="shared" si="92"/>
        <v>-9.1941659999999995E-2</v>
      </c>
      <c r="AL320">
        <f t="shared" si="93"/>
        <v>0.95773545000000004</v>
      </c>
      <c r="AM320">
        <f t="shared" si="94"/>
        <v>0.52599184749999994</v>
      </c>
      <c r="AN320">
        <f t="shared" si="95"/>
        <v>-0.18853719587500004</v>
      </c>
      <c r="AO320">
        <f t="shared" si="96"/>
        <v>5.0422470612499999E-2</v>
      </c>
      <c r="AP320">
        <f t="shared" si="97"/>
        <v>-9.994870795000001E-3</v>
      </c>
      <c r="AQ320">
        <f t="shared" si="98"/>
        <v>1.4676442524953124E-3</v>
      </c>
      <c r="AR320">
        <f t="shared" si="99"/>
        <v>-1.354941841465625E-4</v>
      </c>
      <c r="AS320">
        <f t="shared" si="100"/>
        <v>5.5468104546859366E-6</v>
      </c>
      <c r="BJ320">
        <f t="shared" si="101"/>
        <v>1.2716149999999999</v>
      </c>
      <c r="BK320">
        <f t="shared" si="102"/>
        <v>0.60348225</v>
      </c>
      <c r="BL320">
        <f t="shared" si="103"/>
        <v>0.25149053999999993</v>
      </c>
      <c r="BM320">
        <f t="shared" si="104"/>
        <v>-1.2126499175000001E-2</v>
      </c>
      <c r="BN320">
        <f t="shared" si="105"/>
        <v>1.8581924243750002E-5</v>
      </c>
    </row>
    <row r="321" spans="1:66" ht="15">
      <c r="A321" s="32">
        <v>7</v>
      </c>
      <c r="B321" s="33">
        <f t="shared" ca="1" si="106"/>
        <v>1413.8919076794211</v>
      </c>
      <c r="C321">
        <f t="shared" si="107"/>
        <v>1382</v>
      </c>
      <c r="D321">
        <f t="shared" ca="1" si="90"/>
        <v>6.9946612421180738</v>
      </c>
      <c r="E321">
        <f t="shared" ca="1" si="108"/>
        <v>7.0006470162123069</v>
      </c>
      <c r="F321">
        <f t="shared" ca="1" si="109"/>
        <v>1413</v>
      </c>
      <c r="G321">
        <f t="shared" ca="1" si="110"/>
        <v>1414</v>
      </c>
      <c r="M321" s="280">
        <v>351</v>
      </c>
      <c r="N321" s="280">
        <f t="shared" si="91"/>
        <v>1.2495972960162471</v>
      </c>
      <c r="AK321">
        <f t="shared" si="92"/>
        <v>-9.1941659999999995E-2</v>
      </c>
      <c r="AL321">
        <f t="shared" si="93"/>
        <v>0.96047183700000005</v>
      </c>
      <c r="AM321">
        <f t="shared" si="94"/>
        <v>0.52900180901099991</v>
      </c>
      <c r="AN321">
        <f t="shared" si="95"/>
        <v>-0.19015785061731902</v>
      </c>
      <c r="AO321">
        <f t="shared" si="96"/>
        <v>5.1001201799027299E-2</v>
      </c>
      <c r="AP321">
        <f t="shared" si="97"/>
        <v>-1.013847290581734E-2</v>
      </c>
      <c r="AQ321">
        <f t="shared" si="98"/>
        <v>1.4929842658776018E-3</v>
      </c>
      <c r="AR321">
        <f t="shared" si="99"/>
        <v>-1.3822740632797982E-4</v>
      </c>
      <c r="AS321">
        <f t="shared" si="100"/>
        <v>5.6748698067870448E-6</v>
      </c>
      <c r="BJ321">
        <f t="shared" si="101"/>
        <v>1.2716149999999999</v>
      </c>
      <c r="BK321">
        <f t="shared" si="102"/>
        <v>0.60520648499999996</v>
      </c>
      <c r="BL321">
        <f t="shared" si="103"/>
        <v>0.25292968178399994</v>
      </c>
      <c r="BM321">
        <f t="shared" si="104"/>
        <v>-1.22307378548238E-2</v>
      </c>
      <c r="BN321">
        <f t="shared" si="105"/>
        <v>1.879520096214388E-5</v>
      </c>
    </row>
    <row r="322" spans="1:66" ht="15">
      <c r="A322" s="32">
        <v>7</v>
      </c>
      <c r="B322" s="33">
        <f t="shared" ca="1" si="106"/>
        <v>1413.8919076794211</v>
      </c>
      <c r="C322">
        <f t="shared" si="107"/>
        <v>1382</v>
      </c>
      <c r="D322">
        <f t="shared" ca="1" si="90"/>
        <v>6.9946612421180738</v>
      </c>
      <c r="E322">
        <f t="shared" ca="1" si="108"/>
        <v>7.0006470162123069</v>
      </c>
      <c r="F322">
        <f t="shared" ca="1" si="109"/>
        <v>1413</v>
      </c>
      <c r="G322">
        <f t="shared" ca="1" si="110"/>
        <v>1414</v>
      </c>
      <c r="M322" s="280">
        <v>352</v>
      </c>
      <c r="N322" s="280">
        <f t="shared" si="91"/>
        <v>1.2541838212483367</v>
      </c>
      <c r="AK322">
        <f t="shared" si="92"/>
        <v>-9.1941659999999995E-2</v>
      </c>
      <c r="AL322">
        <f t="shared" si="93"/>
        <v>0.96320822400000006</v>
      </c>
      <c r="AM322">
        <f t="shared" si="94"/>
        <v>0.53202035814399995</v>
      </c>
      <c r="AN322">
        <f t="shared" si="95"/>
        <v>-0.19178776621875201</v>
      </c>
      <c r="AO322">
        <f t="shared" si="96"/>
        <v>5.1584900601479168E-2</v>
      </c>
      <c r="AP322">
        <f t="shared" si="97"/>
        <v>-1.0283720865946273E-2</v>
      </c>
      <c r="AQ322">
        <f t="shared" si="98"/>
        <v>1.5186878306233133E-3</v>
      </c>
      <c r="AR322">
        <f t="shared" si="99"/>
        <v>-1.4100775174381543E-4</v>
      </c>
      <c r="AS322">
        <f t="shared" si="100"/>
        <v>5.8055086765695376E-6</v>
      </c>
      <c r="BJ322">
        <f t="shared" si="101"/>
        <v>1.2716149999999999</v>
      </c>
      <c r="BK322">
        <f t="shared" si="102"/>
        <v>0.60693072000000003</v>
      </c>
      <c r="BL322">
        <f t="shared" si="103"/>
        <v>0.25437292953599994</v>
      </c>
      <c r="BM322">
        <f t="shared" si="104"/>
        <v>-1.23355721826304E-2</v>
      </c>
      <c r="BN322">
        <f t="shared" si="105"/>
        <v>1.9010308369547266E-5</v>
      </c>
    </row>
    <row r="323" spans="1:66" ht="15">
      <c r="A323" s="32">
        <v>7</v>
      </c>
      <c r="B323" s="33">
        <f t="shared" ca="1" si="106"/>
        <v>1413.8919076794211</v>
      </c>
      <c r="C323">
        <f t="shared" si="107"/>
        <v>1382</v>
      </c>
      <c r="D323">
        <f t="shared" ref="D323:D386" ca="1" si="111">INDIRECT(ADDRESS(C323+1,14))</f>
        <v>6.9946612421180738</v>
      </c>
      <c r="E323">
        <f t="shared" ca="1" si="108"/>
        <v>7.0006470162123069</v>
      </c>
      <c r="F323">
        <f t="shared" ca="1" si="109"/>
        <v>1413</v>
      </c>
      <c r="G323">
        <f t="shared" ca="1" si="110"/>
        <v>1414</v>
      </c>
      <c r="M323" s="280">
        <v>353</v>
      </c>
      <c r="N323" s="280">
        <f t="shared" ref="N323:N386" si="112">IF(M323&gt;=$P$1,SUM(BJ323:BN323),SUM(AK323:AS323))</f>
        <v>1.2587733054020434</v>
      </c>
      <c r="AK323">
        <f t="shared" si="92"/>
        <v>-9.1941659999999995E-2</v>
      </c>
      <c r="AL323">
        <f t="shared" si="93"/>
        <v>0.96594461100000006</v>
      </c>
      <c r="AM323">
        <f t="shared" si="94"/>
        <v>0.53504749489899994</v>
      </c>
      <c r="AN323">
        <f t="shared" si="95"/>
        <v>-0.19342696906351303</v>
      </c>
      <c r="AO323">
        <f t="shared" si="96"/>
        <v>5.2173595365642339E-2</v>
      </c>
      <c r="AP323">
        <f t="shared" si="97"/>
        <v>-1.0430628782551944E-2</v>
      </c>
      <c r="AQ323">
        <f t="shared" si="98"/>
        <v>1.5447591074899251E-3</v>
      </c>
      <c r="AR323">
        <f t="shared" si="99"/>
        <v>-1.4383589549736564E-4</v>
      </c>
      <c r="AS323">
        <f t="shared" si="100"/>
        <v>5.9387714733083369E-6</v>
      </c>
      <c r="BJ323">
        <f t="shared" si="101"/>
        <v>1.2716149999999999</v>
      </c>
      <c r="BK323">
        <f t="shared" si="102"/>
        <v>0.608654955</v>
      </c>
      <c r="BL323">
        <f t="shared" si="103"/>
        <v>0.25582028325599998</v>
      </c>
      <c r="BM323">
        <f t="shared" si="104"/>
        <v>-1.24410038554226E-2</v>
      </c>
      <c r="BN323">
        <f t="shared" si="105"/>
        <v>1.9227256912081799E-5</v>
      </c>
    </row>
    <row r="324" spans="1:66" ht="15">
      <c r="A324" s="32">
        <v>7</v>
      </c>
      <c r="B324" s="33">
        <f t="shared" ca="1" si="106"/>
        <v>1413.8919076794211</v>
      </c>
      <c r="C324">
        <f t="shared" si="107"/>
        <v>1382</v>
      </c>
      <c r="D324">
        <f t="shared" ca="1" si="111"/>
        <v>6.9946612421180738</v>
      </c>
      <c r="E324">
        <f t="shared" ca="1" si="108"/>
        <v>7.0006470162123069</v>
      </c>
      <c r="F324">
        <f t="shared" ca="1" si="109"/>
        <v>1413</v>
      </c>
      <c r="G324">
        <f t="shared" ca="1" si="110"/>
        <v>1414</v>
      </c>
      <c r="M324" s="280">
        <v>354</v>
      </c>
      <c r="N324" s="280">
        <f t="shared" si="112"/>
        <v>1.2633657398906295</v>
      </c>
      <c r="AK324">
        <f t="shared" ref="AK324:AK387" si="113">$M324^0*AA$2</f>
        <v>-9.1941659999999995E-2</v>
      </c>
      <c r="AL324">
        <f t="shared" ref="AL324:AL387" si="114">$M324^1*AB$2</f>
        <v>0.96868099800000007</v>
      </c>
      <c r="AM324">
        <f t="shared" ref="AM324:AM387" si="115">$M324^2*AC$2</f>
        <v>0.53808321927599989</v>
      </c>
      <c r="AN324">
        <f t="shared" ref="AN324:AN387" si="116">$M324^3*AD$2</f>
        <v>-0.19507548553581602</v>
      </c>
      <c r="AO324">
        <f t="shared" ref="AO324:AO387" si="117">$M324^4*AE$2</f>
        <v>5.2767314517945883E-2</v>
      </c>
      <c r="AP324">
        <f t="shared" ref="AP324:AP387" si="118">$M324^5*AF$2</f>
        <v>-1.0579210843181881E-2</v>
      </c>
      <c r="AQ324">
        <f t="shared" ref="AQ324:AQ387" si="119">$M324^6*AG$2</f>
        <v>1.5712022928473393E-3</v>
      </c>
      <c r="AR324">
        <f t="shared" ref="AR324:AR387" si="120">$M324^7*AH$2</f>
        <v>-1.4671252040726786E-4</v>
      </c>
      <c r="AS324">
        <f t="shared" ref="AS324:AS387" si="121">$M324^8*AI$2</f>
        <v>6.0747032415886911E-6</v>
      </c>
      <c r="BJ324">
        <f t="shared" ref="BJ324:BJ387" si="122">$M324^0*BC$2</f>
        <v>1.2716149999999999</v>
      </c>
      <c r="BK324">
        <f t="shared" ref="BK324:BK387" si="123">$M324^1*BD$2</f>
        <v>0.61037918999999996</v>
      </c>
      <c r="BL324">
        <f t="shared" ref="BL324:BL387" si="124">$M324^2*BE$2</f>
        <v>0.25727174294399996</v>
      </c>
      <c r="BM324">
        <f t="shared" ref="BM324:BM387" si="125">$M324^3*BF$2</f>
        <v>-1.2547034570203201E-2</v>
      </c>
      <c r="BN324">
        <f t="shared" ref="BN324:BN387" si="126">$M324^4*BG$2</f>
        <v>1.9446057065587824E-5</v>
      </c>
    </row>
    <row r="325" spans="1:66" ht="15">
      <c r="A325" s="32">
        <v>7</v>
      </c>
      <c r="B325" s="33">
        <f t="shared" ca="1" si="106"/>
        <v>1413.8919076794211</v>
      </c>
      <c r="C325">
        <f t="shared" si="107"/>
        <v>1382</v>
      </c>
      <c r="D325">
        <f t="shared" ca="1" si="111"/>
        <v>6.9946612421180738</v>
      </c>
      <c r="E325">
        <f t="shared" ca="1" si="108"/>
        <v>7.0006470162123069</v>
      </c>
      <c r="F325">
        <f t="shared" ca="1" si="109"/>
        <v>1413</v>
      </c>
      <c r="G325">
        <f t="shared" ca="1" si="110"/>
        <v>1414</v>
      </c>
      <c r="M325" s="280">
        <v>355</v>
      </c>
      <c r="N325" s="280">
        <f t="shared" si="112"/>
        <v>1.2679611161560675</v>
      </c>
      <c r="AK325">
        <f t="shared" si="113"/>
        <v>-9.1941659999999995E-2</v>
      </c>
      <c r="AL325">
        <f t="shared" si="114"/>
        <v>0.97141738500000008</v>
      </c>
      <c r="AM325">
        <f t="shared" si="115"/>
        <v>0.54112753127499991</v>
      </c>
      <c r="AN325">
        <f t="shared" si="116"/>
        <v>-0.19673334201987502</v>
      </c>
      <c r="AO325">
        <f t="shared" si="117"/>
        <v>5.3366086565461247E-2</v>
      </c>
      <c r="AP325">
        <f t="shared" si="118"/>
        <v>-1.0729481315994351E-2</v>
      </c>
      <c r="AQ325">
        <f t="shared" si="119"/>
        <v>1.5980216188805118E-3</v>
      </c>
      <c r="AR325">
        <f t="shared" si="120"/>
        <v>-1.4963831707344278E-4</v>
      </c>
      <c r="AS325">
        <f t="shared" si="121"/>
        <v>6.21334966855638E-6</v>
      </c>
      <c r="BJ325">
        <f t="shared" si="122"/>
        <v>1.2716149999999999</v>
      </c>
      <c r="BK325">
        <f t="shared" si="123"/>
        <v>0.61210342500000003</v>
      </c>
      <c r="BL325">
        <f t="shared" si="124"/>
        <v>0.25872730859999993</v>
      </c>
      <c r="BM325">
        <f t="shared" si="125"/>
        <v>-1.2653666023975E-2</v>
      </c>
      <c r="BN325">
        <f t="shared" si="126"/>
        <v>1.9666719335624376E-5</v>
      </c>
    </row>
    <row r="326" spans="1:66" ht="15">
      <c r="A326" s="32">
        <v>7</v>
      </c>
      <c r="B326" s="33">
        <f t="shared" ca="1" si="106"/>
        <v>1413.8919076794211</v>
      </c>
      <c r="C326">
        <f t="shared" si="107"/>
        <v>1382</v>
      </c>
      <c r="D326">
        <f t="shared" ca="1" si="111"/>
        <v>6.9946612421180738</v>
      </c>
      <c r="E326">
        <f t="shared" ca="1" si="108"/>
        <v>7.0006470162123069</v>
      </c>
      <c r="F326">
        <f t="shared" ca="1" si="109"/>
        <v>1413</v>
      </c>
      <c r="G326">
        <f t="shared" ca="1" si="110"/>
        <v>1414</v>
      </c>
      <c r="M326" s="280">
        <v>356</v>
      </c>
      <c r="N326" s="280">
        <f t="shared" si="112"/>
        <v>1.2725594256689519</v>
      </c>
      <c r="AK326">
        <f t="shared" si="113"/>
        <v>-9.1941659999999995E-2</v>
      </c>
      <c r="AL326">
        <f t="shared" si="114"/>
        <v>0.97415377200000008</v>
      </c>
      <c r="AM326">
        <f t="shared" si="115"/>
        <v>0.54418043089599999</v>
      </c>
      <c r="AN326">
        <f t="shared" si="116"/>
        <v>-0.19840056489990401</v>
      </c>
      <c r="AO326">
        <f t="shared" si="117"/>
        <v>5.3969940095902204E-2</v>
      </c>
      <c r="AP326">
        <f t="shared" si="118"/>
        <v>-1.0881454549986723E-2</v>
      </c>
      <c r="AQ326">
        <f t="shared" si="119"/>
        <v>1.6252213537926562E-3</v>
      </c>
      <c r="AR326">
        <f t="shared" si="120"/>
        <v>-1.5261398394341159E-4</v>
      </c>
      <c r="AS326">
        <f t="shared" si="121"/>
        <v>6.354757091229789E-6</v>
      </c>
      <c r="BJ326">
        <f t="shared" si="122"/>
        <v>1.2716149999999999</v>
      </c>
      <c r="BK326">
        <f t="shared" si="123"/>
        <v>0.61382766</v>
      </c>
      <c r="BL326">
        <f t="shared" si="124"/>
        <v>0.26018698022399994</v>
      </c>
      <c r="BM326">
        <f t="shared" si="125"/>
        <v>-1.2760899913740801E-2</v>
      </c>
      <c r="BN326">
        <f t="shared" si="126"/>
        <v>1.9889254257469183E-5</v>
      </c>
    </row>
    <row r="327" spans="1:66" ht="15">
      <c r="A327" s="32">
        <v>7</v>
      </c>
      <c r="B327" s="33">
        <f t="shared" ca="1" si="106"/>
        <v>1413.8919076794211</v>
      </c>
      <c r="C327">
        <f t="shared" si="107"/>
        <v>1382</v>
      </c>
      <c r="D327">
        <f t="shared" ca="1" si="111"/>
        <v>6.9946612421180738</v>
      </c>
      <c r="E327">
        <f t="shared" ca="1" si="108"/>
        <v>7.0006470162123069</v>
      </c>
      <c r="F327">
        <f t="shared" ca="1" si="109"/>
        <v>1413</v>
      </c>
      <c r="G327">
        <f t="shared" ca="1" si="110"/>
        <v>1414</v>
      </c>
      <c r="M327" s="280">
        <v>357</v>
      </c>
      <c r="N327" s="280">
        <f t="shared" si="112"/>
        <v>1.2771606599284184</v>
      </c>
      <c r="AK327">
        <f t="shared" si="113"/>
        <v>-9.1941659999999995E-2</v>
      </c>
      <c r="AL327">
        <f t="shared" si="114"/>
        <v>0.97689015900000009</v>
      </c>
      <c r="AM327">
        <f t="shared" si="115"/>
        <v>0.54724191813899992</v>
      </c>
      <c r="AN327">
        <f t="shared" si="116"/>
        <v>-0.20007718056011703</v>
      </c>
      <c r="AO327">
        <f t="shared" si="117"/>
        <v>5.4578903777624893E-2</v>
      </c>
      <c r="AP327">
        <f t="shared" si="118"/>
        <v>-1.1035144975223824E-2</v>
      </c>
      <c r="AQ327">
        <f t="shared" si="119"/>
        <v>1.6528058020090258E-3</v>
      </c>
      <c r="AR327">
        <f t="shared" si="120"/>
        <v>-1.5564022737898865E-4</v>
      </c>
      <c r="AS327">
        <f t="shared" si="121"/>
        <v>6.49897250387422E-6</v>
      </c>
      <c r="BJ327">
        <f t="shared" si="122"/>
        <v>1.2716149999999999</v>
      </c>
      <c r="BK327">
        <f t="shared" si="123"/>
        <v>0.61555189499999996</v>
      </c>
      <c r="BL327">
        <f t="shared" si="124"/>
        <v>0.26165075781599995</v>
      </c>
      <c r="BM327">
        <f t="shared" si="125"/>
        <v>-1.2868737936503401E-2</v>
      </c>
      <c r="BN327">
        <f t="shared" si="126"/>
        <v>2.0113672396118682E-5</v>
      </c>
    </row>
    <row r="328" spans="1:66" ht="15">
      <c r="A328" s="32">
        <v>7</v>
      </c>
      <c r="B328" s="33">
        <f t="shared" ca="1" si="106"/>
        <v>1413.8919076794211</v>
      </c>
      <c r="C328">
        <f t="shared" si="107"/>
        <v>1382</v>
      </c>
      <c r="D328">
        <f t="shared" ca="1" si="111"/>
        <v>6.9946612421180738</v>
      </c>
      <c r="E328">
        <f t="shared" ca="1" si="108"/>
        <v>7.0006470162123069</v>
      </c>
      <c r="F328">
        <f t="shared" ca="1" si="109"/>
        <v>1413</v>
      </c>
      <c r="G328">
        <f t="shared" ca="1" si="110"/>
        <v>1414</v>
      </c>
      <c r="M328" s="280">
        <v>358</v>
      </c>
      <c r="N328" s="280">
        <f t="shared" si="112"/>
        <v>1.2817648104620569</v>
      </c>
      <c r="AK328">
        <f t="shared" si="113"/>
        <v>-9.1941659999999995E-2</v>
      </c>
      <c r="AL328">
        <f t="shared" si="114"/>
        <v>0.9796265460000001</v>
      </c>
      <c r="AM328">
        <f t="shared" si="115"/>
        <v>0.55031199300399991</v>
      </c>
      <c r="AN328">
        <f t="shared" si="116"/>
        <v>-0.20176321538472802</v>
      </c>
      <c r="AO328">
        <f t="shared" si="117"/>
        <v>5.5193006359627803E-2</v>
      </c>
      <c r="AP328">
        <f t="shared" si="118"/>
        <v>-1.1190567103066299E-2</v>
      </c>
      <c r="AQ328">
        <f t="shared" si="119"/>
        <v>1.6807793043812662E-3</v>
      </c>
      <c r="AR328">
        <f t="shared" si="120"/>
        <v>-1.5871776172335101E-4</v>
      </c>
      <c r="AS328">
        <f t="shared" si="121"/>
        <v>6.6460435654387808E-6</v>
      </c>
      <c r="BJ328">
        <f t="shared" si="122"/>
        <v>1.2716149999999999</v>
      </c>
      <c r="BK328">
        <f t="shared" si="123"/>
        <v>0.61727613000000003</v>
      </c>
      <c r="BL328">
        <f t="shared" si="124"/>
        <v>0.26311864137599994</v>
      </c>
      <c r="BM328">
        <f t="shared" si="125"/>
        <v>-1.2977181789265602E-2</v>
      </c>
      <c r="BN328">
        <f t="shared" si="126"/>
        <v>2.0339984346287985E-5</v>
      </c>
    </row>
    <row r="329" spans="1:66" ht="15">
      <c r="A329" s="32">
        <v>7</v>
      </c>
      <c r="B329" s="33">
        <f t="shared" ca="1" si="106"/>
        <v>1413.8919076794211</v>
      </c>
      <c r="C329">
        <f t="shared" si="107"/>
        <v>1382</v>
      </c>
      <c r="D329">
        <f t="shared" ca="1" si="111"/>
        <v>6.9946612421180738</v>
      </c>
      <c r="E329">
        <f t="shared" ca="1" si="108"/>
        <v>7.0006470162123069</v>
      </c>
      <c r="F329">
        <f t="shared" ca="1" si="109"/>
        <v>1413</v>
      </c>
      <c r="G329">
        <f t="shared" ca="1" si="110"/>
        <v>1414</v>
      </c>
      <c r="M329" s="280">
        <v>359</v>
      </c>
      <c r="N329" s="280">
        <f t="shared" si="112"/>
        <v>1.2863718688258328</v>
      </c>
      <c r="AK329">
        <f t="shared" si="113"/>
        <v>-9.1941659999999995E-2</v>
      </c>
      <c r="AL329">
        <f t="shared" si="114"/>
        <v>0.9823629330000001</v>
      </c>
      <c r="AM329">
        <f t="shared" si="115"/>
        <v>0.55339065549099997</v>
      </c>
      <c r="AN329">
        <f t="shared" si="116"/>
        <v>-0.20345869575795103</v>
      </c>
      <c r="AO329">
        <f t="shared" si="117"/>
        <v>5.5812276671551773E-2</v>
      </c>
      <c r="AP329">
        <f t="shared" si="118"/>
        <v>-1.1347735526398972E-2</v>
      </c>
      <c r="AQ329">
        <f t="shared" si="119"/>
        <v>1.7091462383923459E-3</v>
      </c>
      <c r="AR329">
        <f t="shared" si="120"/>
        <v>-1.6184730936848603E-4</v>
      </c>
      <c r="AS329">
        <f t="shared" si="121"/>
        <v>6.7960186070562092E-6</v>
      </c>
      <c r="BJ329">
        <f t="shared" si="122"/>
        <v>1.2716149999999999</v>
      </c>
      <c r="BK329">
        <f t="shared" si="123"/>
        <v>0.619000365</v>
      </c>
      <c r="BL329">
        <f t="shared" si="124"/>
        <v>0.26459063090399998</v>
      </c>
      <c r="BM329">
        <f t="shared" si="125"/>
        <v>-1.30862331690302E-2</v>
      </c>
      <c r="BN329">
        <f t="shared" si="126"/>
        <v>2.0568200732410921E-5</v>
      </c>
    </row>
    <row r="330" spans="1:66" ht="15">
      <c r="A330" s="32">
        <v>7</v>
      </c>
      <c r="B330" s="33">
        <f t="shared" ca="1" si="106"/>
        <v>1413.8919076794211</v>
      </c>
      <c r="C330">
        <f t="shared" si="107"/>
        <v>1382</v>
      </c>
      <c r="D330">
        <f t="shared" ca="1" si="111"/>
        <v>6.9946612421180738</v>
      </c>
      <c r="E330">
        <f t="shared" ca="1" si="108"/>
        <v>7.0006470162123069</v>
      </c>
      <c r="F330">
        <f t="shared" ca="1" si="109"/>
        <v>1413</v>
      </c>
      <c r="G330">
        <f t="shared" ca="1" si="110"/>
        <v>1414</v>
      </c>
      <c r="M330" s="280">
        <v>360</v>
      </c>
      <c r="N330" s="280">
        <f t="shared" si="112"/>
        <v>1.2909818266039992</v>
      </c>
      <c r="AK330">
        <f t="shared" si="113"/>
        <v>-9.1941659999999995E-2</v>
      </c>
      <c r="AL330">
        <f t="shared" si="114"/>
        <v>0.98509932000000011</v>
      </c>
      <c r="AM330">
        <f t="shared" si="115"/>
        <v>0.55647790559999999</v>
      </c>
      <c r="AN330">
        <f t="shared" si="116"/>
        <v>-0.20516364806400003</v>
      </c>
      <c r="AO330">
        <f t="shared" si="117"/>
        <v>5.6436743623679994E-2</v>
      </c>
      <c r="AP330">
        <f t="shared" si="118"/>
        <v>-1.1506664919859201E-2</v>
      </c>
      <c r="AQ330">
        <f t="shared" si="119"/>
        <v>1.7379110183620605E-3</v>
      </c>
      <c r="AR330">
        <f t="shared" si="120"/>
        <v>-1.6502960082301747E-4</v>
      </c>
      <c r="AS330">
        <f t="shared" si="121"/>
        <v>6.9489466396059885E-6</v>
      </c>
      <c r="BJ330">
        <f t="shared" si="122"/>
        <v>1.2716149999999999</v>
      </c>
      <c r="BK330">
        <f t="shared" si="123"/>
        <v>0.62072459999999996</v>
      </c>
      <c r="BL330">
        <f t="shared" si="124"/>
        <v>0.26606672639999995</v>
      </c>
      <c r="BM330">
        <f t="shared" si="125"/>
        <v>-1.3195893772800001E-2</v>
      </c>
      <c r="BN330">
        <f t="shared" si="126"/>
        <v>2.0798332208640002E-5</v>
      </c>
    </row>
    <row r="331" spans="1:66" ht="15">
      <c r="A331" s="32">
        <v>7</v>
      </c>
      <c r="B331" s="33">
        <f t="shared" ca="1" si="106"/>
        <v>1413.8919076794211</v>
      </c>
      <c r="C331">
        <f t="shared" si="107"/>
        <v>1382</v>
      </c>
      <c r="D331">
        <f t="shared" ca="1" si="111"/>
        <v>6.9946612421180738</v>
      </c>
      <c r="E331">
        <f t="shared" ca="1" si="108"/>
        <v>7.0006470162123069</v>
      </c>
      <c r="F331">
        <f t="shared" ca="1" si="109"/>
        <v>1413</v>
      </c>
      <c r="G331">
        <f t="shared" ca="1" si="110"/>
        <v>1414</v>
      </c>
      <c r="M331" s="280">
        <v>361</v>
      </c>
      <c r="N331" s="280">
        <f t="shared" si="112"/>
        <v>1.2955946754090177</v>
      </c>
      <c r="AK331">
        <f t="shared" si="113"/>
        <v>-9.1941659999999995E-2</v>
      </c>
      <c r="AL331">
        <f t="shared" si="114"/>
        <v>0.98783570700000012</v>
      </c>
      <c r="AM331">
        <f t="shared" si="115"/>
        <v>0.55957374333099996</v>
      </c>
      <c r="AN331">
        <f t="shared" si="116"/>
        <v>-0.20687809868708903</v>
      </c>
      <c r="AO331">
        <f t="shared" si="117"/>
        <v>5.7066436206938013E-2</v>
      </c>
      <c r="AP331">
        <f t="shared" si="118"/>
        <v>-1.1667370040065243E-2</v>
      </c>
      <c r="AQ331">
        <f t="shared" si="119"/>
        <v>1.7670780956531124E-3</v>
      </c>
      <c r="AR331">
        <f t="shared" si="120"/>
        <v>-1.6826537478041207E-4</v>
      </c>
      <c r="AS331">
        <f t="shared" si="121"/>
        <v>7.1048773613411009E-6</v>
      </c>
      <c r="BJ331">
        <f t="shared" si="122"/>
        <v>1.2716149999999999</v>
      </c>
      <c r="BK331">
        <f t="shared" si="123"/>
        <v>0.62244883500000003</v>
      </c>
      <c r="BL331">
        <f t="shared" si="124"/>
        <v>0.26754692786399997</v>
      </c>
      <c r="BM331">
        <f t="shared" si="125"/>
        <v>-1.3306165297577801E-2</v>
      </c>
      <c r="BN331">
        <f t="shared" si="126"/>
        <v>2.1030389458846439E-5</v>
      </c>
    </row>
    <row r="332" spans="1:66" ht="15">
      <c r="A332" s="32">
        <v>7</v>
      </c>
      <c r="B332" s="33">
        <f t="shared" ca="1" si="106"/>
        <v>1413.8919076794211</v>
      </c>
      <c r="C332">
        <f t="shared" si="107"/>
        <v>1382</v>
      </c>
      <c r="D332">
        <f t="shared" ca="1" si="111"/>
        <v>6.9946612421180738</v>
      </c>
      <c r="E332">
        <f t="shared" ca="1" si="108"/>
        <v>7.0006470162123069</v>
      </c>
      <c r="F332">
        <f t="shared" ca="1" si="109"/>
        <v>1413</v>
      </c>
      <c r="G332">
        <f t="shared" ca="1" si="110"/>
        <v>1414</v>
      </c>
      <c r="M332" s="280">
        <v>362</v>
      </c>
      <c r="N332" s="280">
        <f t="shared" si="112"/>
        <v>1.3002104068814726</v>
      </c>
      <c r="AK332">
        <f t="shared" si="113"/>
        <v>-9.1941659999999995E-2</v>
      </c>
      <c r="AL332">
        <f t="shared" si="114"/>
        <v>0.99057209400000013</v>
      </c>
      <c r="AM332">
        <f t="shared" si="115"/>
        <v>0.56267816868399989</v>
      </c>
      <c r="AN332">
        <f t="shared" si="116"/>
        <v>-0.20860207401143202</v>
      </c>
      <c r="AO332">
        <f t="shared" si="117"/>
        <v>5.7701383492893728E-2</v>
      </c>
      <c r="AP332">
        <f t="shared" si="118"/>
        <v>-1.1829865725844603E-2</v>
      </c>
      <c r="AQ332">
        <f t="shared" si="119"/>
        <v>1.7966519588777639E-3</v>
      </c>
      <c r="AR332">
        <f t="shared" si="120"/>
        <v>-1.7155537818756671E-4</v>
      </c>
      <c r="AS332">
        <f t="shared" si="121"/>
        <v>7.2638611655787908E-6</v>
      </c>
      <c r="BJ332">
        <f t="shared" si="122"/>
        <v>1.2716149999999999</v>
      </c>
      <c r="BK332">
        <f t="shared" si="123"/>
        <v>0.62417307</v>
      </c>
      <c r="BL332">
        <f t="shared" si="124"/>
        <v>0.26903123529599993</v>
      </c>
      <c r="BM332">
        <f t="shared" si="125"/>
        <v>-1.34170494403664E-2</v>
      </c>
      <c r="BN332">
        <f t="shared" si="126"/>
        <v>2.1264383196620145E-5</v>
      </c>
    </row>
    <row r="333" spans="1:66" ht="15">
      <c r="A333" s="32">
        <v>7</v>
      </c>
      <c r="B333" s="33">
        <f t="shared" ca="1" si="106"/>
        <v>1413.8919076794211</v>
      </c>
      <c r="C333">
        <f t="shared" si="107"/>
        <v>1382</v>
      </c>
      <c r="D333">
        <f t="shared" ca="1" si="111"/>
        <v>6.9946612421180738</v>
      </c>
      <c r="E333">
        <f t="shared" ca="1" si="108"/>
        <v>7.0006470162123069</v>
      </c>
      <c r="F333">
        <f t="shared" ca="1" si="109"/>
        <v>1413</v>
      </c>
      <c r="G333">
        <f t="shared" ca="1" si="110"/>
        <v>1414</v>
      </c>
      <c r="M333" s="280">
        <v>363</v>
      </c>
      <c r="N333" s="280">
        <f t="shared" si="112"/>
        <v>1.3048290126899917</v>
      </c>
      <c r="AK333">
        <f t="shared" si="113"/>
        <v>-9.1941659999999995E-2</v>
      </c>
      <c r="AL333">
        <f t="shared" si="114"/>
        <v>0.99330848100000013</v>
      </c>
      <c r="AM333">
        <f t="shared" si="115"/>
        <v>0.56579118165899989</v>
      </c>
      <c r="AN333">
        <f t="shared" si="116"/>
        <v>-0.21033560042124302</v>
      </c>
      <c r="AO333">
        <f t="shared" si="117"/>
        <v>5.8341614633757373E-2</v>
      </c>
      <c r="AP333">
        <f t="shared" si="118"/>
        <v>-1.1994166898462406E-2</v>
      </c>
      <c r="AQ333">
        <f t="shared" si="119"/>
        <v>1.8266371341050661E-3</v>
      </c>
      <c r="AR333">
        <f t="shared" si="120"/>
        <v>-1.7490036631377792E-4</v>
      </c>
      <c r="AS333">
        <f t="shared" si="121"/>
        <v>7.4259491484556753E-6</v>
      </c>
      <c r="BJ333">
        <f t="shared" si="122"/>
        <v>1.2716149999999999</v>
      </c>
      <c r="BK333">
        <f t="shared" si="123"/>
        <v>0.62589730499999996</v>
      </c>
      <c r="BL333">
        <f t="shared" si="124"/>
        <v>0.27051964869599993</v>
      </c>
      <c r="BM333">
        <f t="shared" si="125"/>
        <v>-1.35285478981686E-2</v>
      </c>
      <c r="BN333">
        <f t="shared" si="126"/>
        <v>2.1500324165269722E-5</v>
      </c>
    </row>
    <row r="334" spans="1:66" ht="15">
      <c r="A334" s="32">
        <v>7</v>
      </c>
      <c r="B334" s="33">
        <f t="shared" ca="1" si="106"/>
        <v>1413.8919076794211</v>
      </c>
      <c r="C334">
        <f t="shared" si="107"/>
        <v>1382</v>
      </c>
      <c r="D334">
        <f t="shared" ca="1" si="111"/>
        <v>6.9946612421180738</v>
      </c>
      <c r="E334">
        <f t="shared" ca="1" si="108"/>
        <v>7.0006470162123069</v>
      </c>
      <c r="F334">
        <f t="shared" ca="1" si="109"/>
        <v>1413</v>
      </c>
      <c r="G334">
        <f t="shared" ca="1" si="110"/>
        <v>1414</v>
      </c>
      <c r="M334" s="280">
        <v>364</v>
      </c>
      <c r="N334" s="280">
        <f t="shared" si="112"/>
        <v>1.3094504845311614</v>
      </c>
      <c r="AK334">
        <f t="shared" si="113"/>
        <v>-9.1941659999999995E-2</v>
      </c>
      <c r="AL334">
        <f t="shared" si="114"/>
        <v>0.99604486800000014</v>
      </c>
      <c r="AM334">
        <f t="shared" si="115"/>
        <v>0.56891278225599995</v>
      </c>
      <c r="AN334">
        <f t="shared" si="116"/>
        <v>-0.21207870430073603</v>
      </c>
      <c r="AO334">
        <f t="shared" si="117"/>
        <v>5.8987158862381567E-2</v>
      </c>
      <c r="AP334">
        <f t="shared" si="118"/>
        <v>-1.2160288561849747E-2</v>
      </c>
      <c r="AQ334">
        <f t="shared" si="119"/>
        <v>1.8570381850686643E-3</v>
      </c>
      <c r="AR334">
        <f t="shared" si="120"/>
        <v>-1.7830110282009455E-4</v>
      </c>
      <c r="AS334">
        <f t="shared" si="121"/>
        <v>7.5911931167475763E-6</v>
      </c>
      <c r="BJ334">
        <f t="shared" si="122"/>
        <v>1.2716149999999999</v>
      </c>
      <c r="BK334">
        <f t="shared" si="123"/>
        <v>0.62762154000000003</v>
      </c>
      <c r="BL334">
        <f t="shared" si="124"/>
        <v>0.27201216806399997</v>
      </c>
      <c r="BM334">
        <f t="shared" si="125"/>
        <v>-1.3640662367987201E-2</v>
      </c>
      <c r="BN334">
        <f t="shared" si="126"/>
        <v>2.1738223137822467E-5</v>
      </c>
    </row>
    <row r="335" spans="1:66" ht="15">
      <c r="A335" s="32">
        <v>7</v>
      </c>
      <c r="B335" s="33">
        <f t="shared" ca="1" si="106"/>
        <v>1413.8919076794211</v>
      </c>
      <c r="C335">
        <f t="shared" si="107"/>
        <v>1382</v>
      </c>
      <c r="D335">
        <f t="shared" ca="1" si="111"/>
        <v>6.9946612421180738</v>
      </c>
      <c r="E335">
        <f t="shared" ca="1" si="108"/>
        <v>7.0006470162123069</v>
      </c>
      <c r="F335">
        <f t="shared" ca="1" si="109"/>
        <v>1413</v>
      </c>
      <c r="G335">
        <f t="shared" ca="1" si="110"/>
        <v>1414</v>
      </c>
      <c r="M335" s="280">
        <v>365</v>
      </c>
      <c r="N335" s="280">
        <f t="shared" si="112"/>
        <v>1.3140748141294463</v>
      </c>
      <c r="AK335">
        <f t="shared" si="113"/>
        <v>-9.1941659999999995E-2</v>
      </c>
      <c r="AL335">
        <f t="shared" si="114"/>
        <v>0.99878125500000015</v>
      </c>
      <c r="AM335">
        <f t="shared" si="115"/>
        <v>0.57204297047499997</v>
      </c>
      <c r="AN335">
        <f t="shared" si="116"/>
        <v>-0.21383141203412503</v>
      </c>
      <c r="AO335">
        <f t="shared" si="117"/>
        <v>5.9638045492261246E-2</v>
      </c>
      <c r="AP335">
        <f t="shared" si="118"/>
        <v>-1.2328245802832051E-2</v>
      </c>
      <c r="AQ335">
        <f t="shared" si="119"/>
        <v>1.887859713375174E-3</v>
      </c>
      <c r="AR335">
        <f t="shared" si="120"/>
        <v>-1.8175835982905456E-4</v>
      </c>
      <c r="AS335">
        <f t="shared" si="121"/>
        <v>7.759645595754424E-6</v>
      </c>
      <c r="BJ335">
        <f t="shared" si="122"/>
        <v>1.2716149999999999</v>
      </c>
      <c r="BK335">
        <f t="shared" si="123"/>
        <v>0.629345775</v>
      </c>
      <c r="BL335">
        <f t="shared" si="124"/>
        <v>0.27350879339999995</v>
      </c>
      <c r="BM335">
        <f t="shared" si="125"/>
        <v>-1.3753394546825001E-2</v>
      </c>
      <c r="BN335">
        <f t="shared" si="126"/>
        <v>2.1978090917024376E-5</v>
      </c>
    </row>
    <row r="336" spans="1:66" ht="15">
      <c r="A336" s="32">
        <v>7</v>
      </c>
      <c r="B336" s="33">
        <f t="shared" ca="1" si="106"/>
        <v>1413.8919076794211</v>
      </c>
      <c r="C336">
        <f t="shared" si="107"/>
        <v>1382</v>
      </c>
      <c r="D336">
        <f t="shared" ca="1" si="111"/>
        <v>6.9946612421180738</v>
      </c>
      <c r="E336">
        <f t="shared" ca="1" si="108"/>
        <v>7.0006470162123069</v>
      </c>
      <c r="F336">
        <f t="shared" ca="1" si="109"/>
        <v>1413</v>
      </c>
      <c r="G336">
        <f t="shared" ca="1" si="110"/>
        <v>1414</v>
      </c>
      <c r="M336" s="280">
        <v>366</v>
      </c>
      <c r="N336" s="280">
        <f t="shared" si="112"/>
        <v>1.318701993237108</v>
      </c>
      <c r="AK336">
        <f t="shared" si="113"/>
        <v>-9.1941659999999995E-2</v>
      </c>
      <c r="AL336">
        <f t="shared" si="114"/>
        <v>1.001517642</v>
      </c>
      <c r="AM336">
        <f t="shared" si="115"/>
        <v>0.57518174631599994</v>
      </c>
      <c r="AN336">
        <f t="shared" si="116"/>
        <v>-0.21559375000562403</v>
      </c>
      <c r="AO336">
        <f t="shared" si="117"/>
        <v>6.0294303917533723E-2</v>
      </c>
      <c r="AP336">
        <f t="shared" si="118"/>
        <v>-1.2498053791357436E-2</v>
      </c>
      <c r="AQ336">
        <f t="shared" si="119"/>
        <v>1.9191063587131367E-3</v>
      </c>
      <c r="AR336">
        <f t="shared" si="120"/>
        <v>-1.8527291799480723E-4</v>
      </c>
      <c r="AS336">
        <f t="shared" si="121"/>
        <v>7.931359837250592E-6</v>
      </c>
      <c r="BJ336">
        <f t="shared" si="122"/>
        <v>1.2716149999999999</v>
      </c>
      <c r="BK336">
        <f t="shared" si="123"/>
        <v>0.63107000999999996</v>
      </c>
      <c r="BL336">
        <f t="shared" si="124"/>
        <v>0.27500952470399997</v>
      </c>
      <c r="BM336">
        <f t="shared" si="125"/>
        <v>-1.3866746131684801E-2</v>
      </c>
      <c r="BN336">
        <f t="shared" si="126"/>
        <v>2.2219938335340145E-5</v>
      </c>
    </row>
    <row r="337" spans="1:66" ht="15">
      <c r="A337" s="32">
        <v>7</v>
      </c>
      <c r="B337" s="33">
        <f t="shared" ca="1" si="106"/>
        <v>1413.8919076794211</v>
      </c>
      <c r="C337">
        <f t="shared" si="107"/>
        <v>1382</v>
      </c>
      <c r="D337">
        <f t="shared" ca="1" si="111"/>
        <v>6.9946612421180738</v>
      </c>
      <c r="E337">
        <f t="shared" ca="1" si="108"/>
        <v>7.0006470162123069</v>
      </c>
      <c r="F337">
        <f t="shared" ca="1" si="109"/>
        <v>1413</v>
      </c>
      <c r="G337">
        <f t="shared" ca="1" si="110"/>
        <v>1414</v>
      </c>
      <c r="M337" s="280">
        <v>367</v>
      </c>
      <c r="N337" s="280">
        <f t="shared" si="112"/>
        <v>1.3233320136341229</v>
      </c>
      <c r="AK337">
        <f t="shared" si="113"/>
        <v>-9.1941659999999995E-2</v>
      </c>
      <c r="AL337">
        <f t="shared" si="114"/>
        <v>1.0042540290000002</v>
      </c>
      <c r="AM337">
        <f t="shared" si="115"/>
        <v>0.57832910977899998</v>
      </c>
      <c r="AN337">
        <f t="shared" si="116"/>
        <v>-0.21736574459944702</v>
      </c>
      <c r="AO337">
        <f t="shared" si="117"/>
        <v>6.0955963612978656E-2</v>
      </c>
      <c r="AP337">
        <f t="shared" si="118"/>
        <v>-1.266972778072507E-2</v>
      </c>
      <c r="AQ337">
        <f t="shared" si="119"/>
        <v>1.9507827990625467E-3</v>
      </c>
      <c r="AR337">
        <f t="shared" si="120"/>
        <v>-1.8884556657362145E-4</v>
      </c>
      <c r="AS337">
        <f t="shared" si="121"/>
        <v>8.1063898275010391E-6</v>
      </c>
      <c r="BJ337">
        <f t="shared" si="122"/>
        <v>1.2716149999999999</v>
      </c>
      <c r="BK337">
        <f t="shared" si="123"/>
        <v>0.63279424500000003</v>
      </c>
      <c r="BL337">
        <f t="shared" si="124"/>
        <v>0.27651436197599993</v>
      </c>
      <c r="BM337">
        <f t="shared" si="125"/>
        <v>-1.3980718819569402E-2</v>
      </c>
      <c r="BN337">
        <f t="shared" si="126"/>
        <v>2.2463776254953161E-5</v>
      </c>
    </row>
    <row r="338" spans="1:66" ht="15">
      <c r="A338" s="32">
        <v>7</v>
      </c>
      <c r="B338" s="33">
        <f t="shared" ca="1" si="106"/>
        <v>1413.8919076794211</v>
      </c>
      <c r="C338">
        <f t="shared" si="107"/>
        <v>1382</v>
      </c>
      <c r="D338">
        <f t="shared" ca="1" si="111"/>
        <v>6.9946612421180738</v>
      </c>
      <c r="E338">
        <f t="shared" ca="1" si="108"/>
        <v>7.0006470162123069</v>
      </c>
      <c r="F338">
        <f t="shared" ca="1" si="109"/>
        <v>1413</v>
      </c>
      <c r="G338">
        <f t="shared" ca="1" si="110"/>
        <v>1414</v>
      </c>
      <c r="M338" s="280">
        <v>368</v>
      </c>
      <c r="N338" s="280">
        <f t="shared" si="112"/>
        <v>1.3279648671281021</v>
      </c>
      <c r="AK338">
        <f t="shared" si="113"/>
        <v>-9.1941659999999995E-2</v>
      </c>
      <c r="AL338">
        <f t="shared" si="114"/>
        <v>1.0069904160000001</v>
      </c>
      <c r="AM338">
        <f t="shared" si="115"/>
        <v>0.58148506086399998</v>
      </c>
      <c r="AN338">
        <f t="shared" si="116"/>
        <v>-0.21914742219980804</v>
      </c>
      <c r="AO338">
        <f t="shared" si="117"/>
        <v>6.1623054134018043E-2</v>
      </c>
      <c r="AP338">
        <f t="shared" si="118"/>
        <v>-1.2843283107813524E-2</v>
      </c>
      <c r="AQ338">
        <f t="shared" si="119"/>
        <v>1.982893750904954E-3</v>
      </c>
      <c r="AR338">
        <f t="shared" si="120"/>
        <v>-1.9247710349478182E-4</v>
      </c>
      <c r="AS338">
        <f t="shared" si="121"/>
        <v>8.2847902953435887E-6</v>
      </c>
      <c r="BJ338">
        <f t="shared" si="122"/>
        <v>1.2716149999999999</v>
      </c>
      <c r="BK338">
        <f t="shared" si="123"/>
        <v>0.63451848</v>
      </c>
      <c r="BL338">
        <f t="shared" si="124"/>
        <v>0.27802330521599994</v>
      </c>
      <c r="BM338">
        <f t="shared" si="125"/>
        <v>-1.40953143074816E-2</v>
      </c>
      <c r="BN338">
        <f t="shared" si="126"/>
        <v>2.2709615567765505E-5</v>
      </c>
    </row>
    <row r="339" spans="1:66" ht="15">
      <c r="A339" s="32">
        <v>7</v>
      </c>
      <c r="B339" s="33">
        <f t="shared" ca="1" si="106"/>
        <v>1413.8919076794211</v>
      </c>
      <c r="C339">
        <f t="shared" si="107"/>
        <v>1382</v>
      </c>
      <c r="D339">
        <f t="shared" ca="1" si="111"/>
        <v>6.9946612421180738</v>
      </c>
      <c r="E339">
        <f t="shared" ca="1" si="108"/>
        <v>7.0006470162123069</v>
      </c>
      <c r="F339">
        <f t="shared" ca="1" si="109"/>
        <v>1413</v>
      </c>
      <c r="G339">
        <f t="shared" ca="1" si="110"/>
        <v>1414</v>
      </c>
      <c r="M339" s="280">
        <v>369</v>
      </c>
      <c r="N339" s="280">
        <f t="shared" si="112"/>
        <v>1.3326005455542089</v>
      </c>
      <c r="AK339">
        <f t="shared" si="113"/>
        <v>-9.1941659999999995E-2</v>
      </c>
      <c r="AL339">
        <f t="shared" si="114"/>
        <v>1.0097268030000002</v>
      </c>
      <c r="AM339">
        <f t="shared" si="115"/>
        <v>0.58464959957099993</v>
      </c>
      <c r="AN339">
        <f t="shared" si="116"/>
        <v>-0.22093880919092104</v>
      </c>
      <c r="AO339">
        <f t="shared" si="117"/>
        <v>6.2295605116716252E-2</v>
      </c>
      <c r="AP339">
        <f t="shared" si="118"/>
        <v>-1.3018735193309146E-2</v>
      </c>
      <c r="AQ339">
        <f t="shared" si="119"/>
        <v>2.0154439694341436E-3</v>
      </c>
      <c r="AR339">
        <f t="shared" si="120"/>
        <v>-1.9616833543187285E-4</v>
      </c>
      <c r="AS339">
        <f t="shared" si="121"/>
        <v>8.4666167203377451E-6</v>
      </c>
      <c r="BJ339">
        <f t="shared" si="122"/>
        <v>1.2716149999999999</v>
      </c>
      <c r="BK339">
        <f t="shared" si="123"/>
        <v>0.63624271499999996</v>
      </c>
      <c r="BL339">
        <f t="shared" si="124"/>
        <v>0.27953635442399993</v>
      </c>
      <c r="BM339">
        <f t="shared" si="125"/>
        <v>-1.4210534292424202E-2</v>
      </c>
      <c r="BN339">
        <f t="shared" si="126"/>
        <v>2.2957467195397959E-5</v>
      </c>
    </row>
    <row r="340" spans="1:66" ht="15">
      <c r="A340" s="32">
        <v>7</v>
      </c>
      <c r="B340" s="33">
        <f t="shared" ca="1" si="106"/>
        <v>1413.8919076794211</v>
      </c>
      <c r="C340">
        <f t="shared" si="107"/>
        <v>1382</v>
      </c>
      <c r="D340">
        <f t="shared" ca="1" si="111"/>
        <v>6.9946612421180738</v>
      </c>
      <c r="E340">
        <f t="shared" ca="1" si="108"/>
        <v>7.0006470162123069</v>
      </c>
      <c r="F340">
        <f t="shared" ca="1" si="109"/>
        <v>1413</v>
      </c>
      <c r="G340">
        <f t="shared" ca="1" si="110"/>
        <v>1414</v>
      </c>
      <c r="M340" s="280">
        <v>370</v>
      </c>
      <c r="N340" s="280">
        <f t="shared" si="112"/>
        <v>1.3372390407750794</v>
      </c>
      <c r="AK340">
        <f t="shared" si="113"/>
        <v>-9.1941659999999995E-2</v>
      </c>
      <c r="AL340">
        <f t="shared" si="114"/>
        <v>1.0124631900000001</v>
      </c>
      <c r="AM340">
        <f t="shared" si="115"/>
        <v>0.58782272589999995</v>
      </c>
      <c r="AN340">
        <f t="shared" si="116"/>
        <v>-0.22273993195700004</v>
      </c>
      <c r="AO340">
        <f t="shared" si="117"/>
        <v>6.2973646277780002E-2</v>
      </c>
      <c r="AP340">
        <f t="shared" si="118"/>
        <v>-1.3196099541934401E-2</v>
      </c>
      <c r="AQ340">
        <f t="shared" si="119"/>
        <v>2.0484382487673874E-3</v>
      </c>
      <c r="AR340">
        <f t="shared" si="120"/>
        <v>-1.9992007787445298E-4</v>
      </c>
      <c r="AS340">
        <f t="shared" si="121"/>
        <v>8.65192534098039E-6</v>
      </c>
      <c r="BJ340">
        <f t="shared" si="122"/>
        <v>1.2716149999999999</v>
      </c>
      <c r="BK340">
        <f t="shared" si="123"/>
        <v>0.63796695000000003</v>
      </c>
      <c r="BL340">
        <f t="shared" si="124"/>
        <v>0.28105350959999997</v>
      </c>
      <c r="BM340">
        <f t="shared" si="125"/>
        <v>-1.43263804714E-2</v>
      </c>
      <c r="BN340">
        <f t="shared" si="126"/>
        <v>2.320734208919E-5</v>
      </c>
    </row>
    <row r="341" spans="1:66" ht="15">
      <c r="A341" s="32">
        <v>7</v>
      </c>
      <c r="B341" s="33">
        <f t="shared" ca="1" si="106"/>
        <v>1413.8919076794211</v>
      </c>
      <c r="C341">
        <f t="shared" si="107"/>
        <v>1382</v>
      </c>
      <c r="D341">
        <f t="shared" ca="1" si="111"/>
        <v>6.9946612421180738</v>
      </c>
      <c r="E341">
        <f t="shared" ca="1" si="108"/>
        <v>7.0006470162123069</v>
      </c>
      <c r="F341">
        <f t="shared" ca="1" si="109"/>
        <v>1413</v>
      </c>
      <c r="G341">
        <f t="shared" ca="1" si="110"/>
        <v>1414</v>
      </c>
      <c r="M341" s="280">
        <v>371</v>
      </c>
      <c r="N341" s="280">
        <f t="shared" si="112"/>
        <v>1.3418803446807435</v>
      </c>
      <c r="AK341">
        <f t="shared" si="113"/>
        <v>-9.1941659999999995E-2</v>
      </c>
      <c r="AL341">
        <f t="shared" si="114"/>
        <v>1.0151995770000002</v>
      </c>
      <c r="AM341">
        <f t="shared" si="115"/>
        <v>0.59100443985099993</v>
      </c>
      <c r="AN341">
        <f t="shared" si="116"/>
        <v>-0.22455081688225903</v>
      </c>
      <c r="AO341">
        <f t="shared" si="117"/>
        <v>6.3657207414558339E-2</v>
      </c>
      <c r="AP341">
        <f t="shared" si="118"/>
        <v>-1.3375391742676247E-2</v>
      </c>
      <c r="AQ341">
        <f t="shared" si="119"/>
        <v>2.0818814221572712E-3</v>
      </c>
      <c r="AR341">
        <f t="shared" si="120"/>
        <v>-2.0373315520011881E-4</v>
      </c>
      <c r="AS341">
        <f t="shared" si="121"/>
        <v>8.840773162988722E-6</v>
      </c>
      <c r="BJ341">
        <f t="shared" si="122"/>
        <v>1.2716149999999999</v>
      </c>
      <c r="BK341">
        <f t="shared" si="123"/>
        <v>0.639691185</v>
      </c>
      <c r="BL341">
        <f t="shared" si="124"/>
        <v>0.28257477074399995</v>
      </c>
      <c r="BM341">
        <f t="shared" si="125"/>
        <v>-1.4442854541411801E-2</v>
      </c>
      <c r="BN341">
        <f t="shared" si="126"/>
        <v>2.3459251230199801E-5</v>
      </c>
    </row>
    <row r="342" spans="1:66" ht="15">
      <c r="A342" s="32">
        <v>7</v>
      </c>
      <c r="B342" s="33">
        <f t="shared" ca="1" si="106"/>
        <v>1413.8919076794211</v>
      </c>
      <c r="C342">
        <f t="shared" si="107"/>
        <v>1382</v>
      </c>
      <c r="D342">
        <f t="shared" ca="1" si="111"/>
        <v>6.9946612421180738</v>
      </c>
      <c r="E342">
        <f t="shared" ca="1" si="108"/>
        <v>7.0006470162123069</v>
      </c>
      <c r="F342">
        <f t="shared" ca="1" si="109"/>
        <v>1413</v>
      </c>
      <c r="G342">
        <f t="shared" ca="1" si="110"/>
        <v>1414</v>
      </c>
      <c r="M342" s="280">
        <v>372</v>
      </c>
      <c r="N342" s="280">
        <f t="shared" si="112"/>
        <v>1.3465244491885409</v>
      </c>
      <c r="AK342">
        <f t="shared" si="113"/>
        <v>-9.1941659999999995E-2</v>
      </c>
      <c r="AL342">
        <f t="shared" si="114"/>
        <v>1.0179359640000001</v>
      </c>
      <c r="AM342">
        <f t="shared" si="115"/>
        <v>0.59419474142399997</v>
      </c>
      <c r="AN342">
        <f t="shared" si="116"/>
        <v>-0.22637149035091203</v>
      </c>
      <c r="AO342">
        <f t="shared" si="117"/>
        <v>6.434631840504268E-2</v>
      </c>
      <c r="AP342">
        <f t="shared" si="118"/>
        <v>-1.3556627469014485E-2</v>
      </c>
      <c r="AQ342">
        <f t="shared" si="119"/>
        <v>2.1157783622040979E-3</v>
      </c>
      <c r="AR342">
        <f t="shared" si="120"/>
        <v>-2.0760840074696152E-4</v>
      </c>
      <c r="AS342">
        <f t="shared" si="121"/>
        <v>9.0332179676508184E-6</v>
      </c>
      <c r="BJ342">
        <f t="shared" si="122"/>
        <v>1.2716149999999999</v>
      </c>
      <c r="BK342">
        <f t="shared" si="123"/>
        <v>0.64141541999999996</v>
      </c>
      <c r="BL342">
        <f t="shared" si="124"/>
        <v>0.28410013785599997</v>
      </c>
      <c r="BM342">
        <f t="shared" si="125"/>
        <v>-1.4559958199462401E-2</v>
      </c>
      <c r="BN342">
        <f t="shared" si="126"/>
        <v>2.3713205629204224E-5</v>
      </c>
    </row>
    <row r="343" spans="1:66" ht="15">
      <c r="A343" s="32">
        <v>7</v>
      </c>
      <c r="B343" s="33">
        <f t="shared" ca="1" si="106"/>
        <v>1413.8919076794211</v>
      </c>
      <c r="C343">
        <f t="shared" si="107"/>
        <v>1382</v>
      </c>
      <c r="D343">
        <f t="shared" ca="1" si="111"/>
        <v>6.9946612421180738</v>
      </c>
      <c r="E343">
        <f t="shared" ca="1" si="108"/>
        <v>7.0006470162123069</v>
      </c>
      <c r="F343">
        <f t="shared" ca="1" si="109"/>
        <v>1413</v>
      </c>
      <c r="G343">
        <f t="shared" ca="1" si="110"/>
        <v>1414</v>
      </c>
      <c r="M343" s="280">
        <v>373</v>
      </c>
      <c r="N343" s="280">
        <f t="shared" si="112"/>
        <v>1.3511713462430466</v>
      </c>
      <c r="AK343">
        <f t="shared" si="113"/>
        <v>-9.1941659999999995E-2</v>
      </c>
      <c r="AL343">
        <f t="shared" si="114"/>
        <v>1.0206723510000002</v>
      </c>
      <c r="AM343">
        <f t="shared" si="115"/>
        <v>0.59739363061899997</v>
      </c>
      <c r="AN343">
        <f t="shared" si="116"/>
        <v>-0.22820197874717302</v>
      </c>
      <c r="AO343">
        <f t="shared" si="117"/>
        <v>6.5041009207866818E-2</v>
      </c>
      <c r="AP343">
        <f t="shared" si="118"/>
        <v>-1.3739822479150116E-2</v>
      </c>
      <c r="AQ343">
        <f t="shared" si="119"/>
        <v>2.1501339810688649E-3</v>
      </c>
      <c r="AR343">
        <f t="shared" si="120"/>
        <v>-2.1154665688641542E-4</v>
      </c>
      <c r="AS343">
        <f t="shared" si="121"/>
        <v>9.2293183202441761E-6</v>
      </c>
      <c r="BJ343">
        <f t="shared" si="122"/>
        <v>1.2716149999999999</v>
      </c>
      <c r="BK343">
        <f t="shared" si="123"/>
        <v>0.64313965500000003</v>
      </c>
      <c r="BL343">
        <f t="shared" si="124"/>
        <v>0.28562961093599992</v>
      </c>
      <c r="BM343">
        <f t="shared" si="125"/>
        <v>-1.46776931425546E-2</v>
      </c>
      <c r="BN343">
        <f t="shared" si="126"/>
        <v>2.396921632669884E-5</v>
      </c>
    </row>
    <row r="344" spans="1:66" ht="15">
      <c r="A344" s="32">
        <v>7</v>
      </c>
      <c r="B344" s="33">
        <f t="shared" ca="1" si="106"/>
        <v>1413.8919076794211</v>
      </c>
      <c r="C344">
        <f t="shared" si="107"/>
        <v>1382</v>
      </c>
      <c r="D344">
        <f t="shared" ca="1" si="111"/>
        <v>6.9946612421180738</v>
      </c>
      <c r="E344">
        <f t="shared" ca="1" si="108"/>
        <v>7.0006470162123069</v>
      </c>
      <c r="F344">
        <f t="shared" ca="1" si="109"/>
        <v>1413</v>
      </c>
      <c r="G344">
        <f t="shared" ca="1" si="110"/>
        <v>1414</v>
      </c>
      <c r="M344" s="280">
        <v>374</v>
      </c>
      <c r="N344" s="280">
        <f t="shared" si="112"/>
        <v>1.3558210278159859</v>
      </c>
      <c r="AK344">
        <f t="shared" si="113"/>
        <v>-9.1941659999999995E-2</v>
      </c>
      <c r="AL344">
        <f t="shared" si="114"/>
        <v>1.0234087380000001</v>
      </c>
      <c r="AM344">
        <f t="shared" si="115"/>
        <v>0.60060110743599993</v>
      </c>
      <c r="AN344">
        <f t="shared" si="116"/>
        <v>-0.23004230845525603</v>
      </c>
      <c r="AO344">
        <f t="shared" si="117"/>
        <v>6.5741309862306849E-2</v>
      </c>
      <c r="AP344">
        <f t="shared" si="118"/>
        <v>-1.3924992616233709E-2</v>
      </c>
      <c r="AQ344">
        <f t="shared" si="119"/>
        <v>2.1849532306868159E-3</v>
      </c>
      <c r="AR344">
        <f t="shared" si="120"/>
        <v>-2.1554877509650087E-4</v>
      </c>
      <c r="AS344">
        <f t="shared" si="121"/>
        <v>9.4291335785225995E-6</v>
      </c>
      <c r="BJ344">
        <f t="shared" si="122"/>
        <v>1.2716149999999999</v>
      </c>
      <c r="BK344">
        <f t="shared" si="123"/>
        <v>0.64486389</v>
      </c>
      <c r="BL344">
        <f t="shared" si="124"/>
        <v>0.28716318998399992</v>
      </c>
      <c r="BM344">
        <f t="shared" si="125"/>
        <v>-1.4796061067691201E-2</v>
      </c>
      <c r="BN344">
        <f t="shared" si="126"/>
        <v>2.4227294392897904E-5</v>
      </c>
    </row>
    <row r="345" spans="1:66" ht="15">
      <c r="A345" s="32">
        <v>7</v>
      </c>
      <c r="B345" s="33">
        <f t="shared" ca="1" si="106"/>
        <v>1413.8919076794211</v>
      </c>
      <c r="C345">
        <f t="shared" si="107"/>
        <v>1382</v>
      </c>
      <c r="D345">
        <f t="shared" ca="1" si="111"/>
        <v>6.9946612421180738</v>
      </c>
      <c r="E345">
        <f t="shared" ca="1" si="108"/>
        <v>7.0006470162123069</v>
      </c>
      <c r="F345">
        <f t="shared" ca="1" si="109"/>
        <v>1413</v>
      </c>
      <c r="G345">
        <f t="shared" ca="1" si="110"/>
        <v>1414</v>
      </c>
      <c r="M345" s="280">
        <v>375</v>
      </c>
      <c r="N345" s="280">
        <f t="shared" si="112"/>
        <v>1.3604734859061598</v>
      </c>
      <c r="AK345">
        <f t="shared" si="113"/>
        <v>-9.1941659999999995E-2</v>
      </c>
      <c r="AL345">
        <f t="shared" si="114"/>
        <v>1.0261451250000002</v>
      </c>
      <c r="AM345">
        <f t="shared" si="115"/>
        <v>0.60381717187499995</v>
      </c>
      <c r="AN345">
        <f t="shared" si="116"/>
        <v>-0.23189250585937504</v>
      </c>
      <c r="AO345">
        <f t="shared" si="117"/>
        <v>6.6447250488281248E-2</v>
      </c>
      <c r="AP345">
        <f t="shared" si="118"/>
        <v>-1.4112153808593752E-2</v>
      </c>
      <c r="AQ345">
        <f t="shared" si="119"/>
        <v>2.2202411029815673E-3</v>
      </c>
      <c r="AR345">
        <f t="shared" si="120"/>
        <v>-2.1961561603546143E-4</v>
      </c>
      <c r="AS345">
        <f t="shared" si="121"/>
        <v>9.6327239012718174E-6</v>
      </c>
      <c r="BJ345">
        <f t="shared" si="122"/>
        <v>1.2716149999999999</v>
      </c>
      <c r="BK345">
        <f t="shared" si="123"/>
        <v>0.64658812499999996</v>
      </c>
      <c r="BL345">
        <f t="shared" si="124"/>
        <v>0.28870087499999997</v>
      </c>
      <c r="BM345">
        <f t="shared" si="125"/>
        <v>-1.4915063671875001E-2</v>
      </c>
      <c r="BN345">
        <f t="shared" si="126"/>
        <v>2.4487450927734376E-5</v>
      </c>
    </row>
    <row r="346" spans="1:66" ht="15">
      <c r="A346" s="32">
        <v>7</v>
      </c>
      <c r="B346" s="33">
        <f t="shared" ca="1" si="106"/>
        <v>1413.8919076794211</v>
      </c>
      <c r="C346">
        <f t="shared" si="107"/>
        <v>1382</v>
      </c>
      <c r="D346">
        <f t="shared" ca="1" si="111"/>
        <v>6.9946612421180738</v>
      </c>
      <c r="E346">
        <f t="shared" ca="1" si="108"/>
        <v>7.0006470162123069</v>
      </c>
      <c r="F346">
        <f t="shared" ca="1" si="109"/>
        <v>1413</v>
      </c>
      <c r="G346">
        <f t="shared" ca="1" si="110"/>
        <v>1414</v>
      </c>
      <c r="M346" s="280">
        <v>376</v>
      </c>
      <c r="N346" s="280">
        <f t="shared" si="112"/>
        <v>1.3651287125393627</v>
      </c>
      <c r="AK346">
        <f t="shared" si="113"/>
        <v>-9.1941659999999995E-2</v>
      </c>
      <c r="AL346">
        <f t="shared" si="114"/>
        <v>1.0288815120000001</v>
      </c>
      <c r="AM346">
        <f t="shared" si="115"/>
        <v>0.60704182393599992</v>
      </c>
      <c r="AN346">
        <f t="shared" si="116"/>
        <v>-0.23375259734374404</v>
      </c>
      <c r="AO346">
        <f t="shared" si="117"/>
        <v>6.7158861286350846E-2</v>
      </c>
      <c r="AP346">
        <f t="shared" si="118"/>
        <v>-1.4301322069965015E-2</v>
      </c>
      <c r="AQ346">
        <f t="shared" si="119"/>
        <v>2.2560026300798108E-3</v>
      </c>
      <c r="AR346">
        <f t="shared" si="120"/>
        <v>-2.2374804961579743E-4</v>
      </c>
      <c r="AS346">
        <f t="shared" si="121"/>
        <v>9.8401502569341759E-6</v>
      </c>
      <c r="BJ346">
        <f t="shared" si="122"/>
        <v>1.2716149999999999</v>
      </c>
      <c r="BK346">
        <f t="shared" si="123"/>
        <v>0.64831236000000003</v>
      </c>
      <c r="BL346">
        <f t="shared" si="124"/>
        <v>0.29024266598399995</v>
      </c>
      <c r="BM346">
        <f t="shared" si="125"/>
        <v>-1.5034702652108801E-2</v>
      </c>
      <c r="BN346">
        <f t="shared" si="126"/>
        <v>2.4749697060859906E-5</v>
      </c>
    </row>
    <row r="347" spans="1:66" ht="15">
      <c r="A347" s="32">
        <v>7</v>
      </c>
      <c r="B347" s="33">
        <f t="shared" ca="1" si="106"/>
        <v>1413.8919076794211</v>
      </c>
      <c r="C347">
        <f t="shared" si="107"/>
        <v>1382</v>
      </c>
      <c r="D347">
        <f t="shared" ca="1" si="111"/>
        <v>6.9946612421180738</v>
      </c>
      <c r="E347">
        <f t="shared" ca="1" si="108"/>
        <v>7.0006470162123069</v>
      </c>
      <c r="F347">
        <f t="shared" ca="1" si="109"/>
        <v>1413</v>
      </c>
      <c r="G347">
        <f t="shared" ca="1" si="110"/>
        <v>1414</v>
      </c>
      <c r="M347" s="280">
        <v>377</v>
      </c>
      <c r="N347" s="280">
        <f t="shared" si="112"/>
        <v>1.369786699768305</v>
      </c>
      <c r="AK347">
        <f t="shared" si="113"/>
        <v>-9.1941659999999995E-2</v>
      </c>
      <c r="AL347">
        <f t="shared" si="114"/>
        <v>1.031617899</v>
      </c>
      <c r="AM347">
        <f t="shared" si="115"/>
        <v>0.61027506361899997</v>
      </c>
      <c r="AN347">
        <f t="shared" si="116"/>
        <v>-0.23562260929257703</v>
      </c>
      <c r="AO347">
        <f t="shared" si="117"/>
        <v>6.7876172537718812E-2</v>
      </c>
      <c r="AP347">
        <f t="shared" si="118"/>
        <v>-1.4492513499716907E-2</v>
      </c>
      <c r="AQ347">
        <f t="shared" si="119"/>
        <v>2.2922428845265903E-3</v>
      </c>
      <c r="AR347">
        <f t="shared" si="120"/>
        <v>-2.2794695507869612E-4</v>
      </c>
      <c r="AS347">
        <f t="shared" si="121"/>
        <v>1.0051474432302798E-5</v>
      </c>
      <c r="BJ347">
        <f t="shared" si="122"/>
        <v>1.2716149999999999</v>
      </c>
      <c r="BK347">
        <f t="shared" si="123"/>
        <v>0.65003659499999999</v>
      </c>
      <c r="BL347">
        <f t="shared" si="124"/>
        <v>0.29178856293599997</v>
      </c>
      <c r="BM347">
        <f t="shared" si="125"/>
        <v>-1.5154979705395401E-2</v>
      </c>
      <c r="BN347">
        <f t="shared" si="126"/>
        <v>2.5014043951644839E-5</v>
      </c>
    </row>
    <row r="348" spans="1:66" ht="15">
      <c r="A348" s="32">
        <v>7</v>
      </c>
      <c r="B348" s="33">
        <f t="shared" ca="1" si="106"/>
        <v>1413.8919076794211</v>
      </c>
      <c r="C348">
        <f t="shared" si="107"/>
        <v>1382</v>
      </c>
      <c r="D348">
        <f t="shared" ca="1" si="111"/>
        <v>6.9946612421180738</v>
      </c>
      <c r="E348">
        <f t="shared" ca="1" si="108"/>
        <v>7.0006470162123069</v>
      </c>
      <c r="F348">
        <f t="shared" ca="1" si="109"/>
        <v>1413</v>
      </c>
      <c r="G348">
        <f t="shared" ca="1" si="110"/>
        <v>1414</v>
      </c>
      <c r="M348" s="280">
        <v>378</v>
      </c>
      <c r="N348" s="280">
        <f t="shared" si="112"/>
        <v>1.3744474396725346</v>
      </c>
      <c r="AK348">
        <f t="shared" si="113"/>
        <v>-9.1941659999999995E-2</v>
      </c>
      <c r="AL348">
        <f t="shared" si="114"/>
        <v>1.0343542860000001</v>
      </c>
      <c r="AM348">
        <f t="shared" si="115"/>
        <v>0.61351689092399997</v>
      </c>
      <c r="AN348">
        <f t="shared" si="116"/>
        <v>-0.23750256809008805</v>
      </c>
      <c r="AO348">
        <f t="shared" si="117"/>
        <v>6.8599214604230685E-2</v>
      </c>
      <c r="AP348">
        <f t="shared" si="118"/>
        <v>-1.4685744283081838E-2</v>
      </c>
      <c r="AQ348">
        <f t="shared" si="119"/>
        <v>2.3289669795011517E-3</v>
      </c>
      <c r="AR348">
        <f t="shared" si="120"/>
        <v>-2.3221322106886012E-4</v>
      </c>
      <c r="AS348">
        <f t="shared" si="121"/>
        <v>1.0266759041285581E-5</v>
      </c>
      <c r="BJ348">
        <f t="shared" si="122"/>
        <v>1.2716149999999999</v>
      </c>
      <c r="BK348">
        <f t="shared" si="123"/>
        <v>0.65176082999999996</v>
      </c>
      <c r="BL348">
        <f t="shared" si="124"/>
        <v>0.29333856585599993</v>
      </c>
      <c r="BM348">
        <f t="shared" si="125"/>
        <v>-1.5275896528737601E-2</v>
      </c>
      <c r="BN348">
        <f t="shared" si="126"/>
        <v>2.5280502789178224E-5</v>
      </c>
    </row>
    <row r="349" spans="1:66" ht="15">
      <c r="A349" s="32">
        <v>7</v>
      </c>
      <c r="B349" s="33">
        <f t="shared" ca="1" si="106"/>
        <v>1413.8919076794211</v>
      </c>
      <c r="C349">
        <f t="shared" si="107"/>
        <v>1382</v>
      </c>
      <c r="D349">
        <f t="shared" ca="1" si="111"/>
        <v>6.9946612421180738</v>
      </c>
      <c r="E349">
        <f t="shared" ca="1" si="108"/>
        <v>7.0006470162123069</v>
      </c>
      <c r="F349">
        <f t="shared" ca="1" si="109"/>
        <v>1413</v>
      </c>
      <c r="G349">
        <f t="shared" ca="1" si="110"/>
        <v>1414</v>
      </c>
      <c r="M349" s="280">
        <v>379</v>
      </c>
      <c r="N349" s="280">
        <f t="shared" si="112"/>
        <v>1.379110924358357</v>
      </c>
      <c r="AK349">
        <f t="shared" si="113"/>
        <v>-9.1941659999999995E-2</v>
      </c>
      <c r="AL349">
        <f t="shared" si="114"/>
        <v>1.037090673</v>
      </c>
      <c r="AM349">
        <f t="shared" si="115"/>
        <v>0.61676730585099993</v>
      </c>
      <c r="AN349">
        <f t="shared" si="116"/>
        <v>-0.23939250012049104</v>
      </c>
      <c r="AO349">
        <f t="shared" si="117"/>
        <v>6.9328017928374341E-2</v>
      </c>
      <c r="AP349">
        <f t="shared" si="118"/>
        <v>-1.4881030691383575E-2</v>
      </c>
      <c r="AQ349">
        <f t="shared" si="119"/>
        <v>2.3661800690333713E-3</v>
      </c>
      <c r="AR349">
        <f t="shared" si="120"/>
        <v>-2.365477457097348E-4</v>
      </c>
      <c r="AS349">
        <f t="shared" si="121"/>
        <v>1.0486067533739378E-5</v>
      </c>
      <c r="BJ349">
        <f t="shared" si="122"/>
        <v>1.2716149999999999</v>
      </c>
      <c r="BK349">
        <f t="shared" si="123"/>
        <v>0.65348506500000003</v>
      </c>
      <c r="BL349">
        <f t="shared" si="124"/>
        <v>0.29489267474399994</v>
      </c>
      <c r="BM349">
        <f t="shared" si="125"/>
        <v>-1.5397454819138201E-2</v>
      </c>
      <c r="BN349">
        <f t="shared" si="126"/>
        <v>2.55490847922678E-5</v>
      </c>
    </row>
    <row r="350" spans="1:66" ht="15">
      <c r="A350" s="32">
        <v>7</v>
      </c>
      <c r="B350" s="33">
        <f t="shared" ca="1" si="106"/>
        <v>1413.8919076794211</v>
      </c>
      <c r="C350">
        <f t="shared" si="107"/>
        <v>1382</v>
      </c>
      <c r="D350">
        <f t="shared" ca="1" si="111"/>
        <v>6.9946612421180738</v>
      </c>
      <c r="E350">
        <f t="shared" ca="1" si="108"/>
        <v>7.0006470162123069</v>
      </c>
      <c r="F350">
        <f t="shared" ca="1" si="109"/>
        <v>1413</v>
      </c>
      <c r="G350">
        <f t="shared" ca="1" si="110"/>
        <v>1414</v>
      </c>
      <c r="M350" s="280">
        <v>380</v>
      </c>
      <c r="N350" s="280">
        <f t="shared" si="112"/>
        <v>1.3837771459587602</v>
      </c>
      <c r="AK350">
        <f t="shared" si="113"/>
        <v>-9.1941659999999995E-2</v>
      </c>
      <c r="AL350">
        <f t="shared" si="114"/>
        <v>1.0398270600000001</v>
      </c>
      <c r="AM350">
        <f t="shared" si="115"/>
        <v>0.62002630839999995</v>
      </c>
      <c r="AN350">
        <f t="shared" si="116"/>
        <v>-0.24129243176800003</v>
      </c>
      <c r="AO350">
        <f t="shared" si="117"/>
        <v>7.006261303328E-2</v>
      </c>
      <c r="AP350">
        <f t="shared" si="118"/>
        <v>-1.5078389082265602E-2</v>
      </c>
      <c r="AQ350">
        <f t="shared" si="119"/>
        <v>2.4038873482207551E-3</v>
      </c>
      <c r="AR350">
        <f t="shared" si="120"/>
        <v>-2.4095143667913577E-4</v>
      </c>
      <c r="AS350">
        <f t="shared" si="121"/>
        <v>1.0709464204374791E-5</v>
      </c>
      <c r="BJ350">
        <f t="shared" si="122"/>
        <v>1.2716149999999999</v>
      </c>
      <c r="BK350">
        <f t="shared" si="123"/>
        <v>0.65520929999999999</v>
      </c>
      <c r="BL350">
        <f t="shared" si="124"/>
        <v>0.29645088959999993</v>
      </c>
      <c r="BM350">
        <f t="shared" si="125"/>
        <v>-1.5519656273600002E-2</v>
      </c>
      <c r="BN350">
        <f t="shared" si="126"/>
        <v>2.5819801209440002E-5</v>
      </c>
    </row>
    <row r="351" spans="1:66" ht="15">
      <c r="A351" s="32">
        <v>7</v>
      </c>
      <c r="B351" s="33">
        <f t="shared" ca="1" si="106"/>
        <v>1413.8919076794211</v>
      </c>
      <c r="C351">
        <f t="shared" si="107"/>
        <v>1382</v>
      </c>
      <c r="D351">
        <f t="shared" ca="1" si="111"/>
        <v>6.9946612421180738</v>
      </c>
      <c r="E351">
        <f t="shared" ca="1" si="108"/>
        <v>7.0006470162123069</v>
      </c>
      <c r="F351">
        <f t="shared" ca="1" si="109"/>
        <v>1413</v>
      </c>
      <c r="G351">
        <f t="shared" ca="1" si="110"/>
        <v>1414</v>
      </c>
      <c r="M351" s="280">
        <v>381</v>
      </c>
      <c r="N351" s="280">
        <f t="shared" si="112"/>
        <v>1.3884460966333338</v>
      </c>
      <c r="AK351">
        <f t="shared" si="113"/>
        <v>-9.1941659999999995E-2</v>
      </c>
      <c r="AL351">
        <f t="shared" si="114"/>
        <v>1.042563447</v>
      </c>
      <c r="AM351">
        <f t="shared" si="115"/>
        <v>0.62329389857099993</v>
      </c>
      <c r="AN351">
        <f t="shared" si="116"/>
        <v>-0.24320238941682903</v>
      </c>
      <c r="AO351">
        <f t="shared" si="117"/>
        <v>7.0803030522720259E-2</v>
      </c>
      <c r="AP351">
        <f t="shared" si="118"/>
        <v>-1.5277835899919478E-2</v>
      </c>
      <c r="AQ351">
        <f t="shared" si="119"/>
        <v>2.4420940534460155E-3</v>
      </c>
      <c r="AR351">
        <f t="shared" si="120"/>
        <v>-2.454252112852777E-4</v>
      </c>
      <c r="AS351">
        <f t="shared" si="121"/>
        <v>1.0937014201731886E-5</v>
      </c>
      <c r="BJ351">
        <f t="shared" si="122"/>
        <v>1.2716149999999999</v>
      </c>
      <c r="BK351">
        <f t="shared" si="123"/>
        <v>0.65693353499999996</v>
      </c>
      <c r="BL351">
        <f t="shared" si="124"/>
        <v>0.29801321042399997</v>
      </c>
      <c r="BM351">
        <f t="shared" si="125"/>
        <v>-1.5642502589125799E-2</v>
      </c>
      <c r="BN351">
        <f t="shared" si="126"/>
        <v>2.609266331893996E-5</v>
      </c>
    </row>
    <row r="352" spans="1:66" ht="15">
      <c r="A352" s="32">
        <v>7</v>
      </c>
      <c r="B352" s="33">
        <f t="shared" ca="1" si="106"/>
        <v>1413.8919076794211</v>
      </c>
      <c r="C352">
        <f t="shared" si="107"/>
        <v>1382</v>
      </c>
      <c r="D352">
        <f t="shared" ca="1" si="111"/>
        <v>6.9946612421180738</v>
      </c>
      <c r="E352">
        <f t="shared" ca="1" si="108"/>
        <v>7.0006470162123069</v>
      </c>
      <c r="F352">
        <f t="shared" ca="1" si="109"/>
        <v>1413</v>
      </c>
      <c r="G352">
        <f t="shared" ca="1" si="110"/>
        <v>1414</v>
      </c>
      <c r="M352" s="280">
        <v>382</v>
      </c>
      <c r="N352" s="280">
        <f t="shared" si="112"/>
        <v>1.3931177685681941</v>
      </c>
      <c r="AK352">
        <f t="shared" si="113"/>
        <v>-9.1941659999999995E-2</v>
      </c>
      <c r="AL352">
        <f t="shared" si="114"/>
        <v>1.0452998340000001</v>
      </c>
      <c r="AM352">
        <f t="shared" si="115"/>
        <v>0.62657007636399997</v>
      </c>
      <c r="AN352">
        <f t="shared" si="116"/>
        <v>-0.24512239945119205</v>
      </c>
      <c r="AO352">
        <f t="shared" si="117"/>
        <v>7.1549301081110045E-2</v>
      </c>
      <c r="AP352">
        <f t="shared" si="118"/>
        <v>-1.5479387675313198E-2</v>
      </c>
      <c r="AQ352">
        <f t="shared" si="119"/>
        <v>2.4808054625952234E-3</v>
      </c>
      <c r="AR352">
        <f t="shared" si="120"/>
        <v>-2.4996999654320544E-4</v>
      </c>
      <c r="AS352">
        <f t="shared" si="121"/>
        <v>1.1168783537227253E-5</v>
      </c>
      <c r="BJ352">
        <f t="shared" si="122"/>
        <v>1.2716149999999999</v>
      </c>
      <c r="BK352">
        <f t="shared" si="123"/>
        <v>0.65865777000000003</v>
      </c>
      <c r="BL352">
        <f t="shared" si="124"/>
        <v>0.29957963721599995</v>
      </c>
      <c r="BM352">
        <f t="shared" si="125"/>
        <v>-1.57659954627184E-2</v>
      </c>
      <c r="BN352">
        <f t="shared" si="126"/>
        <v>2.6367682428731505E-5</v>
      </c>
    </row>
    <row r="353" spans="1:66" ht="15">
      <c r="A353" s="32">
        <v>7</v>
      </c>
      <c r="B353" s="33">
        <f t="shared" ca="1" si="106"/>
        <v>1413.8919076794211</v>
      </c>
      <c r="C353">
        <f t="shared" si="107"/>
        <v>1382</v>
      </c>
      <c r="D353">
        <f t="shared" ca="1" si="111"/>
        <v>6.9946612421180738</v>
      </c>
      <c r="E353">
        <f t="shared" ca="1" si="108"/>
        <v>7.0006470162123069</v>
      </c>
      <c r="F353">
        <f t="shared" ca="1" si="109"/>
        <v>1413</v>
      </c>
      <c r="G353">
        <f t="shared" ca="1" si="110"/>
        <v>1414</v>
      </c>
      <c r="M353" s="280">
        <v>383</v>
      </c>
      <c r="N353" s="280">
        <f t="shared" si="112"/>
        <v>1.3977921539759031</v>
      </c>
      <c r="AK353">
        <f t="shared" si="113"/>
        <v>-9.1941659999999995E-2</v>
      </c>
      <c r="AL353">
        <f t="shared" si="114"/>
        <v>1.048036221</v>
      </c>
      <c r="AM353">
        <f t="shared" si="115"/>
        <v>0.62985484177899997</v>
      </c>
      <c r="AN353">
        <f t="shared" si="116"/>
        <v>-0.24705248825530304</v>
      </c>
      <c r="AO353">
        <f t="shared" si="117"/>
        <v>7.2301455473506651E-2</v>
      </c>
      <c r="AP353">
        <f t="shared" si="118"/>
        <v>-1.5683061026419552E-2</v>
      </c>
      <c r="AQ353">
        <f t="shared" si="119"/>
        <v>2.5200268952765307E-3</v>
      </c>
      <c r="AR353">
        <f t="shared" si="120"/>
        <v>-2.5458672925162806E-4</v>
      </c>
      <c r="AS353">
        <f t="shared" si="121"/>
        <v>1.1404839094272773E-5</v>
      </c>
      <c r="BJ353">
        <f t="shared" si="122"/>
        <v>1.2716149999999999</v>
      </c>
      <c r="BK353">
        <f t="shared" si="123"/>
        <v>0.66038200499999999</v>
      </c>
      <c r="BL353">
        <f t="shared" si="124"/>
        <v>0.30115016997599997</v>
      </c>
      <c r="BM353">
        <f t="shared" si="125"/>
        <v>-1.58901365913806E-2</v>
      </c>
      <c r="BN353">
        <f t="shared" si="126"/>
        <v>2.6644869876497159E-5</v>
      </c>
    </row>
    <row r="354" spans="1:66" ht="15">
      <c r="A354" s="32">
        <v>7</v>
      </c>
      <c r="B354" s="33">
        <f t="shared" ca="1" si="106"/>
        <v>1413.8919076794211</v>
      </c>
      <c r="C354">
        <f t="shared" si="107"/>
        <v>1382</v>
      </c>
      <c r="D354">
        <f t="shared" ca="1" si="111"/>
        <v>6.9946612421180738</v>
      </c>
      <c r="E354">
        <f t="shared" ca="1" si="108"/>
        <v>7.0006470162123069</v>
      </c>
      <c r="F354">
        <f t="shared" ca="1" si="109"/>
        <v>1413</v>
      </c>
      <c r="G354">
        <f t="shared" ca="1" si="110"/>
        <v>1414</v>
      </c>
      <c r="M354" s="280">
        <v>384</v>
      </c>
      <c r="N354" s="280">
        <f t="shared" si="112"/>
        <v>1.4024692450953959</v>
      </c>
      <c r="AK354">
        <f t="shared" si="113"/>
        <v>-9.1941659999999995E-2</v>
      </c>
      <c r="AL354">
        <f t="shared" si="114"/>
        <v>1.0507726080000002</v>
      </c>
      <c r="AM354">
        <f t="shared" si="115"/>
        <v>0.63314819481599993</v>
      </c>
      <c r="AN354">
        <f t="shared" si="116"/>
        <v>-0.24899268221337603</v>
      </c>
      <c r="AO354">
        <f t="shared" si="117"/>
        <v>7.3059524545609725E-2</v>
      </c>
      <c r="AP354">
        <f t="shared" si="118"/>
        <v>-1.5888872658444485E-2</v>
      </c>
      <c r="AQ354">
        <f t="shared" si="119"/>
        <v>2.5597637130394739E-3</v>
      </c>
      <c r="AR354">
        <f t="shared" si="120"/>
        <v>-2.5927635607015813E-4</v>
      </c>
      <c r="AS354">
        <f t="shared" si="121"/>
        <v>1.1645248637466462E-5</v>
      </c>
      <c r="BJ354">
        <f t="shared" si="122"/>
        <v>1.2716149999999999</v>
      </c>
      <c r="BK354">
        <f t="shared" si="123"/>
        <v>0.66210623999999996</v>
      </c>
      <c r="BL354">
        <f t="shared" si="124"/>
        <v>0.30272480870399993</v>
      </c>
      <c r="BM354">
        <f t="shared" si="125"/>
        <v>-1.6014927672115202E-2</v>
      </c>
      <c r="BN354">
        <f t="shared" si="126"/>
        <v>2.6924237029638144E-5</v>
      </c>
    </row>
    <row r="355" spans="1:66" ht="15">
      <c r="A355" s="32">
        <v>7</v>
      </c>
      <c r="B355" s="33">
        <f t="shared" ca="1" si="106"/>
        <v>1413.8919076794211</v>
      </c>
      <c r="C355">
        <f t="shared" si="107"/>
        <v>1382</v>
      </c>
      <c r="D355">
        <f t="shared" ca="1" si="111"/>
        <v>6.9946612421180738</v>
      </c>
      <c r="E355">
        <f t="shared" ca="1" si="108"/>
        <v>7.0006470162123069</v>
      </c>
      <c r="F355">
        <f t="shared" ca="1" si="109"/>
        <v>1413</v>
      </c>
      <c r="G355">
        <f t="shared" ca="1" si="110"/>
        <v>1414</v>
      </c>
      <c r="M355" s="280">
        <v>385</v>
      </c>
      <c r="N355" s="280">
        <f t="shared" si="112"/>
        <v>1.4071490341919004</v>
      </c>
      <c r="AK355">
        <f t="shared" si="113"/>
        <v>-9.1941659999999995E-2</v>
      </c>
      <c r="AL355">
        <f t="shared" si="114"/>
        <v>1.0535089950000001</v>
      </c>
      <c r="AM355">
        <f t="shared" si="115"/>
        <v>0.63645013547499996</v>
      </c>
      <c r="AN355">
        <f t="shared" si="116"/>
        <v>-0.25094300770962502</v>
      </c>
      <c r="AO355">
        <f t="shared" si="117"/>
        <v>7.3823539223761253E-2</v>
      </c>
      <c r="AP355">
        <f t="shared" si="118"/>
        <v>-1.6096839364055451E-2</v>
      </c>
      <c r="AQ355">
        <f t="shared" si="119"/>
        <v>2.6000213195948481E-3</v>
      </c>
      <c r="AR355">
        <f t="shared" si="120"/>
        <v>-2.6403983359695528E-4</v>
      </c>
      <c r="AS355">
        <f t="shared" si="121"/>
        <v>1.1890080821855786E-5</v>
      </c>
      <c r="BJ355">
        <f t="shared" si="122"/>
        <v>1.2716149999999999</v>
      </c>
      <c r="BK355">
        <f t="shared" si="123"/>
        <v>0.66383047500000003</v>
      </c>
      <c r="BL355">
        <f t="shared" si="124"/>
        <v>0.30430355339999993</v>
      </c>
      <c r="BM355">
        <f t="shared" si="125"/>
        <v>-1.6140370401925001E-2</v>
      </c>
      <c r="BN355">
        <f t="shared" si="126"/>
        <v>2.7205795285274377E-5</v>
      </c>
    </row>
    <row r="356" spans="1:66" ht="15">
      <c r="A356" s="32">
        <v>7</v>
      </c>
      <c r="B356" s="33">
        <f t="shared" ca="1" si="106"/>
        <v>1413.8919076794211</v>
      </c>
      <c r="C356">
        <f t="shared" si="107"/>
        <v>1382</v>
      </c>
      <c r="D356">
        <f t="shared" ca="1" si="111"/>
        <v>6.9946612421180738</v>
      </c>
      <c r="E356">
        <f t="shared" ca="1" si="108"/>
        <v>7.0006470162123069</v>
      </c>
      <c r="F356">
        <f t="shared" ca="1" si="109"/>
        <v>1413</v>
      </c>
      <c r="G356">
        <f t="shared" ca="1" si="110"/>
        <v>1414</v>
      </c>
      <c r="M356" s="280">
        <v>386</v>
      </c>
      <c r="N356" s="280">
        <f t="shared" si="112"/>
        <v>1.4118315135568624</v>
      </c>
      <c r="AK356">
        <f t="shared" si="113"/>
        <v>-9.1941659999999995E-2</v>
      </c>
      <c r="AL356">
        <f t="shared" si="114"/>
        <v>1.0562453820000002</v>
      </c>
      <c r="AM356">
        <f t="shared" si="115"/>
        <v>0.63976066375599994</v>
      </c>
      <c r="AN356">
        <f t="shared" si="116"/>
        <v>-0.25290349112826405</v>
      </c>
      <c r="AO356">
        <f t="shared" si="117"/>
        <v>7.4593530514945564E-2</v>
      </c>
      <c r="AP356">
        <f t="shared" si="118"/>
        <v>-1.6306978023609777E-2</v>
      </c>
      <c r="AQ356">
        <f t="shared" si="119"/>
        <v>2.6408051610351565E-3</v>
      </c>
      <c r="AR356">
        <f t="shared" si="120"/>
        <v>-2.6887812844677737E-4</v>
      </c>
      <c r="AS356">
        <f t="shared" si="121"/>
        <v>1.2139405202273815E-5</v>
      </c>
      <c r="BJ356">
        <f t="shared" si="122"/>
        <v>1.2716149999999999</v>
      </c>
      <c r="BK356">
        <f t="shared" si="123"/>
        <v>0.66555470999999999</v>
      </c>
      <c r="BL356">
        <f t="shared" si="124"/>
        <v>0.30588640406399997</v>
      </c>
      <c r="BM356">
        <f t="shared" si="125"/>
        <v>-1.62664664778128E-2</v>
      </c>
      <c r="BN356">
        <f t="shared" si="126"/>
        <v>2.7489556070244464E-5</v>
      </c>
    </row>
    <row r="357" spans="1:66" ht="15">
      <c r="A357" s="32">
        <v>7</v>
      </c>
      <c r="B357" s="33">
        <f t="shared" ca="1" si="106"/>
        <v>1413.8919076794211</v>
      </c>
      <c r="C357">
        <f t="shared" si="107"/>
        <v>1382</v>
      </c>
      <c r="D357">
        <f t="shared" ca="1" si="111"/>
        <v>6.9946612421180738</v>
      </c>
      <c r="E357">
        <f t="shared" ca="1" si="108"/>
        <v>7.0006470162123069</v>
      </c>
      <c r="F357">
        <f t="shared" ca="1" si="109"/>
        <v>1413</v>
      </c>
      <c r="G357">
        <f t="shared" ca="1" si="110"/>
        <v>1414</v>
      </c>
      <c r="M357" s="280">
        <v>387</v>
      </c>
      <c r="N357" s="280">
        <f t="shared" si="112"/>
        <v>1.4165166755078682</v>
      </c>
      <c r="AK357">
        <f t="shared" si="113"/>
        <v>-9.1941659999999995E-2</v>
      </c>
      <c r="AL357">
        <f t="shared" si="114"/>
        <v>1.0589817690000001</v>
      </c>
      <c r="AM357">
        <f t="shared" si="115"/>
        <v>0.64307977965899998</v>
      </c>
      <c r="AN357">
        <f t="shared" si="116"/>
        <v>-0.25487415885350706</v>
      </c>
      <c r="AO357">
        <f t="shared" si="117"/>
        <v>7.5369529506789379E-2</v>
      </c>
      <c r="AP357">
        <f t="shared" si="118"/>
        <v>-1.6519305605383016E-2</v>
      </c>
      <c r="AQ357">
        <f t="shared" si="119"/>
        <v>2.6821207260556371E-3</v>
      </c>
      <c r="AR357">
        <f t="shared" si="120"/>
        <v>-2.737922173294387E-4</v>
      </c>
      <c r="AS357">
        <f t="shared" si="121"/>
        <v>1.2393292242748604E-5</v>
      </c>
      <c r="BJ357">
        <f t="shared" si="122"/>
        <v>1.2716149999999999</v>
      </c>
      <c r="BK357">
        <f t="shared" si="123"/>
        <v>0.66727894499999996</v>
      </c>
      <c r="BL357">
        <f t="shared" si="124"/>
        <v>0.30747336069599995</v>
      </c>
      <c r="BM357">
        <f t="shared" si="125"/>
        <v>-1.63932175967814E-2</v>
      </c>
      <c r="BN357">
        <f t="shared" si="126"/>
        <v>2.777553084110572E-5</v>
      </c>
    </row>
    <row r="358" spans="1:66" ht="15">
      <c r="A358" s="32">
        <v>7</v>
      </c>
      <c r="B358" s="33">
        <f t="shared" ca="1" si="106"/>
        <v>1413.8919076794211</v>
      </c>
      <c r="C358">
        <f t="shared" si="107"/>
        <v>1382</v>
      </c>
      <c r="D358">
        <f t="shared" ca="1" si="111"/>
        <v>6.9946612421180738</v>
      </c>
      <c r="E358">
        <f t="shared" ca="1" si="108"/>
        <v>7.0006470162123069</v>
      </c>
      <c r="F358">
        <f t="shared" ca="1" si="109"/>
        <v>1413</v>
      </c>
      <c r="G358">
        <f t="shared" ca="1" si="110"/>
        <v>1414</v>
      </c>
      <c r="M358" s="280">
        <v>388</v>
      </c>
      <c r="N358" s="280">
        <f t="shared" si="112"/>
        <v>1.4212045123885693</v>
      </c>
      <c r="AK358">
        <f t="shared" si="113"/>
        <v>-9.1941659999999995E-2</v>
      </c>
      <c r="AL358">
        <f t="shared" si="114"/>
        <v>1.0617181560000002</v>
      </c>
      <c r="AM358">
        <f t="shared" si="115"/>
        <v>0.64640748318399988</v>
      </c>
      <c r="AN358">
        <f t="shared" si="116"/>
        <v>-0.25685503726956804</v>
      </c>
      <c r="AO358">
        <f t="shared" si="117"/>
        <v>7.6151567367561721E-2</v>
      </c>
      <c r="AP358">
        <f t="shared" si="118"/>
        <v>-1.6733839165797321E-2</v>
      </c>
      <c r="AQ358">
        <f t="shared" si="119"/>
        <v>2.7239735461758612E-3</v>
      </c>
      <c r="AR358">
        <f t="shared" si="120"/>
        <v>-2.7878308712867673E-4</v>
      </c>
      <c r="AS358">
        <f t="shared" si="121"/>
        <v>1.2651813325986168E-5</v>
      </c>
      <c r="BJ358">
        <f t="shared" si="122"/>
        <v>1.2716149999999999</v>
      </c>
      <c r="BK358">
        <f t="shared" si="123"/>
        <v>0.66900318000000003</v>
      </c>
      <c r="BL358">
        <f t="shared" si="124"/>
        <v>0.30906442329599992</v>
      </c>
      <c r="BM358">
        <f t="shared" si="125"/>
        <v>-1.6520625455833601E-2</v>
      </c>
      <c r="BN358">
        <f t="shared" si="126"/>
        <v>2.8063731084134145E-5</v>
      </c>
    </row>
    <row r="359" spans="1:66" ht="15">
      <c r="A359" s="32">
        <v>7</v>
      </c>
      <c r="B359" s="33">
        <f t="shared" ca="1" si="106"/>
        <v>1413.8919076794211</v>
      </c>
      <c r="C359">
        <f t="shared" si="107"/>
        <v>1382</v>
      </c>
      <c r="D359">
        <f t="shared" ca="1" si="111"/>
        <v>6.9946612421180738</v>
      </c>
      <c r="E359">
        <f t="shared" ca="1" si="108"/>
        <v>7.0006470162123069</v>
      </c>
      <c r="F359">
        <f t="shared" ca="1" si="109"/>
        <v>1413</v>
      </c>
      <c r="G359">
        <f t="shared" ca="1" si="110"/>
        <v>1414</v>
      </c>
      <c r="M359" s="280">
        <v>389</v>
      </c>
      <c r="N359" s="280">
        <f t="shared" si="112"/>
        <v>1.4258950165686062</v>
      </c>
      <c r="AK359">
        <f t="shared" si="113"/>
        <v>-9.1941659999999995E-2</v>
      </c>
      <c r="AL359">
        <f t="shared" si="114"/>
        <v>1.0644545430000001</v>
      </c>
      <c r="AM359">
        <f t="shared" si="115"/>
        <v>0.64974377433099995</v>
      </c>
      <c r="AN359">
        <f t="shared" si="116"/>
        <v>-0.25884615276066103</v>
      </c>
      <c r="AO359">
        <f t="shared" si="117"/>
        <v>7.6939675346174019E-2</v>
      </c>
      <c r="AP359">
        <f t="shared" si="118"/>
        <v>-1.695059584964978E-2</v>
      </c>
      <c r="AQ359">
        <f t="shared" si="119"/>
        <v>2.7663691959619072E-3</v>
      </c>
      <c r="AR359">
        <f t="shared" si="120"/>
        <v>-2.8385173498142891E-4</v>
      </c>
      <c r="AS359">
        <f t="shared" si="121"/>
        <v>1.291504076292747E-5</v>
      </c>
      <c r="BJ359">
        <f t="shared" si="122"/>
        <v>1.2716149999999999</v>
      </c>
      <c r="BK359">
        <f t="shared" si="123"/>
        <v>0.67072741499999999</v>
      </c>
      <c r="BL359">
        <f t="shared" si="124"/>
        <v>0.31065959186399994</v>
      </c>
      <c r="BM359">
        <f t="shared" si="125"/>
        <v>-1.66486917519722E-2</v>
      </c>
      <c r="BN359">
        <f t="shared" si="126"/>
        <v>2.835416831532444E-5</v>
      </c>
    </row>
    <row r="360" spans="1:66" ht="15">
      <c r="A360" s="32">
        <v>7</v>
      </c>
      <c r="B360" s="33">
        <f t="shared" ca="1" si="106"/>
        <v>1413.8919076794211</v>
      </c>
      <c r="C360">
        <f t="shared" si="107"/>
        <v>1382</v>
      </c>
      <c r="D360">
        <f t="shared" ca="1" si="111"/>
        <v>6.9946612421180738</v>
      </c>
      <c r="E360">
        <f t="shared" ca="1" si="108"/>
        <v>7.0006470162123069</v>
      </c>
      <c r="F360">
        <f t="shared" ca="1" si="109"/>
        <v>1413</v>
      </c>
      <c r="G360">
        <f t="shared" ca="1" si="110"/>
        <v>1414</v>
      </c>
      <c r="M360" s="280">
        <v>390</v>
      </c>
      <c r="N360" s="280">
        <f t="shared" si="112"/>
        <v>1.4305881804435332</v>
      </c>
      <c r="AK360">
        <f t="shared" si="113"/>
        <v>-9.1941659999999995E-2</v>
      </c>
      <c r="AL360">
        <f t="shared" si="114"/>
        <v>1.0671909300000002</v>
      </c>
      <c r="AM360">
        <f t="shared" si="115"/>
        <v>0.65308865309999997</v>
      </c>
      <c r="AN360">
        <f t="shared" si="116"/>
        <v>-0.26084753171100006</v>
      </c>
      <c r="AO360">
        <f t="shared" si="117"/>
        <v>7.773388477217999E-2</v>
      </c>
      <c r="AP360">
        <f t="shared" si="118"/>
        <v>-1.7169592890340802E-2</v>
      </c>
      <c r="AQ360">
        <f t="shared" si="119"/>
        <v>2.8093132932491128E-3</v>
      </c>
      <c r="AR360">
        <f t="shared" si="120"/>
        <v>-2.8899916835751989E-4</v>
      </c>
      <c r="AS360">
        <f t="shared" si="121"/>
        <v>1.3183047802379755E-5</v>
      </c>
      <c r="BJ360">
        <f t="shared" si="122"/>
        <v>1.2716149999999999</v>
      </c>
      <c r="BK360">
        <f t="shared" si="123"/>
        <v>0.67245164999999996</v>
      </c>
      <c r="BL360">
        <f t="shared" si="124"/>
        <v>0.31225886639999995</v>
      </c>
      <c r="BM360">
        <f t="shared" si="125"/>
        <v>-1.67774181822E-2</v>
      </c>
      <c r="BN360">
        <f t="shared" si="126"/>
        <v>2.8646854080390002E-5</v>
      </c>
    </row>
    <row r="361" spans="1:66" ht="15">
      <c r="A361" s="32">
        <v>7</v>
      </c>
      <c r="B361" s="33">
        <f t="shared" ca="1" si="106"/>
        <v>1413.8919076794211</v>
      </c>
      <c r="C361">
        <f t="shared" si="107"/>
        <v>1382</v>
      </c>
      <c r="D361">
        <f t="shared" ca="1" si="111"/>
        <v>6.9946612421180738</v>
      </c>
      <c r="E361">
        <f t="shared" ca="1" si="108"/>
        <v>7.0006470162123069</v>
      </c>
      <c r="F361">
        <f t="shared" ca="1" si="109"/>
        <v>1413</v>
      </c>
      <c r="G361">
        <f t="shared" ca="1" si="110"/>
        <v>1414</v>
      </c>
      <c r="M361" s="280">
        <v>391</v>
      </c>
      <c r="N361" s="280">
        <f t="shared" si="112"/>
        <v>1.4352839964347406</v>
      </c>
      <c r="AK361">
        <f t="shared" si="113"/>
        <v>-9.1941659999999995E-2</v>
      </c>
      <c r="AL361">
        <f t="shared" si="114"/>
        <v>1.0699273170000001</v>
      </c>
      <c r="AM361">
        <f t="shared" si="115"/>
        <v>0.65644211949099995</v>
      </c>
      <c r="AN361">
        <f t="shared" si="116"/>
        <v>-0.26285920050479905</v>
      </c>
      <c r="AO361">
        <f t="shared" si="117"/>
        <v>7.8534227055775771E-2</v>
      </c>
      <c r="AP361">
        <f t="shared" si="118"/>
        <v>-1.7390847610102452E-2</v>
      </c>
      <c r="AQ361">
        <f t="shared" si="119"/>
        <v>2.8528114993653978E-3</v>
      </c>
      <c r="AR361">
        <f t="shared" si="120"/>
        <v>-2.9422640513976074E-4</v>
      </c>
      <c r="AS361">
        <f t="shared" si="121"/>
        <v>1.3455908640722658E-5</v>
      </c>
      <c r="BJ361">
        <f t="shared" si="122"/>
        <v>1.2716149999999999</v>
      </c>
      <c r="BK361">
        <f t="shared" si="123"/>
        <v>0.67417588500000003</v>
      </c>
      <c r="BL361">
        <f t="shared" si="124"/>
        <v>0.31386224690399994</v>
      </c>
      <c r="BM361">
        <f t="shared" si="125"/>
        <v>-1.6906806443519801E-2</v>
      </c>
      <c r="BN361">
        <f t="shared" si="126"/>
        <v>2.8941799954762919E-5</v>
      </c>
    </row>
    <row r="362" spans="1:66" ht="15">
      <c r="A362" s="32">
        <v>7</v>
      </c>
      <c r="B362" s="33">
        <f t="shared" ca="1" si="106"/>
        <v>1413.8919076794211</v>
      </c>
      <c r="C362">
        <f t="shared" si="107"/>
        <v>1382</v>
      </c>
      <c r="D362">
        <f t="shared" ca="1" si="111"/>
        <v>6.9946612421180738</v>
      </c>
      <c r="E362">
        <f t="shared" ca="1" si="108"/>
        <v>7.0006470162123069</v>
      </c>
      <c r="F362">
        <f t="shared" ca="1" si="109"/>
        <v>1413</v>
      </c>
      <c r="G362">
        <f t="shared" ca="1" si="110"/>
        <v>1414</v>
      </c>
      <c r="M362" s="280">
        <v>392</v>
      </c>
      <c r="N362" s="280">
        <f t="shared" si="112"/>
        <v>1.4399824569893833</v>
      </c>
      <c r="AK362">
        <f t="shared" si="113"/>
        <v>-9.1941659999999995E-2</v>
      </c>
      <c r="AL362">
        <f t="shared" si="114"/>
        <v>1.0726637040000002</v>
      </c>
      <c r="AM362">
        <f t="shared" si="115"/>
        <v>0.65980417350399989</v>
      </c>
      <c r="AN362">
        <f t="shared" si="116"/>
        <v>-0.26488118552627204</v>
      </c>
      <c r="AO362">
        <f t="shared" si="117"/>
        <v>7.93407336877998E-2</v>
      </c>
      <c r="AP362">
        <f t="shared" si="118"/>
        <v>-1.7614377420226823E-2</v>
      </c>
      <c r="AQ362">
        <f t="shared" si="119"/>
        <v>2.896869519355162E-3</v>
      </c>
      <c r="AR362">
        <f t="shared" si="120"/>
        <v>-2.9953447370446141E-4</v>
      </c>
      <c r="AS362">
        <f t="shared" si="121"/>
        <v>1.3733698431689449E-5</v>
      </c>
      <c r="BJ362">
        <f t="shared" si="122"/>
        <v>1.2716149999999999</v>
      </c>
      <c r="BK362">
        <f t="shared" si="123"/>
        <v>0.67590011999999999</v>
      </c>
      <c r="BL362">
        <f t="shared" si="124"/>
        <v>0.31546973337599993</v>
      </c>
      <c r="BM362">
        <f t="shared" si="125"/>
        <v>-1.7036858232934399E-2</v>
      </c>
      <c r="BN362">
        <f t="shared" si="126"/>
        <v>2.9239017543593984E-5</v>
      </c>
    </row>
    <row r="363" spans="1:66" ht="15">
      <c r="A363" s="32">
        <v>7</v>
      </c>
      <c r="B363" s="33">
        <f t="shared" ca="1" si="106"/>
        <v>1413.8919076794211</v>
      </c>
      <c r="C363">
        <f t="shared" si="107"/>
        <v>1382</v>
      </c>
      <c r="D363">
        <f t="shared" ca="1" si="111"/>
        <v>6.9946612421180738</v>
      </c>
      <c r="E363">
        <f t="shared" ca="1" si="108"/>
        <v>7.0006470162123069</v>
      </c>
      <c r="F363">
        <f t="shared" ca="1" si="109"/>
        <v>1413</v>
      </c>
      <c r="G363">
        <f t="shared" ca="1" si="110"/>
        <v>1414</v>
      </c>
      <c r="M363" s="280">
        <v>393</v>
      </c>
      <c r="N363" s="280">
        <f t="shared" si="112"/>
        <v>1.444683554580303</v>
      </c>
      <c r="AK363">
        <f t="shared" si="113"/>
        <v>-9.1941659999999995E-2</v>
      </c>
      <c r="AL363">
        <f t="shared" si="114"/>
        <v>1.0754000910000001</v>
      </c>
      <c r="AM363">
        <f t="shared" si="115"/>
        <v>0.6631748151389999</v>
      </c>
      <c r="AN363">
        <f t="shared" si="116"/>
        <v>-0.26691351315963302</v>
      </c>
      <c r="AO363">
        <f t="shared" si="117"/>
        <v>8.0153436239732895E-2</v>
      </c>
      <c r="AP363">
        <f t="shared" si="118"/>
        <v>-1.7840199821294398E-2</v>
      </c>
      <c r="AQ363">
        <f t="shared" si="119"/>
        <v>2.9414931022037614E-3</v>
      </c>
      <c r="AR363">
        <f t="shared" si="120"/>
        <v>-3.0492441300235588E-4</v>
      </c>
      <c r="AS363">
        <f t="shared" si="121"/>
        <v>1.4016493296223813E-5</v>
      </c>
      <c r="BJ363">
        <f t="shared" si="122"/>
        <v>1.2716149999999999</v>
      </c>
      <c r="BK363">
        <f t="shared" si="123"/>
        <v>0.67762435499999996</v>
      </c>
      <c r="BL363">
        <f t="shared" si="124"/>
        <v>0.31708132581599996</v>
      </c>
      <c r="BM363">
        <f t="shared" si="125"/>
        <v>-1.7167575247446602E-2</v>
      </c>
      <c r="BN363">
        <f t="shared" si="126"/>
        <v>2.953851848175268E-5</v>
      </c>
    </row>
    <row r="364" spans="1:66" ht="15">
      <c r="A364" s="32">
        <v>7</v>
      </c>
      <c r="B364" s="33">
        <f t="shared" ca="1" si="106"/>
        <v>1413.8919076794211</v>
      </c>
      <c r="C364">
        <f t="shared" si="107"/>
        <v>1382</v>
      </c>
      <c r="D364">
        <f t="shared" ca="1" si="111"/>
        <v>6.9946612421180738</v>
      </c>
      <c r="E364">
        <f t="shared" ca="1" si="108"/>
        <v>7.0006470162123069</v>
      </c>
      <c r="F364">
        <f t="shared" ca="1" si="109"/>
        <v>1413</v>
      </c>
      <c r="G364">
        <f t="shared" ca="1" si="110"/>
        <v>1414</v>
      </c>
      <c r="M364" s="280">
        <v>394</v>
      </c>
      <c r="N364" s="280">
        <f t="shared" si="112"/>
        <v>1.4493872817059545</v>
      </c>
      <c r="AK364">
        <f t="shared" si="113"/>
        <v>-9.1941659999999995E-2</v>
      </c>
      <c r="AL364">
        <f t="shared" si="114"/>
        <v>1.078136478</v>
      </c>
      <c r="AM364">
        <f t="shared" si="115"/>
        <v>0.66655404439599997</v>
      </c>
      <c r="AN364">
        <f t="shared" si="116"/>
        <v>-0.26895620978909601</v>
      </c>
      <c r="AO364">
        <f t="shared" si="117"/>
        <v>8.0972366363698201E-2</v>
      </c>
      <c r="AP364">
        <f t="shared" si="118"/>
        <v>-1.8068332403402401E-2</v>
      </c>
      <c r="AQ364">
        <f t="shared" si="119"/>
        <v>2.9866880410625565E-3</v>
      </c>
      <c r="AR364">
        <f t="shared" si="120"/>
        <v>-3.1039727263994406E-4</v>
      </c>
      <c r="AS364">
        <f t="shared" si="121"/>
        <v>1.4304370332412542E-5</v>
      </c>
      <c r="BJ364">
        <f t="shared" si="122"/>
        <v>1.2716149999999999</v>
      </c>
      <c r="BK364">
        <f t="shared" si="123"/>
        <v>0.67934859000000003</v>
      </c>
      <c r="BL364">
        <f t="shared" si="124"/>
        <v>0.31869702422399993</v>
      </c>
      <c r="BM364">
        <f t="shared" si="125"/>
        <v>-1.7298959184059201E-2</v>
      </c>
      <c r="BN364">
        <f t="shared" si="126"/>
        <v>2.9840314433827187E-5</v>
      </c>
    </row>
    <row r="365" spans="1:66" ht="15">
      <c r="A365" s="32">
        <v>7</v>
      </c>
      <c r="B365" s="33">
        <f t="shared" ca="1" si="106"/>
        <v>1413.8919076794211</v>
      </c>
      <c r="C365">
        <f t="shared" si="107"/>
        <v>1382</v>
      </c>
      <c r="D365">
        <f t="shared" ca="1" si="111"/>
        <v>6.9946612421180738</v>
      </c>
      <c r="E365">
        <f t="shared" ca="1" si="108"/>
        <v>7.0006470162123069</v>
      </c>
      <c r="F365">
        <f t="shared" ca="1" si="109"/>
        <v>1413</v>
      </c>
      <c r="G365">
        <f t="shared" ca="1" si="110"/>
        <v>1414</v>
      </c>
      <c r="M365" s="280">
        <v>395</v>
      </c>
      <c r="N365" s="280">
        <f t="shared" si="112"/>
        <v>1.4540936308903321</v>
      </c>
      <c r="AK365">
        <f t="shared" si="113"/>
        <v>-9.1941659999999995E-2</v>
      </c>
      <c r="AL365">
        <f t="shared" si="114"/>
        <v>1.0808728650000001</v>
      </c>
      <c r="AM365">
        <f t="shared" si="115"/>
        <v>0.66994186127499988</v>
      </c>
      <c r="AN365">
        <f t="shared" si="116"/>
        <v>-0.27100930179887506</v>
      </c>
      <c r="AO365">
        <f t="shared" si="117"/>
        <v>8.1797555792461243E-2</v>
      </c>
      <c r="AP365">
        <f t="shared" si="118"/>
        <v>-1.8298792846393151E-2</v>
      </c>
      <c r="AQ365">
        <f t="shared" si="119"/>
        <v>3.0324601734745349E-3</v>
      </c>
      <c r="AR365">
        <f t="shared" si="120"/>
        <v>-3.1595411296124839E-4</v>
      </c>
      <c r="AS365">
        <f t="shared" si="121"/>
        <v>1.4597407625494532E-5</v>
      </c>
      <c r="BJ365">
        <f t="shared" si="122"/>
        <v>1.2716149999999999</v>
      </c>
      <c r="BK365">
        <f t="shared" si="123"/>
        <v>0.68107282499999999</v>
      </c>
      <c r="BL365">
        <f t="shared" si="124"/>
        <v>0.32031682859999994</v>
      </c>
      <c r="BM365">
        <f t="shared" si="125"/>
        <v>-1.7431011739775001E-2</v>
      </c>
      <c r="BN365">
        <f t="shared" si="126"/>
        <v>3.0144417094124377E-5</v>
      </c>
    </row>
    <row r="366" spans="1:66" ht="15">
      <c r="A366" s="32">
        <v>7</v>
      </c>
      <c r="B366" s="33">
        <f t="shared" ca="1" si="106"/>
        <v>1413.8919076794211</v>
      </c>
      <c r="C366">
        <f t="shared" si="107"/>
        <v>1382</v>
      </c>
      <c r="D366">
        <f t="shared" ca="1" si="111"/>
        <v>6.9946612421180738</v>
      </c>
      <c r="E366">
        <f t="shared" ca="1" si="108"/>
        <v>7.0006470162123069</v>
      </c>
      <c r="F366">
        <f t="shared" ca="1" si="109"/>
        <v>1413</v>
      </c>
      <c r="G366">
        <f t="shared" ca="1" si="110"/>
        <v>1414</v>
      </c>
      <c r="M366" s="280">
        <v>396</v>
      </c>
      <c r="N366" s="280">
        <f t="shared" si="112"/>
        <v>1.458802594682892</v>
      </c>
      <c r="AK366">
        <f t="shared" si="113"/>
        <v>-9.1941659999999995E-2</v>
      </c>
      <c r="AL366">
        <f t="shared" si="114"/>
        <v>1.083609252</v>
      </c>
      <c r="AM366">
        <f t="shared" si="115"/>
        <v>0.67333826577599998</v>
      </c>
      <c r="AN366">
        <f t="shared" si="116"/>
        <v>-0.27307281557318402</v>
      </c>
      <c r="AO366">
        <f t="shared" si="117"/>
        <v>8.262903633942989E-2</v>
      </c>
      <c r="AP366">
        <f t="shared" si="118"/>
        <v>-1.8531598920082441E-2</v>
      </c>
      <c r="AQ366">
        <f t="shared" si="119"/>
        <v>3.0788153816005107E-3</v>
      </c>
      <c r="AR366">
        <f t="shared" si="120"/>
        <v>-3.2159600512998823E-4</v>
      </c>
      <c r="AS366">
        <f t="shared" si="121"/>
        <v>1.4895684257946498E-5</v>
      </c>
      <c r="BJ366">
        <f t="shared" si="122"/>
        <v>1.2716149999999999</v>
      </c>
      <c r="BK366">
        <f t="shared" si="123"/>
        <v>0.68279705999999996</v>
      </c>
      <c r="BL366">
        <f t="shared" si="124"/>
        <v>0.32194073894399994</v>
      </c>
      <c r="BM366">
        <f t="shared" si="125"/>
        <v>-1.7563734611596802E-2</v>
      </c>
      <c r="BN366">
        <f t="shared" si="126"/>
        <v>3.0450838186669826E-5</v>
      </c>
    </row>
    <row r="367" spans="1:66" ht="15">
      <c r="A367" s="32">
        <v>7</v>
      </c>
      <c r="B367" s="33">
        <f t="shared" ca="1" si="106"/>
        <v>1413.8919076794211</v>
      </c>
      <c r="C367">
        <f t="shared" si="107"/>
        <v>1382</v>
      </c>
      <c r="D367">
        <f t="shared" ca="1" si="111"/>
        <v>6.9946612421180738</v>
      </c>
      <c r="E367">
        <f t="shared" ca="1" si="108"/>
        <v>7.0006470162123069</v>
      </c>
      <c r="F367">
        <f t="shared" ca="1" si="109"/>
        <v>1413</v>
      </c>
      <c r="G367">
        <f t="shared" ca="1" si="110"/>
        <v>1414</v>
      </c>
      <c r="M367" s="280">
        <v>397</v>
      </c>
      <c r="N367" s="280">
        <f t="shared" si="112"/>
        <v>1.4635141656584825</v>
      </c>
      <c r="AK367">
        <f t="shared" si="113"/>
        <v>-9.1941659999999995E-2</v>
      </c>
      <c r="AL367">
        <f t="shared" si="114"/>
        <v>1.0863456390000001</v>
      </c>
      <c r="AM367">
        <f t="shared" si="115"/>
        <v>0.67674325789899992</v>
      </c>
      <c r="AN367">
        <f t="shared" si="116"/>
        <v>-0.27514677749623706</v>
      </c>
      <c r="AO367">
        <f t="shared" si="117"/>
        <v>8.3466839898654333E-2</v>
      </c>
      <c r="AP367">
        <f t="shared" si="118"/>
        <v>-1.876676848448788E-2</v>
      </c>
      <c r="AQ367">
        <f t="shared" si="119"/>
        <v>3.1257595924458976E-3</v>
      </c>
      <c r="AR367">
        <f t="shared" si="120"/>
        <v>-3.273240312121721E-4</v>
      </c>
      <c r="AS367">
        <f t="shared" si="121"/>
        <v>1.5199280319645734E-5</v>
      </c>
      <c r="BJ367">
        <f t="shared" si="122"/>
        <v>1.2716149999999999</v>
      </c>
      <c r="BK367">
        <f t="shared" si="123"/>
        <v>0.68452129500000003</v>
      </c>
      <c r="BL367">
        <f t="shared" si="124"/>
        <v>0.32356875525599993</v>
      </c>
      <c r="BM367">
        <f t="shared" si="125"/>
        <v>-1.7697129496527401E-2</v>
      </c>
      <c r="BN367">
        <f t="shared" si="126"/>
        <v>3.0759589465207801E-5</v>
      </c>
    </row>
    <row r="368" spans="1:66" ht="15">
      <c r="A368" s="32">
        <v>7</v>
      </c>
      <c r="B368" s="33">
        <f t="shared" ca="1" si="106"/>
        <v>1413.8919076794211</v>
      </c>
      <c r="C368">
        <f t="shared" si="107"/>
        <v>1382</v>
      </c>
      <c r="D368">
        <f t="shared" ca="1" si="111"/>
        <v>6.9946612421180738</v>
      </c>
      <c r="E368">
        <f t="shared" ca="1" si="108"/>
        <v>7.0006470162123069</v>
      </c>
      <c r="F368">
        <f t="shared" ca="1" si="109"/>
        <v>1413</v>
      </c>
      <c r="G368">
        <f t="shared" ca="1" si="110"/>
        <v>1414</v>
      </c>
      <c r="M368" s="280">
        <v>398</v>
      </c>
      <c r="N368" s="280">
        <f t="shared" si="112"/>
        <v>1.4682283364172688</v>
      </c>
      <c r="AK368">
        <f t="shared" si="113"/>
        <v>-9.1941659999999995E-2</v>
      </c>
      <c r="AL368">
        <f t="shared" si="114"/>
        <v>1.089082026</v>
      </c>
      <c r="AM368">
        <f t="shared" si="115"/>
        <v>0.68015683764399992</v>
      </c>
      <c r="AN368">
        <f t="shared" si="116"/>
        <v>-0.27723121395224803</v>
      </c>
      <c r="AO368">
        <f t="shared" si="117"/>
        <v>8.4310998444827159E-2</v>
      </c>
      <c r="AP368">
        <f t="shared" si="118"/>
        <v>-1.900431949005725E-2</v>
      </c>
      <c r="AQ368">
        <f t="shared" si="119"/>
        <v>3.1732987780880581E-3</v>
      </c>
      <c r="AR368">
        <f t="shared" si="120"/>
        <v>-3.3313928425910945E-4</v>
      </c>
      <c r="AS368">
        <f t="shared" si="121"/>
        <v>1.5508276918110395E-5</v>
      </c>
      <c r="BJ368">
        <f t="shared" si="122"/>
        <v>1.2716149999999999</v>
      </c>
      <c r="BK368">
        <f t="shared" si="123"/>
        <v>0.68624552999999999</v>
      </c>
      <c r="BL368">
        <f t="shared" si="124"/>
        <v>0.32520087753599997</v>
      </c>
      <c r="BM368">
        <f t="shared" si="125"/>
        <v>-1.7831198091569602E-2</v>
      </c>
      <c r="BN368">
        <f t="shared" si="126"/>
        <v>3.1070682713201265E-5</v>
      </c>
    </row>
    <row r="369" spans="1:66" ht="15">
      <c r="A369" s="32">
        <v>7</v>
      </c>
      <c r="B369" s="33">
        <f t="shared" ca="1" si="106"/>
        <v>1413.8919076794211</v>
      </c>
      <c r="C369">
        <f t="shared" si="107"/>
        <v>1382</v>
      </c>
      <c r="D369">
        <f t="shared" ca="1" si="111"/>
        <v>6.9946612421180738</v>
      </c>
      <c r="E369">
        <f t="shared" ca="1" si="108"/>
        <v>7.0006470162123069</v>
      </c>
      <c r="F369">
        <f t="shared" ca="1" si="109"/>
        <v>1413</v>
      </c>
      <c r="G369">
        <f t="shared" ca="1" si="110"/>
        <v>1414</v>
      </c>
      <c r="M369" s="280">
        <v>399</v>
      </c>
      <c r="N369" s="280">
        <f t="shared" si="112"/>
        <v>1.4729450995846576</v>
      </c>
      <c r="AK369">
        <f t="shared" si="113"/>
        <v>-9.1941659999999995E-2</v>
      </c>
      <c r="AL369">
        <f t="shared" si="114"/>
        <v>1.0918184130000002</v>
      </c>
      <c r="AM369">
        <f t="shared" si="115"/>
        <v>0.68357900501099988</v>
      </c>
      <c r="AN369">
        <f t="shared" si="116"/>
        <v>-0.27932615132543104</v>
      </c>
      <c r="AO369">
        <f t="shared" si="117"/>
        <v>8.5161544033283298E-2</v>
      </c>
      <c r="AP369">
        <f t="shared" si="118"/>
        <v>-1.9244269977896883E-2</v>
      </c>
      <c r="AQ369">
        <f t="shared" si="119"/>
        <v>3.2214389559042252E-3</v>
      </c>
      <c r="AR369">
        <f t="shared" si="120"/>
        <v>-3.3904286839084259E-4</v>
      </c>
      <c r="AS369">
        <f t="shared" si="121"/>
        <v>1.5822756188817634E-5</v>
      </c>
      <c r="BJ369">
        <f t="shared" si="122"/>
        <v>1.2716149999999999</v>
      </c>
      <c r="BK369">
        <f t="shared" si="123"/>
        <v>0.68796976499999996</v>
      </c>
      <c r="BL369">
        <f t="shared" si="124"/>
        <v>0.32683710578399994</v>
      </c>
      <c r="BM369">
        <f t="shared" si="125"/>
        <v>-1.7965942093726203E-2</v>
      </c>
      <c r="BN369">
        <f t="shared" si="126"/>
        <v>3.1384129743831879E-5</v>
      </c>
    </row>
    <row r="370" spans="1:66" ht="15">
      <c r="A370" s="32">
        <v>7</v>
      </c>
      <c r="B370" s="33">
        <f t="shared" ca="1" si="106"/>
        <v>1413.8919076794211</v>
      </c>
      <c r="C370">
        <f t="shared" si="107"/>
        <v>1382</v>
      </c>
      <c r="D370">
        <f t="shared" ca="1" si="111"/>
        <v>6.9946612421180738</v>
      </c>
      <c r="E370">
        <f t="shared" ca="1" si="108"/>
        <v>7.0006470162123069</v>
      </c>
      <c r="F370">
        <f t="shared" ca="1" si="109"/>
        <v>1413</v>
      </c>
      <c r="G370">
        <f t="shared" ca="1" si="110"/>
        <v>1414</v>
      </c>
      <c r="M370" s="280">
        <v>400</v>
      </c>
      <c r="N370" s="280">
        <f t="shared" si="112"/>
        <v>1.4776644478112255</v>
      </c>
      <c r="AK370">
        <f t="shared" si="113"/>
        <v>-9.1941659999999995E-2</v>
      </c>
      <c r="AL370">
        <f t="shared" si="114"/>
        <v>1.0945548</v>
      </c>
      <c r="AM370">
        <f t="shared" si="115"/>
        <v>0.68700975999999991</v>
      </c>
      <c r="AN370">
        <f t="shared" si="116"/>
        <v>-0.28143161600000005</v>
      </c>
      <c r="AO370">
        <f t="shared" si="117"/>
        <v>8.601850879999999E-2</v>
      </c>
      <c r="AP370">
        <f t="shared" si="118"/>
        <v>-1.9486638080000004E-2</v>
      </c>
      <c r="AQ370">
        <f t="shared" si="119"/>
        <v>3.2701861887999995E-3</v>
      </c>
      <c r="AR370">
        <f t="shared" si="120"/>
        <v>-3.4503589888000005E-4</v>
      </c>
      <c r="AS370">
        <f t="shared" si="121"/>
        <v>1.6142801305599997E-5</v>
      </c>
      <c r="BJ370">
        <f t="shared" si="122"/>
        <v>1.2716149999999999</v>
      </c>
      <c r="BK370">
        <f t="shared" si="123"/>
        <v>0.68969400000000003</v>
      </c>
      <c r="BL370">
        <f t="shared" si="124"/>
        <v>0.32847743999999995</v>
      </c>
      <c r="BM370">
        <f t="shared" si="125"/>
        <v>-1.8101363200000001E-2</v>
      </c>
      <c r="BN370">
        <f t="shared" si="126"/>
        <v>3.1699942399999999E-5</v>
      </c>
    </row>
    <row r="371" spans="1:66" ht="15">
      <c r="A371" s="32">
        <v>7</v>
      </c>
      <c r="B371" s="33">
        <f t="shared" ref="B371:B434" ca="1" si="127">(A371-D371)/(E371-D371)*(G371-F371)+F371</f>
        <v>1413.8919076794211</v>
      </c>
      <c r="C371">
        <f t="shared" ref="C371:C434" si="128">MAX(COUNTIF($N$2:$N$25400,"&lt;"&amp;A371),1)</f>
        <v>1382</v>
      </c>
      <c r="D371">
        <f t="shared" ca="1" si="111"/>
        <v>6.9946612421180738</v>
      </c>
      <c r="E371">
        <f t="shared" ref="E371:E434" ca="1" si="129">INDIRECT(ADDRESS(C371+2,14))</f>
        <v>7.0006470162123069</v>
      </c>
      <c r="F371">
        <f t="shared" ref="F371:F434" ca="1" si="130">INDIRECT(ADDRESS(C371+1,13))</f>
        <v>1413</v>
      </c>
      <c r="G371">
        <f t="shared" ref="G371:G434" ca="1" si="131">INDIRECT(ADDRESS(C371+2,13))</f>
        <v>1414</v>
      </c>
      <c r="M371" s="280">
        <v>401</v>
      </c>
      <c r="N371" s="280">
        <f t="shared" si="112"/>
        <v>1.4823863737726461</v>
      </c>
      <c r="AK371">
        <f t="shared" si="113"/>
        <v>-9.1941659999999995E-2</v>
      </c>
      <c r="AL371">
        <f t="shared" si="114"/>
        <v>1.0972911870000002</v>
      </c>
      <c r="AM371">
        <f t="shared" si="115"/>
        <v>0.6904491026109999</v>
      </c>
      <c r="AN371">
        <f t="shared" si="116"/>
        <v>-0.28354763436016905</v>
      </c>
      <c r="AO371">
        <f t="shared" si="117"/>
        <v>8.6881924961596899E-2</v>
      </c>
      <c r="AP371">
        <f t="shared" si="118"/>
        <v>-1.973144201947509E-2</v>
      </c>
      <c r="AQ371">
        <f t="shared" si="119"/>
        <v>3.3195465854384252E-3</v>
      </c>
      <c r="AR371">
        <f t="shared" si="120"/>
        <v>-3.5111950223607217E-4</v>
      </c>
      <c r="AS371">
        <f t="shared" si="121"/>
        <v>1.6468496491120483E-5</v>
      </c>
      <c r="BJ371">
        <f t="shared" si="122"/>
        <v>1.2716149999999999</v>
      </c>
      <c r="BK371">
        <f t="shared" si="123"/>
        <v>0.69141823499999999</v>
      </c>
      <c r="BL371">
        <f t="shared" si="124"/>
        <v>0.33012188018399996</v>
      </c>
      <c r="BM371">
        <f t="shared" si="125"/>
        <v>-1.8237463107393801E-2</v>
      </c>
      <c r="BN371">
        <f t="shared" si="126"/>
        <v>3.2018132554324678E-5</v>
      </c>
    </row>
    <row r="372" spans="1:66" ht="15">
      <c r="A372" s="32">
        <v>7</v>
      </c>
      <c r="B372" s="33">
        <f t="shared" ca="1" si="127"/>
        <v>1413.8919076794211</v>
      </c>
      <c r="C372">
        <f t="shared" si="128"/>
        <v>1382</v>
      </c>
      <c r="D372">
        <f t="shared" ca="1" si="111"/>
        <v>6.9946612421180738</v>
      </c>
      <c r="E372">
        <f t="shared" ca="1" si="129"/>
        <v>7.0006470162123069</v>
      </c>
      <c r="F372">
        <f t="shared" ca="1" si="130"/>
        <v>1413</v>
      </c>
      <c r="G372">
        <f t="shared" ca="1" si="131"/>
        <v>1414</v>
      </c>
      <c r="M372" s="280">
        <v>402</v>
      </c>
      <c r="N372" s="280">
        <f t="shared" si="112"/>
        <v>1.4871108701696165</v>
      </c>
      <c r="AK372">
        <f t="shared" si="113"/>
        <v>-9.1941659999999995E-2</v>
      </c>
      <c r="AL372">
        <f t="shared" si="114"/>
        <v>1.1000275740000001</v>
      </c>
      <c r="AM372">
        <f t="shared" si="115"/>
        <v>0.69389703284399995</v>
      </c>
      <c r="AN372">
        <f t="shared" si="116"/>
        <v>-0.28567423279015203</v>
      </c>
      <c r="AO372">
        <f t="shared" si="117"/>
        <v>8.7751824815335958E-2</v>
      </c>
      <c r="AP372">
        <f t="shared" si="118"/>
        <v>-1.9978700110774242E-2</v>
      </c>
      <c r="AQ372">
        <f t="shared" si="119"/>
        <v>3.3695263004696343E-3</v>
      </c>
      <c r="AR372">
        <f t="shared" si="120"/>
        <v>-3.5729481629011062E-4</v>
      </c>
      <c r="AS372">
        <f t="shared" si="121"/>
        <v>1.6799927027426678E-5</v>
      </c>
      <c r="BJ372">
        <f t="shared" si="122"/>
        <v>1.2716149999999999</v>
      </c>
      <c r="BK372">
        <f t="shared" si="123"/>
        <v>0.69314246999999996</v>
      </c>
      <c r="BL372">
        <f t="shared" si="124"/>
        <v>0.33177042633599996</v>
      </c>
      <c r="BM372">
        <f t="shared" si="125"/>
        <v>-1.83742435129104E-2</v>
      </c>
      <c r="BN372">
        <f t="shared" si="126"/>
        <v>3.2338712109143667E-5</v>
      </c>
    </row>
    <row r="373" spans="1:66" ht="15">
      <c r="A373" s="32">
        <v>7</v>
      </c>
      <c r="B373" s="33">
        <f t="shared" ca="1" si="127"/>
        <v>1413.8919076794211</v>
      </c>
      <c r="C373">
        <f t="shared" si="128"/>
        <v>1382</v>
      </c>
      <c r="D373">
        <f t="shared" ca="1" si="111"/>
        <v>6.9946612421180738</v>
      </c>
      <c r="E373">
        <f t="shared" ca="1" si="129"/>
        <v>7.0006470162123069</v>
      </c>
      <c r="F373">
        <f t="shared" ca="1" si="130"/>
        <v>1413</v>
      </c>
      <c r="G373">
        <f t="shared" ca="1" si="131"/>
        <v>1414</v>
      </c>
      <c r="M373" s="280">
        <v>403</v>
      </c>
      <c r="N373" s="280">
        <f t="shared" si="112"/>
        <v>1.4918379297277846</v>
      </c>
      <c r="AK373">
        <f t="shared" si="113"/>
        <v>-9.1941659999999995E-2</v>
      </c>
      <c r="AL373">
        <f t="shared" si="114"/>
        <v>1.1027639610000002</v>
      </c>
      <c r="AM373">
        <f t="shared" si="115"/>
        <v>0.69735355069899996</v>
      </c>
      <c r="AN373">
        <f t="shared" si="116"/>
        <v>-0.28781143767416306</v>
      </c>
      <c r="AO373">
        <f t="shared" si="117"/>
        <v>8.8628240739121539E-2</v>
      </c>
      <c r="AP373">
        <f t="shared" si="118"/>
        <v>-2.0228430759921534E-2</v>
      </c>
      <c r="AQ373">
        <f t="shared" si="119"/>
        <v>3.4201315347610704E-3</v>
      </c>
      <c r="AR373">
        <f t="shared" si="120"/>
        <v>-3.635629902798521E-4</v>
      </c>
      <c r="AS373">
        <f t="shared" si="121"/>
        <v>1.713717926658431E-5</v>
      </c>
      <c r="BJ373">
        <f t="shared" si="122"/>
        <v>1.2716149999999999</v>
      </c>
      <c r="BK373">
        <f t="shared" si="123"/>
        <v>0.69486670500000003</v>
      </c>
      <c r="BL373">
        <f t="shared" si="124"/>
        <v>0.33342307845599994</v>
      </c>
      <c r="BM373">
        <f t="shared" si="125"/>
        <v>-1.8511706113552601E-2</v>
      </c>
      <c r="BN373">
        <f t="shared" si="126"/>
        <v>3.2661692996513403E-5</v>
      </c>
    </row>
    <row r="374" spans="1:66" ht="15">
      <c r="A374" s="32">
        <v>7</v>
      </c>
      <c r="B374" s="33">
        <f t="shared" ca="1" si="127"/>
        <v>1413.8919076794211</v>
      </c>
      <c r="C374">
        <f t="shared" si="128"/>
        <v>1382</v>
      </c>
      <c r="D374">
        <f t="shared" ca="1" si="111"/>
        <v>6.9946612421180738</v>
      </c>
      <c r="E374">
        <f t="shared" ca="1" si="129"/>
        <v>7.0006470162123069</v>
      </c>
      <c r="F374">
        <f t="shared" ca="1" si="130"/>
        <v>1413</v>
      </c>
      <c r="G374">
        <f t="shared" ca="1" si="131"/>
        <v>1414</v>
      </c>
      <c r="M374" s="280">
        <v>404</v>
      </c>
      <c r="N374" s="280">
        <f t="shared" si="112"/>
        <v>1.4965675451976774</v>
      </c>
      <c r="AK374">
        <f t="shared" si="113"/>
        <v>-9.1941659999999995E-2</v>
      </c>
      <c r="AL374">
        <f t="shared" si="114"/>
        <v>1.1055003480000001</v>
      </c>
      <c r="AM374">
        <f t="shared" si="115"/>
        <v>0.70081865617599992</v>
      </c>
      <c r="AN374">
        <f t="shared" si="116"/>
        <v>-0.28995927539641603</v>
      </c>
      <c r="AO374">
        <f t="shared" si="117"/>
        <v>8.9511205191500284E-2</v>
      </c>
      <c r="AP374">
        <f t="shared" si="118"/>
        <v>-2.0480652464741369E-2</v>
      </c>
      <c r="AQ374">
        <f t="shared" si="119"/>
        <v>3.4713685356282859E-3</v>
      </c>
      <c r="AR374">
        <f t="shared" si="120"/>
        <v>-3.6992518493526752E-4</v>
      </c>
      <c r="AS374">
        <f t="shared" si="121"/>
        <v>1.748034064139068E-5</v>
      </c>
      <c r="BJ374">
        <f t="shared" si="122"/>
        <v>1.2716149999999999</v>
      </c>
      <c r="BK374">
        <f t="shared" si="123"/>
        <v>0.69659093999999999</v>
      </c>
      <c r="BL374">
        <f t="shared" si="124"/>
        <v>0.33507983654399992</v>
      </c>
      <c r="BM374">
        <f t="shared" si="125"/>
        <v>-1.8649852606323201E-2</v>
      </c>
      <c r="BN374">
        <f t="shared" si="126"/>
        <v>3.2987087178209023E-5</v>
      </c>
    </row>
    <row r="375" spans="1:66" ht="15">
      <c r="A375" s="32">
        <v>7</v>
      </c>
      <c r="B375" s="33">
        <f t="shared" ca="1" si="127"/>
        <v>1413.8919076794211</v>
      </c>
      <c r="C375">
        <f t="shared" si="128"/>
        <v>1382</v>
      </c>
      <c r="D375">
        <f t="shared" ca="1" si="111"/>
        <v>6.9946612421180738</v>
      </c>
      <c r="E375">
        <f t="shared" ca="1" si="129"/>
        <v>7.0006470162123069</v>
      </c>
      <c r="F375">
        <f t="shared" ca="1" si="130"/>
        <v>1413</v>
      </c>
      <c r="G375">
        <f t="shared" ca="1" si="131"/>
        <v>1414</v>
      </c>
      <c r="M375" s="280">
        <v>405</v>
      </c>
      <c r="N375" s="280">
        <f t="shared" si="112"/>
        <v>1.5012997093546276</v>
      </c>
      <c r="AK375">
        <f t="shared" si="113"/>
        <v>-9.1941659999999995E-2</v>
      </c>
      <c r="AL375">
        <f t="shared" si="114"/>
        <v>1.1082367350000002</v>
      </c>
      <c r="AM375">
        <f t="shared" si="115"/>
        <v>0.70429234927499995</v>
      </c>
      <c r="AN375">
        <f t="shared" si="116"/>
        <v>-0.29211777234112501</v>
      </c>
      <c r="AO375">
        <f t="shared" si="117"/>
        <v>9.0400750711661246E-2</v>
      </c>
      <c r="AP375">
        <f t="shared" si="118"/>
        <v>-2.0735383815086852E-2</v>
      </c>
      <c r="AQ375">
        <f t="shared" si="119"/>
        <v>3.523243597066314E-3</v>
      </c>
      <c r="AR375">
        <f t="shared" si="120"/>
        <v>-3.7638257256453856E-4</v>
      </c>
      <c r="AS375">
        <f t="shared" si="121"/>
        <v>1.7829499676168353E-5</v>
      </c>
      <c r="BJ375">
        <f t="shared" si="122"/>
        <v>1.2716149999999999</v>
      </c>
      <c r="BK375">
        <f t="shared" si="123"/>
        <v>0.69831517499999995</v>
      </c>
      <c r="BL375">
        <f t="shared" si="124"/>
        <v>0.33674070059999994</v>
      </c>
      <c r="BM375">
        <f t="shared" si="125"/>
        <v>-1.8788684688225001E-2</v>
      </c>
      <c r="BN375">
        <f t="shared" si="126"/>
        <v>3.3314906645724378E-5</v>
      </c>
    </row>
    <row r="376" spans="1:66" ht="15">
      <c r="A376" s="32">
        <v>7</v>
      </c>
      <c r="B376" s="33">
        <f t="shared" ca="1" si="127"/>
        <v>1413.8919076794211</v>
      </c>
      <c r="C376">
        <f t="shared" si="128"/>
        <v>1382</v>
      </c>
      <c r="D376">
        <f t="shared" ca="1" si="111"/>
        <v>6.9946612421180738</v>
      </c>
      <c r="E376">
        <f t="shared" ca="1" si="129"/>
        <v>7.0006470162123069</v>
      </c>
      <c r="F376">
        <f t="shared" ca="1" si="130"/>
        <v>1413</v>
      </c>
      <c r="G376">
        <f t="shared" ca="1" si="131"/>
        <v>1414</v>
      </c>
      <c r="M376" s="280">
        <v>406</v>
      </c>
      <c r="N376" s="280">
        <f t="shared" si="112"/>
        <v>1.5060344149987026</v>
      </c>
      <c r="AK376">
        <f t="shared" si="113"/>
        <v>-9.1941659999999995E-2</v>
      </c>
      <c r="AL376">
        <f t="shared" si="114"/>
        <v>1.1109731220000001</v>
      </c>
      <c r="AM376">
        <f t="shared" si="115"/>
        <v>0.70777462999599994</v>
      </c>
      <c r="AN376">
        <f t="shared" si="116"/>
        <v>-0.29428695489250406</v>
      </c>
      <c r="AO376">
        <f t="shared" si="117"/>
        <v>9.1296909919435801E-2</v>
      </c>
      <c r="AP376">
        <f t="shared" si="118"/>
        <v>-2.0992643493068133E-2</v>
      </c>
      <c r="AQ376">
        <f t="shared" si="119"/>
        <v>3.5757630599816161E-3</v>
      </c>
      <c r="AR376">
        <f t="shared" si="120"/>
        <v>-3.8293633714046112E-4</v>
      </c>
      <c r="AS376">
        <f t="shared" si="121"/>
        <v>1.8184745997639439E-5</v>
      </c>
      <c r="BJ376">
        <f t="shared" si="122"/>
        <v>1.2716149999999999</v>
      </c>
      <c r="BK376">
        <f t="shared" si="123"/>
        <v>0.70003941000000003</v>
      </c>
      <c r="BL376">
        <f t="shared" si="124"/>
        <v>0.33840567062399995</v>
      </c>
      <c r="BM376">
        <f t="shared" si="125"/>
        <v>-1.8928204056260802E-2</v>
      </c>
      <c r="BN376">
        <f t="shared" si="126"/>
        <v>3.3645163420271985E-5</v>
      </c>
    </row>
    <row r="377" spans="1:66" ht="15">
      <c r="A377" s="32">
        <v>7</v>
      </c>
      <c r="B377" s="33">
        <f t="shared" ca="1" si="127"/>
        <v>1413.8919076794211</v>
      </c>
      <c r="C377">
        <f t="shared" si="128"/>
        <v>1382</v>
      </c>
      <c r="D377">
        <f t="shared" ca="1" si="111"/>
        <v>6.9946612421180738</v>
      </c>
      <c r="E377">
        <f t="shared" ca="1" si="129"/>
        <v>7.0006470162123069</v>
      </c>
      <c r="F377">
        <f t="shared" ca="1" si="130"/>
        <v>1413</v>
      </c>
      <c r="G377">
        <f t="shared" ca="1" si="131"/>
        <v>1414</v>
      </c>
      <c r="M377" s="280">
        <v>407</v>
      </c>
      <c r="N377" s="280">
        <f t="shared" si="112"/>
        <v>1.5107716549546331</v>
      </c>
      <c r="AK377">
        <f t="shared" si="113"/>
        <v>-9.1941659999999995E-2</v>
      </c>
      <c r="AL377">
        <f t="shared" si="114"/>
        <v>1.1137095090000002</v>
      </c>
      <c r="AM377">
        <f t="shared" si="115"/>
        <v>0.71126549833899988</v>
      </c>
      <c r="AN377">
        <f t="shared" si="116"/>
        <v>-0.29646684943476703</v>
      </c>
      <c r="AO377">
        <f t="shared" si="117"/>
        <v>9.2199715515297695E-2</v>
      </c>
      <c r="AP377">
        <f t="shared" si="118"/>
        <v>-2.1252450273280772E-2</v>
      </c>
      <c r="AQ377">
        <f t="shared" si="119"/>
        <v>3.6289333124246018E-3</v>
      </c>
      <c r="AR377">
        <f t="shared" si="120"/>
        <v>-3.8958767438727817E-4</v>
      </c>
      <c r="AS377">
        <f t="shared" si="121"/>
        <v>1.8546170345880998E-5</v>
      </c>
      <c r="BJ377">
        <f t="shared" si="122"/>
        <v>1.2716149999999999</v>
      </c>
      <c r="BK377">
        <f t="shared" si="123"/>
        <v>0.70176364499999999</v>
      </c>
      <c r="BL377">
        <f t="shared" si="124"/>
        <v>0.34007474661599996</v>
      </c>
      <c r="BM377">
        <f t="shared" si="125"/>
        <v>-1.9068412407433399E-2</v>
      </c>
      <c r="BN377">
        <f t="shared" si="126"/>
        <v>3.397786955278308E-5</v>
      </c>
    </row>
    <row r="378" spans="1:66" ht="15">
      <c r="A378" s="32">
        <v>7</v>
      </c>
      <c r="B378" s="33">
        <f t="shared" ca="1" si="127"/>
        <v>1413.8919076794211</v>
      </c>
      <c r="C378">
        <f t="shared" si="128"/>
        <v>1382</v>
      </c>
      <c r="D378">
        <f t="shared" ca="1" si="111"/>
        <v>6.9946612421180738</v>
      </c>
      <c r="E378">
        <f t="shared" ca="1" si="129"/>
        <v>7.0006470162123069</v>
      </c>
      <c r="F378">
        <f t="shared" ca="1" si="130"/>
        <v>1413</v>
      </c>
      <c r="G378">
        <f t="shared" ca="1" si="131"/>
        <v>1414</v>
      </c>
      <c r="M378" s="280">
        <v>408</v>
      </c>
      <c r="N378" s="280">
        <f t="shared" si="112"/>
        <v>1.5155114220717409</v>
      </c>
      <c r="AK378">
        <f t="shared" si="113"/>
        <v>-9.1941659999999995E-2</v>
      </c>
      <c r="AL378">
        <f t="shared" si="114"/>
        <v>1.1164458960000001</v>
      </c>
      <c r="AM378">
        <f t="shared" si="115"/>
        <v>0.71476495430399989</v>
      </c>
      <c r="AN378">
        <f t="shared" si="116"/>
        <v>-0.29865748235212802</v>
      </c>
      <c r="AO378">
        <f t="shared" si="117"/>
        <v>9.3109200280363E-2</v>
      </c>
      <c r="AP378">
        <f t="shared" si="118"/>
        <v>-2.1514823023034108E-2</v>
      </c>
      <c r="AQ378">
        <f t="shared" si="119"/>
        <v>3.6827607898227274E-3</v>
      </c>
      <c r="AR378">
        <f t="shared" si="120"/>
        <v>-3.9633779186794228E-4</v>
      </c>
      <c r="AS378">
        <f t="shared" si="121"/>
        <v>1.8913864585361858E-5</v>
      </c>
      <c r="BJ378">
        <f t="shared" si="122"/>
        <v>1.2716149999999999</v>
      </c>
      <c r="BK378">
        <f t="shared" si="123"/>
        <v>0.70348787999999995</v>
      </c>
      <c r="BL378">
        <f t="shared" si="124"/>
        <v>0.34174792857599995</v>
      </c>
      <c r="BM378">
        <f t="shared" si="125"/>
        <v>-1.9209311438745602E-2</v>
      </c>
      <c r="BN378">
        <f t="shared" si="126"/>
        <v>3.4313037123907587E-5</v>
      </c>
    </row>
    <row r="379" spans="1:66" ht="15">
      <c r="A379" s="32">
        <v>7</v>
      </c>
      <c r="B379" s="33">
        <f t="shared" ca="1" si="127"/>
        <v>1413.8919076794211</v>
      </c>
      <c r="C379">
        <f t="shared" si="128"/>
        <v>1382</v>
      </c>
      <c r="D379">
        <f t="shared" ca="1" si="111"/>
        <v>6.9946612421180738</v>
      </c>
      <c r="E379">
        <f t="shared" ca="1" si="129"/>
        <v>7.0006470162123069</v>
      </c>
      <c r="F379">
        <f t="shared" ca="1" si="130"/>
        <v>1413</v>
      </c>
      <c r="G379">
        <f t="shared" ca="1" si="131"/>
        <v>1414</v>
      </c>
      <c r="M379" s="280">
        <v>409</v>
      </c>
      <c r="N379" s="280">
        <f t="shared" si="112"/>
        <v>1.5202537092238682</v>
      </c>
      <c r="AK379">
        <f t="shared" si="113"/>
        <v>-9.1941659999999995E-2</v>
      </c>
      <c r="AL379">
        <f t="shared" si="114"/>
        <v>1.1191822830000002</v>
      </c>
      <c r="AM379">
        <f t="shared" si="115"/>
        <v>0.71827299789099996</v>
      </c>
      <c r="AN379">
        <f t="shared" si="116"/>
        <v>-0.30085888002880107</v>
      </c>
      <c r="AO379">
        <f t="shared" si="117"/>
        <v>9.4025397076390169E-2</v>
      </c>
      <c r="AP379">
        <f t="shared" si="118"/>
        <v>-2.1779780702579601E-2</v>
      </c>
      <c r="AQ379">
        <f t="shared" si="119"/>
        <v>3.7372519752141668E-3</v>
      </c>
      <c r="AR379">
        <f t="shared" si="120"/>
        <v>-4.0318790907180899E-4</v>
      </c>
      <c r="AS379">
        <f t="shared" si="121"/>
        <v>1.9287921716061284E-5</v>
      </c>
      <c r="BJ379">
        <f t="shared" si="122"/>
        <v>1.2716149999999999</v>
      </c>
      <c r="BK379">
        <f t="shared" si="123"/>
        <v>0.70521211500000003</v>
      </c>
      <c r="BL379">
        <f t="shared" si="124"/>
        <v>0.34342521650399993</v>
      </c>
      <c r="BM379">
        <f t="shared" si="125"/>
        <v>-1.9350902847200202E-2</v>
      </c>
      <c r="BN379">
        <f t="shared" si="126"/>
        <v>3.4650678244014122E-5</v>
      </c>
    </row>
    <row r="380" spans="1:66" ht="15">
      <c r="A380" s="32">
        <v>7</v>
      </c>
      <c r="B380" s="33">
        <f t="shared" ca="1" si="127"/>
        <v>1413.8919076794211</v>
      </c>
      <c r="C380">
        <f t="shared" si="128"/>
        <v>1382</v>
      </c>
      <c r="D380">
        <f t="shared" ca="1" si="111"/>
        <v>6.9946612421180738</v>
      </c>
      <c r="E380">
        <f t="shared" ca="1" si="129"/>
        <v>7.0006470162123069</v>
      </c>
      <c r="F380">
        <f t="shared" ca="1" si="130"/>
        <v>1413</v>
      </c>
      <c r="G380">
        <f t="shared" ca="1" si="131"/>
        <v>1414</v>
      </c>
      <c r="M380" s="280">
        <v>410</v>
      </c>
      <c r="N380" s="280">
        <f t="shared" si="112"/>
        <v>1.5249985093093048</v>
      </c>
      <c r="AK380">
        <f t="shared" si="113"/>
        <v>-9.1941659999999995E-2</v>
      </c>
      <c r="AL380">
        <f t="shared" si="114"/>
        <v>1.1219186700000001</v>
      </c>
      <c r="AM380">
        <f t="shared" si="115"/>
        <v>0.72178962909999989</v>
      </c>
      <c r="AN380">
        <f t="shared" si="116"/>
        <v>-0.30307106884900004</v>
      </c>
      <c r="AO380">
        <f t="shared" si="117"/>
        <v>9.4948338845779995E-2</v>
      </c>
      <c r="AP380">
        <f t="shared" si="118"/>
        <v>-2.2047342365339201E-2</v>
      </c>
      <c r="AQ380">
        <f t="shared" si="119"/>
        <v>3.7924133994820569E-3</v>
      </c>
      <c r="AR380">
        <f t="shared" si="120"/>
        <v>-4.1013925750276213E-4</v>
      </c>
      <c r="AS380">
        <f t="shared" si="121"/>
        <v>1.9668435884669927E-5</v>
      </c>
      <c r="BJ380">
        <f t="shared" si="122"/>
        <v>1.2716149999999999</v>
      </c>
      <c r="BK380">
        <f t="shared" si="123"/>
        <v>0.70693634999999999</v>
      </c>
      <c r="BL380">
        <f t="shared" si="124"/>
        <v>0.34510661039999996</v>
      </c>
      <c r="BM380">
        <f t="shared" si="125"/>
        <v>-1.9493188329800001E-2</v>
      </c>
      <c r="BN380">
        <f t="shared" si="126"/>
        <v>3.4990805053190001E-5</v>
      </c>
    </row>
    <row r="381" spans="1:66" ht="15">
      <c r="A381" s="32">
        <v>7</v>
      </c>
      <c r="B381" s="33">
        <f t="shared" ca="1" si="127"/>
        <v>1413.8919076794211</v>
      </c>
      <c r="C381">
        <f t="shared" si="128"/>
        <v>1382</v>
      </c>
      <c r="D381">
        <f t="shared" ca="1" si="111"/>
        <v>6.9946612421180738</v>
      </c>
      <c r="E381">
        <f t="shared" ca="1" si="129"/>
        <v>7.0006470162123069</v>
      </c>
      <c r="F381">
        <f t="shared" ca="1" si="130"/>
        <v>1413</v>
      </c>
      <c r="G381">
        <f t="shared" ca="1" si="131"/>
        <v>1414</v>
      </c>
      <c r="M381" s="280">
        <v>411</v>
      </c>
      <c r="N381" s="280">
        <f t="shared" si="112"/>
        <v>1.5297458152507204</v>
      </c>
      <c r="AK381">
        <f t="shared" si="113"/>
        <v>-9.1941659999999995E-2</v>
      </c>
      <c r="AL381">
        <f t="shared" si="114"/>
        <v>1.124655057</v>
      </c>
      <c r="AM381">
        <f t="shared" si="115"/>
        <v>0.72531484793099987</v>
      </c>
      <c r="AN381">
        <f t="shared" si="116"/>
        <v>-0.30529407519693902</v>
      </c>
      <c r="AO381">
        <f t="shared" si="117"/>
        <v>9.5878058611575612E-2</v>
      </c>
      <c r="AP381">
        <f t="shared" si="118"/>
        <v>-2.2317527158133711E-2</v>
      </c>
      <c r="AQ381">
        <f t="shared" si="119"/>
        <v>3.8482516415893199E-3</v>
      </c>
      <c r="AR381">
        <f t="shared" si="120"/>
        <v>-4.1719308076777246E-4</v>
      </c>
      <c r="AS381">
        <f t="shared" si="121"/>
        <v>2.0055502395873415E-5</v>
      </c>
      <c r="BJ381">
        <f t="shared" si="122"/>
        <v>1.2716149999999999</v>
      </c>
      <c r="BK381">
        <f t="shared" si="123"/>
        <v>0.70866058499999995</v>
      </c>
      <c r="BL381">
        <f t="shared" si="124"/>
        <v>0.34679211026399992</v>
      </c>
      <c r="BM381">
        <f t="shared" si="125"/>
        <v>-1.9636169583547802E-2</v>
      </c>
      <c r="BN381">
        <f t="shared" si="126"/>
        <v>3.5333429721241238E-5</v>
      </c>
    </row>
    <row r="382" spans="1:66" ht="15">
      <c r="A382" s="32">
        <v>7</v>
      </c>
      <c r="B382" s="33">
        <f t="shared" ca="1" si="127"/>
        <v>1413.8919076794211</v>
      </c>
      <c r="C382">
        <f t="shared" si="128"/>
        <v>1382</v>
      </c>
      <c r="D382">
        <f t="shared" ca="1" si="111"/>
        <v>6.9946612421180738</v>
      </c>
      <c r="E382">
        <f t="shared" ca="1" si="129"/>
        <v>7.0006470162123069</v>
      </c>
      <c r="F382">
        <f t="shared" ca="1" si="130"/>
        <v>1413</v>
      </c>
      <c r="G382">
        <f t="shared" ca="1" si="131"/>
        <v>1414</v>
      </c>
      <c r="M382" s="280">
        <v>412</v>
      </c>
      <c r="N382" s="280">
        <f t="shared" si="112"/>
        <v>1.5344956199950912</v>
      </c>
      <c r="AK382">
        <f t="shared" si="113"/>
        <v>-9.1941659999999995E-2</v>
      </c>
      <c r="AL382">
        <f t="shared" si="114"/>
        <v>1.1273914440000001</v>
      </c>
      <c r="AM382">
        <f t="shared" si="115"/>
        <v>0.72884865438399993</v>
      </c>
      <c r="AN382">
        <f t="shared" si="116"/>
        <v>-0.30752792545683205</v>
      </c>
      <c r="AO382">
        <f t="shared" si="117"/>
        <v>9.681458947746252E-2</v>
      </c>
      <c r="AP382">
        <f t="shared" si="118"/>
        <v>-2.259035432141113E-2</v>
      </c>
      <c r="AQ382">
        <f t="shared" si="119"/>
        <v>3.9047733288140574E-3</v>
      </c>
      <c r="AR382">
        <f t="shared" si="120"/>
        <v>-4.243506346658902E-4</v>
      </c>
      <c r="AS382">
        <f t="shared" si="121"/>
        <v>2.0449217723719022E-5</v>
      </c>
      <c r="BJ382">
        <f t="shared" si="122"/>
        <v>1.2716149999999999</v>
      </c>
      <c r="BK382">
        <f t="shared" si="123"/>
        <v>0.71038482000000003</v>
      </c>
      <c r="BL382">
        <f t="shared" si="124"/>
        <v>0.34848171609599993</v>
      </c>
      <c r="BM382">
        <f t="shared" si="125"/>
        <v>-1.97798483054464E-2</v>
      </c>
      <c r="BN382">
        <f t="shared" si="126"/>
        <v>3.5678564447692545E-5</v>
      </c>
    </row>
    <row r="383" spans="1:66" ht="15">
      <c r="A383" s="32">
        <v>7</v>
      </c>
      <c r="B383" s="33">
        <f t="shared" ca="1" si="127"/>
        <v>1413.8919076794211</v>
      </c>
      <c r="C383">
        <f t="shared" si="128"/>
        <v>1382</v>
      </c>
      <c r="D383">
        <f t="shared" ca="1" si="111"/>
        <v>6.9946612421180738</v>
      </c>
      <c r="E383">
        <f t="shared" ca="1" si="129"/>
        <v>7.0006470162123069</v>
      </c>
      <c r="F383">
        <f t="shared" ca="1" si="130"/>
        <v>1413</v>
      </c>
      <c r="G383">
        <f t="shared" ca="1" si="131"/>
        <v>1414</v>
      </c>
      <c r="M383" s="280">
        <v>413</v>
      </c>
      <c r="N383" s="280">
        <f t="shared" si="112"/>
        <v>1.5392479165136312</v>
      </c>
      <c r="AK383">
        <f t="shared" si="113"/>
        <v>-9.1941659999999995E-2</v>
      </c>
      <c r="AL383">
        <f t="shared" si="114"/>
        <v>1.130127831</v>
      </c>
      <c r="AM383">
        <f t="shared" si="115"/>
        <v>0.73239104845899994</v>
      </c>
      <c r="AN383">
        <f t="shared" si="116"/>
        <v>-0.30977264601289306</v>
      </c>
      <c r="AO383">
        <f t="shared" si="117"/>
        <v>9.7757964627768576E-2</v>
      </c>
      <c r="AP383">
        <f t="shared" si="118"/>
        <v>-2.2865843189475037E-2</v>
      </c>
      <c r="AQ383">
        <f t="shared" si="119"/>
        <v>3.9619851369855248E-3</v>
      </c>
      <c r="AR383">
        <f t="shared" si="120"/>
        <v>-4.3161318727767272E-4</v>
      </c>
      <c r="AS383">
        <f t="shared" si="121"/>
        <v>2.0849679523065827E-5</v>
      </c>
      <c r="BJ383">
        <f t="shared" si="122"/>
        <v>1.2716149999999999</v>
      </c>
      <c r="BK383">
        <f t="shared" si="123"/>
        <v>0.71210905499999999</v>
      </c>
      <c r="BL383">
        <f t="shared" si="124"/>
        <v>0.35017542789599992</v>
      </c>
      <c r="BM383">
        <f t="shared" si="125"/>
        <v>-1.99242261924986E-2</v>
      </c>
      <c r="BN383">
        <f t="shared" si="126"/>
        <v>3.6026221461787321E-5</v>
      </c>
    </row>
    <row r="384" spans="1:66" ht="15">
      <c r="A384" s="32">
        <v>7</v>
      </c>
      <c r="B384" s="33">
        <f t="shared" ca="1" si="127"/>
        <v>1413.8919076794211</v>
      </c>
      <c r="C384">
        <f t="shared" si="128"/>
        <v>1382</v>
      </c>
      <c r="D384">
        <f t="shared" ca="1" si="111"/>
        <v>6.9946612421180738</v>
      </c>
      <c r="E384">
        <f t="shared" ca="1" si="129"/>
        <v>7.0006470162123069</v>
      </c>
      <c r="F384">
        <f t="shared" ca="1" si="130"/>
        <v>1413</v>
      </c>
      <c r="G384">
        <f t="shared" ca="1" si="131"/>
        <v>1414</v>
      </c>
      <c r="M384" s="280">
        <v>414</v>
      </c>
      <c r="N384" s="280">
        <f t="shared" si="112"/>
        <v>1.5440026978017218</v>
      </c>
      <c r="AK384">
        <f t="shared" si="113"/>
        <v>-9.1941659999999995E-2</v>
      </c>
      <c r="AL384">
        <f t="shared" si="114"/>
        <v>1.1328642180000001</v>
      </c>
      <c r="AM384">
        <f t="shared" si="115"/>
        <v>0.7359420301559999</v>
      </c>
      <c r="AN384">
        <f t="shared" si="116"/>
        <v>-0.31202826324933602</v>
      </c>
      <c r="AO384">
        <f t="shared" si="117"/>
        <v>9.870821732746396E-2</v>
      </c>
      <c r="AP384">
        <f t="shared" si="118"/>
        <v>-2.3144013190712916E-2</v>
      </c>
      <c r="AQ384">
        <f t="shared" si="119"/>
        <v>4.0198937907206713E-3</v>
      </c>
      <c r="AR384">
        <f t="shared" si="120"/>
        <v>-4.3898201905504853E-4</v>
      </c>
      <c r="AS384">
        <f t="shared" si="121"/>
        <v>2.1256986641118711E-5</v>
      </c>
      <c r="BJ384">
        <f t="shared" si="122"/>
        <v>1.2716149999999999</v>
      </c>
      <c r="BK384">
        <f t="shared" si="123"/>
        <v>0.71383328999999995</v>
      </c>
      <c r="BL384">
        <f t="shared" si="124"/>
        <v>0.35187324566399991</v>
      </c>
      <c r="BM384">
        <f t="shared" si="125"/>
        <v>-2.0069304941707201E-2</v>
      </c>
      <c r="BN384">
        <f t="shared" si="126"/>
        <v>3.6376413022487663E-5</v>
      </c>
    </row>
    <row r="385" spans="1:66" ht="15">
      <c r="A385" s="32">
        <v>7</v>
      </c>
      <c r="B385" s="33">
        <f t="shared" ca="1" si="127"/>
        <v>1413.8919076794211</v>
      </c>
      <c r="C385">
        <f t="shared" si="128"/>
        <v>1382</v>
      </c>
      <c r="D385">
        <f t="shared" ca="1" si="111"/>
        <v>6.9946612421180738</v>
      </c>
      <c r="E385">
        <f t="shared" ca="1" si="129"/>
        <v>7.0006470162123069</v>
      </c>
      <c r="F385">
        <f t="shared" ca="1" si="130"/>
        <v>1413</v>
      </c>
      <c r="G385">
        <f t="shared" ca="1" si="131"/>
        <v>1414</v>
      </c>
      <c r="M385" s="280">
        <v>415</v>
      </c>
      <c r="N385" s="280">
        <f t="shared" si="112"/>
        <v>1.5487599568788402</v>
      </c>
      <c r="AK385">
        <f t="shared" si="113"/>
        <v>-9.1941659999999995E-2</v>
      </c>
      <c r="AL385">
        <f t="shared" si="114"/>
        <v>1.135600605</v>
      </c>
      <c r="AM385">
        <f t="shared" si="115"/>
        <v>0.73950159947499994</v>
      </c>
      <c r="AN385">
        <f t="shared" si="116"/>
        <v>-0.31429480355037503</v>
      </c>
      <c r="AO385">
        <f t="shared" si="117"/>
        <v>9.9665380922161248E-2</v>
      </c>
      <c r="AP385">
        <f t="shared" si="118"/>
        <v>-2.3424883847824554E-2</v>
      </c>
      <c r="AQ385">
        <f t="shared" si="119"/>
        <v>4.0785060636612663E-3</v>
      </c>
      <c r="AR385">
        <f t="shared" si="120"/>
        <v>-4.4645842291161849E-4</v>
      </c>
      <c r="AS385">
        <f t="shared" si="121"/>
        <v>2.1671239129046703E-5</v>
      </c>
      <c r="BJ385">
        <f t="shared" si="122"/>
        <v>1.2716149999999999</v>
      </c>
      <c r="BK385">
        <f t="shared" si="123"/>
        <v>0.71555752500000003</v>
      </c>
      <c r="BL385">
        <f t="shared" si="124"/>
        <v>0.35357516939999994</v>
      </c>
      <c r="BM385">
        <f t="shared" si="125"/>
        <v>-2.0215086250075003E-2</v>
      </c>
      <c r="BN385">
        <f t="shared" si="126"/>
        <v>3.6729151418474378E-5</v>
      </c>
    </row>
    <row r="386" spans="1:66" ht="15">
      <c r="A386" s="32">
        <v>7</v>
      </c>
      <c r="B386" s="33">
        <f t="shared" ca="1" si="127"/>
        <v>1413.8919076794211</v>
      </c>
      <c r="C386">
        <f t="shared" si="128"/>
        <v>1382</v>
      </c>
      <c r="D386">
        <f t="shared" ca="1" si="111"/>
        <v>6.9946612421180738</v>
      </c>
      <c r="E386">
        <f t="shared" ca="1" si="129"/>
        <v>7.0006470162123069</v>
      </c>
      <c r="F386">
        <f t="shared" ca="1" si="130"/>
        <v>1413</v>
      </c>
      <c r="G386">
        <f t="shared" ca="1" si="131"/>
        <v>1414</v>
      </c>
      <c r="M386" s="280">
        <v>416</v>
      </c>
      <c r="N386" s="280">
        <f t="shared" si="112"/>
        <v>1.5535196867884931</v>
      </c>
      <c r="AK386">
        <f t="shared" si="113"/>
        <v>-9.1941659999999995E-2</v>
      </c>
      <c r="AL386">
        <f t="shared" si="114"/>
        <v>1.1383369920000002</v>
      </c>
      <c r="AM386">
        <f t="shared" si="115"/>
        <v>0.74306975641599993</v>
      </c>
      <c r="AN386">
        <f t="shared" si="116"/>
        <v>-0.31657229330022402</v>
      </c>
      <c r="AO386">
        <f t="shared" si="117"/>
        <v>0.10062948883811533</v>
      </c>
      <c r="AP386">
        <f t="shared" si="118"/>
        <v>-2.3708474778050367E-2</v>
      </c>
      <c r="AQ386">
        <f t="shared" si="119"/>
        <v>4.1378287787115905E-3</v>
      </c>
      <c r="AR386">
        <f t="shared" si="120"/>
        <v>-4.540437043133958E-4</v>
      </c>
      <c r="AS386">
        <f t="shared" si="121"/>
        <v>2.2092538253685998E-5</v>
      </c>
      <c r="BJ386">
        <f t="shared" si="122"/>
        <v>1.2716149999999999</v>
      </c>
      <c r="BK386">
        <f t="shared" si="123"/>
        <v>0.71728175999999999</v>
      </c>
      <c r="BL386">
        <f t="shared" si="124"/>
        <v>0.35528119910399991</v>
      </c>
      <c r="BM386">
        <f t="shared" si="125"/>
        <v>-2.0361571814604802E-2</v>
      </c>
      <c r="BN386">
        <f t="shared" si="126"/>
        <v>3.7084448968146947E-5</v>
      </c>
    </row>
    <row r="387" spans="1:66" ht="15">
      <c r="A387" s="32">
        <v>7</v>
      </c>
      <c r="B387" s="33">
        <f t="shared" ca="1" si="127"/>
        <v>1413.8919076794211</v>
      </c>
      <c r="C387">
        <f t="shared" si="128"/>
        <v>1382</v>
      </c>
      <c r="D387">
        <f t="shared" ref="D387:D450" ca="1" si="132">INDIRECT(ADDRESS(C387+1,14))</f>
        <v>6.9946612421180738</v>
      </c>
      <c r="E387">
        <f t="shared" ca="1" si="129"/>
        <v>7.0006470162123069</v>
      </c>
      <c r="F387">
        <f t="shared" ca="1" si="130"/>
        <v>1413</v>
      </c>
      <c r="G387">
        <f t="shared" ca="1" si="131"/>
        <v>1414</v>
      </c>
      <c r="M387" s="280">
        <v>417</v>
      </c>
      <c r="N387" s="280">
        <f t="shared" ref="N387:N450" si="133">IF(M387&gt;=$P$1,SUM(BJ387:BN387),SUM(AK387:AS387))</f>
        <v>1.5582818805981422</v>
      </c>
      <c r="AK387">
        <f t="shared" si="113"/>
        <v>-9.1941659999999995E-2</v>
      </c>
      <c r="AL387">
        <f t="shared" si="114"/>
        <v>1.1410733790000001</v>
      </c>
      <c r="AM387">
        <f t="shared" si="115"/>
        <v>0.74664650097899987</v>
      </c>
      <c r="AN387">
        <f t="shared" si="116"/>
        <v>-0.31886075888309706</v>
      </c>
      <c r="AO387">
        <f t="shared" si="117"/>
        <v>0.10160057458222345</v>
      </c>
      <c r="AP387">
        <f t="shared" si="118"/>
        <v>-2.399480569339978E-2</v>
      </c>
      <c r="AQ387">
        <f t="shared" si="119"/>
        <v>4.1978688082767073E-3</v>
      </c>
      <c r="AR387">
        <f t="shared" si="120"/>
        <v>-4.6173918136998443E-4</v>
      </c>
      <c r="AS387">
        <f t="shared" si="121"/>
        <v>2.2520986509328072E-5</v>
      </c>
      <c r="BJ387">
        <f t="shared" si="122"/>
        <v>1.2716149999999999</v>
      </c>
      <c r="BK387">
        <f t="shared" si="123"/>
        <v>0.71900599499999995</v>
      </c>
      <c r="BL387">
        <f t="shared" si="124"/>
        <v>0.35699133477599992</v>
      </c>
      <c r="BM387">
        <f t="shared" si="125"/>
        <v>-2.0508763332299403E-2</v>
      </c>
      <c r="BN387">
        <f t="shared" si="126"/>
        <v>3.7442318019623559E-5</v>
      </c>
    </row>
    <row r="388" spans="1:66" ht="15">
      <c r="A388" s="32">
        <v>7</v>
      </c>
      <c r="B388" s="33">
        <f t="shared" ca="1" si="127"/>
        <v>1413.8919076794211</v>
      </c>
      <c r="C388">
        <f t="shared" si="128"/>
        <v>1382</v>
      </c>
      <c r="D388">
        <f t="shared" ca="1" si="132"/>
        <v>6.9946612421180738</v>
      </c>
      <c r="E388">
        <f t="shared" ca="1" si="129"/>
        <v>7.0006470162123069</v>
      </c>
      <c r="F388">
        <f t="shared" ca="1" si="130"/>
        <v>1413</v>
      </c>
      <c r="G388">
        <f t="shared" ca="1" si="131"/>
        <v>1414</v>
      </c>
      <c r="M388" s="280">
        <v>418</v>
      </c>
      <c r="N388" s="280">
        <f t="shared" si="133"/>
        <v>1.5630465313991422</v>
      </c>
      <c r="AK388">
        <f t="shared" ref="AK388:AK451" si="134">$M388^0*AA$2</f>
        <v>-9.1941659999999995E-2</v>
      </c>
      <c r="AL388">
        <f t="shared" ref="AL388:AL451" si="135">$M388^1*AB$2</f>
        <v>1.1438097660000002</v>
      </c>
      <c r="AM388">
        <f t="shared" ref="AM388:AM451" si="136">$M388^2*AC$2</f>
        <v>0.75023183316399988</v>
      </c>
      <c r="AN388">
        <f t="shared" ref="AN388:AN451" si="137">$M388^3*AD$2</f>
        <v>-0.32116022668320804</v>
      </c>
      <c r="AO388">
        <f t="shared" ref="AO388:AO451" si="138">$M388^4*AE$2</f>
        <v>0.10257867174202524</v>
      </c>
      <c r="AP388">
        <f t="shared" ref="AP388:AP451" si="139">$M388^5*AF$2</f>
        <v>-2.4283896400879575E-2</v>
      </c>
      <c r="AQ388">
        <f t="shared" ref="AQ388:AQ451" si="140">$M388^6*AG$2</f>
        <v>4.2586330745013092E-3</v>
      </c>
      <c r="AR388">
        <f t="shared" ref="AR388:AR451" si="141">$M388^7*AH$2</f>
        <v>-4.6954618492619908E-4</v>
      </c>
      <c r="AS388">
        <f t="shared" ref="AS388:AS451" si="142">$M388^8*AI$2</f>
        <v>2.2956687629593357E-5</v>
      </c>
      <c r="BJ388">
        <f t="shared" ref="BJ388:BJ451" si="143">$M388^0*BC$2</f>
        <v>1.2716149999999999</v>
      </c>
      <c r="BK388">
        <f t="shared" ref="BK388:BK451" si="144">$M388^1*BD$2</f>
        <v>0.72073023000000003</v>
      </c>
      <c r="BL388">
        <f t="shared" ref="BL388:BL451" si="145">$M388^2*BE$2</f>
        <v>0.35870557641599993</v>
      </c>
      <c r="BM388">
        <f t="shared" ref="BM388:BM451" si="146">$M388^3*BF$2</f>
        <v>-2.0656662500161602E-2</v>
      </c>
      <c r="BN388">
        <f t="shared" ref="BN388:BN451" si="147">$M388^4*BG$2</f>
        <v>3.7802770950741108E-5</v>
      </c>
    </row>
    <row r="389" spans="1:66" ht="15">
      <c r="A389" s="32">
        <v>7</v>
      </c>
      <c r="B389" s="33">
        <f t="shared" ca="1" si="127"/>
        <v>1413.8919076794211</v>
      </c>
      <c r="C389">
        <f t="shared" si="128"/>
        <v>1382</v>
      </c>
      <c r="D389">
        <f t="shared" ca="1" si="132"/>
        <v>6.9946612421180738</v>
      </c>
      <c r="E389">
        <f t="shared" ca="1" si="129"/>
        <v>7.0006470162123069</v>
      </c>
      <c r="F389">
        <f t="shared" ca="1" si="130"/>
        <v>1413</v>
      </c>
      <c r="G389">
        <f t="shared" ca="1" si="131"/>
        <v>1414</v>
      </c>
      <c r="M389" s="280">
        <v>419</v>
      </c>
      <c r="N389" s="280">
        <f t="shared" si="133"/>
        <v>1.5678136323066638</v>
      </c>
      <c r="AK389">
        <f t="shared" si="134"/>
        <v>-9.1941659999999995E-2</v>
      </c>
      <c r="AL389">
        <f t="shared" si="135"/>
        <v>1.1465461530000001</v>
      </c>
      <c r="AM389">
        <f t="shared" si="136"/>
        <v>0.75382575297099996</v>
      </c>
      <c r="AN389">
        <f t="shared" si="137"/>
        <v>-0.32347072308477104</v>
      </c>
      <c r="AO389">
        <f t="shared" si="138"/>
        <v>0.10356381398570265</v>
      </c>
      <c r="AP389">
        <f t="shared" si="139"/>
        <v>-2.4575766802722256E-2</v>
      </c>
      <c r="AQ389">
        <f t="shared" si="140"/>
        <v>4.3201285495091338E-3</v>
      </c>
      <c r="AR389">
        <f t="shared" si="141"/>
        <v>-4.7746605865412611E-4</v>
      </c>
      <c r="AS389">
        <f t="shared" si="142"/>
        <v>2.3399746599390815E-5</v>
      </c>
      <c r="BJ389">
        <f t="shared" si="143"/>
        <v>1.2716149999999999</v>
      </c>
      <c r="BK389">
        <f t="shared" si="144"/>
        <v>0.72245446499999999</v>
      </c>
      <c r="BL389">
        <f t="shared" si="145"/>
        <v>0.36042392402399992</v>
      </c>
      <c r="BM389">
        <f t="shared" si="146"/>
        <v>-2.08052710151942E-2</v>
      </c>
      <c r="BN389">
        <f t="shared" si="147"/>
        <v>3.816582016905516E-5</v>
      </c>
    </row>
    <row r="390" spans="1:66" ht="15">
      <c r="A390" s="32">
        <v>7</v>
      </c>
      <c r="B390" s="33">
        <f t="shared" ca="1" si="127"/>
        <v>1413.8919076794211</v>
      </c>
      <c r="C390">
        <f t="shared" si="128"/>
        <v>1382</v>
      </c>
      <c r="D390">
        <f t="shared" ca="1" si="132"/>
        <v>6.9946612421180738</v>
      </c>
      <c r="E390">
        <f t="shared" ca="1" si="129"/>
        <v>7.0006470162123069</v>
      </c>
      <c r="F390">
        <f t="shared" ca="1" si="130"/>
        <v>1413</v>
      </c>
      <c r="G390">
        <f t="shared" ca="1" si="131"/>
        <v>1414</v>
      </c>
      <c r="M390" s="280">
        <v>420</v>
      </c>
      <c r="N390" s="280">
        <f t="shared" si="133"/>
        <v>1.5725831764596299</v>
      </c>
      <c r="AK390">
        <f t="shared" si="134"/>
        <v>-9.1941659999999995E-2</v>
      </c>
      <c r="AL390">
        <f t="shared" si="135"/>
        <v>1.1492825400000002</v>
      </c>
      <c r="AM390">
        <f t="shared" si="136"/>
        <v>0.75742826039999989</v>
      </c>
      <c r="AN390">
        <f t="shared" si="137"/>
        <v>-0.32579227447200004</v>
      </c>
      <c r="AO390">
        <f t="shared" si="138"/>
        <v>0.10455603506208</v>
      </c>
      <c r="AP390">
        <f t="shared" si="139"/>
        <v>-2.4870436896614403E-2</v>
      </c>
      <c r="AQ390">
        <f t="shared" si="140"/>
        <v>4.3823622556429624E-3</v>
      </c>
      <c r="AR390">
        <f t="shared" si="141"/>
        <v>-4.8550015914562716E-4</v>
      </c>
      <c r="AS390">
        <f t="shared" si="142"/>
        <v>2.38502696669639E-5</v>
      </c>
      <c r="BJ390">
        <f t="shared" si="143"/>
        <v>1.2716149999999999</v>
      </c>
      <c r="BK390">
        <f t="shared" si="144"/>
        <v>0.72417869999999995</v>
      </c>
      <c r="BL390">
        <f t="shared" si="145"/>
        <v>0.36214637759999996</v>
      </c>
      <c r="BM390">
        <f t="shared" si="146"/>
        <v>-2.0954590574400002E-2</v>
      </c>
      <c r="BN390">
        <f t="shared" si="147"/>
        <v>3.8531478111840003E-5</v>
      </c>
    </row>
    <row r="391" spans="1:66" ht="15">
      <c r="A391" s="32">
        <v>7</v>
      </c>
      <c r="B391" s="33">
        <f t="shared" ca="1" si="127"/>
        <v>1413.8919076794211</v>
      </c>
      <c r="C391">
        <f t="shared" si="128"/>
        <v>1382</v>
      </c>
      <c r="D391">
        <f t="shared" ca="1" si="132"/>
        <v>6.9946612421180738</v>
      </c>
      <c r="E391">
        <f t="shared" ca="1" si="129"/>
        <v>7.0006470162123069</v>
      </c>
      <c r="F391">
        <f t="shared" ca="1" si="130"/>
        <v>1413</v>
      </c>
      <c r="G391">
        <f t="shared" ca="1" si="131"/>
        <v>1414</v>
      </c>
      <c r="M391" s="280">
        <v>421</v>
      </c>
      <c r="N391" s="280">
        <f t="shared" si="133"/>
        <v>1.5773551570206459</v>
      </c>
      <c r="AK391">
        <f t="shared" si="134"/>
        <v>-9.1941659999999995E-2</v>
      </c>
      <c r="AL391">
        <f t="shared" si="135"/>
        <v>1.1520189270000001</v>
      </c>
      <c r="AM391">
        <f t="shared" si="136"/>
        <v>0.76103935545099988</v>
      </c>
      <c r="AN391">
        <f t="shared" si="137"/>
        <v>-0.32812490722910903</v>
      </c>
      <c r="AO391">
        <f t="shared" si="138"/>
        <v>0.10555536880062394</v>
      </c>
      <c r="AP391">
        <f t="shared" si="139"/>
        <v>-2.5167926775925036E-2</v>
      </c>
      <c r="AQ391">
        <f t="shared" si="140"/>
        <v>4.445341265705189E-3</v>
      </c>
      <c r="AR391">
        <f t="shared" si="141"/>
        <v>-4.9364985600528659E-4</v>
      </c>
      <c r="AS391">
        <f t="shared" si="142"/>
        <v>2.4308364356023259E-5</v>
      </c>
      <c r="BJ391">
        <f t="shared" si="143"/>
        <v>1.2716149999999999</v>
      </c>
      <c r="BK391">
        <f t="shared" si="144"/>
        <v>0.72590293500000003</v>
      </c>
      <c r="BL391">
        <f t="shared" si="145"/>
        <v>0.36387293714399993</v>
      </c>
      <c r="BM391">
        <f t="shared" si="146"/>
        <v>-2.1104622874781803E-2</v>
      </c>
      <c r="BN391">
        <f t="shared" si="147"/>
        <v>3.8899757246088603E-5</v>
      </c>
    </row>
    <row r="392" spans="1:66" ht="15">
      <c r="A392" s="32">
        <v>7</v>
      </c>
      <c r="B392" s="33">
        <f t="shared" ca="1" si="127"/>
        <v>1413.8919076794211</v>
      </c>
      <c r="C392">
        <f t="shared" si="128"/>
        <v>1382</v>
      </c>
      <c r="D392">
        <f t="shared" ca="1" si="132"/>
        <v>6.9946612421180738</v>
      </c>
      <c r="E392">
        <f t="shared" ca="1" si="129"/>
        <v>7.0006470162123069</v>
      </c>
      <c r="F392">
        <f t="shared" ca="1" si="130"/>
        <v>1413</v>
      </c>
      <c r="G392">
        <f t="shared" ca="1" si="131"/>
        <v>1414</v>
      </c>
      <c r="M392" s="280">
        <v>422</v>
      </c>
      <c r="N392" s="280">
        <f t="shared" si="133"/>
        <v>1.5821295671759306</v>
      </c>
      <c r="AK392">
        <f t="shared" si="134"/>
        <v>-9.1941659999999995E-2</v>
      </c>
      <c r="AL392">
        <f t="shared" si="135"/>
        <v>1.1547553140000002</v>
      </c>
      <c r="AM392">
        <f t="shared" si="136"/>
        <v>0.76465903812399993</v>
      </c>
      <c r="AN392">
        <f t="shared" si="137"/>
        <v>-0.33046864774031204</v>
      </c>
      <c r="AO392">
        <f t="shared" si="138"/>
        <v>0.10656184911144348</v>
      </c>
      <c r="AP392">
        <f t="shared" si="139"/>
        <v>-2.5468256629933975E-2</v>
      </c>
      <c r="AQ392">
        <f t="shared" si="140"/>
        <v>4.5090727031989611E-3</v>
      </c>
      <c r="AR392">
        <f t="shared" si="141"/>
        <v>-5.0191653194380328E-4</v>
      </c>
      <c r="AS392">
        <f t="shared" si="142"/>
        <v>2.4774139477966615E-5</v>
      </c>
      <c r="BJ392">
        <f t="shared" si="143"/>
        <v>1.2716149999999999</v>
      </c>
      <c r="BK392">
        <f t="shared" si="144"/>
        <v>0.72762716999999999</v>
      </c>
      <c r="BL392">
        <f t="shared" si="145"/>
        <v>0.36560360265599995</v>
      </c>
      <c r="BM392">
        <f t="shared" si="146"/>
        <v>-2.1255369613342401E-2</v>
      </c>
      <c r="BN392">
        <f t="shared" si="147"/>
        <v>3.9270670068512627E-5</v>
      </c>
    </row>
    <row r="393" spans="1:66" ht="15">
      <c r="A393" s="32">
        <v>7</v>
      </c>
      <c r="B393" s="33">
        <f t="shared" ca="1" si="127"/>
        <v>1413.8919076794211</v>
      </c>
      <c r="C393">
        <f t="shared" si="128"/>
        <v>1382</v>
      </c>
      <c r="D393">
        <f t="shared" ca="1" si="132"/>
        <v>6.9946612421180738</v>
      </c>
      <c r="E393">
        <f t="shared" ca="1" si="129"/>
        <v>7.0006470162123069</v>
      </c>
      <c r="F393">
        <f t="shared" ca="1" si="130"/>
        <v>1413</v>
      </c>
      <c r="G393">
        <f t="shared" ca="1" si="131"/>
        <v>1414</v>
      </c>
      <c r="M393" s="280">
        <v>423</v>
      </c>
      <c r="N393" s="280">
        <f t="shared" si="133"/>
        <v>1.5869064001352489</v>
      </c>
      <c r="AK393">
        <f t="shared" si="134"/>
        <v>-9.1941659999999995E-2</v>
      </c>
      <c r="AL393">
        <f t="shared" si="135"/>
        <v>1.1574917010000001</v>
      </c>
      <c r="AM393">
        <f t="shared" si="136"/>
        <v>0.76828730841899995</v>
      </c>
      <c r="AN393">
        <f t="shared" si="137"/>
        <v>-0.33282352238982305</v>
      </c>
      <c r="AO393">
        <f t="shared" si="138"/>
        <v>0.10757550998529002</v>
      </c>
      <c r="AP393">
        <f t="shared" si="139"/>
        <v>-2.5771446744060185E-2</v>
      </c>
      <c r="AQ393">
        <f t="shared" si="140"/>
        <v>4.5735637425699032E-3</v>
      </c>
      <c r="AR393">
        <f t="shared" si="141"/>
        <v>-5.103015828718285E-4</v>
      </c>
      <c r="AS393">
        <f t="shared" si="142"/>
        <v>2.5247705144186247E-5</v>
      </c>
      <c r="BJ393">
        <f t="shared" si="143"/>
        <v>1.2716149999999999</v>
      </c>
      <c r="BK393">
        <f t="shared" si="144"/>
        <v>0.72935140499999995</v>
      </c>
      <c r="BL393">
        <f t="shared" si="145"/>
        <v>0.36733837413599996</v>
      </c>
      <c r="BM393">
        <f t="shared" si="146"/>
        <v>-2.1406832487084602E-2</v>
      </c>
      <c r="BN393">
        <f t="shared" si="147"/>
        <v>3.9644229105542441E-5</v>
      </c>
    </row>
    <row r="394" spans="1:66" ht="15">
      <c r="A394" s="32">
        <v>7</v>
      </c>
      <c r="B394" s="33">
        <f t="shared" ca="1" si="127"/>
        <v>1413.8919076794211</v>
      </c>
      <c r="C394">
        <f t="shared" si="128"/>
        <v>1382</v>
      </c>
      <c r="D394">
        <f t="shared" ca="1" si="132"/>
        <v>6.9946612421180738</v>
      </c>
      <c r="E394">
        <f t="shared" ca="1" si="129"/>
        <v>7.0006470162123069</v>
      </c>
      <c r="F394">
        <f t="shared" ca="1" si="130"/>
        <v>1413</v>
      </c>
      <c r="G394">
        <f t="shared" ca="1" si="131"/>
        <v>1414</v>
      </c>
      <c r="M394" s="280">
        <v>424</v>
      </c>
      <c r="N394" s="280">
        <f t="shared" si="133"/>
        <v>1.5916856491318438</v>
      </c>
      <c r="AK394">
        <f t="shared" si="134"/>
        <v>-9.1941659999999995E-2</v>
      </c>
      <c r="AL394">
        <f t="shared" si="135"/>
        <v>1.1602280880000002</v>
      </c>
      <c r="AM394">
        <f t="shared" si="136"/>
        <v>0.77192416633599992</v>
      </c>
      <c r="AN394">
        <f t="shared" si="137"/>
        <v>-0.33518955756185603</v>
      </c>
      <c r="AO394">
        <f t="shared" si="138"/>
        <v>0.10859638549355724</v>
      </c>
      <c r="AP394">
        <f t="shared" si="139"/>
        <v>-2.6077517500090158E-2</v>
      </c>
      <c r="AQ394">
        <f t="shared" si="140"/>
        <v>4.638821609448408E-3</v>
      </c>
      <c r="AR394">
        <f t="shared" si="141"/>
        <v>-5.188064179942511E-4</v>
      </c>
      <c r="AS394">
        <f t="shared" si="142"/>
        <v>2.572917277846451E-5</v>
      </c>
      <c r="BJ394">
        <f t="shared" si="143"/>
        <v>1.2716149999999999</v>
      </c>
      <c r="BK394">
        <f t="shared" si="144"/>
        <v>0.73107564000000003</v>
      </c>
      <c r="BL394">
        <f t="shared" si="145"/>
        <v>0.36907725158399995</v>
      </c>
      <c r="BM394">
        <f t="shared" si="146"/>
        <v>-2.1559013193011203E-2</v>
      </c>
      <c r="BN394">
        <f t="shared" si="147"/>
        <v>4.0020446913327105E-5</v>
      </c>
    </row>
    <row r="395" spans="1:66" ht="15">
      <c r="A395" s="32">
        <v>7</v>
      </c>
      <c r="B395" s="33">
        <f t="shared" ca="1" si="127"/>
        <v>1413.8919076794211</v>
      </c>
      <c r="C395">
        <f t="shared" si="128"/>
        <v>1382</v>
      </c>
      <c r="D395">
        <f t="shared" ca="1" si="132"/>
        <v>6.9946612421180738</v>
      </c>
      <c r="E395">
        <f t="shared" ca="1" si="129"/>
        <v>7.0006470162123069</v>
      </c>
      <c r="F395">
        <f t="shared" ca="1" si="130"/>
        <v>1413</v>
      </c>
      <c r="G395">
        <f t="shared" ca="1" si="131"/>
        <v>1414</v>
      </c>
      <c r="M395" s="280">
        <v>425</v>
      </c>
      <c r="N395" s="280">
        <f t="shared" si="133"/>
        <v>1.596467307422367</v>
      </c>
      <c r="AK395">
        <f t="shared" si="134"/>
        <v>-9.1941659999999995E-2</v>
      </c>
      <c r="AL395">
        <f t="shared" si="135"/>
        <v>1.1629644750000001</v>
      </c>
      <c r="AM395">
        <f t="shared" si="136"/>
        <v>0.77556961187499995</v>
      </c>
      <c r="AN395">
        <f t="shared" si="137"/>
        <v>-0.33756677964062504</v>
      </c>
      <c r="AO395">
        <f t="shared" si="138"/>
        <v>0.10962450978828124</v>
      </c>
      <c r="AP395">
        <f t="shared" si="139"/>
        <v>-2.6386489376406252E-2</v>
      </c>
      <c r="AQ395">
        <f t="shared" si="140"/>
        <v>4.7048535808925044E-3</v>
      </c>
      <c r="AR395">
        <f t="shared" si="141"/>
        <v>-5.2743245990492923E-4</v>
      </c>
      <c r="AS395">
        <f t="shared" si="142"/>
        <v>2.6218655129457751E-5</v>
      </c>
      <c r="BJ395">
        <f t="shared" si="143"/>
        <v>1.2716149999999999</v>
      </c>
      <c r="BK395">
        <f t="shared" si="144"/>
        <v>0.73279987499999999</v>
      </c>
      <c r="BL395">
        <f t="shared" si="145"/>
        <v>0.37082023499999994</v>
      </c>
      <c r="BM395">
        <f t="shared" si="146"/>
        <v>-2.1711913428125E-2</v>
      </c>
      <c r="BN395">
        <f t="shared" si="147"/>
        <v>4.0399336077734378E-5</v>
      </c>
    </row>
    <row r="396" spans="1:66" ht="15">
      <c r="A396" s="32">
        <v>7</v>
      </c>
      <c r="B396" s="33">
        <f t="shared" ca="1" si="127"/>
        <v>1413.8919076794211</v>
      </c>
      <c r="C396">
        <f t="shared" si="128"/>
        <v>1382</v>
      </c>
      <c r="D396">
        <f t="shared" ca="1" si="132"/>
        <v>6.9946612421180738</v>
      </c>
      <c r="E396">
        <f t="shared" ca="1" si="129"/>
        <v>7.0006470162123069</v>
      </c>
      <c r="F396">
        <f t="shared" ca="1" si="130"/>
        <v>1413</v>
      </c>
      <c r="G396">
        <f t="shared" ca="1" si="131"/>
        <v>1414</v>
      </c>
      <c r="M396" s="280">
        <v>426</v>
      </c>
      <c r="N396" s="280">
        <f t="shared" si="133"/>
        <v>1.6012513682868144</v>
      </c>
      <c r="AK396">
        <f t="shared" si="134"/>
        <v>-9.1941659999999995E-2</v>
      </c>
      <c r="AL396">
        <f t="shared" si="135"/>
        <v>1.1657008620000002</v>
      </c>
      <c r="AM396">
        <f t="shared" si="136"/>
        <v>0.77922364503599995</v>
      </c>
      <c r="AN396">
        <f t="shared" si="137"/>
        <v>-0.33995521501034404</v>
      </c>
      <c r="AO396">
        <f t="shared" si="138"/>
        <v>0.11065991710214045</v>
      </c>
      <c r="AP396">
        <f t="shared" si="139"/>
        <v>-2.6698382948215065E-2</v>
      </c>
      <c r="AQ396">
        <f t="shared" si="140"/>
        <v>4.7716669856313057E-3</v>
      </c>
      <c r="AR396">
        <f t="shared" si="141"/>
        <v>-5.3618114468187233E-4</v>
      </c>
      <c r="AS396">
        <f t="shared" si="142"/>
        <v>2.6716266283269099E-5</v>
      </c>
      <c r="BJ396">
        <f t="shared" si="143"/>
        <v>1.2716149999999999</v>
      </c>
      <c r="BK396">
        <f t="shared" si="144"/>
        <v>0.73452410999999995</v>
      </c>
      <c r="BL396">
        <f t="shared" si="145"/>
        <v>0.37256732438399992</v>
      </c>
      <c r="BM396">
        <f t="shared" si="146"/>
        <v>-2.18655348894288E-2</v>
      </c>
      <c r="BN396">
        <f t="shared" si="147"/>
        <v>4.0780909214350706E-5</v>
      </c>
    </row>
    <row r="397" spans="1:66" ht="15">
      <c r="A397" s="32">
        <v>7</v>
      </c>
      <c r="B397" s="33">
        <f t="shared" ca="1" si="127"/>
        <v>1413.8919076794211</v>
      </c>
      <c r="C397">
        <f t="shared" si="128"/>
        <v>1382</v>
      </c>
      <c r="D397">
        <f t="shared" ca="1" si="132"/>
        <v>6.9946612421180738</v>
      </c>
      <c r="E397">
        <f t="shared" ca="1" si="129"/>
        <v>7.0006470162123069</v>
      </c>
      <c r="F397">
        <f t="shared" ca="1" si="130"/>
        <v>1413</v>
      </c>
      <c r="G397">
        <f t="shared" ca="1" si="131"/>
        <v>1414</v>
      </c>
      <c r="M397" s="280">
        <v>427</v>
      </c>
      <c r="N397" s="280">
        <f t="shared" si="133"/>
        <v>1.606037825028455</v>
      </c>
      <c r="AK397">
        <f t="shared" si="134"/>
        <v>-9.1941659999999995E-2</v>
      </c>
      <c r="AL397">
        <f t="shared" si="135"/>
        <v>1.1684372490000001</v>
      </c>
      <c r="AM397">
        <f t="shared" si="136"/>
        <v>0.78288626581899989</v>
      </c>
      <c r="AN397">
        <f t="shared" si="137"/>
        <v>-0.34235489005522707</v>
      </c>
      <c r="AO397">
        <f t="shared" si="138"/>
        <v>0.11170264174845561</v>
      </c>
      <c r="AP397">
        <f t="shared" si="139"/>
        <v>-2.7013218887775779E-2</v>
      </c>
      <c r="AQ397">
        <f t="shared" si="140"/>
        <v>4.8392692043090239E-3</v>
      </c>
      <c r="AR397">
        <f t="shared" si="141"/>
        <v>-5.4505392198287296E-4</v>
      </c>
      <c r="AS397">
        <f t="shared" si="142"/>
        <v>2.7222121676110527E-5</v>
      </c>
      <c r="BJ397">
        <f t="shared" si="143"/>
        <v>1.2716149999999999</v>
      </c>
      <c r="BK397">
        <f t="shared" si="144"/>
        <v>0.73624834500000003</v>
      </c>
      <c r="BL397">
        <f t="shared" si="145"/>
        <v>0.37431851973599994</v>
      </c>
      <c r="BM397">
        <f t="shared" si="146"/>
        <v>-2.2019879273925402E-2</v>
      </c>
      <c r="BN397">
        <f t="shared" si="147"/>
        <v>4.1165178968481239E-5</v>
      </c>
    </row>
    <row r="398" spans="1:66" ht="15">
      <c r="A398" s="32">
        <v>7</v>
      </c>
      <c r="B398" s="33">
        <f t="shared" ca="1" si="127"/>
        <v>1413.8919076794211</v>
      </c>
      <c r="C398">
        <f t="shared" si="128"/>
        <v>1382</v>
      </c>
      <c r="D398">
        <f t="shared" ca="1" si="132"/>
        <v>6.9946612421180738</v>
      </c>
      <c r="E398">
        <f t="shared" ca="1" si="129"/>
        <v>7.0006470162123069</v>
      </c>
      <c r="F398">
        <f t="shared" ca="1" si="130"/>
        <v>1413</v>
      </c>
      <c r="G398">
        <f t="shared" ca="1" si="131"/>
        <v>1414</v>
      </c>
      <c r="M398" s="280">
        <v>428</v>
      </c>
      <c r="N398" s="280">
        <f t="shared" si="133"/>
        <v>1.6108266709737682</v>
      </c>
      <c r="AK398">
        <f t="shared" si="134"/>
        <v>-9.1941659999999995E-2</v>
      </c>
      <c r="AL398">
        <f t="shared" si="135"/>
        <v>1.171173636</v>
      </c>
      <c r="AM398">
        <f t="shared" si="136"/>
        <v>0.78655747422399991</v>
      </c>
      <c r="AN398">
        <f t="shared" si="137"/>
        <v>-0.34476583115948806</v>
      </c>
      <c r="AO398">
        <f t="shared" si="138"/>
        <v>0.11275271812118988</v>
      </c>
      <c r="AP398">
        <f t="shared" si="139"/>
        <v>-2.7331017964628529E-2</v>
      </c>
      <c r="AQ398">
        <f t="shared" si="140"/>
        <v>4.9076676697295636E-3</v>
      </c>
      <c r="AR398">
        <f t="shared" si="141"/>
        <v>-5.5405225514158871E-4</v>
      </c>
      <c r="AS398">
        <f t="shared" si="142"/>
        <v>2.7736338107054588E-5</v>
      </c>
      <c r="BJ398">
        <f t="shared" si="143"/>
        <v>1.2716149999999999</v>
      </c>
      <c r="BK398">
        <f t="shared" si="144"/>
        <v>0.73797257999999999</v>
      </c>
      <c r="BL398">
        <f t="shared" si="145"/>
        <v>0.37607382105599996</v>
      </c>
      <c r="BM398">
        <f t="shared" si="146"/>
        <v>-2.2174948278617601E-2</v>
      </c>
      <c r="BN398">
        <f t="shared" si="147"/>
        <v>4.1552158015149825E-5</v>
      </c>
    </row>
    <row r="399" spans="1:66" ht="15">
      <c r="A399" s="32">
        <v>7</v>
      </c>
      <c r="B399" s="33">
        <f t="shared" ca="1" si="127"/>
        <v>1413.8919076794211</v>
      </c>
      <c r="C399">
        <f t="shared" si="128"/>
        <v>1382</v>
      </c>
      <c r="D399">
        <f t="shared" ca="1" si="132"/>
        <v>6.9946612421180738</v>
      </c>
      <c r="E399">
        <f t="shared" ca="1" si="129"/>
        <v>7.0006470162123069</v>
      </c>
      <c r="F399">
        <f t="shared" ca="1" si="130"/>
        <v>1413</v>
      </c>
      <c r="G399">
        <f t="shared" ca="1" si="131"/>
        <v>1414</v>
      </c>
      <c r="M399" s="280">
        <v>429</v>
      </c>
      <c r="N399" s="280">
        <f t="shared" si="133"/>
        <v>1.6156178994723736</v>
      </c>
      <c r="AK399">
        <f t="shared" si="134"/>
        <v>-9.1941659999999995E-2</v>
      </c>
      <c r="AL399">
        <f t="shared" si="135"/>
        <v>1.1739100230000001</v>
      </c>
      <c r="AM399">
        <f t="shared" si="136"/>
        <v>0.79023727025099988</v>
      </c>
      <c r="AN399">
        <f t="shared" si="137"/>
        <v>-0.34718806470734104</v>
      </c>
      <c r="AO399">
        <f t="shared" si="138"/>
        <v>0.11381018069494873</v>
      </c>
      <c r="AP399">
        <f t="shared" si="139"/>
        <v>-2.7651801045822766E-2</v>
      </c>
      <c r="AQ399">
        <f t="shared" si="140"/>
        <v>4.9768698671016917E-3</v>
      </c>
      <c r="AR399">
        <f t="shared" si="141"/>
        <v>-5.6317762126407783E-4</v>
      </c>
      <c r="AS399">
        <f t="shared" si="142"/>
        <v>2.8259033750876336E-5</v>
      </c>
      <c r="BJ399">
        <f t="shared" si="143"/>
        <v>1.2716149999999999</v>
      </c>
      <c r="BK399">
        <f t="shared" si="144"/>
        <v>0.73969681499999995</v>
      </c>
      <c r="BL399">
        <f t="shared" si="145"/>
        <v>0.37783322834399996</v>
      </c>
      <c r="BM399">
        <f t="shared" si="146"/>
        <v>-2.2330743600508202E-2</v>
      </c>
      <c r="BN399">
        <f t="shared" si="147"/>
        <v>4.1941859059099E-5</v>
      </c>
    </row>
    <row r="400" spans="1:66" ht="15">
      <c r="A400" s="32">
        <v>7</v>
      </c>
      <c r="B400" s="33">
        <f t="shared" ca="1" si="127"/>
        <v>1413.8919076794211</v>
      </c>
      <c r="C400">
        <f t="shared" si="128"/>
        <v>1382</v>
      </c>
      <c r="D400">
        <f t="shared" ca="1" si="132"/>
        <v>6.9946612421180738</v>
      </c>
      <c r="E400">
        <f t="shared" ca="1" si="129"/>
        <v>7.0006470162123069</v>
      </c>
      <c r="F400">
        <f t="shared" ca="1" si="130"/>
        <v>1413</v>
      </c>
      <c r="G400">
        <f t="shared" ca="1" si="131"/>
        <v>1414</v>
      </c>
      <c r="M400" s="280">
        <v>430</v>
      </c>
      <c r="N400" s="280">
        <f t="shared" si="133"/>
        <v>1.6204115038969644</v>
      </c>
      <c r="AK400">
        <f t="shared" si="134"/>
        <v>-9.1941659999999995E-2</v>
      </c>
      <c r="AL400">
        <f t="shared" si="135"/>
        <v>1.17664641</v>
      </c>
      <c r="AM400">
        <f t="shared" si="136"/>
        <v>0.79392565389999992</v>
      </c>
      <c r="AN400">
        <f t="shared" si="137"/>
        <v>-0.34962161708300005</v>
      </c>
      <c r="AO400">
        <f t="shared" si="138"/>
        <v>0.11487506402497999</v>
      </c>
      <c r="AP400">
        <f t="shared" si="139"/>
        <v>-2.7975589096145604E-2</v>
      </c>
      <c r="AQ400">
        <f t="shared" si="140"/>
        <v>5.0468833342847789E-3</v>
      </c>
      <c r="AR400">
        <f t="shared" si="141"/>
        <v>-5.7243151132578681E-4</v>
      </c>
      <c r="AS400">
        <f t="shared" si="142"/>
        <v>2.8790328170985667E-5</v>
      </c>
      <c r="BJ400">
        <f t="shared" si="143"/>
        <v>1.2716149999999999</v>
      </c>
      <c r="BK400">
        <f t="shared" si="144"/>
        <v>0.74142105000000003</v>
      </c>
      <c r="BL400">
        <f t="shared" si="145"/>
        <v>0.37959674159999995</v>
      </c>
      <c r="BM400">
        <f t="shared" si="146"/>
        <v>-2.2487266936600001E-2</v>
      </c>
      <c r="BN400">
        <f t="shared" si="147"/>
        <v>4.2334294834790003E-5</v>
      </c>
    </row>
    <row r="401" spans="1:66" ht="15">
      <c r="A401" s="32">
        <v>7</v>
      </c>
      <c r="B401" s="33">
        <f t="shared" ca="1" si="127"/>
        <v>1413.8919076794211</v>
      </c>
      <c r="C401">
        <f t="shared" si="128"/>
        <v>1382</v>
      </c>
      <c r="D401">
        <f t="shared" ca="1" si="132"/>
        <v>6.9946612421180738</v>
      </c>
      <c r="E401">
        <f t="shared" ca="1" si="129"/>
        <v>7.0006470162123069</v>
      </c>
      <c r="F401">
        <f t="shared" ca="1" si="130"/>
        <v>1413</v>
      </c>
      <c r="G401">
        <f t="shared" ca="1" si="131"/>
        <v>1414</v>
      </c>
      <c r="M401" s="280">
        <v>431</v>
      </c>
      <c r="N401" s="280">
        <f t="shared" si="133"/>
        <v>1.6252074776432435</v>
      </c>
      <c r="AK401">
        <f t="shared" si="134"/>
        <v>-9.1941659999999995E-2</v>
      </c>
      <c r="AL401">
        <f t="shared" si="135"/>
        <v>1.1793827970000001</v>
      </c>
      <c r="AM401">
        <f t="shared" si="136"/>
        <v>0.79762262517099991</v>
      </c>
      <c r="AN401">
        <f t="shared" si="137"/>
        <v>-0.35206651467067906</v>
      </c>
      <c r="AO401">
        <f t="shared" si="138"/>
        <v>0.11594740274717386</v>
      </c>
      <c r="AP401">
        <f t="shared" si="139"/>
        <v>-2.8302403178350186E-2</v>
      </c>
      <c r="AQ401">
        <f t="shared" si="140"/>
        <v>5.1177156620351187E-3</v>
      </c>
      <c r="AR401">
        <f t="shared" si="141"/>
        <v>-5.8181543026899249E-4</v>
      </c>
      <c r="AS401">
        <f t="shared" si="142"/>
        <v>2.9330342332450766E-5</v>
      </c>
      <c r="BJ401">
        <f t="shared" si="143"/>
        <v>1.2716149999999999</v>
      </c>
      <c r="BK401">
        <f t="shared" si="144"/>
        <v>0.74314528499999999</v>
      </c>
      <c r="BL401">
        <f t="shared" si="145"/>
        <v>0.38136436082399994</v>
      </c>
      <c r="BM401">
        <f t="shared" si="146"/>
        <v>-2.26445199838958E-2</v>
      </c>
      <c r="BN401">
        <f t="shared" si="147"/>
        <v>4.2729478106402759E-5</v>
      </c>
    </row>
    <row r="402" spans="1:66" ht="15">
      <c r="A402" s="32">
        <v>7</v>
      </c>
      <c r="B402" s="33">
        <f t="shared" ca="1" si="127"/>
        <v>1413.8919076794211</v>
      </c>
      <c r="C402">
        <f t="shared" si="128"/>
        <v>1382</v>
      </c>
      <c r="D402">
        <f t="shared" ca="1" si="132"/>
        <v>6.9946612421180738</v>
      </c>
      <c r="E402">
        <f t="shared" ca="1" si="129"/>
        <v>7.0006470162123069</v>
      </c>
      <c r="F402">
        <f t="shared" ca="1" si="130"/>
        <v>1413</v>
      </c>
      <c r="G402">
        <f t="shared" ca="1" si="131"/>
        <v>1414</v>
      </c>
      <c r="M402" s="280">
        <v>432</v>
      </c>
      <c r="N402" s="280">
        <f t="shared" si="133"/>
        <v>1.6300058141298539</v>
      </c>
      <c r="AK402">
        <f t="shared" si="134"/>
        <v>-9.1941659999999995E-2</v>
      </c>
      <c r="AL402">
        <f t="shared" si="135"/>
        <v>1.182119184</v>
      </c>
      <c r="AM402">
        <f t="shared" si="136"/>
        <v>0.80132818406399986</v>
      </c>
      <c r="AN402">
        <f t="shared" si="137"/>
        <v>-0.35452278385459207</v>
      </c>
      <c r="AO402">
        <f t="shared" si="138"/>
        <v>0.11702723157806284</v>
      </c>
      <c r="AP402">
        <f t="shared" si="139"/>
        <v>-2.8632264453384047E-2</v>
      </c>
      <c r="AQ402">
        <f t="shared" si="140"/>
        <v>5.1893744942528193E-3</v>
      </c>
      <c r="AR402">
        <f t="shared" si="141"/>
        <v>-5.9133089710070041E-4</v>
      </c>
      <c r="AS402">
        <f t="shared" si="142"/>
        <v>2.9879198615112834E-5</v>
      </c>
      <c r="BJ402">
        <f t="shared" si="143"/>
        <v>1.2716149999999999</v>
      </c>
      <c r="BK402">
        <f t="shared" si="144"/>
        <v>0.74486951999999995</v>
      </c>
      <c r="BL402">
        <f t="shared" si="145"/>
        <v>0.38313608601599991</v>
      </c>
      <c r="BM402">
        <f t="shared" si="146"/>
        <v>-2.2802504439398401E-2</v>
      </c>
      <c r="BN402">
        <f t="shared" si="147"/>
        <v>4.3127421667835904E-5</v>
      </c>
    </row>
    <row r="403" spans="1:66" ht="15">
      <c r="A403" s="32">
        <v>7</v>
      </c>
      <c r="B403" s="33">
        <f t="shared" ca="1" si="127"/>
        <v>1413.8919076794211</v>
      </c>
      <c r="C403">
        <f t="shared" si="128"/>
        <v>1382</v>
      </c>
      <c r="D403">
        <f t="shared" ca="1" si="132"/>
        <v>6.9946612421180738</v>
      </c>
      <c r="E403">
        <f t="shared" ca="1" si="129"/>
        <v>7.0006470162123069</v>
      </c>
      <c r="F403">
        <f t="shared" ca="1" si="130"/>
        <v>1413</v>
      </c>
      <c r="G403">
        <f t="shared" ca="1" si="131"/>
        <v>1414</v>
      </c>
      <c r="M403" s="280">
        <v>433</v>
      </c>
      <c r="N403" s="280">
        <f t="shared" si="133"/>
        <v>1.6348065067983164</v>
      </c>
      <c r="AK403">
        <f t="shared" si="134"/>
        <v>-9.1941659999999995E-2</v>
      </c>
      <c r="AL403">
        <f t="shared" si="135"/>
        <v>1.1848555710000002</v>
      </c>
      <c r="AM403">
        <f t="shared" si="136"/>
        <v>0.80504233057899988</v>
      </c>
      <c r="AN403">
        <f t="shared" si="137"/>
        <v>-0.35699045101895305</v>
      </c>
      <c r="AO403">
        <f t="shared" si="138"/>
        <v>0.11811458531482186</v>
      </c>
      <c r="AP403">
        <f t="shared" si="139"/>
        <v>-2.8965194180617462E-2</v>
      </c>
      <c r="AQ403">
        <f t="shared" si="140"/>
        <v>5.261867528229271E-3</v>
      </c>
      <c r="AR403">
        <f t="shared" si="141"/>
        <v>-6.0097944499099801E-4</v>
      </c>
      <c r="AS403">
        <f t="shared" si="142"/>
        <v>3.0437020826792697E-5</v>
      </c>
      <c r="BJ403">
        <f t="shared" si="143"/>
        <v>1.2716149999999999</v>
      </c>
      <c r="BK403">
        <f t="shared" si="144"/>
        <v>0.74659375500000003</v>
      </c>
      <c r="BL403">
        <f t="shared" si="145"/>
        <v>0.38491191717599993</v>
      </c>
      <c r="BM403">
        <f t="shared" si="146"/>
        <v>-2.2961222000110602E-2</v>
      </c>
      <c r="BN403">
        <f t="shared" si="147"/>
        <v>4.3528138342706764E-5</v>
      </c>
    </row>
    <row r="404" spans="1:66" ht="15">
      <c r="A404" s="32">
        <v>7</v>
      </c>
      <c r="B404" s="33">
        <f t="shared" ca="1" si="127"/>
        <v>1413.8919076794211</v>
      </c>
      <c r="C404">
        <f t="shared" si="128"/>
        <v>1382</v>
      </c>
      <c r="D404">
        <f t="shared" ca="1" si="132"/>
        <v>6.9946612421180738</v>
      </c>
      <c r="E404">
        <f t="shared" ca="1" si="129"/>
        <v>7.0006470162123069</v>
      </c>
      <c r="F404">
        <f t="shared" ca="1" si="130"/>
        <v>1413</v>
      </c>
      <c r="G404">
        <f t="shared" ca="1" si="131"/>
        <v>1414</v>
      </c>
      <c r="M404" s="280">
        <v>434</v>
      </c>
      <c r="N404" s="280">
        <f t="shared" si="133"/>
        <v>1.6396095491129603</v>
      </c>
      <c r="AK404">
        <f t="shared" si="134"/>
        <v>-9.1941659999999995E-2</v>
      </c>
      <c r="AL404">
        <f t="shared" si="135"/>
        <v>1.1875919580000001</v>
      </c>
      <c r="AM404">
        <f t="shared" si="136"/>
        <v>0.80876506471599996</v>
      </c>
      <c r="AN404">
        <f t="shared" si="137"/>
        <v>-0.35946954254797603</v>
      </c>
      <c r="AO404">
        <f t="shared" si="138"/>
        <v>0.11920949883526812</v>
      </c>
      <c r="AP404">
        <f t="shared" si="139"/>
        <v>-2.9301213718071817E-2</v>
      </c>
      <c r="AQ404">
        <f t="shared" si="140"/>
        <v>5.3352025148951888E-3</v>
      </c>
      <c r="AR404">
        <f t="shared" si="141"/>
        <v>-6.1076262137186687E-4</v>
      </c>
      <c r="AS404">
        <f t="shared" si="142"/>
        <v>3.1003934216589627E-5</v>
      </c>
      <c r="BJ404">
        <f t="shared" si="143"/>
        <v>1.2716149999999999</v>
      </c>
      <c r="BK404">
        <f t="shared" si="144"/>
        <v>0.74831798999999999</v>
      </c>
      <c r="BL404">
        <f t="shared" si="145"/>
        <v>0.38669185430399994</v>
      </c>
      <c r="BM404">
        <f t="shared" si="146"/>
        <v>-2.31206743630352E-2</v>
      </c>
      <c r="BN404">
        <f t="shared" si="147"/>
        <v>4.3931640984351348E-5</v>
      </c>
    </row>
    <row r="405" spans="1:66" ht="15">
      <c r="A405" s="32">
        <v>7</v>
      </c>
      <c r="B405" s="33">
        <f t="shared" ca="1" si="127"/>
        <v>1413.8919076794211</v>
      </c>
      <c r="C405">
        <f t="shared" si="128"/>
        <v>1382</v>
      </c>
      <c r="D405">
        <f t="shared" ca="1" si="132"/>
        <v>6.9946612421180738</v>
      </c>
      <c r="E405">
        <f t="shared" ca="1" si="129"/>
        <v>7.0006470162123069</v>
      </c>
      <c r="F405">
        <f t="shared" ca="1" si="130"/>
        <v>1413</v>
      </c>
      <c r="G405">
        <f t="shared" ca="1" si="131"/>
        <v>1414</v>
      </c>
      <c r="M405" s="280">
        <v>435</v>
      </c>
      <c r="N405" s="280">
        <f t="shared" si="133"/>
        <v>1.6444149345608592</v>
      </c>
      <c r="AK405">
        <f t="shared" si="134"/>
        <v>-9.1941659999999995E-2</v>
      </c>
      <c r="AL405">
        <f t="shared" si="135"/>
        <v>1.1903283450000002</v>
      </c>
      <c r="AM405">
        <f t="shared" si="136"/>
        <v>0.81249638647499989</v>
      </c>
      <c r="AN405">
        <f t="shared" si="137"/>
        <v>-0.36196008482587505</v>
      </c>
      <c r="AO405">
        <f t="shared" si="138"/>
        <v>0.12031200709786125</v>
      </c>
      <c r="AP405">
        <f t="shared" si="139"/>
        <v>-2.9640344522647952E-2</v>
      </c>
      <c r="AQ405">
        <f t="shared" si="140"/>
        <v>5.4093872590692304E-3</v>
      </c>
      <c r="AR405">
        <f t="shared" si="141"/>
        <v>-6.206819880364518E-4</v>
      </c>
      <c r="AS405">
        <f t="shared" si="142"/>
        <v>3.1580065488272864E-5</v>
      </c>
      <c r="BJ405">
        <f t="shared" si="143"/>
        <v>1.2716149999999999</v>
      </c>
      <c r="BK405">
        <f t="shared" si="144"/>
        <v>0.75004222499999995</v>
      </c>
      <c r="BL405">
        <f t="shared" si="145"/>
        <v>0.38847589739999994</v>
      </c>
      <c r="BM405">
        <f t="shared" si="146"/>
        <v>-2.3280863225175003E-2</v>
      </c>
      <c r="BN405">
        <f t="shared" si="147"/>
        <v>4.4337942475824379E-5</v>
      </c>
    </row>
    <row r="406" spans="1:66" ht="15">
      <c r="A406" s="32">
        <v>7</v>
      </c>
      <c r="B406" s="33">
        <f t="shared" ca="1" si="127"/>
        <v>1413.8919076794211</v>
      </c>
      <c r="C406">
        <f t="shared" si="128"/>
        <v>1382</v>
      </c>
      <c r="D406">
        <f t="shared" ca="1" si="132"/>
        <v>6.9946612421180738</v>
      </c>
      <c r="E406">
        <f t="shared" ca="1" si="129"/>
        <v>7.0006470162123069</v>
      </c>
      <c r="F406">
        <f t="shared" ca="1" si="130"/>
        <v>1413</v>
      </c>
      <c r="G406">
        <f t="shared" ca="1" si="131"/>
        <v>1414</v>
      </c>
      <c r="M406" s="280">
        <v>436</v>
      </c>
      <c r="N406" s="280">
        <f t="shared" si="133"/>
        <v>1.6492226566517667</v>
      </c>
      <c r="AK406">
        <f t="shared" si="134"/>
        <v>-9.1941659999999995E-2</v>
      </c>
      <c r="AL406">
        <f t="shared" si="135"/>
        <v>1.1930647320000001</v>
      </c>
      <c r="AM406">
        <f t="shared" si="136"/>
        <v>0.81623629585599988</v>
      </c>
      <c r="AN406">
        <f t="shared" si="137"/>
        <v>-0.36446210423686404</v>
      </c>
      <c r="AO406">
        <f t="shared" si="138"/>
        <v>0.12142214514170316</v>
      </c>
      <c r="AP406">
        <f t="shared" si="139"/>
        <v>-2.9982608150354546E-2</v>
      </c>
      <c r="AQ406">
        <f t="shared" si="140"/>
        <v>5.4844296197071865E-3</v>
      </c>
      <c r="AR406">
        <f t="shared" si="141"/>
        <v>-6.3073912123879164E-4</v>
      </c>
      <c r="AS406">
        <f t="shared" si="142"/>
        <v>3.2165542813766213E-5</v>
      </c>
      <c r="BJ406">
        <f t="shared" si="143"/>
        <v>1.2716149999999999</v>
      </c>
      <c r="BK406">
        <f t="shared" si="144"/>
        <v>0.75176646000000003</v>
      </c>
      <c r="BL406">
        <f t="shared" si="145"/>
        <v>0.39026404646399993</v>
      </c>
      <c r="BM406">
        <f t="shared" si="146"/>
        <v>-2.3441790283532802E-2</v>
      </c>
      <c r="BN406">
        <f t="shared" si="147"/>
        <v>4.4747055729899269E-5</v>
      </c>
    </row>
    <row r="407" spans="1:66" ht="15">
      <c r="A407" s="32">
        <v>7</v>
      </c>
      <c r="B407" s="33">
        <f t="shared" ca="1" si="127"/>
        <v>1413.8919076794211</v>
      </c>
      <c r="C407">
        <f t="shared" si="128"/>
        <v>1382</v>
      </c>
      <c r="D407">
        <f t="shared" ca="1" si="132"/>
        <v>6.9946612421180738</v>
      </c>
      <c r="E407">
        <f t="shared" ca="1" si="129"/>
        <v>7.0006470162123069</v>
      </c>
      <c r="F407">
        <f t="shared" ca="1" si="130"/>
        <v>1413</v>
      </c>
      <c r="G407">
        <f t="shared" ca="1" si="131"/>
        <v>1414</v>
      </c>
      <c r="M407" s="280">
        <v>437</v>
      </c>
      <c r="N407" s="280">
        <f t="shared" si="133"/>
        <v>1.6540327089180495</v>
      </c>
      <c r="AK407">
        <f t="shared" si="134"/>
        <v>-9.1941659999999995E-2</v>
      </c>
      <c r="AL407">
        <f t="shared" si="135"/>
        <v>1.1958011190000002</v>
      </c>
      <c r="AM407">
        <f t="shared" si="136"/>
        <v>0.81998479285899994</v>
      </c>
      <c r="AN407">
        <f t="shared" si="137"/>
        <v>-0.36697562716515703</v>
      </c>
      <c r="AO407">
        <f t="shared" si="138"/>
        <v>0.12253994808653818</v>
      </c>
      <c r="AP407">
        <f t="shared" si="139"/>
        <v>-3.0328026256536446E-2</v>
      </c>
      <c r="AQ407">
        <f t="shared" si="140"/>
        <v>5.5603375101517501E-3</v>
      </c>
      <c r="AR407">
        <f t="shared" si="141"/>
        <v>-6.4093561179400828E-4</v>
      </c>
      <c r="AS407">
        <f t="shared" si="142"/>
        <v>3.2760495846726191E-5</v>
      </c>
      <c r="BJ407">
        <f t="shared" si="143"/>
        <v>1.2716149999999999</v>
      </c>
      <c r="BK407">
        <f t="shared" si="144"/>
        <v>0.75349069499999999</v>
      </c>
      <c r="BL407">
        <f t="shared" si="145"/>
        <v>0.3920563014959999</v>
      </c>
      <c r="BM407">
        <f t="shared" si="146"/>
        <v>-2.36034572351114E-2</v>
      </c>
      <c r="BN407">
        <f t="shared" si="147"/>
        <v>4.5158993689068119E-5</v>
      </c>
    </row>
    <row r="408" spans="1:66" ht="15">
      <c r="A408" s="32">
        <v>7</v>
      </c>
      <c r="B408" s="33">
        <f t="shared" ca="1" si="127"/>
        <v>1413.8919076794211</v>
      </c>
      <c r="C408">
        <f t="shared" si="128"/>
        <v>1382</v>
      </c>
      <c r="D408">
        <f t="shared" ca="1" si="132"/>
        <v>6.9946612421180738</v>
      </c>
      <c r="E408">
        <f t="shared" ca="1" si="129"/>
        <v>7.0006470162123069</v>
      </c>
      <c r="F408">
        <f t="shared" ca="1" si="130"/>
        <v>1413</v>
      </c>
      <c r="G408">
        <f t="shared" ca="1" si="131"/>
        <v>1414</v>
      </c>
      <c r="M408" s="280">
        <v>438</v>
      </c>
      <c r="N408" s="280">
        <f t="shared" si="133"/>
        <v>1.6588450849146219</v>
      </c>
      <c r="AK408">
        <f t="shared" si="134"/>
        <v>-9.1941659999999995E-2</v>
      </c>
      <c r="AL408">
        <f t="shared" si="135"/>
        <v>1.1985375060000001</v>
      </c>
      <c r="AM408">
        <f t="shared" si="136"/>
        <v>0.82374187748399996</v>
      </c>
      <c r="AN408">
        <f t="shared" si="137"/>
        <v>-0.36950067999496805</v>
      </c>
      <c r="AO408">
        <f t="shared" si="138"/>
        <v>0.12366545113275292</v>
      </c>
      <c r="AP408">
        <f t="shared" si="139"/>
        <v>-3.0676620596103051E-2</v>
      </c>
      <c r="AQ408">
        <f t="shared" si="140"/>
        <v>5.6371188983828559E-3</v>
      </c>
      <c r="AR408">
        <f t="shared" si="141"/>
        <v>-6.5127306517895962E-4</v>
      </c>
      <c r="AS408">
        <f t="shared" si="142"/>
        <v>3.3365055736214177E-5</v>
      </c>
      <c r="BJ408">
        <f t="shared" si="143"/>
        <v>1.2716149999999999</v>
      </c>
      <c r="BK408">
        <f t="shared" si="144"/>
        <v>0.75521492999999995</v>
      </c>
      <c r="BL408">
        <f t="shared" si="145"/>
        <v>0.39385266249599993</v>
      </c>
      <c r="BM408">
        <f t="shared" si="146"/>
        <v>-2.37658657769136E-2</v>
      </c>
      <c r="BN408">
        <f t="shared" si="147"/>
        <v>4.5573769325541747E-5</v>
      </c>
    </row>
    <row r="409" spans="1:66" ht="15">
      <c r="A409" s="32">
        <v>7</v>
      </c>
      <c r="B409" s="33">
        <f t="shared" ca="1" si="127"/>
        <v>1413.8919076794211</v>
      </c>
      <c r="C409">
        <f t="shared" si="128"/>
        <v>1382</v>
      </c>
      <c r="D409">
        <f t="shared" ca="1" si="132"/>
        <v>6.9946612421180738</v>
      </c>
      <c r="E409">
        <f t="shared" ca="1" si="129"/>
        <v>7.0006470162123069</v>
      </c>
      <c r="F409">
        <f t="shared" ca="1" si="130"/>
        <v>1413</v>
      </c>
      <c r="G409">
        <f t="shared" ca="1" si="131"/>
        <v>1414</v>
      </c>
      <c r="M409" s="280">
        <v>439</v>
      </c>
      <c r="N409" s="280">
        <f t="shared" si="133"/>
        <v>1.6636597782188847</v>
      </c>
      <c r="AK409">
        <f t="shared" si="134"/>
        <v>-9.1941659999999995E-2</v>
      </c>
      <c r="AL409">
        <f t="shared" si="135"/>
        <v>1.2012738930000002</v>
      </c>
      <c r="AM409">
        <f t="shared" si="136"/>
        <v>0.82750754973099994</v>
      </c>
      <c r="AN409">
        <f t="shared" si="137"/>
        <v>-0.37203728911051104</v>
      </c>
      <c r="AO409">
        <f t="shared" si="138"/>
        <v>0.12479868956137641</v>
      </c>
      <c r="AP409">
        <f t="shared" si="139"/>
        <v>-3.1028413023756651E-2</v>
      </c>
      <c r="AQ409">
        <f t="shared" si="140"/>
        <v>5.7147818072685961E-3</v>
      </c>
      <c r="AR409">
        <f t="shared" si="141"/>
        <v>-6.6175310163335348E-4</v>
      </c>
      <c r="AS409">
        <f t="shared" si="142"/>
        <v>3.3979355140462829E-5</v>
      </c>
      <c r="BJ409">
        <f t="shared" si="143"/>
        <v>1.2716149999999999</v>
      </c>
      <c r="BK409">
        <f t="shared" si="144"/>
        <v>0.75693916500000002</v>
      </c>
      <c r="BL409">
        <f t="shared" si="145"/>
        <v>0.39565312946399994</v>
      </c>
      <c r="BM409">
        <f t="shared" si="146"/>
        <v>-2.3929017605942203E-2</v>
      </c>
      <c r="BN409">
        <f t="shared" si="147"/>
        <v>4.5991395641249641E-5</v>
      </c>
    </row>
    <row r="410" spans="1:66" ht="15">
      <c r="A410" s="32">
        <v>7</v>
      </c>
      <c r="B410" s="33">
        <f t="shared" ca="1" si="127"/>
        <v>1413.8919076794211</v>
      </c>
      <c r="C410">
        <f t="shared" si="128"/>
        <v>1382</v>
      </c>
      <c r="D410">
        <f t="shared" ca="1" si="132"/>
        <v>6.9946612421180738</v>
      </c>
      <c r="E410">
        <f t="shared" ca="1" si="129"/>
        <v>7.0006470162123069</v>
      </c>
      <c r="F410">
        <f t="shared" ca="1" si="130"/>
        <v>1413</v>
      </c>
      <c r="G410">
        <f t="shared" ca="1" si="131"/>
        <v>1414</v>
      </c>
      <c r="M410" s="280">
        <v>440</v>
      </c>
      <c r="N410" s="280">
        <f t="shared" si="133"/>
        <v>1.668476782430655</v>
      </c>
      <c r="AK410">
        <f t="shared" si="134"/>
        <v>-9.1941659999999995E-2</v>
      </c>
      <c r="AL410">
        <f t="shared" si="135"/>
        <v>1.2040102800000001</v>
      </c>
      <c r="AM410">
        <f t="shared" si="136"/>
        <v>0.83128180959999987</v>
      </c>
      <c r="AN410">
        <f t="shared" si="137"/>
        <v>-0.37458548089600008</v>
      </c>
      <c r="AO410">
        <f t="shared" si="138"/>
        <v>0.12593969873408001</v>
      </c>
      <c r="AP410">
        <f t="shared" si="139"/>
        <v>-3.1383425494220803E-2</v>
      </c>
      <c r="AQ410">
        <f t="shared" si="140"/>
        <v>5.7933343148167159E-3</v>
      </c>
      <c r="AR410">
        <f t="shared" si="141"/>
        <v>-6.7237735626132691E-4</v>
      </c>
      <c r="AS410">
        <f t="shared" si="142"/>
        <v>3.4603528240737543E-5</v>
      </c>
      <c r="BJ410">
        <f t="shared" si="143"/>
        <v>1.2716149999999999</v>
      </c>
      <c r="BK410">
        <f t="shared" si="144"/>
        <v>0.75866339999999999</v>
      </c>
      <c r="BL410">
        <f t="shared" si="145"/>
        <v>0.39745770239999995</v>
      </c>
      <c r="BM410">
        <f t="shared" si="146"/>
        <v>-2.4092914419200001E-2</v>
      </c>
      <c r="BN410">
        <f t="shared" si="147"/>
        <v>4.6411885667840004E-5</v>
      </c>
    </row>
    <row r="411" spans="1:66" ht="15">
      <c r="A411" s="32">
        <v>7</v>
      </c>
      <c r="B411" s="33">
        <f t="shared" ca="1" si="127"/>
        <v>1413.8919076794211</v>
      </c>
      <c r="C411">
        <f t="shared" si="128"/>
        <v>1382</v>
      </c>
      <c r="D411">
        <f t="shared" ca="1" si="132"/>
        <v>6.9946612421180738</v>
      </c>
      <c r="E411">
        <f t="shared" ca="1" si="129"/>
        <v>7.0006470162123069</v>
      </c>
      <c r="F411">
        <f t="shared" ca="1" si="130"/>
        <v>1413</v>
      </c>
      <c r="G411">
        <f t="shared" ca="1" si="131"/>
        <v>1414</v>
      </c>
      <c r="M411" s="280">
        <v>441</v>
      </c>
      <c r="N411" s="280">
        <f t="shared" si="133"/>
        <v>1.6732960911721082</v>
      </c>
      <c r="AK411">
        <f t="shared" si="134"/>
        <v>-9.1941659999999995E-2</v>
      </c>
      <c r="AL411">
        <f t="shared" si="135"/>
        <v>1.2067466670000002</v>
      </c>
      <c r="AM411">
        <f t="shared" si="136"/>
        <v>0.83506465709099986</v>
      </c>
      <c r="AN411">
        <f t="shared" si="137"/>
        <v>-0.37714528173564904</v>
      </c>
      <c r="AO411">
        <f t="shared" si="138"/>
        <v>0.12708851409317737</v>
      </c>
      <c r="AP411">
        <f t="shared" si="139"/>
        <v>-3.1741680062468684E-2</v>
      </c>
      <c r="AQ411">
        <f t="shared" si="140"/>
        <v>5.8727845544266763E-3</v>
      </c>
      <c r="AR411">
        <f t="shared" si="141"/>
        <v>-6.8314747913348869E-4</v>
      </c>
      <c r="AS411">
        <f t="shared" si="142"/>
        <v>3.5237710755292967E-5</v>
      </c>
      <c r="BJ411">
        <f t="shared" si="143"/>
        <v>1.2716149999999999</v>
      </c>
      <c r="BK411">
        <f t="shared" si="144"/>
        <v>0.76038763499999995</v>
      </c>
      <c r="BL411">
        <f t="shared" si="145"/>
        <v>0.39926638130399994</v>
      </c>
      <c r="BM411">
        <f t="shared" si="146"/>
        <v>-2.42575579136898E-2</v>
      </c>
      <c r="BN411">
        <f t="shared" si="147"/>
        <v>4.6835252466679718E-5</v>
      </c>
    </row>
    <row r="412" spans="1:66" ht="15">
      <c r="A412" s="32">
        <v>7</v>
      </c>
      <c r="B412" s="33">
        <f t="shared" ca="1" si="127"/>
        <v>1413.8919076794211</v>
      </c>
      <c r="C412">
        <f t="shared" si="128"/>
        <v>1382</v>
      </c>
      <c r="D412">
        <f t="shared" ca="1" si="132"/>
        <v>6.9946612421180738</v>
      </c>
      <c r="E412">
        <f t="shared" ca="1" si="129"/>
        <v>7.0006470162123069</v>
      </c>
      <c r="F412">
        <f t="shared" ca="1" si="130"/>
        <v>1413</v>
      </c>
      <c r="G412">
        <f t="shared" ca="1" si="131"/>
        <v>1414</v>
      </c>
      <c r="M412" s="280">
        <v>442</v>
      </c>
      <c r="N412" s="280">
        <f t="shared" si="133"/>
        <v>1.6781176980877075</v>
      </c>
      <c r="AK412">
        <f t="shared" si="134"/>
        <v>-9.1941659999999995E-2</v>
      </c>
      <c r="AL412">
        <f t="shared" si="135"/>
        <v>1.2094830540000001</v>
      </c>
      <c r="AM412">
        <f t="shared" si="136"/>
        <v>0.83885609220399993</v>
      </c>
      <c r="AN412">
        <f t="shared" si="137"/>
        <v>-0.37971671801367207</v>
      </c>
      <c r="AO412">
        <f t="shared" si="138"/>
        <v>0.12824517116162459</v>
      </c>
      <c r="AP412">
        <f t="shared" si="139"/>
        <v>-3.2103198883951432E-2</v>
      </c>
      <c r="AQ412">
        <f t="shared" si="140"/>
        <v>5.9531407151422943E-3</v>
      </c>
      <c r="AR412">
        <f t="shared" si="141"/>
        <v>-6.9406513538942938E-4</v>
      </c>
      <c r="AS412">
        <f t="shared" si="142"/>
        <v>3.5882039953425354E-5</v>
      </c>
      <c r="BJ412">
        <f t="shared" si="143"/>
        <v>1.2716149999999999</v>
      </c>
      <c r="BK412">
        <f t="shared" si="144"/>
        <v>0.76211187000000002</v>
      </c>
      <c r="BL412">
        <f t="shared" si="145"/>
        <v>0.40107916617599992</v>
      </c>
      <c r="BM412">
        <f t="shared" si="146"/>
        <v>-2.4422949786414402E-2</v>
      </c>
      <c r="BN412">
        <f t="shared" si="147"/>
        <v>4.7261509128854385E-5</v>
      </c>
    </row>
    <row r="413" spans="1:66" ht="15">
      <c r="A413" s="32">
        <v>7</v>
      </c>
      <c r="B413" s="33">
        <f t="shared" ca="1" si="127"/>
        <v>1413.8919076794211</v>
      </c>
      <c r="C413">
        <f t="shared" si="128"/>
        <v>1382</v>
      </c>
      <c r="D413">
        <f t="shared" ca="1" si="132"/>
        <v>6.9946612421180738</v>
      </c>
      <c r="E413">
        <f t="shared" ca="1" si="129"/>
        <v>7.0006470162123069</v>
      </c>
      <c r="F413">
        <f t="shared" ca="1" si="130"/>
        <v>1413</v>
      </c>
      <c r="G413">
        <f t="shared" ca="1" si="131"/>
        <v>1414</v>
      </c>
      <c r="M413" s="280">
        <v>443</v>
      </c>
      <c r="N413" s="280">
        <f t="shared" si="133"/>
        <v>1.6829415968441446</v>
      </c>
      <c r="AK413">
        <f t="shared" si="134"/>
        <v>-9.1941659999999995E-2</v>
      </c>
      <c r="AL413">
        <f t="shared" si="135"/>
        <v>1.2122194410000002</v>
      </c>
      <c r="AM413">
        <f t="shared" si="136"/>
        <v>0.84265611493899994</v>
      </c>
      <c r="AN413">
        <f t="shared" si="137"/>
        <v>-0.38229981611428304</v>
      </c>
      <c r="AO413">
        <f t="shared" si="138"/>
        <v>0.12940970554302009</v>
      </c>
      <c r="AP413">
        <f t="shared" si="139"/>
        <v>-3.2468004214826547E-2</v>
      </c>
      <c r="AQ413">
        <f t="shared" si="140"/>
        <v>6.0344110419049638E-3</v>
      </c>
      <c r="AR413">
        <f t="shared" si="141"/>
        <v>-7.0513200534069774E-4</v>
      </c>
      <c r="AS413">
        <f t="shared" si="142"/>
        <v>3.6536654669620995E-5</v>
      </c>
      <c r="BJ413">
        <f t="shared" si="143"/>
        <v>1.2716149999999999</v>
      </c>
      <c r="BK413">
        <f t="shared" si="144"/>
        <v>0.76383610499999999</v>
      </c>
      <c r="BL413">
        <f t="shared" si="145"/>
        <v>0.40289605701599995</v>
      </c>
      <c r="BM413">
        <f t="shared" si="146"/>
        <v>-2.4589091734376602E-2</v>
      </c>
      <c r="BN413">
        <f t="shared" si="147"/>
        <v>4.769066877516828E-5</v>
      </c>
    </row>
    <row r="414" spans="1:66" ht="15">
      <c r="A414" s="32">
        <v>7</v>
      </c>
      <c r="B414" s="33">
        <f t="shared" ca="1" si="127"/>
        <v>1413.8919076794211</v>
      </c>
      <c r="C414">
        <f t="shared" si="128"/>
        <v>1382</v>
      </c>
      <c r="D414">
        <f t="shared" ca="1" si="132"/>
        <v>6.9946612421180738</v>
      </c>
      <c r="E414">
        <f t="shared" ca="1" si="129"/>
        <v>7.0006470162123069</v>
      </c>
      <c r="F414">
        <f t="shared" ca="1" si="130"/>
        <v>1413</v>
      </c>
      <c r="G414">
        <f t="shared" ca="1" si="131"/>
        <v>1414</v>
      </c>
      <c r="M414" s="280">
        <v>444</v>
      </c>
      <c r="N414" s="280">
        <f t="shared" si="133"/>
        <v>1.6877677811302731</v>
      </c>
      <c r="AK414">
        <f t="shared" si="134"/>
        <v>-9.1941659999999995E-2</v>
      </c>
      <c r="AL414">
        <f t="shared" si="135"/>
        <v>1.2149558280000001</v>
      </c>
      <c r="AM414">
        <f t="shared" si="136"/>
        <v>0.84646472529599992</v>
      </c>
      <c r="AN414">
        <f t="shared" si="137"/>
        <v>-0.38489460242169604</v>
      </c>
      <c r="AO414">
        <f t="shared" si="138"/>
        <v>0.13058215292160461</v>
      </c>
      <c r="AP414">
        <f t="shared" si="139"/>
        <v>-3.2836118412186213E-2</v>
      </c>
      <c r="AQ414">
        <f t="shared" si="140"/>
        <v>6.1166038358074389E-3</v>
      </c>
      <c r="AR414">
        <f t="shared" si="141"/>
        <v>-7.1634978457424468E-4</v>
      </c>
      <c r="AS414">
        <f t="shared" si="142"/>
        <v>3.7201695317801259E-5</v>
      </c>
      <c r="BJ414">
        <f t="shared" si="143"/>
        <v>1.2716149999999999</v>
      </c>
      <c r="BK414">
        <f t="shared" si="144"/>
        <v>0.76556033999999995</v>
      </c>
      <c r="BL414">
        <f t="shared" si="145"/>
        <v>0.40471705382399992</v>
      </c>
      <c r="BM414">
        <f t="shared" si="146"/>
        <v>-2.4755985454579202E-2</v>
      </c>
      <c r="BN414">
        <f t="shared" si="147"/>
        <v>4.8122744556144384E-5</v>
      </c>
    </row>
    <row r="415" spans="1:66" ht="15">
      <c r="A415" s="32">
        <v>7</v>
      </c>
      <c r="B415" s="33">
        <f t="shared" ca="1" si="127"/>
        <v>1413.8919076794211</v>
      </c>
      <c r="C415">
        <f t="shared" si="128"/>
        <v>1382</v>
      </c>
      <c r="D415">
        <f t="shared" ca="1" si="132"/>
        <v>6.9946612421180738</v>
      </c>
      <c r="E415">
        <f t="shared" ca="1" si="129"/>
        <v>7.0006470162123069</v>
      </c>
      <c r="F415">
        <f t="shared" ca="1" si="130"/>
        <v>1413</v>
      </c>
      <c r="G415">
        <f t="shared" ca="1" si="131"/>
        <v>1414</v>
      </c>
      <c r="M415" s="280">
        <v>445</v>
      </c>
      <c r="N415" s="280">
        <f t="shared" si="133"/>
        <v>1.6925962446570479</v>
      </c>
      <c r="AK415">
        <f t="shared" si="134"/>
        <v>-9.1941659999999995E-2</v>
      </c>
      <c r="AL415">
        <f t="shared" si="135"/>
        <v>1.217692215</v>
      </c>
      <c r="AM415">
        <f t="shared" si="136"/>
        <v>0.85028192327499996</v>
      </c>
      <c r="AN415">
        <f t="shared" si="137"/>
        <v>-0.38750110332012505</v>
      </c>
      <c r="AO415">
        <f t="shared" si="138"/>
        <v>0.13176254906226123</v>
      </c>
      <c r="AP415">
        <f t="shared" si="139"/>
        <v>-3.3207563934285651E-2</v>
      </c>
      <c r="AQ415">
        <f t="shared" si="140"/>
        <v>6.199727454348207E-3</v>
      </c>
      <c r="AR415">
        <f t="shared" si="141"/>
        <v>-7.277201840563374E-4</v>
      </c>
      <c r="AS415">
        <f t="shared" si="142"/>
        <v>3.7877303905664614E-5</v>
      </c>
      <c r="BJ415">
        <f t="shared" si="143"/>
        <v>1.2716149999999999</v>
      </c>
      <c r="BK415">
        <f t="shared" si="144"/>
        <v>0.76728457500000002</v>
      </c>
      <c r="BL415">
        <f t="shared" si="145"/>
        <v>0.40654215659999993</v>
      </c>
      <c r="BM415">
        <f t="shared" si="146"/>
        <v>-2.4923632644025001E-2</v>
      </c>
      <c r="BN415">
        <f t="shared" si="147"/>
        <v>4.8557749652024379E-5</v>
      </c>
    </row>
    <row r="416" spans="1:66" ht="15">
      <c r="A416" s="32">
        <v>7</v>
      </c>
      <c r="B416" s="33">
        <f t="shared" ca="1" si="127"/>
        <v>1413.8919076794211</v>
      </c>
      <c r="C416">
        <f t="shared" si="128"/>
        <v>1382</v>
      </c>
      <c r="D416">
        <f t="shared" ca="1" si="132"/>
        <v>6.9946612421180738</v>
      </c>
      <c r="E416">
        <f t="shared" ca="1" si="129"/>
        <v>7.0006470162123069</v>
      </c>
      <c r="F416">
        <f t="shared" ca="1" si="130"/>
        <v>1413</v>
      </c>
      <c r="G416">
        <f t="shared" ca="1" si="131"/>
        <v>1414</v>
      </c>
      <c r="M416" s="280">
        <v>446</v>
      </c>
      <c r="N416" s="280">
        <f t="shared" si="133"/>
        <v>1.6974269811574583</v>
      </c>
      <c r="AK416">
        <f t="shared" si="134"/>
        <v>-9.1941659999999995E-2</v>
      </c>
      <c r="AL416">
        <f t="shared" si="135"/>
        <v>1.2204286020000001</v>
      </c>
      <c r="AM416">
        <f t="shared" si="136"/>
        <v>0.85410770887599996</v>
      </c>
      <c r="AN416">
        <f t="shared" si="137"/>
        <v>-0.39011934519378405</v>
      </c>
      <c r="AO416">
        <f t="shared" si="138"/>
        <v>0.13295092981051548</v>
      </c>
      <c r="AP416">
        <f t="shared" si="139"/>
        <v>-3.3582363340771533E-2</v>
      </c>
      <c r="AQ416">
        <f t="shared" si="140"/>
        <v>6.2837903116864232E-3</v>
      </c>
      <c r="AR416">
        <f t="shared" si="141"/>
        <v>-7.3924493023694272E-4</v>
      </c>
      <c r="AS416">
        <f t="shared" si="142"/>
        <v>3.8563624049126105E-5</v>
      </c>
      <c r="BJ416">
        <f t="shared" si="143"/>
        <v>1.2716149999999999</v>
      </c>
      <c r="BK416">
        <f t="shared" si="144"/>
        <v>0.76900880999999999</v>
      </c>
      <c r="BL416">
        <f t="shared" si="145"/>
        <v>0.40837136534399993</v>
      </c>
      <c r="BM416">
        <f t="shared" si="146"/>
        <v>-2.5092034999716802E-2</v>
      </c>
      <c r="BN416">
        <f t="shared" si="147"/>
        <v>4.8995697272768625E-5</v>
      </c>
    </row>
    <row r="417" spans="1:66" ht="15">
      <c r="A417" s="32">
        <v>7</v>
      </c>
      <c r="B417" s="33">
        <f t="shared" ca="1" si="127"/>
        <v>1413.8919076794211</v>
      </c>
      <c r="C417">
        <f t="shared" si="128"/>
        <v>1382</v>
      </c>
      <c r="D417">
        <f t="shared" ca="1" si="132"/>
        <v>6.9946612421180738</v>
      </c>
      <c r="E417">
        <f t="shared" ca="1" si="129"/>
        <v>7.0006470162123069</v>
      </c>
      <c r="F417">
        <f t="shared" ca="1" si="130"/>
        <v>1413</v>
      </c>
      <c r="G417">
        <f t="shared" ca="1" si="131"/>
        <v>1414</v>
      </c>
      <c r="M417" s="280">
        <v>447</v>
      </c>
      <c r="N417" s="280">
        <f t="shared" si="133"/>
        <v>1.7022599843864674</v>
      </c>
      <c r="AK417">
        <f t="shared" si="134"/>
        <v>-9.1941659999999995E-2</v>
      </c>
      <c r="AL417">
        <f t="shared" si="135"/>
        <v>1.223164989</v>
      </c>
      <c r="AM417">
        <f t="shared" si="136"/>
        <v>0.85794208209899991</v>
      </c>
      <c r="AN417">
        <f t="shared" si="137"/>
        <v>-0.39274935442688708</v>
      </c>
      <c r="AO417">
        <f t="shared" si="138"/>
        <v>0.13414733109253513</v>
      </c>
      <c r="AP417">
        <f t="shared" si="139"/>
        <v>-3.396053929291027E-2</v>
      </c>
      <c r="AQ417">
        <f t="shared" si="140"/>
        <v>6.3688008788974314E-3</v>
      </c>
      <c r="AR417">
        <f t="shared" si="141"/>
        <v>-7.5092576515458232E-4</v>
      </c>
      <c r="AS417">
        <f t="shared" si="142"/>
        <v>3.9260800986854778E-5</v>
      </c>
      <c r="BJ417">
        <f t="shared" si="143"/>
        <v>1.2716149999999999</v>
      </c>
      <c r="BK417">
        <f t="shared" si="144"/>
        <v>0.77073304499999995</v>
      </c>
      <c r="BL417">
        <f t="shared" si="145"/>
        <v>0.41020468005599992</v>
      </c>
      <c r="BM417">
        <f t="shared" si="146"/>
        <v>-2.5261194218657402E-2</v>
      </c>
      <c r="BN417">
        <f t="shared" si="147"/>
        <v>4.9436600658056204E-5</v>
      </c>
    </row>
    <row r="418" spans="1:66" ht="15">
      <c r="A418" s="32">
        <v>7</v>
      </c>
      <c r="B418" s="33">
        <f t="shared" ca="1" si="127"/>
        <v>1413.8919076794211</v>
      </c>
      <c r="C418">
        <f t="shared" si="128"/>
        <v>1382</v>
      </c>
      <c r="D418">
        <f t="shared" ca="1" si="132"/>
        <v>6.9946612421180738</v>
      </c>
      <c r="E418">
        <f t="shared" ca="1" si="129"/>
        <v>7.0006470162123069</v>
      </c>
      <c r="F418">
        <f t="shared" ca="1" si="130"/>
        <v>1413</v>
      </c>
      <c r="G418">
        <f t="shared" ca="1" si="131"/>
        <v>1414</v>
      </c>
      <c r="M418" s="280">
        <v>448</v>
      </c>
      <c r="N418" s="280">
        <f t="shared" si="133"/>
        <v>1.7070952481209478</v>
      </c>
      <c r="AK418">
        <f t="shared" si="134"/>
        <v>-9.1941659999999995E-2</v>
      </c>
      <c r="AL418">
        <f t="shared" si="135"/>
        <v>1.2259013760000002</v>
      </c>
      <c r="AM418">
        <f t="shared" si="136"/>
        <v>0.86178504294399993</v>
      </c>
      <c r="AN418">
        <f t="shared" si="137"/>
        <v>-0.39539115740364805</v>
      </c>
      <c r="AO418">
        <f t="shared" si="138"/>
        <v>0.13535178891513036</v>
      </c>
      <c r="AP418">
        <f t="shared" si="139"/>
        <v>-3.4342114553816423E-2</v>
      </c>
      <c r="AQ418">
        <f t="shared" si="140"/>
        <v>6.4547676842288465E-3</v>
      </c>
      <c r="AR418">
        <f t="shared" si="141"/>
        <v>-7.627644465416604E-4</v>
      </c>
      <c r="AS418">
        <f t="shared" si="142"/>
        <v>3.9968981594909367E-5</v>
      </c>
      <c r="BJ418">
        <f t="shared" si="143"/>
        <v>1.2716149999999999</v>
      </c>
      <c r="BK418">
        <f t="shared" si="144"/>
        <v>0.77245728000000002</v>
      </c>
      <c r="BL418">
        <f t="shared" si="145"/>
        <v>0.41204210073599995</v>
      </c>
      <c r="BM418">
        <f t="shared" si="146"/>
        <v>-2.5431111997849601E-2</v>
      </c>
      <c r="BN418">
        <f t="shared" si="147"/>
        <v>4.9880473077284869E-5</v>
      </c>
    </row>
    <row r="419" spans="1:66" ht="15">
      <c r="A419" s="32">
        <v>7</v>
      </c>
      <c r="B419" s="33">
        <f t="shared" ca="1" si="127"/>
        <v>1413.8919076794211</v>
      </c>
      <c r="C419">
        <f t="shared" si="128"/>
        <v>1382</v>
      </c>
      <c r="D419">
        <f t="shared" ca="1" si="132"/>
        <v>6.9946612421180738</v>
      </c>
      <c r="E419">
        <f t="shared" ca="1" si="129"/>
        <v>7.0006470162123069</v>
      </c>
      <c r="F419">
        <f t="shared" ca="1" si="130"/>
        <v>1413</v>
      </c>
      <c r="G419">
        <f t="shared" ca="1" si="131"/>
        <v>1414</v>
      </c>
      <c r="M419" s="280">
        <v>449</v>
      </c>
      <c r="N419" s="280">
        <f t="shared" si="133"/>
        <v>1.7119327661596198</v>
      </c>
      <c r="AK419">
        <f t="shared" si="134"/>
        <v>-9.1941659999999995E-2</v>
      </c>
      <c r="AL419">
        <f t="shared" si="135"/>
        <v>1.228637763</v>
      </c>
      <c r="AM419">
        <f t="shared" si="136"/>
        <v>0.86563659141099991</v>
      </c>
      <c r="AN419">
        <f t="shared" si="137"/>
        <v>-0.39804478050828107</v>
      </c>
      <c r="AO419">
        <f t="shared" si="138"/>
        <v>0.13656433936575368</v>
      </c>
      <c r="AP419">
        <f t="shared" si="139"/>
        <v>-3.4727111988681031E-2</v>
      </c>
      <c r="AQ419">
        <f t="shared" si="140"/>
        <v>6.5416993133572271E-3</v>
      </c>
      <c r="AR419">
        <f t="shared" si="141"/>
        <v>-7.7476274793026375E-4</v>
      </c>
      <c r="AS419">
        <f t="shared" si="142"/>
        <v>4.06883144014728E-5</v>
      </c>
      <c r="BJ419">
        <f t="shared" si="143"/>
        <v>1.2716149999999999</v>
      </c>
      <c r="BK419">
        <f t="shared" si="144"/>
        <v>0.77418151499999999</v>
      </c>
      <c r="BL419">
        <f t="shared" si="145"/>
        <v>0.41388362738399992</v>
      </c>
      <c r="BM419">
        <f t="shared" si="146"/>
        <v>-2.5601790034296201E-2</v>
      </c>
      <c r="BN419">
        <f t="shared" si="147"/>
        <v>5.0327327829571081E-5</v>
      </c>
    </row>
    <row r="420" spans="1:66" ht="15">
      <c r="A420" s="32">
        <v>7</v>
      </c>
      <c r="B420" s="33">
        <f t="shared" ca="1" si="127"/>
        <v>1413.8919076794211</v>
      </c>
      <c r="C420">
        <f t="shared" si="128"/>
        <v>1382</v>
      </c>
      <c r="D420">
        <f t="shared" ca="1" si="132"/>
        <v>6.9946612421180738</v>
      </c>
      <c r="E420">
        <f t="shared" ca="1" si="129"/>
        <v>7.0006470162123069</v>
      </c>
      <c r="F420">
        <f t="shared" ca="1" si="130"/>
        <v>1413</v>
      </c>
      <c r="G420">
        <f t="shared" ca="1" si="131"/>
        <v>1414</v>
      </c>
      <c r="M420" s="280">
        <v>450</v>
      </c>
      <c r="N420" s="280">
        <f t="shared" si="133"/>
        <v>1.7167725323229885</v>
      </c>
      <c r="AK420">
        <f t="shared" si="134"/>
        <v>-9.1941659999999995E-2</v>
      </c>
      <c r="AL420">
        <f t="shared" si="135"/>
        <v>1.2313741500000002</v>
      </c>
      <c r="AM420">
        <f t="shared" si="136"/>
        <v>0.86949672749999996</v>
      </c>
      <c r="AN420">
        <f t="shared" si="137"/>
        <v>-0.40071025012500006</v>
      </c>
      <c r="AO420">
        <f t="shared" si="138"/>
        <v>0.1377850186125</v>
      </c>
      <c r="AP420">
        <f t="shared" si="139"/>
        <v>-3.5115554565000005E-2</v>
      </c>
      <c r="AQ420">
        <f t="shared" si="140"/>
        <v>6.6296044096453115E-3</v>
      </c>
      <c r="AR420">
        <f t="shared" si="141"/>
        <v>-7.869224587584375E-4</v>
      </c>
      <c r="AS420">
        <f t="shared" si="142"/>
        <v>4.1418949601685929E-5</v>
      </c>
      <c r="BJ420">
        <f t="shared" si="143"/>
        <v>1.2716149999999999</v>
      </c>
      <c r="BK420">
        <f t="shared" si="144"/>
        <v>0.77590574999999995</v>
      </c>
      <c r="BL420">
        <f t="shared" si="145"/>
        <v>0.41572925999999993</v>
      </c>
      <c r="BM420">
        <f t="shared" si="146"/>
        <v>-2.5773230025000003E-2</v>
      </c>
      <c r="BN420">
        <f t="shared" si="147"/>
        <v>5.0777178243749999E-5</v>
      </c>
    </row>
    <row r="421" spans="1:66" ht="15">
      <c r="A421" s="32">
        <v>7</v>
      </c>
      <c r="B421" s="33">
        <f t="shared" ca="1" si="127"/>
        <v>1413.8919076794211</v>
      </c>
      <c r="C421">
        <f t="shared" si="128"/>
        <v>1382</v>
      </c>
      <c r="D421">
        <f t="shared" ca="1" si="132"/>
        <v>6.9946612421180738</v>
      </c>
      <c r="E421">
        <f t="shared" ca="1" si="129"/>
        <v>7.0006470162123069</v>
      </c>
      <c r="F421">
        <f t="shared" ca="1" si="130"/>
        <v>1413</v>
      </c>
      <c r="G421">
        <f t="shared" ca="1" si="131"/>
        <v>1414</v>
      </c>
      <c r="M421" s="280">
        <v>451</v>
      </c>
      <c r="N421" s="280">
        <f t="shared" si="133"/>
        <v>1.7216145404532803</v>
      </c>
      <c r="AK421">
        <f t="shared" si="134"/>
        <v>-9.1941659999999995E-2</v>
      </c>
      <c r="AL421">
        <f t="shared" si="135"/>
        <v>1.2341105370000001</v>
      </c>
      <c r="AM421">
        <f t="shared" si="136"/>
        <v>0.87336545121099995</v>
      </c>
      <c r="AN421">
        <f t="shared" si="137"/>
        <v>-0.40338759263801904</v>
      </c>
      <c r="AO421">
        <f t="shared" si="138"/>
        <v>0.1390138629041065</v>
      </c>
      <c r="AP421">
        <f t="shared" si="139"/>
        <v>-3.5507465352802442E-2</v>
      </c>
      <c r="AQ421">
        <f t="shared" si="140"/>
        <v>6.718491674399832E-3</v>
      </c>
      <c r="AR421">
        <f t="shared" si="141"/>
        <v>-7.9924538447693583E-4</v>
      </c>
      <c r="AS421">
        <f t="shared" si="142"/>
        <v>4.216103907258091E-5</v>
      </c>
      <c r="BJ421">
        <f t="shared" si="143"/>
        <v>1.2716149999999999</v>
      </c>
      <c r="BK421">
        <f t="shared" si="144"/>
        <v>0.77762998500000002</v>
      </c>
      <c r="BL421">
        <f t="shared" si="145"/>
        <v>0.41757899858399994</v>
      </c>
      <c r="BM421">
        <f t="shared" si="146"/>
        <v>-2.5945433666963801E-2</v>
      </c>
      <c r="BN421">
        <f t="shared" si="147"/>
        <v>5.1230037678375484E-5</v>
      </c>
    </row>
    <row r="422" spans="1:66" ht="15">
      <c r="A422" s="32">
        <v>7</v>
      </c>
      <c r="B422" s="33">
        <f t="shared" ca="1" si="127"/>
        <v>1413.8919076794211</v>
      </c>
      <c r="C422">
        <f t="shared" si="128"/>
        <v>1382</v>
      </c>
      <c r="D422">
        <f t="shared" ca="1" si="132"/>
        <v>6.9946612421180738</v>
      </c>
      <c r="E422">
        <f t="shared" ca="1" si="129"/>
        <v>7.0006470162123069</v>
      </c>
      <c r="F422">
        <f t="shared" ca="1" si="130"/>
        <v>1413</v>
      </c>
      <c r="G422">
        <f t="shared" ca="1" si="131"/>
        <v>1414</v>
      </c>
      <c r="M422" s="280">
        <v>452</v>
      </c>
      <c r="N422" s="280">
        <f t="shared" si="133"/>
        <v>1.7264587844143835</v>
      </c>
      <c r="AK422">
        <f t="shared" si="134"/>
        <v>-9.1941659999999995E-2</v>
      </c>
      <c r="AL422">
        <f t="shared" si="135"/>
        <v>1.2368469240000002</v>
      </c>
      <c r="AM422">
        <f t="shared" si="136"/>
        <v>0.87724276254399991</v>
      </c>
      <c r="AN422">
        <f t="shared" si="137"/>
        <v>-0.40607683443155207</v>
      </c>
      <c r="AO422">
        <f t="shared" si="138"/>
        <v>0.14025090856995276</v>
      </c>
      <c r="AP422">
        <f t="shared" si="139"/>
        <v>-3.5902867524879013E-2</v>
      </c>
      <c r="AQ422">
        <f t="shared" si="140"/>
        <v>6.8083698671299051E-3</v>
      </c>
      <c r="AR422">
        <f t="shared" si="141"/>
        <v>-8.1173334665644869E-4</v>
      </c>
      <c r="AS422">
        <f t="shared" si="142"/>
        <v>4.291473638811468E-5</v>
      </c>
      <c r="BJ422">
        <f t="shared" si="143"/>
        <v>1.2716149999999999</v>
      </c>
      <c r="BK422">
        <f t="shared" si="144"/>
        <v>0.77935421999999999</v>
      </c>
      <c r="BL422">
        <f t="shared" si="145"/>
        <v>0.41943284313599993</v>
      </c>
      <c r="BM422">
        <f t="shared" si="146"/>
        <v>-2.6118402657190402E-2</v>
      </c>
      <c r="BN422">
        <f t="shared" si="147"/>
        <v>5.1685919521720069E-5</v>
      </c>
    </row>
    <row r="423" spans="1:66" ht="15">
      <c r="A423" s="32">
        <v>7</v>
      </c>
      <c r="B423" s="33">
        <f t="shared" ca="1" si="127"/>
        <v>1413.8919076794211</v>
      </c>
      <c r="C423">
        <f t="shared" si="128"/>
        <v>1382</v>
      </c>
      <c r="D423">
        <f t="shared" ca="1" si="132"/>
        <v>6.9946612421180738</v>
      </c>
      <c r="E423">
        <f t="shared" ca="1" si="129"/>
        <v>7.0006470162123069</v>
      </c>
      <c r="F423">
        <f t="shared" ca="1" si="130"/>
        <v>1413</v>
      </c>
      <c r="G423">
        <f t="shared" ca="1" si="131"/>
        <v>1414</v>
      </c>
      <c r="M423" s="280">
        <v>453</v>
      </c>
      <c r="N423" s="280">
        <f t="shared" si="133"/>
        <v>1.731305258091782</v>
      </c>
      <c r="AK423">
        <f t="shared" si="134"/>
        <v>-9.1941659999999995E-2</v>
      </c>
      <c r="AL423">
        <f t="shared" si="135"/>
        <v>1.2395833110000001</v>
      </c>
      <c r="AM423">
        <f t="shared" si="136"/>
        <v>0.88112866149899993</v>
      </c>
      <c r="AN423">
        <f t="shared" si="137"/>
        <v>-0.40877800188981306</v>
      </c>
      <c r="AO423">
        <f t="shared" si="138"/>
        <v>0.14149619202006072</v>
      </c>
      <c r="AP423">
        <f t="shared" si="139"/>
        <v>-3.6301784357010321E-2</v>
      </c>
      <c r="AQ423">
        <f t="shared" si="140"/>
        <v>6.8992478058059964E-3</v>
      </c>
      <c r="AR423">
        <f t="shared" si="141"/>
        <v>-8.2438818309530705E-4</v>
      </c>
      <c r="AS423">
        <f t="shared" si="142"/>
        <v>4.368019683430307E-5</v>
      </c>
      <c r="BJ423">
        <f t="shared" si="143"/>
        <v>1.2716149999999999</v>
      </c>
      <c r="BK423">
        <f t="shared" si="144"/>
        <v>0.78107845499999995</v>
      </c>
      <c r="BL423">
        <f t="shared" si="145"/>
        <v>0.42129079365599992</v>
      </c>
      <c r="BM423">
        <f t="shared" si="146"/>
        <v>-2.6292138692682602E-2</v>
      </c>
      <c r="BN423">
        <f t="shared" si="147"/>
        <v>5.2144837191774999E-5</v>
      </c>
    </row>
    <row r="424" spans="1:66" ht="15">
      <c r="A424" s="32">
        <v>7</v>
      </c>
      <c r="B424" s="33">
        <f t="shared" ca="1" si="127"/>
        <v>1413.8919076794211</v>
      </c>
      <c r="C424">
        <f t="shared" si="128"/>
        <v>1382</v>
      </c>
      <c r="D424">
        <f t="shared" ca="1" si="132"/>
        <v>6.9946612421180738</v>
      </c>
      <c r="E424">
        <f t="shared" ca="1" si="129"/>
        <v>7.0006470162123069</v>
      </c>
      <c r="F424">
        <f t="shared" ca="1" si="130"/>
        <v>1413</v>
      </c>
      <c r="G424">
        <f t="shared" ca="1" si="131"/>
        <v>1414</v>
      </c>
      <c r="M424" s="280">
        <v>454</v>
      </c>
      <c r="N424" s="280">
        <f t="shared" si="133"/>
        <v>1.7361539553924998</v>
      </c>
      <c r="AK424">
        <f t="shared" si="134"/>
        <v>-9.1941659999999995E-2</v>
      </c>
      <c r="AL424">
        <f t="shared" si="135"/>
        <v>1.2423196980000002</v>
      </c>
      <c r="AM424">
        <f t="shared" si="136"/>
        <v>0.88502314807599991</v>
      </c>
      <c r="AN424">
        <f t="shared" si="137"/>
        <v>-0.41149112139701605</v>
      </c>
      <c r="AO424">
        <f t="shared" si="138"/>
        <v>0.14274974974509469</v>
      </c>
      <c r="AP424">
        <f t="shared" si="139"/>
        <v>-3.6704239228195261E-2</v>
      </c>
      <c r="AQ424">
        <f t="shared" si="140"/>
        <v>6.9911343671194585E-3</v>
      </c>
      <c r="AR424">
        <f t="shared" si="141"/>
        <v>-8.3721174792766666E-4</v>
      </c>
      <c r="AS424">
        <f t="shared" si="142"/>
        <v>4.4457577424455782E-5</v>
      </c>
      <c r="BJ424">
        <f t="shared" si="143"/>
        <v>1.2716149999999999</v>
      </c>
      <c r="BK424">
        <f t="shared" si="144"/>
        <v>0.78280269000000002</v>
      </c>
      <c r="BL424">
        <f t="shared" si="145"/>
        <v>0.42315285014399995</v>
      </c>
      <c r="BM424">
        <f t="shared" si="146"/>
        <v>-2.6466643470443203E-2</v>
      </c>
      <c r="BN424">
        <f t="shared" si="147"/>
        <v>5.2606804136250227E-5</v>
      </c>
    </row>
    <row r="425" spans="1:66" ht="15">
      <c r="A425" s="32">
        <v>7</v>
      </c>
      <c r="B425" s="33">
        <f t="shared" ca="1" si="127"/>
        <v>1413.8919076794211</v>
      </c>
      <c r="C425">
        <f t="shared" si="128"/>
        <v>1382</v>
      </c>
      <c r="D425">
        <f t="shared" ca="1" si="132"/>
        <v>6.9946612421180738</v>
      </c>
      <c r="E425">
        <f t="shared" ca="1" si="129"/>
        <v>7.0006470162123069</v>
      </c>
      <c r="F425">
        <f t="shared" ca="1" si="130"/>
        <v>1413</v>
      </c>
      <c r="G425">
        <f t="shared" ca="1" si="131"/>
        <v>1414</v>
      </c>
      <c r="M425" s="280">
        <v>455</v>
      </c>
      <c r="N425" s="280">
        <f t="shared" si="133"/>
        <v>1.7410048702450318</v>
      </c>
      <c r="AK425">
        <f t="shared" si="134"/>
        <v>-9.1941659999999995E-2</v>
      </c>
      <c r="AL425">
        <f t="shared" si="135"/>
        <v>1.2450560850000001</v>
      </c>
      <c r="AM425">
        <f t="shared" si="136"/>
        <v>0.88892622227499996</v>
      </c>
      <c r="AN425">
        <f t="shared" si="137"/>
        <v>-0.41421621933737507</v>
      </c>
      <c r="AO425">
        <f t="shared" si="138"/>
        <v>0.14401161831636125</v>
      </c>
      <c r="AP425">
        <f t="shared" si="139"/>
        <v>-3.7110255620879357E-2</v>
      </c>
      <c r="AQ425">
        <f t="shared" si="140"/>
        <v>7.0840384867426462E-3</v>
      </c>
      <c r="AR425">
        <f t="shared" si="141"/>
        <v>-8.5020591173217092E-4</v>
      </c>
      <c r="AS425">
        <f t="shared" si="142"/>
        <v>4.5247036914512973E-5</v>
      </c>
      <c r="BJ425">
        <f t="shared" si="143"/>
        <v>1.2716149999999999</v>
      </c>
      <c r="BK425">
        <f t="shared" si="144"/>
        <v>0.78452692499999999</v>
      </c>
      <c r="BL425">
        <f t="shared" si="145"/>
        <v>0.42501901259999991</v>
      </c>
      <c r="BM425">
        <f t="shared" si="146"/>
        <v>-2.6641918687475001E-2</v>
      </c>
      <c r="BN425">
        <f t="shared" si="147"/>
        <v>5.3071833832574379E-5</v>
      </c>
    </row>
    <row r="426" spans="1:66" ht="15">
      <c r="A426" s="32">
        <v>7</v>
      </c>
      <c r="B426" s="33">
        <f t="shared" ca="1" si="127"/>
        <v>1413.8919076794211</v>
      </c>
      <c r="C426">
        <f t="shared" si="128"/>
        <v>1382</v>
      </c>
      <c r="D426">
        <f t="shared" ca="1" si="132"/>
        <v>6.9946612421180738</v>
      </c>
      <c r="E426">
        <f t="shared" ca="1" si="129"/>
        <v>7.0006470162123069</v>
      </c>
      <c r="F426">
        <f t="shared" ca="1" si="130"/>
        <v>1413</v>
      </c>
      <c r="G426">
        <f t="shared" ca="1" si="131"/>
        <v>1414</v>
      </c>
      <c r="M426" s="280">
        <v>456</v>
      </c>
      <c r="N426" s="280">
        <f t="shared" si="133"/>
        <v>1.7458579965992893</v>
      </c>
      <c r="AK426">
        <f t="shared" si="134"/>
        <v>-9.1941659999999995E-2</v>
      </c>
      <c r="AL426">
        <f t="shared" si="135"/>
        <v>1.2477924720000002</v>
      </c>
      <c r="AM426">
        <f t="shared" si="136"/>
        <v>0.89283788409599996</v>
      </c>
      <c r="AN426">
        <f t="shared" si="137"/>
        <v>-0.41695332209510405</v>
      </c>
      <c r="AO426">
        <f t="shared" si="138"/>
        <v>0.14528183438580941</v>
      </c>
      <c r="AP426">
        <f t="shared" si="139"/>
        <v>-3.7519857121183144E-2</v>
      </c>
      <c r="AQ426">
        <f t="shared" si="140"/>
        <v>7.177969159589603E-3</v>
      </c>
      <c r="AR426">
        <f t="shared" si="141"/>
        <v>-8.6337256164109501E-4</v>
      </c>
      <c r="AS426">
        <f t="shared" si="142"/>
        <v>4.6048735818483635E-5</v>
      </c>
      <c r="BJ426">
        <f t="shared" si="143"/>
        <v>1.2716149999999999</v>
      </c>
      <c r="BK426">
        <f t="shared" si="144"/>
        <v>0.78625115999999995</v>
      </c>
      <c r="BL426">
        <f t="shared" si="145"/>
        <v>0.42688928102399992</v>
      </c>
      <c r="BM426">
        <f t="shared" si="146"/>
        <v>-2.6817966040780801E-2</v>
      </c>
      <c r="BN426">
        <f t="shared" si="147"/>
        <v>5.3539939787894786E-5</v>
      </c>
    </row>
    <row r="427" spans="1:66" ht="15">
      <c r="A427" s="32">
        <v>7</v>
      </c>
      <c r="B427" s="33">
        <f t="shared" ca="1" si="127"/>
        <v>1413.8919076794211</v>
      </c>
      <c r="C427">
        <f t="shared" si="128"/>
        <v>1382</v>
      </c>
      <c r="D427">
        <f t="shared" ca="1" si="132"/>
        <v>6.9946612421180738</v>
      </c>
      <c r="E427">
        <f t="shared" ca="1" si="129"/>
        <v>7.0006470162123069</v>
      </c>
      <c r="F427">
        <f t="shared" ca="1" si="130"/>
        <v>1413</v>
      </c>
      <c r="G427">
        <f t="shared" ca="1" si="131"/>
        <v>1414</v>
      </c>
      <c r="M427" s="280">
        <v>457</v>
      </c>
      <c r="N427" s="280">
        <f t="shared" si="133"/>
        <v>1.7507133284265342</v>
      </c>
      <c r="AK427">
        <f t="shared" si="134"/>
        <v>-9.1941659999999995E-2</v>
      </c>
      <c r="AL427">
        <f t="shared" si="135"/>
        <v>1.2505288590000001</v>
      </c>
      <c r="AM427">
        <f t="shared" si="136"/>
        <v>0.89675813353899991</v>
      </c>
      <c r="AN427">
        <f t="shared" si="137"/>
        <v>-0.41970245605441708</v>
      </c>
      <c r="AO427">
        <f t="shared" si="138"/>
        <v>0.1465604346860305</v>
      </c>
      <c r="AP427">
        <f t="shared" si="139"/>
        <v>-3.7933067419130523E-2</v>
      </c>
      <c r="AQ427">
        <f t="shared" si="140"/>
        <v>7.2729354400773265E-3</v>
      </c>
      <c r="AR427">
        <f t="shared" si="141"/>
        <v>-8.7671360144997261E-4</v>
      </c>
      <c r="AS427">
        <f t="shared" si="142"/>
        <v>4.6862836423986387E-5</v>
      </c>
      <c r="BJ427">
        <f t="shared" si="143"/>
        <v>1.2716149999999999</v>
      </c>
      <c r="BK427">
        <f t="shared" si="144"/>
        <v>0.78797539500000002</v>
      </c>
      <c r="BL427">
        <f t="shared" si="145"/>
        <v>0.42876365541599992</v>
      </c>
      <c r="BM427">
        <f t="shared" si="146"/>
        <v>-2.6994787227363402E-2</v>
      </c>
      <c r="BN427">
        <f t="shared" si="147"/>
        <v>5.4011135539077481E-5</v>
      </c>
    </row>
    <row r="428" spans="1:66" ht="15">
      <c r="A428" s="32">
        <v>7</v>
      </c>
      <c r="B428" s="33">
        <f t="shared" ca="1" si="127"/>
        <v>1413.8919076794211</v>
      </c>
      <c r="C428">
        <f t="shared" si="128"/>
        <v>1382</v>
      </c>
      <c r="D428">
        <f t="shared" ca="1" si="132"/>
        <v>6.9946612421180738</v>
      </c>
      <c r="E428">
        <f t="shared" ca="1" si="129"/>
        <v>7.0006470162123069</v>
      </c>
      <c r="F428">
        <f t="shared" ca="1" si="130"/>
        <v>1413</v>
      </c>
      <c r="G428">
        <f t="shared" ca="1" si="131"/>
        <v>1414</v>
      </c>
      <c r="M428" s="280">
        <v>458</v>
      </c>
      <c r="N428" s="280">
        <f t="shared" si="133"/>
        <v>1.7555708597193209</v>
      </c>
      <c r="AK428">
        <f t="shared" si="134"/>
        <v>-9.1941659999999995E-2</v>
      </c>
      <c r="AL428">
        <f t="shared" si="135"/>
        <v>1.2532652460000002</v>
      </c>
      <c r="AM428">
        <f t="shared" si="136"/>
        <v>0.90068697060399994</v>
      </c>
      <c r="AN428">
        <f t="shared" si="137"/>
        <v>-0.42246364759952804</v>
      </c>
      <c r="AO428">
        <f t="shared" si="138"/>
        <v>0.1478474560302582</v>
      </c>
      <c r="AP428">
        <f t="shared" si="139"/>
        <v>-3.8349910308877119E-2</v>
      </c>
      <c r="AQ428">
        <f t="shared" si="140"/>
        <v>7.3689464423876095E-3</v>
      </c>
      <c r="AR428">
        <f t="shared" si="141"/>
        <v>-8.9023095172770391E-4</v>
      </c>
      <c r="AS428">
        <f t="shared" si="142"/>
        <v>4.7689502807893022E-5</v>
      </c>
      <c r="BJ428">
        <f t="shared" si="143"/>
        <v>1.2716149999999999</v>
      </c>
      <c r="BK428">
        <f t="shared" si="144"/>
        <v>0.78969962999999999</v>
      </c>
      <c r="BL428">
        <f t="shared" si="145"/>
        <v>0.43064213577599991</v>
      </c>
      <c r="BM428">
        <f t="shared" si="146"/>
        <v>-2.7172383944225602E-2</v>
      </c>
      <c r="BN428">
        <f t="shared" si="147"/>
        <v>5.4485434652707189E-5</v>
      </c>
    </row>
    <row r="429" spans="1:66" ht="15">
      <c r="A429" s="32">
        <v>7</v>
      </c>
      <c r="B429" s="33">
        <f t="shared" ca="1" si="127"/>
        <v>1413.8919076794211</v>
      </c>
      <c r="C429">
        <f t="shared" si="128"/>
        <v>1382</v>
      </c>
      <c r="D429">
        <f t="shared" ca="1" si="132"/>
        <v>6.9946612421180738</v>
      </c>
      <c r="E429">
        <f t="shared" ca="1" si="129"/>
        <v>7.0006470162123069</v>
      </c>
      <c r="F429">
        <f t="shared" ca="1" si="130"/>
        <v>1413</v>
      </c>
      <c r="G429">
        <f t="shared" ca="1" si="131"/>
        <v>1414</v>
      </c>
      <c r="M429" s="280">
        <v>459</v>
      </c>
      <c r="N429" s="280">
        <f t="shared" si="133"/>
        <v>1.7604305844914332</v>
      </c>
      <c r="AK429">
        <f t="shared" si="134"/>
        <v>-9.1941659999999995E-2</v>
      </c>
      <c r="AL429">
        <f t="shared" si="135"/>
        <v>1.2560016330000001</v>
      </c>
      <c r="AM429">
        <f t="shared" si="136"/>
        <v>0.90462439529099992</v>
      </c>
      <c r="AN429">
        <f t="shared" si="137"/>
        <v>-0.42523692311465106</v>
      </c>
      <c r="AO429">
        <f t="shared" si="138"/>
        <v>0.14914293531236858</v>
      </c>
      <c r="AP429">
        <f t="shared" si="139"/>
        <v>-3.8770409688938634E-2</v>
      </c>
      <c r="AQ429">
        <f t="shared" si="140"/>
        <v>7.4660113407294462E-3</v>
      </c>
      <c r="AR429">
        <f t="shared" si="141"/>
        <v>-9.0392654992714884E-4</v>
      </c>
      <c r="AS429">
        <f t="shared" si="142"/>
        <v>4.852890085207537E-5</v>
      </c>
      <c r="BJ429">
        <f t="shared" si="143"/>
        <v>1.2716149999999999</v>
      </c>
      <c r="BK429">
        <f t="shared" si="144"/>
        <v>0.79142386499999995</v>
      </c>
      <c r="BL429">
        <f t="shared" si="145"/>
        <v>0.43252472210399995</v>
      </c>
      <c r="BM429">
        <f t="shared" si="146"/>
        <v>-2.73507578883702E-2</v>
      </c>
      <c r="BN429">
        <f t="shared" si="147"/>
        <v>5.496285072508732E-5</v>
      </c>
    </row>
    <row r="430" spans="1:66" ht="15">
      <c r="A430" s="32">
        <v>7</v>
      </c>
      <c r="B430" s="33">
        <f t="shared" ca="1" si="127"/>
        <v>1413.8919076794211</v>
      </c>
      <c r="C430">
        <f t="shared" si="128"/>
        <v>1382</v>
      </c>
      <c r="D430">
        <f t="shared" ca="1" si="132"/>
        <v>6.9946612421180738</v>
      </c>
      <c r="E430">
        <f t="shared" ca="1" si="129"/>
        <v>7.0006470162123069</v>
      </c>
      <c r="F430">
        <f t="shared" ca="1" si="130"/>
        <v>1413</v>
      </c>
      <c r="G430">
        <f t="shared" ca="1" si="131"/>
        <v>1414</v>
      </c>
      <c r="M430" s="280">
        <v>460</v>
      </c>
      <c r="N430" s="280">
        <f t="shared" si="133"/>
        <v>1.7652924967778261</v>
      </c>
      <c r="AK430">
        <f t="shared" si="134"/>
        <v>-9.1941659999999995E-2</v>
      </c>
      <c r="AL430">
        <f t="shared" si="135"/>
        <v>1.2587380200000002</v>
      </c>
      <c r="AM430">
        <f t="shared" si="136"/>
        <v>0.90857040759999985</v>
      </c>
      <c r="AN430">
        <f t="shared" si="137"/>
        <v>-0.42802230898400007</v>
      </c>
      <c r="AO430">
        <f t="shared" si="138"/>
        <v>0.15044690950688</v>
      </c>
      <c r="AP430">
        <f t="shared" si="139"/>
        <v>-3.9194589562419203E-2</v>
      </c>
      <c r="AQ430">
        <f t="shared" si="140"/>
        <v>7.5641393696020279E-3</v>
      </c>
      <c r="AR430">
        <f t="shared" si="141"/>
        <v>-9.1780235049620542E-4</v>
      </c>
      <c r="AS430">
        <f t="shared" si="142"/>
        <v>4.9381198259255815E-5</v>
      </c>
      <c r="BJ430">
        <f t="shared" si="143"/>
        <v>1.2716149999999999</v>
      </c>
      <c r="BK430">
        <f t="shared" si="144"/>
        <v>0.79314810000000002</v>
      </c>
      <c r="BL430">
        <f t="shared" si="145"/>
        <v>0.43441141439999992</v>
      </c>
      <c r="BM430">
        <f t="shared" si="146"/>
        <v>-2.7529910756800002E-2</v>
      </c>
      <c r="BN430">
        <f t="shared" si="147"/>
        <v>5.5443397382239999E-5</v>
      </c>
    </row>
    <row r="431" spans="1:66" ht="15">
      <c r="A431" s="32">
        <v>7</v>
      </c>
      <c r="B431" s="33">
        <f t="shared" ca="1" si="127"/>
        <v>1413.8919076794211</v>
      </c>
      <c r="C431">
        <f t="shared" si="128"/>
        <v>1382</v>
      </c>
      <c r="D431">
        <f t="shared" ca="1" si="132"/>
        <v>6.9946612421180738</v>
      </c>
      <c r="E431">
        <f t="shared" ca="1" si="129"/>
        <v>7.0006470162123069</v>
      </c>
      <c r="F431">
        <f t="shared" ca="1" si="130"/>
        <v>1413</v>
      </c>
      <c r="G431">
        <f t="shared" ca="1" si="131"/>
        <v>1414</v>
      </c>
      <c r="M431" s="280">
        <v>461</v>
      </c>
      <c r="N431" s="280">
        <f t="shared" si="133"/>
        <v>1.7701565906345624</v>
      </c>
      <c r="AK431">
        <f t="shared" si="134"/>
        <v>-9.1941659999999995E-2</v>
      </c>
      <c r="AL431">
        <f t="shared" si="135"/>
        <v>1.2614744070000001</v>
      </c>
      <c r="AM431">
        <f t="shared" si="136"/>
        <v>0.91252500753099985</v>
      </c>
      <c r="AN431">
        <f t="shared" si="137"/>
        <v>-0.43081983159178905</v>
      </c>
      <c r="AO431">
        <f t="shared" si="138"/>
        <v>0.15175941566895321</v>
      </c>
      <c r="AP431">
        <f t="shared" si="139"/>
        <v>-3.9622474037239779E-2</v>
      </c>
      <c r="AQ431">
        <f t="shared" si="140"/>
        <v>7.6633398240582989E-3</v>
      </c>
      <c r="AR431">
        <f t="shared" si="141"/>
        <v>-9.3186032498937315E-4</v>
      </c>
      <c r="AS431">
        <f t="shared" si="142"/>
        <v>5.0246564568962028E-5</v>
      </c>
      <c r="BJ431">
        <f t="shared" si="143"/>
        <v>1.2716149999999999</v>
      </c>
      <c r="BK431">
        <f t="shared" si="144"/>
        <v>0.79487233499999999</v>
      </c>
      <c r="BL431">
        <f t="shared" si="145"/>
        <v>0.43630221266399993</v>
      </c>
      <c r="BM431">
        <f t="shared" si="146"/>
        <v>-2.77098442465178E-2</v>
      </c>
      <c r="BN431">
        <f t="shared" si="147"/>
        <v>5.5927088279906045E-5</v>
      </c>
    </row>
    <row r="432" spans="1:66" ht="15">
      <c r="A432" s="32">
        <v>7</v>
      </c>
      <c r="B432" s="33">
        <f t="shared" ca="1" si="127"/>
        <v>1413.8919076794211</v>
      </c>
      <c r="C432">
        <f t="shared" si="128"/>
        <v>1382</v>
      </c>
      <c r="D432">
        <f t="shared" ca="1" si="132"/>
        <v>6.9946612421180738</v>
      </c>
      <c r="E432">
        <f t="shared" ca="1" si="129"/>
        <v>7.0006470162123069</v>
      </c>
      <c r="F432">
        <f t="shared" ca="1" si="130"/>
        <v>1413</v>
      </c>
      <c r="G432">
        <f t="shared" ca="1" si="131"/>
        <v>1414</v>
      </c>
      <c r="M432" s="280">
        <v>462</v>
      </c>
      <c r="N432" s="280">
        <f t="shared" si="133"/>
        <v>1.7750228601387557</v>
      </c>
      <c r="AK432">
        <f t="shared" si="134"/>
        <v>-9.1941659999999995E-2</v>
      </c>
      <c r="AL432">
        <f t="shared" si="135"/>
        <v>1.264210794</v>
      </c>
      <c r="AM432">
        <f t="shared" si="136"/>
        <v>0.91648819508399992</v>
      </c>
      <c r="AN432">
        <f t="shared" si="137"/>
        <v>-0.43362951732223204</v>
      </c>
      <c r="AO432">
        <f t="shared" si="138"/>
        <v>0.15308049093439133</v>
      </c>
      <c r="AP432">
        <f t="shared" si="139"/>
        <v>-4.0054087326366464E-2</v>
      </c>
      <c r="AQ432">
        <f t="shared" si="140"/>
        <v>7.763622059969103E-3</v>
      </c>
      <c r="AR432">
        <f t="shared" si="141"/>
        <v>-9.4610246217980505E-4</v>
      </c>
      <c r="AS432">
        <f t="shared" si="142"/>
        <v>5.1125171173586247E-5</v>
      </c>
      <c r="BJ432">
        <f t="shared" si="143"/>
        <v>1.2716149999999999</v>
      </c>
      <c r="BK432">
        <f t="shared" si="144"/>
        <v>0.79659656999999995</v>
      </c>
      <c r="BL432">
        <f t="shared" si="145"/>
        <v>0.43819711689599994</v>
      </c>
      <c r="BM432">
        <f t="shared" si="146"/>
        <v>-2.7890560054526402E-2</v>
      </c>
      <c r="BN432">
        <f t="shared" si="147"/>
        <v>5.6413937103544946E-5</v>
      </c>
    </row>
    <row r="433" spans="1:66" ht="15">
      <c r="A433" s="32">
        <v>7</v>
      </c>
      <c r="B433" s="33">
        <f t="shared" ca="1" si="127"/>
        <v>1413.8919076794211</v>
      </c>
      <c r="C433">
        <f t="shared" si="128"/>
        <v>1382</v>
      </c>
      <c r="D433">
        <f t="shared" ca="1" si="132"/>
        <v>6.9946612421180738</v>
      </c>
      <c r="E433">
        <f t="shared" ca="1" si="129"/>
        <v>7.0006470162123069</v>
      </c>
      <c r="F433">
        <f t="shared" ca="1" si="130"/>
        <v>1413</v>
      </c>
      <c r="G433">
        <f t="shared" ca="1" si="131"/>
        <v>1414</v>
      </c>
      <c r="M433" s="280">
        <v>463</v>
      </c>
      <c r="N433" s="280">
        <f t="shared" si="133"/>
        <v>1.7798912993885085</v>
      </c>
      <c r="AK433">
        <f t="shared" si="134"/>
        <v>-9.1941659999999995E-2</v>
      </c>
      <c r="AL433">
        <f t="shared" si="135"/>
        <v>1.2669471810000001</v>
      </c>
      <c r="AM433">
        <f t="shared" si="136"/>
        <v>0.92045997025899995</v>
      </c>
      <c r="AN433">
        <f t="shared" si="137"/>
        <v>-0.43645139255954307</v>
      </c>
      <c r="AO433">
        <f t="shared" si="138"/>
        <v>0.15441017251963976</v>
      </c>
      <c r="AP433">
        <f t="shared" si="139"/>
        <v>-4.0489453748038869E-2</v>
      </c>
      <c r="AQ433">
        <f t="shared" si="140"/>
        <v>7.8649954942878846E-3</v>
      </c>
      <c r="AR433">
        <f t="shared" si="141"/>
        <v>-9.6053076817184657E-4</v>
      </c>
      <c r="AS433">
        <f t="shared" si="142"/>
        <v>5.2017191334549746E-5</v>
      </c>
      <c r="BJ433">
        <f t="shared" si="143"/>
        <v>1.2716149999999999</v>
      </c>
      <c r="BK433">
        <f t="shared" si="144"/>
        <v>0.79832080500000002</v>
      </c>
      <c r="BL433">
        <f t="shared" si="145"/>
        <v>0.44009612709599993</v>
      </c>
      <c r="BM433">
        <f t="shared" si="146"/>
        <v>-2.8072059877828601E-2</v>
      </c>
      <c r="BN433">
        <f t="shared" si="147"/>
        <v>5.6903957568334921E-5</v>
      </c>
    </row>
    <row r="434" spans="1:66" ht="15">
      <c r="A434" s="32">
        <v>7</v>
      </c>
      <c r="B434" s="33">
        <f t="shared" ca="1" si="127"/>
        <v>1413.8919076794211</v>
      </c>
      <c r="C434">
        <f t="shared" si="128"/>
        <v>1382</v>
      </c>
      <c r="D434">
        <f t="shared" ca="1" si="132"/>
        <v>6.9946612421180738</v>
      </c>
      <c r="E434">
        <f t="shared" ca="1" si="129"/>
        <v>7.0006470162123069</v>
      </c>
      <c r="F434">
        <f t="shared" ca="1" si="130"/>
        <v>1413</v>
      </c>
      <c r="G434">
        <f t="shared" ca="1" si="131"/>
        <v>1414</v>
      </c>
      <c r="M434" s="280">
        <v>464</v>
      </c>
      <c r="N434" s="280">
        <f t="shared" si="133"/>
        <v>1.7847619025028525</v>
      </c>
      <c r="AK434">
        <f t="shared" si="134"/>
        <v>-9.1941659999999995E-2</v>
      </c>
      <c r="AL434">
        <f t="shared" si="135"/>
        <v>1.269683568</v>
      </c>
      <c r="AM434">
        <f t="shared" si="136"/>
        <v>0.92444033305599993</v>
      </c>
      <c r="AN434">
        <f t="shared" si="137"/>
        <v>-0.43928548368793607</v>
      </c>
      <c r="AO434">
        <f t="shared" si="138"/>
        <v>0.15574849772178637</v>
      </c>
      <c r="AP434">
        <f t="shared" si="139"/>
        <v>-4.0928597725998488E-2</v>
      </c>
      <c r="AQ434">
        <f t="shared" si="140"/>
        <v>7.9674696053159879E-3</v>
      </c>
      <c r="AR434">
        <f t="shared" si="141"/>
        <v>-9.751472665140645E-4</v>
      </c>
      <c r="AS434">
        <f t="shared" si="142"/>
        <v>5.2922800198572747E-5</v>
      </c>
      <c r="BJ434">
        <f t="shared" si="143"/>
        <v>1.2716149999999999</v>
      </c>
      <c r="BK434">
        <f t="shared" si="144"/>
        <v>0.80004503999999999</v>
      </c>
      <c r="BL434">
        <f t="shared" si="145"/>
        <v>0.44199924326399992</v>
      </c>
      <c r="BM434">
        <f t="shared" si="146"/>
        <v>-2.8254345413427202E-2</v>
      </c>
      <c r="BN434">
        <f t="shared" si="147"/>
        <v>5.7397163419172867E-5</v>
      </c>
    </row>
    <row r="435" spans="1:66" ht="15">
      <c r="A435" s="32">
        <v>7</v>
      </c>
      <c r="B435" s="33">
        <f t="shared" ref="B435:B498" ca="1" si="148">(A435-D435)/(E435-D435)*(G435-F435)+F435</f>
        <v>1413.8919076794211</v>
      </c>
      <c r="C435">
        <f t="shared" ref="C435:C498" si="149">MAX(COUNTIF($N$2:$N$25400,"&lt;"&amp;A435),1)</f>
        <v>1382</v>
      </c>
      <c r="D435">
        <f t="shared" ca="1" si="132"/>
        <v>6.9946612421180738</v>
      </c>
      <c r="E435">
        <f t="shared" ref="E435:E498" ca="1" si="150">INDIRECT(ADDRESS(C435+2,14))</f>
        <v>7.0006470162123069</v>
      </c>
      <c r="F435">
        <f t="shared" ref="F435:F498" ca="1" si="151">INDIRECT(ADDRESS(C435+1,13))</f>
        <v>1413</v>
      </c>
      <c r="G435">
        <f t="shared" ref="G435:G498" ca="1" si="152">INDIRECT(ADDRESS(C435+2,13))</f>
        <v>1414</v>
      </c>
      <c r="M435" s="280">
        <v>465</v>
      </c>
      <c r="N435" s="280">
        <f t="shared" si="133"/>
        <v>1.7896346636216887</v>
      </c>
      <c r="AK435">
        <f t="shared" si="134"/>
        <v>-9.1941659999999995E-2</v>
      </c>
      <c r="AL435">
        <f t="shared" si="135"/>
        <v>1.2724199550000002</v>
      </c>
      <c r="AM435">
        <f t="shared" si="136"/>
        <v>0.92842928347499987</v>
      </c>
      <c r="AN435">
        <f t="shared" si="137"/>
        <v>-0.44213181709162508</v>
      </c>
      <c r="AO435">
        <f t="shared" si="138"/>
        <v>0.15709550391856125</v>
      </c>
      <c r="AP435">
        <f t="shared" si="139"/>
        <v>-4.1371543789717052E-2</v>
      </c>
      <c r="AQ435">
        <f t="shared" si="140"/>
        <v>8.0710539329685131E-3</v>
      </c>
      <c r="AR435">
        <f t="shared" si="141"/>
        <v>-9.8995399831276645E-4</v>
      </c>
      <c r="AS435">
        <f t="shared" si="142"/>
        <v>5.3842174814050311E-5</v>
      </c>
      <c r="BJ435">
        <f t="shared" si="143"/>
        <v>1.2716149999999999</v>
      </c>
      <c r="BK435">
        <f t="shared" si="144"/>
        <v>0.80176927499999995</v>
      </c>
      <c r="BL435">
        <f t="shared" si="145"/>
        <v>0.44390646539999989</v>
      </c>
      <c r="BM435">
        <f t="shared" si="146"/>
        <v>-2.8437418358325001E-2</v>
      </c>
      <c r="BN435">
        <f t="shared" si="147"/>
        <v>5.789356843067438E-5</v>
      </c>
    </row>
    <row r="436" spans="1:66" ht="15">
      <c r="A436" s="32">
        <v>7</v>
      </c>
      <c r="B436" s="33">
        <f t="shared" ca="1" si="148"/>
        <v>1413.8919076794211</v>
      </c>
      <c r="C436">
        <f t="shared" si="149"/>
        <v>1382</v>
      </c>
      <c r="D436">
        <f t="shared" ca="1" si="132"/>
        <v>6.9946612421180738</v>
      </c>
      <c r="E436">
        <f t="shared" ca="1" si="150"/>
        <v>7.0006470162123069</v>
      </c>
      <c r="F436">
        <f t="shared" ca="1" si="151"/>
        <v>1413</v>
      </c>
      <c r="G436">
        <f t="shared" ca="1" si="152"/>
        <v>1414</v>
      </c>
      <c r="M436" s="280">
        <v>466</v>
      </c>
      <c r="N436" s="280">
        <f t="shared" si="133"/>
        <v>1.7945095769057302</v>
      </c>
      <c r="AK436">
        <f t="shared" si="134"/>
        <v>-9.1941659999999995E-2</v>
      </c>
      <c r="AL436">
        <f t="shared" si="135"/>
        <v>1.2751563420000001</v>
      </c>
      <c r="AM436">
        <f t="shared" si="136"/>
        <v>0.93242682151599987</v>
      </c>
      <c r="AN436">
        <f t="shared" si="137"/>
        <v>-0.44499041915482407</v>
      </c>
      <c r="AO436">
        <f t="shared" si="138"/>
        <v>0.15845122856833693</v>
      </c>
      <c r="AP436">
        <f t="shared" si="139"/>
        <v>-4.1818316574624897E-2</v>
      </c>
      <c r="AQ436">
        <f t="shared" si="140"/>
        <v>8.1757580790407514E-3</v>
      </c>
      <c r="AR436">
        <f t="shared" si="141"/>
        <v>-1.0049530223460114E-3</v>
      </c>
      <c r="AS436">
        <f t="shared" si="142"/>
        <v>5.4775494147534777E-5</v>
      </c>
      <c r="BJ436">
        <f t="shared" si="143"/>
        <v>1.2716149999999999</v>
      </c>
      <c r="BK436">
        <f t="shared" si="144"/>
        <v>0.80349351000000002</v>
      </c>
      <c r="BL436">
        <f t="shared" si="145"/>
        <v>0.44581779350399992</v>
      </c>
      <c r="BM436">
        <f t="shared" si="146"/>
        <v>-2.8621280409524802E-2</v>
      </c>
      <c r="BN436">
        <f t="shared" si="147"/>
        <v>5.8393186407173749E-5</v>
      </c>
    </row>
    <row r="437" spans="1:66" ht="15">
      <c r="A437" s="32">
        <v>7</v>
      </c>
      <c r="B437" s="33">
        <f t="shared" ca="1" si="148"/>
        <v>1413.8919076794211</v>
      </c>
      <c r="C437">
        <f t="shared" si="149"/>
        <v>1382</v>
      </c>
      <c r="D437">
        <f t="shared" ca="1" si="132"/>
        <v>6.9946612421180738</v>
      </c>
      <c r="E437">
        <f t="shared" ca="1" si="150"/>
        <v>7.0006470162123069</v>
      </c>
      <c r="F437">
        <f t="shared" ca="1" si="151"/>
        <v>1413</v>
      </c>
      <c r="G437">
        <f t="shared" ca="1" si="152"/>
        <v>1414</v>
      </c>
      <c r="M437" s="280">
        <v>467</v>
      </c>
      <c r="N437" s="280">
        <f t="shared" si="133"/>
        <v>1.7993866365364395</v>
      </c>
      <c r="AK437">
        <f t="shared" si="134"/>
        <v>-9.1941659999999995E-2</v>
      </c>
      <c r="AL437">
        <f t="shared" si="135"/>
        <v>1.2778927290000002</v>
      </c>
      <c r="AM437">
        <f t="shared" si="136"/>
        <v>0.93643294717899994</v>
      </c>
      <c r="AN437">
        <f t="shared" si="137"/>
        <v>-0.44786131626174708</v>
      </c>
      <c r="AO437">
        <f t="shared" si="138"/>
        <v>0.15981570921012825</v>
      </c>
      <c r="AP437">
        <f t="shared" si="139"/>
        <v>-4.2268940822339292E-2</v>
      </c>
      <c r="AQ437">
        <f t="shared" si="140"/>
        <v>8.281591707475203E-3</v>
      </c>
      <c r="AR437">
        <f t="shared" si="141"/>
        <v>-1.0201464151781121E-3</v>
      </c>
      <c r="AS437">
        <f t="shared" si="142"/>
        <v>5.5722939100325043E-5</v>
      </c>
      <c r="BJ437">
        <f t="shared" si="143"/>
        <v>1.2716149999999999</v>
      </c>
      <c r="BK437">
        <f t="shared" si="144"/>
        <v>0.80521774499999998</v>
      </c>
      <c r="BL437">
        <f t="shared" si="145"/>
        <v>0.44773322757599993</v>
      </c>
      <c r="BM437">
        <f t="shared" si="146"/>
        <v>-2.8805933264029401E-2</v>
      </c>
      <c r="BN437">
        <f t="shared" si="147"/>
        <v>5.8896031182723965E-5</v>
      </c>
    </row>
    <row r="438" spans="1:66" ht="15">
      <c r="A438" s="32">
        <v>7</v>
      </c>
      <c r="B438" s="33">
        <f t="shared" ca="1" si="148"/>
        <v>1413.8919076794211</v>
      </c>
      <c r="C438">
        <f t="shared" si="149"/>
        <v>1382</v>
      </c>
      <c r="D438">
        <f t="shared" ca="1" si="132"/>
        <v>6.9946612421180738</v>
      </c>
      <c r="E438">
        <f t="shared" ca="1" si="150"/>
        <v>7.0006470162123069</v>
      </c>
      <c r="F438">
        <f t="shared" ca="1" si="151"/>
        <v>1413</v>
      </c>
      <c r="G438">
        <f t="shared" ca="1" si="152"/>
        <v>1414</v>
      </c>
      <c r="M438" s="280">
        <v>468</v>
      </c>
      <c r="N438" s="280">
        <f t="shared" si="133"/>
        <v>1.8042658367159712</v>
      </c>
      <c r="AK438">
        <f t="shared" si="134"/>
        <v>-9.1941659999999995E-2</v>
      </c>
      <c r="AL438">
        <f t="shared" si="135"/>
        <v>1.2806291160000001</v>
      </c>
      <c r="AM438">
        <f t="shared" si="136"/>
        <v>0.94044766046399986</v>
      </c>
      <c r="AN438">
        <f t="shared" si="137"/>
        <v>-0.45074453479660809</v>
      </c>
      <c r="AO438">
        <f t="shared" si="138"/>
        <v>0.16118898346359245</v>
      </c>
      <c r="AP438">
        <f t="shared" si="139"/>
        <v>-4.2723441380892825E-2</v>
      </c>
      <c r="AQ438">
        <f t="shared" si="140"/>
        <v>8.3885645446291589E-3</v>
      </c>
      <c r="AR438">
        <f t="shared" si="141"/>
        <v>-1.0355362712746326E-3</v>
      </c>
      <c r="AS438">
        <f t="shared" si="142"/>
        <v>5.66846925251632E-5</v>
      </c>
      <c r="BJ438">
        <f t="shared" si="143"/>
        <v>1.2716149999999999</v>
      </c>
      <c r="BK438">
        <f t="shared" si="144"/>
        <v>0.80694197999999995</v>
      </c>
      <c r="BL438">
        <f t="shared" si="145"/>
        <v>0.44965276761599993</v>
      </c>
      <c r="BM438">
        <f t="shared" si="146"/>
        <v>-2.8991378618841601E-2</v>
      </c>
      <c r="BN438">
        <f t="shared" si="147"/>
        <v>5.9402116621096709E-5</v>
      </c>
    </row>
    <row r="439" spans="1:66" ht="15">
      <c r="A439" s="32">
        <v>7</v>
      </c>
      <c r="B439" s="33">
        <f t="shared" ca="1" si="148"/>
        <v>1413.8919076794211</v>
      </c>
      <c r="C439">
        <f t="shared" si="149"/>
        <v>1382</v>
      </c>
      <c r="D439">
        <f t="shared" ca="1" si="132"/>
        <v>6.9946612421180738</v>
      </c>
      <c r="E439">
        <f t="shared" ca="1" si="150"/>
        <v>7.0006470162123069</v>
      </c>
      <c r="F439">
        <f t="shared" ca="1" si="151"/>
        <v>1413</v>
      </c>
      <c r="G439">
        <f t="shared" ca="1" si="152"/>
        <v>1414</v>
      </c>
      <c r="M439" s="280">
        <v>469</v>
      </c>
      <c r="N439" s="280">
        <f t="shared" si="133"/>
        <v>1.8091471716671141</v>
      </c>
      <c r="AK439">
        <f t="shared" si="134"/>
        <v>-9.1941659999999995E-2</v>
      </c>
      <c r="AL439">
        <f t="shared" si="135"/>
        <v>1.2833655030000002</v>
      </c>
      <c r="AM439">
        <f t="shared" si="136"/>
        <v>0.94447096137099995</v>
      </c>
      <c r="AN439">
        <f t="shared" si="137"/>
        <v>-0.45364010114362108</v>
      </c>
      <c r="AO439">
        <f t="shared" si="138"/>
        <v>0.16257108902902906</v>
      </c>
      <c r="AP439">
        <f t="shared" si="139"/>
        <v>-4.3181843204961767E-2</v>
      </c>
      <c r="AQ439">
        <f t="shared" si="140"/>
        <v>8.4966863795428657E-3</v>
      </c>
      <c r="AR439">
        <f t="shared" si="141"/>
        <v>-1.0511247031178791E-3</v>
      </c>
      <c r="AS439">
        <f t="shared" si="142"/>
        <v>5.7660939243039084E-5</v>
      </c>
      <c r="BJ439">
        <f t="shared" si="143"/>
        <v>1.2716149999999999</v>
      </c>
      <c r="BK439">
        <f t="shared" si="144"/>
        <v>0.80866621500000002</v>
      </c>
      <c r="BL439">
        <f t="shared" si="145"/>
        <v>0.45157641362399992</v>
      </c>
      <c r="BM439">
        <f t="shared" si="146"/>
        <v>-2.91776181709642E-2</v>
      </c>
      <c r="BN439">
        <f t="shared" si="147"/>
        <v>5.9911456615782365E-5</v>
      </c>
    </row>
    <row r="440" spans="1:66" ht="15">
      <c r="A440" s="32">
        <v>7</v>
      </c>
      <c r="B440" s="33">
        <f t="shared" ca="1" si="148"/>
        <v>1413.8919076794211</v>
      </c>
      <c r="C440">
        <f t="shared" si="149"/>
        <v>1382</v>
      </c>
      <c r="D440">
        <f t="shared" ca="1" si="132"/>
        <v>6.9946612421180738</v>
      </c>
      <c r="E440">
        <f t="shared" ca="1" si="150"/>
        <v>7.0006470162123069</v>
      </c>
      <c r="F440">
        <f t="shared" ca="1" si="151"/>
        <v>1413</v>
      </c>
      <c r="G440">
        <f t="shared" ca="1" si="152"/>
        <v>1414</v>
      </c>
      <c r="M440" s="280">
        <v>470</v>
      </c>
      <c r="N440" s="280">
        <f t="shared" si="133"/>
        <v>1.8140306356332312</v>
      </c>
      <c r="AK440">
        <f t="shared" si="134"/>
        <v>-9.1941659999999995E-2</v>
      </c>
      <c r="AL440">
        <f t="shared" si="135"/>
        <v>1.2861018900000001</v>
      </c>
      <c r="AM440">
        <f t="shared" si="136"/>
        <v>0.94850284989999989</v>
      </c>
      <c r="AN440">
        <f t="shared" si="137"/>
        <v>-0.45654804168700008</v>
      </c>
      <c r="AO440">
        <f t="shared" si="138"/>
        <v>0.16396206368738001</v>
      </c>
      <c r="AP440">
        <f t="shared" si="139"/>
        <v>-4.3644171356094406E-2</v>
      </c>
      <c r="AQ440">
        <f t="shared" si="140"/>
        <v>8.6059670642082628E-3</v>
      </c>
      <c r="AR440">
        <f t="shared" si="141"/>
        <v>-1.0669138413228864E-3</v>
      </c>
      <c r="AS440">
        <f t="shared" si="142"/>
        <v>5.8651866060103039E-5</v>
      </c>
      <c r="BJ440">
        <f t="shared" si="143"/>
        <v>1.2716149999999999</v>
      </c>
      <c r="BK440">
        <f t="shared" si="144"/>
        <v>0.81039044999999998</v>
      </c>
      <c r="BL440">
        <f t="shared" si="145"/>
        <v>0.4535041655999999</v>
      </c>
      <c r="BM440">
        <f t="shared" si="146"/>
        <v>-2.93646536174E-2</v>
      </c>
      <c r="BN440">
        <f t="shared" si="147"/>
        <v>6.0424065089990001E-5</v>
      </c>
    </row>
    <row r="441" spans="1:66" ht="15">
      <c r="A441" s="32">
        <v>7</v>
      </c>
      <c r="B441" s="33">
        <f t="shared" ca="1" si="148"/>
        <v>1413.8919076794211</v>
      </c>
      <c r="C441">
        <f t="shared" si="149"/>
        <v>1382</v>
      </c>
      <c r="D441">
        <f t="shared" ca="1" si="132"/>
        <v>6.9946612421180738</v>
      </c>
      <c r="E441">
        <f t="shared" ca="1" si="150"/>
        <v>7.0006470162123069</v>
      </c>
      <c r="F441">
        <f t="shared" ca="1" si="151"/>
        <v>1413</v>
      </c>
      <c r="G441">
        <f t="shared" ca="1" si="152"/>
        <v>1414</v>
      </c>
      <c r="M441" s="280">
        <v>471</v>
      </c>
      <c r="N441" s="280">
        <f t="shared" si="133"/>
        <v>1.8189162228781999</v>
      </c>
      <c r="AK441">
        <f t="shared" si="134"/>
        <v>-9.1941659999999995E-2</v>
      </c>
      <c r="AL441">
        <f t="shared" si="135"/>
        <v>1.2888382770000002</v>
      </c>
      <c r="AM441">
        <f t="shared" si="136"/>
        <v>0.95254332605099989</v>
      </c>
      <c r="AN441">
        <f t="shared" si="137"/>
        <v>-0.45946838281095909</v>
      </c>
      <c r="AO441">
        <f t="shared" si="138"/>
        <v>0.16536194530022952</v>
      </c>
      <c r="AP441">
        <f t="shared" si="139"/>
        <v>-4.4110451002939428E-2</v>
      </c>
      <c r="AQ441">
        <f t="shared" si="140"/>
        <v>8.7164165138382856E-3</v>
      </c>
      <c r="AR441">
        <f t="shared" si="141"/>
        <v>-1.082905834753903E-3</v>
      </c>
      <c r="AS441">
        <f t="shared" si="142"/>
        <v>5.965766178468751E-5</v>
      </c>
      <c r="BJ441">
        <f t="shared" si="143"/>
        <v>1.2716149999999999</v>
      </c>
      <c r="BK441">
        <f t="shared" si="144"/>
        <v>0.81211468499999995</v>
      </c>
      <c r="BL441">
        <f t="shared" si="145"/>
        <v>0.45543602354399992</v>
      </c>
      <c r="BM441">
        <f t="shared" si="146"/>
        <v>-2.95524866551518E-2</v>
      </c>
      <c r="BN441">
        <f t="shared" si="147"/>
        <v>6.0939955996647405E-5</v>
      </c>
    </row>
    <row r="442" spans="1:66" ht="15">
      <c r="A442" s="32">
        <v>7</v>
      </c>
      <c r="B442" s="33">
        <f t="shared" ca="1" si="148"/>
        <v>1413.8919076794211</v>
      </c>
      <c r="C442">
        <f t="shared" si="149"/>
        <v>1382</v>
      </c>
      <c r="D442">
        <f t="shared" ca="1" si="132"/>
        <v>6.9946612421180738</v>
      </c>
      <c r="E442">
        <f t="shared" ca="1" si="150"/>
        <v>7.0006470162123069</v>
      </c>
      <c r="F442">
        <f t="shared" ca="1" si="151"/>
        <v>1413</v>
      </c>
      <c r="G442">
        <f t="shared" ca="1" si="152"/>
        <v>1414</v>
      </c>
      <c r="M442" s="280">
        <v>472</v>
      </c>
      <c r="N442" s="280">
        <f t="shared" si="133"/>
        <v>1.8238039276863578</v>
      </c>
      <c r="AK442">
        <f t="shared" si="134"/>
        <v>-9.1941659999999995E-2</v>
      </c>
      <c r="AL442">
        <f t="shared" si="135"/>
        <v>1.2915746640000001</v>
      </c>
      <c r="AM442">
        <f t="shared" si="136"/>
        <v>0.95659238982399986</v>
      </c>
      <c r="AN442">
        <f t="shared" si="137"/>
        <v>-0.46240115089971207</v>
      </c>
      <c r="AO442">
        <f t="shared" si="138"/>
        <v>0.16677077180980429</v>
      </c>
      <c r="AP442">
        <f t="shared" si="139"/>
        <v>-4.4580707421474262E-2</v>
      </c>
      <c r="AQ442">
        <f t="shared" si="140"/>
        <v>8.828044707136766E-3</v>
      </c>
      <c r="AR442">
        <f t="shared" si="141"/>
        <v>-1.0991028506413701E-3</v>
      </c>
      <c r="AS442">
        <f t="shared" si="142"/>
        <v>6.067851724443781E-5</v>
      </c>
      <c r="BJ442">
        <f t="shared" si="143"/>
        <v>1.2716149999999999</v>
      </c>
      <c r="BK442">
        <f t="shared" si="144"/>
        <v>0.81383892000000002</v>
      </c>
      <c r="BL442">
        <f t="shared" si="145"/>
        <v>0.45737198745599994</v>
      </c>
      <c r="BM442">
        <f t="shared" si="146"/>
        <v>-2.9741118981222402E-2</v>
      </c>
      <c r="BN442">
        <f t="shared" si="147"/>
        <v>6.1459143318401033E-5</v>
      </c>
    </row>
    <row r="443" spans="1:66" ht="15">
      <c r="A443" s="32">
        <v>7</v>
      </c>
      <c r="B443" s="33">
        <f t="shared" ca="1" si="148"/>
        <v>1413.8919076794211</v>
      </c>
      <c r="C443">
        <f t="shared" si="149"/>
        <v>1382</v>
      </c>
      <c r="D443">
        <f t="shared" ca="1" si="132"/>
        <v>6.9946612421180738</v>
      </c>
      <c r="E443">
        <f t="shared" ca="1" si="150"/>
        <v>7.0006470162123069</v>
      </c>
      <c r="F443">
        <f t="shared" ca="1" si="151"/>
        <v>1413</v>
      </c>
      <c r="G443">
        <f t="shared" ca="1" si="152"/>
        <v>1414</v>
      </c>
      <c r="M443" s="280">
        <v>473</v>
      </c>
      <c r="N443" s="280">
        <f t="shared" si="133"/>
        <v>1.8286937443624396</v>
      </c>
      <c r="AK443">
        <f t="shared" si="134"/>
        <v>-9.1941659999999995E-2</v>
      </c>
      <c r="AL443">
        <f t="shared" si="135"/>
        <v>1.2943110510000002</v>
      </c>
      <c r="AM443">
        <f t="shared" si="136"/>
        <v>0.96065004121899988</v>
      </c>
      <c r="AN443">
        <f t="shared" si="137"/>
        <v>-0.46534637233747306</v>
      </c>
      <c r="AO443">
        <f t="shared" si="138"/>
        <v>0.16818858123897321</v>
      </c>
      <c r="AP443">
        <f t="shared" si="139"/>
        <v>-4.5054965995233454E-2</v>
      </c>
      <c r="AQ443">
        <f t="shared" si="140"/>
        <v>8.9408616865688777E-3</v>
      </c>
      <c r="AR443">
        <f t="shared" si="141"/>
        <v>-1.1155070746994044E-3</v>
      </c>
      <c r="AS443">
        <f t="shared" si="142"/>
        <v>6.1714625303552643E-5</v>
      </c>
      <c r="BJ443">
        <f t="shared" si="143"/>
        <v>1.2716149999999999</v>
      </c>
      <c r="BK443">
        <f t="shared" si="144"/>
        <v>0.81556315499999998</v>
      </c>
      <c r="BL443">
        <f t="shared" si="145"/>
        <v>0.45931205733599995</v>
      </c>
      <c r="BM443">
        <f t="shared" si="146"/>
        <v>-2.9930552292614602E-2</v>
      </c>
      <c r="BN443">
        <f t="shared" si="147"/>
        <v>6.198164106761604E-5</v>
      </c>
    </row>
    <row r="444" spans="1:66" ht="15">
      <c r="A444" s="32">
        <v>7</v>
      </c>
      <c r="B444" s="33">
        <f t="shared" ca="1" si="148"/>
        <v>1413.8919076794211</v>
      </c>
      <c r="C444">
        <f t="shared" si="149"/>
        <v>1382</v>
      </c>
      <c r="D444">
        <f t="shared" ca="1" si="132"/>
        <v>6.9946612421180738</v>
      </c>
      <c r="E444">
        <f t="shared" ca="1" si="150"/>
        <v>7.0006470162123069</v>
      </c>
      <c r="F444">
        <f t="shared" ca="1" si="151"/>
        <v>1413</v>
      </c>
      <c r="G444">
        <f t="shared" ca="1" si="152"/>
        <v>1414</v>
      </c>
      <c r="M444" s="280">
        <v>474</v>
      </c>
      <c r="N444" s="280">
        <f t="shared" si="133"/>
        <v>1.8335856672315229</v>
      </c>
      <c r="AK444">
        <f t="shared" si="134"/>
        <v>-9.1941659999999995E-2</v>
      </c>
      <c r="AL444">
        <f t="shared" si="135"/>
        <v>1.2970474380000001</v>
      </c>
      <c r="AM444">
        <f t="shared" si="136"/>
        <v>0.96471628023599987</v>
      </c>
      <c r="AN444">
        <f t="shared" si="137"/>
        <v>-0.46830407350845604</v>
      </c>
      <c r="AO444">
        <f t="shared" si="138"/>
        <v>0.16961541169124764</v>
      </c>
      <c r="AP444">
        <f t="shared" si="139"/>
        <v>-4.5533252215537008E-2</v>
      </c>
      <c r="AQ444">
        <f t="shared" si="140"/>
        <v>9.054877558632185E-3</v>
      </c>
      <c r="AR444">
        <f t="shared" si="141"/>
        <v>-1.1321207112437767E-3</v>
      </c>
      <c r="AS444">
        <f t="shared" si="142"/>
        <v>6.2766180880134725E-5</v>
      </c>
      <c r="BJ444">
        <f t="shared" si="143"/>
        <v>1.2716149999999999</v>
      </c>
      <c r="BK444">
        <f t="shared" si="144"/>
        <v>0.81728738999999995</v>
      </c>
      <c r="BL444">
        <f t="shared" si="145"/>
        <v>0.46125623318399994</v>
      </c>
      <c r="BM444">
        <f t="shared" si="146"/>
        <v>-3.0120788286331201E-2</v>
      </c>
      <c r="BN444">
        <f t="shared" si="147"/>
        <v>6.2507463286376306E-5</v>
      </c>
    </row>
    <row r="445" spans="1:66" ht="15">
      <c r="A445" s="32">
        <v>7</v>
      </c>
      <c r="B445" s="33">
        <f t="shared" ca="1" si="148"/>
        <v>1413.8919076794211</v>
      </c>
      <c r="C445">
        <f t="shared" si="149"/>
        <v>1382</v>
      </c>
      <c r="D445">
        <f t="shared" ca="1" si="132"/>
        <v>6.9946612421180738</v>
      </c>
      <c r="E445">
        <f t="shared" ca="1" si="150"/>
        <v>7.0006470162123069</v>
      </c>
      <c r="F445">
        <f t="shared" ca="1" si="151"/>
        <v>1413</v>
      </c>
      <c r="G445">
        <f t="shared" ca="1" si="152"/>
        <v>1414</v>
      </c>
      <c r="M445" s="280">
        <v>475</v>
      </c>
      <c r="N445" s="280">
        <f t="shared" si="133"/>
        <v>1.8384796906389691</v>
      </c>
      <c r="AK445">
        <f t="shared" si="134"/>
        <v>-9.1941659999999995E-2</v>
      </c>
      <c r="AL445">
        <f t="shared" si="135"/>
        <v>1.2997838250000002</v>
      </c>
      <c r="AM445">
        <f t="shared" si="136"/>
        <v>0.96879110687499992</v>
      </c>
      <c r="AN445">
        <f t="shared" si="137"/>
        <v>-0.47127428079687506</v>
      </c>
      <c r="AO445">
        <f t="shared" si="138"/>
        <v>0.17105130135078125</v>
      </c>
      <c r="AP445">
        <f t="shared" si="139"/>
        <v>-4.6015591681718752E-2</v>
      </c>
      <c r="AQ445">
        <f t="shared" si="140"/>
        <v>9.1701024941282447E-3</v>
      </c>
      <c r="AR445">
        <f t="shared" si="141"/>
        <v>-1.1489459833103931E-3</v>
      </c>
      <c r="AS445">
        <f t="shared" si="142"/>
        <v>6.3833380963652087E-5</v>
      </c>
      <c r="BJ445">
        <f t="shared" si="143"/>
        <v>1.2716149999999999</v>
      </c>
      <c r="BK445">
        <f t="shared" si="144"/>
        <v>0.81901162500000002</v>
      </c>
      <c r="BL445">
        <f t="shared" si="145"/>
        <v>0.46320451499999993</v>
      </c>
      <c r="BM445">
        <f t="shared" si="146"/>
        <v>-3.0311828659375002E-2</v>
      </c>
      <c r="BN445">
        <f t="shared" si="147"/>
        <v>6.303662404648438E-5</v>
      </c>
    </row>
    <row r="446" spans="1:66" ht="15">
      <c r="A446" s="32">
        <v>7</v>
      </c>
      <c r="B446" s="33">
        <f t="shared" ca="1" si="148"/>
        <v>1413.8919076794211</v>
      </c>
      <c r="C446">
        <f t="shared" si="149"/>
        <v>1382</v>
      </c>
      <c r="D446">
        <f t="shared" ca="1" si="132"/>
        <v>6.9946612421180738</v>
      </c>
      <c r="E446">
        <f t="shared" ca="1" si="150"/>
        <v>7.0006470162123069</v>
      </c>
      <c r="F446">
        <f t="shared" ca="1" si="151"/>
        <v>1413</v>
      </c>
      <c r="G446">
        <f t="shared" ca="1" si="152"/>
        <v>1414</v>
      </c>
      <c r="M446" s="280">
        <v>476</v>
      </c>
      <c r="N446" s="280">
        <f t="shared" si="133"/>
        <v>1.8433758089503642</v>
      </c>
      <c r="AK446">
        <f t="shared" si="134"/>
        <v>-9.1941659999999995E-2</v>
      </c>
      <c r="AL446">
        <f t="shared" si="135"/>
        <v>1.3025202120000001</v>
      </c>
      <c r="AM446">
        <f t="shared" si="136"/>
        <v>0.97287452113599993</v>
      </c>
      <c r="AN446">
        <f t="shared" si="137"/>
        <v>-0.47425702058694408</v>
      </c>
      <c r="AO446">
        <f t="shared" si="138"/>
        <v>0.17249628848237003</v>
      </c>
      <c r="AP446">
        <f t="shared" si="139"/>
        <v>-4.6502010101354713E-2</v>
      </c>
      <c r="AQ446">
        <f t="shared" si="140"/>
        <v>9.2865467284348E-3</v>
      </c>
      <c r="AR446">
        <f t="shared" si="141"/>
        <v>-1.1659851327742799E-3</v>
      </c>
      <c r="AS446">
        <f t="shared" si="142"/>
        <v>6.4916424632510415E-5</v>
      </c>
      <c r="BJ446">
        <f t="shared" si="143"/>
        <v>1.2716149999999999</v>
      </c>
      <c r="BK446">
        <f t="shared" si="144"/>
        <v>0.82073585999999998</v>
      </c>
      <c r="BL446">
        <f t="shared" si="145"/>
        <v>0.4651569027839999</v>
      </c>
      <c r="BM446">
        <f t="shared" si="146"/>
        <v>-3.0503675108748803E-2</v>
      </c>
      <c r="BN446">
        <f t="shared" si="147"/>
        <v>6.3569137449461508E-5</v>
      </c>
    </row>
    <row r="447" spans="1:66" ht="15">
      <c r="A447" s="32">
        <v>7</v>
      </c>
      <c r="B447" s="33">
        <f t="shared" ca="1" si="148"/>
        <v>1413.8919076794211</v>
      </c>
      <c r="C447">
        <f t="shared" si="149"/>
        <v>1382</v>
      </c>
      <c r="D447">
        <f t="shared" ca="1" si="132"/>
        <v>6.9946612421180738</v>
      </c>
      <c r="E447">
        <f t="shared" ca="1" si="150"/>
        <v>7.0006470162123069</v>
      </c>
      <c r="F447">
        <f t="shared" ca="1" si="151"/>
        <v>1413</v>
      </c>
      <c r="G447">
        <f t="shared" ca="1" si="152"/>
        <v>1414</v>
      </c>
      <c r="M447" s="280">
        <v>477</v>
      </c>
      <c r="N447" s="280">
        <f t="shared" si="133"/>
        <v>1.8482740165514655</v>
      </c>
      <c r="AK447">
        <f t="shared" si="134"/>
        <v>-9.1941659999999995E-2</v>
      </c>
      <c r="AL447">
        <f t="shared" si="135"/>
        <v>1.3052565990000002</v>
      </c>
      <c r="AM447">
        <f t="shared" si="136"/>
        <v>0.97696652301899989</v>
      </c>
      <c r="AN447">
        <f t="shared" si="137"/>
        <v>-0.47725231926287709</v>
      </c>
      <c r="AO447">
        <f t="shared" si="138"/>
        <v>0.1739504114314524</v>
      </c>
      <c r="AP447">
        <f t="shared" si="139"/>
        <v>-4.6992533290491446E-2</v>
      </c>
      <c r="AQ447">
        <f t="shared" si="140"/>
        <v>9.4042205617785295E-3</v>
      </c>
      <c r="AR447">
        <f t="shared" si="141"/>
        <v>-1.1832404204690672E-3</v>
      </c>
      <c r="AS447">
        <f t="shared" si="142"/>
        <v>6.6015513071737098E-5</v>
      </c>
      <c r="BJ447">
        <f t="shared" si="143"/>
        <v>1.2716149999999999</v>
      </c>
      <c r="BK447">
        <f t="shared" si="144"/>
        <v>0.82246009499999995</v>
      </c>
      <c r="BL447">
        <f t="shared" si="145"/>
        <v>0.46711339653599993</v>
      </c>
      <c r="BM447">
        <f t="shared" si="146"/>
        <v>-3.0696329331455403E-2</v>
      </c>
      <c r="BN447">
        <f t="shared" si="147"/>
        <v>6.4105017626547639E-5</v>
      </c>
    </row>
    <row r="448" spans="1:66" ht="15">
      <c r="A448" s="32">
        <v>7</v>
      </c>
      <c r="B448" s="33">
        <f t="shared" ca="1" si="148"/>
        <v>1413.8919076794211</v>
      </c>
      <c r="C448">
        <f t="shared" si="149"/>
        <v>1382</v>
      </c>
      <c r="D448">
        <f t="shared" ca="1" si="132"/>
        <v>6.9946612421180738</v>
      </c>
      <c r="E448">
        <f t="shared" ca="1" si="150"/>
        <v>7.0006470162123069</v>
      </c>
      <c r="F448">
        <f t="shared" ca="1" si="151"/>
        <v>1413</v>
      </c>
      <c r="G448">
        <f t="shared" ca="1" si="152"/>
        <v>1414</v>
      </c>
      <c r="M448" s="280">
        <v>478</v>
      </c>
      <c r="N448" s="280">
        <f t="shared" si="133"/>
        <v>1.8531743078481384</v>
      </c>
      <c r="AK448">
        <f t="shared" si="134"/>
        <v>-9.1941659999999995E-2</v>
      </c>
      <c r="AL448">
        <f t="shared" si="135"/>
        <v>1.3079929860000001</v>
      </c>
      <c r="AM448">
        <f t="shared" si="136"/>
        <v>0.98106711252399992</v>
      </c>
      <c r="AN448">
        <f t="shared" si="137"/>
        <v>-0.48026020320888807</v>
      </c>
      <c r="AO448">
        <f t="shared" si="138"/>
        <v>0.17541370862410907</v>
      </c>
      <c r="AP448">
        <f t="shared" si="139"/>
        <v>-4.7487187173874415E-2</v>
      </c>
      <c r="AQ448">
        <f t="shared" si="140"/>
        <v>9.5231343595083943E-3</v>
      </c>
      <c r="AR448">
        <f t="shared" si="141"/>
        <v>-1.2007141263069819E-3</v>
      </c>
      <c r="AS448">
        <f t="shared" si="142"/>
        <v>6.7130849590777073E-5</v>
      </c>
      <c r="BJ448">
        <f t="shared" si="143"/>
        <v>1.2716149999999999</v>
      </c>
      <c r="BK448">
        <f t="shared" si="144"/>
        <v>0.82418433000000002</v>
      </c>
      <c r="BL448">
        <f t="shared" si="145"/>
        <v>0.46907399625599994</v>
      </c>
      <c r="BM448">
        <f t="shared" si="146"/>
        <v>-3.0889793024497601E-2</v>
      </c>
      <c r="BN448">
        <f t="shared" si="147"/>
        <v>6.4644278738701432E-5</v>
      </c>
    </row>
    <row r="449" spans="1:66" ht="15">
      <c r="A449" s="32">
        <v>7</v>
      </c>
      <c r="B449" s="33">
        <f t="shared" ca="1" si="148"/>
        <v>1413.8919076794211</v>
      </c>
      <c r="C449">
        <f t="shared" si="149"/>
        <v>1382</v>
      </c>
      <c r="D449">
        <f t="shared" ca="1" si="132"/>
        <v>6.9946612421180738</v>
      </c>
      <c r="E449">
        <f t="shared" ca="1" si="150"/>
        <v>7.0006470162123069</v>
      </c>
      <c r="F449">
        <f t="shared" ca="1" si="151"/>
        <v>1413</v>
      </c>
      <c r="G449">
        <f t="shared" ca="1" si="152"/>
        <v>1414</v>
      </c>
      <c r="M449" s="280">
        <v>479</v>
      </c>
      <c r="N449" s="280">
        <f t="shared" si="133"/>
        <v>1.8580766772663071</v>
      </c>
      <c r="AK449">
        <f t="shared" si="134"/>
        <v>-9.1941659999999995E-2</v>
      </c>
      <c r="AL449">
        <f t="shared" si="135"/>
        <v>1.310729373</v>
      </c>
      <c r="AM449">
        <f t="shared" si="136"/>
        <v>0.9851762896509999</v>
      </c>
      <c r="AN449">
        <f t="shared" si="137"/>
        <v>-0.48328069880919106</v>
      </c>
      <c r="AO449">
        <f t="shared" si="138"/>
        <v>0.17688621856706313</v>
      </c>
      <c r="AP449">
        <f t="shared" si="139"/>
        <v>-4.7985997785176357E-2</v>
      </c>
      <c r="AQ449">
        <f t="shared" si="140"/>
        <v>9.6432985523695371E-3</v>
      </c>
      <c r="AR449">
        <f t="shared" si="141"/>
        <v>-1.2184085493993416E-3</v>
      </c>
      <c r="AS449">
        <f t="shared" si="142"/>
        <v>6.8262639641401455E-5</v>
      </c>
      <c r="BJ449">
        <f t="shared" si="143"/>
        <v>1.2716149999999999</v>
      </c>
      <c r="BK449">
        <f t="shared" si="144"/>
        <v>0.82590856499999998</v>
      </c>
      <c r="BL449">
        <f t="shared" si="145"/>
        <v>0.47103870194399994</v>
      </c>
      <c r="BM449">
        <f t="shared" si="146"/>
        <v>-3.1084067884878202E-2</v>
      </c>
      <c r="BN449">
        <f t="shared" si="147"/>
        <v>6.5186934976600207E-5</v>
      </c>
    </row>
    <row r="450" spans="1:66" ht="15">
      <c r="A450" s="32">
        <v>7</v>
      </c>
      <c r="B450" s="33">
        <f t="shared" ca="1" si="148"/>
        <v>1413.8919076794211</v>
      </c>
      <c r="C450">
        <f t="shared" si="149"/>
        <v>1382</v>
      </c>
      <c r="D450">
        <f t="shared" ca="1" si="132"/>
        <v>6.9946612421180738</v>
      </c>
      <c r="E450">
        <f t="shared" ca="1" si="150"/>
        <v>7.0006470162123069</v>
      </c>
      <c r="F450">
        <f t="shared" ca="1" si="151"/>
        <v>1413</v>
      </c>
      <c r="G450">
        <f t="shared" ca="1" si="152"/>
        <v>1414</v>
      </c>
      <c r="M450" s="280">
        <v>480</v>
      </c>
      <c r="N450" s="280">
        <f t="shared" si="133"/>
        <v>1.8629811192518904</v>
      </c>
      <c r="AK450">
        <f t="shared" si="134"/>
        <v>-9.1941659999999995E-2</v>
      </c>
      <c r="AL450">
        <f t="shared" si="135"/>
        <v>1.3134657600000001</v>
      </c>
      <c r="AM450">
        <f t="shared" si="136"/>
        <v>0.98929405439999984</v>
      </c>
      <c r="AN450">
        <f t="shared" si="137"/>
        <v>-0.48631383244800008</v>
      </c>
      <c r="AO450">
        <f t="shared" si="138"/>
        <v>0.17836797984767999</v>
      </c>
      <c r="AP450">
        <f t="shared" si="139"/>
        <v>-4.8488991267225605E-2</v>
      </c>
      <c r="AQ450">
        <f t="shared" si="140"/>
        <v>9.7647236367777775E-3</v>
      </c>
      <c r="AR450">
        <f t="shared" si="141"/>
        <v>-1.2363260081775576E-3</v>
      </c>
      <c r="AS450">
        <f t="shared" si="142"/>
        <v>6.9411090835729011E-5</v>
      </c>
      <c r="BJ450">
        <f t="shared" si="143"/>
        <v>1.2716149999999999</v>
      </c>
      <c r="BK450">
        <f t="shared" si="144"/>
        <v>0.82763279999999995</v>
      </c>
      <c r="BL450">
        <f t="shared" si="145"/>
        <v>0.47300751359999993</v>
      </c>
      <c r="BM450">
        <f t="shared" si="146"/>
        <v>-3.1279155609599998E-2</v>
      </c>
      <c r="BN450">
        <f t="shared" si="147"/>
        <v>6.5733000560639997E-5</v>
      </c>
    </row>
    <row r="451" spans="1:66" ht="15">
      <c r="A451" s="32">
        <v>7</v>
      </c>
      <c r="B451" s="33">
        <f t="shared" ca="1" si="148"/>
        <v>1413.8919076794211</v>
      </c>
      <c r="C451">
        <f t="shared" si="149"/>
        <v>1382</v>
      </c>
      <c r="D451">
        <f t="shared" ref="D451:D514" ca="1" si="153">INDIRECT(ADDRESS(C451+1,14))</f>
        <v>6.9946612421180738</v>
      </c>
      <c r="E451">
        <f t="shared" ca="1" si="150"/>
        <v>7.0006470162123069</v>
      </c>
      <c r="F451">
        <f t="shared" ca="1" si="151"/>
        <v>1413</v>
      </c>
      <c r="G451">
        <f t="shared" ca="1" si="152"/>
        <v>1414</v>
      </c>
      <c r="M451" s="280">
        <v>481</v>
      </c>
      <c r="N451" s="280">
        <f t="shared" ref="N451:N514" si="154">IF(M451&gt;=$P$1,SUM(BJ451:BN451),SUM(AK451:AS451))</f>
        <v>1.8678876282707479</v>
      </c>
      <c r="AK451">
        <f t="shared" si="134"/>
        <v>-9.1941659999999995E-2</v>
      </c>
      <c r="AL451">
        <f t="shared" si="135"/>
        <v>1.316202147</v>
      </c>
      <c r="AM451">
        <f t="shared" si="136"/>
        <v>0.99342040677099985</v>
      </c>
      <c r="AN451">
        <f t="shared" si="137"/>
        <v>-0.48935963050952908</v>
      </c>
      <c r="AO451">
        <f t="shared" si="138"/>
        <v>0.17985903113396745</v>
      </c>
      <c r="AP451">
        <f t="shared" si="139"/>
        <v>-4.89961938722345E-2</v>
      </c>
      <c r="AQ451">
        <f t="shared" si="140"/>
        <v>9.8874201750946637E-3</v>
      </c>
      <c r="AR451">
        <f t="shared" si="141"/>
        <v>-1.2544688405146435E-3</v>
      </c>
      <c r="AS451">
        <f t="shared" si="142"/>
        <v>7.0576412964361041E-5</v>
      </c>
      <c r="BJ451">
        <f t="shared" si="143"/>
        <v>1.2716149999999999</v>
      </c>
      <c r="BK451">
        <f t="shared" si="144"/>
        <v>0.82935703500000002</v>
      </c>
      <c r="BL451">
        <f t="shared" si="145"/>
        <v>0.47498043122399991</v>
      </c>
      <c r="BM451">
        <f t="shared" si="146"/>
        <v>-3.1475057895665799E-2</v>
      </c>
      <c r="BN451">
        <f t="shared" si="147"/>
        <v>6.6282489740935563E-5</v>
      </c>
    </row>
    <row r="452" spans="1:66" ht="15">
      <c r="A452" s="32">
        <v>7</v>
      </c>
      <c r="B452" s="33">
        <f t="shared" ca="1" si="148"/>
        <v>1413.8919076794211</v>
      </c>
      <c r="C452">
        <f t="shared" si="149"/>
        <v>1382</v>
      </c>
      <c r="D452">
        <f t="shared" ca="1" si="153"/>
        <v>6.9946612421180738</v>
      </c>
      <c r="E452">
        <f t="shared" ca="1" si="150"/>
        <v>7.0006470162123069</v>
      </c>
      <c r="F452">
        <f t="shared" ca="1" si="151"/>
        <v>1413</v>
      </c>
      <c r="G452">
        <f t="shared" ca="1" si="152"/>
        <v>1414</v>
      </c>
      <c r="M452" s="280">
        <v>482</v>
      </c>
      <c r="N452" s="280">
        <f t="shared" si="154"/>
        <v>1.8727961988086261</v>
      </c>
      <c r="AK452">
        <f t="shared" ref="AK452:AK515" si="155">$M452^0*AA$2</f>
        <v>-9.1941659999999995E-2</v>
      </c>
      <c r="AL452">
        <f t="shared" ref="AL452:AL515" si="156">$M452^1*AB$2</f>
        <v>1.3189385340000002</v>
      </c>
      <c r="AM452">
        <f t="shared" ref="AM452:AM515" si="157">$M452^2*AC$2</f>
        <v>0.99755534676399993</v>
      </c>
      <c r="AN452">
        <f t="shared" ref="AN452:AN515" si="158">$M452^3*AD$2</f>
        <v>-0.49241811937799207</v>
      </c>
      <c r="AO452">
        <f t="shared" ref="AO452:AO515" si="159">$M452^4*AE$2</f>
        <v>0.18135941117457563</v>
      </c>
      <c r="AP452">
        <f t="shared" ref="AP452:AP515" si="160">$M452^5*AF$2</f>
        <v>-4.9507631962027697E-2</v>
      </c>
      <c r="AQ452">
        <f t="shared" ref="AQ452:AQ515" si="161">$M452^6*AG$2</f>
        <v>1.0011398795903114E-2</v>
      </c>
      <c r="AR452">
        <f t="shared" ref="AR452:AR515" si="162">$M452^7*AH$2</f>
        <v>-1.2728394038472339E-3</v>
      </c>
      <c r="AS452">
        <f t="shared" ref="AS452:AS515" si="163">$M452^8*AI$2</f>
        <v>7.1758818014630343E-5</v>
      </c>
      <c r="BJ452">
        <f t="shared" ref="BJ452:BJ515" si="164">$M452^0*BC$2</f>
        <v>1.2716149999999999</v>
      </c>
      <c r="BK452">
        <f t="shared" ref="BK452:BK515" si="165">$M452^1*BD$2</f>
        <v>0.83108126999999998</v>
      </c>
      <c r="BL452">
        <f t="shared" ref="BL452:BL515" si="166">$M452^2*BE$2</f>
        <v>0.47695745481599994</v>
      </c>
      <c r="BM452">
        <f t="shared" ref="BM452:BM515" si="167">$M452^3*BF$2</f>
        <v>-3.1671776440078403E-2</v>
      </c>
      <c r="BN452">
        <f t="shared" ref="BN452:BN515" si="168">$M452^4*BG$2</f>
        <v>6.683541679732031E-5</v>
      </c>
    </row>
    <row r="453" spans="1:66" ht="15">
      <c r="A453" s="32">
        <v>7</v>
      </c>
      <c r="B453" s="33">
        <f t="shared" ca="1" si="148"/>
        <v>1413.8919076794211</v>
      </c>
      <c r="C453">
        <f t="shared" si="149"/>
        <v>1382</v>
      </c>
      <c r="D453">
        <f t="shared" ca="1" si="153"/>
        <v>6.9946612421180738</v>
      </c>
      <c r="E453">
        <f t="shared" ca="1" si="150"/>
        <v>7.0006470162123069</v>
      </c>
      <c r="F453">
        <f t="shared" ca="1" si="151"/>
        <v>1413</v>
      </c>
      <c r="G453">
        <f t="shared" ca="1" si="152"/>
        <v>1414</v>
      </c>
      <c r="M453" s="280">
        <v>483</v>
      </c>
      <c r="N453" s="280">
        <f t="shared" si="154"/>
        <v>1.8777068253710976</v>
      </c>
      <c r="AK453">
        <f t="shared" si="155"/>
        <v>-9.1941659999999995E-2</v>
      </c>
      <c r="AL453">
        <f t="shared" si="156"/>
        <v>1.3216749210000001</v>
      </c>
      <c r="AM453">
        <f t="shared" si="157"/>
        <v>1.0016988743789998</v>
      </c>
      <c r="AN453">
        <f t="shared" si="158"/>
        <v>-0.49548932543760305</v>
      </c>
      <c r="AO453">
        <f t="shared" si="159"/>
        <v>0.18286915879879706</v>
      </c>
      <c r="AP453">
        <f t="shared" si="160"/>
        <v>-5.0023332008270575E-2</v>
      </c>
      <c r="AQ453">
        <f t="shared" si="161"/>
        <v>1.0136670194283612E-2</v>
      </c>
      <c r="AR453">
        <f t="shared" si="162"/>
        <v>-1.2914400752981102E-3</v>
      </c>
      <c r="AS453">
        <f t="shared" si="163"/>
        <v>7.2958520188964496E-5</v>
      </c>
      <c r="BJ453">
        <f t="shared" si="164"/>
        <v>1.2716149999999999</v>
      </c>
      <c r="BK453">
        <f t="shared" si="165"/>
        <v>0.83280550499999995</v>
      </c>
      <c r="BL453">
        <f t="shared" si="166"/>
        <v>0.4789385843759999</v>
      </c>
      <c r="BM453">
        <f t="shared" si="167"/>
        <v>-3.1869312939840605E-2</v>
      </c>
      <c r="BN453">
        <f t="shared" si="168"/>
        <v>6.7391796039346357E-5</v>
      </c>
    </row>
    <row r="454" spans="1:66" ht="15">
      <c r="A454" s="32">
        <v>7</v>
      </c>
      <c r="B454" s="33">
        <f t="shared" ca="1" si="148"/>
        <v>1413.8919076794211</v>
      </c>
      <c r="C454">
        <f t="shared" si="149"/>
        <v>1382</v>
      </c>
      <c r="D454">
        <f t="shared" ca="1" si="153"/>
        <v>6.9946612421180738</v>
      </c>
      <c r="E454">
        <f t="shared" ca="1" si="150"/>
        <v>7.0006470162123069</v>
      </c>
      <c r="F454">
        <f t="shared" ca="1" si="151"/>
        <v>1413</v>
      </c>
      <c r="G454">
        <f t="shared" ca="1" si="152"/>
        <v>1414</v>
      </c>
      <c r="M454" s="280">
        <v>484</v>
      </c>
      <c r="N454" s="280">
        <f t="shared" si="154"/>
        <v>1.8826195024835075</v>
      </c>
      <c r="AK454">
        <f t="shared" si="155"/>
        <v>-9.1941659999999995E-2</v>
      </c>
      <c r="AL454">
        <f t="shared" si="156"/>
        <v>1.3244113080000002</v>
      </c>
      <c r="AM454">
        <f t="shared" si="157"/>
        <v>1.0058509896159999</v>
      </c>
      <c r="AN454">
        <f t="shared" si="158"/>
        <v>-0.49857327507257609</v>
      </c>
      <c r="AO454">
        <f t="shared" si="159"/>
        <v>0.18438831291656652</v>
      </c>
      <c r="AP454">
        <f t="shared" si="160"/>
        <v>-5.0543320592697547E-2</v>
      </c>
      <c r="AQ454">
        <f t="shared" si="161"/>
        <v>1.0263245132091016E-2</v>
      </c>
      <c r="AR454">
        <f t="shared" si="162"/>
        <v>-1.3102732517992397E-3</v>
      </c>
      <c r="AS454">
        <f t="shared" si="163"/>
        <v>7.4175735923363983E-5</v>
      </c>
      <c r="BJ454">
        <f t="shared" si="164"/>
        <v>1.2716149999999999</v>
      </c>
      <c r="BK454">
        <f t="shared" si="165"/>
        <v>0.83452974000000002</v>
      </c>
      <c r="BL454">
        <f t="shared" si="166"/>
        <v>0.48092381990399991</v>
      </c>
      <c r="BM454">
        <f t="shared" si="167"/>
        <v>-3.20676690919552E-2</v>
      </c>
      <c r="BN454">
        <f t="shared" si="168"/>
        <v>6.7951641806284551E-5</v>
      </c>
    </row>
    <row r="455" spans="1:66" ht="15">
      <c r="A455" s="32">
        <v>7</v>
      </c>
      <c r="B455" s="33">
        <f t="shared" ca="1" si="148"/>
        <v>1413.8919076794211</v>
      </c>
      <c r="C455">
        <f t="shared" si="149"/>
        <v>1382</v>
      </c>
      <c r="D455">
        <f t="shared" ca="1" si="153"/>
        <v>6.9946612421180738</v>
      </c>
      <c r="E455">
        <f t="shared" ca="1" si="150"/>
        <v>7.0006470162123069</v>
      </c>
      <c r="F455">
        <f t="shared" ca="1" si="151"/>
        <v>1413</v>
      </c>
      <c r="G455">
        <f t="shared" ca="1" si="152"/>
        <v>1414</v>
      </c>
      <c r="M455" s="280">
        <v>485</v>
      </c>
      <c r="N455" s="280">
        <f t="shared" si="154"/>
        <v>1.8875342246909184</v>
      </c>
      <c r="AK455">
        <f t="shared" si="155"/>
        <v>-9.1941659999999995E-2</v>
      </c>
      <c r="AL455">
        <f t="shared" si="156"/>
        <v>1.3271476950000001</v>
      </c>
      <c r="AM455">
        <f t="shared" si="157"/>
        <v>1.010011692475</v>
      </c>
      <c r="AN455">
        <f t="shared" si="158"/>
        <v>-0.50166999466712503</v>
      </c>
      <c r="AO455">
        <f t="shared" si="159"/>
        <v>0.18591691251846124</v>
      </c>
      <c r="AP455">
        <f t="shared" si="160"/>
        <v>-5.1067624407340459E-2</v>
      </c>
      <c r="AQ455">
        <f t="shared" si="161"/>
        <v>1.0391134438231892E-2</v>
      </c>
      <c r="AR455">
        <f t="shared" si="162"/>
        <v>-1.3293413502153241E-3</v>
      </c>
      <c r="AS455">
        <f t="shared" si="163"/>
        <v>7.5410683905995893E-5</v>
      </c>
      <c r="BJ455">
        <f t="shared" si="164"/>
        <v>1.2716149999999999</v>
      </c>
      <c r="BK455">
        <f t="shared" si="165"/>
        <v>0.83625397499999998</v>
      </c>
      <c r="BL455">
        <f t="shared" si="166"/>
        <v>0.4829131613999999</v>
      </c>
      <c r="BM455">
        <f t="shared" si="167"/>
        <v>-3.2266846593424998E-2</v>
      </c>
      <c r="BN455">
        <f t="shared" si="168"/>
        <v>6.8514968467124382E-5</v>
      </c>
    </row>
    <row r="456" spans="1:66" ht="15">
      <c r="A456" s="32">
        <v>7</v>
      </c>
      <c r="B456" s="33">
        <f t="shared" ca="1" si="148"/>
        <v>1413.8919076794211</v>
      </c>
      <c r="C456">
        <f t="shared" si="149"/>
        <v>1382</v>
      </c>
      <c r="D456">
        <f t="shared" ca="1" si="153"/>
        <v>6.9946612421180738</v>
      </c>
      <c r="E456">
        <f t="shared" ca="1" si="150"/>
        <v>7.0006470162123069</v>
      </c>
      <c r="F456">
        <f t="shared" ca="1" si="151"/>
        <v>1413</v>
      </c>
      <c r="G456">
        <f t="shared" ca="1" si="152"/>
        <v>1414</v>
      </c>
      <c r="M456" s="280">
        <v>486</v>
      </c>
      <c r="N456" s="280">
        <f t="shared" si="154"/>
        <v>1.8924509865580501</v>
      </c>
      <c r="AK456">
        <f t="shared" si="155"/>
        <v>-9.1941659999999995E-2</v>
      </c>
      <c r="AL456">
        <f t="shared" si="156"/>
        <v>1.3298840820000002</v>
      </c>
      <c r="AM456">
        <f t="shared" si="157"/>
        <v>1.0141809829559998</v>
      </c>
      <c r="AN456">
        <f t="shared" si="158"/>
        <v>-0.50477951060546411</v>
      </c>
      <c r="AO456">
        <f t="shared" si="159"/>
        <v>0.18745499667570076</v>
      </c>
      <c r="AP456">
        <f t="shared" si="160"/>
        <v>-5.1596270254756917E-2</v>
      </c>
      <c r="AQ456">
        <f t="shared" si="161"/>
        <v>1.0520349008942461E-2</v>
      </c>
      <c r="AR456">
        <f t="shared" si="162"/>
        <v>-1.3486468074678612E-3</v>
      </c>
      <c r="AS456">
        <f t="shared" si="163"/>
        <v>7.6663585095903199E-5</v>
      </c>
      <c r="BJ456">
        <f t="shared" si="164"/>
        <v>1.2716149999999999</v>
      </c>
      <c r="BK456">
        <f t="shared" si="165"/>
        <v>0.83797820999999995</v>
      </c>
      <c r="BL456">
        <f t="shared" si="166"/>
        <v>0.48490660886399989</v>
      </c>
      <c r="BM456">
        <f t="shared" si="167"/>
        <v>-3.2466847141252801E-2</v>
      </c>
      <c r="BN456">
        <f t="shared" si="168"/>
        <v>6.908179042057407E-5</v>
      </c>
    </row>
    <row r="457" spans="1:66" ht="15">
      <c r="A457" s="32">
        <v>7</v>
      </c>
      <c r="B457" s="33">
        <f t="shared" ca="1" si="148"/>
        <v>1413.8919076794211</v>
      </c>
      <c r="C457">
        <f t="shared" si="149"/>
        <v>1382</v>
      </c>
      <c r="D457">
        <f t="shared" ca="1" si="153"/>
        <v>6.9946612421180738</v>
      </c>
      <c r="E457">
        <f t="shared" ca="1" si="150"/>
        <v>7.0006470162123069</v>
      </c>
      <c r="F457">
        <f t="shared" ca="1" si="151"/>
        <v>1413</v>
      </c>
      <c r="G457">
        <f t="shared" ca="1" si="152"/>
        <v>1414</v>
      </c>
      <c r="M457" s="280">
        <v>487</v>
      </c>
      <c r="N457" s="280">
        <f t="shared" si="154"/>
        <v>1.8973697826692306</v>
      </c>
      <c r="AK457">
        <f t="shared" si="155"/>
        <v>-9.1941659999999995E-2</v>
      </c>
      <c r="AL457">
        <f t="shared" si="156"/>
        <v>1.3326204690000001</v>
      </c>
      <c r="AM457">
        <f t="shared" si="157"/>
        <v>1.018358861059</v>
      </c>
      <c r="AN457">
        <f t="shared" si="158"/>
        <v>-0.50790184927180704</v>
      </c>
      <c r="AO457">
        <f t="shared" si="159"/>
        <v>0.18900260454014697</v>
      </c>
      <c r="AP457">
        <f t="shared" si="160"/>
        <v>-5.2129285048258679E-2</v>
      </c>
      <c r="AQ457">
        <f t="shared" si="161"/>
        <v>1.0650899808067106E-2</v>
      </c>
      <c r="AR457">
        <f t="shared" si="162"/>
        <v>-1.3681920806597216E-3</v>
      </c>
      <c r="AS457">
        <f t="shared" si="163"/>
        <v>7.7934662741830521E-5</v>
      </c>
      <c r="BJ457">
        <f t="shared" si="164"/>
        <v>1.2716149999999999</v>
      </c>
      <c r="BK457">
        <f t="shared" si="165"/>
        <v>0.83970244500000002</v>
      </c>
      <c r="BL457">
        <f t="shared" si="166"/>
        <v>0.48690416229599992</v>
      </c>
      <c r="BM457">
        <f t="shared" si="167"/>
        <v>-3.2667672432441404E-2</v>
      </c>
      <c r="BN457">
        <f t="shared" si="168"/>
        <v>6.9652122095060519E-5</v>
      </c>
    </row>
    <row r="458" spans="1:66" ht="15">
      <c r="A458" s="32">
        <v>7</v>
      </c>
      <c r="B458" s="33">
        <f t="shared" ca="1" si="148"/>
        <v>1413.8919076794211</v>
      </c>
      <c r="C458">
        <f t="shared" si="149"/>
        <v>1382</v>
      </c>
      <c r="D458">
        <f t="shared" ca="1" si="153"/>
        <v>6.9946612421180738</v>
      </c>
      <c r="E458">
        <f t="shared" ca="1" si="150"/>
        <v>7.0006470162123069</v>
      </c>
      <c r="F458">
        <f t="shared" ca="1" si="151"/>
        <v>1413</v>
      </c>
      <c r="G458">
        <f t="shared" ca="1" si="152"/>
        <v>1414</v>
      </c>
      <c r="M458" s="280">
        <v>488</v>
      </c>
      <c r="N458" s="280">
        <f t="shared" si="154"/>
        <v>1.9022906076283344</v>
      </c>
      <c r="AK458">
        <f t="shared" si="155"/>
        <v>-9.1941659999999995E-2</v>
      </c>
      <c r="AL458">
        <f t="shared" si="156"/>
        <v>1.3353568560000002</v>
      </c>
      <c r="AM458">
        <f t="shared" si="157"/>
        <v>1.0225453267839999</v>
      </c>
      <c r="AN458">
        <f t="shared" si="158"/>
        <v>-0.51103703705036807</v>
      </c>
      <c r="AO458">
        <f t="shared" si="159"/>
        <v>0.19055977534430413</v>
      </c>
      <c r="AP458">
        <f t="shared" si="160"/>
        <v>-5.266669581213998E-2</v>
      </c>
      <c r="AQ458">
        <f t="shared" si="161"/>
        <v>1.0782797867337459E-2</v>
      </c>
      <c r="AR458">
        <f t="shared" si="162"/>
        <v>-1.3879796472002384E-3</v>
      </c>
      <c r="AS458">
        <f t="shared" si="163"/>
        <v>7.9224142401166717E-5</v>
      </c>
      <c r="BJ458">
        <f t="shared" si="164"/>
        <v>1.2716149999999999</v>
      </c>
      <c r="BK458">
        <f t="shared" si="165"/>
        <v>0.84142667999999998</v>
      </c>
      <c r="BL458">
        <f t="shared" si="166"/>
        <v>0.48890582169599989</v>
      </c>
      <c r="BM458">
        <f t="shared" si="167"/>
        <v>-3.2869324163993602E-2</v>
      </c>
      <c r="BN458">
        <f t="shared" si="168"/>
        <v>7.0225977948729348E-5</v>
      </c>
    </row>
    <row r="459" spans="1:66" ht="15">
      <c r="A459" s="32">
        <v>7</v>
      </c>
      <c r="B459" s="33">
        <f t="shared" ca="1" si="148"/>
        <v>1413.8919076794211</v>
      </c>
      <c r="C459">
        <f t="shared" si="149"/>
        <v>1382</v>
      </c>
      <c r="D459">
        <f t="shared" ca="1" si="153"/>
        <v>6.9946612421180738</v>
      </c>
      <c r="E459">
        <f t="shared" ca="1" si="150"/>
        <v>7.0006470162123069</v>
      </c>
      <c r="F459">
        <f t="shared" ca="1" si="151"/>
        <v>1413</v>
      </c>
      <c r="G459">
        <f t="shared" ca="1" si="152"/>
        <v>1414</v>
      </c>
      <c r="M459" s="280">
        <v>489</v>
      </c>
      <c r="N459" s="280">
        <f t="shared" si="154"/>
        <v>1.9072134560587324</v>
      </c>
      <c r="AK459">
        <f t="shared" si="155"/>
        <v>-9.1941659999999995E-2</v>
      </c>
      <c r="AL459">
        <f t="shared" si="156"/>
        <v>1.3380932430000001</v>
      </c>
      <c r="AM459">
        <f t="shared" si="157"/>
        <v>1.026740380131</v>
      </c>
      <c r="AN459">
        <f t="shared" si="158"/>
        <v>-0.51418510032536102</v>
      </c>
      <c r="AO459">
        <f t="shared" si="159"/>
        <v>0.19212654840131882</v>
      </c>
      <c r="AP459">
        <f t="shared" si="160"/>
        <v>-5.3208529681905918E-2</v>
      </c>
      <c r="AQ459">
        <f t="shared" si="161"/>
        <v>1.0916054286652049E-2</v>
      </c>
      <c r="AR459">
        <f t="shared" si="162"/>
        <v>-1.4080120049308135E-3</v>
      </c>
      <c r="AS459">
        <f t="shared" si="163"/>
        <v>8.0532251959004679E-5</v>
      </c>
      <c r="BJ459">
        <f t="shared" si="164"/>
        <v>1.2716149999999999</v>
      </c>
      <c r="BK459">
        <f t="shared" si="165"/>
        <v>0.84315091499999995</v>
      </c>
      <c r="BL459">
        <f t="shared" si="166"/>
        <v>0.4909115870639999</v>
      </c>
      <c r="BM459">
        <f t="shared" si="167"/>
        <v>-3.3071804032912204E-2</v>
      </c>
      <c r="BN459">
        <f t="shared" si="168"/>
        <v>7.0803372469444847E-5</v>
      </c>
    </row>
    <row r="460" spans="1:66" ht="15">
      <c r="A460" s="32">
        <v>7</v>
      </c>
      <c r="B460" s="33">
        <f t="shared" ca="1" si="148"/>
        <v>1413.8919076794211</v>
      </c>
      <c r="C460">
        <f t="shared" si="149"/>
        <v>1382</v>
      </c>
      <c r="D460">
        <f t="shared" ca="1" si="153"/>
        <v>6.9946612421180738</v>
      </c>
      <c r="E460">
        <f t="shared" ca="1" si="150"/>
        <v>7.0006470162123069</v>
      </c>
      <c r="F460">
        <f t="shared" ca="1" si="151"/>
        <v>1413</v>
      </c>
      <c r="G460">
        <f t="shared" ca="1" si="152"/>
        <v>1414</v>
      </c>
      <c r="M460" s="280">
        <v>490</v>
      </c>
      <c r="N460" s="280">
        <f t="shared" si="154"/>
        <v>1.9121383226032322</v>
      </c>
      <c r="AK460">
        <f t="shared" si="155"/>
        <v>-9.1941659999999995E-2</v>
      </c>
      <c r="AL460">
        <f t="shared" si="156"/>
        <v>1.3408296300000002</v>
      </c>
      <c r="AM460">
        <f t="shared" si="157"/>
        <v>1.0309440210999998</v>
      </c>
      <c r="AN460">
        <f t="shared" si="158"/>
        <v>-0.51734606548100004</v>
      </c>
      <c r="AO460">
        <f t="shared" si="159"/>
        <v>0.19370296310498</v>
      </c>
      <c r="AP460">
        <f t="shared" si="160"/>
        <v>-5.3754813904500806E-2</v>
      </c>
      <c r="AQ460">
        <f t="shared" si="161"/>
        <v>1.1050680234356545E-2</v>
      </c>
      <c r="AR460">
        <f t="shared" si="162"/>
        <v>-1.4282916722510404E-3</v>
      </c>
      <c r="AS460">
        <f t="shared" si="163"/>
        <v>8.1859221647318883E-5</v>
      </c>
      <c r="BJ460">
        <f t="shared" si="164"/>
        <v>1.2716149999999999</v>
      </c>
      <c r="BK460">
        <f t="shared" si="165"/>
        <v>0.84487515000000002</v>
      </c>
      <c r="BL460">
        <f t="shared" si="166"/>
        <v>0.4929214583999999</v>
      </c>
      <c r="BM460">
        <f t="shared" si="167"/>
        <v>-3.3275113736199999E-2</v>
      </c>
      <c r="BN460">
        <f t="shared" si="168"/>
        <v>7.1384320174790007E-5</v>
      </c>
    </row>
    <row r="461" spans="1:66" ht="15">
      <c r="A461" s="32">
        <v>7</v>
      </c>
      <c r="B461" s="33">
        <f t="shared" ca="1" si="148"/>
        <v>1413.8919076794211</v>
      </c>
      <c r="C461">
        <f t="shared" si="149"/>
        <v>1382</v>
      </c>
      <c r="D461">
        <f t="shared" ca="1" si="153"/>
        <v>6.9946612421180738</v>
      </c>
      <c r="E461">
        <f t="shared" ca="1" si="150"/>
        <v>7.0006470162123069</v>
      </c>
      <c r="F461">
        <f t="shared" ca="1" si="151"/>
        <v>1413</v>
      </c>
      <c r="G461">
        <f t="shared" ca="1" si="152"/>
        <v>1414</v>
      </c>
      <c r="M461" s="280">
        <v>491</v>
      </c>
      <c r="N461" s="280">
        <f t="shared" si="154"/>
        <v>1.9170652019240269</v>
      </c>
      <c r="AK461">
        <f t="shared" si="155"/>
        <v>-9.1941659999999995E-2</v>
      </c>
      <c r="AL461">
        <f t="shared" si="156"/>
        <v>1.3435660170000001</v>
      </c>
      <c r="AM461">
        <f t="shared" si="157"/>
        <v>1.0351562496909998</v>
      </c>
      <c r="AN461">
        <f t="shared" si="158"/>
        <v>-0.52051995890149905</v>
      </c>
      <c r="AO461">
        <f t="shared" si="159"/>
        <v>0.19528905892971896</v>
      </c>
      <c r="AP461">
        <f t="shared" si="160"/>
        <v>-5.4305575838536513E-2</v>
      </c>
      <c r="AQ461">
        <f t="shared" si="161"/>
        <v>1.1186686947524557E-2</v>
      </c>
      <c r="AR461">
        <f t="shared" si="162"/>
        <v>-1.4488211882453469E-3</v>
      </c>
      <c r="AS461">
        <f t="shared" si="163"/>
        <v>8.3205284064261399E-5</v>
      </c>
      <c r="BJ461">
        <f t="shared" si="164"/>
        <v>1.2716149999999999</v>
      </c>
      <c r="BK461">
        <f t="shared" si="165"/>
        <v>0.84659938499999998</v>
      </c>
      <c r="BL461">
        <f t="shared" si="166"/>
        <v>0.49493543570399989</v>
      </c>
      <c r="BM461">
        <f t="shared" si="167"/>
        <v>-3.3479254970859802E-2</v>
      </c>
      <c r="BN461">
        <f t="shared" si="168"/>
        <v>7.196883561206652E-5</v>
      </c>
    </row>
    <row r="462" spans="1:66" ht="15">
      <c r="A462" s="32">
        <v>7</v>
      </c>
      <c r="B462" s="33">
        <f t="shared" ca="1" si="148"/>
        <v>1413.8919076794211</v>
      </c>
      <c r="C462">
        <f t="shared" si="149"/>
        <v>1382</v>
      </c>
      <c r="D462">
        <f t="shared" ca="1" si="153"/>
        <v>6.9946612421180738</v>
      </c>
      <c r="E462">
        <f t="shared" ca="1" si="150"/>
        <v>7.0006470162123069</v>
      </c>
      <c r="F462">
        <f t="shared" ca="1" si="151"/>
        <v>1413</v>
      </c>
      <c r="G462">
        <f t="shared" ca="1" si="152"/>
        <v>1414</v>
      </c>
      <c r="M462" s="280">
        <v>492</v>
      </c>
      <c r="N462" s="280">
        <f t="shared" si="154"/>
        <v>1.9219940887026392</v>
      </c>
      <c r="AK462">
        <f t="shared" si="155"/>
        <v>-9.1941659999999995E-2</v>
      </c>
      <c r="AL462">
        <f t="shared" si="156"/>
        <v>1.3463024040000002</v>
      </c>
      <c r="AM462">
        <f t="shared" si="157"/>
        <v>1.0393770659039998</v>
      </c>
      <c r="AN462">
        <f t="shared" si="158"/>
        <v>-0.52370680697107208</v>
      </c>
      <c r="AO462">
        <f t="shared" si="159"/>
        <v>0.1968848754306094</v>
      </c>
      <c r="AP462">
        <f t="shared" si="160"/>
        <v>-5.4860842954520844E-2</v>
      </c>
      <c r="AQ462">
        <f t="shared" si="161"/>
        <v>1.1324085732239031E-2</v>
      </c>
      <c r="AR462">
        <f t="shared" si="162"/>
        <v>-1.4696031128101532E-3</v>
      </c>
      <c r="AS462">
        <f t="shared" si="163"/>
        <v>8.4570674193576358E-5</v>
      </c>
      <c r="BJ462">
        <f t="shared" si="164"/>
        <v>1.2716149999999999</v>
      </c>
      <c r="BK462">
        <f t="shared" si="165"/>
        <v>0.84832361999999994</v>
      </c>
      <c r="BL462">
        <f t="shared" si="166"/>
        <v>0.49695351897599993</v>
      </c>
      <c r="BM462">
        <f t="shared" si="167"/>
        <v>-3.3684229433894403E-2</v>
      </c>
      <c r="BN462">
        <f t="shared" si="168"/>
        <v>7.2556933358294788E-5</v>
      </c>
    </row>
    <row r="463" spans="1:66" ht="15">
      <c r="A463" s="32">
        <v>7</v>
      </c>
      <c r="B463" s="33">
        <f t="shared" ca="1" si="148"/>
        <v>1413.8919076794211</v>
      </c>
      <c r="C463">
        <f t="shared" si="149"/>
        <v>1382</v>
      </c>
      <c r="D463">
        <f t="shared" ca="1" si="153"/>
        <v>6.9946612421180738</v>
      </c>
      <c r="E463">
        <f t="shared" ca="1" si="150"/>
        <v>7.0006470162123069</v>
      </c>
      <c r="F463">
        <f t="shared" ca="1" si="151"/>
        <v>1413</v>
      </c>
      <c r="G463">
        <f t="shared" ca="1" si="152"/>
        <v>1414</v>
      </c>
      <c r="M463" s="280">
        <v>493</v>
      </c>
      <c r="N463" s="280">
        <f t="shared" si="154"/>
        <v>1.9269249776398656</v>
      </c>
      <c r="AK463">
        <f t="shared" si="155"/>
        <v>-9.1941659999999995E-2</v>
      </c>
      <c r="AL463">
        <f t="shared" si="156"/>
        <v>1.3490387910000001</v>
      </c>
      <c r="AM463">
        <f t="shared" si="157"/>
        <v>1.043606469739</v>
      </c>
      <c r="AN463">
        <f t="shared" si="158"/>
        <v>-0.52690663607393307</v>
      </c>
      <c r="AO463">
        <f t="shared" si="159"/>
        <v>0.19849045224336728</v>
      </c>
      <c r="AP463">
        <f t="shared" si="160"/>
        <v>-5.5420642835085902E-2</v>
      </c>
      <c r="AQ463">
        <f t="shared" si="161"/>
        <v>1.1462887963874187E-2</v>
      </c>
      <c r="AR463">
        <f t="shared" si="162"/>
        <v>-1.4906400267815536E-3</v>
      </c>
      <c r="AS463">
        <f t="shared" si="163"/>
        <v>8.5955629424133825E-5</v>
      </c>
      <c r="BJ463">
        <f t="shared" si="164"/>
        <v>1.2716149999999999</v>
      </c>
      <c r="BK463">
        <f t="shared" si="165"/>
        <v>0.85004785500000002</v>
      </c>
      <c r="BL463">
        <f t="shared" si="166"/>
        <v>0.4989757082159999</v>
      </c>
      <c r="BM463">
        <f t="shared" si="167"/>
        <v>-3.3890038822306602E-2</v>
      </c>
      <c r="BN463">
        <f t="shared" si="168"/>
        <v>7.3148628020213889E-5</v>
      </c>
    </row>
    <row r="464" spans="1:66" ht="15">
      <c r="A464" s="32">
        <v>7</v>
      </c>
      <c r="B464" s="33">
        <f t="shared" ca="1" si="148"/>
        <v>1413.8919076794211</v>
      </c>
      <c r="C464">
        <f t="shared" si="149"/>
        <v>1382</v>
      </c>
      <c r="D464">
        <f t="shared" ca="1" si="153"/>
        <v>6.9946612421180738</v>
      </c>
      <c r="E464">
        <f t="shared" ca="1" si="150"/>
        <v>7.0006470162123069</v>
      </c>
      <c r="F464">
        <f t="shared" ca="1" si="151"/>
        <v>1413</v>
      </c>
      <c r="G464">
        <f t="shared" ca="1" si="152"/>
        <v>1414</v>
      </c>
      <c r="M464" s="280">
        <v>494</v>
      </c>
      <c r="N464" s="280">
        <f t="shared" si="154"/>
        <v>1.9318578634557224</v>
      </c>
      <c r="AK464">
        <f t="shared" si="155"/>
        <v>-9.1941659999999995E-2</v>
      </c>
      <c r="AL464">
        <f t="shared" si="156"/>
        <v>1.3517751780000002</v>
      </c>
      <c r="AM464">
        <f t="shared" si="157"/>
        <v>1.0478444611959998</v>
      </c>
      <c r="AN464">
        <f t="shared" si="158"/>
        <v>-0.53011947259429604</v>
      </c>
      <c r="AO464">
        <f t="shared" si="159"/>
        <v>0.20010582908435101</v>
      </c>
      <c r="AP464">
        <f t="shared" si="160"/>
        <v>-5.5985003175216423E-2</v>
      </c>
      <c r="AQ464">
        <f t="shared" si="161"/>
        <v>1.1603105087378074E-2</v>
      </c>
      <c r="AR464">
        <f t="shared" si="162"/>
        <v>-1.5119345320635175E-3</v>
      </c>
      <c r="AS464">
        <f t="shared" si="163"/>
        <v>8.7360389569583397E-5</v>
      </c>
      <c r="BJ464">
        <f t="shared" si="164"/>
        <v>1.2716149999999999</v>
      </c>
      <c r="BK464">
        <f t="shared" si="165"/>
        <v>0.85177208999999998</v>
      </c>
      <c r="BL464">
        <f t="shared" si="166"/>
        <v>0.50100200342399992</v>
      </c>
      <c r="BM464">
        <f t="shared" si="167"/>
        <v>-3.4096684833099203E-2</v>
      </c>
      <c r="BN464">
        <f t="shared" si="168"/>
        <v>7.3743934234281585E-5</v>
      </c>
    </row>
    <row r="465" spans="1:66" ht="15">
      <c r="A465" s="32">
        <v>7</v>
      </c>
      <c r="B465" s="33">
        <f t="shared" ca="1" si="148"/>
        <v>1413.8919076794211</v>
      </c>
      <c r="C465">
        <f t="shared" si="149"/>
        <v>1382</v>
      </c>
      <c r="D465">
        <f t="shared" ca="1" si="153"/>
        <v>6.9946612421180738</v>
      </c>
      <c r="E465">
        <f t="shared" ca="1" si="150"/>
        <v>7.0006470162123069</v>
      </c>
      <c r="F465">
        <f t="shared" ca="1" si="151"/>
        <v>1413</v>
      </c>
      <c r="G465">
        <f t="shared" ca="1" si="152"/>
        <v>1414</v>
      </c>
      <c r="M465" s="280">
        <v>495</v>
      </c>
      <c r="N465" s="280">
        <f t="shared" si="154"/>
        <v>1.936792740889395</v>
      </c>
      <c r="AK465">
        <f t="shared" si="155"/>
        <v>-9.1941659999999995E-2</v>
      </c>
      <c r="AL465">
        <f t="shared" si="156"/>
        <v>1.3545115650000001</v>
      </c>
      <c r="AM465">
        <f t="shared" si="157"/>
        <v>1.0520910402749999</v>
      </c>
      <c r="AN465">
        <f t="shared" si="158"/>
        <v>-0.53334534291637503</v>
      </c>
      <c r="AO465">
        <f t="shared" si="159"/>
        <v>0.20173104575056125</v>
      </c>
      <c r="AP465">
        <f t="shared" si="160"/>
        <v>-5.6553951782478157E-2</v>
      </c>
      <c r="AQ465">
        <f t="shared" si="161"/>
        <v>1.1744748617555657E-2</v>
      </c>
      <c r="AR465">
        <f t="shared" si="162"/>
        <v>-1.5334892517566119E-3</v>
      </c>
      <c r="AS465">
        <f t="shared" si="163"/>
        <v>8.878519688812791E-5</v>
      </c>
      <c r="BJ465">
        <f t="shared" si="164"/>
        <v>1.2716149999999999</v>
      </c>
      <c r="BK465">
        <f t="shared" si="165"/>
        <v>0.85349632499999994</v>
      </c>
      <c r="BL465">
        <f t="shared" si="166"/>
        <v>0.50303240459999987</v>
      </c>
      <c r="BM465">
        <f t="shared" si="167"/>
        <v>-3.4304169163275E-2</v>
      </c>
      <c r="BN465">
        <f t="shared" si="168"/>
        <v>7.4342866666674381E-5</v>
      </c>
    </row>
    <row r="466" spans="1:66" ht="15">
      <c r="A466" s="32">
        <v>7</v>
      </c>
      <c r="B466" s="33">
        <f t="shared" ca="1" si="148"/>
        <v>1413.8919076794211</v>
      </c>
      <c r="C466">
        <f t="shared" si="149"/>
        <v>1382</v>
      </c>
      <c r="D466">
        <f t="shared" ca="1" si="153"/>
        <v>6.9946612421180738</v>
      </c>
      <c r="E466">
        <f t="shared" ca="1" si="150"/>
        <v>7.0006470162123069</v>
      </c>
      <c r="F466">
        <f t="shared" ca="1" si="151"/>
        <v>1413</v>
      </c>
      <c r="G466">
        <f t="shared" ca="1" si="152"/>
        <v>1414</v>
      </c>
      <c r="M466" s="280">
        <v>496</v>
      </c>
      <c r="N466" s="280">
        <f t="shared" si="154"/>
        <v>1.9417296046991785</v>
      </c>
      <c r="AK466">
        <f t="shared" si="155"/>
        <v>-9.1941659999999995E-2</v>
      </c>
      <c r="AL466">
        <f t="shared" si="156"/>
        <v>1.357247952</v>
      </c>
      <c r="AM466">
        <f t="shared" si="157"/>
        <v>1.0563462069759999</v>
      </c>
      <c r="AN466">
        <f t="shared" si="158"/>
        <v>-0.53658427342438408</v>
      </c>
      <c r="AO466">
        <f t="shared" si="159"/>
        <v>0.20336614211964107</v>
      </c>
      <c r="AP466">
        <f t="shared" si="160"/>
        <v>-5.7127516577246219E-2</v>
      </c>
      <c r="AQ466">
        <f t="shared" si="161"/>
        <v>1.1887830139352518E-2</v>
      </c>
      <c r="AR466">
        <f t="shared" si="162"/>
        <v>-1.5553068302872506E-3</v>
      </c>
      <c r="AS466">
        <f t="shared" si="163"/>
        <v>9.023029610241793E-5</v>
      </c>
      <c r="BJ466">
        <f t="shared" si="164"/>
        <v>1.2716149999999999</v>
      </c>
      <c r="BK466">
        <f t="shared" si="165"/>
        <v>0.85522056000000002</v>
      </c>
      <c r="BL466">
        <f t="shared" si="166"/>
        <v>0.50506691174399987</v>
      </c>
      <c r="BM466">
        <f t="shared" si="167"/>
        <v>-3.4512493509836803E-2</v>
      </c>
      <c r="BN466">
        <f t="shared" si="168"/>
        <v>7.4945440013287425E-5</v>
      </c>
    </row>
    <row r="467" spans="1:66" ht="15">
      <c r="A467" s="32">
        <v>7</v>
      </c>
      <c r="B467" s="33">
        <f t="shared" ca="1" si="148"/>
        <v>1413.8919076794211</v>
      </c>
      <c r="C467">
        <f t="shared" si="149"/>
        <v>1382</v>
      </c>
      <c r="D467">
        <f t="shared" ca="1" si="153"/>
        <v>6.9946612421180738</v>
      </c>
      <c r="E467">
        <f t="shared" ca="1" si="150"/>
        <v>7.0006470162123069</v>
      </c>
      <c r="F467">
        <f t="shared" ca="1" si="151"/>
        <v>1413</v>
      </c>
      <c r="G467">
        <f t="shared" ca="1" si="152"/>
        <v>1414</v>
      </c>
      <c r="M467" s="280">
        <v>497</v>
      </c>
      <c r="N467" s="280">
        <f t="shared" si="154"/>
        <v>1.9466684496624265</v>
      </c>
      <c r="AK467">
        <f t="shared" si="155"/>
        <v>-9.1941659999999995E-2</v>
      </c>
      <c r="AL467">
        <f t="shared" si="156"/>
        <v>1.3599843390000002</v>
      </c>
      <c r="AM467">
        <f t="shared" si="157"/>
        <v>1.0606099612989999</v>
      </c>
      <c r="AN467">
        <f t="shared" si="158"/>
        <v>-0.53983629050253712</v>
      </c>
      <c r="AO467">
        <f t="shared" si="159"/>
        <v>0.20501115814987592</v>
      </c>
      <c r="AP467">
        <f t="shared" si="160"/>
        <v>-5.7705725592933459E-2</v>
      </c>
      <c r="AQ467">
        <f t="shared" si="161"/>
        <v>1.2032361308139092E-2</v>
      </c>
      <c r="AR467">
        <f t="shared" si="162"/>
        <v>-1.577389933537463E-3</v>
      </c>
      <c r="AS467">
        <f t="shared" si="163"/>
        <v>9.1695934419567325E-5</v>
      </c>
      <c r="BJ467">
        <f t="shared" si="164"/>
        <v>1.2716149999999999</v>
      </c>
      <c r="BK467">
        <f t="shared" si="165"/>
        <v>0.85694479499999998</v>
      </c>
      <c r="BL467">
        <f t="shared" si="166"/>
        <v>0.50710552485599991</v>
      </c>
      <c r="BM467">
        <f t="shared" si="167"/>
        <v>-3.47216595697874E-2</v>
      </c>
      <c r="BN467">
        <f t="shared" si="168"/>
        <v>7.5551668999734607E-5</v>
      </c>
    </row>
    <row r="468" spans="1:66" ht="15">
      <c r="A468" s="32">
        <v>7</v>
      </c>
      <c r="B468" s="33">
        <f t="shared" ca="1" si="148"/>
        <v>1413.8919076794211</v>
      </c>
      <c r="C468">
        <f t="shared" si="149"/>
        <v>1382</v>
      </c>
      <c r="D468">
        <f t="shared" ca="1" si="153"/>
        <v>6.9946612421180738</v>
      </c>
      <c r="E468">
        <f t="shared" ca="1" si="150"/>
        <v>7.0006470162123069</v>
      </c>
      <c r="F468">
        <f t="shared" ca="1" si="151"/>
        <v>1413</v>
      </c>
      <c r="G468">
        <f t="shared" ca="1" si="152"/>
        <v>1414</v>
      </c>
      <c r="M468" s="280">
        <v>498</v>
      </c>
      <c r="N468" s="280">
        <f t="shared" si="154"/>
        <v>1.9516092705754982</v>
      </c>
      <c r="AK468">
        <f t="shared" si="155"/>
        <v>-9.1941659999999995E-2</v>
      </c>
      <c r="AL468">
        <f t="shared" si="156"/>
        <v>1.362720726</v>
      </c>
      <c r="AM468">
        <f t="shared" si="157"/>
        <v>1.0648823032439998</v>
      </c>
      <c r="AN468">
        <f t="shared" si="158"/>
        <v>-0.54310142053504806</v>
      </c>
      <c r="AO468">
        <f t="shared" si="159"/>
        <v>0.20666613388019356</v>
      </c>
      <c r="AP468">
        <f t="shared" si="160"/>
        <v>-5.8288606976218793E-2</v>
      </c>
      <c r="AQ468">
        <f t="shared" si="161"/>
        <v>1.2178353849995523E-2</v>
      </c>
      <c r="AR468">
        <f t="shared" si="162"/>
        <v>-1.5997412489751916E-3</v>
      </c>
      <c r="AS468">
        <f t="shared" si="163"/>
        <v>9.3182361551290646E-5</v>
      </c>
      <c r="BJ468">
        <f t="shared" si="164"/>
        <v>1.2716149999999999</v>
      </c>
      <c r="BK468">
        <f t="shared" si="165"/>
        <v>0.85866902999999994</v>
      </c>
      <c r="BL468">
        <f t="shared" si="166"/>
        <v>0.50914824393599989</v>
      </c>
      <c r="BM468">
        <f t="shared" si="167"/>
        <v>-3.49316690401296E-2</v>
      </c>
      <c r="BN468">
        <f t="shared" si="168"/>
        <v>7.6161568381348462E-5</v>
      </c>
    </row>
    <row r="469" spans="1:66" ht="15">
      <c r="A469" s="32">
        <v>7</v>
      </c>
      <c r="B469" s="33">
        <f t="shared" ca="1" si="148"/>
        <v>1413.8919076794211</v>
      </c>
      <c r="C469">
        <f t="shared" si="149"/>
        <v>1382</v>
      </c>
      <c r="D469">
        <f t="shared" ca="1" si="153"/>
        <v>6.9946612421180738</v>
      </c>
      <c r="E469">
        <f t="shared" ca="1" si="150"/>
        <v>7.0006470162123069</v>
      </c>
      <c r="F469">
        <f t="shared" ca="1" si="151"/>
        <v>1413</v>
      </c>
      <c r="G469">
        <f t="shared" ca="1" si="152"/>
        <v>1414</v>
      </c>
      <c r="M469" s="280">
        <v>499</v>
      </c>
      <c r="N469" s="280">
        <f t="shared" si="154"/>
        <v>1.956552062253704</v>
      </c>
      <c r="AK469">
        <f t="shared" si="155"/>
        <v>-9.1941659999999995E-2</v>
      </c>
      <c r="AL469">
        <f t="shared" si="156"/>
        <v>1.3654571130000002</v>
      </c>
      <c r="AM469">
        <f t="shared" si="157"/>
        <v>1.0691632328109999</v>
      </c>
      <c r="AN469">
        <f t="shared" si="158"/>
        <v>-0.54637968990613106</v>
      </c>
      <c r="AO469">
        <f t="shared" si="159"/>
        <v>0.20833110943016409</v>
      </c>
      <c r="AP469">
        <f t="shared" si="160"/>
        <v>-5.8876188987275584E-2</v>
      </c>
      <c r="AQ469">
        <f t="shared" si="161"/>
        <v>1.2325819561997048E-2</v>
      </c>
      <c r="AR469">
        <f t="shared" si="162"/>
        <v>-1.6223634857851156E-3</v>
      </c>
      <c r="AS469">
        <f t="shared" si="163"/>
        <v>9.468982973416255E-5</v>
      </c>
      <c r="BJ469">
        <f t="shared" si="164"/>
        <v>1.2716149999999999</v>
      </c>
      <c r="BK469">
        <f t="shared" si="165"/>
        <v>0.86039326500000002</v>
      </c>
      <c r="BL469">
        <f t="shared" si="166"/>
        <v>0.51119506898399991</v>
      </c>
      <c r="BM469">
        <f t="shared" si="167"/>
        <v>-3.5142523617866205E-2</v>
      </c>
      <c r="BN469">
        <f t="shared" si="168"/>
        <v>7.6775152943180279E-5</v>
      </c>
    </row>
    <row r="470" spans="1:66" ht="15">
      <c r="A470" s="32">
        <v>7</v>
      </c>
      <c r="B470" s="33">
        <f t="shared" ca="1" si="148"/>
        <v>1413.8919076794211</v>
      </c>
      <c r="C470">
        <f t="shared" si="149"/>
        <v>1382</v>
      </c>
      <c r="D470">
        <f t="shared" ca="1" si="153"/>
        <v>6.9946612421180738</v>
      </c>
      <c r="E470">
        <f t="shared" ca="1" si="150"/>
        <v>7.0006470162123069</v>
      </c>
      <c r="F470">
        <f t="shared" ca="1" si="151"/>
        <v>1413</v>
      </c>
      <c r="G470">
        <f t="shared" ca="1" si="152"/>
        <v>1414</v>
      </c>
      <c r="M470" s="280">
        <v>500</v>
      </c>
      <c r="N470" s="280">
        <f t="shared" si="154"/>
        <v>1.9614968195312501</v>
      </c>
      <c r="AK470">
        <f t="shared" si="155"/>
        <v>-9.1941659999999995E-2</v>
      </c>
      <c r="AL470">
        <f t="shared" si="156"/>
        <v>1.3681935000000001</v>
      </c>
      <c r="AM470">
        <f t="shared" si="157"/>
        <v>1.07345275</v>
      </c>
      <c r="AN470">
        <f t="shared" si="158"/>
        <v>-0.54967112500000004</v>
      </c>
      <c r="AO470">
        <f t="shared" si="159"/>
        <v>0.21000612499999999</v>
      </c>
      <c r="AP470">
        <f t="shared" si="160"/>
        <v>-5.9468500000000007E-2</v>
      </c>
      <c r="AQ470">
        <f t="shared" si="161"/>
        <v>1.2474770312499999E-2</v>
      </c>
      <c r="AR470">
        <f t="shared" si="162"/>
        <v>-1.6452593750000001E-3</v>
      </c>
      <c r="AS470">
        <f t="shared" si="163"/>
        <v>9.6218593749999978E-5</v>
      </c>
      <c r="BJ470">
        <f t="shared" si="164"/>
        <v>1.2716149999999999</v>
      </c>
      <c r="BK470">
        <f t="shared" si="165"/>
        <v>0.86211749999999998</v>
      </c>
      <c r="BL470">
        <f t="shared" si="166"/>
        <v>0.51324599999999987</v>
      </c>
      <c r="BM470">
        <f t="shared" si="167"/>
        <v>-3.5354225000000003E-2</v>
      </c>
      <c r="BN470">
        <f t="shared" si="168"/>
        <v>7.7392437500000007E-5</v>
      </c>
    </row>
    <row r="471" spans="1:66" ht="15">
      <c r="A471" s="32">
        <v>7</v>
      </c>
      <c r="B471" s="33">
        <f t="shared" ca="1" si="148"/>
        <v>1413.8919076794211</v>
      </c>
      <c r="C471">
        <f t="shared" si="149"/>
        <v>1382</v>
      </c>
      <c r="D471">
        <f t="shared" ca="1" si="153"/>
        <v>6.9946612421180738</v>
      </c>
      <c r="E471">
        <f t="shared" ca="1" si="150"/>
        <v>7.0006470162123069</v>
      </c>
      <c r="F471">
        <f t="shared" ca="1" si="151"/>
        <v>1413</v>
      </c>
      <c r="G471">
        <f t="shared" ca="1" si="152"/>
        <v>1414</v>
      </c>
      <c r="M471" s="280">
        <v>501</v>
      </c>
      <c r="N471" s="280">
        <f t="shared" si="154"/>
        <v>1.9664435372611897</v>
      </c>
      <c r="AK471">
        <f t="shared" si="155"/>
        <v>-9.1941659999999995E-2</v>
      </c>
      <c r="AL471">
        <f t="shared" si="156"/>
        <v>1.3709298870000002</v>
      </c>
      <c r="AM471">
        <f t="shared" si="157"/>
        <v>1.077750854811</v>
      </c>
      <c r="AN471">
        <f t="shared" si="158"/>
        <v>-0.55297575220086903</v>
      </c>
      <c r="AO471">
        <f t="shared" si="159"/>
        <v>0.21169122087055608</v>
      </c>
      <c r="AP471">
        <f t="shared" si="160"/>
        <v>-6.0065568502239389E-2</v>
      </c>
      <c r="AQ471">
        <f t="shared" si="161"/>
        <v>1.2625218041428339E-2</v>
      </c>
      <c r="AR471">
        <f t="shared" si="162"/>
        <v>-1.6684316696325768E-3</v>
      </c>
      <c r="AS471">
        <f t="shared" si="163"/>
        <v>9.77689109463674E-5</v>
      </c>
      <c r="BJ471">
        <f t="shared" si="164"/>
        <v>1.2716149999999999</v>
      </c>
      <c r="BK471">
        <f t="shared" si="165"/>
        <v>0.86384173499999994</v>
      </c>
      <c r="BL471">
        <f t="shared" si="166"/>
        <v>0.51530103698399987</v>
      </c>
      <c r="BM471">
        <f t="shared" si="167"/>
        <v>-3.5566774883533804E-2</v>
      </c>
      <c r="BN471">
        <f t="shared" si="168"/>
        <v>7.8013436896296281E-5</v>
      </c>
    </row>
    <row r="472" spans="1:66" ht="15">
      <c r="A472" s="32">
        <v>7</v>
      </c>
      <c r="B472" s="33">
        <f t="shared" ca="1" si="148"/>
        <v>1413.8919076794211</v>
      </c>
      <c r="C472">
        <f t="shared" si="149"/>
        <v>1382</v>
      </c>
      <c r="D472">
        <f t="shared" ca="1" si="153"/>
        <v>6.9946612421180738</v>
      </c>
      <c r="E472">
        <f t="shared" ca="1" si="150"/>
        <v>7.0006470162123069</v>
      </c>
      <c r="F472">
        <f t="shared" ca="1" si="151"/>
        <v>1413</v>
      </c>
      <c r="G472">
        <f t="shared" ca="1" si="152"/>
        <v>1414</v>
      </c>
      <c r="M472" s="280">
        <v>502</v>
      </c>
      <c r="N472" s="280">
        <f t="shared" si="154"/>
        <v>1.9713922103153665</v>
      </c>
      <c r="AK472">
        <f t="shared" si="155"/>
        <v>-9.1941659999999995E-2</v>
      </c>
      <c r="AL472">
        <f t="shared" si="156"/>
        <v>1.3736662740000001</v>
      </c>
      <c r="AM472">
        <f t="shared" si="157"/>
        <v>1.0820575472439999</v>
      </c>
      <c r="AN472">
        <f t="shared" si="158"/>
        <v>-0.55629359789295207</v>
      </c>
      <c r="AO472">
        <f t="shared" si="159"/>
        <v>0.21338643740332955</v>
      </c>
      <c r="AP472">
        <f t="shared" si="160"/>
        <v>-6.0667423096020585E-2</v>
      </c>
      <c r="AQ472">
        <f t="shared" si="161"/>
        <v>1.2777174760560813E-2</v>
      </c>
      <c r="AR472">
        <f t="shared" si="162"/>
        <v>-1.6918831448079509E-3</v>
      </c>
      <c r="AS472">
        <f t="shared" si="163"/>
        <v>9.9341041257205792E-5</v>
      </c>
      <c r="BJ472">
        <f t="shared" si="164"/>
        <v>1.2716149999999999</v>
      </c>
      <c r="BK472">
        <f t="shared" si="165"/>
        <v>0.86556597000000002</v>
      </c>
      <c r="BL472">
        <f t="shared" si="166"/>
        <v>0.51736017993599992</v>
      </c>
      <c r="BM472">
        <f t="shared" si="167"/>
        <v>-3.5780174965470403E-2</v>
      </c>
      <c r="BN472">
        <f t="shared" si="168"/>
        <v>7.8638166006276462E-5</v>
      </c>
    </row>
    <row r="473" spans="1:66" ht="15">
      <c r="A473" s="32">
        <v>7</v>
      </c>
      <c r="B473" s="33">
        <f t="shared" ca="1" si="148"/>
        <v>1413.8919076794211</v>
      </c>
      <c r="C473">
        <f t="shared" si="149"/>
        <v>1382</v>
      </c>
      <c r="D473">
        <f t="shared" ca="1" si="153"/>
        <v>6.9946612421180738</v>
      </c>
      <c r="E473">
        <f t="shared" ca="1" si="150"/>
        <v>7.0006470162123069</v>
      </c>
      <c r="F473">
        <f t="shared" ca="1" si="151"/>
        <v>1413</v>
      </c>
      <c r="G473">
        <f t="shared" ca="1" si="152"/>
        <v>1414</v>
      </c>
      <c r="M473" s="280">
        <v>503</v>
      </c>
      <c r="N473" s="280">
        <f t="shared" si="154"/>
        <v>1.9763428335843645</v>
      </c>
      <c r="AK473">
        <f t="shared" si="155"/>
        <v>-9.1941659999999995E-2</v>
      </c>
      <c r="AL473">
        <f t="shared" si="156"/>
        <v>1.3764026610000002</v>
      </c>
      <c r="AM473">
        <f t="shared" si="157"/>
        <v>1.0863728272989999</v>
      </c>
      <c r="AN473">
        <f t="shared" si="158"/>
        <v>-0.55962468846046309</v>
      </c>
      <c r="AO473">
        <f t="shared" si="159"/>
        <v>0.21509181504045993</v>
      </c>
      <c r="AP473">
        <f t="shared" si="160"/>
        <v>-6.1274092497778314E-2</v>
      </c>
      <c r="AQ473">
        <f t="shared" si="161"/>
        <v>1.2930652553818638E-2</v>
      </c>
      <c r="AR473">
        <f t="shared" si="162"/>
        <v>-1.7156165978965425E-3</v>
      </c>
      <c r="AS473">
        <f t="shared" si="163"/>
        <v>1.0093524722358569E-4</v>
      </c>
      <c r="BJ473">
        <f t="shared" si="164"/>
        <v>1.2716149999999999</v>
      </c>
      <c r="BK473">
        <f t="shared" si="165"/>
        <v>0.86729020499999998</v>
      </c>
      <c r="BL473">
        <f t="shared" si="166"/>
        <v>0.5194234288559999</v>
      </c>
      <c r="BM473">
        <f t="shared" si="167"/>
        <v>-3.5994426942812602E-2</v>
      </c>
      <c r="BN473">
        <f t="shared" si="168"/>
        <v>7.9266639733866599E-5</v>
      </c>
    </row>
    <row r="474" spans="1:66" ht="15">
      <c r="A474" s="32">
        <v>7</v>
      </c>
      <c r="B474" s="33">
        <f t="shared" ca="1" si="148"/>
        <v>1413.8919076794211</v>
      </c>
      <c r="C474">
        <f t="shared" si="149"/>
        <v>1382</v>
      </c>
      <c r="D474">
        <f t="shared" ca="1" si="153"/>
        <v>6.9946612421180738</v>
      </c>
      <c r="E474">
        <f t="shared" ca="1" si="150"/>
        <v>7.0006470162123069</v>
      </c>
      <c r="F474">
        <f t="shared" ca="1" si="151"/>
        <v>1413</v>
      </c>
      <c r="G474">
        <f t="shared" ca="1" si="152"/>
        <v>1414</v>
      </c>
      <c r="M474" s="280">
        <v>504</v>
      </c>
      <c r="N474" s="280">
        <f t="shared" si="154"/>
        <v>1.98129540197745</v>
      </c>
      <c r="AK474">
        <f t="shared" si="155"/>
        <v>-9.1941659999999995E-2</v>
      </c>
      <c r="AL474">
        <f t="shared" si="156"/>
        <v>1.3791390480000001</v>
      </c>
      <c r="AM474">
        <f t="shared" si="157"/>
        <v>1.090696694976</v>
      </c>
      <c r="AN474">
        <f t="shared" si="158"/>
        <v>-0.56296905028761612</v>
      </c>
      <c r="AO474">
        <f t="shared" si="159"/>
        <v>0.21680739430472909</v>
      </c>
      <c r="AP474">
        <f t="shared" si="160"/>
        <v>-6.1885605538583549E-2</v>
      </c>
      <c r="AQ474">
        <f t="shared" si="161"/>
        <v>1.3085663577553797E-2</v>
      </c>
      <c r="AR474">
        <f t="shared" si="162"/>
        <v>-1.7396348486475558E-3</v>
      </c>
      <c r="AS474">
        <f t="shared" si="163"/>
        <v>1.0255179401458493E-4</v>
      </c>
      <c r="BJ474">
        <f t="shared" si="164"/>
        <v>1.2716149999999999</v>
      </c>
      <c r="BK474">
        <f t="shared" si="165"/>
        <v>0.86901443999999994</v>
      </c>
      <c r="BL474">
        <f t="shared" si="166"/>
        <v>0.52149078374399993</v>
      </c>
      <c r="BM474">
        <f t="shared" si="167"/>
        <v>-3.6209532512563203E-2</v>
      </c>
      <c r="BN474">
        <f t="shared" si="168"/>
        <v>7.9898873012711425E-5</v>
      </c>
    </row>
    <row r="475" spans="1:66" ht="15">
      <c r="A475" s="32">
        <v>7</v>
      </c>
      <c r="B475" s="33">
        <f t="shared" ca="1" si="148"/>
        <v>1413.8919076794211</v>
      </c>
      <c r="C475">
        <f t="shared" si="149"/>
        <v>1382</v>
      </c>
      <c r="D475">
        <f t="shared" ca="1" si="153"/>
        <v>6.9946612421180738</v>
      </c>
      <c r="E475">
        <f t="shared" ca="1" si="150"/>
        <v>7.0006470162123069</v>
      </c>
      <c r="F475">
        <f t="shared" ca="1" si="151"/>
        <v>1413</v>
      </c>
      <c r="G475">
        <f t="shared" ca="1" si="152"/>
        <v>1414</v>
      </c>
      <c r="M475" s="280">
        <v>505</v>
      </c>
      <c r="N475" s="280">
        <f t="shared" si="154"/>
        <v>1.9862499104225277</v>
      </c>
      <c r="AK475">
        <f t="shared" si="155"/>
        <v>-9.1941659999999995E-2</v>
      </c>
      <c r="AL475">
        <f t="shared" si="156"/>
        <v>1.3818754350000002</v>
      </c>
      <c r="AM475">
        <f t="shared" si="157"/>
        <v>1.0950291502749998</v>
      </c>
      <c r="AN475">
        <f t="shared" si="158"/>
        <v>-0.56632670975862509</v>
      </c>
      <c r="AO475">
        <f t="shared" si="159"/>
        <v>0.21853321579956125</v>
      </c>
      <c r="AP475">
        <f t="shared" si="160"/>
        <v>-6.2501991164371856E-2</v>
      </c>
      <c r="AQ475">
        <f t="shared" si="161"/>
        <v>1.3242220060837882E-2</v>
      </c>
      <c r="AR475">
        <f t="shared" si="162"/>
        <v>-1.7639407393229842E-3</v>
      </c>
      <c r="AS475">
        <f t="shared" si="163"/>
        <v>1.0419094944829156E-4</v>
      </c>
      <c r="BJ475">
        <f t="shared" si="164"/>
        <v>1.2716149999999999</v>
      </c>
      <c r="BK475">
        <f t="shared" si="165"/>
        <v>0.87073867500000002</v>
      </c>
      <c r="BL475">
        <f t="shared" si="166"/>
        <v>0.52356224459999989</v>
      </c>
      <c r="BM475">
        <f t="shared" si="167"/>
        <v>-3.6425493371725001E-2</v>
      </c>
      <c r="BN475">
        <f t="shared" si="168"/>
        <v>8.0534880806174374E-5</v>
      </c>
    </row>
    <row r="476" spans="1:66" ht="15">
      <c r="A476" s="32">
        <v>7</v>
      </c>
      <c r="B476" s="33">
        <f t="shared" ca="1" si="148"/>
        <v>1413.8919076794211</v>
      </c>
      <c r="C476">
        <f t="shared" si="149"/>
        <v>1382</v>
      </c>
      <c r="D476">
        <f t="shared" ca="1" si="153"/>
        <v>6.9946612421180738</v>
      </c>
      <c r="E476">
        <f t="shared" ca="1" si="150"/>
        <v>7.0006470162123069</v>
      </c>
      <c r="F476">
        <f t="shared" ca="1" si="151"/>
        <v>1413</v>
      </c>
      <c r="G476">
        <f t="shared" ca="1" si="152"/>
        <v>1414</v>
      </c>
      <c r="M476" s="280">
        <v>506</v>
      </c>
      <c r="N476" s="280">
        <f t="shared" si="154"/>
        <v>1.9912063538660798</v>
      </c>
      <c r="AK476">
        <f t="shared" si="155"/>
        <v>-9.1941659999999995E-2</v>
      </c>
      <c r="AL476">
        <f t="shared" si="156"/>
        <v>1.3846118220000001</v>
      </c>
      <c r="AM476">
        <f t="shared" si="157"/>
        <v>1.0993701931959998</v>
      </c>
      <c r="AN476">
        <f t="shared" si="158"/>
        <v>-0.56969769325770403</v>
      </c>
      <c r="AO476">
        <f t="shared" si="159"/>
        <v>0.22026932020902298</v>
      </c>
      <c r="AP476">
        <f t="shared" si="160"/>
        <v>-6.3123278436171756E-2</v>
      </c>
      <c r="AQ476">
        <f t="shared" si="161"/>
        <v>1.3400334305751539E-2</v>
      </c>
      <c r="AR476">
        <f t="shared" si="162"/>
        <v>-1.7885371348321489E-3</v>
      </c>
      <c r="AS476">
        <f t="shared" si="163"/>
        <v>1.0585298401293226E-4</v>
      </c>
      <c r="BJ476">
        <f t="shared" si="164"/>
        <v>1.2716149999999999</v>
      </c>
      <c r="BK476">
        <f t="shared" si="165"/>
        <v>0.87246290999999998</v>
      </c>
      <c r="BL476">
        <f t="shared" si="166"/>
        <v>0.5256378114239999</v>
      </c>
      <c r="BM476">
        <f t="shared" si="167"/>
        <v>-3.6642311217300799E-2</v>
      </c>
      <c r="BN476">
        <f t="shared" si="168"/>
        <v>8.1174678107337594E-5</v>
      </c>
    </row>
    <row r="477" spans="1:66" ht="15">
      <c r="A477" s="32">
        <v>7</v>
      </c>
      <c r="B477" s="33">
        <f t="shared" ca="1" si="148"/>
        <v>1413.8919076794211</v>
      </c>
      <c r="C477">
        <f t="shared" si="149"/>
        <v>1382</v>
      </c>
      <c r="D477">
        <f t="shared" ca="1" si="153"/>
        <v>6.9946612421180738</v>
      </c>
      <c r="E477">
        <f t="shared" ca="1" si="150"/>
        <v>7.0006470162123069</v>
      </c>
      <c r="F477">
        <f t="shared" ca="1" si="151"/>
        <v>1413</v>
      </c>
      <c r="G477">
        <f t="shared" ca="1" si="152"/>
        <v>1414</v>
      </c>
      <c r="M477" s="280">
        <v>507</v>
      </c>
      <c r="N477" s="280">
        <f t="shared" si="154"/>
        <v>1.9961647272731191</v>
      </c>
      <c r="AK477">
        <f t="shared" si="155"/>
        <v>-9.1941659999999995E-2</v>
      </c>
      <c r="AL477">
        <f t="shared" si="156"/>
        <v>1.3873482090000002</v>
      </c>
      <c r="AM477">
        <f t="shared" si="157"/>
        <v>1.1037198237389998</v>
      </c>
      <c r="AN477">
        <f t="shared" si="158"/>
        <v>-0.57308202716906709</v>
      </c>
      <c r="AO477">
        <f t="shared" si="159"/>
        <v>0.22201574829782328</v>
      </c>
      <c r="AP477">
        <f t="shared" si="160"/>
        <v>-6.3749496530333072E-2</v>
      </c>
      <c r="AQ477">
        <f t="shared" si="161"/>
        <v>1.3560018687674457E-2</v>
      </c>
      <c r="AR477">
        <f t="shared" si="162"/>
        <v>-1.8134269228667697E-3</v>
      </c>
      <c r="AS477">
        <f t="shared" si="163"/>
        <v>1.0753817088812703E-4</v>
      </c>
      <c r="BJ477">
        <f t="shared" si="164"/>
        <v>1.2716149999999999</v>
      </c>
      <c r="BK477">
        <f t="shared" si="165"/>
        <v>0.87418714499999994</v>
      </c>
      <c r="BL477">
        <f t="shared" si="166"/>
        <v>0.52771748421599995</v>
      </c>
      <c r="BM477">
        <f t="shared" si="167"/>
        <v>-3.6859987746293399E-2</v>
      </c>
      <c r="BN477">
        <f t="shared" si="168"/>
        <v>8.1818279939001879E-5</v>
      </c>
    </row>
    <row r="478" spans="1:66" ht="15">
      <c r="A478" s="32">
        <v>7</v>
      </c>
      <c r="B478" s="33">
        <f t="shared" ca="1" si="148"/>
        <v>1413.8919076794211</v>
      </c>
      <c r="C478">
        <f t="shared" si="149"/>
        <v>1382</v>
      </c>
      <c r="D478">
        <f t="shared" ca="1" si="153"/>
        <v>6.9946612421180738</v>
      </c>
      <c r="E478">
        <f t="shared" ca="1" si="150"/>
        <v>7.0006470162123069</v>
      </c>
      <c r="F478">
        <f t="shared" ca="1" si="151"/>
        <v>1413</v>
      </c>
      <c r="G478">
        <f t="shared" ca="1" si="152"/>
        <v>1414</v>
      </c>
      <c r="M478" s="280">
        <v>508</v>
      </c>
      <c r="N478" s="280">
        <f t="shared" si="154"/>
        <v>2.0011250256271356</v>
      </c>
      <c r="AK478">
        <f t="shared" si="155"/>
        <v>-9.1941659999999995E-2</v>
      </c>
      <c r="AL478">
        <f t="shared" si="156"/>
        <v>1.3900845960000001</v>
      </c>
      <c r="AM478">
        <f t="shared" si="157"/>
        <v>1.1080780419039999</v>
      </c>
      <c r="AN478">
        <f t="shared" si="158"/>
        <v>-0.57647973787692808</v>
      </c>
      <c r="AO478">
        <f t="shared" si="159"/>
        <v>0.22377254091131341</v>
      </c>
      <c r="AP478">
        <f t="shared" si="160"/>
        <v>-6.4380674738755334E-2</v>
      </c>
      <c r="AQ478">
        <f t="shared" si="161"/>
        <v>1.3721285655575967E-2</v>
      </c>
      <c r="AR478">
        <f t="shared" si="162"/>
        <v>-1.8386130140365753E-3</v>
      </c>
      <c r="AS478">
        <f t="shared" si="163"/>
        <v>1.0924678596627052E-4</v>
      </c>
      <c r="BJ478">
        <f t="shared" si="164"/>
        <v>1.2716149999999999</v>
      </c>
      <c r="BK478">
        <f t="shared" si="165"/>
        <v>0.87591138000000002</v>
      </c>
      <c r="BL478">
        <f t="shared" si="166"/>
        <v>0.52980126297599994</v>
      </c>
      <c r="BM478">
        <f t="shared" si="167"/>
        <v>-3.7078524655705603E-2</v>
      </c>
      <c r="BN478">
        <f t="shared" si="168"/>
        <v>8.2465701353686788E-5</v>
      </c>
    </row>
    <row r="479" spans="1:66" ht="15">
      <c r="A479" s="32">
        <v>7</v>
      </c>
      <c r="B479" s="33">
        <f t="shared" ca="1" si="148"/>
        <v>1413.8919076794211</v>
      </c>
      <c r="C479">
        <f t="shared" si="149"/>
        <v>1382</v>
      </c>
      <c r="D479">
        <f t="shared" ca="1" si="153"/>
        <v>6.9946612421180738</v>
      </c>
      <c r="E479">
        <f t="shared" ca="1" si="150"/>
        <v>7.0006470162123069</v>
      </c>
      <c r="F479">
        <f t="shared" ca="1" si="151"/>
        <v>1413</v>
      </c>
      <c r="G479">
        <f t="shared" ca="1" si="152"/>
        <v>1414</v>
      </c>
      <c r="M479" s="280">
        <v>509</v>
      </c>
      <c r="N479" s="280">
        <f t="shared" si="154"/>
        <v>2.006087243930045</v>
      </c>
      <c r="AK479">
        <f t="shared" si="155"/>
        <v>-9.1941659999999995E-2</v>
      </c>
      <c r="AL479">
        <f t="shared" si="156"/>
        <v>1.3928209830000002</v>
      </c>
      <c r="AM479">
        <f t="shared" si="157"/>
        <v>1.1124448476909998</v>
      </c>
      <c r="AN479">
        <f t="shared" si="158"/>
        <v>-0.57989085176550104</v>
      </c>
      <c r="AO479">
        <f t="shared" si="159"/>
        <v>0.22553973897548696</v>
      </c>
      <c r="AP479">
        <f t="shared" si="160"/>
        <v>-6.5016842469116057E-2</v>
      </c>
      <c r="AQ479">
        <f t="shared" si="161"/>
        <v>1.3884147732306179E-2</v>
      </c>
      <c r="AR479">
        <f t="shared" si="162"/>
        <v>-1.8640983420054489E-3</v>
      </c>
      <c r="AS479">
        <f t="shared" si="163"/>
        <v>1.109791078740404E-4</v>
      </c>
      <c r="BJ479">
        <f t="shared" si="164"/>
        <v>1.2716149999999999</v>
      </c>
      <c r="BK479">
        <f t="shared" si="165"/>
        <v>0.87763561499999998</v>
      </c>
      <c r="BL479">
        <f t="shared" si="166"/>
        <v>0.53188914770399986</v>
      </c>
      <c r="BM479">
        <f t="shared" si="167"/>
        <v>-3.7297923642540205E-2</v>
      </c>
      <c r="BN479">
        <f t="shared" si="168"/>
        <v>8.3116957433630528E-5</v>
      </c>
    </row>
    <row r="480" spans="1:66" ht="15">
      <c r="A480" s="32">
        <v>7</v>
      </c>
      <c r="B480" s="33">
        <f t="shared" ca="1" si="148"/>
        <v>1413.8919076794211</v>
      </c>
      <c r="C480">
        <f t="shared" si="149"/>
        <v>1382</v>
      </c>
      <c r="D480">
        <f t="shared" ca="1" si="153"/>
        <v>6.9946612421180738</v>
      </c>
      <c r="E480">
        <f t="shared" ca="1" si="150"/>
        <v>7.0006470162123069</v>
      </c>
      <c r="F480">
        <f t="shared" ca="1" si="151"/>
        <v>1413</v>
      </c>
      <c r="G480">
        <f t="shared" ca="1" si="152"/>
        <v>1414</v>
      </c>
      <c r="M480" s="280">
        <v>510</v>
      </c>
      <c r="N480" s="280">
        <f t="shared" si="154"/>
        <v>2.0110513772021346</v>
      </c>
      <c r="AK480">
        <f t="shared" si="155"/>
        <v>-9.1941659999999995E-2</v>
      </c>
      <c r="AL480">
        <f t="shared" si="156"/>
        <v>1.3955573700000001</v>
      </c>
      <c r="AM480">
        <f t="shared" si="157"/>
        <v>1.1168202410999999</v>
      </c>
      <c r="AN480">
        <f t="shared" si="158"/>
        <v>-0.58331539521900011</v>
      </c>
      <c r="AO480">
        <f t="shared" si="159"/>
        <v>0.22731738349698</v>
      </c>
      <c r="AP480">
        <f t="shared" si="160"/>
        <v>-6.5658029245099211E-2</v>
      </c>
      <c r="AQ480">
        <f t="shared" si="161"/>
        <v>1.4048617514887724E-2</v>
      </c>
      <c r="AR480">
        <f t="shared" si="162"/>
        <v>-1.8898858636281124E-3</v>
      </c>
      <c r="AS480">
        <f t="shared" si="163"/>
        <v>1.1273541799403344E-4</v>
      </c>
      <c r="BJ480">
        <f t="shared" si="164"/>
        <v>1.2716149999999999</v>
      </c>
      <c r="BK480">
        <f t="shared" si="165"/>
        <v>0.87935984999999994</v>
      </c>
      <c r="BL480">
        <f t="shared" si="166"/>
        <v>0.53398113839999994</v>
      </c>
      <c r="BM480">
        <f t="shared" si="167"/>
        <v>-3.7518186403800002E-2</v>
      </c>
      <c r="BN480">
        <f t="shared" si="168"/>
        <v>8.3772063290790005E-5</v>
      </c>
    </row>
    <row r="481" spans="1:66" ht="15">
      <c r="A481" s="32">
        <v>7</v>
      </c>
      <c r="B481" s="33">
        <f t="shared" ca="1" si="148"/>
        <v>1413.8919076794211</v>
      </c>
      <c r="C481">
        <f t="shared" si="149"/>
        <v>1382</v>
      </c>
      <c r="D481">
        <f t="shared" ca="1" si="153"/>
        <v>6.9946612421180738</v>
      </c>
      <c r="E481">
        <f t="shared" ca="1" si="150"/>
        <v>7.0006470162123069</v>
      </c>
      <c r="F481">
        <f t="shared" ca="1" si="151"/>
        <v>1413</v>
      </c>
      <c r="G481">
        <f t="shared" ca="1" si="152"/>
        <v>1414</v>
      </c>
      <c r="M481" s="280">
        <v>511</v>
      </c>
      <c r="N481" s="280">
        <f t="shared" si="154"/>
        <v>2.0160174204820156</v>
      </c>
      <c r="AK481">
        <f t="shared" si="155"/>
        <v>-9.1941659999999995E-2</v>
      </c>
      <c r="AL481">
        <f t="shared" si="156"/>
        <v>1.3982937570000002</v>
      </c>
      <c r="AM481">
        <f t="shared" si="157"/>
        <v>1.1212042221309999</v>
      </c>
      <c r="AN481">
        <f t="shared" si="158"/>
        <v>-0.58675339462163911</v>
      </c>
      <c r="AO481">
        <f t="shared" si="159"/>
        <v>0.22910551556307079</v>
      </c>
      <c r="AP481">
        <f t="shared" si="160"/>
        <v>-6.6304264706623456E-2</v>
      </c>
      <c r="AQ481">
        <f t="shared" si="161"/>
        <v>1.4214707674808053E-2</v>
      </c>
      <c r="AR481">
        <f t="shared" si="162"/>
        <v>-1.9159785590873483E-3</v>
      </c>
      <c r="AS481">
        <f t="shared" si="163"/>
        <v>1.1451600048652979E-4</v>
      </c>
      <c r="BJ481">
        <f t="shared" si="164"/>
        <v>1.2716149999999999</v>
      </c>
      <c r="BK481">
        <f t="shared" si="165"/>
        <v>0.88108408500000002</v>
      </c>
      <c r="BL481">
        <f t="shared" si="166"/>
        <v>0.53607723506399996</v>
      </c>
      <c r="BM481">
        <f t="shared" si="167"/>
        <v>-3.7739314636487803E-2</v>
      </c>
      <c r="BN481">
        <f t="shared" si="168"/>
        <v>8.4431034066840838E-5</v>
      </c>
    </row>
    <row r="482" spans="1:66" ht="15">
      <c r="A482" s="32">
        <v>7</v>
      </c>
      <c r="B482" s="33">
        <f t="shared" ca="1" si="148"/>
        <v>1413.8919076794211</v>
      </c>
      <c r="C482">
        <f t="shared" si="149"/>
        <v>1382</v>
      </c>
      <c r="D482">
        <f t="shared" ca="1" si="153"/>
        <v>6.9946612421180738</v>
      </c>
      <c r="E482">
        <f t="shared" ca="1" si="150"/>
        <v>7.0006470162123069</v>
      </c>
      <c r="F482">
        <f t="shared" ca="1" si="151"/>
        <v>1413</v>
      </c>
      <c r="G482">
        <f t="shared" ca="1" si="152"/>
        <v>1414</v>
      </c>
      <c r="M482" s="280">
        <v>512</v>
      </c>
      <c r="N482" s="280">
        <f t="shared" si="154"/>
        <v>2.0209853688265693</v>
      </c>
      <c r="AK482">
        <f t="shared" si="155"/>
        <v>-9.1941659999999995E-2</v>
      </c>
      <c r="AL482">
        <f t="shared" si="156"/>
        <v>1.4010301440000001</v>
      </c>
      <c r="AM482">
        <f t="shared" si="157"/>
        <v>1.1255967907839999</v>
      </c>
      <c r="AN482">
        <f t="shared" si="158"/>
        <v>-0.59020487635763208</v>
      </c>
      <c r="AO482">
        <f t="shared" si="159"/>
        <v>0.23090417634168012</v>
      </c>
      <c r="AP482">
        <f t="shared" si="160"/>
        <v>-6.6955578610070593E-2</v>
      </c>
      <c r="AQ482">
        <f t="shared" si="161"/>
        <v>1.4382430958312325E-2</v>
      </c>
      <c r="AR482">
        <f t="shared" si="162"/>
        <v>-1.9423794320317653E-3</v>
      </c>
      <c r="AS482">
        <f t="shared" si="163"/>
        <v>1.1632114231138577E-4</v>
      </c>
      <c r="BJ482">
        <f t="shared" si="164"/>
        <v>1.2716149999999999</v>
      </c>
      <c r="BK482">
        <f t="shared" si="165"/>
        <v>0.88280831999999998</v>
      </c>
      <c r="BL482">
        <f t="shared" si="166"/>
        <v>0.53817743769599991</v>
      </c>
      <c r="BM482">
        <f t="shared" si="167"/>
        <v>-3.7961310037606402E-2</v>
      </c>
      <c r="BN482">
        <f t="shared" si="168"/>
        <v>8.5093884933177348E-5</v>
      </c>
    </row>
    <row r="483" spans="1:66" ht="15">
      <c r="A483" s="32">
        <v>7</v>
      </c>
      <c r="B483" s="33">
        <f t="shared" ca="1" si="148"/>
        <v>1413.8919076794211</v>
      </c>
      <c r="C483">
        <f t="shared" si="149"/>
        <v>1382</v>
      </c>
      <c r="D483">
        <f t="shared" ca="1" si="153"/>
        <v>6.9946612421180738</v>
      </c>
      <c r="E483">
        <f t="shared" ca="1" si="150"/>
        <v>7.0006470162123069</v>
      </c>
      <c r="F483">
        <f t="shared" ca="1" si="151"/>
        <v>1413</v>
      </c>
      <c r="G483">
        <f t="shared" ca="1" si="152"/>
        <v>1414</v>
      </c>
      <c r="M483" s="280">
        <v>513</v>
      </c>
      <c r="N483" s="280">
        <f t="shared" si="154"/>
        <v>2.025955217310897</v>
      </c>
      <c r="AK483">
        <f t="shared" si="155"/>
        <v>-9.1941659999999995E-2</v>
      </c>
      <c r="AL483">
        <f t="shared" si="156"/>
        <v>1.403766531</v>
      </c>
      <c r="AM483">
        <f t="shared" si="157"/>
        <v>1.1299979470589998</v>
      </c>
      <c r="AN483">
        <f t="shared" si="158"/>
        <v>-0.59366986681119305</v>
      </c>
      <c r="AO483">
        <f t="shared" si="159"/>
        <v>0.23271340708137098</v>
      </c>
      <c r="AP483">
        <f t="shared" si="160"/>
        <v>-6.7612000828513902E-2</v>
      </c>
      <c r="AQ483">
        <f t="shared" si="161"/>
        <v>1.4551800186696846E-2</v>
      </c>
      <c r="AR483">
        <f t="shared" si="162"/>
        <v>-1.9690915097141013E-3</v>
      </c>
      <c r="AS483">
        <f t="shared" si="163"/>
        <v>1.1815113325005601E-4</v>
      </c>
      <c r="BJ483">
        <f t="shared" si="164"/>
        <v>1.2716149999999999</v>
      </c>
      <c r="BK483">
        <f t="shared" si="165"/>
        <v>0.88453255499999994</v>
      </c>
      <c r="BL483">
        <f t="shared" si="166"/>
        <v>0.5402817462959999</v>
      </c>
      <c r="BM483">
        <f t="shared" si="167"/>
        <v>-3.8184174304158602E-2</v>
      </c>
      <c r="BN483">
        <f t="shared" si="168"/>
        <v>8.5760631090912526E-5</v>
      </c>
    </row>
    <row r="484" spans="1:66" ht="15">
      <c r="A484" s="32">
        <v>7</v>
      </c>
      <c r="B484" s="33">
        <f t="shared" ca="1" si="148"/>
        <v>1413.8919076794211</v>
      </c>
      <c r="C484">
        <f t="shared" si="149"/>
        <v>1382</v>
      </c>
      <c r="D484">
        <f t="shared" ca="1" si="153"/>
        <v>6.9946612421180738</v>
      </c>
      <c r="E484">
        <f t="shared" ca="1" si="150"/>
        <v>7.0006470162123069</v>
      </c>
      <c r="F484">
        <f t="shared" ca="1" si="151"/>
        <v>1413</v>
      </c>
      <c r="G484">
        <f t="shared" ca="1" si="152"/>
        <v>1414</v>
      </c>
      <c r="M484" s="280">
        <v>514</v>
      </c>
      <c r="N484" s="280">
        <f t="shared" si="154"/>
        <v>2.0309269610282672</v>
      </c>
      <c r="AK484">
        <f t="shared" si="155"/>
        <v>-9.1941659999999995E-2</v>
      </c>
      <c r="AL484">
        <f t="shared" si="156"/>
        <v>1.4065029180000002</v>
      </c>
      <c r="AM484">
        <f t="shared" si="157"/>
        <v>1.1344076909559999</v>
      </c>
      <c r="AN484">
        <f t="shared" si="158"/>
        <v>-0.59714839236653605</v>
      </c>
      <c r="AO484">
        <f t="shared" si="159"/>
        <v>0.23453324911134876</v>
      </c>
      <c r="AP484">
        <f t="shared" si="160"/>
        <v>-6.8273561351946455E-2</v>
      </c>
      <c r="AQ484">
        <f t="shared" si="161"/>
        <v>1.4722828256603114E-2</v>
      </c>
      <c r="AR484">
        <f t="shared" si="162"/>
        <v>-1.9961178431300705E-3</v>
      </c>
      <c r="AS484">
        <f t="shared" si="163"/>
        <v>1.2000626592774508E-4</v>
      </c>
      <c r="BJ484">
        <f t="shared" si="164"/>
        <v>1.2716149999999999</v>
      </c>
      <c r="BK484">
        <f t="shared" si="165"/>
        <v>0.88625679000000002</v>
      </c>
      <c r="BL484">
        <f t="shared" si="166"/>
        <v>0.54239016086399994</v>
      </c>
      <c r="BM484">
        <f t="shared" si="167"/>
        <v>-3.8407909133147206E-2</v>
      </c>
      <c r="BN484">
        <f t="shared" si="168"/>
        <v>8.6431287770878063E-5</v>
      </c>
    </row>
    <row r="485" spans="1:66" ht="15">
      <c r="A485" s="32">
        <v>7</v>
      </c>
      <c r="B485" s="33">
        <f t="shared" ca="1" si="148"/>
        <v>1413.8919076794211</v>
      </c>
      <c r="C485">
        <f t="shared" si="149"/>
        <v>1382</v>
      </c>
      <c r="D485">
        <f t="shared" ca="1" si="153"/>
        <v>6.9946612421180738</v>
      </c>
      <c r="E485">
        <f t="shared" ca="1" si="150"/>
        <v>7.0006470162123069</v>
      </c>
      <c r="F485">
        <f t="shared" ca="1" si="151"/>
        <v>1413</v>
      </c>
      <c r="G485">
        <f t="shared" ca="1" si="152"/>
        <v>1414</v>
      </c>
      <c r="M485" s="280">
        <v>515</v>
      </c>
      <c r="N485" s="280">
        <f t="shared" si="154"/>
        <v>2.0359005950900668</v>
      </c>
      <c r="AK485">
        <f t="shared" si="155"/>
        <v>-9.1941659999999995E-2</v>
      </c>
      <c r="AL485">
        <f t="shared" si="156"/>
        <v>1.4092393050000001</v>
      </c>
      <c r="AM485">
        <f t="shared" si="157"/>
        <v>1.138826022475</v>
      </c>
      <c r="AN485">
        <f t="shared" si="158"/>
        <v>-0.60064047940787513</v>
      </c>
      <c r="AO485">
        <f t="shared" si="159"/>
        <v>0.23636374384146125</v>
      </c>
      <c r="AP485">
        <f t="shared" si="160"/>
        <v>-6.8940290287509559E-2</v>
      </c>
      <c r="AQ485">
        <f t="shared" si="161"/>
        <v>1.4895528140312414E-2</v>
      </c>
      <c r="AR485">
        <f t="shared" si="162"/>
        <v>-2.0234615071577562E-3</v>
      </c>
      <c r="AS485">
        <f t="shared" si="163"/>
        <v>1.2188683583568946E-4</v>
      </c>
      <c r="BJ485">
        <f t="shared" si="164"/>
        <v>1.2716149999999999</v>
      </c>
      <c r="BK485">
        <f t="shared" si="165"/>
        <v>0.88798102499999998</v>
      </c>
      <c r="BL485">
        <f t="shared" si="166"/>
        <v>0.54450268139999991</v>
      </c>
      <c r="BM485">
        <f t="shared" si="167"/>
        <v>-3.8632516221575E-2</v>
      </c>
      <c r="BN485">
        <f t="shared" si="168"/>
        <v>8.7105870233624379E-5</v>
      </c>
    </row>
    <row r="486" spans="1:66" ht="15">
      <c r="A486" s="32">
        <v>7</v>
      </c>
      <c r="B486" s="33">
        <f t="shared" ca="1" si="148"/>
        <v>1413.8919076794211</v>
      </c>
      <c r="C486">
        <f t="shared" si="149"/>
        <v>1382</v>
      </c>
      <c r="D486">
        <f t="shared" ca="1" si="153"/>
        <v>6.9946612421180738</v>
      </c>
      <c r="E486">
        <f t="shared" ca="1" si="150"/>
        <v>7.0006470162123069</v>
      </c>
      <c r="F486">
        <f t="shared" ca="1" si="151"/>
        <v>1413</v>
      </c>
      <c r="G486">
        <f t="shared" ca="1" si="152"/>
        <v>1414</v>
      </c>
      <c r="M486" s="280">
        <v>516</v>
      </c>
      <c r="N486" s="280">
        <f t="shared" si="154"/>
        <v>2.0408761146257501</v>
      </c>
      <c r="AK486">
        <f t="shared" si="155"/>
        <v>-9.1941659999999995E-2</v>
      </c>
      <c r="AL486">
        <f t="shared" si="156"/>
        <v>1.4119756920000002</v>
      </c>
      <c r="AM486">
        <f t="shared" si="157"/>
        <v>1.1432529416159998</v>
      </c>
      <c r="AN486">
        <f t="shared" si="158"/>
        <v>-0.60414615431942409</v>
      </c>
      <c r="AO486">
        <f t="shared" si="159"/>
        <v>0.23820493276219851</v>
      </c>
      <c r="AP486">
        <f t="shared" si="160"/>
        <v>-6.9612217859721021E-2</v>
      </c>
      <c r="AQ486">
        <f t="shared" si="161"/>
        <v>1.5069912886041002E-2</v>
      </c>
      <c r="AR486">
        <f t="shared" si="162"/>
        <v>-2.0511256006975416E-3</v>
      </c>
      <c r="AS486">
        <f t="shared" si="163"/>
        <v>1.2379314135356996E-4</v>
      </c>
      <c r="BJ486">
        <f t="shared" si="164"/>
        <v>1.2716149999999999</v>
      </c>
      <c r="BK486">
        <f t="shared" si="165"/>
        <v>0.88970525999999994</v>
      </c>
      <c r="BL486">
        <f t="shared" si="166"/>
        <v>0.54661930790399993</v>
      </c>
      <c r="BM486">
        <f t="shared" si="167"/>
        <v>-3.8857997266444802E-2</v>
      </c>
      <c r="BN486">
        <f t="shared" si="168"/>
        <v>8.7784393769420552E-5</v>
      </c>
    </row>
    <row r="487" spans="1:66" ht="15">
      <c r="A487" s="32">
        <v>7</v>
      </c>
      <c r="B487" s="33">
        <f t="shared" ca="1" si="148"/>
        <v>1413.8919076794211</v>
      </c>
      <c r="C487">
        <f t="shared" si="149"/>
        <v>1382</v>
      </c>
      <c r="D487">
        <f t="shared" ca="1" si="153"/>
        <v>6.9946612421180738</v>
      </c>
      <c r="E487">
        <f t="shared" ca="1" si="150"/>
        <v>7.0006470162123069</v>
      </c>
      <c r="F487">
        <f t="shared" ca="1" si="151"/>
        <v>1413</v>
      </c>
      <c r="G487">
        <f t="shared" ca="1" si="152"/>
        <v>1414</v>
      </c>
      <c r="M487" s="280">
        <v>517</v>
      </c>
      <c r="N487" s="280">
        <f t="shared" si="154"/>
        <v>2.0458535147827877</v>
      </c>
      <c r="AK487">
        <f t="shared" si="155"/>
        <v>-9.1941659999999995E-2</v>
      </c>
      <c r="AL487">
        <f t="shared" si="156"/>
        <v>1.4147120790000001</v>
      </c>
      <c r="AM487">
        <f t="shared" si="157"/>
        <v>1.147688448379</v>
      </c>
      <c r="AN487">
        <f t="shared" si="158"/>
        <v>-0.60766544348539708</v>
      </c>
      <c r="AO487">
        <f t="shared" si="159"/>
        <v>0.24005685744469304</v>
      </c>
      <c r="AP487">
        <f t="shared" si="160"/>
        <v>-7.0289374410703598E-2</v>
      </c>
      <c r="AQ487">
        <f t="shared" si="161"/>
        <v>1.5245995618235853E-2</v>
      </c>
      <c r="AR487">
        <f t="shared" si="162"/>
        <v>-2.0791132468125956E-3</v>
      </c>
      <c r="AS487">
        <f t="shared" si="163"/>
        <v>1.2572548377205568E-4</v>
      </c>
      <c r="BJ487">
        <f t="shared" si="164"/>
        <v>1.2716149999999999</v>
      </c>
      <c r="BK487">
        <f t="shared" si="165"/>
        <v>0.89142949500000002</v>
      </c>
      <c r="BL487">
        <f t="shared" si="166"/>
        <v>0.54874004037599988</v>
      </c>
      <c r="BM487">
        <f t="shared" si="167"/>
        <v>-3.90843539647594E-2</v>
      </c>
      <c r="BN487">
        <f t="shared" si="168"/>
        <v>8.8466873698254359E-5</v>
      </c>
    </row>
    <row r="488" spans="1:66" ht="15">
      <c r="A488" s="32">
        <v>7</v>
      </c>
      <c r="B488" s="33">
        <f t="shared" ca="1" si="148"/>
        <v>1413.8919076794211</v>
      </c>
      <c r="C488">
        <f t="shared" si="149"/>
        <v>1382</v>
      </c>
      <c r="D488">
        <f t="shared" ca="1" si="153"/>
        <v>6.9946612421180738</v>
      </c>
      <c r="E488">
        <f t="shared" ca="1" si="150"/>
        <v>7.0006470162123069</v>
      </c>
      <c r="F488">
        <f t="shared" ca="1" si="151"/>
        <v>1413</v>
      </c>
      <c r="G488">
        <f t="shared" ca="1" si="152"/>
        <v>1414</v>
      </c>
      <c r="M488" s="280">
        <v>518</v>
      </c>
      <c r="N488" s="280">
        <f t="shared" si="154"/>
        <v>2.0508327907266146</v>
      </c>
      <c r="AK488">
        <f t="shared" si="155"/>
        <v>-9.1941659999999995E-2</v>
      </c>
      <c r="AL488">
        <f t="shared" si="156"/>
        <v>1.4174484660000002</v>
      </c>
      <c r="AM488">
        <f t="shared" si="157"/>
        <v>1.1521325427639999</v>
      </c>
      <c r="AN488">
        <f t="shared" si="158"/>
        <v>-0.61119837329000803</v>
      </c>
      <c r="AO488">
        <f t="shared" si="159"/>
        <v>0.24191955954071964</v>
      </c>
      <c r="AP488">
        <f t="shared" si="160"/>
        <v>-7.0971790400413279E-2</v>
      </c>
      <c r="AQ488">
        <f t="shared" si="161"/>
        <v>1.5423789537871E-2</v>
      </c>
      <c r="AR488">
        <f t="shared" si="162"/>
        <v>-2.1074275928698962E-3</v>
      </c>
      <c r="AS488">
        <f t="shared" si="163"/>
        <v>1.2768416731547927E-4</v>
      </c>
      <c r="BJ488">
        <f t="shared" si="164"/>
        <v>1.2716149999999999</v>
      </c>
      <c r="BK488">
        <f t="shared" si="165"/>
        <v>0.89315372999999998</v>
      </c>
      <c r="BL488">
        <f t="shared" si="166"/>
        <v>0.55086487881599988</v>
      </c>
      <c r="BM488">
        <f t="shared" si="167"/>
        <v>-3.9311588013521602E-2</v>
      </c>
      <c r="BN488">
        <f t="shared" si="168"/>
        <v>8.9153325369832305E-5</v>
      </c>
    </row>
    <row r="489" spans="1:66" ht="15">
      <c r="A489" s="32">
        <v>7</v>
      </c>
      <c r="B489" s="33">
        <f t="shared" ca="1" si="148"/>
        <v>1413.8919076794211</v>
      </c>
      <c r="C489">
        <f t="shared" si="149"/>
        <v>1382</v>
      </c>
      <c r="D489">
        <f t="shared" ca="1" si="153"/>
        <v>6.9946612421180738</v>
      </c>
      <c r="E489">
        <f t="shared" ca="1" si="150"/>
        <v>7.0006470162123069</v>
      </c>
      <c r="F489">
        <f t="shared" ca="1" si="151"/>
        <v>1413</v>
      </c>
      <c r="G489">
        <f t="shared" ca="1" si="152"/>
        <v>1414</v>
      </c>
      <c r="M489" s="280">
        <v>519</v>
      </c>
      <c r="N489" s="280">
        <f t="shared" si="154"/>
        <v>2.0558139376405835</v>
      </c>
      <c r="AK489">
        <f t="shared" si="155"/>
        <v>-9.1941659999999995E-2</v>
      </c>
      <c r="AL489">
        <f t="shared" si="156"/>
        <v>1.4201848530000001</v>
      </c>
      <c r="AM489">
        <f t="shared" si="157"/>
        <v>1.1565852247709998</v>
      </c>
      <c r="AN489">
        <f t="shared" si="158"/>
        <v>-0.61474497011747109</v>
      </c>
      <c r="AO489">
        <f t="shared" si="159"/>
        <v>0.24379308078269546</v>
      </c>
      <c r="AP489">
        <f t="shared" si="160"/>
        <v>-7.1659496406867682E-2</v>
      </c>
      <c r="AQ489">
        <f t="shared" si="161"/>
        <v>1.5603307922744421E-2</v>
      </c>
      <c r="AR489">
        <f t="shared" si="162"/>
        <v>-2.1360718106818058E-3</v>
      </c>
      <c r="AS489">
        <f t="shared" si="163"/>
        <v>1.2966949916464487E-4</v>
      </c>
      <c r="BJ489">
        <f t="shared" si="164"/>
        <v>1.2716149999999999</v>
      </c>
      <c r="BK489">
        <f t="shared" si="165"/>
        <v>0.89487796499999994</v>
      </c>
      <c r="BL489">
        <f t="shared" si="166"/>
        <v>0.55299382322399993</v>
      </c>
      <c r="BM489">
        <f t="shared" si="167"/>
        <v>-3.9539701109734204E-2</v>
      </c>
      <c r="BN489">
        <f t="shared" si="168"/>
        <v>8.9843764163579569E-5</v>
      </c>
    </row>
    <row r="490" spans="1:66" ht="15">
      <c r="A490" s="32">
        <v>7</v>
      </c>
      <c r="B490" s="33">
        <f t="shared" ca="1" si="148"/>
        <v>1413.8919076794211</v>
      </c>
      <c r="C490">
        <f t="shared" si="149"/>
        <v>1382</v>
      </c>
      <c r="D490">
        <f t="shared" ca="1" si="153"/>
        <v>6.9946612421180738</v>
      </c>
      <c r="E490">
        <f t="shared" ca="1" si="150"/>
        <v>7.0006470162123069</v>
      </c>
      <c r="F490">
        <f t="shared" ca="1" si="151"/>
        <v>1413</v>
      </c>
      <c r="G490">
        <f t="shared" ca="1" si="152"/>
        <v>1414</v>
      </c>
      <c r="M490" s="280">
        <v>520</v>
      </c>
      <c r="N490" s="280">
        <f t="shared" si="154"/>
        <v>2.0607969507259121</v>
      </c>
      <c r="AK490">
        <f t="shared" si="155"/>
        <v>-9.1941659999999995E-2</v>
      </c>
      <c r="AL490">
        <f t="shared" si="156"/>
        <v>1.4229212400000002</v>
      </c>
      <c r="AM490">
        <f t="shared" si="157"/>
        <v>1.1610464943999999</v>
      </c>
      <c r="AN490">
        <f t="shared" si="158"/>
        <v>-0.61830526035200006</v>
      </c>
      <c r="AO490">
        <f t="shared" si="159"/>
        <v>0.24567746298367998</v>
      </c>
      <c r="AP490">
        <f t="shared" si="160"/>
        <v>-7.2352523126374413E-2</v>
      </c>
      <c r="AQ490">
        <f t="shared" si="161"/>
        <v>1.5784564127775538E-2</v>
      </c>
      <c r="AR490">
        <f t="shared" si="162"/>
        <v>-2.1650490966481964E-3</v>
      </c>
      <c r="AS490">
        <f t="shared" si="163"/>
        <v>1.3168178947976826E-4</v>
      </c>
      <c r="BJ490">
        <f t="shared" si="164"/>
        <v>1.2716149999999999</v>
      </c>
      <c r="BK490">
        <f t="shared" si="165"/>
        <v>0.89660220000000002</v>
      </c>
      <c r="BL490">
        <f t="shared" si="166"/>
        <v>0.5551268735999999</v>
      </c>
      <c r="BM490">
        <f t="shared" si="167"/>
        <v>-3.9768694950400002E-2</v>
      </c>
      <c r="BN490">
        <f t="shared" si="168"/>
        <v>9.0538205488639999E-5</v>
      </c>
    </row>
    <row r="491" spans="1:66" ht="15">
      <c r="A491" s="32">
        <v>7</v>
      </c>
      <c r="B491" s="33">
        <f t="shared" ca="1" si="148"/>
        <v>1413.8919076794211</v>
      </c>
      <c r="C491">
        <f t="shared" si="149"/>
        <v>1382</v>
      </c>
      <c r="D491">
        <f t="shared" ca="1" si="153"/>
        <v>6.9946612421180738</v>
      </c>
      <c r="E491">
        <f t="shared" ca="1" si="150"/>
        <v>7.0006470162123069</v>
      </c>
      <c r="F491">
        <f t="shared" ca="1" si="151"/>
        <v>1413</v>
      </c>
      <c r="G491">
        <f t="shared" ca="1" si="152"/>
        <v>1414</v>
      </c>
      <c r="M491" s="280">
        <v>521</v>
      </c>
      <c r="N491" s="280">
        <f t="shared" si="154"/>
        <v>2.0657818252016344</v>
      </c>
      <c r="AK491">
        <f t="shared" si="155"/>
        <v>-9.1941659999999995E-2</v>
      </c>
      <c r="AL491">
        <f t="shared" si="156"/>
        <v>1.4256576270000001</v>
      </c>
      <c r="AM491">
        <f t="shared" si="157"/>
        <v>1.1655163516509999</v>
      </c>
      <c r="AN491">
        <f t="shared" si="158"/>
        <v>-0.6218792703778091</v>
      </c>
      <c r="AO491">
        <f t="shared" si="159"/>
        <v>0.24757274803737514</v>
      </c>
      <c r="AP491">
        <f t="shared" si="160"/>
        <v>-7.3050901373759414E-2</v>
      </c>
      <c r="AQ491">
        <f t="shared" si="161"/>
        <v>1.596757158530325E-2</v>
      </c>
      <c r="AR491">
        <f t="shared" si="162"/>
        <v>-2.1943626718991223E-3</v>
      </c>
      <c r="AS491">
        <f t="shared" si="163"/>
        <v>1.3372135142355074E-4</v>
      </c>
      <c r="BJ491">
        <f t="shared" si="164"/>
        <v>1.2716149999999999</v>
      </c>
      <c r="BK491">
        <f t="shared" si="165"/>
        <v>0.89832643499999998</v>
      </c>
      <c r="BL491">
        <f t="shared" si="166"/>
        <v>0.55726402994399993</v>
      </c>
      <c r="BM491">
        <f t="shared" si="167"/>
        <v>-3.9998571232521804E-2</v>
      </c>
      <c r="BN491">
        <f t="shared" si="168"/>
        <v>9.12366647838762E-5</v>
      </c>
    </row>
    <row r="492" spans="1:66" ht="15">
      <c r="A492" s="32">
        <v>7</v>
      </c>
      <c r="B492" s="33">
        <f t="shared" ca="1" si="148"/>
        <v>1413.8919076794211</v>
      </c>
      <c r="C492">
        <f t="shared" si="149"/>
        <v>1382</v>
      </c>
      <c r="D492">
        <f t="shared" ca="1" si="153"/>
        <v>6.9946612421180738</v>
      </c>
      <c r="E492">
        <f t="shared" ca="1" si="150"/>
        <v>7.0006470162123069</v>
      </c>
      <c r="F492">
        <f t="shared" ca="1" si="151"/>
        <v>1413</v>
      </c>
      <c r="G492">
        <f t="shared" ca="1" si="152"/>
        <v>1414</v>
      </c>
      <c r="M492" s="280">
        <v>522</v>
      </c>
      <c r="N492" s="280">
        <f t="shared" si="154"/>
        <v>2.0707685563045484</v>
      </c>
      <c r="AK492">
        <f t="shared" si="155"/>
        <v>-9.1941659999999995E-2</v>
      </c>
      <c r="AL492">
        <f t="shared" si="156"/>
        <v>1.4283940140000002</v>
      </c>
      <c r="AM492">
        <f t="shared" si="157"/>
        <v>1.1699947965239998</v>
      </c>
      <c r="AN492">
        <f t="shared" si="158"/>
        <v>-0.62546702657911213</v>
      </c>
      <c r="AO492">
        <f t="shared" si="159"/>
        <v>0.24947897791812507</v>
      </c>
      <c r="AP492">
        <f t="shared" si="160"/>
        <v>-7.375466208259536E-2</v>
      </c>
      <c r="AQ492">
        <f t="shared" si="161"/>
        <v>1.6152343805384575E-2</v>
      </c>
      <c r="AR492">
        <f t="shared" si="162"/>
        <v>-2.2240157824380438E-3</v>
      </c>
      <c r="AS492">
        <f t="shared" si="163"/>
        <v>1.3578850118438636E-4</v>
      </c>
      <c r="BJ492">
        <f t="shared" si="164"/>
        <v>1.2716149999999999</v>
      </c>
      <c r="BK492">
        <f t="shared" si="165"/>
        <v>0.90005066999999994</v>
      </c>
      <c r="BL492">
        <f t="shared" si="166"/>
        <v>0.55940529225599989</v>
      </c>
      <c r="BM492">
        <f t="shared" si="167"/>
        <v>-4.0229331653102406E-2</v>
      </c>
      <c r="BN492">
        <f t="shared" si="168"/>
        <v>9.1939157517869423E-5</v>
      </c>
    </row>
    <row r="493" spans="1:66" ht="15">
      <c r="A493" s="32">
        <v>7</v>
      </c>
      <c r="B493" s="33">
        <f t="shared" ca="1" si="148"/>
        <v>1413.8919076794211</v>
      </c>
      <c r="C493">
        <f t="shared" si="149"/>
        <v>1382</v>
      </c>
      <c r="D493">
        <f t="shared" ca="1" si="153"/>
        <v>6.9946612421180738</v>
      </c>
      <c r="E493">
        <f t="shared" ca="1" si="150"/>
        <v>7.0006470162123069</v>
      </c>
      <c r="F493">
        <f t="shared" ca="1" si="151"/>
        <v>1413</v>
      </c>
      <c r="G493">
        <f t="shared" ca="1" si="152"/>
        <v>1414</v>
      </c>
      <c r="M493" s="280">
        <v>523</v>
      </c>
      <c r="N493" s="280">
        <f t="shared" si="154"/>
        <v>2.0757571392891712</v>
      </c>
      <c r="AK493">
        <f t="shared" si="155"/>
        <v>-9.1941659999999995E-2</v>
      </c>
      <c r="AL493">
        <f t="shared" si="156"/>
        <v>1.4311304010000001</v>
      </c>
      <c r="AM493">
        <f t="shared" si="157"/>
        <v>1.1744818290189998</v>
      </c>
      <c r="AN493">
        <f t="shared" si="158"/>
        <v>-0.62906855534012307</v>
      </c>
      <c r="AO493">
        <f t="shared" si="159"/>
        <v>0.2513961946809164</v>
      </c>
      <c r="AP493">
        <f t="shared" si="160"/>
        <v>-7.4463836305429923E-2</v>
      </c>
      <c r="AQ493">
        <f t="shared" si="161"/>
        <v>1.633889437609385E-2</v>
      </c>
      <c r="AR493">
        <f t="shared" si="162"/>
        <v>-2.2540116992856045E-3</v>
      </c>
      <c r="AS493">
        <f t="shared" si="163"/>
        <v>1.3788355799970378E-4</v>
      </c>
      <c r="BJ493">
        <f t="shared" si="164"/>
        <v>1.2716149999999999</v>
      </c>
      <c r="BK493">
        <f t="shared" si="165"/>
        <v>0.90177490500000002</v>
      </c>
      <c r="BL493">
        <f t="shared" si="166"/>
        <v>0.56155066053599989</v>
      </c>
      <c r="BM493">
        <f t="shared" si="167"/>
        <v>-4.0460977909144602E-2</v>
      </c>
      <c r="BN493">
        <f t="shared" si="168"/>
        <v>9.2645699188919644E-5</v>
      </c>
    </row>
    <row r="494" spans="1:66" ht="15">
      <c r="A494" s="32">
        <v>7</v>
      </c>
      <c r="B494" s="33">
        <f t="shared" ca="1" si="148"/>
        <v>1413.8919076794211</v>
      </c>
      <c r="C494">
        <f t="shared" si="149"/>
        <v>1382</v>
      </c>
      <c r="D494">
        <f t="shared" ca="1" si="153"/>
        <v>6.9946612421180738</v>
      </c>
      <c r="E494">
        <f t="shared" ca="1" si="150"/>
        <v>7.0006470162123069</v>
      </c>
      <c r="F494">
        <f t="shared" ca="1" si="151"/>
        <v>1413</v>
      </c>
      <c r="G494">
        <f t="shared" ca="1" si="152"/>
        <v>1414</v>
      </c>
      <c r="M494" s="280">
        <v>524</v>
      </c>
      <c r="N494" s="280">
        <f t="shared" si="154"/>
        <v>2.0807475694276851</v>
      </c>
      <c r="AK494">
        <f t="shared" si="155"/>
        <v>-9.1941659999999995E-2</v>
      </c>
      <c r="AL494">
        <f t="shared" si="156"/>
        <v>1.4338667880000002</v>
      </c>
      <c r="AM494">
        <f t="shared" si="157"/>
        <v>1.1789774491359999</v>
      </c>
      <c r="AN494">
        <f t="shared" si="158"/>
        <v>-0.63268388304505607</v>
      </c>
      <c r="AO494">
        <f t="shared" si="159"/>
        <v>0.25332444046137803</v>
      </c>
      <c r="AP494">
        <f t="shared" si="160"/>
        <v>-7.5178455214014256E-2</v>
      </c>
      <c r="AQ494">
        <f t="shared" si="161"/>
        <v>1.6527236963822505E-2</v>
      </c>
      <c r="AR494">
        <f t="shared" si="162"/>
        <v>-2.2843537186239592E-3</v>
      </c>
      <c r="AS494">
        <f t="shared" si="163"/>
        <v>1.4000684417944274E-4</v>
      </c>
      <c r="BJ494">
        <f t="shared" si="164"/>
        <v>1.2716149999999999</v>
      </c>
      <c r="BK494">
        <f t="shared" si="165"/>
        <v>0.90349913999999998</v>
      </c>
      <c r="BL494">
        <f t="shared" si="166"/>
        <v>0.56370013478399994</v>
      </c>
      <c r="BM494">
        <f t="shared" si="167"/>
        <v>-4.0693511697651202E-2</v>
      </c>
      <c r="BN494">
        <f t="shared" si="168"/>
        <v>9.3356305325045512E-5</v>
      </c>
    </row>
    <row r="495" spans="1:66" ht="15">
      <c r="A495" s="32">
        <v>7</v>
      </c>
      <c r="B495" s="33">
        <f t="shared" ca="1" si="148"/>
        <v>1413.8919076794211</v>
      </c>
      <c r="C495">
        <f t="shared" si="149"/>
        <v>1382</v>
      </c>
      <c r="D495">
        <f t="shared" ca="1" si="153"/>
        <v>6.9946612421180738</v>
      </c>
      <c r="E495">
        <f t="shared" ca="1" si="150"/>
        <v>7.0006470162123069</v>
      </c>
      <c r="F495">
        <f t="shared" ca="1" si="151"/>
        <v>1413</v>
      </c>
      <c r="G495">
        <f t="shared" ca="1" si="152"/>
        <v>1414</v>
      </c>
      <c r="M495" s="280">
        <v>525</v>
      </c>
      <c r="N495" s="280">
        <f t="shared" si="154"/>
        <v>2.0857398420098927</v>
      </c>
      <c r="AK495">
        <f t="shared" si="155"/>
        <v>-9.1941659999999995E-2</v>
      </c>
      <c r="AL495">
        <f t="shared" si="156"/>
        <v>1.4366031750000001</v>
      </c>
      <c r="AM495">
        <f t="shared" si="157"/>
        <v>1.183481656875</v>
      </c>
      <c r="AN495">
        <f t="shared" si="158"/>
        <v>-0.63631303607812506</v>
      </c>
      <c r="AO495">
        <f t="shared" si="159"/>
        <v>0.25526375747578123</v>
      </c>
      <c r="AP495">
        <f t="shared" si="160"/>
        <v>-7.5898550099531253E-2</v>
      </c>
      <c r="AQ495">
        <f t="shared" si="161"/>
        <v>1.6717385313579417E-2</v>
      </c>
      <c r="AR495">
        <f t="shared" si="162"/>
        <v>-2.315045161941658E-3</v>
      </c>
      <c r="AS495">
        <f t="shared" si="163"/>
        <v>1.4215868512966573E-4</v>
      </c>
      <c r="BJ495">
        <f t="shared" si="164"/>
        <v>1.2716149999999999</v>
      </c>
      <c r="BK495">
        <f t="shared" si="165"/>
        <v>0.90522337499999994</v>
      </c>
      <c r="BL495">
        <f t="shared" si="166"/>
        <v>0.56585371499999992</v>
      </c>
      <c r="BM495">
        <f t="shared" si="167"/>
        <v>-4.0926934715625002E-2</v>
      </c>
      <c r="BN495">
        <f t="shared" si="168"/>
        <v>9.4070991483984377E-5</v>
      </c>
    </row>
    <row r="496" spans="1:66" ht="15">
      <c r="A496" s="32">
        <v>7</v>
      </c>
      <c r="B496" s="33">
        <f t="shared" ca="1" si="148"/>
        <v>1413.8919076794211</v>
      </c>
      <c r="C496">
        <f t="shared" si="149"/>
        <v>1382</v>
      </c>
      <c r="D496">
        <f t="shared" ca="1" si="153"/>
        <v>6.9946612421180738</v>
      </c>
      <c r="E496">
        <f t="shared" ca="1" si="150"/>
        <v>7.0006470162123069</v>
      </c>
      <c r="F496">
        <f t="shared" ca="1" si="151"/>
        <v>1413</v>
      </c>
      <c r="G496">
        <f t="shared" ca="1" si="152"/>
        <v>1414</v>
      </c>
      <c r="M496" s="280">
        <v>526</v>
      </c>
      <c r="N496" s="280">
        <f t="shared" si="154"/>
        <v>2.090733952343161</v>
      </c>
      <c r="AK496">
        <f t="shared" si="155"/>
        <v>-9.1941659999999995E-2</v>
      </c>
      <c r="AL496">
        <f t="shared" si="156"/>
        <v>1.4393395620000002</v>
      </c>
      <c r="AM496">
        <f t="shared" si="157"/>
        <v>1.187994452236</v>
      </c>
      <c r="AN496">
        <f t="shared" si="158"/>
        <v>-0.63995604082354407</v>
      </c>
      <c r="AO496">
        <f t="shared" si="159"/>
        <v>0.25721418802103962</v>
      </c>
      <c r="AP496">
        <f t="shared" si="160"/>
        <v>-7.6624152372823967E-2</v>
      </c>
      <c r="AQ496">
        <f t="shared" si="161"/>
        <v>1.6909353249291836E-2</v>
      </c>
      <c r="AR496">
        <f t="shared" si="162"/>
        <v>-2.3460893761790844E-3</v>
      </c>
      <c r="AS496">
        <f t="shared" si="163"/>
        <v>1.4433940937630581E-4</v>
      </c>
      <c r="BJ496">
        <f t="shared" si="164"/>
        <v>1.2716149999999999</v>
      </c>
      <c r="BK496">
        <f t="shared" si="165"/>
        <v>0.90694761000000002</v>
      </c>
      <c r="BL496">
        <f t="shared" si="166"/>
        <v>0.56801140118399995</v>
      </c>
      <c r="BM496">
        <f t="shared" si="167"/>
        <v>-4.1161248660068803E-2</v>
      </c>
      <c r="BN496">
        <f t="shared" si="168"/>
        <v>9.4789773253192315E-5</v>
      </c>
    </row>
    <row r="497" spans="1:66" ht="15">
      <c r="A497" s="32">
        <v>7</v>
      </c>
      <c r="B497" s="33">
        <f t="shared" ca="1" si="148"/>
        <v>1413.8919076794211</v>
      </c>
      <c r="C497">
        <f t="shared" si="149"/>
        <v>1382</v>
      </c>
      <c r="D497">
        <f t="shared" ca="1" si="153"/>
        <v>6.9946612421180738</v>
      </c>
      <c r="E497">
        <f t="shared" ca="1" si="150"/>
        <v>7.0006470162123069</v>
      </c>
      <c r="F497">
        <f t="shared" ca="1" si="151"/>
        <v>1413</v>
      </c>
      <c r="G497">
        <f t="shared" ca="1" si="152"/>
        <v>1414</v>
      </c>
      <c r="M497" s="280">
        <v>527</v>
      </c>
      <c r="N497" s="280">
        <f t="shared" si="154"/>
        <v>2.0957298957523798</v>
      </c>
      <c r="AK497">
        <f t="shared" si="155"/>
        <v>-9.1941659999999995E-2</v>
      </c>
      <c r="AL497">
        <f t="shared" si="156"/>
        <v>1.4420759490000001</v>
      </c>
      <c r="AM497">
        <f t="shared" si="157"/>
        <v>1.192515835219</v>
      </c>
      <c r="AN497">
        <f t="shared" si="158"/>
        <v>-0.64361292366552714</v>
      </c>
      <c r="AO497">
        <f t="shared" si="159"/>
        <v>0.25917577447470919</v>
      </c>
      <c r="AP497">
        <f t="shared" si="160"/>
        <v>-7.7355293564623923E-2</v>
      </c>
      <c r="AQ497">
        <f t="shared" si="161"/>
        <v>1.7103154674106894E-2</v>
      </c>
      <c r="AR497">
        <f t="shared" si="162"/>
        <v>-2.3774897338744499E-3</v>
      </c>
      <c r="AS497">
        <f t="shared" si="163"/>
        <v>1.4654934858905039E-4</v>
      </c>
      <c r="BJ497">
        <f t="shared" si="164"/>
        <v>1.2716149999999999</v>
      </c>
      <c r="BK497">
        <f t="shared" si="165"/>
        <v>0.90867184499999998</v>
      </c>
      <c r="BL497">
        <f t="shared" si="166"/>
        <v>0.57017319333599992</v>
      </c>
      <c r="BM497">
        <f t="shared" si="167"/>
        <v>-4.13964552279854E-2</v>
      </c>
      <c r="BN497">
        <f t="shared" si="168"/>
        <v>9.5512666249844048E-5</v>
      </c>
    </row>
    <row r="498" spans="1:66" ht="15">
      <c r="A498" s="32">
        <v>7</v>
      </c>
      <c r="B498" s="33">
        <f t="shared" ca="1" si="148"/>
        <v>1413.8919076794211</v>
      </c>
      <c r="C498">
        <f t="shared" si="149"/>
        <v>1382</v>
      </c>
      <c r="D498">
        <f t="shared" ca="1" si="153"/>
        <v>6.9946612421180738</v>
      </c>
      <c r="E498">
        <f t="shared" ca="1" si="150"/>
        <v>7.0006470162123069</v>
      </c>
      <c r="F498">
        <f t="shared" ca="1" si="151"/>
        <v>1413</v>
      </c>
      <c r="G498">
        <f t="shared" ca="1" si="152"/>
        <v>1414</v>
      </c>
      <c r="M498" s="280">
        <v>528</v>
      </c>
      <c r="N498" s="280">
        <f t="shared" si="154"/>
        <v>2.1007276675799091</v>
      </c>
      <c r="AK498">
        <f t="shared" si="155"/>
        <v>-9.1941659999999995E-2</v>
      </c>
      <c r="AL498">
        <f t="shared" si="156"/>
        <v>1.4448123360000003</v>
      </c>
      <c r="AM498">
        <f t="shared" si="157"/>
        <v>1.1970458058239999</v>
      </c>
      <c r="AN498">
        <f t="shared" si="158"/>
        <v>-0.64728371098828807</v>
      </c>
      <c r="AO498">
        <f t="shared" si="159"/>
        <v>0.26114855929498826</v>
      </c>
      <c r="AP498">
        <f t="shared" si="160"/>
        <v>-7.8092005325779507E-2</v>
      </c>
      <c r="AQ498">
        <f t="shared" si="161"/>
        <v>1.7298803570693678E-2</v>
      </c>
      <c r="AR498">
        <f t="shared" si="162"/>
        <v>-2.4092496333103465E-3</v>
      </c>
      <c r="AS498">
        <f t="shared" si="163"/>
        <v>1.4878883760536225E-4</v>
      </c>
      <c r="BJ498">
        <f t="shared" si="164"/>
        <v>1.2716149999999999</v>
      </c>
      <c r="BK498">
        <f t="shared" si="165"/>
        <v>0.91039607999999994</v>
      </c>
      <c r="BL498">
        <f t="shared" si="166"/>
        <v>0.57233909145599993</v>
      </c>
      <c r="BM498">
        <f t="shared" si="167"/>
        <v>-4.1632556116377603E-2</v>
      </c>
      <c r="BN498">
        <f t="shared" si="168"/>
        <v>9.6239686120833026E-5</v>
      </c>
    </row>
    <row r="499" spans="1:66" ht="15">
      <c r="A499" s="32">
        <v>7</v>
      </c>
      <c r="B499" s="33">
        <f t="shared" ref="B499:B562" ca="1" si="169">(A499-D499)/(E499-D499)*(G499-F499)+F499</f>
        <v>1413.8919076794211</v>
      </c>
      <c r="C499">
        <f t="shared" ref="C499:C562" si="170">MAX(COUNTIF($N$2:$N$25400,"&lt;"&amp;A499),1)</f>
        <v>1382</v>
      </c>
      <c r="D499">
        <f t="shared" ca="1" si="153"/>
        <v>6.9946612421180738</v>
      </c>
      <c r="E499">
        <f t="shared" ref="E499:E562" ca="1" si="171">INDIRECT(ADDRESS(C499+2,14))</f>
        <v>7.0006470162123069</v>
      </c>
      <c r="F499">
        <f t="shared" ref="F499:F562" ca="1" si="172">INDIRECT(ADDRESS(C499+1,13))</f>
        <v>1413</v>
      </c>
      <c r="G499">
        <f t="shared" ref="G499:G562" ca="1" si="173">INDIRECT(ADDRESS(C499+2,13))</f>
        <v>1414</v>
      </c>
      <c r="M499" s="280">
        <v>529</v>
      </c>
      <c r="N499" s="280">
        <f t="shared" si="154"/>
        <v>2.1057272631855315</v>
      </c>
      <c r="AK499">
        <f t="shared" si="155"/>
        <v>-9.1941659999999995E-2</v>
      </c>
      <c r="AL499">
        <f t="shared" si="156"/>
        <v>1.4475487230000001</v>
      </c>
      <c r="AM499">
        <f t="shared" si="157"/>
        <v>1.2015843640509998</v>
      </c>
      <c r="AN499">
        <f t="shared" si="158"/>
        <v>-0.65096842917604114</v>
      </c>
      <c r="AO499">
        <f t="shared" si="159"/>
        <v>0.26313258502071751</v>
      </c>
      <c r="AP499">
        <f t="shared" si="160"/>
        <v>-7.8834319427484353E-2</v>
      </c>
      <c r="AQ499">
        <f t="shared" si="161"/>
        <v>1.749631400154587E-2</v>
      </c>
      <c r="AR499">
        <f t="shared" si="162"/>
        <v>-2.4413724986608537E-3</v>
      </c>
      <c r="AS499">
        <f t="shared" si="163"/>
        <v>1.510582144546377E-4</v>
      </c>
      <c r="BJ499">
        <f t="shared" si="164"/>
        <v>1.2716149999999999</v>
      </c>
      <c r="BK499">
        <f t="shared" si="165"/>
        <v>0.91212031500000001</v>
      </c>
      <c r="BL499">
        <f t="shared" si="166"/>
        <v>0.57450909554399987</v>
      </c>
      <c r="BM499">
        <f t="shared" si="167"/>
        <v>-4.18695530222482E-2</v>
      </c>
      <c r="BN499">
        <f t="shared" si="168"/>
        <v>9.6970848542771409E-5</v>
      </c>
    </row>
    <row r="500" spans="1:66" ht="15">
      <c r="A500" s="32">
        <v>7</v>
      </c>
      <c r="B500" s="33">
        <f t="shared" ca="1" si="169"/>
        <v>1413.8919076794211</v>
      </c>
      <c r="C500">
        <f t="shared" si="170"/>
        <v>1382</v>
      </c>
      <c r="D500">
        <f t="shared" ca="1" si="153"/>
        <v>6.9946612421180738</v>
      </c>
      <c r="E500">
        <f t="shared" ca="1" si="171"/>
        <v>7.0006470162123069</v>
      </c>
      <c r="F500">
        <f t="shared" ca="1" si="172"/>
        <v>1413</v>
      </c>
      <c r="G500">
        <f t="shared" ca="1" si="173"/>
        <v>1414</v>
      </c>
      <c r="M500" s="280">
        <v>530</v>
      </c>
      <c r="N500" s="280">
        <f t="shared" si="154"/>
        <v>2.1107286779464025</v>
      </c>
      <c r="AK500">
        <f t="shared" si="155"/>
        <v>-9.1941659999999995E-2</v>
      </c>
      <c r="AL500">
        <f t="shared" si="156"/>
        <v>1.45028511</v>
      </c>
      <c r="AM500">
        <f t="shared" si="157"/>
        <v>1.2061315098999998</v>
      </c>
      <c r="AN500">
        <f t="shared" si="158"/>
        <v>-0.65466710461300004</v>
      </c>
      <c r="AO500">
        <f t="shared" si="159"/>
        <v>0.26512789427138</v>
      </c>
      <c r="AP500">
        <f t="shared" si="160"/>
        <v>-7.9582267761505607E-2</v>
      </c>
      <c r="AQ500">
        <f t="shared" si="161"/>
        <v>1.7695700109285003E-2</v>
      </c>
      <c r="AR500">
        <f t="shared" si="162"/>
        <v>-2.4738617801392136E-3</v>
      </c>
      <c r="AS500">
        <f t="shared" si="163"/>
        <v>1.5335782038250275E-4</v>
      </c>
      <c r="BJ500">
        <f t="shared" si="164"/>
        <v>1.2716149999999999</v>
      </c>
      <c r="BK500">
        <f t="shared" si="165"/>
        <v>0.91384454999999998</v>
      </c>
      <c r="BL500">
        <f t="shared" si="166"/>
        <v>0.57668320559999986</v>
      </c>
      <c r="BM500">
        <f t="shared" si="167"/>
        <v>-4.21074476426E-2</v>
      </c>
      <c r="BN500">
        <f t="shared" si="168"/>
        <v>9.7706169221990007E-5</v>
      </c>
    </row>
    <row r="501" spans="1:66" ht="15">
      <c r="A501" s="32">
        <v>7</v>
      </c>
      <c r="B501" s="33">
        <f t="shared" ca="1" si="169"/>
        <v>1413.8919076794211</v>
      </c>
      <c r="C501">
        <f t="shared" si="170"/>
        <v>1382</v>
      </c>
      <c r="D501">
        <f t="shared" ca="1" si="153"/>
        <v>6.9946612421180738</v>
      </c>
      <c r="E501">
        <f t="shared" ca="1" si="171"/>
        <v>7.0006470162123069</v>
      </c>
      <c r="F501">
        <f t="shared" ca="1" si="172"/>
        <v>1413</v>
      </c>
      <c r="G501">
        <f t="shared" ca="1" si="173"/>
        <v>1414</v>
      </c>
      <c r="M501" s="280">
        <v>531</v>
      </c>
      <c r="N501" s="280">
        <f t="shared" si="154"/>
        <v>2.1157319072570027</v>
      </c>
      <c r="AK501">
        <f t="shared" si="155"/>
        <v>-9.1941659999999995E-2</v>
      </c>
      <c r="AL501">
        <f t="shared" si="156"/>
        <v>1.4530214970000002</v>
      </c>
      <c r="AM501">
        <f t="shared" si="157"/>
        <v>1.2106872433709999</v>
      </c>
      <c r="AN501">
        <f t="shared" si="158"/>
        <v>-0.65837976368337914</v>
      </c>
      <c r="AO501">
        <f t="shared" si="159"/>
        <v>0.26713452974710106</v>
      </c>
      <c r="AP501">
        <f t="shared" si="160"/>
        <v>-8.0335882340412404E-2</v>
      </c>
      <c r="AQ501">
        <f t="shared" si="161"/>
        <v>1.7896976116964225E-2</v>
      </c>
      <c r="AR501">
        <f t="shared" si="162"/>
        <v>-2.5067209541460534E-3</v>
      </c>
      <c r="AS501">
        <f t="shared" si="163"/>
        <v>1.5568799987524765E-4</v>
      </c>
      <c r="BJ501">
        <f t="shared" si="164"/>
        <v>1.2716149999999999</v>
      </c>
      <c r="BK501">
        <f t="shared" si="165"/>
        <v>0.91556878499999994</v>
      </c>
      <c r="BL501">
        <f t="shared" si="166"/>
        <v>0.57886142162399989</v>
      </c>
      <c r="BM501">
        <f t="shared" si="167"/>
        <v>-4.2346241674435806E-2</v>
      </c>
      <c r="BN501">
        <f t="shared" si="168"/>
        <v>9.8445663894538367E-5</v>
      </c>
    </row>
    <row r="502" spans="1:66" ht="15">
      <c r="A502" s="32">
        <v>7</v>
      </c>
      <c r="B502" s="33">
        <f t="shared" ca="1" si="169"/>
        <v>1413.8919076794211</v>
      </c>
      <c r="C502">
        <f t="shared" si="170"/>
        <v>1382</v>
      </c>
      <c r="D502">
        <f t="shared" ca="1" si="153"/>
        <v>6.9946612421180738</v>
      </c>
      <c r="E502">
        <f t="shared" ca="1" si="171"/>
        <v>7.0006470162123069</v>
      </c>
      <c r="F502">
        <f t="shared" ca="1" si="172"/>
        <v>1413</v>
      </c>
      <c r="G502">
        <f t="shared" ca="1" si="173"/>
        <v>1414</v>
      </c>
      <c r="M502" s="280">
        <v>532</v>
      </c>
      <c r="N502" s="280">
        <f t="shared" si="154"/>
        <v>2.1207369465290915</v>
      </c>
      <c r="AK502">
        <f t="shared" si="155"/>
        <v>-9.1941659999999995E-2</v>
      </c>
      <c r="AL502">
        <f t="shared" si="156"/>
        <v>1.4557578840000001</v>
      </c>
      <c r="AM502">
        <f t="shared" si="157"/>
        <v>1.2152515644639998</v>
      </c>
      <c r="AN502">
        <f t="shared" si="158"/>
        <v>-0.66210643277139214</v>
      </c>
      <c r="AO502">
        <f t="shared" si="159"/>
        <v>0.26915253422864843</v>
      </c>
      <c r="AP502">
        <f t="shared" si="160"/>
        <v>-8.1095195297804151E-2</v>
      </c>
      <c r="AQ502">
        <f t="shared" si="161"/>
        <v>1.810015632837271E-2</v>
      </c>
      <c r="AR502">
        <f t="shared" si="162"/>
        <v>-2.5399535234181827E-3</v>
      </c>
      <c r="AS502">
        <f t="shared" si="163"/>
        <v>1.5804910068440065E-4</v>
      </c>
      <c r="BJ502">
        <f t="shared" si="164"/>
        <v>1.2716149999999999</v>
      </c>
      <c r="BK502">
        <f t="shared" si="165"/>
        <v>0.91729302000000001</v>
      </c>
      <c r="BL502">
        <f t="shared" si="166"/>
        <v>0.58104374361599986</v>
      </c>
      <c r="BM502">
        <f t="shared" si="167"/>
        <v>-4.2585936814758404E-2</v>
      </c>
      <c r="BN502">
        <f t="shared" si="168"/>
        <v>9.9189348326184711E-5</v>
      </c>
    </row>
    <row r="503" spans="1:66" ht="15">
      <c r="A503" s="32">
        <v>7</v>
      </c>
      <c r="B503" s="33">
        <f t="shared" ca="1" si="169"/>
        <v>1413.8919076794211</v>
      </c>
      <c r="C503">
        <f t="shared" si="170"/>
        <v>1382</v>
      </c>
      <c r="D503">
        <f t="shared" ca="1" si="153"/>
        <v>6.9946612421180738</v>
      </c>
      <c r="E503">
        <f t="shared" ca="1" si="171"/>
        <v>7.0006470162123069</v>
      </c>
      <c r="F503">
        <f t="shared" ca="1" si="172"/>
        <v>1413</v>
      </c>
      <c r="G503">
        <f t="shared" ca="1" si="173"/>
        <v>1414</v>
      </c>
      <c r="M503" s="280">
        <v>533</v>
      </c>
      <c r="N503" s="280">
        <f t="shared" si="154"/>
        <v>2.1257437911916539</v>
      </c>
      <c r="AK503">
        <f t="shared" si="155"/>
        <v>-9.1941659999999995E-2</v>
      </c>
      <c r="AL503">
        <f t="shared" si="156"/>
        <v>1.4584942710000002</v>
      </c>
      <c r="AM503">
        <f t="shared" si="157"/>
        <v>1.2198244731789998</v>
      </c>
      <c r="AN503">
        <f t="shared" si="158"/>
        <v>-0.66584713826125308</v>
      </c>
      <c r="AO503">
        <f t="shared" si="159"/>
        <v>0.27118195057743222</v>
      </c>
      <c r="AP503">
        <f t="shared" si="160"/>
        <v>-8.1860238888538883E-2</v>
      </c>
      <c r="AQ503">
        <f t="shared" si="161"/>
        <v>1.8305255128340588E-2</v>
      </c>
      <c r="AR503">
        <f t="shared" si="162"/>
        <v>-2.5735630171779449E-3</v>
      </c>
      <c r="AS503">
        <f t="shared" si="163"/>
        <v>1.6044147385144074E-4</v>
      </c>
      <c r="BJ503">
        <f t="shared" si="164"/>
        <v>1.2716149999999999</v>
      </c>
      <c r="BK503">
        <f t="shared" si="165"/>
        <v>0.91901725499999998</v>
      </c>
      <c r="BL503">
        <f t="shared" si="166"/>
        <v>0.58323017157599988</v>
      </c>
      <c r="BM503">
        <f t="shared" si="167"/>
        <v>-4.2826534760570606E-2</v>
      </c>
      <c r="BN503">
        <f t="shared" si="168"/>
        <v>9.9937238312415959E-5</v>
      </c>
    </row>
    <row r="504" spans="1:66" ht="15">
      <c r="A504" s="32">
        <v>7</v>
      </c>
      <c r="B504" s="33">
        <f t="shared" ca="1" si="169"/>
        <v>1413.8919076794211</v>
      </c>
      <c r="C504">
        <f t="shared" si="170"/>
        <v>1382</v>
      </c>
      <c r="D504">
        <f t="shared" ca="1" si="153"/>
        <v>6.9946612421180738</v>
      </c>
      <c r="E504">
        <f t="shared" ca="1" si="171"/>
        <v>7.0006470162123069</v>
      </c>
      <c r="F504">
        <f t="shared" ca="1" si="172"/>
        <v>1413</v>
      </c>
      <c r="G504">
        <f t="shared" ca="1" si="173"/>
        <v>1414</v>
      </c>
      <c r="M504" s="280">
        <v>534</v>
      </c>
      <c r="N504" s="280">
        <f t="shared" si="154"/>
        <v>2.130752436690861</v>
      </c>
      <c r="AK504">
        <f t="shared" si="155"/>
        <v>-9.1941659999999995E-2</v>
      </c>
      <c r="AL504">
        <f t="shared" si="156"/>
        <v>1.4612306580000001</v>
      </c>
      <c r="AM504">
        <f t="shared" si="157"/>
        <v>1.2244059695159999</v>
      </c>
      <c r="AN504">
        <f t="shared" si="158"/>
        <v>-0.66960190653717611</v>
      </c>
      <c r="AO504">
        <f t="shared" si="159"/>
        <v>0.27322282173550494</v>
      </c>
      <c r="AP504">
        <f t="shared" si="160"/>
        <v>-8.2631045488961677E-2</v>
      </c>
      <c r="AQ504">
        <f t="shared" si="161"/>
        <v>1.8512286983044475E-2</v>
      </c>
      <c r="AR504">
        <f t="shared" si="162"/>
        <v>-2.6075529912831341E-3</v>
      </c>
      <c r="AS504">
        <f t="shared" si="163"/>
        <v>1.6286547373265095E-4</v>
      </c>
      <c r="BJ504">
        <f t="shared" si="164"/>
        <v>1.2716149999999999</v>
      </c>
      <c r="BK504">
        <f t="shared" si="165"/>
        <v>0.92074148999999994</v>
      </c>
      <c r="BL504">
        <f t="shared" si="166"/>
        <v>0.58542070550399994</v>
      </c>
      <c r="BM504">
        <f t="shared" si="167"/>
        <v>-4.3068037208875205E-2</v>
      </c>
      <c r="BN504">
        <f t="shared" si="168"/>
        <v>1.0068934967843775E-4</v>
      </c>
    </row>
    <row r="505" spans="1:66" ht="15">
      <c r="A505" s="32">
        <v>7</v>
      </c>
      <c r="B505" s="33">
        <f t="shared" ca="1" si="169"/>
        <v>1413.8919076794211</v>
      </c>
      <c r="C505">
        <f t="shared" si="170"/>
        <v>1382</v>
      </c>
      <c r="D505">
        <f t="shared" ca="1" si="153"/>
        <v>6.9946612421180738</v>
      </c>
      <c r="E505">
        <f t="shared" ca="1" si="171"/>
        <v>7.0006470162123069</v>
      </c>
      <c r="F505">
        <f t="shared" ca="1" si="172"/>
        <v>1413</v>
      </c>
      <c r="G505">
        <f t="shared" ca="1" si="173"/>
        <v>1414</v>
      </c>
      <c r="M505" s="280">
        <v>535</v>
      </c>
      <c r="N505" s="280">
        <f t="shared" si="154"/>
        <v>2.1357628784900138</v>
      </c>
      <c r="AK505">
        <f t="shared" si="155"/>
        <v>-9.1941659999999995E-2</v>
      </c>
      <c r="AL505">
        <f t="shared" si="156"/>
        <v>1.4639670450000002</v>
      </c>
      <c r="AM505">
        <f t="shared" si="157"/>
        <v>1.228996053475</v>
      </c>
      <c r="AN505">
        <f t="shared" si="158"/>
        <v>-0.67337076398337514</v>
      </c>
      <c r="AO505">
        <f t="shared" si="159"/>
        <v>0.27527519072556123</v>
      </c>
      <c r="AP505">
        <f t="shared" si="160"/>
        <v>-8.3407647597132956E-2</v>
      </c>
      <c r="AQ505">
        <f t="shared" si="161"/>
        <v>1.8721266440313581E-2</v>
      </c>
      <c r="AR505">
        <f t="shared" si="162"/>
        <v>-2.6419270283774793E-3</v>
      </c>
      <c r="AS505">
        <f t="shared" si="163"/>
        <v>1.6532145802411195E-4</v>
      </c>
      <c r="BJ505">
        <f t="shared" si="164"/>
        <v>1.2716149999999999</v>
      </c>
      <c r="BK505">
        <f t="shared" si="165"/>
        <v>0.92246572500000001</v>
      </c>
      <c r="BL505">
        <f t="shared" si="166"/>
        <v>0.58761534539999993</v>
      </c>
      <c r="BM505">
        <f t="shared" si="167"/>
        <v>-4.3310445856675005E-2</v>
      </c>
      <c r="BN505">
        <f t="shared" si="168"/>
        <v>1.0144569827917438E-4</v>
      </c>
    </row>
    <row r="506" spans="1:66" ht="15">
      <c r="A506" s="32">
        <v>7</v>
      </c>
      <c r="B506" s="33">
        <f t="shared" ca="1" si="169"/>
        <v>1413.8919076794211</v>
      </c>
      <c r="C506">
        <f t="shared" si="170"/>
        <v>1382</v>
      </c>
      <c r="D506">
        <f t="shared" ca="1" si="153"/>
        <v>6.9946612421180738</v>
      </c>
      <c r="E506">
        <f t="shared" ca="1" si="171"/>
        <v>7.0006470162123069</v>
      </c>
      <c r="F506">
        <f t="shared" ca="1" si="172"/>
        <v>1413</v>
      </c>
      <c r="G506">
        <f t="shared" ca="1" si="173"/>
        <v>1414</v>
      </c>
      <c r="M506" s="280">
        <v>536</v>
      </c>
      <c r="N506" s="280">
        <f t="shared" si="154"/>
        <v>2.1407751120694982</v>
      </c>
      <c r="AK506">
        <f t="shared" si="155"/>
        <v>-9.1941659999999995E-2</v>
      </c>
      <c r="AL506">
        <f t="shared" si="156"/>
        <v>1.4667034320000001</v>
      </c>
      <c r="AM506">
        <f t="shared" si="157"/>
        <v>1.2335947250559998</v>
      </c>
      <c r="AN506">
        <f t="shared" si="158"/>
        <v>-0.67715373698406411</v>
      </c>
      <c r="AO506">
        <f t="shared" si="159"/>
        <v>0.27733910065093836</v>
      </c>
      <c r="AP506">
        <f t="shared" si="160"/>
        <v>-8.4190077833056889E-2</v>
      </c>
      <c r="AQ506">
        <f t="shared" si="161"/>
        <v>1.893220812993638E-2</v>
      </c>
      <c r="AR506">
        <f t="shared" si="162"/>
        <v>-2.6766887380416885E-3</v>
      </c>
      <c r="AS506">
        <f t="shared" si="163"/>
        <v>1.6780978778683657E-4</v>
      </c>
      <c r="BJ506">
        <f t="shared" si="164"/>
        <v>1.2716149999999999</v>
      </c>
      <c r="BK506">
        <f t="shared" si="165"/>
        <v>0.92418995999999998</v>
      </c>
      <c r="BL506">
        <f t="shared" si="166"/>
        <v>0.58981409126399986</v>
      </c>
      <c r="BM506">
        <f t="shared" si="167"/>
        <v>-4.3553762400972799E-2</v>
      </c>
      <c r="BN506">
        <f t="shared" si="168"/>
        <v>1.0220629999926887E-4</v>
      </c>
    </row>
    <row r="507" spans="1:66" ht="15">
      <c r="A507" s="32">
        <v>7</v>
      </c>
      <c r="B507" s="33">
        <f t="shared" ca="1" si="169"/>
        <v>1413.8919076794211</v>
      </c>
      <c r="C507">
        <f t="shared" si="170"/>
        <v>1382</v>
      </c>
      <c r="D507">
        <f t="shared" ca="1" si="153"/>
        <v>6.9946612421180738</v>
      </c>
      <c r="E507">
        <f t="shared" ca="1" si="171"/>
        <v>7.0006470162123069</v>
      </c>
      <c r="F507">
        <f t="shared" ca="1" si="172"/>
        <v>1413</v>
      </c>
      <c r="G507">
        <f t="shared" ca="1" si="173"/>
        <v>1414</v>
      </c>
      <c r="M507" s="280">
        <v>537</v>
      </c>
      <c r="N507" s="280">
        <f t="shared" si="154"/>
        <v>2.1457891329267436</v>
      </c>
      <c r="AK507">
        <f t="shared" si="155"/>
        <v>-9.1941659999999995E-2</v>
      </c>
      <c r="AL507">
        <f t="shared" si="156"/>
        <v>1.4694398190000002</v>
      </c>
      <c r="AM507">
        <f t="shared" si="157"/>
        <v>1.238201984259</v>
      </c>
      <c r="AN507">
        <f t="shared" si="158"/>
        <v>-0.68095085192345706</v>
      </c>
      <c r="AO507">
        <f t="shared" si="159"/>
        <v>0.27941459469561575</v>
      </c>
      <c r="AP507">
        <f t="shared" si="160"/>
        <v>-8.4978368938909712E-2</v>
      </c>
      <c r="AQ507">
        <f t="shared" si="161"/>
        <v>1.914512676396786E-2</v>
      </c>
      <c r="AR507">
        <f t="shared" si="162"/>
        <v>-2.7118417569450678E-3</v>
      </c>
      <c r="AS507">
        <f t="shared" si="163"/>
        <v>1.7033082747204626E-4</v>
      </c>
      <c r="BJ507">
        <f t="shared" si="164"/>
        <v>1.2716149999999999</v>
      </c>
      <c r="BK507">
        <f t="shared" si="165"/>
        <v>0.92591419499999994</v>
      </c>
      <c r="BL507">
        <f t="shared" si="166"/>
        <v>0.59201694309599995</v>
      </c>
      <c r="BM507">
        <f t="shared" si="167"/>
        <v>-4.3797988538771405E-2</v>
      </c>
      <c r="BN507">
        <f t="shared" si="168"/>
        <v>1.0297117075308292E-4</v>
      </c>
    </row>
    <row r="508" spans="1:66" ht="15">
      <c r="A508" s="32">
        <v>7</v>
      </c>
      <c r="B508" s="33">
        <f t="shared" ca="1" si="169"/>
        <v>1413.8919076794211</v>
      </c>
      <c r="C508">
        <f t="shared" si="170"/>
        <v>1382</v>
      </c>
      <c r="D508">
        <f t="shared" ca="1" si="153"/>
        <v>6.9946612421180738</v>
      </c>
      <c r="E508">
        <f t="shared" ca="1" si="171"/>
        <v>7.0006470162123069</v>
      </c>
      <c r="F508">
        <f t="shared" ca="1" si="172"/>
        <v>1413</v>
      </c>
      <c r="G508">
        <f t="shared" ca="1" si="173"/>
        <v>1414</v>
      </c>
      <c r="M508" s="280">
        <v>538</v>
      </c>
      <c r="N508" s="280">
        <f t="shared" si="154"/>
        <v>2.1508049365761654</v>
      </c>
      <c r="AK508">
        <f t="shared" si="155"/>
        <v>-9.1941659999999995E-2</v>
      </c>
      <c r="AL508">
        <f t="shared" si="156"/>
        <v>1.4721762060000001</v>
      </c>
      <c r="AM508">
        <f t="shared" si="157"/>
        <v>1.2428178310839999</v>
      </c>
      <c r="AN508">
        <f t="shared" si="158"/>
        <v>-0.68476213518576812</v>
      </c>
      <c r="AO508">
        <f t="shared" si="159"/>
        <v>0.28150171612421532</v>
      </c>
      <c r="AP508">
        <f t="shared" si="160"/>
        <v>-8.577255377926811E-2</v>
      </c>
      <c r="AQ508">
        <f t="shared" si="161"/>
        <v>1.9360037137037347E-2</v>
      </c>
      <c r="AR508">
        <f t="shared" si="162"/>
        <v>-2.7473897489976996E-3</v>
      </c>
      <c r="AS508">
        <f t="shared" si="163"/>
        <v>1.7288494494658945E-4</v>
      </c>
      <c r="BJ508">
        <f t="shared" si="164"/>
        <v>1.2716149999999999</v>
      </c>
      <c r="BK508">
        <f t="shared" si="165"/>
        <v>0.92763843000000001</v>
      </c>
      <c r="BL508">
        <f t="shared" si="166"/>
        <v>0.59422390089599986</v>
      </c>
      <c r="BM508">
        <f t="shared" si="167"/>
        <v>-4.4043125967073604E-2</v>
      </c>
      <c r="BN508">
        <f t="shared" si="168"/>
        <v>1.0374032648469695E-4</v>
      </c>
    </row>
    <row r="509" spans="1:66" ht="15">
      <c r="A509" s="32">
        <v>7</v>
      </c>
      <c r="B509" s="33">
        <f t="shared" ca="1" si="169"/>
        <v>1413.8919076794211</v>
      </c>
      <c r="C509">
        <f t="shared" si="170"/>
        <v>1382</v>
      </c>
      <c r="D509">
        <f t="shared" ca="1" si="153"/>
        <v>6.9946612421180738</v>
      </c>
      <c r="E509">
        <f t="shared" ca="1" si="171"/>
        <v>7.0006470162123069</v>
      </c>
      <c r="F509">
        <f t="shared" ca="1" si="172"/>
        <v>1413</v>
      </c>
      <c r="G509">
        <f t="shared" ca="1" si="173"/>
        <v>1414</v>
      </c>
      <c r="M509" s="280">
        <v>539</v>
      </c>
      <c r="N509" s="280">
        <f t="shared" si="154"/>
        <v>2.1558225185491251</v>
      </c>
      <c r="AK509">
        <f t="shared" si="155"/>
        <v>-9.1941659999999995E-2</v>
      </c>
      <c r="AL509">
        <f t="shared" si="156"/>
        <v>1.4749125930000002</v>
      </c>
      <c r="AM509">
        <f t="shared" si="157"/>
        <v>1.2474422655309998</v>
      </c>
      <c r="AN509">
        <f t="shared" si="158"/>
        <v>-0.68858761315521111</v>
      </c>
      <c r="AO509">
        <f t="shared" si="159"/>
        <v>0.28360050828200123</v>
      </c>
      <c r="AP509">
        <f t="shared" si="160"/>
        <v>-8.657266534133759E-2</v>
      </c>
      <c r="AQ509">
        <f t="shared" si="161"/>
        <v>1.9576954126656915E-2</v>
      </c>
      <c r="AR509">
        <f t="shared" si="162"/>
        <v>-2.7833364055031978E-3</v>
      </c>
      <c r="AS509">
        <f t="shared" si="163"/>
        <v>1.7547251151850253E-4</v>
      </c>
      <c r="BJ509">
        <f t="shared" si="164"/>
        <v>1.2716149999999999</v>
      </c>
      <c r="BK509">
        <f t="shared" si="165"/>
        <v>0.92936266499999998</v>
      </c>
      <c r="BL509">
        <f t="shared" si="166"/>
        <v>0.59643496466399992</v>
      </c>
      <c r="BM509">
        <f t="shared" si="167"/>
        <v>-4.4289176382882205E-2</v>
      </c>
      <c r="BN509">
        <f t="shared" si="168"/>
        <v>1.0451378316791005E-4</v>
      </c>
    </row>
    <row r="510" spans="1:66" ht="15">
      <c r="A510" s="32">
        <v>7</v>
      </c>
      <c r="B510" s="33">
        <f t="shared" ca="1" si="169"/>
        <v>1413.8919076794211</v>
      </c>
      <c r="C510">
        <f t="shared" si="170"/>
        <v>1382</v>
      </c>
      <c r="D510">
        <f t="shared" ca="1" si="153"/>
        <v>6.9946612421180738</v>
      </c>
      <c r="E510">
        <f t="shared" ca="1" si="171"/>
        <v>7.0006470162123069</v>
      </c>
      <c r="F510">
        <f t="shared" ca="1" si="172"/>
        <v>1413</v>
      </c>
      <c r="G510">
        <f t="shared" ca="1" si="173"/>
        <v>1414</v>
      </c>
      <c r="M510" s="280">
        <v>540</v>
      </c>
      <c r="N510" s="280">
        <f t="shared" si="154"/>
        <v>2.1608418743938804</v>
      </c>
      <c r="AK510">
        <f t="shared" si="155"/>
        <v>-9.1941659999999995E-2</v>
      </c>
      <c r="AL510">
        <f t="shared" si="156"/>
        <v>1.4776489800000001</v>
      </c>
      <c r="AM510">
        <f t="shared" si="157"/>
        <v>1.2520752875999999</v>
      </c>
      <c r="AN510">
        <f t="shared" si="158"/>
        <v>-0.69242731221600007</v>
      </c>
      <c r="AO510">
        <f t="shared" si="159"/>
        <v>0.28571101459487996</v>
      </c>
      <c r="AP510">
        <f t="shared" si="160"/>
        <v>-8.7378736735180804E-2</v>
      </c>
      <c r="AQ510">
        <f t="shared" si="161"/>
        <v>1.9795892693530347E-2</v>
      </c>
      <c r="AR510">
        <f t="shared" si="162"/>
        <v>-2.8196854453120253E-3</v>
      </c>
      <c r="AS510">
        <f t="shared" si="163"/>
        <v>1.7809390196271441E-4</v>
      </c>
      <c r="BJ510">
        <f t="shared" si="164"/>
        <v>1.2716149999999999</v>
      </c>
      <c r="BK510">
        <f t="shared" si="165"/>
        <v>0.93108689999999994</v>
      </c>
      <c r="BL510">
        <f t="shared" si="166"/>
        <v>0.59865013439999992</v>
      </c>
      <c r="BM510">
        <f t="shared" si="167"/>
        <v>-4.4536141483200002E-2</v>
      </c>
      <c r="BN510">
        <f t="shared" si="168"/>
        <v>1.0529155680624001E-4</v>
      </c>
    </row>
    <row r="511" spans="1:66" ht="15">
      <c r="A511" s="32">
        <v>7</v>
      </c>
      <c r="B511" s="33">
        <f t="shared" ca="1" si="169"/>
        <v>1413.8919076794211</v>
      </c>
      <c r="C511">
        <f t="shared" si="170"/>
        <v>1382</v>
      </c>
      <c r="D511">
        <f t="shared" ca="1" si="153"/>
        <v>6.9946612421180738</v>
      </c>
      <c r="E511">
        <f t="shared" ca="1" si="171"/>
        <v>7.0006470162123069</v>
      </c>
      <c r="F511">
        <f t="shared" ca="1" si="172"/>
        <v>1413</v>
      </c>
      <c r="G511">
        <f t="shared" ca="1" si="173"/>
        <v>1414</v>
      </c>
      <c r="M511" s="280">
        <v>541</v>
      </c>
      <c r="N511" s="280">
        <f t="shared" si="154"/>
        <v>2.1658629996755394</v>
      </c>
      <c r="AK511">
        <f t="shared" si="155"/>
        <v>-9.1941659999999995E-2</v>
      </c>
      <c r="AL511">
        <f t="shared" si="156"/>
        <v>1.4803853670000002</v>
      </c>
      <c r="AM511">
        <f t="shared" si="157"/>
        <v>1.2567168972909999</v>
      </c>
      <c r="AN511">
        <f t="shared" si="158"/>
        <v>-0.69628125875234914</v>
      </c>
      <c r="AO511">
        <f t="shared" si="159"/>
        <v>0.28783327856940055</v>
      </c>
      <c r="AP511">
        <f t="shared" si="160"/>
        <v>-8.8190801193945942E-2</v>
      </c>
      <c r="AQ511">
        <f t="shared" si="161"/>
        <v>2.0016867881862698E-2</v>
      </c>
      <c r="AR511">
        <f t="shared" si="162"/>
        <v>-2.8564406149753892E-3</v>
      </c>
      <c r="AS511">
        <f t="shared" si="163"/>
        <v>1.8074949454689417E-4</v>
      </c>
      <c r="BJ511">
        <f t="shared" si="164"/>
        <v>1.2716149999999999</v>
      </c>
      <c r="BK511">
        <f t="shared" si="165"/>
        <v>0.93281113500000001</v>
      </c>
      <c r="BL511">
        <f t="shared" si="166"/>
        <v>0.60086941010399986</v>
      </c>
      <c r="BM511">
        <f t="shared" si="167"/>
        <v>-4.4784022965029806E-2</v>
      </c>
      <c r="BN511">
        <f t="shared" si="168"/>
        <v>1.0607366343292333E-4</v>
      </c>
    </row>
    <row r="512" spans="1:66" ht="15">
      <c r="A512" s="32">
        <v>7</v>
      </c>
      <c r="B512" s="33">
        <f t="shared" ca="1" si="169"/>
        <v>1413.8919076794211</v>
      </c>
      <c r="C512">
        <f t="shared" si="170"/>
        <v>1382</v>
      </c>
      <c r="D512">
        <f t="shared" ca="1" si="153"/>
        <v>6.9946612421180738</v>
      </c>
      <c r="E512">
        <f t="shared" ca="1" si="171"/>
        <v>7.0006470162123069</v>
      </c>
      <c r="F512">
        <f t="shared" ca="1" si="172"/>
        <v>1413</v>
      </c>
      <c r="G512">
        <f t="shared" ca="1" si="173"/>
        <v>1414</v>
      </c>
      <c r="M512" s="280">
        <v>542</v>
      </c>
      <c r="N512" s="280">
        <f t="shared" si="154"/>
        <v>2.1708858899760153</v>
      </c>
      <c r="AK512">
        <f t="shared" si="155"/>
        <v>-9.1941659999999995E-2</v>
      </c>
      <c r="AL512">
        <f t="shared" si="156"/>
        <v>1.4831217540000001</v>
      </c>
      <c r="AM512">
        <f t="shared" si="157"/>
        <v>1.2613670946039999</v>
      </c>
      <c r="AN512">
        <f t="shared" si="158"/>
        <v>-0.70014947914847214</v>
      </c>
      <c r="AO512">
        <f t="shared" si="159"/>
        <v>0.28996734379275418</v>
      </c>
      <c r="AP512">
        <f t="shared" si="160"/>
        <v>-8.9008892074095056E-2</v>
      </c>
      <c r="AQ512">
        <f t="shared" si="161"/>
        <v>2.0239894819670416E-2</v>
      </c>
      <c r="AR512">
        <f t="shared" si="162"/>
        <v>-2.8936056888997034E-3</v>
      </c>
      <c r="AS512">
        <f t="shared" si="163"/>
        <v>1.8343967105744372E-4</v>
      </c>
      <c r="BJ512">
        <f t="shared" si="164"/>
        <v>1.2716149999999999</v>
      </c>
      <c r="BK512">
        <f t="shared" si="165"/>
        <v>0.93453536999999998</v>
      </c>
      <c r="BL512">
        <f t="shared" si="166"/>
        <v>0.60309279177599995</v>
      </c>
      <c r="BM512">
        <f t="shared" si="167"/>
        <v>-4.5032822525374404E-2</v>
      </c>
      <c r="BN512">
        <f t="shared" si="168"/>
        <v>1.0686011911091519E-4</v>
      </c>
    </row>
    <row r="513" spans="1:66" ht="15">
      <c r="A513" s="32">
        <v>7</v>
      </c>
      <c r="B513" s="33">
        <f t="shared" ca="1" si="169"/>
        <v>1413.8919076794211</v>
      </c>
      <c r="C513">
        <f t="shared" si="170"/>
        <v>1382</v>
      </c>
      <c r="D513">
        <f t="shared" ca="1" si="153"/>
        <v>6.9946612421180738</v>
      </c>
      <c r="E513">
        <f t="shared" ca="1" si="171"/>
        <v>7.0006470162123069</v>
      </c>
      <c r="F513">
        <f t="shared" ca="1" si="172"/>
        <v>1413</v>
      </c>
      <c r="G513">
        <f t="shared" ca="1" si="173"/>
        <v>1414</v>
      </c>
      <c r="M513" s="280">
        <v>543</v>
      </c>
      <c r="N513" s="280">
        <f t="shared" si="154"/>
        <v>2.175910540893975</v>
      </c>
      <c r="AK513">
        <f t="shared" si="155"/>
        <v>-9.1941659999999995E-2</v>
      </c>
      <c r="AL513">
        <f t="shared" si="156"/>
        <v>1.4858581410000002</v>
      </c>
      <c r="AM513">
        <f t="shared" si="157"/>
        <v>1.2660258795389998</v>
      </c>
      <c r="AN513">
        <f t="shared" si="158"/>
        <v>-0.70403199978858311</v>
      </c>
      <c r="AO513">
        <f t="shared" si="159"/>
        <v>0.29211325393277449</v>
      </c>
      <c r="AP513">
        <f t="shared" si="160"/>
        <v>-8.9833042855632456E-2</v>
      </c>
      <c r="AQ513">
        <f t="shared" si="161"/>
        <v>2.0464988719092029E-2</v>
      </c>
      <c r="AR513">
        <f t="shared" si="162"/>
        <v>-2.931184469501628E-3</v>
      </c>
      <c r="AS513">
        <f t="shared" si="163"/>
        <v>1.8616481682563453E-4</v>
      </c>
      <c r="BJ513">
        <f t="shared" si="164"/>
        <v>1.2716149999999999</v>
      </c>
      <c r="BK513">
        <f t="shared" si="165"/>
        <v>0.93625960499999994</v>
      </c>
      <c r="BL513">
        <f t="shared" si="166"/>
        <v>0.60532027941599986</v>
      </c>
      <c r="BM513">
        <f t="shared" si="167"/>
        <v>-4.5282541861236605E-2</v>
      </c>
      <c r="BN513">
        <f t="shared" si="168"/>
        <v>1.0765093993288948E-4</v>
      </c>
    </row>
    <row r="514" spans="1:66" ht="15">
      <c r="A514" s="32">
        <v>7</v>
      </c>
      <c r="B514" s="33">
        <f t="shared" ca="1" si="169"/>
        <v>1413.8919076794211</v>
      </c>
      <c r="C514">
        <f t="shared" si="170"/>
        <v>1382</v>
      </c>
      <c r="D514">
        <f t="shared" ca="1" si="153"/>
        <v>6.9946612421180738</v>
      </c>
      <c r="E514">
        <f t="shared" ca="1" si="171"/>
        <v>7.0006470162123069</v>
      </c>
      <c r="F514">
        <f t="shared" ca="1" si="172"/>
        <v>1413</v>
      </c>
      <c r="G514">
        <f t="shared" ca="1" si="173"/>
        <v>1414</v>
      </c>
      <c r="M514" s="280">
        <v>544</v>
      </c>
      <c r="N514" s="280">
        <f t="shared" si="154"/>
        <v>2.1809369480447978</v>
      </c>
      <c r="AK514">
        <f t="shared" si="155"/>
        <v>-9.1941659999999995E-2</v>
      </c>
      <c r="AL514">
        <f t="shared" si="156"/>
        <v>1.4885945280000001</v>
      </c>
      <c r="AM514">
        <f t="shared" si="157"/>
        <v>1.2706932520959999</v>
      </c>
      <c r="AN514">
        <f t="shared" si="158"/>
        <v>-0.70792884705689607</v>
      </c>
      <c r="AO514">
        <f t="shared" si="159"/>
        <v>0.29427105273793741</v>
      </c>
      <c r="AP514">
        <f t="shared" si="160"/>
        <v>-9.0663287142333029E-2</v>
      </c>
      <c r="AQ514">
        <f t="shared" si="161"/>
        <v>2.0692164876699441E-2</v>
      </c>
      <c r="AR514">
        <f t="shared" si="162"/>
        <v>-2.9691807873636791E-3</v>
      </c>
      <c r="AS514">
        <f t="shared" si="163"/>
        <v>1.8892532075389038E-4</v>
      </c>
      <c r="BJ514">
        <f t="shared" si="164"/>
        <v>1.2716149999999999</v>
      </c>
      <c r="BK514">
        <f t="shared" si="165"/>
        <v>0.93798384000000001</v>
      </c>
      <c r="BL514">
        <f t="shared" si="166"/>
        <v>0.60755187302399993</v>
      </c>
      <c r="BM514">
        <f t="shared" si="167"/>
        <v>-4.5533182669619206E-2</v>
      </c>
      <c r="BN514">
        <f t="shared" si="168"/>
        <v>1.0844614202123879E-4</v>
      </c>
    </row>
    <row r="515" spans="1:66" ht="15">
      <c r="A515" s="32">
        <v>7</v>
      </c>
      <c r="B515" s="33">
        <f t="shared" ca="1" si="169"/>
        <v>1413.8919076794211</v>
      </c>
      <c r="C515">
        <f t="shared" si="170"/>
        <v>1382</v>
      </c>
      <c r="D515">
        <f t="shared" ref="D515:D578" ca="1" si="174">INDIRECT(ADDRESS(C515+1,14))</f>
        <v>6.9946612421180738</v>
      </c>
      <c r="E515">
        <f t="shared" ca="1" si="171"/>
        <v>7.0006470162123069</v>
      </c>
      <c r="F515">
        <f t="shared" ca="1" si="172"/>
        <v>1413</v>
      </c>
      <c r="G515">
        <f t="shared" ca="1" si="173"/>
        <v>1414</v>
      </c>
      <c r="M515" s="280">
        <v>545</v>
      </c>
      <c r="N515" s="280">
        <f t="shared" ref="N515:N578" si="175">IF(M515&gt;=$P$1,SUM(BJ515:BN515),SUM(AK515:AS515))</f>
        <v>2.185965107060527</v>
      </c>
      <c r="AK515">
        <f t="shared" si="155"/>
        <v>-9.1941659999999995E-2</v>
      </c>
      <c r="AL515">
        <f t="shared" si="156"/>
        <v>1.4913309150000003</v>
      </c>
      <c r="AM515">
        <f t="shared" si="157"/>
        <v>1.2753692122749998</v>
      </c>
      <c r="AN515">
        <f t="shared" si="158"/>
        <v>-0.71184004733762507</v>
      </c>
      <c r="AO515">
        <f t="shared" si="159"/>
        <v>0.29644078403736124</v>
      </c>
      <c r="AP515">
        <f t="shared" si="160"/>
        <v>-9.1499658661970656E-2</v>
      </c>
      <c r="AQ515">
        <f t="shared" si="161"/>
        <v>2.0921438673809762E-2</v>
      </c>
      <c r="AR515">
        <f t="shared" si="162"/>
        <v>-3.0075985013904168E-3</v>
      </c>
      <c r="AS515">
        <f t="shared" si="163"/>
        <v>1.9172157534221539E-4</v>
      </c>
      <c r="BJ515">
        <f t="shared" si="164"/>
        <v>1.2716149999999999</v>
      </c>
      <c r="BK515">
        <f t="shared" si="165"/>
        <v>0.93970807499999998</v>
      </c>
      <c r="BL515">
        <f t="shared" si="166"/>
        <v>0.60978757259999994</v>
      </c>
      <c r="BM515">
        <f t="shared" si="167"/>
        <v>-4.5784746647525E-2</v>
      </c>
      <c r="BN515">
        <f t="shared" si="168"/>
        <v>1.0924574152807438E-4</v>
      </c>
    </row>
    <row r="516" spans="1:66" ht="15">
      <c r="A516" s="32">
        <v>7</v>
      </c>
      <c r="B516" s="33">
        <f t="shared" ca="1" si="169"/>
        <v>1413.8919076794211</v>
      </c>
      <c r="C516">
        <f t="shared" si="170"/>
        <v>1382</v>
      </c>
      <c r="D516">
        <f t="shared" ca="1" si="174"/>
        <v>6.9946612421180738</v>
      </c>
      <c r="E516">
        <f t="shared" ca="1" si="171"/>
        <v>7.0006470162123069</v>
      </c>
      <c r="F516">
        <f t="shared" ca="1" si="172"/>
        <v>1413</v>
      </c>
      <c r="G516">
        <f t="shared" ca="1" si="173"/>
        <v>1414</v>
      </c>
      <c r="M516" s="280">
        <v>546</v>
      </c>
      <c r="N516" s="280">
        <f t="shared" si="175"/>
        <v>2.1909950135898231</v>
      </c>
      <c r="AK516">
        <f t="shared" ref="AK516:AK579" si="176">$M516^0*AA$2</f>
        <v>-9.1941659999999995E-2</v>
      </c>
      <c r="AL516">
        <f t="shared" ref="AL516:AL579" si="177">$M516^1*AB$2</f>
        <v>1.4940673020000002</v>
      </c>
      <c r="AM516">
        <f t="shared" ref="AM516:AM579" si="178">$M516^2*AC$2</f>
        <v>1.2800537600759998</v>
      </c>
      <c r="AN516">
        <f t="shared" ref="AN516:AN579" si="179">$M516^3*AD$2</f>
        <v>-0.71576562701498414</v>
      </c>
      <c r="AO516">
        <f t="shared" ref="AO516:AO579" si="180">$M516^4*AE$2</f>
        <v>0.29862249174080668</v>
      </c>
      <c r="AP516">
        <f t="shared" ref="AP516:AP579" si="181">$M516^5*AF$2</f>
        <v>-9.2342191266546511E-2</v>
      </c>
      <c r="AQ516">
        <f t="shared" ref="AQ516:AQ579" si="182">$M516^6*AG$2</f>
        <v>2.1152825576797752E-2</v>
      </c>
      <c r="AR516">
        <f t="shared" ref="AR516:AR579" si="183">$M516^7*AH$2</f>
        <v>-3.0464414989652094E-3</v>
      </c>
      <c r="AS516">
        <f t="shared" ref="AS516:AS579" si="184">$M516^8*AI$2</f>
        <v>1.9455397671476894E-4</v>
      </c>
      <c r="BJ516">
        <f t="shared" ref="BJ516:BJ579" si="185">$M516^0*BC$2</f>
        <v>1.2716149999999999</v>
      </c>
      <c r="BK516">
        <f t="shared" ref="BK516:BK579" si="186">$M516^1*BD$2</f>
        <v>0.94143230999999994</v>
      </c>
      <c r="BL516">
        <f t="shared" ref="BL516:BL579" si="187">$M516^2*BE$2</f>
        <v>0.61202737814399988</v>
      </c>
      <c r="BM516">
        <f t="shared" ref="BM516:BM579" si="188">$M516^3*BF$2</f>
        <v>-4.6037235491956804E-2</v>
      </c>
      <c r="BN516">
        <f t="shared" ref="BN516:BN579" si="189">$M516^4*BG$2</f>
        <v>1.1004975463522623E-4</v>
      </c>
    </row>
    <row r="517" spans="1:66" ht="15">
      <c r="A517" s="32">
        <v>7</v>
      </c>
      <c r="B517" s="33">
        <f t="shared" ca="1" si="169"/>
        <v>1413.8919076794211</v>
      </c>
      <c r="C517">
        <f t="shared" si="170"/>
        <v>1382</v>
      </c>
      <c r="D517">
        <f t="shared" ca="1" si="174"/>
        <v>6.9946612421180738</v>
      </c>
      <c r="E517">
        <f t="shared" ca="1" si="171"/>
        <v>7.0006470162123069</v>
      </c>
      <c r="F517">
        <f t="shared" ca="1" si="172"/>
        <v>1413</v>
      </c>
      <c r="G517">
        <f t="shared" ca="1" si="173"/>
        <v>1414</v>
      </c>
      <c r="M517" s="280">
        <v>547</v>
      </c>
      <c r="N517" s="280">
        <f t="shared" si="175"/>
        <v>2.1960266632979195</v>
      </c>
      <c r="AK517">
        <f t="shared" si="176"/>
        <v>-9.1941659999999995E-2</v>
      </c>
      <c r="AL517">
        <f t="shared" si="177"/>
        <v>1.496803689</v>
      </c>
      <c r="AM517">
        <f t="shared" si="178"/>
        <v>1.2847468954989998</v>
      </c>
      <c r="AN517">
        <f t="shared" si="179"/>
        <v>-0.7197056124731871</v>
      </c>
      <c r="AO517">
        <f t="shared" si="180"/>
        <v>0.30081621983867673</v>
      </c>
      <c r="AP517">
        <f t="shared" si="181"/>
        <v>-9.319091893251745E-2</v>
      </c>
      <c r="AQ517">
        <f t="shared" si="182"/>
        <v>2.1386341137408799E-2</v>
      </c>
      <c r="AR517">
        <f t="shared" si="183"/>
        <v>-3.0857136961075712E-3</v>
      </c>
      <c r="AS517">
        <f t="shared" si="184"/>
        <v>1.9742292464658726E-4</v>
      </c>
      <c r="BJ517">
        <f t="shared" si="185"/>
        <v>1.2716149999999999</v>
      </c>
      <c r="BK517">
        <f t="shared" si="186"/>
        <v>0.94315654500000001</v>
      </c>
      <c r="BL517">
        <f t="shared" si="187"/>
        <v>0.61427128965599986</v>
      </c>
      <c r="BM517">
        <f t="shared" si="188"/>
        <v>-4.62906508999174E-2</v>
      </c>
      <c r="BN517">
        <f t="shared" si="189"/>
        <v>1.10858197554243E-4</v>
      </c>
    </row>
    <row r="518" spans="1:66" ht="15">
      <c r="A518" s="32">
        <v>7</v>
      </c>
      <c r="B518" s="33">
        <f t="shared" ca="1" si="169"/>
        <v>1413.8919076794211</v>
      </c>
      <c r="C518">
        <f t="shared" si="170"/>
        <v>1382</v>
      </c>
      <c r="D518">
        <f t="shared" ca="1" si="174"/>
        <v>6.9946612421180738</v>
      </c>
      <c r="E518">
        <f t="shared" ca="1" si="171"/>
        <v>7.0006470162123069</v>
      </c>
      <c r="F518">
        <f t="shared" ca="1" si="172"/>
        <v>1413</v>
      </c>
      <c r="G518">
        <f t="shared" ca="1" si="173"/>
        <v>1414</v>
      </c>
      <c r="M518" s="280">
        <v>548</v>
      </c>
      <c r="N518" s="280">
        <f t="shared" si="175"/>
        <v>2.2010600518665759</v>
      </c>
      <c r="AK518">
        <f t="shared" si="176"/>
        <v>-9.1941659999999995E-2</v>
      </c>
      <c r="AL518">
        <f t="shared" si="177"/>
        <v>1.4995400760000002</v>
      </c>
      <c r="AM518">
        <f t="shared" si="178"/>
        <v>1.2894486185439999</v>
      </c>
      <c r="AN518">
        <f t="shared" si="179"/>
        <v>-0.72366003009644808</v>
      </c>
      <c r="AO518">
        <f t="shared" si="180"/>
        <v>0.30302201240201676</v>
      </c>
      <c r="AP518">
        <f t="shared" si="181"/>
        <v>-9.404587576102437E-2</v>
      </c>
      <c r="AQ518">
        <f t="shared" si="182"/>
        <v>2.1622000993072502E-2</v>
      </c>
      <c r="AR518">
        <f t="shared" si="183"/>
        <v>-3.1254190376310857E-3</v>
      </c>
      <c r="AS518">
        <f t="shared" si="184"/>
        <v>2.003288225904527E-4</v>
      </c>
      <c r="BJ518">
        <f t="shared" si="185"/>
        <v>1.2716149999999999</v>
      </c>
      <c r="BK518">
        <f t="shared" si="186"/>
        <v>0.94488077999999998</v>
      </c>
      <c r="BL518">
        <f t="shared" si="187"/>
        <v>0.61651930713599989</v>
      </c>
      <c r="BM518">
        <f t="shared" si="188"/>
        <v>-4.6544994568409603E-2</v>
      </c>
      <c r="BN518">
        <f t="shared" si="189"/>
        <v>1.1167108652639207E-4</v>
      </c>
    </row>
    <row r="519" spans="1:66" ht="15">
      <c r="A519" s="32">
        <v>7</v>
      </c>
      <c r="B519" s="33">
        <f t="shared" ca="1" si="169"/>
        <v>1413.8919076794211</v>
      </c>
      <c r="C519">
        <f t="shared" si="170"/>
        <v>1382</v>
      </c>
      <c r="D519">
        <f t="shared" ca="1" si="174"/>
        <v>6.9946612421180738</v>
      </c>
      <c r="E519">
        <f t="shared" ca="1" si="171"/>
        <v>7.0006470162123069</v>
      </c>
      <c r="F519">
        <f t="shared" ca="1" si="172"/>
        <v>1413</v>
      </c>
      <c r="G519">
        <f t="shared" ca="1" si="173"/>
        <v>1414</v>
      </c>
      <c r="M519" s="280">
        <v>549</v>
      </c>
      <c r="N519" s="280">
        <f t="shared" si="175"/>
        <v>2.2060951749940312</v>
      </c>
      <c r="AK519">
        <f t="shared" si="176"/>
        <v>-9.1941659999999995E-2</v>
      </c>
      <c r="AL519">
        <f t="shared" si="177"/>
        <v>1.5022764630000001</v>
      </c>
      <c r="AM519">
        <f t="shared" si="178"/>
        <v>1.2941589292109998</v>
      </c>
      <c r="AN519">
        <f t="shared" si="179"/>
        <v>-0.72762890626898113</v>
      </c>
      <c r="AO519">
        <f t="shared" si="180"/>
        <v>0.30523991358251451</v>
      </c>
      <c r="AP519">
        <f t="shared" si="181"/>
        <v>-9.490709597812054E-2</v>
      </c>
      <c r="AQ519">
        <f t="shared" si="182"/>
        <v>2.1859820867216821E-2</v>
      </c>
      <c r="AR519">
        <f t="shared" si="183"/>
        <v>-3.1655614973019014E-3</v>
      </c>
      <c r="AS519">
        <f t="shared" si="184"/>
        <v>2.0327207770391069E-4</v>
      </c>
      <c r="BJ519">
        <f t="shared" si="185"/>
        <v>1.2716149999999999</v>
      </c>
      <c r="BK519">
        <f t="shared" si="186"/>
        <v>0.94660501499999994</v>
      </c>
      <c r="BL519">
        <f t="shared" si="187"/>
        <v>0.61877143058399986</v>
      </c>
      <c r="BM519">
        <f t="shared" si="188"/>
        <v>-4.6800268194436202E-2</v>
      </c>
      <c r="BN519">
        <f t="shared" si="189"/>
        <v>1.1248843782265949E-4</v>
      </c>
    </row>
    <row r="520" spans="1:66" ht="15">
      <c r="A520" s="32">
        <v>7</v>
      </c>
      <c r="B520" s="33">
        <f t="shared" ca="1" si="169"/>
        <v>1413.8919076794211</v>
      </c>
      <c r="C520">
        <f t="shared" si="170"/>
        <v>1382</v>
      </c>
      <c r="D520">
        <f t="shared" ca="1" si="174"/>
        <v>6.9946612421180738</v>
      </c>
      <c r="E520">
        <f t="shared" ca="1" si="171"/>
        <v>7.0006470162123069</v>
      </c>
      <c r="F520">
        <f t="shared" ca="1" si="172"/>
        <v>1413</v>
      </c>
      <c r="G520">
        <f t="shared" ca="1" si="173"/>
        <v>1414</v>
      </c>
      <c r="M520" s="280">
        <v>550</v>
      </c>
      <c r="N520" s="280">
        <f t="shared" si="175"/>
        <v>2.211132028394962</v>
      </c>
      <c r="AK520">
        <f t="shared" si="176"/>
        <v>-9.1941659999999995E-2</v>
      </c>
      <c r="AL520">
        <f t="shared" si="177"/>
        <v>1.5050128500000002</v>
      </c>
      <c r="AM520">
        <f t="shared" si="178"/>
        <v>1.2988778274999999</v>
      </c>
      <c r="AN520">
        <f t="shared" si="179"/>
        <v>-0.73161226737500007</v>
      </c>
      <c r="AO520">
        <f t="shared" si="180"/>
        <v>0.30746996761250001</v>
      </c>
      <c r="AP520">
        <f t="shared" si="181"/>
        <v>-9.5774613935000016E-2</v>
      </c>
      <c r="AQ520">
        <f t="shared" si="182"/>
        <v>2.2099816569582809E-2</v>
      </c>
      <c r="AR520">
        <f t="shared" si="183"/>
        <v>-3.2061450779978127E-3</v>
      </c>
      <c r="AS520">
        <f t="shared" si="184"/>
        <v>2.0625310087643589E-4</v>
      </c>
      <c r="BJ520">
        <f t="shared" si="185"/>
        <v>1.2716149999999999</v>
      </c>
      <c r="BK520">
        <f t="shared" si="186"/>
        <v>0.94832925000000001</v>
      </c>
      <c r="BL520">
        <f t="shared" si="187"/>
        <v>0.62102765999999987</v>
      </c>
      <c r="BM520">
        <f t="shared" si="188"/>
        <v>-4.7056473475000006E-2</v>
      </c>
      <c r="BN520">
        <f t="shared" si="189"/>
        <v>1.1331026774375001E-4</v>
      </c>
    </row>
    <row r="521" spans="1:66" ht="15">
      <c r="A521" s="32">
        <v>7</v>
      </c>
      <c r="B521" s="33">
        <f t="shared" ca="1" si="169"/>
        <v>1413.8919076794211</v>
      </c>
      <c r="C521">
        <f t="shared" si="170"/>
        <v>1382</v>
      </c>
      <c r="D521">
        <f t="shared" ca="1" si="174"/>
        <v>6.9946612421180738</v>
      </c>
      <c r="E521">
        <f t="shared" ca="1" si="171"/>
        <v>7.0006470162123069</v>
      </c>
      <c r="F521">
        <f t="shared" ca="1" si="172"/>
        <v>1413</v>
      </c>
      <c r="G521">
        <f t="shared" ca="1" si="173"/>
        <v>1414</v>
      </c>
      <c r="M521" s="280">
        <v>551</v>
      </c>
      <c r="N521" s="280">
        <f t="shared" si="175"/>
        <v>2.2161706078004291</v>
      </c>
      <c r="AK521">
        <f t="shared" si="176"/>
        <v>-9.1941659999999995E-2</v>
      </c>
      <c r="AL521">
        <f t="shared" si="177"/>
        <v>1.5077492370000001</v>
      </c>
      <c r="AM521">
        <f t="shared" si="178"/>
        <v>1.3036053134109999</v>
      </c>
      <c r="AN521">
        <f t="shared" si="179"/>
        <v>-0.73561013979871914</v>
      </c>
      <c r="AO521">
        <f t="shared" si="180"/>
        <v>0.3097122188049457</v>
      </c>
      <c r="AP521">
        <f t="shared" si="181"/>
        <v>-9.6648464108225945E-2</v>
      </c>
      <c r="AQ521">
        <f t="shared" si="182"/>
        <v>2.2342003996539888E-2</v>
      </c>
      <c r="AR521">
        <f t="shared" si="183"/>
        <v>-3.24717381186792E-3</v>
      </c>
      <c r="AS521">
        <f t="shared" si="184"/>
        <v>2.0927230675674686E-4</v>
      </c>
      <c r="BJ521">
        <f t="shared" si="185"/>
        <v>1.2716149999999999</v>
      </c>
      <c r="BK521">
        <f t="shared" si="186"/>
        <v>0.95005348499999998</v>
      </c>
      <c r="BL521">
        <f t="shared" si="187"/>
        <v>0.62328799538399993</v>
      </c>
      <c r="BM521">
        <f t="shared" si="188"/>
        <v>-4.7313612107103803E-2</v>
      </c>
      <c r="BN521">
        <f t="shared" si="189"/>
        <v>1.1413659262008708E-4</v>
      </c>
    </row>
    <row r="522" spans="1:66" ht="15">
      <c r="A522" s="32">
        <v>7</v>
      </c>
      <c r="B522" s="33">
        <f t="shared" ca="1" si="169"/>
        <v>1413.8919076794211</v>
      </c>
      <c r="C522">
        <f t="shared" si="170"/>
        <v>1382</v>
      </c>
      <c r="D522">
        <f t="shared" ca="1" si="174"/>
        <v>6.9946612421180738</v>
      </c>
      <c r="E522">
        <f t="shared" ca="1" si="171"/>
        <v>7.0006470162123069</v>
      </c>
      <c r="F522">
        <f t="shared" ca="1" si="172"/>
        <v>1413</v>
      </c>
      <c r="G522">
        <f t="shared" ca="1" si="173"/>
        <v>1414</v>
      </c>
      <c r="M522" s="280">
        <v>552</v>
      </c>
      <c r="N522" s="280">
        <f t="shared" si="175"/>
        <v>2.2212109089578442</v>
      </c>
      <c r="AK522">
        <f t="shared" si="176"/>
        <v>-9.1941659999999995E-2</v>
      </c>
      <c r="AL522">
        <f t="shared" si="177"/>
        <v>1.5104856240000002</v>
      </c>
      <c r="AM522">
        <f t="shared" si="178"/>
        <v>1.3083413869439999</v>
      </c>
      <c r="AN522">
        <f t="shared" si="179"/>
        <v>-0.73962254992435206</v>
      </c>
      <c r="AO522">
        <f t="shared" si="180"/>
        <v>0.31196671155346634</v>
      </c>
      <c r="AP522">
        <f t="shared" si="181"/>
        <v>-9.752868109995895E-2</v>
      </c>
      <c r="AQ522">
        <f t="shared" si="182"/>
        <v>2.2586399131401744E-2</v>
      </c>
      <c r="AR522">
        <f t="shared" si="183"/>
        <v>-3.2886517604928736E-3</v>
      </c>
      <c r="AS522">
        <f t="shared" si="184"/>
        <v>2.1233011378027065E-4</v>
      </c>
      <c r="BJ522">
        <f t="shared" si="185"/>
        <v>1.2716149999999999</v>
      </c>
      <c r="BK522">
        <f t="shared" si="186"/>
        <v>0.95177771999999994</v>
      </c>
      <c r="BL522">
        <f t="shared" si="187"/>
        <v>0.62555243673599992</v>
      </c>
      <c r="BM522">
        <f t="shared" si="188"/>
        <v>-4.7571685787750402E-2</v>
      </c>
      <c r="BN522">
        <f t="shared" si="189"/>
        <v>1.1496742881181287E-4</v>
      </c>
    </row>
    <row r="523" spans="1:66" ht="15">
      <c r="A523" s="32">
        <v>7</v>
      </c>
      <c r="B523" s="33">
        <f t="shared" ca="1" si="169"/>
        <v>1413.8919076794211</v>
      </c>
      <c r="C523">
        <f t="shared" si="170"/>
        <v>1382</v>
      </c>
      <c r="D523">
        <f t="shared" ca="1" si="174"/>
        <v>6.9946612421180738</v>
      </c>
      <c r="E523">
        <f t="shared" ca="1" si="171"/>
        <v>7.0006470162123069</v>
      </c>
      <c r="F523">
        <f t="shared" ca="1" si="172"/>
        <v>1413</v>
      </c>
      <c r="G523">
        <f t="shared" ca="1" si="173"/>
        <v>1414</v>
      </c>
      <c r="M523" s="280">
        <v>553</v>
      </c>
      <c r="N523" s="280">
        <f t="shared" si="175"/>
        <v>2.226252927630914</v>
      </c>
      <c r="AK523">
        <f t="shared" si="176"/>
        <v>-9.1941659999999995E-2</v>
      </c>
      <c r="AL523">
        <f t="shared" si="177"/>
        <v>1.5132220110000001</v>
      </c>
      <c r="AM523">
        <f t="shared" si="178"/>
        <v>1.3130860480989999</v>
      </c>
      <c r="AN523">
        <f t="shared" si="179"/>
        <v>-0.74364952413611307</v>
      </c>
      <c r="AO523">
        <f t="shared" si="180"/>
        <v>0.31423349033231912</v>
      </c>
      <c r="AP523">
        <f t="shared" si="181"/>
        <v>-9.8415299638185502E-2</v>
      </c>
      <c r="AQ523">
        <f t="shared" si="182"/>
        <v>2.2833018044742755E-2</v>
      </c>
      <c r="AR523">
        <f t="shared" si="183"/>
        <v>-3.3305830150457015E-3</v>
      </c>
      <c r="AS523">
        <f t="shared" si="184"/>
        <v>2.1542694419675779E-4</v>
      </c>
      <c r="BJ523">
        <f t="shared" si="185"/>
        <v>1.2716149999999999</v>
      </c>
      <c r="BK523">
        <f t="shared" si="186"/>
        <v>0.95350195500000001</v>
      </c>
      <c r="BL523">
        <f t="shared" si="187"/>
        <v>0.62782098405599984</v>
      </c>
      <c r="BM523">
        <f t="shared" si="188"/>
        <v>-4.7830696213942606E-2</v>
      </c>
      <c r="BN523">
        <f t="shared" si="189"/>
        <v>1.1580279270878821E-4</v>
      </c>
    </row>
    <row r="524" spans="1:66" ht="15">
      <c r="A524" s="32">
        <v>7</v>
      </c>
      <c r="B524" s="33">
        <f t="shared" ca="1" si="169"/>
        <v>1413.8919076794211</v>
      </c>
      <c r="C524">
        <f t="shared" si="170"/>
        <v>1382</v>
      </c>
      <c r="D524">
        <f t="shared" ca="1" si="174"/>
        <v>6.9946612421180738</v>
      </c>
      <c r="E524">
        <f t="shared" ca="1" si="171"/>
        <v>7.0006470162123069</v>
      </c>
      <c r="F524">
        <f t="shared" ca="1" si="172"/>
        <v>1413</v>
      </c>
      <c r="G524">
        <f t="shared" ca="1" si="173"/>
        <v>1414</v>
      </c>
      <c r="M524" s="280">
        <v>554</v>
      </c>
      <c r="N524" s="280">
        <f t="shared" si="175"/>
        <v>2.2312966595996011</v>
      </c>
      <c r="AK524">
        <f t="shared" si="176"/>
        <v>-9.1941659999999995E-2</v>
      </c>
      <c r="AL524">
        <f t="shared" si="177"/>
        <v>1.5159583980000002</v>
      </c>
      <c r="AM524">
        <f t="shared" si="178"/>
        <v>1.3178392968759998</v>
      </c>
      <c r="AN524">
        <f t="shared" si="179"/>
        <v>-0.74769108881821611</v>
      </c>
      <c r="AO524">
        <f t="shared" si="180"/>
        <v>0.3165125996964035</v>
      </c>
      <c r="AP524">
        <f t="shared" si="181"/>
        <v>-9.9308354576946242E-2</v>
      </c>
      <c r="AQ524">
        <f t="shared" si="182"/>
        <v>2.3081876894715036E-2</v>
      </c>
      <c r="AR524">
        <f t="shared" si="183"/>
        <v>-3.3729716964532204E-3</v>
      </c>
      <c r="AS524">
        <f t="shared" si="184"/>
        <v>2.1856322409804775E-4</v>
      </c>
      <c r="BJ524">
        <f t="shared" si="185"/>
        <v>1.2716149999999999</v>
      </c>
      <c r="BK524">
        <f t="shared" si="186"/>
        <v>0.95522618999999998</v>
      </c>
      <c r="BL524">
        <f t="shared" si="187"/>
        <v>0.63009363734399992</v>
      </c>
      <c r="BM524">
        <f t="shared" si="188"/>
        <v>-4.8090645082683202E-2</v>
      </c>
      <c r="BN524">
        <f t="shared" si="189"/>
        <v>1.1664270073059264E-4</v>
      </c>
    </row>
    <row r="525" spans="1:66" ht="15">
      <c r="A525" s="32">
        <v>7</v>
      </c>
      <c r="B525" s="33">
        <f t="shared" ca="1" si="169"/>
        <v>1413.8919076794211</v>
      </c>
      <c r="C525">
        <f t="shared" si="170"/>
        <v>1382</v>
      </c>
      <c r="D525">
        <f t="shared" ca="1" si="174"/>
        <v>6.9946612421180738</v>
      </c>
      <c r="E525">
        <f t="shared" ca="1" si="171"/>
        <v>7.0006470162123069</v>
      </c>
      <c r="F525">
        <f t="shared" ca="1" si="172"/>
        <v>1413</v>
      </c>
      <c r="G525">
        <f t="shared" ca="1" si="173"/>
        <v>1414</v>
      </c>
      <c r="M525" s="280">
        <v>555</v>
      </c>
      <c r="N525" s="280">
        <f t="shared" si="175"/>
        <v>2.2363421006600754</v>
      </c>
      <c r="AK525">
        <f t="shared" si="176"/>
        <v>-9.1941659999999995E-2</v>
      </c>
      <c r="AL525">
        <f t="shared" si="177"/>
        <v>1.5186947850000001</v>
      </c>
      <c r="AM525">
        <f t="shared" si="178"/>
        <v>1.3226011332749998</v>
      </c>
      <c r="AN525">
        <f t="shared" si="179"/>
        <v>-0.7517472703548751</v>
      </c>
      <c r="AO525">
        <f t="shared" si="180"/>
        <v>0.31880408428126122</v>
      </c>
      <c r="AP525">
        <f t="shared" si="181"/>
        <v>-0.10020788089656436</v>
      </c>
      <c r="AQ525">
        <f t="shared" si="182"/>
        <v>2.3332991927366022E-2</v>
      </c>
      <c r="AR525">
        <f t="shared" si="183"/>
        <v>-3.4158219555580362E-3</v>
      </c>
      <c r="AS525">
        <f t="shared" si="184"/>
        <v>2.217393834459857E-4</v>
      </c>
      <c r="BJ525">
        <f t="shared" si="185"/>
        <v>1.2716149999999999</v>
      </c>
      <c r="BK525">
        <f t="shared" si="186"/>
        <v>0.95695042499999994</v>
      </c>
      <c r="BL525">
        <f t="shared" si="187"/>
        <v>0.63237039659999994</v>
      </c>
      <c r="BM525">
        <f t="shared" si="188"/>
        <v>-4.8351534090975E-2</v>
      </c>
      <c r="BN525">
        <f t="shared" si="189"/>
        <v>1.1748716932652438E-4</v>
      </c>
    </row>
    <row r="526" spans="1:66" ht="15">
      <c r="A526" s="32">
        <v>7</v>
      </c>
      <c r="B526" s="33">
        <f t="shared" ca="1" si="169"/>
        <v>1413.8919076794211</v>
      </c>
      <c r="C526">
        <f t="shared" si="170"/>
        <v>1382</v>
      </c>
      <c r="D526">
        <f t="shared" ca="1" si="174"/>
        <v>6.9946612421180738</v>
      </c>
      <c r="E526">
        <f t="shared" ca="1" si="171"/>
        <v>7.0006470162123069</v>
      </c>
      <c r="F526">
        <f t="shared" ca="1" si="172"/>
        <v>1413</v>
      </c>
      <c r="G526">
        <f t="shared" ca="1" si="173"/>
        <v>1414</v>
      </c>
      <c r="M526" s="280">
        <v>556</v>
      </c>
      <c r="N526" s="280">
        <f t="shared" si="175"/>
        <v>2.2413892466246743</v>
      </c>
      <c r="AK526">
        <f t="shared" si="176"/>
        <v>-9.1941659999999995E-2</v>
      </c>
      <c r="AL526">
        <f t="shared" si="177"/>
        <v>1.5214311720000002</v>
      </c>
      <c r="AM526">
        <f t="shared" si="178"/>
        <v>1.3273715572959999</v>
      </c>
      <c r="AN526">
        <f t="shared" si="179"/>
        <v>-0.75581809513030407</v>
      </c>
      <c r="AO526">
        <f t="shared" si="180"/>
        <v>0.32110798880307662</v>
      </c>
      <c r="AP526">
        <f t="shared" si="181"/>
        <v>-0.10111391370387396</v>
      </c>
      <c r="AQ526">
        <f t="shared" si="182"/>
        <v>2.3586379476956645E-2</v>
      </c>
      <c r="AR526">
        <f t="shared" si="183"/>
        <v>-3.4591379732811268E-3</v>
      </c>
      <c r="AS526">
        <f t="shared" si="184"/>
        <v>2.2495585610049149E-4</v>
      </c>
      <c r="BJ526">
        <f t="shared" si="185"/>
        <v>1.2716149999999999</v>
      </c>
      <c r="BK526">
        <f t="shared" si="186"/>
        <v>0.95867466000000001</v>
      </c>
      <c r="BL526">
        <f t="shared" si="187"/>
        <v>0.63465126182399989</v>
      </c>
      <c r="BM526">
        <f t="shared" si="188"/>
        <v>-4.8613364935820802E-2</v>
      </c>
      <c r="BN526">
        <f t="shared" si="189"/>
        <v>1.1833621497560039E-4</v>
      </c>
    </row>
    <row r="527" spans="1:66" ht="15">
      <c r="A527" s="32">
        <v>7</v>
      </c>
      <c r="B527" s="33">
        <f t="shared" ca="1" si="169"/>
        <v>1413.8919076794211</v>
      </c>
      <c r="C527">
        <f t="shared" si="170"/>
        <v>1382</v>
      </c>
      <c r="D527">
        <f t="shared" ca="1" si="174"/>
        <v>6.9946612421180738</v>
      </c>
      <c r="E527">
        <f t="shared" ca="1" si="171"/>
        <v>7.0006470162123069</v>
      </c>
      <c r="F527">
        <f t="shared" ca="1" si="172"/>
        <v>1413</v>
      </c>
      <c r="G527">
        <f t="shared" ca="1" si="173"/>
        <v>1414</v>
      </c>
      <c r="M527" s="280">
        <v>557</v>
      </c>
      <c r="N527" s="280">
        <f t="shared" si="175"/>
        <v>2.2464380933218537</v>
      </c>
      <c r="AK527">
        <f t="shared" si="176"/>
        <v>-9.1941659999999995E-2</v>
      </c>
      <c r="AL527">
        <f t="shared" si="177"/>
        <v>1.5241675590000001</v>
      </c>
      <c r="AM527">
        <f t="shared" si="178"/>
        <v>1.3321505689389999</v>
      </c>
      <c r="AN527">
        <f t="shared" si="179"/>
        <v>-0.75990358952871706</v>
      </c>
      <c r="AO527">
        <f t="shared" si="180"/>
        <v>0.32342435805867609</v>
      </c>
      <c r="AP527">
        <f t="shared" si="181"/>
        <v>-0.10202648823244842</v>
      </c>
      <c r="AQ527">
        <f t="shared" si="182"/>
        <v>2.3842055966280074E-2</v>
      </c>
      <c r="AR527">
        <f t="shared" si="183"/>
        <v>-3.5029239607850165E-3</v>
      </c>
      <c r="AS527">
        <f t="shared" si="184"/>
        <v>2.282130798477806E-4</v>
      </c>
      <c r="BJ527">
        <f t="shared" si="185"/>
        <v>1.2716149999999999</v>
      </c>
      <c r="BK527">
        <f t="shared" si="186"/>
        <v>0.96039889499999997</v>
      </c>
      <c r="BL527">
        <f t="shared" si="187"/>
        <v>0.63693623301599989</v>
      </c>
      <c r="BM527">
        <f t="shared" si="188"/>
        <v>-4.8876139314223403E-2</v>
      </c>
      <c r="BN527">
        <f t="shared" si="189"/>
        <v>1.1918985418655629E-4</v>
      </c>
    </row>
    <row r="528" spans="1:66" ht="15">
      <c r="A528" s="32">
        <v>7</v>
      </c>
      <c r="B528" s="33">
        <f t="shared" ca="1" si="169"/>
        <v>1413.8919076794211</v>
      </c>
      <c r="C528">
        <f t="shared" si="170"/>
        <v>1382</v>
      </c>
      <c r="D528">
        <f t="shared" ca="1" si="174"/>
        <v>6.9946612421180738</v>
      </c>
      <c r="E528">
        <f t="shared" ca="1" si="171"/>
        <v>7.0006470162123069</v>
      </c>
      <c r="F528">
        <f t="shared" ca="1" si="172"/>
        <v>1413</v>
      </c>
      <c r="G528">
        <f t="shared" ca="1" si="173"/>
        <v>1414</v>
      </c>
      <c r="M528" s="280">
        <v>558</v>
      </c>
      <c r="N528" s="280">
        <f t="shared" si="175"/>
        <v>2.2514886365961444</v>
      </c>
      <c r="AK528">
        <f t="shared" si="176"/>
        <v>-9.1941659999999995E-2</v>
      </c>
      <c r="AL528">
        <f t="shared" si="177"/>
        <v>1.5269039460000002</v>
      </c>
      <c r="AM528">
        <f t="shared" si="178"/>
        <v>1.3369381682039998</v>
      </c>
      <c r="AN528">
        <f t="shared" si="179"/>
        <v>-0.76400377993432811</v>
      </c>
      <c r="AO528">
        <f t="shared" si="180"/>
        <v>0.3257532369255286</v>
      </c>
      <c r="AP528">
        <f t="shared" si="181"/>
        <v>-0.10294563984282874</v>
      </c>
      <c r="AQ528">
        <f t="shared" si="182"/>
        <v>2.4100037906981054E-2</v>
      </c>
      <c r="AR528">
        <f t="shared" si="183"/>
        <v>-3.5471841596375372E-3</v>
      </c>
      <c r="AS528">
        <f t="shared" si="184"/>
        <v>2.3151149642873834E-4</v>
      </c>
      <c r="BJ528">
        <f t="shared" si="185"/>
        <v>1.2716149999999999</v>
      </c>
      <c r="BK528">
        <f t="shared" si="186"/>
        <v>0.96212312999999994</v>
      </c>
      <c r="BL528">
        <f t="shared" si="187"/>
        <v>0.63922531017599993</v>
      </c>
      <c r="BM528">
        <f t="shared" si="188"/>
        <v>-4.9139858923185606E-2</v>
      </c>
      <c r="BN528">
        <f t="shared" si="189"/>
        <v>1.2004810349784639E-4</v>
      </c>
    </row>
    <row r="529" spans="1:66" ht="15">
      <c r="A529" s="32">
        <v>7</v>
      </c>
      <c r="B529" s="33">
        <f t="shared" ca="1" si="169"/>
        <v>1413.8919076794211</v>
      </c>
      <c r="C529">
        <f t="shared" si="170"/>
        <v>1382</v>
      </c>
      <c r="D529">
        <f t="shared" ca="1" si="174"/>
        <v>6.9946612421180738</v>
      </c>
      <c r="E529">
        <f t="shared" ca="1" si="171"/>
        <v>7.0006470162123069</v>
      </c>
      <c r="F529">
        <f t="shared" ca="1" si="172"/>
        <v>1413</v>
      </c>
      <c r="G529">
        <f t="shared" ca="1" si="173"/>
        <v>1414</v>
      </c>
      <c r="M529" s="280">
        <v>559</v>
      </c>
      <c r="N529" s="280">
        <f t="shared" si="175"/>
        <v>2.2565408723081086</v>
      </c>
      <c r="AK529">
        <f t="shared" si="176"/>
        <v>-9.1941659999999995E-2</v>
      </c>
      <c r="AL529">
        <f t="shared" si="177"/>
        <v>1.5296403330000001</v>
      </c>
      <c r="AM529">
        <f t="shared" si="178"/>
        <v>1.3417343550909999</v>
      </c>
      <c r="AN529">
        <f t="shared" si="179"/>
        <v>-0.76811869273135114</v>
      </c>
      <c r="AO529">
        <f t="shared" si="180"/>
        <v>0.32809467036174539</v>
      </c>
      <c r="AP529">
        <f t="shared" si="181"/>
        <v>-0.1038714040227519</v>
      </c>
      <c r="AQ529">
        <f t="shared" si="182"/>
        <v>2.4360341899875779E-2</v>
      </c>
      <c r="AR529">
        <f t="shared" si="183"/>
        <v>-3.5919228419761823E-3</v>
      </c>
      <c r="AS529">
        <f t="shared" si="184"/>
        <v>2.3485155156744751E-4</v>
      </c>
      <c r="BJ529">
        <f t="shared" si="185"/>
        <v>1.2716149999999999</v>
      </c>
      <c r="BK529">
        <f t="shared" si="186"/>
        <v>0.96384736500000001</v>
      </c>
      <c r="BL529">
        <f t="shared" si="187"/>
        <v>0.6415184933039999</v>
      </c>
      <c r="BM529">
        <f t="shared" si="188"/>
        <v>-4.9404525459710205E-2</v>
      </c>
      <c r="BN529">
        <f t="shared" si="189"/>
        <v>1.2091097947764372E-4</v>
      </c>
    </row>
    <row r="530" spans="1:66" ht="15">
      <c r="A530" s="32">
        <v>7</v>
      </c>
      <c r="B530" s="33">
        <f t="shared" ca="1" si="169"/>
        <v>1413.8919076794211</v>
      </c>
      <c r="C530">
        <f t="shared" si="170"/>
        <v>1382</v>
      </c>
      <c r="D530">
        <f t="shared" ca="1" si="174"/>
        <v>6.9946612421180738</v>
      </c>
      <c r="E530">
        <f t="shared" ca="1" si="171"/>
        <v>7.0006470162123069</v>
      </c>
      <c r="F530">
        <f t="shared" ca="1" si="172"/>
        <v>1413</v>
      </c>
      <c r="G530">
        <f t="shared" ca="1" si="173"/>
        <v>1414</v>
      </c>
      <c r="M530" s="280">
        <v>560</v>
      </c>
      <c r="N530" s="280">
        <f t="shared" si="175"/>
        <v>2.2615947963342999</v>
      </c>
      <c r="AK530">
        <f t="shared" si="176"/>
        <v>-9.1941659999999995E-2</v>
      </c>
      <c r="AL530">
        <f t="shared" si="177"/>
        <v>1.5323767200000002</v>
      </c>
      <c r="AM530">
        <f t="shared" si="178"/>
        <v>1.3465391295999998</v>
      </c>
      <c r="AN530">
        <f t="shared" si="179"/>
        <v>-0.77224835430400007</v>
      </c>
      <c r="AO530">
        <f t="shared" si="180"/>
        <v>0.33044870340607996</v>
      </c>
      <c r="AP530">
        <f t="shared" si="181"/>
        <v>-0.10480381638737921</v>
      </c>
      <c r="AQ530">
        <f t="shared" si="182"/>
        <v>2.4622984635272394E-2</v>
      </c>
      <c r="AR530">
        <f t="shared" si="183"/>
        <v>-3.6371443106730478E-3</v>
      </c>
      <c r="AS530">
        <f t="shared" si="184"/>
        <v>2.3823369499986988E-4</v>
      </c>
      <c r="BJ530">
        <f t="shared" si="185"/>
        <v>1.2716149999999999</v>
      </c>
      <c r="BK530">
        <f t="shared" si="186"/>
        <v>0.96557159999999997</v>
      </c>
      <c r="BL530">
        <f t="shared" si="187"/>
        <v>0.64381578239999993</v>
      </c>
      <c r="BM530">
        <f t="shared" si="188"/>
        <v>-4.9670140620800003E-2</v>
      </c>
      <c r="BN530">
        <f t="shared" si="189"/>
        <v>1.2177849872384E-4</v>
      </c>
    </row>
    <row r="531" spans="1:66" ht="15">
      <c r="A531" s="32">
        <v>7</v>
      </c>
      <c r="B531" s="33">
        <f t="shared" ca="1" si="169"/>
        <v>1413.8919076794211</v>
      </c>
      <c r="C531">
        <f t="shared" si="170"/>
        <v>1382</v>
      </c>
      <c r="D531">
        <f t="shared" ca="1" si="174"/>
        <v>6.9946612421180738</v>
      </c>
      <c r="E531">
        <f t="shared" ca="1" si="171"/>
        <v>7.0006470162123069</v>
      </c>
      <c r="F531">
        <f t="shared" ca="1" si="172"/>
        <v>1413</v>
      </c>
      <c r="G531">
        <f t="shared" ca="1" si="173"/>
        <v>1414</v>
      </c>
      <c r="M531" s="280">
        <v>561</v>
      </c>
      <c r="N531" s="280">
        <f t="shared" si="175"/>
        <v>2.2666504045672089</v>
      </c>
      <c r="AK531">
        <f t="shared" si="176"/>
        <v>-9.1941659999999995E-2</v>
      </c>
      <c r="AL531">
        <f t="shared" si="177"/>
        <v>1.5351131070000001</v>
      </c>
      <c r="AM531">
        <f t="shared" si="178"/>
        <v>1.3513524917309998</v>
      </c>
      <c r="AN531">
        <f t="shared" si="179"/>
        <v>-0.77639279103648906</v>
      </c>
      <c r="AO531">
        <f t="shared" si="180"/>
        <v>0.33281538117792842</v>
      </c>
      <c r="AP531">
        <f t="shared" si="181"/>
        <v>-0.10574291267952472</v>
      </c>
      <c r="AQ531">
        <f t="shared" si="182"/>
        <v>2.4887982893292009E-2</v>
      </c>
      <c r="AR531">
        <f t="shared" si="183"/>
        <v>-3.6828528995003708E-3</v>
      </c>
      <c r="AS531">
        <f t="shared" si="184"/>
        <v>2.4165838050268273E-4</v>
      </c>
      <c r="BJ531">
        <f t="shared" si="185"/>
        <v>1.2716149999999999</v>
      </c>
      <c r="BK531">
        <f t="shared" si="186"/>
        <v>0.96729583499999994</v>
      </c>
      <c r="BL531">
        <f t="shared" si="187"/>
        <v>0.64611717746399988</v>
      </c>
      <c r="BM531">
        <f t="shared" si="188"/>
        <v>-4.9936706103457802E-2</v>
      </c>
      <c r="BN531">
        <f t="shared" si="189"/>
        <v>1.2265067786404566E-4</v>
      </c>
    </row>
    <row r="532" spans="1:66" ht="15">
      <c r="A532" s="32">
        <v>7</v>
      </c>
      <c r="B532" s="33">
        <f t="shared" ca="1" si="169"/>
        <v>1413.8919076794211</v>
      </c>
      <c r="C532">
        <f t="shared" si="170"/>
        <v>1382</v>
      </c>
      <c r="D532">
        <f t="shared" ca="1" si="174"/>
        <v>6.9946612421180738</v>
      </c>
      <c r="E532">
        <f t="shared" ca="1" si="171"/>
        <v>7.0006470162123069</v>
      </c>
      <c r="F532">
        <f t="shared" ca="1" si="172"/>
        <v>1413</v>
      </c>
      <c r="G532">
        <f t="shared" ca="1" si="173"/>
        <v>1414</v>
      </c>
      <c r="M532" s="280">
        <v>562</v>
      </c>
      <c r="N532" s="280">
        <f t="shared" si="175"/>
        <v>2.2717076929152289</v>
      </c>
      <c r="AK532">
        <f t="shared" si="176"/>
        <v>-9.1941659999999995E-2</v>
      </c>
      <c r="AL532">
        <f t="shared" si="177"/>
        <v>1.5378494940000003</v>
      </c>
      <c r="AM532">
        <f t="shared" si="178"/>
        <v>1.3561744414839998</v>
      </c>
      <c r="AN532">
        <f t="shared" si="179"/>
        <v>-0.78055202931303214</v>
      </c>
      <c r="AO532">
        <f t="shared" si="180"/>
        <v>0.33519474887732892</v>
      </c>
      <c r="AP532">
        <f t="shared" si="181"/>
        <v>-0.10668872876988353</v>
      </c>
      <c r="AQ532">
        <f t="shared" si="182"/>
        <v>2.5155353544190351E-2</v>
      </c>
      <c r="AR532">
        <f t="shared" si="183"/>
        <v>-3.7290529732966556E-3</v>
      </c>
      <c r="AS532">
        <f t="shared" si="184"/>
        <v>2.4512606592227022E-4</v>
      </c>
      <c r="BJ532">
        <f t="shared" si="185"/>
        <v>1.2716149999999999</v>
      </c>
      <c r="BK532">
        <f t="shared" si="186"/>
        <v>0.96902007000000001</v>
      </c>
      <c r="BL532">
        <f t="shared" si="187"/>
        <v>0.64842267849599988</v>
      </c>
      <c r="BM532">
        <f t="shared" si="188"/>
        <v>-5.0204223604686404E-2</v>
      </c>
      <c r="BN532">
        <f t="shared" si="189"/>
        <v>1.2352753355558975E-4</v>
      </c>
    </row>
    <row r="533" spans="1:66" ht="15">
      <c r="A533" s="32">
        <v>7</v>
      </c>
      <c r="B533" s="33">
        <f t="shared" ca="1" si="169"/>
        <v>1413.8919076794211</v>
      </c>
      <c r="C533">
        <f t="shared" si="170"/>
        <v>1382</v>
      </c>
      <c r="D533">
        <f t="shared" ca="1" si="174"/>
        <v>6.9946612421180738</v>
      </c>
      <c r="E533">
        <f t="shared" ca="1" si="171"/>
        <v>7.0006470162123069</v>
      </c>
      <c r="F533">
        <f t="shared" ca="1" si="172"/>
        <v>1413</v>
      </c>
      <c r="G533">
        <f t="shared" ca="1" si="173"/>
        <v>1414</v>
      </c>
      <c r="M533" s="280">
        <v>563</v>
      </c>
      <c r="N533" s="280">
        <f t="shared" si="175"/>
        <v>2.2767666573026095</v>
      </c>
      <c r="AK533">
        <f t="shared" si="176"/>
        <v>-9.1941659999999995E-2</v>
      </c>
      <c r="AL533">
        <f t="shared" si="177"/>
        <v>1.5405858810000002</v>
      </c>
      <c r="AM533">
        <f t="shared" si="178"/>
        <v>1.361004978859</v>
      </c>
      <c r="AN533">
        <f t="shared" si="179"/>
        <v>-0.78472609551784311</v>
      </c>
      <c r="AO533">
        <f t="shared" si="180"/>
        <v>0.33758685178496217</v>
      </c>
      <c r="AP533">
        <f t="shared" si="181"/>
        <v>-0.10764130065726013</v>
      </c>
      <c r="AQ533">
        <f t="shared" si="182"/>
        <v>2.5425113548679931E-2</v>
      </c>
      <c r="AR533">
        <f t="shared" si="183"/>
        <v>-3.7757489281334002E-3</v>
      </c>
      <c r="AS533">
        <f t="shared" si="184"/>
        <v>2.4863721320387048E-4</v>
      </c>
      <c r="BJ533">
        <f t="shared" si="185"/>
        <v>1.2716149999999999</v>
      </c>
      <c r="BK533">
        <f t="shared" si="186"/>
        <v>0.97074430499999997</v>
      </c>
      <c r="BL533">
        <f t="shared" si="187"/>
        <v>0.65073228549599993</v>
      </c>
      <c r="BM533">
        <f t="shared" si="188"/>
        <v>-5.0472694821488605E-2</v>
      </c>
      <c r="BN533">
        <f t="shared" si="189"/>
        <v>1.2440908248552012E-4</v>
      </c>
    </row>
    <row r="534" spans="1:66" ht="15">
      <c r="A534" s="32">
        <v>7</v>
      </c>
      <c r="B534" s="33">
        <f t="shared" ca="1" si="169"/>
        <v>1413.8919076794211</v>
      </c>
      <c r="C534">
        <f t="shared" si="170"/>
        <v>1382</v>
      </c>
      <c r="D534">
        <f t="shared" ca="1" si="174"/>
        <v>6.9946612421180738</v>
      </c>
      <c r="E534">
        <f t="shared" ca="1" si="171"/>
        <v>7.0006470162123069</v>
      </c>
      <c r="F534">
        <f t="shared" ca="1" si="172"/>
        <v>1413</v>
      </c>
      <c r="G534">
        <f t="shared" ca="1" si="173"/>
        <v>1414</v>
      </c>
      <c r="M534" s="280">
        <v>564</v>
      </c>
      <c r="N534" s="280">
        <f t="shared" si="175"/>
        <v>2.2818272936694091</v>
      </c>
      <c r="AK534">
        <f t="shared" si="176"/>
        <v>-9.1941659999999995E-2</v>
      </c>
      <c r="AL534">
        <f t="shared" si="177"/>
        <v>1.5433222680000001</v>
      </c>
      <c r="AM534">
        <f t="shared" si="178"/>
        <v>1.3658441038559999</v>
      </c>
      <c r="AN534">
        <f t="shared" si="179"/>
        <v>-0.78891501603513614</v>
      </c>
      <c r="AO534">
        <f t="shared" si="180"/>
        <v>0.33999173526215115</v>
      </c>
      <c r="AP534">
        <f t="shared" si="181"/>
        <v>-0.10860066446879683</v>
      </c>
      <c r="AQ534">
        <f t="shared" si="182"/>
        <v>2.5697279958252845E-2</v>
      </c>
      <c r="AR534">
        <f t="shared" si="183"/>
        <v>-3.822945191482414E-3</v>
      </c>
      <c r="AS534">
        <f t="shared" si="184"/>
        <v>2.521922884208794E-4</v>
      </c>
      <c r="BJ534">
        <f t="shared" si="185"/>
        <v>1.2716149999999999</v>
      </c>
      <c r="BK534">
        <f t="shared" si="186"/>
        <v>0.97246853999999994</v>
      </c>
      <c r="BL534">
        <f t="shared" si="187"/>
        <v>0.65304599846399991</v>
      </c>
      <c r="BM534">
        <f t="shared" si="188"/>
        <v>-5.0742121450867206E-2</v>
      </c>
      <c r="BN534">
        <f t="shared" si="189"/>
        <v>1.2529534137060327E-4</v>
      </c>
    </row>
    <row r="535" spans="1:66" ht="15">
      <c r="A535" s="32">
        <v>7</v>
      </c>
      <c r="B535" s="33">
        <f t="shared" ca="1" si="169"/>
        <v>1413.8919076794211</v>
      </c>
      <c r="C535">
        <f t="shared" si="170"/>
        <v>1382</v>
      </c>
      <c r="D535">
        <f t="shared" ca="1" si="174"/>
        <v>6.9946612421180738</v>
      </c>
      <c r="E535">
        <f t="shared" ca="1" si="171"/>
        <v>7.0006470162123069</v>
      </c>
      <c r="F535">
        <f t="shared" ca="1" si="172"/>
        <v>1413</v>
      </c>
      <c r="G535">
        <f t="shared" ca="1" si="173"/>
        <v>1414</v>
      </c>
      <c r="M535" s="280">
        <v>565</v>
      </c>
      <c r="N535" s="280">
        <f t="shared" si="175"/>
        <v>2.286889597971459</v>
      </c>
      <c r="AK535">
        <f t="shared" si="176"/>
        <v>-9.1941659999999995E-2</v>
      </c>
      <c r="AL535">
        <f t="shared" si="177"/>
        <v>1.5460586550000002</v>
      </c>
      <c r="AM535">
        <f t="shared" si="178"/>
        <v>1.3706918164749999</v>
      </c>
      <c r="AN535">
        <f t="shared" si="179"/>
        <v>-0.79311881724912514</v>
      </c>
      <c r="AO535">
        <f t="shared" si="180"/>
        <v>0.34240944475086121</v>
      </c>
      <c r="AP535">
        <f t="shared" si="181"/>
        <v>-0.10956685646020206</v>
      </c>
      <c r="AQ535">
        <f t="shared" si="182"/>
        <v>2.5971869915504094E-2</v>
      </c>
      <c r="AR535">
        <f t="shared" si="183"/>
        <v>-3.8706462223837309E-3</v>
      </c>
      <c r="AS535">
        <f t="shared" si="184"/>
        <v>2.5579176180431056E-4</v>
      </c>
      <c r="BJ535">
        <f t="shared" si="185"/>
        <v>1.2716149999999999</v>
      </c>
      <c r="BK535">
        <f t="shared" si="186"/>
        <v>0.97419277500000001</v>
      </c>
      <c r="BL535">
        <f t="shared" si="187"/>
        <v>0.65536381739999994</v>
      </c>
      <c r="BM535">
        <f t="shared" si="188"/>
        <v>-5.1012505189825003E-2</v>
      </c>
      <c r="BN535">
        <f t="shared" si="189"/>
        <v>1.2618632695732439E-4</v>
      </c>
    </row>
    <row r="536" spans="1:66" ht="15">
      <c r="A536" s="32">
        <v>7</v>
      </c>
      <c r="B536" s="33">
        <f t="shared" ca="1" si="169"/>
        <v>1413.8919076794211</v>
      </c>
      <c r="C536">
        <f t="shared" si="170"/>
        <v>1382</v>
      </c>
      <c r="D536">
        <f t="shared" ca="1" si="174"/>
        <v>6.9946612421180738</v>
      </c>
      <c r="E536">
        <f t="shared" ca="1" si="171"/>
        <v>7.0006470162123069</v>
      </c>
      <c r="F536">
        <f t="shared" ca="1" si="172"/>
        <v>1413</v>
      </c>
      <c r="G536">
        <f t="shared" ca="1" si="173"/>
        <v>1414</v>
      </c>
      <c r="M536" s="280">
        <v>566</v>
      </c>
      <c r="N536" s="280">
        <f t="shared" si="175"/>
        <v>2.2919535661803114</v>
      </c>
      <c r="AK536">
        <f t="shared" si="176"/>
        <v>-9.1941659999999995E-2</v>
      </c>
      <c r="AL536">
        <f t="shared" si="177"/>
        <v>1.5487950420000001</v>
      </c>
      <c r="AM536">
        <f t="shared" si="178"/>
        <v>1.3755481167159997</v>
      </c>
      <c r="AN536">
        <f t="shared" si="179"/>
        <v>-0.79733752554402415</v>
      </c>
      <c r="AO536">
        <f t="shared" si="180"/>
        <v>0.3448400257737001</v>
      </c>
      <c r="AP536">
        <f t="shared" si="181"/>
        <v>-0.11053991301597876</v>
      </c>
      <c r="AQ536">
        <f t="shared" si="182"/>
        <v>2.6248900654455523E-2</v>
      </c>
      <c r="AR536">
        <f t="shared" si="183"/>
        <v>-3.9188565116141279E-3</v>
      </c>
      <c r="AS536">
        <f t="shared" si="184"/>
        <v>2.5943610777241327E-4</v>
      </c>
      <c r="BJ536">
        <f t="shared" si="185"/>
        <v>1.2716149999999999</v>
      </c>
      <c r="BK536">
        <f t="shared" si="186"/>
        <v>0.97591700999999997</v>
      </c>
      <c r="BL536">
        <f t="shared" si="187"/>
        <v>0.6576857423039999</v>
      </c>
      <c r="BM536">
        <f t="shared" si="188"/>
        <v>-5.1283847735364804E-2</v>
      </c>
      <c r="BN536">
        <f t="shared" si="189"/>
        <v>1.2708205602188734E-4</v>
      </c>
    </row>
    <row r="537" spans="1:66" ht="15">
      <c r="A537" s="32">
        <v>7</v>
      </c>
      <c r="B537" s="33">
        <f t="shared" ca="1" si="169"/>
        <v>1413.8919076794211</v>
      </c>
      <c r="C537">
        <f t="shared" si="170"/>
        <v>1382</v>
      </c>
      <c r="D537">
        <f t="shared" ca="1" si="174"/>
        <v>6.9946612421180738</v>
      </c>
      <c r="E537">
        <f t="shared" ca="1" si="171"/>
        <v>7.0006470162123069</v>
      </c>
      <c r="F537">
        <f t="shared" ca="1" si="172"/>
        <v>1413</v>
      </c>
      <c r="G537">
        <f t="shared" ca="1" si="173"/>
        <v>1414</v>
      </c>
      <c r="M537" s="280">
        <v>567</v>
      </c>
      <c r="N537" s="280">
        <f t="shared" si="175"/>
        <v>2.2970191942832026</v>
      </c>
      <c r="AK537">
        <f t="shared" si="176"/>
        <v>-9.1941659999999995E-2</v>
      </c>
      <c r="AL537">
        <f t="shared" si="177"/>
        <v>1.5515314290000002</v>
      </c>
      <c r="AM537">
        <f t="shared" si="178"/>
        <v>1.380413004579</v>
      </c>
      <c r="AN537">
        <f t="shared" si="179"/>
        <v>-0.80157116730404709</v>
      </c>
      <c r="AO537">
        <f t="shared" si="180"/>
        <v>0.34728352393391781</v>
      </c>
      <c r="AP537">
        <f t="shared" si="181"/>
        <v>-0.11151987064965271</v>
      </c>
      <c r="AQ537">
        <f t="shared" si="182"/>
        <v>2.6528389500880305E-2</v>
      </c>
      <c r="AR537">
        <f t="shared" si="183"/>
        <v>-3.9675805818562273E-3</v>
      </c>
      <c r="AS537">
        <f t="shared" si="184"/>
        <v>2.6312580496044803E-4</v>
      </c>
      <c r="BJ537">
        <f t="shared" si="185"/>
        <v>1.2716149999999999</v>
      </c>
      <c r="BK537">
        <f t="shared" si="186"/>
        <v>0.97764124499999994</v>
      </c>
      <c r="BL537">
        <f t="shared" si="187"/>
        <v>0.66001177317599991</v>
      </c>
      <c r="BM537">
        <f t="shared" si="188"/>
        <v>-5.1556150784489406E-2</v>
      </c>
      <c r="BN537">
        <f t="shared" si="189"/>
        <v>1.2798254537021476E-4</v>
      </c>
    </row>
    <row r="538" spans="1:66" ht="15">
      <c r="A538" s="32">
        <v>7</v>
      </c>
      <c r="B538" s="33">
        <f t="shared" ca="1" si="169"/>
        <v>1413.8919076794211</v>
      </c>
      <c r="C538">
        <f t="shared" si="170"/>
        <v>1382</v>
      </c>
      <c r="D538">
        <f t="shared" ca="1" si="174"/>
        <v>6.9946612421180738</v>
      </c>
      <c r="E538">
        <f t="shared" ca="1" si="171"/>
        <v>7.0006470162123069</v>
      </c>
      <c r="F538">
        <f t="shared" ca="1" si="172"/>
        <v>1413</v>
      </c>
      <c r="G538">
        <f t="shared" ca="1" si="173"/>
        <v>1414</v>
      </c>
      <c r="M538" s="280">
        <v>568</v>
      </c>
      <c r="N538" s="280">
        <f t="shared" si="175"/>
        <v>2.3020864782830084</v>
      </c>
      <c r="AK538">
        <f t="shared" si="176"/>
        <v>-9.1941659999999995E-2</v>
      </c>
      <c r="AL538">
        <f t="shared" si="177"/>
        <v>1.5542678160000001</v>
      </c>
      <c r="AM538">
        <f t="shared" si="178"/>
        <v>1.3852864800639999</v>
      </c>
      <c r="AN538">
        <f t="shared" si="179"/>
        <v>-0.80581976891340812</v>
      </c>
      <c r="AO538">
        <f t="shared" si="180"/>
        <v>0.34973998491540681</v>
      </c>
      <c r="AP538">
        <f t="shared" si="181"/>
        <v>-0.11250676600400093</v>
      </c>
      <c r="AQ538">
        <f t="shared" si="182"/>
        <v>2.6810353872628024E-2</v>
      </c>
      <c r="AR538">
        <f t="shared" si="183"/>
        <v>-4.0168229878682201E-3</v>
      </c>
      <c r="AS538">
        <f t="shared" si="184"/>
        <v>2.668613362506209E-4</v>
      </c>
      <c r="BJ538">
        <f t="shared" si="185"/>
        <v>1.2716149999999999</v>
      </c>
      <c r="BK538">
        <f t="shared" si="186"/>
        <v>0.97936548000000001</v>
      </c>
      <c r="BL538">
        <f t="shared" si="187"/>
        <v>0.66234191001599985</v>
      </c>
      <c r="BM538">
        <f t="shared" si="188"/>
        <v>-5.1829416034201603E-2</v>
      </c>
      <c r="BN538">
        <f t="shared" si="189"/>
        <v>1.2888781183794792E-4</v>
      </c>
    </row>
    <row r="539" spans="1:66" ht="15">
      <c r="A539" s="32">
        <v>7</v>
      </c>
      <c r="B539" s="33">
        <f t="shared" ca="1" si="169"/>
        <v>1413.8919076794211</v>
      </c>
      <c r="C539">
        <f t="shared" si="170"/>
        <v>1382</v>
      </c>
      <c r="D539">
        <f t="shared" ca="1" si="174"/>
        <v>6.9946612421180738</v>
      </c>
      <c r="E539">
        <f t="shared" ca="1" si="171"/>
        <v>7.0006470162123069</v>
      </c>
      <c r="F539">
        <f t="shared" ca="1" si="172"/>
        <v>1413</v>
      </c>
      <c r="G539">
        <f t="shared" ca="1" si="173"/>
        <v>1414</v>
      </c>
      <c r="M539" s="280">
        <v>569</v>
      </c>
      <c r="N539" s="280">
        <f t="shared" si="175"/>
        <v>2.3071554141981996</v>
      </c>
      <c r="AK539">
        <f t="shared" si="176"/>
        <v>-9.1941659999999995E-2</v>
      </c>
      <c r="AL539">
        <f t="shared" si="177"/>
        <v>1.5570042030000002</v>
      </c>
      <c r="AM539">
        <f t="shared" si="178"/>
        <v>1.3901685431709998</v>
      </c>
      <c r="AN539">
        <f t="shared" si="179"/>
        <v>-0.81008335675632115</v>
      </c>
      <c r="AO539">
        <f t="shared" si="180"/>
        <v>0.35220945448270186</v>
      </c>
      <c r="AP539">
        <f t="shared" si="181"/>
        <v>-0.11350063585127999</v>
      </c>
      <c r="AQ539">
        <f t="shared" si="182"/>
        <v>2.7094811279950299E-2</v>
      </c>
      <c r="AR539">
        <f t="shared" si="183"/>
        <v>-4.0665883166541685E-3</v>
      </c>
      <c r="AS539">
        <f t="shared" si="184"/>
        <v>2.7064318880217685E-4</v>
      </c>
      <c r="BJ539">
        <f t="shared" si="185"/>
        <v>1.2716149999999999</v>
      </c>
      <c r="BK539">
        <f t="shared" si="186"/>
        <v>0.98108971499999997</v>
      </c>
      <c r="BL539">
        <f t="shared" si="187"/>
        <v>0.66467615282399983</v>
      </c>
      <c r="BM539">
        <f t="shared" si="188"/>
        <v>-5.2103645181504205E-2</v>
      </c>
      <c r="BN539">
        <f t="shared" si="189"/>
        <v>1.2979787229044676E-4</v>
      </c>
    </row>
    <row r="540" spans="1:66" ht="15">
      <c r="A540" s="32">
        <v>7</v>
      </c>
      <c r="B540" s="33">
        <f t="shared" ca="1" si="169"/>
        <v>1413.8919076794211</v>
      </c>
      <c r="C540">
        <f t="shared" si="170"/>
        <v>1382</v>
      </c>
      <c r="D540">
        <f t="shared" ca="1" si="174"/>
        <v>6.9946612421180738</v>
      </c>
      <c r="E540">
        <f t="shared" ca="1" si="171"/>
        <v>7.0006470162123069</v>
      </c>
      <c r="F540">
        <f t="shared" ca="1" si="172"/>
        <v>1413</v>
      </c>
      <c r="G540">
        <f t="shared" ca="1" si="173"/>
        <v>1414</v>
      </c>
      <c r="M540" s="280">
        <v>570</v>
      </c>
      <c r="N540" s="280">
        <f t="shared" si="175"/>
        <v>2.3122259980627988</v>
      </c>
      <c r="AK540">
        <f t="shared" si="176"/>
        <v>-9.1941659999999995E-2</v>
      </c>
      <c r="AL540">
        <f t="shared" si="177"/>
        <v>1.5597405900000001</v>
      </c>
      <c r="AM540">
        <f t="shared" si="178"/>
        <v>1.3950591938999999</v>
      </c>
      <c r="AN540">
        <f t="shared" si="179"/>
        <v>-0.81436195721700011</v>
      </c>
      <c r="AO540">
        <f t="shared" si="180"/>
        <v>0.35469197848098</v>
      </c>
      <c r="AP540">
        <f t="shared" si="181"/>
        <v>-0.11450151709345441</v>
      </c>
      <c r="AQ540">
        <f t="shared" si="182"/>
        <v>2.7381779325827037E-2</v>
      </c>
      <c r="AR540">
        <f t="shared" si="183"/>
        <v>-4.1168811876349217E-3</v>
      </c>
      <c r="AS540">
        <f t="shared" si="184"/>
        <v>2.7447185408165233E-4</v>
      </c>
      <c r="BJ540">
        <f t="shared" si="185"/>
        <v>1.2716149999999999</v>
      </c>
      <c r="BK540">
        <f t="shared" si="186"/>
        <v>0.98281394999999994</v>
      </c>
      <c r="BL540">
        <f t="shared" si="187"/>
        <v>0.66701450159999987</v>
      </c>
      <c r="BM540">
        <f t="shared" si="188"/>
        <v>-5.2378839923400006E-2</v>
      </c>
      <c r="BN540">
        <f t="shared" si="189"/>
        <v>1.3071274362279E-4</v>
      </c>
    </row>
    <row r="541" spans="1:66" ht="15">
      <c r="A541" s="32">
        <v>7</v>
      </c>
      <c r="B541" s="33">
        <f t="shared" ca="1" si="169"/>
        <v>1413.8919076794211</v>
      </c>
      <c r="C541">
        <f t="shared" si="170"/>
        <v>1382</v>
      </c>
      <c r="D541">
        <f t="shared" ca="1" si="174"/>
        <v>6.9946612421180738</v>
      </c>
      <c r="E541">
        <f t="shared" ca="1" si="171"/>
        <v>7.0006470162123069</v>
      </c>
      <c r="F541">
        <f t="shared" ca="1" si="172"/>
        <v>1413</v>
      </c>
      <c r="G541">
        <f t="shared" ca="1" si="173"/>
        <v>1414</v>
      </c>
      <c r="M541" s="280">
        <v>571</v>
      </c>
      <c r="N541" s="280">
        <f t="shared" si="175"/>
        <v>2.3172982259263435</v>
      </c>
      <c r="AK541">
        <f t="shared" si="176"/>
        <v>-9.1941659999999995E-2</v>
      </c>
      <c r="AL541">
        <f t="shared" si="177"/>
        <v>1.5624769770000002</v>
      </c>
      <c r="AM541">
        <f t="shared" si="178"/>
        <v>1.3999584322509999</v>
      </c>
      <c r="AN541">
        <f t="shared" si="179"/>
        <v>-0.81865559667965915</v>
      </c>
      <c r="AO541">
        <f t="shared" si="180"/>
        <v>0.35718760283606071</v>
      </c>
      <c r="AP541">
        <f t="shared" si="181"/>
        <v>-0.11550944676242501</v>
      </c>
      <c r="AQ541">
        <f t="shared" si="182"/>
        <v>2.7671275706293189E-2</v>
      </c>
      <c r="AR541">
        <f t="shared" si="183"/>
        <v>-4.1677062528196361E-3</v>
      </c>
      <c r="AS541">
        <f t="shared" si="184"/>
        <v>2.78347827893289E-4</v>
      </c>
      <c r="BJ541">
        <f t="shared" si="185"/>
        <v>1.2716149999999999</v>
      </c>
      <c r="BK541">
        <f t="shared" si="186"/>
        <v>0.98453818500000001</v>
      </c>
      <c r="BL541">
        <f t="shared" si="187"/>
        <v>0.66935695634399983</v>
      </c>
      <c r="BM541">
        <f t="shared" si="188"/>
        <v>-5.2655001956891802E-2</v>
      </c>
      <c r="BN541">
        <f t="shared" si="189"/>
        <v>1.3163244275977501E-4</v>
      </c>
    </row>
    <row r="542" spans="1:66" ht="15">
      <c r="A542" s="32">
        <v>7</v>
      </c>
      <c r="B542" s="33">
        <f t="shared" ca="1" si="169"/>
        <v>1413.8919076794211</v>
      </c>
      <c r="C542">
        <f t="shared" si="170"/>
        <v>1382</v>
      </c>
      <c r="D542">
        <f t="shared" ca="1" si="174"/>
        <v>6.9946612421180738</v>
      </c>
      <c r="E542">
        <f t="shared" ca="1" si="171"/>
        <v>7.0006470162123069</v>
      </c>
      <c r="F542">
        <f t="shared" ca="1" si="172"/>
        <v>1413</v>
      </c>
      <c r="G542">
        <f t="shared" ca="1" si="173"/>
        <v>1414</v>
      </c>
      <c r="M542" s="280">
        <v>572</v>
      </c>
      <c r="N542" s="280">
        <f t="shared" si="175"/>
        <v>2.3223720938538341</v>
      </c>
      <c r="AK542">
        <f t="shared" si="176"/>
        <v>-9.1941659999999995E-2</v>
      </c>
      <c r="AL542">
        <f t="shared" si="177"/>
        <v>1.5652133640000001</v>
      </c>
      <c r="AM542">
        <f t="shared" si="178"/>
        <v>1.4048662582239999</v>
      </c>
      <c r="AN542">
        <f t="shared" si="179"/>
        <v>-0.82296430152851208</v>
      </c>
      <c r="AO542">
        <f t="shared" si="180"/>
        <v>0.35969637355440587</v>
      </c>
      <c r="AP542">
        <f t="shared" si="181"/>
        <v>-0.11652446202025725</v>
      </c>
      <c r="AQ542">
        <f t="shared" si="182"/>
        <v>2.7963318210766159E-2</v>
      </c>
      <c r="AR542">
        <f t="shared" si="183"/>
        <v>-4.2190681969778926E-3</v>
      </c>
      <c r="AS542">
        <f t="shared" si="184"/>
        <v>2.8227161040960698E-4</v>
      </c>
      <c r="BJ542">
        <f t="shared" si="185"/>
        <v>1.2716149999999999</v>
      </c>
      <c r="BK542">
        <f t="shared" si="186"/>
        <v>0.98626241999999997</v>
      </c>
      <c r="BL542">
        <f t="shared" si="187"/>
        <v>0.67170351705599984</v>
      </c>
      <c r="BM542">
        <f t="shared" si="188"/>
        <v>-5.2932132978982402E-2</v>
      </c>
      <c r="BN542">
        <f t="shared" si="189"/>
        <v>1.3255698665591784E-4</v>
      </c>
    </row>
    <row r="543" spans="1:66" ht="15">
      <c r="A543" s="32">
        <v>7</v>
      </c>
      <c r="B543" s="33">
        <f t="shared" ca="1" si="169"/>
        <v>1413.8919076794211</v>
      </c>
      <c r="C543">
        <f t="shared" si="170"/>
        <v>1382</v>
      </c>
      <c r="D543">
        <f t="shared" ca="1" si="174"/>
        <v>6.9946612421180738</v>
      </c>
      <c r="E543">
        <f t="shared" ca="1" si="171"/>
        <v>7.0006470162123069</v>
      </c>
      <c r="F543">
        <f t="shared" ca="1" si="172"/>
        <v>1413</v>
      </c>
      <c r="G543">
        <f t="shared" ca="1" si="173"/>
        <v>1414</v>
      </c>
      <c r="M543" s="280">
        <v>573</v>
      </c>
      <c r="N543" s="280">
        <f t="shared" si="175"/>
        <v>2.3274475979257003</v>
      </c>
      <c r="AK543">
        <f t="shared" si="176"/>
        <v>-9.1941659999999995E-2</v>
      </c>
      <c r="AL543">
        <f t="shared" si="177"/>
        <v>1.5679497510000002</v>
      </c>
      <c r="AM543">
        <f t="shared" si="178"/>
        <v>1.4097826718189999</v>
      </c>
      <c r="AN543">
        <f t="shared" si="179"/>
        <v>-0.82728809814777315</v>
      </c>
      <c r="AO543">
        <f t="shared" si="180"/>
        <v>0.36221833672311959</v>
      </c>
      <c r="AP543">
        <f t="shared" si="181"/>
        <v>-0.1175466001594096</v>
      </c>
      <c r="AQ543">
        <f t="shared" si="182"/>
        <v>2.8257924722373713E-2</v>
      </c>
      <c r="AR543">
        <f t="shared" si="183"/>
        <v>-4.2709717378124241E-3</v>
      </c>
      <c r="AS543">
        <f t="shared" si="184"/>
        <v>2.8624370620214065E-4</v>
      </c>
      <c r="BJ543">
        <f t="shared" si="185"/>
        <v>1.2716149999999999</v>
      </c>
      <c r="BK543">
        <f t="shared" si="186"/>
        <v>0.98798665499999994</v>
      </c>
      <c r="BL543">
        <f t="shared" si="187"/>
        <v>0.6740541837359999</v>
      </c>
      <c r="BM543">
        <f t="shared" si="188"/>
        <v>-5.3210234686674601E-2</v>
      </c>
      <c r="BN543">
        <f t="shared" si="189"/>
        <v>1.3348639229545325E-4</v>
      </c>
    </row>
    <row r="544" spans="1:66" ht="15">
      <c r="A544" s="32">
        <v>7</v>
      </c>
      <c r="B544" s="33">
        <f t="shared" ca="1" si="169"/>
        <v>1413.8919076794211</v>
      </c>
      <c r="C544">
        <f t="shared" si="170"/>
        <v>1382</v>
      </c>
      <c r="D544">
        <f t="shared" ca="1" si="174"/>
        <v>6.9946612421180738</v>
      </c>
      <c r="E544">
        <f t="shared" ca="1" si="171"/>
        <v>7.0006470162123069</v>
      </c>
      <c r="F544">
        <f t="shared" ca="1" si="172"/>
        <v>1413</v>
      </c>
      <c r="G544">
        <f t="shared" ca="1" si="173"/>
        <v>1414</v>
      </c>
      <c r="M544" s="280">
        <v>574</v>
      </c>
      <c r="N544" s="280">
        <f t="shared" si="175"/>
        <v>2.3325247342377526</v>
      </c>
      <c r="AK544">
        <f t="shared" si="176"/>
        <v>-9.1941659999999995E-2</v>
      </c>
      <c r="AL544">
        <f t="shared" si="177"/>
        <v>1.5706861380000001</v>
      </c>
      <c r="AM544">
        <f t="shared" si="178"/>
        <v>1.4147076730359998</v>
      </c>
      <c r="AN544">
        <f t="shared" si="179"/>
        <v>-0.83162701292165608</v>
      </c>
      <c r="AO544">
        <f t="shared" si="180"/>
        <v>0.36475353850994841</v>
      </c>
      <c r="AP544">
        <f t="shared" si="181"/>
        <v>-0.11857589860296192</v>
      </c>
      <c r="AQ544">
        <f t="shared" si="182"/>
        <v>2.8555113218282527E-2</v>
      </c>
      <c r="AR544">
        <f t="shared" si="183"/>
        <v>-4.3234216261324445E-3</v>
      </c>
      <c r="AS544">
        <f t="shared" si="184"/>
        <v>2.9026462427233558E-4</v>
      </c>
      <c r="BJ544">
        <f t="shared" si="185"/>
        <v>1.2716149999999999</v>
      </c>
      <c r="BK544">
        <f t="shared" si="186"/>
        <v>0.98971089000000001</v>
      </c>
      <c r="BL544">
        <f t="shared" si="187"/>
        <v>0.67640895638399989</v>
      </c>
      <c r="BM544">
        <f t="shared" si="188"/>
        <v>-5.3489308776971202E-2</v>
      </c>
      <c r="BN544">
        <f t="shared" si="189"/>
        <v>1.3442067669233471E-4</v>
      </c>
    </row>
    <row r="545" spans="1:66" ht="15">
      <c r="A545" s="32">
        <v>7</v>
      </c>
      <c r="B545" s="33">
        <f t="shared" ca="1" si="169"/>
        <v>1413.8919076794211</v>
      </c>
      <c r="C545">
        <f t="shared" si="170"/>
        <v>1382</v>
      </c>
      <c r="D545">
        <f t="shared" ca="1" si="174"/>
        <v>6.9946612421180738</v>
      </c>
      <c r="E545">
        <f t="shared" ca="1" si="171"/>
        <v>7.0006470162123069</v>
      </c>
      <c r="F545">
        <f t="shared" ca="1" si="172"/>
        <v>1413</v>
      </c>
      <c r="G545">
        <f t="shared" ca="1" si="173"/>
        <v>1414</v>
      </c>
      <c r="M545" s="280">
        <v>575</v>
      </c>
      <c r="N545" s="280">
        <f t="shared" si="175"/>
        <v>2.3376034989011449</v>
      </c>
      <c r="AK545">
        <f t="shared" si="176"/>
        <v>-9.1941659999999995E-2</v>
      </c>
      <c r="AL545">
        <f t="shared" si="177"/>
        <v>1.5734225250000002</v>
      </c>
      <c r="AM545">
        <f t="shared" si="178"/>
        <v>1.4196412618749998</v>
      </c>
      <c r="AN545">
        <f t="shared" si="179"/>
        <v>-0.83598107223437512</v>
      </c>
      <c r="AO545">
        <f t="shared" si="180"/>
        <v>0.36730202516328125</v>
      </c>
      <c r="AP545">
        <f t="shared" si="181"/>
        <v>-0.11961239490484377</v>
      </c>
      <c r="AQ545">
        <f t="shared" si="182"/>
        <v>2.8854901770027266E-2</v>
      </c>
      <c r="AR545">
        <f t="shared" si="183"/>
        <v>-4.3764226460275904E-3</v>
      </c>
      <c r="AS545">
        <f t="shared" si="184"/>
        <v>2.9433487808260808E-4</v>
      </c>
      <c r="BJ545">
        <f t="shared" si="185"/>
        <v>1.2716149999999999</v>
      </c>
      <c r="BK545">
        <f t="shared" si="186"/>
        <v>0.99143512499999997</v>
      </c>
      <c r="BL545">
        <f t="shared" si="187"/>
        <v>0.67876783499999993</v>
      </c>
      <c r="BM545">
        <f t="shared" si="188"/>
        <v>-5.3769356946875006E-2</v>
      </c>
      <c r="BN545">
        <f t="shared" si="189"/>
        <v>1.3535985689023438E-4</v>
      </c>
    </row>
    <row r="546" spans="1:66" ht="15">
      <c r="A546" s="32">
        <v>7</v>
      </c>
      <c r="B546" s="33">
        <f t="shared" ca="1" si="169"/>
        <v>1413.8919076794211</v>
      </c>
      <c r="C546">
        <f t="shared" si="170"/>
        <v>1382</v>
      </c>
      <c r="D546">
        <f t="shared" ca="1" si="174"/>
        <v>6.9946612421180738</v>
      </c>
      <c r="E546">
        <f t="shared" ca="1" si="171"/>
        <v>7.0006470162123069</v>
      </c>
      <c r="F546">
        <f t="shared" ca="1" si="172"/>
        <v>1413</v>
      </c>
      <c r="G546">
        <f t="shared" ca="1" si="173"/>
        <v>1414</v>
      </c>
      <c r="M546" s="280">
        <v>576</v>
      </c>
      <c r="N546" s="280">
        <f t="shared" si="175"/>
        <v>2.3426838880423286</v>
      </c>
      <c r="AK546">
        <f t="shared" si="176"/>
        <v>-9.1941659999999995E-2</v>
      </c>
      <c r="AL546">
        <f t="shared" si="177"/>
        <v>1.5761589120000001</v>
      </c>
      <c r="AM546">
        <f t="shared" si="178"/>
        <v>1.4245834383359999</v>
      </c>
      <c r="AN546">
        <f t="shared" si="179"/>
        <v>-0.84035030247014408</v>
      </c>
      <c r="AO546">
        <f t="shared" si="180"/>
        <v>0.36986384301214925</v>
      </c>
      <c r="AP546">
        <f t="shared" si="181"/>
        <v>-0.12065612675006282</v>
      </c>
      <c r="AQ546">
        <f t="shared" si="182"/>
        <v>2.9157308543840257E-2</v>
      </c>
      <c r="AR546">
        <f t="shared" si="183"/>
        <v>-4.4299796150424672E-3</v>
      </c>
      <c r="AS546">
        <f t="shared" si="184"/>
        <v>2.9845498558756818E-4</v>
      </c>
      <c r="BJ546">
        <f t="shared" si="185"/>
        <v>1.2716149999999999</v>
      </c>
      <c r="BK546">
        <f t="shared" si="186"/>
        <v>0.99315935999999994</v>
      </c>
      <c r="BL546">
        <f t="shared" si="187"/>
        <v>0.6811308195839999</v>
      </c>
      <c r="BM546">
        <f t="shared" si="188"/>
        <v>-5.4050380893388802E-2</v>
      </c>
      <c r="BN546">
        <f t="shared" si="189"/>
        <v>1.3630394996254312E-4</v>
      </c>
    </row>
    <row r="547" spans="1:66" ht="15">
      <c r="A547" s="32">
        <v>7</v>
      </c>
      <c r="B547" s="33">
        <f t="shared" ca="1" si="169"/>
        <v>1413.8919076794211</v>
      </c>
      <c r="C547">
        <f t="shared" si="170"/>
        <v>1382</v>
      </c>
      <c r="D547">
        <f t="shared" ca="1" si="174"/>
        <v>6.9946612421180738</v>
      </c>
      <c r="E547">
        <f t="shared" ca="1" si="171"/>
        <v>7.0006470162123069</v>
      </c>
      <c r="F547">
        <f t="shared" ca="1" si="172"/>
        <v>1413</v>
      </c>
      <c r="G547">
        <f t="shared" ca="1" si="173"/>
        <v>1414</v>
      </c>
      <c r="M547" s="280">
        <v>577</v>
      </c>
      <c r="N547" s="280">
        <f t="shared" si="175"/>
        <v>2.3477658978030118</v>
      </c>
      <c r="AK547">
        <f t="shared" si="176"/>
        <v>-9.1941659999999995E-2</v>
      </c>
      <c r="AL547">
        <f t="shared" si="177"/>
        <v>1.5788952990000003</v>
      </c>
      <c r="AM547">
        <f t="shared" si="178"/>
        <v>1.4295342024189999</v>
      </c>
      <c r="AN547">
        <f t="shared" si="179"/>
        <v>-0.84473473001317712</v>
      </c>
      <c r="AO547">
        <f t="shared" si="180"/>
        <v>0.372439038466226</v>
      </c>
      <c r="AP547">
        <f t="shared" si="181"/>
        <v>-0.1217071319549332</v>
      </c>
      <c r="AQ547">
        <f t="shared" si="182"/>
        <v>2.946235180098173E-2</v>
      </c>
      <c r="AR547">
        <f t="shared" si="183"/>
        <v>-4.4840973843518041E-3</v>
      </c>
      <c r="AS547">
        <f t="shared" si="184"/>
        <v>3.0262546926540556E-4</v>
      </c>
      <c r="BJ547">
        <f t="shared" si="185"/>
        <v>1.2716149999999999</v>
      </c>
      <c r="BK547">
        <f t="shared" si="186"/>
        <v>0.99488359500000001</v>
      </c>
      <c r="BL547">
        <f t="shared" si="187"/>
        <v>0.68349791013599992</v>
      </c>
      <c r="BM547">
        <f t="shared" si="188"/>
        <v>-5.4332382313515407E-2</v>
      </c>
      <c r="BN547">
        <f t="shared" si="189"/>
        <v>1.3725297301237044E-4</v>
      </c>
    </row>
    <row r="548" spans="1:66" ht="15">
      <c r="A548" s="32">
        <v>7</v>
      </c>
      <c r="B548" s="33">
        <f t="shared" ca="1" si="169"/>
        <v>1413.8919076794211</v>
      </c>
      <c r="C548">
        <f t="shared" si="170"/>
        <v>1382</v>
      </c>
      <c r="D548">
        <f t="shared" ca="1" si="174"/>
        <v>6.9946612421180738</v>
      </c>
      <c r="E548">
        <f t="shared" ca="1" si="171"/>
        <v>7.0006470162123069</v>
      </c>
      <c r="F548">
        <f t="shared" ca="1" si="172"/>
        <v>1413</v>
      </c>
      <c r="G548">
        <f t="shared" ca="1" si="173"/>
        <v>1414</v>
      </c>
      <c r="M548" s="280">
        <v>578</v>
      </c>
      <c r="N548" s="280">
        <f t="shared" si="175"/>
        <v>2.3528495243401188</v>
      </c>
      <c r="AK548">
        <f t="shared" si="176"/>
        <v>-9.1941659999999995E-2</v>
      </c>
      <c r="AL548">
        <f t="shared" si="177"/>
        <v>1.5816316860000001</v>
      </c>
      <c r="AM548">
        <f t="shared" si="178"/>
        <v>1.4344935541239998</v>
      </c>
      <c r="AN548">
        <f t="shared" si="179"/>
        <v>-0.84913438124768814</v>
      </c>
      <c r="AO548">
        <f t="shared" si="180"/>
        <v>0.37502765801582749</v>
      </c>
      <c r="AP548">
        <f t="shared" si="181"/>
        <v>-0.12276544846730381</v>
      </c>
      <c r="AQ548">
        <f t="shared" si="182"/>
        <v>2.9770049898070645E-2</v>
      </c>
      <c r="AR548">
        <f t="shared" si="183"/>
        <v>-4.5387808389362218E-3</v>
      </c>
      <c r="AS548">
        <f t="shared" si="184"/>
        <v>3.0684685614944029E-4</v>
      </c>
      <c r="BJ548">
        <f t="shared" si="185"/>
        <v>1.2716149999999999</v>
      </c>
      <c r="BK548">
        <f t="shared" si="186"/>
        <v>0.99660782999999997</v>
      </c>
      <c r="BL548">
        <f t="shared" si="187"/>
        <v>0.68586910665599987</v>
      </c>
      <c r="BM548">
        <f t="shared" si="188"/>
        <v>-5.46153629042576E-2</v>
      </c>
      <c r="BN548">
        <f t="shared" si="189"/>
        <v>1.3820694317254463E-4</v>
      </c>
    </row>
    <row r="549" spans="1:66" ht="15">
      <c r="A549" s="32">
        <v>7</v>
      </c>
      <c r="B549" s="33">
        <f t="shared" ca="1" si="169"/>
        <v>1413.8919076794211</v>
      </c>
      <c r="C549">
        <f t="shared" si="170"/>
        <v>1382</v>
      </c>
      <c r="D549">
        <f t="shared" ca="1" si="174"/>
        <v>6.9946612421180738</v>
      </c>
      <c r="E549">
        <f t="shared" ca="1" si="171"/>
        <v>7.0006470162123069</v>
      </c>
      <c r="F549">
        <f t="shared" ca="1" si="172"/>
        <v>1413</v>
      </c>
      <c r="G549">
        <f t="shared" ca="1" si="173"/>
        <v>1414</v>
      </c>
      <c r="M549" s="280">
        <v>579</v>
      </c>
      <c r="N549" s="280">
        <f t="shared" si="175"/>
        <v>2.3579347638257517</v>
      </c>
      <c r="AK549">
        <f t="shared" si="176"/>
        <v>-9.1941659999999995E-2</v>
      </c>
      <c r="AL549">
        <f t="shared" si="177"/>
        <v>1.5843680730000003</v>
      </c>
      <c r="AM549">
        <f t="shared" si="178"/>
        <v>1.4394614934509999</v>
      </c>
      <c r="AN549">
        <f t="shared" si="179"/>
        <v>-0.85354928255789109</v>
      </c>
      <c r="AO549">
        <f t="shared" si="180"/>
        <v>0.37762974823191192</v>
      </c>
      <c r="AP549">
        <f t="shared" si="181"/>
        <v>-0.12383111436678675</v>
      </c>
      <c r="AQ549">
        <f t="shared" si="182"/>
        <v>3.008042128741608E-2</v>
      </c>
      <c r="AR549">
        <f t="shared" si="183"/>
        <v>-4.5940348977586108E-3</v>
      </c>
      <c r="AS549">
        <f t="shared" si="184"/>
        <v>3.1111967785983792E-4</v>
      </c>
      <c r="BJ549">
        <f t="shared" si="185"/>
        <v>1.2716149999999999</v>
      </c>
      <c r="BK549">
        <f t="shared" si="186"/>
        <v>0.99833206499999994</v>
      </c>
      <c r="BL549">
        <f t="shared" si="187"/>
        <v>0.68824440914399987</v>
      </c>
      <c r="BM549">
        <f t="shared" si="188"/>
        <v>-5.4899324362618206E-2</v>
      </c>
      <c r="BN549">
        <f t="shared" si="189"/>
        <v>1.391658776056126E-4</v>
      </c>
    </row>
    <row r="550" spans="1:66" ht="15">
      <c r="A550" s="32">
        <v>7</v>
      </c>
      <c r="B550" s="33">
        <f t="shared" ca="1" si="169"/>
        <v>1413.8919076794211</v>
      </c>
      <c r="C550">
        <f t="shared" si="170"/>
        <v>1382</v>
      </c>
      <c r="D550">
        <f t="shared" ca="1" si="174"/>
        <v>6.9946612421180738</v>
      </c>
      <c r="E550">
        <f t="shared" ca="1" si="171"/>
        <v>7.0006470162123069</v>
      </c>
      <c r="F550">
        <f t="shared" ca="1" si="172"/>
        <v>1413</v>
      </c>
      <c r="G550">
        <f t="shared" ca="1" si="173"/>
        <v>1414</v>
      </c>
      <c r="M550" s="280">
        <v>580</v>
      </c>
      <c r="N550" s="280">
        <f t="shared" si="175"/>
        <v>2.3630216124471377</v>
      </c>
      <c r="AK550">
        <f t="shared" si="176"/>
        <v>-9.1941659999999995E-2</v>
      </c>
      <c r="AL550">
        <f t="shared" si="177"/>
        <v>1.5871044600000002</v>
      </c>
      <c r="AM550">
        <f t="shared" si="178"/>
        <v>1.4444380203999998</v>
      </c>
      <c r="AN550">
        <f t="shared" si="179"/>
        <v>-0.8579794603280001</v>
      </c>
      <c r="AO550">
        <f t="shared" si="180"/>
        <v>0.38024535576607998</v>
      </c>
      <c r="AP550">
        <f t="shared" si="181"/>
        <v>-0.12490416786498561</v>
      </c>
      <c r="AQ550">
        <f t="shared" si="182"/>
        <v>3.03934845173492E-2</v>
      </c>
      <c r="AR550">
        <f t="shared" si="183"/>
        <v>-4.6498645139411189E-3</v>
      </c>
      <c r="AS550">
        <f t="shared" si="184"/>
        <v>3.1544447063549006E-4</v>
      </c>
      <c r="BJ550">
        <f t="shared" si="185"/>
        <v>1.2716149999999999</v>
      </c>
      <c r="BK550">
        <f t="shared" si="186"/>
        <v>1.0000563</v>
      </c>
      <c r="BL550">
        <f t="shared" si="187"/>
        <v>0.69062381759999991</v>
      </c>
      <c r="BM550">
        <f t="shared" si="188"/>
        <v>-5.5184268385600005E-2</v>
      </c>
      <c r="BN550">
        <f t="shared" si="189"/>
        <v>1.4012979350384001E-4</v>
      </c>
    </row>
    <row r="551" spans="1:66" ht="15">
      <c r="A551" s="32">
        <v>7</v>
      </c>
      <c r="B551" s="33">
        <f t="shared" ca="1" si="169"/>
        <v>1413.8919076794211</v>
      </c>
      <c r="C551">
        <f t="shared" si="170"/>
        <v>1382</v>
      </c>
      <c r="D551">
        <f t="shared" ca="1" si="174"/>
        <v>6.9946612421180738</v>
      </c>
      <c r="E551">
        <f t="shared" ca="1" si="171"/>
        <v>7.0006470162123069</v>
      </c>
      <c r="F551">
        <f t="shared" ca="1" si="172"/>
        <v>1413</v>
      </c>
      <c r="G551">
        <f t="shared" ca="1" si="173"/>
        <v>1414</v>
      </c>
      <c r="M551" s="280">
        <v>581</v>
      </c>
      <c r="N551" s="280">
        <f t="shared" si="175"/>
        <v>2.3681100664066004</v>
      </c>
      <c r="AK551">
        <f t="shared" si="176"/>
        <v>-9.1941659999999995E-2</v>
      </c>
      <c r="AL551">
        <f t="shared" si="177"/>
        <v>1.5898408470000001</v>
      </c>
      <c r="AM551">
        <f t="shared" si="178"/>
        <v>1.4494231349709998</v>
      </c>
      <c r="AN551">
        <f t="shared" si="179"/>
        <v>-0.8624249409422291</v>
      </c>
      <c r="AO551">
        <f t="shared" si="180"/>
        <v>0.38287452735057464</v>
      </c>
      <c r="AP551">
        <f t="shared" si="181"/>
        <v>-0.12598464730572392</v>
      </c>
      <c r="AQ551">
        <f t="shared" si="182"/>
        <v>3.0709258232555797E-2</v>
      </c>
      <c r="AR551">
        <f t="shared" si="183"/>
        <v>-4.7062746749427595E-3</v>
      </c>
      <c r="AS551">
        <f t="shared" si="184"/>
        <v>3.1982177536606099E-4</v>
      </c>
      <c r="BJ551">
        <f t="shared" si="185"/>
        <v>1.2716149999999999</v>
      </c>
      <c r="BK551">
        <f t="shared" si="186"/>
        <v>1.001780535</v>
      </c>
      <c r="BL551">
        <f t="shared" si="187"/>
        <v>0.69300733202399989</v>
      </c>
      <c r="BM551">
        <f t="shared" si="188"/>
        <v>-5.54701966702058E-2</v>
      </c>
      <c r="BN551">
        <f t="shared" si="189"/>
        <v>1.4109870808921116E-4</v>
      </c>
    </row>
    <row r="552" spans="1:66" ht="15">
      <c r="A552" s="32">
        <v>7</v>
      </c>
      <c r="B552" s="33">
        <f t="shared" ca="1" si="169"/>
        <v>1413.8919076794211</v>
      </c>
      <c r="C552">
        <f t="shared" si="170"/>
        <v>1382</v>
      </c>
      <c r="D552">
        <f t="shared" ca="1" si="174"/>
        <v>6.9946612421180738</v>
      </c>
      <c r="E552">
        <f t="shared" ca="1" si="171"/>
        <v>7.0006470162123069</v>
      </c>
      <c r="F552">
        <f t="shared" ca="1" si="172"/>
        <v>1413</v>
      </c>
      <c r="G552">
        <f t="shared" ca="1" si="173"/>
        <v>1414</v>
      </c>
      <c r="M552" s="280">
        <v>582</v>
      </c>
      <c r="N552" s="280">
        <f t="shared" si="175"/>
        <v>2.3732001219215118</v>
      </c>
      <c r="AK552">
        <f t="shared" si="176"/>
        <v>-9.1941659999999995E-2</v>
      </c>
      <c r="AL552">
        <f t="shared" si="177"/>
        <v>1.5925772340000002</v>
      </c>
      <c r="AM552">
        <f t="shared" si="178"/>
        <v>1.4544168371639998</v>
      </c>
      <c r="AN552">
        <f t="shared" si="179"/>
        <v>-0.86688575078479213</v>
      </c>
      <c r="AO552">
        <f t="shared" si="180"/>
        <v>0.38551730979828125</v>
      </c>
      <c r="AP552">
        <f t="shared" si="181"/>
        <v>-0.12707259116527339</v>
      </c>
      <c r="AQ552">
        <f t="shared" si="182"/>
        <v>3.1027761174409418E-2</v>
      </c>
      <c r="AR552">
        <f t="shared" si="183"/>
        <v>-4.7632704027376245E-3</v>
      </c>
      <c r="AS552">
        <f t="shared" si="184"/>
        <v>3.242521376242002E-4</v>
      </c>
      <c r="BJ552">
        <f t="shared" si="185"/>
        <v>1.2716149999999999</v>
      </c>
      <c r="BK552">
        <f t="shared" si="186"/>
        <v>1.0035047699999999</v>
      </c>
      <c r="BL552">
        <f t="shared" si="187"/>
        <v>0.69539495241599991</v>
      </c>
      <c r="BM552">
        <f t="shared" si="188"/>
        <v>-5.57571109134384E-2</v>
      </c>
      <c r="BN552">
        <f t="shared" si="189"/>
        <v>1.4207263861342912E-4</v>
      </c>
    </row>
    <row r="553" spans="1:66" ht="15">
      <c r="A553" s="32">
        <v>7</v>
      </c>
      <c r="B553" s="33">
        <f t="shared" ca="1" si="169"/>
        <v>1413.8919076794211</v>
      </c>
      <c r="C553">
        <f t="shared" si="170"/>
        <v>1382</v>
      </c>
      <c r="D553">
        <f t="shared" ca="1" si="174"/>
        <v>6.9946612421180738</v>
      </c>
      <c r="E553">
        <f t="shared" ca="1" si="171"/>
        <v>7.0006470162123069</v>
      </c>
      <c r="F553">
        <f t="shared" ca="1" si="172"/>
        <v>1413</v>
      </c>
      <c r="G553">
        <f t="shared" ca="1" si="173"/>
        <v>1414</v>
      </c>
      <c r="M553" s="280">
        <v>583</v>
      </c>
      <c r="N553" s="280">
        <f t="shared" si="175"/>
        <v>2.3782917752242509</v>
      </c>
      <c r="AK553">
        <f t="shared" si="176"/>
        <v>-9.1941659999999995E-2</v>
      </c>
      <c r="AL553">
        <f t="shared" si="177"/>
        <v>1.5953136210000001</v>
      </c>
      <c r="AM553">
        <f t="shared" si="178"/>
        <v>1.4594191269789998</v>
      </c>
      <c r="AN553">
        <f t="shared" si="179"/>
        <v>-0.87136191623990311</v>
      </c>
      <c r="AO553">
        <f t="shared" si="180"/>
        <v>0.38817375000272741</v>
      </c>
      <c r="AP553">
        <f t="shared" si="181"/>
        <v>-0.12816803805258239</v>
      </c>
      <c r="AQ553">
        <f t="shared" si="182"/>
        <v>3.134901218130505E-2</v>
      </c>
      <c r="AR553">
        <f t="shared" si="183"/>
        <v>-4.8208567539937252E-3</v>
      </c>
      <c r="AS553">
        <f t="shared" si="184"/>
        <v>3.2873610769792284E-4</v>
      </c>
      <c r="BJ553">
        <f t="shared" si="185"/>
        <v>1.2716149999999999</v>
      </c>
      <c r="BK553">
        <f t="shared" si="186"/>
        <v>1.0052290049999999</v>
      </c>
      <c r="BL553">
        <f t="shared" si="187"/>
        <v>0.69778667877599987</v>
      </c>
      <c r="BM553">
        <f t="shared" si="188"/>
        <v>-5.60450128123006E-2</v>
      </c>
      <c r="BN553">
        <f t="shared" si="189"/>
        <v>1.4305160235791558E-4</v>
      </c>
    </row>
    <row r="554" spans="1:66" ht="15">
      <c r="A554" s="32">
        <v>7</v>
      </c>
      <c r="B554" s="33">
        <f t="shared" ca="1" si="169"/>
        <v>1413.8919076794211</v>
      </c>
      <c r="C554">
        <f t="shared" si="170"/>
        <v>1382</v>
      </c>
      <c r="D554">
        <f t="shared" ca="1" si="174"/>
        <v>6.9946612421180738</v>
      </c>
      <c r="E554">
        <f t="shared" ca="1" si="171"/>
        <v>7.0006470162123069</v>
      </c>
      <c r="F554">
        <f t="shared" ca="1" si="172"/>
        <v>1413</v>
      </c>
      <c r="G554">
        <f t="shared" ca="1" si="173"/>
        <v>1414</v>
      </c>
      <c r="M554" s="280">
        <v>584</v>
      </c>
      <c r="N554" s="280">
        <f t="shared" si="175"/>
        <v>2.3833850225621673</v>
      </c>
      <c r="AK554">
        <f t="shared" si="176"/>
        <v>-9.1941659999999995E-2</v>
      </c>
      <c r="AL554">
        <f t="shared" si="177"/>
        <v>1.5980500080000002</v>
      </c>
      <c r="AM554">
        <f t="shared" si="178"/>
        <v>1.4644300044159999</v>
      </c>
      <c r="AN554">
        <f t="shared" si="179"/>
        <v>-0.87585346369177608</v>
      </c>
      <c r="AO554">
        <f t="shared" si="180"/>
        <v>0.3908438949380833</v>
      </c>
      <c r="AP554">
        <f t="shared" si="181"/>
        <v>-0.12927102670950422</v>
      </c>
      <c r="AQ554">
        <f t="shared" si="182"/>
        <v>3.1673030188993381E-2</v>
      </c>
      <c r="AR554">
        <f t="shared" si="183"/>
        <v>-4.879038820252435E-3</v>
      </c>
      <c r="AS554">
        <f t="shared" si="184"/>
        <v>3.3327424062315686E-4</v>
      </c>
      <c r="BJ554">
        <f t="shared" si="185"/>
        <v>1.2716149999999999</v>
      </c>
      <c r="BK554">
        <f t="shared" si="186"/>
        <v>1.0069532400000001</v>
      </c>
      <c r="BL554">
        <f t="shared" si="187"/>
        <v>0.70018251110399987</v>
      </c>
      <c r="BM554">
        <f t="shared" si="188"/>
        <v>-5.6333904063795202E-2</v>
      </c>
      <c r="BN554">
        <f t="shared" si="189"/>
        <v>1.4403561663381095E-4</v>
      </c>
    </row>
    <row r="555" spans="1:66" ht="15">
      <c r="A555" s="32">
        <v>7</v>
      </c>
      <c r="B555" s="33">
        <f t="shared" ca="1" si="169"/>
        <v>1413.8919076794211</v>
      </c>
      <c r="C555">
        <f t="shared" si="170"/>
        <v>1382</v>
      </c>
      <c r="D555">
        <f t="shared" ca="1" si="174"/>
        <v>6.9946612421180738</v>
      </c>
      <c r="E555">
        <f t="shared" ca="1" si="171"/>
        <v>7.0006470162123069</v>
      </c>
      <c r="F555">
        <f t="shared" ca="1" si="172"/>
        <v>1413</v>
      </c>
      <c r="G555">
        <f t="shared" ca="1" si="173"/>
        <v>1414</v>
      </c>
      <c r="M555" s="280">
        <v>585</v>
      </c>
      <c r="N555" s="280">
        <f t="shared" si="175"/>
        <v>2.3884798601975339</v>
      </c>
      <c r="AK555">
        <f t="shared" si="176"/>
        <v>-9.1941659999999995E-2</v>
      </c>
      <c r="AL555">
        <f t="shared" si="177"/>
        <v>1.6007863950000001</v>
      </c>
      <c r="AM555">
        <f t="shared" si="178"/>
        <v>1.4694494694749998</v>
      </c>
      <c r="AN555">
        <f t="shared" si="179"/>
        <v>-0.88036041952462507</v>
      </c>
      <c r="AO555">
        <f t="shared" si="180"/>
        <v>0.39352779165916124</v>
      </c>
      <c r="AP555">
        <f t="shared" si="181"/>
        <v>-0.13038159601102547</v>
      </c>
      <c r="AQ555">
        <f t="shared" si="182"/>
        <v>3.199983423091568E-2</v>
      </c>
      <c r="AR555">
        <f t="shared" si="183"/>
        <v>-4.9378217281085615E-3</v>
      </c>
      <c r="AS555">
        <f t="shared" si="184"/>
        <v>3.3786709621645927E-4</v>
      </c>
      <c r="BJ555">
        <f t="shared" si="185"/>
        <v>1.2716149999999999</v>
      </c>
      <c r="BK555">
        <f t="shared" si="186"/>
        <v>1.008677475</v>
      </c>
      <c r="BL555">
        <f t="shared" si="187"/>
        <v>0.70258244939999992</v>
      </c>
      <c r="BM555">
        <f t="shared" si="188"/>
        <v>-5.6623786364925002E-2</v>
      </c>
      <c r="BN555">
        <f t="shared" si="189"/>
        <v>1.450246987819744E-4</v>
      </c>
    </row>
    <row r="556" spans="1:66" ht="15">
      <c r="A556" s="32">
        <v>7</v>
      </c>
      <c r="B556" s="33">
        <f t="shared" ca="1" si="169"/>
        <v>1413.8919076794211</v>
      </c>
      <c r="C556">
        <f t="shared" si="170"/>
        <v>1382</v>
      </c>
      <c r="D556">
        <f t="shared" ca="1" si="174"/>
        <v>6.9946612421180738</v>
      </c>
      <c r="E556">
        <f t="shared" ca="1" si="171"/>
        <v>7.0006470162123069</v>
      </c>
      <c r="F556">
        <f t="shared" ca="1" si="172"/>
        <v>1413</v>
      </c>
      <c r="G556">
        <f t="shared" ca="1" si="173"/>
        <v>1414</v>
      </c>
      <c r="M556" s="280">
        <v>586</v>
      </c>
      <c r="N556" s="280">
        <f t="shared" si="175"/>
        <v>2.393576284407513</v>
      </c>
      <c r="AK556">
        <f t="shared" si="176"/>
        <v>-9.1941659999999995E-2</v>
      </c>
      <c r="AL556">
        <f t="shared" si="177"/>
        <v>1.6035227820000002</v>
      </c>
      <c r="AM556">
        <f t="shared" si="178"/>
        <v>1.4744775221559998</v>
      </c>
      <c r="AN556">
        <f t="shared" si="179"/>
        <v>-0.88488281012266412</v>
      </c>
      <c r="AO556">
        <f t="shared" si="180"/>
        <v>0.39622548730141594</v>
      </c>
      <c r="AP556">
        <f t="shared" si="181"/>
        <v>-0.13149978496549447</v>
      </c>
      <c r="AQ556">
        <f t="shared" si="182"/>
        <v>3.2329443438539149E-2</v>
      </c>
      <c r="AR556">
        <f t="shared" si="183"/>
        <v>-4.9972106393910368E-3</v>
      </c>
      <c r="AS556">
        <f t="shared" si="184"/>
        <v>3.4251523910790041E-4</v>
      </c>
      <c r="BJ556">
        <f t="shared" si="185"/>
        <v>1.2716149999999999</v>
      </c>
      <c r="BK556">
        <f t="shared" si="186"/>
        <v>1.01040171</v>
      </c>
      <c r="BL556">
        <f t="shared" si="187"/>
        <v>0.7049864936639999</v>
      </c>
      <c r="BM556">
        <f t="shared" si="188"/>
        <v>-5.6914661412692802E-2</v>
      </c>
      <c r="BN556">
        <f t="shared" si="189"/>
        <v>1.4601886617298366E-4</v>
      </c>
    </row>
    <row r="557" spans="1:66" ht="15">
      <c r="A557" s="32">
        <v>7</v>
      </c>
      <c r="B557" s="33">
        <f t="shared" ca="1" si="169"/>
        <v>1413.8919076794211</v>
      </c>
      <c r="C557">
        <f t="shared" si="170"/>
        <v>1382</v>
      </c>
      <c r="D557">
        <f t="shared" ca="1" si="174"/>
        <v>6.9946612421180738</v>
      </c>
      <c r="E557">
        <f t="shared" ca="1" si="171"/>
        <v>7.0006470162123069</v>
      </c>
      <c r="F557">
        <f t="shared" ca="1" si="172"/>
        <v>1413</v>
      </c>
      <c r="G557">
        <f t="shared" ca="1" si="173"/>
        <v>1414</v>
      </c>
      <c r="M557" s="280">
        <v>587</v>
      </c>
      <c r="N557" s="280">
        <f t="shared" si="175"/>
        <v>2.3986742914841104</v>
      </c>
      <c r="AK557">
        <f t="shared" si="176"/>
        <v>-9.1941659999999995E-2</v>
      </c>
      <c r="AL557">
        <f t="shared" si="177"/>
        <v>1.6062591690000001</v>
      </c>
      <c r="AM557">
        <f t="shared" si="178"/>
        <v>1.4795141624589998</v>
      </c>
      <c r="AN557">
        <f t="shared" si="179"/>
        <v>-0.88942066187010715</v>
      </c>
      <c r="AO557">
        <f t="shared" si="180"/>
        <v>0.39893702908094458</v>
      </c>
      <c r="AP557">
        <f t="shared" si="181"/>
        <v>-0.13262563271484953</v>
      </c>
      <c r="AQ557">
        <f t="shared" si="182"/>
        <v>3.2661877041692981E-2</v>
      </c>
      <c r="AR557">
        <f t="shared" si="183"/>
        <v>-5.057210751344219E-3</v>
      </c>
      <c r="AS557">
        <f t="shared" si="184"/>
        <v>3.4721923877411795E-4</v>
      </c>
      <c r="BJ557">
        <f t="shared" si="185"/>
        <v>1.2716149999999999</v>
      </c>
      <c r="BK557">
        <f t="shared" si="186"/>
        <v>1.012125945</v>
      </c>
      <c r="BL557">
        <f t="shared" si="187"/>
        <v>0.70739464389599993</v>
      </c>
      <c r="BM557">
        <f t="shared" si="188"/>
        <v>-5.7206530904101403E-2</v>
      </c>
      <c r="BN557">
        <f t="shared" si="189"/>
        <v>1.4701813620713531E-4</v>
      </c>
    </row>
    <row r="558" spans="1:66" ht="15">
      <c r="A558" s="32">
        <v>7</v>
      </c>
      <c r="B558" s="33">
        <f t="shared" ca="1" si="169"/>
        <v>1413.8919076794211</v>
      </c>
      <c r="C558">
        <f t="shared" si="170"/>
        <v>1382</v>
      </c>
      <c r="D558">
        <f t="shared" ca="1" si="174"/>
        <v>6.9946612421180738</v>
      </c>
      <c r="E558">
        <f t="shared" ca="1" si="171"/>
        <v>7.0006470162123069</v>
      </c>
      <c r="F558">
        <f t="shared" ca="1" si="172"/>
        <v>1413</v>
      </c>
      <c r="G558">
        <f t="shared" ca="1" si="173"/>
        <v>1414</v>
      </c>
      <c r="M558" s="280">
        <v>588</v>
      </c>
      <c r="N558" s="280">
        <f t="shared" si="175"/>
        <v>2.4037738777341371</v>
      </c>
      <c r="AK558">
        <f t="shared" si="176"/>
        <v>-9.1941659999999995E-2</v>
      </c>
      <c r="AL558">
        <f t="shared" si="177"/>
        <v>1.6089955560000002</v>
      </c>
      <c r="AM558">
        <f t="shared" si="178"/>
        <v>1.4845593903839998</v>
      </c>
      <c r="AN558">
        <f t="shared" si="179"/>
        <v>-0.8939740011511681</v>
      </c>
      <c r="AO558">
        <f t="shared" si="180"/>
        <v>0.40166246429448649</v>
      </c>
      <c r="AP558">
        <f t="shared" si="181"/>
        <v>-0.13375917853484745</v>
      </c>
      <c r="AQ558">
        <f t="shared" si="182"/>
        <v>3.2997154368904894E-2</v>
      </c>
      <c r="AR558">
        <f t="shared" si="183"/>
        <v>-5.1178272968098208E-3</v>
      </c>
      <c r="AS558">
        <f t="shared" si="184"/>
        <v>3.5197966957154088E-4</v>
      </c>
      <c r="BJ558">
        <f t="shared" si="185"/>
        <v>1.2716149999999999</v>
      </c>
      <c r="BK558">
        <f t="shared" si="186"/>
        <v>1.0138501799999999</v>
      </c>
      <c r="BL558">
        <f t="shared" si="187"/>
        <v>0.70980690009599989</v>
      </c>
      <c r="BM558">
        <f t="shared" si="188"/>
        <v>-5.7499396536153602E-2</v>
      </c>
      <c r="BN558">
        <f t="shared" si="189"/>
        <v>1.4802252631444454E-4</v>
      </c>
    </row>
    <row r="559" spans="1:66" ht="15">
      <c r="A559" s="32">
        <v>7</v>
      </c>
      <c r="B559" s="33">
        <f t="shared" ca="1" si="169"/>
        <v>1413.8919076794211</v>
      </c>
      <c r="C559">
        <f t="shared" si="170"/>
        <v>1382</v>
      </c>
      <c r="D559">
        <f t="shared" ca="1" si="174"/>
        <v>6.9946612421180738</v>
      </c>
      <c r="E559">
        <f t="shared" ca="1" si="171"/>
        <v>7.0006470162123069</v>
      </c>
      <c r="F559">
        <f t="shared" ca="1" si="172"/>
        <v>1413</v>
      </c>
      <c r="G559">
        <f t="shared" ca="1" si="173"/>
        <v>1414</v>
      </c>
      <c r="M559" s="280">
        <v>589</v>
      </c>
      <c r="N559" s="280">
        <f t="shared" si="175"/>
        <v>2.4088750394791694</v>
      </c>
      <c r="AK559">
        <f t="shared" si="176"/>
        <v>-9.1941659999999995E-2</v>
      </c>
      <c r="AL559">
        <f t="shared" si="177"/>
        <v>1.6117319430000001</v>
      </c>
      <c r="AM559">
        <f t="shared" si="178"/>
        <v>1.4896132059309999</v>
      </c>
      <c r="AN559">
        <f t="shared" si="179"/>
        <v>-0.89854285435006109</v>
      </c>
      <c r="AO559">
        <f t="shared" si="180"/>
        <v>0.40440184031942361</v>
      </c>
      <c r="AP559">
        <f t="shared" si="181"/>
        <v>-0.13490046183529167</v>
      </c>
      <c r="AQ559">
        <f t="shared" si="182"/>
        <v>3.3335294847738263E-2</v>
      </c>
      <c r="AR559">
        <f t="shared" si="183"/>
        <v>-5.1790655444094637E-3</v>
      </c>
      <c r="AS559">
        <f t="shared" si="184"/>
        <v>3.5679711076978398E-4</v>
      </c>
      <c r="BJ559">
        <f t="shared" si="185"/>
        <v>1.2716149999999999</v>
      </c>
      <c r="BK559">
        <f t="shared" si="186"/>
        <v>1.0155744149999999</v>
      </c>
      <c r="BL559">
        <f t="shared" si="187"/>
        <v>0.7122232622639999</v>
      </c>
      <c r="BM559">
        <f t="shared" si="188"/>
        <v>-5.7793260005852207E-2</v>
      </c>
      <c r="BN559">
        <f t="shared" si="189"/>
        <v>1.4903205395464525E-4</v>
      </c>
    </row>
    <row r="560" spans="1:66" ht="15">
      <c r="A560" s="32">
        <v>7</v>
      </c>
      <c r="B560" s="33">
        <f t="shared" ca="1" si="169"/>
        <v>1413.8919076794211</v>
      </c>
      <c r="C560">
        <f t="shared" si="170"/>
        <v>1382</v>
      </c>
      <c r="D560">
        <f t="shared" ca="1" si="174"/>
        <v>6.9946612421180738</v>
      </c>
      <c r="E560">
        <f t="shared" ca="1" si="171"/>
        <v>7.0006470162123069</v>
      </c>
      <c r="F560">
        <f t="shared" ca="1" si="172"/>
        <v>1413</v>
      </c>
      <c r="G560">
        <f t="shared" ca="1" si="173"/>
        <v>1414</v>
      </c>
      <c r="M560" s="280">
        <v>590</v>
      </c>
      <c r="N560" s="280">
        <f t="shared" si="175"/>
        <v>2.4139777730555068</v>
      </c>
      <c r="AK560">
        <f t="shared" si="176"/>
        <v>-9.1941659999999995E-2</v>
      </c>
      <c r="AL560">
        <f t="shared" si="177"/>
        <v>1.6144683300000002</v>
      </c>
      <c r="AM560">
        <f t="shared" si="178"/>
        <v>1.4946756090999997</v>
      </c>
      <c r="AN560">
        <f t="shared" si="179"/>
        <v>-0.90312724785100007</v>
      </c>
      <c r="AO560">
        <f t="shared" si="180"/>
        <v>0.40715520461377996</v>
      </c>
      <c r="AP560">
        <f t="shared" si="181"/>
        <v>-0.13604952216026081</v>
      </c>
      <c r="AQ560">
        <f t="shared" si="182"/>
        <v>3.3676318005129872E-2</v>
      </c>
      <c r="AR560">
        <f t="shared" si="183"/>
        <v>-5.2409307987278473E-3</v>
      </c>
      <c r="AS560">
        <f t="shared" si="184"/>
        <v>3.6167214658521305E-4</v>
      </c>
      <c r="BJ560">
        <f t="shared" si="185"/>
        <v>1.2716149999999999</v>
      </c>
      <c r="BK560">
        <f t="shared" si="186"/>
        <v>1.0172986500000001</v>
      </c>
      <c r="BL560">
        <f t="shared" si="187"/>
        <v>0.71464373039999984</v>
      </c>
      <c r="BM560">
        <f t="shared" si="188"/>
        <v>-5.8088123010200006E-2</v>
      </c>
      <c r="BN560">
        <f t="shared" si="189"/>
        <v>1.5004673661718999E-4</v>
      </c>
    </row>
    <row r="561" spans="1:66" ht="15">
      <c r="A561" s="32">
        <v>7</v>
      </c>
      <c r="B561" s="33">
        <f t="shared" ca="1" si="169"/>
        <v>1413.8919076794211</v>
      </c>
      <c r="C561">
        <f t="shared" si="170"/>
        <v>1382</v>
      </c>
      <c r="D561">
        <f t="shared" ca="1" si="174"/>
        <v>6.9946612421180738</v>
      </c>
      <c r="E561">
        <f t="shared" ca="1" si="171"/>
        <v>7.0006470162123069</v>
      </c>
      <c r="F561">
        <f t="shared" ca="1" si="172"/>
        <v>1413</v>
      </c>
      <c r="G561">
        <f t="shared" ca="1" si="173"/>
        <v>1414</v>
      </c>
      <c r="M561" s="280">
        <v>591</v>
      </c>
      <c r="N561" s="280">
        <f t="shared" si="175"/>
        <v>2.4190820748141326</v>
      </c>
      <c r="AK561">
        <f t="shared" si="176"/>
        <v>-9.1941659999999995E-2</v>
      </c>
      <c r="AL561">
        <f t="shared" si="177"/>
        <v>1.6172047170000001</v>
      </c>
      <c r="AM561">
        <f t="shared" si="178"/>
        <v>1.4997465998909998</v>
      </c>
      <c r="AN561">
        <f t="shared" si="179"/>
        <v>-0.90772720803819917</v>
      </c>
      <c r="AO561">
        <f t="shared" si="180"/>
        <v>0.40992260471622216</v>
      </c>
      <c r="AP561">
        <f t="shared" si="181"/>
        <v>-0.13720639918833696</v>
      </c>
      <c r="AQ561">
        <f t="shared" si="182"/>
        <v>3.4020243467728181E-2</v>
      </c>
      <c r="AR561">
        <f t="shared" si="183"/>
        <v>-5.3034284004965446E-3</v>
      </c>
      <c r="AS561">
        <f t="shared" si="184"/>
        <v>3.6660536621468238E-4</v>
      </c>
      <c r="BJ561">
        <f t="shared" si="185"/>
        <v>1.2716149999999999</v>
      </c>
      <c r="BK561">
        <f t="shared" si="186"/>
        <v>1.019022885</v>
      </c>
      <c r="BL561">
        <f t="shared" si="187"/>
        <v>0.71706830450399983</v>
      </c>
      <c r="BM561">
        <f t="shared" si="188"/>
        <v>-5.8383987246199802E-2</v>
      </c>
      <c r="BN561">
        <f t="shared" si="189"/>
        <v>1.5106659182125012E-4</v>
      </c>
    </row>
    <row r="562" spans="1:66" ht="15">
      <c r="A562" s="32">
        <v>7</v>
      </c>
      <c r="B562" s="33">
        <f t="shared" ca="1" si="169"/>
        <v>1413.8919076794211</v>
      </c>
      <c r="C562">
        <f t="shared" si="170"/>
        <v>1382</v>
      </c>
      <c r="D562">
        <f t="shared" ca="1" si="174"/>
        <v>6.9946612421180738</v>
      </c>
      <c r="E562">
        <f t="shared" ca="1" si="171"/>
        <v>7.0006470162123069</v>
      </c>
      <c r="F562">
        <f t="shared" ca="1" si="172"/>
        <v>1413</v>
      </c>
      <c r="G562">
        <f t="shared" ca="1" si="173"/>
        <v>1414</v>
      </c>
      <c r="M562" s="280">
        <v>592</v>
      </c>
      <c r="N562" s="280">
        <f t="shared" si="175"/>
        <v>2.4241879411206759</v>
      </c>
      <c r="AK562">
        <f t="shared" si="176"/>
        <v>-9.1941659999999995E-2</v>
      </c>
      <c r="AL562">
        <f t="shared" si="177"/>
        <v>1.6199411040000002</v>
      </c>
      <c r="AM562">
        <f t="shared" si="178"/>
        <v>1.5048261783039998</v>
      </c>
      <c r="AN562">
        <f t="shared" si="179"/>
        <v>-0.91234276129587211</v>
      </c>
      <c r="AO562">
        <f t="shared" si="180"/>
        <v>0.41270408824605898</v>
      </c>
      <c r="AP562">
        <f t="shared" si="181"/>
        <v>-0.13837113273283408</v>
      </c>
      <c r="AQ562">
        <f t="shared" si="182"/>
        <v>3.4367090962232193E-2</v>
      </c>
      <c r="AR562">
        <f t="shared" si="183"/>
        <v>-5.3665637267784295E-3</v>
      </c>
      <c r="AS562">
        <f t="shared" si="184"/>
        <v>3.7159736386944422E-4</v>
      </c>
      <c r="BJ562">
        <f t="shared" si="185"/>
        <v>1.2716149999999999</v>
      </c>
      <c r="BK562">
        <f t="shared" si="186"/>
        <v>1.02074712</v>
      </c>
      <c r="BL562">
        <f t="shared" si="187"/>
        <v>0.71949698457599987</v>
      </c>
      <c r="BM562">
        <f t="shared" si="188"/>
        <v>-5.8680854410854404E-2</v>
      </c>
      <c r="BN562">
        <f t="shared" si="189"/>
        <v>1.520916371157156E-4</v>
      </c>
    </row>
    <row r="563" spans="1:66" ht="15">
      <c r="A563" s="32">
        <v>7</v>
      </c>
      <c r="B563" s="33">
        <f t="shared" ref="B563:B626" ca="1" si="190">(A563-D563)/(E563-D563)*(G563-F563)+F563</f>
        <v>1413.8919076794211</v>
      </c>
      <c r="C563">
        <f t="shared" ref="C563:C626" si="191">MAX(COUNTIF($N$2:$N$25400,"&lt;"&amp;A563),1)</f>
        <v>1382</v>
      </c>
      <c r="D563">
        <f t="shared" ca="1" si="174"/>
        <v>6.9946612421180738</v>
      </c>
      <c r="E563">
        <f t="shared" ref="E563:E626" ca="1" si="192">INDIRECT(ADDRESS(C563+2,14))</f>
        <v>7.0006470162123069</v>
      </c>
      <c r="F563">
        <f t="shared" ref="F563:F626" ca="1" si="193">INDIRECT(ADDRESS(C563+1,13))</f>
        <v>1413</v>
      </c>
      <c r="G563">
        <f t="shared" ref="G563:G626" ca="1" si="194">INDIRECT(ADDRESS(C563+2,13))</f>
        <v>1414</v>
      </c>
      <c r="M563" s="280">
        <v>593</v>
      </c>
      <c r="N563" s="280">
        <f t="shared" si="175"/>
        <v>2.4292953683553695</v>
      </c>
      <c r="AK563">
        <f t="shared" si="176"/>
        <v>-9.1941659999999995E-2</v>
      </c>
      <c r="AL563">
        <f t="shared" si="177"/>
        <v>1.6226774910000001</v>
      </c>
      <c r="AM563">
        <f t="shared" si="178"/>
        <v>1.5099143443389997</v>
      </c>
      <c r="AN563">
        <f t="shared" si="179"/>
        <v>-0.91697393400823313</v>
      </c>
      <c r="AO563">
        <f t="shared" si="180"/>
        <v>0.41549970290324167</v>
      </c>
      <c r="AP563">
        <f t="shared" si="181"/>
        <v>-0.13954376274202621</v>
      </c>
      <c r="AQ563">
        <f t="shared" si="182"/>
        <v>3.4716880315730905E-2</v>
      </c>
      <c r="AR563">
        <f t="shared" si="183"/>
        <v>-5.4303421911527207E-3</v>
      </c>
      <c r="AS563">
        <f t="shared" si="184"/>
        <v>3.7664873880923112E-4</v>
      </c>
      <c r="BJ563">
        <f t="shared" si="185"/>
        <v>1.2716149999999999</v>
      </c>
      <c r="BK563">
        <f t="shared" si="186"/>
        <v>1.022471355</v>
      </c>
      <c r="BL563">
        <f t="shared" si="187"/>
        <v>0.72192977061599983</v>
      </c>
      <c r="BM563">
        <f t="shared" si="188"/>
        <v>-5.8978726201166606E-2</v>
      </c>
      <c r="BN563">
        <f t="shared" si="189"/>
        <v>1.5312189007919509E-4</v>
      </c>
    </row>
    <row r="564" spans="1:66" ht="15">
      <c r="A564" s="32">
        <v>7</v>
      </c>
      <c r="B564" s="33">
        <f t="shared" ca="1" si="190"/>
        <v>1413.8919076794211</v>
      </c>
      <c r="C564">
        <f t="shared" si="191"/>
        <v>1382</v>
      </c>
      <c r="D564">
        <f t="shared" ca="1" si="174"/>
        <v>6.9946612421180738</v>
      </c>
      <c r="E564">
        <f t="shared" ca="1" si="192"/>
        <v>7.0006470162123069</v>
      </c>
      <c r="F564">
        <f t="shared" ca="1" si="193"/>
        <v>1413</v>
      </c>
      <c r="G564">
        <f t="shared" ca="1" si="194"/>
        <v>1414</v>
      </c>
      <c r="M564" s="280">
        <v>594</v>
      </c>
      <c r="N564" s="280">
        <f t="shared" si="175"/>
        <v>2.434404352913011</v>
      </c>
      <c r="AK564">
        <f t="shared" si="176"/>
        <v>-9.1941659999999995E-2</v>
      </c>
      <c r="AL564">
        <f t="shared" si="177"/>
        <v>1.6254138780000003</v>
      </c>
      <c r="AM564">
        <f t="shared" si="178"/>
        <v>1.5150110979959999</v>
      </c>
      <c r="AN564">
        <f t="shared" si="179"/>
        <v>-0.92162075255949616</v>
      </c>
      <c r="AO564">
        <f t="shared" si="180"/>
        <v>0.4183094964683638</v>
      </c>
      <c r="AP564">
        <f t="shared" si="181"/>
        <v>-0.14072432929937603</v>
      </c>
      <c r="AQ564">
        <f t="shared" si="182"/>
        <v>3.5069631456043318E-2</v>
      </c>
      <c r="AR564">
        <f t="shared" si="183"/>
        <v>-5.4947692439006584E-3</v>
      </c>
      <c r="AS564">
        <f t="shared" si="184"/>
        <v>3.8176009537651162E-4</v>
      </c>
      <c r="BJ564">
        <f t="shared" si="185"/>
        <v>1.2716149999999999</v>
      </c>
      <c r="BK564">
        <f t="shared" si="186"/>
        <v>1.0241955899999999</v>
      </c>
      <c r="BL564">
        <f t="shared" si="187"/>
        <v>0.72436666262399985</v>
      </c>
      <c r="BM564">
        <f t="shared" si="188"/>
        <v>-5.9277604314139205E-2</v>
      </c>
      <c r="BN564">
        <f t="shared" si="189"/>
        <v>1.5415736832001599E-4</v>
      </c>
    </row>
    <row r="565" spans="1:66" ht="15">
      <c r="A565" s="32">
        <v>7</v>
      </c>
      <c r="B565" s="33">
        <f t="shared" ca="1" si="190"/>
        <v>1413.8919076794211</v>
      </c>
      <c r="C565">
        <f t="shared" si="191"/>
        <v>1382</v>
      </c>
      <c r="D565">
        <f t="shared" ca="1" si="174"/>
        <v>6.9946612421180738</v>
      </c>
      <c r="E565">
        <f t="shared" ca="1" si="192"/>
        <v>7.0006470162123069</v>
      </c>
      <c r="F565">
        <f t="shared" ca="1" si="193"/>
        <v>1413</v>
      </c>
      <c r="G565">
        <f t="shared" ca="1" si="194"/>
        <v>1414</v>
      </c>
      <c r="M565" s="280">
        <v>595</v>
      </c>
      <c r="N565" s="280">
        <f t="shared" si="175"/>
        <v>2.4395148912029216</v>
      </c>
      <c r="AK565">
        <f t="shared" si="176"/>
        <v>-9.1941659999999995E-2</v>
      </c>
      <c r="AL565">
        <f t="shared" si="177"/>
        <v>1.6281502650000002</v>
      </c>
      <c r="AM565">
        <f t="shared" si="178"/>
        <v>1.5201164392749997</v>
      </c>
      <c r="AN565">
        <f t="shared" si="179"/>
        <v>-0.92628324333387513</v>
      </c>
      <c r="AO565">
        <f t="shared" si="180"/>
        <v>0.42113351680266126</v>
      </c>
      <c r="AP565">
        <f t="shared" si="181"/>
        <v>-0.14191287262376318</v>
      </c>
      <c r="AQ565">
        <f t="shared" si="182"/>
        <v>3.5425364412059027E-2</v>
      </c>
      <c r="AR565">
        <f t="shared" si="183"/>
        <v>-5.5598503721918102E-3</v>
      </c>
      <c r="AS565">
        <f t="shared" si="184"/>
        <v>3.8693204303092012E-4</v>
      </c>
      <c r="BJ565">
        <f t="shared" si="185"/>
        <v>1.2716149999999999</v>
      </c>
      <c r="BK565">
        <f t="shared" si="186"/>
        <v>1.0259198249999999</v>
      </c>
      <c r="BL565">
        <f t="shared" si="187"/>
        <v>0.72680766059999991</v>
      </c>
      <c r="BM565">
        <f t="shared" si="188"/>
        <v>-5.9577490446775003E-2</v>
      </c>
      <c r="BN565">
        <f t="shared" si="189"/>
        <v>1.5519808947622439E-4</v>
      </c>
    </row>
    <row r="566" spans="1:66" ht="15">
      <c r="A566" s="32">
        <v>7</v>
      </c>
      <c r="B566" s="33">
        <f t="shared" ca="1" si="190"/>
        <v>1413.8919076794211</v>
      </c>
      <c r="C566">
        <f t="shared" si="191"/>
        <v>1382</v>
      </c>
      <c r="D566">
        <f t="shared" ca="1" si="174"/>
        <v>6.9946612421180738</v>
      </c>
      <c r="E566">
        <f t="shared" ca="1" si="192"/>
        <v>7.0006470162123069</v>
      </c>
      <c r="F566">
        <f t="shared" ca="1" si="193"/>
        <v>1413</v>
      </c>
      <c r="G566">
        <f t="shared" ca="1" si="194"/>
        <v>1414</v>
      </c>
      <c r="M566" s="280">
        <v>596</v>
      </c>
      <c r="N566" s="280">
        <f t="shared" si="175"/>
        <v>2.4446269796489073</v>
      </c>
      <c r="AK566">
        <f t="shared" si="176"/>
        <v>-9.1941659999999995E-2</v>
      </c>
      <c r="AL566">
        <f t="shared" si="177"/>
        <v>1.6308866520000003</v>
      </c>
      <c r="AM566">
        <f t="shared" si="178"/>
        <v>1.5252303681759998</v>
      </c>
      <c r="AN566">
        <f t="shared" si="179"/>
        <v>-0.93096143271558418</v>
      </c>
      <c r="AO566">
        <f t="shared" si="180"/>
        <v>0.42397181184801225</v>
      </c>
      <c r="AP566">
        <f t="shared" si="181"/>
        <v>-0.14310943306971241</v>
      </c>
      <c r="AQ566">
        <f t="shared" si="182"/>
        <v>3.5784099314079394E-2</v>
      </c>
      <c r="AR566">
        <f t="shared" si="183"/>
        <v>-5.6255911002709999E-3</v>
      </c>
      <c r="AS566">
        <f t="shared" si="184"/>
        <v>3.9216519638386147E-4</v>
      </c>
      <c r="BJ566">
        <f t="shared" si="185"/>
        <v>1.2716149999999999</v>
      </c>
      <c r="BK566">
        <f t="shared" si="186"/>
        <v>1.0276440600000001</v>
      </c>
      <c r="BL566">
        <f t="shared" si="187"/>
        <v>0.7292527645439999</v>
      </c>
      <c r="BM566">
        <f t="shared" si="188"/>
        <v>-5.9878386296076801E-2</v>
      </c>
      <c r="BN566">
        <f t="shared" si="189"/>
        <v>1.5624407121558504E-4</v>
      </c>
    </row>
    <row r="567" spans="1:66" ht="15">
      <c r="A567" s="32">
        <v>7</v>
      </c>
      <c r="B567" s="33">
        <f t="shared" ca="1" si="190"/>
        <v>1413.8919076794211</v>
      </c>
      <c r="C567">
        <f t="shared" si="191"/>
        <v>1382</v>
      </c>
      <c r="D567">
        <f t="shared" ca="1" si="174"/>
        <v>6.9946612421180738</v>
      </c>
      <c r="E567">
        <f t="shared" ca="1" si="192"/>
        <v>7.0006470162123069</v>
      </c>
      <c r="F567">
        <f t="shared" ca="1" si="193"/>
        <v>1413</v>
      </c>
      <c r="G567">
        <f t="shared" ca="1" si="194"/>
        <v>1414</v>
      </c>
      <c r="M567" s="280">
        <v>597</v>
      </c>
      <c r="N567" s="280">
        <f t="shared" si="175"/>
        <v>2.4497406146892247</v>
      </c>
      <c r="AK567">
        <f t="shared" si="176"/>
        <v>-9.1941659999999995E-2</v>
      </c>
      <c r="AL567">
        <f t="shared" si="177"/>
        <v>1.6336230390000002</v>
      </c>
      <c r="AM567">
        <f t="shared" si="178"/>
        <v>1.5303528846989998</v>
      </c>
      <c r="AN567">
        <f t="shared" si="179"/>
        <v>-0.93565534708883713</v>
      </c>
      <c r="AO567">
        <f t="shared" si="180"/>
        <v>0.42682442962693751</v>
      </c>
      <c r="AP567">
        <f t="shared" si="181"/>
        <v>-0.14431405112762224</v>
      </c>
      <c r="AQ567">
        <f t="shared" si="182"/>
        <v>3.6145856394159286E-2</v>
      </c>
      <c r="AR567">
        <f t="shared" si="183"/>
        <v>-5.6919969896458778E-3</v>
      </c>
      <c r="AS567">
        <f t="shared" si="184"/>
        <v>3.9746017523329026E-4</v>
      </c>
      <c r="BJ567">
        <f t="shared" si="185"/>
        <v>1.2716149999999999</v>
      </c>
      <c r="BK567">
        <f t="shared" si="186"/>
        <v>1.029368295</v>
      </c>
      <c r="BL567">
        <f t="shared" si="187"/>
        <v>0.73170197445599983</v>
      </c>
      <c r="BM567">
        <f t="shared" si="188"/>
        <v>-6.0180293559047401E-2</v>
      </c>
      <c r="BN567">
        <f t="shared" si="189"/>
        <v>1.5729533123558139E-4</v>
      </c>
    </row>
    <row r="568" spans="1:66" ht="15">
      <c r="A568" s="32">
        <v>7</v>
      </c>
      <c r="B568" s="33">
        <f t="shared" ca="1" si="190"/>
        <v>1413.8919076794211</v>
      </c>
      <c r="C568">
        <f t="shared" si="191"/>
        <v>1382</v>
      </c>
      <c r="D568">
        <f t="shared" ca="1" si="174"/>
        <v>6.9946612421180738</v>
      </c>
      <c r="E568">
        <f t="shared" ca="1" si="192"/>
        <v>7.0006470162123069</v>
      </c>
      <c r="F568">
        <f t="shared" ca="1" si="193"/>
        <v>1413</v>
      </c>
      <c r="G568">
        <f t="shared" ca="1" si="194"/>
        <v>1414</v>
      </c>
      <c r="M568" s="280">
        <v>598</v>
      </c>
      <c r="N568" s="280">
        <f t="shared" si="175"/>
        <v>2.4548557927765318</v>
      </c>
      <c r="AK568">
        <f t="shared" si="176"/>
        <v>-9.1941659999999995E-2</v>
      </c>
      <c r="AL568">
        <f t="shared" si="177"/>
        <v>1.6363594260000001</v>
      </c>
      <c r="AM568">
        <f t="shared" si="178"/>
        <v>1.5354839888439997</v>
      </c>
      <c r="AN568">
        <f t="shared" si="179"/>
        <v>-0.94036501283784812</v>
      </c>
      <c r="AO568">
        <f t="shared" si="180"/>
        <v>0.42969141824259993</v>
      </c>
      <c r="AP568">
        <f t="shared" si="181"/>
        <v>-0.14552676742399315</v>
      </c>
      <c r="AQ568">
        <f t="shared" si="182"/>
        <v>3.6510655986449397E-2</v>
      </c>
      <c r="AR568">
        <f t="shared" si="183"/>
        <v>-5.7590736392751102E-3</v>
      </c>
      <c r="AS568">
        <f t="shared" si="184"/>
        <v>4.0281760459866695E-4</v>
      </c>
      <c r="BJ568">
        <f t="shared" si="185"/>
        <v>1.2716149999999999</v>
      </c>
      <c r="BK568">
        <f t="shared" si="186"/>
        <v>1.03109253</v>
      </c>
      <c r="BL568">
        <f t="shared" si="187"/>
        <v>0.73415529033599991</v>
      </c>
      <c r="BM568">
        <f t="shared" si="188"/>
        <v>-6.04832139326896E-2</v>
      </c>
      <c r="BN568">
        <f t="shared" si="189"/>
        <v>1.5835188726341567E-4</v>
      </c>
    </row>
    <row r="569" spans="1:66" ht="15">
      <c r="A569" s="32">
        <v>7</v>
      </c>
      <c r="B569" s="33">
        <f t="shared" ca="1" si="190"/>
        <v>1413.8919076794211</v>
      </c>
      <c r="C569">
        <f t="shared" si="191"/>
        <v>1382</v>
      </c>
      <c r="D569">
        <f t="shared" ca="1" si="174"/>
        <v>6.9946612421180738</v>
      </c>
      <c r="E569">
        <f t="shared" ca="1" si="192"/>
        <v>7.0006470162123069</v>
      </c>
      <c r="F569">
        <f t="shared" ca="1" si="193"/>
        <v>1413</v>
      </c>
      <c r="G569">
        <f t="shared" ca="1" si="194"/>
        <v>1414</v>
      </c>
      <c r="M569" s="280">
        <v>599</v>
      </c>
      <c r="N569" s="280">
        <f t="shared" si="175"/>
        <v>2.459972510377856</v>
      </c>
      <c r="AK569">
        <f t="shared" si="176"/>
        <v>-9.1941659999999995E-2</v>
      </c>
      <c r="AL569">
        <f t="shared" si="177"/>
        <v>1.6390958130000002</v>
      </c>
      <c r="AM569">
        <f t="shared" si="178"/>
        <v>1.5406236806109999</v>
      </c>
      <c r="AN569">
        <f t="shared" si="179"/>
        <v>-0.94509045634683109</v>
      </c>
      <c r="AO569">
        <f t="shared" si="180"/>
        <v>0.43257282587880486</v>
      </c>
      <c r="AP569">
        <f t="shared" si="181"/>
        <v>-0.1467476227216559</v>
      </c>
      <c r="AQ569">
        <f t="shared" si="182"/>
        <v>3.6878518527539109E-2</v>
      </c>
      <c r="AR569">
        <f t="shared" si="183"/>
        <v>-5.8268266857572099E-3</v>
      </c>
      <c r="AS569">
        <f t="shared" si="184"/>
        <v>4.0823811475608891E-4</v>
      </c>
      <c r="BJ569">
        <f t="shared" si="185"/>
        <v>1.2716149999999999</v>
      </c>
      <c r="BK569">
        <f t="shared" si="186"/>
        <v>1.032816765</v>
      </c>
      <c r="BL569">
        <f t="shared" si="187"/>
        <v>0.73661271218399982</v>
      </c>
      <c r="BM569">
        <f t="shared" si="188"/>
        <v>-6.0787149114006206E-2</v>
      </c>
      <c r="BN569">
        <f t="shared" si="189"/>
        <v>1.5941375705600869E-4</v>
      </c>
    </row>
    <row r="570" spans="1:66" ht="15">
      <c r="A570" s="32">
        <v>7</v>
      </c>
      <c r="B570" s="33">
        <f t="shared" ca="1" si="190"/>
        <v>1413.8919076794211</v>
      </c>
      <c r="C570">
        <f t="shared" si="191"/>
        <v>1382</v>
      </c>
      <c r="D570">
        <f t="shared" ca="1" si="174"/>
        <v>6.9946612421180738</v>
      </c>
      <c r="E570">
        <f t="shared" ca="1" si="192"/>
        <v>7.0006470162123069</v>
      </c>
      <c r="F570">
        <f t="shared" ca="1" si="193"/>
        <v>1413</v>
      </c>
      <c r="G570">
        <f t="shared" ca="1" si="194"/>
        <v>1414</v>
      </c>
      <c r="M570" s="280">
        <v>600</v>
      </c>
      <c r="N570" s="280">
        <f t="shared" si="175"/>
        <v>2.4650907639745525</v>
      </c>
      <c r="AK570">
        <f t="shared" si="176"/>
        <v>-9.1941659999999995E-2</v>
      </c>
      <c r="AL570">
        <f t="shared" si="177"/>
        <v>1.6418322000000001</v>
      </c>
      <c r="AM570">
        <f t="shared" si="178"/>
        <v>1.5457719599999997</v>
      </c>
      <c r="AN570">
        <f t="shared" si="179"/>
        <v>-0.94983170400000017</v>
      </c>
      <c r="AO570">
        <f t="shared" si="180"/>
        <v>0.4354687008</v>
      </c>
      <c r="AP570">
        <f t="shared" si="181"/>
        <v>-0.14797665792</v>
      </c>
      <c r="AQ570">
        <f t="shared" si="182"/>
        <v>3.7249464556799998E-2</v>
      </c>
      <c r="AR570">
        <f t="shared" si="183"/>
        <v>-5.8952618035200003E-3</v>
      </c>
      <c r="AS570">
        <f t="shared" si="184"/>
        <v>4.1372234127359992E-4</v>
      </c>
      <c r="BJ570">
        <f t="shared" si="185"/>
        <v>1.2716149999999999</v>
      </c>
      <c r="BK570">
        <f t="shared" si="186"/>
        <v>1.0345409999999999</v>
      </c>
      <c r="BL570">
        <f t="shared" si="187"/>
        <v>0.73907423999999988</v>
      </c>
      <c r="BM570">
        <f t="shared" si="188"/>
        <v>-6.10921008E-2</v>
      </c>
      <c r="BN570">
        <f t="shared" si="189"/>
        <v>1.604809584E-4</v>
      </c>
    </row>
    <row r="571" spans="1:66" ht="15">
      <c r="A571" s="32">
        <v>7</v>
      </c>
      <c r="B571" s="33">
        <f t="shared" ca="1" si="190"/>
        <v>1413.8919076794211</v>
      </c>
      <c r="C571">
        <f t="shared" si="191"/>
        <v>1382</v>
      </c>
      <c r="D571">
        <f t="shared" ca="1" si="174"/>
        <v>6.9946612421180738</v>
      </c>
      <c r="E571">
        <f t="shared" ca="1" si="192"/>
        <v>7.0006470162123069</v>
      </c>
      <c r="F571">
        <f t="shared" ca="1" si="193"/>
        <v>1413</v>
      </c>
      <c r="G571">
        <f t="shared" ca="1" si="194"/>
        <v>1414</v>
      </c>
      <c r="M571" s="280">
        <v>601</v>
      </c>
      <c r="N571" s="280">
        <f t="shared" si="175"/>
        <v>2.4702105500622697</v>
      </c>
      <c r="AK571">
        <f t="shared" si="176"/>
        <v>-9.1941659999999995E-2</v>
      </c>
      <c r="AL571">
        <f t="shared" si="177"/>
        <v>1.6445685870000002</v>
      </c>
      <c r="AM571">
        <f t="shared" si="178"/>
        <v>1.5509288270109998</v>
      </c>
      <c r="AN571">
        <f t="shared" si="179"/>
        <v>-0.95458878218156917</v>
      </c>
      <c r="AO571">
        <f t="shared" si="180"/>
        <v>0.43837909135127529</v>
      </c>
      <c r="AP571">
        <f t="shared" si="181"/>
        <v>-0.1492139140552021</v>
      </c>
      <c r="AQ571">
        <f t="shared" si="182"/>
        <v>3.7623514716729846E-2</v>
      </c>
      <c r="AR571">
        <f t="shared" si="183"/>
        <v>-5.9643847050107057E-3</v>
      </c>
      <c r="AS571">
        <f t="shared" si="184"/>
        <v>4.1927092504667626E-4</v>
      </c>
      <c r="BJ571">
        <f t="shared" si="185"/>
        <v>1.2716149999999999</v>
      </c>
      <c r="BK571">
        <f t="shared" si="186"/>
        <v>1.0362652349999999</v>
      </c>
      <c r="BL571">
        <f t="shared" si="187"/>
        <v>0.74153987378399988</v>
      </c>
      <c r="BM571">
        <f t="shared" si="188"/>
        <v>-6.1398070687673806E-2</v>
      </c>
      <c r="BN571">
        <f t="shared" si="189"/>
        <v>1.6155350911174789E-4</v>
      </c>
    </row>
    <row r="572" spans="1:66" ht="15">
      <c r="A572" s="32">
        <v>7</v>
      </c>
      <c r="B572" s="33">
        <f t="shared" ca="1" si="190"/>
        <v>1413.8919076794211</v>
      </c>
      <c r="C572">
        <f t="shared" si="191"/>
        <v>1382</v>
      </c>
      <c r="D572">
        <f t="shared" ca="1" si="174"/>
        <v>6.9946612421180738</v>
      </c>
      <c r="E572">
        <f t="shared" ca="1" si="192"/>
        <v>7.0006470162123069</v>
      </c>
      <c r="F572">
        <f t="shared" ca="1" si="193"/>
        <v>1413</v>
      </c>
      <c r="G572">
        <f t="shared" ca="1" si="194"/>
        <v>1414</v>
      </c>
      <c r="M572" s="280">
        <v>602</v>
      </c>
      <c r="N572" s="280">
        <f t="shared" si="175"/>
        <v>2.4753318651509009</v>
      </c>
      <c r="AK572">
        <f t="shared" si="176"/>
        <v>-9.1941659999999995E-2</v>
      </c>
      <c r="AL572">
        <f t="shared" si="177"/>
        <v>1.6473049740000001</v>
      </c>
      <c r="AM572">
        <f t="shared" si="178"/>
        <v>1.5560942816439998</v>
      </c>
      <c r="AN572">
        <f t="shared" si="179"/>
        <v>-0.95936171727575215</v>
      </c>
      <c r="AO572">
        <f t="shared" si="180"/>
        <v>0.44130404595836314</v>
      </c>
      <c r="AP572">
        <f t="shared" si="181"/>
        <v>-0.15045943230045414</v>
      </c>
      <c r="AQ572">
        <f t="shared" si="182"/>
        <v>3.8000689753297276E-2</v>
      </c>
      <c r="AR572">
        <f t="shared" si="183"/>
        <v>-6.0342011408866872E-3</v>
      </c>
      <c r="AS572">
        <f t="shared" si="184"/>
        <v>4.2488451233389145E-4</v>
      </c>
      <c r="BJ572">
        <f t="shared" si="185"/>
        <v>1.2716149999999999</v>
      </c>
      <c r="BK572">
        <f t="shared" si="186"/>
        <v>1.0379894700000001</v>
      </c>
      <c r="BL572">
        <f t="shared" si="187"/>
        <v>0.74400961353599981</v>
      </c>
      <c r="BM572">
        <f t="shared" si="188"/>
        <v>-6.1705060474030404E-2</v>
      </c>
      <c r="BN572">
        <f t="shared" si="189"/>
        <v>1.6263142703732927E-4</v>
      </c>
    </row>
    <row r="573" spans="1:66" ht="15">
      <c r="A573" s="32">
        <v>7</v>
      </c>
      <c r="B573" s="33">
        <f t="shared" ca="1" si="190"/>
        <v>1413.8919076794211</v>
      </c>
      <c r="C573">
        <f t="shared" si="191"/>
        <v>1382</v>
      </c>
      <c r="D573">
        <f t="shared" ca="1" si="174"/>
        <v>6.9946612421180738</v>
      </c>
      <c r="E573">
        <f t="shared" ca="1" si="192"/>
        <v>7.0006470162123069</v>
      </c>
      <c r="F573">
        <f t="shared" ca="1" si="193"/>
        <v>1413</v>
      </c>
      <c r="G573">
        <f t="shared" ca="1" si="194"/>
        <v>1414</v>
      </c>
      <c r="M573" s="280">
        <v>603</v>
      </c>
      <c r="N573" s="280">
        <f t="shared" si="175"/>
        <v>2.4804547057645556</v>
      </c>
      <c r="AK573">
        <f t="shared" si="176"/>
        <v>-9.1941659999999995E-2</v>
      </c>
      <c r="AL573">
        <f t="shared" si="177"/>
        <v>1.6500413610000002</v>
      </c>
      <c r="AM573">
        <f t="shared" si="178"/>
        <v>1.5612683238989997</v>
      </c>
      <c r="AN573">
        <f t="shared" si="179"/>
        <v>-0.96415053566676312</v>
      </c>
      <c r="AO573">
        <f t="shared" si="180"/>
        <v>0.44424361312763833</v>
      </c>
      <c r="AP573">
        <f t="shared" si="181"/>
        <v>-0.1517132539661919</v>
      </c>
      <c r="AQ573">
        <f t="shared" si="182"/>
        <v>3.838101051628693E-2</v>
      </c>
      <c r="AR573">
        <f t="shared" si="183"/>
        <v>-6.1047169002068124E-3</v>
      </c>
      <c r="AS573">
        <f t="shared" si="184"/>
        <v>4.3056375479275945E-4</v>
      </c>
      <c r="BJ573">
        <f t="shared" si="185"/>
        <v>1.2716149999999999</v>
      </c>
      <c r="BK573">
        <f t="shared" si="186"/>
        <v>1.039713705</v>
      </c>
      <c r="BL573">
        <f t="shared" si="187"/>
        <v>0.7464834592559999</v>
      </c>
      <c r="BM573">
        <f t="shared" si="188"/>
        <v>-6.2013071856072605E-2</v>
      </c>
      <c r="BN573">
        <f t="shared" si="189"/>
        <v>1.637147300525398E-4</v>
      </c>
    </row>
    <row r="574" spans="1:66" ht="15">
      <c r="A574" s="32">
        <v>7</v>
      </c>
      <c r="B574" s="33">
        <f t="shared" ca="1" si="190"/>
        <v>1413.8919076794211</v>
      </c>
      <c r="C574">
        <f t="shared" si="191"/>
        <v>1382</v>
      </c>
      <c r="D574">
        <f t="shared" ca="1" si="174"/>
        <v>6.9946612421180738</v>
      </c>
      <c r="E574">
        <f t="shared" ca="1" si="192"/>
        <v>7.0006470162123069</v>
      </c>
      <c r="F574">
        <f t="shared" ca="1" si="193"/>
        <v>1413</v>
      </c>
      <c r="G574">
        <f t="shared" ca="1" si="194"/>
        <v>1414</v>
      </c>
      <c r="M574" s="280">
        <v>604</v>
      </c>
      <c r="N574" s="280">
        <f t="shared" si="175"/>
        <v>2.4855790684415151</v>
      </c>
      <c r="AK574">
        <f t="shared" si="176"/>
        <v>-9.1941659999999995E-2</v>
      </c>
      <c r="AL574">
        <f t="shared" si="177"/>
        <v>1.6527777480000001</v>
      </c>
      <c r="AM574">
        <f t="shared" si="178"/>
        <v>1.5664509537759999</v>
      </c>
      <c r="AN574">
        <f t="shared" si="179"/>
        <v>-0.96895526373881613</v>
      </c>
      <c r="AO574">
        <f t="shared" si="180"/>
        <v>0.44719784144611785</v>
      </c>
      <c r="AP574">
        <f t="shared" si="181"/>
        <v>-0.15297542050032334</v>
      </c>
      <c r="AQ574">
        <f t="shared" si="182"/>
        <v>3.8764497959645219E-2</v>
      </c>
      <c r="AR574">
        <f t="shared" si="183"/>
        <v>-6.1759378106234619E-3</v>
      </c>
      <c r="AS574">
        <f t="shared" si="184"/>
        <v>4.363093095157576E-4</v>
      </c>
      <c r="BJ574">
        <f t="shared" si="185"/>
        <v>1.2716149999999999</v>
      </c>
      <c r="BK574">
        <f t="shared" si="186"/>
        <v>1.04143794</v>
      </c>
      <c r="BL574">
        <f t="shared" si="187"/>
        <v>0.74896141094399982</v>
      </c>
      <c r="BM574">
        <f t="shared" si="188"/>
        <v>-6.2322106530803202E-2</v>
      </c>
      <c r="BN574">
        <f t="shared" si="189"/>
        <v>1.6480343606289384E-4</v>
      </c>
    </row>
    <row r="575" spans="1:66" ht="15">
      <c r="A575" s="32">
        <v>7</v>
      </c>
      <c r="B575" s="33">
        <f t="shared" ca="1" si="190"/>
        <v>1413.8919076794211</v>
      </c>
      <c r="C575">
        <f t="shared" si="191"/>
        <v>1382</v>
      </c>
      <c r="D575">
        <f t="shared" ca="1" si="174"/>
        <v>6.9946612421180738</v>
      </c>
      <c r="E575">
        <f t="shared" ca="1" si="192"/>
        <v>7.0006470162123069</v>
      </c>
      <c r="F575">
        <f t="shared" ca="1" si="193"/>
        <v>1413</v>
      </c>
      <c r="G575">
        <f t="shared" ca="1" si="194"/>
        <v>1414</v>
      </c>
      <c r="M575" s="280">
        <v>605</v>
      </c>
      <c r="N575" s="280">
        <f t="shared" si="175"/>
        <v>2.4907049497341971</v>
      </c>
      <c r="AK575">
        <f t="shared" si="176"/>
        <v>-9.1941659999999995E-2</v>
      </c>
      <c r="AL575">
        <f t="shared" si="177"/>
        <v>1.6555141350000002</v>
      </c>
      <c r="AM575">
        <f t="shared" si="178"/>
        <v>1.5716421712749997</v>
      </c>
      <c r="AN575">
        <f t="shared" si="179"/>
        <v>-0.9737759278761251</v>
      </c>
      <c r="AO575">
        <f t="shared" si="180"/>
        <v>0.45016677958146123</v>
      </c>
      <c r="AP575">
        <f t="shared" si="181"/>
        <v>-0.15424597348845687</v>
      </c>
      <c r="AQ575">
        <f t="shared" si="182"/>
        <v>3.9151173141826694E-2</v>
      </c>
      <c r="AR575">
        <f t="shared" si="183"/>
        <v>-6.2478697385751712E-3</v>
      </c>
      <c r="AS575">
        <f t="shared" si="184"/>
        <v>4.4212183906652917E-4</v>
      </c>
      <c r="BJ575">
        <f t="shared" si="185"/>
        <v>1.2716149999999999</v>
      </c>
      <c r="BK575">
        <f t="shared" si="186"/>
        <v>1.043162175</v>
      </c>
      <c r="BL575">
        <f t="shared" si="187"/>
        <v>0.75144346859999989</v>
      </c>
      <c r="BM575">
        <f t="shared" si="188"/>
        <v>-6.2632166195225006E-2</v>
      </c>
      <c r="BN575">
        <f t="shared" si="189"/>
        <v>1.6589756300362438E-4</v>
      </c>
    </row>
    <row r="576" spans="1:66" ht="15">
      <c r="A576" s="32">
        <v>7</v>
      </c>
      <c r="B576" s="33">
        <f t="shared" ca="1" si="190"/>
        <v>1413.8919076794211</v>
      </c>
      <c r="C576">
        <f t="shared" si="191"/>
        <v>1382</v>
      </c>
      <c r="D576">
        <f t="shared" ca="1" si="174"/>
        <v>6.9946612421180738</v>
      </c>
      <c r="E576">
        <f t="shared" ca="1" si="192"/>
        <v>7.0006470162123069</v>
      </c>
      <c r="F576">
        <f t="shared" ca="1" si="193"/>
        <v>1413</v>
      </c>
      <c r="G576">
        <f t="shared" ca="1" si="194"/>
        <v>1414</v>
      </c>
      <c r="M576" s="280">
        <v>606</v>
      </c>
      <c r="N576" s="280">
        <f t="shared" si="175"/>
        <v>2.4958323462091139</v>
      </c>
      <c r="AK576">
        <f t="shared" si="176"/>
        <v>-9.1941659999999995E-2</v>
      </c>
      <c r="AL576">
        <f t="shared" si="177"/>
        <v>1.6582505220000001</v>
      </c>
      <c r="AM576">
        <f t="shared" si="178"/>
        <v>1.5768419763959998</v>
      </c>
      <c r="AN576">
        <f t="shared" si="179"/>
        <v>-0.97861255446290418</v>
      </c>
      <c r="AO576">
        <f t="shared" si="180"/>
        <v>0.45315047628197019</v>
      </c>
      <c r="AP576">
        <f t="shared" si="181"/>
        <v>-0.15552495465412977</v>
      </c>
      <c r="AQ576">
        <f t="shared" si="182"/>
        <v>3.9541057226140944E-2</v>
      </c>
      <c r="AR576">
        <f t="shared" si="183"/>
        <v>-6.3205185894799221E-3</v>
      </c>
      <c r="AS576">
        <f t="shared" si="184"/>
        <v>4.480020115162667E-4</v>
      </c>
      <c r="BJ576">
        <f t="shared" si="185"/>
        <v>1.2716149999999999</v>
      </c>
      <c r="BK576">
        <f t="shared" si="186"/>
        <v>1.0448864099999999</v>
      </c>
      <c r="BL576">
        <f t="shared" si="187"/>
        <v>0.75392963222399989</v>
      </c>
      <c r="BM576">
        <f t="shared" si="188"/>
        <v>-6.2943252546340797E-2</v>
      </c>
      <c r="BN576">
        <f t="shared" si="189"/>
        <v>1.669971288396832E-4</v>
      </c>
    </row>
    <row r="577" spans="1:66" ht="15">
      <c r="A577" s="32">
        <v>7</v>
      </c>
      <c r="B577" s="33">
        <f t="shared" ca="1" si="190"/>
        <v>1413.8919076794211</v>
      </c>
      <c r="C577">
        <f t="shared" si="191"/>
        <v>1382</v>
      </c>
      <c r="D577">
        <f t="shared" ca="1" si="174"/>
        <v>6.9946612421180738</v>
      </c>
      <c r="E577">
        <f t="shared" ca="1" si="192"/>
        <v>7.0006470162123069</v>
      </c>
      <c r="F577">
        <f t="shared" ca="1" si="193"/>
        <v>1413</v>
      </c>
      <c r="G577">
        <f t="shared" ca="1" si="194"/>
        <v>1414</v>
      </c>
      <c r="M577" s="280">
        <v>607</v>
      </c>
      <c r="N577" s="280">
        <f t="shared" si="175"/>
        <v>2.5009612544468367</v>
      </c>
      <c r="AK577">
        <f t="shared" si="176"/>
        <v>-9.1941659999999995E-2</v>
      </c>
      <c r="AL577">
        <f t="shared" si="177"/>
        <v>1.6609869090000002</v>
      </c>
      <c r="AM577">
        <f t="shared" si="178"/>
        <v>1.5820503691389998</v>
      </c>
      <c r="AN577">
        <f t="shared" si="179"/>
        <v>-0.98346516988336719</v>
      </c>
      <c r="AO577">
        <f t="shared" si="180"/>
        <v>0.45614898037658885</v>
      </c>
      <c r="AP577">
        <f t="shared" si="181"/>
        <v>-0.15681240585903658</v>
      </c>
      <c r="AQ577">
        <f t="shared" si="182"/>
        <v>3.9934171481100081E-2</v>
      </c>
      <c r="AR577">
        <f t="shared" si="183"/>
        <v>-6.3938903079290661E-3</v>
      </c>
      <c r="AS577">
        <f t="shared" si="184"/>
        <v>4.5395050048027626E-4</v>
      </c>
      <c r="BJ577">
        <f t="shared" si="185"/>
        <v>1.2716149999999999</v>
      </c>
      <c r="BK577">
        <f t="shared" si="186"/>
        <v>1.0466106449999999</v>
      </c>
      <c r="BL577">
        <f t="shared" si="187"/>
        <v>0.75641990181599983</v>
      </c>
      <c r="BM577">
        <f t="shared" si="188"/>
        <v>-6.3255367281153399E-2</v>
      </c>
      <c r="BN577">
        <f t="shared" si="189"/>
        <v>1.681021515657407E-4</v>
      </c>
    </row>
    <row r="578" spans="1:66" ht="15">
      <c r="A578" s="32">
        <v>7</v>
      </c>
      <c r="B578" s="33">
        <f t="shared" ca="1" si="190"/>
        <v>1413.8919076794211</v>
      </c>
      <c r="C578">
        <f t="shared" si="191"/>
        <v>1382</v>
      </c>
      <c r="D578">
        <f t="shared" ca="1" si="174"/>
        <v>6.9946612421180738</v>
      </c>
      <c r="E578">
        <f t="shared" ca="1" si="192"/>
        <v>7.0006470162123069</v>
      </c>
      <c r="F578">
        <f t="shared" ca="1" si="193"/>
        <v>1413</v>
      </c>
      <c r="G578">
        <f t="shared" ca="1" si="194"/>
        <v>1414</v>
      </c>
      <c r="M578" s="280">
        <v>608</v>
      </c>
      <c r="N578" s="280">
        <f t="shared" si="175"/>
        <v>2.5060916710419585</v>
      </c>
      <c r="AK578">
        <f t="shared" si="176"/>
        <v>-9.1941659999999995E-2</v>
      </c>
      <c r="AL578">
        <f t="shared" si="177"/>
        <v>1.6637232960000001</v>
      </c>
      <c r="AM578">
        <f t="shared" si="178"/>
        <v>1.5872673495039997</v>
      </c>
      <c r="AN578">
        <f t="shared" si="179"/>
        <v>-0.98833380052172815</v>
      </c>
      <c r="AO578">
        <f t="shared" si="180"/>
        <v>0.45916234077490381</v>
      </c>
      <c r="AP578">
        <f t="shared" si="181"/>
        <v>-0.15810836910325735</v>
      </c>
      <c r="AQ578">
        <f t="shared" si="182"/>
        <v>4.0330537280766819E-2</v>
      </c>
      <c r="AR578">
        <f t="shared" si="183"/>
        <v>-6.4679908778818938E-3</v>
      </c>
      <c r="AS578">
        <f t="shared" si="184"/>
        <v>4.5996798515472389E-4</v>
      </c>
      <c r="BJ578">
        <f t="shared" si="185"/>
        <v>1.2716149999999999</v>
      </c>
      <c r="BK578">
        <f t="shared" si="186"/>
        <v>1.0483348800000001</v>
      </c>
      <c r="BL578">
        <f t="shared" si="187"/>
        <v>0.75891427737599981</v>
      </c>
      <c r="BM578">
        <f t="shared" si="188"/>
        <v>-6.35685120966656E-2</v>
      </c>
      <c r="BN578">
        <f t="shared" si="189"/>
        <v>1.6921264920618598E-4</v>
      </c>
    </row>
    <row r="579" spans="1:66" ht="15">
      <c r="A579" s="32">
        <v>7</v>
      </c>
      <c r="B579" s="33">
        <f t="shared" ca="1" si="190"/>
        <v>1413.8919076794211</v>
      </c>
      <c r="C579">
        <f t="shared" si="191"/>
        <v>1382</v>
      </c>
      <c r="D579">
        <f t="shared" ref="D579:D642" ca="1" si="195">INDIRECT(ADDRESS(C579+1,14))</f>
        <v>6.9946612421180738</v>
      </c>
      <c r="E579">
        <f t="shared" ca="1" si="192"/>
        <v>7.0006470162123069</v>
      </c>
      <c r="F579">
        <f t="shared" ca="1" si="193"/>
        <v>1413</v>
      </c>
      <c r="G579">
        <f t="shared" ca="1" si="194"/>
        <v>1414</v>
      </c>
      <c r="M579" s="280">
        <v>609</v>
      </c>
      <c r="N579" s="280">
        <f t="shared" ref="N579:N642" si="196">IF(M579&gt;=$P$1,SUM(BJ579:BN579),SUM(AK579:AS579))</f>
        <v>2.5112235926030522</v>
      </c>
      <c r="AK579">
        <f t="shared" si="176"/>
        <v>-9.1941659999999995E-2</v>
      </c>
      <c r="AL579">
        <f t="shared" si="177"/>
        <v>1.6664596830000002</v>
      </c>
      <c r="AM579">
        <f t="shared" si="178"/>
        <v>1.5924929174909999</v>
      </c>
      <c r="AN579">
        <f t="shared" si="179"/>
        <v>-0.9932184727622011</v>
      </c>
      <c r="AO579">
        <f t="shared" si="180"/>
        <v>0.46219060646714377</v>
      </c>
      <c r="AP579">
        <f t="shared" si="181"/>
        <v>-0.15941288652548613</v>
      </c>
      <c r="AQ579">
        <f t="shared" si="182"/>
        <v>4.0730176105103093E-2</v>
      </c>
      <c r="AR579">
        <f t="shared" si="183"/>
        <v>-6.5428263228608464E-3</v>
      </c>
      <c r="AS579">
        <f t="shared" si="184"/>
        <v>4.660551503535639E-4</v>
      </c>
      <c r="BJ579">
        <f t="shared" si="185"/>
        <v>1.2716149999999999</v>
      </c>
      <c r="BK579">
        <f t="shared" si="186"/>
        <v>1.050059115</v>
      </c>
      <c r="BL579">
        <f t="shared" si="187"/>
        <v>0.76141275890399984</v>
      </c>
      <c r="BM579">
        <f t="shared" si="188"/>
        <v>-6.3882688689880202E-2</v>
      </c>
      <c r="BN579">
        <f t="shared" si="189"/>
        <v>1.7032863981512693E-4</v>
      </c>
    </row>
    <row r="580" spans="1:66" ht="15">
      <c r="A580" s="32">
        <v>7</v>
      </c>
      <c r="B580" s="33">
        <f t="shared" ca="1" si="190"/>
        <v>1413.8919076794211</v>
      </c>
      <c r="C580">
        <f t="shared" si="191"/>
        <v>1382</v>
      </c>
      <c r="D580">
        <f t="shared" ca="1" si="195"/>
        <v>6.9946612421180738</v>
      </c>
      <c r="E580">
        <f t="shared" ca="1" si="192"/>
        <v>7.0006470162123069</v>
      </c>
      <c r="F580">
        <f t="shared" ca="1" si="193"/>
        <v>1413</v>
      </c>
      <c r="G580">
        <f t="shared" ca="1" si="194"/>
        <v>1414</v>
      </c>
      <c r="M580" s="280">
        <v>610</v>
      </c>
      <c r="N580" s="280">
        <f t="shared" si="196"/>
        <v>2.5163570157526376</v>
      </c>
      <c r="AK580">
        <f t="shared" ref="AK580:AK643" si="197">$M580^0*AA$2</f>
        <v>-9.1941659999999995E-2</v>
      </c>
      <c r="AL580">
        <f t="shared" ref="AL580:AL643" si="198">$M580^1*AB$2</f>
        <v>1.6691960700000001</v>
      </c>
      <c r="AM580">
        <f t="shared" ref="AM580:AM643" si="199">$M580^2*AC$2</f>
        <v>1.5977270730999997</v>
      </c>
      <c r="AN580">
        <f t="shared" ref="AN580:AN643" si="200">$M580^3*AD$2</f>
        <v>-0.99811921298900008</v>
      </c>
      <c r="AO580">
        <f t="shared" ref="AO580:AO643" si="201">$M580^4*AE$2</f>
        <v>0.46523382652417999</v>
      </c>
      <c r="AP580">
        <f t="shared" ref="AP580:AP643" si="202">$M580^5*AF$2</f>
        <v>-0.16072600040325921</v>
      </c>
      <c r="AQ580">
        <f t="shared" ref="AQ580:AQ643" si="203">$M580^6*AG$2</f>
        <v>4.113310954031929E-2</v>
      </c>
      <c r="AR580">
        <f t="shared" ref="AR580:AR643" si="204">$M580^7*AH$2</f>
        <v>-6.6184027061473773E-3</v>
      </c>
      <c r="AS580">
        <f t="shared" ref="AS580:AS643" si="205">$M580^8*AI$2</f>
        <v>4.7221268654565047E-4</v>
      </c>
      <c r="BJ580">
        <f t="shared" ref="BJ580:BJ643" si="206">$M580^0*BC$2</f>
        <v>1.2716149999999999</v>
      </c>
      <c r="BK580">
        <f t="shared" ref="BK580:BK643" si="207">$M580^1*BD$2</f>
        <v>1.05178335</v>
      </c>
      <c r="BL580">
        <f t="shared" ref="BL580:BL643" si="208">$M580^2*BE$2</f>
        <v>0.76391534639999992</v>
      </c>
      <c r="BM580">
        <f t="shared" ref="BM580:BM643" si="209">$M580^3*BF$2</f>
        <v>-6.4197898757800007E-2</v>
      </c>
      <c r="BN580">
        <f t="shared" ref="BN580:BN643" si="210">$M580^4*BG$2</f>
        <v>1.7145014147639E-4</v>
      </c>
    </row>
    <row r="581" spans="1:66" ht="15">
      <c r="A581" s="32">
        <v>7</v>
      </c>
      <c r="B581" s="33">
        <f t="shared" ca="1" si="190"/>
        <v>1413.8919076794211</v>
      </c>
      <c r="C581">
        <f t="shared" si="191"/>
        <v>1382</v>
      </c>
      <c r="D581">
        <f t="shared" ca="1" si="195"/>
        <v>6.9946612421180738</v>
      </c>
      <c r="E581">
        <f t="shared" ca="1" si="192"/>
        <v>7.0006470162123069</v>
      </c>
      <c r="F581">
        <f t="shared" ca="1" si="193"/>
        <v>1413</v>
      </c>
      <c r="G581">
        <f t="shared" ca="1" si="194"/>
        <v>1414</v>
      </c>
      <c r="M581" s="280">
        <v>611</v>
      </c>
      <c r="N581" s="280">
        <f t="shared" si="196"/>
        <v>2.5214919371271405</v>
      </c>
      <c r="AK581">
        <f t="shared" si="197"/>
        <v>-9.1941659999999995E-2</v>
      </c>
      <c r="AL581">
        <f t="shared" si="198"/>
        <v>1.6719324570000003</v>
      </c>
      <c r="AM581">
        <f t="shared" si="199"/>
        <v>1.6029698163309998</v>
      </c>
      <c r="AN581">
        <f t="shared" si="200"/>
        <v>-1.0030360475863391</v>
      </c>
      <c r="AO581">
        <f t="shared" si="201"/>
        <v>0.468292050097526</v>
      </c>
      <c r="AP581">
        <f t="shared" si="202"/>
        <v>-0.16204775315318359</v>
      </c>
      <c r="AQ581">
        <f t="shared" si="203"/>
        <v>4.1539359279224017E-2</v>
      </c>
      <c r="AR581">
        <f t="shared" si="204"/>
        <v>-6.6947261309784458E-3</v>
      </c>
      <c r="AS581">
        <f t="shared" si="205"/>
        <v>4.7844128989203276E-4</v>
      </c>
      <c r="BJ581">
        <f t="shared" si="206"/>
        <v>1.2716149999999999</v>
      </c>
      <c r="BK581">
        <f t="shared" si="207"/>
        <v>1.053507585</v>
      </c>
      <c r="BL581">
        <f t="shared" si="208"/>
        <v>0.76642203986399982</v>
      </c>
      <c r="BM581">
        <f t="shared" si="209"/>
        <v>-6.4514143997427803E-2</v>
      </c>
      <c r="BN581">
        <f t="shared" si="210"/>
        <v>1.7257717230352045E-4</v>
      </c>
    </row>
    <row r="582" spans="1:66" ht="15">
      <c r="A582" s="32">
        <v>7</v>
      </c>
      <c r="B582" s="33">
        <f t="shared" ca="1" si="190"/>
        <v>1413.8919076794211</v>
      </c>
      <c r="C582">
        <f t="shared" si="191"/>
        <v>1382</v>
      </c>
      <c r="D582">
        <f t="shared" ca="1" si="195"/>
        <v>6.9946612421180738</v>
      </c>
      <c r="E582">
        <f t="shared" ca="1" si="192"/>
        <v>7.0006470162123069</v>
      </c>
      <c r="F582">
        <f t="shared" ca="1" si="193"/>
        <v>1413</v>
      </c>
      <c r="G582">
        <f t="shared" ca="1" si="194"/>
        <v>1414</v>
      </c>
      <c r="M582" s="280">
        <v>612</v>
      </c>
      <c r="N582" s="280">
        <f t="shared" si="196"/>
        <v>2.526628353376855</v>
      </c>
      <c r="AK582">
        <f t="shared" si="197"/>
        <v>-9.1941659999999995E-2</v>
      </c>
      <c r="AL582">
        <f t="shared" si="198"/>
        <v>1.6746688440000002</v>
      </c>
      <c r="AM582">
        <f t="shared" si="199"/>
        <v>1.6082211471839998</v>
      </c>
      <c r="AN582">
        <f t="shared" si="200"/>
        <v>-1.0079690029384321</v>
      </c>
      <c r="AO582">
        <f t="shared" si="201"/>
        <v>0.4713653264193377</v>
      </c>
      <c r="AP582">
        <f t="shared" si="202"/>
        <v>-0.16337818733116527</v>
      </c>
      <c r="AQ582">
        <f t="shared" si="203"/>
        <v>4.1948947121574508E-2</v>
      </c>
      <c r="AR582">
        <f t="shared" si="204"/>
        <v>-6.7718027407436699E-3</v>
      </c>
      <c r="AS582">
        <f t="shared" si="205"/>
        <v>4.8474166228343416E-4</v>
      </c>
      <c r="BJ582">
        <f t="shared" si="206"/>
        <v>1.2716149999999999</v>
      </c>
      <c r="BK582">
        <f t="shared" si="207"/>
        <v>1.0552318199999999</v>
      </c>
      <c r="BL582">
        <f t="shared" si="208"/>
        <v>0.76893283929599987</v>
      </c>
      <c r="BM582">
        <f t="shared" si="209"/>
        <v>-6.4831426105766407E-2</v>
      </c>
      <c r="BN582">
        <f t="shared" si="210"/>
        <v>1.7370975043978215E-4</v>
      </c>
    </row>
    <row r="583" spans="1:66" ht="15">
      <c r="A583" s="32">
        <v>7</v>
      </c>
      <c r="B583" s="33">
        <f t="shared" ca="1" si="190"/>
        <v>1413.8919076794211</v>
      </c>
      <c r="C583">
        <f t="shared" si="191"/>
        <v>1382</v>
      </c>
      <c r="D583">
        <f t="shared" ca="1" si="195"/>
        <v>6.9946612421180738</v>
      </c>
      <c r="E583">
        <f t="shared" ca="1" si="192"/>
        <v>7.0006470162123069</v>
      </c>
      <c r="F583">
        <f t="shared" ca="1" si="193"/>
        <v>1413</v>
      </c>
      <c r="G583">
        <f t="shared" ca="1" si="194"/>
        <v>1414</v>
      </c>
      <c r="M583" s="280">
        <v>613</v>
      </c>
      <c r="N583" s="280">
        <f t="shared" si="196"/>
        <v>2.5317662611659051</v>
      </c>
      <c r="AK583">
        <f t="shared" si="197"/>
        <v>-9.1941659999999995E-2</v>
      </c>
      <c r="AL583">
        <f t="shared" si="198"/>
        <v>1.6774052310000003</v>
      </c>
      <c r="AM583">
        <f t="shared" si="199"/>
        <v>1.6134810656589997</v>
      </c>
      <c r="AN583">
        <f t="shared" si="200"/>
        <v>-1.0129181054294931</v>
      </c>
      <c r="AO583">
        <f t="shared" si="201"/>
        <v>0.47445370480241333</v>
      </c>
      <c r="AP583">
        <f t="shared" si="202"/>
        <v>-0.16471734563263757</v>
      </c>
      <c r="AQ583">
        <f t="shared" si="203"/>
        <v>4.2361894974427494E-2</v>
      </c>
      <c r="AR583">
        <f t="shared" si="204"/>
        <v>-6.8496387191831253E-3</v>
      </c>
      <c r="AS583">
        <f t="shared" si="205"/>
        <v>4.911145113779161E-4</v>
      </c>
      <c r="BJ583">
        <f t="shared" si="206"/>
        <v>1.2716149999999999</v>
      </c>
      <c r="BK583">
        <f t="shared" si="207"/>
        <v>1.0569560549999999</v>
      </c>
      <c r="BL583">
        <f t="shared" si="208"/>
        <v>0.77144774469599986</v>
      </c>
      <c r="BM583">
        <f t="shared" si="209"/>
        <v>-6.5149746779818607E-2</v>
      </c>
      <c r="BN583">
        <f t="shared" si="210"/>
        <v>1.7484789405815772E-4</v>
      </c>
    </row>
    <row r="584" spans="1:66" ht="15">
      <c r="A584" s="32">
        <v>7</v>
      </c>
      <c r="B584" s="33">
        <f t="shared" ca="1" si="190"/>
        <v>1413.8919076794211</v>
      </c>
      <c r="C584">
        <f t="shared" si="191"/>
        <v>1382</v>
      </c>
      <c r="D584">
        <f t="shared" ca="1" si="195"/>
        <v>6.9946612421180738</v>
      </c>
      <c r="E584">
        <f t="shared" ca="1" si="192"/>
        <v>7.0006470162123069</v>
      </c>
      <c r="F584">
        <f t="shared" ca="1" si="193"/>
        <v>1413</v>
      </c>
      <c r="G584">
        <f t="shared" ca="1" si="194"/>
        <v>1414</v>
      </c>
      <c r="M584" s="280">
        <v>614</v>
      </c>
      <c r="N584" s="280">
        <f t="shared" si="196"/>
        <v>2.5369056571722104</v>
      </c>
      <c r="AK584">
        <f t="shared" si="197"/>
        <v>-9.1941659999999995E-2</v>
      </c>
      <c r="AL584">
        <f t="shared" si="198"/>
        <v>1.6801416180000002</v>
      </c>
      <c r="AM584">
        <f t="shared" si="199"/>
        <v>1.6187495717559999</v>
      </c>
      <c r="AN584">
        <f t="shared" si="200"/>
        <v>-1.0178833814437362</v>
      </c>
      <c r="AO584">
        <f t="shared" si="201"/>
        <v>0.47755723464019356</v>
      </c>
      <c r="AP584">
        <f t="shared" si="202"/>
        <v>-0.16606527089278961</v>
      </c>
      <c r="AQ584">
        <f t="shared" si="203"/>
        <v>4.2778224852490783E-2</v>
      </c>
      <c r="AR584">
        <f t="shared" si="204"/>
        <v>-6.9282402905857807E-3</v>
      </c>
      <c r="AS584">
        <f t="shared" si="205"/>
        <v>4.9756055063872773E-4</v>
      </c>
      <c r="BJ584">
        <f t="shared" si="206"/>
        <v>1.2716149999999999</v>
      </c>
      <c r="BK584">
        <f t="shared" si="207"/>
        <v>1.0586802900000001</v>
      </c>
      <c r="BL584">
        <f t="shared" si="208"/>
        <v>0.77396675606399989</v>
      </c>
      <c r="BM584">
        <f t="shared" si="209"/>
        <v>-6.5469107716587205E-2</v>
      </c>
      <c r="BN584">
        <f t="shared" si="210"/>
        <v>1.7599162136134849E-4</v>
      </c>
    </row>
    <row r="585" spans="1:66" ht="15">
      <c r="A585" s="32">
        <v>7</v>
      </c>
      <c r="B585" s="33">
        <f t="shared" ca="1" si="190"/>
        <v>1413.8919076794211</v>
      </c>
      <c r="C585">
        <f t="shared" si="191"/>
        <v>1382</v>
      </c>
      <c r="D585">
        <f t="shared" ca="1" si="195"/>
        <v>6.9946612421180738</v>
      </c>
      <c r="E585">
        <f t="shared" ca="1" si="192"/>
        <v>7.0006470162123069</v>
      </c>
      <c r="F585">
        <f t="shared" ca="1" si="193"/>
        <v>1413</v>
      </c>
      <c r="G585">
        <f t="shared" ca="1" si="194"/>
        <v>1414</v>
      </c>
      <c r="M585" s="280">
        <v>615</v>
      </c>
      <c r="N585" s="280">
        <f t="shared" si="196"/>
        <v>2.5420465380874502</v>
      </c>
      <c r="AK585">
        <f t="shared" si="197"/>
        <v>-9.1941659999999995E-2</v>
      </c>
      <c r="AL585">
        <f t="shared" si="198"/>
        <v>1.6828780050000001</v>
      </c>
      <c r="AM585">
        <f t="shared" si="199"/>
        <v>1.6240266654749997</v>
      </c>
      <c r="AN585">
        <f t="shared" si="200"/>
        <v>-1.0228648573653751</v>
      </c>
      <c r="AO585">
        <f t="shared" si="201"/>
        <v>0.48067596540676122</v>
      </c>
      <c r="AP585">
        <f t="shared" si="202"/>
        <v>-0.16742200608679456</v>
      </c>
      <c r="AQ585">
        <f t="shared" si="203"/>
        <v>4.3197958878475301E-2</v>
      </c>
      <c r="AR585">
        <f t="shared" si="204"/>
        <v>-7.0076137199885993E-3</v>
      </c>
      <c r="AS585">
        <f t="shared" si="205"/>
        <v>5.040804993723414E-4</v>
      </c>
      <c r="BJ585">
        <f t="shared" si="206"/>
        <v>1.2716149999999999</v>
      </c>
      <c r="BK585">
        <f t="shared" si="207"/>
        <v>1.060404525</v>
      </c>
      <c r="BL585">
        <f t="shared" si="208"/>
        <v>0.77648987339999986</v>
      </c>
      <c r="BM585">
        <f t="shared" si="209"/>
        <v>-6.5789510613075003E-2</v>
      </c>
      <c r="BN585">
        <f t="shared" si="210"/>
        <v>1.7714095058177437E-4</v>
      </c>
    </row>
    <row r="586" spans="1:66" ht="15">
      <c r="A586" s="32">
        <v>7</v>
      </c>
      <c r="B586" s="33">
        <f t="shared" ca="1" si="190"/>
        <v>1413.8919076794211</v>
      </c>
      <c r="C586">
        <f t="shared" si="191"/>
        <v>1382</v>
      </c>
      <c r="D586">
        <f t="shared" ca="1" si="195"/>
        <v>6.9946612421180738</v>
      </c>
      <c r="E586">
        <f t="shared" ca="1" si="192"/>
        <v>7.0006470162123069</v>
      </c>
      <c r="F586">
        <f t="shared" ca="1" si="193"/>
        <v>1413</v>
      </c>
      <c r="G586">
        <f t="shared" ca="1" si="194"/>
        <v>1414</v>
      </c>
      <c r="M586" s="280">
        <v>616</v>
      </c>
      <c r="N586" s="280">
        <f t="shared" si="196"/>
        <v>2.5471889006170181</v>
      </c>
      <c r="AK586">
        <f t="shared" si="197"/>
        <v>-9.1941659999999995E-2</v>
      </c>
      <c r="AL586">
        <f t="shared" si="198"/>
        <v>1.6856143920000002</v>
      </c>
      <c r="AM586">
        <f t="shared" si="199"/>
        <v>1.6293123468159998</v>
      </c>
      <c r="AN586">
        <f t="shared" si="200"/>
        <v>-1.0278625595786242</v>
      </c>
      <c r="AO586">
        <f t="shared" si="201"/>
        <v>0.48380994665684168</v>
      </c>
      <c r="AP586">
        <f t="shared" si="202"/>
        <v>-0.16878759433003809</v>
      </c>
      <c r="AQ586">
        <f t="shared" si="203"/>
        <v>4.36211192834478E-2</v>
      </c>
      <c r="AR586">
        <f t="shared" si="204"/>
        <v>-7.0877653133762809E-3</v>
      </c>
      <c r="AS586">
        <f t="shared" si="205"/>
        <v>5.1067508276667398E-4</v>
      </c>
      <c r="BJ586">
        <f t="shared" si="206"/>
        <v>1.2716149999999999</v>
      </c>
      <c r="BK586">
        <f t="shared" si="207"/>
        <v>1.06212876</v>
      </c>
      <c r="BL586">
        <f t="shared" si="208"/>
        <v>0.77901709670399988</v>
      </c>
      <c r="BM586">
        <f t="shared" si="209"/>
        <v>-6.6110957166284803E-2</v>
      </c>
      <c r="BN586">
        <f t="shared" si="210"/>
        <v>1.7829589998157416E-4</v>
      </c>
    </row>
    <row r="587" spans="1:66" ht="15">
      <c r="A587" s="32">
        <v>7</v>
      </c>
      <c r="B587" s="33">
        <f t="shared" ca="1" si="190"/>
        <v>1413.8919076794211</v>
      </c>
      <c r="C587">
        <f t="shared" si="191"/>
        <v>1382</v>
      </c>
      <c r="D587">
        <f t="shared" ca="1" si="195"/>
        <v>6.9946612421180738</v>
      </c>
      <c r="E587">
        <f t="shared" ca="1" si="192"/>
        <v>7.0006470162123069</v>
      </c>
      <c r="F587">
        <f t="shared" ca="1" si="193"/>
        <v>1413</v>
      </c>
      <c r="G587">
        <f t="shared" ca="1" si="194"/>
        <v>1414</v>
      </c>
      <c r="M587" s="280">
        <v>617</v>
      </c>
      <c r="N587" s="280">
        <f t="shared" si="196"/>
        <v>2.5523327414799906</v>
      </c>
      <c r="AK587">
        <f t="shared" si="197"/>
        <v>-9.1941659999999995E-2</v>
      </c>
      <c r="AL587">
        <f t="shared" si="198"/>
        <v>1.6883507790000001</v>
      </c>
      <c r="AM587">
        <f t="shared" si="199"/>
        <v>1.6346066157789998</v>
      </c>
      <c r="AN587">
        <f t="shared" si="200"/>
        <v>-1.0328765144676972</v>
      </c>
      <c r="AO587">
        <f t="shared" si="201"/>
        <v>0.48695922802580266</v>
      </c>
      <c r="AP587">
        <f t="shared" si="202"/>
        <v>-0.17016207887834664</v>
      </c>
      <c r="AQ587">
        <f t="shared" si="203"/>
        <v>4.4047728407184031E-2</v>
      </c>
      <c r="AR587">
        <f t="shared" si="204"/>
        <v>-7.1687014178816542E-3</v>
      </c>
      <c r="AS587">
        <f t="shared" si="205"/>
        <v>5.1734503192949713E-4</v>
      </c>
      <c r="BJ587">
        <f t="shared" si="206"/>
        <v>1.2716149999999999</v>
      </c>
      <c r="BK587">
        <f t="shared" si="207"/>
        <v>1.063852995</v>
      </c>
      <c r="BL587">
        <f t="shared" si="208"/>
        <v>0.78154842597599983</v>
      </c>
      <c r="BM587">
        <f t="shared" si="209"/>
        <v>-6.6433449073219408E-2</v>
      </c>
      <c r="BN587">
        <f t="shared" si="210"/>
        <v>1.7945648785260517E-4</v>
      </c>
    </row>
    <row r="588" spans="1:66" ht="15">
      <c r="A588" s="32">
        <v>7</v>
      </c>
      <c r="B588" s="33">
        <f t="shared" ca="1" si="190"/>
        <v>1413.8919076794211</v>
      </c>
      <c r="C588">
        <f t="shared" si="191"/>
        <v>1382</v>
      </c>
      <c r="D588">
        <f t="shared" ca="1" si="195"/>
        <v>6.9946612421180738</v>
      </c>
      <c r="E588">
        <f t="shared" ca="1" si="192"/>
        <v>7.0006470162123069</v>
      </c>
      <c r="F588">
        <f t="shared" ca="1" si="193"/>
        <v>1413</v>
      </c>
      <c r="G588">
        <f t="shared" ca="1" si="194"/>
        <v>1414</v>
      </c>
      <c r="M588" s="280">
        <v>618</v>
      </c>
      <c r="N588" s="280">
        <f t="shared" si="196"/>
        <v>2.5574780574090932</v>
      </c>
      <c r="AK588">
        <f t="shared" si="197"/>
        <v>-9.1941659999999995E-2</v>
      </c>
      <c r="AL588">
        <f t="shared" si="198"/>
        <v>1.6910871660000002</v>
      </c>
      <c r="AM588">
        <f t="shared" si="199"/>
        <v>1.6399094723639998</v>
      </c>
      <c r="AN588">
        <f t="shared" si="200"/>
        <v>-1.0379067484168081</v>
      </c>
      <c r="AO588">
        <f t="shared" si="201"/>
        <v>0.49012385922965401</v>
      </c>
      <c r="AP588">
        <f t="shared" si="202"/>
        <v>-0.17154550312821579</v>
      </c>
      <c r="AQ588">
        <f t="shared" si="203"/>
        <v>4.4477808698522622E-2</v>
      </c>
      <c r="AR588">
        <f t="shared" si="204"/>
        <v>-7.2504284219867335E-3</v>
      </c>
      <c r="AS588">
        <f t="shared" si="205"/>
        <v>5.2409108392703326E-4</v>
      </c>
      <c r="BJ588">
        <f t="shared" si="206"/>
        <v>1.2716149999999999</v>
      </c>
      <c r="BK588">
        <f t="shared" si="207"/>
        <v>1.0655772299999999</v>
      </c>
      <c r="BL588">
        <f t="shared" si="208"/>
        <v>0.78408386121599982</v>
      </c>
      <c r="BM588">
        <f t="shared" si="209"/>
        <v>-6.6756988030881606E-2</v>
      </c>
      <c r="BN588">
        <f t="shared" si="210"/>
        <v>1.8062273251644352E-4</v>
      </c>
    </row>
    <row r="589" spans="1:66" ht="15">
      <c r="A589" s="32">
        <v>7</v>
      </c>
      <c r="B589" s="33">
        <f t="shared" ca="1" si="190"/>
        <v>1413.8919076794211</v>
      </c>
      <c r="C589">
        <f t="shared" si="191"/>
        <v>1382</v>
      </c>
      <c r="D589">
        <f t="shared" ca="1" si="195"/>
        <v>6.9946612421180738</v>
      </c>
      <c r="E589">
        <f t="shared" ca="1" si="192"/>
        <v>7.0006470162123069</v>
      </c>
      <c r="F589">
        <f t="shared" ca="1" si="193"/>
        <v>1413</v>
      </c>
      <c r="G589">
        <f t="shared" ca="1" si="194"/>
        <v>1414</v>
      </c>
      <c r="M589" s="280">
        <v>619</v>
      </c>
      <c r="N589" s="280">
        <f t="shared" si="196"/>
        <v>2.5626248451506561</v>
      </c>
      <c r="AK589">
        <f t="shared" si="197"/>
        <v>-9.1941659999999995E-2</v>
      </c>
      <c r="AL589">
        <f t="shared" si="198"/>
        <v>1.6938235530000001</v>
      </c>
      <c r="AM589">
        <f t="shared" si="199"/>
        <v>1.6452209165709999</v>
      </c>
      <c r="AN589">
        <f t="shared" si="200"/>
        <v>-1.042953287810171</v>
      </c>
      <c r="AO589">
        <f t="shared" si="201"/>
        <v>0.49330389006504821</v>
      </c>
      <c r="AP589">
        <f t="shared" si="202"/>
        <v>-0.1729379106170387</v>
      </c>
      <c r="AQ589">
        <f t="shared" si="203"/>
        <v>4.4911382715719435E-2</v>
      </c>
      <c r="AR589">
        <f t="shared" si="204"/>
        <v>-7.3329527557244121E-3</v>
      </c>
      <c r="AS589">
        <f t="shared" si="205"/>
        <v>5.3091398182274186E-4</v>
      </c>
      <c r="BJ589">
        <f t="shared" si="206"/>
        <v>1.2716149999999999</v>
      </c>
      <c r="BK589">
        <f t="shared" si="207"/>
        <v>1.0673014649999999</v>
      </c>
      <c r="BL589">
        <f t="shared" si="208"/>
        <v>0.78662340242399986</v>
      </c>
      <c r="BM589">
        <f t="shared" si="209"/>
        <v>-6.7081575736274199E-2</v>
      </c>
      <c r="BN589">
        <f t="shared" si="210"/>
        <v>1.8179465232438398E-4</v>
      </c>
    </row>
    <row r="590" spans="1:66" ht="15">
      <c r="A590" s="32">
        <v>7</v>
      </c>
      <c r="B590" s="33">
        <f t="shared" ca="1" si="190"/>
        <v>1413.8919076794211</v>
      </c>
      <c r="C590">
        <f t="shared" si="191"/>
        <v>1382</v>
      </c>
      <c r="D590">
        <f t="shared" ca="1" si="195"/>
        <v>6.9946612421180738</v>
      </c>
      <c r="E590">
        <f t="shared" ca="1" si="192"/>
        <v>7.0006470162123069</v>
      </c>
      <c r="F590">
        <f t="shared" ca="1" si="193"/>
        <v>1413</v>
      </c>
      <c r="G590">
        <f t="shared" ca="1" si="194"/>
        <v>1414</v>
      </c>
      <c r="M590" s="280">
        <v>620</v>
      </c>
      <c r="N590" s="280">
        <f t="shared" si="196"/>
        <v>2.5677731014645833</v>
      </c>
      <c r="AK590">
        <f t="shared" si="197"/>
        <v>-9.1941659999999995E-2</v>
      </c>
      <c r="AL590">
        <f t="shared" si="198"/>
        <v>1.6965599400000002</v>
      </c>
      <c r="AM590">
        <f t="shared" si="199"/>
        <v>1.6505409483999998</v>
      </c>
      <c r="AN590">
        <f t="shared" si="200"/>
        <v>-1.0480161590320001</v>
      </c>
      <c r="AO590">
        <f t="shared" si="201"/>
        <v>0.49649937040927999</v>
      </c>
      <c r="AP590">
        <f t="shared" si="202"/>
        <v>-0.17433934502333442</v>
      </c>
      <c r="AQ590">
        <f t="shared" si="203"/>
        <v>4.5348473126802513E-2</v>
      </c>
      <c r="AR590">
        <f t="shared" si="204"/>
        <v>-7.4162808908808265E-3</v>
      </c>
      <c r="AS590">
        <f t="shared" si="205"/>
        <v>5.3781447471629347E-4</v>
      </c>
      <c r="BJ590">
        <f t="shared" si="206"/>
        <v>1.2716149999999999</v>
      </c>
      <c r="BK590">
        <f t="shared" si="207"/>
        <v>1.0690257000000001</v>
      </c>
      <c r="BL590">
        <f t="shared" si="208"/>
        <v>0.78916704959999984</v>
      </c>
      <c r="BM590">
        <f t="shared" si="209"/>
        <v>-6.7407213886400003E-2</v>
      </c>
      <c r="BN590">
        <f t="shared" si="210"/>
        <v>1.8297226565744E-4</v>
      </c>
    </row>
    <row r="591" spans="1:66" ht="15">
      <c r="A591" s="32">
        <v>7</v>
      </c>
      <c r="B591" s="33">
        <f t="shared" ca="1" si="190"/>
        <v>1413.8919076794211</v>
      </c>
      <c r="C591">
        <f t="shared" si="191"/>
        <v>1382</v>
      </c>
      <c r="D591">
        <f t="shared" ca="1" si="195"/>
        <v>6.9946612421180738</v>
      </c>
      <c r="E591">
        <f t="shared" ca="1" si="192"/>
        <v>7.0006470162123069</v>
      </c>
      <c r="F591">
        <f t="shared" ca="1" si="193"/>
        <v>1413</v>
      </c>
      <c r="G591">
        <f t="shared" ca="1" si="194"/>
        <v>1414</v>
      </c>
      <c r="M591" s="280">
        <v>621</v>
      </c>
      <c r="N591" s="280">
        <f t="shared" si="196"/>
        <v>2.5729228231243133</v>
      </c>
      <c r="AK591">
        <f t="shared" si="197"/>
        <v>-9.1941659999999995E-2</v>
      </c>
      <c r="AL591">
        <f t="shared" si="198"/>
        <v>1.6992963270000001</v>
      </c>
      <c r="AM591">
        <f t="shared" si="199"/>
        <v>1.6558695678509998</v>
      </c>
      <c r="AN591">
        <f t="shared" si="200"/>
        <v>-1.0530953884665091</v>
      </c>
      <c r="AO591">
        <f t="shared" si="201"/>
        <v>0.49971035022028631</v>
      </c>
      <c r="AP591">
        <f t="shared" si="202"/>
        <v>-0.1757498501669762</v>
      </c>
      <c r="AQ591">
        <f t="shared" si="203"/>
        <v>4.578910270992765E-2</v>
      </c>
      <c r="AR591">
        <f t="shared" si="204"/>
        <v>-7.5004193411983677E-3</v>
      </c>
      <c r="AS591">
        <f t="shared" si="205"/>
        <v>5.4479331778273373E-4</v>
      </c>
      <c r="BJ591">
        <f t="shared" si="206"/>
        <v>1.2716149999999999</v>
      </c>
      <c r="BK591">
        <f t="shared" si="207"/>
        <v>1.070749935</v>
      </c>
      <c r="BL591">
        <f t="shared" si="208"/>
        <v>0.79171480274399986</v>
      </c>
      <c r="BM591">
        <f t="shared" si="209"/>
        <v>-6.7733904178261806E-2</v>
      </c>
      <c r="BN591">
        <f t="shared" si="210"/>
        <v>1.841555909263438E-4</v>
      </c>
    </row>
    <row r="592" spans="1:66" ht="15">
      <c r="A592" s="32">
        <v>7</v>
      </c>
      <c r="B592" s="33">
        <f t="shared" ca="1" si="190"/>
        <v>1413.8919076794211</v>
      </c>
      <c r="C592">
        <f t="shared" si="191"/>
        <v>1382</v>
      </c>
      <c r="D592">
        <f t="shared" ca="1" si="195"/>
        <v>6.9946612421180738</v>
      </c>
      <c r="E592">
        <f t="shared" ca="1" si="192"/>
        <v>7.0006470162123069</v>
      </c>
      <c r="F592">
        <f t="shared" ca="1" si="193"/>
        <v>1413</v>
      </c>
      <c r="G592">
        <f t="shared" ca="1" si="194"/>
        <v>1414</v>
      </c>
      <c r="M592" s="280">
        <v>622</v>
      </c>
      <c r="N592" s="280">
        <f t="shared" si="196"/>
        <v>2.5780740069167822</v>
      </c>
      <c r="AK592">
        <f t="shared" si="197"/>
        <v>-9.1941659999999995E-2</v>
      </c>
      <c r="AL592">
        <f t="shared" si="198"/>
        <v>1.7020327140000002</v>
      </c>
      <c r="AM592">
        <f t="shared" si="199"/>
        <v>1.6612067749239998</v>
      </c>
      <c r="AN592">
        <f t="shared" si="200"/>
        <v>-1.0581910024979122</v>
      </c>
      <c r="AO592">
        <f t="shared" si="201"/>
        <v>0.50293687953664667</v>
      </c>
      <c r="AP592">
        <f t="shared" si="202"/>
        <v>-0.17716947000941993</v>
      </c>
      <c r="AQ592">
        <f t="shared" si="203"/>
        <v>4.623329435373448E-2</v>
      </c>
      <c r="AR592">
        <f t="shared" si="204"/>
        <v>-7.5853746625793514E-3</v>
      </c>
      <c r="AS592">
        <f t="shared" si="205"/>
        <v>5.5185127231183867E-4</v>
      </c>
      <c r="BJ592">
        <f t="shared" si="206"/>
        <v>1.2716149999999999</v>
      </c>
      <c r="BK592">
        <f t="shared" si="207"/>
        <v>1.07247417</v>
      </c>
      <c r="BL592">
        <f t="shared" si="208"/>
        <v>0.79426666185599981</v>
      </c>
      <c r="BM592">
        <f t="shared" si="209"/>
        <v>-6.806164830886241E-2</v>
      </c>
      <c r="BN592">
        <f t="shared" si="210"/>
        <v>1.8534464657154624E-4</v>
      </c>
    </row>
    <row r="593" spans="1:66" ht="15">
      <c r="A593" s="32">
        <v>7</v>
      </c>
      <c r="B593" s="33">
        <f t="shared" ca="1" si="190"/>
        <v>1413.8919076794211</v>
      </c>
      <c r="C593">
        <f t="shared" si="191"/>
        <v>1382</v>
      </c>
      <c r="D593">
        <f t="shared" ca="1" si="195"/>
        <v>6.9946612421180738</v>
      </c>
      <c r="E593">
        <f t="shared" ca="1" si="192"/>
        <v>7.0006470162123069</v>
      </c>
      <c r="F593">
        <f t="shared" ca="1" si="193"/>
        <v>1413</v>
      </c>
      <c r="G593">
        <f t="shared" ca="1" si="194"/>
        <v>1414</v>
      </c>
      <c r="M593" s="280">
        <v>623</v>
      </c>
      <c r="N593" s="280">
        <f t="shared" si="196"/>
        <v>2.5832266496423877</v>
      </c>
      <c r="AK593">
        <f t="shared" si="197"/>
        <v>-9.1941659999999995E-2</v>
      </c>
      <c r="AL593">
        <f t="shared" si="198"/>
        <v>1.7047691010000001</v>
      </c>
      <c r="AM593">
        <f t="shared" si="199"/>
        <v>1.6665525696189998</v>
      </c>
      <c r="AN593">
        <f t="shared" si="200"/>
        <v>-1.0633030275104232</v>
      </c>
      <c r="AO593">
        <f t="shared" si="201"/>
        <v>0.50617900847758279</v>
      </c>
      <c r="AP593">
        <f t="shared" si="202"/>
        <v>-0.17859824865393248</v>
      </c>
      <c r="AQ593">
        <f t="shared" si="203"/>
        <v>4.668107105770318E-2</v>
      </c>
      <c r="AR593">
        <f t="shared" si="204"/>
        <v>-7.6711534532903462E-3</v>
      </c>
      <c r="AS593">
        <f t="shared" si="205"/>
        <v>5.5898910574765897E-4</v>
      </c>
      <c r="BJ593">
        <f t="shared" si="206"/>
        <v>1.2716149999999999</v>
      </c>
      <c r="BK593">
        <f t="shared" si="207"/>
        <v>1.074198405</v>
      </c>
      <c r="BL593">
        <f t="shared" si="208"/>
        <v>0.79682262693599981</v>
      </c>
      <c r="BM593">
        <f t="shared" si="209"/>
        <v>-6.8390447975204605E-2</v>
      </c>
      <c r="BN593">
        <f t="shared" si="210"/>
        <v>1.8653945106321686E-4</v>
      </c>
    </row>
    <row r="594" spans="1:66" ht="15">
      <c r="A594" s="32">
        <v>7</v>
      </c>
      <c r="B594" s="33">
        <f t="shared" ca="1" si="190"/>
        <v>1413.8919076794211</v>
      </c>
      <c r="C594">
        <f t="shared" si="191"/>
        <v>1382</v>
      </c>
      <c r="D594">
        <f t="shared" ca="1" si="195"/>
        <v>6.9946612421180738</v>
      </c>
      <c r="E594">
        <f t="shared" ca="1" si="192"/>
        <v>7.0006470162123069</v>
      </c>
      <c r="F594">
        <f t="shared" ca="1" si="193"/>
        <v>1413</v>
      </c>
      <c r="G594">
        <f t="shared" ca="1" si="194"/>
        <v>1414</v>
      </c>
      <c r="M594" s="280">
        <v>624</v>
      </c>
      <c r="N594" s="280">
        <f t="shared" si="196"/>
        <v>2.5883807481149557</v>
      </c>
      <c r="AK594">
        <f t="shared" si="197"/>
        <v>-9.1941659999999995E-2</v>
      </c>
      <c r="AL594">
        <f t="shared" si="198"/>
        <v>1.7075054880000002</v>
      </c>
      <c r="AM594">
        <f t="shared" si="199"/>
        <v>1.6719069519359999</v>
      </c>
      <c r="AN594">
        <f t="shared" si="200"/>
        <v>-1.0684314898882561</v>
      </c>
      <c r="AO594">
        <f t="shared" si="201"/>
        <v>0.50943678724295882</v>
      </c>
      <c r="AP594">
        <f t="shared" si="202"/>
        <v>-0.18003623034581998</v>
      </c>
      <c r="AQ594">
        <f t="shared" si="203"/>
        <v>4.713245593251171E-2</v>
      </c>
      <c r="AR594">
        <f t="shared" si="204"/>
        <v>-7.7577623541671614E-3</v>
      </c>
      <c r="AS594">
        <f t="shared" si="205"/>
        <v>5.6620759172825721E-4</v>
      </c>
      <c r="BJ594">
        <f t="shared" si="206"/>
        <v>1.2716149999999999</v>
      </c>
      <c r="BK594">
        <f t="shared" si="207"/>
        <v>1.0759226399999999</v>
      </c>
      <c r="BL594">
        <f t="shared" si="208"/>
        <v>0.79938269798399986</v>
      </c>
      <c r="BM594">
        <f t="shared" si="209"/>
        <v>-6.8720304874291205E-2</v>
      </c>
      <c r="BN594">
        <f t="shared" si="210"/>
        <v>1.877400229012439E-4</v>
      </c>
    </row>
    <row r="595" spans="1:66" ht="15">
      <c r="A595" s="32">
        <v>7</v>
      </c>
      <c r="B595" s="33">
        <f t="shared" ca="1" si="190"/>
        <v>1413.8919076794211</v>
      </c>
      <c r="C595">
        <f t="shared" si="191"/>
        <v>1382</v>
      </c>
      <c r="D595">
        <f t="shared" ca="1" si="195"/>
        <v>6.9946612421180738</v>
      </c>
      <c r="E595">
        <f t="shared" ca="1" si="192"/>
        <v>7.0006470162123069</v>
      </c>
      <c r="F595">
        <f t="shared" ca="1" si="193"/>
        <v>1413</v>
      </c>
      <c r="G595">
        <f t="shared" ca="1" si="194"/>
        <v>1414</v>
      </c>
      <c r="M595" s="280">
        <v>625</v>
      </c>
      <c r="N595" s="280">
        <f t="shared" si="196"/>
        <v>2.5935362991616984</v>
      </c>
      <c r="AK595">
        <f t="shared" si="197"/>
        <v>-9.1941659999999995E-2</v>
      </c>
      <c r="AL595">
        <f t="shared" si="198"/>
        <v>1.7102418750000001</v>
      </c>
      <c r="AM595">
        <f t="shared" si="199"/>
        <v>1.6772699218749998</v>
      </c>
      <c r="AN595">
        <f t="shared" si="200"/>
        <v>-1.0735764160156251</v>
      </c>
      <c r="AO595">
        <f t="shared" si="201"/>
        <v>0.51271026611328119</v>
      </c>
      <c r="AP595">
        <f t="shared" si="202"/>
        <v>-0.18148345947265626</v>
      </c>
      <c r="AQ595">
        <f t="shared" si="203"/>
        <v>4.7587472200393673E-2</v>
      </c>
      <c r="AR595">
        <f t="shared" si="204"/>
        <v>-7.8452080488204956E-3</v>
      </c>
      <c r="AS595">
        <f t="shared" si="205"/>
        <v>5.7350751012563695E-4</v>
      </c>
      <c r="BJ595">
        <f t="shared" si="206"/>
        <v>1.2716149999999999</v>
      </c>
      <c r="BK595">
        <f t="shared" si="207"/>
        <v>1.0776468749999999</v>
      </c>
      <c r="BL595">
        <f t="shared" si="208"/>
        <v>0.80194687499999984</v>
      </c>
      <c r="BM595">
        <f t="shared" si="209"/>
        <v>-6.9051220703124999E-2</v>
      </c>
      <c r="BN595">
        <f t="shared" si="210"/>
        <v>1.8894638061523437E-4</v>
      </c>
    </row>
    <row r="596" spans="1:66" ht="15">
      <c r="A596" s="32">
        <v>7</v>
      </c>
      <c r="B596" s="33">
        <f t="shared" ca="1" si="190"/>
        <v>1413.8919076794211</v>
      </c>
      <c r="C596">
        <f t="shared" si="191"/>
        <v>1382</v>
      </c>
      <c r="D596">
        <f t="shared" ca="1" si="195"/>
        <v>6.9946612421180738</v>
      </c>
      <c r="E596">
        <f t="shared" ca="1" si="192"/>
        <v>7.0006470162123069</v>
      </c>
      <c r="F596">
        <f t="shared" ca="1" si="193"/>
        <v>1413</v>
      </c>
      <c r="G596">
        <f t="shared" ca="1" si="194"/>
        <v>1414</v>
      </c>
      <c r="M596" s="280">
        <v>626</v>
      </c>
      <c r="N596" s="280">
        <f t="shared" si="196"/>
        <v>2.598693299623184</v>
      </c>
      <c r="AK596">
        <f t="shared" si="197"/>
        <v>-9.1941659999999995E-2</v>
      </c>
      <c r="AL596">
        <f t="shared" si="198"/>
        <v>1.7129782620000003</v>
      </c>
      <c r="AM596">
        <f t="shared" si="199"/>
        <v>1.6826414794359998</v>
      </c>
      <c r="AN596">
        <f t="shared" si="200"/>
        <v>-1.0787378322767442</v>
      </c>
      <c r="AO596">
        <f t="shared" si="201"/>
        <v>0.51599949544969881</v>
      </c>
      <c r="AP596">
        <f t="shared" si="202"/>
        <v>-0.18293998056451127</v>
      </c>
      <c r="AQ596">
        <f t="shared" si="203"/>
        <v>4.8046143195496702E-2</v>
      </c>
      <c r="AR596">
        <f t="shared" si="204"/>
        <v>-7.9334972638422461E-3</v>
      </c>
      <c r="AS596">
        <f t="shared" si="205"/>
        <v>5.8088964708586429E-4</v>
      </c>
      <c r="BJ596">
        <f t="shared" si="206"/>
        <v>1.2716149999999999</v>
      </c>
      <c r="BK596">
        <f t="shared" si="207"/>
        <v>1.0793711100000001</v>
      </c>
      <c r="BL596">
        <f t="shared" si="208"/>
        <v>0.80451515798399986</v>
      </c>
      <c r="BM596">
        <f t="shared" si="209"/>
        <v>-6.9383197158708804E-2</v>
      </c>
      <c r="BN596">
        <f t="shared" si="210"/>
        <v>1.9015854276451392E-4</v>
      </c>
    </row>
    <row r="597" spans="1:66" ht="15">
      <c r="A597" s="32">
        <v>7</v>
      </c>
      <c r="B597" s="33">
        <f t="shared" ca="1" si="190"/>
        <v>1413.8919076794211</v>
      </c>
      <c r="C597">
        <f t="shared" si="191"/>
        <v>1382</v>
      </c>
      <c r="D597">
        <f t="shared" ca="1" si="195"/>
        <v>6.9946612421180738</v>
      </c>
      <c r="E597">
        <f t="shared" ca="1" si="192"/>
        <v>7.0006470162123069</v>
      </c>
      <c r="F597">
        <f t="shared" ca="1" si="193"/>
        <v>1413</v>
      </c>
      <c r="G597">
        <f t="shared" ca="1" si="194"/>
        <v>1414</v>
      </c>
      <c r="M597" s="280">
        <v>627</v>
      </c>
      <c r="N597" s="280">
        <f t="shared" si="196"/>
        <v>2.6038517463532949</v>
      </c>
      <c r="AK597">
        <f t="shared" si="197"/>
        <v>-9.1941659999999995E-2</v>
      </c>
      <c r="AL597">
        <f t="shared" si="198"/>
        <v>1.7157146490000001</v>
      </c>
      <c r="AM597">
        <f t="shared" si="199"/>
        <v>1.6880216246189998</v>
      </c>
      <c r="AN597">
        <f t="shared" si="200"/>
        <v>-1.0839157650558271</v>
      </c>
      <c r="AO597">
        <f t="shared" si="201"/>
        <v>0.51930452569400276</v>
      </c>
      <c r="AP597">
        <f t="shared" si="202"/>
        <v>-0.18440583829417925</v>
      </c>
      <c r="AQ597">
        <f t="shared" si="203"/>
        <v>4.8508492364241471E-2</v>
      </c>
      <c r="AR597">
        <f t="shared" si="204"/>
        <v>-8.0226367690124784E-3</v>
      </c>
      <c r="AS597">
        <f t="shared" si="205"/>
        <v>5.8835479506938286E-4</v>
      </c>
      <c r="BJ597">
        <f t="shared" si="206"/>
        <v>1.2716149999999999</v>
      </c>
      <c r="BK597">
        <f t="shared" si="207"/>
        <v>1.081095345</v>
      </c>
      <c r="BL597">
        <f t="shared" si="208"/>
        <v>0.80708754693599982</v>
      </c>
      <c r="BM597">
        <f t="shared" si="209"/>
        <v>-6.9716235938045407E-2</v>
      </c>
      <c r="BN597">
        <f t="shared" si="210"/>
        <v>1.9137652793812686E-4</v>
      </c>
    </row>
    <row r="598" spans="1:66" ht="15">
      <c r="A598" s="32">
        <v>7</v>
      </c>
      <c r="B598" s="33">
        <f t="shared" ca="1" si="190"/>
        <v>1413.8919076794211</v>
      </c>
      <c r="C598">
        <f t="shared" si="191"/>
        <v>1382</v>
      </c>
      <c r="D598">
        <f t="shared" ca="1" si="195"/>
        <v>6.9946612421180738</v>
      </c>
      <c r="E598">
        <f t="shared" ca="1" si="192"/>
        <v>7.0006470162123069</v>
      </c>
      <c r="F598">
        <f t="shared" ca="1" si="193"/>
        <v>1413</v>
      </c>
      <c r="G598">
        <f t="shared" ca="1" si="194"/>
        <v>1414</v>
      </c>
      <c r="M598" s="280">
        <v>628</v>
      </c>
      <c r="N598" s="280">
        <f t="shared" si="196"/>
        <v>2.6090116362191971</v>
      </c>
      <c r="AK598">
        <f t="shared" si="197"/>
        <v>-9.1941659999999995E-2</v>
      </c>
      <c r="AL598">
        <f t="shared" si="198"/>
        <v>1.7184510360000003</v>
      </c>
      <c r="AM598">
        <f t="shared" si="199"/>
        <v>1.6934103574239998</v>
      </c>
      <c r="AN598">
        <f t="shared" si="200"/>
        <v>-1.0891102407370881</v>
      </c>
      <c r="AO598">
        <f t="shared" si="201"/>
        <v>0.52262540736862662</v>
      </c>
      <c r="AP598">
        <f t="shared" si="202"/>
        <v>-0.18588107747740729</v>
      </c>
      <c r="AQ598">
        <f t="shared" si="203"/>
        <v>4.8974543265681236E-2</v>
      </c>
      <c r="AR598">
        <f t="shared" si="204"/>
        <v>-8.1126333775070631E-3</v>
      </c>
      <c r="AS598">
        <f t="shared" si="205"/>
        <v>5.9590375289152273E-4</v>
      </c>
      <c r="BJ598">
        <f t="shared" si="206"/>
        <v>1.2716149999999999</v>
      </c>
      <c r="BK598">
        <f t="shared" si="207"/>
        <v>1.08281958</v>
      </c>
      <c r="BL598">
        <f t="shared" si="208"/>
        <v>0.80966404185599983</v>
      </c>
      <c r="BM598">
        <f t="shared" si="209"/>
        <v>-7.005033873813761E-2</v>
      </c>
      <c r="BN598">
        <f t="shared" si="210"/>
        <v>1.9260035475483623E-4</v>
      </c>
    </row>
    <row r="599" spans="1:66" ht="15">
      <c r="A599" s="32">
        <v>7</v>
      </c>
      <c r="B599" s="33">
        <f t="shared" ca="1" si="190"/>
        <v>1413.8919076794211</v>
      </c>
      <c r="C599">
        <f t="shared" si="191"/>
        <v>1382</v>
      </c>
      <c r="D599">
        <f t="shared" ca="1" si="195"/>
        <v>6.9946612421180738</v>
      </c>
      <c r="E599">
        <f t="shared" ca="1" si="192"/>
        <v>7.0006470162123069</v>
      </c>
      <c r="F599">
        <f t="shared" ca="1" si="193"/>
        <v>1413</v>
      </c>
      <c r="G599">
        <f t="shared" ca="1" si="194"/>
        <v>1414</v>
      </c>
      <c r="M599" s="280">
        <v>629</v>
      </c>
      <c r="N599" s="280">
        <f t="shared" si="196"/>
        <v>2.6141729661013011</v>
      </c>
      <c r="AK599">
        <f t="shared" si="197"/>
        <v>-9.1941659999999995E-2</v>
      </c>
      <c r="AL599">
        <f t="shared" si="198"/>
        <v>1.7211874230000002</v>
      </c>
      <c r="AM599">
        <f t="shared" si="199"/>
        <v>1.6988076778509997</v>
      </c>
      <c r="AN599">
        <f t="shared" si="200"/>
        <v>-1.0943212857047411</v>
      </c>
      <c r="AO599">
        <f t="shared" si="201"/>
        <v>0.52596219107664632</v>
      </c>
      <c r="AP599">
        <f t="shared" si="202"/>
        <v>-0.18736574307312354</v>
      </c>
      <c r="AQ599">
        <f t="shared" si="203"/>
        <v>4.9444319571861982E-2</v>
      </c>
      <c r="AR599">
        <f t="shared" si="204"/>
        <v>-8.2034939461059705E-3</v>
      </c>
      <c r="AS599">
        <f t="shared" si="205"/>
        <v>6.0353732576320419E-4</v>
      </c>
      <c r="BJ599">
        <f t="shared" si="206"/>
        <v>1.2716149999999999</v>
      </c>
      <c r="BK599">
        <f t="shared" si="207"/>
        <v>1.084543815</v>
      </c>
      <c r="BL599">
        <f t="shared" si="208"/>
        <v>0.81224464274399988</v>
      </c>
      <c r="BM599">
        <f t="shared" si="209"/>
        <v>-7.0385507255988203E-2</v>
      </c>
      <c r="BN599">
        <f t="shared" si="210"/>
        <v>1.9383004186312381E-4</v>
      </c>
    </row>
    <row r="600" spans="1:66" ht="15">
      <c r="A600" s="32">
        <v>7</v>
      </c>
      <c r="B600" s="33">
        <f t="shared" ca="1" si="190"/>
        <v>1413.8919076794211</v>
      </c>
      <c r="C600">
        <f t="shared" si="191"/>
        <v>1382</v>
      </c>
      <c r="D600">
        <f t="shared" ca="1" si="195"/>
        <v>6.9946612421180738</v>
      </c>
      <c r="E600">
        <f t="shared" ca="1" si="192"/>
        <v>7.0006470162123069</v>
      </c>
      <c r="F600">
        <f t="shared" ca="1" si="193"/>
        <v>1413</v>
      </c>
      <c r="G600">
        <f t="shared" ca="1" si="194"/>
        <v>1414</v>
      </c>
      <c r="M600" s="280">
        <v>630</v>
      </c>
      <c r="N600" s="280">
        <f t="shared" si="196"/>
        <v>2.6193357328932274</v>
      </c>
      <c r="AK600">
        <f t="shared" si="197"/>
        <v>-9.1941659999999995E-2</v>
      </c>
      <c r="AL600">
        <f t="shared" si="198"/>
        <v>1.7239238100000003</v>
      </c>
      <c r="AM600">
        <f t="shared" si="199"/>
        <v>1.7042135858999998</v>
      </c>
      <c r="AN600">
        <f t="shared" si="200"/>
        <v>-1.0995489263430001</v>
      </c>
      <c r="AO600">
        <f t="shared" si="201"/>
        <v>0.52931492750178</v>
      </c>
      <c r="AP600">
        <f t="shared" si="202"/>
        <v>-0.18885988018366562</v>
      </c>
      <c r="AQ600">
        <f t="shared" si="203"/>
        <v>4.9917845068183121E-2</v>
      </c>
      <c r="AR600">
        <f t="shared" si="204"/>
        <v>-8.2952253754022386E-3</v>
      </c>
      <c r="AS600">
        <f t="shared" si="205"/>
        <v>6.1125632533183657E-4</v>
      </c>
      <c r="BJ600">
        <f t="shared" si="206"/>
        <v>1.2716149999999999</v>
      </c>
      <c r="BK600">
        <f t="shared" si="207"/>
        <v>1.0862680499999999</v>
      </c>
      <c r="BL600">
        <f t="shared" si="208"/>
        <v>0.81482934959999986</v>
      </c>
      <c r="BM600">
        <f t="shared" si="209"/>
        <v>-7.07217431886E-2</v>
      </c>
      <c r="BN600">
        <f t="shared" si="210"/>
        <v>1.9506560794119E-4</v>
      </c>
    </row>
    <row r="601" spans="1:66" ht="15">
      <c r="A601" s="32">
        <v>7</v>
      </c>
      <c r="B601" s="33">
        <f t="shared" ca="1" si="190"/>
        <v>1413.8919076794211</v>
      </c>
      <c r="C601">
        <f t="shared" si="191"/>
        <v>1382</v>
      </c>
      <c r="D601">
        <f t="shared" ca="1" si="195"/>
        <v>6.9946612421180738</v>
      </c>
      <c r="E601">
        <f t="shared" ca="1" si="192"/>
        <v>7.0006470162123069</v>
      </c>
      <c r="F601">
        <f t="shared" ca="1" si="193"/>
        <v>1413</v>
      </c>
      <c r="G601">
        <f t="shared" ca="1" si="194"/>
        <v>1414</v>
      </c>
      <c r="M601" s="280">
        <v>631</v>
      </c>
      <c r="N601" s="280">
        <f t="shared" si="196"/>
        <v>2.6244999335017694</v>
      </c>
      <c r="AK601">
        <f t="shared" si="197"/>
        <v>-9.1941659999999995E-2</v>
      </c>
      <c r="AL601">
        <f t="shared" si="198"/>
        <v>1.7266601970000002</v>
      </c>
      <c r="AM601">
        <f t="shared" si="199"/>
        <v>1.7096280815709999</v>
      </c>
      <c r="AN601">
        <f t="shared" si="200"/>
        <v>-1.1047931890360791</v>
      </c>
      <c r="AO601">
        <f t="shared" si="201"/>
        <v>0.53268366740838824</v>
      </c>
      <c r="AP601">
        <f t="shared" si="202"/>
        <v>-0.19036353405500903</v>
      </c>
      <c r="AQ601">
        <f t="shared" si="203"/>
        <v>5.03951436537588E-2</v>
      </c>
      <c r="AR601">
        <f t="shared" si="204"/>
        <v>-8.3878346100116127E-3</v>
      </c>
      <c r="AS601">
        <f t="shared" si="205"/>
        <v>6.1906156972241276E-4</v>
      </c>
      <c r="BJ601">
        <f t="shared" si="206"/>
        <v>1.2716149999999999</v>
      </c>
      <c r="BK601">
        <f t="shared" si="207"/>
        <v>1.0879922849999999</v>
      </c>
      <c r="BL601">
        <f t="shared" si="208"/>
        <v>0.81741816242399989</v>
      </c>
      <c r="BM601">
        <f t="shared" si="209"/>
        <v>-7.1059048232975805E-2</v>
      </c>
      <c r="BN601">
        <f t="shared" si="210"/>
        <v>1.9630707169695396E-4</v>
      </c>
    </row>
    <row r="602" spans="1:66" ht="15">
      <c r="A602" s="32">
        <v>7</v>
      </c>
      <c r="B602" s="33">
        <f t="shared" ca="1" si="190"/>
        <v>1413.8919076794211</v>
      </c>
      <c r="C602">
        <f t="shared" si="191"/>
        <v>1382</v>
      </c>
      <c r="D602">
        <f t="shared" ca="1" si="195"/>
        <v>6.9946612421180738</v>
      </c>
      <c r="E602">
        <f t="shared" ca="1" si="192"/>
        <v>7.0006470162123069</v>
      </c>
      <c r="F602">
        <f t="shared" ca="1" si="193"/>
        <v>1413</v>
      </c>
      <c r="G602">
        <f t="shared" ca="1" si="194"/>
        <v>1414</v>
      </c>
      <c r="M602" s="280">
        <v>632</v>
      </c>
      <c r="N602" s="280">
        <f t="shared" si="196"/>
        <v>2.6296655648468623</v>
      </c>
      <c r="AK602">
        <f t="shared" si="197"/>
        <v>-9.1941659999999995E-2</v>
      </c>
      <c r="AL602">
        <f t="shared" si="198"/>
        <v>1.7293965840000001</v>
      </c>
      <c r="AM602">
        <f t="shared" si="199"/>
        <v>1.7150511648639999</v>
      </c>
      <c r="AN602">
        <f t="shared" si="200"/>
        <v>-1.1100541001681921</v>
      </c>
      <c r="AO602">
        <f t="shared" si="201"/>
        <v>0.53606846164147404</v>
      </c>
      <c r="AP602">
        <f t="shared" si="202"/>
        <v>-0.19187675007699545</v>
      </c>
      <c r="AQ602">
        <f t="shared" si="203"/>
        <v>5.087623934177974E-2</v>
      </c>
      <c r="AR602">
        <f t="shared" si="204"/>
        <v>-8.4813286387828233E-3</v>
      </c>
      <c r="AS602">
        <f t="shared" si="205"/>
        <v>6.2695388357880038E-4</v>
      </c>
      <c r="BJ602">
        <f t="shared" si="206"/>
        <v>1.2716149999999999</v>
      </c>
      <c r="BK602">
        <f t="shared" si="207"/>
        <v>1.0897165200000001</v>
      </c>
      <c r="BL602">
        <f t="shared" si="208"/>
        <v>0.82001108121599986</v>
      </c>
      <c r="BM602">
        <f t="shared" si="209"/>
        <v>-7.1397424086118405E-2</v>
      </c>
      <c r="BN602">
        <f t="shared" si="210"/>
        <v>1.9755445186805351E-4</v>
      </c>
    </row>
    <row r="603" spans="1:66" ht="15">
      <c r="A603" s="32">
        <v>7</v>
      </c>
      <c r="B603" s="33">
        <f t="shared" ca="1" si="190"/>
        <v>1413.8919076794211</v>
      </c>
      <c r="C603">
        <f t="shared" si="191"/>
        <v>1382</v>
      </c>
      <c r="D603">
        <f t="shared" ca="1" si="195"/>
        <v>6.9946612421180738</v>
      </c>
      <c r="E603">
        <f t="shared" ca="1" si="192"/>
        <v>7.0006470162123069</v>
      </c>
      <c r="F603">
        <f t="shared" ca="1" si="193"/>
        <v>1413</v>
      </c>
      <c r="G603">
        <f t="shared" ca="1" si="194"/>
        <v>1414</v>
      </c>
      <c r="M603" s="280">
        <v>633</v>
      </c>
      <c r="N603" s="280">
        <f t="shared" si="196"/>
        <v>2.6348326238615414</v>
      </c>
      <c r="AK603">
        <f t="shared" si="197"/>
        <v>-9.1941659999999995E-2</v>
      </c>
      <c r="AL603">
        <f t="shared" si="198"/>
        <v>1.7321329710000002</v>
      </c>
      <c r="AM603">
        <f t="shared" si="199"/>
        <v>1.7204828357789999</v>
      </c>
      <c r="AN603">
        <f t="shared" si="200"/>
        <v>-1.1153316861235532</v>
      </c>
      <c r="AO603">
        <f t="shared" si="201"/>
        <v>0.53946936112668264</v>
      </c>
      <c r="AP603">
        <f t="shared" si="202"/>
        <v>-0.19339957378356112</v>
      </c>
      <c r="AQ603">
        <f t="shared" si="203"/>
        <v>5.1361156259875668E-2</v>
      </c>
      <c r="AR603">
        <f t="shared" si="204"/>
        <v>-8.5757144950085757E-3</v>
      </c>
      <c r="AS603">
        <f t="shared" si="205"/>
        <v>6.349340981052303E-4</v>
      </c>
      <c r="BJ603">
        <f t="shared" si="206"/>
        <v>1.2716149999999999</v>
      </c>
      <c r="BK603">
        <f t="shared" si="207"/>
        <v>1.091440755</v>
      </c>
      <c r="BL603">
        <f t="shared" si="208"/>
        <v>0.82260810597599987</v>
      </c>
      <c r="BM603">
        <f t="shared" si="209"/>
        <v>-7.1736872445030603E-2</v>
      </c>
      <c r="BN603">
        <f t="shared" si="210"/>
        <v>1.9880776722184517E-4</v>
      </c>
    </row>
    <row r="604" spans="1:66" ht="15">
      <c r="A604" s="32">
        <v>7</v>
      </c>
      <c r="B604" s="33">
        <f t="shared" ca="1" si="190"/>
        <v>1413.8919076794211</v>
      </c>
      <c r="C604">
        <f t="shared" si="191"/>
        <v>1382</v>
      </c>
      <c r="D604">
        <f t="shared" ca="1" si="195"/>
        <v>6.9946612421180738</v>
      </c>
      <c r="E604">
        <f t="shared" ca="1" si="192"/>
        <v>7.0006470162123069</v>
      </c>
      <c r="F604">
        <f t="shared" ca="1" si="193"/>
        <v>1413</v>
      </c>
      <c r="G604">
        <f t="shared" ca="1" si="194"/>
        <v>1414</v>
      </c>
      <c r="M604" s="280">
        <v>634</v>
      </c>
      <c r="N604" s="280">
        <f t="shared" si="196"/>
        <v>2.6400011074919085</v>
      </c>
      <c r="AK604">
        <f t="shared" si="197"/>
        <v>-9.1941659999999995E-2</v>
      </c>
      <c r="AL604">
        <f t="shared" si="198"/>
        <v>1.7348693580000001</v>
      </c>
      <c r="AM604">
        <f t="shared" si="199"/>
        <v>1.7259230943159998</v>
      </c>
      <c r="AN604">
        <f t="shared" si="200"/>
        <v>-1.1206259732863761</v>
      </c>
      <c r="AO604">
        <f t="shared" si="201"/>
        <v>0.5428864168703017</v>
      </c>
      <c r="AP604">
        <f t="shared" si="202"/>
        <v>-0.19493205085296514</v>
      </c>
      <c r="AQ604">
        <f t="shared" si="203"/>
        <v>5.184991865047836E-2</v>
      </c>
      <c r="AR604">
        <f t="shared" si="204"/>
        <v>-8.6709992566371737E-3</v>
      </c>
      <c r="AS604">
        <f t="shared" si="205"/>
        <v>6.4300305110798206E-4</v>
      </c>
      <c r="BJ604">
        <f t="shared" si="206"/>
        <v>1.2716149999999999</v>
      </c>
      <c r="BK604">
        <f t="shared" si="207"/>
        <v>1.09316499</v>
      </c>
      <c r="BL604">
        <f t="shared" si="208"/>
        <v>0.82520923670399982</v>
      </c>
      <c r="BM604">
        <f t="shared" si="209"/>
        <v>-7.20773950067152E-2</v>
      </c>
      <c r="BN604">
        <f t="shared" si="210"/>
        <v>2.0006703655540416E-4</v>
      </c>
    </row>
    <row r="605" spans="1:66" ht="15">
      <c r="A605" s="32">
        <v>7</v>
      </c>
      <c r="B605" s="33">
        <f t="shared" ca="1" si="190"/>
        <v>1413.8919076794211</v>
      </c>
      <c r="C605">
        <f t="shared" si="191"/>
        <v>1382</v>
      </c>
      <c r="D605">
        <f t="shared" ca="1" si="195"/>
        <v>6.9946612421180738</v>
      </c>
      <c r="E605">
        <f t="shared" ca="1" si="192"/>
        <v>7.0006470162123069</v>
      </c>
      <c r="F605">
        <f t="shared" ca="1" si="193"/>
        <v>1413</v>
      </c>
      <c r="G605">
        <f t="shared" ca="1" si="194"/>
        <v>1414</v>
      </c>
      <c r="M605" s="280">
        <v>635</v>
      </c>
      <c r="N605" s="280">
        <f t="shared" si="196"/>
        <v>2.645171012697106</v>
      </c>
      <c r="AK605">
        <f t="shared" si="197"/>
        <v>-9.1941659999999995E-2</v>
      </c>
      <c r="AL605">
        <f t="shared" si="198"/>
        <v>1.7376057450000002</v>
      </c>
      <c r="AM605">
        <f t="shared" si="199"/>
        <v>1.7313719404749999</v>
      </c>
      <c r="AN605">
        <f t="shared" si="200"/>
        <v>-1.1259369880408752</v>
      </c>
      <c r="AO605">
        <f t="shared" si="201"/>
        <v>0.54631967995926123</v>
      </c>
      <c r="AP605">
        <f t="shared" si="202"/>
        <v>-0.19647422710801798</v>
      </c>
      <c r="AQ605">
        <f t="shared" si="203"/>
        <v>5.2342550871185174E-2</v>
      </c>
      <c r="AR605">
        <f t="shared" si="204"/>
        <v>-8.7671900464848292E-3</v>
      </c>
      <c r="AS605">
        <f t="shared" si="205"/>
        <v>6.5116158703726833E-4</v>
      </c>
      <c r="BJ605">
        <f t="shared" si="206"/>
        <v>1.2716149999999999</v>
      </c>
      <c r="BK605">
        <f t="shared" si="207"/>
        <v>1.094889225</v>
      </c>
      <c r="BL605">
        <f t="shared" si="208"/>
        <v>0.82781447339999981</v>
      </c>
      <c r="BM605">
        <f t="shared" si="209"/>
        <v>-7.2418993468175E-2</v>
      </c>
      <c r="BN605">
        <f t="shared" si="210"/>
        <v>2.013322786955244E-4</v>
      </c>
    </row>
    <row r="606" spans="1:66" ht="15">
      <c r="A606" s="32">
        <v>7</v>
      </c>
      <c r="B606" s="33">
        <f t="shared" ca="1" si="190"/>
        <v>1413.8919076794211</v>
      </c>
      <c r="C606">
        <f t="shared" si="191"/>
        <v>1382</v>
      </c>
      <c r="D606">
        <f t="shared" ca="1" si="195"/>
        <v>6.9946612421180738</v>
      </c>
      <c r="E606">
        <f t="shared" ca="1" si="192"/>
        <v>7.0006470162123069</v>
      </c>
      <c r="F606">
        <f t="shared" ca="1" si="193"/>
        <v>1413</v>
      </c>
      <c r="G606">
        <f t="shared" ca="1" si="194"/>
        <v>1414</v>
      </c>
      <c r="M606" s="280">
        <v>636</v>
      </c>
      <c r="N606" s="280">
        <f t="shared" si="196"/>
        <v>2.6503423364492638</v>
      </c>
      <c r="AK606">
        <f t="shared" si="197"/>
        <v>-9.1941659999999995E-2</v>
      </c>
      <c r="AL606">
        <f t="shared" si="198"/>
        <v>1.7403421320000001</v>
      </c>
      <c r="AM606">
        <f t="shared" si="199"/>
        <v>1.7368293742559997</v>
      </c>
      <c r="AN606">
        <f t="shared" si="200"/>
        <v>-1.1312647567712641</v>
      </c>
      <c r="AO606">
        <f t="shared" si="201"/>
        <v>0.54976920156113351</v>
      </c>
      <c r="AP606">
        <f t="shared" si="202"/>
        <v>-0.19802614851630965</v>
      </c>
      <c r="AQ606">
        <f t="shared" si="203"/>
        <v>5.2839077395123266E-2</v>
      </c>
      <c r="AR606">
        <f t="shared" si="204"/>
        <v>-8.8642940324486497E-3</v>
      </c>
      <c r="AS606">
        <f t="shared" si="205"/>
        <v>6.5941055702931897E-4</v>
      </c>
      <c r="BJ606">
        <f t="shared" si="206"/>
        <v>1.2716149999999999</v>
      </c>
      <c r="BK606">
        <f t="shared" si="207"/>
        <v>1.0966134599999999</v>
      </c>
      <c r="BL606">
        <f t="shared" si="208"/>
        <v>0.83042381606399984</v>
      </c>
      <c r="BM606">
        <f t="shared" si="209"/>
        <v>-7.2761669526412803E-2</v>
      </c>
      <c r="BN606">
        <f t="shared" si="210"/>
        <v>2.0260351249871847E-4</v>
      </c>
    </row>
    <row r="607" spans="1:66" ht="15">
      <c r="A607" s="32">
        <v>7</v>
      </c>
      <c r="B607" s="33">
        <f t="shared" ca="1" si="190"/>
        <v>1413.8919076794211</v>
      </c>
      <c r="C607">
        <f t="shared" si="191"/>
        <v>1382</v>
      </c>
      <c r="D607">
        <f t="shared" ca="1" si="195"/>
        <v>6.9946612421180738</v>
      </c>
      <c r="E607">
        <f t="shared" ca="1" si="192"/>
        <v>7.0006470162123069</v>
      </c>
      <c r="F607">
        <f t="shared" ca="1" si="193"/>
        <v>1413</v>
      </c>
      <c r="G607">
        <f t="shared" ca="1" si="194"/>
        <v>1414</v>
      </c>
      <c r="M607" s="280">
        <v>637</v>
      </c>
      <c r="N607" s="280">
        <f t="shared" si="196"/>
        <v>2.6555150757334807</v>
      </c>
      <c r="AK607">
        <f t="shared" si="197"/>
        <v>-9.1941659999999995E-2</v>
      </c>
      <c r="AL607">
        <f t="shared" si="198"/>
        <v>1.7430785190000002</v>
      </c>
      <c r="AM607">
        <f t="shared" si="199"/>
        <v>1.7422953956589997</v>
      </c>
      <c r="AN607">
        <f t="shared" si="200"/>
        <v>-1.1366093058617572</v>
      </c>
      <c r="AO607">
        <f t="shared" si="201"/>
        <v>0.55323503292413334</v>
      </c>
      <c r="AP607">
        <f t="shared" si="202"/>
        <v>-0.19958786119043817</v>
      </c>
      <c r="AQ607">
        <f t="shared" si="203"/>
        <v>5.3339522811314273E-2</v>
      </c>
      <c r="AR607">
        <f t="shared" si="204"/>
        <v>-8.9623184277202832E-3</v>
      </c>
      <c r="AS607">
        <f t="shared" si="205"/>
        <v>6.6775081894866251E-4</v>
      </c>
      <c r="BJ607">
        <f t="shared" si="206"/>
        <v>1.2716149999999999</v>
      </c>
      <c r="BK607">
        <f t="shared" si="207"/>
        <v>1.0983376949999999</v>
      </c>
      <c r="BL607">
        <f t="shared" si="208"/>
        <v>0.83303726469599981</v>
      </c>
      <c r="BM607">
        <f t="shared" si="209"/>
        <v>-7.3105424878431399E-2</v>
      </c>
      <c r="BN607">
        <f t="shared" si="210"/>
        <v>2.0388075685121772E-4</v>
      </c>
    </row>
    <row r="608" spans="1:66" ht="15">
      <c r="A608" s="32">
        <v>7</v>
      </c>
      <c r="B608" s="33">
        <f t="shared" ca="1" si="190"/>
        <v>1413.8919076794211</v>
      </c>
      <c r="C608">
        <f t="shared" si="191"/>
        <v>1382</v>
      </c>
      <c r="D608">
        <f t="shared" ca="1" si="195"/>
        <v>6.9946612421180738</v>
      </c>
      <c r="E608">
        <f t="shared" ca="1" si="192"/>
        <v>7.0006470162123069</v>
      </c>
      <c r="F608">
        <f t="shared" ca="1" si="193"/>
        <v>1413</v>
      </c>
      <c r="G608">
        <f t="shared" ca="1" si="194"/>
        <v>1414</v>
      </c>
      <c r="M608" s="280">
        <v>638</v>
      </c>
      <c r="N608" s="280">
        <f t="shared" si="196"/>
        <v>2.6606892275477811</v>
      </c>
      <c r="AK608">
        <f t="shared" si="197"/>
        <v>-9.1941659999999995E-2</v>
      </c>
      <c r="AL608">
        <f t="shared" si="198"/>
        <v>1.7458149060000001</v>
      </c>
      <c r="AM608">
        <f t="shared" si="199"/>
        <v>1.7477700046839999</v>
      </c>
      <c r="AN608">
        <f t="shared" si="200"/>
        <v>-1.1419706616965681</v>
      </c>
      <c r="AO608">
        <f t="shared" si="201"/>
        <v>0.55671722537711765</v>
      </c>
      <c r="AP608">
        <f t="shared" si="202"/>
        <v>-0.20115941138823798</v>
      </c>
      <c r="AQ608">
        <f t="shared" si="203"/>
        <v>5.384391182503967E-2</v>
      </c>
      <c r="AR608">
        <f t="shared" si="204"/>
        <v>-9.0612704910002471E-3</v>
      </c>
      <c r="AS608">
        <f t="shared" si="205"/>
        <v>6.7618323743061013E-4</v>
      </c>
      <c r="BJ608">
        <f t="shared" si="206"/>
        <v>1.2716149999999999</v>
      </c>
      <c r="BK608">
        <f t="shared" si="207"/>
        <v>1.1000619300000001</v>
      </c>
      <c r="BL608">
        <f t="shared" si="208"/>
        <v>0.83565481929599983</v>
      </c>
      <c r="BM608">
        <f t="shared" si="209"/>
        <v>-7.3450261221233604E-2</v>
      </c>
      <c r="BN608">
        <f t="shared" si="210"/>
        <v>2.0516403066897217E-4</v>
      </c>
    </row>
    <row r="609" spans="1:66" ht="15">
      <c r="A609" s="32">
        <v>7</v>
      </c>
      <c r="B609" s="33">
        <f t="shared" ca="1" si="190"/>
        <v>1413.8919076794211</v>
      </c>
      <c r="C609">
        <f t="shared" si="191"/>
        <v>1382</v>
      </c>
      <c r="D609">
        <f t="shared" ca="1" si="195"/>
        <v>6.9946612421180738</v>
      </c>
      <c r="E609">
        <f t="shared" ca="1" si="192"/>
        <v>7.0006470162123069</v>
      </c>
      <c r="F609">
        <f t="shared" ca="1" si="193"/>
        <v>1413</v>
      </c>
      <c r="G609">
        <f t="shared" ca="1" si="194"/>
        <v>1414</v>
      </c>
      <c r="M609" s="280">
        <v>639</v>
      </c>
      <c r="N609" s="280">
        <f t="shared" si="196"/>
        <v>2.6658647889030846</v>
      </c>
      <c r="AK609">
        <f t="shared" si="197"/>
        <v>-9.1941659999999995E-2</v>
      </c>
      <c r="AL609">
        <f t="shared" si="198"/>
        <v>1.7485512930000002</v>
      </c>
      <c r="AM609">
        <f t="shared" si="199"/>
        <v>1.7532532013309998</v>
      </c>
      <c r="AN609">
        <f t="shared" si="200"/>
        <v>-1.1473488506599112</v>
      </c>
      <c r="AO609">
        <f t="shared" si="201"/>
        <v>0.560215830329586</v>
      </c>
      <c r="AP609">
        <f t="shared" si="202"/>
        <v>-0.20274084551300814</v>
      </c>
      <c r="AQ609">
        <f t="shared" si="203"/>
        <v>5.4352269258206597E-2</v>
      </c>
      <c r="AR609">
        <f t="shared" si="204"/>
        <v>-9.1611575267129298E-3</v>
      </c>
      <c r="AS609">
        <f t="shared" si="205"/>
        <v>6.8470868392393974E-4</v>
      </c>
      <c r="BJ609">
        <f t="shared" si="206"/>
        <v>1.2716149999999999</v>
      </c>
      <c r="BK609">
        <f t="shared" si="207"/>
        <v>1.101786165</v>
      </c>
      <c r="BL609">
        <f t="shared" si="208"/>
        <v>0.83827647986399989</v>
      </c>
      <c r="BM609">
        <f t="shared" si="209"/>
        <v>-7.3796180251822205E-2</v>
      </c>
      <c r="BN609">
        <f t="shared" si="210"/>
        <v>2.0645335289765044E-4</v>
      </c>
    </row>
    <row r="610" spans="1:66" ht="15">
      <c r="A610" s="32">
        <v>7</v>
      </c>
      <c r="B610" s="33">
        <f t="shared" ca="1" si="190"/>
        <v>1413.8919076794211</v>
      </c>
      <c r="C610">
        <f t="shared" si="191"/>
        <v>1382</v>
      </c>
      <c r="D610">
        <f t="shared" ca="1" si="195"/>
        <v>6.9946612421180738</v>
      </c>
      <c r="E610">
        <f t="shared" ca="1" si="192"/>
        <v>7.0006470162123069</v>
      </c>
      <c r="F610">
        <f t="shared" ca="1" si="193"/>
        <v>1413</v>
      </c>
      <c r="G610">
        <f t="shared" ca="1" si="194"/>
        <v>1414</v>
      </c>
      <c r="M610" s="280">
        <v>640</v>
      </c>
      <c r="N610" s="280">
        <f t="shared" si="196"/>
        <v>2.6710417568231644</v>
      </c>
      <c r="AK610">
        <f t="shared" si="197"/>
        <v>-9.1941659999999995E-2</v>
      </c>
      <c r="AL610">
        <f t="shared" si="198"/>
        <v>1.7512876800000001</v>
      </c>
      <c r="AM610">
        <f t="shared" si="199"/>
        <v>1.7587449855999999</v>
      </c>
      <c r="AN610">
        <f t="shared" si="200"/>
        <v>-1.1527438991360002</v>
      </c>
      <c r="AO610">
        <f t="shared" si="201"/>
        <v>0.56373089927167996</v>
      </c>
      <c r="AP610">
        <f t="shared" si="202"/>
        <v>-0.20433221011374084</v>
      </c>
      <c r="AQ610">
        <f t="shared" si="203"/>
        <v>5.4864620049714374E-2</v>
      </c>
      <c r="AR610">
        <f t="shared" si="204"/>
        <v>-9.2619868852222703E-3</v>
      </c>
      <c r="AS610">
        <f t="shared" si="205"/>
        <v>6.9332803673378095E-4</v>
      </c>
      <c r="BJ610">
        <f t="shared" si="206"/>
        <v>1.2716149999999999</v>
      </c>
      <c r="BK610">
        <f t="shared" si="207"/>
        <v>1.1035104</v>
      </c>
      <c r="BL610">
        <f t="shared" si="208"/>
        <v>0.84090224639999989</v>
      </c>
      <c r="BM610">
        <f t="shared" si="209"/>
        <v>-7.4143183667200005E-2</v>
      </c>
      <c r="BN610">
        <f t="shared" si="210"/>
        <v>2.0774874251264E-4</v>
      </c>
    </row>
    <row r="611" spans="1:66" ht="15">
      <c r="A611" s="32">
        <v>7</v>
      </c>
      <c r="B611" s="33">
        <f t="shared" ca="1" si="190"/>
        <v>1413.8919076794211</v>
      </c>
      <c r="C611">
        <f t="shared" si="191"/>
        <v>1382</v>
      </c>
      <c r="D611">
        <f t="shared" ca="1" si="195"/>
        <v>6.9946612421180738</v>
      </c>
      <c r="E611">
        <f t="shared" ca="1" si="192"/>
        <v>7.0006470162123069</v>
      </c>
      <c r="F611">
        <f t="shared" ca="1" si="193"/>
        <v>1413</v>
      </c>
      <c r="G611">
        <f t="shared" ca="1" si="194"/>
        <v>1414</v>
      </c>
      <c r="M611" s="280">
        <v>641</v>
      </c>
      <c r="N611" s="280">
        <f t="shared" si="196"/>
        <v>2.6762201283446232</v>
      </c>
      <c r="AK611">
        <f t="shared" si="197"/>
        <v>-9.1941659999999995E-2</v>
      </c>
      <c r="AL611">
        <f t="shared" si="198"/>
        <v>1.7540240670000002</v>
      </c>
      <c r="AM611">
        <f t="shared" si="199"/>
        <v>1.7642453574909998</v>
      </c>
      <c r="AN611">
        <f t="shared" si="200"/>
        <v>-1.1581558335090492</v>
      </c>
      <c r="AO611">
        <f t="shared" si="201"/>
        <v>0.56726248377418376</v>
      </c>
      <c r="AP611">
        <f t="shared" si="202"/>
        <v>-0.20593355188534962</v>
      </c>
      <c r="AQ611">
        <f t="shared" si="203"/>
        <v>5.5380989255821515E-2</v>
      </c>
      <c r="AR611">
        <f t="shared" si="204"/>
        <v>-9.3637659630481131E-3</v>
      </c>
      <c r="AS611">
        <f t="shared" si="205"/>
        <v>7.0204218106470289E-4</v>
      </c>
      <c r="BJ611">
        <f t="shared" si="206"/>
        <v>1.2716149999999999</v>
      </c>
      <c r="BK611">
        <f t="shared" si="207"/>
        <v>1.105234635</v>
      </c>
      <c r="BL611">
        <f t="shared" si="208"/>
        <v>0.84353211890399982</v>
      </c>
      <c r="BM611">
        <f t="shared" si="209"/>
        <v>-7.4491273164369806E-2</v>
      </c>
      <c r="BN611">
        <f t="shared" si="210"/>
        <v>2.0905021851904692E-4</v>
      </c>
    </row>
    <row r="612" spans="1:66" ht="15">
      <c r="A612" s="32">
        <v>7</v>
      </c>
      <c r="B612" s="33">
        <f t="shared" ca="1" si="190"/>
        <v>1413.8919076794211</v>
      </c>
      <c r="C612">
        <f t="shared" si="191"/>
        <v>1382</v>
      </c>
      <c r="D612">
        <f t="shared" ca="1" si="195"/>
        <v>6.9946612421180738</v>
      </c>
      <c r="E612">
        <f t="shared" ca="1" si="192"/>
        <v>7.0006470162123069</v>
      </c>
      <c r="F612">
        <f t="shared" ca="1" si="193"/>
        <v>1413</v>
      </c>
      <c r="G612">
        <f t="shared" ca="1" si="194"/>
        <v>1414</v>
      </c>
      <c r="M612" s="280">
        <v>642</v>
      </c>
      <c r="N612" s="280">
        <f t="shared" si="196"/>
        <v>2.6813999005168481</v>
      </c>
      <c r="AK612">
        <f t="shared" si="197"/>
        <v>-9.1941659999999995E-2</v>
      </c>
      <c r="AL612">
        <f t="shared" si="198"/>
        <v>1.7567604540000001</v>
      </c>
      <c r="AM612">
        <f t="shared" si="199"/>
        <v>1.7697543170039998</v>
      </c>
      <c r="AN612">
        <f t="shared" si="200"/>
        <v>-1.1635846801632721</v>
      </c>
      <c r="AO612">
        <f t="shared" si="201"/>
        <v>0.57081063548852373</v>
      </c>
      <c r="AP612">
        <f t="shared" si="202"/>
        <v>-0.20754491766889788</v>
      </c>
      <c r="AQ612">
        <f t="shared" si="203"/>
        <v>5.5901402050513312E-2</v>
      </c>
      <c r="AR612">
        <f t="shared" si="204"/>
        <v>-9.4665022030832376E-3</v>
      </c>
      <c r="AS612">
        <f t="shared" si="205"/>
        <v>7.1085200906400453E-4</v>
      </c>
      <c r="BJ612">
        <f t="shared" si="206"/>
        <v>1.2716149999999999</v>
      </c>
      <c r="BK612">
        <f t="shared" si="207"/>
        <v>1.1069588699999999</v>
      </c>
      <c r="BL612">
        <f t="shared" si="208"/>
        <v>0.8461660973759999</v>
      </c>
      <c r="BM612">
        <f t="shared" si="209"/>
        <v>-7.4840450440334411E-2</v>
      </c>
      <c r="BN612">
        <f t="shared" si="210"/>
        <v>2.10357799951696E-4</v>
      </c>
    </row>
    <row r="613" spans="1:66" ht="15">
      <c r="A613" s="32">
        <v>7</v>
      </c>
      <c r="B613" s="33">
        <f t="shared" ca="1" si="190"/>
        <v>1413.8919076794211</v>
      </c>
      <c r="C613">
        <f t="shared" si="191"/>
        <v>1382</v>
      </c>
      <c r="D613">
        <f t="shared" ca="1" si="195"/>
        <v>6.9946612421180738</v>
      </c>
      <c r="E613">
        <f t="shared" ca="1" si="192"/>
        <v>7.0006470162123069</v>
      </c>
      <c r="F613">
        <f t="shared" ca="1" si="193"/>
        <v>1413</v>
      </c>
      <c r="G613">
        <f t="shared" ca="1" si="194"/>
        <v>1414</v>
      </c>
      <c r="M613" s="280">
        <v>643</v>
      </c>
      <c r="N613" s="280">
        <f t="shared" si="196"/>
        <v>2.6865810704019828</v>
      </c>
      <c r="AK613">
        <f t="shared" si="197"/>
        <v>-9.1941659999999995E-2</v>
      </c>
      <c r="AL613">
        <f t="shared" si="198"/>
        <v>1.7594968410000003</v>
      </c>
      <c r="AM613">
        <f t="shared" si="199"/>
        <v>1.7752718641389997</v>
      </c>
      <c r="AN613">
        <f t="shared" si="200"/>
        <v>-1.1690304654828831</v>
      </c>
      <c r="AO613">
        <f t="shared" si="201"/>
        <v>0.57437540614676885</v>
      </c>
      <c r="AP613">
        <f t="shared" si="202"/>
        <v>-0.20916635445182716</v>
      </c>
      <c r="AQ613">
        <f t="shared" si="203"/>
        <v>5.6425883725870055E-2</v>
      </c>
      <c r="AR613">
        <f t="shared" si="204"/>
        <v>-9.5702030948110802E-3</v>
      </c>
      <c r="AS613">
        <f t="shared" si="205"/>
        <v>7.1975841986520893E-4</v>
      </c>
      <c r="BJ613">
        <f t="shared" si="206"/>
        <v>1.2716149999999999</v>
      </c>
      <c r="BK613">
        <f t="shared" si="207"/>
        <v>1.1086831049999999</v>
      </c>
      <c r="BL613">
        <f t="shared" si="208"/>
        <v>0.84880418181599981</v>
      </c>
      <c r="BM613">
        <f t="shared" si="209"/>
        <v>-7.5190717192096607E-2</v>
      </c>
      <c r="BN613">
        <f t="shared" si="210"/>
        <v>2.1167150587513068E-4</v>
      </c>
    </row>
    <row r="614" spans="1:66" ht="15">
      <c r="A614" s="32">
        <v>7</v>
      </c>
      <c r="B614" s="33">
        <f t="shared" ca="1" si="190"/>
        <v>1413.8919076794211</v>
      </c>
      <c r="C614">
        <f t="shared" si="191"/>
        <v>1382</v>
      </c>
      <c r="D614">
        <f t="shared" ca="1" si="195"/>
        <v>6.9946612421180738</v>
      </c>
      <c r="E614">
        <f t="shared" ca="1" si="192"/>
        <v>7.0006470162123069</v>
      </c>
      <c r="F614">
        <f t="shared" ca="1" si="193"/>
        <v>1413</v>
      </c>
      <c r="G614">
        <f t="shared" ca="1" si="194"/>
        <v>1414</v>
      </c>
      <c r="M614" s="280">
        <v>644</v>
      </c>
      <c r="N614" s="280">
        <f t="shared" si="196"/>
        <v>2.6917636350748921</v>
      </c>
      <c r="AK614">
        <f t="shared" si="197"/>
        <v>-9.1941659999999995E-2</v>
      </c>
      <c r="AL614">
        <f t="shared" si="198"/>
        <v>1.7622332280000002</v>
      </c>
      <c r="AM614">
        <f t="shared" si="199"/>
        <v>1.7807979988959999</v>
      </c>
      <c r="AN614">
        <f t="shared" si="200"/>
        <v>-1.1744932158520962</v>
      </c>
      <c r="AO614">
        <f t="shared" si="201"/>
        <v>0.57795684756163013</v>
      </c>
      <c r="AP614">
        <f t="shared" si="202"/>
        <v>-0.21079790936818546</v>
      </c>
      <c r="AQ614">
        <f t="shared" si="203"/>
        <v>5.6954459692435774E-2</v>
      </c>
      <c r="AR614">
        <f t="shared" si="204"/>
        <v>-9.6748761745241146E-3</v>
      </c>
      <c r="AS614">
        <f t="shared" si="205"/>
        <v>7.2876231963175985E-4</v>
      </c>
      <c r="BJ614">
        <f t="shared" si="206"/>
        <v>1.2716149999999999</v>
      </c>
      <c r="BK614">
        <f t="shared" si="207"/>
        <v>1.1104073400000001</v>
      </c>
      <c r="BL614">
        <f t="shared" si="208"/>
        <v>0.85144637222399988</v>
      </c>
      <c r="BM614">
        <f t="shared" si="209"/>
        <v>-7.554207511665921E-2</v>
      </c>
      <c r="BN614">
        <f t="shared" si="210"/>
        <v>2.1299135538361318E-4</v>
      </c>
    </row>
    <row r="615" spans="1:66" ht="15">
      <c r="A615" s="32">
        <v>7</v>
      </c>
      <c r="B615" s="33">
        <f t="shared" ca="1" si="190"/>
        <v>1413.8919076794211</v>
      </c>
      <c r="C615">
        <f t="shared" si="191"/>
        <v>1382</v>
      </c>
      <c r="D615">
        <f t="shared" ca="1" si="195"/>
        <v>6.9946612421180738</v>
      </c>
      <c r="E615">
        <f t="shared" ca="1" si="192"/>
        <v>7.0006470162123069</v>
      </c>
      <c r="F615">
        <f t="shared" ca="1" si="193"/>
        <v>1413</v>
      </c>
      <c r="G615">
        <f t="shared" ca="1" si="194"/>
        <v>1414</v>
      </c>
      <c r="M615" s="280">
        <v>645</v>
      </c>
      <c r="N615" s="280">
        <f t="shared" si="196"/>
        <v>2.6969475916231258</v>
      </c>
      <c r="AK615">
        <f t="shared" si="197"/>
        <v>-9.1941659999999995E-2</v>
      </c>
      <c r="AL615">
        <f t="shared" si="198"/>
        <v>1.7649696150000003</v>
      </c>
      <c r="AM615">
        <f t="shared" si="199"/>
        <v>1.7863327212749998</v>
      </c>
      <c r="AN615">
        <f t="shared" si="200"/>
        <v>-1.1799729576551252</v>
      </c>
      <c r="AO615">
        <f t="shared" si="201"/>
        <v>0.58155501162646117</v>
      </c>
      <c r="AP615">
        <f t="shared" si="202"/>
        <v>-0.21243962969885569</v>
      </c>
      <c r="AQ615">
        <f t="shared" si="203"/>
        <v>5.7487155479587562E-2</v>
      </c>
      <c r="AR615">
        <f t="shared" si="204"/>
        <v>-9.7805290255429337E-3</v>
      </c>
      <c r="AS615">
        <f t="shared" si="205"/>
        <v>7.3786462160092565E-4</v>
      </c>
      <c r="BJ615">
        <f t="shared" si="206"/>
        <v>1.2716149999999999</v>
      </c>
      <c r="BK615">
        <f t="shared" si="207"/>
        <v>1.112131575</v>
      </c>
      <c r="BL615">
        <f t="shared" si="208"/>
        <v>0.85409266859999988</v>
      </c>
      <c r="BM615">
        <f t="shared" si="209"/>
        <v>-7.589452591102501E-2</v>
      </c>
      <c r="BN615">
        <f t="shared" si="210"/>
        <v>2.1431736760112437E-4</v>
      </c>
    </row>
    <row r="616" spans="1:66" ht="15">
      <c r="A616" s="32">
        <v>7</v>
      </c>
      <c r="B616" s="33">
        <f t="shared" ca="1" si="190"/>
        <v>1413.8919076794211</v>
      </c>
      <c r="C616">
        <f t="shared" si="191"/>
        <v>1382</v>
      </c>
      <c r="D616">
        <f t="shared" ca="1" si="195"/>
        <v>6.9946612421180738</v>
      </c>
      <c r="E616">
        <f t="shared" ca="1" si="192"/>
        <v>7.0006470162123069</v>
      </c>
      <c r="F616">
        <f t="shared" ca="1" si="193"/>
        <v>1413</v>
      </c>
      <c r="G616">
        <f t="shared" ca="1" si="194"/>
        <v>1414</v>
      </c>
      <c r="M616" s="280">
        <v>646</v>
      </c>
      <c r="N616" s="280">
        <f t="shared" si="196"/>
        <v>2.7021329371468861</v>
      </c>
      <c r="AK616">
        <f t="shared" si="197"/>
        <v>-9.1941659999999995E-2</v>
      </c>
      <c r="AL616">
        <f t="shared" si="198"/>
        <v>1.7677060020000002</v>
      </c>
      <c r="AM616">
        <f t="shared" si="199"/>
        <v>1.7918760312759998</v>
      </c>
      <c r="AN616">
        <f t="shared" si="200"/>
        <v>-1.1854697172761841</v>
      </c>
      <c r="AO616">
        <f t="shared" si="201"/>
        <v>0.58516995031525787</v>
      </c>
      <c r="AP616">
        <f t="shared" si="202"/>
        <v>-0.21409156287178391</v>
      </c>
      <c r="AQ616">
        <f t="shared" si="203"/>
        <v>5.8023996735905498E-2</v>
      </c>
      <c r="AR616">
        <f t="shared" si="204"/>
        <v>-9.8871692784360098E-3</v>
      </c>
      <c r="AS616">
        <f t="shared" si="205"/>
        <v>7.4706624612790593E-4</v>
      </c>
      <c r="BJ616">
        <f t="shared" si="206"/>
        <v>1.2716149999999999</v>
      </c>
      <c r="BK616">
        <f t="shared" si="207"/>
        <v>1.11385581</v>
      </c>
      <c r="BL616">
        <f t="shared" si="208"/>
        <v>0.85674307094399982</v>
      </c>
      <c r="BM616">
        <f t="shared" si="209"/>
        <v>-7.6248071272196807E-2</v>
      </c>
      <c r="BN616">
        <f t="shared" si="210"/>
        <v>2.1564956168136382E-4</v>
      </c>
    </row>
    <row r="617" spans="1:66" ht="15">
      <c r="A617" s="32">
        <v>7</v>
      </c>
      <c r="B617" s="33">
        <f t="shared" ca="1" si="190"/>
        <v>1413.8919076794211</v>
      </c>
      <c r="C617">
        <f t="shared" si="191"/>
        <v>1382</v>
      </c>
      <c r="D617">
        <f t="shared" ca="1" si="195"/>
        <v>6.9946612421180738</v>
      </c>
      <c r="E617">
        <f t="shared" ca="1" si="192"/>
        <v>7.0006470162123069</v>
      </c>
      <c r="F617">
        <f t="shared" ca="1" si="193"/>
        <v>1413</v>
      </c>
      <c r="G617">
        <f t="shared" ca="1" si="194"/>
        <v>1414</v>
      </c>
      <c r="M617" s="280">
        <v>647</v>
      </c>
      <c r="N617" s="280">
        <f t="shared" si="196"/>
        <v>2.7073196687589962</v>
      </c>
      <c r="AK617">
        <f t="shared" si="197"/>
        <v>-9.1941659999999995E-2</v>
      </c>
      <c r="AL617">
        <f t="shared" si="198"/>
        <v>1.7704423890000003</v>
      </c>
      <c r="AM617">
        <f t="shared" si="199"/>
        <v>1.7974279288989998</v>
      </c>
      <c r="AN617">
        <f t="shared" si="200"/>
        <v>-1.1909835210994872</v>
      </c>
      <c r="AO617">
        <f t="shared" si="201"/>
        <v>0.58880171568265827</v>
      </c>
      <c r="AP617">
        <f t="shared" si="202"/>
        <v>-0.21575375646220785</v>
      </c>
      <c r="AQ617">
        <f t="shared" si="203"/>
        <v>5.8565009229543129E-2</v>
      </c>
      <c r="AR617">
        <f t="shared" si="204"/>
        <v>-9.994804611240124E-3</v>
      </c>
      <c r="AS617">
        <f t="shared" si="205"/>
        <v>7.5636812073014593E-4</v>
      </c>
      <c r="BJ617">
        <f t="shared" si="206"/>
        <v>1.2716149999999999</v>
      </c>
      <c r="BK617">
        <f t="shared" si="207"/>
        <v>1.115580045</v>
      </c>
      <c r="BL617">
        <f t="shared" si="208"/>
        <v>0.8593975792559998</v>
      </c>
      <c r="BM617">
        <f t="shared" si="209"/>
        <v>-7.6602712897177405E-2</v>
      </c>
      <c r="BN617">
        <f t="shared" si="210"/>
        <v>2.1698795680774981E-4</v>
      </c>
    </row>
    <row r="618" spans="1:66" ht="15">
      <c r="A618" s="32">
        <v>7</v>
      </c>
      <c r="B618" s="33">
        <f t="shared" ca="1" si="190"/>
        <v>1413.8919076794211</v>
      </c>
      <c r="C618">
        <f t="shared" si="191"/>
        <v>1382</v>
      </c>
      <c r="D618">
        <f t="shared" ca="1" si="195"/>
        <v>6.9946612421180738</v>
      </c>
      <c r="E618">
        <f t="shared" ca="1" si="192"/>
        <v>7.0006470162123069</v>
      </c>
      <c r="F618">
        <f t="shared" ca="1" si="193"/>
        <v>1413</v>
      </c>
      <c r="G618">
        <f t="shared" ca="1" si="194"/>
        <v>1414</v>
      </c>
      <c r="M618" s="280">
        <v>648</v>
      </c>
      <c r="N618" s="280">
        <f t="shared" si="196"/>
        <v>2.7125077835848588</v>
      </c>
      <c r="AK618">
        <f t="shared" si="197"/>
        <v>-9.1941659999999995E-2</v>
      </c>
      <c r="AL618">
        <f t="shared" si="198"/>
        <v>1.7731787760000002</v>
      </c>
      <c r="AM618">
        <f t="shared" si="199"/>
        <v>1.8029884141439998</v>
      </c>
      <c r="AN618">
        <f t="shared" si="200"/>
        <v>-1.1965143955092481</v>
      </c>
      <c r="AO618">
        <f t="shared" si="201"/>
        <v>0.59245035986394312</v>
      </c>
      <c r="AP618">
        <f t="shared" si="202"/>
        <v>-0.21742625819288511</v>
      </c>
      <c r="AQ618">
        <f t="shared" si="203"/>
        <v>5.9110218848598517E-2</v>
      </c>
      <c r="AR618">
        <f t="shared" si="204"/>
        <v>-1.01034427496815E-2</v>
      </c>
      <c r="AS618">
        <f t="shared" si="205"/>
        <v>7.6577118013185675E-4</v>
      </c>
      <c r="BJ618">
        <f t="shared" si="206"/>
        <v>1.2716149999999999</v>
      </c>
      <c r="BK618">
        <f t="shared" si="207"/>
        <v>1.1173042799999999</v>
      </c>
      <c r="BL618">
        <f t="shared" si="208"/>
        <v>0.86205619353599983</v>
      </c>
      <c r="BM618">
        <f t="shared" si="209"/>
        <v>-7.6958452482969605E-2</v>
      </c>
      <c r="BN618">
        <f t="shared" si="210"/>
        <v>2.1833257219341928E-4</v>
      </c>
    </row>
    <row r="619" spans="1:66" ht="15">
      <c r="A619" s="32">
        <v>7</v>
      </c>
      <c r="B619" s="33">
        <f t="shared" ca="1" si="190"/>
        <v>1413.8919076794211</v>
      </c>
      <c r="C619">
        <f t="shared" si="191"/>
        <v>1382</v>
      </c>
      <c r="D619">
        <f t="shared" ca="1" si="195"/>
        <v>6.9946612421180738</v>
      </c>
      <c r="E619">
        <f t="shared" ca="1" si="192"/>
        <v>7.0006470162123069</v>
      </c>
      <c r="F619">
        <f t="shared" ca="1" si="193"/>
        <v>1413</v>
      </c>
      <c r="G619">
        <f t="shared" ca="1" si="194"/>
        <v>1414</v>
      </c>
      <c r="M619" s="280">
        <v>649</v>
      </c>
      <c r="N619" s="280">
        <f t="shared" si="196"/>
        <v>2.7176972787624298</v>
      </c>
      <c r="AK619">
        <f t="shared" si="197"/>
        <v>-9.1941659999999995E-2</v>
      </c>
      <c r="AL619">
        <f t="shared" si="198"/>
        <v>1.7759151630000001</v>
      </c>
      <c r="AM619">
        <f t="shared" si="199"/>
        <v>1.8085574870109997</v>
      </c>
      <c r="AN619">
        <f t="shared" si="200"/>
        <v>-1.2020623668896813</v>
      </c>
      <c r="AO619">
        <f t="shared" si="201"/>
        <v>0.59611593507503524</v>
      </c>
      <c r="AP619">
        <f t="shared" si="202"/>
        <v>-0.21910911593432164</v>
      </c>
      <c r="AQ619">
        <f t="shared" si="203"/>
        <v>5.9659651601485883E-2</v>
      </c>
      <c r="AR619">
        <f t="shared" si="204"/>
        <v>-1.0213091467397614E-2</v>
      </c>
      <c r="AS619">
        <f t="shared" si="205"/>
        <v>7.7527636630874233E-4</v>
      </c>
      <c r="BJ619">
        <f t="shared" si="206"/>
        <v>1.2716149999999999</v>
      </c>
      <c r="BK619">
        <f t="shared" si="207"/>
        <v>1.1190285149999999</v>
      </c>
      <c r="BL619">
        <f t="shared" si="208"/>
        <v>0.8647189137839999</v>
      </c>
      <c r="BM619">
        <f t="shared" si="209"/>
        <v>-7.731529172657621E-2</v>
      </c>
      <c r="BN619">
        <f t="shared" si="210"/>
        <v>2.1968342708122789E-4</v>
      </c>
    </row>
    <row r="620" spans="1:66" ht="15">
      <c r="A620" s="32">
        <v>7</v>
      </c>
      <c r="B620" s="33">
        <f t="shared" ca="1" si="190"/>
        <v>1413.8919076794211</v>
      </c>
      <c r="C620">
        <f t="shared" si="191"/>
        <v>1382</v>
      </c>
      <c r="D620">
        <f t="shared" ca="1" si="195"/>
        <v>6.9946612421180738</v>
      </c>
      <c r="E620">
        <f t="shared" ca="1" si="192"/>
        <v>7.0006470162123069</v>
      </c>
      <c r="F620">
        <f t="shared" ca="1" si="193"/>
        <v>1413</v>
      </c>
      <c r="G620">
        <f t="shared" ca="1" si="194"/>
        <v>1414</v>
      </c>
      <c r="M620" s="280">
        <v>650</v>
      </c>
      <c r="N620" s="280">
        <f t="shared" si="196"/>
        <v>2.7228881514421803</v>
      </c>
      <c r="AK620">
        <f t="shared" si="197"/>
        <v>-9.1941659999999995E-2</v>
      </c>
      <c r="AL620">
        <f t="shared" si="198"/>
        <v>1.7786515500000002</v>
      </c>
      <c r="AM620">
        <f t="shared" si="199"/>
        <v>1.8141351474999998</v>
      </c>
      <c r="AN620">
        <f t="shared" si="200"/>
        <v>-1.2076274616250002</v>
      </c>
      <c r="AO620">
        <f t="shared" si="201"/>
        <v>0.59979849361249993</v>
      </c>
      <c r="AP620">
        <f t="shared" si="202"/>
        <v>-0.22080237770500002</v>
      </c>
      <c r="AQ620">
        <f t="shared" si="203"/>
        <v>6.021333361730781E-2</v>
      </c>
      <c r="AR620">
        <f t="shared" si="204"/>
        <v>-1.0323758586159689E-2</v>
      </c>
      <c r="AS620">
        <f t="shared" si="205"/>
        <v>7.8488462853293578E-4</v>
      </c>
      <c r="BJ620">
        <f t="shared" si="206"/>
        <v>1.2716149999999999</v>
      </c>
      <c r="BK620">
        <f t="shared" si="207"/>
        <v>1.1207527500000001</v>
      </c>
      <c r="BL620">
        <f t="shared" si="208"/>
        <v>0.86738573999999979</v>
      </c>
      <c r="BM620">
        <f t="shared" si="209"/>
        <v>-7.7673232325000008E-2</v>
      </c>
      <c r="BN620">
        <f t="shared" si="210"/>
        <v>2.2104054074375E-4</v>
      </c>
    </row>
    <row r="621" spans="1:66" ht="15">
      <c r="A621" s="32">
        <v>7</v>
      </c>
      <c r="B621" s="33">
        <f t="shared" ca="1" si="190"/>
        <v>1413.8919076794211</v>
      </c>
      <c r="C621">
        <f t="shared" si="191"/>
        <v>1382</v>
      </c>
      <c r="D621">
        <f t="shared" ca="1" si="195"/>
        <v>6.9946612421180738</v>
      </c>
      <c r="E621">
        <f t="shared" ca="1" si="192"/>
        <v>7.0006470162123069</v>
      </c>
      <c r="F621">
        <f t="shared" ca="1" si="193"/>
        <v>1413</v>
      </c>
      <c r="G621">
        <f t="shared" ca="1" si="194"/>
        <v>1414</v>
      </c>
      <c r="M621" s="280">
        <v>651</v>
      </c>
      <c r="N621" s="280">
        <f t="shared" si="196"/>
        <v>2.7280803987870681</v>
      </c>
      <c r="AK621">
        <f t="shared" si="197"/>
        <v>-9.1941659999999995E-2</v>
      </c>
      <c r="AL621">
        <f t="shared" si="198"/>
        <v>1.7813879370000001</v>
      </c>
      <c r="AM621">
        <f t="shared" si="199"/>
        <v>1.8197213956109999</v>
      </c>
      <c r="AN621">
        <f t="shared" si="200"/>
        <v>-1.2132097060994191</v>
      </c>
      <c r="AO621">
        <f t="shared" si="201"/>
        <v>0.60349808785354486</v>
      </c>
      <c r="AP621">
        <f t="shared" si="202"/>
        <v>-0.22250609167160784</v>
      </c>
      <c r="AQ621">
        <f t="shared" si="203"/>
        <v>6.0771291146228014E-2</v>
      </c>
      <c r="AR621">
        <f t="shared" si="204"/>
        <v>-1.0435451976095881E-2</v>
      </c>
      <c r="AS621">
        <f t="shared" si="205"/>
        <v>7.9459692341814279E-4</v>
      </c>
      <c r="BJ621">
        <f t="shared" si="206"/>
        <v>1.2716149999999999</v>
      </c>
      <c r="BK621">
        <f t="shared" si="207"/>
        <v>1.122476985</v>
      </c>
      <c r="BL621">
        <f t="shared" si="208"/>
        <v>0.87005667218399985</v>
      </c>
      <c r="BM621">
        <f t="shared" si="209"/>
        <v>-7.8032275975243801E-2</v>
      </c>
      <c r="BN621">
        <f t="shared" si="210"/>
        <v>2.2240393248327869E-4</v>
      </c>
    </row>
    <row r="622" spans="1:66" ht="15">
      <c r="A622" s="32">
        <v>7</v>
      </c>
      <c r="B622" s="33">
        <f t="shared" ca="1" si="190"/>
        <v>1413.8919076794211</v>
      </c>
      <c r="C622">
        <f t="shared" si="191"/>
        <v>1382</v>
      </c>
      <c r="D622">
        <f t="shared" ca="1" si="195"/>
        <v>6.9946612421180738</v>
      </c>
      <c r="E622">
        <f t="shared" ca="1" si="192"/>
        <v>7.0006470162123069</v>
      </c>
      <c r="F622">
        <f t="shared" ca="1" si="193"/>
        <v>1413</v>
      </c>
      <c r="G622">
        <f t="shared" ca="1" si="194"/>
        <v>1414</v>
      </c>
      <c r="M622" s="280">
        <v>652</v>
      </c>
      <c r="N622" s="280">
        <f t="shared" si="196"/>
        <v>2.7332740179724961</v>
      </c>
      <c r="AK622">
        <f t="shared" si="197"/>
        <v>-9.1941659999999995E-2</v>
      </c>
      <c r="AL622">
        <f t="shared" si="198"/>
        <v>1.7841243240000002</v>
      </c>
      <c r="AM622">
        <f t="shared" si="199"/>
        <v>1.8253162313439999</v>
      </c>
      <c r="AN622">
        <f t="shared" si="200"/>
        <v>-1.2188091266971521</v>
      </c>
      <c r="AO622">
        <f t="shared" si="201"/>
        <v>0.60721477025601989</v>
      </c>
      <c r="AP622">
        <f t="shared" si="202"/>
        <v>-0.22422030614926611</v>
      </c>
      <c r="AQ622">
        <f t="shared" si="203"/>
        <v>6.1333550559844713E-2</v>
      </c>
      <c r="AR622">
        <f t="shared" si="204"/>
        <v>-1.0548179555915155E-2</v>
      </c>
      <c r="AS622">
        <f t="shared" si="205"/>
        <v>8.0441421496499474E-4</v>
      </c>
      <c r="BJ622">
        <f t="shared" si="206"/>
        <v>1.2716149999999999</v>
      </c>
      <c r="BK622">
        <f t="shared" si="207"/>
        <v>1.12420122</v>
      </c>
      <c r="BL622">
        <f t="shared" si="208"/>
        <v>0.87273171033599983</v>
      </c>
      <c r="BM622">
        <f t="shared" si="209"/>
        <v>-7.8392424374310404E-2</v>
      </c>
      <c r="BN622">
        <f t="shared" si="210"/>
        <v>2.2377362163182569E-4</v>
      </c>
    </row>
    <row r="623" spans="1:66" ht="15">
      <c r="A623" s="32">
        <v>7</v>
      </c>
      <c r="B623" s="33">
        <f t="shared" ca="1" si="190"/>
        <v>1413.8919076794211</v>
      </c>
      <c r="C623">
        <f t="shared" si="191"/>
        <v>1382</v>
      </c>
      <c r="D623">
        <f t="shared" ca="1" si="195"/>
        <v>6.9946612421180738</v>
      </c>
      <c r="E623">
        <f t="shared" ca="1" si="192"/>
        <v>7.0006470162123069</v>
      </c>
      <c r="F623">
        <f t="shared" ca="1" si="193"/>
        <v>1413</v>
      </c>
      <c r="G623">
        <f t="shared" ca="1" si="194"/>
        <v>1414</v>
      </c>
      <c r="M623" s="280">
        <v>653</v>
      </c>
      <c r="N623" s="280">
        <f t="shared" si="196"/>
        <v>2.738469006186286</v>
      </c>
      <c r="AK623">
        <f t="shared" si="197"/>
        <v>-9.1941659999999995E-2</v>
      </c>
      <c r="AL623">
        <f t="shared" si="198"/>
        <v>1.7868607110000001</v>
      </c>
      <c r="AM623">
        <f t="shared" si="199"/>
        <v>1.8309196546989999</v>
      </c>
      <c r="AN623">
        <f t="shared" si="200"/>
        <v>-1.2244257498024131</v>
      </c>
      <c r="AO623">
        <f t="shared" si="201"/>
        <v>0.61094859335841756</v>
      </c>
      <c r="AP623">
        <f t="shared" si="202"/>
        <v>-0.2259450696017575</v>
      </c>
      <c r="AQ623">
        <f t="shared" si="203"/>
        <v>6.1900138351564576E-2</v>
      </c>
      <c r="AR623">
        <f t="shared" si="204"/>
        <v>-1.0661949293131847E-2</v>
      </c>
      <c r="AS623">
        <f t="shared" si="205"/>
        <v>8.1433747460661155E-4</v>
      </c>
      <c r="BJ623">
        <f t="shared" si="206"/>
        <v>1.2716149999999999</v>
      </c>
      <c r="BK623">
        <f t="shared" si="207"/>
        <v>1.125925455</v>
      </c>
      <c r="BL623">
        <f t="shared" si="208"/>
        <v>0.87541085445599987</v>
      </c>
      <c r="BM623">
        <f t="shared" si="209"/>
        <v>-7.8753679219202607E-2</v>
      </c>
      <c r="BN623">
        <f t="shared" si="210"/>
        <v>2.251496275511214E-4</v>
      </c>
    </row>
    <row r="624" spans="1:66" ht="15">
      <c r="A624" s="32">
        <v>7</v>
      </c>
      <c r="B624" s="33">
        <f t="shared" ca="1" si="190"/>
        <v>1413.8919076794211</v>
      </c>
      <c r="C624">
        <f t="shared" si="191"/>
        <v>1382</v>
      </c>
      <c r="D624">
        <f t="shared" ca="1" si="195"/>
        <v>6.9946612421180738</v>
      </c>
      <c r="E624">
        <f t="shared" ca="1" si="192"/>
        <v>7.0006470162123069</v>
      </c>
      <c r="F624">
        <f t="shared" ca="1" si="193"/>
        <v>1413</v>
      </c>
      <c r="G624">
        <f t="shared" ca="1" si="194"/>
        <v>1414</v>
      </c>
      <c r="M624" s="280">
        <v>654</v>
      </c>
      <c r="N624" s="280">
        <f t="shared" si="196"/>
        <v>2.7436653606286421</v>
      </c>
      <c r="AK624">
        <f t="shared" si="197"/>
        <v>-9.1941659999999995E-2</v>
      </c>
      <c r="AL624">
        <f t="shared" si="198"/>
        <v>1.7895970980000002</v>
      </c>
      <c r="AM624">
        <f t="shared" si="199"/>
        <v>1.8365316656759998</v>
      </c>
      <c r="AN624">
        <f t="shared" si="200"/>
        <v>-1.2300596017994161</v>
      </c>
      <c r="AO624">
        <f t="shared" si="201"/>
        <v>0.61469960977987226</v>
      </c>
      <c r="AP624">
        <f t="shared" si="202"/>
        <v>-0.22768043064175483</v>
      </c>
      <c r="AQ624">
        <f t="shared" si="203"/>
        <v>6.2471081136977177E-2</v>
      </c>
      <c r="AR624">
        <f t="shared" si="204"/>
        <v>-1.0776769204290916E-2</v>
      </c>
      <c r="AS624">
        <f t="shared" si="205"/>
        <v>8.243676812543754E-4</v>
      </c>
      <c r="BJ624">
        <f t="shared" si="206"/>
        <v>1.2716149999999999</v>
      </c>
      <c r="BK624">
        <f t="shared" si="207"/>
        <v>1.1276496899999999</v>
      </c>
      <c r="BL624">
        <f t="shared" si="208"/>
        <v>0.87809410454399983</v>
      </c>
      <c r="BM624">
        <f t="shared" si="209"/>
        <v>-7.9116042206923198E-2</v>
      </c>
      <c r="BN624">
        <f t="shared" si="210"/>
        <v>2.2653196963261503E-4</v>
      </c>
    </row>
    <row r="625" spans="1:66" ht="15">
      <c r="A625" s="32">
        <v>7</v>
      </c>
      <c r="B625" s="33">
        <f t="shared" ca="1" si="190"/>
        <v>1413.8919076794211</v>
      </c>
      <c r="C625">
        <f t="shared" si="191"/>
        <v>1382</v>
      </c>
      <c r="D625">
        <f t="shared" ca="1" si="195"/>
        <v>6.9946612421180738</v>
      </c>
      <c r="E625">
        <f t="shared" ca="1" si="192"/>
        <v>7.0006470162123069</v>
      </c>
      <c r="F625">
        <f t="shared" ca="1" si="193"/>
        <v>1413</v>
      </c>
      <c r="G625">
        <f t="shared" ca="1" si="194"/>
        <v>1414</v>
      </c>
      <c r="M625" s="280">
        <v>655</v>
      </c>
      <c r="N625" s="280">
        <f t="shared" si="196"/>
        <v>2.7488630785121169</v>
      </c>
      <c r="AK625">
        <f t="shared" si="197"/>
        <v>-9.1941659999999995E-2</v>
      </c>
      <c r="AL625">
        <f t="shared" si="198"/>
        <v>1.7923334850000001</v>
      </c>
      <c r="AM625">
        <f t="shared" si="199"/>
        <v>1.8421522642749999</v>
      </c>
      <c r="AN625">
        <f t="shared" si="200"/>
        <v>-1.2357107090723751</v>
      </c>
      <c r="AO625">
        <f t="shared" si="201"/>
        <v>0.6184678722201612</v>
      </c>
      <c r="AP625">
        <f t="shared" si="202"/>
        <v>-0.22942643803104937</v>
      </c>
      <c r="AQ625">
        <f t="shared" si="203"/>
        <v>6.3046405654230142E-2</v>
      </c>
      <c r="AR625">
        <f t="shared" si="204"/>
        <v>-1.0892647355193897E-2</v>
      </c>
      <c r="AS625">
        <f t="shared" si="205"/>
        <v>8.3450582134391512E-4</v>
      </c>
      <c r="BJ625">
        <f t="shared" si="206"/>
        <v>1.2716149999999999</v>
      </c>
      <c r="BK625">
        <f t="shared" si="207"/>
        <v>1.1293739249999999</v>
      </c>
      <c r="BL625">
        <f t="shared" si="208"/>
        <v>0.88078146059999984</v>
      </c>
      <c r="BM625">
        <f t="shared" si="209"/>
        <v>-7.9479515034475007E-2</v>
      </c>
      <c r="BN625">
        <f t="shared" si="210"/>
        <v>2.2792066729747438E-4</v>
      </c>
    </row>
    <row r="626" spans="1:66" ht="15">
      <c r="A626" s="32">
        <v>7</v>
      </c>
      <c r="B626" s="33">
        <f t="shared" ca="1" si="190"/>
        <v>1413.8919076794211</v>
      </c>
      <c r="C626">
        <f t="shared" si="191"/>
        <v>1382</v>
      </c>
      <c r="D626">
        <f t="shared" ca="1" si="195"/>
        <v>6.9946612421180738</v>
      </c>
      <c r="E626">
        <f t="shared" ca="1" si="192"/>
        <v>7.0006470162123069</v>
      </c>
      <c r="F626">
        <f t="shared" ca="1" si="193"/>
        <v>1413</v>
      </c>
      <c r="G626">
        <f t="shared" ca="1" si="194"/>
        <v>1414</v>
      </c>
      <c r="M626" s="280">
        <v>656</v>
      </c>
      <c r="N626" s="280">
        <f t="shared" si="196"/>
        <v>2.7540621570615809</v>
      </c>
      <c r="AK626">
        <f t="shared" si="197"/>
        <v>-9.1941659999999995E-2</v>
      </c>
      <c r="AL626">
        <f t="shared" si="198"/>
        <v>1.7950698720000002</v>
      </c>
      <c r="AM626">
        <f t="shared" si="199"/>
        <v>1.8477814504959997</v>
      </c>
      <c r="AN626">
        <f t="shared" si="200"/>
        <v>-1.2413790980055042</v>
      </c>
      <c r="AO626">
        <f t="shared" si="201"/>
        <v>0.62225343345970374</v>
      </c>
      <c r="AP626">
        <f t="shared" si="202"/>
        <v>-0.23118314068077919</v>
      </c>
      <c r="AQ626">
        <f t="shared" si="203"/>
        <v>6.362613876440476E-2</v>
      </c>
      <c r="AR626">
        <f t="shared" si="204"/>
        <v>-1.1009591861125538E-2</v>
      </c>
      <c r="AS626">
        <f t="shared" si="205"/>
        <v>8.4475288888130162E-4</v>
      </c>
      <c r="BJ626">
        <f t="shared" si="206"/>
        <v>1.2716149999999999</v>
      </c>
      <c r="BK626">
        <f t="shared" si="207"/>
        <v>1.1310981600000001</v>
      </c>
      <c r="BL626">
        <f t="shared" si="208"/>
        <v>0.88347292262399979</v>
      </c>
      <c r="BM626">
        <f t="shared" si="209"/>
        <v>-7.9844099398860807E-2</v>
      </c>
      <c r="BN626">
        <f t="shared" si="210"/>
        <v>2.2931573999658599E-4</v>
      </c>
    </row>
    <row r="627" spans="1:66" ht="15">
      <c r="A627" s="32">
        <v>7</v>
      </c>
      <c r="B627" s="33">
        <f t="shared" ref="B627:B690" ca="1" si="211">(A627-D627)/(E627-D627)*(G627-F627)+F627</f>
        <v>1413.8919076794211</v>
      </c>
      <c r="C627">
        <f t="shared" ref="C627:C690" si="212">MAX(COUNTIF($N$2:$N$25400,"&lt;"&amp;A627),1)</f>
        <v>1382</v>
      </c>
      <c r="D627">
        <f t="shared" ca="1" si="195"/>
        <v>6.9946612421180738</v>
      </c>
      <c r="E627">
        <f t="shared" ref="E627:E690" ca="1" si="213">INDIRECT(ADDRESS(C627+2,14))</f>
        <v>7.0006470162123069</v>
      </c>
      <c r="F627">
        <f t="shared" ref="F627:F690" ca="1" si="214">INDIRECT(ADDRESS(C627+1,13))</f>
        <v>1413</v>
      </c>
      <c r="G627">
        <f t="shared" ref="G627:G690" ca="1" si="215">INDIRECT(ADDRESS(C627+2,13))</f>
        <v>1414</v>
      </c>
      <c r="M627" s="280">
        <v>657</v>
      </c>
      <c r="N627" s="280">
        <f t="shared" si="196"/>
        <v>2.7592625935141877</v>
      </c>
      <c r="AK627">
        <f t="shared" si="197"/>
        <v>-9.1941659999999995E-2</v>
      </c>
      <c r="AL627">
        <f t="shared" si="198"/>
        <v>1.7978062590000001</v>
      </c>
      <c r="AM627">
        <f t="shared" si="199"/>
        <v>1.8534192243389997</v>
      </c>
      <c r="AN627">
        <f t="shared" si="200"/>
        <v>-1.2470647949830171</v>
      </c>
      <c r="AO627">
        <f t="shared" si="201"/>
        <v>0.62605634635956164</v>
      </c>
      <c r="AP627">
        <f t="shared" si="202"/>
        <v>-0.23295058765165755</v>
      </c>
      <c r="AQ627">
        <f t="shared" si="203"/>
        <v>6.4210307451892212E-2</v>
      </c>
      <c r="AR627">
        <f t="shared" si="204"/>
        <v>-1.112761088708113E-2</v>
      </c>
      <c r="AS627">
        <f t="shared" si="205"/>
        <v>8.5510988548945775E-4</v>
      </c>
      <c r="BJ627">
        <f t="shared" si="206"/>
        <v>1.2716149999999999</v>
      </c>
      <c r="BK627">
        <f t="shared" si="207"/>
        <v>1.132822395</v>
      </c>
      <c r="BL627">
        <f t="shared" si="208"/>
        <v>0.88616849061599989</v>
      </c>
      <c r="BM627">
        <f t="shared" si="209"/>
        <v>-8.0209796997083402E-2</v>
      </c>
      <c r="BN627">
        <f t="shared" si="210"/>
        <v>2.3071720721055508E-4</v>
      </c>
    </row>
    <row r="628" spans="1:66" ht="15">
      <c r="A628" s="32">
        <v>7</v>
      </c>
      <c r="B628" s="33">
        <f t="shared" ca="1" si="211"/>
        <v>1413.8919076794211</v>
      </c>
      <c r="C628">
        <f t="shared" si="212"/>
        <v>1382</v>
      </c>
      <c r="D628">
        <f t="shared" ca="1" si="195"/>
        <v>6.9946612421180738</v>
      </c>
      <c r="E628">
        <f t="shared" ca="1" si="213"/>
        <v>7.0006470162123069</v>
      </c>
      <c r="F628">
        <f t="shared" ca="1" si="214"/>
        <v>1413</v>
      </c>
      <c r="G628">
        <f t="shared" ca="1" si="215"/>
        <v>1414</v>
      </c>
      <c r="M628" s="280">
        <v>658</v>
      </c>
      <c r="N628" s="280">
        <f t="shared" si="196"/>
        <v>2.7644643851193398</v>
      </c>
      <c r="AK628">
        <f t="shared" si="197"/>
        <v>-9.1941659999999995E-2</v>
      </c>
      <c r="AL628">
        <f t="shared" si="198"/>
        <v>1.8005426460000002</v>
      </c>
      <c r="AM628">
        <f t="shared" si="199"/>
        <v>1.8590655858039997</v>
      </c>
      <c r="AN628">
        <f t="shared" si="200"/>
        <v>-1.2527678263891282</v>
      </c>
      <c r="AO628">
        <f t="shared" si="201"/>
        <v>0.62987666386143903</v>
      </c>
      <c r="AP628">
        <f t="shared" si="202"/>
        <v>-0.23472882815420118</v>
      </c>
      <c r="AQ628">
        <f t="shared" si="203"/>
        <v>6.4798938824770433E-2</v>
      </c>
      <c r="AR628">
        <f t="shared" si="204"/>
        <v>-1.1246712647994548E-2</v>
      </c>
      <c r="AS628">
        <f t="shared" si="205"/>
        <v>8.6557782045477896E-4</v>
      </c>
      <c r="BJ628">
        <f t="shared" si="206"/>
        <v>1.2716149999999999</v>
      </c>
      <c r="BK628">
        <f t="shared" si="207"/>
        <v>1.13454663</v>
      </c>
      <c r="BL628">
        <f t="shared" si="208"/>
        <v>0.88886816457599982</v>
      </c>
      <c r="BM628">
        <f t="shared" si="209"/>
        <v>-8.0576609526145607E-2</v>
      </c>
      <c r="BN628">
        <f t="shared" si="210"/>
        <v>2.3212508844970559E-4</v>
      </c>
    </row>
    <row r="629" spans="1:66" ht="15">
      <c r="A629" s="32">
        <v>7</v>
      </c>
      <c r="B629" s="33">
        <f t="shared" ca="1" si="211"/>
        <v>1413.8919076794211</v>
      </c>
      <c r="C629">
        <f t="shared" si="212"/>
        <v>1382</v>
      </c>
      <c r="D629">
        <f t="shared" ca="1" si="195"/>
        <v>6.9946612421180738</v>
      </c>
      <c r="E629">
        <f t="shared" ca="1" si="213"/>
        <v>7.0006470162123069</v>
      </c>
      <c r="F629">
        <f t="shared" ca="1" si="214"/>
        <v>1413</v>
      </c>
      <c r="G629">
        <f t="shared" ca="1" si="215"/>
        <v>1414</v>
      </c>
      <c r="M629" s="280">
        <v>659</v>
      </c>
      <c r="N629" s="280">
        <f t="shared" si="196"/>
        <v>2.7696675291386605</v>
      </c>
      <c r="AK629">
        <f t="shared" si="197"/>
        <v>-9.1941659999999995E-2</v>
      </c>
      <c r="AL629">
        <f t="shared" si="198"/>
        <v>1.8032790330000001</v>
      </c>
      <c r="AM629">
        <f t="shared" si="199"/>
        <v>1.8647205348909999</v>
      </c>
      <c r="AN629">
        <f t="shared" si="200"/>
        <v>-1.2584882186080513</v>
      </c>
      <c r="AO629">
        <f t="shared" si="201"/>
        <v>0.63371443898768209</v>
      </c>
      <c r="AP629">
        <f t="shared" si="202"/>
        <v>-0.23651791154895876</v>
      </c>
      <c r="AQ629">
        <f t="shared" si="203"/>
        <v>6.5392060115181394E-2</v>
      </c>
      <c r="AR629">
        <f t="shared" si="204"/>
        <v>-1.1366905408966959E-2</v>
      </c>
      <c r="AS629">
        <f t="shared" si="205"/>
        <v>8.7615771077396911E-4</v>
      </c>
      <c r="BJ629">
        <f t="shared" si="206"/>
        <v>1.2716149999999999</v>
      </c>
      <c r="BK629">
        <f t="shared" si="207"/>
        <v>1.136270865</v>
      </c>
      <c r="BL629">
        <f t="shared" si="208"/>
        <v>0.89157194450399979</v>
      </c>
      <c r="BM629">
        <f t="shared" si="209"/>
        <v>-8.094453868305021E-2</v>
      </c>
      <c r="BN629">
        <f t="shared" si="210"/>
        <v>2.3353940325408014E-4</v>
      </c>
    </row>
    <row r="630" spans="1:66" ht="15">
      <c r="A630" s="32">
        <v>7</v>
      </c>
      <c r="B630" s="33">
        <f t="shared" ca="1" si="211"/>
        <v>1413.8919076794211</v>
      </c>
      <c r="C630">
        <f t="shared" si="212"/>
        <v>1382</v>
      </c>
      <c r="D630">
        <f t="shared" ca="1" si="195"/>
        <v>6.9946612421180738</v>
      </c>
      <c r="E630">
        <f t="shared" ca="1" si="213"/>
        <v>7.0006470162123069</v>
      </c>
      <c r="F630">
        <f t="shared" ca="1" si="214"/>
        <v>1413</v>
      </c>
      <c r="G630">
        <f t="shared" ca="1" si="215"/>
        <v>1414</v>
      </c>
      <c r="M630" s="280">
        <v>660</v>
      </c>
      <c r="N630" s="280">
        <f t="shared" si="196"/>
        <v>2.7748720228459547</v>
      </c>
      <c r="AK630">
        <f t="shared" si="197"/>
        <v>-9.1941659999999995E-2</v>
      </c>
      <c r="AL630">
        <f t="shared" si="198"/>
        <v>1.8060154200000003</v>
      </c>
      <c r="AM630">
        <f t="shared" si="199"/>
        <v>1.8703840715999998</v>
      </c>
      <c r="AN630">
        <f t="shared" si="200"/>
        <v>-1.2642259980240003</v>
      </c>
      <c r="AO630">
        <f t="shared" si="201"/>
        <v>0.63756972484127994</v>
      </c>
      <c r="AP630">
        <f t="shared" si="202"/>
        <v>-0.23831788734673923</v>
      </c>
      <c r="AQ630">
        <f t="shared" si="203"/>
        <v>6.5989698679709163E-2</v>
      </c>
      <c r="AR630">
        <f t="shared" si="204"/>
        <v>-1.1488197485496265E-2</v>
      </c>
      <c r="AS630">
        <f t="shared" si="205"/>
        <v>8.8685058120108998E-4</v>
      </c>
      <c r="BJ630">
        <f t="shared" si="206"/>
        <v>1.2716149999999999</v>
      </c>
      <c r="BK630">
        <f t="shared" si="207"/>
        <v>1.1379950999999999</v>
      </c>
      <c r="BL630">
        <f t="shared" si="208"/>
        <v>0.89427983039999981</v>
      </c>
      <c r="BM630">
        <f t="shared" si="209"/>
        <v>-8.13135861648E-2</v>
      </c>
      <c r="BN630">
        <f t="shared" si="210"/>
        <v>2.3496017119344E-4</v>
      </c>
    </row>
    <row r="631" spans="1:66" ht="15">
      <c r="A631" s="32">
        <v>7</v>
      </c>
      <c r="B631" s="33">
        <f t="shared" ca="1" si="211"/>
        <v>1413.8919076794211</v>
      </c>
      <c r="C631">
        <f t="shared" si="212"/>
        <v>1382</v>
      </c>
      <c r="D631">
        <f t="shared" ca="1" si="195"/>
        <v>6.9946612421180738</v>
      </c>
      <c r="E631">
        <f t="shared" ca="1" si="213"/>
        <v>7.0006470162123069</v>
      </c>
      <c r="F631">
        <f t="shared" ca="1" si="214"/>
        <v>1413</v>
      </c>
      <c r="G631">
        <f t="shared" ca="1" si="215"/>
        <v>1414</v>
      </c>
      <c r="M631" s="280">
        <v>661</v>
      </c>
      <c r="N631" s="280">
        <f t="shared" si="196"/>
        <v>2.7800778635271803</v>
      </c>
      <c r="AK631">
        <f t="shared" si="197"/>
        <v>-9.1941659999999995E-2</v>
      </c>
      <c r="AL631">
        <f t="shared" si="198"/>
        <v>1.8087518070000002</v>
      </c>
      <c r="AM631">
        <f t="shared" si="199"/>
        <v>1.8760561959309998</v>
      </c>
      <c r="AN631">
        <f t="shared" si="200"/>
        <v>-1.2699811910211891</v>
      </c>
      <c r="AO631">
        <f t="shared" si="201"/>
        <v>0.64144257460586362</v>
      </c>
      <c r="AP631">
        <f t="shared" si="202"/>
        <v>-0.24012880520884008</v>
      </c>
      <c r="AQ631">
        <f t="shared" si="203"/>
        <v>6.6591881999758365E-2</v>
      </c>
      <c r="AR631">
        <f t="shared" si="204"/>
        <v>-1.1610597243707207E-2</v>
      </c>
      <c r="AS631">
        <f t="shared" si="205"/>
        <v>8.9765746429482584E-4</v>
      </c>
      <c r="BJ631">
        <f t="shared" si="206"/>
        <v>1.2716149999999999</v>
      </c>
      <c r="BK631">
        <f t="shared" si="207"/>
        <v>1.1397193349999999</v>
      </c>
      <c r="BL631">
        <f t="shared" si="208"/>
        <v>0.89699182226399987</v>
      </c>
      <c r="BM631">
        <f t="shared" si="209"/>
        <v>-8.1683753668397807E-2</v>
      </c>
      <c r="BN631">
        <f t="shared" si="210"/>
        <v>2.3638741186726524E-4</v>
      </c>
    </row>
    <row r="632" spans="1:66" ht="15">
      <c r="A632" s="32">
        <v>7</v>
      </c>
      <c r="B632" s="33">
        <f t="shared" ca="1" si="211"/>
        <v>1413.8919076794211</v>
      </c>
      <c r="C632">
        <f t="shared" si="212"/>
        <v>1382</v>
      </c>
      <c r="D632">
        <f t="shared" ca="1" si="195"/>
        <v>6.9946612421180738</v>
      </c>
      <c r="E632">
        <f t="shared" ca="1" si="213"/>
        <v>7.0006470162123069</v>
      </c>
      <c r="F632">
        <f t="shared" ca="1" si="214"/>
        <v>1413</v>
      </c>
      <c r="G632">
        <f t="shared" ca="1" si="215"/>
        <v>1414</v>
      </c>
      <c r="M632" s="280">
        <v>662</v>
      </c>
      <c r="N632" s="280">
        <f t="shared" si="196"/>
        <v>2.7852850484804157</v>
      </c>
      <c r="AK632">
        <f t="shared" si="197"/>
        <v>-9.1941659999999995E-2</v>
      </c>
      <c r="AL632">
        <f t="shared" si="198"/>
        <v>1.8114881940000003</v>
      </c>
      <c r="AM632">
        <f t="shared" si="199"/>
        <v>1.8817369078839998</v>
      </c>
      <c r="AN632">
        <f t="shared" si="200"/>
        <v>-1.2757538239838322</v>
      </c>
      <c r="AO632">
        <f t="shared" si="201"/>
        <v>0.64533304154570648</v>
      </c>
      <c r="AP632">
        <f t="shared" si="202"/>
        <v>-0.2419507149472758</v>
      </c>
      <c r="AQ632">
        <f t="shared" si="203"/>
        <v>6.7198637681933321E-2</v>
      </c>
      <c r="AR632">
        <f t="shared" si="204"/>
        <v>-1.1734113100582194E-2</v>
      </c>
      <c r="AS632">
        <f t="shared" si="205"/>
        <v>9.085794004659645E-4</v>
      </c>
      <c r="BJ632">
        <f t="shared" si="206"/>
        <v>1.2716149999999999</v>
      </c>
      <c r="BK632">
        <f t="shared" si="207"/>
        <v>1.1414435700000001</v>
      </c>
      <c r="BL632">
        <f t="shared" si="208"/>
        <v>0.89970792009599987</v>
      </c>
      <c r="BM632">
        <f t="shared" si="209"/>
        <v>-8.2055042890846405E-2</v>
      </c>
      <c r="BN632">
        <f t="shared" si="210"/>
        <v>2.3782114490475455E-4</v>
      </c>
    </row>
    <row r="633" spans="1:66" ht="15">
      <c r="A633" s="32">
        <v>7</v>
      </c>
      <c r="B633" s="33">
        <f t="shared" ca="1" si="211"/>
        <v>1413.8919076794211</v>
      </c>
      <c r="C633">
        <f t="shared" si="212"/>
        <v>1382</v>
      </c>
      <c r="D633">
        <f t="shared" ca="1" si="195"/>
        <v>6.9946612421180738</v>
      </c>
      <c r="E633">
        <f t="shared" ca="1" si="213"/>
        <v>7.0006470162123069</v>
      </c>
      <c r="F633">
        <f t="shared" ca="1" si="214"/>
        <v>1413</v>
      </c>
      <c r="G633">
        <f t="shared" ca="1" si="215"/>
        <v>1414</v>
      </c>
      <c r="M633" s="280">
        <v>663</v>
      </c>
      <c r="N633" s="280">
        <f t="shared" si="196"/>
        <v>2.7904935750158248</v>
      </c>
      <c r="AK633">
        <f t="shared" si="197"/>
        <v>-9.1941659999999995E-2</v>
      </c>
      <c r="AL633">
        <f t="shared" si="198"/>
        <v>1.8142245810000002</v>
      </c>
      <c r="AM633">
        <f t="shared" si="199"/>
        <v>1.8874262074589998</v>
      </c>
      <c r="AN633">
        <f t="shared" si="200"/>
        <v>-1.2815439232961432</v>
      </c>
      <c r="AO633">
        <f t="shared" si="201"/>
        <v>0.64924117900572453</v>
      </c>
      <c r="AP633">
        <f t="shared" si="202"/>
        <v>-0.24378366652500619</v>
      </c>
      <c r="AQ633">
        <f t="shared" si="203"/>
        <v>6.7809993458417706E-2</v>
      </c>
      <c r="AR633">
        <f t="shared" si="204"/>
        <v>-1.1858753524192829E-2</v>
      </c>
      <c r="AS633">
        <f t="shared" si="205"/>
        <v>9.1961743802509272E-4</v>
      </c>
      <c r="BJ633">
        <f t="shared" si="206"/>
        <v>1.2716149999999999</v>
      </c>
      <c r="BK633">
        <f t="shared" si="207"/>
        <v>1.143167805</v>
      </c>
      <c r="BL633">
        <f t="shared" si="208"/>
        <v>0.9024281238959998</v>
      </c>
      <c r="BM633">
        <f t="shared" si="209"/>
        <v>-8.2427455529148611E-2</v>
      </c>
      <c r="BN633">
        <f t="shared" si="210"/>
        <v>2.3926138996482532E-4</v>
      </c>
    </row>
    <row r="634" spans="1:66" ht="15">
      <c r="A634" s="32">
        <v>7</v>
      </c>
      <c r="B634" s="33">
        <f t="shared" ca="1" si="211"/>
        <v>1413.8919076794211</v>
      </c>
      <c r="C634">
        <f t="shared" si="212"/>
        <v>1382</v>
      </c>
      <c r="D634">
        <f t="shared" ca="1" si="195"/>
        <v>6.9946612421180738</v>
      </c>
      <c r="E634">
        <f t="shared" ca="1" si="213"/>
        <v>7.0006470162123069</v>
      </c>
      <c r="F634">
        <f t="shared" ca="1" si="214"/>
        <v>1413</v>
      </c>
      <c r="G634">
        <f t="shared" ca="1" si="215"/>
        <v>1414</v>
      </c>
      <c r="M634" s="280">
        <v>664</v>
      </c>
      <c r="N634" s="280">
        <f t="shared" si="196"/>
        <v>2.7957034404556285</v>
      </c>
      <c r="AK634">
        <f t="shared" si="197"/>
        <v>-9.1941659999999995E-2</v>
      </c>
      <c r="AL634">
        <f t="shared" si="198"/>
        <v>1.8169609680000003</v>
      </c>
      <c r="AM634">
        <f t="shared" si="199"/>
        <v>1.8931240946559997</v>
      </c>
      <c r="AN634">
        <f t="shared" si="200"/>
        <v>-1.2873515153423363</v>
      </c>
      <c r="AO634">
        <f t="shared" si="201"/>
        <v>0.65316704041147589</v>
      </c>
      <c r="AP634">
        <f t="shared" si="202"/>
        <v>-0.24562771005616479</v>
      </c>
      <c r="AQ634">
        <f t="shared" si="203"/>
        <v>6.8425977187354811E-2</v>
      </c>
      <c r="AR634">
        <f t="shared" si="204"/>
        <v>-1.1984527033932118E-2</v>
      </c>
      <c r="AS634">
        <f t="shared" si="205"/>
        <v>9.3077263323051117E-4</v>
      </c>
      <c r="BJ634">
        <f t="shared" si="206"/>
        <v>1.2716149999999999</v>
      </c>
      <c r="BK634">
        <f t="shared" si="207"/>
        <v>1.14489204</v>
      </c>
      <c r="BL634">
        <f t="shared" si="208"/>
        <v>0.90515243366399989</v>
      </c>
      <c r="BM634">
        <f t="shared" si="209"/>
        <v>-8.2800993280307211E-2</v>
      </c>
      <c r="BN634">
        <f t="shared" si="210"/>
        <v>2.4070816673611367E-4</v>
      </c>
    </row>
    <row r="635" spans="1:66" ht="15">
      <c r="A635" s="32">
        <v>7</v>
      </c>
      <c r="B635" s="33">
        <f t="shared" ca="1" si="211"/>
        <v>1413.8919076794211</v>
      </c>
      <c r="C635">
        <f t="shared" si="212"/>
        <v>1382</v>
      </c>
      <c r="D635">
        <f t="shared" ca="1" si="195"/>
        <v>6.9946612421180738</v>
      </c>
      <c r="E635">
        <f t="shared" ca="1" si="213"/>
        <v>7.0006470162123069</v>
      </c>
      <c r="F635">
        <f t="shared" ca="1" si="214"/>
        <v>1413</v>
      </c>
      <c r="G635">
        <f t="shared" ca="1" si="215"/>
        <v>1414</v>
      </c>
      <c r="M635" s="280">
        <v>665</v>
      </c>
      <c r="N635" s="280">
        <f t="shared" si="196"/>
        <v>2.8009146421340656</v>
      </c>
      <c r="AK635">
        <f t="shared" si="197"/>
        <v>-9.1941659999999995E-2</v>
      </c>
      <c r="AL635">
        <f t="shared" si="198"/>
        <v>1.8196973550000002</v>
      </c>
      <c r="AM635">
        <f t="shared" si="199"/>
        <v>1.8988305694749998</v>
      </c>
      <c r="AN635">
        <f t="shared" si="200"/>
        <v>-1.2931766265066251</v>
      </c>
      <c r="AO635">
        <f t="shared" si="201"/>
        <v>0.65711067926916122</v>
      </c>
      <c r="AP635">
        <f t="shared" si="202"/>
        <v>-0.24748289580628707</v>
      </c>
      <c r="AQ635">
        <f t="shared" si="203"/>
        <v>6.9046616853228424E-2</v>
      </c>
      <c r="AR635">
        <f t="shared" si="204"/>
        <v>-1.2111442200747405E-2</v>
      </c>
      <c r="AS635">
        <f t="shared" si="205"/>
        <v>9.4204605033636484E-4</v>
      </c>
      <c r="BJ635">
        <f t="shared" si="206"/>
        <v>1.2716149999999999</v>
      </c>
      <c r="BK635">
        <f t="shared" si="207"/>
        <v>1.146616275</v>
      </c>
      <c r="BL635">
        <f t="shared" si="208"/>
        <v>0.9078808493999998</v>
      </c>
      <c r="BM635">
        <f t="shared" si="209"/>
        <v>-8.317565784132501E-2</v>
      </c>
      <c r="BN635">
        <f t="shared" si="210"/>
        <v>2.4216149493697439E-4</v>
      </c>
    </row>
    <row r="636" spans="1:66" ht="15">
      <c r="A636" s="32">
        <v>7</v>
      </c>
      <c r="B636" s="33">
        <f t="shared" ca="1" si="211"/>
        <v>1413.8919076794211</v>
      </c>
      <c r="C636">
        <f t="shared" si="212"/>
        <v>1382</v>
      </c>
      <c r="D636">
        <f t="shared" ca="1" si="195"/>
        <v>6.9946612421180738</v>
      </c>
      <c r="E636">
        <f t="shared" ca="1" si="213"/>
        <v>7.0006470162123069</v>
      </c>
      <c r="F636">
        <f t="shared" ca="1" si="214"/>
        <v>1413</v>
      </c>
      <c r="G636">
        <f t="shared" ca="1" si="215"/>
        <v>1414</v>
      </c>
      <c r="M636" s="280">
        <v>666</v>
      </c>
      <c r="N636" s="280">
        <f t="shared" si="196"/>
        <v>2.8061271773973711</v>
      </c>
      <c r="AK636">
        <f t="shared" si="197"/>
        <v>-9.1941659999999995E-2</v>
      </c>
      <c r="AL636">
        <f t="shared" si="198"/>
        <v>1.8224337420000001</v>
      </c>
      <c r="AM636">
        <f t="shared" si="199"/>
        <v>1.9045456319159999</v>
      </c>
      <c r="AN636">
        <f t="shared" si="200"/>
        <v>-1.2990192831732241</v>
      </c>
      <c r="AO636">
        <f t="shared" si="201"/>
        <v>0.66107214916562329</v>
      </c>
      <c r="AP636">
        <f t="shared" si="202"/>
        <v>-0.24934927419253902</v>
      </c>
      <c r="AQ636">
        <f t="shared" si="203"/>
        <v>6.9671940567244101E-2</v>
      </c>
      <c r="AR636">
        <f t="shared" si="204"/>
        <v>-1.223950764737401E-2</v>
      </c>
      <c r="AS636">
        <f t="shared" si="205"/>
        <v>9.534387616409926E-4</v>
      </c>
      <c r="BJ636">
        <f t="shared" si="206"/>
        <v>1.2716149999999999</v>
      </c>
      <c r="BK636">
        <f t="shared" si="207"/>
        <v>1.1483405099999999</v>
      </c>
      <c r="BL636">
        <f t="shared" si="208"/>
        <v>0.91061337110399987</v>
      </c>
      <c r="BM636">
        <f t="shared" si="209"/>
        <v>-8.3551450909204808E-2</v>
      </c>
      <c r="BN636">
        <f t="shared" si="210"/>
        <v>2.4362139431548095E-4</v>
      </c>
    </row>
    <row r="637" spans="1:66" ht="15">
      <c r="A637" s="32">
        <v>7</v>
      </c>
      <c r="B637" s="33">
        <f t="shared" ca="1" si="211"/>
        <v>1413.8919076794211</v>
      </c>
      <c r="C637">
        <f t="shared" si="212"/>
        <v>1382</v>
      </c>
      <c r="D637">
        <f t="shared" ca="1" si="195"/>
        <v>6.9946612421180738</v>
      </c>
      <c r="E637">
        <f t="shared" ca="1" si="213"/>
        <v>7.0006470162123069</v>
      </c>
      <c r="F637">
        <f t="shared" ca="1" si="214"/>
        <v>1413</v>
      </c>
      <c r="G637">
        <f t="shared" ca="1" si="215"/>
        <v>1414</v>
      </c>
      <c r="M637" s="280">
        <v>667</v>
      </c>
      <c r="N637" s="280">
        <f t="shared" si="196"/>
        <v>2.8113410436037323</v>
      </c>
      <c r="AK637">
        <f t="shared" si="197"/>
        <v>-9.1941659999999995E-2</v>
      </c>
      <c r="AL637">
        <f t="shared" si="198"/>
        <v>1.8251701290000002</v>
      </c>
      <c r="AM637">
        <f t="shared" si="199"/>
        <v>1.9102692819789997</v>
      </c>
      <c r="AN637">
        <f t="shared" si="200"/>
        <v>-1.3048795117263472</v>
      </c>
      <c r="AO637">
        <f t="shared" si="201"/>
        <v>0.66505150376834743</v>
      </c>
      <c r="AP637">
        <f t="shared" si="202"/>
        <v>-0.25122689578394536</v>
      </c>
      <c r="AQ637">
        <f t="shared" si="203"/>
        <v>7.0301976567711325E-2</v>
      </c>
      <c r="AR637">
        <f t="shared" si="204"/>
        <v>-1.2368732048569538E-2</v>
      </c>
      <c r="AS637">
        <f t="shared" si="205"/>
        <v>9.6495184753549613E-4</v>
      </c>
      <c r="BJ637">
        <f t="shared" si="206"/>
        <v>1.2716149999999999</v>
      </c>
      <c r="BK637">
        <f t="shared" si="207"/>
        <v>1.1500647449999999</v>
      </c>
      <c r="BL637">
        <f t="shared" si="208"/>
        <v>0.91334999877599987</v>
      </c>
      <c r="BM637">
        <f t="shared" si="209"/>
        <v>-8.3928374180949408E-2</v>
      </c>
      <c r="BN637">
        <f t="shared" si="210"/>
        <v>2.4508788464942555E-4</v>
      </c>
    </row>
    <row r="638" spans="1:66" ht="15">
      <c r="A638" s="32">
        <v>7</v>
      </c>
      <c r="B638" s="33">
        <f t="shared" ca="1" si="211"/>
        <v>1413.8919076794211</v>
      </c>
      <c r="C638">
        <f t="shared" si="212"/>
        <v>1382</v>
      </c>
      <c r="D638">
        <f t="shared" ca="1" si="195"/>
        <v>6.9946612421180738</v>
      </c>
      <c r="E638">
        <f t="shared" ca="1" si="213"/>
        <v>7.0006470162123069</v>
      </c>
      <c r="F638">
        <f t="shared" ca="1" si="214"/>
        <v>1413</v>
      </c>
      <c r="G638">
        <f t="shared" ca="1" si="215"/>
        <v>1414</v>
      </c>
      <c r="M638" s="280">
        <v>668</v>
      </c>
      <c r="N638" s="280">
        <f t="shared" si="196"/>
        <v>2.8165562381232654</v>
      </c>
      <c r="AK638">
        <f t="shared" si="197"/>
        <v>-9.1941659999999995E-2</v>
      </c>
      <c r="AL638">
        <f t="shared" si="198"/>
        <v>1.8279065160000001</v>
      </c>
      <c r="AM638">
        <f t="shared" si="199"/>
        <v>1.9160015196639999</v>
      </c>
      <c r="AN638">
        <f t="shared" si="200"/>
        <v>-1.3107573385502083</v>
      </c>
      <c r="AO638">
        <f t="shared" si="201"/>
        <v>0.66904879682546126</v>
      </c>
      <c r="AP638">
        <f t="shared" si="202"/>
        <v>-0.25311581130161787</v>
      </c>
      <c r="AQ638">
        <f t="shared" si="203"/>
        <v>7.0936753220425891E-2</v>
      </c>
      <c r="AR638">
        <f t="shared" si="204"/>
        <v>-1.2499124131348942E-2</v>
      </c>
      <c r="AS638">
        <f t="shared" si="205"/>
        <v>9.7658639655252778E-4</v>
      </c>
      <c r="BJ638">
        <f t="shared" si="206"/>
        <v>1.2716149999999999</v>
      </c>
      <c r="BK638">
        <f t="shared" si="207"/>
        <v>1.1517889800000001</v>
      </c>
      <c r="BL638">
        <f t="shared" si="208"/>
        <v>0.91609073241599981</v>
      </c>
      <c r="BM638">
        <f t="shared" si="209"/>
        <v>-8.4306429353561599E-2</v>
      </c>
      <c r="BN638">
        <f t="shared" si="210"/>
        <v>2.465609857463191E-4</v>
      </c>
    </row>
    <row r="639" spans="1:66" ht="15">
      <c r="A639" s="32">
        <v>7</v>
      </c>
      <c r="B639" s="33">
        <f t="shared" ca="1" si="211"/>
        <v>1413.8919076794211</v>
      </c>
      <c r="C639">
        <f t="shared" si="212"/>
        <v>1382</v>
      </c>
      <c r="D639">
        <f t="shared" ca="1" si="195"/>
        <v>6.9946612421180738</v>
      </c>
      <c r="E639">
        <f t="shared" ca="1" si="213"/>
        <v>7.0006470162123069</v>
      </c>
      <c r="F639">
        <f t="shared" ca="1" si="214"/>
        <v>1413</v>
      </c>
      <c r="G639">
        <f t="shared" ca="1" si="215"/>
        <v>1414</v>
      </c>
      <c r="M639" s="280">
        <v>669</v>
      </c>
      <c r="N639" s="280">
        <f t="shared" si="196"/>
        <v>2.8217727583379775</v>
      </c>
      <c r="AK639">
        <f t="shared" si="197"/>
        <v>-9.1941659999999995E-2</v>
      </c>
      <c r="AL639">
        <f t="shared" si="198"/>
        <v>1.8306429030000002</v>
      </c>
      <c r="AM639">
        <f t="shared" si="199"/>
        <v>1.9217423449709998</v>
      </c>
      <c r="AN639">
        <f t="shared" si="200"/>
        <v>-1.3166527900290212</v>
      </c>
      <c r="AO639">
        <f t="shared" si="201"/>
        <v>0.67306408216573466</v>
      </c>
      <c r="AP639">
        <f t="shared" si="202"/>
        <v>-0.25501607161898382</v>
      </c>
      <c r="AQ639">
        <f t="shared" si="203"/>
        <v>7.1576299019053172E-2</v>
      </c>
      <c r="AR639">
        <f t="shared" si="204"/>
        <v>-1.2630692675220262E-2</v>
      </c>
      <c r="AS639">
        <f t="shared" si="205"/>
        <v>9.8834350541529841E-4</v>
      </c>
      <c r="BJ639">
        <f t="shared" si="206"/>
        <v>1.2716149999999999</v>
      </c>
      <c r="BK639">
        <f t="shared" si="207"/>
        <v>1.153513215</v>
      </c>
      <c r="BL639">
        <f t="shared" si="208"/>
        <v>0.91883557202399979</v>
      </c>
      <c r="BM639">
        <f t="shared" si="209"/>
        <v>-8.468561812404421E-2</v>
      </c>
      <c r="BN639">
        <f t="shared" si="210"/>
        <v>2.4804071744339114E-4</v>
      </c>
    </row>
    <row r="640" spans="1:66" ht="15">
      <c r="A640" s="32">
        <v>7</v>
      </c>
      <c r="B640" s="33">
        <f t="shared" ca="1" si="211"/>
        <v>1413.8919076794211</v>
      </c>
      <c r="C640">
        <f t="shared" si="212"/>
        <v>1382</v>
      </c>
      <c r="D640">
        <f t="shared" ca="1" si="195"/>
        <v>6.9946612421180738</v>
      </c>
      <c r="E640">
        <f t="shared" ca="1" si="213"/>
        <v>7.0006470162123069</v>
      </c>
      <c r="F640">
        <f t="shared" ca="1" si="214"/>
        <v>1413</v>
      </c>
      <c r="G640">
        <f t="shared" ca="1" si="215"/>
        <v>1414</v>
      </c>
      <c r="M640" s="280">
        <v>670</v>
      </c>
      <c r="N640" s="280">
        <f t="shared" si="196"/>
        <v>2.826990601641743</v>
      </c>
      <c r="AK640">
        <f t="shared" si="197"/>
        <v>-9.1941659999999995E-2</v>
      </c>
      <c r="AL640">
        <f t="shared" si="198"/>
        <v>1.8333792900000001</v>
      </c>
      <c r="AM640">
        <f t="shared" si="199"/>
        <v>1.9274917578999997</v>
      </c>
      <c r="AN640">
        <f t="shared" si="200"/>
        <v>-1.3225658925470001</v>
      </c>
      <c r="AO640">
        <f t="shared" si="201"/>
        <v>0.67709741369858001</v>
      </c>
      <c r="AP640">
        <f t="shared" si="202"/>
        <v>-0.25692772776201445</v>
      </c>
      <c r="AQ640">
        <f t="shared" si="203"/>
        <v>7.222064258551171E-2</v>
      </c>
      <c r="AR640">
        <f t="shared" si="204"/>
        <v>-1.2763446512421077E-2</v>
      </c>
      <c r="AS640">
        <f t="shared" si="205"/>
        <v>1.0002242790868076E-3</v>
      </c>
      <c r="BJ640">
        <f t="shared" si="206"/>
        <v>1.2716149999999999</v>
      </c>
      <c r="BK640">
        <f t="shared" si="207"/>
        <v>1.15523745</v>
      </c>
      <c r="BL640">
        <f t="shared" si="208"/>
        <v>0.92158451759999982</v>
      </c>
      <c r="BM640">
        <f t="shared" si="209"/>
        <v>-8.5065942189400001E-2</v>
      </c>
      <c r="BN640">
        <f t="shared" si="210"/>
        <v>2.4952709960759001E-4</v>
      </c>
    </row>
    <row r="641" spans="1:66" ht="15">
      <c r="A641" s="32">
        <v>7</v>
      </c>
      <c r="B641" s="33">
        <f t="shared" ca="1" si="211"/>
        <v>1413.8919076794211</v>
      </c>
      <c r="C641">
        <f t="shared" si="212"/>
        <v>1382</v>
      </c>
      <c r="D641">
        <f t="shared" ca="1" si="195"/>
        <v>6.9946612421180738</v>
      </c>
      <c r="E641">
        <f t="shared" ca="1" si="213"/>
        <v>7.0006470162123069</v>
      </c>
      <c r="F641">
        <f t="shared" ca="1" si="214"/>
        <v>1413</v>
      </c>
      <c r="G641">
        <f t="shared" ca="1" si="215"/>
        <v>1414</v>
      </c>
      <c r="M641" s="280">
        <v>671</v>
      </c>
      <c r="N641" s="280">
        <f t="shared" si="196"/>
        <v>2.8322097654402612</v>
      </c>
      <c r="AK641">
        <f t="shared" si="197"/>
        <v>-9.1941659999999995E-2</v>
      </c>
      <c r="AL641">
        <f t="shared" si="198"/>
        <v>1.8361156770000002</v>
      </c>
      <c r="AM641">
        <f t="shared" si="199"/>
        <v>1.9332497584509998</v>
      </c>
      <c r="AN641">
        <f t="shared" si="200"/>
        <v>-1.3284966724883591</v>
      </c>
      <c r="AO641">
        <f t="shared" si="201"/>
        <v>0.68114884541405196</v>
      </c>
      <c r="AP641">
        <f t="shared" si="202"/>
        <v>-0.25885083090945299</v>
      </c>
      <c r="AQ641">
        <f t="shared" si="203"/>
        <v>7.2869812670357581E-2</v>
      </c>
      <c r="AR641">
        <f t="shared" si="204"/>
        <v>-1.289739452815567E-2</v>
      </c>
      <c r="AS641">
        <f t="shared" si="205"/>
        <v>1.0122298308192939E-3</v>
      </c>
      <c r="BJ641">
        <f t="shared" si="206"/>
        <v>1.2716149999999999</v>
      </c>
      <c r="BK641">
        <f t="shared" si="207"/>
        <v>1.156961685</v>
      </c>
      <c r="BL641">
        <f t="shared" si="208"/>
        <v>0.92433756914399978</v>
      </c>
      <c r="BM641">
        <f t="shared" si="209"/>
        <v>-8.5447403246631803E-2</v>
      </c>
      <c r="BN641">
        <f t="shared" si="210"/>
        <v>2.5102015213558263E-4</v>
      </c>
    </row>
    <row r="642" spans="1:66" ht="15">
      <c r="A642" s="32">
        <v>7</v>
      </c>
      <c r="B642" s="33">
        <f t="shared" ca="1" si="211"/>
        <v>1413.8919076794211</v>
      </c>
      <c r="C642">
        <f t="shared" si="212"/>
        <v>1382</v>
      </c>
      <c r="D642">
        <f t="shared" ca="1" si="195"/>
        <v>6.9946612421180738</v>
      </c>
      <c r="E642">
        <f t="shared" ca="1" si="213"/>
        <v>7.0006470162123069</v>
      </c>
      <c r="F642">
        <f t="shared" ca="1" si="214"/>
        <v>1413</v>
      </c>
      <c r="G642">
        <f t="shared" ca="1" si="215"/>
        <v>1414</v>
      </c>
      <c r="M642" s="280">
        <v>672</v>
      </c>
      <c r="N642" s="280">
        <f t="shared" si="196"/>
        <v>2.837430247151032</v>
      </c>
      <c r="AK642">
        <f t="shared" si="197"/>
        <v>-9.1941659999999995E-2</v>
      </c>
      <c r="AL642">
        <f t="shared" si="198"/>
        <v>1.8388520640000001</v>
      </c>
      <c r="AM642">
        <f t="shared" si="199"/>
        <v>1.9390163466239998</v>
      </c>
      <c r="AN642">
        <f t="shared" si="200"/>
        <v>-1.3344451562373121</v>
      </c>
      <c r="AO642">
        <f t="shared" si="201"/>
        <v>0.68521843138284744</v>
      </c>
      <c r="AP642">
        <f t="shared" si="202"/>
        <v>-0.26078543239304341</v>
      </c>
      <c r="AQ642">
        <f t="shared" si="203"/>
        <v>7.3523838153169208E-2</v>
      </c>
      <c r="AR642">
        <f t="shared" si="204"/>
        <v>-1.30325456608329E-2</v>
      </c>
      <c r="AS642">
        <f t="shared" si="205"/>
        <v>1.0243612822039077E-3</v>
      </c>
      <c r="BJ642">
        <f t="shared" si="206"/>
        <v>1.2716149999999999</v>
      </c>
      <c r="BK642">
        <f t="shared" si="207"/>
        <v>1.1586859199999999</v>
      </c>
      <c r="BL642">
        <f t="shared" si="208"/>
        <v>0.92709472665599979</v>
      </c>
      <c r="BM642">
        <f t="shared" si="209"/>
        <v>-8.5830002992742405E-2</v>
      </c>
      <c r="BN642">
        <f t="shared" si="210"/>
        <v>2.5251989495375464E-4</v>
      </c>
    </row>
    <row r="643" spans="1:66" ht="15">
      <c r="A643" s="32">
        <v>7</v>
      </c>
      <c r="B643" s="33">
        <f t="shared" ca="1" si="211"/>
        <v>1413.8919076794211</v>
      </c>
      <c r="C643">
        <f t="shared" si="212"/>
        <v>1382</v>
      </c>
      <c r="D643">
        <f t="shared" ref="D643:D706" ca="1" si="216">INDIRECT(ADDRESS(C643+1,14))</f>
        <v>6.9946612421180738</v>
      </c>
      <c r="E643">
        <f t="shared" ca="1" si="213"/>
        <v>7.0006470162123069</v>
      </c>
      <c r="F643">
        <f t="shared" ca="1" si="214"/>
        <v>1413</v>
      </c>
      <c r="G643">
        <f t="shared" ca="1" si="215"/>
        <v>1414</v>
      </c>
      <c r="M643" s="280">
        <v>673</v>
      </c>
      <c r="N643" s="280">
        <f t="shared" ref="N643:N706" si="217">IF(M643&gt;=$P$1,SUM(BJ643:BN643),SUM(AK643:AS643))</f>
        <v>2.842652044203323</v>
      </c>
      <c r="AK643">
        <f t="shared" si="197"/>
        <v>-9.1941659999999995E-2</v>
      </c>
      <c r="AL643">
        <f t="shared" si="198"/>
        <v>1.8415884510000002</v>
      </c>
      <c r="AM643">
        <f t="shared" si="199"/>
        <v>1.9447915224189998</v>
      </c>
      <c r="AN643">
        <f t="shared" si="200"/>
        <v>-1.3404113701780731</v>
      </c>
      <c r="AO643">
        <f t="shared" si="201"/>
        <v>0.68930622575630596</v>
      </c>
      <c r="AP643">
        <f t="shared" si="202"/>
        <v>-0.26273158369775856</v>
      </c>
      <c r="AQ643">
        <f t="shared" si="203"/>
        <v>7.4182748042932789E-2</v>
      </c>
      <c r="AR643">
        <f t="shared" si="204"/>
        <v>-1.3168908902304795E-2</v>
      </c>
      <c r="AS643">
        <f t="shared" si="205"/>
        <v>1.0366197632206077E-3</v>
      </c>
      <c r="BJ643">
        <f t="shared" si="206"/>
        <v>1.2716149999999999</v>
      </c>
      <c r="BK643">
        <f t="shared" si="207"/>
        <v>1.1604101549999999</v>
      </c>
      <c r="BL643">
        <f t="shared" si="208"/>
        <v>0.92985599013599984</v>
      </c>
      <c r="BM643">
        <f t="shared" si="209"/>
        <v>-8.6213743124734607E-2</v>
      </c>
      <c r="BN643">
        <f t="shared" si="210"/>
        <v>2.5402634801821047E-4</v>
      </c>
    </row>
    <row r="644" spans="1:66" ht="15">
      <c r="A644" s="32">
        <v>7</v>
      </c>
      <c r="B644" s="33">
        <f t="shared" ca="1" si="211"/>
        <v>1413.8919076794211</v>
      </c>
      <c r="C644">
        <f t="shared" si="212"/>
        <v>1382</v>
      </c>
      <c r="D644">
        <f t="shared" ca="1" si="216"/>
        <v>6.9946612421180738</v>
      </c>
      <c r="E644">
        <f t="shared" ca="1" si="213"/>
        <v>7.0006470162123069</v>
      </c>
      <c r="F644">
        <f t="shared" ca="1" si="214"/>
        <v>1413</v>
      </c>
      <c r="G644">
        <f t="shared" ca="1" si="215"/>
        <v>1414</v>
      </c>
      <c r="M644" s="280">
        <v>674</v>
      </c>
      <c r="N644" s="280">
        <f t="shared" si="217"/>
        <v>2.8478751540381344</v>
      </c>
      <c r="AK644">
        <f t="shared" ref="AK644:AK707" si="218">$M644^0*AA$2</f>
        <v>-9.1941659999999995E-2</v>
      </c>
      <c r="AL644">
        <f t="shared" ref="AL644:AL707" si="219">$M644^1*AB$2</f>
        <v>1.8443248380000001</v>
      </c>
      <c r="AM644">
        <f t="shared" ref="AM644:AM707" si="220">$M644^2*AC$2</f>
        <v>1.9505752858359997</v>
      </c>
      <c r="AN644">
        <f t="shared" ref="AN644:AN707" si="221">$M644^3*AD$2</f>
        <v>-1.3463953406948561</v>
      </c>
      <c r="AO644">
        <f t="shared" ref="AO644:AO707" si="222">$M644^4*AE$2</f>
        <v>0.6934122827664092</v>
      </c>
      <c r="AP644">
        <f t="shared" ref="AP644:AP707" si="223">$M644^5*AF$2</f>
        <v>-0.26468933646202841</v>
      </c>
      <c r="AQ644">
        <f t="shared" ref="AQ644:AQ707" si="224">$M644^6*AG$2</f>
        <v>7.4846571478428311E-2</v>
      </c>
      <c r="AR644">
        <f t="shared" ref="AR644:AR707" si="225">$M644^7*AH$2</f>
        <v>-1.3306493298105841E-2</v>
      </c>
      <c r="AS644">
        <f t="shared" ref="AS644:AS707" si="226">$M644^8*AI$2</f>
        <v>1.0490064122882805E-3</v>
      </c>
      <c r="BJ644">
        <f t="shared" ref="BJ644:BJ707" si="227">$M644^0*BC$2</f>
        <v>1.2716149999999999</v>
      </c>
      <c r="BK644">
        <f t="shared" ref="BK644:BK707" si="228">$M644^1*BD$2</f>
        <v>1.1621343900000001</v>
      </c>
      <c r="BL644">
        <f t="shared" ref="BL644:BL707" si="229">$M644^2*BE$2</f>
        <v>0.93262135958399983</v>
      </c>
      <c r="BM644">
        <f t="shared" ref="BM644:BM707" si="230">$M644^3*BF$2</f>
        <v>-8.6598625339611199E-2</v>
      </c>
      <c r="BN644">
        <f t="shared" ref="BN644:BN707" si="231">$M644^4*BG$2</f>
        <v>2.555395313147731E-4</v>
      </c>
    </row>
    <row r="645" spans="1:66" ht="15">
      <c r="A645" s="32">
        <v>7</v>
      </c>
      <c r="B645" s="33">
        <f t="shared" ca="1" si="211"/>
        <v>1413.8919076794211</v>
      </c>
      <c r="C645">
        <f t="shared" si="212"/>
        <v>1382</v>
      </c>
      <c r="D645">
        <f t="shared" ca="1" si="216"/>
        <v>6.9946612421180738</v>
      </c>
      <c r="E645">
        <f t="shared" ca="1" si="213"/>
        <v>7.0006470162123069</v>
      </c>
      <c r="F645">
        <f t="shared" ca="1" si="214"/>
        <v>1413</v>
      </c>
      <c r="G645">
        <f t="shared" ca="1" si="215"/>
        <v>1414</v>
      </c>
      <c r="M645" s="280">
        <v>675</v>
      </c>
      <c r="N645" s="280">
        <f t="shared" si="217"/>
        <v>2.8530995741081751</v>
      </c>
      <c r="AK645">
        <f t="shared" si="218"/>
        <v>-9.1941659999999995E-2</v>
      </c>
      <c r="AL645">
        <f t="shared" si="219"/>
        <v>1.8470612250000003</v>
      </c>
      <c r="AM645">
        <f t="shared" si="220"/>
        <v>1.9563676368749998</v>
      </c>
      <c r="AN645">
        <f t="shared" si="221"/>
        <v>-1.3523970941718753</v>
      </c>
      <c r="AO645">
        <f t="shared" si="222"/>
        <v>0.69753665672578125</v>
      </c>
      <c r="AP645">
        <f t="shared" si="223"/>
        <v>-0.26665874247796878</v>
      </c>
      <c r="AQ645">
        <f t="shared" si="224"/>
        <v>7.5515337728616141E-2</v>
      </c>
      <c r="AR645">
        <f t="shared" si="225"/>
        <v>-1.3445307947692992E-2</v>
      </c>
      <c r="AS645">
        <f t="shared" si="226"/>
        <v>1.0615223763150836E-3</v>
      </c>
      <c r="BJ645">
        <f t="shared" si="227"/>
        <v>1.2716149999999999</v>
      </c>
      <c r="BK645">
        <f t="shared" si="228"/>
        <v>1.163858625</v>
      </c>
      <c r="BL645">
        <f t="shared" si="229"/>
        <v>0.93539083499999987</v>
      </c>
      <c r="BM645">
        <f t="shared" si="230"/>
        <v>-8.698465133437501E-2</v>
      </c>
      <c r="BN645">
        <f t="shared" si="231"/>
        <v>2.5705946485898439E-4</v>
      </c>
    </row>
    <row r="646" spans="1:66" ht="15">
      <c r="A646" s="32">
        <v>7</v>
      </c>
      <c r="B646" s="33">
        <f t="shared" ca="1" si="211"/>
        <v>1413.8919076794211</v>
      </c>
      <c r="C646">
        <f t="shared" si="212"/>
        <v>1382</v>
      </c>
      <c r="D646">
        <f t="shared" ca="1" si="216"/>
        <v>6.9946612421180738</v>
      </c>
      <c r="E646">
        <f t="shared" ca="1" si="213"/>
        <v>7.0006470162123069</v>
      </c>
      <c r="F646">
        <f t="shared" ca="1" si="214"/>
        <v>1413</v>
      </c>
      <c r="G646">
        <f t="shared" ca="1" si="215"/>
        <v>1414</v>
      </c>
      <c r="M646" s="280">
        <v>676</v>
      </c>
      <c r="N646" s="280">
        <f t="shared" si="217"/>
        <v>2.8583253018778221</v>
      </c>
      <c r="AK646">
        <f t="shared" si="218"/>
        <v>-9.1941659999999995E-2</v>
      </c>
      <c r="AL646">
        <f t="shared" si="219"/>
        <v>1.8497976120000001</v>
      </c>
      <c r="AM646">
        <f t="shared" si="220"/>
        <v>1.9621685755359999</v>
      </c>
      <c r="AN646">
        <f t="shared" si="221"/>
        <v>-1.3584166569933442</v>
      </c>
      <c r="AO646">
        <f t="shared" si="222"/>
        <v>0.70167940202768841</v>
      </c>
      <c r="AP646">
        <f t="shared" si="223"/>
        <v>-0.26863985369160931</v>
      </c>
      <c r="AQ646">
        <f t="shared" si="224"/>
        <v>7.6189076193024119E-2</v>
      </c>
      <c r="AR646">
        <f t="shared" si="225"/>
        <v>-1.3585362004686399E-2</v>
      </c>
      <c r="AS646">
        <f t="shared" si="226"/>
        <v>1.074168810749016E-3</v>
      </c>
      <c r="BJ646">
        <f t="shared" si="227"/>
        <v>1.2716149999999999</v>
      </c>
      <c r="BK646">
        <f t="shared" si="228"/>
        <v>1.16558286</v>
      </c>
      <c r="BL646">
        <f t="shared" si="229"/>
        <v>0.93816441638399983</v>
      </c>
      <c r="BM646">
        <f t="shared" si="230"/>
        <v>-8.7371822806028801E-2</v>
      </c>
      <c r="BN646">
        <f t="shared" si="231"/>
        <v>2.5858616869610471E-4</v>
      </c>
    </row>
    <row r="647" spans="1:66" ht="15">
      <c r="A647" s="32">
        <v>7</v>
      </c>
      <c r="B647" s="33">
        <f t="shared" ca="1" si="211"/>
        <v>1413.8919076794211</v>
      </c>
      <c r="C647">
        <f t="shared" si="212"/>
        <v>1382</v>
      </c>
      <c r="D647">
        <f t="shared" ca="1" si="216"/>
        <v>6.9946612421180738</v>
      </c>
      <c r="E647">
        <f t="shared" ca="1" si="213"/>
        <v>7.0006470162123069</v>
      </c>
      <c r="F647">
        <f t="shared" ca="1" si="214"/>
        <v>1413</v>
      </c>
      <c r="G647">
        <f t="shared" ca="1" si="215"/>
        <v>1414</v>
      </c>
      <c r="M647" s="280">
        <v>677</v>
      </c>
      <c r="N647" s="280">
        <f t="shared" si="217"/>
        <v>2.8635523348230931</v>
      </c>
      <c r="AK647">
        <f t="shared" si="218"/>
        <v>-9.1941659999999995E-2</v>
      </c>
      <c r="AL647">
        <f t="shared" si="219"/>
        <v>1.8525339990000003</v>
      </c>
      <c r="AM647">
        <f t="shared" si="220"/>
        <v>1.9679781018189997</v>
      </c>
      <c r="AN647">
        <f t="shared" si="221"/>
        <v>-1.3644540555434772</v>
      </c>
      <c r="AO647">
        <f t="shared" si="222"/>
        <v>0.70584057314603954</v>
      </c>
      <c r="AP647">
        <f t="shared" si="223"/>
        <v>-0.27063272220312212</v>
      </c>
      <c r="AQ647">
        <f t="shared" si="224"/>
        <v>7.6867816402135386E-2</v>
      </c>
      <c r="AR647">
        <f t="shared" si="225"/>
        <v>-1.3726664677110848E-2</v>
      </c>
      <c r="AS647">
        <f t="shared" si="226"/>
        <v>1.0869468796287102E-3</v>
      </c>
      <c r="BJ647">
        <f t="shared" si="227"/>
        <v>1.2716149999999999</v>
      </c>
      <c r="BK647">
        <f t="shared" si="228"/>
        <v>1.167307095</v>
      </c>
      <c r="BL647">
        <f t="shared" si="229"/>
        <v>0.94094210373599985</v>
      </c>
      <c r="BM647">
        <f t="shared" si="230"/>
        <v>-8.7760141451575402E-2</v>
      </c>
      <c r="BN647">
        <f t="shared" si="231"/>
        <v>2.6011966290111324E-4</v>
      </c>
    </row>
    <row r="648" spans="1:66" ht="15">
      <c r="A648" s="32">
        <v>7</v>
      </c>
      <c r="B648" s="33">
        <f t="shared" ca="1" si="211"/>
        <v>1413.8919076794211</v>
      </c>
      <c r="C648">
        <f t="shared" si="212"/>
        <v>1382</v>
      </c>
      <c r="D648">
        <f t="shared" ca="1" si="216"/>
        <v>6.9946612421180738</v>
      </c>
      <c r="E648">
        <f t="shared" ca="1" si="213"/>
        <v>7.0006470162123069</v>
      </c>
      <c r="F648">
        <f t="shared" ca="1" si="214"/>
        <v>1413</v>
      </c>
      <c r="G648">
        <f t="shared" ca="1" si="215"/>
        <v>1414</v>
      </c>
      <c r="M648" s="280">
        <v>678</v>
      </c>
      <c r="N648" s="280">
        <f t="shared" si="217"/>
        <v>2.8687806704316205</v>
      </c>
      <c r="AK648">
        <f t="shared" si="218"/>
        <v>-9.1941659999999995E-2</v>
      </c>
      <c r="AL648">
        <f t="shared" si="219"/>
        <v>1.8552703860000002</v>
      </c>
      <c r="AM648">
        <f t="shared" si="220"/>
        <v>1.9737962157239999</v>
      </c>
      <c r="AN648">
        <f t="shared" si="221"/>
        <v>-1.3705093162064881</v>
      </c>
      <c r="AO648">
        <f t="shared" si="222"/>
        <v>0.71002022463538583</v>
      </c>
      <c r="AP648">
        <f t="shared" si="223"/>
        <v>-0.27263740026705002</v>
      </c>
      <c r="AQ648">
        <f t="shared" si="224"/>
        <v>7.7551588017776577E-2</v>
      </c>
      <c r="AR648">
        <f t="shared" si="225"/>
        <v>-1.3869225227637916E-2</v>
      </c>
      <c r="AS648">
        <f t="shared" si="226"/>
        <v>1.0998577556344548E-3</v>
      </c>
      <c r="BJ648">
        <f t="shared" si="227"/>
        <v>1.2716149999999999</v>
      </c>
      <c r="BK648">
        <f t="shared" si="228"/>
        <v>1.1690313299999999</v>
      </c>
      <c r="BL648">
        <f t="shared" si="229"/>
        <v>0.94372389705599979</v>
      </c>
      <c r="BM648">
        <f t="shared" si="230"/>
        <v>-8.8149608968017601E-2</v>
      </c>
      <c r="BN648">
        <f t="shared" si="231"/>
        <v>2.6165996757870783E-4</v>
      </c>
    </row>
    <row r="649" spans="1:66" ht="15">
      <c r="A649" s="32">
        <v>7</v>
      </c>
      <c r="B649" s="33">
        <f t="shared" ca="1" si="211"/>
        <v>1413.8919076794211</v>
      </c>
      <c r="C649">
        <f t="shared" si="212"/>
        <v>1382</v>
      </c>
      <c r="D649">
        <f t="shared" ca="1" si="216"/>
        <v>6.9946612421180738</v>
      </c>
      <c r="E649">
        <f t="shared" ca="1" si="213"/>
        <v>7.0006470162123069</v>
      </c>
      <c r="F649">
        <f t="shared" ca="1" si="214"/>
        <v>1413</v>
      </c>
      <c r="G649">
        <f t="shared" ca="1" si="215"/>
        <v>1414</v>
      </c>
      <c r="M649" s="280">
        <v>679</v>
      </c>
      <c r="N649" s="280">
        <f t="shared" si="217"/>
        <v>2.8740103062026123</v>
      </c>
      <c r="AK649">
        <f t="shared" si="218"/>
        <v>-9.1941659999999995E-2</v>
      </c>
      <c r="AL649">
        <f t="shared" si="219"/>
        <v>1.8580067730000003</v>
      </c>
      <c r="AM649">
        <f t="shared" si="220"/>
        <v>1.9796229172509998</v>
      </c>
      <c r="AN649">
        <f t="shared" si="221"/>
        <v>-1.3765824653665912</v>
      </c>
      <c r="AO649">
        <f t="shared" si="222"/>
        <v>0.71421841113092066</v>
      </c>
      <c r="AP649">
        <f t="shared" si="223"/>
        <v>-0.27465394029253476</v>
      </c>
      <c r="AQ649">
        <f t="shared" si="224"/>
        <v>7.824042083350681E-2</v>
      </c>
      <c r="AR649">
        <f t="shared" si="225"/>
        <v>-1.4013052973828845E-2</v>
      </c>
      <c r="AS649">
        <f t="shared" si="226"/>
        <v>1.1129026201394407E-3</v>
      </c>
      <c r="BJ649">
        <f t="shared" si="227"/>
        <v>1.2716149999999999</v>
      </c>
      <c r="BK649">
        <f t="shared" si="228"/>
        <v>1.1707555649999999</v>
      </c>
      <c r="BL649">
        <f t="shared" si="229"/>
        <v>0.94650979634399979</v>
      </c>
      <c r="BM649">
        <f t="shared" si="230"/>
        <v>-8.85402270523582E-2</v>
      </c>
      <c r="BN649">
        <f t="shared" si="231"/>
        <v>2.6320710286330501E-4</v>
      </c>
    </row>
    <row r="650" spans="1:66" ht="15">
      <c r="A650" s="32">
        <v>7</v>
      </c>
      <c r="B650" s="33">
        <f t="shared" ca="1" si="211"/>
        <v>1413.8919076794211</v>
      </c>
      <c r="C650">
        <f t="shared" si="212"/>
        <v>1382</v>
      </c>
      <c r="D650">
        <f t="shared" ca="1" si="216"/>
        <v>6.9946612421180738</v>
      </c>
      <c r="E650">
        <f t="shared" ca="1" si="213"/>
        <v>7.0006470162123069</v>
      </c>
      <c r="F650">
        <f t="shared" ca="1" si="214"/>
        <v>1413</v>
      </c>
      <c r="G650">
        <f t="shared" ca="1" si="215"/>
        <v>1414</v>
      </c>
      <c r="M650" s="280">
        <v>680</v>
      </c>
      <c r="N650" s="280">
        <f t="shared" si="217"/>
        <v>2.8792412396468245</v>
      </c>
      <c r="AK650">
        <f t="shared" si="218"/>
        <v>-9.1941659999999995E-2</v>
      </c>
      <c r="AL650">
        <f t="shared" si="219"/>
        <v>1.8607431600000002</v>
      </c>
      <c r="AM650">
        <f t="shared" si="220"/>
        <v>1.9854582063999997</v>
      </c>
      <c r="AN650">
        <f t="shared" si="221"/>
        <v>-1.3826735294080001</v>
      </c>
      <c r="AO650">
        <f t="shared" si="222"/>
        <v>0.71843518734848</v>
      </c>
      <c r="AP650">
        <f t="shared" si="223"/>
        <v>-0.27668239484354562</v>
      </c>
      <c r="AQ650">
        <f t="shared" si="224"/>
        <v>7.893434477500702E-2</v>
      </c>
      <c r="AR650">
        <f t="shared" si="225"/>
        <v>-1.415815728837814E-2</v>
      </c>
      <c r="AS650">
        <f t="shared" si="226"/>
        <v>1.126082663261237E-3</v>
      </c>
      <c r="BJ650">
        <f t="shared" si="227"/>
        <v>1.2716149999999999</v>
      </c>
      <c r="BK650">
        <f t="shared" si="228"/>
        <v>1.1724798000000001</v>
      </c>
      <c r="BL650">
        <f t="shared" si="229"/>
        <v>0.94929980159999983</v>
      </c>
      <c r="BM650">
        <f t="shared" si="230"/>
        <v>-8.8931997401600002E-2</v>
      </c>
      <c r="BN650">
        <f t="shared" si="231"/>
        <v>2.6476108891904001E-4</v>
      </c>
    </row>
    <row r="651" spans="1:66" ht="15">
      <c r="A651" s="32">
        <v>7</v>
      </c>
      <c r="B651" s="33">
        <f t="shared" ca="1" si="211"/>
        <v>1413.8919076794211</v>
      </c>
      <c r="C651">
        <f t="shared" si="212"/>
        <v>1382</v>
      </c>
      <c r="D651">
        <f t="shared" ca="1" si="216"/>
        <v>6.9946612421180738</v>
      </c>
      <c r="E651">
        <f t="shared" ca="1" si="213"/>
        <v>7.0006470162123069</v>
      </c>
      <c r="F651">
        <f t="shared" ca="1" si="214"/>
        <v>1413</v>
      </c>
      <c r="G651">
        <f t="shared" ca="1" si="215"/>
        <v>1414</v>
      </c>
      <c r="M651" s="280">
        <v>681</v>
      </c>
      <c r="N651" s="280">
        <f t="shared" si="217"/>
        <v>2.8844734682865307</v>
      </c>
      <c r="AK651">
        <f t="shared" si="218"/>
        <v>-9.1941659999999995E-2</v>
      </c>
      <c r="AL651">
        <f t="shared" si="219"/>
        <v>1.8634795470000003</v>
      </c>
      <c r="AM651">
        <f t="shared" si="220"/>
        <v>1.9913020831709998</v>
      </c>
      <c r="AN651">
        <f t="shared" si="221"/>
        <v>-1.3887825347149292</v>
      </c>
      <c r="AO651">
        <f t="shared" si="222"/>
        <v>0.72267060808454187</v>
      </c>
      <c r="AP651">
        <f t="shared" si="223"/>
        <v>-0.27872281663910775</v>
      </c>
      <c r="AQ651">
        <f t="shared" si="224"/>
        <v>7.9633389900470086E-2</v>
      </c>
      <c r="AR651">
        <f t="shared" si="225"/>
        <v>-1.4304547599357866E-2</v>
      </c>
      <c r="AS651">
        <f t="shared" si="226"/>
        <v>1.1393990839134937E-3</v>
      </c>
      <c r="BJ651">
        <f t="shared" si="227"/>
        <v>1.2716149999999999</v>
      </c>
      <c r="BK651">
        <f t="shared" si="228"/>
        <v>1.174204035</v>
      </c>
      <c r="BL651">
        <f t="shared" si="229"/>
        <v>0.9520939128239998</v>
      </c>
      <c r="BM651">
        <f t="shared" si="230"/>
        <v>-8.9324921712745808E-2</v>
      </c>
      <c r="BN651">
        <f t="shared" si="231"/>
        <v>2.6632194593976676E-4</v>
      </c>
    </row>
    <row r="652" spans="1:66" ht="15">
      <c r="A652" s="32">
        <v>7</v>
      </c>
      <c r="B652" s="33">
        <f t="shared" ca="1" si="211"/>
        <v>1413.8919076794211</v>
      </c>
      <c r="C652">
        <f t="shared" si="212"/>
        <v>1382</v>
      </c>
      <c r="D652">
        <f t="shared" ca="1" si="216"/>
        <v>6.9946612421180738</v>
      </c>
      <c r="E652">
        <f t="shared" ca="1" si="213"/>
        <v>7.0006470162123069</v>
      </c>
      <c r="F652">
        <f t="shared" ca="1" si="214"/>
        <v>1413</v>
      </c>
      <c r="G652">
        <f t="shared" ca="1" si="215"/>
        <v>1414</v>
      </c>
      <c r="M652" s="280">
        <v>682</v>
      </c>
      <c r="N652" s="280">
        <f t="shared" si="217"/>
        <v>2.8897069896554908</v>
      </c>
      <c r="AK652">
        <f t="shared" si="218"/>
        <v>-9.1941659999999995E-2</v>
      </c>
      <c r="AL652">
        <f t="shared" si="219"/>
        <v>1.8662159340000002</v>
      </c>
      <c r="AM652">
        <f t="shared" si="220"/>
        <v>1.9971545475639998</v>
      </c>
      <c r="AN652">
        <f t="shared" si="221"/>
        <v>-1.3949095076715923</v>
      </c>
      <c r="AO652">
        <f t="shared" si="222"/>
        <v>0.72692472821622678</v>
      </c>
      <c r="AP652">
        <f t="shared" si="223"/>
        <v>-0.2807752585535303</v>
      </c>
      <c r="AQ652">
        <f t="shared" si="224"/>
        <v>8.0337586400991381E-2</v>
      </c>
      <c r="AR652">
        <f t="shared" si="225"/>
        <v>-1.44522333904627E-2</v>
      </c>
      <c r="AS652">
        <f t="shared" si="226"/>
        <v>1.1528530898578745E-3</v>
      </c>
      <c r="BJ652">
        <f t="shared" si="227"/>
        <v>1.2716149999999999</v>
      </c>
      <c r="BK652">
        <f t="shared" si="228"/>
        <v>1.17592827</v>
      </c>
      <c r="BL652">
        <f t="shared" si="229"/>
        <v>0.95489213001599982</v>
      </c>
      <c r="BM652">
        <f t="shared" si="230"/>
        <v>-8.9719001682798408E-2</v>
      </c>
      <c r="BN652">
        <f t="shared" si="231"/>
        <v>2.6788969414905789E-4</v>
      </c>
    </row>
    <row r="653" spans="1:66" ht="15">
      <c r="A653" s="32">
        <v>7</v>
      </c>
      <c r="B653" s="33">
        <f t="shared" ca="1" si="211"/>
        <v>1413.8919076794211</v>
      </c>
      <c r="C653">
        <f t="shared" si="212"/>
        <v>1382</v>
      </c>
      <c r="D653">
        <f t="shared" ca="1" si="216"/>
        <v>6.9946612421180738</v>
      </c>
      <c r="E653">
        <f t="shared" ca="1" si="213"/>
        <v>7.0006470162123069</v>
      </c>
      <c r="F653">
        <f t="shared" ca="1" si="214"/>
        <v>1413</v>
      </c>
      <c r="G653">
        <f t="shared" ca="1" si="215"/>
        <v>1414</v>
      </c>
      <c r="M653" s="280">
        <v>683</v>
      </c>
      <c r="N653" s="280">
        <f t="shared" si="217"/>
        <v>2.8949418012989199</v>
      </c>
      <c r="AK653">
        <f t="shared" si="218"/>
        <v>-9.1941659999999995E-2</v>
      </c>
      <c r="AL653">
        <f t="shared" si="219"/>
        <v>1.8689523210000001</v>
      </c>
      <c r="AM653">
        <f t="shared" si="220"/>
        <v>2.0030155995789998</v>
      </c>
      <c r="AN653">
        <f t="shared" si="221"/>
        <v>-1.4010544746622031</v>
      </c>
      <c r="AO653">
        <f t="shared" si="222"/>
        <v>0.73119760270129786</v>
      </c>
      <c r="AP653">
        <f t="shared" si="223"/>
        <v>-0.28283977361663504</v>
      </c>
      <c r="AQ653">
        <f t="shared" si="224"/>
        <v>8.1046964600959961E-2</v>
      </c>
      <c r="AR653">
        <f t="shared" si="225"/>
        <v>-1.4601224201255671E-2</v>
      </c>
      <c r="AS653">
        <f t="shared" si="226"/>
        <v>1.1664458977562189E-3</v>
      </c>
      <c r="BJ653">
        <f t="shared" si="227"/>
        <v>1.2716149999999999</v>
      </c>
      <c r="BK653">
        <f t="shared" si="228"/>
        <v>1.177652505</v>
      </c>
      <c r="BL653">
        <f t="shared" si="229"/>
        <v>0.95769445317599988</v>
      </c>
      <c r="BM653">
        <f t="shared" si="230"/>
        <v>-9.0114239008760602E-2</v>
      </c>
      <c r="BN653">
        <f t="shared" si="231"/>
        <v>2.6946435380020476E-4</v>
      </c>
    </row>
    <row r="654" spans="1:66" ht="15">
      <c r="A654" s="32">
        <v>7</v>
      </c>
      <c r="B654" s="33">
        <f t="shared" ca="1" si="211"/>
        <v>1413.8919076794211</v>
      </c>
      <c r="C654">
        <f t="shared" si="212"/>
        <v>1382</v>
      </c>
      <c r="D654">
        <f t="shared" ca="1" si="216"/>
        <v>6.9946612421180738</v>
      </c>
      <c r="E654">
        <f t="shared" ca="1" si="213"/>
        <v>7.0006470162123069</v>
      </c>
      <c r="F654">
        <f t="shared" ca="1" si="214"/>
        <v>1413</v>
      </c>
      <c r="G654">
        <f t="shared" ca="1" si="215"/>
        <v>1414</v>
      </c>
      <c r="M654" s="280">
        <v>684</v>
      </c>
      <c r="N654" s="280">
        <f t="shared" si="217"/>
        <v>2.9001779007734583</v>
      </c>
      <c r="AK654">
        <f t="shared" si="218"/>
        <v>-9.1941659999999995E-2</v>
      </c>
      <c r="AL654">
        <f t="shared" si="219"/>
        <v>1.8716887080000002</v>
      </c>
      <c r="AM654">
        <f t="shared" si="220"/>
        <v>2.0088852392159997</v>
      </c>
      <c r="AN654">
        <f t="shared" si="221"/>
        <v>-1.4072174620709761</v>
      </c>
      <c r="AO654">
        <f t="shared" si="222"/>
        <v>0.73548928657816004</v>
      </c>
      <c r="AP654">
        <f t="shared" si="223"/>
        <v>-0.28491641501398446</v>
      </c>
      <c r="AQ654">
        <f t="shared" si="224"/>
        <v>8.1761554958450319E-2</v>
      </c>
      <c r="AR654">
        <f t="shared" si="225"/>
        <v>-1.4751529627414647E-2</v>
      </c>
      <c r="AS654">
        <f t="shared" si="226"/>
        <v>1.180178733222934E-3</v>
      </c>
      <c r="BJ654">
        <f t="shared" si="227"/>
        <v>1.2716149999999999</v>
      </c>
      <c r="BK654">
        <f t="shared" si="228"/>
        <v>1.1793767399999999</v>
      </c>
      <c r="BL654">
        <f t="shared" si="229"/>
        <v>0.96050088230399988</v>
      </c>
      <c r="BM654">
        <f t="shared" si="230"/>
        <v>-9.0510635387635208E-2</v>
      </c>
      <c r="BN654">
        <f t="shared" si="231"/>
        <v>2.7104594517621738E-4</v>
      </c>
    </row>
    <row r="655" spans="1:66" ht="15">
      <c r="A655" s="32">
        <v>7</v>
      </c>
      <c r="B655" s="33">
        <f t="shared" ca="1" si="211"/>
        <v>1413.8919076794211</v>
      </c>
      <c r="C655">
        <f t="shared" si="212"/>
        <v>1382</v>
      </c>
      <c r="D655">
        <f t="shared" ca="1" si="216"/>
        <v>6.9946612421180738</v>
      </c>
      <c r="E655">
        <f t="shared" ca="1" si="213"/>
        <v>7.0006470162123069</v>
      </c>
      <c r="F655">
        <f t="shared" ca="1" si="214"/>
        <v>1413</v>
      </c>
      <c r="G655">
        <f t="shared" ca="1" si="215"/>
        <v>1414</v>
      </c>
      <c r="M655" s="280">
        <v>685</v>
      </c>
      <c r="N655" s="280">
        <f t="shared" si="217"/>
        <v>2.9054152856471385</v>
      </c>
      <c r="AK655">
        <f t="shared" si="218"/>
        <v>-9.1941659999999995E-2</v>
      </c>
      <c r="AL655">
        <f t="shared" si="219"/>
        <v>1.8744250950000001</v>
      </c>
      <c r="AM655">
        <f t="shared" si="220"/>
        <v>2.0147634664749998</v>
      </c>
      <c r="AN655">
        <f t="shared" si="221"/>
        <v>-1.4133984962821251</v>
      </c>
      <c r="AO655">
        <f t="shared" si="222"/>
        <v>0.73979983496586121</v>
      </c>
      <c r="AP655">
        <f t="shared" si="223"/>
        <v>-0.28700523608711048</v>
      </c>
      <c r="AQ655">
        <f t="shared" si="224"/>
        <v>8.2481388065614711E-2</v>
      </c>
      <c r="AR655">
        <f t="shared" si="225"/>
        <v>-1.4903159320979527E-2</v>
      </c>
      <c r="AS655">
        <f t="shared" si="226"/>
        <v>1.1940528308776181E-3</v>
      </c>
      <c r="BJ655">
        <f t="shared" si="227"/>
        <v>1.2716149999999999</v>
      </c>
      <c r="BK655">
        <f t="shared" si="228"/>
        <v>1.1811009749999999</v>
      </c>
      <c r="BL655">
        <f t="shared" si="229"/>
        <v>0.96331141739999981</v>
      </c>
      <c r="BM655">
        <f t="shared" si="230"/>
        <v>-9.0908192516424999E-2</v>
      </c>
      <c r="BN655">
        <f t="shared" si="231"/>
        <v>2.7263448858982437E-4</v>
      </c>
    </row>
    <row r="656" spans="1:66" ht="15">
      <c r="A656" s="32">
        <v>7</v>
      </c>
      <c r="B656" s="33">
        <f t="shared" ca="1" si="211"/>
        <v>1413.8919076794211</v>
      </c>
      <c r="C656">
        <f t="shared" si="212"/>
        <v>1382</v>
      </c>
      <c r="D656">
        <f t="shared" ca="1" si="216"/>
        <v>6.9946612421180738</v>
      </c>
      <c r="E656">
        <f t="shared" ca="1" si="213"/>
        <v>7.0006470162123069</v>
      </c>
      <c r="F656">
        <f t="shared" ca="1" si="214"/>
        <v>1413</v>
      </c>
      <c r="G656">
        <f t="shared" ca="1" si="215"/>
        <v>1414</v>
      </c>
      <c r="M656" s="280">
        <v>686</v>
      </c>
      <c r="N656" s="280">
        <f t="shared" si="217"/>
        <v>2.9106539534993585</v>
      </c>
      <c r="AK656">
        <f t="shared" si="218"/>
        <v>-9.1941659999999995E-2</v>
      </c>
      <c r="AL656">
        <f t="shared" si="219"/>
        <v>1.8771614820000002</v>
      </c>
      <c r="AM656">
        <f t="shared" si="220"/>
        <v>2.0206502813559997</v>
      </c>
      <c r="AN656">
        <f t="shared" si="221"/>
        <v>-1.4195976036798641</v>
      </c>
      <c r="AO656">
        <f t="shared" si="222"/>
        <v>0.74412930306409109</v>
      </c>
      <c r="AP656">
        <f t="shared" si="223"/>
        <v>-0.28910629033374241</v>
      </c>
      <c r="AQ656">
        <f t="shared" si="224"/>
        <v>8.3206494649076035E-2</v>
      </c>
      <c r="AR656">
        <f t="shared" si="225"/>
        <v>-1.5056122990600175E-2</v>
      </c>
      <c r="AS656">
        <f t="shared" si="226"/>
        <v>1.208069434397915E-3</v>
      </c>
      <c r="BJ656">
        <f t="shared" si="227"/>
        <v>1.2716149999999999</v>
      </c>
      <c r="BK656">
        <f t="shared" si="228"/>
        <v>1.1828252100000001</v>
      </c>
      <c r="BL656">
        <f t="shared" si="229"/>
        <v>0.96612605846399979</v>
      </c>
      <c r="BM656">
        <f t="shared" si="230"/>
        <v>-9.1306912092132805E-2</v>
      </c>
      <c r="BN656">
        <f t="shared" si="231"/>
        <v>2.7423000438347328E-4</v>
      </c>
    </row>
    <row r="657" spans="1:66" ht="15">
      <c r="A657" s="32">
        <v>7</v>
      </c>
      <c r="B657" s="33">
        <f t="shared" ca="1" si="211"/>
        <v>1413.8919076794211</v>
      </c>
      <c r="C657">
        <f t="shared" si="212"/>
        <v>1382</v>
      </c>
      <c r="D657">
        <f t="shared" ca="1" si="216"/>
        <v>6.9946612421180738</v>
      </c>
      <c r="E657">
        <f t="shared" ca="1" si="213"/>
        <v>7.0006470162123069</v>
      </c>
      <c r="F657">
        <f t="shared" ca="1" si="214"/>
        <v>1413</v>
      </c>
      <c r="G657">
        <f t="shared" ca="1" si="215"/>
        <v>1414</v>
      </c>
      <c r="M657" s="280">
        <v>687</v>
      </c>
      <c r="N657" s="280">
        <f t="shared" si="217"/>
        <v>2.9158939019208487</v>
      </c>
      <c r="AK657">
        <f t="shared" si="218"/>
        <v>-9.1941659999999995E-2</v>
      </c>
      <c r="AL657">
        <f t="shared" si="219"/>
        <v>1.8798978690000001</v>
      </c>
      <c r="AM657">
        <f t="shared" si="220"/>
        <v>2.0265456838589997</v>
      </c>
      <c r="AN657">
        <f t="shared" si="221"/>
        <v>-1.4258148106484072</v>
      </c>
      <c r="AO657">
        <f t="shared" si="222"/>
        <v>0.74847774615318219</v>
      </c>
      <c r="AP657">
        <f t="shared" si="223"/>
        <v>-0.29121963140803564</v>
      </c>
      <c r="AQ657">
        <f t="shared" si="224"/>
        <v>8.3936905570321366E-2</v>
      </c>
      <c r="AR657">
        <f t="shared" si="225"/>
        <v>-1.5210430401785066E-2</v>
      </c>
      <c r="AS657">
        <f t="shared" si="226"/>
        <v>1.222229796572602E-3</v>
      </c>
      <c r="BJ657">
        <f t="shared" si="227"/>
        <v>1.2716149999999999</v>
      </c>
      <c r="BK657">
        <f t="shared" si="228"/>
        <v>1.184549445</v>
      </c>
      <c r="BL657">
        <f t="shared" si="229"/>
        <v>0.96894480549599982</v>
      </c>
      <c r="BM657">
        <f t="shared" si="230"/>
        <v>-9.1706795811761402E-2</v>
      </c>
      <c r="BN657">
        <f t="shared" si="231"/>
        <v>2.7583251292933014E-4</v>
      </c>
    </row>
    <row r="658" spans="1:66" ht="15">
      <c r="A658" s="32">
        <v>7</v>
      </c>
      <c r="B658" s="33">
        <f t="shared" ca="1" si="211"/>
        <v>1413.8919076794211</v>
      </c>
      <c r="C658">
        <f t="shared" si="212"/>
        <v>1382</v>
      </c>
      <c r="D658">
        <f t="shared" ca="1" si="216"/>
        <v>6.9946612421180738</v>
      </c>
      <c r="E658">
        <f t="shared" ca="1" si="213"/>
        <v>7.0006470162123069</v>
      </c>
      <c r="F658">
        <f t="shared" ca="1" si="214"/>
        <v>1413</v>
      </c>
      <c r="G658">
        <f t="shared" ca="1" si="215"/>
        <v>1414</v>
      </c>
      <c r="M658" s="280">
        <v>688</v>
      </c>
      <c r="N658" s="280">
        <f t="shared" si="217"/>
        <v>2.921135128513642</v>
      </c>
      <c r="AK658">
        <f t="shared" si="218"/>
        <v>-9.1941659999999995E-2</v>
      </c>
      <c r="AL658">
        <f t="shared" si="219"/>
        <v>1.8826342560000002</v>
      </c>
      <c r="AM658">
        <f t="shared" si="220"/>
        <v>2.0324496739839999</v>
      </c>
      <c r="AN658">
        <f t="shared" si="221"/>
        <v>-1.4320501435719681</v>
      </c>
      <c r="AO658">
        <f t="shared" si="222"/>
        <v>0.75284521959410888</v>
      </c>
      <c r="AP658">
        <f t="shared" si="223"/>
        <v>-0.2933453131207997</v>
      </c>
      <c r="AQ658">
        <f t="shared" si="224"/>
        <v>8.4672651826095943E-2</v>
      </c>
      <c r="AR658">
        <f t="shared" si="225"/>
        <v>-1.5366091377150674E-2</v>
      </c>
      <c r="AS658">
        <f t="shared" si="226"/>
        <v>1.2365351793549094E-3</v>
      </c>
      <c r="BJ658">
        <f t="shared" si="227"/>
        <v>1.2716149999999999</v>
      </c>
      <c r="BK658">
        <f t="shared" si="228"/>
        <v>1.18627368</v>
      </c>
      <c r="BL658">
        <f t="shared" si="229"/>
        <v>0.97176765849599978</v>
      </c>
      <c r="BM658">
        <f t="shared" si="230"/>
        <v>-9.2107845372313604E-2</v>
      </c>
      <c r="BN658">
        <f t="shared" si="231"/>
        <v>2.7744203462927978E-4</v>
      </c>
    </row>
    <row r="659" spans="1:66" ht="15">
      <c r="A659" s="32">
        <v>7</v>
      </c>
      <c r="B659" s="33">
        <f t="shared" ca="1" si="211"/>
        <v>1413.8919076794211</v>
      </c>
      <c r="C659">
        <f t="shared" si="212"/>
        <v>1382</v>
      </c>
      <c r="D659">
        <f t="shared" ca="1" si="216"/>
        <v>6.9946612421180738</v>
      </c>
      <c r="E659">
        <f t="shared" ca="1" si="213"/>
        <v>7.0006470162123069</v>
      </c>
      <c r="F659">
        <f t="shared" ca="1" si="214"/>
        <v>1413</v>
      </c>
      <c r="G659">
        <f t="shared" ca="1" si="215"/>
        <v>1414</v>
      </c>
      <c r="M659" s="280">
        <v>689</v>
      </c>
      <c r="N659" s="280">
        <f t="shared" si="217"/>
        <v>2.9263776308910421</v>
      </c>
      <c r="AK659">
        <f t="shared" si="218"/>
        <v>-9.1941659999999995E-2</v>
      </c>
      <c r="AL659">
        <f t="shared" si="219"/>
        <v>1.8853706430000001</v>
      </c>
      <c r="AM659">
        <f t="shared" si="220"/>
        <v>2.0383622517309998</v>
      </c>
      <c r="AN659">
        <f t="shared" si="221"/>
        <v>-1.4383036288347613</v>
      </c>
      <c r="AO659">
        <f t="shared" si="222"/>
        <v>0.75723177882848836</v>
      </c>
      <c r="AP659">
        <f t="shared" si="223"/>
        <v>-0.29548338943972702</v>
      </c>
      <c r="AQ659">
        <f t="shared" si="224"/>
        <v>8.541376454879783E-2</v>
      </c>
      <c r="AR659">
        <f t="shared" si="225"/>
        <v>-1.5523115796671568E-2</v>
      </c>
      <c r="AS659">
        <f t="shared" si="226"/>
        <v>1.2509868539160745E-3</v>
      </c>
      <c r="BJ659">
        <f t="shared" si="227"/>
        <v>1.2716149999999999</v>
      </c>
      <c r="BK659">
        <f t="shared" si="228"/>
        <v>1.187997915</v>
      </c>
      <c r="BL659">
        <f t="shared" si="229"/>
        <v>0.97459461746399978</v>
      </c>
      <c r="BM659">
        <f t="shared" si="230"/>
        <v>-9.2510062470792201E-2</v>
      </c>
      <c r="BN659">
        <f t="shared" si="231"/>
        <v>2.7905858991492566E-4</v>
      </c>
    </row>
    <row r="660" spans="1:66" ht="15">
      <c r="A660" s="32">
        <v>7</v>
      </c>
      <c r="B660" s="33">
        <f t="shared" ca="1" si="211"/>
        <v>1413.8919076794211</v>
      </c>
      <c r="C660">
        <f t="shared" si="212"/>
        <v>1382</v>
      </c>
      <c r="D660">
        <f t="shared" ca="1" si="216"/>
        <v>6.9946612421180738</v>
      </c>
      <c r="E660">
        <f t="shared" ca="1" si="213"/>
        <v>7.0006470162123069</v>
      </c>
      <c r="F660">
        <f t="shared" ca="1" si="214"/>
        <v>1413</v>
      </c>
      <c r="G660">
        <f t="shared" ca="1" si="215"/>
        <v>1414</v>
      </c>
      <c r="M660" s="280">
        <v>690</v>
      </c>
      <c r="N660" s="280">
        <f t="shared" si="217"/>
        <v>2.9316214066776003</v>
      </c>
      <c r="AK660">
        <f t="shared" si="218"/>
        <v>-9.1941659999999995E-2</v>
      </c>
      <c r="AL660">
        <f t="shared" si="219"/>
        <v>1.8881070300000002</v>
      </c>
      <c r="AM660">
        <f t="shared" si="220"/>
        <v>2.0442834170999999</v>
      </c>
      <c r="AN660">
        <f t="shared" si="221"/>
        <v>-1.4445752928210003</v>
      </c>
      <c r="AO660">
        <f t="shared" si="222"/>
        <v>0.76163747937857995</v>
      </c>
      <c r="AP660">
        <f t="shared" si="223"/>
        <v>-0.29763391448962084</v>
      </c>
      <c r="AQ660">
        <f t="shared" si="224"/>
        <v>8.6160275006873094E-2</v>
      </c>
      <c r="AR660">
        <f t="shared" si="225"/>
        <v>-1.5681513597931258E-2</v>
      </c>
      <c r="AS660">
        <f t="shared" si="226"/>
        <v>1.2655861006991306E-3</v>
      </c>
      <c r="BJ660">
        <f t="shared" si="227"/>
        <v>1.2716149999999999</v>
      </c>
      <c r="BK660">
        <f t="shared" si="228"/>
        <v>1.1897221499999999</v>
      </c>
      <c r="BL660">
        <f t="shared" si="229"/>
        <v>0.97742568239999983</v>
      </c>
      <c r="BM660">
        <f t="shared" si="230"/>
        <v>-9.2913448804200008E-2</v>
      </c>
      <c r="BN660">
        <f t="shared" si="231"/>
        <v>2.8068219924759003E-4</v>
      </c>
    </row>
    <row r="661" spans="1:66" ht="15">
      <c r="A661" s="32">
        <v>7</v>
      </c>
      <c r="B661" s="33">
        <f t="shared" ca="1" si="211"/>
        <v>1413.8919076794211</v>
      </c>
      <c r="C661">
        <f t="shared" si="212"/>
        <v>1382</v>
      </c>
      <c r="D661">
        <f t="shared" ca="1" si="216"/>
        <v>6.9946612421180738</v>
      </c>
      <c r="E661">
        <f t="shared" ca="1" si="213"/>
        <v>7.0006470162123069</v>
      </c>
      <c r="F661">
        <f t="shared" ca="1" si="214"/>
        <v>1413</v>
      </c>
      <c r="G661">
        <f t="shared" ca="1" si="215"/>
        <v>1414</v>
      </c>
      <c r="M661" s="280">
        <v>691</v>
      </c>
      <c r="N661" s="280">
        <f t="shared" si="217"/>
        <v>2.9368664535090727</v>
      </c>
      <c r="AK661">
        <f t="shared" si="218"/>
        <v>-9.1941659999999995E-2</v>
      </c>
      <c r="AL661">
        <f t="shared" si="219"/>
        <v>1.8908434170000001</v>
      </c>
      <c r="AM661">
        <f t="shared" si="220"/>
        <v>2.0502131700909998</v>
      </c>
      <c r="AN661">
        <f t="shared" si="221"/>
        <v>-1.4508651619148991</v>
      </c>
      <c r="AO661">
        <f t="shared" si="222"/>
        <v>0.7660623768472854</v>
      </c>
      <c r="AP661">
        <f t="shared" si="223"/>
        <v>-0.29979694255262385</v>
      </c>
      <c r="AQ661">
        <f t="shared" si="224"/>
        <v>8.6912214605211632E-2</v>
      </c>
      <c r="AR661">
        <f t="shared" si="225"/>
        <v>-1.5841294776373759E-2</v>
      </c>
      <c r="AS661">
        <f t="shared" si="226"/>
        <v>1.2803342094729292E-3</v>
      </c>
      <c r="BJ661">
        <f t="shared" si="227"/>
        <v>1.2716149999999999</v>
      </c>
      <c r="BK661">
        <f t="shared" si="228"/>
        <v>1.1914463849999999</v>
      </c>
      <c r="BL661">
        <f t="shared" si="229"/>
        <v>0.98026085330399981</v>
      </c>
      <c r="BM661">
        <f t="shared" si="230"/>
        <v>-9.3318006069539799E-2</v>
      </c>
      <c r="BN661">
        <f t="shared" si="231"/>
        <v>2.8231288311831372E-4</v>
      </c>
    </row>
    <row r="662" spans="1:66" ht="15">
      <c r="A662" s="32">
        <v>7</v>
      </c>
      <c r="B662" s="33">
        <f t="shared" ca="1" si="211"/>
        <v>1413.8919076794211</v>
      </c>
      <c r="C662">
        <f t="shared" si="212"/>
        <v>1382</v>
      </c>
      <c r="D662">
        <f t="shared" ca="1" si="216"/>
        <v>6.9946612421180738</v>
      </c>
      <c r="E662">
        <f t="shared" ca="1" si="213"/>
        <v>7.0006470162123069</v>
      </c>
      <c r="F662">
        <f t="shared" ca="1" si="214"/>
        <v>1413</v>
      </c>
      <c r="G662">
        <f t="shared" ca="1" si="215"/>
        <v>1414</v>
      </c>
      <c r="M662" s="280">
        <v>692</v>
      </c>
      <c r="N662" s="280">
        <f t="shared" si="217"/>
        <v>2.9421127690324034</v>
      </c>
      <c r="AK662">
        <f t="shared" si="218"/>
        <v>-9.1941659999999995E-2</v>
      </c>
      <c r="AL662">
        <f t="shared" si="219"/>
        <v>1.8935798040000003</v>
      </c>
      <c r="AM662">
        <f t="shared" si="220"/>
        <v>2.0561515107039998</v>
      </c>
      <c r="AN662">
        <f t="shared" si="221"/>
        <v>-1.4571732625006721</v>
      </c>
      <c r="AO662">
        <f t="shared" si="222"/>
        <v>0.77050652691814858</v>
      </c>
      <c r="AP662">
        <f t="shared" si="223"/>
        <v>-0.30197252806844649</v>
      </c>
      <c r="AQ662">
        <f t="shared" si="224"/>
        <v>8.7669614885543423E-2</v>
      </c>
      <c r="AR662">
        <f t="shared" si="225"/>
        <v>-1.6002469385555877E-2</v>
      </c>
      <c r="AS662">
        <f t="shared" si="226"/>
        <v>1.2952324793863994E-3</v>
      </c>
      <c r="BJ662">
        <f t="shared" si="227"/>
        <v>1.2716149999999999</v>
      </c>
      <c r="BK662">
        <f t="shared" si="228"/>
        <v>1.1931706200000001</v>
      </c>
      <c r="BL662">
        <f t="shared" si="229"/>
        <v>0.98310013017599984</v>
      </c>
      <c r="BM662">
        <f t="shared" si="230"/>
        <v>-9.3723735963814406E-2</v>
      </c>
      <c r="BN662">
        <f t="shared" si="231"/>
        <v>2.8395066204785641E-4</v>
      </c>
    </row>
    <row r="663" spans="1:66" ht="15">
      <c r="A663" s="32">
        <v>7</v>
      </c>
      <c r="B663" s="33">
        <f t="shared" ca="1" si="211"/>
        <v>1413.8919076794211</v>
      </c>
      <c r="C663">
        <f t="shared" si="212"/>
        <v>1382</v>
      </c>
      <c r="D663">
        <f t="shared" ca="1" si="216"/>
        <v>6.9946612421180738</v>
      </c>
      <c r="E663">
        <f t="shared" ca="1" si="213"/>
        <v>7.0006470162123069</v>
      </c>
      <c r="F663">
        <f t="shared" ca="1" si="214"/>
        <v>1413</v>
      </c>
      <c r="G663">
        <f t="shared" ca="1" si="215"/>
        <v>1414</v>
      </c>
      <c r="M663" s="280">
        <v>693</v>
      </c>
      <c r="N663" s="280">
        <f t="shared" si="217"/>
        <v>2.9473603509056856</v>
      </c>
      <c r="AK663">
        <f t="shared" si="218"/>
        <v>-9.1941659999999995E-2</v>
      </c>
      <c r="AL663">
        <f t="shared" si="219"/>
        <v>1.8963161910000002</v>
      </c>
      <c r="AM663">
        <f t="shared" si="220"/>
        <v>2.0620984389389996</v>
      </c>
      <c r="AN663">
        <f t="shared" si="221"/>
        <v>-1.4634996209625333</v>
      </c>
      <c r="AO663">
        <f t="shared" si="222"/>
        <v>0.77496998535535611</v>
      </c>
      <c r="AP663">
        <f t="shared" si="223"/>
        <v>-0.30416072563459534</v>
      </c>
      <c r="AQ663">
        <f t="shared" si="224"/>
        <v>8.8432507526835569E-2</v>
      </c>
      <c r="AR663">
        <f t="shared" si="225"/>
        <v>-1.6165047537400262E-2</v>
      </c>
      <c r="AS663">
        <f t="shared" si="226"/>
        <v>1.3102822190230443E-3</v>
      </c>
      <c r="BJ663">
        <f t="shared" si="227"/>
        <v>1.2716149999999999</v>
      </c>
      <c r="BK663">
        <f t="shared" si="228"/>
        <v>1.194894855</v>
      </c>
      <c r="BL663">
        <f t="shared" si="229"/>
        <v>0.98594351301599981</v>
      </c>
      <c r="BM663">
        <f t="shared" si="230"/>
        <v>-9.4130640184026601E-2</v>
      </c>
      <c r="BN663">
        <f t="shared" si="231"/>
        <v>2.8559555658669631E-4</v>
      </c>
    </row>
    <row r="664" spans="1:66" ht="15">
      <c r="A664" s="32">
        <v>7</v>
      </c>
      <c r="B664" s="33">
        <f t="shared" ca="1" si="211"/>
        <v>1413.8919076794211</v>
      </c>
      <c r="C664">
        <f t="shared" si="212"/>
        <v>1382</v>
      </c>
      <c r="D664">
        <f t="shared" ca="1" si="216"/>
        <v>6.9946612421180738</v>
      </c>
      <c r="E664">
        <f t="shared" ca="1" si="213"/>
        <v>7.0006470162123069</v>
      </c>
      <c r="F664">
        <f t="shared" ca="1" si="214"/>
        <v>1413</v>
      </c>
      <c r="G664">
        <f t="shared" ca="1" si="215"/>
        <v>1414</v>
      </c>
      <c r="M664" s="280">
        <v>694</v>
      </c>
      <c r="N664" s="280">
        <f t="shared" si="217"/>
        <v>2.9526091967981363</v>
      </c>
      <c r="AK664">
        <f t="shared" si="218"/>
        <v>-9.1941659999999995E-2</v>
      </c>
      <c r="AL664">
        <f t="shared" si="219"/>
        <v>1.8990525780000003</v>
      </c>
      <c r="AM664">
        <f t="shared" si="220"/>
        <v>2.068053954796</v>
      </c>
      <c r="AN664">
        <f t="shared" si="221"/>
        <v>-1.4698442636846962</v>
      </c>
      <c r="AO664">
        <f t="shared" si="222"/>
        <v>0.77945280800373662</v>
      </c>
      <c r="AP664">
        <f t="shared" si="223"/>
        <v>-0.30636159000660129</v>
      </c>
      <c r="AQ664">
        <f t="shared" si="224"/>
        <v>8.92009243456897E-2</v>
      </c>
      <c r="AR664">
        <f t="shared" si="225"/>
        <v>-1.6329039402449161E-2</v>
      </c>
      <c r="AS664">
        <f t="shared" si="226"/>
        <v>1.3254847464556725E-3</v>
      </c>
      <c r="BJ664">
        <f t="shared" si="227"/>
        <v>1.2716149999999999</v>
      </c>
      <c r="BK664">
        <f t="shared" si="228"/>
        <v>1.19661909</v>
      </c>
      <c r="BL664">
        <f t="shared" si="229"/>
        <v>0.98879100182399982</v>
      </c>
      <c r="BM664">
        <f t="shared" si="230"/>
        <v>-9.4538720427179201E-2</v>
      </c>
      <c r="BN664">
        <f t="shared" si="231"/>
        <v>2.872475873150304E-4</v>
      </c>
    </row>
    <row r="665" spans="1:66" ht="15">
      <c r="A665" s="32">
        <v>7</v>
      </c>
      <c r="B665" s="33">
        <f t="shared" ca="1" si="211"/>
        <v>1413.8919076794211</v>
      </c>
      <c r="C665">
        <f t="shared" si="212"/>
        <v>1382</v>
      </c>
      <c r="D665">
        <f t="shared" ca="1" si="216"/>
        <v>6.9946612421180738</v>
      </c>
      <c r="E665">
        <f t="shared" ca="1" si="213"/>
        <v>7.0006470162123069</v>
      </c>
      <c r="F665">
        <f t="shared" ca="1" si="214"/>
        <v>1413</v>
      </c>
      <c r="G665">
        <f t="shared" ca="1" si="215"/>
        <v>1414</v>
      </c>
      <c r="M665" s="280">
        <v>695</v>
      </c>
      <c r="N665" s="280">
        <f t="shared" si="217"/>
        <v>2.9578593043900603</v>
      </c>
      <c r="AK665">
        <f t="shared" si="218"/>
        <v>-9.1941659999999995E-2</v>
      </c>
      <c r="AL665">
        <f t="shared" si="219"/>
        <v>1.9017889650000002</v>
      </c>
      <c r="AM665">
        <f t="shared" si="220"/>
        <v>2.0740180582749996</v>
      </c>
      <c r="AN665">
        <f t="shared" si="221"/>
        <v>-1.4762072170513751</v>
      </c>
      <c r="AO665">
        <f t="shared" si="222"/>
        <v>0.78395505078876127</v>
      </c>
      <c r="AP665">
        <f t="shared" si="223"/>
        <v>-0.30857517609824819</v>
      </c>
      <c r="AQ665">
        <f t="shared" si="224"/>
        <v>8.9974897296740131E-2</v>
      </c>
      <c r="AR665">
        <f t="shared" si="225"/>
        <v>-1.64944552101189E-2</v>
      </c>
      <c r="AS665">
        <f t="shared" si="226"/>
        <v>1.3408413893013684E-3</v>
      </c>
      <c r="BJ665">
        <f t="shared" si="227"/>
        <v>1.2716149999999999</v>
      </c>
      <c r="BK665">
        <f t="shared" si="228"/>
        <v>1.198343325</v>
      </c>
      <c r="BL665">
        <f t="shared" si="229"/>
        <v>0.99164259659999987</v>
      </c>
      <c r="BM665">
        <f t="shared" si="230"/>
        <v>-9.4947978390275009E-2</v>
      </c>
      <c r="BN665">
        <f t="shared" si="231"/>
        <v>2.8890677484277438E-4</v>
      </c>
    </row>
    <row r="666" spans="1:66" ht="15">
      <c r="A666" s="32">
        <v>7</v>
      </c>
      <c r="B666" s="33">
        <f t="shared" ca="1" si="211"/>
        <v>1413.8919076794211</v>
      </c>
      <c r="C666">
        <f t="shared" si="212"/>
        <v>1382</v>
      </c>
      <c r="D666">
        <f t="shared" ca="1" si="216"/>
        <v>6.9946612421180738</v>
      </c>
      <c r="E666">
        <f t="shared" ca="1" si="213"/>
        <v>7.0006470162123069</v>
      </c>
      <c r="F666">
        <f t="shared" ca="1" si="214"/>
        <v>1413</v>
      </c>
      <c r="G666">
        <f t="shared" ca="1" si="215"/>
        <v>1414</v>
      </c>
      <c r="M666" s="280">
        <v>696</v>
      </c>
      <c r="N666" s="280">
        <f t="shared" si="217"/>
        <v>2.9631106713728332</v>
      </c>
      <c r="AK666">
        <f t="shared" si="218"/>
        <v>-9.1941659999999995E-2</v>
      </c>
      <c r="AL666">
        <f t="shared" si="219"/>
        <v>1.9045253520000003</v>
      </c>
      <c r="AM666">
        <f t="shared" si="220"/>
        <v>2.0799907493759999</v>
      </c>
      <c r="AN666">
        <f t="shared" si="221"/>
        <v>-1.4825885074467842</v>
      </c>
      <c r="AO666">
        <f t="shared" si="222"/>
        <v>0.78847676971654346</v>
      </c>
      <c r="AP666">
        <f t="shared" si="223"/>
        <v>-0.31080153898180102</v>
      </c>
      <c r="AQ666">
        <f t="shared" si="224"/>
        <v>9.0754458473052441E-2</v>
      </c>
      <c r="AR666">
        <f t="shared" si="225"/>
        <v>-1.6661305248955149E-2</v>
      </c>
      <c r="AS666">
        <f t="shared" si="226"/>
        <v>1.3563534847767023E-3</v>
      </c>
      <c r="BJ666">
        <f t="shared" si="227"/>
        <v>1.2716149999999999</v>
      </c>
      <c r="BK666">
        <f t="shared" si="228"/>
        <v>1.2000675599999999</v>
      </c>
      <c r="BL666">
        <f t="shared" si="229"/>
        <v>0.99449829734399986</v>
      </c>
      <c r="BM666">
        <f t="shared" si="230"/>
        <v>-9.5358415770316812E-2</v>
      </c>
      <c r="BN666">
        <f t="shared" si="231"/>
        <v>2.9057313980956266E-4</v>
      </c>
    </row>
    <row r="667" spans="1:66" ht="15">
      <c r="A667" s="32">
        <v>7</v>
      </c>
      <c r="B667" s="33">
        <f t="shared" ca="1" si="211"/>
        <v>1413.8919076794211</v>
      </c>
      <c r="C667">
        <f t="shared" si="212"/>
        <v>1382</v>
      </c>
      <c r="D667">
        <f t="shared" ca="1" si="216"/>
        <v>6.9946612421180738</v>
      </c>
      <c r="E667">
        <f t="shared" ca="1" si="213"/>
        <v>7.0006470162123069</v>
      </c>
      <c r="F667">
        <f t="shared" ca="1" si="214"/>
        <v>1413</v>
      </c>
      <c r="G667">
        <f t="shared" ca="1" si="215"/>
        <v>1414</v>
      </c>
      <c r="M667" s="280">
        <v>697</v>
      </c>
      <c r="N667" s="280">
        <f t="shared" si="217"/>
        <v>2.9683632954488548</v>
      </c>
      <c r="AK667">
        <f t="shared" si="218"/>
        <v>-9.1941659999999995E-2</v>
      </c>
      <c r="AL667">
        <f t="shared" si="219"/>
        <v>1.9072617390000002</v>
      </c>
      <c r="AM667">
        <f t="shared" si="220"/>
        <v>2.085972028099</v>
      </c>
      <c r="AN667">
        <f t="shared" si="221"/>
        <v>-1.4889881612551372</v>
      </c>
      <c r="AO667">
        <f t="shared" si="222"/>
        <v>0.7930180208738391</v>
      </c>
      <c r="AP667">
        <f t="shared" si="223"/>
        <v>-0.31304073388823422</v>
      </c>
      <c r="AQ667">
        <f t="shared" si="224"/>
        <v>9.1539640106522713E-2</v>
      </c>
      <c r="AR667">
        <f t="shared" si="225"/>
        <v>-1.682959986688887E-2</v>
      </c>
      <c r="AS667">
        <f t="shared" si="226"/>
        <v>1.3720223797531765E-3</v>
      </c>
      <c r="BJ667">
        <f t="shared" si="227"/>
        <v>1.2716149999999999</v>
      </c>
      <c r="BK667">
        <f t="shared" si="228"/>
        <v>1.2017917949999999</v>
      </c>
      <c r="BL667">
        <f t="shared" si="229"/>
        <v>0.99735810405599978</v>
      </c>
      <c r="BM667">
        <f t="shared" si="230"/>
        <v>-9.5770034264307399E-2</v>
      </c>
      <c r="BN667">
        <f t="shared" si="231"/>
        <v>2.922467028847482E-4</v>
      </c>
    </row>
    <row r="668" spans="1:66" ht="15">
      <c r="A668" s="32">
        <v>7</v>
      </c>
      <c r="B668" s="33">
        <f t="shared" ca="1" si="211"/>
        <v>1413.8919076794211</v>
      </c>
      <c r="C668">
        <f t="shared" si="212"/>
        <v>1382</v>
      </c>
      <c r="D668">
        <f t="shared" ca="1" si="216"/>
        <v>6.9946612421180738</v>
      </c>
      <c r="E668">
        <f t="shared" ca="1" si="213"/>
        <v>7.0006470162123069</v>
      </c>
      <c r="F668">
        <f t="shared" ca="1" si="214"/>
        <v>1413</v>
      </c>
      <c r="G668">
        <f t="shared" ca="1" si="215"/>
        <v>1414</v>
      </c>
      <c r="M668" s="280">
        <v>698</v>
      </c>
      <c r="N668" s="280">
        <f t="shared" si="217"/>
        <v>2.9736171743315354</v>
      </c>
      <c r="AK668">
        <f t="shared" si="218"/>
        <v>-9.1941659999999995E-2</v>
      </c>
      <c r="AL668">
        <f t="shared" si="219"/>
        <v>1.9099981260000003</v>
      </c>
      <c r="AM668">
        <f t="shared" si="220"/>
        <v>2.0919618944439997</v>
      </c>
      <c r="AN668">
        <f t="shared" si="221"/>
        <v>-1.4954062048606482</v>
      </c>
      <c r="AO668">
        <f t="shared" si="222"/>
        <v>0.79757886042804638</v>
      </c>
      <c r="AP668">
        <f t="shared" si="223"/>
        <v>-0.3152928162074603</v>
      </c>
      <c r="AQ668">
        <f t="shared" si="224"/>
        <v>9.2330474568277379E-2</v>
      </c>
      <c r="AR668">
        <f t="shared" si="225"/>
        <v>-1.6999349471493033E-2</v>
      </c>
      <c r="AS668">
        <f t="shared" si="226"/>
        <v>1.3878494308129155E-3</v>
      </c>
      <c r="BJ668">
        <f t="shared" si="227"/>
        <v>1.2716149999999999</v>
      </c>
      <c r="BK668">
        <f t="shared" si="228"/>
        <v>1.2035160300000001</v>
      </c>
      <c r="BL668">
        <f t="shared" si="229"/>
        <v>1.0002220167359999</v>
      </c>
      <c r="BM668">
        <f t="shared" si="230"/>
        <v>-9.61828355692496E-2</v>
      </c>
      <c r="BN668">
        <f t="shared" si="231"/>
        <v>2.939274847674029E-4</v>
      </c>
    </row>
    <row r="669" spans="1:66" ht="15">
      <c r="A669" s="32">
        <v>7</v>
      </c>
      <c r="B669" s="33">
        <f t="shared" ca="1" si="211"/>
        <v>1413.8919076794211</v>
      </c>
      <c r="C669">
        <f t="shared" si="212"/>
        <v>1382</v>
      </c>
      <c r="D669">
        <f t="shared" ca="1" si="216"/>
        <v>6.9946612421180738</v>
      </c>
      <c r="E669">
        <f t="shared" ca="1" si="213"/>
        <v>7.0006470162123069</v>
      </c>
      <c r="F669">
        <f t="shared" ca="1" si="214"/>
        <v>1413</v>
      </c>
      <c r="G669">
        <f t="shared" ca="1" si="215"/>
        <v>1414</v>
      </c>
      <c r="M669" s="280">
        <v>699</v>
      </c>
      <c r="N669" s="280">
        <f t="shared" si="217"/>
        <v>2.9788723057452544</v>
      </c>
      <c r="AK669">
        <f t="shared" si="218"/>
        <v>-9.1941659999999995E-2</v>
      </c>
      <c r="AL669">
        <f t="shared" si="219"/>
        <v>1.9127345130000002</v>
      </c>
      <c r="AM669">
        <f t="shared" si="220"/>
        <v>2.0979603484109997</v>
      </c>
      <c r="AN669">
        <f t="shared" si="221"/>
        <v>-1.5018426646475311</v>
      </c>
      <c r="AO669">
        <f t="shared" si="222"/>
        <v>0.80215934462720562</v>
      </c>
      <c r="AP669">
        <f t="shared" si="223"/>
        <v>-0.31755784148855781</v>
      </c>
      <c r="AQ669">
        <f t="shared" si="224"/>
        <v>9.3126994369073568E-2</v>
      </c>
      <c r="AR669">
        <f t="shared" si="225"/>
        <v>-1.7170564530240056E-2</v>
      </c>
      <c r="AS669">
        <f t="shared" si="226"/>
        <v>1.4038360043045926E-3</v>
      </c>
      <c r="BJ669">
        <f t="shared" si="227"/>
        <v>1.2716149999999999</v>
      </c>
      <c r="BK669">
        <f t="shared" si="228"/>
        <v>1.205240265</v>
      </c>
      <c r="BL669">
        <f t="shared" si="229"/>
        <v>1.0030900353839998</v>
      </c>
      <c r="BM669">
        <f t="shared" si="230"/>
        <v>-9.6596821382146203E-2</v>
      </c>
      <c r="BN669">
        <f t="shared" si="231"/>
        <v>2.9561550618631709E-4</v>
      </c>
    </row>
    <row r="670" spans="1:66" ht="15">
      <c r="A670" s="32">
        <v>7</v>
      </c>
      <c r="B670" s="33">
        <f t="shared" ca="1" si="211"/>
        <v>1413.8919076794211</v>
      </c>
      <c r="C670">
        <f t="shared" si="212"/>
        <v>1382</v>
      </c>
      <c r="D670">
        <f t="shared" ca="1" si="216"/>
        <v>6.9946612421180738</v>
      </c>
      <c r="E670">
        <f t="shared" ca="1" si="213"/>
        <v>7.0006470162123069</v>
      </c>
      <c r="F670">
        <f t="shared" ca="1" si="214"/>
        <v>1413</v>
      </c>
      <c r="G670">
        <f t="shared" ca="1" si="215"/>
        <v>1414</v>
      </c>
      <c r="M670" s="280">
        <v>700</v>
      </c>
      <c r="N670" s="280">
        <f t="shared" si="217"/>
        <v>2.9841286874253394</v>
      </c>
      <c r="AK670">
        <f t="shared" si="218"/>
        <v>-9.1941659999999995E-2</v>
      </c>
      <c r="AL670">
        <f t="shared" si="219"/>
        <v>1.9154709000000001</v>
      </c>
      <c r="AM670">
        <f t="shared" si="220"/>
        <v>2.1039673899999998</v>
      </c>
      <c r="AN670">
        <f t="shared" si="221"/>
        <v>-1.5082975670000003</v>
      </c>
      <c r="AO670">
        <f t="shared" si="222"/>
        <v>0.80675952979999999</v>
      </c>
      <c r="AP670">
        <f t="shared" si="223"/>
        <v>-0.31983586544000003</v>
      </c>
      <c r="AQ670">
        <f t="shared" si="224"/>
        <v>9.3929232159699991E-2</v>
      </c>
      <c r="AR670">
        <f t="shared" si="225"/>
        <v>-1.734325557076E-2</v>
      </c>
      <c r="AS670">
        <f t="shared" si="226"/>
        <v>1.4199834763995998E-3</v>
      </c>
      <c r="BJ670">
        <f t="shared" si="227"/>
        <v>1.2716149999999999</v>
      </c>
      <c r="BK670">
        <f t="shared" si="228"/>
        <v>1.2069645</v>
      </c>
      <c r="BL670">
        <f t="shared" si="229"/>
        <v>1.0059621599999997</v>
      </c>
      <c r="BM670">
        <f t="shared" si="230"/>
        <v>-9.701199340000001E-2</v>
      </c>
      <c r="BN670">
        <f t="shared" si="231"/>
        <v>2.9731078790000003E-4</v>
      </c>
    </row>
    <row r="671" spans="1:66" ht="15">
      <c r="A671" s="32">
        <v>7</v>
      </c>
      <c r="B671" s="33">
        <f t="shared" ca="1" si="211"/>
        <v>1413.8919076794211</v>
      </c>
      <c r="C671">
        <f t="shared" si="212"/>
        <v>1382</v>
      </c>
      <c r="D671">
        <f t="shared" ca="1" si="216"/>
        <v>6.9946612421180738</v>
      </c>
      <c r="E671">
        <f t="shared" ca="1" si="213"/>
        <v>7.0006470162123069</v>
      </c>
      <c r="F671">
        <f t="shared" ca="1" si="214"/>
        <v>1413</v>
      </c>
      <c r="G671">
        <f t="shared" ca="1" si="215"/>
        <v>1414</v>
      </c>
      <c r="M671" s="280">
        <v>701</v>
      </c>
      <c r="N671" s="280">
        <f t="shared" si="217"/>
        <v>2.9893863171180297</v>
      </c>
      <c r="AK671">
        <f t="shared" si="218"/>
        <v>-9.1941659999999995E-2</v>
      </c>
      <c r="AL671">
        <f t="shared" si="219"/>
        <v>1.9182072870000002</v>
      </c>
      <c r="AM671">
        <f t="shared" si="220"/>
        <v>2.1099830192109996</v>
      </c>
      <c r="AN671">
        <f t="shared" si="221"/>
        <v>-1.5147709383022692</v>
      </c>
      <c r="AO671">
        <f t="shared" si="222"/>
        <v>0.81137947235575447</v>
      </c>
      <c r="AP671">
        <f t="shared" si="223"/>
        <v>-0.32212694392988322</v>
      </c>
      <c r="AQ671">
        <f t="shared" si="224"/>
        <v>9.4737220731378594E-2</v>
      </c>
      <c r="AR671">
        <f t="shared" si="225"/>
        <v>-1.7517433181099499E-2</v>
      </c>
      <c r="AS671">
        <f t="shared" si="226"/>
        <v>1.4362932331484608E-3</v>
      </c>
      <c r="BJ671">
        <f t="shared" si="227"/>
        <v>1.2716149999999999</v>
      </c>
      <c r="BK671">
        <f t="shared" si="228"/>
        <v>1.208688735</v>
      </c>
      <c r="BL671">
        <f t="shared" si="229"/>
        <v>1.0088383905839997</v>
      </c>
      <c r="BM671">
        <f t="shared" si="230"/>
        <v>-9.742835331981381E-2</v>
      </c>
      <c r="BN671">
        <f t="shared" si="231"/>
        <v>2.9901335069667948E-4</v>
      </c>
    </row>
    <row r="672" spans="1:66" ht="15">
      <c r="A672" s="32">
        <v>7</v>
      </c>
      <c r="B672" s="33">
        <f t="shared" ca="1" si="211"/>
        <v>1413.8919076794211</v>
      </c>
      <c r="C672">
        <f t="shared" si="212"/>
        <v>1382</v>
      </c>
      <c r="D672">
        <f t="shared" ca="1" si="216"/>
        <v>6.9946612421180738</v>
      </c>
      <c r="E672">
        <f t="shared" ca="1" si="213"/>
        <v>7.0006470162123069</v>
      </c>
      <c r="F672">
        <f t="shared" ca="1" si="214"/>
        <v>1413</v>
      </c>
      <c r="G672">
        <f t="shared" ca="1" si="215"/>
        <v>1414</v>
      </c>
      <c r="M672" s="280">
        <v>702</v>
      </c>
      <c r="N672" s="280">
        <f t="shared" si="217"/>
        <v>2.9946451925804509</v>
      </c>
      <c r="AK672">
        <f t="shared" si="218"/>
        <v>-9.1941659999999995E-2</v>
      </c>
      <c r="AL672">
        <f t="shared" si="219"/>
        <v>1.9209436740000001</v>
      </c>
      <c r="AM672">
        <f t="shared" si="220"/>
        <v>2.1160072360439997</v>
      </c>
      <c r="AN672">
        <f t="shared" si="221"/>
        <v>-1.5212628049385521</v>
      </c>
      <c r="AO672">
        <f t="shared" si="222"/>
        <v>0.81601922878443678</v>
      </c>
      <c r="AP672">
        <f t="shared" si="223"/>
        <v>-0.32443113298615489</v>
      </c>
      <c r="AQ672">
        <f t="shared" si="224"/>
        <v>9.5550993016166513E-2</v>
      </c>
      <c r="AR672">
        <f t="shared" si="225"/>
        <v>-1.7693108009981418E-2</v>
      </c>
      <c r="AS672">
        <f t="shared" si="226"/>
        <v>1.4527666705374835E-3</v>
      </c>
      <c r="BJ672">
        <f t="shared" si="227"/>
        <v>1.2716149999999999</v>
      </c>
      <c r="BK672">
        <f t="shared" si="228"/>
        <v>1.2104129699999999</v>
      </c>
      <c r="BL672">
        <f t="shared" si="229"/>
        <v>1.0117187271359998</v>
      </c>
      <c r="BM672">
        <f t="shared" si="230"/>
        <v>-9.7845902838590404E-2</v>
      </c>
      <c r="BN672">
        <f t="shared" si="231"/>
        <v>3.0072321539430209E-4</v>
      </c>
    </row>
    <row r="673" spans="1:66" ht="15">
      <c r="A673" s="32">
        <v>7</v>
      </c>
      <c r="B673" s="33">
        <f t="shared" ca="1" si="211"/>
        <v>1413.8919076794211</v>
      </c>
      <c r="C673">
        <f t="shared" si="212"/>
        <v>1382</v>
      </c>
      <c r="D673">
        <f t="shared" ca="1" si="216"/>
        <v>6.9946612421180738</v>
      </c>
      <c r="E673">
        <f t="shared" ca="1" si="213"/>
        <v>7.0006470162123069</v>
      </c>
      <c r="F673">
        <f t="shared" ca="1" si="214"/>
        <v>1413</v>
      </c>
      <c r="G673">
        <f t="shared" ca="1" si="215"/>
        <v>1414</v>
      </c>
      <c r="M673" s="280">
        <v>703</v>
      </c>
      <c r="N673" s="280">
        <f t="shared" si="217"/>
        <v>2.9999053115805903</v>
      </c>
      <c r="AK673">
        <f t="shared" si="218"/>
        <v>-9.1941659999999995E-2</v>
      </c>
      <c r="AL673">
        <f t="shared" si="219"/>
        <v>1.9236800610000002</v>
      </c>
      <c r="AM673">
        <f t="shared" si="220"/>
        <v>2.1220400404989999</v>
      </c>
      <c r="AN673">
        <f t="shared" si="221"/>
        <v>-1.5277731932930632</v>
      </c>
      <c r="AO673">
        <f t="shared" si="222"/>
        <v>0.82067885565665666</v>
      </c>
      <c r="AP673">
        <f t="shared" si="223"/>
        <v>-0.32674848879684232</v>
      </c>
      <c r="AQ673">
        <f t="shared" si="224"/>
        <v>9.6370582087358908E-2</v>
      </c>
      <c r="AR673">
        <f t="shared" si="225"/>
        <v>-1.7870290767065269E-2</v>
      </c>
      <c r="AS673">
        <f t="shared" si="226"/>
        <v>1.4694051945456587E-3</v>
      </c>
      <c r="BJ673">
        <f t="shared" si="227"/>
        <v>1.2716149999999999</v>
      </c>
      <c r="BK673">
        <f t="shared" si="228"/>
        <v>1.2121372049999999</v>
      </c>
      <c r="BL673">
        <f t="shared" si="229"/>
        <v>1.0146031696559998</v>
      </c>
      <c r="BM673">
        <f t="shared" si="230"/>
        <v>-9.8264643653332609E-2</v>
      </c>
      <c r="BN673">
        <f t="shared" si="231"/>
        <v>3.0244040284053302E-4</v>
      </c>
    </row>
    <row r="674" spans="1:66" ht="15">
      <c r="A674" s="32">
        <v>7</v>
      </c>
      <c r="B674" s="33">
        <f t="shared" ca="1" si="211"/>
        <v>1413.8919076794211</v>
      </c>
      <c r="C674">
        <f t="shared" si="212"/>
        <v>1382</v>
      </c>
      <c r="D674">
        <f t="shared" ca="1" si="216"/>
        <v>6.9946612421180738</v>
      </c>
      <c r="E674">
        <f t="shared" ca="1" si="213"/>
        <v>7.0006470162123069</v>
      </c>
      <c r="F674">
        <f t="shared" ca="1" si="214"/>
        <v>1413</v>
      </c>
      <c r="G674">
        <f t="shared" ca="1" si="215"/>
        <v>1414</v>
      </c>
      <c r="M674" s="280">
        <v>704</v>
      </c>
      <c r="N674" s="280">
        <f t="shared" si="217"/>
        <v>3.0051666718972552</v>
      </c>
      <c r="AK674">
        <f t="shared" si="218"/>
        <v>-9.1941659999999995E-2</v>
      </c>
      <c r="AL674">
        <f t="shared" si="219"/>
        <v>1.9264164480000001</v>
      </c>
      <c r="AM674">
        <f t="shared" si="220"/>
        <v>2.1280814325759998</v>
      </c>
      <c r="AN674">
        <f t="shared" si="221"/>
        <v>-1.5343021297500161</v>
      </c>
      <c r="AO674">
        <f t="shared" si="222"/>
        <v>0.82535840962366669</v>
      </c>
      <c r="AP674">
        <f t="shared" si="223"/>
        <v>-0.32907906771028073</v>
      </c>
      <c r="AQ674">
        <f t="shared" si="224"/>
        <v>9.7196021159892051E-2</v>
      </c>
      <c r="AR674">
        <f t="shared" si="225"/>
        <v>-1.8048992223208375E-2</v>
      </c>
      <c r="AS674">
        <f t="shared" si="226"/>
        <v>1.4862102212018016E-3</v>
      </c>
      <c r="BJ674">
        <f t="shared" si="227"/>
        <v>1.2716149999999999</v>
      </c>
      <c r="BK674">
        <f t="shared" si="228"/>
        <v>1.2138614400000001</v>
      </c>
      <c r="BL674">
        <f t="shared" si="229"/>
        <v>1.0174917181439997</v>
      </c>
      <c r="BM674">
        <f t="shared" si="230"/>
        <v>-9.8684577461043199E-2</v>
      </c>
      <c r="BN674">
        <f t="shared" si="231"/>
        <v>3.0416493391275626E-4</v>
      </c>
    </row>
    <row r="675" spans="1:66" ht="15">
      <c r="A675" s="32">
        <v>7</v>
      </c>
      <c r="B675" s="33">
        <f t="shared" ca="1" si="211"/>
        <v>1413.8919076794211</v>
      </c>
      <c r="C675">
        <f t="shared" si="212"/>
        <v>1382</v>
      </c>
      <c r="D675">
        <f t="shared" ca="1" si="216"/>
        <v>6.9946612421180738</v>
      </c>
      <c r="E675">
        <f t="shared" ca="1" si="213"/>
        <v>7.0006470162123069</v>
      </c>
      <c r="F675">
        <f t="shared" ca="1" si="214"/>
        <v>1413</v>
      </c>
      <c r="G675">
        <f t="shared" ca="1" si="215"/>
        <v>1414</v>
      </c>
      <c r="M675" s="280">
        <v>705</v>
      </c>
      <c r="N675" s="280">
        <f t="shared" si="217"/>
        <v>3.0104292713200551</v>
      </c>
      <c r="AK675">
        <f t="shared" si="218"/>
        <v>-9.1941659999999995E-2</v>
      </c>
      <c r="AL675">
        <f t="shared" si="219"/>
        <v>1.9291528350000002</v>
      </c>
      <c r="AM675">
        <f t="shared" si="220"/>
        <v>2.1341314122749999</v>
      </c>
      <c r="AN675">
        <f t="shared" si="221"/>
        <v>-1.5408496406936252</v>
      </c>
      <c r="AO675">
        <f t="shared" si="222"/>
        <v>0.83005794741736116</v>
      </c>
      <c r="AP675">
        <f t="shared" si="223"/>
        <v>-0.33142292623534186</v>
      </c>
      <c r="AQ675">
        <f t="shared" si="224"/>
        <v>9.8027343590747246E-2</v>
      </c>
      <c r="AR675">
        <f t="shared" si="225"/>
        <v>-1.8229223210727761E-2</v>
      </c>
      <c r="AS675">
        <f t="shared" si="226"/>
        <v>1.5031831766419376E-3</v>
      </c>
      <c r="BJ675">
        <f t="shared" si="227"/>
        <v>1.2716149999999999</v>
      </c>
      <c r="BK675">
        <f t="shared" si="228"/>
        <v>1.215585675</v>
      </c>
      <c r="BL675">
        <f t="shared" si="229"/>
        <v>1.0203843725999999</v>
      </c>
      <c r="BM675">
        <f t="shared" si="230"/>
        <v>-9.9105705958725004E-2</v>
      </c>
      <c r="BN675">
        <f t="shared" si="231"/>
        <v>3.058968295180744E-4</v>
      </c>
    </row>
    <row r="676" spans="1:66" ht="15">
      <c r="A676" s="32">
        <v>7</v>
      </c>
      <c r="B676" s="33">
        <f t="shared" ca="1" si="211"/>
        <v>1413.8919076794211</v>
      </c>
      <c r="C676">
        <f t="shared" si="212"/>
        <v>1382</v>
      </c>
      <c r="D676">
        <f t="shared" ca="1" si="216"/>
        <v>6.9946612421180738</v>
      </c>
      <c r="E676">
        <f t="shared" ca="1" si="213"/>
        <v>7.0006470162123069</v>
      </c>
      <c r="F676">
        <f t="shared" ca="1" si="214"/>
        <v>1413</v>
      </c>
      <c r="G676">
        <f t="shared" ca="1" si="215"/>
        <v>1414</v>
      </c>
      <c r="M676" s="280">
        <v>706</v>
      </c>
      <c r="N676" s="280">
        <f t="shared" si="217"/>
        <v>3.0156931076493705</v>
      </c>
      <c r="AK676">
        <f t="shared" si="218"/>
        <v>-9.1941659999999995E-2</v>
      </c>
      <c r="AL676">
        <f t="shared" si="219"/>
        <v>1.9318892220000001</v>
      </c>
      <c r="AM676">
        <f t="shared" si="220"/>
        <v>2.1401899795959998</v>
      </c>
      <c r="AN676">
        <f t="shared" si="221"/>
        <v>-1.5474157525081043</v>
      </c>
      <c r="AO676">
        <f t="shared" si="222"/>
        <v>0.83477752585027742</v>
      </c>
      <c r="AP676">
        <f t="shared" si="223"/>
        <v>-0.33378012104166221</v>
      </c>
      <c r="AQ676">
        <f t="shared" si="224"/>
        <v>9.8864582879355206E-2</v>
      </c>
      <c r="AR676">
        <f t="shared" si="225"/>
        <v>-1.8410994623662802E-2</v>
      </c>
      <c r="AS676">
        <f t="shared" si="226"/>
        <v>1.5203254971669342E-3</v>
      </c>
      <c r="BJ676">
        <f t="shared" si="227"/>
        <v>1.2716149999999999</v>
      </c>
      <c r="BK676">
        <f t="shared" si="228"/>
        <v>1.21730991</v>
      </c>
      <c r="BL676">
        <f t="shared" si="229"/>
        <v>1.0232811330239999</v>
      </c>
      <c r="BM676">
        <f t="shared" si="230"/>
        <v>-9.9528030843380799E-2</v>
      </c>
      <c r="BN676">
        <f t="shared" si="231"/>
        <v>3.0763611059330878E-4</v>
      </c>
    </row>
    <row r="677" spans="1:66" ht="15">
      <c r="A677" s="32">
        <v>7</v>
      </c>
      <c r="B677" s="33">
        <f t="shared" ca="1" si="211"/>
        <v>1413.8919076794211</v>
      </c>
      <c r="C677">
        <f t="shared" si="212"/>
        <v>1382</v>
      </c>
      <c r="D677">
        <f t="shared" ca="1" si="216"/>
        <v>6.9946612421180738</v>
      </c>
      <c r="E677">
        <f t="shared" ca="1" si="213"/>
        <v>7.0006470162123069</v>
      </c>
      <c r="F677">
        <f t="shared" ca="1" si="214"/>
        <v>1413</v>
      </c>
      <c r="G677">
        <f t="shared" ca="1" si="215"/>
        <v>1414</v>
      </c>
      <c r="M677" s="280">
        <v>707</v>
      </c>
      <c r="N677" s="280">
        <f t="shared" si="217"/>
        <v>3.0209581786963189</v>
      </c>
      <c r="AK677">
        <f t="shared" si="218"/>
        <v>-9.1941659999999995E-2</v>
      </c>
      <c r="AL677">
        <f t="shared" si="219"/>
        <v>1.9346256090000002</v>
      </c>
      <c r="AM677">
        <f t="shared" si="220"/>
        <v>2.1462571345389998</v>
      </c>
      <c r="AN677">
        <f t="shared" si="221"/>
        <v>-1.5540004915776673</v>
      </c>
      <c r="AO677">
        <f t="shared" si="222"/>
        <v>0.83951720181559442</v>
      </c>
      <c r="AP677">
        <f t="shared" si="223"/>
        <v>-0.33615070895987131</v>
      </c>
      <c r="AQ677">
        <f t="shared" si="224"/>
        <v>9.970777266800103E-2</v>
      </c>
      <c r="AR677">
        <f t="shared" si="225"/>
        <v>-1.8594317418038638E-2</v>
      </c>
      <c r="AS677">
        <f t="shared" si="226"/>
        <v>1.5376386293003792E-3</v>
      </c>
      <c r="BJ677">
        <f t="shared" si="227"/>
        <v>1.2716149999999999</v>
      </c>
      <c r="BK677">
        <f t="shared" si="228"/>
        <v>1.219034145</v>
      </c>
      <c r="BL677">
        <f t="shared" si="229"/>
        <v>1.0261819994159997</v>
      </c>
      <c r="BM677">
        <f t="shared" si="230"/>
        <v>-9.99515538120134E-2</v>
      </c>
      <c r="BN677">
        <f t="shared" si="231"/>
        <v>3.0938279810499949E-4</v>
      </c>
    </row>
    <row r="678" spans="1:66" ht="15">
      <c r="A678" s="32">
        <v>7</v>
      </c>
      <c r="B678" s="33">
        <f t="shared" ca="1" si="211"/>
        <v>1413.8919076794211</v>
      </c>
      <c r="C678">
        <f t="shared" si="212"/>
        <v>1382</v>
      </c>
      <c r="D678">
        <f t="shared" ca="1" si="216"/>
        <v>6.9946612421180738</v>
      </c>
      <c r="E678">
        <f t="shared" ca="1" si="213"/>
        <v>7.0006470162123069</v>
      </c>
      <c r="F678">
        <f t="shared" ca="1" si="214"/>
        <v>1413</v>
      </c>
      <c r="G678">
        <f t="shared" ca="1" si="215"/>
        <v>1414</v>
      </c>
      <c r="M678" s="280">
        <v>708</v>
      </c>
      <c r="N678" s="280">
        <f t="shared" si="217"/>
        <v>3.026224482282732</v>
      </c>
      <c r="AK678">
        <f t="shared" si="218"/>
        <v>-9.1941659999999995E-2</v>
      </c>
      <c r="AL678">
        <f t="shared" si="219"/>
        <v>1.9373619960000001</v>
      </c>
      <c r="AM678">
        <f t="shared" si="220"/>
        <v>2.1523328771039996</v>
      </c>
      <c r="AN678">
        <f t="shared" si="221"/>
        <v>-1.5606038842865282</v>
      </c>
      <c r="AO678">
        <f t="shared" si="222"/>
        <v>0.84427703228713413</v>
      </c>
      <c r="AP678">
        <f t="shared" si="223"/>
        <v>-0.33853474698182018</v>
      </c>
      <c r="AQ678">
        <f t="shared" si="224"/>
        <v>0.10055694674222972</v>
      </c>
      <c r="AR678">
        <f t="shared" si="225"/>
        <v>-1.8779202612130286E-2</v>
      </c>
      <c r="AS678">
        <f t="shared" si="226"/>
        <v>1.5551240298467049E-3</v>
      </c>
      <c r="BJ678">
        <f t="shared" si="227"/>
        <v>1.2716149999999999</v>
      </c>
      <c r="BK678">
        <f t="shared" si="228"/>
        <v>1.2207583799999999</v>
      </c>
      <c r="BL678">
        <f t="shared" si="229"/>
        <v>1.0290869717759998</v>
      </c>
      <c r="BM678">
        <f t="shared" si="230"/>
        <v>-0.10037627656162561</v>
      </c>
      <c r="BN678">
        <f t="shared" si="231"/>
        <v>3.1113691304940518E-4</v>
      </c>
    </row>
    <row r="679" spans="1:66" ht="15">
      <c r="A679" s="32">
        <v>7</v>
      </c>
      <c r="B679" s="33">
        <f t="shared" ca="1" si="211"/>
        <v>1413.8919076794211</v>
      </c>
      <c r="C679">
        <f t="shared" si="212"/>
        <v>1382</v>
      </c>
      <c r="D679">
        <f t="shared" ca="1" si="216"/>
        <v>6.9946612421180738</v>
      </c>
      <c r="E679">
        <f t="shared" ca="1" si="213"/>
        <v>7.0006470162123069</v>
      </c>
      <c r="F679">
        <f t="shared" ca="1" si="214"/>
        <v>1413</v>
      </c>
      <c r="G679">
        <f t="shared" ca="1" si="215"/>
        <v>1414</v>
      </c>
      <c r="M679" s="280">
        <v>709</v>
      </c>
      <c r="N679" s="280">
        <f t="shared" si="217"/>
        <v>3.0314920162411245</v>
      </c>
      <c r="AK679">
        <f t="shared" si="218"/>
        <v>-9.1941659999999995E-2</v>
      </c>
      <c r="AL679">
        <f t="shared" si="219"/>
        <v>1.9400983830000003</v>
      </c>
      <c r="AM679">
        <f t="shared" si="220"/>
        <v>2.158417207291</v>
      </c>
      <c r="AN679">
        <f t="shared" si="221"/>
        <v>-1.5672259570189011</v>
      </c>
      <c r="AO679">
        <f t="shared" si="222"/>
        <v>0.84905707431936051</v>
      </c>
      <c r="AP679">
        <f t="shared" si="223"/>
        <v>-0.34093229226080979</v>
      </c>
      <c r="AQ679">
        <f t="shared" si="224"/>
        <v>0.10141213903125236</v>
      </c>
      <c r="AR679">
        <f t="shared" si="225"/>
        <v>-1.8965661286727553E-2</v>
      </c>
      <c r="AS679">
        <f t="shared" si="226"/>
        <v>1.5727831659495609E-3</v>
      </c>
      <c r="BJ679">
        <f t="shared" si="227"/>
        <v>1.2716149999999999</v>
      </c>
      <c r="BK679">
        <f t="shared" si="228"/>
        <v>1.2224826149999999</v>
      </c>
      <c r="BL679">
        <f t="shared" si="229"/>
        <v>1.0319960501039998</v>
      </c>
      <c r="BM679">
        <f t="shared" si="230"/>
        <v>-0.10080220078922021</v>
      </c>
      <c r="BN679">
        <f t="shared" si="231"/>
        <v>3.1289847645250336E-4</v>
      </c>
    </row>
    <row r="680" spans="1:66" ht="15">
      <c r="A680" s="32">
        <v>7</v>
      </c>
      <c r="B680" s="33">
        <f t="shared" ca="1" si="211"/>
        <v>1413.8919076794211</v>
      </c>
      <c r="C680">
        <f t="shared" si="212"/>
        <v>1382</v>
      </c>
      <c r="D680">
        <f t="shared" ca="1" si="216"/>
        <v>6.9946612421180738</v>
      </c>
      <c r="E680">
        <f t="shared" ca="1" si="213"/>
        <v>7.0006470162123069</v>
      </c>
      <c r="F680">
        <f t="shared" ca="1" si="214"/>
        <v>1413</v>
      </c>
      <c r="G680">
        <f t="shared" ca="1" si="215"/>
        <v>1414</v>
      </c>
      <c r="M680" s="280">
        <v>710</v>
      </c>
      <c r="N680" s="280">
        <f t="shared" si="217"/>
        <v>3.0367607784146626</v>
      </c>
      <c r="AK680">
        <f t="shared" si="218"/>
        <v>-9.1941659999999995E-2</v>
      </c>
      <c r="AL680">
        <f t="shared" si="219"/>
        <v>1.9428347700000002</v>
      </c>
      <c r="AM680">
        <f t="shared" si="220"/>
        <v>2.1645101250999996</v>
      </c>
      <c r="AN680">
        <f t="shared" si="221"/>
        <v>-1.5738667361590002</v>
      </c>
      <c r="AO680">
        <f t="shared" si="222"/>
        <v>0.85385738504737996</v>
      </c>
      <c r="AP680">
        <f t="shared" si="223"/>
        <v>-0.34334340211181924</v>
      </c>
      <c r="AQ680">
        <f t="shared" si="224"/>
        <v>0.10227338360835275</v>
      </c>
      <c r="AR680">
        <f t="shared" si="225"/>
        <v>-1.9153704585400676E-2</v>
      </c>
      <c r="AS680">
        <f t="shared" si="226"/>
        <v>1.5906175151504333E-3</v>
      </c>
      <c r="BJ680">
        <f t="shared" si="227"/>
        <v>1.2716149999999999</v>
      </c>
      <c r="BK680">
        <f t="shared" si="228"/>
        <v>1.2242068500000001</v>
      </c>
      <c r="BL680">
        <f t="shared" si="229"/>
        <v>1.0349092343999997</v>
      </c>
      <c r="BM680">
        <f t="shared" si="230"/>
        <v>-0.1012293281918</v>
      </c>
      <c r="BN680">
        <f t="shared" si="231"/>
        <v>3.1466750936999001E-4</v>
      </c>
    </row>
    <row r="681" spans="1:66" ht="15">
      <c r="A681" s="32">
        <v>7</v>
      </c>
      <c r="B681" s="33">
        <f t="shared" ca="1" si="211"/>
        <v>1413.8919076794211</v>
      </c>
      <c r="C681">
        <f t="shared" si="212"/>
        <v>1382</v>
      </c>
      <c r="D681">
        <f t="shared" ca="1" si="216"/>
        <v>6.9946612421180738</v>
      </c>
      <c r="E681">
        <f t="shared" ca="1" si="213"/>
        <v>7.0006470162123069</v>
      </c>
      <c r="F681">
        <f t="shared" ca="1" si="214"/>
        <v>1413</v>
      </c>
      <c r="G681">
        <f t="shared" ca="1" si="215"/>
        <v>1414</v>
      </c>
      <c r="M681" s="280">
        <v>711</v>
      </c>
      <c r="N681" s="280">
        <f t="shared" si="217"/>
        <v>3.0420307666571436</v>
      </c>
      <c r="AK681">
        <f t="shared" si="218"/>
        <v>-9.1941659999999995E-2</v>
      </c>
      <c r="AL681">
        <f t="shared" si="219"/>
        <v>1.9455711570000003</v>
      </c>
      <c r="AM681">
        <f t="shared" si="220"/>
        <v>2.1706116305309999</v>
      </c>
      <c r="AN681">
        <f t="shared" si="221"/>
        <v>-1.5805262480910391</v>
      </c>
      <c r="AO681">
        <f t="shared" si="222"/>
        <v>0.85867802168694118</v>
      </c>
      <c r="AP681">
        <f t="shared" si="223"/>
        <v>-0.34576813401173417</v>
      </c>
      <c r="AQ681">
        <f t="shared" si="224"/>
        <v>0.10314071469129474</v>
      </c>
      <c r="AR681">
        <f t="shared" si="225"/>
        <v>-1.9343343714766714E-2</v>
      </c>
      <c r="AS681">
        <f t="shared" si="226"/>
        <v>1.6086285654475154E-3</v>
      </c>
      <c r="BJ681">
        <f t="shared" si="227"/>
        <v>1.2716149999999999</v>
      </c>
      <c r="BK681">
        <f t="shared" si="228"/>
        <v>1.225931085</v>
      </c>
      <c r="BL681">
        <f t="shared" si="229"/>
        <v>1.0378265246639997</v>
      </c>
      <c r="BM681">
        <f t="shared" si="230"/>
        <v>-0.1016576604663678</v>
      </c>
      <c r="BN681">
        <f t="shared" si="231"/>
        <v>3.1644403288728007E-4</v>
      </c>
    </row>
    <row r="682" spans="1:66" ht="15">
      <c r="A682" s="32">
        <v>7</v>
      </c>
      <c r="B682" s="33">
        <f t="shared" ca="1" si="211"/>
        <v>1413.8919076794211</v>
      </c>
      <c r="C682">
        <f t="shared" si="212"/>
        <v>1382</v>
      </c>
      <c r="D682">
        <f t="shared" ca="1" si="216"/>
        <v>6.9946612421180738</v>
      </c>
      <c r="E682">
        <f t="shared" ca="1" si="213"/>
        <v>7.0006470162123069</v>
      </c>
      <c r="F682">
        <f t="shared" ca="1" si="214"/>
        <v>1413</v>
      </c>
      <c r="G682">
        <f t="shared" ca="1" si="215"/>
        <v>1414</v>
      </c>
      <c r="M682" s="280">
        <v>712</v>
      </c>
      <c r="N682" s="280">
        <f t="shared" si="217"/>
        <v>3.0473019788329565</v>
      </c>
      <c r="AK682">
        <f t="shared" si="218"/>
        <v>-9.1941659999999995E-2</v>
      </c>
      <c r="AL682">
        <f t="shared" si="219"/>
        <v>1.9483075440000002</v>
      </c>
      <c r="AM682">
        <f t="shared" si="220"/>
        <v>2.176721723584</v>
      </c>
      <c r="AN682">
        <f t="shared" si="221"/>
        <v>-1.5872045191992321</v>
      </c>
      <c r="AO682">
        <f t="shared" si="222"/>
        <v>0.86351904153443526</v>
      </c>
      <c r="AP682">
        <f t="shared" si="223"/>
        <v>-0.34820654559957515</v>
      </c>
      <c r="AQ682">
        <f t="shared" si="224"/>
        <v>0.10401416664273</v>
      </c>
      <c r="AR682">
        <f t="shared" si="225"/>
        <v>-1.9534589944756684E-2</v>
      </c>
      <c r="AS682">
        <f t="shared" si="226"/>
        <v>1.626817815354826E-3</v>
      </c>
      <c r="BJ682">
        <f t="shared" si="227"/>
        <v>1.2716149999999999</v>
      </c>
      <c r="BK682">
        <f t="shared" si="228"/>
        <v>1.22765532</v>
      </c>
      <c r="BL682">
        <f t="shared" si="229"/>
        <v>1.0407479208959998</v>
      </c>
      <c r="BM682">
        <f t="shared" si="230"/>
        <v>-0.10208719930992641</v>
      </c>
      <c r="BN682">
        <f t="shared" si="231"/>
        <v>3.1822806811950693E-4</v>
      </c>
    </row>
    <row r="683" spans="1:66" ht="15">
      <c r="A683" s="32">
        <v>7</v>
      </c>
      <c r="B683" s="33">
        <f t="shared" ca="1" si="211"/>
        <v>1413.8919076794211</v>
      </c>
      <c r="C683">
        <f t="shared" si="212"/>
        <v>1382</v>
      </c>
      <c r="D683">
        <f t="shared" ca="1" si="216"/>
        <v>6.9946612421180738</v>
      </c>
      <c r="E683">
        <f t="shared" ca="1" si="213"/>
        <v>7.0006470162123069</v>
      </c>
      <c r="F683">
        <f t="shared" ca="1" si="214"/>
        <v>1413</v>
      </c>
      <c r="G683">
        <f t="shared" ca="1" si="215"/>
        <v>1414</v>
      </c>
      <c r="M683" s="280">
        <v>713</v>
      </c>
      <c r="N683" s="280">
        <f t="shared" si="217"/>
        <v>3.0525744128170604</v>
      </c>
      <c r="AK683">
        <f t="shared" si="218"/>
        <v>-9.1941659999999995E-2</v>
      </c>
      <c r="AL683">
        <f t="shared" si="219"/>
        <v>1.9510439310000003</v>
      </c>
      <c r="AM683">
        <f t="shared" si="220"/>
        <v>2.1828404042589997</v>
      </c>
      <c r="AN683">
        <f t="shared" si="221"/>
        <v>-1.5939015758677932</v>
      </c>
      <c r="AO683">
        <f t="shared" si="222"/>
        <v>0.86838050196689576</v>
      </c>
      <c r="AP683">
        <f t="shared" si="223"/>
        <v>-0.35065869467672606</v>
      </c>
      <c r="AQ683">
        <f t="shared" si="224"/>
        <v>0.10489377397060655</v>
      </c>
      <c r="AR683">
        <f t="shared" si="225"/>
        <v>-1.9727454608883491E-2</v>
      </c>
      <c r="AS683">
        <f t="shared" si="226"/>
        <v>1.6451867739615781E-3</v>
      </c>
      <c r="BJ683">
        <f t="shared" si="227"/>
        <v>1.2716149999999999</v>
      </c>
      <c r="BK683">
        <f t="shared" si="228"/>
        <v>1.229379555</v>
      </c>
      <c r="BL683">
        <f t="shared" si="229"/>
        <v>1.0436734230959999</v>
      </c>
      <c r="BM683">
        <f t="shared" si="230"/>
        <v>-0.1025179464194786</v>
      </c>
      <c r="BN683">
        <f t="shared" si="231"/>
        <v>3.2001963621152292E-4</v>
      </c>
    </row>
    <row r="684" spans="1:66" ht="15">
      <c r="A684" s="32">
        <v>7</v>
      </c>
      <c r="B684" s="33">
        <f t="shared" ca="1" si="211"/>
        <v>1413.8919076794211</v>
      </c>
      <c r="C684">
        <f t="shared" si="212"/>
        <v>1382</v>
      </c>
      <c r="D684">
        <f t="shared" ca="1" si="216"/>
        <v>6.9946612421180738</v>
      </c>
      <c r="E684">
        <f t="shared" ca="1" si="213"/>
        <v>7.0006470162123069</v>
      </c>
      <c r="F684">
        <f t="shared" ca="1" si="214"/>
        <v>1413</v>
      </c>
      <c r="G684">
        <f t="shared" ca="1" si="215"/>
        <v>1414</v>
      </c>
      <c r="M684" s="280">
        <v>714</v>
      </c>
      <c r="N684" s="280">
        <f t="shared" si="217"/>
        <v>3.0578480664949588</v>
      </c>
      <c r="AK684">
        <f t="shared" si="218"/>
        <v>-9.1941659999999995E-2</v>
      </c>
      <c r="AL684">
        <f t="shared" si="219"/>
        <v>1.9537803180000002</v>
      </c>
      <c r="AM684">
        <f t="shared" si="220"/>
        <v>2.1889676725559997</v>
      </c>
      <c r="AN684">
        <f t="shared" si="221"/>
        <v>-1.6006174444809362</v>
      </c>
      <c r="AO684">
        <f t="shared" si="222"/>
        <v>0.87326246044199829</v>
      </c>
      <c r="AP684">
        <f t="shared" si="223"/>
        <v>-0.35312463920716236</v>
      </c>
      <c r="AQ684">
        <f t="shared" si="224"/>
        <v>0.10577957132857765</v>
      </c>
      <c r="AR684">
        <f t="shared" si="225"/>
        <v>-1.9921949104510547E-2</v>
      </c>
      <c r="AS684">
        <f t="shared" si="226"/>
        <v>1.6637369609918003E-3</v>
      </c>
      <c r="BJ684">
        <f t="shared" si="227"/>
        <v>1.2716149999999999</v>
      </c>
      <c r="BK684">
        <f t="shared" si="228"/>
        <v>1.2311037899999999</v>
      </c>
      <c r="BL684">
        <f t="shared" si="229"/>
        <v>1.0466030312639998</v>
      </c>
      <c r="BM684">
        <f t="shared" si="230"/>
        <v>-0.10294990349202721</v>
      </c>
      <c r="BN684">
        <f t="shared" si="231"/>
        <v>3.2181875833789891E-4</v>
      </c>
    </row>
    <row r="685" spans="1:66" ht="15">
      <c r="A685" s="32">
        <v>7</v>
      </c>
      <c r="B685" s="33">
        <f t="shared" ca="1" si="211"/>
        <v>1413.8919076794211</v>
      </c>
      <c r="C685">
        <f t="shared" si="212"/>
        <v>1382</v>
      </c>
      <c r="D685">
        <f t="shared" ca="1" si="216"/>
        <v>6.9946612421180738</v>
      </c>
      <c r="E685">
        <f t="shared" ca="1" si="213"/>
        <v>7.0006470162123069</v>
      </c>
      <c r="F685">
        <f t="shared" ca="1" si="214"/>
        <v>1413</v>
      </c>
      <c r="G685">
        <f t="shared" ca="1" si="215"/>
        <v>1414</v>
      </c>
      <c r="M685" s="280">
        <v>715</v>
      </c>
      <c r="N685" s="280">
        <f t="shared" si="217"/>
        <v>3.0631229377626612</v>
      </c>
      <c r="AK685">
        <f t="shared" si="218"/>
        <v>-9.1941659999999995E-2</v>
      </c>
      <c r="AL685">
        <f t="shared" si="219"/>
        <v>1.9565167050000003</v>
      </c>
      <c r="AM685">
        <f t="shared" si="220"/>
        <v>2.1951035284749998</v>
      </c>
      <c r="AN685">
        <f t="shared" si="221"/>
        <v>-1.6073521514228752</v>
      </c>
      <c r="AO685">
        <f t="shared" si="222"/>
        <v>0.87816497449806119</v>
      </c>
      <c r="AP685">
        <f t="shared" si="223"/>
        <v>-0.3556044373176796</v>
      </c>
      <c r="AQ685">
        <f t="shared" si="224"/>
        <v>0.10667159351641144</v>
      </c>
      <c r="AR685">
        <f t="shared" si="225"/>
        <v>-2.0118084893121207E-2</v>
      </c>
      <c r="AS685">
        <f t="shared" si="226"/>
        <v>1.6824699068642079E-3</v>
      </c>
      <c r="BJ685">
        <f t="shared" si="227"/>
        <v>1.2716149999999999</v>
      </c>
      <c r="BK685">
        <f t="shared" si="228"/>
        <v>1.2328280249999999</v>
      </c>
      <c r="BL685">
        <f t="shared" si="229"/>
        <v>1.0495367453999997</v>
      </c>
      <c r="BM685">
        <f t="shared" si="230"/>
        <v>-0.103383072224575</v>
      </c>
      <c r="BN685">
        <f t="shared" si="231"/>
        <v>3.2362545570292442E-4</v>
      </c>
    </row>
    <row r="686" spans="1:66" ht="15">
      <c r="A686" s="32">
        <v>7</v>
      </c>
      <c r="B686" s="33">
        <f t="shared" ca="1" si="211"/>
        <v>1413.8919076794211</v>
      </c>
      <c r="C686">
        <f t="shared" si="212"/>
        <v>1382</v>
      </c>
      <c r="D686">
        <f t="shared" ca="1" si="216"/>
        <v>6.9946612421180738</v>
      </c>
      <c r="E686">
        <f t="shared" ca="1" si="213"/>
        <v>7.0006470162123069</v>
      </c>
      <c r="F686">
        <f t="shared" ca="1" si="214"/>
        <v>1413</v>
      </c>
      <c r="G686">
        <f t="shared" ca="1" si="215"/>
        <v>1414</v>
      </c>
      <c r="M686" s="280">
        <v>716</v>
      </c>
      <c r="N686" s="280">
        <f t="shared" si="217"/>
        <v>3.0683990245266628</v>
      </c>
      <c r="AK686">
        <f t="shared" si="218"/>
        <v>-9.1941659999999995E-2</v>
      </c>
      <c r="AL686">
        <f t="shared" si="219"/>
        <v>1.9592530920000002</v>
      </c>
      <c r="AM686">
        <f t="shared" si="220"/>
        <v>2.2012479720159996</v>
      </c>
      <c r="AN686">
        <f t="shared" si="221"/>
        <v>-1.6141057230778242</v>
      </c>
      <c r="AO686">
        <f t="shared" si="222"/>
        <v>0.88308810175404484</v>
      </c>
      <c r="AP686">
        <f t="shared" si="223"/>
        <v>-0.35809814729812156</v>
      </c>
      <c r="AQ686">
        <f t="shared" si="224"/>
        <v>0.10756987548040103</v>
      </c>
      <c r="AR686">
        <f t="shared" si="225"/>
        <v>-2.031587350058893E-2</v>
      </c>
      <c r="AS686">
        <f t="shared" si="226"/>
        <v>1.7013871527523279E-3</v>
      </c>
      <c r="BJ686">
        <f t="shared" si="227"/>
        <v>1.2716149999999999</v>
      </c>
      <c r="BK686">
        <f t="shared" si="228"/>
        <v>1.2345522600000001</v>
      </c>
      <c r="BL686">
        <f t="shared" si="229"/>
        <v>1.0524745655039998</v>
      </c>
      <c r="BM686">
        <f t="shared" si="230"/>
        <v>-0.10381745431412481</v>
      </c>
      <c r="BN686">
        <f t="shared" si="231"/>
        <v>3.2543974954060776E-4</v>
      </c>
    </row>
    <row r="687" spans="1:66" ht="15">
      <c r="A687" s="32">
        <v>7</v>
      </c>
      <c r="B687" s="33">
        <f t="shared" ca="1" si="211"/>
        <v>1413.8919076794211</v>
      </c>
      <c r="C687">
        <f t="shared" si="212"/>
        <v>1382</v>
      </c>
      <c r="D687">
        <f t="shared" ca="1" si="216"/>
        <v>6.9946612421180738</v>
      </c>
      <c r="E687">
        <f t="shared" ca="1" si="213"/>
        <v>7.0006470162123069</v>
      </c>
      <c r="F687">
        <f t="shared" ca="1" si="214"/>
        <v>1413</v>
      </c>
      <c r="G687">
        <f t="shared" ca="1" si="215"/>
        <v>1414</v>
      </c>
      <c r="M687" s="280">
        <v>717</v>
      </c>
      <c r="N687" s="280">
        <f t="shared" si="217"/>
        <v>3.0736763247039178</v>
      </c>
      <c r="AK687">
        <f t="shared" si="218"/>
        <v>-9.1941659999999995E-2</v>
      </c>
      <c r="AL687">
        <f t="shared" si="219"/>
        <v>1.9619894790000001</v>
      </c>
      <c r="AM687">
        <f t="shared" si="220"/>
        <v>2.2074010031789997</v>
      </c>
      <c r="AN687">
        <f t="shared" si="221"/>
        <v>-1.6208781858299972</v>
      </c>
      <c r="AO687">
        <f t="shared" si="222"/>
        <v>0.88803189990955222</v>
      </c>
      <c r="AP687">
        <f t="shared" si="223"/>
        <v>-0.36060582760160886</v>
      </c>
      <c r="AQ687">
        <f t="shared" si="224"/>
        <v>0.10847445231377531</v>
      </c>
      <c r="AR687">
        <f t="shared" si="225"/>
        <v>-2.0515326517448199E-2</v>
      </c>
      <c r="AS687">
        <f t="shared" si="226"/>
        <v>1.7204902506448762E-3</v>
      </c>
      <c r="BJ687">
        <f t="shared" si="227"/>
        <v>1.2716149999999999</v>
      </c>
      <c r="BK687">
        <f t="shared" si="228"/>
        <v>1.236276495</v>
      </c>
      <c r="BL687">
        <f t="shared" si="229"/>
        <v>1.0554164915759998</v>
      </c>
      <c r="BM687">
        <f t="shared" si="230"/>
        <v>-0.10425305145767941</v>
      </c>
      <c r="BN687">
        <f t="shared" si="231"/>
        <v>3.2726166111467599E-4</v>
      </c>
    </row>
    <row r="688" spans="1:66" ht="15">
      <c r="A688" s="32">
        <v>7</v>
      </c>
      <c r="B688" s="33">
        <f t="shared" ca="1" si="211"/>
        <v>1413.8919076794211</v>
      </c>
      <c r="C688">
        <f t="shared" si="212"/>
        <v>1382</v>
      </c>
      <c r="D688">
        <f t="shared" ca="1" si="216"/>
        <v>6.9946612421180738</v>
      </c>
      <c r="E688">
        <f t="shared" ca="1" si="213"/>
        <v>7.0006470162123069</v>
      </c>
      <c r="F688">
        <f t="shared" ca="1" si="214"/>
        <v>1413</v>
      </c>
      <c r="G688">
        <f t="shared" ca="1" si="215"/>
        <v>1414</v>
      </c>
      <c r="M688" s="280">
        <v>718</v>
      </c>
      <c r="N688" s="280">
        <f t="shared" si="217"/>
        <v>3.0789548362218038</v>
      </c>
      <c r="AK688">
        <f t="shared" si="218"/>
        <v>-9.1941659999999995E-2</v>
      </c>
      <c r="AL688">
        <f t="shared" si="219"/>
        <v>1.9647258660000002</v>
      </c>
      <c r="AM688">
        <f t="shared" si="220"/>
        <v>2.2135626219639999</v>
      </c>
      <c r="AN688">
        <f t="shared" si="221"/>
        <v>-1.6276695660636082</v>
      </c>
      <c r="AO688">
        <f t="shared" si="222"/>
        <v>0.89299642674482838</v>
      </c>
      <c r="AP688">
        <f t="shared" si="223"/>
        <v>-0.36312753684476712</v>
      </c>
      <c r="AQ688">
        <f t="shared" si="224"/>
        <v>0.10938535925711014</v>
      </c>
      <c r="AR688">
        <f t="shared" si="225"/>
        <v>-2.0716455599166211E-2</v>
      </c>
      <c r="AS688">
        <f t="shared" si="226"/>
        <v>1.7397807634063896E-3</v>
      </c>
      <c r="BJ688">
        <f t="shared" si="227"/>
        <v>1.2716149999999999</v>
      </c>
      <c r="BK688">
        <f t="shared" si="228"/>
        <v>1.23800073</v>
      </c>
      <c r="BL688">
        <f t="shared" si="229"/>
        <v>1.0583625236159999</v>
      </c>
      <c r="BM688">
        <f t="shared" si="230"/>
        <v>-0.1046898653522416</v>
      </c>
      <c r="BN688">
        <f t="shared" si="231"/>
        <v>3.2909121171857474E-4</v>
      </c>
    </row>
    <row r="689" spans="1:66" ht="15">
      <c r="A689" s="32">
        <v>7</v>
      </c>
      <c r="B689" s="33">
        <f t="shared" ca="1" si="211"/>
        <v>1413.8919076794211</v>
      </c>
      <c r="C689">
        <f t="shared" si="212"/>
        <v>1382</v>
      </c>
      <c r="D689">
        <f t="shared" ca="1" si="216"/>
        <v>6.9946612421180738</v>
      </c>
      <c r="E689">
        <f t="shared" ca="1" si="213"/>
        <v>7.0006470162123069</v>
      </c>
      <c r="F689">
        <f t="shared" ca="1" si="214"/>
        <v>1413</v>
      </c>
      <c r="G689">
        <f t="shared" ca="1" si="215"/>
        <v>1414</v>
      </c>
      <c r="M689" s="280">
        <v>719</v>
      </c>
      <c r="N689" s="280">
        <f t="shared" si="217"/>
        <v>3.0842345570180973</v>
      </c>
      <c r="AK689">
        <f t="shared" si="218"/>
        <v>-9.1941659999999995E-2</v>
      </c>
      <c r="AL689">
        <f t="shared" si="219"/>
        <v>1.9674622530000001</v>
      </c>
      <c r="AM689">
        <f t="shared" si="220"/>
        <v>2.2197328283709998</v>
      </c>
      <c r="AN689">
        <f t="shared" si="221"/>
        <v>-1.6344798901628712</v>
      </c>
      <c r="AO689">
        <f t="shared" si="222"/>
        <v>0.89798174012076104</v>
      </c>
      <c r="AP689">
        <f t="shared" si="223"/>
        <v>-0.36566333380795535</v>
      </c>
      <c r="AQ689">
        <f t="shared" si="224"/>
        <v>0.11030263169874029</v>
      </c>
      <c r="AR689">
        <f t="shared" si="225"/>
        <v>-2.0919272466415319E-2</v>
      </c>
      <c r="AS689">
        <f t="shared" si="226"/>
        <v>1.7592602648381114E-3</v>
      </c>
      <c r="BJ689">
        <f t="shared" si="227"/>
        <v>1.2716149999999999</v>
      </c>
      <c r="BK689">
        <f t="shared" si="228"/>
        <v>1.239724965</v>
      </c>
      <c r="BL689">
        <f t="shared" si="229"/>
        <v>1.0613126616239998</v>
      </c>
      <c r="BM689">
        <f t="shared" si="230"/>
        <v>-0.1051278976948142</v>
      </c>
      <c r="BN689">
        <f t="shared" si="231"/>
        <v>3.3092842267546838E-4</v>
      </c>
    </row>
    <row r="690" spans="1:66" ht="15">
      <c r="A690" s="32">
        <v>7</v>
      </c>
      <c r="B690" s="33">
        <f t="shared" ca="1" si="211"/>
        <v>1413.8919076794211</v>
      </c>
      <c r="C690">
        <f t="shared" si="212"/>
        <v>1382</v>
      </c>
      <c r="D690">
        <f t="shared" ca="1" si="216"/>
        <v>6.9946612421180738</v>
      </c>
      <c r="E690">
        <f t="shared" ca="1" si="213"/>
        <v>7.0006470162123069</v>
      </c>
      <c r="F690">
        <f t="shared" ca="1" si="214"/>
        <v>1413</v>
      </c>
      <c r="G690">
        <f t="shared" ca="1" si="215"/>
        <v>1414</v>
      </c>
      <c r="M690" s="280">
        <v>720</v>
      </c>
      <c r="N690" s="280">
        <f t="shared" si="217"/>
        <v>3.0895154850409505</v>
      </c>
      <c r="AK690">
        <f t="shared" si="218"/>
        <v>-9.1941659999999995E-2</v>
      </c>
      <c r="AL690">
        <f t="shared" si="219"/>
        <v>1.9701986400000002</v>
      </c>
      <c r="AM690">
        <f t="shared" si="220"/>
        <v>2.2259116224</v>
      </c>
      <c r="AN690">
        <f t="shared" si="221"/>
        <v>-1.6413091845120003</v>
      </c>
      <c r="AO690">
        <f t="shared" si="222"/>
        <v>0.90298789797887991</v>
      </c>
      <c r="AP690">
        <f t="shared" si="223"/>
        <v>-0.36821327743549442</v>
      </c>
      <c r="AQ690">
        <f t="shared" si="224"/>
        <v>0.11122630517517187</v>
      </c>
      <c r="AR690">
        <f t="shared" si="225"/>
        <v>-2.1123788905346236E-2</v>
      </c>
      <c r="AS690">
        <f t="shared" si="226"/>
        <v>1.7789303397391331E-3</v>
      </c>
      <c r="BJ690">
        <f t="shared" si="227"/>
        <v>1.2716149999999999</v>
      </c>
      <c r="BK690">
        <f t="shared" si="228"/>
        <v>1.2414491999999999</v>
      </c>
      <c r="BL690">
        <f t="shared" si="229"/>
        <v>1.0642669055999998</v>
      </c>
      <c r="BM690">
        <f t="shared" si="230"/>
        <v>-0.10556715018240001</v>
      </c>
      <c r="BN690">
        <f t="shared" si="231"/>
        <v>3.3277331533824002E-4</v>
      </c>
    </row>
    <row r="691" spans="1:66" ht="15">
      <c r="A691" s="32">
        <v>7</v>
      </c>
      <c r="B691" s="33">
        <f t="shared" ref="B691:B754" ca="1" si="232">(A691-D691)/(E691-D691)*(G691-F691)+F691</f>
        <v>1413.8919076794211</v>
      </c>
      <c r="C691">
        <f t="shared" ref="C691:C754" si="233">MAX(COUNTIF($N$2:$N$25400,"&lt;"&amp;A691),1)</f>
        <v>1382</v>
      </c>
      <c r="D691">
        <f t="shared" ca="1" si="216"/>
        <v>6.9946612421180738</v>
      </c>
      <c r="E691">
        <f t="shared" ref="E691:E754" ca="1" si="234">INDIRECT(ADDRESS(C691+2,14))</f>
        <v>7.0006470162123069</v>
      </c>
      <c r="F691">
        <f t="shared" ref="F691:F754" ca="1" si="235">INDIRECT(ADDRESS(C691+1,13))</f>
        <v>1413</v>
      </c>
      <c r="G691">
        <f t="shared" ref="G691:G754" ca="1" si="236">INDIRECT(ADDRESS(C691+2,13))</f>
        <v>1414</v>
      </c>
      <c r="M691" s="280">
        <v>721</v>
      </c>
      <c r="N691" s="280">
        <f t="shared" si="217"/>
        <v>3.0947976182488537</v>
      </c>
      <c r="AK691">
        <f t="shared" si="218"/>
        <v>-9.1941659999999995E-2</v>
      </c>
      <c r="AL691">
        <f t="shared" si="219"/>
        <v>1.9729350270000001</v>
      </c>
      <c r="AM691">
        <f t="shared" si="220"/>
        <v>2.2320990040509998</v>
      </c>
      <c r="AN691">
        <f t="shared" si="221"/>
        <v>-1.6481574754952093</v>
      </c>
      <c r="AO691">
        <f t="shared" si="222"/>
        <v>0.90801495834135748</v>
      </c>
      <c r="AP691">
        <f t="shared" si="223"/>
        <v>-0.37077742683589543</v>
      </c>
      <c r="AQ691">
        <f t="shared" si="224"/>
        <v>0.11215641537149537</v>
      </c>
      <c r="AR691">
        <f t="shared" si="225"/>
        <v>-2.1330016767862014E-2</v>
      </c>
      <c r="AS691">
        <f t="shared" si="226"/>
        <v>1.798792583967791E-3</v>
      </c>
      <c r="BJ691">
        <f t="shared" si="227"/>
        <v>1.2716149999999999</v>
      </c>
      <c r="BK691">
        <f t="shared" si="228"/>
        <v>1.2431734349999999</v>
      </c>
      <c r="BL691">
        <f t="shared" si="229"/>
        <v>1.0672252555439998</v>
      </c>
      <c r="BM691">
        <f t="shared" si="230"/>
        <v>-0.10600762451200181</v>
      </c>
      <c r="BN691">
        <f t="shared" si="231"/>
        <v>3.3462591108949141E-4</v>
      </c>
    </row>
    <row r="692" spans="1:66" ht="15">
      <c r="A692" s="32">
        <v>7</v>
      </c>
      <c r="B692" s="33">
        <f t="shared" ca="1" si="232"/>
        <v>1413.8919076794211</v>
      </c>
      <c r="C692">
        <f t="shared" si="233"/>
        <v>1382</v>
      </c>
      <c r="D692">
        <f t="shared" ca="1" si="216"/>
        <v>6.9946612421180738</v>
      </c>
      <c r="E692">
        <f t="shared" ca="1" si="234"/>
        <v>7.0006470162123069</v>
      </c>
      <c r="F692">
        <f t="shared" ca="1" si="235"/>
        <v>1413</v>
      </c>
      <c r="G692">
        <f t="shared" ca="1" si="236"/>
        <v>1414</v>
      </c>
      <c r="M692" s="280">
        <v>722</v>
      </c>
      <c r="N692" s="280">
        <f t="shared" si="217"/>
        <v>3.1000809546106178</v>
      </c>
      <c r="AK692">
        <f t="shared" si="218"/>
        <v>-9.1941659999999995E-2</v>
      </c>
      <c r="AL692">
        <f t="shared" si="219"/>
        <v>1.9756714140000002</v>
      </c>
      <c r="AM692">
        <f t="shared" si="220"/>
        <v>2.2382949733239998</v>
      </c>
      <c r="AN692">
        <f t="shared" si="221"/>
        <v>-1.6550247894967123</v>
      </c>
      <c r="AO692">
        <f t="shared" si="222"/>
        <v>0.91306297931100822</v>
      </c>
      <c r="AP692">
        <f t="shared" si="223"/>
        <v>-0.37335584128208776</v>
      </c>
      <c r="AQ692">
        <f t="shared" si="224"/>
        <v>0.1130929981217992</v>
      </c>
      <c r="AR692">
        <f t="shared" si="225"/>
        <v>-2.1537967971892745E-2</v>
      </c>
      <c r="AS692">
        <f t="shared" si="226"/>
        <v>1.8188486045033218E-3</v>
      </c>
      <c r="BJ692">
        <f t="shared" si="227"/>
        <v>1.2716149999999999</v>
      </c>
      <c r="BK692">
        <f t="shared" si="228"/>
        <v>1.2448976700000001</v>
      </c>
      <c r="BL692">
        <f t="shared" si="229"/>
        <v>1.0701877114559999</v>
      </c>
      <c r="BM692">
        <f t="shared" si="230"/>
        <v>-0.10644932238062241</v>
      </c>
      <c r="BN692">
        <f t="shared" si="231"/>
        <v>3.3648623134154303E-4</v>
      </c>
    </row>
    <row r="693" spans="1:66" ht="15">
      <c r="A693" s="32">
        <v>7</v>
      </c>
      <c r="B693" s="33">
        <f t="shared" ca="1" si="232"/>
        <v>1413.8919076794211</v>
      </c>
      <c r="C693">
        <f t="shared" si="233"/>
        <v>1382</v>
      </c>
      <c r="D693">
        <f t="shared" ca="1" si="216"/>
        <v>6.9946612421180738</v>
      </c>
      <c r="E693">
        <f t="shared" ca="1" si="234"/>
        <v>7.0006470162123069</v>
      </c>
      <c r="F693">
        <f t="shared" ca="1" si="235"/>
        <v>1413</v>
      </c>
      <c r="G693">
        <f t="shared" ca="1" si="236"/>
        <v>1414</v>
      </c>
      <c r="M693" s="280">
        <v>723</v>
      </c>
      <c r="N693" s="280">
        <f t="shared" si="217"/>
        <v>3.1053654921053391</v>
      </c>
      <c r="AK693">
        <f t="shared" si="218"/>
        <v>-9.1941659999999995E-2</v>
      </c>
      <c r="AL693">
        <f t="shared" si="219"/>
        <v>1.9784078010000001</v>
      </c>
      <c r="AM693">
        <f t="shared" si="220"/>
        <v>2.2444995302189996</v>
      </c>
      <c r="AN693">
        <f t="shared" si="221"/>
        <v>-1.6619111529007233</v>
      </c>
      <c r="AO693">
        <f t="shared" si="222"/>
        <v>0.91813201907128916</v>
      </c>
      <c r="AP693">
        <f t="shared" si="223"/>
        <v>-0.37594858021164784</v>
      </c>
      <c r="AQ693">
        <f t="shared" si="224"/>
        <v>0.1140360894095839</v>
      </c>
      <c r="AR693">
        <f t="shared" si="225"/>
        <v>-2.1747654501671099E-2</v>
      </c>
      <c r="AS693">
        <f t="shared" si="226"/>
        <v>1.8391000195077723E-3</v>
      </c>
      <c r="BJ693">
        <f t="shared" si="227"/>
        <v>1.2716149999999999</v>
      </c>
      <c r="BK693">
        <f t="shared" si="228"/>
        <v>1.246621905</v>
      </c>
      <c r="BL693">
        <f t="shared" si="229"/>
        <v>1.0731542733359998</v>
      </c>
      <c r="BM693">
        <f t="shared" si="230"/>
        <v>-0.1068922454852646</v>
      </c>
      <c r="BN693">
        <f t="shared" si="231"/>
        <v>3.3835429753643404E-4</v>
      </c>
    </row>
    <row r="694" spans="1:66" ht="15">
      <c r="A694" s="32">
        <v>7</v>
      </c>
      <c r="B694" s="33">
        <f t="shared" ca="1" si="232"/>
        <v>1413.8919076794211</v>
      </c>
      <c r="C694">
        <f t="shared" si="233"/>
        <v>1382</v>
      </c>
      <c r="D694">
        <f t="shared" ca="1" si="216"/>
        <v>6.9946612421180738</v>
      </c>
      <c r="E694">
        <f t="shared" ca="1" si="234"/>
        <v>7.0006470162123069</v>
      </c>
      <c r="F694">
        <f t="shared" ca="1" si="235"/>
        <v>1413</v>
      </c>
      <c r="G694">
        <f t="shared" ca="1" si="236"/>
        <v>1414</v>
      </c>
      <c r="M694" s="280">
        <v>724</v>
      </c>
      <c r="N694" s="280">
        <f t="shared" si="217"/>
        <v>3.110651228722372</v>
      </c>
      <c r="AK694">
        <f t="shared" si="218"/>
        <v>-9.1941659999999995E-2</v>
      </c>
      <c r="AL694">
        <f t="shared" si="219"/>
        <v>1.9811441880000003</v>
      </c>
      <c r="AM694">
        <f t="shared" si="220"/>
        <v>2.2507126747359996</v>
      </c>
      <c r="AN694">
        <f t="shared" si="221"/>
        <v>-1.6688165920914562</v>
      </c>
      <c r="AO694">
        <f t="shared" si="222"/>
        <v>0.92322213588629964</v>
      </c>
      <c r="AP694">
        <f t="shared" si="223"/>
        <v>-0.37855570322702731</v>
      </c>
      <c r="AQ694">
        <f t="shared" si="224"/>
        <v>0.11498572536817689</v>
      </c>
      <c r="AR694">
        <f t="shared" si="225"/>
        <v>-2.1959088408008538E-2</v>
      </c>
      <c r="AS694">
        <f t="shared" si="226"/>
        <v>1.8595484583881705E-3</v>
      </c>
      <c r="BJ694">
        <f t="shared" si="227"/>
        <v>1.2716149999999999</v>
      </c>
      <c r="BK694">
        <f t="shared" si="228"/>
        <v>1.24834614</v>
      </c>
      <c r="BL694">
        <f t="shared" si="229"/>
        <v>1.0761249411839997</v>
      </c>
      <c r="BM694">
        <f t="shared" si="230"/>
        <v>-0.1073363955229312</v>
      </c>
      <c r="BN694">
        <f t="shared" si="231"/>
        <v>3.4023013114592231E-4</v>
      </c>
    </row>
    <row r="695" spans="1:66" ht="15">
      <c r="A695" s="32">
        <v>7</v>
      </c>
      <c r="B695" s="33">
        <f t="shared" ca="1" si="232"/>
        <v>1413.8919076794211</v>
      </c>
      <c r="C695">
        <f t="shared" si="233"/>
        <v>1382</v>
      </c>
      <c r="D695">
        <f t="shared" ca="1" si="216"/>
        <v>6.9946612421180738</v>
      </c>
      <c r="E695">
        <f t="shared" ca="1" si="234"/>
        <v>7.0006470162123069</v>
      </c>
      <c r="F695">
        <f t="shared" ca="1" si="235"/>
        <v>1413</v>
      </c>
      <c r="G695">
        <f t="shared" ca="1" si="236"/>
        <v>1414</v>
      </c>
      <c r="M695" s="280">
        <v>725</v>
      </c>
      <c r="N695" s="280">
        <f t="shared" si="217"/>
        <v>3.1159381624613083</v>
      </c>
      <c r="AK695">
        <f t="shared" si="218"/>
        <v>-9.1941659999999995E-2</v>
      </c>
      <c r="AL695">
        <f t="shared" si="219"/>
        <v>1.9838805750000001</v>
      </c>
      <c r="AM695">
        <f t="shared" si="220"/>
        <v>2.2569344068749997</v>
      </c>
      <c r="AN695">
        <f t="shared" si="221"/>
        <v>-1.6757411334531251</v>
      </c>
      <c r="AO695">
        <f t="shared" si="222"/>
        <v>0.92833338810078125</v>
      </c>
      <c r="AP695">
        <f t="shared" si="223"/>
        <v>-0.38117727009578128</v>
      </c>
      <c r="AQ695">
        <f t="shared" si="224"/>
        <v>0.11594194228114776</v>
      </c>
      <c r="AR695">
        <f t="shared" si="225"/>
        <v>-2.2172281808572381E-2</v>
      </c>
      <c r="AS695">
        <f t="shared" si="226"/>
        <v>1.8801955618589525E-3</v>
      </c>
      <c r="BJ695">
        <f t="shared" si="227"/>
        <v>1.2716149999999999</v>
      </c>
      <c r="BK695">
        <f t="shared" si="228"/>
        <v>1.250070375</v>
      </c>
      <c r="BL695">
        <f t="shared" si="229"/>
        <v>1.0790997149999999</v>
      </c>
      <c r="BM695">
        <f t="shared" si="230"/>
        <v>-0.10778177419062501</v>
      </c>
      <c r="BN695">
        <f t="shared" si="231"/>
        <v>3.4211375367148439E-4</v>
      </c>
    </row>
    <row r="696" spans="1:66" ht="15">
      <c r="A696" s="32">
        <v>7</v>
      </c>
      <c r="B696" s="33">
        <f t="shared" ca="1" si="232"/>
        <v>1413.8919076794211</v>
      </c>
      <c r="C696">
        <f t="shared" si="233"/>
        <v>1382</v>
      </c>
      <c r="D696">
        <f t="shared" ca="1" si="216"/>
        <v>6.9946612421180738</v>
      </c>
      <c r="E696">
        <f t="shared" ca="1" si="234"/>
        <v>7.0006470162123069</v>
      </c>
      <c r="F696">
        <f t="shared" ca="1" si="235"/>
        <v>1413</v>
      </c>
      <c r="G696">
        <f t="shared" ca="1" si="236"/>
        <v>1414</v>
      </c>
      <c r="M696" s="280">
        <v>726</v>
      </c>
      <c r="N696" s="280">
        <f t="shared" si="217"/>
        <v>3.1212262913319422</v>
      </c>
      <c r="AK696">
        <f t="shared" si="218"/>
        <v>-9.1941659999999995E-2</v>
      </c>
      <c r="AL696">
        <f t="shared" si="219"/>
        <v>1.9866169620000003</v>
      </c>
      <c r="AM696">
        <f t="shared" si="220"/>
        <v>2.2631647266359995</v>
      </c>
      <c r="AN696">
        <f t="shared" si="221"/>
        <v>-1.6826848033699442</v>
      </c>
      <c r="AO696">
        <f t="shared" si="222"/>
        <v>0.93346583414011797</v>
      </c>
      <c r="AP696">
        <f t="shared" si="223"/>
        <v>-0.38381334075079698</v>
      </c>
      <c r="AQ696">
        <f t="shared" si="224"/>
        <v>0.11690477658272423</v>
      </c>
      <c r="AR696">
        <f t="shared" si="225"/>
        <v>-2.2387246888163573E-2</v>
      </c>
      <c r="AS696">
        <f t="shared" si="226"/>
        <v>1.9010429820046529E-3</v>
      </c>
      <c r="BJ696">
        <f t="shared" si="227"/>
        <v>1.2716149999999999</v>
      </c>
      <c r="BK696">
        <f t="shared" si="228"/>
        <v>1.2517946099999999</v>
      </c>
      <c r="BL696">
        <f t="shared" si="229"/>
        <v>1.0820785947839997</v>
      </c>
      <c r="BM696">
        <f t="shared" si="230"/>
        <v>-0.1082283831853488</v>
      </c>
      <c r="BN696">
        <f t="shared" si="231"/>
        <v>3.4400518664431555E-4</v>
      </c>
    </row>
    <row r="697" spans="1:66" ht="15">
      <c r="A697" s="32">
        <v>7</v>
      </c>
      <c r="B697" s="33">
        <f t="shared" ca="1" si="232"/>
        <v>1413.8919076794211</v>
      </c>
      <c r="C697">
        <f t="shared" si="233"/>
        <v>1382</v>
      </c>
      <c r="D697">
        <f t="shared" ca="1" si="216"/>
        <v>6.9946612421180738</v>
      </c>
      <c r="E697">
        <f t="shared" ca="1" si="234"/>
        <v>7.0006470162123069</v>
      </c>
      <c r="F697">
        <f t="shared" ca="1" si="235"/>
        <v>1413</v>
      </c>
      <c r="G697">
        <f t="shared" ca="1" si="236"/>
        <v>1414</v>
      </c>
      <c r="M697" s="280">
        <v>727</v>
      </c>
      <c r="N697" s="280">
        <f t="shared" si="217"/>
        <v>3.1265156133542433</v>
      </c>
      <c r="AK697">
        <f t="shared" si="218"/>
        <v>-9.1941659999999995E-2</v>
      </c>
      <c r="AL697">
        <f t="shared" si="219"/>
        <v>1.9893533490000002</v>
      </c>
      <c r="AM697">
        <f t="shared" si="220"/>
        <v>2.2694036340189996</v>
      </c>
      <c r="AN697">
        <f t="shared" si="221"/>
        <v>-1.6896476282261272</v>
      </c>
      <c r="AO697">
        <f t="shared" si="222"/>
        <v>0.93861953251033636</v>
      </c>
      <c r="AP697">
        <f t="shared" si="223"/>
        <v>-0.38646397529052184</v>
      </c>
      <c r="AQ697">
        <f t="shared" si="224"/>
        <v>0.11787426485820855</v>
      </c>
      <c r="AR697">
        <f t="shared" si="225"/>
        <v>-2.2603995898995258E-2</v>
      </c>
      <c r="AS697">
        <f t="shared" si="226"/>
        <v>1.9220923823428506E-3</v>
      </c>
      <c r="BJ697">
        <f t="shared" si="227"/>
        <v>1.2716149999999999</v>
      </c>
      <c r="BK697">
        <f t="shared" si="228"/>
        <v>1.2535188449999999</v>
      </c>
      <c r="BL697">
        <f t="shared" si="229"/>
        <v>1.0850615805359998</v>
      </c>
      <c r="BM697">
        <f t="shared" si="230"/>
        <v>-0.1086762242041054</v>
      </c>
      <c r="BN697">
        <f t="shared" si="231"/>
        <v>3.4590445162532965E-4</v>
      </c>
    </row>
    <row r="698" spans="1:66" ht="15">
      <c r="A698" s="32">
        <v>7</v>
      </c>
      <c r="B698" s="33">
        <f t="shared" ca="1" si="232"/>
        <v>1413.8919076794211</v>
      </c>
      <c r="C698">
        <f t="shared" si="233"/>
        <v>1382</v>
      </c>
      <c r="D698">
        <f t="shared" ca="1" si="216"/>
        <v>6.9946612421180738</v>
      </c>
      <c r="E698">
        <f t="shared" ca="1" si="234"/>
        <v>7.0006470162123069</v>
      </c>
      <c r="F698">
        <f t="shared" ca="1" si="235"/>
        <v>1413</v>
      </c>
      <c r="G698">
        <f t="shared" ca="1" si="236"/>
        <v>1414</v>
      </c>
      <c r="M698" s="280">
        <v>728</v>
      </c>
      <c r="N698" s="280">
        <f t="shared" si="217"/>
        <v>3.1318061265583346</v>
      </c>
      <c r="AK698">
        <f t="shared" si="218"/>
        <v>-9.1941659999999995E-2</v>
      </c>
      <c r="AL698">
        <f t="shared" si="219"/>
        <v>1.9920897360000003</v>
      </c>
      <c r="AM698">
        <f t="shared" si="220"/>
        <v>2.2756511290239998</v>
      </c>
      <c r="AN698">
        <f t="shared" si="221"/>
        <v>-1.6966296344058882</v>
      </c>
      <c r="AO698">
        <f t="shared" si="222"/>
        <v>0.94379454179810507</v>
      </c>
      <c r="AP698">
        <f t="shared" si="223"/>
        <v>-0.38912923397919191</v>
      </c>
      <c r="AQ698">
        <f t="shared" si="224"/>
        <v>0.11885044384439451</v>
      </c>
      <c r="AR698">
        <f t="shared" si="225"/>
        <v>-2.2822541160972102E-2</v>
      </c>
      <c r="AS698">
        <f t="shared" si="226"/>
        <v>1.9433454378873795E-3</v>
      </c>
      <c r="BJ698">
        <f t="shared" si="227"/>
        <v>1.2716149999999999</v>
      </c>
      <c r="BK698">
        <f t="shared" si="228"/>
        <v>1.2552430800000001</v>
      </c>
      <c r="BL698">
        <f t="shared" si="229"/>
        <v>1.0880486722559999</v>
      </c>
      <c r="BM698">
        <f t="shared" si="230"/>
        <v>-0.10912529894389761</v>
      </c>
      <c r="BN698">
        <f t="shared" si="231"/>
        <v>3.4781157020515946E-4</v>
      </c>
    </row>
    <row r="699" spans="1:66" ht="15">
      <c r="A699" s="32">
        <v>7</v>
      </c>
      <c r="B699" s="33">
        <f t="shared" ca="1" si="232"/>
        <v>1413.8919076794211</v>
      </c>
      <c r="C699">
        <f t="shared" si="233"/>
        <v>1382</v>
      </c>
      <c r="D699">
        <f t="shared" ca="1" si="216"/>
        <v>6.9946612421180738</v>
      </c>
      <c r="E699">
        <f t="shared" ca="1" si="234"/>
        <v>7.0006470162123069</v>
      </c>
      <c r="F699">
        <f t="shared" ca="1" si="235"/>
        <v>1413</v>
      </c>
      <c r="G699">
        <f t="shared" ca="1" si="236"/>
        <v>1414</v>
      </c>
      <c r="M699" s="280">
        <v>729</v>
      </c>
      <c r="N699" s="280">
        <f t="shared" si="217"/>
        <v>3.1370978289844595</v>
      </c>
      <c r="AK699">
        <f t="shared" si="218"/>
        <v>-9.1941659999999995E-2</v>
      </c>
      <c r="AL699">
        <f t="shared" si="219"/>
        <v>1.9948261230000002</v>
      </c>
      <c r="AM699">
        <f t="shared" si="220"/>
        <v>2.2819072116509997</v>
      </c>
      <c r="AN699">
        <f t="shared" si="221"/>
        <v>-1.7036308482934412</v>
      </c>
      <c r="AO699">
        <f t="shared" si="222"/>
        <v>0.94899092067073509</v>
      </c>
      <c r="AP699">
        <f t="shared" si="223"/>
        <v>-0.39180917724706033</v>
      </c>
      <c r="AQ699">
        <f t="shared" si="224"/>
        <v>0.11983335042998523</v>
      </c>
      <c r="AR699">
        <f t="shared" si="225"/>
        <v>-2.3042895061970412E-2</v>
      </c>
      <c r="AS699">
        <f t="shared" si="226"/>
        <v>1.9648038352118005E-3</v>
      </c>
      <c r="BJ699">
        <f t="shared" si="227"/>
        <v>1.2716149999999999</v>
      </c>
      <c r="BK699">
        <f t="shared" si="228"/>
        <v>1.256967315</v>
      </c>
      <c r="BL699">
        <f t="shared" si="229"/>
        <v>1.0910398699439998</v>
      </c>
      <c r="BM699">
        <f t="shared" si="230"/>
        <v>-0.1095756091017282</v>
      </c>
      <c r="BN699">
        <f t="shared" si="231"/>
        <v>3.4972656400415622E-4</v>
      </c>
    </row>
    <row r="700" spans="1:66" ht="15">
      <c r="A700" s="32">
        <v>7</v>
      </c>
      <c r="B700" s="33">
        <f t="shared" ca="1" si="232"/>
        <v>1413.8919076794211</v>
      </c>
      <c r="C700">
        <f t="shared" si="233"/>
        <v>1382</v>
      </c>
      <c r="D700">
        <f t="shared" ca="1" si="216"/>
        <v>6.9946612421180738</v>
      </c>
      <c r="E700">
        <f t="shared" ca="1" si="234"/>
        <v>7.0006470162123069</v>
      </c>
      <c r="F700">
        <f t="shared" ca="1" si="235"/>
        <v>1413</v>
      </c>
      <c r="G700">
        <f t="shared" ca="1" si="236"/>
        <v>1414</v>
      </c>
      <c r="M700" s="280">
        <v>730</v>
      </c>
      <c r="N700" s="280">
        <f t="shared" si="217"/>
        <v>3.14239071868296</v>
      </c>
      <c r="AK700">
        <f t="shared" si="218"/>
        <v>-9.1941659999999995E-2</v>
      </c>
      <c r="AL700">
        <f t="shared" si="219"/>
        <v>1.9975625100000003</v>
      </c>
      <c r="AM700">
        <f t="shared" si="220"/>
        <v>2.2881718818999999</v>
      </c>
      <c r="AN700">
        <f t="shared" si="221"/>
        <v>-1.7106512962730003</v>
      </c>
      <c r="AO700">
        <f t="shared" si="222"/>
        <v>0.95420872787617994</v>
      </c>
      <c r="AP700">
        <f t="shared" si="223"/>
        <v>-0.39450386569062562</v>
      </c>
      <c r="AQ700">
        <f t="shared" si="224"/>
        <v>0.12082302165601114</v>
      </c>
      <c r="AR700">
        <f t="shared" si="225"/>
        <v>-2.3265070058118984E-2</v>
      </c>
      <c r="AS700">
        <f t="shared" si="226"/>
        <v>1.9864692725131325E-3</v>
      </c>
      <c r="BJ700">
        <f t="shared" si="227"/>
        <v>1.2716149999999999</v>
      </c>
      <c r="BK700">
        <f t="shared" si="228"/>
        <v>1.25869155</v>
      </c>
      <c r="BL700">
        <f t="shared" si="229"/>
        <v>1.0940351735999998</v>
      </c>
      <c r="BM700">
        <f t="shared" si="230"/>
        <v>-0.1100271563746</v>
      </c>
      <c r="BN700">
        <f t="shared" si="231"/>
        <v>3.5164945467239001E-4</v>
      </c>
    </row>
    <row r="701" spans="1:66" ht="15">
      <c r="A701" s="32">
        <v>7</v>
      </c>
      <c r="B701" s="33">
        <f t="shared" ca="1" si="232"/>
        <v>1413.8919076794211</v>
      </c>
      <c r="C701">
        <f t="shared" si="233"/>
        <v>1382</v>
      </c>
      <c r="D701">
        <f t="shared" ca="1" si="216"/>
        <v>6.9946612421180738</v>
      </c>
      <c r="E701">
        <f t="shared" ca="1" si="234"/>
        <v>7.0006470162123069</v>
      </c>
      <c r="F701">
        <f t="shared" ca="1" si="235"/>
        <v>1413</v>
      </c>
      <c r="G701">
        <f t="shared" ca="1" si="236"/>
        <v>1414</v>
      </c>
      <c r="M701" s="280">
        <v>731</v>
      </c>
      <c r="N701" s="280">
        <f t="shared" si="217"/>
        <v>3.14768479371424</v>
      </c>
      <c r="AK701">
        <f t="shared" si="218"/>
        <v>-9.1941659999999995E-2</v>
      </c>
      <c r="AL701">
        <f t="shared" si="219"/>
        <v>2.0002988970000004</v>
      </c>
      <c r="AM701">
        <f t="shared" si="220"/>
        <v>2.2944451397709997</v>
      </c>
      <c r="AN701">
        <f t="shared" si="221"/>
        <v>-1.7176910047287792</v>
      </c>
      <c r="AO701">
        <f t="shared" si="222"/>
        <v>0.95944802224303538</v>
      </c>
      <c r="AP701">
        <f t="shared" si="223"/>
        <v>-0.39721336007286007</v>
      </c>
      <c r="AQ701">
        <f t="shared" si="224"/>
        <v>0.12181949471624892</v>
      </c>
      <c r="AR701">
        <f t="shared" si="225"/>
        <v>-2.3489078674080781E-2</v>
      </c>
      <c r="AS701">
        <f t="shared" si="226"/>
        <v>2.0083434596758517E-3</v>
      </c>
      <c r="BJ701">
        <f t="shared" si="227"/>
        <v>1.2716149999999999</v>
      </c>
      <c r="BK701">
        <f t="shared" si="228"/>
        <v>1.260415785</v>
      </c>
      <c r="BL701">
        <f t="shared" si="229"/>
        <v>1.0970345832239998</v>
      </c>
      <c r="BM701">
        <f t="shared" si="230"/>
        <v>-0.11047994245951581</v>
      </c>
      <c r="BN701">
        <f t="shared" si="231"/>
        <v>3.5358026388964959E-4</v>
      </c>
    </row>
    <row r="702" spans="1:66" ht="15">
      <c r="A702" s="32">
        <v>7</v>
      </c>
      <c r="B702" s="33">
        <f t="shared" ca="1" si="232"/>
        <v>1413.8919076794211</v>
      </c>
      <c r="C702">
        <f t="shared" si="233"/>
        <v>1382</v>
      </c>
      <c r="D702">
        <f t="shared" ca="1" si="216"/>
        <v>6.9946612421180738</v>
      </c>
      <c r="E702">
        <f t="shared" ca="1" si="234"/>
        <v>7.0006470162123069</v>
      </c>
      <c r="F702">
        <f t="shared" ca="1" si="235"/>
        <v>1413</v>
      </c>
      <c r="G702">
        <f t="shared" ca="1" si="236"/>
        <v>1414</v>
      </c>
      <c r="M702" s="280">
        <v>732</v>
      </c>
      <c r="N702" s="280">
        <f t="shared" si="217"/>
        <v>3.152980052148751</v>
      </c>
      <c r="AK702">
        <f t="shared" si="218"/>
        <v>-9.1941659999999995E-2</v>
      </c>
      <c r="AL702">
        <f t="shared" si="219"/>
        <v>2.0030352840000001</v>
      </c>
      <c r="AM702">
        <f t="shared" si="220"/>
        <v>2.3007269852639998</v>
      </c>
      <c r="AN702">
        <f t="shared" si="221"/>
        <v>-1.7247500000449922</v>
      </c>
      <c r="AO702">
        <f t="shared" si="222"/>
        <v>0.96470886268053957</v>
      </c>
      <c r="AP702">
        <f t="shared" si="223"/>
        <v>-0.39993772132343797</v>
      </c>
      <c r="AQ702">
        <f t="shared" si="224"/>
        <v>0.12282280695764075</v>
      </c>
      <c r="AR702">
        <f t="shared" si="225"/>
        <v>-2.3714933503335325E-2</v>
      </c>
      <c r="AS702">
        <f t="shared" si="226"/>
        <v>2.0304281183361516E-3</v>
      </c>
      <c r="BJ702">
        <f t="shared" si="227"/>
        <v>1.2716149999999999</v>
      </c>
      <c r="BK702">
        <f t="shared" si="228"/>
        <v>1.2621400199999999</v>
      </c>
      <c r="BL702">
        <f t="shared" si="229"/>
        <v>1.1000380988159999</v>
      </c>
      <c r="BM702">
        <f t="shared" si="230"/>
        <v>-0.11093396905347841</v>
      </c>
      <c r="BN702">
        <f t="shared" si="231"/>
        <v>3.5551901336544232E-4</v>
      </c>
    </row>
    <row r="703" spans="1:66" ht="15">
      <c r="A703" s="32">
        <v>7</v>
      </c>
      <c r="B703" s="33">
        <f t="shared" ca="1" si="232"/>
        <v>1413.8919076794211</v>
      </c>
      <c r="C703">
        <f t="shared" si="233"/>
        <v>1382</v>
      </c>
      <c r="D703">
        <f t="shared" ca="1" si="216"/>
        <v>6.9946612421180738</v>
      </c>
      <c r="E703">
        <f t="shared" ca="1" si="234"/>
        <v>7.0006470162123069</v>
      </c>
      <c r="F703">
        <f t="shared" ca="1" si="235"/>
        <v>1413</v>
      </c>
      <c r="G703">
        <f t="shared" ca="1" si="236"/>
        <v>1414</v>
      </c>
      <c r="M703" s="280">
        <v>733</v>
      </c>
      <c r="N703" s="280">
        <f t="shared" si="217"/>
        <v>3.1582764920669546</v>
      </c>
      <c r="AK703">
        <f t="shared" si="218"/>
        <v>-9.1941659999999995E-2</v>
      </c>
      <c r="AL703">
        <f t="shared" si="219"/>
        <v>2.0057716710000002</v>
      </c>
      <c r="AM703">
        <f t="shared" si="220"/>
        <v>2.3070174183789995</v>
      </c>
      <c r="AN703">
        <f t="shared" si="221"/>
        <v>-1.7318283086058532</v>
      </c>
      <c r="AO703">
        <f t="shared" si="222"/>
        <v>0.96999130817857304</v>
      </c>
      <c r="AP703">
        <f t="shared" si="223"/>
        <v>-0.40267701053896415</v>
      </c>
      <c r="AQ703">
        <f t="shared" si="224"/>
        <v>0.12383299588071425</v>
      </c>
      <c r="AR703">
        <f t="shared" si="225"/>
        <v>-2.3942647208461901E-2</v>
      </c>
      <c r="AS703">
        <f t="shared" si="226"/>
        <v>2.0527249819464674E-3</v>
      </c>
      <c r="BJ703">
        <f t="shared" si="227"/>
        <v>1.2716149999999999</v>
      </c>
      <c r="BK703">
        <f t="shared" si="228"/>
        <v>1.2638642549999999</v>
      </c>
      <c r="BL703">
        <f t="shared" si="229"/>
        <v>1.1030457203759998</v>
      </c>
      <c r="BM703">
        <f t="shared" si="230"/>
        <v>-0.1113892378534906</v>
      </c>
      <c r="BN703">
        <f t="shared" si="231"/>
        <v>3.5746572483899439E-4</v>
      </c>
    </row>
    <row r="704" spans="1:66" ht="15">
      <c r="A704" s="32">
        <v>7</v>
      </c>
      <c r="B704" s="33">
        <f t="shared" ca="1" si="232"/>
        <v>1413.8919076794211</v>
      </c>
      <c r="C704">
        <f t="shared" si="233"/>
        <v>1382</v>
      </c>
      <c r="D704">
        <f t="shared" ca="1" si="216"/>
        <v>6.9946612421180738</v>
      </c>
      <c r="E704">
        <f t="shared" ca="1" si="234"/>
        <v>7.0006470162123069</v>
      </c>
      <c r="F704">
        <f t="shared" ca="1" si="235"/>
        <v>1413</v>
      </c>
      <c r="G704">
        <f t="shared" ca="1" si="236"/>
        <v>1414</v>
      </c>
      <c r="M704" s="280">
        <v>734</v>
      </c>
      <c r="N704" s="280">
        <f t="shared" si="217"/>
        <v>3.1635741115593001</v>
      </c>
      <c r="AK704">
        <f t="shared" si="218"/>
        <v>-9.1941659999999995E-2</v>
      </c>
      <c r="AL704">
        <f t="shared" si="219"/>
        <v>2.0085080580000003</v>
      </c>
      <c r="AM704">
        <f t="shared" si="220"/>
        <v>2.3133164391159999</v>
      </c>
      <c r="AN704">
        <f t="shared" si="221"/>
        <v>-1.7389259567955762</v>
      </c>
      <c r="AO704">
        <f t="shared" si="222"/>
        <v>0.97529541780765849</v>
      </c>
      <c r="AP704">
        <f t="shared" si="223"/>
        <v>-0.40543128898320224</v>
      </c>
      <c r="AQ704">
        <f t="shared" si="224"/>
        <v>0.12485009914000299</v>
      </c>
      <c r="AR704">
        <f t="shared" si="225"/>
        <v>-2.4172232521423545E-2</v>
      </c>
      <c r="AS704">
        <f t="shared" si="226"/>
        <v>2.075235795840266E-3</v>
      </c>
      <c r="BJ704">
        <f t="shared" si="227"/>
        <v>1.2716149999999999</v>
      </c>
      <c r="BK704">
        <f t="shared" si="228"/>
        <v>1.2655884900000001</v>
      </c>
      <c r="BL704">
        <f t="shared" si="229"/>
        <v>1.1060574479039997</v>
      </c>
      <c r="BM704">
        <f t="shared" si="230"/>
        <v>-0.11184575055655521</v>
      </c>
      <c r="BN704">
        <f t="shared" si="231"/>
        <v>3.5942042007925057E-4</v>
      </c>
    </row>
    <row r="705" spans="1:66" ht="15">
      <c r="A705" s="32">
        <v>7</v>
      </c>
      <c r="B705" s="33">
        <f t="shared" ca="1" si="232"/>
        <v>1413.8919076794211</v>
      </c>
      <c r="C705">
        <f t="shared" si="233"/>
        <v>1382</v>
      </c>
      <c r="D705">
        <f t="shared" ca="1" si="216"/>
        <v>6.9946612421180738</v>
      </c>
      <c r="E705">
        <f t="shared" ca="1" si="234"/>
        <v>7.0006470162123069</v>
      </c>
      <c r="F705">
        <f t="shared" ca="1" si="235"/>
        <v>1413</v>
      </c>
      <c r="G705">
        <f t="shared" ca="1" si="236"/>
        <v>1414</v>
      </c>
      <c r="M705" s="280">
        <v>735</v>
      </c>
      <c r="N705" s="280">
        <f t="shared" si="217"/>
        <v>3.1688729087261951</v>
      </c>
      <c r="AK705">
        <f t="shared" si="218"/>
        <v>-9.1941659999999995E-2</v>
      </c>
      <c r="AL705">
        <f t="shared" si="219"/>
        <v>2.011244445</v>
      </c>
      <c r="AM705">
        <f t="shared" si="220"/>
        <v>2.3196240474749996</v>
      </c>
      <c r="AN705">
        <f t="shared" si="221"/>
        <v>-1.7460429709983751</v>
      </c>
      <c r="AO705">
        <f t="shared" si="222"/>
        <v>0.98062125071896122</v>
      </c>
      <c r="AP705">
        <f t="shared" si="223"/>
        <v>-0.40820061808730301</v>
      </c>
      <c r="AQ705">
        <f t="shared" si="224"/>
        <v>0.12587415454446751</v>
      </c>
      <c r="AR705">
        <f t="shared" si="225"/>
        <v>-2.4403702243851761E-2</v>
      </c>
      <c r="AS705">
        <f t="shared" si="226"/>
        <v>2.0979623172971066E-3</v>
      </c>
      <c r="BJ705">
        <f t="shared" si="227"/>
        <v>1.2716149999999999</v>
      </c>
      <c r="BK705">
        <f t="shared" si="228"/>
        <v>1.267312725</v>
      </c>
      <c r="BL705">
        <f t="shared" si="229"/>
        <v>1.1090732813999997</v>
      </c>
      <c r="BM705">
        <f t="shared" si="230"/>
        <v>-0.11230350885967501</v>
      </c>
      <c r="BN705">
        <f t="shared" si="231"/>
        <v>3.6138312088487438E-4</v>
      </c>
    </row>
    <row r="706" spans="1:66" ht="15">
      <c r="A706" s="32">
        <v>7</v>
      </c>
      <c r="B706" s="33">
        <f t="shared" ca="1" si="232"/>
        <v>1413.8919076794211</v>
      </c>
      <c r="C706">
        <f t="shared" si="233"/>
        <v>1382</v>
      </c>
      <c r="D706">
        <f t="shared" ca="1" si="216"/>
        <v>6.9946612421180738</v>
      </c>
      <c r="E706">
        <f t="shared" ca="1" si="234"/>
        <v>7.0006470162123069</v>
      </c>
      <c r="F706">
        <f t="shared" ca="1" si="235"/>
        <v>1413</v>
      </c>
      <c r="G706">
        <f t="shared" ca="1" si="236"/>
        <v>1414</v>
      </c>
      <c r="M706" s="280">
        <v>736</v>
      </c>
      <c r="N706" s="280">
        <f t="shared" si="217"/>
        <v>3.1741728816779853</v>
      </c>
      <c r="AK706">
        <f t="shared" si="218"/>
        <v>-9.1941659999999995E-2</v>
      </c>
      <c r="AL706">
        <f t="shared" si="219"/>
        <v>2.0139808320000001</v>
      </c>
      <c r="AM706">
        <f t="shared" si="220"/>
        <v>2.3259402434559999</v>
      </c>
      <c r="AN706">
        <f t="shared" si="221"/>
        <v>-1.7531793775984643</v>
      </c>
      <c r="AO706">
        <f t="shared" si="222"/>
        <v>0.98596886614428869</v>
      </c>
      <c r="AP706">
        <f t="shared" si="223"/>
        <v>-0.41098505945003277</v>
      </c>
      <c r="AQ706">
        <f t="shared" si="224"/>
        <v>0.12690520005791706</v>
      </c>
      <c r="AR706">
        <f t="shared" si="225"/>
        <v>-2.4637069247332073E-2</v>
      </c>
      <c r="AS706">
        <f t="shared" si="226"/>
        <v>2.1209063156079587E-3</v>
      </c>
      <c r="BJ706">
        <f t="shared" si="227"/>
        <v>1.2716149999999999</v>
      </c>
      <c r="BK706">
        <f t="shared" si="228"/>
        <v>1.26903696</v>
      </c>
      <c r="BL706">
        <f t="shared" si="229"/>
        <v>1.1120932208639998</v>
      </c>
      <c r="BM706">
        <f t="shared" si="230"/>
        <v>-0.1127625144598528</v>
      </c>
      <c r="BN706">
        <f t="shared" si="231"/>
        <v>3.6335384908424808E-4</v>
      </c>
    </row>
    <row r="707" spans="1:66" ht="15">
      <c r="A707" s="32">
        <v>7</v>
      </c>
      <c r="B707" s="33">
        <f t="shared" ca="1" si="232"/>
        <v>1413.8919076794211</v>
      </c>
      <c r="C707">
        <f t="shared" si="233"/>
        <v>1382</v>
      </c>
      <c r="D707">
        <f t="shared" ref="D707:D770" ca="1" si="237">INDIRECT(ADDRESS(C707+1,14))</f>
        <v>6.9946612421180738</v>
      </c>
      <c r="E707">
        <f t="shared" ca="1" si="234"/>
        <v>7.0006470162123069</v>
      </c>
      <c r="F707">
        <f t="shared" ca="1" si="235"/>
        <v>1413</v>
      </c>
      <c r="G707">
        <f t="shared" ca="1" si="236"/>
        <v>1414</v>
      </c>
      <c r="M707" s="280">
        <v>737</v>
      </c>
      <c r="N707" s="280">
        <f t="shared" ref="N707:N770" si="238">IF(M707&gt;=$P$1,SUM(BJ707:BN707),SUM(AK707:AS707))</f>
        <v>3.1794740285349143</v>
      </c>
      <c r="AK707">
        <f t="shared" si="218"/>
        <v>-9.1941659999999995E-2</v>
      </c>
      <c r="AL707">
        <f t="shared" si="219"/>
        <v>2.0167172190000002</v>
      </c>
      <c r="AM707">
        <f t="shared" si="220"/>
        <v>2.332265027059</v>
      </c>
      <c r="AN707">
        <f t="shared" si="221"/>
        <v>-1.7603352029800572</v>
      </c>
      <c r="AO707">
        <f t="shared" si="222"/>
        <v>0.99133832339609096</v>
      </c>
      <c r="AP707">
        <f t="shared" si="223"/>
        <v>-0.41378467483800185</v>
      </c>
      <c r="AQ707">
        <f t="shared" si="224"/>
        <v>0.12794327379943171</v>
      </c>
      <c r="AR707">
        <f t="shared" si="225"/>
        <v>-2.4872346473690316E-2</v>
      </c>
      <c r="AS707">
        <f t="shared" si="226"/>
        <v>2.144069572140798E-3</v>
      </c>
      <c r="BJ707">
        <f t="shared" si="227"/>
        <v>1.2716149999999999</v>
      </c>
      <c r="BK707">
        <f t="shared" si="228"/>
        <v>1.270761195</v>
      </c>
      <c r="BL707">
        <f t="shared" si="229"/>
        <v>1.1151172662959998</v>
      </c>
      <c r="BM707">
        <f t="shared" si="230"/>
        <v>-0.11322276905409141</v>
      </c>
      <c r="BN707">
        <f t="shared" si="231"/>
        <v>3.6533262653547254E-4</v>
      </c>
    </row>
    <row r="708" spans="1:66" ht="15">
      <c r="A708" s="32">
        <v>7</v>
      </c>
      <c r="B708" s="33">
        <f t="shared" ca="1" si="232"/>
        <v>1413.8919076794211</v>
      </c>
      <c r="C708">
        <f t="shared" si="233"/>
        <v>1382</v>
      </c>
      <c r="D708">
        <f t="shared" ca="1" si="237"/>
        <v>6.9946612421180738</v>
      </c>
      <c r="E708">
        <f t="shared" ca="1" si="234"/>
        <v>7.0006470162123069</v>
      </c>
      <c r="F708">
        <f t="shared" ca="1" si="235"/>
        <v>1413</v>
      </c>
      <c r="G708">
        <f t="shared" ca="1" si="236"/>
        <v>1414</v>
      </c>
      <c r="M708" s="280">
        <v>738</v>
      </c>
      <c r="N708" s="280">
        <f t="shared" si="238"/>
        <v>3.1847763474271109</v>
      </c>
      <c r="AK708">
        <f t="shared" ref="AK708:AK771" si="239">$M708^0*AA$2</f>
        <v>-9.1941659999999995E-2</v>
      </c>
      <c r="AL708">
        <f t="shared" ref="AL708:AL771" si="240">$M708^1*AB$2</f>
        <v>2.0194536060000003</v>
      </c>
      <c r="AM708">
        <f t="shared" ref="AM708:AM771" si="241">$M708^2*AC$2</f>
        <v>2.3385983982839997</v>
      </c>
      <c r="AN708">
        <f t="shared" ref="AN708:AN771" si="242">$M708^3*AD$2</f>
        <v>-1.7675104735273683</v>
      </c>
      <c r="AO708">
        <f t="shared" ref="AO708:AO771" si="243">$M708^4*AE$2</f>
        <v>0.99672968186746003</v>
      </c>
      <c r="AP708">
        <f t="shared" ref="AP708:AP771" si="244">$M708^5*AF$2</f>
        <v>-0.41659952618589269</v>
      </c>
      <c r="AQ708">
        <f t="shared" ref="AQ708:AQ771" si="245">$M708^6*AG$2</f>
        <v>0.12898841404378519</v>
      </c>
      <c r="AR708">
        <f t="shared" ref="AR708:AR771" si="246">$M708^7*AH$2</f>
        <v>-2.5109546935279725E-2</v>
      </c>
      <c r="AS708">
        <f t="shared" ref="AS708:AS771" si="247">$M708^8*AI$2</f>
        <v>2.1674538804064628E-3</v>
      </c>
      <c r="BJ708">
        <f t="shared" ref="BJ708:BJ771" si="248">$M708^0*BC$2</f>
        <v>1.2716149999999999</v>
      </c>
      <c r="BK708">
        <f t="shared" ref="BK708:BK771" si="249">$M708^1*BD$2</f>
        <v>1.2724854299999999</v>
      </c>
      <c r="BL708">
        <f t="shared" ref="BL708:BL771" si="250">$M708^2*BE$2</f>
        <v>1.1181454176959997</v>
      </c>
      <c r="BM708">
        <f t="shared" ref="BM708:BM771" si="251">$M708^3*BF$2</f>
        <v>-0.11368427433939361</v>
      </c>
      <c r="BN708">
        <f t="shared" ref="BN708:BN771" si="252">$M708^4*BG$2</f>
        <v>3.6731947512636735E-4</v>
      </c>
    </row>
    <row r="709" spans="1:66" ht="15">
      <c r="A709" s="32">
        <v>7</v>
      </c>
      <c r="B709" s="33">
        <f t="shared" ca="1" si="232"/>
        <v>1413.8919076794211</v>
      </c>
      <c r="C709">
        <f t="shared" si="233"/>
        <v>1382</v>
      </c>
      <c r="D709">
        <f t="shared" ca="1" si="237"/>
        <v>6.9946612421180738</v>
      </c>
      <c r="E709">
        <f t="shared" ca="1" si="234"/>
        <v>7.0006470162123069</v>
      </c>
      <c r="F709">
        <f t="shared" ca="1" si="235"/>
        <v>1413</v>
      </c>
      <c r="G709">
        <f t="shared" ca="1" si="236"/>
        <v>1414</v>
      </c>
      <c r="M709" s="280">
        <v>739</v>
      </c>
      <c r="N709" s="280">
        <f t="shared" si="238"/>
        <v>3.1900798364945548</v>
      </c>
      <c r="AK709">
        <f t="shared" si="239"/>
        <v>-9.1941659999999995E-2</v>
      </c>
      <c r="AL709">
        <f t="shared" si="240"/>
        <v>2.022189993</v>
      </c>
      <c r="AM709">
        <f t="shared" si="241"/>
        <v>2.3449403571309997</v>
      </c>
      <c r="AN709">
        <f t="shared" si="242"/>
        <v>-1.7747052156246113</v>
      </c>
      <c r="AO709">
        <f t="shared" si="243"/>
        <v>1.0021430010321308</v>
      </c>
      <c r="AP709">
        <f t="shared" si="244"/>
        <v>-0.41942967559668831</v>
      </c>
      <c r="AQ709">
        <f t="shared" si="245"/>
        <v>0.13004065922186833</v>
      </c>
      <c r="AR709">
        <f t="shared" si="246"/>
        <v>-2.534868371526881E-2</v>
      </c>
      <c r="AS709">
        <f t="shared" si="247"/>
        <v>2.1910610461247835E-3</v>
      </c>
      <c r="BJ709">
        <f t="shared" si="248"/>
        <v>1.2716149999999999</v>
      </c>
      <c r="BK709">
        <f t="shared" si="249"/>
        <v>1.2742096649999999</v>
      </c>
      <c r="BL709">
        <f t="shared" si="250"/>
        <v>1.1211776750639999</v>
      </c>
      <c r="BM709">
        <f t="shared" si="251"/>
        <v>-0.1141470320127622</v>
      </c>
      <c r="BN709">
        <f t="shared" si="252"/>
        <v>3.6931441677447087E-4</v>
      </c>
    </row>
    <row r="710" spans="1:66" ht="15">
      <c r="A710" s="32">
        <v>7</v>
      </c>
      <c r="B710" s="33">
        <f t="shared" ca="1" si="232"/>
        <v>1413.8919076794211</v>
      </c>
      <c r="C710">
        <f t="shared" si="233"/>
        <v>1382</v>
      </c>
      <c r="D710">
        <f t="shared" ca="1" si="237"/>
        <v>6.9946612421180738</v>
      </c>
      <c r="E710">
        <f t="shared" ca="1" si="234"/>
        <v>7.0006470162123069</v>
      </c>
      <c r="F710">
        <f t="shared" ca="1" si="235"/>
        <v>1413</v>
      </c>
      <c r="G710">
        <f t="shared" ca="1" si="236"/>
        <v>1414</v>
      </c>
      <c r="M710" s="280">
        <v>740</v>
      </c>
      <c r="N710" s="280">
        <f t="shared" si="238"/>
        <v>3.1953844938870533</v>
      </c>
      <c r="AK710">
        <f t="shared" si="239"/>
        <v>-9.1941659999999995E-2</v>
      </c>
      <c r="AL710">
        <f t="shared" si="240"/>
        <v>2.0249263800000001</v>
      </c>
      <c r="AM710">
        <f t="shared" si="241"/>
        <v>2.3512909035999998</v>
      </c>
      <c r="AN710">
        <f t="shared" si="242"/>
        <v>-1.7819194556560003</v>
      </c>
      <c r="AO710">
        <f t="shared" si="243"/>
        <v>1.00757834044448</v>
      </c>
      <c r="AP710">
        <f t="shared" si="244"/>
        <v>-0.42227518534190084</v>
      </c>
      <c r="AQ710">
        <f t="shared" si="245"/>
        <v>0.13110004792111279</v>
      </c>
      <c r="AR710">
        <f t="shared" si="246"/>
        <v>-2.5589769967929981E-2</v>
      </c>
      <c r="AS710">
        <f t="shared" si="247"/>
        <v>2.2148928872909798E-3</v>
      </c>
      <c r="BJ710">
        <f t="shared" si="248"/>
        <v>1.2716149999999999</v>
      </c>
      <c r="BK710">
        <f t="shared" si="249"/>
        <v>1.2759339000000001</v>
      </c>
      <c r="BL710">
        <f t="shared" si="250"/>
        <v>1.1242140383999999</v>
      </c>
      <c r="BM710">
        <f t="shared" si="251"/>
        <v>-0.1146110437712</v>
      </c>
      <c r="BN710">
        <f t="shared" si="252"/>
        <v>3.7131747342704E-4</v>
      </c>
    </row>
    <row r="711" spans="1:66" ht="15">
      <c r="A711" s="32">
        <v>7</v>
      </c>
      <c r="B711" s="33">
        <f t="shared" ca="1" si="232"/>
        <v>1413.8919076794211</v>
      </c>
      <c r="C711">
        <f t="shared" si="233"/>
        <v>1382</v>
      </c>
      <c r="D711">
        <f t="shared" ca="1" si="237"/>
        <v>6.9946612421180738</v>
      </c>
      <c r="E711">
        <f t="shared" ca="1" si="234"/>
        <v>7.0006470162123069</v>
      </c>
      <c r="F711">
        <f t="shared" ca="1" si="235"/>
        <v>1413</v>
      </c>
      <c r="G711">
        <f t="shared" ca="1" si="236"/>
        <v>1414</v>
      </c>
      <c r="M711" s="280">
        <v>741</v>
      </c>
      <c r="N711" s="280">
        <f t="shared" si="238"/>
        <v>3.2006903177642068</v>
      </c>
      <c r="AK711">
        <f t="shared" si="239"/>
        <v>-9.1941659999999995E-2</v>
      </c>
      <c r="AL711">
        <f t="shared" si="240"/>
        <v>2.0276627670000003</v>
      </c>
      <c r="AM711">
        <f t="shared" si="241"/>
        <v>2.3576500376909997</v>
      </c>
      <c r="AN711">
        <f t="shared" si="242"/>
        <v>-1.7891532200057492</v>
      </c>
      <c r="AO711">
        <f t="shared" si="243"/>
        <v>1.013035759739527</v>
      </c>
      <c r="AP711">
        <f t="shared" si="244"/>
        <v>-0.42513611786179967</v>
      </c>
      <c r="AQ711">
        <f t="shared" si="245"/>
        <v>0.13216661888591585</v>
      </c>
      <c r="AR711">
        <f t="shared" si="246"/>
        <v>-2.5832818918929006E-2</v>
      </c>
      <c r="AS711">
        <f t="shared" si="247"/>
        <v>2.2389512342423307E-3</v>
      </c>
      <c r="BJ711">
        <f t="shared" si="248"/>
        <v>1.2716149999999999</v>
      </c>
      <c r="BK711">
        <f t="shared" si="249"/>
        <v>1.277658135</v>
      </c>
      <c r="BL711">
        <f t="shared" si="250"/>
        <v>1.1272545077039997</v>
      </c>
      <c r="BM711">
        <f t="shared" si="251"/>
        <v>-0.11507631131170981</v>
      </c>
      <c r="BN711">
        <f t="shared" si="252"/>
        <v>3.7332866706105052E-4</v>
      </c>
    </row>
    <row r="712" spans="1:66" ht="15">
      <c r="A712" s="32">
        <v>7</v>
      </c>
      <c r="B712" s="33">
        <f t="shared" ca="1" si="232"/>
        <v>1413.8919076794211</v>
      </c>
      <c r="C712">
        <f t="shared" si="233"/>
        <v>1382</v>
      </c>
      <c r="D712">
        <f t="shared" ca="1" si="237"/>
        <v>6.9946612421180738</v>
      </c>
      <c r="E712">
        <f t="shared" ca="1" si="234"/>
        <v>7.0006470162123069</v>
      </c>
      <c r="F712">
        <f t="shared" ca="1" si="235"/>
        <v>1413</v>
      </c>
      <c r="G712">
        <f t="shared" ca="1" si="236"/>
        <v>1414</v>
      </c>
      <c r="M712" s="280">
        <v>742</v>
      </c>
      <c r="N712" s="280">
        <f t="shared" si="238"/>
        <v>3.205997306295397</v>
      </c>
      <c r="AK712">
        <f t="shared" si="239"/>
        <v>-9.1941659999999995E-2</v>
      </c>
      <c r="AL712">
        <f t="shared" si="240"/>
        <v>2.0303991540000004</v>
      </c>
      <c r="AM712">
        <f t="shared" si="241"/>
        <v>2.3640177594039997</v>
      </c>
      <c r="AN712">
        <f t="shared" si="242"/>
        <v>-1.7964065350580722</v>
      </c>
      <c r="AO712">
        <f t="shared" si="243"/>
        <v>1.0185153186329334</v>
      </c>
      <c r="AP712">
        <f t="shared" si="244"/>
        <v>-0.42801253576563991</v>
      </c>
      <c r="AQ712">
        <f t="shared" si="245"/>
        <v>0.13324041101806536</v>
      </c>
      <c r="AR712">
        <f t="shared" si="246"/>
        <v>-2.6077843865615208E-2</v>
      </c>
      <c r="AS712">
        <f t="shared" si="247"/>
        <v>2.2632379297251128E-3</v>
      </c>
      <c r="BJ712">
        <f t="shared" si="248"/>
        <v>1.2716149999999999</v>
      </c>
      <c r="BK712">
        <f t="shared" si="249"/>
        <v>1.27938237</v>
      </c>
      <c r="BL712">
        <f t="shared" si="250"/>
        <v>1.1302990829759998</v>
      </c>
      <c r="BM712">
        <f t="shared" si="251"/>
        <v>-0.1155428363312944</v>
      </c>
      <c r="BN712">
        <f t="shared" si="252"/>
        <v>3.7534801968319682E-4</v>
      </c>
    </row>
    <row r="713" spans="1:66" ht="15">
      <c r="A713" s="32">
        <v>7</v>
      </c>
      <c r="B713" s="33">
        <f t="shared" ca="1" si="232"/>
        <v>1413.8919076794211</v>
      </c>
      <c r="C713">
        <f t="shared" si="233"/>
        <v>1382</v>
      </c>
      <c r="D713">
        <f t="shared" ca="1" si="237"/>
        <v>6.9946612421180738</v>
      </c>
      <c r="E713">
        <f t="shared" ca="1" si="234"/>
        <v>7.0006470162123069</v>
      </c>
      <c r="F713">
        <f t="shared" ca="1" si="235"/>
        <v>1413</v>
      </c>
      <c r="G713">
        <f t="shared" ca="1" si="236"/>
        <v>1414</v>
      </c>
      <c r="M713" s="280">
        <v>743</v>
      </c>
      <c r="N713" s="280">
        <f t="shared" si="238"/>
        <v>3.2113054576597442</v>
      </c>
      <c r="AK713">
        <f t="shared" si="239"/>
        <v>-9.1941659999999995E-2</v>
      </c>
      <c r="AL713">
        <f t="shared" si="240"/>
        <v>2.033135541</v>
      </c>
      <c r="AM713">
        <f t="shared" si="241"/>
        <v>2.3703940687389999</v>
      </c>
      <c r="AN713">
        <f t="shared" si="242"/>
        <v>-1.8036794271971832</v>
      </c>
      <c r="AO713">
        <f t="shared" si="243"/>
        <v>1.0240170769210033</v>
      </c>
      <c r="AP713">
        <f t="shared" si="244"/>
        <v>-0.43090450183189066</v>
      </c>
      <c r="AQ713">
        <f t="shared" si="245"/>
        <v>0.13432146337716533</v>
      </c>
      <c r="AR713">
        <f t="shared" si="246"/>
        <v>-2.6324858177312484E-2</v>
      </c>
      <c r="AS713">
        <f t="shared" si="247"/>
        <v>2.2877548289618123E-3</v>
      </c>
      <c r="BJ713">
        <f t="shared" si="248"/>
        <v>1.2716149999999999</v>
      </c>
      <c r="BK713">
        <f t="shared" si="249"/>
        <v>1.281106605</v>
      </c>
      <c r="BL713">
        <f t="shared" si="250"/>
        <v>1.1333477642159997</v>
      </c>
      <c r="BM713">
        <f t="shared" si="251"/>
        <v>-0.11601062052695661</v>
      </c>
      <c r="BN713">
        <f t="shared" si="252"/>
        <v>3.7737555332989189E-4</v>
      </c>
    </row>
    <row r="714" spans="1:66" ht="15">
      <c r="A714" s="32">
        <v>7</v>
      </c>
      <c r="B714" s="33">
        <f t="shared" ca="1" si="232"/>
        <v>1413.8919076794211</v>
      </c>
      <c r="C714">
        <f t="shared" si="233"/>
        <v>1382</v>
      </c>
      <c r="D714">
        <f t="shared" ca="1" si="237"/>
        <v>6.9946612421180738</v>
      </c>
      <c r="E714">
        <f t="shared" ca="1" si="234"/>
        <v>7.0006470162123069</v>
      </c>
      <c r="F714">
        <f t="shared" ca="1" si="235"/>
        <v>1413</v>
      </c>
      <c r="G714">
        <f t="shared" ca="1" si="236"/>
        <v>1414</v>
      </c>
      <c r="M714" s="280">
        <v>744</v>
      </c>
      <c r="N714" s="280">
        <f t="shared" si="238"/>
        <v>3.2166147700460934</v>
      </c>
      <c r="AK714">
        <f t="shared" si="239"/>
        <v>-9.1941659999999995E-2</v>
      </c>
      <c r="AL714">
        <f t="shared" si="240"/>
        <v>2.0358719280000002</v>
      </c>
      <c r="AM714">
        <f t="shared" si="241"/>
        <v>2.3767789656959999</v>
      </c>
      <c r="AN714">
        <f t="shared" si="242"/>
        <v>-1.8109719228072962</v>
      </c>
      <c r="AO714">
        <f t="shared" si="243"/>
        <v>1.0295410944806829</v>
      </c>
      <c r="AP714">
        <f t="shared" si="244"/>
        <v>-0.43381207900846352</v>
      </c>
      <c r="AQ714">
        <f t="shared" si="245"/>
        <v>0.13540981518106227</v>
      </c>
      <c r="AR714">
        <f t="shared" si="246"/>
        <v>-2.6573875295611074E-2</v>
      </c>
      <c r="AS714">
        <f t="shared" si="247"/>
        <v>2.3125037997186095E-3</v>
      </c>
      <c r="BJ714">
        <f t="shared" si="248"/>
        <v>1.2716149999999999</v>
      </c>
      <c r="BK714">
        <f t="shared" si="249"/>
        <v>1.2828308399999999</v>
      </c>
      <c r="BL714">
        <f t="shared" si="250"/>
        <v>1.1364005514239999</v>
      </c>
      <c r="BM714">
        <f t="shared" si="251"/>
        <v>-0.11647966559569921</v>
      </c>
      <c r="BN714">
        <f t="shared" si="252"/>
        <v>3.7941129006726759E-4</v>
      </c>
    </row>
    <row r="715" spans="1:66" ht="15">
      <c r="A715" s="32">
        <v>7</v>
      </c>
      <c r="B715" s="33">
        <f t="shared" ca="1" si="232"/>
        <v>1413.8919076794211</v>
      </c>
      <c r="C715">
        <f t="shared" si="233"/>
        <v>1382</v>
      </c>
      <c r="D715">
        <f t="shared" ca="1" si="237"/>
        <v>6.9946612421180738</v>
      </c>
      <c r="E715">
        <f t="shared" ca="1" si="234"/>
        <v>7.0006470162123069</v>
      </c>
      <c r="F715">
        <f t="shared" ca="1" si="235"/>
        <v>1413</v>
      </c>
      <c r="G715">
        <f t="shared" ca="1" si="236"/>
        <v>1414</v>
      </c>
      <c r="M715" s="280">
        <v>745</v>
      </c>
      <c r="N715" s="280">
        <f t="shared" si="238"/>
        <v>3.2219252416529804</v>
      </c>
      <c r="AK715">
        <f t="shared" si="239"/>
        <v>-9.1941659999999995E-2</v>
      </c>
      <c r="AL715">
        <f t="shared" si="240"/>
        <v>2.0386083150000003</v>
      </c>
      <c r="AM715">
        <f t="shared" si="241"/>
        <v>2.3831724502749996</v>
      </c>
      <c r="AN715">
        <f t="shared" si="242"/>
        <v>-1.8182840482726252</v>
      </c>
      <c r="AO715">
        <f t="shared" si="243"/>
        <v>1.0350874312695613</v>
      </c>
      <c r="AP715">
        <f t="shared" si="244"/>
        <v>-0.43673533041294071</v>
      </c>
      <c r="AQ715">
        <f t="shared" si="245"/>
        <v>0.1365055058062721</v>
      </c>
      <c r="AR715">
        <f t="shared" si="246"/>
        <v>-2.682490873466015E-2</v>
      </c>
      <c r="AS715">
        <f t="shared" si="247"/>
        <v>2.3374867223731367E-3</v>
      </c>
      <c r="BJ715">
        <f t="shared" si="248"/>
        <v>1.2716149999999999</v>
      </c>
      <c r="BK715">
        <f t="shared" si="249"/>
        <v>1.2845550749999999</v>
      </c>
      <c r="BL715">
        <f t="shared" si="250"/>
        <v>1.1394574445999999</v>
      </c>
      <c r="BM715">
        <f t="shared" si="251"/>
        <v>-0.11694997323452501</v>
      </c>
      <c r="BN715">
        <f t="shared" si="252"/>
        <v>3.814552519911744E-4</v>
      </c>
    </row>
    <row r="716" spans="1:66" ht="15">
      <c r="A716" s="32">
        <v>7</v>
      </c>
      <c r="B716" s="33">
        <f t="shared" ca="1" si="232"/>
        <v>1413.8919076794211</v>
      </c>
      <c r="C716">
        <f t="shared" si="233"/>
        <v>1382</v>
      </c>
      <c r="D716">
        <f t="shared" ca="1" si="237"/>
        <v>6.9946612421180738</v>
      </c>
      <c r="E716">
        <f t="shared" ca="1" si="234"/>
        <v>7.0006470162123069</v>
      </c>
      <c r="F716">
        <f t="shared" ca="1" si="235"/>
        <v>1413</v>
      </c>
      <c r="G716">
        <f t="shared" ca="1" si="236"/>
        <v>1414</v>
      </c>
      <c r="M716" s="280">
        <v>746</v>
      </c>
      <c r="N716" s="280">
        <f t="shared" si="238"/>
        <v>3.2272368706886096</v>
      </c>
      <c r="AK716">
        <f t="shared" si="239"/>
        <v>-9.1941659999999995E-2</v>
      </c>
      <c r="AL716">
        <f t="shared" si="240"/>
        <v>2.0413447020000004</v>
      </c>
      <c r="AM716">
        <f t="shared" si="241"/>
        <v>2.3895745224759999</v>
      </c>
      <c r="AN716">
        <f t="shared" si="242"/>
        <v>-1.8256158299773841</v>
      </c>
      <c r="AO716">
        <f t="shared" si="243"/>
        <v>1.0406561473258691</v>
      </c>
      <c r="AP716">
        <f t="shared" si="244"/>
        <v>-0.43967431933280371</v>
      </c>
      <c r="AQ716">
        <f t="shared" si="245"/>
        <v>0.13760857478840735</v>
      </c>
      <c r="AR716">
        <f t="shared" si="246"/>
        <v>-2.7077972081461173E-2</v>
      </c>
      <c r="AS716">
        <f t="shared" si="247"/>
        <v>2.3627054899825091E-3</v>
      </c>
      <c r="BJ716">
        <f t="shared" si="248"/>
        <v>1.2716149999999999</v>
      </c>
      <c r="BK716">
        <f t="shared" si="249"/>
        <v>1.2862793100000001</v>
      </c>
      <c r="BL716">
        <f t="shared" si="250"/>
        <v>1.1425184437439997</v>
      </c>
      <c r="BM716">
        <f t="shared" si="251"/>
        <v>-0.1174215451404368</v>
      </c>
      <c r="BN716">
        <f t="shared" si="252"/>
        <v>3.8350746122718145E-4</v>
      </c>
    </row>
    <row r="717" spans="1:66" ht="15">
      <c r="A717" s="32">
        <v>7</v>
      </c>
      <c r="B717" s="33">
        <f t="shared" ca="1" si="232"/>
        <v>1413.8919076794211</v>
      </c>
      <c r="C717">
        <f t="shared" si="233"/>
        <v>1382</v>
      </c>
      <c r="D717">
        <f t="shared" ca="1" si="237"/>
        <v>6.9946612421180738</v>
      </c>
      <c r="E717">
        <f t="shared" ca="1" si="234"/>
        <v>7.0006470162123069</v>
      </c>
      <c r="F717">
        <f t="shared" ca="1" si="235"/>
        <v>1413</v>
      </c>
      <c r="G717">
        <f t="shared" ca="1" si="236"/>
        <v>1414</v>
      </c>
      <c r="M717" s="280">
        <v>747</v>
      </c>
      <c r="N717" s="280">
        <f t="shared" si="238"/>
        <v>3.2325496553708262</v>
      </c>
      <c r="AK717">
        <f t="shared" si="239"/>
        <v>-9.1941659999999995E-2</v>
      </c>
      <c r="AL717">
        <f t="shared" si="240"/>
        <v>2.0440810890000001</v>
      </c>
      <c r="AM717">
        <f t="shared" si="241"/>
        <v>2.3959851822989999</v>
      </c>
      <c r="AN717">
        <f t="shared" si="242"/>
        <v>-1.8329672943057873</v>
      </c>
      <c r="AO717">
        <f t="shared" si="243"/>
        <v>1.04624730276848</v>
      </c>
      <c r="AP717">
        <f t="shared" si="244"/>
        <v>-0.44262910922566145</v>
      </c>
      <c r="AQ717">
        <f t="shared" si="245"/>
        <v>0.13871906182260524</v>
      </c>
      <c r="AR717">
        <f t="shared" si="246"/>
        <v>-2.7333078996162063E-2</v>
      </c>
      <c r="AS717">
        <f t="shared" si="247"/>
        <v>2.3881620083516324E-3</v>
      </c>
      <c r="BJ717">
        <f t="shared" si="248"/>
        <v>1.2716149999999999</v>
      </c>
      <c r="BK717">
        <f t="shared" si="249"/>
        <v>1.288003545</v>
      </c>
      <c r="BL717">
        <f t="shared" si="250"/>
        <v>1.1455835488559998</v>
      </c>
      <c r="BM717">
        <f t="shared" si="251"/>
        <v>-0.11789438301043741</v>
      </c>
      <c r="BN717">
        <f t="shared" si="252"/>
        <v>3.8556793993057664E-4</v>
      </c>
    </row>
    <row r="718" spans="1:66" ht="15">
      <c r="A718" s="32">
        <v>7</v>
      </c>
      <c r="B718" s="33">
        <f t="shared" ca="1" si="232"/>
        <v>1413.8919076794211</v>
      </c>
      <c r="C718">
        <f t="shared" si="233"/>
        <v>1382</v>
      </c>
      <c r="D718">
        <f t="shared" ca="1" si="237"/>
        <v>6.9946612421180738</v>
      </c>
      <c r="E718">
        <f t="shared" ca="1" si="234"/>
        <v>7.0006470162123069</v>
      </c>
      <c r="F718">
        <f t="shared" ca="1" si="235"/>
        <v>1413</v>
      </c>
      <c r="G718">
        <f t="shared" ca="1" si="236"/>
        <v>1414</v>
      </c>
      <c r="M718" s="280">
        <v>748</v>
      </c>
      <c r="N718" s="280">
        <f t="shared" si="238"/>
        <v>3.2378635939270879</v>
      </c>
      <c r="AK718">
        <f t="shared" si="239"/>
        <v>-9.1941659999999995E-2</v>
      </c>
      <c r="AL718">
        <f t="shared" si="240"/>
        <v>2.0468174760000002</v>
      </c>
      <c r="AM718">
        <f t="shared" si="241"/>
        <v>2.4024044297439997</v>
      </c>
      <c r="AN718">
        <f t="shared" si="242"/>
        <v>-1.8403384676420482</v>
      </c>
      <c r="AO718">
        <f t="shared" si="243"/>
        <v>1.0518609577969096</v>
      </c>
      <c r="AP718">
        <f t="shared" si="244"/>
        <v>-0.44559976371947868</v>
      </c>
      <c r="AQ718">
        <f t="shared" si="245"/>
        <v>0.13983700676395622</v>
      </c>
      <c r="AR718">
        <f t="shared" si="246"/>
        <v>-2.7590243212352112E-2</v>
      </c>
      <c r="AS718">
        <f t="shared" si="247"/>
        <v>2.4138581961017855E-3</v>
      </c>
      <c r="BJ718">
        <f t="shared" si="248"/>
        <v>1.2716149999999999</v>
      </c>
      <c r="BK718">
        <f t="shared" si="249"/>
        <v>1.28972778</v>
      </c>
      <c r="BL718">
        <f t="shared" si="250"/>
        <v>1.1486527599359997</v>
      </c>
      <c r="BM718">
        <f t="shared" si="251"/>
        <v>-0.11836848854152961</v>
      </c>
      <c r="BN718">
        <f t="shared" si="252"/>
        <v>3.8763671028636647E-4</v>
      </c>
    </row>
    <row r="719" spans="1:66" ht="15">
      <c r="A719" s="32">
        <v>7</v>
      </c>
      <c r="B719" s="33">
        <f t="shared" ca="1" si="232"/>
        <v>1413.8919076794211</v>
      </c>
      <c r="C719">
        <f t="shared" si="233"/>
        <v>1382</v>
      </c>
      <c r="D719">
        <f t="shared" ca="1" si="237"/>
        <v>6.9946612421180738</v>
      </c>
      <c r="E719">
        <f t="shared" ca="1" si="234"/>
        <v>7.0006470162123069</v>
      </c>
      <c r="F719">
        <f t="shared" ca="1" si="235"/>
        <v>1413</v>
      </c>
      <c r="G719">
        <f t="shared" ca="1" si="236"/>
        <v>1414</v>
      </c>
      <c r="M719" s="280">
        <v>749</v>
      </c>
      <c r="N719" s="280">
        <f t="shared" si="238"/>
        <v>3.2431786845944455</v>
      </c>
      <c r="AK719">
        <f t="shared" si="239"/>
        <v>-9.1941659999999995E-2</v>
      </c>
      <c r="AL719">
        <f t="shared" si="240"/>
        <v>2.0495538630000003</v>
      </c>
      <c r="AM719">
        <f t="shared" si="241"/>
        <v>2.4088322648109997</v>
      </c>
      <c r="AN719">
        <f t="shared" si="242"/>
        <v>-1.8477293763703813</v>
      </c>
      <c r="AO719">
        <f t="shared" si="243"/>
        <v>1.057497172691316</v>
      </c>
      <c r="AP719">
        <f t="shared" si="244"/>
        <v>-0.44858634661280439</v>
      </c>
      <c r="AQ719">
        <f t="shared" si="245"/>
        <v>0.14096244962793297</v>
      </c>
      <c r="AR719">
        <f t="shared" si="246"/>
        <v>-2.7849478537357752E-2</v>
      </c>
      <c r="AS719">
        <f t="shared" si="247"/>
        <v>2.4397959847394777E-3</v>
      </c>
      <c r="BJ719">
        <f t="shared" si="248"/>
        <v>1.2716149999999999</v>
      </c>
      <c r="BK719">
        <f t="shared" si="249"/>
        <v>1.291452015</v>
      </c>
      <c r="BL719">
        <f t="shared" si="250"/>
        <v>1.1517260769839999</v>
      </c>
      <c r="BM719">
        <f t="shared" si="251"/>
        <v>-0.11884386343071621</v>
      </c>
      <c r="BN719">
        <f t="shared" si="252"/>
        <v>3.8971379450927632E-4</v>
      </c>
    </row>
    <row r="720" spans="1:66" ht="15">
      <c r="A720" s="32">
        <v>7</v>
      </c>
      <c r="B720" s="33">
        <f t="shared" ca="1" si="232"/>
        <v>1413.8919076794211</v>
      </c>
      <c r="C720">
        <f t="shared" si="233"/>
        <v>1382</v>
      </c>
      <c r="D720">
        <f t="shared" ca="1" si="237"/>
        <v>6.9946612421180738</v>
      </c>
      <c r="E720">
        <f t="shared" ca="1" si="234"/>
        <v>7.0006470162123069</v>
      </c>
      <c r="F720">
        <f t="shared" ca="1" si="235"/>
        <v>1413</v>
      </c>
      <c r="G720">
        <f t="shared" ca="1" si="236"/>
        <v>1414</v>
      </c>
      <c r="M720" s="280">
        <v>750</v>
      </c>
      <c r="N720" s="280">
        <f t="shared" si="238"/>
        <v>3.2484949256195064</v>
      </c>
      <c r="AK720">
        <f t="shared" si="239"/>
        <v>-9.1941659999999995E-2</v>
      </c>
      <c r="AL720">
        <f t="shared" si="240"/>
        <v>2.0522902500000004</v>
      </c>
      <c r="AM720">
        <f t="shared" si="241"/>
        <v>2.4152686874999998</v>
      </c>
      <c r="AN720">
        <f t="shared" si="242"/>
        <v>-1.8551400468750003</v>
      </c>
      <c r="AO720">
        <f t="shared" si="243"/>
        <v>1.0631560078125</v>
      </c>
      <c r="AP720">
        <f t="shared" si="244"/>
        <v>-0.45158892187500005</v>
      </c>
      <c r="AQ720">
        <f t="shared" si="245"/>
        <v>0.1420954305908203</v>
      </c>
      <c r="AR720">
        <f t="shared" si="246"/>
        <v>-2.8110798852539063E-2</v>
      </c>
      <c r="AS720">
        <f t="shared" si="247"/>
        <v>2.4659773187255853E-3</v>
      </c>
      <c r="BJ720">
        <f t="shared" si="248"/>
        <v>1.2716149999999999</v>
      </c>
      <c r="BK720">
        <f t="shared" si="249"/>
        <v>1.2931762499999999</v>
      </c>
      <c r="BL720">
        <f t="shared" si="250"/>
        <v>1.1548034999999999</v>
      </c>
      <c r="BM720">
        <f t="shared" si="251"/>
        <v>-0.11932050937500001</v>
      </c>
      <c r="BN720">
        <f t="shared" si="252"/>
        <v>3.9179921484375002E-4</v>
      </c>
    </row>
    <row r="721" spans="1:66" ht="15">
      <c r="A721" s="32">
        <v>7</v>
      </c>
      <c r="B721" s="33">
        <f t="shared" ca="1" si="232"/>
        <v>1413.8919076794211</v>
      </c>
      <c r="C721">
        <f t="shared" si="233"/>
        <v>1382</v>
      </c>
      <c r="D721">
        <f t="shared" ca="1" si="237"/>
        <v>6.9946612421180738</v>
      </c>
      <c r="E721">
        <f t="shared" ca="1" si="234"/>
        <v>7.0006470162123069</v>
      </c>
      <c r="F721">
        <f t="shared" ca="1" si="235"/>
        <v>1413</v>
      </c>
      <c r="G721">
        <f t="shared" ca="1" si="236"/>
        <v>1414</v>
      </c>
      <c r="M721" s="280">
        <v>751</v>
      </c>
      <c r="N721" s="280">
        <f t="shared" si="238"/>
        <v>3.2538123152584202</v>
      </c>
      <c r="AK721">
        <f t="shared" si="239"/>
        <v>-9.1941659999999995E-2</v>
      </c>
      <c r="AL721">
        <f t="shared" si="240"/>
        <v>2.0550266370000001</v>
      </c>
      <c r="AM721">
        <f t="shared" si="241"/>
        <v>2.4217136978109997</v>
      </c>
      <c r="AN721">
        <f t="shared" si="242"/>
        <v>-1.8625705055401192</v>
      </c>
      <c r="AO721">
        <f t="shared" si="243"/>
        <v>1.0688375236019041</v>
      </c>
      <c r="AP721">
        <f t="shared" si="244"/>
        <v>-0.45460755364646815</v>
      </c>
      <c r="AQ721">
        <f t="shared" si="245"/>
        <v>0.14323598999014522</v>
      </c>
      <c r="AR721">
        <f t="shared" si="246"/>
        <v>-2.8374218113587119E-2</v>
      </c>
      <c r="AS721">
        <f t="shared" si="247"/>
        <v>2.492404155544766E-3</v>
      </c>
      <c r="BJ721">
        <f t="shared" si="248"/>
        <v>1.2716149999999999</v>
      </c>
      <c r="BK721">
        <f t="shared" si="249"/>
        <v>1.2949004849999999</v>
      </c>
      <c r="BL721">
        <f t="shared" si="250"/>
        <v>1.1578850289839997</v>
      </c>
      <c r="BM721">
        <f t="shared" si="251"/>
        <v>-0.1197984280713838</v>
      </c>
      <c r="BN721">
        <f t="shared" si="252"/>
        <v>3.9389299356395031E-4</v>
      </c>
    </row>
    <row r="722" spans="1:66" ht="15">
      <c r="A722" s="32">
        <v>7</v>
      </c>
      <c r="B722" s="33">
        <f t="shared" ca="1" si="232"/>
        <v>1413.8919076794211</v>
      </c>
      <c r="C722">
        <f t="shared" si="233"/>
        <v>1382</v>
      </c>
      <c r="D722">
        <f t="shared" ca="1" si="237"/>
        <v>6.9946612421180738</v>
      </c>
      <c r="E722">
        <f t="shared" ca="1" si="234"/>
        <v>7.0006470162123069</v>
      </c>
      <c r="F722">
        <f t="shared" ca="1" si="235"/>
        <v>1413</v>
      </c>
      <c r="G722">
        <f t="shared" ca="1" si="236"/>
        <v>1414</v>
      </c>
      <c r="M722" s="280">
        <v>752</v>
      </c>
      <c r="N722" s="280">
        <f t="shared" si="238"/>
        <v>3.2591308517768418</v>
      </c>
      <c r="AK722">
        <f t="shared" si="239"/>
        <v>-9.1941659999999995E-2</v>
      </c>
      <c r="AL722">
        <f t="shared" si="240"/>
        <v>2.0577630240000002</v>
      </c>
      <c r="AM722">
        <f t="shared" si="241"/>
        <v>2.4281672957439997</v>
      </c>
      <c r="AN722">
        <f t="shared" si="242"/>
        <v>-1.8700207787499523</v>
      </c>
      <c r="AO722">
        <f t="shared" si="243"/>
        <v>1.0745417805816135</v>
      </c>
      <c r="AP722">
        <f t="shared" si="244"/>
        <v>-0.45764230623888047</v>
      </c>
      <c r="AQ722">
        <f t="shared" si="245"/>
        <v>0.14438416832510789</v>
      </c>
      <c r="AR722">
        <f t="shared" si="246"/>
        <v>-2.8639750350822071E-2</v>
      </c>
      <c r="AS722">
        <f t="shared" si="247"/>
        <v>2.519078465775149E-3</v>
      </c>
      <c r="BJ722">
        <f t="shared" si="248"/>
        <v>1.2716149999999999</v>
      </c>
      <c r="BK722">
        <f t="shared" si="249"/>
        <v>1.2966247200000001</v>
      </c>
      <c r="BL722">
        <f t="shared" si="250"/>
        <v>1.1609706639359998</v>
      </c>
      <c r="BM722">
        <f t="shared" si="251"/>
        <v>-0.12027762121687041</v>
      </c>
      <c r="BN722">
        <f t="shared" si="252"/>
        <v>3.959951529737585E-4</v>
      </c>
    </row>
    <row r="723" spans="1:66" ht="15">
      <c r="A723" s="32">
        <v>7</v>
      </c>
      <c r="B723" s="33">
        <f t="shared" ca="1" si="232"/>
        <v>1413.8919076794211</v>
      </c>
      <c r="C723">
        <f t="shared" si="233"/>
        <v>1382</v>
      </c>
      <c r="D723">
        <f t="shared" ca="1" si="237"/>
        <v>6.9946612421180738</v>
      </c>
      <c r="E723">
        <f t="shared" ca="1" si="234"/>
        <v>7.0006470162123069</v>
      </c>
      <c r="F723">
        <f t="shared" ca="1" si="235"/>
        <v>1413</v>
      </c>
      <c r="G723">
        <f t="shared" ca="1" si="236"/>
        <v>1414</v>
      </c>
      <c r="M723" s="280">
        <v>753</v>
      </c>
      <c r="N723" s="280">
        <f t="shared" si="238"/>
        <v>3.2644505334499168</v>
      </c>
      <c r="AK723">
        <f t="shared" si="239"/>
        <v>-9.1941659999999995E-2</v>
      </c>
      <c r="AL723">
        <f t="shared" si="240"/>
        <v>2.0604994110000003</v>
      </c>
      <c r="AM723">
        <f t="shared" si="241"/>
        <v>2.4346294812989999</v>
      </c>
      <c r="AN723">
        <f t="shared" si="242"/>
        <v>-1.8774908928887133</v>
      </c>
      <c r="AO723">
        <f t="shared" si="243"/>
        <v>1.0802688393543558</v>
      </c>
      <c r="AP723">
        <f t="shared" si="244"/>
        <v>-0.4606932441354063</v>
      </c>
      <c r="AQ723">
        <f t="shared" si="245"/>
        <v>0.14554000625701299</v>
      </c>
      <c r="AR723">
        <f t="shared" si="246"/>
        <v>-2.8907409669492099E-2</v>
      </c>
      <c r="AS723">
        <f t="shared" si="247"/>
        <v>2.5460022331583094E-3</v>
      </c>
      <c r="BJ723">
        <f t="shared" si="248"/>
        <v>1.2716149999999999</v>
      </c>
      <c r="BK723">
        <f t="shared" si="249"/>
        <v>1.298348955</v>
      </c>
      <c r="BL723">
        <f t="shared" si="250"/>
        <v>1.1640604048559997</v>
      </c>
      <c r="BM723">
        <f t="shared" si="251"/>
        <v>-0.1207580905084626</v>
      </c>
      <c r="BN723">
        <f t="shared" si="252"/>
        <v>3.9810571540677462E-4</v>
      </c>
    </row>
    <row r="724" spans="1:66" ht="15">
      <c r="A724" s="32">
        <v>7</v>
      </c>
      <c r="B724" s="33">
        <f t="shared" ca="1" si="232"/>
        <v>1413.8919076794211</v>
      </c>
      <c r="C724">
        <f t="shared" si="233"/>
        <v>1382</v>
      </c>
      <c r="D724">
        <f t="shared" ca="1" si="237"/>
        <v>6.9946612421180738</v>
      </c>
      <c r="E724">
        <f t="shared" ca="1" si="234"/>
        <v>7.0006470162123069</v>
      </c>
      <c r="F724">
        <f t="shared" ca="1" si="235"/>
        <v>1413</v>
      </c>
      <c r="G724">
        <f t="shared" ca="1" si="236"/>
        <v>1414</v>
      </c>
      <c r="M724" s="280">
        <v>754</v>
      </c>
      <c r="N724" s="280">
        <f t="shared" si="238"/>
        <v>3.2697713585622421</v>
      </c>
      <c r="AK724">
        <f t="shared" si="239"/>
        <v>-9.1941659999999995E-2</v>
      </c>
      <c r="AL724">
        <f t="shared" si="240"/>
        <v>2.063235798</v>
      </c>
      <c r="AM724">
        <f t="shared" si="241"/>
        <v>2.4411002544759999</v>
      </c>
      <c r="AN724">
        <f t="shared" si="242"/>
        <v>-1.8849808743406162</v>
      </c>
      <c r="AO724">
        <f t="shared" si="243"/>
        <v>1.086018760603501</v>
      </c>
      <c r="AP724">
        <f t="shared" si="244"/>
        <v>-0.46376043199094102</v>
      </c>
      <c r="AQ724">
        <f t="shared" si="245"/>
        <v>0.14670354460970178</v>
      </c>
      <c r="AR724">
        <f t="shared" si="246"/>
        <v>-2.9177210250073103E-2</v>
      </c>
      <c r="AS724">
        <f t="shared" si="247"/>
        <v>2.5731774546695163E-3</v>
      </c>
      <c r="BJ724">
        <f t="shared" si="248"/>
        <v>1.2716149999999999</v>
      </c>
      <c r="BK724">
        <f t="shared" si="249"/>
        <v>1.30007319</v>
      </c>
      <c r="BL724">
        <f t="shared" si="250"/>
        <v>1.1671542517439999</v>
      </c>
      <c r="BM724">
        <f t="shared" si="251"/>
        <v>-0.12123983764316321</v>
      </c>
      <c r="BN724">
        <f t="shared" si="252"/>
        <v>4.0022470322631742E-4</v>
      </c>
    </row>
    <row r="725" spans="1:66" ht="15">
      <c r="A725" s="32">
        <v>7</v>
      </c>
      <c r="B725" s="33">
        <f t="shared" ca="1" si="232"/>
        <v>1413.8919076794211</v>
      </c>
      <c r="C725">
        <f t="shared" si="233"/>
        <v>1382</v>
      </c>
      <c r="D725">
        <f t="shared" ca="1" si="237"/>
        <v>6.9946612421180738</v>
      </c>
      <c r="E725">
        <f t="shared" ca="1" si="234"/>
        <v>7.0006470162123069</v>
      </c>
      <c r="F725">
        <f t="shared" ca="1" si="235"/>
        <v>1413</v>
      </c>
      <c r="G725">
        <f t="shared" ca="1" si="236"/>
        <v>1414</v>
      </c>
      <c r="M725" s="280">
        <v>755</v>
      </c>
      <c r="N725" s="280">
        <f t="shared" si="238"/>
        <v>3.2750933254078549</v>
      </c>
      <c r="AK725">
        <f t="shared" si="239"/>
        <v>-9.1941659999999995E-2</v>
      </c>
      <c r="AL725">
        <f t="shared" si="240"/>
        <v>2.0659721850000001</v>
      </c>
      <c r="AM725">
        <f t="shared" si="241"/>
        <v>2.4475796152749996</v>
      </c>
      <c r="AN725">
        <f t="shared" si="242"/>
        <v>-1.8924907494898753</v>
      </c>
      <c r="AO725">
        <f t="shared" si="243"/>
        <v>1.0917916050930612</v>
      </c>
      <c r="AP725">
        <f t="shared" si="244"/>
        <v>-0.46684393463233442</v>
      </c>
      <c r="AQ725">
        <f t="shared" si="245"/>
        <v>0.1478748243699845</v>
      </c>
      <c r="AR725">
        <f t="shared" si="246"/>
        <v>-2.9449166348569211E-2</v>
      </c>
      <c r="AS725">
        <f t="shared" si="247"/>
        <v>2.6006061405882694E-3</v>
      </c>
      <c r="BJ725">
        <f t="shared" si="248"/>
        <v>1.2716149999999999</v>
      </c>
      <c r="BK725">
        <f t="shared" si="249"/>
        <v>1.301797425</v>
      </c>
      <c r="BL725">
        <f t="shared" si="250"/>
        <v>1.1702522045999999</v>
      </c>
      <c r="BM725">
        <f t="shared" si="251"/>
        <v>-0.12172286431797501</v>
      </c>
      <c r="BN725">
        <f t="shared" si="252"/>
        <v>4.0235213882542438E-4</v>
      </c>
    </row>
    <row r="726" spans="1:66" ht="15">
      <c r="A726" s="32">
        <v>7</v>
      </c>
      <c r="B726" s="33">
        <f t="shared" ca="1" si="232"/>
        <v>1413.8919076794211</v>
      </c>
      <c r="C726">
        <f t="shared" si="233"/>
        <v>1382</v>
      </c>
      <c r="D726">
        <f t="shared" ca="1" si="237"/>
        <v>6.9946612421180738</v>
      </c>
      <c r="E726">
        <f t="shared" ca="1" si="234"/>
        <v>7.0006470162123069</v>
      </c>
      <c r="F726">
        <f t="shared" ca="1" si="235"/>
        <v>1413</v>
      </c>
      <c r="G726">
        <f t="shared" ca="1" si="236"/>
        <v>1414</v>
      </c>
      <c r="M726" s="280">
        <v>756</v>
      </c>
      <c r="N726" s="280">
        <f t="shared" si="238"/>
        <v>3.2804164322901959</v>
      </c>
      <c r="AK726">
        <f t="shared" si="239"/>
        <v>-9.1941659999999995E-2</v>
      </c>
      <c r="AL726">
        <f t="shared" si="240"/>
        <v>2.0687085720000002</v>
      </c>
      <c r="AM726">
        <f t="shared" si="241"/>
        <v>2.4540675636959999</v>
      </c>
      <c r="AN726">
        <f t="shared" si="242"/>
        <v>-1.9000205447207044</v>
      </c>
      <c r="AO726">
        <f t="shared" si="243"/>
        <v>1.097587433667691</v>
      </c>
      <c r="AP726">
        <f t="shared" si="244"/>
        <v>-0.46994381705861882</v>
      </c>
      <c r="AQ726">
        <f t="shared" si="245"/>
        <v>0.14905388668807371</v>
      </c>
      <c r="AR726">
        <f t="shared" si="246"/>
        <v>-2.9723292296814096E-2</v>
      </c>
      <c r="AS726">
        <f t="shared" si="247"/>
        <v>2.6282903145691087E-3</v>
      </c>
      <c r="BJ726">
        <f t="shared" si="248"/>
        <v>1.2716149999999999</v>
      </c>
      <c r="BK726">
        <f t="shared" si="249"/>
        <v>1.3035216599999999</v>
      </c>
      <c r="BL726">
        <f t="shared" si="250"/>
        <v>1.1733542634239997</v>
      </c>
      <c r="BM726">
        <f t="shared" si="251"/>
        <v>-0.12220717222990081</v>
      </c>
      <c r="BN726">
        <f t="shared" si="252"/>
        <v>4.0448804462685158E-4</v>
      </c>
    </row>
    <row r="727" spans="1:66" ht="15">
      <c r="A727" s="32">
        <v>7</v>
      </c>
      <c r="B727" s="33">
        <f t="shared" ca="1" si="232"/>
        <v>1413.8919076794211</v>
      </c>
      <c r="C727">
        <f t="shared" si="233"/>
        <v>1382</v>
      </c>
      <c r="D727">
        <f t="shared" ca="1" si="237"/>
        <v>6.9946612421180738</v>
      </c>
      <c r="E727">
        <f t="shared" ca="1" si="234"/>
        <v>7.0006470162123069</v>
      </c>
      <c r="F727">
        <f t="shared" ca="1" si="235"/>
        <v>1413</v>
      </c>
      <c r="G727">
        <f t="shared" ca="1" si="236"/>
        <v>1414</v>
      </c>
      <c r="M727" s="280">
        <v>757</v>
      </c>
      <c r="N727" s="280">
        <f t="shared" si="238"/>
        <v>3.2857406775220892</v>
      </c>
      <c r="AK727">
        <f t="shared" si="239"/>
        <v>-9.1941659999999995E-2</v>
      </c>
      <c r="AL727">
        <f t="shared" si="240"/>
        <v>2.0714449590000004</v>
      </c>
      <c r="AM727">
        <f t="shared" si="241"/>
        <v>2.4605640997389999</v>
      </c>
      <c r="AN727">
        <f t="shared" si="242"/>
        <v>-1.9075702864173172</v>
      </c>
      <c r="AO727">
        <f t="shared" si="243"/>
        <v>1.1034063072526872</v>
      </c>
      <c r="AP727">
        <f t="shared" si="244"/>
        <v>-0.47306014444123784</v>
      </c>
      <c r="AQ727">
        <f t="shared" si="245"/>
        <v>0.15024077287801788</v>
      </c>
      <c r="AR727">
        <f t="shared" si="246"/>
        <v>-2.9999602502773084E-2</v>
      </c>
      <c r="AS727">
        <f t="shared" si="247"/>
        <v>2.6562320137127134E-3</v>
      </c>
      <c r="BJ727">
        <f t="shared" si="248"/>
        <v>1.2716149999999999</v>
      </c>
      <c r="BK727">
        <f t="shared" si="249"/>
        <v>1.3052458949999999</v>
      </c>
      <c r="BL727">
        <f t="shared" si="250"/>
        <v>1.1764604282159998</v>
      </c>
      <c r="BM727">
        <f t="shared" si="251"/>
        <v>-0.1226927630759434</v>
      </c>
      <c r="BN727">
        <f t="shared" si="252"/>
        <v>4.066324430830739E-4</v>
      </c>
    </row>
    <row r="728" spans="1:66" ht="15">
      <c r="A728" s="32">
        <v>7</v>
      </c>
      <c r="B728" s="33">
        <f t="shared" ca="1" si="232"/>
        <v>1413.8919076794211</v>
      </c>
      <c r="C728">
        <f t="shared" si="233"/>
        <v>1382</v>
      </c>
      <c r="D728">
        <f t="shared" ca="1" si="237"/>
        <v>6.9946612421180738</v>
      </c>
      <c r="E728">
        <f t="shared" ca="1" si="234"/>
        <v>7.0006470162123069</v>
      </c>
      <c r="F728">
        <f t="shared" ca="1" si="235"/>
        <v>1413</v>
      </c>
      <c r="G728">
        <f t="shared" ca="1" si="236"/>
        <v>1414</v>
      </c>
      <c r="M728" s="280">
        <v>758</v>
      </c>
      <c r="N728" s="280">
        <f t="shared" si="238"/>
        <v>3.2910660594257131</v>
      </c>
      <c r="AK728">
        <f t="shared" si="239"/>
        <v>-9.1941659999999995E-2</v>
      </c>
      <c r="AL728">
        <f t="shared" si="240"/>
        <v>2.074181346</v>
      </c>
      <c r="AM728">
        <f t="shared" si="241"/>
        <v>2.4670692234039997</v>
      </c>
      <c r="AN728">
        <f t="shared" si="242"/>
        <v>-1.9151400009639283</v>
      </c>
      <c r="AO728">
        <f t="shared" si="243"/>
        <v>1.1092482868539895</v>
      </c>
      <c r="AP728">
        <f t="shared" si="244"/>
        <v>-0.47619298212427441</v>
      </c>
      <c r="AQ728">
        <f t="shared" si="245"/>
        <v>0.15143552441813576</v>
      </c>
      <c r="AR728">
        <f t="shared" si="246"/>
        <v>-3.0278111450846055E-2</v>
      </c>
      <c r="AS728">
        <f t="shared" si="247"/>
        <v>2.6844332886372807E-3</v>
      </c>
      <c r="BJ728">
        <f t="shared" si="248"/>
        <v>1.2716149999999999</v>
      </c>
      <c r="BK728">
        <f t="shared" si="249"/>
        <v>1.3069701300000001</v>
      </c>
      <c r="BL728">
        <f t="shared" si="250"/>
        <v>1.1795706989759998</v>
      </c>
      <c r="BM728">
        <f t="shared" si="251"/>
        <v>-0.12317963855310561</v>
      </c>
      <c r="BN728">
        <f t="shared" si="252"/>
        <v>4.087853566762848E-4</v>
      </c>
    </row>
    <row r="729" spans="1:66" ht="15">
      <c r="A729" s="32">
        <v>7</v>
      </c>
      <c r="B729" s="33">
        <f t="shared" ca="1" si="232"/>
        <v>1413.8919076794211</v>
      </c>
      <c r="C729">
        <f t="shared" si="233"/>
        <v>1382</v>
      </c>
      <c r="D729">
        <f t="shared" ca="1" si="237"/>
        <v>6.9946612421180738</v>
      </c>
      <c r="E729">
        <f t="shared" ca="1" si="234"/>
        <v>7.0006470162123069</v>
      </c>
      <c r="F729">
        <f t="shared" ca="1" si="235"/>
        <v>1413</v>
      </c>
      <c r="G729">
        <f t="shared" ca="1" si="236"/>
        <v>1414</v>
      </c>
      <c r="M729" s="280">
        <v>759</v>
      </c>
      <c r="N729" s="280">
        <f t="shared" si="238"/>
        <v>3.2963925763325785</v>
      </c>
      <c r="AK729">
        <f t="shared" si="239"/>
        <v>-9.1941659999999995E-2</v>
      </c>
      <c r="AL729">
        <f t="shared" si="240"/>
        <v>2.0769177330000002</v>
      </c>
      <c r="AM729">
        <f t="shared" si="241"/>
        <v>2.4735829346909997</v>
      </c>
      <c r="AN729">
        <f t="shared" si="242"/>
        <v>-1.9227297147447513</v>
      </c>
      <c r="AO729">
        <f t="shared" si="243"/>
        <v>1.1151134335581789</v>
      </c>
      <c r="AP729">
        <f t="shared" si="244"/>
        <v>-0.47934239562467923</v>
      </c>
      <c r="AQ729">
        <f t="shared" si="245"/>
        <v>0.15263818295145112</v>
      </c>
      <c r="AR729">
        <f t="shared" si="246"/>
        <v>-3.0558833702171169E-2</v>
      </c>
      <c r="AS729">
        <f t="shared" si="247"/>
        <v>2.7128962035501895E-3</v>
      </c>
      <c r="BJ729">
        <f t="shared" si="248"/>
        <v>1.2716149999999999</v>
      </c>
      <c r="BK729">
        <f t="shared" si="249"/>
        <v>1.308694365</v>
      </c>
      <c r="BL729">
        <f t="shared" si="250"/>
        <v>1.1826850757039997</v>
      </c>
      <c r="BM729">
        <f t="shared" si="251"/>
        <v>-0.1236678003583902</v>
      </c>
      <c r="BN729">
        <f t="shared" si="252"/>
        <v>4.1094680791839655E-4</v>
      </c>
    </row>
    <row r="730" spans="1:66" ht="15">
      <c r="A730" s="32">
        <v>7</v>
      </c>
      <c r="B730" s="33">
        <f t="shared" ca="1" si="232"/>
        <v>1413.8919076794211</v>
      </c>
      <c r="C730">
        <f t="shared" si="233"/>
        <v>1382</v>
      </c>
      <c r="D730">
        <f t="shared" ca="1" si="237"/>
        <v>6.9946612421180738</v>
      </c>
      <c r="E730">
        <f t="shared" ca="1" si="234"/>
        <v>7.0006470162123069</v>
      </c>
      <c r="F730">
        <f t="shared" ca="1" si="235"/>
        <v>1413</v>
      </c>
      <c r="G730">
        <f t="shared" ca="1" si="236"/>
        <v>1414</v>
      </c>
      <c r="M730" s="280">
        <v>760</v>
      </c>
      <c r="N730" s="280">
        <f t="shared" si="238"/>
        <v>3.3017202265834991</v>
      </c>
      <c r="AK730">
        <f t="shared" si="239"/>
        <v>-9.1941659999999995E-2</v>
      </c>
      <c r="AL730">
        <f t="shared" si="240"/>
        <v>2.0796541200000003</v>
      </c>
      <c r="AM730">
        <f t="shared" si="241"/>
        <v>2.4801052335999998</v>
      </c>
      <c r="AN730">
        <f t="shared" si="242"/>
        <v>-1.9303394541440002</v>
      </c>
      <c r="AO730">
        <f t="shared" si="243"/>
        <v>1.12100180853248</v>
      </c>
      <c r="AP730">
        <f t="shared" si="244"/>
        <v>-0.48250845063249925</v>
      </c>
      <c r="AQ730">
        <f t="shared" si="245"/>
        <v>0.15384879028612833</v>
      </c>
      <c r="AR730">
        <f t="shared" si="246"/>
        <v>-3.0841783894929378E-2</v>
      </c>
      <c r="AS730">
        <f t="shared" si="247"/>
        <v>2.7416228363199464E-3</v>
      </c>
      <c r="BJ730">
        <f t="shared" si="248"/>
        <v>1.2716149999999999</v>
      </c>
      <c r="BK730">
        <f t="shared" si="249"/>
        <v>1.3104186</v>
      </c>
      <c r="BL730">
        <f t="shared" si="250"/>
        <v>1.1858035583999997</v>
      </c>
      <c r="BM730">
        <f t="shared" si="251"/>
        <v>-0.12415725018880001</v>
      </c>
      <c r="BN730">
        <f t="shared" si="252"/>
        <v>4.1311681935104003E-4</v>
      </c>
    </row>
    <row r="731" spans="1:66" ht="15">
      <c r="A731" s="32">
        <v>7</v>
      </c>
      <c r="B731" s="33">
        <f t="shared" ca="1" si="232"/>
        <v>1413.8919076794211</v>
      </c>
      <c r="C731">
        <f t="shared" si="233"/>
        <v>1382</v>
      </c>
      <c r="D731">
        <f t="shared" ca="1" si="237"/>
        <v>6.9946612421180738</v>
      </c>
      <c r="E731">
        <f t="shared" ca="1" si="234"/>
        <v>7.0006470162123069</v>
      </c>
      <c r="F731">
        <f t="shared" ca="1" si="235"/>
        <v>1413</v>
      </c>
      <c r="G731">
        <f t="shared" ca="1" si="236"/>
        <v>1414</v>
      </c>
      <c r="M731" s="280">
        <v>761</v>
      </c>
      <c r="N731" s="280">
        <f t="shared" si="238"/>
        <v>3.3070490085285709</v>
      </c>
      <c r="AK731">
        <f t="shared" si="239"/>
        <v>-9.1941659999999995E-2</v>
      </c>
      <c r="AL731">
        <f t="shared" si="240"/>
        <v>2.0823905070000004</v>
      </c>
      <c r="AM731">
        <f t="shared" si="241"/>
        <v>2.4866361201309997</v>
      </c>
      <c r="AN731">
        <f t="shared" si="242"/>
        <v>-1.9379692455458892</v>
      </c>
      <c r="AO731">
        <f t="shared" si="243"/>
        <v>1.1269134730247587</v>
      </c>
      <c r="AP731">
        <f t="shared" si="244"/>
        <v>-0.48569121301110585</v>
      </c>
      <c r="AQ731">
        <f t="shared" si="245"/>
        <v>0.15506738839590828</v>
      </c>
      <c r="AR731">
        <f t="shared" si="246"/>
        <v>-3.1126976744649742E-2</v>
      </c>
      <c r="AS731">
        <f t="shared" si="247"/>
        <v>2.770615278548421E-3</v>
      </c>
      <c r="BJ731">
        <f t="shared" si="248"/>
        <v>1.2716149999999999</v>
      </c>
      <c r="BK731">
        <f t="shared" si="249"/>
        <v>1.312142835</v>
      </c>
      <c r="BL731">
        <f t="shared" si="250"/>
        <v>1.1889261470639998</v>
      </c>
      <c r="BM731">
        <f t="shared" si="251"/>
        <v>-0.12464798974133781</v>
      </c>
      <c r="BN731">
        <f t="shared" si="252"/>
        <v>4.1529541354556486E-4</v>
      </c>
    </row>
    <row r="732" spans="1:66" ht="15">
      <c r="A732" s="32">
        <v>7</v>
      </c>
      <c r="B732" s="33">
        <f t="shared" ca="1" si="232"/>
        <v>1413.8919076794211</v>
      </c>
      <c r="C732">
        <f t="shared" si="233"/>
        <v>1382</v>
      </c>
      <c r="D732">
        <f t="shared" ca="1" si="237"/>
        <v>6.9946612421180738</v>
      </c>
      <c r="E732">
        <f t="shared" ca="1" si="234"/>
        <v>7.0006470162123069</v>
      </c>
      <c r="F732">
        <f t="shared" ca="1" si="235"/>
        <v>1413</v>
      </c>
      <c r="G732">
        <f t="shared" ca="1" si="236"/>
        <v>1414</v>
      </c>
      <c r="M732" s="280">
        <v>762</v>
      </c>
      <c r="N732" s="280">
        <f t="shared" si="238"/>
        <v>3.3123789205271414</v>
      </c>
      <c r="AK732">
        <f t="shared" si="239"/>
        <v>-9.1941659999999995E-2</v>
      </c>
      <c r="AL732">
        <f t="shared" si="240"/>
        <v>2.0851268940000001</v>
      </c>
      <c r="AM732">
        <f t="shared" si="241"/>
        <v>2.4931755942839997</v>
      </c>
      <c r="AN732">
        <f t="shared" si="242"/>
        <v>-1.9456191153346323</v>
      </c>
      <c r="AO732">
        <f t="shared" si="243"/>
        <v>1.1328484883635241</v>
      </c>
      <c r="AP732">
        <f t="shared" si="244"/>
        <v>-0.48889074879742328</v>
      </c>
      <c r="AQ732">
        <f t="shared" si="245"/>
        <v>0.15629401942054499</v>
      </c>
      <c r="AR732">
        <f t="shared" si="246"/>
        <v>-3.1414427044515546E-2</v>
      </c>
      <c r="AS732">
        <f t="shared" si="247"/>
        <v>2.7998756356433629E-3</v>
      </c>
      <c r="BJ732">
        <f t="shared" si="248"/>
        <v>1.2716149999999999</v>
      </c>
      <c r="BK732">
        <f t="shared" si="249"/>
        <v>1.3138670699999999</v>
      </c>
      <c r="BL732">
        <f t="shared" si="250"/>
        <v>1.1920528416959999</v>
      </c>
      <c r="BM732">
        <f t="shared" si="251"/>
        <v>-0.12514002071300639</v>
      </c>
      <c r="BN732">
        <f t="shared" si="252"/>
        <v>4.1748261310303936E-4</v>
      </c>
    </row>
    <row r="733" spans="1:66" ht="15">
      <c r="A733" s="32">
        <v>7</v>
      </c>
      <c r="B733" s="33">
        <f t="shared" ca="1" si="232"/>
        <v>1413.8919076794211</v>
      </c>
      <c r="C733">
        <f t="shared" si="233"/>
        <v>1382</v>
      </c>
      <c r="D733">
        <f t="shared" ca="1" si="237"/>
        <v>6.9946612421180738</v>
      </c>
      <c r="E733">
        <f t="shared" ca="1" si="234"/>
        <v>7.0006470162123069</v>
      </c>
      <c r="F733">
        <f t="shared" ca="1" si="235"/>
        <v>1413</v>
      </c>
      <c r="G733">
        <f t="shared" ca="1" si="236"/>
        <v>1414</v>
      </c>
      <c r="M733" s="280">
        <v>763</v>
      </c>
      <c r="N733" s="280">
        <f t="shared" si="238"/>
        <v>3.3177099609477896</v>
      </c>
      <c r="AK733">
        <f t="shared" si="239"/>
        <v>-9.1941659999999995E-2</v>
      </c>
      <c r="AL733">
        <f t="shared" si="240"/>
        <v>2.0878632810000002</v>
      </c>
      <c r="AM733">
        <f t="shared" si="241"/>
        <v>2.4997236560589999</v>
      </c>
      <c r="AN733">
        <f t="shared" si="242"/>
        <v>-1.9532890898944433</v>
      </c>
      <c r="AO733">
        <f t="shared" si="243"/>
        <v>1.1388069159579268</v>
      </c>
      <c r="AP733">
        <f t="shared" si="244"/>
        <v>-0.49210712420215708</v>
      </c>
      <c r="AQ733">
        <f t="shared" si="245"/>
        <v>0.15752872566624287</v>
      </c>
      <c r="AR733">
        <f t="shared" si="246"/>
        <v>-3.1704149665671276E-2</v>
      </c>
      <c r="AS733">
        <f t="shared" si="247"/>
        <v>2.8294060268912089E-3</v>
      </c>
      <c r="BJ733">
        <f t="shared" si="248"/>
        <v>1.2716149999999999</v>
      </c>
      <c r="BK733">
        <f t="shared" si="249"/>
        <v>1.3155913049999999</v>
      </c>
      <c r="BL733">
        <f t="shared" si="250"/>
        <v>1.1951836422959998</v>
      </c>
      <c r="BM733">
        <f t="shared" si="251"/>
        <v>-0.12563334480080859</v>
      </c>
      <c r="BN733">
        <f t="shared" si="252"/>
        <v>4.1967844065425055E-4</v>
      </c>
    </row>
    <row r="734" spans="1:66" ht="15">
      <c r="A734" s="32">
        <v>7</v>
      </c>
      <c r="B734" s="33">
        <f t="shared" ca="1" si="232"/>
        <v>1413.8919076794211</v>
      </c>
      <c r="C734">
        <f t="shared" si="233"/>
        <v>1382</v>
      </c>
      <c r="D734">
        <f t="shared" ca="1" si="237"/>
        <v>6.9946612421180738</v>
      </c>
      <c r="E734">
        <f t="shared" ca="1" si="234"/>
        <v>7.0006470162123069</v>
      </c>
      <c r="F734">
        <f t="shared" ca="1" si="235"/>
        <v>1413</v>
      </c>
      <c r="G734">
        <f t="shared" ca="1" si="236"/>
        <v>1414</v>
      </c>
      <c r="M734" s="280">
        <v>764</v>
      </c>
      <c r="N734" s="280">
        <f t="shared" si="238"/>
        <v>3.323042128168296</v>
      </c>
      <c r="AK734">
        <f t="shared" si="239"/>
        <v>-9.1941659999999995E-2</v>
      </c>
      <c r="AL734">
        <f t="shared" si="240"/>
        <v>2.0905996680000003</v>
      </c>
      <c r="AM734">
        <f t="shared" si="241"/>
        <v>2.5062803054559999</v>
      </c>
      <c r="AN734">
        <f t="shared" si="242"/>
        <v>-1.9609791956095364</v>
      </c>
      <c r="AO734">
        <f t="shared" si="243"/>
        <v>1.1447888172977607</v>
      </c>
      <c r="AP734">
        <f t="shared" si="244"/>
        <v>-0.49534040561002235</v>
      </c>
      <c r="AQ734">
        <f t="shared" si="245"/>
        <v>0.1587715496060943</v>
      </c>
      <c r="AR734">
        <f t="shared" si="246"/>
        <v>-3.1996159557530296E-2</v>
      </c>
      <c r="AS734">
        <f t="shared" si="247"/>
        <v>2.8592085855301767E-3</v>
      </c>
      <c r="BJ734">
        <f t="shared" si="248"/>
        <v>1.2716149999999999</v>
      </c>
      <c r="BK734">
        <f t="shared" si="249"/>
        <v>1.3173155400000001</v>
      </c>
      <c r="BL734">
        <f t="shared" si="250"/>
        <v>1.1983185488639998</v>
      </c>
      <c r="BM734">
        <f t="shared" si="251"/>
        <v>-0.1261279637017472</v>
      </c>
      <c r="BN734">
        <f t="shared" si="252"/>
        <v>4.2188291885970409E-4</v>
      </c>
    </row>
    <row r="735" spans="1:66" ht="15">
      <c r="A735" s="32">
        <v>7</v>
      </c>
      <c r="B735" s="33">
        <f t="shared" ca="1" si="232"/>
        <v>1413.8919076794211</v>
      </c>
      <c r="C735">
        <f t="shared" si="233"/>
        <v>1382</v>
      </c>
      <c r="D735">
        <f t="shared" ca="1" si="237"/>
        <v>6.9946612421180738</v>
      </c>
      <c r="E735">
        <f t="shared" ca="1" si="234"/>
        <v>7.0006470162123069</v>
      </c>
      <c r="F735">
        <f t="shared" ca="1" si="235"/>
        <v>1413</v>
      </c>
      <c r="G735">
        <f t="shared" ca="1" si="236"/>
        <v>1414</v>
      </c>
      <c r="M735" s="280">
        <v>765</v>
      </c>
      <c r="N735" s="280">
        <f t="shared" si="238"/>
        <v>3.3283754205756231</v>
      </c>
      <c r="AK735">
        <f t="shared" si="239"/>
        <v>-9.1941659999999995E-2</v>
      </c>
      <c r="AL735">
        <f t="shared" si="240"/>
        <v>2.0933360550000004</v>
      </c>
      <c r="AM735">
        <f t="shared" si="241"/>
        <v>2.5128455424749996</v>
      </c>
      <c r="AN735">
        <f t="shared" si="242"/>
        <v>-1.9686894588641253</v>
      </c>
      <c r="AO735">
        <f t="shared" si="243"/>
        <v>1.1507942539534612</v>
      </c>
      <c r="AP735">
        <f t="shared" si="244"/>
        <v>-0.49859065957997212</v>
      </c>
      <c r="AQ735">
        <f t="shared" si="245"/>
        <v>0.16002253388051799</v>
      </c>
      <c r="AR735">
        <f t="shared" si="246"/>
        <v>-3.229047174808345E-2</v>
      </c>
      <c r="AS735">
        <f t="shared" si="247"/>
        <v>2.8892854588236463E-3</v>
      </c>
      <c r="BJ735">
        <f t="shared" si="248"/>
        <v>1.2716149999999999</v>
      </c>
      <c r="BK735">
        <f t="shared" si="249"/>
        <v>1.319039775</v>
      </c>
      <c r="BL735">
        <f t="shared" si="250"/>
        <v>1.2014575613999998</v>
      </c>
      <c r="BM735">
        <f t="shared" si="251"/>
        <v>-0.12662387911282499</v>
      </c>
      <c r="BN735">
        <f t="shared" si="252"/>
        <v>4.2409607040962442E-4</v>
      </c>
    </row>
    <row r="736" spans="1:66" ht="15">
      <c r="A736" s="32">
        <v>7</v>
      </c>
      <c r="B736" s="33">
        <f t="shared" ca="1" si="232"/>
        <v>1413.8919076794211</v>
      </c>
      <c r="C736">
        <f t="shared" si="233"/>
        <v>1382</v>
      </c>
      <c r="D736">
        <f t="shared" ca="1" si="237"/>
        <v>6.9946612421180738</v>
      </c>
      <c r="E736">
        <f t="shared" ca="1" si="234"/>
        <v>7.0006470162123069</v>
      </c>
      <c r="F736">
        <f t="shared" ca="1" si="235"/>
        <v>1413</v>
      </c>
      <c r="G736">
        <f t="shared" ca="1" si="236"/>
        <v>1414</v>
      </c>
      <c r="M736" s="280">
        <v>766</v>
      </c>
      <c r="N736" s="280">
        <f t="shared" si="238"/>
        <v>3.333709836565879</v>
      </c>
      <c r="AK736">
        <f t="shared" si="239"/>
        <v>-9.1941659999999995E-2</v>
      </c>
      <c r="AL736">
        <f t="shared" si="240"/>
        <v>2.0960724420000001</v>
      </c>
      <c r="AM736">
        <f t="shared" si="241"/>
        <v>2.5194193671159999</v>
      </c>
      <c r="AN736">
        <f t="shared" si="242"/>
        <v>-1.9764199060424243</v>
      </c>
      <c r="AO736">
        <f t="shared" si="243"/>
        <v>1.1568232875761064</v>
      </c>
      <c r="AP736">
        <f t="shared" si="244"/>
        <v>-0.50185795284542567</v>
      </c>
      <c r="AQ736">
        <f t="shared" si="245"/>
        <v>0.16128172129769797</v>
      </c>
      <c r="AR736">
        <f t="shared" si="246"/>
        <v>-3.2587101344208391E-2</v>
      </c>
      <c r="AS736">
        <f t="shared" si="247"/>
        <v>2.9196388081338298E-3</v>
      </c>
      <c r="BJ736">
        <f t="shared" si="248"/>
        <v>1.2716149999999999</v>
      </c>
      <c r="BK736">
        <f t="shared" si="249"/>
        <v>1.32076401</v>
      </c>
      <c r="BL736">
        <f t="shared" si="250"/>
        <v>1.2046006799039999</v>
      </c>
      <c r="BM736">
        <f t="shared" si="251"/>
        <v>-0.1271210927310448</v>
      </c>
      <c r="BN736">
        <f t="shared" si="252"/>
        <v>4.2631791802395455E-4</v>
      </c>
    </row>
    <row r="737" spans="1:66" ht="15">
      <c r="A737" s="32">
        <v>7</v>
      </c>
      <c r="B737" s="33">
        <f t="shared" ca="1" si="232"/>
        <v>1413.8919076794211</v>
      </c>
      <c r="C737">
        <f t="shared" si="233"/>
        <v>1382</v>
      </c>
      <c r="D737">
        <f t="shared" ca="1" si="237"/>
        <v>6.9946612421180738</v>
      </c>
      <c r="E737">
        <f t="shared" ca="1" si="234"/>
        <v>7.0006470162123069</v>
      </c>
      <c r="F737">
        <f t="shared" ca="1" si="235"/>
        <v>1413</v>
      </c>
      <c r="G737">
        <f t="shared" ca="1" si="236"/>
        <v>1414</v>
      </c>
      <c r="M737" s="280">
        <v>767</v>
      </c>
      <c r="N737" s="280">
        <f t="shared" si="238"/>
        <v>3.3390453745443121</v>
      </c>
      <c r="AK737">
        <f t="shared" si="239"/>
        <v>-9.1941659999999995E-2</v>
      </c>
      <c r="AL737">
        <f t="shared" si="240"/>
        <v>2.0988088290000002</v>
      </c>
      <c r="AM737">
        <f t="shared" si="241"/>
        <v>2.5260017793789999</v>
      </c>
      <c r="AN737">
        <f t="shared" si="242"/>
        <v>-1.9841705635286473</v>
      </c>
      <c r="AO737">
        <f t="shared" si="243"/>
        <v>1.1628759798974171</v>
      </c>
      <c r="AP737">
        <f t="shared" si="244"/>
        <v>-0.50514235231449722</v>
      </c>
      <c r="AQ737">
        <f t="shared" si="245"/>
        <v>0.16254915483402291</v>
      </c>
      <c r="AR737">
        <f t="shared" si="246"/>
        <v>-3.2886063531979787E-2</v>
      </c>
      <c r="AS737">
        <f t="shared" si="247"/>
        <v>2.950270808995735E-3</v>
      </c>
      <c r="BJ737">
        <f t="shared" si="248"/>
        <v>1.2716149999999999</v>
      </c>
      <c r="BK737">
        <f t="shared" si="249"/>
        <v>1.322488245</v>
      </c>
      <c r="BL737">
        <f t="shared" si="250"/>
        <v>1.2077479043759998</v>
      </c>
      <c r="BM737">
        <f t="shared" si="251"/>
        <v>-0.1276196062534094</v>
      </c>
      <c r="BN737">
        <f t="shared" si="252"/>
        <v>4.2854848445235638E-4</v>
      </c>
    </row>
    <row r="738" spans="1:66" ht="15">
      <c r="A738" s="32">
        <v>7</v>
      </c>
      <c r="B738" s="33">
        <f t="shared" ca="1" si="232"/>
        <v>1413.8919076794211</v>
      </c>
      <c r="C738">
        <f t="shared" si="233"/>
        <v>1382</v>
      </c>
      <c r="D738">
        <f t="shared" ca="1" si="237"/>
        <v>6.9946612421180738</v>
      </c>
      <c r="E738">
        <f t="shared" ca="1" si="234"/>
        <v>7.0006470162123069</v>
      </c>
      <c r="F738">
        <f t="shared" ca="1" si="235"/>
        <v>1413</v>
      </c>
      <c r="G738">
        <f t="shared" ca="1" si="236"/>
        <v>1414</v>
      </c>
      <c r="M738" s="280">
        <v>768</v>
      </c>
      <c r="N738" s="280">
        <f t="shared" si="238"/>
        <v>3.3443820329252612</v>
      </c>
      <c r="AK738">
        <f t="shared" si="239"/>
        <v>-9.1941659999999995E-2</v>
      </c>
      <c r="AL738">
        <f t="shared" si="240"/>
        <v>2.1015452160000003</v>
      </c>
      <c r="AM738">
        <f t="shared" si="241"/>
        <v>2.5325927792639997</v>
      </c>
      <c r="AN738">
        <f t="shared" si="242"/>
        <v>-1.9919414577070083</v>
      </c>
      <c r="AO738">
        <f t="shared" si="243"/>
        <v>1.1689523927297556</v>
      </c>
      <c r="AP738">
        <f t="shared" si="244"/>
        <v>-0.50844392507022351</v>
      </c>
      <c r="AQ738">
        <f t="shared" si="245"/>
        <v>0.16382487763452633</v>
      </c>
      <c r="AR738">
        <f t="shared" si="246"/>
        <v>-3.3187373576980241E-2</v>
      </c>
      <c r="AS738">
        <f t="shared" si="247"/>
        <v>2.9811836511914143E-3</v>
      </c>
      <c r="BJ738">
        <f t="shared" si="248"/>
        <v>1.2716149999999999</v>
      </c>
      <c r="BK738">
        <f t="shared" si="249"/>
        <v>1.3242124799999999</v>
      </c>
      <c r="BL738">
        <f t="shared" si="250"/>
        <v>1.2108992348159997</v>
      </c>
      <c r="BM738">
        <f t="shared" si="251"/>
        <v>-0.12811942137692162</v>
      </c>
      <c r="BN738">
        <f t="shared" si="252"/>
        <v>4.307877924742103E-4</v>
      </c>
    </row>
    <row r="739" spans="1:66" ht="15">
      <c r="A739" s="32">
        <v>7</v>
      </c>
      <c r="B739" s="33">
        <f t="shared" ca="1" si="232"/>
        <v>1413.8919076794211</v>
      </c>
      <c r="C739">
        <f t="shared" si="233"/>
        <v>1382</v>
      </c>
      <c r="D739">
        <f t="shared" ca="1" si="237"/>
        <v>6.9946612421180738</v>
      </c>
      <c r="E739">
        <f t="shared" ca="1" si="234"/>
        <v>7.0006470162123069</v>
      </c>
      <c r="F739">
        <f t="shared" ca="1" si="235"/>
        <v>1413</v>
      </c>
      <c r="G739">
        <f t="shared" ca="1" si="236"/>
        <v>1414</v>
      </c>
      <c r="M739" s="280">
        <v>769</v>
      </c>
      <c r="N739" s="280">
        <f t="shared" si="238"/>
        <v>3.3497198101321519</v>
      </c>
      <c r="AK739">
        <f t="shared" si="239"/>
        <v>-9.1941659999999995E-2</v>
      </c>
      <c r="AL739">
        <f t="shared" si="240"/>
        <v>2.104281603</v>
      </c>
      <c r="AM739">
        <f t="shared" si="241"/>
        <v>2.5391923667709997</v>
      </c>
      <c r="AN739">
        <f t="shared" si="242"/>
        <v>-1.9997326149617212</v>
      </c>
      <c r="AO739">
        <f t="shared" si="243"/>
        <v>1.1750525879661273</v>
      </c>
      <c r="AP739">
        <f t="shared" si="244"/>
        <v>-0.51176273837079322</v>
      </c>
      <c r="AQ739">
        <f t="shared" si="245"/>
        <v>0.16510893301332699</v>
      </c>
      <c r="AR739">
        <f t="shared" si="246"/>
        <v>-3.3491046824612146E-2</v>
      </c>
      <c r="AS739">
        <f t="shared" si="247"/>
        <v>3.0123795388245079E-3</v>
      </c>
      <c r="BJ739">
        <f t="shared" si="248"/>
        <v>1.2716149999999999</v>
      </c>
      <c r="BK739">
        <f t="shared" si="249"/>
        <v>1.3259367149999999</v>
      </c>
      <c r="BL739">
        <f t="shared" si="250"/>
        <v>1.2140546712239997</v>
      </c>
      <c r="BM739">
        <f t="shared" si="251"/>
        <v>-0.1286205397985842</v>
      </c>
      <c r="BN739">
        <f t="shared" si="252"/>
        <v>4.3303586489861558E-4</v>
      </c>
    </row>
    <row r="740" spans="1:66" ht="15">
      <c r="A740" s="32">
        <v>7</v>
      </c>
      <c r="B740" s="33">
        <f t="shared" ca="1" si="232"/>
        <v>1413.8919076794211</v>
      </c>
      <c r="C740">
        <f t="shared" si="233"/>
        <v>1382</v>
      </c>
      <c r="D740">
        <f t="shared" ca="1" si="237"/>
        <v>6.9946612421180738</v>
      </c>
      <c r="E740">
        <f t="shared" ca="1" si="234"/>
        <v>7.0006470162123069</v>
      </c>
      <c r="F740">
        <f t="shared" ca="1" si="235"/>
        <v>1413</v>
      </c>
      <c r="G740">
        <f t="shared" ca="1" si="236"/>
        <v>1414</v>
      </c>
      <c r="M740" s="280">
        <v>770</v>
      </c>
      <c r="N740" s="280">
        <f t="shared" si="238"/>
        <v>3.3550587045974596</v>
      </c>
      <c r="AK740">
        <f t="shared" si="239"/>
        <v>-9.1941659999999995E-2</v>
      </c>
      <c r="AL740">
        <f t="shared" si="240"/>
        <v>2.1070179900000001</v>
      </c>
      <c r="AM740">
        <f t="shared" si="241"/>
        <v>2.5458005418999998</v>
      </c>
      <c r="AN740">
        <f t="shared" si="242"/>
        <v>-2.0075440616770002</v>
      </c>
      <c r="AO740">
        <f t="shared" si="243"/>
        <v>1.18117662758018</v>
      </c>
      <c r="AP740">
        <f t="shared" si="244"/>
        <v>-0.51509885964977442</v>
      </c>
      <c r="AQ740">
        <f t="shared" si="245"/>
        <v>0.16640136445407028</v>
      </c>
      <c r="AR740">
        <f t="shared" si="246"/>
        <v>-3.3797098700410276E-2</v>
      </c>
      <c r="AS740">
        <f t="shared" si="247"/>
        <v>3.0438606903950812E-3</v>
      </c>
      <c r="BJ740">
        <f t="shared" si="248"/>
        <v>1.2716149999999999</v>
      </c>
      <c r="BK740">
        <f t="shared" si="249"/>
        <v>1.3276609500000001</v>
      </c>
      <c r="BL740">
        <f t="shared" si="250"/>
        <v>1.2172142135999997</v>
      </c>
      <c r="BM740">
        <f t="shared" si="251"/>
        <v>-0.12912296321540001</v>
      </c>
      <c r="BN740">
        <f t="shared" si="252"/>
        <v>4.3529272456439003E-4</v>
      </c>
    </row>
    <row r="741" spans="1:66" ht="15">
      <c r="A741" s="32">
        <v>7</v>
      </c>
      <c r="B741" s="33">
        <f t="shared" ca="1" si="232"/>
        <v>1413.8919076794211</v>
      </c>
      <c r="C741">
        <f t="shared" si="233"/>
        <v>1382</v>
      </c>
      <c r="D741">
        <f t="shared" ca="1" si="237"/>
        <v>6.9946612421180738</v>
      </c>
      <c r="E741">
        <f t="shared" ca="1" si="234"/>
        <v>7.0006470162123069</v>
      </c>
      <c r="F741">
        <f t="shared" ca="1" si="235"/>
        <v>1413</v>
      </c>
      <c r="G741">
        <f t="shared" ca="1" si="236"/>
        <v>1414</v>
      </c>
      <c r="M741" s="280">
        <v>771</v>
      </c>
      <c r="N741" s="280">
        <f t="shared" si="238"/>
        <v>3.3603987147626895</v>
      </c>
      <c r="AK741">
        <f t="shared" si="239"/>
        <v>-9.1941659999999995E-2</v>
      </c>
      <c r="AL741">
        <f t="shared" si="240"/>
        <v>2.1097543770000002</v>
      </c>
      <c r="AM741">
        <f t="shared" si="241"/>
        <v>2.5524173046509997</v>
      </c>
      <c r="AN741">
        <f t="shared" si="242"/>
        <v>-2.0153758242370592</v>
      </c>
      <c r="AO741">
        <f t="shared" si="243"/>
        <v>1.187324573626203</v>
      </c>
      <c r="AP741">
        <f t="shared" si="244"/>
        <v>-0.51845235651634336</v>
      </c>
      <c r="AQ741">
        <f t="shared" si="245"/>
        <v>0.16770221561036985</v>
      </c>
      <c r="AR741">
        <f t="shared" si="246"/>
        <v>-3.4105544710355193E-2</v>
      </c>
      <c r="AS741">
        <f t="shared" si="247"/>
        <v>3.075629338874748E-3</v>
      </c>
      <c r="BJ741">
        <f t="shared" si="248"/>
        <v>1.2716149999999999</v>
      </c>
      <c r="BK741">
        <f t="shared" si="249"/>
        <v>1.329385185</v>
      </c>
      <c r="BL741">
        <f t="shared" si="250"/>
        <v>1.2203778619439998</v>
      </c>
      <c r="BM741">
        <f t="shared" si="251"/>
        <v>-0.12962669332437179</v>
      </c>
      <c r="BN741">
        <f t="shared" si="252"/>
        <v>4.375583943400702E-4</v>
      </c>
    </row>
    <row r="742" spans="1:66" ht="15">
      <c r="A742" s="32">
        <v>7</v>
      </c>
      <c r="B742" s="33">
        <f t="shared" ca="1" si="232"/>
        <v>1413.8919076794211</v>
      </c>
      <c r="C742">
        <f t="shared" si="233"/>
        <v>1382</v>
      </c>
      <c r="D742">
        <f t="shared" ca="1" si="237"/>
        <v>6.9946612421180738</v>
      </c>
      <c r="E742">
        <f t="shared" ca="1" si="234"/>
        <v>7.0006470162123069</v>
      </c>
      <c r="F742">
        <f t="shared" ca="1" si="235"/>
        <v>1413</v>
      </c>
      <c r="G742">
        <f t="shared" ca="1" si="236"/>
        <v>1414</v>
      </c>
      <c r="M742" s="280">
        <v>772</v>
      </c>
      <c r="N742" s="280">
        <f t="shared" si="238"/>
        <v>3.3657398390783477</v>
      </c>
      <c r="AK742">
        <f t="shared" si="239"/>
        <v>-9.1941659999999995E-2</v>
      </c>
      <c r="AL742">
        <f t="shared" si="240"/>
        <v>2.1124907640000004</v>
      </c>
      <c r="AM742">
        <f t="shared" si="241"/>
        <v>2.5590426550239997</v>
      </c>
      <c r="AN742">
        <f t="shared" si="242"/>
        <v>-2.0232279290261124</v>
      </c>
      <c r="AO742">
        <f t="shared" si="243"/>
        <v>1.193496488239129</v>
      </c>
      <c r="AP742">
        <f t="shared" si="244"/>
        <v>-0.52182329675551287</v>
      </c>
      <c r="AQ742">
        <f t="shared" si="245"/>
        <v>0.16901153030625002</v>
      </c>
      <c r="AR742">
        <f t="shared" si="246"/>
        <v>-3.4416400441187503E-2</v>
      </c>
      <c r="AS742">
        <f t="shared" si="247"/>
        <v>3.1076877317820968E-3</v>
      </c>
      <c r="BJ742">
        <f t="shared" si="248"/>
        <v>1.2716149999999999</v>
      </c>
      <c r="BK742">
        <f t="shared" si="249"/>
        <v>1.33110942</v>
      </c>
      <c r="BL742">
        <f t="shared" si="250"/>
        <v>1.2235456162559999</v>
      </c>
      <c r="BM742">
        <f t="shared" si="251"/>
        <v>-0.1301317318225024</v>
      </c>
      <c r="BN742">
        <f t="shared" si="252"/>
        <v>4.3983289712391143E-4</v>
      </c>
    </row>
    <row r="743" spans="1:66" ht="15">
      <c r="A743" s="32">
        <v>7</v>
      </c>
      <c r="B743" s="33">
        <f t="shared" ca="1" si="232"/>
        <v>1413.8919076794211</v>
      </c>
      <c r="C743">
        <f t="shared" si="233"/>
        <v>1382</v>
      </c>
      <c r="D743">
        <f t="shared" ca="1" si="237"/>
        <v>6.9946612421180738</v>
      </c>
      <c r="E743">
        <f t="shared" ca="1" si="234"/>
        <v>7.0006470162123069</v>
      </c>
      <c r="F743">
        <f t="shared" ca="1" si="235"/>
        <v>1413</v>
      </c>
      <c r="G743">
        <f t="shared" ca="1" si="236"/>
        <v>1414</v>
      </c>
      <c r="M743" s="280">
        <v>773</v>
      </c>
      <c r="N743" s="280">
        <f t="shared" si="238"/>
        <v>3.3710820760039226</v>
      </c>
      <c r="AK743">
        <f t="shared" si="239"/>
        <v>-9.1941659999999995E-2</v>
      </c>
      <c r="AL743">
        <f t="shared" si="240"/>
        <v>2.115227151</v>
      </c>
      <c r="AM743">
        <f t="shared" si="241"/>
        <v>2.5656765930189995</v>
      </c>
      <c r="AN743">
        <f t="shared" si="242"/>
        <v>-2.0311004024283732</v>
      </c>
      <c r="AO743">
        <f t="shared" si="243"/>
        <v>1.1996924336345323</v>
      </c>
      <c r="AP743">
        <f t="shared" si="244"/>
        <v>-0.52521174832836037</v>
      </c>
      <c r="AQ743">
        <f t="shared" si="245"/>
        <v>0.17032935253658871</v>
      </c>
      <c r="AR743">
        <f t="shared" si="246"/>
        <v>-3.4729681560722932E-2</v>
      </c>
      <c r="AS743">
        <f t="shared" si="247"/>
        <v>3.140038131258403E-3</v>
      </c>
      <c r="BJ743">
        <f t="shared" si="248"/>
        <v>1.2716149999999999</v>
      </c>
      <c r="BK743">
        <f t="shared" si="249"/>
        <v>1.332833655</v>
      </c>
      <c r="BL743">
        <f t="shared" si="250"/>
        <v>1.2267174765359998</v>
      </c>
      <c r="BM743">
        <f t="shared" si="251"/>
        <v>-0.13063808040679462</v>
      </c>
      <c r="BN743">
        <f t="shared" si="252"/>
        <v>4.4211625584388768E-4</v>
      </c>
    </row>
    <row r="744" spans="1:66" ht="15">
      <c r="A744" s="32">
        <v>7</v>
      </c>
      <c r="B744" s="33">
        <f t="shared" ca="1" si="232"/>
        <v>1413.8919076794211</v>
      </c>
      <c r="C744">
        <f t="shared" si="233"/>
        <v>1382</v>
      </c>
      <c r="D744">
        <f t="shared" ca="1" si="237"/>
        <v>6.9946612421180738</v>
      </c>
      <c r="E744">
        <f t="shared" ca="1" si="234"/>
        <v>7.0006470162123069</v>
      </c>
      <c r="F744">
        <f t="shared" ca="1" si="235"/>
        <v>1413</v>
      </c>
      <c r="G744">
        <f t="shared" ca="1" si="236"/>
        <v>1414</v>
      </c>
      <c r="M744" s="280">
        <v>774</v>
      </c>
      <c r="N744" s="280">
        <f t="shared" si="238"/>
        <v>3.3764254240078539</v>
      </c>
      <c r="AK744">
        <f t="shared" si="239"/>
        <v>-9.1941659999999995E-2</v>
      </c>
      <c r="AL744">
        <f t="shared" si="240"/>
        <v>2.1179635380000001</v>
      </c>
      <c r="AM744">
        <f t="shared" si="241"/>
        <v>2.5723191186359999</v>
      </c>
      <c r="AN744">
        <f t="shared" si="242"/>
        <v>-2.0389932708280565</v>
      </c>
      <c r="AO744">
        <f t="shared" si="243"/>
        <v>1.2059124721086301</v>
      </c>
      <c r="AP744">
        <f t="shared" si="244"/>
        <v>-0.52861777937225651</v>
      </c>
      <c r="AQ744">
        <f t="shared" si="245"/>
        <v>0.17165572646756078</v>
      </c>
      <c r="AR744">
        <f t="shared" si="246"/>
        <v>-3.5045403818168154E-2</v>
      </c>
      <c r="AS744">
        <f t="shared" si="247"/>
        <v>3.1726828141436427E-3</v>
      </c>
      <c r="BJ744">
        <f t="shared" si="248"/>
        <v>1.2716149999999999</v>
      </c>
      <c r="BK744">
        <f t="shared" si="249"/>
        <v>1.3345578899999999</v>
      </c>
      <c r="BL744">
        <f t="shared" si="250"/>
        <v>1.2298934427839998</v>
      </c>
      <c r="BM744">
        <f t="shared" si="251"/>
        <v>-0.1311457407742512</v>
      </c>
      <c r="BN744">
        <f t="shared" si="252"/>
        <v>4.4440849345769152E-4</v>
      </c>
    </row>
    <row r="745" spans="1:66" ht="15">
      <c r="A745" s="32">
        <v>7</v>
      </c>
      <c r="B745" s="33">
        <f t="shared" ca="1" si="232"/>
        <v>1413.8919076794211</v>
      </c>
      <c r="C745">
        <f t="shared" si="233"/>
        <v>1382</v>
      </c>
      <c r="D745">
        <f t="shared" ca="1" si="237"/>
        <v>6.9946612421180738</v>
      </c>
      <c r="E745">
        <f t="shared" ca="1" si="234"/>
        <v>7.0006470162123069</v>
      </c>
      <c r="F745">
        <f t="shared" ca="1" si="235"/>
        <v>1413</v>
      </c>
      <c r="G745">
        <f t="shared" ca="1" si="236"/>
        <v>1414</v>
      </c>
      <c r="M745" s="280">
        <v>775</v>
      </c>
      <c r="N745" s="280">
        <f t="shared" si="238"/>
        <v>3.381769881567509</v>
      </c>
      <c r="AK745">
        <f t="shared" si="239"/>
        <v>-9.1941659999999995E-2</v>
      </c>
      <c r="AL745">
        <f t="shared" si="240"/>
        <v>2.1206999250000003</v>
      </c>
      <c r="AM745">
        <f t="shared" si="241"/>
        <v>2.5789702318749996</v>
      </c>
      <c r="AN745">
        <f t="shared" si="242"/>
        <v>-2.0469065606093753</v>
      </c>
      <c r="AO745">
        <f t="shared" si="243"/>
        <v>1.2121566660382812</v>
      </c>
      <c r="AP745">
        <f t="shared" si="244"/>
        <v>-0.53204145820109383</v>
      </c>
      <c r="AQ745">
        <f t="shared" si="245"/>
        <v>0.17299069643708234</v>
      </c>
      <c r="AR745">
        <f t="shared" si="246"/>
        <v>-3.5363583044437534E-2</v>
      </c>
      <c r="AS745">
        <f t="shared" si="247"/>
        <v>3.2056240720527971E-3</v>
      </c>
      <c r="BJ745">
        <f t="shared" si="248"/>
        <v>1.2716149999999999</v>
      </c>
      <c r="BK745">
        <f t="shared" si="249"/>
        <v>1.3362821249999999</v>
      </c>
      <c r="BL745">
        <f t="shared" si="250"/>
        <v>1.2330735149999998</v>
      </c>
      <c r="BM745">
        <f t="shared" si="251"/>
        <v>-0.131654714621875</v>
      </c>
      <c r="BN745">
        <f t="shared" si="252"/>
        <v>4.4670963295273438E-4</v>
      </c>
    </row>
    <row r="746" spans="1:66" ht="15">
      <c r="A746" s="32">
        <v>7</v>
      </c>
      <c r="B746" s="33">
        <f t="shared" ca="1" si="232"/>
        <v>1413.8919076794211</v>
      </c>
      <c r="C746">
        <f t="shared" si="233"/>
        <v>1382</v>
      </c>
      <c r="D746">
        <f t="shared" ca="1" si="237"/>
        <v>6.9946612421180738</v>
      </c>
      <c r="E746">
        <f t="shared" ca="1" si="234"/>
        <v>7.0006470162123069</v>
      </c>
      <c r="F746">
        <f t="shared" ca="1" si="235"/>
        <v>1413</v>
      </c>
      <c r="G746">
        <f t="shared" ca="1" si="236"/>
        <v>1414</v>
      </c>
      <c r="M746" s="280">
        <v>776</v>
      </c>
      <c r="N746" s="280">
        <f t="shared" si="238"/>
        <v>3.3871154471691662</v>
      </c>
      <c r="AK746">
        <f t="shared" si="239"/>
        <v>-9.1941659999999995E-2</v>
      </c>
      <c r="AL746">
        <f t="shared" si="240"/>
        <v>2.1234363120000004</v>
      </c>
      <c r="AM746">
        <f t="shared" si="241"/>
        <v>2.5856299327359995</v>
      </c>
      <c r="AN746">
        <f t="shared" si="242"/>
        <v>-2.0548402981565443</v>
      </c>
      <c r="AO746">
        <f t="shared" si="243"/>
        <v>1.2184250778809875</v>
      </c>
      <c r="AP746">
        <f t="shared" si="244"/>
        <v>-0.53548285330551426</v>
      </c>
      <c r="AQ746">
        <f t="shared" si="245"/>
        <v>0.17433430695525512</v>
      </c>
      <c r="AR746">
        <f t="shared" si="246"/>
        <v>-3.5684235152470621E-2</v>
      </c>
      <c r="AS746">
        <f t="shared" si="247"/>
        <v>3.238864211452459E-3</v>
      </c>
      <c r="BJ746">
        <f t="shared" si="248"/>
        <v>1.2716149999999999</v>
      </c>
      <c r="BK746">
        <f t="shared" si="249"/>
        <v>1.3380063600000001</v>
      </c>
      <c r="BL746">
        <f t="shared" si="250"/>
        <v>1.2362576931839997</v>
      </c>
      <c r="BM746">
        <f t="shared" si="251"/>
        <v>-0.1321650036466688</v>
      </c>
      <c r="BN746">
        <f t="shared" si="252"/>
        <v>4.4901969734614631E-4</v>
      </c>
    </row>
    <row r="747" spans="1:66" ht="15">
      <c r="A747" s="32">
        <v>7</v>
      </c>
      <c r="B747" s="33">
        <f t="shared" ca="1" si="232"/>
        <v>1413.8919076794211</v>
      </c>
      <c r="C747">
        <f t="shared" si="233"/>
        <v>1382</v>
      </c>
      <c r="D747">
        <f t="shared" ca="1" si="237"/>
        <v>6.9946612421180738</v>
      </c>
      <c r="E747">
        <f t="shared" ca="1" si="234"/>
        <v>7.0006470162123069</v>
      </c>
      <c r="F747">
        <f t="shared" ca="1" si="235"/>
        <v>1413</v>
      </c>
      <c r="G747">
        <f t="shared" ca="1" si="236"/>
        <v>1414</v>
      </c>
      <c r="M747" s="280">
        <v>777</v>
      </c>
      <c r="N747" s="280">
        <f t="shared" si="238"/>
        <v>3.3924621193079769</v>
      </c>
      <c r="AK747">
        <f t="shared" si="239"/>
        <v>-9.1941659999999995E-2</v>
      </c>
      <c r="AL747">
        <f t="shared" si="240"/>
        <v>2.1261726990000001</v>
      </c>
      <c r="AM747">
        <f t="shared" si="241"/>
        <v>2.5922982212189996</v>
      </c>
      <c r="AN747">
        <f t="shared" si="242"/>
        <v>-2.0627945098537772</v>
      </c>
      <c r="AO747">
        <f t="shared" si="243"/>
        <v>1.2247177701748932</v>
      </c>
      <c r="AP747">
        <f t="shared" si="244"/>
        <v>-0.53894203335313828</v>
      </c>
      <c r="AQ747">
        <f t="shared" si="245"/>
        <v>0.17568660270481187</v>
      </c>
      <c r="AR747">
        <f t="shared" si="246"/>
        <v>-3.6007376137550492E-2</v>
      </c>
      <c r="AS747">
        <f t="shared" si="247"/>
        <v>3.2724055537377322E-3</v>
      </c>
      <c r="BJ747">
        <f t="shared" si="248"/>
        <v>1.2716149999999999</v>
      </c>
      <c r="BK747">
        <f t="shared" si="249"/>
        <v>1.339730595</v>
      </c>
      <c r="BL747">
        <f t="shared" si="250"/>
        <v>1.2394459773359998</v>
      </c>
      <c r="BM747">
        <f t="shared" si="251"/>
        <v>-0.1326766095456354</v>
      </c>
      <c r="BN747">
        <f t="shared" si="252"/>
        <v>4.5133870968477608E-4</v>
      </c>
    </row>
    <row r="748" spans="1:66" ht="15">
      <c r="A748" s="32">
        <v>7</v>
      </c>
      <c r="B748" s="33">
        <f t="shared" ca="1" si="232"/>
        <v>1413.8919076794211</v>
      </c>
      <c r="C748">
        <f t="shared" si="233"/>
        <v>1382</v>
      </c>
      <c r="D748">
        <f t="shared" ca="1" si="237"/>
        <v>6.9946612421180738</v>
      </c>
      <c r="E748">
        <f t="shared" ca="1" si="234"/>
        <v>7.0006470162123069</v>
      </c>
      <c r="F748">
        <f t="shared" ca="1" si="235"/>
        <v>1413</v>
      </c>
      <c r="G748">
        <f t="shared" ca="1" si="236"/>
        <v>1414</v>
      </c>
      <c r="M748" s="280">
        <v>778</v>
      </c>
      <c r="N748" s="280">
        <f t="shared" si="238"/>
        <v>3.397809896487952</v>
      </c>
      <c r="AK748">
        <f t="shared" si="239"/>
        <v>-9.1941659999999995E-2</v>
      </c>
      <c r="AL748">
        <f t="shared" si="240"/>
        <v>2.1289090860000002</v>
      </c>
      <c r="AM748">
        <f t="shared" si="241"/>
        <v>2.5989750973239998</v>
      </c>
      <c r="AN748">
        <f t="shared" si="242"/>
        <v>-2.0707692220852882</v>
      </c>
      <c r="AO748">
        <f t="shared" si="243"/>
        <v>1.2310348055387843</v>
      </c>
      <c r="AP748">
        <f t="shared" si="244"/>
        <v>-0.54241906718879296</v>
      </c>
      <c r="AQ748">
        <f t="shared" si="245"/>
        <v>0.17704762854156206</v>
      </c>
      <c r="AR748">
        <f t="shared" si="246"/>
        <v>-3.6333022077622901E-2</v>
      </c>
      <c r="AS748">
        <f t="shared" si="247"/>
        <v>3.3062504353094323E-3</v>
      </c>
      <c r="BJ748">
        <f t="shared" si="248"/>
        <v>1.2716149999999999</v>
      </c>
      <c r="BK748">
        <f t="shared" si="249"/>
        <v>1.34145483</v>
      </c>
      <c r="BL748">
        <f t="shared" si="250"/>
        <v>1.2426383674559998</v>
      </c>
      <c r="BM748">
        <f t="shared" si="251"/>
        <v>-0.1331895340157776</v>
      </c>
      <c r="BN748">
        <f t="shared" si="252"/>
        <v>4.5366669304519104E-4</v>
      </c>
    </row>
    <row r="749" spans="1:66" ht="15">
      <c r="A749" s="32">
        <v>7</v>
      </c>
      <c r="B749" s="33">
        <f t="shared" ca="1" si="232"/>
        <v>1413.8919076794211</v>
      </c>
      <c r="C749">
        <f t="shared" si="233"/>
        <v>1382</v>
      </c>
      <c r="D749">
        <f t="shared" ca="1" si="237"/>
        <v>6.9946612421180738</v>
      </c>
      <c r="E749">
        <f t="shared" ca="1" si="234"/>
        <v>7.0006470162123069</v>
      </c>
      <c r="F749">
        <f t="shared" ca="1" si="235"/>
        <v>1413</v>
      </c>
      <c r="G749">
        <f t="shared" ca="1" si="236"/>
        <v>1414</v>
      </c>
      <c r="M749" s="280">
        <v>779</v>
      </c>
      <c r="N749" s="280">
        <f t="shared" si="238"/>
        <v>3.4031587772219321</v>
      </c>
      <c r="AK749">
        <f t="shared" si="239"/>
        <v>-9.1941659999999995E-2</v>
      </c>
      <c r="AL749">
        <f t="shared" si="240"/>
        <v>2.1316454730000003</v>
      </c>
      <c r="AM749">
        <f t="shared" si="241"/>
        <v>2.6056605610509997</v>
      </c>
      <c r="AN749">
        <f t="shared" si="242"/>
        <v>-2.0787644612352913</v>
      </c>
      <c r="AO749">
        <f t="shared" si="243"/>
        <v>1.2373762466720895</v>
      </c>
      <c r="AP749">
        <f t="shared" si="244"/>
        <v>-0.5459140238347403</v>
      </c>
      <c r="AQ749">
        <f t="shared" si="245"/>
        <v>0.1784174294948383</v>
      </c>
      <c r="AR749">
        <f t="shared" si="246"/>
        <v>-3.6661189133616275E-2</v>
      </c>
      <c r="AS749">
        <f t="shared" si="247"/>
        <v>3.3404012076515832E-3</v>
      </c>
      <c r="BJ749">
        <f t="shared" si="248"/>
        <v>1.2716149999999999</v>
      </c>
      <c r="BK749">
        <f t="shared" si="249"/>
        <v>1.3431790649999999</v>
      </c>
      <c r="BL749">
        <f t="shared" si="250"/>
        <v>1.2458348635439997</v>
      </c>
      <c r="BM749">
        <f t="shared" si="251"/>
        <v>-0.1337037787540982</v>
      </c>
      <c r="BN749">
        <f t="shared" si="252"/>
        <v>4.5600367053367743E-4</v>
      </c>
    </row>
    <row r="750" spans="1:66" ht="15">
      <c r="A750" s="32">
        <v>7</v>
      </c>
      <c r="B750" s="33">
        <f t="shared" ca="1" si="232"/>
        <v>1413.8919076794211</v>
      </c>
      <c r="C750">
        <f t="shared" si="233"/>
        <v>1382</v>
      </c>
      <c r="D750">
        <f t="shared" ca="1" si="237"/>
        <v>6.9946612421180738</v>
      </c>
      <c r="E750">
        <f t="shared" ca="1" si="234"/>
        <v>7.0006470162123069</v>
      </c>
      <c r="F750">
        <f t="shared" ca="1" si="235"/>
        <v>1413</v>
      </c>
      <c r="G750">
        <f t="shared" ca="1" si="236"/>
        <v>1414</v>
      </c>
      <c r="M750" s="280">
        <v>780</v>
      </c>
      <c r="N750" s="280">
        <f t="shared" si="238"/>
        <v>3.4085087600315642</v>
      </c>
      <c r="AK750">
        <f t="shared" si="239"/>
        <v>-9.1941659999999995E-2</v>
      </c>
      <c r="AL750">
        <f t="shared" si="240"/>
        <v>2.1343818600000004</v>
      </c>
      <c r="AM750">
        <f t="shared" si="241"/>
        <v>2.6123546123999999</v>
      </c>
      <c r="AN750">
        <f t="shared" si="242"/>
        <v>-2.0867802536880005</v>
      </c>
      <c r="AO750">
        <f t="shared" si="243"/>
        <v>1.2437421563548798</v>
      </c>
      <c r="AP750">
        <f t="shared" si="244"/>
        <v>-0.54942697249090566</v>
      </c>
      <c r="AQ750">
        <f t="shared" si="245"/>
        <v>0.17979605076794322</v>
      </c>
      <c r="AR750">
        <f t="shared" si="246"/>
        <v>-3.6991893549762546E-2</v>
      </c>
      <c r="AS750">
        <f t="shared" si="247"/>
        <v>3.3748602374092172E-3</v>
      </c>
      <c r="BJ750">
        <f t="shared" si="248"/>
        <v>1.2716149999999999</v>
      </c>
      <c r="BK750">
        <f t="shared" si="249"/>
        <v>1.3449032999999999</v>
      </c>
      <c r="BL750">
        <f t="shared" si="250"/>
        <v>1.2490354655999998</v>
      </c>
      <c r="BM750">
        <f t="shared" si="251"/>
        <v>-0.1342193454576</v>
      </c>
      <c r="BN750">
        <f t="shared" si="252"/>
        <v>4.5834966528624004E-4</v>
      </c>
    </row>
    <row r="751" spans="1:66" ht="15">
      <c r="A751" s="32">
        <v>7</v>
      </c>
      <c r="B751" s="33">
        <f t="shared" ca="1" si="232"/>
        <v>1413.8919076794211</v>
      </c>
      <c r="C751">
        <f t="shared" si="233"/>
        <v>1382</v>
      </c>
      <c r="D751">
        <f t="shared" ca="1" si="237"/>
        <v>6.9946612421180738</v>
      </c>
      <c r="E751">
        <f t="shared" ca="1" si="234"/>
        <v>7.0006470162123069</v>
      </c>
      <c r="F751">
        <f t="shared" ca="1" si="235"/>
        <v>1413</v>
      </c>
      <c r="G751">
        <f t="shared" ca="1" si="236"/>
        <v>1414</v>
      </c>
      <c r="M751" s="280">
        <v>781</v>
      </c>
      <c r="N751" s="280">
        <f t="shared" si="238"/>
        <v>3.4138598434472796</v>
      </c>
      <c r="AK751">
        <f t="shared" si="239"/>
        <v>-9.1941659999999995E-2</v>
      </c>
      <c r="AL751">
        <f t="shared" si="240"/>
        <v>2.1371182470000001</v>
      </c>
      <c r="AM751">
        <f t="shared" si="241"/>
        <v>2.6190572513709998</v>
      </c>
      <c r="AN751">
        <f t="shared" si="242"/>
        <v>-2.0948166258276291</v>
      </c>
      <c r="AO751">
        <f t="shared" si="243"/>
        <v>1.250132597447869</v>
      </c>
      <c r="AP751">
        <f t="shared" si="244"/>
        <v>-0.55295798253510597</v>
      </c>
      <c r="AQ751">
        <f t="shared" si="245"/>
        <v>0.18118353773859702</v>
      </c>
      <c r="AR751">
        <f t="shared" si="246"/>
        <v>-3.7325151653918705E-2</v>
      </c>
      <c r="AS751">
        <f t="shared" si="247"/>
        <v>3.4096299064664743E-3</v>
      </c>
      <c r="BJ751">
        <f t="shared" si="248"/>
        <v>1.2716149999999999</v>
      </c>
      <c r="BK751">
        <f t="shared" si="249"/>
        <v>1.3466275349999999</v>
      </c>
      <c r="BL751">
        <f t="shared" si="250"/>
        <v>1.2522401736239999</v>
      </c>
      <c r="BM751">
        <f t="shared" si="251"/>
        <v>-0.13473623582328581</v>
      </c>
      <c r="BN751">
        <f t="shared" si="252"/>
        <v>4.6070470046860238E-4</v>
      </c>
    </row>
    <row r="752" spans="1:66" ht="15">
      <c r="A752" s="32">
        <v>7</v>
      </c>
      <c r="B752" s="33">
        <f t="shared" ca="1" si="232"/>
        <v>1413.8919076794211</v>
      </c>
      <c r="C752">
        <f t="shared" si="233"/>
        <v>1382</v>
      </c>
      <c r="D752">
        <f t="shared" ca="1" si="237"/>
        <v>6.9946612421180738</v>
      </c>
      <c r="E752">
        <f t="shared" ca="1" si="234"/>
        <v>7.0006470162123069</v>
      </c>
      <c r="F752">
        <f t="shared" ca="1" si="235"/>
        <v>1413</v>
      </c>
      <c r="G752">
        <f t="shared" ca="1" si="236"/>
        <v>1414</v>
      </c>
      <c r="M752" s="280">
        <v>782</v>
      </c>
      <c r="N752" s="280">
        <f t="shared" si="238"/>
        <v>3.4192120260082635</v>
      </c>
      <c r="AK752">
        <f t="shared" si="239"/>
        <v>-9.1941659999999995E-2</v>
      </c>
      <c r="AL752">
        <f t="shared" si="240"/>
        <v>2.1398546340000002</v>
      </c>
      <c r="AM752">
        <f t="shared" si="241"/>
        <v>2.6257684779639998</v>
      </c>
      <c r="AN752">
        <f t="shared" si="242"/>
        <v>-2.1028736040383924</v>
      </c>
      <c r="AO752">
        <f t="shared" si="243"/>
        <v>1.2565476328924123</v>
      </c>
      <c r="AP752">
        <f t="shared" si="244"/>
        <v>-0.55650712352327847</v>
      </c>
      <c r="AQ752">
        <f t="shared" si="245"/>
        <v>0.18257993595938546</v>
      </c>
      <c r="AR752">
        <f t="shared" si="246"/>
        <v>-3.7660979857889375E-2</v>
      </c>
      <c r="AS752">
        <f t="shared" si="247"/>
        <v>3.4447126120250005E-3</v>
      </c>
      <c r="BJ752">
        <f t="shared" si="248"/>
        <v>1.2716149999999999</v>
      </c>
      <c r="BK752">
        <f t="shared" si="249"/>
        <v>1.3483517700000001</v>
      </c>
      <c r="BL752">
        <f t="shared" si="250"/>
        <v>1.2554489876159998</v>
      </c>
      <c r="BM752">
        <f t="shared" si="251"/>
        <v>-0.13525445154815841</v>
      </c>
      <c r="BN752">
        <f t="shared" si="252"/>
        <v>4.6306879927620671E-4</v>
      </c>
    </row>
    <row r="753" spans="1:66" ht="15">
      <c r="A753" s="32">
        <v>7</v>
      </c>
      <c r="B753" s="33">
        <f t="shared" ca="1" si="232"/>
        <v>1413.8919076794211</v>
      </c>
      <c r="C753">
        <f t="shared" si="233"/>
        <v>1382</v>
      </c>
      <c r="D753">
        <f t="shared" ca="1" si="237"/>
        <v>6.9946612421180738</v>
      </c>
      <c r="E753">
        <f t="shared" ca="1" si="234"/>
        <v>7.0006470162123069</v>
      </c>
      <c r="F753">
        <f t="shared" ca="1" si="235"/>
        <v>1413</v>
      </c>
      <c r="G753">
        <f t="shared" ca="1" si="236"/>
        <v>1414</v>
      </c>
      <c r="M753" s="280">
        <v>783</v>
      </c>
      <c r="N753" s="280">
        <f t="shared" si="238"/>
        <v>3.4245653062624379</v>
      </c>
      <c r="AK753">
        <f t="shared" si="239"/>
        <v>-9.1941659999999995E-2</v>
      </c>
      <c r="AL753">
        <f t="shared" si="240"/>
        <v>2.1425910210000003</v>
      </c>
      <c r="AM753">
        <f t="shared" si="241"/>
        <v>2.6324882921789996</v>
      </c>
      <c r="AN753">
        <f t="shared" si="242"/>
        <v>-2.1109512147045031</v>
      </c>
      <c r="AO753">
        <f t="shared" si="243"/>
        <v>1.2629873257105082</v>
      </c>
      <c r="AP753">
        <f t="shared" si="244"/>
        <v>-0.56007446518970849</v>
      </c>
      <c r="AQ753">
        <f t="shared" si="245"/>
        <v>0.18398529115820869</v>
      </c>
      <c r="AR753">
        <f t="shared" si="246"/>
        <v>-3.799939465775002E-2</v>
      </c>
      <c r="AS753">
        <f t="shared" si="247"/>
        <v>3.4801107666826516E-3</v>
      </c>
      <c r="BJ753">
        <f t="shared" si="248"/>
        <v>1.2716149999999999</v>
      </c>
      <c r="BK753">
        <f t="shared" si="249"/>
        <v>1.350076005</v>
      </c>
      <c r="BL753">
        <f t="shared" si="250"/>
        <v>1.2586619075759997</v>
      </c>
      <c r="BM753">
        <f t="shared" si="251"/>
        <v>-0.1357739943292206</v>
      </c>
      <c r="BN753">
        <f t="shared" si="252"/>
        <v>4.6544198493421397E-4</v>
      </c>
    </row>
    <row r="754" spans="1:66" ht="15">
      <c r="A754" s="32">
        <v>7</v>
      </c>
      <c r="B754" s="33">
        <f t="shared" ca="1" si="232"/>
        <v>1413.8919076794211</v>
      </c>
      <c r="C754">
        <f t="shared" si="233"/>
        <v>1382</v>
      </c>
      <c r="D754">
        <f t="shared" ca="1" si="237"/>
        <v>6.9946612421180738</v>
      </c>
      <c r="E754">
        <f t="shared" ca="1" si="234"/>
        <v>7.0006470162123069</v>
      </c>
      <c r="F754">
        <f t="shared" ca="1" si="235"/>
        <v>1413</v>
      </c>
      <c r="G754">
        <f t="shared" ca="1" si="236"/>
        <v>1414</v>
      </c>
      <c r="M754" s="280">
        <v>784</v>
      </c>
      <c r="N754" s="280">
        <f t="shared" si="238"/>
        <v>3.4299196827664336</v>
      </c>
      <c r="AK754">
        <f t="shared" si="239"/>
        <v>-9.1941659999999995E-2</v>
      </c>
      <c r="AL754">
        <f t="shared" si="240"/>
        <v>2.1453274080000004</v>
      </c>
      <c r="AM754">
        <f t="shared" si="241"/>
        <v>2.6392166940159996</v>
      </c>
      <c r="AN754">
        <f t="shared" si="242"/>
        <v>-2.1190494842101764</v>
      </c>
      <c r="AO754">
        <f t="shared" si="243"/>
        <v>1.2694517390047968</v>
      </c>
      <c r="AP754">
        <f t="shared" si="244"/>
        <v>-0.56366007744725832</v>
      </c>
      <c r="AQ754">
        <f t="shared" si="245"/>
        <v>0.18539964923873037</v>
      </c>
      <c r="AR754">
        <f t="shared" si="246"/>
        <v>-3.834041263417106E-2</v>
      </c>
      <c r="AS754">
        <f t="shared" si="247"/>
        <v>3.5158267985124989E-3</v>
      </c>
      <c r="BJ754">
        <f t="shared" si="248"/>
        <v>1.2716149999999999</v>
      </c>
      <c r="BK754">
        <f t="shared" si="249"/>
        <v>1.35180024</v>
      </c>
      <c r="BL754">
        <f t="shared" si="250"/>
        <v>1.2618789335039997</v>
      </c>
      <c r="BM754">
        <f t="shared" si="251"/>
        <v>-0.1362948658634752</v>
      </c>
      <c r="BN754">
        <f t="shared" si="252"/>
        <v>4.6782428069750375E-4</v>
      </c>
    </row>
    <row r="755" spans="1:66" ht="15">
      <c r="A755" s="32">
        <v>7</v>
      </c>
      <c r="B755" s="33">
        <f t="shared" ref="B755:B818" ca="1" si="253">(A755-D755)/(E755-D755)*(G755-F755)+F755</f>
        <v>1413.8919076794211</v>
      </c>
      <c r="C755">
        <f t="shared" ref="C755:C818" si="254">MAX(COUNTIF($N$2:$N$25400,"&lt;"&amp;A755),1)</f>
        <v>1382</v>
      </c>
      <c r="D755">
        <f t="shared" ca="1" si="237"/>
        <v>6.9946612421180738</v>
      </c>
      <c r="E755">
        <f t="shared" ref="E755:E818" ca="1" si="255">INDIRECT(ADDRESS(C755+2,14))</f>
        <v>7.0006470162123069</v>
      </c>
      <c r="F755">
        <f t="shared" ref="F755:F818" ca="1" si="256">INDIRECT(ADDRESS(C755+1,13))</f>
        <v>1413</v>
      </c>
      <c r="G755">
        <f t="shared" ref="G755:G818" ca="1" si="257">INDIRECT(ADDRESS(C755+2,13))</f>
        <v>1414</v>
      </c>
      <c r="M755" s="280">
        <v>785</v>
      </c>
      <c r="N755" s="280">
        <f t="shared" si="238"/>
        <v>3.4352751540855673</v>
      </c>
      <c r="AK755">
        <f t="shared" si="239"/>
        <v>-9.1941659999999995E-2</v>
      </c>
      <c r="AL755">
        <f t="shared" si="240"/>
        <v>2.1480637950000001</v>
      </c>
      <c r="AM755">
        <f t="shared" si="241"/>
        <v>2.6459536834749997</v>
      </c>
      <c r="AN755">
        <f t="shared" si="242"/>
        <v>-2.1271684389396253</v>
      </c>
      <c r="AO755">
        <f t="shared" si="243"/>
        <v>1.2759409359585612</v>
      </c>
      <c r="AP755">
        <f t="shared" si="244"/>
        <v>-0.56726403038759554</v>
      </c>
      <c r="AQ755">
        <f t="shared" si="245"/>
        <v>0.18682305628082746</v>
      </c>
      <c r="AR755">
        <f t="shared" si="246"/>
        <v>-3.8684050452742876E-2</v>
      </c>
      <c r="AS755">
        <f t="shared" si="247"/>
        <v>3.5518631511421367E-3</v>
      </c>
      <c r="BJ755">
        <f t="shared" si="248"/>
        <v>1.2716149999999999</v>
      </c>
      <c r="BK755">
        <f t="shared" si="249"/>
        <v>1.3535244749999999</v>
      </c>
      <c r="BL755">
        <f t="shared" si="250"/>
        <v>1.2651000653999998</v>
      </c>
      <c r="BM755">
        <f t="shared" si="251"/>
        <v>-0.13681706784792499</v>
      </c>
      <c r="BN755">
        <f t="shared" si="252"/>
        <v>4.702157098506744E-4</v>
      </c>
    </row>
    <row r="756" spans="1:66" ht="15">
      <c r="A756" s="32">
        <v>7</v>
      </c>
      <c r="B756" s="33">
        <f t="shared" ca="1" si="253"/>
        <v>1413.8919076794211</v>
      </c>
      <c r="C756">
        <f t="shared" si="254"/>
        <v>1382</v>
      </c>
      <c r="D756">
        <f t="shared" ca="1" si="237"/>
        <v>6.9946612421180738</v>
      </c>
      <c r="E756">
        <f t="shared" ca="1" si="255"/>
        <v>7.0006470162123069</v>
      </c>
      <c r="F756">
        <f t="shared" ca="1" si="256"/>
        <v>1413</v>
      </c>
      <c r="G756">
        <f t="shared" ca="1" si="257"/>
        <v>1414</v>
      </c>
      <c r="M756" s="280">
        <v>786</v>
      </c>
      <c r="N756" s="280">
        <f t="shared" si="238"/>
        <v>3.4406317187938136</v>
      </c>
      <c r="AK756">
        <f t="shared" si="239"/>
        <v>-9.1941659999999995E-2</v>
      </c>
      <c r="AL756">
        <f t="shared" si="240"/>
        <v>2.1508001820000002</v>
      </c>
      <c r="AM756">
        <f t="shared" si="241"/>
        <v>2.6526992605559996</v>
      </c>
      <c r="AN756">
        <f t="shared" si="242"/>
        <v>-2.1353081052770642</v>
      </c>
      <c r="AO756">
        <f t="shared" si="243"/>
        <v>1.2824549798357263</v>
      </c>
      <c r="AP756">
        <f t="shared" si="244"/>
        <v>-0.57088639428142074</v>
      </c>
      <c r="AQ756">
        <f t="shared" si="245"/>
        <v>0.18825555854104073</v>
      </c>
      <c r="AR756">
        <f t="shared" si="246"/>
        <v>-3.9030324864301552E-2</v>
      </c>
      <c r="AS756">
        <f t="shared" si="247"/>
        <v>3.5882222838332961E-3</v>
      </c>
      <c r="BJ756">
        <f t="shared" si="248"/>
        <v>1.2716149999999999</v>
      </c>
      <c r="BK756">
        <f t="shared" si="249"/>
        <v>1.3552487099999999</v>
      </c>
      <c r="BL756">
        <f t="shared" si="250"/>
        <v>1.2683253032639998</v>
      </c>
      <c r="BM756">
        <f t="shared" si="251"/>
        <v>-0.13734060197957282</v>
      </c>
      <c r="BN756">
        <f t="shared" si="252"/>
        <v>4.7261629570804288E-4</v>
      </c>
    </row>
    <row r="757" spans="1:66" ht="15">
      <c r="A757" s="32">
        <v>7</v>
      </c>
      <c r="B757" s="33">
        <f t="shared" ca="1" si="253"/>
        <v>1413.8919076794211</v>
      </c>
      <c r="C757">
        <f t="shared" si="254"/>
        <v>1382</v>
      </c>
      <c r="D757">
        <f t="shared" ca="1" si="237"/>
        <v>6.9946612421180738</v>
      </c>
      <c r="E757">
        <f t="shared" ca="1" si="255"/>
        <v>7.0006470162123069</v>
      </c>
      <c r="F757">
        <f t="shared" ca="1" si="256"/>
        <v>1413</v>
      </c>
      <c r="G757">
        <f t="shared" ca="1" si="257"/>
        <v>1414</v>
      </c>
      <c r="M757" s="280">
        <v>787</v>
      </c>
      <c r="N757" s="280">
        <f t="shared" si="238"/>
        <v>3.445989375473788</v>
      </c>
      <c r="AK757">
        <f t="shared" si="239"/>
        <v>-9.1941659999999995E-2</v>
      </c>
      <c r="AL757">
        <f t="shared" si="240"/>
        <v>2.1535365690000003</v>
      </c>
      <c r="AM757">
        <f t="shared" si="241"/>
        <v>2.6594534252589996</v>
      </c>
      <c r="AN757">
        <f t="shared" si="242"/>
        <v>-2.1434685096067074</v>
      </c>
      <c r="AO757">
        <f t="shared" si="243"/>
        <v>1.2889939339808598</v>
      </c>
      <c r="AP757">
        <f t="shared" si="244"/>
        <v>-0.57452723957869689</v>
      </c>
      <c r="AQ757">
        <f t="shared" si="245"/>
        <v>0.18969720245302557</v>
      </c>
      <c r="AR757">
        <f t="shared" si="246"/>
        <v>-3.9379252705255489E-2</v>
      </c>
      <c r="AS757">
        <f t="shared" si="247"/>
        <v>3.6249066715617648E-3</v>
      </c>
      <c r="BJ757">
        <f t="shared" si="248"/>
        <v>1.2716149999999999</v>
      </c>
      <c r="BK757">
        <f t="shared" si="249"/>
        <v>1.3569729449999999</v>
      </c>
      <c r="BL757">
        <f t="shared" si="250"/>
        <v>1.2715546470959997</v>
      </c>
      <c r="BM757">
        <f t="shared" si="251"/>
        <v>-0.1378654699554214</v>
      </c>
      <c r="BN757">
        <f t="shared" si="252"/>
        <v>4.7502606161364493E-4</v>
      </c>
    </row>
    <row r="758" spans="1:66" ht="15">
      <c r="A758" s="32">
        <v>7</v>
      </c>
      <c r="B758" s="33">
        <f t="shared" ca="1" si="253"/>
        <v>1413.8919076794211</v>
      </c>
      <c r="C758">
        <f t="shared" si="254"/>
        <v>1382</v>
      </c>
      <c r="D758">
        <f t="shared" ca="1" si="237"/>
        <v>6.9946612421180738</v>
      </c>
      <c r="E758">
        <f t="shared" ca="1" si="255"/>
        <v>7.0006470162123069</v>
      </c>
      <c r="F758">
        <f t="shared" ca="1" si="256"/>
        <v>1413</v>
      </c>
      <c r="G758">
        <f t="shared" ca="1" si="257"/>
        <v>1414</v>
      </c>
      <c r="M758" s="280">
        <v>788</v>
      </c>
      <c r="N758" s="280">
        <f t="shared" si="238"/>
        <v>3.4513481227167149</v>
      </c>
      <c r="AK758">
        <f t="shared" si="239"/>
        <v>-9.1941659999999995E-2</v>
      </c>
      <c r="AL758">
        <f t="shared" si="240"/>
        <v>2.156272956</v>
      </c>
      <c r="AM758">
        <f t="shared" si="241"/>
        <v>2.6662161775839999</v>
      </c>
      <c r="AN758">
        <f t="shared" si="242"/>
        <v>-2.1516496783127681</v>
      </c>
      <c r="AO758">
        <f t="shared" si="243"/>
        <v>1.2955578618191712</v>
      </c>
      <c r="AP758">
        <f t="shared" si="244"/>
        <v>-0.57818663690887684</v>
      </c>
      <c r="AQ758">
        <f t="shared" si="245"/>
        <v>0.19114803462800362</v>
      </c>
      <c r="AR758">
        <f t="shared" si="246"/>
        <v>-3.9730850897912839E-2</v>
      </c>
      <c r="AS758">
        <f t="shared" si="247"/>
        <v>3.6619188050976107E-3</v>
      </c>
      <c r="BJ758">
        <f t="shared" si="248"/>
        <v>1.2716149999999999</v>
      </c>
      <c r="BK758">
        <f t="shared" si="249"/>
        <v>1.3586971800000001</v>
      </c>
      <c r="BL758">
        <f t="shared" si="250"/>
        <v>1.2747880968959997</v>
      </c>
      <c r="BM758">
        <f t="shared" si="251"/>
        <v>-0.13839167347247361</v>
      </c>
      <c r="BN758">
        <f t="shared" si="252"/>
        <v>4.7744503094123499E-4</v>
      </c>
    </row>
    <row r="759" spans="1:66" ht="15">
      <c r="A759" s="32">
        <v>7</v>
      </c>
      <c r="B759" s="33">
        <f t="shared" ca="1" si="253"/>
        <v>1413.8919076794211</v>
      </c>
      <c r="C759">
        <f t="shared" si="254"/>
        <v>1382</v>
      </c>
      <c r="D759">
        <f t="shared" ca="1" si="237"/>
        <v>6.9946612421180738</v>
      </c>
      <c r="E759">
        <f t="shared" ca="1" si="255"/>
        <v>7.0006470162123069</v>
      </c>
      <c r="F759">
        <f t="shared" ca="1" si="256"/>
        <v>1413</v>
      </c>
      <c r="G759">
        <f t="shared" ca="1" si="257"/>
        <v>1414</v>
      </c>
      <c r="M759" s="280">
        <v>789</v>
      </c>
      <c r="N759" s="280">
        <f t="shared" si="238"/>
        <v>3.4567079591224101</v>
      </c>
      <c r="AK759">
        <f t="shared" si="239"/>
        <v>-9.1941659999999995E-2</v>
      </c>
      <c r="AL759">
        <f t="shared" si="240"/>
        <v>2.1590093430000001</v>
      </c>
      <c r="AM759">
        <f t="shared" si="241"/>
        <v>2.6729875175309998</v>
      </c>
      <c r="AN759">
        <f t="shared" si="242"/>
        <v>-2.1598516377794614</v>
      </c>
      <c r="AO759">
        <f t="shared" si="243"/>
        <v>1.3021468268565131</v>
      </c>
      <c r="AP759">
        <f t="shared" si="244"/>
        <v>-0.581864657081132</v>
      </c>
      <c r="AQ759">
        <f t="shared" si="245"/>
        <v>0.19260810185521482</v>
      </c>
      <c r="AR759">
        <f t="shared" si="246"/>
        <v>-4.008513645080982E-2</v>
      </c>
      <c r="AS759">
        <f t="shared" si="247"/>
        <v>3.6992611910857125E-3</v>
      </c>
      <c r="BJ759">
        <f t="shared" si="248"/>
        <v>1.2716149999999999</v>
      </c>
      <c r="BK759">
        <f t="shared" si="249"/>
        <v>1.360421415</v>
      </c>
      <c r="BL759">
        <f t="shared" si="250"/>
        <v>1.2780256526639997</v>
      </c>
      <c r="BM759">
        <f t="shared" si="251"/>
        <v>-0.13891921422773221</v>
      </c>
      <c r="BN759">
        <f t="shared" si="252"/>
        <v>4.7987322709428605E-4</v>
      </c>
    </row>
    <row r="760" spans="1:66" ht="15">
      <c r="A760" s="32">
        <v>7</v>
      </c>
      <c r="B760" s="33">
        <f t="shared" ca="1" si="253"/>
        <v>1413.8919076794211</v>
      </c>
      <c r="C760">
        <f t="shared" si="254"/>
        <v>1382</v>
      </c>
      <c r="D760">
        <f t="shared" ca="1" si="237"/>
        <v>6.9946612421180738</v>
      </c>
      <c r="E760">
        <f t="shared" ca="1" si="255"/>
        <v>7.0006470162123069</v>
      </c>
      <c r="F760">
        <f t="shared" ca="1" si="256"/>
        <v>1413</v>
      </c>
      <c r="G760">
        <f t="shared" ca="1" si="257"/>
        <v>1414</v>
      </c>
      <c r="M760" s="280">
        <v>790</v>
      </c>
      <c r="N760" s="280">
        <f t="shared" si="238"/>
        <v>3.4620688832992546</v>
      </c>
      <c r="AK760">
        <f t="shared" si="239"/>
        <v>-9.1941659999999995E-2</v>
      </c>
      <c r="AL760">
        <f t="shared" si="240"/>
        <v>2.1617457300000003</v>
      </c>
      <c r="AM760">
        <f t="shared" si="241"/>
        <v>2.6797674450999995</v>
      </c>
      <c r="AN760">
        <f t="shared" si="242"/>
        <v>-2.1680744143910005</v>
      </c>
      <c r="AO760">
        <f t="shared" si="243"/>
        <v>1.3087608926793799</v>
      </c>
      <c r="AP760">
        <f t="shared" si="244"/>
        <v>-0.58556137108458084</v>
      </c>
      <c r="AQ760">
        <f t="shared" si="245"/>
        <v>0.19407745110237024</v>
      </c>
      <c r="AR760">
        <f t="shared" si="246"/>
        <v>-4.0442126459039794E-2</v>
      </c>
      <c r="AS760">
        <f t="shared" si="247"/>
        <v>3.7369363521266002E-3</v>
      </c>
      <c r="BJ760">
        <f t="shared" si="248"/>
        <v>1.2716149999999999</v>
      </c>
      <c r="BK760">
        <f t="shared" si="249"/>
        <v>1.36214565</v>
      </c>
      <c r="BL760">
        <f t="shared" si="250"/>
        <v>1.2812673143999997</v>
      </c>
      <c r="BM760">
        <f t="shared" si="251"/>
        <v>-0.13944809391820001</v>
      </c>
      <c r="BN760">
        <f t="shared" si="252"/>
        <v>4.8231067350599003E-4</v>
      </c>
    </row>
    <row r="761" spans="1:66" ht="15">
      <c r="A761" s="32">
        <v>7</v>
      </c>
      <c r="B761" s="33">
        <f t="shared" ca="1" si="253"/>
        <v>1413.8919076794211</v>
      </c>
      <c r="C761">
        <f t="shared" si="254"/>
        <v>1382</v>
      </c>
      <c r="D761">
        <f t="shared" ca="1" si="237"/>
        <v>6.9946612421180738</v>
      </c>
      <c r="E761">
        <f t="shared" ca="1" si="255"/>
        <v>7.0006470162123069</v>
      </c>
      <c r="F761">
        <f t="shared" ca="1" si="256"/>
        <v>1413</v>
      </c>
      <c r="G761">
        <f t="shared" ca="1" si="257"/>
        <v>1414</v>
      </c>
      <c r="M761" s="280">
        <v>791</v>
      </c>
      <c r="N761" s="280">
        <f t="shared" si="238"/>
        <v>3.4674308938641727</v>
      </c>
      <c r="AK761">
        <f t="shared" si="239"/>
        <v>-9.1941659999999995E-2</v>
      </c>
      <c r="AL761">
        <f t="shared" si="240"/>
        <v>2.1644821170000004</v>
      </c>
      <c r="AM761">
        <f t="shared" si="241"/>
        <v>2.6865559602909999</v>
      </c>
      <c r="AN761">
        <f t="shared" si="242"/>
        <v>-2.1763180345315991</v>
      </c>
      <c r="AO761">
        <f t="shared" si="243"/>
        <v>1.3154001229549086</v>
      </c>
      <c r="AP761">
        <f t="shared" si="244"/>
        <v>-0.58927685008851716</v>
      </c>
      <c r="AQ761">
        <f t="shared" si="245"/>
        <v>0.19555612951610504</v>
      </c>
      <c r="AR761">
        <f t="shared" si="246"/>
        <v>-4.0801838104583231E-2</v>
      </c>
      <c r="AS761">
        <f t="shared" si="247"/>
        <v>3.7749468268576036E-3</v>
      </c>
      <c r="BJ761">
        <f t="shared" si="248"/>
        <v>1.2716149999999999</v>
      </c>
      <c r="BK761">
        <f t="shared" si="249"/>
        <v>1.3638698849999999</v>
      </c>
      <c r="BL761">
        <f t="shared" si="250"/>
        <v>1.2845130821039998</v>
      </c>
      <c r="BM761">
        <f t="shared" si="251"/>
        <v>-0.13997831424087981</v>
      </c>
      <c r="BN761">
        <f t="shared" si="252"/>
        <v>4.8475739363925736E-4</v>
      </c>
    </row>
    <row r="762" spans="1:66" ht="15">
      <c r="A762" s="32">
        <v>7</v>
      </c>
      <c r="B762" s="33">
        <f t="shared" ca="1" si="253"/>
        <v>1413.8919076794211</v>
      </c>
      <c r="C762">
        <f t="shared" si="254"/>
        <v>1382</v>
      </c>
      <c r="D762">
        <f t="shared" ca="1" si="237"/>
        <v>6.9946612421180738</v>
      </c>
      <c r="E762">
        <f t="shared" ca="1" si="255"/>
        <v>7.0006470162123069</v>
      </c>
      <c r="F762">
        <f t="shared" ca="1" si="256"/>
        <v>1413</v>
      </c>
      <c r="G762">
        <f t="shared" ca="1" si="257"/>
        <v>1414</v>
      </c>
      <c r="M762" s="280">
        <v>792</v>
      </c>
      <c r="N762" s="280">
        <f t="shared" si="238"/>
        <v>3.4727939894425965</v>
      </c>
      <c r="AK762">
        <f t="shared" si="239"/>
        <v>-9.1941659999999995E-2</v>
      </c>
      <c r="AL762">
        <f t="shared" si="240"/>
        <v>2.167218504</v>
      </c>
      <c r="AM762">
        <f t="shared" si="241"/>
        <v>2.6933530631039999</v>
      </c>
      <c r="AN762">
        <f t="shared" si="242"/>
        <v>-2.1845825245854722</v>
      </c>
      <c r="AO762">
        <f t="shared" si="243"/>
        <v>1.3220645814308782</v>
      </c>
      <c r="AP762">
        <f t="shared" si="244"/>
        <v>-0.5930111654426381</v>
      </c>
      <c r="AQ762">
        <f t="shared" si="245"/>
        <v>0.19704418442243268</v>
      </c>
      <c r="AR762">
        <f t="shared" si="246"/>
        <v>-4.1164288656638494E-2</v>
      </c>
      <c r="AS762">
        <f t="shared" si="247"/>
        <v>3.8132951700343034E-3</v>
      </c>
      <c r="BJ762">
        <f t="shared" si="248"/>
        <v>1.2716149999999999</v>
      </c>
      <c r="BK762">
        <f t="shared" si="249"/>
        <v>1.3655941199999999</v>
      </c>
      <c r="BL762">
        <f t="shared" si="250"/>
        <v>1.2877629557759998</v>
      </c>
      <c r="BM762">
        <f t="shared" si="251"/>
        <v>-0.14050987689277442</v>
      </c>
      <c r="BN762">
        <f t="shared" si="252"/>
        <v>4.8721341098671722E-4</v>
      </c>
    </row>
    <row r="763" spans="1:66" ht="15">
      <c r="A763" s="32">
        <v>7</v>
      </c>
      <c r="B763" s="33">
        <f t="shared" ca="1" si="253"/>
        <v>1413.8919076794211</v>
      </c>
      <c r="C763">
        <f t="shared" si="254"/>
        <v>1382</v>
      </c>
      <c r="D763">
        <f t="shared" ca="1" si="237"/>
        <v>6.9946612421180738</v>
      </c>
      <c r="E763">
        <f t="shared" ca="1" si="255"/>
        <v>7.0006470162123069</v>
      </c>
      <c r="F763">
        <f t="shared" ca="1" si="256"/>
        <v>1413</v>
      </c>
      <c r="G763">
        <f t="shared" ca="1" si="257"/>
        <v>1414</v>
      </c>
      <c r="M763" s="280">
        <v>793</v>
      </c>
      <c r="N763" s="280">
        <f t="shared" si="238"/>
        <v>3.4781581686684619</v>
      </c>
      <c r="AK763">
        <f t="shared" si="239"/>
        <v>-9.1941659999999995E-2</v>
      </c>
      <c r="AL763">
        <f t="shared" si="240"/>
        <v>2.1699548910000002</v>
      </c>
      <c r="AM763">
        <f t="shared" si="241"/>
        <v>2.7001587535389997</v>
      </c>
      <c r="AN763">
        <f t="shared" si="242"/>
        <v>-2.1928679109368332</v>
      </c>
      <c r="AO763">
        <f t="shared" si="243"/>
        <v>1.3287543319357105</v>
      </c>
      <c r="AP763">
        <f t="shared" si="244"/>
        <v>-0.59676438867727322</v>
      </c>
      <c r="AQ763">
        <f t="shared" si="245"/>
        <v>0.19854166332719902</v>
      </c>
      <c r="AR763">
        <f t="shared" si="246"/>
        <v>-4.1529495471953469E-2</v>
      </c>
      <c r="AS763">
        <f t="shared" si="247"/>
        <v>3.8519839526123044E-3</v>
      </c>
      <c r="BJ763">
        <f t="shared" si="248"/>
        <v>1.2716149999999999</v>
      </c>
      <c r="BK763">
        <f t="shared" si="249"/>
        <v>1.3673183549999999</v>
      </c>
      <c r="BL763">
        <f t="shared" si="250"/>
        <v>1.2910169354159997</v>
      </c>
      <c r="BM763">
        <f t="shared" si="251"/>
        <v>-0.14104278357088662</v>
      </c>
      <c r="BN763">
        <f t="shared" si="252"/>
        <v>4.8967874907071746E-4</v>
      </c>
    </row>
    <row r="764" spans="1:66" ht="15">
      <c r="A764" s="32">
        <v>7</v>
      </c>
      <c r="B764" s="33">
        <f t="shared" ca="1" si="253"/>
        <v>1413.8919076794211</v>
      </c>
      <c r="C764">
        <f t="shared" si="254"/>
        <v>1382</v>
      </c>
      <c r="D764">
        <f t="shared" ca="1" si="237"/>
        <v>6.9946612421180738</v>
      </c>
      <c r="E764">
        <f t="shared" ca="1" si="255"/>
        <v>7.0006470162123069</v>
      </c>
      <c r="F764">
        <f t="shared" ca="1" si="256"/>
        <v>1413</v>
      </c>
      <c r="G764">
        <f t="shared" ca="1" si="257"/>
        <v>1414</v>
      </c>
      <c r="M764" s="280">
        <v>794</v>
      </c>
      <c r="N764" s="280">
        <f t="shared" si="238"/>
        <v>3.48352343018417</v>
      </c>
      <c r="AK764">
        <f t="shared" si="239"/>
        <v>-9.1941659999999995E-2</v>
      </c>
      <c r="AL764">
        <f t="shared" si="240"/>
        <v>2.1726912780000003</v>
      </c>
      <c r="AM764">
        <f t="shared" si="241"/>
        <v>2.7069730315959997</v>
      </c>
      <c r="AN764">
        <f t="shared" si="242"/>
        <v>-2.2011742199698965</v>
      </c>
      <c r="AO764">
        <f t="shared" si="243"/>
        <v>1.3354694383784693</v>
      </c>
      <c r="AP764">
        <f t="shared" si="244"/>
        <v>-0.60053659150361216</v>
      </c>
      <c r="AQ764">
        <f t="shared" si="245"/>
        <v>0.20004861391653744</v>
      </c>
      <c r="AR764">
        <f t="shared" si="246"/>
        <v>-4.1897475995158029E-2</v>
      </c>
      <c r="AS764">
        <f t="shared" si="247"/>
        <v>3.8910157618293078E-3</v>
      </c>
      <c r="BJ764">
        <f t="shared" si="248"/>
        <v>1.2716149999999999</v>
      </c>
      <c r="BK764">
        <f t="shared" si="249"/>
        <v>1.3690425900000001</v>
      </c>
      <c r="BL764">
        <f t="shared" si="250"/>
        <v>1.2942750210239997</v>
      </c>
      <c r="BM764">
        <f t="shared" si="251"/>
        <v>-0.14157703597221921</v>
      </c>
      <c r="BN764">
        <f t="shared" si="252"/>
        <v>4.9215343144332481E-4</v>
      </c>
    </row>
    <row r="765" spans="1:66" ht="15">
      <c r="A765" s="32">
        <v>7</v>
      </c>
      <c r="B765" s="33">
        <f t="shared" ca="1" si="253"/>
        <v>1413.8919076794211</v>
      </c>
      <c r="C765">
        <f t="shared" si="254"/>
        <v>1382</v>
      </c>
      <c r="D765">
        <f t="shared" ca="1" si="237"/>
        <v>6.9946612421180738</v>
      </c>
      <c r="E765">
        <f t="shared" ca="1" si="255"/>
        <v>7.0006470162123069</v>
      </c>
      <c r="F765">
        <f t="shared" ca="1" si="256"/>
        <v>1413</v>
      </c>
      <c r="G765">
        <f t="shared" ca="1" si="257"/>
        <v>1414</v>
      </c>
      <c r="M765" s="280">
        <v>795</v>
      </c>
      <c r="N765" s="280">
        <f t="shared" si="238"/>
        <v>3.4888897726405683</v>
      </c>
      <c r="AK765">
        <f t="shared" si="239"/>
        <v>-9.1941659999999995E-2</v>
      </c>
      <c r="AL765">
        <f t="shared" si="240"/>
        <v>2.1754276650000004</v>
      </c>
      <c r="AM765">
        <f t="shared" si="241"/>
        <v>2.7137958972749998</v>
      </c>
      <c r="AN765">
        <f t="shared" si="242"/>
        <v>-2.2095014780688751</v>
      </c>
      <c r="AO765">
        <f t="shared" si="243"/>
        <v>1.3422099647488612</v>
      </c>
      <c r="AP765">
        <f t="shared" si="244"/>
        <v>-0.60432784581393317</v>
      </c>
      <c r="AQ765">
        <f t="shared" si="245"/>
        <v>0.20156508405732446</v>
      </c>
      <c r="AR765">
        <f t="shared" si="246"/>
        <v>-4.2268247759097342E-2</v>
      </c>
      <c r="AS765">
        <f t="shared" si="247"/>
        <v>3.9303932012875022E-3</v>
      </c>
      <c r="BJ765">
        <f t="shared" si="248"/>
        <v>1.2716149999999999</v>
      </c>
      <c r="BK765">
        <f t="shared" si="249"/>
        <v>1.370766825</v>
      </c>
      <c r="BL765">
        <f t="shared" si="250"/>
        <v>1.2975372125999998</v>
      </c>
      <c r="BM765">
        <f t="shared" si="251"/>
        <v>-0.14211263579377501</v>
      </c>
      <c r="BN765">
        <f t="shared" si="252"/>
        <v>4.9463748168632443E-4</v>
      </c>
    </row>
    <row r="766" spans="1:66" ht="15">
      <c r="A766" s="32">
        <v>7</v>
      </c>
      <c r="B766" s="33">
        <f t="shared" ca="1" si="253"/>
        <v>1413.8919076794211</v>
      </c>
      <c r="C766">
        <f t="shared" si="254"/>
        <v>1382</v>
      </c>
      <c r="D766">
        <f t="shared" ca="1" si="237"/>
        <v>6.9946612421180738</v>
      </c>
      <c r="E766">
        <f t="shared" ca="1" si="255"/>
        <v>7.0006470162123069</v>
      </c>
      <c r="F766">
        <f t="shared" ca="1" si="256"/>
        <v>1413</v>
      </c>
      <c r="G766">
        <f t="shared" ca="1" si="257"/>
        <v>1414</v>
      </c>
      <c r="M766" s="280">
        <v>796</v>
      </c>
      <c r="N766" s="280">
        <f t="shared" si="238"/>
        <v>3.4942571946969245</v>
      </c>
      <c r="AK766">
        <f t="shared" si="239"/>
        <v>-9.1941659999999995E-2</v>
      </c>
      <c r="AL766">
        <f t="shared" si="240"/>
        <v>2.1781640520000001</v>
      </c>
      <c r="AM766">
        <f t="shared" si="241"/>
        <v>2.7206273505759997</v>
      </c>
      <c r="AN766">
        <f t="shared" si="242"/>
        <v>-2.2178497116179843</v>
      </c>
      <c r="AO766">
        <f t="shared" si="243"/>
        <v>1.3489759751172345</v>
      </c>
      <c r="AP766">
        <f t="shared" si="244"/>
        <v>-0.60813822368183201</v>
      </c>
      <c r="AQ766">
        <f t="shared" si="245"/>
        <v>0.20309112179763572</v>
      </c>
      <c r="AR766">
        <f t="shared" si="246"/>
        <v>-4.264182838516601E-2</v>
      </c>
      <c r="AS766">
        <f t="shared" si="247"/>
        <v>3.9701188910362612E-3</v>
      </c>
      <c r="BJ766">
        <f t="shared" si="248"/>
        <v>1.2716149999999999</v>
      </c>
      <c r="BK766">
        <f t="shared" si="249"/>
        <v>1.37249106</v>
      </c>
      <c r="BL766">
        <f t="shared" si="250"/>
        <v>1.3008035101439999</v>
      </c>
      <c r="BM766">
        <f t="shared" si="251"/>
        <v>-0.14264958473255682</v>
      </c>
      <c r="BN766">
        <f t="shared" si="252"/>
        <v>4.9713092341122024E-4</v>
      </c>
    </row>
    <row r="767" spans="1:66" ht="15">
      <c r="A767" s="32">
        <v>7</v>
      </c>
      <c r="B767" s="33">
        <f t="shared" ca="1" si="253"/>
        <v>1413.8919076794211</v>
      </c>
      <c r="C767">
        <f t="shared" si="254"/>
        <v>1382</v>
      </c>
      <c r="D767">
        <f t="shared" ca="1" si="237"/>
        <v>6.9946612421180738</v>
      </c>
      <c r="E767">
        <f t="shared" ca="1" si="255"/>
        <v>7.0006470162123069</v>
      </c>
      <c r="F767">
        <f t="shared" ca="1" si="256"/>
        <v>1413</v>
      </c>
      <c r="G767">
        <f t="shared" ca="1" si="257"/>
        <v>1414</v>
      </c>
      <c r="M767" s="280">
        <v>797</v>
      </c>
      <c r="N767" s="280">
        <f t="shared" si="238"/>
        <v>3.4996256950209079</v>
      </c>
      <c r="AK767">
        <f t="shared" si="239"/>
        <v>-9.1941659999999995E-2</v>
      </c>
      <c r="AL767">
        <f t="shared" si="240"/>
        <v>2.1809004390000002</v>
      </c>
      <c r="AM767">
        <f t="shared" si="241"/>
        <v>2.7274673914989997</v>
      </c>
      <c r="AN767">
        <f t="shared" si="242"/>
        <v>-2.2262189470014375</v>
      </c>
      <c r="AO767">
        <f t="shared" si="243"/>
        <v>1.3557675336345807</v>
      </c>
      <c r="AP767">
        <f t="shared" si="244"/>
        <v>-0.61196779736244944</v>
      </c>
      <c r="AQ767">
        <f t="shared" si="245"/>
        <v>0.20462677536720281</v>
      </c>
      <c r="AR767">
        <f t="shared" si="246"/>
        <v>-4.301823558364308E-2</v>
      </c>
      <c r="AS767">
        <f t="shared" si="247"/>
        <v>4.010195467655164E-3</v>
      </c>
      <c r="BJ767">
        <f t="shared" si="248"/>
        <v>1.2716149999999999</v>
      </c>
      <c r="BK767">
        <f t="shared" si="249"/>
        <v>1.3742152949999999</v>
      </c>
      <c r="BL767">
        <f t="shared" si="250"/>
        <v>1.3040739136559998</v>
      </c>
      <c r="BM767">
        <f t="shared" si="251"/>
        <v>-0.14318788448556741</v>
      </c>
      <c r="BN767">
        <f t="shared" si="252"/>
        <v>4.9963378025923502E-4</v>
      </c>
    </row>
    <row r="768" spans="1:66" ht="15">
      <c r="A768" s="32">
        <v>7</v>
      </c>
      <c r="B768" s="33">
        <f t="shared" ca="1" si="253"/>
        <v>1413.8919076794211</v>
      </c>
      <c r="C768">
        <f t="shared" si="254"/>
        <v>1382</v>
      </c>
      <c r="D768">
        <f t="shared" ca="1" si="237"/>
        <v>6.9946612421180738</v>
      </c>
      <c r="E768">
        <f t="shared" ca="1" si="255"/>
        <v>7.0006470162123069</v>
      </c>
      <c r="F768">
        <f t="shared" ca="1" si="256"/>
        <v>1413</v>
      </c>
      <c r="G768">
        <f t="shared" ca="1" si="257"/>
        <v>1414</v>
      </c>
      <c r="M768" s="280">
        <v>798</v>
      </c>
      <c r="N768" s="280">
        <f t="shared" si="238"/>
        <v>3.5049952722885638</v>
      </c>
      <c r="AK768">
        <f t="shared" si="239"/>
        <v>-9.1941659999999995E-2</v>
      </c>
      <c r="AL768">
        <f t="shared" si="240"/>
        <v>2.1836368260000003</v>
      </c>
      <c r="AM768">
        <f t="shared" si="241"/>
        <v>2.7343160200439995</v>
      </c>
      <c r="AN768">
        <f t="shared" si="242"/>
        <v>-2.2346092106034483</v>
      </c>
      <c r="AO768">
        <f t="shared" si="243"/>
        <v>1.3625847045325328</v>
      </c>
      <c r="AP768">
        <f t="shared" si="244"/>
        <v>-0.61581663929270025</v>
      </c>
      <c r="AQ768">
        <f t="shared" si="245"/>
        <v>0.20617209317787041</v>
      </c>
      <c r="AR768">
        <f t="shared" si="246"/>
        <v>-4.3397487154027851E-2</v>
      </c>
      <c r="AS768">
        <f t="shared" si="247"/>
        <v>4.0506255843373142E-3</v>
      </c>
      <c r="BJ768">
        <f t="shared" si="248"/>
        <v>1.2716149999999999</v>
      </c>
      <c r="BK768">
        <f t="shared" si="249"/>
        <v>1.3759395299999999</v>
      </c>
      <c r="BL768">
        <f t="shared" si="250"/>
        <v>1.3073484231359997</v>
      </c>
      <c r="BM768">
        <f t="shared" si="251"/>
        <v>-0.14372753674980962</v>
      </c>
      <c r="BN768">
        <f t="shared" si="252"/>
        <v>5.0214607590131006E-4</v>
      </c>
    </row>
    <row r="769" spans="1:66" ht="15">
      <c r="A769" s="32">
        <v>7</v>
      </c>
      <c r="B769" s="33">
        <f t="shared" ca="1" si="253"/>
        <v>1413.8919076794211</v>
      </c>
      <c r="C769">
        <f t="shared" si="254"/>
        <v>1382</v>
      </c>
      <c r="D769">
        <f t="shared" ca="1" si="237"/>
        <v>6.9946612421180738</v>
      </c>
      <c r="E769">
        <f t="shared" ca="1" si="255"/>
        <v>7.0006470162123069</v>
      </c>
      <c r="F769">
        <f t="shared" ca="1" si="256"/>
        <v>1413</v>
      </c>
      <c r="G769">
        <f t="shared" ca="1" si="257"/>
        <v>1414</v>
      </c>
      <c r="M769" s="280">
        <v>799</v>
      </c>
      <c r="N769" s="280">
        <f t="shared" si="238"/>
        <v>3.5103659251842854</v>
      </c>
      <c r="AK769">
        <f t="shared" si="239"/>
        <v>-9.1941659999999995E-2</v>
      </c>
      <c r="AL769">
        <f t="shared" si="240"/>
        <v>2.1863732130000004</v>
      </c>
      <c r="AM769">
        <f t="shared" si="241"/>
        <v>2.7411732362109995</v>
      </c>
      <c r="AN769">
        <f t="shared" si="242"/>
        <v>-2.2430205288082314</v>
      </c>
      <c r="AO769">
        <f t="shared" si="243"/>
        <v>1.3694275521233665</v>
      </c>
      <c r="AP769">
        <f t="shared" si="244"/>
        <v>-0.61968482209150133</v>
      </c>
      <c r="AQ769">
        <f t="shared" si="245"/>
        <v>0.20772712382405437</v>
      </c>
      <c r="AR769">
        <f t="shared" si="246"/>
        <v>-4.3779600985376588E-2</v>
      </c>
      <c r="AS769">
        <f t="shared" si="247"/>
        <v>4.0914119109729911E-3</v>
      </c>
      <c r="BJ769">
        <f t="shared" si="248"/>
        <v>1.2716149999999999</v>
      </c>
      <c r="BK769">
        <f t="shared" si="249"/>
        <v>1.3776637649999999</v>
      </c>
      <c r="BL769">
        <f t="shared" si="250"/>
        <v>1.3106270385839998</v>
      </c>
      <c r="BM769">
        <f t="shared" si="251"/>
        <v>-0.14426854322228622</v>
      </c>
      <c r="BN769">
        <f t="shared" si="252"/>
        <v>5.0466783403810549E-4</v>
      </c>
    </row>
    <row r="770" spans="1:66" ht="15">
      <c r="A770" s="32">
        <v>7</v>
      </c>
      <c r="B770" s="33">
        <f t="shared" ca="1" si="253"/>
        <v>1413.8919076794211</v>
      </c>
      <c r="C770">
        <f t="shared" si="254"/>
        <v>1382</v>
      </c>
      <c r="D770">
        <f t="shared" ca="1" si="237"/>
        <v>6.9946612421180738</v>
      </c>
      <c r="E770">
        <f t="shared" ca="1" si="255"/>
        <v>7.0006470162123069</v>
      </c>
      <c r="F770">
        <f t="shared" ca="1" si="256"/>
        <v>1413</v>
      </c>
      <c r="G770">
        <f t="shared" ca="1" si="257"/>
        <v>1414</v>
      </c>
      <c r="M770" s="280">
        <v>800</v>
      </c>
      <c r="N770" s="280">
        <f t="shared" si="238"/>
        <v>3.5157376524007931</v>
      </c>
      <c r="AK770">
        <f t="shared" si="239"/>
        <v>-9.1941659999999995E-2</v>
      </c>
      <c r="AL770">
        <f t="shared" si="240"/>
        <v>2.1891096000000001</v>
      </c>
      <c r="AM770">
        <f t="shared" si="241"/>
        <v>2.7480390399999997</v>
      </c>
      <c r="AN770">
        <f t="shared" si="242"/>
        <v>-2.2514529280000004</v>
      </c>
      <c r="AO770">
        <f t="shared" si="243"/>
        <v>1.3762961407999998</v>
      </c>
      <c r="AP770">
        <f t="shared" si="244"/>
        <v>-0.62357241856000012</v>
      </c>
      <c r="AQ770">
        <f t="shared" si="245"/>
        <v>0.20929191608319997</v>
      </c>
      <c r="AR770">
        <f t="shared" si="246"/>
        <v>-4.4164595056640006E-2</v>
      </c>
      <c r="AS770">
        <f t="shared" si="247"/>
        <v>4.1325571342335993E-3</v>
      </c>
      <c r="BJ770">
        <f t="shared" si="248"/>
        <v>1.2716149999999999</v>
      </c>
      <c r="BK770">
        <f t="shared" si="249"/>
        <v>1.3793880000000001</v>
      </c>
      <c r="BL770">
        <f t="shared" si="250"/>
        <v>1.3139097599999998</v>
      </c>
      <c r="BM770">
        <f t="shared" si="251"/>
        <v>-0.14481090560000001</v>
      </c>
      <c r="BN770">
        <f t="shared" si="252"/>
        <v>5.0719907839999999E-4</v>
      </c>
    </row>
    <row r="771" spans="1:66" ht="15">
      <c r="A771" s="32">
        <v>7</v>
      </c>
      <c r="B771" s="33">
        <f t="shared" ca="1" si="253"/>
        <v>1413.8919076794211</v>
      </c>
      <c r="C771">
        <f t="shared" si="254"/>
        <v>1382</v>
      </c>
      <c r="D771">
        <f t="shared" ref="D771:D834" ca="1" si="258">INDIRECT(ADDRESS(C771+1,14))</f>
        <v>6.9946612421180738</v>
      </c>
      <c r="E771">
        <f t="shared" ca="1" si="255"/>
        <v>7.0006470162123069</v>
      </c>
      <c r="F771">
        <f t="shared" ca="1" si="256"/>
        <v>1413</v>
      </c>
      <c r="G771">
        <f t="shared" ca="1" si="257"/>
        <v>1414</v>
      </c>
      <c r="M771" s="280">
        <v>801</v>
      </c>
      <c r="N771" s="280">
        <f t="shared" ref="N771:N834" si="259">IF(M771&gt;=$P$1,SUM(BJ771:BN771),SUM(AK771:AS771))</f>
        <v>3.521110452639117</v>
      </c>
      <c r="AK771">
        <f t="shared" si="239"/>
        <v>-9.1941659999999995E-2</v>
      </c>
      <c r="AL771">
        <f t="shared" si="240"/>
        <v>2.1918459870000002</v>
      </c>
      <c r="AM771">
        <f t="shared" si="241"/>
        <v>2.7549134314109995</v>
      </c>
      <c r="AN771">
        <f t="shared" si="242"/>
        <v>-2.2599064345629691</v>
      </c>
      <c r="AO771">
        <f t="shared" si="243"/>
        <v>1.3831905350359937</v>
      </c>
      <c r="AP771">
        <f t="shared" si="244"/>
        <v>-0.62747950168180278</v>
      </c>
      <c r="AQ771">
        <f t="shared" si="245"/>
        <v>0.21086651891624097</v>
      </c>
      <c r="AR771">
        <f t="shared" si="246"/>
        <v>-4.4552487437001673E-2</v>
      </c>
      <c r="AS771">
        <f t="shared" si="247"/>
        <v>4.1740639576559489E-3</v>
      </c>
      <c r="BJ771">
        <f t="shared" si="248"/>
        <v>1.2716149999999999</v>
      </c>
      <c r="BK771">
        <f t="shared" si="249"/>
        <v>1.381112235</v>
      </c>
      <c r="BL771">
        <f t="shared" si="250"/>
        <v>1.3171965873839997</v>
      </c>
      <c r="BM771">
        <f t="shared" si="251"/>
        <v>-0.14535462557995382</v>
      </c>
      <c r="BN771">
        <f t="shared" si="252"/>
        <v>5.0973983274709106E-4</v>
      </c>
    </row>
    <row r="772" spans="1:66" ht="15">
      <c r="A772" s="32">
        <v>7</v>
      </c>
      <c r="B772" s="33">
        <f t="shared" ca="1" si="253"/>
        <v>1413.8919076794211</v>
      </c>
      <c r="C772">
        <f t="shared" si="254"/>
        <v>1382</v>
      </c>
      <c r="D772">
        <f t="shared" ca="1" si="258"/>
        <v>6.9946612421180738</v>
      </c>
      <c r="E772">
        <f t="shared" ca="1" si="255"/>
        <v>7.0006470162123069</v>
      </c>
      <c r="F772">
        <f t="shared" ca="1" si="256"/>
        <v>1413</v>
      </c>
      <c r="G772">
        <f t="shared" ca="1" si="257"/>
        <v>1414</v>
      </c>
      <c r="M772" s="280">
        <v>802</v>
      </c>
      <c r="N772" s="280">
        <f t="shared" si="259"/>
        <v>3.5264843246085649</v>
      </c>
      <c r="AK772">
        <f t="shared" ref="AK772:AK835" si="260">$M772^0*AA$2</f>
        <v>-9.1941659999999995E-2</v>
      </c>
      <c r="AL772">
        <f t="shared" ref="AL772:AL835" si="261">$M772^1*AB$2</f>
        <v>2.1945823740000003</v>
      </c>
      <c r="AM772">
        <f t="shared" ref="AM772:AM835" si="262">$M772^2*AC$2</f>
        <v>2.7617964104439996</v>
      </c>
      <c r="AN772">
        <f t="shared" ref="AN772:AN835" si="263">$M772^3*AD$2</f>
        <v>-2.2683810748813524</v>
      </c>
      <c r="AO772">
        <f t="shared" ref="AO772:AO835" si="264">$M772^4*AE$2</f>
        <v>1.3901107993855504</v>
      </c>
      <c r="AP772">
        <f t="shared" ref="AP772:AP835" si="265">$M772^5*AF$2</f>
        <v>-0.63140614462320288</v>
      </c>
      <c r="AQ772">
        <f t="shared" ref="AQ772:AQ835" si="266">$M772^6*AG$2</f>
        <v>0.21245098146805921</v>
      </c>
      <c r="AR772">
        <f t="shared" ref="AR772:AR835" si="267">$M772^7*AH$2</f>
        <v>-4.4943296286217238E-2</v>
      </c>
      <c r="AS772">
        <f t="shared" ref="AS772:AS835" si="268">$M772^8*AI$2</f>
        <v>4.2159351017268436E-3</v>
      </c>
      <c r="BJ772">
        <f t="shared" ref="BJ772:BJ835" si="269">$M772^0*BC$2</f>
        <v>1.2716149999999999</v>
      </c>
      <c r="BK772">
        <f t="shared" ref="BK772:BK835" si="270">$M772^1*BD$2</f>
        <v>1.38283647</v>
      </c>
      <c r="BL772">
        <f t="shared" ref="BL772:BL835" si="271">$M772^2*BE$2</f>
        <v>1.3204875207359998</v>
      </c>
      <c r="BM772">
        <f t="shared" ref="BM772:BM835" si="272">$M772^3*BF$2</f>
        <v>-0.14589970485915041</v>
      </c>
      <c r="BN772">
        <f t="shared" ref="BN772:BN835" si="273">$M772^4*BG$2</f>
        <v>5.1229012086919485E-4</v>
      </c>
    </row>
    <row r="773" spans="1:66" ht="15">
      <c r="A773" s="32">
        <v>7</v>
      </c>
      <c r="B773" s="33">
        <f t="shared" ca="1" si="253"/>
        <v>1413.8919076794211</v>
      </c>
      <c r="C773">
        <f t="shared" si="254"/>
        <v>1382</v>
      </c>
      <c r="D773">
        <f t="shared" ca="1" si="258"/>
        <v>6.9946612421180738</v>
      </c>
      <c r="E773">
        <f t="shared" ca="1" si="255"/>
        <v>7.0006470162123069</v>
      </c>
      <c r="F773">
        <f t="shared" ca="1" si="256"/>
        <v>1413</v>
      </c>
      <c r="G773">
        <f t="shared" ca="1" si="257"/>
        <v>1414</v>
      </c>
      <c r="M773" s="280">
        <v>803</v>
      </c>
      <c r="N773" s="280">
        <f t="shared" si="259"/>
        <v>3.5318592670267006</v>
      </c>
      <c r="AK773">
        <f t="shared" si="260"/>
        <v>-9.1941659999999995E-2</v>
      </c>
      <c r="AL773">
        <f t="shared" si="261"/>
        <v>2.197318761</v>
      </c>
      <c r="AM773">
        <f t="shared" si="262"/>
        <v>2.7686879770989998</v>
      </c>
      <c r="AN773">
        <f t="shared" si="263"/>
        <v>-2.2768768753393633</v>
      </c>
      <c r="AO773">
        <f t="shared" si="264"/>
        <v>1.3970569984835151</v>
      </c>
      <c r="AP773">
        <f t="shared" si="265"/>
        <v>-0.63535242073340947</v>
      </c>
      <c r="AQ773">
        <f t="shared" si="266"/>
        <v>0.21404535306794475</v>
      </c>
      <c r="AR773">
        <f t="shared" si="267"/>
        <v>-4.5337039854954464E-2</v>
      </c>
      <c r="AS773">
        <f t="shared" si="268"/>
        <v>4.2581733039679919E-3</v>
      </c>
      <c r="BJ773">
        <f t="shared" si="269"/>
        <v>1.2716149999999999</v>
      </c>
      <c r="BK773">
        <f t="shared" si="270"/>
        <v>1.3845607049999999</v>
      </c>
      <c r="BL773">
        <f t="shared" si="271"/>
        <v>1.3237825600559998</v>
      </c>
      <c r="BM773">
        <f t="shared" si="272"/>
        <v>-0.14644614513459261</v>
      </c>
      <c r="BN773">
        <f t="shared" si="273"/>
        <v>5.1484996658584625E-4</v>
      </c>
    </row>
    <row r="774" spans="1:66" ht="15">
      <c r="A774" s="32">
        <v>7</v>
      </c>
      <c r="B774" s="33">
        <f t="shared" ca="1" si="253"/>
        <v>1413.8919076794211</v>
      </c>
      <c r="C774">
        <f t="shared" si="254"/>
        <v>1382</v>
      </c>
      <c r="D774">
        <f t="shared" ca="1" si="258"/>
        <v>6.9946612421180738</v>
      </c>
      <c r="E774">
        <f t="shared" ca="1" si="255"/>
        <v>7.0006470162123069</v>
      </c>
      <c r="F774">
        <f t="shared" ca="1" si="256"/>
        <v>1413</v>
      </c>
      <c r="G774">
        <f t="shared" ca="1" si="257"/>
        <v>1414</v>
      </c>
      <c r="M774" s="280">
        <v>804</v>
      </c>
      <c r="N774" s="280">
        <f t="shared" si="259"/>
        <v>3.5372352786193266</v>
      </c>
      <c r="AK774">
        <f t="shared" si="260"/>
        <v>-9.1941659999999995E-2</v>
      </c>
      <c r="AL774">
        <f t="shared" si="261"/>
        <v>2.2000551480000001</v>
      </c>
      <c r="AM774">
        <f t="shared" si="262"/>
        <v>2.7755881313759998</v>
      </c>
      <c r="AN774">
        <f t="shared" si="263"/>
        <v>-2.2853938623212162</v>
      </c>
      <c r="AO774">
        <f t="shared" si="264"/>
        <v>1.4040291970453753</v>
      </c>
      <c r="AP774">
        <f t="shared" si="265"/>
        <v>-0.63931840354477576</v>
      </c>
      <c r="AQ774">
        <f t="shared" si="266"/>
        <v>0.21564968323005659</v>
      </c>
      <c r="AR774">
        <f t="shared" si="267"/>
        <v>-4.5733736485134159E-2</v>
      </c>
      <c r="AS774">
        <f t="shared" si="268"/>
        <v>4.3007813190212296E-3</v>
      </c>
      <c r="BJ774">
        <f t="shared" si="269"/>
        <v>1.2716149999999999</v>
      </c>
      <c r="BK774">
        <f t="shared" si="270"/>
        <v>1.3862849399999999</v>
      </c>
      <c r="BL774">
        <f t="shared" si="271"/>
        <v>1.3270817053439998</v>
      </c>
      <c r="BM774">
        <f t="shared" si="272"/>
        <v>-0.1469939481032832</v>
      </c>
      <c r="BN774">
        <f t="shared" si="273"/>
        <v>5.1741939374629867E-4</v>
      </c>
    </row>
    <row r="775" spans="1:66" ht="15">
      <c r="A775" s="32">
        <v>7</v>
      </c>
      <c r="B775" s="33">
        <f t="shared" ca="1" si="253"/>
        <v>1413.8919076794211</v>
      </c>
      <c r="C775">
        <f t="shared" si="254"/>
        <v>1382</v>
      </c>
      <c r="D775">
        <f t="shared" ca="1" si="258"/>
        <v>6.9946612421180738</v>
      </c>
      <c r="E775">
        <f t="shared" ca="1" si="255"/>
        <v>7.0006470162123069</v>
      </c>
      <c r="F775">
        <f t="shared" ca="1" si="256"/>
        <v>1413</v>
      </c>
      <c r="G775">
        <f t="shared" ca="1" si="257"/>
        <v>1414</v>
      </c>
      <c r="M775" s="280">
        <v>805</v>
      </c>
      <c r="N775" s="280">
        <f t="shared" si="259"/>
        <v>3.5426123581204547</v>
      </c>
      <c r="AK775">
        <f t="shared" si="260"/>
        <v>-9.1941659999999995E-2</v>
      </c>
      <c r="AL775">
        <f t="shared" si="261"/>
        <v>2.2027915350000002</v>
      </c>
      <c r="AM775">
        <f t="shared" si="262"/>
        <v>2.7824968732749995</v>
      </c>
      <c r="AN775">
        <f t="shared" si="263"/>
        <v>-2.2939320622111254</v>
      </c>
      <c r="AO775">
        <f t="shared" si="264"/>
        <v>1.4110274598672612</v>
      </c>
      <c r="AP775">
        <f t="shared" si="265"/>
        <v>-0.64330416677302693</v>
      </c>
      <c r="AQ775">
        <f t="shared" si="266"/>
        <v>0.21726402165388403</v>
      </c>
      <c r="AR775">
        <f t="shared" si="267"/>
        <v>-4.6133404610272002E-2</v>
      </c>
      <c r="AS775">
        <f t="shared" si="268"/>
        <v>4.343761918734073E-3</v>
      </c>
      <c r="BJ775">
        <f t="shared" si="269"/>
        <v>1.2716149999999999</v>
      </c>
      <c r="BK775">
        <f t="shared" si="270"/>
        <v>1.3880091749999999</v>
      </c>
      <c r="BL775">
        <f t="shared" si="271"/>
        <v>1.3303849565999997</v>
      </c>
      <c r="BM775">
        <f t="shared" si="272"/>
        <v>-0.14754311546222501</v>
      </c>
      <c r="BN775">
        <f t="shared" si="273"/>
        <v>5.1999842622952436E-4</v>
      </c>
    </row>
    <row r="776" spans="1:66" ht="15">
      <c r="A776" s="32">
        <v>7</v>
      </c>
      <c r="B776" s="33">
        <f t="shared" ca="1" si="253"/>
        <v>1413.8919076794211</v>
      </c>
      <c r="C776">
        <f t="shared" si="254"/>
        <v>1382</v>
      </c>
      <c r="D776">
        <f t="shared" ca="1" si="258"/>
        <v>6.9946612421180738</v>
      </c>
      <c r="E776">
        <f t="shared" ca="1" si="255"/>
        <v>7.0006470162123069</v>
      </c>
      <c r="F776">
        <f t="shared" ca="1" si="256"/>
        <v>1413</v>
      </c>
      <c r="G776">
        <f t="shared" ca="1" si="257"/>
        <v>1414</v>
      </c>
      <c r="M776" s="280">
        <v>806</v>
      </c>
      <c r="N776" s="280">
        <f t="shared" si="259"/>
        <v>3.5479905042722848</v>
      </c>
      <c r="AK776">
        <f t="shared" si="260"/>
        <v>-9.1941659999999995E-2</v>
      </c>
      <c r="AL776">
        <f t="shared" si="261"/>
        <v>2.2055279220000004</v>
      </c>
      <c r="AM776">
        <f t="shared" si="262"/>
        <v>2.7894142027959998</v>
      </c>
      <c r="AN776">
        <f t="shared" si="263"/>
        <v>-2.3024915013933045</v>
      </c>
      <c r="AO776">
        <f t="shared" si="264"/>
        <v>1.4180518518259446</v>
      </c>
      <c r="AP776">
        <f t="shared" si="265"/>
        <v>-0.64730978431748909</v>
      </c>
      <c r="AQ776">
        <f t="shared" si="266"/>
        <v>0.2188884182247085</v>
      </c>
      <c r="AR776">
        <f t="shared" si="267"/>
        <v>-4.6536062755821068E-2</v>
      </c>
      <c r="AS776">
        <f t="shared" si="268"/>
        <v>4.3871178922455832E-3</v>
      </c>
      <c r="BJ776">
        <f t="shared" si="269"/>
        <v>1.2716149999999999</v>
      </c>
      <c r="BK776">
        <f t="shared" si="270"/>
        <v>1.3897334100000001</v>
      </c>
      <c r="BL776">
        <f t="shared" si="271"/>
        <v>1.3336923138239998</v>
      </c>
      <c r="BM776">
        <f t="shared" si="272"/>
        <v>-0.14809364890842081</v>
      </c>
      <c r="BN776">
        <f t="shared" si="273"/>
        <v>5.2258708794421444E-4</v>
      </c>
    </row>
    <row r="777" spans="1:66" ht="15">
      <c r="A777" s="32">
        <v>7</v>
      </c>
      <c r="B777" s="33">
        <f t="shared" ca="1" si="253"/>
        <v>1413.8919076794211</v>
      </c>
      <c r="C777">
        <f t="shared" si="254"/>
        <v>1382</v>
      </c>
      <c r="D777">
        <f t="shared" ca="1" si="258"/>
        <v>6.9946612421180738</v>
      </c>
      <c r="E777">
        <f t="shared" ca="1" si="255"/>
        <v>7.0006470162123069</v>
      </c>
      <c r="F777">
        <f t="shared" ca="1" si="256"/>
        <v>1413</v>
      </c>
      <c r="G777">
        <f t="shared" ca="1" si="257"/>
        <v>1414</v>
      </c>
      <c r="M777" s="280">
        <v>807</v>
      </c>
      <c r="N777" s="280">
        <f t="shared" si="259"/>
        <v>3.5533697158251791</v>
      </c>
      <c r="AK777">
        <f t="shared" si="260"/>
        <v>-9.1941659999999995E-2</v>
      </c>
      <c r="AL777">
        <f t="shared" si="261"/>
        <v>2.208264309</v>
      </c>
      <c r="AM777">
        <f t="shared" si="262"/>
        <v>2.7963401199389999</v>
      </c>
      <c r="AN777">
        <f t="shared" si="263"/>
        <v>-2.3110722062519673</v>
      </c>
      <c r="AO777">
        <f t="shared" si="264"/>
        <v>1.4251024378788399</v>
      </c>
      <c r="AP777">
        <f t="shared" si="265"/>
        <v>-0.65133533026131718</v>
      </c>
      <c r="AQ777">
        <f t="shared" si="266"/>
        <v>0.22052292301406604</v>
      </c>
      <c r="AR777">
        <f t="shared" si="267"/>
        <v>-4.6941729539515385E-2</v>
      </c>
      <c r="AS777">
        <f t="shared" si="268"/>
        <v>4.4308520460725519E-3</v>
      </c>
      <c r="BJ777">
        <f t="shared" si="269"/>
        <v>1.2716149999999999</v>
      </c>
      <c r="BK777">
        <f t="shared" si="270"/>
        <v>1.391457645</v>
      </c>
      <c r="BL777">
        <f t="shared" si="271"/>
        <v>1.3370037770159997</v>
      </c>
      <c r="BM777">
        <f t="shared" si="272"/>
        <v>-0.1486455501388734</v>
      </c>
      <c r="BN777">
        <f t="shared" si="273"/>
        <v>5.2518540282877832E-4</v>
      </c>
    </row>
    <row r="778" spans="1:66" ht="15">
      <c r="A778" s="32">
        <v>7</v>
      </c>
      <c r="B778" s="33">
        <f t="shared" ca="1" si="253"/>
        <v>1413.8919076794211</v>
      </c>
      <c r="C778">
        <f t="shared" si="254"/>
        <v>1382</v>
      </c>
      <c r="D778">
        <f t="shared" ca="1" si="258"/>
        <v>6.9946612421180738</v>
      </c>
      <c r="E778">
        <f t="shared" ca="1" si="255"/>
        <v>7.0006470162123069</v>
      </c>
      <c r="F778">
        <f t="shared" ca="1" si="256"/>
        <v>1413</v>
      </c>
      <c r="G778">
        <f t="shared" ca="1" si="257"/>
        <v>1414</v>
      </c>
      <c r="M778" s="280">
        <v>808</v>
      </c>
      <c r="N778" s="280">
        <f t="shared" si="259"/>
        <v>3.5587499915376442</v>
      </c>
      <c r="AK778">
        <f t="shared" si="260"/>
        <v>-9.1941659999999995E-2</v>
      </c>
      <c r="AL778">
        <f t="shared" si="261"/>
        <v>2.2110006960000002</v>
      </c>
      <c r="AM778">
        <f t="shared" si="262"/>
        <v>2.8032746247039997</v>
      </c>
      <c r="AN778">
        <f t="shared" si="263"/>
        <v>-2.3196742031713282</v>
      </c>
      <c r="AO778">
        <f t="shared" si="264"/>
        <v>1.4321792830640045</v>
      </c>
      <c r="AP778">
        <f t="shared" si="265"/>
        <v>-0.6553808788717238</v>
      </c>
      <c r="AQ778">
        <f t="shared" si="266"/>
        <v>0.2221675862802103</v>
      </c>
      <c r="AR778">
        <f t="shared" si="267"/>
        <v>-4.7350423671714242E-2</v>
      </c>
      <c r="AS778">
        <f t="shared" si="268"/>
        <v>4.4749672041960141E-3</v>
      </c>
      <c r="BJ778">
        <f t="shared" si="269"/>
        <v>1.2716149999999999</v>
      </c>
      <c r="BK778">
        <f t="shared" si="270"/>
        <v>1.39318188</v>
      </c>
      <c r="BL778">
        <f t="shared" si="271"/>
        <v>1.3403193461759997</v>
      </c>
      <c r="BM778">
        <f t="shared" si="272"/>
        <v>-0.14919882085058561</v>
      </c>
      <c r="BN778">
        <f t="shared" si="273"/>
        <v>5.2779339485134436E-4</v>
      </c>
    </row>
    <row r="779" spans="1:66" ht="15">
      <c r="A779" s="32">
        <v>7</v>
      </c>
      <c r="B779" s="33">
        <f t="shared" ca="1" si="253"/>
        <v>1413.8919076794211</v>
      </c>
      <c r="C779">
        <f t="shared" si="254"/>
        <v>1382</v>
      </c>
      <c r="D779">
        <f t="shared" ca="1" si="258"/>
        <v>6.9946612421180738</v>
      </c>
      <c r="E779">
        <f t="shared" ca="1" si="255"/>
        <v>7.0006470162123069</v>
      </c>
      <c r="F779">
        <f t="shared" ca="1" si="256"/>
        <v>1413</v>
      </c>
      <c r="G779">
        <f t="shared" ca="1" si="257"/>
        <v>1414</v>
      </c>
      <c r="M779" s="280">
        <v>809</v>
      </c>
      <c r="N779" s="280">
        <f t="shared" si="259"/>
        <v>3.564131330176306</v>
      </c>
      <c r="AK779">
        <f t="shared" si="260"/>
        <v>-9.1941659999999995E-2</v>
      </c>
      <c r="AL779">
        <f t="shared" si="261"/>
        <v>2.2137370830000003</v>
      </c>
      <c r="AM779">
        <f t="shared" si="262"/>
        <v>2.8102177170909997</v>
      </c>
      <c r="AN779">
        <f t="shared" si="263"/>
        <v>-2.3282975185356012</v>
      </c>
      <c r="AO779">
        <f t="shared" si="264"/>
        <v>1.4392824525001373</v>
      </c>
      <c r="AP779">
        <f t="shared" si="265"/>
        <v>-0.65944650460020715</v>
      </c>
      <c r="AQ779">
        <f t="shared" si="266"/>
        <v>0.22382245846857621</v>
      </c>
      <c r="AR779">
        <f t="shared" si="267"/>
        <v>-4.776216395574736E-2</v>
      </c>
      <c r="AS779">
        <f t="shared" si="268"/>
        <v>4.5194662081480836E-3</v>
      </c>
      <c r="BJ779">
        <f t="shared" si="269"/>
        <v>1.2716149999999999</v>
      </c>
      <c r="BK779">
        <f t="shared" si="270"/>
        <v>1.3949061149999999</v>
      </c>
      <c r="BL779">
        <f t="shared" si="271"/>
        <v>1.3436390213039997</v>
      </c>
      <c r="BM779">
        <f t="shared" si="272"/>
        <v>-0.1497534627405602</v>
      </c>
      <c r="BN779">
        <f t="shared" si="273"/>
        <v>5.3041108800975969E-4</v>
      </c>
    </row>
    <row r="780" spans="1:66" ht="15">
      <c r="A780" s="32">
        <v>7</v>
      </c>
      <c r="B780" s="33">
        <f t="shared" ca="1" si="253"/>
        <v>1413.8919076794211</v>
      </c>
      <c r="C780">
        <f t="shared" si="254"/>
        <v>1382</v>
      </c>
      <c r="D780">
        <f t="shared" ca="1" si="258"/>
        <v>6.9946612421180738</v>
      </c>
      <c r="E780">
        <f t="shared" ca="1" si="255"/>
        <v>7.0006470162123069</v>
      </c>
      <c r="F780">
        <f t="shared" ca="1" si="256"/>
        <v>1413</v>
      </c>
      <c r="G780">
        <f t="shared" ca="1" si="257"/>
        <v>1414</v>
      </c>
      <c r="M780" s="280">
        <v>810</v>
      </c>
      <c r="N780" s="280">
        <f t="shared" si="259"/>
        <v>3.5695137305158835</v>
      </c>
      <c r="AK780">
        <f t="shared" si="260"/>
        <v>-9.1941659999999995E-2</v>
      </c>
      <c r="AL780">
        <f t="shared" si="261"/>
        <v>2.2164734700000004</v>
      </c>
      <c r="AM780">
        <f t="shared" si="262"/>
        <v>2.8171693970999998</v>
      </c>
      <c r="AN780">
        <f t="shared" si="263"/>
        <v>-2.3369421787290001</v>
      </c>
      <c r="AO780">
        <f t="shared" si="264"/>
        <v>1.4464120113865799</v>
      </c>
      <c r="AP780">
        <f t="shared" si="265"/>
        <v>-0.66353228208277926</v>
      </c>
      <c r="AQ780">
        <f t="shared" si="266"/>
        <v>0.2254875902122441</v>
      </c>
      <c r="AR780">
        <f t="shared" si="267"/>
        <v>-4.8176969288260936E-2</v>
      </c>
      <c r="AS780">
        <f t="shared" si="268"/>
        <v>4.5643519170990984E-3</v>
      </c>
      <c r="BJ780">
        <f t="shared" si="269"/>
        <v>1.2716149999999999</v>
      </c>
      <c r="BK780">
        <f t="shared" si="270"/>
        <v>1.3966303499999999</v>
      </c>
      <c r="BL780">
        <f t="shared" si="271"/>
        <v>1.3469628023999998</v>
      </c>
      <c r="BM780">
        <f t="shared" si="272"/>
        <v>-0.15030947750580001</v>
      </c>
      <c r="BN780">
        <f t="shared" si="273"/>
        <v>5.3303850633159005E-4</v>
      </c>
    </row>
    <row r="781" spans="1:66" ht="15">
      <c r="A781" s="32">
        <v>7</v>
      </c>
      <c r="B781" s="33">
        <f t="shared" ca="1" si="253"/>
        <v>1413.8919076794211</v>
      </c>
      <c r="C781">
        <f t="shared" si="254"/>
        <v>1382</v>
      </c>
      <c r="D781">
        <f t="shared" ca="1" si="258"/>
        <v>6.9946612421180738</v>
      </c>
      <c r="E781">
        <f t="shared" ca="1" si="255"/>
        <v>7.0006470162123069</v>
      </c>
      <c r="F781">
        <f t="shared" ca="1" si="256"/>
        <v>1413</v>
      </c>
      <c r="G781">
        <f t="shared" ca="1" si="257"/>
        <v>1414</v>
      </c>
      <c r="M781" s="280">
        <v>811</v>
      </c>
      <c r="N781" s="280">
        <f t="shared" si="259"/>
        <v>3.5748971913391663</v>
      </c>
      <c r="AK781">
        <f t="shared" si="260"/>
        <v>-9.1941659999999995E-2</v>
      </c>
      <c r="AL781">
        <f t="shared" si="261"/>
        <v>2.2192098570000001</v>
      </c>
      <c r="AM781">
        <f t="shared" si="262"/>
        <v>2.8241296647309997</v>
      </c>
      <c r="AN781">
        <f t="shared" si="263"/>
        <v>-2.3456082101357394</v>
      </c>
      <c r="AO781">
        <f t="shared" si="264"/>
        <v>1.4535680250033163</v>
      </c>
      <c r="AP781">
        <f t="shared" si="265"/>
        <v>-0.66763828614019516</v>
      </c>
      <c r="AQ781">
        <f t="shared" si="266"/>
        <v>0.22716303233240451</v>
      </c>
      <c r="AR781">
        <f t="shared" si="267"/>
        <v>-4.8594858659564574E-2</v>
      </c>
      <c r="AS781">
        <f t="shared" si="268"/>
        <v>4.6096272079451132E-3</v>
      </c>
      <c r="BJ781">
        <f t="shared" si="269"/>
        <v>1.2716149999999999</v>
      </c>
      <c r="BK781">
        <f t="shared" si="270"/>
        <v>1.3983545849999999</v>
      </c>
      <c r="BL781">
        <f t="shared" si="271"/>
        <v>1.3502906894639997</v>
      </c>
      <c r="BM781">
        <f t="shared" si="272"/>
        <v>-0.1508668668433078</v>
      </c>
      <c r="BN781">
        <f t="shared" si="273"/>
        <v>5.356756738741197E-4</v>
      </c>
    </row>
    <row r="782" spans="1:66" ht="15">
      <c r="A782" s="32">
        <v>7</v>
      </c>
      <c r="B782" s="33">
        <f t="shared" ca="1" si="253"/>
        <v>1413.8919076794211</v>
      </c>
      <c r="C782">
        <f t="shared" si="254"/>
        <v>1382</v>
      </c>
      <c r="D782">
        <f t="shared" ca="1" si="258"/>
        <v>6.9946612421180738</v>
      </c>
      <c r="E782">
        <f t="shared" ca="1" si="255"/>
        <v>7.0006470162123069</v>
      </c>
      <c r="F782">
        <f t="shared" ca="1" si="256"/>
        <v>1413</v>
      </c>
      <c r="G782">
        <f t="shared" ca="1" si="257"/>
        <v>1414</v>
      </c>
      <c r="M782" s="280">
        <v>812</v>
      </c>
      <c r="N782" s="280">
        <f t="shared" si="259"/>
        <v>3.5802817114370002</v>
      </c>
      <c r="AK782">
        <f t="shared" si="260"/>
        <v>-9.1941659999999995E-2</v>
      </c>
      <c r="AL782">
        <f t="shared" si="261"/>
        <v>2.2219462440000002</v>
      </c>
      <c r="AM782">
        <f t="shared" si="262"/>
        <v>2.8310985199839998</v>
      </c>
      <c r="AN782">
        <f t="shared" si="263"/>
        <v>-2.3542956391400325</v>
      </c>
      <c r="AO782">
        <f t="shared" si="264"/>
        <v>1.4607505587109728</v>
      </c>
      <c r="AP782">
        <f t="shared" si="265"/>
        <v>-0.67176459177818026</v>
      </c>
      <c r="AQ782">
        <f t="shared" si="266"/>
        <v>0.22884883583882343</v>
      </c>
      <c r="AR782">
        <f t="shared" si="267"/>
        <v>-4.9015851153979023E-2</v>
      </c>
      <c r="AS782">
        <f t="shared" si="268"/>
        <v>4.6552949753956964E-3</v>
      </c>
      <c r="BJ782">
        <f t="shared" si="269"/>
        <v>1.2716149999999999</v>
      </c>
      <c r="BK782">
        <f t="shared" si="270"/>
        <v>1.4000788200000001</v>
      </c>
      <c r="BL782">
        <f t="shared" si="271"/>
        <v>1.3536226824959998</v>
      </c>
      <c r="BM782">
        <f t="shared" si="272"/>
        <v>-0.15142563245008642</v>
      </c>
      <c r="BN782">
        <f t="shared" si="273"/>
        <v>5.3832261472435176E-4</v>
      </c>
    </row>
    <row r="783" spans="1:66" ht="15">
      <c r="A783" s="32">
        <v>7</v>
      </c>
      <c r="B783" s="33">
        <f t="shared" ca="1" si="253"/>
        <v>1413.8919076794211</v>
      </c>
      <c r="C783">
        <f t="shared" si="254"/>
        <v>1382</v>
      </c>
      <c r="D783">
        <f t="shared" ca="1" si="258"/>
        <v>6.9946612421180738</v>
      </c>
      <c r="E783">
        <f t="shared" ca="1" si="255"/>
        <v>7.0006470162123069</v>
      </c>
      <c r="F783">
        <f t="shared" ca="1" si="256"/>
        <v>1413</v>
      </c>
      <c r="G783">
        <f t="shared" ca="1" si="257"/>
        <v>1414</v>
      </c>
      <c r="M783" s="280">
        <v>813</v>
      </c>
      <c r="N783" s="280">
        <f t="shared" si="259"/>
        <v>3.5856672896082511</v>
      </c>
      <c r="AK783">
        <f t="shared" si="260"/>
        <v>-9.1941659999999995E-2</v>
      </c>
      <c r="AL783">
        <f t="shared" si="261"/>
        <v>2.2246826310000003</v>
      </c>
      <c r="AM783">
        <f t="shared" si="262"/>
        <v>2.8380759628589995</v>
      </c>
      <c r="AN783">
        <f t="shared" si="263"/>
        <v>-2.3630044921260933</v>
      </c>
      <c r="AO783">
        <f t="shared" si="264"/>
        <v>1.4679596779508182</v>
      </c>
      <c r="AP783">
        <f t="shared" si="265"/>
        <v>-0.67591127418765928</v>
      </c>
      <c r="AQ783">
        <f t="shared" si="266"/>
        <v>0.23054505193030833</v>
      </c>
      <c r="AR783">
        <f t="shared" si="267"/>
        <v>-4.943996595018478E-2</v>
      </c>
      <c r="AS783">
        <f t="shared" si="268"/>
        <v>4.7013581320620636E-3</v>
      </c>
      <c r="BJ783">
        <f t="shared" si="269"/>
        <v>1.2716149999999999</v>
      </c>
      <c r="BK783">
        <f t="shared" si="270"/>
        <v>1.401803055</v>
      </c>
      <c r="BL783">
        <f t="shared" si="271"/>
        <v>1.3569587814959998</v>
      </c>
      <c r="BM783">
        <f t="shared" si="272"/>
        <v>-0.15198577602313862</v>
      </c>
      <c r="BN783">
        <f t="shared" si="273"/>
        <v>5.409793529990082E-4</v>
      </c>
    </row>
    <row r="784" spans="1:66" ht="15">
      <c r="A784" s="32">
        <v>7</v>
      </c>
      <c r="B784" s="33">
        <f t="shared" ca="1" si="253"/>
        <v>1413.8919076794211</v>
      </c>
      <c r="C784">
        <f t="shared" si="254"/>
        <v>1382</v>
      </c>
      <c r="D784">
        <f t="shared" ca="1" si="258"/>
        <v>6.9946612421180738</v>
      </c>
      <c r="E784">
        <f t="shared" ca="1" si="255"/>
        <v>7.0006470162123069</v>
      </c>
      <c r="F784">
        <f t="shared" ca="1" si="256"/>
        <v>1413</v>
      </c>
      <c r="G784">
        <f t="shared" ca="1" si="257"/>
        <v>1414</v>
      </c>
      <c r="M784" s="280">
        <v>814</v>
      </c>
      <c r="N784" s="280">
        <f t="shared" si="259"/>
        <v>3.591053924659791</v>
      </c>
      <c r="AK784">
        <f t="shared" si="260"/>
        <v>-9.1941659999999995E-2</v>
      </c>
      <c r="AL784">
        <f t="shared" si="261"/>
        <v>2.2274190180000004</v>
      </c>
      <c r="AM784">
        <f t="shared" si="262"/>
        <v>2.8450619933559995</v>
      </c>
      <c r="AN784">
        <f t="shared" si="263"/>
        <v>-2.3717347954781363</v>
      </c>
      <c r="AO784">
        <f t="shared" si="264"/>
        <v>1.4751954482447631</v>
      </c>
      <c r="AP784">
        <f t="shared" si="265"/>
        <v>-0.68007840874498471</v>
      </c>
      <c r="AQ784">
        <f t="shared" si="266"/>
        <v>0.23225173199517452</v>
      </c>
      <c r="AR784">
        <f t="shared" si="267"/>
        <v>-4.9867222321571605E-2</v>
      </c>
      <c r="AS784">
        <f t="shared" si="268"/>
        <v>4.7478196085455355E-3</v>
      </c>
      <c r="BJ784">
        <f t="shared" si="269"/>
        <v>1.2716149999999999</v>
      </c>
      <c r="BK784">
        <f t="shared" si="270"/>
        <v>1.40352729</v>
      </c>
      <c r="BL784">
        <f t="shared" si="271"/>
        <v>1.3602989864639998</v>
      </c>
      <c r="BM784">
        <f t="shared" si="272"/>
        <v>-0.1525472992594672</v>
      </c>
      <c r="BN784">
        <f t="shared" si="273"/>
        <v>5.4364591284452929E-4</v>
      </c>
    </row>
    <row r="785" spans="1:66" ht="15">
      <c r="A785" s="32">
        <v>7</v>
      </c>
      <c r="B785" s="33">
        <f t="shared" ca="1" si="253"/>
        <v>1413.8919076794211</v>
      </c>
      <c r="C785">
        <f t="shared" si="254"/>
        <v>1382</v>
      </c>
      <c r="D785">
        <f t="shared" ca="1" si="258"/>
        <v>6.9946612421180738</v>
      </c>
      <c r="E785">
        <f t="shared" ca="1" si="255"/>
        <v>7.0006470162123069</v>
      </c>
      <c r="F785">
        <f t="shared" ca="1" si="256"/>
        <v>1413</v>
      </c>
      <c r="G785">
        <f t="shared" ca="1" si="257"/>
        <v>1414</v>
      </c>
      <c r="M785" s="280">
        <v>815</v>
      </c>
      <c r="N785" s="280">
        <f t="shared" si="259"/>
        <v>3.5964416154064707</v>
      </c>
      <c r="AK785">
        <f t="shared" si="260"/>
        <v>-9.1941659999999995E-2</v>
      </c>
      <c r="AL785">
        <f t="shared" si="261"/>
        <v>2.2301554050000001</v>
      </c>
      <c r="AM785">
        <f t="shared" si="262"/>
        <v>2.8520566114749997</v>
      </c>
      <c r="AN785">
        <f t="shared" si="263"/>
        <v>-2.3804865755803752</v>
      </c>
      <c r="AO785">
        <f t="shared" si="264"/>
        <v>1.4824579351953613</v>
      </c>
      <c r="AP785">
        <f t="shared" si="265"/>
        <v>-0.68426607101216463</v>
      </c>
      <c r="AQ785">
        <f t="shared" si="266"/>
        <v>0.23396892761171234</v>
      </c>
      <c r="AR785">
        <f t="shared" si="267"/>
        <v>-5.0297639636588842E-2</v>
      </c>
      <c r="AS785">
        <f t="shared" si="268"/>
        <v>4.7946823535263217E-3</v>
      </c>
      <c r="BJ785">
        <f t="shared" si="269"/>
        <v>1.2716149999999999</v>
      </c>
      <c r="BK785">
        <f t="shared" si="270"/>
        <v>1.4052515249999999</v>
      </c>
      <c r="BL785">
        <f t="shared" si="271"/>
        <v>1.3636432973999997</v>
      </c>
      <c r="BM785">
        <f t="shared" si="272"/>
        <v>-0.15311020385607502</v>
      </c>
      <c r="BN785">
        <f t="shared" si="273"/>
        <v>5.4632231843707436E-4</v>
      </c>
    </row>
    <row r="786" spans="1:66" ht="15">
      <c r="A786" s="32">
        <v>7</v>
      </c>
      <c r="B786" s="33">
        <f t="shared" ca="1" si="253"/>
        <v>1413.8919076794211</v>
      </c>
      <c r="C786">
        <f t="shared" si="254"/>
        <v>1382</v>
      </c>
      <c r="D786">
        <f t="shared" ca="1" si="258"/>
        <v>6.9946612421180738</v>
      </c>
      <c r="E786">
        <f t="shared" ca="1" si="255"/>
        <v>7.0006470162123069</v>
      </c>
      <c r="F786">
        <f t="shared" ca="1" si="256"/>
        <v>1413</v>
      </c>
      <c r="G786">
        <f t="shared" ca="1" si="257"/>
        <v>1414</v>
      </c>
      <c r="M786" s="280">
        <v>816</v>
      </c>
      <c r="N786" s="280">
        <f t="shared" si="259"/>
        <v>3.6018303606711033</v>
      </c>
      <c r="AK786">
        <f t="shared" si="260"/>
        <v>-9.1941659999999995E-2</v>
      </c>
      <c r="AL786">
        <f t="shared" si="261"/>
        <v>2.2328917920000002</v>
      </c>
      <c r="AM786">
        <f t="shared" si="262"/>
        <v>2.8590598172159996</v>
      </c>
      <c r="AN786">
        <f t="shared" si="263"/>
        <v>-2.3892598588170242</v>
      </c>
      <c r="AO786">
        <f t="shared" si="264"/>
        <v>1.489747204485808</v>
      </c>
      <c r="AP786">
        <f t="shared" si="265"/>
        <v>-0.68847433673709146</v>
      </c>
      <c r="AQ786">
        <f t="shared" si="266"/>
        <v>0.23569669054865455</v>
      </c>
      <c r="AR786">
        <f t="shared" si="267"/>
        <v>-5.0731237359096612E-2</v>
      </c>
      <c r="AS786">
        <f t="shared" si="268"/>
        <v>4.8419493338526355E-3</v>
      </c>
      <c r="BJ786">
        <f t="shared" si="269"/>
        <v>1.2716149999999999</v>
      </c>
      <c r="BK786">
        <f t="shared" si="270"/>
        <v>1.4069757599999999</v>
      </c>
      <c r="BL786">
        <f t="shared" si="271"/>
        <v>1.3669917143039998</v>
      </c>
      <c r="BM786">
        <f t="shared" si="272"/>
        <v>-0.15367449150996482</v>
      </c>
      <c r="BN786">
        <f t="shared" si="273"/>
        <v>5.490085939825214E-4</v>
      </c>
    </row>
    <row r="787" spans="1:66" ht="15">
      <c r="A787" s="32">
        <v>7</v>
      </c>
      <c r="B787" s="33">
        <f t="shared" ca="1" si="253"/>
        <v>1413.8919076794211</v>
      </c>
      <c r="C787">
        <f t="shared" si="254"/>
        <v>1382</v>
      </c>
      <c r="D787">
        <f t="shared" ca="1" si="258"/>
        <v>6.9946612421180738</v>
      </c>
      <c r="E787">
        <f t="shared" ca="1" si="255"/>
        <v>7.0006470162123069</v>
      </c>
      <c r="F787">
        <f t="shared" ca="1" si="256"/>
        <v>1413</v>
      </c>
      <c r="G787">
        <f t="shared" ca="1" si="257"/>
        <v>1414</v>
      </c>
      <c r="M787" s="280">
        <v>817</v>
      </c>
      <c r="N787" s="280">
        <f t="shared" si="259"/>
        <v>3.6072201592844313</v>
      </c>
      <c r="AK787">
        <f t="shared" si="260"/>
        <v>-9.1941659999999995E-2</v>
      </c>
      <c r="AL787">
        <f t="shared" si="261"/>
        <v>2.2356281790000003</v>
      </c>
      <c r="AM787">
        <f t="shared" si="262"/>
        <v>2.8660716105789996</v>
      </c>
      <c r="AN787">
        <f t="shared" si="263"/>
        <v>-2.3980546715722975</v>
      </c>
      <c r="AO787">
        <f t="shared" si="264"/>
        <v>1.4970633218799418</v>
      </c>
      <c r="AP787">
        <f t="shared" si="265"/>
        <v>-0.69270328185377028</v>
      </c>
      <c r="AQ787">
        <f t="shared" si="266"/>
        <v>0.23743507276564496</v>
      </c>
      <c r="AR787">
        <f t="shared" si="267"/>
        <v>-5.1168035048717919E-2</v>
      </c>
      <c r="AS787">
        <f t="shared" si="268"/>
        <v>4.8896235346301328E-3</v>
      </c>
      <c r="BJ787">
        <f t="shared" si="269"/>
        <v>1.2716149999999999</v>
      </c>
      <c r="BK787">
        <f t="shared" si="270"/>
        <v>1.4086999949999999</v>
      </c>
      <c r="BL787">
        <f t="shared" si="271"/>
        <v>1.3703442371759997</v>
      </c>
      <c r="BM787">
        <f t="shared" si="272"/>
        <v>-0.15424016391813941</v>
      </c>
      <c r="BN787">
        <f t="shared" si="273"/>
        <v>5.5170476371646678E-4</v>
      </c>
    </row>
    <row r="788" spans="1:66" ht="15">
      <c r="A788" s="32">
        <v>7</v>
      </c>
      <c r="B788" s="33">
        <f t="shared" ca="1" si="253"/>
        <v>1413.8919076794211</v>
      </c>
      <c r="C788">
        <f t="shared" si="254"/>
        <v>1382</v>
      </c>
      <c r="D788">
        <f t="shared" ca="1" si="258"/>
        <v>6.9946612421180738</v>
      </c>
      <c r="E788">
        <f t="shared" ca="1" si="255"/>
        <v>7.0006470162123069</v>
      </c>
      <c r="F788">
        <f t="shared" ca="1" si="256"/>
        <v>1413</v>
      </c>
      <c r="G788">
        <f t="shared" ca="1" si="257"/>
        <v>1414</v>
      </c>
      <c r="M788" s="280">
        <v>818</v>
      </c>
      <c r="N788" s="280">
        <f t="shared" si="259"/>
        <v>3.6126110100851143</v>
      </c>
      <c r="AK788">
        <f t="shared" si="260"/>
        <v>-9.1941659999999995E-2</v>
      </c>
      <c r="AL788">
        <f t="shared" si="261"/>
        <v>2.2383645660000004</v>
      </c>
      <c r="AM788">
        <f t="shared" si="262"/>
        <v>2.8730919915639999</v>
      </c>
      <c r="AN788">
        <f t="shared" si="263"/>
        <v>-2.4068710402304085</v>
      </c>
      <c r="AO788">
        <f t="shared" si="264"/>
        <v>1.5044063532222427</v>
      </c>
      <c r="AP788">
        <f t="shared" si="265"/>
        <v>-0.69695298248254722</v>
      </c>
      <c r="AQ788">
        <f t="shared" si="266"/>
        <v>0.23918412641370668</v>
      </c>
      <c r="AR788">
        <f t="shared" si="267"/>
        <v>-5.160805236119155E-2</v>
      </c>
      <c r="AS788">
        <f t="shared" si="268"/>
        <v>4.9377079593116886E-3</v>
      </c>
      <c r="BJ788">
        <f t="shared" si="269"/>
        <v>1.2716149999999999</v>
      </c>
      <c r="BK788">
        <f t="shared" si="270"/>
        <v>1.4104242300000001</v>
      </c>
      <c r="BL788">
        <f t="shared" si="271"/>
        <v>1.3737008660159997</v>
      </c>
      <c r="BM788">
        <f t="shared" si="272"/>
        <v>-0.15480722277760162</v>
      </c>
      <c r="BN788">
        <f t="shared" si="273"/>
        <v>5.5441085190422595E-4</v>
      </c>
    </row>
    <row r="789" spans="1:66" ht="15">
      <c r="A789" s="32">
        <v>7</v>
      </c>
      <c r="B789" s="33">
        <f t="shared" ca="1" si="253"/>
        <v>1413.8919076794211</v>
      </c>
      <c r="C789">
        <f t="shared" si="254"/>
        <v>1382</v>
      </c>
      <c r="D789">
        <f t="shared" ca="1" si="258"/>
        <v>6.9946612421180738</v>
      </c>
      <c r="E789">
        <f t="shared" ca="1" si="255"/>
        <v>7.0006470162123069</v>
      </c>
      <c r="F789">
        <f t="shared" ca="1" si="256"/>
        <v>1413</v>
      </c>
      <c r="G789">
        <f t="shared" ca="1" si="257"/>
        <v>1414</v>
      </c>
      <c r="M789" s="280">
        <v>819</v>
      </c>
      <c r="N789" s="280">
        <f t="shared" si="259"/>
        <v>3.618002911919699</v>
      </c>
      <c r="AK789">
        <f t="shared" si="260"/>
        <v>-9.1941659999999995E-2</v>
      </c>
      <c r="AL789">
        <f t="shared" si="261"/>
        <v>2.2411009530000001</v>
      </c>
      <c r="AM789">
        <f t="shared" si="262"/>
        <v>2.8801209601709998</v>
      </c>
      <c r="AN789">
        <f t="shared" si="263"/>
        <v>-2.4157089911755714</v>
      </c>
      <c r="AO789">
        <f t="shared" si="264"/>
        <v>1.5117763644378337</v>
      </c>
      <c r="AP789">
        <f t="shared" si="265"/>
        <v>-0.70122351493033763</v>
      </c>
      <c r="AQ789">
        <f t="shared" si="266"/>
        <v>0.2409439038357119</v>
      </c>
      <c r="AR789">
        <f t="shared" si="267"/>
        <v>-5.2051309048725881E-2</v>
      </c>
      <c r="AS789">
        <f t="shared" si="268"/>
        <v>4.9862056297874961E-3</v>
      </c>
      <c r="BJ789">
        <f t="shared" si="269"/>
        <v>1.2716149999999999</v>
      </c>
      <c r="BK789">
        <f t="shared" si="270"/>
        <v>1.412148465</v>
      </c>
      <c r="BL789">
        <f t="shared" si="271"/>
        <v>1.3770616008239998</v>
      </c>
      <c r="BM789">
        <f t="shared" si="272"/>
        <v>-0.15537566978535422</v>
      </c>
      <c r="BN789">
        <f t="shared" si="273"/>
        <v>5.5712688284083279E-4</v>
      </c>
    </row>
    <row r="790" spans="1:66" ht="15">
      <c r="A790" s="32">
        <v>7</v>
      </c>
      <c r="B790" s="33">
        <f t="shared" ca="1" si="253"/>
        <v>1413.8919076794211</v>
      </c>
      <c r="C790">
        <f t="shared" si="254"/>
        <v>1382</v>
      </c>
      <c r="D790">
        <f t="shared" ca="1" si="258"/>
        <v>6.9946612421180738</v>
      </c>
      <c r="E790">
        <f t="shared" ca="1" si="255"/>
        <v>7.0006470162123069</v>
      </c>
      <c r="F790">
        <f t="shared" ca="1" si="256"/>
        <v>1413</v>
      </c>
      <c r="G790">
        <f t="shared" ca="1" si="257"/>
        <v>1414</v>
      </c>
      <c r="M790" s="280">
        <v>820</v>
      </c>
      <c r="N790" s="280">
        <f t="shared" si="259"/>
        <v>3.6233958636425987</v>
      </c>
      <c r="AK790">
        <f t="shared" si="260"/>
        <v>-9.1941659999999995E-2</v>
      </c>
      <c r="AL790">
        <f t="shared" si="261"/>
        <v>2.2438373400000002</v>
      </c>
      <c r="AM790">
        <f t="shared" si="262"/>
        <v>2.8871585163999995</v>
      </c>
      <c r="AN790">
        <f t="shared" si="263"/>
        <v>-2.4245685507920003</v>
      </c>
      <c r="AO790">
        <f t="shared" si="264"/>
        <v>1.5191734215324799</v>
      </c>
      <c r="AP790">
        <f t="shared" si="265"/>
        <v>-0.70551495569085443</v>
      </c>
      <c r="AQ790">
        <f t="shared" si="266"/>
        <v>0.24271445756685164</v>
      </c>
      <c r="AR790">
        <f t="shared" si="267"/>
        <v>-5.2497824960353552E-2</v>
      </c>
      <c r="AS790">
        <f t="shared" si="268"/>
        <v>5.0351195864755012E-3</v>
      </c>
      <c r="BJ790">
        <f t="shared" si="269"/>
        <v>1.2716149999999999</v>
      </c>
      <c r="BK790">
        <f t="shared" si="270"/>
        <v>1.4138727</v>
      </c>
      <c r="BL790">
        <f t="shared" si="271"/>
        <v>1.3804264415999998</v>
      </c>
      <c r="BM790">
        <f t="shared" si="272"/>
        <v>-0.15594550663840001</v>
      </c>
      <c r="BN790">
        <f t="shared" si="273"/>
        <v>5.5985288085104001E-4</v>
      </c>
    </row>
    <row r="791" spans="1:66" ht="15">
      <c r="A791" s="32">
        <v>7</v>
      </c>
      <c r="B791" s="33">
        <f t="shared" ca="1" si="253"/>
        <v>1413.8919076794211</v>
      </c>
      <c r="C791">
        <f t="shared" si="254"/>
        <v>1382</v>
      </c>
      <c r="D791">
        <f t="shared" ca="1" si="258"/>
        <v>6.9946612421180738</v>
      </c>
      <c r="E791">
        <f t="shared" ca="1" si="255"/>
        <v>7.0006470162123069</v>
      </c>
      <c r="F791">
        <f t="shared" ca="1" si="256"/>
        <v>1413</v>
      </c>
      <c r="G791">
        <f t="shared" ca="1" si="257"/>
        <v>1414</v>
      </c>
      <c r="M791" s="280">
        <v>821</v>
      </c>
      <c r="N791" s="280">
        <f t="shared" si="259"/>
        <v>3.6287898641160736</v>
      </c>
      <c r="AK791">
        <f t="shared" si="260"/>
        <v>-9.1941659999999995E-2</v>
      </c>
      <c r="AL791">
        <f t="shared" si="261"/>
        <v>2.2465737270000004</v>
      </c>
      <c r="AM791">
        <f t="shared" si="262"/>
        <v>2.8942046602509999</v>
      </c>
      <c r="AN791">
        <f t="shared" si="263"/>
        <v>-2.4334497454639092</v>
      </c>
      <c r="AO791">
        <f t="shared" si="264"/>
        <v>1.5265975905925886</v>
      </c>
      <c r="AP791">
        <f t="shared" si="265"/>
        <v>-0.70982738144483704</v>
      </c>
      <c r="AQ791">
        <f t="shared" si="266"/>
        <v>0.24449584033510624</v>
      </c>
      <c r="AR791">
        <f t="shared" si="267"/>
        <v>-5.2947620042287008E-2</v>
      </c>
      <c r="AS791">
        <f t="shared" si="268"/>
        <v>5.0844528884121717E-3</v>
      </c>
      <c r="BJ791">
        <f t="shared" si="269"/>
        <v>1.2716149999999999</v>
      </c>
      <c r="BK791">
        <f t="shared" si="270"/>
        <v>1.4155969349999999</v>
      </c>
      <c r="BL791">
        <f t="shared" si="271"/>
        <v>1.3837953883439997</v>
      </c>
      <c r="BM791">
        <f t="shared" si="272"/>
        <v>-0.15651673503374181</v>
      </c>
      <c r="BN791">
        <f t="shared" si="273"/>
        <v>5.6258887028931906E-4</v>
      </c>
    </row>
    <row r="792" spans="1:66" ht="15">
      <c r="A792" s="32">
        <v>7</v>
      </c>
      <c r="B792" s="33">
        <f t="shared" ca="1" si="253"/>
        <v>1413.8919076794211</v>
      </c>
      <c r="C792">
        <f t="shared" si="254"/>
        <v>1382</v>
      </c>
      <c r="D792">
        <f t="shared" ca="1" si="258"/>
        <v>6.9946612421180738</v>
      </c>
      <c r="E792">
        <f t="shared" ca="1" si="255"/>
        <v>7.0006470162123069</v>
      </c>
      <c r="F792">
        <f t="shared" ca="1" si="256"/>
        <v>1413</v>
      </c>
      <c r="G792">
        <f t="shared" ca="1" si="257"/>
        <v>1414</v>
      </c>
      <c r="M792" s="280">
        <v>822</v>
      </c>
      <c r="N792" s="280">
        <f t="shared" si="259"/>
        <v>3.6341849122102041</v>
      </c>
      <c r="AK792">
        <f t="shared" si="260"/>
        <v>-9.1941659999999995E-2</v>
      </c>
      <c r="AL792">
        <f t="shared" si="261"/>
        <v>2.249310114</v>
      </c>
      <c r="AM792">
        <f t="shared" si="262"/>
        <v>2.9012593917239995</v>
      </c>
      <c r="AN792">
        <f t="shared" si="263"/>
        <v>-2.4423526015755121</v>
      </c>
      <c r="AO792">
        <f t="shared" si="264"/>
        <v>1.5340489377852098</v>
      </c>
      <c r="AP792">
        <f t="shared" si="265"/>
        <v>-0.71416086906027876</v>
      </c>
      <c r="AQ792">
        <f t="shared" si="266"/>
        <v>0.24628810506171647</v>
      </c>
      <c r="AR792">
        <f t="shared" si="267"/>
        <v>-5.3400714338274875E-2</v>
      </c>
      <c r="AS792">
        <f t="shared" si="268"/>
        <v>5.1342086133435941E-3</v>
      </c>
      <c r="BJ792">
        <f t="shared" si="269"/>
        <v>1.2716149999999999</v>
      </c>
      <c r="BK792">
        <f t="shared" si="270"/>
        <v>1.4173211699999999</v>
      </c>
      <c r="BL792">
        <f t="shared" si="271"/>
        <v>1.3871684410559997</v>
      </c>
      <c r="BM792">
        <f t="shared" si="272"/>
        <v>-0.15708935666838242</v>
      </c>
      <c r="BN792">
        <f t="shared" si="273"/>
        <v>5.6533487553985982E-4</v>
      </c>
    </row>
    <row r="793" spans="1:66" ht="15">
      <c r="A793" s="32">
        <v>7</v>
      </c>
      <c r="B793" s="33">
        <f t="shared" ca="1" si="253"/>
        <v>1413.8919076794211</v>
      </c>
      <c r="C793">
        <f t="shared" si="254"/>
        <v>1382</v>
      </c>
      <c r="D793">
        <f t="shared" ca="1" si="258"/>
        <v>6.9946612421180738</v>
      </c>
      <c r="E793">
        <f t="shared" ca="1" si="255"/>
        <v>7.0006470162123069</v>
      </c>
      <c r="F793">
        <f t="shared" ca="1" si="256"/>
        <v>1413</v>
      </c>
      <c r="G793">
        <f t="shared" ca="1" si="257"/>
        <v>1414</v>
      </c>
      <c r="M793" s="280">
        <v>823</v>
      </c>
      <c r="N793" s="280">
        <f t="shared" si="259"/>
        <v>3.6395810068028691</v>
      </c>
      <c r="AK793">
        <f t="shared" si="260"/>
        <v>-9.1941659999999995E-2</v>
      </c>
      <c r="AL793">
        <f t="shared" si="261"/>
        <v>2.2520465010000001</v>
      </c>
      <c r="AM793">
        <f t="shared" si="262"/>
        <v>2.9083227108189997</v>
      </c>
      <c r="AN793">
        <f t="shared" si="263"/>
        <v>-2.4512771455110234</v>
      </c>
      <c r="AO793">
        <f t="shared" si="264"/>
        <v>1.5415275293580355</v>
      </c>
      <c r="AP793">
        <f t="shared" si="265"/>
        <v>-0.71851549559265604</v>
      </c>
      <c r="AQ793">
        <f t="shared" si="266"/>
        <v>0.24809130486165523</v>
      </c>
      <c r="AR793">
        <f t="shared" si="267"/>
        <v>-5.3857127989959279E-2</v>
      </c>
      <c r="AS793">
        <f t="shared" si="268"/>
        <v>5.1843898578169071E-3</v>
      </c>
      <c r="BJ793">
        <f t="shared" si="269"/>
        <v>1.2716149999999999</v>
      </c>
      <c r="BK793">
        <f t="shared" si="270"/>
        <v>1.4190454049999999</v>
      </c>
      <c r="BL793">
        <f t="shared" si="271"/>
        <v>1.3905455997359997</v>
      </c>
      <c r="BM793">
        <f t="shared" si="272"/>
        <v>-0.15766337323932461</v>
      </c>
      <c r="BN793">
        <f t="shared" si="273"/>
        <v>5.6809092101657121E-4</v>
      </c>
    </row>
    <row r="794" spans="1:66" ht="15">
      <c r="A794" s="32">
        <v>7</v>
      </c>
      <c r="B794" s="33">
        <f t="shared" ca="1" si="253"/>
        <v>1413.8919076794211</v>
      </c>
      <c r="C794">
        <f t="shared" si="254"/>
        <v>1382</v>
      </c>
      <c r="D794">
        <f t="shared" ca="1" si="258"/>
        <v>6.9946612421180738</v>
      </c>
      <c r="E794">
        <f t="shared" ca="1" si="255"/>
        <v>7.0006470162123069</v>
      </c>
      <c r="F794">
        <f t="shared" ca="1" si="256"/>
        <v>1413</v>
      </c>
      <c r="G794">
        <f t="shared" ca="1" si="257"/>
        <v>1414</v>
      </c>
      <c r="M794" s="280">
        <v>824</v>
      </c>
      <c r="N794" s="280">
        <f t="shared" si="259"/>
        <v>3.6449781467797258</v>
      </c>
      <c r="AK794">
        <f t="shared" si="260"/>
        <v>-9.1941659999999995E-2</v>
      </c>
      <c r="AL794">
        <f t="shared" si="261"/>
        <v>2.2547828880000003</v>
      </c>
      <c r="AM794">
        <f t="shared" si="262"/>
        <v>2.9153946175359997</v>
      </c>
      <c r="AN794">
        <f t="shared" si="263"/>
        <v>-2.4602234036546564</v>
      </c>
      <c r="AO794">
        <f t="shared" si="264"/>
        <v>1.5490334316394003</v>
      </c>
      <c r="AP794">
        <f t="shared" si="265"/>
        <v>-0.72289133828515617</v>
      </c>
      <c r="AQ794">
        <f t="shared" si="266"/>
        <v>0.24990549304409967</v>
      </c>
      <c r="AR794">
        <f t="shared" si="267"/>
        <v>-5.4316881237233945E-2</v>
      </c>
      <c r="AS794">
        <f t="shared" si="268"/>
        <v>5.2349997372720695E-3</v>
      </c>
      <c r="BJ794">
        <f t="shared" si="269"/>
        <v>1.2716149999999999</v>
      </c>
      <c r="BK794">
        <f t="shared" si="270"/>
        <v>1.4207696400000001</v>
      </c>
      <c r="BL794">
        <f t="shared" si="271"/>
        <v>1.3939268643839997</v>
      </c>
      <c r="BM794">
        <f t="shared" si="272"/>
        <v>-0.1582387864435712</v>
      </c>
      <c r="BN794">
        <f t="shared" si="273"/>
        <v>5.7085703116308071E-4</v>
      </c>
    </row>
    <row r="795" spans="1:66" ht="15">
      <c r="A795" s="32">
        <v>7</v>
      </c>
      <c r="B795" s="33">
        <f t="shared" ca="1" si="253"/>
        <v>1413.8919076794211</v>
      </c>
      <c r="C795">
        <f t="shared" si="254"/>
        <v>1382</v>
      </c>
      <c r="D795">
        <f t="shared" ca="1" si="258"/>
        <v>6.9946612421180738</v>
      </c>
      <c r="E795">
        <f t="shared" ca="1" si="255"/>
        <v>7.0006470162123069</v>
      </c>
      <c r="F795">
        <f t="shared" ca="1" si="256"/>
        <v>1413</v>
      </c>
      <c r="G795">
        <f t="shared" ca="1" si="257"/>
        <v>1414</v>
      </c>
      <c r="M795" s="280">
        <v>825</v>
      </c>
      <c r="N795" s="280">
        <f t="shared" si="259"/>
        <v>3.650376331034185</v>
      </c>
      <c r="AK795">
        <f t="shared" si="260"/>
        <v>-9.1941659999999995E-2</v>
      </c>
      <c r="AL795">
        <f t="shared" si="261"/>
        <v>2.2575192750000004</v>
      </c>
      <c r="AM795">
        <f t="shared" si="262"/>
        <v>2.9224751118749999</v>
      </c>
      <c r="AN795">
        <f t="shared" si="263"/>
        <v>-2.4691914023906252</v>
      </c>
      <c r="AO795">
        <f t="shared" si="264"/>
        <v>1.5565667110382813</v>
      </c>
      <c r="AP795">
        <f t="shared" si="265"/>
        <v>-0.72728847456890633</v>
      </c>
      <c r="AQ795">
        <f t="shared" si="266"/>
        <v>0.25173072311290418</v>
      </c>
      <c r="AR795">
        <f t="shared" si="267"/>
        <v>-5.4779994418603255E-2</v>
      </c>
      <c r="AS795">
        <f t="shared" si="268"/>
        <v>5.2860413861339686E-3</v>
      </c>
      <c r="BJ795">
        <f t="shared" si="269"/>
        <v>1.2716149999999999</v>
      </c>
      <c r="BK795">
        <f t="shared" si="270"/>
        <v>1.422493875</v>
      </c>
      <c r="BL795">
        <f t="shared" si="271"/>
        <v>1.3973122349999998</v>
      </c>
      <c r="BM795">
        <f t="shared" si="272"/>
        <v>-0.158815597978125</v>
      </c>
      <c r="BN795">
        <f t="shared" si="273"/>
        <v>5.7363323045273441E-4</v>
      </c>
    </row>
    <row r="796" spans="1:66" ht="15">
      <c r="A796" s="32">
        <v>7</v>
      </c>
      <c r="B796" s="33">
        <f t="shared" ca="1" si="253"/>
        <v>1413.8919076794211</v>
      </c>
      <c r="C796">
        <f t="shared" si="254"/>
        <v>1382</v>
      </c>
      <c r="D796">
        <f t="shared" ca="1" si="258"/>
        <v>6.9946612421180738</v>
      </c>
      <c r="E796">
        <f t="shared" ca="1" si="255"/>
        <v>7.0006470162123069</v>
      </c>
      <c r="F796">
        <f t="shared" ca="1" si="256"/>
        <v>1413</v>
      </c>
      <c r="G796">
        <f t="shared" ca="1" si="257"/>
        <v>1414</v>
      </c>
      <c r="M796" s="280">
        <v>826</v>
      </c>
      <c r="N796" s="280">
        <f t="shared" si="259"/>
        <v>3.6557755584673868</v>
      </c>
      <c r="AK796">
        <f t="shared" si="260"/>
        <v>-9.1941659999999995E-2</v>
      </c>
      <c r="AL796">
        <f t="shared" si="261"/>
        <v>2.2602556620000001</v>
      </c>
      <c r="AM796">
        <f t="shared" si="262"/>
        <v>2.9295641938359998</v>
      </c>
      <c r="AN796">
        <f t="shared" si="263"/>
        <v>-2.4781811681031445</v>
      </c>
      <c r="AO796">
        <f t="shared" si="264"/>
        <v>1.5641274340442972</v>
      </c>
      <c r="AP796">
        <f t="shared" si="265"/>
        <v>-0.73170698206320117</v>
      </c>
      <c r="AQ796">
        <f t="shared" si="266"/>
        <v>0.25356704876707359</v>
      </c>
      <c r="AR796">
        <f t="shared" si="267"/>
        <v>-5.5246487971542108E-2</v>
      </c>
      <c r="AS796">
        <f t="shared" si="268"/>
        <v>5.3375179579048517E-3</v>
      </c>
      <c r="BJ796">
        <f t="shared" si="269"/>
        <v>1.2716149999999999</v>
      </c>
      <c r="BK796">
        <f t="shared" si="270"/>
        <v>1.42421811</v>
      </c>
      <c r="BL796">
        <f t="shared" si="271"/>
        <v>1.4007017115839997</v>
      </c>
      <c r="BM796">
        <f t="shared" si="272"/>
        <v>-0.1593938095399888</v>
      </c>
      <c r="BN796">
        <f t="shared" si="273"/>
        <v>5.7641954338859714E-4</v>
      </c>
    </row>
    <row r="797" spans="1:66" ht="15">
      <c r="A797" s="32">
        <v>7</v>
      </c>
      <c r="B797" s="33">
        <f t="shared" ca="1" si="253"/>
        <v>1413.8919076794211</v>
      </c>
      <c r="C797">
        <f t="shared" si="254"/>
        <v>1382</v>
      </c>
      <c r="D797">
        <f t="shared" ca="1" si="258"/>
        <v>6.9946612421180738</v>
      </c>
      <c r="E797">
        <f t="shared" ca="1" si="255"/>
        <v>7.0006470162123069</v>
      </c>
      <c r="F797">
        <f t="shared" ca="1" si="256"/>
        <v>1413</v>
      </c>
      <c r="G797">
        <f t="shared" ca="1" si="257"/>
        <v>1414</v>
      </c>
      <c r="M797" s="280">
        <v>827</v>
      </c>
      <c r="N797" s="280">
        <f t="shared" si="259"/>
        <v>3.6611758279881892</v>
      </c>
      <c r="AK797">
        <f t="shared" si="260"/>
        <v>-9.1941659999999995E-2</v>
      </c>
      <c r="AL797">
        <f t="shared" si="261"/>
        <v>2.2629920490000002</v>
      </c>
      <c r="AM797">
        <f t="shared" si="262"/>
        <v>2.9366618634189998</v>
      </c>
      <c r="AN797">
        <f t="shared" si="263"/>
        <v>-2.4871927271764274</v>
      </c>
      <c r="AO797">
        <f t="shared" si="264"/>
        <v>1.5717156672277099</v>
      </c>
      <c r="AP797">
        <f t="shared" si="265"/>
        <v>-0.73614693857573155</v>
      </c>
      <c r="AQ797">
        <f t="shared" si="266"/>
        <v>0.25541452390123709</v>
      </c>
      <c r="AR797">
        <f t="shared" si="267"/>
        <v>-5.5716382432856711E-2</v>
      </c>
      <c r="AS797">
        <f t="shared" si="268"/>
        <v>5.3894326252571087E-3</v>
      </c>
      <c r="BJ797">
        <f t="shared" si="269"/>
        <v>1.2716149999999999</v>
      </c>
      <c r="BK797">
        <f t="shared" si="270"/>
        <v>1.4259423449999999</v>
      </c>
      <c r="BL797">
        <f t="shared" si="271"/>
        <v>1.4040952941359996</v>
      </c>
      <c r="BM797">
        <f t="shared" si="272"/>
        <v>-0.15997342282616542</v>
      </c>
      <c r="BN797">
        <f t="shared" si="273"/>
        <v>5.7921599450345247E-4</v>
      </c>
    </row>
    <row r="798" spans="1:66" ht="15">
      <c r="A798" s="32">
        <v>7</v>
      </c>
      <c r="B798" s="33">
        <f t="shared" ca="1" si="253"/>
        <v>1413.8919076794211</v>
      </c>
      <c r="C798">
        <f t="shared" si="254"/>
        <v>1382</v>
      </c>
      <c r="D798">
        <f t="shared" ca="1" si="258"/>
        <v>6.9946612421180738</v>
      </c>
      <c r="E798">
        <f t="shared" ca="1" si="255"/>
        <v>7.0006470162123069</v>
      </c>
      <c r="F798">
        <f t="shared" ca="1" si="256"/>
        <v>1413</v>
      </c>
      <c r="G798">
        <f t="shared" ca="1" si="257"/>
        <v>1414</v>
      </c>
      <c r="M798" s="280">
        <v>828</v>
      </c>
      <c r="N798" s="280">
        <f t="shared" si="259"/>
        <v>3.6665771385131252</v>
      </c>
      <c r="AK798">
        <f t="shared" si="260"/>
        <v>-9.1941659999999995E-2</v>
      </c>
      <c r="AL798">
        <f t="shared" si="261"/>
        <v>2.2657284360000003</v>
      </c>
      <c r="AM798">
        <f t="shared" si="262"/>
        <v>2.9437681206239996</v>
      </c>
      <c r="AN798">
        <f t="shared" si="263"/>
        <v>-2.4962261059946882</v>
      </c>
      <c r="AO798">
        <f t="shared" si="264"/>
        <v>1.5793314772394234</v>
      </c>
      <c r="AP798">
        <f t="shared" si="265"/>
        <v>-0.7406084221028133</v>
      </c>
      <c r="AQ798">
        <f t="shared" si="266"/>
        <v>0.25727320260612296</v>
      </c>
      <c r="AR798">
        <f t="shared" si="267"/>
        <v>-5.6189698439046212E-2</v>
      </c>
      <c r="AS798">
        <f t="shared" si="268"/>
        <v>5.44178858012639E-3</v>
      </c>
      <c r="BJ798">
        <f t="shared" si="269"/>
        <v>1.2716149999999999</v>
      </c>
      <c r="BK798">
        <f t="shared" si="270"/>
        <v>1.4276665799999999</v>
      </c>
      <c r="BL798">
        <f t="shared" si="271"/>
        <v>1.4074929826559996</v>
      </c>
      <c r="BM798">
        <f t="shared" si="272"/>
        <v>-0.16055443953365761</v>
      </c>
      <c r="BN798">
        <f t="shared" si="273"/>
        <v>5.820226083598026E-4</v>
      </c>
    </row>
    <row r="799" spans="1:66" ht="15">
      <c r="A799" s="32">
        <v>7</v>
      </c>
      <c r="B799" s="33">
        <f t="shared" ca="1" si="253"/>
        <v>1413.8919076794211</v>
      </c>
      <c r="C799">
        <f t="shared" si="254"/>
        <v>1382</v>
      </c>
      <c r="D799">
        <f t="shared" ca="1" si="258"/>
        <v>6.9946612421180738</v>
      </c>
      <c r="E799">
        <f t="shared" ca="1" si="255"/>
        <v>7.0006470162123069</v>
      </c>
      <c r="F799">
        <f t="shared" ca="1" si="256"/>
        <v>1413</v>
      </c>
      <c r="G799">
        <f t="shared" ca="1" si="257"/>
        <v>1414</v>
      </c>
      <c r="M799" s="280">
        <v>829</v>
      </c>
      <c r="N799" s="280">
        <f t="shared" si="259"/>
        <v>3.6719794889664006</v>
      </c>
      <c r="AK799">
        <f t="shared" si="260"/>
        <v>-9.1941659999999995E-2</v>
      </c>
      <c r="AL799">
        <f t="shared" si="261"/>
        <v>2.2684648230000004</v>
      </c>
      <c r="AM799">
        <f t="shared" si="262"/>
        <v>2.9508829654509996</v>
      </c>
      <c r="AN799">
        <f t="shared" si="263"/>
        <v>-2.5052813309421413</v>
      </c>
      <c r="AO799">
        <f t="shared" si="264"/>
        <v>1.586974930810984</v>
      </c>
      <c r="AP799">
        <f t="shared" si="265"/>
        <v>-0.74509151082961478</v>
      </c>
      <c r="AQ799">
        <f t="shared" si="266"/>
        <v>0.25914313916903359</v>
      </c>
      <c r="AR799">
        <f t="shared" si="267"/>
        <v>-5.6666456726665211E-2</v>
      </c>
      <c r="AS799">
        <f t="shared" si="268"/>
        <v>5.494589033805051E-3</v>
      </c>
      <c r="BJ799">
        <f t="shared" si="269"/>
        <v>1.2716149999999999</v>
      </c>
      <c r="BK799">
        <f t="shared" si="270"/>
        <v>1.4293908149999999</v>
      </c>
      <c r="BL799">
        <f t="shared" si="271"/>
        <v>1.4108947771439997</v>
      </c>
      <c r="BM799">
        <f t="shared" si="272"/>
        <v>-0.1611368613594682</v>
      </c>
      <c r="BN799">
        <f t="shared" si="273"/>
        <v>5.848394095498686E-4</v>
      </c>
    </row>
    <row r="800" spans="1:66" ht="15">
      <c r="A800" s="32">
        <v>7</v>
      </c>
      <c r="B800" s="33">
        <f t="shared" ca="1" si="253"/>
        <v>1413.8919076794211</v>
      </c>
      <c r="C800">
        <f t="shared" si="254"/>
        <v>1382</v>
      </c>
      <c r="D800">
        <f t="shared" ca="1" si="258"/>
        <v>6.9946612421180738</v>
      </c>
      <c r="E800">
        <f t="shared" ca="1" si="255"/>
        <v>7.0006470162123069</v>
      </c>
      <c r="F800">
        <f t="shared" ca="1" si="256"/>
        <v>1413</v>
      </c>
      <c r="G800">
        <f t="shared" ca="1" si="257"/>
        <v>1414</v>
      </c>
      <c r="M800" s="280">
        <v>830</v>
      </c>
      <c r="N800" s="280">
        <f t="shared" si="259"/>
        <v>3.6773828782798632</v>
      </c>
      <c r="AK800">
        <f t="shared" si="260"/>
        <v>-9.1941659999999995E-2</v>
      </c>
      <c r="AL800">
        <f t="shared" si="261"/>
        <v>2.2712012100000001</v>
      </c>
      <c r="AM800">
        <f t="shared" si="262"/>
        <v>2.9580063978999998</v>
      </c>
      <c r="AN800">
        <f t="shared" si="263"/>
        <v>-2.5143584284030003</v>
      </c>
      <c r="AO800">
        <f t="shared" si="264"/>
        <v>1.59464609475458</v>
      </c>
      <c r="AP800">
        <f t="shared" si="265"/>
        <v>-0.74959628313038573</v>
      </c>
      <c r="AQ800">
        <f t="shared" si="266"/>
        <v>0.26102438807432105</v>
      </c>
      <c r="AR800">
        <f t="shared" si="267"/>
        <v>-5.7146678132687166E-2</v>
      </c>
      <c r="AS800">
        <f t="shared" si="268"/>
        <v>5.547837217035956E-3</v>
      </c>
      <c r="BJ800">
        <f t="shared" si="269"/>
        <v>1.2716149999999999</v>
      </c>
      <c r="BK800">
        <f t="shared" si="270"/>
        <v>1.4311150500000001</v>
      </c>
      <c r="BL800">
        <f t="shared" si="271"/>
        <v>1.4143006775999998</v>
      </c>
      <c r="BM800">
        <f t="shared" si="272"/>
        <v>-0.16172069000060002</v>
      </c>
      <c r="BN800">
        <f t="shared" si="273"/>
        <v>5.8766642269559004E-4</v>
      </c>
    </row>
    <row r="801" spans="1:66" ht="15">
      <c r="A801" s="32">
        <v>7</v>
      </c>
      <c r="B801" s="33">
        <f t="shared" ca="1" si="253"/>
        <v>1413.8919076794211</v>
      </c>
      <c r="C801">
        <f t="shared" si="254"/>
        <v>1382</v>
      </c>
      <c r="D801">
        <f t="shared" ca="1" si="258"/>
        <v>6.9946612421180738</v>
      </c>
      <c r="E801">
        <f t="shared" ca="1" si="255"/>
        <v>7.0006470162123069</v>
      </c>
      <c r="F801">
        <f t="shared" ca="1" si="256"/>
        <v>1413</v>
      </c>
      <c r="G801">
        <f t="shared" ca="1" si="257"/>
        <v>1414</v>
      </c>
      <c r="M801" s="280">
        <v>831</v>
      </c>
      <c r="N801" s="280">
        <f t="shared" si="259"/>
        <v>3.6827873053929783</v>
      </c>
      <c r="AK801">
        <f t="shared" si="260"/>
        <v>-9.1941659999999995E-2</v>
      </c>
      <c r="AL801">
        <f t="shared" si="261"/>
        <v>2.2739375970000002</v>
      </c>
      <c r="AM801">
        <f t="shared" si="262"/>
        <v>2.9651384179709996</v>
      </c>
      <c r="AN801">
        <f t="shared" si="263"/>
        <v>-2.5234574247614794</v>
      </c>
      <c r="AO801">
        <f t="shared" si="264"/>
        <v>1.6023450359630427</v>
      </c>
      <c r="AP801">
        <f t="shared" si="265"/>
        <v>-0.75412281756868549</v>
      </c>
      <c r="AQ801">
        <f t="shared" si="266"/>
        <v>0.26291700400386347</v>
      </c>
      <c r="AR801">
        <f t="shared" si="267"/>
        <v>-5.7630383594868696E-2</v>
      </c>
      <c r="AS801">
        <f t="shared" si="268"/>
        <v>5.6015363801066058E-3</v>
      </c>
      <c r="BJ801">
        <f t="shared" si="269"/>
        <v>1.2716149999999999</v>
      </c>
      <c r="BK801">
        <f t="shared" si="270"/>
        <v>1.432839285</v>
      </c>
      <c r="BL801">
        <f t="shared" si="271"/>
        <v>1.4177106840239997</v>
      </c>
      <c r="BM801">
        <f t="shared" si="272"/>
        <v>-0.16230592715405581</v>
      </c>
      <c r="BN801">
        <f t="shared" si="273"/>
        <v>5.9050367244862514E-4</v>
      </c>
    </row>
    <row r="802" spans="1:66" ht="15">
      <c r="A802" s="32">
        <v>7</v>
      </c>
      <c r="B802" s="33">
        <f t="shared" ca="1" si="253"/>
        <v>1413.8919076794211</v>
      </c>
      <c r="C802">
        <f t="shared" si="254"/>
        <v>1382</v>
      </c>
      <c r="D802">
        <f t="shared" ca="1" si="258"/>
        <v>6.9946612421180738</v>
      </c>
      <c r="E802">
        <f t="shared" ca="1" si="255"/>
        <v>7.0006470162123069</v>
      </c>
      <c r="F802">
        <f t="shared" ca="1" si="256"/>
        <v>1413</v>
      </c>
      <c r="G802">
        <f t="shared" ca="1" si="257"/>
        <v>1414</v>
      </c>
      <c r="M802" s="280">
        <v>832</v>
      </c>
      <c r="N802" s="280">
        <f t="shared" si="259"/>
        <v>3.6881927692528116</v>
      </c>
      <c r="AK802">
        <f t="shared" si="260"/>
        <v>-9.1941659999999995E-2</v>
      </c>
      <c r="AL802">
        <f t="shared" si="261"/>
        <v>2.2766739840000003</v>
      </c>
      <c r="AM802">
        <f t="shared" si="262"/>
        <v>2.9722790256639997</v>
      </c>
      <c r="AN802">
        <f t="shared" si="263"/>
        <v>-2.5325783464017921</v>
      </c>
      <c r="AO802">
        <f t="shared" si="264"/>
        <v>1.6100718214098453</v>
      </c>
      <c r="AP802">
        <f t="shared" si="265"/>
        <v>-0.75867119289761176</v>
      </c>
      <c r="AQ802">
        <f t="shared" si="266"/>
        <v>0.26482104183754179</v>
      </c>
      <c r="AR802">
        <f t="shared" si="267"/>
        <v>-5.8117594152114663E-2</v>
      </c>
      <c r="AS802">
        <f t="shared" si="268"/>
        <v>5.6556897929436155E-3</v>
      </c>
      <c r="BJ802">
        <f t="shared" si="269"/>
        <v>1.2716149999999999</v>
      </c>
      <c r="BK802">
        <f t="shared" si="270"/>
        <v>1.43456352</v>
      </c>
      <c r="BL802">
        <f t="shared" si="271"/>
        <v>1.4211247964159996</v>
      </c>
      <c r="BM802">
        <f t="shared" si="272"/>
        <v>-0.16289257451683842</v>
      </c>
      <c r="BN802">
        <f t="shared" si="273"/>
        <v>5.9335118349035116E-4</v>
      </c>
    </row>
    <row r="803" spans="1:66" ht="15">
      <c r="A803" s="32">
        <v>7</v>
      </c>
      <c r="B803" s="33">
        <f t="shared" ca="1" si="253"/>
        <v>1413.8919076794211</v>
      </c>
      <c r="C803">
        <f t="shared" si="254"/>
        <v>1382</v>
      </c>
      <c r="D803">
        <f t="shared" ca="1" si="258"/>
        <v>6.9946612421180738</v>
      </c>
      <c r="E803">
        <f t="shared" ca="1" si="255"/>
        <v>7.0006470162123069</v>
      </c>
      <c r="F803">
        <f t="shared" ca="1" si="256"/>
        <v>1413</v>
      </c>
      <c r="G803">
        <f t="shared" ca="1" si="257"/>
        <v>1414</v>
      </c>
      <c r="M803" s="280">
        <v>833</v>
      </c>
      <c r="N803" s="280">
        <f t="shared" si="259"/>
        <v>3.6935992688140029</v>
      </c>
      <c r="AK803">
        <f t="shared" si="260"/>
        <v>-9.1941659999999995E-2</v>
      </c>
      <c r="AL803">
        <f t="shared" si="261"/>
        <v>2.2794103710000004</v>
      </c>
      <c r="AM803">
        <f t="shared" si="262"/>
        <v>2.9794282209789995</v>
      </c>
      <c r="AN803">
        <f t="shared" si="263"/>
        <v>-2.5417212197081533</v>
      </c>
      <c r="AO803">
        <f t="shared" si="264"/>
        <v>1.6178265181491034</v>
      </c>
      <c r="AP803">
        <f t="shared" si="265"/>
        <v>-0.76324148806002801</v>
      </c>
      <c r="AQ803">
        <f t="shared" si="266"/>
        <v>0.26673655665371726</v>
      </c>
      <c r="AR803">
        <f t="shared" si="267"/>
        <v>-5.8608330944844286E-2</v>
      </c>
      <c r="AS803">
        <f t="shared" si="268"/>
        <v>5.7103007452075309E-3</v>
      </c>
      <c r="BJ803">
        <f t="shared" si="269"/>
        <v>1.2716149999999999</v>
      </c>
      <c r="BK803">
        <f t="shared" si="270"/>
        <v>1.4362877549999999</v>
      </c>
      <c r="BL803">
        <f t="shared" si="271"/>
        <v>1.4245430147759996</v>
      </c>
      <c r="BM803">
        <f t="shared" si="272"/>
        <v>-0.1634806337859506</v>
      </c>
      <c r="BN803">
        <f t="shared" si="273"/>
        <v>5.9620898053186358E-4</v>
      </c>
    </row>
    <row r="804" spans="1:66" ht="15">
      <c r="A804" s="32">
        <v>7</v>
      </c>
      <c r="B804" s="33">
        <f t="shared" ca="1" si="253"/>
        <v>1413.8919076794211</v>
      </c>
      <c r="C804">
        <f t="shared" si="254"/>
        <v>1382</v>
      </c>
      <c r="D804">
        <f t="shared" ca="1" si="258"/>
        <v>6.9946612421180738</v>
      </c>
      <c r="E804">
        <f t="shared" ca="1" si="255"/>
        <v>7.0006470162123069</v>
      </c>
      <c r="F804">
        <f t="shared" ca="1" si="256"/>
        <v>1413</v>
      </c>
      <c r="G804">
        <f t="shared" ca="1" si="257"/>
        <v>1414</v>
      </c>
      <c r="M804" s="280">
        <v>834</v>
      </c>
      <c r="N804" s="280">
        <f t="shared" si="259"/>
        <v>3.6990068030387451</v>
      </c>
      <c r="AK804">
        <f t="shared" si="260"/>
        <v>-9.1941659999999995E-2</v>
      </c>
      <c r="AL804">
        <f t="shared" si="261"/>
        <v>2.2821467580000001</v>
      </c>
      <c r="AM804">
        <f t="shared" si="262"/>
        <v>2.9865860039159995</v>
      </c>
      <c r="AN804">
        <f t="shared" si="263"/>
        <v>-2.5508860710647765</v>
      </c>
      <c r="AO804">
        <f t="shared" si="264"/>
        <v>1.6256091933155752</v>
      </c>
      <c r="AP804">
        <f t="shared" si="265"/>
        <v>-0.76783378218879295</v>
      </c>
      <c r="AQ804">
        <f t="shared" si="266"/>
        <v>0.26866360372970927</v>
      </c>
      <c r="AR804">
        <f t="shared" si="267"/>
        <v>-5.9102615215358006E-2</v>
      </c>
      <c r="AS804">
        <f t="shared" si="268"/>
        <v>5.7653725463879864E-3</v>
      </c>
      <c r="BJ804">
        <f t="shared" si="269"/>
        <v>1.2716149999999999</v>
      </c>
      <c r="BK804">
        <f t="shared" si="270"/>
        <v>1.4380119899999999</v>
      </c>
      <c r="BL804">
        <f t="shared" si="271"/>
        <v>1.4279653391039997</v>
      </c>
      <c r="BM804">
        <f t="shared" si="272"/>
        <v>-0.16407010665839522</v>
      </c>
      <c r="BN804">
        <f t="shared" si="273"/>
        <v>5.9907708831397695E-4</v>
      </c>
    </row>
    <row r="805" spans="1:66" ht="15">
      <c r="A805" s="32">
        <v>7</v>
      </c>
      <c r="B805" s="33">
        <f t="shared" ca="1" si="253"/>
        <v>1413.8919076794211</v>
      </c>
      <c r="C805">
        <f t="shared" si="254"/>
        <v>1382</v>
      </c>
      <c r="D805">
        <f t="shared" ca="1" si="258"/>
        <v>6.9946612421180738</v>
      </c>
      <c r="E805">
        <f t="shared" ca="1" si="255"/>
        <v>7.0006470162123069</v>
      </c>
      <c r="F805">
        <f t="shared" ca="1" si="256"/>
        <v>1413</v>
      </c>
      <c r="G805">
        <f t="shared" ca="1" si="257"/>
        <v>1414</v>
      </c>
      <c r="M805" s="280">
        <v>835</v>
      </c>
      <c r="N805" s="280">
        <f t="shared" si="259"/>
        <v>3.7044153708967658</v>
      </c>
      <c r="AK805">
        <f t="shared" si="260"/>
        <v>-9.1941659999999995E-2</v>
      </c>
      <c r="AL805">
        <f t="shared" si="261"/>
        <v>2.2848831450000002</v>
      </c>
      <c r="AM805">
        <f t="shared" si="262"/>
        <v>2.9937523744749996</v>
      </c>
      <c r="AN805">
        <f t="shared" si="263"/>
        <v>-2.5600729268558755</v>
      </c>
      <c r="AO805">
        <f t="shared" si="264"/>
        <v>1.6334199141246613</v>
      </c>
      <c r="AP805">
        <f t="shared" si="265"/>
        <v>-0.77244815460698801</v>
      </c>
      <c r="AQ805">
        <f t="shared" si="266"/>
        <v>0.27060223854227405</v>
      </c>
      <c r="AR805">
        <f t="shared" si="267"/>
        <v>-5.9600468308205333E-2</v>
      </c>
      <c r="AS805">
        <f t="shared" si="268"/>
        <v>5.8209085258992179E-3</v>
      </c>
      <c r="BJ805">
        <f t="shared" si="269"/>
        <v>1.2716149999999999</v>
      </c>
      <c r="BK805">
        <f t="shared" si="270"/>
        <v>1.4397362249999999</v>
      </c>
      <c r="BL805">
        <f t="shared" si="271"/>
        <v>1.4313917693999998</v>
      </c>
      <c r="BM805">
        <f t="shared" si="272"/>
        <v>-0.16466099483117502</v>
      </c>
      <c r="BN805">
        <f t="shared" si="273"/>
        <v>6.0195553160722443E-4</v>
      </c>
    </row>
    <row r="806" spans="1:66" ht="15">
      <c r="A806" s="32">
        <v>7</v>
      </c>
      <c r="B806" s="33">
        <f t="shared" ca="1" si="253"/>
        <v>1413.8919076794211</v>
      </c>
      <c r="C806">
        <f t="shared" si="254"/>
        <v>1382</v>
      </c>
      <c r="D806">
        <f t="shared" ca="1" si="258"/>
        <v>6.9946612421180738</v>
      </c>
      <c r="E806">
        <f t="shared" ca="1" si="255"/>
        <v>7.0006470162123069</v>
      </c>
      <c r="F806">
        <f t="shared" ca="1" si="256"/>
        <v>1413</v>
      </c>
      <c r="G806">
        <f t="shared" ca="1" si="257"/>
        <v>1414</v>
      </c>
      <c r="M806" s="280">
        <v>836</v>
      </c>
      <c r="N806" s="280">
        <f t="shared" si="259"/>
        <v>3.7098249713652995</v>
      </c>
      <c r="AK806">
        <f t="shared" si="260"/>
        <v>-9.1941659999999995E-2</v>
      </c>
      <c r="AL806">
        <f t="shared" si="261"/>
        <v>2.2876195320000003</v>
      </c>
      <c r="AM806">
        <f t="shared" si="262"/>
        <v>3.0009273326559995</v>
      </c>
      <c r="AN806">
        <f t="shared" si="263"/>
        <v>-2.5692818134656643</v>
      </c>
      <c r="AO806">
        <f t="shared" si="264"/>
        <v>1.6412587478724039</v>
      </c>
      <c r="AP806">
        <f t="shared" si="265"/>
        <v>-0.77708468482814641</v>
      </c>
      <c r="AQ806">
        <f t="shared" si="266"/>
        <v>0.27255251676808379</v>
      </c>
      <c r="AR806">
        <f t="shared" si="267"/>
        <v>-6.0101911670553482E-2</v>
      </c>
      <c r="AS806">
        <f t="shared" si="268"/>
        <v>5.8769120331758993E-3</v>
      </c>
      <c r="BJ806">
        <f t="shared" si="269"/>
        <v>1.2716149999999999</v>
      </c>
      <c r="BK806">
        <f t="shared" si="270"/>
        <v>1.4414604600000001</v>
      </c>
      <c r="BL806">
        <f t="shared" si="271"/>
        <v>1.4348223056639997</v>
      </c>
      <c r="BM806">
        <f t="shared" si="272"/>
        <v>-0.16525330000129282</v>
      </c>
      <c r="BN806">
        <f t="shared" si="273"/>
        <v>6.0484433521185773E-4</v>
      </c>
    </row>
    <row r="807" spans="1:66" ht="15">
      <c r="A807" s="32">
        <v>7</v>
      </c>
      <c r="B807" s="33">
        <f t="shared" ca="1" si="253"/>
        <v>1413.8919076794211</v>
      </c>
      <c r="C807">
        <f t="shared" si="254"/>
        <v>1382</v>
      </c>
      <c r="D807">
        <f t="shared" ca="1" si="258"/>
        <v>6.9946612421180738</v>
      </c>
      <c r="E807">
        <f t="shared" ca="1" si="255"/>
        <v>7.0006470162123069</v>
      </c>
      <c r="F807">
        <f t="shared" ca="1" si="256"/>
        <v>1413</v>
      </c>
      <c r="G807">
        <f t="shared" ca="1" si="257"/>
        <v>1414</v>
      </c>
      <c r="M807" s="280">
        <v>837</v>
      </c>
      <c r="N807" s="280">
        <f t="shared" si="259"/>
        <v>3.7152356034290688</v>
      </c>
      <c r="AK807">
        <f t="shared" si="260"/>
        <v>-9.1941659999999995E-2</v>
      </c>
      <c r="AL807">
        <f t="shared" si="261"/>
        <v>2.290355919</v>
      </c>
      <c r="AM807">
        <f t="shared" si="262"/>
        <v>3.0081108784589996</v>
      </c>
      <c r="AN807">
        <f t="shared" si="263"/>
        <v>-2.5785127572783573</v>
      </c>
      <c r="AO807">
        <f t="shared" si="264"/>
        <v>1.6491257619354884</v>
      </c>
      <c r="AP807">
        <f t="shared" si="265"/>
        <v>-0.78174345255648081</v>
      </c>
      <c r="AQ807">
        <f t="shared" si="266"/>
        <v>0.27451449428420605</v>
      </c>
      <c r="AR807">
        <f t="shared" si="267"/>
        <v>-6.0606966852556995E-2</v>
      </c>
      <c r="AS807">
        <f t="shared" si="268"/>
        <v>5.9333864377693448E-3</v>
      </c>
      <c r="BJ807">
        <f t="shared" si="269"/>
        <v>1.2716149999999999</v>
      </c>
      <c r="BK807">
        <f t="shared" si="270"/>
        <v>1.443184695</v>
      </c>
      <c r="BL807">
        <f t="shared" si="271"/>
        <v>1.4382569478959997</v>
      </c>
      <c r="BM807">
        <f t="shared" si="272"/>
        <v>-0.1658470238657514</v>
      </c>
      <c r="BN807">
        <f t="shared" si="273"/>
        <v>6.0774352395784738E-4</v>
      </c>
    </row>
    <row r="808" spans="1:66" ht="15">
      <c r="A808" s="32">
        <v>7</v>
      </c>
      <c r="B808" s="33">
        <f t="shared" ca="1" si="253"/>
        <v>1413.8919076794211</v>
      </c>
      <c r="C808">
        <f t="shared" si="254"/>
        <v>1382</v>
      </c>
      <c r="D808">
        <f t="shared" ca="1" si="258"/>
        <v>6.9946612421180738</v>
      </c>
      <c r="E808">
        <f t="shared" ca="1" si="255"/>
        <v>7.0006470162123069</v>
      </c>
      <c r="F808">
        <f t="shared" ca="1" si="256"/>
        <v>1413</v>
      </c>
      <c r="G808">
        <f t="shared" ca="1" si="257"/>
        <v>1414</v>
      </c>
      <c r="M808" s="280">
        <v>838</v>
      </c>
      <c r="N808" s="280">
        <f t="shared" si="259"/>
        <v>3.7206472660802627</v>
      </c>
      <c r="AK808">
        <f t="shared" si="260"/>
        <v>-9.1941659999999995E-2</v>
      </c>
      <c r="AL808">
        <f t="shared" si="261"/>
        <v>2.2930923060000001</v>
      </c>
      <c r="AM808">
        <f t="shared" si="262"/>
        <v>3.0153030118839999</v>
      </c>
      <c r="AN808">
        <f t="shared" si="263"/>
        <v>-2.5877657846781683</v>
      </c>
      <c r="AO808">
        <f t="shared" si="264"/>
        <v>1.6570210237712424</v>
      </c>
      <c r="AP808">
        <f t="shared" si="265"/>
        <v>-0.78642453768711218</v>
      </c>
      <c r="AQ808">
        <f t="shared" si="266"/>
        <v>0.27648822716858457</v>
      </c>
      <c r="AR808">
        <f t="shared" si="267"/>
        <v>-6.1115655507728142E-2</v>
      </c>
      <c r="AS808">
        <f t="shared" si="268"/>
        <v>5.9903351294440486E-3</v>
      </c>
      <c r="BJ808">
        <f t="shared" si="269"/>
        <v>1.2716149999999999</v>
      </c>
      <c r="BK808">
        <f t="shared" si="270"/>
        <v>1.44490893</v>
      </c>
      <c r="BL808">
        <f t="shared" si="271"/>
        <v>1.4416956960959997</v>
      </c>
      <c r="BM808">
        <f t="shared" si="272"/>
        <v>-0.1664421681215536</v>
      </c>
      <c r="BN808">
        <f t="shared" si="273"/>
        <v>6.1065312270488256E-4</v>
      </c>
    </row>
    <row r="809" spans="1:66" ht="15">
      <c r="A809" s="32">
        <v>7</v>
      </c>
      <c r="B809" s="33">
        <f t="shared" ca="1" si="253"/>
        <v>1413.8919076794211</v>
      </c>
      <c r="C809">
        <f t="shared" si="254"/>
        <v>1382</v>
      </c>
      <c r="D809">
        <f t="shared" ca="1" si="258"/>
        <v>6.9946612421180738</v>
      </c>
      <c r="E809">
        <f t="shared" ca="1" si="255"/>
        <v>7.0006470162123069</v>
      </c>
      <c r="F809">
        <f t="shared" ca="1" si="256"/>
        <v>1413</v>
      </c>
      <c r="G809">
        <f t="shared" ca="1" si="257"/>
        <v>1414</v>
      </c>
      <c r="M809" s="280">
        <v>839</v>
      </c>
      <c r="N809" s="280">
        <f t="shared" si="259"/>
        <v>3.7260599583185128</v>
      </c>
      <c r="AK809">
        <f t="shared" si="260"/>
        <v>-9.1941659999999995E-2</v>
      </c>
      <c r="AL809">
        <f t="shared" si="261"/>
        <v>2.2958286930000003</v>
      </c>
      <c r="AM809">
        <f t="shared" si="262"/>
        <v>3.0225037329309998</v>
      </c>
      <c r="AN809">
        <f t="shared" si="263"/>
        <v>-2.5970409220493114</v>
      </c>
      <c r="AO809">
        <f t="shared" si="264"/>
        <v>1.6649446009176356</v>
      </c>
      <c r="AP809">
        <f t="shared" si="265"/>
        <v>-0.79112802030629803</v>
      </c>
      <c r="AQ809">
        <f t="shared" si="266"/>
        <v>0.27847377170051957</v>
      </c>
      <c r="AR809">
        <f t="shared" si="267"/>
        <v>-6.1627999393308333E-2</v>
      </c>
      <c r="AS809">
        <f t="shared" si="268"/>
        <v>6.0477615182745669E-3</v>
      </c>
      <c r="BJ809">
        <f t="shared" si="269"/>
        <v>1.2716149999999999</v>
      </c>
      <c r="BK809">
        <f t="shared" si="270"/>
        <v>1.4466331649999999</v>
      </c>
      <c r="BL809">
        <f t="shared" si="271"/>
        <v>1.4451385502639997</v>
      </c>
      <c r="BM809">
        <f t="shared" si="272"/>
        <v>-0.16703873446570222</v>
      </c>
      <c r="BN809">
        <f t="shared" si="273"/>
        <v>6.135731563423713E-4</v>
      </c>
    </row>
    <row r="810" spans="1:66" ht="15">
      <c r="A810" s="32">
        <v>7</v>
      </c>
      <c r="B810" s="33">
        <f t="shared" ca="1" si="253"/>
        <v>1413.8919076794211</v>
      </c>
      <c r="C810">
        <f t="shared" si="254"/>
        <v>1382</v>
      </c>
      <c r="D810">
        <f t="shared" ca="1" si="258"/>
        <v>6.9946612421180738</v>
      </c>
      <c r="E810">
        <f t="shared" ca="1" si="255"/>
        <v>7.0006470162123069</v>
      </c>
      <c r="F810">
        <f t="shared" ca="1" si="256"/>
        <v>1413</v>
      </c>
      <c r="G810">
        <f t="shared" ca="1" si="257"/>
        <v>1414</v>
      </c>
      <c r="M810" s="280">
        <v>840</v>
      </c>
      <c r="N810" s="280">
        <f t="shared" si="259"/>
        <v>3.7314736791508709</v>
      </c>
      <c r="AK810">
        <f t="shared" si="260"/>
        <v>-9.1941659999999995E-2</v>
      </c>
      <c r="AL810">
        <f t="shared" si="261"/>
        <v>2.2985650800000004</v>
      </c>
      <c r="AM810">
        <f t="shared" si="262"/>
        <v>3.0297130415999995</v>
      </c>
      <c r="AN810">
        <f t="shared" si="263"/>
        <v>-2.6063381957760003</v>
      </c>
      <c r="AO810">
        <f t="shared" si="264"/>
        <v>1.67289656099328</v>
      </c>
      <c r="AP810">
        <f t="shared" si="265"/>
        <v>-0.79585398069166091</v>
      </c>
      <c r="AQ810">
        <f t="shared" si="266"/>
        <v>0.28047118436114959</v>
      </c>
      <c r="AR810">
        <f t="shared" si="267"/>
        <v>-6.2144020370640277E-2</v>
      </c>
      <c r="AS810">
        <f t="shared" si="268"/>
        <v>6.1056690347427583E-3</v>
      </c>
      <c r="BJ810">
        <f t="shared" si="269"/>
        <v>1.2716149999999999</v>
      </c>
      <c r="BK810">
        <f t="shared" si="270"/>
        <v>1.4483573999999999</v>
      </c>
      <c r="BL810">
        <f t="shared" si="271"/>
        <v>1.4485855103999998</v>
      </c>
      <c r="BM810">
        <f t="shared" si="272"/>
        <v>-0.16763672459520002</v>
      </c>
      <c r="BN810">
        <f t="shared" si="273"/>
        <v>6.1650364978944004E-4</v>
      </c>
    </row>
    <row r="811" spans="1:66" ht="15">
      <c r="A811" s="32">
        <v>7</v>
      </c>
      <c r="B811" s="33">
        <f t="shared" ca="1" si="253"/>
        <v>1413.8919076794211</v>
      </c>
      <c r="C811">
        <f t="shared" si="254"/>
        <v>1382</v>
      </c>
      <c r="D811">
        <f t="shared" ca="1" si="258"/>
        <v>6.9946612421180738</v>
      </c>
      <c r="E811">
        <f t="shared" ca="1" si="255"/>
        <v>7.0006470162123069</v>
      </c>
      <c r="F811">
        <f t="shared" ca="1" si="256"/>
        <v>1413</v>
      </c>
      <c r="G811">
        <f t="shared" ca="1" si="257"/>
        <v>1414</v>
      </c>
      <c r="M811" s="280">
        <v>841</v>
      </c>
      <c r="N811" s="280">
        <f t="shared" si="259"/>
        <v>3.7368884275917926</v>
      </c>
      <c r="AK811">
        <f t="shared" si="260"/>
        <v>-9.1941659999999995E-2</v>
      </c>
      <c r="AL811">
        <f t="shared" si="261"/>
        <v>2.301301467</v>
      </c>
      <c r="AM811">
        <f t="shared" si="262"/>
        <v>3.0369309378909999</v>
      </c>
      <c r="AN811">
        <f t="shared" si="263"/>
        <v>-2.6156576322424492</v>
      </c>
      <c r="AO811">
        <f t="shared" si="264"/>
        <v>1.6808769716974301</v>
      </c>
      <c r="AP811">
        <f t="shared" si="265"/>
        <v>-0.80060249931241623</v>
      </c>
      <c r="AQ811">
        <f t="shared" si="266"/>
        <v>0.28248052183393335</v>
      </c>
      <c r="AR811">
        <f t="shared" si="267"/>
        <v>-6.266374040554118E-2</v>
      </c>
      <c r="AS811">
        <f t="shared" si="268"/>
        <v>6.1640611298353683E-3</v>
      </c>
      <c r="BJ811">
        <f t="shared" si="269"/>
        <v>1.2716149999999999</v>
      </c>
      <c r="BK811">
        <f t="shared" si="270"/>
        <v>1.4500816349999999</v>
      </c>
      <c r="BL811">
        <f t="shared" si="271"/>
        <v>1.4520365765039998</v>
      </c>
      <c r="BM811">
        <f t="shared" si="272"/>
        <v>-0.1682361402070498</v>
      </c>
      <c r="BN811">
        <f t="shared" si="273"/>
        <v>6.1944462799493419E-4</v>
      </c>
    </row>
    <row r="812" spans="1:66" ht="15">
      <c r="A812" s="32">
        <v>7</v>
      </c>
      <c r="B812" s="33">
        <f t="shared" ca="1" si="253"/>
        <v>1413.8919076794211</v>
      </c>
      <c r="C812">
        <f t="shared" si="254"/>
        <v>1382</v>
      </c>
      <c r="D812">
        <f t="shared" ca="1" si="258"/>
        <v>6.9946612421180738</v>
      </c>
      <c r="E812">
        <f t="shared" ca="1" si="255"/>
        <v>7.0006470162123069</v>
      </c>
      <c r="F812">
        <f t="shared" ca="1" si="256"/>
        <v>1413</v>
      </c>
      <c r="G812">
        <f t="shared" ca="1" si="257"/>
        <v>1414</v>
      </c>
      <c r="M812" s="280">
        <v>842</v>
      </c>
      <c r="N812" s="280">
        <f t="shared" si="259"/>
        <v>3.742304202663107</v>
      </c>
      <c r="AK812">
        <f t="shared" si="260"/>
        <v>-9.1941659999999995E-2</v>
      </c>
      <c r="AL812">
        <f t="shared" si="261"/>
        <v>2.3040378540000002</v>
      </c>
      <c r="AM812">
        <f t="shared" si="262"/>
        <v>3.0441574218039995</v>
      </c>
      <c r="AN812">
        <f t="shared" si="263"/>
        <v>-2.6249992578328722</v>
      </c>
      <c r="AO812">
        <f t="shared" si="264"/>
        <v>1.688885900809983</v>
      </c>
      <c r="AP812">
        <f t="shared" si="265"/>
        <v>-0.80537365682960116</v>
      </c>
      <c r="AQ812">
        <f t="shared" si="266"/>
        <v>0.28450184100513209</v>
      </c>
      <c r="AR812">
        <f t="shared" si="267"/>
        <v>-6.3187181568676684E-2</v>
      </c>
      <c r="AS812">
        <f t="shared" si="268"/>
        <v>6.2229412751419544E-3</v>
      </c>
      <c r="BJ812">
        <f t="shared" si="269"/>
        <v>1.2716149999999999</v>
      </c>
      <c r="BK812">
        <f t="shared" si="270"/>
        <v>1.4518058700000001</v>
      </c>
      <c r="BL812">
        <f t="shared" si="271"/>
        <v>1.4554917485759997</v>
      </c>
      <c r="BM812">
        <f t="shared" si="272"/>
        <v>-0.16883698299825442</v>
      </c>
      <c r="BN812">
        <f t="shared" si="273"/>
        <v>6.2239611593741765E-4</v>
      </c>
    </row>
    <row r="813" spans="1:66" ht="15">
      <c r="A813" s="32">
        <v>7</v>
      </c>
      <c r="B813" s="33">
        <f t="shared" ca="1" si="253"/>
        <v>1413.8919076794211</v>
      </c>
      <c r="C813">
        <f t="shared" si="254"/>
        <v>1382</v>
      </c>
      <c r="D813">
        <f t="shared" ca="1" si="258"/>
        <v>6.9946612421180738</v>
      </c>
      <c r="E813">
        <f t="shared" ca="1" si="255"/>
        <v>7.0006470162123069</v>
      </c>
      <c r="F813">
        <f t="shared" ca="1" si="256"/>
        <v>1413</v>
      </c>
      <c r="G813">
        <f t="shared" ca="1" si="257"/>
        <v>1414</v>
      </c>
      <c r="M813" s="280">
        <v>843</v>
      </c>
      <c r="N813" s="280">
        <f t="shared" si="259"/>
        <v>3.7477210033940023</v>
      </c>
      <c r="AK813">
        <f t="shared" si="260"/>
        <v>-9.1941659999999995E-2</v>
      </c>
      <c r="AL813">
        <f t="shared" si="261"/>
        <v>2.3067742410000003</v>
      </c>
      <c r="AM813">
        <f t="shared" si="262"/>
        <v>3.0513924933389998</v>
      </c>
      <c r="AN813">
        <f t="shared" si="263"/>
        <v>-2.6343630989314835</v>
      </c>
      <c r="AO813">
        <f t="shared" si="264"/>
        <v>1.6969234161914777</v>
      </c>
      <c r="AP813">
        <f t="shared" si="265"/>
        <v>-0.81016753409630304</v>
      </c>
      <c r="AQ813">
        <f t="shared" si="266"/>
        <v>0.28653519896429325</v>
      </c>
      <c r="AR813">
        <f t="shared" si="267"/>
        <v>-6.3714366035935818E-2</v>
      </c>
      <c r="AS813">
        <f t="shared" si="268"/>
        <v>6.2823129629531833E-3</v>
      </c>
      <c r="BJ813">
        <f t="shared" si="269"/>
        <v>1.2716149999999999</v>
      </c>
      <c r="BK813">
        <f t="shared" si="270"/>
        <v>1.453530105</v>
      </c>
      <c r="BL813">
        <f t="shared" si="271"/>
        <v>1.4589510266159997</v>
      </c>
      <c r="BM813">
        <f t="shared" si="272"/>
        <v>-0.16943925466581661</v>
      </c>
      <c r="BN813">
        <f t="shared" si="273"/>
        <v>6.2535813862517309E-4</v>
      </c>
    </row>
    <row r="814" spans="1:66" ht="15">
      <c r="A814" s="32">
        <v>7</v>
      </c>
      <c r="B814" s="33">
        <f t="shared" ca="1" si="253"/>
        <v>1413.8919076794211</v>
      </c>
      <c r="C814">
        <f t="shared" si="254"/>
        <v>1382</v>
      </c>
      <c r="D814">
        <f t="shared" ca="1" si="258"/>
        <v>6.9946612421180738</v>
      </c>
      <c r="E814">
        <f t="shared" ca="1" si="255"/>
        <v>7.0006470162123069</v>
      </c>
      <c r="F814">
        <f t="shared" ca="1" si="256"/>
        <v>1413</v>
      </c>
      <c r="G814">
        <f t="shared" ca="1" si="257"/>
        <v>1414</v>
      </c>
      <c r="M814" s="280">
        <v>844</v>
      </c>
      <c r="N814" s="280">
        <f t="shared" si="259"/>
        <v>3.7531388288209988</v>
      </c>
      <c r="AK814">
        <f t="shared" si="260"/>
        <v>-9.1941659999999995E-2</v>
      </c>
      <c r="AL814">
        <f t="shared" si="261"/>
        <v>2.3095106280000004</v>
      </c>
      <c r="AM814">
        <f t="shared" si="262"/>
        <v>3.0586361524959997</v>
      </c>
      <c r="AN814">
        <f t="shared" si="263"/>
        <v>-2.6437491819224963</v>
      </c>
      <c r="AO814">
        <f t="shared" si="264"/>
        <v>1.7049895857830957</v>
      </c>
      <c r="AP814">
        <f t="shared" si="265"/>
        <v>-0.81498421215788719</v>
      </c>
      <c r="AQ814">
        <f t="shared" si="266"/>
        <v>0.28858065300473351</v>
      </c>
      <c r="AR814">
        <f t="shared" si="267"/>
        <v>-6.424531608880682E-2</v>
      </c>
      <c r="AS814">
        <f t="shared" si="268"/>
        <v>6.3421797063594534E-3</v>
      </c>
      <c r="BJ814">
        <f t="shared" si="269"/>
        <v>1.2716149999999999</v>
      </c>
      <c r="BK814">
        <f t="shared" si="270"/>
        <v>1.45525434</v>
      </c>
      <c r="BL814">
        <f t="shared" si="271"/>
        <v>1.4624144106239998</v>
      </c>
      <c r="BM814">
        <f t="shared" si="272"/>
        <v>-0.17004295690673921</v>
      </c>
      <c r="BN814">
        <f t="shared" si="273"/>
        <v>6.2833072109620203E-4</v>
      </c>
    </row>
    <row r="815" spans="1:66" ht="15">
      <c r="A815" s="32">
        <v>7</v>
      </c>
      <c r="B815" s="33">
        <f t="shared" ca="1" si="253"/>
        <v>1413.8919076794211</v>
      </c>
      <c r="C815">
        <f t="shared" si="254"/>
        <v>1382</v>
      </c>
      <c r="D815">
        <f t="shared" ca="1" si="258"/>
        <v>6.9946612421180738</v>
      </c>
      <c r="E815">
        <f t="shared" ca="1" si="255"/>
        <v>7.0006470162123069</v>
      </c>
      <c r="F815">
        <f t="shared" ca="1" si="256"/>
        <v>1413</v>
      </c>
      <c r="G815">
        <f t="shared" ca="1" si="257"/>
        <v>1414</v>
      </c>
      <c r="M815" s="280">
        <v>845</v>
      </c>
      <c r="N815" s="280">
        <f t="shared" si="259"/>
        <v>3.7585576779879295</v>
      </c>
      <c r="AK815">
        <f t="shared" si="260"/>
        <v>-9.1941659999999995E-2</v>
      </c>
      <c r="AL815">
        <f t="shared" si="261"/>
        <v>2.3122470150000001</v>
      </c>
      <c r="AM815">
        <f t="shared" si="262"/>
        <v>3.0658883992749995</v>
      </c>
      <c r="AN815">
        <f t="shared" si="263"/>
        <v>-2.6531575331901252</v>
      </c>
      <c r="AO815">
        <f t="shared" si="264"/>
        <v>1.7130844776066612</v>
      </c>
      <c r="AP815">
        <f t="shared" si="265"/>
        <v>-0.81982377225222569</v>
      </c>
      <c r="AQ815">
        <f t="shared" si="266"/>
        <v>0.29063826062402387</v>
      </c>
      <c r="AR815">
        <f t="shared" si="267"/>
        <v>-6.4780054114753724E-2</v>
      </c>
      <c r="AS815">
        <f t="shared" si="268"/>
        <v>6.4025450393498887E-3</v>
      </c>
      <c r="BJ815">
        <f t="shared" si="269"/>
        <v>1.2716149999999999</v>
      </c>
      <c r="BK815">
        <f t="shared" si="270"/>
        <v>1.4569785749999999</v>
      </c>
      <c r="BL815">
        <f t="shared" si="271"/>
        <v>1.4658819005999997</v>
      </c>
      <c r="BM815">
        <f t="shared" si="272"/>
        <v>-0.17064809141802501</v>
      </c>
      <c r="BN815">
        <f t="shared" si="273"/>
        <v>6.313138884182244E-4</v>
      </c>
    </row>
    <row r="816" spans="1:66" ht="15">
      <c r="A816" s="32">
        <v>7</v>
      </c>
      <c r="B816" s="33">
        <f t="shared" ca="1" si="253"/>
        <v>1413.8919076794211</v>
      </c>
      <c r="C816">
        <f t="shared" si="254"/>
        <v>1382</v>
      </c>
      <c r="D816">
        <f t="shared" ca="1" si="258"/>
        <v>6.9946612421180738</v>
      </c>
      <c r="E816">
        <f t="shared" ca="1" si="255"/>
        <v>7.0006470162123069</v>
      </c>
      <c r="F816">
        <f t="shared" ca="1" si="256"/>
        <v>1413</v>
      </c>
      <c r="G816">
        <f t="shared" ca="1" si="257"/>
        <v>1414</v>
      </c>
      <c r="M816" s="280">
        <v>846</v>
      </c>
      <c r="N816" s="280">
        <f t="shared" si="259"/>
        <v>3.7639775499459218</v>
      </c>
      <c r="AK816">
        <f t="shared" si="260"/>
        <v>-9.1941659999999995E-2</v>
      </c>
      <c r="AL816">
        <f t="shared" si="261"/>
        <v>2.3149834020000002</v>
      </c>
      <c r="AM816">
        <f t="shared" si="262"/>
        <v>3.0731492336759998</v>
      </c>
      <c r="AN816">
        <f t="shared" si="263"/>
        <v>-2.6625881791185844</v>
      </c>
      <c r="AO816">
        <f t="shared" si="264"/>
        <v>1.7212081597646403</v>
      </c>
      <c r="AP816">
        <f t="shared" si="265"/>
        <v>-0.82468629580992592</v>
      </c>
      <c r="AQ816">
        <f t="shared" si="266"/>
        <v>0.29270807952447381</v>
      </c>
      <c r="AR816">
        <f t="shared" si="267"/>
        <v>-6.5318602607594048E-2</v>
      </c>
      <c r="AS816">
        <f t="shared" si="268"/>
        <v>6.4634125169116792E-3</v>
      </c>
      <c r="BJ816">
        <f t="shared" si="269"/>
        <v>1.2716149999999999</v>
      </c>
      <c r="BK816">
        <f t="shared" si="270"/>
        <v>1.4587028099999999</v>
      </c>
      <c r="BL816">
        <f t="shared" si="271"/>
        <v>1.4693534965439998</v>
      </c>
      <c r="BM816">
        <f t="shared" si="272"/>
        <v>-0.17125465989667682</v>
      </c>
      <c r="BN816">
        <f t="shared" si="273"/>
        <v>6.3430766568867906E-4</v>
      </c>
    </row>
    <row r="817" spans="1:66" ht="15">
      <c r="A817" s="32">
        <v>7</v>
      </c>
      <c r="B817" s="33">
        <f t="shared" ca="1" si="253"/>
        <v>1413.8919076794211</v>
      </c>
      <c r="C817">
        <f t="shared" si="254"/>
        <v>1382</v>
      </c>
      <c r="D817">
        <f t="shared" ca="1" si="258"/>
        <v>6.9946612421180738</v>
      </c>
      <c r="E817">
        <f t="shared" ca="1" si="255"/>
        <v>7.0006470162123069</v>
      </c>
      <c r="F817">
        <f t="shared" ca="1" si="256"/>
        <v>1413</v>
      </c>
      <c r="G817">
        <f t="shared" ca="1" si="257"/>
        <v>1414</v>
      </c>
      <c r="M817" s="280">
        <v>847</v>
      </c>
      <c r="N817" s="280">
        <f t="shared" si="259"/>
        <v>3.7693984437533663</v>
      </c>
      <c r="AK817">
        <f t="shared" si="260"/>
        <v>-9.1941659999999995E-2</v>
      </c>
      <c r="AL817">
        <f t="shared" si="261"/>
        <v>2.3177197890000003</v>
      </c>
      <c r="AM817">
        <f t="shared" si="262"/>
        <v>3.0804186556989999</v>
      </c>
      <c r="AN817">
        <f t="shared" si="263"/>
        <v>-2.6720411460920874</v>
      </c>
      <c r="AO817">
        <f t="shared" si="264"/>
        <v>1.7293607004401415</v>
      </c>
      <c r="AP817">
        <f t="shared" si="265"/>
        <v>-0.82957186445455822</v>
      </c>
      <c r="AQ817">
        <f t="shared" si="266"/>
        <v>0.2947901676136172</v>
      </c>
      <c r="AR817">
        <f t="shared" si="267"/>
        <v>-6.5860984167877279E-2</v>
      </c>
      <c r="AS817">
        <f t="shared" si="268"/>
        <v>6.5247857151297705E-3</v>
      </c>
      <c r="BJ817">
        <f t="shared" si="269"/>
        <v>1.2716149999999999</v>
      </c>
      <c r="BK817">
        <f t="shared" si="270"/>
        <v>1.4604270449999999</v>
      </c>
      <c r="BL817">
        <f t="shared" si="271"/>
        <v>1.4728291984559998</v>
      </c>
      <c r="BM817">
        <f t="shared" si="272"/>
        <v>-0.17186266403969741</v>
      </c>
      <c r="BN817">
        <f t="shared" si="273"/>
        <v>6.3731207803472344E-4</v>
      </c>
    </row>
    <row r="818" spans="1:66" ht="15">
      <c r="A818" s="32">
        <v>7</v>
      </c>
      <c r="B818" s="33">
        <f t="shared" ca="1" si="253"/>
        <v>1413.8919076794211</v>
      </c>
      <c r="C818">
        <f t="shared" si="254"/>
        <v>1382</v>
      </c>
      <c r="D818">
        <f t="shared" ca="1" si="258"/>
        <v>6.9946612421180738</v>
      </c>
      <c r="E818">
        <f t="shared" ca="1" si="255"/>
        <v>7.0006470162123069</v>
      </c>
      <c r="F818">
        <f t="shared" ca="1" si="256"/>
        <v>1413</v>
      </c>
      <c r="G818">
        <f t="shared" ca="1" si="257"/>
        <v>1414</v>
      </c>
      <c r="M818" s="280">
        <v>848</v>
      </c>
      <c r="N818" s="280">
        <f t="shared" si="259"/>
        <v>3.7748203584759037</v>
      </c>
      <c r="AK818">
        <f t="shared" si="260"/>
        <v>-9.1941659999999995E-2</v>
      </c>
      <c r="AL818">
        <f t="shared" si="261"/>
        <v>2.3204561760000004</v>
      </c>
      <c r="AM818">
        <f t="shared" si="262"/>
        <v>3.0876966653439997</v>
      </c>
      <c r="AN818">
        <f t="shared" si="263"/>
        <v>-2.6815164604948483</v>
      </c>
      <c r="AO818">
        <f t="shared" si="264"/>
        <v>1.7375421678969158</v>
      </c>
      <c r="AP818">
        <f t="shared" si="265"/>
        <v>-0.83448056000288506</v>
      </c>
      <c r="AQ818">
        <f t="shared" si="266"/>
        <v>0.29688458300469811</v>
      </c>
      <c r="AR818">
        <f t="shared" si="267"/>
        <v>-6.6407221503264141E-2</v>
      </c>
      <c r="AS818">
        <f t="shared" si="268"/>
        <v>6.5866682312869145E-3</v>
      </c>
      <c r="BJ818">
        <f t="shared" si="269"/>
        <v>1.2716149999999999</v>
      </c>
      <c r="BK818">
        <f t="shared" si="270"/>
        <v>1.4621512800000001</v>
      </c>
      <c r="BL818">
        <f t="shared" si="271"/>
        <v>1.4763090063359998</v>
      </c>
      <c r="BM818">
        <f t="shared" si="272"/>
        <v>-0.17247210554408962</v>
      </c>
      <c r="BN818">
        <f t="shared" si="273"/>
        <v>6.4032715061323369E-4</v>
      </c>
    </row>
    <row r="819" spans="1:66" ht="15">
      <c r="A819" s="32">
        <v>7</v>
      </c>
      <c r="B819" s="33">
        <f t="shared" ref="B819:B882" ca="1" si="274">(A819-D819)/(E819-D819)*(G819-F819)+F819</f>
        <v>1413.8919076794211</v>
      </c>
      <c r="C819">
        <f t="shared" ref="C819:C882" si="275">MAX(COUNTIF($N$2:$N$25400,"&lt;"&amp;A819),1)</f>
        <v>1382</v>
      </c>
      <c r="D819">
        <f t="shared" ca="1" si="258"/>
        <v>6.9946612421180738</v>
      </c>
      <c r="E819">
        <f t="shared" ref="E819:E882" ca="1" si="276">INDIRECT(ADDRESS(C819+2,14))</f>
        <v>7.0006470162123069</v>
      </c>
      <c r="F819">
        <f t="shared" ref="F819:F882" ca="1" si="277">INDIRECT(ADDRESS(C819+1,13))</f>
        <v>1413</v>
      </c>
      <c r="G819">
        <f t="shared" ref="G819:G882" ca="1" si="278">INDIRECT(ADDRESS(C819+2,13))</f>
        <v>1414</v>
      </c>
      <c r="M819" s="280">
        <v>849</v>
      </c>
      <c r="N819" s="280">
        <f t="shared" si="259"/>
        <v>3.7802432931864014</v>
      </c>
      <c r="AK819">
        <f t="shared" si="260"/>
        <v>-9.1941659999999995E-2</v>
      </c>
      <c r="AL819">
        <f t="shared" si="261"/>
        <v>2.3231925630000001</v>
      </c>
      <c r="AM819">
        <f t="shared" si="262"/>
        <v>3.0949832626109997</v>
      </c>
      <c r="AN819">
        <f t="shared" si="263"/>
        <v>-2.6910141487110812</v>
      </c>
      <c r="AO819">
        <f t="shared" si="264"/>
        <v>1.7457526304793569</v>
      </c>
      <c r="AP819">
        <f t="shared" si="265"/>
        <v>-0.83941246446508866</v>
      </c>
      <c r="AQ819">
        <f t="shared" si="266"/>
        <v>0.29899138401715747</v>
      </c>
      <c r="AR819">
        <f t="shared" si="267"/>
        <v>-6.6957337428906999E-2</v>
      </c>
      <c r="AS819">
        <f t="shared" si="268"/>
        <v>6.6490636839640757E-3</v>
      </c>
      <c r="BJ819">
        <f t="shared" si="269"/>
        <v>1.2716149999999999</v>
      </c>
      <c r="BK819">
        <f t="shared" si="270"/>
        <v>1.463875515</v>
      </c>
      <c r="BL819">
        <f t="shared" si="271"/>
        <v>1.4797929201839997</v>
      </c>
      <c r="BM819">
        <f t="shared" si="272"/>
        <v>-0.17308298610685621</v>
      </c>
      <c r="BN819">
        <f t="shared" si="273"/>
        <v>6.4335290861080468E-4</v>
      </c>
    </row>
    <row r="820" spans="1:66" ht="15">
      <c r="A820" s="32">
        <v>7</v>
      </c>
      <c r="B820" s="33">
        <f t="shared" ca="1" si="274"/>
        <v>1413.8919076794211</v>
      </c>
      <c r="C820">
        <f t="shared" si="275"/>
        <v>1382</v>
      </c>
      <c r="D820">
        <f t="shared" ca="1" si="258"/>
        <v>6.9946612421180738</v>
      </c>
      <c r="E820">
        <f t="shared" ca="1" si="276"/>
        <v>7.0006470162123069</v>
      </c>
      <c r="F820">
        <f t="shared" ca="1" si="277"/>
        <v>1413</v>
      </c>
      <c r="G820">
        <f t="shared" ca="1" si="278"/>
        <v>1414</v>
      </c>
      <c r="M820" s="280">
        <v>850</v>
      </c>
      <c r="N820" s="280">
        <f t="shared" si="259"/>
        <v>3.7856672469649295</v>
      </c>
      <c r="AK820">
        <f t="shared" si="260"/>
        <v>-9.1941659999999995E-2</v>
      </c>
      <c r="AL820">
        <f t="shared" si="261"/>
        <v>2.3259289500000002</v>
      </c>
      <c r="AM820">
        <f t="shared" si="262"/>
        <v>3.1022784474999998</v>
      </c>
      <c r="AN820">
        <f t="shared" si="263"/>
        <v>-2.7005342371250003</v>
      </c>
      <c r="AO820">
        <f t="shared" si="264"/>
        <v>1.7539921566124999</v>
      </c>
      <c r="AP820">
        <f t="shared" si="265"/>
        <v>-0.84436766004500008</v>
      </c>
      <c r="AQ820">
        <f t="shared" si="266"/>
        <v>0.30111062917712028</v>
      </c>
      <c r="AR820">
        <f t="shared" si="267"/>
        <v>-6.7511354867830942E-2</v>
      </c>
      <c r="AS820">
        <f t="shared" si="268"/>
        <v>6.7119757131411844E-3</v>
      </c>
      <c r="BJ820">
        <f t="shared" si="269"/>
        <v>1.2716149999999999</v>
      </c>
      <c r="BK820">
        <f t="shared" si="270"/>
        <v>1.46559975</v>
      </c>
      <c r="BL820">
        <f t="shared" si="271"/>
        <v>1.4832809399999998</v>
      </c>
      <c r="BM820">
        <f t="shared" si="272"/>
        <v>-0.173695307425</v>
      </c>
      <c r="BN820">
        <f t="shared" si="273"/>
        <v>6.4638937724375005E-4</v>
      </c>
    </row>
    <row r="821" spans="1:66" ht="15">
      <c r="A821" s="32">
        <v>7</v>
      </c>
      <c r="B821" s="33">
        <f t="shared" ca="1" si="274"/>
        <v>1413.8919076794211</v>
      </c>
      <c r="C821">
        <f t="shared" si="275"/>
        <v>1382</v>
      </c>
      <c r="D821">
        <f t="shared" ca="1" si="258"/>
        <v>6.9946612421180738</v>
      </c>
      <c r="E821">
        <f t="shared" ca="1" si="276"/>
        <v>7.0006470162123069</v>
      </c>
      <c r="F821">
        <f t="shared" ca="1" si="277"/>
        <v>1413</v>
      </c>
      <c r="G821">
        <f t="shared" ca="1" si="278"/>
        <v>1414</v>
      </c>
      <c r="M821" s="280">
        <v>851</v>
      </c>
      <c r="N821" s="280">
        <f t="shared" si="259"/>
        <v>3.7910922188987426</v>
      </c>
      <c r="AK821">
        <f t="shared" si="260"/>
        <v>-9.1941659999999995E-2</v>
      </c>
      <c r="AL821">
        <f t="shared" si="261"/>
        <v>2.3286653370000003</v>
      </c>
      <c r="AM821">
        <f t="shared" si="262"/>
        <v>3.1095822200109997</v>
      </c>
      <c r="AN821">
        <f t="shared" si="263"/>
        <v>-2.7100767521208193</v>
      </c>
      <c r="AO821">
        <f t="shared" si="264"/>
        <v>1.7622608148020231</v>
      </c>
      <c r="AP821">
        <f t="shared" si="265"/>
        <v>-0.84934622914032687</v>
      </c>
      <c r="AQ821">
        <f t="shared" si="266"/>
        <v>0.30324237721788339</v>
      </c>
      <c r="AR821">
        <f t="shared" si="267"/>
        <v>-6.8069296851315922E-2</v>
      </c>
      <c r="AS821">
        <f t="shared" si="268"/>
        <v>6.7754079802982625E-3</v>
      </c>
      <c r="BJ821">
        <f t="shared" si="269"/>
        <v>1.2716149999999999</v>
      </c>
      <c r="BK821">
        <f t="shared" si="270"/>
        <v>1.4673239849999999</v>
      </c>
      <c r="BL821">
        <f t="shared" si="271"/>
        <v>1.4867730657839997</v>
      </c>
      <c r="BM821">
        <f t="shared" si="272"/>
        <v>-0.1743090711955238</v>
      </c>
      <c r="BN821">
        <f t="shared" si="273"/>
        <v>6.4943658175810196E-4</v>
      </c>
    </row>
    <row r="822" spans="1:66" ht="15">
      <c r="A822" s="32">
        <v>7</v>
      </c>
      <c r="B822" s="33">
        <f t="shared" ca="1" si="274"/>
        <v>1413.8919076794211</v>
      </c>
      <c r="C822">
        <f t="shared" si="275"/>
        <v>1382</v>
      </c>
      <c r="D822">
        <f t="shared" ca="1" si="258"/>
        <v>6.9946612421180738</v>
      </c>
      <c r="E822">
        <f t="shared" ca="1" si="276"/>
        <v>7.0006470162123069</v>
      </c>
      <c r="F822">
        <f t="shared" ca="1" si="277"/>
        <v>1413</v>
      </c>
      <c r="G822">
        <f t="shared" ca="1" si="278"/>
        <v>1414</v>
      </c>
      <c r="M822" s="280">
        <v>852</v>
      </c>
      <c r="N822" s="280">
        <f t="shared" si="259"/>
        <v>3.7965182080822535</v>
      </c>
      <c r="AK822">
        <f t="shared" si="260"/>
        <v>-9.1941659999999995E-2</v>
      </c>
      <c r="AL822">
        <f t="shared" si="261"/>
        <v>2.3314017240000005</v>
      </c>
      <c r="AM822">
        <f t="shared" si="262"/>
        <v>3.1168945801439998</v>
      </c>
      <c r="AN822">
        <f t="shared" si="263"/>
        <v>-2.7196417200827523</v>
      </c>
      <c r="AO822">
        <f t="shared" si="264"/>
        <v>1.7705586736342471</v>
      </c>
      <c r="AP822">
        <f t="shared" si="265"/>
        <v>-0.85434825434288209</v>
      </c>
      <c r="AQ822">
        <f t="shared" si="266"/>
        <v>0.30538668708040356</v>
      </c>
      <c r="AR822">
        <f t="shared" si="267"/>
        <v>-6.8631186519279658E-2</v>
      </c>
      <c r="AS822">
        <f t="shared" si="268"/>
        <v>6.8393641685168894E-3</v>
      </c>
      <c r="BJ822">
        <f t="shared" si="269"/>
        <v>1.2716149999999999</v>
      </c>
      <c r="BK822">
        <f t="shared" si="270"/>
        <v>1.4690482199999999</v>
      </c>
      <c r="BL822">
        <f t="shared" si="271"/>
        <v>1.4902692975359997</v>
      </c>
      <c r="BM822">
        <f t="shared" si="272"/>
        <v>-0.1749242791154304</v>
      </c>
      <c r="BN822">
        <f t="shared" si="273"/>
        <v>6.5249454742961129E-4</v>
      </c>
    </row>
    <row r="823" spans="1:66" ht="15">
      <c r="A823" s="32">
        <v>7</v>
      </c>
      <c r="B823" s="33">
        <f t="shared" ca="1" si="274"/>
        <v>1413.8919076794211</v>
      </c>
      <c r="C823">
        <f t="shared" si="275"/>
        <v>1382</v>
      </c>
      <c r="D823">
        <f t="shared" ca="1" si="258"/>
        <v>6.9946612421180738</v>
      </c>
      <c r="E823">
        <f t="shared" ca="1" si="276"/>
        <v>7.0006470162123069</v>
      </c>
      <c r="F823">
        <f t="shared" ca="1" si="277"/>
        <v>1413</v>
      </c>
      <c r="G823">
        <f t="shared" ca="1" si="278"/>
        <v>1414</v>
      </c>
      <c r="M823" s="280">
        <v>853</v>
      </c>
      <c r="N823" s="280">
        <f t="shared" si="259"/>
        <v>3.8019452136170164</v>
      </c>
      <c r="AK823">
        <f t="shared" si="260"/>
        <v>-9.1941659999999995E-2</v>
      </c>
      <c r="AL823">
        <f t="shared" si="261"/>
        <v>2.3341381110000001</v>
      </c>
      <c r="AM823">
        <f t="shared" si="262"/>
        <v>3.1242155278989996</v>
      </c>
      <c r="AN823">
        <f t="shared" si="263"/>
        <v>-2.7292291673950135</v>
      </c>
      <c r="AO823">
        <f t="shared" si="264"/>
        <v>1.7788858017761342</v>
      </c>
      <c r="AP823">
        <f t="shared" si="265"/>
        <v>-0.85937381843881189</v>
      </c>
      <c r="AQ823">
        <f t="shared" si="266"/>
        <v>0.30754361791378687</v>
      </c>
      <c r="AR823">
        <f t="shared" si="267"/>
        <v>-6.9197047120661631E-2</v>
      </c>
      <c r="AS823">
        <f t="shared" si="268"/>
        <v>6.9038479825820447E-3</v>
      </c>
      <c r="BJ823">
        <f t="shared" si="269"/>
        <v>1.2716149999999999</v>
      </c>
      <c r="BK823">
        <f t="shared" si="270"/>
        <v>1.4707724549999999</v>
      </c>
      <c r="BL823">
        <f t="shared" si="271"/>
        <v>1.4937696352559997</v>
      </c>
      <c r="BM823">
        <f t="shared" si="272"/>
        <v>-0.17554093288172262</v>
      </c>
      <c r="BN823">
        <f t="shared" si="273"/>
        <v>6.5556329956374779E-4</v>
      </c>
    </row>
    <row r="824" spans="1:66" ht="15">
      <c r="A824" s="32">
        <v>7</v>
      </c>
      <c r="B824" s="33">
        <f t="shared" ca="1" si="274"/>
        <v>1413.8919076794211</v>
      </c>
      <c r="C824">
        <f t="shared" si="275"/>
        <v>1382</v>
      </c>
      <c r="D824">
        <f t="shared" ca="1" si="258"/>
        <v>6.9946612421180738</v>
      </c>
      <c r="E824">
        <f t="shared" ca="1" si="276"/>
        <v>7.0006470162123069</v>
      </c>
      <c r="F824">
        <f t="shared" ca="1" si="277"/>
        <v>1413</v>
      </c>
      <c r="G824">
        <f t="shared" ca="1" si="278"/>
        <v>1414</v>
      </c>
      <c r="M824" s="280">
        <v>854</v>
      </c>
      <c r="N824" s="280">
        <f t="shared" si="259"/>
        <v>3.8073732346117022</v>
      </c>
      <c r="AK824">
        <f t="shared" si="260"/>
        <v>-9.1941659999999995E-2</v>
      </c>
      <c r="AL824">
        <f t="shared" si="261"/>
        <v>2.3368744980000002</v>
      </c>
      <c r="AM824">
        <f t="shared" si="262"/>
        <v>3.1315450632759996</v>
      </c>
      <c r="AN824">
        <f t="shared" si="263"/>
        <v>-2.7388391204418165</v>
      </c>
      <c r="AO824">
        <f t="shared" si="264"/>
        <v>1.7872422679752897</v>
      </c>
      <c r="AP824">
        <f t="shared" si="265"/>
        <v>-0.86442300440882491</v>
      </c>
      <c r="AQ824">
        <f t="shared" si="266"/>
        <v>0.30971322907577753</v>
      </c>
      <c r="AR824">
        <f t="shared" si="267"/>
        <v>-6.9766902013807738E-2</v>
      </c>
      <c r="AS824">
        <f t="shared" si="268"/>
        <v>6.9688631490842949E-3</v>
      </c>
      <c r="BJ824">
        <f t="shared" si="269"/>
        <v>1.2716149999999999</v>
      </c>
      <c r="BK824">
        <f t="shared" si="270"/>
        <v>1.4724966900000001</v>
      </c>
      <c r="BL824">
        <f t="shared" si="271"/>
        <v>1.4972740789439998</v>
      </c>
      <c r="BM824">
        <f t="shared" si="272"/>
        <v>-0.17615903419140322</v>
      </c>
      <c r="BN824">
        <f t="shared" si="273"/>
        <v>6.5864286349569983E-4</v>
      </c>
    </row>
    <row r="825" spans="1:66" ht="15">
      <c r="A825" s="32">
        <v>7</v>
      </c>
      <c r="B825" s="33">
        <f t="shared" ca="1" si="274"/>
        <v>1413.8919076794211</v>
      </c>
      <c r="C825">
        <f t="shared" si="275"/>
        <v>1382</v>
      </c>
      <c r="D825">
        <f t="shared" ca="1" si="258"/>
        <v>6.9946612421180738</v>
      </c>
      <c r="E825">
        <f t="shared" ca="1" si="276"/>
        <v>7.0006470162123069</v>
      </c>
      <c r="F825">
        <f t="shared" ca="1" si="277"/>
        <v>1413</v>
      </c>
      <c r="G825">
        <f t="shared" ca="1" si="278"/>
        <v>1414</v>
      </c>
      <c r="M825" s="280">
        <v>855</v>
      </c>
      <c r="N825" s="280">
        <f t="shared" si="259"/>
        <v>3.8128022701820816</v>
      </c>
      <c r="AK825">
        <f t="shared" si="260"/>
        <v>-9.1941659999999995E-2</v>
      </c>
      <c r="AL825">
        <f t="shared" si="261"/>
        <v>2.3396108850000004</v>
      </c>
      <c r="AM825">
        <f t="shared" si="262"/>
        <v>3.1388831862749997</v>
      </c>
      <c r="AN825">
        <f t="shared" si="263"/>
        <v>-2.7484716056073752</v>
      </c>
      <c r="AO825">
        <f t="shared" si="264"/>
        <v>1.7956281410599613</v>
      </c>
      <c r="AP825">
        <f t="shared" si="265"/>
        <v>-0.86949589542841943</v>
      </c>
      <c r="AQ825">
        <f t="shared" si="266"/>
        <v>0.31189558013324858</v>
      </c>
      <c r="AR825">
        <f t="shared" si="267"/>
        <v>-7.0340774666856037E-2</v>
      </c>
      <c r="AS825">
        <f t="shared" si="268"/>
        <v>7.0344134165223485E-3</v>
      </c>
      <c r="BJ825">
        <f t="shared" si="269"/>
        <v>1.2716149999999999</v>
      </c>
      <c r="BK825">
        <f t="shared" si="270"/>
        <v>1.474220925</v>
      </c>
      <c r="BL825">
        <f t="shared" si="271"/>
        <v>1.5007826285999997</v>
      </c>
      <c r="BM825">
        <f t="shared" si="272"/>
        <v>-0.17677858474147501</v>
      </c>
      <c r="BN825">
        <f t="shared" si="273"/>
        <v>6.6173326459037442E-4</v>
      </c>
    </row>
    <row r="826" spans="1:66" ht="15">
      <c r="A826" s="32">
        <v>7</v>
      </c>
      <c r="B826" s="33">
        <f t="shared" ca="1" si="274"/>
        <v>1413.8919076794211</v>
      </c>
      <c r="C826">
        <f t="shared" si="275"/>
        <v>1382</v>
      </c>
      <c r="D826">
        <f t="shared" ca="1" si="258"/>
        <v>6.9946612421180738</v>
      </c>
      <c r="E826">
        <f t="shared" ca="1" si="276"/>
        <v>7.0006470162123069</v>
      </c>
      <c r="F826">
        <f t="shared" ca="1" si="277"/>
        <v>1413</v>
      </c>
      <c r="G826">
        <f t="shared" ca="1" si="278"/>
        <v>1414</v>
      </c>
      <c r="M826" s="280">
        <v>856</v>
      </c>
      <c r="N826" s="280">
        <f t="shared" si="259"/>
        <v>3.8182323194509955</v>
      </c>
      <c r="AK826">
        <f t="shared" si="260"/>
        <v>-9.1941659999999995E-2</v>
      </c>
      <c r="AL826">
        <f t="shared" si="261"/>
        <v>2.342347272</v>
      </c>
      <c r="AM826">
        <f t="shared" si="262"/>
        <v>3.1462298968959996</v>
      </c>
      <c r="AN826">
        <f t="shared" si="263"/>
        <v>-2.7581266492759045</v>
      </c>
      <c r="AO826">
        <f t="shared" si="264"/>
        <v>1.8040434899390381</v>
      </c>
      <c r="AP826">
        <f t="shared" si="265"/>
        <v>-0.87459257486811293</v>
      </c>
      <c r="AQ826">
        <f t="shared" si="266"/>
        <v>0.31409073086269207</v>
      </c>
      <c r="AR826">
        <f t="shared" si="267"/>
        <v>-7.0918688658123355E-2</v>
      </c>
      <c r="AS826">
        <f t="shared" si="268"/>
        <v>7.1005025554059745E-3</v>
      </c>
      <c r="BJ826">
        <f t="shared" si="269"/>
        <v>1.2716149999999999</v>
      </c>
      <c r="BK826">
        <f t="shared" si="270"/>
        <v>1.47594516</v>
      </c>
      <c r="BL826">
        <f t="shared" si="271"/>
        <v>1.5042952842239998</v>
      </c>
      <c r="BM826">
        <f t="shared" si="272"/>
        <v>-0.17739958622894081</v>
      </c>
      <c r="BN826">
        <f t="shared" si="273"/>
        <v>6.648345282423972E-4</v>
      </c>
    </row>
    <row r="827" spans="1:66" ht="15">
      <c r="A827" s="32">
        <v>7</v>
      </c>
      <c r="B827" s="33">
        <f t="shared" ca="1" si="274"/>
        <v>1413.8919076794211</v>
      </c>
      <c r="C827">
        <f t="shared" si="275"/>
        <v>1382</v>
      </c>
      <c r="D827">
        <f t="shared" ca="1" si="258"/>
        <v>6.9946612421180738</v>
      </c>
      <c r="E827">
        <f t="shared" ca="1" si="276"/>
        <v>7.0006470162123069</v>
      </c>
      <c r="F827">
        <f t="shared" ca="1" si="277"/>
        <v>1413</v>
      </c>
      <c r="G827">
        <f t="shared" ca="1" si="278"/>
        <v>1414</v>
      </c>
      <c r="M827" s="280">
        <v>857</v>
      </c>
      <c r="N827" s="280">
        <f t="shared" si="259"/>
        <v>3.8236633815483438</v>
      </c>
      <c r="AK827">
        <f t="shared" si="260"/>
        <v>-9.1941659999999995E-2</v>
      </c>
      <c r="AL827">
        <f t="shared" si="261"/>
        <v>2.3450836590000002</v>
      </c>
      <c r="AM827">
        <f t="shared" si="262"/>
        <v>3.1535851951389997</v>
      </c>
      <c r="AN827">
        <f t="shared" si="263"/>
        <v>-2.7678042778316172</v>
      </c>
      <c r="AO827">
        <f t="shared" si="264"/>
        <v>1.8124883836020529</v>
      </c>
      <c r="AP827">
        <f t="shared" si="265"/>
        <v>-0.87971312629366938</v>
      </c>
      <c r="AQ827">
        <f t="shared" si="266"/>
        <v>0.31629874125071045</v>
      </c>
      <c r="AR827">
        <f t="shared" si="267"/>
        <v>-7.1500667676492755E-2</v>
      </c>
      <c r="AS827">
        <f t="shared" si="268"/>
        <v>7.1671343583592792E-3</v>
      </c>
      <c r="BJ827">
        <f t="shared" si="269"/>
        <v>1.2716149999999999</v>
      </c>
      <c r="BK827">
        <f t="shared" si="270"/>
        <v>1.4776693949999999</v>
      </c>
      <c r="BL827">
        <f t="shared" si="271"/>
        <v>1.5078120458159998</v>
      </c>
      <c r="BM827">
        <f t="shared" si="272"/>
        <v>-0.17802204035080341</v>
      </c>
      <c r="BN827">
        <f t="shared" si="273"/>
        <v>6.6794667987611276E-4</v>
      </c>
    </row>
    <row r="828" spans="1:66" ht="15">
      <c r="A828" s="32">
        <v>7</v>
      </c>
      <c r="B828" s="33">
        <f t="shared" ca="1" si="274"/>
        <v>1413.8919076794211</v>
      </c>
      <c r="C828">
        <f t="shared" si="275"/>
        <v>1382</v>
      </c>
      <c r="D828">
        <f t="shared" ca="1" si="258"/>
        <v>6.9946612421180738</v>
      </c>
      <c r="E828">
        <f t="shared" ca="1" si="276"/>
        <v>7.0006470162123069</v>
      </c>
      <c r="F828">
        <f t="shared" ca="1" si="277"/>
        <v>1413</v>
      </c>
      <c r="G828">
        <f t="shared" ca="1" si="278"/>
        <v>1414</v>
      </c>
      <c r="M828" s="280">
        <v>858</v>
      </c>
      <c r="N828" s="280">
        <f t="shared" si="259"/>
        <v>3.829095455611053</v>
      </c>
      <c r="AK828">
        <f t="shared" si="260"/>
        <v>-9.1941659999999995E-2</v>
      </c>
      <c r="AL828">
        <f t="shared" si="261"/>
        <v>2.3478200460000003</v>
      </c>
      <c r="AM828">
        <f t="shared" si="262"/>
        <v>3.1609490810039995</v>
      </c>
      <c r="AN828">
        <f t="shared" si="263"/>
        <v>-2.7775045176587283</v>
      </c>
      <c r="AO828">
        <f t="shared" si="264"/>
        <v>1.8209628911191797</v>
      </c>
      <c r="AP828">
        <f t="shared" si="265"/>
        <v>-0.88485763346632851</v>
      </c>
      <c r="AQ828">
        <f t="shared" si="266"/>
        <v>0.31851967149450827</v>
      </c>
      <c r="AR828">
        <f t="shared" si="267"/>
        <v>-7.2086735521801962E-2</v>
      </c>
      <c r="AS828">
        <f t="shared" si="268"/>
        <v>7.234312640224342E-3</v>
      </c>
      <c r="BJ828">
        <f t="shared" si="269"/>
        <v>1.2716149999999999</v>
      </c>
      <c r="BK828">
        <f t="shared" si="270"/>
        <v>1.4793936299999999</v>
      </c>
      <c r="BL828">
        <f t="shared" si="271"/>
        <v>1.5113329133759998</v>
      </c>
      <c r="BM828">
        <f t="shared" si="272"/>
        <v>-0.17864594880406562</v>
      </c>
      <c r="BN828">
        <f t="shared" si="273"/>
        <v>6.71069744945584E-4</v>
      </c>
    </row>
    <row r="829" spans="1:66" ht="15">
      <c r="A829" s="32">
        <v>7</v>
      </c>
      <c r="B829" s="33">
        <f t="shared" ca="1" si="274"/>
        <v>1413.8919076794211</v>
      </c>
      <c r="C829">
        <f t="shared" si="275"/>
        <v>1382</v>
      </c>
      <c r="D829">
        <f t="shared" ca="1" si="258"/>
        <v>6.9946612421180738</v>
      </c>
      <c r="E829">
        <f t="shared" ca="1" si="276"/>
        <v>7.0006470162123069</v>
      </c>
      <c r="F829">
        <f t="shared" ca="1" si="277"/>
        <v>1413</v>
      </c>
      <c r="G829">
        <f t="shared" ca="1" si="278"/>
        <v>1414</v>
      </c>
      <c r="M829" s="280">
        <v>859</v>
      </c>
      <c r="N829" s="280">
        <f t="shared" si="259"/>
        <v>3.8345285407830683</v>
      </c>
      <c r="AK829">
        <f t="shared" si="260"/>
        <v>-9.1941659999999995E-2</v>
      </c>
      <c r="AL829">
        <f t="shared" si="261"/>
        <v>2.3505564330000004</v>
      </c>
      <c r="AM829">
        <f t="shared" si="262"/>
        <v>3.1683215544909995</v>
      </c>
      <c r="AN829">
        <f t="shared" si="263"/>
        <v>-2.7872273951414512</v>
      </c>
      <c r="AO829">
        <f t="shared" si="264"/>
        <v>1.8294670816412357</v>
      </c>
      <c r="AP829">
        <f t="shared" si="265"/>
        <v>-0.89002618034303338</v>
      </c>
      <c r="AQ829">
        <f t="shared" si="266"/>
        <v>0.32075358200238457</v>
      </c>
      <c r="AR829">
        <f t="shared" si="267"/>
        <v>-7.267691610523265E-2</v>
      </c>
      <c r="AS829">
        <f t="shared" si="268"/>
        <v>7.3020412381652215E-3</v>
      </c>
      <c r="BJ829">
        <f t="shared" si="269"/>
        <v>1.2716149999999999</v>
      </c>
      <c r="BK829">
        <f t="shared" si="270"/>
        <v>1.4811178649999999</v>
      </c>
      <c r="BL829">
        <f t="shared" si="271"/>
        <v>1.5148578869039997</v>
      </c>
      <c r="BM829">
        <f t="shared" si="272"/>
        <v>-0.1792713132857302</v>
      </c>
      <c r="BN829">
        <f t="shared" si="273"/>
        <v>6.742037489345929E-4</v>
      </c>
    </row>
    <row r="830" spans="1:66" ht="15">
      <c r="A830" s="32">
        <v>7</v>
      </c>
      <c r="B830" s="33">
        <f t="shared" ca="1" si="274"/>
        <v>1413.8919076794211</v>
      </c>
      <c r="C830">
        <f t="shared" si="275"/>
        <v>1382</v>
      </c>
      <c r="D830">
        <f t="shared" ca="1" si="258"/>
        <v>6.9946612421180738</v>
      </c>
      <c r="E830">
        <f t="shared" ca="1" si="276"/>
        <v>7.0006470162123069</v>
      </c>
      <c r="F830">
        <f t="shared" ca="1" si="277"/>
        <v>1413</v>
      </c>
      <c r="G830">
        <f t="shared" ca="1" si="278"/>
        <v>1414</v>
      </c>
      <c r="M830" s="280">
        <v>860</v>
      </c>
      <c r="N830" s="280">
        <f t="shared" si="259"/>
        <v>3.8399626362153181</v>
      </c>
      <c r="AK830">
        <f t="shared" si="260"/>
        <v>-9.1941659999999995E-2</v>
      </c>
      <c r="AL830">
        <f t="shared" si="261"/>
        <v>2.3532928200000001</v>
      </c>
      <c r="AM830">
        <f t="shared" si="262"/>
        <v>3.1757026155999997</v>
      </c>
      <c r="AN830">
        <f t="shared" si="263"/>
        <v>-2.7969729366640004</v>
      </c>
      <c r="AO830">
        <f t="shared" si="264"/>
        <v>1.8380010243996798</v>
      </c>
      <c r="AP830">
        <f t="shared" si="265"/>
        <v>-0.89521885107665933</v>
      </c>
      <c r="AQ830">
        <f t="shared" si="266"/>
        <v>0.32300053339422585</v>
      </c>
      <c r="AR830">
        <f t="shared" si="267"/>
        <v>-7.3271233449700712E-2</v>
      </c>
      <c r="AS830">
        <f t="shared" si="268"/>
        <v>7.3703240117723307E-3</v>
      </c>
      <c r="BJ830">
        <f t="shared" si="269"/>
        <v>1.2716149999999999</v>
      </c>
      <c r="BK830">
        <f t="shared" si="270"/>
        <v>1.4828421000000001</v>
      </c>
      <c r="BL830">
        <f t="shared" si="271"/>
        <v>1.5183869663999998</v>
      </c>
      <c r="BM830">
        <f t="shared" si="272"/>
        <v>-0.17989813549280001</v>
      </c>
      <c r="BN830">
        <f t="shared" si="273"/>
        <v>6.7734871735664005E-4</v>
      </c>
    </row>
    <row r="831" spans="1:66" ht="15">
      <c r="A831" s="32">
        <v>7</v>
      </c>
      <c r="B831" s="33">
        <f t="shared" ca="1" si="274"/>
        <v>1413.8919076794211</v>
      </c>
      <c r="C831">
        <f t="shared" si="275"/>
        <v>1382</v>
      </c>
      <c r="D831">
        <f t="shared" ca="1" si="258"/>
        <v>6.9946612421180738</v>
      </c>
      <c r="E831">
        <f t="shared" ca="1" si="276"/>
        <v>7.0006470162123069</v>
      </c>
      <c r="F831">
        <f t="shared" ca="1" si="277"/>
        <v>1413</v>
      </c>
      <c r="G831">
        <f t="shared" ca="1" si="278"/>
        <v>1414</v>
      </c>
      <c r="M831" s="280">
        <v>861</v>
      </c>
      <c r="N831" s="280">
        <f t="shared" si="259"/>
        <v>3.8453977410657019</v>
      </c>
      <c r="AK831">
        <f t="shared" si="260"/>
        <v>-9.1941659999999995E-2</v>
      </c>
      <c r="AL831">
        <f t="shared" si="261"/>
        <v>2.3560292070000002</v>
      </c>
      <c r="AM831">
        <f t="shared" si="262"/>
        <v>3.1830922643309996</v>
      </c>
      <c r="AN831">
        <f t="shared" si="263"/>
        <v>-2.8067411686105892</v>
      </c>
      <c r="AO831">
        <f t="shared" si="264"/>
        <v>1.8465647887066139</v>
      </c>
      <c r="AP831">
        <f t="shared" si="265"/>
        <v>-0.900435730016242</v>
      </c>
      <c r="AQ831">
        <f t="shared" si="266"/>
        <v>0.3252605865019994</v>
      </c>
      <c r="AR831">
        <f t="shared" si="267"/>
        <v>-7.3869711690247308E-2</v>
      </c>
      <c r="AS831">
        <f t="shared" si="268"/>
        <v>7.4391648431671627E-3</v>
      </c>
      <c r="BJ831">
        <f t="shared" si="269"/>
        <v>1.2716149999999999</v>
      </c>
      <c r="BK831">
        <f t="shared" si="270"/>
        <v>1.484566335</v>
      </c>
      <c r="BL831">
        <f t="shared" si="271"/>
        <v>1.5219201518639998</v>
      </c>
      <c r="BM831">
        <f t="shared" si="272"/>
        <v>-0.18052641712227782</v>
      </c>
      <c r="BN831">
        <f t="shared" si="273"/>
        <v>6.8050467575494448E-4</v>
      </c>
    </row>
    <row r="832" spans="1:66" ht="15">
      <c r="A832" s="32">
        <v>7</v>
      </c>
      <c r="B832" s="33">
        <f t="shared" ca="1" si="274"/>
        <v>1413.8919076794211</v>
      </c>
      <c r="C832">
        <f t="shared" si="275"/>
        <v>1382</v>
      </c>
      <c r="D832">
        <f t="shared" ca="1" si="258"/>
        <v>6.9946612421180738</v>
      </c>
      <c r="E832">
        <f t="shared" ca="1" si="276"/>
        <v>7.0006470162123069</v>
      </c>
      <c r="F832">
        <f t="shared" ca="1" si="277"/>
        <v>1413</v>
      </c>
      <c r="G832">
        <f t="shared" ca="1" si="278"/>
        <v>1414</v>
      </c>
      <c r="M832" s="280">
        <v>862</v>
      </c>
      <c r="N832" s="280">
        <f t="shared" si="259"/>
        <v>3.8508338544990672</v>
      </c>
      <c r="AK832">
        <f t="shared" si="260"/>
        <v>-9.1941659999999995E-2</v>
      </c>
      <c r="AL832">
        <f t="shared" si="261"/>
        <v>2.3587655940000003</v>
      </c>
      <c r="AM832">
        <f t="shared" si="262"/>
        <v>3.1904905006839996</v>
      </c>
      <c r="AN832">
        <f t="shared" si="263"/>
        <v>-2.8165321173654325</v>
      </c>
      <c r="AO832">
        <f t="shared" si="264"/>
        <v>1.8551584439547817</v>
      </c>
      <c r="AP832">
        <f t="shared" si="265"/>
        <v>-0.90567690170720594</v>
      </c>
      <c r="AQ832">
        <f t="shared" si="266"/>
        <v>0.3275338023702476</v>
      </c>
      <c r="AR832">
        <f t="shared" si="267"/>
        <v>-7.4472375074431038E-2</v>
      </c>
      <c r="AS832">
        <f t="shared" si="268"/>
        <v>7.5085676371073962E-3</v>
      </c>
      <c r="BJ832">
        <f t="shared" si="269"/>
        <v>1.2716149999999999</v>
      </c>
      <c r="BK832">
        <f t="shared" si="270"/>
        <v>1.48629057</v>
      </c>
      <c r="BL832">
        <f t="shared" si="271"/>
        <v>1.5254574432959997</v>
      </c>
      <c r="BM832">
        <f t="shared" si="272"/>
        <v>-0.1811561598711664</v>
      </c>
      <c r="BN832">
        <f t="shared" si="273"/>
        <v>6.8367164970244414E-4</v>
      </c>
    </row>
    <row r="833" spans="1:66" ht="15">
      <c r="A833" s="32">
        <v>7</v>
      </c>
      <c r="B833" s="33">
        <f t="shared" ca="1" si="274"/>
        <v>1413.8919076794211</v>
      </c>
      <c r="C833">
        <f t="shared" si="275"/>
        <v>1382</v>
      </c>
      <c r="D833">
        <f t="shared" ca="1" si="258"/>
        <v>6.9946612421180738</v>
      </c>
      <c r="E833">
        <f t="shared" ca="1" si="276"/>
        <v>7.0006470162123069</v>
      </c>
      <c r="F833">
        <f t="shared" ca="1" si="277"/>
        <v>1413</v>
      </c>
      <c r="G833">
        <f t="shared" ca="1" si="278"/>
        <v>1414</v>
      </c>
      <c r="M833" s="280">
        <v>863</v>
      </c>
      <c r="N833" s="280">
        <f t="shared" si="259"/>
        <v>3.8562709756871874</v>
      </c>
      <c r="AK833">
        <f t="shared" si="260"/>
        <v>-9.1941659999999995E-2</v>
      </c>
      <c r="AL833">
        <f t="shared" si="261"/>
        <v>2.3615019810000004</v>
      </c>
      <c r="AM833">
        <f t="shared" si="262"/>
        <v>3.1978973246589995</v>
      </c>
      <c r="AN833">
        <f t="shared" si="263"/>
        <v>-2.8263458093127434</v>
      </c>
      <c r="AO833">
        <f t="shared" si="264"/>
        <v>1.8637820596175694</v>
      </c>
      <c r="AP833">
        <f t="shared" si="265"/>
        <v>-0.91094245089159276</v>
      </c>
      <c r="AQ833">
        <f t="shared" si="266"/>
        <v>0.32982024225658235</v>
      </c>
      <c r="AR833">
        <f t="shared" si="267"/>
        <v>-7.5079247962720794E-2</v>
      </c>
      <c r="AS833">
        <f t="shared" si="268"/>
        <v>7.5785363210923639E-3</v>
      </c>
      <c r="BJ833">
        <f t="shared" si="269"/>
        <v>1.2716149999999999</v>
      </c>
      <c r="BK833">
        <f t="shared" si="270"/>
        <v>1.4880148049999999</v>
      </c>
      <c r="BL833">
        <f t="shared" si="271"/>
        <v>1.5289988406959998</v>
      </c>
      <c r="BM833">
        <f t="shared" si="272"/>
        <v>-0.18178736543646862</v>
      </c>
      <c r="BN833">
        <f t="shared" si="273"/>
        <v>6.8684966480179576E-4</v>
      </c>
    </row>
    <row r="834" spans="1:66" ht="15">
      <c r="A834" s="32">
        <v>7</v>
      </c>
      <c r="B834" s="33">
        <f t="shared" ca="1" si="274"/>
        <v>1413.8919076794211</v>
      </c>
      <c r="C834">
        <f t="shared" si="275"/>
        <v>1382</v>
      </c>
      <c r="D834">
        <f t="shared" ca="1" si="258"/>
        <v>6.9946612421180738</v>
      </c>
      <c r="E834">
        <f t="shared" ca="1" si="276"/>
        <v>7.0006470162123069</v>
      </c>
      <c r="F834">
        <f t="shared" ca="1" si="277"/>
        <v>1413</v>
      </c>
      <c r="G834">
        <f t="shared" ca="1" si="278"/>
        <v>1414</v>
      </c>
      <c r="M834" s="280">
        <v>864</v>
      </c>
      <c r="N834" s="280">
        <f t="shared" si="259"/>
        <v>3.8617091038087392</v>
      </c>
      <c r="AK834">
        <f t="shared" si="260"/>
        <v>-9.1941659999999995E-2</v>
      </c>
      <c r="AL834">
        <f t="shared" si="261"/>
        <v>2.3642383680000001</v>
      </c>
      <c r="AM834">
        <f t="shared" si="262"/>
        <v>3.2053127362559994</v>
      </c>
      <c r="AN834">
        <f t="shared" si="263"/>
        <v>-2.8361822708367366</v>
      </c>
      <c r="AO834">
        <f t="shared" si="264"/>
        <v>1.8724357052490055</v>
      </c>
      <c r="AP834">
        <f t="shared" si="265"/>
        <v>-0.91623246250828949</v>
      </c>
      <c r="AQ834">
        <f t="shared" si="266"/>
        <v>0.33211996763218044</v>
      </c>
      <c r="AR834">
        <f t="shared" si="267"/>
        <v>-7.5690354828889653E-2</v>
      </c>
      <c r="AS834">
        <f t="shared" si="268"/>
        <v>7.6490748454688855E-3</v>
      </c>
      <c r="BJ834">
        <f t="shared" si="269"/>
        <v>1.2716149999999999</v>
      </c>
      <c r="BK834">
        <f t="shared" si="270"/>
        <v>1.4897390399999999</v>
      </c>
      <c r="BL834">
        <f t="shared" si="271"/>
        <v>1.5325443440639996</v>
      </c>
      <c r="BM834">
        <f t="shared" si="272"/>
        <v>-0.18242003551518721</v>
      </c>
      <c r="BN834">
        <f t="shared" si="273"/>
        <v>6.9003874668537447E-4</v>
      </c>
    </row>
    <row r="835" spans="1:66" ht="15">
      <c r="A835" s="32">
        <v>7</v>
      </c>
      <c r="B835" s="33">
        <f t="shared" ca="1" si="274"/>
        <v>1413.8919076794211</v>
      </c>
      <c r="C835">
        <f t="shared" si="275"/>
        <v>1382</v>
      </c>
      <c r="D835">
        <f t="shared" ref="D835:D898" ca="1" si="279">INDIRECT(ADDRESS(C835+1,14))</f>
        <v>6.9946612421180738</v>
      </c>
      <c r="E835">
        <f t="shared" ca="1" si="276"/>
        <v>7.0006470162123069</v>
      </c>
      <c r="F835">
        <f t="shared" ca="1" si="277"/>
        <v>1413</v>
      </c>
      <c r="G835">
        <f t="shared" ca="1" si="278"/>
        <v>1414</v>
      </c>
      <c r="M835" s="280">
        <v>865</v>
      </c>
      <c r="N835" s="280">
        <f t="shared" ref="N835:N898" si="280">IF(M835&gt;=$P$1,SUM(BJ835:BN835),SUM(AK835:AS835))</f>
        <v>3.8671482380492854</v>
      </c>
      <c r="AK835">
        <f t="shared" si="260"/>
        <v>-9.1941659999999995E-2</v>
      </c>
      <c r="AL835">
        <f t="shared" si="261"/>
        <v>2.3669747550000002</v>
      </c>
      <c r="AM835">
        <f t="shared" si="262"/>
        <v>3.2127367354749996</v>
      </c>
      <c r="AN835">
        <f t="shared" si="263"/>
        <v>-2.8460415283216256</v>
      </c>
      <c r="AO835">
        <f t="shared" si="264"/>
        <v>1.8811194504837612</v>
      </c>
      <c r="AP835">
        <f t="shared" si="265"/>
        <v>-0.9215470216932572</v>
      </c>
      <c r="AQ835">
        <f t="shared" si="266"/>
        <v>0.33443304018227926</v>
      </c>
      <c r="AR835">
        <f t="shared" si="267"/>
        <v>-7.6305720260409729E-2</v>
      </c>
      <c r="AS835">
        <f t="shared" si="268"/>
        <v>7.7201871835374794E-3</v>
      </c>
      <c r="BJ835">
        <f t="shared" si="269"/>
        <v>1.2716149999999999</v>
      </c>
      <c r="BK835">
        <f t="shared" si="270"/>
        <v>1.4914632749999999</v>
      </c>
      <c r="BL835">
        <f t="shared" si="271"/>
        <v>1.5360939533999998</v>
      </c>
      <c r="BM835">
        <f t="shared" si="272"/>
        <v>-0.18305417180432501</v>
      </c>
      <c r="BN835">
        <f t="shared" si="273"/>
        <v>6.9323892101527446E-4</v>
      </c>
    </row>
    <row r="836" spans="1:66" ht="15">
      <c r="A836" s="32">
        <v>7</v>
      </c>
      <c r="B836" s="33">
        <f t="shared" ca="1" si="274"/>
        <v>1413.8919076794211</v>
      </c>
      <c r="C836">
        <f t="shared" si="275"/>
        <v>1382</v>
      </c>
      <c r="D836">
        <f t="shared" ca="1" si="279"/>
        <v>6.9946612421180738</v>
      </c>
      <c r="E836">
        <f t="shared" ca="1" si="276"/>
        <v>7.0006470162123069</v>
      </c>
      <c r="F836">
        <f t="shared" ca="1" si="277"/>
        <v>1413</v>
      </c>
      <c r="G836">
        <f t="shared" ca="1" si="278"/>
        <v>1414</v>
      </c>
      <c r="M836" s="280">
        <v>866</v>
      </c>
      <c r="N836" s="280">
        <f t="shared" si="280"/>
        <v>3.8725883776012511</v>
      </c>
      <c r="AK836">
        <f t="shared" ref="AK836:AK899" si="281">$M836^0*AA$2</f>
        <v>-9.1941659999999995E-2</v>
      </c>
      <c r="AL836">
        <f t="shared" ref="AL836:AL899" si="282">$M836^1*AB$2</f>
        <v>2.3697111420000003</v>
      </c>
      <c r="AM836">
        <f t="shared" ref="AM836:AM899" si="283">$M836^2*AC$2</f>
        <v>3.2201693223159995</v>
      </c>
      <c r="AN836">
        <f t="shared" ref="AN836:AN899" si="284">$M836^3*AD$2</f>
        <v>-2.8559236081516244</v>
      </c>
      <c r="AO836">
        <f t="shared" ref="AO836:AO899" si="285">$M836^4*AE$2</f>
        <v>1.8898333650371497</v>
      </c>
      <c r="AP836">
        <f t="shared" ref="AP836:AP899" si="286">$M836^5*AF$2</f>
        <v>-0.92688621377975877</v>
      </c>
      <c r="AQ836">
        <f t="shared" ref="AQ836:AQ899" si="287">$M836^6*AG$2</f>
        <v>0.33675952180667335</v>
      </c>
      <c r="AR836">
        <f t="shared" ref="AR836:AR899" si="288">$M836^7*AH$2</f>
        <v>-7.6925368958847745E-2</v>
      </c>
      <c r="AS836">
        <f t="shared" ref="AS836:AS899" si="289">$M836^8*AI$2</f>
        <v>7.7918773316589304E-3</v>
      </c>
      <c r="BJ836">
        <f t="shared" ref="BJ836:BJ899" si="290">$M836^0*BC$2</f>
        <v>1.2716149999999999</v>
      </c>
      <c r="BK836">
        <f t="shared" ref="BK836:BK899" si="291">$M836^1*BD$2</f>
        <v>1.4931875100000001</v>
      </c>
      <c r="BL836">
        <f t="shared" ref="BL836:BL899" si="292">$M836^2*BE$2</f>
        <v>1.5396476687039997</v>
      </c>
      <c r="BM836">
        <f t="shared" ref="BM836:BM899" si="293">$M836^3*BF$2</f>
        <v>-0.18368977600088482</v>
      </c>
      <c r="BN836">
        <f t="shared" ref="BN836:BN899" si="294">$M836^4*BG$2</f>
        <v>6.9645021348330822E-4</v>
      </c>
    </row>
    <row r="837" spans="1:66" ht="15">
      <c r="A837" s="32">
        <v>7</v>
      </c>
      <c r="B837" s="33">
        <f t="shared" ca="1" si="274"/>
        <v>1413.8919076794211</v>
      </c>
      <c r="C837">
        <f t="shared" si="275"/>
        <v>1382</v>
      </c>
      <c r="D837">
        <f t="shared" ca="1" si="279"/>
        <v>6.9946612421180738</v>
      </c>
      <c r="E837">
        <f t="shared" ca="1" si="276"/>
        <v>7.0006470162123069</v>
      </c>
      <c r="F837">
        <f t="shared" ca="1" si="277"/>
        <v>1413</v>
      </c>
      <c r="G837">
        <f t="shared" ca="1" si="278"/>
        <v>1414</v>
      </c>
      <c r="M837" s="280">
        <v>867</v>
      </c>
      <c r="N837" s="280">
        <f t="shared" si="280"/>
        <v>3.8780295216639016</v>
      </c>
      <c r="AK837">
        <f t="shared" si="281"/>
        <v>-9.1941659999999995E-2</v>
      </c>
      <c r="AL837">
        <f t="shared" si="282"/>
        <v>2.3724475290000004</v>
      </c>
      <c r="AM837">
        <f t="shared" si="283"/>
        <v>3.2276104967789996</v>
      </c>
      <c r="AN837">
        <f t="shared" si="284"/>
        <v>-2.8658285367109473</v>
      </c>
      <c r="AO837">
        <f t="shared" si="285"/>
        <v>1.8985775187051266</v>
      </c>
      <c r="AP837">
        <f t="shared" si="286"/>
        <v>-0.93225012429858822</v>
      </c>
      <c r="AQ837">
        <f t="shared" si="287"/>
        <v>0.33909947462021095</v>
      </c>
      <c r="AR837">
        <f t="shared" si="288"/>
        <v>-7.7549325740261854E-2</v>
      </c>
      <c r="AS837">
        <f t="shared" si="289"/>
        <v>7.8641493093612406E-3</v>
      </c>
      <c r="BJ837">
        <f t="shared" si="290"/>
        <v>1.2716149999999999</v>
      </c>
      <c r="BK837">
        <f t="shared" si="291"/>
        <v>1.494911745</v>
      </c>
      <c r="BL837">
        <f t="shared" si="292"/>
        <v>1.5432054899759997</v>
      </c>
      <c r="BM837">
        <f t="shared" si="293"/>
        <v>-0.18432684980186942</v>
      </c>
      <c r="BN837">
        <f t="shared" si="294"/>
        <v>6.9967264981100723E-4</v>
      </c>
    </row>
    <row r="838" spans="1:66" ht="15">
      <c r="A838" s="32">
        <v>7</v>
      </c>
      <c r="B838" s="33">
        <f t="shared" ca="1" si="274"/>
        <v>1413.8919076794211</v>
      </c>
      <c r="C838">
        <f t="shared" si="275"/>
        <v>1382</v>
      </c>
      <c r="D838">
        <f t="shared" ca="1" si="279"/>
        <v>6.9946612421180738</v>
      </c>
      <c r="E838">
        <f t="shared" ca="1" si="276"/>
        <v>7.0006470162123069</v>
      </c>
      <c r="F838">
        <f t="shared" ca="1" si="277"/>
        <v>1413</v>
      </c>
      <c r="G838">
        <f t="shared" ca="1" si="278"/>
        <v>1414</v>
      </c>
      <c r="M838" s="280">
        <v>868</v>
      </c>
      <c r="N838" s="280">
        <f t="shared" si="280"/>
        <v>3.8834716694433236</v>
      </c>
      <c r="AK838">
        <f t="shared" si="281"/>
        <v>-9.1941659999999995E-2</v>
      </c>
      <c r="AL838">
        <f t="shared" si="282"/>
        <v>2.3751839160000001</v>
      </c>
      <c r="AM838">
        <f t="shared" si="283"/>
        <v>3.2350602588639998</v>
      </c>
      <c r="AN838">
        <f t="shared" si="284"/>
        <v>-2.8757563403838082</v>
      </c>
      <c r="AO838">
        <f t="shared" si="285"/>
        <v>1.9073519813642899</v>
      </c>
      <c r="AP838">
        <f t="shared" si="286"/>
        <v>-0.93763883897829814</v>
      </c>
      <c r="AQ838">
        <f t="shared" si="287"/>
        <v>0.34145296095329208</v>
      </c>
      <c r="AR838">
        <f t="shared" si="288"/>
        <v>-7.817761553559896E-2</v>
      </c>
      <c r="AS838">
        <f t="shared" si="289"/>
        <v>7.9370071594469446E-3</v>
      </c>
      <c r="BJ838">
        <f t="shared" si="290"/>
        <v>1.2716149999999999</v>
      </c>
      <c r="BK838">
        <f t="shared" si="291"/>
        <v>1.49663598</v>
      </c>
      <c r="BL838">
        <f t="shared" si="292"/>
        <v>1.5467674172159998</v>
      </c>
      <c r="BM838">
        <f t="shared" si="293"/>
        <v>-0.1849653949042816</v>
      </c>
      <c r="BN838">
        <f t="shared" si="294"/>
        <v>7.0290625574962156E-4</v>
      </c>
    </row>
    <row r="839" spans="1:66" ht="15">
      <c r="A839" s="32">
        <v>7</v>
      </c>
      <c r="B839" s="33">
        <f t="shared" ca="1" si="274"/>
        <v>1413.8919076794211</v>
      </c>
      <c r="C839">
        <f t="shared" si="275"/>
        <v>1382</v>
      </c>
      <c r="D839">
        <f t="shared" ca="1" si="279"/>
        <v>6.9946612421180738</v>
      </c>
      <c r="E839">
        <f t="shared" ca="1" si="276"/>
        <v>7.0006470162123069</v>
      </c>
      <c r="F839">
        <f t="shared" ca="1" si="277"/>
        <v>1413</v>
      </c>
      <c r="G839">
        <f t="shared" ca="1" si="278"/>
        <v>1414</v>
      </c>
      <c r="M839" s="280">
        <v>869</v>
      </c>
      <c r="N839" s="280">
        <f t="shared" si="280"/>
        <v>3.888914820152404</v>
      </c>
      <c r="AK839">
        <f t="shared" si="281"/>
        <v>-9.1941659999999995E-2</v>
      </c>
      <c r="AL839">
        <f t="shared" si="282"/>
        <v>2.3779203030000002</v>
      </c>
      <c r="AM839">
        <f t="shared" si="283"/>
        <v>3.2425186085709998</v>
      </c>
      <c r="AN839">
        <f t="shared" si="284"/>
        <v>-2.8857070455544216</v>
      </c>
      <c r="AO839">
        <f t="shared" si="285"/>
        <v>1.9161568229718802</v>
      </c>
      <c r="AP839">
        <f t="shared" si="286"/>
        <v>-0.94305244374542829</v>
      </c>
      <c r="AQ839">
        <f t="shared" si="287"/>
        <v>0.3438200433523661</v>
      </c>
      <c r="AR839">
        <f t="shared" si="288"/>
        <v>-7.8810263391093302E-2</v>
      </c>
      <c r="AS839">
        <f t="shared" si="289"/>
        <v>8.0104549481008012E-3</v>
      </c>
      <c r="BJ839">
        <f t="shared" si="290"/>
        <v>1.2716149999999999</v>
      </c>
      <c r="BK839">
        <f t="shared" si="291"/>
        <v>1.4983602149999999</v>
      </c>
      <c r="BL839">
        <f t="shared" si="292"/>
        <v>1.5503334504239998</v>
      </c>
      <c r="BM839">
        <f t="shared" si="293"/>
        <v>-0.1856054130051242</v>
      </c>
      <c r="BN839">
        <f t="shared" si="294"/>
        <v>7.0615105708011995E-4</v>
      </c>
    </row>
    <row r="840" spans="1:66" ht="15">
      <c r="A840" s="32">
        <v>7</v>
      </c>
      <c r="B840" s="33">
        <f t="shared" ca="1" si="274"/>
        <v>1413.8919076794211</v>
      </c>
      <c r="C840">
        <f t="shared" si="275"/>
        <v>1382</v>
      </c>
      <c r="D840">
        <f t="shared" ca="1" si="279"/>
        <v>6.9946612421180738</v>
      </c>
      <c r="E840">
        <f t="shared" ca="1" si="276"/>
        <v>7.0006470162123069</v>
      </c>
      <c r="F840">
        <f t="shared" ca="1" si="277"/>
        <v>1413</v>
      </c>
      <c r="G840">
        <f t="shared" ca="1" si="278"/>
        <v>1414</v>
      </c>
      <c r="M840" s="280">
        <v>870</v>
      </c>
      <c r="N840" s="280">
        <f t="shared" si="280"/>
        <v>3.8943589730108084</v>
      </c>
      <c r="AK840">
        <f t="shared" si="281"/>
        <v>-9.1941659999999995E-2</v>
      </c>
      <c r="AL840">
        <f t="shared" si="282"/>
        <v>2.3806566900000004</v>
      </c>
      <c r="AM840">
        <f t="shared" si="283"/>
        <v>3.2499855458999996</v>
      </c>
      <c r="AN840">
        <f t="shared" si="284"/>
        <v>-2.8956806786070004</v>
      </c>
      <c r="AO840">
        <f t="shared" si="285"/>
        <v>1.9249921135657799</v>
      </c>
      <c r="AP840">
        <f t="shared" si="286"/>
        <v>-0.94849102472473446</v>
      </c>
      <c r="AQ840">
        <f t="shared" si="287"/>
        <v>0.34620078458043074</v>
      </c>
      <c r="AR840">
        <f t="shared" si="288"/>
        <v>-7.944729446866583E-2</v>
      </c>
      <c r="AS840">
        <f t="shared" si="289"/>
        <v>8.0844967649978533E-3</v>
      </c>
      <c r="BJ840">
        <f t="shared" si="290"/>
        <v>1.2716149999999999</v>
      </c>
      <c r="BK840">
        <f t="shared" si="291"/>
        <v>1.5000844499999999</v>
      </c>
      <c r="BL840">
        <f t="shared" si="292"/>
        <v>1.5539035895999997</v>
      </c>
      <c r="BM840">
        <f t="shared" si="293"/>
        <v>-0.18624690580140002</v>
      </c>
      <c r="BN840">
        <f t="shared" si="294"/>
        <v>7.0940707961319007E-4</v>
      </c>
    </row>
    <row r="841" spans="1:66" ht="15">
      <c r="A841" s="32">
        <v>7</v>
      </c>
      <c r="B841" s="33">
        <f t="shared" ca="1" si="274"/>
        <v>1413.8919076794211</v>
      </c>
      <c r="C841">
        <f t="shared" si="275"/>
        <v>1382</v>
      </c>
      <c r="D841">
        <f t="shared" ca="1" si="279"/>
        <v>6.9946612421180738</v>
      </c>
      <c r="E841">
        <f t="shared" ca="1" si="276"/>
        <v>7.0006470162123069</v>
      </c>
      <c r="F841">
        <f t="shared" ca="1" si="277"/>
        <v>1413</v>
      </c>
      <c r="G841">
        <f t="shared" ca="1" si="278"/>
        <v>1414</v>
      </c>
      <c r="M841" s="280">
        <v>871</v>
      </c>
      <c r="N841" s="280">
        <f t="shared" si="280"/>
        <v>3.8998041272449573</v>
      </c>
      <c r="AK841">
        <f t="shared" si="281"/>
        <v>-9.1941659999999995E-2</v>
      </c>
      <c r="AL841">
        <f t="shared" si="282"/>
        <v>2.383393077</v>
      </c>
      <c r="AM841">
        <f t="shared" si="283"/>
        <v>3.2574610708509995</v>
      </c>
      <c r="AN841">
        <f t="shared" si="284"/>
        <v>-2.9056772659257595</v>
      </c>
      <c r="AO841">
        <f t="shared" si="285"/>
        <v>1.9338579232645143</v>
      </c>
      <c r="AP841">
        <f t="shared" si="286"/>
        <v>-0.95395466823941621</v>
      </c>
      <c r="AQ841">
        <f t="shared" si="287"/>
        <v>0.34859524761753119</v>
      </c>
      <c r="AR841">
        <f t="shared" si="288"/>
        <v>-8.0088734046324467E-2</v>
      </c>
      <c r="AS841">
        <f t="shared" si="289"/>
        <v>8.1591367234118677E-3</v>
      </c>
      <c r="BJ841">
        <f t="shared" si="290"/>
        <v>1.2716149999999999</v>
      </c>
      <c r="BK841">
        <f t="shared" si="291"/>
        <v>1.5018086849999999</v>
      </c>
      <c r="BL841">
        <f t="shared" si="292"/>
        <v>1.5574778347439997</v>
      </c>
      <c r="BM841">
        <f t="shared" si="293"/>
        <v>-0.18688987499011181</v>
      </c>
      <c r="BN841">
        <f t="shared" si="294"/>
        <v>7.126743491892378E-4</v>
      </c>
    </row>
    <row r="842" spans="1:66" ht="15">
      <c r="A842" s="32">
        <v>7</v>
      </c>
      <c r="B842" s="33">
        <f t="shared" ca="1" si="274"/>
        <v>1413.8919076794211</v>
      </c>
      <c r="C842">
        <f t="shared" si="275"/>
        <v>1382</v>
      </c>
      <c r="D842">
        <f t="shared" ca="1" si="279"/>
        <v>6.9946612421180738</v>
      </c>
      <c r="E842">
        <f t="shared" ca="1" si="276"/>
        <v>7.0006470162123069</v>
      </c>
      <c r="F842">
        <f t="shared" ca="1" si="277"/>
        <v>1413</v>
      </c>
      <c r="G842">
        <f t="shared" ca="1" si="278"/>
        <v>1414</v>
      </c>
      <c r="M842" s="280">
        <v>872</v>
      </c>
      <c r="N842" s="280">
        <f t="shared" si="280"/>
        <v>3.9052502820880122</v>
      </c>
      <c r="AK842">
        <f t="shared" si="281"/>
        <v>-9.1941659999999995E-2</v>
      </c>
      <c r="AL842">
        <f t="shared" si="282"/>
        <v>2.3861294640000001</v>
      </c>
      <c r="AM842">
        <f t="shared" si="283"/>
        <v>3.2649451834239995</v>
      </c>
      <c r="AN842">
        <f t="shared" si="284"/>
        <v>-2.9156968338949123</v>
      </c>
      <c r="AO842">
        <f t="shared" si="285"/>
        <v>1.9427543222672505</v>
      </c>
      <c r="AP842">
        <f t="shared" si="286"/>
        <v>-0.95944346081134546</v>
      </c>
      <c r="AQ842">
        <f t="shared" si="287"/>
        <v>0.35100349566125993</v>
      </c>
      <c r="AR842">
        <f t="shared" si="288"/>
        <v>-8.0734607518565329E-2</v>
      </c>
      <c r="AS842">
        <f t="shared" si="289"/>
        <v>8.2343789603241506E-3</v>
      </c>
      <c r="BJ842">
        <f t="shared" si="290"/>
        <v>1.2716149999999999</v>
      </c>
      <c r="BK842">
        <f t="shared" si="291"/>
        <v>1.5035329200000001</v>
      </c>
      <c r="BL842">
        <f t="shared" si="292"/>
        <v>1.5610561858559997</v>
      </c>
      <c r="BM842">
        <f t="shared" si="293"/>
        <v>-0.18753432226826242</v>
      </c>
      <c r="BN842">
        <f t="shared" si="294"/>
        <v>7.159528916783883E-4</v>
      </c>
    </row>
    <row r="843" spans="1:66" ht="15">
      <c r="A843" s="32">
        <v>7</v>
      </c>
      <c r="B843" s="33">
        <f t="shared" ca="1" si="274"/>
        <v>1413.8919076794211</v>
      </c>
      <c r="C843">
        <f t="shared" si="275"/>
        <v>1382</v>
      </c>
      <c r="D843">
        <f t="shared" ca="1" si="279"/>
        <v>6.9946612421180738</v>
      </c>
      <c r="E843">
        <f t="shared" ca="1" si="276"/>
        <v>7.0006470162123069</v>
      </c>
      <c r="F843">
        <f t="shared" ca="1" si="277"/>
        <v>1413</v>
      </c>
      <c r="G843">
        <f t="shared" ca="1" si="278"/>
        <v>1414</v>
      </c>
      <c r="M843" s="280">
        <v>873</v>
      </c>
      <c r="N843" s="280">
        <f t="shared" si="280"/>
        <v>3.9106974367798464</v>
      </c>
      <c r="AK843">
        <f t="shared" si="281"/>
        <v>-9.1941659999999995E-2</v>
      </c>
      <c r="AL843">
        <f t="shared" si="282"/>
        <v>2.3888658510000003</v>
      </c>
      <c r="AM843">
        <f t="shared" si="283"/>
        <v>3.2724378836189998</v>
      </c>
      <c r="AN843">
        <f t="shared" si="284"/>
        <v>-2.9257394088986732</v>
      </c>
      <c r="AO843">
        <f t="shared" si="285"/>
        <v>1.9516813808537987</v>
      </c>
      <c r="AP843">
        <f t="shared" si="286"/>
        <v>-0.96495748916129487</v>
      </c>
      <c r="AQ843">
        <f t="shared" si="287"/>
        <v>0.35342559212725727</v>
      </c>
      <c r="AR843">
        <f t="shared" si="288"/>
        <v>-8.1384940396774894E-2</v>
      </c>
      <c r="AS843">
        <f t="shared" si="289"/>
        <v>8.3102276365327257E-3</v>
      </c>
      <c r="BJ843">
        <f t="shared" si="290"/>
        <v>1.2716149999999999</v>
      </c>
      <c r="BK843">
        <f t="shared" si="291"/>
        <v>1.505257155</v>
      </c>
      <c r="BL843">
        <f t="shared" si="292"/>
        <v>1.5646386429359997</v>
      </c>
      <c r="BM843">
        <f t="shared" si="293"/>
        <v>-0.1881802493328546</v>
      </c>
      <c r="BN843">
        <f t="shared" si="294"/>
        <v>7.1924273298048483E-4</v>
      </c>
    </row>
    <row r="844" spans="1:66" ht="15">
      <c r="A844" s="32">
        <v>7</v>
      </c>
      <c r="B844" s="33">
        <f t="shared" ca="1" si="274"/>
        <v>1413.8919076794211</v>
      </c>
      <c r="C844">
        <f t="shared" si="275"/>
        <v>1382</v>
      </c>
      <c r="D844">
        <f t="shared" ca="1" si="279"/>
        <v>6.9946612421180738</v>
      </c>
      <c r="E844">
        <f t="shared" ca="1" si="276"/>
        <v>7.0006470162123069</v>
      </c>
      <c r="F844">
        <f t="shared" ca="1" si="277"/>
        <v>1413</v>
      </c>
      <c r="G844">
        <f t="shared" ca="1" si="278"/>
        <v>1414</v>
      </c>
      <c r="M844" s="280">
        <v>874</v>
      </c>
      <c r="N844" s="280">
        <f t="shared" si="280"/>
        <v>3.9161455905670306</v>
      </c>
      <c r="AK844">
        <f t="shared" si="281"/>
        <v>-9.1941659999999995E-2</v>
      </c>
      <c r="AL844">
        <f t="shared" si="282"/>
        <v>2.3916022380000004</v>
      </c>
      <c r="AM844">
        <f t="shared" si="283"/>
        <v>3.2799391714359998</v>
      </c>
      <c r="AN844">
        <f t="shared" si="284"/>
        <v>-2.9358050173212562</v>
      </c>
      <c r="AO844">
        <f t="shared" si="285"/>
        <v>1.9606391693846108</v>
      </c>
      <c r="AP844">
        <f t="shared" si="286"/>
        <v>-0.97049684020916627</v>
      </c>
      <c r="AQ844">
        <f t="shared" si="287"/>
        <v>0.35586160064971201</v>
      </c>
      <c r="AR844">
        <f t="shared" si="288"/>
        <v>-8.203975830963306E-2</v>
      </c>
      <c r="AS844">
        <f t="shared" si="289"/>
        <v>8.386686936761905E-3</v>
      </c>
      <c r="BJ844">
        <f t="shared" si="290"/>
        <v>1.2716149999999999</v>
      </c>
      <c r="BK844">
        <f t="shared" si="291"/>
        <v>1.50698139</v>
      </c>
      <c r="BL844">
        <f t="shared" si="292"/>
        <v>1.5682252059839996</v>
      </c>
      <c r="BM844">
        <f t="shared" si="293"/>
        <v>-0.1888276578808912</v>
      </c>
      <c r="BN844">
        <f t="shared" si="294"/>
        <v>7.2254389902508991E-4</v>
      </c>
    </row>
    <row r="845" spans="1:66" ht="15">
      <c r="A845" s="32">
        <v>7</v>
      </c>
      <c r="B845" s="33">
        <f t="shared" ca="1" si="274"/>
        <v>1413.8919076794211</v>
      </c>
      <c r="C845">
        <f t="shared" si="275"/>
        <v>1382</v>
      </c>
      <c r="D845">
        <f t="shared" ca="1" si="279"/>
        <v>6.9946612421180738</v>
      </c>
      <c r="E845">
        <f t="shared" ca="1" si="276"/>
        <v>7.0006470162123069</v>
      </c>
      <c r="F845">
        <f t="shared" ca="1" si="277"/>
        <v>1413</v>
      </c>
      <c r="G845">
        <f t="shared" ca="1" si="278"/>
        <v>1414</v>
      </c>
      <c r="M845" s="280">
        <v>875</v>
      </c>
      <c r="N845" s="280">
        <f t="shared" si="280"/>
        <v>3.9215947427028053</v>
      </c>
      <c r="AK845">
        <f t="shared" si="281"/>
        <v>-9.1941659999999995E-2</v>
      </c>
      <c r="AL845">
        <f t="shared" si="282"/>
        <v>2.3943386250000001</v>
      </c>
      <c r="AM845">
        <f t="shared" si="283"/>
        <v>3.2874490468749995</v>
      </c>
      <c r="AN845">
        <f t="shared" si="284"/>
        <v>-2.9458936855468756</v>
      </c>
      <c r="AO845">
        <f t="shared" si="285"/>
        <v>1.9696277583007811</v>
      </c>
      <c r="AP845">
        <f t="shared" si="286"/>
        <v>-0.97606160107421891</v>
      </c>
      <c r="AQ845">
        <f t="shared" si="287"/>
        <v>0.35831158508186339</v>
      </c>
      <c r="AR845">
        <f t="shared" si="288"/>
        <v>-8.2699087003517149E-2</v>
      </c>
      <c r="AS845">
        <f t="shared" si="289"/>
        <v>8.463761069772242E-3</v>
      </c>
      <c r="BJ845">
        <f t="shared" si="290"/>
        <v>1.2716149999999999</v>
      </c>
      <c r="BK845">
        <f t="shared" si="291"/>
        <v>1.5087056249999999</v>
      </c>
      <c r="BL845">
        <f t="shared" si="292"/>
        <v>1.5718158749999998</v>
      </c>
      <c r="BM845">
        <f t="shared" si="293"/>
        <v>-0.18947654960937502</v>
      </c>
      <c r="BN845">
        <f t="shared" si="294"/>
        <v>7.2585641577148439E-4</v>
      </c>
    </row>
    <row r="846" spans="1:66" ht="15">
      <c r="A846" s="32">
        <v>7</v>
      </c>
      <c r="B846" s="33">
        <f t="shared" ca="1" si="274"/>
        <v>1413.8919076794211</v>
      </c>
      <c r="C846">
        <f t="shared" si="275"/>
        <v>1382</v>
      </c>
      <c r="D846">
        <f t="shared" ca="1" si="279"/>
        <v>6.9946612421180738</v>
      </c>
      <c r="E846">
        <f t="shared" ca="1" si="276"/>
        <v>7.0006470162123069</v>
      </c>
      <c r="F846">
        <f t="shared" ca="1" si="277"/>
        <v>1413</v>
      </c>
      <c r="G846">
        <f t="shared" ca="1" si="278"/>
        <v>1414</v>
      </c>
      <c r="M846" s="280">
        <v>876</v>
      </c>
      <c r="N846" s="280">
        <f t="shared" si="280"/>
        <v>3.9270448924470713</v>
      </c>
      <c r="AK846">
        <f t="shared" si="281"/>
        <v>-9.1941659999999995E-2</v>
      </c>
      <c r="AL846">
        <f t="shared" si="282"/>
        <v>2.3970750120000002</v>
      </c>
      <c r="AM846">
        <f t="shared" si="283"/>
        <v>3.2949675099359998</v>
      </c>
      <c r="AN846">
        <f t="shared" si="284"/>
        <v>-2.9560054399597444</v>
      </c>
      <c r="AO846">
        <f t="shared" si="285"/>
        <v>1.9786472181240466</v>
      </c>
      <c r="AP846">
        <f t="shared" si="286"/>
        <v>-0.98165185907529762</v>
      </c>
      <c r="AQ846">
        <f t="shared" si="287"/>
        <v>0.36077560949650278</v>
      </c>
      <c r="AR846">
        <f t="shared" si="288"/>
        <v>-8.3362952342906832E-2</v>
      </c>
      <c r="AS846">
        <f t="shared" si="289"/>
        <v>8.5414542684708293E-3</v>
      </c>
      <c r="BJ846">
        <f t="shared" si="290"/>
        <v>1.2716149999999999</v>
      </c>
      <c r="BK846">
        <f t="shared" si="291"/>
        <v>1.5104298599999999</v>
      </c>
      <c r="BL846">
        <f t="shared" si="292"/>
        <v>1.5754106499839997</v>
      </c>
      <c r="BM846">
        <f t="shared" si="293"/>
        <v>-0.1901269262153088</v>
      </c>
      <c r="BN846">
        <f t="shared" si="294"/>
        <v>7.2918030920866796E-4</v>
      </c>
    </row>
    <row r="847" spans="1:66" ht="15">
      <c r="A847" s="32">
        <v>7</v>
      </c>
      <c r="B847" s="33">
        <f t="shared" ca="1" si="274"/>
        <v>1413.8919076794211</v>
      </c>
      <c r="C847">
        <f t="shared" si="275"/>
        <v>1382</v>
      </c>
      <c r="D847">
        <f t="shared" ca="1" si="279"/>
        <v>6.9946612421180738</v>
      </c>
      <c r="E847">
        <f t="shared" ca="1" si="276"/>
        <v>7.0006470162123069</v>
      </c>
      <c r="F847">
        <f t="shared" ca="1" si="277"/>
        <v>1413</v>
      </c>
      <c r="G847">
        <f t="shared" ca="1" si="278"/>
        <v>1414</v>
      </c>
      <c r="M847" s="280">
        <v>877</v>
      </c>
      <c r="N847" s="280">
        <f t="shared" si="280"/>
        <v>3.9324960390663568</v>
      </c>
      <c r="AK847">
        <f t="shared" si="281"/>
        <v>-9.1941659999999995E-2</v>
      </c>
      <c r="AL847">
        <f t="shared" si="282"/>
        <v>2.3998113990000003</v>
      </c>
      <c r="AM847">
        <f t="shared" si="283"/>
        <v>3.3024945606189995</v>
      </c>
      <c r="AN847">
        <f t="shared" si="284"/>
        <v>-2.9661403069440775</v>
      </c>
      <c r="AO847">
        <f t="shared" si="285"/>
        <v>1.9876976194567868</v>
      </c>
      <c r="AP847">
        <f t="shared" si="286"/>
        <v>-0.98726770173106171</v>
      </c>
      <c r="AQ847">
        <f t="shared" si="287"/>
        <v>0.36325373818647677</v>
      </c>
      <c r="AR847">
        <f t="shared" si="288"/>
        <v>-8.4031380310789938E-2</v>
      </c>
      <c r="AS847">
        <f t="shared" si="289"/>
        <v>8.6197707900220154E-3</v>
      </c>
      <c r="BJ847">
        <f t="shared" si="290"/>
        <v>1.2716149999999999</v>
      </c>
      <c r="BK847">
        <f t="shared" si="291"/>
        <v>1.5121540949999999</v>
      </c>
      <c r="BL847">
        <f t="shared" si="292"/>
        <v>1.5790095309359997</v>
      </c>
      <c r="BM847">
        <f t="shared" si="293"/>
        <v>-0.1907787893956954</v>
      </c>
      <c r="BN847">
        <f t="shared" si="294"/>
        <v>7.3251560535535882E-4</v>
      </c>
    </row>
    <row r="848" spans="1:66" ht="15">
      <c r="A848" s="32">
        <v>7</v>
      </c>
      <c r="B848" s="33">
        <f t="shared" ca="1" si="274"/>
        <v>1413.8919076794211</v>
      </c>
      <c r="C848">
        <f t="shared" si="275"/>
        <v>1382</v>
      </c>
      <c r="D848">
        <f t="shared" ca="1" si="279"/>
        <v>6.9946612421180738</v>
      </c>
      <c r="E848">
        <f t="shared" ca="1" si="276"/>
        <v>7.0006470162123069</v>
      </c>
      <c r="F848">
        <f t="shared" ca="1" si="277"/>
        <v>1413</v>
      </c>
      <c r="G848">
        <f t="shared" ca="1" si="278"/>
        <v>1414</v>
      </c>
      <c r="M848" s="280">
        <v>878</v>
      </c>
      <c r="N848" s="280">
        <f t="shared" si="280"/>
        <v>3.9379481818338005</v>
      </c>
      <c r="AK848">
        <f t="shared" si="281"/>
        <v>-9.1941659999999995E-2</v>
      </c>
      <c r="AL848">
        <f t="shared" si="282"/>
        <v>2.4025477860000004</v>
      </c>
      <c r="AM848">
        <f t="shared" si="283"/>
        <v>3.3100301989239997</v>
      </c>
      <c r="AN848">
        <f t="shared" si="284"/>
        <v>-2.9762983128840883</v>
      </c>
      <c r="AO848">
        <f t="shared" si="285"/>
        <v>1.9967790329820225</v>
      </c>
      <c r="AP848">
        <f t="shared" si="286"/>
        <v>-0.99290921676021282</v>
      </c>
      <c r="AQ848">
        <f t="shared" si="287"/>
        <v>0.36574603566519015</v>
      </c>
      <c r="AR848">
        <f t="shared" si="288"/>
        <v>-8.4704397009069246E-2</v>
      </c>
      <c r="AS848">
        <f t="shared" si="289"/>
        <v>8.6987149159584842E-3</v>
      </c>
      <c r="BJ848">
        <f t="shared" si="290"/>
        <v>1.2716149999999999</v>
      </c>
      <c r="BK848">
        <f t="shared" si="291"/>
        <v>1.51387833</v>
      </c>
      <c r="BL848">
        <f t="shared" si="292"/>
        <v>1.5826125178559998</v>
      </c>
      <c r="BM848">
        <f t="shared" si="293"/>
        <v>-0.19143214084753762</v>
      </c>
      <c r="BN848">
        <f t="shared" si="294"/>
        <v>7.3586233025999426E-4</v>
      </c>
    </row>
    <row r="849" spans="1:66" ht="15">
      <c r="A849" s="32">
        <v>7</v>
      </c>
      <c r="B849" s="33">
        <f t="shared" ca="1" si="274"/>
        <v>1413.8919076794211</v>
      </c>
      <c r="C849">
        <f t="shared" si="275"/>
        <v>1382</v>
      </c>
      <c r="D849">
        <f t="shared" ca="1" si="279"/>
        <v>6.9946612421180738</v>
      </c>
      <c r="E849">
        <f t="shared" ca="1" si="276"/>
        <v>7.0006470162123069</v>
      </c>
      <c r="F849">
        <f t="shared" ca="1" si="277"/>
        <v>1413</v>
      </c>
      <c r="G849">
        <f t="shared" ca="1" si="278"/>
        <v>1414</v>
      </c>
      <c r="M849" s="280">
        <v>879</v>
      </c>
      <c r="N849" s="280">
        <f t="shared" si="280"/>
        <v>3.9434013200291353</v>
      </c>
      <c r="AK849">
        <f t="shared" si="281"/>
        <v>-9.1941659999999995E-2</v>
      </c>
      <c r="AL849">
        <f t="shared" si="282"/>
        <v>2.4052841730000001</v>
      </c>
      <c r="AM849">
        <f t="shared" si="283"/>
        <v>3.3175744248509997</v>
      </c>
      <c r="AN849">
        <f t="shared" si="284"/>
        <v>-2.9864794841639912</v>
      </c>
      <c r="AO849">
        <f t="shared" si="285"/>
        <v>2.0058915294634181</v>
      </c>
      <c r="AP849">
        <f t="shared" si="286"/>
        <v>-0.99857649208172361</v>
      </c>
      <c r="AQ849">
        <f t="shared" si="287"/>
        <v>0.36825256666711004</v>
      </c>
      <c r="AR849">
        <f t="shared" si="288"/>
        <v>-8.5382028658970294E-2</v>
      </c>
      <c r="AS849">
        <f t="shared" si="289"/>
        <v>8.7782909522927128E-3</v>
      </c>
      <c r="BJ849">
        <f t="shared" si="290"/>
        <v>1.2716149999999999</v>
      </c>
      <c r="BK849">
        <f t="shared" si="291"/>
        <v>1.515602565</v>
      </c>
      <c r="BL849">
        <f t="shared" si="292"/>
        <v>1.5862196107439996</v>
      </c>
      <c r="BM849">
        <f t="shared" si="293"/>
        <v>-0.19208698226783821</v>
      </c>
      <c r="BN849">
        <f t="shared" si="294"/>
        <v>7.3922051000072987E-4</v>
      </c>
    </row>
    <row r="850" spans="1:66" ht="15">
      <c r="A850" s="32">
        <v>7</v>
      </c>
      <c r="B850" s="33">
        <f t="shared" ca="1" si="274"/>
        <v>1413.8919076794211</v>
      </c>
      <c r="C850">
        <f t="shared" si="275"/>
        <v>1382</v>
      </c>
      <c r="D850">
        <f t="shared" ca="1" si="279"/>
        <v>6.9946612421180738</v>
      </c>
      <c r="E850">
        <f t="shared" ca="1" si="276"/>
        <v>7.0006470162123069</v>
      </c>
      <c r="F850">
        <f t="shared" ca="1" si="277"/>
        <v>1413</v>
      </c>
      <c r="G850">
        <f t="shared" ca="1" si="278"/>
        <v>1414</v>
      </c>
      <c r="M850" s="280">
        <v>880</v>
      </c>
      <c r="N850" s="280">
        <f t="shared" si="280"/>
        <v>3.9488554529386617</v>
      </c>
      <c r="AK850">
        <f t="shared" si="281"/>
        <v>-9.1941659999999995E-2</v>
      </c>
      <c r="AL850">
        <f t="shared" si="282"/>
        <v>2.4080205600000002</v>
      </c>
      <c r="AM850">
        <f t="shared" si="283"/>
        <v>3.3251272383999995</v>
      </c>
      <c r="AN850">
        <f t="shared" si="284"/>
        <v>-2.9966838471680006</v>
      </c>
      <c r="AO850">
        <f t="shared" si="285"/>
        <v>2.0150351797452801</v>
      </c>
      <c r="AP850">
        <f t="shared" si="286"/>
        <v>-1.0042696158150657</v>
      </c>
      <c r="AQ850">
        <f t="shared" si="287"/>
        <v>0.37077339614826982</v>
      </c>
      <c r="AR850">
        <f t="shared" si="288"/>
        <v>-8.6064301601449844E-2</v>
      </c>
      <c r="AS850">
        <f t="shared" si="289"/>
        <v>8.858503229628811E-3</v>
      </c>
      <c r="BJ850">
        <f t="shared" si="290"/>
        <v>1.2716149999999999</v>
      </c>
      <c r="BK850">
        <f t="shared" si="291"/>
        <v>1.5173268</v>
      </c>
      <c r="BL850">
        <f t="shared" si="292"/>
        <v>1.5898308095999998</v>
      </c>
      <c r="BM850">
        <f t="shared" si="293"/>
        <v>-0.19274331535360001</v>
      </c>
      <c r="BN850">
        <f t="shared" si="294"/>
        <v>7.4259017068544007E-4</v>
      </c>
    </row>
    <row r="851" spans="1:66" ht="15">
      <c r="A851" s="32">
        <v>7</v>
      </c>
      <c r="B851" s="33">
        <f t="shared" ca="1" si="274"/>
        <v>1413.8919076794211</v>
      </c>
      <c r="C851">
        <f t="shared" si="275"/>
        <v>1382</v>
      </c>
      <c r="D851">
        <f t="shared" ca="1" si="279"/>
        <v>6.9946612421180738</v>
      </c>
      <c r="E851">
        <f t="shared" ca="1" si="276"/>
        <v>7.0006470162123069</v>
      </c>
      <c r="F851">
        <f t="shared" ca="1" si="277"/>
        <v>1413</v>
      </c>
      <c r="G851">
        <f t="shared" ca="1" si="278"/>
        <v>1414</v>
      </c>
      <c r="M851" s="280">
        <v>881</v>
      </c>
      <c r="N851" s="280">
        <f t="shared" si="280"/>
        <v>3.9543105798552318</v>
      </c>
      <c r="AK851">
        <f t="shared" si="281"/>
        <v>-9.1941659999999995E-2</v>
      </c>
      <c r="AL851">
        <f t="shared" si="282"/>
        <v>2.4107569470000003</v>
      </c>
      <c r="AM851">
        <f t="shared" si="283"/>
        <v>3.3326886395709998</v>
      </c>
      <c r="AN851">
        <f t="shared" si="284"/>
        <v>-3.0069114282803295</v>
      </c>
      <c r="AO851">
        <f t="shared" si="285"/>
        <v>2.0242100547525563</v>
      </c>
      <c r="AP851">
        <f t="shared" si="286"/>
        <v>-1.0099886762804386</v>
      </c>
      <c r="AQ851">
        <f t="shared" si="287"/>
        <v>0.37330858928677485</v>
      </c>
      <c r="AR851">
        <f t="shared" si="288"/>
        <v>-8.6751242297605585E-2</v>
      </c>
      <c r="AS851">
        <f t="shared" si="289"/>
        <v>8.9393561032747575E-3</v>
      </c>
      <c r="BJ851">
        <f t="shared" si="290"/>
        <v>1.2716149999999999</v>
      </c>
      <c r="BK851">
        <f t="shared" si="291"/>
        <v>1.5190510349999999</v>
      </c>
      <c r="BL851">
        <f t="shared" si="292"/>
        <v>1.5934461144239997</v>
      </c>
      <c r="BM851">
        <f t="shared" si="293"/>
        <v>-0.1934011418018258</v>
      </c>
      <c r="BN851">
        <f t="shared" si="294"/>
        <v>7.4597133845171804E-4</v>
      </c>
    </row>
    <row r="852" spans="1:66" ht="15">
      <c r="A852" s="32">
        <v>7</v>
      </c>
      <c r="B852" s="33">
        <f t="shared" ca="1" si="274"/>
        <v>1413.8919076794211</v>
      </c>
      <c r="C852">
        <f t="shared" si="275"/>
        <v>1382</v>
      </c>
      <c r="D852">
        <f t="shared" ca="1" si="279"/>
        <v>6.9946612421180738</v>
      </c>
      <c r="E852">
        <f t="shared" ca="1" si="276"/>
        <v>7.0006470162123069</v>
      </c>
      <c r="F852">
        <f t="shared" ca="1" si="277"/>
        <v>1413</v>
      </c>
      <c r="G852">
        <f t="shared" ca="1" si="278"/>
        <v>1414</v>
      </c>
      <c r="M852" s="280">
        <v>882</v>
      </c>
      <c r="N852" s="280">
        <f t="shared" si="280"/>
        <v>3.9597667000782231</v>
      </c>
      <c r="AK852">
        <f t="shared" si="281"/>
        <v>-9.1941659999999995E-2</v>
      </c>
      <c r="AL852">
        <f t="shared" si="282"/>
        <v>2.4134933340000004</v>
      </c>
      <c r="AM852">
        <f t="shared" si="283"/>
        <v>3.3402586283639994</v>
      </c>
      <c r="AN852">
        <f t="shared" si="284"/>
        <v>-3.0171622538851923</v>
      </c>
      <c r="AO852">
        <f t="shared" si="285"/>
        <v>2.0334162254908379</v>
      </c>
      <c r="AP852">
        <f t="shared" si="286"/>
        <v>-1.0157337619989979</v>
      </c>
      <c r="AQ852">
        <f t="shared" si="287"/>
        <v>0.37585821148330728</v>
      </c>
      <c r="AR852">
        <f t="shared" si="288"/>
        <v>-8.7442877329086552E-2</v>
      </c>
      <c r="AS852">
        <f t="shared" si="289"/>
        <v>9.0208539533549997E-3</v>
      </c>
      <c r="BJ852">
        <f t="shared" si="290"/>
        <v>1.2716149999999999</v>
      </c>
      <c r="BK852">
        <f t="shared" si="291"/>
        <v>1.5207752699999999</v>
      </c>
      <c r="BL852">
        <f t="shared" si="292"/>
        <v>1.5970655252159998</v>
      </c>
      <c r="BM852">
        <f t="shared" si="293"/>
        <v>-0.1940604633095184</v>
      </c>
      <c r="BN852">
        <f t="shared" si="294"/>
        <v>7.4936403946687549E-4</v>
      </c>
    </row>
    <row r="853" spans="1:66" ht="15">
      <c r="A853" s="32">
        <v>7</v>
      </c>
      <c r="B853" s="33">
        <f t="shared" ca="1" si="274"/>
        <v>1413.8919076794211</v>
      </c>
      <c r="C853">
        <f t="shared" si="275"/>
        <v>1382</v>
      </c>
      <c r="D853">
        <f t="shared" ca="1" si="279"/>
        <v>6.9946612421180738</v>
      </c>
      <c r="E853">
        <f t="shared" ca="1" si="276"/>
        <v>7.0006470162123069</v>
      </c>
      <c r="F853">
        <f t="shared" ca="1" si="277"/>
        <v>1413</v>
      </c>
      <c r="G853">
        <f t="shared" ca="1" si="278"/>
        <v>1414</v>
      </c>
      <c r="M853" s="280">
        <v>883</v>
      </c>
      <c r="N853" s="280">
        <f t="shared" si="280"/>
        <v>3.965223812913524</v>
      </c>
      <c r="AK853">
        <f t="shared" si="281"/>
        <v>-9.1941659999999995E-2</v>
      </c>
      <c r="AL853">
        <f t="shared" si="282"/>
        <v>2.4162297210000001</v>
      </c>
      <c r="AM853">
        <f t="shared" si="283"/>
        <v>3.3478372047789997</v>
      </c>
      <c r="AN853">
        <f t="shared" si="284"/>
        <v>-3.0274363503668034</v>
      </c>
      <c r="AO853">
        <f t="shared" si="285"/>
        <v>2.0426537630463586</v>
      </c>
      <c r="AP853">
        <f t="shared" si="286"/>
        <v>-1.0215049616930827</v>
      </c>
      <c r="AQ853">
        <f t="shared" si="287"/>
        <v>0.37842232836163275</v>
      </c>
      <c r="AR853">
        <f t="shared" si="288"/>
        <v>-8.8139233398504643E-2</v>
      </c>
      <c r="AS853">
        <f t="shared" si="289"/>
        <v>9.1030011849234562E-3</v>
      </c>
      <c r="BJ853">
        <f t="shared" si="290"/>
        <v>1.2716149999999999</v>
      </c>
      <c r="BK853">
        <f t="shared" si="291"/>
        <v>1.5224995049999999</v>
      </c>
      <c r="BL853">
        <f t="shared" si="292"/>
        <v>1.6006890419759998</v>
      </c>
      <c r="BM853">
        <f t="shared" si="293"/>
        <v>-0.1947212815736806</v>
      </c>
      <c r="BN853">
        <f t="shared" si="294"/>
        <v>7.5276829992794317E-4</v>
      </c>
    </row>
    <row r="854" spans="1:66" ht="15">
      <c r="A854" s="32">
        <v>7</v>
      </c>
      <c r="B854" s="33">
        <f t="shared" ca="1" si="274"/>
        <v>1413.8919076794211</v>
      </c>
      <c r="C854">
        <f t="shared" si="275"/>
        <v>1382</v>
      </c>
      <c r="D854">
        <f t="shared" ca="1" si="279"/>
        <v>6.9946612421180738</v>
      </c>
      <c r="E854">
        <f t="shared" ca="1" si="276"/>
        <v>7.0006470162123069</v>
      </c>
      <c r="F854">
        <f t="shared" ca="1" si="277"/>
        <v>1413</v>
      </c>
      <c r="G854">
        <f t="shared" ca="1" si="278"/>
        <v>1414</v>
      </c>
      <c r="M854" s="280">
        <v>884</v>
      </c>
      <c r="N854" s="280">
        <f t="shared" si="280"/>
        <v>3.9706819176735082</v>
      </c>
      <c r="AK854">
        <f t="shared" si="281"/>
        <v>-9.1941659999999995E-2</v>
      </c>
      <c r="AL854">
        <f t="shared" si="282"/>
        <v>2.4189661080000002</v>
      </c>
      <c r="AM854">
        <f t="shared" si="283"/>
        <v>3.3554243688159997</v>
      </c>
      <c r="AN854">
        <f t="shared" si="284"/>
        <v>-3.0377337441093766</v>
      </c>
      <c r="AO854">
        <f t="shared" si="285"/>
        <v>2.0519227385859935</v>
      </c>
      <c r="AP854">
        <f t="shared" si="286"/>
        <v>-1.0273023642864458</v>
      </c>
      <c r="AQ854">
        <f t="shared" si="287"/>
        <v>0.38100100576910684</v>
      </c>
      <c r="AR854">
        <f t="shared" si="288"/>
        <v>-8.8840337329846961E-2</v>
      </c>
      <c r="AS854">
        <f t="shared" si="289"/>
        <v>9.1858022280768906E-3</v>
      </c>
      <c r="BJ854">
        <f t="shared" si="290"/>
        <v>1.2716149999999999</v>
      </c>
      <c r="BK854">
        <f t="shared" si="291"/>
        <v>1.52422374</v>
      </c>
      <c r="BL854">
        <f t="shared" si="292"/>
        <v>1.6043166647039997</v>
      </c>
      <c r="BM854">
        <f t="shared" si="293"/>
        <v>-0.19538359829131521</v>
      </c>
      <c r="BN854">
        <f t="shared" si="294"/>
        <v>7.5618414606167016E-4</v>
      </c>
    </row>
    <row r="855" spans="1:66" ht="15">
      <c r="A855" s="32">
        <v>7</v>
      </c>
      <c r="B855" s="33">
        <f t="shared" ca="1" si="274"/>
        <v>1413.8919076794211</v>
      </c>
      <c r="C855">
        <f t="shared" si="275"/>
        <v>1382</v>
      </c>
      <c r="D855">
        <f t="shared" ca="1" si="279"/>
        <v>6.9946612421180738</v>
      </c>
      <c r="E855">
        <f t="shared" ca="1" si="276"/>
        <v>7.0006470162123069</v>
      </c>
      <c r="F855">
        <f t="shared" ca="1" si="277"/>
        <v>1413</v>
      </c>
      <c r="G855">
        <f t="shared" ca="1" si="278"/>
        <v>1414</v>
      </c>
      <c r="M855" s="280">
        <v>885</v>
      </c>
      <c r="N855" s="280">
        <f t="shared" si="280"/>
        <v>3.976141013677017</v>
      </c>
      <c r="AK855">
        <f t="shared" si="281"/>
        <v>-9.1941659999999995E-2</v>
      </c>
      <c r="AL855">
        <f t="shared" si="282"/>
        <v>2.4217024950000003</v>
      </c>
      <c r="AM855">
        <f t="shared" si="283"/>
        <v>3.3630201204749994</v>
      </c>
      <c r="AN855">
        <f t="shared" si="284"/>
        <v>-3.0480544614971254</v>
      </c>
      <c r="AO855">
        <f t="shared" si="285"/>
        <v>2.0612232233572612</v>
      </c>
      <c r="AP855">
        <f t="shared" si="286"/>
        <v>-1.0331260589044806</v>
      </c>
      <c r="AQ855">
        <f t="shared" si="287"/>
        <v>0.38359430977718251</v>
      </c>
      <c r="AR855">
        <f t="shared" si="288"/>
        <v>-8.9546216068889073E-2</v>
      </c>
      <c r="AS855">
        <f t="shared" si="289"/>
        <v>9.2692615380686825E-3</v>
      </c>
      <c r="BJ855">
        <f t="shared" si="290"/>
        <v>1.2716149999999999</v>
      </c>
      <c r="BK855">
        <f t="shared" si="291"/>
        <v>1.525947975</v>
      </c>
      <c r="BL855">
        <f t="shared" si="292"/>
        <v>1.6079483933999996</v>
      </c>
      <c r="BM855">
        <f t="shared" si="293"/>
        <v>-0.196047415159425</v>
      </c>
      <c r="BN855">
        <f t="shared" si="294"/>
        <v>7.5961160412452437E-4</v>
      </c>
    </row>
    <row r="856" spans="1:66" ht="15">
      <c r="A856" s="32">
        <v>7</v>
      </c>
      <c r="B856" s="33">
        <f t="shared" ca="1" si="274"/>
        <v>1413.8919076794211</v>
      </c>
      <c r="C856">
        <f t="shared" si="275"/>
        <v>1382</v>
      </c>
      <c r="D856">
        <f t="shared" ca="1" si="279"/>
        <v>6.9946612421180738</v>
      </c>
      <c r="E856">
        <f t="shared" ca="1" si="276"/>
        <v>7.0006470162123069</v>
      </c>
      <c r="F856">
        <f t="shared" ca="1" si="277"/>
        <v>1413</v>
      </c>
      <c r="G856">
        <f t="shared" ca="1" si="278"/>
        <v>1414</v>
      </c>
      <c r="M856" s="280">
        <v>886</v>
      </c>
      <c r="N856" s="280">
        <f t="shared" si="280"/>
        <v>3.9816011002493399</v>
      </c>
      <c r="AK856">
        <f t="shared" si="281"/>
        <v>-9.1941659999999995E-2</v>
      </c>
      <c r="AL856">
        <f t="shared" si="282"/>
        <v>2.4244388820000005</v>
      </c>
      <c r="AM856">
        <f t="shared" si="283"/>
        <v>3.3706244597559998</v>
      </c>
      <c r="AN856">
        <f t="shared" si="284"/>
        <v>-3.0583985289142643</v>
      </c>
      <c r="AO856">
        <f t="shared" si="285"/>
        <v>2.0705552886883214</v>
      </c>
      <c r="AP856">
        <f t="shared" si="286"/>
        <v>-1.0389761348744495</v>
      </c>
      <c r="AQ856">
        <f t="shared" si="287"/>
        <v>0.38620230668191768</v>
      </c>
      <c r="AR856">
        <f t="shared" si="288"/>
        <v>-9.0256896683609311E-2</v>
      </c>
      <c r="AS856">
        <f t="shared" si="289"/>
        <v>9.3533835954229747E-3</v>
      </c>
      <c r="BJ856">
        <f t="shared" si="290"/>
        <v>1.2716149999999999</v>
      </c>
      <c r="BK856">
        <f t="shared" si="291"/>
        <v>1.52767221</v>
      </c>
      <c r="BL856">
        <f t="shared" si="292"/>
        <v>1.6115842280639998</v>
      </c>
      <c r="BM856">
        <f t="shared" si="293"/>
        <v>-0.19671273387501281</v>
      </c>
      <c r="BN856">
        <f t="shared" si="294"/>
        <v>7.6305070040269248E-4</v>
      </c>
    </row>
    <row r="857" spans="1:66" ht="15">
      <c r="A857" s="32">
        <v>7</v>
      </c>
      <c r="B857" s="33">
        <f t="shared" ca="1" si="274"/>
        <v>1413.8919076794211</v>
      </c>
      <c r="C857">
        <f t="shared" si="275"/>
        <v>1382</v>
      </c>
      <c r="D857">
        <f t="shared" ca="1" si="279"/>
        <v>6.9946612421180738</v>
      </c>
      <c r="E857">
        <f t="shared" ca="1" si="276"/>
        <v>7.0006470162123069</v>
      </c>
      <c r="F857">
        <f t="shared" ca="1" si="277"/>
        <v>1413</v>
      </c>
      <c r="G857">
        <f t="shared" ca="1" si="278"/>
        <v>1414</v>
      </c>
      <c r="M857" s="280">
        <v>887</v>
      </c>
      <c r="N857" s="280">
        <f t="shared" si="280"/>
        <v>3.9870621767221857</v>
      </c>
      <c r="AK857">
        <f t="shared" si="281"/>
        <v>-9.1941659999999995E-2</v>
      </c>
      <c r="AL857">
        <f t="shared" si="282"/>
        <v>2.4271752690000001</v>
      </c>
      <c r="AM857">
        <f t="shared" si="283"/>
        <v>3.3782373866589994</v>
      </c>
      <c r="AN857">
        <f t="shared" si="284"/>
        <v>-3.0687659727450076</v>
      </c>
      <c r="AO857">
        <f t="shared" si="285"/>
        <v>2.0799190059879771</v>
      </c>
      <c r="AP857">
        <f t="shared" si="286"/>
        <v>-1.0448526817257133</v>
      </c>
      <c r="AQ857">
        <f t="shared" si="287"/>
        <v>0.38882506300448411</v>
      </c>
      <c r="AR857">
        <f t="shared" si="288"/>
        <v>-9.097240636460395E-2</v>
      </c>
      <c r="AS857">
        <f t="shared" si="289"/>
        <v>9.4381729060492251E-3</v>
      </c>
      <c r="BJ857">
        <f t="shared" si="290"/>
        <v>1.2716149999999999</v>
      </c>
      <c r="BK857">
        <f t="shared" si="291"/>
        <v>1.5293964449999999</v>
      </c>
      <c r="BL857">
        <f t="shared" si="292"/>
        <v>1.6152241686959996</v>
      </c>
      <c r="BM857">
        <f t="shared" si="293"/>
        <v>-0.1973795561350814</v>
      </c>
      <c r="BN857">
        <f t="shared" si="294"/>
        <v>7.6650146121207976E-4</v>
      </c>
    </row>
    <row r="858" spans="1:66" ht="15">
      <c r="A858" s="32">
        <v>7</v>
      </c>
      <c r="B858" s="33">
        <f t="shared" ca="1" si="274"/>
        <v>1413.8919076794211</v>
      </c>
      <c r="C858">
        <f t="shared" si="275"/>
        <v>1382</v>
      </c>
      <c r="D858">
        <f t="shared" ca="1" si="279"/>
        <v>6.9946612421180738</v>
      </c>
      <c r="E858">
        <f t="shared" ca="1" si="276"/>
        <v>7.0006470162123069</v>
      </c>
      <c r="F858">
        <f t="shared" ca="1" si="277"/>
        <v>1413</v>
      </c>
      <c r="G858">
        <f t="shared" ca="1" si="278"/>
        <v>1414</v>
      </c>
      <c r="M858" s="280">
        <v>888</v>
      </c>
      <c r="N858" s="280">
        <f t="shared" si="280"/>
        <v>3.9925242424336762</v>
      </c>
      <c r="AK858">
        <f t="shared" si="281"/>
        <v>-9.1941659999999995E-2</v>
      </c>
      <c r="AL858">
        <f t="shared" si="282"/>
        <v>2.4299116560000003</v>
      </c>
      <c r="AM858">
        <f t="shared" si="283"/>
        <v>3.3858589011839997</v>
      </c>
      <c r="AN858">
        <f t="shared" si="284"/>
        <v>-3.0791568193735683</v>
      </c>
      <c r="AO858">
        <f t="shared" si="285"/>
        <v>2.0893144467456737</v>
      </c>
      <c r="AP858">
        <f t="shared" si="286"/>
        <v>-1.0507557891899588</v>
      </c>
      <c r="AQ858">
        <f t="shared" si="287"/>
        <v>0.39146264549167609</v>
      </c>
      <c r="AR858">
        <f t="shared" si="288"/>
        <v>-9.1692772425503319E-2</v>
      </c>
      <c r="AS858">
        <f t="shared" si="289"/>
        <v>9.5236340013571223E-3</v>
      </c>
      <c r="BJ858">
        <f t="shared" si="290"/>
        <v>1.2716149999999999</v>
      </c>
      <c r="BK858">
        <f t="shared" si="291"/>
        <v>1.5311206799999999</v>
      </c>
      <c r="BL858">
        <f t="shared" si="292"/>
        <v>1.6188682152959997</v>
      </c>
      <c r="BM858">
        <f t="shared" si="293"/>
        <v>-0.19804788363663361</v>
      </c>
      <c r="BN858">
        <f t="shared" si="294"/>
        <v>7.6996391289831014E-4</v>
      </c>
    </row>
    <row r="859" spans="1:66" ht="15">
      <c r="A859" s="32">
        <v>7</v>
      </c>
      <c r="B859" s="33">
        <f t="shared" ca="1" si="274"/>
        <v>1413.8919076794211</v>
      </c>
      <c r="C859">
        <f t="shared" si="275"/>
        <v>1382</v>
      </c>
      <c r="D859">
        <f t="shared" ca="1" si="279"/>
        <v>6.9946612421180738</v>
      </c>
      <c r="E859">
        <f t="shared" ca="1" si="276"/>
        <v>7.0006470162123069</v>
      </c>
      <c r="F859">
        <f t="shared" ca="1" si="277"/>
        <v>1413</v>
      </c>
      <c r="G859">
        <f t="shared" ca="1" si="278"/>
        <v>1414</v>
      </c>
      <c r="M859" s="280">
        <v>889</v>
      </c>
      <c r="N859" s="280">
        <f t="shared" si="280"/>
        <v>3.9979872967283141</v>
      </c>
      <c r="AK859">
        <f t="shared" si="281"/>
        <v>-9.1941659999999995E-2</v>
      </c>
      <c r="AL859">
        <f t="shared" si="282"/>
        <v>2.4326480430000004</v>
      </c>
      <c r="AM859">
        <f t="shared" si="283"/>
        <v>3.3934890033309997</v>
      </c>
      <c r="AN859">
        <f t="shared" si="284"/>
        <v>-3.0895710951841613</v>
      </c>
      <c r="AO859">
        <f t="shared" si="285"/>
        <v>2.098741682531498</v>
      </c>
      <c r="AP859">
        <f t="shared" si="286"/>
        <v>-1.0566855472014265</v>
      </c>
      <c r="AQ859">
        <f t="shared" si="287"/>
        <v>0.39411512111642016</v>
      </c>
      <c r="AR859">
        <f t="shared" si="288"/>
        <v>-9.2418022303388872E-2</v>
      </c>
      <c r="AS859">
        <f t="shared" si="289"/>
        <v>9.6097714383719217E-3</v>
      </c>
      <c r="BJ859">
        <f t="shared" si="290"/>
        <v>1.2716149999999999</v>
      </c>
      <c r="BK859">
        <f t="shared" si="291"/>
        <v>1.5328449149999999</v>
      </c>
      <c r="BL859">
        <f t="shared" si="292"/>
        <v>1.6225163678639998</v>
      </c>
      <c r="BM859">
        <f t="shared" si="293"/>
        <v>-0.19871771807667221</v>
      </c>
      <c r="BN859">
        <f t="shared" si="294"/>
        <v>7.7343808183672651E-4</v>
      </c>
    </row>
    <row r="860" spans="1:66" ht="15">
      <c r="A860" s="32">
        <v>7</v>
      </c>
      <c r="B860" s="33">
        <f t="shared" ca="1" si="274"/>
        <v>1413.8919076794211</v>
      </c>
      <c r="C860">
        <f t="shared" si="275"/>
        <v>1382</v>
      </c>
      <c r="D860">
        <f t="shared" ca="1" si="279"/>
        <v>6.9946612421180738</v>
      </c>
      <c r="E860">
        <f t="shared" ca="1" si="276"/>
        <v>7.0006470162123069</v>
      </c>
      <c r="F860">
        <f t="shared" ca="1" si="277"/>
        <v>1413</v>
      </c>
      <c r="G860">
        <f t="shared" ca="1" si="278"/>
        <v>1414</v>
      </c>
      <c r="M860" s="280">
        <v>890</v>
      </c>
      <c r="N860" s="280">
        <f t="shared" si="280"/>
        <v>4.003451338956963</v>
      </c>
      <c r="AK860">
        <f t="shared" si="281"/>
        <v>-9.1941659999999995E-2</v>
      </c>
      <c r="AL860">
        <f t="shared" si="282"/>
        <v>2.43538443</v>
      </c>
      <c r="AM860">
        <f t="shared" si="283"/>
        <v>3.4011276930999998</v>
      </c>
      <c r="AN860">
        <f t="shared" si="284"/>
        <v>-3.1000088265610004</v>
      </c>
      <c r="AO860">
        <f t="shared" si="285"/>
        <v>2.1082007849961797</v>
      </c>
      <c r="AP860">
        <f t="shared" si="286"/>
        <v>-1.0626420458971408</v>
      </c>
      <c r="AQ860">
        <f t="shared" si="287"/>
        <v>0.39678255707828525</v>
      </c>
      <c r="AR860">
        <f t="shared" si="288"/>
        <v>-9.3148183559211187E-2</v>
      </c>
      <c r="AS860">
        <f t="shared" si="289"/>
        <v>9.6965897998501412E-3</v>
      </c>
      <c r="BJ860">
        <f t="shared" si="290"/>
        <v>1.2716149999999999</v>
      </c>
      <c r="BK860">
        <f t="shared" si="291"/>
        <v>1.53456915</v>
      </c>
      <c r="BL860">
        <f t="shared" si="292"/>
        <v>1.6261686263999997</v>
      </c>
      <c r="BM860">
        <f t="shared" si="293"/>
        <v>-0.19938906115220001</v>
      </c>
      <c r="BN860">
        <f t="shared" si="294"/>
        <v>7.7692399443239006E-4</v>
      </c>
    </row>
    <row r="861" spans="1:66" ht="15">
      <c r="A861" s="32">
        <v>7</v>
      </c>
      <c r="B861" s="33">
        <f t="shared" ca="1" si="274"/>
        <v>1413.8919076794211</v>
      </c>
      <c r="C861">
        <f t="shared" si="275"/>
        <v>1382</v>
      </c>
      <c r="D861">
        <f t="shared" ca="1" si="279"/>
        <v>6.9946612421180738</v>
      </c>
      <c r="E861">
        <f t="shared" ca="1" si="276"/>
        <v>7.0006470162123069</v>
      </c>
      <c r="F861">
        <f t="shared" ca="1" si="277"/>
        <v>1413</v>
      </c>
      <c r="G861">
        <f t="shared" ca="1" si="278"/>
        <v>1414</v>
      </c>
      <c r="M861" s="280">
        <v>891</v>
      </c>
      <c r="N861" s="280">
        <f t="shared" si="280"/>
        <v>4.0089163684768367</v>
      </c>
      <c r="AK861">
        <f t="shared" si="281"/>
        <v>-9.1941659999999995E-2</v>
      </c>
      <c r="AL861">
        <f t="shared" si="282"/>
        <v>2.4381208170000002</v>
      </c>
      <c r="AM861">
        <f t="shared" si="283"/>
        <v>3.4087749704909998</v>
      </c>
      <c r="AN861">
        <f t="shared" si="284"/>
        <v>-3.1104700398882996</v>
      </c>
      <c r="AO861">
        <f t="shared" si="285"/>
        <v>2.1176918258710917</v>
      </c>
      <c r="AP861">
        <f t="shared" si="286"/>
        <v>-1.0686253756171369</v>
      </c>
      <c r="AQ861">
        <f t="shared" si="287"/>
        <v>0.39946502080399338</v>
      </c>
      <c r="AR861">
        <f t="shared" si="288"/>
        <v>-9.3883283878208906E-2</v>
      </c>
      <c r="AS861">
        <f t="shared" si="289"/>
        <v>9.7840936943956753E-3</v>
      </c>
      <c r="BJ861">
        <f t="shared" si="290"/>
        <v>1.2716149999999999</v>
      </c>
      <c r="BK861">
        <f t="shared" si="291"/>
        <v>1.536293385</v>
      </c>
      <c r="BL861">
        <f t="shared" si="292"/>
        <v>1.6298249909039997</v>
      </c>
      <c r="BM861">
        <f t="shared" si="293"/>
        <v>-0.20006191456021982</v>
      </c>
      <c r="BN861">
        <f t="shared" si="294"/>
        <v>7.8042167712008093E-4</v>
      </c>
    </row>
    <row r="862" spans="1:66" ht="15">
      <c r="A862" s="32">
        <v>7</v>
      </c>
      <c r="B862" s="33">
        <f t="shared" ca="1" si="274"/>
        <v>1413.8919076794211</v>
      </c>
      <c r="C862">
        <f t="shared" si="275"/>
        <v>1382</v>
      </c>
      <c r="D862">
        <f t="shared" ca="1" si="279"/>
        <v>6.9946612421180738</v>
      </c>
      <c r="E862">
        <f t="shared" ca="1" si="276"/>
        <v>7.0006470162123069</v>
      </c>
      <c r="F862">
        <f t="shared" ca="1" si="277"/>
        <v>1413</v>
      </c>
      <c r="G862">
        <f t="shared" ca="1" si="278"/>
        <v>1414</v>
      </c>
      <c r="M862" s="280">
        <v>892</v>
      </c>
      <c r="N862" s="280">
        <f t="shared" si="280"/>
        <v>4.0143823846514657</v>
      </c>
      <c r="AK862">
        <f t="shared" si="281"/>
        <v>-9.1941659999999995E-2</v>
      </c>
      <c r="AL862">
        <f t="shared" si="282"/>
        <v>2.4408572040000003</v>
      </c>
      <c r="AM862">
        <f t="shared" si="283"/>
        <v>3.4164308355039998</v>
      </c>
      <c r="AN862">
        <f t="shared" si="284"/>
        <v>-3.1209547615502724</v>
      </c>
      <c r="AO862">
        <f t="shared" si="285"/>
        <v>2.1272148769682477</v>
      </c>
      <c r="AP862">
        <f t="shared" si="286"/>
        <v>-1.0746356269046891</v>
      </c>
      <c r="AQ862">
        <f t="shared" si="287"/>
        <v>0.40216257994793109</v>
      </c>
      <c r="AR862">
        <f t="shared" si="288"/>
        <v>-9.4623351070328668E-2</v>
      </c>
      <c r="AS862">
        <f t="shared" si="289"/>
        <v>9.8722877565762829E-3</v>
      </c>
      <c r="BJ862">
        <f t="shared" si="290"/>
        <v>1.2716149999999999</v>
      </c>
      <c r="BK862">
        <f t="shared" si="291"/>
        <v>1.53801762</v>
      </c>
      <c r="BL862">
        <f t="shared" si="292"/>
        <v>1.6334854613759997</v>
      </c>
      <c r="BM862">
        <f t="shared" si="293"/>
        <v>-0.20073627999773441</v>
      </c>
      <c r="BN862">
        <f t="shared" si="294"/>
        <v>7.83931156364298E-4</v>
      </c>
    </row>
    <row r="863" spans="1:66" ht="15">
      <c r="A863" s="32">
        <v>7</v>
      </c>
      <c r="B863" s="33">
        <f t="shared" ca="1" si="274"/>
        <v>1413.8919076794211</v>
      </c>
      <c r="C863">
        <f t="shared" si="275"/>
        <v>1382</v>
      </c>
      <c r="D863">
        <f t="shared" ca="1" si="279"/>
        <v>6.9946612421180738</v>
      </c>
      <c r="E863">
        <f t="shared" ca="1" si="276"/>
        <v>7.0006470162123069</v>
      </c>
      <c r="F863">
        <f t="shared" ca="1" si="277"/>
        <v>1413</v>
      </c>
      <c r="G863">
        <f t="shared" ca="1" si="278"/>
        <v>1414</v>
      </c>
      <c r="M863" s="280">
        <v>893</v>
      </c>
      <c r="N863" s="280">
        <f t="shared" si="280"/>
        <v>4.0198493868506882</v>
      </c>
      <c r="AK863">
        <f t="shared" si="281"/>
        <v>-9.1941659999999995E-2</v>
      </c>
      <c r="AL863">
        <f t="shared" si="282"/>
        <v>2.4435935910000004</v>
      </c>
      <c r="AM863">
        <f t="shared" si="283"/>
        <v>3.4240952881389997</v>
      </c>
      <c r="AN863">
        <f t="shared" si="284"/>
        <v>-3.1314630179311336</v>
      </c>
      <c r="AO863">
        <f t="shared" si="285"/>
        <v>2.1367700101803049</v>
      </c>
      <c r="AP863">
        <f t="shared" si="286"/>
        <v>-1.0806728905065399</v>
      </c>
      <c r="AQ863">
        <f t="shared" si="287"/>
        <v>0.40487530239266128</v>
      </c>
      <c r="AR863">
        <f t="shared" si="288"/>
        <v>-9.5368413070645877E-2</v>
      </c>
      <c r="AS863">
        <f t="shared" si="289"/>
        <v>9.9611766470404824E-3</v>
      </c>
      <c r="BJ863">
        <f t="shared" si="290"/>
        <v>1.2716149999999999</v>
      </c>
      <c r="BK863">
        <f t="shared" si="291"/>
        <v>1.5397418549999999</v>
      </c>
      <c r="BL863">
        <f t="shared" si="292"/>
        <v>1.6371500378159998</v>
      </c>
      <c r="BM863">
        <f t="shared" si="293"/>
        <v>-0.20141215916174662</v>
      </c>
      <c r="BN863">
        <f t="shared" si="294"/>
        <v>7.8745245865925869E-4</v>
      </c>
    </row>
    <row r="864" spans="1:66" ht="15">
      <c r="A864" s="32">
        <v>7</v>
      </c>
      <c r="B864" s="33">
        <f t="shared" ca="1" si="274"/>
        <v>1413.8919076794211</v>
      </c>
      <c r="C864">
        <f t="shared" si="275"/>
        <v>1382</v>
      </c>
      <c r="D864">
        <f t="shared" ca="1" si="279"/>
        <v>6.9946612421180738</v>
      </c>
      <c r="E864">
        <f t="shared" ca="1" si="276"/>
        <v>7.0006470162123069</v>
      </c>
      <c r="F864">
        <f t="shared" ca="1" si="277"/>
        <v>1413</v>
      </c>
      <c r="G864">
        <f t="shared" ca="1" si="278"/>
        <v>1414</v>
      </c>
      <c r="M864" s="280">
        <v>894</v>
      </c>
      <c r="N864" s="280">
        <f t="shared" si="280"/>
        <v>4.025317374450621</v>
      </c>
      <c r="AK864">
        <f t="shared" si="281"/>
        <v>-9.1941659999999995E-2</v>
      </c>
      <c r="AL864">
        <f t="shared" si="282"/>
        <v>2.4463299780000001</v>
      </c>
      <c r="AM864">
        <f t="shared" si="283"/>
        <v>3.4317683283959997</v>
      </c>
      <c r="AN864">
        <f t="shared" si="284"/>
        <v>-3.1419948354150966</v>
      </c>
      <c r="AO864">
        <f t="shared" si="285"/>
        <v>2.146357297480562</v>
      </c>
      <c r="AP864">
        <f t="shared" si="286"/>
        <v>-1.0867372573731287</v>
      </c>
      <c r="AQ864">
        <f t="shared" si="287"/>
        <v>0.40760325624943561</v>
      </c>
      <c r="AR864">
        <f t="shared" si="288"/>
        <v>-9.6118497939786537E-2</v>
      </c>
      <c r="AS864">
        <f t="shared" si="289"/>
        <v>1.0050765052634823E-2</v>
      </c>
      <c r="BJ864">
        <f t="shared" si="290"/>
        <v>1.2716149999999999</v>
      </c>
      <c r="BK864">
        <f t="shared" si="291"/>
        <v>1.5414660899999999</v>
      </c>
      <c r="BL864">
        <f t="shared" si="292"/>
        <v>1.6408187202239997</v>
      </c>
      <c r="BM864">
        <f t="shared" si="293"/>
        <v>-0.20208955374925922</v>
      </c>
      <c r="BN864">
        <f t="shared" si="294"/>
        <v>7.9098561052889926E-4</v>
      </c>
    </row>
    <row r="865" spans="1:66" ht="15">
      <c r="A865" s="32">
        <v>7</v>
      </c>
      <c r="B865" s="33">
        <f t="shared" ca="1" si="274"/>
        <v>1413.8919076794211</v>
      </c>
      <c r="C865">
        <f t="shared" si="275"/>
        <v>1382</v>
      </c>
      <c r="D865">
        <f t="shared" ca="1" si="279"/>
        <v>6.9946612421180738</v>
      </c>
      <c r="E865">
        <f t="shared" ca="1" si="276"/>
        <v>7.0006470162123069</v>
      </c>
      <c r="F865">
        <f t="shared" ca="1" si="277"/>
        <v>1413</v>
      </c>
      <c r="G865">
        <f t="shared" ca="1" si="278"/>
        <v>1414</v>
      </c>
      <c r="M865" s="280">
        <v>895</v>
      </c>
      <c r="N865" s="280">
        <f t="shared" si="280"/>
        <v>4.030786346833648</v>
      </c>
      <c r="AK865">
        <f t="shared" si="281"/>
        <v>-9.1941659999999995E-2</v>
      </c>
      <c r="AL865">
        <f t="shared" si="282"/>
        <v>2.4490663650000002</v>
      </c>
      <c r="AM865">
        <f t="shared" si="283"/>
        <v>3.4394499562749998</v>
      </c>
      <c r="AN865">
        <f t="shared" si="284"/>
        <v>-3.1525502403863754</v>
      </c>
      <c r="AO865">
        <f t="shared" si="285"/>
        <v>2.1559768109229611</v>
      </c>
      <c r="AP865">
        <f t="shared" si="286"/>
        <v>-1.0928288186588182</v>
      </c>
      <c r="AQ865">
        <f t="shared" si="287"/>
        <v>0.41034650985870758</v>
      </c>
      <c r="AR865">
        <f t="shared" si="288"/>
        <v>-9.6873633864349995E-2</v>
      </c>
      <c r="AS865">
        <f t="shared" si="289"/>
        <v>1.0141057686521578E-2</v>
      </c>
      <c r="BJ865">
        <f t="shared" si="290"/>
        <v>1.2716149999999999</v>
      </c>
      <c r="BK865">
        <f t="shared" si="291"/>
        <v>1.5431903249999999</v>
      </c>
      <c r="BL865">
        <f t="shared" si="292"/>
        <v>1.6444915085999998</v>
      </c>
      <c r="BM865">
        <f t="shared" si="293"/>
        <v>-0.202768465457275</v>
      </c>
      <c r="BN865">
        <f t="shared" si="294"/>
        <v>7.9453063852687438E-4</v>
      </c>
    </row>
    <row r="866" spans="1:66" ht="15">
      <c r="A866" s="32">
        <v>7</v>
      </c>
      <c r="B866" s="33">
        <f t="shared" ca="1" si="274"/>
        <v>1413.8919076794211</v>
      </c>
      <c r="C866">
        <f t="shared" si="275"/>
        <v>1382</v>
      </c>
      <c r="D866">
        <f t="shared" ca="1" si="279"/>
        <v>6.9946612421180738</v>
      </c>
      <c r="E866">
        <f t="shared" ca="1" si="276"/>
        <v>7.0006470162123069</v>
      </c>
      <c r="F866">
        <f t="shared" ca="1" si="277"/>
        <v>1413</v>
      </c>
      <c r="G866">
        <f t="shared" ca="1" si="278"/>
        <v>1414</v>
      </c>
      <c r="M866" s="280">
        <v>896</v>
      </c>
      <c r="N866" s="280">
        <f t="shared" si="280"/>
        <v>4.0362563033883863</v>
      </c>
      <c r="AK866">
        <f t="shared" si="281"/>
        <v>-9.1941659999999995E-2</v>
      </c>
      <c r="AL866">
        <f t="shared" si="282"/>
        <v>2.4518027520000003</v>
      </c>
      <c r="AM866">
        <f t="shared" si="283"/>
        <v>3.4471401717759997</v>
      </c>
      <c r="AN866">
        <f t="shared" si="284"/>
        <v>-3.1631292592291844</v>
      </c>
      <c r="AO866">
        <f t="shared" si="285"/>
        <v>2.1656286226420858</v>
      </c>
      <c r="AP866">
        <f t="shared" si="286"/>
        <v>-1.0989476657221255</v>
      </c>
      <c r="AQ866">
        <f t="shared" si="287"/>
        <v>0.41310513179064617</v>
      </c>
      <c r="AR866">
        <f t="shared" si="288"/>
        <v>-9.7633849157332531E-2</v>
      </c>
      <c r="AS866">
        <f t="shared" si="289"/>
        <v>1.0232059288296798E-2</v>
      </c>
      <c r="BJ866">
        <f t="shared" si="290"/>
        <v>1.2716149999999999</v>
      </c>
      <c r="BK866">
        <f t="shared" si="291"/>
        <v>1.54491456</v>
      </c>
      <c r="BL866">
        <f t="shared" si="292"/>
        <v>1.6481684029439998</v>
      </c>
      <c r="BM866">
        <f t="shared" si="293"/>
        <v>-0.20344889598279681</v>
      </c>
      <c r="BN866">
        <f t="shared" si="294"/>
        <v>7.9808756923655791E-4</v>
      </c>
    </row>
    <row r="867" spans="1:66" ht="15">
      <c r="A867" s="32">
        <v>7</v>
      </c>
      <c r="B867" s="33">
        <f t="shared" ca="1" si="274"/>
        <v>1413.8919076794211</v>
      </c>
      <c r="C867">
        <f t="shared" si="275"/>
        <v>1382</v>
      </c>
      <c r="D867">
        <f t="shared" ca="1" si="279"/>
        <v>6.9946612421180738</v>
      </c>
      <c r="E867">
        <f t="shared" ca="1" si="276"/>
        <v>7.0006470162123069</v>
      </c>
      <c r="F867">
        <f t="shared" ca="1" si="277"/>
        <v>1413</v>
      </c>
      <c r="G867">
        <f t="shared" ca="1" si="278"/>
        <v>1414</v>
      </c>
      <c r="M867" s="280">
        <v>897</v>
      </c>
      <c r="N867" s="280">
        <f t="shared" si="280"/>
        <v>4.0417272435096834</v>
      </c>
      <c r="AK867">
        <f t="shared" si="281"/>
        <v>-9.1941659999999995E-2</v>
      </c>
      <c r="AL867">
        <f t="shared" si="282"/>
        <v>2.4545391390000004</v>
      </c>
      <c r="AM867">
        <f t="shared" si="283"/>
        <v>3.4548389748989998</v>
      </c>
      <c r="AN867">
        <f t="shared" si="284"/>
        <v>-3.1737319183277375</v>
      </c>
      <c r="AO867">
        <f t="shared" si="285"/>
        <v>2.1753128048531623</v>
      </c>
      <c r="AP867">
        <f t="shared" si="286"/>
        <v>-1.1050938901259479</v>
      </c>
      <c r="AQ867">
        <f t="shared" si="287"/>
        <v>0.41587919084565017</v>
      </c>
      <c r="AR867">
        <f t="shared" si="288"/>
        <v>-9.8399172258552076E-2</v>
      </c>
      <c r="AS867">
        <f t="shared" si="289"/>
        <v>1.0323774624108805E-2</v>
      </c>
      <c r="BJ867">
        <f t="shared" si="290"/>
        <v>1.2716149999999999</v>
      </c>
      <c r="BK867">
        <f t="shared" si="291"/>
        <v>1.546638795</v>
      </c>
      <c r="BL867">
        <f t="shared" si="292"/>
        <v>1.6518494032559996</v>
      </c>
      <c r="BM867">
        <f t="shared" si="293"/>
        <v>-0.20413084702282741</v>
      </c>
      <c r="BN867">
        <f t="shared" si="294"/>
        <v>8.0165642927104187E-4</v>
      </c>
    </row>
    <row r="868" spans="1:66" ht="15">
      <c r="A868" s="32">
        <v>7</v>
      </c>
      <c r="B868" s="33">
        <f t="shared" ca="1" si="274"/>
        <v>1413.8919076794211</v>
      </c>
      <c r="C868">
        <f t="shared" si="275"/>
        <v>1382</v>
      </c>
      <c r="D868">
        <f t="shared" ca="1" si="279"/>
        <v>6.9946612421180738</v>
      </c>
      <c r="E868">
        <f t="shared" ca="1" si="276"/>
        <v>7.0006470162123069</v>
      </c>
      <c r="F868">
        <f t="shared" ca="1" si="277"/>
        <v>1413</v>
      </c>
      <c r="G868">
        <f t="shared" ca="1" si="278"/>
        <v>1414</v>
      </c>
      <c r="M868" s="280">
        <v>898</v>
      </c>
      <c r="N868" s="280">
        <f t="shared" si="280"/>
        <v>4.0471991665985838</v>
      </c>
      <c r="AK868">
        <f t="shared" si="281"/>
        <v>-9.1941659999999995E-2</v>
      </c>
      <c r="AL868">
        <f t="shared" si="282"/>
        <v>2.4572755260000001</v>
      </c>
      <c r="AM868">
        <f t="shared" si="283"/>
        <v>3.4625463656439996</v>
      </c>
      <c r="AN868">
        <f t="shared" si="284"/>
        <v>-3.1843582440662486</v>
      </c>
      <c r="AO868">
        <f t="shared" si="285"/>
        <v>2.1850294298520589</v>
      </c>
      <c r="AP868">
        <f t="shared" si="286"/>
        <v>-1.111267583637793</v>
      </c>
      <c r="AQ868">
        <f t="shared" si="287"/>
        <v>0.41866875605486253</v>
      </c>
      <c r="AR868">
        <f t="shared" si="288"/>
        <v>-9.916963173507376E-2</v>
      </c>
      <c r="AS868">
        <f t="shared" si="289"/>
        <v>1.0416208486777037E-2</v>
      </c>
      <c r="BJ868">
        <f t="shared" si="290"/>
        <v>1.2716149999999999</v>
      </c>
      <c r="BK868">
        <f t="shared" si="291"/>
        <v>1.54836303</v>
      </c>
      <c r="BL868">
        <f t="shared" si="292"/>
        <v>1.6555345095359997</v>
      </c>
      <c r="BM868">
        <f t="shared" si="293"/>
        <v>-0.2048143202743696</v>
      </c>
      <c r="BN868">
        <f t="shared" si="294"/>
        <v>8.0523724527313729E-4</v>
      </c>
    </row>
    <row r="869" spans="1:66" ht="15">
      <c r="A869" s="32">
        <v>7</v>
      </c>
      <c r="B869" s="33">
        <f t="shared" ca="1" si="274"/>
        <v>1413.8919076794211</v>
      </c>
      <c r="C869">
        <f t="shared" si="275"/>
        <v>1382</v>
      </c>
      <c r="D869">
        <f t="shared" ca="1" si="279"/>
        <v>6.9946612421180738</v>
      </c>
      <c r="E869">
        <f t="shared" ca="1" si="276"/>
        <v>7.0006470162123069</v>
      </c>
      <c r="F869">
        <f t="shared" ca="1" si="277"/>
        <v>1413</v>
      </c>
      <c r="G869">
        <f t="shared" ca="1" si="278"/>
        <v>1414</v>
      </c>
      <c r="M869" s="280">
        <v>899</v>
      </c>
      <c r="N869" s="280">
        <f t="shared" si="280"/>
        <v>4.0526720720623111</v>
      </c>
      <c r="AK869">
        <f t="shared" si="281"/>
        <v>-9.1941659999999995E-2</v>
      </c>
      <c r="AL869">
        <f t="shared" si="282"/>
        <v>2.4600119130000002</v>
      </c>
      <c r="AM869">
        <f t="shared" si="283"/>
        <v>3.4702623440109996</v>
      </c>
      <c r="AN869">
        <f t="shared" si="284"/>
        <v>-3.1950082628289316</v>
      </c>
      <c r="AO869">
        <f t="shared" si="285"/>
        <v>2.1947785700152873</v>
      </c>
      <c r="AP869">
        <f t="shared" si="286"/>
        <v>-1.1174688382300064</v>
      </c>
      <c r="AQ869">
        <f t="shared" si="287"/>
        <v>0.4214738966806863</v>
      </c>
      <c r="AR869">
        <f t="shared" si="288"/>
        <v>-9.9945256281636405E-2</v>
      </c>
      <c r="AS869">
        <f t="shared" si="289"/>
        <v>1.0509365695911335E-2</v>
      </c>
      <c r="BJ869">
        <f t="shared" si="290"/>
        <v>1.2716149999999999</v>
      </c>
      <c r="BK869">
        <f t="shared" si="291"/>
        <v>1.5500872649999999</v>
      </c>
      <c r="BL869">
        <f t="shared" si="292"/>
        <v>1.6592237217839998</v>
      </c>
      <c r="BM869">
        <f t="shared" si="293"/>
        <v>-0.2054993174344262</v>
      </c>
      <c r="BN869">
        <f t="shared" si="294"/>
        <v>8.0883004391537391E-4</v>
      </c>
    </row>
    <row r="870" spans="1:66" ht="15">
      <c r="A870" s="32">
        <v>7</v>
      </c>
      <c r="B870" s="33">
        <f t="shared" ca="1" si="274"/>
        <v>1413.8919076794211</v>
      </c>
      <c r="C870">
        <f t="shared" si="275"/>
        <v>1382</v>
      </c>
      <c r="D870">
        <f t="shared" ca="1" si="279"/>
        <v>6.9946612421180738</v>
      </c>
      <c r="E870">
        <f t="shared" ca="1" si="276"/>
        <v>7.0006470162123069</v>
      </c>
      <c r="F870">
        <f t="shared" ca="1" si="277"/>
        <v>1413</v>
      </c>
      <c r="G870">
        <f t="shared" ca="1" si="278"/>
        <v>1414</v>
      </c>
      <c r="M870" s="280">
        <v>900</v>
      </c>
      <c r="N870" s="280">
        <f t="shared" si="280"/>
        <v>4.0581459593142508</v>
      </c>
      <c r="AK870">
        <f t="shared" si="281"/>
        <v>-9.1941659999999995E-2</v>
      </c>
      <c r="AL870">
        <f t="shared" si="282"/>
        <v>2.4627483000000003</v>
      </c>
      <c r="AM870">
        <f t="shared" si="283"/>
        <v>3.4779869099999998</v>
      </c>
      <c r="AN870">
        <f t="shared" si="284"/>
        <v>-3.2056820010000004</v>
      </c>
      <c r="AO870">
        <f t="shared" si="285"/>
        <v>2.2045602978000001</v>
      </c>
      <c r="AP870">
        <f t="shared" si="286"/>
        <v>-1.1236977460800002</v>
      </c>
      <c r="AQ870">
        <f t="shared" si="287"/>
        <v>0.42429468221729993</v>
      </c>
      <c r="AR870">
        <f t="shared" si="288"/>
        <v>-0.10072607472108</v>
      </c>
      <c r="AS870">
        <f t="shared" si="289"/>
        <v>1.0603251098031598E-2</v>
      </c>
      <c r="BJ870">
        <f t="shared" si="290"/>
        <v>1.2716149999999999</v>
      </c>
      <c r="BK870">
        <f t="shared" si="291"/>
        <v>1.5518114999999999</v>
      </c>
      <c r="BL870">
        <f t="shared" si="292"/>
        <v>1.6629170399999997</v>
      </c>
      <c r="BM870">
        <f t="shared" si="293"/>
        <v>-0.20618584020000003</v>
      </c>
      <c r="BN870">
        <f t="shared" si="294"/>
        <v>8.1243485189999999E-4</v>
      </c>
    </row>
    <row r="871" spans="1:66" ht="15">
      <c r="A871" s="32">
        <v>7</v>
      </c>
      <c r="B871" s="33">
        <f t="shared" ca="1" si="274"/>
        <v>1413.8919076794211</v>
      </c>
      <c r="C871">
        <f t="shared" si="275"/>
        <v>1382</v>
      </c>
      <c r="D871">
        <f t="shared" ca="1" si="279"/>
        <v>6.9946612421180738</v>
      </c>
      <c r="E871">
        <f t="shared" ca="1" si="276"/>
        <v>7.0006470162123069</v>
      </c>
      <c r="F871">
        <f t="shared" ca="1" si="277"/>
        <v>1413</v>
      </c>
      <c r="G871">
        <f t="shared" ca="1" si="278"/>
        <v>1414</v>
      </c>
      <c r="M871" s="280">
        <v>901</v>
      </c>
      <c r="N871" s="280">
        <f t="shared" si="280"/>
        <v>4.0636208277739305</v>
      </c>
      <c r="AK871">
        <f t="shared" si="281"/>
        <v>-9.1941659999999995E-2</v>
      </c>
      <c r="AL871">
        <f t="shared" si="282"/>
        <v>2.4654846870000005</v>
      </c>
      <c r="AM871">
        <f t="shared" si="283"/>
        <v>3.4857200636109997</v>
      </c>
      <c r="AN871">
        <f t="shared" si="284"/>
        <v>-3.2163794849636695</v>
      </c>
      <c r="AO871">
        <f t="shared" si="285"/>
        <v>2.214374685743993</v>
      </c>
      <c r="AP871">
        <f t="shared" si="286"/>
        <v>-1.1299543995704806</v>
      </c>
      <c r="AQ871">
        <f t="shared" si="287"/>
        <v>0.42713118239117426</v>
      </c>
      <c r="AR871">
        <f t="shared" si="288"/>
        <v>-0.10151211600477425</v>
      </c>
      <c r="AS871">
        <f t="shared" si="289"/>
        <v>1.069786956668785E-2</v>
      </c>
      <c r="BJ871">
        <f t="shared" si="290"/>
        <v>1.2716149999999999</v>
      </c>
      <c r="BK871">
        <f t="shared" si="291"/>
        <v>1.5535357349999999</v>
      </c>
      <c r="BL871">
        <f t="shared" si="292"/>
        <v>1.6666144641839997</v>
      </c>
      <c r="BM871">
        <f t="shared" si="293"/>
        <v>-0.2068738902680938</v>
      </c>
      <c r="BN871">
        <f t="shared" si="294"/>
        <v>8.1605169595898276E-4</v>
      </c>
    </row>
    <row r="872" spans="1:66" ht="15">
      <c r="A872" s="32">
        <v>7</v>
      </c>
      <c r="B872" s="33">
        <f t="shared" ca="1" si="274"/>
        <v>1413.8919076794211</v>
      </c>
      <c r="C872">
        <f t="shared" si="275"/>
        <v>1382</v>
      </c>
      <c r="D872">
        <f t="shared" ca="1" si="279"/>
        <v>6.9946612421180738</v>
      </c>
      <c r="E872">
        <f t="shared" ca="1" si="276"/>
        <v>7.0006470162123069</v>
      </c>
      <c r="F872">
        <f t="shared" ca="1" si="277"/>
        <v>1413</v>
      </c>
      <c r="G872">
        <f t="shared" ca="1" si="278"/>
        <v>1414</v>
      </c>
      <c r="M872" s="280">
        <v>902</v>
      </c>
      <c r="N872" s="280">
        <f t="shared" si="280"/>
        <v>4.0690966768669963</v>
      </c>
      <c r="AK872">
        <f t="shared" si="281"/>
        <v>-9.1941659999999995E-2</v>
      </c>
      <c r="AL872">
        <f t="shared" si="282"/>
        <v>2.4682210740000001</v>
      </c>
      <c r="AM872">
        <f t="shared" si="283"/>
        <v>3.4934618048439998</v>
      </c>
      <c r="AN872">
        <f t="shared" si="284"/>
        <v>-3.2271007411041523</v>
      </c>
      <c r="AO872">
        <f t="shared" si="285"/>
        <v>2.224221806465704</v>
      </c>
      <c r="AP872">
        <f t="shared" si="286"/>
        <v>-1.1362388912896781</v>
      </c>
      <c r="AQ872">
        <f t="shared" si="287"/>
        <v>0.42998346716158925</v>
      </c>
      <c r="AR872">
        <f t="shared" si="288"/>
        <v>-0.10230340921304779</v>
      </c>
      <c r="AS872">
        <f t="shared" si="289"/>
        <v>1.0793226002580713E-2</v>
      </c>
      <c r="BJ872">
        <f t="shared" si="290"/>
        <v>1.2716149999999999</v>
      </c>
      <c r="BK872">
        <f t="shared" si="291"/>
        <v>1.55525997</v>
      </c>
      <c r="BL872">
        <f t="shared" si="292"/>
        <v>1.6703159943359998</v>
      </c>
      <c r="BM872">
        <f t="shared" si="293"/>
        <v>-0.2075634693357104</v>
      </c>
      <c r="BN872">
        <f t="shared" si="294"/>
        <v>8.1968060285400775E-4</v>
      </c>
    </row>
    <row r="873" spans="1:66" ht="15">
      <c r="A873" s="32">
        <v>7</v>
      </c>
      <c r="B873" s="33">
        <f t="shared" ca="1" si="274"/>
        <v>1413.8919076794211</v>
      </c>
      <c r="C873">
        <f t="shared" si="275"/>
        <v>1382</v>
      </c>
      <c r="D873">
        <f t="shared" ca="1" si="279"/>
        <v>6.9946612421180738</v>
      </c>
      <c r="E873">
        <f t="shared" ca="1" si="276"/>
        <v>7.0006470162123069</v>
      </c>
      <c r="F873">
        <f t="shared" ca="1" si="277"/>
        <v>1413</v>
      </c>
      <c r="G873">
        <f t="shared" ca="1" si="278"/>
        <v>1414</v>
      </c>
      <c r="M873" s="280">
        <v>903</v>
      </c>
      <c r="N873" s="280">
        <f t="shared" si="280"/>
        <v>4.0745735060251933</v>
      </c>
      <c r="AK873">
        <f t="shared" si="281"/>
        <v>-9.1941659999999995E-2</v>
      </c>
      <c r="AL873">
        <f t="shared" si="282"/>
        <v>2.4709574610000002</v>
      </c>
      <c r="AM873">
        <f t="shared" si="283"/>
        <v>3.5012121336989996</v>
      </c>
      <c r="AN873">
        <f t="shared" si="284"/>
        <v>-3.2378457958056632</v>
      </c>
      <c r="AO873">
        <f t="shared" si="285"/>
        <v>2.2341017326642136</v>
      </c>
      <c r="AP873">
        <f t="shared" si="286"/>
        <v>-1.1425513140315735</v>
      </c>
      <c r="AQ873">
        <f t="shared" si="287"/>
        <v>0.4328516067211518</v>
      </c>
      <c r="AR873">
        <f t="shared" si="288"/>
        <v>-0.10309998355561863</v>
      </c>
      <c r="AS873">
        <f t="shared" si="289"/>
        <v>1.0889325333682273E-2</v>
      </c>
      <c r="BJ873">
        <f t="shared" si="290"/>
        <v>1.2716149999999999</v>
      </c>
      <c r="BK873">
        <f t="shared" si="291"/>
        <v>1.556984205</v>
      </c>
      <c r="BL873">
        <f t="shared" si="292"/>
        <v>1.6740216304559996</v>
      </c>
      <c r="BM873">
        <f t="shared" si="293"/>
        <v>-0.20825457909985262</v>
      </c>
      <c r="BN873">
        <f t="shared" si="294"/>
        <v>8.2332159937647945E-4</v>
      </c>
    </row>
    <row r="874" spans="1:66" ht="15">
      <c r="A874" s="32">
        <v>7</v>
      </c>
      <c r="B874" s="33">
        <f t="shared" ca="1" si="274"/>
        <v>1413.8919076794211</v>
      </c>
      <c r="C874">
        <f t="shared" si="275"/>
        <v>1382</v>
      </c>
      <c r="D874">
        <f t="shared" ca="1" si="279"/>
        <v>6.9946612421180738</v>
      </c>
      <c r="E874">
        <f t="shared" ca="1" si="276"/>
        <v>7.0006470162123069</v>
      </c>
      <c r="F874">
        <f t="shared" ca="1" si="277"/>
        <v>1413</v>
      </c>
      <c r="G874">
        <f t="shared" ca="1" si="278"/>
        <v>1414</v>
      </c>
      <c r="M874" s="280">
        <v>904</v>
      </c>
      <c r="N874" s="280">
        <f t="shared" si="280"/>
        <v>4.0800513146863455</v>
      </c>
      <c r="AK874">
        <f t="shared" si="281"/>
        <v>-9.1941659999999995E-2</v>
      </c>
      <c r="AL874">
        <f t="shared" si="282"/>
        <v>2.4736938480000004</v>
      </c>
      <c r="AM874">
        <f t="shared" si="283"/>
        <v>3.5089710501759996</v>
      </c>
      <c r="AN874">
        <f t="shared" si="284"/>
        <v>-3.2486146754524166</v>
      </c>
      <c r="AO874">
        <f t="shared" si="285"/>
        <v>2.2440145371192441</v>
      </c>
      <c r="AP874">
        <f t="shared" si="286"/>
        <v>-1.1488917607961284</v>
      </c>
      <c r="AQ874">
        <f t="shared" si="287"/>
        <v>0.43573567149631393</v>
      </c>
      <c r="AR874">
        <f t="shared" si="288"/>
        <v>-0.10390186837202543</v>
      </c>
      <c r="AS874">
        <f t="shared" si="289"/>
        <v>1.0986172515357358E-2</v>
      </c>
      <c r="BJ874">
        <f t="shared" si="290"/>
        <v>1.2716149999999999</v>
      </c>
      <c r="BK874">
        <f t="shared" si="291"/>
        <v>1.55870844</v>
      </c>
      <c r="BL874">
        <f t="shared" si="292"/>
        <v>1.6777313725439997</v>
      </c>
      <c r="BM874">
        <f t="shared" si="293"/>
        <v>-0.20894722125752321</v>
      </c>
      <c r="BN874">
        <f t="shared" si="294"/>
        <v>8.269747123475211E-4</v>
      </c>
    </row>
    <row r="875" spans="1:66" ht="15">
      <c r="A875" s="32">
        <v>7</v>
      </c>
      <c r="B875" s="33">
        <f t="shared" ca="1" si="274"/>
        <v>1413.8919076794211</v>
      </c>
      <c r="C875">
        <f t="shared" si="275"/>
        <v>1382</v>
      </c>
      <c r="D875">
        <f t="shared" ca="1" si="279"/>
        <v>6.9946612421180738</v>
      </c>
      <c r="E875">
        <f t="shared" ca="1" si="276"/>
        <v>7.0006470162123069</v>
      </c>
      <c r="F875">
        <f t="shared" ca="1" si="277"/>
        <v>1413</v>
      </c>
      <c r="G875">
        <f t="shared" ca="1" si="278"/>
        <v>1414</v>
      </c>
      <c r="M875" s="280">
        <v>905</v>
      </c>
      <c r="N875" s="280">
        <f t="shared" si="280"/>
        <v>4.0855301022943404</v>
      </c>
      <c r="AK875">
        <f t="shared" si="281"/>
        <v>-9.1941659999999995E-2</v>
      </c>
      <c r="AL875">
        <f t="shared" si="282"/>
        <v>2.476430235</v>
      </c>
      <c r="AM875">
        <f t="shared" si="283"/>
        <v>3.5167385542749998</v>
      </c>
      <c r="AN875">
        <f t="shared" si="284"/>
        <v>-3.2594074064286254</v>
      </c>
      <c r="AO875">
        <f t="shared" si="285"/>
        <v>2.2539602926911613</v>
      </c>
      <c r="AP875">
        <f t="shared" si="286"/>
        <v>-1.1552603247895119</v>
      </c>
      <c r="AQ875">
        <f t="shared" si="287"/>
        <v>0.43863573214789159</v>
      </c>
      <c r="AR875">
        <f t="shared" si="288"/>
        <v>-0.10470909313205977</v>
      </c>
      <c r="AS875">
        <f t="shared" si="289"/>
        <v>1.1083772530485215E-2</v>
      </c>
      <c r="BJ875">
        <f t="shared" si="290"/>
        <v>1.2716149999999999</v>
      </c>
      <c r="BK875">
        <f t="shared" si="291"/>
        <v>1.5604326749999999</v>
      </c>
      <c r="BL875">
        <f t="shared" si="292"/>
        <v>1.6814452205999997</v>
      </c>
      <c r="BM875">
        <f t="shared" si="293"/>
        <v>-0.20964139750572502</v>
      </c>
      <c r="BN875">
        <f t="shared" si="294"/>
        <v>8.3063996861797444E-4</v>
      </c>
    </row>
    <row r="876" spans="1:66" ht="15">
      <c r="A876" s="32">
        <v>7</v>
      </c>
      <c r="B876" s="33">
        <f t="shared" ca="1" si="274"/>
        <v>1413.8919076794211</v>
      </c>
      <c r="C876">
        <f t="shared" si="275"/>
        <v>1382</v>
      </c>
      <c r="D876">
        <f t="shared" ca="1" si="279"/>
        <v>6.9946612421180738</v>
      </c>
      <c r="E876">
        <f t="shared" ca="1" si="276"/>
        <v>7.0006470162123069</v>
      </c>
      <c r="F876">
        <f t="shared" ca="1" si="277"/>
        <v>1413</v>
      </c>
      <c r="G876">
        <f t="shared" ca="1" si="278"/>
        <v>1414</v>
      </c>
      <c r="M876" s="280">
        <v>906</v>
      </c>
      <c r="N876" s="280">
        <f t="shared" si="280"/>
        <v>4.0910098682991043</v>
      </c>
      <c r="AK876">
        <f t="shared" si="281"/>
        <v>-9.1941659999999995E-2</v>
      </c>
      <c r="AL876">
        <f t="shared" si="282"/>
        <v>2.4791666220000002</v>
      </c>
      <c r="AM876">
        <f t="shared" si="283"/>
        <v>3.5245146459959997</v>
      </c>
      <c r="AN876">
        <f t="shared" si="284"/>
        <v>-3.2702240151185045</v>
      </c>
      <c r="AO876">
        <f t="shared" si="285"/>
        <v>2.2639390723209716</v>
      </c>
      <c r="AP876">
        <f t="shared" si="286"/>
        <v>-1.1616570994243303</v>
      </c>
      <c r="AQ876">
        <f t="shared" si="287"/>
        <v>0.44155185957158377</v>
      </c>
      <c r="AR876">
        <f t="shared" si="288"/>
        <v>-0.1055216874361993</v>
      </c>
      <c r="AS876">
        <f t="shared" si="289"/>
        <v>1.1182130389581586E-2</v>
      </c>
      <c r="BJ876">
        <f t="shared" si="290"/>
        <v>1.2716149999999999</v>
      </c>
      <c r="BK876">
        <f t="shared" si="291"/>
        <v>1.5621569099999999</v>
      </c>
      <c r="BL876">
        <f t="shared" si="292"/>
        <v>1.6851631746239997</v>
      </c>
      <c r="BM876">
        <f t="shared" si="293"/>
        <v>-0.21033710954146081</v>
      </c>
      <c r="BN876">
        <f t="shared" si="294"/>
        <v>8.3431739506839998E-4</v>
      </c>
    </row>
    <row r="877" spans="1:66" ht="15">
      <c r="A877" s="32">
        <v>7</v>
      </c>
      <c r="B877" s="33">
        <f t="shared" ca="1" si="274"/>
        <v>1413.8919076794211</v>
      </c>
      <c r="C877">
        <f t="shared" si="275"/>
        <v>1382</v>
      </c>
      <c r="D877">
        <f t="shared" ca="1" si="279"/>
        <v>6.9946612421180738</v>
      </c>
      <c r="E877">
        <f t="shared" ca="1" si="276"/>
        <v>7.0006470162123069</v>
      </c>
      <c r="F877">
        <f t="shared" ca="1" si="277"/>
        <v>1413</v>
      </c>
      <c r="G877">
        <f t="shared" ca="1" si="278"/>
        <v>1414</v>
      </c>
      <c r="M877" s="280">
        <v>907</v>
      </c>
      <c r="N877" s="280">
        <f t="shared" si="280"/>
        <v>4.0964906121565772</v>
      </c>
      <c r="AK877">
        <f t="shared" si="281"/>
        <v>-9.1941659999999995E-2</v>
      </c>
      <c r="AL877">
        <f t="shared" si="282"/>
        <v>2.4819030090000003</v>
      </c>
      <c r="AM877">
        <f t="shared" si="283"/>
        <v>3.5322993253389998</v>
      </c>
      <c r="AN877">
        <f t="shared" si="284"/>
        <v>-3.2810645279062673</v>
      </c>
      <c r="AO877">
        <f t="shared" si="285"/>
        <v>2.2739509490303256</v>
      </c>
      <c r="AP877">
        <f t="shared" si="286"/>
        <v>-1.1680821783198543</v>
      </c>
      <c r="AQ877">
        <f t="shared" si="287"/>
        <v>0.44448412489849304</v>
      </c>
      <c r="AR877">
        <f t="shared" si="288"/>
        <v>-0.10633968101604203</v>
      </c>
      <c r="AS877">
        <f t="shared" si="289"/>
        <v>1.1281251130921202E-2</v>
      </c>
      <c r="BJ877">
        <f t="shared" si="290"/>
        <v>1.2716149999999999</v>
      </c>
      <c r="BK877">
        <f t="shared" si="291"/>
        <v>1.5638811449999999</v>
      </c>
      <c r="BL877">
        <f t="shared" si="292"/>
        <v>1.6888852346159997</v>
      </c>
      <c r="BM877">
        <f t="shared" si="293"/>
        <v>-0.2110343590617334</v>
      </c>
      <c r="BN877">
        <f t="shared" si="294"/>
        <v>8.3800701860907716E-4</v>
      </c>
    </row>
    <row r="878" spans="1:66" ht="15">
      <c r="A878" s="32">
        <v>7</v>
      </c>
      <c r="B878" s="33">
        <f t="shared" ca="1" si="274"/>
        <v>1413.8919076794211</v>
      </c>
      <c r="C878">
        <f t="shared" si="275"/>
        <v>1382</v>
      </c>
      <c r="D878">
        <f t="shared" ca="1" si="279"/>
        <v>6.9946612421180738</v>
      </c>
      <c r="E878">
        <f t="shared" ca="1" si="276"/>
        <v>7.0006470162123069</v>
      </c>
      <c r="F878">
        <f t="shared" ca="1" si="277"/>
        <v>1413</v>
      </c>
      <c r="G878">
        <f t="shared" ca="1" si="278"/>
        <v>1414</v>
      </c>
      <c r="M878" s="280">
        <v>908</v>
      </c>
      <c r="N878" s="280">
        <f t="shared" si="280"/>
        <v>4.1019723333287024</v>
      </c>
      <c r="AK878">
        <f t="shared" si="281"/>
        <v>-9.1941659999999995E-2</v>
      </c>
      <c r="AL878">
        <f t="shared" si="282"/>
        <v>2.4846393960000004</v>
      </c>
      <c r="AM878">
        <f t="shared" si="283"/>
        <v>3.5400925923039996</v>
      </c>
      <c r="AN878">
        <f t="shared" si="284"/>
        <v>-3.2919289711761284</v>
      </c>
      <c r="AO878">
        <f t="shared" si="285"/>
        <v>2.283995995921515</v>
      </c>
      <c r="AP878">
        <f t="shared" si="286"/>
        <v>-1.1745356553022483</v>
      </c>
      <c r="AQ878">
        <f t="shared" si="287"/>
        <v>0.44743259949564534</v>
      </c>
      <c r="AR878">
        <f t="shared" si="288"/>
        <v>-0.10716310373474133</v>
      </c>
      <c r="AS878">
        <f t="shared" si="289"/>
        <v>1.138113982066068E-2</v>
      </c>
      <c r="BJ878">
        <f t="shared" si="290"/>
        <v>1.2716149999999999</v>
      </c>
      <c r="BK878">
        <f t="shared" si="291"/>
        <v>1.56560538</v>
      </c>
      <c r="BL878">
        <f t="shared" si="292"/>
        <v>1.6926114005759998</v>
      </c>
      <c r="BM878">
        <f t="shared" si="293"/>
        <v>-0.21173314776354563</v>
      </c>
      <c r="BN878">
        <f t="shared" si="294"/>
        <v>8.4170886618000363E-4</v>
      </c>
    </row>
    <row r="879" spans="1:66" ht="15">
      <c r="A879" s="32">
        <v>7</v>
      </c>
      <c r="B879" s="33">
        <f t="shared" ca="1" si="274"/>
        <v>1413.8919076794211</v>
      </c>
      <c r="C879">
        <f t="shared" si="275"/>
        <v>1382</v>
      </c>
      <c r="D879">
        <f t="shared" ca="1" si="279"/>
        <v>6.9946612421180738</v>
      </c>
      <c r="E879">
        <f t="shared" ca="1" si="276"/>
        <v>7.0006470162123069</v>
      </c>
      <c r="F879">
        <f t="shared" ca="1" si="277"/>
        <v>1413</v>
      </c>
      <c r="G879">
        <f t="shared" ca="1" si="278"/>
        <v>1414</v>
      </c>
      <c r="M879" s="280">
        <v>909</v>
      </c>
      <c r="N879" s="280">
        <f t="shared" si="280"/>
        <v>4.1074550312834051</v>
      </c>
      <c r="AK879">
        <f t="shared" si="281"/>
        <v>-9.1941659999999995E-2</v>
      </c>
      <c r="AL879">
        <f t="shared" si="282"/>
        <v>2.4873757830000001</v>
      </c>
      <c r="AM879">
        <f t="shared" si="283"/>
        <v>3.5478944468909996</v>
      </c>
      <c r="AN879">
        <f t="shared" si="284"/>
        <v>-3.3028173713123015</v>
      </c>
      <c r="AO879">
        <f t="shared" si="285"/>
        <v>2.2940742861774739</v>
      </c>
      <c r="AP879">
        <f t="shared" si="286"/>
        <v>-1.1810176244047981</v>
      </c>
      <c r="AQ879">
        <f t="shared" si="287"/>
        <v>0.45039735496651168</v>
      </c>
      <c r="AR879">
        <f t="shared" si="288"/>
        <v>-0.10799198558744211</v>
      </c>
      <c r="AS879">
        <f t="shared" si="289"/>
        <v>1.1481801552961819E-2</v>
      </c>
      <c r="BJ879">
        <f t="shared" si="290"/>
        <v>1.2716149999999999</v>
      </c>
      <c r="BK879">
        <f t="shared" si="291"/>
        <v>1.567329615</v>
      </c>
      <c r="BL879">
        <f t="shared" si="292"/>
        <v>1.6963416725039997</v>
      </c>
      <c r="BM879">
        <f t="shared" si="293"/>
        <v>-0.21243347734390022</v>
      </c>
      <c r="BN879">
        <f t="shared" si="294"/>
        <v>8.4542296475089611E-4</v>
      </c>
    </row>
    <row r="880" spans="1:66" ht="15">
      <c r="A880" s="32">
        <v>7</v>
      </c>
      <c r="B880" s="33">
        <f t="shared" ca="1" si="274"/>
        <v>1413.8919076794211</v>
      </c>
      <c r="C880">
        <f t="shared" si="275"/>
        <v>1382</v>
      </c>
      <c r="D880">
        <f t="shared" ca="1" si="279"/>
        <v>6.9946612421180738</v>
      </c>
      <c r="E880">
        <f t="shared" ca="1" si="276"/>
        <v>7.0006470162123069</v>
      </c>
      <c r="F880">
        <f t="shared" ca="1" si="277"/>
        <v>1413</v>
      </c>
      <c r="G880">
        <f t="shared" ca="1" si="278"/>
        <v>1414</v>
      </c>
      <c r="M880" s="280">
        <v>910</v>
      </c>
      <c r="N880" s="280">
        <f t="shared" si="280"/>
        <v>4.1129387054945674</v>
      </c>
      <c r="AK880">
        <f t="shared" si="281"/>
        <v>-9.1941659999999995E-2</v>
      </c>
      <c r="AL880">
        <f t="shared" si="282"/>
        <v>2.4901121700000002</v>
      </c>
      <c r="AM880">
        <f t="shared" si="283"/>
        <v>3.5557048890999998</v>
      </c>
      <c r="AN880">
        <f t="shared" si="284"/>
        <v>-3.3137297546990006</v>
      </c>
      <c r="AO880">
        <f t="shared" si="285"/>
        <v>2.30418589306178</v>
      </c>
      <c r="AP880">
        <f t="shared" si="286"/>
        <v>-1.1875281798681394</v>
      </c>
      <c r="AQ880">
        <f t="shared" si="287"/>
        <v>0.45337846315152935</v>
      </c>
      <c r="AR880">
        <f t="shared" si="288"/>
        <v>-0.10882635670171788</v>
      </c>
      <c r="AS880">
        <f t="shared" si="289"/>
        <v>1.1583241450115321E-2</v>
      </c>
      <c r="BJ880">
        <f t="shared" si="290"/>
        <v>1.2716149999999999</v>
      </c>
      <c r="BK880">
        <f t="shared" si="291"/>
        <v>1.56905385</v>
      </c>
      <c r="BL880">
        <f t="shared" si="292"/>
        <v>1.7000760503999996</v>
      </c>
      <c r="BM880">
        <f t="shared" si="293"/>
        <v>-0.21313534949980001</v>
      </c>
      <c r="BN880">
        <f t="shared" si="294"/>
        <v>8.4914934132119006E-4</v>
      </c>
    </row>
    <row r="881" spans="1:66" ht="15">
      <c r="A881" s="32">
        <v>7</v>
      </c>
      <c r="B881" s="33">
        <f t="shared" ca="1" si="274"/>
        <v>1413.8919076794211</v>
      </c>
      <c r="C881">
        <f t="shared" si="275"/>
        <v>1382</v>
      </c>
      <c r="D881">
        <f t="shared" ca="1" si="279"/>
        <v>6.9946612421180738</v>
      </c>
      <c r="E881">
        <f t="shared" ca="1" si="276"/>
        <v>7.0006470162123069</v>
      </c>
      <c r="F881">
        <f t="shared" ca="1" si="277"/>
        <v>1413</v>
      </c>
      <c r="G881">
        <f t="shared" ca="1" si="278"/>
        <v>1414</v>
      </c>
      <c r="M881" s="280">
        <v>911</v>
      </c>
      <c r="N881" s="280">
        <f t="shared" si="280"/>
        <v>4.1184233554420073</v>
      </c>
      <c r="AK881">
        <f t="shared" si="281"/>
        <v>-9.1941659999999995E-2</v>
      </c>
      <c r="AL881">
        <f t="shared" si="282"/>
        <v>2.4928485570000003</v>
      </c>
      <c r="AM881">
        <f t="shared" si="283"/>
        <v>3.5635239189309997</v>
      </c>
      <c r="AN881">
        <f t="shared" si="284"/>
        <v>-3.3246661477204396</v>
      </c>
      <c r="AO881">
        <f t="shared" si="285"/>
        <v>2.3143308899186517</v>
      </c>
      <c r="AP881">
        <f t="shared" si="286"/>
        <v>-1.1940674161404865</v>
      </c>
      <c r="AQ881">
        <f t="shared" si="287"/>
        <v>0.45637599612862445</v>
      </c>
      <c r="AR881">
        <f t="shared" si="288"/>
        <v>-0.10966624733800866</v>
      </c>
      <c r="AS881">
        <f t="shared" si="289"/>
        <v>1.1685464662664895E-2</v>
      </c>
      <c r="BJ881">
        <f t="shared" si="290"/>
        <v>1.2716149999999999</v>
      </c>
      <c r="BK881">
        <f t="shared" si="291"/>
        <v>1.5707780849999999</v>
      </c>
      <c r="BL881">
        <f t="shared" si="292"/>
        <v>1.7038145342639996</v>
      </c>
      <c r="BM881">
        <f t="shared" si="293"/>
        <v>-0.21383876592824783</v>
      </c>
      <c r="BN881">
        <f t="shared" si="294"/>
        <v>8.5288802292003924E-4</v>
      </c>
    </row>
    <row r="882" spans="1:66" ht="15">
      <c r="A882" s="32">
        <v>7</v>
      </c>
      <c r="B882" s="33">
        <f t="shared" ca="1" si="274"/>
        <v>1413.8919076794211</v>
      </c>
      <c r="C882">
        <f t="shared" si="275"/>
        <v>1382</v>
      </c>
      <c r="D882">
        <f t="shared" ca="1" si="279"/>
        <v>6.9946612421180738</v>
      </c>
      <c r="E882">
        <f t="shared" ca="1" si="276"/>
        <v>7.0006470162123069</v>
      </c>
      <c r="F882">
        <f t="shared" ca="1" si="277"/>
        <v>1413</v>
      </c>
      <c r="G882">
        <f t="shared" ca="1" si="278"/>
        <v>1414</v>
      </c>
      <c r="M882" s="280">
        <v>912</v>
      </c>
      <c r="N882" s="280">
        <f t="shared" si="280"/>
        <v>4.1239089806114633</v>
      </c>
      <c r="AK882">
        <f t="shared" si="281"/>
        <v>-9.1941659999999995E-2</v>
      </c>
      <c r="AL882">
        <f t="shared" si="282"/>
        <v>2.4955849440000004</v>
      </c>
      <c r="AM882">
        <f t="shared" si="283"/>
        <v>3.5713515363839998</v>
      </c>
      <c r="AN882">
        <f t="shared" si="284"/>
        <v>-3.3356265767608324</v>
      </c>
      <c r="AO882">
        <f t="shared" si="285"/>
        <v>2.3245093501729506</v>
      </c>
      <c r="AP882">
        <f t="shared" si="286"/>
        <v>-1.2006354278778606</v>
      </c>
      <c r="AQ882">
        <f t="shared" si="287"/>
        <v>0.45939002621373459</v>
      </c>
      <c r="AR882">
        <f t="shared" si="288"/>
        <v>-0.11051168789006016</v>
      </c>
      <c r="AS882">
        <f t="shared" si="289"/>
        <v>1.1788476369531811E-2</v>
      </c>
      <c r="BJ882">
        <f t="shared" si="290"/>
        <v>1.2716149999999999</v>
      </c>
      <c r="BK882">
        <f t="shared" si="291"/>
        <v>1.5725023199999999</v>
      </c>
      <c r="BL882">
        <f t="shared" si="292"/>
        <v>1.7075571240959997</v>
      </c>
      <c r="BM882">
        <f t="shared" si="293"/>
        <v>-0.21454372832624641</v>
      </c>
      <c r="BN882">
        <f t="shared" si="294"/>
        <v>8.5663903660631658E-4</v>
      </c>
    </row>
    <row r="883" spans="1:66" ht="15">
      <c r="A883" s="32">
        <v>7</v>
      </c>
      <c r="B883" s="33">
        <f t="shared" ref="B883:B946" ca="1" si="295">(A883-D883)/(E883-D883)*(G883-F883)+F883</f>
        <v>1413.8919076794211</v>
      </c>
      <c r="C883">
        <f t="shared" ref="C883:C946" si="296">MAX(COUNTIF($N$2:$N$25400,"&lt;"&amp;A883),1)</f>
        <v>1382</v>
      </c>
      <c r="D883">
        <f t="shared" ca="1" si="279"/>
        <v>6.9946612421180738</v>
      </c>
      <c r="E883">
        <f t="shared" ref="E883:E946" ca="1" si="297">INDIRECT(ADDRESS(C883+2,14))</f>
        <v>7.0006470162123069</v>
      </c>
      <c r="F883">
        <f t="shared" ref="F883:F946" ca="1" si="298">INDIRECT(ADDRESS(C883+1,13))</f>
        <v>1413</v>
      </c>
      <c r="G883">
        <f t="shared" ref="G883:G946" ca="1" si="299">INDIRECT(ADDRESS(C883+2,13))</f>
        <v>1414</v>
      </c>
      <c r="M883" s="280">
        <v>913</v>
      </c>
      <c r="N883" s="280">
        <f t="shared" si="280"/>
        <v>4.1293955804945783</v>
      </c>
      <c r="AK883">
        <f t="shared" si="281"/>
        <v>-9.1941659999999995E-2</v>
      </c>
      <c r="AL883">
        <f t="shared" si="282"/>
        <v>2.4983213310000001</v>
      </c>
      <c r="AM883">
        <f t="shared" si="283"/>
        <v>3.5791877414589996</v>
      </c>
      <c r="AN883">
        <f t="shared" si="284"/>
        <v>-3.3466110682043935</v>
      </c>
      <c r="AO883">
        <f t="shared" si="285"/>
        <v>2.3347213473301807</v>
      </c>
      <c r="AP883">
        <f t="shared" si="286"/>
        <v>-1.2072323099443174</v>
      </c>
      <c r="AQ883">
        <f t="shared" si="287"/>
        <v>0.46242062596133232</v>
      </c>
      <c r="AR883">
        <f t="shared" si="288"/>
        <v>-0.11136270888536355</v>
      </c>
      <c r="AS883">
        <f t="shared" si="289"/>
        <v>1.1892281778139818E-2</v>
      </c>
      <c r="BJ883">
        <f t="shared" si="290"/>
        <v>1.2716149999999999</v>
      </c>
      <c r="BK883">
        <f t="shared" si="291"/>
        <v>1.5742265549999999</v>
      </c>
      <c r="BL883">
        <f t="shared" si="292"/>
        <v>1.7113038198959998</v>
      </c>
      <c r="BM883">
        <f t="shared" si="293"/>
        <v>-0.21525023839079863</v>
      </c>
      <c r="BN883">
        <f t="shared" si="294"/>
        <v>8.6040240946861333E-4</v>
      </c>
    </row>
    <row r="884" spans="1:66" ht="15">
      <c r="A884" s="32">
        <v>7</v>
      </c>
      <c r="B884" s="33">
        <f t="shared" ca="1" si="295"/>
        <v>1413.8919076794211</v>
      </c>
      <c r="C884">
        <f t="shared" si="296"/>
        <v>1382</v>
      </c>
      <c r="D884">
        <f t="shared" ca="1" si="279"/>
        <v>6.9946612421180738</v>
      </c>
      <c r="E884">
        <f t="shared" ca="1" si="297"/>
        <v>7.0006470162123069</v>
      </c>
      <c r="F884">
        <f t="shared" ca="1" si="298"/>
        <v>1413</v>
      </c>
      <c r="G884">
        <f t="shared" ca="1" si="299"/>
        <v>1414</v>
      </c>
      <c r="M884" s="280">
        <v>914</v>
      </c>
      <c r="N884" s="280">
        <f t="shared" si="280"/>
        <v>4.1348831545888682</v>
      </c>
      <c r="AK884">
        <f t="shared" si="281"/>
        <v>-9.1941659999999995E-2</v>
      </c>
      <c r="AL884">
        <f t="shared" si="282"/>
        <v>2.5010577180000002</v>
      </c>
      <c r="AM884">
        <f t="shared" si="283"/>
        <v>3.5870325341559997</v>
      </c>
      <c r="AN884">
        <f t="shared" si="284"/>
        <v>-3.3576196484353367</v>
      </c>
      <c r="AO884">
        <f t="shared" si="285"/>
        <v>2.344966954976488</v>
      </c>
      <c r="AP884">
        <f t="shared" si="286"/>
        <v>-1.2138581574121767</v>
      </c>
      <c r="AQ884">
        <f t="shared" si="287"/>
        <v>0.46546786816494889</v>
      </c>
      <c r="AR884">
        <f t="shared" si="288"/>
        <v>-0.11221934098559649</v>
      </c>
      <c r="AS884">
        <f t="shared" si="289"/>
        <v>1.1996886124540515E-2</v>
      </c>
      <c r="BJ884">
        <f t="shared" si="290"/>
        <v>1.2716149999999999</v>
      </c>
      <c r="BK884">
        <f t="shared" si="291"/>
        <v>1.57595079</v>
      </c>
      <c r="BL884">
        <f t="shared" si="292"/>
        <v>1.7150546216639997</v>
      </c>
      <c r="BM884">
        <f t="shared" si="293"/>
        <v>-0.21595829781890721</v>
      </c>
      <c r="BN884">
        <f t="shared" si="294"/>
        <v>8.641781686252397E-4</v>
      </c>
    </row>
    <row r="885" spans="1:66" ht="15">
      <c r="A885" s="32">
        <v>7</v>
      </c>
      <c r="B885" s="33">
        <f t="shared" ca="1" si="295"/>
        <v>1413.8919076794211</v>
      </c>
      <c r="C885">
        <f t="shared" si="296"/>
        <v>1382</v>
      </c>
      <c r="D885">
        <f t="shared" ca="1" si="279"/>
        <v>6.9946612421180738</v>
      </c>
      <c r="E885">
        <f t="shared" ca="1" si="297"/>
        <v>7.0006470162123069</v>
      </c>
      <c r="F885">
        <f t="shared" ca="1" si="298"/>
        <v>1413</v>
      </c>
      <c r="G885">
        <f t="shared" ca="1" si="299"/>
        <v>1414</v>
      </c>
      <c r="M885" s="280">
        <v>915</v>
      </c>
      <c r="N885" s="280">
        <f t="shared" si="280"/>
        <v>4.1403717023977098</v>
      </c>
      <c r="AK885">
        <f t="shared" si="281"/>
        <v>-9.1941659999999995E-2</v>
      </c>
      <c r="AL885">
        <f t="shared" si="282"/>
        <v>2.5037941050000003</v>
      </c>
      <c r="AM885">
        <f t="shared" si="283"/>
        <v>3.5948859144749998</v>
      </c>
      <c r="AN885">
        <f t="shared" si="284"/>
        <v>-3.3686523438378755</v>
      </c>
      <c r="AO885">
        <f t="shared" si="285"/>
        <v>2.3552462467786612</v>
      </c>
      <c r="AP885">
        <f t="shared" si="286"/>
        <v>-1.2205130655622496</v>
      </c>
      <c r="AQ885">
        <f t="shared" si="287"/>
        <v>0.46853182585769942</v>
      </c>
      <c r="AR885">
        <f t="shared" si="288"/>
        <v>-0.11308161498706495</v>
      </c>
      <c r="AS885">
        <f t="shared" si="289"/>
        <v>1.2102294673539113E-2</v>
      </c>
      <c r="BJ885">
        <f t="shared" si="290"/>
        <v>1.2716149999999999</v>
      </c>
      <c r="BK885">
        <f t="shared" si="291"/>
        <v>1.577675025</v>
      </c>
      <c r="BL885">
        <f t="shared" si="292"/>
        <v>1.7188095293999996</v>
      </c>
      <c r="BM885">
        <f t="shared" si="293"/>
        <v>-0.21666790830757501</v>
      </c>
      <c r="BN885">
        <f t="shared" si="294"/>
        <v>8.679663412242244E-4</v>
      </c>
    </row>
    <row r="886" spans="1:66" ht="15">
      <c r="A886" s="32">
        <v>7</v>
      </c>
      <c r="B886" s="33">
        <f t="shared" ca="1" si="295"/>
        <v>1413.8919076794211</v>
      </c>
      <c r="C886">
        <f t="shared" si="296"/>
        <v>1382</v>
      </c>
      <c r="D886">
        <f t="shared" ca="1" si="279"/>
        <v>6.9946612421180738</v>
      </c>
      <c r="E886">
        <f t="shared" ca="1" si="297"/>
        <v>7.0006470162123069</v>
      </c>
      <c r="F886">
        <f t="shared" ca="1" si="298"/>
        <v>1413</v>
      </c>
      <c r="G886">
        <f t="shared" ca="1" si="299"/>
        <v>1414</v>
      </c>
      <c r="M886" s="280">
        <v>916</v>
      </c>
      <c r="N886" s="280">
        <f t="shared" si="280"/>
        <v>4.1458612234303205</v>
      </c>
      <c r="AK886">
        <f t="shared" si="281"/>
        <v>-9.1941659999999995E-2</v>
      </c>
      <c r="AL886">
        <f t="shared" si="282"/>
        <v>2.5065304920000004</v>
      </c>
      <c r="AM886">
        <f t="shared" si="283"/>
        <v>3.6027478824159997</v>
      </c>
      <c r="AN886">
        <f t="shared" si="284"/>
        <v>-3.3797091807962243</v>
      </c>
      <c r="AO886">
        <f t="shared" si="285"/>
        <v>2.3655592964841312</v>
      </c>
      <c r="AP886">
        <f t="shared" si="286"/>
        <v>-1.2271971298840678</v>
      </c>
      <c r="AQ886">
        <f t="shared" si="287"/>
        <v>0.47161257231280701</v>
      </c>
      <c r="AR886">
        <f t="shared" si="288"/>
        <v>-0.1139495618211461</v>
      </c>
      <c r="AS886">
        <f t="shared" si="289"/>
        <v>1.2208512718820614E-2</v>
      </c>
      <c r="BJ886">
        <f t="shared" si="290"/>
        <v>1.2716149999999999</v>
      </c>
      <c r="BK886">
        <f t="shared" si="291"/>
        <v>1.57939926</v>
      </c>
      <c r="BL886">
        <f t="shared" si="292"/>
        <v>1.7225685431039996</v>
      </c>
      <c r="BM886">
        <f t="shared" si="293"/>
        <v>-0.21737907155380481</v>
      </c>
      <c r="BN886">
        <f t="shared" si="294"/>
        <v>8.7176695444331502E-4</v>
      </c>
    </row>
    <row r="887" spans="1:66" ht="15">
      <c r="A887" s="32">
        <v>7</v>
      </c>
      <c r="B887" s="33">
        <f t="shared" ca="1" si="295"/>
        <v>1413.8919076794211</v>
      </c>
      <c r="C887">
        <f t="shared" si="296"/>
        <v>1382</v>
      </c>
      <c r="D887">
        <f t="shared" ca="1" si="279"/>
        <v>6.9946612421180738</v>
      </c>
      <c r="E887">
        <f t="shared" ca="1" si="297"/>
        <v>7.0006470162123069</v>
      </c>
      <c r="F887">
        <f t="shared" ca="1" si="298"/>
        <v>1413</v>
      </c>
      <c r="G887">
        <f t="shared" ca="1" si="299"/>
        <v>1414</v>
      </c>
      <c r="M887" s="280">
        <v>917</v>
      </c>
      <c r="N887" s="280">
        <f t="shared" si="280"/>
        <v>4.1513517172017362</v>
      </c>
      <c r="AK887">
        <f t="shared" si="281"/>
        <v>-9.1941659999999995E-2</v>
      </c>
      <c r="AL887">
        <f t="shared" si="282"/>
        <v>2.5092668790000001</v>
      </c>
      <c r="AM887">
        <f t="shared" si="283"/>
        <v>3.6106184379789994</v>
      </c>
      <c r="AN887">
        <f t="shared" si="284"/>
        <v>-3.3907901856945974</v>
      </c>
      <c r="AO887">
        <f t="shared" si="285"/>
        <v>2.3759061779209714</v>
      </c>
      <c r="AP887">
        <f t="shared" si="286"/>
        <v>-1.233910446076111</v>
      </c>
      <c r="AQ887">
        <f t="shared" si="287"/>
        <v>0.47471018104412943</v>
      </c>
      <c r="AR887">
        <f t="shared" si="288"/>
        <v>-0.11482321255473213</v>
      </c>
      <c r="AS887">
        <f t="shared" si="289"/>
        <v>1.2315545583076411E-2</v>
      </c>
      <c r="BJ887">
        <f t="shared" si="290"/>
        <v>1.2716149999999999</v>
      </c>
      <c r="BK887">
        <f t="shared" si="291"/>
        <v>1.5811234949999999</v>
      </c>
      <c r="BL887">
        <f t="shared" si="292"/>
        <v>1.7263316627759997</v>
      </c>
      <c r="BM887">
        <f t="shared" si="293"/>
        <v>-0.21809178925459941</v>
      </c>
      <c r="BN887">
        <f t="shared" si="294"/>
        <v>8.7558003548997764E-4</v>
      </c>
    </row>
    <row r="888" spans="1:66" ht="15">
      <c r="A888" s="32">
        <v>7</v>
      </c>
      <c r="B888" s="33">
        <f t="shared" ca="1" si="295"/>
        <v>1413.8919076794211</v>
      </c>
      <c r="C888">
        <f t="shared" si="296"/>
        <v>1382</v>
      </c>
      <c r="D888">
        <f t="shared" ca="1" si="279"/>
        <v>6.9946612421180738</v>
      </c>
      <c r="E888">
        <f t="shared" ca="1" si="297"/>
        <v>7.0006470162123069</v>
      </c>
      <c r="F888">
        <f t="shared" ca="1" si="298"/>
        <v>1413</v>
      </c>
      <c r="G888">
        <f t="shared" ca="1" si="299"/>
        <v>1414</v>
      </c>
      <c r="M888" s="280">
        <v>918</v>
      </c>
      <c r="N888" s="280">
        <f t="shared" si="280"/>
        <v>4.1568431832327928</v>
      </c>
      <c r="AK888">
        <f t="shared" si="281"/>
        <v>-9.1941659999999995E-2</v>
      </c>
      <c r="AL888">
        <f t="shared" si="282"/>
        <v>2.5120032660000002</v>
      </c>
      <c r="AM888">
        <f t="shared" si="283"/>
        <v>3.6184975811639997</v>
      </c>
      <c r="AN888">
        <f t="shared" si="284"/>
        <v>-3.4018953849172084</v>
      </c>
      <c r="AO888">
        <f t="shared" si="285"/>
        <v>2.3862869649978973</v>
      </c>
      <c r="AP888">
        <f t="shared" si="286"/>
        <v>-1.2406531100460363</v>
      </c>
      <c r="AQ888">
        <f t="shared" si="287"/>
        <v>0.47782472580668456</v>
      </c>
      <c r="AR888">
        <f t="shared" si="288"/>
        <v>-0.11570259839067505</v>
      </c>
      <c r="AS888">
        <f t="shared" si="289"/>
        <v>1.2423398618131295E-2</v>
      </c>
      <c r="BJ888">
        <f t="shared" si="290"/>
        <v>1.2716149999999999</v>
      </c>
      <c r="BK888">
        <f t="shared" si="291"/>
        <v>1.5828477299999999</v>
      </c>
      <c r="BL888">
        <f t="shared" si="292"/>
        <v>1.7300988884159998</v>
      </c>
      <c r="BM888">
        <f t="shared" si="293"/>
        <v>-0.2188060631069616</v>
      </c>
      <c r="BN888">
        <f t="shared" si="294"/>
        <v>8.7940561160139712E-4</v>
      </c>
    </row>
    <row r="889" spans="1:66" ht="15">
      <c r="A889" s="32">
        <v>7</v>
      </c>
      <c r="B889" s="33">
        <f t="shared" ca="1" si="295"/>
        <v>1413.8919076794211</v>
      </c>
      <c r="C889">
        <f t="shared" si="296"/>
        <v>1382</v>
      </c>
      <c r="D889">
        <f t="shared" ca="1" si="279"/>
        <v>6.9946612421180738</v>
      </c>
      <c r="E889">
        <f t="shared" ca="1" si="297"/>
        <v>7.0006470162123069</v>
      </c>
      <c r="F889">
        <f t="shared" ca="1" si="298"/>
        <v>1413</v>
      </c>
      <c r="G889">
        <f t="shared" ca="1" si="299"/>
        <v>1414</v>
      </c>
      <c r="M889" s="280">
        <v>919</v>
      </c>
      <c r="N889" s="280">
        <f t="shared" si="280"/>
        <v>4.162335621050107</v>
      </c>
      <c r="AK889">
        <f t="shared" si="281"/>
        <v>-9.1941659999999995E-2</v>
      </c>
      <c r="AL889">
        <f t="shared" si="282"/>
        <v>2.5147396530000004</v>
      </c>
      <c r="AM889">
        <f t="shared" si="283"/>
        <v>3.6263853119709997</v>
      </c>
      <c r="AN889">
        <f t="shared" si="284"/>
        <v>-3.4130248048482716</v>
      </c>
      <c r="AO889">
        <f t="shared" si="285"/>
        <v>2.3967017317042667</v>
      </c>
      <c r="AP889">
        <f t="shared" si="286"/>
        <v>-1.2474252179109055</v>
      </c>
      <c r="AQ889">
        <f t="shared" si="287"/>
        <v>0.48095628059717799</v>
      </c>
      <c r="AR889">
        <f t="shared" si="288"/>
        <v>-0.11658775066823246</v>
      </c>
      <c r="AS889">
        <f t="shared" si="289"/>
        <v>1.2532077205070888E-2</v>
      </c>
      <c r="BJ889">
        <f t="shared" si="290"/>
        <v>1.2716149999999999</v>
      </c>
      <c r="BK889">
        <f t="shared" si="291"/>
        <v>1.5845719649999999</v>
      </c>
      <c r="BL889">
        <f t="shared" si="292"/>
        <v>1.7338702200239997</v>
      </c>
      <c r="BM889">
        <f t="shared" si="293"/>
        <v>-0.21952189480789422</v>
      </c>
      <c r="BN889">
        <f t="shared" si="294"/>
        <v>8.8324371004447723E-4</v>
      </c>
    </row>
    <row r="890" spans="1:66" ht="15">
      <c r="A890" s="32">
        <v>7</v>
      </c>
      <c r="B890" s="33">
        <f t="shared" ca="1" si="295"/>
        <v>1413.8919076794211</v>
      </c>
      <c r="C890">
        <f t="shared" si="296"/>
        <v>1382</v>
      </c>
      <c r="D890">
        <f t="shared" ca="1" si="279"/>
        <v>6.9946612421180738</v>
      </c>
      <c r="E890">
        <f t="shared" ca="1" si="297"/>
        <v>7.0006470162123069</v>
      </c>
      <c r="F890">
        <f t="shared" ca="1" si="298"/>
        <v>1413</v>
      </c>
      <c r="G890">
        <f t="shared" ca="1" si="299"/>
        <v>1414</v>
      </c>
      <c r="M890" s="280">
        <v>920</v>
      </c>
      <c r="N890" s="280">
        <f t="shared" si="280"/>
        <v>4.1678290301860512</v>
      </c>
      <c r="AK890">
        <f t="shared" si="281"/>
        <v>-9.1941659999999995E-2</v>
      </c>
      <c r="AL890">
        <f t="shared" si="282"/>
        <v>2.5174760400000005</v>
      </c>
      <c r="AM890">
        <f t="shared" si="283"/>
        <v>3.6342816303999994</v>
      </c>
      <c r="AN890">
        <f t="shared" si="284"/>
        <v>-3.4241784718720005</v>
      </c>
      <c r="AO890">
        <f t="shared" si="285"/>
        <v>2.40715055211008</v>
      </c>
      <c r="AP890">
        <f t="shared" si="286"/>
        <v>-1.2542268659974145</v>
      </c>
      <c r="AQ890">
        <f t="shared" si="287"/>
        <v>0.48410491965452979</v>
      </c>
      <c r="AR890">
        <f t="shared" si="288"/>
        <v>-0.11747870086351429</v>
      </c>
      <c r="AS890">
        <f t="shared" si="289"/>
        <v>1.2641586754369489E-2</v>
      </c>
      <c r="BJ890">
        <f t="shared" si="290"/>
        <v>1.2716149999999999</v>
      </c>
      <c r="BK890">
        <f t="shared" si="291"/>
        <v>1.5862962</v>
      </c>
      <c r="BL890">
        <f t="shared" si="292"/>
        <v>1.7376456575999997</v>
      </c>
      <c r="BM890">
        <f t="shared" si="293"/>
        <v>-0.22023928605440002</v>
      </c>
      <c r="BN890">
        <f t="shared" si="294"/>
        <v>8.8709435811583999E-4</v>
      </c>
    </row>
    <row r="891" spans="1:66" ht="15">
      <c r="A891" s="32">
        <v>7</v>
      </c>
      <c r="B891" s="33">
        <f t="shared" ca="1" si="295"/>
        <v>1413.8919076794211</v>
      </c>
      <c r="C891">
        <f t="shared" si="296"/>
        <v>1382</v>
      </c>
      <c r="D891">
        <f t="shared" ca="1" si="279"/>
        <v>6.9946612421180738</v>
      </c>
      <c r="E891">
        <f t="shared" ca="1" si="297"/>
        <v>7.0006470162123069</v>
      </c>
      <c r="F891">
        <f t="shared" ca="1" si="298"/>
        <v>1413</v>
      </c>
      <c r="G891">
        <f t="shared" ca="1" si="299"/>
        <v>1414</v>
      </c>
      <c r="M891" s="280">
        <v>921</v>
      </c>
      <c r="N891" s="280">
        <f t="shared" si="280"/>
        <v>4.1733234101787398</v>
      </c>
      <c r="AK891">
        <f t="shared" si="281"/>
        <v>-9.1941659999999995E-2</v>
      </c>
      <c r="AL891">
        <f t="shared" si="282"/>
        <v>2.5202124270000001</v>
      </c>
      <c r="AM891">
        <f t="shared" si="283"/>
        <v>3.6421865364509998</v>
      </c>
      <c r="AN891">
        <f t="shared" si="284"/>
        <v>-3.4353564123726095</v>
      </c>
      <c r="AO891">
        <f t="shared" si="285"/>
        <v>2.4176335003659797</v>
      </c>
      <c r="AP891">
        <f t="shared" si="286"/>
        <v>-1.261058150842121</v>
      </c>
      <c r="AQ891">
        <f t="shared" si="287"/>
        <v>0.48727071746040285</v>
      </c>
      <c r="AR891">
        <f t="shared" si="288"/>
        <v>-0.11837548058993048</v>
      </c>
      <c r="AS891">
        <f t="shared" si="289"/>
        <v>1.2751932706018331E-2</v>
      </c>
      <c r="BJ891">
        <f t="shared" si="290"/>
        <v>1.2716149999999999</v>
      </c>
      <c r="BK891">
        <f t="shared" si="291"/>
        <v>1.588020435</v>
      </c>
      <c r="BL891">
        <f t="shared" si="292"/>
        <v>1.7414252011439997</v>
      </c>
      <c r="BM891">
        <f t="shared" si="293"/>
        <v>-0.22095823854348182</v>
      </c>
      <c r="BN891">
        <f t="shared" si="294"/>
        <v>8.9095758314182666E-4</v>
      </c>
    </row>
    <row r="892" spans="1:66" ht="15">
      <c r="A892" s="32">
        <v>7</v>
      </c>
      <c r="B892" s="33">
        <f t="shared" ca="1" si="295"/>
        <v>1413.8919076794211</v>
      </c>
      <c r="C892">
        <f t="shared" si="296"/>
        <v>1382</v>
      </c>
      <c r="D892">
        <f t="shared" ca="1" si="279"/>
        <v>6.9946612421180738</v>
      </c>
      <c r="E892">
        <f t="shared" ca="1" si="297"/>
        <v>7.0006470162123069</v>
      </c>
      <c r="F892">
        <f t="shared" ca="1" si="298"/>
        <v>1413</v>
      </c>
      <c r="G892">
        <f t="shared" ca="1" si="299"/>
        <v>1414</v>
      </c>
      <c r="M892" s="280">
        <v>922</v>
      </c>
      <c r="N892" s="280">
        <f t="shared" si="280"/>
        <v>4.1788187605720104</v>
      </c>
      <c r="AK892">
        <f t="shared" si="281"/>
        <v>-9.1941659999999995E-2</v>
      </c>
      <c r="AL892">
        <f t="shared" si="282"/>
        <v>2.5229488140000003</v>
      </c>
      <c r="AM892">
        <f t="shared" si="283"/>
        <v>3.6501000301239994</v>
      </c>
      <c r="AN892">
        <f t="shared" si="284"/>
        <v>-3.4465586527343124</v>
      </c>
      <c r="AO892">
        <f t="shared" si="285"/>
        <v>2.4281506507032513</v>
      </c>
      <c r="AP892">
        <f t="shared" si="286"/>
        <v>-1.2679191691916729</v>
      </c>
      <c r="AQ892">
        <f t="shared" si="287"/>
        <v>0.49045374873973113</v>
      </c>
      <c r="AR892">
        <f t="shared" si="288"/>
        <v>-0.11927812159863976</v>
      </c>
      <c r="AS892">
        <f t="shared" si="289"/>
        <v>1.2863120529654279E-2</v>
      </c>
      <c r="BJ892">
        <f t="shared" si="290"/>
        <v>1.2716149999999999</v>
      </c>
      <c r="BK892">
        <f t="shared" si="291"/>
        <v>1.58974467</v>
      </c>
      <c r="BL892">
        <f t="shared" si="292"/>
        <v>1.7452088506559997</v>
      </c>
      <c r="BM892">
        <f t="shared" si="293"/>
        <v>-0.2216787539721424</v>
      </c>
      <c r="BN892">
        <f t="shared" si="294"/>
        <v>8.9483341247849671E-4</v>
      </c>
    </row>
    <row r="893" spans="1:66" ht="15">
      <c r="A893" s="32">
        <v>7</v>
      </c>
      <c r="B893" s="33">
        <f t="shared" ca="1" si="295"/>
        <v>1413.8919076794211</v>
      </c>
      <c r="C893">
        <f t="shared" si="296"/>
        <v>1382</v>
      </c>
      <c r="D893">
        <f t="shared" ca="1" si="279"/>
        <v>6.9946612421180738</v>
      </c>
      <c r="E893">
        <f t="shared" ca="1" si="297"/>
        <v>7.0006470162123069</v>
      </c>
      <c r="F893">
        <f t="shared" ca="1" si="298"/>
        <v>1413</v>
      </c>
      <c r="G893">
        <f t="shared" ca="1" si="299"/>
        <v>1414</v>
      </c>
      <c r="M893" s="280">
        <v>923</v>
      </c>
      <c r="N893" s="280">
        <f t="shared" si="280"/>
        <v>4.1843150809154004</v>
      </c>
      <c r="AK893">
        <f t="shared" si="281"/>
        <v>-9.1941659999999995E-2</v>
      </c>
      <c r="AL893">
        <f t="shared" si="282"/>
        <v>2.5256852010000004</v>
      </c>
      <c r="AM893">
        <f t="shared" si="283"/>
        <v>3.6580221114189997</v>
      </c>
      <c r="AN893">
        <f t="shared" si="284"/>
        <v>-3.4577852193413237</v>
      </c>
      <c r="AO893">
        <f t="shared" si="285"/>
        <v>2.4387020774338217</v>
      </c>
      <c r="AP893">
        <f t="shared" si="286"/>
        <v>-1.2748100180030371</v>
      </c>
      <c r="AQ893">
        <f t="shared" si="287"/>
        <v>0.49365408846124958</v>
      </c>
      <c r="AR893">
        <f t="shared" si="288"/>
        <v>-0.12018665577899924</v>
      </c>
      <c r="AS893">
        <f t="shared" si="289"/>
        <v>1.2975155724688913E-2</v>
      </c>
      <c r="BJ893">
        <f t="shared" si="290"/>
        <v>1.2716149999999999</v>
      </c>
      <c r="BK893">
        <f t="shared" si="291"/>
        <v>1.5914689049999999</v>
      </c>
      <c r="BL893">
        <f t="shared" si="292"/>
        <v>1.7489966061359996</v>
      </c>
      <c r="BM893">
        <f t="shared" si="293"/>
        <v>-0.22240083403738461</v>
      </c>
      <c r="BN893">
        <f t="shared" si="294"/>
        <v>8.9872187351162848E-4</v>
      </c>
    </row>
    <row r="894" spans="1:66" ht="15">
      <c r="A894" s="32">
        <v>7</v>
      </c>
      <c r="B894" s="33">
        <f t="shared" ca="1" si="295"/>
        <v>1413.8919076794211</v>
      </c>
      <c r="C894">
        <f t="shared" si="296"/>
        <v>1382</v>
      </c>
      <c r="D894">
        <f t="shared" ca="1" si="279"/>
        <v>6.9946612421180738</v>
      </c>
      <c r="E894">
        <f t="shared" ca="1" si="297"/>
        <v>7.0006470162123069</v>
      </c>
      <c r="F894">
        <f t="shared" ca="1" si="298"/>
        <v>1413</v>
      </c>
      <c r="G894">
        <f t="shared" ca="1" si="299"/>
        <v>1414</v>
      </c>
      <c r="M894" s="280">
        <v>924</v>
      </c>
      <c r="N894" s="280">
        <f t="shared" si="280"/>
        <v>4.1898123707641233</v>
      </c>
      <c r="AK894">
        <f t="shared" si="281"/>
        <v>-9.1941659999999995E-2</v>
      </c>
      <c r="AL894">
        <f t="shared" si="282"/>
        <v>2.5284215880000001</v>
      </c>
      <c r="AM894">
        <f t="shared" si="283"/>
        <v>3.6659527803359997</v>
      </c>
      <c r="AN894">
        <f t="shared" si="284"/>
        <v>-3.4690361385778563</v>
      </c>
      <c r="AO894">
        <f t="shared" si="285"/>
        <v>2.4492878549502612</v>
      </c>
      <c r="AP894">
        <f t="shared" si="286"/>
        <v>-1.2817307944437268</v>
      </c>
      <c r="AQ894">
        <f t="shared" si="287"/>
        <v>0.49687181183802259</v>
      </c>
      <c r="AR894">
        <f t="shared" si="288"/>
        <v>-0.12110111515901505</v>
      </c>
      <c r="AS894">
        <f t="shared" si="289"/>
        <v>1.3088043820438079E-2</v>
      </c>
      <c r="BJ894">
        <f t="shared" si="290"/>
        <v>1.2716149999999999</v>
      </c>
      <c r="BK894">
        <f t="shared" si="291"/>
        <v>1.5931931399999999</v>
      </c>
      <c r="BL894">
        <f t="shared" si="292"/>
        <v>1.7527884675839998</v>
      </c>
      <c r="BM894">
        <f t="shared" si="293"/>
        <v>-0.22312448043621122</v>
      </c>
      <c r="BN894">
        <f t="shared" si="294"/>
        <v>9.0262299365671914E-4</v>
      </c>
    </row>
    <row r="895" spans="1:66" ht="15">
      <c r="A895" s="32">
        <v>7</v>
      </c>
      <c r="B895" s="33">
        <f t="shared" ca="1" si="295"/>
        <v>1413.8919076794211</v>
      </c>
      <c r="C895">
        <f t="shared" si="296"/>
        <v>1382</v>
      </c>
      <c r="D895">
        <f t="shared" ca="1" si="279"/>
        <v>6.9946612421180738</v>
      </c>
      <c r="E895">
        <f t="shared" ca="1" si="297"/>
        <v>7.0006470162123069</v>
      </c>
      <c r="F895">
        <f t="shared" ca="1" si="298"/>
        <v>1413</v>
      </c>
      <c r="G895">
        <f t="shared" ca="1" si="299"/>
        <v>1414</v>
      </c>
      <c r="M895" s="280">
        <v>925</v>
      </c>
      <c r="N895" s="280">
        <f t="shared" si="280"/>
        <v>4.1953106296790565</v>
      </c>
      <c r="AK895">
        <f t="shared" si="281"/>
        <v>-9.1941659999999995E-2</v>
      </c>
      <c r="AL895">
        <f t="shared" si="282"/>
        <v>2.5311579750000002</v>
      </c>
      <c r="AM895">
        <f t="shared" si="283"/>
        <v>3.6738920368749994</v>
      </c>
      <c r="AN895">
        <f t="shared" si="284"/>
        <v>-3.4803114368281256</v>
      </c>
      <c r="AO895">
        <f t="shared" si="285"/>
        <v>2.459908057725781</v>
      </c>
      <c r="AP895">
        <f t="shared" si="286"/>
        <v>-1.2886815958920315</v>
      </c>
      <c r="AQ895">
        <f t="shared" si="287"/>
        <v>0.50010699432797545</v>
      </c>
      <c r="AR895">
        <f t="shared" si="288"/>
        <v>-0.12202153190579405</v>
      </c>
      <c r="AS895">
        <f t="shared" si="289"/>
        <v>1.3201790376251816E-2</v>
      </c>
      <c r="BJ895">
        <f t="shared" si="290"/>
        <v>1.2716149999999999</v>
      </c>
      <c r="BK895">
        <f t="shared" si="291"/>
        <v>1.5949173749999999</v>
      </c>
      <c r="BL895">
        <f t="shared" si="292"/>
        <v>1.7565844349999997</v>
      </c>
      <c r="BM895">
        <f t="shared" si="293"/>
        <v>-0.223849694865625</v>
      </c>
      <c r="BN895">
        <f t="shared" si="294"/>
        <v>9.0653680035898438E-4</v>
      </c>
    </row>
    <row r="896" spans="1:66" ht="15">
      <c r="A896" s="32">
        <v>7</v>
      </c>
      <c r="B896" s="33">
        <f t="shared" ca="1" si="295"/>
        <v>1413.8919076794211</v>
      </c>
      <c r="C896">
        <f t="shared" si="296"/>
        <v>1382</v>
      </c>
      <c r="D896">
        <f t="shared" ca="1" si="279"/>
        <v>6.9946612421180738</v>
      </c>
      <c r="E896">
        <f t="shared" ca="1" si="297"/>
        <v>7.0006470162123069</v>
      </c>
      <c r="F896">
        <f t="shared" ca="1" si="298"/>
        <v>1413</v>
      </c>
      <c r="G896">
        <f t="shared" ca="1" si="299"/>
        <v>1414</v>
      </c>
      <c r="M896" s="280">
        <v>926</v>
      </c>
      <c r="N896" s="280">
        <f t="shared" si="280"/>
        <v>4.2008098572267212</v>
      </c>
      <c r="AK896">
        <f t="shared" si="281"/>
        <v>-9.1941659999999995E-2</v>
      </c>
      <c r="AL896">
        <f t="shared" si="282"/>
        <v>2.5338943620000003</v>
      </c>
      <c r="AM896">
        <f t="shared" si="283"/>
        <v>3.6818398810359998</v>
      </c>
      <c r="AN896">
        <f t="shared" si="284"/>
        <v>-3.4916111404763446</v>
      </c>
      <c r="AO896">
        <f t="shared" si="285"/>
        <v>2.4705627603142362</v>
      </c>
      <c r="AP896">
        <f t="shared" si="286"/>
        <v>-1.2956625199372438</v>
      </c>
      <c r="AQ896">
        <f t="shared" si="287"/>
        <v>0.50335971163442461</v>
      </c>
      <c r="AR896">
        <f t="shared" si="288"/>
        <v>-0.12294793832599636</v>
      </c>
      <c r="AS896">
        <f t="shared" si="289"/>
        <v>1.3316400981644735E-2</v>
      </c>
      <c r="BJ896">
        <f t="shared" si="290"/>
        <v>1.2716149999999999</v>
      </c>
      <c r="BK896">
        <f t="shared" si="291"/>
        <v>1.59664161</v>
      </c>
      <c r="BL896">
        <f t="shared" si="292"/>
        <v>1.7603845083839997</v>
      </c>
      <c r="BM896">
        <f t="shared" si="293"/>
        <v>-0.22457647902262881</v>
      </c>
      <c r="BN896">
        <f t="shared" si="294"/>
        <v>9.1046332109335874E-4</v>
      </c>
    </row>
    <row r="897" spans="1:66" ht="15">
      <c r="A897" s="32">
        <v>7</v>
      </c>
      <c r="B897" s="33">
        <f t="shared" ca="1" si="295"/>
        <v>1413.8919076794211</v>
      </c>
      <c r="C897">
        <f t="shared" si="296"/>
        <v>1382</v>
      </c>
      <c r="D897">
        <f t="shared" ca="1" si="279"/>
        <v>6.9946612421180738</v>
      </c>
      <c r="E897">
        <f t="shared" ca="1" si="297"/>
        <v>7.0006470162123069</v>
      </c>
      <c r="F897">
        <f t="shared" ca="1" si="298"/>
        <v>1413</v>
      </c>
      <c r="G897">
        <f t="shared" ca="1" si="299"/>
        <v>1414</v>
      </c>
      <c r="M897" s="280">
        <v>927</v>
      </c>
      <c r="N897" s="280">
        <f t="shared" si="280"/>
        <v>4.2063100529792541</v>
      </c>
      <c r="AK897">
        <f t="shared" si="281"/>
        <v>-9.1941659999999995E-2</v>
      </c>
      <c r="AL897">
        <f t="shared" si="282"/>
        <v>2.5366307490000004</v>
      </c>
      <c r="AM897">
        <f t="shared" si="283"/>
        <v>3.6897963128189994</v>
      </c>
      <c r="AN897">
        <f t="shared" si="284"/>
        <v>-3.5029352759067276</v>
      </c>
      <c r="AO897">
        <f t="shared" si="285"/>
        <v>2.4812520373501235</v>
      </c>
      <c r="AP897">
        <f t="shared" si="286"/>
        <v>-1.3026736643798886</v>
      </c>
      <c r="AQ897">
        <f t="shared" si="287"/>
        <v>0.50663003970660936</v>
      </c>
      <c r="AR897">
        <f t="shared" si="288"/>
        <v>-0.12388036686628896</v>
      </c>
      <c r="AS897">
        <f t="shared" si="289"/>
        <v>1.3431881256426817E-2</v>
      </c>
      <c r="BJ897">
        <f t="shared" si="290"/>
        <v>1.2716149999999999</v>
      </c>
      <c r="BK897">
        <f t="shared" si="291"/>
        <v>1.598365845</v>
      </c>
      <c r="BL897">
        <f t="shared" si="292"/>
        <v>1.7641886877359998</v>
      </c>
      <c r="BM897">
        <f t="shared" si="293"/>
        <v>-0.2253048346042254</v>
      </c>
      <c r="BN897">
        <f t="shared" si="294"/>
        <v>9.1440258336449531E-4</v>
      </c>
    </row>
    <row r="898" spans="1:66" ht="15">
      <c r="A898" s="32">
        <v>7</v>
      </c>
      <c r="B898" s="33">
        <f t="shared" ca="1" si="295"/>
        <v>1413.8919076794211</v>
      </c>
      <c r="C898">
        <f t="shared" si="296"/>
        <v>1382</v>
      </c>
      <c r="D898">
        <f t="shared" ca="1" si="279"/>
        <v>6.9946612421180738</v>
      </c>
      <c r="E898">
        <f t="shared" ca="1" si="297"/>
        <v>7.0006470162123069</v>
      </c>
      <c r="F898">
        <f t="shared" ca="1" si="298"/>
        <v>1413</v>
      </c>
      <c r="G898">
        <f t="shared" ca="1" si="299"/>
        <v>1414</v>
      </c>
      <c r="M898" s="280">
        <v>928</v>
      </c>
      <c r="N898" s="280">
        <f t="shared" si="280"/>
        <v>4.2118112165143993</v>
      </c>
      <c r="AK898">
        <f t="shared" si="281"/>
        <v>-9.1941659999999995E-2</v>
      </c>
      <c r="AL898">
        <f t="shared" si="282"/>
        <v>2.5393671360000001</v>
      </c>
      <c r="AM898">
        <f t="shared" si="283"/>
        <v>3.6977613322239997</v>
      </c>
      <c r="AN898">
        <f t="shared" si="284"/>
        <v>-3.5142838695034886</v>
      </c>
      <c r="AO898">
        <f t="shared" si="285"/>
        <v>2.4919759635485819</v>
      </c>
      <c r="AP898">
        <f t="shared" si="286"/>
        <v>-1.3097151272319516</v>
      </c>
      <c r="AQ898">
        <f t="shared" si="287"/>
        <v>0.50991805474022323</v>
      </c>
      <c r="AR898">
        <f t="shared" si="288"/>
        <v>-0.12481885011380026</v>
      </c>
      <c r="AS898">
        <f t="shared" si="289"/>
        <v>1.3548236850834623E-2</v>
      </c>
      <c r="BJ898">
        <f t="shared" si="290"/>
        <v>1.2716149999999999</v>
      </c>
      <c r="BK898">
        <f t="shared" si="291"/>
        <v>1.60009008</v>
      </c>
      <c r="BL898">
        <f t="shared" si="292"/>
        <v>1.7679969730559997</v>
      </c>
      <c r="BM898">
        <f t="shared" si="293"/>
        <v>-0.22603476330741762</v>
      </c>
      <c r="BN898">
        <f t="shared" si="294"/>
        <v>9.1835461470676587E-4</v>
      </c>
    </row>
    <row r="899" spans="1:66" ht="15">
      <c r="A899" s="32">
        <v>7</v>
      </c>
      <c r="B899" s="33">
        <f t="shared" ca="1" si="295"/>
        <v>1413.8919076794211</v>
      </c>
      <c r="C899">
        <f t="shared" si="296"/>
        <v>1382</v>
      </c>
      <c r="D899">
        <f t="shared" ref="D899:D962" ca="1" si="300">INDIRECT(ADDRESS(C899+1,14))</f>
        <v>6.9946612421180738</v>
      </c>
      <c r="E899">
        <f t="shared" ca="1" si="297"/>
        <v>7.0006470162123069</v>
      </c>
      <c r="F899">
        <f t="shared" ca="1" si="298"/>
        <v>1413</v>
      </c>
      <c r="G899">
        <f t="shared" ca="1" si="299"/>
        <v>1414</v>
      </c>
      <c r="M899" s="280">
        <v>929</v>
      </c>
      <c r="N899" s="280">
        <f t="shared" ref="N899:N962" si="301">IF(M899&gt;=$P$1,SUM(BJ899:BN899),SUM(AK899:AS899))</f>
        <v>4.2173133474154803</v>
      </c>
      <c r="AK899">
        <f t="shared" si="281"/>
        <v>-9.1941659999999995E-2</v>
      </c>
      <c r="AL899">
        <f t="shared" si="282"/>
        <v>2.5421035230000002</v>
      </c>
      <c r="AM899">
        <f t="shared" si="283"/>
        <v>3.7057349392509997</v>
      </c>
      <c r="AN899">
        <f t="shared" si="284"/>
        <v>-3.5256569476508415</v>
      </c>
      <c r="AO899">
        <f t="shared" si="285"/>
        <v>2.5027346137053925</v>
      </c>
      <c r="AP899">
        <f t="shared" si="286"/>
        <v>-1.3167870067171068</v>
      </c>
      <c r="AQ899">
        <f t="shared" si="287"/>
        <v>0.51322383317794795</v>
      </c>
      <c r="AR899">
        <f t="shared" si="288"/>
        <v>-0.12576342079657568</v>
      </c>
      <c r="AS899">
        <f t="shared" si="289"/>
        <v>1.3665473445662945E-2</v>
      </c>
      <c r="BJ899">
        <f t="shared" si="290"/>
        <v>1.2716149999999999</v>
      </c>
      <c r="BK899">
        <f t="shared" si="291"/>
        <v>1.6018143149999999</v>
      </c>
      <c r="BL899">
        <f t="shared" si="292"/>
        <v>1.7718093643439996</v>
      </c>
      <c r="BM899">
        <f t="shared" si="293"/>
        <v>-0.22676626682920822</v>
      </c>
      <c r="BN899">
        <f t="shared" si="294"/>
        <v>9.22319442684261E-4</v>
      </c>
    </row>
    <row r="900" spans="1:66" ht="15">
      <c r="A900" s="32">
        <v>7</v>
      </c>
      <c r="B900" s="33">
        <f t="shared" ca="1" si="295"/>
        <v>1413.8919076794211</v>
      </c>
      <c r="C900">
        <f t="shared" si="296"/>
        <v>1382</v>
      </c>
      <c r="D900">
        <f t="shared" ca="1" si="300"/>
        <v>6.9946612421180738</v>
      </c>
      <c r="E900">
        <f t="shared" ca="1" si="297"/>
        <v>7.0006470162123069</v>
      </c>
      <c r="F900">
        <f t="shared" ca="1" si="298"/>
        <v>1413</v>
      </c>
      <c r="G900">
        <f t="shared" ca="1" si="299"/>
        <v>1414</v>
      </c>
      <c r="M900" s="280">
        <v>930</v>
      </c>
      <c r="N900" s="280">
        <f t="shared" si="301"/>
        <v>4.2228164452713814</v>
      </c>
      <c r="AK900">
        <f t="shared" ref="AK900:AK963" si="302">$M900^0*AA$2</f>
        <v>-9.1941659999999995E-2</v>
      </c>
      <c r="AL900">
        <f t="shared" ref="AL900:AL963" si="303">$M900^1*AB$2</f>
        <v>2.5448399100000003</v>
      </c>
      <c r="AM900">
        <f t="shared" ref="AM900:AM963" si="304">$M900^2*AC$2</f>
        <v>3.7137171338999995</v>
      </c>
      <c r="AN900">
        <f t="shared" ref="AN900:AN963" si="305">$M900^3*AD$2</f>
        <v>-3.5370545367330006</v>
      </c>
      <c r="AO900">
        <f t="shared" ref="AO900:AO963" si="306">$M900^4*AE$2</f>
        <v>2.51352806269698</v>
      </c>
      <c r="AP900">
        <f t="shared" ref="AP900:AP963" si="307">$M900^5*AF$2</f>
        <v>-1.3238894012709457</v>
      </c>
      <c r="AQ900">
        <f t="shared" ref="AQ900:AQ963" si="308">$M900^6*AG$2</f>
        <v>0.51654745170998484</v>
      </c>
      <c r="AR900">
        <f t="shared" ref="AR900:AR963" si="309">$M900^7*AH$2</f>
        <v>-0.12671411178403411</v>
      </c>
      <c r="AS900">
        <f t="shared" ref="AS900:AS963" si="310">$M900^8*AI$2</f>
        <v>1.378359675239688E-2</v>
      </c>
      <c r="BJ900">
        <f t="shared" ref="BJ900:BJ963" si="311">$M900^0*BC$2</f>
        <v>1.2716149999999999</v>
      </c>
      <c r="BK900">
        <f t="shared" ref="BK900:BK963" si="312">$M900^1*BD$2</f>
        <v>1.6035385499999999</v>
      </c>
      <c r="BL900">
        <f t="shared" ref="BL900:BL963" si="313">$M900^2*BE$2</f>
        <v>1.7756258615999996</v>
      </c>
      <c r="BM900">
        <f t="shared" ref="BM900:BM963" si="314">$M900^3*BF$2</f>
        <v>-0.22749934686660001</v>
      </c>
      <c r="BN900">
        <f t="shared" ref="BN900:BN963" si="315">$M900^4*BG$2</f>
        <v>9.2629709489079008E-4</v>
      </c>
    </row>
    <row r="901" spans="1:66" ht="15">
      <c r="A901" s="32">
        <v>7</v>
      </c>
      <c r="B901" s="33">
        <f t="shared" ca="1" si="295"/>
        <v>1413.8919076794211</v>
      </c>
      <c r="C901">
        <f t="shared" si="296"/>
        <v>1382</v>
      </c>
      <c r="D901">
        <f t="shared" ca="1" si="300"/>
        <v>6.9946612421180738</v>
      </c>
      <c r="E901">
        <f t="shared" ca="1" si="297"/>
        <v>7.0006470162123069</v>
      </c>
      <c r="F901">
        <f t="shared" ca="1" si="298"/>
        <v>1413</v>
      </c>
      <c r="G901">
        <f t="shared" ca="1" si="299"/>
        <v>1414</v>
      </c>
      <c r="M901" s="280">
        <v>931</v>
      </c>
      <c r="N901" s="280">
        <f t="shared" si="301"/>
        <v>4.2283205096765331</v>
      </c>
      <c r="AK901">
        <f t="shared" si="302"/>
        <v>-9.1941659999999995E-2</v>
      </c>
      <c r="AL901">
        <f t="shared" si="303"/>
        <v>2.5475762970000004</v>
      </c>
      <c r="AM901">
        <f t="shared" si="304"/>
        <v>3.7217079161709994</v>
      </c>
      <c r="AN901">
        <f t="shared" si="305"/>
        <v>-3.5484766631341795</v>
      </c>
      <c r="AO901">
        <f t="shared" si="306"/>
        <v>2.5243563854804099</v>
      </c>
      <c r="AP901">
        <f t="shared" si="307"/>
        <v>-1.3310224095412053</v>
      </c>
      <c r="AQ901">
        <f t="shared" si="308"/>
        <v>0.5198889872745901</v>
      </c>
      <c r="AR901">
        <f t="shared" si="309"/>
        <v>-0.12767095608742554</v>
      </c>
      <c r="AS901">
        <f t="shared" si="310"/>
        <v>1.3902612513344324E-2</v>
      </c>
      <c r="BJ901">
        <f t="shared" si="311"/>
        <v>1.2716149999999999</v>
      </c>
      <c r="BK901">
        <f t="shared" si="312"/>
        <v>1.6052627849999999</v>
      </c>
      <c r="BL901">
        <f t="shared" si="313"/>
        <v>1.7794464648239996</v>
      </c>
      <c r="BM901">
        <f t="shared" si="314"/>
        <v>-0.22823400511659581</v>
      </c>
      <c r="BN901">
        <f t="shared" si="315"/>
        <v>9.3028759894988081E-4</v>
      </c>
    </row>
    <row r="902" spans="1:66" ht="15">
      <c r="A902" s="32">
        <v>7</v>
      </c>
      <c r="B902" s="33">
        <f t="shared" ca="1" si="295"/>
        <v>1413.8919076794211</v>
      </c>
      <c r="C902">
        <f t="shared" si="296"/>
        <v>1382</v>
      </c>
      <c r="D902">
        <f t="shared" ca="1" si="300"/>
        <v>6.9946612421180738</v>
      </c>
      <c r="E902">
        <f t="shared" ca="1" si="297"/>
        <v>7.0006470162123069</v>
      </c>
      <c r="F902">
        <f t="shared" ca="1" si="298"/>
        <v>1413</v>
      </c>
      <c r="G902">
        <f t="shared" ca="1" si="299"/>
        <v>1414</v>
      </c>
      <c r="M902" s="280">
        <v>932</v>
      </c>
      <c r="N902" s="280">
        <f t="shared" si="301"/>
        <v>4.2338255402308898</v>
      </c>
      <c r="AK902">
        <f t="shared" si="302"/>
        <v>-9.1941659999999995E-2</v>
      </c>
      <c r="AL902">
        <f t="shared" si="303"/>
        <v>2.5503126840000001</v>
      </c>
      <c r="AM902">
        <f t="shared" si="304"/>
        <v>3.7297072860639995</v>
      </c>
      <c r="AN902">
        <f t="shared" si="305"/>
        <v>-3.5599233532385925</v>
      </c>
      <c r="AO902">
        <f t="shared" si="306"/>
        <v>2.5352196570933909</v>
      </c>
      <c r="AP902">
        <f t="shared" si="307"/>
        <v>-1.3381861303879967</v>
      </c>
      <c r="AQ902">
        <f t="shared" si="308"/>
        <v>0.52324851705860809</v>
      </c>
      <c r="AR902">
        <f t="shared" si="309"/>
        <v>-0.12863398686028946</v>
      </c>
      <c r="AS902">
        <f t="shared" si="310"/>
        <v>1.4022526501768903E-2</v>
      </c>
      <c r="BJ902">
        <f t="shared" si="311"/>
        <v>1.2716149999999999</v>
      </c>
      <c r="BK902">
        <f t="shared" si="312"/>
        <v>1.60698702</v>
      </c>
      <c r="BL902">
        <f t="shared" si="313"/>
        <v>1.7832711740159997</v>
      </c>
      <c r="BM902">
        <f t="shared" si="314"/>
        <v>-0.22897024327619842</v>
      </c>
      <c r="BN902">
        <f t="shared" si="315"/>
        <v>9.3429098251477999E-4</v>
      </c>
    </row>
    <row r="903" spans="1:66" ht="15">
      <c r="A903" s="32">
        <v>7</v>
      </c>
      <c r="B903" s="33">
        <f t="shared" ca="1" si="295"/>
        <v>1413.8919076794211</v>
      </c>
      <c r="C903">
        <f t="shared" si="296"/>
        <v>1382</v>
      </c>
      <c r="D903">
        <f t="shared" ca="1" si="300"/>
        <v>6.9946612421180738</v>
      </c>
      <c r="E903">
        <f t="shared" ca="1" si="297"/>
        <v>7.0006470162123069</v>
      </c>
      <c r="F903">
        <f t="shared" ca="1" si="298"/>
        <v>1413</v>
      </c>
      <c r="G903">
        <f t="shared" ca="1" si="299"/>
        <v>1414</v>
      </c>
      <c r="M903" s="280">
        <v>933</v>
      </c>
      <c r="N903" s="280">
        <f t="shared" si="301"/>
        <v>4.239331536539904</v>
      </c>
      <c r="AK903">
        <f t="shared" si="302"/>
        <v>-9.1941659999999995E-2</v>
      </c>
      <c r="AL903">
        <f t="shared" si="303"/>
        <v>2.5530490710000002</v>
      </c>
      <c r="AM903">
        <f t="shared" si="304"/>
        <v>3.7377152435789998</v>
      </c>
      <c r="AN903">
        <f t="shared" si="305"/>
        <v>-3.5713946334304536</v>
      </c>
      <c r="AO903">
        <f t="shared" si="306"/>
        <v>2.5461179526542739</v>
      </c>
      <c r="AP903">
        <f t="shared" si="307"/>
        <v>-1.3453806628840328</v>
      </c>
      <c r="AQ903">
        <f t="shared" si="308"/>
        <v>0.52662611849800689</v>
      </c>
      <c r="AR903">
        <f t="shared" si="309"/>
        <v>-0.12960323739891436</v>
      </c>
      <c r="AS903">
        <f t="shared" si="310"/>
        <v>1.4143344522023335E-2</v>
      </c>
      <c r="BJ903">
        <f t="shared" si="311"/>
        <v>1.2716149999999999</v>
      </c>
      <c r="BK903">
        <f t="shared" si="312"/>
        <v>1.608711255</v>
      </c>
      <c r="BL903">
        <f t="shared" si="313"/>
        <v>1.7870999891759998</v>
      </c>
      <c r="BM903">
        <f t="shared" si="314"/>
        <v>-0.22970806304241062</v>
      </c>
      <c r="BN903">
        <f t="shared" si="315"/>
        <v>9.3830727326845277E-4</v>
      </c>
    </row>
    <row r="904" spans="1:66" ht="15">
      <c r="A904" s="32">
        <v>7</v>
      </c>
      <c r="B904" s="33">
        <f t="shared" ca="1" si="295"/>
        <v>1413.8919076794211</v>
      </c>
      <c r="C904">
        <f t="shared" si="296"/>
        <v>1382</v>
      </c>
      <c r="D904">
        <f t="shared" ca="1" si="300"/>
        <v>6.9946612421180738</v>
      </c>
      <c r="E904">
        <f t="shared" ca="1" si="297"/>
        <v>7.0006470162123069</v>
      </c>
      <c r="F904">
        <f t="shared" ca="1" si="298"/>
        <v>1413</v>
      </c>
      <c r="G904">
        <f t="shared" ca="1" si="299"/>
        <v>1414</v>
      </c>
      <c r="M904" s="280">
        <v>934</v>
      </c>
      <c r="N904" s="280">
        <f t="shared" si="301"/>
        <v>4.2448384982145173</v>
      </c>
      <c r="AK904">
        <f t="shared" si="302"/>
        <v>-9.1941659999999995E-2</v>
      </c>
      <c r="AL904">
        <f t="shared" si="303"/>
        <v>2.5557854580000003</v>
      </c>
      <c r="AM904">
        <f t="shared" si="304"/>
        <v>3.7457317887159998</v>
      </c>
      <c r="AN904">
        <f t="shared" si="305"/>
        <v>-3.5828905300939766</v>
      </c>
      <c r="AO904">
        <f t="shared" si="306"/>
        <v>2.557051347362052</v>
      </c>
      <c r="AP904">
        <f t="shared" si="307"/>
        <v>-1.3526061063148573</v>
      </c>
      <c r="AQ904">
        <f t="shared" si="308"/>
        <v>0.53002186927841299</v>
      </c>
      <c r="AR904">
        <f t="shared" si="309"/>
        <v>-0.13057874114279835</v>
      </c>
      <c r="AS904">
        <f t="shared" si="310"/>
        <v>1.4265072409683211E-2</v>
      </c>
      <c r="BJ904">
        <f t="shared" si="311"/>
        <v>1.2716149999999999</v>
      </c>
      <c r="BK904">
        <f t="shared" si="312"/>
        <v>1.61043549</v>
      </c>
      <c r="BL904">
        <f t="shared" si="313"/>
        <v>1.7909329103039997</v>
      </c>
      <c r="BM904">
        <f t="shared" si="314"/>
        <v>-0.23044746611223521</v>
      </c>
      <c r="BN904">
        <f t="shared" si="315"/>
        <v>9.4233649892358344E-4</v>
      </c>
    </row>
    <row r="905" spans="1:66" ht="15">
      <c r="A905" s="32">
        <v>7</v>
      </c>
      <c r="B905" s="33">
        <f t="shared" ca="1" si="295"/>
        <v>1413.8919076794211</v>
      </c>
      <c r="C905">
        <f t="shared" si="296"/>
        <v>1382</v>
      </c>
      <c r="D905">
        <f t="shared" ca="1" si="300"/>
        <v>6.9946612421180738</v>
      </c>
      <c r="E905">
        <f t="shared" ca="1" si="297"/>
        <v>7.0006470162123069</v>
      </c>
      <c r="F905">
        <f t="shared" ca="1" si="298"/>
        <v>1413</v>
      </c>
      <c r="G905">
        <f t="shared" ca="1" si="299"/>
        <v>1414</v>
      </c>
      <c r="M905" s="280">
        <v>935</v>
      </c>
      <c r="N905" s="280">
        <f t="shared" si="301"/>
        <v>4.2503464248711316</v>
      </c>
      <c r="AK905">
        <f t="shared" si="302"/>
        <v>-9.1941659999999995E-2</v>
      </c>
      <c r="AL905">
        <f t="shared" si="303"/>
        <v>2.5585218450000005</v>
      </c>
      <c r="AM905">
        <f t="shared" si="304"/>
        <v>3.7537569214749995</v>
      </c>
      <c r="AN905">
        <f t="shared" si="305"/>
        <v>-3.5944110696133755</v>
      </c>
      <c r="AO905">
        <f t="shared" si="306"/>
        <v>2.5680199164963611</v>
      </c>
      <c r="AP905">
        <f t="shared" si="307"/>
        <v>-1.359862560179073</v>
      </c>
      <c r="AQ905">
        <f t="shared" si="308"/>
        <v>0.53343584733564842</v>
      </c>
      <c r="AR905">
        <f t="shared" si="309"/>
        <v>-0.13156053167511039</v>
      </c>
      <c r="AS905">
        <f t="shared" si="310"/>
        <v>1.4387716031681213E-2</v>
      </c>
      <c r="BJ905">
        <f t="shared" si="311"/>
        <v>1.2716149999999999</v>
      </c>
      <c r="BK905">
        <f t="shared" si="312"/>
        <v>1.6121597249999999</v>
      </c>
      <c r="BL905">
        <f t="shared" si="313"/>
        <v>1.7947699373999997</v>
      </c>
      <c r="BM905">
        <f t="shared" si="314"/>
        <v>-0.231188454182675</v>
      </c>
      <c r="BN905">
        <f t="shared" si="315"/>
        <v>9.4637868722257442E-4</v>
      </c>
    </row>
    <row r="906" spans="1:66" ht="15">
      <c r="A906" s="32">
        <v>7</v>
      </c>
      <c r="B906" s="33">
        <f t="shared" ca="1" si="295"/>
        <v>1413.8919076794211</v>
      </c>
      <c r="C906">
        <f t="shared" si="296"/>
        <v>1382</v>
      </c>
      <c r="D906">
        <f t="shared" ca="1" si="300"/>
        <v>6.9946612421180738</v>
      </c>
      <c r="E906">
        <f t="shared" ca="1" si="297"/>
        <v>7.0006470162123069</v>
      </c>
      <c r="F906">
        <f t="shared" ca="1" si="298"/>
        <v>1413</v>
      </c>
      <c r="G906">
        <f t="shared" ca="1" si="299"/>
        <v>1414</v>
      </c>
      <c r="M906" s="280">
        <v>936</v>
      </c>
      <c r="N906" s="280">
        <f t="shared" si="301"/>
        <v>4.2558553161315986</v>
      </c>
      <c r="AK906">
        <f t="shared" si="302"/>
        <v>-9.1941659999999995E-2</v>
      </c>
      <c r="AL906">
        <f t="shared" si="303"/>
        <v>2.5612582320000001</v>
      </c>
      <c r="AM906">
        <f t="shared" si="304"/>
        <v>3.7617906418559994</v>
      </c>
      <c r="AN906">
        <f t="shared" si="305"/>
        <v>-3.6059562783728647</v>
      </c>
      <c r="AO906">
        <f t="shared" si="306"/>
        <v>2.5790237354174792</v>
      </c>
      <c r="AP906">
        <f t="shared" si="307"/>
        <v>-1.3671501241885704</v>
      </c>
      <c r="AQ906">
        <f t="shared" si="308"/>
        <v>0.53686813085626617</v>
      </c>
      <c r="AR906">
        <f t="shared" si="309"/>
        <v>-0.13254864272315298</v>
      </c>
      <c r="AS906">
        <f t="shared" si="310"/>
        <v>1.4511281286441779E-2</v>
      </c>
      <c r="BJ906">
        <f t="shared" si="311"/>
        <v>1.2716149999999999</v>
      </c>
      <c r="BK906">
        <f t="shared" si="312"/>
        <v>1.6138839599999999</v>
      </c>
      <c r="BL906">
        <f t="shared" si="313"/>
        <v>1.7986110704639997</v>
      </c>
      <c r="BM906">
        <f t="shared" si="314"/>
        <v>-0.23193102895073281</v>
      </c>
      <c r="BN906">
        <f t="shared" si="315"/>
        <v>9.5043386593754735E-4</v>
      </c>
    </row>
    <row r="907" spans="1:66" ht="15">
      <c r="A907" s="32">
        <v>7</v>
      </c>
      <c r="B907" s="33">
        <f t="shared" ca="1" si="295"/>
        <v>1413.8919076794211</v>
      </c>
      <c r="C907">
        <f t="shared" si="296"/>
        <v>1382</v>
      </c>
      <c r="D907">
        <f t="shared" ca="1" si="300"/>
        <v>6.9946612421180738</v>
      </c>
      <c r="E907">
        <f t="shared" ca="1" si="297"/>
        <v>7.0006470162123069</v>
      </c>
      <c r="F907">
        <f t="shared" ca="1" si="298"/>
        <v>1413</v>
      </c>
      <c r="G907">
        <f t="shared" ca="1" si="299"/>
        <v>1414</v>
      </c>
      <c r="M907" s="280">
        <v>937</v>
      </c>
      <c r="N907" s="280">
        <f t="shared" si="301"/>
        <v>4.2613651716231926</v>
      </c>
      <c r="AK907">
        <f t="shared" si="302"/>
        <v>-9.1941659999999995E-2</v>
      </c>
      <c r="AL907">
        <f t="shared" si="303"/>
        <v>2.5639946190000003</v>
      </c>
      <c r="AM907">
        <f t="shared" si="304"/>
        <v>3.7698329498589995</v>
      </c>
      <c r="AN907">
        <f t="shared" si="305"/>
        <v>-3.6175261827566576</v>
      </c>
      <c r="AO907">
        <f t="shared" si="306"/>
        <v>2.5900628795663261</v>
      </c>
      <c r="AP907">
        <f t="shared" si="307"/>
        <v>-1.374468898268755</v>
      </c>
      <c r="AQ907">
        <f t="shared" si="308"/>
        <v>0.54031879827808837</v>
      </c>
      <c r="AR907">
        <f t="shared" si="309"/>
        <v>-0.13354310815882547</v>
      </c>
      <c r="AS907">
        <f t="shared" si="310"/>
        <v>1.463577410401617E-2</v>
      </c>
      <c r="BJ907">
        <f t="shared" si="311"/>
        <v>1.2716149999999999</v>
      </c>
      <c r="BK907">
        <f t="shared" si="312"/>
        <v>1.6156081949999999</v>
      </c>
      <c r="BL907">
        <f t="shared" si="313"/>
        <v>1.8024563094959998</v>
      </c>
      <c r="BM907">
        <f t="shared" si="314"/>
        <v>-0.23267519211341142</v>
      </c>
      <c r="BN907">
        <f t="shared" si="315"/>
        <v>9.5450206287034216E-4</v>
      </c>
    </row>
    <row r="908" spans="1:66" ht="15">
      <c r="A908" s="32">
        <v>7</v>
      </c>
      <c r="B908" s="33">
        <f t="shared" ca="1" si="295"/>
        <v>1413.8919076794211</v>
      </c>
      <c r="C908">
        <f t="shared" si="296"/>
        <v>1382</v>
      </c>
      <c r="D908">
        <f t="shared" ca="1" si="300"/>
        <v>6.9946612421180738</v>
      </c>
      <c r="E908">
        <f t="shared" ca="1" si="297"/>
        <v>7.0006470162123069</v>
      </c>
      <c r="F908">
        <f t="shared" ca="1" si="298"/>
        <v>1413</v>
      </c>
      <c r="G908">
        <f t="shared" ca="1" si="299"/>
        <v>1414</v>
      </c>
      <c r="M908" s="280">
        <v>938</v>
      </c>
      <c r="N908" s="280">
        <f t="shared" si="301"/>
        <v>4.2668759909785932</v>
      </c>
      <c r="AK908">
        <f t="shared" si="302"/>
        <v>-9.1941659999999995E-2</v>
      </c>
      <c r="AL908">
        <f t="shared" si="303"/>
        <v>2.5667310060000004</v>
      </c>
      <c r="AM908">
        <f t="shared" si="304"/>
        <v>3.7778838454839998</v>
      </c>
      <c r="AN908">
        <f t="shared" si="305"/>
        <v>-3.6291208091489686</v>
      </c>
      <c r="AO908">
        <f t="shared" si="306"/>
        <v>2.6011374244644649</v>
      </c>
      <c r="AP908">
        <f t="shared" si="307"/>
        <v>-1.3818189825587766</v>
      </c>
      <c r="AQ908">
        <f t="shared" si="308"/>
        <v>0.54378792829074341</v>
      </c>
      <c r="AR908">
        <f t="shared" si="309"/>
        <v>-0.13454396199908852</v>
      </c>
      <c r="AS908">
        <f t="shared" si="310"/>
        <v>1.4761200446218006E-2</v>
      </c>
      <c r="BJ908">
        <f t="shared" si="311"/>
        <v>1.2716149999999999</v>
      </c>
      <c r="BK908">
        <f t="shared" si="312"/>
        <v>1.61733243</v>
      </c>
      <c r="BL908">
        <f t="shared" si="313"/>
        <v>1.8063056544959997</v>
      </c>
      <c r="BM908">
        <f t="shared" si="314"/>
        <v>-0.2334209453677136</v>
      </c>
      <c r="BN908">
        <f t="shared" si="315"/>
        <v>9.5858330585251784E-4</v>
      </c>
    </row>
    <row r="909" spans="1:66" ht="15">
      <c r="A909" s="32">
        <v>7</v>
      </c>
      <c r="B909" s="33">
        <f t="shared" ca="1" si="295"/>
        <v>1413.8919076794211</v>
      </c>
      <c r="C909">
        <f t="shared" si="296"/>
        <v>1382</v>
      </c>
      <c r="D909">
        <f t="shared" ca="1" si="300"/>
        <v>6.9946612421180738</v>
      </c>
      <c r="E909">
        <f t="shared" ca="1" si="297"/>
        <v>7.0006470162123069</v>
      </c>
      <c r="F909">
        <f t="shared" ca="1" si="298"/>
        <v>1413</v>
      </c>
      <c r="G909">
        <f t="shared" ca="1" si="299"/>
        <v>1414</v>
      </c>
      <c r="M909" s="280">
        <v>939</v>
      </c>
      <c r="N909" s="280">
        <f t="shared" si="301"/>
        <v>4.2723877738358658</v>
      </c>
      <c r="AK909">
        <f t="shared" si="302"/>
        <v>-9.1941659999999995E-2</v>
      </c>
      <c r="AL909">
        <f t="shared" si="303"/>
        <v>2.569467393</v>
      </c>
      <c r="AM909">
        <f t="shared" si="304"/>
        <v>3.7859433287309998</v>
      </c>
      <c r="AN909">
        <f t="shared" si="305"/>
        <v>-3.6407401839340117</v>
      </c>
      <c r="AO909">
        <f t="shared" si="306"/>
        <v>2.6122474457141003</v>
      </c>
      <c r="AP909">
        <f t="shared" si="307"/>
        <v>-1.3892004774117575</v>
      </c>
      <c r="AQ909">
        <f t="shared" si="308"/>
        <v>0.54727559983620466</v>
      </c>
      <c r="AR909">
        <f t="shared" si="309"/>
        <v>-0.13555123840642963</v>
      </c>
      <c r="AS909">
        <f t="shared" si="310"/>
        <v>1.4887566306759203E-2</v>
      </c>
      <c r="BJ909">
        <f t="shared" si="311"/>
        <v>1.2716149999999999</v>
      </c>
      <c r="BK909">
        <f t="shared" si="312"/>
        <v>1.619056665</v>
      </c>
      <c r="BL909">
        <f t="shared" si="313"/>
        <v>1.8101591054639996</v>
      </c>
      <c r="BM909">
        <f t="shared" si="314"/>
        <v>-0.23416829041064222</v>
      </c>
      <c r="BN909">
        <f t="shared" si="315"/>
        <v>9.626776227453517E-4</v>
      </c>
    </row>
    <row r="910" spans="1:66" ht="15">
      <c r="A910" s="32">
        <v>7</v>
      </c>
      <c r="B910" s="33">
        <f t="shared" ca="1" si="295"/>
        <v>1413.8919076794211</v>
      </c>
      <c r="C910">
        <f t="shared" si="296"/>
        <v>1382</v>
      </c>
      <c r="D910">
        <f t="shared" ca="1" si="300"/>
        <v>6.9946612421180738</v>
      </c>
      <c r="E910">
        <f t="shared" ca="1" si="297"/>
        <v>7.0006470162123069</v>
      </c>
      <c r="F910">
        <f t="shared" ca="1" si="298"/>
        <v>1413</v>
      </c>
      <c r="G910">
        <f t="shared" ca="1" si="299"/>
        <v>1414</v>
      </c>
      <c r="M910" s="280">
        <v>940</v>
      </c>
      <c r="N910" s="280">
        <f t="shared" si="301"/>
        <v>4.2779005198384423</v>
      </c>
      <c r="AK910">
        <f t="shared" si="302"/>
        <v>-9.1941659999999995E-2</v>
      </c>
      <c r="AL910">
        <f t="shared" si="303"/>
        <v>2.5722037800000002</v>
      </c>
      <c r="AM910">
        <f t="shared" si="304"/>
        <v>3.7940113995999996</v>
      </c>
      <c r="AN910">
        <f t="shared" si="305"/>
        <v>-3.6523843334960007</v>
      </c>
      <c r="AO910">
        <f t="shared" si="306"/>
        <v>2.6233930189980801</v>
      </c>
      <c r="AP910">
        <f t="shared" si="307"/>
        <v>-1.396613483395021</v>
      </c>
      <c r="AQ910">
        <f t="shared" si="308"/>
        <v>0.55078189210932882</v>
      </c>
      <c r="AR910">
        <f t="shared" si="309"/>
        <v>-0.13656497168932946</v>
      </c>
      <c r="AS910">
        <f t="shared" si="310"/>
        <v>1.5014877711386378E-2</v>
      </c>
      <c r="BJ910">
        <f t="shared" si="311"/>
        <v>1.2716149999999999</v>
      </c>
      <c r="BK910">
        <f t="shared" si="312"/>
        <v>1.6207809</v>
      </c>
      <c r="BL910">
        <f t="shared" si="313"/>
        <v>1.8140166623999996</v>
      </c>
      <c r="BM910">
        <f t="shared" si="314"/>
        <v>-0.2349172289392</v>
      </c>
      <c r="BN910">
        <f t="shared" si="315"/>
        <v>9.6678504143984001E-4</v>
      </c>
    </row>
    <row r="911" spans="1:66" ht="15">
      <c r="A911" s="32">
        <v>7</v>
      </c>
      <c r="B911" s="33">
        <f t="shared" ca="1" si="295"/>
        <v>1413.8919076794211</v>
      </c>
      <c r="C911">
        <f t="shared" si="296"/>
        <v>1382</v>
      </c>
      <c r="D911">
        <f t="shared" ca="1" si="300"/>
        <v>6.9946612421180738</v>
      </c>
      <c r="E911">
        <f t="shared" ca="1" si="297"/>
        <v>7.0006470162123069</v>
      </c>
      <c r="F911">
        <f t="shared" ca="1" si="298"/>
        <v>1413</v>
      </c>
      <c r="G911">
        <f t="shared" ca="1" si="299"/>
        <v>1414</v>
      </c>
      <c r="M911" s="280">
        <v>941</v>
      </c>
      <c r="N911" s="280">
        <f t="shared" si="301"/>
        <v>4.2834142286351096</v>
      </c>
      <c r="AK911">
        <f t="shared" si="302"/>
        <v>-9.1941659999999995E-2</v>
      </c>
      <c r="AL911">
        <f t="shared" si="303"/>
        <v>2.5749401670000003</v>
      </c>
      <c r="AM911">
        <f t="shared" si="304"/>
        <v>3.8020880580909995</v>
      </c>
      <c r="AN911">
        <f t="shared" si="305"/>
        <v>-3.6640532842191496</v>
      </c>
      <c r="AO911">
        <f t="shared" si="306"/>
        <v>2.6345742200798932</v>
      </c>
      <c r="AP911">
        <f t="shared" si="307"/>
        <v>-1.404058101290319</v>
      </c>
      <c r="AQ911">
        <f t="shared" si="308"/>
        <v>0.55430688455839627</v>
      </c>
      <c r="AR911">
        <f t="shared" si="309"/>
        <v>-0.13758519630272936</v>
      </c>
      <c r="AS911">
        <f t="shared" si="310"/>
        <v>1.5143140718017669E-2</v>
      </c>
      <c r="BJ911">
        <f t="shared" si="311"/>
        <v>1.2716149999999999</v>
      </c>
      <c r="BK911">
        <f t="shared" si="312"/>
        <v>1.6225051349999999</v>
      </c>
      <c r="BL911">
        <f t="shared" si="313"/>
        <v>1.8178783253039996</v>
      </c>
      <c r="BM911">
        <f t="shared" si="314"/>
        <v>-0.2356677626503898</v>
      </c>
      <c r="BN911">
        <f t="shared" si="315"/>
        <v>9.7090558985669776E-4</v>
      </c>
    </row>
    <row r="912" spans="1:66" ht="15">
      <c r="A912" s="32">
        <v>7</v>
      </c>
      <c r="B912" s="33">
        <f t="shared" ca="1" si="295"/>
        <v>1413.8919076794211</v>
      </c>
      <c r="C912">
        <f t="shared" si="296"/>
        <v>1382</v>
      </c>
      <c r="D912">
        <f t="shared" ca="1" si="300"/>
        <v>6.9946612421180738</v>
      </c>
      <c r="E912">
        <f t="shared" ca="1" si="297"/>
        <v>7.0006470162123069</v>
      </c>
      <c r="F912">
        <f t="shared" ca="1" si="298"/>
        <v>1413</v>
      </c>
      <c r="G912">
        <f t="shared" ca="1" si="299"/>
        <v>1414</v>
      </c>
      <c r="M912" s="280">
        <v>942</v>
      </c>
      <c r="N912" s="280">
        <f t="shared" si="301"/>
        <v>4.2889288998799682</v>
      </c>
      <c r="AK912">
        <f t="shared" si="302"/>
        <v>-9.1941659999999995E-2</v>
      </c>
      <c r="AL912">
        <f t="shared" si="303"/>
        <v>2.5776765540000004</v>
      </c>
      <c r="AM912">
        <f t="shared" si="304"/>
        <v>3.8101733042039996</v>
      </c>
      <c r="AN912">
        <f t="shared" si="305"/>
        <v>-3.6757470624876727</v>
      </c>
      <c r="AO912">
        <f t="shared" si="306"/>
        <v>2.6457911248036723</v>
      </c>
      <c r="AP912">
        <f t="shared" si="307"/>
        <v>-1.4115344320940617</v>
      </c>
      <c r="AQ912">
        <f t="shared" si="308"/>
        <v>0.55785065688565028</v>
      </c>
      <c r="AR912">
        <f t="shared" si="309"/>
        <v>-0.13861194684849959</v>
      </c>
      <c r="AS912">
        <f t="shared" si="310"/>
        <v>1.5272361416880003E-2</v>
      </c>
      <c r="BJ912">
        <f t="shared" si="311"/>
        <v>1.2716149999999999</v>
      </c>
      <c r="BK912">
        <f t="shared" si="312"/>
        <v>1.6242293699999999</v>
      </c>
      <c r="BL912">
        <f t="shared" si="313"/>
        <v>1.8217440941759997</v>
      </c>
      <c r="BM912">
        <f t="shared" si="314"/>
        <v>-0.2364198932412144</v>
      </c>
      <c r="BN912">
        <f t="shared" si="315"/>
        <v>9.7503929594635848E-4</v>
      </c>
    </row>
    <row r="913" spans="1:66" ht="15">
      <c r="A913" s="32">
        <v>7</v>
      </c>
      <c r="B913" s="33">
        <f t="shared" ca="1" si="295"/>
        <v>1413.8919076794211</v>
      </c>
      <c r="C913">
        <f t="shared" si="296"/>
        <v>1382</v>
      </c>
      <c r="D913">
        <f t="shared" ca="1" si="300"/>
        <v>6.9946612421180738</v>
      </c>
      <c r="E913">
        <f t="shared" ca="1" si="297"/>
        <v>7.0006470162123069</v>
      </c>
      <c r="F913">
        <f t="shared" ca="1" si="298"/>
        <v>1413</v>
      </c>
      <c r="G913">
        <f t="shared" ca="1" si="299"/>
        <v>1414</v>
      </c>
      <c r="M913" s="280">
        <v>943</v>
      </c>
      <c r="N913" s="280">
        <f t="shared" si="301"/>
        <v>4.2944445332324399</v>
      </c>
      <c r="AK913">
        <f t="shared" si="302"/>
        <v>-9.1941659999999995E-2</v>
      </c>
      <c r="AL913">
        <f t="shared" si="303"/>
        <v>2.5804129410000001</v>
      </c>
      <c r="AM913">
        <f t="shared" si="304"/>
        <v>3.8182671379389994</v>
      </c>
      <c r="AN913">
        <f t="shared" si="305"/>
        <v>-3.6874656946857836</v>
      </c>
      <c r="AO913">
        <f t="shared" si="306"/>
        <v>2.6570438090941919</v>
      </c>
      <c r="AP913">
        <f t="shared" si="307"/>
        <v>-1.4190425770175441</v>
      </c>
      <c r="AQ913">
        <f t="shared" si="308"/>
        <v>0.56141328904783849</v>
      </c>
      <c r="AR913">
        <f t="shared" si="309"/>
        <v>-0.13964525807590902</v>
      </c>
      <c r="AS913">
        <f t="shared" si="310"/>
        <v>1.5402545930646787E-2</v>
      </c>
      <c r="BJ913">
        <f t="shared" si="311"/>
        <v>1.2716149999999999</v>
      </c>
      <c r="BK913">
        <f t="shared" si="312"/>
        <v>1.6259536049999999</v>
      </c>
      <c r="BL913">
        <f t="shared" si="313"/>
        <v>1.8256139690159996</v>
      </c>
      <c r="BM913">
        <f t="shared" si="314"/>
        <v>-0.23717362240867662</v>
      </c>
      <c r="BN913">
        <f t="shared" si="315"/>
        <v>9.7918618768897433E-4</v>
      </c>
    </row>
    <row r="914" spans="1:66" ht="15">
      <c r="A914" s="32">
        <v>7</v>
      </c>
      <c r="B914" s="33">
        <f t="shared" ca="1" si="295"/>
        <v>1413.8919076794211</v>
      </c>
      <c r="C914">
        <f t="shared" si="296"/>
        <v>1382</v>
      </c>
      <c r="D914">
        <f t="shared" ca="1" si="300"/>
        <v>6.9946612421180738</v>
      </c>
      <c r="E914">
        <f t="shared" ca="1" si="297"/>
        <v>7.0006470162123069</v>
      </c>
      <c r="F914">
        <f t="shared" ca="1" si="298"/>
        <v>1413</v>
      </c>
      <c r="G914">
        <f t="shared" ca="1" si="299"/>
        <v>1414</v>
      </c>
      <c r="M914" s="280">
        <v>944</v>
      </c>
      <c r="N914" s="280">
        <f t="shared" si="301"/>
        <v>4.2999611283572285</v>
      </c>
      <c r="AK914">
        <f t="shared" si="302"/>
        <v>-9.1941659999999995E-2</v>
      </c>
      <c r="AL914">
        <f t="shared" si="303"/>
        <v>2.5831493280000002</v>
      </c>
      <c r="AM914">
        <f t="shared" si="304"/>
        <v>3.8263695592959994</v>
      </c>
      <c r="AN914">
        <f t="shared" si="305"/>
        <v>-3.6992092071976965</v>
      </c>
      <c r="AO914">
        <f t="shared" si="306"/>
        <v>2.6683323489568687</v>
      </c>
      <c r="AP914">
        <f t="shared" si="307"/>
        <v>-1.4265826374871764</v>
      </c>
      <c r="AQ914">
        <f t="shared" si="308"/>
        <v>0.56499486125675302</v>
      </c>
      <c r="AR914">
        <f t="shared" si="309"/>
        <v>-0.14068516488209537</v>
      </c>
      <c r="AS914">
        <f t="shared" si="310"/>
        <v>1.5533700414576079E-2</v>
      </c>
      <c r="BJ914">
        <f t="shared" si="311"/>
        <v>1.2716149999999999</v>
      </c>
      <c r="BK914">
        <f t="shared" si="312"/>
        <v>1.62767784</v>
      </c>
      <c r="BL914">
        <f t="shared" si="313"/>
        <v>1.8294879498239998</v>
      </c>
      <c r="BM914">
        <f t="shared" si="314"/>
        <v>-0.23792895184977922</v>
      </c>
      <c r="BN914">
        <f t="shared" si="315"/>
        <v>9.8334629309441654E-4</v>
      </c>
    </row>
    <row r="915" spans="1:66" ht="15">
      <c r="A915" s="32">
        <v>7</v>
      </c>
      <c r="B915" s="33">
        <f t="shared" ca="1" si="295"/>
        <v>1413.8919076794211</v>
      </c>
      <c r="C915">
        <f t="shared" si="296"/>
        <v>1382</v>
      </c>
      <c r="D915">
        <f t="shared" ca="1" si="300"/>
        <v>6.9946612421180738</v>
      </c>
      <c r="E915">
        <f t="shared" ca="1" si="297"/>
        <v>7.0006470162123069</v>
      </c>
      <c r="F915">
        <f t="shared" ca="1" si="298"/>
        <v>1413</v>
      </c>
      <c r="G915">
        <f t="shared" ca="1" si="299"/>
        <v>1414</v>
      </c>
      <c r="M915" s="280">
        <v>945</v>
      </c>
      <c r="N915" s="280">
        <f t="shared" si="301"/>
        <v>4.3054786849243101</v>
      </c>
      <c r="AK915">
        <f t="shared" si="302"/>
        <v>-9.1941659999999995E-2</v>
      </c>
      <c r="AL915">
        <f t="shared" si="303"/>
        <v>2.5858857150000003</v>
      </c>
      <c r="AM915">
        <f t="shared" si="304"/>
        <v>3.8344805682749996</v>
      </c>
      <c r="AN915">
        <f t="shared" si="305"/>
        <v>-3.7109776264076255</v>
      </c>
      <c r="AO915">
        <f t="shared" si="306"/>
        <v>2.6796568204777613</v>
      </c>
      <c r="AP915">
        <f t="shared" si="307"/>
        <v>-1.4341547151447107</v>
      </c>
      <c r="AQ915">
        <f t="shared" si="308"/>
        <v>0.5685954539797734</v>
      </c>
      <c r="AR915">
        <f t="shared" si="309"/>
        <v>-0.14173170231253671</v>
      </c>
      <c r="AS915">
        <f t="shared" si="310"/>
        <v>1.5665831056649138E-2</v>
      </c>
      <c r="BJ915">
        <f t="shared" si="311"/>
        <v>1.2716149999999999</v>
      </c>
      <c r="BK915">
        <f t="shared" si="312"/>
        <v>1.629402075</v>
      </c>
      <c r="BL915">
        <f t="shared" si="313"/>
        <v>1.8333660365999997</v>
      </c>
      <c r="BM915">
        <f t="shared" si="314"/>
        <v>-0.23868588326152501</v>
      </c>
      <c r="BN915">
        <f t="shared" si="315"/>
        <v>9.8751964020227451E-4</v>
      </c>
    </row>
    <row r="916" spans="1:66" ht="15">
      <c r="A916" s="32">
        <v>7</v>
      </c>
      <c r="B916" s="33">
        <f t="shared" ca="1" si="295"/>
        <v>1413.8919076794211</v>
      </c>
      <c r="C916">
        <f t="shared" si="296"/>
        <v>1382</v>
      </c>
      <c r="D916">
        <f t="shared" ca="1" si="300"/>
        <v>6.9946612421180738</v>
      </c>
      <c r="E916">
        <f t="shared" ca="1" si="297"/>
        <v>7.0006470162123069</v>
      </c>
      <c r="F916">
        <f t="shared" ca="1" si="298"/>
        <v>1413</v>
      </c>
      <c r="G916">
        <f t="shared" ca="1" si="299"/>
        <v>1414</v>
      </c>
      <c r="M916" s="280">
        <v>946</v>
      </c>
      <c r="N916" s="280">
        <f t="shared" si="301"/>
        <v>4.3109972026089114</v>
      </c>
      <c r="AK916">
        <f t="shared" si="302"/>
        <v>-9.1941659999999995E-2</v>
      </c>
      <c r="AL916">
        <f t="shared" si="303"/>
        <v>2.5886221020000004</v>
      </c>
      <c r="AM916">
        <f t="shared" si="304"/>
        <v>3.8426001648759995</v>
      </c>
      <c r="AN916">
        <f t="shared" si="305"/>
        <v>-3.7227709786997845</v>
      </c>
      <c r="AO916">
        <f t="shared" si="306"/>
        <v>2.6910172998235713</v>
      </c>
      <c r="AP916">
        <f t="shared" si="307"/>
        <v>-1.4417589118474705</v>
      </c>
      <c r="AQ916">
        <f t="shared" si="308"/>
        <v>0.57221514794040818</v>
      </c>
      <c r="AR916">
        <f t="shared" si="309"/>
        <v>-0.14278490556152376</v>
      </c>
      <c r="AS916">
        <f t="shared" si="310"/>
        <v>1.5798944077709477E-2</v>
      </c>
      <c r="BJ916">
        <f t="shared" si="311"/>
        <v>1.2716149999999999</v>
      </c>
      <c r="BK916">
        <f t="shared" si="312"/>
        <v>1.63112631</v>
      </c>
      <c r="BL916">
        <f t="shared" si="313"/>
        <v>1.8372482293439998</v>
      </c>
      <c r="BM916">
        <f t="shared" si="314"/>
        <v>-0.23944441834091681</v>
      </c>
      <c r="BN916">
        <f t="shared" si="315"/>
        <v>9.9170625708185664E-4</v>
      </c>
    </row>
    <row r="917" spans="1:66" ht="15">
      <c r="A917" s="32">
        <v>7</v>
      </c>
      <c r="B917" s="33">
        <f t="shared" ca="1" si="295"/>
        <v>1413.8919076794211</v>
      </c>
      <c r="C917">
        <f t="shared" si="296"/>
        <v>1382</v>
      </c>
      <c r="D917">
        <f t="shared" ca="1" si="300"/>
        <v>6.9946612421180738</v>
      </c>
      <c r="E917">
        <f t="shared" ca="1" si="297"/>
        <v>7.0006470162123069</v>
      </c>
      <c r="F917">
        <f t="shared" ca="1" si="298"/>
        <v>1413</v>
      </c>
      <c r="G917">
        <f t="shared" ca="1" si="299"/>
        <v>1414</v>
      </c>
      <c r="M917" s="280">
        <v>947</v>
      </c>
      <c r="N917" s="280">
        <f t="shared" si="301"/>
        <v>4.3165166810914846</v>
      </c>
      <c r="AK917">
        <f t="shared" si="302"/>
        <v>-9.1941659999999995E-2</v>
      </c>
      <c r="AL917">
        <f t="shared" si="303"/>
        <v>2.5913584890000001</v>
      </c>
      <c r="AM917">
        <f t="shared" si="304"/>
        <v>3.8507283490989996</v>
      </c>
      <c r="AN917">
        <f t="shared" si="305"/>
        <v>-3.7345892904583877</v>
      </c>
      <c r="AO917">
        <f t="shared" si="306"/>
        <v>2.702413863241643</v>
      </c>
      <c r="AP917">
        <f t="shared" si="307"/>
        <v>-1.4493953296685782</v>
      </c>
      <c r="AQ917">
        <f t="shared" si="308"/>
        <v>0.57585402411883813</v>
      </c>
      <c r="AR917">
        <f t="shared" si="309"/>
        <v>-0.14384480997263346</v>
      </c>
      <c r="AS917">
        <f t="shared" si="310"/>
        <v>1.5933045731602313E-2</v>
      </c>
      <c r="BJ917">
        <f t="shared" si="311"/>
        <v>1.2716149999999999</v>
      </c>
      <c r="BK917">
        <f t="shared" si="312"/>
        <v>1.6328505449999999</v>
      </c>
      <c r="BL917">
        <f t="shared" si="313"/>
        <v>1.8411345280559996</v>
      </c>
      <c r="BM917">
        <f t="shared" si="314"/>
        <v>-0.24020455878495742</v>
      </c>
      <c r="BN917">
        <f t="shared" si="315"/>
        <v>9.9590617183219015E-4</v>
      </c>
    </row>
    <row r="918" spans="1:66" ht="15">
      <c r="A918" s="32">
        <v>7</v>
      </c>
      <c r="B918" s="33">
        <f t="shared" ca="1" si="295"/>
        <v>1413.8919076794211</v>
      </c>
      <c r="C918">
        <f t="shared" si="296"/>
        <v>1382</v>
      </c>
      <c r="D918">
        <f t="shared" ca="1" si="300"/>
        <v>6.9946612421180738</v>
      </c>
      <c r="E918">
        <f t="shared" ca="1" si="297"/>
        <v>7.0006470162123069</v>
      </c>
      <c r="F918">
        <f t="shared" ca="1" si="298"/>
        <v>1413</v>
      </c>
      <c r="G918">
        <f t="shared" ca="1" si="299"/>
        <v>1414</v>
      </c>
      <c r="M918" s="280">
        <v>948</v>
      </c>
      <c r="N918" s="280">
        <f t="shared" si="301"/>
        <v>4.3220371200576997</v>
      </c>
      <c r="AK918">
        <f t="shared" si="302"/>
        <v>-9.1941659999999995E-2</v>
      </c>
      <c r="AL918">
        <f t="shared" si="303"/>
        <v>2.5940948760000002</v>
      </c>
      <c r="AM918">
        <f t="shared" si="304"/>
        <v>3.8588651209439995</v>
      </c>
      <c r="AN918">
        <f t="shared" si="305"/>
        <v>-3.7464325880676483</v>
      </c>
      <c r="AO918">
        <f t="shared" si="306"/>
        <v>2.7138465870599622</v>
      </c>
      <c r="AP918">
        <f t="shared" si="307"/>
        <v>-1.4570640708971843</v>
      </c>
      <c r="AQ918">
        <f t="shared" si="308"/>
        <v>0.57951216375245984</v>
      </c>
      <c r="AR918">
        <f t="shared" si="309"/>
        <v>-0.14491145103920341</v>
      </c>
      <c r="AS918">
        <f t="shared" si="310"/>
        <v>1.606814230531449E-2</v>
      </c>
      <c r="BJ918">
        <f t="shared" si="311"/>
        <v>1.2716149999999999</v>
      </c>
      <c r="BK918">
        <f t="shared" si="312"/>
        <v>1.6345747799999999</v>
      </c>
      <c r="BL918">
        <f t="shared" si="313"/>
        <v>1.8450249327359998</v>
      </c>
      <c r="BM918">
        <f t="shared" si="314"/>
        <v>-0.24096630629064961</v>
      </c>
      <c r="BN918">
        <f t="shared" si="315"/>
        <v>1.0001194125820209E-3</v>
      </c>
    </row>
    <row r="919" spans="1:66" ht="15">
      <c r="A919" s="32">
        <v>7</v>
      </c>
      <c r="B919" s="33">
        <f t="shared" ca="1" si="295"/>
        <v>1413.8919076794211</v>
      </c>
      <c r="C919">
        <f t="shared" si="296"/>
        <v>1382</v>
      </c>
      <c r="D919">
        <f t="shared" ca="1" si="300"/>
        <v>6.9946612421180738</v>
      </c>
      <c r="E919">
        <f t="shared" ca="1" si="297"/>
        <v>7.0006470162123069</v>
      </c>
      <c r="F919">
        <f t="shared" ca="1" si="298"/>
        <v>1413</v>
      </c>
      <c r="G919">
        <f t="shared" ca="1" si="299"/>
        <v>1414</v>
      </c>
      <c r="M919" s="280">
        <v>949</v>
      </c>
      <c r="N919" s="280">
        <f t="shared" si="301"/>
        <v>4.3275585191984192</v>
      </c>
      <c r="AK919">
        <f t="shared" si="302"/>
        <v>-9.1941659999999995E-2</v>
      </c>
      <c r="AL919">
        <f t="shared" si="303"/>
        <v>2.5968312630000003</v>
      </c>
      <c r="AM919">
        <f t="shared" si="304"/>
        <v>3.8670104804109995</v>
      </c>
      <c r="AN919">
        <f t="shared" si="305"/>
        <v>-3.7583008979117816</v>
      </c>
      <c r="AO919">
        <f t="shared" si="306"/>
        <v>2.7253155476871576</v>
      </c>
      <c r="AP919">
        <f t="shared" si="307"/>
        <v>-1.4647652380386946</v>
      </c>
      <c r="AQ919">
        <f t="shared" si="308"/>
        <v>0.58318964833642939</v>
      </c>
      <c r="AR919">
        <f t="shared" si="309"/>
        <v>-0.14598486440480701</v>
      </c>
      <c r="AS919">
        <f t="shared" si="310"/>
        <v>1.6204240119114831E-2</v>
      </c>
      <c r="BJ919">
        <f t="shared" si="311"/>
        <v>1.2716149999999999</v>
      </c>
      <c r="BK919">
        <f t="shared" si="312"/>
        <v>1.6362990149999999</v>
      </c>
      <c r="BL919">
        <f t="shared" si="313"/>
        <v>1.8489194433839997</v>
      </c>
      <c r="BM919">
        <f t="shared" si="314"/>
        <v>-0.24172966255499623</v>
      </c>
      <c r="BN919">
        <f t="shared" si="315"/>
        <v>1.0043460074898132E-3</v>
      </c>
    </row>
    <row r="920" spans="1:66" ht="15">
      <c r="A920" s="32">
        <v>7</v>
      </c>
      <c r="B920" s="33">
        <f t="shared" ca="1" si="295"/>
        <v>1413.8919076794211</v>
      </c>
      <c r="C920">
        <f t="shared" si="296"/>
        <v>1382</v>
      </c>
      <c r="D920">
        <f t="shared" ca="1" si="300"/>
        <v>6.9946612421180738</v>
      </c>
      <c r="E920">
        <f t="shared" ca="1" si="297"/>
        <v>7.0006470162123069</v>
      </c>
      <c r="F920">
        <f t="shared" ca="1" si="298"/>
        <v>1413</v>
      </c>
      <c r="G920">
        <f t="shared" ca="1" si="299"/>
        <v>1414</v>
      </c>
      <c r="M920" s="280">
        <v>950</v>
      </c>
      <c r="N920" s="280">
        <f t="shared" si="301"/>
        <v>4.3330808782096737</v>
      </c>
      <c r="AK920">
        <f t="shared" si="302"/>
        <v>-9.1941659999999995E-2</v>
      </c>
      <c r="AL920">
        <f t="shared" si="303"/>
        <v>2.5995676500000005</v>
      </c>
      <c r="AM920">
        <f t="shared" si="304"/>
        <v>3.8751644274999997</v>
      </c>
      <c r="AN920">
        <f t="shared" si="305"/>
        <v>-3.7701942463750004</v>
      </c>
      <c r="AO920">
        <f t="shared" si="306"/>
        <v>2.7368208216125001</v>
      </c>
      <c r="AP920">
        <f t="shared" si="307"/>
        <v>-1.4724989338150001</v>
      </c>
      <c r="AQ920">
        <f t="shared" si="308"/>
        <v>0.58688655962420766</v>
      </c>
      <c r="AR920">
        <f t="shared" si="309"/>
        <v>-0.14706508586373032</v>
      </c>
      <c r="AS920">
        <f t="shared" si="310"/>
        <v>1.6341345526694934E-2</v>
      </c>
      <c r="BJ920">
        <f t="shared" si="311"/>
        <v>1.2716149999999999</v>
      </c>
      <c r="BK920">
        <f t="shared" si="312"/>
        <v>1.63802325</v>
      </c>
      <c r="BL920">
        <f t="shared" si="313"/>
        <v>1.8528180599999997</v>
      </c>
      <c r="BM920">
        <f t="shared" si="314"/>
        <v>-0.24249462927500001</v>
      </c>
      <c r="BN920">
        <f t="shared" si="315"/>
        <v>1.0085859847437501E-3</v>
      </c>
    </row>
    <row r="921" spans="1:66" ht="15">
      <c r="A921" s="32">
        <v>7</v>
      </c>
      <c r="B921" s="33">
        <f t="shared" ca="1" si="295"/>
        <v>1413.8919076794211</v>
      </c>
      <c r="C921">
        <f t="shared" si="296"/>
        <v>1382</v>
      </c>
      <c r="D921">
        <f t="shared" ca="1" si="300"/>
        <v>6.9946612421180738</v>
      </c>
      <c r="E921">
        <f t="shared" ca="1" si="297"/>
        <v>7.0006470162123069</v>
      </c>
      <c r="F921">
        <f t="shared" ca="1" si="298"/>
        <v>1413</v>
      </c>
      <c r="G921">
        <f t="shared" ca="1" si="299"/>
        <v>1414</v>
      </c>
      <c r="M921" s="280">
        <v>951</v>
      </c>
      <c r="N921" s="280">
        <f t="shared" si="301"/>
        <v>4.3386041967926454</v>
      </c>
      <c r="AK921">
        <f t="shared" si="302"/>
        <v>-9.1941659999999995E-2</v>
      </c>
      <c r="AL921">
        <f t="shared" si="303"/>
        <v>2.6023040370000001</v>
      </c>
      <c r="AM921">
        <f t="shared" si="304"/>
        <v>3.8833269622109996</v>
      </c>
      <c r="AN921">
        <f t="shared" si="305"/>
        <v>-3.7821126598415193</v>
      </c>
      <c r="AO921">
        <f t="shared" si="306"/>
        <v>2.7483624854059023</v>
      </c>
      <c r="AP921">
        <f t="shared" si="307"/>
        <v>-1.480265261164704</v>
      </c>
      <c r="AQ921">
        <f t="shared" si="308"/>
        <v>0.59060297962810504</v>
      </c>
      <c r="AR921">
        <f t="shared" si="309"/>
        <v>-0.14815215136144919</v>
      </c>
      <c r="AS921">
        <f t="shared" si="310"/>
        <v>1.6479464915310431E-2</v>
      </c>
      <c r="BJ921">
        <f t="shared" si="311"/>
        <v>1.2716149999999999</v>
      </c>
      <c r="BK921">
        <f t="shared" si="312"/>
        <v>1.639747485</v>
      </c>
      <c r="BL921">
        <f t="shared" si="313"/>
        <v>1.8567207825839998</v>
      </c>
      <c r="BM921">
        <f t="shared" si="314"/>
        <v>-0.2432612081476638</v>
      </c>
      <c r="BN921">
        <f t="shared" si="315"/>
        <v>1.0128393725617336E-3</v>
      </c>
    </row>
    <row r="922" spans="1:66" ht="15">
      <c r="A922" s="32">
        <v>7</v>
      </c>
      <c r="B922" s="33">
        <f t="shared" ca="1" si="295"/>
        <v>1413.8919076794211</v>
      </c>
      <c r="C922">
        <f t="shared" si="296"/>
        <v>1382</v>
      </c>
      <c r="D922">
        <f t="shared" ca="1" si="300"/>
        <v>6.9946612421180738</v>
      </c>
      <c r="E922">
        <f t="shared" ca="1" si="297"/>
        <v>7.0006470162123069</v>
      </c>
      <c r="F922">
        <f t="shared" ca="1" si="298"/>
        <v>1413</v>
      </c>
      <c r="G922">
        <f t="shared" ca="1" si="299"/>
        <v>1414</v>
      </c>
      <c r="M922" s="280">
        <v>952</v>
      </c>
      <c r="N922" s="280">
        <f t="shared" si="301"/>
        <v>4.3441284746536599</v>
      </c>
      <c r="AK922">
        <f t="shared" si="302"/>
        <v>-9.1941659999999995E-2</v>
      </c>
      <c r="AL922">
        <f t="shared" si="303"/>
        <v>2.6050404240000002</v>
      </c>
      <c r="AM922">
        <f t="shared" si="304"/>
        <v>3.8914980845439997</v>
      </c>
      <c r="AN922">
        <f t="shared" si="305"/>
        <v>-3.7940561646955526</v>
      </c>
      <c r="AO922">
        <f t="shared" si="306"/>
        <v>2.7599406157179205</v>
      </c>
      <c r="AP922">
        <f t="shared" si="307"/>
        <v>-1.4880643232433508</v>
      </c>
      <c r="AQ922">
        <f t="shared" si="308"/>
        <v>0.5943389906198272</v>
      </c>
      <c r="AR922">
        <f t="shared" si="309"/>
        <v>-0.14924609699510782</v>
      </c>
      <c r="AS922">
        <f t="shared" si="310"/>
        <v>1.6618604705922666E-2</v>
      </c>
      <c r="BJ922">
        <f t="shared" si="311"/>
        <v>1.2716149999999999</v>
      </c>
      <c r="BK922">
        <f t="shared" si="312"/>
        <v>1.64147172</v>
      </c>
      <c r="BL922">
        <f t="shared" si="313"/>
        <v>1.8606276111359996</v>
      </c>
      <c r="BM922">
        <f t="shared" si="314"/>
        <v>-0.24402940086999042</v>
      </c>
      <c r="BN922">
        <f t="shared" si="315"/>
        <v>1.0171061991913841E-3</v>
      </c>
    </row>
    <row r="923" spans="1:66" ht="15">
      <c r="A923" s="32">
        <v>7</v>
      </c>
      <c r="B923" s="33">
        <f t="shared" ca="1" si="295"/>
        <v>1413.8919076794211</v>
      </c>
      <c r="C923">
        <f t="shared" si="296"/>
        <v>1382</v>
      </c>
      <c r="D923">
        <f t="shared" ca="1" si="300"/>
        <v>6.9946612421180738</v>
      </c>
      <c r="E923">
        <f t="shared" ca="1" si="297"/>
        <v>7.0006470162123069</v>
      </c>
      <c r="F923">
        <f t="shared" ca="1" si="298"/>
        <v>1413</v>
      </c>
      <c r="G923">
        <f t="shared" ca="1" si="299"/>
        <v>1414</v>
      </c>
      <c r="M923" s="280">
        <v>953</v>
      </c>
      <c r="N923" s="280">
        <f t="shared" si="301"/>
        <v>4.3496537115041498</v>
      </c>
      <c r="AK923">
        <f t="shared" si="302"/>
        <v>-9.1941659999999995E-2</v>
      </c>
      <c r="AL923">
        <f t="shared" si="303"/>
        <v>2.6077768110000004</v>
      </c>
      <c r="AM923">
        <f t="shared" si="304"/>
        <v>3.8996777944989995</v>
      </c>
      <c r="AN923">
        <f t="shared" si="305"/>
        <v>-3.8060247873213133</v>
      </c>
      <c r="AO923">
        <f t="shared" si="306"/>
        <v>2.7715552892797528</v>
      </c>
      <c r="AP923">
        <f t="shared" si="307"/>
        <v>-1.4958962234236544</v>
      </c>
      <c r="AQ923">
        <f t="shared" si="308"/>
        <v>0.59809467513102199</v>
      </c>
      <c r="AR923">
        <f t="shared" si="309"/>
        <v>-0.15034695901399822</v>
      </c>
      <c r="AS923">
        <f t="shared" si="310"/>
        <v>1.6758771353340862E-2</v>
      </c>
      <c r="BJ923">
        <f t="shared" si="311"/>
        <v>1.2716149999999999</v>
      </c>
      <c r="BK923">
        <f t="shared" si="312"/>
        <v>1.6431959549999999</v>
      </c>
      <c r="BL923">
        <f t="shared" si="313"/>
        <v>1.8645385456559997</v>
      </c>
      <c r="BM923">
        <f t="shared" si="314"/>
        <v>-0.24479920913898262</v>
      </c>
      <c r="BN923">
        <f t="shared" si="315"/>
        <v>1.0213864929100411E-3</v>
      </c>
    </row>
    <row r="924" spans="1:66" ht="15">
      <c r="A924" s="32">
        <v>7</v>
      </c>
      <c r="B924" s="33">
        <f t="shared" ca="1" si="295"/>
        <v>1413.8919076794211</v>
      </c>
      <c r="C924">
        <f t="shared" si="296"/>
        <v>1382</v>
      </c>
      <c r="D924">
        <f t="shared" ca="1" si="300"/>
        <v>6.9946612421180738</v>
      </c>
      <c r="E924">
        <f t="shared" ca="1" si="297"/>
        <v>7.0006470162123069</v>
      </c>
      <c r="F924">
        <f t="shared" ca="1" si="298"/>
        <v>1413</v>
      </c>
      <c r="G924">
        <f t="shared" ca="1" si="299"/>
        <v>1414</v>
      </c>
      <c r="M924" s="280">
        <v>954</v>
      </c>
      <c r="N924" s="280">
        <f t="shared" si="301"/>
        <v>4.3551799070606467</v>
      </c>
      <c r="AK924">
        <f t="shared" si="302"/>
        <v>-9.1941659999999995E-2</v>
      </c>
      <c r="AL924">
        <f t="shared" si="303"/>
        <v>2.6105131980000005</v>
      </c>
      <c r="AM924">
        <f t="shared" si="304"/>
        <v>3.9078660920759996</v>
      </c>
      <c r="AN924">
        <f t="shared" si="305"/>
        <v>-3.8180185541030167</v>
      </c>
      <c r="AO924">
        <f t="shared" si="306"/>
        <v>2.7832065829032384</v>
      </c>
      <c r="AP924">
        <f t="shared" si="307"/>
        <v>-1.5037610652957263</v>
      </c>
      <c r="AQ924">
        <f t="shared" si="308"/>
        <v>0.60187011595382589</v>
      </c>
      <c r="AR924">
        <f t="shared" si="309"/>
        <v>-0.15145477382004061</v>
      </c>
      <c r="AS924">
        <f t="shared" si="310"/>
        <v>1.6899971346364697E-2</v>
      </c>
      <c r="BJ924">
        <f t="shared" si="311"/>
        <v>1.2716149999999999</v>
      </c>
      <c r="BK924">
        <f t="shared" si="312"/>
        <v>1.6449201899999999</v>
      </c>
      <c r="BL924">
        <f t="shared" si="313"/>
        <v>1.8684535861439997</v>
      </c>
      <c r="BM924">
        <f t="shared" si="314"/>
        <v>-0.24557063465164322</v>
      </c>
      <c r="BN924">
        <f t="shared" si="315"/>
        <v>1.0256802820247622E-3</v>
      </c>
    </row>
    <row r="925" spans="1:66" ht="15">
      <c r="A925" s="32">
        <v>7</v>
      </c>
      <c r="B925" s="33">
        <f t="shared" ca="1" si="295"/>
        <v>1413.8919076794211</v>
      </c>
      <c r="C925">
        <f t="shared" si="296"/>
        <v>1382</v>
      </c>
      <c r="D925">
        <f t="shared" ca="1" si="300"/>
        <v>6.9946612421180738</v>
      </c>
      <c r="E925">
        <f t="shared" ca="1" si="297"/>
        <v>7.0006470162123069</v>
      </c>
      <c r="F925">
        <f t="shared" ca="1" si="298"/>
        <v>1413</v>
      </c>
      <c r="G925">
        <f t="shared" ca="1" si="299"/>
        <v>1414</v>
      </c>
      <c r="M925" s="280">
        <v>955</v>
      </c>
      <c r="N925" s="280">
        <f t="shared" si="301"/>
        <v>4.3607070610447565</v>
      </c>
      <c r="AK925">
        <f t="shared" si="302"/>
        <v>-9.1941659999999995E-2</v>
      </c>
      <c r="AL925">
        <f t="shared" si="303"/>
        <v>2.6132495850000002</v>
      </c>
      <c r="AM925">
        <f t="shared" si="304"/>
        <v>3.9160629772749997</v>
      </c>
      <c r="AN925">
        <f t="shared" si="305"/>
        <v>-3.8300374914248754</v>
      </c>
      <c r="AO925">
        <f t="shared" si="306"/>
        <v>2.7948945734808612</v>
      </c>
      <c r="AP925">
        <f t="shared" si="307"/>
        <v>-1.5116589526673045</v>
      </c>
      <c r="AQ925">
        <f t="shared" si="308"/>
        <v>0.6056653961414119</v>
      </c>
      <c r="AR925">
        <f t="shared" si="309"/>
        <v>-0.15256957796826504</v>
      </c>
      <c r="AS925">
        <f t="shared" si="310"/>
        <v>1.7042211207927326E-2</v>
      </c>
      <c r="BJ925">
        <f t="shared" si="311"/>
        <v>1.2716149999999999</v>
      </c>
      <c r="BK925">
        <f t="shared" si="312"/>
        <v>1.6466444249999999</v>
      </c>
      <c r="BL925">
        <f t="shared" si="313"/>
        <v>1.8723727325999997</v>
      </c>
      <c r="BM925">
        <f t="shared" si="314"/>
        <v>-0.24634367910497501</v>
      </c>
      <c r="BN925">
        <f t="shared" si="315"/>
        <v>1.0299875948723244E-3</v>
      </c>
    </row>
    <row r="926" spans="1:66" ht="15">
      <c r="A926" s="32">
        <v>7</v>
      </c>
      <c r="B926" s="33">
        <f t="shared" ca="1" si="295"/>
        <v>1413.8919076794211</v>
      </c>
      <c r="C926">
        <f t="shared" si="296"/>
        <v>1382</v>
      </c>
      <c r="D926">
        <f t="shared" ca="1" si="300"/>
        <v>6.9946612421180738</v>
      </c>
      <c r="E926">
        <f t="shared" ca="1" si="297"/>
        <v>7.0006470162123069</v>
      </c>
      <c r="F926">
        <f t="shared" ca="1" si="298"/>
        <v>1413</v>
      </c>
      <c r="G926">
        <f t="shared" ca="1" si="299"/>
        <v>1414</v>
      </c>
      <c r="M926" s="280">
        <v>956</v>
      </c>
      <c r="N926" s="280">
        <f t="shared" si="301"/>
        <v>4.3662351731831421</v>
      </c>
      <c r="AK926">
        <f t="shared" si="302"/>
        <v>-9.1941659999999995E-2</v>
      </c>
      <c r="AL926">
        <f t="shared" si="303"/>
        <v>2.6159859720000003</v>
      </c>
      <c r="AM926">
        <f t="shared" si="304"/>
        <v>3.9242684500959997</v>
      </c>
      <c r="AN926">
        <f t="shared" si="305"/>
        <v>-3.8420816256711046</v>
      </c>
      <c r="AO926">
        <f t="shared" si="306"/>
        <v>2.8066193379857451</v>
      </c>
      <c r="AP926">
        <f t="shared" si="307"/>
        <v>-1.5195899895639813</v>
      </c>
      <c r="AQ926">
        <f t="shared" si="308"/>
        <v>0.60948059900853724</v>
      </c>
      <c r="AR926">
        <f t="shared" si="309"/>
        <v>-0.15369140816729368</v>
      </c>
      <c r="AS926">
        <f t="shared" si="310"/>
        <v>1.7185497495238931E-2</v>
      </c>
      <c r="BJ926">
        <f t="shared" si="311"/>
        <v>1.2716149999999999</v>
      </c>
      <c r="BK926">
        <f t="shared" si="312"/>
        <v>1.64836866</v>
      </c>
      <c r="BL926">
        <f t="shared" si="313"/>
        <v>1.8762959850239997</v>
      </c>
      <c r="BM926">
        <f t="shared" si="314"/>
        <v>-0.2471183441959808</v>
      </c>
      <c r="BN926">
        <f t="shared" si="315"/>
        <v>1.0343084598192229E-3</v>
      </c>
    </row>
    <row r="927" spans="1:66" ht="15">
      <c r="A927" s="32">
        <v>7</v>
      </c>
      <c r="B927" s="33">
        <f t="shared" ca="1" si="295"/>
        <v>1413.8919076794211</v>
      </c>
      <c r="C927">
        <f t="shared" si="296"/>
        <v>1382</v>
      </c>
      <c r="D927">
        <f t="shared" ca="1" si="300"/>
        <v>6.9946612421180738</v>
      </c>
      <c r="E927">
        <f t="shared" ca="1" si="297"/>
        <v>7.0006470162123069</v>
      </c>
      <c r="F927">
        <f t="shared" ca="1" si="298"/>
        <v>1413</v>
      </c>
      <c r="G927">
        <f t="shared" ca="1" si="299"/>
        <v>1414</v>
      </c>
      <c r="M927" s="280">
        <v>957</v>
      </c>
      <c r="N927" s="280">
        <f t="shared" si="301"/>
        <v>4.371764243207509</v>
      </c>
      <c r="AK927">
        <f t="shared" si="302"/>
        <v>-9.1941659999999995E-2</v>
      </c>
      <c r="AL927">
        <f t="shared" si="303"/>
        <v>2.6187223590000004</v>
      </c>
      <c r="AM927">
        <f t="shared" si="304"/>
        <v>3.9324825105389998</v>
      </c>
      <c r="AN927">
        <f t="shared" si="305"/>
        <v>-3.8541509832259173</v>
      </c>
      <c r="AO927">
        <f t="shared" si="306"/>
        <v>2.8183809534716584</v>
      </c>
      <c r="AP927">
        <f t="shared" si="307"/>
        <v>-1.5275542802294322</v>
      </c>
      <c r="AQ927">
        <f t="shared" si="308"/>
        <v>0.61331580813209252</v>
      </c>
      <c r="AR927">
        <f t="shared" si="309"/>
        <v>-0.15482030127982452</v>
      </c>
      <c r="AS927">
        <f t="shared" si="310"/>
        <v>1.7329836799930599E-2</v>
      </c>
      <c r="BJ927">
        <f t="shared" si="311"/>
        <v>1.2716149999999999</v>
      </c>
      <c r="BK927">
        <f t="shared" si="312"/>
        <v>1.650092895</v>
      </c>
      <c r="BL927">
        <f t="shared" si="313"/>
        <v>1.8802233434159996</v>
      </c>
      <c r="BM927">
        <f t="shared" si="314"/>
        <v>-0.24789463162166342</v>
      </c>
      <c r="BN927">
        <f t="shared" si="315"/>
        <v>1.0386429052616716E-3</v>
      </c>
    </row>
    <row r="928" spans="1:66" ht="15">
      <c r="A928" s="32">
        <v>7</v>
      </c>
      <c r="B928" s="33">
        <f t="shared" ca="1" si="295"/>
        <v>1413.8919076794211</v>
      </c>
      <c r="C928">
        <f t="shared" si="296"/>
        <v>1382</v>
      </c>
      <c r="D928">
        <f t="shared" ca="1" si="300"/>
        <v>6.9946612421180738</v>
      </c>
      <c r="E928">
        <f t="shared" ca="1" si="297"/>
        <v>7.0006470162123069</v>
      </c>
      <c r="F928">
        <f t="shared" ca="1" si="298"/>
        <v>1413</v>
      </c>
      <c r="G928">
        <f t="shared" ca="1" si="299"/>
        <v>1414</v>
      </c>
      <c r="M928" s="280">
        <v>958</v>
      </c>
      <c r="N928" s="280">
        <f t="shared" si="301"/>
        <v>4.3772942708545717</v>
      </c>
      <c r="AK928">
        <f t="shared" si="302"/>
        <v>-9.1941659999999995E-2</v>
      </c>
      <c r="AL928">
        <f t="shared" si="303"/>
        <v>2.6214587460000001</v>
      </c>
      <c r="AM928">
        <f t="shared" si="304"/>
        <v>3.9407051586039996</v>
      </c>
      <c r="AN928">
        <f t="shared" si="305"/>
        <v>-3.8662455904735284</v>
      </c>
      <c r="AO928">
        <f t="shared" si="306"/>
        <v>2.8301794970730101</v>
      </c>
      <c r="AP928">
        <f t="shared" si="307"/>
        <v>-1.5355519291256434</v>
      </c>
      <c r="AQ928">
        <f t="shared" si="308"/>
        <v>0.61717110735165037</v>
      </c>
      <c r="AR928">
        <f t="shared" si="309"/>
        <v>-0.15595629432311572</v>
      </c>
      <c r="AS928">
        <f t="shared" si="310"/>
        <v>1.7475235748198772E-2</v>
      </c>
      <c r="BJ928">
        <f t="shared" si="311"/>
        <v>1.2716149999999999</v>
      </c>
      <c r="BK928">
        <f t="shared" si="312"/>
        <v>1.65181713</v>
      </c>
      <c r="BL928">
        <f t="shared" si="313"/>
        <v>1.8841548077759998</v>
      </c>
      <c r="BM928">
        <f t="shared" si="314"/>
        <v>-0.24867254307902562</v>
      </c>
      <c r="BN928">
        <f t="shared" si="315"/>
        <v>1.0429909596256033E-3</v>
      </c>
    </row>
    <row r="929" spans="1:66" ht="15">
      <c r="A929" s="32">
        <v>7</v>
      </c>
      <c r="B929" s="33">
        <f t="shared" ca="1" si="295"/>
        <v>1413.8919076794211</v>
      </c>
      <c r="C929">
        <f t="shared" si="296"/>
        <v>1382</v>
      </c>
      <c r="D929">
        <f t="shared" ca="1" si="300"/>
        <v>6.9946612421180738</v>
      </c>
      <c r="E929">
        <f t="shared" ca="1" si="297"/>
        <v>7.0006470162123069</v>
      </c>
      <c r="F929">
        <f t="shared" ca="1" si="298"/>
        <v>1413</v>
      </c>
      <c r="G929">
        <f t="shared" ca="1" si="299"/>
        <v>1414</v>
      </c>
      <c r="M929" s="280">
        <v>959</v>
      </c>
      <c r="N929" s="280">
        <f t="shared" si="301"/>
        <v>4.3828252558660541</v>
      </c>
      <c r="AK929">
        <f t="shared" si="302"/>
        <v>-9.1941659999999995E-2</v>
      </c>
      <c r="AL929">
        <f t="shared" si="303"/>
        <v>2.6241951330000002</v>
      </c>
      <c r="AM929">
        <f t="shared" si="304"/>
        <v>3.9489363942909996</v>
      </c>
      <c r="AN929">
        <f t="shared" si="305"/>
        <v>-3.8783654737981514</v>
      </c>
      <c r="AO929">
        <f t="shared" si="306"/>
        <v>2.8420150460048523</v>
      </c>
      <c r="AP929">
        <f t="shared" si="307"/>
        <v>-1.543583040933141</v>
      </c>
      <c r="AQ929">
        <f t="shared" si="308"/>
        <v>0.62104658077001629</v>
      </c>
      <c r="AR929">
        <f t="shared" si="309"/>
        <v>-0.15709942446947125</v>
      </c>
      <c r="AS929">
        <f t="shared" si="310"/>
        <v>1.7621701000950077E-2</v>
      </c>
      <c r="BJ929">
        <f t="shared" si="311"/>
        <v>1.2716149999999999</v>
      </c>
      <c r="BK929">
        <f t="shared" si="312"/>
        <v>1.6535413649999999</v>
      </c>
      <c r="BL929">
        <f t="shared" si="313"/>
        <v>1.8880903781039997</v>
      </c>
      <c r="BM929">
        <f t="shared" si="314"/>
        <v>-0.24945208026507021</v>
      </c>
      <c r="BN929">
        <f t="shared" si="315"/>
        <v>1.0473526513666695E-3</v>
      </c>
    </row>
    <row r="930" spans="1:66" ht="15">
      <c r="A930" s="32">
        <v>7</v>
      </c>
      <c r="B930" s="33">
        <f t="shared" ca="1" si="295"/>
        <v>1413.8919076794211</v>
      </c>
      <c r="C930">
        <f t="shared" si="296"/>
        <v>1382</v>
      </c>
      <c r="D930">
        <f t="shared" ca="1" si="300"/>
        <v>6.9946612421180738</v>
      </c>
      <c r="E930">
        <f t="shared" ca="1" si="297"/>
        <v>7.0006470162123069</v>
      </c>
      <c r="F930">
        <f t="shared" ca="1" si="298"/>
        <v>1413</v>
      </c>
      <c r="G930">
        <f t="shared" ca="1" si="299"/>
        <v>1414</v>
      </c>
      <c r="M930" s="280">
        <v>960</v>
      </c>
      <c r="N930" s="280">
        <f t="shared" si="301"/>
        <v>4.3883571979886566</v>
      </c>
      <c r="AK930">
        <f t="shared" si="302"/>
        <v>-9.1941659999999995E-2</v>
      </c>
      <c r="AL930">
        <f t="shared" si="303"/>
        <v>2.6269315200000003</v>
      </c>
      <c r="AM930">
        <f t="shared" si="304"/>
        <v>3.9571762175999994</v>
      </c>
      <c r="AN930">
        <f t="shared" si="305"/>
        <v>-3.8905106595840007</v>
      </c>
      <c r="AO930">
        <f t="shared" si="306"/>
        <v>2.8538876775628799</v>
      </c>
      <c r="AP930">
        <f t="shared" si="307"/>
        <v>-1.5516477205512194</v>
      </c>
      <c r="AQ930">
        <f t="shared" si="308"/>
        <v>0.62494231275377776</v>
      </c>
      <c r="AR930">
        <f t="shared" si="309"/>
        <v>-0.15824972904672738</v>
      </c>
      <c r="AS930">
        <f t="shared" si="310"/>
        <v>1.7769239253946627E-2</v>
      </c>
      <c r="BJ930">
        <f t="shared" si="311"/>
        <v>1.2716149999999999</v>
      </c>
      <c r="BK930">
        <f t="shared" si="312"/>
        <v>1.6552655999999999</v>
      </c>
      <c r="BL930">
        <f t="shared" si="313"/>
        <v>1.8920300543999997</v>
      </c>
      <c r="BM930">
        <f t="shared" si="314"/>
        <v>-0.25023324487679999</v>
      </c>
      <c r="BN930">
        <f t="shared" si="315"/>
        <v>1.05172800897024E-3</v>
      </c>
    </row>
    <row r="931" spans="1:66" ht="15">
      <c r="A931" s="32">
        <v>7</v>
      </c>
      <c r="B931" s="33">
        <f t="shared" ca="1" si="295"/>
        <v>1413.8919076794211</v>
      </c>
      <c r="C931">
        <f t="shared" si="296"/>
        <v>1382</v>
      </c>
      <c r="D931">
        <f t="shared" ca="1" si="300"/>
        <v>6.9946612421180738</v>
      </c>
      <c r="E931">
        <f t="shared" ca="1" si="297"/>
        <v>7.0006470162123069</v>
      </c>
      <c r="F931">
        <f t="shared" ca="1" si="298"/>
        <v>1413</v>
      </c>
      <c r="G931">
        <f t="shared" ca="1" si="299"/>
        <v>1414</v>
      </c>
      <c r="M931" s="280">
        <v>961</v>
      </c>
      <c r="N931" s="280">
        <f t="shared" si="301"/>
        <v>4.3938900969740393</v>
      </c>
      <c r="AK931">
        <f t="shared" si="302"/>
        <v>-9.1941659999999995E-2</v>
      </c>
      <c r="AL931">
        <f t="shared" si="303"/>
        <v>2.6296679070000004</v>
      </c>
      <c r="AM931">
        <f t="shared" si="304"/>
        <v>3.9654246285309998</v>
      </c>
      <c r="AN931">
        <f t="shared" si="305"/>
        <v>-3.9026811742152896</v>
      </c>
      <c r="AO931">
        <f t="shared" si="306"/>
        <v>2.8657974691234291</v>
      </c>
      <c r="AP931">
        <f t="shared" si="307"/>
        <v>-1.5597460730981687</v>
      </c>
      <c r="AQ931">
        <f t="shared" si="308"/>
        <v>0.6288583879338564</v>
      </c>
      <c r="AR931">
        <f t="shared" si="309"/>
        <v>-0.15940724553874022</v>
      </c>
      <c r="AS931">
        <f t="shared" si="310"/>
        <v>1.7917857237951793E-2</v>
      </c>
      <c r="BJ931">
        <f t="shared" si="311"/>
        <v>1.2716149999999999</v>
      </c>
      <c r="BK931">
        <f t="shared" si="312"/>
        <v>1.6569898349999999</v>
      </c>
      <c r="BL931">
        <f t="shared" si="313"/>
        <v>1.8959738366639998</v>
      </c>
      <c r="BM931">
        <f t="shared" si="314"/>
        <v>-0.2510160386112178</v>
      </c>
      <c r="BN931">
        <f t="shared" si="315"/>
        <v>1.0561170609514042E-3</v>
      </c>
    </row>
    <row r="932" spans="1:66" ht="15">
      <c r="A932" s="32">
        <v>7</v>
      </c>
      <c r="B932" s="33">
        <f t="shared" ca="1" si="295"/>
        <v>1413.8919076794211</v>
      </c>
      <c r="C932">
        <f t="shared" si="296"/>
        <v>1382</v>
      </c>
      <c r="D932">
        <f t="shared" ca="1" si="300"/>
        <v>6.9946612421180738</v>
      </c>
      <c r="E932">
        <f t="shared" ca="1" si="297"/>
        <v>7.0006470162123069</v>
      </c>
      <c r="F932">
        <f t="shared" ca="1" si="298"/>
        <v>1413</v>
      </c>
      <c r="G932">
        <f t="shared" ca="1" si="299"/>
        <v>1414</v>
      </c>
      <c r="M932" s="280">
        <v>962</v>
      </c>
      <c r="N932" s="280">
        <f t="shared" si="301"/>
        <v>4.3994239525788021</v>
      </c>
      <c r="AK932">
        <f t="shared" si="302"/>
        <v>-9.1941659999999995E-2</v>
      </c>
      <c r="AL932">
        <f t="shared" si="303"/>
        <v>2.6324042940000001</v>
      </c>
      <c r="AM932">
        <f t="shared" si="304"/>
        <v>3.9736816270839994</v>
      </c>
      <c r="AN932">
        <f t="shared" si="305"/>
        <v>-3.9148770440762326</v>
      </c>
      <c r="AO932">
        <f t="shared" si="306"/>
        <v>2.8777444981434792</v>
      </c>
      <c r="AP932">
        <f t="shared" si="307"/>
        <v>-1.567878203911504</v>
      </c>
      <c r="AQ932">
        <f t="shared" si="308"/>
        <v>0.63279489120605847</v>
      </c>
      <c r="AR932">
        <f t="shared" si="309"/>
        <v>-0.16057201158587436</v>
      </c>
      <c r="AS932">
        <f t="shared" si="310"/>
        <v>1.8067561718876426E-2</v>
      </c>
      <c r="BJ932">
        <f t="shared" si="311"/>
        <v>1.2716149999999999</v>
      </c>
      <c r="BK932">
        <f t="shared" si="312"/>
        <v>1.65871407</v>
      </c>
      <c r="BL932">
        <f t="shared" si="313"/>
        <v>1.8999217248959996</v>
      </c>
      <c r="BM932">
        <f t="shared" si="314"/>
        <v>-0.25180046316532639</v>
      </c>
      <c r="BN932">
        <f t="shared" si="315"/>
        <v>1.060519835854969E-3</v>
      </c>
    </row>
    <row r="933" spans="1:66" ht="15">
      <c r="A933" s="32">
        <v>7</v>
      </c>
      <c r="B933" s="33">
        <f t="shared" ca="1" si="295"/>
        <v>1413.8919076794211</v>
      </c>
      <c r="C933">
        <f t="shared" si="296"/>
        <v>1382</v>
      </c>
      <c r="D933">
        <f t="shared" ca="1" si="300"/>
        <v>6.9946612421180738</v>
      </c>
      <c r="E933">
        <f t="shared" ca="1" si="297"/>
        <v>7.0006470162123069</v>
      </c>
      <c r="F933">
        <f t="shared" ca="1" si="298"/>
        <v>1413</v>
      </c>
      <c r="G933">
        <f t="shared" ca="1" si="299"/>
        <v>1414</v>
      </c>
      <c r="M933" s="280">
        <v>963</v>
      </c>
      <c r="N933" s="280">
        <f t="shared" si="301"/>
        <v>4.4049587645644763</v>
      </c>
      <c r="AK933">
        <f t="shared" si="302"/>
        <v>-9.1941659999999995E-2</v>
      </c>
      <c r="AL933">
        <f t="shared" si="303"/>
        <v>2.6351406810000002</v>
      </c>
      <c r="AM933">
        <f t="shared" si="304"/>
        <v>3.9819472132589997</v>
      </c>
      <c r="AN933">
        <f t="shared" si="305"/>
        <v>-3.9270982955510436</v>
      </c>
      <c r="AO933">
        <f t="shared" si="306"/>
        <v>2.8897288421606517</v>
      </c>
      <c r="AP933">
        <f t="shared" si="307"/>
        <v>-1.5760442185481933</v>
      </c>
      <c r="AQ933">
        <f t="shared" si="308"/>
        <v>0.63675190773162826</v>
      </c>
      <c r="AR933">
        <f t="shared" si="309"/>
        <v>-0.16174406498549251</v>
      </c>
      <c r="AS933">
        <f t="shared" si="310"/>
        <v>1.8218359497925524E-2</v>
      </c>
      <c r="BJ933">
        <f t="shared" si="311"/>
        <v>1.2716149999999999</v>
      </c>
      <c r="BK933">
        <f t="shared" si="312"/>
        <v>1.660438305</v>
      </c>
      <c r="BL933">
        <f t="shared" si="313"/>
        <v>1.9038737190959996</v>
      </c>
      <c r="BM933">
        <f t="shared" si="314"/>
        <v>-0.2525865202361286</v>
      </c>
      <c r="BN933">
        <f t="shared" si="315"/>
        <v>1.0649363622554609E-3</v>
      </c>
    </row>
    <row r="934" spans="1:66" ht="15">
      <c r="A934" s="32">
        <v>7</v>
      </c>
      <c r="B934" s="33">
        <f t="shared" ca="1" si="295"/>
        <v>1413.8919076794211</v>
      </c>
      <c r="C934">
        <f t="shared" si="296"/>
        <v>1382</v>
      </c>
      <c r="D934">
        <f t="shared" ca="1" si="300"/>
        <v>6.9946612421180738</v>
      </c>
      <c r="E934">
        <f t="shared" ca="1" si="297"/>
        <v>7.0006470162123069</v>
      </c>
      <c r="F934">
        <f t="shared" ca="1" si="298"/>
        <v>1413</v>
      </c>
      <c r="G934">
        <f t="shared" ca="1" si="299"/>
        <v>1414</v>
      </c>
      <c r="M934" s="280">
        <v>964</v>
      </c>
      <c r="N934" s="280">
        <f t="shared" si="301"/>
        <v>4.4104945326974851</v>
      </c>
      <c r="AK934">
        <f t="shared" si="302"/>
        <v>-9.1941659999999995E-2</v>
      </c>
      <c r="AL934">
        <f t="shared" si="303"/>
        <v>2.6378770680000003</v>
      </c>
      <c r="AM934">
        <f t="shared" si="304"/>
        <v>3.9902213870559997</v>
      </c>
      <c r="AN934">
        <f t="shared" si="305"/>
        <v>-3.9393449550239366</v>
      </c>
      <c r="AO934">
        <f t="shared" si="306"/>
        <v>2.9017505787932101</v>
      </c>
      <c r="AP934">
        <f t="shared" si="307"/>
        <v>-1.5842442227848863</v>
      </c>
      <c r="AQ934">
        <f t="shared" si="308"/>
        <v>0.64072952293779928</v>
      </c>
      <c r="AR934">
        <f t="shared" si="309"/>
        <v>-0.16292344369244594</v>
      </c>
      <c r="AS934">
        <f t="shared" si="310"/>
        <v>1.8370257411745368E-2</v>
      </c>
      <c r="BJ934">
        <f t="shared" si="311"/>
        <v>1.2716149999999999</v>
      </c>
      <c r="BK934">
        <f t="shared" si="312"/>
        <v>1.66216254</v>
      </c>
      <c r="BL934">
        <f t="shared" si="313"/>
        <v>1.9078298192639997</v>
      </c>
      <c r="BM934">
        <f t="shared" si="314"/>
        <v>-0.25337421152062722</v>
      </c>
      <c r="BN934">
        <f t="shared" si="315"/>
        <v>1.069366668757125E-3</v>
      </c>
    </row>
    <row r="935" spans="1:66" ht="15">
      <c r="A935" s="32">
        <v>7</v>
      </c>
      <c r="B935" s="33">
        <f t="shared" ca="1" si="295"/>
        <v>1413.8919076794211</v>
      </c>
      <c r="C935">
        <f t="shared" si="296"/>
        <v>1382</v>
      </c>
      <c r="D935">
        <f t="shared" ca="1" si="300"/>
        <v>6.9946612421180738</v>
      </c>
      <c r="E935">
        <f t="shared" ca="1" si="297"/>
        <v>7.0006470162123069</v>
      </c>
      <c r="F935">
        <f t="shared" ca="1" si="298"/>
        <v>1413</v>
      </c>
      <c r="G935">
        <f t="shared" ca="1" si="299"/>
        <v>1414</v>
      </c>
      <c r="M935" s="280">
        <v>965</v>
      </c>
      <c r="N935" s="280">
        <f t="shared" si="301"/>
        <v>4.4160312567491475</v>
      </c>
      <c r="AK935">
        <f t="shared" si="302"/>
        <v>-9.1941659999999995E-2</v>
      </c>
      <c r="AL935">
        <f t="shared" si="303"/>
        <v>2.6406134550000004</v>
      </c>
      <c r="AM935">
        <f t="shared" si="304"/>
        <v>3.9985041484749995</v>
      </c>
      <c r="AN935">
        <f t="shared" si="305"/>
        <v>-3.9516170488791253</v>
      </c>
      <c r="AO935">
        <f t="shared" si="306"/>
        <v>2.9138097857400611</v>
      </c>
      <c r="AP935">
        <f t="shared" si="307"/>
        <v>-1.5924783226181423</v>
      </c>
      <c r="AQ935">
        <f t="shared" si="308"/>
        <v>0.64472782251834881</v>
      </c>
      <c r="AR935">
        <f t="shared" si="309"/>
        <v>-0.16411018581956627</v>
      </c>
      <c r="AS935">
        <f t="shared" si="310"/>
        <v>1.8523262332571129E-2</v>
      </c>
      <c r="BJ935">
        <f t="shared" si="311"/>
        <v>1.2716149999999999</v>
      </c>
      <c r="BK935">
        <f t="shared" si="312"/>
        <v>1.6638867749999999</v>
      </c>
      <c r="BL935">
        <f t="shared" si="313"/>
        <v>1.9117900253999998</v>
      </c>
      <c r="BM935">
        <f t="shared" si="314"/>
        <v>-0.25416353871582503</v>
      </c>
      <c r="BN935">
        <f t="shared" si="315"/>
        <v>1.0738107839939244E-3</v>
      </c>
    </row>
    <row r="936" spans="1:66" ht="15">
      <c r="A936" s="32">
        <v>7</v>
      </c>
      <c r="B936" s="33">
        <f t="shared" ca="1" si="295"/>
        <v>1413.8919076794211</v>
      </c>
      <c r="C936">
        <f t="shared" si="296"/>
        <v>1382</v>
      </c>
      <c r="D936">
        <f t="shared" ca="1" si="300"/>
        <v>6.9946612421180738</v>
      </c>
      <c r="E936">
        <f t="shared" ca="1" si="297"/>
        <v>7.0006470162123069</v>
      </c>
      <c r="F936">
        <f t="shared" ca="1" si="298"/>
        <v>1413</v>
      </c>
      <c r="G936">
        <f t="shared" ca="1" si="299"/>
        <v>1414</v>
      </c>
      <c r="M936" s="280">
        <v>966</v>
      </c>
      <c r="N936" s="280">
        <f t="shared" si="301"/>
        <v>4.4215689364956372</v>
      </c>
      <c r="AK936">
        <f t="shared" si="302"/>
        <v>-9.1941659999999995E-2</v>
      </c>
      <c r="AL936">
        <f t="shared" si="303"/>
        <v>2.6433498420000001</v>
      </c>
      <c r="AM936">
        <f t="shared" si="304"/>
        <v>4.0067954975159994</v>
      </c>
      <c r="AN936">
        <f t="shared" si="305"/>
        <v>-3.9639146035008244</v>
      </c>
      <c r="AO936">
        <f t="shared" si="306"/>
        <v>2.925906540780753</v>
      </c>
      <c r="AP936">
        <f t="shared" si="307"/>
        <v>-1.6007466242646584</v>
      </c>
      <c r="AQ936">
        <f t="shared" si="308"/>
        <v>0.64874689243415118</v>
      </c>
      <c r="AR936">
        <f t="shared" si="309"/>
        <v>-0.16530432963815811</v>
      </c>
      <c r="AS936">
        <f t="shared" si="310"/>
        <v>1.8677381168374911E-2</v>
      </c>
      <c r="BJ936">
        <f t="shared" si="311"/>
        <v>1.2716149999999999</v>
      </c>
      <c r="BK936">
        <f t="shared" si="312"/>
        <v>1.6656110099999999</v>
      </c>
      <c r="BL936">
        <f t="shared" si="313"/>
        <v>1.9157543375039996</v>
      </c>
      <c r="BM936">
        <f t="shared" si="314"/>
        <v>-0.25495450351872484</v>
      </c>
      <c r="BN936">
        <f t="shared" si="315"/>
        <v>1.0782687366295417E-3</v>
      </c>
    </row>
    <row r="937" spans="1:66" ht="15">
      <c r="A937" s="32">
        <v>7</v>
      </c>
      <c r="B937" s="33">
        <f t="shared" ca="1" si="295"/>
        <v>1413.8919076794211</v>
      </c>
      <c r="C937">
        <f t="shared" si="296"/>
        <v>1382</v>
      </c>
      <c r="D937">
        <f t="shared" ca="1" si="300"/>
        <v>6.9946612421180738</v>
      </c>
      <c r="E937">
        <f t="shared" ca="1" si="297"/>
        <v>7.0006470162123069</v>
      </c>
      <c r="F937">
        <f t="shared" ca="1" si="298"/>
        <v>1413</v>
      </c>
      <c r="G937">
        <f t="shared" ca="1" si="299"/>
        <v>1414</v>
      </c>
      <c r="M937" s="280">
        <v>967</v>
      </c>
      <c r="N937" s="280">
        <f t="shared" si="301"/>
        <v>4.4271075717179844</v>
      </c>
      <c r="AK937">
        <f t="shared" si="302"/>
        <v>-9.1941659999999995E-2</v>
      </c>
      <c r="AL937">
        <f t="shared" si="303"/>
        <v>2.6460862290000002</v>
      </c>
      <c r="AM937">
        <f t="shared" si="304"/>
        <v>4.0150954341789999</v>
      </c>
      <c r="AN937">
        <f t="shared" si="305"/>
        <v>-3.9762376452732475</v>
      </c>
      <c r="AO937">
        <f t="shared" si="306"/>
        <v>2.9380409217754759</v>
      </c>
      <c r="AP937">
        <f t="shared" si="307"/>
        <v>-1.6090492341614986</v>
      </c>
      <c r="AQ937">
        <f t="shared" si="308"/>
        <v>0.65278681891373247</v>
      </c>
      <c r="AR937">
        <f t="shared" si="309"/>
        <v>-0.16650591357849273</v>
      </c>
      <c r="AS937">
        <f t="shared" si="310"/>
        <v>1.8832620863014262E-2</v>
      </c>
      <c r="BJ937">
        <f t="shared" si="311"/>
        <v>1.2716149999999999</v>
      </c>
      <c r="BK937">
        <f t="shared" si="312"/>
        <v>1.6673352449999999</v>
      </c>
      <c r="BL937">
        <f t="shared" si="313"/>
        <v>1.9197227555759997</v>
      </c>
      <c r="BM937">
        <f t="shared" si="314"/>
        <v>-0.25574710762632941</v>
      </c>
      <c r="BN937">
        <f t="shared" si="315"/>
        <v>1.0827405553573779E-3</v>
      </c>
    </row>
    <row r="938" spans="1:66" ht="15">
      <c r="A938" s="32">
        <v>7</v>
      </c>
      <c r="B938" s="33">
        <f t="shared" ca="1" si="295"/>
        <v>1413.8919076794211</v>
      </c>
      <c r="C938">
        <f t="shared" si="296"/>
        <v>1382</v>
      </c>
      <c r="D938">
        <f t="shared" ca="1" si="300"/>
        <v>6.9946612421180738</v>
      </c>
      <c r="E938">
        <f t="shared" ca="1" si="297"/>
        <v>7.0006470162123069</v>
      </c>
      <c r="F938">
        <f t="shared" ca="1" si="298"/>
        <v>1413</v>
      </c>
      <c r="G938">
        <f t="shared" ca="1" si="299"/>
        <v>1414</v>
      </c>
      <c r="M938" s="280">
        <v>968</v>
      </c>
      <c r="N938" s="280">
        <f t="shared" si="301"/>
        <v>4.4326471622020369</v>
      </c>
      <c r="AK938">
        <f t="shared" si="302"/>
        <v>-9.1941659999999995E-2</v>
      </c>
      <c r="AL938">
        <f t="shared" si="303"/>
        <v>2.6488226160000004</v>
      </c>
      <c r="AM938">
        <f t="shared" si="304"/>
        <v>4.0234039584639998</v>
      </c>
      <c r="AN938">
        <f t="shared" si="305"/>
        <v>-3.9885862005806088</v>
      </c>
      <c r="AO938">
        <f t="shared" si="306"/>
        <v>2.9502130066650643</v>
      </c>
      <c r="AP938">
        <f t="shared" si="307"/>
        <v>-1.6173862589663215</v>
      </c>
      <c r="AQ938">
        <f t="shared" si="308"/>
        <v>0.65684768845382502</v>
      </c>
      <c r="AR938">
        <f t="shared" si="309"/>
        <v>-0.16771497623030268</v>
      </c>
      <c r="AS938">
        <f t="shared" si="310"/>
        <v>1.898898839638118E-2</v>
      </c>
      <c r="BJ938">
        <f t="shared" si="311"/>
        <v>1.2716149999999999</v>
      </c>
      <c r="BK938">
        <f t="shared" si="312"/>
        <v>1.66905948</v>
      </c>
      <c r="BL938">
        <f t="shared" si="313"/>
        <v>1.9236952796159996</v>
      </c>
      <c r="BM938">
        <f t="shared" si="314"/>
        <v>-0.2565413527356416</v>
      </c>
      <c r="BN938">
        <f t="shared" si="315"/>
        <v>1.0872262689005528E-3</v>
      </c>
    </row>
    <row r="939" spans="1:66" ht="15">
      <c r="A939" s="32">
        <v>7</v>
      </c>
      <c r="B939" s="33">
        <f t="shared" ca="1" si="295"/>
        <v>1413.8919076794211</v>
      </c>
      <c r="C939">
        <f t="shared" si="296"/>
        <v>1382</v>
      </c>
      <c r="D939">
        <f t="shared" ca="1" si="300"/>
        <v>6.9946612421180738</v>
      </c>
      <c r="E939">
        <f t="shared" ca="1" si="297"/>
        <v>7.0006470162123069</v>
      </c>
      <c r="F939">
        <f t="shared" ca="1" si="298"/>
        <v>1413</v>
      </c>
      <c r="G939">
        <f t="shared" ca="1" si="299"/>
        <v>1414</v>
      </c>
      <c r="M939" s="280">
        <v>969</v>
      </c>
      <c r="N939" s="280">
        <f t="shared" si="301"/>
        <v>4.4381877077384599</v>
      </c>
      <c r="AK939">
        <f t="shared" si="302"/>
        <v>-9.1941659999999995E-2</v>
      </c>
      <c r="AL939">
        <f t="shared" si="303"/>
        <v>2.6515590030000005</v>
      </c>
      <c r="AM939">
        <f t="shared" si="304"/>
        <v>4.0317210703709998</v>
      </c>
      <c r="AN939">
        <f t="shared" si="305"/>
        <v>-4.000960295807122</v>
      </c>
      <c r="AO939">
        <f t="shared" si="306"/>
        <v>2.962422873470993</v>
      </c>
      <c r="AP939">
        <f t="shared" si="307"/>
        <v>-1.625757805557609</v>
      </c>
      <c r="AQ939">
        <f t="shared" si="308"/>
        <v>0.66092958781992361</v>
      </c>
      <c r="AR939">
        <f t="shared" si="309"/>
        <v>-0.16893155634327775</v>
      </c>
      <c r="AS939">
        <f t="shared" si="310"/>
        <v>1.9146490784551527E-2</v>
      </c>
      <c r="BJ939">
        <f t="shared" si="311"/>
        <v>1.2716149999999999</v>
      </c>
      <c r="BK939">
        <f t="shared" si="312"/>
        <v>1.670783715</v>
      </c>
      <c r="BL939">
        <f t="shared" si="313"/>
        <v>1.9276719096239996</v>
      </c>
      <c r="BM939">
        <f t="shared" si="314"/>
        <v>-0.25733724054366419</v>
      </c>
      <c r="BN939">
        <f t="shared" si="315"/>
        <v>1.0917259060119044E-3</v>
      </c>
    </row>
    <row r="940" spans="1:66" ht="15">
      <c r="A940" s="32">
        <v>7</v>
      </c>
      <c r="B940" s="33">
        <f t="shared" ca="1" si="295"/>
        <v>1413.8919076794211</v>
      </c>
      <c r="C940">
        <f t="shared" si="296"/>
        <v>1382</v>
      </c>
      <c r="D940">
        <f t="shared" ca="1" si="300"/>
        <v>6.9946612421180738</v>
      </c>
      <c r="E940">
        <f t="shared" ca="1" si="297"/>
        <v>7.0006470162123069</v>
      </c>
      <c r="F940">
        <f t="shared" ca="1" si="298"/>
        <v>1413</v>
      </c>
      <c r="G940">
        <f t="shared" ca="1" si="299"/>
        <v>1414</v>
      </c>
      <c r="M940" s="280">
        <v>970</v>
      </c>
      <c r="N940" s="280">
        <f t="shared" si="301"/>
        <v>4.443729208122698</v>
      </c>
      <c r="AK940">
        <f t="shared" si="302"/>
        <v>-9.1941659999999995E-2</v>
      </c>
      <c r="AL940">
        <f t="shared" si="303"/>
        <v>2.6542953900000001</v>
      </c>
      <c r="AM940">
        <f t="shared" si="304"/>
        <v>4.0400467699</v>
      </c>
      <c r="AN940">
        <f t="shared" si="305"/>
        <v>-4.0133599573370002</v>
      </c>
      <c r="AO940">
        <f t="shared" si="306"/>
        <v>2.9746706002953798</v>
      </c>
      <c r="AP940">
        <f t="shared" si="307"/>
        <v>-1.6341639810348947</v>
      </c>
      <c r="AQ940">
        <f t="shared" si="308"/>
        <v>0.66503260404684106</v>
      </c>
      <c r="AR940">
        <f t="shared" si="309"/>
        <v>-0.17015569282756149</v>
      </c>
      <c r="AS940">
        <f t="shared" si="310"/>
        <v>1.9305135079934949E-2</v>
      </c>
      <c r="BJ940">
        <f t="shared" si="311"/>
        <v>1.2716149999999999</v>
      </c>
      <c r="BK940">
        <f t="shared" si="312"/>
        <v>1.67250795</v>
      </c>
      <c r="BL940">
        <f t="shared" si="313"/>
        <v>1.9316526455999996</v>
      </c>
      <c r="BM940">
        <f t="shared" si="314"/>
        <v>-0.25813477274739999</v>
      </c>
      <c r="BN940">
        <f t="shared" si="315"/>
        <v>1.0962394954739901E-3</v>
      </c>
    </row>
    <row r="941" spans="1:66" ht="15">
      <c r="A941" s="32">
        <v>7</v>
      </c>
      <c r="B941" s="33">
        <f t="shared" ca="1" si="295"/>
        <v>1413.8919076794211</v>
      </c>
      <c r="C941">
        <f t="shared" si="296"/>
        <v>1382</v>
      </c>
      <c r="D941">
        <f t="shared" ca="1" si="300"/>
        <v>6.9946612421180738</v>
      </c>
      <c r="E941">
        <f t="shared" ca="1" si="297"/>
        <v>7.0006470162123069</v>
      </c>
      <c r="F941">
        <f t="shared" ca="1" si="298"/>
        <v>1413</v>
      </c>
      <c r="G941">
        <f t="shared" ca="1" si="299"/>
        <v>1414</v>
      </c>
      <c r="M941" s="280">
        <v>971</v>
      </c>
      <c r="N941" s="280">
        <f t="shared" si="301"/>
        <v>4.4492716631549758</v>
      </c>
      <c r="AK941">
        <f t="shared" si="302"/>
        <v>-9.1941659999999995E-2</v>
      </c>
      <c r="AL941">
        <f t="shared" si="303"/>
        <v>2.6570317770000003</v>
      </c>
      <c r="AM941">
        <f t="shared" si="304"/>
        <v>4.0483810570509995</v>
      </c>
      <c r="AN941">
        <f t="shared" si="305"/>
        <v>-4.0257852115544592</v>
      </c>
      <c r="AO941">
        <f t="shared" si="306"/>
        <v>2.9869562653209853</v>
      </c>
      <c r="AP941">
        <f t="shared" si="307"/>
        <v>-1.6426048927189916</v>
      </c>
      <c r="AQ941">
        <f t="shared" si="308"/>
        <v>0.6691568244392655</v>
      </c>
      <c r="AR941">
        <f t="shared" si="309"/>
        <v>-0.17138742475424906</v>
      </c>
      <c r="AS941">
        <f t="shared" si="310"/>
        <v>1.9464928371425248E-2</v>
      </c>
      <c r="BJ941">
        <f t="shared" si="311"/>
        <v>1.2716149999999999</v>
      </c>
      <c r="BK941">
        <f t="shared" si="312"/>
        <v>1.6742321849999999</v>
      </c>
      <c r="BL941">
        <f t="shared" si="313"/>
        <v>1.9356374875439997</v>
      </c>
      <c r="BM941">
        <f t="shared" si="314"/>
        <v>-0.25893395104385181</v>
      </c>
      <c r="BN941">
        <f t="shared" si="315"/>
        <v>1.1007670660990855E-3</v>
      </c>
    </row>
    <row r="942" spans="1:66" ht="15">
      <c r="A942" s="32">
        <v>7</v>
      </c>
      <c r="B942" s="33">
        <f t="shared" ca="1" si="295"/>
        <v>1413.8919076794211</v>
      </c>
      <c r="C942">
        <f t="shared" si="296"/>
        <v>1382</v>
      </c>
      <c r="D942">
        <f t="shared" ca="1" si="300"/>
        <v>6.9946612421180738</v>
      </c>
      <c r="E942">
        <f t="shared" ca="1" si="297"/>
        <v>7.0006470162123069</v>
      </c>
      <c r="F942">
        <f t="shared" ca="1" si="298"/>
        <v>1413</v>
      </c>
      <c r="G942">
        <f t="shared" ca="1" si="299"/>
        <v>1414</v>
      </c>
      <c r="M942" s="280">
        <v>972</v>
      </c>
      <c r="N942" s="280">
        <f t="shared" si="301"/>
        <v>4.4548150726402609</v>
      </c>
      <c r="AK942">
        <f t="shared" si="302"/>
        <v>-9.1941659999999995E-2</v>
      </c>
      <c r="AL942">
        <f t="shared" si="303"/>
        <v>2.6597681640000004</v>
      </c>
      <c r="AM942">
        <f t="shared" si="304"/>
        <v>4.0567239318239992</v>
      </c>
      <c r="AN942">
        <f t="shared" si="305"/>
        <v>-4.0382360848437129</v>
      </c>
      <c r="AO942">
        <f t="shared" si="306"/>
        <v>2.9992799468112121</v>
      </c>
      <c r="AP942">
        <f t="shared" si="307"/>
        <v>-1.6510806481522213</v>
      </c>
      <c r="AQ942">
        <f t="shared" si="308"/>
        <v>0.67330233657231753</v>
      </c>
      <c r="AR942">
        <f t="shared" si="309"/>
        <v>-0.17262679135588624</v>
      </c>
      <c r="AS942">
        <f t="shared" si="310"/>
        <v>1.9625877784551219E-2</v>
      </c>
      <c r="BJ942">
        <f t="shared" si="311"/>
        <v>1.2716149999999999</v>
      </c>
      <c r="BK942">
        <f t="shared" si="312"/>
        <v>1.6759564199999999</v>
      </c>
      <c r="BL942">
        <f t="shared" si="313"/>
        <v>1.9396264354559996</v>
      </c>
      <c r="BM942">
        <f t="shared" si="314"/>
        <v>-0.25973477713002241</v>
      </c>
      <c r="BN942">
        <f t="shared" si="315"/>
        <v>1.1053086467291851E-3</v>
      </c>
    </row>
    <row r="943" spans="1:66" ht="15">
      <c r="A943" s="32">
        <v>7</v>
      </c>
      <c r="B943" s="33">
        <f t="shared" ca="1" si="295"/>
        <v>1413.8919076794211</v>
      </c>
      <c r="C943">
        <f t="shared" si="296"/>
        <v>1382</v>
      </c>
      <c r="D943">
        <f t="shared" ca="1" si="300"/>
        <v>6.9946612421180738</v>
      </c>
      <c r="E943">
        <f t="shared" ca="1" si="297"/>
        <v>7.0006470162123069</v>
      </c>
      <c r="F943">
        <f t="shared" ca="1" si="298"/>
        <v>1413</v>
      </c>
      <c r="G943">
        <f t="shared" ca="1" si="299"/>
        <v>1414</v>
      </c>
      <c r="M943" s="280">
        <v>973</v>
      </c>
      <c r="N943" s="280">
        <f t="shared" si="301"/>
        <v>4.4603594363882575</v>
      </c>
      <c r="AK943">
        <f t="shared" si="302"/>
        <v>-9.1941659999999995E-2</v>
      </c>
      <c r="AL943">
        <f t="shared" si="303"/>
        <v>2.6625045510000001</v>
      </c>
      <c r="AM943">
        <f t="shared" si="304"/>
        <v>4.0650753942189999</v>
      </c>
      <c r="AN943">
        <f t="shared" si="305"/>
        <v>-4.0507126035889733</v>
      </c>
      <c r="AO943">
        <f t="shared" si="306"/>
        <v>3.0116417231101051</v>
      </c>
      <c r="AP943">
        <f t="shared" si="307"/>
        <v>-1.6595913550986423</v>
      </c>
      <c r="AQ943">
        <f t="shared" si="308"/>
        <v>0.67746922829210743</v>
      </c>
      <c r="AR943">
        <f t="shared" si="309"/>
        <v>-0.17387383202696893</v>
      </c>
      <c r="AS943">
        <f t="shared" si="310"/>
        <v>1.9787990481627951E-2</v>
      </c>
      <c r="BJ943">
        <f t="shared" si="311"/>
        <v>1.2716149999999999</v>
      </c>
      <c r="BK943">
        <f t="shared" si="312"/>
        <v>1.6776806549999999</v>
      </c>
      <c r="BL943">
        <f t="shared" si="313"/>
        <v>1.9436194893359997</v>
      </c>
      <c r="BM943">
        <f t="shared" si="314"/>
        <v>-0.26053725270291461</v>
      </c>
      <c r="BN943">
        <f t="shared" si="315"/>
        <v>1.1098642662360021E-3</v>
      </c>
    </row>
    <row r="944" spans="1:66" ht="15">
      <c r="A944" s="32">
        <v>7</v>
      </c>
      <c r="B944" s="33">
        <f t="shared" ca="1" si="295"/>
        <v>1413.8919076794211</v>
      </c>
      <c r="C944">
        <f t="shared" si="296"/>
        <v>1382</v>
      </c>
      <c r="D944">
        <f t="shared" ca="1" si="300"/>
        <v>6.9946612421180738</v>
      </c>
      <c r="E944">
        <f t="shared" ca="1" si="297"/>
        <v>7.0006470162123069</v>
      </c>
      <c r="F944">
        <f t="shared" ca="1" si="298"/>
        <v>1413</v>
      </c>
      <c r="G944">
        <f t="shared" ca="1" si="299"/>
        <v>1414</v>
      </c>
      <c r="M944" s="280">
        <v>974</v>
      </c>
      <c r="N944" s="280">
        <f t="shared" si="301"/>
        <v>4.4659047542133781</v>
      </c>
      <c r="AK944">
        <f t="shared" si="302"/>
        <v>-9.1941659999999995E-2</v>
      </c>
      <c r="AL944">
        <f t="shared" si="303"/>
        <v>2.6652409380000002</v>
      </c>
      <c r="AM944">
        <f t="shared" si="304"/>
        <v>4.0734354442359999</v>
      </c>
      <c r="AN944">
        <f t="shared" si="305"/>
        <v>-4.0632147941744563</v>
      </c>
      <c r="AO944">
        <f t="shared" si="306"/>
        <v>3.0240416726423516</v>
      </c>
      <c r="AP944">
        <f t="shared" si="307"/>
        <v>-1.6681371215442777</v>
      </c>
      <c r="AQ944">
        <f t="shared" si="308"/>
        <v>0.68165758771629481</v>
      </c>
      <c r="AR944">
        <f t="shared" si="309"/>
        <v>-0.17512858632444436</v>
      </c>
      <c r="AS944">
        <f t="shared" si="310"/>
        <v>1.9951273661908613E-2</v>
      </c>
      <c r="BJ944">
        <f t="shared" si="311"/>
        <v>1.2716149999999999</v>
      </c>
      <c r="BK944">
        <f t="shared" si="312"/>
        <v>1.67940489</v>
      </c>
      <c r="BL944">
        <f t="shared" si="313"/>
        <v>1.9476166491839997</v>
      </c>
      <c r="BM944">
        <f t="shared" si="314"/>
        <v>-0.26134137945953123</v>
      </c>
      <c r="BN944">
        <f t="shared" si="315"/>
        <v>1.1144339535209683E-3</v>
      </c>
    </row>
    <row r="945" spans="1:66" ht="15">
      <c r="A945" s="32">
        <v>7</v>
      </c>
      <c r="B945" s="33">
        <f t="shared" ca="1" si="295"/>
        <v>1413.8919076794211</v>
      </c>
      <c r="C945">
        <f t="shared" si="296"/>
        <v>1382</v>
      </c>
      <c r="D945">
        <f t="shared" ca="1" si="300"/>
        <v>6.9946612421180738</v>
      </c>
      <c r="E945">
        <f t="shared" ca="1" si="297"/>
        <v>7.0006470162123069</v>
      </c>
      <c r="F945">
        <f t="shared" ca="1" si="298"/>
        <v>1413</v>
      </c>
      <c r="G945">
        <f t="shared" ca="1" si="299"/>
        <v>1414</v>
      </c>
      <c r="M945" s="280">
        <v>975</v>
      </c>
      <c r="N945" s="280">
        <f t="shared" si="301"/>
        <v>4.4714510259347326</v>
      </c>
      <c r="AK945">
        <f t="shared" si="302"/>
        <v>-9.1941659999999995E-2</v>
      </c>
      <c r="AL945">
        <f t="shared" si="303"/>
        <v>2.6679773250000003</v>
      </c>
      <c r="AM945">
        <f t="shared" si="304"/>
        <v>4.0818040818749992</v>
      </c>
      <c r="AN945">
        <f t="shared" si="305"/>
        <v>-4.0757426829843757</v>
      </c>
      <c r="AO945">
        <f t="shared" si="306"/>
        <v>3.0364798739132812</v>
      </c>
      <c r="AP945">
        <f t="shared" si="307"/>
        <v>-1.676718055697344</v>
      </c>
      <c r="AQ945">
        <f t="shared" si="308"/>
        <v>0.68586750323464674</v>
      </c>
      <c r="AR945">
        <f t="shared" si="309"/>
        <v>-0.17639109396821279</v>
      </c>
      <c r="AS945">
        <f t="shared" si="310"/>
        <v>2.0115734561736688E-2</v>
      </c>
      <c r="BJ945">
        <f t="shared" si="311"/>
        <v>1.2716149999999999</v>
      </c>
      <c r="BK945">
        <f t="shared" si="312"/>
        <v>1.681129125</v>
      </c>
      <c r="BL945">
        <f t="shared" si="313"/>
        <v>1.9516179149999997</v>
      </c>
      <c r="BM945">
        <f t="shared" si="314"/>
        <v>-0.26214715909687503</v>
      </c>
      <c r="BN945">
        <f t="shared" si="315"/>
        <v>1.1190177375152344E-3</v>
      </c>
    </row>
    <row r="946" spans="1:66" ht="15">
      <c r="A946" s="32">
        <v>7</v>
      </c>
      <c r="B946" s="33">
        <f t="shared" ca="1" si="295"/>
        <v>1413.8919076794211</v>
      </c>
      <c r="C946">
        <f t="shared" si="296"/>
        <v>1382</v>
      </c>
      <c r="D946">
        <f t="shared" ca="1" si="300"/>
        <v>6.9946612421180738</v>
      </c>
      <c r="E946">
        <f t="shared" ca="1" si="297"/>
        <v>7.0006470162123069</v>
      </c>
      <c r="F946">
        <f t="shared" ca="1" si="298"/>
        <v>1413</v>
      </c>
      <c r="G946">
        <f t="shared" ca="1" si="299"/>
        <v>1414</v>
      </c>
      <c r="M946" s="280">
        <v>976</v>
      </c>
      <c r="N946" s="280">
        <f t="shared" si="301"/>
        <v>4.4769982513761084</v>
      </c>
      <c r="AK946">
        <f t="shared" si="302"/>
        <v>-9.1941659999999995E-2</v>
      </c>
      <c r="AL946">
        <f t="shared" si="303"/>
        <v>2.6707137120000004</v>
      </c>
      <c r="AM946">
        <f t="shared" si="304"/>
        <v>4.0901813071359996</v>
      </c>
      <c r="AN946">
        <f t="shared" si="305"/>
        <v>-4.0882962964029446</v>
      </c>
      <c r="AO946">
        <f t="shared" si="306"/>
        <v>3.048956405508866</v>
      </c>
      <c r="AP946">
        <f t="shared" si="307"/>
        <v>-1.6853342659884794</v>
      </c>
      <c r="AQ946">
        <f t="shared" si="308"/>
        <v>0.69009906350959738</v>
      </c>
      <c r="AR946">
        <f t="shared" si="309"/>
        <v>-0.17766139484163052</v>
      </c>
      <c r="AS946">
        <f t="shared" si="310"/>
        <v>2.028138045469868E-2</v>
      </c>
      <c r="BJ946">
        <f t="shared" si="311"/>
        <v>1.2716149999999999</v>
      </c>
      <c r="BK946">
        <f t="shared" si="312"/>
        <v>1.68285336</v>
      </c>
      <c r="BL946">
        <f t="shared" si="313"/>
        <v>1.9556232867839995</v>
      </c>
      <c r="BM946">
        <f t="shared" si="314"/>
        <v>-0.26295459331194881</v>
      </c>
      <c r="BN946">
        <f t="shared" si="315"/>
        <v>1.1236156471796696E-3</v>
      </c>
    </row>
    <row r="947" spans="1:66" ht="15">
      <c r="A947" s="32">
        <v>7</v>
      </c>
      <c r="B947" s="33">
        <f t="shared" ref="B947:B1010" ca="1" si="316">(A947-D947)/(E947-D947)*(G947-F947)+F947</f>
        <v>1413.8919076794211</v>
      </c>
      <c r="C947">
        <f t="shared" ref="C947:C1010" si="317">MAX(COUNTIF($N$2:$N$25400,"&lt;"&amp;A947),1)</f>
        <v>1382</v>
      </c>
      <c r="D947">
        <f t="shared" ca="1" si="300"/>
        <v>6.9946612421180738</v>
      </c>
      <c r="E947">
        <f t="shared" ref="E947:E1010" ca="1" si="318">INDIRECT(ADDRESS(C947+2,14))</f>
        <v>7.0006470162123069</v>
      </c>
      <c r="F947">
        <f t="shared" ref="F947:F1010" ca="1" si="319">INDIRECT(ADDRESS(C947+1,13))</f>
        <v>1413</v>
      </c>
      <c r="G947">
        <f t="shared" ref="G947:G1010" ca="1" si="320">INDIRECT(ADDRESS(C947+2,13))</f>
        <v>1414</v>
      </c>
      <c r="M947" s="280">
        <v>977</v>
      </c>
      <c r="N947" s="280">
        <f t="shared" si="301"/>
        <v>4.4825464303659421</v>
      </c>
      <c r="AK947">
        <f t="shared" si="302"/>
        <v>-9.1941659999999995E-2</v>
      </c>
      <c r="AL947">
        <f t="shared" si="303"/>
        <v>2.6734500990000001</v>
      </c>
      <c r="AM947">
        <f t="shared" si="304"/>
        <v>4.0985671200189993</v>
      </c>
      <c r="AN947">
        <f t="shared" si="305"/>
        <v>-4.1008756608143777</v>
      </c>
      <c r="AO947">
        <f t="shared" si="306"/>
        <v>3.0614713460957201</v>
      </c>
      <c r="AP947">
        <f t="shared" si="307"/>
        <v>-1.6939858610709724</v>
      </c>
      <c r="AQ947">
        <f t="shared" si="308"/>
        <v>0.6943523574768089</v>
      </c>
      <c r="AR947">
        <f t="shared" si="309"/>
        <v>-0.17893952899201385</v>
      </c>
      <c r="AS947">
        <f t="shared" si="310"/>
        <v>2.044821865177732E-2</v>
      </c>
      <c r="BJ947">
        <f t="shared" si="311"/>
        <v>1.2716149999999999</v>
      </c>
      <c r="BK947">
        <f t="shared" si="312"/>
        <v>1.6845775949999999</v>
      </c>
      <c r="BL947">
        <f t="shared" si="313"/>
        <v>1.9596327645359997</v>
      </c>
      <c r="BM947">
        <f t="shared" si="314"/>
        <v>-0.26376368380175541</v>
      </c>
      <c r="BN947">
        <f t="shared" si="315"/>
        <v>1.1282277115048616E-3</v>
      </c>
    </row>
    <row r="948" spans="1:66" ht="15">
      <c r="A948" s="32">
        <v>7</v>
      </c>
      <c r="B948" s="33">
        <f t="shared" ca="1" si="316"/>
        <v>1413.8919076794211</v>
      </c>
      <c r="C948">
        <f t="shared" si="317"/>
        <v>1382</v>
      </c>
      <c r="D948">
        <f t="shared" ca="1" si="300"/>
        <v>6.9946612421180738</v>
      </c>
      <c r="E948">
        <f t="shared" ca="1" si="318"/>
        <v>7.0006470162123069</v>
      </c>
      <c r="F948">
        <f t="shared" ca="1" si="319"/>
        <v>1413</v>
      </c>
      <c r="G948">
        <f t="shared" ca="1" si="320"/>
        <v>1414</v>
      </c>
      <c r="M948" s="280">
        <v>978</v>
      </c>
      <c r="N948" s="280">
        <f t="shared" si="301"/>
        <v>4.4880955627373149</v>
      </c>
      <c r="AK948">
        <f t="shared" si="302"/>
        <v>-9.1941659999999995E-2</v>
      </c>
      <c r="AL948">
        <f t="shared" si="303"/>
        <v>2.6761864860000002</v>
      </c>
      <c r="AM948">
        <f t="shared" si="304"/>
        <v>4.106961520524</v>
      </c>
      <c r="AN948">
        <f t="shared" si="305"/>
        <v>-4.1134808026028882</v>
      </c>
      <c r="AO948">
        <f t="shared" si="306"/>
        <v>3.0740247744211011</v>
      </c>
      <c r="AP948">
        <f t="shared" si="307"/>
        <v>-1.7026729498209894</v>
      </c>
      <c r="AQ948">
        <f t="shared" si="308"/>
        <v>0.69862747434573114</v>
      </c>
      <c r="AR948">
        <f t="shared" si="309"/>
        <v>-0.18022553663114413</v>
      </c>
      <c r="AS948">
        <f t="shared" si="310"/>
        <v>2.0616256501505198E-2</v>
      </c>
      <c r="BJ948">
        <f t="shared" si="311"/>
        <v>1.2716149999999999</v>
      </c>
      <c r="BK948">
        <f t="shared" si="312"/>
        <v>1.6863018299999999</v>
      </c>
      <c r="BL948">
        <f t="shared" si="313"/>
        <v>1.9636463482559996</v>
      </c>
      <c r="BM948">
        <f t="shared" si="314"/>
        <v>-0.26457443226329763</v>
      </c>
      <c r="BN948">
        <f t="shared" si="315"/>
        <v>1.1328539595111175E-3</v>
      </c>
    </row>
    <row r="949" spans="1:66" ht="15">
      <c r="A949" s="32">
        <v>7</v>
      </c>
      <c r="B949" s="33">
        <f t="shared" ca="1" si="316"/>
        <v>1413.8919076794211</v>
      </c>
      <c r="C949">
        <f t="shared" si="317"/>
        <v>1382</v>
      </c>
      <c r="D949">
        <f t="shared" ca="1" si="300"/>
        <v>6.9946612421180738</v>
      </c>
      <c r="E949">
        <f t="shared" ca="1" si="318"/>
        <v>7.0006470162123069</v>
      </c>
      <c r="F949">
        <f t="shared" ca="1" si="319"/>
        <v>1413</v>
      </c>
      <c r="G949">
        <f t="shared" ca="1" si="320"/>
        <v>1414</v>
      </c>
      <c r="M949" s="280">
        <v>979</v>
      </c>
      <c r="N949" s="280">
        <f t="shared" si="301"/>
        <v>4.4936456483279192</v>
      </c>
      <c r="AK949">
        <f t="shared" si="302"/>
        <v>-9.1941659999999995E-2</v>
      </c>
      <c r="AL949">
        <f t="shared" si="303"/>
        <v>2.6789228730000003</v>
      </c>
      <c r="AM949">
        <f t="shared" si="304"/>
        <v>4.1153645086509991</v>
      </c>
      <c r="AN949">
        <f t="shared" si="305"/>
        <v>-4.1261117481526917</v>
      </c>
      <c r="AO949">
        <f t="shared" si="306"/>
        <v>3.086616769312907</v>
      </c>
      <c r="AP949">
        <f t="shared" si="307"/>
        <v>-1.7113956413378044</v>
      </c>
      <c r="AQ949">
        <f t="shared" si="308"/>
        <v>0.70292450360016412</v>
      </c>
      <c r="AR949">
        <f t="shared" si="309"/>
        <v>-0.18151945813577369</v>
      </c>
      <c r="AS949">
        <f t="shared" si="310"/>
        <v>2.07855013901189E-2</v>
      </c>
      <c r="BJ949">
        <f t="shared" si="311"/>
        <v>1.2716149999999999</v>
      </c>
      <c r="BK949">
        <f t="shared" si="312"/>
        <v>1.6880260649999999</v>
      </c>
      <c r="BL949">
        <f t="shared" si="313"/>
        <v>1.9676640379439996</v>
      </c>
      <c r="BM949">
        <f t="shared" si="314"/>
        <v>-0.26538684039357824</v>
      </c>
      <c r="BN949">
        <f t="shared" si="315"/>
        <v>1.1374944202484623E-3</v>
      </c>
    </row>
    <row r="950" spans="1:66" ht="15">
      <c r="A950" s="32">
        <v>7</v>
      </c>
      <c r="B950" s="33">
        <f t="shared" ca="1" si="316"/>
        <v>1413.8919076794211</v>
      </c>
      <c r="C950">
        <f t="shared" si="317"/>
        <v>1382</v>
      </c>
      <c r="D950">
        <f t="shared" ca="1" si="300"/>
        <v>6.9946612421180738</v>
      </c>
      <c r="E950">
        <f t="shared" ca="1" si="318"/>
        <v>7.0006470162123069</v>
      </c>
      <c r="F950">
        <f t="shared" ca="1" si="319"/>
        <v>1413</v>
      </c>
      <c r="G950">
        <f t="shared" ca="1" si="320"/>
        <v>1414</v>
      </c>
      <c r="M950" s="280">
        <v>980</v>
      </c>
      <c r="N950" s="280">
        <f t="shared" si="301"/>
        <v>4.4991966869800537</v>
      </c>
      <c r="AK950">
        <f t="shared" si="302"/>
        <v>-9.1941659999999995E-2</v>
      </c>
      <c r="AL950">
        <f t="shared" si="303"/>
        <v>2.6816592600000004</v>
      </c>
      <c r="AM950">
        <f t="shared" si="304"/>
        <v>4.1237760843999993</v>
      </c>
      <c r="AN950">
        <f t="shared" si="305"/>
        <v>-4.1387685238480003</v>
      </c>
      <c r="AO950">
        <f t="shared" si="306"/>
        <v>3.09924740967968</v>
      </c>
      <c r="AP950">
        <f t="shared" si="307"/>
        <v>-1.7201540449440258</v>
      </c>
      <c r="AQ950">
        <f t="shared" si="308"/>
        <v>0.70724353499881887</v>
      </c>
      <c r="AR950">
        <f t="shared" si="309"/>
        <v>-0.18282133404813317</v>
      </c>
      <c r="AS950">
        <f t="shared" si="310"/>
        <v>2.0955960741713634E-2</v>
      </c>
      <c r="BJ950">
        <f t="shared" si="311"/>
        <v>1.2716149999999999</v>
      </c>
      <c r="BK950">
        <f t="shared" si="312"/>
        <v>1.6897503</v>
      </c>
      <c r="BL950">
        <f t="shared" si="313"/>
        <v>1.9716858335999996</v>
      </c>
      <c r="BM950">
        <f t="shared" si="314"/>
        <v>-0.26620090988959999</v>
      </c>
      <c r="BN950">
        <f t="shared" si="315"/>
        <v>1.1421491227966401E-3</v>
      </c>
    </row>
    <row r="951" spans="1:66" ht="15">
      <c r="A951" s="32">
        <v>7</v>
      </c>
      <c r="B951" s="33">
        <f t="shared" ca="1" si="316"/>
        <v>1413.8919076794211</v>
      </c>
      <c r="C951">
        <f t="shared" si="317"/>
        <v>1382</v>
      </c>
      <c r="D951">
        <f t="shared" ca="1" si="300"/>
        <v>6.9946612421180738</v>
      </c>
      <c r="E951">
        <f t="shared" ca="1" si="318"/>
        <v>7.0006470162123069</v>
      </c>
      <c r="F951">
        <f t="shared" ca="1" si="319"/>
        <v>1413</v>
      </c>
      <c r="G951">
        <f t="shared" ca="1" si="320"/>
        <v>1414</v>
      </c>
      <c r="M951" s="280">
        <v>981</v>
      </c>
      <c r="N951" s="280">
        <f t="shared" si="301"/>
        <v>4.5047486785405866</v>
      </c>
      <c r="AK951">
        <f t="shared" si="302"/>
        <v>-9.1941659999999995E-2</v>
      </c>
      <c r="AL951">
        <f t="shared" si="303"/>
        <v>2.6843956470000001</v>
      </c>
      <c r="AM951">
        <f t="shared" si="304"/>
        <v>4.1321962477709997</v>
      </c>
      <c r="AN951">
        <f t="shared" si="305"/>
        <v>-4.1514511560730298</v>
      </c>
      <c r="AO951">
        <f t="shared" si="306"/>
        <v>3.1119167745106031</v>
      </c>
      <c r="AP951">
        <f t="shared" si="307"/>
        <v>-1.7289482701858259</v>
      </c>
      <c r="AQ951">
        <f t="shared" si="308"/>
        <v>0.7115846585758806</v>
      </c>
      <c r="AR951">
        <f t="shared" si="309"/>
        <v>-0.18413120507643932</v>
      </c>
      <c r="AS951">
        <f t="shared" si="310"/>
        <v>2.1127642018398271E-2</v>
      </c>
      <c r="BJ951">
        <f t="shared" si="311"/>
        <v>1.2716149999999999</v>
      </c>
      <c r="BK951">
        <f t="shared" si="312"/>
        <v>1.691474535</v>
      </c>
      <c r="BL951">
        <f t="shared" si="313"/>
        <v>1.9757117352239997</v>
      </c>
      <c r="BM951">
        <f t="shared" si="314"/>
        <v>-0.26701664244836582</v>
      </c>
      <c r="BN951">
        <f t="shared" si="315"/>
        <v>1.1468180962651137E-3</v>
      </c>
    </row>
    <row r="952" spans="1:66" ht="15">
      <c r="A952" s="32">
        <v>7</v>
      </c>
      <c r="B952" s="33">
        <f t="shared" ca="1" si="316"/>
        <v>1413.8919076794211</v>
      </c>
      <c r="C952">
        <f t="shared" si="317"/>
        <v>1382</v>
      </c>
      <c r="D952">
        <f t="shared" ca="1" si="300"/>
        <v>6.9946612421180738</v>
      </c>
      <c r="E952">
        <f t="shared" ca="1" si="318"/>
        <v>7.0006470162123069</v>
      </c>
      <c r="F952">
        <f t="shared" ca="1" si="319"/>
        <v>1413</v>
      </c>
      <c r="G952">
        <f t="shared" ca="1" si="320"/>
        <v>1414</v>
      </c>
      <c r="M952" s="280">
        <v>982</v>
      </c>
      <c r="N952" s="280">
        <f t="shared" si="301"/>
        <v>4.5103016228609603</v>
      </c>
      <c r="AK952">
        <f t="shared" si="302"/>
        <v>-9.1941659999999995E-2</v>
      </c>
      <c r="AL952">
        <f t="shared" si="303"/>
        <v>2.6871320340000002</v>
      </c>
      <c r="AM952">
        <f t="shared" si="304"/>
        <v>4.1406249987639994</v>
      </c>
      <c r="AN952">
        <f t="shared" si="305"/>
        <v>-4.1641596712119924</v>
      </c>
      <c r="AO952">
        <f t="shared" si="306"/>
        <v>3.1246249428755033</v>
      </c>
      <c r="AP952">
        <f t="shared" si="307"/>
        <v>-1.7377784268331684</v>
      </c>
      <c r="AQ952">
        <f t="shared" si="308"/>
        <v>0.71594796464157162</v>
      </c>
      <c r="AR952">
        <f t="shared" si="309"/>
        <v>-0.18544911209540441</v>
      </c>
      <c r="AS952">
        <f t="shared" si="310"/>
        <v>2.1300552720450918E-2</v>
      </c>
      <c r="BJ952">
        <f t="shared" si="311"/>
        <v>1.2716149999999999</v>
      </c>
      <c r="BK952">
        <f t="shared" si="312"/>
        <v>1.69319877</v>
      </c>
      <c r="BL952">
        <f t="shared" si="313"/>
        <v>1.9797417428159996</v>
      </c>
      <c r="BM952">
        <f t="shared" si="314"/>
        <v>-0.26783403976687842</v>
      </c>
      <c r="BN952">
        <f t="shared" si="315"/>
        <v>1.1515013697930643E-3</v>
      </c>
    </row>
    <row r="953" spans="1:66" ht="15">
      <c r="A953" s="32">
        <v>7</v>
      </c>
      <c r="B953" s="33">
        <f t="shared" ca="1" si="316"/>
        <v>1413.8919076794211</v>
      </c>
      <c r="C953">
        <f t="shared" si="317"/>
        <v>1382</v>
      </c>
      <c r="D953">
        <f t="shared" ca="1" si="300"/>
        <v>6.9946612421180738</v>
      </c>
      <c r="E953">
        <f t="shared" ca="1" si="318"/>
        <v>7.0006470162123069</v>
      </c>
      <c r="F953">
        <f t="shared" ca="1" si="319"/>
        <v>1413</v>
      </c>
      <c r="G953">
        <f t="shared" ca="1" si="320"/>
        <v>1414</v>
      </c>
      <c r="M953" s="280">
        <v>983</v>
      </c>
      <c r="N953" s="280">
        <f t="shared" si="301"/>
        <v>4.5158555197971504</v>
      </c>
      <c r="AK953">
        <f t="shared" si="302"/>
        <v>-9.1941659999999995E-2</v>
      </c>
      <c r="AL953">
        <f t="shared" si="303"/>
        <v>2.6898684210000003</v>
      </c>
      <c r="AM953">
        <f t="shared" si="304"/>
        <v>4.1490623373789992</v>
      </c>
      <c r="AN953">
        <f t="shared" si="305"/>
        <v>-4.1768940956491036</v>
      </c>
      <c r="AO953">
        <f t="shared" si="306"/>
        <v>3.137371993924849</v>
      </c>
      <c r="AP953">
        <f t="shared" si="307"/>
        <v>-1.7466446248800378</v>
      </c>
      <c r="AQ953">
        <f t="shared" si="308"/>
        <v>0.72033354378271486</v>
      </c>
      <c r="AR953">
        <f t="shared" si="309"/>
        <v>-0.18677509614674623</v>
      </c>
      <c r="AS953">
        <f t="shared" si="310"/>
        <v>2.1474700386474962E-2</v>
      </c>
      <c r="BJ953">
        <f t="shared" si="311"/>
        <v>1.2716149999999999</v>
      </c>
      <c r="BK953">
        <f t="shared" si="312"/>
        <v>1.6949230049999999</v>
      </c>
      <c r="BL953">
        <f t="shared" si="313"/>
        <v>1.9837758563759997</v>
      </c>
      <c r="BM953">
        <f t="shared" si="314"/>
        <v>-0.26865310354214061</v>
      </c>
      <c r="BN953">
        <f t="shared" si="315"/>
        <v>1.1561989725493924E-3</v>
      </c>
    </row>
    <row r="954" spans="1:66" ht="15">
      <c r="A954" s="32">
        <v>7</v>
      </c>
      <c r="B954" s="33">
        <f t="shared" ca="1" si="316"/>
        <v>1413.8919076794211</v>
      </c>
      <c r="C954">
        <f t="shared" si="317"/>
        <v>1382</v>
      </c>
      <c r="D954">
        <f t="shared" ca="1" si="300"/>
        <v>6.9946612421180738</v>
      </c>
      <c r="E954">
        <f t="shared" ca="1" si="318"/>
        <v>7.0006470162123069</v>
      </c>
      <c r="F954">
        <f t="shared" ca="1" si="319"/>
        <v>1413</v>
      </c>
      <c r="G954">
        <f t="shared" ca="1" si="320"/>
        <v>1414</v>
      </c>
      <c r="M954" s="280">
        <v>984</v>
      </c>
      <c r="N954" s="280">
        <f t="shared" si="301"/>
        <v>4.5214103692096606</v>
      </c>
      <c r="AK954">
        <f t="shared" si="302"/>
        <v>-9.1941659999999995E-2</v>
      </c>
      <c r="AL954">
        <f t="shared" si="303"/>
        <v>2.6926048080000005</v>
      </c>
      <c r="AM954">
        <f t="shared" si="304"/>
        <v>4.1575082636159992</v>
      </c>
      <c r="AN954">
        <f t="shared" si="305"/>
        <v>-4.1896544557685766</v>
      </c>
      <c r="AO954">
        <f t="shared" si="306"/>
        <v>3.1501580068897503</v>
      </c>
      <c r="AP954">
        <f t="shared" si="307"/>
        <v>-1.755546974544667</v>
      </c>
      <c r="AQ954">
        <f t="shared" si="308"/>
        <v>0.72474148686329798</v>
      </c>
      <c r="AR954">
        <f t="shared" si="309"/>
        <v>-0.18810919843969962</v>
      </c>
      <c r="AS954">
        <f t="shared" si="310"/>
        <v>2.1650092593555548E-2</v>
      </c>
      <c r="BJ954">
        <f t="shared" si="311"/>
        <v>1.2716149999999999</v>
      </c>
      <c r="BK954">
        <f t="shared" si="312"/>
        <v>1.6966472399999999</v>
      </c>
      <c r="BL954">
        <f t="shared" si="313"/>
        <v>1.9878140759039997</v>
      </c>
      <c r="BM954">
        <f t="shared" si="314"/>
        <v>-0.26947383547115522</v>
      </c>
      <c r="BN954">
        <f t="shared" si="315"/>
        <v>1.1609109337327166E-3</v>
      </c>
    </row>
    <row r="955" spans="1:66" ht="15">
      <c r="A955" s="32">
        <v>7</v>
      </c>
      <c r="B955" s="33">
        <f t="shared" ca="1" si="316"/>
        <v>1413.8919076794211</v>
      </c>
      <c r="C955">
        <f t="shared" si="317"/>
        <v>1382</v>
      </c>
      <c r="D955">
        <f t="shared" ca="1" si="300"/>
        <v>6.9946612421180738</v>
      </c>
      <c r="E955">
        <f t="shared" ca="1" si="318"/>
        <v>7.0006470162123069</v>
      </c>
      <c r="F955">
        <f t="shared" ca="1" si="319"/>
        <v>1413</v>
      </c>
      <c r="G955">
        <f t="shared" ca="1" si="320"/>
        <v>1414</v>
      </c>
      <c r="M955" s="280">
        <v>985</v>
      </c>
      <c r="N955" s="280">
        <f t="shared" si="301"/>
        <v>4.5269661709634956</v>
      </c>
      <c r="AK955">
        <f t="shared" si="302"/>
        <v>-9.1941659999999995E-2</v>
      </c>
      <c r="AL955">
        <f t="shared" si="303"/>
        <v>2.6953411950000001</v>
      </c>
      <c r="AM955">
        <f t="shared" si="304"/>
        <v>4.1659627774749994</v>
      </c>
      <c r="AN955">
        <f t="shared" si="305"/>
        <v>-4.2024407779546253</v>
      </c>
      <c r="AO955">
        <f t="shared" si="306"/>
        <v>3.1629830610819609</v>
      </c>
      <c r="AP955">
        <f t="shared" si="307"/>
        <v>-1.7644855862697657</v>
      </c>
      <c r="AQ955">
        <f t="shared" si="308"/>
        <v>0.72917188502503827</v>
      </c>
      <c r="AR955">
        <f t="shared" si="309"/>
        <v>-0.18945146035152838</v>
      </c>
      <c r="AS955">
        <f t="shared" si="310"/>
        <v>2.1826736957416597E-2</v>
      </c>
      <c r="BJ955">
        <f t="shared" si="311"/>
        <v>1.2716149999999999</v>
      </c>
      <c r="BK955">
        <f t="shared" si="312"/>
        <v>1.6983714749999999</v>
      </c>
      <c r="BL955">
        <f t="shared" si="313"/>
        <v>1.9918564013999998</v>
      </c>
      <c r="BM955">
        <f t="shared" si="314"/>
        <v>-0.270296237250925</v>
      </c>
      <c r="BN955">
        <f t="shared" si="315"/>
        <v>1.1656372825713745E-3</v>
      </c>
    </row>
    <row r="956" spans="1:66" ht="15">
      <c r="A956" s="32">
        <v>7</v>
      </c>
      <c r="B956" s="33">
        <f t="shared" ca="1" si="316"/>
        <v>1413.8919076794211</v>
      </c>
      <c r="C956">
        <f t="shared" si="317"/>
        <v>1382</v>
      </c>
      <c r="D956">
        <f t="shared" ca="1" si="300"/>
        <v>6.9946612421180738</v>
      </c>
      <c r="E956">
        <f t="shared" ca="1" si="318"/>
        <v>7.0006470162123069</v>
      </c>
      <c r="F956">
        <f t="shared" ca="1" si="319"/>
        <v>1413</v>
      </c>
      <c r="G956">
        <f t="shared" ca="1" si="320"/>
        <v>1414</v>
      </c>
      <c r="M956" s="280">
        <v>986</v>
      </c>
      <c r="N956" s="280">
        <f t="shared" si="301"/>
        <v>4.5325229249281511</v>
      </c>
      <c r="AK956">
        <f t="shared" si="302"/>
        <v>-9.1941659999999995E-2</v>
      </c>
      <c r="AL956">
        <f t="shared" si="303"/>
        <v>2.6980775820000003</v>
      </c>
      <c r="AM956">
        <f t="shared" si="304"/>
        <v>4.1744258789559998</v>
      </c>
      <c r="AN956">
        <f t="shared" si="305"/>
        <v>-4.2152530885914645</v>
      </c>
      <c r="AO956">
        <f t="shared" si="306"/>
        <v>3.1758472358938765</v>
      </c>
      <c r="AP956">
        <f t="shared" si="307"/>
        <v>-1.7734605707227489</v>
      </c>
      <c r="AQ956">
        <f t="shared" si="308"/>
        <v>0.73362482968794795</v>
      </c>
      <c r="AR956">
        <f t="shared" si="309"/>
        <v>-0.19080192342803887</v>
      </c>
      <c r="AS956">
        <f t="shared" si="310"/>
        <v>2.2004641132578259E-2</v>
      </c>
      <c r="BJ956">
        <f t="shared" si="311"/>
        <v>1.2716149999999999</v>
      </c>
      <c r="BK956">
        <f t="shared" si="312"/>
        <v>1.70009571</v>
      </c>
      <c r="BL956">
        <f t="shared" si="313"/>
        <v>1.9959028328639996</v>
      </c>
      <c r="BM956">
        <f t="shared" si="314"/>
        <v>-0.27112031057845282</v>
      </c>
      <c r="BN956">
        <f t="shared" si="315"/>
        <v>1.1703780483234222E-3</v>
      </c>
    </row>
    <row r="957" spans="1:66" ht="15">
      <c r="A957" s="32">
        <v>7</v>
      </c>
      <c r="B957" s="33">
        <f t="shared" ca="1" si="316"/>
        <v>1413.8919076794211</v>
      </c>
      <c r="C957">
        <f t="shared" si="317"/>
        <v>1382</v>
      </c>
      <c r="D957">
        <f t="shared" ca="1" si="300"/>
        <v>6.9946612421180738</v>
      </c>
      <c r="E957">
        <f t="shared" ca="1" si="318"/>
        <v>7.0006470162123069</v>
      </c>
      <c r="F957">
        <f t="shared" ca="1" si="319"/>
        <v>1413</v>
      </c>
      <c r="G957">
        <f t="shared" ca="1" si="320"/>
        <v>1414</v>
      </c>
      <c r="M957" s="280">
        <v>987</v>
      </c>
      <c r="N957" s="280">
        <f t="shared" si="301"/>
        <v>4.538080630977583</v>
      </c>
      <c r="AK957">
        <f t="shared" si="302"/>
        <v>-9.1941659999999995E-2</v>
      </c>
      <c r="AL957">
        <f t="shared" si="303"/>
        <v>2.7008139690000004</v>
      </c>
      <c r="AM957">
        <f t="shared" si="304"/>
        <v>4.1828975680589995</v>
      </c>
      <c r="AN957">
        <f t="shared" si="305"/>
        <v>-4.2280914140633072</v>
      </c>
      <c r="AO957">
        <f t="shared" si="306"/>
        <v>3.1887506107985346</v>
      </c>
      <c r="AP957">
        <f t="shared" si="307"/>
        <v>-1.7824720387959652</v>
      </c>
      <c r="AQ957">
        <f t="shared" si="308"/>
        <v>0.73810041255090064</v>
      </c>
      <c r="AR957">
        <f t="shared" si="309"/>
        <v>-0.19216062938409434</v>
      </c>
      <c r="AS957">
        <f t="shared" si="310"/>
        <v>2.2183812812514865E-2</v>
      </c>
      <c r="BJ957">
        <f t="shared" si="311"/>
        <v>1.2716149999999999</v>
      </c>
      <c r="BK957">
        <f t="shared" si="312"/>
        <v>1.701819945</v>
      </c>
      <c r="BL957">
        <f t="shared" si="313"/>
        <v>1.9999533702959997</v>
      </c>
      <c r="BM957">
        <f t="shared" si="314"/>
        <v>-0.27194605715074144</v>
      </c>
      <c r="BN957">
        <f t="shared" si="315"/>
        <v>1.1751332602766345E-3</v>
      </c>
    </row>
    <row r="958" spans="1:66" ht="15">
      <c r="A958" s="32">
        <v>7</v>
      </c>
      <c r="B958" s="33">
        <f t="shared" ca="1" si="316"/>
        <v>1413.8919076794211</v>
      </c>
      <c r="C958">
        <f t="shared" si="317"/>
        <v>1382</v>
      </c>
      <c r="D958">
        <f t="shared" ca="1" si="300"/>
        <v>6.9946612421180738</v>
      </c>
      <c r="E958">
        <f t="shared" ca="1" si="318"/>
        <v>7.0006470162123069</v>
      </c>
      <c r="F958">
        <f t="shared" ca="1" si="319"/>
        <v>1413</v>
      </c>
      <c r="G958">
        <f t="shared" ca="1" si="320"/>
        <v>1414</v>
      </c>
      <c r="M958" s="280">
        <v>988</v>
      </c>
      <c r="N958" s="280">
        <f t="shared" si="301"/>
        <v>4.5436392889902013</v>
      </c>
      <c r="AK958">
        <f t="shared" si="302"/>
        <v>-9.1941659999999995E-2</v>
      </c>
      <c r="AL958">
        <f t="shared" si="303"/>
        <v>2.7035503560000005</v>
      </c>
      <c r="AM958">
        <f t="shared" si="304"/>
        <v>4.1913778447839993</v>
      </c>
      <c r="AN958">
        <f t="shared" si="305"/>
        <v>-4.2409557807543683</v>
      </c>
      <c r="AO958">
        <f t="shared" si="306"/>
        <v>3.2016932653496162</v>
      </c>
      <c r="AP958">
        <f t="shared" si="307"/>
        <v>-1.7915201016069255</v>
      </c>
      <c r="AQ958">
        <f t="shared" si="308"/>
        <v>0.74259872559219675</v>
      </c>
      <c r="AR958">
        <f t="shared" si="309"/>
        <v>-0.19352762010413024</v>
      </c>
      <c r="AS958">
        <f t="shared" si="310"/>
        <v>2.236425972981335E-2</v>
      </c>
      <c r="BJ958">
        <f t="shared" si="311"/>
        <v>1.2716149999999999</v>
      </c>
      <c r="BK958">
        <f t="shared" si="312"/>
        <v>1.70354418</v>
      </c>
      <c r="BL958">
        <f t="shared" si="313"/>
        <v>2.0040080136959997</v>
      </c>
      <c r="BM958">
        <f t="shared" si="314"/>
        <v>-0.27277347866479362</v>
      </c>
      <c r="BN958">
        <f t="shared" si="315"/>
        <v>1.1799029477485054E-3</v>
      </c>
    </row>
    <row r="959" spans="1:66" ht="15">
      <c r="A959" s="32">
        <v>7</v>
      </c>
      <c r="B959" s="33">
        <f t="shared" ca="1" si="316"/>
        <v>1413.8919076794211</v>
      </c>
      <c r="C959">
        <f t="shared" si="317"/>
        <v>1382</v>
      </c>
      <c r="D959">
        <f t="shared" ca="1" si="300"/>
        <v>6.9946612421180738</v>
      </c>
      <c r="E959">
        <f t="shared" ca="1" si="318"/>
        <v>7.0006470162123069</v>
      </c>
      <c r="F959">
        <f t="shared" ca="1" si="319"/>
        <v>1413</v>
      </c>
      <c r="G959">
        <f t="shared" ca="1" si="320"/>
        <v>1414</v>
      </c>
      <c r="M959" s="280">
        <v>989</v>
      </c>
      <c r="N959" s="280">
        <f t="shared" si="301"/>
        <v>4.5491988988488412</v>
      </c>
      <c r="AK959">
        <f t="shared" si="302"/>
        <v>-9.1941659999999995E-2</v>
      </c>
      <c r="AL959">
        <f t="shared" si="303"/>
        <v>2.7062867430000002</v>
      </c>
      <c r="AM959">
        <f t="shared" si="304"/>
        <v>4.1998667091309994</v>
      </c>
      <c r="AN959">
        <f t="shared" si="305"/>
        <v>-4.2538462150488616</v>
      </c>
      <c r="AO959">
        <f t="shared" si="306"/>
        <v>3.2146752791814426</v>
      </c>
      <c r="AP959">
        <f t="shared" si="307"/>
        <v>-1.8006048704985309</v>
      </c>
      <c r="AQ959">
        <f t="shared" si="308"/>
        <v>0.7471198610701314</v>
      </c>
      <c r="AR959">
        <f t="shared" si="309"/>
        <v>-0.19490293764267075</v>
      </c>
      <c r="AS959">
        <f t="shared" si="310"/>
        <v>2.2545989656332182E-2</v>
      </c>
      <c r="BJ959">
        <f t="shared" si="311"/>
        <v>1.2716149999999999</v>
      </c>
      <c r="BK959">
        <f t="shared" si="312"/>
        <v>1.7052684149999999</v>
      </c>
      <c r="BL959">
        <f t="shared" si="313"/>
        <v>2.0080667630639994</v>
      </c>
      <c r="BM959">
        <f t="shared" si="314"/>
        <v>-0.27360257681761224</v>
      </c>
      <c r="BN959">
        <f t="shared" si="315"/>
        <v>1.1846871400862469E-3</v>
      </c>
    </row>
    <row r="960" spans="1:66" ht="15">
      <c r="A960" s="32">
        <v>7</v>
      </c>
      <c r="B960" s="33">
        <f t="shared" ca="1" si="316"/>
        <v>1413.8919076794211</v>
      </c>
      <c r="C960">
        <f t="shared" si="317"/>
        <v>1382</v>
      </c>
      <c r="D960">
        <f t="shared" ca="1" si="300"/>
        <v>6.9946612421180738</v>
      </c>
      <c r="E960">
        <f t="shared" ca="1" si="318"/>
        <v>7.0006470162123069</v>
      </c>
      <c r="F960">
        <f t="shared" ca="1" si="319"/>
        <v>1413</v>
      </c>
      <c r="G960">
        <f t="shared" ca="1" si="320"/>
        <v>1414</v>
      </c>
      <c r="M960" s="280">
        <v>990</v>
      </c>
      <c r="N960" s="280">
        <f t="shared" si="301"/>
        <v>4.5547594604407555</v>
      </c>
      <c r="AK960">
        <f t="shared" si="302"/>
        <v>-9.1941659999999995E-2</v>
      </c>
      <c r="AL960">
        <f t="shared" si="303"/>
        <v>2.7090231300000003</v>
      </c>
      <c r="AM960">
        <f t="shared" si="304"/>
        <v>4.2083641610999996</v>
      </c>
      <c r="AN960">
        <f t="shared" si="305"/>
        <v>-4.2667627433310003</v>
      </c>
      <c r="AO960">
        <f t="shared" si="306"/>
        <v>3.22769673200898</v>
      </c>
      <c r="AP960">
        <f t="shared" si="307"/>
        <v>-1.809726457039301</v>
      </c>
      <c r="AQ960">
        <f t="shared" si="308"/>
        <v>0.75166391152356204</v>
      </c>
      <c r="AR960">
        <f t="shared" si="309"/>
        <v>-0.19628662422484633</v>
      </c>
      <c r="AS960">
        <f t="shared" si="310"/>
        <v>2.2729010403360745E-2</v>
      </c>
      <c r="BJ960">
        <f t="shared" si="311"/>
        <v>1.2716149999999999</v>
      </c>
      <c r="BK960">
        <f t="shared" si="312"/>
        <v>1.7069926499999999</v>
      </c>
      <c r="BL960">
        <f t="shared" si="313"/>
        <v>2.0121296183999995</v>
      </c>
      <c r="BM960">
        <f t="shared" si="314"/>
        <v>-0.2744333533062</v>
      </c>
      <c r="BN960">
        <f t="shared" si="315"/>
        <v>1.1894858666667901E-3</v>
      </c>
    </row>
    <row r="961" spans="1:66" ht="15">
      <c r="A961" s="32">
        <v>7</v>
      </c>
      <c r="B961" s="33">
        <f t="shared" ca="1" si="316"/>
        <v>1413.8919076794211</v>
      </c>
      <c r="C961">
        <f t="shared" si="317"/>
        <v>1382</v>
      </c>
      <c r="D961">
        <f t="shared" ca="1" si="300"/>
        <v>6.9946612421180738</v>
      </c>
      <c r="E961">
        <f t="shared" ca="1" si="318"/>
        <v>7.0006470162123069</v>
      </c>
      <c r="F961">
        <f t="shared" ca="1" si="319"/>
        <v>1413</v>
      </c>
      <c r="G961">
        <f t="shared" ca="1" si="320"/>
        <v>1414</v>
      </c>
      <c r="M961" s="280">
        <v>991</v>
      </c>
      <c r="N961" s="280">
        <f t="shared" si="301"/>
        <v>4.5603209736575776</v>
      </c>
      <c r="AK961">
        <f t="shared" si="302"/>
        <v>-9.1941659999999995E-2</v>
      </c>
      <c r="AL961">
        <f t="shared" si="303"/>
        <v>2.7117595170000004</v>
      </c>
      <c r="AM961">
        <f t="shared" si="304"/>
        <v>4.2168702006909999</v>
      </c>
      <c r="AN961">
        <f t="shared" si="305"/>
        <v>-4.2797053919849999</v>
      </c>
      <c r="AO961">
        <f t="shared" si="306"/>
        <v>3.240757703627835</v>
      </c>
      <c r="AP961">
        <f t="shared" si="307"/>
        <v>-1.818884973023603</v>
      </c>
      <c r="AQ961">
        <f t="shared" si="308"/>
        <v>0.7562309697724765</v>
      </c>
      <c r="AR961">
        <f t="shared" si="309"/>
        <v>-0.19767872224691224</v>
      </c>
      <c r="AS961">
        <f t="shared" si="310"/>
        <v>2.2913329821779228E-2</v>
      </c>
      <c r="BJ961">
        <f t="shared" si="311"/>
        <v>1.2716149999999999</v>
      </c>
      <c r="BK961">
        <f t="shared" si="312"/>
        <v>1.7087168849999999</v>
      </c>
      <c r="BL961">
        <f t="shared" si="313"/>
        <v>2.0161965797039998</v>
      </c>
      <c r="BM961">
        <f t="shared" si="314"/>
        <v>-0.27526580982755983</v>
      </c>
      <c r="BN961">
        <f t="shared" si="315"/>
        <v>1.1942991568967846E-3</v>
      </c>
    </row>
    <row r="962" spans="1:66" ht="15">
      <c r="A962" s="32">
        <v>7</v>
      </c>
      <c r="B962" s="33">
        <f t="shared" ca="1" si="316"/>
        <v>1413.8919076794211</v>
      </c>
      <c r="C962">
        <f t="shared" si="317"/>
        <v>1382</v>
      </c>
      <c r="D962">
        <f t="shared" ca="1" si="300"/>
        <v>6.9946612421180738</v>
      </c>
      <c r="E962">
        <f t="shared" ca="1" si="318"/>
        <v>7.0006470162123069</v>
      </c>
      <c r="F962">
        <f t="shared" ca="1" si="319"/>
        <v>1413</v>
      </c>
      <c r="G962">
        <f t="shared" ca="1" si="320"/>
        <v>1414</v>
      </c>
      <c r="M962" s="280">
        <v>992</v>
      </c>
      <c r="N962" s="280">
        <f t="shared" si="301"/>
        <v>4.5658834383953169</v>
      </c>
      <c r="AK962">
        <f t="shared" si="302"/>
        <v>-9.1941659999999995E-2</v>
      </c>
      <c r="AL962">
        <f t="shared" si="303"/>
        <v>2.7144959040000001</v>
      </c>
      <c r="AM962">
        <f t="shared" si="304"/>
        <v>4.2253848279039996</v>
      </c>
      <c r="AN962">
        <f t="shared" si="305"/>
        <v>-4.2926741873950727</v>
      </c>
      <c r="AO962">
        <f t="shared" si="306"/>
        <v>3.2538582739142572</v>
      </c>
      <c r="AP962">
        <f t="shared" si="307"/>
        <v>-1.828080530471879</v>
      </c>
      <c r="AQ962">
        <f t="shared" si="308"/>
        <v>0.76082112891856113</v>
      </c>
      <c r="AR962">
        <f t="shared" si="309"/>
        <v>-0.19907927427676808</v>
      </c>
      <c r="AS962">
        <f t="shared" si="310"/>
        <v>2.309895580221899E-2</v>
      </c>
      <c r="BJ962">
        <f t="shared" si="311"/>
        <v>1.2716149999999999</v>
      </c>
      <c r="BK962">
        <f t="shared" si="312"/>
        <v>1.71044112</v>
      </c>
      <c r="BL962">
        <f t="shared" si="313"/>
        <v>2.0202676469759995</v>
      </c>
      <c r="BM962">
        <f t="shared" si="314"/>
        <v>-0.27609994807869442</v>
      </c>
      <c r="BN962">
        <f t="shared" si="315"/>
        <v>1.1991270402125988E-3</v>
      </c>
    </row>
    <row r="963" spans="1:66" ht="15">
      <c r="A963" s="32">
        <v>7</v>
      </c>
      <c r="B963" s="33">
        <f t="shared" ca="1" si="316"/>
        <v>1413.8919076794211</v>
      </c>
      <c r="C963">
        <f t="shared" si="317"/>
        <v>1382</v>
      </c>
      <c r="D963">
        <f t="shared" ref="D963:D1026" ca="1" si="321">INDIRECT(ADDRESS(C963+1,14))</f>
        <v>6.9946612421180738</v>
      </c>
      <c r="E963">
        <f t="shared" ca="1" si="318"/>
        <v>7.0006470162123069</v>
      </c>
      <c r="F963">
        <f t="shared" ca="1" si="319"/>
        <v>1413</v>
      </c>
      <c r="G963">
        <f t="shared" ca="1" si="320"/>
        <v>1414</v>
      </c>
      <c r="M963" s="280">
        <v>993</v>
      </c>
      <c r="N963" s="280">
        <f t="shared" ref="N963:N1026" si="322">IF(M963&gt;=$P$1,SUM(BJ963:BN963),SUM(AK963:AS963))</f>
        <v>4.5714468545543472</v>
      </c>
      <c r="AK963">
        <f t="shared" si="302"/>
        <v>-9.1941659999999995E-2</v>
      </c>
      <c r="AL963">
        <f t="shared" si="303"/>
        <v>2.7172322910000002</v>
      </c>
      <c r="AM963">
        <f t="shared" si="304"/>
        <v>4.2339080427389995</v>
      </c>
      <c r="AN963">
        <f t="shared" si="305"/>
        <v>-4.3056691559454334</v>
      </c>
      <c r="AO963">
        <f t="shared" si="306"/>
        <v>3.2669985228251393</v>
      </c>
      <c r="AP963">
        <f t="shared" si="307"/>
        <v>-1.8373132416308755</v>
      </c>
      <c r="AQ963">
        <f t="shared" si="308"/>
        <v>0.76543448234577172</v>
      </c>
      <c r="AR963">
        <f t="shared" si="309"/>
        <v>-0.20048832305447861</v>
      </c>
      <c r="AS963">
        <f t="shared" si="310"/>
        <v>2.328589627522341E-2</v>
      </c>
      <c r="BJ963">
        <f t="shared" si="311"/>
        <v>1.2716149999999999</v>
      </c>
      <c r="BK963">
        <f t="shared" si="312"/>
        <v>1.712165355</v>
      </c>
      <c r="BL963">
        <f t="shared" si="313"/>
        <v>2.0243428202159994</v>
      </c>
      <c r="BM963">
        <f t="shared" si="314"/>
        <v>-0.27693576975660661</v>
      </c>
      <c r="BN963">
        <f t="shared" si="315"/>
        <v>1.2039695460803199E-3</v>
      </c>
    </row>
    <row r="964" spans="1:66" ht="15">
      <c r="A964" s="32">
        <v>7</v>
      </c>
      <c r="B964" s="33">
        <f t="shared" ca="1" si="316"/>
        <v>1413.8919076794211</v>
      </c>
      <c r="C964">
        <f t="shared" si="317"/>
        <v>1382</v>
      </c>
      <c r="D964">
        <f t="shared" ca="1" si="321"/>
        <v>6.9946612421180738</v>
      </c>
      <c r="E964">
        <f t="shared" ca="1" si="318"/>
        <v>7.0006470162123069</v>
      </c>
      <c r="F964">
        <f t="shared" ca="1" si="319"/>
        <v>1413</v>
      </c>
      <c r="G964">
        <f t="shared" ca="1" si="320"/>
        <v>1414</v>
      </c>
      <c r="M964" s="280">
        <v>994</v>
      </c>
      <c r="N964" s="280">
        <f t="shared" si="322"/>
        <v>4.5770112220393635</v>
      </c>
      <c r="AK964">
        <f t="shared" ref="AK964:AK1027" si="323">$M964^0*AA$2</f>
        <v>-9.1941659999999995E-2</v>
      </c>
      <c r="AL964">
        <f t="shared" ref="AL964:AL1027" si="324">$M964^1*AB$2</f>
        <v>2.7199686780000003</v>
      </c>
      <c r="AM964">
        <f t="shared" ref="AM964:AM1027" si="325">$M964^2*AC$2</f>
        <v>4.2424398451959995</v>
      </c>
      <c r="AN964">
        <f t="shared" ref="AN964:AN1027" si="326">$M964^3*AD$2</f>
        <v>-4.318690324020297</v>
      </c>
      <c r="AO964">
        <f t="shared" ref="AO964:AO1027" si="327">$M964^4*AE$2</f>
        <v>3.2801785303980147</v>
      </c>
      <c r="AP964">
        <f t="shared" ref="AP964:AP1027" si="328">$M964^5*AF$2</f>
        <v>-1.8465832189738707</v>
      </c>
      <c r="AQ964">
        <f t="shared" ref="AQ964:AQ1027" si="329">$M964^6*AG$2</f>
        <v>0.77007112372090192</v>
      </c>
      <c r="AR964">
        <f t="shared" ref="AR964:AR1027" si="330">$M964^7*AH$2</f>
        <v>-0.20190591149279527</v>
      </c>
      <c r="AS964">
        <f t="shared" ref="AS964:AS1027" si="331">$M964^8*AI$2</f>
        <v>2.3474159211409235E-2</v>
      </c>
      <c r="BJ964">
        <f t="shared" ref="BJ964:BJ1027" si="332">$M964^0*BC$2</f>
        <v>1.2716149999999999</v>
      </c>
      <c r="BK964">
        <f t="shared" ref="BK964:BK1027" si="333">$M964^1*BD$2</f>
        <v>1.71388959</v>
      </c>
      <c r="BL964">
        <f t="shared" ref="BL964:BL1027" si="334">$M964^2*BE$2</f>
        <v>2.0284220994239996</v>
      </c>
      <c r="BM964">
        <f t="shared" ref="BM964:BM1027" si="335">$M964^3*BF$2</f>
        <v>-0.2777732765582992</v>
      </c>
      <c r="BN964">
        <f t="shared" ref="BN964:BN1027" si="336">$M964^4*BG$2</f>
        <v>1.2088267039957537E-3</v>
      </c>
    </row>
    <row r="965" spans="1:66" ht="15">
      <c r="A965" s="32">
        <v>7</v>
      </c>
      <c r="B965" s="33">
        <f t="shared" ca="1" si="316"/>
        <v>1413.8919076794211</v>
      </c>
      <c r="C965">
        <f t="shared" si="317"/>
        <v>1382</v>
      </c>
      <c r="D965">
        <f t="shared" ca="1" si="321"/>
        <v>6.9946612421180738</v>
      </c>
      <c r="E965">
        <f t="shared" ca="1" si="318"/>
        <v>7.0006470162123069</v>
      </c>
      <c r="F965">
        <f t="shared" ca="1" si="319"/>
        <v>1413</v>
      </c>
      <c r="G965">
        <f t="shared" ca="1" si="320"/>
        <v>1414</v>
      </c>
      <c r="M965" s="280">
        <v>995</v>
      </c>
      <c r="N965" s="280">
        <f t="shared" si="322"/>
        <v>4.5825765407593861</v>
      </c>
      <c r="AK965">
        <f t="shared" si="323"/>
        <v>-9.1941659999999995E-2</v>
      </c>
      <c r="AL965">
        <f t="shared" si="324"/>
        <v>2.7227050650000004</v>
      </c>
      <c r="AM965">
        <f t="shared" si="325"/>
        <v>4.2509802352749997</v>
      </c>
      <c r="AN965">
        <f t="shared" si="326"/>
        <v>-4.3317377180038754</v>
      </c>
      <c r="AO965">
        <f t="shared" si="327"/>
        <v>3.2933983767510613</v>
      </c>
      <c r="AP965">
        <f t="shared" si="328"/>
        <v>-1.8558905752009034</v>
      </c>
      <c r="AQ965">
        <f t="shared" si="329"/>
        <v>0.7747311469941548</v>
      </c>
      <c r="AR965">
        <f t="shared" si="330"/>
        <v>-0.2033320826776791</v>
      </c>
      <c r="AS965">
        <f t="shared" si="331"/>
        <v>2.3663752621628415E-2</v>
      </c>
      <c r="BJ965">
        <f t="shared" si="332"/>
        <v>1.2716149999999999</v>
      </c>
      <c r="BK965">
        <f t="shared" si="333"/>
        <v>1.7156138249999999</v>
      </c>
      <c r="BL965">
        <f t="shared" si="334"/>
        <v>2.0325054845999997</v>
      </c>
      <c r="BM965">
        <f t="shared" si="335"/>
        <v>-0.27861247018077501</v>
      </c>
      <c r="BN965">
        <f t="shared" si="336"/>
        <v>1.2136985434844244E-3</v>
      </c>
    </row>
    <row r="966" spans="1:66" ht="15">
      <c r="A966" s="32">
        <v>7</v>
      </c>
      <c r="B966" s="33">
        <f t="shared" ca="1" si="316"/>
        <v>1413.8919076794211</v>
      </c>
      <c r="C966">
        <f t="shared" si="317"/>
        <v>1382</v>
      </c>
      <c r="D966">
        <f t="shared" ca="1" si="321"/>
        <v>6.9946612421180738</v>
      </c>
      <c r="E966">
        <f t="shared" ca="1" si="318"/>
        <v>7.0006470162123069</v>
      </c>
      <c r="F966">
        <f t="shared" ca="1" si="319"/>
        <v>1413</v>
      </c>
      <c r="G966">
        <f t="shared" ca="1" si="320"/>
        <v>1414</v>
      </c>
      <c r="M966" s="280">
        <v>996</v>
      </c>
      <c r="N966" s="280">
        <f t="shared" si="322"/>
        <v>4.5881428106277298</v>
      </c>
      <c r="AK966">
        <f t="shared" si="323"/>
        <v>-9.1941659999999995E-2</v>
      </c>
      <c r="AL966">
        <f t="shared" si="324"/>
        <v>2.7254414520000001</v>
      </c>
      <c r="AM966">
        <f t="shared" si="325"/>
        <v>4.2595292129759992</v>
      </c>
      <c r="AN966">
        <f t="shared" si="326"/>
        <v>-4.3448113642803845</v>
      </c>
      <c r="AO966">
        <f t="shared" si="327"/>
        <v>3.3066581420830969</v>
      </c>
      <c r="AP966">
        <f t="shared" si="328"/>
        <v>-1.8652354232390014</v>
      </c>
      <c r="AQ966">
        <f t="shared" si="329"/>
        <v>0.77941464639971347</v>
      </c>
      <c r="AR966">
        <f t="shared" si="330"/>
        <v>-0.20476687986882453</v>
      </c>
      <c r="AS966">
        <f t="shared" si="331"/>
        <v>2.3854684557130405E-2</v>
      </c>
      <c r="BJ966">
        <f t="shared" si="332"/>
        <v>1.2716149999999999</v>
      </c>
      <c r="BK966">
        <f t="shared" si="333"/>
        <v>1.7173380599999999</v>
      </c>
      <c r="BL966">
        <f t="shared" si="334"/>
        <v>2.0365929757439996</v>
      </c>
      <c r="BM966">
        <f t="shared" si="335"/>
        <v>-0.2794533523210368</v>
      </c>
      <c r="BN966">
        <f t="shared" si="336"/>
        <v>1.2185850941015754E-3</v>
      </c>
    </row>
    <row r="967" spans="1:66" ht="15">
      <c r="A967" s="32">
        <v>7</v>
      </c>
      <c r="B967" s="33">
        <f t="shared" ca="1" si="316"/>
        <v>1413.8919076794211</v>
      </c>
      <c r="C967">
        <f t="shared" si="317"/>
        <v>1382</v>
      </c>
      <c r="D967">
        <f t="shared" ca="1" si="321"/>
        <v>6.9946612421180738</v>
      </c>
      <c r="E967">
        <f t="shared" ca="1" si="318"/>
        <v>7.0006470162123069</v>
      </c>
      <c r="F967">
        <f t="shared" ca="1" si="319"/>
        <v>1413</v>
      </c>
      <c r="G967">
        <f t="shared" ca="1" si="320"/>
        <v>1414</v>
      </c>
      <c r="M967" s="280">
        <v>997</v>
      </c>
      <c r="N967" s="280">
        <f t="shared" si="322"/>
        <v>4.5937100315619892</v>
      </c>
      <c r="AK967">
        <f t="shared" si="323"/>
        <v>-9.1941659999999995E-2</v>
      </c>
      <c r="AL967">
        <f t="shared" si="324"/>
        <v>2.7281778390000002</v>
      </c>
      <c r="AM967">
        <f t="shared" si="325"/>
        <v>4.2680867782989997</v>
      </c>
      <c r="AN967">
        <f t="shared" si="326"/>
        <v>-4.3579112892340373</v>
      </c>
      <c r="AO967">
        <f t="shared" si="327"/>
        <v>3.3199579066735838</v>
      </c>
      <c r="AP967">
        <f t="shared" si="328"/>
        <v>-1.8746178762424095</v>
      </c>
      <c r="AQ967">
        <f t="shared" si="329"/>
        <v>0.78412171645631268</v>
      </c>
      <c r="AR967">
        <f t="shared" si="330"/>
        <v>-0.20621034650018416</v>
      </c>
      <c r="AS967">
        <f t="shared" si="331"/>
        <v>2.4046963109725001E-2</v>
      </c>
      <c r="BJ967">
        <f t="shared" si="332"/>
        <v>1.2716149999999999</v>
      </c>
      <c r="BK967">
        <f t="shared" si="333"/>
        <v>1.7190622949999999</v>
      </c>
      <c r="BL967">
        <f t="shared" si="334"/>
        <v>2.0406845728559997</v>
      </c>
      <c r="BM967">
        <f t="shared" si="335"/>
        <v>-0.28029592467608744</v>
      </c>
      <c r="BN967">
        <f t="shared" si="336"/>
        <v>1.2234863854321686E-3</v>
      </c>
    </row>
    <row r="968" spans="1:66" ht="15">
      <c r="A968" s="32">
        <v>7</v>
      </c>
      <c r="B968" s="33">
        <f t="shared" ca="1" si="316"/>
        <v>1413.8919076794211</v>
      </c>
      <c r="C968">
        <f t="shared" si="317"/>
        <v>1382</v>
      </c>
      <c r="D968">
        <f t="shared" ca="1" si="321"/>
        <v>6.9946612421180738</v>
      </c>
      <c r="E968">
        <f t="shared" ca="1" si="318"/>
        <v>7.0006470162123069</v>
      </c>
      <c r="F968">
        <f t="shared" ca="1" si="319"/>
        <v>1413</v>
      </c>
      <c r="G968">
        <f t="shared" ca="1" si="320"/>
        <v>1414</v>
      </c>
      <c r="M968" s="280">
        <v>998</v>
      </c>
      <c r="N968" s="280">
        <f t="shared" si="322"/>
        <v>4.5992782034840198</v>
      </c>
      <c r="AK968">
        <f t="shared" si="323"/>
        <v>-9.1941659999999995E-2</v>
      </c>
      <c r="AL968">
        <f t="shared" si="324"/>
        <v>2.7309142260000003</v>
      </c>
      <c r="AM968">
        <f t="shared" si="325"/>
        <v>4.2766529312439996</v>
      </c>
      <c r="AN968">
        <f t="shared" si="326"/>
        <v>-4.3710375192490485</v>
      </c>
      <c r="AO968">
        <f t="shared" si="327"/>
        <v>3.3332977508826254</v>
      </c>
      <c r="AP968">
        <f t="shared" si="328"/>
        <v>-1.8840380475928187</v>
      </c>
      <c r="AQ968">
        <f t="shared" si="329"/>
        <v>0.78885245196781106</v>
      </c>
      <c r="AR968">
        <f t="shared" si="330"/>
        <v>-0.2076625261804948</v>
      </c>
      <c r="AS968">
        <f t="shared" si="331"/>
        <v>2.4240596411945613E-2</v>
      </c>
      <c r="BJ968">
        <f t="shared" si="332"/>
        <v>1.2716149999999999</v>
      </c>
      <c r="BK968">
        <f t="shared" si="333"/>
        <v>1.72078653</v>
      </c>
      <c r="BL968">
        <f t="shared" si="334"/>
        <v>2.0447802759359996</v>
      </c>
      <c r="BM968">
        <f t="shared" si="335"/>
        <v>-0.28114018894292964</v>
      </c>
      <c r="BN968">
        <f t="shared" si="336"/>
        <v>1.2284024470908845E-3</v>
      </c>
    </row>
    <row r="969" spans="1:66" ht="15">
      <c r="A969" s="32">
        <v>7</v>
      </c>
      <c r="B969" s="33">
        <f t="shared" ca="1" si="316"/>
        <v>1413.8919076794211</v>
      </c>
      <c r="C969">
        <f t="shared" si="317"/>
        <v>1382</v>
      </c>
      <c r="D969">
        <f t="shared" ca="1" si="321"/>
        <v>6.9946612421180738</v>
      </c>
      <c r="E969">
        <f t="shared" ca="1" si="318"/>
        <v>7.0006470162123069</v>
      </c>
      <c r="F969">
        <f t="shared" ca="1" si="319"/>
        <v>1413</v>
      </c>
      <c r="G969">
        <f t="shared" ca="1" si="320"/>
        <v>1414</v>
      </c>
      <c r="M969" s="280">
        <v>999</v>
      </c>
      <c r="N969" s="280">
        <f t="shared" si="322"/>
        <v>4.604847326319919</v>
      </c>
      <c r="AK969">
        <f t="shared" si="323"/>
        <v>-9.1941659999999995E-2</v>
      </c>
      <c r="AL969">
        <f t="shared" si="324"/>
        <v>2.7336506130000005</v>
      </c>
      <c r="AM969">
        <f t="shared" si="325"/>
        <v>4.2852276718109996</v>
      </c>
      <c r="AN969">
        <f t="shared" si="326"/>
        <v>-4.3841900807096312</v>
      </c>
      <c r="AO969">
        <f t="shared" si="327"/>
        <v>3.3466777551509681</v>
      </c>
      <c r="AP969">
        <f t="shared" si="328"/>
        <v>-1.8934960508995933</v>
      </c>
      <c r="AQ969">
        <f t="shared" si="329"/>
        <v>0.79360694802376497</v>
      </c>
      <c r="AR969">
        <f t="shared" si="330"/>
        <v>-0.20912346269380436</v>
      </c>
      <c r="AS969">
        <f t="shared" si="331"/>
        <v>2.4435592637213097E-2</v>
      </c>
      <c r="BJ969">
        <f t="shared" si="332"/>
        <v>1.2716149999999999</v>
      </c>
      <c r="BK969">
        <f t="shared" si="333"/>
        <v>1.722510765</v>
      </c>
      <c r="BL969">
        <f t="shared" si="334"/>
        <v>2.0488800849839994</v>
      </c>
      <c r="BM969">
        <f t="shared" si="335"/>
        <v>-0.28198614681856621</v>
      </c>
      <c r="BN969">
        <f t="shared" si="336"/>
        <v>1.2333333087221224E-3</v>
      </c>
    </row>
    <row r="970" spans="1:66" ht="15">
      <c r="A970" s="32">
        <v>7</v>
      </c>
      <c r="B970" s="33">
        <f t="shared" ca="1" si="316"/>
        <v>1413.8919076794211</v>
      </c>
      <c r="C970">
        <f t="shared" si="317"/>
        <v>1382</v>
      </c>
      <c r="D970">
        <f t="shared" ca="1" si="321"/>
        <v>6.9946612421180738</v>
      </c>
      <c r="E970">
        <f t="shared" ca="1" si="318"/>
        <v>7.0006470162123069</v>
      </c>
      <c r="F970">
        <f t="shared" ca="1" si="319"/>
        <v>1413</v>
      </c>
      <c r="G970">
        <f t="shared" ca="1" si="320"/>
        <v>1414</v>
      </c>
      <c r="M970" s="280">
        <v>1000</v>
      </c>
      <c r="N970" s="280">
        <f t="shared" si="322"/>
        <v>4.6104173999999993</v>
      </c>
      <c r="AK970">
        <f t="shared" si="323"/>
        <v>-9.1941659999999995E-2</v>
      </c>
      <c r="AL970">
        <f t="shared" si="324"/>
        <v>2.7363870000000001</v>
      </c>
      <c r="AM970">
        <f t="shared" si="325"/>
        <v>4.2938109999999998</v>
      </c>
      <c r="AN970">
        <f t="shared" si="326"/>
        <v>-4.3973690000000003</v>
      </c>
      <c r="AO970">
        <f t="shared" si="327"/>
        <v>3.3600979999999998</v>
      </c>
      <c r="AP970">
        <f t="shared" si="328"/>
        <v>-1.9029920000000002</v>
      </c>
      <c r="AQ970">
        <f t="shared" si="329"/>
        <v>0.79838529999999996</v>
      </c>
      <c r="AR970">
        <f t="shared" si="330"/>
        <v>-0.21059320000000001</v>
      </c>
      <c r="AS970">
        <f t="shared" si="331"/>
        <v>2.4631959999999994E-2</v>
      </c>
      <c r="BJ970">
        <f t="shared" si="332"/>
        <v>1.2716149999999999</v>
      </c>
      <c r="BK970">
        <f t="shared" si="333"/>
        <v>1.724235</v>
      </c>
      <c r="BL970">
        <f t="shared" si="334"/>
        <v>2.0529839999999995</v>
      </c>
      <c r="BM970">
        <f t="shared" si="335"/>
        <v>-0.28283380000000002</v>
      </c>
      <c r="BN970">
        <f t="shared" si="336"/>
        <v>1.2382790000000001E-3</v>
      </c>
    </row>
    <row r="971" spans="1:66" ht="15">
      <c r="A971" s="32">
        <v>7</v>
      </c>
      <c r="B971" s="33">
        <f t="shared" ca="1" si="316"/>
        <v>1413.8919076794211</v>
      </c>
      <c r="C971">
        <f t="shared" si="317"/>
        <v>1382</v>
      </c>
      <c r="D971">
        <f t="shared" ca="1" si="321"/>
        <v>6.9946612421180738</v>
      </c>
      <c r="E971">
        <f t="shared" ca="1" si="318"/>
        <v>7.0006470162123069</v>
      </c>
      <c r="F971">
        <f t="shared" ca="1" si="319"/>
        <v>1413</v>
      </c>
      <c r="G971">
        <f t="shared" ca="1" si="320"/>
        <v>1414</v>
      </c>
      <c r="M971" s="280">
        <v>1001</v>
      </c>
      <c r="N971" s="280">
        <f t="shared" si="322"/>
        <v>4.6159884244587897</v>
      </c>
      <c r="AK971">
        <f t="shared" si="323"/>
        <v>-9.1941659999999995E-2</v>
      </c>
      <c r="AL971">
        <f t="shared" si="324"/>
        <v>2.7391233870000002</v>
      </c>
      <c r="AM971">
        <f t="shared" si="325"/>
        <v>4.3024029158109993</v>
      </c>
      <c r="AN971">
        <f t="shared" si="326"/>
        <v>-4.4105743035043696</v>
      </c>
      <c r="AO971">
        <f t="shared" si="327"/>
        <v>3.3735585660317517</v>
      </c>
      <c r="AP971">
        <f t="shared" si="328"/>
        <v>-1.9125260089594371</v>
      </c>
      <c r="AQ971">
        <f t="shared" si="329"/>
        <v>0.8031876035591865</v>
      </c>
      <c r="AR971">
        <f t="shared" si="330"/>
        <v>-0.21207178223533721</v>
      </c>
      <c r="AS971">
        <f t="shared" si="331"/>
        <v>2.4829706755995374E-2</v>
      </c>
      <c r="BJ971">
        <f t="shared" si="332"/>
        <v>1.2716149999999999</v>
      </c>
      <c r="BK971">
        <f t="shared" si="333"/>
        <v>1.7259592349999999</v>
      </c>
      <c r="BL971">
        <f t="shared" si="334"/>
        <v>2.0570920209839998</v>
      </c>
      <c r="BM971">
        <f t="shared" si="335"/>
        <v>-0.28368315018423379</v>
      </c>
      <c r="BN971">
        <f t="shared" si="336"/>
        <v>1.2432395506283543E-3</v>
      </c>
    </row>
    <row r="972" spans="1:66" ht="15">
      <c r="A972" s="32">
        <v>7</v>
      </c>
      <c r="B972" s="33">
        <f t="shared" ca="1" si="316"/>
        <v>1413.8919076794211</v>
      </c>
      <c r="C972">
        <f t="shared" si="317"/>
        <v>1382</v>
      </c>
      <c r="D972">
        <f t="shared" ca="1" si="321"/>
        <v>6.9946612421180738</v>
      </c>
      <c r="E972">
        <f t="shared" ca="1" si="318"/>
        <v>7.0006470162123069</v>
      </c>
      <c r="F972">
        <f t="shared" ca="1" si="319"/>
        <v>1413</v>
      </c>
      <c r="G972">
        <f t="shared" ca="1" si="320"/>
        <v>1414</v>
      </c>
      <c r="M972" s="280">
        <v>1002</v>
      </c>
      <c r="N972" s="280">
        <f t="shared" si="322"/>
        <v>4.6215603996350003</v>
      </c>
      <c r="AK972">
        <f t="shared" si="323"/>
        <v>-9.1941659999999995E-2</v>
      </c>
      <c r="AL972">
        <f t="shared" si="324"/>
        <v>2.7418597740000004</v>
      </c>
      <c r="AM972">
        <f t="shared" si="325"/>
        <v>4.3110034192439999</v>
      </c>
      <c r="AN972">
        <f t="shared" si="326"/>
        <v>-4.4238060176069522</v>
      </c>
      <c r="AO972">
        <f t="shared" si="327"/>
        <v>3.3870595339288974</v>
      </c>
      <c r="AP972">
        <f t="shared" si="328"/>
        <v>-1.9220981920716604</v>
      </c>
      <c r="AQ972">
        <f t="shared" si="329"/>
        <v>0.80801395465141368</v>
      </c>
      <c r="AR972">
        <f t="shared" si="330"/>
        <v>-0.21355925371296983</v>
      </c>
      <c r="AS972">
        <f t="shared" si="331"/>
        <v>2.5028841202270054E-2</v>
      </c>
      <c r="BJ972">
        <f t="shared" si="332"/>
        <v>1.2716149999999999</v>
      </c>
      <c r="BK972">
        <f t="shared" si="333"/>
        <v>1.7276834699999999</v>
      </c>
      <c r="BL972">
        <f t="shared" si="334"/>
        <v>2.0612041479359995</v>
      </c>
      <c r="BM972">
        <f t="shared" si="335"/>
        <v>-0.28453419906827043</v>
      </c>
      <c r="BN972">
        <f t="shared" si="336"/>
        <v>1.2482149903407405E-3</v>
      </c>
    </row>
    <row r="973" spans="1:66" ht="15">
      <c r="A973" s="32">
        <v>7</v>
      </c>
      <c r="B973" s="33">
        <f t="shared" ca="1" si="316"/>
        <v>1413.8919076794211</v>
      </c>
      <c r="C973">
        <f t="shared" si="317"/>
        <v>1382</v>
      </c>
      <c r="D973">
        <f t="shared" ca="1" si="321"/>
        <v>6.9946612421180738</v>
      </c>
      <c r="E973">
        <f t="shared" ca="1" si="318"/>
        <v>7.0006470162123069</v>
      </c>
      <c r="F973">
        <f t="shared" ca="1" si="319"/>
        <v>1413</v>
      </c>
      <c r="G973">
        <f t="shared" ca="1" si="320"/>
        <v>1414</v>
      </c>
      <c r="M973" s="280">
        <v>1003</v>
      </c>
      <c r="N973" s="280">
        <f t="shared" si="322"/>
        <v>4.6271333254714984</v>
      </c>
      <c r="AK973">
        <f t="shared" si="323"/>
        <v>-9.1941659999999995E-2</v>
      </c>
      <c r="AL973">
        <f t="shared" si="324"/>
        <v>2.7445961610000005</v>
      </c>
      <c r="AM973">
        <f t="shared" si="325"/>
        <v>4.3196125102989997</v>
      </c>
      <c r="AN973">
        <f t="shared" si="326"/>
        <v>-4.4370641686919639</v>
      </c>
      <c r="AO973">
        <f t="shared" si="327"/>
        <v>3.4006009844547518</v>
      </c>
      <c r="AP973">
        <f t="shared" si="328"/>
        <v>-1.9317086638590144</v>
      </c>
      <c r="AQ973">
        <f t="shared" si="329"/>
        <v>0.81286444951476466</v>
      </c>
      <c r="AR973">
        <f t="shared" si="330"/>
        <v>-0.2150556589234815</v>
      </c>
      <c r="AS973">
        <f t="shared" si="331"/>
        <v>2.5229371677442422E-2</v>
      </c>
      <c r="BJ973">
        <f t="shared" si="332"/>
        <v>1.2716149999999999</v>
      </c>
      <c r="BK973">
        <f t="shared" si="333"/>
        <v>1.7294077049999999</v>
      </c>
      <c r="BL973">
        <f t="shared" si="334"/>
        <v>2.0653203808559994</v>
      </c>
      <c r="BM973">
        <f t="shared" si="335"/>
        <v>-0.2853869483491126</v>
      </c>
      <c r="BN973">
        <f t="shared" si="336"/>
        <v>1.2532053489004327E-3</v>
      </c>
    </row>
    <row r="974" spans="1:66" ht="15">
      <c r="A974" s="32">
        <v>7</v>
      </c>
      <c r="B974" s="33">
        <f t="shared" ca="1" si="316"/>
        <v>1413.8919076794211</v>
      </c>
      <c r="C974">
        <f t="shared" si="317"/>
        <v>1382</v>
      </c>
      <c r="D974">
        <f t="shared" ca="1" si="321"/>
        <v>6.9946612421180738</v>
      </c>
      <c r="E974">
        <f t="shared" ca="1" si="318"/>
        <v>7.0006470162123069</v>
      </c>
      <c r="F974">
        <f t="shared" ca="1" si="319"/>
        <v>1413</v>
      </c>
      <c r="G974">
        <f t="shared" ca="1" si="320"/>
        <v>1414</v>
      </c>
      <c r="M974" s="280">
        <v>1004</v>
      </c>
      <c r="N974" s="280">
        <f t="shared" si="322"/>
        <v>4.6327072019153173</v>
      </c>
      <c r="AK974">
        <f t="shared" si="323"/>
        <v>-9.1941659999999995E-2</v>
      </c>
      <c r="AL974">
        <f t="shared" si="324"/>
        <v>2.7473325480000002</v>
      </c>
      <c r="AM974">
        <f t="shared" si="325"/>
        <v>4.3282301889759998</v>
      </c>
      <c r="AN974">
        <f t="shared" si="326"/>
        <v>-4.4503487831436166</v>
      </c>
      <c r="AO974">
        <f t="shared" si="327"/>
        <v>3.4141829984532728</v>
      </c>
      <c r="AP974">
        <f t="shared" si="328"/>
        <v>-1.9413575390726587</v>
      </c>
      <c r="AQ974">
        <f t="shared" si="329"/>
        <v>0.81773918467589202</v>
      </c>
      <c r="AR974">
        <f t="shared" si="330"/>
        <v>-0.21656104253541772</v>
      </c>
      <c r="AS974">
        <f t="shared" si="331"/>
        <v>2.5431306561844683E-2</v>
      </c>
      <c r="BJ974">
        <f t="shared" si="332"/>
        <v>1.2716149999999999</v>
      </c>
      <c r="BK974">
        <f t="shared" si="333"/>
        <v>1.73113194</v>
      </c>
      <c r="BL974">
        <f t="shared" si="334"/>
        <v>2.0694407197439997</v>
      </c>
      <c r="BM974">
        <f t="shared" si="335"/>
        <v>-0.28624139972376322</v>
      </c>
      <c r="BN974">
        <f t="shared" si="336"/>
        <v>1.2582106561004234E-3</v>
      </c>
    </row>
    <row r="975" spans="1:66" ht="15">
      <c r="A975" s="32">
        <v>7</v>
      </c>
      <c r="B975" s="33">
        <f t="shared" ca="1" si="316"/>
        <v>1413.8919076794211</v>
      </c>
      <c r="C975">
        <f t="shared" si="317"/>
        <v>1382</v>
      </c>
      <c r="D975">
        <f t="shared" ca="1" si="321"/>
        <v>6.9946612421180738</v>
      </c>
      <c r="E975">
        <f t="shared" ca="1" si="318"/>
        <v>7.0006470162123069</v>
      </c>
      <c r="F975">
        <f t="shared" ca="1" si="319"/>
        <v>1413</v>
      </c>
      <c r="G975">
        <f t="shared" ca="1" si="320"/>
        <v>1414</v>
      </c>
      <c r="M975" s="280">
        <v>1005</v>
      </c>
      <c r="N975" s="280">
        <f t="shared" si="322"/>
        <v>4.6382820289176045</v>
      </c>
      <c r="AK975">
        <f t="shared" si="323"/>
        <v>-9.1941659999999995E-2</v>
      </c>
      <c r="AL975">
        <f t="shared" si="324"/>
        <v>2.7500689350000003</v>
      </c>
      <c r="AM975">
        <f t="shared" si="325"/>
        <v>4.336856455275</v>
      </c>
      <c r="AN975">
        <f t="shared" si="326"/>
        <v>-4.4636598873461253</v>
      </c>
      <c r="AO975">
        <f t="shared" si="327"/>
        <v>3.4278056568490611</v>
      </c>
      <c r="AP975">
        <f t="shared" si="328"/>
        <v>-1.951044932692797</v>
      </c>
      <c r="AQ975">
        <f t="shared" si="329"/>
        <v>0.82263825695059434</v>
      </c>
      <c r="AR975">
        <f t="shared" si="330"/>
        <v>-0.21807544939581949</v>
      </c>
      <c r="AS975">
        <f t="shared" si="331"/>
        <v>2.5634654277689628E-2</v>
      </c>
      <c r="BJ975">
        <f t="shared" si="332"/>
        <v>1.2716149999999999</v>
      </c>
      <c r="BK975">
        <f t="shared" si="333"/>
        <v>1.732856175</v>
      </c>
      <c r="BL975">
        <f t="shared" si="334"/>
        <v>2.0735651645999997</v>
      </c>
      <c r="BM975">
        <f t="shared" si="335"/>
        <v>-0.287097554889225</v>
      </c>
      <c r="BN975">
        <f t="shared" si="336"/>
        <v>1.2632309417634244E-3</v>
      </c>
    </row>
    <row r="976" spans="1:66" ht="15">
      <c r="A976" s="32">
        <v>7</v>
      </c>
      <c r="B976" s="33">
        <f t="shared" ca="1" si="316"/>
        <v>1413.8919076794211</v>
      </c>
      <c r="C976">
        <f t="shared" si="317"/>
        <v>1382</v>
      </c>
      <c r="D976">
        <f t="shared" ca="1" si="321"/>
        <v>6.9946612421180738</v>
      </c>
      <c r="E976">
        <f t="shared" ca="1" si="318"/>
        <v>7.0006470162123069</v>
      </c>
      <c r="F976">
        <f t="shared" ca="1" si="319"/>
        <v>1413</v>
      </c>
      <c r="G976">
        <f t="shared" ca="1" si="320"/>
        <v>1414</v>
      </c>
      <c r="M976" s="280">
        <v>1006</v>
      </c>
      <c r="N976" s="280">
        <f t="shared" si="322"/>
        <v>4.6438578064336209</v>
      </c>
      <c r="AK976">
        <f t="shared" si="323"/>
        <v>-9.1941659999999995E-2</v>
      </c>
      <c r="AL976">
        <f t="shared" si="324"/>
        <v>2.7528053220000004</v>
      </c>
      <c r="AM976">
        <f t="shared" si="325"/>
        <v>4.3454913091959995</v>
      </c>
      <c r="AN976">
        <f t="shared" si="326"/>
        <v>-4.4769975076837047</v>
      </c>
      <c r="AO976">
        <f t="shared" si="327"/>
        <v>3.4414690406473589</v>
      </c>
      <c r="AP976">
        <f t="shared" si="328"/>
        <v>-1.960770959928906</v>
      </c>
      <c r="AQ976">
        <f t="shared" si="329"/>
        <v>0.82756176344439281</v>
      </c>
      <c r="AR976">
        <f t="shared" si="330"/>
        <v>-0.21959892453075744</v>
      </c>
      <c r="AS976">
        <f t="shared" si="331"/>
        <v>2.5839423289237936E-2</v>
      </c>
      <c r="BJ976">
        <f t="shared" si="332"/>
        <v>1.2716149999999999</v>
      </c>
      <c r="BK976">
        <f t="shared" si="333"/>
        <v>1.73458041</v>
      </c>
      <c r="BL976">
        <f t="shared" si="334"/>
        <v>2.0776937154239996</v>
      </c>
      <c r="BM976">
        <f t="shared" si="335"/>
        <v>-0.28795541554250081</v>
      </c>
      <c r="BN976">
        <f t="shared" si="336"/>
        <v>1.2682662357418656E-3</v>
      </c>
    </row>
    <row r="977" spans="1:66" ht="15">
      <c r="A977" s="32">
        <v>7</v>
      </c>
      <c r="B977" s="33">
        <f t="shared" ca="1" si="316"/>
        <v>1413.8919076794211</v>
      </c>
      <c r="C977">
        <f t="shared" si="317"/>
        <v>1382</v>
      </c>
      <c r="D977">
        <f t="shared" ca="1" si="321"/>
        <v>6.9946612421180738</v>
      </c>
      <c r="E977">
        <f t="shared" ca="1" si="318"/>
        <v>7.0006470162123069</v>
      </c>
      <c r="F977">
        <f t="shared" ca="1" si="319"/>
        <v>1413</v>
      </c>
      <c r="G977">
        <f t="shared" ca="1" si="320"/>
        <v>1414</v>
      </c>
      <c r="M977" s="280">
        <v>1007</v>
      </c>
      <c r="N977" s="280">
        <f t="shared" si="322"/>
        <v>4.6494345344227268</v>
      </c>
      <c r="AK977">
        <f t="shared" si="323"/>
        <v>-9.1941659999999995E-2</v>
      </c>
      <c r="AL977">
        <f t="shared" si="324"/>
        <v>2.7555417090000001</v>
      </c>
      <c r="AM977">
        <f t="shared" si="325"/>
        <v>4.3541347507389991</v>
      </c>
      <c r="AN977">
        <f t="shared" si="326"/>
        <v>-4.490361670540568</v>
      </c>
      <c r="AO977">
        <f t="shared" si="327"/>
        <v>3.4551732309340513</v>
      </c>
      <c r="AP977">
        <f t="shared" si="328"/>
        <v>-1.9705357362199627</v>
      </c>
      <c r="AQ977">
        <f t="shared" si="329"/>
        <v>0.83250980155310927</v>
      </c>
      <c r="AR977">
        <f t="shared" si="330"/>
        <v>-0.22113151314586743</v>
      </c>
      <c r="AS977">
        <f t="shared" si="331"/>
        <v>2.6045622102965901E-2</v>
      </c>
      <c r="BJ977">
        <f t="shared" si="332"/>
        <v>1.2716149999999999</v>
      </c>
      <c r="BK977">
        <f t="shared" si="333"/>
        <v>1.7363046449999999</v>
      </c>
      <c r="BL977">
        <f t="shared" si="334"/>
        <v>2.0818263722159998</v>
      </c>
      <c r="BM977">
        <f t="shared" si="335"/>
        <v>-0.28881498338059342</v>
      </c>
      <c r="BN977">
        <f t="shared" si="336"/>
        <v>1.2733165679178959E-3</v>
      </c>
    </row>
    <row r="978" spans="1:66" ht="15">
      <c r="A978" s="32">
        <v>7</v>
      </c>
      <c r="B978" s="33">
        <f t="shared" ca="1" si="316"/>
        <v>1413.8919076794211</v>
      </c>
      <c r="C978">
        <f t="shared" si="317"/>
        <v>1382</v>
      </c>
      <c r="D978">
        <f t="shared" ca="1" si="321"/>
        <v>6.9946612421180738</v>
      </c>
      <c r="E978">
        <f t="shared" ca="1" si="318"/>
        <v>7.0006470162123069</v>
      </c>
      <c r="F978">
        <f t="shared" ca="1" si="319"/>
        <v>1413</v>
      </c>
      <c r="G978">
        <f t="shared" ca="1" si="320"/>
        <v>1414</v>
      </c>
      <c r="M978" s="280">
        <v>1008</v>
      </c>
      <c r="N978" s="280">
        <f t="shared" si="322"/>
        <v>4.6550122128483524</v>
      </c>
      <c r="AK978">
        <f t="shared" si="323"/>
        <v>-9.1941659999999995E-2</v>
      </c>
      <c r="AL978">
        <f t="shared" si="324"/>
        <v>2.7582780960000002</v>
      </c>
      <c r="AM978">
        <f t="shared" si="325"/>
        <v>4.3627867799039999</v>
      </c>
      <c r="AN978">
        <f t="shared" si="326"/>
        <v>-4.503752402300929</v>
      </c>
      <c r="AO978">
        <f t="shared" si="327"/>
        <v>3.4689183088756654</v>
      </c>
      <c r="AP978">
        <f t="shared" si="328"/>
        <v>-1.9803393772346736</v>
      </c>
      <c r="AQ978">
        <f t="shared" si="329"/>
        <v>0.83748246896344303</v>
      </c>
      <c r="AR978">
        <f t="shared" si="330"/>
        <v>-0.22267326062688714</v>
      </c>
      <c r="AS978">
        <f t="shared" si="331"/>
        <v>2.6253259267733742E-2</v>
      </c>
      <c r="BJ978">
        <f t="shared" si="332"/>
        <v>1.2716149999999999</v>
      </c>
      <c r="BK978">
        <f t="shared" si="333"/>
        <v>1.7380288799999999</v>
      </c>
      <c r="BL978">
        <f t="shared" si="334"/>
        <v>2.0859631349759997</v>
      </c>
      <c r="BM978">
        <f t="shared" si="335"/>
        <v>-0.28967626010050562</v>
      </c>
      <c r="BN978">
        <f t="shared" si="336"/>
        <v>1.2783819682033828E-3</v>
      </c>
    </row>
    <row r="979" spans="1:66" ht="15">
      <c r="A979" s="32">
        <v>7</v>
      </c>
      <c r="B979" s="33">
        <f t="shared" ca="1" si="316"/>
        <v>1413.8919076794211</v>
      </c>
      <c r="C979">
        <f t="shared" si="317"/>
        <v>1382</v>
      </c>
      <c r="D979">
        <f t="shared" ca="1" si="321"/>
        <v>6.9946612421180738</v>
      </c>
      <c r="E979">
        <f t="shared" ca="1" si="318"/>
        <v>7.0006470162123069</v>
      </c>
      <c r="F979">
        <f t="shared" ca="1" si="319"/>
        <v>1413</v>
      </c>
      <c r="G979">
        <f t="shared" ca="1" si="320"/>
        <v>1414</v>
      </c>
      <c r="M979" s="280">
        <v>1009</v>
      </c>
      <c r="N979" s="280">
        <f t="shared" si="322"/>
        <v>4.660590841677978</v>
      </c>
      <c r="AK979">
        <f t="shared" si="323"/>
        <v>-9.1941659999999995E-2</v>
      </c>
      <c r="AL979">
        <f t="shared" si="324"/>
        <v>2.7610144830000003</v>
      </c>
      <c r="AM979">
        <f t="shared" si="325"/>
        <v>4.3714473966909999</v>
      </c>
      <c r="AN979">
        <f t="shared" si="326"/>
        <v>-4.5171697293490016</v>
      </c>
      <c r="AO979">
        <f t="shared" si="327"/>
        <v>3.4827043557193709</v>
      </c>
      <c r="AP979">
        <f t="shared" si="328"/>
        <v>-1.9901819988717027</v>
      </c>
      <c r="AQ979">
        <f t="shared" si="329"/>
        <v>0.84247986365355065</v>
      </c>
      <c r="AR979">
        <f t="shared" si="330"/>
        <v>-0.22422421254019359</v>
      </c>
      <c r="AS979">
        <f t="shared" si="331"/>
        <v>2.6462343374954365E-2</v>
      </c>
      <c r="BJ979">
        <f t="shared" si="332"/>
        <v>1.2716149999999999</v>
      </c>
      <c r="BK979">
        <f t="shared" si="333"/>
        <v>1.7397531149999999</v>
      </c>
      <c r="BL979">
        <f t="shared" si="334"/>
        <v>2.0901040037039995</v>
      </c>
      <c r="BM979">
        <f t="shared" si="335"/>
        <v>-0.2905392473992402</v>
      </c>
      <c r="BN979">
        <f t="shared" si="336"/>
        <v>1.2834624665399126E-3</v>
      </c>
    </row>
    <row r="980" spans="1:66" ht="15">
      <c r="A980" s="32">
        <v>7</v>
      </c>
      <c r="B980" s="33">
        <f t="shared" ca="1" si="316"/>
        <v>1413.8919076794211</v>
      </c>
      <c r="C980">
        <f t="shared" si="317"/>
        <v>1382</v>
      </c>
      <c r="D980">
        <f t="shared" ca="1" si="321"/>
        <v>6.9946612421180738</v>
      </c>
      <c r="E980">
        <f t="shared" ca="1" si="318"/>
        <v>7.0006470162123069</v>
      </c>
      <c r="F980">
        <f t="shared" ca="1" si="319"/>
        <v>1413</v>
      </c>
      <c r="G980">
        <f t="shared" ca="1" si="320"/>
        <v>1414</v>
      </c>
      <c r="M980" s="280">
        <v>1010</v>
      </c>
      <c r="N980" s="280">
        <f t="shared" si="322"/>
        <v>4.6661704208831258</v>
      </c>
      <c r="AK980">
        <f t="shared" si="323"/>
        <v>-9.1941659999999995E-2</v>
      </c>
      <c r="AL980">
        <f t="shared" si="324"/>
        <v>2.7637508700000004</v>
      </c>
      <c r="AM980">
        <f t="shared" si="325"/>
        <v>4.3801166010999992</v>
      </c>
      <c r="AN980">
        <f t="shared" si="326"/>
        <v>-4.5306136780690007</v>
      </c>
      <c r="AO980">
        <f t="shared" si="327"/>
        <v>3.4965314527929801</v>
      </c>
      <c r="AP980">
        <f t="shared" si="328"/>
        <v>-2.0000637172598994</v>
      </c>
      <c r="AQ980">
        <f t="shared" si="329"/>
        <v>0.84750208389362447</v>
      </c>
      <c r="AR980">
        <f t="shared" si="330"/>
        <v>-0.22578441463334198</v>
      </c>
      <c r="AS980">
        <f t="shared" si="331"/>
        <v>2.6672883058762639E-2</v>
      </c>
      <c r="BJ980">
        <f t="shared" si="332"/>
        <v>1.2716149999999999</v>
      </c>
      <c r="BK980">
        <f t="shared" si="333"/>
        <v>1.74147735</v>
      </c>
      <c r="BL980">
        <f t="shared" si="334"/>
        <v>2.0942489783999996</v>
      </c>
      <c r="BM980">
        <f t="shared" si="335"/>
        <v>-0.29140394697380001</v>
      </c>
      <c r="BN980">
        <f t="shared" si="336"/>
        <v>1.28855809289879E-3</v>
      </c>
    </row>
    <row r="981" spans="1:66" ht="15">
      <c r="A981" s="32">
        <v>7</v>
      </c>
      <c r="B981" s="33">
        <f t="shared" ca="1" si="316"/>
        <v>1413.8919076794211</v>
      </c>
      <c r="C981">
        <f t="shared" si="317"/>
        <v>1382</v>
      </c>
      <c r="D981">
        <f t="shared" ca="1" si="321"/>
        <v>6.9946612421180738</v>
      </c>
      <c r="E981">
        <f t="shared" ca="1" si="318"/>
        <v>7.0006470162123069</v>
      </c>
      <c r="F981">
        <f t="shared" ca="1" si="319"/>
        <v>1413</v>
      </c>
      <c r="G981">
        <f t="shared" ca="1" si="320"/>
        <v>1414</v>
      </c>
      <c r="M981" s="280">
        <v>1011</v>
      </c>
      <c r="N981" s="280">
        <f t="shared" si="322"/>
        <v>4.6717509504393311</v>
      </c>
      <c r="AK981">
        <f t="shared" si="323"/>
        <v>-9.1941659999999995E-2</v>
      </c>
      <c r="AL981">
        <f t="shared" si="324"/>
        <v>2.7664872570000001</v>
      </c>
      <c r="AM981">
        <f t="shared" si="325"/>
        <v>4.3887943931309996</v>
      </c>
      <c r="AN981">
        <f t="shared" si="326"/>
        <v>-4.5440842748451393</v>
      </c>
      <c r="AO981">
        <f t="shared" si="327"/>
        <v>3.5103996815049467</v>
      </c>
      <c r="AP981">
        <f t="shared" si="328"/>
        <v>-2.0099846487585284</v>
      </c>
      <c r="AQ981">
        <f t="shared" si="329"/>
        <v>0.85254922824647239</v>
      </c>
      <c r="AR981">
        <f t="shared" si="330"/>
        <v>-0.22735391283560527</v>
      </c>
      <c r="AS981">
        <f t="shared" si="331"/>
        <v>2.6884886996185183E-2</v>
      </c>
      <c r="BJ981">
        <f t="shared" si="332"/>
        <v>1.2716149999999999</v>
      </c>
      <c r="BK981">
        <f t="shared" si="333"/>
        <v>1.743201585</v>
      </c>
      <c r="BL981">
        <f t="shared" si="334"/>
        <v>2.0983980590639995</v>
      </c>
      <c r="BM981">
        <f t="shared" si="335"/>
        <v>-0.29227036052118782</v>
      </c>
      <c r="BN981">
        <f t="shared" si="336"/>
        <v>1.2936688772810388E-3</v>
      </c>
    </row>
    <row r="982" spans="1:66" ht="15">
      <c r="A982" s="32">
        <v>7</v>
      </c>
      <c r="B982" s="33">
        <f t="shared" ca="1" si="316"/>
        <v>1413.8919076794211</v>
      </c>
      <c r="C982">
        <f t="shared" si="317"/>
        <v>1382</v>
      </c>
      <c r="D982">
        <f t="shared" ca="1" si="321"/>
        <v>6.9946612421180738</v>
      </c>
      <c r="E982">
        <f t="shared" ca="1" si="318"/>
        <v>7.0006470162123069</v>
      </c>
      <c r="F982">
        <f t="shared" ca="1" si="319"/>
        <v>1413</v>
      </c>
      <c r="G982">
        <f t="shared" ca="1" si="320"/>
        <v>1414</v>
      </c>
      <c r="M982" s="280">
        <v>1012</v>
      </c>
      <c r="N982" s="280">
        <f t="shared" si="322"/>
        <v>4.6773324303261319</v>
      </c>
      <c r="AK982">
        <f t="shared" si="323"/>
        <v>-9.1941659999999995E-2</v>
      </c>
      <c r="AL982">
        <f t="shared" si="324"/>
        <v>2.7692236440000002</v>
      </c>
      <c r="AM982">
        <f t="shared" si="325"/>
        <v>4.3974807727839993</v>
      </c>
      <c r="AN982">
        <f t="shared" si="326"/>
        <v>-4.5575815460616322</v>
      </c>
      <c r="AO982">
        <f t="shared" si="327"/>
        <v>3.5243091233443677</v>
      </c>
      <c r="AP982">
        <f t="shared" si="328"/>
        <v>-2.0199449099574962</v>
      </c>
      <c r="AQ982">
        <f t="shared" si="329"/>
        <v>0.85762139556809847</v>
      </c>
      <c r="AR982">
        <f t="shared" si="330"/>
        <v>-0.22893275325851506</v>
      </c>
      <c r="AS982">
        <f t="shared" si="331"/>
        <v>2.7098363907310657E-2</v>
      </c>
      <c r="BJ982">
        <f t="shared" si="332"/>
        <v>1.2716149999999999</v>
      </c>
      <c r="BK982">
        <f t="shared" si="333"/>
        <v>1.74492582</v>
      </c>
      <c r="BL982">
        <f t="shared" si="334"/>
        <v>2.1025512456959996</v>
      </c>
      <c r="BM982">
        <f t="shared" si="335"/>
        <v>-0.29313848973840639</v>
      </c>
      <c r="BN982">
        <f t="shared" si="336"/>
        <v>1.2987948497174015E-3</v>
      </c>
    </row>
    <row r="983" spans="1:66" ht="15">
      <c r="A983" s="32">
        <v>7</v>
      </c>
      <c r="B983" s="33">
        <f t="shared" ca="1" si="316"/>
        <v>1413.8919076794211</v>
      </c>
      <c r="C983">
        <f t="shared" si="317"/>
        <v>1382</v>
      </c>
      <c r="D983">
        <f t="shared" ca="1" si="321"/>
        <v>6.9946612421180738</v>
      </c>
      <c r="E983">
        <f t="shared" ca="1" si="318"/>
        <v>7.0006470162123069</v>
      </c>
      <c r="F983">
        <f t="shared" ca="1" si="319"/>
        <v>1413</v>
      </c>
      <c r="G983">
        <f t="shared" ca="1" si="320"/>
        <v>1414</v>
      </c>
      <c r="M983" s="280">
        <v>1013</v>
      </c>
      <c r="N983" s="280">
        <f t="shared" si="322"/>
        <v>4.682914860527049</v>
      </c>
      <c r="AK983">
        <f t="shared" si="323"/>
        <v>-9.1941659999999995E-2</v>
      </c>
      <c r="AL983">
        <f t="shared" si="324"/>
        <v>2.7719600310000003</v>
      </c>
      <c r="AM983">
        <f t="shared" si="325"/>
        <v>4.4061757400589991</v>
      </c>
      <c r="AN983">
        <f t="shared" si="326"/>
        <v>-4.5711055181026934</v>
      </c>
      <c r="AO983">
        <f t="shared" si="327"/>
        <v>3.5382598598809829</v>
      </c>
      <c r="AP983">
        <f t="shared" si="328"/>
        <v>-2.0299446176775806</v>
      </c>
      <c r="AQ983">
        <f t="shared" si="329"/>
        <v>0.86271868500828308</v>
      </c>
      <c r="AR983">
        <f t="shared" si="330"/>
        <v>-0.23052098219640357</v>
      </c>
      <c r="AS983">
        <f t="shared" si="331"/>
        <v>2.7313322555460557E-2</v>
      </c>
      <c r="BJ983">
        <f t="shared" si="332"/>
        <v>1.2716149999999999</v>
      </c>
      <c r="BK983">
        <f t="shared" si="333"/>
        <v>1.7466500549999999</v>
      </c>
      <c r="BL983">
        <f t="shared" si="334"/>
        <v>2.1067085382959996</v>
      </c>
      <c r="BM983">
        <f t="shared" si="335"/>
        <v>-0.2940083363224586</v>
      </c>
      <c r="BN983">
        <f t="shared" si="336"/>
        <v>1.3039360402683385E-3</v>
      </c>
    </row>
    <row r="984" spans="1:66" ht="15">
      <c r="A984" s="32">
        <v>7</v>
      </c>
      <c r="B984" s="33">
        <f t="shared" ca="1" si="316"/>
        <v>1413.8919076794211</v>
      </c>
      <c r="C984">
        <f t="shared" si="317"/>
        <v>1382</v>
      </c>
      <c r="D984">
        <f t="shared" ca="1" si="321"/>
        <v>6.9946612421180738</v>
      </c>
      <c r="E984">
        <f t="shared" ca="1" si="318"/>
        <v>7.0006470162123069</v>
      </c>
      <c r="F984">
        <f t="shared" ca="1" si="319"/>
        <v>1413</v>
      </c>
      <c r="G984">
        <f t="shared" ca="1" si="320"/>
        <v>1414</v>
      </c>
      <c r="M984" s="280">
        <v>1014</v>
      </c>
      <c r="N984" s="280">
        <f t="shared" si="322"/>
        <v>4.6884982410295564</v>
      </c>
      <c r="AK984">
        <f t="shared" si="323"/>
        <v>-9.1941659999999995E-2</v>
      </c>
      <c r="AL984">
        <f t="shared" si="324"/>
        <v>2.7746964180000004</v>
      </c>
      <c r="AM984">
        <f t="shared" si="325"/>
        <v>4.4148792949559992</v>
      </c>
      <c r="AN984">
        <f t="shared" si="326"/>
        <v>-4.5846562173525367</v>
      </c>
      <c r="AO984">
        <f t="shared" si="327"/>
        <v>3.5522519727651725</v>
      </c>
      <c r="AP984">
        <f t="shared" si="328"/>
        <v>-2.0399838889706583</v>
      </c>
      <c r="AQ984">
        <f t="shared" si="329"/>
        <v>0.86784119601116527</v>
      </c>
      <c r="AR984">
        <f t="shared" si="330"/>
        <v>-0.23211864612694652</v>
      </c>
      <c r="AS984">
        <f t="shared" si="331"/>
        <v>2.7529771747360519E-2</v>
      </c>
      <c r="BJ984">
        <f t="shared" si="332"/>
        <v>1.2716149999999999</v>
      </c>
      <c r="BK984">
        <f t="shared" si="333"/>
        <v>1.7483742899999999</v>
      </c>
      <c r="BL984">
        <f t="shared" si="334"/>
        <v>2.1108699368639998</v>
      </c>
      <c r="BM984">
        <f t="shared" si="335"/>
        <v>-0.29487990197034719</v>
      </c>
      <c r="BN984">
        <f t="shared" si="336"/>
        <v>1.3090924790240301E-3</v>
      </c>
    </row>
    <row r="985" spans="1:66" ht="15">
      <c r="A985" s="32">
        <v>7</v>
      </c>
      <c r="B985" s="33">
        <f t="shared" ca="1" si="316"/>
        <v>1413.8919076794211</v>
      </c>
      <c r="C985">
        <f t="shared" si="317"/>
        <v>1382</v>
      </c>
      <c r="D985">
        <f t="shared" ca="1" si="321"/>
        <v>6.9946612421180738</v>
      </c>
      <c r="E985">
        <f t="shared" ca="1" si="318"/>
        <v>7.0006470162123069</v>
      </c>
      <c r="F985">
        <f t="shared" ca="1" si="319"/>
        <v>1413</v>
      </c>
      <c r="G985">
        <f t="shared" ca="1" si="320"/>
        <v>1414</v>
      </c>
      <c r="M985" s="280">
        <v>1015</v>
      </c>
      <c r="N985" s="280">
        <f t="shared" si="322"/>
        <v>4.6940825718250796</v>
      </c>
      <c r="AK985">
        <f t="shared" si="323"/>
        <v>-9.1941659999999995E-2</v>
      </c>
      <c r="AL985">
        <f t="shared" si="324"/>
        <v>2.7774328050000001</v>
      </c>
      <c r="AM985">
        <f t="shared" si="325"/>
        <v>4.4235914374749994</v>
      </c>
      <c r="AN985">
        <f t="shared" si="326"/>
        <v>-4.5982336701953752</v>
      </c>
      <c r="AO985">
        <f t="shared" si="327"/>
        <v>3.566285543727961</v>
      </c>
      <c r="AP985">
        <f t="shared" si="328"/>
        <v>-2.0500628411199346</v>
      </c>
      <c r="AQ985">
        <f t="shared" si="329"/>
        <v>0.87298902831582426</v>
      </c>
      <c r="AR985">
        <f t="shared" si="330"/>
        <v>-0.23372579171170721</v>
      </c>
      <c r="AS985">
        <f t="shared" si="331"/>
        <v>2.7747720333312131E-2</v>
      </c>
      <c r="BJ985">
        <f t="shared" si="332"/>
        <v>1.2716149999999999</v>
      </c>
      <c r="BK985">
        <f t="shared" si="333"/>
        <v>1.7500985249999998</v>
      </c>
      <c r="BL985">
        <f t="shared" si="334"/>
        <v>2.1150354413999994</v>
      </c>
      <c r="BM985">
        <f t="shared" si="335"/>
        <v>-0.29575318837907499</v>
      </c>
      <c r="BN985">
        <f t="shared" si="336"/>
        <v>1.3142641961043744E-3</v>
      </c>
    </row>
    <row r="986" spans="1:66" ht="15">
      <c r="A986" s="32">
        <v>7</v>
      </c>
      <c r="B986" s="33">
        <f t="shared" ca="1" si="316"/>
        <v>1413.8919076794211</v>
      </c>
      <c r="C986">
        <f t="shared" si="317"/>
        <v>1382</v>
      </c>
      <c r="D986">
        <f t="shared" ca="1" si="321"/>
        <v>6.9946612421180738</v>
      </c>
      <c r="E986">
        <f t="shared" ca="1" si="318"/>
        <v>7.0006470162123069</v>
      </c>
      <c r="F986">
        <f t="shared" ca="1" si="319"/>
        <v>1413</v>
      </c>
      <c r="G986">
        <f t="shared" ca="1" si="320"/>
        <v>1414</v>
      </c>
      <c r="M986" s="280">
        <v>1016</v>
      </c>
      <c r="N986" s="280">
        <f t="shared" si="322"/>
        <v>4.6996678529089655</v>
      </c>
      <c r="AK986">
        <f t="shared" si="323"/>
        <v>-9.1941659999999995E-2</v>
      </c>
      <c r="AL986">
        <f t="shared" si="324"/>
        <v>2.7801691920000002</v>
      </c>
      <c r="AM986">
        <f t="shared" si="325"/>
        <v>4.4323121676159998</v>
      </c>
      <c r="AN986">
        <f t="shared" si="326"/>
        <v>-4.6118379030154246</v>
      </c>
      <c r="AO986">
        <f t="shared" si="327"/>
        <v>3.5803606545810145</v>
      </c>
      <c r="AP986">
        <f t="shared" si="328"/>
        <v>-2.0601815916401707</v>
      </c>
      <c r="AQ986">
        <f t="shared" si="329"/>
        <v>0.87816228195686186</v>
      </c>
      <c r="AR986">
        <f t="shared" si="330"/>
        <v>-0.23534246579668164</v>
      </c>
      <c r="AS986">
        <f t="shared" si="331"/>
        <v>2.7967177207365253E-2</v>
      </c>
      <c r="BJ986">
        <f t="shared" si="332"/>
        <v>1.2716149999999999</v>
      </c>
      <c r="BK986">
        <f t="shared" si="333"/>
        <v>1.75182276</v>
      </c>
      <c r="BL986">
        <f t="shared" si="334"/>
        <v>2.1192050519039998</v>
      </c>
      <c r="BM986">
        <f t="shared" si="335"/>
        <v>-0.29662819724564482</v>
      </c>
      <c r="BN986">
        <f t="shared" si="336"/>
        <v>1.3194512216589886E-3</v>
      </c>
    </row>
    <row r="987" spans="1:66" ht="15">
      <c r="A987" s="32">
        <v>7</v>
      </c>
      <c r="B987" s="33">
        <f t="shared" ca="1" si="316"/>
        <v>1413.8919076794211</v>
      </c>
      <c r="C987">
        <f t="shared" si="317"/>
        <v>1382</v>
      </c>
      <c r="D987">
        <f t="shared" ca="1" si="321"/>
        <v>6.9946612421180738</v>
      </c>
      <c r="E987">
        <f t="shared" ca="1" si="318"/>
        <v>7.0006470162123069</v>
      </c>
      <c r="F987">
        <f t="shared" ca="1" si="319"/>
        <v>1413</v>
      </c>
      <c r="G987">
        <f t="shared" ca="1" si="320"/>
        <v>1414</v>
      </c>
      <c r="M987" s="280">
        <v>1017</v>
      </c>
      <c r="N987" s="280">
        <f t="shared" si="322"/>
        <v>4.7052540842804653</v>
      </c>
      <c r="AK987">
        <f t="shared" si="323"/>
        <v>-9.1941659999999995E-2</v>
      </c>
      <c r="AL987">
        <f t="shared" si="324"/>
        <v>2.7829055790000004</v>
      </c>
      <c r="AM987">
        <f t="shared" si="325"/>
        <v>4.4410414853789995</v>
      </c>
      <c r="AN987">
        <f t="shared" si="326"/>
        <v>-4.625468942196898</v>
      </c>
      <c r="AO987">
        <f t="shared" si="327"/>
        <v>3.5944773872166409</v>
      </c>
      <c r="AP987">
        <f t="shared" si="328"/>
        <v>-2.0703402582779109</v>
      </c>
      <c r="AQ987">
        <f t="shared" si="329"/>
        <v>0.88336105726498637</v>
      </c>
      <c r="AR987">
        <f t="shared" si="330"/>
        <v>-0.23696871541284473</v>
      </c>
      <c r="AS987">
        <f t="shared" si="331"/>
        <v>2.818815130749085E-2</v>
      </c>
      <c r="BJ987">
        <f t="shared" si="332"/>
        <v>1.2716149999999999</v>
      </c>
      <c r="BK987">
        <f t="shared" si="333"/>
        <v>1.753546995</v>
      </c>
      <c r="BL987">
        <f t="shared" si="334"/>
        <v>2.1233787683759995</v>
      </c>
      <c r="BM987">
        <f t="shared" si="335"/>
        <v>-0.29750493026705943</v>
      </c>
      <c r="BN987">
        <f t="shared" si="336"/>
        <v>1.3246535858672083E-3</v>
      </c>
    </row>
    <row r="988" spans="1:66" ht="15">
      <c r="A988" s="32">
        <v>7</v>
      </c>
      <c r="B988" s="33">
        <f t="shared" ca="1" si="316"/>
        <v>1413.8919076794211</v>
      </c>
      <c r="C988">
        <f t="shared" si="317"/>
        <v>1382</v>
      </c>
      <c r="D988">
        <f t="shared" ca="1" si="321"/>
        <v>6.9946612421180738</v>
      </c>
      <c r="E988">
        <f t="shared" ca="1" si="318"/>
        <v>7.0006470162123069</v>
      </c>
      <c r="F988">
        <f t="shared" ca="1" si="319"/>
        <v>1413</v>
      </c>
      <c r="G988">
        <f t="shared" ca="1" si="320"/>
        <v>1414</v>
      </c>
      <c r="M988" s="280">
        <v>1018</v>
      </c>
      <c r="N988" s="280">
        <f t="shared" si="322"/>
        <v>4.7108412659427223</v>
      </c>
      <c r="AK988">
        <f t="shared" si="323"/>
        <v>-9.1941659999999995E-2</v>
      </c>
      <c r="AL988">
        <f t="shared" si="324"/>
        <v>2.7856419660000005</v>
      </c>
      <c r="AM988">
        <f t="shared" si="325"/>
        <v>4.4497793907639993</v>
      </c>
      <c r="AN988">
        <f t="shared" si="326"/>
        <v>-4.6391268141240083</v>
      </c>
      <c r="AO988">
        <f t="shared" si="327"/>
        <v>3.6086358236077913</v>
      </c>
      <c r="AP988">
        <f t="shared" si="328"/>
        <v>-2.0805389590117138</v>
      </c>
      <c r="AQ988">
        <f t="shared" si="329"/>
        <v>0.88858545486759544</v>
      </c>
      <c r="AR988">
        <f t="shared" si="330"/>
        <v>-0.23860458777669746</v>
      </c>
      <c r="AS988">
        <f t="shared" si="331"/>
        <v>2.8410651615754342E-2</v>
      </c>
      <c r="BJ988">
        <f t="shared" si="332"/>
        <v>1.2716149999999999</v>
      </c>
      <c r="BK988">
        <f t="shared" si="333"/>
        <v>1.75527123</v>
      </c>
      <c r="BL988">
        <f t="shared" si="334"/>
        <v>2.1275565908159995</v>
      </c>
      <c r="BM988">
        <f t="shared" si="335"/>
        <v>-0.29838338914032164</v>
      </c>
      <c r="BN988">
        <f t="shared" si="336"/>
        <v>1.3298713189380884E-3</v>
      </c>
    </row>
    <row r="989" spans="1:66" ht="15">
      <c r="A989" s="32">
        <v>7</v>
      </c>
      <c r="B989" s="33">
        <f t="shared" ca="1" si="316"/>
        <v>1413.8919076794211</v>
      </c>
      <c r="C989">
        <f t="shared" si="317"/>
        <v>1382</v>
      </c>
      <c r="D989">
        <f t="shared" ca="1" si="321"/>
        <v>6.9946612421180738</v>
      </c>
      <c r="E989">
        <f t="shared" ca="1" si="318"/>
        <v>7.0006470162123069</v>
      </c>
      <c r="F989">
        <f t="shared" ca="1" si="319"/>
        <v>1413</v>
      </c>
      <c r="G989">
        <f t="shared" ca="1" si="320"/>
        <v>1414</v>
      </c>
      <c r="M989" s="280">
        <v>1019</v>
      </c>
      <c r="N989" s="280">
        <f t="shared" si="322"/>
        <v>4.7164293979027461</v>
      </c>
      <c r="AK989">
        <f t="shared" si="323"/>
        <v>-9.1941659999999995E-2</v>
      </c>
      <c r="AL989">
        <f t="shared" si="324"/>
        <v>2.7883783530000001</v>
      </c>
      <c r="AM989">
        <f t="shared" si="325"/>
        <v>4.4585258837709993</v>
      </c>
      <c r="AN989">
        <f t="shared" si="326"/>
        <v>-4.6528115451809713</v>
      </c>
      <c r="AO989">
        <f t="shared" si="327"/>
        <v>3.6228360458080595</v>
      </c>
      <c r="AP989">
        <f t="shared" si="328"/>
        <v>-2.0907778120523788</v>
      </c>
      <c r="AQ989">
        <f t="shared" si="329"/>
        <v>0.89383557568936112</v>
      </c>
      <c r="AR989">
        <f t="shared" si="330"/>
        <v>-0.24025013029081552</v>
      </c>
      <c r="AS989">
        <f t="shared" si="331"/>
        <v>2.8634687158489446E-2</v>
      </c>
      <c r="BJ989">
        <f t="shared" si="332"/>
        <v>1.2716149999999999</v>
      </c>
      <c r="BK989">
        <f t="shared" si="333"/>
        <v>1.7569954649999999</v>
      </c>
      <c r="BL989">
        <f t="shared" si="334"/>
        <v>2.1317385192239997</v>
      </c>
      <c r="BM989">
        <f t="shared" si="335"/>
        <v>-0.29926357556243421</v>
      </c>
      <c r="BN989">
        <f t="shared" si="336"/>
        <v>1.3351044511104016E-3</v>
      </c>
    </row>
    <row r="990" spans="1:66" ht="15">
      <c r="A990" s="32">
        <v>7</v>
      </c>
      <c r="B990" s="33">
        <f t="shared" ca="1" si="316"/>
        <v>1413.8919076794211</v>
      </c>
      <c r="C990">
        <f t="shared" si="317"/>
        <v>1382</v>
      </c>
      <c r="D990">
        <f t="shared" ca="1" si="321"/>
        <v>6.9946612421180738</v>
      </c>
      <c r="E990">
        <f t="shared" ca="1" si="318"/>
        <v>7.0006470162123069</v>
      </c>
      <c r="F990">
        <f t="shared" ca="1" si="319"/>
        <v>1413</v>
      </c>
      <c r="G990">
        <f t="shared" ca="1" si="320"/>
        <v>1414</v>
      </c>
      <c r="M990" s="280">
        <v>1020</v>
      </c>
      <c r="N990" s="280">
        <f t="shared" si="322"/>
        <v>4.7220184801713927</v>
      </c>
      <c r="AK990">
        <f t="shared" si="323"/>
        <v>-9.1941659999999995E-2</v>
      </c>
      <c r="AL990">
        <f t="shared" si="324"/>
        <v>2.7911147400000003</v>
      </c>
      <c r="AM990">
        <f t="shared" si="325"/>
        <v>4.4672809643999996</v>
      </c>
      <c r="AN990">
        <f t="shared" si="326"/>
        <v>-4.6665231617520009</v>
      </c>
      <c r="AO990">
        <f t="shared" si="327"/>
        <v>3.6370781359516799</v>
      </c>
      <c r="AP990">
        <f t="shared" si="328"/>
        <v>-2.1010569358431748</v>
      </c>
      <c r="AQ990">
        <f t="shared" si="329"/>
        <v>0.89911152095281432</v>
      </c>
      <c r="AR990">
        <f t="shared" si="330"/>
        <v>-0.24190539054439839</v>
      </c>
      <c r="AS990">
        <f t="shared" si="331"/>
        <v>2.8860267006472561E-2</v>
      </c>
      <c r="BJ990">
        <f t="shared" si="332"/>
        <v>1.2716149999999999</v>
      </c>
      <c r="BK990">
        <f t="shared" si="333"/>
        <v>1.7587196999999999</v>
      </c>
      <c r="BL990">
        <f t="shared" si="334"/>
        <v>2.1359245535999998</v>
      </c>
      <c r="BM990">
        <f t="shared" si="335"/>
        <v>-0.30014549123040002</v>
      </c>
      <c r="BN990">
        <f t="shared" si="336"/>
        <v>1.3403530126526401E-3</v>
      </c>
    </row>
    <row r="991" spans="1:66" ht="15">
      <c r="A991" s="32">
        <v>7</v>
      </c>
      <c r="B991" s="33">
        <f t="shared" ca="1" si="316"/>
        <v>1413.8919076794211</v>
      </c>
      <c r="C991">
        <f t="shared" si="317"/>
        <v>1382</v>
      </c>
      <c r="D991">
        <f t="shared" ca="1" si="321"/>
        <v>6.9946612421180738</v>
      </c>
      <c r="E991">
        <f t="shared" ca="1" si="318"/>
        <v>7.0006470162123069</v>
      </c>
      <c r="F991">
        <f t="shared" ca="1" si="319"/>
        <v>1413</v>
      </c>
      <c r="G991">
        <f t="shared" ca="1" si="320"/>
        <v>1414</v>
      </c>
      <c r="M991" s="280">
        <v>1021</v>
      </c>
      <c r="N991" s="280">
        <f t="shared" si="322"/>
        <v>4.7276085127633634</v>
      </c>
      <c r="AK991">
        <f t="shared" si="323"/>
        <v>-9.1941659999999995E-2</v>
      </c>
      <c r="AL991">
        <f t="shared" si="324"/>
        <v>2.7938511270000004</v>
      </c>
      <c r="AM991">
        <f t="shared" si="325"/>
        <v>4.4760446326509999</v>
      </c>
      <c r="AN991">
        <f t="shared" si="326"/>
        <v>-4.6802616902213092</v>
      </c>
      <c r="AO991">
        <f t="shared" si="327"/>
        <v>3.6513621762535311</v>
      </c>
      <c r="AP991">
        <f t="shared" si="328"/>
        <v>-2.1113764490600677</v>
      </c>
      <c r="AQ991">
        <f t="shared" si="329"/>
        <v>0.90441339217893046</v>
      </c>
      <c r="AR991">
        <f t="shared" si="330"/>
        <v>-0.24357041631382004</v>
      </c>
      <c r="AS991">
        <f t="shared" si="331"/>
        <v>2.9087400275097645E-2</v>
      </c>
      <c r="BJ991">
        <f t="shared" si="332"/>
        <v>1.2716149999999999</v>
      </c>
      <c r="BK991">
        <f t="shared" si="333"/>
        <v>1.7604439349999998</v>
      </c>
      <c r="BL991">
        <f t="shared" si="334"/>
        <v>2.1401146939439997</v>
      </c>
      <c r="BM991">
        <f t="shared" si="335"/>
        <v>-0.30102913784122182</v>
      </c>
      <c r="BN991">
        <f t="shared" si="336"/>
        <v>1.3456170338630143E-3</v>
      </c>
    </row>
    <row r="992" spans="1:66" ht="15">
      <c r="A992" s="32">
        <v>7</v>
      </c>
      <c r="B992" s="33">
        <f t="shared" ca="1" si="316"/>
        <v>1413.8919076794211</v>
      </c>
      <c r="C992">
        <f t="shared" si="317"/>
        <v>1382</v>
      </c>
      <c r="D992">
        <f t="shared" ca="1" si="321"/>
        <v>6.9946612421180738</v>
      </c>
      <c r="E992">
        <f t="shared" ca="1" si="318"/>
        <v>7.0006470162123069</v>
      </c>
      <c r="F992">
        <f t="shared" ca="1" si="319"/>
        <v>1413</v>
      </c>
      <c r="G992">
        <f t="shared" ca="1" si="320"/>
        <v>1414</v>
      </c>
      <c r="M992" s="280">
        <v>1022</v>
      </c>
      <c r="N992" s="280">
        <f t="shared" si="322"/>
        <v>4.7331994956971553</v>
      </c>
      <c r="AK992">
        <f t="shared" si="323"/>
        <v>-9.1941659999999995E-2</v>
      </c>
      <c r="AL992">
        <f t="shared" si="324"/>
        <v>2.7965875140000005</v>
      </c>
      <c r="AM992">
        <f t="shared" si="325"/>
        <v>4.4848168885239996</v>
      </c>
      <c r="AN992">
        <f t="shared" si="326"/>
        <v>-4.6940271569731129</v>
      </c>
      <c r="AO992">
        <f t="shared" si="327"/>
        <v>3.6656882490091327</v>
      </c>
      <c r="AP992">
        <f t="shared" si="328"/>
        <v>-2.1217364706119506</v>
      </c>
      <c r="AQ992">
        <f t="shared" si="329"/>
        <v>0.90974129118771541</v>
      </c>
      <c r="AR992">
        <f t="shared" si="330"/>
        <v>-0.24524525556318058</v>
      </c>
      <c r="AS992">
        <f t="shared" si="331"/>
        <v>2.9316096124551626E-2</v>
      </c>
      <c r="BJ992">
        <f t="shared" si="332"/>
        <v>1.2716149999999999</v>
      </c>
      <c r="BK992">
        <f t="shared" si="333"/>
        <v>1.76216817</v>
      </c>
      <c r="BL992">
        <f t="shared" si="334"/>
        <v>2.1443089402559998</v>
      </c>
      <c r="BM992">
        <f t="shared" si="335"/>
        <v>-0.30191451709190242</v>
      </c>
      <c r="BN992">
        <f t="shared" si="336"/>
        <v>1.3508965450694534E-3</v>
      </c>
    </row>
    <row r="993" spans="1:66" ht="15">
      <c r="A993" s="32">
        <v>7</v>
      </c>
      <c r="B993" s="33">
        <f t="shared" ca="1" si="316"/>
        <v>1413.8919076794211</v>
      </c>
      <c r="C993">
        <f t="shared" si="317"/>
        <v>1382</v>
      </c>
      <c r="D993">
        <f t="shared" ca="1" si="321"/>
        <v>6.9946612421180738</v>
      </c>
      <c r="E993">
        <f t="shared" ca="1" si="318"/>
        <v>7.0006470162123069</v>
      </c>
      <c r="F993">
        <f t="shared" ca="1" si="319"/>
        <v>1413</v>
      </c>
      <c r="G993">
        <f t="shared" ca="1" si="320"/>
        <v>1414</v>
      </c>
      <c r="M993" s="280">
        <v>1023</v>
      </c>
      <c r="N993" s="280">
        <f t="shared" si="322"/>
        <v>4.7387914289950768</v>
      </c>
      <c r="AK993">
        <f t="shared" si="323"/>
        <v>-9.1941659999999995E-2</v>
      </c>
      <c r="AL993">
        <f t="shared" si="324"/>
        <v>2.7993239010000002</v>
      </c>
      <c r="AM993">
        <f t="shared" si="325"/>
        <v>4.4935977320189995</v>
      </c>
      <c r="AN993">
        <f t="shared" si="326"/>
        <v>-4.7078195883916241</v>
      </c>
      <c r="AO993">
        <f t="shared" si="327"/>
        <v>3.6800564365946484</v>
      </c>
      <c r="AP993">
        <f t="shared" si="328"/>
        <v>-2.1321371196408707</v>
      </c>
      <c r="AQ993">
        <f t="shared" si="329"/>
        <v>0.91509532009879246</v>
      </c>
      <c r="AR993">
        <f t="shared" si="330"/>
        <v>-0.24692995644485879</v>
      </c>
      <c r="AS993">
        <f t="shared" si="331"/>
        <v>2.9546363759990289E-2</v>
      </c>
      <c r="BJ993">
        <f t="shared" si="332"/>
        <v>1.2716149999999999</v>
      </c>
      <c r="BK993">
        <f t="shared" si="333"/>
        <v>1.763892405</v>
      </c>
      <c r="BL993">
        <f t="shared" si="334"/>
        <v>2.1485072925359998</v>
      </c>
      <c r="BM993">
        <f t="shared" si="335"/>
        <v>-0.3028016306794446</v>
      </c>
      <c r="BN993">
        <f t="shared" si="336"/>
        <v>1.3561915766296057E-3</v>
      </c>
    </row>
    <row r="994" spans="1:66" ht="15">
      <c r="A994" s="32">
        <v>7</v>
      </c>
      <c r="B994" s="33">
        <f t="shared" ca="1" si="316"/>
        <v>1413.8919076794211</v>
      </c>
      <c r="C994">
        <f t="shared" si="317"/>
        <v>1382</v>
      </c>
      <c r="D994">
        <f t="shared" ca="1" si="321"/>
        <v>6.9946612421180738</v>
      </c>
      <c r="E994">
        <f t="shared" ca="1" si="318"/>
        <v>7.0006470162123069</v>
      </c>
      <c r="F994">
        <f t="shared" ca="1" si="319"/>
        <v>1413</v>
      </c>
      <c r="G994">
        <f t="shared" ca="1" si="320"/>
        <v>1414</v>
      </c>
      <c r="M994" s="280">
        <v>1024</v>
      </c>
      <c r="N994" s="280">
        <f t="shared" si="322"/>
        <v>4.744384312683203</v>
      </c>
      <c r="AK994">
        <f t="shared" si="323"/>
        <v>-9.1941659999999995E-2</v>
      </c>
      <c r="AL994">
        <f t="shared" si="324"/>
        <v>2.8020602880000003</v>
      </c>
      <c r="AM994">
        <f t="shared" si="325"/>
        <v>4.5023871631359995</v>
      </c>
      <c r="AN994">
        <f t="shared" si="326"/>
        <v>-4.7216390108610566</v>
      </c>
      <c r="AO994">
        <f t="shared" si="327"/>
        <v>3.6944668214668819</v>
      </c>
      <c r="AP994">
        <f t="shared" si="328"/>
        <v>-2.142578515522259</v>
      </c>
      <c r="AQ994">
        <f t="shared" si="329"/>
        <v>0.92047558133198881</v>
      </c>
      <c r="AR994">
        <f t="shared" si="330"/>
        <v>-0.24862456730006596</v>
      </c>
      <c r="AS994">
        <f t="shared" si="331"/>
        <v>2.9778212431714756E-2</v>
      </c>
      <c r="BJ994">
        <f t="shared" si="332"/>
        <v>1.2716149999999999</v>
      </c>
      <c r="BK994">
        <f t="shared" si="333"/>
        <v>1.76561664</v>
      </c>
      <c r="BL994">
        <f t="shared" si="334"/>
        <v>2.1527097507839996</v>
      </c>
      <c r="BM994">
        <f t="shared" si="335"/>
        <v>-0.30369048030085122</v>
      </c>
      <c r="BN994">
        <f t="shared" si="336"/>
        <v>1.3615021589308376E-3</v>
      </c>
    </row>
    <row r="995" spans="1:66" ht="15">
      <c r="A995" s="32">
        <v>7</v>
      </c>
      <c r="B995" s="33">
        <f t="shared" ca="1" si="316"/>
        <v>1413.8919076794211</v>
      </c>
      <c r="C995">
        <f t="shared" si="317"/>
        <v>1382</v>
      </c>
      <c r="D995">
        <f t="shared" ca="1" si="321"/>
        <v>6.9946612421180738</v>
      </c>
      <c r="E995">
        <f t="shared" ca="1" si="318"/>
        <v>7.0006470162123069</v>
      </c>
      <c r="F995">
        <f t="shared" ca="1" si="319"/>
        <v>1413</v>
      </c>
      <c r="G995">
        <f t="shared" ca="1" si="320"/>
        <v>1414</v>
      </c>
      <c r="M995" s="280">
        <v>1025</v>
      </c>
      <c r="N995" s="280">
        <f t="shared" si="322"/>
        <v>4.7499781467913706</v>
      </c>
      <c r="AK995">
        <f t="shared" si="323"/>
        <v>-9.1941659999999995E-2</v>
      </c>
      <c r="AL995">
        <f t="shared" si="324"/>
        <v>2.8047966750000004</v>
      </c>
      <c r="AM995">
        <f t="shared" si="325"/>
        <v>4.5111851818749997</v>
      </c>
      <c r="AN995">
        <f t="shared" si="326"/>
        <v>-4.7354854507656254</v>
      </c>
      <c r="AO995">
        <f t="shared" si="327"/>
        <v>3.708919486163281</v>
      </c>
      <c r="AP995">
        <f t="shared" si="328"/>
        <v>-2.1530607778651567</v>
      </c>
      <c r="AQ995">
        <f t="shared" si="329"/>
        <v>0.92588217760792402</v>
      </c>
      <c r="AR995">
        <f t="shared" si="330"/>
        <v>-0.25032913665940071</v>
      </c>
      <c r="AS995">
        <f t="shared" si="331"/>
        <v>3.00116514353484E-2</v>
      </c>
      <c r="BJ995">
        <f t="shared" si="332"/>
        <v>1.2716149999999999</v>
      </c>
      <c r="BK995">
        <f t="shared" si="333"/>
        <v>1.7673408749999999</v>
      </c>
      <c r="BL995">
        <f t="shared" si="334"/>
        <v>2.1569163149999997</v>
      </c>
      <c r="BM995">
        <f t="shared" si="335"/>
        <v>-0.30458106765312504</v>
      </c>
      <c r="BN995">
        <f t="shared" si="336"/>
        <v>1.3668283223902344E-3</v>
      </c>
    </row>
    <row r="996" spans="1:66" ht="15">
      <c r="A996" s="32">
        <v>7</v>
      </c>
      <c r="B996" s="33">
        <f t="shared" ca="1" si="316"/>
        <v>1413.8919076794211</v>
      </c>
      <c r="C996">
        <f t="shared" si="317"/>
        <v>1382</v>
      </c>
      <c r="D996">
        <f t="shared" ca="1" si="321"/>
        <v>6.9946612421180738</v>
      </c>
      <c r="E996">
        <f t="shared" ca="1" si="318"/>
        <v>7.0006470162123069</v>
      </c>
      <c r="F996">
        <f t="shared" ca="1" si="319"/>
        <v>1413</v>
      </c>
      <c r="G996">
        <f t="shared" ca="1" si="320"/>
        <v>1414</v>
      </c>
      <c r="M996" s="280">
        <v>1026</v>
      </c>
      <c r="N996" s="280">
        <f t="shared" si="322"/>
        <v>4.7555729313531536</v>
      </c>
      <c r="AK996">
        <f t="shared" si="323"/>
        <v>-9.1941659999999995E-2</v>
      </c>
      <c r="AL996">
        <f t="shared" si="324"/>
        <v>2.8075330620000001</v>
      </c>
      <c r="AM996">
        <f t="shared" si="325"/>
        <v>4.5199917882359992</v>
      </c>
      <c r="AN996">
        <f t="shared" si="326"/>
        <v>-4.7493589344895444</v>
      </c>
      <c r="AO996">
        <f t="shared" si="327"/>
        <v>3.7234145133019356</v>
      </c>
      <c r="AP996">
        <f t="shared" si="328"/>
        <v>-2.1635840265124449</v>
      </c>
      <c r="AQ996">
        <f t="shared" si="329"/>
        <v>0.93131521194859812</v>
      </c>
      <c r="AR996">
        <f t="shared" si="330"/>
        <v>-0.25204371324340497</v>
      </c>
      <c r="AS996">
        <f t="shared" si="331"/>
        <v>3.0246690112014338E-2</v>
      </c>
      <c r="BJ996">
        <f t="shared" si="332"/>
        <v>1.2716149999999999</v>
      </c>
      <c r="BK996">
        <f t="shared" si="333"/>
        <v>1.7690651099999999</v>
      </c>
      <c r="BL996">
        <f t="shared" si="334"/>
        <v>2.1611269851839996</v>
      </c>
      <c r="BM996">
        <f t="shared" si="335"/>
        <v>-0.30547339443326882</v>
      </c>
      <c r="BN996">
        <f t="shared" si="336"/>
        <v>1.3721700974546004E-3</v>
      </c>
    </row>
    <row r="997" spans="1:66" ht="15">
      <c r="A997" s="32">
        <v>7</v>
      </c>
      <c r="B997" s="33">
        <f t="shared" ca="1" si="316"/>
        <v>1413.8919076794211</v>
      </c>
      <c r="C997">
        <f t="shared" si="317"/>
        <v>1382</v>
      </c>
      <c r="D997">
        <f t="shared" ca="1" si="321"/>
        <v>6.9946612421180738</v>
      </c>
      <c r="E997">
        <f t="shared" ca="1" si="318"/>
        <v>7.0006470162123069</v>
      </c>
      <c r="F997">
        <f t="shared" ca="1" si="319"/>
        <v>1413</v>
      </c>
      <c r="G997">
        <f t="shared" ca="1" si="320"/>
        <v>1414</v>
      </c>
      <c r="M997" s="280">
        <v>1027</v>
      </c>
      <c r="N997" s="280">
        <f t="shared" si="322"/>
        <v>4.7611686664058501</v>
      </c>
      <c r="AK997">
        <f t="shared" si="323"/>
        <v>-9.1941659999999995E-2</v>
      </c>
      <c r="AL997">
        <f t="shared" si="324"/>
        <v>2.8102694490000002</v>
      </c>
      <c r="AM997">
        <f t="shared" si="325"/>
        <v>4.5288069822189998</v>
      </c>
      <c r="AN997">
        <f t="shared" si="326"/>
        <v>-4.7632594884170274</v>
      </c>
      <c r="AO997">
        <f t="shared" si="327"/>
        <v>3.737951985581577</v>
      </c>
      <c r="AP997">
        <f t="shared" si="328"/>
        <v>-2.1741483815410727</v>
      </c>
      <c r="AQ997">
        <f t="shared" si="329"/>
        <v>0.9367747876779805</v>
      </c>
      <c r="AR997">
        <f t="shared" si="330"/>
        <v>-0.25376834596312087</v>
      </c>
      <c r="AS997">
        <f t="shared" si="331"/>
        <v>3.0483337848513422E-2</v>
      </c>
      <c r="BJ997">
        <f t="shared" si="332"/>
        <v>1.2716149999999999</v>
      </c>
      <c r="BK997">
        <f t="shared" si="333"/>
        <v>1.7707893450000001</v>
      </c>
      <c r="BL997">
        <f t="shared" si="334"/>
        <v>2.1653417613359998</v>
      </c>
      <c r="BM997">
        <f t="shared" si="335"/>
        <v>-0.30636746233828543</v>
      </c>
      <c r="BN997">
        <f t="shared" si="336"/>
        <v>1.3775275146004581E-3</v>
      </c>
    </row>
    <row r="998" spans="1:66" ht="15">
      <c r="A998" s="32">
        <v>7</v>
      </c>
      <c r="B998" s="33">
        <f t="shared" ca="1" si="316"/>
        <v>1413.8919076794211</v>
      </c>
      <c r="C998">
        <f t="shared" si="317"/>
        <v>1382</v>
      </c>
      <c r="D998">
        <f t="shared" ca="1" si="321"/>
        <v>6.9946612421180738</v>
      </c>
      <c r="E998">
        <f t="shared" ca="1" si="318"/>
        <v>7.0006470162123069</v>
      </c>
      <c r="F998">
        <f t="shared" ca="1" si="319"/>
        <v>1413</v>
      </c>
      <c r="G998">
        <f t="shared" ca="1" si="320"/>
        <v>1414</v>
      </c>
      <c r="M998" s="280">
        <v>1028</v>
      </c>
      <c r="N998" s="280">
        <f t="shared" si="322"/>
        <v>4.7667653519904576</v>
      </c>
      <c r="AK998">
        <f t="shared" si="323"/>
        <v>-9.1941659999999995E-2</v>
      </c>
      <c r="AL998">
        <f t="shared" si="324"/>
        <v>2.8130058360000003</v>
      </c>
      <c r="AM998">
        <f t="shared" si="325"/>
        <v>4.5376307638239997</v>
      </c>
      <c r="AN998">
        <f t="shared" si="326"/>
        <v>-4.7771871389322884</v>
      </c>
      <c r="AO998">
        <f t="shared" si="327"/>
        <v>3.7525319857815802</v>
      </c>
      <c r="AP998">
        <f t="shared" si="328"/>
        <v>-2.1847539632622865</v>
      </c>
      <c r="AQ998">
        <f t="shared" si="329"/>
        <v>0.9422610084225993</v>
      </c>
      <c r="AR998">
        <f t="shared" si="330"/>
        <v>-0.25550308392064902</v>
      </c>
      <c r="AS998">
        <f t="shared" si="331"/>
        <v>3.072160407750274E-2</v>
      </c>
      <c r="BJ998">
        <f t="shared" si="332"/>
        <v>1.2716149999999999</v>
      </c>
      <c r="BK998">
        <f t="shared" si="333"/>
        <v>1.77251358</v>
      </c>
      <c r="BL998">
        <f t="shared" si="334"/>
        <v>2.1695606434559997</v>
      </c>
      <c r="BM998">
        <f t="shared" si="335"/>
        <v>-0.30726327306517764</v>
      </c>
      <c r="BN998">
        <f t="shared" si="336"/>
        <v>1.382900604334049E-3</v>
      </c>
    </row>
    <row r="999" spans="1:66" ht="15">
      <c r="A999" s="32">
        <v>7</v>
      </c>
      <c r="B999" s="33">
        <f t="shared" ca="1" si="316"/>
        <v>1413.8919076794211</v>
      </c>
      <c r="C999">
        <f t="shared" si="317"/>
        <v>1382</v>
      </c>
      <c r="D999">
        <f t="shared" ca="1" si="321"/>
        <v>6.9946612421180738</v>
      </c>
      <c r="E999">
        <f t="shared" ca="1" si="318"/>
        <v>7.0006470162123069</v>
      </c>
      <c r="F999">
        <f t="shared" ca="1" si="319"/>
        <v>1413</v>
      </c>
      <c r="G999">
        <f t="shared" ca="1" si="320"/>
        <v>1414</v>
      </c>
      <c r="M999" s="280">
        <v>1029</v>
      </c>
      <c r="N999" s="280">
        <f t="shared" si="322"/>
        <v>4.772362988151662</v>
      </c>
      <c r="AK999">
        <f t="shared" si="323"/>
        <v>-9.1941659999999995E-2</v>
      </c>
      <c r="AL999">
        <f t="shared" si="324"/>
        <v>2.8157422230000004</v>
      </c>
      <c r="AM999">
        <f t="shared" si="325"/>
        <v>4.5464631330509997</v>
      </c>
      <c r="AN999">
        <f t="shared" si="326"/>
        <v>-4.7911419124195413</v>
      </c>
      <c r="AO999">
        <f t="shared" si="327"/>
        <v>3.7671545967619613</v>
      </c>
      <c r="AP999">
        <f t="shared" si="328"/>
        <v>-2.1954008922218566</v>
      </c>
      <c r="AQ999">
        <f t="shared" si="329"/>
        <v>0.94777397811213171</v>
      </c>
      <c r="AR999">
        <f t="shared" si="330"/>
        <v>-0.2572479764097077</v>
      </c>
      <c r="AS999">
        <f t="shared" si="331"/>
        <v>3.0961498277674689E-2</v>
      </c>
      <c r="BJ999">
        <f t="shared" si="332"/>
        <v>1.2716149999999999</v>
      </c>
      <c r="BK999">
        <f t="shared" si="333"/>
        <v>1.774237815</v>
      </c>
      <c r="BL999">
        <f t="shared" si="334"/>
        <v>2.1737836315439996</v>
      </c>
      <c r="BM999">
        <f t="shared" si="335"/>
        <v>-0.30816082831094821</v>
      </c>
      <c r="BN999">
        <f t="shared" si="336"/>
        <v>1.3882893971913334E-3</v>
      </c>
    </row>
    <row r="1000" spans="1:66" ht="15">
      <c r="A1000" s="32">
        <v>7</v>
      </c>
      <c r="B1000" s="33">
        <f t="shared" ca="1" si="316"/>
        <v>1413.8919076794211</v>
      </c>
      <c r="C1000">
        <f t="shared" si="317"/>
        <v>1382</v>
      </c>
      <c r="D1000">
        <f t="shared" ca="1" si="321"/>
        <v>6.9946612421180738</v>
      </c>
      <c r="E1000">
        <f t="shared" ca="1" si="318"/>
        <v>7.0006470162123069</v>
      </c>
      <c r="F1000">
        <f t="shared" ca="1" si="319"/>
        <v>1413</v>
      </c>
      <c r="G1000">
        <f t="shared" ca="1" si="320"/>
        <v>1414</v>
      </c>
      <c r="M1000" s="280">
        <v>1030</v>
      </c>
      <c r="N1000" s="280">
        <f t="shared" si="322"/>
        <v>4.7779615749378115</v>
      </c>
      <c r="AK1000">
        <f t="shared" si="323"/>
        <v>-9.1941659999999995E-2</v>
      </c>
      <c r="AL1000">
        <f t="shared" si="324"/>
        <v>2.8184786100000001</v>
      </c>
      <c r="AM1000">
        <f t="shared" si="325"/>
        <v>4.5553040898999999</v>
      </c>
      <c r="AN1000">
        <f t="shared" si="326"/>
        <v>-4.805123835263001</v>
      </c>
      <c r="AO1000">
        <f t="shared" si="327"/>
        <v>3.78181990146338</v>
      </c>
      <c r="AP1000">
        <f t="shared" si="328"/>
        <v>-2.2060892892003059</v>
      </c>
      <c r="AQ1000">
        <f t="shared" si="329"/>
        <v>0.95331380097999452</v>
      </c>
      <c r="AR1000">
        <f t="shared" si="330"/>
        <v>-0.25900307291619279</v>
      </c>
      <c r="AS1000">
        <f t="shared" si="331"/>
        <v>3.1203029973936501E-2</v>
      </c>
      <c r="BJ1000">
        <f t="shared" si="332"/>
        <v>1.2716149999999999</v>
      </c>
      <c r="BK1000">
        <f t="shared" si="333"/>
        <v>1.77596205</v>
      </c>
      <c r="BL1000">
        <f t="shared" si="334"/>
        <v>2.1780107255999996</v>
      </c>
      <c r="BM1000">
        <f t="shared" si="335"/>
        <v>-0.3090601297726</v>
      </c>
      <c r="BN1000">
        <f t="shared" si="336"/>
        <v>1.3936939237379901E-3</v>
      </c>
    </row>
    <row r="1001" spans="1:66" ht="15">
      <c r="A1001" s="32">
        <v>7</v>
      </c>
      <c r="B1001" s="33">
        <f t="shared" ca="1" si="316"/>
        <v>1413.8919076794211</v>
      </c>
      <c r="C1001">
        <f t="shared" si="317"/>
        <v>1382</v>
      </c>
      <c r="D1001">
        <f t="shared" ca="1" si="321"/>
        <v>6.9946612421180738</v>
      </c>
      <c r="E1001">
        <f t="shared" ca="1" si="318"/>
        <v>7.0006470162123069</v>
      </c>
      <c r="F1001">
        <f t="shared" ca="1" si="319"/>
        <v>1413</v>
      </c>
      <c r="G1001">
        <f t="shared" ca="1" si="320"/>
        <v>1414</v>
      </c>
      <c r="M1001" s="280">
        <v>1031</v>
      </c>
      <c r="N1001" s="280">
        <f t="shared" si="322"/>
        <v>4.7835611124009034</v>
      </c>
      <c r="AK1001">
        <f t="shared" si="323"/>
        <v>-9.1941659999999995E-2</v>
      </c>
      <c r="AL1001">
        <f t="shared" si="324"/>
        <v>2.8212149970000002</v>
      </c>
      <c r="AM1001">
        <f t="shared" si="325"/>
        <v>4.5641536343709994</v>
      </c>
      <c r="AN1001">
        <f t="shared" si="326"/>
        <v>-4.8191329338468796</v>
      </c>
      <c r="AO1001">
        <f t="shared" si="327"/>
        <v>3.7965279829071368</v>
      </c>
      <c r="AP1001">
        <f t="shared" si="328"/>
        <v>-2.2168192752131399</v>
      </c>
      <c r="AQ1001">
        <f t="shared" si="329"/>
        <v>0.95888058156393541</v>
      </c>
      <c r="AR1001">
        <f t="shared" si="330"/>
        <v>-0.26076842311873966</v>
      </c>
      <c r="AS1001">
        <f t="shared" si="331"/>
        <v>3.1446208737590332E-2</v>
      </c>
      <c r="BJ1001">
        <f t="shared" si="332"/>
        <v>1.2716149999999999</v>
      </c>
      <c r="BK1001">
        <f t="shared" si="333"/>
        <v>1.7776862849999999</v>
      </c>
      <c r="BL1001">
        <f t="shared" si="334"/>
        <v>2.1822419256239995</v>
      </c>
      <c r="BM1001">
        <f t="shared" si="335"/>
        <v>-0.30996117914713583</v>
      </c>
      <c r="BN1001">
        <f t="shared" si="336"/>
        <v>1.3991142145694164E-3</v>
      </c>
    </row>
    <row r="1002" spans="1:66" ht="15">
      <c r="A1002" s="32">
        <v>7</v>
      </c>
      <c r="B1002" s="33">
        <f t="shared" ca="1" si="316"/>
        <v>1413.8919076794211</v>
      </c>
      <c r="C1002">
        <f t="shared" si="317"/>
        <v>1382</v>
      </c>
      <c r="D1002">
        <f t="shared" ca="1" si="321"/>
        <v>6.9946612421180738</v>
      </c>
      <c r="E1002">
        <f t="shared" ca="1" si="318"/>
        <v>7.0006470162123069</v>
      </c>
      <c r="F1002">
        <f t="shared" ca="1" si="319"/>
        <v>1413</v>
      </c>
      <c r="G1002">
        <f t="shared" ca="1" si="320"/>
        <v>1414</v>
      </c>
      <c r="M1002" s="280">
        <v>1032</v>
      </c>
      <c r="N1002" s="280">
        <f t="shared" si="322"/>
        <v>4.7891616005965627</v>
      </c>
      <c r="AK1002">
        <f t="shared" si="323"/>
        <v>-9.1941659999999995E-2</v>
      </c>
      <c r="AL1002">
        <f t="shared" si="324"/>
        <v>2.8239513840000003</v>
      </c>
      <c r="AM1002">
        <f t="shared" si="325"/>
        <v>4.5730117664639991</v>
      </c>
      <c r="AN1002">
        <f t="shared" si="326"/>
        <v>-4.8331692345553927</v>
      </c>
      <c r="AO1002">
        <f t="shared" si="327"/>
        <v>3.8112789241951761</v>
      </c>
      <c r="AP1002">
        <f t="shared" si="328"/>
        <v>-2.2275909715110727</v>
      </c>
      <c r="AQ1002">
        <f t="shared" si="329"/>
        <v>0.96447442470662414</v>
      </c>
      <c r="AR1002">
        <f t="shared" si="330"/>
        <v>-0.26254407688928533</v>
      </c>
      <c r="AS1002">
        <f t="shared" si="331"/>
        <v>3.169104418651391E-2</v>
      </c>
      <c r="BJ1002">
        <f t="shared" si="332"/>
        <v>1.2716149999999999</v>
      </c>
      <c r="BK1002">
        <f t="shared" si="333"/>
        <v>1.7794105199999999</v>
      </c>
      <c r="BL1002">
        <f t="shared" si="334"/>
        <v>2.1864772316159997</v>
      </c>
      <c r="BM1002">
        <f t="shared" si="335"/>
        <v>-0.31086397813155842</v>
      </c>
      <c r="BN1002">
        <f t="shared" si="336"/>
        <v>1.4045503003107288E-3</v>
      </c>
    </row>
    <row r="1003" spans="1:66" ht="15">
      <c r="A1003" s="32">
        <v>7</v>
      </c>
      <c r="B1003" s="33">
        <f t="shared" ca="1" si="316"/>
        <v>1413.8919076794211</v>
      </c>
      <c r="C1003">
        <f t="shared" si="317"/>
        <v>1382</v>
      </c>
      <c r="D1003">
        <f t="shared" ca="1" si="321"/>
        <v>6.9946612421180738</v>
      </c>
      <c r="E1003">
        <f t="shared" ca="1" si="318"/>
        <v>7.0006470162123069</v>
      </c>
      <c r="F1003">
        <f t="shared" ca="1" si="319"/>
        <v>1413</v>
      </c>
      <c r="G1003">
        <f t="shared" ca="1" si="320"/>
        <v>1414</v>
      </c>
      <c r="M1003" s="280">
        <v>1033</v>
      </c>
      <c r="N1003" s="280">
        <f t="shared" si="322"/>
        <v>4.7947630395840282</v>
      </c>
      <c r="AK1003">
        <f t="shared" si="323"/>
        <v>-9.1941659999999995E-2</v>
      </c>
      <c r="AL1003">
        <f t="shared" si="324"/>
        <v>2.8266877710000005</v>
      </c>
      <c r="AM1003">
        <f t="shared" si="325"/>
        <v>4.5818784861789998</v>
      </c>
      <c r="AN1003">
        <f t="shared" si="326"/>
        <v>-4.8472327637727535</v>
      </c>
      <c r="AO1003">
        <f t="shared" si="327"/>
        <v>3.8260728085100841</v>
      </c>
      <c r="AP1003">
        <f t="shared" si="328"/>
        <v>-2.2384044995802581</v>
      </c>
      <c r="AQ1003">
        <f t="shared" si="329"/>
        <v>0.97009543555624622</v>
      </c>
      <c r="AR1003">
        <f t="shared" si="330"/>
        <v>-0.26433008429363214</v>
      </c>
      <c r="AS1003">
        <f t="shared" si="331"/>
        <v>3.1937545985341625E-2</v>
      </c>
      <c r="BJ1003">
        <f t="shared" si="332"/>
        <v>1.2716149999999999</v>
      </c>
      <c r="BK1003">
        <f t="shared" si="333"/>
        <v>1.7811347550000001</v>
      </c>
      <c r="BL1003">
        <f t="shared" si="334"/>
        <v>2.1907166435759997</v>
      </c>
      <c r="BM1003">
        <f t="shared" si="335"/>
        <v>-0.31176852842287062</v>
      </c>
      <c r="BN1003">
        <f t="shared" si="336"/>
        <v>1.4100022116167621E-3</v>
      </c>
    </row>
    <row r="1004" spans="1:66" ht="15">
      <c r="A1004" s="32">
        <v>7</v>
      </c>
      <c r="B1004" s="33">
        <f t="shared" ca="1" si="316"/>
        <v>1413.8919076794211</v>
      </c>
      <c r="C1004">
        <f t="shared" si="317"/>
        <v>1382</v>
      </c>
      <c r="D1004">
        <f t="shared" ca="1" si="321"/>
        <v>6.9946612421180738</v>
      </c>
      <c r="E1004">
        <f t="shared" ca="1" si="318"/>
        <v>7.0006470162123069</v>
      </c>
      <c r="F1004">
        <f t="shared" ca="1" si="319"/>
        <v>1413</v>
      </c>
      <c r="G1004">
        <f t="shared" ca="1" si="320"/>
        <v>1414</v>
      </c>
      <c r="M1004" s="280">
        <v>1034</v>
      </c>
      <c r="N1004" s="280">
        <f t="shared" si="322"/>
        <v>4.800365429426126</v>
      </c>
      <c r="AK1004">
        <f t="shared" si="323"/>
        <v>-9.1941659999999995E-2</v>
      </c>
      <c r="AL1004">
        <f t="shared" si="324"/>
        <v>2.8294241580000001</v>
      </c>
      <c r="AM1004">
        <f t="shared" si="325"/>
        <v>4.5907537935159999</v>
      </c>
      <c r="AN1004">
        <f t="shared" si="326"/>
        <v>-4.8613235478831767</v>
      </c>
      <c r="AO1004">
        <f t="shared" si="327"/>
        <v>3.8409097191150887</v>
      </c>
      <c r="AP1004">
        <f t="shared" si="328"/>
        <v>-2.2492599811425151</v>
      </c>
      <c r="AQ1004">
        <f t="shared" si="329"/>
        <v>0.9757437195670946</v>
      </c>
      <c r="AR1004">
        <f t="shared" si="330"/>
        <v>-0.26612649559201224</v>
      </c>
      <c r="AS1004">
        <f t="shared" si="331"/>
        <v>3.2185723845646254E-2</v>
      </c>
      <c r="BJ1004">
        <f t="shared" si="332"/>
        <v>1.2716149999999999</v>
      </c>
      <c r="BK1004">
        <f t="shared" si="333"/>
        <v>1.78285899</v>
      </c>
      <c r="BL1004">
        <f t="shared" si="334"/>
        <v>2.1949601615039995</v>
      </c>
      <c r="BM1004">
        <f t="shared" si="335"/>
        <v>-0.3126748317180752</v>
      </c>
      <c r="BN1004">
        <f t="shared" si="336"/>
        <v>1.4154699791720697E-3</v>
      </c>
    </row>
    <row r="1005" spans="1:66" ht="15">
      <c r="A1005" s="32">
        <v>7</v>
      </c>
      <c r="B1005" s="33">
        <f t="shared" ca="1" si="316"/>
        <v>1413.8919076794211</v>
      </c>
      <c r="C1005">
        <f t="shared" si="317"/>
        <v>1382</v>
      </c>
      <c r="D1005">
        <f t="shared" ca="1" si="321"/>
        <v>6.9946612421180738</v>
      </c>
      <c r="E1005">
        <f t="shared" ca="1" si="318"/>
        <v>7.0006470162123069</v>
      </c>
      <c r="F1005">
        <f t="shared" ca="1" si="319"/>
        <v>1413</v>
      </c>
      <c r="G1005">
        <f t="shared" ca="1" si="320"/>
        <v>1414</v>
      </c>
      <c r="M1005" s="280">
        <v>1035</v>
      </c>
      <c r="N1005" s="280">
        <f t="shared" si="322"/>
        <v>4.8059687701892582</v>
      </c>
      <c r="AK1005">
        <f t="shared" si="323"/>
        <v>-9.1941659999999995E-2</v>
      </c>
      <c r="AL1005">
        <f t="shared" si="324"/>
        <v>2.8321605450000003</v>
      </c>
      <c r="AM1005">
        <f t="shared" si="325"/>
        <v>4.5996376884749992</v>
      </c>
      <c r="AN1005">
        <f t="shared" si="326"/>
        <v>-4.8754416132708753</v>
      </c>
      <c r="AO1005">
        <f t="shared" si="327"/>
        <v>3.8557897393540612</v>
      </c>
      <c r="AP1005">
        <f t="shared" si="328"/>
        <v>-2.2601575381555583</v>
      </c>
      <c r="AQ1005">
        <f t="shared" si="329"/>
        <v>0.98141938250016392</v>
      </c>
      <c r="AR1005">
        <f t="shared" si="330"/>
        <v>-0.26793336123965361</v>
      </c>
      <c r="AS1005">
        <f t="shared" si="331"/>
        <v>3.2435587526121079E-2</v>
      </c>
      <c r="BJ1005">
        <f t="shared" si="332"/>
        <v>1.2716149999999999</v>
      </c>
      <c r="BK1005">
        <f t="shared" si="333"/>
        <v>1.784583225</v>
      </c>
      <c r="BL1005">
        <f t="shared" si="334"/>
        <v>2.1992077853999996</v>
      </c>
      <c r="BM1005">
        <f t="shared" si="335"/>
        <v>-0.31358288971417503</v>
      </c>
      <c r="BN1005">
        <f t="shared" si="336"/>
        <v>1.4209536336909244E-3</v>
      </c>
    </row>
    <row r="1006" spans="1:66" ht="15">
      <c r="A1006" s="32">
        <v>7</v>
      </c>
      <c r="B1006" s="33">
        <f t="shared" ca="1" si="316"/>
        <v>1413.8919076794211</v>
      </c>
      <c r="C1006">
        <f t="shared" si="317"/>
        <v>1382</v>
      </c>
      <c r="D1006">
        <f t="shared" ca="1" si="321"/>
        <v>6.9946612421180738</v>
      </c>
      <c r="E1006">
        <f t="shared" ca="1" si="318"/>
        <v>7.0006470162123069</v>
      </c>
      <c r="F1006">
        <f t="shared" ca="1" si="319"/>
        <v>1413</v>
      </c>
      <c r="G1006">
        <f t="shared" ca="1" si="320"/>
        <v>1414</v>
      </c>
      <c r="M1006" s="280">
        <v>1036</v>
      </c>
      <c r="N1006" s="280">
        <f t="shared" si="322"/>
        <v>4.8115730619433856</v>
      </c>
      <c r="AK1006">
        <f t="shared" si="323"/>
        <v>-9.1941659999999995E-2</v>
      </c>
      <c r="AL1006">
        <f t="shared" si="324"/>
        <v>2.8348969320000004</v>
      </c>
      <c r="AM1006">
        <f t="shared" si="325"/>
        <v>4.6085301710559996</v>
      </c>
      <c r="AN1006">
        <f t="shared" si="326"/>
        <v>-4.8895869863200643</v>
      </c>
      <c r="AO1006">
        <f t="shared" si="327"/>
        <v>3.8707129526515143</v>
      </c>
      <c r="AP1006">
        <f t="shared" si="328"/>
        <v>-2.2710972928132249</v>
      </c>
      <c r="AQ1006">
        <f t="shared" si="329"/>
        <v>0.98712253042374398</v>
      </c>
      <c r="AR1006">
        <f t="shared" si="330"/>
        <v>-0.26975073188734672</v>
      </c>
      <c r="AS1006">
        <f t="shared" si="331"/>
        <v>3.2687146832762692E-2</v>
      </c>
      <c r="BJ1006">
        <f t="shared" si="332"/>
        <v>1.2716149999999999</v>
      </c>
      <c r="BK1006">
        <f t="shared" si="333"/>
        <v>1.78630746</v>
      </c>
      <c r="BL1006">
        <f t="shared" si="334"/>
        <v>2.2034595152639995</v>
      </c>
      <c r="BM1006">
        <f t="shared" si="335"/>
        <v>-0.31449270410817282</v>
      </c>
      <c r="BN1006">
        <f t="shared" si="336"/>
        <v>1.4264532059173169E-3</v>
      </c>
    </row>
    <row r="1007" spans="1:66" ht="15">
      <c r="A1007" s="32">
        <v>7</v>
      </c>
      <c r="B1007" s="33">
        <f t="shared" ca="1" si="316"/>
        <v>1413.8919076794211</v>
      </c>
      <c r="C1007">
        <f t="shared" si="317"/>
        <v>1382</v>
      </c>
      <c r="D1007">
        <f t="shared" ca="1" si="321"/>
        <v>6.9946612421180738</v>
      </c>
      <c r="E1007">
        <f t="shared" ca="1" si="318"/>
        <v>7.0006470162123069</v>
      </c>
      <c r="F1007">
        <f t="shared" ca="1" si="319"/>
        <v>1413</v>
      </c>
      <c r="G1007">
        <f t="shared" ca="1" si="320"/>
        <v>1414</v>
      </c>
      <c r="M1007" s="280">
        <v>1037</v>
      </c>
      <c r="N1007" s="280">
        <f t="shared" si="322"/>
        <v>4.8171783047619998</v>
      </c>
      <c r="AK1007">
        <f t="shared" si="323"/>
        <v>-9.1941659999999995E-2</v>
      </c>
      <c r="AL1007">
        <f t="shared" si="324"/>
        <v>2.8376333190000005</v>
      </c>
      <c r="AM1007">
        <f t="shared" si="325"/>
        <v>4.6174312412589993</v>
      </c>
      <c r="AN1007">
        <f t="shared" si="326"/>
        <v>-4.9037596934149574</v>
      </c>
      <c r="AO1007">
        <f t="shared" si="327"/>
        <v>3.8856794425126036</v>
      </c>
      <c r="AP1007">
        <f t="shared" si="328"/>
        <v>-2.2820793675457041</v>
      </c>
      <c r="AQ1007">
        <f t="shared" si="329"/>
        <v>0.99285326971401522</v>
      </c>
      <c r="AR1007">
        <f t="shared" si="330"/>
        <v>-0.27157865838201234</v>
      </c>
      <c r="AS1007">
        <f t="shared" si="331"/>
        <v>3.294041161905422E-2</v>
      </c>
      <c r="BJ1007">
        <f t="shared" si="332"/>
        <v>1.2716149999999999</v>
      </c>
      <c r="BK1007">
        <f t="shared" si="333"/>
        <v>1.7880316949999999</v>
      </c>
      <c r="BL1007">
        <f t="shared" si="334"/>
        <v>2.2077153510959997</v>
      </c>
      <c r="BM1007">
        <f t="shared" si="335"/>
        <v>-0.31540427659707143</v>
      </c>
      <c r="BN1007">
        <f t="shared" si="336"/>
        <v>1.4319687266249571E-3</v>
      </c>
    </row>
    <row r="1008" spans="1:66" ht="15">
      <c r="A1008" s="32">
        <v>7</v>
      </c>
      <c r="B1008" s="33">
        <f t="shared" ca="1" si="316"/>
        <v>1413.8919076794211</v>
      </c>
      <c r="C1008">
        <f t="shared" si="317"/>
        <v>1382</v>
      </c>
      <c r="D1008">
        <f t="shared" ca="1" si="321"/>
        <v>6.9946612421180738</v>
      </c>
      <c r="E1008">
        <f t="shared" ca="1" si="318"/>
        <v>7.0006470162123069</v>
      </c>
      <c r="F1008">
        <f t="shared" ca="1" si="319"/>
        <v>1413</v>
      </c>
      <c r="G1008">
        <f t="shared" ca="1" si="320"/>
        <v>1414</v>
      </c>
      <c r="M1008" s="280">
        <v>1038</v>
      </c>
      <c r="N1008" s="280">
        <f t="shared" si="322"/>
        <v>4.8227844987221147</v>
      </c>
      <c r="AK1008">
        <f t="shared" si="323"/>
        <v>-9.1941659999999995E-2</v>
      </c>
      <c r="AL1008">
        <f t="shared" si="324"/>
        <v>2.8403697060000002</v>
      </c>
      <c r="AM1008">
        <f t="shared" si="325"/>
        <v>4.6263408990839991</v>
      </c>
      <c r="AN1008">
        <f t="shared" si="326"/>
        <v>-4.9179597609397687</v>
      </c>
      <c r="AO1008">
        <f t="shared" si="327"/>
        <v>3.9006892925231273</v>
      </c>
      <c r="AP1008">
        <f t="shared" si="328"/>
        <v>-2.2931038850197658</v>
      </c>
      <c r="AQ1008">
        <f t="shared" si="329"/>
        <v>0.99861170705564295</v>
      </c>
      <c r="AR1008">
        <f t="shared" si="330"/>
        <v>-0.27341719176727114</v>
      </c>
      <c r="AS1008">
        <f t="shared" si="331"/>
        <v>3.3195391786149088E-2</v>
      </c>
      <c r="BJ1008">
        <f t="shared" si="332"/>
        <v>1.2716149999999999</v>
      </c>
      <c r="BK1008">
        <f t="shared" si="333"/>
        <v>1.7897559299999999</v>
      </c>
      <c r="BL1008">
        <f t="shared" si="334"/>
        <v>2.2119752928959997</v>
      </c>
      <c r="BM1008">
        <f t="shared" si="335"/>
        <v>-0.31631760887787364</v>
      </c>
      <c r="BN1008">
        <f t="shared" si="336"/>
        <v>1.4375002266172731E-3</v>
      </c>
    </row>
    <row r="1009" spans="1:66" ht="15">
      <c r="A1009" s="32">
        <v>7</v>
      </c>
      <c r="B1009" s="33">
        <f t="shared" ca="1" si="316"/>
        <v>1413.8919076794211</v>
      </c>
      <c r="C1009">
        <f t="shared" si="317"/>
        <v>1382</v>
      </c>
      <c r="D1009">
        <f t="shared" ca="1" si="321"/>
        <v>6.9946612421180738</v>
      </c>
      <c r="E1009">
        <f t="shared" ca="1" si="318"/>
        <v>7.0006470162123069</v>
      </c>
      <c r="F1009">
        <f t="shared" ca="1" si="319"/>
        <v>1413</v>
      </c>
      <c r="G1009">
        <f t="shared" ca="1" si="320"/>
        <v>1414</v>
      </c>
      <c r="M1009" s="280">
        <v>1039</v>
      </c>
      <c r="N1009" s="280">
        <f t="shared" si="322"/>
        <v>4.8283916439042436</v>
      </c>
      <c r="AK1009">
        <f t="shared" si="323"/>
        <v>-9.1941659999999995E-2</v>
      </c>
      <c r="AL1009">
        <f t="shared" si="324"/>
        <v>2.8431060930000003</v>
      </c>
      <c r="AM1009">
        <f t="shared" si="325"/>
        <v>4.6352591445309992</v>
      </c>
      <c r="AN1009">
        <f t="shared" si="326"/>
        <v>-4.9321872152787121</v>
      </c>
      <c r="AO1009">
        <f t="shared" si="327"/>
        <v>3.9157425863495252</v>
      </c>
      <c r="AP1009">
        <f t="shared" si="328"/>
        <v>-2.3041709681389864</v>
      </c>
      <c r="AQ1009">
        <f t="shared" si="329"/>
        <v>1.0043979494423747</v>
      </c>
      <c r="AR1009">
        <f t="shared" si="330"/>
        <v>-0.27526638328401304</v>
      </c>
      <c r="AS1009">
        <f t="shared" si="331"/>
        <v>3.3452097283055378E-2</v>
      </c>
      <c r="BJ1009">
        <f t="shared" si="332"/>
        <v>1.2716149999999999</v>
      </c>
      <c r="BK1009">
        <f t="shared" si="333"/>
        <v>1.7914801650000001</v>
      </c>
      <c r="BL1009">
        <f t="shared" si="334"/>
        <v>2.2162393406639995</v>
      </c>
      <c r="BM1009">
        <f t="shared" si="335"/>
        <v>-0.31723270264758224</v>
      </c>
      <c r="BN1009">
        <f t="shared" si="336"/>
        <v>1.4430477367274122E-3</v>
      </c>
    </row>
    <row r="1010" spans="1:66" ht="15">
      <c r="A1010" s="32">
        <v>7</v>
      </c>
      <c r="B1010" s="33">
        <f t="shared" ca="1" si="316"/>
        <v>1413.8919076794211</v>
      </c>
      <c r="C1010">
        <f t="shared" si="317"/>
        <v>1382</v>
      </c>
      <c r="D1010">
        <f t="shared" ca="1" si="321"/>
        <v>6.9946612421180738</v>
      </c>
      <c r="E1010">
        <f t="shared" ca="1" si="318"/>
        <v>7.0006470162123069</v>
      </c>
      <c r="F1010">
        <f t="shared" ca="1" si="319"/>
        <v>1413</v>
      </c>
      <c r="G1010">
        <f t="shared" ca="1" si="320"/>
        <v>1414</v>
      </c>
      <c r="M1010" s="280">
        <v>1040</v>
      </c>
      <c r="N1010" s="280">
        <f t="shared" si="322"/>
        <v>4.8339997403923833</v>
      </c>
      <c r="AK1010">
        <f t="shared" si="323"/>
        <v>-9.1941659999999995E-2</v>
      </c>
      <c r="AL1010">
        <f t="shared" si="324"/>
        <v>2.8458424800000004</v>
      </c>
      <c r="AM1010">
        <f t="shared" si="325"/>
        <v>4.6441859775999994</v>
      </c>
      <c r="AN1010">
        <f t="shared" si="326"/>
        <v>-4.9464420828160005</v>
      </c>
      <c r="AO1010">
        <f t="shared" si="327"/>
        <v>3.9308394077388797</v>
      </c>
      <c r="AP1010">
        <f t="shared" si="328"/>
        <v>-2.3152807400439812</v>
      </c>
      <c r="AQ1010">
        <f t="shared" si="329"/>
        <v>1.0102121041776344</v>
      </c>
      <c r="AR1010">
        <f t="shared" si="330"/>
        <v>-0.27712628437096914</v>
      </c>
      <c r="AS1010">
        <f t="shared" si="331"/>
        <v>3.3710538106820676E-2</v>
      </c>
      <c r="BJ1010">
        <f t="shared" si="332"/>
        <v>1.2716149999999999</v>
      </c>
      <c r="BK1010">
        <f t="shared" si="333"/>
        <v>1.7932044</v>
      </c>
      <c r="BL1010">
        <f t="shared" si="334"/>
        <v>2.2205074943999996</v>
      </c>
      <c r="BM1010">
        <f t="shared" si="335"/>
        <v>-0.31814955960320002</v>
      </c>
      <c r="BN1010">
        <f t="shared" si="336"/>
        <v>1.44861128781824E-3</v>
      </c>
    </row>
    <row r="1011" spans="1:66" ht="15">
      <c r="A1011" s="32">
        <v>7</v>
      </c>
      <c r="B1011" s="33">
        <f t="shared" ref="B1011:B1074" ca="1" si="337">(A1011-D1011)/(E1011-D1011)*(G1011-F1011)+F1011</f>
        <v>1413.8919076794211</v>
      </c>
      <c r="C1011">
        <f t="shared" ref="C1011:C1074" si="338">MAX(COUNTIF($N$2:$N$25400,"&lt;"&amp;A1011),1)</f>
        <v>1382</v>
      </c>
      <c r="D1011">
        <f t="shared" ca="1" si="321"/>
        <v>6.9946612421180738</v>
      </c>
      <c r="E1011">
        <f t="shared" ref="E1011:E1074" ca="1" si="339">INDIRECT(ADDRESS(C1011+2,14))</f>
        <v>7.0006470162123069</v>
      </c>
      <c r="F1011">
        <f t="shared" ref="F1011:F1074" ca="1" si="340">INDIRECT(ADDRESS(C1011+1,13))</f>
        <v>1413</v>
      </c>
      <c r="G1011">
        <f t="shared" ref="G1011:G1074" ca="1" si="341">INDIRECT(ADDRESS(C1011+2,13))</f>
        <v>1414</v>
      </c>
      <c r="M1011" s="280">
        <v>1041</v>
      </c>
      <c r="N1011" s="280">
        <f t="shared" si="322"/>
        <v>4.8396087882739955</v>
      </c>
      <c r="AK1011">
        <f t="shared" si="323"/>
        <v>-9.1941659999999995E-2</v>
      </c>
      <c r="AL1011">
        <f t="shared" si="324"/>
        <v>2.8485788670000005</v>
      </c>
      <c r="AM1011">
        <f t="shared" si="325"/>
        <v>4.6531213982909998</v>
      </c>
      <c r="AN1011">
        <f t="shared" si="326"/>
        <v>-4.9607243899358497</v>
      </c>
      <c r="AO1011">
        <f t="shared" si="327"/>
        <v>3.9459798405189166</v>
      </c>
      <c r="AP1011">
        <f t="shared" si="328"/>
        <v>-2.3264333241126285</v>
      </c>
      <c r="AQ1011">
        <f t="shared" si="329"/>
        <v>1.0160542788751217</v>
      </c>
      <c r="AR1011">
        <f t="shared" si="330"/>
        <v>-0.27899694666528368</v>
      </c>
      <c r="AS1011">
        <f t="shared" si="331"/>
        <v>3.3970724302717449E-2</v>
      </c>
      <c r="BJ1011">
        <f t="shared" si="332"/>
        <v>1.2716149999999999</v>
      </c>
      <c r="BK1011">
        <f t="shared" si="333"/>
        <v>1.794928635</v>
      </c>
      <c r="BL1011">
        <f t="shared" si="334"/>
        <v>2.2247797541039995</v>
      </c>
      <c r="BM1011">
        <f t="shared" si="335"/>
        <v>-0.31906818144172983</v>
      </c>
      <c r="BN1011">
        <f t="shared" si="336"/>
        <v>1.4541909107823414E-3</v>
      </c>
    </row>
    <row r="1012" spans="1:66" ht="15">
      <c r="A1012" s="32">
        <v>7</v>
      </c>
      <c r="B1012" s="33">
        <f t="shared" ca="1" si="337"/>
        <v>1413.8919076794211</v>
      </c>
      <c r="C1012">
        <f t="shared" si="338"/>
        <v>1382</v>
      </c>
      <c r="D1012">
        <f t="shared" ca="1" si="321"/>
        <v>6.9946612421180738</v>
      </c>
      <c r="E1012">
        <f t="shared" ca="1" si="339"/>
        <v>7.0006470162123069</v>
      </c>
      <c r="F1012">
        <f t="shared" ca="1" si="340"/>
        <v>1413</v>
      </c>
      <c r="G1012">
        <f t="shared" ca="1" si="341"/>
        <v>1414</v>
      </c>
      <c r="M1012" s="280">
        <v>1042</v>
      </c>
      <c r="N1012" s="280">
        <f t="shared" si="322"/>
        <v>4.8452187876399773</v>
      </c>
      <c r="AK1012">
        <f t="shared" si="323"/>
        <v>-9.1941659999999995E-2</v>
      </c>
      <c r="AL1012">
        <f t="shared" si="324"/>
        <v>2.8513152540000002</v>
      </c>
      <c r="AM1012">
        <f t="shared" si="325"/>
        <v>4.6620654066039995</v>
      </c>
      <c r="AN1012">
        <f t="shared" si="326"/>
        <v>-4.9750341630224728</v>
      </c>
      <c r="AO1012">
        <f t="shared" si="327"/>
        <v>3.9611639685980022</v>
      </c>
      <c r="AP1012">
        <f t="shared" si="328"/>
        <v>-2.3376288439603012</v>
      </c>
      <c r="AQ1012">
        <f t="shared" si="329"/>
        <v>1.021924581459408</v>
      </c>
      <c r="AR1012">
        <f t="shared" si="330"/>
        <v>-0.28087842200308766</v>
      </c>
      <c r="AS1012">
        <f t="shared" si="331"/>
        <v>3.423266596442899E-2</v>
      </c>
      <c r="BJ1012">
        <f t="shared" si="332"/>
        <v>1.2716149999999999</v>
      </c>
      <c r="BK1012">
        <f t="shared" si="333"/>
        <v>1.79665287</v>
      </c>
      <c r="BL1012">
        <f t="shared" si="334"/>
        <v>2.2290561197759997</v>
      </c>
      <c r="BM1012">
        <f t="shared" si="335"/>
        <v>-0.31998856986017443</v>
      </c>
      <c r="BN1012">
        <f t="shared" si="336"/>
        <v>1.4597866365420192E-3</v>
      </c>
    </row>
    <row r="1013" spans="1:66" ht="15">
      <c r="A1013" s="32">
        <v>7</v>
      </c>
      <c r="B1013" s="33">
        <f t="shared" ca="1" si="337"/>
        <v>1413.8919076794211</v>
      </c>
      <c r="C1013">
        <f t="shared" si="338"/>
        <v>1382</v>
      </c>
      <c r="D1013">
        <f t="shared" ca="1" si="321"/>
        <v>6.9946612421180738</v>
      </c>
      <c r="E1013">
        <f t="shared" ca="1" si="339"/>
        <v>7.0006470162123069</v>
      </c>
      <c r="F1013">
        <f t="shared" ca="1" si="340"/>
        <v>1413</v>
      </c>
      <c r="G1013">
        <f t="shared" ca="1" si="341"/>
        <v>1414</v>
      </c>
      <c r="M1013" s="280">
        <v>1043</v>
      </c>
      <c r="N1013" s="280">
        <f t="shared" si="322"/>
        <v>4.8508297385846664</v>
      </c>
      <c r="AK1013">
        <f t="shared" si="323"/>
        <v>-9.1941659999999995E-2</v>
      </c>
      <c r="AL1013">
        <f t="shared" si="324"/>
        <v>2.8540516410000003</v>
      </c>
      <c r="AM1013">
        <f t="shared" si="325"/>
        <v>4.6710180025389993</v>
      </c>
      <c r="AN1013">
        <f t="shared" si="326"/>
        <v>-4.9893714284600836</v>
      </c>
      <c r="AO1013">
        <f t="shared" si="327"/>
        <v>3.9763918759651462</v>
      </c>
      <c r="AP1013">
        <f t="shared" si="328"/>
        <v>-2.3488674234400944</v>
      </c>
      <c r="AQ1013">
        <f t="shared" si="329"/>
        <v>1.0278231201665349</v>
      </c>
      <c r="AR1013">
        <f t="shared" si="330"/>
        <v>-0.28277076242007326</v>
      </c>
      <c r="AS1013">
        <f t="shared" si="331"/>
        <v>3.449637323423585E-2</v>
      </c>
      <c r="BJ1013">
        <f t="shared" si="332"/>
        <v>1.2716149999999999</v>
      </c>
      <c r="BK1013">
        <f t="shared" si="333"/>
        <v>1.7983771049999999</v>
      </c>
      <c r="BL1013">
        <f t="shared" si="334"/>
        <v>2.2333365914159997</v>
      </c>
      <c r="BM1013">
        <f t="shared" si="335"/>
        <v>-0.3209107265555366</v>
      </c>
      <c r="BN1013">
        <f t="shared" si="336"/>
        <v>1.4653984960492955E-3</v>
      </c>
    </row>
    <row r="1014" spans="1:66" ht="15">
      <c r="A1014" s="32">
        <v>7</v>
      </c>
      <c r="B1014" s="33">
        <f t="shared" ca="1" si="337"/>
        <v>1413.8919076794211</v>
      </c>
      <c r="C1014">
        <f t="shared" si="338"/>
        <v>1382</v>
      </c>
      <c r="D1014">
        <f t="shared" ca="1" si="321"/>
        <v>6.9946612421180738</v>
      </c>
      <c r="E1014">
        <f t="shared" ca="1" si="339"/>
        <v>7.0006470162123069</v>
      </c>
      <c r="F1014">
        <f t="shared" ca="1" si="340"/>
        <v>1413</v>
      </c>
      <c r="G1014">
        <f t="shared" ca="1" si="341"/>
        <v>1414</v>
      </c>
      <c r="M1014" s="280">
        <v>1044</v>
      </c>
      <c r="N1014" s="280">
        <f t="shared" si="322"/>
        <v>4.8564416412057989</v>
      </c>
      <c r="AK1014">
        <f t="shared" si="323"/>
        <v>-9.1941659999999995E-2</v>
      </c>
      <c r="AL1014">
        <f t="shared" si="324"/>
        <v>2.8567880280000004</v>
      </c>
      <c r="AM1014">
        <f t="shared" si="325"/>
        <v>4.6799791860959994</v>
      </c>
      <c r="AN1014">
        <f t="shared" si="326"/>
        <v>-5.003736212632897</v>
      </c>
      <c r="AO1014">
        <f t="shared" si="327"/>
        <v>3.9916636466900011</v>
      </c>
      <c r="AP1014">
        <f t="shared" si="328"/>
        <v>-2.3601491866430515</v>
      </c>
      <c r="AQ1014">
        <f t="shared" si="329"/>
        <v>1.0337500035446128</v>
      </c>
      <c r="AR1014">
        <f t="shared" si="330"/>
        <v>-0.28467402015206961</v>
      </c>
      <c r="AS1014">
        <f t="shared" si="331"/>
        <v>3.4761856303202908E-2</v>
      </c>
      <c r="BJ1014">
        <f t="shared" si="332"/>
        <v>1.2716149999999999</v>
      </c>
      <c r="BK1014">
        <f t="shared" si="333"/>
        <v>1.8001013399999999</v>
      </c>
      <c r="BL1014">
        <f t="shared" si="334"/>
        <v>2.2376211690239995</v>
      </c>
      <c r="BM1014">
        <f t="shared" si="335"/>
        <v>-0.32183465322481924</v>
      </c>
      <c r="BN1014">
        <f t="shared" si="336"/>
        <v>1.4710265202859108E-3</v>
      </c>
    </row>
    <row r="1015" spans="1:66" ht="15">
      <c r="A1015" s="32">
        <v>7</v>
      </c>
      <c r="B1015" s="33">
        <f t="shared" ca="1" si="337"/>
        <v>1413.8919076794211</v>
      </c>
      <c r="C1015">
        <f t="shared" si="338"/>
        <v>1382</v>
      </c>
      <c r="D1015">
        <f t="shared" ca="1" si="321"/>
        <v>6.9946612421180738</v>
      </c>
      <c r="E1015">
        <f t="shared" ca="1" si="339"/>
        <v>7.0006470162123069</v>
      </c>
      <c r="F1015">
        <f t="shared" ca="1" si="340"/>
        <v>1413</v>
      </c>
      <c r="G1015">
        <f t="shared" ca="1" si="341"/>
        <v>1414</v>
      </c>
      <c r="M1015" s="280">
        <v>1045</v>
      </c>
      <c r="N1015" s="280">
        <f t="shared" si="322"/>
        <v>4.8620544956045064</v>
      </c>
      <c r="AK1015">
        <f t="shared" si="323"/>
        <v>-9.1941659999999995E-2</v>
      </c>
      <c r="AL1015">
        <f t="shared" si="324"/>
        <v>2.8595244150000001</v>
      </c>
      <c r="AM1015">
        <f t="shared" si="325"/>
        <v>4.6889489572749996</v>
      </c>
      <c r="AN1015">
        <f t="shared" si="326"/>
        <v>-5.018128541925126</v>
      </c>
      <c r="AO1015">
        <f t="shared" si="327"/>
        <v>4.0069793649228611</v>
      </c>
      <c r="AP1015">
        <f t="shared" si="328"/>
        <v>-2.3714742578983961</v>
      </c>
      <c r="AQ1015">
        <f t="shared" si="329"/>
        <v>1.0397053404544212</v>
      </c>
      <c r="AR1015">
        <f t="shared" si="330"/>
        <v>-0.28658824763561958</v>
      </c>
      <c r="AS1015">
        <f t="shared" si="331"/>
        <v>3.502912541136681E-2</v>
      </c>
      <c r="BJ1015">
        <f t="shared" si="332"/>
        <v>1.2716149999999999</v>
      </c>
      <c r="BK1015">
        <f t="shared" si="333"/>
        <v>1.8018255750000001</v>
      </c>
      <c r="BL1015">
        <f t="shared" si="334"/>
        <v>2.2419098525999996</v>
      </c>
      <c r="BM1015">
        <f t="shared" si="335"/>
        <v>-0.32276035156502503</v>
      </c>
      <c r="BN1015">
        <f t="shared" si="336"/>
        <v>1.4766707402633244E-3</v>
      </c>
    </row>
    <row r="1016" spans="1:66" ht="15">
      <c r="A1016" s="32">
        <v>7</v>
      </c>
      <c r="B1016" s="33">
        <f t="shared" ca="1" si="337"/>
        <v>1413.8919076794211</v>
      </c>
      <c r="C1016">
        <f t="shared" si="338"/>
        <v>1382</v>
      </c>
      <c r="D1016">
        <f t="shared" ca="1" si="321"/>
        <v>6.9946612421180738</v>
      </c>
      <c r="E1016">
        <f t="shared" ca="1" si="339"/>
        <v>7.0006470162123069</v>
      </c>
      <c r="F1016">
        <f t="shared" ca="1" si="340"/>
        <v>1413</v>
      </c>
      <c r="G1016">
        <f t="shared" ca="1" si="341"/>
        <v>1414</v>
      </c>
      <c r="M1016" s="280">
        <v>1046</v>
      </c>
      <c r="N1016" s="280">
        <f t="shared" si="322"/>
        <v>4.8676683018852929</v>
      </c>
      <c r="AK1016">
        <f t="shared" si="323"/>
        <v>-9.1941659999999995E-2</v>
      </c>
      <c r="AL1016">
        <f t="shared" si="324"/>
        <v>2.8622608020000002</v>
      </c>
      <c r="AM1016">
        <f t="shared" si="325"/>
        <v>4.6979273160759991</v>
      </c>
      <c r="AN1016">
        <f t="shared" si="326"/>
        <v>-5.0325484427209846</v>
      </c>
      <c r="AO1016">
        <f t="shared" si="327"/>
        <v>4.0223391148946623</v>
      </c>
      <c r="AP1016">
        <f t="shared" si="328"/>
        <v>-2.3828427617737575</v>
      </c>
      <c r="AQ1016">
        <f t="shared" si="329"/>
        <v>1.0456892400700064</v>
      </c>
      <c r="AR1016">
        <f t="shared" si="330"/>
        <v>-0.28851349750855737</v>
      </c>
      <c r="AS1016">
        <f t="shared" si="331"/>
        <v>3.5298190847924169E-2</v>
      </c>
      <c r="BJ1016">
        <f t="shared" si="332"/>
        <v>1.2716149999999999</v>
      </c>
      <c r="BK1016">
        <f t="shared" si="333"/>
        <v>1.80354981</v>
      </c>
      <c r="BL1016">
        <f t="shared" si="334"/>
        <v>2.2462026421439996</v>
      </c>
      <c r="BM1016">
        <f t="shared" si="335"/>
        <v>-0.32368782327315682</v>
      </c>
      <c r="BN1016">
        <f t="shared" si="336"/>
        <v>1.4823311870227143E-3</v>
      </c>
    </row>
    <row r="1017" spans="1:66" ht="15">
      <c r="A1017" s="32">
        <v>7</v>
      </c>
      <c r="B1017" s="33">
        <f t="shared" ca="1" si="337"/>
        <v>1413.8919076794211</v>
      </c>
      <c r="C1017">
        <f t="shared" si="338"/>
        <v>1382</v>
      </c>
      <c r="D1017">
        <f t="shared" ca="1" si="321"/>
        <v>6.9946612421180738</v>
      </c>
      <c r="E1017">
        <f t="shared" ca="1" si="339"/>
        <v>7.0006470162123069</v>
      </c>
      <c r="F1017">
        <f t="shared" ca="1" si="340"/>
        <v>1413</v>
      </c>
      <c r="G1017">
        <f t="shared" ca="1" si="341"/>
        <v>1414</v>
      </c>
      <c r="M1017" s="280">
        <v>1047</v>
      </c>
      <c r="N1017" s="280">
        <f t="shared" si="322"/>
        <v>4.8732830601560115</v>
      </c>
      <c r="AK1017">
        <f t="shared" si="323"/>
        <v>-9.1941659999999995E-2</v>
      </c>
      <c r="AL1017">
        <f t="shared" si="324"/>
        <v>2.8649971890000003</v>
      </c>
      <c r="AM1017">
        <f t="shared" si="325"/>
        <v>4.7069142624989997</v>
      </c>
      <c r="AN1017">
        <f t="shared" si="326"/>
        <v>-5.0469959414046874</v>
      </c>
      <c r="AO1017">
        <f t="shared" si="327"/>
        <v>4.0377429809169847</v>
      </c>
      <c r="AP1017">
        <f t="shared" si="328"/>
        <v>-2.3942548230754017</v>
      </c>
      <c r="AQ1017">
        <f t="shared" si="329"/>
        <v>1.0517018118792845</v>
      </c>
      <c r="AR1017">
        <f t="shared" si="330"/>
        <v>-0.29044982261058799</v>
      </c>
      <c r="AS1017">
        <f t="shared" si="331"/>
        <v>3.5569062951420073E-2</v>
      </c>
      <c r="BJ1017">
        <f t="shared" si="332"/>
        <v>1.2716149999999999</v>
      </c>
      <c r="BK1017">
        <f t="shared" si="333"/>
        <v>1.805274045</v>
      </c>
      <c r="BL1017">
        <f t="shared" si="334"/>
        <v>2.2504995376559997</v>
      </c>
      <c r="BM1017">
        <f t="shared" si="335"/>
        <v>-0.32461707004621743</v>
      </c>
      <c r="BN1017">
        <f t="shared" si="336"/>
        <v>1.488007891634977E-3</v>
      </c>
    </row>
    <row r="1018" spans="1:66" ht="15">
      <c r="A1018" s="32">
        <v>7</v>
      </c>
      <c r="B1018" s="33">
        <f t="shared" ca="1" si="337"/>
        <v>1413.8919076794211</v>
      </c>
      <c r="C1018">
        <f t="shared" si="338"/>
        <v>1382</v>
      </c>
      <c r="D1018">
        <f t="shared" ca="1" si="321"/>
        <v>6.9946612421180738</v>
      </c>
      <c r="E1018">
        <f t="shared" ca="1" si="339"/>
        <v>7.0006470162123069</v>
      </c>
      <c r="F1018">
        <f t="shared" ca="1" si="340"/>
        <v>1413</v>
      </c>
      <c r="G1018">
        <f t="shared" ca="1" si="341"/>
        <v>1414</v>
      </c>
      <c r="M1018" s="280">
        <v>1048</v>
      </c>
      <c r="N1018" s="280">
        <f t="shared" si="322"/>
        <v>4.8788987705278544</v>
      </c>
      <c r="AK1018">
        <f t="shared" si="323"/>
        <v>-9.1941659999999995E-2</v>
      </c>
      <c r="AL1018">
        <f t="shared" si="324"/>
        <v>2.8677335760000005</v>
      </c>
      <c r="AM1018">
        <f t="shared" si="325"/>
        <v>4.7159097965439996</v>
      </c>
      <c r="AN1018">
        <f t="shared" si="326"/>
        <v>-5.0614710643604486</v>
      </c>
      <c r="AO1018">
        <f t="shared" si="327"/>
        <v>4.0531910473820485</v>
      </c>
      <c r="AP1018">
        <f t="shared" si="328"/>
        <v>-2.4057105668484562</v>
      </c>
      <c r="AQ1018">
        <f t="shared" si="329"/>
        <v>1.0577431656846403</v>
      </c>
      <c r="AR1018">
        <f t="shared" si="330"/>
        <v>-0.29239727598386678</v>
      </c>
      <c r="AS1018">
        <f t="shared" si="331"/>
        <v>3.5841752109937342E-2</v>
      </c>
      <c r="BJ1018">
        <f t="shared" si="332"/>
        <v>1.2716149999999999</v>
      </c>
      <c r="BK1018">
        <f t="shared" si="333"/>
        <v>1.80699828</v>
      </c>
      <c r="BL1018">
        <f t="shared" si="334"/>
        <v>2.2548005391359998</v>
      </c>
      <c r="BM1018">
        <f t="shared" si="335"/>
        <v>-0.32554809358120962</v>
      </c>
      <c r="BN1018">
        <f t="shared" si="336"/>
        <v>1.4937008852007282E-3</v>
      </c>
    </row>
    <row r="1019" spans="1:66" ht="15">
      <c r="A1019" s="32">
        <v>7</v>
      </c>
      <c r="B1019" s="33">
        <f t="shared" ca="1" si="337"/>
        <v>1413.8919076794211</v>
      </c>
      <c r="C1019">
        <f t="shared" si="338"/>
        <v>1382</v>
      </c>
      <c r="D1019">
        <f t="shared" ca="1" si="321"/>
        <v>6.9946612421180738</v>
      </c>
      <c r="E1019">
        <f t="shared" ca="1" si="339"/>
        <v>7.0006470162123069</v>
      </c>
      <c r="F1019">
        <f t="shared" ca="1" si="340"/>
        <v>1413</v>
      </c>
      <c r="G1019">
        <f t="shared" ca="1" si="341"/>
        <v>1414</v>
      </c>
      <c r="M1019" s="280">
        <v>1049</v>
      </c>
      <c r="N1019" s="280">
        <f t="shared" si="322"/>
        <v>4.8845154331153271</v>
      </c>
      <c r="AK1019">
        <f t="shared" si="323"/>
        <v>-9.1941659999999995E-2</v>
      </c>
      <c r="AL1019">
        <f t="shared" si="324"/>
        <v>2.8704699630000001</v>
      </c>
      <c r="AM1019">
        <f t="shared" si="325"/>
        <v>4.7249139182109996</v>
      </c>
      <c r="AN1019">
        <f t="shared" si="326"/>
        <v>-5.0759738379724819</v>
      </c>
      <c r="AO1019">
        <f t="shared" si="327"/>
        <v>4.068683398762718</v>
      </c>
      <c r="AP1019">
        <f t="shared" si="328"/>
        <v>-2.4172101183771422</v>
      </c>
      <c r="AQ1019">
        <f t="shared" si="329"/>
        <v>1.06381341160353</v>
      </c>
      <c r="AR1019">
        <f t="shared" si="330"/>
        <v>-0.29435591087358104</v>
      </c>
      <c r="AS1019">
        <f t="shared" si="331"/>
        <v>3.6116268761286173E-2</v>
      </c>
      <c r="BJ1019">
        <f t="shared" si="332"/>
        <v>1.2716149999999999</v>
      </c>
      <c r="BK1019">
        <f t="shared" si="333"/>
        <v>1.8087225149999999</v>
      </c>
      <c r="BL1019">
        <f t="shared" si="334"/>
        <v>2.2591056465839996</v>
      </c>
      <c r="BM1019">
        <f t="shared" si="335"/>
        <v>-0.32648089557513621</v>
      </c>
      <c r="BN1019">
        <f t="shared" si="336"/>
        <v>1.4994101988503015E-3</v>
      </c>
    </row>
    <row r="1020" spans="1:66" ht="15">
      <c r="A1020" s="32">
        <v>7</v>
      </c>
      <c r="B1020" s="33">
        <f t="shared" ca="1" si="337"/>
        <v>1413.8919076794211</v>
      </c>
      <c r="C1020">
        <f t="shared" si="338"/>
        <v>1382</v>
      </c>
      <c r="D1020">
        <f t="shared" ca="1" si="321"/>
        <v>6.9946612421180738</v>
      </c>
      <c r="E1020">
        <f t="shared" ca="1" si="339"/>
        <v>7.0006470162123069</v>
      </c>
      <c r="F1020">
        <f t="shared" ca="1" si="340"/>
        <v>1413</v>
      </c>
      <c r="G1020">
        <f t="shared" ca="1" si="341"/>
        <v>1414</v>
      </c>
      <c r="M1020" s="280">
        <v>1050</v>
      </c>
      <c r="N1020" s="280">
        <f t="shared" si="322"/>
        <v>4.8901330480362439</v>
      </c>
      <c r="AK1020">
        <f t="shared" si="323"/>
        <v>-9.1941659999999995E-2</v>
      </c>
      <c r="AL1020">
        <f t="shared" si="324"/>
        <v>2.8732063500000002</v>
      </c>
      <c r="AM1020">
        <f t="shared" si="325"/>
        <v>4.7339266274999998</v>
      </c>
      <c r="AN1020">
        <f t="shared" si="326"/>
        <v>-5.0905042886250005</v>
      </c>
      <c r="AO1020">
        <f t="shared" si="327"/>
        <v>4.0842201196124996</v>
      </c>
      <c r="AP1020">
        <f t="shared" si="328"/>
        <v>-2.4287536031850001</v>
      </c>
      <c r="AQ1020">
        <f t="shared" si="329"/>
        <v>1.0699126600690827</v>
      </c>
      <c r="AR1020">
        <f t="shared" si="330"/>
        <v>-0.29632578072853222</v>
      </c>
      <c r="AS1020">
        <f t="shared" si="331"/>
        <v>3.6392623393194427E-2</v>
      </c>
      <c r="BJ1020">
        <f t="shared" si="332"/>
        <v>1.2716149999999999</v>
      </c>
      <c r="BK1020">
        <f t="shared" si="333"/>
        <v>1.8104467499999999</v>
      </c>
      <c r="BL1020">
        <f t="shared" si="334"/>
        <v>2.2634148599999997</v>
      </c>
      <c r="BM1020">
        <f t="shared" si="335"/>
        <v>-0.32741547772500001</v>
      </c>
      <c r="BN1020">
        <f t="shared" si="336"/>
        <v>1.50513586374375E-3</v>
      </c>
    </row>
    <row r="1021" spans="1:66" ht="15">
      <c r="A1021" s="32">
        <v>7</v>
      </c>
      <c r="B1021" s="33">
        <f t="shared" ca="1" si="337"/>
        <v>1413.8919076794211</v>
      </c>
      <c r="C1021">
        <f t="shared" si="338"/>
        <v>1382</v>
      </c>
      <c r="D1021">
        <f t="shared" ca="1" si="321"/>
        <v>6.9946612421180738</v>
      </c>
      <c r="E1021">
        <f t="shared" ca="1" si="339"/>
        <v>7.0006470162123069</v>
      </c>
      <c r="F1021">
        <f t="shared" ca="1" si="340"/>
        <v>1413</v>
      </c>
      <c r="G1021">
        <f t="shared" ca="1" si="341"/>
        <v>1414</v>
      </c>
      <c r="M1021" s="280">
        <v>1051</v>
      </c>
      <c r="N1021" s="280">
        <f t="shared" si="322"/>
        <v>4.8957516154116831</v>
      </c>
      <c r="AK1021">
        <f t="shared" si="323"/>
        <v>-9.1941659999999995E-2</v>
      </c>
      <c r="AL1021">
        <f t="shared" si="324"/>
        <v>2.8759427370000004</v>
      </c>
      <c r="AM1021">
        <f t="shared" si="325"/>
        <v>4.7429479244109993</v>
      </c>
      <c r="AN1021">
        <f t="shared" si="326"/>
        <v>-5.10506244270222</v>
      </c>
      <c r="AO1021">
        <f t="shared" si="327"/>
        <v>4.0998012945655411</v>
      </c>
      <c r="AP1021">
        <f t="shared" si="328"/>
        <v>-2.4403411470351197</v>
      </c>
      <c r="AQ1021">
        <f t="shared" si="329"/>
        <v>1.0760410218307037</v>
      </c>
      <c r="AR1021">
        <f t="shared" si="330"/>
        <v>-0.29830693920171913</v>
      </c>
      <c r="AS1021">
        <f t="shared" si="331"/>
        <v>3.667082654349843E-2</v>
      </c>
      <c r="BJ1021">
        <f t="shared" si="332"/>
        <v>1.2716149999999999</v>
      </c>
      <c r="BK1021">
        <f t="shared" si="333"/>
        <v>1.8121709850000001</v>
      </c>
      <c r="BL1021">
        <f t="shared" si="334"/>
        <v>2.2677281793839996</v>
      </c>
      <c r="BM1021">
        <f t="shared" si="335"/>
        <v>-0.32835184172780379</v>
      </c>
      <c r="BN1021">
        <f t="shared" si="336"/>
        <v>1.5108779110708452E-3</v>
      </c>
    </row>
    <row r="1022" spans="1:66" ht="15">
      <c r="A1022" s="32">
        <v>7</v>
      </c>
      <c r="B1022" s="33">
        <f t="shared" ca="1" si="337"/>
        <v>1413.8919076794211</v>
      </c>
      <c r="C1022">
        <f t="shared" si="338"/>
        <v>1382</v>
      </c>
      <c r="D1022">
        <f t="shared" ca="1" si="321"/>
        <v>6.9946612421180738</v>
      </c>
      <c r="E1022">
        <f t="shared" ca="1" si="339"/>
        <v>7.0006470162123069</v>
      </c>
      <c r="F1022">
        <f t="shared" ca="1" si="340"/>
        <v>1413</v>
      </c>
      <c r="G1022">
        <f t="shared" ca="1" si="341"/>
        <v>1414</v>
      </c>
      <c r="M1022" s="280">
        <v>1052</v>
      </c>
      <c r="N1022" s="280">
        <f t="shared" si="322"/>
        <v>4.9013711353660048</v>
      </c>
      <c r="AK1022">
        <f t="shared" si="323"/>
        <v>-9.1941659999999995E-2</v>
      </c>
      <c r="AL1022">
        <f t="shared" si="324"/>
        <v>2.8786791240000005</v>
      </c>
      <c r="AM1022">
        <f t="shared" si="325"/>
        <v>4.7519778089439999</v>
      </c>
      <c r="AN1022">
        <f t="shared" si="326"/>
        <v>-5.1196483265883526</v>
      </c>
      <c r="AO1022">
        <f t="shared" si="327"/>
        <v>4.115427008336634</v>
      </c>
      <c r="AP1022">
        <f t="shared" si="328"/>
        <v>-2.4519728759303669</v>
      </c>
      <c r="AQ1022">
        <f t="shared" si="329"/>
        <v>1.0821986079546775</v>
      </c>
      <c r="AR1022">
        <f t="shared" si="330"/>
        <v>-0.3002994401509228</v>
      </c>
      <c r="AS1022">
        <f t="shared" si="331"/>
        <v>3.6950888800334286E-2</v>
      </c>
      <c r="BJ1022">
        <f t="shared" si="332"/>
        <v>1.2716149999999999</v>
      </c>
      <c r="BK1022">
        <f t="shared" si="333"/>
        <v>1.81389522</v>
      </c>
      <c r="BL1022">
        <f t="shared" si="334"/>
        <v>2.2720456047359998</v>
      </c>
      <c r="BM1022">
        <f t="shared" si="335"/>
        <v>-0.32928998928055042</v>
      </c>
      <c r="BN1022">
        <f t="shared" si="336"/>
        <v>1.516636372051077E-3</v>
      </c>
    </row>
    <row r="1023" spans="1:66" ht="15">
      <c r="A1023" s="32">
        <v>7</v>
      </c>
      <c r="B1023" s="33">
        <f t="shared" ca="1" si="337"/>
        <v>1413.8919076794211</v>
      </c>
      <c r="C1023">
        <f t="shared" si="338"/>
        <v>1382</v>
      </c>
      <c r="D1023">
        <f t="shared" ca="1" si="321"/>
        <v>6.9946612421180738</v>
      </c>
      <c r="E1023">
        <f t="shared" ca="1" si="339"/>
        <v>7.0006470162123069</v>
      </c>
      <c r="F1023">
        <f t="shared" ca="1" si="340"/>
        <v>1413</v>
      </c>
      <c r="G1023">
        <f t="shared" ca="1" si="341"/>
        <v>1414</v>
      </c>
      <c r="M1023" s="280">
        <v>1053</v>
      </c>
      <c r="N1023" s="280">
        <f t="shared" si="322"/>
        <v>4.906991608026793</v>
      </c>
      <c r="AK1023">
        <f t="shared" si="323"/>
        <v>-9.1941659999999995E-2</v>
      </c>
      <c r="AL1023">
        <f t="shared" si="324"/>
        <v>2.8814155110000002</v>
      </c>
      <c r="AM1023">
        <f t="shared" si="325"/>
        <v>4.7610162810989998</v>
      </c>
      <c r="AN1023">
        <f t="shared" si="326"/>
        <v>-5.1342619666676139</v>
      </c>
      <c r="AO1023">
        <f t="shared" si="327"/>
        <v>4.1310973457212112</v>
      </c>
      <c r="AP1023">
        <f t="shared" si="328"/>
        <v>-2.4636489161136135</v>
      </c>
      <c r="AQ1023">
        <f t="shared" si="329"/>
        <v>1.0883855298247718</v>
      </c>
      <c r="AR1023">
        <f t="shared" si="330"/>
        <v>-0.3023033376392919</v>
      </c>
      <c r="AS1023">
        <f t="shared" si="331"/>
        <v>3.72328208023298E-2</v>
      </c>
      <c r="BJ1023">
        <f t="shared" si="332"/>
        <v>1.2716149999999999</v>
      </c>
      <c r="BK1023">
        <f t="shared" si="333"/>
        <v>1.815619455</v>
      </c>
      <c r="BL1023">
        <f t="shared" si="334"/>
        <v>2.2763671360559994</v>
      </c>
      <c r="BM1023">
        <f t="shared" si="335"/>
        <v>-0.3302299220802426</v>
      </c>
      <c r="BN1023">
        <f t="shared" si="336"/>
        <v>1.5224112779336544E-3</v>
      </c>
    </row>
    <row r="1024" spans="1:66" ht="15">
      <c r="A1024" s="32">
        <v>7</v>
      </c>
      <c r="B1024" s="33">
        <f t="shared" ca="1" si="337"/>
        <v>1413.8919076794211</v>
      </c>
      <c r="C1024">
        <f t="shared" si="338"/>
        <v>1382</v>
      </c>
      <c r="D1024">
        <f t="shared" ca="1" si="321"/>
        <v>6.9946612421180738</v>
      </c>
      <c r="E1024">
        <f t="shared" ca="1" si="339"/>
        <v>7.0006470162123069</v>
      </c>
      <c r="F1024">
        <f t="shared" ca="1" si="340"/>
        <v>1413</v>
      </c>
      <c r="G1024">
        <f t="shared" ca="1" si="341"/>
        <v>1414</v>
      </c>
      <c r="M1024" s="280">
        <v>1054</v>
      </c>
      <c r="N1024" s="280">
        <f t="shared" si="322"/>
        <v>4.912613033524873</v>
      </c>
      <c r="AK1024">
        <f t="shared" si="323"/>
        <v>-9.1941659999999995E-2</v>
      </c>
      <c r="AL1024">
        <f t="shared" si="324"/>
        <v>2.8841518980000003</v>
      </c>
      <c r="AM1024">
        <f t="shared" si="325"/>
        <v>4.7700633408759998</v>
      </c>
      <c r="AN1024">
        <f t="shared" si="326"/>
        <v>-5.1489033893242171</v>
      </c>
      <c r="AO1024">
        <f t="shared" si="327"/>
        <v>4.146812391595347</v>
      </c>
      <c r="AP1024">
        <f t="shared" si="328"/>
        <v>-2.4753693940679655</v>
      </c>
      <c r="AQ1024">
        <f t="shared" si="329"/>
        <v>1.0946018991428412</v>
      </c>
      <c r="AR1024">
        <f t="shared" si="330"/>
        <v>-0.30431868593592959</v>
      </c>
      <c r="AS1024">
        <f t="shared" si="331"/>
        <v>3.75166332387969E-2</v>
      </c>
      <c r="BJ1024">
        <f t="shared" si="332"/>
        <v>1.2716149999999999</v>
      </c>
      <c r="BK1024">
        <f t="shared" si="333"/>
        <v>1.81734369</v>
      </c>
      <c r="BL1024">
        <f t="shared" si="334"/>
        <v>2.2806927733439997</v>
      </c>
      <c r="BM1024">
        <f t="shared" si="335"/>
        <v>-0.3311716418238832</v>
      </c>
      <c r="BN1024">
        <f t="shared" si="336"/>
        <v>1.5282026599975048E-3</v>
      </c>
    </row>
    <row r="1025" spans="1:66" ht="15">
      <c r="A1025" s="32">
        <v>7</v>
      </c>
      <c r="B1025" s="33">
        <f t="shared" ca="1" si="337"/>
        <v>1413.8919076794211</v>
      </c>
      <c r="C1025">
        <f t="shared" si="338"/>
        <v>1382</v>
      </c>
      <c r="D1025">
        <f t="shared" ca="1" si="321"/>
        <v>6.9946612421180738</v>
      </c>
      <c r="E1025">
        <f t="shared" ca="1" si="339"/>
        <v>7.0006470162123069</v>
      </c>
      <c r="F1025">
        <f t="shared" ca="1" si="340"/>
        <v>1413</v>
      </c>
      <c r="G1025">
        <f t="shared" ca="1" si="341"/>
        <v>1414</v>
      </c>
      <c r="M1025" s="280">
        <v>1055</v>
      </c>
      <c r="N1025" s="280">
        <f t="shared" si="322"/>
        <v>4.9182354119942726</v>
      </c>
      <c r="AK1025">
        <f t="shared" si="323"/>
        <v>-9.1941659999999995E-2</v>
      </c>
      <c r="AL1025">
        <f t="shared" si="324"/>
        <v>2.8868882850000004</v>
      </c>
      <c r="AM1025">
        <f t="shared" si="325"/>
        <v>4.7791189882749991</v>
      </c>
      <c r="AN1025">
        <f t="shared" si="326"/>
        <v>-5.163572620942376</v>
      </c>
      <c r="AO1025">
        <f t="shared" si="327"/>
        <v>4.1625722309157611</v>
      </c>
      <c r="AP1025">
        <f t="shared" si="328"/>
        <v>-2.4871344365169898</v>
      </c>
      <c r="AQ1025">
        <f t="shared" si="329"/>
        <v>1.1008478279294338</v>
      </c>
      <c r="AR1025">
        <f t="shared" si="330"/>
        <v>-0.30634553951648147</v>
      </c>
      <c r="AS1025">
        <f t="shared" si="331"/>
        <v>3.7802336849924643E-2</v>
      </c>
      <c r="BJ1025">
        <f t="shared" si="332"/>
        <v>1.2716149999999999</v>
      </c>
      <c r="BK1025">
        <f t="shared" si="333"/>
        <v>1.8190679249999999</v>
      </c>
      <c r="BL1025">
        <f t="shared" si="334"/>
        <v>2.2850225165999998</v>
      </c>
      <c r="BM1025">
        <f t="shared" si="335"/>
        <v>-0.33211515020847504</v>
      </c>
      <c r="BN1025">
        <f t="shared" si="336"/>
        <v>1.5340105495512744E-3</v>
      </c>
    </row>
    <row r="1026" spans="1:66" ht="15">
      <c r="A1026" s="32">
        <v>7</v>
      </c>
      <c r="B1026" s="33">
        <f t="shared" ca="1" si="337"/>
        <v>1413.8919076794211</v>
      </c>
      <c r="C1026">
        <f t="shared" si="338"/>
        <v>1382</v>
      </c>
      <c r="D1026">
        <f t="shared" ca="1" si="321"/>
        <v>6.9946612421180738</v>
      </c>
      <c r="E1026">
        <f t="shared" ca="1" si="339"/>
        <v>7.0006470162123069</v>
      </c>
      <c r="F1026">
        <f t="shared" ca="1" si="340"/>
        <v>1413</v>
      </c>
      <c r="G1026">
        <f t="shared" ca="1" si="341"/>
        <v>1414</v>
      </c>
      <c r="M1026" s="280">
        <v>1056</v>
      </c>
      <c r="N1026" s="280">
        <f t="shared" si="322"/>
        <v>4.9238587435722083</v>
      </c>
      <c r="AK1026">
        <f t="shared" si="323"/>
        <v>-9.1941659999999995E-2</v>
      </c>
      <c r="AL1026">
        <f t="shared" si="324"/>
        <v>2.8896246720000005</v>
      </c>
      <c r="AM1026">
        <f t="shared" si="325"/>
        <v>4.7881832232959995</v>
      </c>
      <c r="AN1026">
        <f t="shared" si="326"/>
        <v>-5.1782696879063046</v>
      </c>
      <c r="AO1026">
        <f t="shared" si="327"/>
        <v>4.1783769487198121</v>
      </c>
      <c r="AP1026">
        <f t="shared" si="328"/>
        <v>-2.4989441704249442</v>
      </c>
      <c r="AQ1026">
        <f t="shared" si="329"/>
        <v>1.1071234285243954</v>
      </c>
      <c r="AR1026">
        <f t="shared" si="330"/>
        <v>-0.30838395306372435</v>
      </c>
      <c r="AS1026">
        <f t="shared" si="331"/>
        <v>3.8089942426972737E-2</v>
      </c>
      <c r="BJ1026">
        <f t="shared" si="332"/>
        <v>1.2716149999999999</v>
      </c>
      <c r="BK1026">
        <f t="shared" si="333"/>
        <v>1.8207921599999999</v>
      </c>
      <c r="BL1026">
        <f t="shared" si="334"/>
        <v>2.2893563658239997</v>
      </c>
      <c r="BM1026">
        <f t="shared" si="335"/>
        <v>-0.33306044893102082</v>
      </c>
      <c r="BN1026">
        <f t="shared" si="336"/>
        <v>1.5398349779333284E-3</v>
      </c>
    </row>
    <row r="1027" spans="1:66" ht="15">
      <c r="A1027" s="32">
        <v>7</v>
      </c>
      <c r="B1027" s="33">
        <f t="shared" ca="1" si="337"/>
        <v>1413.8919076794211</v>
      </c>
      <c r="C1027">
        <f t="shared" si="338"/>
        <v>1382</v>
      </c>
      <c r="D1027">
        <f t="shared" ref="D1027:D1090" ca="1" si="342">INDIRECT(ADDRESS(C1027+1,14))</f>
        <v>6.9946612421180738</v>
      </c>
      <c r="E1027">
        <f t="shared" ca="1" si="339"/>
        <v>7.0006470162123069</v>
      </c>
      <c r="F1027">
        <f t="shared" ca="1" si="340"/>
        <v>1413</v>
      </c>
      <c r="G1027">
        <f t="shared" ca="1" si="341"/>
        <v>1414</v>
      </c>
      <c r="M1027" s="280">
        <v>1057</v>
      </c>
      <c r="N1027" s="280">
        <f t="shared" ref="N1027:N1090" si="343">IF(M1027&gt;=$P$1,SUM(BJ1027:BN1027),SUM(AK1027:AS1027))</f>
        <v>4.9294830283990647</v>
      </c>
      <c r="AK1027">
        <f t="shared" si="323"/>
        <v>-9.1941659999999995E-2</v>
      </c>
      <c r="AL1027">
        <f t="shared" si="324"/>
        <v>2.8923610590000002</v>
      </c>
      <c r="AM1027">
        <f t="shared" si="325"/>
        <v>4.7972560459389992</v>
      </c>
      <c r="AN1027">
        <f t="shared" si="326"/>
        <v>-5.1929946166002177</v>
      </c>
      <c r="AO1027">
        <f t="shared" si="327"/>
        <v>4.1942266301255042</v>
      </c>
      <c r="AP1027">
        <f t="shared" si="328"/>
        <v>-2.5107987229970061</v>
      </c>
      <c r="AQ1027">
        <f t="shared" si="329"/>
        <v>1.1134288135874757</v>
      </c>
      <c r="AR1027">
        <f t="shared" si="330"/>
        <v>-0.31043398146815659</v>
      </c>
      <c r="AS1027">
        <f t="shared" si="331"/>
        <v>3.8379460812465654E-2</v>
      </c>
      <c r="BJ1027">
        <f t="shared" si="332"/>
        <v>1.2716149999999999</v>
      </c>
      <c r="BK1027">
        <f t="shared" si="333"/>
        <v>1.8225163950000001</v>
      </c>
      <c r="BL1027">
        <f t="shared" si="334"/>
        <v>2.2936943210159995</v>
      </c>
      <c r="BM1027">
        <f t="shared" si="335"/>
        <v>-0.33400753968852342</v>
      </c>
      <c r="BN1027">
        <f t="shared" si="336"/>
        <v>1.5456759765117504E-3</v>
      </c>
    </row>
    <row r="1028" spans="1:66" ht="15">
      <c r="A1028" s="32">
        <v>7</v>
      </c>
      <c r="B1028" s="33">
        <f t="shared" ca="1" si="337"/>
        <v>1413.8919076794211</v>
      </c>
      <c r="C1028">
        <f t="shared" si="338"/>
        <v>1382</v>
      </c>
      <c r="D1028">
        <f t="shared" ca="1" si="342"/>
        <v>6.9946612421180738</v>
      </c>
      <c r="E1028">
        <f t="shared" ca="1" si="339"/>
        <v>7.0006470162123069</v>
      </c>
      <c r="F1028">
        <f t="shared" ca="1" si="340"/>
        <v>1413</v>
      </c>
      <c r="G1028">
        <f t="shared" ca="1" si="341"/>
        <v>1414</v>
      </c>
      <c r="M1028" s="280">
        <v>1058</v>
      </c>
      <c r="N1028" s="280">
        <f t="shared" si="343"/>
        <v>4.9351082666183856</v>
      </c>
      <c r="AK1028">
        <f t="shared" ref="AK1028:AK1091" si="344">$M1028^0*AA$2</f>
        <v>-9.1941659999999995E-2</v>
      </c>
      <c r="AL1028">
        <f t="shared" ref="AL1028:AL1091" si="345">$M1028^1*AB$2</f>
        <v>2.8950974460000003</v>
      </c>
      <c r="AM1028">
        <f t="shared" ref="AM1028:AM1091" si="346">$M1028^2*AC$2</f>
        <v>4.8063374562039991</v>
      </c>
      <c r="AN1028">
        <f t="shared" ref="AN1028:AN1091" si="347">$M1028^3*AD$2</f>
        <v>-5.2077474334083291</v>
      </c>
      <c r="AO1028">
        <f t="shared" ref="AO1028:AO1091" si="348">$M1028^4*AE$2</f>
        <v>4.2101213603314802</v>
      </c>
      <c r="AP1028">
        <f t="shared" ref="AP1028:AP1091" si="349">$M1028^5*AF$2</f>
        <v>-2.5226982216794993</v>
      </c>
      <c r="AQ1028">
        <f t="shared" ref="AQ1028:AQ1091" si="350">$M1028^6*AG$2</f>
        <v>1.1197640960989357</v>
      </c>
      <c r="AR1028">
        <f t="shared" ref="AR1028:AR1091" si="351">$M1028^7*AH$2</f>
        <v>-0.31249567982858928</v>
      </c>
      <c r="AS1028">
        <f t="shared" ref="AS1028:AS1091" si="352">$M1028^8*AI$2</f>
        <v>3.8670902900387251E-2</v>
      </c>
      <c r="BJ1028">
        <f t="shared" ref="BJ1028:BJ1091" si="353">$M1028^0*BC$2</f>
        <v>1.2716149999999999</v>
      </c>
      <c r="BK1028">
        <f t="shared" ref="BK1028:BK1091" si="354">$M1028^1*BD$2</f>
        <v>1.82424063</v>
      </c>
      <c r="BL1028">
        <f t="shared" ref="BL1028:BL1091" si="355">$M1028^2*BE$2</f>
        <v>2.2980363821759995</v>
      </c>
      <c r="BM1028">
        <f t="shared" ref="BM1028:BM1091" si="356">$M1028^3*BF$2</f>
        <v>-0.3349564241779856</v>
      </c>
      <c r="BN1028">
        <f t="shared" ref="BN1028:BN1091" si="357">$M1028^4*BG$2</f>
        <v>1.5515335766843425E-3</v>
      </c>
    </row>
    <row r="1029" spans="1:66" ht="15">
      <c r="A1029" s="32">
        <v>7</v>
      </c>
      <c r="B1029" s="33">
        <f t="shared" ca="1" si="337"/>
        <v>1413.8919076794211</v>
      </c>
      <c r="C1029">
        <f t="shared" si="338"/>
        <v>1382</v>
      </c>
      <c r="D1029">
        <f t="shared" ca="1" si="342"/>
        <v>6.9946612421180738</v>
      </c>
      <c r="E1029">
        <f t="shared" ca="1" si="339"/>
        <v>7.0006470162123069</v>
      </c>
      <c r="F1029">
        <f t="shared" ca="1" si="340"/>
        <v>1413</v>
      </c>
      <c r="G1029">
        <f t="shared" ca="1" si="341"/>
        <v>1414</v>
      </c>
      <c r="M1029" s="280">
        <v>1059</v>
      </c>
      <c r="N1029" s="280">
        <f t="shared" si="343"/>
        <v>4.9407344583768475</v>
      </c>
      <c r="AK1029">
        <f t="shared" si="344"/>
        <v>-9.1941659999999995E-2</v>
      </c>
      <c r="AL1029">
        <f t="shared" si="345"/>
        <v>2.8978338330000004</v>
      </c>
      <c r="AM1029">
        <f t="shared" si="346"/>
        <v>4.8154274540909991</v>
      </c>
      <c r="AN1029">
        <f t="shared" si="347"/>
        <v>-5.222528164714852</v>
      </c>
      <c r="AO1029">
        <f t="shared" si="348"/>
        <v>4.2260612246170295</v>
      </c>
      <c r="AP1029">
        <f t="shared" si="349"/>
        <v>-2.5346427941601224</v>
      </c>
      <c r="AQ1029">
        <f t="shared" si="350"/>
        <v>1.1261293893601554</v>
      </c>
      <c r="AR1029">
        <f t="shared" si="351"/>
        <v>-0.3145691034527387</v>
      </c>
      <c r="AS1029">
        <f t="shared" si="352"/>
        <v>3.8964279636375998E-2</v>
      </c>
      <c r="BJ1029">
        <f t="shared" si="353"/>
        <v>1.2716149999999999</v>
      </c>
      <c r="BK1029">
        <f t="shared" si="354"/>
        <v>1.825964865</v>
      </c>
      <c r="BL1029">
        <f t="shared" si="355"/>
        <v>2.3023825493039998</v>
      </c>
      <c r="BM1029">
        <f t="shared" si="356"/>
        <v>-0.33590710409641023</v>
      </c>
      <c r="BN1029">
        <f t="shared" si="357"/>
        <v>1.5574078098786258E-3</v>
      </c>
    </row>
    <row r="1030" spans="1:66" ht="15">
      <c r="A1030" s="32">
        <v>7</v>
      </c>
      <c r="B1030" s="33">
        <f t="shared" ca="1" si="337"/>
        <v>1413.8919076794211</v>
      </c>
      <c r="C1030">
        <f t="shared" si="338"/>
        <v>1382</v>
      </c>
      <c r="D1030">
        <f t="shared" ca="1" si="342"/>
        <v>6.9946612421180738</v>
      </c>
      <c r="E1030">
        <f t="shared" ca="1" si="339"/>
        <v>7.0006470162123069</v>
      </c>
      <c r="F1030">
        <f t="shared" ca="1" si="340"/>
        <v>1413</v>
      </c>
      <c r="G1030">
        <f t="shared" ca="1" si="341"/>
        <v>1414</v>
      </c>
      <c r="M1030" s="280">
        <v>1060</v>
      </c>
      <c r="N1030" s="280">
        <f t="shared" si="343"/>
        <v>4.9463616038242408</v>
      </c>
      <c r="AK1030">
        <f t="shared" si="344"/>
        <v>-9.1941659999999995E-2</v>
      </c>
      <c r="AL1030">
        <f t="shared" si="345"/>
        <v>2.9005702200000001</v>
      </c>
      <c r="AM1030">
        <f t="shared" si="346"/>
        <v>4.8245260395999994</v>
      </c>
      <c r="AN1030">
        <f t="shared" si="347"/>
        <v>-5.2373368369040003</v>
      </c>
      <c r="AO1030">
        <f t="shared" si="348"/>
        <v>4.2420463083420801</v>
      </c>
      <c r="AP1030">
        <f t="shared" si="349"/>
        <v>-2.5466325683681794</v>
      </c>
      <c r="AQ1030">
        <f t="shared" si="350"/>
        <v>1.1325248069942402</v>
      </c>
      <c r="AR1030">
        <f t="shared" si="351"/>
        <v>-0.31665430785781934</v>
      </c>
      <c r="AS1030">
        <f t="shared" si="352"/>
        <v>3.9259602017920704E-2</v>
      </c>
      <c r="BJ1030">
        <f t="shared" si="353"/>
        <v>1.2716149999999999</v>
      </c>
      <c r="BK1030">
        <f t="shared" si="354"/>
        <v>1.8276891</v>
      </c>
      <c r="BL1030">
        <f t="shared" si="355"/>
        <v>2.3067328223999994</v>
      </c>
      <c r="BM1030">
        <f t="shared" si="356"/>
        <v>-0.3368595811408</v>
      </c>
      <c r="BN1030">
        <f t="shared" si="357"/>
        <v>1.5632987075518401E-3</v>
      </c>
    </row>
    <row r="1031" spans="1:66" ht="15">
      <c r="A1031" s="32">
        <v>7</v>
      </c>
      <c r="B1031" s="33">
        <f t="shared" ca="1" si="337"/>
        <v>1413.8919076794211</v>
      </c>
      <c r="C1031">
        <f t="shared" si="338"/>
        <v>1382</v>
      </c>
      <c r="D1031">
        <f t="shared" ca="1" si="342"/>
        <v>6.9946612421180738</v>
      </c>
      <c r="E1031">
        <f t="shared" ca="1" si="339"/>
        <v>7.0006470162123069</v>
      </c>
      <c r="F1031">
        <f t="shared" ca="1" si="340"/>
        <v>1413</v>
      </c>
      <c r="G1031">
        <f t="shared" ca="1" si="341"/>
        <v>1414</v>
      </c>
      <c r="M1031" s="280">
        <v>1061</v>
      </c>
      <c r="N1031" s="280">
        <f t="shared" si="343"/>
        <v>4.9519897031134574</v>
      </c>
      <c r="AK1031">
        <f t="shared" si="344"/>
        <v>-9.1941659999999995E-2</v>
      </c>
      <c r="AL1031">
        <f t="shared" si="345"/>
        <v>2.9033066070000002</v>
      </c>
      <c r="AM1031">
        <f t="shared" si="346"/>
        <v>4.8336332127309998</v>
      </c>
      <c r="AN1031">
        <f t="shared" si="347"/>
        <v>-5.2521734763599897</v>
      </c>
      <c r="AO1031">
        <f t="shared" si="348"/>
        <v>4.2580766969472039</v>
      </c>
      <c r="AP1031">
        <f t="shared" si="349"/>
        <v>-2.5586676724748059</v>
      </c>
      <c r="AQ1031">
        <f t="shared" si="350"/>
        <v>1.1389504629466305</v>
      </c>
      <c r="AR1031">
        <f t="shared" si="351"/>
        <v>-0.31875134877113909</v>
      </c>
      <c r="AS1031">
        <f t="shared" si="352"/>
        <v>3.9556881094556837E-2</v>
      </c>
      <c r="BJ1031">
        <f t="shared" si="353"/>
        <v>1.2716149999999999</v>
      </c>
      <c r="BK1031">
        <f t="shared" si="354"/>
        <v>1.8294133349999999</v>
      </c>
      <c r="BL1031">
        <f t="shared" si="355"/>
        <v>2.3110872014639994</v>
      </c>
      <c r="BM1031">
        <f t="shared" si="356"/>
        <v>-0.3378138570081578</v>
      </c>
      <c r="BN1031">
        <f t="shared" si="357"/>
        <v>1.5692063011909438E-3</v>
      </c>
    </row>
    <row r="1032" spans="1:66" ht="15">
      <c r="A1032" s="32">
        <v>7</v>
      </c>
      <c r="B1032" s="33">
        <f t="shared" ca="1" si="337"/>
        <v>1413.8919076794211</v>
      </c>
      <c r="C1032">
        <f t="shared" si="338"/>
        <v>1382</v>
      </c>
      <c r="D1032">
        <f t="shared" ca="1" si="342"/>
        <v>6.9946612421180738</v>
      </c>
      <c r="E1032">
        <f t="shared" ca="1" si="339"/>
        <v>7.0006470162123069</v>
      </c>
      <c r="F1032">
        <f t="shared" ca="1" si="340"/>
        <v>1413</v>
      </c>
      <c r="G1032">
        <f t="shared" ca="1" si="341"/>
        <v>1414</v>
      </c>
      <c r="M1032" s="280">
        <v>1062</v>
      </c>
      <c r="N1032" s="280">
        <f t="shared" si="343"/>
        <v>4.957618756400465</v>
      </c>
      <c r="AK1032">
        <f t="shared" si="344"/>
        <v>-9.1941659999999995E-2</v>
      </c>
      <c r="AL1032">
        <f t="shared" si="345"/>
        <v>2.9060429940000003</v>
      </c>
      <c r="AM1032">
        <f t="shared" si="346"/>
        <v>4.8427489734839995</v>
      </c>
      <c r="AN1032">
        <f t="shared" si="347"/>
        <v>-5.2670381094670331</v>
      </c>
      <c r="AO1032">
        <f t="shared" si="348"/>
        <v>4.2741524759536169</v>
      </c>
      <c r="AP1032">
        <f t="shared" si="349"/>
        <v>-2.5707482348931969</v>
      </c>
      <c r="AQ1032">
        <f t="shared" si="350"/>
        <v>1.1454064714857104</v>
      </c>
      <c r="AR1032">
        <f t="shared" si="351"/>
        <v>-0.32086028213069484</v>
      </c>
      <c r="AS1032">
        <f t="shared" si="352"/>
        <v>3.9856127968063398E-2</v>
      </c>
      <c r="BJ1032">
        <f t="shared" si="353"/>
        <v>1.2716149999999999</v>
      </c>
      <c r="BK1032">
        <f t="shared" si="354"/>
        <v>1.8311375699999999</v>
      </c>
      <c r="BL1032">
        <f t="shared" si="355"/>
        <v>2.3154456864959996</v>
      </c>
      <c r="BM1032">
        <f t="shared" si="356"/>
        <v>-0.33876993339548644</v>
      </c>
      <c r="BN1032">
        <f t="shared" si="357"/>
        <v>1.5751306223126139E-3</v>
      </c>
    </row>
    <row r="1033" spans="1:66" ht="15">
      <c r="A1033" s="32">
        <v>7</v>
      </c>
      <c r="B1033" s="33">
        <f t="shared" ca="1" si="337"/>
        <v>1413.8919076794211</v>
      </c>
      <c r="C1033">
        <f t="shared" si="338"/>
        <v>1382</v>
      </c>
      <c r="D1033">
        <f t="shared" ca="1" si="342"/>
        <v>6.9946612421180738</v>
      </c>
      <c r="E1033">
        <f t="shared" ca="1" si="339"/>
        <v>7.0006470162123069</v>
      </c>
      <c r="F1033">
        <f t="shared" ca="1" si="340"/>
        <v>1413</v>
      </c>
      <c r="G1033">
        <f t="shared" ca="1" si="341"/>
        <v>1414</v>
      </c>
      <c r="M1033" s="280">
        <v>1063</v>
      </c>
      <c r="N1033" s="280">
        <f t="shared" si="343"/>
        <v>4.9632487638443017</v>
      </c>
      <c r="AK1033">
        <f t="shared" si="344"/>
        <v>-9.1941659999999995E-2</v>
      </c>
      <c r="AL1033">
        <f t="shared" si="345"/>
        <v>2.9087793810000004</v>
      </c>
      <c r="AM1033">
        <f t="shared" si="346"/>
        <v>4.8518733218589993</v>
      </c>
      <c r="AN1033">
        <f t="shared" si="347"/>
        <v>-5.2819307626093437</v>
      </c>
      <c r="AO1033">
        <f t="shared" si="348"/>
        <v>4.2902737309631735</v>
      </c>
      <c r="AP1033">
        <f t="shared" si="349"/>
        <v>-2.5828743842788389</v>
      </c>
      <c r="AQ1033">
        <f t="shared" si="350"/>
        <v>1.1518929472034178</v>
      </c>
      <c r="AR1033">
        <f t="shared" si="351"/>
        <v>-0.32298116408576877</v>
      </c>
      <c r="AS1033">
        <f t="shared" si="352"/>
        <v>4.0157353792660354E-2</v>
      </c>
      <c r="BJ1033">
        <f t="shared" si="353"/>
        <v>1.2716149999999999</v>
      </c>
      <c r="BK1033">
        <f t="shared" si="354"/>
        <v>1.8328618050000001</v>
      </c>
      <c r="BL1033">
        <f t="shared" si="355"/>
        <v>2.3198082774959996</v>
      </c>
      <c r="BM1033">
        <f t="shared" si="356"/>
        <v>-0.33972781199978863</v>
      </c>
      <c r="BN1033">
        <f t="shared" si="357"/>
        <v>1.5810717024632463E-3</v>
      </c>
    </row>
    <row r="1034" spans="1:66" ht="15">
      <c r="A1034" s="32">
        <v>7</v>
      </c>
      <c r="B1034" s="33">
        <f t="shared" ca="1" si="337"/>
        <v>1413.8919076794211</v>
      </c>
      <c r="C1034">
        <f t="shared" si="338"/>
        <v>1382</v>
      </c>
      <c r="D1034">
        <f t="shared" ca="1" si="342"/>
        <v>6.9946612421180738</v>
      </c>
      <c r="E1034">
        <f t="shared" ca="1" si="339"/>
        <v>7.0006470162123069</v>
      </c>
      <c r="F1034">
        <f t="shared" ca="1" si="340"/>
        <v>1413</v>
      </c>
      <c r="G1034">
        <f t="shared" ca="1" si="341"/>
        <v>1414</v>
      </c>
      <c r="M1034" s="280">
        <v>1064</v>
      </c>
      <c r="N1034" s="280">
        <f t="shared" si="343"/>
        <v>4.9688797256070378</v>
      </c>
      <c r="AK1034">
        <f t="shared" si="344"/>
        <v>-9.1941659999999995E-2</v>
      </c>
      <c r="AL1034">
        <f t="shared" si="345"/>
        <v>2.9115157680000001</v>
      </c>
      <c r="AM1034">
        <f t="shared" si="346"/>
        <v>4.8610062578559994</v>
      </c>
      <c r="AN1034">
        <f t="shared" si="347"/>
        <v>-5.2968514621711371</v>
      </c>
      <c r="AO1034">
        <f t="shared" si="348"/>
        <v>4.3064405476583749</v>
      </c>
      <c r="AP1034">
        <f t="shared" si="349"/>
        <v>-2.5950462495297328</v>
      </c>
      <c r="AQ1034">
        <f t="shared" si="350"/>
        <v>1.1584100050158535</v>
      </c>
      <c r="AR1034">
        <f t="shared" si="351"/>
        <v>-0.32511405099752738</v>
      </c>
      <c r="AS1034">
        <f t="shared" si="352"/>
        <v>4.0460569775206567E-2</v>
      </c>
      <c r="BJ1034">
        <f t="shared" si="353"/>
        <v>1.2716149999999999</v>
      </c>
      <c r="BK1034">
        <f t="shared" si="354"/>
        <v>1.83458604</v>
      </c>
      <c r="BL1034">
        <f t="shared" si="355"/>
        <v>2.3241749744639995</v>
      </c>
      <c r="BM1034">
        <f t="shared" si="356"/>
        <v>-0.34068749451806724</v>
      </c>
      <c r="BN1034">
        <f t="shared" si="357"/>
        <v>1.5870295732189554E-3</v>
      </c>
    </row>
    <row r="1035" spans="1:66" ht="15">
      <c r="A1035" s="32">
        <v>7</v>
      </c>
      <c r="B1035" s="33">
        <f t="shared" ca="1" si="337"/>
        <v>1413.8919076794211</v>
      </c>
      <c r="C1035">
        <f t="shared" si="338"/>
        <v>1382</v>
      </c>
      <c r="D1035">
        <f t="shared" ca="1" si="342"/>
        <v>6.9946612421180738</v>
      </c>
      <c r="E1035">
        <f t="shared" ca="1" si="339"/>
        <v>7.0006470162123069</v>
      </c>
      <c r="F1035">
        <f t="shared" ca="1" si="340"/>
        <v>1413</v>
      </c>
      <c r="G1035">
        <f t="shared" ca="1" si="341"/>
        <v>1414</v>
      </c>
      <c r="M1035" s="280">
        <v>1065</v>
      </c>
      <c r="N1035" s="280">
        <f t="shared" si="343"/>
        <v>4.9745116418537787</v>
      </c>
      <c r="AK1035">
        <f t="shared" si="344"/>
        <v>-9.1941659999999995E-2</v>
      </c>
      <c r="AL1035">
        <f t="shared" si="345"/>
        <v>2.9142521550000002</v>
      </c>
      <c r="AM1035">
        <f t="shared" si="346"/>
        <v>4.8701477814749996</v>
      </c>
      <c r="AN1035">
        <f t="shared" si="347"/>
        <v>-5.3118002345366255</v>
      </c>
      <c r="AO1035">
        <f t="shared" si="348"/>
        <v>4.3226530118023607</v>
      </c>
      <c r="AP1035">
        <f t="shared" si="349"/>
        <v>-2.6072639597866272</v>
      </c>
      <c r="AQ1035">
        <f t="shared" si="350"/>
        <v>1.1649577601638932</v>
      </c>
      <c r="AR1035">
        <f t="shared" si="351"/>
        <v>-0.32725899943961934</v>
      </c>
      <c r="AS1035">
        <f t="shared" si="352"/>
        <v>4.0765787175398409E-2</v>
      </c>
      <c r="BJ1035">
        <f t="shared" si="353"/>
        <v>1.2716149999999999</v>
      </c>
      <c r="BK1035">
        <f t="shared" si="354"/>
        <v>1.836310275</v>
      </c>
      <c r="BL1035">
        <f t="shared" si="355"/>
        <v>2.3285457773999996</v>
      </c>
      <c r="BM1035">
        <f t="shared" si="356"/>
        <v>-0.34164898264732502</v>
      </c>
      <c r="BN1035">
        <f t="shared" si="357"/>
        <v>1.5930042661855745E-3</v>
      </c>
    </row>
    <row r="1036" spans="1:66" ht="15">
      <c r="A1036" s="32">
        <v>7</v>
      </c>
      <c r="B1036" s="33">
        <f t="shared" ca="1" si="337"/>
        <v>1413.8919076794211</v>
      </c>
      <c r="C1036">
        <f t="shared" si="338"/>
        <v>1382</v>
      </c>
      <c r="D1036">
        <f t="shared" ca="1" si="342"/>
        <v>6.9946612421180738</v>
      </c>
      <c r="E1036">
        <f t="shared" ca="1" si="339"/>
        <v>7.0006470162123069</v>
      </c>
      <c r="F1036">
        <f t="shared" ca="1" si="340"/>
        <v>1413</v>
      </c>
      <c r="G1036">
        <f t="shared" ca="1" si="341"/>
        <v>1414</v>
      </c>
      <c r="M1036" s="280">
        <v>1066</v>
      </c>
      <c r="N1036" s="280">
        <f t="shared" si="343"/>
        <v>4.9801445127526351</v>
      </c>
      <c r="AK1036">
        <f t="shared" si="344"/>
        <v>-9.1941659999999995E-2</v>
      </c>
      <c r="AL1036">
        <f t="shared" si="345"/>
        <v>2.9169885420000004</v>
      </c>
      <c r="AM1036">
        <f t="shared" si="346"/>
        <v>4.8792978927159991</v>
      </c>
      <c r="AN1036">
        <f t="shared" si="347"/>
        <v>-5.3267771060900246</v>
      </c>
      <c r="AO1036">
        <f t="shared" si="348"/>
        <v>4.3389112092389155</v>
      </c>
      <c r="AP1036">
        <f t="shared" si="349"/>
        <v>-2.6195276444332443</v>
      </c>
      <c r="AQ1036">
        <f t="shared" si="350"/>
        <v>1.1715363282137976</v>
      </c>
      <c r="AR1036">
        <f t="shared" si="351"/>
        <v>-0.32941606619877695</v>
      </c>
      <c r="AS1036">
        <f t="shared" si="352"/>
        <v>4.107301730596883E-2</v>
      </c>
      <c r="BJ1036">
        <f t="shared" si="353"/>
        <v>1.2716149999999999</v>
      </c>
      <c r="BK1036">
        <f t="shared" si="354"/>
        <v>1.83803451</v>
      </c>
      <c r="BL1036">
        <f t="shared" si="355"/>
        <v>2.3329206863039995</v>
      </c>
      <c r="BM1036">
        <f t="shared" si="356"/>
        <v>-0.34261227808456485</v>
      </c>
      <c r="BN1036">
        <f t="shared" si="357"/>
        <v>1.5989958129986554E-3</v>
      </c>
    </row>
    <row r="1037" spans="1:66" ht="15">
      <c r="A1037" s="32">
        <v>7</v>
      </c>
      <c r="B1037" s="33">
        <f t="shared" ca="1" si="337"/>
        <v>1413.8919076794211</v>
      </c>
      <c r="C1037">
        <f t="shared" si="338"/>
        <v>1382</v>
      </c>
      <c r="D1037">
        <f t="shared" ca="1" si="342"/>
        <v>6.9946612421180738</v>
      </c>
      <c r="E1037">
        <f t="shared" ca="1" si="339"/>
        <v>7.0006470162123069</v>
      </c>
      <c r="F1037">
        <f t="shared" ca="1" si="340"/>
        <v>1413</v>
      </c>
      <c r="G1037">
        <f t="shared" ca="1" si="341"/>
        <v>1414</v>
      </c>
      <c r="M1037" s="280">
        <v>1067</v>
      </c>
      <c r="N1037" s="280">
        <f t="shared" si="343"/>
        <v>4.9857783384747076</v>
      </c>
      <c r="AK1037">
        <f t="shared" si="344"/>
        <v>-9.1941659999999995E-2</v>
      </c>
      <c r="AL1037">
        <f t="shared" si="345"/>
        <v>2.9197249290000005</v>
      </c>
      <c r="AM1037">
        <f t="shared" si="346"/>
        <v>4.8884565915789997</v>
      </c>
      <c r="AN1037">
        <f t="shared" si="347"/>
        <v>-5.3417821032155475</v>
      </c>
      <c r="AO1037">
        <f t="shared" si="348"/>
        <v>4.3552152258924659</v>
      </c>
      <c r="AP1037">
        <f t="shared" si="349"/>
        <v>-2.631837433096508</v>
      </c>
      <c r="AQ1037">
        <f t="shared" si="350"/>
        <v>1.1781458250578258</v>
      </c>
      <c r="AR1037">
        <f t="shared" si="351"/>
        <v>-0.33158530827541643</v>
      </c>
      <c r="AS1037">
        <f t="shared" si="352"/>
        <v>4.1382271532887011E-2</v>
      </c>
      <c r="BJ1037">
        <f t="shared" si="353"/>
        <v>1.2716149999999999</v>
      </c>
      <c r="BK1037">
        <f t="shared" si="354"/>
        <v>1.8397587449999999</v>
      </c>
      <c r="BL1037">
        <f t="shared" si="355"/>
        <v>2.3372997011759997</v>
      </c>
      <c r="BM1037">
        <f t="shared" si="356"/>
        <v>-0.34357738252678943</v>
      </c>
      <c r="BN1037">
        <f t="shared" si="357"/>
        <v>1.6050042453234689E-3</v>
      </c>
    </row>
    <row r="1038" spans="1:66" ht="15">
      <c r="A1038" s="32">
        <v>7</v>
      </c>
      <c r="B1038" s="33">
        <f t="shared" ca="1" si="337"/>
        <v>1413.8919076794211</v>
      </c>
      <c r="C1038">
        <f t="shared" si="338"/>
        <v>1382</v>
      </c>
      <c r="D1038">
        <f t="shared" ca="1" si="342"/>
        <v>6.9946612421180738</v>
      </c>
      <c r="E1038">
        <f t="shared" ca="1" si="339"/>
        <v>7.0006470162123069</v>
      </c>
      <c r="F1038">
        <f t="shared" ca="1" si="340"/>
        <v>1413</v>
      </c>
      <c r="G1038">
        <f t="shared" ca="1" si="341"/>
        <v>1414</v>
      </c>
      <c r="M1038" s="280">
        <v>1068</v>
      </c>
      <c r="N1038" s="280">
        <f t="shared" si="343"/>
        <v>4.9914131191940605</v>
      </c>
      <c r="AK1038">
        <f t="shared" si="344"/>
        <v>-9.1941659999999995E-2</v>
      </c>
      <c r="AL1038">
        <f t="shared" si="345"/>
        <v>2.9224613160000001</v>
      </c>
      <c r="AM1038">
        <f t="shared" si="346"/>
        <v>4.8976238780639996</v>
      </c>
      <c r="AN1038">
        <f t="shared" si="347"/>
        <v>-5.3568152522974088</v>
      </c>
      <c r="AO1038">
        <f t="shared" si="348"/>
        <v>4.371565147768079</v>
      </c>
      <c r="AP1038">
        <f t="shared" si="349"/>
        <v>-2.6441934556467737</v>
      </c>
      <c r="AQ1038">
        <f t="shared" si="350"/>
        <v>1.1847863669148464</v>
      </c>
      <c r="AR1038">
        <f t="shared" si="351"/>
        <v>-0.33376678288424116</v>
      </c>
      <c r="AS1038">
        <f t="shared" si="352"/>
        <v>4.1693561275558642E-2</v>
      </c>
      <c r="BJ1038">
        <f t="shared" si="353"/>
        <v>1.2716149999999999</v>
      </c>
      <c r="BK1038">
        <f t="shared" si="354"/>
        <v>1.8414829799999999</v>
      </c>
      <c r="BL1038">
        <f t="shared" si="355"/>
        <v>2.3416828220159998</v>
      </c>
      <c r="BM1038">
        <f t="shared" si="356"/>
        <v>-0.34454429767100164</v>
      </c>
      <c r="BN1038">
        <f t="shared" si="357"/>
        <v>1.6110295948550039E-3</v>
      </c>
    </row>
    <row r="1039" spans="1:66" ht="15">
      <c r="A1039" s="32">
        <v>7</v>
      </c>
      <c r="B1039" s="33">
        <f t="shared" ca="1" si="337"/>
        <v>1413.8919076794211</v>
      </c>
      <c r="C1039">
        <f t="shared" si="338"/>
        <v>1382</v>
      </c>
      <c r="D1039">
        <f t="shared" ca="1" si="342"/>
        <v>6.9946612421180738</v>
      </c>
      <c r="E1039">
        <f t="shared" ca="1" si="339"/>
        <v>7.0006470162123069</v>
      </c>
      <c r="F1039">
        <f t="shared" ca="1" si="340"/>
        <v>1413</v>
      </c>
      <c r="G1039">
        <f t="shared" ca="1" si="341"/>
        <v>1414</v>
      </c>
      <c r="M1039" s="280">
        <v>1069</v>
      </c>
      <c r="N1039" s="280">
        <f t="shared" si="343"/>
        <v>4.997048855087721</v>
      </c>
      <c r="AK1039">
        <f t="shared" si="344"/>
        <v>-9.1941659999999995E-2</v>
      </c>
      <c r="AL1039">
        <f t="shared" si="345"/>
        <v>2.9251977030000003</v>
      </c>
      <c r="AM1039">
        <f t="shared" si="346"/>
        <v>4.9067997521709996</v>
      </c>
      <c r="AN1039">
        <f t="shared" si="347"/>
        <v>-5.3718765797198218</v>
      </c>
      <c r="AO1039">
        <f t="shared" si="348"/>
        <v>4.3879610609514659</v>
      </c>
      <c r="AP1039">
        <f t="shared" si="349"/>
        <v>-2.6565958421980556</v>
      </c>
      <c r="AQ1039">
        <f t="shared" si="350"/>
        <v>1.1914580703309512</v>
      </c>
      <c r="AR1039">
        <f t="shared" si="351"/>
        <v>-0.3359605474548451</v>
      </c>
      <c r="AS1039">
        <f t="shared" si="352"/>
        <v>4.2006898007026665E-2</v>
      </c>
      <c r="BJ1039">
        <f t="shared" si="353"/>
        <v>1.2716149999999999</v>
      </c>
      <c r="BK1039">
        <f t="shared" si="354"/>
        <v>1.8432072150000001</v>
      </c>
      <c r="BL1039">
        <f t="shared" si="355"/>
        <v>2.3460700488239996</v>
      </c>
      <c r="BM1039">
        <f t="shared" si="356"/>
        <v>-0.34551302521420424</v>
      </c>
      <c r="BN1039">
        <f t="shared" si="357"/>
        <v>1.6170718933179687E-3</v>
      </c>
    </row>
    <row r="1040" spans="1:66" ht="15">
      <c r="A1040" s="32">
        <v>7</v>
      </c>
      <c r="B1040" s="33">
        <f t="shared" ca="1" si="337"/>
        <v>1413.8919076794211</v>
      </c>
      <c r="C1040">
        <f t="shared" si="338"/>
        <v>1382</v>
      </c>
      <c r="D1040">
        <f t="shared" ca="1" si="342"/>
        <v>6.9946612421180738</v>
      </c>
      <c r="E1040">
        <f t="shared" ca="1" si="339"/>
        <v>7.0006470162123069</v>
      </c>
      <c r="F1040">
        <f t="shared" ca="1" si="340"/>
        <v>1413</v>
      </c>
      <c r="G1040">
        <f t="shared" ca="1" si="341"/>
        <v>1414</v>
      </c>
      <c r="M1040" s="280">
        <v>1070</v>
      </c>
      <c r="N1040" s="280">
        <f t="shared" si="343"/>
        <v>5.0026855463356492</v>
      </c>
      <c r="AK1040">
        <f t="shared" si="344"/>
        <v>-9.1941659999999995E-2</v>
      </c>
      <c r="AL1040">
        <f t="shared" si="345"/>
        <v>2.9279340900000004</v>
      </c>
      <c r="AM1040">
        <f t="shared" si="346"/>
        <v>4.9159842138999998</v>
      </c>
      <c r="AN1040">
        <f t="shared" si="347"/>
        <v>-5.3869661118670011</v>
      </c>
      <c r="AO1040">
        <f t="shared" si="348"/>
        <v>4.4044030516089796</v>
      </c>
      <c r="AP1040">
        <f t="shared" si="349"/>
        <v>-2.6690447231082546</v>
      </c>
      <c r="AQ1040">
        <f t="shared" si="350"/>
        <v>1.1981610521800692</v>
      </c>
      <c r="AR1040">
        <f t="shared" si="351"/>
        <v>-0.33816665963231735</v>
      </c>
      <c r="AS1040">
        <f t="shared" si="352"/>
        <v>4.2322293254172659E-2</v>
      </c>
      <c r="BJ1040">
        <f t="shared" si="353"/>
        <v>1.2716149999999999</v>
      </c>
      <c r="BK1040">
        <f t="shared" si="354"/>
        <v>1.84493145</v>
      </c>
      <c r="BL1040">
        <f t="shared" si="355"/>
        <v>2.3504613815999997</v>
      </c>
      <c r="BM1040">
        <f t="shared" si="356"/>
        <v>-0.34648356685340004</v>
      </c>
      <c r="BN1040">
        <f t="shared" si="357"/>
        <v>1.6231311724667901E-3</v>
      </c>
    </row>
    <row r="1041" spans="1:66" ht="15">
      <c r="A1041" s="32">
        <v>7</v>
      </c>
      <c r="B1041" s="33">
        <f t="shared" ca="1" si="337"/>
        <v>1413.8919076794211</v>
      </c>
      <c r="C1041">
        <f t="shared" si="338"/>
        <v>1382</v>
      </c>
      <c r="D1041">
        <f t="shared" ca="1" si="342"/>
        <v>6.9946612421180738</v>
      </c>
      <c r="E1041">
        <f t="shared" ca="1" si="339"/>
        <v>7.0006470162123069</v>
      </c>
      <c r="F1041">
        <f t="shared" ca="1" si="340"/>
        <v>1413</v>
      </c>
      <c r="G1041">
        <f t="shared" ca="1" si="341"/>
        <v>1414</v>
      </c>
      <c r="M1041" s="280">
        <v>1071</v>
      </c>
      <c r="N1041" s="280">
        <f t="shared" si="343"/>
        <v>5.0083231931207184</v>
      </c>
      <c r="AK1041">
        <f t="shared" si="344"/>
        <v>-9.1941659999999995E-2</v>
      </c>
      <c r="AL1041">
        <f t="shared" si="345"/>
        <v>2.9306704770000005</v>
      </c>
      <c r="AM1041">
        <f t="shared" si="346"/>
        <v>4.9251772632509994</v>
      </c>
      <c r="AN1041">
        <f t="shared" si="347"/>
        <v>-5.4020838751231599</v>
      </c>
      <c r="AO1041">
        <f t="shared" si="348"/>
        <v>4.4208912059876164</v>
      </c>
      <c r="AP1041">
        <f t="shared" si="349"/>
        <v>-2.6815402289793893</v>
      </c>
      <c r="AQ1041">
        <f t="shared" si="350"/>
        <v>1.2048954296645797</v>
      </c>
      <c r="AR1041">
        <f t="shared" si="351"/>
        <v>-0.34038517727784817</v>
      </c>
      <c r="AS1041">
        <f t="shared" si="352"/>
        <v>4.2639758597918756E-2</v>
      </c>
      <c r="BJ1041">
        <f t="shared" si="353"/>
        <v>1.2716149999999999</v>
      </c>
      <c r="BK1041">
        <f t="shared" si="354"/>
        <v>1.846655685</v>
      </c>
      <c r="BL1041">
        <f t="shared" si="355"/>
        <v>2.3548568203439997</v>
      </c>
      <c r="BM1041">
        <f t="shared" si="356"/>
        <v>-0.3474559242855918</v>
      </c>
      <c r="BN1041">
        <f t="shared" si="357"/>
        <v>1.6292074640856132E-3</v>
      </c>
    </row>
    <row r="1042" spans="1:66" ht="15">
      <c r="A1042" s="32">
        <v>7</v>
      </c>
      <c r="B1042" s="33">
        <f t="shared" ca="1" si="337"/>
        <v>1413.8919076794211</v>
      </c>
      <c r="C1042">
        <f t="shared" si="338"/>
        <v>1382</v>
      </c>
      <c r="D1042">
        <f t="shared" ca="1" si="342"/>
        <v>6.9946612421180738</v>
      </c>
      <c r="E1042">
        <f t="shared" ca="1" si="339"/>
        <v>7.0006470162123069</v>
      </c>
      <c r="F1042">
        <f t="shared" ca="1" si="340"/>
        <v>1413</v>
      </c>
      <c r="G1042">
        <f t="shared" ca="1" si="341"/>
        <v>1414</v>
      </c>
      <c r="M1042" s="280">
        <v>1072</v>
      </c>
      <c r="N1042" s="280">
        <f t="shared" si="343"/>
        <v>5.0139617956287026</v>
      </c>
      <c r="AK1042">
        <f t="shared" si="344"/>
        <v>-9.1941659999999995E-2</v>
      </c>
      <c r="AL1042">
        <f t="shared" si="345"/>
        <v>2.9334068640000002</v>
      </c>
      <c r="AM1042">
        <f t="shared" si="346"/>
        <v>4.9343789002239991</v>
      </c>
      <c r="AN1042">
        <f t="shared" si="347"/>
        <v>-5.4172298958725129</v>
      </c>
      <c r="AO1042">
        <f t="shared" si="348"/>
        <v>4.4374256104150138</v>
      </c>
      <c r="AP1042">
        <f t="shared" si="349"/>
        <v>-2.6940824906578205</v>
      </c>
      <c r="AQ1042">
        <f t="shared" si="350"/>
        <v>1.2116613203159283</v>
      </c>
      <c r="AR1042">
        <f t="shared" si="351"/>
        <v>-0.34261615846933613</v>
      </c>
      <c r="AS1042">
        <f t="shared" si="352"/>
        <v>4.2959305673430162E-2</v>
      </c>
      <c r="BJ1042">
        <f t="shared" si="353"/>
        <v>1.2716149999999999</v>
      </c>
      <c r="BK1042">
        <f t="shared" si="354"/>
        <v>1.84837992</v>
      </c>
      <c r="BL1042">
        <f t="shared" si="355"/>
        <v>2.3592563650559994</v>
      </c>
      <c r="BM1042">
        <f t="shared" si="356"/>
        <v>-0.3484300992077824</v>
      </c>
      <c r="BN1042">
        <f t="shared" si="357"/>
        <v>1.6353007999883019E-3</v>
      </c>
    </row>
    <row r="1043" spans="1:66" ht="15">
      <c r="A1043" s="32">
        <v>7</v>
      </c>
      <c r="B1043" s="33">
        <f t="shared" ca="1" si="337"/>
        <v>1413.8919076794211</v>
      </c>
      <c r="C1043">
        <f t="shared" si="338"/>
        <v>1382</v>
      </c>
      <c r="D1043">
        <f t="shared" ca="1" si="342"/>
        <v>6.9946612421180738</v>
      </c>
      <c r="E1043">
        <f t="shared" ca="1" si="339"/>
        <v>7.0006470162123069</v>
      </c>
      <c r="F1043">
        <f t="shared" ca="1" si="340"/>
        <v>1413</v>
      </c>
      <c r="G1043">
        <f t="shared" ca="1" si="341"/>
        <v>1414</v>
      </c>
      <c r="M1043" s="280">
        <v>1073</v>
      </c>
      <c r="N1043" s="280">
        <f t="shared" si="343"/>
        <v>5.0196013540482589</v>
      </c>
      <c r="AK1043">
        <f t="shared" si="344"/>
        <v>-9.1941659999999995E-2</v>
      </c>
      <c r="AL1043">
        <f t="shared" si="345"/>
        <v>2.9361432510000003</v>
      </c>
      <c r="AM1043">
        <f t="shared" si="346"/>
        <v>4.9435891248189998</v>
      </c>
      <c r="AN1043">
        <f t="shared" si="347"/>
        <v>-5.4324042004992741</v>
      </c>
      <c r="AO1043">
        <f t="shared" si="348"/>
        <v>4.4540063512994514</v>
      </c>
      <c r="AP1043">
        <f t="shared" si="349"/>
        <v>-2.7066716392344827</v>
      </c>
      <c r="AQ1043">
        <f t="shared" si="350"/>
        <v>1.2184588419952416</v>
      </c>
      <c r="AR1043">
        <f t="shared" si="351"/>
        <v>-0.34485966150199615</v>
      </c>
      <c r="AS1043">
        <f t="shared" si="352"/>
        <v>4.328094617031817E-2</v>
      </c>
      <c r="BJ1043">
        <f t="shared" si="353"/>
        <v>1.2716149999999999</v>
      </c>
      <c r="BK1043">
        <f t="shared" si="354"/>
        <v>1.8501041549999999</v>
      </c>
      <c r="BL1043">
        <f t="shared" si="355"/>
        <v>2.3636600157359995</v>
      </c>
      <c r="BM1043">
        <f t="shared" si="356"/>
        <v>-0.34940609331697464</v>
      </c>
      <c r="BN1043">
        <f t="shared" si="357"/>
        <v>1.6414112120184392E-3</v>
      </c>
    </row>
    <row r="1044" spans="1:66" ht="15">
      <c r="A1044" s="32">
        <v>7</v>
      </c>
      <c r="B1044" s="33">
        <f t="shared" ca="1" si="337"/>
        <v>1413.8919076794211</v>
      </c>
      <c r="C1044">
        <f t="shared" si="338"/>
        <v>1382</v>
      </c>
      <c r="D1044">
        <f t="shared" ca="1" si="342"/>
        <v>6.9946612421180738</v>
      </c>
      <c r="E1044">
        <f t="shared" ca="1" si="339"/>
        <v>7.0006470162123069</v>
      </c>
      <c r="F1044">
        <f t="shared" ca="1" si="340"/>
        <v>1413</v>
      </c>
      <c r="G1044">
        <f t="shared" ca="1" si="341"/>
        <v>1414</v>
      </c>
      <c r="M1044" s="280">
        <v>1074</v>
      </c>
      <c r="N1044" s="280">
        <f t="shared" si="343"/>
        <v>5.0252418685709026</v>
      </c>
      <c r="AK1044">
        <f t="shared" si="344"/>
        <v>-9.1941659999999995E-2</v>
      </c>
      <c r="AL1044">
        <f t="shared" si="345"/>
        <v>2.9388796380000004</v>
      </c>
      <c r="AM1044">
        <f t="shared" si="346"/>
        <v>4.9528079370359999</v>
      </c>
      <c r="AN1044">
        <f t="shared" si="347"/>
        <v>-5.4476068153876565</v>
      </c>
      <c r="AO1044">
        <f t="shared" si="348"/>
        <v>4.470633515129852</v>
      </c>
      <c r="AP1044">
        <f t="shared" si="349"/>
        <v>-2.7193078060451108</v>
      </c>
      <c r="AQ1044">
        <f t="shared" si="350"/>
        <v>1.225288112893943</v>
      </c>
      <c r="AR1044">
        <f t="shared" si="351"/>
        <v>-0.34711574488896868</v>
      </c>
      <c r="AS1044">
        <f t="shared" si="352"/>
        <v>4.3604691832843843E-2</v>
      </c>
      <c r="BJ1044">
        <f t="shared" si="353"/>
        <v>1.2716149999999999</v>
      </c>
      <c r="BK1044">
        <f t="shared" si="354"/>
        <v>1.8518283899999999</v>
      </c>
      <c r="BL1044">
        <f t="shared" si="355"/>
        <v>2.3680677723839998</v>
      </c>
      <c r="BM1044">
        <f t="shared" si="356"/>
        <v>-0.35038390831017124</v>
      </c>
      <c r="BN1044">
        <f t="shared" si="357"/>
        <v>1.6475387320493268E-3</v>
      </c>
    </row>
    <row r="1045" spans="1:66" ht="15">
      <c r="A1045" s="32">
        <v>7</v>
      </c>
      <c r="B1045" s="33">
        <f t="shared" ca="1" si="337"/>
        <v>1413.8919076794211</v>
      </c>
      <c r="C1045">
        <f t="shared" si="338"/>
        <v>1382</v>
      </c>
      <c r="D1045">
        <f t="shared" ca="1" si="342"/>
        <v>6.9946612421180738</v>
      </c>
      <c r="E1045">
        <f t="shared" ca="1" si="339"/>
        <v>7.0006470162123069</v>
      </c>
      <c r="F1045">
        <f t="shared" ca="1" si="340"/>
        <v>1413</v>
      </c>
      <c r="G1045">
        <f t="shared" ca="1" si="341"/>
        <v>1414</v>
      </c>
      <c r="M1045" s="280">
        <v>1075</v>
      </c>
      <c r="N1045" s="280">
        <f t="shared" si="343"/>
        <v>5.0308833393909973</v>
      </c>
      <c r="AK1045">
        <f t="shared" si="344"/>
        <v>-9.1941659999999995E-2</v>
      </c>
      <c r="AL1045">
        <f t="shared" si="345"/>
        <v>2.9416160250000005</v>
      </c>
      <c r="AM1045">
        <f t="shared" si="346"/>
        <v>4.9620353368749992</v>
      </c>
      <c r="AN1045">
        <f t="shared" si="347"/>
        <v>-5.4628377669218757</v>
      </c>
      <c r="AO1045">
        <f t="shared" si="348"/>
        <v>4.4873071884757811</v>
      </c>
      <c r="AP1045">
        <f t="shared" si="349"/>
        <v>-2.7319911226704692</v>
      </c>
      <c r="AQ1045">
        <f t="shared" si="350"/>
        <v>1.2321492515343699</v>
      </c>
      <c r="AR1045">
        <f t="shared" si="351"/>
        <v>-0.34938446736193041</v>
      </c>
      <c r="AS1045">
        <f t="shared" si="352"/>
        <v>4.3930554460122173E-2</v>
      </c>
      <c r="BJ1045">
        <f t="shared" si="353"/>
        <v>1.2716149999999999</v>
      </c>
      <c r="BK1045">
        <f t="shared" si="354"/>
        <v>1.8535526250000001</v>
      </c>
      <c r="BL1045">
        <f t="shared" si="355"/>
        <v>2.3724796349999995</v>
      </c>
      <c r="BM1045">
        <f t="shared" si="356"/>
        <v>-0.35136354588437502</v>
      </c>
      <c r="BN1045">
        <f t="shared" si="357"/>
        <v>1.6536833919839845E-3</v>
      </c>
    </row>
    <row r="1046" spans="1:66" ht="15">
      <c r="A1046" s="32">
        <v>7</v>
      </c>
      <c r="B1046" s="33">
        <f t="shared" ca="1" si="337"/>
        <v>1413.8919076794211</v>
      </c>
      <c r="C1046">
        <f t="shared" si="338"/>
        <v>1382</v>
      </c>
      <c r="D1046">
        <f t="shared" ca="1" si="342"/>
        <v>6.9946612421180738</v>
      </c>
      <c r="E1046">
        <f t="shared" ca="1" si="339"/>
        <v>7.0006470162123069</v>
      </c>
      <c r="F1046">
        <f t="shared" ca="1" si="340"/>
        <v>1413</v>
      </c>
      <c r="G1046">
        <f t="shared" ca="1" si="341"/>
        <v>1414</v>
      </c>
      <c r="M1046" s="280">
        <v>1076</v>
      </c>
      <c r="N1046" s="280">
        <f t="shared" si="343"/>
        <v>5.0365257667057319</v>
      </c>
      <c r="AK1046">
        <f t="shared" si="344"/>
        <v>-9.1941659999999995E-2</v>
      </c>
      <c r="AL1046">
        <f t="shared" si="345"/>
        <v>2.9443524120000002</v>
      </c>
      <c r="AM1046">
        <f t="shared" si="346"/>
        <v>4.9712713243359996</v>
      </c>
      <c r="AN1046">
        <f t="shared" si="347"/>
        <v>-5.4780970814861449</v>
      </c>
      <c r="AO1046">
        <f t="shared" si="348"/>
        <v>4.5040274579874451</v>
      </c>
      <c r="AP1046">
        <f t="shared" si="349"/>
        <v>-2.7447217209365795</v>
      </c>
      <c r="AQ1046">
        <f t="shared" si="350"/>
        <v>1.2390423767703902</v>
      </c>
      <c r="AR1046">
        <f t="shared" si="351"/>
        <v>-0.35166588787170555</v>
      </c>
      <c r="AS1046">
        <f t="shared" si="352"/>
        <v>4.4258545906326899E-2</v>
      </c>
      <c r="BJ1046">
        <f t="shared" si="353"/>
        <v>1.2716149999999999</v>
      </c>
      <c r="BK1046">
        <f t="shared" si="354"/>
        <v>1.85527686</v>
      </c>
      <c r="BL1046">
        <f t="shared" si="355"/>
        <v>2.3768956035839994</v>
      </c>
      <c r="BM1046">
        <f t="shared" si="356"/>
        <v>-0.35234500773658883</v>
      </c>
      <c r="BN1046">
        <f t="shared" si="357"/>
        <v>1.6598452237551512E-3</v>
      </c>
    </row>
    <row r="1047" spans="1:66" ht="15">
      <c r="A1047" s="32">
        <v>7</v>
      </c>
      <c r="B1047" s="33">
        <f t="shared" ca="1" si="337"/>
        <v>1413.8919076794211</v>
      </c>
      <c r="C1047">
        <f t="shared" si="338"/>
        <v>1382</v>
      </c>
      <c r="D1047">
        <f t="shared" ca="1" si="342"/>
        <v>6.9946612421180738</v>
      </c>
      <c r="E1047">
        <f t="shared" ca="1" si="339"/>
        <v>7.0006470162123069</v>
      </c>
      <c r="F1047">
        <f t="shared" ca="1" si="340"/>
        <v>1413</v>
      </c>
      <c r="G1047">
        <f t="shared" ca="1" si="341"/>
        <v>1414</v>
      </c>
      <c r="M1047" s="280">
        <v>1077</v>
      </c>
      <c r="N1047" s="280">
        <f t="shared" si="343"/>
        <v>5.0421691507151021</v>
      </c>
      <c r="AK1047">
        <f t="shared" si="344"/>
        <v>-9.1941659999999995E-2</v>
      </c>
      <c r="AL1047">
        <f t="shared" si="345"/>
        <v>2.9470887990000003</v>
      </c>
      <c r="AM1047">
        <f t="shared" si="346"/>
        <v>4.9805158994189993</v>
      </c>
      <c r="AN1047">
        <f t="shared" si="347"/>
        <v>-5.493384785464678</v>
      </c>
      <c r="AO1047">
        <f t="shared" si="348"/>
        <v>4.5207944103956939</v>
      </c>
      <c r="AP1047">
        <f t="shared" si="349"/>
        <v>-2.7574997329149502</v>
      </c>
      <c r="AQ1047">
        <f t="shared" si="350"/>
        <v>1.2459676077880202</v>
      </c>
      <c r="AR1047">
        <f t="shared" si="351"/>
        <v>-0.35396006558887894</v>
      </c>
      <c r="AS1047">
        <f t="shared" si="352"/>
        <v>4.458867808089579E-2</v>
      </c>
      <c r="BJ1047">
        <f t="shared" si="353"/>
        <v>1.2716149999999999</v>
      </c>
      <c r="BK1047">
        <f t="shared" si="354"/>
        <v>1.857001095</v>
      </c>
      <c r="BL1047">
        <f t="shared" si="355"/>
        <v>2.3813156781359996</v>
      </c>
      <c r="BM1047">
        <f t="shared" si="356"/>
        <v>-0.3533282955638154</v>
      </c>
      <c r="BN1047">
        <f t="shared" si="357"/>
        <v>1.6660242593252844E-3</v>
      </c>
    </row>
    <row r="1048" spans="1:66" ht="15">
      <c r="A1048" s="32">
        <v>7</v>
      </c>
      <c r="B1048" s="33">
        <f t="shared" ca="1" si="337"/>
        <v>1413.8919076794211</v>
      </c>
      <c r="C1048">
        <f t="shared" si="338"/>
        <v>1382</v>
      </c>
      <c r="D1048">
        <f t="shared" ca="1" si="342"/>
        <v>6.9946612421180738</v>
      </c>
      <c r="E1048">
        <f t="shared" ca="1" si="339"/>
        <v>7.0006470162123069</v>
      </c>
      <c r="F1048">
        <f t="shared" ca="1" si="340"/>
        <v>1413</v>
      </c>
      <c r="G1048">
        <f t="shared" ca="1" si="341"/>
        <v>1414</v>
      </c>
      <c r="M1048" s="280">
        <v>1078</v>
      </c>
      <c r="N1048" s="280">
        <f t="shared" si="343"/>
        <v>5.0478134916218975</v>
      </c>
      <c r="AK1048">
        <f t="shared" si="344"/>
        <v>-9.1941659999999995E-2</v>
      </c>
      <c r="AL1048">
        <f t="shared" si="345"/>
        <v>2.9498251860000004</v>
      </c>
      <c r="AM1048">
        <f t="shared" si="346"/>
        <v>4.9897690621239992</v>
      </c>
      <c r="AN1048">
        <f t="shared" si="347"/>
        <v>-5.5087009052416889</v>
      </c>
      <c r="AO1048">
        <f t="shared" si="348"/>
        <v>4.5376081325120197</v>
      </c>
      <c r="AP1048">
        <f t="shared" si="349"/>
        <v>-2.7703252909228029</v>
      </c>
      <c r="AQ1048">
        <f t="shared" si="350"/>
        <v>1.2529250641060425</v>
      </c>
      <c r="AR1048">
        <f t="shared" si="351"/>
        <v>-0.35626705990440932</v>
      </c>
      <c r="AS1048">
        <f t="shared" si="352"/>
        <v>4.4920962948736647E-2</v>
      </c>
      <c r="BJ1048">
        <f t="shared" si="353"/>
        <v>1.2716149999999999</v>
      </c>
      <c r="BK1048">
        <f t="shared" si="354"/>
        <v>1.85872533</v>
      </c>
      <c r="BL1048">
        <f t="shared" si="355"/>
        <v>2.3857398586559997</v>
      </c>
      <c r="BM1048">
        <f t="shared" si="356"/>
        <v>-0.35431341106305764</v>
      </c>
      <c r="BN1048">
        <f t="shared" si="357"/>
        <v>1.6722205306865608E-3</v>
      </c>
    </row>
    <row r="1049" spans="1:66" ht="15">
      <c r="A1049" s="32">
        <v>7</v>
      </c>
      <c r="B1049" s="33">
        <f t="shared" ca="1" si="337"/>
        <v>1413.8919076794211</v>
      </c>
      <c r="C1049">
        <f t="shared" si="338"/>
        <v>1382</v>
      </c>
      <c r="D1049">
        <f t="shared" ca="1" si="342"/>
        <v>6.9946612421180738</v>
      </c>
      <c r="E1049">
        <f t="shared" ca="1" si="339"/>
        <v>7.0006470162123069</v>
      </c>
      <c r="F1049">
        <f t="shared" ca="1" si="340"/>
        <v>1413</v>
      </c>
      <c r="G1049">
        <f t="shared" ca="1" si="341"/>
        <v>1414</v>
      </c>
      <c r="M1049" s="280">
        <v>1079</v>
      </c>
      <c r="N1049" s="280">
        <f t="shared" si="343"/>
        <v>5.0534587896316756</v>
      </c>
      <c r="AK1049">
        <f t="shared" si="344"/>
        <v>-9.1941659999999995E-2</v>
      </c>
      <c r="AL1049">
        <f t="shared" si="345"/>
        <v>2.9525615730000001</v>
      </c>
      <c r="AM1049">
        <f t="shared" si="346"/>
        <v>4.9990308124509992</v>
      </c>
      <c r="AN1049">
        <f t="shared" si="347"/>
        <v>-5.5240454672013914</v>
      </c>
      <c r="AO1049">
        <f t="shared" si="348"/>
        <v>4.554468711228556</v>
      </c>
      <c r="AP1049">
        <f t="shared" si="349"/>
        <v>-2.7831985275233029</v>
      </c>
      <c r="AQ1049">
        <f t="shared" si="350"/>
        <v>1.2599148655766255</v>
      </c>
      <c r="AR1049">
        <f t="shared" si="351"/>
        <v>-0.35858693043024492</v>
      </c>
      <c r="AS1049">
        <f t="shared" si="352"/>
        <v>4.525541253043374E-2</v>
      </c>
      <c r="BJ1049">
        <f t="shared" si="353"/>
        <v>1.2716149999999999</v>
      </c>
      <c r="BK1049">
        <f t="shared" si="354"/>
        <v>1.8604495649999999</v>
      </c>
      <c r="BL1049">
        <f t="shared" si="355"/>
        <v>2.3901681451439996</v>
      </c>
      <c r="BM1049">
        <f t="shared" si="356"/>
        <v>-0.3553003559313182</v>
      </c>
      <c r="BN1049">
        <f t="shared" si="357"/>
        <v>1.6784340698608746E-3</v>
      </c>
    </row>
    <row r="1050" spans="1:66" ht="15">
      <c r="A1050" s="32">
        <v>7</v>
      </c>
      <c r="B1050" s="33">
        <f t="shared" ca="1" si="337"/>
        <v>1413.8919076794211</v>
      </c>
      <c r="C1050">
        <f t="shared" si="338"/>
        <v>1382</v>
      </c>
      <c r="D1050">
        <f t="shared" ca="1" si="342"/>
        <v>6.9946612421180738</v>
      </c>
      <c r="E1050">
        <f t="shared" ca="1" si="339"/>
        <v>7.0006470162123069</v>
      </c>
      <c r="F1050">
        <f t="shared" ca="1" si="340"/>
        <v>1413</v>
      </c>
      <c r="G1050">
        <f t="shared" ca="1" si="341"/>
        <v>1414</v>
      </c>
      <c r="M1050" s="280">
        <v>1080</v>
      </c>
      <c r="N1050" s="280">
        <f t="shared" si="343"/>
        <v>5.0591050449527506</v>
      </c>
      <c r="AK1050">
        <f t="shared" si="344"/>
        <v>-9.1941659999999995E-2</v>
      </c>
      <c r="AL1050">
        <f t="shared" si="345"/>
        <v>2.9552979600000002</v>
      </c>
      <c r="AM1050">
        <f t="shared" si="346"/>
        <v>5.0083011503999995</v>
      </c>
      <c r="AN1050">
        <f t="shared" si="347"/>
        <v>-5.5394184977280005</v>
      </c>
      <c r="AO1050">
        <f t="shared" si="348"/>
        <v>4.5713762335180794</v>
      </c>
      <c r="AP1050">
        <f t="shared" si="349"/>
        <v>-2.7961195755257857</v>
      </c>
      <c r="AQ1050">
        <f t="shared" si="350"/>
        <v>1.2669371323859422</v>
      </c>
      <c r="AR1050">
        <f t="shared" si="351"/>
        <v>-0.36091973699993923</v>
      </c>
      <c r="AS1050">
        <f t="shared" si="352"/>
        <v>4.559203890245489E-2</v>
      </c>
      <c r="BJ1050">
        <f t="shared" si="353"/>
        <v>1.2716149999999999</v>
      </c>
      <c r="BK1050">
        <f t="shared" si="354"/>
        <v>1.8621737999999999</v>
      </c>
      <c r="BL1050">
        <f t="shared" si="355"/>
        <v>2.3946005375999997</v>
      </c>
      <c r="BM1050">
        <f t="shared" si="356"/>
        <v>-0.35628913186560002</v>
      </c>
      <c r="BN1050">
        <f t="shared" si="357"/>
        <v>1.6846649088998402E-3</v>
      </c>
    </row>
    <row r="1051" spans="1:66" ht="15">
      <c r="A1051" s="32">
        <v>7</v>
      </c>
      <c r="B1051" s="33">
        <f t="shared" ca="1" si="337"/>
        <v>1413.8919076794211</v>
      </c>
      <c r="C1051">
        <f t="shared" si="338"/>
        <v>1382</v>
      </c>
      <c r="D1051">
        <f t="shared" ca="1" si="342"/>
        <v>6.9946612421180738</v>
      </c>
      <c r="E1051">
        <f t="shared" ca="1" si="339"/>
        <v>7.0006470162123069</v>
      </c>
      <c r="F1051">
        <f t="shared" ca="1" si="340"/>
        <v>1413</v>
      </c>
      <c r="G1051">
        <f t="shared" ca="1" si="341"/>
        <v>1414</v>
      </c>
      <c r="M1051" s="280">
        <v>1081</v>
      </c>
      <c r="N1051" s="280">
        <f t="shared" si="343"/>
        <v>5.064752257796175</v>
      </c>
      <c r="AK1051">
        <f t="shared" si="344"/>
        <v>-9.1941659999999995E-2</v>
      </c>
      <c r="AL1051">
        <f t="shared" si="345"/>
        <v>2.9580343470000003</v>
      </c>
      <c r="AM1051">
        <f t="shared" si="346"/>
        <v>5.0175800759709999</v>
      </c>
      <c r="AN1051">
        <f t="shared" si="347"/>
        <v>-5.5548200232057301</v>
      </c>
      <c r="AO1051">
        <f t="shared" si="348"/>
        <v>4.5883307864340104</v>
      </c>
      <c r="AP1051">
        <f t="shared" si="349"/>
        <v>-2.8090885679859872</v>
      </c>
      <c r="AQ1051">
        <f t="shared" si="350"/>
        <v>1.2739919850547903</v>
      </c>
      <c r="AR1051">
        <f t="shared" si="351"/>
        <v>-0.36326553966926844</v>
      </c>
      <c r="AS1051">
        <f t="shared" si="352"/>
        <v>4.5930854197359129E-2</v>
      </c>
      <c r="BJ1051">
        <f t="shared" si="353"/>
        <v>1.2716149999999999</v>
      </c>
      <c r="BK1051">
        <f t="shared" si="354"/>
        <v>1.8638980350000001</v>
      </c>
      <c r="BL1051">
        <f t="shared" si="355"/>
        <v>2.3990370360239996</v>
      </c>
      <c r="BM1051">
        <f t="shared" si="356"/>
        <v>-0.35727974056290585</v>
      </c>
      <c r="BN1051">
        <f t="shared" si="357"/>
        <v>1.6909130798847892E-3</v>
      </c>
    </row>
    <row r="1052" spans="1:66" ht="15">
      <c r="A1052" s="32">
        <v>7</v>
      </c>
      <c r="B1052" s="33">
        <f t="shared" ca="1" si="337"/>
        <v>1413.8919076794211</v>
      </c>
      <c r="C1052">
        <f t="shared" si="338"/>
        <v>1382</v>
      </c>
      <c r="D1052">
        <f t="shared" ca="1" si="342"/>
        <v>6.9946612421180738</v>
      </c>
      <c r="E1052">
        <f t="shared" ca="1" si="339"/>
        <v>7.0006470162123069</v>
      </c>
      <c r="F1052">
        <f t="shared" ca="1" si="340"/>
        <v>1413</v>
      </c>
      <c r="G1052">
        <f t="shared" ca="1" si="341"/>
        <v>1414</v>
      </c>
      <c r="M1052" s="280">
        <v>1082</v>
      </c>
      <c r="N1052" s="280">
        <f t="shared" si="343"/>
        <v>5.0704004283757129</v>
      </c>
      <c r="AK1052">
        <f t="shared" si="344"/>
        <v>-9.1941659999999995E-2</v>
      </c>
      <c r="AL1052">
        <f t="shared" si="345"/>
        <v>2.9607707340000005</v>
      </c>
      <c r="AM1052">
        <f t="shared" si="346"/>
        <v>5.0268675891639996</v>
      </c>
      <c r="AN1052">
        <f t="shared" si="347"/>
        <v>-5.5702500700187931</v>
      </c>
      <c r="AO1052">
        <f t="shared" si="348"/>
        <v>4.6053324571104088</v>
      </c>
      <c r="AP1052">
        <f t="shared" si="349"/>
        <v>-2.8221056382062701</v>
      </c>
      <c r="AQ1052">
        <f t="shared" si="350"/>
        <v>1.2810795444392127</v>
      </c>
      <c r="AR1052">
        <f t="shared" si="351"/>
        <v>-0.36562439871684982</v>
      </c>
      <c r="AS1052">
        <f t="shared" si="352"/>
        <v>4.6271870604004908E-2</v>
      </c>
      <c r="BJ1052">
        <f t="shared" si="353"/>
        <v>1.2716149999999999</v>
      </c>
      <c r="BK1052">
        <f t="shared" si="354"/>
        <v>1.86562227</v>
      </c>
      <c r="BL1052">
        <f t="shared" si="355"/>
        <v>2.4034776404159994</v>
      </c>
      <c r="BM1052">
        <f t="shared" si="356"/>
        <v>-0.35827218372023845</v>
      </c>
      <c r="BN1052">
        <f t="shared" si="357"/>
        <v>1.6971786149267733E-3</v>
      </c>
    </row>
    <row r="1053" spans="1:66" ht="15">
      <c r="A1053" s="32">
        <v>7</v>
      </c>
      <c r="B1053" s="33">
        <f t="shared" ca="1" si="337"/>
        <v>1413.8919076794211</v>
      </c>
      <c r="C1053">
        <f t="shared" si="338"/>
        <v>1382</v>
      </c>
      <c r="D1053">
        <f t="shared" ca="1" si="342"/>
        <v>6.9946612421180738</v>
      </c>
      <c r="E1053">
        <f t="shared" ca="1" si="339"/>
        <v>7.0006470162123069</v>
      </c>
      <c r="F1053">
        <f t="shared" ca="1" si="340"/>
        <v>1413</v>
      </c>
      <c r="G1053">
        <f t="shared" ca="1" si="341"/>
        <v>1414</v>
      </c>
      <c r="M1053" s="280">
        <v>1083</v>
      </c>
      <c r="N1053" s="280">
        <f t="shared" si="343"/>
        <v>5.0760495569078392</v>
      </c>
      <c r="AK1053">
        <f t="shared" si="344"/>
        <v>-9.1941659999999995E-2</v>
      </c>
      <c r="AL1053">
        <f t="shared" si="345"/>
        <v>2.9635071210000001</v>
      </c>
      <c r="AM1053">
        <f t="shared" si="346"/>
        <v>5.0361636899789994</v>
      </c>
      <c r="AN1053">
        <f t="shared" si="347"/>
        <v>-5.5857086645514036</v>
      </c>
      <c r="AO1053">
        <f t="shared" si="348"/>
        <v>4.6223813327619796</v>
      </c>
      <c r="AP1053">
        <f t="shared" si="349"/>
        <v>-2.8351709197358539</v>
      </c>
      <c r="AQ1053">
        <f t="shared" si="350"/>
        <v>1.288199931731119</v>
      </c>
      <c r="AR1053">
        <f t="shared" si="351"/>
        <v>-0.36799637464476126</v>
      </c>
      <c r="AS1053">
        <f t="shared" si="352"/>
        <v>4.6615100367758962E-2</v>
      </c>
      <c r="BJ1053">
        <f t="shared" si="353"/>
        <v>1.2716149999999999</v>
      </c>
      <c r="BK1053">
        <f t="shared" si="354"/>
        <v>1.867346505</v>
      </c>
      <c r="BL1053">
        <f t="shared" si="355"/>
        <v>2.4079223507759995</v>
      </c>
      <c r="BM1053">
        <f t="shared" si="356"/>
        <v>-0.35926646303460064</v>
      </c>
      <c r="BN1053">
        <f t="shared" si="357"/>
        <v>1.7034615461665617E-3</v>
      </c>
    </row>
    <row r="1054" spans="1:66" ht="15">
      <c r="A1054" s="32">
        <v>7</v>
      </c>
      <c r="B1054" s="33">
        <f t="shared" ca="1" si="337"/>
        <v>1413.8919076794211</v>
      </c>
      <c r="C1054">
        <f t="shared" si="338"/>
        <v>1382</v>
      </c>
      <c r="D1054">
        <f t="shared" ca="1" si="342"/>
        <v>6.9946612421180738</v>
      </c>
      <c r="E1054">
        <f t="shared" ca="1" si="339"/>
        <v>7.0006470162123069</v>
      </c>
      <c r="F1054">
        <f t="shared" ca="1" si="340"/>
        <v>1413</v>
      </c>
      <c r="G1054">
        <f t="shared" ca="1" si="341"/>
        <v>1414</v>
      </c>
      <c r="M1054" s="280">
        <v>1084</v>
      </c>
      <c r="N1054" s="280">
        <f t="shared" si="343"/>
        <v>5.0816996436116995</v>
      </c>
      <c r="AK1054">
        <f t="shared" si="344"/>
        <v>-9.1941659999999995E-2</v>
      </c>
      <c r="AL1054">
        <f t="shared" si="345"/>
        <v>2.9662435080000003</v>
      </c>
      <c r="AM1054">
        <f t="shared" si="346"/>
        <v>5.0454683784159995</v>
      </c>
      <c r="AN1054">
        <f t="shared" si="347"/>
        <v>-5.6011958331877771</v>
      </c>
      <c r="AO1054">
        <f t="shared" si="348"/>
        <v>4.6394775006840669</v>
      </c>
      <c r="AP1054">
        <f t="shared" si="349"/>
        <v>-2.8482845463710418</v>
      </c>
      <c r="AQ1054">
        <f t="shared" si="350"/>
        <v>1.2953532684589066</v>
      </c>
      <c r="AR1054">
        <f t="shared" si="351"/>
        <v>-0.37038152817916203</v>
      </c>
      <c r="AS1054">
        <f t="shared" si="352"/>
        <v>4.6960555790705592E-2</v>
      </c>
      <c r="BJ1054">
        <f t="shared" si="353"/>
        <v>1.2716149999999999</v>
      </c>
      <c r="BK1054">
        <f t="shared" si="354"/>
        <v>1.86907074</v>
      </c>
      <c r="BL1054">
        <f t="shared" si="355"/>
        <v>2.4123711671039998</v>
      </c>
      <c r="BM1054">
        <f t="shared" si="356"/>
        <v>-0.36026258020299523</v>
      </c>
      <c r="BN1054">
        <f t="shared" si="357"/>
        <v>1.709761905774643E-3</v>
      </c>
    </row>
    <row r="1055" spans="1:66" ht="15">
      <c r="A1055" s="32">
        <v>7</v>
      </c>
      <c r="B1055" s="33">
        <f t="shared" ca="1" si="337"/>
        <v>1413.8919076794211</v>
      </c>
      <c r="C1055">
        <f t="shared" si="338"/>
        <v>1382</v>
      </c>
      <c r="D1055">
        <f t="shared" ca="1" si="342"/>
        <v>6.9946612421180738</v>
      </c>
      <c r="E1055">
        <f t="shared" ca="1" si="339"/>
        <v>7.0006470162123069</v>
      </c>
      <c r="F1055">
        <f t="shared" ca="1" si="340"/>
        <v>1413</v>
      </c>
      <c r="G1055">
        <f t="shared" ca="1" si="341"/>
        <v>1414</v>
      </c>
      <c r="M1055" s="280">
        <v>1085</v>
      </c>
      <c r="N1055" s="280">
        <f t="shared" si="343"/>
        <v>5.0873506887091091</v>
      </c>
      <c r="AK1055">
        <f t="shared" si="344"/>
        <v>-9.1941659999999995E-2</v>
      </c>
      <c r="AL1055">
        <f t="shared" si="345"/>
        <v>2.9689798950000004</v>
      </c>
      <c r="AM1055">
        <f t="shared" si="346"/>
        <v>5.0547816544749997</v>
      </c>
      <c r="AN1055">
        <f t="shared" si="347"/>
        <v>-5.616711602312126</v>
      </c>
      <c r="AO1055">
        <f t="shared" si="348"/>
        <v>4.6566210482526609</v>
      </c>
      <c r="AP1055">
        <f t="shared" si="349"/>
        <v>-2.8614466521554509</v>
      </c>
      <c r="AQ1055">
        <f t="shared" si="350"/>
        <v>1.302539676488083</v>
      </c>
      <c r="AR1055">
        <f t="shared" si="351"/>
        <v>-0.37277992027091483</v>
      </c>
      <c r="AS1055">
        <f t="shared" si="352"/>
        <v>4.7308249231856732E-2</v>
      </c>
      <c r="BJ1055">
        <f t="shared" si="353"/>
        <v>1.2716149999999999</v>
      </c>
      <c r="BK1055">
        <f t="shared" si="354"/>
        <v>1.8707949749999999</v>
      </c>
      <c r="BL1055">
        <f t="shared" si="355"/>
        <v>2.4168240893999995</v>
      </c>
      <c r="BM1055">
        <f t="shared" si="356"/>
        <v>-0.36126053692242505</v>
      </c>
      <c r="BN1055">
        <f t="shared" si="357"/>
        <v>1.7160797259512244E-3</v>
      </c>
    </row>
    <row r="1056" spans="1:66" ht="15">
      <c r="A1056" s="32">
        <v>7</v>
      </c>
      <c r="B1056" s="33">
        <f t="shared" ca="1" si="337"/>
        <v>1413.8919076794211</v>
      </c>
      <c r="C1056">
        <f t="shared" si="338"/>
        <v>1382</v>
      </c>
      <c r="D1056">
        <f t="shared" ca="1" si="342"/>
        <v>6.9946612421180738</v>
      </c>
      <c r="E1056">
        <f t="shared" ca="1" si="339"/>
        <v>7.0006470162123069</v>
      </c>
      <c r="F1056">
        <f t="shared" ca="1" si="340"/>
        <v>1413</v>
      </c>
      <c r="G1056">
        <f t="shared" ca="1" si="341"/>
        <v>1414</v>
      </c>
      <c r="M1056" s="280">
        <v>1086</v>
      </c>
      <c r="N1056" s="280">
        <f t="shared" si="343"/>
        <v>5.0930026924245322</v>
      </c>
      <c r="AK1056">
        <f t="shared" si="344"/>
        <v>-9.1941659999999995E-2</v>
      </c>
      <c r="AL1056">
        <f t="shared" si="345"/>
        <v>2.9717162820000005</v>
      </c>
      <c r="AM1056">
        <f t="shared" si="346"/>
        <v>5.0641035181559992</v>
      </c>
      <c r="AN1056">
        <f t="shared" si="347"/>
        <v>-5.6322559983086649</v>
      </c>
      <c r="AO1056">
        <f t="shared" si="348"/>
        <v>4.6738120629243918</v>
      </c>
      <c r="AP1056">
        <f t="shared" si="349"/>
        <v>-2.8746573713802386</v>
      </c>
      <c r="AQ1056">
        <f t="shared" si="350"/>
        <v>1.3097592780218899</v>
      </c>
      <c r="AR1056">
        <f t="shared" si="351"/>
        <v>-0.37519161209620838</v>
      </c>
      <c r="AS1056">
        <f t="shared" si="352"/>
        <v>4.765819310736244E-2</v>
      </c>
      <c r="BJ1056">
        <f t="shared" si="353"/>
        <v>1.2716149999999999</v>
      </c>
      <c r="BK1056">
        <f t="shared" si="354"/>
        <v>1.8725192099999999</v>
      </c>
      <c r="BL1056">
        <f t="shared" si="355"/>
        <v>2.4212811176639994</v>
      </c>
      <c r="BM1056">
        <f t="shared" si="356"/>
        <v>-0.36226033488989284</v>
      </c>
      <c r="BN1056">
        <f t="shared" si="357"/>
        <v>1.7224150389262317E-3</v>
      </c>
    </row>
    <row r="1057" spans="1:66" ht="15">
      <c r="A1057" s="32">
        <v>7</v>
      </c>
      <c r="B1057" s="33">
        <f t="shared" ca="1" si="337"/>
        <v>1413.8919076794211</v>
      </c>
      <c r="C1057">
        <f t="shared" si="338"/>
        <v>1382</v>
      </c>
      <c r="D1057">
        <f t="shared" ca="1" si="342"/>
        <v>6.9946612421180738</v>
      </c>
      <c r="E1057">
        <f t="shared" ca="1" si="339"/>
        <v>7.0006470162123069</v>
      </c>
      <c r="F1057">
        <f t="shared" ca="1" si="340"/>
        <v>1413</v>
      </c>
      <c r="G1057">
        <f t="shared" ca="1" si="341"/>
        <v>1414</v>
      </c>
      <c r="M1057" s="280">
        <v>1087</v>
      </c>
      <c r="N1057" s="280">
        <f t="shared" si="343"/>
        <v>5.0986556549850555</v>
      </c>
      <c r="AK1057">
        <f t="shared" si="344"/>
        <v>-9.1941659999999995E-2</v>
      </c>
      <c r="AL1057">
        <f t="shared" si="345"/>
        <v>2.9744526690000002</v>
      </c>
      <c r="AM1057">
        <f t="shared" si="346"/>
        <v>5.0734339694589998</v>
      </c>
      <c r="AN1057">
        <f t="shared" si="347"/>
        <v>-5.6478290475616078</v>
      </c>
      <c r="AO1057">
        <f t="shared" si="348"/>
        <v>4.6910506322365322</v>
      </c>
      <c r="AP1057">
        <f t="shared" si="349"/>
        <v>-2.8879168385843323</v>
      </c>
      <c r="AQ1057">
        <f t="shared" si="350"/>
        <v>1.3170121956019243</v>
      </c>
      <c r="AR1057">
        <f t="shared" si="351"/>
        <v>-0.37761666505718205</v>
      </c>
      <c r="AS1057">
        <f t="shared" si="352"/>
        <v>4.8010399890722068E-2</v>
      </c>
      <c r="BJ1057">
        <f t="shared" si="353"/>
        <v>1.2716149999999999</v>
      </c>
      <c r="BK1057">
        <f t="shared" si="354"/>
        <v>1.8742434450000001</v>
      </c>
      <c r="BL1057">
        <f t="shared" si="355"/>
        <v>2.4257422518959997</v>
      </c>
      <c r="BM1057">
        <f t="shared" si="356"/>
        <v>-0.36326197580240144</v>
      </c>
      <c r="BN1057">
        <f t="shared" si="357"/>
        <v>1.7287678769593094E-3</v>
      </c>
    </row>
    <row r="1058" spans="1:66" ht="15">
      <c r="A1058" s="32">
        <v>7</v>
      </c>
      <c r="B1058" s="33">
        <f t="shared" ca="1" si="337"/>
        <v>1413.8919076794211</v>
      </c>
      <c r="C1058">
        <f t="shared" si="338"/>
        <v>1382</v>
      </c>
      <c r="D1058">
        <f t="shared" ca="1" si="342"/>
        <v>6.9946612421180738</v>
      </c>
      <c r="E1058">
        <f t="shared" ca="1" si="339"/>
        <v>7.0006470162123069</v>
      </c>
      <c r="F1058">
        <f t="shared" ca="1" si="340"/>
        <v>1413</v>
      </c>
      <c r="G1058">
        <f t="shared" ca="1" si="341"/>
        <v>1414</v>
      </c>
      <c r="M1058" s="280">
        <v>1088</v>
      </c>
      <c r="N1058" s="280">
        <f t="shared" si="343"/>
        <v>5.1043095766203832</v>
      </c>
      <c r="AK1058">
        <f t="shared" si="344"/>
        <v>-9.1941659999999995E-2</v>
      </c>
      <c r="AL1058">
        <f t="shared" si="345"/>
        <v>2.9771890560000003</v>
      </c>
      <c r="AM1058">
        <f t="shared" si="346"/>
        <v>5.0827730083839997</v>
      </c>
      <c r="AN1058">
        <f t="shared" si="347"/>
        <v>-5.6634307764551686</v>
      </c>
      <c r="AO1058">
        <f t="shared" si="348"/>
        <v>4.7083368438069986</v>
      </c>
      <c r="AP1058">
        <f t="shared" si="349"/>
        <v>-2.9012251885546569</v>
      </c>
      <c r="AQ1058">
        <f t="shared" si="350"/>
        <v>1.3242985521087642</v>
      </c>
      <c r="AR1058">
        <f t="shared" si="351"/>
        <v>-0.38005514078255093</v>
      </c>
      <c r="AS1058">
        <f t="shared" si="352"/>
        <v>4.8364882112995937E-2</v>
      </c>
      <c r="BJ1058">
        <f t="shared" si="353"/>
        <v>1.2716149999999999</v>
      </c>
      <c r="BK1058">
        <f t="shared" si="354"/>
        <v>1.87596768</v>
      </c>
      <c r="BL1058">
        <f t="shared" si="355"/>
        <v>2.4302074920959997</v>
      </c>
      <c r="BM1058">
        <f t="shared" si="356"/>
        <v>-0.36426546135695365</v>
      </c>
      <c r="BN1058">
        <f t="shared" si="357"/>
        <v>1.7351382723398206E-3</v>
      </c>
    </row>
    <row r="1059" spans="1:66" ht="15">
      <c r="A1059" s="32">
        <v>7</v>
      </c>
      <c r="B1059" s="33">
        <f t="shared" ca="1" si="337"/>
        <v>1413.8919076794211</v>
      </c>
      <c r="C1059">
        <f t="shared" si="338"/>
        <v>1382</v>
      </c>
      <c r="D1059">
        <f t="shared" ca="1" si="342"/>
        <v>6.9946612421180738</v>
      </c>
      <c r="E1059">
        <f t="shared" ca="1" si="339"/>
        <v>7.0006470162123069</v>
      </c>
      <c r="F1059">
        <f t="shared" ca="1" si="340"/>
        <v>1413</v>
      </c>
      <c r="G1059">
        <f t="shared" ca="1" si="341"/>
        <v>1414</v>
      </c>
      <c r="M1059" s="280">
        <v>1089</v>
      </c>
      <c r="N1059" s="280">
        <f t="shared" si="343"/>
        <v>5.1099644575627998</v>
      </c>
      <c r="AK1059">
        <f t="shared" si="344"/>
        <v>-9.1941659999999995E-2</v>
      </c>
      <c r="AL1059">
        <f t="shared" si="345"/>
        <v>2.9799254430000004</v>
      </c>
      <c r="AM1059">
        <f t="shared" si="346"/>
        <v>5.0921206349309998</v>
      </c>
      <c r="AN1059">
        <f t="shared" si="347"/>
        <v>-5.6790612113735621</v>
      </c>
      <c r="AO1059">
        <f t="shared" si="348"/>
        <v>4.7256707853343478</v>
      </c>
      <c r="AP1059">
        <f t="shared" si="349"/>
        <v>-2.9145825563263648</v>
      </c>
      <c r="AQ1059">
        <f t="shared" si="350"/>
        <v>1.3316184707625933</v>
      </c>
      <c r="AR1059">
        <f t="shared" si="351"/>
        <v>-0.38250710112823233</v>
      </c>
      <c r="AS1059">
        <f t="shared" si="352"/>
        <v>4.8721652363017683E-2</v>
      </c>
      <c r="BJ1059">
        <f t="shared" si="353"/>
        <v>1.2716149999999999</v>
      </c>
      <c r="BK1059">
        <f t="shared" si="354"/>
        <v>1.877691915</v>
      </c>
      <c r="BL1059">
        <f t="shared" si="355"/>
        <v>2.4346768382639996</v>
      </c>
      <c r="BM1059">
        <f t="shared" si="356"/>
        <v>-0.36527079325055223</v>
      </c>
      <c r="BN1059">
        <f t="shared" si="357"/>
        <v>1.7415262573868473E-3</v>
      </c>
    </row>
    <row r="1060" spans="1:66" ht="15">
      <c r="A1060" s="32">
        <v>7</v>
      </c>
      <c r="B1060" s="33">
        <f t="shared" ca="1" si="337"/>
        <v>1413.8919076794211</v>
      </c>
      <c r="C1060">
        <f t="shared" si="338"/>
        <v>1382</v>
      </c>
      <c r="D1060">
        <f t="shared" ca="1" si="342"/>
        <v>6.9946612421180738</v>
      </c>
      <c r="E1060">
        <f t="shared" ca="1" si="339"/>
        <v>7.0006470162123069</v>
      </c>
      <c r="F1060">
        <f t="shared" ca="1" si="340"/>
        <v>1413</v>
      </c>
      <c r="G1060">
        <f t="shared" ca="1" si="341"/>
        <v>1414</v>
      </c>
      <c r="M1060" s="280">
        <v>1090</v>
      </c>
      <c r="N1060" s="280">
        <f t="shared" si="343"/>
        <v>5.1156202980471761</v>
      </c>
      <c r="AK1060">
        <f t="shared" si="344"/>
        <v>-9.1941659999999995E-2</v>
      </c>
      <c r="AL1060">
        <f t="shared" si="345"/>
        <v>2.9826618300000005</v>
      </c>
      <c r="AM1060">
        <f t="shared" si="346"/>
        <v>5.1014768490999991</v>
      </c>
      <c r="AN1060">
        <f t="shared" si="347"/>
        <v>-5.6947203787010006</v>
      </c>
      <c r="AO1060">
        <f t="shared" si="348"/>
        <v>4.7430525445977798</v>
      </c>
      <c r="AP1060">
        <f t="shared" si="349"/>
        <v>-2.927989077183061</v>
      </c>
      <c r="AQ1060">
        <f t="shared" si="350"/>
        <v>1.3389720751238248</v>
      </c>
      <c r="AR1060">
        <f t="shared" si="351"/>
        <v>-0.38497260817797335</v>
      </c>
      <c r="AS1060">
        <f t="shared" si="352"/>
        <v>4.9080723287607139E-2</v>
      </c>
      <c r="BJ1060">
        <f t="shared" si="353"/>
        <v>1.2716149999999999</v>
      </c>
      <c r="BK1060">
        <f t="shared" si="354"/>
        <v>1.87941615</v>
      </c>
      <c r="BL1060">
        <f t="shared" si="355"/>
        <v>2.4391502903999998</v>
      </c>
      <c r="BM1060">
        <f t="shared" si="356"/>
        <v>-0.3662779731802</v>
      </c>
      <c r="BN1060">
        <f t="shared" si="357"/>
        <v>1.7479318644491901E-3</v>
      </c>
    </row>
    <row r="1061" spans="1:66" ht="15">
      <c r="A1061" s="32">
        <v>7</v>
      </c>
      <c r="B1061" s="33">
        <f t="shared" ca="1" si="337"/>
        <v>1413.8919076794211</v>
      </c>
      <c r="C1061">
        <f t="shared" si="338"/>
        <v>1382</v>
      </c>
      <c r="D1061">
        <f t="shared" ca="1" si="342"/>
        <v>6.9946612421180738</v>
      </c>
      <c r="E1061">
        <f t="shared" ca="1" si="339"/>
        <v>7.0006470162123069</v>
      </c>
      <c r="F1061">
        <f t="shared" ca="1" si="340"/>
        <v>1413</v>
      </c>
      <c r="G1061">
        <f t="shared" ca="1" si="341"/>
        <v>1414</v>
      </c>
      <c r="M1061" s="280">
        <v>1091</v>
      </c>
      <c r="N1061" s="280">
        <f t="shared" si="343"/>
        <v>5.1212770983109364</v>
      </c>
      <c r="AK1061">
        <f t="shared" si="344"/>
        <v>-9.1941659999999995E-2</v>
      </c>
      <c r="AL1061">
        <f t="shared" si="345"/>
        <v>2.9853982170000002</v>
      </c>
      <c r="AM1061">
        <f t="shared" si="346"/>
        <v>5.1108416508909995</v>
      </c>
      <c r="AN1061">
        <f t="shared" si="347"/>
        <v>-5.7104083048216996</v>
      </c>
      <c r="AO1061">
        <f t="shared" si="348"/>
        <v>4.7604822094571384</v>
      </c>
      <c r="AP1061">
        <f t="shared" si="349"/>
        <v>-2.9414448866570355</v>
      </c>
      <c r="AQ1061">
        <f t="shared" si="350"/>
        <v>1.3463594890937285</v>
      </c>
      <c r="AR1061">
        <f t="shared" si="351"/>
        <v>-0.38745172424398006</v>
      </c>
      <c r="AS1061">
        <f t="shared" si="352"/>
        <v>4.9442107591783781E-2</v>
      </c>
      <c r="BJ1061">
        <f t="shared" si="353"/>
        <v>1.2716149999999999</v>
      </c>
      <c r="BK1061">
        <f t="shared" si="354"/>
        <v>1.8811403849999999</v>
      </c>
      <c r="BL1061">
        <f t="shared" si="355"/>
        <v>2.4436278485039997</v>
      </c>
      <c r="BM1061">
        <f t="shared" si="356"/>
        <v>-0.36728700284289983</v>
      </c>
      <c r="BN1061">
        <f t="shared" si="357"/>
        <v>1.7543551259053681E-3</v>
      </c>
    </row>
    <row r="1062" spans="1:66" ht="15">
      <c r="A1062" s="32">
        <v>7</v>
      </c>
      <c r="B1062" s="33">
        <f t="shared" ca="1" si="337"/>
        <v>1413.8919076794211</v>
      </c>
      <c r="C1062">
        <f t="shared" si="338"/>
        <v>1382</v>
      </c>
      <c r="D1062">
        <f t="shared" ca="1" si="342"/>
        <v>6.9946612421180738</v>
      </c>
      <c r="E1062">
        <f t="shared" ca="1" si="339"/>
        <v>7.0006470162123069</v>
      </c>
      <c r="F1062">
        <f t="shared" ca="1" si="340"/>
        <v>1413</v>
      </c>
      <c r="G1062">
        <f t="shared" ca="1" si="341"/>
        <v>1414</v>
      </c>
      <c r="M1062" s="280">
        <v>1092</v>
      </c>
      <c r="N1062" s="280">
        <f t="shared" si="343"/>
        <v>5.1269348585940344</v>
      </c>
      <c r="AK1062">
        <f t="shared" si="344"/>
        <v>-9.1941659999999995E-2</v>
      </c>
      <c r="AL1062">
        <f t="shared" si="345"/>
        <v>2.9881346040000003</v>
      </c>
      <c r="AM1062">
        <f t="shared" si="346"/>
        <v>5.1202150403039992</v>
      </c>
      <c r="AN1062">
        <f t="shared" si="347"/>
        <v>-5.7261250161198731</v>
      </c>
      <c r="AO1062">
        <f t="shared" si="348"/>
        <v>4.7779598678529069</v>
      </c>
      <c r="AP1062">
        <f t="shared" si="349"/>
        <v>-2.9549501205294884</v>
      </c>
      <c r="AQ1062">
        <f t="shared" si="350"/>
        <v>1.3537808369150561</v>
      </c>
      <c r="AR1062">
        <f t="shared" si="351"/>
        <v>-0.38994451186754681</v>
      </c>
      <c r="AS1062">
        <f t="shared" si="352"/>
        <v>4.9805818038980848E-2</v>
      </c>
      <c r="BJ1062">
        <f t="shared" si="353"/>
        <v>1.2716149999999999</v>
      </c>
      <c r="BK1062">
        <f t="shared" si="354"/>
        <v>1.8828646199999999</v>
      </c>
      <c r="BL1062">
        <f t="shared" si="355"/>
        <v>2.4481095125759995</v>
      </c>
      <c r="BM1062">
        <f t="shared" si="356"/>
        <v>-0.36829788393565444</v>
      </c>
      <c r="BN1062">
        <f t="shared" si="357"/>
        <v>1.7607960741636197E-3</v>
      </c>
    </row>
    <row r="1063" spans="1:66" ht="15">
      <c r="A1063" s="32">
        <v>7</v>
      </c>
      <c r="B1063" s="33">
        <f t="shared" ca="1" si="337"/>
        <v>1413.8919076794211</v>
      </c>
      <c r="C1063">
        <f t="shared" si="338"/>
        <v>1382</v>
      </c>
      <c r="D1063">
        <f t="shared" ca="1" si="342"/>
        <v>6.9946612421180738</v>
      </c>
      <c r="E1063">
        <f t="shared" ca="1" si="339"/>
        <v>7.0006470162123069</v>
      </c>
      <c r="F1063">
        <f t="shared" ca="1" si="340"/>
        <v>1413</v>
      </c>
      <c r="G1063">
        <f t="shared" ca="1" si="341"/>
        <v>1414</v>
      </c>
      <c r="M1063" s="280">
        <v>1093</v>
      </c>
      <c r="N1063" s="280">
        <f t="shared" si="343"/>
        <v>5.1325935791389599</v>
      </c>
      <c r="AK1063">
        <f t="shared" si="344"/>
        <v>-9.1941659999999995E-2</v>
      </c>
      <c r="AL1063">
        <f t="shared" si="345"/>
        <v>2.9908709910000004</v>
      </c>
      <c r="AM1063">
        <f t="shared" si="346"/>
        <v>5.1295970173389991</v>
      </c>
      <c r="AN1063">
        <f t="shared" si="347"/>
        <v>-5.7418705389797342</v>
      </c>
      <c r="AO1063">
        <f t="shared" si="348"/>
        <v>4.7954856078062136</v>
      </c>
      <c r="AP1063">
        <f t="shared" si="349"/>
        <v>-2.9685049148307598</v>
      </c>
      <c r="AQ1063">
        <f t="shared" si="350"/>
        <v>1.3612362431726686</v>
      </c>
      <c r="AR1063">
        <f t="shared" si="351"/>
        <v>-0.39245103381968777</v>
      </c>
      <c r="AS1063">
        <f t="shared" si="352"/>
        <v>5.0171867451259948E-2</v>
      </c>
      <c r="BJ1063">
        <f t="shared" si="353"/>
        <v>1.2716149999999999</v>
      </c>
      <c r="BK1063">
        <f t="shared" si="354"/>
        <v>1.8845888550000001</v>
      </c>
      <c r="BL1063">
        <f t="shared" si="355"/>
        <v>2.4525952826159996</v>
      </c>
      <c r="BM1063">
        <f t="shared" si="356"/>
        <v>-0.36931061815546662</v>
      </c>
      <c r="BN1063">
        <f t="shared" si="357"/>
        <v>1.7672547416619012E-3</v>
      </c>
    </row>
    <row r="1064" spans="1:66" ht="15">
      <c r="A1064" s="32">
        <v>7</v>
      </c>
      <c r="B1064" s="33">
        <f t="shared" ca="1" si="337"/>
        <v>1413.8919076794211</v>
      </c>
      <c r="C1064">
        <f t="shared" si="338"/>
        <v>1382</v>
      </c>
      <c r="D1064">
        <f t="shared" ca="1" si="342"/>
        <v>6.9946612421180738</v>
      </c>
      <c r="E1064">
        <f t="shared" ca="1" si="339"/>
        <v>7.0006470162123069</v>
      </c>
      <c r="F1064">
        <f t="shared" ca="1" si="340"/>
        <v>1413</v>
      </c>
      <c r="G1064">
        <f t="shared" ca="1" si="341"/>
        <v>1414</v>
      </c>
      <c r="M1064" s="280">
        <v>1094</v>
      </c>
      <c r="N1064" s="280">
        <f t="shared" si="343"/>
        <v>5.1382532601906918</v>
      </c>
      <c r="AK1064">
        <f t="shared" si="344"/>
        <v>-9.1941659999999995E-2</v>
      </c>
      <c r="AL1064">
        <f t="shared" si="345"/>
        <v>2.9936073780000001</v>
      </c>
      <c r="AM1064">
        <f t="shared" si="346"/>
        <v>5.1389875819959991</v>
      </c>
      <c r="AN1064">
        <f t="shared" si="347"/>
        <v>-5.7576448997854968</v>
      </c>
      <c r="AO1064">
        <f t="shared" si="348"/>
        <v>4.8130595174188278</v>
      </c>
      <c r="AP1064">
        <f t="shared" si="349"/>
        <v>-2.9821094058405584</v>
      </c>
      <c r="AQ1064">
        <f t="shared" si="350"/>
        <v>1.3687258327941632</v>
      </c>
      <c r="AR1064">
        <f t="shared" si="351"/>
        <v>-0.39497135310176912</v>
      </c>
      <c r="AS1064">
        <f t="shared" si="352"/>
        <v>5.054026870952634E-2</v>
      </c>
      <c r="BJ1064">
        <f t="shared" si="353"/>
        <v>1.2716149999999999</v>
      </c>
      <c r="BK1064">
        <f t="shared" si="354"/>
        <v>1.88631309</v>
      </c>
      <c r="BL1064">
        <f t="shared" si="355"/>
        <v>2.4570851586239995</v>
      </c>
      <c r="BM1064">
        <f t="shared" si="356"/>
        <v>-0.3703252071993392</v>
      </c>
      <c r="BN1064">
        <f t="shared" si="357"/>
        <v>1.773731160867888E-3</v>
      </c>
    </row>
    <row r="1065" spans="1:66" ht="15">
      <c r="A1065" s="32">
        <v>7</v>
      </c>
      <c r="B1065" s="33">
        <f t="shared" ca="1" si="337"/>
        <v>1413.8919076794211</v>
      </c>
      <c r="C1065">
        <f t="shared" si="338"/>
        <v>1382</v>
      </c>
      <c r="D1065">
        <f t="shared" ca="1" si="342"/>
        <v>6.9946612421180738</v>
      </c>
      <c r="E1065">
        <f t="shared" ca="1" si="339"/>
        <v>7.0006470162123069</v>
      </c>
      <c r="F1065">
        <f t="shared" ca="1" si="340"/>
        <v>1413</v>
      </c>
      <c r="G1065">
        <f t="shared" ca="1" si="341"/>
        <v>1414</v>
      </c>
      <c r="M1065" s="280">
        <v>1095</v>
      </c>
      <c r="N1065" s="280">
        <f t="shared" si="343"/>
        <v>5.1439139019967008</v>
      </c>
      <c r="AK1065">
        <f t="shared" si="344"/>
        <v>-9.1941659999999995E-2</v>
      </c>
      <c r="AL1065">
        <f t="shared" si="345"/>
        <v>2.9963437650000002</v>
      </c>
      <c r="AM1065">
        <f t="shared" si="346"/>
        <v>5.1483867342749994</v>
      </c>
      <c r="AN1065">
        <f t="shared" si="347"/>
        <v>-5.7734481249213756</v>
      </c>
      <c r="AO1065">
        <f t="shared" si="348"/>
        <v>4.8306816848731611</v>
      </c>
      <c r="AP1065">
        <f t="shared" si="349"/>
        <v>-2.9957637300881883</v>
      </c>
      <c r="AQ1065">
        <f t="shared" si="350"/>
        <v>1.376249731050502</v>
      </c>
      <c r="AR1065">
        <f t="shared" si="351"/>
        <v>-0.39750553294614233</v>
      </c>
      <c r="AS1065">
        <f t="shared" si="352"/>
        <v>5.0911034753744769E-2</v>
      </c>
      <c r="BJ1065">
        <f t="shared" si="353"/>
        <v>1.2716149999999999</v>
      </c>
      <c r="BK1065">
        <f t="shared" si="354"/>
        <v>1.888037325</v>
      </c>
      <c r="BL1065">
        <f t="shared" si="355"/>
        <v>2.4615791405999996</v>
      </c>
      <c r="BM1065">
        <f t="shared" si="356"/>
        <v>-0.371341652764275</v>
      </c>
      <c r="BN1065">
        <f t="shared" si="357"/>
        <v>1.7802253642789745E-3</v>
      </c>
    </row>
    <row r="1066" spans="1:66" ht="15">
      <c r="A1066" s="32">
        <v>7</v>
      </c>
      <c r="B1066" s="33">
        <f t="shared" ca="1" si="337"/>
        <v>1413.8919076794211</v>
      </c>
      <c r="C1066">
        <f t="shared" si="338"/>
        <v>1382</v>
      </c>
      <c r="D1066">
        <f t="shared" ca="1" si="342"/>
        <v>6.9946612421180738</v>
      </c>
      <c r="E1066">
        <f t="shared" ca="1" si="339"/>
        <v>7.0006470162123069</v>
      </c>
      <c r="F1066">
        <f t="shared" ca="1" si="340"/>
        <v>1413</v>
      </c>
      <c r="G1066">
        <f t="shared" ca="1" si="341"/>
        <v>1414</v>
      </c>
      <c r="M1066" s="280">
        <v>1096</v>
      </c>
      <c r="N1066" s="280">
        <f t="shared" si="343"/>
        <v>5.1495755048069212</v>
      </c>
      <c r="AK1066">
        <f t="shared" si="344"/>
        <v>-9.1941659999999995E-2</v>
      </c>
      <c r="AL1066">
        <f t="shared" si="345"/>
        <v>2.9990801520000003</v>
      </c>
      <c r="AM1066">
        <f t="shared" si="346"/>
        <v>5.1577944741759998</v>
      </c>
      <c r="AN1066">
        <f t="shared" si="347"/>
        <v>-5.7892802407715847</v>
      </c>
      <c r="AO1066">
        <f t="shared" si="348"/>
        <v>4.8483521984322682</v>
      </c>
      <c r="AP1066">
        <f t="shared" si="349"/>
        <v>-3.0094680243527798</v>
      </c>
      <c r="AQ1066">
        <f t="shared" si="350"/>
        <v>1.3838080635566401</v>
      </c>
      <c r="AR1066">
        <f t="shared" si="351"/>
        <v>-0.40005363681677897</v>
      </c>
      <c r="AS1066">
        <f t="shared" si="352"/>
        <v>5.1284178583155891E-2</v>
      </c>
      <c r="BJ1066">
        <f t="shared" si="353"/>
        <v>1.2716149999999999</v>
      </c>
      <c r="BK1066">
        <f t="shared" si="354"/>
        <v>1.88976156</v>
      </c>
      <c r="BL1066">
        <f t="shared" si="355"/>
        <v>2.4660772285439996</v>
      </c>
      <c r="BM1066">
        <f t="shared" si="356"/>
        <v>-0.37235995654727683</v>
      </c>
      <c r="BN1066">
        <f t="shared" si="357"/>
        <v>1.7867373844222731E-3</v>
      </c>
    </row>
    <row r="1067" spans="1:66" ht="15">
      <c r="A1067" s="32">
        <v>7</v>
      </c>
      <c r="B1067" s="33">
        <f t="shared" ca="1" si="337"/>
        <v>1413.8919076794211</v>
      </c>
      <c r="C1067">
        <f t="shared" si="338"/>
        <v>1382</v>
      </c>
      <c r="D1067">
        <f t="shared" ca="1" si="342"/>
        <v>6.9946612421180738</v>
      </c>
      <c r="E1067">
        <f t="shared" ca="1" si="339"/>
        <v>7.0006470162123069</v>
      </c>
      <c r="F1067">
        <f t="shared" ca="1" si="340"/>
        <v>1413</v>
      </c>
      <c r="G1067">
        <f t="shared" ca="1" si="341"/>
        <v>1414</v>
      </c>
      <c r="M1067" s="280">
        <v>1097</v>
      </c>
      <c r="N1067" s="280">
        <f t="shared" si="343"/>
        <v>5.1552380688737349</v>
      </c>
      <c r="AK1067">
        <f t="shared" si="344"/>
        <v>-9.1941659999999995E-2</v>
      </c>
      <c r="AL1067">
        <f t="shared" si="345"/>
        <v>3.0018165390000004</v>
      </c>
      <c r="AM1067">
        <f t="shared" si="346"/>
        <v>5.1672108016989995</v>
      </c>
      <c r="AN1067">
        <f t="shared" si="347"/>
        <v>-5.8051412737203378</v>
      </c>
      <c r="AO1067">
        <f t="shared" si="348"/>
        <v>4.866071146439845</v>
      </c>
      <c r="AP1067">
        <f t="shared" si="349"/>
        <v>-3.0232224256635143</v>
      </c>
      <c r="AQ1067">
        <f t="shared" si="350"/>
        <v>1.391400956272155</v>
      </c>
      <c r="AR1067">
        <f t="shared" si="351"/>
        <v>-0.40261572840990606</v>
      </c>
      <c r="AS1067">
        <f t="shared" si="352"/>
        <v>5.1659713256493295E-2</v>
      </c>
      <c r="BJ1067">
        <f t="shared" si="353"/>
        <v>1.2716149999999999</v>
      </c>
      <c r="BK1067">
        <f t="shared" si="354"/>
        <v>1.8914857949999999</v>
      </c>
      <c r="BL1067">
        <f t="shared" si="355"/>
        <v>2.4705794224559994</v>
      </c>
      <c r="BM1067">
        <f t="shared" si="356"/>
        <v>-0.37338012024534745</v>
      </c>
      <c r="BN1067">
        <f t="shared" si="357"/>
        <v>1.7932672538546156E-3</v>
      </c>
    </row>
    <row r="1068" spans="1:66" ht="15">
      <c r="A1068" s="32">
        <v>7</v>
      </c>
      <c r="B1068" s="33">
        <f t="shared" ca="1" si="337"/>
        <v>1413.8919076794211</v>
      </c>
      <c r="C1068">
        <f t="shared" si="338"/>
        <v>1382</v>
      </c>
      <c r="D1068">
        <f t="shared" ca="1" si="342"/>
        <v>6.9946612421180738</v>
      </c>
      <c r="E1068">
        <f t="shared" ca="1" si="339"/>
        <v>7.0006470162123069</v>
      </c>
      <c r="F1068">
        <f t="shared" ca="1" si="340"/>
        <v>1413</v>
      </c>
      <c r="G1068">
        <f t="shared" ca="1" si="341"/>
        <v>1414</v>
      </c>
      <c r="M1068" s="280">
        <v>1098</v>
      </c>
      <c r="N1068" s="280">
        <f t="shared" si="343"/>
        <v>5.1609015944519596</v>
      </c>
      <c r="AK1068">
        <f t="shared" si="344"/>
        <v>-9.1941659999999995E-2</v>
      </c>
      <c r="AL1068">
        <f t="shared" si="345"/>
        <v>3.0045529260000001</v>
      </c>
      <c r="AM1068">
        <f t="shared" si="346"/>
        <v>5.1766357168439994</v>
      </c>
      <c r="AN1068">
        <f t="shared" si="347"/>
        <v>-5.8210312501518491</v>
      </c>
      <c r="AO1068">
        <f t="shared" si="348"/>
        <v>4.8838386173202322</v>
      </c>
      <c r="AP1068">
        <f t="shared" si="349"/>
        <v>-3.0370270712998573</v>
      </c>
      <c r="AQ1068">
        <f t="shared" si="350"/>
        <v>1.3990285355018766</v>
      </c>
      <c r="AR1068">
        <f t="shared" si="351"/>
        <v>-0.40519187165464338</v>
      </c>
      <c r="AS1068">
        <f t="shared" si="352"/>
        <v>5.2037651892201137E-2</v>
      </c>
      <c r="BJ1068">
        <f t="shared" si="353"/>
        <v>1.2716149999999999</v>
      </c>
      <c r="BK1068">
        <f t="shared" si="354"/>
        <v>1.8932100299999999</v>
      </c>
      <c r="BL1068">
        <f t="shared" si="355"/>
        <v>2.4750857223359994</v>
      </c>
      <c r="BM1068">
        <f t="shared" si="356"/>
        <v>-0.37440214555548962</v>
      </c>
      <c r="BN1068">
        <f t="shared" si="357"/>
        <v>1.7998150051625518E-3</v>
      </c>
    </row>
    <row r="1069" spans="1:66" ht="15">
      <c r="A1069" s="32">
        <v>7</v>
      </c>
      <c r="B1069" s="33">
        <f t="shared" ca="1" si="337"/>
        <v>1413.8919076794211</v>
      </c>
      <c r="C1069">
        <f t="shared" si="338"/>
        <v>1382</v>
      </c>
      <c r="D1069">
        <f t="shared" ca="1" si="342"/>
        <v>6.9946612421180738</v>
      </c>
      <c r="E1069">
        <f t="shared" ca="1" si="339"/>
        <v>7.0006470162123069</v>
      </c>
      <c r="F1069">
        <f t="shared" ca="1" si="340"/>
        <v>1413</v>
      </c>
      <c r="G1069">
        <f t="shared" ca="1" si="341"/>
        <v>1414</v>
      </c>
      <c r="M1069" s="280">
        <v>1099</v>
      </c>
      <c r="N1069" s="280">
        <f t="shared" si="343"/>
        <v>5.1665660817988242</v>
      </c>
      <c r="AK1069">
        <f t="shared" si="344"/>
        <v>-9.1941659999999995E-2</v>
      </c>
      <c r="AL1069">
        <f t="shared" si="345"/>
        <v>3.0072893130000002</v>
      </c>
      <c r="AM1069">
        <f t="shared" si="346"/>
        <v>5.1860692196109994</v>
      </c>
      <c r="AN1069">
        <f t="shared" si="347"/>
        <v>-5.8369501964503314</v>
      </c>
      <c r="AO1069">
        <f t="shared" si="348"/>
        <v>4.9016546995784083</v>
      </c>
      <c r="AP1069">
        <f t="shared" si="349"/>
        <v>-3.0508820987917815</v>
      </c>
      <c r="AQ1069">
        <f t="shared" si="350"/>
        <v>1.4066909278965165</v>
      </c>
      <c r="AR1069">
        <f t="shared" si="351"/>
        <v>-0.40778213071364128</v>
      </c>
      <c r="AS1069">
        <f t="shared" si="352"/>
        <v>5.2418007668652386E-2</v>
      </c>
      <c r="BJ1069">
        <f t="shared" si="353"/>
        <v>1.2716149999999999</v>
      </c>
      <c r="BK1069">
        <f t="shared" si="354"/>
        <v>1.8949342650000001</v>
      </c>
      <c r="BL1069">
        <f t="shared" si="355"/>
        <v>2.4795961281839998</v>
      </c>
      <c r="BM1069">
        <f t="shared" si="356"/>
        <v>-0.37542603417470621</v>
      </c>
      <c r="BN1069">
        <f t="shared" si="357"/>
        <v>1.8063806709623508E-3</v>
      </c>
    </row>
    <row r="1070" spans="1:66" ht="15">
      <c r="A1070" s="32">
        <v>7</v>
      </c>
      <c r="B1070" s="33">
        <f t="shared" ca="1" si="337"/>
        <v>1413.8919076794211</v>
      </c>
      <c r="C1070">
        <f t="shared" si="338"/>
        <v>1382</v>
      </c>
      <c r="D1070">
        <f t="shared" ca="1" si="342"/>
        <v>6.9946612421180738</v>
      </c>
      <c r="E1070">
        <f t="shared" ca="1" si="339"/>
        <v>7.0006470162123069</v>
      </c>
      <c r="F1070">
        <f t="shared" ca="1" si="340"/>
        <v>1413</v>
      </c>
      <c r="G1070">
        <f t="shared" ca="1" si="341"/>
        <v>1414</v>
      </c>
      <c r="M1070" s="280">
        <v>1100</v>
      </c>
      <c r="N1070" s="280">
        <f t="shared" si="343"/>
        <v>5.1722315311739466</v>
      </c>
      <c r="AK1070">
        <f t="shared" si="344"/>
        <v>-9.1941659999999995E-2</v>
      </c>
      <c r="AL1070">
        <f t="shared" si="345"/>
        <v>3.0100257000000004</v>
      </c>
      <c r="AM1070">
        <f t="shared" si="346"/>
        <v>5.1955113099999997</v>
      </c>
      <c r="AN1070">
        <f t="shared" si="347"/>
        <v>-5.8528981390000006</v>
      </c>
      <c r="AO1070">
        <f t="shared" si="348"/>
        <v>4.9195194818000001</v>
      </c>
      <c r="AP1070">
        <f t="shared" si="349"/>
        <v>-3.0647876459200005</v>
      </c>
      <c r="AQ1070">
        <f t="shared" si="350"/>
        <v>1.4143882604532998</v>
      </c>
      <c r="AR1070">
        <f t="shared" si="351"/>
        <v>-0.41038656998372003</v>
      </c>
      <c r="AS1070">
        <f t="shared" si="352"/>
        <v>5.2800793824367587E-2</v>
      </c>
      <c r="BJ1070">
        <f t="shared" si="353"/>
        <v>1.2716149999999999</v>
      </c>
      <c r="BK1070">
        <f t="shared" si="354"/>
        <v>1.8966585</v>
      </c>
      <c r="BL1070">
        <f t="shared" si="355"/>
        <v>2.4841106399999995</v>
      </c>
      <c r="BM1070">
        <f t="shared" si="356"/>
        <v>-0.37645178780000005</v>
      </c>
      <c r="BN1070">
        <f t="shared" si="357"/>
        <v>1.8129642839000001E-3</v>
      </c>
    </row>
    <row r="1071" spans="1:66" ht="15">
      <c r="A1071" s="32">
        <v>7</v>
      </c>
      <c r="B1071" s="33">
        <f t="shared" ca="1" si="337"/>
        <v>1413.8919076794211</v>
      </c>
      <c r="C1071">
        <f t="shared" si="338"/>
        <v>1382</v>
      </c>
      <c r="D1071">
        <f t="shared" ca="1" si="342"/>
        <v>6.9946612421180738</v>
      </c>
      <c r="E1071">
        <f t="shared" ca="1" si="339"/>
        <v>7.0006470162123069</v>
      </c>
      <c r="F1071">
        <f t="shared" ca="1" si="340"/>
        <v>1413</v>
      </c>
      <c r="G1071">
        <f t="shared" ca="1" si="341"/>
        <v>1414</v>
      </c>
      <c r="M1071" s="280">
        <v>1101</v>
      </c>
      <c r="N1071" s="280">
        <f t="shared" si="343"/>
        <v>5.1778979428393299</v>
      </c>
      <c r="AK1071">
        <f t="shared" si="344"/>
        <v>-9.1941659999999995E-2</v>
      </c>
      <c r="AL1071">
        <f t="shared" si="345"/>
        <v>3.0127620870000005</v>
      </c>
      <c r="AM1071">
        <f t="shared" si="346"/>
        <v>5.2049619880109992</v>
      </c>
      <c r="AN1071">
        <f t="shared" si="347"/>
        <v>-5.8688751041850695</v>
      </c>
      <c r="AO1071">
        <f t="shared" si="348"/>
        <v>4.9374330526512713</v>
      </c>
      <c r="AP1071">
        <f t="shared" si="349"/>
        <v>-3.0787438507161919</v>
      </c>
      <c r="AQ1071">
        <f t="shared" si="350"/>
        <v>1.4221206605165964</v>
      </c>
      <c r="AR1071">
        <f t="shared" si="351"/>
        <v>-0.41300525409651007</v>
      </c>
      <c r="AS1071">
        <f t="shared" si="352"/>
        <v>5.318602365823432E-2</v>
      </c>
      <c r="BJ1071">
        <f t="shared" si="353"/>
        <v>1.2716149999999999</v>
      </c>
      <c r="BK1071">
        <f t="shared" si="354"/>
        <v>1.898382735</v>
      </c>
      <c r="BL1071">
        <f t="shared" si="355"/>
        <v>2.4886292577839995</v>
      </c>
      <c r="BM1071">
        <f t="shared" si="356"/>
        <v>-0.37747940812837383</v>
      </c>
      <c r="BN1071">
        <f t="shared" si="357"/>
        <v>1.819565876651206E-3</v>
      </c>
    </row>
    <row r="1072" spans="1:66" ht="15">
      <c r="A1072" s="32">
        <v>7</v>
      </c>
      <c r="B1072" s="33">
        <f t="shared" ca="1" si="337"/>
        <v>1413.8919076794211</v>
      </c>
      <c r="C1072">
        <f t="shared" si="338"/>
        <v>1382</v>
      </c>
      <c r="D1072">
        <f t="shared" ca="1" si="342"/>
        <v>6.9946612421180738</v>
      </c>
      <c r="E1072">
        <f t="shared" ca="1" si="339"/>
        <v>7.0006470162123069</v>
      </c>
      <c r="F1072">
        <f t="shared" ca="1" si="340"/>
        <v>1413</v>
      </c>
      <c r="G1072">
        <f t="shared" ca="1" si="341"/>
        <v>1414</v>
      </c>
      <c r="M1072" s="280">
        <v>1102</v>
      </c>
      <c r="N1072" s="280">
        <f t="shared" si="343"/>
        <v>5.1835653170593341</v>
      </c>
      <c r="AK1072">
        <f t="shared" si="344"/>
        <v>-9.1941659999999995E-2</v>
      </c>
      <c r="AL1072">
        <f t="shared" si="345"/>
        <v>3.0154984740000002</v>
      </c>
      <c r="AM1072">
        <f t="shared" si="346"/>
        <v>5.2144212536439998</v>
      </c>
      <c r="AN1072">
        <f t="shared" si="347"/>
        <v>-5.8848811183897531</v>
      </c>
      <c r="AO1072">
        <f t="shared" si="348"/>
        <v>4.9553955008791313</v>
      </c>
      <c r="AP1072">
        <f t="shared" si="349"/>
        <v>-3.0927508514632303</v>
      </c>
      <c r="AQ1072">
        <f t="shared" si="350"/>
        <v>1.4298882557785528</v>
      </c>
      <c r="AR1072">
        <f t="shared" si="351"/>
        <v>-0.41563824791909376</v>
      </c>
      <c r="AS1072">
        <f t="shared" si="352"/>
        <v>5.3573710529727196E-2</v>
      </c>
      <c r="BJ1072">
        <f t="shared" si="353"/>
        <v>1.2716149999999999</v>
      </c>
      <c r="BK1072">
        <f t="shared" si="354"/>
        <v>1.90010697</v>
      </c>
      <c r="BL1072">
        <f t="shared" si="355"/>
        <v>2.4931519815359997</v>
      </c>
      <c r="BM1072">
        <f t="shared" si="356"/>
        <v>-0.37850889685683042</v>
      </c>
      <c r="BN1072">
        <f t="shared" si="357"/>
        <v>1.8261854819213933E-3</v>
      </c>
    </row>
    <row r="1073" spans="1:66" ht="15">
      <c r="A1073" s="32">
        <v>7</v>
      </c>
      <c r="B1073" s="33">
        <f t="shared" ca="1" si="337"/>
        <v>1413.8919076794211</v>
      </c>
      <c r="C1073">
        <f t="shared" si="338"/>
        <v>1382</v>
      </c>
      <c r="D1073">
        <f t="shared" ca="1" si="342"/>
        <v>6.9946612421180738</v>
      </c>
      <c r="E1073">
        <f t="shared" ca="1" si="339"/>
        <v>7.0006470162123069</v>
      </c>
      <c r="F1073">
        <f t="shared" ca="1" si="340"/>
        <v>1413</v>
      </c>
      <c r="G1073">
        <f t="shared" ca="1" si="341"/>
        <v>1414</v>
      </c>
      <c r="M1073" s="280">
        <v>1103</v>
      </c>
      <c r="N1073" s="280">
        <f t="shared" si="343"/>
        <v>5.1892336541006587</v>
      </c>
      <c r="AK1073">
        <f t="shared" si="344"/>
        <v>-9.1941659999999995E-2</v>
      </c>
      <c r="AL1073">
        <f t="shared" si="345"/>
        <v>3.0182348610000003</v>
      </c>
      <c r="AM1073">
        <f t="shared" si="346"/>
        <v>5.2238891068989997</v>
      </c>
      <c r="AN1073">
        <f t="shared" si="347"/>
        <v>-5.9009162079982636</v>
      </c>
      <c r="AO1073">
        <f t="shared" si="348"/>
        <v>4.9734069153111298</v>
      </c>
      <c r="AP1073">
        <f t="shared" si="349"/>
        <v>-3.1068087866954119</v>
      </c>
      <c r="AQ1073">
        <f t="shared" si="350"/>
        <v>1.4376911742797251</v>
      </c>
      <c r="AR1073">
        <f t="shared" si="351"/>
        <v>-0.41828561655464791</v>
      </c>
      <c r="AS1073">
        <f t="shared" si="352"/>
        <v>5.3963867859128468E-2</v>
      </c>
      <c r="BJ1073">
        <f t="shared" si="353"/>
        <v>1.2716149999999999</v>
      </c>
      <c r="BK1073">
        <f t="shared" si="354"/>
        <v>1.9018312049999999</v>
      </c>
      <c r="BL1073">
        <f t="shared" si="355"/>
        <v>2.4976788112559998</v>
      </c>
      <c r="BM1073">
        <f t="shared" si="356"/>
        <v>-0.3795402556823726</v>
      </c>
      <c r="BN1073">
        <f t="shared" si="357"/>
        <v>1.8328231324457058E-3</v>
      </c>
    </row>
    <row r="1074" spans="1:66" ht="15">
      <c r="A1074" s="32">
        <v>7</v>
      </c>
      <c r="B1074" s="33">
        <f t="shared" ca="1" si="337"/>
        <v>1413.8919076794211</v>
      </c>
      <c r="C1074">
        <f t="shared" si="338"/>
        <v>1382</v>
      </c>
      <c r="D1074">
        <f t="shared" ca="1" si="342"/>
        <v>6.9946612421180738</v>
      </c>
      <c r="E1074">
        <f t="shared" ca="1" si="339"/>
        <v>7.0006470162123069</v>
      </c>
      <c r="F1074">
        <f t="shared" ca="1" si="340"/>
        <v>1413</v>
      </c>
      <c r="G1074">
        <f t="shared" ca="1" si="341"/>
        <v>1414</v>
      </c>
      <c r="M1074" s="280">
        <v>1104</v>
      </c>
      <c r="N1074" s="280">
        <f t="shared" si="343"/>
        <v>5.1949029542323322</v>
      </c>
      <c r="AK1074">
        <f t="shared" si="344"/>
        <v>-9.1941659999999995E-2</v>
      </c>
      <c r="AL1074">
        <f t="shared" si="345"/>
        <v>3.0209712480000004</v>
      </c>
      <c r="AM1074">
        <f t="shared" si="346"/>
        <v>5.2333655477759997</v>
      </c>
      <c r="AN1074">
        <f t="shared" si="347"/>
        <v>-5.9169803993948165</v>
      </c>
      <c r="AO1074">
        <f t="shared" si="348"/>
        <v>4.9914673848554614</v>
      </c>
      <c r="AP1074">
        <f t="shared" si="349"/>
        <v>-3.1209177951986864</v>
      </c>
      <c r="AQ1074">
        <f t="shared" si="350"/>
        <v>1.4455295444097116</v>
      </c>
      <c r="AR1074">
        <f t="shared" si="351"/>
        <v>-0.42094742534308782</v>
      </c>
      <c r="AS1074">
        <f t="shared" si="352"/>
        <v>5.4356509127749288E-2</v>
      </c>
      <c r="BJ1074">
        <f t="shared" si="353"/>
        <v>1.2716149999999999</v>
      </c>
      <c r="BK1074">
        <f t="shared" si="354"/>
        <v>1.9035554399999999</v>
      </c>
      <c r="BL1074">
        <f t="shared" si="355"/>
        <v>2.5022097469439997</v>
      </c>
      <c r="BM1074">
        <f t="shared" si="356"/>
        <v>-0.38057348630200322</v>
      </c>
      <c r="BN1074">
        <f t="shared" si="357"/>
        <v>1.8394788609890059E-3</v>
      </c>
    </row>
    <row r="1075" spans="1:66" ht="15">
      <c r="A1075" s="32">
        <v>7</v>
      </c>
      <c r="B1075" s="33">
        <f t="shared" ref="B1075:B1138" ca="1" si="358">(A1075-D1075)/(E1075-D1075)*(G1075-F1075)+F1075</f>
        <v>1413.8919076794211</v>
      </c>
      <c r="C1075">
        <f t="shared" ref="C1075:C1138" si="359">MAX(COUNTIF($N$2:$N$25400,"&lt;"&amp;A1075),1)</f>
        <v>1382</v>
      </c>
      <c r="D1075">
        <f t="shared" ca="1" si="342"/>
        <v>6.9946612421180738</v>
      </c>
      <c r="E1075">
        <f t="shared" ref="E1075:E1138" ca="1" si="360">INDIRECT(ADDRESS(C1075+2,14))</f>
        <v>7.0006470162123069</v>
      </c>
      <c r="F1075">
        <f t="shared" ref="F1075:F1138" ca="1" si="361">INDIRECT(ADDRESS(C1075+1,13))</f>
        <v>1413</v>
      </c>
      <c r="G1075">
        <f t="shared" ref="G1075:G1138" ca="1" si="362">INDIRECT(ADDRESS(C1075+2,13))</f>
        <v>1414</v>
      </c>
      <c r="M1075" s="280">
        <v>1105</v>
      </c>
      <c r="N1075" s="280">
        <f t="shared" si="343"/>
        <v>5.2005732177256778</v>
      </c>
      <c r="AK1075">
        <f t="shared" si="344"/>
        <v>-9.1941659999999995E-2</v>
      </c>
      <c r="AL1075">
        <f t="shared" si="345"/>
        <v>3.0237076350000005</v>
      </c>
      <c r="AM1075">
        <f t="shared" si="346"/>
        <v>5.2428505762749991</v>
      </c>
      <c r="AN1075">
        <f t="shared" si="347"/>
        <v>-5.9330737189636258</v>
      </c>
      <c r="AO1075">
        <f t="shared" si="348"/>
        <v>5.0095769985009611</v>
      </c>
      <c r="AP1075">
        <f t="shared" si="349"/>
        <v>-3.1350780160108824</v>
      </c>
      <c r="AQ1075">
        <f t="shared" si="350"/>
        <v>1.4534034949077868</v>
      </c>
      <c r="AR1075">
        <f t="shared" si="351"/>
        <v>-0.42362373986171226</v>
      </c>
      <c r="AS1075">
        <f t="shared" si="352"/>
        <v>5.4751647878151483E-2</v>
      </c>
      <c r="BJ1075">
        <f t="shared" si="353"/>
        <v>1.2716149999999999</v>
      </c>
      <c r="BK1075">
        <f t="shared" si="354"/>
        <v>1.9052796750000001</v>
      </c>
      <c r="BL1075">
        <f t="shared" si="355"/>
        <v>2.5067447885999994</v>
      </c>
      <c r="BM1075">
        <f t="shared" si="356"/>
        <v>-0.38160859041272505</v>
      </c>
      <c r="BN1075">
        <f t="shared" si="357"/>
        <v>1.8461527003458744E-3</v>
      </c>
    </row>
    <row r="1076" spans="1:66" ht="15">
      <c r="A1076" s="32">
        <v>7</v>
      </c>
      <c r="B1076" s="33">
        <f t="shared" ca="1" si="358"/>
        <v>1413.8919076794211</v>
      </c>
      <c r="C1076">
        <f t="shared" si="359"/>
        <v>1382</v>
      </c>
      <c r="D1076">
        <f t="shared" ca="1" si="342"/>
        <v>6.9946612421180738</v>
      </c>
      <c r="E1076">
        <f t="shared" ca="1" si="360"/>
        <v>7.0006470162123069</v>
      </c>
      <c r="F1076">
        <f t="shared" ca="1" si="361"/>
        <v>1413</v>
      </c>
      <c r="G1076">
        <f t="shared" ca="1" si="362"/>
        <v>1414</v>
      </c>
      <c r="M1076" s="280">
        <v>1106</v>
      </c>
      <c r="N1076" s="280">
        <f t="shared" si="343"/>
        <v>5.2062444448543213</v>
      </c>
      <c r="AK1076">
        <f t="shared" si="344"/>
        <v>-9.1941659999999995E-2</v>
      </c>
      <c r="AL1076">
        <f t="shared" si="345"/>
        <v>3.0264440220000002</v>
      </c>
      <c r="AM1076">
        <f t="shared" si="346"/>
        <v>5.2523441923959995</v>
      </c>
      <c r="AN1076">
        <f t="shared" si="347"/>
        <v>-5.9491961930889046</v>
      </c>
      <c r="AO1076">
        <f t="shared" si="348"/>
        <v>5.0277358453171059</v>
      </c>
      <c r="AP1076">
        <f t="shared" si="349"/>
        <v>-3.1492895884219361</v>
      </c>
      <c r="AQ1076">
        <f t="shared" si="350"/>
        <v>1.4613131548635363</v>
      </c>
      <c r="AR1076">
        <f t="shared" si="351"/>
        <v>-0.42631462592584979</v>
      </c>
      <c r="AS1076">
        <f t="shared" si="352"/>
        <v>5.5149297714369994E-2</v>
      </c>
      <c r="BJ1076">
        <f t="shared" si="353"/>
        <v>1.2716149999999999</v>
      </c>
      <c r="BK1076">
        <f t="shared" si="354"/>
        <v>1.90700391</v>
      </c>
      <c r="BL1076">
        <f t="shared" si="355"/>
        <v>2.5112839362239994</v>
      </c>
      <c r="BM1076">
        <f t="shared" si="356"/>
        <v>-0.38264556971154084</v>
      </c>
      <c r="BN1076">
        <f t="shared" si="357"/>
        <v>1.8528446833406113E-3</v>
      </c>
    </row>
    <row r="1077" spans="1:66" ht="15">
      <c r="A1077" s="32">
        <v>7</v>
      </c>
      <c r="B1077" s="33">
        <f t="shared" ca="1" si="358"/>
        <v>1413.8919076794211</v>
      </c>
      <c r="C1077">
        <f t="shared" si="359"/>
        <v>1382</v>
      </c>
      <c r="D1077">
        <f t="shared" ca="1" si="342"/>
        <v>6.9946612421180738</v>
      </c>
      <c r="E1077">
        <f t="shared" ca="1" si="360"/>
        <v>7.0006470162123069</v>
      </c>
      <c r="F1077">
        <f t="shared" ca="1" si="361"/>
        <v>1413</v>
      </c>
      <c r="G1077">
        <f t="shared" ca="1" si="362"/>
        <v>1414</v>
      </c>
      <c r="M1077" s="280">
        <v>1107</v>
      </c>
      <c r="N1077" s="280">
        <f t="shared" si="343"/>
        <v>5.2119166358941476</v>
      </c>
      <c r="AK1077">
        <f t="shared" si="344"/>
        <v>-9.1941659999999995E-2</v>
      </c>
      <c r="AL1077">
        <f t="shared" si="345"/>
        <v>3.0291804090000003</v>
      </c>
      <c r="AM1077">
        <f t="shared" si="346"/>
        <v>5.2618463961389992</v>
      </c>
      <c r="AN1077">
        <f t="shared" si="347"/>
        <v>-5.9653478481548676</v>
      </c>
      <c r="AO1077">
        <f t="shared" si="348"/>
        <v>5.0459440144540171</v>
      </c>
      <c r="AP1077">
        <f t="shared" si="349"/>
        <v>-3.1635526519741224</v>
      </c>
      <c r="AQ1077">
        <f t="shared" si="350"/>
        <v>1.4692586537174908</v>
      </c>
      <c r="AR1077">
        <f t="shared" si="351"/>
        <v>-0.42902014958950596</v>
      </c>
      <c r="AS1077">
        <f t="shared" si="352"/>
        <v>5.5549472302135951E-2</v>
      </c>
      <c r="BJ1077">
        <f t="shared" si="353"/>
        <v>1.2716149999999999</v>
      </c>
      <c r="BK1077">
        <f t="shared" si="354"/>
        <v>1.908728145</v>
      </c>
      <c r="BL1077">
        <f t="shared" si="355"/>
        <v>2.5158271898159996</v>
      </c>
      <c r="BM1077">
        <f t="shared" si="356"/>
        <v>-0.38368442589545343</v>
      </c>
      <c r="BN1077">
        <f t="shared" si="357"/>
        <v>1.8595548428272347E-3</v>
      </c>
    </row>
    <row r="1078" spans="1:66" ht="15">
      <c r="A1078" s="32">
        <v>7</v>
      </c>
      <c r="B1078" s="33">
        <f t="shared" ca="1" si="358"/>
        <v>1413.8919076794211</v>
      </c>
      <c r="C1078">
        <f t="shared" si="359"/>
        <v>1382</v>
      </c>
      <c r="D1078">
        <f t="shared" ca="1" si="342"/>
        <v>6.9946612421180738</v>
      </c>
      <c r="E1078">
        <f t="shared" ca="1" si="360"/>
        <v>7.0006470162123069</v>
      </c>
      <c r="F1078">
        <f t="shared" ca="1" si="361"/>
        <v>1413</v>
      </c>
      <c r="G1078">
        <f t="shared" ca="1" si="362"/>
        <v>1414</v>
      </c>
      <c r="M1078" s="280">
        <v>1108</v>
      </c>
      <c r="N1078" s="280">
        <f t="shared" si="343"/>
        <v>5.217589791123296</v>
      </c>
      <c r="AK1078">
        <f t="shared" si="344"/>
        <v>-9.1941659999999995E-2</v>
      </c>
      <c r="AL1078">
        <f t="shared" si="345"/>
        <v>3.0319167960000004</v>
      </c>
      <c r="AM1078">
        <f t="shared" si="346"/>
        <v>5.2713571875039991</v>
      </c>
      <c r="AN1078">
        <f t="shared" si="347"/>
        <v>-5.9815287105457289</v>
      </c>
      <c r="AO1078">
        <f t="shared" si="348"/>
        <v>5.0642015951424559</v>
      </c>
      <c r="AP1078">
        <f t="shared" si="349"/>
        <v>-3.1778673464622798</v>
      </c>
      <c r="AQ1078">
        <f t="shared" si="350"/>
        <v>1.4772401212617623</v>
      </c>
      <c r="AR1078">
        <f t="shared" si="351"/>
        <v>-0.43174037714601221</v>
      </c>
      <c r="AS1078">
        <f t="shared" si="352"/>
        <v>5.5952185369100224E-2</v>
      </c>
      <c r="BJ1078">
        <f t="shared" si="353"/>
        <v>1.2716149999999999</v>
      </c>
      <c r="BK1078">
        <f t="shared" si="354"/>
        <v>1.91045238</v>
      </c>
      <c r="BL1078">
        <f t="shared" si="355"/>
        <v>2.5203745493759997</v>
      </c>
      <c r="BM1078">
        <f t="shared" si="356"/>
        <v>-0.38472516066146561</v>
      </c>
      <c r="BN1078">
        <f t="shared" si="357"/>
        <v>1.8662832116894822E-3</v>
      </c>
    </row>
    <row r="1079" spans="1:66" ht="15">
      <c r="A1079" s="32">
        <v>7</v>
      </c>
      <c r="B1079" s="33">
        <f t="shared" ca="1" si="358"/>
        <v>1413.8919076794211</v>
      </c>
      <c r="C1079">
        <f t="shared" si="359"/>
        <v>1382</v>
      </c>
      <c r="D1079">
        <f t="shared" ca="1" si="342"/>
        <v>6.9946612421180738</v>
      </c>
      <c r="E1079">
        <f t="shared" ca="1" si="360"/>
        <v>7.0006470162123069</v>
      </c>
      <c r="F1079">
        <f t="shared" ca="1" si="361"/>
        <v>1413</v>
      </c>
      <c r="G1079">
        <f t="shared" ca="1" si="362"/>
        <v>1414</v>
      </c>
      <c r="M1079" s="280">
        <v>1109</v>
      </c>
      <c r="N1079" s="280">
        <f t="shared" si="343"/>
        <v>5.223263910822145</v>
      </c>
      <c r="AK1079">
        <f t="shared" si="344"/>
        <v>-9.1941659999999995E-2</v>
      </c>
      <c r="AL1079">
        <f t="shared" si="345"/>
        <v>3.0346531830000005</v>
      </c>
      <c r="AM1079">
        <f t="shared" si="346"/>
        <v>5.2808765664909991</v>
      </c>
      <c r="AN1079">
        <f t="shared" si="347"/>
        <v>-5.9977388066457022</v>
      </c>
      <c r="AO1079">
        <f t="shared" si="348"/>
        <v>5.0825086766938279</v>
      </c>
      <c r="AP1079">
        <f t="shared" si="349"/>
        <v>-3.1922338119340408</v>
      </c>
      <c r="AQ1079">
        <f t="shared" si="350"/>
        <v>1.4852576876406796</v>
      </c>
      <c r="AR1079">
        <f t="shared" si="351"/>
        <v>-0.43447537512867535</v>
      </c>
      <c r="AS1079">
        <f t="shared" si="352"/>
        <v>5.6357450705057745E-2</v>
      </c>
      <c r="BJ1079">
        <f t="shared" si="353"/>
        <v>1.2716149999999999</v>
      </c>
      <c r="BK1079">
        <f t="shared" si="354"/>
        <v>1.9121766149999999</v>
      </c>
      <c r="BL1079">
        <f t="shared" si="355"/>
        <v>2.5249260149039996</v>
      </c>
      <c r="BM1079">
        <f t="shared" si="356"/>
        <v>-0.38576777570658022</v>
      </c>
      <c r="BN1079">
        <f t="shared" si="357"/>
        <v>1.873029822840809E-3</v>
      </c>
    </row>
    <row r="1080" spans="1:66" ht="15">
      <c r="A1080" s="32">
        <v>7</v>
      </c>
      <c r="B1080" s="33">
        <f t="shared" ca="1" si="358"/>
        <v>1413.8919076794211</v>
      </c>
      <c r="C1080">
        <f t="shared" si="359"/>
        <v>1382</v>
      </c>
      <c r="D1080">
        <f t="shared" ca="1" si="342"/>
        <v>6.9946612421180738</v>
      </c>
      <c r="E1080">
        <f t="shared" ca="1" si="360"/>
        <v>7.0006470162123069</v>
      </c>
      <c r="F1080">
        <f t="shared" ca="1" si="361"/>
        <v>1413</v>
      </c>
      <c r="G1080">
        <f t="shared" ca="1" si="362"/>
        <v>1414</v>
      </c>
      <c r="M1080" s="280">
        <v>1110</v>
      </c>
      <c r="N1080" s="280">
        <f t="shared" si="343"/>
        <v>5.2289389952732881</v>
      </c>
      <c r="AK1080">
        <f t="shared" si="344"/>
        <v>-9.1941659999999995E-2</v>
      </c>
      <c r="AL1080">
        <f t="shared" si="345"/>
        <v>3.0373895700000002</v>
      </c>
      <c r="AM1080">
        <f t="shared" si="346"/>
        <v>5.2904045330999994</v>
      </c>
      <c r="AN1080">
        <f t="shared" si="347"/>
        <v>-6.0139781628390008</v>
      </c>
      <c r="AO1080">
        <f t="shared" si="348"/>
        <v>5.1008653485001796</v>
      </c>
      <c r="AP1080">
        <f t="shared" si="349"/>
        <v>-3.2066521886900596</v>
      </c>
      <c r="AQ1080">
        <f t="shared" si="350"/>
        <v>1.4933114833514254</v>
      </c>
      <c r="AR1080">
        <f t="shared" si="351"/>
        <v>-0.43722521031142864</v>
      </c>
      <c r="AS1080">
        <f t="shared" si="352"/>
        <v>5.6765282162172338E-2</v>
      </c>
      <c r="BJ1080">
        <f t="shared" si="353"/>
        <v>1.2716149999999999</v>
      </c>
      <c r="BK1080">
        <f t="shared" si="354"/>
        <v>1.9139008499999999</v>
      </c>
      <c r="BL1080">
        <f t="shared" si="355"/>
        <v>2.5294815863999998</v>
      </c>
      <c r="BM1080">
        <f t="shared" si="356"/>
        <v>-0.3868122727278</v>
      </c>
      <c r="BN1080">
        <f t="shared" si="357"/>
        <v>1.8797947092243901E-3</v>
      </c>
    </row>
    <row r="1081" spans="1:66" ht="15">
      <c r="A1081" s="32">
        <v>7</v>
      </c>
      <c r="B1081" s="33">
        <f t="shared" ca="1" si="358"/>
        <v>1413.8919076794211</v>
      </c>
      <c r="C1081">
        <f t="shared" si="359"/>
        <v>1382</v>
      </c>
      <c r="D1081">
        <f t="shared" ca="1" si="342"/>
        <v>6.9946612421180738</v>
      </c>
      <c r="E1081">
        <f t="shared" ca="1" si="360"/>
        <v>7.0006470162123069</v>
      </c>
      <c r="F1081">
        <f t="shared" ca="1" si="361"/>
        <v>1413</v>
      </c>
      <c r="G1081">
        <f t="shared" ca="1" si="362"/>
        <v>1414</v>
      </c>
      <c r="M1081" s="280">
        <v>1111</v>
      </c>
      <c r="N1081" s="280">
        <f t="shared" si="343"/>
        <v>5.2346150447615143</v>
      </c>
      <c r="AK1081">
        <f t="shared" si="344"/>
        <v>-9.1941659999999995E-2</v>
      </c>
      <c r="AL1081">
        <f t="shared" si="345"/>
        <v>3.0401259570000003</v>
      </c>
      <c r="AM1081">
        <f t="shared" si="346"/>
        <v>5.2999410873309998</v>
      </c>
      <c r="AN1081">
        <f t="shared" si="347"/>
        <v>-6.0302468055098402</v>
      </c>
      <c r="AO1081">
        <f t="shared" si="348"/>
        <v>5.1192717000342016</v>
      </c>
      <c r="AP1081">
        <f t="shared" si="349"/>
        <v>-3.2211226172842404</v>
      </c>
      <c r="AQ1081">
        <f t="shared" si="350"/>
        <v>1.5014016392446734</v>
      </c>
      <c r="AR1081">
        <f t="shared" si="351"/>
        <v>-0.43998994970948374</v>
      </c>
      <c r="AS1081">
        <f t="shared" si="352"/>
        <v>5.7175693655202163E-2</v>
      </c>
      <c r="BJ1081">
        <f t="shared" si="353"/>
        <v>1.2716149999999999</v>
      </c>
      <c r="BK1081">
        <f t="shared" si="354"/>
        <v>1.9156250850000001</v>
      </c>
      <c r="BL1081">
        <f t="shared" si="355"/>
        <v>2.5340412638639997</v>
      </c>
      <c r="BM1081">
        <f t="shared" si="356"/>
        <v>-0.38785865342212783</v>
      </c>
      <c r="BN1081">
        <f t="shared" si="357"/>
        <v>1.8865779038131185E-3</v>
      </c>
    </row>
    <row r="1082" spans="1:66" ht="15">
      <c r="A1082" s="32">
        <v>7</v>
      </c>
      <c r="B1082" s="33">
        <f t="shared" ca="1" si="358"/>
        <v>1413.8919076794211</v>
      </c>
      <c r="C1082">
        <f t="shared" si="359"/>
        <v>1382</v>
      </c>
      <c r="D1082">
        <f t="shared" ca="1" si="342"/>
        <v>6.9946612421180738</v>
      </c>
      <c r="E1082">
        <f t="shared" ca="1" si="360"/>
        <v>7.0006470162123069</v>
      </c>
      <c r="F1082">
        <f t="shared" ca="1" si="361"/>
        <v>1413</v>
      </c>
      <c r="G1082">
        <f t="shared" ca="1" si="362"/>
        <v>1414</v>
      </c>
      <c r="M1082" s="280">
        <v>1112</v>
      </c>
      <c r="N1082" s="280">
        <f t="shared" si="343"/>
        <v>5.2402920595737923</v>
      </c>
      <c r="AK1082">
        <f t="shared" si="344"/>
        <v>-9.1941659999999995E-2</v>
      </c>
      <c r="AL1082">
        <f t="shared" si="345"/>
        <v>3.0428623440000004</v>
      </c>
      <c r="AM1082">
        <f t="shared" si="346"/>
        <v>5.3094862291839995</v>
      </c>
      <c r="AN1082">
        <f t="shared" si="347"/>
        <v>-6.0465447610424325</v>
      </c>
      <c r="AO1082">
        <f t="shared" si="348"/>
        <v>5.1377278208492259</v>
      </c>
      <c r="AP1082">
        <f t="shared" si="349"/>
        <v>-3.2356452385239667</v>
      </c>
      <c r="AQ1082">
        <f t="shared" si="350"/>
        <v>1.5095282865252253</v>
      </c>
      <c r="AR1082">
        <f t="shared" si="351"/>
        <v>-0.44276966057998424</v>
      </c>
      <c r="AS1082">
        <f t="shared" si="352"/>
        <v>5.758869916172582E-2</v>
      </c>
      <c r="BJ1082">
        <f t="shared" si="353"/>
        <v>1.2716149999999999</v>
      </c>
      <c r="BK1082">
        <f t="shared" si="354"/>
        <v>1.91734932</v>
      </c>
      <c r="BL1082">
        <f t="shared" si="355"/>
        <v>2.5386050472959996</v>
      </c>
      <c r="BM1082">
        <f t="shared" si="356"/>
        <v>-0.38890691948656642</v>
      </c>
      <c r="BN1082">
        <f t="shared" si="357"/>
        <v>1.8933794396096063E-3</v>
      </c>
    </row>
    <row r="1083" spans="1:66" ht="15">
      <c r="A1083" s="32">
        <v>7</v>
      </c>
      <c r="B1083" s="33">
        <f t="shared" ca="1" si="358"/>
        <v>1413.8919076794211</v>
      </c>
      <c r="C1083">
        <f t="shared" si="359"/>
        <v>1382</v>
      </c>
      <c r="D1083">
        <f t="shared" ca="1" si="342"/>
        <v>6.9946612421180738</v>
      </c>
      <c r="E1083">
        <f t="shared" ca="1" si="360"/>
        <v>7.0006470162123069</v>
      </c>
      <c r="F1083">
        <f t="shared" ca="1" si="361"/>
        <v>1413</v>
      </c>
      <c r="G1083">
        <f t="shared" ca="1" si="362"/>
        <v>1414</v>
      </c>
      <c r="M1083" s="280">
        <v>1113</v>
      </c>
      <c r="N1083" s="280">
        <f t="shared" si="343"/>
        <v>5.2459700399992633</v>
      </c>
      <c r="AK1083">
        <f t="shared" si="344"/>
        <v>-9.1941659999999995E-2</v>
      </c>
      <c r="AL1083">
        <f t="shared" si="345"/>
        <v>3.0455987310000001</v>
      </c>
      <c r="AM1083">
        <f t="shared" si="346"/>
        <v>5.3190399586589994</v>
      </c>
      <c r="AN1083">
        <f t="shared" si="347"/>
        <v>-6.0628720558209936</v>
      </c>
      <c r="AO1083">
        <f t="shared" si="348"/>
        <v>5.1562338005792254</v>
      </c>
      <c r="AP1083">
        <f t="shared" si="349"/>
        <v>-3.2502201934703283</v>
      </c>
      <c r="AQ1083">
        <f t="shared" si="350"/>
        <v>1.5176915567526508</v>
      </c>
      <c r="AR1083">
        <f t="shared" si="351"/>
        <v>-0.44556441042265982</v>
      </c>
      <c r="AS1083">
        <f t="shared" si="352"/>
        <v>5.8004312722369E-2</v>
      </c>
      <c r="BJ1083">
        <f t="shared" si="353"/>
        <v>1.2716149999999999</v>
      </c>
      <c r="BK1083">
        <f t="shared" si="354"/>
        <v>1.919073555</v>
      </c>
      <c r="BL1083">
        <f t="shared" si="355"/>
        <v>2.5431729366959996</v>
      </c>
      <c r="BM1083">
        <f t="shared" si="356"/>
        <v>-0.38995707261811863</v>
      </c>
      <c r="BN1083">
        <f t="shared" si="357"/>
        <v>1.9001993496461837E-3</v>
      </c>
    </row>
    <row r="1084" spans="1:66" ht="15">
      <c r="A1084" s="32">
        <v>7</v>
      </c>
      <c r="B1084" s="33">
        <f t="shared" ca="1" si="358"/>
        <v>1413.8919076794211</v>
      </c>
      <c r="C1084">
        <f t="shared" si="359"/>
        <v>1382</v>
      </c>
      <c r="D1084">
        <f t="shared" ca="1" si="342"/>
        <v>6.9946612421180738</v>
      </c>
      <c r="E1084">
        <f t="shared" ca="1" si="360"/>
        <v>7.0006470162123069</v>
      </c>
      <c r="F1084">
        <f t="shared" ca="1" si="361"/>
        <v>1413</v>
      </c>
      <c r="G1084">
        <f t="shared" ca="1" si="362"/>
        <v>1414</v>
      </c>
      <c r="M1084" s="280">
        <v>1114</v>
      </c>
      <c r="N1084" s="280">
        <f t="shared" si="343"/>
        <v>5.2516489863292053</v>
      </c>
      <c r="AK1084">
        <f t="shared" si="344"/>
        <v>-9.1941659999999995E-2</v>
      </c>
      <c r="AL1084">
        <f t="shared" si="345"/>
        <v>3.0483351180000002</v>
      </c>
      <c r="AM1084">
        <f t="shared" si="346"/>
        <v>5.3286022757559994</v>
      </c>
      <c r="AN1084">
        <f t="shared" si="347"/>
        <v>-6.0792287162297365</v>
      </c>
      <c r="AO1084">
        <f t="shared" si="348"/>
        <v>5.1747897289388174</v>
      </c>
      <c r="AP1084">
        <f t="shared" si="349"/>
        <v>-3.2648476234383494</v>
      </c>
      <c r="AQ1084">
        <f t="shared" si="350"/>
        <v>1.5258915818419247</v>
      </c>
      <c r="AR1084">
        <f t="shared" si="351"/>
        <v>-0.44837426698048211</v>
      </c>
      <c r="AS1084">
        <f t="shared" si="352"/>
        <v>5.8422548441031834E-2</v>
      </c>
      <c r="BJ1084">
        <f t="shared" si="353"/>
        <v>1.2716149999999999</v>
      </c>
      <c r="BK1084">
        <f t="shared" si="354"/>
        <v>1.9207977899999999</v>
      </c>
      <c r="BL1084">
        <f t="shared" si="355"/>
        <v>2.5477449320639995</v>
      </c>
      <c r="BM1084">
        <f t="shared" si="356"/>
        <v>-0.39100911451378723</v>
      </c>
      <c r="BN1084">
        <f t="shared" si="357"/>
        <v>1.9070376669849006E-3</v>
      </c>
    </row>
    <row r="1085" spans="1:66" ht="15">
      <c r="A1085" s="32">
        <v>7</v>
      </c>
      <c r="B1085" s="33">
        <f t="shared" ca="1" si="358"/>
        <v>1413.8919076794211</v>
      </c>
      <c r="C1085">
        <f t="shared" si="359"/>
        <v>1382</v>
      </c>
      <c r="D1085">
        <f t="shared" ca="1" si="342"/>
        <v>6.9946612421180738</v>
      </c>
      <c r="E1085">
        <f t="shared" ca="1" si="360"/>
        <v>7.0006470162123069</v>
      </c>
      <c r="F1085">
        <f t="shared" ca="1" si="361"/>
        <v>1413</v>
      </c>
      <c r="G1085">
        <f t="shared" ca="1" si="362"/>
        <v>1414</v>
      </c>
      <c r="M1085" s="280">
        <v>1115</v>
      </c>
      <c r="N1085" s="280">
        <f t="shared" si="343"/>
        <v>5.2573288988570281</v>
      </c>
      <c r="AK1085">
        <f t="shared" si="344"/>
        <v>-9.1941659999999995E-2</v>
      </c>
      <c r="AL1085">
        <f t="shared" si="345"/>
        <v>3.0510715050000004</v>
      </c>
      <c r="AM1085">
        <f t="shared" si="346"/>
        <v>5.3381731804749997</v>
      </c>
      <c r="AN1085">
        <f t="shared" si="347"/>
        <v>-6.0956147686528759</v>
      </c>
      <c r="AO1085">
        <f t="shared" si="348"/>
        <v>5.193395695723261</v>
      </c>
      <c r="AP1085">
        <f t="shared" si="349"/>
        <v>-3.2795276699972198</v>
      </c>
      <c r="AQ1085">
        <f t="shared" si="350"/>
        <v>1.5341284940640683</v>
      </c>
      <c r="AR1085">
        <f t="shared" si="351"/>
        <v>-0.45119929824032146</v>
      </c>
      <c r="AS1085">
        <f t="shared" si="352"/>
        <v>5.8843420485116746E-2</v>
      </c>
      <c r="BJ1085">
        <f t="shared" si="353"/>
        <v>1.2716149999999999</v>
      </c>
      <c r="BK1085">
        <f t="shared" si="354"/>
        <v>1.9225220249999999</v>
      </c>
      <c r="BL1085">
        <f t="shared" si="355"/>
        <v>2.5523210333999997</v>
      </c>
      <c r="BM1085">
        <f t="shared" si="356"/>
        <v>-0.39206304687057503</v>
      </c>
      <c r="BN1085">
        <f t="shared" si="357"/>
        <v>1.9138944247175246E-3</v>
      </c>
    </row>
    <row r="1086" spans="1:66" ht="15">
      <c r="A1086" s="32">
        <v>7</v>
      </c>
      <c r="B1086" s="33">
        <f t="shared" ca="1" si="358"/>
        <v>1413.8919076794211</v>
      </c>
      <c r="C1086">
        <f t="shared" si="359"/>
        <v>1382</v>
      </c>
      <c r="D1086">
        <f t="shared" ca="1" si="342"/>
        <v>6.9946612421180738</v>
      </c>
      <c r="E1086">
        <f t="shared" ca="1" si="360"/>
        <v>7.0006470162123069</v>
      </c>
      <c r="F1086">
        <f t="shared" ca="1" si="361"/>
        <v>1413</v>
      </c>
      <c r="G1086">
        <f t="shared" ca="1" si="362"/>
        <v>1414</v>
      </c>
      <c r="M1086" s="280">
        <v>1116</v>
      </c>
      <c r="N1086" s="280">
        <f t="shared" si="343"/>
        <v>5.2630097778782527</v>
      </c>
      <c r="AK1086">
        <f t="shared" si="344"/>
        <v>-9.1941659999999995E-2</v>
      </c>
      <c r="AL1086">
        <f t="shared" si="345"/>
        <v>3.0538078920000005</v>
      </c>
      <c r="AM1086">
        <f t="shared" si="346"/>
        <v>5.3477526728159992</v>
      </c>
      <c r="AN1086">
        <f t="shared" si="347"/>
        <v>-6.1120302394746249</v>
      </c>
      <c r="AO1086">
        <f t="shared" si="348"/>
        <v>5.2120517908084576</v>
      </c>
      <c r="AP1086">
        <f t="shared" si="349"/>
        <v>-3.2942604749705198</v>
      </c>
      <c r="AQ1086">
        <f t="shared" si="350"/>
        <v>1.5424024260467875</v>
      </c>
      <c r="AR1086">
        <f t="shared" si="351"/>
        <v>-0.45403957243360477</v>
      </c>
      <c r="AS1086">
        <f t="shared" si="352"/>
        <v>5.9266943085757015E-2</v>
      </c>
      <c r="BJ1086">
        <f t="shared" si="353"/>
        <v>1.2716149999999999</v>
      </c>
      <c r="BK1086">
        <f t="shared" si="354"/>
        <v>1.9242462599999999</v>
      </c>
      <c r="BL1086">
        <f t="shared" si="355"/>
        <v>2.5569012407039997</v>
      </c>
      <c r="BM1086">
        <f t="shared" si="356"/>
        <v>-0.39311887138548485</v>
      </c>
      <c r="BN1086">
        <f t="shared" si="357"/>
        <v>1.9207696559655422E-3</v>
      </c>
    </row>
    <row r="1087" spans="1:66" ht="15">
      <c r="A1087" s="32">
        <v>7</v>
      </c>
      <c r="B1087" s="33">
        <f t="shared" ca="1" si="358"/>
        <v>1413.8919076794211</v>
      </c>
      <c r="C1087">
        <f t="shared" si="359"/>
        <v>1382</v>
      </c>
      <c r="D1087">
        <f t="shared" ca="1" si="342"/>
        <v>6.9946612421180738</v>
      </c>
      <c r="E1087">
        <f t="shared" ca="1" si="360"/>
        <v>7.0006470162123069</v>
      </c>
      <c r="F1087">
        <f t="shared" ca="1" si="361"/>
        <v>1413</v>
      </c>
      <c r="G1087">
        <f t="shared" ca="1" si="362"/>
        <v>1414</v>
      </c>
      <c r="M1087" s="280">
        <v>1117</v>
      </c>
      <c r="N1087" s="280">
        <f t="shared" si="343"/>
        <v>5.2686916236904882</v>
      </c>
      <c r="AK1087">
        <f t="shared" si="344"/>
        <v>-9.1941659999999995E-2</v>
      </c>
      <c r="AL1087">
        <f t="shared" si="345"/>
        <v>3.0565442790000001</v>
      </c>
      <c r="AM1087">
        <f t="shared" si="346"/>
        <v>5.3573407527789998</v>
      </c>
      <c r="AN1087">
        <f t="shared" si="347"/>
        <v>-6.1284751550791983</v>
      </c>
      <c r="AO1087">
        <f t="shared" si="348"/>
        <v>5.2307581041509508</v>
      </c>
      <c r="AP1087">
        <f t="shared" si="349"/>
        <v>-3.3090461804364502</v>
      </c>
      <c r="AQ1087">
        <f t="shared" si="350"/>
        <v>1.5507135107751147</v>
      </c>
      <c r="AR1087">
        <f t="shared" si="351"/>
        <v>-0.45689515803697506</v>
      </c>
      <c r="AS1087">
        <f t="shared" si="352"/>
        <v>5.9693130538045945E-2</v>
      </c>
      <c r="BJ1087">
        <f t="shared" si="353"/>
        <v>1.2716149999999999</v>
      </c>
      <c r="BK1087">
        <f t="shared" si="354"/>
        <v>1.9259704950000001</v>
      </c>
      <c r="BL1087">
        <f t="shared" si="355"/>
        <v>2.5614855539759995</v>
      </c>
      <c r="BM1087">
        <f t="shared" si="356"/>
        <v>-0.39417658975551945</v>
      </c>
      <c r="BN1087">
        <f t="shared" si="357"/>
        <v>1.9276633938801592E-3</v>
      </c>
    </row>
    <row r="1088" spans="1:66" ht="15">
      <c r="A1088" s="32">
        <v>7</v>
      </c>
      <c r="B1088" s="33">
        <f t="shared" ca="1" si="358"/>
        <v>1413.8919076794211</v>
      </c>
      <c r="C1088">
        <f t="shared" si="359"/>
        <v>1382</v>
      </c>
      <c r="D1088">
        <f t="shared" ca="1" si="342"/>
        <v>6.9946612421180738</v>
      </c>
      <c r="E1088">
        <f t="shared" ca="1" si="360"/>
        <v>7.0006470162123069</v>
      </c>
      <c r="F1088">
        <f t="shared" ca="1" si="361"/>
        <v>1413</v>
      </c>
      <c r="G1088">
        <f t="shared" ca="1" si="362"/>
        <v>1414</v>
      </c>
      <c r="M1088" s="280">
        <v>1118</v>
      </c>
      <c r="N1088" s="280">
        <f t="shared" si="343"/>
        <v>5.2743744365934209</v>
      </c>
      <c r="AK1088">
        <f t="shared" si="344"/>
        <v>-9.1941659999999995E-2</v>
      </c>
      <c r="AL1088">
        <f t="shared" si="345"/>
        <v>3.0592806660000003</v>
      </c>
      <c r="AM1088">
        <f t="shared" si="346"/>
        <v>5.3669374203639997</v>
      </c>
      <c r="AN1088">
        <f t="shared" si="347"/>
        <v>-6.1449495418508091</v>
      </c>
      <c r="AO1088">
        <f t="shared" si="348"/>
        <v>5.2495147257879262</v>
      </c>
      <c r="AP1088">
        <f t="shared" si="349"/>
        <v>-3.3238849287280607</v>
      </c>
      <c r="AQ1088">
        <f t="shared" si="350"/>
        <v>1.5590618815920498</v>
      </c>
      <c r="AR1088">
        <f t="shared" si="351"/>
        <v>-0.45976612377295134</v>
      </c>
      <c r="AS1088">
        <f t="shared" si="352"/>
        <v>6.0121997201266562E-2</v>
      </c>
      <c r="BJ1088">
        <f t="shared" si="353"/>
        <v>1.2716149999999999</v>
      </c>
      <c r="BK1088">
        <f t="shared" si="354"/>
        <v>1.92769473</v>
      </c>
      <c r="BL1088">
        <f t="shared" si="355"/>
        <v>2.5660739732159996</v>
      </c>
      <c r="BM1088">
        <f t="shared" si="356"/>
        <v>-0.39523620367768164</v>
      </c>
      <c r="BN1088">
        <f t="shared" si="357"/>
        <v>1.9345756716422995E-3</v>
      </c>
    </row>
    <row r="1089" spans="1:66" ht="15">
      <c r="A1089" s="32">
        <v>7</v>
      </c>
      <c r="B1089" s="33">
        <f t="shared" ca="1" si="358"/>
        <v>1413.8919076794211</v>
      </c>
      <c r="C1089">
        <f t="shared" si="359"/>
        <v>1382</v>
      </c>
      <c r="D1089">
        <f t="shared" ca="1" si="342"/>
        <v>6.9946612421180738</v>
      </c>
      <c r="E1089">
        <f t="shared" ca="1" si="360"/>
        <v>7.0006470162123069</v>
      </c>
      <c r="F1089">
        <f t="shared" ca="1" si="361"/>
        <v>1413</v>
      </c>
      <c r="G1089">
        <f t="shared" ca="1" si="362"/>
        <v>1414</v>
      </c>
      <c r="M1089" s="280">
        <v>1119</v>
      </c>
      <c r="N1089" s="280">
        <f t="shared" si="343"/>
        <v>5.2800582168887971</v>
      </c>
      <c r="AK1089">
        <f t="shared" si="344"/>
        <v>-9.1941659999999995E-2</v>
      </c>
      <c r="AL1089">
        <f t="shared" si="345"/>
        <v>3.0620170530000004</v>
      </c>
      <c r="AM1089">
        <f t="shared" si="346"/>
        <v>5.3765426755709997</v>
      </c>
      <c r="AN1089">
        <f t="shared" si="347"/>
        <v>-6.1614534261736722</v>
      </c>
      <c r="AO1089">
        <f t="shared" si="348"/>
        <v>5.2683217458372118</v>
      </c>
      <c r="AP1089">
        <f t="shared" si="349"/>
        <v>-3.3387768624334782</v>
      </c>
      <c r="AQ1089">
        <f t="shared" si="350"/>
        <v>1.5674476721992026</v>
      </c>
      <c r="AR1089">
        <f t="shared" si="351"/>
        <v>-0.46265253861059058</v>
      </c>
      <c r="AS1089">
        <f t="shared" si="352"/>
        <v>6.0553557499122043E-2</v>
      </c>
      <c r="BJ1089">
        <f t="shared" si="353"/>
        <v>1.2716149999999999</v>
      </c>
      <c r="BK1089">
        <f t="shared" si="354"/>
        <v>1.929418965</v>
      </c>
      <c r="BL1089">
        <f t="shared" si="355"/>
        <v>2.5706664984239995</v>
      </c>
      <c r="BM1089">
        <f t="shared" si="356"/>
        <v>-0.39629771484897425</v>
      </c>
      <c r="BN1089">
        <f t="shared" si="357"/>
        <v>1.9415065224626061E-3</v>
      </c>
    </row>
    <row r="1090" spans="1:66" ht="15">
      <c r="A1090" s="32">
        <v>7</v>
      </c>
      <c r="B1090" s="33">
        <f t="shared" ca="1" si="358"/>
        <v>1413.8919076794211</v>
      </c>
      <c r="C1090">
        <f t="shared" si="359"/>
        <v>1382</v>
      </c>
      <c r="D1090">
        <f t="shared" ca="1" si="342"/>
        <v>6.9946612421180738</v>
      </c>
      <c r="E1090">
        <f t="shared" ca="1" si="360"/>
        <v>7.0006470162123069</v>
      </c>
      <c r="F1090">
        <f t="shared" ca="1" si="361"/>
        <v>1413</v>
      </c>
      <c r="G1090">
        <f t="shared" ca="1" si="362"/>
        <v>1414</v>
      </c>
      <c r="M1090" s="280">
        <v>1120</v>
      </c>
      <c r="N1090" s="280">
        <f t="shared" si="343"/>
        <v>5.2857429648803951</v>
      </c>
      <c r="AK1090">
        <f t="shared" si="344"/>
        <v>-9.1941659999999995E-2</v>
      </c>
      <c r="AL1090">
        <f t="shared" si="345"/>
        <v>3.0647534400000005</v>
      </c>
      <c r="AM1090">
        <f t="shared" si="346"/>
        <v>5.3861565183999991</v>
      </c>
      <c r="AN1090">
        <f t="shared" si="347"/>
        <v>-6.1779868344320006</v>
      </c>
      <c r="AO1090">
        <f t="shared" si="348"/>
        <v>5.2871792544972793</v>
      </c>
      <c r="AP1090">
        <f t="shared" si="349"/>
        <v>-3.3537221243961346</v>
      </c>
      <c r="AQ1090">
        <f t="shared" si="350"/>
        <v>1.5758710166574332</v>
      </c>
      <c r="AR1090">
        <f t="shared" si="351"/>
        <v>-0.46555447176615011</v>
      </c>
      <c r="AS1090">
        <f t="shared" si="352"/>
        <v>6.0987825919966689E-2</v>
      </c>
      <c r="BJ1090">
        <f t="shared" si="353"/>
        <v>1.2716149999999999</v>
      </c>
      <c r="BK1090">
        <f t="shared" si="354"/>
        <v>1.9311431999999999</v>
      </c>
      <c r="BL1090">
        <f t="shared" si="355"/>
        <v>2.5752631295999997</v>
      </c>
      <c r="BM1090">
        <f t="shared" si="356"/>
        <v>-0.39736112496640003</v>
      </c>
      <c r="BN1090">
        <f t="shared" si="357"/>
        <v>1.94845597958144E-3</v>
      </c>
    </row>
    <row r="1091" spans="1:66" ht="15">
      <c r="A1091" s="32">
        <v>7</v>
      </c>
      <c r="B1091" s="33">
        <f t="shared" ca="1" si="358"/>
        <v>1413.8919076794211</v>
      </c>
      <c r="C1091">
        <f t="shared" si="359"/>
        <v>1382</v>
      </c>
      <c r="D1091">
        <f t="shared" ref="D1091:D1154" ca="1" si="363">INDIRECT(ADDRESS(C1091+1,14))</f>
        <v>6.9946612421180738</v>
      </c>
      <c r="E1091">
        <f t="shared" ca="1" si="360"/>
        <v>7.0006470162123069</v>
      </c>
      <c r="F1091">
        <f t="shared" ca="1" si="361"/>
        <v>1413</v>
      </c>
      <c r="G1091">
        <f t="shared" ca="1" si="362"/>
        <v>1414</v>
      </c>
      <c r="M1091" s="280">
        <v>1121</v>
      </c>
      <c r="N1091" s="280">
        <f t="shared" ref="N1091:N1154" si="364">IF(M1091&gt;=$P$1,SUM(BJ1091:BN1091),SUM(AK1091:AS1091))</f>
        <v>5.2914286808740174</v>
      </c>
      <c r="AK1091">
        <f t="shared" si="344"/>
        <v>-9.1941659999999995E-2</v>
      </c>
      <c r="AL1091">
        <f t="shared" si="345"/>
        <v>3.0674898270000002</v>
      </c>
      <c r="AM1091">
        <f t="shared" si="346"/>
        <v>5.3957789488509995</v>
      </c>
      <c r="AN1091">
        <f t="shared" si="347"/>
        <v>-6.19454979301001</v>
      </c>
      <c r="AO1091">
        <f t="shared" si="348"/>
        <v>5.3060873420472419</v>
      </c>
      <c r="AP1091">
        <f t="shared" si="349"/>
        <v>-3.3687208577149965</v>
      </c>
      <c r="AQ1091">
        <f t="shared" si="350"/>
        <v>1.5843320493874973</v>
      </c>
      <c r="AR1091">
        <f t="shared" si="351"/>
        <v>-0.46847199270375195</v>
      </c>
      <c r="AS1091">
        <f t="shared" si="352"/>
        <v>6.1424817017037586E-2</v>
      </c>
      <c r="BJ1091">
        <f t="shared" si="353"/>
        <v>1.2716149999999999</v>
      </c>
      <c r="BK1091">
        <f t="shared" si="354"/>
        <v>1.9328674349999999</v>
      </c>
      <c r="BL1091">
        <f t="shared" si="355"/>
        <v>2.5798638667439997</v>
      </c>
      <c r="BM1091">
        <f t="shared" si="356"/>
        <v>-0.39842643572696185</v>
      </c>
      <c r="BN1091">
        <f t="shared" si="357"/>
        <v>1.9554240762688817E-3</v>
      </c>
    </row>
    <row r="1092" spans="1:66" ht="15">
      <c r="A1092" s="32">
        <v>7</v>
      </c>
      <c r="B1092" s="33">
        <f t="shared" ca="1" si="358"/>
        <v>1413.8919076794211</v>
      </c>
      <c r="C1092">
        <f t="shared" si="359"/>
        <v>1382</v>
      </c>
      <c r="D1092">
        <f t="shared" ca="1" si="363"/>
        <v>6.9946612421180738</v>
      </c>
      <c r="E1092">
        <f t="shared" ca="1" si="360"/>
        <v>7.0006470162123069</v>
      </c>
      <c r="F1092">
        <f t="shared" ca="1" si="361"/>
        <v>1413</v>
      </c>
      <c r="G1092">
        <f t="shared" ca="1" si="362"/>
        <v>1414</v>
      </c>
      <c r="M1092" s="280">
        <v>1122</v>
      </c>
      <c r="N1092" s="280">
        <f t="shared" si="364"/>
        <v>5.2971153651774792</v>
      </c>
      <c r="AK1092">
        <f t="shared" ref="AK1092:AK1155" si="365">$M1092^0*AA$2</f>
        <v>-9.1941659999999995E-2</v>
      </c>
      <c r="AL1092">
        <f t="shared" ref="AL1092:AL1155" si="366">$M1092^1*AB$2</f>
        <v>3.0702262140000003</v>
      </c>
      <c r="AM1092">
        <f t="shared" ref="AM1092:AM1155" si="367">$M1092^2*AC$2</f>
        <v>5.4054099669239992</v>
      </c>
      <c r="AN1092">
        <f t="shared" ref="AN1092:AN1155" si="368">$M1092^3*AD$2</f>
        <v>-6.2111423282919125</v>
      </c>
      <c r="AO1092">
        <f t="shared" ref="AO1092:AO1155" si="369">$M1092^4*AE$2</f>
        <v>5.3250460988468546</v>
      </c>
      <c r="AP1092">
        <f t="shared" ref="AP1092:AP1155" si="370">$M1092^5*AF$2</f>
        <v>-3.3837732057447911</v>
      </c>
      <c r="AQ1092">
        <f t="shared" ref="AQ1092:AQ1155" si="371">$M1092^6*AG$2</f>
        <v>1.5928309051706886</v>
      </c>
      <c r="AR1092">
        <f t="shared" ref="AR1092:AR1155" si="372">$M1092^7*AH$2</f>
        <v>-0.47140517113604746</v>
      </c>
      <c r="AS1092">
        <f t="shared" ref="AS1092:AS1155" si="373">$M1092^8*AI$2</f>
        <v>6.1864545408686779E-2</v>
      </c>
      <c r="BJ1092">
        <f t="shared" ref="BJ1092:BJ1155" si="374">$M1092^0*BC$2</f>
        <v>1.2716149999999999</v>
      </c>
      <c r="BK1092">
        <f t="shared" ref="BK1092:BK1155" si="375">$M1092^1*BD$2</f>
        <v>1.9345916699999999</v>
      </c>
      <c r="BL1092">
        <f t="shared" ref="BL1092:BL1155" si="376">$M1092^2*BE$2</f>
        <v>2.5844687098559995</v>
      </c>
      <c r="BM1092">
        <f t="shared" ref="BM1092:BM1155" si="377">$M1092^3*BF$2</f>
        <v>-0.39949364882766242</v>
      </c>
      <c r="BN1092">
        <f t="shared" ref="BN1092:BN1155" si="378">$M1092^4*BG$2</f>
        <v>1.9624108458247305E-3</v>
      </c>
    </row>
    <row r="1093" spans="1:66" ht="15">
      <c r="A1093" s="32">
        <v>7</v>
      </c>
      <c r="B1093" s="33">
        <f t="shared" ca="1" si="358"/>
        <v>1413.8919076794211</v>
      </c>
      <c r="C1093">
        <f t="shared" si="359"/>
        <v>1382</v>
      </c>
      <c r="D1093">
        <f t="shared" ca="1" si="363"/>
        <v>6.9946612421180738</v>
      </c>
      <c r="E1093">
        <f t="shared" ca="1" si="360"/>
        <v>7.0006470162123069</v>
      </c>
      <c r="F1093">
        <f t="shared" ca="1" si="361"/>
        <v>1413</v>
      </c>
      <c r="G1093">
        <f t="shared" ca="1" si="362"/>
        <v>1414</v>
      </c>
      <c r="M1093" s="280">
        <v>1123</v>
      </c>
      <c r="N1093" s="280">
        <f t="shared" si="364"/>
        <v>5.3028030181005654</v>
      </c>
      <c r="AK1093">
        <f t="shared" si="365"/>
        <v>-9.1941659999999995E-2</v>
      </c>
      <c r="AL1093">
        <f t="shared" si="366"/>
        <v>3.0729626010000004</v>
      </c>
      <c r="AM1093">
        <f t="shared" si="367"/>
        <v>5.4150495726189991</v>
      </c>
      <c r="AN1093">
        <f t="shared" si="368"/>
        <v>-6.2277644666619238</v>
      </c>
      <c r="AO1093">
        <f t="shared" si="369"/>
        <v>5.3440556153365142</v>
      </c>
      <c r="AP1093">
        <f t="shared" si="370"/>
        <v>-3.3988793120962377</v>
      </c>
      <c r="AQ1093">
        <f t="shared" si="371"/>
        <v>1.6013677191494828</v>
      </c>
      <c r="AR1093">
        <f t="shared" si="372"/>
        <v>-0.47435407702488386</v>
      </c>
      <c r="AS1093">
        <f t="shared" si="373"/>
        <v>6.230702577861421E-2</v>
      </c>
      <c r="BJ1093">
        <f t="shared" si="374"/>
        <v>1.2716149999999999</v>
      </c>
      <c r="BK1093">
        <f t="shared" si="375"/>
        <v>1.9363159050000001</v>
      </c>
      <c r="BL1093">
        <f t="shared" si="376"/>
        <v>2.5890776589359996</v>
      </c>
      <c r="BM1093">
        <f t="shared" si="377"/>
        <v>-0.40056276596550461</v>
      </c>
      <c r="BN1093">
        <f t="shared" si="378"/>
        <v>1.9694163215785029E-3</v>
      </c>
    </row>
    <row r="1094" spans="1:66" ht="15">
      <c r="A1094" s="32">
        <v>7</v>
      </c>
      <c r="B1094" s="33">
        <f t="shared" ca="1" si="358"/>
        <v>1413.8919076794211</v>
      </c>
      <c r="C1094">
        <f t="shared" si="359"/>
        <v>1382</v>
      </c>
      <c r="D1094">
        <f t="shared" ca="1" si="363"/>
        <v>6.9946612421180738</v>
      </c>
      <c r="E1094">
        <f t="shared" ca="1" si="360"/>
        <v>7.0006470162123069</v>
      </c>
      <c r="F1094">
        <f t="shared" ca="1" si="361"/>
        <v>1413</v>
      </c>
      <c r="G1094">
        <f t="shared" ca="1" si="362"/>
        <v>1414</v>
      </c>
      <c r="M1094" s="280">
        <v>1124</v>
      </c>
      <c r="N1094" s="280">
        <f t="shared" si="364"/>
        <v>5.3084916399550446</v>
      </c>
      <c r="AK1094">
        <f t="shared" si="365"/>
        <v>-9.1941659999999995E-2</v>
      </c>
      <c r="AL1094">
        <f t="shared" si="366"/>
        <v>3.0756989880000005</v>
      </c>
      <c r="AM1094">
        <f t="shared" si="367"/>
        <v>5.4246977659359992</v>
      </c>
      <c r="AN1094">
        <f t="shared" si="368"/>
        <v>-6.2444162345042571</v>
      </c>
      <c r="AO1094">
        <f t="shared" si="369"/>
        <v>5.3631159820372627</v>
      </c>
      <c r="AP1094">
        <f t="shared" si="370"/>
        <v>-3.4140393206362729</v>
      </c>
      <c r="AQ1094">
        <f t="shared" si="371"/>
        <v>1.6099426268281825</v>
      </c>
      <c r="AR1094">
        <f t="shared" si="372"/>
        <v>-0.47731878058197191</v>
      </c>
      <c r="AS1094">
        <f t="shared" si="373"/>
        <v>6.2752272876101176E-2</v>
      </c>
      <c r="BJ1094">
        <f t="shared" si="374"/>
        <v>1.2716149999999999</v>
      </c>
      <c r="BK1094">
        <f t="shared" si="375"/>
        <v>1.93804014</v>
      </c>
      <c r="BL1094">
        <f t="shared" si="376"/>
        <v>2.5936907139839995</v>
      </c>
      <c r="BM1094">
        <f t="shared" si="377"/>
        <v>-0.40163378883749123</v>
      </c>
      <c r="BN1094">
        <f t="shared" si="378"/>
        <v>1.976440536889436E-3</v>
      </c>
    </row>
    <row r="1095" spans="1:66" ht="15">
      <c r="A1095" s="32">
        <v>7</v>
      </c>
      <c r="B1095" s="33">
        <f t="shared" ca="1" si="358"/>
        <v>1413.8919076794211</v>
      </c>
      <c r="C1095">
        <f t="shared" si="359"/>
        <v>1382</v>
      </c>
      <c r="D1095">
        <f t="shared" ca="1" si="363"/>
        <v>6.9946612421180738</v>
      </c>
      <c r="E1095">
        <f t="shared" ca="1" si="360"/>
        <v>7.0006470162123069</v>
      </c>
      <c r="F1095">
        <f t="shared" ca="1" si="361"/>
        <v>1413</v>
      </c>
      <c r="G1095">
        <f t="shared" ca="1" si="362"/>
        <v>1414</v>
      </c>
      <c r="M1095" s="280">
        <v>1125</v>
      </c>
      <c r="N1095" s="280">
        <f t="shared" si="364"/>
        <v>5.3141812310546248</v>
      </c>
      <c r="AK1095">
        <f t="shared" si="365"/>
        <v>-9.1941659999999995E-2</v>
      </c>
      <c r="AL1095">
        <f t="shared" si="366"/>
        <v>3.0784353750000002</v>
      </c>
      <c r="AM1095">
        <f t="shared" si="367"/>
        <v>5.4343545468749994</v>
      </c>
      <c r="AN1095">
        <f t="shared" si="368"/>
        <v>-6.2610976582031261</v>
      </c>
      <c r="AO1095">
        <f t="shared" si="369"/>
        <v>5.382227289550781</v>
      </c>
      <c r="AP1095">
        <f t="shared" si="370"/>
        <v>-3.4292533754882815</v>
      </c>
      <c r="AQ1095">
        <f t="shared" si="371"/>
        <v>1.6185557640735624</v>
      </c>
      <c r="AR1095">
        <f t="shared" si="372"/>
        <v>-0.48029935226955423</v>
      </c>
      <c r="AS1095">
        <f t="shared" si="373"/>
        <v>6.3200301516244395E-2</v>
      </c>
      <c r="BJ1095">
        <f t="shared" si="374"/>
        <v>1.2716149999999999</v>
      </c>
      <c r="BK1095">
        <f t="shared" si="375"/>
        <v>1.939764375</v>
      </c>
      <c r="BL1095">
        <f t="shared" si="376"/>
        <v>2.5983078749999997</v>
      </c>
      <c r="BM1095">
        <f t="shared" si="377"/>
        <v>-0.402706719140625</v>
      </c>
      <c r="BN1095">
        <f t="shared" si="378"/>
        <v>1.9834835251464843E-3</v>
      </c>
    </row>
    <row r="1096" spans="1:66" ht="15">
      <c r="A1096" s="32">
        <v>7</v>
      </c>
      <c r="B1096" s="33">
        <f t="shared" ca="1" si="358"/>
        <v>1413.8919076794211</v>
      </c>
      <c r="C1096">
        <f t="shared" si="359"/>
        <v>1382</v>
      </c>
      <c r="D1096">
        <f t="shared" ca="1" si="363"/>
        <v>6.9946612421180738</v>
      </c>
      <c r="E1096">
        <f t="shared" ca="1" si="360"/>
        <v>7.0006470162123069</v>
      </c>
      <c r="F1096">
        <f t="shared" ca="1" si="361"/>
        <v>1413</v>
      </c>
      <c r="G1096">
        <f t="shared" ca="1" si="362"/>
        <v>1414</v>
      </c>
      <c r="M1096" s="280">
        <v>1126</v>
      </c>
      <c r="N1096" s="280">
        <f t="shared" si="364"/>
        <v>5.3198717917149576</v>
      </c>
      <c r="AK1096">
        <f t="shared" si="365"/>
        <v>-9.1941659999999995E-2</v>
      </c>
      <c r="AL1096">
        <f t="shared" si="366"/>
        <v>3.0811717620000003</v>
      </c>
      <c r="AM1096">
        <f t="shared" si="367"/>
        <v>5.4440199154359998</v>
      </c>
      <c r="AN1096">
        <f t="shared" si="368"/>
        <v>-6.2778087641427449</v>
      </c>
      <c r="AO1096">
        <f t="shared" si="369"/>
        <v>5.4013896285593948</v>
      </c>
      <c r="AP1096">
        <f t="shared" si="370"/>
        <v>-3.4445216210323242</v>
      </c>
      <c r="AQ1096">
        <f t="shared" si="371"/>
        <v>1.6272072671155156</v>
      </c>
      <c r="AR1096">
        <f t="shared" si="372"/>
        <v>-0.48329586280107523</v>
      </c>
      <c r="AS1096">
        <f t="shared" si="373"/>
        <v>6.3651126580190842E-2</v>
      </c>
      <c r="BJ1096">
        <f t="shared" si="374"/>
        <v>1.2716149999999999</v>
      </c>
      <c r="BK1096">
        <f t="shared" si="375"/>
        <v>1.9414886099999999</v>
      </c>
      <c r="BL1096">
        <f t="shared" si="376"/>
        <v>2.6029291419839997</v>
      </c>
      <c r="BM1096">
        <f t="shared" si="377"/>
        <v>-0.40378155857190884</v>
      </c>
      <c r="BN1096">
        <f t="shared" si="378"/>
        <v>1.9905453197683219E-3</v>
      </c>
    </row>
    <row r="1097" spans="1:66" ht="15">
      <c r="A1097" s="32">
        <v>7</v>
      </c>
      <c r="B1097" s="33">
        <f t="shared" ca="1" si="358"/>
        <v>1413.8919076794211</v>
      </c>
      <c r="C1097">
        <f t="shared" si="359"/>
        <v>1382</v>
      </c>
      <c r="D1097">
        <f t="shared" ca="1" si="363"/>
        <v>6.9946612421180738</v>
      </c>
      <c r="E1097">
        <f t="shared" ca="1" si="360"/>
        <v>7.0006470162123069</v>
      </c>
      <c r="F1097">
        <f t="shared" ca="1" si="361"/>
        <v>1413</v>
      </c>
      <c r="G1097">
        <f t="shared" ca="1" si="362"/>
        <v>1414</v>
      </c>
      <c r="M1097" s="280">
        <v>1127</v>
      </c>
      <c r="N1097" s="280">
        <f t="shared" si="364"/>
        <v>5.3255633222535979</v>
      </c>
      <c r="AK1097">
        <f t="shared" si="365"/>
        <v>-9.1941659999999995E-2</v>
      </c>
      <c r="AL1097">
        <f t="shared" si="366"/>
        <v>3.0839081490000004</v>
      </c>
      <c r="AM1097">
        <f t="shared" si="367"/>
        <v>5.4536938716189995</v>
      </c>
      <c r="AN1097">
        <f t="shared" si="368"/>
        <v>-6.2945495787073282</v>
      </c>
      <c r="AO1097">
        <f t="shared" si="369"/>
        <v>5.4206030898260709</v>
      </c>
      <c r="AP1097">
        <f t="shared" si="370"/>
        <v>-3.4598442019053643</v>
      </c>
      <c r="AQ1097">
        <f t="shared" si="371"/>
        <v>1.6358972725476992</v>
      </c>
      <c r="AR1097">
        <f t="shared" si="372"/>
        <v>-0.4863083831418526</v>
      </c>
      <c r="AS1097">
        <f t="shared" si="373"/>
        <v>6.4104763015373073E-2</v>
      </c>
      <c r="BJ1097">
        <f t="shared" si="374"/>
        <v>1.2716149999999999</v>
      </c>
      <c r="BK1097">
        <f t="shared" si="375"/>
        <v>1.9432128449999999</v>
      </c>
      <c r="BL1097">
        <f t="shared" si="376"/>
        <v>2.6075545149359995</v>
      </c>
      <c r="BM1097">
        <f t="shared" si="377"/>
        <v>-0.40485830882834545</v>
      </c>
      <c r="BN1097">
        <f t="shared" si="378"/>
        <v>1.9976259542033407E-3</v>
      </c>
    </row>
    <row r="1098" spans="1:66" ht="15">
      <c r="A1098" s="32">
        <v>7</v>
      </c>
      <c r="B1098" s="33">
        <f t="shared" ca="1" si="358"/>
        <v>1413.8919076794211</v>
      </c>
      <c r="C1098">
        <f t="shared" si="359"/>
        <v>1382</v>
      </c>
      <c r="D1098">
        <f t="shared" ca="1" si="363"/>
        <v>6.9946612421180738</v>
      </c>
      <c r="E1098">
        <f t="shared" ca="1" si="360"/>
        <v>7.0006470162123069</v>
      </c>
      <c r="F1098">
        <f t="shared" ca="1" si="361"/>
        <v>1413</v>
      </c>
      <c r="G1098">
        <f t="shared" ca="1" si="362"/>
        <v>1414</v>
      </c>
      <c r="M1098" s="280">
        <v>1128</v>
      </c>
      <c r="N1098" s="280">
        <f t="shared" si="364"/>
        <v>5.3312558229900082</v>
      </c>
      <c r="AK1098">
        <f t="shared" si="365"/>
        <v>-9.1941659999999995E-2</v>
      </c>
      <c r="AL1098">
        <f t="shared" si="366"/>
        <v>3.0866445360000001</v>
      </c>
      <c r="AM1098">
        <f t="shared" si="367"/>
        <v>5.4633764154239994</v>
      </c>
      <c r="AN1098">
        <f t="shared" si="368"/>
        <v>-6.3113201282810891</v>
      </c>
      <c r="AO1098">
        <f t="shared" si="369"/>
        <v>5.4398677641944184</v>
      </c>
      <c r="AP1098">
        <f t="shared" si="370"/>
        <v>-3.4752212630014987</v>
      </c>
      <c r="AQ1098">
        <f t="shared" si="371"/>
        <v>1.6446259173281821</v>
      </c>
      <c r="AR1098">
        <f t="shared" si="372"/>
        <v>-0.489336984509749</v>
      </c>
      <c r="AS1098">
        <f t="shared" si="373"/>
        <v>6.4561225835745126E-2</v>
      </c>
      <c r="BJ1098">
        <f t="shared" si="374"/>
        <v>1.2716149999999999</v>
      </c>
      <c r="BK1098">
        <f t="shared" si="375"/>
        <v>1.9449370799999999</v>
      </c>
      <c r="BL1098">
        <f t="shared" si="376"/>
        <v>2.6121839938559996</v>
      </c>
      <c r="BM1098">
        <f t="shared" si="377"/>
        <v>-0.40593697160693765</v>
      </c>
      <c r="BN1098">
        <f t="shared" si="378"/>
        <v>2.0047254619296523E-3</v>
      </c>
    </row>
    <row r="1099" spans="1:66" ht="15">
      <c r="A1099" s="32">
        <v>7</v>
      </c>
      <c r="B1099" s="33">
        <f t="shared" ca="1" si="358"/>
        <v>1413.8919076794211</v>
      </c>
      <c r="C1099">
        <f t="shared" si="359"/>
        <v>1382</v>
      </c>
      <c r="D1099">
        <f t="shared" ca="1" si="363"/>
        <v>6.9946612421180738</v>
      </c>
      <c r="E1099">
        <f t="shared" ca="1" si="360"/>
        <v>7.0006470162123069</v>
      </c>
      <c r="F1099">
        <f t="shared" ca="1" si="361"/>
        <v>1413</v>
      </c>
      <c r="G1099">
        <f t="shared" ca="1" si="362"/>
        <v>1414</v>
      </c>
      <c r="M1099" s="280">
        <v>1129</v>
      </c>
      <c r="N1099" s="280">
        <f t="shared" si="364"/>
        <v>5.3369492942455299</v>
      </c>
      <c r="AK1099">
        <f t="shared" si="365"/>
        <v>-9.1941659999999995E-2</v>
      </c>
      <c r="AL1099">
        <f t="shared" si="366"/>
        <v>3.0893809230000002</v>
      </c>
      <c r="AM1099">
        <f t="shared" si="367"/>
        <v>5.4730675468509995</v>
      </c>
      <c r="AN1099">
        <f t="shared" si="368"/>
        <v>-6.3281204392482415</v>
      </c>
      <c r="AO1099">
        <f t="shared" si="369"/>
        <v>5.4591837425886904</v>
      </c>
      <c r="AP1099">
        <f t="shared" si="370"/>
        <v>-3.4906529494721839</v>
      </c>
      <c r="AQ1099">
        <f t="shared" si="371"/>
        <v>1.6533933387800914</v>
      </c>
      <c r="AR1099">
        <f t="shared" si="372"/>
        <v>-0.49238173837584576</v>
      </c>
      <c r="AS1099">
        <f t="shared" si="373"/>
        <v>6.502053012201936E-2</v>
      </c>
      <c r="BJ1099">
        <f t="shared" si="374"/>
        <v>1.2716149999999999</v>
      </c>
      <c r="BK1099">
        <f t="shared" si="375"/>
        <v>1.9466613150000001</v>
      </c>
      <c r="BL1099">
        <f t="shared" si="376"/>
        <v>2.6168175787439996</v>
      </c>
      <c r="BM1099">
        <f t="shared" si="377"/>
        <v>-0.40701754860468825</v>
      </c>
      <c r="BN1099">
        <f t="shared" si="378"/>
        <v>2.0118438764550857E-3</v>
      </c>
    </row>
    <row r="1100" spans="1:66" ht="15">
      <c r="A1100" s="32">
        <v>7</v>
      </c>
      <c r="B1100" s="33">
        <f t="shared" ca="1" si="358"/>
        <v>1413.8919076794211</v>
      </c>
      <c r="C1100">
        <f t="shared" si="359"/>
        <v>1382</v>
      </c>
      <c r="D1100">
        <f t="shared" ca="1" si="363"/>
        <v>6.9946612421180738</v>
      </c>
      <c r="E1100">
        <f t="shared" ca="1" si="360"/>
        <v>7.0006470162123069</v>
      </c>
      <c r="F1100">
        <f t="shared" ca="1" si="361"/>
        <v>1413</v>
      </c>
      <c r="G1100">
        <f t="shared" ca="1" si="362"/>
        <v>1414</v>
      </c>
      <c r="M1100" s="280">
        <v>1130</v>
      </c>
      <c r="N1100" s="280">
        <f t="shared" si="364"/>
        <v>5.3426437363433612</v>
      </c>
      <c r="AK1100">
        <f t="shared" si="365"/>
        <v>-9.1941659999999995E-2</v>
      </c>
      <c r="AL1100">
        <f t="shared" si="366"/>
        <v>3.0921173100000003</v>
      </c>
      <c r="AM1100">
        <f t="shared" si="367"/>
        <v>5.4827672658999997</v>
      </c>
      <c r="AN1100">
        <f t="shared" si="368"/>
        <v>-6.3449505379930011</v>
      </c>
      <c r="AO1100">
        <f t="shared" si="369"/>
        <v>5.4785511160137794</v>
      </c>
      <c r="AP1100">
        <f t="shared" si="370"/>
        <v>-3.506139406726466</v>
      </c>
      <c r="AQ1100">
        <f t="shared" si="371"/>
        <v>1.662199674592262</v>
      </c>
      <c r="AR1100">
        <f t="shared" si="372"/>
        <v>-0.49544271646511756</v>
      </c>
      <c r="AS1100">
        <f t="shared" si="373"/>
        <v>6.5482691021903502E-2</v>
      </c>
      <c r="BJ1100">
        <f t="shared" si="374"/>
        <v>1.2716149999999999</v>
      </c>
      <c r="BK1100">
        <f t="shared" si="375"/>
        <v>1.94838555</v>
      </c>
      <c r="BL1100">
        <f t="shared" si="376"/>
        <v>2.6214552695999997</v>
      </c>
      <c r="BM1100">
        <f t="shared" si="377"/>
        <v>-0.40810004151860002</v>
      </c>
      <c r="BN1100">
        <f t="shared" si="378"/>
        <v>2.0189812313171902E-3</v>
      </c>
    </row>
    <row r="1101" spans="1:66" ht="15">
      <c r="A1101" s="32">
        <v>7</v>
      </c>
      <c r="B1101" s="33">
        <f t="shared" ca="1" si="358"/>
        <v>1413.8919076794211</v>
      </c>
      <c r="C1101">
        <f t="shared" si="359"/>
        <v>1382</v>
      </c>
      <c r="D1101">
        <f t="shared" ca="1" si="363"/>
        <v>6.9946612421180738</v>
      </c>
      <c r="E1101">
        <f t="shared" ca="1" si="360"/>
        <v>7.0006470162123069</v>
      </c>
      <c r="F1101">
        <f t="shared" ca="1" si="361"/>
        <v>1413</v>
      </c>
      <c r="G1101">
        <f t="shared" ca="1" si="362"/>
        <v>1414</v>
      </c>
      <c r="M1101" s="280">
        <v>1131</v>
      </c>
      <c r="N1101" s="280">
        <f t="shared" si="364"/>
        <v>5.3483391496085497</v>
      </c>
      <c r="AK1101">
        <f t="shared" si="365"/>
        <v>-9.1941659999999995E-2</v>
      </c>
      <c r="AL1101">
        <f t="shared" si="366"/>
        <v>3.0948536970000005</v>
      </c>
      <c r="AM1101">
        <f t="shared" si="367"/>
        <v>5.4924755725709993</v>
      </c>
      <c r="AN1101">
        <f t="shared" si="368"/>
        <v>-6.3618104508995801</v>
      </c>
      <c r="AO1101">
        <f t="shared" si="369"/>
        <v>5.4979699755552236</v>
      </c>
      <c r="AP1101">
        <f t="shared" si="370"/>
        <v>-3.5216807804312085</v>
      </c>
      <c r="AQ1101">
        <f t="shared" si="371"/>
        <v>1.6710450628198843</v>
      </c>
      <c r="AR1101">
        <f t="shared" si="372"/>
        <v>-0.49851999075710846</v>
      </c>
      <c r="AS1101">
        <f t="shared" si="373"/>
        <v>6.5947723750338666E-2</v>
      </c>
      <c r="BJ1101">
        <f t="shared" si="374"/>
        <v>1.2716149999999999</v>
      </c>
      <c r="BK1101">
        <f t="shared" si="375"/>
        <v>1.950109785</v>
      </c>
      <c r="BL1101">
        <f t="shared" si="376"/>
        <v>2.6260970664239993</v>
      </c>
      <c r="BM1101">
        <f t="shared" si="377"/>
        <v>-0.40918445204567583</v>
      </c>
      <c r="BN1101">
        <f t="shared" si="378"/>
        <v>2.0261375600832319E-3</v>
      </c>
    </row>
    <row r="1102" spans="1:66" ht="15">
      <c r="A1102" s="32">
        <v>7</v>
      </c>
      <c r="B1102" s="33">
        <f t="shared" ca="1" si="358"/>
        <v>1413.8919076794211</v>
      </c>
      <c r="C1102">
        <f t="shared" si="359"/>
        <v>1382</v>
      </c>
      <c r="D1102">
        <f t="shared" ca="1" si="363"/>
        <v>6.9946612421180738</v>
      </c>
      <c r="E1102">
        <f t="shared" ca="1" si="360"/>
        <v>7.0006470162123069</v>
      </c>
      <c r="F1102">
        <f t="shared" ca="1" si="361"/>
        <v>1413</v>
      </c>
      <c r="G1102">
        <f t="shared" ca="1" si="362"/>
        <v>1414</v>
      </c>
      <c r="M1102" s="280">
        <v>1132</v>
      </c>
      <c r="N1102" s="280">
        <f t="shared" si="364"/>
        <v>5.3540355343679709</v>
      </c>
      <c r="AK1102">
        <f t="shared" si="365"/>
        <v>-9.1941659999999995E-2</v>
      </c>
      <c r="AL1102">
        <f t="shared" si="366"/>
        <v>3.0975900840000001</v>
      </c>
      <c r="AM1102">
        <f t="shared" si="367"/>
        <v>5.502192466863999</v>
      </c>
      <c r="AN1102">
        <f t="shared" si="368"/>
        <v>-6.3787002043521932</v>
      </c>
      <c r="AO1102">
        <f t="shared" si="369"/>
        <v>5.5174404123792016</v>
      </c>
      <c r="AP1102">
        <f t="shared" si="370"/>
        <v>-3.5372772165113204</v>
      </c>
      <c r="AQ1102">
        <f t="shared" si="371"/>
        <v>1.6799296418851535</v>
      </c>
      <c r="AR1102">
        <f t="shared" si="372"/>
        <v>-0.50161363348660837</v>
      </c>
      <c r="AS1102">
        <f t="shared" si="373"/>
        <v>6.6415643589737797E-2</v>
      </c>
      <c r="BJ1102">
        <f t="shared" si="374"/>
        <v>1.2716149999999999</v>
      </c>
      <c r="BK1102">
        <f t="shared" si="375"/>
        <v>1.9518340199999999</v>
      </c>
      <c r="BL1102">
        <f t="shared" si="376"/>
        <v>2.6307429692159996</v>
      </c>
      <c r="BM1102">
        <f t="shared" si="377"/>
        <v>-0.41027078188291843</v>
      </c>
      <c r="BN1102">
        <f t="shared" si="378"/>
        <v>2.0333128963501974E-3</v>
      </c>
    </row>
    <row r="1103" spans="1:66" ht="15">
      <c r="A1103" s="32">
        <v>7</v>
      </c>
      <c r="B1103" s="33">
        <f t="shared" ca="1" si="358"/>
        <v>1413.8919076794211</v>
      </c>
      <c r="C1103">
        <f t="shared" si="359"/>
        <v>1382</v>
      </c>
      <c r="D1103">
        <f t="shared" ca="1" si="363"/>
        <v>6.9946612421180738</v>
      </c>
      <c r="E1103">
        <f t="shared" ca="1" si="360"/>
        <v>7.0006470162123069</v>
      </c>
      <c r="F1103">
        <f t="shared" ca="1" si="361"/>
        <v>1413</v>
      </c>
      <c r="G1103">
        <f t="shared" ca="1" si="362"/>
        <v>1414</v>
      </c>
      <c r="M1103" s="280">
        <v>1133</v>
      </c>
      <c r="N1103" s="280">
        <f t="shared" si="364"/>
        <v>5.3597328909503092</v>
      </c>
      <c r="AK1103">
        <f t="shared" si="365"/>
        <v>-9.1941659999999995E-2</v>
      </c>
      <c r="AL1103">
        <f t="shared" si="366"/>
        <v>3.1003264710000003</v>
      </c>
      <c r="AM1103">
        <f t="shared" si="367"/>
        <v>5.5119179487789998</v>
      </c>
      <c r="AN1103">
        <f t="shared" si="368"/>
        <v>-6.3956198247350535</v>
      </c>
      <c r="AO1103">
        <f t="shared" si="369"/>
        <v>5.5369625177325341</v>
      </c>
      <c r="AP1103">
        <f t="shared" si="370"/>
        <v>-3.5529288611499847</v>
      </c>
      <c r="AQ1103">
        <f t="shared" si="371"/>
        <v>1.6888535505779201</v>
      </c>
      <c r="AR1103">
        <f t="shared" si="372"/>
        <v>-0.50472371714433173</v>
      </c>
      <c r="AS1103">
        <f t="shared" si="373"/>
        <v>6.6886465890224872E-2</v>
      </c>
      <c r="BJ1103">
        <f t="shared" si="374"/>
        <v>1.2716149999999999</v>
      </c>
      <c r="BK1103">
        <f t="shared" si="375"/>
        <v>1.9535582549999999</v>
      </c>
      <c r="BL1103">
        <f t="shared" si="376"/>
        <v>2.6353929779759997</v>
      </c>
      <c r="BM1103">
        <f t="shared" si="377"/>
        <v>-0.4113590327273306</v>
      </c>
      <c r="BN1103">
        <f t="shared" si="378"/>
        <v>2.0405072737447912E-3</v>
      </c>
    </row>
    <row r="1104" spans="1:66" ht="15">
      <c r="A1104" s="32">
        <v>7</v>
      </c>
      <c r="B1104" s="33">
        <f t="shared" ca="1" si="358"/>
        <v>1413.8919076794211</v>
      </c>
      <c r="C1104">
        <f t="shared" si="359"/>
        <v>1382</v>
      </c>
      <c r="D1104">
        <f t="shared" ca="1" si="363"/>
        <v>6.9946612421180738</v>
      </c>
      <c r="E1104">
        <f t="shared" ca="1" si="360"/>
        <v>7.0006470162123069</v>
      </c>
      <c r="F1104">
        <f t="shared" ca="1" si="361"/>
        <v>1413</v>
      </c>
      <c r="G1104">
        <f t="shared" ca="1" si="362"/>
        <v>1414</v>
      </c>
      <c r="M1104" s="280">
        <v>1134</v>
      </c>
      <c r="N1104" s="280">
        <f t="shared" si="364"/>
        <v>5.3654312196860392</v>
      </c>
      <c r="AK1104">
        <f t="shared" si="365"/>
        <v>-9.1941659999999995E-2</v>
      </c>
      <c r="AL1104">
        <f t="shared" si="366"/>
        <v>3.1030628580000004</v>
      </c>
      <c r="AM1104">
        <f t="shared" si="367"/>
        <v>5.5216520183159998</v>
      </c>
      <c r="AN1104">
        <f t="shared" si="368"/>
        <v>-6.4125693384323768</v>
      </c>
      <c r="AO1104">
        <f t="shared" si="369"/>
        <v>5.556536382942685</v>
      </c>
      <c r="AP1104">
        <f t="shared" si="370"/>
        <v>-3.5686358607888868</v>
      </c>
      <c r="AQ1104">
        <f t="shared" si="371"/>
        <v>1.6978169280563395</v>
      </c>
      <c r="AR1104">
        <f t="shared" si="372"/>
        <v>-0.5078503144775971</v>
      </c>
      <c r="AS1104">
        <f t="shared" si="373"/>
        <v>6.7360206069874695E-2</v>
      </c>
      <c r="BJ1104">
        <f t="shared" si="374"/>
        <v>1.2716149999999999</v>
      </c>
      <c r="BK1104">
        <f t="shared" si="375"/>
        <v>1.9552824899999999</v>
      </c>
      <c r="BL1104">
        <f t="shared" si="376"/>
        <v>2.6400470927039996</v>
      </c>
      <c r="BM1104">
        <f t="shared" si="377"/>
        <v>-0.41244920627591525</v>
      </c>
      <c r="BN1104">
        <f t="shared" si="378"/>
        <v>2.0477207259234362E-3</v>
      </c>
    </row>
    <row r="1105" spans="1:66" ht="15">
      <c r="A1105" s="32">
        <v>7</v>
      </c>
      <c r="B1105" s="33">
        <f t="shared" ca="1" si="358"/>
        <v>1413.8919076794211</v>
      </c>
      <c r="C1105">
        <f t="shared" si="359"/>
        <v>1382</v>
      </c>
      <c r="D1105">
        <f t="shared" ca="1" si="363"/>
        <v>6.9946612421180738</v>
      </c>
      <c r="E1105">
        <f t="shared" ca="1" si="360"/>
        <v>7.0006470162123069</v>
      </c>
      <c r="F1105">
        <f t="shared" ca="1" si="361"/>
        <v>1413</v>
      </c>
      <c r="G1105">
        <f t="shared" ca="1" si="362"/>
        <v>1414</v>
      </c>
      <c r="M1105" s="280">
        <v>1135</v>
      </c>
      <c r="N1105" s="280">
        <f t="shared" si="364"/>
        <v>5.3711305209074114</v>
      </c>
      <c r="AK1105">
        <f t="shared" si="365"/>
        <v>-9.1941659999999995E-2</v>
      </c>
      <c r="AL1105">
        <f t="shared" si="366"/>
        <v>3.1057992450000005</v>
      </c>
      <c r="AM1105">
        <f t="shared" si="367"/>
        <v>5.5313946754749992</v>
      </c>
      <c r="AN1105">
        <f t="shared" si="368"/>
        <v>-6.4295487718283759</v>
      </c>
      <c r="AO1105">
        <f t="shared" si="369"/>
        <v>5.5761620994177612</v>
      </c>
      <c r="AP1105">
        <f t="shared" si="370"/>
        <v>-3.5843983621284434</v>
      </c>
      <c r="AQ1105">
        <f t="shared" si="371"/>
        <v>1.7068199138475242</v>
      </c>
      <c r="AR1105">
        <f t="shared" si="372"/>
        <v>-0.51099349849100739</v>
      </c>
      <c r="AS1105">
        <f t="shared" si="373"/>
        <v>6.7836879614953285E-2</v>
      </c>
      <c r="BJ1105">
        <f t="shared" si="374"/>
        <v>1.2716149999999999</v>
      </c>
      <c r="BK1105">
        <f t="shared" si="375"/>
        <v>1.9570067250000001</v>
      </c>
      <c r="BL1105">
        <f t="shared" si="376"/>
        <v>2.6447053133999994</v>
      </c>
      <c r="BM1105">
        <f t="shared" si="377"/>
        <v>-0.41354130422567503</v>
      </c>
      <c r="BN1105">
        <f t="shared" si="378"/>
        <v>2.0549532865722746E-3</v>
      </c>
    </row>
    <row r="1106" spans="1:66" ht="15">
      <c r="A1106" s="32">
        <v>7</v>
      </c>
      <c r="B1106" s="33">
        <f t="shared" ca="1" si="358"/>
        <v>1413.8919076794211</v>
      </c>
      <c r="C1106">
        <f t="shared" si="359"/>
        <v>1382</v>
      </c>
      <c r="D1106">
        <f t="shared" ca="1" si="363"/>
        <v>6.9946612421180738</v>
      </c>
      <c r="E1106">
        <f t="shared" ca="1" si="360"/>
        <v>7.0006470162123069</v>
      </c>
      <c r="F1106">
        <f t="shared" ca="1" si="361"/>
        <v>1413</v>
      </c>
      <c r="G1106">
        <f t="shared" ca="1" si="362"/>
        <v>1414</v>
      </c>
      <c r="M1106" s="280">
        <v>1136</v>
      </c>
      <c r="N1106" s="280">
        <f t="shared" si="364"/>
        <v>5.3768307949484342</v>
      </c>
      <c r="AK1106">
        <f t="shared" si="365"/>
        <v>-9.1941659999999995E-2</v>
      </c>
      <c r="AL1106">
        <f t="shared" si="366"/>
        <v>3.1085356320000002</v>
      </c>
      <c r="AM1106">
        <f t="shared" si="367"/>
        <v>5.5411459202559996</v>
      </c>
      <c r="AN1106">
        <f t="shared" si="368"/>
        <v>-6.4465581513072649</v>
      </c>
      <c r="AO1106">
        <f t="shared" si="369"/>
        <v>5.595839758646509</v>
      </c>
      <c r="AP1106">
        <f t="shared" si="370"/>
        <v>-3.6002165121280298</v>
      </c>
      <c r="AQ1106">
        <f t="shared" si="371"/>
        <v>1.7158626478481935</v>
      </c>
      <c r="AR1106">
        <f t="shared" si="372"/>
        <v>-0.51415334244713218</v>
      </c>
      <c r="AS1106">
        <f t="shared" si="373"/>
        <v>6.831650208015895E-2</v>
      </c>
      <c r="BJ1106">
        <f t="shared" si="374"/>
        <v>1.2716149999999999</v>
      </c>
      <c r="BK1106">
        <f t="shared" si="375"/>
        <v>1.95873096</v>
      </c>
      <c r="BL1106">
        <f t="shared" si="376"/>
        <v>2.6493676400639994</v>
      </c>
      <c r="BM1106">
        <f t="shared" si="377"/>
        <v>-0.41463532827361282</v>
      </c>
      <c r="BN1106">
        <f t="shared" si="378"/>
        <v>2.0622049894071666E-3</v>
      </c>
    </row>
    <row r="1107" spans="1:66" ht="15">
      <c r="A1107" s="32">
        <v>7</v>
      </c>
      <c r="B1107" s="33">
        <f t="shared" ca="1" si="358"/>
        <v>1413.8919076794211</v>
      </c>
      <c r="C1107">
        <f t="shared" si="359"/>
        <v>1382</v>
      </c>
      <c r="D1107">
        <f t="shared" ca="1" si="363"/>
        <v>6.9946612421180738</v>
      </c>
      <c r="E1107">
        <f t="shared" ca="1" si="360"/>
        <v>7.0006470162123069</v>
      </c>
      <c r="F1107">
        <f t="shared" ca="1" si="361"/>
        <v>1413</v>
      </c>
      <c r="G1107">
        <f t="shared" ca="1" si="362"/>
        <v>1414</v>
      </c>
      <c r="M1107" s="280">
        <v>1137</v>
      </c>
      <c r="N1107" s="280">
        <f t="shared" si="364"/>
        <v>5.3825320421448559</v>
      </c>
      <c r="AK1107">
        <f t="shared" si="365"/>
        <v>-9.1941659999999995E-2</v>
      </c>
      <c r="AL1107">
        <f t="shared" si="366"/>
        <v>3.1112720190000003</v>
      </c>
      <c r="AM1107">
        <f t="shared" si="367"/>
        <v>5.5509057526589993</v>
      </c>
      <c r="AN1107">
        <f t="shared" si="368"/>
        <v>-6.4635975032532578</v>
      </c>
      <c r="AO1107">
        <f t="shared" si="369"/>
        <v>5.6155694521983213</v>
      </c>
      <c r="AP1107">
        <f t="shared" si="370"/>
        <v>-3.6160904580062088</v>
      </c>
      <c r="AQ1107">
        <f t="shared" si="371"/>
        <v>1.7249452703253276</v>
      </c>
      <c r="AR1107">
        <f t="shared" si="372"/>
        <v>-0.51732991986719001</v>
      </c>
      <c r="AS1107">
        <f t="shared" si="373"/>
        <v>6.8799089088864063E-2</v>
      </c>
      <c r="BJ1107">
        <f t="shared" si="374"/>
        <v>1.2716149999999999</v>
      </c>
      <c r="BK1107">
        <f t="shared" si="375"/>
        <v>1.960455195</v>
      </c>
      <c r="BL1107">
        <f t="shared" si="376"/>
        <v>2.6540340726959997</v>
      </c>
      <c r="BM1107">
        <f t="shared" si="377"/>
        <v>-0.41573128011673144</v>
      </c>
      <c r="BN1107">
        <f t="shared" si="378"/>
        <v>2.0694758681736917E-3</v>
      </c>
    </row>
    <row r="1108" spans="1:66" ht="15">
      <c r="A1108" s="32">
        <v>7</v>
      </c>
      <c r="B1108" s="33">
        <f t="shared" ca="1" si="358"/>
        <v>1413.8919076794211</v>
      </c>
      <c r="C1108">
        <f t="shared" si="359"/>
        <v>1382</v>
      </c>
      <c r="D1108">
        <f t="shared" ca="1" si="363"/>
        <v>6.9946612421180738</v>
      </c>
      <c r="E1108">
        <f t="shared" ca="1" si="360"/>
        <v>7.0006470162123069</v>
      </c>
      <c r="F1108">
        <f t="shared" ca="1" si="361"/>
        <v>1413</v>
      </c>
      <c r="G1108">
        <f t="shared" ca="1" si="362"/>
        <v>1414</v>
      </c>
      <c r="M1108" s="280">
        <v>1138</v>
      </c>
      <c r="N1108" s="280">
        <f t="shared" si="364"/>
        <v>5.3882342628341418</v>
      </c>
      <c r="AK1108">
        <f t="shared" si="365"/>
        <v>-9.1941659999999995E-2</v>
      </c>
      <c r="AL1108">
        <f t="shared" si="366"/>
        <v>3.1140084060000004</v>
      </c>
      <c r="AM1108">
        <f t="shared" si="367"/>
        <v>5.5606741726839992</v>
      </c>
      <c r="AN1108">
        <f t="shared" si="368"/>
        <v>-6.4806668540505692</v>
      </c>
      <c r="AO1108">
        <f t="shared" si="369"/>
        <v>5.6353512717232297</v>
      </c>
      <c r="AP1108">
        <f t="shared" si="370"/>
        <v>-3.6320203472409598</v>
      </c>
      <c r="AQ1108">
        <f t="shared" si="371"/>
        <v>1.7340679219168191</v>
      </c>
      <c r="AR1108">
        <f t="shared" si="372"/>
        <v>-0.52052330453173357</v>
      </c>
      <c r="AS1108">
        <f t="shared" si="373"/>
        <v>6.9284656333357272E-2</v>
      </c>
      <c r="BJ1108">
        <f t="shared" si="374"/>
        <v>1.2716149999999999</v>
      </c>
      <c r="BK1108">
        <f t="shared" si="375"/>
        <v>1.9621794299999999</v>
      </c>
      <c r="BL1108">
        <f t="shared" si="376"/>
        <v>2.6587046112959993</v>
      </c>
      <c r="BM1108">
        <f t="shared" si="377"/>
        <v>-0.41682916145203364</v>
      </c>
      <c r="BN1108">
        <f t="shared" si="378"/>
        <v>2.0767659566471482E-3</v>
      </c>
    </row>
    <row r="1109" spans="1:66" ht="15">
      <c r="A1109" s="32">
        <v>7</v>
      </c>
      <c r="B1109" s="33">
        <f t="shared" ca="1" si="358"/>
        <v>1413.8919076794211</v>
      </c>
      <c r="C1109">
        <f t="shared" si="359"/>
        <v>1382</v>
      </c>
      <c r="D1109">
        <f t="shared" ca="1" si="363"/>
        <v>6.9946612421180738</v>
      </c>
      <c r="E1109">
        <f t="shared" ca="1" si="360"/>
        <v>7.0006470162123069</v>
      </c>
      <c r="F1109">
        <f t="shared" ca="1" si="361"/>
        <v>1413</v>
      </c>
      <c r="G1109">
        <f t="shared" ca="1" si="362"/>
        <v>1414</v>
      </c>
      <c r="M1109" s="280">
        <v>1139</v>
      </c>
      <c r="N1109" s="280">
        <f t="shared" si="364"/>
        <v>5.3939374573554728</v>
      </c>
      <c r="AK1109">
        <f t="shared" si="365"/>
        <v>-9.1941659999999995E-2</v>
      </c>
      <c r="AL1109">
        <f t="shared" si="366"/>
        <v>3.1167447930000005</v>
      </c>
      <c r="AM1109">
        <f t="shared" si="367"/>
        <v>5.5704511803309993</v>
      </c>
      <c r="AN1109">
        <f t="shared" si="368"/>
        <v>-6.4977662300834123</v>
      </c>
      <c r="AO1109">
        <f t="shared" si="369"/>
        <v>5.6551853089519097</v>
      </c>
      <c r="AP1109">
        <f t="shared" si="370"/>
        <v>-3.6480063275699051</v>
      </c>
      <c r="AQ1109">
        <f t="shared" si="371"/>
        <v>1.7432307436321273</v>
      </c>
      <c r="AR1109">
        <f t="shared" si="372"/>
        <v>-0.52373357048133429</v>
      </c>
      <c r="AS1109">
        <f t="shared" si="373"/>
        <v>6.9773219575086601E-2</v>
      </c>
      <c r="BJ1109">
        <f t="shared" si="374"/>
        <v>1.2716149999999999</v>
      </c>
      <c r="BK1109">
        <f t="shared" si="375"/>
        <v>1.9639036649999999</v>
      </c>
      <c r="BL1109">
        <f t="shared" si="376"/>
        <v>2.6633792558639997</v>
      </c>
      <c r="BM1109">
        <f t="shared" si="377"/>
        <v>-0.41792897397652223</v>
      </c>
      <c r="BN1109">
        <f t="shared" si="378"/>
        <v>2.0840752886325527E-3</v>
      </c>
    </row>
    <row r="1110" spans="1:66" ht="15">
      <c r="A1110" s="32">
        <v>7</v>
      </c>
      <c r="B1110" s="33">
        <f t="shared" ca="1" si="358"/>
        <v>1413.8919076794211</v>
      </c>
      <c r="C1110">
        <f t="shared" si="359"/>
        <v>1382</v>
      </c>
      <c r="D1110">
        <f t="shared" ca="1" si="363"/>
        <v>6.9946612421180738</v>
      </c>
      <c r="E1110">
        <f t="shared" ca="1" si="360"/>
        <v>7.0006470162123069</v>
      </c>
      <c r="F1110">
        <f t="shared" ca="1" si="361"/>
        <v>1413</v>
      </c>
      <c r="G1110">
        <f t="shared" ca="1" si="362"/>
        <v>1414</v>
      </c>
      <c r="M1110" s="280">
        <v>1140</v>
      </c>
      <c r="N1110" s="280">
        <f t="shared" si="364"/>
        <v>5.3996416260497018</v>
      </c>
      <c r="AK1110">
        <f t="shared" si="365"/>
        <v>-9.1941659999999995E-2</v>
      </c>
      <c r="AL1110">
        <f t="shared" si="366"/>
        <v>3.1194811800000002</v>
      </c>
      <c r="AM1110">
        <f t="shared" si="367"/>
        <v>5.5802367755999995</v>
      </c>
      <c r="AN1110">
        <f t="shared" si="368"/>
        <v>-6.5148956577360009</v>
      </c>
      <c r="AO1110">
        <f t="shared" si="369"/>
        <v>5.67507165569568</v>
      </c>
      <c r="AP1110">
        <f t="shared" si="370"/>
        <v>-3.6640485469905411</v>
      </c>
      <c r="AQ1110">
        <f t="shared" si="371"/>
        <v>1.7524338768529304</v>
      </c>
      <c r="AR1110">
        <f t="shared" si="372"/>
        <v>-0.52696079201726997</v>
      </c>
      <c r="AS1110">
        <f t="shared" si="373"/>
        <v>7.0264794644902998E-2</v>
      </c>
      <c r="BJ1110">
        <f t="shared" si="374"/>
        <v>1.2716149999999999</v>
      </c>
      <c r="BK1110">
        <f t="shared" si="375"/>
        <v>1.9656278999999999</v>
      </c>
      <c r="BL1110">
        <f t="shared" si="376"/>
        <v>2.6680580063999995</v>
      </c>
      <c r="BM1110">
        <f t="shared" si="377"/>
        <v>-0.41903071938720005</v>
      </c>
      <c r="BN1110">
        <f t="shared" si="378"/>
        <v>2.0914038979646401E-3</v>
      </c>
    </row>
    <row r="1111" spans="1:66" ht="15">
      <c r="A1111" s="32">
        <v>7</v>
      </c>
      <c r="B1111" s="33">
        <f t="shared" ca="1" si="358"/>
        <v>1413.8919076794211</v>
      </c>
      <c r="C1111">
        <f t="shared" si="359"/>
        <v>1382</v>
      </c>
      <c r="D1111">
        <f t="shared" ca="1" si="363"/>
        <v>6.9946612421180738</v>
      </c>
      <c r="E1111">
        <f t="shared" ca="1" si="360"/>
        <v>7.0006470162123069</v>
      </c>
      <c r="F1111">
        <f t="shared" ca="1" si="361"/>
        <v>1413</v>
      </c>
      <c r="G1111">
        <f t="shared" ca="1" si="362"/>
        <v>1414</v>
      </c>
      <c r="M1111" s="280">
        <v>1141</v>
      </c>
      <c r="N1111" s="280">
        <f t="shared" si="364"/>
        <v>5.4053467692593591</v>
      </c>
      <c r="AK1111">
        <f t="shared" si="365"/>
        <v>-9.1941659999999995E-2</v>
      </c>
      <c r="AL1111">
        <f t="shared" si="366"/>
        <v>3.1222175670000003</v>
      </c>
      <c r="AM1111">
        <f t="shared" si="367"/>
        <v>5.5900309584909991</v>
      </c>
      <c r="AN1111">
        <f t="shared" si="368"/>
        <v>-6.5320551633925499</v>
      </c>
      <c r="AO1111">
        <f t="shared" si="369"/>
        <v>5.6950104038464993</v>
      </c>
      <c r="AP1111">
        <f t="shared" si="370"/>
        <v>-3.6801471537604642</v>
      </c>
      <c r="AQ1111">
        <f t="shared" si="371"/>
        <v>1.7616774633337817</v>
      </c>
      <c r="AR1111">
        <f t="shared" si="372"/>
        <v>-0.53020504370221166</v>
      </c>
      <c r="AS1111">
        <f t="shared" si="373"/>
        <v>7.07593974433047E-2</v>
      </c>
      <c r="BJ1111">
        <f t="shared" si="374"/>
        <v>1.2716149999999999</v>
      </c>
      <c r="BK1111">
        <f t="shared" si="375"/>
        <v>1.9673521350000001</v>
      </c>
      <c r="BL1111">
        <f t="shared" si="376"/>
        <v>2.6727408629039995</v>
      </c>
      <c r="BM1111">
        <f t="shared" si="377"/>
        <v>-0.42013439938106983</v>
      </c>
      <c r="BN1111">
        <f t="shared" si="378"/>
        <v>2.098751818507865E-3</v>
      </c>
    </row>
    <row r="1112" spans="1:66" ht="15">
      <c r="A1112" s="32">
        <v>7</v>
      </c>
      <c r="B1112" s="33">
        <f t="shared" ca="1" si="358"/>
        <v>1413.8919076794211</v>
      </c>
      <c r="C1112">
        <f t="shared" si="359"/>
        <v>1382</v>
      </c>
      <c r="D1112">
        <f t="shared" ca="1" si="363"/>
        <v>6.9946612421180738</v>
      </c>
      <c r="E1112">
        <f t="shared" ca="1" si="360"/>
        <v>7.0006470162123069</v>
      </c>
      <c r="F1112">
        <f t="shared" ca="1" si="361"/>
        <v>1413</v>
      </c>
      <c r="G1112">
        <f t="shared" ca="1" si="362"/>
        <v>1414</v>
      </c>
      <c r="M1112" s="280">
        <v>1142</v>
      </c>
      <c r="N1112" s="280">
        <f t="shared" si="364"/>
        <v>5.4110528873286308</v>
      </c>
      <c r="AK1112">
        <f t="shared" si="365"/>
        <v>-9.1941659999999995E-2</v>
      </c>
      <c r="AL1112">
        <f t="shared" si="366"/>
        <v>3.1249539540000004</v>
      </c>
      <c r="AM1112">
        <f t="shared" si="367"/>
        <v>5.5998337290039997</v>
      </c>
      <c r="AN1112">
        <f t="shared" si="368"/>
        <v>-6.5492447734372732</v>
      </c>
      <c r="AO1112">
        <f t="shared" si="369"/>
        <v>5.7150016453769714</v>
      </c>
      <c r="AP1112">
        <f t="shared" si="370"/>
        <v>-3.6963022963976004</v>
      </c>
      <c r="AQ1112">
        <f t="shared" si="371"/>
        <v>1.7709616452027641</v>
      </c>
      <c r="AR1112">
        <f t="shared" si="372"/>
        <v>-0.53346640036091342</v>
      </c>
      <c r="AS1112">
        <f t="shared" si="373"/>
        <v>7.1257043940681983E-2</v>
      </c>
      <c r="BJ1112">
        <f t="shared" si="374"/>
        <v>1.2716149999999999</v>
      </c>
      <c r="BK1112">
        <f t="shared" si="375"/>
        <v>1.96907637</v>
      </c>
      <c r="BL1112">
        <f t="shared" si="376"/>
        <v>2.6774278253759993</v>
      </c>
      <c r="BM1112">
        <f t="shared" si="377"/>
        <v>-0.42124001565513441</v>
      </c>
      <c r="BN1112">
        <f t="shared" si="378"/>
        <v>2.1061190841564002E-3</v>
      </c>
    </row>
    <row r="1113" spans="1:66" ht="15">
      <c r="A1113" s="32">
        <v>7</v>
      </c>
      <c r="B1113" s="33">
        <f t="shared" ca="1" si="358"/>
        <v>1413.8919076794211</v>
      </c>
      <c r="C1113">
        <f t="shared" si="359"/>
        <v>1382</v>
      </c>
      <c r="D1113">
        <f t="shared" ca="1" si="363"/>
        <v>6.9946612421180738</v>
      </c>
      <c r="E1113">
        <f t="shared" ca="1" si="360"/>
        <v>7.0006470162123069</v>
      </c>
      <c r="F1113">
        <f t="shared" ca="1" si="361"/>
        <v>1413</v>
      </c>
      <c r="G1113">
        <f t="shared" ca="1" si="362"/>
        <v>1414</v>
      </c>
      <c r="M1113" s="280">
        <v>1143</v>
      </c>
      <c r="N1113" s="280">
        <f t="shared" si="364"/>
        <v>5.4167599806033291</v>
      </c>
      <c r="AK1113">
        <f t="shared" si="365"/>
        <v>-9.1941659999999995E-2</v>
      </c>
      <c r="AL1113">
        <f t="shared" si="366"/>
        <v>3.1276903410000005</v>
      </c>
      <c r="AM1113">
        <f t="shared" si="367"/>
        <v>5.6096450871389996</v>
      </c>
      <c r="AN1113">
        <f t="shared" si="368"/>
        <v>-6.5664645142543838</v>
      </c>
      <c r="AO1113">
        <f t="shared" si="369"/>
        <v>5.7350454723403406</v>
      </c>
      <c r="AP1113">
        <f t="shared" si="370"/>
        <v>-3.7125141236804331</v>
      </c>
      <c r="AQ1113">
        <f t="shared" si="371"/>
        <v>1.7802865649621453</v>
      </c>
      <c r="AR1113">
        <f t="shared" si="372"/>
        <v>-0.53674493708090232</v>
      </c>
      <c r="AS1113">
        <f t="shared" si="373"/>
        <v>7.1757750177562904E-2</v>
      </c>
      <c r="BJ1113">
        <f t="shared" si="374"/>
        <v>1.2716149999999999</v>
      </c>
      <c r="BK1113">
        <f t="shared" si="375"/>
        <v>1.970800605</v>
      </c>
      <c r="BL1113">
        <f t="shared" si="376"/>
        <v>2.6821188938159994</v>
      </c>
      <c r="BM1113">
        <f t="shared" si="377"/>
        <v>-0.4223475699063966</v>
      </c>
      <c r="BN1113">
        <f t="shared" si="378"/>
        <v>2.1135057288341366E-3</v>
      </c>
    </row>
    <row r="1114" spans="1:66" ht="15">
      <c r="A1114" s="32">
        <v>7</v>
      </c>
      <c r="B1114" s="33">
        <f t="shared" ca="1" si="358"/>
        <v>1413.8919076794211</v>
      </c>
      <c r="C1114">
        <f t="shared" si="359"/>
        <v>1382</v>
      </c>
      <c r="D1114">
        <f t="shared" ca="1" si="363"/>
        <v>6.9946612421180738</v>
      </c>
      <c r="E1114">
        <f t="shared" ca="1" si="360"/>
        <v>7.0006470162123069</v>
      </c>
      <c r="F1114">
        <f t="shared" ca="1" si="361"/>
        <v>1413</v>
      </c>
      <c r="G1114">
        <f t="shared" ca="1" si="362"/>
        <v>1414</v>
      </c>
      <c r="M1114" s="280">
        <v>1144</v>
      </c>
      <c r="N1114" s="280">
        <f t="shared" si="364"/>
        <v>5.4224680494308881</v>
      </c>
      <c r="AK1114">
        <f t="shared" si="365"/>
        <v>-9.1941659999999995E-2</v>
      </c>
      <c r="AL1114">
        <f t="shared" si="366"/>
        <v>3.1304267280000002</v>
      </c>
      <c r="AM1114">
        <f t="shared" si="367"/>
        <v>5.6194650328959996</v>
      </c>
      <c r="AN1114">
        <f t="shared" si="368"/>
        <v>-6.5837144122280966</v>
      </c>
      <c r="AO1114">
        <f t="shared" si="369"/>
        <v>5.7551419768704939</v>
      </c>
      <c r="AP1114">
        <f t="shared" si="370"/>
        <v>-3.728782784648232</v>
      </c>
      <c r="AQ1114">
        <f t="shared" si="371"/>
        <v>1.7896523654890342</v>
      </c>
      <c r="AR1114">
        <f t="shared" si="372"/>
        <v>-0.54004072921317026</v>
      </c>
      <c r="AS1114">
        <f t="shared" si="373"/>
        <v>7.2261532264859388E-2</v>
      </c>
      <c r="BJ1114">
        <f t="shared" si="374"/>
        <v>1.2716149999999999</v>
      </c>
      <c r="BK1114">
        <f t="shared" si="375"/>
        <v>1.9725248399999999</v>
      </c>
      <c r="BL1114">
        <f t="shared" si="376"/>
        <v>2.6868140682239994</v>
      </c>
      <c r="BM1114">
        <f t="shared" si="377"/>
        <v>-0.42345706383185922</v>
      </c>
      <c r="BN1114">
        <f t="shared" si="378"/>
        <v>2.1209117864946854E-3</v>
      </c>
    </row>
    <row r="1115" spans="1:66" ht="15">
      <c r="A1115" s="32">
        <v>7</v>
      </c>
      <c r="B1115" s="33">
        <f t="shared" ca="1" si="358"/>
        <v>1413.8919076794211</v>
      </c>
      <c r="C1115">
        <f t="shared" si="359"/>
        <v>1382</v>
      </c>
      <c r="D1115">
        <f t="shared" ca="1" si="363"/>
        <v>6.9946612421180738</v>
      </c>
      <c r="E1115">
        <f t="shared" ca="1" si="360"/>
        <v>7.0006470162123069</v>
      </c>
      <c r="F1115">
        <f t="shared" ca="1" si="361"/>
        <v>1413</v>
      </c>
      <c r="G1115">
        <f t="shared" ca="1" si="362"/>
        <v>1414</v>
      </c>
      <c r="M1115" s="280">
        <v>1145</v>
      </c>
      <c r="N1115" s="280">
        <f t="shared" si="364"/>
        <v>5.428177094160338</v>
      </c>
      <c r="AK1115">
        <f t="shared" si="365"/>
        <v>-9.1941659999999995E-2</v>
      </c>
      <c r="AL1115">
        <f t="shared" si="366"/>
        <v>3.1331631150000003</v>
      </c>
      <c r="AM1115">
        <f t="shared" si="367"/>
        <v>5.629293566274999</v>
      </c>
      <c r="AN1115">
        <f t="shared" si="368"/>
        <v>-6.6009944937426255</v>
      </c>
      <c r="AO1115">
        <f t="shared" si="369"/>
        <v>5.7752912511819607</v>
      </c>
      <c r="AP1115">
        <f t="shared" si="370"/>
        <v>-3.7451084286012812</v>
      </c>
      <c r="AQ1115">
        <f t="shared" si="371"/>
        <v>1.7990591900360375</v>
      </c>
      <c r="AR1115">
        <f t="shared" si="372"/>
        <v>-0.54335385237286615</v>
      </c>
      <c r="AS1115">
        <f t="shared" si="373"/>
        <v>7.2768406384114123E-2</v>
      </c>
      <c r="BJ1115">
        <f t="shared" si="374"/>
        <v>1.2716149999999999</v>
      </c>
      <c r="BK1115">
        <f t="shared" si="375"/>
        <v>1.9742490749999999</v>
      </c>
      <c r="BL1115">
        <f t="shared" si="376"/>
        <v>2.6915133485999996</v>
      </c>
      <c r="BM1115">
        <f t="shared" si="377"/>
        <v>-0.42456849912852501</v>
      </c>
      <c r="BN1115">
        <f t="shared" si="378"/>
        <v>2.1283372911213745E-3</v>
      </c>
    </row>
    <row r="1116" spans="1:66" ht="15">
      <c r="A1116" s="32">
        <v>7</v>
      </c>
      <c r="B1116" s="33">
        <f t="shared" ca="1" si="358"/>
        <v>1413.8919076794211</v>
      </c>
      <c r="C1116">
        <f t="shared" si="359"/>
        <v>1382</v>
      </c>
      <c r="D1116">
        <f t="shared" ca="1" si="363"/>
        <v>6.9946612421180738</v>
      </c>
      <c r="E1116">
        <f t="shared" ca="1" si="360"/>
        <v>7.0006470162123069</v>
      </c>
      <c r="F1116">
        <f t="shared" ca="1" si="361"/>
        <v>1413</v>
      </c>
      <c r="G1116">
        <f t="shared" ca="1" si="362"/>
        <v>1414</v>
      </c>
      <c r="M1116" s="280">
        <v>1146</v>
      </c>
      <c r="N1116" s="280">
        <f t="shared" si="364"/>
        <v>5.4338871151422969</v>
      </c>
      <c r="AK1116">
        <f t="shared" si="365"/>
        <v>-9.1941659999999995E-2</v>
      </c>
      <c r="AL1116">
        <f t="shared" si="366"/>
        <v>3.1358995020000004</v>
      </c>
      <c r="AM1116">
        <f t="shared" si="367"/>
        <v>5.6391306872759994</v>
      </c>
      <c r="AN1116">
        <f t="shared" si="368"/>
        <v>-6.6183047851821852</v>
      </c>
      <c r="AO1116">
        <f t="shared" si="369"/>
        <v>5.7954933875699135</v>
      </c>
      <c r="AP1116">
        <f t="shared" si="370"/>
        <v>-3.7614912051011071</v>
      </c>
      <c r="AQ1116">
        <f t="shared" si="371"/>
        <v>1.8085071822319176</v>
      </c>
      <c r="AR1116">
        <f t="shared" si="372"/>
        <v>-0.54668438243999029</v>
      </c>
      <c r="AS1116">
        <f t="shared" si="373"/>
        <v>7.3278388787748006E-2</v>
      </c>
      <c r="BJ1116">
        <f t="shared" si="374"/>
        <v>1.2716149999999999</v>
      </c>
      <c r="BK1116">
        <f t="shared" si="375"/>
        <v>1.9759733099999999</v>
      </c>
      <c r="BL1116">
        <f t="shared" si="376"/>
        <v>2.6962167349439996</v>
      </c>
      <c r="BM1116">
        <f t="shared" si="377"/>
        <v>-0.42568187749339681</v>
      </c>
      <c r="BN1116">
        <f t="shared" si="378"/>
        <v>2.1357822767272519E-3</v>
      </c>
    </row>
    <row r="1117" spans="1:66" ht="15">
      <c r="A1117" s="32">
        <v>7</v>
      </c>
      <c r="B1117" s="33">
        <f t="shared" ca="1" si="358"/>
        <v>1413.8919076794211</v>
      </c>
      <c r="C1117">
        <f t="shared" si="359"/>
        <v>1382</v>
      </c>
      <c r="D1117">
        <f t="shared" ca="1" si="363"/>
        <v>6.9946612421180738</v>
      </c>
      <c r="E1117">
        <f t="shared" ca="1" si="360"/>
        <v>7.0006470162123069</v>
      </c>
      <c r="F1117">
        <f t="shared" ca="1" si="361"/>
        <v>1413</v>
      </c>
      <c r="G1117">
        <f t="shared" ca="1" si="362"/>
        <v>1414</v>
      </c>
      <c r="M1117" s="280">
        <v>1147</v>
      </c>
      <c r="N1117" s="280">
        <f t="shared" si="364"/>
        <v>5.4395981127289383</v>
      </c>
      <c r="AK1117">
        <f t="shared" si="365"/>
        <v>-9.1941659999999995E-2</v>
      </c>
      <c r="AL1117">
        <f t="shared" si="366"/>
        <v>3.1386358890000001</v>
      </c>
      <c r="AM1117">
        <f t="shared" si="367"/>
        <v>5.6489763958989991</v>
      </c>
      <c r="AN1117">
        <f t="shared" si="368"/>
        <v>-6.635645312930988</v>
      </c>
      <c r="AO1117">
        <f t="shared" si="369"/>
        <v>5.8157484784101658</v>
      </c>
      <c r="AP1117">
        <f t="shared" si="370"/>
        <v>-3.7779312639707081</v>
      </c>
      <c r="AQ1117">
        <f t="shared" si="371"/>
        <v>1.8179964860822502</v>
      </c>
      <c r="AR1117">
        <f t="shared" si="372"/>
        <v>-0.55003239556008943</v>
      </c>
      <c r="AS1117">
        <f t="shared" si="373"/>
        <v>7.3791495799308424E-2</v>
      </c>
      <c r="BJ1117">
        <f t="shared" si="374"/>
        <v>1.2716149999999999</v>
      </c>
      <c r="BK1117">
        <f t="shared" si="375"/>
        <v>1.9776975450000001</v>
      </c>
      <c r="BL1117">
        <f t="shared" si="376"/>
        <v>2.7009242272559995</v>
      </c>
      <c r="BM1117">
        <f t="shared" si="377"/>
        <v>-0.42679720062347742</v>
      </c>
      <c r="BN1117">
        <f t="shared" si="378"/>
        <v>2.1432467773550841E-3</v>
      </c>
    </row>
    <row r="1118" spans="1:66" ht="15">
      <c r="A1118" s="32">
        <v>7</v>
      </c>
      <c r="B1118" s="33">
        <f t="shared" ca="1" si="358"/>
        <v>1413.8919076794211</v>
      </c>
      <c r="C1118">
        <f t="shared" si="359"/>
        <v>1382</v>
      </c>
      <c r="D1118">
        <f t="shared" ca="1" si="363"/>
        <v>6.9946612421180738</v>
      </c>
      <c r="E1118">
        <f t="shared" ca="1" si="360"/>
        <v>7.0006470162123069</v>
      </c>
      <c r="F1118">
        <f t="shared" ca="1" si="361"/>
        <v>1413</v>
      </c>
      <c r="G1118">
        <f t="shared" ca="1" si="362"/>
        <v>1414</v>
      </c>
      <c r="M1118" s="280">
        <v>1148</v>
      </c>
      <c r="N1118" s="280">
        <f t="shared" si="364"/>
        <v>5.4453100872739908</v>
      </c>
      <c r="AK1118">
        <f t="shared" si="365"/>
        <v>-9.1941659999999995E-2</v>
      </c>
      <c r="AL1118">
        <f t="shared" si="366"/>
        <v>3.1413722760000002</v>
      </c>
      <c r="AM1118">
        <f t="shared" si="367"/>
        <v>5.658830692143999</v>
      </c>
      <c r="AN1118">
        <f t="shared" si="368"/>
        <v>-6.6530161033732487</v>
      </c>
      <c r="AO1118">
        <f t="shared" si="369"/>
        <v>5.8360566161591745</v>
      </c>
      <c r="AP1118">
        <f t="shared" si="370"/>
        <v>-3.7944287552947813</v>
      </c>
      <c r="AQ1118">
        <f t="shared" si="371"/>
        <v>1.8275272459700818</v>
      </c>
      <c r="AR1118">
        <f t="shared" si="372"/>
        <v>-0.5533979681449529</v>
      </c>
      <c r="AS1118">
        <f t="shared" si="373"/>
        <v>7.4307743813717908E-2</v>
      </c>
      <c r="BJ1118">
        <f t="shared" si="374"/>
        <v>1.2716149999999999</v>
      </c>
      <c r="BK1118">
        <f t="shared" si="375"/>
        <v>1.97942178</v>
      </c>
      <c r="BL1118">
        <f t="shared" si="376"/>
        <v>2.7056358255359996</v>
      </c>
      <c r="BM1118">
        <f t="shared" si="377"/>
        <v>-0.42791447021576962</v>
      </c>
      <c r="BN1118">
        <f t="shared" si="378"/>
        <v>2.1507308270773554E-3</v>
      </c>
    </row>
    <row r="1119" spans="1:66" ht="15">
      <c r="A1119" s="32">
        <v>7</v>
      </c>
      <c r="B1119" s="33">
        <f t="shared" ca="1" si="358"/>
        <v>1413.8919076794211</v>
      </c>
      <c r="C1119">
        <f t="shared" si="359"/>
        <v>1382</v>
      </c>
      <c r="D1119">
        <f t="shared" ca="1" si="363"/>
        <v>6.9946612421180738</v>
      </c>
      <c r="E1119">
        <f t="shared" ca="1" si="360"/>
        <v>7.0006470162123069</v>
      </c>
      <c r="F1119">
        <f t="shared" ca="1" si="361"/>
        <v>1413</v>
      </c>
      <c r="G1119">
        <f t="shared" ca="1" si="362"/>
        <v>1414</v>
      </c>
      <c r="M1119" s="280">
        <v>1149</v>
      </c>
      <c r="N1119" s="280">
        <f t="shared" si="364"/>
        <v>5.4510230391327088</v>
      </c>
      <c r="AK1119">
        <f t="shared" si="365"/>
        <v>-9.1941659999999995E-2</v>
      </c>
      <c r="AL1119">
        <f t="shared" si="366"/>
        <v>3.1441086630000004</v>
      </c>
      <c r="AM1119">
        <f t="shared" si="367"/>
        <v>5.6686935760109991</v>
      </c>
      <c r="AN1119">
        <f t="shared" si="368"/>
        <v>-6.670417182893182</v>
      </c>
      <c r="AO1119">
        <f t="shared" si="369"/>
        <v>5.8564178933540392</v>
      </c>
      <c r="AP1119">
        <f t="shared" si="370"/>
        <v>-3.8109838294199516</v>
      </c>
      <c r="AQ1119">
        <f t="shared" si="371"/>
        <v>1.8370996066565908</v>
      </c>
      <c r="AR1119">
        <f t="shared" si="372"/>
        <v>-0.55678117687331063</v>
      </c>
      <c r="AS1119">
        <f t="shared" si="373"/>
        <v>7.4827149297523668E-2</v>
      </c>
      <c r="BJ1119">
        <f t="shared" si="374"/>
        <v>1.2716149999999999</v>
      </c>
      <c r="BK1119">
        <f t="shared" si="375"/>
        <v>1.981146015</v>
      </c>
      <c r="BL1119">
        <f t="shared" si="376"/>
        <v>2.7103515297839995</v>
      </c>
      <c r="BM1119">
        <f t="shared" si="377"/>
        <v>-0.4290336879672762</v>
      </c>
      <c r="BN1119">
        <f t="shared" si="378"/>
        <v>2.15823445999627E-3</v>
      </c>
    </row>
    <row r="1120" spans="1:66" ht="15">
      <c r="A1120" s="32">
        <v>7</v>
      </c>
      <c r="B1120" s="33">
        <f t="shared" ca="1" si="358"/>
        <v>1413.8919076794211</v>
      </c>
      <c r="C1120">
        <f t="shared" si="359"/>
        <v>1382</v>
      </c>
      <c r="D1120">
        <f t="shared" ca="1" si="363"/>
        <v>6.9946612421180738</v>
      </c>
      <c r="E1120">
        <f t="shared" ca="1" si="360"/>
        <v>7.0006470162123069</v>
      </c>
      <c r="F1120">
        <f t="shared" ca="1" si="361"/>
        <v>1413</v>
      </c>
      <c r="G1120">
        <f t="shared" ca="1" si="362"/>
        <v>1414</v>
      </c>
      <c r="M1120" s="280">
        <v>1150</v>
      </c>
      <c r="N1120" s="280">
        <f t="shared" si="364"/>
        <v>5.4567369686618603</v>
      </c>
      <c r="AK1120">
        <f t="shared" si="365"/>
        <v>-9.1941659999999995E-2</v>
      </c>
      <c r="AL1120">
        <f t="shared" si="366"/>
        <v>3.1468450500000005</v>
      </c>
      <c r="AM1120">
        <f t="shared" si="367"/>
        <v>5.6785650474999994</v>
      </c>
      <c r="AN1120">
        <f t="shared" si="368"/>
        <v>-6.687848577875001</v>
      </c>
      <c r="AO1120">
        <f t="shared" si="369"/>
        <v>5.8768324026125001</v>
      </c>
      <c r="AP1120">
        <f t="shared" si="370"/>
        <v>-3.8275966369550005</v>
      </c>
      <c r="AQ1120">
        <f t="shared" si="371"/>
        <v>1.8467137132817451</v>
      </c>
      <c r="AR1120">
        <f t="shared" si="372"/>
        <v>-0.56018209869153157</v>
      </c>
      <c r="AS1120">
        <f t="shared" si="373"/>
        <v>7.5349728789147669E-2</v>
      </c>
      <c r="BJ1120">
        <f t="shared" si="374"/>
        <v>1.2716149999999999</v>
      </c>
      <c r="BK1120">
        <f t="shared" si="375"/>
        <v>1.9828702499999999</v>
      </c>
      <c r="BL1120">
        <f t="shared" si="376"/>
        <v>2.7150713399999997</v>
      </c>
      <c r="BM1120">
        <f t="shared" si="377"/>
        <v>-0.43015485557500005</v>
      </c>
      <c r="BN1120">
        <f t="shared" si="378"/>
        <v>2.16575771024375E-3</v>
      </c>
    </row>
    <row r="1121" spans="1:66" ht="15">
      <c r="A1121" s="32">
        <v>7</v>
      </c>
      <c r="B1121" s="33">
        <f t="shared" ca="1" si="358"/>
        <v>1413.8919076794211</v>
      </c>
      <c r="C1121">
        <f t="shared" si="359"/>
        <v>1382</v>
      </c>
      <c r="D1121">
        <f t="shared" ca="1" si="363"/>
        <v>6.9946612421180738</v>
      </c>
      <c r="E1121">
        <f t="shared" ca="1" si="360"/>
        <v>7.0006470162123069</v>
      </c>
      <c r="F1121">
        <f t="shared" ca="1" si="361"/>
        <v>1413</v>
      </c>
      <c r="G1121">
        <f t="shared" ca="1" si="362"/>
        <v>1414</v>
      </c>
      <c r="M1121" s="280">
        <v>1151</v>
      </c>
      <c r="N1121" s="280">
        <f t="shared" si="364"/>
        <v>5.4624518762197054</v>
      </c>
      <c r="AK1121">
        <f t="shared" si="365"/>
        <v>-9.1941659999999995E-2</v>
      </c>
      <c r="AL1121">
        <f t="shared" si="366"/>
        <v>3.1495814370000002</v>
      </c>
      <c r="AM1121">
        <f t="shared" si="367"/>
        <v>5.6884451066109998</v>
      </c>
      <c r="AN1121">
        <f t="shared" si="368"/>
        <v>-6.7053103147029196</v>
      </c>
      <c r="AO1121">
        <f t="shared" si="369"/>
        <v>5.8973002366329403</v>
      </c>
      <c r="AP1121">
        <f t="shared" si="370"/>
        <v>-3.8442673287710938</v>
      </c>
      <c r="AQ1121">
        <f t="shared" si="371"/>
        <v>1.8563697113649638</v>
      </c>
      <c r="AR1121">
        <f t="shared" si="372"/>
        <v>-0.56360081081432389</v>
      </c>
      <c r="AS1121">
        <f t="shared" si="373"/>
        <v>7.5875498899137458E-2</v>
      </c>
      <c r="BJ1121">
        <f t="shared" si="374"/>
        <v>1.2716149999999999</v>
      </c>
      <c r="BK1121">
        <f t="shared" si="375"/>
        <v>1.9845944849999999</v>
      </c>
      <c r="BL1121">
        <f t="shared" si="376"/>
        <v>2.7197952561839993</v>
      </c>
      <c r="BM1121">
        <f t="shared" si="377"/>
        <v>-0.43127797473594381</v>
      </c>
      <c r="BN1121">
        <f t="shared" si="378"/>
        <v>2.1733006119814369E-3</v>
      </c>
    </row>
    <row r="1122" spans="1:66" ht="15">
      <c r="A1122" s="32">
        <v>7</v>
      </c>
      <c r="B1122" s="33">
        <f t="shared" ca="1" si="358"/>
        <v>1413.8919076794211</v>
      </c>
      <c r="C1122">
        <f t="shared" si="359"/>
        <v>1382</v>
      </c>
      <c r="D1122">
        <f t="shared" ca="1" si="363"/>
        <v>6.9946612421180738</v>
      </c>
      <c r="E1122">
        <f t="shared" ca="1" si="360"/>
        <v>7.0006470162123069</v>
      </c>
      <c r="F1122">
        <f t="shared" ca="1" si="361"/>
        <v>1413</v>
      </c>
      <c r="G1122">
        <f t="shared" ca="1" si="362"/>
        <v>1414</v>
      </c>
      <c r="M1122" s="280">
        <v>1152</v>
      </c>
      <c r="N1122" s="280">
        <f t="shared" si="364"/>
        <v>5.4681677621659821</v>
      </c>
      <c r="AK1122">
        <f t="shared" si="365"/>
        <v>-9.1941659999999995E-2</v>
      </c>
      <c r="AL1122">
        <f t="shared" si="366"/>
        <v>3.1523178240000003</v>
      </c>
      <c r="AM1122">
        <f t="shared" si="367"/>
        <v>5.6983337533439995</v>
      </c>
      <c r="AN1122">
        <f t="shared" si="368"/>
        <v>-6.7228024197611527</v>
      </c>
      <c r="AO1122">
        <f t="shared" si="369"/>
        <v>5.917821488194388</v>
      </c>
      <c r="AP1122">
        <f t="shared" si="370"/>
        <v>-3.8609960560020102</v>
      </c>
      <c r="AQ1122">
        <f t="shared" si="371"/>
        <v>1.8660677468057765</v>
      </c>
      <c r="AR1122">
        <f t="shared" si="372"/>
        <v>-0.5670373907254358</v>
      </c>
      <c r="AS1122">
        <f t="shared" si="373"/>
        <v>7.6404476310417455E-2</v>
      </c>
      <c r="BJ1122">
        <f t="shared" si="374"/>
        <v>1.2716149999999999</v>
      </c>
      <c r="BK1122">
        <f t="shared" si="375"/>
        <v>1.9863187199999999</v>
      </c>
      <c r="BL1122">
        <f t="shared" si="376"/>
        <v>2.7245232783359996</v>
      </c>
      <c r="BM1122">
        <f t="shared" si="377"/>
        <v>-0.43240304714711042</v>
      </c>
      <c r="BN1122">
        <f t="shared" si="378"/>
        <v>2.1808631994006899E-3</v>
      </c>
    </row>
    <row r="1123" spans="1:66" ht="15">
      <c r="A1123" s="32">
        <v>7</v>
      </c>
      <c r="B1123" s="33">
        <f t="shared" ca="1" si="358"/>
        <v>1413.8919076794211</v>
      </c>
      <c r="C1123">
        <f t="shared" si="359"/>
        <v>1382</v>
      </c>
      <c r="D1123">
        <f t="shared" ca="1" si="363"/>
        <v>6.9946612421180738</v>
      </c>
      <c r="E1123">
        <f t="shared" ca="1" si="360"/>
        <v>7.0006470162123069</v>
      </c>
      <c r="F1123">
        <f t="shared" ca="1" si="361"/>
        <v>1413</v>
      </c>
      <c r="G1123">
        <f t="shared" ca="1" si="362"/>
        <v>1414</v>
      </c>
      <c r="M1123" s="280">
        <v>1153</v>
      </c>
      <c r="N1123" s="280">
        <f t="shared" si="364"/>
        <v>5.4738846268618939</v>
      </c>
      <c r="AK1123">
        <f t="shared" si="365"/>
        <v>-9.1941659999999995E-2</v>
      </c>
      <c r="AL1123">
        <f t="shared" si="366"/>
        <v>3.1550542110000004</v>
      </c>
      <c r="AM1123">
        <f t="shared" si="367"/>
        <v>5.7082309876989994</v>
      </c>
      <c r="AN1123">
        <f t="shared" si="368"/>
        <v>-6.7403249194339141</v>
      </c>
      <c r="AO1123">
        <f t="shared" si="369"/>
        <v>5.9383962501565088</v>
      </c>
      <c r="AP1123">
        <f t="shared" si="370"/>
        <v>-3.87778297004437</v>
      </c>
      <c r="AQ1123">
        <f t="shared" si="371"/>
        <v>1.8758079658844866</v>
      </c>
      <c r="AR1123">
        <f t="shared" si="372"/>
        <v>-0.57049191617835893</v>
      </c>
      <c r="AS1123">
        <f t="shared" si="373"/>
        <v>7.6936677778541171E-2</v>
      </c>
      <c r="BJ1123">
        <f t="shared" si="374"/>
        <v>1.2716149999999999</v>
      </c>
      <c r="BK1123">
        <f t="shared" si="375"/>
        <v>1.9880429550000001</v>
      </c>
      <c r="BL1123">
        <f t="shared" si="376"/>
        <v>2.7292554064559997</v>
      </c>
      <c r="BM1123">
        <f t="shared" si="377"/>
        <v>-0.43353007450550263</v>
      </c>
      <c r="BN1123">
        <f t="shared" si="378"/>
        <v>2.1884455067225873E-3</v>
      </c>
    </row>
    <row r="1124" spans="1:66" ht="15">
      <c r="A1124" s="32">
        <v>7</v>
      </c>
      <c r="B1124" s="33">
        <f t="shared" ca="1" si="358"/>
        <v>1413.8919076794211</v>
      </c>
      <c r="C1124">
        <f t="shared" si="359"/>
        <v>1382</v>
      </c>
      <c r="D1124">
        <f t="shared" ca="1" si="363"/>
        <v>6.9946612421180738</v>
      </c>
      <c r="E1124">
        <f t="shared" ca="1" si="360"/>
        <v>7.0006470162123069</v>
      </c>
      <c r="F1124">
        <f t="shared" ca="1" si="361"/>
        <v>1413</v>
      </c>
      <c r="G1124">
        <f t="shared" ca="1" si="362"/>
        <v>1414</v>
      </c>
      <c r="M1124" s="280">
        <v>1154</v>
      </c>
      <c r="N1124" s="280">
        <f t="shared" si="364"/>
        <v>5.4796024706700805</v>
      </c>
      <c r="AK1124">
        <f t="shared" si="365"/>
        <v>-9.1941659999999995E-2</v>
      </c>
      <c r="AL1124">
        <f t="shared" si="366"/>
        <v>3.1577905980000005</v>
      </c>
      <c r="AM1124">
        <f t="shared" si="367"/>
        <v>5.7181368096759995</v>
      </c>
      <c r="AN1124">
        <f t="shared" si="368"/>
        <v>-6.7578778401054169</v>
      </c>
      <c r="AO1124">
        <f t="shared" si="369"/>
        <v>5.959024615459616</v>
      </c>
      <c r="AP1124">
        <f t="shared" si="370"/>
        <v>-3.8946282225578623</v>
      </c>
      <c r="AQ1124">
        <f t="shared" si="371"/>
        <v>1.8855905152628307</v>
      </c>
      <c r="AR1124">
        <f t="shared" si="372"/>
        <v>-0.57396446519703093</v>
      </c>
      <c r="AS1124">
        <f t="shared" si="373"/>
        <v>7.7472120131943822E-2</v>
      </c>
      <c r="BJ1124">
        <f t="shared" si="374"/>
        <v>1.2716149999999999</v>
      </c>
      <c r="BK1124">
        <f t="shared" si="375"/>
        <v>1.98976719</v>
      </c>
      <c r="BL1124">
        <f t="shared" si="376"/>
        <v>2.7339916405439997</v>
      </c>
      <c r="BM1124">
        <f t="shared" si="377"/>
        <v>-0.43465905850812325</v>
      </c>
      <c r="BN1124">
        <f t="shared" si="378"/>
        <v>2.1960475681979271E-3</v>
      </c>
    </row>
    <row r="1125" spans="1:66" ht="15">
      <c r="A1125" s="32">
        <v>7</v>
      </c>
      <c r="B1125" s="33">
        <f t="shared" ca="1" si="358"/>
        <v>1413.8919076794211</v>
      </c>
      <c r="C1125">
        <f t="shared" si="359"/>
        <v>1382</v>
      </c>
      <c r="D1125">
        <f t="shared" ca="1" si="363"/>
        <v>6.9946612421180738</v>
      </c>
      <c r="E1125">
        <f t="shared" ca="1" si="360"/>
        <v>7.0006470162123069</v>
      </c>
      <c r="F1125">
        <f t="shared" ca="1" si="361"/>
        <v>1413</v>
      </c>
      <c r="G1125">
        <f t="shared" ca="1" si="362"/>
        <v>1414</v>
      </c>
      <c r="M1125" s="280">
        <v>1155</v>
      </c>
      <c r="N1125" s="280">
        <f t="shared" si="364"/>
        <v>5.4853212939546099</v>
      </c>
      <c r="AK1125">
        <f t="shared" si="365"/>
        <v>-9.1941659999999995E-2</v>
      </c>
      <c r="AL1125">
        <f t="shared" si="366"/>
        <v>3.1605269850000002</v>
      </c>
      <c r="AM1125">
        <f t="shared" si="367"/>
        <v>5.7280512192749997</v>
      </c>
      <c r="AN1125">
        <f t="shared" si="368"/>
        <v>-6.775461208159876</v>
      </c>
      <c r="AO1125">
        <f t="shared" si="369"/>
        <v>5.9797066771246614</v>
      </c>
      <c r="AP1125">
        <f t="shared" si="370"/>
        <v>-3.9115319654654748</v>
      </c>
      <c r="AQ1125">
        <f t="shared" si="371"/>
        <v>1.8954155419846443</v>
      </c>
      <c r="AR1125">
        <f t="shared" si="372"/>
        <v>-0.57745511607654121</v>
      </c>
      <c r="AS1125">
        <f t="shared" si="373"/>
        <v>7.8010820272195802E-2</v>
      </c>
      <c r="BJ1125">
        <f t="shared" si="374"/>
        <v>1.2716149999999999</v>
      </c>
      <c r="BK1125">
        <f t="shared" si="375"/>
        <v>1.991491425</v>
      </c>
      <c r="BL1125">
        <f t="shared" si="376"/>
        <v>2.7387319805999994</v>
      </c>
      <c r="BM1125">
        <f t="shared" si="377"/>
        <v>-0.435790000851975</v>
      </c>
      <c r="BN1125">
        <f t="shared" si="378"/>
        <v>2.2036694181072243E-3</v>
      </c>
    </row>
    <row r="1126" spans="1:66" ht="15">
      <c r="A1126" s="32">
        <v>7</v>
      </c>
      <c r="B1126" s="33">
        <f t="shared" ca="1" si="358"/>
        <v>1413.8919076794211</v>
      </c>
      <c r="C1126">
        <f t="shared" si="359"/>
        <v>1382</v>
      </c>
      <c r="D1126">
        <f t="shared" ca="1" si="363"/>
        <v>6.9946612421180738</v>
      </c>
      <c r="E1126">
        <f t="shared" ca="1" si="360"/>
        <v>7.0006470162123069</v>
      </c>
      <c r="F1126">
        <f t="shared" ca="1" si="361"/>
        <v>1413</v>
      </c>
      <c r="G1126">
        <f t="shared" ca="1" si="362"/>
        <v>1414</v>
      </c>
      <c r="M1126" s="280">
        <v>1156</v>
      </c>
      <c r="N1126" s="280">
        <f t="shared" si="364"/>
        <v>5.4910410970809531</v>
      </c>
      <c r="AK1126">
        <f t="shared" si="365"/>
        <v>-9.1941659999999995E-2</v>
      </c>
      <c r="AL1126">
        <f t="shared" si="366"/>
        <v>3.1632633720000003</v>
      </c>
      <c r="AM1126">
        <f t="shared" si="367"/>
        <v>5.7379742164959993</v>
      </c>
      <c r="AN1126">
        <f t="shared" si="368"/>
        <v>-6.7930750499815051</v>
      </c>
      <c r="AO1126">
        <f t="shared" si="369"/>
        <v>6.0004425282532399</v>
      </c>
      <c r="AP1126">
        <f t="shared" si="370"/>
        <v>-3.9284943509537218</v>
      </c>
      <c r="AQ1126">
        <f t="shared" si="371"/>
        <v>1.9052831934765213</v>
      </c>
      <c r="AR1126">
        <f t="shared" si="372"/>
        <v>-0.58096394738383639</v>
      </c>
      <c r="AS1126">
        <f t="shared" si="373"/>
        <v>7.8552795174256715E-2</v>
      </c>
      <c r="BJ1126">
        <f t="shared" si="374"/>
        <v>1.2716149999999999</v>
      </c>
      <c r="BK1126">
        <f t="shared" si="375"/>
        <v>1.9932156599999999</v>
      </c>
      <c r="BL1126">
        <f t="shared" si="376"/>
        <v>2.7434764266239995</v>
      </c>
      <c r="BM1126">
        <f t="shared" si="377"/>
        <v>-0.4369229032340608</v>
      </c>
      <c r="BN1126">
        <f t="shared" si="378"/>
        <v>2.2113110907607141E-3</v>
      </c>
    </row>
    <row r="1127" spans="1:66" ht="15">
      <c r="A1127" s="32">
        <v>7</v>
      </c>
      <c r="B1127" s="33">
        <f t="shared" ca="1" si="358"/>
        <v>1413.8919076794211</v>
      </c>
      <c r="C1127">
        <f t="shared" si="359"/>
        <v>1382</v>
      </c>
      <c r="D1127">
        <f t="shared" ca="1" si="363"/>
        <v>6.9946612421180738</v>
      </c>
      <c r="E1127">
        <f t="shared" ca="1" si="360"/>
        <v>7.0006470162123069</v>
      </c>
      <c r="F1127">
        <f t="shared" ca="1" si="361"/>
        <v>1413</v>
      </c>
      <c r="G1127">
        <f t="shared" ca="1" si="362"/>
        <v>1414</v>
      </c>
      <c r="M1127" s="280">
        <v>1157</v>
      </c>
      <c r="N1127" s="280">
        <f t="shared" si="364"/>
        <v>5.4967618804159821</v>
      </c>
      <c r="AK1127">
        <f t="shared" si="365"/>
        <v>-9.1941659999999995E-2</v>
      </c>
      <c r="AL1127">
        <f t="shared" si="366"/>
        <v>3.1659997590000004</v>
      </c>
      <c r="AM1127">
        <f t="shared" si="367"/>
        <v>5.747905801338999</v>
      </c>
      <c r="AN1127">
        <f t="shared" si="368"/>
        <v>-6.8107193919545184</v>
      </c>
      <c r="AO1127">
        <f t="shared" si="369"/>
        <v>6.0212322620275893</v>
      </c>
      <c r="AP1127">
        <f t="shared" si="370"/>
        <v>-3.9455155314728714</v>
      </c>
      <c r="AQ1127">
        <f t="shared" si="371"/>
        <v>1.9151936175484809</v>
      </c>
      <c r="AR1127">
        <f t="shared" si="372"/>
        <v>-0.58449103795842838</v>
      </c>
      <c r="AS1127">
        <f t="shared" si="373"/>
        <v>7.909806188673002E-2</v>
      </c>
      <c r="BJ1127">
        <f t="shared" si="374"/>
        <v>1.2716149999999999</v>
      </c>
      <c r="BK1127">
        <f t="shared" si="375"/>
        <v>1.9949398949999999</v>
      </c>
      <c r="BL1127">
        <f t="shared" si="376"/>
        <v>2.7482249786159993</v>
      </c>
      <c r="BM1127">
        <f t="shared" si="377"/>
        <v>-0.43805776735138341</v>
      </c>
      <c r="BN1127">
        <f t="shared" si="378"/>
        <v>2.2189726204983494E-3</v>
      </c>
    </row>
    <row r="1128" spans="1:66" ht="15">
      <c r="A1128" s="32">
        <v>7</v>
      </c>
      <c r="B1128" s="33">
        <f t="shared" ca="1" si="358"/>
        <v>1413.8919076794211</v>
      </c>
      <c r="C1128">
        <f t="shared" si="359"/>
        <v>1382</v>
      </c>
      <c r="D1128">
        <f t="shared" ca="1" si="363"/>
        <v>6.9946612421180738</v>
      </c>
      <c r="E1128">
        <f t="shared" ca="1" si="360"/>
        <v>7.0006470162123069</v>
      </c>
      <c r="F1128">
        <f t="shared" ca="1" si="361"/>
        <v>1413</v>
      </c>
      <c r="G1128">
        <f t="shared" ca="1" si="362"/>
        <v>1414</v>
      </c>
      <c r="M1128" s="280">
        <v>1158</v>
      </c>
      <c r="N1128" s="280">
        <f t="shared" si="364"/>
        <v>5.5024836443279312</v>
      </c>
      <c r="AK1128">
        <f t="shared" si="365"/>
        <v>-9.1941659999999995E-2</v>
      </c>
      <c r="AL1128">
        <f t="shared" si="366"/>
        <v>3.1687361460000005</v>
      </c>
      <c r="AM1128">
        <f t="shared" si="367"/>
        <v>5.7578459738039998</v>
      </c>
      <c r="AN1128">
        <f t="shared" si="368"/>
        <v>-6.8283942604631287</v>
      </c>
      <c r="AO1128">
        <f t="shared" si="369"/>
        <v>6.0420759717105907</v>
      </c>
      <c r="AP1128">
        <f t="shared" si="370"/>
        <v>-3.9625956597371759</v>
      </c>
      <c r="AQ1128">
        <f t="shared" si="371"/>
        <v>1.9251469623946291</v>
      </c>
      <c r="AR1128">
        <f t="shared" si="372"/>
        <v>-0.58803646691310218</v>
      </c>
      <c r="AS1128">
        <f t="shared" si="373"/>
        <v>7.9646637532118508E-2</v>
      </c>
      <c r="BJ1128">
        <f t="shared" si="374"/>
        <v>1.2716149999999999</v>
      </c>
      <c r="BK1128">
        <f t="shared" si="375"/>
        <v>1.9966641299999999</v>
      </c>
      <c r="BL1128">
        <f t="shared" si="376"/>
        <v>2.7529776365759995</v>
      </c>
      <c r="BM1128">
        <f t="shared" si="377"/>
        <v>-0.43919459490094565</v>
      </c>
      <c r="BN1128">
        <f t="shared" si="378"/>
        <v>2.2266540416898016E-3</v>
      </c>
    </row>
    <row r="1129" spans="1:66" ht="15">
      <c r="A1129" s="32">
        <v>7</v>
      </c>
      <c r="B1129" s="33">
        <f t="shared" ca="1" si="358"/>
        <v>1413.8919076794211</v>
      </c>
      <c r="C1129">
        <f t="shared" si="359"/>
        <v>1382</v>
      </c>
      <c r="D1129">
        <f t="shared" ca="1" si="363"/>
        <v>6.9946612421180738</v>
      </c>
      <c r="E1129">
        <f t="shared" ca="1" si="360"/>
        <v>7.0006470162123069</v>
      </c>
      <c r="F1129">
        <f t="shared" ca="1" si="361"/>
        <v>1413</v>
      </c>
      <c r="G1129">
        <f t="shared" ca="1" si="362"/>
        <v>1414</v>
      </c>
      <c r="M1129" s="280">
        <v>1159</v>
      </c>
      <c r="N1129" s="280">
        <f t="shared" si="364"/>
        <v>5.5082063891863955</v>
      </c>
      <c r="AK1129">
        <f t="shared" si="365"/>
        <v>-9.1941659999999995E-2</v>
      </c>
      <c r="AL1129">
        <f t="shared" si="366"/>
        <v>3.1714725330000002</v>
      </c>
      <c r="AM1129">
        <f t="shared" si="367"/>
        <v>5.7677947338909989</v>
      </c>
      <c r="AN1129">
        <f t="shared" si="368"/>
        <v>-6.8460996818915518</v>
      </c>
      <c r="AO1129">
        <f t="shared" si="369"/>
        <v>6.0629737506457655</v>
      </c>
      <c r="AP1129">
        <f t="shared" si="370"/>
        <v>-3.9797348887250976</v>
      </c>
      <c r="AQ1129">
        <f t="shared" si="371"/>
        <v>1.935143376593826</v>
      </c>
      <c r="AR1129">
        <f t="shared" si="372"/>
        <v>-0.59160031363462617</v>
      </c>
      <c r="AS1129">
        <f t="shared" si="373"/>
        <v>8.0198539307080277E-2</v>
      </c>
      <c r="BJ1129">
        <f t="shared" si="374"/>
        <v>1.2716149999999999</v>
      </c>
      <c r="BK1129">
        <f t="shared" si="375"/>
        <v>1.9983883650000001</v>
      </c>
      <c r="BL1129">
        <f t="shared" si="376"/>
        <v>2.7577344005039994</v>
      </c>
      <c r="BM1129">
        <f t="shared" si="377"/>
        <v>-0.44033338757975021</v>
      </c>
      <c r="BN1129">
        <f t="shared" si="378"/>
        <v>2.2343553887344621E-3</v>
      </c>
    </row>
    <row r="1130" spans="1:66" ht="15">
      <c r="A1130" s="32">
        <v>7</v>
      </c>
      <c r="B1130" s="33">
        <f t="shared" ca="1" si="358"/>
        <v>1413.8919076794211</v>
      </c>
      <c r="C1130">
        <f t="shared" si="359"/>
        <v>1382</v>
      </c>
      <c r="D1130">
        <f t="shared" ca="1" si="363"/>
        <v>6.9946612421180738</v>
      </c>
      <c r="E1130">
        <f t="shared" ca="1" si="360"/>
        <v>7.0006470162123069</v>
      </c>
      <c r="F1130">
        <f t="shared" ca="1" si="361"/>
        <v>1413</v>
      </c>
      <c r="G1130">
        <f t="shared" ca="1" si="362"/>
        <v>1414</v>
      </c>
      <c r="M1130" s="280">
        <v>1160</v>
      </c>
      <c r="N1130" s="280">
        <f t="shared" si="364"/>
        <v>5.513930115362311</v>
      </c>
      <c r="AK1130">
        <f t="shared" si="365"/>
        <v>-9.1941659999999995E-2</v>
      </c>
      <c r="AL1130">
        <f t="shared" si="366"/>
        <v>3.1742089200000003</v>
      </c>
      <c r="AM1130">
        <f t="shared" si="367"/>
        <v>5.7777520815999992</v>
      </c>
      <c r="AN1130">
        <f t="shared" si="368"/>
        <v>-6.8638356826240008</v>
      </c>
      <c r="AO1130">
        <f t="shared" si="369"/>
        <v>6.0839256922572797</v>
      </c>
      <c r="AP1130">
        <f t="shared" si="370"/>
        <v>-3.9969333716795394</v>
      </c>
      <c r="AQ1130">
        <f t="shared" si="371"/>
        <v>1.9451830091103488</v>
      </c>
      <c r="AR1130">
        <f t="shared" si="372"/>
        <v>-0.59518265778446322</v>
      </c>
      <c r="AS1130">
        <f t="shared" si="373"/>
        <v>8.0753784482685456E-2</v>
      </c>
      <c r="BJ1130">
        <f t="shared" si="374"/>
        <v>1.2716149999999999</v>
      </c>
      <c r="BK1130">
        <f t="shared" si="375"/>
        <v>2.0001126</v>
      </c>
      <c r="BL1130">
        <f t="shared" si="376"/>
        <v>2.7624952703999996</v>
      </c>
      <c r="BM1130">
        <f t="shared" si="377"/>
        <v>-0.44147414708480004</v>
      </c>
      <c r="BN1130">
        <f t="shared" si="378"/>
        <v>2.2420766960614402E-3</v>
      </c>
    </row>
    <row r="1131" spans="1:66" ht="15">
      <c r="A1131" s="32">
        <v>7</v>
      </c>
      <c r="B1131" s="33">
        <f t="shared" ca="1" si="358"/>
        <v>1413.8919076794211</v>
      </c>
      <c r="C1131">
        <f t="shared" si="359"/>
        <v>1382</v>
      </c>
      <c r="D1131">
        <f t="shared" ca="1" si="363"/>
        <v>6.9946612421180738</v>
      </c>
      <c r="E1131">
        <f t="shared" ca="1" si="360"/>
        <v>7.0006470162123069</v>
      </c>
      <c r="F1131">
        <f t="shared" ca="1" si="361"/>
        <v>1413</v>
      </c>
      <c r="G1131">
        <f t="shared" ca="1" si="362"/>
        <v>1414</v>
      </c>
      <c r="M1131" s="280">
        <v>1161</v>
      </c>
      <c r="N1131" s="280">
        <f t="shared" si="364"/>
        <v>5.5196548232279277</v>
      </c>
      <c r="AK1131">
        <f t="shared" si="365"/>
        <v>-9.1941659999999995E-2</v>
      </c>
      <c r="AL1131">
        <f t="shared" si="366"/>
        <v>3.1769453070000004</v>
      </c>
      <c r="AM1131">
        <f t="shared" si="367"/>
        <v>5.7877180169309996</v>
      </c>
      <c r="AN1131">
        <f t="shared" si="368"/>
        <v>-6.8816022890446895</v>
      </c>
      <c r="AO1131">
        <f t="shared" si="369"/>
        <v>6.1049318900499392</v>
      </c>
      <c r="AP1131">
        <f t="shared" si="370"/>
        <v>-4.0141912621080733</v>
      </c>
      <c r="AQ1131">
        <f t="shared" si="371"/>
        <v>1.9552660092945595</v>
      </c>
      <c r="AR1131">
        <f t="shared" si="372"/>
        <v>-0.59878357929948245</v>
      </c>
      <c r="AS1131">
        <f t="shared" si="373"/>
        <v>8.1312390404673585E-2</v>
      </c>
      <c r="BJ1131">
        <f t="shared" si="374"/>
        <v>1.2716149999999999</v>
      </c>
      <c r="BK1131">
        <f t="shared" si="375"/>
        <v>2.0018368349999998</v>
      </c>
      <c r="BL1131">
        <f t="shared" si="376"/>
        <v>2.7672602462639997</v>
      </c>
      <c r="BM1131">
        <f t="shared" si="377"/>
        <v>-0.44261687511309783</v>
      </c>
      <c r="BN1131">
        <f t="shared" si="378"/>
        <v>2.2498179981295633E-3</v>
      </c>
    </row>
    <row r="1132" spans="1:66" ht="15">
      <c r="A1132" s="32">
        <v>7</v>
      </c>
      <c r="B1132" s="33">
        <f t="shared" ca="1" si="358"/>
        <v>1413.8919076794211</v>
      </c>
      <c r="C1132">
        <f t="shared" si="359"/>
        <v>1382</v>
      </c>
      <c r="D1132">
        <f t="shared" ca="1" si="363"/>
        <v>6.9946612421180738</v>
      </c>
      <c r="E1132">
        <f t="shared" ca="1" si="360"/>
        <v>7.0006470162123069</v>
      </c>
      <c r="F1132">
        <f t="shared" ca="1" si="361"/>
        <v>1413</v>
      </c>
      <c r="G1132">
        <f t="shared" ca="1" si="362"/>
        <v>1414</v>
      </c>
      <c r="M1132" s="280">
        <v>1162</v>
      </c>
      <c r="N1132" s="280">
        <f t="shared" si="364"/>
        <v>5.5253805131568043</v>
      </c>
      <c r="AK1132">
        <f t="shared" si="365"/>
        <v>-9.1941659999999995E-2</v>
      </c>
      <c r="AL1132">
        <f t="shared" si="366"/>
        <v>3.1796816940000001</v>
      </c>
      <c r="AM1132">
        <f t="shared" si="367"/>
        <v>5.7976925398839994</v>
      </c>
      <c r="AN1132">
        <f t="shared" si="368"/>
        <v>-6.8993995275378328</v>
      </c>
      <c r="AO1132">
        <f t="shared" si="369"/>
        <v>6.1259924376091943</v>
      </c>
      <c r="AP1132">
        <f t="shared" si="370"/>
        <v>-4.0315087137831656</v>
      </c>
      <c r="AQ1132">
        <f t="shared" si="371"/>
        <v>1.965392526883571</v>
      </c>
      <c r="AR1132">
        <f t="shared" si="372"/>
        <v>-0.60240315839267322</v>
      </c>
      <c r="AS1132">
        <f t="shared" si="373"/>
        <v>8.1874374493711613E-2</v>
      </c>
      <c r="BJ1132">
        <f t="shared" si="374"/>
        <v>1.2716149999999999</v>
      </c>
      <c r="BK1132">
        <f t="shared" si="375"/>
        <v>2.0035610699999999</v>
      </c>
      <c r="BL1132">
        <f t="shared" si="376"/>
        <v>2.7720293280959996</v>
      </c>
      <c r="BM1132">
        <f t="shared" si="377"/>
        <v>-0.4437615733616464</v>
      </c>
      <c r="BN1132">
        <f t="shared" si="378"/>
        <v>2.2575793294273786E-3</v>
      </c>
    </row>
    <row r="1133" spans="1:66" ht="15">
      <c r="A1133" s="32">
        <v>7</v>
      </c>
      <c r="B1133" s="33">
        <f t="shared" ca="1" si="358"/>
        <v>1413.8919076794211</v>
      </c>
      <c r="C1133">
        <f t="shared" si="359"/>
        <v>1382</v>
      </c>
      <c r="D1133">
        <f t="shared" ca="1" si="363"/>
        <v>6.9946612421180738</v>
      </c>
      <c r="E1133">
        <f t="shared" ca="1" si="360"/>
        <v>7.0006470162123069</v>
      </c>
      <c r="F1133">
        <f t="shared" ca="1" si="361"/>
        <v>1413</v>
      </c>
      <c r="G1133">
        <f t="shared" ca="1" si="362"/>
        <v>1414</v>
      </c>
      <c r="M1133" s="280">
        <v>1163</v>
      </c>
      <c r="N1133" s="280">
        <f t="shared" si="364"/>
        <v>5.5311071855237888</v>
      </c>
      <c r="AK1133">
        <f t="shared" si="365"/>
        <v>-9.1941659999999995E-2</v>
      </c>
      <c r="AL1133">
        <f t="shared" si="366"/>
        <v>3.1824180810000002</v>
      </c>
      <c r="AM1133">
        <f t="shared" si="367"/>
        <v>5.8076756504589993</v>
      </c>
      <c r="AN1133">
        <f t="shared" si="368"/>
        <v>-6.9172274244876437</v>
      </c>
      <c r="AO1133">
        <f t="shared" si="369"/>
        <v>6.147107428601136</v>
      </c>
      <c r="AP1133">
        <f t="shared" si="370"/>
        <v>-4.0488858807424091</v>
      </c>
      <c r="AQ1133">
        <f t="shared" si="371"/>
        <v>1.9755627120019137</v>
      </c>
      <c r="AR1133">
        <f t="shared" si="372"/>
        <v>-0.60604147555385945</v>
      </c>
      <c r="AS1133">
        <f t="shared" si="373"/>
        <v>8.2439754245652627E-2</v>
      </c>
      <c r="BJ1133">
        <f t="shared" si="374"/>
        <v>1.2716149999999999</v>
      </c>
      <c r="BK1133">
        <f t="shared" si="375"/>
        <v>2.0052853050000001</v>
      </c>
      <c r="BL1133">
        <f t="shared" si="376"/>
        <v>2.7768025158959997</v>
      </c>
      <c r="BM1133">
        <f t="shared" si="377"/>
        <v>-0.44490824352744862</v>
      </c>
      <c r="BN1133">
        <f t="shared" si="378"/>
        <v>2.2653607244731513E-3</v>
      </c>
    </row>
    <row r="1134" spans="1:66" ht="15">
      <c r="A1134" s="32">
        <v>7</v>
      </c>
      <c r="B1134" s="33">
        <f t="shared" ca="1" si="358"/>
        <v>1413.8919076794211</v>
      </c>
      <c r="C1134">
        <f t="shared" si="359"/>
        <v>1382</v>
      </c>
      <c r="D1134">
        <f t="shared" ca="1" si="363"/>
        <v>6.9946612421180738</v>
      </c>
      <c r="E1134">
        <f t="shared" ca="1" si="360"/>
        <v>7.0006470162123069</v>
      </c>
      <c r="F1134">
        <f t="shared" ca="1" si="361"/>
        <v>1413</v>
      </c>
      <c r="G1134">
        <f t="shared" ca="1" si="362"/>
        <v>1414</v>
      </c>
      <c r="M1134" s="280">
        <v>1164</v>
      </c>
      <c r="N1134" s="280">
        <f t="shared" si="364"/>
        <v>5.5368348407049943</v>
      </c>
      <c r="AK1134">
        <f t="shared" si="365"/>
        <v>-9.1941659999999995E-2</v>
      </c>
      <c r="AL1134">
        <f t="shared" si="366"/>
        <v>3.1851544680000003</v>
      </c>
      <c r="AM1134">
        <f t="shared" si="367"/>
        <v>5.8176673486559993</v>
      </c>
      <c r="AN1134">
        <f t="shared" si="368"/>
        <v>-6.935086006278337</v>
      </c>
      <c r="AO1134">
        <f t="shared" si="369"/>
        <v>6.1682769567725</v>
      </c>
      <c r="AP1134">
        <f t="shared" si="370"/>
        <v>-4.0663229172887485</v>
      </c>
      <c r="AQ1134">
        <f t="shared" si="371"/>
        <v>1.9857767151622028</v>
      </c>
      <c r="AR1134">
        <f t="shared" si="372"/>
        <v>-0.60969861155041594</v>
      </c>
      <c r="AS1134">
        <f t="shared" si="373"/>
        <v>8.3008547231795252E-2</v>
      </c>
      <c r="BJ1134">
        <f t="shared" si="374"/>
        <v>1.2716149999999999</v>
      </c>
      <c r="BK1134">
        <f t="shared" si="375"/>
        <v>2.0070095399999999</v>
      </c>
      <c r="BL1134">
        <f t="shared" si="376"/>
        <v>2.7815798096639996</v>
      </c>
      <c r="BM1134">
        <f t="shared" si="377"/>
        <v>-0.4460568873075072</v>
      </c>
      <c r="BN1134">
        <f t="shared" si="378"/>
        <v>2.273162217814866E-3</v>
      </c>
    </row>
    <row r="1135" spans="1:66" ht="15">
      <c r="A1135" s="32">
        <v>7</v>
      </c>
      <c r="B1135" s="33">
        <f t="shared" ca="1" si="358"/>
        <v>1413.8919076794211</v>
      </c>
      <c r="C1135">
        <f t="shared" si="359"/>
        <v>1382</v>
      </c>
      <c r="D1135">
        <f t="shared" ca="1" si="363"/>
        <v>6.9946612421180738</v>
      </c>
      <c r="E1135">
        <f t="shared" ca="1" si="360"/>
        <v>7.0006470162123069</v>
      </c>
      <c r="F1135">
        <f t="shared" ca="1" si="361"/>
        <v>1413</v>
      </c>
      <c r="G1135">
        <f t="shared" ca="1" si="362"/>
        <v>1414</v>
      </c>
      <c r="M1135" s="280">
        <v>1165</v>
      </c>
      <c r="N1135" s="280">
        <f t="shared" si="364"/>
        <v>5.5425634790777885</v>
      </c>
      <c r="AK1135">
        <f t="shared" si="365"/>
        <v>-9.1941659999999995E-2</v>
      </c>
      <c r="AL1135">
        <f t="shared" si="366"/>
        <v>3.1878908550000005</v>
      </c>
      <c r="AM1135">
        <f t="shared" si="367"/>
        <v>5.8276676344749996</v>
      </c>
      <c r="AN1135">
        <f t="shared" si="368"/>
        <v>-6.9529752992941258</v>
      </c>
      <c r="AO1135">
        <f t="shared" si="369"/>
        <v>6.1895011159506605</v>
      </c>
      <c r="AP1135">
        <f t="shared" si="370"/>
        <v>-4.0838199779907125</v>
      </c>
      <c r="AQ1135">
        <f t="shared" si="371"/>
        <v>1.9960346872658086</v>
      </c>
      <c r="AR1135">
        <f t="shared" si="372"/>
        <v>-0.61337464742798553</v>
      </c>
      <c r="AS1135">
        <f t="shared" si="373"/>
        <v>8.3580771099143636E-2</v>
      </c>
      <c r="BJ1135">
        <f t="shared" si="374"/>
        <v>1.2716149999999999</v>
      </c>
      <c r="BK1135">
        <f t="shared" si="375"/>
        <v>2.0087337750000001</v>
      </c>
      <c r="BL1135">
        <f t="shared" si="376"/>
        <v>2.7863612093999994</v>
      </c>
      <c r="BM1135">
        <f t="shared" si="377"/>
        <v>-0.44720750639882501</v>
      </c>
      <c r="BN1135">
        <f t="shared" si="378"/>
        <v>2.2809838440302245E-3</v>
      </c>
    </row>
    <row r="1136" spans="1:66" ht="15">
      <c r="A1136" s="32">
        <v>7</v>
      </c>
      <c r="B1136" s="33">
        <f t="shared" ca="1" si="358"/>
        <v>1413.8919076794211</v>
      </c>
      <c r="C1136">
        <f t="shared" si="359"/>
        <v>1382</v>
      </c>
      <c r="D1136">
        <f t="shared" ca="1" si="363"/>
        <v>6.9946612421180738</v>
      </c>
      <c r="E1136">
        <f t="shared" ca="1" si="360"/>
        <v>7.0006470162123069</v>
      </c>
      <c r="F1136">
        <f t="shared" ca="1" si="361"/>
        <v>1413</v>
      </c>
      <c r="G1136">
        <f t="shared" ca="1" si="362"/>
        <v>1414</v>
      </c>
      <c r="M1136" s="280">
        <v>1166</v>
      </c>
      <c r="N1136" s="280">
        <f t="shared" si="364"/>
        <v>5.5482931010207714</v>
      </c>
      <c r="AK1136">
        <f t="shared" si="365"/>
        <v>-9.1941659999999995E-2</v>
      </c>
      <c r="AL1136">
        <f t="shared" si="366"/>
        <v>3.1906272420000001</v>
      </c>
      <c r="AM1136">
        <f t="shared" si="367"/>
        <v>5.8376765079159991</v>
      </c>
      <c r="AN1136">
        <f t="shared" si="368"/>
        <v>-6.9708953299192249</v>
      </c>
      <c r="AO1136">
        <f t="shared" si="369"/>
        <v>6.2107800000436386</v>
      </c>
      <c r="AP1136">
        <f t="shared" si="370"/>
        <v>-4.1013772176826366</v>
      </c>
      <c r="AQ1136">
        <f t="shared" si="371"/>
        <v>2.0063367796035232</v>
      </c>
      <c r="AR1136">
        <f t="shared" si="372"/>
        <v>-0.61706966451119682</v>
      </c>
      <c r="AS1136">
        <f t="shared" si="373"/>
        <v>8.4156443570668246E-2</v>
      </c>
      <c r="BJ1136">
        <f t="shared" si="374"/>
        <v>1.2716149999999999</v>
      </c>
      <c r="BK1136">
        <f t="shared" si="375"/>
        <v>2.0104580099999998</v>
      </c>
      <c r="BL1136">
        <f t="shared" si="376"/>
        <v>2.7911467151039995</v>
      </c>
      <c r="BM1136">
        <f t="shared" si="377"/>
        <v>-0.4483601024984048</v>
      </c>
      <c r="BN1136">
        <f t="shared" si="378"/>
        <v>2.2888256377266492E-3</v>
      </c>
    </row>
    <row r="1137" spans="1:66" ht="15">
      <c r="A1137" s="32">
        <v>7</v>
      </c>
      <c r="B1137" s="33">
        <f t="shared" ca="1" si="358"/>
        <v>1413.8919076794211</v>
      </c>
      <c r="C1137">
        <f t="shared" si="359"/>
        <v>1382</v>
      </c>
      <c r="D1137">
        <f t="shared" ca="1" si="363"/>
        <v>6.9946612421180738</v>
      </c>
      <c r="E1137">
        <f t="shared" ca="1" si="360"/>
        <v>7.0006470162123069</v>
      </c>
      <c r="F1137">
        <f t="shared" ca="1" si="361"/>
        <v>1413</v>
      </c>
      <c r="G1137">
        <f t="shared" ca="1" si="362"/>
        <v>1414</v>
      </c>
      <c r="M1137" s="280">
        <v>1167</v>
      </c>
      <c r="N1137" s="280">
        <f t="shared" si="364"/>
        <v>5.554023706913763</v>
      </c>
      <c r="AK1137">
        <f t="shared" si="365"/>
        <v>-9.1941659999999995E-2</v>
      </c>
      <c r="AL1137">
        <f t="shared" si="366"/>
        <v>3.1933636290000003</v>
      </c>
      <c r="AM1137">
        <f t="shared" si="367"/>
        <v>5.8476939689789997</v>
      </c>
      <c r="AN1137">
        <f t="shared" si="368"/>
        <v>-6.9888461245378481</v>
      </c>
      <c r="AO1137">
        <f t="shared" si="369"/>
        <v>6.2321137030400955</v>
      </c>
      <c r="AP1137">
        <f t="shared" si="370"/>
        <v>-4.118994791464897</v>
      </c>
      <c r="AQ1137">
        <f t="shared" si="371"/>
        <v>2.0166831438562305</v>
      </c>
      <c r="AR1137">
        <f t="shared" si="372"/>
        <v>-0.620783744404385</v>
      </c>
      <c r="AS1137">
        <f t="shared" si="373"/>
        <v>8.4735582445567129E-2</v>
      </c>
      <c r="BJ1137">
        <f t="shared" si="374"/>
        <v>1.2716149999999999</v>
      </c>
      <c r="BK1137">
        <f t="shared" si="375"/>
        <v>2.012182245</v>
      </c>
      <c r="BL1137">
        <f t="shared" si="376"/>
        <v>2.7959363267759993</v>
      </c>
      <c r="BM1137">
        <f t="shared" si="377"/>
        <v>-0.4495146773032494</v>
      </c>
      <c r="BN1137">
        <f t="shared" si="378"/>
        <v>2.2966876335412797E-3</v>
      </c>
    </row>
    <row r="1138" spans="1:66" ht="15">
      <c r="A1138" s="32">
        <v>7</v>
      </c>
      <c r="B1138" s="33">
        <f t="shared" ca="1" si="358"/>
        <v>1413.8919076794211</v>
      </c>
      <c r="C1138">
        <f t="shared" si="359"/>
        <v>1382</v>
      </c>
      <c r="D1138">
        <f t="shared" ca="1" si="363"/>
        <v>6.9946612421180738</v>
      </c>
      <c r="E1138">
        <f t="shared" ca="1" si="360"/>
        <v>7.0006470162123069</v>
      </c>
      <c r="F1138">
        <f t="shared" ca="1" si="361"/>
        <v>1413</v>
      </c>
      <c r="G1138">
        <f t="shared" ca="1" si="362"/>
        <v>1414</v>
      </c>
      <c r="M1138" s="280">
        <v>1168</v>
      </c>
      <c r="N1138" s="280">
        <f t="shared" si="364"/>
        <v>5.5597552971377828</v>
      </c>
      <c r="AK1138">
        <f t="shared" si="365"/>
        <v>-9.1941659999999995E-2</v>
      </c>
      <c r="AL1138">
        <f t="shared" si="366"/>
        <v>3.1961000160000004</v>
      </c>
      <c r="AM1138">
        <f t="shared" si="367"/>
        <v>5.8577200176639996</v>
      </c>
      <c r="AN1138">
        <f t="shared" si="368"/>
        <v>-7.0068277095342086</v>
      </c>
      <c r="AO1138">
        <f t="shared" si="369"/>
        <v>6.2535023190093328</v>
      </c>
      <c r="AP1138">
        <f t="shared" si="370"/>
        <v>-4.1366728547041349</v>
      </c>
      <c r="AQ1138">
        <f t="shared" si="371"/>
        <v>2.0270739320955764</v>
      </c>
      <c r="AR1138">
        <f t="shared" si="372"/>
        <v>-0.62451696899231168</v>
      </c>
      <c r="AS1138">
        <f t="shared" si="373"/>
        <v>8.5318205599528157E-2</v>
      </c>
      <c r="BJ1138">
        <f t="shared" si="374"/>
        <v>1.2716149999999999</v>
      </c>
      <c r="BK1138">
        <f t="shared" si="375"/>
        <v>2.0139064800000002</v>
      </c>
      <c r="BL1138">
        <f t="shared" si="376"/>
        <v>2.8007300444159995</v>
      </c>
      <c r="BM1138">
        <f t="shared" si="377"/>
        <v>-0.45067123251036162</v>
      </c>
      <c r="BN1138">
        <f t="shared" si="378"/>
        <v>2.3045698661409751E-3</v>
      </c>
    </row>
    <row r="1139" spans="1:66" ht="15">
      <c r="A1139" s="32">
        <v>7</v>
      </c>
      <c r="B1139" s="33">
        <f t="shared" ref="B1139:B1202" ca="1" si="379">(A1139-D1139)/(E1139-D1139)*(G1139-F1139)+F1139</f>
        <v>1413.8919076794211</v>
      </c>
      <c r="C1139">
        <f t="shared" ref="C1139:C1202" si="380">MAX(COUNTIF($N$2:$N$25400,"&lt;"&amp;A1139),1)</f>
        <v>1382</v>
      </c>
      <c r="D1139">
        <f t="shared" ca="1" si="363"/>
        <v>6.9946612421180738</v>
      </c>
      <c r="E1139">
        <f t="shared" ref="E1139:E1202" ca="1" si="381">INDIRECT(ADDRESS(C1139+2,14))</f>
        <v>7.0006470162123069</v>
      </c>
      <c r="F1139">
        <f t="shared" ref="F1139:F1202" ca="1" si="382">INDIRECT(ADDRESS(C1139+1,13))</f>
        <v>1413</v>
      </c>
      <c r="G1139">
        <f t="shared" ref="G1139:G1202" ca="1" si="383">INDIRECT(ADDRESS(C1139+2,13))</f>
        <v>1414</v>
      </c>
      <c r="M1139" s="280">
        <v>1169</v>
      </c>
      <c r="N1139" s="280">
        <f t="shared" si="364"/>
        <v>5.5654878720750327</v>
      </c>
      <c r="AK1139">
        <f t="shared" si="365"/>
        <v>-9.1941659999999995E-2</v>
      </c>
      <c r="AL1139">
        <f t="shared" si="366"/>
        <v>3.1988364030000005</v>
      </c>
      <c r="AM1139">
        <f t="shared" si="367"/>
        <v>5.8677546539709997</v>
      </c>
      <c r="AN1139">
        <f t="shared" si="368"/>
        <v>-7.0248401112925221</v>
      </c>
      <c r="AO1139">
        <f t="shared" si="369"/>
        <v>6.2749459421012981</v>
      </c>
      <c r="AP1139">
        <f t="shared" si="370"/>
        <v>-4.154411563033487</v>
      </c>
      <c r="AQ1139">
        <f t="shared" si="371"/>
        <v>2.03750929678464</v>
      </c>
      <c r="AR1139">
        <f t="shared" si="372"/>
        <v>-0.62826942044088763</v>
      </c>
      <c r="AS1139">
        <f t="shared" si="373"/>
        <v>8.5904330984991575E-2</v>
      </c>
      <c r="BJ1139">
        <f t="shared" si="374"/>
        <v>1.2716149999999999</v>
      </c>
      <c r="BK1139">
        <f t="shared" si="375"/>
        <v>2.0156307149999999</v>
      </c>
      <c r="BL1139">
        <f t="shared" si="376"/>
        <v>2.8055278680239994</v>
      </c>
      <c r="BM1139">
        <f t="shared" si="377"/>
        <v>-0.45182976981674422</v>
      </c>
      <c r="BN1139">
        <f t="shared" si="378"/>
        <v>2.3124723702223132E-3</v>
      </c>
    </row>
    <row r="1140" spans="1:66" ht="15">
      <c r="A1140" s="32">
        <v>7</v>
      </c>
      <c r="B1140" s="33">
        <f t="shared" ca="1" si="379"/>
        <v>1413.8919076794211</v>
      </c>
      <c r="C1140">
        <f t="shared" si="380"/>
        <v>1382</v>
      </c>
      <c r="D1140">
        <f t="shared" ca="1" si="363"/>
        <v>6.9946612421180738</v>
      </c>
      <c r="E1140">
        <f t="shared" ca="1" si="381"/>
        <v>7.0006470162123069</v>
      </c>
      <c r="F1140">
        <f t="shared" ca="1" si="382"/>
        <v>1413</v>
      </c>
      <c r="G1140">
        <f t="shared" ca="1" si="383"/>
        <v>1414</v>
      </c>
      <c r="M1140" s="280">
        <v>1170</v>
      </c>
      <c r="N1140" s="280">
        <f t="shared" si="364"/>
        <v>5.571221432108886</v>
      </c>
      <c r="AK1140">
        <f t="shared" si="365"/>
        <v>-9.1941659999999995E-2</v>
      </c>
      <c r="AL1140">
        <f t="shared" si="366"/>
        <v>3.2015727900000002</v>
      </c>
      <c r="AM1140">
        <f t="shared" si="367"/>
        <v>5.8777978778999991</v>
      </c>
      <c r="AN1140">
        <f t="shared" si="368"/>
        <v>-7.0428833561970006</v>
      </c>
      <c r="AO1140">
        <f t="shared" si="369"/>
        <v>6.2964446665465799</v>
      </c>
      <c r="AP1140">
        <f t="shared" si="370"/>
        <v>-4.1722110723528152</v>
      </c>
      <c r="AQ1140">
        <f t="shared" si="371"/>
        <v>2.0479893907786035</v>
      </c>
      <c r="AR1140">
        <f t="shared" si="372"/>
        <v>-0.63204118119789587</v>
      </c>
      <c r="AS1140">
        <f t="shared" si="373"/>
        <v>8.6493976631413574E-2</v>
      </c>
      <c r="BJ1140">
        <f t="shared" si="374"/>
        <v>1.2716149999999999</v>
      </c>
      <c r="BK1140">
        <f t="shared" si="375"/>
        <v>2.0173549500000001</v>
      </c>
      <c r="BL1140">
        <f t="shared" si="376"/>
        <v>2.8103297975999997</v>
      </c>
      <c r="BM1140">
        <f t="shared" si="377"/>
        <v>-0.45299029091940002</v>
      </c>
      <c r="BN1140">
        <f t="shared" si="378"/>
        <v>2.3203951805115903E-3</v>
      </c>
    </row>
    <row r="1141" spans="1:66" ht="15">
      <c r="A1141" s="32">
        <v>7</v>
      </c>
      <c r="B1141" s="33">
        <f t="shared" ca="1" si="379"/>
        <v>1413.8919076794211</v>
      </c>
      <c r="C1141">
        <f t="shared" si="380"/>
        <v>1382</v>
      </c>
      <c r="D1141">
        <f t="shared" ca="1" si="363"/>
        <v>6.9946612421180738</v>
      </c>
      <c r="E1141">
        <f t="shared" ca="1" si="381"/>
        <v>7.0006470162123069</v>
      </c>
      <c r="F1141">
        <f t="shared" ca="1" si="382"/>
        <v>1413</v>
      </c>
      <c r="G1141">
        <f t="shared" ca="1" si="383"/>
        <v>1414</v>
      </c>
      <c r="M1141" s="280">
        <v>1171</v>
      </c>
      <c r="N1141" s="280">
        <f t="shared" si="364"/>
        <v>5.5769559776238546</v>
      </c>
      <c r="AK1141">
        <f t="shared" si="365"/>
        <v>-9.1941659999999995E-2</v>
      </c>
      <c r="AL1141">
        <f t="shared" si="366"/>
        <v>3.2043091770000003</v>
      </c>
      <c r="AM1141">
        <f t="shared" si="367"/>
        <v>5.8878496894509995</v>
      </c>
      <c r="AN1141">
        <f t="shared" si="368"/>
        <v>-7.0609574706318599</v>
      </c>
      <c r="AO1141">
        <f t="shared" si="369"/>
        <v>6.3179985866564072</v>
      </c>
      <c r="AP1141">
        <f t="shared" si="370"/>
        <v>-4.1900715388289296</v>
      </c>
      <c r="AQ1141">
        <f t="shared" si="371"/>
        <v>2.0585143673254236</v>
      </c>
      <c r="AR1141">
        <f t="shared" si="372"/>
        <v>-0.63583233399371664</v>
      </c>
      <c r="AS1141">
        <f t="shared" si="373"/>
        <v>8.7087160645530265E-2</v>
      </c>
      <c r="BJ1141">
        <f t="shared" si="374"/>
        <v>1.2716149999999999</v>
      </c>
      <c r="BK1141">
        <f t="shared" si="375"/>
        <v>2.0190791849999998</v>
      </c>
      <c r="BL1141">
        <f t="shared" si="376"/>
        <v>2.8151358331439993</v>
      </c>
      <c r="BM1141">
        <f t="shared" si="377"/>
        <v>-0.45415279751533183</v>
      </c>
      <c r="BN1141">
        <f t="shared" si="378"/>
        <v>2.3283383317648206E-3</v>
      </c>
    </row>
    <row r="1142" spans="1:66" ht="15">
      <c r="A1142" s="32">
        <v>7</v>
      </c>
      <c r="B1142" s="33">
        <f t="shared" ca="1" si="379"/>
        <v>1413.8919076794211</v>
      </c>
      <c r="C1142">
        <f t="shared" si="380"/>
        <v>1382</v>
      </c>
      <c r="D1142">
        <f t="shared" ca="1" si="363"/>
        <v>6.9946612421180738</v>
      </c>
      <c r="E1142">
        <f t="shared" ca="1" si="381"/>
        <v>7.0006470162123069</v>
      </c>
      <c r="F1142">
        <f t="shared" ca="1" si="382"/>
        <v>1413</v>
      </c>
      <c r="G1142">
        <f t="shared" ca="1" si="383"/>
        <v>1414</v>
      </c>
      <c r="M1142" s="280">
        <v>1172</v>
      </c>
      <c r="N1142" s="280">
        <f t="shared" si="364"/>
        <v>5.5826915090055937</v>
      </c>
      <c r="AK1142">
        <f t="shared" si="365"/>
        <v>-9.1941659999999995E-2</v>
      </c>
      <c r="AL1142">
        <f t="shared" si="366"/>
        <v>3.2070455640000004</v>
      </c>
      <c r="AM1142">
        <f t="shared" si="367"/>
        <v>5.8979100886239992</v>
      </c>
      <c r="AN1142">
        <f t="shared" si="368"/>
        <v>-7.079062480981313</v>
      </c>
      <c r="AO1142">
        <f t="shared" si="369"/>
        <v>6.339607796822655</v>
      </c>
      <c r="AP1142">
        <f t="shared" si="370"/>
        <v>-4.2079931188958231</v>
      </c>
      <c r="AQ1142">
        <f t="shared" si="371"/>
        <v>2.0690843800665055</v>
      </c>
      <c r="AR1142">
        <f t="shared" si="372"/>
        <v>-0.63964296184205272</v>
      </c>
      <c r="AS1142">
        <f t="shared" si="373"/>
        <v>8.7683901211622506E-2</v>
      </c>
      <c r="BJ1142">
        <f t="shared" si="374"/>
        <v>1.2716149999999999</v>
      </c>
      <c r="BK1142">
        <f t="shared" si="375"/>
        <v>2.02080342</v>
      </c>
      <c r="BL1142">
        <f t="shared" si="376"/>
        <v>2.8199459746559996</v>
      </c>
      <c r="BM1142">
        <f t="shared" si="377"/>
        <v>-0.45531729130154242</v>
      </c>
      <c r="BN1142">
        <f t="shared" si="378"/>
        <v>2.3363018587677386E-3</v>
      </c>
    </row>
    <row r="1143" spans="1:66" ht="15">
      <c r="A1143" s="32">
        <v>7</v>
      </c>
      <c r="B1143" s="33">
        <f t="shared" ca="1" si="379"/>
        <v>1413.8919076794211</v>
      </c>
      <c r="C1143">
        <f t="shared" si="380"/>
        <v>1382</v>
      </c>
      <c r="D1143">
        <f t="shared" ca="1" si="363"/>
        <v>6.9946612421180738</v>
      </c>
      <c r="E1143">
        <f t="shared" ca="1" si="381"/>
        <v>7.0006470162123069</v>
      </c>
      <c r="F1143">
        <f t="shared" ca="1" si="382"/>
        <v>1413</v>
      </c>
      <c r="G1143">
        <f t="shared" ca="1" si="383"/>
        <v>1414</v>
      </c>
      <c r="M1143" s="280">
        <v>1173</v>
      </c>
      <c r="N1143" s="280">
        <f t="shared" si="364"/>
        <v>5.5884280266408659</v>
      </c>
      <c r="AK1143">
        <f t="shared" si="365"/>
        <v>-9.1941659999999995E-2</v>
      </c>
      <c r="AL1143">
        <f t="shared" si="366"/>
        <v>3.2097819510000005</v>
      </c>
      <c r="AM1143">
        <f t="shared" si="367"/>
        <v>5.9079790754189991</v>
      </c>
      <c r="AN1143">
        <f t="shared" si="368"/>
        <v>-7.0971984136295738</v>
      </c>
      <c r="AO1143">
        <f t="shared" si="369"/>
        <v>6.3612723915178373</v>
      </c>
      <c r="AP1143">
        <f t="shared" si="370"/>
        <v>-4.2259759692548959</v>
      </c>
      <c r="AQ1143">
        <f t="shared" si="371"/>
        <v>2.0796995830373746</v>
      </c>
      <c r="AR1143">
        <f t="shared" si="372"/>
        <v>-0.64347314804065692</v>
      </c>
      <c r="AS1143">
        <f t="shared" si="373"/>
        <v>8.8284216591781345E-2</v>
      </c>
      <c r="BJ1143">
        <f t="shared" si="374"/>
        <v>1.2716149999999999</v>
      </c>
      <c r="BK1143">
        <f t="shared" si="375"/>
        <v>2.0225276549999998</v>
      </c>
      <c r="BL1143">
        <f t="shared" si="376"/>
        <v>2.8247602221359993</v>
      </c>
      <c r="BM1143">
        <f t="shared" si="377"/>
        <v>-0.45648377397503465</v>
      </c>
      <c r="BN1143">
        <f t="shared" si="378"/>
        <v>2.3442857963357966E-3</v>
      </c>
    </row>
    <row r="1144" spans="1:66" ht="15">
      <c r="A1144" s="32">
        <v>7</v>
      </c>
      <c r="B1144" s="33">
        <f t="shared" ca="1" si="379"/>
        <v>1413.8919076794211</v>
      </c>
      <c r="C1144">
        <f t="shared" si="380"/>
        <v>1382</v>
      </c>
      <c r="D1144">
        <f t="shared" ca="1" si="363"/>
        <v>6.9946612421180738</v>
      </c>
      <c r="E1144">
        <f t="shared" ca="1" si="381"/>
        <v>7.0006470162123069</v>
      </c>
      <c r="F1144">
        <f t="shared" ca="1" si="382"/>
        <v>1413</v>
      </c>
      <c r="G1144">
        <f t="shared" ca="1" si="383"/>
        <v>1414</v>
      </c>
      <c r="M1144" s="280">
        <v>1174</v>
      </c>
      <c r="N1144" s="280">
        <f t="shared" si="364"/>
        <v>5.5941655309175351</v>
      </c>
      <c r="AK1144">
        <f t="shared" si="365"/>
        <v>-9.1941659999999995E-2</v>
      </c>
      <c r="AL1144">
        <f t="shared" si="366"/>
        <v>3.2125183380000002</v>
      </c>
      <c r="AM1144">
        <f t="shared" si="367"/>
        <v>5.9180566498359992</v>
      </c>
      <c r="AN1144">
        <f t="shared" si="368"/>
        <v>-7.1153652949608572</v>
      </c>
      <c r="AO1144">
        <f t="shared" si="369"/>
        <v>6.3829924652951133</v>
      </c>
      <c r="AP1144">
        <f t="shared" si="370"/>
        <v>-4.2440202468751851</v>
      </c>
      <c r="AQ1144">
        <f t="shared" si="371"/>
        <v>2.0903601306683508</v>
      </c>
      <c r="AR1144">
        <f t="shared" si="372"/>
        <v>-0.64732297617206003</v>
      </c>
      <c r="AS1144">
        <f t="shared" si="373"/>
        <v>8.8888125126174194E-2</v>
      </c>
      <c r="BJ1144">
        <f t="shared" si="374"/>
        <v>1.2716149999999999</v>
      </c>
      <c r="BK1144">
        <f t="shared" si="375"/>
        <v>2.0242518899999999</v>
      </c>
      <c r="BL1144">
        <f t="shared" si="376"/>
        <v>2.8295785755839997</v>
      </c>
      <c r="BM1144">
        <f t="shared" si="377"/>
        <v>-0.45765224723281123</v>
      </c>
      <c r="BN1144">
        <f t="shared" si="378"/>
        <v>2.352290179314165E-3</v>
      </c>
    </row>
    <row r="1145" spans="1:66" ht="15">
      <c r="A1145" s="32">
        <v>7</v>
      </c>
      <c r="B1145" s="33">
        <f t="shared" ca="1" si="379"/>
        <v>1413.8919076794211</v>
      </c>
      <c r="C1145">
        <f t="shared" si="380"/>
        <v>1382</v>
      </c>
      <c r="D1145">
        <f t="shared" ca="1" si="363"/>
        <v>6.9946612421180738</v>
      </c>
      <c r="E1145">
        <f t="shared" ca="1" si="381"/>
        <v>7.0006470162123069</v>
      </c>
      <c r="F1145">
        <f t="shared" ca="1" si="382"/>
        <v>1413</v>
      </c>
      <c r="G1145">
        <f t="shared" ca="1" si="383"/>
        <v>1414</v>
      </c>
      <c r="M1145" s="280">
        <v>1175</v>
      </c>
      <c r="N1145" s="280">
        <f t="shared" si="364"/>
        <v>5.59990402222454</v>
      </c>
      <c r="AK1145">
        <f t="shared" si="365"/>
        <v>-9.1941659999999995E-2</v>
      </c>
      <c r="AL1145">
        <f t="shared" si="366"/>
        <v>3.2152547250000003</v>
      </c>
      <c r="AM1145">
        <f t="shared" si="367"/>
        <v>5.9281428118749995</v>
      </c>
      <c r="AN1145">
        <f t="shared" si="368"/>
        <v>-7.1335631513593762</v>
      </c>
      <c r="AO1145">
        <f t="shared" si="369"/>
        <v>6.4047681127882807</v>
      </c>
      <c r="AP1145">
        <f t="shared" si="370"/>
        <v>-4.262126108993594</v>
      </c>
      <c r="AQ1145">
        <f t="shared" si="371"/>
        <v>2.1010661777852202</v>
      </c>
      <c r="AR1145">
        <f t="shared" si="372"/>
        <v>-0.65119253010430089</v>
      </c>
      <c r="AS1145">
        <f t="shared" si="373"/>
        <v>8.9495645233311522E-2</v>
      </c>
      <c r="BJ1145">
        <f t="shared" si="374"/>
        <v>1.2716149999999999</v>
      </c>
      <c r="BK1145">
        <f t="shared" si="375"/>
        <v>2.0259761250000001</v>
      </c>
      <c r="BL1145">
        <f t="shared" si="376"/>
        <v>2.8344010349999995</v>
      </c>
      <c r="BM1145">
        <f t="shared" si="377"/>
        <v>-0.45882271277187503</v>
      </c>
      <c r="BN1145">
        <f t="shared" si="378"/>
        <v>2.3603150425777343E-3</v>
      </c>
    </row>
    <row r="1146" spans="1:66" ht="15">
      <c r="A1146" s="32">
        <v>7</v>
      </c>
      <c r="B1146" s="33">
        <f t="shared" ca="1" si="379"/>
        <v>1413.8919076794211</v>
      </c>
      <c r="C1146">
        <f t="shared" si="380"/>
        <v>1382</v>
      </c>
      <c r="D1146">
        <f t="shared" ca="1" si="363"/>
        <v>6.9946612421180738</v>
      </c>
      <c r="E1146">
        <f t="shared" ca="1" si="381"/>
        <v>7.0006470162123069</v>
      </c>
      <c r="F1146">
        <f t="shared" ca="1" si="382"/>
        <v>1413</v>
      </c>
      <c r="G1146">
        <f t="shared" ca="1" si="383"/>
        <v>1414</v>
      </c>
      <c r="M1146" s="280">
        <v>1176</v>
      </c>
      <c r="N1146" s="280">
        <f t="shared" si="364"/>
        <v>5.6056435009518903</v>
      </c>
      <c r="AK1146">
        <f t="shared" si="365"/>
        <v>-9.1941659999999995E-2</v>
      </c>
      <c r="AL1146">
        <f t="shared" si="366"/>
        <v>3.2179911120000004</v>
      </c>
      <c r="AM1146">
        <f t="shared" si="367"/>
        <v>5.938237561535999</v>
      </c>
      <c r="AN1146">
        <f t="shared" si="368"/>
        <v>-7.1517920092093448</v>
      </c>
      <c r="AO1146">
        <f t="shared" si="369"/>
        <v>6.4265994287117838</v>
      </c>
      <c r="AP1146">
        <f t="shared" si="370"/>
        <v>-4.2802937131151184</v>
      </c>
      <c r="AQ1146">
        <f t="shared" si="371"/>
        <v>2.1118178796099132</v>
      </c>
      <c r="AR1146">
        <f t="shared" si="372"/>
        <v>-0.65508189399165706</v>
      </c>
      <c r="AS1146">
        <f t="shared" si="373"/>
        <v>9.0106795410314466E-2</v>
      </c>
      <c r="BJ1146">
        <f t="shared" si="374"/>
        <v>1.2716149999999999</v>
      </c>
      <c r="BK1146">
        <f t="shared" si="375"/>
        <v>2.0277003599999999</v>
      </c>
      <c r="BL1146">
        <f t="shared" si="376"/>
        <v>2.8392276003839996</v>
      </c>
      <c r="BM1146">
        <f t="shared" si="377"/>
        <v>-0.45999517228922882</v>
      </c>
      <c r="BN1146">
        <f t="shared" si="378"/>
        <v>2.3683604210311127E-3</v>
      </c>
    </row>
    <row r="1147" spans="1:66" ht="15">
      <c r="A1147" s="32">
        <v>7</v>
      </c>
      <c r="B1147" s="33">
        <f t="shared" ca="1" si="379"/>
        <v>1413.8919076794211</v>
      </c>
      <c r="C1147">
        <f t="shared" si="380"/>
        <v>1382</v>
      </c>
      <c r="D1147">
        <f t="shared" ca="1" si="363"/>
        <v>6.9946612421180738</v>
      </c>
      <c r="E1147">
        <f t="shared" ca="1" si="381"/>
        <v>7.0006470162123069</v>
      </c>
      <c r="F1147">
        <f t="shared" ca="1" si="382"/>
        <v>1413</v>
      </c>
      <c r="G1147">
        <f t="shared" ca="1" si="383"/>
        <v>1414</v>
      </c>
      <c r="M1147" s="280">
        <v>1177</v>
      </c>
      <c r="N1147" s="280">
        <f t="shared" si="364"/>
        <v>5.6113839674906361</v>
      </c>
      <c r="AK1147">
        <f t="shared" si="365"/>
        <v>-9.1941659999999995E-2</v>
      </c>
      <c r="AL1147">
        <f t="shared" si="366"/>
        <v>3.2207274990000005</v>
      </c>
      <c r="AM1147">
        <f t="shared" si="367"/>
        <v>5.9483408988189996</v>
      </c>
      <c r="AN1147">
        <f t="shared" si="368"/>
        <v>-7.1700518948949776</v>
      </c>
      <c r="AO1147">
        <f t="shared" si="369"/>
        <v>6.4484865078607072</v>
      </c>
      <c r="AP1147">
        <f t="shared" si="370"/>
        <v>-4.2985232170130754</v>
      </c>
      <c r="AQ1147">
        <f t="shared" si="371"/>
        <v>2.1226153917611761</v>
      </c>
      <c r="AR1147">
        <f t="shared" si="372"/>
        <v>-0.65899115227537652</v>
      </c>
      <c r="AS1147">
        <f t="shared" si="373"/>
        <v>9.0721594233182989E-2</v>
      </c>
      <c r="BJ1147">
        <f t="shared" si="374"/>
        <v>1.2716149999999999</v>
      </c>
      <c r="BK1147">
        <f t="shared" si="375"/>
        <v>2.0294245950000001</v>
      </c>
      <c r="BL1147">
        <f t="shared" si="376"/>
        <v>2.8440582717359995</v>
      </c>
      <c r="BM1147">
        <f t="shared" si="377"/>
        <v>-0.4611696274818754</v>
      </c>
      <c r="BN1147">
        <f t="shared" si="378"/>
        <v>2.3764263496086273E-3</v>
      </c>
    </row>
    <row r="1148" spans="1:66" ht="15">
      <c r="A1148" s="32">
        <v>7</v>
      </c>
      <c r="B1148" s="33">
        <f t="shared" ca="1" si="379"/>
        <v>1413.8919076794211</v>
      </c>
      <c r="C1148">
        <f t="shared" si="380"/>
        <v>1382</v>
      </c>
      <c r="D1148">
        <f t="shared" ca="1" si="363"/>
        <v>6.9946612421180738</v>
      </c>
      <c r="E1148">
        <f t="shared" ca="1" si="381"/>
        <v>7.0006470162123069</v>
      </c>
      <c r="F1148">
        <f t="shared" ca="1" si="382"/>
        <v>1413</v>
      </c>
      <c r="G1148">
        <f t="shared" ca="1" si="383"/>
        <v>1414</v>
      </c>
      <c r="M1148" s="280">
        <v>1178</v>
      </c>
      <c r="N1148" s="280">
        <f t="shared" si="364"/>
        <v>5.6171254222328582</v>
      </c>
      <c r="AK1148">
        <f t="shared" si="365"/>
        <v>-9.1941659999999995E-2</v>
      </c>
      <c r="AL1148">
        <f t="shared" si="366"/>
        <v>3.2234638860000002</v>
      </c>
      <c r="AM1148">
        <f t="shared" si="367"/>
        <v>5.9584528237239995</v>
      </c>
      <c r="AN1148">
        <f t="shared" si="368"/>
        <v>-7.1883428348004887</v>
      </c>
      <c r="AO1148">
        <f t="shared" si="369"/>
        <v>6.4704294451107778</v>
      </c>
      <c r="AP1148">
        <f t="shared" si="370"/>
        <v>-4.3168147787293334</v>
      </c>
      <c r="AQ1148">
        <f t="shared" si="371"/>
        <v>2.1334588702552488</v>
      </c>
      <c r="AR1148">
        <f t="shared" si="372"/>
        <v>-0.66292038968441136</v>
      </c>
      <c r="AS1148">
        <f t="shared" si="373"/>
        <v>9.1340060357064698E-2</v>
      </c>
      <c r="BJ1148">
        <f t="shared" si="374"/>
        <v>1.2716149999999999</v>
      </c>
      <c r="BK1148">
        <f t="shared" si="375"/>
        <v>2.0311488299999998</v>
      </c>
      <c r="BL1148">
        <f t="shared" si="376"/>
        <v>2.8488930490559996</v>
      </c>
      <c r="BM1148">
        <f t="shared" si="377"/>
        <v>-0.46234608004681765</v>
      </c>
      <c r="BN1148">
        <f t="shared" si="378"/>
        <v>2.3845128632743241E-3</v>
      </c>
    </row>
    <row r="1149" spans="1:66" ht="15">
      <c r="A1149" s="32">
        <v>7</v>
      </c>
      <c r="B1149" s="33">
        <f t="shared" ca="1" si="379"/>
        <v>1413.8919076794211</v>
      </c>
      <c r="C1149">
        <f t="shared" si="380"/>
        <v>1382</v>
      </c>
      <c r="D1149">
        <f t="shared" ca="1" si="363"/>
        <v>6.9946612421180738</v>
      </c>
      <c r="E1149">
        <f t="shared" ca="1" si="381"/>
        <v>7.0006470162123069</v>
      </c>
      <c r="F1149">
        <f t="shared" ca="1" si="382"/>
        <v>1413</v>
      </c>
      <c r="G1149">
        <f t="shared" ca="1" si="383"/>
        <v>1414</v>
      </c>
      <c r="M1149" s="280">
        <v>1179</v>
      </c>
      <c r="N1149" s="280">
        <f t="shared" si="364"/>
        <v>5.6228678655716475</v>
      </c>
      <c r="AK1149">
        <f t="shared" si="365"/>
        <v>-9.1941659999999995E-2</v>
      </c>
      <c r="AL1149">
        <f t="shared" si="366"/>
        <v>3.2262002730000003</v>
      </c>
      <c r="AM1149">
        <f t="shared" si="367"/>
        <v>5.9685733362509996</v>
      </c>
      <c r="AN1149">
        <f t="shared" si="368"/>
        <v>-7.206664855310092</v>
      </c>
      <c r="AO1149">
        <f t="shared" si="369"/>
        <v>6.4924283354183645</v>
      </c>
      <c r="AP1149">
        <f t="shared" si="370"/>
        <v>-4.3351685565745388</v>
      </c>
      <c r="AQ1149">
        <f t="shared" si="371"/>
        <v>2.1443484715065422</v>
      </c>
      <c r="AR1149">
        <f t="shared" si="372"/>
        <v>-0.66686969123615225</v>
      </c>
      <c r="AS1149">
        <f t="shared" si="373"/>
        <v>9.1962212516524436E-2</v>
      </c>
      <c r="BJ1149">
        <f t="shared" si="374"/>
        <v>1.2716149999999999</v>
      </c>
      <c r="BK1149">
        <f t="shared" si="375"/>
        <v>2.032873065</v>
      </c>
      <c r="BL1149">
        <f t="shared" si="376"/>
        <v>2.8537319323439996</v>
      </c>
      <c r="BM1149">
        <f t="shared" si="377"/>
        <v>-0.46352453168105823</v>
      </c>
      <c r="BN1149">
        <f t="shared" si="378"/>
        <v>2.3926199970219671E-3</v>
      </c>
    </row>
    <row r="1150" spans="1:66" ht="15">
      <c r="A1150" s="32">
        <v>7</v>
      </c>
      <c r="B1150" s="33">
        <f t="shared" ca="1" si="379"/>
        <v>1413.8919076794211</v>
      </c>
      <c r="C1150">
        <f t="shared" si="380"/>
        <v>1382</v>
      </c>
      <c r="D1150">
        <f t="shared" ca="1" si="363"/>
        <v>6.9946612421180738</v>
      </c>
      <c r="E1150">
        <f t="shared" ca="1" si="381"/>
        <v>7.0006470162123069</v>
      </c>
      <c r="F1150">
        <f t="shared" ca="1" si="382"/>
        <v>1413</v>
      </c>
      <c r="G1150">
        <f t="shared" ca="1" si="383"/>
        <v>1414</v>
      </c>
      <c r="M1150" s="280">
        <v>1180</v>
      </c>
      <c r="N1150" s="280">
        <f t="shared" si="364"/>
        <v>5.6286112979010934</v>
      </c>
      <c r="AK1150">
        <f t="shared" si="365"/>
        <v>-9.1941659999999995E-2</v>
      </c>
      <c r="AL1150">
        <f t="shared" si="366"/>
        <v>3.2289366600000005</v>
      </c>
      <c r="AM1150">
        <f t="shared" si="367"/>
        <v>5.978702436399999</v>
      </c>
      <c r="AN1150">
        <f t="shared" si="368"/>
        <v>-7.2250179828080006</v>
      </c>
      <c r="AO1150">
        <f t="shared" si="369"/>
        <v>6.5144832738204794</v>
      </c>
      <c r="AP1150">
        <f t="shared" si="370"/>
        <v>-4.3535847091283459</v>
      </c>
      <c r="AQ1150">
        <f t="shared" si="371"/>
        <v>2.1552843523283118</v>
      </c>
      <c r="AR1150">
        <f t="shared" si="372"/>
        <v>-0.67083914223716445</v>
      </c>
      <c r="AS1150">
        <f t="shared" si="373"/>
        <v>9.258806952581454E-2</v>
      </c>
      <c r="BJ1150">
        <f t="shared" si="374"/>
        <v>1.2716149999999999</v>
      </c>
      <c r="BK1150">
        <f t="shared" si="375"/>
        <v>2.0345973000000002</v>
      </c>
      <c r="BL1150">
        <f t="shared" si="376"/>
        <v>2.8585749215999994</v>
      </c>
      <c r="BM1150">
        <f t="shared" si="377"/>
        <v>-0.46470498408160005</v>
      </c>
      <c r="BN1150">
        <f t="shared" si="378"/>
        <v>2.4007477858750399E-3</v>
      </c>
    </row>
    <row r="1151" spans="1:66" ht="15">
      <c r="A1151" s="32">
        <v>7</v>
      </c>
      <c r="B1151" s="33">
        <f t="shared" ca="1" si="379"/>
        <v>1413.8919076794211</v>
      </c>
      <c r="C1151">
        <f t="shared" si="380"/>
        <v>1382</v>
      </c>
      <c r="D1151">
        <f t="shared" ca="1" si="363"/>
        <v>6.9946612421180738</v>
      </c>
      <c r="E1151">
        <f t="shared" ca="1" si="381"/>
        <v>7.0006470162123069</v>
      </c>
      <c r="F1151">
        <f t="shared" ca="1" si="382"/>
        <v>1413</v>
      </c>
      <c r="G1151">
        <f t="shared" ca="1" si="383"/>
        <v>1414</v>
      </c>
      <c r="M1151" s="280">
        <v>1181</v>
      </c>
      <c r="N1151" s="280">
        <f t="shared" si="364"/>
        <v>5.6343557196162637</v>
      </c>
      <c r="AK1151">
        <f t="shared" si="365"/>
        <v>-9.1941659999999995E-2</v>
      </c>
      <c r="AL1151">
        <f t="shared" si="366"/>
        <v>3.2316730470000001</v>
      </c>
      <c r="AM1151">
        <f t="shared" si="367"/>
        <v>5.9888401241709994</v>
      </c>
      <c r="AN1151">
        <f t="shared" si="368"/>
        <v>-7.24340224367843</v>
      </c>
      <c r="AO1151">
        <f t="shared" si="369"/>
        <v>6.5365943554347776</v>
      </c>
      <c r="AP1151">
        <f t="shared" si="370"/>
        <v>-4.3720633952396435</v>
      </c>
      <c r="AQ1151">
        <f t="shared" si="371"/>
        <v>2.1662666699333384</v>
      </c>
      <c r="AR1151">
        <f t="shared" si="372"/>
        <v>-0.6748288282839241</v>
      </c>
      <c r="AS1151">
        <f t="shared" si="373"/>
        <v>9.3217650279145706E-2</v>
      </c>
      <c r="BJ1151">
        <f t="shared" si="374"/>
        <v>1.2716149999999999</v>
      </c>
      <c r="BK1151">
        <f t="shared" si="375"/>
        <v>2.0363215349999999</v>
      </c>
      <c r="BL1151">
        <f t="shared" si="376"/>
        <v>2.8634220168239994</v>
      </c>
      <c r="BM1151">
        <f t="shared" si="377"/>
        <v>-0.46588743894544582</v>
      </c>
      <c r="BN1151">
        <f t="shared" si="378"/>
        <v>2.4088962648867447E-3</v>
      </c>
    </row>
    <row r="1152" spans="1:66" ht="15">
      <c r="A1152" s="32">
        <v>7</v>
      </c>
      <c r="B1152" s="33">
        <f t="shared" ca="1" si="379"/>
        <v>1413.8919076794211</v>
      </c>
      <c r="C1152">
        <f t="shared" si="380"/>
        <v>1382</v>
      </c>
      <c r="D1152">
        <f t="shared" ca="1" si="363"/>
        <v>6.9946612421180738</v>
      </c>
      <c r="E1152">
        <f t="shared" ca="1" si="381"/>
        <v>7.0006470162123069</v>
      </c>
      <c r="F1152">
        <f t="shared" ca="1" si="382"/>
        <v>1413</v>
      </c>
      <c r="G1152">
        <f t="shared" ca="1" si="383"/>
        <v>1414</v>
      </c>
      <c r="M1152" s="280">
        <v>1182</v>
      </c>
      <c r="N1152" s="280">
        <f t="shared" si="364"/>
        <v>5.640101131113183</v>
      </c>
      <c r="AK1152">
        <f t="shared" si="365"/>
        <v>-9.1941659999999995E-2</v>
      </c>
      <c r="AL1152">
        <f t="shared" si="366"/>
        <v>3.2344094340000002</v>
      </c>
      <c r="AM1152">
        <f t="shared" si="367"/>
        <v>5.9989863995639992</v>
      </c>
      <c r="AN1152">
        <f t="shared" si="368"/>
        <v>-7.2618176643055934</v>
      </c>
      <c r="AO1152">
        <f t="shared" si="369"/>
        <v>6.5587616754595546</v>
      </c>
      <c r="AP1152">
        <f t="shared" si="370"/>
        <v>-4.3906047740267828</v>
      </c>
      <c r="AQ1152">
        <f t="shared" si="371"/>
        <v>2.1772955819346036</v>
      </c>
      <c r="AR1152">
        <f t="shared" si="372"/>
        <v>-0.6788388352635577</v>
      </c>
      <c r="AS1152">
        <f t="shared" si="373"/>
        <v>9.3850973750958688E-2</v>
      </c>
      <c r="BJ1152">
        <f t="shared" si="374"/>
        <v>1.2716149999999999</v>
      </c>
      <c r="BK1152">
        <f t="shared" si="375"/>
        <v>2.0380457700000001</v>
      </c>
      <c r="BL1152">
        <f t="shared" si="376"/>
        <v>2.8682732180159993</v>
      </c>
      <c r="BM1152">
        <f t="shared" si="377"/>
        <v>-0.46707189796959842</v>
      </c>
      <c r="BN1152">
        <f t="shared" si="378"/>
        <v>2.4170654691400019E-3</v>
      </c>
    </row>
    <row r="1153" spans="1:66" ht="15">
      <c r="A1153" s="32">
        <v>7</v>
      </c>
      <c r="B1153" s="33">
        <f t="shared" ca="1" si="379"/>
        <v>1413.8919076794211</v>
      </c>
      <c r="C1153">
        <f t="shared" si="380"/>
        <v>1382</v>
      </c>
      <c r="D1153">
        <f t="shared" ca="1" si="363"/>
        <v>6.9946612421180738</v>
      </c>
      <c r="E1153">
        <f t="shared" ca="1" si="381"/>
        <v>7.0006470162123069</v>
      </c>
      <c r="F1153">
        <f t="shared" ca="1" si="382"/>
        <v>1413</v>
      </c>
      <c r="G1153">
        <f t="shared" ca="1" si="383"/>
        <v>1414</v>
      </c>
      <c r="M1153" s="280">
        <v>1183</v>
      </c>
      <c r="N1153" s="280">
        <f t="shared" si="364"/>
        <v>5.6458475327888191</v>
      </c>
      <c r="AK1153">
        <f t="shared" si="365"/>
        <v>-9.1941659999999995E-2</v>
      </c>
      <c r="AL1153">
        <f t="shared" si="366"/>
        <v>3.2371458210000004</v>
      </c>
      <c r="AM1153">
        <f t="shared" si="367"/>
        <v>6.0091412625789991</v>
      </c>
      <c r="AN1153">
        <f t="shared" si="368"/>
        <v>-7.2802642710737038</v>
      </c>
      <c r="AO1153">
        <f t="shared" si="369"/>
        <v>6.5809853291737497</v>
      </c>
      <c r="AP1153">
        <f t="shared" si="370"/>
        <v>-4.4092090048778108</v>
      </c>
      <c r="AQ1153">
        <f t="shared" si="371"/>
        <v>2.1883712463459704</v>
      </c>
      <c r="AR1153">
        <f t="shared" si="372"/>
        <v>-0.68286924935458071</v>
      </c>
      <c r="AS1153">
        <f t="shared" si="373"/>
        <v>9.4488058996196556E-2</v>
      </c>
      <c r="BJ1153">
        <f t="shared" si="374"/>
        <v>1.2716149999999999</v>
      </c>
      <c r="BK1153">
        <f t="shared" si="375"/>
        <v>2.0397700049999998</v>
      </c>
      <c r="BL1153">
        <f t="shared" si="376"/>
        <v>2.8731285251759995</v>
      </c>
      <c r="BM1153">
        <f t="shared" si="377"/>
        <v>-0.46825836285106065</v>
      </c>
      <c r="BN1153">
        <f t="shared" si="378"/>
        <v>2.425255433747451E-3</v>
      </c>
    </row>
    <row r="1154" spans="1:66" ht="15">
      <c r="A1154" s="32">
        <v>7</v>
      </c>
      <c r="B1154" s="33">
        <f t="shared" ca="1" si="379"/>
        <v>1413.8919076794211</v>
      </c>
      <c r="C1154">
        <f t="shared" si="380"/>
        <v>1382</v>
      </c>
      <c r="D1154">
        <f t="shared" ca="1" si="363"/>
        <v>6.9946612421180738</v>
      </c>
      <c r="E1154">
        <f t="shared" ca="1" si="381"/>
        <v>7.0006470162123069</v>
      </c>
      <c r="F1154">
        <f t="shared" ca="1" si="382"/>
        <v>1413</v>
      </c>
      <c r="G1154">
        <f t="shared" ca="1" si="383"/>
        <v>1414</v>
      </c>
      <c r="M1154" s="280">
        <v>1184</v>
      </c>
      <c r="N1154" s="280">
        <f t="shared" si="364"/>
        <v>5.6515949250410751</v>
      </c>
      <c r="AK1154">
        <f t="shared" si="365"/>
        <v>-9.1941659999999995E-2</v>
      </c>
      <c r="AL1154">
        <f t="shared" si="366"/>
        <v>3.2398822080000005</v>
      </c>
      <c r="AM1154">
        <f t="shared" si="367"/>
        <v>6.0193047132159991</v>
      </c>
      <c r="AN1154">
        <f t="shared" si="368"/>
        <v>-7.2987420903669769</v>
      </c>
      <c r="AO1154">
        <f t="shared" si="369"/>
        <v>6.6032654119369436</v>
      </c>
      <c r="AP1154">
        <f t="shared" si="370"/>
        <v>-4.4278762474506905</v>
      </c>
      <c r="AQ1154">
        <f t="shared" si="371"/>
        <v>2.1994938215828603</v>
      </c>
      <c r="AR1154">
        <f t="shared" si="372"/>
        <v>-0.68692015702763898</v>
      </c>
      <c r="AS1154">
        <f t="shared" si="373"/>
        <v>9.512892515057772E-2</v>
      </c>
      <c r="BJ1154">
        <f t="shared" si="374"/>
        <v>1.2716149999999999</v>
      </c>
      <c r="BK1154">
        <f t="shared" si="375"/>
        <v>2.04149424</v>
      </c>
      <c r="BL1154">
        <f t="shared" si="376"/>
        <v>2.8779879383039995</v>
      </c>
      <c r="BM1154">
        <f t="shared" si="377"/>
        <v>-0.46944683528683523</v>
      </c>
      <c r="BN1154">
        <f t="shared" si="378"/>
        <v>2.4334661938514497E-3</v>
      </c>
    </row>
    <row r="1155" spans="1:66" ht="15">
      <c r="A1155" s="32">
        <v>7</v>
      </c>
      <c r="B1155" s="33">
        <f t="shared" ca="1" si="379"/>
        <v>1413.8919076794211</v>
      </c>
      <c r="C1155">
        <f t="shared" si="380"/>
        <v>1382</v>
      </c>
      <c r="D1155">
        <f t="shared" ref="D1155:D1218" ca="1" si="384">INDIRECT(ADDRESS(C1155+1,14))</f>
        <v>6.9946612421180738</v>
      </c>
      <c r="E1155">
        <f t="shared" ca="1" si="381"/>
        <v>7.0006470162123069</v>
      </c>
      <c r="F1155">
        <f t="shared" ca="1" si="382"/>
        <v>1413</v>
      </c>
      <c r="G1155">
        <f t="shared" ca="1" si="383"/>
        <v>1414</v>
      </c>
      <c r="M1155" s="280">
        <v>1185</v>
      </c>
      <c r="N1155" s="280">
        <f t="shared" ref="N1155:N1218" si="385">IF(M1155&gt;=$P$1,SUM(BJ1155:BN1155),SUM(AK1155:AS1155))</f>
        <v>5.6573433082687545</v>
      </c>
      <c r="AK1155">
        <f t="shared" si="365"/>
        <v>-9.1941659999999995E-2</v>
      </c>
      <c r="AL1155">
        <f t="shared" si="366"/>
        <v>3.2426185950000002</v>
      </c>
      <c r="AM1155">
        <f t="shared" si="367"/>
        <v>6.0294767514749994</v>
      </c>
      <c r="AN1155">
        <f t="shared" si="368"/>
        <v>-7.3172511485696257</v>
      </c>
      <c r="AO1155">
        <f t="shared" si="369"/>
        <v>6.625602019189361</v>
      </c>
      <c r="AP1155">
        <f t="shared" si="370"/>
        <v>-4.4466066616735356</v>
      </c>
      <c r="AQ1155">
        <f t="shared" si="371"/>
        <v>2.2106634664629357</v>
      </c>
      <c r="AR1155">
        <f t="shared" si="372"/>
        <v>-0.69099164504625032</v>
      </c>
      <c r="AS1155">
        <f t="shared" si="373"/>
        <v>9.5773591430869651E-2</v>
      </c>
      <c r="BJ1155">
        <f t="shared" si="374"/>
        <v>1.2716149999999999</v>
      </c>
      <c r="BK1155">
        <f t="shared" si="375"/>
        <v>2.0432184749999998</v>
      </c>
      <c r="BL1155">
        <f t="shared" si="376"/>
        <v>2.8828514573999997</v>
      </c>
      <c r="BM1155">
        <f t="shared" si="377"/>
        <v>-0.47063731697392502</v>
      </c>
      <c r="BN1155">
        <f t="shared" si="378"/>
        <v>2.4416977846240745E-3</v>
      </c>
    </row>
    <row r="1156" spans="1:66" ht="15">
      <c r="A1156" s="32">
        <v>7</v>
      </c>
      <c r="B1156" s="33">
        <f t="shared" ca="1" si="379"/>
        <v>1413.8919076794211</v>
      </c>
      <c r="C1156">
        <f t="shared" si="380"/>
        <v>1382</v>
      </c>
      <c r="D1156">
        <f t="shared" ca="1" si="384"/>
        <v>6.9946612421180738</v>
      </c>
      <c r="E1156">
        <f t="shared" ca="1" si="381"/>
        <v>7.0006470162123069</v>
      </c>
      <c r="F1156">
        <f t="shared" ca="1" si="382"/>
        <v>1413</v>
      </c>
      <c r="G1156">
        <f t="shared" ca="1" si="383"/>
        <v>1414</v>
      </c>
      <c r="M1156" s="280">
        <v>1186</v>
      </c>
      <c r="N1156" s="280">
        <f t="shared" si="385"/>
        <v>5.6630926828715564</v>
      </c>
      <c r="AK1156">
        <f t="shared" ref="AK1156:AK1219" si="386">$M1156^0*AA$2</f>
        <v>-9.1941659999999995E-2</v>
      </c>
      <c r="AL1156">
        <f t="shared" ref="AL1156:AL1219" si="387">$M1156^1*AB$2</f>
        <v>3.2453549820000003</v>
      </c>
      <c r="AM1156">
        <f t="shared" ref="AM1156:AM1219" si="388">$M1156^2*AC$2</f>
        <v>6.0396573773559989</v>
      </c>
      <c r="AN1156">
        <f t="shared" ref="AN1156:AN1219" si="389">$M1156^3*AD$2</f>
        <v>-7.335791472065865</v>
      </c>
      <c r="AO1156">
        <f t="shared" ref="AO1156:AO1219" si="390">$M1156^4*AE$2</f>
        <v>6.6479952464518668</v>
      </c>
      <c r="AP1156">
        <f t="shared" ref="AP1156:AP1219" si="391">$M1156^5*AF$2</f>
        <v>-4.4654004077448386</v>
      </c>
      <c r="AQ1156">
        <f t="shared" ref="AQ1156:AQ1219" si="392">$M1156^6*AG$2</f>
        <v>2.2218803402067779</v>
      </c>
      <c r="AR1156">
        <f t="shared" ref="AR1156:AR1219" si="393">$M1156^7*AH$2</f>
        <v>-0.69508380046754825</v>
      </c>
      <c r="AS1156">
        <f t="shared" ref="AS1156:AS1219" si="394">$M1156^8*AI$2</f>
        <v>9.6422077135163167E-2</v>
      </c>
      <c r="BJ1156">
        <f t="shared" ref="BJ1156:BJ1219" si="395">$M1156^0*BC$2</f>
        <v>1.2716149999999999</v>
      </c>
      <c r="BK1156">
        <f t="shared" ref="BK1156:BK1219" si="396">$M1156^1*BD$2</f>
        <v>2.0449427099999999</v>
      </c>
      <c r="BL1156">
        <f t="shared" ref="BL1156:BL1219" si="397">$M1156^2*BE$2</f>
        <v>2.8877190824639993</v>
      </c>
      <c r="BM1156">
        <f t="shared" ref="BM1156:BM1219" si="398">$M1156^3*BF$2</f>
        <v>-0.47182980960933285</v>
      </c>
      <c r="BN1156">
        <f t="shared" ref="BN1156:BN1219" si="399">$M1156^4*BG$2</f>
        <v>2.4499502412671215E-3</v>
      </c>
    </row>
    <row r="1157" spans="1:66" ht="15">
      <c r="A1157" s="32">
        <v>7</v>
      </c>
      <c r="B1157" s="33">
        <f t="shared" ca="1" si="379"/>
        <v>1413.8919076794211</v>
      </c>
      <c r="C1157">
        <f t="shared" si="380"/>
        <v>1382</v>
      </c>
      <c r="D1157">
        <f t="shared" ca="1" si="384"/>
        <v>6.9946612421180738</v>
      </c>
      <c r="E1157">
        <f t="shared" ca="1" si="381"/>
        <v>7.0006470162123069</v>
      </c>
      <c r="F1157">
        <f t="shared" ca="1" si="382"/>
        <v>1413</v>
      </c>
      <c r="G1157">
        <f t="shared" ca="1" si="383"/>
        <v>1414</v>
      </c>
      <c r="M1157" s="280">
        <v>1187</v>
      </c>
      <c r="N1157" s="280">
        <f t="shared" si="385"/>
        <v>5.6688430492500572</v>
      </c>
      <c r="AK1157">
        <f t="shared" si="386"/>
        <v>-9.1941659999999995E-2</v>
      </c>
      <c r="AL1157">
        <f t="shared" si="387"/>
        <v>3.2480913690000004</v>
      </c>
      <c r="AM1157">
        <f t="shared" si="388"/>
        <v>6.0498465908589996</v>
      </c>
      <c r="AN1157">
        <f t="shared" si="389"/>
        <v>-7.3543630872399079</v>
      </c>
      <c r="AO1157">
        <f t="shared" si="390"/>
        <v>6.67044518932597</v>
      </c>
      <c r="AP1157">
        <f t="shared" si="391"/>
        <v>-4.4842576461336945</v>
      </c>
      <c r="AQ1157">
        <f t="shared" si="392"/>
        <v>2.2331446024385686</v>
      </c>
      <c r="AR1157">
        <f t="shared" si="393"/>
        <v>-0.69919671064302646</v>
      </c>
      <c r="AS1157">
        <f t="shared" si="394"/>
        <v>9.707440164314772E-2</v>
      </c>
      <c r="BJ1157">
        <f t="shared" si="395"/>
        <v>1.2716149999999999</v>
      </c>
      <c r="BK1157">
        <f t="shared" si="396"/>
        <v>2.0466669450000001</v>
      </c>
      <c r="BL1157">
        <f t="shared" si="397"/>
        <v>2.8925908134959997</v>
      </c>
      <c r="BM1157">
        <f t="shared" si="398"/>
        <v>-0.47302431489006141</v>
      </c>
      <c r="BN1157">
        <f t="shared" si="399"/>
        <v>2.4582235990121041E-3</v>
      </c>
    </row>
    <row r="1158" spans="1:66" ht="15">
      <c r="A1158" s="32">
        <v>7</v>
      </c>
      <c r="B1158" s="33">
        <f t="shared" ca="1" si="379"/>
        <v>1413.8919076794211</v>
      </c>
      <c r="C1158">
        <f t="shared" si="380"/>
        <v>1382</v>
      </c>
      <c r="D1158">
        <f t="shared" ca="1" si="384"/>
        <v>6.9946612421180738</v>
      </c>
      <c r="E1158">
        <f t="shared" ca="1" si="381"/>
        <v>7.0006470162123069</v>
      </c>
      <c r="F1158">
        <f t="shared" ca="1" si="382"/>
        <v>1413</v>
      </c>
      <c r="G1158">
        <f t="shared" ca="1" si="383"/>
        <v>1414</v>
      </c>
      <c r="M1158" s="280">
        <v>1188</v>
      </c>
      <c r="N1158" s="280">
        <f t="shared" si="385"/>
        <v>5.6745944078056931</v>
      </c>
      <c r="AK1158">
        <f t="shared" si="386"/>
        <v>-9.1941659999999995E-2</v>
      </c>
      <c r="AL1158">
        <f t="shared" si="387"/>
        <v>3.2508277560000005</v>
      </c>
      <c r="AM1158">
        <f t="shared" si="388"/>
        <v>6.0600443919839995</v>
      </c>
      <c r="AN1158">
        <f t="shared" si="389"/>
        <v>-7.3729660204759693</v>
      </c>
      <c r="AO1158">
        <f t="shared" si="390"/>
        <v>6.6929519434938207</v>
      </c>
      <c r="AP1158">
        <f t="shared" si="391"/>
        <v>-4.5031785375800331</v>
      </c>
      <c r="AQ1158">
        <f t="shared" si="392"/>
        <v>2.2444564131867724</v>
      </c>
      <c r="AR1158">
        <f t="shared" si="393"/>
        <v>-0.70333046321928427</v>
      </c>
      <c r="AS1158">
        <f t="shared" si="394"/>
        <v>9.7730584416386976E-2</v>
      </c>
      <c r="BJ1158">
        <f t="shared" si="395"/>
        <v>1.2716149999999999</v>
      </c>
      <c r="BK1158">
        <f t="shared" si="396"/>
        <v>2.0483911799999999</v>
      </c>
      <c r="BL1158">
        <f t="shared" si="397"/>
        <v>2.8974666504959994</v>
      </c>
      <c r="BM1158">
        <f t="shared" si="398"/>
        <v>-0.47422083451311364</v>
      </c>
      <c r="BN1158">
        <f t="shared" si="399"/>
        <v>2.4665178931202558E-3</v>
      </c>
    </row>
    <row r="1159" spans="1:66" ht="15">
      <c r="A1159" s="32">
        <v>7</v>
      </c>
      <c r="B1159" s="33">
        <f t="shared" ca="1" si="379"/>
        <v>1413.8919076794211</v>
      </c>
      <c r="C1159">
        <f t="shared" si="380"/>
        <v>1382</v>
      </c>
      <c r="D1159">
        <f t="shared" ca="1" si="384"/>
        <v>6.9946612421180738</v>
      </c>
      <c r="E1159">
        <f t="shared" ca="1" si="381"/>
        <v>7.0006470162123069</v>
      </c>
      <c r="F1159">
        <f t="shared" ca="1" si="382"/>
        <v>1413</v>
      </c>
      <c r="G1159">
        <f t="shared" ca="1" si="383"/>
        <v>1414</v>
      </c>
      <c r="M1159" s="280">
        <v>1189</v>
      </c>
      <c r="N1159" s="280">
        <f t="shared" si="385"/>
        <v>5.6803467589407388</v>
      </c>
      <c r="AK1159">
        <f t="shared" si="386"/>
        <v>-9.1941659999999995E-2</v>
      </c>
      <c r="AL1159">
        <f t="shared" si="387"/>
        <v>3.2535641430000002</v>
      </c>
      <c r="AM1159">
        <f t="shared" si="388"/>
        <v>6.0702507807309996</v>
      </c>
      <c r="AN1159">
        <f t="shared" si="389"/>
        <v>-7.391600298158262</v>
      </c>
      <c r="AO1159">
        <f t="shared" si="390"/>
        <v>6.7155156047182123</v>
      </c>
      <c r="AP1159">
        <f t="shared" si="391"/>
        <v>-4.5221632430948482</v>
      </c>
      <c r="AQ1159">
        <f t="shared" si="392"/>
        <v>2.2558159328848166</v>
      </c>
      <c r="AR1159">
        <f t="shared" si="393"/>
        <v>-0.70748514613877478</v>
      </c>
      <c r="AS1159">
        <f t="shared" si="394"/>
        <v>9.8390644998595442E-2</v>
      </c>
      <c r="BJ1159">
        <f t="shared" si="395"/>
        <v>1.2716149999999999</v>
      </c>
      <c r="BK1159">
        <f t="shared" si="396"/>
        <v>2.0501154150000001</v>
      </c>
      <c r="BL1159">
        <f t="shared" si="397"/>
        <v>2.9023465934639994</v>
      </c>
      <c r="BM1159">
        <f t="shared" si="398"/>
        <v>-0.47541937017549224</v>
      </c>
      <c r="BN1159">
        <f t="shared" si="399"/>
        <v>2.4748331588825279E-3</v>
      </c>
    </row>
    <row r="1160" spans="1:66" ht="15">
      <c r="A1160" s="32">
        <v>7</v>
      </c>
      <c r="B1160" s="33">
        <f t="shared" ca="1" si="379"/>
        <v>1413.8919076794211</v>
      </c>
      <c r="C1160">
        <f t="shared" si="380"/>
        <v>1382</v>
      </c>
      <c r="D1160">
        <f t="shared" ca="1" si="384"/>
        <v>6.9946612421180738</v>
      </c>
      <c r="E1160">
        <f t="shared" ca="1" si="381"/>
        <v>7.0006470162123069</v>
      </c>
      <c r="F1160">
        <f t="shared" ca="1" si="382"/>
        <v>1413</v>
      </c>
      <c r="G1160">
        <f t="shared" ca="1" si="383"/>
        <v>1414</v>
      </c>
      <c r="M1160" s="280">
        <v>1190</v>
      </c>
      <c r="N1160" s="280">
        <f t="shared" si="385"/>
        <v>5.6861001030582985</v>
      </c>
      <c r="AK1160">
        <f t="shared" si="386"/>
        <v>-9.1941659999999995E-2</v>
      </c>
      <c r="AL1160">
        <f t="shared" si="387"/>
        <v>3.2563005300000003</v>
      </c>
      <c r="AM1160">
        <f t="shared" si="388"/>
        <v>6.0804657570999989</v>
      </c>
      <c r="AN1160">
        <f t="shared" si="389"/>
        <v>-7.410265946671001</v>
      </c>
      <c r="AO1160">
        <f t="shared" si="390"/>
        <v>6.7381362688425801</v>
      </c>
      <c r="AP1160">
        <f t="shared" si="391"/>
        <v>-4.5412119239604216</v>
      </c>
      <c r="AQ1160">
        <f t="shared" si="392"/>
        <v>2.2672233223717777</v>
      </c>
      <c r="AR1160">
        <f t="shared" si="393"/>
        <v>-0.71166084764055171</v>
      </c>
      <c r="AS1160">
        <f t="shared" si="394"/>
        <v>9.9054603015915552E-2</v>
      </c>
      <c r="BJ1160">
        <f t="shared" si="395"/>
        <v>1.2716149999999999</v>
      </c>
      <c r="BK1160">
        <f t="shared" si="396"/>
        <v>2.0518396499999998</v>
      </c>
      <c r="BL1160">
        <f t="shared" si="397"/>
        <v>2.9072306423999996</v>
      </c>
      <c r="BM1160">
        <f t="shared" si="398"/>
        <v>-0.47661992357420002</v>
      </c>
      <c r="BN1160">
        <f t="shared" si="399"/>
        <v>2.4831694316195902E-3</v>
      </c>
    </row>
    <row r="1161" spans="1:66" ht="15">
      <c r="A1161" s="32">
        <v>7</v>
      </c>
      <c r="B1161" s="33">
        <f t="shared" ca="1" si="379"/>
        <v>1413.8919076794211</v>
      </c>
      <c r="C1161">
        <f t="shared" si="380"/>
        <v>1382</v>
      </c>
      <c r="D1161">
        <f t="shared" ca="1" si="384"/>
        <v>6.9946612421180738</v>
      </c>
      <c r="E1161">
        <f t="shared" ca="1" si="381"/>
        <v>7.0006470162123069</v>
      </c>
      <c r="F1161">
        <f t="shared" ca="1" si="382"/>
        <v>1413</v>
      </c>
      <c r="G1161">
        <f t="shared" ca="1" si="383"/>
        <v>1414</v>
      </c>
      <c r="M1161" s="280">
        <v>1191</v>
      </c>
      <c r="N1161" s="280">
        <f t="shared" si="385"/>
        <v>5.6918544405622811</v>
      </c>
      <c r="AK1161">
        <f t="shared" si="386"/>
        <v>-9.1941659999999995E-2</v>
      </c>
      <c r="AL1161">
        <f t="shared" si="387"/>
        <v>3.2590369170000004</v>
      </c>
      <c r="AM1161">
        <f t="shared" si="388"/>
        <v>6.0906893210909994</v>
      </c>
      <c r="AN1161">
        <f t="shared" si="389"/>
        <v>-7.4289629923984002</v>
      </c>
      <c r="AO1161">
        <f t="shared" si="390"/>
        <v>6.7608140317910008</v>
      </c>
      <c r="AP1161">
        <f t="shared" si="391"/>
        <v>-4.5603247417305548</v>
      </c>
      <c r="AQ1161">
        <f t="shared" si="392"/>
        <v>2.2786787428930593</v>
      </c>
      <c r="AR1161">
        <f t="shared" si="393"/>
        <v>-0.71585765626102038</v>
      </c>
      <c r="AS1161">
        <f t="shared" si="394"/>
        <v>9.9722478177195664E-2</v>
      </c>
      <c r="BJ1161">
        <f t="shared" si="395"/>
        <v>1.2716149999999999</v>
      </c>
      <c r="BK1161">
        <f t="shared" si="396"/>
        <v>2.053563885</v>
      </c>
      <c r="BL1161">
        <f t="shared" si="397"/>
        <v>2.9121187973039997</v>
      </c>
      <c r="BM1161">
        <f t="shared" si="398"/>
        <v>-0.47782249640623981</v>
      </c>
      <c r="BN1161">
        <f t="shared" si="399"/>
        <v>2.4915267466818318E-3</v>
      </c>
    </row>
    <row r="1162" spans="1:66" ht="15">
      <c r="A1162" s="32">
        <v>7</v>
      </c>
      <c r="B1162" s="33">
        <f t="shared" ca="1" si="379"/>
        <v>1413.8919076794211</v>
      </c>
      <c r="C1162">
        <f t="shared" si="380"/>
        <v>1382</v>
      </c>
      <c r="D1162">
        <f t="shared" ca="1" si="384"/>
        <v>6.9946612421180738</v>
      </c>
      <c r="E1162">
        <f t="shared" ca="1" si="381"/>
        <v>7.0006470162123069</v>
      </c>
      <c r="F1162">
        <f t="shared" ca="1" si="382"/>
        <v>1413</v>
      </c>
      <c r="G1162">
        <f t="shared" ca="1" si="383"/>
        <v>1414</v>
      </c>
      <c r="M1162" s="280">
        <v>1192</v>
      </c>
      <c r="N1162" s="280">
        <f t="shared" si="385"/>
        <v>5.6976097718573868</v>
      </c>
      <c r="AK1162">
        <f t="shared" si="386"/>
        <v>-9.1941659999999995E-2</v>
      </c>
      <c r="AL1162">
        <f t="shared" si="387"/>
        <v>3.2617733040000005</v>
      </c>
      <c r="AM1162">
        <f t="shared" si="388"/>
        <v>6.1009214727039991</v>
      </c>
      <c r="AN1162">
        <f t="shared" si="389"/>
        <v>-7.4476914617246734</v>
      </c>
      <c r="AO1162">
        <f t="shared" si="390"/>
        <v>6.783548989568196</v>
      </c>
      <c r="AP1162">
        <f t="shared" si="391"/>
        <v>-4.5795018582307971</v>
      </c>
      <c r="AQ1162">
        <f t="shared" si="392"/>
        <v>2.2901823561010812</v>
      </c>
      <c r="AR1162">
        <f t="shared" si="393"/>
        <v>-0.72007566083468799</v>
      </c>
      <c r="AS1162">
        <f t="shared" si="394"/>
        <v>0.10039429027426854</v>
      </c>
      <c r="BJ1162">
        <f t="shared" si="395"/>
        <v>1.2716149999999999</v>
      </c>
      <c r="BK1162">
        <f t="shared" si="396"/>
        <v>2.0552881200000002</v>
      </c>
      <c r="BL1162">
        <f t="shared" si="397"/>
        <v>2.9170110581759996</v>
      </c>
      <c r="BM1162">
        <f t="shared" si="398"/>
        <v>-0.47902709036861441</v>
      </c>
      <c r="BN1162">
        <f t="shared" si="399"/>
        <v>2.4999051394493607E-3</v>
      </c>
    </row>
    <row r="1163" spans="1:66" ht="15">
      <c r="A1163" s="32">
        <v>7</v>
      </c>
      <c r="B1163" s="33">
        <f t="shared" ca="1" si="379"/>
        <v>1413.8919076794211</v>
      </c>
      <c r="C1163">
        <f t="shared" si="380"/>
        <v>1382</v>
      </c>
      <c r="D1163">
        <f t="shared" ca="1" si="384"/>
        <v>6.9946612421180738</v>
      </c>
      <c r="E1163">
        <f t="shared" ca="1" si="381"/>
        <v>7.0006470162123069</v>
      </c>
      <c r="F1163">
        <f t="shared" ca="1" si="382"/>
        <v>1413</v>
      </c>
      <c r="G1163">
        <f t="shared" ca="1" si="383"/>
        <v>1414</v>
      </c>
      <c r="M1163" s="280">
        <v>1193</v>
      </c>
      <c r="N1163" s="280">
        <f t="shared" si="385"/>
        <v>5.7033660973490932</v>
      </c>
      <c r="AK1163">
        <f t="shared" si="386"/>
        <v>-9.1941659999999995E-2</v>
      </c>
      <c r="AL1163">
        <f t="shared" si="387"/>
        <v>3.2645096910000002</v>
      </c>
      <c r="AM1163">
        <f t="shared" si="388"/>
        <v>6.111162211938999</v>
      </c>
      <c r="AN1163">
        <f t="shared" si="389"/>
        <v>-7.4664513810340338</v>
      </c>
      <c r="AO1163">
        <f t="shared" si="390"/>
        <v>6.8063412382595274</v>
      </c>
      <c r="AP1163">
        <f t="shared" si="391"/>
        <v>-4.5987434355586734</v>
      </c>
      <c r="AQ1163">
        <f t="shared" si="392"/>
        <v>2.3017343240559596</v>
      </c>
      <c r="AR1163">
        <f t="shared" si="393"/>
        <v>-0.72431495049491579</v>
      </c>
      <c r="AS1163">
        <f t="shared" si="394"/>
        <v>0.10107005918223066</v>
      </c>
      <c r="BJ1163">
        <f t="shared" si="395"/>
        <v>1.2716149999999999</v>
      </c>
      <c r="BK1163">
        <f t="shared" si="396"/>
        <v>2.0570123549999999</v>
      </c>
      <c r="BL1163">
        <f t="shared" si="397"/>
        <v>2.9219074250159993</v>
      </c>
      <c r="BM1163">
        <f t="shared" si="398"/>
        <v>-0.48023370715832664</v>
      </c>
      <c r="BN1163">
        <f t="shared" si="399"/>
        <v>2.5083046453320025E-3</v>
      </c>
    </row>
    <row r="1164" spans="1:66" ht="15">
      <c r="A1164" s="32">
        <v>7</v>
      </c>
      <c r="B1164" s="33">
        <f t="shared" ca="1" si="379"/>
        <v>1413.8919076794211</v>
      </c>
      <c r="C1164">
        <f t="shared" si="380"/>
        <v>1382</v>
      </c>
      <c r="D1164">
        <f t="shared" ca="1" si="384"/>
        <v>6.9946612421180738</v>
      </c>
      <c r="E1164">
        <f t="shared" ca="1" si="381"/>
        <v>7.0006470162123069</v>
      </c>
      <c r="F1164">
        <f t="shared" ca="1" si="382"/>
        <v>1413</v>
      </c>
      <c r="G1164">
        <f t="shared" ca="1" si="383"/>
        <v>1414</v>
      </c>
      <c r="M1164" s="280">
        <v>1194</v>
      </c>
      <c r="N1164" s="280">
        <f t="shared" si="385"/>
        <v>5.7091234174436369</v>
      </c>
      <c r="AK1164">
        <f t="shared" si="386"/>
        <v>-9.1941659999999995E-2</v>
      </c>
      <c r="AL1164">
        <f t="shared" si="387"/>
        <v>3.2672460780000003</v>
      </c>
      <c r="AM1164">
        <f t="shared" si="388"/>
        <v>6.1214115387959991</v>
      </c>
      <c r="AN1164">
        <f t="shared" si="389"/>
        <v>-7.485242776710697</v>
      </c>
      <c r="AO1164">
        <f t="shared" si="390"/>
        <v>6.8291908740310001</v>
      </c>
      <c r="AP1164">
        <f t="shared" si="391"/>
        <v>-4.6180496360839118</v>
      </c>
      <c r="AQ1164">
        <f t="shared" si="392"/>
        <v>2.3133348092261943</v>
      </c>
      <c r="AR1164">
        <f t="shared" si="393"/>
        <v>-0.72857561467467236</v>
      </c>
      <c r="AS1164">
        <f t="shared" si="394"/>
        <v>0.10174980485972231</v>
      </c>
      <c r="BJ1164">
        <f t="shared" si="395"/>
        <v>1.2716149999999999</v>
      </c>
      <c r="BK1164">
        <f t="shared" si="396"/>
        <v>2.0587365900000001</v>
      </c>
      <c r="BL1164">
        <f t="shared" si="397"/>
        <v>2.9268078978239993</v>
      </c>
      <c r="BM1164">
        <f t="shared" si="398"/>
        <v>-0.48144234847237921</v>
      </c>
      <c r="BN1164">
        <f t="shared" si="399"/>
        <v>2.5167252997693023E-3</v>
      </c>
    </row>
    <row r="1165" spans="1:66" ht="15">
      <c r="A1165" s="32">
        <v>7</v>
      </c>
      <c r="B1165" s="33">
        <f t="shared" ca="1" si="379"/>
        <v>1413.8919076794211</v>
      </c>
      <c r="C1165">
        <f t="shared" si="380"/>
        <v>1382</v>
      </c>
      <c r="D1165">
        <f t="shared" ca="1" si="384"/>
        <v>6.9946612421180738</v>
      </c>
      <c r="E1165">
        <f t="shared" ca="1" si="381"/>
        <v>7.0006470162123069</v>
      </c>
      <c r="F1165">
        <f t="shared" ca="1" si="382"/>
        <v>1413</v>
      </c>
      <c r="G1165">
        <f t="shared" ca="1" si="383"/>
        <v>1414</v>
      </c>
      <c r="M1165" s="280">
        <v>1195</v>
      </c>
      <c r="N1165" s="280">
        <f t="shared" si="385"/>
        <v>5.7148817325479842</v>
      </c>
      <c r="AK1165">
        <f t="shared" si="386"/>
        <v>-9.1941659999999995E-2</v>
      </c>
      <c r="AL1165">
        <f t="shared" si="387"/>
        <v>3.2699824650000004</v>
      </c>
      <c r="AM1165">
        <f t="shared" si="388"/>
        <v>6.1316694532749993</v>
      </c>
      <c r="AN1165">
        <f t="shared" si="389"/>
        <v>-7.5040656751388761</v>
      </c>
      <c r="AO1165">
        <f t="shared" si="390"/>
        <v>6.8520979931292612</v>
      </c>
      <c r="AP1165">
        <f t="shared" si="391"/>
        <v>-4.6374206224486736</v>
      </c>
      <c r="AQ1165">
        <f t="shared" si="392"/>
        <v>2.3249839744893541</v>
      </c>
      <c r="AR1165">
        <f t="shared" si="393"/>
        <v>-0.73285774310728879</v>
      </c>
      <c r="AS1165">
        <f t="shared" si="394"/>
        <v>0.10243354734920816</v>
      </c>
      <c r="BJ1165">
        <f t="shared" si="395"/>
        <v>1.2716149999999999</v>
      </c>
      <c r="BK1165">
        <f t="shared" si="396"/>
        <v>2.0604608249999998</v>
      </c>
      <c r="BL1165">
        <f t="shared" si="397"/>
        <v>2.9317124765999996</v>
      </c>
      <c r="BM1165">
        <f t="shared" si="398"/>
        <v>-0.48265301600777505</v>
      </c>
      <c r="BN1165">
        <f t="shared" si="399"/>
        <v>2.5251671382305243E-3</v>
      </c>
    </row>
    <row r="1166" spans="1:66" ht="15">
      <c r="A1166" s="32">
        <v>7</v>
      </c>
      <c r="B1166" s="33">
        <f t="shared" ca="1" si="379"/>
        <v>1413.8919076794211</v>
      </c>
      <c r="C1166">
        <f t="shared" si="380"/>
        <v>1382</v>
      </c>
      <c r="D1166">
        <f t="shared" ca="1" si="384"/>
        <v>6.9946612421180738</v>
      </c>
      <c r="E1166">
        <f t="shared" ca="1" si="381"/>
        <v>7.0006470162123069</v>
      </c>
      <c r="F1166">
        <f t="shared" ca="1" si="382"/>
        <v>1413</v>
      </c>
      <c r="G1166">
        <f t="shared" ca="1" si="383"/>
        <v>1414</v>
      </c>
      <c r="M1166" s="280">
        <v>1196</v>
      </c>
      <c r="N1166" s="280">
        <f t="shared" si="385"/>
        <v>5.7206410430698398</v>
      </c>
      <c r="AK1166">
        <f t="shared" si="386"/>
        <v>-9.1941659999999995E-2</v>
      </c>
      <c r="AL1166">
        <f t="shared" si="387"/>
        <v>3.2727188520000001</v>
      </c>
      <c r="AM1166">
        <f t="shared" si="388"/>
        <v>6.1419359553759989</v>
      </c>
      <c r="AN1166">
        <f t="shared" si="389"/>
        <v>-7.522920102702785</v>
      </c>
      <c r="AO1166">
        <f t="shared" si="390"/>
        <v>6.8750626918815989</v>
      </c>
      <c r="AP1166">
        <f t="shared" si="391"/>
        <v>-4.6568565575677807</v>
      </c>
      <c r="AQ1166">
        <f t="shared" si="392"/>
        <v>2.3366819831327614</v>
      </c>
      <c r="AR1166">
        <f t="shared" si="393"/>
        <v>-0.73716142582721411</v>
      </c>
      <c r="AS1166">
        <f t="shared" si="394"/>
        <v>0.10312130677725874</v>
      </c>
      <c r="BJ1166">
        <f t="shared" si="395"/>
        <v>1.2716149999999999</v>
      </c>
      <c r="BK1166">
        <f t="shared" si="396"/>
        <v>2.06218506</v>
      </c>
      <c r="BL1166">
        <f t="shared" si="397"/>
        <v>2.9366211613439996</v>
      </c>
      <c r="BM1166">
        <f t="shared" si="398"/>
        <v>-0.4838657114615168</v>
      </c>
      <c r="BN1166">
        <f t="shared" si="399"/>
        <v>2.5336301962146507E-3</v>
      </c>
    </row>
    <row r="1167" spans="1:66" ht="15">
      <c r="A1167" s="32">
        <v>7</v>
      </c>
      <c r="B1167" s="33">
        <f t="shared" ca="1" si="379"/>
        <v>1413.8919076794211</v>
      </c>
      <c r="C1167">
        <f t="shared" si="380"/>
        <v>1382</v>
      </c>
      <c r="D1167">
        <f t="shared" ca="1" si="384"/>
        <v>6.9946612421180738</v>
      </c>
      <c r="E1167">
        <f t="shared" ca="1" si="381"/>
        <v>7.0006470162123069</v>
      </c>
      <c r="F1167">
        <f t="shared" ca="1" si="382"/>
        <v>1413</v>
      </c>
      <c r="G1167">
        <f t="shared" ca="1" si="383"/>
        <v>1414</v>
      </c>
      <c r="M1167" s="280">
        <v>1197</v>
      </c>
      <c r="N1167" s="280">
        <f t="shared" si="385"/>
        <v>5.7264013494176069</v>
      </c>
      <c r="AK1167">
        <f t="shared" si="386"/>
        <v>-9.1941659999999995E-2</v>
      </c>
      <c r="AL1167">
        <f t="shared" si="387"/>
        <v>3.2754552390000002</v>
      </c>
      <c r="AM1167">
        <f t="shared" si="388"/>
        <v>6.1522110450989995</v>
      </c>
      <c r="AN1167">
        <f t="shared" si="389"/>
        <v>-7.5418060857866376</v>
      </c>
      <c r="AO1167">
        <f t="shared" si="390"/>
        <v>6.8980850666959466</v>
      </c>
      <c r="AP1167">
        <f t="shared" si="391"/>
        <v>-4.6763576046289428</v>
      </c>
      <c r="AQ1167">
        <f t="shared" si="392"/>
        <v>2.34842899885418</v>
      </c>
      <c r="AR1167">
        <f t="shared" si="393"/>
        <v>-0.74148675317077273</v>
      </c>
      <c r="AS1167">
        <f t="shared" si="394"/>
        <v>0.10381310335483251</v>
      </c>
      <c r="BJ1167">
        <f t="shared" si="395"/>
        <v>1.2716149999999999</v>
      </c>
      <c r="BK1167">
        <f t="shared" si="396"/>
        <v>2.0639092949999998</v>
      </c>
      <c r="BL1167">
        <f t="shared" si="397"/>
        <v>2.9415339520559995</v>
      </c>
      <c r="BM1167">
        <f t="shared" si="398"/>
        <v>-0.48508043653060745</v>
      </c>
      <c r="BN1167">
        <f t="shared" si="399"/>
        <v>2.5421145092503821E-3</v>
      </c>
    </row>
    <row r="1168" spans="1:66" ht="15">
      <c r="A1168" s="32">
        <v>7</v>
      </c>
      <c r="B1168" s="33">
        <f t="shared" ca="1" si="379"/>
        <v>1413.8919076794211</v>
      </c>
      <c r="C1168">
        <f t="shared" si="380"/>
        <v>1382</v>
      </c>
      <c r="D1168">
        <f t="shared" ca="1" si="384"/>
        <v>6.9946612421180738</v>
      </c>
      <c r="E1168">
        <f t="shared" ca="1" si="381"/>
        <v>7.0006470162123069</v>
      </c>
      <c r="F1168">
        <f t="shared" ca="1" si="382"/>
        <v>1413</v>
      </c>
      <c r="G1168">
        <f t="shared" ca="1" si="383"/>
        <v>1414</v>
      </c>
      <c r="M1168" s="280">
        <v>1198</v>
      </c>
      <c r="N1168" s="280">
        <f t="shared" si="385"/>
        <v>5.7321626520003806</v>
      </c>
      <c r="AK1168">
        <f t="shared" si="386"/>
        <v>-9.1941659999999995E-2</v>
      </c>
      <c r="AL1168">
        <f t="shared" si="387"/>
        <v>3.2781916260000004</v>
      </c>
      <c r="AM1168">
        <f t="shared" si="388"/>
        <v>6.1624947224439994</v>
      </c>
      <c r="AN1168">
        <f t="shared" si="389"/>
        <v>-7.5607236507746487</v>
      </c>
      <c r="AO1168">
        <f t="shared" si="390"/>
        <v>6.9211652140608777</v>
      </c>
      <c r="AP1168">
        <f t="shared" si="391"/>
        <v>-4.6959239270929887</v>
      </c>
      <c r="AQ1168">
        <f t="shared" si="392"/>
        <v>2.360225185762503</v>
      </c>
      <c r="AR1168">
        <f t="shared" si="393"/>
        <v>-0.74583381577692287</v>
      </c>
      <c r="AS1168">
        <f t="shared" si="394"/>
        <v>0.10450895737755876</v>
      </c>
      <c r="BJ1168">
        <f t="shared" si="395"/>
        <v>1.2716149999999999</v>
      </c>
      <c r="BK1168">
        <f t="shared" si="396"/>
        <v>2.0656335299999999</v>
      </c>
      <c r="BL1168">
        <f t="shared" si="397"/>
        <v>2.9464508487359993</v>
      </c>
      <c r="BM1168">
        <f t="shared" si="398"/>
        <v>-0.48629719291204965</v>
      </c>
      <c r="BN1168">
        <f t="shared" si="399"/>
        <v>2.550620112896139E-3</v>
      </c>
    </row>
    <row r="1169" spans="1:66" ht="15">
      <c r="A1169" s="32">
        <v>7</v>
      </c>
      <c r="B1169" s="33">
        <f t="shared" ca="1" si="379"/>
        <v>1413.8919076794211</v>
      </c>
      <c r="C1169">
        <f t="shared" si="380"/>
        <v>1382</v>
      </c>
      <c r="D1169">
        <f t="shared" ca="1" si="384"/>
        <v>6.9946612421180738</v>
      </c>
      <c r="E1169">
        <f t="shared" ca="1" si="381"/>
        <v>7.0006470162123069</v>
      </c>
      <c r="F1169">
        <f t="shared" ca="1" si="382"/>
        <v>1413</v>
      </c>
      <c r="G1169">
        <f t="shared" ca="1" si="383"/>
        <v>1414</v>
      </c>
      <c r="M1169" s="280">
        <v>1199</v>
      </c>
      <c r="N1169" s="280">
        <f t="shared" si="385"/>
        <v>5.7379249512279271</v>
      </c>
      <c r="AK1169">
        <f t="shared" si="386"/>
        <v>-9.1941659999999995E-2</v>
      </c>
      <c r="AL1169">
        <f t="shared" si="387"/>
        <v>3.2809280130000005</v>
      </c>
      <c r="AM1169">
        <f t="shared" si="388"/>
        <v>6.1727869874109995</v>
      </c>
      <c r="AN1169">
        <f t="shared" si="389"/>
        <v>-7.5796728240510323</v>
      </c>
      <c r="AO1169">
        <f t="shared" si="390"/>
        <v>6.9443032305456089</v>
      </c>
      <c r="AP1169">
        <f t="shared" si="391"/>
        <v>-4.7155556886940921</v>
      </c>
      <c r="AQ1169">
        <f t="shared" si="392"/>
        <v>2.372070708378438</v>
      </c>
      <c r="AR1169">
        <f t="shared" si="393"/>
        <v>-0.75020270458801652</v>
      </c>
      <c r="AS1169">
        <f t="shared" si="394"/>
        <v>0.10520888922602106</v>
      </c>
      <c r="BJ1169">
        <f t="shared" si="395"/>
        <v>1.2716149999999999</v>
      </c>
      <c r="BK1169">
        <f t="shared" si="396"/>
        <v>2.0673577650000001</v>
      </c>
      <c r="BL1169">
        <f t="shared" si="397"/>
        <v>2.9513718513839993</v>
      </c>
      <c r="BM1169">
        <f t="shared" si="398"/>
        <v>-0.48751598230284621</v>
      </c>
      <c r="BN1169">
        <f t="shared" si="399"/>
        <v>2.5591470427400592E-3</v>
      </c>
    </row>
    <row r="1170" spans="1:66" ht="15">
      <c r="A1170" s="32">
        <v>7</v>
      </c>
      <c r="B1170" s="33">
        <f t="shared" ca="1" si="379"/>
        <v>1413.8919076794211</v>
      </c>
      <c r="C1170">
        <f t="shared" si="380"/>
        <v>1382</v>
      </c>
      <c r="D1170">
        <f t="shared" ca="1" si="384"/>
        <v>6.9946612421180738</v>
      </c>
      <c r="E1170">
        <f t="shared" ca="1" si="381"/>
        <v>7.0006470162123069</v>
      </c>
      <c r="F1170">
        <f t="shared" ca="1" si="382"/>
        <v>1413</v>
      </c>
      <c r="G1170">
        <f t="shared" ca="1" si="383"/>
        <v>1414</v>
      </c>
      <c r="M1170" s="280">
        <v>1200</v>
      </c>
      <c r="N1170" s="280">
        <f t="shared" si="385"/>
        <v>5.7436882475106783</v>
      </c>
      <c r="AK1170">
        <f t="shared" si="386"/>
        <v>-9.1941659999999995E-2</v>
      </c>
      <c r="AL1170">
        <f t="shared" si="387"/>
        <v>3.2836644000000001</v>
      </c>
      <c r="AM1170">
        <f t="shared" si="388"/>
        <v>6.1830878399999989</v>
      </c>
      <c r="AN1170">
        <f t="shared" si="389"/>
        <v>-7.5986536320000013</v>
      </c>
      <c r="AO1170">
        <f t="shared" si="390"/>
        <v>6.9674992128</v>
      </c>
      <c r="AP1170">
        <f t="shared" si="391"/>
        <v>-4.7352530534400001</v>
      </c>
      <c r="AQ1170">
        <f t="shared" si="392"/>
        <v>2.3839657316351999</v>
      </c>
      <c r="AR1170">
        <f t="shared" si="393"/>
        <v>-0.75459351085056003</v>
      </c>
      <c r="AS1170">
        <f t="shared" si="394"/>
        <v>0.10591291936604158</v>
      </c>
      <c r="BJ1170">
        <f t="shared" si="395"/>
        <v>1.2716149999999999</v>
      </c>
      <c r="BK1170">
        <f t="shared" si="396"/>
        <v>2.0690819999999999</v>
      </c>
      <c r="BL1170">
        <f t="shared" si="397"/>
        <v>2.9562969599999995</v>
      </c>
      <c r="BM1170">
        <f t="shared" si="398"/>
        <v>-0.4887368064</v>
      </c>
      <c r="BN1170">
        <f t="shared" si="399"/>
        <v>2.5676953343999999E-3</v>
      </c>
    </row>
    <row r="1171" spans="1:66" ht="15">
      <c r="A1171" s="32">
        <v>7</v>
      </c>
      <c r="B1171" s="33">
        <f t="shared" ca="1" si="379"/>
        <v>1413.8919076794211</v>
      </c>
      <c r="C1171">
        <f t="shared" si="380"/>
        <v>1382</v>
      </c>
      <c r="D1171">
        <f t="shared" ca="1" si="384"/>
        <v>6.9946612421180738</v>
      </c>
      <c r="E1171">
        <f t="shared" ca="1" si="381"/>
        <v>7.0006470162123069</v>
      </c>
      <c r="F1171">
        <f t="shared" ca="1" si="382"/>
        <v>1413</v>
      </c>
      <c r="G1171">
        <f t="shared" ca="1" si="383"/>
        <v>1414</v>
      </c>
      <c r="M1171" s="280">
        <v>1201</v>
      </c>
      <c r="N1171" s="280">
        <f t="shared" si="385"/>
        <v>5.7494525412597</v>
      </c>
      <c r="AK1171">
        <f t="shared" si="386"/>
        <v>-9.1941659999999995E-2</v>
      </c>
      <c r="AL1171">
        <f t="shared" si="387"/>
        <v>3.2864007870000003</v>
      </c>
      <c r="AM1171">
        <f t="shared" si="388"/>
        <v>6.1933972802109993</v>
      </c>
      <c r="AN1171">
        <f t="shared" si="389"/>
        <v>-7.6176661010057698</v>
      </c>
      <c r="AO1171">
        <f t="shared" si="390"/>
        <v>6.9907532575545499</v>
      </c>
      <c r="AP1171">
        <f t="shared" si="391"/>
        <v>-4.7550161856122655</v>
      </c>
      <c r="AQ1171">
        <f t="shared" si="392"/>
        <v>2.3959104208791939</v>
      </c>
      <c r="AR1171">
        <f t="shared" si="393"/>
        <v>-0.75900632611597674</v>
      </c>
      <c r="AS1171">
        <f t="shared" si="394"/>
        <v>0.10662106834896598</v>
      </c>
      <c r="BJ1171">
        <f t="shared" si="395"/>
        <v>1.2716149999999999</v>
      </c>
      <c r="BK1171">
        <f t="shared" si="396"/>
        <v>2.0708062350000001</v>
      </c>
      <c r="BL1171">
        <f t="shared" si="397"/>
        <v>2.9612261745839996</v>
      </c>
      <c r="BM1171">
        <f t="shared" si="398"/>
        <v>-0.48995966690051385</v>
      </c>
      <c r="BN1171">
        <f t="shared" si="399"/>
        <v>2.5762650235235376E-3</v>
      </c>
    </row>
    <row r="1172" spans="1:66" ht="15">
      <c r="A1172" s="32">
        <v>7</v>
      </c>
      <c r="B1172" s="33">
        <f t="shared" ca="1" si="379"/>
        <v>1413.8919076794211</v>
      </c>
      <c r="C1172">
        <f t="shared" si="380"/>
        <v>1382</v>
      </c>
      <c r="D1172">
        <f t="shared" ca="1" si="384"/>
        <v>6.9946612421180738</v>
      </c>
      <c r="E1172">
        <f t="shared" ca="1" si="381"/>
        <v>7.0006470162123069</v>
      </c>
      <c r="F1172">
        <f t="shared" ca="1" si="382"/>
        <v>1413</v>
      </c>
      <c r="G1172">
        <f t="shared" ca="1" si="383"/>
        <v>1414</v>
      </c>
      <c r="M1172" s="280">
        <v>1202</v>
      </c>
      <c r="N1172" s="280">
        <f t="shared" si="385"/>
        <v>5.7552178328866752</v>
      </c>
      <c r="AK1172">
        <f t="shared" si="386"/>
        <v>-9.1941659999999995E-2</v>
      </c>
      <c r="AL1172">
        <f t="shared" si="387"/>
        <v>3.2891371740000004</v>
      </c>
      <c r="AM1172">
        <f t="shared" si="388"/>
        <v>6.2037153080439991</v>
      </c>
      <c r="AN1172">
        <f t="shared" si="389"/>
        <v>-7.6367102574525534</v>
      </c>
      <c r="AO1172">
        <f t="shared" si="390"/>
        <v>7.0140654616204046</v>
      </c>
      <c r="AP1172">
        <f t="shared" si="391"/>
        <v>-4.7748452497664671</v>
      </c>
      <c r="AQ1172">
        <f t="shared" si="392"/>
        <v>2.4079049418707101</v>
      </c>
      <c r="AR1172">
        <f t="shared" si="393"/>
        <v>-0.76344124224137033</v>
      </c>
      <c r="AS1172">
        <f t="shared" si="394"/>
        <v>0.10733335681194912</v>
      </c>
      <c r="BJ1172">
        <f t="shared" si="395"/>
        <v>1.2716149999999999</v>
      </c>
      <c r="BK1172">
        <f t="shared" si="396"/>
        <v>2.0725304699999998</v>
      </c>
      <c r="BL1172">
        <f t="shared" si="397"/>
        <v>2.9661594951359995</v>
      </c>
      <c r="BM1172">
        <f t="shared" si="398"/>
        <v>-0.49118456550139045</v>
      </c>
      <c r="BN1172">
        <f t="shared" si="399"/>
        <v>2.5848561457879663E-3</v>
      </c>
    </row>
    <row r="1173" spans="1:66" ht="15">
      <c r="A1173" s="32">
        <v>7</v>
      </c>
      <c r="B1173" s="33">
        <f t="shared" ca="1" si="379"/>
        <v>1413.8919076794211</v>
      </c>
      <c r="C1173">
        <f t="shared" si="380"/>
        <v>1382</v>
      </c>
      <c r="D1173">
        <f t="shared" ca="1" si="384"/>
        <v>6.9946612421180738</v>
      </c>
      <c r="E1173">
        <f t="shared" ca="1" si="381"/>
        <v>7.0006470162123069</v>
      </c>
      <c r="F1173">
        <f t="shared" ca="1" si="382"/>
        <v>1413</v>
      </c>
      <c r="G1173">
        <f t="shared" ca="1" si="383"/>
        <v>1414</v>
      </c>
      <c r="M1173" s="280">
        <v>1203</v>
      </c>
      <c r="N1173" s="280">
        <f t="shared" si="385"/>
        <v>5.7609841228039</v>
      </c>
      <c r="AK1173">
        <f t="shared" si="386"/>
        <v>-9.1941659999999995E-2</v>
      </c>
      <c r="AL1173">
        <f t="shared" si="387"/>
        <v>3.2918735610000005</v>
      </c>
      <c r="AM1173">
        <f t="shared" si="388"/>
        <v>6.214041923498999</v>
      </c>
      <c r="AN1173">
        <f t="shared" si="389"/>
        <v>-7.6557861277245642</v>
      </c>
      <c r="AO1173">
        <f t="shared" si="390"/>
        <v>7.0374359218893483</v>
      </c>
      <c r="AP1173">
        <f t="shared" si="391"/>
        <v>-4.7947404107324463</v>
      </c>
      <c r="AQ1173">
        <f t="shared" si="392"/>
        <v>2.4199494607846121</v>
      </c>
      <c r="AR1173">
        <f t="shared" si="393"/>
        <v>-0.76789835139028995</v>
      </c>
      <c r="AS1173">
        <f t="shared" si="394"/>
        <v>0.10804980547824149</v>
      </c>
      <c r="BJ1173">
        <f t="shared" si="395"/>
        <v>1.2716149999999999</v>
      </c>
      <c r="BK1173">
        <f t="shared" si="396"/>
        <v>2.074254705</v>
      </c>
      <c r="BL1173">
        <f t="shared" si="397"/>
        <v>2.9710969216559993</v>
      </c>
      <c r="BM1173">
        <f t="shared" si="398"/>
        <v>-0.49241150389963262</v>
      </c>
      <c r="BN1173">
        <f t="shared" si="399"/>
        <v>2.5934687369002993E-3</v>
      </c>
    </row>
    <row r="1174" spans="1:66" ht="15">
      <c r="A1174" s="32">
        <v>7</v>
      </c>
      <c r="B1174" s="33">
        <f t="shared" ca="1" si="379"/>
        <v>1413.8919076794211</v>
      </c>
      <c r="C1174">
        <f t="shared" si="380"/>
        <v>1382</v>
      </c>
      <c r="D1174">
        <f t="shared" ca="1" si="384"/>
        <v>6.9946612421180738</v>
      </c>
      <c r="E1174">
        <f t="shared" ca="1" si="381"/>
        <v>7.0006470162123069</v>
      </c>
      <c r="F1174">
        <f t="shared" ca="1" si="382"/>
        <v>1413</v>
      </c>
      <c r="G1174">
        <f t="shared" ca="1" si="383"/>
        <v>1414</v>
      </c>
      <c r="M1174" s="280">
        <v>1204</v>
      </c>
      <c r="N1174" s="280">
        <f t="shared" si="385"/>
        <v>5.7667514114242655</v>
      </c>
      <c r="AK1174">
        <f t="shared" si="386"/>
        <v>-9.1941659999999995E-2</v>
      </c>
      <c r="AL1174">
        <f t="shared" si="387"/>
        <v>3.2946099480000002</v>
      </c>
      <c r="AM1174">
        <f t="shared" si="388"/>
        <v>6.2243771265759991</v>
      </c>
      <c r="AN1174">
        <f t="shared" si="389"/>
        <v>-7.6748937382060172</v>
      </c>
      <c r="AO1174">
        <f t="shared" si="390"/>
        <v>7.0608647353338103</v>
      </c>
      <c r="AP1174">
        <f t="shared" si="391"/>
        <v>-4.8147018336145324</v>
      </c>
      <c r="AQ1174">
        <f t="shared" si="392"/>
        <v>2.4320441442110257</v>
      </c>
      <c r="AR1174">
        <f t="shared" si="393"/>
        <v>-0.77237774603349596</v>
      </c>
      <c r="AS1174">
        <f t="shared" si="394"/>
        <v>0.10877043515747621</v>
      </c>
      <c r="BJ1174">
        <f t="shared" si="395"/>
        <v>1.2716149999999999</v>
      </c>
      <c r="BK1174">
        <f t="shared" si="396"/>
        <v>2.0759789400000002</v>
      </c>
      <c r="BL1174">
        <f t="shared" si="397"/>
        <v>2.9760384541439993</v>
      </c>
      <c r="BM1174">
        <f t="shared" si="398"/>
        <v>-0.49364048379224323</v>
      </c>
      <c r="BN1174">
        <f t="shared" si="399"/>
        <v>2.6021028325972683E-3</v>
      </c>
    </row>
    <row r="1175" spans="1:66" ht="15">
      <c r="A1175" s="32">
        <v>7</v>
      </c>
      <c r="B1175" s="33">
        <f t="shared" ca="1" si="379"/>
        <v>1413.8919076794211</v>
      </c>
      <c r="C1175">
        <f t="shared" si="380"/>
        <v>1382</v>
      </c>
      <c r="D1175">
        <f t="shared" ca="1" si="384"/>
        <v>6.9946612421180738</v>
      </c>
      <c r="E1175">
        <f t="shared" ca="1" si="381"/>
        <v>7.0006470162123069</v>
      </c>
      <c r="F1175">
        <f t="shared" ca="1" si="382"/>
        <v>1413</v>
      </c>
      <c r="G1175">
        <f t="shared" ca="1" si="383"/>
        <v>1414</v>
      </c>
      <c r="M1175" s="280">
        <v>1205</v>
      </c>
      <c r="N1175" s="280">
        <f t="shared" si="385"/>
        <v>5.7725196991612293</v>
      </c>
      <c r="AK1175">
        <f t="shared" si="386"/>
        <v>-9.1941659999999995E-2</v>
      </c>
      <c r="AL1175">
        <f t="shared" si="387"/>
        <v>3.2973463350000003</v>
      </c>
      <c r="AM1175">
        <f t="shared" si="388"/>
        <v>6.2347209172749993</v>
      </c>
      <c r="AN1175">
        <f t="shared" si="389"/>
        <v>-7.6940331152811261</v>
      </c>
      <c r="AO1175">
        <f t="shared" si="390"/>
        <v>7.0843519990068611</v>
      </c>
      <c r="AP1175">
        <f t="shared" si="391"/>
        <v>-4.8347296837917675</v>
      </c>
      <c r="AQ1175">
        <f t="shared" si="392"/>
        <v>2.4441891591560334</v>
      </c>
      <c r="AR1175">
        <f t="shared" si="393"/>
        <v>-0.77687951894972773</v>
      </c>
      <c r="AS1175">
        <f t="shared" si="394"/>
        <v>0.10949526674595696</v>
      </c>
      <c r="BJ1175">
        <f t="shared" si="395"/>
        <v>1.2716149999999999</v>
      </c>
      <c r="BK1175">
        <f t="shared" si="396"/>
        <v>2.0777031749999999</v>
      </c>
      <c r="BL1175">
        <f t="shared" si="397"/>
        <v>2.9809840925999995</v>
      </c>
      <c r="BM1175">
        <f t="shared" si="398"/>
        <v>-0.49487150687622505</v>
      </c>
      <c r="BN1175">
        <f t="shared" si="399"/>
        <v>2.6107584686453243E-3</v>
      </c>
    </row>
    <row r="1176" spans="1:66" ht="15">
      <c r="A1176" s="32">
        <v>7</v>
      </c>
      <c r="B1176" s="33">
        <f t="shared" ca="1" si="379"/>
        <v>1413.8919076794211</v>
      </c>
      <c r="C1176">
        <f t="shared" si="380"/>
        <v>1382</v>
      </c>
      <c r="D1176">
        <f t="shared" ca="1" si="384"/>
        <v>6.9946612421180738</v>
      </c>
      <c r="E1176">
        <f t="shared" ca="1" si="381"/>
        <v>7.0006470162123069</v>
      </c>
      <c r="F1176">
        <f t="shared" ca="1" si="382"/>
        <v>1413</v>
      </c>
      <c r="G1176">
        <f t="shared" ca="1" si="383"/>
        <v>1414</v>
      </c>
      <c r="M1176" s="280">
        <v>1206</v>
      </c>
      <c r="N1176" s="280">
        <f t="shared" si="385"/>
        <v>5.7782889864288043</v>
      </c>
      <c r="AK1176">
        <f t="shared" si="386"/>
        <v>-9.1941659999999995E-2</v>
      </c>
      <c r="AL1176">
        <f t="shared" si="387"/>
        <v>3.3000827220000004</v>
      </c>
      <c r="AM1176">
        <f t="shared" si="388"/>
        <v>6.2450732955959989</v>
      </c>
      <c r="AN1176">
        <f t="shared" si="389"/>
        <v>-7.713204285334105</v>
      </c>
      <c r="AO1176">
        <f t="shared" si="390"/>
        <v>7.1078978100422132</v>
      </c>
      <c r="AP1176">
        <f t="shared" si="391"/>
        <v>-4.8548241269181407</v>
      </c>
      <c r="AQ1176">
        <f t="shared" si="392"/>
        <v>2.4563846730423635</v>
      </c>
      <c r="AR1176">
        <f t="shared" si="393"/>
        <v>-0.78140376322647198</v>
      </c>
      <c r="AS1176">
        <f t="shared" si="394"/>
        <v>0.11022432122694642</v>
      </c>
      <c r="BJ1176">
        <f t="shared" si="395"/>
        <v>1.2716149999999999</v>
      </c>
      <c r="BK1176">
        <f t="shared" si="396"/>
        <v>2.0794274100000001</v>
      </c>
      <c r="BL1176">
        <f t="shared" si="397"/>
        <v>2.9859338370239996</v>
      </c>
      <c r="BM1176">
        <f t="shared" si="398"/>
        <v>-0.49610457484858084</v>
      </c>
      <c r="BN1176">
        <f t="shared" si="399"/>
        <v>2.6194356808406367E-3</v>
      </c>
    </row>
    <row r="1177" spans="1:66" ht="15">
      <c r="A1177" s="32">
        <v>7</v>
      </c>
      <c r="B1177" s="33">
        <f t="shared" ca="1" si="379"/>
        <v>1413.8919076794211</v>
      </c>
      <c r="C1177">
        <f t="shared" si="380"/>
        <v>1382</v>
      </c>
      <c r="D1177">
        <f t="shared" ca="1" si="384"/>
        <v>6.9946612421180738</v>
      </c>
      <c r="E1177">
        <f t="shared" ca="1" si="381"/>
        <v>7.0006470162123069</v>
      </c>
      <c r="F1177">
        <f t="shared" ca="1" si="382"/>
        <v>1413</v>
      </c>
      <c r="G1177">
        <f t="shared" ca="1" si="383"/>
        <v>1414</v>
      </c>
      <c r="M1177" s="280">
        <v>1207</v>
      </c>
      <c r="N1177" s="280">
        <f t="shared" si="385"/>
        <v>5.7840592736415477</v>
      </c>
      <c r="AK1177">
        <f t="shared" si="386"/>
        <v>-9.1941659999999995E-2</v>
      </c>
      <c r="AL1177">
        <f t="shared" si="387"/>
        <v>3.3028191090000005</v>
      </c>
      <c r="AM1177">
        <f t="shared" si="388"/>
        <v>6.2554342615389995</v>
      </c>
      <c r="AN1177">
        <f t="shared" si="389"/>
        <v>-7.7324072747491677</v>
      </c>
      <c r="AO1177">
        <f t="shared" si="390"/>
        <v>7.1315022656542224</v>
      </c>
      <c r="AP1177">
        <f t="shared" si="391"/>
        <v>-4.8749853289228131</v>
      </c>
      <c r="AQ1177">
        <f t="shared" si="392"/>
        <v>2.4686308537100836</v>
      </c>
      <c r="AR1177">
        <f t="shared" si="393"/>
        <v>-0.78595057226073284</v>
      </c>
      <c r="AS1177">
        <f t="shared" si="394"/>
        <v>0.11095761967095565</v>
      </c>
      <c r="BJ1177">
        <f t="shared" si="395"/>
        <v>1.2716149999999999</v>
      </c>
      <c r="BK1177">
        <f t="shared" si="396"/>
        <v>2.0811516449999998</v>
      </c>
      <c r="BL1177">
        <f t="shared" si="397"/>
        <v>2.9908876874159995</v>
      </c>
      <c r="BM1177">
        <f t="shared" si="398"/>
        <v>-0.49733968940631346</v>
      </c>
      <c r="BN1177">
        <f t="shared" si="399"/>
        <v>2.6281345050090934E-3</v>
      </c>
    </row>
    <row r="1178" spans="1:66" ht="15">
      <c r="A1178" s="32">
        <v>7</v>
      </c>
      <c r="B1178" s="33">
        <f t="shared" ca="1" si="379"/>
        <v>1413.8919076794211</v>
      </c>
      <c r="C1178">
        <f t="shared" si="380"/>
        <v>1382</v>
      </c>
      <c r="D1178">
        <f t="shared" ca="1" si="384"/>
        <v>6.9946612421180738</v>
      </c>
      <c r="E1178">
        <f t="shared" ca="1" si="381"/>
        <v>7.0006470162123069</v>
      </c>
      <c r="F1178">
        <f t="shared" ca="1" si="382"/>
        <v>1413</v>
      </c>
      <c r="G1178">
        <f t="shared" ca="1" si="383"/>
        <v>1414</v>
      </c>
      <c r="M1178" s="280">
        <v>1208</v>
      </c>
      <c r="N1178" s="280">
        <f t="shared" si="385"/>
        <v>5.7898305612145347</v>
      </c>
      <c r="AK1178">
        <f t="shared" si="386"/>
        <v>-9.1941659999999995E-2</v>
      </c>
      <c r="AL1178">
        <f t="shared" si="387"/>
        <v>3.3055554960000002</v>
      </c>
      <c r="AM1178">
        <f t="shared" si="388"/>
        <v>6.2658038151039994</v>
      </c>
      <c r="AN1178">
        <f t="shared" si="389"/>
        <v>-7.751642109910529</v>
      </c>
      <c r="AO1178">
        <f t="shared" si="390"/>
        <v>7.1551654631378856</v>
      </c>
      <c r="AP1178">
        <f t="shared" si="391"/>
        <v>-4.8952134560103469</v>
      </c>
      <c r="AQ1178">
        <f t="shared" si="392"/>
        <v>2.480927869417294</v>
      </c>
      <c r="AR1178">
        <f t="shared" si="393"/>
        <v>-0.79052003975980312</v>
      </c>
      <c r="AS1178">
        <f t="shared" si="394"/>
        <v>0.11169518323603395</v>
      </c>
      <c r="BJ1178">
        <f t="shared" si="395"/>
        <v>1.2716149999999999</v>
      </c>
      <c r="BK1178">
        <f t="shared" si="396"/>
        <v>2.08287588</v>
      </c>
      <c r="BL1178">
        <f t="shared" si="397"/>
        <v>2.9958456437759993</v>
      </c>
      <c r="BM1178">
        <f t="shared" si="398"/>
        <v>-0.49857685224642562</v>
      </c>
      <c r="BN1178">
        <f t="shared" si="399"/>
        <v>2.6368549770063015E-3</v>
      </c>
    </row>
    <row r="1179" spans="1:66" ht="15">
      <c r="A1179" s="32">
        <v>7</v>
      </c>
      <c r="B1179" s="33">
        <f t="shared" ca="1" si="379"/>
        <v>1413.8919076794211</v>
      </c>
      <c r="C1179">
        <f t="shared" si="380"/>
        <v>1382</v>
      </c>
      <c r="D1179">
        <f t="shared" ca="1" si="384"/>
        <v>6.9946612421180738</v>
      </c>
      <c r="E1179">
        <f t="shared" ca="1" si="381"/>
        <v>7.0006470162123069</v>
      </c>
      <c r="F1179">
        <f t="shared" ca="1" si="382"/>
        <v>1413</v>
      </c>
      <c r="G1179">
        <f t="shared" ca="1" si="383"/>
        <v>1414</v>
      </c>
      <c r="M1179" s="280">
        <v>1209</v>
      </c>
      <c r="N1179" s="280">
        <f t="shared" si="385"/>
        <v>5.7956028495633536</v>
      </c>
      <c r="AK1179">
        <f t="shared" si="386"/>
        <v>-9.1941659999999995E-2</v>
      </c>
      <c r="AL1179">
        <f t="shared" si="387"/>
        <v>3.3082918830000003</v>
      </c>
      <c r="AM1179">
        <f t="shared" si="388"/>
        <v>6.2761819562909995</v>
      </c>
      <c r="AN1179">
        <f t="shared" si="389"/>
        <v>-7.7709088172024021</v>
      </c>
      <c r="AO1179">
        <f t="shared" si="390"/>
        <v>7.1788874998688446</v>
      </c>
      <c r="AP1179">
        <f t="shared" si="391"/>
        <v>-4.9155086746609324</v>
      </c>
      <c r="AQ1179">
        <f t="shared" si="392"/>
        <v>2.4932758888408202</v>
      </c>
      <c r="AR1179">
        <f t="shared" si="393"/>
        <v>-0.79511225974203648</v>
      </c>
      <c r="AS1179">
        <f t="shared" si="394"/>
        <v>0.11243703316805964</v>
      </c>
      <c r="BJ1179">
        <f t="shared" si="395"/>
        <v>1.2716149999999999</v>
      </c>
      <c r="BK1179">
        <f t="shared" si="396"/>
        <v>2.0846001149999998</v>
      </c>
      <c r="BL1179">
        <f t="shared" si="397"/>
        <v>3.0008077061039993</v>
      </c>
      <c r="BM1179">
        <f t="shared" si="398"/>
        <v>-0.49981606506592025</v>
      </c>
      <c r="BN1179">
        <f t="shared" si="399"/>
        <v>2.6455971327175856E-3</v>
      </c>
    </row>
    <row r="1180" spans="1:66" ht="15">
      <c r="A1180" s="32">
        <v>7</v>
      </c>
      <c r="B1180" s="33">
        <f t="shared" ca="1" si="379"/>
        <v>1413.8919076794211</v>
      </c>
      <c r="C1180">
        <f t="shared" si="380"/>
        <v>1382</v>
      </c>
      <c r="D1180">
        <f t="shared" ca="1" si="384"/>
        <v>6.9946612421180738</v>
      </c>
      <c r="E1180">
        <f t="shared" ca="1" si="381"/>
        <v>7.0006470162123069</v>
      </c>
      <c r="F1180">
        <f t="shared" ca="1" si="382"/>
        <v>1413</v>
      </c>
      <c r="G1180">
        <f t="shared" ca="1" si="383"/>
        <v>1414</v>
      </c>
      <c r="M1180" s="280">
        <v>1210</v>
      </c>
      <c r="N1180" s="280">
        <f t="shared" si="385"/>
        <v>5.8013761391040761</v>
      </c>
      <c r="AK1180">
        <f t="shared" si="386"/>
        <v>-9.1941659999999995E-2</v>
      </c>
      <c r="AL1180">
        <f t="shared" si="387"/>
        <v>3.3110282700000004</v>
      </c>
      <c r="AM1180">
        <f t="shared" si="388"/>
        <v>6.2865686850999989</v>
      </c>
      <c r="AN1180">
        <f t="shared" si="389"/>
        <v>-7.7902074230090008</v>
      </c>
      <c r="AO1180">
        <f t="shared" si="390"/>
        <v>7.2026684733033797</v>
      </c>
      <c r="AP1180">
        <f t="shared" si="391"/>
        <v>-4.9358711516306197</v>
      </c>
      <c r="AQ1180">
        <f t="shared" si="392"/>
        <v>2.5056750810769084</v>
      </c>
      <c r="AR1180">
        <f t="shared" si="393"/>
        <v>-0.79972732653762191</v>
      </c>
      <c r="AS1180">
        <f t="shared" si="394"/>
        <v>0.11318319080103147</v>
      </c>
      <c r="BJ1180">
        <f t="shared" si="395"/>
        <v>1.2716149999999999</v>
      </c>
      <c r="BK1180">
        <f t="shared" si="396"/>
        <v>2.0863243499999999</v>
      </c>
      <c r="BL1180">
        <f t="shared" si="397"/>
        <v>3.0057738743999995</v>
      </c>
      <c r="BM1180">
        <f t="shared" si="398"/>
        <v>-0.50105732956180005</v>
      </c>
      <c r="BN1180">
        <f t="shared" si="399"/>
        <v>2.6543610080579901E-3</v>
      </c>
    </row>
    <row r="1181" spans="1:66" ht="15">
      <c r="A1181" s="32">
        <v>7</v>
      </c>
      <c r="B1181" s="33">
        <f t="shared" ca="1" si="379"/>
        <v>1413.8919076794211</v>
      </c>
      <c r="C1181">
        <f t="shared" si="380"/>
        <v>1382</v>
      </c>
      <c r="D1181">
        <f t="shared" ca="1" si="384"/>
        <v>6.9946612421180738</v>
      </c>
      <c r="E1181">
        <f t="shared" ca="1" si="381"/>
        <v>7.0006470162123069</v>
      </c>
      <c r="F1181">
        <f t="shared" ca="1" si="382"/>
        <v>1413</v>
      </c>
      <c r="G1181">
        <f t="shared" ca="1" si="383"/>
        <v>1414</v>
      </c>
      <c r="M1181" s="280">
        <v>1211</v>
      </c>
      <c r="N1181" s="280">
        <f t="shared" si="385"/>
        <v>5.8071504302532544</v>
      </c>
      <c r="AK1181">
        <f t="shared" si="386"/>
        <v>-9.1941659999999995E-2</v>
      </c>
      <c r="AL1181">
        <f t="shared" si="387"/>
        <v>3.3137646570000006</v>
      </c>
      <c r="AM1181">
        <f t="shared" si="388"/>
        <v>6.2969640015309993</v>
      </c>
      <c r="AN1181">
        <f t="shared" si="389"/>
        <v>-7.80953795371454</v>
      </c>
      <c r="AO1181">
        <f t="shared" si="390"/>
        <v>7.226508480978417</v>
      </c>
      <c r="AP1181">
        <f t="shared" si="391"/>
        <v>-4.9563010539515435</v>
      </c>
      <c r="AQ1181">
        <f t="shared" si="392"/>
        <v>2.5181256156419183</v>
      </c>
      <c r="AR1181">
        <f t="shared" si="393"/>
        <v>-0.80436533478935812</v>
      </c>
      <c r="AS1181">
        <f t="shared" si="394"/>
        <v>0.11393367755736077</v>
      </c>
      <c r="BJ1181">
        <f t="shared" si="395"/>
        <v>1.2716149999999999</v>
      </c>
      <c r="BK1181">
        <f t="shared" si="396"/>
        <v>2.0880485850000001</v>
      </c>
      <c r="BL1181">
        <f t="shared" si="397"/>
        <v>3.0107441486639996</v>
      </c>
      <c r="BM1181">
        <f t="shared" si="398"/>
        <v>-0.50230064743106784</v>
      </c>
      <c r="BN1181">
        <f t="shared" si="399"/>
        <v>2.6631466389722782E-3</v>
      </c>
    </row>
    <row r="1182" spans="1:66" ht="15">
      <c r="A1182" s="32">
        <v>7</v>
      </c>
      <c r="B1182" s="33">
        <f t="shared" ca="1" si="379"/>
        <v>1413.8919076794211</v>
      </c>
      <c r="C1182">
        <f t="shared" si="380"/>
        <v>1382</v>
      </c>
      <c r="D1182">
        <f t="shared" ca="1" si="384"/>
        <v>6.9946612421180738</v>
      </c>
      <c r="E1182">
        <f t="shared" ca="1" si="381"/>
        <v>7.0006470162123069</v>
      </c>
      <c r="F1182">
        <f t="shared" ca="1" si="382"/>
        <v>1413</v>
      </c>
      <c r="G1182">
        <f t="shared" ca="1" si="383"/>
        <v>1414</v>
      </c>
      <c r="M1182" s="280">
        <v>1212</v>
      </c>
      <c r="N1182" s="280">
        <f t="shared" si="385"/>
        <v>5.8129257234278908</v>
      </c>
      <c r="AK1182">
        <f t="shared" si="386"/>
        <v>-9.1941659999999995E-2</v>
      </c>
      <c r="AL1182">
        <f t="shared" si="387"/>
        <v>3.3165010440000002</v>
      </c>
      <c r="AM1182">
        <f t="shared" si="388"/>
        <v>6.3073679055839991</v>
      </c>
      <c r="AN1182">
        <f t="shared" si="389"/>
        <v>-7.8289004357032335</v>
      </c>
      <c r="AO1182">
        <f t="shared" si="390"/>
        <v>7.2504076205115231</v>
      </c>
      <c r="AP1182">
        <f t="shared" si="391"/>
        <v>-4.9767985489321527</v>
      </c>
      <c r="AQ1182">
        <f t="shared" si="392"/>
        <v>2.5306276624730204</v>
      </c>
      <c r="AR1182">
        <f t="shared" si="393"/>
        <v>-0.80902637945343003</v>
      </c>
      <c r="AS1182">
        <f t="shared" si="394"/>
        <v>0.11468851494816427</v>
      </c>
      <c r="BJ1182">
        <f t="shared" si="395"/>
        <v>1.2716149999999999</v>
      </c>
      <c r="BK1182">
        <f t="shared" si="396"/>
        <v>2.0897728199999999</v>
      </c>
      <c r="BL1182">
        <f t="shared" si="397"/>
        <v>3.0157185288959996</v>
      </c>
      <c r="BM1182">
        <f t="shared" si="398"/>
        <v>-0.50354602037072638</v>
      </c>
      <c r="BN1182">
        <f t="shared" si="399"/>
        <v>2.6719540614349312E-3</v>
      </c>
    </row>
    <row r="1183" spans="1:66" ht="15">
      <c r="A1183" s="32">
        <v>7</v>
      </c>
      <c r="B1183" s="33">
        <f t="shared" ca="1" si="379"/>
        <v>1413.8919076794211</v>
      </c>
      <c r="C1183">
        <f t="shared" si="380"/>
        <v>1382</v>
      </c>
      <c r="D1183">
        <f t="shared" ca="1" si="384"/>
        <v>6.9946612421180738</v>
      </c>
      <c r="E1183">
        <f t="shared" ca="1" si="381"/>
        <v>7.0006470162123069</v>
      </c>
      <c r="F1183">
        <f t="shared" ca="1" si="382"/>
        <v>1413</v>
      </c>
      <c r="G1183">
        <f t="shared" ca="1" si="383"/>
        <v>1414</v>
      </c>
      <c r="M1183" s="280">
        <v>1213</v>
      </c>
      <c r="N1183" s="280">
        <f t="shared" si="385"/>
        <v>5.8187020190454319</v>
      </c>
      <c r="AK1183">
        <f t="shared" si="386"/>
        <v>-9.1941659999999995E-2</v>
      </c>
      <c r="AL1183">
        <f t="shared" si="387"/>
        <v>3.3192374310000003</v>
      </c>
      <c r="AM1183">
        <f t="shared" si="388"/>
        <v>6.317780397258999</v>
      </c>
      <c r="AN1183">
        <f t="shared" si="389"/>
        <v>-7.8482948953592944</v>
      </c>
      <c r="AO1183">
        <f t="shared" si="390"/>
        <v>7.2743659896009074</v>
      </c>
      <c r="AP1183">
        <f t="shared" si="391"/>
        <v>-4.9973638041574411</v>
      </c>
      <c r="AQ1183">
        <f t="shared" si="392"/>
        <v>2.5431813919288904</v>
      </c>
      <c r="AR1183">
        <f t="shared" si="393"/>
        <v>-0.81371055580018692</v>
      </c>
      <c r="AS1183">
        <f t="shared" si="394"/>
        <v>0.11544772457355786</v>
      </c>
      <c r="BJ1183">
        <f t="shared" si="395"/>
        <v>1.2716149999999999</v>
      </c>
      <c r="BK1183">
        <f t="shared" si="396"/>
        <v>2.091497055</v>
      </c>
      <c r="BL1183">
        <f t="shared" si="397"/>
        <v>3.0206970150959993</v>
      </c>
      <c r="BM1183">
        <f t="shared" si="398"/>
        <v>-0.50479345007777865</v>
      </c>
      <c r="BN1183">
        <f t="shared" si="399"/>
        <v>2.680783311450149E-3</v>
      </c>
    </row>
    <row r="1184" spans="1:66" ht="15">
      <c r="A1184" s="32">
        <v>7</v>
      </c>
      <c r="B1184" s="33">
        <f t="shared" ca="1" si="379"/>
        <v>1413.8919076794211</v>
      </c>
      <c r="C1184">
        <f t="shared" si="380"/>
        <v>1382</v>
      </c>
      <c r="D1184">
        <f t="shared" ca="1" si="384"/>
        <v>6.9946612421180738</v>
      </c>
      <c r="E1184">
        <f t="shared" ca="1" si="381"/>
        <v>7.0006470162123069</v>
      </c>
      <c r="F1184">
        <f t="shared" ca="1" si="382"/>
        <v>1413</v>
      </c>
      <c r="G1184">
        <f t="shared" ca="1" si="383"/>
        <v>1414</v>
      </c>
      <c r="M1184" s="280">
        <v>1214</v>
      </c>
      <c r="N1184" s="280">
        <f t="shared" si="385"/>
        <v>5.8244793175237488</v>
      </c>
      <c r="AK1184">
        <f t="shared" si="386"/>
        <v>-9.1941659999999995E-2</v>
      </c>
      <c r="AL1184">
        <f t="shared" si="387"/>
        <v>3.3219738180000005</v>
      </c>
      <c r="AM1184">
        <f t="shared" si="388"/>
        <v>6.3282014765559991</v>
      </c>
      <c r="AN1184">
        <f t="shared" si="389"/>
        <v>-7.8677213590669375</v>
      </c>
      <c r="AO1184">
        <f t="shared" si="390"/>
        <v>7.2983836860254216</v>
      </c>
      <c r="AP1184">
        <f t="shared" si="391"/>
        <v>-5.0179969874891706</v>
      </c>
      <c r="AQ1184">
        <f t="shared" si="392"/>
        <v>2.5557869747904052</v>
      </c>
      <c r="AR1184">
        <f t="shared" si="393"/>
        <v>-0.81841795941492046</v>
      </c>
      <c r="AS1184">
        <f t="shared" si="394"/>
        <v>0.11621132812295072</v>
      </c>
      <c r="BJ1184">
        <f t="shared" si="395"/>
        <v>1.2716149999999999</v>
      </c>
      <c r="BK1184">
        <f t="shared" si="396"/>
        <v>2.0932212899999998</v>
      </c>
      <c r="BL1184">
        <f t="shared" si="397"/>
        <v>3.0256796072639993</v>
      </c>
      <c r="BM1184">
        <f t="shared" si="398"/>
        <v>-0.50604293824922719</v>
      </c>
      <c r="BN1184">
        <f t="shared" si="399"/>
        <v>2.6896344250518511E-3</v>
      </c>
    </row>
    <row r="1185" spans="1:66" ht="15">
      <c r="A1185" s="32">
        <v>7</v>
      </c>
      <c r="B1185" s="33">
        <f t="shared" ca="1" si="379"/>
        <v>1413.8919076794211</v>
      </c>
      <c r="C1185">
        <f t="shared" si="380"/>
        <v>1382</v>
      </c>
      <c r="D1185">
        <f t="shared" ca="1" si="384"/>
        <v>6.9946612421180738</v>
      </c>
      <c r="E1185">
        <f t="shared" ca="1" si="381"/>
        <v>7.0006470162123069</v>
      </c>
      <c r="F1185">
        <f t="shared" ca="1" si="382"/>
        <v>1413</v>
      </c>
      <c r="G1185">
        <f t="shared" ca="1" si="383"/>
        <v>1414</v>
      </c>
      <c r="M1185" s="280">
        <v>1215</v>
      </c>
      <c r="N1185" s="280">
        <f t="shared" si="385"/>
        <v>5.8302576192811175</v>
      </c>
      <c r="AK1185">
        <f t="shared" si="386"/>
        <v>-9.1941659999999995E-2</v>
      </c>
      <c r="AL1185">
        <f t="shared" si="387"/>
        <v>3.3247102050000001</v>
      </c>
      <c r="AM1185">
        <f t="shared" si="388"/>
        <v>6.3386311434749993</v>
      </c>
      <c r="AN1185">
        <f t="shared" si="389"/>
        <v>-7.8871798532103758</v>
      </c>
      <c r="AO1185">
        <f t="shared" si="390"/>
        <v>7.3224608076445605</v>
      </c>
      <c r="AP1185">
        <f t="shared" si="391"/>
        <v>-5.0386982670661054</v>
      </c>
      <c r="AQ1185">
        <f t="shared" si="392"/>
        <v>2.5684445822613431</v>
      </c>
      <c r="AR1185">
        <f t="shared" si="393"/>
        <v>-0.82314868619864578</v>
      </c>
      <c r="AS1185">
        <f t="shared" si="394"/>
        <v>0.11697934737534058</v>
      </c>
      <c r="BJ1185">
        <f t="shared" si="395"/>
        <v>1.2716149999999999</v>
      </c>
      <c r="BK1185">
        <f t="shared" si="396"/>
        <v>2.094945525</v>
      </c>
      <c r="BL1185">
        <f t="shared" si="397"/>
        <v>3.0306663053999996</v>
      </c>
      <c r="BM1185">
        <f t="shared" si="398"/>
        <v>-0.50729448658207499</v>
      </c>
      <c r="BN1185">
        <f t="shared" si="399"/>
        <v>2.6985074383036743E-3</v>
      </c>
    </row>
    <row r="1186" spans="1:66" ht="15">
      <c r="A1186" s="32">
        <v>7</v>
      </c>
      <c r="B1186" s="33">
        <f t="shared" ca="1" si="379"/>
        <v>1413.8919076794211</v>
      </c>
      <c r="C1186">
        <f t="shared" si="380"/>
        <v>1382</v>
      </c>
      <c r="D1186">
        <f t="shared" ca="1" si="384"/>
        <v>6.9946612421180738</v>
      </c>
      <c r="E1186">
        <f t="shared" ca="1" si="381"/>
        <v>7.0006470162123069</v>
      </c>
      <c r="F1186">
        <f t="shared" ca="1" si="382"/>
        <v>1413</v>
      </c>
      <c r="G1186">
        <f t="shared" ca="1" si="383"/>
        <v>1414</v>
      </c>
      <c r="M1186" s="280">
        <v>1216</v>
      </c>
      <c r="N1186" s="280">
        <f t="shared" si="385"/>
        <v>5.8360369247362041</v>
      </c>
      <c r="AK1186">
        <f t="shared" si="386"/>
        <v>-9.1941659999999995E-2</v>
      </c>
      <c r="AL1186">
        <f t="shared" si="387"/>
        <v>3.3274465920000003</v>
      </c>
      <c r="AM1186">
        <f t="shared" si="388"/>
        <v>6.3490693980159989</v>
      </c>
      <c r="AN1186">
        <f t="shared" si="389"/>
        <v>-7.9066704041738252</v>
      </c>
      <c r="AO1186">
        <f t="shared" si="390"/>
        <v>7.346597452398461</v>
      </c>
      <c r="AP1186">
        <f t="shared" si="391"/>
        <v>-5.0594678113042351</v>
      </c>
      <c r="AQ1186">
        <f t="shared" si="392"/>
        <v>2.5811543859690764</v>
      </c>
      <c r="AR1186">
        <f t="shared" si="393"/>
        <v>-0.8279028323688824</v>
      </c>
      <c r="AS1186">
        <f t="shared" si="394"/>
        <v>0.11775180419960932</v>
      </c>
      <c r="BJ1186">
        <f t="shared" si="395"/>
        <v>1.2716149999999999</v>
      </c>
      <c r="BK1186">
        <f t="shared" si="396"/>
        <v>2.0966697600000002</v>
      </c>
      <c r="BL1186">
        <f t="shared" si="397"/>
        <v>3.0356571095039993</v>
      </c>
      <c r="BM1186">
        <f t="shared" si="398"/>
        <v>-0.5085480967733248</v>
      </c>
      <c r="BN1186">
        <f t="shared" si="399"/>
        <v>2.7074023872989757E-3</v>
      </c>
    </row>
    <row r="1187" spans="1:66" ht="15">
      <c r="A1187" s="32">
        <v>7</v>
      </c>
      <c r="B1187" s="33">
        <f t="shared" ca="1" si="379"/>
        <v>1413.8919076794211</v>
      </c>
      <c r="C1187">
        <f t="shared" si="380"/>
        <v>1382</v>
      </c>
      <c r="D1187">
        <f t="shared" ca="1" si="384"/>
        <v>6.9946612421180738</v>
      </c>
      <c r="E1187">
        <f t="shared" ca="1" si="381"/>
        <v>7.0006470162123069</v>
      </c>
      <c r="F1187">
        <f t="shared" ca="1" si="382"/>
        <v>1413</v>
      </c>
      <c r="G1187">
        <f t="shared" ca="1" si="383"/>
        <v>1414</v>
      </c>
      <c r="M1187" s="280">
        <v>1217</v>
      </c>
      <c r="N1187" s="280">
        <f t="shared" si="385"/>
        <v>5.8418172343080492</v>
      </c>
      <c r="AK1187">
        <f t="shared" si="386"/>
        <v>-9.1941659999999995E-2</v>
      </c>
      <c r="AL1187">
        <f t="shared" si="387"/>
        <v>3.3301829790000004</v>
      </c>
      <c r="AM1187">
        <f t="shared" si="388"/>
        <v>6.3595162401789995</v>
      </c>
      <c r="AN1187">
        <f t="shared" si="389"/>
        <v>-7.9261930383414985</v>
      </c>
      <c r="AO1187">
        <f t="shared" si="390"/>
        <v>7.3707937183079002</v>
      </c>
      <c r="AP1187">
        <f t="shared" si="391"/>
        <v>-5.0803057888970082</v>
      </c>
      <c r="AQ1187">
        <f t="shared" si="392"/>
        <v>2.5939165579652741</v>
      </c>
      <c r="AR1187">
        <f t="shared" si="393"/>
        <v>-0.83268049446043713</v>
      </c>
      <c r="AS1187">
        <f t="shared" si="394"/>
        <v>0.11852872055481967</v>
      </c>
      <c r="BJ1187">
        <f t="shared" si="395"/>
        <v>1.2716149999999999</v>
      </c>
      <c r="BK1187">
        <f t="shared" si="396"/>
        <v>2.0983939949999999</v>
      </c>
      <c r="BL1187">
        <f t="shared" si="397"/>
        <v>3.0406520195759996</v>
      </c>
      <c r="BM1187">
        <f t="shared" si="398"/>
        <v>-0.50980377051997938</v>
      </c>
      <c r="BN1187">
        <f t="shared" si="399"/>
        <v>2.7163193081608302E-3</v>
      </c>
    </row>
    <row r="1188" spans="1:66" ht="15">
      <c r="A1188" s="32">
        <v>7</v>
      </c>
      <c r="B1188" s="33">
        <f t="shared" ca="1" si="379"/>
        <v>1413.8919076794211</v>
      </c>
      <c r="C1188">
        <f t="shared" si="380"/>
        <v>1382</v>
      </c>
      <c r="D1188">
        <f t="shared" ca="1" si="384"/>
        <v>6.9946612421180738</v>
      </c>
      <c r="E1188">
        <f t="shared" ca="1" si="381"/>
        <v>7.0006470162123069</v>
      </c>
      <c r="F1188">
        <f t="shared" ca="1" si="382"/>
        <v>1413</v>
      </c>
      <c r="G1188">
        <f t="shared" ca="1" si="383"/>
        <v>1414</v>
      </c>
      <c r="M1188" s="280">
        <v>1218</v>
      </c>
      <c r="N1188" s="280">
        <f t="shared" si="385"/>
        <v>5.847598548416058</v>
      </c>
      <c r="AK1188">
        <f t="shared" si="386"/>
        <v>-9.1941659999999995E-2</v>
      </c>
      <c r="AL1188">
        <f t="shared" si="387"/>
        <v>3.3329193660000005</v>
      </c>
      <c r="AM1188">
        <f t="shared" si="388"/>
        <v>6.3699716699639994</v>
      </c>
      <c r="AN1188">
        <f t="shared" si="389"/>
        <v>-7.9457477820976088</v>
      </c>
      <c r="AO1188">
        <f t="shared" si="390"/>
        <v>7.3950497034743004</v>
      </c>
      <c r="AP1188">
        <f t="shared" si="391"/>
        <v>-5.1012123688155562</v>
      </c>
      <c r="AQ1188">
        <f t="shared" si="392"/>
        <v>2.6067312707265979</v>
      </c>
      <c r="AR1188">
        <f t="shared" si="393"/>
        <v>-0.83748176932618834</v>
      </c>
      <c r="AS1188">
        <f t="shared" si="394"/>
        <v>0.11931011849051236</v>
      </c>
      <c r="BJ1188">
        <f t="shared" si="395"/>
        <v>1.2716149999999999</v>
      </c>
      <c r="BK1188">
        <f t="shared" si="396"/>
        <v>2.1001182300000001</v>
      </c>
      <c r="BL1188">
        <f t="shared" si="397"/>
        <v>3.0456510356159994</v>
      </c>
      <c r="BM1188">
        <f t="shared" si="398"/>
        <v>-0.51106150951904161</v>
      </c>
      <c r="BN1188">
        <f t="shared" si="399"/>
        <v>2.7252582370420309E-3</v>
      </c>
    </row>
    <row r="1189" spans="1:66" ht="15">
      <c r="A1189" s="32">
        <v>7</v>
      </c>
      <c r="B1189" s="33">
        <f t="shared" ca="1" si="379"/>
        <v>1413.8919076794211</v>
      </c>
      <c r="C1189">
        <f t="shared" si="380"/>
        <v>1382</v>
      </c>
      <c r="D1189">
        <f t="shared" ca="1" si="384"/>
        <v>6.9946612421180738</v>
      </c>
      <c r="E1189">
        <f t="shared" ca="1" si="381"/>
        <v>7.0006470162123069</v>
      </c>
      <c r="F1189">
        <f t="shared" ca="1" si="382"/>
        <v>1413</v>
      </c>
      <c r="G1189">
        <f t="shared" ca="1" si="383"/>
        <v>1414</v>
      </c>
      <c r="M1189" s="280">
        <v>1219</v>
      </c>
      <c r="N1189" s="280">
        <f t="shared" si="385"/>
        <v>5.8533808674799648</v>
      </c>
      <c r="AK1189">
        <f t="shared" si="386"/>
        <v>-9.1941659999999995E-2</v>
      </c>
      <c r="AL1189">
        <f t="shared" si="387"/>
        <v>3.3356557530000002</v>
      </c>
      <c r="AM1189">
        <f t="shared" si="388"/>
        <v>6.3804356873709995</v>
      </c>
      <c r="AN1189">
        <f t="shared" si="389"/>
        <v>-7.9653346618263718</v>
      </c>
      <c r="AO1189">
        <f t="shared" si="390"/>
        <v>7.4193655060797248</v>
      </c>
      <c r="AP1189">
        <f t="shared" si="391"/>
        <v>-5.122187720308923</v>
      </c>
      <c r="AQ1189">
        <f t="shared" si="392"/>
        <v>2.6195986971554022</v>
      </c>
      <c r="AR1189">
        <f t="shared" si="393"/>
        <v>-0.84230675413787126</v>
      </c>
      <c r="AS1189">
        <f t="shared" si="394"/>
        <v>0.12009602014700416</v>
      </c>
      <c r="BJ1189">
        <f t="shared" si="395"/>
        <v>1.2716149999999999</v>
      </c>
      <c r="BK1189">
        <f t="shared" si="396"/>
        <v>2.1018424649999998</v>
      </c>
      <c r="BL1189">
        <f t="shared" si="397"/>
        <v>3.0506541576239994</v>
      </c>
      <c r="BM1189">
        <f t="shared" si="398"/>
        <v>-0.51232131546751425</v>
      </c>
      <c r="BN1189">
        <f t="shared" si="399"/>
        <v>2.7342192101250905E-3</v>
      </c>
    </row>
    <row r="1190" spans="1:66" ht="15">
      <c r="A1190" s="32">
        <v>7</v>
      </c>
      <c r="B1190" s="33">
        <f t="shared" ca="1" si="379"/>
        <v>1413.8919076794211</v>
      </c>
      <c r="C1190">
        <f t="shared" si="380"/>
        <v>1382</v>
      </c>
      <c r="D1190">
        <f t="shared" ca="1" si="384"/>
        <v>6.9946612421180738</v>
      </c>
      <c r="E1190">
        <f t="shared" ca="1" si="381"/>
        <v>7.0006470162123069</v>
      </c>
      <c r="F1190">
        <f t="shared" ca="1" si="382"/>
        <v>1413</v>
      </c>
      <c r="G1190">
        <f t="shared" ca="1" si="383"/>
        <v>1414</v>
      </c>
      <c r="M1190" s="280">
        <v>1220</v>
      </c>
      <c r="N1190" s="280">
        <f t="shared" si="385"/>
        <v>5.8591641919198389</v>
      </c>
      <c r="AK1190">
        <f t="shared" si="386"/>
        <v>-9.1941659999999995E-2</v>
      </c>
      <c r="AL1190">
        <f t="shared" si="387"/>
        <v>3.3383921400000003</v>
      </c>
      <c r="AM1190">
        <f t="shared" si="388"/>
        <v>6.3909082923999989</v>
      </c>
      <c r="AN1190">
        <f t="shared" si="389"/>
        <v>-7.9849537039120007</v>
      </c>
      <c r="AO1190">
        <f t="shared" si="390"/>
        <v>7.4437412243868799</v>
      </c>
      <c r="AP1190">
        <f t="shared" si="391"/>
        <v>-5.1432320129042948</v>
      </c>
      <c r="AQ1190">
        <f t="shared" si="392"/>
        <v>2.6325190105804346</v>
      </c>
      <c r="AR1190">
        <f t="shared" si="393"/>
        <v>-0.8471555463868643</v>
      </c>
      <c r="AS1190">
        <f t="shared" si="394"/>
        <v>0.12088644775568652</v>
      </c>
      <c r="BJ1190">
        <f t="shared" si="395"/>
        <v>1.2716149999999999</v>
      </c>
      <c r="BK1190">
        <f t="shared" si="396"/>
        <v>2.1035667</v>
      </c>
      <c r="BL1190">
        <f t="shared" si="397"/>
        <v>3.0556613855999997</v>
      </c>
      <c r="BM1190">
        <f t="shared" si="398"/>
        <v>-0.51358319006240005</v>
      </c>
      <c r="BN1190">
        <f t="shared" si="399"/>
        <v>2.7432022636222401E-3</v>
      </c>
    </row>
    <row r="1191" spans="1:66" ht="15">
      <c r="A1191" s="32">
        <v>7</v>
      </c>
      <c r="B1191" s="33">
        <f t="shared" ca="1" si="379"/>
        <v>1413.8919076794211</v>
      </c>
      <c r="C1191">
        <f t="shared" si="380"/>
        <v>1382</v>
      </c>
      <c r="D1191">
        <f t="shared" ca="1" si="384"/>
        <v>6.9946612421180738</v>
      </c>
      <c r="E1191">
        <f t="shared" ca="1" si="381"/>
        <v>7.0006470162123069</v>
      </c>
      <c r="F1191">
        <f t="shared" ca="1" si="382"/>
        <v>1413</v>
      </c>
      <c r="G1191">
        <f t="shared" ca="1" si="383"/>
        <v>1414</v>
      </c>
      <c r="M1191" s="280">
        <v>1221</v>
      </c>
      <c r="N1191" s="280">
        <f t="shared" si="385"/>
        <v>5.8649485221560589</v>
      </c>
      <c r="AK1191">
        <f t="shared" si="386"/>
        <v>-9.1941659999999995E-2</v>
      </c>
      <c r="AL1191">
        <f t="shared" si="387"/>
        <v>3.3411285270000004</v>
      </c>
      <c r="AM1191">
        <f t="shared" si="388"/>
        <v>6.4013894850509994</v>
      </c>
      <c r="AN1191">
        <f t="shared" si="389"/>
        <v>-8.00460493473871</v>
      </c>
      <c r="AO1191">
        <f t="shared" si="390"/>
        <v>7.4681769567391134</v>
      </c>
      <c r="AP1191">
        <f t="shared" si="391"/>
        <v>-5.1643454164072278</v>
      </c>
      <c r="AQ1191">
        <f t="shared" si="392"/>
        <v>2.6454923847575347</v>
      </c>
      <c r="AR1191">
        <f t="shared" si="393"/>
        <v>-0.85202824388497733</v>
      </c>
      <c r="AS1191">
        <f t="shared" si="394"/>
        <v>0.12168142363932521</v>
      </c>
      <c r="BJ1191">
        <f t="shared" si="395"/>
        <v>1.2716149999999999</v>
      </c>
      <c r="BK1191">
        <f t="shared" si="396"/>
        <v>2.1052909349999998</v>
      </c>
      <c r="BL1191">
        <f t="shared" si="397"/>
        <v>3.0606727195439993</v>
      </c>
      <c r="BM1191">
        <f t="shared" si="398"/>
        <v>-0.51484713500070178</v>
      </c>
      <c r="BN1191">
        <f t="shared" si="399"/>
        <v>2.7522074337754296E-3</v>
      </c>
    </row>
    <row r="1192" spans="1:66" ht="15">
      <c r="A1192" s="32">
        <v>7</v>
      </c>
      <c r="B1192" s="33">
        <f t="shared" ca="1" si="379"/>
        <v>1413.8919076794211</v>
      </c>
      <c r="C1192">
        <f t="shared" si="380"/>
        <v>1382</v>
      </c>
      <c r="D1192">
        <f t="shared" ca="1" si="384"/>
        <v>6.9946612421180738</v>
      </c>
      <c r="E1192">
        <f t="shared" ca="1" si="381"/>
        <v>7.0006470162123069</v>
      </c>
      <c r="F1192">
        <f t="shared" ca="1" si="382"/>
        <v>1413</v>
      </c>
      <c r="G1192">
        <f t="shared" ca="1" si="383"/>
        <v>1414</v>
      </c>
      <c r="M1192" s="280">
        <v>1222</v>
      </c>
      <c r="N1192" s="280">
        <f t="shared" si="385"/>
        <v>5.8707338586092828</v>
      </c>
      <c r="AK1192">
        <f t="shared" si="386"/>
        <v>-9.1941659999999995E-2</v>
      </c>
      <c r="AL1192">
        <f t="shared" si="387"/>
        <v>3.3438649140000005</v>
      </c>
      <c r="AM1192">
        <f t="shared" si="388"/>
        <v>6.4118792653239991</v>
      </c>
      <c r="AN1192">
        <f t="shared" si="389"/>
        <v>-8.024288380690713</v>
      </c>
      <c r="AO1192">
        <f t="shared" si="390"/>
        <v>7.492672801560416</v>
      </c>
      <c r="AP1192">
        <f t="shared" si="391"/>
        <v>-5.185528100901875</v>
      </c>
      <c r="AQ1192">
        <f t="shared" si="392"/>
        <v>2.6585189938703371</v>
      </c>
      <c r="AR1192">
        <f t="shared" si="393"/>
        <v>-0.85692494476524106</v>
      </c>
      <c r="AS1192">
        <f t="shared" si="394"/>
        <v>0.12248097021236039</v>
      </c>
      <c r="BJ1192">
        <f t="shared" si="395"/>
        <v>1.2716149999999999</v>
      </c>
      <c r="BK1192">
        <f t="shared" si="396"/>
        <v>2.1070151699999999</v>
      </c>
      <c r="BL1192">
        <f t="shared" si="397"/>
        <v>3.0656881594559993</v>
      </c>
      <c r="BM1192">
        <f t="shared" si="398"/>
        <v>-0.51611315197942242</v>
      </c>
      <c r="BN1192">
        <f t="shared" si="399"/>
        <v>2.7612347568563272E-3</v>
      </c>
    </row>
    <row r="1193" spans="1:66" ht="15">
      <c r="A1193" s="32">
        <v>7</v>
      </c>
      <c r="B1193" s="33">
        <f t="shared" ca="1" si="379"/>
        <v>1413.8919076794211</v>
      </c>
      <c r="C1193">
        <f t="shared" si="380"/>
        <v>1382</v>
      </c>
      <c r="D1193">
        <f t="shared" ca="1" si="384"/>
        <v>6.9946612421180738</v>
      </c>
      <c r="E1193">
        <f t="shared" ca="1" si="381"/>
        <v>7.0006470162123069</v>
      </c>
      <c r="F1193">
        <f t="shared" ca="1" si="382"/>
        <v>1413</v>
      </c>
      <c r="G1193">
        <f t="shared" ca="1" si="383"/>
        <v>1414</v>
      </c>
      <c r="M1193" s="280">
        <v>1223</v>
      </c>
      <c r="N1193" s="280">
        <f t="shared" si="385"/>
        <v>5.8765202017004636</v>
      </c>
      <c r="AK1193">
        <f t="shared" si="386"/>
        <v>-9.1941659999999995E-2</v>
      </c>
      <c r="AL1193">
        <f t="shared" si="387"/>
        <v>3.3466013010000002</v>
      </c>
      <c r="AM1193">
        <f t="shared" si="388"/>
        <v>6.422377633218999</v>
      </c>
      <c r="AN1193">
        <f t="shared" si="389"/>
        <v>-8.0440040681522245</v>
      </c>
      <c r="AO1193">
        <f t="shared" si="390"/>
        <v>7.5172288573554207</v>
      </c>
      <c r="AP1193">
        <f t="shared" si="391"/>
        <v>-5.206780236751217</v>
      </c>
      <c r="AQ1193">
        <f t="shared" si="392"/>
        <v>2.6715990125309728</v>
      </c>
      <c r="AR1193">
        <f t="shared" si="393"/>
        <v>-0.86184574748269693</v>
      </c>
      <c r="AS1193">
        <f t="shared" si="394"/>
        <v>0.12328510998120751</v>
      </c>
      <c r="BJ1193">
        <f t="shared" si="395"/>
        <v>1.2716149999999999</v>
      </c>
      <c r="BK1193">
        <f t="shared" si="396"/>
        <v>2.1087394050000001</v>
      </c>
      <c r="BL1193">
        <f t="shared" si="397"/>
        <v>3.0707077053359995</v>
      </c>
      <c r="BM1193">
        <f t="shared" si="398"/>
        <v>-0.51738124269556462</v>
      </c>
      <c r="BN1193">
        <f t="shared" si="399"/>
        <v>2.7702842691663203E-3</v>
      </c>
    </row>
    <row r="1194" spans="1:66" ht="15">
      <c r="A1194" s="32">
        <v>7</v>
      </c>
      <c r="B1194" s="33">
        <f t="shared" ca="1" si="379"/>
        <v>1413.8919076794211</v>
      </c>
      <c r="C1194">
        <f t="shared" si="380"/>
        <v>1382</v>
      </c>
      <c r="D1194">
        <f t="shared" ca="1" si="384"/>
        <v>6.9946612421180738</v>
      </c>
      <c r="E1194">
        <f t="shared" ca="1" si="381"/>
        <v>7.0006470162123069</v>
      </c>
      <c r="F1194">
        <f t="shared" ca="1" si="382"/>
        <v>1413</v>
      </c>
      <c r="G1194">
        <f t="shared" ca="1" si="383"/>
        <v>1414</v>
      </c>
      <c r="M1194" s="280">
        <v>1224</v>
      </c>
      <c r="N1194" s="280">
        <f t="shared" si="385"/>
        <v>5.882307551850797</v>
      </c>
      <c r="AK1194">
        <f t="shared" si="386"/>
        <v>-9.1941659999999995E-2</v>
      </c>
      <c r="AL1194">
        <f t="shared" si="387"/>
        <v>3.3493376880000003</v>
      </c>
      <c r="AM1194">
        <f t="shared" si="388"/>
        <v>6.4328845887359991</v>
      </c>
      <c r="AN1194">
        <f t="shared" si="389"/>
        <v>-8.0637520235074565</v>
      </c>
      <c r="AO1194">
        <f t="shared" si="390"/>
        <v>7.5418452227094033</v>
      </c>
      <c r="AP1194">
        <f t="shared" si="391"/>
        <v>-5.2281019945972886</v>
      </c>
      <c r="AQ1194">
        <f t="shared" si="392"/>
        <v>2.6847326157807685</v>
      </c>
      <c r="AR1194">
        <f t="shared" si="393"/>
        <v>-0.86679075081518975</v>
      </c>
      <c r="AS1194">
        <f t="shared" si="394"/>
        <v>0.12409386554455915</v>
      </c>
      <c r="BJ1194">
        <f t="shared" si="395"/>
        <v>1.2716149999999999</v>
      </c>
      <c r="BK1194">
        <f t="shared" si="396"/>
        <v>2.1104636399999999</v>
      </c>
      <c r="BL1194">
        <f t="shared" si="397"/>
        <v>3.0757313571839995</v>
      </c>
      <c r="BM1194">
        <f t="shared" si="398"/>
        <v>-0.51865140884613126</v>
      </c>
      <c r="BN1194">
        <f t="shared" si="399"/>
        <v>2.7793560070365144E-3</v>
      </c>
    </row>
    <row r="1195" spans="1:66" ht="15">
      <c r="A1195" s="32">
        <v>7</v>
      </c>
      <c r="B1195" s="33">
        <f t="shared" ca="1" si="379"/>
        <v>1413.8919076794211</v>
      </c>
      <c r="C1195">
        <f t="shared" si="380"/>
        <v>1382</v>
      </c>
      <c r="D1195">
        <f t="shared" ca="1" si="384"/>
        <v>6.9946612421180738</v>
      </c>
      <c r="E1195">
        <f t="shared" ca="1" si="381"/>
        <v>7.0006470162123069</v>
      </c>
      <c r="F1195">
        <f t="shared" ca="1" si="382"/>
        <v>1413</v>
      </c>
      <c r="G1195">
        <f t="shared" ca="1" si="383"/>
        <v>1414</v>
      </c>
      <c r="M1195" s="280">
        <v>1225</v>
      </c>
      <c r="N1195" s="280">
        <f t="shared" si="385"/>
        <v>5.8880959094817262</v>
      </c>
      <c r="AK1195">
        <f t="shared" si="386"/>
        <v>-9.1941659999999995E-2</v>
      </c>
      <c r="AL1195">
        <f t="shared" si="387"/>
        <v>3.3520740750000004</v>
      </c>
      <c r="AM1195">
        <f t="shared" si="388"/>
        <v>6.4434001318749994</v>
      </c>
      <c r="AN1195">
        <f t="shared" si="389"/>
        <v>-8.0835322731406265</v>
      </c>
      <c r="AO1195">
        <f t="shared" si="390"/>
        <v>7.566521996288281</v>
      </c>
      <c r="AP1195">
        <f t="shared" si="391"/>
        <v>-5.2494935453614069</v>
      </c>
      <c r="AQ1195">
        <f t="shared" si="392"/>
        <v>2.6979199790909529</v>
      </c>
      <c r="AR1195">
        <f t="shared" si="393"/>
        <v>-0.87176005386416033</v>
      </c>
      <c r="AS1195">
        <f t="shared" si="394"/>
        <v>0.12490725959368727</v>
      </c>
      <c r="BJ1195">
        <f t="shared" si="395"/>
        <v>1.2716149999999999</v>
      </c>
      <c r="BK1195">
        <f t="shared" si="396"/>
        <v>2.112187875</v>
      </c>
      <c r="BL1195">
        <f t="shared" si="397"/>
        <v>3.0807591149999993</v>
      </c>
      <c r="BM1195">
        <f t="shared" si="398"/>
        <v>-0.51992365212812508</v>
      </c>
      <c r="BN1195">
        <f t="shared" si="399"/>
        <v>2.7884500068277346E-3</v>
      </c>
    </row>
    <row r="1196" spans="1:66" ht="15">
      <c r="A1196" s="32">
        <v>7</v>
      </c>
      <c r="B1196" s="33">
        <f t="shared" ca="1" si="379"/>
        <v>1413.8919076794211</v>
      </c>
      <c r="C1196">
        <f t="shared" si="380"/>
        <v>1382</v>
      </c>
      <c r="D1196">
        <f t="shared" ca="1" si="384"/>
        <v>6.9946612421180738</v>
      </c>
      <c r="E1196">
        <f t="shared" ca="1" si="381"/>
        <v>7.0006470162123069</v>
      </c>
      <c r="F1196">
        <f t="shared" ca="1" si="382"/>
        <v>1413</v>
      </c>
      <c r="G1196">
        <f t="shared" ca="1" si="383"/>
        <v>1414</v>
      </c>
      <c r="M1196" s="280">
        <v>1226</v>
      </c>
      <c r="N1196" s="280">
        <f t="shared" si="385"/>
        <v>5.8938852750149326</v>
      </c>
      <c r="AK1196">
        <f t="shared" si="386"/>
        <v>-9.1941659999999995E-2</v>
      </c>
      <c r="AL1196">
        <f t="shared" si="387"/>
        <v>3.3548104620000005</v>
      </c>
      <c r="AM1196">
        <f t="shared" si="388"/>
        <v>6.4539242626359989</v>
      </c>
      <c r="AN1196">
        <f t="shared" si="389"/>
        <v>-8.103344843435945</v>
      </c>
      <c r="AO1196">
        <f t="shared" si="390"/>
        <v>7.5912592768386133</v>
      </c>
      <c r="AP1196">
        <f t="shared" si="391"/>
        <v>-5.2709550602444022</v>
      </c>
      <c r="AQ1196">
        <f t="shared" si="392"/>
        <v>2.7111612783633596</v>
      </c>
      <c r="AR1196">
        <f t="shared" si="393"/>
        <v>-0.87675375605544004</v>
      </c>
      <c r="AS1196">
        <f t="shared" si="394"/>
        <v>0.12572531491274652</v>
      </c>
      <c r="BJ1196">
        <f t="shared" si="395"/>
        <v>1.2716149999999999</v>
      </c>
      <c r="BK1196">
        <f t="shared" si="396"/>
        <v>2.1139121099999998</v>
      </c>
      <c r="BL1196">
        <f t="shared" si="397"/>
        <v>3.0857909787839994</v>
      </c>
      <c r="BM1196">
        <f t="shared" si="398"/>
        <v>-0.52119797423854886</v>
      </c>
      <c r="BN1196">
        <f t="shared" si="399"/>
        <v>2.7975663049305236E-3</v>
      </c>
    </row>
    <row r="1197" spans="1:66" ht="15">
      <c r="A1197" s="32">
        <v>7</v>
      </c>
      <c r="B1197" s="33">
        <f t="shared" ca="1" si="379"/>
        <v>1413.8919076794211</v>
      </c>
      <c r="C1197">
        <f t="shared" si="380"/>
        <v>1382</v>
      </c>
      <c r="D1197">
        <f t="shared" ca="1" si="384"/>
        <v>6.9946612421180738</v>
      </c>
      <c r="E1197">
        <f t="shared" ca="1" si="381"/>
        <v>7.0006470162123069</v>
      </c>
      <c r="F1197">
        <f t="shared" ca="1" si="382"/>
        <v>1413</v>
      </c>
      <c r="G1197">
        <f t="shared" ca="1" si="383"/>
        <v>1414</v>
      </c>
      <c r="M1197" s="280">
        <v>1227</v>
      </c>
      <c r="N1197" s="280">
        <f t="shared" si="385"/>
        <v>5.8996756488722939</v>
      </c>
      <c r="AK1197">
        <f t="shared" si="386"/>
        <v>-9.1941659999999995E-2</v>
      </c>
      <c r="AL1197">
        <f t="shared" si="387"/>
        <v>3.3575468490000002</v>
      </c>
      <c r="AM1197">
        <f t="shared" si="388"/>
        <v>6.4644569810189996</v>
      </c>
      <c r="AN1197">
        <f t="shared" si="389"/>
        <v>-8.1231897607776276</v>
      </c>
      <c r="AO1197">
        <f t="shared" si="390"/>
        <v>7.6160571631876044</v>
      </c>
      <c r="AP1197">
        <f t="shared" si="391"/>
        <v>-5.292486710726843</v>
      </c>
      <c r="AQ1197">
        <f t="shared" si="392"/>
        <v>2.7244566899311278</v>
      </c>
      <c r="AR1197">
        <f t="shared" si="393"/>
        <v>-0.8817719571400463</v>
      </c>
      <c r="AS1197">
        <f t="shared" si="394"/>
        <v>0.1265480543790781</v>
      </c>
      <c r="BJ1197">
        <f t="shared" si="395"/>
        <v>1.2716149999999999</v>
      </c>
      <c r="BK1197">
        <f t="shared" si="396"/>
        <v>2.115636345</v>
      </c>
      <c r="BL1197">
        <f t="shared" si="397"/>
        <v>3.0908269485359994</v>
      </c>
      <c r="BM1197">
        <f t="shared" si="398"/>
        <v>-0.52247437687440546</v>
      </c>
      <c r="BN1197">
        <f t="shared" si="399"/>
        <v>2.8067049377651439E-3</v>
      </c>
    </row>
    <row r="1198" spans="1:66" ht="15">
      <c r="A1198" s="32">
        <v>7</v>
      </c>
      <c r="B1198" s="33">
        <f t="shared" ca="1" si="379"/>
        <v>1413.8919076794211</v>
      </c>
      <c r="C1198">
        <f t="shared" si="380"/>
        <v>1382</v>
      </c>
      <c r="D1198">
        <f t="shared" ca="1" si="384"/>
        <v>6.9946612421180738</v>
      </c>
      <c r="E1198">
        <f t="shared" ca="1" si="381"/>
        <v>7.0006470162123069</v>
      </c>
      <c r="F1198">
        <f t="shared" ca="1" si="382"/>
        <v>1413</v>
      </c>
      <c r="G1198">
        <f t="shared" ca="1" si="383"/>
        <v>1414</v>
      </c>
      <c r="M1198" s="280">
        <v>1228</v>
      </c>
      <c r="N1198" s="280">
        <f t="shared" si="385"/>
        <v>5.9054670314758821</v>
      </c>
      <c r="AK1198">
        <f t="shared" si="386"/>
        <v>-9.1941659999999995E-2</v>
      </c>
      <c r="AL1198">
        <f t="shared" si="387"/>
        <v>3.3602832360000003</v>
      </c>
      <c r="AM1198">
        <f t="shared" si="388"/>
        <v>6.4749982870239995</v>
      </c>
      <c r="AN1198">
        <f t="shared" si="389"/>
        <v>-8.14306705154989</v>
      </c>
      <c r="AO1198">
        <f t="shared" si="390"/>
        <v>7.640915754243097</v>
      </c>
      <c r="AP1198">
        <f t="shared" si="391"/>
        <v>-5.3140886685692674</v>
      </c>
      <c r="AQ1198">
        <f t="shared" si="392"/>
        <v>2.7378063905594101</v>
      </c>
      <c r="AR1198">
        <f t="shared" si="393"/>
        <v>-0.88681475719497993</v>
      </c>
      <c r="AS1198">
        <f t="shared" si="394"/>
        <v>0.1273755009635143</v>
      </c>
      <c r="BJ1198">
        <f t="shared" si="395"/>
        <v>1.2716149999999999</v>
      </c>
      <c r="BK1198">
        <f t="shared" si="396"/>
        <v>2.1173605800000002</v>
      </c>
      <c r="BL1198">
        <f t="shared" si="397"/>
        <v>3.0958670242559996</v>
      </c>
      <c r="BM1198">
        <f t="shared" si="398"/>
        <v>-0.52375286173269764</v>
      </c>
      <c r="BN1198">
        <f t="shared" si="399"/>
        <v>2.8158659417815758E-3</v>
      </c>
    </row>
    <row r="1199" spans="1:66" ht="15">
      <c r="A1199" s="32">
        <v>7</v>
      </c>
      <c r="B1199" s="33">
        <f t="shared" ca="1" si="379"/>
        <v>1413.8919076794211</v>
      </c>
      <c r="C1199">
        <f t="shared" si="380"/>
        <v>1382</v>
      </c>
      <c r="D1199">
        <f t="shared" ca="1" si="384"/>
        <v>6.9946612421180738</v>
      </c>
      <c r="E1199">
        <f t="shared" ca="1" si="381"/>
        <v>7.0006470162123069</v>
      </c>
      <c r="F1199">
        <f t="shared" ca="1" si="382"/>
        <v>1413</v>
      </c>
      <c r="G1199">
        <f t="shared" ca="1" si="383"/>
        <v>1414</v>
      </c>
      <c r="M1199" s="280">
        <v>1229</v>
      </c>
      <c r="N1199" s="280">
        <f t="shared" si="385"/>
        <v>5.9112594232479649</v>
      </c>
      <c r="AK1199">
        <f t="shared" si="386"/>
        <v>-9.1941659999999995E-2</v>
      </c>
      <c r="AL1199">
        <f t="shared" si="387"/>
        <v>3.3630196230000005</v>
      </c>
      <c r="AM1199">
        <f t="shared" si="388"/>
        <v>6.4855481806509996</v>
      </c>
      <c r="AN1199">
        <f t="shared" si="389"/>
        <v>-8.1629767421369426</v>
      </c>
      <c r="AO1199">
        <f t="shared" si="390"/>
        <v>7.6658351489935788</v>
      </c>
      <c r="AP1199">
        <f t="shared" si="391"/>
        <v>-5.3357611058124084</v>
      </c>
      <c r="AQ1199">
        <f t="shared" si="392"/>
        <v>2.7512105574460763</v>
      </c>
      <c r="AR1199">
        <f t="shared" si="393"/>
        <v>-0.89188225662402354</v>
      </c>
      <c r="AS1199">
        <f t="shared" si="394"/>
        <v>0.12820767773068417</v>
      </c>
      <c r="BJ1199">
        <f t="shared" si="395"/>
        <v>1.2716149999999999</v>
      </c>
      <c r="BK1199">
        <f t="shared" si="396"/>
        <v>2.1190848149999999</v>
      </c>
      <c r="BL1199">
        <f t="shared" si="397"/>
        <v>3.1009112059439996</v>
      </c>
      <c r="BM1199">
        <f t="shared" si="398"/>
        <v>-0.52503343051042828</v>
      </c>
      <c r="BN1199">
        <f t="shared" si="399"/>
        <v>2.8250493534595182E-3</v>
      </c>
    </row>
    <row r="1200" spans="1:66" ht="15">
      <c r="A1200" s="32">
        <v>7</v>
      </c>
      <c r="B1200" s="33">
        <f t="shared" ca="1" si="379"/>
        <v>1413.8919076794211</v>
      </c>
      <c r="C1200">
        <f t="shared" si="380"/>
        <v>1382</v>
      </c>
      <c r="D1200">
        <f t="shared" ca="1" si="384"/>
        <v>6.9946612421180738</v>
      </c>
      <c r="E1200">
        <f t="shared" ca="1" si="381"/>
        <v>7.0006470162123069</v>
      </c>
      <c r="F1200">
        <f t="shared" ca="1" si="382"/>
        <v>1413</v>
      </c>
      <c r="G1200">
        <f t="shared" ca="1" si="383"/>
        <v>1414</v>
      </c>
      <c r="M1200" s="280">
        <v>1230</v>
      </c>
      <c r="N1200" s="280">
        <f t="shared" si="385"/>
        <v>5.9170528246109511</v>
      </c>
      <c r="AK1200">
        <f t="shared" si="386"/>
        <v>-9.1941659999999995E-2</v>
      </c>
      <c r="AL1200">
        <f t="shared" si="387"/>
        <v>3.3657560100000001</v>
      </c>
      <c r="AM1200">
        <f t="shared" si="388"/>
        <v>6.496106661899999</v>
      </c>
      <c r="AN1200">
        <f t="shared" si="389"/>
        <v>-8.1829188589230011</v>
      </c>
      <c r="AO1200">
        <f t="shared" si="390"/>
        <v>7.6908154465081795</v>
      </c>
      <c r="AP1200">
        <f t="shared" si="391"/>
        <v>-5.3575041947774258</v>
      </c>
      <c r="AQ1200">
        <f t="shared" si="392"/>
        <v>2.7646693682224193</v>
      </c>
      <c r="AR1200">
        <f t="shared" si="393"/>
        <v>-0.89697455615854071</v>
      </c>
      <c r="AS1200">
        <f t="shared" si="394"/>
        <v>0.1290446078393194</v>
      </c>
      <c r="BJ1200">
        <f t="shared" si="395"/>
        <v>1.2716149999999999</v>
      </c>
      <c r="BK1200">
        <f t="shared" si="396"/>
        <v>2.1208090500000001</v>
      </c>
      <c r="BL1200">
        <f t="shared" si="397"/>
        <v>3.1059594935999995</v>
      </c>
      <c r="BM1200">
        <f t="shared" si="398"/>
        <v>-0.52631608490460002</v>
      </c>
      <c r="BN1200">
        <f t="shared" si="399"/>
        <v>2.83425520930839E-3</v>
      </c>
    </row>
    <row r="1201" spans="1:66" ht="15">
      <c r="A1201" s="32">
        <v>7</v>
      </c>
      <c r="B1201" s="33">
        <f t="shared" ca="1" si="379"/>
        <v>1413.8919076794211</v>
      </c>
      <c r="C1201">
        <f t="shared" si="380"/>
        <v>1382</v>
      </c>
      <c r="D1201">
        <f t="shared" ca="1" si="384"/>
        <v>6.9946612421180738</v>
      </c>
      <c r="E1201">
        <f t="shared" ca="1" si="381"/>
        <v>7.0006470162123069</v>
      </c>
      <c r="F1201">
        <f t="shared" ca="1" si="382"/>
        <v>1413</v>
      </c>
      <c r="G1201">
        <f t="shared" ca="1" si="383"/>
        <v>1414</v>
      </c>
      <c r="M1201" s="280">
        <v>1231</v>
      </c>
      <c r="N1201" s="280">
        <f t="shared" si="385"/>
        <v>5.9228472359874047</v>
      </c>
      <c r="AK1201">
        <f t="shared" si="386"/>
        <v>-9.1941659999999995E-2</v>
      </c>
      <c r="AL1201">
        <f t="shared" si="387"/>
        <v>3.3684923970000002</v>
      </c>
      <c r="AM1201">
        <f t="shared" si="388"/>
        <v>6.5066737307709994</v>
      </c>
      <c r="AN1201">
        <f t="shared" si="389"/>
        <v>-8.2028934282922794</v>
      </c>
      <c r="AO1201">
        <f t="shared" si="390"/>
        <v>7.7158567459366711</v>
      </c>
      <c r="AP1201">
        <f t="shared" si="391"/>
        <v>-5.3793181080661316</v>
      </c>
      <c r="AQ1201">
        <f t="shared" si="392"/>
        <v>2.7781830009538613</v>
      </c>
      <c r="AR1201">
        <f t="shared" si="393"/>
        <v>-0.90209175685827747</v>
      </c>
      <c r="AS1201">
        <f t="shared" si="394"/>
        <v>0.1298863145425613</v>
      </c>
      <c r="BJ1201">
        <f t="shared" si="395"/>
        <v>1.2716149999999999</v>
      </c>
      <c r="BK1201">
        <f t="shared" si="396"/>
        <v>2.1225332849999998</v>
      </c>
      <c r="BL1201">
        <f t="shared" si="397"/>
        <v>3.1110118872239996</v>
      </c>
      <c r="BM1201">
        <f t="shared" si="398"/>
        <v>-0.52760082661221586</v>
      </c>
      <c r="BN1201">
        <f t="shared" si="399"/>
        <v>2.8434835458673278E-3</v>
      </c>
    </row>
    <row r="1202" spans="1:66" ht="15">
      <c r="A1202" s="32">
        <v>7</v>
      </c>
      <c r="B1202" s="33">
        <f t="shared" ca="1" si="379"/>
        <v>1413.8919076794211</v>
      </c>
      <c r="C1202">
        <f t="shared" si="380"/>
        <v>1382</v>
      </c>
      <c r="D1202">
        <f t="shared" ca="1" si="384"/>
        <v>6.9946612421180738</v>
      </c>
      <c r="E1202">
        <f t="shared" ca="1" si="381"/>
        <v>7.0006470162123069</v>
      </c>
      <c r="F1202">
        <f t="shared" ca="1" si="382"/>
        <v>1413</v>
      </c>
      <c r="G1202">
        <f t="shared" ca="1" si="383"/>
        <v>1414</v>
      </c>
      <c r="M1202" s="280">
        <v>1232</v>
      </c>
      <c r="N1202" s="280">
        <f t="shared" si="385"/>
        <v>5.928642657800018</v>
      </c>
      <c r="AK1202">
        <f t="shared" si="386"/>
        <v>-9.1941659999999995E-2</v>
      </c>
      <c r="AL1202">
        <f t="shared" si="387"/>
        <v>3.3712287840000004</v>
      </c>
      <c r="AM1202">
        <f t="shared" si="388"/>
        <v>6.5172493872639992</v>
      </c>
      <c r="AN1202">
        <f t="shared" si="389"/>
        <v>-8.2229004766289933</v>
      </c>
      <c r="AO1202">
        <f t="shared" si="390"/>
        <v>7.7409591465094669</v>
      </c>
      <c r="AP1202">
        <f t="shared" si="391"/>
        <v>-5.401203018561219</v>
      </c>
      <c r="AQ1202">
        <f t="shared" si="392"/>
        <v>2.7917516341406592</v>
      </c>
      <c r="AR1202">
        <f t="shared" si="393"/>
        <v>-0.90723396011216395</v>
      </c>
      <c r="AS1202">
        <f t="shared" si="394"/>
        <v>0.13073282118826854</v>
      </c>
      <c r="BJ1202">
        <f t="shared" si="395"/>
        <v>1.2716149999999999</v>
      </c>
      <c r="BK1202">
        <f t="shared" si="396"/>
        <v>2.12425752</v>
      </c>
      <c r="BL1202">
        <f t="shared" si="397"/>
        <v>3.1160683868159995</v>
      </c>
      <c r="BM1202">
        <f t="shared" si="398"/>
        <v>-0.52888765733027843</v>
      </c>
      <c r="BN1202">
        <f t="shared" si="399"/>
        <v>2.8527343997051865E-3</v>
      </c>
    </row>
    <row r="1203" spans="1:66" ht="15">
      <c r="A1203" s="32">
        <v>7</v>
      </c>
      <c r="B1203" s="33">
        <f t="shared" ref="B1203:B1266" ca="1" si="400">(A1203-D1203)/(E1203-D1203)*(G1203-F1203)+F1203</f>
        <v>1413.8919076794211</v>
      </c>
      <c r="C1203">
        <f t="shared" ref="C1203:C1266" si="401">MAX(COUNTIF($N$2:$N$25400,"&lt;"&amp;A1203),1)</f>
        <v>1382</v>
      </c>
      <c r="D1203">
        <f t="shared" ca="1" si="384"/>
        <v>6.9946612421180738</v>
      </c>
      <c r="E1203">
        <f t="shared" ref="E1203:E1266" ca="1" si="402">INDIRECT(ADDRESS(C1203+2,14))</f>
        <v>7.0006470162123069</v>
      </c>
      <c r="F1203">
        <f t="shared" ref="F1203:F1266" ca="1" si="403">INDIRECT(ADDRESS(C1203+1,13))</f>
        <v>1413</v>
      </c>
      <c r="G1203">
        <f t="shared" ref="G1203:G1266" ca="1" si="404">INDIRECT(ADDRESS(C1203+2,13))</f>
        <v>1414</v>
      </c>
      <c r="M1203" s="280">
        <v>1233</v>
      </c>
      <c r="N1203" s="280">
        <f t="shared" si="385"/>
        <v>5.9344390904716002</v>
      </c>
      <c r="AK1203">
        <f t="shared" si="386"/>
        <v>-9.1941659999999995E-2</v>
      </c>
      <c r="AL1203">
        <f t="shared" si="387"/>
        <v>3.3739651710000005</v>
      </c>
      <c r="AM1203">
        <f t="shared" si="388"/>
        <v>6.5278336313789991</v>
      </c>
      <c r="AN1203">
        <f t="shared" si="389"/>
        <v>-8.2429400303173548</v>
      </c>
      <c r="AO1203">
        <f t="shared" si="390"/>
        <v>7.7661227475376249</v>
      </c>
      <c r="AP1203">
        <f t="shared" si="391"/>
        <v>-5.423159099426492</v>
      </c>
      <c r="AQ1203">
        <f t="shared" si="392"/>
        <v>2.8053754467186143</v>
      </c>
      <c r="AR1203">
        <f t="shared" si="393"/>
        <v>-0.91240126763911833</v>
      </c>
      <c r="AS1203">
        <f t="shared" si="394"/>
        <v>0.13158415121932548</v>
      </c>
      <c r="BJ1203">
        <f t="shared" si="395"/>
        <v>1.2716149999999999</v>
      </c>
      <c r="BK1203">
        <f t="shared" si="396"/>
        <v>2.1259817549999998</v>
      </c>
      <c r="BL1203">
        <f t="shared" si="397"/>
        <v>3.1211289923759993</v>
      </c>
      <c r="BM1203">
        <f t="shared" si="398"/>
        <v>-0.53017657875579061</v>
      </c>
      <c r="BN1203">
        <f t="shared" si="399"/>
        <v>2.8620078074205403E-3</v>
      </c>
    </row>
    <row r="1204" spans="1:66" ht="15">
      <c r="A1204" s="32">
        <v>7</v>
      </c>
      <c r="B1204" s="33">
        <f t="shared" ca="1" si="400"/>
        <v>1413.8919076794211</v>
      </c>
      <c r="C1204">
        <f t="shared" si="401"/>
        <v>1382</v>
      </c>
      <c r="D1204">
        <f t="shared" ca="1" si="384"/>
        <v>6.9946612421180738</v>
      </c>
      <c r="E1204">
        <f t="shared" ca="1" si="402"/>
        <v>7.0006470162123069</v>
      </c>
      <c r="F1204">
        <f t="shared" ca="1" si="403"/>
        <v>1413</v>
      </c>
      <c r="G1204">
        <f t="shared" ca="1" si="404"/>
        <v>1414</v>
      </c>
      <c r="M1204" s="280">
        <v>1234</v>
      </c>
      <c r="N1204" s="280">
        <f t="shared" si="385"/>
        <v>5.9402365344250496</v>
      </c>
      <c r="AK1204">
        <f t="shared" si="386"/>
        <v>-9.1941659999999995E-2</v>
      </c>
      <c r="AL1204">
        <f t="shared" si="387"/>
        <v>3.3767015580000002</v>
      </c>
      <c r="AM1204">
        <f t="shared" si="388"/>
        <v>6.5384264631159992</v>
      </c>
      <c r="AN1204">
        <f t="shared" si="389"/>
        <v>-8.2630121157415779</v>
      </c>
      <c r="AO1204">
        <f t="shared" si="390"/>
        <v>7.7913476484128426</v>
      </c>
      <c r="AP1204">
        <f t="shared" si="391"/>
        <v>-5.4451865241070925</v>
      </c>
      <c r="AQ1204">
        <f t="shared" si="392"/>
        <v>2.819054618059778</v>
      </c>
      <c r="AR1204">
        <f t="shared" si="393"/>
        <v>-0.91759378148885173</v>
      </c>
      <c r="AS1204">
        <f t="shared" si="394"/>
        <v>0.13244032817395127</v>
      </c>
      <c r="BJ1204">
        <f t="shared" si="395"/>
        <v>1.2716149999999999</v>
      </c>
      <c r="BK1204">
        <f t="shared" si="396"/>
        <v>2.1277059899999999</v>
      </c>
      <c r="BL1204">
        <f t="shared" si="397"/>
        <v>3.1261937039039993</v>
      </c>
      <c r="BM1204">
        <f t="shared" si="398"/>
        <v>-0.53146759258575527</v>
      </c>
      <c r="BN1204">
        <f t="shared" si="399"/>
        <v>2.8713038056416827E-3</v>
      </c>
    </row>
    <row r="1205" spans="1:66" ht="15">
      <c r="A1205" s="32">
        <v>7</v>
      </c>
      <c r="B1205" s="33">
        <f t="shared" ca="1" si="400"/>
        <v>1413.8919076794211</v>
      </c>
      <c r="C1205">
        <f t="shared" si="401"/>
        <v>1382</v>
      </c>
      <c r="D1205">
        <f t="shared" ca="1" si="384"/>
        <v>6.9946612421180738</v>
      </c>
      <c r="E1205">
        <f t="shared" ca="1" si="402"/>
        <v>7.0006470162123069</v>
      </c>
      <c r="F1205">
        <f t="shared" ca="1" si="403"/>
        <v>1413</v>
      </c>
      <c r="G1205">
        <f t="shared" ca="1" si="404"/>
        <v>1414</v>
      </c>
      <c r="M1205" s="280">
        <v>1235</v>
      </c>
      <c r="N1205" s="280">
        <f t="shared" si="385"/>
        <v>5.9460349900833531</v>
      </c>
      <c r="AK1205">
        <f t="shared" si="386"/>
        <v>-9.1941659999999995E-2</v>
      </c>
      <c r="AL1205">
        <f t="shared" si="387"/>
        <v>3.3794379450000003</v>
      </c>
      <c r="AM1205">
        <f t="shared" si="388"/>
        <v>6.5490278824749995</v>
      </c>
      <c r="AN1205">
        <f t="shared" si="389"/>
        <v>-8.2831167592858765</v>
      </c>
      <c r="AO1205">
        <f t="shared" si="390"/>
        <v>7.8166339486074605</v>
      </c>
      <c r="AP1205">
        <f t="shared" si="391"/>
        <v>-5.467285466329729</v>
      </c>
      <c r="AQ1205">
        <f t="shared" si="392"/>
        <v>2.8327893279731624</v>
      </c>
      <c r="AR1205">
        <f t="shared" si="393"/>
        <v>-0.92281160404267415</v>
      </c>
      <c r="AS1205">
        <f t="shared" si="394"/>
        <v>0.1333013756860098</v>
      </c>
      <c r="BJ1205">
        <f t="shared" si="395"/>
        <v>1.2716149999999999</v>
      </c>
      <c r="BK1205">
        <f t="shared" si="396"/>
        <v>2.1294302250000001</v>
      </c>
      <c r="BL1205">
        <f t="shared" si="397"/>
        <v>3.1312625213999996</v>
      </c>
      <c r="BM1205">
        <f t="shared" si="398"/>
        <v>-0.53276070051717506</v>
      </c>
      <c r="BN1205">
        <f t="shared" si="399"/>
        <v>2.8806224310266243E-3</v>
      </c>
    </row>
    <row r="1206" spans="1:66" ht="15">
      <c r="A1206" s="32">
        <v>7</v>
      </c>
      <c r="B1206" s="33">
        <f t="shared" ca="1" si="400"/>
        <v>1413.8919076794211</v>
      </c>
      <c r="C1206">
        <f t="shared" si="401"/>
        <v>1382</v>
      </c>
      <c r="D1206">
        <f t="shared" ca="1" si="384"/>
        <v>6.9946612421180738</v>
      </c>
      <c r="E1206">
        <f t="shared" ca="1" si="402"/>
        <v>7.0006470162123069</v>
      </c>
      <c r="F1206">
        <f t="shared" ca="1" si="403"/>
        <v>1413</v>
      </c>
      <c r="G1206">
        <f t="shared" ca="1" si="404"/>
        <v>1414</v>
      </c>
      <c r="M1206" s="280">
        <v>1236</v>
      </c>
      <c r="N1206" s="280">
        <f t="shared" si="385"/>
        <v>5.9518344578695608</v>
      </c>
      <c r="AK1206">
        <f t="shared" si="386"/>
        <v>-9.1941659999999995E-2</v>
      </c>
      <c r="AL1206">
        <f t="shared" si="387"/>
        <v>3.3821743320000004</v>
      </c>
      <c r="AM1206">
        <f t="shared" si="388"/>
        <v>6.559637889455999</v>
      </c>
      <c r="AN1206">
        <f t="shared" si="389"/>
        <v>-8.3032539873344646</v>
      </c>
      <c r="AO1206">
        <f t="shared" si="390"/>
        <v>7.8419817476744642</v>
      </c>
      <c r="AP1206">
        <f t="shared" si="391"/>
        <v>-5.4894561001029052</v>
      </c>
      <c r="AQ1206">
        <f t="shared" si="392"/>
        <v>2.8465797567054478</v>
      </c>
      <c r="AR1206">
        <f t="shared" si="393"/>
        <v>-0.92805483801430189</v>
      </c>
      <c r="AS1206">
        <f t="shared" si="394"/>
        <v>0.13416731748532051</v>
      </c>
      <c r="BJ1206">
        <f t="shared" si="395"/>
        <v>1.2716149999999999</v>
      </c>
      <c r="BK1206">
        <f t="shared" si="396"/>
        <v>2.1311544599999999</v>
      </c>
      <c r="BL1206">
        <f t="shared" si="397"/>
        <v>3.1363354448639993</v>
      </c>
      <c r="BM1206">
        <f t="shared" si="398"/>
        <v>-0.53405590424705285</v>
      </c>
      <c r="BN1206">
        <f t="shared" si="399"/>
        <v>2.8899637202630963E-3</v>
      </c>
    </row>
    <row r="1207" spans="1:66" ht="15">
      <c r="A1207" s="32">
        <v>7</v>
      </c>
      <c r="B1207" s="33">
        <f t="shared" ca="1" si="400"/>
        <v>1413.8919076794211</v>
      </c>
      <c r="C1207">
        <f t="shared" si="401"/>
        <v>1382</v>
      </c>
      <c r="D1207">
        <f t="shared" ca="1" si="384"/>
        <v>6.9946612421180738</v>
      </c>
      <c r="E1207">
        <f t="shared" ca="1" si="402"/>
        <v>7.0006470162123069</v>
      </c>
      <c r="F1207">
        <f t="shared" ca="1" si="403"/>
        <v>1413</v>
      </c>
      <c r="G1207">
        <f t="shared" ca="1" si="404"/>
        <v>1414</v>
      </c>
      <c r="M1207" s="280">
        <v>1237</v>
      </c>
      <c r="N1207" s="280">
        <f t="shared" si="385"/>
        <v>5.9576349382067688</v>
      </c>
      <c r="AK1207">
        <f t="shared" si="386"/>
        <v>-9.1941659999999995E-2</v>
      </c>
      <c r="AL1207">
        <f t="shared" si="387"/>
        <v>3.3849107190000005</v>
      </c>
      <c r="AM1207">
        <f t="shared" si="388"/>
        <v>6.5702564840589996</v>
      </c>
      <c r="AN1207">
        <f t="shared" si="389"/>
        <v>-8.3234238262715579</v>
      </c>
      <c r="AO1207">
        <f t="shared" si="390"/>
        <v>7.8673911452474785</v>
      </c>
      <c r="AP1207">
        <f t="shared" si="391"/>
        <v>-5.5116985997171488</v>
      </c>
      <c r="AQ1207">
        <f t="shared" si="392"/>
        <v>2.8604260849416927</v>
      </c>
      <c r="AR1207">
        <f t="shared" si="393"/>
        <v>-0.93332358645066649</v>
      </c>
      <c r="AS1207">
        <f t="shared" si="394"/>
        <v>0.1350381773979695</v>
      </c>
      <c r="BJ1207">
        <f t="shared" si="395"/>
        <v>1.2716149999999999</v>
      </c>
      <c r="BK1207">
        <f t="shared" si="396"/>
        <v>2.132878695</v>
      </c>
      <c r="BL1207">
        <f t="shared" si="397"/>
        <v>3.1414124742959992</v>
      </c>
      <c r="BM1207">
        <f t="shared" si="398"/>
        <v>-0.5353532054723914</v>
      </c>
      <c r="BN1207">
        <f t="shared" si="399"/>
        <v>2.8993277100685466E-3</v>
      </c>
    </row>
    <row r="1208" spans="1:66" ht="15">
      <c r="A1208" s="32">
        <v>7</v>
      </c>
      <c r="B1208" s="33">
        <f t="shared" ca="1" si="400"/>
        <v>1413.8919076794211</v>
      </c>
      <c r="C1208">
        <f t="shared" si="401"/>
        <v>1382</v>
      </c>
      <c r="D1208">
        <f t="shared" ca="1" si="384"/>
        <v>6.9946612421180738</v>
      </c>
      <c r="E1208">
        <f t="shared" ca="1" si="402"/>
        <v>7.0006470162123069</v>
      </c>
      <c r="F1208">
        <f t="shared" ca="1" si="403"/>
        <v>1413</v>
      </c>
      <c r="G1208">
        <f t="shared" ca="1" si="404"/>
        <v>1414</v>
      </c>
      <c r="M1208" s="280">
        <v>1238</v>
      </c>
      <c r="N1208" s="280">
        <f t="shared" si="385"/>
        <v>5.9634364315181072</v>
      </c>
      <c r="AK1208">
        <f t="shared" si="386"/>
        <v>-9.1941659999999995E-2</v>
      </c>
      <c r="AL1208">
        <f t="shared" si="387"/>
        <v>3.3876471060000002</v>
      </c>
      <c r="AM1208">
        <f t="shared" si="388"/>
        <v>6.5808836662839996</v>
      </c>
      <c r="AN1208">
        <f t="shared" si="389"/>
        <v>-8.3436263024813684</v>
      </c>
      <c r="AO1208">
        <f t="shared" si="390"/>
        <v>7.8928622410407714</v>
      </c>
      <c r="AP1208">
        <f t="shared" si="391"/>
        <v>-5.5340131397452383</v>
      </c>
      <c r="AQ1208">
        <f t="shared" si="392"/>
        <v>2.8743284938060438</v>
      </c>
      <c r="AR1208">
        <f t="shared" si="393"/>
        <v>-0.93861795273272475</v>
      </c>
      <c r="AS1208">
        <f t="shared" si="394"/>
        <v>0.13591397934662192</v>
      </c>
      <c r="BJ1208">
        <f t="shared" si="395"/>
        <v>1.2716149999999999</v>
      </c>
      <c r="BK1208">
        <f t="shared" si="396"/>
        <v>2.1346029299999998</v>
      </c>
      <c r="BL1208">
        <f t="shared" si="397"/>
        <v>3.1464936096959994</v>
      </c>
      <c r="BM1208">
        <f t="shared" si="398"/>
        <v>-0.53665260589019359</v>
      </c>
      <c r="BN1208">
        <f t="shared" si="399"/>
        <v>2.9087144371901436E-3</v>
      </c>
    </row>
    <row r="1209" spans="1:66" ht="15">
      <c r="A1209" s="32">
        <v>7</v>
      </c>
      <c r="B1209" s="33">
        <f t="shared" ca="1" si="400"/>
        <v>1413.8919076794211</v>
      </c>
      <c r="C1209">
        <f t="shared" si="401"/>
        <v>1382</v>
      </c>
      <c r="D1209">
        <f t="shared" ca="1" si="384"/>
        <v>6.9946612421180738</v>
      </c>
      <c r="E1209">
        <f t="shared" ca="1" si="402"/>
        <v>7.0006470162123069</v>
      </c>
      <c r="F1209">
        <f t="shared" ca="1" si="403"/>
        <v>1413</v>
      </c>
      <c r="G1209">
        <f t="shared" ca="1" si="404"/>
        <v>1414</v>
      </c>
      <c r="M1209" s="280">
        <v>1239</v>
      </c>
      <c r="N1209" s="280">
        <f t="shared" si="385"/>
        <v>5.9692389382267192</v>
      </c>
      <c r="AK1209">
        <f t="shared" si="386"/>
        <v>-9.1941659999999995E-2</v>
      </c>
      <c r="AL1209">
        <f t="shared" si="387"/>
        <v>3.3903834930000003</v>
      </c>
      <c r="AM1209">
        <f t="shared" si="388"/>
        <v>6.5915194361309997</v>
      </c>
      <c r="AN1209">
        <f t="shared" si="389"/>
        <v>-8.3638614423481119</v>
      </c>
      <c r="AO1209">
        <f t="shared" si="390"/>
        <v>7.9183951348492547</v>
      </c>
      <c r="AP1209">
        <f t="shared" si="391"/>
        <v>-5.5563998950424338</v>
      </c>
      <c r="AQ1209">
        <f t="shared" si="392"/>
        <v>2.8882871648624473</v>
      </c>
      <c r="AR1209">
        <f t="shared" si="393"/>
        <v>-0.94393804057627018</v>
      </c>
      <c r="AS1209">
        <f t="shared" si="394"/>
        <v>0.13679474735083488</v>
      </c>
      <c r="BJ1209">
        <f t="shared" si="395"/>
        <v>1.2716149999999999</v>
      </c>
      <c r="BK1209">
        <f t="shared" si="396"/>
        <v>2.136327165</v>
      </c>
      <c r="BL1209">
        <f t="shared" si="397"/>
        <v>3.1515788510639995</v>
      </c>
      <c r="BM1209">
        <f t="shared" si="398"/>
        <v>-0.53795410719746228</v>
      </c>
      <c r="BN1209">
        <f t="shared" si="399"/>
        <v>2.9181239384047731E-3</v>
      </c>
    </row>
    <row r="1210" spans="1:66" ht="15">
      <c r="A1210" s="32">
        <v>7</v>
      </c>
      <c r="B1210" s="33">
        <f t="shared" ca="1" si="400"/>
        <v>1413.8919076794211</v>
      </c>
      <c r="C1210">
        <f t="shared" si="401"/>
        <v>1382</v>
      </c>
      <c r="D1210">
        <f t="shared" ca="1" si="384"/>
        <v>6.9946612421180738</v>
      </c>
      <c r="E1210">
        <f t="shared" ca="1" si="402"/>
        <v>7.0006470162123069</v>
      </c>
      <c r="F1210">
        <f t="shared" ca="1" si="403"/>
        <v>1413</v>
      </c>
      <c r="G1210">
        <f t="shared" ca="1" si="404"/>
        <v>1414</v>
      </c>
      <c r="M1210" s="280">
        <v>1240</v>
      </c>
      <c r="N1210" s="280">
        <f t="shared" si="385"/>
        <v>5.9750424587557633</v>
      </c>
      <c r="AK1210">
        <f t="shared" si="386"/>
        <v>-9.1941659999999995E-2</v>
      </c>
      <c r="AL1210">
        <f t="shared" si="387"/>
        <v>3.3931198800000004</v>
      </c>
      <c r="AM1210">
        <f t="shared" si="388"/>
        <v>6.6021637935999991</v>
      </c>
      <c r="AN1210">
        <f t="shared" si="389"/>
        <v>-8.3841292722560006</v>
      </c>
      <c r="AO1210">
        <f t="shared" si="390"/>
        <v>7.9439899265484799</v>
      </c>
      <c r="AP1210">
        <f t="shared" si="391"/>
        <v>-5.5788590407467016</v>
      </c>
      <c r="AQ1210">
        <f t="shared" si="392"/>
        <v>2.9023022801153608</v>
      </c>
      <c r="AR1210">
        <f t="shared" si="393"/>
        <v>-0.94928395403274579</v>
      </c>
      <c r="AS1210">
        <f t="shared" si="394"/>
        <v>0.13768050552737113</v>
      </c>
      <c r="BJ1210">
        <f t="shared" si="395"/>
        <v>1.2716149999999999</v>
      </c>
      <c r="BK1210">
        <f t="shared" si="396"/>
        <v>2.1380514000000002</v>
      </c>
      <c r="BL1210">
        <f t="shared" si="397"/>
        <v>3.1566681983999993</v>
      </c>
      <c r="BM1210">
        <f t="shared" si="398"/>
        <v>-0.53925771109120002</v>
      </c>
      <c r="BN1210">
        <f t="shared" si="399"/>
        <v>2.92755625051904E-3</v>
      </c>
    </row>
    <row r="1211" spans="1:66" ht="15">
      <c r="A1211" s="32">
        <v>7</v>
      </c>
      <c r="B1211" s="33">
        <f t="shared" ca="1" si="400"/>
        <v>1413.8919076794211</v>
      </c>
      <c r="C1211">
        <f t="shared" si="401"/>
        <v>1382</v>
      </c>
      <c r="D1211">
        <f t="shared" ca="1" si="384"/>
        <v>6.9946612421180738</v>
      </c>
      <c r="E1211">
        <f t="shared" ca="1" si="402"/>
        <v>7.0006470162123069</v>
      </c>
      <c r="F1211">
        <f t="shared" ca="1" si="403"/>
        <v>1413</v>
      </c>
      <c r="G1211">
        <f t="shared" ca="1" si="404"/>
        <v>1414</v>
      </c>
      <c r="M1211" s="280">
        <v>1241</v>
      </c>
      <c r="N1211" s="280">
        <f t="shared" si="385"/>
        <v>5.9808469935283632</v>
      </c>
      <c r="AK1211">
        <f t="shared" si="386"/>
        <v>-9.1941659999999995E-2</v>
      </c>
      <c r="AL1211">
        <f t="shared" si="387"/>
        <v>3.3958562670000005</v>
      </c>
      <c r="AM1211">
        <f t="shared" si="388"/>
        <v>6.6128167386909995</v>
      </c>
      <c r="AN1211">
        <f t="shared" si="389"/>
        <v>-8.4044298185892501</v>
      </c>
      <c r="AO1211">
        <f t="shared" si="390"/>
        <v>7.9696467160946423</v>
      </c>
      <c r="AP1211">
        <f t="shared" si="391"/>
        <v>-5.601390752278947</v>
      </c>
      <c r="AQ1211">
        <f t="shared" si="392"/>
        <v>2.916374022010463</v>
      </c>
      <c r="AR1211">
        <f t="shared" si="393"/>
        <v>-0.95465579749005769</v>
      </c>
      <c r="AS1211">
        <f t="shared" si="394"/>
        <v>0.13857127809051342</v>
      </c>
      <c r="BJ1211">
        <f t="shared" si="395"/>
        <v>1.2716149999999999</v>
      </c>
      <c r="BK1211">
        <f t="shared" si="396"/>
        <v>2.1397756349999999</v>
      </c>
      <c r="BL1211">
        <f t="shared" si="397"/>
        <v>3.1617616517039995</v>
      </c>
      <c r="BM1211">
        <f t="shared" si="398"/>
        <v>-0.54056341926840978</v>
      </c>
      <c r="BN1211">
        <f t="shared" si="399"/>
        <v>2.9370114103692687E-3</v>
      </c>
    </row>
    <row r="1212" spans="1:66" ht="15">
      <c r="A1212" s="32">
        <v>7</v>
      </c>
      <c r="B1212" s="33">
        <f t="shared" ca="1" si="400"/>
        <v>1413.8919076794211</v>
      </c>
      <c r="C1212">
        <f t="shared" si="401"/>
        <v>1382</v>
      </c>
      <c r="D1212">
        <f t="shared" ca="1" si="384"/>
        <v>6.9946612421180738</v>
      </c>
      <c r="E1212">
        <f t="shared" ca="1" si="402"/>
        <v>7.0006470162123069</v>
      </c>
      <c r="F1212">
        <f t="shared" ca="1" si="403"/>
        <v>1413</v>
      </c>
      <c r="G1212">
        <f t="shared" ca="1" si="404"/>
        <v>1414</v>
      </c>
      <c r="M1212" s="280">
        <v>1242</v>
      </c>
      <c r="N1212" s="280">
        <f t="shared" si="385"/>
        <v>5.9866525429676276</v>
      </c>
      <c r="AK1212">
        <f t="shared" si="386"/>
        <v>-9.1941659999999995E-2</v>
      </c>
      <c r="AL1212">
        <f t="shared" si="387"/>
        <v>3.3985926540000002</v>
      </c>
      <c r="AM1212">
        <f t="shared" si="388"/>
        <v>6.6234782714039993</v>
      </c>
      <c r="AN1212">
        <f t="shared" si="389"/>
        <v>-8.4247631077320726</v>
      </c>
      <c r="AO1212">
        <f t="shared" si="390"/>
        <v>7.995365603524581</v>
      </c>
      <c r="AP1212">
        <f t="shared" si="391"/>
        <v>-5.6239952053432383</v>
      </c>
      <c r="AQ1212">
        <f t="shared" si="392"/>
        <v>2.9305025734353696</v>
      </c>
      <c r="AR1212">
        <f t="shared" si="393"/>
        <v>-0.96005367567339106</v>
      </c>
      <c r="AS1212">
        <f t="shared" si="394"/>
        <v>0.13946708935237984</v>
      </c>
      <c r="BJ1212">
        <f t="shared" si="395"/>
        <v>1.2716149999999999</v>
      </c>
      <c r="BK1212">
        <f t="shared" si="396"/>
        <v>2.1414998700000001</v>
      </c>
      <c r="BL1212">
        <f t="shared" si="397"/>
        <v>3.1668592109759994</v>
      </c>
      <c r="BM1212">
        <f t="shared" si="398"/>
        <v>-0.54187123342609445</v>
      </c>
      <c r="BN1212">
        <f t="shared" si="399"/>
        <v>2.9464894548215008E-3</v>
      </c>
    </row>
    <row r="1213" spans="1:66" ht="15">
      <c r="A1213" s="32">
        <v>7</v>
      </c>
      <c r="B1213" s="33">
        <f t="shared" ca="1" si="400"/>
        <v>1413.8919076794211</v>
      </c>
      <c r="C1213">
        <f t="shared" si="401"/>
        <v>1382</v>
      </c>
      <c r="D1213">
        <f t="shared" ca="1" si="384"/>
        <v>6.9946612421180738</v>
      </c>
      <c r="E1213">
        <f t="shared" ca="1" si="402"/>
        <v>7.0006470162123069</v>
      </c>
      <c r="F1213">
        <f t="shared" ca="1" si="403"/>
        <v>1413</v>
      </c>
      <c r="G1213">
        <f t="shared" ca="1" si="404"/>
        <v>1414</v>
      </c>
      <c r="M1213" s="280">
        <v>1243</v>
      </c>
      <c r="N1213" s="280">
        <f t="shared" si="385"/>
        <v>5.9924591074966065</v>
      </c>
      <c r="AK1213">
        <f t="shared" si="386"/>
        <v>-9.1941659999999995E-2</v>
      </c>
      <c r="AL1213">
        <f t="shared" si="387"/>
        <v>3.4013290410000003</v>
      </c>
      <c r="AM1213">
        <f t="shared" si="388"/>
        <v>6.6341483917389992</v>
      </c>
      <c r="AN1213">
        <f t="shared" si="389"/>
        <v>-8.4451291660686838</v>
      </c>
      <c r="AO1213">
        <f t="shared" si="390"/>
        <v>8.0211466889557741</v>
      </c>
      <c r="AP1213">
        <f t="shared" si="391"/>
        <v>-5.6466725759270409</v>
      </c>
      <c r="AQ1213">
        <f t="shared" si="392"/>
        <v>2.9446881177203421</v>
      </c>
      <c r="AR1213">
        <f t="shared" si="393"/>
        <v>-0.9654776936460262</v>
      </c>
      <c r="AS1213">
        <f t="shared" si="394"/>
        <v>0.14036796372323981</v>
      </c>
      <c r="BJ1213">
        <f t="shared" si="395"/>
        <v>1.2716149999999999</v>
      </c>
      <c r="BK1213">
        <f t="shared" si="396"/>
        <v>2.1432241049999998</v>
      </c>
      <c r="BL1213">
        <f t="shared" si="397"/>
        <v>3.1719608762159996</v>
      </c>
      <c r="BM1213">
        <f t="shared" si="398"/>
        <v>-0.54318115526125665</v>
      </c>
      <c r="BN1213">
        <f t="shared" si="399"/>
        <v>2.9559904207714979E-3</v>
      </c>
    </row>
    <row r="1214" spans="1:66" ht="15">
      <c r="A1214" s="32">
        <v>7</v>
      </c>
      <c r="B1214" s="33">
        <f t="shared" ca="1" si="400"/>
        <v>1413.8919076794211</v>
      </c>
      <c r="C1214">
        <f t="shared" si="401"/>
        <v>1382</v>
      </c>
      <c r="D1214">
        <f t="shared" ca="1" si="384"/>
        <v>6.9946612421180738</v>
      </c>
      <c r="E1214">
        <f t="shared" ca="1" si="402"/>
        <v>7.0006470162123069</v>
      </c>
      <c r="F1214">
        <f t="shared" ca="1" si="403"/>
        <v>1413</v>
      </c>
      <c r="G1214">
        <f t="shared" ca="1" si="404"/>
        <v>1414</v>
      </c>
      <c r="M1214" s="280">
        <v>1244</v>
      </c>
      <c r="N1214" s="280">
        <f t="shared" si="385"/>
        <v>5.9982666875382913</v>
      </c>
      <c r="AK1214">
        <f t="shared" si="386"/>
        <v>-9.1941659999999995E-2</v>
      </c>
      <c r="AL1214">
        <f t="shared" si="387"/>
        <v>3.4040654280000004</v>
      </c>
      <c r="AM1214">
        <f t="shared" si="388"/>
        <v>6.6448270996959993</v>
      </c>
      <c r="AN1214">
        <f t="shared" si="389"/>
        <v>-8.4655280199832976</v>
      </c>
      <c r="AO1214">
        <f t="shared" si="390"/>
        <v>8.0469900725863468</v>
      </c>
      <c r="AP1214">
        <f t="shared" si="391"/>
        <v>-5.6694230403014378</v>
      </c>
      <c r="AQ1214">
        <f t="shared" si="392"/>
        <v>2.9589308386390067</v>
      </c>
      <c r="AR1214">
        <f t="shared" si="393"/>
        <v>-0.97092795681015698</v>
      </c>
      <c r="AS1214">
        <f t="shared" si="394"/>
        <v>0.1412739257118307</v>
      </c>
      <c r="BJ1214">
        <f t="shared" si="395"/>
        <v>1.2716149999999999</v>
      </c>
      <c r="BK1214">
        <f t="shared" si="396"/>
        <v>2.14494834</v>
      </c>
      <c r="BL1214">
        <f t="shared" si="397"/>
        <v>3.1770666474239992</v>
      </c>
      <c r="BM1214">
        <f t="shared" si="398"/>
        <v>-0.54449318647089928</v>
      </c>
      <c r="BN1214">
        <f t="shared" si="399"/>
        <v>2.9655143451447399E-3</v>
      </c>
    </row>
    <row r="1215" spans="1:66" ht="15">
      <c r="A1215" s="32">
        <v>7</v>
      </c>
      <c r="B1215" s="33">
        <f t="shared" ca="1" si="400"/>
        <v>1413.8919076794211</v>
      </c>
      <c r="C1215">
        <f t="shared" si="401"/>
        <v>1382</v>
      </c>
      <c r="D1215">
        <f t="shared" ca="1" si="384"/>
        <v>6.9946612421180738</v>
      </c>
      <c r="E1215">
        <f t="shared" ca="1" si="402"/>
        <v>7.0006470162123069</v>
      </c>
      <c r="F1215">
        <f t="shared" ca="1" si="403"/>
        <v>1413</v>
      </c>
      <c r="G1215">
        <f t="shared" ca="1" si="404"/>
        <v>1414</v>
      </c>
      <c r="M1215" s="280">
        <v>1245</v>
      </c>
      <c r="N1215" s="280">
        <f t="shared" si="385"/>
        <v>6.0040752835155962</v>
      </c>
      <c r="AK1215">
        <f t="shared" si="386"/>
        <v>-9.1941659999999995E-2</v>
      </c>
      <c r="AL1215">
        <f t="shared" si="387"/>
        <v>3.4068018150000006</v>
      </c>
      <c r="AM1215">
        <f t="shared" si="388"/>
        <v>6.6555143952749996</v>
      </c>
      <c r="AN1215">
        <f t="shared" si="389"/>
        <v>-8.4859596958601262</v>
      </c>
      <c r="AO1215">
        <f t="shared" si="390"/>
        <v>8.0728958546950604</v>
      </c>
      <c r="AP1215">
        <f t="shared" si="391"/>
        <v>-5.6922467750213661</v>
      </c>
      <c r="AQ1215">
        <f t="shared" si="392"/>
        <v>2.9732309204090632</v>
      </c>
      <c r="AR1215">
        <f t="shared" si="393"/>
        <v>-0.97640457090770971</v>
      </c>
      <c r="AS1215">
        <f t="shared" si="394"/>
        <v>0.14218499992567543</v>
      </c>
      <c r="BJ1215">
        <f t="shared" si="395"/>
        <v>1.2716149999999999</v>
      </c>
      <c r="BK1215">
        <f t="shared" si="396"/>
        <v>2.1466725749999997</v>
      </c>
      <c r="BL1215">
        <f t="shared" si="397"/>
        <v>3.1821765245999996</v>
      </c>
      <c r="BM1215">
        <f t="shared" si="398"/>
        <v>-0.54580732875202498</v>
      </c>
      <c r="BN1215">
        <f t="shared" si="399"/>
        <v>2.9750612648964244E-3</v>
      </c>
    </row>
    <row r="1216" spans="1:66" ht="15">
      <c r="A1216" s="32">
        <v>7</v>
      </c>
      <c r="B1216" s="33">
        <f t="shared" ca="1" si="400"/>
        <v>1413.8919076794211</v>
      </c>
      <c r="C1216">
        <f t="shared" si="401"/>
        <v>1382</v>
      </c>
      <c r="D1216">
        <f t="shared" ca="1" si="384"/>
        <v>6.9946612421180738</v>
      </c>
      <c r="E1216">
        <f t="shared" ca="1" si="402"/>
        <v>7.0006470162123069</v>
      </c>
      <c r="F1216">
        <f t="shared" ca="1" si="403"/>
        <v>1413</v>
      </c>
      <c r="G1216">
        <f t="shared" ca="1" si="404"/>
        <v>1414</v>
      </c>
      <c r="M1216" s="280">
        <v>1246</v>
      </c>
      <c r="N1216" s="280">
        <f t="shared" si="385"/>
        <v>6.0098848958513402</v>
      </c>
      <c r="AK1216">
        <f t="shared" si="386"/>
        <v>-9.1941659999999995E-2</v>
      </c>
      <c r="AL1216">
        <f t="shared" si="387"/>
        <v>3.4095382020000002</v>
      </c>
      <c r="AM1216">
        <f t="shared" si="388"/>
        <v>6.6662102784759991</v>
      </c>
      <c r="AN1216">
        <f t="shared" si="389"/>
        <v>-8.5064242200833853</v>
      </c>
      <c r="AO1216">
        <f t="shared" si="390"/>
        <v>8.0988641356413247</v>
      </c>
      <c r="AP1216">
        <f t="shared" si="391"/>
        <v>-5.7151439569258393</v>
      </c>
      <c r="AQ1216">
        <f t="shared" si="392"/>
        <v>2.9875885476930035</v>
      </c>
      <c r="AR1216">
        <f t="shared" si="393"/>
        <v>-0.98190764202116432</v>
      </c>
      <c r="AS1216">
        <f t="shared" si="394"/>
        <v>0.1431012110714007</v>
      </c>
      <c r="BJ1216">
        <f t="shared" si="395"/>
        <v>1.2716149999999999</v>
      </c>
      <c r="BK1216">
        <f t="shared" si="396"/>
        <v>2.1483968099999999</v>
      </c>
      <c r="BL1216">
        <f t="shared" si="397"/>
        <v>3.1872905077439992</v>
      </c>
      <c r="BM1216">
        <f t="shared" si="398"/>
        <v>-0.54712358380163684</v>
      </c>
      <c r="BN1216">
        <f t="shared" si="399"/>
        <v>2.9846312170114697E-3</v>
      </c>
    </row>
    <row r="1217" spans="1:66" ht="15">
      <c r="A1217" s="32">
        <v>7</v>
      </c>
      <c r="B1217" s="33">
        <f t="shared" ca="1" si="400"/>
        <v>1413.8919076794211</v>
      </c>
      <c r="C1217">
        <f t="shared" si="401"/>
        <v>1382</v>
      </c>
      <c r="D1217">
        <f t="shared" ca="1" si="384"/>
        <v>6.9946612421180738</v>
      </c>
      <c r="E1217">
        <f t="shared" ca="1" si="402"/>
        <v>7.0006470162123069</v>
      </c>
      <c r="F1217">
        <f t="shared" ca="1" si="403"/>
        <v>1413</v>
      </c>
      <c r="G1217">
        <f t="shared" ca="1" si="404"/>
        <v>1414</v>
      </c>
      <c r="M1217" s="280">
        <v>1247</v>
      </c>
      <c r="N1217" s="280">
        <f t="shared" si="385"/>
        <v>6.0156955249682253</v>
      </c>
      <c r="AK1217">
        <f t="shared" si="386"/>
        <v>-9.1941659999999995E-2</v>
      </c>
      <c r="AL1217">
        <f t="shared" si="387"/>
        <v>3.4122745890000004</v>
      </c>
      <c r="AM1217">
        <f t="shared" si="388"/>
        <v>6.6769147492989989</v>
      </c>
      <c r="AN1217">
        <f t="shared" si="389"/>
        <v>-8.5269216190372887</v>
      </c>
      <c r="AO1217">
        <f t="shared" si="390"/>
        <v>8.1248950158651869</v>
      </c>
      <c r="AP1217">
        <f t="shared" si="391"/>
        <v>-5.7381147631381779</v>
      </c>
      <c r="AQ1217">
        <f t="shared" si="392"/>
        <v>3.0020039055988255</v>
      </c>
      <c r="AR1217">
        <f t="shared" si="393"/>
        <v>-0.98743727657437541</v>
      </c>
      <c r="AS1217">
        <f t="shared" si="394"/>
        <v>0.1440225839550561</v>
      </c>
      <c r="BJ1217">
        <f t="shared" si="395"/>
        <v>1.2716149999999999</v>
      </c>
      <c r="BK1217">
        <f t="shared" si="396"/>
        <v>2.1501210450000001</v>
      </c>
      <c r="BL1217">
        <f t="shared" si="397"/>
        <v>3.1924085968559996</v>
      </c>
      <c r="BM1217">
        <f t="shared" si="398"/>
        <v>-0.5484419533167374</v>
      </c>
      <c r="BN1217">
        <f t="shared" si="399"/>
        <v>2.9942242385045106E-3</v>
      </c>
    </row>
    <row r="1218" spans="1:66" ht="15">
      <c r="A1218" s="32">
        <v>7</v>
      </c>
      <c r="B1218" s="33">
        <f t="shared" ca="1" si="400"/>
        <v>1413.8919076794211</v>
      </c>
      <c r="C1218">
        <f t="shared" si="401"/>
        <v>1382</v>
      </c>
      <c r="D1218">
        <f t="shared" ca="1" si="384"/>
        <v>6.9946612421180738</v>
      </c>
      <c r="E1218">
        <f t="shared" ca="1" si="402"/>
        <v>7.0006470162123069</v>
      </c>
      <c r="F1218">
        <f t="shared" ca="1" si="403"/>
        <v>1413</v>
      </c>
      <c r="G1218">
        <f t="shared" ca="1" si="404"/>
        <v>1414</v>
      </c>
      <c r="M1218" s="280">
        <v>1248</v>
      </c>
      <c r="N1218" s="280">
        <f t="shared" si="385"/>
        <v>6.0215071712888397</v>
      </c>
      <c r="AK1218">
        <f t="shared" si="386"/>
        <v>-9.1941659999999995E-2</v>
      </c>
      <c r="AL1218">
        <f t="shared" si="387"/>
        <v>3.4150109760000005</v>
      </c>
      <c r="AM1218">
        <f t="shared" si="388"/>
        <v>6.6876278077439997</v>
      </c>
      <c r="AN1218">
        <f t="shared" si="389"/>
        <v>-8.5474519191060487</v>
      </c>
      <c r="AO1218">
        <f t="shared" si="390"/>
        <v>8.1509885958873411</v>
      </c>
      <c r="AP1218">
        <f t="shared" si="391"/>
        <v>-5.7611593710662392</v>
      </c>
      <c r="AQ1218">
        <f t="shared" si="392"/>
        <v>3.0164771796807495</v>
      </c>
      <c r="AR1218">
        <f t="shared" si="393"/>
        <v>-0.99299358133339666</v>
      </c>
      <c r="AS1218">
        <f t="shared" si="394"/>
        <v>0.14494914348243385</v>
      </c>
      <c r="BJ1218">
        <f t="shared" si="395"/>
        <v>1.2716149999999999</v>
      </c>
      <c r="BK1218">
        <f t="shared" si="396"/>
        <v>2.1518452799999999</v>
      </c>
      <c r="BL1218">
        <f t="shared" si="397"/>
        <v>3.1975307919359994</v>
      </c>
      <c r="BM1218">
        <f t="shared" si="398"/>
        <v>-0.54976243899432964</v>
      </c>
      <c r="BN1218">
        <f t="shared" si="399"/>
        <v>3.0038403664199025E-3</v>
      </c>
    </row>
    <row r="1219" spans="1:66" ht="15">
      <c r="A1219" s="32">
        <v>7</v>
      </c>
      <c r="B1219" s="33">
        <f t="shared" ca="1" si="400"/>
        <v>1413.8919076794211</v>
      </c>
      <c r="C1219">
        <f t="shared" si="401"/>
        <v>1382</v>
      </c>
      <c r="D1219">
        <f t="shared" ref="D1219:D1282" ca="1" si="405">INDIRECT(ADDRESS(C1219+1,14))</f>
        <v>6.9946612421180738</v>
      </c>
      <c r="E1219">
        <f t="shared" ca="1" si="402"/>
        <v>7.0006470162123069</v>
      </c>
      <c r="F1219">
        <f t="shared" ca="1" si="403"/>
        <v>1413</v>
      </c>
      <c r="G1219">
        <f t="shared" ca="1" si="404"/>
        <v>1414</v>
      </c>
      <c r="M1219" s="280">
        <v>1249</v>
      </c>
      <c r="N1219" s="280">
        <f t="shared" ref="N1219:N1282" si="406">IF(M1219&gt;=$P$1,SUM(BJ1219:BN1219),SUM(AK1219:AS1219))</f>
        <v>6.0273198352356117</v>
      </c>
      <c r="AK1219">
        <f t="shared" si="386"/>
        <v>-9.1941659999999995E-2</v>
      </c>
      <c r="AL1219">
        <f t="shared" si="387"/>
        <v>3.4177473630000001</v>
      </c>
      <c r="AM1219">
        <f t="shared" si="388"/>
        <v>6.6983494538109989</v>
      </c>
      <c r="AN1219">
        <f t="shared" si="389"/>
        <v>-8.5680151466738828</v>
      </c>
      <c r="AO1219">
        <f t="shared" si="390"/>
        <v>8.1771449763091191</v>
      </c>
      <c r="AP1219">
        <f t="shared" si="391"/>
        <v>-5.784277958402642</v>
      </c>
      <c r="AQ1219">
        <f t="shared" si="392"/>
        <v>3.0310085559399345</v>
      </c>
      <c r="AR1219">
        <f t="shared" si="393"/>
        <v>-0.99857666340730411</v>
      </c>
      <c r="AS1219">
        <f t="shared" si="394"/>
        <v>0.14588091465938946</v>
      </c>
      <c r="BJ1219">
        <f t="shared" si="395"/>
        <v>1.2716149999999999</v>
      </c>
      <c r="BK1219">
        <f t="shared" si="396"/>
        <v>2.153569515</v>
      </c>
      <c r="BL1219">
        <f t="shared" si="397"/>
        <v>3.2026570929839995</v>
      </c>
      <c r="BM1219">
        <f t="shared" si="398"/>
        <v>-0.55108504253141621</v>
      </c>
      <c r="BN1219">
        <f t="shared" si="399"/>
        <v>3.0134796378317183E-3</v>
      </c>
    </row>
    <row r="1220" spans="1:66" ht="15">
      <c r="A1220" s="32">
        <v>7</v>
      </c>
      <c r="B1220" s="33">
        <f t="shared" ca="1" si="400"/>
        <v>1413.8919076794211</v>
      </c>
      <c r="C1220">
        <f t="shared" si="401"/>
        <v>1382</v>
      </c>
      <c r="D1220">
        <f t="shared" ca="1" si="405"/>
        <v>6.9946612421180738</v>
      </c>
      <c r="E1220">
        <f t="shared" ca="1" si="402"/>
        <v>7.0006470162123069</v>
      </c>
      <c r="F1220">
        <f t="shared" ca="1" si="403"/>
        <v>1413</v>
      </c>
      <c r="G1220">
        <f t="shared" ca="1" si="404"/>
        <v>1414</v>
      </c>
      <c r="M1220" s="280">
        <v>1250</v>
      </c>
      <c r="N1220" s="280">
        <f t="shared" si="406"/>
        <v>6.0331335172308318</v>
      </c>
      <c r="AK1220">
        <f t="shared" ref="AK1220:AK1283" si="407">$M1220^0*AA$2</f>
        <v>-9.1941659999999995E-2</v>
      </c>
      <c r="AL1220">
        <f t="shared" ref="AL1220:AL1283" si="408">$M1220^1*AB$2</f>
        <v>3.4204837500000003</v>
      </c>
      <c r="AM1220">
        <f t="shared" ref="AM1220:AM1283" si="409">$M1220^2*AC$2</f>
        <v>6.7090796874999992</v>
      </c>
      <c r="AN1220">
        <f t="shared" ref="AN1220:AN1283" si="410">$M1220^3*AD$2</f>
        <v>-8.5886113281250012</v>
      </c>
      <c r="AO1220">
        <f t="shared" ref="AO1220:AO1283" si="411">$M1220^4*AE$2</f>
        <v>8.203364257812499</v>
      </c>
      <c r="AP1220">
        <f t="shared" ref="AP1220:AP1283" si="412">$M1220^5*AF$2</f>
        <v>-5.8074707031250004</v>
      </c>
      <c r="AQ1220">
        <f t="shared" ref="AQ1220:AQ1283" si="413">$M1220^6*AG$2</f>
        <v>3.045598220825195</v>
      </c>
      <c r="AR1220">
        <f t="shared" ref="AR1220:AR1283" si="414">$M1220^7*AH$2</f>
        <v>-1.0041866302490234</v>
      </c>
      <c r="AS1220">
        <f t="shared" ref="AS1220:AS1283" si="415">$M1220^8*AI$2</f>
        <v>0.14681792259216306</v>
      </c>
      <c r="BJ1220">
        <f t="shared" ref="BJ1220:BJ1283" si="416">$M1220^0*BC$2</f>
        <v>1.2716149999999999</v>
      </c>
      <c r="BK1220">
        <f t="shared" ref="BK1220:BK1283" si="417">$M1220^1*BD$2</f>
        <v>2.1552937499999998</v>
      </c>
      <c r="BL1220">
        <f t="shared" ref="BL1220:BL1283" si="418">$M1220^2*BE$2</f>
        <v>3.2077874999999993</v>
      </c>
      <c r="BM1220">
        <f t="shared" ref="BM1220:BM1283" si="419">$M1220^3*BF$2</f>
        <v>-0.55240976562499999</v>
      </c>
      <c r="BN1220">
        <f t="shared" ref="BN1220:BN1283" si="420">$M1220^4*BG$2</f>
        <v>3.02314208984375E-3</v>
      </c>
    </row>
    <row r="1221" spans="1:66" ht="15">
      <c r="A1221" s="32">
        <v>7</v>
      </c>
      <c r="B1221" s="33">
        <f t="shared" ca="1" si="400"/>
        <v>1413.8919076794211</v>
      </c>
      <c r="C1221">
        <f t="shared" si="401"/>
        <v>1382</v>
      </c>
      <c r="D1221">
        <f t="shared" ca="1" si="405"/>
        <v>6.9946612421180738</v>
      </c>
      <c r="E1221">
        <f t="shared" ca="1" si="402"/>
        <v>7.0006470162123069</v>
      </c>
      <c r="F1221">
        <f t="shared" ca="1" si="403"/>
        <v>1413</v>
      </c>
      <c r="G1221">
        <f t="shared" ca="1" si="404"/>
        <v>1414</v>
      </c>
      <c r="M1221" s="280">
        <v>1251</v>
      </c>
      <c r="N1221" s="280">
        <f t="shared" si="406"/>
        <v>6.0389482176965998</v>
      </c>
      <c r="AK1221">
        <f t="shared" si="407"/>
        <v>-9.1941659999999995E-2</v>
      </c>
      <c r="AL1221">
        <f t="shared" si="408"/>
        <v>3.4232201370000004</v>
      </c>
      <c r="AM1221">
        <f t="shared" si="409"/>
        <v>6.7198185088109996</v>
      </c>
      <c r="AN1221">
        <f t="shared" si="410"/>
        <v>-8.6092404898436197</v>
      </c>
      <c r="AO1221">
        <f t="shared" si="411"/>
        <v>8.2296465411601005</v>
      </c>
      <c r="AP1221">
        <f t="shared" si="412"/>
        <v>-5.8307377834961462</v>
      </c>
      <c r="AQ1221">
        <f t="shared" si="413"/>
        <v>3.0602463612337196</v>
      </c>
      <c r="AR1221">
        <f t="shared" si="414"/>
        <v>-1.0098235896561558</v>
      </c>
      <c r="AS1221">
        <f t="shared" si="415"/>
        <v>0.14776019248770147</v>
      </c>
      <c r="BJ1221">
        <f t="shared" si="416"/>
        <v>1.2716149999999999</v>
      </c>
      <c r="BK1221">
        <f t="shared" si="417"/>
        <v>2.157017985</v>
      </c>
      <c r="BL1221">
        <f t="shared" si="418"/>
        <v>3.2129220129839995</v>
      </c>
      <c r="BM1221">
        <f t="shared" si="419"/>
        <v>-0.55373660997208385</v>
      </c>
      <c r="BN1221">
        <f t="shared" si="420"/>
        <v>3.0328277595895086E-3</v>
      </c>
    </row>
    <row r="1222" spans="1:66" ht="15">
      <c r="A1222" s="32">
        <v>7</v>
      </c>
      <c r="B1222" s="33">
        <f t="shared" ca="1" si="400"/>
        <v>1413.8919076794211</v>
      </c>
      <c r="C1222">
        <f t="shared" si="401"/>
        <v>1382</v>
      </c>
      <c r="D1222">
        <f t="shared" ca="1" si="405"/>
        <v>6.9946612421180738</v>
      </c>
      <c r="E1222">
        <f t="shared" ca="1" si="402"/>
        <v>7.0006470162123069</v>
      </c>
      <c r="F1222">
        <f t="shared" ca="1" si="403"/>
        <v>1413</v>
      </c>
      <c r="G1222">
        <f t="shared" ca="1" si="404"/>
        <v>1414</v>
      </c>
      <c r="M1222" s="280">
        <v>1252</v>
      </c>
      <c r="N1222" s="280">
        <f t="shared" si="406"/>
        <v>6.0447639370548298</v>
      </c>
      <c r="AK1222">
        <f t="shared" si="407"/>
        <v>-9.1941659999999995E-2</v>
      </c>
      <c r="AL1222">
        <f t="shared" si="408"/>
        <v>3.4259565240000005</v>
      </c>
      <c r="AM1222">
        <f t="shared" si="409"/>
        <v>6.7305659177439994</v>
      </c>
      <c r="AN1222">
        <f t="shared" si="410"/>
        <v>-8.629902658213954</v>
      </c>
      <c r="AO1222">
        <f t="shared" si="411"/>
        <v>8.2559919271951809</v>
      </c>
      <c r="AP1222">
        <f t="shared" si="412"/>
        <v>-5.8540793780643607</v>
      </c>
      <c r="AQ1222">
        <f t="shared" si="413"/>
        <v>3.0749531645117889</v>
      </c>
      <c r="AR1222">
        <f t="shared" si="414"/>
        <v>-1.0154876497718075</v>
      </c>
      <c r="AS1222">
        <f t="shared" si="415"/>
        <v>0.14870774965398126</v>
      </c>
      <c r="BJ1222">
        <f t="shared" si="416"/>
        <v>1.2716149999999999</v>
      </c>
      <c r="BK1222">
        <f t="shared" si="417"/>
        <v>2.1587422200000002</v>
      </c>
      <c r="BL1222">
        <f t="shared" si="418"/>
        <v>3.2180606319359994</v>
      </c>
      <c r="BM1222">
        <f t="shared" si="419"/>
        <v>-0.55506557726967043</v>
      </c>
      <c r="BN1222">
        <f t="shared" si="420"/>
        <v>3.0425366842322227E-3</v>
      </c>
    </row>
    <row r="1223" spans="1:66" ht="15">
      <c r="A1223" s="32">
        <v>7</v>
      </c>
      <c r="B1223" s="33">
        <f t="shared" ca="1" si="400"/>
        <v>1413.8919076794211</v>
      </c>
      <c r="C1223">
        <f t="shared" si="401"/>
        <v>1382</v>
      </c>
      <c r="D1223">
        <f t="shared" ca="1" si="405"/>
        <v>6.9946612421180738</v>
      </c>
      <c r="E1223">
        <f t="shared" ca="1" si="402"/>
        <v>7.0006470162123069</v>
      </c>
      <c r="F1223">
        <f t="shared" ca="1" si="403"/>
        <v>1413</v>
      </c>
      <c r="G1223">
        <f t="shared" ca="1" si="404"/>
        <v>1414</v>
      </c>
      <c r="M1223" s="280">
        <v>1253</v>
      </c>
      <c r="N1223" s="280">
        <f t="shared" si="406"/>
        <v>6.050580675727236</v>
      </c>
      <c r="AK1223">
        <f t="shared" si="407"/>
        <v>-9.1941659999999995E-2</v>
      </c>
      <c r="AL1223">
        <f t="shared" si="408"/>
        <v>3.4286929110000002</v>
      </c>
      <c r="AM1223">
        <f t="shared" si="409"/>
        <v>6.7413219142989993</v>
      </c>
      <c r="AN1223">
        <f t="shared" si="410"/>
        <v>-8.6505978596202144</v>
      </c>
      <c r="AO1223">
        <f t="shared" si="411"/>
        <v>8.2824005168416477</v>
      </c>
      <c r="AP1223">
        <f t="shared" si="412"/>
        <v>-5.877495665663603</v>
      </c>
      <c r="AQ1223">
        <f t="shared" si="413"/>
        <v>3.0897188184554936</v>
      </c>
      <c r="AR1223">
        <f t="shared" si="414"/>
        <v>-1.0211789190854192</v>
      </c>
      <c r="AS1223">
        <f t="shared" si="415"/>
        <v>0.14966061950033221</v>
      </c>
      <c r="BJ1223">
        <f t="shared" si="416"/>
        <v>1.2716149999999999</v>
      </c>
      <c r="BK1223">
        <f t="shared" si="417"/>
        <v>2.1604664549999999</v>
      </c>
      <c r="BL1223">
        <f t="shared" si="418"/>
        <v>3.2232033568559992</v>
      </c>
      <c r="BM1223">
        <f t="shared" si="419"/>
        <v>-0.55639666921476261</v>
      </c>
      <c r="BN1223">
        <f t="shared" si="420"/>
        <v>3.0522689009648408E-3</v>
      </c>
    </row>
    <row r="1224" spans="1:66" ht="15">
      <c r="A1224" s="32">
        <v>7</v>
      </c>
      <c r="B1224" s="33">
        <f t="shared" ca="1" si="400"/>
        <v>1413.8919076794211</v>
      </c>
      <c r="C1224">
        <f t="shared" si="401"/>
        <v>1382</v>
      </c>
      <c r="D1224">
        <f t="shared" ca="1" si="405"/>
        <v>6.9946612421180738</v>
      </c>
      <c r="E1224">
        <f t="shared" ca="1" si="402"/>
        <v>7.0006470162123069</v>
      </c>
      <c r="F1224">
        <f t="shared" ca="1" si="403"/>
        <v>1413</v>
      </c>
      <c r="G1224">
        <f t="shared" ca="1" si="404"/>
        <v>1414</v>
      </c>
      <c r="M1224" s="280">
        <v>1254</v>
      </c>
      <c r="N1224" s="280">
        <f t="shared" si="406"/>
        <v>6.0563984341353105</v>
      </c>
      <c r="AK1224">
        <f t="shared" si="407"/>
        <v>-9.1941659999999995E-2</v>
      </c>
      <c r="AL1224">
        <f t="shared" si="408"/>
        <v>3.4314292980000003</v>
      </c>
      <c r="AM1224">
        <f t="shared" si="409"/>
        <v>6.7520864984759994</v>
      </c>
      <c r="AN1224">
        <f t="shared" si="410"/>
        <v>-8.6713261204466168</v>
      </c>
      <c r="AO1224">
        <f t="shared" si="411"/>
        <v>8.3088724111040442</v>
      </c>
      <c r="AP1224">
        <f t="shared" si="412"/>
        <v>-5.9009868254137361</v>
      </c>
      <c r="AQ1224">
        <f t="shared" si="413"/>
        <v>3.1045435113114541</v>
      </c>
      <c r="AR1224">
        <f t="shared" si="414"/>
        <v>-1.0268975064335972</v>
      </c>
      <c r="AS1224">
        <f t="shared" si="415"/>
        <v>0.15061882753776201</v>
      </c>
      <c r="BJ1224">
        <f t="shared" si="416"/>
        <v>1.2716149999999999</v>
      </c>
      <c r="BK1224">
        <f t="shared" si="417"/>
        <v>2.1621906900000001</v>
      </c>
      <c r="BL1224">
        <f t="shared" si="418"/>
        <v>3.2283501877439993</v>
      </c>
      <c r="BM1224">
        <f t="shared" si="419"/>
        <v>-0.55772988750436325</v>
      </c>
      <c r="BN1224">
        <f t="shared" si="420"/>
        <v>3.0620244470100297E-3</v>
      </c>
    </row>
    <row r="1225" spans="1:66" ht="15">
      <c r="A1225" s="32">
        <v>7</v>
      </c>
      <c r="B1225" s="33">
        <f t="shared" ca="1" si="400"/>
        <v>1413.8919076794211</v>
      </c>
      <c r="C1225">
        <f t="shared" si="401"/>
        <v>1382</v>
      </c>
      <c r="D1225">
        <f t="shared" ca="1" si="405"/>
        <v>6.9946612421180738</v>
      </c>
      <c r="E1225">
        <f t="shared" ca="1" si="402"/>
        <v>7.0006470162123069</v>
      </c>
      <c r="F1225">
        <f t="shared" ca="1" si="403"/>
        <v>1413</v>
      </c>
      <c r="G1225">
        <f t="shared" ca="1" si="404"/>
        <v>1414</v>
      </c>
      <c r="M1225" s="280">
        <v>1255</v>
      </c>
      <c r="N1225" s="280">
        <f t="shared" si="406"/>
        <v>6.0622172127003013</v>
      </c>
      <c r="AK1225">
        <f t="shared" si="407"/>
        <v>-9.1941659999999995E-2</v>
      </c>
      <c r="AL1225">
        <f t="shared" si="408"/>
        <v>3.4341656850000004</v>
      </c>
      <c r="AM1225">
        <f t="shared" si="409"/>
        <v>6.7628596702749997</v>
      </c>
      <c r="AN1225">
        <f t="shared" si="410"/>
        <v>-8.6920874670773767</v>
      </c>
      <c r="AO1225">
        <f t="shared" si="411"/>
        <v>8.3354077110675604</v>
      </c>
      <c r="AP1225">
        <f t="shared" si="412"/>
        <v>-5.9245530367207602</v>
      </c>
      <c r="AQ1225">
        <f t="shared" si="413"/>
        <v>3.1194274317775421</v>
      </c>
      <c r="AR1225">
        <f t="shared" si="414"/>
        <v>-1.0326435210009466</v>
      </c>
      <c r="AS1225">
        <f t="shared" si="415"/>
        <v>0.15158239937928131</v>
      </c>
      <c r="BJ1225">
        <f t="shared" si="416"/>
        <v>1.2716149999999999</v>
      </c>
      <c r="BK1225">
        <f t="shared" si="417"/>
        <v>2.1639149249999998</v>
      </c>
      <c r="BL1225">
        <f t="shared" si="418"/>
        <v>3.2335011245999996</v>
      </c>
      <c r="BM1225">
        <f t="shared" si="419"/>
        <v>-0.55906523383547502</v>
      </c>
      <c r="BN1225">
        <f t="shared" si="420"/>
        <v>3.0718033596201745E-3</v>
      </c>
    </row>
    <row r="1226" spans="1:66" ht="15">
      <c r="A1226" s="32">
        <v>7</v>
      </c>
      <c r="B1226" s="33">
        <f t="shared" ca="1" si="400"/>
        <v>1413.8919076794211</v>
      </c>
      <c r="C1226">
        <f t="shared" si="401"/>
        <v>1382</v>
      </c>
      <c r="D1226">
        <f t="shared" ca="1" si="405"/>
        <v>6.9946612421180738</v>
      </c>
      <c r="E1226">
        <f t="shared" ca="1" si="402"/>
        <v>7.0006470162123069</v>
      </c>
      <c r="F1226">
        <f t="shared" ca="1" si="403"/>
        <v>1413</v>
      </c>
      <c r="G1226">
        <f t="shared" ca="1" si="404"/>
        <v>1414</v>
      </c>
      <c r="M1226" s="280">
        <v>1256</v>
      </c>
      <c r="N1226" s="280">
        <f t="shared" si="406"/>
        <v>6.068037011843213</v>
      </c>
      <c r="AK1226">
        <f t="shared" si="407"/>
        <v>-9.1941659999999995E-2</v>
      </c>
      <c r="AL1226">
        <f t="shared" si="408"/>
        <v>3.4369020720000005</v>
      </c>
      <c r="AM1226">
        <f t="shared" si="409"/>
        <v>6.7736414296959992</v>
      </c>
      <c r="AN1226">
        <f t="shared" si="410"/>
        <v>-8.7128819258967045</v>
      </c>
      <c r="AO1226">
        <f t="shared" si="411"/>
        <v>8.3620065178980258</v>
      </c>
      <c r="AP1226">
        <f t="shared" si="412"/>
        <v>-5.9481944792770332</v>
      </c>
      <c r="AQ1226">
        <f t="shared" si="413"/>
        <v>3.1343707690035991</v>
      </c>
      <c r="AR1226">
        <f t="shared" si="414"/>
        <v>-1.0384170723209041</v>
      </c>
      <c r="AS1226">
        <f t="shared" si="415"/>
        <v>0.15255136074022982</v>
      </c>
      <c r="BJ1226">
        <f t="shared" si="416"/>
        <v>1.2716149999999999</v>
      </c>
      <c r="BK1226">
        <f t="shared" si="417"/>
        <v>2.16563916</v>
      </c>
      <c r="BL1226">
        <f t="shared" si="418"/>
        <v>3.2386561674239993</v>
      </c>
      <c r="BM1226">
        <f t="shared" si="419"/>
        <v>-0.56040270990510088</v>
      </c>
      <c r="BN1226">
        <f t="shared" si="420"/>
        <v>3.0816056760773797E-3</v>
      </c>
    </row>
    <row r="1227" spans="1:66" ht="15">
      <c r="A1227" s="32">
        <v>7</v>
      </c>
      <c r="B1227" s="33">
        <f t="shared" ca="1" si="400"/>
        <v>1413.8919076794211</v>
      </c>
      <c r="C1227">
        <f t="shared" si="401"/>
        <v>1382</v>
      </c>
      <c r="D1227">
        <f t="shared" ca="1" si="405"/>
        <v>6.9946612421180738</v>
      </c>
      <c r="E1227">
        <f t="shared" ca="1" si="402"/>
        <v>7.0006470162123069</v>
      </c>
      <c r="F1227">
        <f t="shared" ca="1" si="403"/>
        <v>1413</v>
      </c>
      <c r="G1227">
        <f t="shared" ca="1" si="404"/>
        <v>1414</v>
      </c>
      <c r="M1227" s="280">
        <v>1257</v>
      </c>
      <c r="N1227" s="280">
        <f t="shared" si="406"/>
        <v>6.0738578319847765</v>
      </c>
      <c r="AK1227">
        <f t="shared" si="407"/>
        <v>-9.1941659999999995E-2</v>
      </c>
      <c r="AL1227">
        <f t="shared" si="408"/>
        <v>3.4396384590000002</v>
      </c>
      <c r="AM1227">
        <f t="shared" si="409"/>
        <v>6.784431776738999</v>
      </c>
      <c r="AN1227">
        <f t="shared" si="410"/>
        <v>-8.7337095232888178</v>
      </c>
      <c r="AO1227">
        <f t="shared" si="411"/>
        <v>8.3886689328419148</v>
      </c>
      <c r="AP1227">
        <f t="shared" si="412"/>
        <v>-5.9719113330615077</v>
      </c>
      <c r="AQ1227">
        <f t="shared" si="413"/>
        <v>3.1493737125921584</v>
      </c>
      <c r="AR1227">
        <f t="shared" si="414"/>
        <v>-1.0442182702765737</v>
      </c>
      <c r="AS1227">
        <f t="shared" si="415"/>
        <v>0.15352573743860315</v>
      </c>
      <c r="BJ1227">
        <f t="shared" si="416"/>
        <v>1.2716149999999999</v>
      </c>
      <c r="BK1227">
        <f t="shared" si="417"/>
        <v>2.1673633949999997</v>
      </c>
      <c r="BL1227">
        <f t="shared" si="418"/>
        <v>3.2438153162159993</v>
      </c>
      <c r="BM1227">
        <f t="shared" si="419"/>
        <v>-0.56174231741024339</v>
      </c>
      <c r="BN1227">
        <f t="shared" si="420"/>
        <v>3.0914314336934678E-3</v>
      </c>
    </row>
    <row r="1228" spans="1:66" ht="15">
      <c r="A1228" s="32">
        <v>7</v>
      </c>
      <c r="B1228" s="33">
        <f t="shared" ca="1" si="400"/>
        <v>1413.8919076794211</v>
      </c>
      <c r="C1228">
        <f t="shared" si="401"/>
        <v>1382</v>
      </c>
      <c r="D1228">
        <f t="shared" ca="1" si="405"/>
        <v>6.9946612421180738</v>
      </c>
      <c r="E1228">
        <f t="shared" ca="1" si="402"/>
        <v>7.0006470162123069</v>
      </c>
      <c r="F1228">
        <f t="shared" ca="1" si="403"/>
        <v>1413</v>
      </c>
      <c r="G1228">
        <f t="shared" ca="1" si="404"/>
        <v>1414</v>
      </c>
      <c r="M1228" s="280">
        <v>1258</v>
      </c>
      <c r="N1228" s="280">
        <f t="shared" si="406"/>
        <v>6.0796796735454421</v>
      </c>
      <c r="AK1228">
        <f t="shared" si="407"/>
        <v>-9.1941659999999995E-2</v>
      </c>
      <c r="AL1228">
        <f t="shared" si="408"/>
        <v>3.4423748460000003</v>
      </c>
      <c r="AM1228">
        <f t="shared" si="409"/>
        <v>6.7952307114039989</v>
      </c>
      <c r="AN1228">
        <f t="shared" si="410"/>
        <v>-8.7545702856379286</v>
      </c>
      <c r="AO1228">
        <f t="shared" si="411"/>
        <v>8.4153950572263412</v>
      </c>
      <c r="AP1228">
        <f t="shared" si="412"/>
        <v>-5.9957037783399532</v>
      </c>
      <c r="AQ1228">
        <f t="shared" si="413"/>
        <v>3.1644364525991668</v>
      </c>
      <c r="AR1228">
        <f t="shared" si="414"/>
        <v>-1.0500472251015642</v>
      </c>
      <c r="AS1228">
        <f t="shared" si="415"/>
        <v>0.15450555539538027</v>
      </c>
      <c r="BJ1228">
        <f t="shared" si="416"/>
        <v>1.2716149999999999</v>
      </c>
      <c r="BK1228">
        <f t="shared" si="417"/>
        <v>2.1690876299999999</v>
      </c>
      <c r="BL1228">
        <f t="shared" si="418"/>
        <v>3.2489785709759995</v>
      </c>
      <c r="BM1228">
        <f t="shared" si="419"/>
        <v>-0.56308405804790562</v>
      </c>
      <c r="BN1228">
        <f t="shared" si="420"/>
        <v>3.101280669809981E-3</v>
      </c>
    </row>
    <row r="1229" spans="1:66" ht="15">
      <c r="A1229" s="32">
        <v>7</v>
      </c>
      <c r="B1229" s="33">
        <f t="shared" ca="1" si="400"/>
        <v>1413.8919076794211</v>
      </c>
      <c r="C1229">
        <f t="shared" si="401"/>
        <v>1382</v>
      </c>
      <c r="D1229">
        <f t="shared" ca="1" si="405"/>
        <v>6.9946612421180738</v>
      </c>
      <c r="E1229">
        <f t="shared" ca="1" si="402"/>
        <v>7.0006470162123069</v>
      </c>
      <c r="F1229">
        <f t="shared" ca="1" si="403"/>
        <v>1413</v>
      </c>
      <c r="G1229">
        <f t="shared" ca="1" si="404"/>
        <v>1414</v>
      </c>
      <c r="M1229" s="280">
        <v>1259</v>
      </c>
      <c r="N1229" s="280">
        <f t="shared" si="406"/>
        <v>6.0855025369453584</v>
      </c>
      <c r="AK1229">
        <f t="shared" si="407"/>
        <v>-9.1941659999999995E-2</v>
      </c>
      <c r="AL1229">
        <f t="shared" si="408"/>
        <v>3.4451112330000004</v>
      </c>
      <c r="AM1229">
        <f t="shared" si="409"/>
        <v>6.806038233690999</v>
      </c>
      <c r="AN1229">
        <f t="shared" si="410"/>
        <v>-8.7754642393282527</v>
      </c>
      <c r="AO1229">
        <f t="shared" si="411"/>
        <v>8.4421849924590617</v>
      </c>
      <c r="AP1229">
        <f t="shared" si="412"/>
        <v>-6.0195719956651859</v>
      </c>
      <c r="AQ1229">
        <f t="shared" si="413"/>
        <v>3.1795591795347069</v>
      </c>
      <c r="AR1229">
        <f t="shared" si="414"/>
        <v>-1.0559040473808248</v>
      </c>
      <c r="AS1229">
        <f t="shared" si="415"/>
        <v>0.15549084063485202</v>
      </c>
      <c r="BJ1229">
        <f t="shared" si="416"/>
        <v>1.2716149999999999</v>
      </c>
      <c r="BK1229">
        <f t="shared" si="417"/>
        <v>2.1708118650000001</v>
      </c>
      <c r="BL1229">
        <f t="shared" si="418"/>
        <v>3.2541459317039996</v>
      </c>
      <c r="BM1229">
        <f t="shared" si="419"/>
        <v>-0.56442793351509024</v>
      </c>
      <c r="BN1229">
        <f t="shared" si="420"/>
        <v>3.1111534217981786E-3</v>
      </c>
    </row>
    <row r="1230" spans="1:66" ht="15">
      <c r="A1230" s="32">
        <v>7</v>
      </c>
      <c r="B1230" s="33">
        <f t="shared" ca="1" si="400"/>
        <v>1413.8919076794211</v>
      </c>
      <c r="C1230">
        <f t="shared" si="401"/>
        <v>1382</v>
      </c>
      <c r="D1230">
        <f t="shared" ca="1" si="405"/>
        <v>6.9946612421180738</v>
      </c>
      <c r="E1230">
        <f t="shared" ca="1" si="402"/>
        <v>7.0006470162123069</v>
      </c>
      <c r="F1230">
        <f t="shared" ca="1" si="403"/>
        <v>1413</v>
      </c>
      <c r="G1230">
        <f t="shared" ca="1" si="404"/>
        <v>1414</v>
      </c>
      <c r="M1230" s="280">
        <v>1260</v>
      </c>
      <c r="N1230" s="280">
        <f t="shared" si="406"/>
        <v>6.0913264226043626</v>
      </c>
      <c r="AK1230">
        <f t="shared" si="407"/>
        <v>-9.1941659999999995E-2</v>
      </c>
      <c r="AL1230">
        <f t="shared" si="408"/>
        <v>3.4478476200000006</v>
      </c>
      <c r="AM1230">
        <f t="shared" si="409"/>
        <v>6.8168543435999993</v>
      </c>
      <c r="AN1230">
        <f t="shared" si="410"/>
        <v>-8.7963914107440004</v>
      </c>
      <c r="AO1230">
        <f t="shared" si="411"/>
        <v>8.46903884002848</v>
      </c>
      <c r="AP1230">
        <f t="shared" si="412"/>
        <v>-6.0435161658772998</v>
      </c>
      <c r="AQ1230">
        <f t="shared" si="413"/>
        <v>3.1947420843637198</v>
      </c>
      <c r="AR1230">
        <f t="shared" si="414"/>
        <v>-1.0617888480514865</v>
      </c>
      <c r="AS1230">
        <f t="shared" si="415"/>
        <v>0.15648161928495016</v>
      </c>
      <c r="BJ1230">
        <f t="shared" si="416"/>
        <v>1.2716149999999999</v>
      </c>
      <c r="BK1230">
        <f t="shared" si="417"/>
        <v>2.1725360999999999</v>
      </c>
      <c r="BL1230">
        <f t="shared" si="418"/>
        <v>3.2593173983999995</v>
      </c>
      <c r="BM1230">
        <f t="shared" si="419"/>
        <v>-0.5657739455088</v>
      </c>
      <c r="BN1230">
        <f t="shared" si="420"/>
        <v>3.12104972705904E-3</v>
      </c>
    </row>
    <row r="1231" spans="1:66" ht="15">
      <c r="A1231" s="32">
        <v>7</v>
      </c>
      <c r="B1231" s="33">
        <f t="shared" ca="1" si="400"/>
        <v>1413.8919076794211</v>
      </c>
      <c r="C1231">
        <f t="shared" si="401"/>
        <v>1382</v>
      </c>
      <c r="D1231">
        <f t="shared" ca="1" si="405"/>
        <v>6.9946612421180738</v>
      </c>
      <c r="E1231">
        <f t="shared" ca="1" si="402"/>
        <v>7.0006470162123069</v>
      </c>
      <c r="F1231">
        <f t="shared" ca="1" si="403"/>
        <v>1413</v>
      </c>
      <c r="G1231">
        <f t="shared" ca="1" si="404"/>
        <v>1414</v>
      </c>
      <c r="M1231" s="280">
        <v>1261</v>
      </c>
      <c r="N1231" s="280">
        <f t="shared" si="406"/>
        <v>6.0971513309419558</v>
      </c>
      <c r="AK1231">
        <f t="shared" si="407"/>
        <v>-9.1941659999999995E-2</v>
      </c>
      <c r="AL1231">
        <f t="shared" si="408"/>
        <v>3.4505840070000002</v>
      </c>
      <c r="AM1231">
        <f t="shared" si="409"/>
        <v>6.8276790411309989</v>
      </c>
      <c r="AN1231">
        <f t="shared" si="410"/>
        <v>-8.8173518262693911</v>
      </c>
      <c r="AO1231">
        <f t="shared" si="411"/>
        <v>8.4959567015036352</v>
      </c>
      <c r="AP1231">
        <f t="shared" si="412"/>
        <v>-6.0675364701038914</v>
      </c>
      <c r="AQ1231">
        <f t="shared" si="413"/>
        <v>3.2099853585067288</v>
      </c>
      <c r="AR1231">
        <f t="shared" si="414"/>
        <v>-1.0677017384037018</v>
      </c>
      <c r="AS1231">
        <f t="shared" si="415"/>
        <v>0.15747791757757729</v>
      </c>
      <c r="BJ1231">
        <f t="shared" si="416"/>
        <v>1.2716149999999999</v>
      </c>
      <c r="BK1231">
        <f t="shared" si="417"/>
        <v>2.174260335</v>
      </c>
      <c r="BL1231">
        <f t="shared" si="418"/>
        <v>3.2644929710639996</v>
      </c>
      <c r="BM1231">
        <f t="shared" si="419"/>
        <v>-0.56712209572603778</v>
      </c>
      <c r="BN1231">
        <f t="shared" si="420"/>
        <v>3.1309696230232631E-3</v>
      </c>
    </row>
    <row r="1232" spans="1:66" ht="15">
      <c r="A1232" s="32">
        <v>7</v>
      </c>
      <c r="B1232" s="33">
        <f t="shared" ca="1" si="400"/>
        <v>1413.8919076794211</v>
      </c>
      <c r="C1232">
        <f t="shared" si="401"/>
        <v>1382</v>
      </c>
      <c r="D1232">
        <f t="shared" ca="1" si="405"/>
        <v>6.9946612421180738</v>
      </c>
      <c r="E1232">
        <f t="shared" ca="1" si="402"/>
        <v>7.0006470162123069</v>
      </c>
      <c r="F1232">
        <f t="shared" ca="1" si="403"/>
        <v>1413</v>
      </c>
      <c r="G1232">
        <f t="shared" ca="1" si="404"/>
        <v>1414</v>
      </c>
      <c r="M1232" s="280">
        <v>1262</v>
      </c>
      <c r="N1232" s="280">
        <f t="shared" si="406"/>
        <v>6.1029772623773031</v>
      </c>
      <c r="AK1232">
        <f t="shared" si="407"/>
        <v>-9.1941659999999995E-2</v>
      </c>
      <c r="AL1232">
        <f t="shared" si="408"/>
        <v>3.4533203940000003</v>
      </c>
      <c r="AM1232">
        <f t="shared" si="409"/>
        <v>6.8385123262839995</v>
      </c>
      <c r="AN1232">
        <f t="shared" si="410"/>
        <v>-8.8383455122886332</v>
      </c>
      <c r="AO1232">
        <f t="shared" si="411"/>
        <v>8.5229386785342118</v>
      </c>
      <c r="AP1232">
        <f t="shared" si="412"/>
        <v>-6.0916330897602888</v>
      </c>
      <c r="AQ1232">
        <f t="shared" si="413"/>
        <v>3.2252891938405632</v>
      </c>
      <c r="AR1232">
        <f t="shared" si="414"/>
        <v>-1.0736428300814864</v>
      </c>
      <c r="AS1232">
        <f t="shared" si="415"/>
        <v>0.15847976184893767</v>
      </c>
      <c r="BJ1232">
        <f t="shared" si="416"/>
        <v>1.2716149999999999</v>
      </c>
      <c r="BK1232">
        <f t="shared" si="417"/>
        <v>2.1759845699999998</v>
      </c>
      <c r="BL1232">
        <f t="shared" si="418"/>
        <v>3.2696726496959996</v>
      </c>
      <c r="BM1232">
        <f t="shared" si="419"/>
        <v>-0.56847238586380644</v>
      </c>
      <c r="BN1232">
        <f t="shared" si="420"/>
        <v>3.1409131471512633E-3</v>
      </c>
    </row>
    <row r="1233" spans="1:66" ht="15">
      <c r="A1233" s="32">
        <v>7</v>
      </c>
      <c r="B1233" s="33">
        <f t="shared" ca="1" si="400"/>
        <v>1413.8919076794211</v>
      </c>
      <c r="C1233">
        <f t="shared" si="401"/>
        <v>1382</v>
      </c>
      <c r="D1233">
        <f t="shared" ca="1" si="405"/>
        <v>6.9946612421180738</v>
      </c>
      <c r="E1233">
        <f t="shared" ca="1" si="402"/>
        <v>7.0006470162123069</v>
      </c>
      <c r="F1233">
        <f t="shared" ca="1" si="403"/>
        <v>1413</v>
      </c>
      <c r="G1233">
        <f t="shared" ca="1" si="404"/>
        <v>1414</v>
      </c>
      <c r="M1233" s="280">
        <v>1263</v>
      </c>
      <c r="N1233" s="280">
        <f t="shared" si="406"/>
        <v>6.108804217329201</v>
      </c>
      <c r="AK1233">
        <f t="shared" si="407"/>
        <v>-9.1941659999999995E-2</v>
      </c>
      <c r="AL1233">
        <f t="shared" si="408"/>
        <v>3.4560567810000005</v>
      </c>
      <c r="AM1233">
        <f t="shared" si="409"/>
        <v>6.8493541990589994</v>
      </c>
      <c r="AN1233">
        <f t="shared" si="410"/>
        <v>-8.8593724951859443</v>
      </c>
      <c r="AO1233">
        <f t="shared" si="411"/>
        <v>8.5499848728505388</v>
      </c>
      <c r="AP1233">
        <f t="shared" si="412"/>
        <v>-6.1158062065497836</v>
      </c>
      <c r="AQ1233">
        <f t="shared" si="413"/>
        <v>3.2406537826990829</v>
      </c>
      <c r="AR1233">
        <f t="shared" si="414"/>
        <v>-1.0796122350835615</v>
      </c>
      <c r="AS1233">
        <f t="shared" si="415"/>
        <v>0.1594871785398686</v>
      </c>
      <c r="BJ1233">
        <f t="shared" si="416"/>
        <v>1.2716149999999999</v>
      </c>
      <c r="BK1233">
        <f t="shared" si="417"/>
        <v>2.177708805</v>
      </c>
      <c r="BL1233">
        <f t="shared" si="418"/>
        <v>3.2748564342959994</v>
      </c>
      <c r="BM1233">
        <f t="shared" si="419"/>
        <v>-0.56982481761910864</v>
      </c>
      <c r="BN1233">
        <f t="shared" si="420"/>
        <v>3.1508803369331767E-3</v>
      </c>
    </row>
    <row r="1234" spans="1:66" ht="15">
      <c r="A1234" s="32">
        <v>7</v>
      </c>
      <c r="B1234" s="33">
        <f t="shared" ca="1" si="400"/>
        <v>1413.8919076794211</v>
      </c>
      <c r="C1234">
        <f t="shared" si="401"/>
        <v>1382</v>
      </c>
      <c r="D1234">
        <f t="shared" ca="1" si="405"/>
        <v>6.9946612421180738</v>
      </c>
      <c r="E1234">
        <f t="shared" ca="1" si="402"/>
        <v>7.0006470162123069</v>
      </c>
      <c r="F1234">
        <f t="shared" ca="1" si="403"/>
        <v>1413</v>
      </c>
      <c r="G1234">
        <f t="shared" ca="1" si="404"/>
        <v>1414</v>
      </c>
      <c r="M1234" s="280">
        <v>1264</v>
      </c>
      <c r="N1234" s="280">
        <f t="shared" si="406"/>
        <v>6.1146321962160686</v>
      </c>
      <c r="AK1234">
        <f t="shared" si="407"/>
        <v>-9.1941659999999995E-2</v>
      </c>
      <c r="AL1234">
        <f t="shared" si="408"/>
        <v>3.4587931680000001</v>
      </c>
      <c r="AM1234">
        <f t="shared" si="409"/>
        <v>6.8602046594559996</v>
      </c>
      <c r="AN1234">
        <f t="shared" si="410"/>
        <v>-8.8804328013455365</v>
      </c>
      <c r="AO1234">
        <f t="shared" si="411"/>
        <v>8.5770953862635846</v>
      </c>
      <c r="AP1234">
        <f t="shared" si="412"/>
        <v>-6.1400560024638544</v>
      </c>
      <c r="AQ1234">
        <f t="shared" si="413"/>
        <v>3.2560793178739034</v>
      </c>
      <c r="AR1234">
        <f t="shared" si="414"/>
        <v>-1.0856100657642014</v>
      </c>
      <c r="AS1234">
        <f t="shared" si="415"/>
        <v>0.1605001941961729</v>
      </c>
      <c r="BJ1234">
        <f t="shared" si="416"/>
        <v>1.2716149999999999</v>
      </c>
      <c r="BK1234">
        <f t="shared" si="417"/>
        <v>2.1794330400000002</v>
      </c>
      <c r="BL1234">
        <f t="shared" si="418"/>
        <v>3.2800443248639994</v>
      </c>
      <c r="BM1234">
        <f t="shared" si="419"/>
        <v>-0.57117939268894724</v>
      </c>
      <c r="BN1234">
        <f t="shared" si="420"/>
        <v>3.1608712298888562E-3</v>
      </c>
    </row>
    <row r="1235" spans="1:66" ht="15">
      <c r="A1235" s="32">
        <v>7</v>
      </c>
      <c r="B1235" s="33">
        <f t="shared" ca="1" si="400"/>
        <v>1413.8919076794211</v>
      </c>
      <c r="C1235">
        <f t="shared" si="401"/>
        <v>1382</v>
      </c>
      <c r="D1235">
        <f t="shared" ca="1" si="405"/>
        <v>6.9946612421180738</v>
      </c>
      <c r="E1235">
        <f t="shared" ca="1" si="402"/>
        <v>7.0006470162123069</v>
      </c>
      <c r="F1235">
        <f t="shared" ca="1" si="403"/>
        <v>1413</v>
      </c>
      <c r="G1235">
        <f t="shared" ca="1" si="404"/>
        <v>1414</v>
      </c>
      <c r="M1235" s="280">
        <v>1265</v>
      </c>
      <c r="N1235" s="280">
        <f t="shared" si="406"/>
        <v>6.120461199455935</v>
      </c>
      <c r="AK1235">
        <f t="shared" si="407"/>
        <v>-9.1941659999999995E-2</v>
      </c>
      <c r="AL1235">
        <f t="shared" si="408"/>
        <v>3.4615295550000003</v>
      </c>
      <c r="AM1235">
        <f t="shared" si="409"/>
        <v>6.8710637074749989</v>
      </c>
      <c r="AN1235">
        <f t="shared" si="410"/>
        <v>-8.9015264571516255</v>
      </c>
      <c r="AO1235">
        <f t="shared" si="411"/>
        <v>8.6042703206649609</v>
      </c>
      <c r="AP1235">
        <f t="shared" si="412"/>
        <v>-6.1643826597823974</v>
      </c>
      <c r="AQ1235">
        <f t="shared" si="413"/>
        <v>3.2715659926151215</v>
      </c>
      <c r="AR1235">
        <f t="shared" si="414"/>
        <v>-1.0916364348340752</v>
      </c>
      <c r="AS1235">
        <f t="shared" si="415"/>
        <v>0.16151883546895179</v>
      </c>
      <c r="BJ1235">
        <f t="shared" si="416"/>
        <v>1.2716149999999999</v>
      </c>
      <c r="BK1235">
        <f t="shared" si="417"/>
        <v>2.1811572749999999</v>
      </c>
      <c r="BL1235">
        <f t="shared" si="418"/>
        <v>3.2852363213999993</v>
      </c>
      <c r="BM1235">
        <f t="shared" si="419"/>
        <v>-0.57253611277032501</v>
      </c>
      <c r="BN1235">
        <f t="shared" si="420"/>
        <v>3.1708858635678744E-3</v>
      </c>
    </row>
    <row r="1236" spans="1:66" ht="15">
      <c r="A1236" s="32">
        <v>7</v>
      </c>
      <c r="B1236" s="33">
        <f t="shared" ca="1" si="400"/>
        <v>1413.8919076794211</v>
      </c>
      <c r="C1236">
        <f t="shared" si="401"/>
        <v>1382</v>
      </c>
      <c r="D1236">
        <f t="shared" ca="1" si="405"/>
        <v>6.9946612421180738</v>
      </c>
      <c r="E1236">
        <f t="shared" ca="1" si="402"/>
        <v>7.0006470162123069</v>
      </c>
      <c r="F1236">
        <f t="shared" ca="1" si="403"/>
        <v>1413</v>
      </c>
      <c r="G1236">
        <f t="shared" ca="1" si="404"/>
        <v>1414</v>
      </c>
      <c r="M1236" s="280">
        <v>1266</v>
      </c>
      <c r="N1236" s="280">
        <f t="shared" si="406"/>
        <v>6.1262912274664254</v>
      </c>
      <c r="AK1236">
        <f t="shared" si="407"/>
        <v>-9.1941659999999995E-2</v>
      </c>
      <c r="AL1236">
        <f t="shared" si="408"/>
        <v>3.4642659420000004</v>
      </c>
      <c r="AM1236">
        <f t="shared" si="409"/>
        <v>6.8819313431159994</v>
      </c>
      <c r="AN1236">
        <f t="shared" si="410"/>
        <v>-8.9226534889884253</v>
      </c>
      <c r="AO1236">
        <f t="shared" si="411"/>
        <v>8.6315097780269223</v>
      </c>
      <c r="AP1236">
        <f t="shared" si="412"/>
        <v>-6.188786361073956</v>
      </c>
      <c r="AQ1236">
        <f t="shared" si="413"/>
        <v>3.2871140006320427</v>
      </c>
      <c r="AR1236">
        <f t="shared" si="414"/>
        <v>-1.0976914553610977</v>
      </c>
      <c r="AS1236">
        <f t="shared" si="415"/>
        <v>0.16254312911493896</v>
      </c>
      <c r="BJ1236">
        <f t="shared" si="416"/>
        <v>1.2716149999999999</v>
      </c>
      <c r="BK1236">
        <f t="shared" si="417"/>
        <v>2.1828815100000001</v>
      </c>
      <c r="BL1236">
        <f t="shared" si="418"/>
        <v>3.2904324239039995</v>
      </c>
      <c r="BM1236">
        <f t="shared" si="419"/>
        <v>-0.57389497956024482</v>
      </c>
      <c r="BN1236">
        <f t="shared" si="420"/>
        <v>3.1809242755495228E-3</v>
      </c>
    </row>
    <row r="1237" spans="1:66" ht="15">
      <c r="A1237" s="32">
        <v>7</v>
      </c>
      <c r="B1237" s="33">
        <f t="shared" ca="1" si="400"/>
        <v>1413.8919076794211</v>
      </c>
      <c r="C1237">
        <f t="shared" si="401"/>
        <v>1382</v>
      </c>
      <c r="D1237">
        <f t="shared" ca="1" si="405"/>
        <v>6.9946612421180738</v>
      </c>
      <c r="E1237">
        <f t="shared" ca="1" si="402"/>
        <v>7.0006470162123069</v>
      </c>
      <c r="F1237">
        <f t="shared" ca="1" si="403"/>
        <v>1413</v>
      </c>
      <c r="G1237">
        <f t="shared" ca="1" si="404"/>
        <v>1414</v>
      </c>
      <c r="M1237" s="280">
        <v>1267</v>
      </c>
      <c r="N1237" s="280">
        <f t="shared" si="406"/>
        <v>6.1321222806647384</v>
      </c>
      <c r="AK1237">
        <f t="shared" si="407"/>
        <v>-9.1941659999999995E-2</v>
      </c>
      <c r="AL1237">
        <f t="shared" si="408"/>
        <v>3.4670023290000005</v>
      </c>
      <c r="AM1237">
        <f t="shared" si="409"/>
        <v>6.8928075663789992</v>
      </c>
      <c r="AN1237">
        <f t="shared" si="410"/>
        <v>-8.9438139232401479</v>
      </c>
      <c r="AO1237">
        <f t="shared" si="411"/>
        <v>8.6588138604023648</v>
      </c>
      <c r="AP1237">
        <f t="shared" si="412"/>
        <v>-6.2132672891959446</v>
      </c>
      <c r="AQ1237">
        <f t="shared" si="413"/>
        <v>3.3027235360939065</v>
      </c>
      <c r="AR1237">
        <f t="shared" si="414"/>
        <v>-1.1037752407712753</v>
      </c>
      <c r="AS1237">
        <f t="shared" si="415"/>
        <v>0.16357310199683506</v>
      </c>
      <c r="BJ1237">
        <f t="shared" si="416"/>
        <v>1.2716149999999999</v>
      </c>
      <c r="BK1237">
        <f t="shared" si="417"/>
        <v>2.1846057449999998</v>
      </c>
      <c r="BL1237">
        <f t="shared" si="418"/>
        <v>3.2956326323759995</v>
      </c>
      <c r="BM1237">
        <f t="shared" si="419"/>
        <v>-0.57525599475570943</v>
      </c>
      <c r="BN1237">
        <f t="shared" si="420"/>
        <v>3.1909865034428107E-3</v>
      </c>
    </row>
    <row r="1238" spans="1:66" ht="15">
      <c r="A1238" s="32">
        <v>7</v>
      </c>
      <c r="B1238" s="33">
        <f t="shared" ca="1" si="400"/>
        <v>1413.8919076794211</v>
      </c>
      <c r="C1238">
        <f t="shared" si="401"/>
        <v>1382</v>
      </c>
      <c r="D1238">
        <f t="shared" ca="1" si="405"/>
        <v>6.9946612421180738</v>
      </c>
      <c r="E1238">
        <f t="shared" ca="1" si="402"/>
        <v>7.0006470162123069</v>
      </c>
      <c r="F1238">
        <f t="shared" ca="1" si="403"/>
        <v>1413</v>
      </c>
      <c r="G1238">
        <f t="shared" ca="1" si="404"/>
        <v>1414</v>
      </c>
      <c r="M1238" s="280">
        <v>1268</v>
      </c>
      <c r="N1238" s="280">
        <f t="shared" si="406"/>
        <v>6.1379543594676331</v>
      </c>
      <c r="AK1238">
        <f t="shared" si="407"/>
        <v>-9.1941659999999995E-2</v>
      </c>
      <c r="AL1238">
        <f t="shared" si="408"/>
        <v>3.4697387160000002</v>
      </c>
      <c r="AM1238">
        <f t="shared" si="409"/>
        <v>6.9036923772639991</v>
      </c>
      <c r="AN1238">
        <f t="shared" si="410"/>
        <v>-8.9650077862910091</v>
      </c>
      <c r="AO1238">
        <f t="shared" si="411"/>
        <v>8.6861826699248272</v>
      </c>
      <c r="AP1238">
        <f t="shared" si="412"/>
        <v>-6.2378256272948844</v>
      </c>
      <c r="AQ1238">
        <f t="shared" si="413"/>
        <v>3.3183947936306151</v>
      </c>
      <c r="AR1238">
        <f t="shared" si="414"/>
        <v>-1.1098879048495582</v>
      </c>
      <c r="AS1238">
        <f t="shared" si="415"/>
        <v>0.16460878108364341</v>
      </c>
      <c r="BJ1238">
        <f t="shared" si="416"/>
        <v>1.2716149999999999</v>
      </c>
      <c r="BK1238">
        <f t="shared" si="417"/>
        <v>2.18632998</v>
      </c>
      <c r="BL1238">
        <f t="shared" si="418"/>
        <v>3.3008369468159993</v>
      </c>
      <c r="BM1238">
        <f t="shared" si="419"/>
        <v>-0.5766191600537216</v>
      </c>
      <c r="BN1238">
        <f t="shared" si="420"/>
        <v>3.2010725848864666E-3</v>
      </c>
    </row>
    <row r="1239" spans="1:66" ht="15">
      <c r="A1239" s="32">
        <v>7</v>
      </c>
      <c r="B1239" s="33">
        <f t="shared" ca="1" si="400"/>
        <v>1413.8919076794211</v>
      </c>
      <c r="C1239">
        <f t="shared" si="401"/>
        <v>1382</v>
      </c>
      <c r="D1239">
        <f t="shared" ca="1" si="405"/>
        <v>6.9946612421180738</v>
      </c>
      <c r="E1239">
        <f t="shared" ca="1" si="402"/>
        <v>7.0006470162123069</v>
      </c>
      <c r="F1239">
        <f t="shared" ca="1" si="403"/>
        <v>1413</v>
      </c>
      <c r="G1239">
        <f t="shared" ca="1" si="404"/>
        <v>1414</v>
      </c>
      <c r="M1239" s="280">
        <v>1269</v>
      </c>
      <c r="N1239" s="280">
        <f t="shared" si="406"/>
        <v>6.1437874642914192</v>
      </c>
      <c r="AK1239">
        <f t="shared" si="407"/>
        <v>-9.1941659999999995E-2</v>
      </c>
      <c r="AL1239">
        <f t="shared" si="408"/>
        <v>3.4724751030000003</v>
      </c>
      <c r="AM1239">
        <f t="shared" si="409"/>
        <v>6.9145857757709992</v>
      </c>
      <c r="AN1239">
        <f t="shared" si="410"/>
        <v>-8.9862351045252229</v>
      </c>
      <c r="AO1239">
        <f t="shared" si="411"/>
        <v>8.7136163088084917</v>
      </c>
      <c r="AP1239">
        <f t="shared" si="412"/>
        <v>-6.262461558806625</v>
      </c>
      <c r="AQ1239">
        <f t="shared" si="413"/>
        <v>3.3341279683334597</v>
      </c>
      <c r="AR1239">
        <f t="shared" si="414"/>
        <v>-1.116029561740689</v>
      </c>
      <c r="AS1239">
        <f t="shared" si="415"/>
        <v>0.16565019345100596</v>
      </c>
      <c r="BJ1239">
        <f t="shared" si="416"/>
        <v>1.2716149999999999</v>
      </c>
      <c r="BK1239">
        <f t="shared" si="417"/>
        <v>2.1880542149999997</v>
      </c>
      <c r="BL1239">
        <f t="shared" si="418"/>
        <v>3.3060453672239993</v>
      </c>
      <c r="BM1239">
        <f t="shared" si="419"/>
        <v>-0.5779844771512842</v>
      </c>
      <c r="BN1239">
        <f t="shared" si="420"/>
        <v>3.2111825575489375E-3</v>
      </c>
    </row>
    <row r="1240" spans="1:66" ht="15">
      <c r="A1240" s="32">
        <v>7</v>
      </c>
      <c r="B1240" s="33">
        <f t="shared" ca="1" si="400"/>
        <v>1413.8919076794211</v>
      </c>
      <c r="C1240">
        <f t="shared" si="401"/>
        <v>1382</v>
      </c>
      <c r="D1240">
        <f t="shared" ca="1" si="405"/>
        <v>6.9946612421180738</v>
      </c>
      <c r="E1240">
        <f t="shared" ca="1" si="402"/>
        <v>7.0006470162123069</v>
      </c>
      <c r="F1240">
        <f t="shared" ca="1" si="403"/>
        <v>1413</v>
      </c>
      <c r="G1240">
        <f t="shared" ca="1" si="404"/>
        <v>1414</v>
      </c>
      <c r="M1240" s="280">
        <v>1270</v>
      </c>
      <c r="N1240" s="280">
        <f t="shared" si="406"/>
        <v>6.1496215955519364</v>
      </c>
      <c r="AK1240">
        <f t="shared" si="407"/>
        <v>-9.1941659999999995E-2</v>
      </c>
      <c r="AL1240">
        <f t="shared" si="408"/>
        <v>3.4752114900000004</v>
      </c>
      <c r="AM1240">
        <f t="shared" si="409"/>
        <v>6.9254877618999995</v>
      </c>
      <c r="AN1240">
        <f t="shared" si="410"/>
        <v>-9.0074959043270013</v>
      </c>
      <c r="AO1240">
        <f t="shared" si="411"/>
        <v>8.7411148793481797</v>
      </c>
      <c r="AP1240">
        <f t="shared" si="412"/>
        <v>-6.2871752674565755</v>
      </c>
      <c r="AQ1240">
        <f t="shared" si="413"/>
        <v>3.3499232557558511</v>
      </c>
      <c r="AR1240">
        <f t="shared" si="414"/>
        <v>-1.1222003259500581</v>
      </c>
      <c r="AS1240">
        <f t="shared" si="415"/>
        <v>0.16669736628154069</v>
      </c>
      <c r="BJ1240">
        <f t="shared" si="416"/>
        <v>1.2716149999999999</v>
      </c>
      <c r="BK1240">
        <f t="shared" si="417"/>
        <v>2.1897784499999999</v>
      </c>
      <c r="BL1240">
        <f t="shared" si="418"/>
        <v>3.3112578935999992</v>
      </c>
      <c r="BM1240">
        <f t="shared" si="419"/>
        <v>-0.5793519477454</v>
      </c>
      <c r="BN1240">
        <f t="shared" si="420"/>
        <v>3.2213164591283904E-3</v>
      </c>
    </row>
    <row r="1241" spans="1:66" ht="15">
      <c r="A1241" s="32">
        <v>7</v>
      </c>
      <c r="B1241" s="33">
        <f t="shared" ca="1" si="400"/>
        <v>1413.8919076794211</v>
      </c>
      <c r="C1241">
        <f t="shared" si="401"/>
        <v>1382</v>
      </c>
      <c r="D1241">
        <f t="shared" ca="1" si="405"/>
        <v>6.9946612421180738</v>
      </c>
      <c r="E1241">
        <f t="shared" ca="1" si="402"/>
        <v>7.0006470162123069</v>
      </c>
      <c r="F1241">
        <f t="shared" ca="1" si="403"/>
        <v>1413</v>
      </c>
      <c r="G1241">
        <f t="shared" ca="1" si="404"/>
        <v>1414</v>
      </c>
      <c r="M1241" s="280">
        <v>1271</v>
      </c>
      <c r="N1241" s="280">
        <f t="shared" si="406"/>
        <v>6.1554567536645397</v>
      </c>
      <c r="AK1241">
        <f t="shared" si="407"/>
        <v>-9.1941659999999995E-2</v>
      </c>
      <c r="AL1241">
        <f t="shared" si="408"/>
        <v>3.4779478770000005</v>
      </c>
      <c r="AM1241">
        <f t="shared" si="409"/>
        <v>6.9363983356509991</v>
      </c>
      <c r="AN1241">
        <f t="shared" si="410"/>
        <v>-9.0287902120805601</v>
      </c>
      <c r="AO1241">
        <f t="shared" si="411"/>
        <v>8.7686784839193592</v>
      </c>
      <c r="AP1241">
        <f t="shared" si="412"/>
        <v>-6.3119669372599319</v>
      </c>
      <c r="AQ1241">
        <f t="shared" si="413"/>
        <v>3.3657808519140491</v>
      </c>
      <c r="AR1241">
        <f t="shared" si="414"/>
        <v>-1.1284003123445556</v>
      </c>
      <c r="AS1241">
        <f t="shared" si="415"/>
        <v>0.16775032686517927</v>
      </c>
      <c r="BJ1241">
        <f t="shared" si="416"/>
        <v>1.2716149999999999</v>
      </c>
      <c r="BK1241">
        <f t="shared" si="417"/>
        <v>2.1915026850000001</v>
      </c>
      <c r="BL1241">
        <f t="shared" si="418"/>
        <v>3.3164745259439994</v>
      </c>
      <c r="BM1241">
        <f t="shared" si="419"/>
        <v>-0.58072157353307186</v>
      </c>
      <c r="BN1241">
        <f t="shared" si="420"/>
        <v>3.2314743273527085E-3</v>
      </c>
    </row>
    <row r="1242" spans="1:66" ht="15">
      <c r="A1242" s="32">
        <v>7</v>
      </c>
      <c r="B1242" s="33">
        <f t="shared" ca="1" si="400"/>
        <v>1413.8919076794211</v>
      </c>
      <c r="C1242">
        <f t="shared" si="401"/>
        <v>1382</v>
      </c>
      <c r="D1242">
        <f t="shared" ca="1" si="405"/>
        <v>6.9946612421180738</v>
      </c>
      <c r="E1242">
        <f t="shared" ca="1" si="402"/>
        <v>7.0006470162123069</v>
      </c>
      <c r="F1242">
        <f t="shared" ca="1" si="403"/>
        <v>1413</v>
      </c>
      <c r="G1242">
        <f t="shared" ca="1" si="404"/>
        <v>1414</v>
      </c>
      <c r="M1242" s="280">
        <v>1272</v>
      </c>
      <c r="N1242" s="280">
        <f t="shared" si="406"/>
        <v>6.1612929390440812</v>
      </c>
      <c r="AK1242">
        <f t="shared" si="407"/>
        <v>-9.1941659999999995E-2</v>
      </c>
      <c r="AL1242">
        <f t="shared" si="408"/>
        <v>3.4806842640000002</v>
      </c>
      <c r="AM1242">
        <f t="shared" si="409"/>
        <v>6.9473174970239988</v>
      </c>
      <c r="AN1242">
        <f t="shared" si="410"/>
        <v>-9.0501180541701132</v>
      </c>
      <c r="AO1242">
        <f t="shared" si="411"/>
        <v>8.7963072249781362</v>
      </c>
      <c r="AP1242">
        <f t="shared" si="412"/>
        <v>-6.3368367525219087</v>
      </c>
      <c r="AQ1242">
        <f t="shared" si="413"/>
        <v>3.381700953287889</v>
      </c>
      <c r="AR1242">
        <f t="shared" si="414"/>
        <v>-1.1346296361534272</v>
      </c>
      <c r="AS1242">
        <f t="shared" si="415"/>
        <v>0.16880910259950566</v>
      </c>
      <c r="BJ1242">
        <f t="shared" si="416"/>
        <v>1.2716149999999999</v>
      </c>
      <c r="BK1242">
        <f t="shared" si="417"/>
        <v>2.1932269199999999</v>
      </c>
      <c r="BL1242">
        <f t="shared" si="418"/>
        <v>3.3216952642559994</v>
      </c>
      <c r="BM1242">
        <f t="shared" si="419"/>
        <v>-0.58209335621130243</v>
      </c>
      <c r="BN1242">
        <f t="shared" si="420"/>
        <v>3.2416561999794955E-3</v>
      </c>
    </row>
    <row r="1243" spans="1:66" ht="15">
      <c r="A1243" s="32">
        <v>7</v>
      </c>
      <c r="B1243" s="33">
        <f t="shared" ca="1" si="400"/>
        <v>1413.8919076794211</v>
      </c>
      <c r="C1243">
        <f t="shared" si="401"/>
        <v>1382</v>
      </c>
      <c r="D1243">
        <f t="shared" ca="1" si="405"/>
        <v>6.9946612421180738</v>
      </c>
      <c r="E1243">
        <f t="shared" ca="1" si="402"/>
        <v>7.0006470162123069</v>
      </c>
      <c r="F1243">
        <f t="shared" ca="1" si="403"/>
        <v>1413</v>
      </c>
      <c r="G1243">
        <f t="shared" ca="1" si="404"/>
        <v>1414</v>
      </c>
      <c r="M1243" s="280">
        <v>1273</v>
      </c>
      <c r="N1243" s="280">
        <f t="shared" si="406"/>
        <v>6.1671301521049102</v>
      </c>
      <c r="AK1243">
        <f t="shared" si="407"/>
        <v>-9.1941659999999995E-2</v>
      </c>
      <c r="AL1243">
        <f t="shared" si="408"/>
        <v>3.4834206510000003</v>
      </c>
      <c r="AM1243">
        <f t="shared" si="409"/>
        <v>6.9582452460189996</v>
      </c>
      <c r="AN1243">
        <f t="shared" si="410"/>
        <v>-9.0714794569798745</v>
      </c>
      <c r="AO1243">
        <f t="shared" si="411"/>
        <v>8.8240012050612648</v>
      </c>
      <c r="AP1243">
        <f t="shared" si="412"/>
        <v>-6.3617848978379614</v>
      </c>
      <c r="AQ1243">
        <f t="shared" si="413"/>
        <v>3.3976837568215164</v>
      </c>
      <c r="AR1243">
        <f t="shared" si="414"/>
        <v>-1.1408884129691315</v>
      </c>
      <c r="AS1243">
        <f t="shared" si="415"/>
        <v>0.16987372099009576</v>
      </c>
      <c r="BJ1243">
        <f t="shared" si="416"/>
        <v>1.2716149999999999</v>
      </c>
      <c r="BK1243">
        <f t="shared" si="417"/>
        <v>2.194951155</v>
      </c>
      <c r="BL1243">
        <f t="shared" si="418"/>
        <v>3.3269201085359996</v>
      </c>
      <c r="BM1243">
        <f t="shared" si="419"/>
        <v>-0.58346729747709458</v>
      </c>
      <c r="BN1243">
        <f t="shared" si="420"/>
        <v>3.2518621147960736E-3</v>
      </c>
    </row>
    <row r="1244" spans="1:66" ht="15">
      <c r="A1244" s="32">
        <v>7</v>
      </c>
      <c r="B1244" s="33">
        <f t="shared" ca="1" si="400"/>
        <v>1413.8919076794211</v>
      </c>
      <c r="C1244">
        <f t="shared" si="401"/>
        <v>1382</v>
      </c>
      <c r="D1244">
        <f t="shared" ca="1" si="405"/>
        <v>6.9946612421180738</v>
      </c>
      <c r="E1244">
        <f t="shared" ca="1" si="402"/>
        <v>7.0006470162123069</v>
      </c>
      <c r="F1244">
        <f t="shared" ca="1" si="403"/>
        <v>1413</v>
      </c>
      <c r="G1244">
        <f t="shared" ca="1" si="404"/>
        <v>1414</v>
      </c>
      <c r="M1244" s="280">
        <v>1274</v>
      </c>
      <c r="N1244" s="280">
        <f t="shared" si="406"/>
        <v>6.1729683932608284</v>
      </c>
      <c r="AK1244">
        <f t="shared" si="407"/>
        <v>-9.1941659999999995E-2</v>
      </c>
      <c r="AL1244">
        <f t="shared" si="408"/>
        <v>3.4861570380000004</v>
      </c>
      <c r="AM1244">
        <f t="shared" si="409"/>
        <v>6.9691815826359989</v>
      </c>
      <c r="AN1244">
        <f t="shared" si="410"/>
        <v>-9.0928744468940579</v>
      </c>
      <c r="AO1244">
        <f t="shared" si="411"/>
        <v>8.8517605267861335</v>
      </c>
      <c r="AP1244">
        <f t="shared" si="412"/>
        <v>-6.3868115580940215</v>
      </c>
      <c r="AQ1244">
        <f t="shared" si="413"/>
        <v>3.4137294599241135</v>
      </c>
      <c r="AR1244">
        <f t="shared" si="414"/>
        <v>-1.1471767587481962</v>
      </c>
      <c r="AS1244">
        <f t="shared" si="415"/>
        <v>0.1709442096508576</v>
      </c>
      <c r="BJ1244">
        <f t="shared" si="416"/>
        <v>1.2716149999999999</v>
      </c>
      <c r="BK1244">
        <f t="shared" si="417"/>
        <v>2.1966753899999998</v>
      </c>
      <c r="BL1244">
        <f t="shared" si="418"/>
        <v>3.3321490587839993</v>
      </c>
      <c r="BM1244">
        <f t="shared" si="419"/>
        <v>-0.58484339902745119</v>
      </c>
      <c r="BN1244">
        <f t="shared" si="420"/>
        <v>3.2620921096194835E-3</v>
      </c>
    </row>
    <row r="1245" spans="1:66" ht="15">
      <c r="A1245" s="32">
        <v>7</v>
      </c>
      <c r="B1245" s="33">
        <f t="shared" ca="1" si="400"/>
        <v>1413.8919076794211</v>
      </c>
      <c r="C1245">
        <f t="shared" si="401"/>
        <v>1382</v>
      </c>
      <c r="D1245">
        <f t="shared" ca="1" si="405"/>
        <v>6.9946612421180738</v>
      </c>
      <c r="E1245">
        <f t="shared" ca="1" si="402"/>
        <v>7.0006470162123069</v>
      </c>
      <c r="F1245">
        <f t="shared" ca="1" si="403"/>
        <v>1413</v>
      </c>
      <c r="G1245">
        <f t="shared" ca="1" si="404"/>
        <v>1414</v>
      </c>
      <c r="M1245" s="280">
        <v>1275</v>
      </c>
      <c r="N1245" s="280">
        <f t="shared" si="406"/>
        <v>6.178807662925113</v>
      </c>
      <c r="AK1245">
        <f t="shared" si="407"/>
        <v>-9.1941659999999995E-2</v>
      </c>
      <c r="AL1245">
        <f t="shared" si="408"/>
        <v>3.4888934250000005</v>
      </c>
      <c r="AM1245">
        <f t="shared" si="409"/>
        <v>6.9801265068749991</v>
      </c>
      <c r="AN1245">
        <f t="shared" si="410"/>
        <v>-9.1143030502968756</v>
      </c>
      <c r="AO1245">
        <f t="shared" si="411"/>
        <v>8.8795852928507806</v>
      </c>
      <c r="AP1245">
        <f t="shared" si="412"/>
        <v>-6.4119169184667193</v>
      </c>
      <c r="AQ1245">
        <f t="shared" si="413"/>
        <v>3.4298382604706359</v>
      </c>
      <c r="AR1245">
        <f t="shared" si="414"/>
        <v>-1.1534947898120802</v>
      </c>
      <c r="AS1245">
        <f t="shared" si="415"/>
        <v>0.17202059630437233</v>
      </c>
      <c r="BJ1245">
        <f t="shared" si="416"/>
        <v>1.2716149999999999</v>
      </c>
      <c r="BK1245">
        <f t="shared" si="417"/>
        <v>2.198399625</v>
      </c>
      <c r="BL1245">
        <f t="shared" si="418"/>
        <v>3.3373821149999996</v>
      </c>
      <c r="BM1245">
        <f t="shared" si="419"/>
        <v>-0.58622166255937502</v>
      </c>
      <c r="BN1245">
        <f t="shared" si="420"/>
        <v>3.2723462222964844E-3</v>
      </c>
    </row>
    <row r="1246" spans="1:66" ht="15">
      <c r="A1246" s="32">
        <v>7</v>
      </c>
      <c r="B1246" s="33">
        <f t="shared" ca="1" si="400"/>
        <v>1413.8919076794211</v>
      </c>
      <c r="C1246">
        <f t="shared" si="401"/>
        <v>1382</v>
      </c>
      <c r="D1246">
        <f t="shared" ca="1" si="405"/>
        <v>6.9946612421180738</v>
      </c>
      <c r="E1246">
        <f t="shared" ca="1" si="402"/>
        <v>7.0006470162123069</v>
      </c>
      <c r="F1246">
        <f t="shared" ca="1" si="403"/>
        <v>1413</v>
      </c>
      <c r="G1246">
        <f t="shared" ca="1" si="404"/>
        <v>1414</v>
      </c>
      <c r="M1246" s="280">
        <v>1276</v>
      </c>
      <c r="N1246" s="280">
        <f t="shared" si="406"/>
        <v>6.184647961510465</v>
      </c>
      <c r="AK1246">
        <f t="shared" si="407"/>
        <v>-9.1941659999999995E-2</v>
      </c>
      <c r="AL1246">
        <f t="shared" si="408"/>
        <v>3.4916298120000002</v>
      </c>
      <c r="AM1246">
        <f t="shared" si="409"/>
        <v>6.9910800187359996</v>
      </c>
      <c r="AN1246">
        <f t="shared" si="410"/>
        <v>-9.1357652935725451</v>
      </c>
      <c r="AO1246">
        <f t="shared" si="411"/>
        <v>8.9074756060338824</v>
      </c>
      <c r="AP1246">
        <f t="shared" si="412"/>
        <v>-6.4371011644236154</v>
      </c>
      <c r="AQ1246">
        <f t="shared" si="413"/>
        <v>3.4460103568025389</v>
      </c>
      <c r="AR1246">
        <f t="shared" si="414"/>
        <v>-1.1598426228480316</v>
      </c>
      <c r="AS1246">
        <f t="shared" si="415"/>
        <v>0.17310290878223619</v>
      </c>
      <c r="BJ1246">
        <f t="shared" si="416"/>
        <v>1.2716149999999999</v>
      </c>
      <c r="BK1246">
        <f t="shared" si="417"/>
        <v>2.2001238600000002</v>
      </c>
      <c r="BL1246">
        <f t="shared" si="418"/>
        <v>3.3426192771839993</v>
      </c>
      <c r="BM1246">
        <f t="shared" si="419"/>
        <v>-0.58760208976986883</v>
      </c>
      <c r="BN1246">
        <f t="shared" si="420"/>
        <v>3.2826244907035547E-3</v>
      </c>
    </row>
    <row r="1247" spans="1:66" ht="15">
      <c r="A1247" s="32">
        <v>7</v>
      </c>
      <c r="B1247" s="33">
        <f t="shared" ca="1" si="400"/>
        <v>1413.8919076794211</v>
      </c>
      <c r="C1247">
        <f t="shared" si="401"/>
        <v>1382</v>
      </c>
      <c r="D1247">
        <f t="shared" ca="1" si="405"/>
        <v>6.9946612421180738</v>
      </c>
      <c r="E1247">
        <f t="shared" ca="1" si="402"/>
        <v>7.0006470162123069</v>
      </c>
      <c r="F1247">
        <f t="shared" ca="1" si="403"/>
        <v>1413</v>
      </c>
      <c r="G1247">
        <f t="shared" ca="1" si="404"/>
        <v>1414</v>
      </c>
      <c r="M1247" s="280">
        <v>1277</v>
      </c>
      <c r="N1247" s="280">
        <f t="shared" si="406"/>
        <v>6.1904892894290215</v>
      </c>
      <c r="AK1247">
        <f t="shared" si="407"/>
        <v>-9.1941659999999995E-2</v>
      </c>
      <c r="AL1247">
        <f t="shared" si="408"/>
        <v>3.4943661990000003</v>
      </c>
      <c r="AM1247">
        <f t="shared" si="409"/>
        <v>7.0020421182189994</v>
      </c>
      <c r="AN1247">
        <f t="shared" si="410"/>
        <v>-9.1572612031052785</v>
      </c>
      <c r="AO1247">
        <f t="shared" si="411"/>
        <v>8.9354315691947601</v>
      </c>
      <c r="AP1247">
        <f t="shared" si="412"/>
        <v>-6.4623644817234274</v>
      </c>
      <c r="AQ1247">
        <f t="shared" si="413"/>
        <v>3.4622459477285141</v>
      </c>
      <c r="AR1247">
        <f t="shared" si="414"/>
        <v>-1.1662203749099511</v>
      </c>
      <c r="AS1247">
        <f t="shared" si="415"/>
        <v>0.17419117502540321</v>
      </c>
      <c r="BJ1247">
        <f t="shared" si="416"/>
        <v>1.2716149999999999</v>
      </c>
      <c r="BK1247">
        <f t="shared" si="417"/>
        <v>2.2018480949999999</v>
      </c>
      <c r="BL1247">
        <f t="shared" si="418"/>
        <v>3.3478605453359993</v>
      </c>
      <c r="BM1247">
        <f t="shared" si="419"/>
        <v>-0.58898468235593548</v>
      </c>
      <c r="BN1247">
        <f t="shared" si="420"/>
        <v>3.2929269527468903E-3</v>
      </c>
    </row>
    <row r="1248" spans="1:66" ht="15">
      <c r="A1248" s="32">
        <v>7</v>
      </c>
      <c r="B1248" s="33">
        <f t="shared" ca="1" si="400"/>
        <v>1413.8919076794211</v>
      </c>
      <c r="C1248">
        <f t="shared" si="401"/>
        <v>1382</v>
      </c>
      <c r="D1248">
        <f t="shared" ca="1" si="405"/>
        <v>6.9946612421180738</v>
      </c>
      <c r="E1248">
        <f t="shared" ca="1" si="402"/>
        <v>7.0006470162123069</v>
      </c>
      <c r="F1248">
        <f t="shared" ca="1" si="403"/>
        <v>1413</v>
      </c>
      <c r="G1248">
        <f t="shared" ca="1" si="404"/>
        <v>1414</v>
      </c>
      <c r="M1248" s="280">
        <v>1278</v>
      </c>
      <c r="N1248" s="280">
        <f t="shared" si="406"/>
        <v>6.1963316470923226</v>
      </c>
      <c r="AK1248">
        <f t="shared" si="407"/>
        <v>-9.1941659999999995E-2</v>
      </c>
      <c r="AL1248">
        <f t="shared" si="408"/>
        <v>3.4971025860000005</v>
      </c>
      <c r="AM1248">
        <f t="shared" si="409"/>
        <v>7.0130128053239993</v>
      </c>
      <c r="AN1248">
        <f t="shared" si="410"/>
        <v>-9.1787908052792897</v>
      </c>
      <c r="AO1248">
        <f t="shared" si="411"/>
        <v>8.9634532852733759</v>
      </c>
      <c r="AP1248">
        <f t="shared" si="412"/>
        <v>-6.4877070564162604</v>
      </c>
      <c r="AQ1248">
        <f t="shared" si="413"/>
        <v>3.4785452325252222</v>
      </c>
      <c r="AR1248">
        <f t="shared" si="414"/>
        <v>-1.172628163419255</v>
      </c>
      <c r="AS1248">
        <f t="shared" si="415"/>
        <v>0.17528542308452857</v>
      </c>
      <c r="BJ1248">
        <f t="shared" si="416"/>
        <v>1.2716149999999999</v>
      </c>
      <c r="BK1248">
        <f t="shared" si="417"/>
        <v>2.2035723300000001</v>
      </c>
      <c r="BL1248">
        <f t="shared" si="418"/>
        <v>3.3531059194559996</v>
      </c>
      <c r="BM1248">
        <f t="shared" si="419"/>
        <v>-0.59036944201457764</v>
      </c>
      <c r="BN1248">
        <f t="shared" si="420"/>
        <v>3.3032536463624071E-3</v>
      </c>
    </row>
    <row r="1249" spans="1:66" ht="15">
      <c r="A1249" s="32">
        <v>7</v>
      </c>
      <c r="B1249" s="33">
        <f t="shared" ca="1" si="400"/>
        <v>1413.8919076794211</v>
      </c>
      <c r="C1249">
        <f t="shared" si="401"/>
        <v>1382</v>
      </c>
      <c r="D1249">
        <f t="shared" ca="1" si="405"/>
        <v>6.9946612421180738</v>
      </c>
      <c r="E1249">
        <f t="shared" ca="1" si="402"/>
        <v>7.0006470162123069</v>
      </c>
      <c r="F1249">
        <f t="shared" ca="1" si="403"/>
        <v>1413</v>
      </c>
      <c r="G1249">
        <f t="shared" ca="1" si="404"/>
        <v>1414</v>
      </c>
      <c r="M1249" s="280">
        <v>1279</v>
      </c>
      <c r="N1249" s="280">
        <f t="shared" si="406"/>
        <v>6.2021750349113054</v>
      </c>
      <c r="AK1249">
        <f t="shared" si="407"/>
        <v>-9.1941659999999995E-2</v>
      </c>
      <c r="AL1249">
        <f t="shared" si="408"/>
        <v>3.4998389730000006</v>
      </c>
      <c r="AM1249">
        <f t="shared" si="409"/>
        <v>7.0239920800509994</v>
      </c>
      <c r="AN1249">
        <f t="shared" si="410"/>
        <v>-9.2003541264787927</v>
      </c>
      <c r="AO1249">
        <f t="shared" si="411"/>
        <v>8.9915408572903335</v>
      </c>
      <c r="AP1249">
        <f t="shared" si="412"/>
        <v>-6.5131290748438326</v>
      </c>
      <c r="AQ1249">
        <f t="shared" si="413"/>
        <v>3.4949084109380246</v>
      </c>
      <c r="AR1249">
        <f t="shared" si="414"/>
        <v>-1.1790661061657401</v>
      </c>
      <c r="AS1249">
        <f t="shared" si="415"/>
        <v>0.17638568112031303</v>
      </c>
      <c r="BJ1249">
        <f t="shared" si="416"/>
        <v>1.2716149999999999</v>
      </c>
      <c r="BK1249">
        <f t="shared" si="417"/>
        <v>2.2052965649999998</v>
      </c>
      <c r="BL1249">
        <f t="shared" si="418"/>
        <v>3.3583553995439992</v>
      </c>
      <c r="BM1249">
        <f t="shared" si="419"/>
        <v>-0.59175637044279827</v>
      </c>
      <c r="BN1249">
        <f t="shared" si="420"/>
        <v>3.3136046095157395E-3</v>
      </c>
    </row>
    <row r="1250" spans="1:66" ht="15">
      <c r="A1250" s="32">
        <v>7</v>
      </c>
      <c r="B1250" s="33">
        <f t="shared" ca="1" si="400"/>
        <v>1413.8919076794211</v>
      </c>
      <c r="C1250">
        <f t="shared" si="401"/>
        <v>1382</v>
      </c>
      <c r="D1250">
        <f t="shared" ca="1" si="405"/>
        <v>6.9946612421180738</v>
      </c>
      <c r="E1250">
        <f t="shared" ca="1" si="402"/>
        <v>7.0006470162123069</v>
      </c>
      <c r="F1250">
        <f t="shared" ca="1" si="403"/>
        <v>1413</v>
      </c>
      <c r="G1250">
        <f t="shared" ca="1" si="404"/>
        <v>1414</v>
      </c>
      <c r="M1250" s="280">
        <v>1280</v>
      </c>
      <c r="N1250" s="280">
        <f t="shared" si="406"/>
        <v>6.2080194532962878</v>
      </c>
      <c r="AK1250">
        <f t="shared" si="407"/>
        <v>-9.1941659999999995E-2</v>
      </c>
      <c r="AL1250">
        <f t="shared" si="408"/>
        <v>3.5025753600000002</v>
      </c>
      <c r="AM1250">
        <f t="shared" si="409"/>
        <v>7.0349799423999997</v>
      </c>
      <c r="AN1250">
        <f t="shared" si="410"/>
        <v>-9.2219511930880014</v>
      </c>
      <c r="AO1250">
        <f t="shared" si="411"/>
        <v>9.0196943883468794</v>
      </c>
      <c r="AP1250">
        <f t="shared" si="412"/>
        <v>-6.5386307236397068</v>
      </c>
      <c r="AQ1250">
        <f t="shared" si="413"/>
        <v>3.51133568318172</v>
      </c>
      <c r="AR1250">
        <f t="shared" si="414"/>
        <v>-1.1855343213084506</v>
      </c>
      <c r="AS1250">
        <f t="shared" si="415"/>
        <v>0.17749197740384792</v>
      </c>
      <c r="BJ1250">
        <f t="shared" si="416"/>
        <v>1.2716149999999999</v>
      </c>
      <c r="BK1250">
        <f t="shared" si="417"/>
        <v>2.2070208</v>
      </c>
      <c r="BL1250">
        <f t="shared" si="418"/>
        <v>3.3636089855999995</v>
      </c>
      <c r="BM1250">
        <f t="shared" si="419"/>
        <v>-0.59314546933760004</v>
      </c>
      <c r="BN1250">
        <f t="shared" si="420"/>
        <v>3.32397988020224E-3</v>
      </c>
    </row>
    <row r="1251" spans="1:66" ht="15">
      <c r="A1251" s="32">
        <v>7</v>
      </c>
      <c r="B1251" s="33">
        <f t="shared" ca="1" si="400"/>
        <v>1413.8919076794211</v>
      </c>
      <c r="C1251">
        <f t="shared" si="401"/>
        <v>1382</v>
      </c>
      <c r="D1251">
        <f t="shared" ca="1" si="405"/>
        <v>6.9946612421180738</v>
      </c>
      <c r="E1251">
        <f t="shared" ca="1" si="402"/>
        <v>7.0006470162123069</v>
      </c>
      <c r="F1251">
        <f t="shared" ca="1" si="403"/>
        <v>1413</v>
      </c>
      <c r="G1251">
        <f t="shared" ca="1" si="404"/>
        <v>1414</v>
      </c>
      <c r="M1251" s="280">
        <v>1281</v>
      </c>
      <c r="N1251" s="280">
        <f t="shared" si="406"/>
        <v>6.213864902656959</v>
      </c>
      <c r="AK1251">
        <f t="shared" si="407"/>
        <v>-9.1941659999999995E-2</v>
      </c>
      <c r="AL1251">
        <f t="shared" si="408"/>
        <v>3.5053117470000004</v>
      </c>
      <c r="AM1251">
        <f t="shared" si="409"/>
        <v>7.0459763923709993</v>
      </c>
      <c r="AN1251">
        <f t="shared" si="410"/>
        <v>-9.2435820314911297</v>
      </c>
      <c r="AO1251">
        <f t="shared" si="411"/>
        <v>9.0479139816249052</v>
      </c>
      <c r="AP1251">
        <f t="shared" si="412"/>
        <v>-6.5642121897295134</v>
      </c>
      <c r="AQ1251">
        <f t="shared" si="413"/>
        <v>3.5278272499412786</v>
      </c>
      <c r="AR1251">
        <f t="shared" si="414"/>
        <v>-1.1920329273765431</v>
      </c>
      <c r="AS1251">
        <f t="shared" si="415"/>
        <v>0.17860434031696115</v>
      </c>
      <c r="BJ1251">
        <f t="shared" si="416"/>
        <v>1.2716149999999999</v>
      </c>
      <c r="BK1251">
        <f t="shared" si="417"/>
        <v>2.2087450349999997</v>
      </c>
      <c r="BL1251">
        <f t="shared" si="418"/>
        <v>3.3688666776239993</v>
      </c>
      <c r="BM1251">
        <f t="shared" si="419"/>
        <v>-0.59453674039598581</v>
      </c>
      <c r="BN1251">
        <f t="shared" si="420"/>
        <v>3.3343794964469805E-3</v>
      </c>
    </row>
    <row r="1252" spans="1:66" ht="15">
      <c r="A1252" s="32">
        <v>7</v>
      </c>
      <c r="B1252" s="33">
        <f t="shared" ca="1" si="400"/>
        <v>1413.8919076794211</v>
      </c>
      <c r="C1252">
        <f t="shared" si="401"/>
        <v>1382</v>
      </c>
      <c r="D1252">
        <f t="shared" ca="1" si="405"/>
        <v>6.9946612421180738</v>
      </c>
      <c r="E1252">
        <f t="shared" ca="1" si="402"/>
        <v>7.0006470162123069</v>
      </c>
      <c r="F1252">
        <f t="shared" ca="1" si="403"/>
        <v>1413</v>
      </c>
      <c r="G1252">
        <f t="shared" ca="1" si="404"/>
        <v>1414</v>
      </c>
      <c r="M1252" s="280">
        <v>1282</v>
      </c>
      <c r="N1252" s="280">
        <f t="shared" si="406"/>
        <v>6.2197113834023421</v>
      </c>
      <c r="AK1252">
        <f t="shared" si="407"/>
        <v>-9.1941659999999995E-2</v>
      </c>
      <c r="AL1252">
        <f t="shared" si="408"/>
        <v>3.5080481340000005</v>
      </c>
      <c r="AM1252">
        <f t="shared" si="409"/>
        <v>7.056981429963999</v>
      </c>
      <c r="AN1252">
        <f t="shared" si="410"/>
        <v>-9.2652466680723933</v>
      </c>
      <c r="AO1252">
        <f t="shared" si="411"/>
        <v>9.0761997403869401</v>
      </c>
      <c r="AP1252">
        <f t="shared" si="412"/>
        <v>-6.5898736603311878</v>
      </c>
      <c r="AQ1252">
        <f t="shared" si="413"/>
        <v>3.544383312372577</v>
      </c>
      <c r="AR1252">
        <f t="shared" si="414"/>
        <v>-1.1985620432701585</v>
      </c>
      <c r="AS1252">
        <f t="shared" si="415"/>
        <v>0.17972279835256394</v>
      </c>
      <c r="BJ1252">
        <f t="shared" si="416"/>
        <v>1.2716149999999999</v>
      </c>
      <c r="BK1252">
        <f t="shared" si="417"/>
        <v>2.2104692699999999</v>
      </c>
      <c r="BL1252">
        <f t="shared" si="418"/>
        <v>3.3741284756159993</v>
      </c>
      <c r="BM1252">
        <f t="shared" si="419"/>
        <v>-0.59593018531495845</v>
      </c>
      <c r="BN1252">
        <f t="shared" si="420"/>
        <v>3.3448034963047507E-3</v>
      </c>
    </row>
    <row r="1253" spans="1:66" ht="15">
      <c r="A1253" s="32">
        <v>7</v>
      </c>
      <c r="B1253" s="33">
        <f t="shared" ca="1" si="400"/>
        <v>1413.8919076794211</v>
      </c>
      <c r="C1253">
        <f t="shared" si="401"/>
        <v>1382</v>
      </c>
      <c r="D1253">
        <f t="shared" ca="1" si="405"/>
        <v>6.9946612421180738</v>
      </c>
      <c r="E1253">
        <f t="shared" ca="1" si="402"/>
        <v>7.0006470162123069</v>
      </c>
      <c r="F1253">
        <f t="shared" ca="1" si="403"/>
        <v>1413</v>
      </c>
      <c r="G1253">
        <f t="shared" ca="1" si="404"/>
        <v>1414</v>
      </c>
      <c r="M1253" s="280">
        <v>1283</v>
      </c>
      <c r="N1253" s="280">
        <f t="shared" si="406"/>
        <v>6.2255588959408099</v>
      </c>
      <c r="AK1253">
        <f t="shared" si="407"/>
        <v>-9.1941659999999995E-2</v>
      </c>
      <c r="AL1253">
        <f t="shared" si="408"/>
        <v>3.5107845210000002</v>
      </c>
      <c r="AM1253">
        <f t="shared" si="409"/>
        <v>7.067995055178999</v>
      </c>
      <c r="AN1253">
        <f t="shared" si="410"/>
        <v>-9.2869451292160043</v>
      </c>
      <c r="AO1253">
        <f t="shared" si="411"/>
        <v>9.1045517679761598</v>
      </c>
      <c r="AP1253">
        <f t="shared" si="412"/>
        <v>-6.6156153229551879</v>
      </c>
      <c r="AQ1253">
        <f t="shared" si="413"/>
        <v>3.5610040721031346</v>
      </c>
      <c r="AR1253">
        <f t="shared" si="414"/>
        <v>-1.2051217882612897</v>
      </c>
      <c r="AS1253">
        <f t="shared" si="415"/>
        <v>0.18084738011499821</v>
      </c>
      <c r="BJ1253">
        <f t="shared" si="416"/>
        <v>1.2716149999999999</v>
      </c>
      <c r="BK1253">
        <f t="shared" si="417"/>
        <v>2.2121935050000001</v>
      </c>
      <c r="BL1253">
        <f t="shared" si="418"/>
        <v>3.3793943795759995</v>
      </c>
      <c r="BM1253">
        <f t="shared" si="419"/>
        <v>-0.59732580579152061</v>
      </c>
      <c r="BN1253">
        <f t="shared" si="420"/>
        <v>3.3552519178600602E-3</v>
      </c>
    </row>
    <row r="1254" spans="1:66" ht="15">
      <c r="A1254" s="32">
        <v>7</v>
      </c>
      <c r="B1254" s="33">
        <f t="shared" ca="1" si="400"/>
        <v>1413.8919076794211</v>
      </c>
      <c r="C1254">
        <f t="shared" si="401"/>
        <v>1382</v>
      </c>
      <c r="D1254">
        <f t="shared" ca="1" si="405"/>
        <v>6.9946612421180738</v>
      </c>
      <c r="E1254">
        <f t="shared" ca="1" si="402"/>
        <v>7.0006470162123069</v>
      </c>
      <c r="F1254">
        <f t="shared" ca="1" si="403"/>
        <v>1413</v>
      </c>
      <c r="G1254">
        <f t="shared" ca="1" si="404"/>
        <v>1414</v>
      </c>
      <c r="M1254" s="280">
        <v>1284</v>
      </c>
      <c r="N1254" s="280">
        <f t="shared" si="406"/>
        <v>6.2314074406800524</v>
      </c>
      <c r="AK1254">
        <f t="shared" si="407"/>
        <v>-9.1941659999999995E-2</v>
      </c>
      <c r="AL1254">
        <f t="shared" si="408"/>
        <v>3.5135209080000003</v>
      </c>
      <c r="AM1254">
        <f t="shared" si="409"/>
        <v>7.0790172680159991</v>
      </c>
      <c r="AN1254">
        <f t="shared" si="410"/>
        <v>-9.3086774413061768</v>
      </c>
      <c r="AO1254">
        <f t="shared" si="411"/>
        <v>9.1329701678163797</v>
      </c>
      <c r="AP1254">
        <f t="shared" si="412"/>
        <v>-6.6414373654047321</v>
      </c>
      <c r="AQ1254">
        <f t="shared" si="413"/>
        <v>3.5776897312328519</v>
      </c>
      <c r="AR1254">
        <f t="shared" si="414"/>
        <v>-1.2117122819946544</v>
      </c>
      <c r="AS1254">
        <f t="shared" si="415"/>
        <v>0.18197811432038516</v>
      </c>
      <c r="BJ1254">
        <f t="shared" si="416"/>
        <v>1.2716149999999999</v>
      </c>
      <c r="BK1254">
        <f t="shared" si="417"/>
        <v>2.2139177399999999</v>
      </c>
      <c r="BL1254">
        <f t="shared" si="418"/>
        <v>3.3846643895039996</v>
      </c>
      <c r="BM1254">
        <f t="shared" si="419"/>
        <v>-0.59872360352267529</v>
      </c>
      <c r="BN1254">
        <f t="shared" si="420"/>
        <v>3.3657247992271359E-3</v>
      </c>
    </row>
    <row r="1255" spans="1:66" ht="15">
      <c r="A1255" s="32">
        <v>7</v>
      </c>
      <c r="B1255" s="33">
        <f t="shared" ca="1" si="400"/>
        <v>1413.8919076794211</v>
      </c>
      <c r="C1255">
        <f t="shared" si="401"/>
        <v>1382</v>
      </c>
      <c r="D1255">
        <f t="shared" ca="1" si="405"/>
        <v>6.9946612421180738</v>
      </c>
      <c r="E1255">
        <f t="shared" ca="1" si="402"/>
        <v>7.0006470162123069</v>
      </c>
      <c r="F1255">
        <f t="shared" ca="1" si="403"/>
        <v>1413</v>
      </c>
      <c r="G1255">
        <f t="shared" ca="1" si="404"/>
        <v>1414</v>
      </c>
      <c r="M1255" s="280">
        <v>1285</v>
      </c>
      <c r="N1255" s="280">
        <f t="shared" si="406"/>
        <v>6.2372570180270657</v>
      </c>
      <c r="AK1255">
        <f t="shared" si="407"/>
        <v>-9.1941659999999995E-2</v>
      </c>
      <c r="AL1255">
        <f t="shared" si="408"/>
        <v>3.5162572950000004</v>
      </c>
      <c r="AM1255">
        <f t="shared" si="409"/>
        <v>7.0900480684749994</v>
      </c>
      <c r="AN1255">
        <f t="shared" si="410"/>
        <v>-9.3304436307271263</v>
      </c>
      <c r="AO1255">
        <f t="shared" si="411"/>
        <v>9.1614550434120616</v>
      </c>
      <c r="AP1255">
        <f t="shared" si="412"/>
        <v>-6.667339975776021</v>
      </c>
      <c r="AQ1255">
        <f t="shared" si="413"/>
        <v>3.5944404923347451</v>
      </c>
      <c r="AR1255">
        <f t="shared" si="414"/>
        <v>-1.2183336444885686</v>
      </c>
      <c r="AS1255">
        <f t="shared" si="415"/>
        <v>0.1831150297969743</v>
      </c>
      <c r="BJ1255">
        <f t="shared" si="416"/>
        <v>1.2716149999999999</v>
      </c>
      <c r="BK1255">
        <f t="shared" si="417"/>
        <v>2.215641975</v>
      </c>
      <c r="BL1255">
        <f t="shared" si="418"/>
        <v>3.3899385053999995</v>
      </c>
      <c r="BM1255">
        <f t="shared" si="419"/>
        <v>-0.600123580205425</v>
      </c>
      <c r="BN1255">
        <f t="shared" si="420"/>
        <v>3.3762221785499247E-3</v>
      </c>
    </row>
    <row r="1256" spans="1:66" ht="15">
      <c r="A1256" s="32">
        <v>7</v>
      </c>
      <c r="B1256" s="33">
        <f t="shared" ca="1" si="400"/>
        <v>1413.8919076794211</v>
      </c>
      <c r="C1256">
        <f t="shared" si="401"/>
        <v>1382</v>
      </c>
      <c r="D1256">
        <f t="shared" ca="1" si="405"/>
        <v>6.9946612421180738</v>
      </c>
      <c r="E1256">
        <f t="shared" ca="1" si="402"/>
        <v>7.0006470162123069</v>
      </c>
      <c r="F1256">
        <f t="shared" ca="1" si="403"/>
        <v>1413</v>
      </c>
      <c r="G1256">
        <f t="shared" ca="1" si="404"/>
        <v>1414</v>
      </c>
      <c r="M1256" s="280">
        <v>1286</v>
      </c>
      <c r="N1256" s="280">
        <f t="shared" si="406"/>
        <v>6.2431076283881257</v>
      </c>
      <c r="AK1256">
        <f t="shared" si="407"/>
        <v>-9.1941659999999995E-2</v>
      </c>
      <c r="AL1256">
        <f t="shared" si="408"/>
        <v>3.5189936820000005</v>
      </c>
      <c r="AM1256">
        <f t="shared" si="409"/>
        <v>7.1010874565559989</v>
      </c>
      <c r="AN1256">
        <f t="shared" si="410"/>
        <v>-9.3522437238630651</v>
      </c>
      <c r="AO1256">
        <f t="shared" si="411"/>
        <v>9.1900064983483016</v>
      </c>
      <c r="AP1256">
        <f t="shared" si="412"/>
        <v>-6.693323342458469</v>
      </c>
      <c r="AQ1256">
        <f t="shared" si="413"/>
        <v>3.6112565584556835</v>
      </c>
      <c r="AR1256">
        <f t="shared" si="414"/>
        <v>-1.2249859961358183</v>
      </c>
      <c r="AS1256">
        <f t="shared" si="415"/>
        <v>0.18425815548549349</v>
      </c>
      <c r="BJ1256">
        <f t="shared" si="416"/>
        <v>1.2716149999999999</v>
      </c>
      <c r="BK1256">
        <f t="shared" si="417"/>
        <v>2.2173662099999998</v>
      </c>
      <c r="BL1256">
        <f t="shared" si="418"/>
        <v>3.3952167272639993</v>
      </c>
      <c r="BM1256">
        <f t="shared" si="419"/>
        <v>-0.60152573753677285</v>
      </c>
      <c r="BN1256">
        <f t="shared" si="420"/>
        <v>3.386744094002091E-3</v>
      </c>
    </row>
    <row r="1257" spans="1:66" ht="15">
      <c r="A1257" s="32">
        <v>7</v>
      </c>
      <c r="B1257" s="33">
        <f t="shared" ca="1" si="400"/>
        <v>1413.8919076794211</v>
      </c>
      <c r="C1257">
        <f t="shared" si="401"/>
        <v>1382</v>
      </c>
      <c r="D1257">
        <f t="shared" ca="1" si="405"/>
        <v>6.9946612421180738</v>
      </c>
      <c r="E1257">
        <f t="shared" ca="1" si="402"/>
        <v>7.0006470162123069</v>
      </c>
      <c r="F1257">
        <f t="shared" ca="1" si="403"/>
        <v>1413</v>
      </c>
      <c r="G1257">
        <f t="shared" ca="1" si="404"/>
        <v>1414</v>
      </c>
      <c r="M1257" s="280">
        <v>1287</v>
      </c>
      <c r="N1257" s="280">
        <f t="shared" si="406"/>
        <v>6.2489592721688005</v>
      </c>
      <c r="AK1257">
        <f t="shared" si="407"/>
        <v>-9.1941659999999995E-2</v>
      </c>
      <c r="AL1257">
        <f t="shared" si="408"/>
        <v>3.5217300690000002</v>
      </c>
      <c r="AM1257">
        <f t="shared" si="409"/>
        <v>7.1121354322589996</v>
      </c>
      <c r="AN1257">
        <f t="shared" si="410"/>
        <v>-9.3740777470982088</v>
      </c>
      <c r="AO1257">
        <f t="shared" si="411"/>
        <v>9.2186246362908477</v>
      </c>
      <c r="AP1257">
        <f t="shared" si="412"/>
        <v>-6.7193876541349322</v>
      </c>
      <c r="AQ1257">
        <f t="shared" si="413"/>
        <v>3.6281381331171336</v>
      </c>
      <c r="AR1257">
        <f t="shared" si="414"/>
        <v>-1.2316694577045384</v>
      </c>
      <c r="AS1257">
        <f t="shared" si="415"/>
        <v>0.18540752043949962</v>
      </c>
      <c r="BJ1257">
        <f t="shared" si="416"/>
        <v>1.2716149999999999</v>
      </c>
      <c r="BK1257">
        <f t="shared" si="417"/>
        <v>2.219090445</v>
      </c>
      <c r="BL1257">
        <f t="shared" si="418"/>
        <v>3.4004990550959993</v>
      </c>
      <c r="BM1257">
        <f t="shared" si="419"/>
        <v>-0.60293007721372138</v>
      </c>
      <c r="BN1257">
        <f t="shared" si="420"/>
        <v>3.397290583787019E-3</v>
      </c>
    </row>
    <row r="1258" spans="1:66" ht="15">
      <c r="A1258" s="32">
        <v>7</v>
      </c>
      <c r="B1258" s="33">
        <f t="shared" ca="1" si="400"/>
        <v>1413.8919076794211</v>
      </c>
      <c r="C1258">
        <f t="shared" si="401"/>
        <v>1382</v>
      </c>
      <c r="D1258">
        <f t="shared" ca="1" si="405"/>
        <v>6.9946612421180738</v>
      </c>
      <c r="E1258">
        <f t="shared" ca="1" si="402"/>
        <v>7.0006470162123069</v>
      </c>
      <c r="F1258">
        <f t="shared" ca="1" si="403"/>
        <v>1413</v>
      </c>
      <c r="G1258">
        <f t="shared" ca="1" si="404"/>
        <v>1414</v>
      </c>
      <c r="M1258" s="280">
        <v>1288</v>
      </c>
      <c r="N1258" s="280">
        <f t="shared" si="406"/>
        <v>6.2548119497739112</v>
      </c>
      <c r="AK1258">
        <f t="shared" si="407"/>
        <v>-9.1941659999999995E-2</v>
      </c>
      <c r="AL1258">
        <f t="shared" si="408"/>
        <v>3.5244664560000003</v>
      </c>
      <c r="AM1258">
        <f t="shared" si="409"/>
        <v>7.1231919955839995</v>
      </c>
      <c r="AN1258">
        <f t="shared" si="410"/>
        <v>-9.3959457268167696</v>
      </c>
      <c r="AO1258">
        <f t="shared" si="411"/>
        <v>9.247309560986082</v>
      </c>
      <c r="AP1258">
        <f t="shared" si="412"/>
        <v>-6.7455330997819347</v>
      </c>
      <c r="AQ1258">
        <f t="shared" si="413"/>
        <v>3.6450854203158896</v>
      </c>
      <c r="AR1258">
        <f t="shared" si="414"/>
        <v>-1.2383841503390867</v>
      </c>
      <c r="AS1258">
        <f t="shared" si="415"/>
        <v>0.18656315382573052</v>
      </c>
      <c r="BJ1258">
        <f t="shared" si="416"/>
        <v>1.2716149999999999</v>
      </c>
      <c r="BK1258">
        <f t="shared" si="417"/>
        <v>2.2208146800000002</v>
      </c>
      <c r="BL1258">
        <f t="shared" si="418"/>
        <v>3.4057854888959995</v>
      </c>
      <c r="BM1258">
        <f t="shared" si="419"/>
        <v>-0.60433660093327368</v>
      </c>
      <c r="BN1258">
        <f t="shared" si="420"/>
        <v>3.4078616861378109E-3</v>
      </c>
    </row>
    <row r="1259" spans="1:66" ht="15">
      <c r="A1259" s="32">
        <v>7</v>
      </c>
      <c r="B1259" s="33">
        <f t="shared" ca="1" si="400"/>
        <v>1413.8919076794211</v>
      </c>
      <c r="C1259">
        <f t="shared" si="401"/>
        <v>1382</v>
      </c>
      <c r="D1259">
        <f t="shared" ca="1" si="405"/>
        <v>6.9946612421180738</v>
      </c>
      <c r="E1259">
        <f t="shared" ca="1" si="402"/>
        <v>7.0006470162123069</v>
      </c>
      <c r="F1259">
        <f t="shared" ca="1" si="403"/>
        <v>1413</v>
      </c>
      <c r="G1259">
        <f t="shared" ca="1" si="404"/>
        <v>1414</v>
      </c>
      <c r="M1259" s="280">
        <v>1289</v>
      </c>
      <c r="N1259" s="280">
        <f t="shared" si="406"/>
        <v>6.2606656616075265</v>
      </c>
      <c r="AK1259">
        <f t="shared" si="407"/>
        <v>-9.1941659999999995E-2</v>
      </c>
      <c r="AL1259">
        <f t="shared" si="408"/>
        <v>3.5272028430000004</v>
      </c>
      <c r="AM1259">
        <f t="shared" si="409"/>
        <v>7.1342571465309996</v>
      </c>
      <c r="AN1259">
        <f t="shared" si="410"/>
        <v>-9.4178476894029615</v>
      </c>
      <c r="AO1259">
        <f t="shared" si="411"/>
        <v>9.2760613762610369</v>
      </c>
      <c r="AP1259">
        <f t="shared" si="412"/>
        <v>-6.7717598686699016</v>
      </c>
      <c r="AQ1259">
        <f t="shared" si="413"/>
        <v>3.6620986245248202</v>
      </c>
      <c r="AR1259">
        <f t="shared" si="414"/>
        <v>-1.2451301955609246</v>
      </c>
      <c r="AS1259">
        <f t="shared" si="415"/>
        <v>0.18772508492445716</v>
      </c>
      <c r="BJ1259">
        <f t="shared" si="416"/>
        <v>1.2716149999999999</v>
      </c>
      <c r="BK1259">
        <f t="shared" si="417"/>
        <v>2.2225389149999999</v>
      </c>
      <c r="BL1259">
        <f t="shared" si="418"/>
        <v>3.4110760286639996</v>
      </c>
      <c r="BM1259">
        <f t="shared" si="419"/>
        <v>-0.60574531039243229</v>
      </c>
      <c r="BN1259">
        <f t="shared" si="420"/>
        <v>3.418457439317288E-3</v>
      </c>
    </row>
    <row r="1260" spans="1:66" ht="15">
      <c r="A1260" s="32">
        <v>7</v>
      </c>
      <c r="B1260" s="33">
        <f t="shared" ca="1" si="400"/>
        <v>1413.8919076794211</v>
      </c>
      <c r="C1260">
        <f t="shared" si="401"/>
        <v>1382</v>
      </c>
      <c r="D1260">
        <f t="shared" ca="1" si="405"/>
        <v>6.9946612421180738</v>
      </c>
      <c r="E1260">
        <f t="shared" ca="1" si="402"/>
        <v>7.0006470162123069</v>
      </c>
      <c r="F1260">
        <f t="shared" ca="1" si="403"/>
        <v>1413</v>
      </c>
      <c r="G1260">
        <f t="shared" ca="1" si="404"/>
        <v>1414</v>
      </c>
      <c r="M1260" s="280">
        <v>1290</v>
      </c>
      <c r="N1260" s="280">
        <f t="shared" si="406"/>
        <v>6.2665204080729406</v>
      </c>
      <c r="AK1260">
        <f t="shared" si="407"/>
        <v>-9.1941659999999995E-2</v>
      </c>
      <c r="AL1260">
        <f t="shared" si="408"/>
        <v>3.5299392300000005</v>
      </c>
      <c r="AM1260">
        <f t="shared" si="409"/>
        <v>7.145330885099999</v>
      </c>
      <c r="AN1260">
        <f t="shared" si="410"/>
        <v>-9.4397836612410018</v>
      </c>
      <c r="AO1260">
        <f t="shared" si="411"/>
        <v>9.3048801860233787</v>
      </c>
      <c r="AP1260">
        <f t="shared" si="412"/>
        <v>-6.798068150363382</v>
      </c>
      <c r="AQ1260">
        <f t="shared" si="413"/>
        <v>3.679177950693604</v>
      </c>
      <c r="AR1260">
        <f t="shared" si="414"/>
        <v>-1.2519077152694955</v>
      </c>
      <c r="AS1260">
        <f t="shared" si="415"/>
        <v>0.18889334312983697</v>
      </c>
      <c r="BJ1260">
        <f t="shared" si="416"/>
        <v>1.2716149999999999</v>
      </c>
      <c r="BK1260">
        <f t="shared" si="417"/>
        <v>2.2242631500000001</v>
      </c>
      <c r="BL1260">
        <f t="shared" si="418"/>
        <v>3.4163706743999995</v>
      </c>
      <c r="BM1260">
        <f t="shared" si="419"/>
        <v>-0.60715620728820008</v>
      </c>
      <c r="BN1260">
        <f t="shared" si="420"/>
        <v>3.42907788161799E-3</v>
      </c>
    </row>
    <row r="1261" spans="1:66" ht="15">
      <c r="A1261" s="32">
        <v>7</v>
      </c>
      <c r="B1261" s="33">
        <f t="shared" ca="1" si="400"/>
        <v>1413.8919076794211</v>
      </c>
      <c r="C1261">
        <f t="shared" si="401"/>
        <v>1382</v>
      </c>
      <c r="D1261">
        <f t="shared" ca="1" si="405"/>
        <v>6.9946612421180738</v>
      </c>
      <c r="E1261">
        <f t="shared" ca="1" si="402"/>
        <v>7.0006470162123069</v>
      </c>
      <c r="F1261">
        <f t="shared" ca="1" si="403"/>
        <v>1413</v>
      </c>
      <c r="G1261">
        <f t="shared" ca="1" si="404"/>
        <v>1414</v>
      </c>
      <c r="M1261" s="280">
        <v>1291</v>
      </c>
      <c r="N1261" s="280">
        <f t="shared" si="406"/>
        <v>6.2723761895726788</v>
      </c>
      <c r="AK1261">
        <f t="shared" si="407"/>
        <v>-9.1941659999999995E-2</v>
      </c>
      <c r="AL1261">
        <f t="shared" si="408"/>
        <v>3.5326756170000002</v>
      </c>
      <c r="AM1261">
        <f t="shared" si="409"/>
        <v>7.1564132112909995</v>
      </c>
      <c r="AN1261">
        <f t="shared" si="410"/>
        <v>-9.4617536687151009</v>
      </c>
      <c r="AO1261">
        <f t="shared" si="411"/>
        <v>9.3337660942614242</v>
      </c>
      <c r="AP1261">
        <f t="shared" si="412"/>
        <v>-6.8244581347212803</v>
      </c>
      <c r="AQ1261">
        <f t="shared" si="413"/>
        <v>3.6963236042494731</v>
      </c>
      <c r="AR1261">
        <f t="shared" si="414"/>
        <v>-1.2587168317431063</v>
      </c>
      <c r="AS1261">
        <f t="shared" si="415"/>
        <v>0.19006795795026801</v>
      </c>
      <c r="BJ1261">
        <f t="shared" si="416"/>
        <v>1.2716149999999999</v>
      </c>
      <c r="BK1261">
        <f t="shared" si="417"/>
        <v>2.2259873849999998</v>
      </c>
      <c r="BL1261">
        <f t="shared" si="418"/>
        <v>3.4216694261039993</v>
      </c>
      <c r="BM1261">
        <f t="shared" si="419"/>
        <v>-0.60856929331757981</v>
      </c>
      <c r="BN1261">
        <f t="shared" si="420"/>
        <v>3.4397230513621754E-3</v>
      </c>
    </row>
    <row r="1262" spans="1:66" ht="15">
      <c r="A1262" s="32">
        <v>7</v>
      </c>
      <c r="B1262" s="33">
        <f t="shared" ca="1" si="400"/>
        <v>1413.8919076794211</v>
      </c>
      <c r="C1262">
        <f t="shared" si="401"/>
        <v>1382</v>
      </c>
      <c r="D1262">
        <f t="shared" ca="1" si="405"/>
        <v>6.9946612421180738</v>
      </c>
      <c r="E1262">
        <f t="shared" ca="1" si="402"/>
        <v>7.0006470162123069</v>
      </c>
      <c r="F1262">
        <f t="shared" ca="1" si="403"/>
        <v>1413</v>
      </c>
      <c r="G1262">
        <f t="shared" ca="1" si="404"/>
        <v>1414</v>
      </c>
      <c r="M1262" s="280">
        <v>1292</v>
      </c>
      <c r="N1262" s="280">
        <f t="shared" si="406"/>
        <v>6.2782330065084553</v>
      </c>
      <c r="AK1262">
        <f t="shared" si="407"/>
        <v>-9.1941659999999995E-2</v>
      </c>
      <c r="AL1262">
        <f t="shared" si="408"/>
        <v>3.5354120040000003</v>
      </c>
      <c r="AM1262">
        <f t="shared" si="409"/>
        <v>7.1675041251039993</v>
      </c>
      <c r="AN1262">
        <f t="shared" si="410"/>
        <v>-9.4837577382094729</v>
      </c>
      <c r="AO1262">
        <f t="shared" si="411"/>
        <v>9.3627192050441259</v>
      </c>
      <c r="AP1262">
        <f t="shared" si="412"/>
        <v>-6.8509300118970851</v>
      </c>
      <c r="AQ1262">
        <f t="shared" si="413"/>
        <v>3.7135357910979518</v>
      </c>
      <c r="AR1262">
        <f t="shared" si="414"/>
        <v>-1.2655576676398093</v>
      </c>
      <c r="AS1262">
        <f t="shared" si="415"/>
        <v>0.19124895900874392</v>
      </c>
      <c r="BJ1262">
        <f t="shared" si="416"/>
        <v>1.2716149999999999</v>
      </c>
      <c r="BK1262">
        <f t="shared" si="417"/>
        <v>2.22771162</v>
      </c>
      <c r="BL1262">
        <f t="shared" si="418"/>
        <v>3.4269722837759993</v>
      </c>
      <c r="BM1262">
        <f t="shared" si="419"/>
        <v>-0.60998457017757446</v>
      </c>
      <c r="BN1262">
        <f t="shared" si="420"/>
        <v>3.4503929869018212E-3</v>
      </c>
    </row>
    <row r="1263" spans="1:66" ht="15">
      <c r="A1263" s="32">
        <v>7</v>
      </c>
      <c r="B1263" s="33">
        <f t="shared" ca="1" si="400"/>
        <v>1413.8919076794211</v>
      </c>
      <c r="C1263">
        <f t="shared" si="401"/>
        <v>1382</v>
      </c>
      <c r="D1263">
        <f t="shared" ca="1" si="405"/>
        <v>6.9946612421180738</v>
      </c>
      <c r="E1263">
        <f t="shared" ca="1" si="402"/>
        <v>7.0006470162123069</v>
      </c>
      <c r="F1263">
        <f t="shared" ca="1" si="403"/>
        <v>1413</v>
      </c>
      <c r="G1263">
        <f t="shared" ca="1" si="404"/>
        <v>1414</v>
      </c>
      <c r="M1263" s="280">
        <v>1293</v>
      </c>
      <c r="N1263" s="280">
        <f t="shared" si="406"/>
        <v>6.2840908592811742</v>
      </c>
      <c r="AK1263">
        <f t="shared" si="407"/>
        <v>-9.1941659999999995E-2</v>
      </c>
      <c r="AL1263">
        <f t="shared" si="408"/>
        <v>3.5381483910000004</v>
      </c>
      <c r="AM1263">
        <f t="shared" si="409"/>
        <v>7.1786036265389992</v>
      </c>
      <c r="AN1263">
        <f t="shared" si="410"/>
        <v>-9.5057958961083351</v>
      </c>
      <c r="AO1263">
        <f t="shared" si="411"/>
        <v>9.3917396225210812</v>
      </c>
      <c r="AP1263">
        <f t="shared" si="412"/>
        <v>-6.8774839723390953</v>
      </c>
      <c r="AQ1263">
        <f t="shared" si="413"/>
        <v>3.7308147176236015</v>
      </c>
      <c r="AR1263">
        <f t="shared" si="414"/>
        <v>-1.2724303459982866</v>
      </c>
      <c r="AS1263">
        <f t="shared" si="415"/>
        <v>0.19243637604320948</v>
      </c>
      <c r="BJ1263">
        <f t="shared" si="416"/>
        <v>1.2716149999999999</v>
      </c>
      <c r="BK1263">
        <f t="shared" si="417"/>
        <v>2.2294358549999997</v>
      </c>
      <c r="BL1263">
        <f t="shared" si="418"/>
        <v>3.4322792474159995</v>
      </c>
      <c r="BM1263">
        <f t="shared" si="419"/>
        <v>-0.61140203956518668</v>
      </c>
      <c r="BN1263">
        <f t="shared" si="420"/>
        <v>3.4610877266186236E-3</v>
      </c>
    </row>
    <row r="1264" spans="1:66" ht="15">
      <c r="A1264" s="32">
        <v>7</v>
      </c>
      <c r="B1264" s="33">
        <f t="shared" ca="1" si="400"/>
        <v>1413.8919076794211</v>
      </c>
      <c r="C1264">
        <f t="shared" si="401"/>
        <v>1382</v>
      </c>
      <c r="D1264">
        <f t="shared" ca="1" si="405"/>
        <v>6.9946612421180738</v>
      </c>
      <c r="E1264">
        <f t="shared" ca="1" si="402"/>
        <v>7.0006470162123069</v>
      </c>
      <c r="F1264">
        <f t="shared" ca="1" si="403"/>
        <v>1413</v>
      </c>
      <c r="G1264">
        <f t="shared" ca="1" si="404"/>
        <v>1414</v>
      </c>
      <c r="M1264" s="280">
        <v>1294</v>
      </c>
      <c r="N1264" s="280">
        <f t="shared" si="406"/>
        <v>6.2899497482909252</v>
      </c>
      <c r="AK1264">
        <f t="shared" si="407"/>
        <v>-9.1941659999999995E-2</v>
      </c>
      <c r="AL1264">
        <f t="shared" si="408"/>
        <v>3.5408847780000006</v>
      </c>
      <c r="AM1264">
        <f t="shared" si="409"/>
        <v>7.1897117155959993</v>
      </c>
      <c r="AN1264">
        <f t="shared" si="410"/>
        <v>-9.5278681687958979</v>
      </c>
      <c r="AO1264">
        <f t="shared" si="411"/>
        <v>9.4208274509225323</v>
      </c>
      <c r="AP1264">
        <f t="shared" si="412"/>
        <v>-6.9041202067906511</v>
      </c>
      <c r="AQ1264">
        <f t="shared" si="413"/>
        <v>3.7481605906907602</v>
      </c>
      <c r="AR1264">
        <f t="shared" si="414"/>
        <v>-1.2793349902387359</v>
      </c>
      <c r="AS1264">
        <f t="shared" si="415"/>
        <v>0.19363023890691736</v>
      </c>
      <c r="BJ1264">
        <f t="shared" si="416"/>
        <v>1.2716149999999999</v>
      </c>
      <c r="BK1264">
        <f t="shared" si="417"/>
        <v>2.2311600899999999</v>
      </c>
      <c r="BL1264">
        <f t="shared" si="418"/>
        <v>3.4375903170239992</v>
      </c>
      <c r="BM1264">
        <f t="shared" si="419"/>
        <v>-0.61282170317741924</v>
      </c>
      <c r="BN1264">
        <f t="shared" si="420"/>
        <v>3.471807308923997E-3</v>
      </c>
    </row>
    <row r="1265" spans="1:66" ht="15">
      <c r="A1265" s="32">
        <v>7</v>
      </c>
      <c r="B1265" s="33">
        <f t="shared" ca="1" si="400"/>
        <v>1413.8919076794211</v>
      </c>
      <c r="C1265">
        <f t="shared" si="401"/>
        <v>1382</v>
      </c>
      <c r="D1265">
        <f t="shared" ca="1" si="405"/>
        <v>6.9946612421180738</v>
      </c>
      <c r="E1265">
        <f t="shared" ca="1" si="402"/>
        <v>7.0006470162123069</v>
      </c>
      <c r="F1265">
        <f t="shared" ca="1" si="403"/>
        <v>1413</v>
      </c>
      <c r="G1265">
        <f t="shared" ca="1" si="404"/>
        <v>1414</v>
      </c>
      <c r="M1265" s="280">
        <v>1295</v>
      </c>
      <c r="N1265" s="280">
        <f t="shared" si="406"/>
        <v>6.2958096739369429</v>
      </c>
      <c r="AK1265">
        <f t="shared" si="407"/>
        <v>-9.1941659999999995E-2</v>
      </c>
      <c r="AL1265">
        <f t="shared" si="408"/>
        <v>3.5436211650000002</v>
      </c>
      <c r="AM1265">
        <f t="shared" si="409"/>
        <v>7.2008283922749996</v>
      </c>
      <c r="AN1265">
        <f t="shared" si="410"/>
        <v>-9.5499745826563771</v>
      </c>
      <c r="AO1265">
        <f t="shared" si="411"/>
        <v>9.4499827945593609</v>
      </c>
      <c r="AP1265">
        <f t="shared" si="412"/>
        <v>-6.9308389062903588</v>
      </c>
      <c r="AQ1265">
        <f t="shared" si="413"/>
        <v>3.7655736176442871</v>
      </c>
      <c r="AR1265">
        <f t="shared" si="414"/>
        <v>-1.2862717241637549</v>
      </c>
      <c r="AS1265">
        <f t="shared" si="415"/>
        <v>0.1948305775687855</v>
      </c>
      <c r="BJ1265">
        <f t="shared" si="416"/>
        <v>1.2716149999999999</v>
      </c>
      <c r="BK1265">
        <f t="shared" si="417"/>
        <v>2.2328843250000001</v>
      </c>
      <c r="BL1265">
        <f t="shared" si="418"/>
        <v>3.4429054925999996</v>
      </c>
      <c r="BM1265">
        <f t="shared" si="419"/>
        <v>-0.614243562711275</v>
      </c>
      <c r="BN1265">
        <f t="shared" si="420"/>
        <v>3.4825517722590744E-3</v>
      </c>
    </row>
    <row r="1266" spans="1:66" ht="15">
      <c r="A1266" s="32">
        <v>7</v>
      </c>
      <c r="B1266" s="33">
        <f t="shared" ca="1" si="400"/>
        <v>1413.8919076794211</v>
      </c>
      <c r="C1266">
        <f t="shared" si="401"/>
        <v>1382</v>
      </c>
      <c r="D1266">
        <f t="shared" ca="1" si="405"/>
        <v>6.9946612421180738</v>
      </c>
      <c r="E1266">
        <f t="shared" ca="1" si="402"/>
        <v>7.0006470162123069</v>
      </c>
      <c r="F1266">
        <f t="shared" ca="1" si="403"/>
        <v>1413</v>
      </c>
      <c r="G1266">
        <f t="shared" ca="1" si="404"/>
        <v>1414</v>
      </c>
      <c r="M1266" s="280">
        <v>1296</v>
      </c>
      <c r="N1266" s="280">
        <f t="shared" si="406"/>
        <v>6.3016706366176098</v>
      </c>
      <c r="AK1266">
        <f t="shared" si="407"/>
        <v>-9.1941659999999995E-2</v>
      </c>
      <c r="AL1266">
        <f t="shared" si="408"/>
        <v>3.5463575520000004</v>
      </c>
      <c r="AM1266">
        <f t="shared" si="409"/>
        <v>7.2119536565759992</v>
      </c>
      <c r="AN1266">
        <f t="shared" si="410"/>
        <v>-9.5721151640739848</v>
      </c>
      <c r="AO1266">
        <f t="shared" si="411"/>
        <v>9.4792057578230899</v>
      </c>
      <c r="AP1266">
        <f t="shared" si="412"/>
        <v>-6.9576402621723235</v>
      </c>
      <c r="AQ1266">
        <f t="shared" si="413"/>
        <v>3.7830540063103051</v>
      </c>
      <c r="AR1266">
        <f t="shared" si="414"/>
        <v>-1.293240671959232</v>
      </c>
      <c r="AS1266">
        <f t="shared" si="415"/>
        <v>0.19603742211375533</v>
      </c>
      <c r="BJ1266">
        <f t="shared" si="416"/>
        <v>1.2716149999999999</v>
      </c>
      <c r="BK1266">
        <f t="shared" si="417"/>
        <v>2.2346085599999999</v>
      </c>
      <c r="BL1266">
        <f t="shared" si="418"/>
        <v>3.4482247741439993</v>
      </c>
      <c r="BM1266">
        <f t="shared" si="419"/>
        <v>-0.61566761986375684</v>
      </c>
      <c r="BN1266">
        <f t="shared" si="420"/>
        <v>3.4933211550947085E-3</v>
      </c>
    </row>
    <row r="1267" spans="1:66" ht="15">
      <c r="A1267" s="32">
        <v>7</v>
      </c>
      <c r="B1267" s="33">
        <f t="shared" ref="B1267:B1330" ca="1" si="421">(A1267-D1267)/(E1267-D1267)*(G1267-F1267)+F1267</f>
        <v>1413.8919076794211</v>
      </c>
      <c r="C1267">
        <f t="shared" ref="C1267:C1330" si="422">MAX(COUNTIF($N$2:$N$25400,"&lt;"&amp;A1267),1)</f>
        <v>1382</v>
      </c>
      <c r="D1267">
        <f t="shared" ca="1" si="405"/>
        <v>6.9946612421180738</v>
      </c>
      <c r="E1267">
        <f t="shared" ref="E1267:E1330" ca="1" si="423">INDIRECT(ADDRESS(C1267+2,14))</f>
        <v>7.0006470162123069</v>
      </c>
      <c r="F1267">
        <f t="shared" ref="F1267:F1330" ca="1" si="424">INDIRECT(ADDRESS(C1267+1,13))</f>
        <v>1413</v>
      </c>
      <c r="G1267">
        <f t="shared" ref="G1267:G1330" ca="1" si="425">INDIRECT(ADDRESS(C1267+2,13))</f>
        <v>1414</v>
      </c>
      <c r="M1267" s="280">
        <v>1297</v>
      </c>
      <c r="N1267" s="280">
        <f t="shared" si="406"/>
        <v>6.3075326367304392</v>
      </c>
      <c r="AK1267">
        <f t="shared" si="407"/>
        <v>-9.1941659999999995E-2</v>
      </c>
      <c r="AL1267">
        <f t="shared" si="408"/>
        <v>3.5490939390000005</v>
      </c>
      <c r="AM1267">
        <f t="shared" si="409"/>
        <v>7.2230875084989989</v>
      </c>
      <c r="AN1267">
        <f t="shared" si="410"/>
        <v>-9.5942899394329384</v>
      </c>
      <c r="AO1267">
        <f t="shared" si="411"/>
        <v>9.5084964451858891</v>
      </c>
      <c r="AP1267">
        <f t="shared" si="412"/>
        <v>-6.9845244660663743</v>
      </c>
      <c r="AQ1267">
        <f t="shared" si="413"/>
        <v>3.8006019649969462</v>
      </c>
      <c r="AR1267">
        <f t="shared" si="414"/>
        <v>-1.3002419581952331</v>
      </c>
      <c r="AS1267">
        <f t="shared" si="415"/>
        <v>0.19725080274315068</v>
      </c>
      <c r="BJ1267">
        <f t="shared" si="416"/>
        <v>1.2716149999999999</v>
      </c>
      <c r="BK1267">
        <f t="shared" si="417"/>
        <v>2.236332795</v>
      </c>
      <c r="BL1267">
        <f t="shared" si="418"/>
        <v>3.4535481616559993</v>
      </c>
      <c r="BM1267">
        <f t="shared" si="419"/>
        <v>-0.61709387633186741</v>
      </c>
      <c r="BN1267">
        <f t="shared" si="420"/>
        <v>3.504115495931469E-3</v>
      </c>
    </row>
    <row r="1268" spans="1:66" ht="15">
      <c r="A1268" s="32">
        <v>7</v>
      </c>
      <c r="B1268" s="33">
        <f t="shared" ca="1" si="421"/>
        <v>1413.8919076794211</v>
      </c>
      <c r="C1268">
        <f t="shared" si="422"/>
        <v>1382</v>
      </c>
      <c r="D1268">
        <f t="shared" ca="1" si="405"/>
        <v>6.9946612421180738</v>
      </c>
      <c r="E1268">
        <f t="shared" ca="1" si="423"/>
        <v>7.0006470162123069</v>
      </c>
      <c r="F1268">
        <f t="shared" ca="1" si="424"/>
        <v>1413</v>
      </c>
      <c r="G1268">
        <f t="shared" ca="1" si="425"/>
        <v>1414</v>
      </c>
      <c r="M1268" s="280">
        <v>1298</v>
      </c>
      <c r="N1268" s="280">
        <f t="shared" si="406"/>
        <v>6.3133956746720603</v>
      </c>
      <c r="AK1268">
        <f t="shared" si="407"/>
        <v>-9.1941659999999995E-2</v>
      </c>
      <c r="AL1268">
        <f t="shared" si="408"/>
        <v>3.5518303260000001</v>
      </c>
      <c r="AM1268">
        <f t="shared" si="409"/>
        <v>7.2342299480439989</v>
      </c>
      <c r="AN1268">
        <f t="shared" si="410"/>
        <v>-9.6164989351174501</v>
      </c>
      <c r="AO1268">
        <f t="shared" si="411"/>
        <v>9.5378549612005639</v>
      </c>
      <c r="AP1268">
        <f t="shared" si="412"/>
        <v>-7.0114917098982925</v>
      </c>
      <c r="AQ1268">
        <f t="shared" si="413"/>
        <v>3.8182177024950965</v>
      </c>
      <c r="AR1268">
        <f t="shared" si="414"/>
        <v>-1.3072757078268946</v>
      </c>
      <c r="AS1268">
        <f t="shared" si="415"/>
        <v>0.19847074977503804</v>
      </c>
      <c r="BJ1268">
        <f t="shared" si="416"/>
        <v>1.2716149999999999</v>
      </c>
      <c r="BK1268">
        <f t="shared" si="417"/>
        <v>2.2380570299999998</v>
      </c>
      <c r="BL1268">
        <f t="shared" si="418"/>
        <v>3.4588756551359996</v>
      </c>
      <c r="BM1268">
        <f t="shared" si="419"/>
        <v>-0.61852233381260968</v>
      </c>
      <c r="BN1268">
        <f t="shared" si="420"/>
        <v>3.5149348332996462E-3</v>
      </c>
    </row>
    <row r="1269" spans="1:66" ht="15">
      <c r="A1269" s="32">
        <v>7</v>
      </c>
      <c r="B1269" s="33">
        <f t="shared" ca="1" si="421"/>
        <v>1413.8919076794211</v>
      </c>
      <c r="C1269">
        <f t="shared" si="422"/>
        <v>1382</v>
      </c>
      <c r="D1269">
        <f t="shared" ca="1" si="405"/>
        <v>6.9946612421180738</v>
      </c>
      <c r="E1269">
        <f t="shared" ca="1" si="423"/>
        <v>7.0006470162123069</v>
      </c>
      <c r="F1269">
        <f t="shared" ca="1" si="424"/>
        <v>1413</v>
      </c>
      <c r="G1269">
        <f t="shared" ca="1" si="425"/>
        <v>1414</v>
      </c>
      <c r="M1269" s="280">
        <v>1299</v>
      </c>
      <c r="N1269" s="280">
        <f t="shared" si="406"/>
        <v>6.3192597508382065</v>
      </c>
      <c r="AK1269">
        <f t="shared" si="407"/>
        <v>-9.1941659999999995E-2</v>
      </c>
      <c r="AL1269">
        <f t="shared" si="408"/>
        <v>3.5545667130000003</v>
      </c>
      <c r="AM1269">
        <f t="shared" si="409"/>
        <v>7.245380975210999</v>
      </c>
      <c r="AN1269">
        <f t="shared" si="410"/>
        <v>-9.6387421775117321</v>
      </c>
      <c r="AO1269">
        <f t="shared" si="411"/>
        <v>9.5672814105005699</v>
      </c>
      <c r="AP1269">
        <f t="shared" si="412"/>
        <v>-7.0385421858900434</v>
      </c>
      <c r="AQ1269">
        <f t="shared" si="413"/>
        <v>3.8359014280791386</v>
      </c>
      <c r="AR1269">
        <f t="shared" si="414"/>
        <v>-1.3143420461953128</v>
      </c>
      <c r="AS1269">
        <f t="shared" si="415"/>
        <v>0.19969729364458688</v>
      </c>
      <c r="BJ1269">
        <f t="shared" si="416"/>
        <v>1.2716149999999999</v>
      </c>
      <c r="BK1269">
        <f t="shared" si="417"/>
        <v>2.239781265</v>
      </c>
      <c r="BL1269">
        <f t="shared" si="418"/>
        <v>3.4642072545839993</v>
      </c>
      <c r="BM1269">
        <f t="shared" si="419"/>
        <v>-0.6199529940029862</v>
      </c>
      <c r="BN1269">
        <f t="shared" si="420"/>
        <v>3.5257792057592475E-3</v>
      </c>
    </row>
    <row r="1270" spans="1:66" ht="15">
      <c r="A1270" s="32">
        <v>7</v>
      </c>
      <c r="B1270" s="33">
        <f t="shared" ca="1" si="421"/>
        <v>1413.8919076794211</v>
      </c>
      <c r="C1270">
        <f t="shared" si="422"/>
        <v>1382</v>
      </c>
      <c r="D1270">
        <f t="shared" ca="1" si="405"/>
        <v>6.9946612421180738</v>
      </c>
      <c r="E1270">
        <f t="shared" ca="1" si="423"/>
        <v>7.0006470162123069</v>
      </c>
      <c r="F1270">
        <f t="shared" ca="1" si="424"/>
        <v>1413</v>
      </c>
      <c r="G1270">
        <f t="shared" ca="1" si="425"/>
        <v>1414</v>
      </c>
      <c r="M1270" s="280">
        <v>1300</v>
      </c>
      <c r="N1270" s="280">
        <f t="shared" si="406"/>
        <v>6.3251248656236863</v>
      </c>
      <c r="AK1270">
        <f t="shared" si="407"/>
        <v>-9.1941659999999995E-2</v>
      </c>
      <c r="AL1270">
        <f t="shared" si="408"/>
        <v>3.5573031000000004</v>
      </c>
      <c r="AM1270">
        <f t="shared" si="409"/>
        <v>7.2565405899999993</v>
      </c>
      <c r="AN1270">
        <f t="shared" si="410"/>
        <v>-9.6610196930000019</v>
      </c>
      <c r="AO1270">
        <f t="shared" si="411"/>
        <v>9.5967758977999988</v>
      </c>
      <c r="AP1270">
        <f t="shared" si="412"/>
        <v>-7.0656760865600008</v>
      </c>
      <c r="AQ1270">
        <f t="shared" si="413"/>
        <v>3.8536533515076998</v>
      </c>
      <c r="AR1270">
        <f t="shared" si="414"/>
        <v>-1.3214410990284402</v>
      </c>
      <c r="AS1270">
        <f t="shared" si="415"/>
        <v>0.20093046490443156</v>
      </c>
      <c r="BJ1270">
        <f t="shared" si="416"/>
        <v>1.2716149999999999</v>
      </c>
      <c r="BK1270">
        <f t="shared" si="417"/>
        <v>2.2415055000000002</v>
      </c>
      <c r="BL1270">
        <f t="shared" si="418"/>
        <v>3.4695429599999992</v>
      </c>
      <c r="BM1270">
        <f t="shared" si="419"/>
        <v>-0.62138585860000006</v>
      </c>
      <c r="BN1270">
        <f t="shared" si="420"/>
        <v>3.5366486519E-3</v>
      </c>
    </row>
    <row r="1271" spans="1:66" ht="15">
      <c r="A1271" s="32">
        <v>7</v>
      </c>
      <c r="B1271" s="33">
        <f t="shared" ca="1" si="421"/>
        <v>1413.8919076794211</v>
      </c>
      <c r="C1271">
        <f t="shared" si="422"/>
        <v>1382</v>
      </c>
      <c r="D1271">
        <f t="shared" ca="1" si="405"/>
        <v>6.9946612421180738</v>
      </c>
      <c r="E1271">
        <f t="shared" ca="1" si="423"/>
        <v>7.0006470162123069</v>
      </c>
      <c r="F1271">
        <f t="shared" ca="1" si="424"/>
        <v>1413</v>
      </c>
      <c r="G1271">
        <f t="shared" ca="1" si="425"/>
        <v>1414</v>
      </c>
      <c r="M1271" s="280">
        <v>1301</v>
      </c>
      <c r="N1271" s="280">
        <f t="shared" si="406"/>
        <v>6.3309910194223962</v>
      </c>
      <c r="AK1271">
        <f t="shared" si="407"/>
        <v>-9.1941659999999995E-2</v>
      </c>
      <c r="AL1271">
        <f t="shared" si="408"/>
        <v>3.5600394870000005</v>
      </c>
      <c r="AM1271">
        <f t="shared" si="409"/>
        <v>7.2677087924109989</v>
      </c>
      <c r="AN1271">
        <f t="shared" si="410"/>
        <v>-9.6833315079664697</v>
      </c>
      <c r="AO1271">
        <f t="shared" si="411"/>
        <v>9.6263385278935889</v>
      </c>
      <c r="AP1271">
        <f t="shared" si="412"/>
        <v>-7.0928936047231765</v>
      </c>
      <c r="AQ1271">
        <f t="shared" si="413"/>
        <v>3.8714736830243988</v>
      </c>
      <c r="AR1271">
        <f t="shared" si="414"/>
        <v>-1.3285729924419778</v>
      </c>
      <c r="AS1271">
        <f t="shared" si="415"/>
        <v>0.20217029422503352</v>
      </c>
      <c r="BJ1271">
        <f t="shared" si="416"/>
        <v>1.2716149999999999</v>
      </c>
      <c r="BK1271">
        <f t="shared" si="417"/>
        <v>2.2432297349999999</v>
      </c>
      <c r="BL1271">
        <f t="shared" si="418"/>
        <v>3.4748827713839994</v>
      </c>
      <c r="BM1271">
        <f t="shared" si="419"/>
        <v>-0.6228209293006538</v>
      </c>
      <c r="BN1271">
        <f t="shared" si="420"/>
        <v>3.5475432103413492E-3</v>
      </c>
    </row>
    <row r="1272" spans="1:66" ht="15">
      <c r="A1272" s="32">
        <v>7</v>
      </c>
      <c r="B1272" s="33">
        <f t="shared" ca="1" si="421"/>
        <v>1413.8919076794211</v>
      </c>
      <c r="C1272">
        <f t="shared" si="422"/>
        <v>1382</v>
      </c>
      <c r="D1272">
        <f t="shared" ca="1" si="405"/>
        <v>6.9946612421180738</v>
      </c>
      <c r="E1272">
        <f t="shared" ca="1" si="423"/>
        <v>7.0006470162123069</v>
      </c>
      <c r="F1272">
        <f t="shared" ca="1" si="424"/>
        <v>1413</v>
      </c>
      <c r="G1272">
        <f t="shared" ca="1" si="425"/>
        <v>1414</v>
      </c>
      <c r="M1272" s="280">
        <v>1302</v>
      </c>
      <c r="N1272" s="280">
        <f t="shared" si="406"/>
        <v>6.336858212627277</v>
      </c>
      <c r="AK1272">
        <f t="shared" si="407"/>
        <v>-9.1941659999999995E-2</v>
      </c>
      <c r="AL1272">
        <f t="shared" si="408"/>
        <v>3.5627758740000002</v>
      </c>
      <c r="AM1272">
        <f t="shared" si="409"/>
        <v>7.2788855824439995</v>
      </c>
      <c r="AN1272">
        <f t="shared" si="410"/>
        <v>-9.7056776487953531</v>
      </c>
      <c r="AO1272">
        <f t="shared" si="411"/>
        <v>9.6559694056567178</v>
      </c>
      <c r="AP1272">
        <f t="shared" si="412"/>
        <v>-7.1201949334914509</v>
      </c>
      <c r="AQ1272">
        <f t="shared" si="413"/>
        <v>3.8893626333585929</v>
      </c>
      <c r="AR1272">
        <f t="shared" si="414"/>
        <v>-1.3357378529402728</v>
      </c>
      <c r="AS1272">
        <f t="shared" si="415"/>
        <v>0.20341681239504456</v>
      </c>
      <c r="BJ1272">
        <f t="shared" si="416"/>
        <v>1.2716149999999999</v>
      </c>
      <c r="BK1272">
        <f t="shared" si="417"/>
        <v>2.2449539700000001</v>
      </c>
      <c r="BL1272">
        <f t="shared" si="418"/>
        <v>3.4802266887359994</v>
      </c>
      <c r="BM1272">
        <f t="shared" si="419"/>
        <v>-0.6242582078019504</v>
      </c>
      <c r="BN1272">
        <f t="shared" si="420"/>
        <v>3.5584629197324591E-3</v>
      </c>
    </row>
    <row r="1273" spans="1:66" ht="15">
      <c r="A1273" s="32">
        <v>7</v>
      </c>
      <c r="B1273" s="33">
        <f t="shared" ca="1" si="421"/>
        <v>1413.8919076794211</v>
      </c>
      <c r="C1273">
        <f t="shared" si="422"/>
        <v>1382</v>
      </c>
      <c r="D1273">
        <f t="shared" ca="1" si="405"/>
        <v>6.9946612421180738</v>
      </c>
      <c r="E1273">
        <f t="shared" ca="1" si="423"/>
        <v>7.0006470162123069</v>
      </c>
      <c r="F1273">
        <f t="shared" ca="1" si="424"/>
        <v>1413</v>
      </c>
      <c r="G1273">
        <f t="shared" ca="1" si="425"/>
        <v>1414</v>
      </c>
      <c r="M1273" s="280">
        <v>1303</v>
      </c>
      <c r="N1273" s="280">
        <f t="shared" si="406"/>
        <v>6.3427264456303201</v>
      </c>
      <c r="AK1273">
        <f t="shared" si="407"/>
        <v>-9.1941659999999995E-2</v>
      </c>
      <c r="AL1273">
        <f t="shared" si="408"/>
        <v>3.5655122610000003</v>
      </c>
      <c r="AM1273">
        <f t="shared" si="409"/>
        <v>7.2900709600989995</v>
      </c>
      <c r="AN1273">
        <f t="shared" si="410"/>
        <v>-9.7280581418708643</v>
      </c>
      <c r="AO1273">
        <f t="shared" si="411"/>
        <v>9.6856686360454063</v>
      </c>
      <c r="AP1273">
        <f t="shared" si="412"/>
        <v>-7.1475802662737982</v>
      </c>
      <c r="AQ1273">
        <f t="shared" si="413"/>
        <v>3.9073204137261217</v>
      </c>
      <c r="AR1273">
        <f t="shared" si="414"/>
        <v>-1.342935807417216</v>
      </c>
      <c r="AS1273">
        <f t="shared" si="415"/>
        <v>0.20467005032167102</v>
      </c>
      <c r="BJ1273">
        <f t="shared" si="416"/>
        <v>1.2716149999999999</v>
      </c>
      <c r="BK1273">
        <f t="shared" si="417"/>
        <v>2.2466782049999998</v>
      </c>
      <c r="BL1273">
        <f t="shared" si="418"/>
        <v>3.4855747120559992</v>
      </c>
      <c r="BM1273">
        <f t="shared" si="419"/>
        <v>-0.62569769580089263</v>
      </c>
      <c r="BN1273">
        <f t="shared" si="420"/>
        <v>3.5694078187522124E-3</v>
      </c>
    </row>
    <row r="1274" spans="1:66" ht="15">
      <c r="A1274" s="32">
        <v>7</v>
      </c>
      <c r="B1274" s="33">
        <f t="shared" ca="1" si="421"/>
        <v>1413.8919076794211</v>
      </c>
      <c r="C1274">
        <f t="shared" si="422"/>
        <v>1382</v>
      </c>
      <c r="D1274">
        <f t="shared" ca="1" si="405"/>
        <v>6.9946612421180738</v>
      </c>
      <c r="E1274">
        <f t="shared" ca="1" si="423"/>
        <v>7.0006470162123069</v>
      </c>
      <c r="F1274">
        <f t="shared" ca="1" si="424"/>
        <v>1413</v>
      </c>
      <c r="G1274">
        <f t="shared" ca="1" si="425"/>
        <v>1414</v>
      </c>
      <c r="M1274" s="280">
        <v>1304</v>
      </c>
      <c r="N1274" s="280">
        <f t="shared" si="406"/>
        <v>6.3485957188225459</v>
      </c>
      <c r="AK1274">
        <f t="shared" si="407"/>
        <v>-9.1941659999999995E-2</v>
      </c>
      <c r="AL1274">
        <f t="shared" si="408"/>
        <v>3.5682486480000004</v>
      </c>
      <c r="AM1274">
        <f t="shared" si="409"/>
        <v>7.3012649253759996</v>
      </c>
      <c r="AN1274">
        <f t="shared" si="410"/>
        <v>-9.7504730135772171</v>
      </c>
      <c r="AO1274">
        <f t="shared" si="411"/>
        <v>9.7154363240963182</v>
      </c>
      <c r="AP1274">
        <f t="shared" si="412"/>
        <v>-7.1750497967765154</v>
      </c>
      <c r="AQ1274">
        <f t="shared" si="413"/>
        <v>3.9253472358300616</v>
      </c>
      <c r="AR1274">
        <f t="shared" si="414"/>
        <v>-1.3501669831571399</v>
      </c>
      <c r="AS1274">
        <f t="shared" si="415"/>
        <v>0.20593003903103865</v>
      </c>
      <c r="BJ1274">
        <f t="shared" si="416"/>
        <v>1.2716149999999999</v>
      </c>
      <c r="BK1274">
        <f t="shared" si="417"/>
        <v>2.24840244</v>
      </c>
      <c r="BL1274">
        <f t="shared" si="418"/>
        <v>3.4909268413439993</v>
      </c>
      <c r="BM1274">
        <f t="shared" si="419"/>
        <v>-0.62713939499448323</v>
      </c>
      <c r="BN1274">
        <f t="shared" si="420"/>
        <v>3.580377946109211E-3</v>
      </c>
    </row>
    <row r="1275" spans="1:66" ht="15">
      <c r="A1275" s="32">
        <v>7</v>
      </c>
      <c r="B1275" s="33">
        <f t="shared" ca="1" si="421"/>
        <v>1413.8919076794211</v>
      </c>
      <c r="C1275">
        <f t="shared" si="422"/>
        <v>1382</v>
      </c>
      <c r="D1275">
        <f t="shared" ca="1" si="405"/>
        <v>6.9946612421180738</v>
      </c>
      <c r="E1275">
        <f t="shared" ca="1" si="423"/>
        <v>7.0006470162123069</v>
      </c>
      <c r="F1275">
        <f t="shared" ca="1" si="424"/>
        <v>1413</v>
      </c>
      <c r="G1275">
        <f t="shared" ca="1" si="425"/>
        <v>1414</v>
      </c>
      <c r="M1275" s="280">
        <v>1305</v>
      </c>
      <c r="N1275" s="280">
        <f t="shared" si="406"/>
        <v>6.3544660325939892</v>
      </c>
      <c r="AK1275">
        <f t="shared" si="407"/>
        <v>-9.1941659999999995E-2</v>
      </c>
      <c r="AL1275">
        <f t="shared" si="408"/>
        <v>3.5709850350000005</v>
      </c>
      <c r="AM1275">
        <f t="shared" si="409"/>
        <v>7.312467478274999</v>
      </c>
      <c r="AN1275">
        <f t="shared" si="410"/>
        <v>-9.7729222902986255</v>
      </c>
      <c r="AO1275">
        <f t="shared" si="411"/>
        <v>9.7452725749267604</v>
      </c>
      <c r="AP1275">
        <f t="shared" si="412"/>
        <v>-7.2026037190034531</v>
      </c>
      <c r="AQ1275">
        <f t="shared" si="413"/>
        <v>3.9434433118614689</v>
      </c>
      <c r="AR1275">
        <f t="shared" si="414"/>
        <v>-1.3574315078357202</v>
      </c>
      <c r="AS1275">
        <f t="shared" si="415"/>
        <v>0.20719680966855827</v>
      </c>
      <c r="BJ1275">
        <f t="shared" si="416"/>
        <v>1.2716149999999999</v>
      </c>
      <c r="BK1275">
        <f t="shared" si="417"/>
        <v>2.2501266749999997</v>
      </c>
      <c r="BL1275">
        <f t="shared" si="418"/>
        <v>3.4962830765999993</v>
      </c>
      <c r="BM1275">
        <f t="shared" si="419"/>
        <v>-0.62858330707972498</v>
      </c>
      <c r="BN1275">
        <f t="shared" si="420"/>
        <v>3.5913733405417746E-3</v>
      </c>
    </row>
    <row r="1276" spans="1:66" ht="15">
      <c r="A1276" s="32">
        <v>7</v>
      </c>
      <c r="B1276" s="33">
        <f t="shared" ca="1" si="421"/>
        <v>1413.8919076794211</v>
      </c>
      <c r="C1276">
        <f t="shared" si="422"/>
        <v>1382</v>
      </c>
      <c r="D1276">
        <f t="shared" ca="1" si="405"/>
        <v>6.9946612421180738</v>
      </c>
      <c r="E1276">
        <f t="shared" ca="1" si="423"/>
        <v>7.0006470162123069</v>
      </c>
      <c r="F1276">
        <f t="shared" ca="1" si="424"/>
        <v>1413</v>
      </c>
      <c r="G1276">
        <f t="shared" ca="1" si="425"/>
        <v>1414</v>
      </c>
      <c r="M1276" s="280">
        <v>1306</v>
      </c>
      <c r="N1276" s="280">
        <f t="shared" si="406"/>
        <v>6.3603373873336855</v>
      </c>
      <c r="AK1276">
        <f t="shared" si="407"/>
        <v>-9.1941659999999995E-2</v>
      </c>
      <c r="AL1276">
        <f t="shared" si="408"/>
        <v>3.5737214220000002</v>
      </c>
      <c r="AM1276">
        <f t="shared" si="409"/>
        <v>7.3236786187959995</v>
      </c>
      <c r="AN1276">
        <f t="shared" si="410"/>
        <v>-9.7954059984193051</v>
      </c>
      <c r="AO1276">
        <f t="shared" si="411"/>
        <v>9.7751774937346809</v>
      </c>
      <c r="AP1276">
        <f t="shared" si="412"/>
        <v>-7.2302422272562401</v>
      </c>
      <c r="AQ1276">
        <f t="shared" si="413"/>
        <v>3.9616088545001329</v>
      </c>
      <c r="AR1276">
        <f t="shared" si="414"/>
        <v>-1.3647295095208765</v>
      </c>
      <c r="AS1276">
        <f t="shared" si="415"/>
        <v>0.20847039349929256</v>
      </c>
      <c r="BJ1276">
        <f t="shared" si="416"/>
        <v>1.2716149999999999</v>
      </c>
      <c r="BK1276">
        <f t="shared" si="417"/>
        <v>2.2518509099999999</v>
      </c>
      <c r="BL1276">
        <f t="shared" si="418"/>
        <v>3.5016434178239995</v>
      </c>
      <c r="BM1276">
        <f t="shared" si="419"/>
        <v>-0.63002943375362086</v>
      </c>
      <c r="BN1276">
        <f t="shared" si="420"/>
        <v>3.6023940408179424E-3</v>
      </c>
    </row>
    <row r="1277" spans="1:66" ht="15">
      <c r="A1277" s="32">
        <v>7</v>
      </c>
      <c r="B1277" s="33">
        <f t="shared" ca="1" si="421"/>
        <v>1413.8919076794211</v>
      </c>
      <c r="C1277">
        <f t="shared" si="422"/>
        <v>1382</v>
      </c>
      <c r="D1277">
        <f t="shared" ca="1" si="405"/>
        <v>6.9946612421180738</v>
      </c>
      <c r="E1277">
        <f t="shared" ca="1" si="423"/>
        <v>7.0006470162123069</v>
      </c>
      <c r="F1277">
        <f t="shared" ca="1" si="424"/>
        <v>1413</v>
      </c>
      <c r="G1277">
        <f t="shared" ca="1" si="425"/>
        <v>1414</v>
      </c>
      <c r="M1277" s="280">
        <v>1307</v>
      </c>
      <c r="N1277" s="280">
        <f t="shared" si="406"/>
        <v>6.366209783429654</v>
      </c>
      <c r="AK1277">
        <f t="shared" si="407"/>
        <v>-9.1941659999999995E-2</v>
      </c>
      <c r="AL1277">
        <f t="shared" si="408"/>
        <v>3.5764578090000003</v>
      </c>
      <c r="AM1277">
        <f t="shared" si="409"/>
        <v>7.3348983469389992</v>
      </c>
      <c r="AN1277">
        <f t="shared" si="410"/>
        <v>-9.8179241643234683</v>
      </c>
      <c r="AO1277">
        <f t="shared" si="411"/>
        <v>9.8051511857986675</v>
      </c>
      <c r="AP1277">
        <f t="shared" si="412"/>
        <v>-7.2579655161345151</v>
      </c>
      <c r="AQ1277">
        <f t="shared" si="413"/>
        <v>3.979844076915322</v>
      </c>
      <c r="AR1277">
        <f t="shared" si="414"/>
        <v>-1.3720611166736758</v>
      </c>
      <c r="AS1277">
        <f t="shared" si="415"/>
        <v>0.20975082190832336</v>
      </c>
      <c r="BJ1277">
        <f t="shared" si="416"/>
        <v>1.2716149999999999</v>
      </c>
      <c r="BK1277">
        <f t="shared" si="417"/>
        <v>2.2535751450000001</v>
      </c>
      <c r="BL1277">
        <f t="shared" si="418"/>
        <v>3.5070078650159995</v>
      </c>
      <c r="BM1277">
        <f t="shared" si="419"/>
        <v>-0.6314777767131734</v>
      </c>
      <c r="BN1277">
        <f t="shared" si="420"/>
        <v>3.6134400857354724E-3</v>
      </c>
    </row>
    <row r="1278" spans="1:66" ht="15">
      <c r="A1278" s="32">
        <v>7</v>
      </c>
      <c r="B1278" s="33">
        <f t="shared" ca="1" si="421"/>
        <v>1413.8919076794211</v>
      </c>
      <c r="C1278">
        <f t="shared" si="422"/>
        <v>1382</v>
      </c>
      <c r="D1278">
        <f t="shared" ca="1" si="405"/>
        <v>6.9946612421180738</v>
      </c>
      <c r="E1278">
        <f t="shared" ca="1" si="423"/>
        <v>7.0006470162123069</v>
      </c>
      <c r="F1278">
        <f t="shared" ca="1" si="424"/>
        <v>1413</v>
      </c>
      <c r="G1278">
        <f t="shared" ca="1" si="425"/>
        <v>1414</v>
      </c>
      <c r="M1278" s="280">
        <v>1308</v>
      </c>
      <c r="N1278" s="280">
        <f t="shared" si="406"/>
        <v>6.3720832212688947</v>
      </c>
      <c r="AK1278">
        <f t="shared" si="407"/>
        <v>-9.1941659999999995E-2</v>
      </c>
      <c r="AL1278">
        <f t="shared" si="408"/>
        <v>3.5791941960000004</v>
      </c>
      <c r="AM1278">
        <f t="shared" si="409"/>
        <v>7.3461266627039992</v>
      </c>
      <c r="AN1278">
        <f t="shared" si="410"/>
        <v>-9.8404768143953287</v>
      </c>
      <c r="AO1278">
        <f t="shared" si="411"/>
        <v>9.8351937564779561</v>
      </c>
      <c r="AP1278">
        <f t="shared" si="412"/>
        <v>-7.2857737805361547</v>
      </c>
      <c r="AQ1278">
        <f t="shared" si="413"/>
        <v>3.9981491927665394</v>
      </c>
      <c r="AR1278">
        <f t="shared" si="414"/>
        <v>-1.3794264581492373</v>
      </c>
      <c r="AS1278">
        <f t="shared" si="415"/>
        <v>0.2110381264011201</v>
      </c>
      <c r="BJ1278">
        <f t="shared" si="416"/>
        <v>1.2716149999999999</v>
      </c>
      <c r="BK1278">
        <f t="shared" si="417"/>
        <v>2.2552993799999999</v>
      </c>
      <c r="BL1278">
        <f t="shared" si="418"/>
        <v>3.5123764181759993</v>
      </c>
      <c r="BM1278">
        <f t="shared" si="419"/>
        <v>-0.63292833765538559</v>
      </c>
      <c r="BN1278">
        <f t="shared" si="420"/>
        <v>3.6245115141218406E-3</v>
      </c>
    </row>
    <row r="1279" spans="1:66" ht="15">
      <c r="A1279" s="32">
        <v>7</v>
      </c>
      <c r="B1279" s="33">
        <f t="shared" ca="1" si="421"/>
        <v>1413.8919076794211</v>
      </c>
      <c r="C1279">
        <f t="shared" si="422"/>
        <v>1382</v>
      </c>
      <c r="D1279">
        <f t="shared" ca="1" si="405"/>
        <v>6.9946612421180738</v>
      </c>
      <c r="E1279">
        <f t="shared" ca="1" si="423"/>
        <v>7.0006470162123069</v>
      </c>
      <c r="F1279">
        <f t="shared" ca="1" si="424"/>
        <v>1413</v>
      </c>
      <c r="G1279">
        <f t="shared" ca="1" si="425"/>
        <v>1414</v>
      </c>
      <c r="M1279" s="280">
        <v>1309</v>
      </c>
      <c r="N1279" s="280">
        <f t="shared" si="406"/>
        <v>6.3779577012373592</v>
      </c>
      <c r="AK1279">
        <f t="shared" si="407"/>
        <v>-9.1941659999999995E-2</v>
      </c>
      <c r="AL1279">
        <f t="shared" si="408"/>
        <v>3.5819305830000006</v>
      </c>
      <c r="AM1279">
        <f t="shared" si="409"/>
        <v>7.3573635660909993</v>
      </c>
      <c r="AN1279">
        <f t="shared" si="410"/>
        <v>-9.8630639750191023</v>
      </c>
      <c r="AO1279">
        <f t="shared" si="411"/>
        <v>9.8653053112124205</v>
      </c>
      <c r="AP1279">
        <f t="shared" si="412"/>
        <v>-7.3136672156574978</v>
      </c>
      <c r="AQ1279">
        <f t="shared" si="413"/>
        <v>4.0165244162042688</v>
      </c>
      <c r="AR1279">
        <f t="shared" si="414"/>
        <v>-1.3868256631976377</v>
      </c>
      <c r="AS1279">
        <f t="shared" si="415"/>
        <v>0.21233233860390882</v>
      </c>
      <c r="BJ1279">
        <f t="shared" si="416"/>
        <v>1.2716149999999999</v>
      </c>
      <c r="BK1279">
        <f t="shared" si="417"/>
        <v>2.257023615</v>
      </c>
      <c r="BL1279">
        <f t="shared" si="418"/>
        <v>3.5177490773039994</v>
      </c>
      <c r="BM1279">
        <f t="shared" si="419"/>
        <v>-0.63438111827726029</v>
      </c>
      <c r="BN1279">
        <f t="shared" si="420"/>
        <v>3.6356083648342421E-3</v>
      </c>
    </row>
    <row r="1280" spans="1:66" ht="15">
      <c r="A1280" s="32">
        <v>7</v>
      </c>
      <c r="B1280" s="33">
        <f t="shared" ca="1" si="421"/>
        <v>1413.8919076794211</v>
      </c>
      <c r="C1280">
        <f t="shared" si="422"/>
        <v>1382</v>
      </c>
      <c r="D1280">
        <f t="shared" ca="1" si="405"/>
        <v>6.9946612421180738</v>
      </c>
      <c r="E1280">
        <f t="shared" ca="1" si="423"/>
        <v>7.0006470162123069</v>
      </c>
      <c r="F1280">
        <f t="shared" ca="1" si="424"/>
        <v>1413</v>
      </c>
      <c r="G1280">
        <f t="shared" ca="1" si="425"/>
        <v>1414</v>
      </c>
      <c r="M1280" s="280">
        <v>1310</v>
      </c>
      <c r="N1280" s="280">
        <f t="shared" si="406"/>
        <v>6.3838332237199502</v>
      </c>
      <c r="AK1280">
        <f t="shared" si="407"/>
        <v>-9.1941659999999995E-2</v>
      </c>
      <c r="AL1280">
        <f t="shared" si="408"/>
        <v>3.5846669700000002</v>
      </c>
      <c r="AM1280">
        <f t="shared" si="409"/>
        <v>7.3686090570999996</v>
      </c>
      <c r="AN1280">
        <f t="shared" si="410"/>
        <v>-9.885685672579001</v>
      </c>
      <c r="AO1280">
        <f t="shared" si="411"/>
        <v>9.8954859555225791</v>
      </c>
      <c r="AP1280">
        <f t="shared" si="412"/>
        <v>-7.3416460169935798</v>
      </c>
      <c r="AQ1280">
        <f t="shared" si="413"/>
        <v>4.0349699618707291</v>
      </c>
      <c r="AR1280">
        <f t="shared" si="414"/>
        <v>-1.3942588614648188</v>
      </c>
      <c r="AS1280">
        <f t="shared" si="415"/>
        <v>0.21363349026404227</v>
      </c>
      <c r="BJ1280">
        <f t="shared" si="416"/>
        <v>1.2716149999999999</v>
      </c>
      <c r="BK1280">
        <f t="shared" si="417"/>
        <v>2.2587478499999998</v>
      </c>
      <c r="BL1280">
        <f t="shared" si="418"/>
        <v>3.5231258423999994</v>
      </c>
      <c r="BM1280">
        <f t="shared" si="419"/>
        <v>-0.63583612027580005</v>
      </c>
      <c r="BN1280">
        <f t="shared" si="420"/>
        <v>3.6467306767595901E-3</v>
      </c>
    </row>
    <row r="1281" spans="1:66" ht="15">
      <c r="A1281" s="32">
        <v>7</v>
      </c>
      <c r="B1281" s="33">
        <f t="shared" ca="1" si="421"/>
        <v>1413.8919076794211</v>
      </c>
      <c r="C1281">
        <f t="shared" si="422"/>
        <v>1382</v>
      </c>
      <c r="D1281">
        <f t="shared" ca="1" si="405"/>
        <v>6.9946612421180738</v>
      </c>
      <c r="E1281">
        <f t="shared" ca="1" si="423"/>
        <v>7.0006470162123069</v>
      </c>
      <c r="F1281">
        <f t="shared" ca="1" si="424"/>
        <v>1413</v>
      </c>
      <c r="G1281">
        <f t="shared" ca="1" si="425"/>
        <v>1414</v>
      </c>
      <c r="M1281" s="280">
        <v>1311</v>
      </c>
      <c r="N1281" s="280">
        <f t="shared" si="406"/>
        <v>6.389709789100495</v>
      </c>
      <c r="AK1281">
        <f t="shared" si="407"/>
        <v>-9.1941659999999995E-2</v>
      </c>
      <c r="AL1281">
        <f t="shared" si="408"/>
        <v>3.5874033570000003</v>
      </c>
      <c r="AM1281">
        <f t="shared" si="409"/>
        <v>7.3798631357309992</v>
      </c>
      <c r="AN1281">
        <f t="shared" si="410"/>
        <v>-9.9083419334592406</v>
      </c>
      <c r="AO1281">
        <f t="shared" si="411"/>
        <v>9.9257357950095919</v>
      </c>
      <c r="AP1281">
        <f t="shared" si="412"/>
        <v>-7.3697103803383568</v>
      </c>
      <c r="AQ1281">
        <f t="shared" si="413"/>
        <v>4.0534860449006258</v>
      </c>
      <c r="AR1281">
        <f t="shared" si="414"/>
        <v>-1.4017261829934962</v>
      </c>
      <c r="AS1281">
        <f t="shared" si="415"/>
        <v>0.21494161325037059</v>
      </c>
      <c r="BJ1281">
        <f t="shared" si="416"/>
        <v>1.2716149999999999</v>
      </c>
      <c r="BK1281">
        <f t="shared" si="417"/>
        <v>2.260472085</v>
      </c>
      <c r="BL1281">
        <f t="shared" si="418"/>
        <v>3.5285067134639996</v>
      </c>
      <c r="BM1281">
        <f t="shared" si="419"/>
        <v>-0.63729334534800786</v>
      </c>
      <c r="BN1281">
        <f t="shared" si="420"/>
        <v>3.6578784888145178E-3</v>
      </c>
    </row>
    <row r="1282" spans="1:66" ht="15">
      <c r="A1282" s="32">
        <v>7</v>
      </c>
      <c r="B1282" s="33">
        <f t="shared" ca="1" si="421"/>
        <v>1413.8919076794211</v>
      </c>
      <c r="C1282">
        <f t="shared" si="422"/>
        <v>1382</v>
      </c>
      <c r="D1282">
        <f t="shared" ca="1" si="405"/>
        <v>6.9946612421180738</v>
      </c>
      <c r="E1282">
        <f t="shared" ca="1" si="423"/>
        <v>7.0006470162123069</v>
      </c>
      <c r="F1282">
        <f t="shared" ca="1" si="424"/>
        <v>1413</v>
      </c>
      <c r="G1282">
        <f t="shared" ca="1" si="425"/>
        <v>1414</v>
      </c>
      <c r="M1282" s="280">
        <v>1312</v>
      </c>
      <c r="N1282" s="280">
        <f t="shared" si="406"/>
        <v>6.3955873977617417</v>
      </c>
      <c r="AK1282">
        <f t="shared" si="407"/>
        <v>-9.1941659999999995E-2</v>
      </c>
      <c r="AL1282">
        <f t="shared" si="408"/>
        <v>3.5901397440000005</v>
      </c>
      <c r="AM1282">
        <f t="shared" si="409"/>
        <v>7.3911258019839989</v>
      </c>
      <c r="AN1282">
        <f t="shared" si="410"/>
        <v>-9.9310327840440333</v>
      </c>
      <c r="AO1282">
        <f t="shared" si="411"/>
        <v>9.9560549353552599</v>
      </c>
      <c r="AP1282">
        <f t="shared" si="412"/>
        <v>-7.3978605017849342</v>
      </c>
      <c r="AQ1282">
        <f t="shared" si="413"/>
        <v>4.0720728809219047</v>
      </c>
      <c r="AR1282">
        <f t="shared" si="414"/>
        <v>-1.4092277582240689</v>
      </c>
      <c r="AS1282">
        <f t="shared" si="415"/>
        <v>0.21625673955361321</v>
      </c>
      <c r="BJ1282">
        <f t="shared" si="416"/>
        <v>1.2716149999999999</v>
      </c>
      <c r="BK1282">
        <f t="shared" si="417"/>
        <v>2.2621963200000001</v>
      </c>
      <c r="BL1282">
        <f t="shared" si="418"/>
        <v>3.5338916904959992</v>
      </c>
      <c r="BM1282">
        <f t="shared" si="419"/>
        <v>-0.63875279519088646</v>
      </c>
      <c r="BN1282">
        <f t="shared" si="420"/>
        <v>3.6690518399453758E-3</v>
      </c>
    </row>
    <row r="1283" spans="1:66" ht="15">
      <c r="A1283" s="32">
        <v>7</v>
      </c>
      <c r="B1283" s="33">
        <f t="shared" ca="1" si="421"/>
        <v>1413.8919076794211</v>
      </c>
      <c r="C1283">
        <f t="shared" si="422"/>
        <v>1382</v>
      </c>
      <c r="D1283">
        <f t="shared" ref="D1283:D1346" ca="1" si="426">INDIRECT(ADDRESS(C1283+1,14))</f>
        <v>6.9946612421180738</v>
      </c>
      <c r="E1283">
        <f t="shared" ca="1" si="423"/>
        <v>7.0006470162123069</v>
      </c>
      <c r="F1283">
        <f t="shared" ca="1" si="424"/>
        <v>1413</v>
      </c>
      <c r="G1283">
        <f t="shared" ca="1" si="425"/>
        <v>1414</v>
      </c>
      <c r="M1283" s="280">
        <v>1313</v>
      </c>
      <c r="N1283" s="280">
        <f t="shared" ref="N1283:N1346" si="427">IF(M1283&gt;=$P$1,SUM(BJ1283:BN1283),SUM(AK1283:AS1283))</f>
        <v>6.4014660500853369</v>
      </c>
      <c r="AK1283">
        <f t="shared" si="407"/>
        <v>-9.1941659999999995E-2</v>
      </c>
      <c r="AL1283">
        <f t="shared" si="408"/>
        <v>3.5928761310000006</v>
      </c>
      <c r="AM1283">
        <f t="shared" si="409"/>
        <v>7.4023970558589989</v>
      </c>
      <c r="AN1283">
        <f t="shared" si="410"/>
        <v>-9.9537582507175948</v>
      </c>
      <c r="AO1283">
        <f t="shared" si="411"/>
        <v>9.9864434823220289</v>
      </c>
      <c r="AP1283">
        <f t="shared" si="412"/>
        <v>-7.4260965777257981</v>
      </c>
      <c r="AQ1283">
        <f t="shared" si="413"/>
        <v>4.090730686056502</v>
      </c>
      <c r="AR1283">
        <f t="shared" si="414"/>
        <v>-1.416763717995531</v>
      </c>
      <c r="AS1283">
        <f t="shared" si="415"/>
        <v>0.21757890128673132</v>
      </c>
      <c r="BJ1283">
        <f t="shared" si="416"/>
        <v>1.2716149999999999</v>
      </c>
      <c r="BK1283">
        <f t="shared" si="417"/>
        <v>2.2639205549999999</v>
      </c>
      <c r="BL1283">
        <f t="shared" si="418"/>
        <v>3.5392807734959995</v>
      </c>
      <c r="BM1283">
        <f t="shared" si="419"/>
        <v>-0.64021447150143862</v>
      </c>
      <c r="BN1283">
        <f t="shared" si="420"/>
        <v>3.6802507691282341E-3</v>
      </c>
    </row>
    <row r="1284" spans="1:66" ht="15">
      <c r="A1284" s="32">
        <v>7</v>
      </c>
      <c r="B1284" s="33">
        <f t="shared" ca="1" si="421"/>
        <v>1413.8919076794211</v>
      </c>
      <c r="C1284">
        <f t="shared" si="422"/>
        <v>1382</v>
      </c>
      <c r="D1284">
        <f t="shared" ca="1" si="426"/>
        <v>6.9946612421180738</v>
      </c>
      <c r="E1284">
        <f t="shared" ca="1" si="423"/>
        <v>7.0006470162123069</v>
      </c>
      <c r="F1284">
        <f t="shared" ca="1" si="424"/>
        <v>1413</v>
      </c>
      <c r="G1284">
        <f t="shared" ca="1" si="425"/>
        <v>1414</v>
      </c>
      <c r="M1284" s="280">
        <v>1314</v>
      </c>
      <c r="N1284" s="280">
        <f t="shared" si="427"/>
        <v>6.407345746451826</v>
      </c>
      <c r="AK1284">
        <f t="shared" ref="AK1284:AK1347" si="428">$M1284^0*AA$2</f>
        <v>-9.1941659999999995E-2</v>
      </c>
      <c r="AL1284">
        <f t="shared" ref="AL1284:AL1347" si="429">$M1284^1*AB$2</f>
        <v>3.5956125180000003</v>
      </c>
      <c r="AM1284">
        <f t="shared" ref="AM1284:AM1347" si="430">$M1284^2*AC$2</f>
        <v>7.413676897355999</v>
      </c>
      <c r="AN1284">
        <f t="shared" ref="AN1284:AN1347" si="431">$M1284^3*AD$2</f>
        <v>-9.9765183598641372</v>
      </c>
      <c r="AO1284">
        <f t="shared" ref="AO1284:AO1347" si="432">$M1284^4*AE$2</f>
        <v>10.016901541752986</v>
      </c>
      <c r="AP1284">
        <f t="shared" ref="AP1284:AP1347" si="433">$M1284^5*AF$2</f>
        <v>-7.4544188048530415</v>
      </c>
      <c r="AQ1284">
        <f t="shared" ref="AQ1284:AQ1347" si="434">$M1284^6*AG$2</f>
        <v>4.1094596769211016</v>
      </c>
      <c r="AR1284">
        <f t="shared" ref="AR1284:AR1347" si="435">$M1284^7*AH$2</f>
        <v>-1.4243341935463847</v>
      </c>
      <c r="AS1284">
        <f t="shared" ref="AS1284:AS1347" si="436">$M1284^8*AI$2</f>
        <v>0.21890813068530118</v>
      </c>
      <c r="BJ1284">
        <f t="shared" ref="BJ1284:BJ1347" si="437">$M1284^0*BC$2</f>
        <v>1.2716149999999999</v>
      </c>
      <c r="BK1284">
        <f t="shared" ref="BK1284:BK1347" si="438">$M1284^1*BD$2</f>
        <v>2.2656447900000001</v>
      </c>
      <c r="BL1284">
        <f t="shared" ref="BL1284:BL1347" si="439">$M1284^2*BE$2</f>
        <v>3.5446739624639996</v>
      </c>
      <c r="BM1284">
        <f t="shared" ref="BM1284:BM1347" si="440">$M1284^3*BF$2</f>
        <v>-0.64167837597666721</v>
      </c>
      <c r="BN1284">
        <f t="shared" ref="BN1284:BN1347" si="441">$M1284^4*BG$2</f>
        <v>3.6914753153688812E-3</v>
      </c>
    </row>
    <row r="1285" spans="1:66" ht="15">
      <c r="A1285" s="32">
        <v>7</v>
      </c>
      <c r="B1285" s="33">
        <f t="shared" ca="1" si="421"/>
        <v>1413.8919076794211</v>
      </c>
      <c r="C1285">
        <f t="shared" si="422"/>
        <v>1382</v>
      </c>
      <c r="D1285">
        <f t="shared" ca="1" si="426"/>
        <v>6.9946612421180738</v>
      </c>
      <c r="E1285">
        <f t="shared" ca="1" si="423"/>
        <v>7.0006470162123069</v>
      </c>
      <c r="F1285">
        <f t="shared" ca="1" si="424"/>
        <v>1413</v>
      </c>
      <c r="G1285">
        <f t="shared" ca="1" si="425"/>
        <v>1414</v>
      </c>
      <c r="M1285" s="280">
        <v>1315</v>
      </c>
      <c r="N1285" s="280">
        <f t="shared" si="427"/>
        <v>6.4132264872406193</v>
      </c>
      <c r="AK1285">
        <f t="shared" si="428"/>
        <v>-9.1941659999999995E-2</v>
      </c>
      <c r="AL1285">
        <f t="shared" si="429"/>
        <v>3.5983489050000004</v>
      </c>
      <c r="AM1285">
        <f t="shared" si="430"/>
        <v>7.4249653264749993</v>
      </c>
      <c r="AN1285">
        <f t="shared" si="431"/>
        <v>-9.9993131378678761</v>
      </c>
      <c r="AO1285">
        <f t="shared" si="432"/>
        <v>10.04742921957186</v>
      </c>
      <c r="AP1285">
        <f t="shared" si="433"/>
        <v>-7.4828273801585903</v>
      </c>
      <c r="AQ1285">
        <f t="shared" si="434"/>
        <v>4.1282600706278902</v>
      </c>
      <c r="AR1285">
        <f t="shared" si="435"/>
        <v>-1.4319393165155543</v>
      </c>
      <c r="AS1285">
        <f t="shared" si="436"/>
        <v>0.22024446010788848</v>
      </c>
      <c r="BJ1285">
        <f t="shared" si="437"/>
        <v>1.2716149999999999</v>
      </c>
      <c r="BK1285">
        <f t="shared" si="438"/>
        <v>2.2673690249999998</v>
      </c>
      <c r="BL1285">
        <f t="shared" si="439"/>
        <v>3.5500712573999995</v>
      </c>
      <c r="BM1285">
        <f t="shared" si="440"/>
        <v>-0.643144510313575</v>
      </c>
      <c r="BN1285">
        <f t="shared" si="441"/>
        <v>3.7027255177028246E-3</v>
      </c>
    </row>
    <row r="1286" spans="1:66" ht="15">
      <c r="A1286" s="32">
        <v>7</v>
      </c>
      <c r="B1286" s="33">
        <f t="shared" ca="1" si="421"/>
        <v>1413.8919076794211</v>
      </c>
      <c r="C1286">
        <f t="shared" si="422"/>
        <v>1382</v>
      </c>
      <c r="D1286">
        <f t="shared" ca="1" si="426"/>
        <v>6.9946612421180738</v>
      </c>
      <c r="E1286">
        <f t="shared" ca="1" si="423"/>
        <v>7.0006470162123069</v>
      </c>
      <c r="F1286">
        <f t="shared" ca="1" si="424"/>
        <v>1413</v>
      </c>
      <c r="G1286">
        <f t="shared" ca="1" si="425"/>
        <v>1414</v>
      </c>
      <c r="M1286" s="280">
        <v>1316</v>
      </c>
      <c r="N1286" s="280">
        <f t="shared" si="427"/>
        <v>6.4191082728299902</v>
      </c>
      <c r="AK1286">
        <f t="shared" si="428"/>
        <v>-9.1941659999999995E-2</v>
      </c>
      <c r="AL1286">
        <f t="shared" si="429"/>
        <v>3.6010852920000005</v>
      </c>
      <c r="AM1286">
        <f t="shared" si="430"/>
        <v>7.4362623432159989</v>
      </c>
      <c r="AN1286">
        <f t="shared" si="431"/>
        <v>-10.022142611113026</v>
      </c>
      <c r="AO1286">
        <f t="shared" si="432"/>
        <v>10.078026621783025</v>
      </c>
      <c r="AP1286">
        <f t="shared" si="433"/>
        <v>-7.5113225009344378</v>
      </c>
      <c r="AQ1286">
        <f t="shared" si="434"/>
        <v>4.1471320847853077</v>
      </c>
      <c r="AR1286">
        <f t="shared" si="435"/>
        <v>-1.4395792189433021</v>
      </c>
      <c r="AS1286">
        <f t="shared" si="436"/>
        <v>0.22158792203642341</v>
      </c>
      <c r="BJ1286">
        <f t="shared" si="437"/>
        <v>1.2716149999999999</v>
      </c>
      <c r="BK1286">
        <f t="shared" si="438"/>
        <v>2.26909326</v>
      </c>
      <c r="BL1286">
        <f t="shared" si="439"/>
        <v>3.5554726583039993</v>
      </c>
      <c r="BM1286">
        <f t="shared" si="440"/>
        <v>-0.64461287620916485</v>
      </c>
      <c r="BN1286">
        <f t="shared" si="441"/>
        <v>3.7140014151952894E-3</v>
      </c>
    </row>
    <row r="1287" spans="1:66" ht="15">
      <c r="A1287" s="32">
        <v>7</v>
      </c>
      <c r="B1287" s="33">
        <f t="shared" ca="1" si="421"/>
        <v>1413.8919076794211</v>
      </c>
      <c r="C1287">
        <f t="shared" si="422"/>
        <v>1382</v>
      </c>
      <c r="D1287">
        <f t="shared" ca="1" si="426"/>
        <v>6.9946612421180738</v>
      </c>
      <c r="E1287">
        <f t="shared" ca="1" si="423"/>
        <v>7.0006470162123069</v>
      </c>
      <c r="F1287">
        <f t="shared" ca="1" si="424"/>
        <v>1413</v>
      </c>
      <c r="G1287">
        <f t="shared" ca="1" si="425"/>
        <v>1414</v>
      </c>
      <c r="M1287" s="280">
        <v>1317</v>
      </c>
      <c r="N1287" s="280">
        <f t="shared" si="427"/>
        <v>6.4249911035970637</v>
      </c>
      <c r="AK1287">
        <f t="shared" si="428"/>
        <v>-9.1941659999999995E-2</v>
      </c>
      <c r="AL1287">
        <f t="shared" si="429"/>
        <v>3.6038216790000002</v>
      </c>
      <c r="AM1287">
        <f t="shared" si="430"/>
        <v>7.4475679475789995</v>
      </c>
      <c r="AN1287">
        <f t="shared" si="431"/>
        <v>-10.045006805983798</v>
      </c>
      <c r="AO1287">
        <f t="shared" si="432"/>
        <v>10.10869385447149</v>
      </c>
      <c r="AP1287">
        <f t="shared" si="433"/>
        <v>-7.5399043647728661</v>
      </c>
      <c r="AQ1287">
        <f t="shared" si="434"/>
        <v>4.1660759374988068</v>
      </c>
      <c r="AR1287">
        <f t="shared" si="435"/>
        <v>-1.4472540332721442</v>
      </c>
      <c r="AS1287">
        <f t="shared" si="436"/>
        <v>0.22293854907657665</v>
      </c>
      <c r="BJ1287">
        <f t="shared" si="437"/>
        <v>1.2716149999999999</v>
      </c>
      <c r="BK1287">
        <f t="shared" si="438"/>
        <v>2.2708174949999997</v>
      </c>
      <c r="BL1287">
        <f t="shared" si="439"/>
        <v>3.5608781651759993</v>
      </c>
      <c r="BM1287">
        <f t="shared" si="440"/>
        <v>-0.64608347536043942</v>
      </c>
      <c r="BN1287">
        <f t="shared" si="441"/>
        <v>3.725303046941221E-3</v>
      </c>
    </row>
    <row r="1288" spans="1:66" ht="15">
      <c r="A1288" s="32">
        <v>7</v>
      </c>
      <c r="B1288" s="33">
        <f t="shared" ca="1" si="421"/>
        <v>1413.8919076794211</v>
      </c>
      <c r="C1288">
        <f t="shared" si="422"/>
        <v>1382</v>
      </c>
      <c r="D1288">
        <f t="shared" ca="1" si="426"/>
        <v>6.9946612421180738</v>
      </c>
      <c r="E1288">
        <f t="shared" ca="1" si="423"/>
        <v>7.0006470162123069</v>
      </c>
      <c r="F1288">
        <f t="shared" ca="1" si="424"/>
        <v>1413</v>
      </c>
      <c r="G1288">
        <f t="shared" ca="1" si="425"/>
        <v>1414</v>
      </c>
      <c r="M1288" s="280">
        <v>1318</v>
      </c>
      <c r="N1288" s="280">
        <f t="shared" si="427"/>
        <v>6.4308749799177978</v>
      </c>
      <c r="AK1288">
        <f t="shared" si="428"/>
        <v>-9.1941659999999995E-2</v>
      </c>
      <c r="AL1288">
        <f t="shared" si="429"/>
        <v>3.6065580660000003</v>
      </c>
      <c r="AM1288">
        <f t="shared" si="430"/>
        <v>7.4588821395639995</v>
      </c>
      <c r="AN1288">
        <f t="shared" si="431"/>
        <v>-10.06790574886441</v>
      </c>
      <c r="AO1288">
        <f t="shared" si="432"/>
        <v>10.139431023802914</v>
      </c>
      <c r="AP1288">
        <f t="shared" si="433"/>
        <v>-7.5685731695666805</v>
      </c>
      <c r="AQ1288">
        <f t="shared" si="434"/>
        <v>4.1850918473716092</v>
      </c>
      <c r="AR1288">
        <f t="shared" si="435"/>
        <v>-1.4549638923477708</v>
      </c>
      <c r="AS1288">
        <f t="shared" si="436"/>
        <v>0.22429637395813609</v>
      </c>
      <c r="BJ1288">
        <f t="shared" si="437"/>
        <v>1.2716149999999999</v>
      </c>
      <c r="BK1288">
        <f t="shared" si="438"/>
        <v>2.2725417299999999</v>
      </c>
      <c r="BL1288">
        <f t="shared" si="439"/>
        <v>3.5662877780159992</v>
      </c>
      <c r="BM1288">
        <f t="shared" si="440"/>
        <v>-0.64755630946440168</v>
      </c>
      <c r="BN1288">
        <f t="shared" si="441"/>
        <v>3.7366304520652822E-3</v>
      </c>
    </row>
    <row r="1289" spans="1:66" ht="15">
      <c r="A1289" s="32">
        <v>7</v>
      </c>
      <c r="B1289" s="33">
        <f t="shared" ca="1" si="421"/>
        <v>1413.8919076794211</v>
      </c>
      <c r="C1289">
        <f t="shared" si="422"/>
        <v>1382</v>
      </c>
      <c r="D1289">
        <f t="shared" ca="1" si="426"/>
        <v>6.9946612421180738</v>
      </c>
      <c r="E1289">
        <f t="shared" ca="1" si="423"/>
        <v>7.0006470162123069</v>
      </c>
      <c r="F1289">
        <f t="shared" ca="1" si="424"/>
        <v>1413</v>
      </c>
      <c r="G1289">
        <f t="shared" ca="1" si="425"/>
        <v>1414</v>
      </c>
      <c r="M1289" s="280">
        <v>1319</v>
      </c>
      <c r="N1289" s="280">
        <f t="shared" si="427"/>
        <v>6.4367599021669708</v>
      </c>
      <c r="AK1289">
        <f t="shared" si="428"/>
        <v>-9.1941659999999995E-2</v>
      </c>
      <c r="AL1289">
        <f t="shared" si="429"/>
        <v>3.6092944530000004</v>
      </c>
      <c r="AM1289">
        <f t="shared" si="430"/>
        <v>7.4702049191709996</v>
      </c>
      <c r="AN1289">
        <f t="shared" si="431"/>
        <v>-10.090839466139073</v>
      </c>
      <c r="AO1289">
        <f t="shared" si="432"/>
        <v>10.170238236023597</v>
      </c>
      <c r="AP1289">
        <f t="shared" si="433"/>
        <v>-7.5973291135094332</v>
      </c>
      <c r="AQ1289">
        <f t="shared" si="434"/>
        <v>4.2041800335054598</v>
      </c>
      <c r="AR1289">
        <f t="shared" si="435"/>
        <v>-1.4627089294199644</v>
      </c>
      <c r="AS1289">
        <f t="shared" si="436"/>
        <v>0.22566142953538476</v>
      </c>
      <c r="BJ1289">
        <f t="shared" si="437"/>
        <v>1.2716149999999999</v>
      </c>
      <c r="BK1289">
        <f t="shared" si="438"/>
        <v>2.2742659650000001</v>
      </c>
      <c r="BL1289">
        <f t="shared" si="439"/>
        <v>3.5717014968239993</v>
      </c>
      <c r="BM1289">
        <f t="shared" si="440"/>
        <v>-0.64903138021805429</v>
      </c>
      <c r="BN1289">
        <f t="shared" si="441"/>
        <v>3.7479836697218551E-3</v>
      </c>
    </row>
    <row r="1290" spans="1:66" ht="15">
      <c r="A1290" s="32">
        <v>7</v>
      </c>
      <c r="B1290" s="33">
        <f t="shared" ca="1" si="421"/>
        <v>1413.8919076794211</v>
      </c>
      <c r="C1290">
        <f t="shared" si="422"/>
        <v>1382</v>
      </c>
      <c r="D1290">
        <f t="shared" ca="1" si="426"/>
        <v>6.9946612421180738</v>
      </c>
      <c r="E1290">
        <f t="shared" ca="1" si="423"/>
        <v>7.0006470162123069</v>
      </c>
      <c r="F1290">
        <f t="shared" ca="1" si="424"/>
        <v>1413</v>
      </c>
      <c r="G1290">
        <f t="shared" ca="1" si="425"/>
        <v>1414</v>
      </c>
      <c r="M1290" s="280">
        <v>1320</v>
      </c>
      <c r="N1290" s="280">
        <f t="shared" si="427"/>
        <v>6.4426458707181649</v>
      </c>
      <c r="AK1290">
        <f t="shared" si="428"/>
        <v>-9.1941659999999995E-2</v>
      </c>
      <c r="AL1290">
        <f t="shared" si="429"/>
        <v>3.6120308400000005</v>
      </c>
      <c r="AM1290">
        <f t="shared" si="430"/>
        <v>7.481536286399999</v>
      </c>
      <c r="AN1290">
        <f t="shared" si="431"/>
        <v>-10.113807984192002</v>
      </c>
      <c r="AO1290">
        <f t="shared" si="432"/>
        <v>10.201115597460479</v>
      </c>
      <c r="AP1290">
        <f t="shared" si="433"/>
        <v>-7.6261723950956553</v>
      </c>
      <c r="AQ1290">
        <f t="shared" si="434"/>
        <v>4.2233407155013865</v>
      </c>
      <c r="AR1290">
        <f t="shared" si="435"/>
        <v>-1.4704892781435219</v>
      </c>
      <c r="AS1290">
        <f t="shared" si="436"/>
        <v>0.22703374878747903</v>
      </c>
      <c r="BJ1290">
        <f t="shared" si="437"/>
        <v>1.2716149999999999</v>
      </c>
      <c r="BK1290">
        <f t="shared" si="438"/>
        <v>2.2759901999999999</v>
      </c>
      <c r="BL1290">
        <f t="shared" si="439"/>
        <v>3.5771193215999992</v>
      </c>
      <c r="BM1290">
        <f t="shared" si="440"/>
        <v>-0.6505086893184</v>
      </c>
      <c r="BN1290">
        <f t="shared" si="441"/>
        <v>3.75936273909504E-3</v>
      </c>
    </row>
    <row r="1291" spans="1:66" ht="15">
      <c r="A1291" s="32">
        <v>7</v>
      </c>
      <c r="B1291" s="33">
        <f t="shared" ca="1" si="421"/>
        <v>1413.8919076794211</v>
      </c>
      <c r="C1291">
        <f t="shared" si="422"/>
        <v>1382</v>
      </c>
      <c r="D1291">
        <f t="shared" ca="1" si="426"/>
        <v>6.9946612421180738</v>
      </c>
      <c r="E1291">
        <f t="shared" ca="1" si="423"/>
        <v>7.0006470162123069</v>
      </c>
      <c r="F1291">
        <f t="shared" ca="1" si="424"/>
        <v>1413</v>
      </c>
      <c r="G1291">
        <f t="shared" ca="1" si="425"/>
        <v>1414</v>
      </c>
      <c r="M1291" s="280">
        <v>1321</v>
      </c>
      <c r="N1291" s="280">
        <f t="shared" si="427"/>
        <v>6.4485328859437603</v>
      </c>
      <c r="AK1291">
        <f t="shared" si="428"/>
        <v>-9.1941659999999995E-2</v>
      </c>
      <c r="AL1291">
        <f t="shared" si="429"/>
        <v>3.6147672270000002</v>
      </c>
      <c r="AM1291">
        <f t="shared" si="430"/>
        <v>7.4928762412509995</v>
      </c>
      <c r="AN1291">
        <f t="shared" si="431"/>
        <v>-10.13681132940741</v>
      </c>
      <c r="AO1291">
        <f t="shared" si="432"/>
        <v>10.232063214521144</v>
      </c>
      <c r="AP1291">
        <f t="shared" si="433"/>
        <v>-7.6551032131210821</v>
      </c>
      <c r="AQ1291">
        <f t="shared" si="434"/>
        <v>4.2425741134604555</v>
      </c>
      <c r="AR1291">
        <f t="shared" si="435"/>
        <v>-1.4783050725791766</v>
      </c>
      <c r="AS1291">
        <f t="shared" si="436"/>
        <v>0.2284133648188284</v>
      </c>
      <c r="BJ1291">
        <f t="shared" si="437"/>
        <v>1.2716149999999999</v>
      </c>
      <c r="BK1291">
        <f t="shared" si="438"/>
        <v>2.277714435</v>
      </c>
      <c r="BL1291">
        <f t="shared" si="439"/>
        <v>3.5825412523439994</v>
      </c>
      <c r="BM1291">
        <f t="shared" si="440"/>
        <v>-0.6519882384624418</v>
      </c>
      <c r="BN1291">
        <f t="shared" si="441"/>
        <v>3.770767699398657E-3</v>
      </c>
    </row>
    <row r="1292" spans="1:66" ht="15">
      <c r="A1292" s="32">
        <v>7</v>
      </c>
      <c r="B1292" s="33">
        <f t="shared" ca="1" si="421"/>
        <v>1413.8919076794211</v>
      </c>
      <c r="C1292">
        <f t="shared" si="422"/>
        <v>1382</v>
      </c>
      <c r="D1292">
        <f t="shared" ca="1" si="426"/>
        <v>6.9946612421180738</v>
      </c>
      <c r="E1292">
        <f t="shared" ca="1" si="423"/>
        <v>7.0006470162123069</v>
      </c>
      <c r="F1292">
        <f t="shared" ca="1" si="424"/>
        <v>1413</v>
      </c>
      <c r="G1292">
        <f t="shared" ca="1" si="425"/>
        <v>1414</v>
      </c>
      <c r="M1292" s="280">
        <v>1322</v>
      </c>
      <c r="N1292" s="280">
        <f t="shared" si="427"/>
        <v>6.4544209482149091</v>
      </c>
      <c r="AK1292">
        <f t="shared" si="428"/>
        <v>-9.1941659999999995E-2</v>
      </c>
      <c r="AL1292">
        <f t="shared" si="429"/>
        <v>3.6175036140000003</v>
      </c>
      <c r="AM1292">
        <f t="shared" si="430"/>
        <v>7.5042247837239993</v>
      </c>
      <c r="AN1292">
        <f t="shared" si="431"/>
        <v>-10.159849528169513</v>
      </c>
      <c r="AO1292">
        <f t="shared" si="432"/>
        <v>10.263081193693818</v>
      </c>
      <c r="AP1292">
        <f t="shared" si="433"/>
        <v>-7.6841217666828827</v>
      </c>
      <c r="AQ1292">
        <f t="shared" si="434"/>
        <v>4.2618804479845354</v>
      </c>
      <c r="AR1292">
        <f t="shared" si="435"/>
        <v>-1.4861564471945226</v>
      </c>
      <c r="AS1292">
        <f t="shared" si="436"/>
        <v>0.22980031085947542</v>
      </c>
      <c r="BJ1292">
        <f t="shared" si="437"/>
        <v>1.2716149999999999</v>
      </c>
      <c r="BK1292">
        <f t="shared" si="438"/>
        <v>2.2794386699999998</v>
      </c>
      <c r="BL1292">
        <f t="shared" si="439"/>
        <v>3.5879672890559995</v>
      </c>
      <c r="BM1292">
        <f t="shared" si="440"/>
        <v>-0.65347002934718246</v>
      </c>
      <c r="BN1292">
        <f t="shared" si="441"/>
        <v>3.7821985898762438E-3</v>
      </c>
    </row>
    <row r="1293" spans="1:66" ht="15">
      <c r="A1293" s="32">
        <v>7</v>
      </c>
      <c r="B1293" s="33">
        <f t="shared" ca="1" si="421"/>
        <v>1413.8919076794211</v>
      </c>
      <c r="C1293">
        <f t="shared" si="422"/>
        <v>1382</v>
      </c>
      <c r="D1293">
        <f t="shared" ca="1" si="426"/>
        <v>6.9946612421180738</v>
      </c>
      <c r="E1293">
        <f t="shared" ca="1" si="423"/>
        <v>7.0006470162123069</v>
      </c>
      <c r="F1293">
        <f t="shared" ca="1" si="424"/>
        <v>1413</v>
      </c>
      <c r="G1293">
        <f t="shared" ca="1" si="425"/>
        <v>1414</v>
      </c>
      <c r="M1293" s="280">
        <v>1323</v>
      </c>
      <c r="N1293" s="280">
        <f t="shared" si="427"/>
        <v>6.4603100579015376</v>
      </c>
      <c r="AK1293">
        <f t="shared" si="428"/>
        <v>-9.1941659999999995E-2</v>
      </c>
      <c r="AL1293">
        <f t="shared" si="429"/>
        <v>3.6202400010000004</v>
      </c>
      <c r="AM1293">
        <f t="shared" si="430"/>
        <v>7.5155819138189992</v>
      </c>
      <c r="AN1293">
        <f t="shared" si="431"/>
        <v>-10.182922606862524</v>
      </c>
      <c r="AO1293">
        <f t="shared" si="432"/>
        <v>10.294169641547366</v>
      </c>
      <c r="AP1293">
        <f t="shared" si="433"/>
        <v>-7.7132282551798896</v>
      </c>
      <c r="AQ1293">
        <f t="shared" si="434"/>
        <v>4.2812599401770477</v>
      </c>
      <c r="AR1293">
        <f t="shared" si="435"/>
        <v>-1.4940435368649396</v>
      </c>
      <c r="AS1293">
        <f t="shared" si="436"/>
        <v>0.23119462026547716</v>
      </c>
      <c r="BJ1293">
        <f t="shared" si="437"/>
        <v>1.2716149999999999</v>
      </c>
      <c r="BK1293">
        <f t="shared" si="438"/>
        <v>2.281162905</v>
      </c>
      <c r="BL1293">
        <f t="shared" si="439"/>
        <v>3.5933974317359993</v>
      </c>
      <c r="BM1293">
        <f t="shared" si="440"/>
        <v>-0.65495406366962461</v>
      </c>
      <c r="BN1293">
        <f t="shared" si="441"/>
        <v>3.7936554498010575E-3</v>
      </c>
    </row>
    <row r="1294" spans="1:66" ht="15">
      <c r="A1294" s="32">
        <v>7</v>
      </c>
      <c r="B1294" s="33">
        <f t="shared" ca="1" si="421"/>
        <v>1413.8919076794211</v>
      </c>
      <c r="C1294">
        <f t="shared" si="422"/>
        <v>1382</v>
      </c>
      <c r="D1294">
        <f t="shared" ca="1" si="426"/>
        <v>6.9946612421180738</v>
      </c>
      <c r="E1294">
        <f t="shared" ca="1" si="423"/>
        <v>7.0006470162123069</v>
      </c>
      <c r="F1294">
        <f t="shared" ca="1" si="424"/>
        <v>1413</v>
      </c>
      <c r="G1294">
        <f t="shared" ca="1" si="425"/>
        <v>1414</v>
      </c>
      <c r="M1294" s="280">
        <v>1324</v>
      </c>
      <c r="N1294" s="280">
        <f t="shared" si="427"/>
        <v>6.4662002153723197</v>
      </c>
      <c r="AK1294">
        <f t="shared" si="428"/>
        <v>-9.1941659999999995E-2</v>
      </c>
      <c r="AL1294">
        <f t="shared" si="429"/>
        <v>3.6229763880000005</v>
      </c>
      <c r="AM1294">
        <f t="shared" si="430"/>
        <v>7.5269476315359993</v>
      </c>
      <c r="AN1294">
        <f t="shared" si="431"/>
        <v>-10.206030591870658</v>
      </c>
      <c r="AO1294">
        <f t="shared" si="432"/>
        <v>10.325328664731304</v>
      </c>
      <c r="AP1294">
        <f t="shared" si="433"/>
        <v>-7.7424228783128255</v>
      </c>
      <c r="AQ1294">
        <f t="shared" si="434"/>
        <v>4.3007128116437325</v>
      </c>
      <c r="AR1294">
        <f t="shared" si="435"/>
        <v>-1.5019664768745209</v>
      </c>
      <c r="AS1294">
        <f t="shared" si="436"/>
        <v>0.23259632651928691</v>
      </c>
      <c r="BJ1294">
        <f t="shared" si="437"/>
        <v>1.2716149999999999</v>
      </c>
      <c r="BK1294">
        <f t="shared" si="438"/>
        <v>2.2828871400000001</v>
      </c>
      <c r="BL1294">
        <f t="shared" si="439"/>
        <v>3.5988316803839995</v>
      </c>
      <c r="BM1294">
        <f t="shared" si="440"/>
        <v>-0.65644034312677124</v>
      </c>
      <c r="BN1294">
        <f t="shared" si="441"/>
        <v>3.8051383184760728E-3</v>
      </c>
    </row>
    <row r="1295" spans="1:66" ht="15">
      <c r="A1295" s="32">
        <v>7</v>
      </c>
      <c r="B1295" s="33">
        <f t="shared" ca="1" si="421"/>
        <v>1413.8919076794211</v>
      </c>
      <c r="C1295">
        <f t="shared" si="422"/>
        <v>1382</v>
      </c>
      <c r="D1295">
        <f t="shared" ca="1" si="426"/>
        <v>6.9946612421180738</v>
      </c>
      <c r="E1295">
        <f t="shared" ca="1" si="423"/>
        <v>7.0006470162123069</v>
      </c>
      <c r="F1295">
        <f t="shared" ca="1" si="424"/>
        <v>1413</v>
      </c>
      <c r="G1295">
        <f t="shared" ca="1" si="425"/>
        <v>1414</v>
      </c>
      <c r="M1295" s="280">
        <v>1325</v>
      </c>
      <c r="N1295" s="280">
        <f t="shared" si="427"/>
        <v>6.4720914209946701</v>
      </c>
      <c r="AK1295">
        <f t="shared" si="428"/>
        <v>-9.1941659999999995E-2</v>
      </c>
      <c r="AL1295">
        <f t="shared" si="429"/>
        <v>3.6257127750000002</v>
      </c>
      <c r="AM1295">
        <f t="shared" si="430"/>
        <v>7.5383219368749996</v>
      </c>
      <c r="AN1295">
        <f t="shared" si="431"/>
        <v>-10.229173509578127</v>
      </c>
      <c r="AO1295">
        <f t="shared" si="432"/>
        <v>10.356558369975781</v>
      </c>
      <c r="AP1295">
        <f t="shared" si="433"/>
        <v>-7.7717058360845321</v>
      </c>
      <c r="AQ1295">
        <f t="shared" si="434"/>
        <v>4.3202392844934092</v>
      </c>
      <c r="AR1295">
        <f t="shared" si="435"/>
        <v>-1.5099254029170004</v>
      </c>
      <c r="AS1295">
        <f t="shared" si="436"/>
        <v>0.23400546323013724</v>
      </c>
      <c r="BJ1295">
        <f t="shared" si="437"/>
        <v>1.2716149999999999</v>
      </c>
      <c r="BK1295">
        <f t="shared" si="438"/>
        <v>2.2846113749999999</v>
      </c>
      <c r="BL1295">
        <f t="shared" si="439"/>
        <v>3.6042700349999994</v>
      </c>
      <c r="BM1295">
        <f t="shared" si="440"/>
        <v>-0.65792886941562501</v>
      </c>
      <c r="BN1295">
        <f t="shared" si="441"/>
        <v>3.8166472352339845E-3</v>
      </c>
    </row>
    <row r="1296" spans="1:66" ht="15">
      <c r="A1296" s="32">
        <v>7</v>
      </c>
      <c r="B1296" s="33">
        <f t="shared" ca="1" si="421"/>
        <v>1413.8919076794211</v>
      </c>
      <c r="C1296">
        <f t="shared" si="422"/>
        <v>1382</v>
      </c>
      <c r="D1296">
        <f t="shared" ca="1" si="426"/>
        <v>6.9946612421180738</v>
      </c>
      <c r="E1296">
        <f t="shared" ca="1" si="423"/>
        <v>7.0006470162123069</v>
      </c>
      <c r="F1296">
        <f t="shared" ca="1" si="424"/>
        <v>1413</v>
      </c>
      <c r="G1296">
        <f t="shared" ca="1" si="425"/>
        <v>1414</v>
      </c>
      <c r="M1296" s="280">
        <v>1326</v>
      </c>
      <c r="N1296" s="280">
        <f t="shared" si="427"/>
        <v>6.4779836751347242</v>
      </c>
      <c r="AK1296">
        <f t="shared" si="428"/>
        <v>-9.1941659999999995E-2</v>
      </c>
      <c r="AL1296">
        <f t="shared" si="429"/>
        <v>3.6284491620000003</v>
      </c>
      <c r="AM1296">
        <f t="shared" si="430"/>
        <v>7.5497048298359992</v>
      </c>
      <c r="AN1296">
        <f t="shared" si="431"/>
        <v>-10.252351386369146</v>
      </c>
      <c r="AO1296">
        <f t="shared" si="432"/>
        <v>10.387858864091593</v>
      </c>
      <c r="AP1296">
        <f t="shared" si="433"/>
        <v>-7.801077328800198</v>
      </c>
      <c r="AQ1296">
        <f t="shared" si="434"/>
        <v>4.3398395813387332</v>
      </c>
      <c r="AR1296">
        <f t="shared" si="435"/>
        <v>-1.5179204510966822</v>
      </c>
      <c r="AS1296">
        <f t="shared" si="436"/>
        <v>0.23542206413442374</v>
      </c>
      <c r="BJ1296">
        <f t="shared" si="437"/>
        <v>1.2716149999999999</v>
      </c>
      <c r="BK1296">
        <f t="shared" si="438"/>
        <v>2.2863356100000001</v>
      </c>
      <c r="BL1296">
        <f t="shared" si="439"/>
        <v>3.6097124955839992</v>
      </c>
      <c r="BM1296">
        <f t="shared" si="440"/>
        <v>-0.65941964423318888</v>
      </c>
      <c r="BN1296">
        <f t="shared" si="441"/>
        <v>3.8281822394372052E-3</v>
      </c>
    </row>
    <row r="1297" spans="1:66" ht="15">
      <c r="A1297" s="32">
        <v>7</v>
      </c>
      <c r="B1297" s="33">
        <f t="shared" ca="1" si="421"/>
        <v>1413.8919076794211</v>
      </c>
      <c r="C1297">
        <f t="shared" si="422"/>
        <v>1382</v>
      </c>
      <c r="D1297">
        <f t="shared" ca="1" si="426"/>
        <v>6.9946612421180738</v>
      </c>
      <c r="E1297">
        <f t="shared" ca="1" si="423"/>
        <v>7.0006470162123069</v>
      </c>
      <c r="F1297">
        <f t="shared" ca="1" si="424"/>
        <v>1413</v>
      </c>
      <c r="G1297">
        <f t="shared" ca="1" si="425"/>
        <v>1414</v>
      </c>
      <c r="M1297" s="280">
        <v>1327</v>
      </c>
      <c r="N1297" s="280">
        <f t="shared" si="427"/>
        <v>6.4838769781573369</v>
      </c>
      <c r="AK1297">
        <f t="shared" si="428"/>
        <v>-9.1941659999999995E-2</v>
      </c>
      <c r="AL1297">
        <f t="shared" si="429"/>
        <v>3.6311855490000005</v>
      </c>
      <c r="AM1297">
        <f t="shared" si="430"/>
        <v>7.561096310418999</v>
      </c>
      <c r="AN1297">
        <f t="shared" si="431"/>
        <v>-10.275564248627928</v>
      </c>
      <c r="AO1297">
        <f t="shared" si="432"/>
        <v>10.419230253970177</v>
      </c>
      <c r="AP1297">
        <f t="shared" si="433"/>
        <v>-7.830537557067589</v>
      </c>
      <c r="AQ1297">
        <f t="shared" si="434"/>
        <v>4.3595139252969606</v>
      </c>
      <c r="AR1297">
        <f t="shared" si="435"/>
        <v>-1.5259517579293724</v>
      </c>
      <c r="AS1297">
        <f t="shared" si="436"/>
        <v>0.23684616309608952</v>
      </c>
      <c r="BJ1297">
        <f t="shared" si="437"/>
        <v>1.2716149999999999</v>
      </c>
      <c r="BK1297">
        <f t="shared" si="438"/>
        <v>2.2880598449999998</v>
      </c>
      <c r="BL1297">
        <f t="shared" si="439"/>
        <v>3.6151590621359992</v>
      </c>
      <c r="BM1297">
        <f t="shared" si="440"/>
        <v>-0.66091266927646541</v>
      </c>
      <c r="BN1297">
        <f t="shared" si="441"/>
        <v>3.8397433704778668E-3</v>
      </c>
    </row>
    <row r="1298" spans="1:66" ht="15">
      <c r="A1298" s="32">
        <v>7</v>
      </c>
      <c r="B1298" s="33">
        <f t="shared" ca="1" si="421"/>
        <v>1413.8919076794211</v>
      </c>
      <c r="C1298">
        <f t="shared" si="422"/>
        <v>1382</v>
      </c>
      <c r="D1298">
        <f t="shared" ca="1" si="426"/>
        <v>6.9946612421180738</v>
      </c>
      <c r="E1298">
        <f t="shared" ca="1" si="423"/>
        <v>7.0006470162123069</v>
      </c>
      <c r="F1298">
        <f t="shared" ca="1" si="424"/>
        <v>1413</v>
      </c>
      <c r="G1298">
        <f t="shared" ca="1" si="425"/>
        <v>1414</v>
      </c>
      <c r="M1298" s="280">
        <v>1328</v>
      </c>
      <c r="N1298" s="280">
        <f t="shared" si="427"/>
        <v>6.4897713304260574</v>
      </c>
      <c r="AK1298">
        <f t="shared" si="428"/>
        <v>-9.1941659999999995E-2</v>
      </c>
      <c r="AL1298">
        <f t="shared" si="429"/>
        <v>3.6339219360000006</v>
      </c>
      <c r="AM1298">
        <f t="shared" si="430"/>
        <v>7.5724963786239989</v>
      </c>
      <c r="AN1298">
        <f t="shared" si="431"/>
        <v>-10.29881212273869</v>
      </c>
      <c r="AO1298">
        <f t="shared" si="432"/>
        <v>10.450672646583614</v>
      </c>
      <c r="AP1298">
        <f t="shared" si="433"/>
        <v>-7.8600867217972734</v>
      </c>
      <c r="AQ1298">
        <f t="shared" si="434"/>
        <v>4.3792625399907079</v>
      </c>
      <c r="AR1298">
        <f t="shared" si="435"/>
        <v>-1.534019460343311</v>
      </c>
      <c r="AS1298">
        <f t="shared" si="436"/>
        <v>0.23827779410701086</v>
      </c>
      <c r="BJ1298">
        <f t="shared" si="437"/>
        <v>1.2716149999999999</v>
      </c>
      <c r="BK1298">
        <f t="shared" si="438"/>
        <v>2.28978408</v>
      </c>
      <c r="BL1298">
        <f t="shared" si="439"/>
        <v>3.6206097346559996</v>
      </c>
      <c r="BM1298">
        <f t="shared" si="440"/>
        <v>-0.66240794624245769</v>
      </c>
      <c r="BN1298">
        <f t="shared" si="441"/>
        <v>3.8513306677778187E-3</v>
      </c>
    </row>
    <row r="1299" spans="1:66" ht="15">
      <c r="A1299" s="32">
        <v>7</v>
      </c>
      <c r="B1299" s="33">
        <f t="shared" ca="1" si="421"/>
        <v>1413.8919076794211</v>
      </c>
      <c r="C1299">
        <f t="shared" si="422"/>
        <v>1382</v>
      </c>
      <c r="D1299">
        <f t="shared" ca="1" si="426"/>
        <v>6.9946612421180738</v>
      </c>
      <c r="E1299">
        <f t="shared" ca="1" si="423"/>
        <v>7.0006470162123069</v>
      </c>
      <c r="F1299">
        <f t="shared" ca="1" si="424"/>
        <v>1413</v>
      </c>
      <c r="G1299">
        <f t="shared" ca="1" si="425"/>
        <v>1414</v>
      </c>
      <c r="M1299" s="280">
        <v>1329</v>
      </c>
      <c r="N1299" s="280">
        <f t="shared" si="427"/>
        <v>6.4956667323031292</v>
      </c>
      <c r="AK1299">
        <f t="shared" si="428"/>
        <v>-9.1941659999999995E-2</v>
      </c>
      <c r="AL1299">
        <f t="shared" si="429"/>
        <v>3.6366583230000002</v>
      </c>
      <c r="AM1299">
        <f t="shared" si="430"/>
        <v>7.5839050344509991</v>
      </c>
      <c r="AN1299">
        <f t="shared" si="431"/>
        <v>-10.322095035085642</v>
      </c>
      <c r="AO1299">
        <f t="shared" si="432"/>
        <v>10.482186148984628</v>
      </c>
      <c r="AP1299">
        <f t="shared" si="433"/>
        <v>-7.8897250242028516</v>
      </c>
      <c r="AQ1299">
        <f t="shared" si="434"/>
        <v>4.3990856495487183</v>
      </c>
      <c r="AR1299">
        <f t="shared" si="435"/>
        <v>-1.5421236956801061</v>
      </c>
      <c r="AS1299">
        <f t="shared" si="436"/>
        <v>0.23971699128738336</v>
      </c>
      <c r="BJ1299">
        <f t="shared" si="437"/>
        <v>1.2716149999999999</v>
      </c>
      <c r="BK1299">
        <f t="shared" si="438"/>
        <v>2.2915083149999997</v>
      </c>
      <c r="BL1299">
        <f t="shared" si="439"/>
        <v>3.6260645131439992</v>
      </c>
      <c r="BM1299">
        <f t="shared" si="440"/>
        <v>-0.66390547682816825</v>
      </c>
      <c r="BN1299">
        <f t="shared" si="441"/>
        <v>3.8629441707886307E-3</v>
      </c>
    </row>
    <row r="1300" spans="1:66" ht="15">
      <c r="A1300" s="32">
        <v>7</v>
      </c>
      <c r="B1300" s="33">
        <f t="shared" ca="1" si="421"/>
        <v>1413.8919076794211</v>
      </c>
      <c r="C1300">
        <f t="shared" si="422"/>
        <v>1382</v>
      </c>
      <c r="D1300">
        <f t="shared" ca="1" si="426"/>
        <v>6.9946612421180738</v>
      </c>
      <c r="E1300">
        <f t="shared" ca="1" si="423"/>
        <v>7.0006470162123069</v>
      </c>
      <c r="F1300">
        <f t="shared" ca="1" si="424"/>
        <v>1413</v>
      </c>
      <c r="G1300">
        <f t="shared" ca="1" si="425"/>
        <v>1414</v>
      </c>
      <c r="M1300" s="280">
        <v>1330</v>
      </c>
      <c r="N1300" s="280">
        <f t="shared" si="427"/>
        <v>6.5015631841494539</v>
      </c>
      <c r="AK1300">
        <f t="shared" si="428"/>
        <v>-9.1941659999999995E-2</v>
      </c>
      <c r="AL1300">
        <f t="shared" si="429"/>
        <v>3.6393947100000004</v>
      </c>
      <c r="AM1300">
        <f t="shared" si="430"/>
        <v>7.5953222778999994</v>
      </c>
      <c r="AN1300">
        <f t="shared" si="431"/>
        <v>-10.345413012053001</v>
      </c>
      <c r="AO1300">
        <f t="shared" si="432"/>
        <v>10.51377086830658</v>
      </c>
      <c r="AP1300">
        <f t="shared" si="433"/>
        <v>-7.9194526658011863</v>
      </c>
      <c r="AQ1300">
        <f t="shared" si="434"/>
        <v>4.4189834786066191</v>
      </c>
      <c r="AR1300">
        <f t="shared" si="435"/>
        <v>-1.5502646016956678</v>
      </c>
      <c r="AS1300">
        <f t="shared" si="436"/>
        <v>0.2411637888861094</v>
      </c>
      <c r="BJ1300">
        <f t="shared" si="437"/>
        <v>1.2716149999999999</v>
      </c>
      <c r="BK1300">
        <f t="shared" si="438"/>
        <v>2.2932325499999999</v>
      </c>
      <c r="BL1300">
        <f t="shared" si="439"/>
        <v>3.6315233975999992</v>
      </c>
      <c r="BM1300">
        <f t="shared" si="440"/>
        <v>-0.66540526273060008</v>
      </c>
      <c r="BN1300">
        <f t="shared" si="441"/>
        <v>3.8745839189915903E-3</v>
      </c>
    </row>
    <row r="1301" spans="1:66" ht="15">
      <c r="A1301" s="32">
        <v>7</v>
      </c>
      <c r="B1301" s="33">
        <f t="shared" ca="1" si="421"/>
        <v>1413.8919076794211</v>
      </c>
      <c r="C1301">
        <f t="shared" si="422"/>
        <v>1382</v>
      </c>
      <c r="D1301">
        <f t="shared" ca="1" si="426"/>
        <v>6.9946612421180738</v>
      </c>
      <c r="E1301">
        <f t="shared" ca="1" si="423"/>
        <v>7.0006470162123069</v>
      </c>
      <c r="F1301">
        <f t="shared" ca="1" si="424"/>
        <v>1413</v>
      </c>
      <c r="G1301">
        <f t="shared" ca="1" si="425"/>
        <v>1414</v>
      </c>
      <c r="M1301" s="280">
        <v>1331</v>
      </c>
      <c r="N1301" s="280">
        <f t="shared" si="427"/>
        <v>6.5074606863245936</v>
      </c>
      <c r="AK1301">
        <f t="shared" si="428"/>
        <v>-9.1941659999999995E-2</v>
      </c>
      <c r="AL1301">
        <f t="shared" si="429"/>
        <v>3.6421310970000005</v>
      </c>
      <c r="AM1301">
        <f t="shared" si="430"/>
        <v>7.606748108970999</v>
      </c>
      <c r="AN1301">
        <f t="shared" si="431"/>
        <v>-10.368766080024981</v>
      </c>
      <c r="AO1301">
        <f t="shared" si="432"/>
        <v>10.545426911763478</v>
      </c>
      <c r="AP1301">
        <f t="shared" si="433"/>
        <v>-7.9492698484126292</v>
      </c>
      <c r="AQ1301">
        <f t="shared" si="434"/>
        <v>4.4389562523076886</v>
      </c>
      <c r="AR1301">
        <f t="shared" si="435"/>
        <v>-1.5584423165611478</v>
      </c>
      <c r="AS1301">
        <f t="shared" si="436"/>
        <v>0.24261822128118599</v>
      </c>
      <c r="BJ1301">
        <f t="shared" si="437"/>
        <v>1.2716149999999999</v>
      </c>
      <c r="BK1301">
        <f t="shared" si="438"/>
        <v>2.2949567850000001</v>
      </c>
      <c r="BL1301">
        <f t="shared" si="439"/>
        <v>3.6369863880239994</v>
      </c>
      <c r="BM1301">
        <f t="shared" si="440"/>
        <v>-0.66690730564675582</v>
      </c>
      <c r="BN1301">
        <f t="shared" si="441"/>
        <v>3.8862499518977035E-3</v>
      </c>
    </row>
    <row r="1302" spans="1:66" ht="15">
      <c r="A1302" s="32">
        <v>7</v>
      </c>
      <c r="B1302" s="33">
        <f t="shared" ca="1" si="421"/>
        <v>1413.8919076794211</v>
      </c>
      <c r="C1302">
        <f t="shared" si="422"/>
        <v>1382</v>
      </c>
      <c r="D1302">
        <f t="shared" ca="1" si="426"/>
        <v>6.9946612421180738</v>
      </c>
      <c r="E1302">
        <f t="shared" ca="1" si="423"/>
        <v>7.0006470162123069</v>
      </c>
      <c r="F1302">
        <f t="shared" ca="1" si="424"/>
        <v>1413</v>
      </c>
      <c r="G1302">
        <f t="shared" ca="1" si="425"/>
        <v>1414</v>
      </c>
      <c r="M1302" s="280">
        <v>1332</v>
      </c>
      <c r="N1302" s="280">
        <f t="shared" si="427"/>
        <v>6.5133592391867738</v>
      </c>
      <c r="AK1302">
        <f t="shared" si="428"/>
        <v>-9.1941659999999995E-2</v>
      </c>
      <c r="AL1302">
        <f t="shared" si="429"/>
        <v>3.6448674840000002</v>
      </c>
      <c r="AM1302">
        <f t="shared" si="430"/>
        <v>7.6181825276639996</v>
      </c>
      <c r="AN1302">
        <f t="shared" si="431"/>
        <v>-10.392154265385793</v>
      </c>
      <c r="AO1302">
        <f t="shared" si="432"/>
        <v>10.577154386649973</v>
      </c>
      <c r="AP1302">
        <f t="shared" si="433"/>
        <v>-7.9791767741612487</v>
      </c>
      <c r="AQ1302">
        <f t="shared" si="434"/>
        <v>4.4590041963036224</v>
      </c>
      <c r="AR1302">
        <f t="shared" si="435"/>
        <v>-1.5666569788638733</v>
      </c>
      <c r="AS1302">
        <f t="shared" si="436"/>
        <v>0.24408032298009411</v>
      </c>
      <c r="BJ1302">
        <f t="shared" si="437"/>
        <v>1.2716149999999999</v>
      </c>
      <c r="BK1302">
        <f t="shared" si="438"/>
        <v>2.2966810199999999</v>
      </c>
      <c r="BL1302">
        <f t="shared" si="439"/>
        <v>3.6424534844159995</v>
      </c>
      <c r="BM1302">
        <f t="shared" si="440"/>
        <v>-0.66841160727363846</v>
      </c>
      <c r="BN1302">
        <f t="shared" si="441"/>
        <v>3.8979423090476951E-3</v>
      </c>
    </row>
    <row r="1303" spans="1:66" ht="15">
      <c r="A1303" s="32">
        <v>7</v>
      </c>
      <c r="B1303" s="33">
        <f t="shared" ca="1" si="421"/>
        <v>1413.8919076794211</v>
      </c>
      <c r="C1303">
        <f t="shared" si="422"/>
        <v>1382</v>
      </c>
      <c r="D1303">
        <f t="shared" ca="1" si="426"/>
        <v>6.9946612421180738</v>
      </c>
      <c r="E1303">
        <f t="shared" ca="1" si="423"/>
        <v>7.0006470162123069</v>
      </c>
      <c r="F1303">
        <f t="shared" ca="1" si="424"/>
        <v>1413</v>
      </c>
      <c r="G1303">
        <f t="shared" ca="1" si="425"/>
        <v>1414</v>
      </c>
      <c r="M1303" s="280">
        <v>1333</v>
      </c>
      <c r="N1303" s="280">
        <f t="shared" si="427"/>
        <v>6.5192588430928327</v>
      </c>
      <c r="AK1303">
        <f t="shared" si="428"/>
        <v>-9.1941659999999995E-2</v>
      </c>
      <c r="AL1303">
        <f t="shared" si="429"/>
        <v>3.6476038710000003</v>
      </c>
      <c r="AM1303">
        <f t="shared" si="430"/>
        <v>7.6296255339789996</v>
      </c>
      <c r="AN1303">
        <f t="shared" si="431"/>
        <v>-10.415577594519654</v>
      </c>
      <c r="AO1303">
        <f t="shared" si="432"/>
        <v>10.608953400341354</v>
      </c>
      <c r="AP1303">
        <f t="shared" si="433"/>
        <v>-8.0091736454750606</v>
      </c>
      <c r="AQ1303">
        <f t="shared" si="434"/>
        <v>4.4791275367552945</v>
      </c>
      <c r="AR1303">
        <f t="shared" si="435"/>
        <v>-1.5749087276082898</v>
      </c>
      <c r="AS1303">
        <f t="shared" si="436"/>
        <v>0.24555012862018813</v>
      </c>
      <c r="BJ1303">
        <f t="shared" si="437"/>
        <v>1.2716149999999999</v>
      </c>
      <c r="BK1303">
        <f t="shared" si="438"/>
        <v>2.298405255</v>
      </c>
      <c r="BL1303">
        <f t="shared" si="439"/>
        <v>3.6479246867759993</v>
      </c>
      <c r="BM1303">
        <f t="shared" si="440"/>
        <v>-0.66991816930825066</v>
      </c>
      <c r="BN1303">
        <f t="shared" si="441"/>
        <v>3.9096610300120094E-3</v>
      </c>
    </row>
    <row r="1304" spans="1:66" ht="15">
      <c r="A1304" s="32">
        <v>7</v>
      </c>
      <c r="B1304" s="33">
        <f t="shared" ca="1" si="421"/>
        <v>1413.8919076794211</v>
      </c>
      <c r="C1304">
        <f t="shared" si="422"/>
        <v>1382</v>
      </c>
      <c r="D1304">
        <f t="shared" ca="1" si="426"/>
        <v>6.9946612421180738</v>
      </c>
      <c r="E1304">
        <f t="shared" ca="1" si="423"/>
        <v>7.0006470162123069</v>
      </c>
      <c r="F1304">
        <f t="shared" ca="1" si="424"/>
        <v>1413</v>
      </c>
      <c r="G1304">
        <f t="shared" ca="1" si="425"/>
        <v>1414</v>
      </c>
      <c r="M1304" s="280">
        <v>1334</v>
      </c>
      <c r="N1304" s="280">
        <f t="shared" si="427"/>
        <v>6.5251594983982395</v>
      </c>
      <c r="AK1304">
        <f t="shared" si="428"/>
        <v>-9.1941659999999995E-2</v>
      </c>
      <c r="AL1304">
        <f t="shared" si="429"/>
        <v>3.6503402580000004</v>
      </c>
      <c r="AM1304">
        <f t="shared" si="430"/>
        <v>7.6410771279159988</v>
      </c>
      <c r="AN1304">
        <f t="shared" si="431"/>
        <v>-10.439036093810778</v>
      </c>
      <c r="AO1304">
        <f t="shared" si="432"/>
        <v>10.640824060293559</v>
      </c>
      <c r="AP1304">
        <f t="shared" si="433"/>
        <v>-8.0392606650862515</v>
      </c>
      <c r="AQ1304">
        <f t="shared" si="434"/>
        <v>4.4993265003335248</v>
      </c>
      <c r="AR1304">
        <f t="shared" si="435"/>
        <v>-1.5831977022169008</v>
      </c>
      <c r="AS1304">
        <f t="shared" si="436"/>
        <v>0.24702767296908701</v>
      </c>
      <c r="BJ1304">
        <f t="shared" si="437"/>
        <v>1.2716149999999999</v>
      </c>
      <c r="BK1304">
        <f t="shared" si="438"/>
        <v>2.3001294899999998</v>
      </c>
      <c r="BL1304">
        <f t="shared" si="439"/>
        <v>3.6533999951039995</v>
      </c>
      <c r="BM1304">
        <f t="shared" si="440"/>
        <v>-0.67142699344759527</v>
      </c>
      <c r="BN1304">
        <f t="shared" si="441"/>
        <v>3.9214061543908088E-3</v>
      </c>
    </row>
    <row r="1305" spans="1:66" ht="15">
      <c r="A1305" s="32">
        <v>7</v>
      </c>
      <c r="B1305" s="33">
        <f t="shared" ca="1" si="421"/>
        <v>1413.8919076794211</v>
      </c>
      <c r="C1305">
        <f t="shared" si="422"/>
        <v>1382</v>
      </c>
      <c r="D1305">
        <f t="shared" ca="1" si="426"/>
        <v>6.9946612421180738</v>
      </c>
      <c r="E1305">
        <f t="shared" ca="1" si="423"/>
        <v>7.0006470162123069</v>
      </c>
      <c r="F1305">
        <f t="shared" ca="1" si="424"/>
        <v>1413</v>
      </c>
      <c r="G1305">
        <f t="shared" ca="1" si="425"/>
        <v>1414</v>
      </c>
      <c r="M1305" s="280">
        <v>1335</v>
      </c>
      <c r="N1305" s="280">
        <f t="shared" si="427"/>
        <v>6.5310612054570685</v>
      </c>
      <c r="AK1305">
        <f t="shared" si="428"/>
        <v>-9.1941659999999995E-2</v>
      </c>
      <c r="AL1305">
        <f t="shared" si="429"/>
        <v>3.6530766450000005</v>
      </c>
      <c r="AM1305">
        <f t="shared" si="430"/>
        <v>7.6525373094749991</v>
      </c>
      <c r="AN1305">
        <f t="shared" si="431"/>
        <v>-10.462529789643376</v>
      </c>
      <c r="AO1305">
        <f t="shared" si="432"/>
        <v>10.672766474043161</v>
      </c>
      <c r="AP1305">
        <f t="shared" si="433"/>
        <v>-8.0694380360314142</v>
      </c>
      <c r="AQ1305">
        <f t="shared" si="434"/>
        <v>4.5196013142198428</v>
      </c>
      <c r="AR1305">
        <f t="shared" si="435"/>
        <v>-1.59152404253121</v>
      </c>
      <c r="AS1305">
        <f t="shared" si="436"/>
        <v>0.24851299092506551</v>
      </c>
      <c r="BJ1305">
        <f t="shared" si="437"/>
        <v>1.2716149999999999</v>
      </c>
      <c r="BK1305">
        <f t="shared" si="438"/>
        <v>2.301853725</v>
      </c>
      <c r="BL1305">
        <f t="shared" si="439"/>
        <v>3.6588794093999994</v>
      </c>
      <c r="BM1305">
        <f t="shared" si="440"/>
        <v>-0.67293808138867506</v>
      </c>
      <c r="BN1305">
        <f t="shared" si="441"/>
        <v>3.9331777218139744E-3</v>
      </c>
    </row>
    <row r="1306" spans="1:66" ht="15">
      <c r="A1306" s="32">
        <v>7</v>
      </c>
      <c r="B1306" s="33">
        <f t="shared" ca="1" si="421"/>
        <v>1413.8919076794211</v>
      </c>
      <c r="C1306">
        <f t="shared" si="422"/>
        <v>1382</v>
      </c>
      <c r="D1306">
        <f t="shared" ca="1" si="426"/>
        <v>6.9946612421180738</v>
      </c>
      <c r="E1306">
        <f t="shared" ca="1" si="423"/>
        <v>7.0006470162123069</v>
      </c>
      <c r="F1306">
        <f t="shared" ca="1" si="424"/>
        <v>1413</v>
      </c>
      <c r="G1306">
        <f t="shared" ca="1" si="425"/>
        <v>1414</v>
      </c>
      <c r="M1306" s="280">
        <v>1336</v>
      </c>
      <c r="N1306" s="280">
        <f t="shared" si="427"/>
        <v>6.5369639646219806</v>
      </c>
      <c r="AK1306">
        <f t="shared" si="428"/>
        <v>-9.1941659999999995E-2</v>
      </c>
      <c r="AL1306">
        <f t="shared" si="429"/>
        <v>3.6558130320000002</v>
      </c>
      <c r="AM1306">
        <f t="shared" si="430"/>
        <v>7.6640060786559996</v>
      </c>
      <c r="AN1306">
        <f t="shared" si="431"/>
        <v>-10.486058708401666</v>
      </c>
      <c r="AO1306">
        <f t="shared" si="432"/>
        <v>10.70478074920738</v>
      </c>
      <c r="AP1306">
        <f t="shared" si="433"/>
        <v>-8.0997059616517717</v>
      </c>
      <c r="AQ1306">
        <f t="shared" si="434"/>
        <v>4.539952206107257</v>
      </c>
      <c r="AR1306">
        <f t="shared" si="435"/>
        <v>-1.5998878888126646</v>
      </c>
      <c r="AS1306">
        <f t="shared" si="436"/>
        <v>0.25000611751744711</v>
      </c>
      <c r="BJ1306">
        <f t="shared" si="437"/>
        <v>1.2716149999999999</v>
      </c>
      <c r="BK1306">
        <f t="shared" si="438"/>
        <v>2.3035779600000001</v>
      </c>
      <c r="BL1306">
        <f t="shared" si="439"/>
        <v>3.6643629296639992</v>
      </c>
      <c r="BM1306">
        <f t="shared" si="440"/>
        <v>-0.67445143482849279</v>
      </c>
      <c r="BN1306">
        <f t="shared" si="441"/>
        <v>3.9449757719411055E-3</v>
      </c>
    </row>
    <row r="1307" spans="1:66" ht="15">
      <c r="A1307" s="32">
        <v>7</v>
      </c>
      <c r="B1307" s="33">
        <f t="shared" ca="1" si="421"/>
        <v>1413.8919076794211</v>
      </c>
      <c r="C1307">
        <f t="shared" si="422"/>
        <v>1382</v>
      </c>
      <c r="D1307">
        <f t="shared" ca="1" si="426"/>
        <v>6.9946612421180738</v>
      </c>
      <c r="E1307">
        <f t="shared" ca="1" si="423"/>
        <v>7.0006470162123069</v>
      </c>
      <c r="F1307">
        <f t="shared" ca="1" si="424"/>
        <v>1413</v>
      </c>
      <c r="G1307">
        <f t="shared" ca="1" si="425"/>
        <v>1414</v>
      </c>
      <c r="M1307" s="280">
        <v>1337</v>
      </c>
      <c r="N1307" s="280">
        <f t="shared" si="427"/>
        <v>6.5428677762442318</v>
      </c>
      <c r="AK1307">
        <f t="shared" si="428"/>
        <v>-9.1941659999999995E-2</v>
      </c>
      <c r="AL1307">
        <f t="shared" si="429"/>
        <v>3.6585494190000003</v>
      </c>
      <c r="AM1307">
        <f t="shared" si="430"/>
        <v>7.6754834354589994</v>
      </c>
      <c r="AN1307">
        <f t="shared" si="431"/>
        <v>-10.509622876469859</v>
      </c>
      <c r="AO1307">
        <f t="shared" si="432"/>
        <v>10.736866993484076</v>
      </c>
      <c r="AP1307">
        <f t="shared" si="433"/>
        <v>-8.1300646455934036</v>
      </c>
      <c r="AQ1307">
        <f t="shared" si="434"/>
        <v>4.5603794042010222</v>
      </c>
      <c r="AR1307">
        <f t="shared" si="435"/>
        <v>-1.6082893817436017</v>
      </c>
      <c r="AS1307">
        <f t="shared" si="436"/>
        <v>0.25150708790699688</v>
      </c>
      <c r="BJ1307">
        <f t="shared" si="437"/>
        <v>1.2716149999999999</v>
      </c>
      <c r="BK1307">
        <f t="shared" si="438"/>
        <v>2.3053021949999999</v>
      </c>
      <c r="BL1307">
        <f t="shared" si="439"/>
        <v>3.6698505558959993</v>
      </c>
      <c r="BM1307">
        <f t="shared" si="440"/>
        <v>-0.67596705546405145</v>
      </c>
      <c r="BN1307">
        <f t="shared" si="441"/>
        <v>3.9568003444615217E-3</v>
      </c>
    </row>
    <row r="1308" spans="1:66" ht="15">
      <c r="A1308" s="32">
        <v>7</v>
      </c>
      <c r="B1308" s="33">
        <f t="shared" ca="1" si="421"/>
        <v>1413.8919076794211</v>
      </c>
      <c r="C1308">
        <f t="shared" si="422"/>
        <v>1382</v>
      </c>
      <c r="D1308">
        <f t="shared" ca="1" si="426"/>
        <v>6.9946612421180738</v>
      </c>
      <c r="E1308">
        <f t="shared" ca="1" si="423"/>
        <v>7.0006470162123069</v>
      </c>
      <c r="F1308">
        <f t="shared" ca="1" si="424"/>
        <v>1413</v>
      </c>
      <c r="G1308">
        <f t="shared" ca="1" si="425"/>
        <v>1414</v>
      </c>
      <c r="M1308" s="280">
        <v>1338</v>
      </c>
      <c r="N1308" s="280">
        <f t="shared" si="427"/>
        <v>6.5487726406736284</v>
      </c>
      <c r="AK1308">
        <f t="shared" si="428"/>
        <v>-9.1941659999999995E-2</v>
      </c>
      <c r="AL1308">
        <f t="shared" si="429"/>
        <v>3.6612858060000004</v>
      </c>
      <c r="AM1308">
        <f t="shared" si="430"/>
        <v>7.6869693798839993</v>
      </c>
      <c r="AN1308">
        <f t="shared" si="431"/>
        <v>-10.53322232023217</v>
      </c>
      <c r="AO1308">
        <f t="shared" si="432"/>
        <v>10.769025314651754</v>
      </c>
      <c r="AP1308">
        <f t="shared" si="433"/>
        <v>-8.1605142918074822</v>
      </c>
      <c r="AQ1308">
        <f t="shared" si="434"/>
        <v>4.580883137219403</v>
      </c>
      <c r="AR1308">
        <f t="shared" si="435"/>
        <v>-1.6167286624281936</v>
      </c>
      <c r="AS1308">
        <f t="shared" si="436"/>
        <v>0.25301593738631639</v>
      </c>
      <c r="BJ1308">
        <f t="shared" si="437"/>
        <v>1.2716149999999999</v>
      </c>
      <c r="BK1308">
        <f t="shared" si="438"/>
        <v>2.3070264300000001</v>
      </c>
      <c r="BL1308">
        <f t="shared" si="439"/>
        <v>3.6753422880959992</v>
      </c>
      <c r="BM1308">
        <f t="shared" si="440"/>
        <v>-0.67748494499235368</v>
      </c>
      <c r="BN1308">
        <f t="shared" si="441"/>
        <v>3.9686514790942583E-3</v>
      </c>
    </row>
    <row r="1309" spans="1:66" ht="15">
      <c r="A1309" s="32">
        <v>7</v>
      </c>
      <c r="B1309" s="33">
        <f t="shared" ca="1" si="421"/>
        <v>1413.8919076794211</v>
      </c>
      <c r="C1309">
        <f t="shared" si="422"/>
        <v>1382</v>
      </c>
      <c r="D1309">
        <f t="shared" ca="1" si="426"/>
        <v>6.9946612421180738</v>
      </c>
      <c r="E1309">
        <f t="shared" ca="1" si="423"/>
        <v>7.0006470162123069</v>
      </c>
      <c r="F1309">
        <f t="shared" ca="1" si="424"/>
        <v>1413</v>
      </c>
      <c r="G1309">
        <f t="shared" ca="1" si="425"/>
        <v>1414</v>
      </c>
      <c r="M1309" s="280">
        <v>1339</v>
      </c>
      <c r="N1309" s="280">
        <f t="shared" si="427"/>
        <v>6.5546785582585434</v>
      </c>
      <c r="AK1309">
        <f t="shared" si="428"/>
        <v>-9.1941659999999995E-2</v>
      </c>
      <c r="AL1309">
        <f t="shared" si="429"/>
        <v>3.6640221930000005</v>
      </c>
      <c r="AM1309">
        <f t="shared" si="430"/>
        <v>7.6984639119309994</v>
      </c>
      <c r="AN1309">
        <f t="shared" si="431"/>
        <v>-10.556857066072812</v>
      </c>
      <c r="AO1309">
        <f t="shared" si="432"/>
        <v>10.801255820569558</v>
      </c>
      <c r="AP1309">
        <f t="shared" si="433"/>
        <v>-8.1910551045504914</v>
      </c>
      <c r="AQ1309">
        <f t="shared" si="434"/>
        <v>4.6014636343944462</v>
      </c>
      <c r="AR1309">
        <f t="shared" si="435"/>
        <v>-1.6252058723933962</v>
      </c>
      <c r="AS1309">
        <f t="shared" si="436"/>
        <v>0.25453270138023831</v>
      </c>
      <c r="BJ1309">
        <f t="shared" si="437"/>
        <v>1.2716149999999999</v>
      </c>
      <c r="BK1309">
        <f t="shared" si="438"/>
        <v>2.3087506649999998</v>
      </c>
      <c r="BL1309">
        <f t="shared" si="439"/>
        <v>3.6808381262639993</v>
      </c>
      <c r="BM1309">
        <f t="shared" si="440"/>
        <v>-0.67900510511040224</v>
      </c>
      <c r="BN1309">
        <f t="shared" si="441"/>
        <v>3.9805292155880734E-3</v>
      </c>
    </row>
    <row r="1310" spans="1:66" ht="15">
      <c r="A1310" s="32">
        <v>7</v>
      </c>
      <c r="B1310" s="33">
        <f t="shared" ca="1" si="421"/>
        <v>1413.8919076794211</v>
      </c>
      <c r="C1310">
        <f t="shared" si="422"/>
        <v>1382</v>
      </c>
      <c r="D1310">
        <f t="shared" ca="1" si="426"/>
        <v>6.9946612421180738</v>
      </c>
      <c r="E1310">
        <f t="shared" ca="1" si="423"/>
        <v>7.0006470162123069</v>
      </c>
      <c r="F1310">
        <f t="shared" ca="1" si="424"/>
        <v>1413</v>
      </c>
      <c r="G1310">
        <f t="shared" ca="1" si="425"/>
        <v>1414</v>
      </c>
      <c r="M1310" s="280">
        <v>1340</v>
      </c>
      <c r="N1310" s="280">
        <f t="shared" si="427"/>
        <v>6.5605855293458912</v>
      </c>
      <c r="AK1310">
        <f t="shared" si="428"/>
        <v>-9.1941659999999995E-2</v>
      </c>
      <c r="AL1310">
        <f t="shared" si="429"/>
        <v>3.6667585800000002</v>
      </c>
      <c r="AM1310">
        <f t="shared" si="430"/>
        <v>7.7099670315999989</v>
      </c>
      <c r="AN1310">
        <f t="shared" si="431"/>
        <v>-10.580527140376001</v>
      </c>
      <c r="AO1310">
        <f t="shared" si="432"/>
        <v>10.83355861917728</v>
      </c>
      <c r="AP1310">
        <f t="shared" si="433"/>
        <v>-8.2216872883844623</v>
      </c>
      <c r="AQ1310">
        <f t="shared" si="434"/>
        <v>4.6221211254727494</v>
      </c>
      <c r="AR1310">
        <f t="shared" si="435"/>
        <v>-1.6337211535898979</v>
      </c>
      <c r="AS1310">
        <f t="shared" si="436"/>
        <v>0.25605741544622274</v>
      </c>
      <c r="BJ1310">
        <f t="shared" si="437"/>
        <v>1.2716149999999999</v>
      </c>
      <c r="BK1310">
        <f t="shared" si="438"/>
        <v>2.3104749</v>
      </c>
      <c r="BL1310">
        <f t="shared" si="439"/>
        <v>3.6863380703999993</v>
      </c>
      <c r="BM1310">
        <f t="shared" si="440"/>
        <v>-0.68052753751520001</v>
      </c>
      <c r="BN1310">
        <f t="shared" si="441"/>
        <v>3.9924335937214402E-3</v>
      </c>
    </row>
    <row r="1311" spans="1:66" ht="15">
      <c r="A1311" s="32">
        <v>7</v>
      </c>
      <c r="B1311" s="33">
        <f t="shared" ca="1" si="421"/>
        <v>1413.8919076794211</v>
      </c>
      <c r="C1311">
        <f t="shared" si="422"/>
        <v>1382</v>
      </c>
      <c r="D1311">
        <f t="shared" ca="1" si="426"/>
        <v>6.9946612421180738</v>
      </c>
      <c r="E1311">
        <f t="shared" ca="1" si="423"/>
        <v>7.0006470162123069</v>
      </c>
      <c r="F1311">
        <f t="shared" ca="1" si="424"/>
        <v>1413</v>
      </c>
      <c r="G1311">
        <f t="shared" ca="1" si="425"/>
        <v>1414</v>
      </c>
      <c r="M1311" s="280">
        <v>1341</v>
      </c>
      <c r="N1311" s="280">
        <f t="shared" si="427"/>
        <v>6.5664935542811103</v>
      </c>
      <c r="AK1311">
        <f t="shared" si="428"/>
        <v>-9.1941659999999995E-2</v>
      </c>
      <c r="AL1311">
        <f t="shared" si="429"/>
        <v>3.6694949670000003</v>
      </c>
      <c r="AM1311">
        <f t="shared" si="430"/>
        <v>7.7214787388909993</v>
      </c>
      <c r="AN1311">
        <f t="shared" si="431"/>
        <v>-10.60423256952595</v>
      </c>
      <c r="AO1311">
        <f t="shared" si="432"/>
        <v>10.865933818495346</v>
      </c>
      <c r="AP1311">
        <f t="shared" si="433"/>
        <v>-8.252411048177196</v>
      </c>
      <c r="AQ1311">
        <f t="shared" si="434"/>
        <v>4.6428558407162273</v>
      </c>
      <c r="AR1311">
        <f t="shared" si="435"/>
        <v>-1.6422746483930717</v>
      </c>
      <c r="AS1311">
        <f t="shared" si="436"/>
        <v>0.25759011527475423</v>
      </c>
      <c r="BJ1311">
        <f t="shared" si="437"/>
        <v>1.2716149999999999</v>
      </c>
      <c r="BK1311">
        <f t="shared" si="438"/>
        <v>2.3121991349999997</v>
      </c>
      <c r="BL1311">
        <f t="shared" si="439"/>
        <v>3.6918421205039995</v>
      </c>
      <c r="BM1311">
        <f t="shared" si="440"/>
        <v>-0.68205224390374986</v>
      </c>
      <c r="BN1311">
        <f t="shared" si="441"/>
        <v>4.0043646533025525E-3</v>
      </c>
    </row>
    <row r="1312" spans="1:66" ht="15">
      <c r="A1312" s="32">
        <v>7</v>
      </c>
      <c r="B1312" s="33">
        <f t="shared" ca="1" si="421"/>
        <v>1413.8919076794211</v>
      </c>
      <c r="C1312">
        <f t="shared" si="422"/>
        <v>1382</v>
      </c>
      <c r="D1312">
        <f t="shared" ca="1" si="426"/>
        <v>6.9946612421180738</v>
      </c>
      <c r="E1312">
        <f t="shared" ca="1" si="423"/>
        <v>7.0006470162123069</v>
      </c>
      <c r="F1312">
        <f t="shared" ca="1" si="424"/>
        <v>1413</v>
      </c>
      <c r="G1312">
        <f t="shared" ca="1" si="425"/>
        <v>1414</v>
      </c>
      <c r="M1312" s="280">
        <v>1342</v>
      </c>
      <c r="N1312" s="280">
        <f t="shared" si="427"/>
        <v>6.5724026334081618</v>
      </c>
      <c r="AK1312">
        <f t="shared" si="428"/>
        <v>-9.1941659999999995E-2</v>
      </c>
      <c r="AL1312">
        <f t="shared" si="429"/>
        <v>3.6722313540000004</v>
      </c>
      <c r="AM1312">
        <f t="shared" si="430"/>
        <v>7.7329990338039991</v>
      </c>
      <c r="AN1312">
        <f t="shared" si="431"/>
        <v>-10.627973379906873</v>
      </c>
      <c r="AO1312">
        <f t="shared" si="432"/>
        <v>10.898381526624831</v>
      </c>
      <c r="AP1312">
        <f t="shared" si="433"/>
        <v>-8.2832265891024957</v>
      </c>
      <c r="AQ1312">
        <f t="shared" si="434"/>
        <v>4.6636680109028852</v>
      </c>
      <c r="AR1312">
        <f t="shared" si="435"/>
        <v>-1.6508664996039257</v>
      </c>
      <c r="AS1312">
        <f t="shared" si="436"/>
        <v>0.25913083668973924</v>
      </c>
      <c r="BJ1312">
        <f t="shared" si="437"/>
        <v>1.2716149999999999</v>
      </c>
      <c r="BK1312">
        <f t="shared" si="438"/>
        <v>2.3139233699999999</v>
      </c>
      <c r="BL1312">
        <f t="shared" si="439"/>
        <v>3.6973502765759991</v>
      </c>
      <c r="BM1312">
        <f t="shared" si="440"/>
        <v>-0.68357922597305443</v>
      </c>
      <c r="BN1312">
        <f t="shared" si="441"/>
        <v>4.0163224341693221E-3</v>
      </c>
    </row>
    <row r="1313" spans="1:66" ht="15">
      <c r="A1313" s="32">
        <v>7</v>
      </c>
      <c r="B1313" s="33">
        <f t="shared" ca="1" si="421"/>
        <v>1413.8919076794211</v>
      </c>
      <c r="C1313">
        <f t="shared" si="422"/>
        <v>1382</v>
      </c>
      <c r="D1313">
        <f t="shared" ca="1" si="426"/>
        <v>6.9946612421180738</v>
      </c>
      <c r="E1313">
        <f t="shared" ca="1" si="423"/>
        <v>7.0006470162123069</v>
      </c>
      <c r="F1313">
        <f t="shared" ca="1" si="424"/>
        <v>1413</v>
      </c>
      <c r="G1313">
        <f t="shared" ca="1" si="425"/>
        <v>1414</v>
      </c>
      <c r="M1313" s="280">
        <v>1343</v>
      </c>
      <c r="N1313" s="280">
        <f t="shared" si="427"/>
        <v>6.5783127670695016</v>
      </c>
      <c r="AK1313">
        <f t="shared" si="428"/>
        <v>-9.1941659999999995E-2</v>
      </c>
      <c r="AL1313">
        <f t="shared" si="429"/>
        <v>3.6749677410000006</v>
      </c>
      <c r="AM1313">
        <f t="shared" si="430"/>
        <v>7.7445279163389991</v>
      </c>
      <c r="AN1313">
        <f t="shared" si="431"/>
        <v>-10.651749597902985</v>
      </c>
      <c r="AO1313">
        <f t="shared" si="432"/>
        <v>10.93090185174745</v>
      </c>
      <c r="AP1313">
        <f t="shared" si="433"/>
        <v>-8.3141341166403979</v>
      </c>
      <c r="AQ1313">
        <f t="shared" si="434"/>
        <v>4.6845578673275874</v>
      </c>
      <c r="AR1313">
        <f t="shared" si="435"/>
        <v>-1.659496850450058</v>
      </c>
      <c r="AS1313">
        <f t="shared" si="436"/>
        <v>0.26067961564890535</v>
      </c>
      <c r="BJ1313">
        <f t="shared" si="437"/>
        <v>1.2716149999999999</v>
      </c>
      <c r="BK1313">
        <f t="shared" si="438"/>
        <v>2.3156476050000001</v>
      </c>
      <c r="BL1313">
        <f t="shared" si="439"/>
        <v>3.7028625386159995</v>
      </c>
      <c r="BM1313">
        <f t="shared" si="440"/>
        <v>-0.6851084854201166</v>
      </c>
      <c r="BN1313">
        <f t="shared" si="441"/>
        <v>4.0283069761893791E-3</v>
      </c>
    </row>
    <row r="1314" spans="1:66" ht="15">
      <c r="A1314" s="32">
        <v>7</v>
      </c>
      <c r="B1314" s="33">
        <f t="shared" ca="1" si="421"/>
        <v>1413.8919076794211</v>
      </c>
      <c r="C1314">
        <f t="shared" si="422"/>
        <v>1382</v>
      </c>
      <c r="D1314">
        <f t="shared" ca="1" si="426"/>
        <v>6.9946612421180738</v>
      </c>
      <c r="E1314">
        <f t="shared" ca="1" si="423"/>
        <v>7.0006470162123069</v>
      </c>
      <c r="F1314">
        <f t="shared" ca="1" si="424"/>
        <v>1413</v>
      </c>
      <c r="G1314">
        <f t="shared" ca="1" si="425"/>
        <v>1414</v>
      </c>
      <c r="M1314" s="280">
        <v>1344</v>
      </c>
      <c r="N1314" s="280">
        <f t="shared" si="427"/>
        <v>6.5842239556060909</v>
      </c>
      <c r="AK1314">
        <f t="shared" si="428"/>
        <v>-9.1941659999999995E-2</v>
      </c>
      <c r="AL1314">
        <f t="shared" si="429"/>
        <v>3.6777041280000002</v>
      </c>
      <c r="AM1314">
        <f t="shared" si="430"/>
        <v>7.7560653864959992</v>
      </c>
      <c r="AN1314">
        <f t="shared" si="431"/>
        <v>-10.675561249898497</v>
      </c>
      <c r="AO1314">
        <f t="shared" si="432"/>
        <v>10.963494902125559</v>
      </c>
      <c r="AP1314">
        <f t="shared" si="433"/>
        <v>-8.3451338365773893</v>
      </c>
      <c r="AQ1314">
        <f t="shared" si="434"/>
        <v>4.7055256418028293</v>
      </c>
      <c r="AR1314">
        <f t="shared" si="435"/>
        <v>-1.6681658445866112</v>
      </c>
      <c r="AS1314">
        <f t="shared" si="436"/>
        <v>0.26223648824420037</v>
      </c>
      <c r="BJ1314">
        <f t="shared" si="437"/>
        <v>1.2716149999999999</v>
      </c>
      <c r="BK1314">
        <f t="shared" si="438"/>
        <v>2.3173718399999998</v>
      </c>
      <c r="BL1314">
        <f t="shared" si="439"/>
        <v>3.7083789066239992</v>
      </c>
      <c r="BM1314">
        <f t="shared" si="440"/>
        <v>-0.68664002394193924</v>
      </c>
      <c r="BN1314">
        <f t="shared" si="441"/>
        <v>4.0403183192600743E-3</v>
      </c>
    </row>
    <row r="1315" spans="1:66" ht="15">
      <c r="A1315" s="32">
        <v>7</v>
      </c>
      <c r="B1315" s="33">
        <f t="shared" ca="1" si="421"/>
        <v>1413.8919076794211</v>
      </c>
      <c r="C1315">
        <f t="shared" si="422"/>
        <v>1382</v>
      </c>
      <c r="D1315">
        <f t="shared" ca="1" si="426"/>
        <v>6.9946612421180738</v>
      </c>
      <c r="E1315">
        <f t="shared" ca="1" si="423"/>
        <v>7.0006470162123069</v>
      </c>
      <c r="F1315">
        <f t="shared" ca="1" si="424"/>
        <v>1413</v>
      </c>
      <c r="G1315">
        <f t="shared" ca="1" si="425"/>
        <v>1414</v>
      </c>
      <c r="M1315" s="280">
        <v>1345</v>
      </c>
      <c r="N1315" s="280">
        <f t="shared" si="427"/>
        <v>6.5901361993573566</v>
      </c>
      <c r="AK1315">
        <f t="shared" si="428"/>
        <v>-9.1941659999999995E-2</v>
      </c>
      <c r="AL1315">
        <f t="shared" si="429"/>
        <v>3.6804405150000004</v>
      </c>
      <c r="AM1315">
        <f t="shared" si="430"/>
        <v>7.7676114442749995</v>
      </c>
      <c r="AN1315">
        <f t="shared" si="431"/>
        <v>-10.699408362277627</v>
      </c>
      <c r="AO1315">
        <f t="shared" si="432"/>
        <v>10.996160786102161</v>
      </c>
      <c r="AP1315">
        <f t="shared" si="433"/>
        <v>-8.3762259550066513</v>
      </c>
      <c r="AQ1315">
        <f t="shared" si="434"/>
        <v>4.7265715666595085</v>
      </c>
      <c r="AR1315">
        <f t="shared" si="435"/>
        <v>-1.676873626097229</v>
      </c>
      <c r="AS1315">
        <f t="shared" si="436"/>
        <v>0.26380149070219333</v>
      </c>
      <c r="BJ1315">
        <f t="shared" si="437"/>
        <v>1.2716149999999999</v>
      </c>
      <c r="BK1315">
        <f t="shared" si="438"/>
        <v>2.319096075</v>
      </c>
      <c r="BL1315">
        <f t="shared" si="439"/>
        <v>3.7138993805999991</v>
      </c>
      <c r="BM1315">
        <f t="shared" si="440"/>
        <v>-0.688173843235525</v>
      </c>
      <c r="BN1315">
        <f t="shared" si="441"/>
        <v>4.0523565033084748E-3</v>
      </c>
    </row>
    <row r="1316" spans="1:66" ht="15">
      <c r="A1316" s="32">
        <v>7</v>
      </c>
      <c r="B1316" s="33">
        <f t="shared" ca="1" si="421"/>
        <v>1413.8919076794211</v>
      </c>
      <c r="C1316">
        <f t="shared" si="422"/>
        <v>1382</v>
      </c>
      <c r="D1316">
        <f t="shared" ca="1" si="426"/>
        <v>6.9946612421180738</v>
      </c>
      <c r="E1316">
        <f t="shared" ca="1" si="423"/>
        <v>7.0006470162123069</v>
      </c>
      <c r="F1316">
        <f t="shared" ca="1" si="424"/>
        <v>1413</v>
      </c>
      <c r="G1316">
        <f t="shared" ca="1" si="425"/>
        <v>1414</v>
      </c>
      <c r="M1316" s="280">
        <v>1346</v>
      </c>
      <c r="N1316" s="280">
        <f t="shared" si="427"/>
        <v>6.5960494986611966</v>
      </c>
      <c r="AK1316">
        <f t="shared" si="428"/>
        <v>-9.1941659999999995E-2</v>
      </c>
      <c r="AL1316">
        <f t="shared" si="429"/>
        <v>3.6831769020000005</v>
      </c>
      <c r="AM1316">
        <f t="shared" si="430"/>
        <v>7.7791660896759991</v>
      </c>
      <c r="AN1316">
        <f t="shared" si="431"/>
        <v>-10.723290961424585</v>
      </c>
      <c r="AO1316">
        <f t="shared" si="432"/>
        <v>11.028899612100895</v>
      </c>
      <c r="AP1316">
        <f t="shared" si="433"/>
        <v>-8.407410678328274</v>
      </c>
      <c r="AQ1316">
        <f t="shared" si="434"/>
        <v>4.7476958747476985</v>
      </c>
      <c r="AR1316">
        <f t="shared" si="435"/>
        <v>-1.6856203394950138</v>
      </c>
      <c r="AS1316">
        <f t="shared" si="436"/>
        <v>0.26537465938447558</v>
      </c>
      <c r="BJ1316">
        <f t="shared" si="437"/>
        <v>1.2716149999999999</v>
      </c>
      <c r="BK1316">
        <f t="shared" si="438"/>
        <v>2.3208203099999998</v>
      </c>
      <c r="BL1316">
        <f t="shared" si="439"/>
        <v>3.7194239605439994</v>
      </c>
      <c r="BM1316">
        <f t="shared" si="440"/>
        <v>-0.68970994499787686</v>
      </c>
      <c r="BN1316">
        <f t="shared" si="441"/>
        <v>4.0644215682913674E-3</v>
      </c>
    </row>
    <row r="1317" spans="1:66" ht="15">
      <c r="A1317" s="32">
        <v>7</v>
      </c>
      <c r="B1317" s="33">
        <f t="shared" ca="1" si="421"/>
        <v>1413.8919076794211</v>
      </c>
      <c r="C1317">
        <f t="shared" si="422"/>
        <v>1382</v>
      </c>
      <c r="D1317">
        <f t="shared" ca="1" si="426"/>
        <v>6.9946612421180738</v>
      </c>
      <c r="E1317">
        <f t="shared" ca="1" si="423"/>
        <v>7.0006470162123069</v>
      </c>
      <c r="F1317">
        <f t="shared" ca="1" si="424"/>
        <v>1413</v>
      </c>
      <c r="G1317">
        <f t="shared" ca="1" si="425"/>
        <v>1414</v>
      </c>
      <c r="M1317" s="280">
        <v>1347</v>
      </c>
      <c r="N1317" s="280">
        <f t="shared" si="427"/>
        <v>6.6019638538539631</v>
      </c>
      <c r="AK1317">
        <f t="shared" si="428"/>
        <v>-9.1941659999999995E-2</v>
      </c>
      <c r="AL1317">
        <f t="shared" si="429"/>
        <v>3.6859132890000006</v>
      </c>
      <c r="AM1317">
        <f t="shared" si="430"/>
        <v>7.7907293226989989</v>
      </c>
      <c r="AN1317">
        <f t="shared" si="431"/>
        <v>-10.747209073723589</v>
      </c>
      <c r="AO1317">
        <f t="shared" si="432"/>
        <v>11.061711488626049</v>
      </c>
      <c r="AP1317">
        <f t="shared" si="433"/>
        <v>-8.4386882132494918</v>
      </c>
      <c r="AQ1317">
        <f t="shared" si="434"/>
        <v>4.7688987994374186</v>
      </c>
      <c r="AR1317">
        <f t="shared" si="435"/>
        <v>-1.6944061297234867</v>
      </c>
      <c r="AS1317">
        <f t="shared" si="436"/>
        <v>0.26695603078806301</v>
      </c>
      <c r="BJ1317">
        <f t="shared" si="437"/>
        <v>1.2716149999999999</v>
      </c>
      <c r="BK1317">
        <f t="shared" si="438"/>
        <v>2.322544545</v>
      </c>
      <c r="BL1317">
        <f t="shared" si="439"/>
        <v>3.7249526464559994</v>
      </c>
      <c r="BM1317">
        <f t="shared" si="440"/>
        <v>-0.69124833092599747</v>
      </c>
      <c r="BN1317">
        <f t="shared" si="441"/>
        <v>4.0765135541952578E-3</v>
      </c>
    </row>
    <row r="1318" spans="1:66" ht="15">
      <c r="A1318" s="32">
        <v>7</v>
      </c>
      <c r="B1318" s="33">
        <f t="shared" ca="1" si="421"/>
        <v>1413.8919076794211</v>
      </c>
      <c r="C1318">
        <f t="shared" si="422"/>
        <v>1382</v>
      </c>
      <c r="D1318">
        <f t="shared" ca="1" si="426"/>
        <v>6.9946612421180738</v>
      </c>
      <c r="E1318">
        <f t="shared" ca="1" si="423"/>
        <v>7.0006470162123069</v>
      </c>
      <c r="F1318">
        <f t="shared" ca="1" si="424"/>
        <v>1413</v>
      </c>
      <c r="G1318">
        <f t="shared" ca="1" si="425"/>
        <v>1414</v>
      </c>
      <c r="M1318" s="280">
        <v>1348</v>
      </c>
      <c r="N1318" s="280">
        <f t="shared" si="427"/>
        <v>6.6078792652704532</v>
      </c>
      <c r="AK1318">
        <f t="shared" si="428"/>
        <v>-9.1941659999999995E-2</v>
      </c>
      <c r="AL1318">
        <f t="shared" si="429"/>
        <v>3.6886496760000003</v>
      </c>
      <c r="AM1318">
        <f t="shared" si="430"/>
        <v>7.8023011433439988</v>
      </c>
      <c r="AN1318">
        <f t="shared" si="431"/>
        <v>-10.771162725558849</v>
      </c>
      <c r="AO1318">
        <f t="shared" si="432"/>
        <v>11.094596524262547</v>
      </c>
      <c r="AP1318">
        <f t="shared" si="433"/>
        <v>-8.4700587667849092</v>
      </c>
      <c r="AQ1318">
        <f t="shared" si="434"/>
        <v>4.7901805746194119</v>
      </c>
      <c r="AR1318">
        <f t="shared" si="435"/>
        <v>-1.7032311421575477</v>
      </c>
      <c r="AS1318">
        <f t="shared" si="436"/>
        <v>0.2685456415457998</v>
      </c>
      <c r="BJ1318">
        <f t="shared" si="437"/>
        <v>1.2716149999999999</v>
      </c>
      <c r="BK1318">
        <f t="shared" si="438"/>
        <v>2.3242687800000001</v>
      </c>
      <c r="BL1318">
        <f t="shared" si="439"/>
        <v>3.7304854383359993</v>
      </c>
      <c r="BM1318">
        <f t="shared" si="440"/>
        <v>-0.69278900271688959</v>
      </c>
      <c r="BN1318">
        <f t="shared" si="441"/>
        <v>4.0886325010363695E-3</v>
      </c>
    </row>
    <row r="1319" spans="1:66" ht="15">
      <c r="A1319" s="32">
        <v>7</v>
      </c>
      <c r="B1319" s="33">
        <f t="shared" ca="1" si="421"/>
        <v>1413.8919076794211</v>
      </c>
      <c r="C1319">
        <f t="shared" si="422"/>
        <v>1382</v>
      </c>
      <c r="D1319">
        <f t="shared" ca="1" si="426"/>
        <v>6.9946612421180738</v>
      </c>
      <c r="E1319">
        <f t="shared" ca="1" si="423"/>
        <v>7.0006470162123069</v>
      </c>
      <c r="F1319">
        <f t="shared" ca="1" si="424"/>
        <v>1413</v>
      </c>
      <c r="G1319">
        <f t="shared" ca="1" si="425"/>
        <v>1414</v>
      </c>
      <c r="M1319" s="280">
        <v>1349</v>
      </c>
      <c r="N1319" s="280">
        <f t="shared" si="427"/>
        <v>6.6137957332438804</v>
      </c>
      <c r="AK1319">
        <f t="shared" si="428"/>
        <v>-9.1941659999999995E-2</v>
      </c>
      <c r="AL1319">
        <f t="shared" si="429"/>
        <v>3.6913860630000004</v>
      </c>
      <c r="AM1319">
        <f t="shared" si="430"/>
        <v>7.813881551610999</v>
      </c>
      <c r="AN1319">
        <f t="shared" si="431"/>
        <v>-10.795151943314583</v>
      </c>
      <c r="AO1319">
        <f t="shared" si="432"/>
        <v>11.12755482767596</v>
      </c>
      <c r="AP1319">
        <f t="shared" si="433"/>
        <v>-8.5015225462567354</v>
      </c>
      <c r="AQ1319">
        <f t="shared" si="434"/>
        <v>4.811541434705914</v>
      </c>
      <c r="AR1319">
        <f t="shared" si="435"/>
        <v>-1.7120955226044376</v>
      </c>
      <c r="AS1319">
        <f t="shared" si="436"/>
        <v>0.27014352842676159</v>
      </c>
      <c r="BJ1319">
        <f t="shared" si="437"/>
        <v>1.2716149999999999</v>
      </c>
      <c r="BK1319">
        <f t="shared" si="438"/>
        <v>2.3259930149999999</v>
      </c>
      <c r="BL1319">
        <f t="shared" si="439"/>
        <v>3.7360223361839995</v>
      </c>
      <c r="BM1319">
        <f t="shared" si="440"/>
        <v>-0.69433196206755621</v>
      </c>
      <c r="BN1319">
        <f t="shared" si="441"/>
        <v>4.1007784488606468E-3</v>
      </c>
    </row>
    <row r="1320" spans="1:66" ht="15">
      <c r="A1320" s="32">
        <v>7</v>
      </c>
      <c r="B1320" s="33">
        <f t="shared" ca="1" si="421"/>
        <v>1413.8919076794211</v>
      </c>
      <c r="C1320">
        <f t="shared" si="422"/>
        <v>1382</v>
      </c>
      <c r="D1320">
        <f t="shared" ca="1" si="426"/>
        <v>6.9946612421180738</v>
      </c>
      <c r="E1320">
        <f t="shared" ca="1" si="423"/>
        <v>7.0006470162123069</v>
      </c>
      <c r="F1320">
        <f t="shared" ca="1" si="424"/>
        <v>1413</v>
      </c>
      <c r="G1320">
        <f t="shared" ca="1" si="425"/>
        <v>1414</v>
      </c>
      <c r="M1320" s="280">
        <v>1350</v>
      </c>
      <c r="N1320" s="280">
        <f t="shared" si="427"/>
        <v>6.6197132581058895</v>
      </c>
      <c r="AK1320">
        <f t="shared" si="428"/>
        <v>-9.1941659999999995E-2</v>
      </c>
      <c r="AL1320">
        <f t="shared" si="429"/>
        <v>3.6941224500000005</v>
      </c>
      <c r="AM1320">
        <f t="shared" si="430"/>
        <v>7.8254705474999993</v>
      </c>
      <c r="AN1320">
        <f t="shared" si="431"/>
        <v>-10.819176753375002</v>
      </c>
      <c r="AO1320">
        <f t="shared" si="432"/>
        <v>11.1605865076125</v>
      </c>
      <c r="AP1320">
        <f t="shared" si="433"/>
        <v>-8.533079759295001</v>
      </c>
      <c r="AQ1320">
        <f t="shared" si="434"/>
        <v>4.8329816146314331</v>
      </c>
      <c r="AR1320">
        <f t="shared" si="435"/>
        <v>-1.720999417304703</v>
      </c>
      <c r="AS1320">
        <f t="shared" si="436"/>
        <v>0.27174972833666139</v>
      </c>
      <c r="BJ1320">
        <f t="shared" si="437"/>
        <v>1.2716149999999999</v>
      </c>
      <c r="BK1320">
        <f t="shared" si="438"/>
        <v>2.3277172500000001</v>
      </c>
      <c r="BL1320">
        <f t="shared" si="439"/>
        <v>3.7415633399999995</v>
      </c>
      <c r="BM1320">
        <f t="shared" si="440"/>
        <v>-0.69587721067500008</v>
      </c>
      <c r="BN1320">
        <f t="shared" si="441"/>
        <v>4.1129514377437502E-3</v>
      </c>
    </row>
    <row r="1321" spans="1:66" ht="15">
      <c r="A1321" s="32">
        <v>7</v>
      </c>
      <c r="B1321" s="33">
        <f t="shared" ca="1" si="421"/>
        <v>1413.8919076794211</v>
      </c>
      <c r="C1321">
        <f t="shared" si="422"/>
        <v>1382</v>
      </c>
      <c r="D1321">
        <f t="shared" ca="1" si="426"/>
        <v>6.9946612421180738</v>
      </c>
      <c r="E1321">
        <f t="shared" ca="1" si="423"/>
        <v>7.0006470162123069</v>
      </c>
      <c r="F1321">
        <f t="shared" ca="1" si="424"/>
        <v>1413</v>
      </c>
      <c r="G1321">
        <f t="shared" ca="1" si="425"/>
        <v>1414</v>
      </c>
      <c r="M1321" s="280">
        <v>1351</v>
      </c>
      <c r="N1321" s="280">
        <f t="shared" si="427"/>
        <v>6.6256318401865126</v>
      </c>
      <c r="AK1321">
        <f t="shared" si="428"/>
        <v>-9.1941659999999995E-2</v>
      </c>
      <c r="AL1321">
        <f t="shared" si="429"/>
        <v>3.6968588370000002</v>
      </c>
      <c r="AM1321">
        <f t="shared" si="430"/>
        <v>7.8370681310109989</v>
      </c>
      <c r="AN1321">
        <f t="shared" si="431"/>
        <v>-10.843237182124321</v>
      </c>
      <c r="AO1321">
        <f t="shared" si="432"/>
        <v>11.193691672899019</v>
      </c>
      <c r="AP1321">
        <f t="shared" si="433"/>
        <v>-8.5647306138377974</v>
      </c>
      <c r="AQ1321">
        <f t="shared" si="434"/>
        <v>4.8545013498535177</v>
      </c>
      <c r="AR1321">
        <f t="shared" si="435"/>
        <v>-1.7299429729331592</v>
      </c>
      <c r="AS1321">
        <f t="shared" si="436"/>
        <v>0.27336427831825505</v>
      </c>
      <c r="BJ1321">
        <f t="shared" si="437"/>
        <v>1.2716149999999999</v>
      </c>
      <c r="BK1321">
        <f t="shared" si="438"/>
        <v>2.3294414849999998</v>
      </c>
      <c r="BL1321">
        <f t="shared" si="439"/>
        <v>3.7471084497839993</v>
      </c>
      <c r="BM1321">
        <f t="shared" si="440"/>
        <v>-0.69742475023622386</v>
      </c>
      <c r="BN1321">
        <f t="shared" si="441"/>
        <v>4.1251515077910597E-3</v>
      </c>
    </row>
    <row r="1322" spans="1:66" ht="15">
      <c r="A1322" s="32">
        <v>7</v>
      </c>
      <c r="B1322" s="33">
        <f t="shared" ca="1" si="421"/>
        <v>1413.8919076794211</v>
      </c>
      <c r="C1322">
        <f t="shared" si="422"/>
        <v>1382</v>
      </c>
      <c r="D1322">
        <f t="shared" ca="1" si="426"/>
        <v>6.9946612421180738</v>
      </c>
      <c r="E1322">
        <f t="shared" ca="1" si="423"/>
        <v>7.0006470162123069</v>
      </c>
      <c r="F1322">
        <f t="shared" ca="1" si="424"/>
        <v>1413</v>
      </c>
      <c r="G1322">
        <f t="shared" ca="1" si="425"/>
        <v>1414</v>
      </c>
      <c r="M1322" s="280">
        <v>1352</v>
      </c>
      <c r="N1322" s="280">
        <f t="shared" si="427"/>
        <v>6.6315514798141963</v>
      </c>
      <c r="AK1322">
        <f t="shared" si="428"/>
        <v>-9.1941659999999995E-2</v>
      </c>
      <c r="AL1322">
        <f t="shared" si="429"/>
        <v>3.6995952240000003</v>
      </c>
      <c r="AM1322">
        <f t="shared" si="430"/>
        <v>7.8486743021439995</v>
      </c>
      <c r="AN1322">
        <f t="shared" si="431"/>
        <v>-10.867333255946754</v>
      </c>
      <c r="AO1322">
        <f t="shared" si="432"/>
        <v>11.226870432443015</v>
      </c>
      <c r="AP1322">
        <f t="shared" si="433"/>
        <v>-8.5964753181314979</v>
      </c>
      <c r="AQ1322">
        <f t="shared" si="434"/>
        <v>4.8761008763535436</v>
      </c>
      <c r="AR1322">
        <f t="shared" si="435"/>
        <v>-1.7389263365998591</v>
      </c>
      <c r="AS1322">
        <f t="shared" si="436"/>
        <v>0.2749872155517481</v>
      </c>
      <c r="BJ1322">
        <f t="shared" si="437"/>
        <v>1.2716149999999999</v>
      </c>
      <c r="BK1322">
        <f t="shared" si="438"/>
        <v>2.33116572</v>
      </c>
      <c r="BL1322">
        <f t="shared" si="439"/>
        <v>3.7526576655359993</v>
      </c>
      <c r="BM1322">
        <f t="shared" si="440"/>
        <v>-0.69897458244823041</v>
      </c>
      <c r="BN1322">
        <f t="shared" si="441"/>
        <v>4.1373786991376754E-3</v>
      </c>
    </row>
    <row r="1323" spans="1:66" ht="15">
      <c r="A1323" s="32">
        <v>7</v>
      </c>
      <c r="B1323" s="33">
        <f t="shared" ca="1" si="421"/>
        <v>1413.8919076794211</v>
      </c>
      <c r="C1323">
        <f t="shared" si="422"/>
        <v>1382</v>
      </c>
      <c r="D1323">
        <f t="shared" ca="1" si="426"/>
        <v>6.9946612421180738</v>
      </c>
      <c r="E1323">
        <f t="shared" ca="1" si="423"/>
        <v>7.0006470162123069</v>
      </c>
      <c r="F1323">
        <f t="shared" ca="1" si="424"/>
        <v>1413</v>
      </c>
      <c r="G1323">
        <f t="shared" ca="1" si="425"/>
        <v>1414</v>
      </c>
      <c r="M1323" s="280">
        <v>1353</v>
      </c>
      <c r="N1323" s="280">
        <f t="shared" si="427"/>
        <v>6.6374721773157423</v>
      </c>
      <c r="AK1323">
        <f t="shared" si="428"/>
        <v>-9.1941659999999995E-2</v>
      </c>
      <c r="AL1323">
        <f t="shared" si="429"/>
        <v>3.7023316110000004</v>
      </c>
      <c r="AM1323">
        <f t="shared" si="430"/>
        <v>7.8602890608989995</v>
      </c>
      <c r="AN1323">
        <f t="shared" si="431"/>
        <v>-10.891465001226514</v>
      </c>
      <c r="AO1323">
        <f t="shared" si="432"/>
        <v>11.260122895232627</v>
      </c>
      <c r="AP1323">
        <f t="shared" si="433"/>
        <v>-8.628314080730993</v>
      </c>
      <c r="AQ1323">
        <f t="shared" si="434"/>
        <v>4.8977804306374777</v>
      </c>
      <c r="AR1323">
        <f t="shared" si="435"/>
        <v>-1.7479496558510588</v>
      </c>
      <c r="AS1323">
        <f t="shared" si="436"/>
        <v>0.27661857735520334</v>
      </c>
      <c r="BJ1323">
        <f t="shared" si="437"/>
        <v>1.2716149999999999</v>
      </c>
      <c r="BK1323">
        <f t="shared" si="438"/>
        <v>2.3328899549999997</v>
      </c>
      <c r="BL1323">
        <f t="shared" si="439"/>
        <v>3.7582109872559992</v>
      </c>
      <c r="BM1323">
        <f t="shared" si="440"/>
        <v>-0.70052670900802261</v>
      </c>
      <c r="BN1323">
        <f t="shared" si="441"/>
        <v>4.1496330519484141E-3</v>
      </c>
    </row>
    <row r="1324" spans="1:66" ht="15">
      <c r="A1324" s="32">
        <v>7</v>
      </c>
      <c r="B1324" s="33">
        <f t="shared" ca="1" si="421"/>
        <v>1413.8919076794211</v>
      </c>
      <c r="C1324">
        <f t="shared" si="422"/>
        <v>1382</v>
      </c>
      <c r="D1324">
        <f t="shared" ca="1" si="426"/>
        <v>6.9946612421180738</v>
      </c>
      <c r="E1324">
        <f t="shared" ca="1" si="423"/>
        <v>7.0006470162123069</v>
      </c>
      <c r="F1324">
        <f t="shared" ca="1" si="424"/>
        <v>1413</v>
      </c>
      <c r="G1324">
        <f t="shared" ca="1" si="425"/>
        <v>1414</v>
      </c>
      <c r="M1324" s="280">
        <v>1354</v>
      </c>
      <c r="N1324" s="280">
        <f t="shared" si="427"/>
        <v>6.6433939330163341</v>
      </c>
      <c r="AK1324">
        <f t="shared" si="428"/>
        <v>-9.1941659999999995E-2</v>
      </c>
      <c r="AL1324">
        <f t="shared" si="429"/>
        <v>3.7050679980000005</v>
      </c>
      <c r="AM1324">
        <f t="shared" si="430"/>
        <v>7.8719124072759987</v>
      </c>
      <c r="AN1324">
        <f t="shared" si="431"/>
        <v>-10.915632444347818</v>
      </c>
      <c r="AO1324">
        <f t="shared" si="432"/>
        <v>11.293449170336633</v>
      </c>
      <c r="AP1324">
        <f t="shared" si="433"/>
        <v>-8.6602471104999079</v>
      </c>
      <c r="AQ1324">
        <f t="shared" si="434"/>
        <v>4.9195402497366647</v>
      </c>
      <c r="AR1324">
        <f t="shared" si="435"/>
        <v>-1.7570130786701885</v>
      </c>
      <c r="AS1324">
        <f t="shared" si="436"/>
        <v>0.27825840118494982</v>
      </c>
      <c r="BJ1324">
        <f t="shared" si="437"/>
        <v>1.2716149999999999</v>
      </c>
      <c r="BK1324">
        <f t="shared" si="438"/>
        <v>2.3346141899999999</v>
      </c>
      <c r="BL1324">
        <f t="shared" si="439"/>
        <v>3.7637684149439994</v>
      </c>
      <c r="BM1324">
        <f t="shared" si="440"/>
        <v>-0.70208113161260322</v>
      </c>
      <c r="BN1324">
        <f t="shared" si="441"/>
        <v>4.1619146064178119E-3</v>
      </c>
    </row>
    <row r="1325" spans="1:66" ht="15">
      <c r="A1325" s="32">
        <v>7</v>
      </c>
      <c r="B1325" s="33">
        <f t="shared" ca="1" si="421"/>
        <v>1413.8919076794211</v>
      </c>
      <c r="C1325">
        <f t="shared" si="422"/>
        <v>1382</v>
      </c>
      <c r="D1325">
        <f t="shared" ca="1" si="426"/>
        <v>6.9946612421180738</v>
      </c>
      <c r="E1325">
        <f t="shared" ca="1" si="423"/>
        <v>7.0006470162123069</v>
      </c>
      <c r="F1325">
        <f t="shared" ca="1" si="424"/>
        <v>1413</v>
      </c>
      <c r="G1325">
        <f t="shared" ca="1" si="425"/>
        <v>1414</v>
      </c>
      <c r="M1325" s="280">
        <v>1355</v>
      </c>
      <c r="N1325" s="280">
        <f t="shared" si="427"/>
        <v>6.6493167472395038</v>
      </c>
      <c r="AK1325">
        <f t="shared" si="428"/>
        <v>-9.1941659999999995E-2</v>
      </c>
      <c r="AL1325">
        <f t="shared" si="429"/>
        <v>3.7078043850000002</v>
      </c>
      <c r="AM1325">
        <f t="shared" si="430"/>
        <v>7.883544341274999</v>
      </c>
      <c r="AN1325">
        <f t="shared" si="431"/>
        <v>-10.939835611694877</v>
      </c>
      <c r="AO1325">
        <f t="shared" si="432"/>
        <v>11.32684936690446</v>
      </c>
      <c r="AP1325">
        <f t="shared" si="433"/>
        <v>-8.6922746166108453</v>
      </c>
      <c r="AQ1325">
        <f t="shared" si="434"/>
        <v>4.9413805712085974</v>
      </c>
      <c r="AR1325">
        <f t="shared" si="435"/>
        <v>-1.7661167534788229</v>
      </c>
      <c r="AS1325">
        <f t="shared" si="436"/>
        <v>0.27990672463599198</v>
      </c>
      <c r="BJ1325">
        <f t="shared" si="437"/>
        <v>1.2716149999999999</v>
      </c>
      <c r="BK1325">
        <f t="shared" si="438"/>
        <v>2.3363384250000001</v>
      </c>
      <c r="BL1325">
        <f t="shared" si="439"/>
        <v>3.7693299485999994</v>
      </c>
      <c r="BM1325">
        <f t="shared" si="440"/>
        <v>-0.70363785195897499</v>
      </c>
      <c r="BN1325">
        <f t="shared" si="441"/>
        <v>4.1742234027701249E-3</v>
      </c>
    </row>
    <row r="1326" spans="1:66" ht="15">
      <c r="A1326" s="32">
        <v>7</v>
      </c>
      <c r="B1326" s="33">
        <f t="shared" ca="1" si="421"/>
        <v>1413.8919076794211</v>
      </c>
      <c r="C1326">
        <f t="shared" si="422"/>
        <v>1382</v>
      </c>
      <c r="D1326">
        <f t="shared" ca="1" si="426"/>
        <v>6.9946612421180738</v>
      </c>
      <c r="E1326">
        <f t="shared" ca="1" si="423"/>
        <v>7.0006470162123069</v>
      </c>
      <c r="F1326">
        <f t="shared" ca="1" si="424"/>
        <v>1413</v>
      </c>
      <c r="G1326">
        <f t="shared" ca="1" si="425"/>
        <v>1414</v>
      </c>
      <c r="M1326" s="280">
        <v>1356</v>
      </c>
      <c r="N1326" s="280">
        <f t="shared" si="427"/>
        <v>6.6552406203071373</v>
      </c>
      <c r="AK1326">
        <f t="shared" si="428"/>
        <v>-9.1941659999999995E-2</v>
      </c>
      <c r="AL1326">
        <f t="shared" si="429"/>
        <v>3.7105407720000003</v>
      </c>
      <c r="AM1326">
        <f t="shared" si="430"/>
        <v>7.8951848628959995</v>
      </c>
      <c r="AN1326">
        <f t="shared" si="431"/>
        <v>-10.964074529651905</v>
      </c>
      <c r="AO1326">
        <f t="shared" si="432"/>
        <v>11.360323594166173</v>
      </c>
      <c r="AP1326">
        <f t="shared" si="433"/>
        <v>-8.7243968085456007</v>
      </c>
      <c r="AQ1326">
        <f t="shared" si="434"/>
        <v>4.9633016331377009</v>
      </c>
      <c r="AR1326">
        <f t="shared" si="435"/>
        <v>-1.7752608291376533</v>
      </c>
      <c r="AS1326">
        <f t="shared" si="436"/>
        <v>0.28156358544242044</v>
      </c>
      <c r="BJ1326">
        <f t="shared" si="437"/>
        <v>1.2716149999999999</v>
      </c>
      <c r="BK1326">
        <f t="shared" si="438"/>
        <v>2.3380626599999998</v>
      </c>
      <c r="BL1326">
        <f t="shared" si="439"/>
        <v>3.7748955882239992</v>
      </c>
      <c r="BM1326">
        <f t="shared" si="440"/>
        <v>-0.70519687174414081</v>
      </c>
      <c r="BN1326">
        <f t="shared" si="441"/>
        <v>4.1865594812593252E-3</v>
      </c>
    </row>
    <row r="1327" spans="1:66" ht="15">
      <c r="A1327" s="32">
        <v>7</v>
      </c>
      <c r="B1327" s="33">
        <f t="shared" ca="1" si="421"/>
        <v>1413.8919076794211</v>
      </c>
      <c r="C1327">
        <f t="shared" si="422"/>
        <v>1382</v>
      </c>
      <c r="D1327">
        <f t="shared" ca="1" si="426"/>
        <v>6.9946612421180738</v>
      </c>
      <c r="E1327">
        <f t="shared" ca="1" si="423"/>
        <v>7.0006470162123069</v>
      </c>
      <c r="F1327">
        <f t="shared" ca="1" si="424"/>
        <v>1413</v>
      </c>
      <c r="G1327">
        <f t="shared" ca="1" si="425"/>
        <v>1414</v>
      </c>
      <c r="M1327" s="280">
        <v>1357</v>
      </c>
      <c r="N1327" s="280">
        <f t="shared" si="427"/>
        <v>6.6611655525394369</v>
      </c>
      <c r="AK1327">
        <f t="shared" si="428"/>
        <v>-9.1941659999999995E-2</v>
      </c>
      <c r="AL1327">
        <f t="shared" si="429"/>
        <v>3.7132771590000004</v>
      </c>
      <c r="AM1327">
        <f t="shared" si="430"/>
        <v>7.9068339721389993</v>
      </c>
      <c r="AN1327">
        <f t="shared" si="431"/>
        <v>-10.988349224603118</v>
      </c>
      <c r="AO1327">
        <f t="shared" si="432"/>
        <v>11.393871961432481</v>
      </c>
      <c r="AP1327">
        <f t="shared" si="433"/>
        <v>-8.756613896095395</v>
      </c>
      <c r="AQ1327">
        <f t="shared" si="434"/>
        <v>4.985303674136107</v>
      </c>
      <c r="AR1327">
        <f t="shared" si="435"/>
        <v>-1.7844454549474609</v>
      </c>
      <c r="AS1327">
        <f t="shared" si="436"/>
        <v>0.28322902147782292</v>
      </c>
      <c r="BJ1327">
        <f t="shared" si="437"/>
        <v>1.2716149999999999</v>
      </c>
      <c r="BK1327">
        <f t="shared" si="438"/>
        <v>2.339786895</v>
      </c>
      <c r="BL1327">
        <f t="shared" si="439"/>
        <v>3.7804653338159993</v>
      </c>
      <c r="BM1327">
        <f t="shared" si="440"/>
        <v>-0.70675819266510342</v>
      </c>
      <c r="BN1327">
        <f t="shared" si="441"/>
        <v>4.1989228821691068E-3</v>
      </c>
    </row>
    <row r="1328" spans="1:66" ht="15">
      <c r="A1328" s="32">
        <v>7</v>
      </c>
      <c r="B1328" s="33">
        <f t="shared" ca="1" si="421"/>
        <v>1413.8919076794211</v>
      </c>
      <c r="C1328">
        <f t="shared" si="422"/>
        <v>1382</v>
      </c>
      <c r="D1328">
        <f t="shared" ca="1" si="426"/>
        <v>6.9946612421180738</v>
      </c>
      <c r="E1328">
        <f t="shared" ca="1" si="423"/>
        <v>7.0006470162123069</v>
      </c>
      <c r="F1328">
        <f t="shared" ca="1" si="424"/>
        <v>1413</v>
      </c>
      <c r="G1328">
        <f t="shared" ca="1" si="425"/>
        <v>1414</v>
      </c>
      <c r="M1328" s="280">
        <v>1358</v>
      </c>
      <c r="N1328" s="280">
        <f t="shared" si="427"/>
        <v>6.6670915442549274</v>
      </c>
      <c r="AK1328">
        <f t="shared" si="428"/>
        <v>-9.1941659999999995E-2</v>
      </c>
      <c r="AL1328">
        <f t="shared" si="429"/>
        <v>3.7160135460000006</v>
      </c>
      <c r="AM1328">
        <f t="shared" si="430"/>
        <v>7.9184916690039993</v>
      </c>
      <c r="AN1328">
        <f t="shared" si="431"/>
        <v>-11.01265972293273</v>
      </c>
      <c r="AO1328">
        <f t="shared" si="432"/>
        <v>11.427494578094731</v>
      </c>
      <c r="AP1328">
        <f t="shared" si="433"/>
        <v>-8.7889260893611123</v>
      </c>
      <c r="AQ1328">
        <f t="shared" si="434"/>
        <v>5.0073869333444359</v>
      </c>
      <c r="AR1328">
        <f t="shared" si="435"/>
        <v>-1.7936707806500922</v>
      </c>
      <c r="AS1328">
        <f t="shared" si="436"/>
        <v>0.28490307075569682</v>
      </c>
      <c r="BJ1328">
        <f t="shared" si="437"/>
        <v>1.2716149999999999</v>
      </c>
      <c r="BK1328">
        <f t="shared" si="438"/>
        <v>2.3415111299999998</v>
      </c>
      <c r="BL1328">
        <f t="shared" si="439"/>
        <v>3.7860391853759991</v>
      </c>
      <c r="BM1328">
        <f t="shared" si="440"/>
        <v>-0.7083218164188656</v>
      </c>
      <c r="BN1328">
        <f t="shared" si="441"/>
        <v>4.2113136458128801E-3</v>
      </c>
    </row>
    <row r="1329" spans="1:66" ht="15">
      <c r="A1329" s="32">
        <v>7</v>
      </c>
      <c r="B1329" s="33">
        <f t="shared" ca="1" si="421"/>
        <v>1413.8919076794211</v>
      </c>
      <c r="C1329">
        <f t="shared" si="422"/>
        <v>1382</v>
      </c>
      <c r="D1329">
        <f t="shared" ca="1" si="426"/>
        <v>6.9946612421180738</v>
      </c>
      <c r="E1329">
        <f t="shared" ca="1" si="423"/>
        <v>7.0006470162123069</v>
      </c>
      <c r="F1329">
        <f t="shared" ca="1" si="424"/>
        <v>1413</v>
      </c>
      <c r="G1329">
        <f t="shared" ca="1" si="425"/>
        <v>1414</v>
      </c>
      <c r="M1329" s="280">
        <v>1359</v>
      </c>
      <c r="N1329" s="280">
        <f t="shared" si="427"/>
        <v>6.673018595770456</v>
      </c>
      <c r="AK1329">
        <f t="shared" si="428"/>
        <v>-9.1941659999999995E-2</v>
      </c>
      <c r="AL1329">
        <f t="shared" si="429"/>
        <v>3.7187499330000002</v>
      </c>
      <c r="AM1329">
        <f t="shared" si="430"/>
        <v>7.9301579534909994</v>
      </c>
      <c r="AN1329">
        <f t="shared" si="431"/>
        <v>-11.037006051024953</v>
      </c>
      <c r="AO1329">
        <f t="shared" si="432"/>
        <v>11.46119155362492</v>
      </c>
      <c r="AP1329">
        <f t="shared" si="433"/>
        <v>-8.8213335987535082</v>
      </c>
      <c r="AQ1329">
        <f t="shared" si="434"/>
        <v>5.0295516504325715</v>
      </c>
      <c r="AR1329">
        <f t="shared" si="435"/>
        <v>-1.8029369564294364</v>
      </c>
      <c r="AS1329">
        <f t="shared" si="436"/>
        <v>0.28658577142986241</v>
      </c>
      <c r="BJ1329">
        <f t="shared" si="437"/>
        <v>1.2716149999999999</v>
      </c>
      <c r="BK1329">
        <f t="shared" si="438"/>
        <v>2.343235365</v>
      </c>
      <c r="BL1329">
        <f t="shared" si="439"/>
        <v>3.7916171429039993</v>
      </c>
      <c r="BM1329">
        <f t="shared" si="440"/>
        <v>-0.70988774470243021</v>
      </c>
      <c r="BN1329">
        <f t="shared" si="441"/>
        <v>4.2237318125337752E-3</v>
      </c>
    </row>
    <row r="1330" spans="1:66" ht="15">
      <c r="A1330" s="32">
        <v>7</v>
      </c>
      <c r="B1330" s="33">
        <f t="shared" ca="1" si="421"/>
        <v>1413.8919076794211</v>
      </c>
      <c r="C1330">
        <f t="shared" si="422"/>
        <v>1382</v>
      </c>
      <c r="D1330">
        <f t="shared" ca="1" si="426"/>
        <v>6.9946612421180738</v>
      </c>
      <c r="E1330">
        <f t="shared" ca="1" si="423"/>
        <v>7.0006470162123069</v>
      </c>
      <c r="F1330">
        <f t="shared" ca="1" si="424"/>
        <v>1413</v>
      </c>
      <c r="G1330">
        <f t="shared" ca="1" si="425"/>
        <v>1414</v>
      </c>
      <c r="M1330" s="280">
        <v>1360</v>
      </c>
      <c r="N1330" s="280">
        <f t="shared" si="427"/>
        <v>6.6789467074011428</v>
      </c>
      <c r="AK1330">
        <f t="shared" si="428"/>
        <v>-9.1941659999999995E-2</v>
      </c>
      <c r="AL1330">
        <f t="shared" si="429"/>
        <v>3.7214863200000003</v>
      </c>
      <c r="AM1330">
        <f t="shared" si="430"/>
        <v>7.9418328255999988</v>
      </c>
      <c r="AN1330">
        <f t="shared" si="431"/>
        <v>-11.061388235264001</v>
      </c>
      <c r="AO1330">
        <f t="shared" si="432"/>
        <v>11.49496299757568</v>
      </c>
      <c r="AP1330">
        <f t="shared" si="433"/>
        <v>-8.8538366349934599</v>
      </c>
      <c r="AQ1330">
        <f t="shared" si="434"/>
        <v>5.0517980656004493</v>
      </c>
      <c r="AR1330">
        <f t="shared" si="435"/>
        <v>-1.8122441329124019</v>
      </c>
      <c r="AS1330">
        <f t="shared" si="436"/>
        <v>0.28827716179487667</v>
      </c>
      <c r="BJ1330">
        <f t="shared" si="437"/>
        <v>1.2716149999999999</v>
      </c>
      <c r="BK1330">
        <f t="shared" si="438"/>
        <v>2.3449596000000001</v>
      </c>
      <c r="BL1330">
        <f t="shared" si="439"/>
        <v>3.7971992063999993</v>
      </c>
      <c r="BM1330">
        <f t="shared" si="440"/>
        <v>-0.71145597921280002</v>
      </c>
      <c r="BN1330">
        <f t="shared" si="441"/>
        <v>4.2361774227046402E-3</v>
      </c>
    </row>
    <row r="1331" spans="1:66" ht="15">
      <c r="A1331" s="32">
        <v>7</v>
      </c>
      <c r="B1331" s="33">
        <f t="shared" ref="B1331:B1394" ca="1" si="442">(A1331-D1331)/(E1331-D1331)*(G1331-F1331)+F1331</f>
        <v>1413.8919076794211</v>
      </c>
      <c r="C1331">
        <f t="shared" ref="C1331:C1394" si="443">MAX(COUNTIF($N$2:$N$25400,"&lt;"&amp;A1331),1)</f>
        <v>1382</v>
      </c>
      <c r="D1331">
        <f t="shared" ca="1" si="426"/>
        <v>6.9946612421180738</v>
      </c>
      <c r="E1331">
        <f t="shared" ref="E1331:E1394" ca="1" si="444">INDIRECT(ADDRESS(C1331+2,14))</f>
        <v>7.0006470162123069</v>
      </c>
      <c r="F1331">
        <f t="shared" ref="F1331:F1394" ca="1" si="445">INDIRECT(ADDRESS(C1331+1,13))</f>
        <v>1413</v>
      </c>
      <c r="G1331">
        <f t="shared" ref="G1331:G1394" ca="1" si="446">INDIRECT(ADDRESS(C1331+2,13))</f>
        <v>1414</v>
      </c>
      <c r="M1331" s="280">
        <v>1361</v>
      </c>
      <c r="N1331" s="280">
        <f t="shared" si="427"/>
        <v>6.6848758794604031</v>
      </c>
      <c r="AK1331">
        <f t="shared" si="428"/>
        <v>-9.1941659999999995E-2</v>
      </c>
      <c r="AL1331">
        <f t="shared" si="429"/>
        <v>3.7242227070000005</v>
      </c>
      <c r="AM1331">
        <f t="shared" si="430"/>
        <v>7.9535162853309993</v>
      </c>
      <c r="AN1331">
        <f t="shared" si="431"/>
        <v>-11.08580630203409</v>
      </c>
      <c r="AO1331">
        <f t="shared" si="432"/>
        <v>11.52880901958029</v>
      </c>
      <c r="AP1331">
        <f t="shared" si="433"/>
        <v>-8.8864354091121793</v>
      </c>
      <c r="AQ1331">
        <f t="shared" si="434"/>
        <v>5.07412641957883</v>
      </c>
      <c r="AR1331">
        <f t="shared" si="435"/>
        <v>-1.8215924611698961</v>
      </c>
      <c r="AS1331">
        <f t="shared" si="436"/>
        <v>0.28997728028644848</v>
      </c>
      <c r="BJ1331">
        <f t="shared" si="437"/>
        <v>1.2716149999999999</v>
      </c>
      <c r="BK1331">
        <f t="shared" si="438"/>
        <v>2.3466838349999999</v>
      </c>
      <c r="BL1331">
        <f t="shared" si="439"/>
        <v>3.8027853758639991</v>
      </c>
      <c r="BM1331">
        <f t="shared" si="440"/>
        <v>-0.71302652164697788</v>
      </c>
      <c r="BN1331">
        <f t="shared" si="441"/>
        <v>4.2486505167280428E-3</v>
      </c>
    </row>
    <row r="1332" spans="1:66" ht="15">
      <c r="A1332" s="32">
        <v>7</v>
      </c>
      <c r="B1332" s="33">
        <f t="shared" ca="1" si="442"/>
        <v>1413.8919076794211</v>
      </c>
      <c r="C1332">
        <f t="shared" si="443"/>
        <v>1382</v>
      </c>
      <c r="D1332">
        <f t="shared" ca="1" si="426"/>
        <v>6.9946612421180738</v>
      </c>
      <c r="E1332">
        <f t="shared" ca="1" si="444"/>
        <v>7.0006470162123069</v>
      </c>
      <c r="F1332">
        <f t="shared" ca="1" si="445"/>
        <v>1413</v>
      </c>
      <c r="G1332">
        <f t="shared" ca="1" si="446"/>
        <v>1414</v>
      </c>
      <c r="M1332" s="280">
        <v>1362</v>
      </c>
      <c r="N1332" s="280">
        <f t="shared" si="427"/>
        <v>6.6908061122599207</v>
      </c>
      <c r="AK1332">
        <f t="shared" si="428"/>
        <v>-9.1941659999999995E-2</v>
      </c>
      <c r="AL1332">
        <f t="shared" si="429"/>
        <v>3.7269590940000006</v>
      </c>
      <c r="AM1332">
        <f t="shared" si="430"/>
        <v>7.9652083326839991</v>
      </c>
      <c r="AN1332">
        <f t="shared" si="431"/>
        <v>-11.110260277719433</v>
      </c>
      <c r="AO1332">
        <f t="shared" si="432"/>
        <v>11.56272972935267</v>
      </c>
      <c r="AP1332">
        <f t="shared" si="433"/>
        <v>-8.919130132451448</v>
      </c>
      <c r="AQ1332">
        <f t="shared" si="434"/>
        <v>5.0965369536300855</v>
      </c>
      <c r="AR1332">
        <f t="shared" si="435"/>
        <v>-1.8309820927178069</v>
      </c>
      <c r="AS1332">
        <f t="shared" si="436"/>
        <v>0.29168616548185439</v>
      </c>
      <c r="BJ1332">
        <f t="shared" si="437"/>
        <v>1.2716149999999999</v>
      </c>
      <c r="BK1332">
        <f t="shared" si="438"/>
        <v>2.3484080700000001</v>
      </c>
      <c r="BL1332">
        <f t="shared" si="439"/>
        <v>3.8083756512959992</v>
      </c>
      <c r="BM1332">
        <f t="shared" si="440"/>
        <v>-0.71459937370196647</v>
      </c>
      <c r="BN1332">
        <f t="shared" si="441"/>
        <v>4.2611511350362681E-3</v>
      </c>
    </row>
    <row r="1333" spans="1:66" ht="15">
      <c r="A1333" s="32">
        <v>7</v>
      </c>
      <c r="B1333" s="33">
        <f t="shared" ca="1" si="442"/>
        <v>1413.8919076794211</v>
      </c>
      <c r="C1333">
        <f t="shared" si="443"/>
        <v>1382</v>
      </c>
      <c r="D1333">
        <f t="shared" ca="1" si="426"/>
        <v>6.9946612421180738</v>
      </c>
      <c r="E1333">
        <f t="shared" ca="1" si="444"/>
        <v>7.0006470162123069</v>
      </c>
      <c r="F1333">
        <f t="shared" ca="1" si="445"/>
        <v>1413</v>
      </c>
      <c r="G1333">
        <f t="shared" ca="1" si="446"/>
        <v>1414</v>
      </c>
      <c r="M1333" s="280">
        <v>1363</v>
      </c>
      <c r="N1333" s="280">
        <f t="shared" si="427"/>
        <v>6.6967374061096434</v>
      </c>
      <c r="AK1333">
        <f t="shared" si="428"/>
        <v>-9.1941659999999995E-2</v>
      </c>
      <c r="AL1333">
        <f t="shared" si="429"/>
        <v>3.7296954810000003</v>
      </c>
      <c r="AM1333">
        <f t="shared" si="430"/>
        <v>7.976908967658999</v>
      </c>
      <c r="AN1333">
        <f t="shared" si="431"/>
        <v>-11.134750188704244</v>
      </c>
      <c r="AO1333">
        <f t="shared" si="432"/>
        <v>11.59672523668738</v>
      </c>
      <c r="AP1333">
        <f t="shared" si="433"/>
        <v>-8.9519210166638441</v>
      </c>
      <c r="AQ1333">
        <f t="shared" si="434"/>
        <v>5.1190299095489795</v>
      </c>
      <c r="AR1333">
        <f t="shared" si="435"/>
        <v>-1.8404131795179848</v>
      </c>
      <c r="AS1333">
        <f t="shared" si="436"/>
        <v>0.29340385610035563</v>
      </c>
      <c r="BJ1333">
        <f t="shared" si="437"/>
        <v>1.2716149999999999</v>
      </c>
      <c r="BK1333">
        <f t="shared" si="438"/>
        <v>2.3501323049999998</v>
      </c>
      <c r="BL1333">
        <f t="shared" si="439"/>
        <v>3.8139700326959995</v>
      </c>
      <c r="BM1333">
        <f t="shared" si="440"/>
        <v>-0.71617453707476864</v>
      </c>
      <c r="BN1333">
        <f t="shared" si="441"/>
        <v>4.2736793180913222E-3</v>
      </c>
    </row>
    <row r="1334" spans="1:66" ht="15">
      <c r="A1334" s="32">
        <v>7</v>
      </c>
      <c r="B1334" s="33">
        <f t="shared" ca="1" si="442"/>
        <v>1413.8919076794211</v>
      </c>
      <c r="C1334">
        <f t="shared" si="443"/>
        <v>1382</v>
      </c>
      <c r="D1334">
        <f t="shared" ca="1" si="426"/>
        <v>6.9946612421180738</v>
      </c>
      <c r="E1334">
        <f t="shared" ca="1" si="444"/>
        <v>7.0006470162123069</v>
      </c>
      <c r="F1334">
        <f t="shared" ca="1" si="445"/>
        <v>1413</v>
      </c>
      <c r="G1334">
        <f t="shared" ca="1" si="446"/>
        <v>1414</v>
      </c>
      <c r="M1334" s="280">
        <v>1364</v>
      </c>
      <c r="N1334" s="280">
        <f t="shared" si="427"/>
        <v>6.7026697613177593</v>
      </c>
      <c r="AK1334">
        <f t="shared" si="428"/>
        <v>-9.1941659999999995E-2</v>
      </c>
      <c r="AL1334">
        <f t="shared" si="429"/>
        <v>3.7324318680000004</v>
      </c>
      <c r="AM1334">
        <f t="shared" si="430"/>
        <v>7.9886181902559992</v>
      </c>
      <c r="AN1334">
        <f t="shared" si="431"/>
        <v>-11.159276061372738</v>
      </c>
      <c r="AO1334">
        <f t="shared" si="432"/>
        <v>11.630795651459628</v>
      </c>
      <c r="AP1334">
        <f t="shared" si="433"/>
        <v>-8.9848082737129698</v>
      </c>
      <c r="AQ1334">
        <f t="shared" si="434"/>
        <v>5.1416055296634484</v>
      </c>
      <c r="AR1334">
        <f t="shared" si="435"/>
        <v>-1.8498858739792257</v>
      </c>
      <c r="AS1334">
        <f t="shared" si="436"/>
        <v>0.29513039100361588</v>
      </c>
      <c r="BJ1334">
        <f t="shared" si="437"/>
        <v>1.2716149999999999</v>
      </c>
      <c r="BK1334">
        <f t="shared" si="438"/>
        <v>2.35185654</v>
      </c>
      <c r="BL1334">
        <f t="shared" si="439"/>
        <v>3.8195685200639993</v>
      </c>
      <c r="BM1334">
        <f t="shared" si="440"/>
        <v>-0.71775201346238726</v>
      </c>
      <c r="BN1334">
        <f t="shared" si="441"/>
        <v>4.2862351063849263E-3</v>
      </c>
    </row>
    <row r="1335" spans="1:66" ht="15">
      <c r="A1335" s="32">
        <v>7</v>
      </c>
      <c r="B1335" s="33">
        <f t="shared" ca="1" si="442"/>
        <v>1413.8919076794211</v>
      </c>
      <c r="C1335">
        <f t="shared" si="443"/>
        <v>1382</v>
      </c>
      <c r="D1335">
        <f t="shared" ca="1" si="426"/>
        <v>6.9946612421180738</v>
      </c>
      <c r="E1335">
        <f t="shared" ca="1" si="444"/>
        <v>7.0006470162123069</v>
      </c>
      <c r="F1335">
        <f t="shared" ca="1" si="445"/>
        <v>1413</v>
      </c>
      <c r="G1335">
        <f t="shared" ca="1" si="446"/>
        <v>1414</v>
      </c>
      <c r="M1335" s="280">
        <v>1365</v>
      </c>
      <c r="N1335" s="280">
        <f t="shared" si="427"/>
        <v>6.7086031781907014</v>
      </c>
      <c r="AK1335">
        <f t="shared" si="428"/>
        <v>-9.1941659999999995E-2</v>
      </c>
      <c r="AL1335">
        <f t="shared" si="429"/>
        <v>3.7351682550000005</v>
      </c>
      <c r="AM1335">
        <f t="shared" si="430"/>
        <v>8.0003360004749986</v>
      </c>
      <c r="AN1335">
        <f t="shared" si="431"/>
        <v>-11.183837922109127</v>
      </c>
      <c r="AO1335">
        <f t="shared" si="432"/>
        <v>11.66494108362526</v>
      </c>
      <c r="AP1335">
        <f t="shared" si="433"/>
        <v>-9.0177921158736822</v>
      </c>
      <c r="AQ1335">
        <f t="shared" si="434"/>
        <v>5.164264056835389</v>
      </c>
      <c r="AR1335">
        <f t="shared" si="435"/>
        <v>-1.8594003289582577</v>
      </c>
      <c r="AS1335">
        <f t="shared" si="436"/>
        <v>0.2968658091961196</v>
      </c>
      <c r="BJ1335">
        <f t="shared" si="437"/>
        <v>1.2716149999999999</v>
      </c>
      <c r="BK1335">
        <f t="shared" si="438"/>
        <v>2.3535807749999997</v>
      </c>
      <c r="BL1335">
        <f t="shared" si="439"/>
        <v>3.8251711133999993</v>
      </c>
      <c r="BM1335">
        <f t="shared" si="440"/>
        <v>-0.71933180456182499</v>
      </c>
      <c r="BN1335">
        <f t="shared" si="441"/>
        <v>4.2988185404385249E-3</v>
      </c>
    </row>
    <row r="1336" spans="1:66" ht="15">
      <c r="A1336" s="32">
        <v>7</v>
      </c>
      <c r="B1336" s="33">
        <f t="shared" ca="1" si="442"/>
        <v>1413.8919076794211</v>
      </c>
      <c r="C1336">
        <f t="shared" si="443"/>
        <v>1382</v>
      </c>
      <c r="D1336">
        <f t="shared" ca="1" si="426"/>
        <v>6.9946612421180738</v>
      </c>
      <c r="E1336">
        <f t="shared" ca="1" si="444"/>
        <v>7.0006470162123069</v>
      </c>
      <c r="F1336">
        <f t="shared" ca="1" si="445"/>
        <v>1413</v>
      </c>
      <c r="G1336">
        <f t="shared" ca="1" si="446"/>
        <v>1414</v>
      </c>
      <c r="M1336" s="280">
        <v>1366</v>
      </c>
      <c r="N1336" s="280">
        <f t="shared" si="427"/>
        <v>6.714537657033123</v>
      </c>
      <c r="AK1336">
        <f t="shared" si="428"/>
        <v>-9.1941659999999995E-2</v>
      </c>
      <c r="AL1336">
        <f t="shared" si="429"/>
        <v>3.7379046420000002</v>
      </c>
      <c r="AM1336">
        <f t="shared" si="430"/>
        <v>8.0120623983159991</v>
      </c>
      <c r="AN1336">
        <f t="shared" si="431"/>
        <v>-11.208435797297625</v>
      </c>
      <c r="AO1336">
        <f t="shared" si="432"/>
        <v>11.699161643220766</v>
      </c>
      <c r="AP1336">
        <f t="shared" si="433"/>
        <v>-9.0508727557323212</v>
      </c>
      <c r="AQ1336">
        <f t="shared" si="434"/>
        <v>5.1870057344614375</v>
      </c>
      <c r="AR1336">
        <f t="shared" si="435"/>
        <v>-1.8689566977607259</v>
      </c>
      <c r="AS1336">
        <f t="shared" si="436"/>
        <v>0.29861014982559203</v>
      </c>
      <c r="BJ1336">
        <f t="shared" si="437"/>
        <v>1.2716149999999999</v>
      </c>
      <c r="BK1336">
        <f t="shared" si="438"/>
        <v>2.3553050099999999</v>
      </c>
      <c r="BL1336">
        <f t="shared" si="439"/>
        <v>3.8307778127039995</v>
      </c>
      <c r="BM1336">
        <f t="shared" si="440"/>
        <v>-0.72091391207008482</v>
      </c>
      <c r="BN1336">
        <f t="shared" si="441"/>
        <v>4.3114296608032761E-3</v>
      </c>
    </row>
    <row r="1337" spans="1:66" ht="15">
      <c r="A1337" s="32">
        <v>7</v>
      </c>
      <c r="B1337" s="33">
        <f t="shared" ca="1" si="442"/>
        <v>1413.8919076794211</v>
      </c>
      <c r="C1337">
        <f t="shared" si="443"/>
        <v>1382</v>
      </c>
      <c r="D1337">
        <f t="shared" ca="1" si="426"/>
        <v>6.9946612421180738</v>
      </c>
      <c r="E1337">
        <f t="shared" ca="1" si="444"/>
        <v>7.0006470162123069</v>
      </c>
      <c r="F1337">
        <f t="shared" ca="1" si="445"/>
        <v>1413</v>
      </c>
      <c r="G1337">
        <f t="shared" ca="1" si="446"/>
        <v>1414</v>
      </c>
      <c r="M1337" s="280">
        <v>1367</v>
      </c>
      <c r="N1337" s="280">
        <f t="shared" si="427"/>
        <v>6.7204731981478867</v>
      </c>
      <c r="AK1337">
        <f t="shared" si="428"/>
        <v>-9.1941659999999995E-2</v>
      </c>
      <c r="AL1337">
        <f t="shared" si="429"/>
        <v>3.7406410290000003</v>
      </c>
      <c r="AM1337">
        <f t="shared" si="430"/>
        <v>8.0237973837789998</v>
      </c>
      <c r="AN1337">
        <f t="shared" si="431"/>
        <v>-11.233069713322449</v>
      </c>
      <c r="AO1337">
        <f t="shared" si="432"/>
        <v>11.733457440363274</v>
      </c>
      <c r="AP1337">
        <f t="shared" si="433"/>
        <v>-9.0840504061869325</v>
      </c>
      <c r="AQ1337">
        <f t="shared" si="434"/>
        <v>5.2098308064737564</v>
      </c>
      <c r="AR1337">
        <f t="shared" si="435"/>
        <v>-1.8785551341421827</v>
      </c>
      <c r="AS1337">
        <f t="shared" si="436"/>
        <v>0.30036345218341953</v>
      </c>
      <c r="BJ1337">
        <f t="shared" si="437"/>
        <v>1.2716149999999999</v>
      </c>
      <c r="BK1337">
        <f t="shared" si="438"/>
        <v>2.3570292450000001</v>
      </c>
      <c r="BL1337">
        <f t="shared" si="439"/>
        <v>3.8363886179759992</v>
      </c>
      <c r="BM1337">
        <f t="shared" si="440"/>
        <v>-0.72249833768416949</v>
      </c>
      <c r="BN1337">
        <f t="shared" si="441"/>
        <v>4.3240685080600614E-3</v>
      </c>
    </row>
    <row r="1338" spans="1:66" ht="15">
      <c r="A1338" s="32">
        <v>7</v>
      </c>
      <c r="B1338" s="33">
        <f t="shared" ca="1" si="442"/>
        <v>1413.8919076794211</v>
      </c>
      <c r="C1338">
        <f t="shared" si="443"/>
        <v>1382</v>
      </c>
      <c r="D1338">
        <f t="shared" ca="1" si="426"/>
        <v>6.9946612421180738</v>
      </c>
      <c r="E1338">
        <f t="shared" ca="1" si="444"/>
        <v>7.0006470162123069</v>
      </c>
      <c r="F1338">
        <f t="shared" ca="1" si="445"/>
        <v>1413</v>
      </c>
      <c r="G1338">
        <f t="shared" ca="1" si="446"/>
        <v>1414</v>
      </c>
      <c r="M1338" s="280">
        <v>1368</v>
      </c>
      <c r="N1338" s="280">
        <f t="shared" si="427"/>
        <v>6.7264098018360654</v>
      </c>
      <c r="AK1338">
        <f t="shared" si="428"/>
        <v>-9.1941659999999995E-2</v>
      </c>
      <c r="AL1338">
        <f t="shared" si="429"/>
        <v>3.7433774160000004</v>
      </c>
      <c r="AM1338">
        <f t="shared" si="430"/>
        <v>8.0355409568639988</v>
      </c>
      <c r="AN1338">
        <f t="shared" si="431"/>
        <v>-11.257739696567809</v>
      </c>
      <c r="AO1338">
        <f t="shared" si="432"/>
        <v>11.767828585250561</v>
      </c>
      <c r="AP1338">
        <f t="shared" si="433"/>
        <v>-9.1173252804475027</v>
      </c>
      <c r="AQ1338">
        <f t="shared" si="434"/>
        <v>5.2327395173408204</v>
      </c>
      <c r="AR1338">
        <f t="shared" si="435"/>
        <v>-1.8881957923090749</v>
      </c>
      <c r="AS1338">
        <f t="shared" si="436"/>
        <v>0.30212575570507111</v>
      </c>
      <c r="BJ1338">
        <f t="shared" si="437"/>
        <v>1.2716149999999999</v>
      </c>
      <c r="BK1338">
        <f t="shared" si="438"/>
        <v>2.3587534799999998</v>
      </c>
      <c r="BL1338">
        <f t="shared" si="439"/>
        <v>3.8420035292159995</v>
      </c>
      <c r="BM1338">
        <f t="shared" si="440"/>
        <v>-0.72408508310108166</v>
      </c>
      <c r="BN1338">
        <f t="shared" si="441"/>
        <v>4.3367351228194781E-3</v>
      </c>
    </row>
    <row r="1339" spans="1:66" ht="15">
      <c r="A1339" s="32">
        <v>7</v>
      </c>
      <c r="B1339" s="33">
        <f t="shared" ca="1" si="442"/>
        <v>1413.8919076794211</v>
      </c>
      <c r="C1339">
        <f t="shared" si="443"/>
        <v>1382</v>
      </c>
      <c r="D1339">
        <f t="shared" ca="1" si="426"/>
        <v>6.9946612421180738</v>
      </c>
      <c r="E1339">
        <f t="shared" ca="1" si="444"/>
        <v>7.0006470162123069</v>
      </c>
      <c r="F1339">
        <f t="shared" ca="1" si="445"/>
        <v>1413</v>
      </c>
      <c r="G1339">
        <f t="shared" ca="1" si="446"/>
        <v>1414</v>
      </c>
      <c r="M1339" s="280">
        <v>1369</v>
      </c>
      <c r="N1339" s="280">
        <f t="shared" si="427"/>
        <v>6.732347468396914</v>
      </c>
      <c r="AK1339">
        <f t="shared" si="428"/>
        <v>-9.1941659999999995E-2</v>
      </c>
      <c r="AL1339">
        <f t="shared" si="429"/>
        <v>3.7461138030000005</v>
      </c>
      <c r="AM1339">
        <f t="shared" si="430"/>
        <v>8.0472931175709999</v>
      </c>
      <c r="AN1339">
        <f t="shared" si="431"/>
        <v>-11.282445773417923</v>
      </c>
      <c r="AO1339">
        <f t="shared" si="432"/>
        <v>11.802275188161044</v>
      </c>
      <c r="AP1339">
        <f t="shared" si="433"/>
        <v>-9.1506975920361882</v>
      </c>
      <c r="AQ1339">
        <f t="shared" si="434"/>
        <v>5.2557321120681975</v>
      </c>
      <c r="AR1339">
        <f t="shared" si="435"/>
        <v>-1.8978788269197362</v>
      </c>
      <c r="AS1339">
        <f t="shared" si="436"/>
        <v>0.30389709997052061</v>
      </c>
      <c r="BJ1339">
        <f t="shared" si="437"/>
        <v>1.2716149999999999</v>
      </c>
      <c r="BK1339">
        <f t="shared" si="438"/>
        <v>2.360477715</v>
      </c>
      <c r="BL1339">
        <f t="shared" si="439"/>
        <v>3.8476225464239993</v>
      </c>
      <c r="BM1339">
        <f t="shared" si="440"/>
        <v>-0.7256741500178242</v>
      </c>
      <c r="BN1339">
        <f t="shared" si="441"/>
        <v>4.349429545721842E-3</v>
      </c>
    </row>
    <row r="1340" spans="1:66" ht="15">
      <c r="A1340" s="32">
        <v>7</v>
      </c>
      <c r="B1340" s="33">
        <f t="shared" ca="1" si="442"/>
        <v>1413.8919076794211</v>
      </c>
      <c r="C1340">
        <f t="shared" si="443"/>
        <v>1382</v>
      </c>
      <c r="D1340">
        <f t="shared" ca="1" si="426"/>
        <v>6.9946612421180738</v>
      </c>
      <c r="E1340">
        <f t="shared" ca="1" si="444"/>
        <v>7.0006470162123069</v>
      </c>
      <c r="F1340">
        <f t="shared" ca="1" si="445"/>
        <v>1413</v>
      </c>
      <c r="G1340">
        <f t="shared" ca="1" si="446"/>
        <v>1414</v>
      </c>
      <c r="M1340" s="280">
        <v>1370</v>
      </c>
      <c r="N1340" s="280">
        <f t="shared" si="427"/>
        <v>6.7382861981278763</v>
      </c>
      <c r="AK1340">
        <f t="shared" si="428"/>
        <v>-9.1941659999999995E-2</v>
      </c>
      <c r="AL1340">
        <f t="shared" si="429"/>
        <v>3.7488501900000002</v>
      </c>
      <c r="AM1340">
        <f t="shared" si="430"/>
        <v>8.0590538658999993</v>
      </c>
      <c r="AN1340">
        <f t="shared" si="431"/>
        <v>-11.307187970257001</v>
      </c>
      <c r="AO1340">
        <f t="shared" si="432"/>
        <v>11.836797359453779</v>
      </c>
      <c r="AP1340">
        <f t="shared" si="433"/>
        <v>-9.1841675547875354</v>
      </c>
      <c r="AQ1340">
        <f t="shared" si="434"/>
        <v>5.2788088361993415</v>
      </c>
      <c r="AR1340">
        <f t="shared" si="435"/>
        <v>-1.9076043930853794</v>
      </c>
      <c r="AS1340">
        <f t="shared" si="436"/>
        <v>0.30567752470467024</v>
      </c>
      <c r="BJ1340">
        <f t="shared" si="437"/>
        <v>1.2716149999999999</v>
      </c>
      <c r="BK1340">
        <f t="shared" si="438"/>
        <v>2.3622019499999998</v>
      </c>
      <c r="BL1340">
        <f t="shared" si="439"/>
        <v>3.8532456695999993</v>
      </c>
      <c r="BM1340">
        <f t="shared" si="440"/>
        <v>-0.72726554013139999</v>
      </c>
      <c r="BN1340">
        <f t="shared" si="441"/>
        <v>4.3621518174371899E-3</v>
      </c>
    </row>
    <row r="1341" spans="1:66" ht="15">
      <c r="A1341" s="32">
        <v>7</v>
      </c>
      <c r="B1341" s="33">
        <f t="shared" ca="1" si="442"/>
        <v>1413.8919076794211</v>
      </c>
      <c r="C1341">
        <f t="shared" si="443"/>
        <v>1382</v>
      </c>
      <c r="D1341">
        <f t="shared" ca="1" si="426"/>
        <v>6.9946612421180738</v>
      </c>
      <c r="E1341">
        <f t="shared" ca="1" si="444"/>
        <v>7.0006470162123069</v>
      </c>
      <c r="F1341">
        <f t="shared" ca="1" si="445"/>
        <v>1413</v>
      </c>
      <c r="G1341">
        <f t="shared" ca="1" si="446"/>
        <v>1414</v>
      </c>
      <c r="M1341" s="280">
        <v>1371</v>
      </c>
      <c r="N1341" s="280">
        <f t="shared" si="427"/>
        <v>6.744225991324547</v>
      </c>
      <c r="AK1341">
        <f t="shared" si="428"/>
        <v>-9.1941659999999995E-2</v>
      </c>
      <c r="AL1341">
        <f t="shared" si="429"/>
        <v>3.7515865770000003</v>
      </c>
      <c r="AM1341">
        <f t="shared" si="430"/>
        <v>8.0708232018509989</v>
      </c>
      <c r="AN1341">
        <f t="shared" si="431"/>
        <v>-11.331966313469261</v>
      </c>
      <c r="AO1341">
        <f t="shared" si="432"/>
        <v>11.871395209568469</v>
      </c>
      <c r="AP1341">
        <f t="shared" si="433"/>
        <v>-9.2177353828487174</v>
      </c>
      <c r="AQ1341">
        <f t="shared" si="434"/>
        <v>5.3019699358163717</v>
      </c>
      <c r="AR1341">
        <f t="shared" si="435"/>
        <v>-1.9173726463710901</v>
      </c>
      <c r="AS1341">
        <f t="shared" si="436"/>
        <v>0.30746706977777466</v>
      </c>
      <c r="BJ1341">
        <f t="shared" si="437"/>
        <v>1.2716149999999999</v>
      </c>
      <c r="BK1341">
        <f t="shared" si="438"/>
        <v>2.363926185</v>
      </c>
      <c r="BL1341">
        <f t="shared" si="439"/>
        <v>3.8588728987439995</v>
      </c>
      <c r="BM1341">
        <f t="shared" si="440"/>
        <v>-0.72885925513881189</v>
      </c>
      <c r="BN1341">
        <f t="shared" si="441"/>
        <v>4.374901978665276E-3</v>
      </c>
    </row>
    <row r="1342" spans="1:66" ht="15">
      <c r="A1342" s="32">
        <v>7</v>
      </c>
      <c r="B1342" s="33">
        <f t="shared" ca="1" si="442"/>
        <v>1413.8919076794211</v>
      </c>
      <c r="C1342">
        <f t="shared" si="443"/>
        <v>1382</v>
      </c>
      <c r="D1342">
        <f t="shared" ca="1" si="426"/>
        <v>6.9946612421180738</v>
      </c>
      <c r="E1342">
        <f t="shared" ca="1" si="444"/>
        <v>7.0006470162123069</v>
      </c>
      <c r="F1342">
        <f t="shared" ca="1" si="445"/>
        <v>1413</v>
      </c>
      <c r="G1342">
        <f t="shared" ca="1" si="446"/>
        <v>1414</v>
      </c>
      <c r="M1342" s="280">
        <v>1372</v>
      </c>
      <c r="N1342" s="280">
        <f t="shared" si="427"/>
        <v>6.7501668482806965</v>
      </c>
      <c r="AK1342">
        <f t="shared" si="428"/>
        <v>-9.1941659999999995E-2</v>
      </c>
      <c r="AL1342">
        <f t="shared" si="429"/>
        <v>3.7543229640000004</v>
      </c>
      <c r="AM1342">
        <f t="shared" si="430"/>
        <v>8.0826011254239987</v>
      </c>
      <c r="AN1342">
        <f t="shared" si="431"/>
        <v>-11.356780829438913</v>
      </c>
      <c r="AO1342">
        <f t="shared" si="432"/>
        <v>11.906068849025457</v>
      </c>
      <c r="AP1342">
        <f t="shared" si="433"/>
        <v>-9.2514012906797571</v>
      </c>
      <c r="AQ1342">
        <f t="shared" si="434"/>
        <v>5.3252156575408662</v>
      </c>
      <c r="AR1342">
        <f t="shared" si="435"/>
        <v>-1.9271837427968224</v>
      </c>
      <c r="AS1342">
        <f t="shared" si="436"/>
        <v>0.30926577520586623</v>
      </c>
      <c r="BJ1342">
        <f t="shared" si="437"/>
        <v>1.2716149999999999</v>
      </c>
      <c r="BK1342">
        <f t="shared" si="438"/>
        <v>2.3656504200000001</v>
      </c>
      <c r="BL1342">
        <f t="shared" si="439"/>
        <v>3.8645042338559992</v>
      </c>
      <c r="BM1342">
        <f t="shared" si="440"/>
        <v>-0.73045529673706244</v>
      </c>
      <c r="BN1342">
        <f t="shared" si="441"/>
        <v>4.3876800701355724E-3</v>
      </c>
    </row>
    <row r="1343" spans="1:66" ht="15">
      <c r="A1343" s="32">
        <v>7</v>
      </c>
      <c r="B1343" s="33">
        <f t="shared" ca="1" si="442"/>
        <v>1413.8919076794211</v>
      </c>
      <c r="C1343">
        <f t="shared" si="443"/>
        <v>1382</v>
      </c>
      <c r="D1343">
        <f t="shared" ca="1" si="426"/>
        <v>6.9946612421180738</v>
      </c>
      <c r="E1343">
        <f t="shared" ca="1" si="444"/>
        <v>7.0006470162123069</v>
      </c>
      <c r="F1343">
        <f t="shared" ca="1" si="445"/>
        <v>1413</v>
      </c>
      <c r="G1343">
        <f t="shared" ca="1" si="446"/>
        <v>1414</v>
      </c>
      <c r="M1343" s="280">
        <v>1373</v>
      </c>
      <c r="N1343" s="280">
        <f t="shared" si="427"/>
        <v>6.7561087692882298</v>
      </c>
      <c r="AK1343">
        <f t="shared" si="428"/>
        <v>-9.1941659999999995E-2</v>
      </c>
      <c r="AL1343">
        <f t="shared" si="429"/>
        <v>3.7570593510000005</v>
      </c>
      <c r="AM1343">
        <f t="shared" si="430"/>
        <v>8.0943876366189986</v>
      </c>
      <c r="AN1343">
        <f t="shared" si="431"/>
        <v>-11.381631544550174</v>
      </c>
      <c r="AO1343">
        <f t="shared" si="432"/>
        <v>11.940818388425731</v>
      </c>
      <c r="AP1343">
        <f t="shared" si="433"/>
        <v>-9.2851654930537606</v>
      </c>
      <c r="AQ1343">
        <f t="shared" si="434"/>
        <v>5.3485462485346478</v>
      </c>
      <c r="AR1343">
        <f t="shared" si="435"/>
        <v>-1.9370378388383944</v>
      </c>
      <c r="AS1343">
        <f t="shared" si="436"/>
        <v>0.31107368115118111</v>
      </c>
      <c r="BJ1343">
        <f t="shared" si="437"/>
        <v>1.2716149999999999</v>
      </c>
      <c r="BK1343">
        <f t="shared" si="438"/>
        <v>2.3673746549999999</v>
      </c>
      <c r="BL1343">
        <f t="shared" si="439"/>
        <v>3.8701396749359995</v>
      </c>
      <c r="BM1343">
        <f t="shared" si="440"/>
        <v>-0.73205366662315463</v>
      </c>
      <c r="BN1343">
        <f t="shared" si="441"/>
        <v>4.400486132607271E-3</v>
      </c>
    </row>
    <row r="1344" spans="1:66" ht="15">
      <c r="A1344" s="32">
        <v>7</v>
      </c>
      <c r="B1344" s="33">
        <f t="shared" ca="1" si="442"/>
        <v>1413.8919076794211</v>
      </c>
      <c r="C1344">
        <f t="shared" si="443"/>
        <v>1382</v>
      </c>
      <c r="D1344">
        <f t="shared" ca="1" si="426"/>
        <v>6.9946612421180738</v>
      </c>
      <c r="E1344">
        <f t="shared" ca="1" si="444"/>
        <v>7.0006470162123069</v>
      </c>
      <c r="F1344">
        <f t="shared" ca="1" si="445"/>
        <v>1413</v>
      </c>
      <c r="G1344">
        <f t="shared" ca="1" si="446"/>
        <v>1414</v>
      </c>
      <c r="M1344" s="280">
        <v>1374</v>
      </c>
      <c r="N1344" s="280">
        <f t="shared" si="427"/>
        <v>6.7620517546371808</v>
      </c>
      <c r="AK1344">
        <f t="shared" si="428"/>
        <v>-9.1941659999999995E-2</v>
      </c>
      <c r="AL1344">
        <f t="shared" si="429"/>
        <v>3.7597957380000002</v>
      </c>
      <c r="AM1344">
        <f t="shared" si="430"/>
        <v>8.1061827354359988</v>
      </c>
      <c r="AN1344">
        <f t="shared" si="431"/>
        <v>-11.406518485187258</v>
      </c>
      <c r="AO1344">
        <f t="shared" si="432"/>
        <v>11.975643938450915</v>
      </c>
      <c r="AP1344">
        <f t="shared" si="433"/>
        <v>-9.3190282050571405</v>
      </c>
      <c r="AQ1344">
        <f t="shared" si="434"/>
        <v>5.3719619565005674</v>
      </c>
      <c r="AR1344">
        <f t="shared" si="435"/>
        <v>-1.9469350914284884</v>
      </c>
      <c r="AS1344">
        <f t="shared" si="436"/>
        <v>0.3128908279225861</v>
      </c>
      <c r="BJ1344">
        <f t="shared" si="437"/>
        <v>1.2716149999999999</v>
      </c>
      <c r="BK1344">
        <f t="shared" si="438"/>
        <v>2.3690988900000001</v>
      </c>
      <c r="BL1344">
        <f t="shared" si="439"/>
        <v>3.8757792219839993</v>
      </c>
      <c r="BM1344">
        <f t="shared" si="440"/>
        <v>-0.73365436649409121</v>
      </c>
      <c r="BN1344">
        <f t="shared" si="441"/>
        <v>4.4133202068692822E-3</v>
      </c>
    </row>
    <row r="1345" spans="1:66" ht="15">
      <c r="A1345" s="32">
        <v>7</v>
      </c>
      <c r="B1345" s="33">
        <f t="shared" ca="1" si="442"/>
        <v>1413.8919076794211</v>
      </c>
      <c r="C1345">
        <f t="shared" si="443"/>
        <v>1382</v>
      </c>
      <c r="D1345">
        <f t="shared" ca="1" si="426"/>
        <v>6.9946612421180738</v>
      </c>
      <c r="E1345">
        <f t="shared" ca="1" si="444"/>
        <v>7.0006470162123069</v>
      </c>
      <c r="F1345">
        <f t="shared" ca="1" si="445"/>
        <v>1413</v>
      </c>
      <c r="G1345">
        <f t="shared" ca="1" si="446"/>
        <v>1414</v>
      </c>
      <c r="M1345" s="280">
        <v>1375</v>
      </c>
      <c r="N1345" s="280">
        <f t="shared" si="427"/>
        <v>6.7679958046157189</v>
      </c>
      <c r="AK1345">
        <f t="shared" si="428"/>
        <v>-9.1941659999999995E-2</v>
      </c>
      <c r="AL1345">
        <f t="shared" si="429"/>
        <v>3.7625321250000003</v>
      </c>
      <c r="AM1345">
        <f t="shared" si="430"/>
        <v>8.1179864218749991</v>
      </c>
      <c r="AN1345">
        <f t="shared" si="431"/>
        <v>-11.431441677734377</v>
      </c>
      <c r="AO1345">
        <f t="shared" si="432"/>
        <v>12.01054560986328</v>
      </c>
      <c r="AP1345">
        <f t="shared" si="433"/>
        <v>-9.3529896420898453</v>
      </c>
      <c r="AQ1345">
        <f t="shared" si="434"/>
        <v>5.3954630296833033</v>
      </c>
      <c r="AR1345">
        <f t="shared" si="435"/>
        <v>-1.9568756579576494</v>
      </c>
      <c r="AS1345">
        <f t="shared" si="436"/>
        <v>0.31471725597600692</v>
      </c>
      <c r="BJ1345">
        <f t="shared" si="437"/>
        <v>1.2716149999999999</v>
      </c>
      <c r="BK1345">
        <f t="shared" si="438"/>
        <v>2.3708231249999998</v>
      </c>
      <c r="BL1345">
        <f t="shared" si="439"/>
        <v>3.8814228749999993</v>
      </c>
      <c r="BM1345">
        <f t="shared" si="440"/>
        <v>-0.73525739804687507</v>
      </c>
      <c r="BN1345">
        <f t="shared" si="441"/>
        <v>4.426182333740235E-3</v>
      </c>
    </row>
    <row r="1346" spans="1:66" ht="15">
      <c r="A1346" s="32">
        <v>7</v>
      </c>
      <c r="B1346" s="33">
        <f t="shared" ca="1" si="442"/>
        <v>1413.8919076794211</v>
      </c>
      <c r="C1346">
        <f t="shared" si="443"/>
        <v>1382</v>
      </c>
      <c r="D1346">
        <f t="shared" ca="1" si="426"/>
        <v>6.9946612421180738</v>
      </c>
      <c r="E1346">
        <f t="shared" ca="1" si="444"/>
        <v>7.0006470162123069</v>
      </c>
      <c r="F1346">
        <f t="shared" ca="1" si="445"/>
        <v>1413</v>
      </c>
      <c r="G1346">
        <f t="shared" ca="1" si="446"/>
        <v>1414</v>
      </c>
      <c r="M1346" s="280">
        <v>1376</v>
      </c>
      <c r="N1346" s="280">
        <f t="shared" si="427"/>
        <v>6.7739409195101192</v>
      </c>
      <c r="AK1346">
        <f t="shared" si="428"/>
        <v>-9.1941659999999995E-2</v>
      </c>
      <c r="AL1346">
        <f t="shared" si="429"/>
        <v>3.7652685120000005</v>
      </c>
      <c r="AM1346">
        <f t="shared" si="430"/>
        <v>8.1297986959359996</v>
      </c>
      <c r="AN1346">
        <f t="shared" si="431"/>
        <v>-11.456401148575745</v>
      </c>
      <c r="AO1346">
        <f t="shared" si="432"/>
        <v>12.045523513505742</v>
      </c>
      <c r="AP1346">
        <f t="shared" si="433"/>
        <v>-9.3870500198655904</v>
      </c>
      <c r="AQ1346">
        <f t="shared" si="434"/>
        <v>5.4190497168701404</v>
      </c>
      <c r="AR1346">
        <f t="shared" si="435"/>
        <v>-1.9668596962752862</v>
      </c>
      <c r="AS1346">
        <f t="shared" si="436"/>
        <v>0.3165530059148568</v>
      </c>
      <c r="BJ1346">
        <f t="shared" si="437"/>
        <v>1.2716149999999999</v>
      </c>
      <c r="BK1346">
        <f t="shared" si="438"/>
        <v>2.37254736</v>
      </c>
      <c r="BL1346">
        <f t="shared" si="439"/>
        <v>3.8870706339839991</v>
      </c>
      <c r="BM1346">
        <f t="shared" si="440"/>
        <v>-0.73686276297850883</v>
      </c>
      <c r="BN1346">
        <f t="shared" si="441"/>
        <v>4.4390725540684765E-3</v>
      </c>
    </row>
    <row r="1347" spans="1:66" ht="15">
      <c r="A1347" s="32">
        <v>7</v>
      </c>
      <c r="B1347" s="33">
        <f t="shared" ca="1" si="442"/>
        <v>1413.8919076794211</v>
      </c>
      <c r="C1347">
        <f t="shared" si="443"/>
        <v>1382</v>
      </c>
      <c r="D1347">
        <f t="shared" ref="D1347:D1410" ca="1" si="447">INDIRECT(ADDRESS(C1347+1,14))</f>
        <v>6.9946612421180738</v>
      </c>
      <c r="E1347">
        <f t="shared" ca="1" si="444"/>
        <v>7.0006470162123069</v>
      </c>
      <c r="F1347">
        <f t="shared" ca="1" si="445"/>
        <v>1413</v>
      </c>
      <c r="G1347">
        <f t="shared" ca="1" si="446"/>
        <v>1414</v>
      </c>
      <c r="M1347" s="280">
        <v>1377</v>
      </c>
      <c r="N1347" s="280">
        <f t="shared" ref="N1347:N1410" si="448">IF(M1347&gt;=$P$1,SUM(BJ1347:BN1347),SUM(AK1347:AS1347))</f>
        <v>6.7798870996047462</v>
      </c>
      <c r="AK1347">
        <f t="shared" si="428"/>
        <v>-9.1941659999999995E-2</v>
      </c>
      <c r="AL1347">
        <f t="shared" si="429"/>
        <v>3.7680048990000006</v>
      </c>
      <c r="AM1347">
        <f t="shared" si="430"/>
        <v>8.1416195576189985</v>
      </c>
      <c r="AN1347">
        <f t="shared" si="431"/>
        <v>-11.481396924095579</v>
      </c>
      <c r="AO1347">
        <f t="shared" si="432"/>
        <v>12.080577760301855</v>
      </c>
      <c r="AP1347">
        <f t="shared" si="433"/>
        <v>-9.4212095544120871</v>
      </c>
      <c r="AQ1347">
        <f t="shared" si="434"/>
        <v>5.4427222673917663</v>
      </c>
      <c r="AR1347">
        <f t="shared" si="435"/>
        <v>-1.9768873646906746</v>
      </c>
      <c r="AS1347">
        <f t="shared" si="436"/>
        <v>0.31839811849046651</v>
      </c>
      <c r="BJ1347">
        <f t="shared" si="437"/>
        <v>1.2716149999999999</v>
      </c>
      <c r="BK1347">
        <f t="shared" si="438"/>
        <v>2.3742715949999997</v>
      </c>
      <c r="BL1347">
        <f t="shared" si="439"/>
        <v>3.8927224989359992</v>
      </c>
      <c r="BM1347">
        <f t="shared" si="440"/>
        <v>-0.73847046298599539</v>
      </c>
      <c r="BN1347">
        <f t="shared" si="441"/>
        <v>4.4519909087320734E-3</v>
      </c>
    </row>
    <row r="1348" spans="1:66" ht="15">
      <c r="A1348" s="32">
        <v>7</v>
      </c>
      <c r="B1348" s="33">
        <f t="shared" ca="1" si="442"/>
        <v>1413.8919076794211</v>
      </c>
      <c r="C1348">
        <f t="shared" si="443"/>
        <v>1382</v>
      </c>
      <c r="D1348">
        <f t="shared" ca="1" si="447"/>
        <v>6.9946612421180738</v>
      </c>
      <c r="E1348">
        <f t="shared" ca="1" si="444"/>
        <v>7.0006470162123069</v>
      </c>
      <c r="F1348">
        <f t="shared" ca="1" si="445"/>
        <v>1413</v>
      </c>
      <c r="G1348">
        <f t="shared" ca="1" si="446"/>
        <v>1414</v>
      </c>
      <c r="M1348" s="280">
        <v>1378</v>
      </c>
      <c r="N1348" s="280">
        <f t="shared" si="448"/>
        <v>6.7858343451820753</v>
      </c>
      <c r="AK1348">
        <f t="shared" ref="AK1348:AK1411" si="449">$M1348^0*AA$2</f>
        <v>-9.1941659999999995E-2</v>
      </c>
      <c r="AL1348">
        <f t="shared" ref="AL1348:AL1411" si="450">$M1348^1*AB$2</f>
        <v>3.7707412860000002</v>
      </c>
      <c r="AM1348">
        <f t="shared" ref="AM1348:AM1411" si="451">$M1348^2*AC$2</f>
        <v>8.1534490069239993</v>
      </c>
      <c r="AN1348">
        <f t="shared" ref="AN1348:AN1411" si="452">$M1348^3*AD$2</f>
        <v>-11.50642903067809</v>
      </c>
      <c r="AO1348">
        <f t="shared" ref="AO1348:AO1411" si="453">$M1348^4*AE$2</f>
        <v>12.115708461255814</v>
      </c>
      <c r="AP1348">
        <f t="shared" ref="AP1348:AP1411" si="454">$M1348^5*AF$2</f>
        <v>-9.4554684620712646</v>
      </c>
      <c r="AQ1348">
        <f t="shared" ref="AQ1348:AQ1411" si="455">$M1348^6*AG$2</f>
        <v>5.4664809311230611</v>
      </c>
      <c r="AR1348">
        <f t="shared" ref="AR1348:AR1411" si="456">$M1348^7*AH$2</f>
        <v>-1.9869588219739607</v>
      </c>
      <c r="AS1348">
        <f t="shared" ref="AS1348:AS1411" si="457">$M1348^8*AI$2</f>
        <v>0.32025263460251507</v>
      </c>
      <c r="BJ1348">
        <f t="shared" ref="BJ1348:BJ1411" si="458">$M1348^0*BC$2</f>
        <v>1.2716149999999999</v>
      </c>
      <c r="BK1348">
        <f t="shared" ref="BK1348:BK1411" si="459">$M1348^1*BD$2</f>
        <v>2.3759958299999999</v>
      </c>
      <c r="BL1348">
        <f t="shared" ref="BL1348:BL1411" si="460">$M1348^2*BE$2</f>
        <v>3.8983784698559991</v>
      </c>
      <c r="BM1348">
        <f t="shared" ref="BM1348:BM1411" si="461">$M1348^3*BF$2</f>
        <v>-0.74008049976633761</v>
      </c>
      <c r="BN1348">
        <f t="shared" ref="BN1348:BN1411" si="462">$M1348^4*BG$2</f>
        <v>4.4649374386388106E-3</v>
      </c>
    </row>
    <row r="1349" spans="1:66" ht="15">
      <c r="A1349" s="32">
        <v>7</v>
      </c>
      <c r="B1349" s="33">
        <f t="shared" ca="1" si="442"/>
        <v>1413.8919076794211</v>
      </c>
      <c r="C1349">
        <f t="shared" si="443"/>
        <v>1382</v>
      </c>
      <c r="D1349">
        <f t="shared" ca="1" si="447"/>
        <v>6.9946612421180738</v>
      </c>
      <c r="E1349">
        <f t="shared" ca="1" si="444"/>
        <v>7.0006470162123069</v>
      </c>
      <c r="F1349">
        <f t="shared" ca="1" si="445"/>
        <v>1413</v>
      </c>
      <c r="G1349">
        <f t="shared" ca="1" si="446"/>
        <v>1414</v>
      </c>
      <c r="M1349" s="280">
        <v>1379</v>
      </c>
      <c r="N1349" s="280">
        <f t="shared" si="448"/>
        <v>6.7917826565226447</v>
      </c>
      <c r="AK1349">
        <f t="shared" si="449"/>
        <v>-9.1941659999999995E-2</v>
      </c>
      <c r="AL1349">
        <f t="shared" si="450"/>
        <v>3.7734776730000004</v>
      </c>
      <c r="AM1349">
        <f t="shared" si="451"/>
        <v>8.1652870438509986</v>
      </c>
      <c r="AN1349">
        <f t="shared" si="452"/>
        <v>-11.531497494707493</v>
      </c>
      <c r="AO1349">
        <f t="shared" si="453"/>
        <v>12.150915727452462</v>
      </c>
      <c r="AP1349">
        <f t="shared" si="454"/>
        <v>-9.4898269594995046</v>
      </c>
      <c r="AQ1349">
        <f t="shared" si="455"/>
        <v>5.4903259584838864</v>
      </c>
      <c r="AR1349">
        <f t="shared" si="456"/>
        <v>-1.9970742273571678</v>
      </c>
      <c r="AS1349">
        <f t="shared" si="457"/>
        <v>0.32211659529946152</v>
      </c>
      <c r="BJ1349">
        <f t="shared" si="458"/>
        <v>1.2716149999999999</v>
      </c>
      <c r="BK1349">
        <f t="shared" si="459"/>
        <v>2.3777200650000001</v>
      </c>
      <c r="BL1349">
        <f t="shared" si="460"/>
        <v>3.9040385467439993</v>
      </c>
      <c r="BM1349">
        <f t="shared" si="461"/>
        <v>-0.74169287501653824</v>
      </c>
      <c r="BN1349">
        <f t="shared" si="462"/>
        <v>4.4779121847261924E-3</v>
      </c>
    </row>
    <row r="1350" spans="1:66" ht="15">
      <c r="A1350" s="32">
        <v>7</v>
      </c>
      <c r="B1350" s="33">
        <f t="shared" ca="1" si="442"/>
        <v>1413.8919076794211</v>
      </c>
      <c r="C1350">
        <f t="shared" si="443"/>
        <v>1382</v>
      </c>
      <c r="D1350">
        <f t="shared" ca="1" si="447"/>
        <v>6.9946612421180738</v>
      </c>
      <c r="E1350">
        <f t="shared" ca="1" si="444"/>
        <v>7.0006470162123069</v>
      </c>
      <c r="F1350">
        <f t="shared" ca="1" si="445"/>
        <v>1413</v>
      </c>
      <c r="G1350">
        <f t="shared" ca="1" si="446"/>
        <v>1414</v>
      </c>
      <c r="M1350" s="280">
        <v>1380</v>
      </c>
      <c r="N1350" s="280">
        <f t="shared" si="448"/>
        <v>6.7977320339050662</v>
      </c>
      <c r="AK1350">
        <f t="shared" si="449"/>
        <v>-9.1941659999999995E-2</v>
      </c>
      <c r="AL1350">
        <f t="shared" si="450"/>
        <v>3.7762140600000005</v>
      </c>
      <c r="AM1350">
        <f t="shared" si="451"/>
        <v>8.1771336683999998</v>
      </c>
      <c r="AN1350">
        <f t="shared" si="452"/>
        <v>-11.556602342568002</v>
      </c>
      <c r="AO1350">
        <f t="shared" si="453"/>
        <v>12.186199670057279</v>
      </c>
      <c r="AP1350">
        <f t="shared" si="454"/>
        <v>-9.524285263667867</v>
      </c>
      <c r="AQ1350">
        <f t="shared" si="455"/>
        <v>5.514257600439878</v>
      </c>
      <c r="AR1350">
        <f t="shared" si="456"/>
        <v>-2.007233740535201</v>
      </c>
      <c r="AS1350">
        <f t="shared" si="457"/>
        <v>0.32399004177897744</v>
      </c>
      <c r="BJ1350">
        <f t="shared" si="458"/>
        <v>1.2716149999999999</v>
      </c>
      <c r="BK1350">
        <f t="shared" si="459"/>
        <v>2.3794442999999998</v>
      </c>
      <c r="BL1350">
        <f t="shared" si="460"/>
        <v>3.9097027295999993</v>
      </c>
      <c r="BM1350">
        <f t="shared" si="461"/>
        <v>-0.74330759043360006</v>
      </c>
      <c r="BN1350">
        <f t="shared" si="462"/>
        <v>4.4909151879614405E-3</v>
      </c>
    </row>
    <row r="1351" spans="1:66" ht="15">
      <c r="A1351" s="32">
        <v>7</v>
      </c>
      <c r="B1351" s="33">
        <f t="shared" ca="1" si="442"/>
        <v>1413.8919076794211</v>
      </c>
      <c r="C1351">
        <f t="shared" si="443"/>
        <v>1382</v>
      </c>
      <c r="D1351">
        <f t="shared" ca="1" si="447"/>
        <v>6.9946612421180738</v>
      </c>
      <c r="E1351">
        <f t="shared" ca="1" si="444"/>
        <v>7.0006470162123069</v>
      </c>
      <c r="F1351">
        <f t="shared" ca="1" si="445"/>
        <v>1413</v>
      </c>
      <c r="G1351">
        <f t="shared" ca="1" si="446"/>
        <v>1414</v>
      </c>
      <c r="M1351" s="280">
        <v>1381</v>
      </c>
      <c r="N1351" s="280">
        <f t="shared" si="448"/>
        <v>6.8036824776060065</v>
      </c>
      <c r="AK1351">
        <f t="shared" si="449"/>
        <v>-9.1941659999999995E-2</v>
      </c>
      <c r="AL1351">
        <f t="shared" si="450"/>
        <v>3.7789504470000006</v>
      </c>
      <c r="AM1351">
        <f t="shared" si="451"/>
        <v>8.1889888805709994</v>
      </c>
      <c r="AN1351">
        <f t="shared" si="452"/>
        <v>-11.581743600643831</v>
      </c>
      <c r="AO1351">
        <f t="shared" si="453"/>
        <v>12.221560400316392</v>
      </c>
      <c r="AP1351">
        <f t="shared" si="454"/>
        <v>-9.5588435918623187</v>
      </c>
      <c r="AQ1351">
        <f t="shared" si="455"/>
        <v>5.5382761085032435</v>
      </c>
      <c r="AR1351">
        <f t="shared" si="456"/>
        <v>-2.0174375216668592</v>
      </c>
      <c r="AS1351">
        <f t="shared" si="457"/>
        <v>0.32587301538838065</v>
      </c>
      <c r="BJ1351">
        <f t="shared" si="458"/>
        <v>1.2716149999999999</v>
      </c>
      <c r="BK1351">
        <f t="shared" si="459"/>
        <v>2.381168535</v>
      </c>
      <c r="BL1351">
        <f t="shared" si="460"/>
        <v>3.9153710184239991</v>
      </c>
      <c r="BM1351">
        <f t="shared" si="461"/>
        <v>-0.74492464771452582</v>
      </c>
      <c r="BN1351">
        <f t="shared" si="462"/>
        <v>4.5039464893414961E-3</v>
      </c>
    </row>
    <row r="1352" spans="1:66" ht="15">
      <c r="A1352" s="32">
        <v>7</v>
      </c>
      <c r="B1352" s="33">
        <f t="shared" ca="1" si="442"/>
        <v>1413.8919076794211</v>
      </c>
      <c r="C1352">
        <f t="shared" si="443"/>
        <v>1382</v>
      </c>
      <c r="D1352">
        <f t="shared" ca="1" si="447"/>
        <v>6.9946612421180738</v>
      </c>
      <c r="E1352">
        <f t="shared" ca="1" si="444"/>
        <v>7.0006470162123069</v>
      </c>
      <c r="F1352">
        <f t="shared" ca="1" si="445"/>
        <v>1413</v>
      </c>
      <c r="G1352">
        <f t="shared" ca="1" si="446"/>
        <v>1414</v>
      </c>
      <c r="M1352" s="280">
        <v>1382</v>
      </c>
      <c r="N1352" s="280">
        <f t="shared" si="448"/>
        <v>6.8096339879001819</v>
      </c>
      <c r="AK1352">
        <f t="shared" si="449"/>
        <v>-9.1941659999999995E-2</v>
      </c>
      <c r="AL1352">
        <f t="shared" si="450"/>
        <v>3.7816868340000003</v>
      </c>
      <c r="AM1352">
        <f t="shared" si="451"/>
        <v>8.2008526803639992</v>
      </c>
      <c r="AN1352">
        <f t="shared" si="452"/>
        <v>-11.606921295319193</v>
      </c>
      <c r="AO1352">
        <f t="shared" si="453"/>
        <v>12.256998029556566</v>
      </c>
      <c r="AP1352">
        <f t="shared" si="454"/>
        <v>-9.5935021616839631</v>
      </c>
      <c r="AQ1352">
        <f t="shared" si="455"/>
        <v>5.5623817347335445</v>
      </c>
      <c r="AR1352">
        <f t="shared" si="456"/>
        <v>-2.0276857313758412</v>
      </c>
      <c r="AS1352">
        <f t="shared" si="457"/>
        <v>0.32776555762506987</v>
      </c>
      <c r="BJ1352">
        <f t="shared" si="458"/>
        <v>1.2716149999999999</v>
      </c>
      <c r="BK1352">
        <f t="shared" si="459"/>
        <v>2.3828927699999998</v>
      </c>
      <c r="BL1352">
        <f t="shared" si="460"/>
        <v>3.9210434132159993</v>
      </c>
      <c r="BM1352">
        <f t="shared" si="461"/>
        <v>-0.7465440485563184</v>
      </c>
      <c r="BN1352">
        <f t="shared" si="462"/>
        <v>4.5170061298930196E-3</v>
      </c>
    </row>
    <row r="1353" spans="1:66" ht="15">
      <c r="A1353" s="32">
        <v>7</v>
      </c>
      <c r="B1353" s="33">
        <f t="shared" ca="1" si="442"/>
        <v>1413.8919076794211</v>
      </c>
      <c r="C1353">
        <f t="shared" si="443"/>
        <v>1382</v>
      </c>
      <c r="D1353">
        <f t="shared" ca="1" si="447"/>
        <v>6.9946612421180738</v>
      </c>
      <c r="E1353">
        <f t="shared" ca="1" si="444"/>
        <v>7.0006470162123069</v>
      </c>
      <c r="F1353">
        <f t="shared" ca="1" si="445"/>
        <v>1413</v>
      </c>
      <c r="G1353">
        <f t="shared" ca="1" si="446"/>
        <v>1414</v>
      </c>
      <c r="M1353" s="280">
        <v>1383</v>
      </c>
      <c r="N1353" s="280">
        <f t="shared" si="448"/>
        <v>6.8155865650603378</v>
      </c>
      <c r="AK1353">
        <f t="shared" si="449"/>
        <v>-9.1941659999999995E-2</v>
      </c>
      <c r="AL1353">
        <f t="shared" si="450"/>
        <v>3.7844232210000004</v>
      </c>
      <c r="AM1353">
        <f t="shared" si="451"/>
        <v>8.2127250677789991</v>
      </c>
      <c r="AN1353">
        <f t="shared" si="452"/>
        <v>-11.632135452978305</v>
      </c>
      <c r="AO1353">
        <f t="shared" si="453"/>
        <v>12.292512669185211</v>
      </c>
      <c r="AP1353">
        <f t="shared" si="454"/>
        <v>-9.6282611910492673</v>
      </c>
      <c r="AQ1353">
        <f t="shared" si="455"/>
        <v>5.5865747317385006</v>
      </c>
      <c r="AR1353">
        <f t="shared" si="456"/>
        <v>-2.0379785307517593</v>
      </c>
      <c r="AS1353">
        <f t="shared" si="457"/>
        <v>0.32966771013695984</v>
      </c>
      <c r="BJ1353">
        <f t="shared" si="458"/>
        <v>1.2716149999999999</v>
      </c>
      <c r="BK1353">
        <f t="shared" si="459"/>
        <v>2.384617005</v>
      </c>
      <c r="BL1353">
        <f t="shared" si="460"/>
        <v>3.9267199139759992</v>
      </c>
      <c r="BM1353">
        <f t="shared" si="461"/>
        <v>-0.74816579465598065</v>
      </c>
      <c r="BN1353">
        <f t="shared" si="462"/>
        <v>4.5300941506723896E-3</v>
      </c>
    </row>
    <row r="1354" spans="1:66" ht="15">
      <c r="A1354" s="32">
        <v>7</v>
      </c>
      <c r="B1354" s="33">
        <f t="shared" ca="1" si="442"/>
        <v>1413.8919076794211</v>
      </c>
      <c r="C1354">
        <f t="shared" si="443"/>
        <v>1382</v>
      </c>
      <c r="D1354">
        <f t="shared" ca="1" si="447"/>
        <v>6.9946612421180738</v>
      </c>
      <c r="E1354">
        <f t="shared" ca="1" si="444"/>
        <v>7.0006470162123069</v>
      </c>
      <c r="F1354">
        <f t="shared" ca="1" si="445"/>
        <v>1413</v>
      </c>
      <c r="G1354">
        <f t="shared" ca="1" si="446"/>
        <v>1414</v>
      </c>
      <c r="M1354" s="280">
        <v>1384</v>
      </c>
      <c r="N1354" s="280">
        <f t="shared" si="448"/>
        <v>6.8215402093572566</v>
      </c>
      <c r="AK1354">
        <f t="shared" si="449"/>
        <v>-9.1941659999999995E-2</v>
      </c>
      <c r="AL1354">
        <f t="shared" si="450"/>
        <v>3.7871596080000005</v>
      </c>
      <c r="AM1354">
        <f t="shared" si="451"/>
        <v>8.2246060428159993</v>
      </c>
      <c r="AN1354">
        <f t="shared" si="452"/>
        <v>-11.657386100005377</v>
      </c>
      <c r="AO1354">
        <f t="shared" si="453"/>
        <v>12.328104430690377</v>
      </c>
      <c r="AP1354">
        <f t="shared" si="454"/>
        <v>-9.6631208981902876</v>
      </c>
      <c r="AQ1354">
        <f t="shared" si="455"/>
        <v>5.6108553526747791</v>
      </c>
      <c r="AR1354">
        <f t="shared" si="456"/>
        <v>-2.0483160813511523</v>
      </c>
      <c r="AS1354">
        <f t="shared" si="457"/>
        <v>0.33157951472291824</v>
      </c>
      <c r="BJ1354">
        <f t="shared" si="458"/>
        <v>1.2716149999999999</v>
      </c>
      <c r="BK1354">
        <f t="shared" si="459"/>
        <v>2.3863412400000001</v>
      </c>
      <c r="BL1354">
        <f t="shared" si="460"/>
        <v>3.9324005207039994</v>
      </c>
      <c r="BM1354">
        <f t="shared" si="461"/>
        <v>-0.74978988771051525</v>
      </c>
      <c r="BN1354">
        <f t="shared" si="462"/>
        <v>4.5432105927657026E-3</v>
      </c>
    </row>
    <row r="1355" spans="1:66" ht="15">
      <c r="A1355" s="32">
        <v>7</v>
      </c>
      <c r="B1355" s="33">
        <f t="shared" ca="1" si="442"/>
        <v>1413.8919076794211</v>
      </c>
      <c r="C1355">
        <f t="shared" si="443"/>
        <v>1382</v>
      </c>
      <c r="D1355">
        <f t="shared" ca="1" si="447"/>
        <v>6.9946612421180738</v>
      </c>
      <c r="E1355">
        <f t="shared" ca="1" si="444"/>
        <v>7.0006470162123069</v>
      </c>
      <c r="F1355">
        <f t="shared" ca="1" si="445"/>
        <v>1413</v>
      </c>
      <c r="G1355">
        <f t="shared" ca="1" si="446"/>
        <v>1414</v>
      </c>
      <c r="M1355" s="280">
        <v>1385</v>
      </c>
      <c r="N1355" s="280">
        <f t="shared" si="448"/>
        <v>6.8274949210597198</v>
      </c>
      <c r="AK1355">
        <f t="shared" si="449"/>
        <v>-9.1941659999999995E-2</v>
      </c>
      <c r="AL1355">
        <f t="shared" si="450"/>
        <v>3.7898959950000002</v>
      </c>
      <c r="AM1355">
        <f t="shared" si="451"/>
        <v>8.2364956054749996</v>
      </c>
      <c r="AN1355">
        <f t="shared" si="452"/>
        <v>-11.682673262784627</v>
      </c>
      <c r="AO1355">
        <f t="shared" si="453"/>
        <v>12.36377342564076</v>
      </c>
      <c r="AP1355">
        <f t="shared" si="454"/>
        <v>-9.6980815016549062</v>
      </c>
      <c r="AQ1355">
        <f t="shared" si="455"/>
        <v>5.6352238512487887</v>
      </c>
      <c r="AR1355">
        <f t="shared" si="456"/>
        <v>-2.0586985451984985</v>
      </c>
      <c r="AS1355">
        <f t="shared" si="457"/>
        <v>0.3335010133332027</v>
      </c>
      <c r="BJ1355">
        <f t="shared" si="458"/>
        <v>1.2716149999999999</v>
      </c>
      <c r="BK1355">
        <f t="shared" si="459"/>
        <v>2.3880654749999999</v>
      </c>
      <c r="BL1355">
        <f t="shared" si="460"/>
        <v>3.9380852333999994</v>
      </c>
      <c r="BM1355">
        <f t="shared" si="461"/>
        <v>-0.75141632941692504</v>
      </c>
      <c r="BN1355">
        <f t="shared" si="462"/>
        <v>4.5563554972887742E-3</v>
      </c>
    </row>
    <row r="1356" spans="1:66" ht="15">
      <c r="A1356" s="32">
        <v>7</v>
      </c>
      <c r="B1356" s="33">
        <f t="shared" ca="1" si="442"/>
        <v>1413.8919076794211</v>
      </c>
      <c r="C1356">
        <f t="shared" si="443"/>
        <v>1382</v>
      </c>
      <c r="D1356">
        <f t="shared" ca="1" si="447"/>
        <v>6.9946612421180738</v>
      </c>
      <c r="E1356">
        <f t="shared" ca="1" si="444"/>
        <v>7.0006470162123069</v>
      </c>
      <c r="F1356">
        <f t="shared" ca="1" si="445"/>
        <v>1413</v>
      </c>
      <c r="G1356">
        <f t="shared" ca="1" si="446"/>
        <v>1414</v>
      </c>
      <c r="M1356" s="280">
        <v>1386</v>
      </c>
      <c r="N1356" s="280">
        <f t="shared" si="448"/>
        <v>6.833450700434522</v>
      </c>
      <c r="AK1356">
        <f t="shared" si="449"/>
        <v>-9.1941659999999995E-2</v>
      </c>
      <c r="AL1356">
        <f t="shared" si="450"/>
        <v>3.7926323820000003</v>
      </c>
      <c r="AM1356">
        <f t="shared" si="451"/>
        <v>8.2483937557559983</v>
      </c>
      <c r="AN1356">
        <f t="shared" si="452"/>
        <v>-11.707996967700266</v>
      </c>
      <c r="AO1356">
        <f t="shared" si="453"/>
        <v>12.399519765685698</v>
      </c>
      <c r="AP1356">
        <f t="shared" si="454"/>
        <v>-9.7331432203070509</v>
      </c>
      <c r="AQ1356">
        <f t="shared" si="455"/>
        <v>5.6596804817174764</v>
      </c>
      <c r="AR1356">
        <f t="shared" si="456"/>
        <v>-2.0691260847872335</v>
      </c>
      <c r="AS1356">
        <f t="shared" si="457"/>
        <v>0.33543224806989935</v>
      </c>
      <c r="BJ1356">
        <f t="shared" si="458"/>
        <v>1.2716149999999999</v>
      </c>
      <c r="BK1356">
        <f t="shared" si="459"/>
        <v>2.3897897100000001</v>
      </c>
      <c r="BL1356">
        <f t="shared" si="460"/>
        <v>3.9437740520639992</v>
      </c>
      <c r="BM1356">
        <f t="shared" si="461"/>
        <v>-0.75304512147221281</v>
      </c>
      <c r="BN1356">
        <f t="shared" si="462"/>
        <v>4.5695289053871409E-3</v>
      </c>
    </row>
    <row r="1357" spans="1:66" ht="15">
      <c r="A1357" s="32">
        <v>7</v>
      </c>
      <c r="B1357" s="33">
        <f t="shared" ca="1" si="442"/>
        <v>1413.8919076794211</v>
      </c>
      <c r="C1357">
        <f t="shared" si="443"/>
        <v>1382</v>
      </c>
      <c r="D1357">
        <f t="shared" ca="1" si="447"/>
        <v>6.9946612421180738</v>
      </c>
      <c r="E1357">
        <f t="shared" ca="1" si="444"/>
        <v>7.0006470162123069</v>
      </c>
      <c r="F1357">
        <f t="shared" ca="1" si="445"/>
        <v>1413</v>
      </c>
      <c r="G1357">
        <f t="shared" ca="1" si="446"/>
        <v>1414</v>
      </c>
      <c r="M1357" s="280">
        <v>1387</v>
      </c>
      <c r="N1357" s="280">
        <f t="shared" si="448"/>
        <v>6.8394075477464513</v>
      </c>
      <c r="AK1357">
        <f t="shared" si="449"/>
        <v>-9.1941659999999995E-2</v>
      </c>
      <c r="AL1357">
        <f t="shared" si="450"/>
        <v>3.7953687690000004</v>
      </c>
      <c r="AM1357">
        <f t="shared" si="451"/>
        <v>8.260300493658999</v>
      </c>
      <c r="AN1357">
        <f t="shared" si="452"/>
        <v>-11.733357241136508</v>
      </c>
      <c r="AO1357">
        <f t="shared" si="453"/>
        <v>12.435343562555165</v>
      </c>
      <c r="AP1357">
        <f t="shared" si="454"/>
        <v>-9.7683062733269246</v>
      </c>
      <c r="AQ1357">
        <f t="shared" si="455"/>
        <v>5.6842254988891234</v>
      </c>
      <c r="AR1357">
        <f t="shared" si="456"/>
        <v>-2.0795988630807649</v>
      </c>
      <c r="AS1357">
        <f t="shared" si="457"/>
        <v>0.33737326118736188</v>
      </c>
      <c r="BJ1357">
        <f t="shared" si="458"/>
        <v>1.2716149999999999</v>
      </c>
      <c r="BK1357">
        <f t="shared" si="459"/>
        <v>2.3915139449999998</v>
      </c>
      <c r="BL1357">
        <f t="shared" si="460"/>
        <v>3.9494669766959993</v>
      </c>
      <c r="BM1357">
        <f t="shared" si="461"/>
        <v>-0.75467626557338141</v>
      </c>
      <c r="BN1357">
        <f t="shared" si="462"/>
        <v>4.5827308582360535E-3</v>
      </c>
    </row>
    <row r="1358" spans="1:66" ht="15">
      <c r="A1358" s="32">
        <v>7</v>
      </c>
      <c r="B1358" s="33">
        <f t="shared" ca="1" si="442"/>
        <v>1413.8919076794211</v>
      </c>
      <c r="C1358">
        <f t="shared" si="443"/>
        <v>1382</v>
      </c>
      <c r="D1358">
        <f t="shared" ca="1" si="447"/>
        <v>6.9946612421180738</v>
      </c>
      <c r="E1358">
        <f t="shared" ca="1" si="444"/>
        <v>7.0006470162123069</v>
      </c>
      <c r="F1358">
        <f t="shared" ca="1" si="445"/>
        <v>1413</v>
      </c>
      <c r="G1358">
        <f t="shared" ca="1" si="446"/>
        <v>1414</v>
      </c>
      <c r="M1358" s="280">
        <v>1388</v>
      </c>
      <c r="N1358" s="280">
        <f t="shared" si="448"/>
        <v>6.8453654632582763</v>
      </c>
      <c r="AK1358">
        <f t="shared" si="449"/>
        <v>-9.1941659999999995E-2</v>
      </c>
      <c r="AL1358">
        <f t="shared" si="450"/>
        <v>3.7981051560000005</v>
      </c>
      <c r="AM1358">
        <f t="shared" si="451"/>
        <v>8.2722158191839998</v>
      </c>
      <c r="AN1358">
        <f t="shared" si="452"/>
        <v>-11.75875410947757</v>
      </c>
      <c r="AO1358">
        <f t="shared" si="453"/>
        <v>12.471244928059786</v>
      </c>
      <c r="AP1358">
        <f t="shared" si="454"/>
        <v>-9.8035708802112413</v>
      </c>
      <c r="AQ1358">
        <f t="shared" si="455"/>
        <v>5.7088591581241408</v>
      </c>
      <c r="AR1358">
        <f t="shared" si="456"/>
        <v>-2.0901170435134926</v>
      </c>
      <c r="AS1358">
        <f t="shared" si="457"/>
        <v>0.33932409509265216</v>
      </c>
      <c r="BJ1358">
        <f t="shared" si="458"/>
        <v>1.2716149999999999</v>
      </c>
      <c r="BK1358">
        <f t="shared" si="459"/>
        <v>2.39323818</v>
      </c>
      <c r="BL1358">
        <f t="shared" si="460"/>
        <v>3.9551640072959993</v>
      </c>
      <c r="BM1358">
        <f t="shared" si="461"/>
        <v>-0.75630976341743361</v>
      </c>
      <c r="BN1358">
        <f t="shared" si="462"/>
        <v>4.5959613970404864E-3</v>
      </c>
    </row>
    <row r="1359" spans="1:66" ht="15">
      <c r="A1359" s="32">
        <v>7</v>
      </c>
      <c r="B1359" s="33">
        <f t="shared" ca="1" si="442"/>
        <v>1413.8919076794211</v>
      </c>
      <c r="C1359">
        <f t="shared" si="443"/>
        <v>1382</v>
      </c>
      <c r="D1359">
        <f t="shared" ca="1" si="447"/>
        <v>6.9946612421180738</v>
      </c>
      <c r="E1359">
        <f t="shared" ca="1" si="444"/>
        <v>7.0006470162123069</v>
      </c>
      <c r="F1359">
        <f t="shared" ca="1" si="445"/>
        <v>1413</v>
      </c>
      <c r="G1359">
        <f t="shared" ca="1" si="446"/>
        <v>1414</v>
      </c>
      <c r="M1359" s="280">
        <v>1389</v>
      </c>
      <c r="N1359" s="280">
        <f t="shared" si="448"/>
        <v>6.8513244472307342</v>
      </c>
      <c r="AK1359">
        <f t="shared" si="449"/>
        <v>-9.1941659999999995E-2</v>
      </c>
      <c r="AL1359">
        <f t="shared" si="450"/>
        <v>3.8008415430000002</v>
      </c>
      <c r="AM1359">
        <f t="shared" si="451"/>
        <v>8.2841397323309991</v>
      </c>
      <c r="AN1359">
        <f t="shared" si="452"/>
        <v>-11.784187599107662</v>
      </c>
      <c r="AO1359">
        <f t="shared" si="453"/>
        <v>12.507223974090822</v>
      </c>
      <c r="AP1359">
        <f t="shared" si="454"/>
        <v>-9.8389372607734451</v>
      </c>
      <c r="AQ1359">
        <f t="shared" si="455"/>
        <v>5.7335817153358679</v>
      </c>
      <c r="AR1359">
        <f t="shared" si="456"/>
        <v>-2.1006807899918285</v>
      </c>
      <c r="AS1359">
        <f t="shared" si="457"/>
        <v>0.34128479234598091</v>
      </c>
      <c r="BJ1359">
        <f t="shared" si="458"/>
        <v>1.2716149999999999</v>
      </c>
      <c r="BK1359">
        <f t="shared" si="459"/>
        <v>2.3949624149999997</v>
      </c>
      <c r="BL1359">
        <f t="shared" si="460"/>
        <v>3.9608651438639995</v>
      </c>
      <c r="BM1359">
        <f t="shared" si="461"/>
        <v>-0.75794561670137228</v>
      </c>
      <c r="BN1359">
        <f t="shared" si="462"/>
        <v>4.6092205630351287E-3</v>
      </c>
    </row>
    <row r="1360" spans="1:66" ht="15">
      <c r="A1360" s="32">
        <v>7</v>
      </c>
      <c r="B1360" s="33">
        <f t="shared" ca="1" si="442"/>
        <v>1413.8919076794211</v>
      </c>
      <c r="C1360">
        <f t="shared" si="443"/>
        <v>1382</v>
      </c>
      <c r="D1360">
        <f t="shared" ca="1" si="447"/>
        <v>6.9946612421180738</v>
      </c>
      <c r="E1360">
        <f t="shared" ca="1" si="444"/>
        <v>7.0006470162123069</v>
      </c>
      <c r="F1360">
        <f t="shared" ca="1" si="445"/>
        <v>1413</v>
      </c>
      <c r="G1360">
        <f t="shared" ca="1" si="446"/>
        <v>1414</v>
      </c>
      <c r="M1360" s="280">
        <v>1390</v>
      </c>
      <c r="N1360" s="280">
        <f t="shared" si="448"/>
        <v>6.8572844999225344</v>
      </c>
      <c r="AK1360">
        <f t="shared" si="449"/>
        <v>-9.1941659999999995E-2</v>
      </c>
      <c r="AL1360">
        <f t="shared" si="450"/>
        <v>3.8035779300000003</v>
      </c>
      <c r="AM1360">
        <f t="shared" si="451"/>
        <v>8.2960722330999985</v>
      </c>
      <c r="AN1360">
        <f t="shared" si="452"/>
        <v>-11.809657736411001</v>
      </c>
      <c r="AO1360">
        <f t="shared" si="453"/>
        <v>12.54328081262018</v>
      </c>
      <c r="AP1360">
        <f t="shared" si="454"/>
        <v>-9.8744056351439422</v>
      </c>
      <c r="AQ1360">
        <f t="shared" si="455"/>
        <v>5.7583934269913684</v>
      </c>
      <c r="AR1360">
        <f t="shared" si="456"/>
        <v>-2.1112902668952191</v>
      </c>
      <c r="AS1360">
        <f t="shared" si="457"/>
        <v>0.34325539566115032</v>
      </c>
      <c r="BJ1360">
        <f t="shared" si="458"/>
        <v>1.2716149999999999</v>
      </c>
      <c r="BK1360">
        <f t="shared" si="459"/>
        <v>2.3966866499999999</v>
      </c>
      <c r="BL1360">
        <f t="shared" si="460"/>
        <v>3.9665703863999995</v>
      </c>
      <c r="BM1360">
        <f t="shared" si="461"/>
        <v>-0.75958382712220007</v>
      </c>
      <c r="BN1360">
        <f t="shared" si="462"/>
        <v>4.62250839748439E-3</v>
      </c>
    </row>
    <row r="1361" spans="1:66" ht="15">
      <c r="A1361" s="32">
        <v>7</v>
      </c>
      <c r="B1361" s="33">
        <f t="shared" ca="1" si="442"/>
        <v>1413.8919076794211</v>
      </c>
      <c r="C1361">
        <f t="shared" si="443"/>
        <v>1382</v>
      </c>
      <c r="D1361">
        <f t="shared" ca="1" si="447"/>
        <v>6.9946612421180738</v>
      </c>
      <c r="E1361">
        <f t="shared" ca="1" si="444"/>
        <v>7.0006470162123069</v>
      </c>
      <c r="F1361">
        <f t="shared" ca="1" si="445"/>
        <v>1413</v>
      </c>
      <c r="G1361">
        <f t="shared" ca="1" si="446"/>
        <v>1414</v>
      </c>
      <c r="M1361" s="280">
        <v>1391</v>
      </c>
      <c r="N1361" s="280">
        <f t="shared" si="448"/>
        <v>6.863245621590333</v>
      </c>
      <c r="AK1361">
        <f t="shared" si="449"/>
        <v>-9.1941659999999995E-2</v>
      </c>
      <c r="AL1361">
        <f t="shared" si="450"/>
        <v>3.8063143170000004</v>
      </c>
      <c r="AM1361">
        <f t="shared" si="451"/>
        <v>8.3080133214909999</v>
      </c>
      <c r="AN1361">
        <f t="shared" si="452"/>
        <v>-11.8351645477718</v>
      </c>
      <c r="AO1361">
        <f t="shared" si="453"/>
        <v>12.579415555700407</v>
      </c>
      <c r="AP1361">
        <f t="shared" si="454"/>
        <v>-9.9099762237703324</v>
      </c>
      <c r="AQ1361">
        <f t="shared" si="455"/>
        <v>5.7832945501122284</v>
      </c>
      <c r="AR1361">
        <f t="shared" si="456"/>
        <v>-2.1219456390771678</v>
      </c>
      <c r="AS1361">
        <f t="shared" si="457"/>
        <v>0.34523594790599699</v>
      </c>
      <c r="BJ1361">
        <f t="shared" si="458"/>
        <v>1.2716149999999999</v>
      </c>
      <c r="BK1361">
        <f t="shared" si="459"/>
        <v>2.3984108850000001</v>
      </c>
      <c r="BL1361">
        <f t="shared" si="460"/>
        <v>3.9722797349039993</v>
      </c>
      <c r="BM1361">
        <f t="shared" si="461"/>
        <v>-0.76122439637691985</v>
      </c>
      <c r="BN1361">
        <f t="shared" si="462"/>
        <v>4.6358249416823989E-3</v>
      </c>
    </row>
    <row r="1362" spans="1:66" ht="15">
      <c r="A1362" s="32">
        <v>7</v>
      </c>
      <c r="B1362" s="33">
        <f t="shared" ca="1" si="442"/>
        <v>1413.8919076794211</v>
      </c>
      <c r="C1362">
        <f t="shared" si="443"/>
        <v>1382</v>
      </c>
      <c r="D1362">
        <f t="shared" ca="1" si="447"/>
        <v>6.9946612421180738</v>
      </c>
      <c r="E1362">
        <f t="shared" ca="1" si="444"/>
        <v>7.0006470162123069</v>
      </c>
      <c r="F1362">
        <f t="shared" ca="1" si="445"/>
        <v>1413</v>
      </c>
      <c r="G1362">
        <f t="shared" ca="1" si="446"/>
        <v>1414</v>
      </c>
      <c r="M1362" s="280">
        <v>1392</v>
      </c>
      <c r="N1362" s="280">
        <f t="shared" si="448"/>
        <v>6.8692078124887228</v>
      </c>
      <c r="AK1362">
        <f t="shared" si="449"/>
        <v>-9.1941659999999995E-2</v>
      </c>
      <c r="AL1362">
        <f t="shared" si="450"/>
        <v>3.8090507040000006</v>
      </c>
      <c r="AM1362">
        <f t="shared" si="451"/>
        <v>8.3199629975039997</v>
      </c>
      <c r="AN1362">
        <f t="shared" si="452"/>
        <v>-11.860708059574273</v>
      </c>
      <c r="AO1362">
        <f t="shared" si="453"/>
        <v>12.615628315464695</v>
      </c>
      <c r="AP1362">
        <f t="shared" si="454"/>
        <v>-9.9456492474176326</v>
      </c>
      <c r="AQ1362">
        <f t="shared" si="455"/>
        <v>5.8082853422753562</v>
      </c>
      <c r="AR1362">
        <f t="shared" si="456"/>
        <v>-2.1326470718662591</v>
      </c>
      <c r="AS1362">
        <f t="shared" si="457"/>
        <v>0.34722649210283579</v>
      </c>
      <c r="BJ1362">
        <f t="shared" si="458"/>
        <v>1.2716149999999999</v>
      </c>
      <c r="BK1362">
        <f t="shared" si="459"/>
        <v>2.4001351199999998</v>
      </c>
      <c r="BL1362">
        <f t="shared" si="460"/>
        <v>3.9779931893759994</v>
      </c>
      <c r="BM1362">
        <f t="shared" si="461"/>
        <v>-0.7628673261625345</v>
      </c>
      <c r="BN1362">
        <f t="shared" si="462"/>
        <v>4.6491702369530026E-3</v>
      </c>
    </row>
    <row r="1363" spans="1:66" ht="15">
      <c r="A1363" s="32">
        <v>7</v>
      </c>
      <c r="B1363" s="33">
        <f t="shared" ca="1" si="442"/>
        <v>1413.8919076794211</v>
      </c>
      <c r="C1363">
        <f t="shared" si="443"/>
        <v>1382</v>
      </c>
      <c r="D1363">
        <f t="shared" ca="1" si="447"/>
        <v>6.9946612421180738</v>
      </c>
      <c r="E1363">
        <f t="shared" ca="1" si="444"/>
        <v>7.0006470162123069</v>
      </c>
      <c r="F1363">
        <f t="shared" ca="1" si="445"/>
        <v>1413</v>
      </c>
      <c r="G1363">
        <f t="shared" ca="1" si="446"/>
        <v>1414</v>
      </c>
      <c r="M1363" s="280">
        <v>1393</v>
      </c>
      <c r="N1363" s="280">
        <f t="shared" si="448"/>
        <v>6.8751710728702369</v>
      </c>
      <c r="AK1363">
        <f t="shared" si="449"/>
        <v>-9.1941659999999995E-2</v>
      </c>
      <c r="AL1363">
        <f t="shared" si="450"/>
        <v>3.8117870910000002</v>
      </c>
      <c r="AM1363">
        <f t="shared" si="451"/>
        <v>8.3319212611389997</v>
      </c>
      <c r="AN1363">
        <f t="shared" si="452"/>
        <v>-11.886288298202635</v>
      </c>
      <c r="AO1363">
        <f t="shared" si="453"/>
        <v>12.651919204126877</v>
      </c>
      <c r="AP1363">
        <f t="shared" si="454"/>
        <v>-9.981424927168506</v>
      </c>
      <c r="AQ1363">
        <f t="shared" si="455"/>
        <v>5.8333660616137806</v>
      </c>
      <c r="AR1363">
        <f t="shared" si="456"/>
        <v>-2.1433947310671857</v>
      </c>
      <c r="AS1363">
        <f t="shared" si="457"/>
        <v>0.34922707142890524</v>
      </c>
      <c r="BJ1363">
        <f t="shared" si="458"/>
        <v>1.2716149999999999</v>
      </c>
      <c r="BK1363">
        <f t="shared" si="459"/>
        <v>2.401859355</v>
      </c>
      <c r="BL1363">
        <f t="shared" si="460"/>
        <v>3.9837107498159994</v>
      </c>
      <c r="BM1363">
        <f t="shared" si="461"/>
        <v>-0.76451261817604665</v>
      </c>
      <c r="BN1363">
        <f t="shared" si="462"/>
        <v>4.6625443246497648E-3</v>
      </c>
    </row>
    <row r="1364" spans="1:66" ht="15">
      <c r="A1364" s="32">
        <v>7</v>
      </c>
      <c r="B1364" s="33">
        <f t="shared" ca="1" si="442"/>
        <v>1413.8919076794211</v>
      </c>
      <c r="C1364">
        <f t="shared" si="443"/>
        <v>1382</v>
      </c>
      <c r="D1364">
        <f t="shared" ca="1" si="447"/>
        <v>6.9946612421180738</v>
      </c>
      <c r="E1364">
        <f t="shared" ca="1" si="444"/>
        <v>7.0006470162123069</v>
      </c>
      <c r="F1364">
        <f t="shared" ca="1" si="445"/>
        <v>1413</v>
      </c>
      <c r="G1364">
        <f t="shared" ca="1" si="446"/>
        <v>1414</v>
      </c>
      <c r="M1364" s="280">
        <v>1394</v>
      </c>
      <c r="N1364" s="280">
        <f t="shared" si="448"/>
        <v>6.8811354029853247</v>
      </c>
      <c r="AK1364">
        <f t="shared" si="449"/>
        <v>-9.1941659999999995E-2</v>
      </c>
      <c r="AL1364">
        <f t="shared" si="450"/>
        <v>3.8145234780000004</v>
      </c>
      <c r="AM1364">
        <f t="shared" si="451"/>
        <v>8.3438881123959998</v>
      </c>
      <c r="AN1364">
        <f t="shared" si="452"/>
        <v>-11.911905290041098</v>
      </c>
      <c r="AO1364">
        <f t="shared" si="453"/>
        <v>12.688288333981426</v>
      </c>
      <c r="AP1364">
        <f t="shared" si="454"/>
        <v>-10.017303484423495</v>
      </c>
      <c r="AQ1364">
        <f t="shared" si="455"/>
        <v>5.8585369668174536</v>
      </c>
      <c r="AR1364">
        <f t="shared" si="456"/>
        <v>-2.1541887829617754</v>
      </c>
      <c r="AS1364">
        <f t="shared" si="457"/>
        <v>0.35123772921681318</v>
      </c>
      <c r="BJ1364">
        <f t="shared" si="458"/>
        <v>1.2716149999999999</v>
      </c>
      <c r="BK1364">
        <f t="shared" si="459"/>
        <v>2.4035835899999998</v>
      </c>
      <c r="BL1364">
        <f t="shared" si="460"/>
        <v>3.9894324162239991</v>
      </c>
      <c r="BM1364">
        <f t="shared" si="461"/>
        <v>-0.76616027411445919</v>
      </c>
      <c r="BN1364">
        <f t="shared" si="462"/>
        <v>4.6759472461559712E-3</v>
      </c>
    </row>
    <row r="1365" spans="1:66" ht="15">
      <c r="A1365" s="32">
        <v>7</v>
      </c>
      <c r="B1365" s="33">
        <f t="shared" ca="1" si="442"/>
        <v>1413.8919076794211</v>
      </c>
      <c r="C1365">
        <f t="shared" si="443"/>
        <v>1382</v>
      </c>
      <c r="D1365">
        <f t="shared" ca="1" si="447"/>
        <v>6.9946612421180738</v>
      </c>
      <c r="E1365">
        <f t="shared" ca="1" si="444"/>
        <v>7.0006470162123069</v>
      </c>
      <c r="F1365">
        <f t="shared" ca="1" si="445"/>
        <v>1413</v>
      </c>
      <c r="G1365">
        <f t="shared" ca="1" si="446"/>
        <v>1414</v>
      </c>
      <c r="M1365" s="280">
        <v>1395</v>
      </c>
      <c r="N1365" s="280">
        <f t="shared" si="448"/>
        <v>6.8871008030823484</v>
      </c>
      <c r="AK1365">
        <f t="shared" si="449"/>
        <v>-9.1941659999999995E-2</v>
      </c>
      <c r="AL1365">
        <f t="shared" si="450"/>
        <v>3.8172598650000005</v>
      </c>
      <c r="AM1365">
        <f t="shared" si="451"/>
        <v>8.3558635512749984</v>
      </c>
      <c r="AN1365">
        <f t="shared" si="452"/>
        <v>-11.937559061473877</v>
      </c>
      <c r="AO1365">
        <f t="shared" si="453"/>
        <v>12.724735817403461</v>
      </c>
      <c r="AP1365">
        <f t="shared" si="454"/>
        <v>-10.053285140901245</v>
      </c>
      <c r="AQ1365">
        <f t="shared" si="455"/>
        <v>5.8837983171340458</v>
      </c>
      <c r="AR1365">
        <f t="shared" si="456"/>
        <v>-2.1650293943100203</v>
      </c>
      <c r="AS1365">
        <f t="shared" si="457"/>
        <v>0.35325850895498406</v>
      </c>
      <c r="BJ1365">
        <f t="shared" si="458"/>
        <v>1.2716149999999999</v>
      </c>
      <c r="BK1365">
        <f t="shared" si="459"/>
        <v>2.405307825</v>
      </c>
      <c r="BL1365">
        <f t="shared" si="460"/>
        <v>3.9951581885999992</v>
      </c>
      <c r="BM1365">
        <f t="shared" si="461"/>
        <v>-0.76781029567477499</v>
      </c>
      <c r="BN1365">
        <f t="shared" si="462"/>
        <v>4.6893790428846243E-3</v>
      </c>
    </row>
    <row r="1366" spans="1:66" ht="15">
      <c r="A1366" s="32">
        <v>7</v>
      </c>
      <c r="B1366" s="33">
        <f t="shared" ca="1" si="442"/>
        <v>1413.8919076794211</v>
      </c>
      <c r="C1366">
        <f t="shared" si="443"/>
        <v>1382</v>
      </c>
      <c r="D1366">
        <f t="shared" ca="1" si="447"/>
        <v>6.9946612421180738</v>
      </c>
      <c r="E1366">
        <f t="shared" ca="1" si="444"/>
        <v>7.0006470162123069</v>
      </c>
      <c r="F1366">
        <f t="shared" ca="1" si="445"/>
        <v>1413</v>
      </c>
      <c r="G1366">
        <f t="shared" ca="1" si="446"/>
        <v>1414</v>
      </c>
      <c r="M1366" s="280">
        <v>1396</v>
      </c>
      <c r="N1366" s="280">
        <f t="shared" si="448"/>
        <v>6.893067273407576</v>
      </c>
      <c r="AK1366">
        <f t="shared" si="449"/>
        <v>-9.1941659999999995E-2</v>
      </c>
      <c r="AL1366">
        <f t="shared" si="450"/>
        <v>3.8199962520000006</v>
      </c>
      <c r="AM1366">
        <f t="shared" si="451"/>
        <v>8.3678475777759989</v>
      </c>
      <c r="AN1366">
        <f t="shared" si="452"/>
        <v>-11.963249638885186</v>
      </c>
      <c r="AO1366">
        <f t="shared" si="453"/>
        <v>12.761261766848742</v>
      </c>
      <c r="AP1366">
        <f t="shared" si="454"/>
        <v>-10.08937011863873</v>
      </c>
      <c r="AQ1366">
        <f t="shared" si="455"/>
        <v>5.9091503723697523</v>
      </c>
      <c r="AR1366">
        <f t="shared" si="456"/>
        <v>-2.1759167323511082</v>
      </c>
      <c r="AS1366">
        <f t="shared" si="457"/>
        <v>0.35528945428810638</v>
      </c>
      <c r="BJ1366">
        <f t="shared" si="458"/>
        <v>1.2716149999999999</v>
      </c>
      <c r="BK1366">
        <f t="shared" si="459"/>
        <v>2.4070320600000001</v>
      </c>
      <c r="BL1366">
        <f t="shared" si="460"/>
        <v>4.0008880669439995</v>
      </c>
      <c r="BM1366">
        <f t="shared" si="461"/>
        <v>-0.7694626845539968</v>
      </c>
      <c r="BN1366">
        <f t="shared" si="462"/>
        <v>4.7028397562784464E-3</v>
      </c>
    </row>
    <row r="1367" spans="1:66" ht="15">
      <c r="A1367" s="32">
        <v>7</v>
      </c>
      <c r="B1367" s="33">
        <f t="shared" ca="1" si="442"/>
        <v>1413.8919076794211</v>
      </c>
      <c r="C1367">
        <f t="shared" si="443"/>
        <v>1382</v>
      </c>
      <c r="D1367">
        <f t="shared" ca="1" si="447"/>
        <v>6.9946612421180738</v>
      </c>
      <c r="E1367">
        <f t="shared" ca="1" si="444"/>
        <v>7.0006470162123069</v>
      </c>
      <c r="F1367">
        <f t="shared" ca="1" si="445"/>
        <v>1413</v>
      </c>
      <c r="G1367">
        <f t="shared" ca="1" si="446"/>
        <v>1414</v>
      </c>
      <c r="M1367" s="280">
        <v>1397</v>
      </c>
      <c r="N1367" s="280">
        <f t="shared" si="448"/>
        <v>6.8990348142051632</v>
      </c>
      <c r="AK1367">
        <f t="shared" si="449"/>
        <v>-9.1941659999999995E-2</v>
      </c>
      <c r="AL1367">
        <f t="shared" si="450"/>
        <v>3.8227326390000003</v>
      </c>
      <c r="AM1367">
        <f t="shared" si="451"/>
        <v>8.3798401918989995</v>
      </c>
      <c r="AN1367">
        <f t="shared" si="452"/>
        <v>-11.988977048659239</v>
      </c>
      <c r="AO1367">
        <f t="shared" si="453"/>
        <v>12.797866294853669</v>
      </c>
      <c r="AP1367">
        <f t="shared" si="454"/>
        <v>-10.125558639991489</v>
      </c>
      <c r="AQ1367">
        <f t="shared" si="455"/>
        <v>5.9345933928900916</v>
      </c>
      <c r="AR1367">
        <f t="shared" si="456"/>
        <v>-2.1868509648044521</v>
      </c>
      <c r="AS1367">
        <f t="shared" si="457"/>
        <v>0.35733060901758196</v>
      </c>
      <c r="BJ1367">
        <f t="shared" si="458"/>
        <v>1.2716149999999999</v>
      </c>
      <c r="BK1367">
        <f t="shared" si="459"/>
        <v>2.4087562949999999</v>
      </c>
      <c r="BL1367">
        <f t="shared" si="460"/>
        <v>4.0066220512559996</v>
      </c>
      <c r="BM1367">
        <f t="shared" si="461"/>
        <v>-0.7711174424491275</v>
      </c>
      <c r="BN1367">
        <f t="shared" si="462"/>
        <v>4.7163294278098761E-3</v>
      </c>
    </row>
    <row r="1368" spans="1:66" ht="15">
      <c r="A1368" s="32">
        <v>7</v>
      </c>
      <c r="B1368" s="33">
        <f t="shared" ca="1" si="442"/>
        <v>1413.8919076794211</v>
      </c>
      <c r="C1368">
        <f t="shared" si="443"/>
        <v>1382</v>
      </c>
      <c r="D1368">
        <f t="shared" ca="1" si="447"/>
        <v>6.9946612421180738</v>
      </c>
      <c r="E1368">
        <f t="shared" ca="1" si="444"/>
        <v>7.0006470162123069</v>
      </c>
      <c r="F1368">
        <f t="shared" ca="1" si="445"/>
        <v>1413</v>
      </c>
      <c r="G1368">
        <f t="shared" ca="1" si="446"/>
        <v>1414</v>
      </c>
      <c r="M1368" s="280">
        <v>1398</v>
      </c>
      <c r="N1368" s="280">
        <f t="shared" si="448"/>
        <v>6.9050034257171466</v>
      </c>
      <c r="AK1368">
        <f t="shared" si="449"/>
        <v>-9.1941659999999995E-2</v>
      </c>
      <c r="AL1368">
        <f t="shared" si="450"/>
        <v>3.8254690260000004</v>
      </c>
      <c r="AM1368">
        <f t="shared" si="451"/>
        <v>8.3918413936439986</v>
      </c>
      <c r="AN1368">
        <f t="shared" si="452"/>
        <v>-12.014741317180249</v>
      </c>
      <c r="AO1368">
        <f t="shared" si="453"/>
        <v>12.83454951403529</v>
      </c>
      <c r="AP1368">
        <f t="shared" si="454"/>
        <v>-10.16185092763385</v>
      </c>
      <c r="AQ1368">
        <f t="shared" si="455"/>
        <v>5.9601276396207084</v>
      </c>
      <c r="AR1368">
        <f t="shared" si="456"/>
        <v>-2.1978322598707272</v>
      </c>
      <c r="AS1368">
        <f t="shared" si="457"/>
        <v>0.3593820171019757</v>
      </c>
      <c r="BJ1368">
        <f t="shared" si="458"/>
        <v>1.2716149999999999</v>
      </c>
      <c r="BK1368">
        <f t="shared" si="459"/>
        <v>2.4104805300000001</v>
      </c>
      <c r="BL1368">
        <f t="shared" si="460"/>
        <v>4.0123601415359991</v>
      </c>
      <c r="BM1368">
        <f t="shared" si="461"/>
        <v>-0.77277457105716962</v>
      </c>
      <c r="BN1368">
        <f t="shared" si="462"/>
        <v>4.7298480989810734E-3</v>
      </c>
    </row>
    <row r="1369" spans="1:66" ht="15">
      <c r="A1369" s="32">
        <v>7</v>
      </c>
      <c r="B1369" s="33">
        <f t="shared" ca="1" si="442"/>
        <v>1413.8919076794211</v>
      </c>
      <c r="C1369">
        <f t="shared" si="443"/>
        <v>1382</v>
      </c>
      <c r="D1369">
        <f t="shared" ca="1" si="447"/>
        <v>6.9946612421180738</v>
      </c>
      <c r="E1369">
        <f t="shared" ca="1" si="444"/>
        <v>7.0006470162123069</v>
      </c>
      <c r="F1369">
        <f t="shared" ca="1" si="445"/>
        <v>1413</v>
      </c>
      <c r="G1369">
        <f t="shared" ca="1" si="446"/>
        <v>1414</v>
      </c>
      <c r="M1369" s="280">
        <v>1399</v>
      </c>
      <c r="N1369" s="280">
        <f t="shared" si="448"/>
        <v>6.9109731081834394</v>
      </c>
      <c r="AK1369">
        <f t="shared" si="449"/>
        <v>-9.1941659999999995E-2</v>
      </c>
      <c r="AL1369">
        <f t="shared" si="450"/>
        <v>3.8282054130000005</v>
      </c>
      <c r="AM1369">
        <f t="shared" si="451"/>
        <v>8.4038511830109996</v>
      </c>
      <c r="AN1369">
        <f t="shared" si="452"/>
        <v>-12.040542470832433</v>
      </c>
      <c r="AO1369">
        <f t="shared" si="453"/>
        <v>12.871311537091291</v>
      </c>
      <c r="AP1369">
        <f t="shared" si="454"/>
        <v>-10.198247204559157</v>
      </c>
      <c r="AQ1369">
        <f t="shared" si="455"/>
        <v>5.9857533740481754</v>
      </c>
      <c r="AR1369">
        <f t="shared" si="456"/>
        <v>-2.2088607862329024</v>
      </c>
      <c r="AS1369">
        <f t="shared" si="457"/>
        <v>0.3614437226574661</v>
      </c>
      <c r="BJ1369">
        <f t="shared" si="458"/>
        <v>1.2716149999999999</v>
      </c>
      <c r="BK1369">
        <f t="shared" si="459"/>
        <v>2.4122047649999998</v>
      </c>
      <c r="BL1369">
        <f t="shared" si="460"/>
        <v>4.0181023377839997</v>
      </c>
      <c r="BM1369">
        <f t="shared" si="461"/>
        <v>-0.77443407207512627</v>
      </c>
      <c r="BN1369">
        <f t="shared" si="462"/>
        <v>4.7433958113239161E-3</v>
      </c>
    </row>
    <row r="1370" spans="1:66" ht="15">
      <c r="A1370" s="32">
        <v>7</v>
      </c>
      <c r="B1370" s="33">
        <f t="shared" ca="1" si="442"/>
        <v>1413.8919076794211</v>
      </c>
      <c r="C1370">
        <f t="shared" si="443"/>
        <v>1382</v>
      </c>
      <c r="D1370">
        <f t="shared" ca="1" si="447"/>
        <v>6.9946612421180738</v>
      </c>
      <c r="E1370">
        <f t="shared" ca="1" si="444"/>
        <v>7.0006470162123069</v>
      </c>
      <c r="F1370">
        <f t="shared" ca="1" si="445"/>
        <v>1413</v>
      </c>
      <c r="G1370">
        <f t="shared" ca="1" si="446"/>
        <v>1414</v>
      </c>
      <c r="M1370" s="280">
        <v>1400</v>
      </c>
      <c r="N1370" s="280">
        <f t="shared" si="448"/>
        <v>6.916943861841812</v>
      </c>
      <c r="AK1370">
        <f t="shared" si="449"/>
        <v>-9.1941659999999995E-2</v>
      </c>
      <c r="AL1370">
        <f t="shared" si="450"/>
        <v>3.8309418000000002</v>
      </c>
      <c r="AM1370">
        <f t="shared" si="451"/>
        <v>8.4158695599999991</v>
      </c>
      <c r="AN1370">
        <f t="shared" si="452"/>
        <v>-12.066380536000002</v>
      </c>
      <c r="AO1370">
        <f t="shared" si="453"/>
        <v>12.9081524768</v>
      </c>
      <c r="AP1370">
        <f t="shared" si="454"/>
        <v>-10.234747694080001</v>
      </c>
      <c r="AQ1370">
        <f t="shared" si="455"/>
        <v>6.0114708582207994</v>
      </c>
      <c r="AR1370">
        <f t="shared" si="456"/>
        <v>-2.21993671305728</v>
      </c>
      <c r="AS1370">
        <f t="shared" si="457"/>
        <v>0.36351576995829754</v>
      </c>
      <c r="BJ1370">
        <f t="shared" si="458"/>
        <v>1.2716149999999999</v>
      </c>
      <c r="BK1370">
        <f t="shared" si="459"/>
        <v>2.413929</v>
      </c>
      <c r="BL1370">
        <f t="shared" si="460"/>
        <v>4.0238486399999989</v>
      </c>
      <c r="BM1370">
        <f t="shared" si="461"/>
        <v>-0.77609594720000008</v>
      </c>
      <c r="BN1370">
        <f t="shared" si="462"/>
        <v>4.7569726064000005E-3</v>
      </c>
    </row>
    <row r="1371" spans="1:66" ht="15">
      <c r="A1371" s="32">
        <v>7</v>
      </c>
      <c r="B1371" s="33">
        <f t="shared" ca="1" si="442"/>
        <v>1413.8919076794211</v>
      </c>
      <c r="C1371">
        <f t="shared" si="443"/>
        <v>1382</v>
      </c>
      <c r="D1371">
        <f t="shared" ca="1" si="447"/>
        <v>6.9946612421180738</v>
      </c>
      <c r="E1371">
        <f t="shared" ca="1" si="444"/>
        <v>7.0006470162123069</v>
      </c>
      <c r="F1371">
        <f t="shared" ca="1" si="445"/>
        <v>1413</v>
      </c>
      <c r="G1371">
        <f t="shared" ca="1" si="446"/>
        <v>1414</v>
      </c>
      <c r="M1371" s="280">
        <v>1401</v>
      </c>
      <c r="N1371" s="280">
        <f t="shared" si="448"/>
        <v>6.9229156869278929</v>
      </c>
      <c r="AK1371">
        <f t="shared" si="449"/>
        <v>-9.1941659999999995E-2</v>
      </c>
      <c r="AL1371">
        <f t="shared" si="450"/>
        <v>3.8336781870000003</v>
      </c>
      <c r="AM1371">
        <f t="shared" si="451"/>
        <v>8.4278965246109987</v>
      </c>
      <c r="AN1371">
        <f t="shared" si="452"/>
        <v>-12.092255539067171</v>
      </c>
      <c r="AO1371">
        <f t="shared" si="453"/>
        <v>12.945072446020388</v>
      </c>
      <c r="AP1371">
        <f t="shared" si="454"/>
        <v>-10.271352619828447</v>
      </c>
      <c r="AQ1371">
        <f t="shared" si="455"/>
        <v>6.0372803547494227</v>
      </c>
      <c r="AR1371">
        <f t="shared" si="456"/>
        <v>-2.2310602099945309</v>
      </c>
      <c r="AS1371">
        <f t="shared" si="457"/>
        <v>0.36559820343723259</v>
      </c>
      <c r="BJ1371">
        <f t="shared" si="458"/>
        <v>1.2716149999999999</v>
      </c>
      <c r="BK1371">
        <f t="shared" si="459"/>
        <v>2.4156532349999997</v>
      </c>
      <c r="BL1371">
        <f t="shared" si="460"/>
        <v>4.0295990481839992</v>
      </c>
      <c r="BM1371">
        <f t="shared" si="461"/>
        <v>-0.77776019812879382</v>
      </c>
      <c r="BN1371">
        <f t="shared" si="462"/>
        <v>4.770578525800641E-3</v>
      </c>
    </row>
    <row r="1372" spans="1:66" ht="15">
      <c r="A1372" s="32">
        <v>7</v>
      </c>
      <c r="B1372" s="33">
        <f t="shared" ca="1" si="442"/>
        <v>1413.8919076794211</v>
      </c>
      <c r="C1372">
        <f t="shared" si="443"/>
        <v>1382</v>
      </c>
      <c r="D1372">
        <f t="shared" ca="1" si="447"/>
        <v>6.9946612421180738</v>
      </c>
      <c r="E1372">
        <f t="shared" ca="1" si="444"/>
        <v>7.0006470162123069</v>
      </c>
      <c r="F1372">
        <f t="shared" ca="1" si="445"/>
        <v>1413</v>
      </c>
      <c r="G1372">
        <f t="shared" ca="1" si="446"/>
        <v>1414</v>
      </c>
      <c r="M1372" s="280">
        <v>1402</v>
      </c>
      <c r="N1372" s="280">
        <f t="shared" si="448"/>
        <v>6.9288885836751559</v>
      </c>
      <c r="AK1372">
        <f t="shared" si="449"/>
        <v>-9.1941659999999995E-2</v>
      </c>
      <c r="AL1372">
        <f t="shared" si="450"/>
        <v>3.8364145740000004</v>
      </c>
      <c r="AM1372">
        <f t="shared" si="451"/>
        <v>8.4399320768439985</v>
      </c>
      <c r="AN1372">
        <f t="shared" si="452"/>
        <v>-12.118167506418153</v>
      </c>
      <c r="AO1372">
        <f t="shared" si="453"/>
        <v>12.982071557692072</v>
      </c>
      <c r="AP1372">
        <f t="shared" si="454"/>
        <v>-10.308062205756263</v>
      </c>
      <c r="AQ1372">
        <f t="shared" si="455"/>
        <v>6.06318212680823</v>
      </c>
      <c r="AR1372">
        <f t="shared" si="456"/>
        <v>-2.2422314471807359</v>
      </c>
      <c r="AS1372">
        <f t="shared" si="457"/>
        <v>0.36769106768600596</v>
      </c>
      <c r="BJ1372">
        <f t="shared" si="458"/>
        <v>1.2716149999999999</v>
      </c>
      <c r="BK1372">
        <f t="shared" si="459"/>
        <v>2.4173774699999999</v>
      </c>
      <c r="BL1372">
        <f t="shared" si="460"/>
        <v>4.0353535623359988</v>
      </c>
      <c r="BM1372">
        <f t="shared" si="461"/>
        <v>-0.77942682655851048</v>
      </c>
      <c r="BN1372">
        <f t="shared" si="462"/>
        <v>4.7842136111468717E-3</v>
      </c>
    </row>
    <row r="1373" spans="1:66" ht="15">
      <c r="A1373" s="32">
        <v>7</v>
      </c>
      <c r="B1373" s="33">
        <f t="shared" ca="1" si="442"/>
        <v>1413.8919076794211</v>
      </c>
      <c r="C1373">
        <f t="shared" si="443"/>
        <v>1382</v>
      </c>
      <c r="D1373">
        <f t="shared" ca="1" si="447"/>
        <v>6.9946612421180738</v>
      </c>
      <c r="E1373">
        <f t="shared" ca="1" si="444"/>
        <v>7.0006470162123069</v>
      </c>
      <c r="F1373">
        <f t="shared" ca="1" si="445"/>
        <v>1413</v>
      </c>
      <c r="G1373">
        <f t="shared" ca="1" si="446"/>
        <v>1414</v>
      </c>
      <c r="M1373" s="280">
        <v>1403</v>
      </c>
      <c r="N1373" s="280">
        <f t="shared" si="448"/>
        <v>6.9348625523148959</v>
      </c>
      <c r="AK1373">
        <f t="shared" si="449"/>
        <v>-9.1941659999999995E-2</v>
      </c>
      <c r="AL1373">
        <f t="shared" si="450"/>
        <v>3.8391509610000005</v>
      </c>
      <c r="AM1373">
        <f t="shared" si="451"/>
        <v>8.4519762166989985</v>
      </c>
      <c r="AN1373">
        <f t="shared" si="452"/>
        <v>-12.144116464437165</v>
      </c>
      <c r="AO1373">
        <f t="shared" si="453"/>
        <v>13.019149924835306</v>
      </c>
      <c r="AP1373">
        <f t="shared" si="454"/>
        <v>-10.344876676135147</v>
      </c>
      <c r="AQ1373">
        <f t="shared" si="455"/>
        <v>6.0891764381355475</v>
      </c>
      <c r="AR1373">
        <f t="shared" si="456"/>
        <v>-2.2534505952384252</v>
      </c>
      <c r="AS1373">
        <f t="shared" si="457"/>
        <v>0.36979440745577902</v>
      </c>
      <c r="BJ1373">
        <f t="shared" si="458"/>
        <v>1.2716149999999999</v>
      </c>
      <c r="BK1373">
        <f t="shared" si="459"/>
        <v>2.4191017050000001</v>
      </c>
      <c r="BL1373">
        <f t="shared" si="460"/>
        <v>4.0411121824559997</v>
      </c>
      <c r="BM1373">
        <f t="shared" si="461"/>
        <v>-0.78109583418615269</v>
      </c>
      <c r="BN1373">
        <f t="shared" si="462"/>
        <v>4.7978779040894455E-3</v>
      </c>
    </row>
    <row r="1374" spans="1:66" ht="15">
      <c r="A1374" s="32">
        <v>7</v>
      </c>
      <c r="B1374" s="33">
        <f t="shared" ca="1" si="442"/>
        <v>1413.8919076794211</v>
      </c>
      <c r="C1374">
        <f t="shared" si="443"/>
        <v>1382</v>
      </c>
      <c r="D1374">
        <f t="shared" ca="1" si="447"/>
        <v>6.9946612421180738</v>
      </c>
      <c r="E1374">
        <f t="shared" ca="1" si="444"/>
        <v>7.0006470162123069</v>
      </c>
      <c r="F1374">
        <f t="shared" ca="1" si="445"/>
        <v>1413</v>
      </c>
      <c r="G1374">
        <f t="shared" ca="1" si="446"/>
        <v>1414</v>
      </c>
      <c r="M1374" s="280">
        <v>1404</v>
      </c>
      <c r="N1374" s="280">
        <f t="shared" si="448"/>
        <v>6.9408375930762451</v>
      </c>
      <c r="AK1374">
        <f t="shared" si="449"/>
        <v>-9.1941659999999995E-2</v>
      </c>
      <c r="AL1374">
        <f t="shared" si="450"/>
        <v>3.8418873480000002</v>
      </c>
      <c r="AM1374">
        <f t="shared" si="451"/>
        <v>8.4640289441759986</v>
      </c>
      <c r="AN1374">
        <f t="shared" si="452"/>
        <v>-12.170102439508417</v>
      </c>
      <c r="AO1374">
        <f t="shared" si="453"/>
        <v>13.056307660550988</v>
      </c>
      <c r="AP1374">
        <f t="shared" si="454"/>
        <v>-10.381796255556957</v>
      </c>
      <c r="AQ1374">
        <f t="shared" si="455"/>
        <v>6.1152635530346569</v>
      </c>
      <c r="AR1374">
        <f t="shared" si="456"/>
        <v>-2.2647178252776214</v>
      </c>
      <c r="AS1374">
        <f t="shared" si="457"/>
        <v>0.37190826765759577</v>
      </c>
      <c r="BJ1374">
        <f t="shared" si="458"/>
        <v>1.2716149999999999</v>
      </c>
      <c r="BK1374">
        <f t="shared" si="459"/>
        <v>2.4208259399999998</v>
      </c>
      <c r="BL1374">
        <f t="shared" si="460"/>
        <v>4.046874908543999</v>
      </c>
      <c r="BM1374">
        <f t="shared" si="461"/>
        <v>-0.78276722270872323</v>
      </c>
      <c r="BN1374">
        <f t="shared" si="462"/>
        <v>4.8115714463088334E-3</v>
      </c>
    </row>
    <row r="1375" spans="1:66" ht="15">
      <c r="A1375" s="32">
        <v>7</v>
      </c>
      <c r="B1375" s="33">
        <f t="shared" ca="1" si="442"/>
        <v>1413.8919076794211</v>
      </c>
      <c r="C1375">
        <f t="shared" si="443"/>
        <v>1382</v>
      </c>
      <c r="D1375">
        <f t="shared" ca="1" si="447"/>
        <v>6.9946612421180738</v>
      </c>
      <c r="E1375">
        <f t="shared" ca="1" si="444"/>
        <v>7.0006470162123069</v>
      </c>
      <c r="F1375">
        <f t="shared" ca="1" si="445"/>
        <v>1413</v>
      </c>
      <c r="G1375">
        <f t="shared" ca="1" si="446"/>
        <v>1414</v>
      </c>
      <c r="M1375" s="280">
        <v>1405</v>
      </c>
      <c r="N1375" s="280">
        <f t="shared" si="448"/>
        <v>6.9468137061861475</v>
      </c>
      <c r="AK1375">
        <f t="shared" si="449"/>
        <v>-9.1941659999999995E-2</v>
      </c>
      <c r="AL1375">
        <f t="shared" si="450"/>
        <v>3.8446237350000003</v>
      </c>
      <c r="AM1375">
        <f t="shared" si="451"/>
        <v>8.4760902592749989</v>
      </c>
      <c r="AN1375">
        <f t="shared" si="452"/>
        <v>-12.196125458016127</v>
      </c>
      <c r="AO1375">
        <f t="shared" si="453"/>
        <v>13.09354487802066</v>
      </c>
      <c r="AP1375">
        <f t="shared" si="454"/>
        <v>-10.418821168933938</v>
      </c>
      <c r="AQ1375">
        <f t="shared" si="455"/>
        <v>6.1414437363745975</v>
      </c>
      <c r="AR1375">
        <f t="shared" si="456"/>
        <v>-2.276033308896884</v>
      </c>
      <c r="AS1375">
        <f t="shared" si="457"/>
        <v>0.37403269336283906</v>
      </c>
      <c r="BJ1375">
        <f t="shared" si="458"/>
        <v>1.2716149999999999</v>
      </c>
      <c r="BK1375">
        <f t="shared" si="459"/>
        <v>2.422550175</v>
      </c>
      <c r="BL1375">
        <f t="shared" si="460"/>
        <v>4.0526417405999995</v>
      </c>
      <c r="BM1375">
        <f t="shared" si="461"/>
        <v>-0.78444099382322507</v>
      </c>
      <c r="BN1375">
        <f t="shared" si="462"/>
        <v>4.8252942795152243E-3</v>
      </c>
    </row>
    <row r="1376" spans="1:66" ht="15">
      <c r="A1376" s="32">
        <v>7</v>
      </c>
      <c r="B1376" s="33">
        <f t="shared" ca="1" si="442"/>
        <v>1413.8919076794211</v>
      </c>
      <c r="C1376">
        <f t="shared" si="443"/>
        <v>1382</v>
      </c>
      <c r="D1376">
        <f t="shared" ca="1" si="447"/>
        <v>6.9946612421180738</v>
      </c>
      <c r="E1376">
        <f t="shared" ca="1" si="444"/>
        <v>7.0006470162123069</v>
      </c>
      <c r="F1376">
        <f t="shared" ca="1" si="445"/>
        <v>1413</v>
      </c>
      <c r="G1376">
        <f t="shared" ca="1" si="446"/>
        <v>1414</v>
      </c>
      <c r="M1376" s="280">
        <v>1406</v>
      </c>
      <c r="N1376" s="280">
        <f t="shared" si="448"/>
        <v>6.952790891869352</v>
      </c>
      <c r="AK1376">
        <f t="shared" si="449"/>
        <v>-9.1941659999999995E-2</v>
      </c>
      <c r="AL1376">
        <f t="shared" si="450"/>
        <v>3.8473601220000004</v>
      </c>
      <c r="AM1376">
        <f t="shared" si="451"/>
        <v>8.4881601619959994</v>
      </c>
      <c r="AN1376">
        <f t="shared" si="452"/>
        <v>-12.222185546344505</v>
      </c>
      <c r="AO1376">
        <f t="shared" si="453"/>
        <v>13.130861690506507</v>
      </c>
      <c r="AP1376">
        <f t="shared" si="454"/>
        <v>-10.455951641498954</v>
      </c>
      <c r="AQ1376">
        <f t="shared" si="455"/>
        <v>6.1677172535909701</v>
      </c>
      <c r="AR1376">
        <f t="shared" si="456"/>
        <v>-2.2873972181843545</v>
      </c>
      <c r="AS1376">
        <f t="shared" si="457"/>
        <v>0.37616772980368862</v>
      </c>
      <c r="BJ1376">
        <f t="shared" si="458"/>
        <v>1.2716149999999999</v>
      </c>
      <c r="BK1376">
        <f t="shared" si="459"/>
        <v>2.4242744099999998</v>
      </c>
      <c r="BL1376">
        <f t="shared" si="460"/>
        <v>4.0584126786239993</v>
      </c>
      <c r="BM1376">
        <f t="shared" si="461"/>
        <v>-0.78611714922666087</v>
      </c>
      <c r="BN1376">
        <f t="shared" si="462"/>
        <v>4.8390464454485284E-3</v>
      </c>
    </row>
    <row r="1377" spans="1:66" ht="15">
      <c r="A1377" s="32">
        <v>7</v>
      </c>
      <c r="B1377" s="33">
        <f t="shared" ca="1" si="442"/>
        <v>1413.8919076794211</v>
      </c>
      <c r="C1377">
        <f t="shared" si="443"/>
        <v>1382</v>
      </c>
      <c r="D1377">
        <f t="shared" ca="1" si="447"/>
        <v>6.9946612421180738</v>
      </c>
      <c r="E1377">
        <f t="shared" ca="1" si="444"/>
        <v>7.0006470162123069</v>
      </c>
      <c r="F1377">
        <f t="shared" ca="1" si="445"/>
        <v>1413</v>
      </c>
      <c r="G1377">
        <f t="shared" ca="1" si="446"/>
        <v>1414</v>
      </c>
      <c r="M1377" s="280">
        <v>1407</v>
      </c>
      <c r="N1377" s="280">
        <f t="shared" si="448"/>
        <v>6.9587691503484015</v>
      </c>
      <c r="AK1377">
        <f t="shared" si="449"/>
        <v>-9.1941659999999995E-2</v>
      </c>
      <c r="AL1377">
        <f t="shared" si="450"/>
        <v>3.8500965090000006</v>
      </c>
      <c r="AM1377">
        <f t="shared" si="451"/>
        <v>8.5002386523389983</v>
      </c>
      <c r="AN1377">
        <f t="shared" si="452"/>
        <v>-12.248282730877769</v>
      </c>
      <c r="AO1377">
        <f t="shared" si="453"/>
        <v>13.168258211351352</v>
      </c>
      <c r="AP1377">
        <f t="shared" si="454"/>
        <v>-10.49318789880571</v>
      </c>
      <c r="AQ1377">
        <f t="shared" si="455"/>
        <v>6.1940843706867499</v>
      </c>
      <c r="AR1377">
        <f t="shared" si="456"/>
        <v>-2.2988097257188014</v>
      </c>
      <c r="AS1377">
        <f t="shared" si="457"/>
        <v>0.3783134223735794</v>
      </c>
      <c r="BJ1377">
        <f t="shared" si="458"/>
        <v>1.2716149999999999</v>
      </c>
      <c r="BK1377">
        <f t="shared" si="459"/>
        <v>2.425998645</v>
      </c>
      <c r="BL1377">
        <f t="shared" si="460"/>
        <v>4.0641877226159995</v>
      </c>
      <c r="BM1377">
        <f t="shared" si="461"/>
        <v>-0.78779569061603349</v>
      </c>
      <c r="BN1377">
        <f t="shared" si="462"/>
        <v>4.8528279858783717E-3</v>
      </c>
    </row>
    <row r="1378" spans="1:66" ht="15">
      <c r="A1378" s="32">
        <v>7</v>
      </c>
      <c r="B1378" s="33">
        <f t="shared" ca="1" si="442"/>
        <v>1413.8919076794211</v>
      </c>
      <c r="C1378">
        <f t="shared" si="443"/>
        <v>1382</v>
      </c>
      <c r="D1378">
        <f t="shared" ca="1" si="447"/>
        <v>6.9946612421180738</v>
      </c>
      <c r="E1378">
        <f t="shared" ca="1" si="444"/>
        <v>7.0006470162123069</v>
      </c>
      <c r="F1378">
        <f t="shared" ca="1" si="445"/>
        <v>1413</v>
      </c>
      <c r="G1378">
        <f t="shared" ca="1" si="446"/>
        <v>1414</v>
      </c>
      <c r="M1378" s="280">
        <v>1408</v>
      </c>
      <c r="N1378" s="280">
        <f t="shared" si="448"/>
        <v>6.9647484818436345</v>
      </c>
      <c r="AK1378">
        <f t="shared" si="449"/>
        <v>-9.1941659999999995E-2</v>
      </c>
      <c r="AL1378">
        <f t="shared" si="450"/>
        <v>3.8528328960000002</v>
      </c>
      <c r="AM1378">
        <f t="shared" si="451"/>
        <v>8.5123257303039992</v>
      </c>
      <c r="AN1378">
        <f t="shared" si="452"/>
        <v>-12.274417038000129</v>
      </c>
      <c r="AO1378">
        <f t="shared" si="453"/>
        <v>13.205734553978667</v>
      </c>
      <c r="AP1378">
        <f t="shared" si="454"/>
        <v>-10.530530166728983</v>
      </c>
      <c r="AQ1378">
        <f t="shared" si="455"/>
        <v>6.2205453542330913</v>
      </c>
      <c r="AR1378">
        <f t="shared" si="456"/>
        <v>-2.310271004570672</v>
      </c>
      <c r="AS1378">
        <f t="shared" si="457"/>
        <v>0.38046981662766122</v>
      </c>
      <c r="BJ1378">
        <f t="shared" si="458"/>
        <v>1.2716149999999999</v>
      </c>
      <c r="BK1378">
        <f t="shared" si="459"/>
        <v>2.4277228800000001</v>
      </c>
      <c r="BL1378">
        <f t="shared" si="460"/>
        <v>4.069966872575999</v>
      </c>
      <c r="BM1378">
        <f t="shared" si="461"/>
        <v>-0.78947661968834559</v>
      </c>
      <c r="BN1378">
        <f t="shared" si="462"/>
        <v>4.8666389426041002E-3</v>
      </c>
    </row>
    <row r="1379" spans="1:66" ht="15">
      <c r="A1379" s="32">
        <v>7</v>
      </c>
      <c r="B1379" s="33">
        <f t="shared" ca="1" si="442"/>
        <v>1413.8919076794211</v>
      </c>
      <c r="C1379">
        <f t="shared" si="443"/>
        <v>1382</v>
      </c>
      <c r="D1379">
        <f t="shared" ca="1" si="447"/>
        <v>6.9946612421180738</v>
      </c>
      <c r="E1379">
        <f t="shared" ca="1" si="444"/>
        <v>7.0006470162123069</v>
      </c>
      <c r="F1379">
        <f t="shared" ca="1" si="445"/>
        <v>1413</v>
      </c>
      <c r="G1379">
        <f t="shared" ca="1" si="446"/>
        <v>1414</v>
      </c>
      <c r="M1379" s="280">
        <v>1409</v>
      </c>
      <c r="N1379" s="280">
        <f t="shared" si="448"/>
        <v>6.9707288865731538</v>
      </c>
      <c r="AK1379">
        <f t="shared" si="449"/>
        <v>-9.1941659999999995E-2</v>
      </c>
      <c r="AL1379">
        <f t="shared" si="450"/>
        <v>3.8555692830000003</v>
      </c>
      <c r="AM1379">
        <f t="shared" si="451"/>
        <v>8.5244213958909985</v>
      </c>
      <c r="AN1379">
        <f t="shared" si="452"/>
        <v>-12.300588494095802</v>
      </c>
      <c r="AO1379">
        <f t="shared" si="453"/>
        <v>13.243290831892558</v>
      </c>
      <c r="AP1379">
        <f t="shared" si="454"/>
        <v>-10.567978671464857</v>
      </c>
      <c r="AQ1379">
        <f t="shared" si="455"/>
        <v>6.2471004713701355</v>
      </c>
      <c r="AR1379">
        <f t="shared" si="456"/>
        <v>-2.3217812283031387</v>
      </c>
      <c r="AS1379">
        <f t="shared" si="457"/>
        <v>0.38263695828325939</v>
      </c>
      <c r="BJ1379">
        <f t="shared" si="458"/>
        <v>1.2716149999999999</v>
      </c>
      <c r="BK1379">
        <f t="shared" si="459"/>
        <v>2.4294471149999999</v>
      </c>
      <c r="BL1379">
        <f t="shared" si="460"/>
        <v>4.0757501285039996</v>
      </c>
      <c r="BM1379">
        <f t="shared" si="461"/>
        <v>-0.79115993814060026</v>
      </c>
      <c r="BN1379">
        <f t="shared" si="462"/>
        <v>4.8804793574547785E-3</v>
      </c>
    </row>
    <row r="1380" spans="1:66" ht="15">
      <c r="A1380" s="32">
        <v>7</v>
      </c>
      <c r="B1380" s="33">
        <f t="shared" ca="1" si="442"/>
        <v>1413.8919076794211</v>
      </c>
      <c r="C1380">
        <f t="shared" si="443"/>
        <v>1382</v>
      </c>
      <c r="D1380">
        <f t="shared" ca="1" si="447"/>
        <v>6.9946612421180738</v>
      </c>
      <c r="E1380">
        <f t="shared" ca="1" si="444"/>
        <v>7.0006470162123069</v>
      </c>
      <c r="F1380">
        <f t="shared" ca="1" si="445"/>
        <v>1413</v>
      </c>
      <c r="G1380">
        <f t="shared" ca="1" si="446"/>
        <v>1414</v>
      </c>
      <c r="M1380" s="280">
        <v>1410</v>
      </c>
      <c r="N1380" s="280">
        <f t="shared" si="448"/>
        <v>6.9767103647528446</v>
      </c>
      <c r="AK1380">
        <f t="shared" si="449"/>
        <v>-9.1941659999999995E-2</v>
      </c>
      <c r="AL1380">
        <f t="shared" si="450"/>
        <v>3.8583056700000005</v>
      </c>
      <c r="AM1380">
        <f t="shared" si="451"/>
        <v>8.5365256490999997</v>
      </c>
      <c r="AN1380">
        <f t="shared" si="452"/>
        <v>-12.326797125549001</v>
      </c>
      <c r="AO1380">
        <f t="shared" si="453"/>
        <v>13.280927158677779</v>
      </c>
      <c r="AP1380">
        <f t="shared" si="454"/>
        <v>-10.60553363953094</v>
      </c>
      <c r="AQ1380">
        <f t="shared" si="455"/>
        <v>6.2737499898078237</v>
      </c>
      <c r="AR1380">
        <f t="shared" si="456"/>
        <v>-2.3333405709731534</v>
      </c>
      <c r="AS1380">
        <f t="shared" si="457"/>
        <v>0.38481489322033602</v>
      </c>
      <c r="BJ1380">
        <f t="shared" si="458"/>
        <v>1.2716149999999999</v>
      </c>
      <c r="BK1380">
        <f t="shared" si="459"/>
        <v>2.4311713500000001</v>
      </c>
      <c r="BL1380">
        <f t="shared" si="460"/>
        <v>4.0815374903999997</v>
      </c>
      <c r="BM1380">
        <f t="shared" si="461"/>
        <v>-0.79284564766980004</v>
      </c>
      <c r="BN1380">
        <f t="shared" si="462"/>
        <v>4.8943492722891904E-3</v>
      </c>
    </row>
    <row r="1381" spans="1:66" ht="15">
      <c r="A1381" s="32">
        <v>7</v>
      </c>
      <c r="B1381" s="33">
        <f t="shared" ca="1" si="442"/>
        <v>1413.8919076794211</v>
      </c>
      <c r="C1381">
        <f t="shared" si="443"/>
        <v>1382</v>
      </c>
      <c r="D1381">
        <f t="shared" ca="1" si="447"/>
        <v>6.9946612421180738</v>
      </c>
      <c r="E1381">
        <f t="shared" ca="1" si="444"/>
        <v>7.0006470162123069</v>
      </c>
      <c r="F1381">
        <f t="shared" ca="1" si="445"/>
        <v>1413</v>
      </c>
      <c r="G1381">
        <f t="shared" ca="1" si="446"/>
        <v>1414</v>
      </c>
      <c r="M1381" s="280">
        <v>1411</v>
      </c>
      <c r="N1381" s="280">
        <f t="shared" si="448"/>
        <v>6.9826929165963412</v>
      </c>
      <c r="AK1381">
        <f t="shared" si="449"/>
        <v>-9.1941659999999995E-2</v>
      </c>
      <c r="AL1381">
        <f t="shared" si="450"/>
        <v>3.8610420570000006</v>
      </c>
      <c r="AM1381">
        <f t="shared" si="451"/>
        <v>8.5486384899309993</v>
      </c>
      <c r="AN1381">
        <f t="shared" si="452"/>
        <v>-12.353042958743941</v>
      </c>
      <c r="AO1381">
        <f t="shared" si="453"/>
        <v>13.318643647999727</v>
      </c>
      <c r="AP1381">
        <f t="shared" si="454"/>
        <v>-10.643195297766601</v>
      </c>
      <c r="AQ1381">
        <f t="shared" si="455"/>
        <v>6.3004941778267014</v>
      </c>
      <c r="AR1381">
        <f t="shared" si="456"/>
        <v>-2.3449492071324971</v>
      </c>
      <c r="AS1381">
        <f t="shared" si="457"/>
        <v>0.38700366748195303</v>
      </c>
      <c r="BJ1381">
        <f t="shared" si="458"/>
        <v>1.2716149999999999</v>
      </c>
      <c r="BK1381">
        <f t="shared" si="459"/>
        <v>2.4328955849999998</v>
      </c>
      <c r="BL1381">
        <f t="shared" si="460"/>
        <v>4.0873289582639991</v>
      </c>
      <c r="BM1381">
        <f t="shared" si="461"/>
        <v>-0.7945337499729479</v>
      </c>
      <c r="BN1381">
        <f t="shared" si="462"/>
        <v>4.9082487289958373E-3</v>
      </c>
    </row>
    <row r="1382" spans="1:66" ht="15">
      <c r="A1382" s="32">
        <v>7</v>
      </c>
      <c r="B1382" s="33">
        <f t="shared" ca="1" si="442"/>
        <v>1413.8919076794211</v>
      </c>
      <c r="C1382">
        <f t="shared" si="443"/>
        <v>1382</v>
      </c>
      <c r="D1382">
        <f t="shared" ca="1" si="447"/>
        <v>6.9946612421180738</v>
      </c>
      <c r="E1382">
        <f t="shared" ca="1" si="444"/>
        <v>7.0006470162123069</v>
      </c>
      <c r="F1382">
        <f t="shared" ca="1" si="445"/>
        <v>1413</v>
      </c>
      <c r="G1382">
        <f t="shared" ca="1" si="446"/>
        <v>1414</v>
      </c>
      <c r="M1382" s="280">
        <v>1412</v>
      </c>
      <c r="N1382" s="280">
        <f t="shared" si="448"/>
        <v>6.9886765423150425</v>
      </c>
      <c r="AK1382">
        <f t="shared" si="449"/>
        <v>-9.1941659999999995E-2</v>
      </c>
      <c r="AL1382">
        <f t="shared" si="450"/>
        <v>3.8637784440000003</v>
      </c>
      <c r="AM1382">
        <f t="shared" si="451"/>
        <v>8.5607599183839991</v>
      </c>
      <c r="AN1382">
        <f t="shared" si="452"/>
        <v>-12.379326020064834</v>
      </c>
      <c r="AO1382">
        <f t="shared" si="453"/>
        <v>13.356440413604439</v>
      </c>
      <c r="AP1382">
        <f t="shared" si="454"/>
        <v>-10.680963873333191</v>
      </c>
      <c r="AQ1382">
        <f t="shared" si="455"/>
        <v>6.3273333042787332</v>
      </c>
      <c r="AR1382">
        <f t="shared" si="456"/>
        <v>-2.3566073118288386</v>
      </c>
      <c r="AS1382">
        <f t="shared" si="457"/>
        <v>0.38920332727473517</v>
      </c>
      <c r="BJ1382">
        <f t="shared" si="458"/>
        <v>1.2716149999999999</v>
      </c>
      <c r="BK1382">
        <f t="shared" si="459"/>
        <v>2.43461982</v>
      </c>
      <c r="BL1382">
        <f t="shared" si="460"/>
        <v>4.0931245320959997</v>
      </c>
      <c r="BM1382">
        <f t="shared" si="461"/>
        <v>-0.79622424674704639</v>
      </c>
      <c r="BN1382">
        <f t="shared" si="462"/>
        <v>4.9221777694929405E-3</v>
      </c>
    </row>
    <row r="1383" spans="1:66" ht="15">
      <c r="A1383" s="32">
        <v>7</v>
      </c>
      <c r="B1383" s="33">
        <f t="shared" ca="1" si="442"/>
        <v>1413.8919076794211</v>
      </c>
      <c r="C1383">
        <f t="shared" si="443"/>
        <v>1382</v>
      </c>
      <c r="D1383">
        <f t="shared" ca="1" si="447"/>
        <v>6.9946612421180738</v>
      </c>
      <c r="E1383">
        <f t="shared" ca="1" si="444"/>
        <v>7.0006470162123069</v>
      </c>
      <c r="F1383">
        <f t="shared" ca="1" si="445"/>
        <v>1413</v>
      </c>
      <c r="G1383">
        <f t="shared" ca="1" si="446"/>
        <v>1414</v>
      </c>
      <c r="M1383" s="280">
        <v>1413</v>
      </c>
      <c r="N1383" s="280">
        <f t="shared" si="448"/>
        <v>6.9946612421180738</v>
      </c>
      <c r="AK1383">
        <f t="shared" si="449"/>
        <v>-9.1941659999999995E-2</v>
      </c>
      <c r="AL1383">
        <f t="shared" si="450"/>
        <v>3.8665148310000004</v>
      </c>
      <c r="AM1383">
        <f t="shared" si="451"/>
        <v>8.5728899344589991</v>
      </c>
      <c r="AN1383">
        <f t="shared" si="452"/>
        <v>-12.405646335895895</v>
      </c>
      <c r="AO1383">
        <f t="shared" si="453"/>
        <v>13.394317569318591</v>
      </c>
      <c r="AP1383">
        <f t="shared" si="454"/>
        <v>-10.71883959371428</v>
      </c>
      <c r="AQ1383">
        <f t="shared" si="455"/>
        <v>6.3542676385881114</v>
      </c>
      <c r="AR1383">
        <f t="shared" si="456"/>
        <v>-2.3683150606067858</v>
      </c>
      <c r="AS1383">
        <f t="shared" si="457"/>
        <v>0.39141391896933475</v>
      </c>
      <c r="BJ1383">
        <f t="shared" si="458"/>
        <v>1.2716149999999999</v>
      </c>
      <c r="BK1383">
        <f t="shared" si="459"/>
        <v>2.4363440549999997</v>
      </c>
      <c r="BL1383">
        <f t="shared" si="460"/>
        <v>4.0989242118959996</v>
      </c>
      <c r="BM1383">
        <f t="shared" si="461"/>
        <v>-0.79791713968909861</v>
      </c>
      <c r="BN1383">
        <f t="shared" si="462"/>
        <v>4.9361364357284393E-3</v>
      </c>
    </row>
    <row r="1384" spans="1:66" ht="15">
      <c r="A1384" s="32">
        <v>7</v>
      </c>
      <c r="B1384" s="33">
        <f t="shared" ca="1" si="442"/>
        <v>1413.8919076794211</v>
      </c>
      <c r="C1384">
        <f t="shared" si="443"/>
        <v>1382</v>
      </c>
      <c r="D1384">
        <f t="shared" ca="1" si="447"/>
        <v>6.9946612421180738</v>
      </c>
      <c r="E1384">
        <f t="shared" ca="1" si="444"/>
        <v>7.0006470162123069</v>
      </c>
      <c r="F1384">
        <f t="shared" ca="1" si="445"/>
        <v>1413</v>
      </c>
      <c r="G1384">
        <f t="shared" ca="1" si="446"/>
        <v>1414</v>
      </c>
      <c r="M1384" s="280">
        <v>1414</v>
      </c>
      <c r="N1384" s="280">
        <f t="shared" si="448"/>
        <v>7.0006470162123069</v>
      </c>
      <c r="AK1384">
        <f t="shared" si="449"/>
        <v>-9.1941659999999995E-2</v>
      </c>
      <c r="AL1384">
        <f t="shared" si="450"/>
        <v>3.8692512180000005</v>
      </c>
      <c r="AM1384">
        <f t="shared" si="451"/>
        <v>8.5850285381559992</v>
      </c>
      <c r="AN1384">
        <f t="shared" si="452"/>
        <v>-12.432003932621338</v>
      </c>
      <c r="AO1384">
        <f t="shared" si="453"/>
        <v>13.432275229049511</v>
      </c>
      <c r="AP1384">
        <f t="shared" si="454"/>
        <v>-10.756822686715882</v>
      </c>
      <c r="AQ1384">
        <f t="shared" si="455"/>
        <v>6.3812974507520659</v>
      </c>
      <c r="AR1384">
        <f t="shared" si="456"/>
        <v>-2.3800726295089456</v>
      </c>
      <c r="AS1384">
        <f t="shared" si="457"/>
        <v>0.39363548910089707</v>
      </c>
      <c r="BJ1384">
        <f t="shared" si="458"/>
        <v>1.2716149999999999</v>
      </c>
      <c r="BK1384">
        <f t="shared" si="459"/>
        <v>2.4380682899999999</v>
      </c>
      <c r="BL1384">
        <f t="shared" si="460"/>
        <v>4.104727997663999</v>
      </c>
      <c r="BM1384">
        <f t="shared" si="461"/>
        <v>-0.7996124304961072</v>
      </c>
      <c r="BN1384">
        <f t="shared" si="462"/>
        <v>4.9501247696799918E-3</v>
      </c>
    </row>
    <row r="1385" spans="1:66" ht="15">
      <c r="A1385" s="32">
        <v>7</v>
      </c>
      <c r="B1385" s="33">
        <f t="shared" ca="1" si="442"/>
        <v>1413.8919076794211</v>
      </c>
      <c r="C1385">
        <f t="shared" si="443"/>
        <v>1382</v>
      </c>
      <c r="D1385">
        <f t="shared" ca="1" si="447"/>
        <v>6.9946612421180738</v>
      </c>
      <c r="E1385">
        <f t="shared" ca="1" si="444"/>
        <v>7.0006470162123069</v>
      </c>
      <c r="F1385">
        <f t="shared" ca="1" si="445"/>
        <v>1413</v>
      </c>
      <c r="G1385">
        <f t="shared" ca="1" si="446"/>
        <v>1414</v>
      </c>
      <c r="M1385" s="280">
        <v>1415</v>
      </c>
      <c r="N1385" s="280">
        <f t="shared" si="448"/>
        <v>7.0066338648023345</v>
      </c>
      <c r="AK1385">
        <f t="shared" si="449"/>
        <v>-9.1941659999999995E-2</v>
      </c>
      <c r="AL1385">
        <f t="shared" si="450"/>
        <v>3.8719876050000006</v>
      </c>
      <c r="AM1385">
        <f t="shared" si="451"/>
        <v>8.5971757294749995</v>
      </c>
      <c r="AN1385">
        <f t="shared" si="452"/>
        <v>-12.458398836625376</v>
      </c>
      <c r="AO1385">
        <f t="shared" si="453"/>
        <v>13.47031350678516</v>
      </c>
      <c r="AP1385">
        <f t="shared" si="454"/>
        <v>-10.794913380466676</v>
      </c>
      <c r="AQ1385">
        <f t="shared" si="455"/>
        <v>6.4084230113416805</v>
      </c>
      <c r="AR1385">
        <f t="shared" si="456"/>
        <v>-2.3918801950769821</v>
      </c>
      <c r="AS1385">
        <f t="shared" si="457"/>
        <v>0.39586808436952708</v>
      </c>
      <c r="BJ1385">
        <f t="shared" si="458"/>
        <v>1.2716149999999999</v>
      </c>
      <c r="BK1385">
        <f t="shared" si="459"/>
        <v>2.4397925250000001</v>
      </c>
      <c r="BL1385">
        <f t="shared" si="460"/>
        <v>4.1105358893999995</v>
      </c>
      <c r="BM1385">
        <f t="shared" si="461"/>
        <v>-0.80131012086507503</v>
      </c>
      <c r="BN1385">
        <f t="shared" si="462"/>
        <v>4.9641428133549749E-3</v>
      </c>
    </row>
    <row r="1386" spans="1:66" ht="15">
      <c r="A1386" s="32">
        <v>7</v>
      </c>
      <c r="B1386" s="33">
        <f t="shared" ca="1" si="442"/>
        <v>1413.8919076794211</v>
      </c>
      <c r="C1386">
        <f t="shared" si="443"/>
        <v>1382</v>
      </c>
      <c r="D1386">
        <f t="shared" ca="1" si="447"/>
        <v>6.9946612421180738</v>
      </c>
      <c r="E1386">
        <f t="shared" ca="1" si="444"/>
        <v>7.0006470162123069</v>
      </c>
      <c r="F1386">
        <f t="shared" ca="1" si="445"/>
        <v>1413</v>
      </c>
      <c r="G1386">
        <f t="shared" ca="1" si="446"/>
        <v>1414</v>
      </c>
      <c r="M1386" s="280">
        <v>1416</v>
      </c>
      <c r="N1386" s="280">
        <f t="shared" si="448"/>
        <v>7.0126217880904544</v>
      </c>
      <c r="AK1386">
        <f t="shared" si="449"/>
        <v>-9.1941659999999995E-2</v>
      </c>
      <c r="AL1386">
        <f t="shared" si="450"/>
        <v>3.8747239920000003</v>
      </c>
      <c r="AM1386">
        <f t="shared" si="451"/>
        <v>8.6093315084159983</v>
      </c>
      <c r="AN1386">
        <f t="shared" si="452"/>
        <v>-12.484831074292225</v>
      </c>
      <c r="AO1386">
        <f t="shared" si="453"/>
        <v>13.508432516594146</v>
      </c>
      <c r="AP1386">
        <f t="shared" si="454"/>
        <v>-10.833111903418246</v>
      </c>
      <c r="AQ1386">
        <f t="shared" si="455"/>
        <v>6.4356445915027019</v>
      </c>
      <c r="AR1386">
        <f t="shared" si="456"/>
        <v>-2.4037379343526766</v>
      </c>
      <c r="AS1386">
        <f t="shared" si="457"/>
        <v>0.39811175164075646</v>
      </c>
      <c r="BJ1386">
        <f t="shared" si="458"/>
        <v>1.2716149999999999</v>
      </c>
      <c r="BK1386">
        <f t="shared" si="459"/>
        <v>2.4415167599999998</v>
      </c>
      <c r="BL1386">
        <f t="shared" si="460"/>
        <v>4.1163478871039993</v>
      </c>
      <c r="BM1386">
        <f t="shared" si="461"/>
        <v>-0.80301021249300486</v>
      </c>
      <c r="BN1386">
        <f t="shared" si="462"/>
        <v>4.9781906087904828E-3</v>
      </c>
    </row>
    <row r="1387" spans="1:66" ht="15">
      <c r="A1387" s="32">
        <v>7</v>
      </c>
      <c r="B1387" s="33">
        <f t="shared" ca="1" si="442"/>
        <v>1413.8919076794211</v>
      </c>
      <c r="C1387">
        <f t="shared" si="443"/>
        <v>1382</v>
      </c>
      <c r="D1387">
        <f t="shared" ca="1" si="447"/>
        <v>6.9946612421180738</v>
      </c>
      <c r="E1387">
        <f t="shared" ca="1" si="444"/>
        <v>7.0006470162123069</v>
      </c>
      <c r="F1387">
        <f t="shared" ca="1" si="445"/>
        <v>1413</v>
      </c>
      <c r="G1387">
        <f t="shared" ca="1" si="446"/>
        <v>1414</v>
      </c>
      <c r="M1387" s="280">
        <v>1417</v>
      </c>
      <c r="N1387" s="280">
        <f t="shared" si="448"/>
        <v>7.0186107862766933</v>
      </c>
      <c r="AK1387">
        <f t="shared" si="449"/>
        <v>-9.1941659999999995E-2</v>
      </c>
      <c r="AL1387">
        <f t="shared" si="450"/>
        <v>3.8774603790000004</v>
      </c>
      <c r="AM1387">
        <f t="shared" si="451"/>
        <v>8.6214958749789989</v>
      </c>
      <c r="AN1387">
        <f t="shared" si="452"/>
        <v>-12.511300672006099</v>
      </c>
      <c r="AO1387">
        <f t="shared" si="453"/>
        <v>13.546632372625719</v>
      </c>
      <c r="AP1387">
        <f t="shared" si="454"/>
        <v>-10.871418484345304</v>
      </c>
      <c r="AQ1387">
        <f t="shared" si="455"/>
        <v>6.4629624629563542</v>
      </c>
      <c r="AR1387">
        <f t="shared" si="456"/>
        <v>-2.4156460248789902</v>
      </c>
      <c r="AS1387">
        <f t="shared" si="457"/>
        <v>0.40036653794601257</v>
      </c>
      <c r="BJ1387">
        <f t="shared" si="458"/>
        <v>1.2716149999999999</v>
      </c>
      <c r="BK1387">
        <f t="shared" si="459"/>
        <v>2.443240995</v>
      </c>
      <c r="BL1387">
        <f t="shared" si="460"/>
        <v>4.1221639907759995</v>
      </c>
      <c r="BM1387">
        <f t="shared" si="461"/>
        <v>-0.80471270707689946</v>
      </c>
      <c r="BN1387">
        <f t="shared" si="462"/>
        <v>4.9922681980533318E-3</v>
      </c>
    </row>
    <row r="1388" spans="1:66" ht="15">
      <c r="A1388" s="32">
        <v>7</v>
      </c>
      <c r="B1388" s="33">
        <f t="shared" ca="1" si="442"/>
        <v>1413.8919076794211</v>
      </c>
      <c r="C1388">
        <f t="shared" si="443"/>
        <v>1382</v>
      </c>
      <c r="D1388">
        <f t="shared" ca="1" si="447"/>
        <v>6.9946612421180738</v>
      </c>
      <c r="E1388">
        <f t="shared" ca="1" si="444"/>
        <v>7.0006470162123069</v>
      </c>
      <c r="F1388">
        <f t="shared" ca="1" si="445"/>
        <v>1413</v>
      </c>
      <c r="G1388">
        <f t="shared" ca="1" si="446"/>
        <v>1414</v>
      </c>
      <c r="M1388" s="280">
        <v>1418</v>
      </c>
      <c r="N1388" s="280">
        <f t="shared" si="448"/>
        <v>7.0246008595587579</v>
      </c>
      <c r="AK1388">
        <f t="shared" si="449"/>
        <v>-9.1941659999999995E-2</v>
      </c>
      <c r="AL1388">
        <f t="shared" si="450"/>
        <v>3.8801967660000005</v>
      </c>
      <c r="AM1388">
        <f t="shared" si="451"/>
        <v>8.6336688291639998</v>
      </c>
      <c r="AN1388">
        <f t="shared" si="452"/>
        <v>-12.537807656151209</v>
      </c>
      <c r="AO1388">
        <f t="shared" si="453"/>
        <v>13.584913189109768</v>
      </c>
      <c r="AP1388">
        <f t="shared" si="454"/>
        <v>-10.909833352345913</v>
      </c>
      <c r="AQ1388">
        <f t="shared" si="455"/>
        <v>6.4903768980001511</v>
      </c>
      <c r="AR1388">
        <f t="shared" si="456"/>
        <v>-2.4276046447011268</v>
      </c>
      <c r="AS1388">
        <f t="shared" si="457"/>
        <v>0.40263249048308758</v>
      </c>
      <c r="BJ1388">
        <f t="shared" si="458"/>
        <v>1.2716149999999999</v>
      </c>
      <c r="BK1388">
        <f t="shared" si="459"/>
        <v>2.4449652299999998</v>
      </c>
      <c r="BL1388">
        <f t="shared" si="460"/>
        <v>4.127984200415999</v>
      </c>
      <c r="BM1388">
        <f t="shared" si="461"/>
        <v>-0.80641760631376169</v>
      </c>
      <c r="BN1388">
        <f t="shared" si="462"/>
        <v>5.0063756232400537E-3</v>
      </c>
    </row>
    <row r="1389" spans="1:66" ht="15">
      <c r="A1389" s="32">
        <v>7</v>
      </c>
      <c r="B1389" s="33">
        <f t="shared" ca="1" si="442"/>
        <v>1413.8919076794211</v>
      </c>
      <c r="C1389">
        <f t="shared" si="443"/>
        <v>1382</v>
      </c>
      <c r="D1389">
        <f t="shared" ca="1" si="447"/>
        <v>6.9946612421180738</v>
      </c>
      <c r="E1389">
        <f t="shared" ca="1" si="444"/>
        <v>7.0006470162123069</v>
      </c>
      <c r="F1389">
        <f t="shared" ca="1" si="445"/>
        <v>1413</v>
      </c>
      <c r="G1389">
        <f t="shared" ca="1" si="446"/>
        <v>1414</v>
      </c>
      <c r="M1389" s="280">
        <v>1419</v>
      </c>
      <c r="N1389" s="280">
        <f t="shared" si="448"/>
        <v>7.030592008132051</v>
      </c>
      <c r="AK1389">
        <f t="shared" si="449"/>
        <v>-9.1941659999999995E-2</v>
      </c>
      <c r="AL1389">
        <f t="shared" si="450"/>
        <v>3.8829331530000002</v>
      </c>
      <c r="AM1389">
        <f t="shared" si="451"/>
        <v>8.6458503709709991</v>
      </c>
      <c r="AN1389">
        <f t="shared" si="452"/>
        <v>-12.564352053111772</v>
      </c>
      <c r="AO1389">
        <f t="shared" si="453"/>
        <v>13.62327508035683</v>
      </c>
      <c r="AP1389">
        <f t="shared" si="454"/>
        <v>-10.948356736841729</v>
      </c>
      <c r="AQ1389">
        <f t="shared" si="455"/>
        <v>6.5178881695087121</v>
      </c>
      <c r="AR1389">
        <f t="shared" si="456"/>
        <v>-2.4396139723675971</v>
      </c>
      <c r="AS1389">
        <f t="shared" si="457"/>
        <v>0.40490965661660888</v>
      </c>
      <c r="BJ1389">
        <f t="shared" si="458"/>
        <v>1.2716149999999999</v>
      </c>
      <c r="BK1389">
        <f t="shared" si="459"/>
        <v>2.446689465</v>
      </c>
      <c r="BL1389">
        <f t="shared" si="460"/>
        <v>4.1338085160239997</v>
      </c>
      <c r="BM1389">
        <f t="shared" si="461"/>
        <v>-0.80812491190059421</v>
      </c>
      <c r="BN1389">
        <f t="shared" si="462"/>
        <v>5.0205129264768991E-3</v>
      </c>
    </row>
    <row r="1390" spans="1:66" ht="15">
      <c r="A1390" s="32">
        <v>7</v>
      </c>
      <c r="B1390" s="33">
        <f t="shared" ca="1" si="442"/>
        <v>1413.8919076794211</v>
      </c>
      <c r="C1390">
        <f t="shared" si="443"/>
        <v>1382</v>
      </c>
      <c r="D1390">
        <f t="shared" ca="1" si="447"/>
        <v>6.9946612421180738</v>
      </c>
      <c r="E1390">
        <f t="shared" ca="1" si="444"/>
        <v>7.0006470162123069</v>
      </c>
      <c r="F1390">
        <f t="shared" ca="1" si="445"/>
        <v>1413</v>
      </c>
      <c r="G1390">
        <f t="shared" ca="1" si="446"/>
        <v>1414</v>
      </c>
      <c r="M1390" s="280">
        <v>1420</v>
      </c>
      <c r="N1390" s="280">
        <f t="shared" si="448"/>
        <v>7.0365842321896608</v>
      </c>
      <c r="AK1390">
        <f t="shared" si="449"/>
        <v>-9.1941659999999995E-2</v>
      </c>
      <c r="AL1390">
        <f t="shared" si="450"/>
        <v>3.8856695400000003</v>
      </c>
      <c r="AM1390">
        <f t="shared" si="451"/>
        <v>8.6580405003999985</v>
      </c>
      <c r="AN1390">
        <f t="shared" si="452"/>
        <v>-12.590933889272002</v>
      </c>
      <c r="AO1390">
        <f t="shared" si="453"/>
        <v>13.661718160758079</v>
      </c>
      <c r="AP1390">
        <f t="shared" si="454"/>
        <v>-10.986988867578216</v>
      </c>
      <c r="AQ1390">
        <f t="shared" si="455"/>
        <v>6.5454965509345762</v>
      </c>
      <c r="AR1390">
        <f t="shared" si="456"/>
        <v>-2.4516741869312866</v>
      </c>
      <c r="AS1390">
        <f t="shared" si="457"/>
        <v>0.40719808387851092</v>
      </c>
      <c r="BJ1390">
        <f t="shared" si="458"/>
        <v>1.2716149999999999</v>
      </c>
      <c r="BK1390">
        <f t="shared" si="459"/>
        <v>2.4484137000000001</v>
      </c>
      <c r="BL1390">
        <f t="shared" si="460"/>
        <v>4.1396369375999988</v>
      </c>
      <c r="BM1390">
        <f t="shared" si="461"/>
        <v>-0.8098346255344</v>
      </c>
      <c r="BN1390">
        <f t="shared" si="462"/>
        <v>5.0346801499198401E-3</v>
      </c>
    </row>
    <row r="1391" spans="1:66" ht="15">
      <c r="A1391" s="32">
        <v>7</v>
      </c>
      <c r="B1391" s="33">
        <f t="shared" ca="1" si="442"/>
        <v>1413.8919076794211</v>
      </c>
      <c r="C1391">
        <f t="shared" si="443"/>
        <v>1382</v>
      </c>
      <c r="D1391">
        <f t="shared" ca="1" si="447"/>
        <v>6.9946612421180738</v>
      </c>
      <c r="E1391">
        <f t="shared" ca="1" si="444"/>
        <v>7.0006470162123069</v>
      </c>
      <c r="F1391">
        <f t="shared" ca="1" si="445"/>
        <v>1413</v>
      </c>
      <c r="G1391">
        <f t="shared" ca="1" si="446"/>
        <v>1414</v>
      </c>
      <c r="M1391" s="280">
        <v>1421</v>
      </c>
      <c r="N1391" s="280">
        <f t="shared" si="448"/>
        <v>7.0425775319223503</v>
      </c>
      <c r="AK1391">
        <f t="shared" si="449"/>
        <v>-9.1941659999999995E-2</v>
      </c>
      <c r="AL1391">
        <f t="shared" si="450"/>
        <v>3.8884059270000004</v>
      </c>
      <c r="AM1391">
        <f t="shared" si="451"/>
        <v>8.6702392174509999</v>
      </c>
      <c r="AN1391">
        <f t="shared" si="452"/>
        <v>-12.617553191016111</v>
      </c>
      <c r="AO1391">
        <f t="shared" si="453"/>
        <v>13.700242544785334</v>
      </c>
      <c r="AP1391">
        <f t="shared" si="454"/>
        <v>-11.025729974624879</v>
      </c>
      <c r="AQ1391">
        <f t="shared" si="455"/>
        <v>6.5732023163090183</v>
      </c>
      <c r="AR1391">
        <f t="shared" si="456"/>
        <v>-2.4637854679505216</v>
      </c>
      <c r="AS1391">
        <f t="shared" si="457"/>
        <v>0.40949781996850715</v>
      </c>
      <c r="BJ1391">
        <f t="shared" si="458"/>
        <v>1.2716149999999999</v>
      </c>
      <c r="BK1391">
        <f t="shared" si="459"/>
        <v>2.4501379349999999</v>
      </c>
      <c r="BL1391">
        <f t="shared" si="460"/>
        <v>4.1454694651439992</v>
      </c>
      <c r="BM1391">
        <f t="shared" si="461"/>
        <v>-0.81154674891218181</v>
      </c>
      <c r="BN1391">
        <f t="shared" si="462"/>
        <v>5.048877335754565E-3</v>
      </c>
    </row>
    <row r="1392" spans="1:66" ht="15">
      <c r="A1392" s="32">
        <v>7</v>
      </c>
      <c r="B1392" s="33">
        <f t="shared" ca="1" si="442"/>
        <v>1413.8919076794211</v>
      </c>
      <c r="C1392">
        <f t="shared" si="443"/>
        <v>1382</v>
      </c>
      <c r="D1392">
        <f t="shared" ca="1" si="447"/>
        <v>6.9946612421180738</v>
      </c>
      <c r="E1392">
        <f t="shared" ca="1" si="444"/>
        <v>7.0006470162123069</v>
      </c>
      <c r="F1392">
        <f t="shared" ca="1" si="445"/>
        <v>1413</v>
      </c>
      <c r="G1392">
        <f t="shared" ca="1" si="446"/>
        <v>1414</v>
      </c>
      <c r="M1392" s="280">
        <v>1422</v>
      </c>
      <c r="N1392" s="280">
        <f t="shared" si="448"/>
        <v>7.0485719075185393</v>
      </c>
      <c r="AK1392">
        <f t="shared" si="449"/>
        <v>-9.1941659999999995E-2</v>
      </c>
      <c r="AL1392">
        <f t="shared" si="450"/>
        <v>3.8911423140000005</v>
      </c>
      <c r="AM1392">
        <f t="shared" si="451"/>
        <v>8.6824465221239997</v>
      </c>
      <c r="AN1392">
        <f t="shared" si="452"/>
        <v>-12.644209984728313</v>
      </c>
      <c r="AO1392">
        <f t="shared" si="453"/>
        <v>13.738848346991059</v>
      </c>
      <c r="AP1392">
        <f t="shared" si="454"/>
        <v>-11.064580288375494</v>
      </c>
      <c r="AQ1392">
        <f t="shared" si="455"/>
        <v>6.6010057402428632</v>
      </c>
      <c r="AR1392">
        <f t="shared" si="456"/>
        <v>-2.4759479954901393</v>
      </c>
      <c r="AS1392">
        <f t="shared" si="457"/>
        <v>0.41180891275456394</v>
      </c>
      <c r="BJ1392">
        <f t="shared" si="458"/>
        <v>1.2716149999999999</v>
      </c>
      <c r="BK1392">
        <f t="shared" si="459"/>
        <v>2.4518621700000001</v>
      </c>
      <c r="BL1392">
        <f t="shared" si="460"/>
        <v>4.1513060986559989</v>
      </c>
      <c r="BM1392">
        <f t="shared" si="461"/>
        <v>-0.81326128373094242</v>
      </c>
      <c r="BN1392">
        <f t="shared" si="462"/>
        <v>5.063104526196481E-3</v>
      </c>
    </row>
    <row r="1393" spans="1:66" ht="15">
      <c r="A1393" s="32">
        <v>7</v>
      </c>
      <c r="B1393" s="33">
        <f t="shared" ca="1" si="442"/>
        <v>1413.8919076794211</v>
      </c>
      <c r="C1393">
        <f t="shared" si="443"/>
        <v>1382</v>
      </c>
      <c r="D1393">
        <f t="shared" ca="1" si="447"/>
        <v>6.9946612421180738</v>
      </c>
      <c r="E1393">
        <f t="shared" ca="1" si="444"/>
        <v>7.0006470162123069</v>
      </c>
      <c r="F1393">
        <f t="shared" ca="1" si="445"/>
        <v>1413</v>
      </c>
      <c r="G1393">
        <f t="shared" ca="1" si="446"/>
        <v>1414</v>
      </c>
      <c r="M1393" s="280">
        <v>1423</v>
      </c>
      <c r="N1393" s="280">
        <f t="shared" si="448"/>
        <v>7.0545673591643148</v>
      </c>
      <c r="AK1393">
        <f t="shared" si="449"/>
        <v>-9.1941659999999995E-2</v>
      </c>
      <c r="AL1393">
        <f t="shared" si="450"/>
        <v>3.8938787010000002</v>
      </c>
      <c r="AM1393">
        <f t="shared" si="451"/>
        <v>8.6946624144189997</v>
      </c>
      <c r="AN1393">
        <f t="shared" si="452"/>
        <v>-12.670904296792825</v>
      </c>
      <c r="AO1393">
        <f t="shared" si="453"/>
        <v>13.777535682008354</v>
      </c>
      <c r="AP1393">
        <f t="shared" si="454"/>
        <v>-11.103540039548335</v>
      </c>
      <c r="AQ1393">
        <f t="shared" si="455"/>
        <v>6.6289070979273044</v>
      </c>
      <c r="AR1393">
        <f t="shared" si="456"/>
        <v>-2.4881619501225591</v>
      </c>
      <c r="AS1393">
        <f t="shared" si="457"/>
        <v>0.41413141027337469</v>
      </c>
      <c r="BJ1393">
        <f t="shared" si="458"/>
        <v>1.2716149999999999</v>
      </c>
      <c r="BK1393">
        <f t="shared" si="459"/>
        <v>2.4535864049999998</v>
      </c>
      <c r="BL1393">
        <f t="shared" si="460"/>
        <v>4.1571468381359988</v>
      </c>
      <c r="BM1393">
        <f t="shared" si="461"/>
        <v>-0.81497823168768468</v>
      </c>
      <c r="BN1393">
        <f t="shared" si="462"/>
        <v>5.0773617634907149E-3</v>
      </c>
    </row>
    <row r="1394" spans="1:66" ht="15">
      <c r="A1394" s="32">
        <v>7</v>
      </c>
      <c r="B1394" s="33">
        <f t="shared" ca="1" si="442"/>
        <v>1413.8919076794211</v>
      </c>
      <c r="C1394">
        <f t="shared" si="443"/>
        <v>1382</v>
      </c>
      <c r="D1394">
        <f t="shared" ca="1" si="447"/>
        <v>6.9946612421180738</v>
      </c>
      <c r="E1394">
        <f t="shared" ca="1" si="444"/>
        <v>7.0006470162123069</v>
      </c>
      <c r="F1394">
        <f t="shared" ca="1" si="445"/>
        <v>1413</v>
      </c>
      <c r="G1394">
        <f t="shared" ca="1" si="446"/>
        <v>1414</v>
      </c>
      <c r="M1394" s="280">
        <v>1424</v>
      </c>
      <c r="N1394" s="280">
        <f t="shared" si="448"/>
        <v>7.0605638870434033</v>
      </c>
      <c r="AK1394">
        <f t="shared" si="449"/>
        <v>-9.1941659999999995E-2</v>
      </c>
      <c r="AL1394">
        <f t="shared" si="450"/>
        <v>3.8966150880000003</v>
      </c>
      <c r="AM1394">
        <f t="shared" si="451"/>
        <v>8.7068868943359998</v>
      </c>
      <c r="AN1394">
        <f t="shared" si="452"/>
        <v>-12.697636153593857</v>
      </c>
      <c r="AO1394">
        <f t="shared" si="453"/>
        <v>13.816304664550964</v>
      </c>
      <c r="AP1394">
        <f t="shared" si="454"/>
        <v>-11.142609459186405</v>
      </c>
      <c r="AQ1394">
        <f t="shared" si="455"/>
        <v>6.65690666513472</v>
      </c>
      <c r="AR1394">
        <f t="shared" si="456"/>
        <v>-2.5004275129288556</v>
      </c>
      <c r="AS1394">
        <f t="shared" si="457"/>
        <v>0.41646536073083545</v>
      </c>
      <c r="BJ1394">
        <f t="shared" si="458"/>
        <v>1.2716149999999999</v>
      </c>
      <c r="BK1394">
        <f t="shared" si="459"/>
        <v>2.45531064</v>
      </c>
      <c r="BL1394">
        <f t="shared" si="460"/>
        <v>4.1629916835839991</v>
      </c>
      <c r="BM1394">
        <f t="shared" si="461"/>
        <v>-0.81669759447941126</v>
      </c>
      <c r="BN1394">
        <f t="shared" si="462"/>
        <v>5.0916490899121109E-3</v>
      </c>
    </row>
    <row r="1395" spans="1:66" ht="15">
      <c r="A1395" s="32">
        <v>7</v>
      </c>
      <c r="B1395" s="33">
        <f t="shared" ref="B1395:B1458" ca="1" si="463">(A1395-D1395)/(E1395-D1395)*(G1395-F1395)+F1395</f>
        <v>1413.8919076794211</v>
      </c>
      <c r="C1395">
        <f t="shared" ref="C1395:C1458" si="464">MAX(COUNTIF($N$2:$N$25400,"&lt;"&amp;A1395),1)</f>
        <v>1382</v>
      </c>
      <c r="D1395">
        <f t="shared" ca="1" si="447"/>
        <v>6.9946612421180738</v>
      </c>
      <c r="E1395">
        <f t="shared" ref="E1395:E1458" ca="1" si="465">INDIRECT(ADDRESS(C1395+2,14))</f>
        <v>7.0006470162123069</v>
      </c>
      <c r="F1395">
        <f t="shared" ref="F1395:F1458" ca="1" si="466">INDIRECT(ADDRESS(C1395+1,13))</f>
        <v>1413</v>
      </c>
      <c r="G1395">
        <f t="shared" ref="G1395:G1458" ca="1" si="467">INDIRECT(ADDRESS(C1395+2,13))</f>
        <v>1414</v>
      </c>
      <c r="M1395" s="280">
        <v>1425</v>
      </c>
      <c r="N1395" s="280">
        <f t="shared" si="448"/>
        <v>7.0665614913371755</v>
      </c>
      <c r="AK1395">
        <f t="shared" si="449"/>
        <v>-9.1941659999999995E-2</v>
      </c>
      <c r="AL1395">
        <f t="shared" si="450"/>
        <v>3.8993514750000005</v>
      </c>
      <c r="AM1395">
        <f t="shared" si="451"/>
        <v>8.7191199618749984</v>
      </c>
      <c r="AN1395">
        <f t="shared" si="452"/>
        <v>-12.724405581515626</v>
      </c>
      <c r="AO1395">
        <f t="shared" si="453"/>
        <v>13.85515540941328</v>
      </c>
      <c r="AP1395">
        <f t="shared" si="454"/>
        <v>-11.181788778657658</v>
      </c>
      <c r="AQ1395">
        <f t="shared" si="455"/>
        <v>6.6850047182194912</v>
      </c>
      <c r="AR1395">
        <f t="shared" si="456"/>
        <v>-2.5127448654998297</v>
      </c>
      <c r="AS1395">
        <f t="shared" si="457"/>
        <v>0.41881081250252128</v>
      </c>
      <c r="BJ1395">
        <f t="shared" si="458"/>
        <v>1.2716149999999999</v>
      </c>
      <c r="BK1395">
        <f t="shared" si="459"/>
        <v>2.4570348749999997</v>
      </c>
      <c r="BL1395">
        <f t="shared" si="460"/>
        <v>4.1688406349999996</v>
      </c>
      <c r="BM1395">
        <f t="shared" si="461"/>
        <v>-0.81841937380312502</v>
      </c>
      <c r="BN1395">
        <f t="shared" si="462"/>
        <v>5.1059665477652342E-3</v>
      </c>
    </row>
    <row r="1396" spans="1:66" ht="15">
      <c r="A1396" s="32">
        <v>7</v>
      </c>
      <c r="B1396" s="33">
        <f t="shared" ca="1" si="463"/>
        <v>1413.8919076794211</v>
      </c>
      <c r="C1396">
        <f t="shared" si="464"/>
        <v>1382</v>
      </c>
      <c r="D1396">
        <f t="shared" ca="1" si="447"/>
        <v>6.9946612421180738</v>
      </c>
      <c r="E1396">
        <f t="shared" ca="1" si="465"/>
        <v>7.0006470162123069</v>
      </c>
      <c r="F1396">
        <f t="shared" ca="1" si="466"/>
        <v>1413</v>
      </c>
      <c r="G1396">
        <f t="shared" ca="1" si="467"/>
        <v>1414</v>
      </c>
      <c r="M1396" s="280">
        <v>1426</v>
      </c>
      <c r="N1396" s="280">
        <f t="shared" si="448"/>
        <v>7.0725601722246489</v>
      </c>
      <c r="AK1396">
        <f t="shared" si="449"/>
        <v>-9.1941659999999995E-2</v>
      </c>
      <c r="AL1396">
        <f t="shared" si="450"/>
        <v>3.9020878620000006</v>
      </c>
      <c r="AM1396">
        <f t="shared" si="451"/>
        <v>8.7313616170359989</v>
      </c>
      <c r="AN1396">
        <f t="shared" si="452"/>
        <v>-12.751212606942346</v>
      </c>
      <c r="AO1396">
        <f t="shared" si="453"/>
        <v>13.894088031470332</v>
      </c>
      <c r="AP1396">
        <f t="shared" si="454"/>
        <v>-11.221078229655234</v>
      </c>
      <c r="AQ1396">
        <f t="shared" si="455"/>
        <v>6.7132015341188191</v>
      </c>
      <c r="AR1396">
        <f t="shared" si="456"/>
        <v>-2.5251141899370868</v>
      </c>
      <c r="AS1396">
        <f t="shared" si="457"/>
        <v>0.42116781413416399</v>
      </c>
      <c r="BJ1396">
        <f t="shared" si="458"/>
        <v>1.2716149999999999</v>
      </c>
      <c r="BK1396">
        <f t="shared" si="459"/>
        <v>2.4587591099999999</v>
      </c>
      <c r="BL1396">
        <f t="shared" si="460"/>
        <v>4.1746936923839995</v>
      </c>
      <c r="BM1396">
        <f t="shared" si="461"/>
        <v>-0.82014357135582883</v>
      </c>
      <c r="BN1396">
        <f t="shared" si="462"/>
        <v>5.1203141793843667E-3</v>
      </c>
    </row>
    <row r="1397" spans="1:66" ht="15">
      <c r="A1397" s="32">
        <v>7</v>
      </c>
      <c r="B1397" s="33">
        <f t="shared" ca="1" si="463"/>
        <v>1413.8919076794211</v>
      </c>
      <c r="C1397">
        <f t="shared" si="464"/>
        <v>1382</v>
      </c>
      <c r="D1397">
        <f t="shared" ca="1" si="447"/>
        <v>6.9946612421180738</v>
      </c>
      <c r="E1397">
        <f t="shared" ca="1" si="465"/>
        <v>7.0006470162123069</v>
      </c>
      <c r="F1397">
        <f t="shared" ca="1" si="466"/>
        <v>1413</v>
      </c>
      <c r="G1397">
        <f t="shared" ca="1" si="467"/>
        <v>1414</v>
      </c>
      <c r="M1397" s="280">
        <v>1427</v>
      </c>
      <c r="N1397" s="280">
        <f t="shared" si="448"/>
        <v>7.0785599298824424</v>
      </c>
      <c r="AK1397">
        <f t="shared" si="449"/>
        <v>-9.1941659999999995E-2</v>
      </c>
      <c r="AL1397">
        <f t="shared" si="450"/>
        <v>3.9048242490000002</v>
      </c>
      <c r="AM1397">
        <f t="shared" si="451"/>
        <v>8.7436118598189996</v>
      </c>
      <c r="AN1397">
        <f t="shared" si="452"/>
        <v>-12.778057256258229</v>
      </c>
      <c r="AO1397">
        <f t="shared" si="453"/>
        <v>13.93310264567779</v>
      </c>
      <c r="AP1397">
        <f t="shared" si="454"/>
        <v>-11.260478044197683</v>
      </c>
      <c r="AQ1397">
        <f t="shared" si="455"/>
        <v>6.7414973903535458</v>
      </c>
      <c r="AR1397">
        <f t="shared" si="456"/>
        <v>-2.5375356688541122</v>
      </c>
      <c r="AS1397">
        <f t="shared" si="457"/>
        <v>0.42353641434213013</v>
      </c>
      <c r="BJ1397">
        <f t="shared" si="458"/>
        <v>1.2716149999999999</v>
      </c>
      <c r="BK1397">
        <f t="shared" si="459"/>
        <v>2.4604833450000001</v>
      </c>
      <c r="BL1397">
        <f t="shared" si="460"/>
        <v>4.1805508557359996</v>
      </c>
      <c r="BM1397">
        <f t="shared" si="461"/>
        <v>-0.82187018883452545</v>
      </c>
      <c r="BN1397">
        <f t="shared" si="462"/>
        <v>5.1346920271335096E-3</v>
      </c>
    </row>
    <row r="1398" spans="1:66" ht="15">
      <c r="A1398" s="32">
        <v>7</v>
      </c>
      <c r="B1398" s="33">
        <f t="shared" ca="1" si="463"/>
        <v>1413.8919076794211</v>
      </c>
      <c r="C1398">
        <f t="shared" si="464"/>
        <v>1382</v>
      </c>
      <c r="D1398">
        <f t="shared" ca="1" si="447"/>
        <v>6.9946612421180738</v>
      </c>
      <c r="E1398">
        <f t="shared" ca="1" si="465"/>
        <v>7.0006470162123069</v>
      </c>
      <c r="F1398">
        <f t="shared" ca="1" si="466"/>
        <v>1413</v>
      </c>
      <c r="G1398">
        <f t="shared" ca="1" si="467"/>
        <v>1414</v>
      </c>
      <c r="M1398" s="280">
        <v>1428</v>
      </c>
      <c r="N1398" s="280">
        <f t="shared" si="448"/>
        <v>7.0845607644848076</v>
      </c>
      <c r="AK1398">
        <f t="shared" si="449"/>
        <v>-9.1941659999999995E-2</v>
      </c>
      <c r="AL1398">
        <f t="shared" si="450"/>
        <v>3.9075606360000004</v>
      </c>
      <c r="AM1398">
        <f t="shared" si="451"/>
        <v>8.7558706902239987</v>
      </c>
      <c r="AN1398">
        <f t="shared" si="452"/>
        <v>-12.80493955584749</v>
      </c>
      <c r="AO1398">
        <f t="shared" si="453"/>
        <v>13.972199367071973</v>
      </c>
      <c r="AP1398">
        <f t="shared" si="454"/>
        <v>-11.299988454629196</v>
      </c>
      <c r="AQ1398">
        <f t="shared" si="455"/>
        <v>6.7698925650289699</v>
      </c>
      <c r="AR1398">
        <f t="shared" si="456"/>
        <v>-2.5500094853773501</v>
      </c>
      <c r="AS1398">
        <f t="shared" si="457"/>
        <v>0.42591666201390088</v>
      </c>
      <c r="BJ1398">
        <f t="shared" si="458"/>
        <v>1.2716149999999999</v>
      </c>
      <c r="BK1398">
        <f t="shared" si="459"/>
        <v>2.4622075799999998</v>
      </c>
      <c r="BL1398">
        <f t="shared" si="460"/>
        <v>4.1864121250559991</v>
      </c>
      <c r="BM1398">
        <f t="shared" si="461"/>
        <v>-0.82359922793621765</v>
      </c>
      <c r="BN1398">
        <f t="shared" si="462"/>
        <v>5.1491001334063825E-3</v>
      </c>
    </row>
    <row r="1399" spans="1:66" ht="15">
      <c r="A1399" s="32">
        <v>7</v>
      </c>
      <c r="B1399" s="33">
        <f t="shared" ca="1" si="463"/>
        <v>1413.8919076794211</v>
      </c>
      <c r="C1399">
        <f t="shared" si="464"/>
        <v>1382</v>
      </c>
      <c r="D1399">
        <f t="shared" ca="1" si="447"/>
        <v>6.9946612421180738</v>
      </c>
      <c r="E1399">
        <f t="shared" ca="1" si="465"/>
        <v>7.0006470162123069</v>
      </c>
      <c r="F1399">
        <f t="shared" ca="1" si="466"/>
        <v>1413</v>
      </c>
      <c r="G1399">
        <f t="shared" ca="1" si="467"/>
        <v>1414</v>
      </c>
      <c r="M1399" s="280">
        <v>1429</v>
      </c>
      <c r="N1399" s="280">
        <f t="shared" si="448"/>
        <v>7.0905626762036018</v>
      </c>
      <c r="AK1399">
        <f t="shared" si="449"/>
        <v>-9.1941659999999995E-2</v>
      </c>
      <c r="AL1399">
        <f t="shared" si="450"/>
        <v>3.9102970230000005</v>
      </c>
      <c r="AM1399">
        <f t="shared" si="451"/>
        <v>8.7681381082509997</v>
      </c>
      <c r="AN1399">
        <f t="shared" si="452"/>
        <v>-12.831859532094343</v>
      </c>
      <c r="AO1399">
        <f t="shared" si="453"/>
        <v>14.011378310769835</v>
      </c>
      <c r="AP1399">
        <f t="shared" si="454"/>
        <v>-11.339609693619831</v>
      </c>
      <c r="AQ1399">
        <f t="shared" si="455"/>
        <v>6.7983873368356722</v>
      </c>
      <c r="AR1399">
        <f t="shared" si="456"/>
        <v>-2.5625358231472832</v>
      </c>
      <c r="AS1399">
        <f t="shared" si="457"/>
        <v>0.42830860620855232</v>
      </c>
      <c r="BJ1399">
        <f t="shared" si="458"/>
        <v>1.2716149999999999</v>
      </c>
      <c r="BK1399">
        <f t="shared" si="459"/>
        <v>2.463931815</v>
      </c>
      <c r="BL1399">
        <f t="shared" si="460"/>
        <v>4.1922775003439989</v>
      </c>
      <c r="BM1399">
        <f t="shared" si="461"/>
        <v>-0.82533069035790829</v>
      </c>
      <c r="BN1399">
        <f t="shared" si="462"/>
        <v>5.1635385406264235E-3</v>
      </c>
    </row>
    <row r="1400" spans="1:66" ht="15">
      <c r="A1400" s="32">
        <v>7</v>
      </c>
      <c r="B1400" s="33">
        <f t="shared" ca="1" si="463"/>
        <v>1413.8919076794211</v>
      </c>
      <c r="C1400">
        <f t="shared" si="464"/>
        <v>1382</v>
      </c>
      <c r="D1400">
        <f t="shared" ca="1" si="447"/>
        <v>6.9946612421180738</v>
      </c>
      <c r="E1400">
        <f t="shared" ca="1" si="465"/>
        <v>7.0006470162123069</v>
      </c>
      <c r="F1400">
        <f t="shared" ca="1" si="466"/>
        <v>1413</v>
      </c>
      <c r="G1400">
        <f t="shared" ca="1" si="467"/>
        <v>1414</v>
      </c>
      <c r="M1400" s="280">
        <v>1430</v>
      </c>
      <c r="N1400" s="280">
        <f t="shared" si="448"/>
        <v>7.0965656652082849</v>
      </c>
      <c r="AK1400">
        <f t="shared" si="449"/>
        <v>-9.1941659999999995E-2</v>
      </c>
      <c r="AL1400">
        <f t="shared" si="450"/>
        <v>3.9130334100000006</v>
      </c>
      <c r="AM1400">
        <f t="shared" si="451"/>
        <v>8.7804141138999992</v>
      </c>
      <c r="AN1400">
        <f t="shared" si="452"/>
        <v>-12.858817211383002</v>
      </c>
      <c r="AO1400">
        <f t="shared" si="453"/>
        <v>14.050639591968979</v>
      </c>
      <c r="AP1400">
        <f t="shared" si="454"/>
        <v>-11.379341994165747</v>
      </c>
      <c r="AQ1400">
        <f t="shared" si="455"/>
        <v>6.8269819850503319</v>
      </c>
      <c r="AR1400">
        <f t="shared" si="456"/>
        <v>-2.5751148663195145</v>
      </c>
      <c r="AS1400">
        <f t="shared" si="457"/>
        <v>0.43071229615723722</v>
      </c>
      <c r="BJ1400">
        <f t="shared" si="458"/>
        <v>1.2716149999999999</v>
      </c>
      <c r="BK1400">
        <f t="shared" si="459"/>
        <v>2.4656560499999998</v>
      </c>
      <c r="BL1400">
        <f t="shared" si="460"/>
        <v>4.198146981599999</v>
      </c>
      <c r="BM1400">
        <f t="shared" si="461"/>
        <v>-0.82706457779660003</v>
      </c>
      <c r="BN1400">
        <f t="shared" si="462"/>
        <v>5.1780072912467907E-3</v>
      </c>
    </row>
    <row r="1401" spans="1:66" ht="15">
      <c r="A1401" s="32">
        <v>7</v>
      </c>
      <c r="B1401" s="33">
        <f t="shared" ca="1" si="463"/>
        <v>1413.8919076794211</v>
      </c>
      <c r="C1401">
        <f t="shared" si="464"/>
        <v>1382</v>
      </c>
      <c r="D1401">
        <f t="shared" ca="1" si="447"/>
        <v>6.9946612421180738</v>
      </c>
      <c r="E1401">
        <f t="shared" ca="1" si="465"/>
        <v>7.0006470162123069</v>
      </c>
      <c r="F1401">
        <f t="shared" ca="1" si="466"/>
        <v>1413</v>
      </c>
      <c r="G1401">
        <f t="shared" ca="1" si="467"/>
        <v>1414</v>
      </c>
      <c r="M1401" s="280">
        <v>1431</v>
      </c>
      <c r="N1401" s="280">
        <f t="shared" si="448"/>
        <v>7.1025697316659073</v>
      </c>
      <c r="AK1401">
        <f t="shared" si="449"/>
        <v>-9.1941659999999995E-2</v>
      </c>
      <c r="AL1401">
        <f t="shared" si="450"/>
        <v>3.9157697970000003</v>
      </c>
      <c r="AM1401">
        <f t="shared" si="451"/>
        <v>8.7926987071709988</v>
      </c>
      <c r="AN1401">
        <f t="shared" si="452"/>
        <v>-12.885812620097681</v>
      </c>
      <c r="AO1401">
        <f t="shared" si="453"/>
        <v>14.089983325947646</v>
      </c>
      <c r="AP1401">
        <f t="shared" si="454"/>
        <v>-11.419185589589421</v>
      </c>
      <c r="AQ1401">
        <f t="shared" si="455"/>
        <v>6.8556767895365489</v>
      </c>
      <c r="AR1401">
        <f t="shared" si="456"/>
        <v>-2.5877467995658501</v>
      </c>
      <c r="AS1401">
        <f t="shared" si="457"/>
        <v>0.43312778126366702</v>
      </c>
      <c r="BJ1401">
        <f t="shared" si="458"/>
        <v>1.2716149999999999</v>
      </c>
      <c r="BK1401">
        <f t="shared" si="459"/>
        <v>2.467380285</v>
      </c>
      <c r="BL1401">
        <f t="shared" si="460"/>
        <v>4.2040205688239993</v>
      </c>
      <c r="BM1401">
        <f t="shared" si="461"/>
        <v>-0.82880089194929585</v>
      </c>
      <c r="BN1401">
        <f t="shared" si="462"/>
        <v>5.1925064277503589E-3</v>
      </c>
    </row>
    <row r="1402" spans="1:66" ht="15">
      <c r="A1402" s="32">
        <v>7</v>
      </c>
      <c r="B1402" s="33">
        <f t="shared" ca="1" si="463"/>
        <v>1413.8919076794211</v>
      </c>
      <c r="C1402">
        <f t="shared" si="464"/>
        <v>1382</v>
      </c>
      <c r="D1402">
        <f t="shared" ca="1" si="447"/>
        <v>6.9946612421180738</v>
      </c>
      <c r="E1402">
        <f t="shared" ca="1" si="465"/>
        <v>7.0006470162123069</v>
      </c>
      <c r="F1402">
        <f t="shared" ca="1" si="466"/>
        <v>1413</v>
      </c>
      <c r="G1402">
        <f t="shared" ca="1" si="467"/>
        <v>1414</v>
      </c>
      <c r="M1402" s="280">
        <v>1432</v>
      </c>
      <c r="N1402" s="280">
        <f t="shared" si="448"/>
        <v>7.1085748757411116</v>
      </c>
      <c r="AK1402">
        <f t="shared" si="449"/>
        <v>-9.1941659999999995E-2</v>
      </c>
      <c r="AL1402">
        <f t="shared" si="450"/>
        <v>3.9185061840000004</v>
      </c>
      <c r="AM1402">
        <f t="shared" si="451"/>
        <v>8.8049918880639986</v>
      </c>
      <c r="AN1402">
        <f t="shared" si="452"/>
        <v>-12.912845784622593</v>
      </c>
      <c r="AO1402">
        <f t="shared" si="453"/>
        <v>14.129409628064717</v>
      </c>
      <c r="AP1402">
        <f t="shared" si="454"/>
        <v>-11.45914071353989</v>
      </c>
      <c r="AQ1402">
        <f t="shared" si="455"/>
        <v>6.8844720307456662</v>
      </c>
      <c r="AR1402">
        <f t="shared" si="456"/>
        <v>-2.600431808075383</v>
      </c>
      <c r="AS1402">
        <f t="shared" si="457"/>
        <v>0.43555511110459594</v>
      </c>
      <c r="BJ1402">
        <f t="shared" si="458"/>
        <v>1.2716149999999999</v>
      </c>
      <c r="BK1402">
        <f t="shared" si="459"/>
        <v>2.4691045200000001</v>
      </c>
      <c r="BL1402">
        <f t="shared" si="460"/>
        <v>4.209898262015999</v>
      </c>
      <c r="BM1402">
        <f t="shared" si="461"/>
        <v>-0.8305396345129985</v>
      </c>
      <c r="BN1402">
        <f t="shared" si="462"/>
        <v>5.2070359926497242E-3</v>
      </c>
    </row>
    <row r="1403" spans="1:66" ht="15">
      <c r="A1403" s="32">
        <v>7</v>
      </c>
      <c r="B1403" s="33">
        <f t="shared" ca="1" si="463"/>
        <v>1413.8919076794211</v>
      </c>
      <c r="C1403">
        <f t="shared" si="464"/>
        <v>1382</v>
      </c>
      <c r="D1403">
        <f t="shared" ca="1" si="447"/>
        <v>6.9946612421180738</v>
      </c>
      <c r="E1403">
        <f t="shared" ca="1" si="465"/>
        <v>7.0006470162123069</v>
      </c>
      <c r="F1403">
        <f t="shared" ca="1" si="466"/>
        <v>1413</v>
      </c>
      <c r="G1403">
        <f t="shared" ca="1" si="467"/>
        <v>1414</v>
      </c>
      <c r="M1403" s="280">
        <v>1433</v>
      </c>
      <c r="N1403" s="280">
        <f t="shared" si="448"/>
        <v>7.1145810975961172</v>
      </c>
      <c r="AK1403">
        <f t="shared" si="449"/>
        <v>-9.1941659999999995E-2</v>
      </c>
      <c r="AL1403">
        <f t="shared" si="450"/>
        <v>3.9212425710000005</v>
      </c>
      <c r="AM1403">
        <f t="shared" si="451"/>
        <v>8.8172936565789986</v>
      </c>
      <c r="AN1403">
        <f t="shared" si="452"/>
        <v>-12.939916731341954</v>
      </c>
      <c r="AO1403">
        <f t="shared" si="453"/>
        <v>14.168918613759725</v>
      </c>
      <c r="AP1403">
        <f t="shared" si="454"/>
        <v>-11.499207599992969</v>
      </c>
      <c r="AQ1403">
        <f t="shared" si="455"/>
        <v>6.9133679897175915</v>
      </c>
      <c r="AR1403">
        <f t="shared" si="456"/>
        <v>-2.6131700775555804</v>
      </c>
      <c r="AS1403">
        <f t="shared" si="457"/>
        <v>0.43799433543030508</v>
      </c>
      <c r="BJ1403">
        <f t="shared" si="458"/>
        <v>1.2716149999999999</v>
      </c>
      <c r="BK1403">
        <f t="shared" si="459"/>
        <v>2.4708287549999999</v>
      </c>
      <c r="BL1403">
        <f t="shared" si="460"/>
        <v>4.215780061175999</v>
      </c>
      <c r="BM1403">
        <f t="shared" si="461"/>
        <v>-0.83228080718471065</v>
      </c>
      <c r="BN1403">
        <f t="shared" si="462"/>
        <v>5.2215960284871989E-3</v>
      </c>
    </row>
    <row r="1404" spans="1:66" ht="15">
      <c r="A1404" s="32">
        <v>7</v>
      </c>
      <c r="B1404" s="33">
        <f t="shared" ca="1" si="463"/>
        <v>1413.8919076794211</v>
      </c>
      <c r="C1404">
        <f t="shared" si="464"/>
        <v>1382</v>
      </c>
      <c r="D1404">
        <f t="shared" ca="1" si="447"/>
        <v>6.9946612421180738</v>
      </c>
      <c r="E1404">
        <f t="shared" ca="1" si="465"/>
        <v>7.0006470162123069</v>
      </c>
      <c r="F1404">
        <f t="shared" ca="1" si="466"/>
        <v>1413</v>
      </c>
      <c r="G1404">
        <f t="shared" ca="1" si="467"/>
        <v>1414</v>
      </c>
      <c r="M1404" s="280">
        <v>1434</v>
      </c>
      <c r="N1404" s="280">
        <f t="shared" si="448"/>
        <v>7.1205883973907138</v>
      </c>
      <c r="AK1404">
        <f t="shared" si="449"/>
        <v>-9.1941659999999995E-2</v>
      </c>
      <c r="AL1404">
        <f t="shared" si="450"/>
        <v>3.9239789580000002</v>
      </c>
      <c r="AM1404">
        <f t="shared" si="451"/>
        <v>8.8296040127159987</v>
      </c>
      <c r="AN1404">
        <f t="shared" si="452"/>
        <v>-12.967025486639978</v>
      </c>
      <c r="AO1404">
        <f t="shared" si="453"/>
        <v>14.208510398552836</v>
      </c>
      <c r="AP1404">
        <f t="shared" si="454"/>
        <v>-11.539386483251484</v>
      </c>
      <c r="AQ1404">
        <f t="shared" si="455"/>
        <v>6.9423649480816199</v>
      </c>
      <c r="AR1404">
        <f t="shared" si="456"/>
        <v>-2.6259617942333695</v>
      </c>
      <c r="AS1404">
        <f t="shared" si="457"/>
        <v>0.44044550416508832</v>
      </c>
      <c r="BJ1404">
        <f t="shared" si="458"/>
        <v>1.2716149999999999</v>
      </c>
      <c r="BK1404">
        <f t="shared" si="459"/>
        <v>2.4725529900000001</v>
      </c>
      <c r="BL1404">
        <f t="shared" si="460"/>
        <v>4.2216659663039993</v>
      </c>
      <c r="BM1404">
        <f t="shared" si="461"/>
        <v>-0.83402441166143526</v>
      </c>
      <c r="BN1404">
        <f t="shared" si="462"/>
        <v>5.2361865778348159E-3</v>
      </c>
    </row>
    <row r="1405" spans="1:66" ht="15">
      <c r="A1405" s="32">
        <v>7</v>
      </c>
      <c r="B1405" s="33">
        <f t="shared" ca="1" si="463"/>
        <v>1413.8919076794211</v>
      </c>
      <c r="C1405">
        <f t="shared" si="464"/>
        <v>1382</v>
      </c>
      <c r="D1405">
        <f t="shared" ca="1" si="447"/>
        <v>6.9946612421180738</v>
      </c>
      <c r="E1405">
        <f t="shared" ca="1" si="465"/>
        <v>7.0006470162123069</v>
      </c>
      <c r="F1405">
        <f t="shared" ca="1" si="466"/>
        <v>1413</v>
      </c>
      <c r="G1405">
        <f t="shared" ca="1" si="467"/>
        <v>1414</v>
      </c>
      <c r="M1405" s="280">
        <v>1435</v>
      </c>
      <c r="N1405" s="280">
        <f t="shared" si="448"/>
        <v>7.1265967752822501</v>
      </c>
      <c r="AK1405">
        <f t="shared" si="449"/>
        <v>-9.1941659999999995E-2</v>
      </c>
      <c r="AL1405">
        <f t="shared" si="450"/>
        <v>3.9267153450000003</v>
      </c>
      <c r="AM1405">
        <f t="shared" si="451"/>
        <v>8.841922956474999</v>
      </c>
      <c r="AN1405">
        <f t="shared" si="452"/>
        <v>-12.994172076900877</v>
      </c>
      <c r="AO1405">
        <f t="shared" si="453"/>
        <v>14.248185098044861</v>
      </c>
      <c r="AP1405">
        <f t="shared" si="454"/>
        <v>-11.5796775979455</v>
      </c>
      <c r="AQ1405">
        <f t="shared" si="455"/>
        <v>6.9714631880572577</v>
      </c>
      <c r="AR1405">
        <f t="shared" si="456"/>
        <v>-2.6388071448562282</v>
      </c>
      <c r="AS1405">
        <f t="shared" si="457"/>
        <v>0.4429086674077386</v>
      </c>
      <c r="BJ1405">
        <f t="shared" si="458"/>
        <v>1.2716149999999999</v>
      </c>
      <c r="BK1405">
        <f t="shared" si="459"/>
        <v>2.4742772249999998</v>
      </c>
      <c r="BL1405">
        <f t="shared" si="460"/>
        <v>4.2275559773999989</v>
      </c>
      <c r="BM1405">
        <f t="shared" si="461"/>
        <v>-0.83577044964017499</v>
      </c>
      <c r="BN1405">
        <f t="shared" si="462"/>
        <v>5.2508076832943245E-3</v>
      </c>
    </row>
    <row r="1406" spans="1:66" ht="15">
      <c r="A1406" s="32">
        <v>7</v>
      </c>
      <c r="B1406" s="33">
        <f t="shared" ca="1" si="463"/>
        <v>1413.8919076794211</v>
      </c>
      <c r="C1406">
        <f t="shared" si="464"/>
        <v>1382</v>
      </c>
      <c r="D1406">
        <f t="shared" ca="1" si="447"/>
        <v>6.9946612421180738</v>
      </c>
      <c r="E1406">
        <f t="shared" ca="1" si="465"/>
        <v>7.0006470162123069</v>
      </c>
      <c r="F1406">
        <f t="shared" ca="1" si="466"/>
        <v>1413</v>
      </c>
      <c r="G1406">
        <f t="shared" ca="1" si="467"/>
        <v>1414</v>
      </c>
      <c r="M1406" s="280">
        <v>1436</v>
      </c>
      <c r="N1406" s="280">
        <f t="shared" si="448"/>
        <v>7.1326062314256511</v>
      </c>
      <c r="AK1406">
        <f t="shared" si="449"/>
        <v>-9.1941659999999995E-2</v>
      </c>
      <c r="AL1406">
        <f t="shared" si="450"/>
        <v>3.9294517320000004</v>
      </c>
      <c r="AM1406">
        <f t="shared" si="451"/>
        <v>8.8542504878559996</v>
      </c>
      <c r="AN1406">
        <f t="shared" si="452"/>
        <v>-13.021356528508866</v>
      </c>
      <c r="AO1406">
        <f t="shared" si="453"/>
        <v>14.287942827917254</v>
      </c>
      <c r="AP1406">
        <f t="shared" si="454"/>
        <v>-11.620081179032548</v>
      </c>
      <c r="AQ1406">
        <f t="shared" si="455"/>
        <v>7.000662992455049</v>
      </c>
      <c r="AR1406">
        <f t="shared" si="456"/>
        <v>-2.6517063166932751</v>
      </c>
      <c r="AS1406">
        <f t="shared" si="457"/>
        <v>0.44538387543203573</v>
      </c>
      <c r="BJ1406">
        <f t="shared" si="458"/>
        <v>1.2716149999999999</v>
      </c>
      <c r="BK1406">
        <f t="shared" si="459"/>
        <v>2.47600146</v>
      </c>
      <c r="BL1406">
        <f t="shared" si="460"/>
        <v>4.2334500944639997</v>
      </c>
      <c r="BM1406">
        <f t="shared" si="461"/>
        <v>-0.83751892281793283</v>
      </c>
      <c r="BN1406">
        <f t="shared" si="462"/>
        <v>5.2654593874971959E-3</v>
      </c>
    </row>
    <row r="1407" spans="1:66" ht="15">
      <c r="A1407" s="32">
        <v>7</v>
      </c>
      <c r="B1407" s="33">
        <f t="shared" ca="1" si="463"/>
        <v>1413.8919076794211</v>
      </c>
      <c r="C1407">
        <f t="shared" si="464"/>
        <v>1382</v>
      </c>
      <c r="D1407">
        <f t="shared" ca="1" si="447"/>
        <v>6.9946612421180738</v>
      </c>
      <c r="E1407">
        <f t="shared" ca="1" si="465"/>
        <v>7.0006470162123069</v>
      </c>
      <c r="F1407">
        <f t="shared" ca="1" si="466"/>
        <v>1413</v>
      </c>
      <c r="G1407">
        <f t="shared" ca="1" si="467"/>
        <v>1414</v>
      </c>
      <c r="M1407" s="280">
        <v>1437</v>
      </c>
      <c r="N1407" s="280">
        <f t="shared" si="448"/>
        <v>7.1386167659733681</v>
      </c>
      <c r="AK1407">
        <f t="shared" si="449"/>
        <v>-9.1941659999999995E-2</v>
      </c>
      <c r="AL1407">
        <f t="shared" si="450"/>
        <v>3.9321881190000005</v>
      </c>
      <c r="AM1407">
        <f t="shared" si="451"/>
        <v>8.8665866068589985</v>
      </c>
      <c r="AN1407">
        <f t="shared" si="452"/>
        <v>-13.048578867848159</v>
      </c>
      <c r="AO1407">
        <f t="shared" si="453"/>
        <v>14.327783703932113</v>
      </c>
      <c r="AP1407">
        <f t="shared" si="454"/>
        <v>-11.660597461797854</v>
      </c>
      <c r="AQ1407">
        <f t="shared" si="455"/>
        <v>7.0299646446773929</v>
      </c>
      <c r="AR1407">
        <f t="shared" si="456"/>
        <v>-2.66465949753636</v>
      </c>
      <c r="AS1407">
        <f t="shared" si="457"/>
        <v>0.44787117868723497</v>
      </c>
      <c r="BJ1407">
        <f t="shared" si="458"/>
        <v>1.2716149999999999</v>
      </c>
      <c r="BK1407">
        <f t="shared" si="459"/>
        <v>2.4777256949999997</v>
      </c>
      <c r="BL1407">
        <f t="shared" si="460"/>
        <v>4.2393483174959989</v>
      </c>
      <c r="BM1407">
        <f t="shared" si="461"/>
        <v>-0.83926983289171142</v>
      </c>
      <c r="BN1407">
        <f t="shared" si="462"/>
        <v>5.2801417331046164E-3</v>
      </c>
    </row>
    <row r="1408" spans="1:66" ht="15">
      <c r="A1408" s="32">
        <v>7</v>
      </c>
      <c r="B1408" s="33">
        <f t="shared" ca="1" si="463"/>
        <v>1413.8919076794211</v>
      </c>
      <c r="C1408">
        <f t="shared" si="464"/>
        <v>1382</v>
      </c>
      <c r="D1408">
        <f t="shared" ca="1" si="447"/>
        <v>6.9946612421180738</v>
      </c>
      <c r="E1408">
        <f t="shared" ca="1" si="465"/>
        <v>7.0006470162123069</v>
      </c>
      <c r="F1408">
        <f t="shared" ca="1" si="466"/>
        <v>1413</v>
      </c>
      <c r="G1408">
        <f t="shared" ca="1" si="467"/>
        <v>1414</v>
      </c>
      <c r="M1408" s="280">
        <v>1438</v>
      </c>
      <c r="N1408" s="280">
        <f t="shared" si="448"/>
        <v>7.1446283790754102</v>
      </c>
      <c r="AK1408">
        <f t="shared" si="449"/>
        <v>-9.1941659999999995E-2</v>
      </c>
      <c r="AL1408">
        <f t="shared" si="450"/>
        <v>3.9349245060000002</v>
      </c>
      <c r="AM1408">
        <f t="shared" si="451"/>
        <v>8.8789313134839993</v>
      </c>
      <c r="AN1408">
        <f t="shared" si="452"/>
        <v>-13.07583912130297</v>
      </c>
      <c r="AO1408">
        <f t="shared" si="453"/>
        <v>14.367707841932177</v>
      </c>
      <c r="AP1408">
        <f t="shared" si="454"/>
        <v>-11.701226681854571</v>
      </c>
      <c r="AQ1408">
        <f t="shared" si="455"/>
        <v>7.0593684287193783</v>
      </c>
      <c r="AR1408">
        <f t="shared" si="456"/>
        <v>-2.6776668757011608</v>
      </c>
      <c r="AS1408">
        <f t="shared" si="457"/>
        <v>0.45037062779855652</v>
      </c>
      <c r="BJ1408">
        <f t="shared" si="458"/>
        <v>1.2716149999999999</v>
      </c>
      <c r="BK1408">
        <f t="shared" si="459"/>
        <v>2.4794499299999999</v>
      </c>
      <c r="BL1408">
        <f t="shared" si="460"/>
        <v>4.2452506464959994</v>
      </c>
      <c r="BM1408">
        <f t="shared" si="461"/>
        <v>-0.84102318155851363</v>
      </c>
      <c r="BN1408">
        <f t="shared" si="462"/>
        <v>5.2948547628074941E-3</v>
      </c>
    </row>
    <row r="1409" spans="1:66" ht="15">
      <c r="A1409" s="32">
        <v>7</v>
      </c>
      <c r="B1409" s="33">
        <f t="shared" ca="1" si="463"/>
        <v>1413.8919076794211</v>
      </c>
      <c r="C1409">
        <f t="shared" si="464"/>
        <v>1382</v>
      </c>
      <c r="D1409">
        <f t="shared" ca="1" si="447"/>
        <v>6.9946612421180738</v>
      </c>
      <c r="E1409">
        <f t="shared" ca="1" si="465"/>
        <v>7.0006470162123069</v>
      </c>
      <c r="F1409">
        <f t="shared" ca="1" si="466"/>
        <v>1413</v>
      </c>
      <c r="G1409">
        <f t="shared" ca="1" si="467"/>
        <v>1414</v>
      </c>
      <c r="M1409" s="280">
        <v>1439</v>
      </c>
      <c r="N1409" s="280">
        <f t="shared" si="448"/>
        <v>7.1506410708793169</v>
      </c>
      <c r="AK1409">
        <f t="shared" si="449"/>
        <v>-9.1941659999999995E-2</v>
      </c>
      <c r="AL1409">
        <f t="shared" si="450"/>
        <v>3.9376608930000003</v>
      </c>
      <c r="AM1409">
        <f t="shared" si="451"/>
        <v>8.8912846077309986</v>
      </c>
      <c r="AN1409">
        <f t="shared" si="452"/>
        <v>-13.103137315257513</v>
      </c>
      <c r="AO1409">
        <f t="shared" si="453"/>
        <v>14.407715357840823</v>
      </c>
      <c r="AP1409">
        <f t="shared" si="454"/>
        <v>-11.741969075143999</v>
      </c>
      <c r="AQ1409">
        <f t="shared" si="455"/>
        <v>7.0888746291696032</v>
      </c>
      <c r="AR1409">
        <f t="shared" si="456"/>
        <v>-2.6907286400282748</v>
      </c>
      <c r="AS1409">
        <f t="shared" si="457"/>
        <v>0.45288227356767641</v>
      </c>
      <c r="BJ1409">
        <f t="shared" si="458"/>
        <v>1.2716149999999999</v>
      </c>
      <c r="BK1409">
        <f t="shared" si="459"/>
        <v>2.4811741650000001</v>
      </c>
      <c r="BL1409">
        <f t="shared" si="460"/>
        <v>4.2511570814639992</v>
      </c>
      <c r="BM1409">
        <f t="shared" si="461"/>
        <v>-0.84277897051534223</v>
      </c>
      <c r="BN1409">
        <f t="shared" si="462"/>
        <v>5.3095985193264538E-3</v>
      </c>
    </row>
    <row r="1410" spans="1:66" ht="15">
      <c r="A1410" s="32">
        <v>7</v>
      </c>
      <c r="B1410" s="33">
        <f t="shared" ca="1" si="463"/>
        <v>1413.8919076794211</v>
      </c>
      <c r="C1410">
        <f t="shared" si="464"/>
        <v>1382</v>
      </c>
      <c r="D1410">
        <f t="shared" ca="1" si="447"/>
        <v>6.9946612421180738</v>
      </c>
      <c r="E1410">
        <f t="shared" ca="1" si="465"/>
        <v>7.0006470162123069</v>
      </c>
      <c r="F1410">
        <f t="shared" ca="1" si="466"/>
        <v>1413</v>
      </c>
      <c r="G1410">
        <f t="shared" ca="1" si="467"/>
        <v>1414</v>
      </c>
      <c r="M1410" s="280">
        <v>1440</v>
      </c>
      <c r="N1410" s="280">
        <f t="shared" si="448"/>
        <v>7.1566548415301563</v>
      </c>
      <c r="AK1410">
        <f t="shared" si="449"/>
        <v>-9.1941659999999995E-2</v>
      </c>
      <c r="AL1410">
        <f t="shared" si="450"/>
        <v>3.9403972800000004</v>
      </c>
      <c r="AM1410">
        <f t="shared" si="451"/>
        <v>8.9036464895999998</v>
      </c>
      <c r="AN1410">
        <f t="shared" si="452"/>
        <v>-13.130473476096002</v>
      </c>
      <c r="AO1410">
        <f t="shared" si="453"/>
        <v>14.447806367662078</v>
      </c>
      <c r="AP1410">
        <f t="shared" si="454"/>
        <v>-11.782824877935822</v>
      </c>
      <c r="AQ1410">
        <f t="shared" si="455"/>
        <v>7.118483531211</v>
      </c>
      <c r="AR1410">
        <f t="shared" si="456"/>
        <v>-2.7038449798843183</v>
      </c>
      <c r="AS1410">
        <f t="shared" si="457"/>
        <v>0.45540616697321806</v>
      </c>
      <c r="BJ1410">
        <f t="shared" si="458"/>
        <v>1.2716149999999999</v>
      </c>
      <c r="BK1410">
        <f t="shared" si="459"/>
        <v>2.4828983999999998</v>
      </c>
      <c r="BL1410">
        <f t="shared" si="460"/>
        <v>4.2570676223999993</v>
      </c>
      <c r="BM1410">
        <f t="shared" si="461"/>
        <v>-0.84453720145920008</v>
      </c>
      <c r="BN1410">
        <f t="shared" si="462"/>
        <v>5.3243730454118404E-3</v>
      </c>
    </row>
    <row r="1411" spans="1:66" ht="15">
      <c r="A1411" s="32">
        <v>7</v>
      </c>
      <c r="B1411" s="33">
        <f t="shared" ca="1" si="463"/>
        <v>1413.8919076794211</v>
      </c>
      <c r="C1411">
        <f t="shared" si="464"/>
        <v>1382</v>
      </c>
      <c r="D1411">
        <f t="shared" ref="D1411:D1474" ca="1" si="468">INDIRECT(ADDRESS(C1411+1,14))</f>
        <v>6.9946612421180738</v>
      </c>
      <c r="E1411">
        <f t="shared" ca="1" si="465"/>
        <v>7.0006470162123069</v>
      </c>
      <c r="F1411">
        <f t="shared" ca="1" si="466"/>
        <v>1413</v>
      </c>
      <c r="G1411">
        <f t="shared" ca="1" si="467"/>
        <v>1414</v>
      </c>
      <c r="M1411" s="280">
        <v>1441</v>
      </c>
      <c r="N1411" s="280">
        <f t="shared" ref="N1411:N1474" si="469">IF(M1411&gt;=$P$1,SUM(BJ1411:BN1411),SUM(AK1411:AS1411))</f>
        <v>7.1626696911705201</v>
      </c>
      <c r="AK1411">
        <f t="shared" si="449"/>
        <v>-9.1941659999999995E-2</v>
      </c>
      <c r="AL1411">
        <f t="shared" si="450"/>
        <v>3.9431336670000006</v>
      </c>
      <c r="AM1411">
        <f t="shared" si="451"/>
        <v>8.9160169590909994</v>
      </c>
      <c r="AN1411">
        <f t="shared" si="452"/>
        <v>-13.157847630202651</v>
      </c>
      <c r="AO1411">
        <f t="shared" si="453"/>
        <v>14.48798098748061</v>
      </c>
      <c r="AP1411">
        <f t="shared" si="454"/>
        <v>-11.823794326828331</v>
      </c>
      <c r="AQ1411">
        <f t="shared" si="455"/>
        <v>7.1481954206216702</v>
      </c>
      <c r="AR1411">
        <f t="shared" si="456"/>
        <v>-2.7170160851630234</v>
      </c>
      <c r="AS1411">
        <f t="shared" si="457"/>
        <v>0.45794235917124493</v>
      </c>
      <c r="BJ1411">
        <f t="shared" si="458"/>
        <v>1.2716149999999999</v>
      </c>
      <c r="BK1411">
        <f t="shared" si="459"/>
        <v>2.484622635</v>
      </c>
      <c r="BL1411">
        <f t="shared" si="460"/>
        <v>4.2629822693039996</v>
      </c>
      <c r="BM1411">
        <f t="shared" si="461"/>
        <v>-0.84629787608708984</v>
      </c>
      <c r="BN1411">
        <f t="shared" si="462"/>
        <v>5.3391783838437163E-3</v>
      </c>
    </row>
    <row r="1412" spans="1:66" ht="15">
      <c r="A1412" s="32">
        <v>7</v>
      </c>
      <c r="B1412" s="33">
        <f t="shared" ca="1" si="463"/>
        <v>1413.8919076794211</v>
      </c>
      <c r="C1412">
        <f t="shared" si="464"/>
        <v>1382</v>
      </c>
      <c r="D1412">
        <f t="shared" ca="1" si="468"/>
        <v>6.9946612421180738</v>
      </c>
      <c r="E1412">
        <f t="shared" ca="1" si="465"/>
        <v>7.0006470162123069</v>
      </c>
      <c r="F1412">
        <f t="shared" ca="1" si="466"/>
        <v>1413</v>
      </c>
      <c r="G1412">
        <f t="shared" ca="1" si="467"/>
        <v>1414</v>
      </c>
      <c r="M1412" s="280">
        <v>1442</v>
      </c>
      <c r="N1412" s="280">
        <f t="shared" si="469"/>
        <v>7.1686856199405113</v>
      </c>
      <c r="AK1412">
        <f t="shared" ref="AK1412:AK1475" si="470">$M1412^0*AA$2</f>
        <v>-9.1941659999999995E-2</v>
      </c>
      <c r="AL1412">
        <f t="shared" ref="AL1412:AL1475" si="471">$M1412^1*AB$2</f>
        <v>3.9458700540000002</v>
      </c>
      <c r="AM1412">
        <f t="shared" ref="AM1412:AM1475" si="472">$M1412^2*AC$2</f>
        <v>8.9283960162039993</v>
      </c>
      <c r="AN1412">
        <f t="shared" ref="AN1412:AN1475" si="473">$M1412^3*AD$2</f>
        <v>-13.185259803961674</v>
      </c>
      <c r="AO1412">
        <f t="shared" ref="AO1412:AO1475" si="474">$M1412^4*AE$2</f>
        <v>14.52823933346172</v>
      </c>
      <c r="AP1412">
        <f t="shared" ref="AP1412:AP1475" si="475">$M1412^5*AF$2</f>
        <v>-11.864877658748654</v>
      </c>
      <c r="AQ1412">
        <f t="shared" ref="AQ1412:AQ1475" si="476">$M1412^6*AG$2</f>
        <v>7.1780105837757038</v>
      </c>
      <c r="AR1412">
        <f t="shared" ref="AR1412:AR1475" si="477">$M1412^7*AH$2</f>
        <v>-2.7302421462863378</v>
      </c>
      <c r="AS1412">
        <f t="shared" ref="AS1412:AS1475" si="478">$M1412^8*AI$2</f>
        <v>0.4604909014957545</v>
      </c>
      <c r="BJ1412">
        <f t="shared" ref="BJ1412:BJ1475" si="479">$M1412^0*BC$2</f>
        <v>1.2716149999999999</v>
      </c>
      <c r="BK1412">
        <f t="shared" ref="BK1412:BK1475" si="480">$M1412^1*BD$2</f>
        <v>2.4863468699999998</v>
      </c>
      <c r="BL1412">
        <f t="shared" ref="BL1412:BL1475" si="481">$M1412^2*BE$2</f>
        <v>4.2689010221759993</v>
      </c>
      <c r="BM1412">
        <f t="shared" ref="BM1412:BM1475" si="482">$M1412^3*BF$2</f>
        <v>-0.84806099609601449</v>
      </c>
      <c r="BN1412">
        <f t="shared" ref="BN1412:BN1475" si="483">$M1412^4*BG$2</f>
        <v>5.3540145774318626E-3</v>
      </c>
    </row>
    <row r="1413" spans="1:66" ht="15">
      <c r="A1413" s="32">
        <v>7</v>
      </c>
      <c r="B1413" s="33">
        <f t="shared" ca="1" si="463"/>
        <v>1413.8919076794211</v>
      </c>
      <c r="C1413">
        <f t="shared" si="464"/>
        <v>1382</v>
      </c>
      <c r="D1413">
        <f t="shared" ca="1" si="468"/>
        <v>6.9946612421180738</v>
      </c>
      <c r="E1413">
        <f t="shared" ca="1" si="465"/>
        <v>7.0006470162123069</v>
      </c>
      <c r="F1413">
        <f t="shared" ca="1" si="466"/>
        <v>1413</v>
      </c>
      <c r="G1413">
        <f t="shared" ca="1" si="467"/>
        <v>1414</v>
      </c>
      <c r="M1413" s="280">
        <v>1443</v>
      </c>
      <c r="N1413" s="280">
        <f t="shared" si="469"/>
        <v>7.174702627977755</v>
      </c>
      <c r="AK1413">
        <f t="shared" si="470"/>
        <v>-9.1941659999999995E-2</v>
      </c>
      <c r="AL1413">
        <f t="shared" si="471"/>
        <v>3.9486064410000004</v>
      </c>
      <c r="AM1413">
        <f t="shared" si="472"/>
        <v>8.9407836609389992</v>
      </c>
      <c r="AN1413">
        <f t="shared" si="473"/>
        <v>-13.212710023757285</v>
      </c>
      <c r="AO1413">
        <f t="shared" si="474"/>
        <v>14.568581521851364</v>
      </c>
      <c r="AP1413">
        <f t="shared" si="475"/>
        <v>-11.906075110952983</v>
      </c>
      <c r="AQ1413">
        <f t="shared" si="476"/>
        <v>7.2079293076440107</v>
      </c>
      <c r="AR1413">
        <f t="shared" si="477"/>
        <v>-2.7435233542055255</v>
      </c>
      <c r="AS1413">
        <f t="shared" si="478"/>
        <v>0.46305184545917283</v>
      </c>
      <c r="BJ1413">
        <f t="shared" si="479"/>
        <v>1.2716149999999999</v>
      </c>
      <c r="BK1413">
        <f t="shared" si="480"/>
        <v>2.4880711049999999</v>
      </c>
      <c r="BL1413">
        <f t="shared" si="481"/>
        <v>4.2748238810159993</v>
      </c>
      <c r="BM1413">
        <f t="shared" si="482"/>
        <v>-0.84982656318297667</v>
      </c>
      <c r="BN1413">
        <f t="shared" si="483"/>
        <v>5.368881669015781E-3</v>
      </c>
    </row>
    <row r="1414" spans="1:66" ht="15">
      <c r="A1414" s="32">
        <v>7</v>
      </c>
      <c r="B1414" s="33">
        <f t="shared" ca="1" si="463"/>
        <v>1413.8919076794211</v>
      </c>
      <c r="C1414">
        <f t="shared" si="464"/>
        <v>1382</v>
      </c>
      <c r="D1414">
        <f t="shared" ca="1" si="468"/>
        <v>6.9946612421180738</v>
      </c>
      <c r="E1414">
        <f t="shared" ca="1" si="465"/>
        <v>7.0006470162123069</v>
      </c>
      <c r="F1414">
        <f t="shared" ca="1" si="466"/>
        <v>1413</v>
      </c>
      <c r="G1414">
        <f t="shared" ca="1" si="467"/>
        <v>1414</v>
      </c>
      <c r="M1414" s="280">
        <v>1444</v>
      </c>
      <c r="N1414" s="280">
        <f t="shared" si="469"/>
        <v>7.180720715417352</v>
      </c>
      <c r="AK1414">
        <f t="shared" si="470"/>
        <v>-9.1941659999999995E-2</v>
      </c>
      <c r="AL1414">
        <f t="shared" si="471"/>
        <v>3.9513428280000005</v>
      </c>
      <c r="AM1414">
        <f t="shared" si="472"/>
        <v>8.9531798932959994</v>
      </c>
      <c r="AN1414">
        <f t="shared" si="473"/>
        <v>-13.240198315973698</v>
      </c>
      <c r="AO1414">
        <f t="shared" si="474"/>
        <v>14.609007668976131</v>
      </c>
      <c r="AP1414">
        <f t="shared" si="475"/>
        <v>-11.947386921026808</v>
      </c>
      <c r="AQ1414">
        <f t="shared" si="476"/>
        <v>7.2379518797951485</v>
      </c>
      <c r="AR1414">
        <f t="shared" si="477"/>
        <v>-2.7568599004022714</v>
      </c>
      <c r="AS1414">
        <f t="shared" si="478"/>
        <v>0.46562524275285039</v>
      </c>
      <c r="BJ1414">
        <f t="shared" si="479"/>
        <v>1.2716149999999999</v>
      </c>
      <c r="BK1414">
        <f t="shared" si="480"/>
        <v>2.4897953400000001</v>
      </c>
      <c r="BL1414">
        <f t="shared" si="481"/>
        <v>4.2807508458239996</v>
      </c>
      <c r="BM1414">
        <f t="shared" si="482"/>
        <v>-0.85159457904497926</v>
      </c>
      <c r="BN1414">
        <f t="shared" si="483"/>
        <v>5.3837797014646884E-3</v>
      </c>
    </row>
    <row r="1415" spans="1:66" ht="15">
      <c r="A1415" s="32">
        <v>7</v>
      </c>
      <c r="B1415" s="33">
        <f t="shared" ca="1" si="463"/>
        <v>1413.8919076794211</v>
      </c>
      <c r="C1415">
        <f t="shared" si="464"/>
        <v>1382</v>
      </c>
      <c r="D1415">
        <f t="shared" ca="1" si="468"/>
        <v>6.9946612421180738</v>
      </c>
      <c r="E1415">
        <f t="shared" ca="1" si="465"/>
        <v>7.0006470162123069</v>
      </c>
      <c r="F1415">
        <f t="shared" ca="1" si="466"/>
        <v>1413</v>
      </c>
      <c r="G1415">
        <f t="shared" ca="1" si="467"/>
        <v>1414</v>
      </c>
      <c r="M1415" s="280">
        <v>1445</v>
      </c>
      <c r="N1415" s="280">
        <f t="shared" si="469"/>
        <v>7.186739882391926</v>
      </c>
      <c r="AK1415">
        <f t="shared" si="470"/>
        <v>-9.1941659999999995E-2</v>
      </c>
      <c r="AL1415">
        <f t="shared" si="471"/>
        <v>3.9540792150000006</v>
      </c>
      <c r="AM1415">
        <f t="shared" si="472"/>
        <v>8.9655847132749997</v>
      </c>
      <c r="AN1415">
        <f t="shared" si="473"/>
        <v>-13.267724706995127</v>
      </c>
      <c r="AO1415">
        <f t="shared" si="474"/>
        <v>14.64951789124326</v>
      </c>
      <c r="AP1415">
        <f t="shared" si="475"/>
        <v>-11.988813326885136</v>
      </c>
      <c r="AQ1415">
        <f t="shared" si="476"/>
        <v>7.2680785883961541</v>
      </c>
      <c r="AR1415">
        <f t="shared" si="477"/>
        <v>-2.7702519768897842</v>
      </c>
      <c r="AS1415">
        <f t="shared" si="478"/>
        <v>0.46821114524755897</v>
      </c>
      <c r="BJ1415">
        <f t="shared" si="479"/>
        <v>1.2716149999999999</v>
      </c>
      <c r="BK1415">
        <f t="shared" si="480"/>
        <v>2.4915195749999999</v>
      </c>
      <c r="BL1415">
        <f t="shared" si="481"/>
        <v>4.2866819165999992</v>
      </c>
      <c r="BM1415">
        <f t="shared" si="482"/>
        <v>-0.85336504537902502</v>
      </c>
      <c r="BN1415">
        <f t="shared" si="483"/>
        <v>5.3987087176775245E-3</v>
      </c>
    </row>
    <row r="1416" spans="1:66" ht="15">
      <c r="A1416" s="32">
        <v>7</v>
      </c>
      <c r="B1416" s="33">
        <f t="shared" ca="1" si="463"/>
        <v>1413.8919076794211</v>
      </c>
      <c r="C1416">
        <f t="shared" si="464"/>
        <v>1382</v>
      </c>
      <c r="D1416">
        <f t="shared" ca="1" si="468"/>
        <v>6.9946612421180738</v>
      </c>
      <c r="E1416">
        <f t="shared" ca="1" si="465"/>
        <v>7.0006470162123069</v>
      </c>
      <c r="F1416">
        <f t="shared" ca="1" si="466"/>
        <v>1413</v>
      </c>
      <c r="G1416">
        <f t="shared" ca="1" si="467"/>
        <v>1414</v>
      </c>
      <c r="M1416" s="280">
        <v>1446</v>
      </c>
      <c r="N1416" s="280">
        <f t="shared" si="469"/>
        <v>7.1927601290315675</v>
      </c>
      <c r="AK1416">
        <f t="shared" si="470"/>
        <v>-9.1941659999999995E-2</v>
      </c>
      <c r="AL1416">
        <f t="shared" si="471"/>
        <v>3.9568156020000003</v>
      </c>
      <c r="AM1416">
        <f t="shared" si="472"/>
        <v>8.9779981208759985</v>
      </c>
      <c r="AN1416">
        <f t="shared" si="473"/>
        <v>-13.295289223205787</v>
      </c>
      <c r="AO1416">
        <f t="shared" si="474"/>
        <v>14.690112305140627</v>
      </c>
      <c r="AP1416">
        <f t="shared" si="475"/>
        <v>-12.030354566772731</v>
      </c>
      <c r="AQ1416">
        <f t="shared" si="476"/>
        <v>7.2983097222133697</v>
      </c>
      <c r="AR1416">
        <f t="shared" si="477"/>
        <v>-2.7836997762139006</v>
      </c>
      <c r="AS1416">
        <f t="shared" si="478"/>
        <v>0.47080960499398972</v>
      </c>
      <c r="BJ1416">
        <f t="shared" si="479"/>
        <v>1.2716149999999999</v>
      </c>
      <c r="BK1416">
        <f t="shared" si="480"/>
        <v>2.4932438100000001</v>
      </c>
      <c r="BL1416">
        <f t="shared" si="481"/>
        <v>4.2926170933439991</v>
      </c>
      <c r="BM1416">
        <f t="shared" si="482"/>
        <v>-0.85513796388211682</v>
      </c>
      <c r="BN1416">
        <f t="shared" si="483"/>
        <v>5.4136687605829447E-3</v>
      </c>
    </row>
    <row r="1417" spans="1:66" ht="15">
      <c r="A1417" s="32">
        <v>7</v>
      </c>
      <c r="B1417" s="33">
        <f t="shared" ca="1" si="463"/>
        <v>1413.8919076794211</v>
      </c>
      <c r="C1417">
        <f t="shared" si="464"/>
        <v>1382</v>
      </c>
      <c r="D1417">
        <f t="shared" ca="1" si="468"/>
        <v>6.9946612421180738</v>
      </c>
      <c r="E1417">
        <f t="shared" ca="1" si="465"/>
        <v>7.0006470162123069</v>
      </c>
      <c r="F1417">
        <f t="shared" ca="1" si="466"/>
        <v>1413</v>
      </c>
      <c r="G1417">
        <f t="shared" ca="1" si="467"/>
        <v>1414</v>
      </c>
      <c r="M1417" s="280">
        <v>1447</v>
      </c>
      <c r="N1417" s="280">
        <f t="shared" si="469"/>
        <v>7.1987814554638652</v>
      </c>
      <c r="AK1417">
        <f t="shared" si="470"/>
        <v>-9.1941659999999995E-2</v>
      </c>
      <c r="AL1417">
        <f t="shared" si="471"/>
        <v>3.9595519890000004</v>
      </c>
      <c r="AM1417">
        <f t="shared" si="472"/>
        <v>8.9904201160989992</v>
      </c>
      <c r="AN1417">
        <f t="shared" si="473"/>
        <v>-13.322891890989888</v>
      </c>
      <c r="AO1417">
        <f t="shared" si="474"/>
        <v>14.73079102723675</v>
      </c>
      <c r="AP1417">
        <f t="shared" si="475"/>
        <v>-12.072010879264328</v>
      </c>
      <c r="AQ1417">
        <f t="shared" si="476"/>
        <v>7.3286455706132756</v>
      </c>
      <c r="AR1417">
        <f t="shared" si="477"/>
        <v>-2.7972034914541966</v>
      </c>
      <c r="AS1417">
        <f t="shared" si="478"/>
        <v>0.47342067422325157</v>
      </c>
      <c r="BJ1417">
        <f t="shared" si="479"/>
        <v>1.2716149999999999</v>
      </c>
      <c r="BK1417">
        <f t="shared" si="480"/>
        <v>2.4949680449999998</v>
      </c>
      <c r="BL1417">
        <f t="shared" si="481"/>
        <v>4.2985563760559993</v>
      </c>
      <c r="BM1417">
        <f t="shared" si="482"/>
        <v>-0.85691333625125743</v>
      </c>
      <c r="BN1417">
        <f t="shared" si="483"/>
        <v>5.4286598731393245E-3</v>
      </c>
    </row>
    <row r="1418" spans="1:66" ht="15">
      <c r="A1418" s="32">
        <v>7</v>
      </c>
      <c r="B1418" s="33">
        <f t="shared" ca="1" si="463"/>
        <v>1413.8919076794211</v>
      </c>
      <c r="C1418">
        <f t="shared" si="464"/>
        <v>1382</v>
      </c>
      <c r="D1418">
        <f t="shared" ca="1" si="468"/>
        <v>6.9946612421180738</v>
      </c>
      <c r="E1418">
        <f t="shared" ca="1" si="465"/>
        <v>7.0006470162123069</v>
      </c>
      <c r="F1418">
        <f t="shared" ca="1" si="466"/>
        <v>1413</v>
      </c>
      <c r="G1418">
        <f t="shared" ca="1" si="467"/>
        <v>1414</v>
      </c>
      <c r="M1418" s="280">
        <v>1448</v>
      </c>
      <c r="N1418" s="280">
        <f t="shared" si="469"/>
        <v>7.2048038618138692</v>
      </c>
      <c r="AK1418">
        <f t="shared" si="470"/>
        <v>-9.1941659999999995E-2</v>
      </c>
      <c r="AL1418">
        <f t="shared" si="471"/>
        <v>3.9622883760000005</v>
      </c>
      <c r="AM1418">
        <f t="shared" si="472"/>
        <v>9.0028506989439983</v>
      </c>
      <c r="AN1418">
        <f t="shared" si="473"/>
        <v>-13.350532736731649</v>
      </c>
      <c r="AO1418">
        <f t="shared" si="474"/>
        <v>14.771554174180794</v>
      </c>
      <c r="AP1418">
        <f t="shared" si="475"/>
        <v>-12.113782503264874</v>
      </c>
      <c r="AQ1418">
        <f t="shared" si="476"/>
        <v>7.3590864235633209</v>
      </c>
      <c r="AR1418">
        <f t="shared" si="477"/>
        <v>-2.8107633162250929</v>
      </c>
      <c r="AS1418">
        <f t="shared" si="478"/>
        <v>0.47604440534737164</v>
      </c>
      <c r="BJ1418">
        <f t="shared" si="479"/>
        <v>1.2716149999999999</v>
      </c>
      <c r="BK1418">
        <f t="shared" si="480"/>
        <v>2.49669228</v>
      </c>
      <c r="BL1418">
        <f t="shared" si="481"/>
        <v>4.3044997647359988</v>
      </c>
      <c r="BM1418">
        <f t="shared" si="482"/>
        <v>-0.8586911641834496</v>
      </c>
      <c r="BN1418">
        <f t="shared" si="483"/>
        <v>5.443682098334757E-3</v>
      </c>
    </row>
    <row r="1419" spans="1:66" ht="15">
      <c r="A1419" s="32">
        <v>7</v>
      </c>
      <c r="B1419" s="33">
        <f t="shared" ca="1" si="463"/>
        <v>1413.8919076794211</v>
      </c>
      <c r="C1419">
        <f t="shared" si="464"/>
        <v>1382</v>
      </c>
      <c r="D1419">
        <f t="shared" ca="1" si="468"/>
        <v>6.9946612421180738</v>
      </c>
      <c r="E1419">
        <f t="shared" ca="1" si="465"/>
        <v>7.0006470162123069</v>
      </c>
      <c r="F1419">
        <f t="shared" ca="1" si="466"/>
        <v>1413</v>
      </c>
      <c r="G1419">
        <f t="shared" ca="1" si="467"/>
        <v>1414</v>
      </c>
      <c r="M1419" s="280">
        <v>1449</v>
      </c>
      <c r="N1419" s="280">
        <f t="shared" si="469"/>
        <v>7.210827348204111</v>
      </c>
      <c r="AK1419">
        <f t="shared" si="470"/>
        <v>-9.1941659999999995E-2</v>
      </c>
      <c r="AL1419">
        <f t="shared" si="471"/>
        <v>3.9650247630000006</v>
      </c>
      <c r="AM1419">
        <f t="shared" si="472"/>
        <v>9.0152898694109993</v>
      </c>
      <c r="AN1419">
        <f t="shared" si="473"/>
        <v>-13.378211786815283</v>
      </c>
      <c r="AO1419">
        <f t="shared" si="474"/>
        <v>14.812401862702561</v>
      </c>
      <c r="AP1419">
        <f t="shared" si="475"/>
        <v>-12.155669678009749</v>
      </c>
      <c r="AQ1419">
        <f t="shared" si="476"/>
        <v>7.3896325716327542</v>
      </c>
      <c r="AR1419">
        <f t="shared" si="477"/>
        <v>-2.8243794446769672</v>
      </c>
      <c r="AS1419">
        <f t="shared" si="478"/>
        <v>0.47868085095979601</v>
      </c>
      <c r="BJ1419">
        <f t="shared" si="479"/>
        <v>1.2716149999999999</v>
      </c>
      <c r="BK1419">
        <f t="shared" si="480"/>
        <v>2.4984165149999997</v>
      </c>
      <c r="BL1419">
        <f t="shared" si="481"/>
        <v>4.3104472593839995</v>
      </c>
      <c r="BM1419">
        <f t="shared" si="482"/>
        <v>-0.8604714493756962</v>
      </c>
      <c r="BN1419">
        <f t="shared" si="483"/>
        <v>5.4587354791870556E-3</v>
      </c>
    </row>
    <row r="1420" spans="1:66" ht="15">
      <c r="A1420" s="32">
        <v>7</v>
      </c>
      <c r="B1420" s="33">
        <f t="shared" ca="1" si="463"/>
        <v>1413.8919076794211</v>
      </c>
      <c r="C1420">
        <f t="shared" si="464"/>
        <v>1382</v>
      </c>
      <c r="D1420">
        <f t="shared" ca="1" si="468"/>
        <v>6.9946612421180738</v>
      </c>
      <c r="E1420">
        <f t="shared" ca="1" si="465"/>
        <v>7.0006470162123069</v>
      </c>
      <c r="F1420">
        <f t="shared" ca="1" si="466"/>
        <v>1413</v>
      </c>
      <c r="G1420">
        <f t="shared" ca="1" si="467"/>
        <v>1414</v>
      </c>
      <c r="M1420" s="280">
        <v>1450</v>
      </c>
      <c r="N1420" s="280">
        <f t="shared" si="469"/>
        <v>7.2168519147545824</v>
      </c>
      <c r="AK1420">
        <f t="shared" si="470"/>
        <v>-9.1941659999999995E-2</v>
      </c>
      <c r="AL1420">
        <f t="shared" si="471"/>
        <v>3.9677611500000003</v>
      </c>
      <c r="AM1420">
        <f t="shared" si="472"/>
        <v>9.0277376274999988</v>
      </c>
      <c r="AN1420">
        <f t="shared" si="473"/>
        <v>-13.405929067625001</v>
      </c>
      <c r="AO1420">
        <f t="shared" si="474"/>
        <v>14.8533342096125</v>
      </c>
      <c r="AP1420">
        <f t="shared" si="475"/>
        <v>-12.197672643065001</v>
      </c>
      <c r="AQ1420">
        <f t="shared" si="476"/>
        <v>7.4202843059934569</v>
      </c>
      <c r="AR1420">
        <f t="shared" si="477"/>
        <v>-2.8380520714972648</v>
      </c>
      <c r="AS1420">
        <f t="shared" si="478"/>
        <v>0.48133006383589183</v>
      </c>
      <c r="BJ1420">
        <f t="shared" si="479"/>
        <v>1.2716149999999999</v>
      </c>
      <c r="BK1420">
        <f t="shared" si="480"/>
        <v>2.5001407499999999</v>
      </c>
      <c r="BL1420">
        <f t="shared" si="481"/>
        <v>4.3163988599999996</v>
      </c>
      <c r="BM1420">
        <f t="shared" si="482"/>
        <v>-0.8622541935250001</v>
      </c>
      <c r="BN1420">
        <f t="shared" si="483"/>
        <v>5.4738200587437502E-3</v>
      </c>
    </row>
    <row r="1421" spans="1:66" ht="15">
      <c r="A1421" s="32">
        <v>7</v>
      </c>
      <c r="B1421" s="33">
        <f t="shared" ca="1" si="463"/>
        <v>1413.8919076794211</v>
      </c>
      <c r="C1421">
        <f t="shared" si="464"/>
        <v>1382</v>
      </c>
      <c r="D1421">
        <f t="shared" ca="1" si="468"/>
        <v>6.9946612421180738</v>
      </c>
      <c r="E1421">
        <f t="shared" ca="1" si="465"/>
        <v>7.0006470162123069</v>
      </c>
      <c r="F1421">
        <f t="shared" ca="1" si="466"/>
        <v>1413</v>
      </c>
      <c r="G1421">
        <f t="shared" ca="1" si="467"/>
        <v>1414</v>
      </c>
      <c r="M1421" s="280">
        <v>1451</v>
      </c>
      <c r="N1421" s="280">
        <f t="shared" si="469"/>
        <v>7.2228775615827185</v>
      </c>
      <c r="AK1421">
        <f t="shared" si="470"/>
        <v>-9.1941659999999995E-2</v>
      </c>
      <c r="AL1421">
        <f t="shared" si="471"/>
        <v>3.9704975370000004</v>
      </c>
      <c r="AM1421">
        <f t="shared" si="472"/>
        <v>9.0401939732109984</v>
      </c>
      <c r="AN1421">
        <f t="shared" si="473"/>
        <v>-13.433684605545022</v>
      </c>
      <c r="AO1421">
        <f t="shared" si="474"/>
        <v>14.894351331801698</v>
      </c>
      <c r="AP1421">
        <f t="shared" si="475"/>
        <v>-12.239791638327567</v>
      </c>
      <c r="AQ1421">
        <f t="shared" si="476"/>
        <v>7.4510419184207741</v>
      </c>
      <c r="AR1421">
        <f t="shared" si="477"/>
        <v>-2.8517813919116137</v>
      </c>
      <c r="AS1421">
        <f t="shared" si="478"/>
        <v>0.48399209693345047</v>
      </c>
      <c r="BJ1421">
        <f t="shared" si="479"/>
        <v>1.2716149999999999</v>
      </c>
      <c r="BK1421">
        <f t="shared" si="480"/>
        <v>2.5018649850000001</v>
      </c>
      <c r="BL1421">
        <f t="shared" si="481"/>
        <v>4.3223545665839991</v>
      </c>
      <c r="BM1421">
        <f t="shared" si="482"/>
        <v>-0.86403939832836385</v>
      </c>
      <c r="BN1421">
        <f t="shared" si="483"/>
        <v>5.4889358800820917E-3</v>
      </c>
    </row>
    <row r="1422" spans="1:66" ht="15">
      <c r="A1422" s="32">
        <v>7</v>
      </c>
      <c r="B1422" s="33">
        <f t="shared" ca="1" si="463"/>
        <v>1413.8919076794211</v>
      </c>
      <c r="C1422">
        <f t="shared" si="464"/>
        <v>1382</v>
      </c>
      <c r="D1422">
        <f t="shared" ca="1" si="468"/>
        <v>6.9946612421180738</v>
      </c>
      <c r="E1422">
        <f t="shared" ca="1" si="465"/>
        <v>7.0006470162123069</v>
      </c>
      <c r="F1422">
        <f t="shared" ca="1" si="466"/>
        <v>1413</v>
      </c>
      <c r="G1422">
        <f t="shared" ca="1" si="467"/>
        <v>1414</v>
      </c>
      <c r="M1422" s="280">
        <v>1452</v>
      </c>
      <c r="N1422" s="280">
        <f t="shared" si="469"/>
        <v>7.2289042888034354</v>
      </c>
      <c r="AK1422">
        <f t="shared" si="470"/>
        <v>-9.1941659999999995E-2</v>
      </c>
      <c r="AL1422">
        <f t="shared" si="471"/>
        <v>3.9732339240000005</v>
      </c>
      <c r="AM1422">
        <f t="shared" si="472"/>
        <v>9.0526589065439982</v>
      </c>
      <c r="AN1422">
        <f t="shared" si="473"/>
        <v>-13.461478426959554</v>
      </c>
      <c r="AO1422">
        <f t="shared" si="474"/>
        <v>14.935453346241887</v>
      </c>
      <c r="AP1422">
        <f t="shared" si="475"/>
        <v>-12.282026904025503</v>
      </c>
      <c r="AQ1422">
        <f t="shared" si="476"/>
        <v>7.4819057012943508</v>
      </c>
      <c r="AR1422">
        <f t="shared" si="477"/>
        <v>-2.8655676016849374</v>
      </c>
      <c r="AS1422">
        <f t="shared" si="478"/>
        <v>0.48666700339319113</v>
      </c>
      <c r="BJ1422">
        <f t="shared" si="479"/>
        <v>1.2716149999999999</v>
      </c>
      <c r="BK1422">
        <f t="shared" si="480"/>
        <v>2.5035892199999998</v>
      </c>
      <c r="BL1422">
        <f t="shared" si="481"/>
        <v>4.3283143791359988</v>
      </c>
      <c r="BM1422">
        <f t="shared" si="482"/>
        <v>-0.86582706548279043</v>
      </c>
      <c r="BN1422">
        <f t="shared" si="483"/>
        <v>5.5040829863090487E-3</v>
      </c>
    </row>
    <row r="1423" spans="1:66" ht="15">
      <c r="A1423" s="32">
        <v>7</v>
      </c>
      <c r="B1423" s="33">
        <f t="shared" ca="1" si="463"/>
        <v>1413.8919076794211</v>
      </c>
      <c r="C1423">
        <f t="shared" si="464"/>
        <v>1382</v>
      </c>
      <c r="D1423">
        <f t="shared" ca="1" si="468"/>
        <v>6.9946612421180738</v>
      </c>
      <c r="E1423">
        <f t="shared" ca="1" si="465"/>
        <v>7.0006470162123069</v>
      </c>
      <c r="F1423">
        <f t="shared" ca="1" si="466"/>
        <v>1413</v>
      </c>
      <c r="G1423">
        <f t="shared" ca="1" si="467"/>
        <v>1414</v>
      </c>
      <c r="M1423" s="280">
        <v>1453</v>
      </c>
      <c r="N1423" s="280">
        <f t="shared" si="469"/>
        <v>7.2349320965290653</v>
      </c>
      <c r="AK1423">
        <f t="shared" si="470"/>
        <v>-9.1941659999999995E-2</v>
      </c>
      <c r="AL1423">
        <f t="shared" si="471"/>
        <v>3.9759703110000002</v>
      </c>
      <c r="AM1423">
        <f t="shared" si="472"/>
        <v>9.0651324274989982</v>
      </c>
      <c r="AN1423">
        <f t="shared" si="473"/>
        <v>-13.489310558252814</v>
      </c>
      <c r="AO1423">
        <f t="shared" si="474"/>
        <v>14.976640369985445</v>
      </c>
      <c r="AP1423">
        <f t="shared" si="475"/>
        <v>-12.324378680718219</v>
      </c>
      <c r="AQ1423">
        <f t="shared" si="476"/>
        <v>7.5128759475989613</v>
      </c>
      <c r="AR1423">
        <f t="shared" si="477"/>
        <v>-2.8794108971225745</v>
      </c>
      <c r="AS1423">
        <f t="shared" si="478"/>
        <v>0.48935483653926676</v>
      </c>
      <c r="BJ1423">
        <f t="shared" si="479"/>
        <v>1.2716149999999999</v>
      </c>
      <c r="BK1423">
        <f t="shared" si="480"/>
        <v>2.505313455</v>
      </c>
      <c r="BL1423">
        <f t="shared" si="481"/>
        <v>4.3342782976559988</v>
      </c>
      <c r="BM1423">
        <f t="shared" si="482"/>
        <v>-0.8676171966852827</v>
      </c>
      <c r="BN1423">
        <f t="shared" si="483"/>
        <v>5.5192614205613073E-3</v>
      </c>
    </row>
    <row r="1424" spans="1:66" ht="15">
      <c r="A1424" s="32">
        <v>7</v>
      </c>
      <c r="B1424" s="33">
        <f t="shared" ca="1" si="463"/>
        <v>1413.8919076794211</v>
      </c>
      <c r="C1424">
        <f t="shared" si="464"/>
        <v>1382</v>
      </c>
      <c r="D1424">
        <f t="shared" ca="1" si="468"/>
        <v>6.9946612421180738</v>
      </c>
      <c r="E1424">
        <f t="shared" ca="1" si="465"/>
        <v>7.0006470162123069</v>
      </c>
      <c r="F1424">
        <f t="shared" ca="1" si="466"/>
        <v>1413</v>
      </c>
      <c r="G1424">
        <f t="shared" ca="1" si="467"/>
        <v>1414</v>
      </c>
      <c r="M1424" s="280">
        <v>1454</v>
      </c>
      <c r="N1424" s="280">
        <f t="shared" si="469"/>
        <v>7.240960984869389</v>
      </c>
      <c r="AK1424">
        <f t="shared" si="470"/>
        <v>-9.1941659999999995E-2</v>
      </c>
      <c r="AL1424">
        <f t="shared" si="471"/>
        <v>3.9787066980000003</v>
      </c>
      <c r="AM1424">
        <f t="shared" si="472"/>
        <v>9.0776145360759983</v>
      </c>
      <c r="AN1424">
        <f t="shared" si="473"/>
        <v>-13.517181025809018</v>
      </c>
      <c r="AO1424">
        <f t="shared" si="474"/>
        <v>15.017912520165382</v>
      </c>
      <c r="AP1424">
        <f t="shared" si="475"/>
        <v>-12.366847209296699</v>
      </c>
      <c r="AQ1424">
        <f t="shared" si="476"/>
        <v>7.5439529509253473</v>
      </c>
      <c r="AR1424">
        <f t="shared" si="477"/>
        <v>-2.8933114750713931</v>
      </c>
      <c r="AS1424">
        <f t="shared" si="478"/>
        <v>0.49205564987976974</v>
      </c>
      <c r="BJ1424">
        <f t="shared" si="479"/>
        <v>1.2716149999999999</v>
      </c>
      <c r="BK1424">
        <f t="shared" si="480"/>
        <v>2.5070376899999998</v>
      </c>
      <c r="BL1424">
        <f t="shared" si="481"/>
        <v>4.3402463221439991</v>
      </c>
      <c r="BM1424">
        <f t="shared" si="482"/>
        <v>-0.86940979363284321</v>
      </c>
      <c r="BN1424">
        <f t="shared" si="483"/>
        <v>5.5344712260052744E-3</v>
      </c>
    </row>
    <row r="1425" spans="1:66" ht="15">
      <c r="A1425" s="32">
        <v>7</v>
      </c>
      <c r="B1425" s="33">
        <f t="shared" ca="1" si="463"/>
        <v>1413.8919076794211</v>
      </c>
      <c r="C1425">
        <f t="shared" si="464"/>
        <v>1382</v>
      </c>
      <c r="D1425">
        <f t="shared" ca="1" si="468"/>
        <v>6.9946612421180738</v>
      </c>
      <c r="E1425">
        <f t="shared" ca="1" si="465"/>
        <v>7.0006470162123069</v>
      </c>
      <c r="F1425">
        <f t="shared" ca="1" si="466"/>
        <v>1413</v>
      </c>
      <c r="G1425">
        <f t="shared" ca="1" si="467"/>
        <v>1414</v>
      </c>
      <c r="M1425" s="280">
        <v>1455</v>
      </c>
      <c r="N1425" s="280">
        <f t="shared" si="469"/>
        <v>7.2469909539316255</v>
      </c>
      <c r="AK1425">
        <f t="shared" si="470"/>
        <v>-9.1941659999999995E-2</v>
      </c>
      <c r="AL1425">
        <f t="shared" si="471"/>
        <v>3.9814430850000004</v>
      </c>
      <c r="AM1425">
        <f t="shared" si="472"/>
        <v>9.0901052322749987</v>
      </c>
      <c r="AN1425">
        <f t="shared" si="473"/>
        <v>-13.545089856012376</v>
      </c>
      <c r="AO1425">
        <f t="shared" si="474"/>
        <v>15.05926991399536</v>
      </c>
      <c r="AP1425">
        <f t="shared" si="475"/>
        <v>-12.409432730983731</v>
      </c>
      <c r="AQ1425">
        <f t="shared" si="476"/>
        <v>7.5751370054710501</v>
      </c>
      <c r="AR1425">
        <f t="shared" si="477"/>
        <v>-2.9072695329209135</v>
      </c>
      <c r="AS1425">
        <f t="shared" si="478"/>
        <v>0.49476949710723905</v>
      </c>
      <c r="BJ1425">
        <f t="shared" si="479"/>
        <v>1.2716149999999999</v>
      </c>
      <c r="BK1425">
        <f t="shared" si="480"/>
        <v>2.5087619249999999</v>
      </c>
      <c r="BL1425">
        <f t="shared" si="481"/>
        <v>4.3462184525999996</v>
      </c>
      <c r="BM1425">
        <f t="shared" si="482"/>
        <v>-0.87120485802247505</v>
      </c>
      <c r="BN1425">
        <f t="shared" si="483"/>
        <v>5.5497124458370748E-3</v>
      </c>
    </row>
    <row r="1426" spans="1:66" ht="15">
      <c r="A1426" s="32">
        <v>7</v>
      </c>
      <c r="B1426" s="33">
        <f t="shared" ca="1" si="463"/>
        <v>1413.8919076794211</v>
      </c>
      <c r="C1426">
        <f t="shared" si="464"/>
        <v>1382</v>
      </c>
      <c r="D1426">
        <f t="shared" ca="1" si="468"/>
        <v>6.9946612421180738</v>
      </c>
      <c r="E1426">
        <f t="shared" ca="1" si="465"/>
        <v>7.0006470162123069</v>
      </c>
      <c r="F1426">
        <f t="shared" ca="1" si="466"/>
        <v>1413</v>
      </c>
      <c r="G1426">
        <f t="shared" ca="1" si="467"/>
        <v>1414</v>
      </c>
      <c r="M1426" s="280">
        <v>1456</v>
      </c>
      <c r="N1426" s="280">
        <f t="shared" si="469"/>
        <v>7.2530220038204227</v>
      </c>
      <c r="AK1426">
        <f t="shared" si="470"/>
        <v>-9.1941659999999995E-2</v>
      </c>
      <c r="AL1426">
        <f t="shared" si="471"/>
        <v>3.9841794720000006</v>
      </c>
      <c r="AM1426">
        <f t="shared" si="472"/>
        <v>9.1026045160959992</v>
      </c>
      <c r="AN1426">
        <f t="shared" si="473"/>
        <v>-13.573037075247106</v>
      </c>
      <c r="AO1426">
        <f t="shared" si="474"/>
        <v>15.100712668769681</v>
      </c>
      <c r="AP1426">
        <f t="shared" si="475"/>
        <v>-12.452135487334141</v>
      </c>
      <c r="AQ1426">
        <f t="shared" si="476"/>
        <v>7.6064284060412488</v>
      </c>
      <c r="AR1426">
        <f t="shared" si="477"/>
        <v>-2.9212852686044291</v>
      </c>
      <c r="AS1426">
        <f t="shared" si="478"/>
        <v>0.49749643209916916</v>
      </c>
      <c r="BJ1426">
        <f t="shared" si="479"/>
        <v>1.2716149999999999</v>
      </c>
      <c r="BK1426">
        <f t="shared" si="480"/>
        <v>2.5104861600000001</v>
      </c>
      <c r="BL1426">
        <f t="shared" si="481"/>
        <v>4.3521946890239995</v>
      </c>
      <c r="BM1426">
        <f t="shared" si="482"/>
        <v>-0.87300239155118087</v>
      </c>
      <c r="BN1426">
        <f t="shared" si="483"/>
        <v>5.5649851232825514E-3</v>
      </c>
    </row>
    <row r="1427" spans="1:66" ht="15">
      <c r="A1427" s="32">
        <v>7</v>
      </c>
      <c r="B1427" s="33">
        <f t="shared" ca="1" si="463"/>
        <v>1413.8919076794211</v>
      </c>
      <c r="C1427">
        <f t="shared" si="464"/>
        <v>1382</v>
      </c>
      <c r="D1427">
        <f t="shared" ca="1" si="468"/>
        <v>6.9946612421180738</v>
      </c>
      <c r="E1427">
        <f t="shared" ca="1" si="465"/>
        <v>7.0006470162123069</v>
      </c>
      <c r="F1427">
        <f t="shared" ca="1" si="466"/>
        <v>1413</v>
      </c>
      <c r="G1427">
        <f t="shared" ca="1" si="467"/>
        <v>1414</v>
      </c>
      <c r="M1427" s="280">
        <v>1457</v>
      </c>
      <c r="N1427" s="280">
        <f t="shared" si="469"/>
        <v>7.2590541346378394</v>
      </c>
      <c r="AK1427">
        <f t="shared" si="470"/>
        <v>-9.1941659999999995E-2</v>
      </c>
      <c r="AL1427">
        <f t="shared" si="471"/>
        <v>3.9869158590000002</v>
      </c>
      <c r="AM1427">
        <f t="shared" si="472"/>
        <v>9.1151123875389999</v>
      </c>
      <c r="AN1427">
        <f t="shared" si="473"/>
        <v>-13.601022709897419</v>
      </c>
      <c r="AO1427">
        <f t="shared" si="474"/>
        <v>15.142240901863286</v>
      </c>
      <c r="AP1427">
        <f t="shared" si="475"/>
        <v>-12.494955720235016</v>
      </c>
      <c r="AQ1427">
        <f t="shared" si="476"/>
        <v>7.6378274480495962</v>
      </c>
      <c r="AR1427">
        <f t="shared" si="477"/>
        <v>-2.9353588806001265</v>
      </c>
      <c r="AS1427">
        <f t="shared" si="478"/>
        <v>0.50023650891851867</v>
      </c>
      <c r="BJ1427">
        <f t="shared" si="479"/>
        <v>1.2716149999999999</v>
      </c>
      <c r="BK1427">
        <f t="shared" si="480"/>
        <v>2.5122103949999999</v>
      </c>
      <c r="BL1427">
        <f t="shared" si="481"/>
        <v>4.3581750314159988</v>
      </c>
      <c r="BM1427">
        <f t="shared" si="482"/>
        <v>-0.87480239591596343</v>
      </c>
      <c r="BN1427">
        <f t="shared" si="483"/>
        <v>5.5802893015972658E-3</v>
      </c>
    </row>
    <row r="1428" spans="1:66" ht="15">
      <c r="A1428" s="32">
        <v>7</v>
      </c>
      <c r="B1428" s="33">
        <f t="shared" ca="1" si="463"/>
        <v>1413.8919076794211</v>
      </c>
      <c r="C1428">
        <f t="shared" si="464"/>
        <v>1382</v>
      </c>
      <c r="D1428">
        <f t="shared" ca="1" si="468"/>
        <v>6.9946612421180738</v>
      </c>
      <c r="E1428">
        <f t="shared" ca="1" si="465"/>
        <v>7.0006470162123069</v>
      </c>
      <c r="F1428">
        <f t="shared" ca="1" si="466"/>
        <v>1413</v>
      </c>
      <c r="G1428">
        <f t="shared" ca="1" si="467"/>
        <v>1414</v>
      </c>
      <c r="M1428" s="280">
        <v>1458</v>
      </c>
      <c r="N1428" s="280">
        <f t="shared" si="469"/>
        <v>7.265087346483365</v>
      </c>
      <c r="AK1428">
        <f t="shared" si="470"/>
        <v>-9.1941659999999995E-2</v>
      </c>
      <c r="AL1428">
        <f t="shared" si="471"/>
        <v>3.9896522460000003</v>
      </c>
      <c r="AM1428">
        <f t="shared" si="472"/>
        <v>9.127628846603999</v>
      </c>
      <c r="AN1428">
        <f t="shared" si="473"/>
        <v>-13.62904678634753</v>
      </c>
      <c r="AO1428">
        <f t="shared" si="474"/>
        <v>15.183854730731762</v>
      </c>
      <c r="AP1428">
        <f t="shared" si="475"/>
        <v>-12.53789367190593</v>
      </c>
      <c r="AQ1428">
        <f t="shared" si="476"/>
        <v>7.6693344275190549</v>
      </c>
      <c r="AR1428">
        <f t="shared" si="477"/>
        <v>-2.9494905679322128</v>
      </c>
      <c r="AS1428">
        <f t="shared" si="478"/>
        <v>0.50298978181422094</v>
      </c>
      <c r="BJ1428">
        <f t="shared" si="479"/>
        <v>1.2716149999999999</v>
      </c>
      <c r="BK1428">
        <f t="shared" si="480"/>
        <v>2.5139346300000001</v>
      </c>
      <c r="BL1428">
        <f t="shared" si="481"/>
        <v>4.3641594797759993</v>
      </c>
      <c r="BM1428">
        <f t="shared" si="482"/>
        <v>-0.8766048728138256</v>
      </c>
      <c r="BN1428">
        <f t="shared" si="483"/>
        <v>5.5956250240664996E-3</v>
      </c>
    </row>
    <row r="1429" spans="1:66" ht="15">
      <c r="A1429" s="32">
        <v>7</v>
      </c>
      <c r="B1429" s="33">
        <f t="shared" ca="1" si="463"/>
        <v>1413.8919076794211</v>
      </c>
      <c r="C1429">
        <f t="shared" si="464"/>
        <v>1382</v>
      </c>
      <c r="D1429">
        <f t="shared" ca="1" si="468"/>
        <v>6.9946612421180738</v>
      </c>
      <c r="E1429">
        <f t="shared" ca="1" si="465"/>
        <v>7.0006470162123069</v>
      </c>
      <c r="F1429">
        <f t="shared" ca="1" si="466"/>
        <v>1413</v>
      </c>
      <c r="G1429">
        <f t="shared" ca="1" si="467"/>
        <v>1414</v>
      </c>
      <c r="M1429" s="280">
        <v>1459</v>
      </c>
      <c r="N1429" s="280">
        <f t="shared" si="469"/>
        <v>7.2711216394538818</v>
      </c>
      <c r="AK1429">
        <f t="shared" si="470"/>
        <v>-9.1941659999999995E-2</v>
      </c>
      <c r="AL1429">
        <f t="shared" si="471"/>
        <v>3.9923886330000005</v>
      </c>
      <c r="AM1429">
        <f t="shared" si="472"/>
        <v>9.1401538932909983</v>
      </c>
      <c r="AN1429">
        <f t="shared" si="473"/>
        <v>-13.657109330981653</v>
      </c>
      <c r="AO1429">
        <f t="shared" si="474"/>
        <v>15.225554272911335</v>
      </c>
      <c r="AP1429">
        <f t="shared" si="475"/>
        <v>-12.580949584899185</v>
      </c>
      <c r="AQ1429">
        <f t="shared" si="476"/>
        <v>7.7009496410827296</v>
      </c>
      <c r="AR1429">
        <f t="shared" si="477"/>
        <v>-2.9636805301720393</v>
      </c>
      <c r="AS1429">
        <f t="shared" si="478"/>
        <v>0.50575630522169579</v>
      </c>
      <c r="BJ1429">
        <f t="shared" si="479"/>
        <v>1.2716149999999999</v>
      </c>
      <c r="BK1429">
        <f t="shared" si="480"/>
        <v>2.5156588649999998</v>
      </c>
      <c r="BL1429">
        <f t="shared" si="481"/>
        <v>4.3701480341039991</v>
      </c>
      <c r="BM1429">
        <f t="shared" si="482"/>
        <v>-0.87840982394177025</v>
      </c>
      <c r="BN1429">
        <f t="shared" si="483"/>
        <v>5.6109923340052518E-3</v>
      </c>
    </row>
    <row r="1430" spans="1:66" ht="15">
      <c r="A1430" s="32">
        <v>7</v>
      </c>
      <c r="B1430" s="33">
        <f t="shared" ca="1" si="463"/>
        <v>1413.8919076794211</v>
      </c>
      <c r="C1430">
        <f t="shared" si="464"/>
        <v>1382</v>
      </c>
      <c r="D1430">
        <f t="shared" ca="1" si="468"/>
        <v>6.9946612421180738</v>
      </c>
      <c r="E1430">
        <f t="shared" ca="1" si="465"/>
        <v>7.0006470162123069</v>
      </c>
      <c r="F1430">
        <f t="shared" ca="1" si="466"/>
        <v>1413</v>
      </c>
      <c r="G1430">
        <f t="shared" ca="1" si="467"/>
        <v>1414</v>
      </c>
      <c r="M1430" s="280">
        <v>1460</v>
      </c>
      <c r="N1430" s="280">
        <f t="shared" si="469"/>
        <v>7.2771570136437029</v>
      </c>
      <c r="AK1430">
        <f t="shared" si="470"/>
        <v>-9.1941659999999995E-2</v>
      </c>
      <c r="AL1430">
        <f t="shared" si="471"/>
        <v>3.9951250200000006</v>
      </c>
      <c r="AM1430">
        <f t="shared" si="472"/>
        <v>9.1526875275999995</v>
      </c>
      <c r="AN1430">
        <f t="shared" si="473"/>
        <v>-13.685210370184002</v>
      </c>
      <c r="AO1430">
        <f t="shared" si="474"/>
        <v>15.267339646018879</v>
      </c>
      <c r="AP1430">
        <f t="shared" si="475"/>
        <v>-12.62412370210002</v>
      </c>
      <c r="AQ1430">
        <f t="shared" si="476"/>
        <v>7.7326733859847128</v>
      </c>
      <c r="AR1430">
        <f t="shared" si="477"/>
        <v>-2.97792896743923</v>
      </c>
      <c r="AS1430">
        <f t="shared" si="478"/>
        <v>0.50853613376336193</v>
      </c>
      <c r="BJ1430">
        <f t="shared" si="479"/>
        <v>1.2716149999999999</v>
      </c>
      <c r="BK1430">
        <f t="shared" si="480"/>
        <v>2.5173831</v>
      </c>
      <c r="BL1430">
        <f t="shared" si="481"/>
        <v>4.3761406943999992</v>
      </c>
      <c r="BM1430">
        <f t="shared" si="482"/>
        <v>-0.88021725099680004</v>
      </c>
      <c r="BN1430">
        <f t="shared" si="483"/>
        <v>5.6263912747582401E-3</v>
      </c>
    </row>
    <row r="1431" spans="1:66" ht="15">
      <c r="A1431" s="32">
        <v>7</v>
      </c>
      <c r="B1431" s="33">
        <f t="shared" ca="1" si="463"/>
        <v>1413.8919076794211</v>
      </c>
      <c r="C1431">
        <f t="shared" si="464"/>
        <v>1382</v>
      </c>
      <c r="D1431">
        <f t="shared" ca="1" si="468"/>
        <v>6.9946612421180738</v>
      </c>
      <c r="E1431">
        <f t="shared" ca="1" si="465"/>
        <v>7.0006470162123069</v>
      </c>
      <c r="F1431">
        <f t="shared" ca="1" si="466"/>
        <v>1413</v>
      </c>
      <c r="G1431">
        <f t="shared" ca="1" si="467"/>
        <v>1414</v>
      </c>
      <c r="M1431" s="280">
        <v>1461</v>
      </c>
      <c r="N1431" s="280">
        <f t="shared" si="469"/>
        <v>7.2831934691445142</v>
      </c>
      <c r="AK1431">
        <f t="shared" si="470"/>
        <v>-9.1941659999999995E-2</v>
      </c>
      <c r="AL1431">
        <f t="shared" si="471"/>
        <v>3.9978614070000003</v>
      </c>
      <c r="AM1431">
        <f t="shared" si="472"/>
        <v>9.1652297495309991</v>
      </c>
      <c r="AN1431">
        <f t="shared" si="473"/>
        <v>-13.71334993033879</v>
      </c>
      <c r="AO1431">
        <f t="shared" si="474"/>
        <v>15.309210967751904</v>
      </c>
      <c r="AP1431">
        <f t="shared" si="475"/>
        <v>-12.667416266726859</v>
      </c>
      <c r="AQ1431">
        <f t="shared" si="476"/>
        <v>7.7645059600809221</v>
      </c>
      <c r="AR1431">
        <f t="shared" si="477"/>
        <v>-2.9922360804028112</v>
      </c>
      <c r="AS1431">
        <f t="shared" si="478"/>
        <v>0.51132932224915006</v>
      </c>
      <c r="BJ1431">
        <f t="shared" si="479"/>
        <v>1.2716149999999999</v>
      </c>
      <c r="BK1431">
        <f t="shared" si="480"/>
        <v>2.5191073349999997</v>
      </c>
      <c r="BL1431">
        <f t="shared" si="481"/>
        <v>4.3821374606639996</v>
      </c>
      <c r="BM1431">
        <f t="shared" si="482"/>
        <v>-0.88202715567591783</v>
      </c>
      <c r="BN1431">
        <f t="shared" si="483"/>
        <v>5.6418218896999023E-3</v>
      </c>
    </row>
    <row r="1432" spans="1:66" ht="15">
      <c r="A1432" s="32">
        <v>7</v>
      </c>
      <c r="B1432" s="33">
        <f t="shared" ca="1" si="463"/>
        <v>1413.8919076794211</v>
      </c>
      <c r="C1432">
        <f t="shared" si="464"/>
        <v>1382</v>
      </c>
      <c r="D1432">
        <f t="shared" ca="1" si="468"/>
        <v>6.9946612421180738</v>
      </c>
      <c r="E1432">
        <f t="shared" ca="1" si="465"/>
        <v>7.0006470162123069</v>
      </c>
      <c r="F1432">
        <f t="shared" ca="1" si="466"/>
        <v>1413</v>
      </c>
      <c r="G1432">
        <f t="shared" ca="1" si="467"/>
        <v>1414</v>
      </c>
      <c r="M1432" s="280">
        <v>1462</v>
      </c>
      <c r="N1432" s="280">
        <f t="shared" si="469"/>
        <v>7.2892310060454193</v>
      </c>
      <c r="AK1432">
        <f t="shared" si="470"/>
        <v>-9.1941659999999995E-2</v>
      </c>
      <c r="AL1432">
        <f t="shared" si="471"/>
        <v>4.0005977940000008</v>
      </c>
      <c r="AM1432">
        <f t="shared" si="472"/>
        <v>9.1777805590839989</v>
      </c>
      <c r="AN1432">
        <f t="shared" si="473"/>
        <v>-13.741528037830234</v>
      </c>
      <c r="AO1432">
        <f t="shared" si="474"/>
        <v>15.351168355888566</v>
      </c>
      <c r="AP1432">
        <f t="shared" si="475"/>
        <v>-12.710827522331522</v>
      </c>
      <c r="AQ1432">
        <f t="shared" si="476"/>
        <v>7.796447661839931</v>
      </c>
      <c r="AR1432">
        <f t="shared" si="477"/>
        <v>-3.0066020702823399</v>
      </c>
      <c r="AS1432">
        <f t="shared" si="478"/>
        <v>0.51413592567701805</v>
      </c>
      <c r="BJ1432">
        <f t="shared" si="479"/>
        <v>1.2716149999999999</v>
      </c>
      <c r="BK1432">
        <f t="shared" si="480"/>
        <v>2.5208315699999999</v>
      </c>
      <c r="BL1432">
        <f t="shared" si="481"/>
        <v>4.3881383328959993</v>
      </c>
      <c r="BM1432">
        <f t="shared" si="482"/>
        <v>-0.8838395396761265</v>
      </c>
      <c r="BN1432">
        <f t="shared" si="483"/>
        <v>5.6572842222343935E-3</v>
      </c>
    </row>
    <row r="1433" spans="1:66" ht="15">
      <c r="A1433" s="32">
        <v>7</v>
      </c>
      <c r="B1433" s="33">
        <f t="shared" ca="1" si="463"/>
        <v>1413.8919076794211</v>
      </c>
      <c r="C1433">
        <f t="shared" si="464"/>
        <v>1382</v>
      </c>
      <c r="D1433">
        <f t="shared" ca="1" si="468"/>
        <v>6.9946612421180738</v>
      </c>
      <c r="E1433">
        <f t="shared" ca="1" si="465"/>
        <v>7.0006470162123069</v>
      </c>
      <c r="F1433">
        <f t="shared" ca="1" si="466"/>
        <v>1413</v>
      </c>
      <c r="G1433">
        <f t="shared" ca="1" si="467"/>
        <v>1414</v>
      </c>
      <c r="M1433" s="280">
        <v>1463</v>
      </c>
      <c r="N1433" s="280">
        <f t="shared" si="469"/>
        <v>7.2952696244328976</v>
      </c>
      <c r="AK1433">
        <f t="shared" si="470"/>
        <v>-9.1941659999999995E-2</v>
      </c>
      <c r="AL1433">
        <f t="shared" si="471"/>
        <v>4.0033341810000005</v>
      </c>
      <c r="AM1433">
        <f t="shared" si="472"/>
        <v>9.1903399562589989</v>
      </c>
      <c r="AN1433">
        <f t="shared" si="473"/>
        <v>-13.769744719042546</v>
      </c>
      <c r="AO1433">
        <f t="shared" si="474"/>
        <v>15.393211928287663</v>
      </c>
      <c r="AP1433">
        <f t="shared" si="475"/>
        <v>-12.754357712799468</v>
      </c>
      <c r="AQ1433">
        <f t="shared" si="476"/>
        <v>7.8284987903438203</v>
      </c>
      <c r="AR1433">
        <f t="shared" si="477"/>
        <v>-3.0210271388490373</v>
      </c>
      <c r="AS1433">
        <f t="shared" si="478"/>
        <v>0.51695599923346647</v>
      </c>
      <c r="BJ1433">
        <f t="shared" si="479"/>
        <v>1.2716149999999999</v>
      </c>
      <c r="BK1433">
        <f t="shared" si="480"/>
        <v>2.5225558050000001</v>
      </c>
      <c r="BL1433">
        <f t="shared" si="481"/>
        <v>4.3941433110959993</v>
      </c>
      <c r="BM1433">
        <f t="shared" si="482"/>
        <v>-0.88565440469442869</v>
      </c>
      <c r="BN1433">
        <f t="shared" si="483"/>
        <v>5.6727783157955874E-3</v>
      </c>
    </row>
    <row r="1434" spans="1:66" ht="15">
      <c r="A1434" s="32">
        <v>7</v>
      </c>
      <c r="B1434" s="33">
        <f t="shared" ca="1" si="463"/>
        <v>1413.8919076794211</v>
      </c>
      <c r="C1434">
        <f t="shared" si="464"/>
        <v>1382</v>
      </c>
      <c r="D1434">
        <f t="shared" ca="1" si="468"/>
        <v>6.9946612421180738</v>
      </c>
      <c r="E1434">
        <f t="shared" ca="1" si="465"/>
        <v>7.0006470162123069</v>
      </c>
      <c r="F1434">
        <f t="shared" ca="1" si="466"/>
        <v>1413</v>
      </c>
      <c r="G1434">
        <f t="shared" ca="1" si="467"/>
        <v>1414</v>
      </c>
      <c r="M1434" s="280">
        <v>1464</v>
      </c>
      <c r="N1434" s="280">
        <f t="shared" si="469"/>
        <v>7.3013093243908207</v>
      </c>
      <c r="AK1434">
        <f t="shared" si="470"/>
        <v>-9.1941659999999995E-2</v>
      </c>
      <c r="AL1434">
        <f t="shared" si="471"/>
        <v>4.0060705680000002</v>
      </c>
      <c r="AM1434">
        <f t="shared" si="472"/>
        <v>9.2029079410559991</v>
      </c>
      <c r="AN1434">
        <f t="shared" si="473"/>
        <v>-13.798000000359938</v>
      </c>
      <c r="AO1434">
        <f t="shared" si="474"/>
        <v>15.435341802888633</v>
      </c>
      <c r="AP1434">
        <f t="shared" si="475"/>
        <v>-12.798007082350015</v>
      </c>
      <c r="AQ1434">
        <f t="shared" si="476"/>
        <v>7.8606596452890081</v>
      </c>
      <c r="AR1434">
        <f t="shared" si="477"/>
        <v>-3.0355114884269216</v>
      </c>
      <c r="AS1434">
        <f t="shared" si="478"/>
        <v>0.5197895982940548</v>
      </c>
      <c r="BJ1434">
        <f t="shared" si="479"/>
        <v>1.2716149999999999</v>
      </c>
      <c r="BK1434">
        <f t="shared" si="480"/>
        <v>2.5242800399999998</v>
      </c>
      <c r="BL1434">
        <f t="shared" si="481"/>
        <v>4.4001523952639996</v>
      </c>
      <c r="BM1434">
        <f t="shared" si="482"/>
        <v>-0.88747175242782728</v>
      </c>
      <c r="BN1434">
        <f t="shared" si="483"/>
        <v>5.6883042138470771E-3</v>
      </c>
    </row>
    <row r="1435" spans="1:66" ht="15">
      <c r="A1435" s="32">
        <v>7</v>
      </c>
      <c r="B1435" s="33">
        <f t="shared" ca="1" si="463"/>
        <v>1413.8919076794211</v>
      </c>
      <c r="C1435">
        <f t="shared" si="464"/>
        <v>1382</v>
      </c>
      <c r="D1435">
        <f t="shared" ca="1" si="468"/>
        <v>6.9946612421180738</v>
      </c>
      <c r="E1435">
        <f t="shared" ca="1" si="465"/>
        <v>7.0006470162123069</v>
      </c>
      <c r="F1435">
        <f t="shared" ca="1" si="466"/>
        <v>1413</v>
      </c>
      <c r="G1435">
        <f t="shared" ca="1" si="467"/>
        <v>1414</v>
      </c>
      <c r="M1435" s="280">
        <v>1465</v>
      </c>
      <c r="N1435" s="280">
        <f t="shared" si="469"/>
        <v>7.3073501060004391</v>
      </c>
      <c r="AK1435">
        <f t="shared" si="470"/>
        <v>-9.1941659999999995E-2</v>
      </c>
      <c r="AL1435">
        <f t="shared" si="471"/>
        <v>4.0088069550000007</v>
      </c>
      <c r="AM1435">
        <f t="shared" si="472"/>
        <v>9.2154845134749994</v>
      </c>
      <c r="AN1435">
        <f t="shared" si="473"/>
        <v>-13.826293908166626</v>
      </c>
      <c r="AO1435">
        <f t="shared" si="474"/>
        <v>15.47755809771156</v>
      </c>
      <c r="AP1435">
        <f t="shared" si="475"/>
        <v>-12.841775875536568</v>
      </c>
      <c r="AQ1435">
        <f t="shared" si="476"/>
        <v>7.8929305269870964</v>
      </c>
      <c r="AR1435">
        <f t="shared" si="477"/>
        <v>-3.0500553218939435</v>
      </c>
      <c r="AS1435">
        <f t="shared" si="478"/>
        <v>0.52263677842392031</v>
      </c>
      <c r="BJ1435">
        <f t="shared" si="479"/>
        <v>1.2716149999999999</v>
      </c>
      <c r="BK1435">
        <f t="shared" si="480"/>
        <v>2.526004275</v>
      </c>
      <c r="BL1435">
        <f t="shared" si="481"/>
        <v>4.4061655853999993</v>
      </c>
      <c r="BM1435">
        <f t="shared" si="482"/>
        <v>-0.88929158457332502</v>
      </c>
      <c r="BN1435">
        <f t="shared" si="483"/>
        <v>5.7038619598821748E-3</v>
      </c>
    </row>
    <row r="1436" spans="1:66" ht="15">
      <c r="A1436" s="32">
        <v>7</v>
      </c>
      <c r="B1436" s="33">
        <f t="shared" ca="1" si="463"/>
        <v>1413.8919076794211</v>
      </c>
      <c r="C1436">
        <f t="shared" si="464"/>
        <v>1382</v>
      </c>
      <c r="D1436">
        <f t="shared" ca="1" si="468"/>
        <v>6.9946612421180738</v>
      </c>
      <c r="E1436">
        <f t="shared" ca="1" si="465"/>
        <v>7.0006470162123069</v>
      </c>
      <c r="F1436">
        <f t="shared" ca="1" si="466"/>
        <v>1413</v>
      </c>
      <c r="G1436">
        <f t="shared" ca="1" si="467"/>
        <v>1414</v>
      </c>
      <c r="M1436" s="280">
        <v>1466</v>
      </c>
      <c r="N1436" s="280">
        <f t="shared" si="469"/>
        <v>7.3133919693403744</v>
      </c>
      <c r="AK1436">
        <f t="shared" si="470"/>
        <v>-9.1941659999999995E-2</v>
      </c>
      <c r="AL1436">
        <f t="shared" si="471"/>
        <v>4.0115433420000004</v>
      </c>
      <c r="AM1436">
        <f t="shared" si="472"/>
        <v>9.2280696735159982</v>
      </c>
      <c r="AN1436">
        <f t="shared" si="473"/>
        <v>-13.854626468846826</v>
      </c>
      <c r="AO1436">
        <f t="shared" si="474"/>
        <v>15.519860930857169</v>
      </c>
      <c r="AP1436">
        <f t="shared" si="475"/>
        <v>-12.885664337246853</v>
      </c>
      <c r="AQ1436">
        <f t="shared" si="476"/>
        <v>7.9253117363657122</v>
      </c>
      <c r="AR1436">
        <f t="shared" si="477"/>
        <v>-3.0646588426831234</v>
      </c>
      <c r="AS1436">
        <f t="shared" si="478"/>
        <v>0.52549759537829566</v>
      </c>
      <c r="BJ1436">
        <f t="shared" si="479"/>
        <v>1.2716149999999999</v>
      </c>
      <c r="BK1436">
        <f t="shared" si="480"/>
        <v>2.5277285099999998</v>
      </c>
      <c r="BL1436">
        <f t="shared" si="481"/>
        <v>4.4121828815039992</v>
      </c>
      <c r="BM1436">
        <f t="shared" si="482"/>
        <v>-0.8911139028279248</v>
      </c>
      <c r="BN1436">
        <f t="shared" si="483"/>
        <v>5.7194515974239102E-3</v>
      </c>
    </row>
    <row r="1437" spans="1:66" ht="15">
      <c r="A1437" s="32">
        <v>7</v>
      </c>
      <c r="B1437" s="33">
        <f t="shared" ca="1" si="463"/>
        <v>1413.8919076794211</v>
      </c>
      <c r="C1437">
        <f t="shared" si="464"/>
        <v>1382</v>
      </c>
      <c r="D1437">
        <f t="shared" ca="1" si="468"/>
        <v>6.9946612421180738</v>
      </c>
      <c r="E1437">
        <f t="shared" ca="1" si="465"/>
        <v>7.0006470162123069</v>
      </c>
      <c r="F1437">
        <f t="shared" ca="1" si="466"/>
        <v>1413</v>
      </c>
      <c r="G1437">
        <f t="shared" ca="1" si="467"/>
        <v>1414</v>
      </c>
      <c r="M1437" s="280">
        <v>1467</v>
      </c>
      <c r="N1437" s="280">
        <f t="shared" si="469"/>
        <v>7.3194349144866173</v>
      </c>
      <c r="AK1437">
        <f t="shared" si="470"/>
        <v>-9.1941659999999995E-2</v>
      </c>
      <c r="AL1437">
        <f t="shared" si="471"/>
        <v>4.0142797290000001</v>
      </c>
      <c r="AM1437">
        <f t="shared" si="472"/>
        <v>9.2406634211789989</v>
      </c>
      <c r="AN1437">
        <f t="shared" si="473"/>
        <v>-13.88299770878475</v>
      </c>
      <c r="AO1437">
        <f t="shared" si="474"/>
        <v>15.562250420506823</v>
      </c>
      <c r="AP1437">
        <f t="shared" si="475"/>
        <v>-12.929672712703139</v>
      </c>
      <c r="AQ1437">
        <f t="shared" si="476"/>
        <v>7.9578035749693434</v>
      </c>
      <c r="AR1437">
        <f t="shared" si="477"/>
        <v>-3.0793222547836887</v>
      </c>
      <c r="AS1437">
        <f t="shared" si="478"/>
        <v>0.52837210510302968</v>
      </c>
      <c r="BJ1437">
        <f t="shared" si="479"/>
        <v>1.2716149999999999</v>
      </c>
      <c r="BK1437">
        <f t="shared" si="480"/>
        <v>2.5294527449999999</v>
      </c>
      <c r="BL1437">
        <f t="shared" si="481"/>
        <v>4.4182042835759994</v>
      </c>
      <c r="BM1437">
        <f t="shared" si="482"/>
        <v>-0.89293870888862947</v>
      </c>
      <c r="BN1437">
        <f t="shared" si="483"/>
        <v>5.7350731700250325E-3</v>
      </c>
    </row>
    <row r="1438" spans="1:66" ht="15">
      <c r="A1438" s="32">
        <v>7</v>
      </c>
      <c r="B1438" s="33">
        <f t="shared" ca="1" si="463"/>
        <v>1413.8919076794211</v>
      </c>
      <c r="C1438">
        <f t="shared" si="464"/>
        <v>1382</v>
      </c>
      <c r="D1438">
        <f t="shared" ca="1" si="468"/>
        <v>6.9946612421180738</v>
      </c>
      <c r="E1438">
        <f t="shared" ca="1" si="465"/>
        <v>7.0006470162123069</v>
      </c>
      <c r="F1438">
        <f t="shared" ca="1" si="466"/>
        <v>1413</v>
      </c>
      <c r="G1438">
        <f t="shared" ca="1" si="467"/>
        <v>1414</v>
      </c>
      <c r="M1438" s="280">
        <v>1468</v>
      </c>
      <c r="N1438" s="280">
        <f t="shared" si="469"/>
        <v>7.3254789415125421</v>
      </c>
      <c r="AK1438">
        <f t="shared" si="470"/>
        <v>-9.1941659999999995E-2</v>
      </c>
      <c r="AL1438">
        <f t="shared" si="471"/>
        <v>4.0170161160000006</v>
      </c>
      <c r="AM1438">
        <f t="shared" si="472"/>
        <v>9.2532657564639997</v>
      </c>
      <c r="AN1438">
        <f t="shared" si="473"/>
        <v>-13.911407654364609</v>
      </c>
      <c r="AO1438">
        <f t="shared" si="474"/>
        <v>15.604726684922536</v>
      </c>
      <c r="AP1438">
        <f t="shared" si="475"/>
        <v>-12.973801247462472</v>
      </c>
      <c r="AQ1438">
        <f t="shared" si="476"/>
        <v>7.9904063449601912</v>
      </c>
      <c r="AR1438">
        <f t="shared" si="477"/>
        <v>-3.0940457627422138</v>
      </c>
      <c r="AS1438">
        <f t="shared" si="478"/>
        <v>0.5312603637351081</v>
      </c>
      <c r="BJ1438">
        <f t="shared" si="479"/>
        <v>1.2716149999999999</v>
      </c>
      <c r="BK1438">
        <f t="shared" si="480"/>
        <v>2.5311769800000001</v>
      </c>
      <c r="BL1438">
        <f t="shared" si="481"/>
        <v>4.4242297916159989</v>
      </c>
      <c r="BM1438">
        <f t="shared" si="482"/>
        <v>-0.8947660044524417</v>
      </c>
      <c r="BN1438">
        <f t="shared" si="483"/>
        <v>5.7507267212680091E-3</v>
      </c>
    </row>
    <row r="1439" spans="1:66" ht="15">
      <c r="A1439" s="32">
        <v>7</v>
      </c>
      <c r="B1439" s="33">
        <f t="shared" ca="1" si="463"/>
        <v>1413.8919076794211</v>
      </c>
      <c r="C1439">
        <f t="shared" si="464"/>
        <v>1382</v>
      </c>
      <c r="D1439">
        <f t="shared" ca="1" si="468"/>
        <v>6.9946612421180738</v>
      </c>
      <c r="E1439">
        <f t="shared" ca="1" si="465"/>
        <v>7.0006470162123069</v>
      </c>
      <c r="F1439">
        <f t="shared" ca="1" si="466"/>
        <v>1413</v>
      </c>
      <c r="G1439">
        <f t="shared" ca="1" si="467"/>
        <v>1414</v>
      </c>
      <c r="M1439" s="280">
        <v>1469</v>
      </c>
      <c r="N1439" s="280">
        <f t="shared" si="469"/>
        <v>7.3315240504888521</v>
      </c>
      <c r="AK1439">
        <f t="shared" si="470"/>
        <v>-9.1941659999999995E-2</v>
      </c>
      <c r="AL1439">
        <f t="shared" si="471"/>
        <v>4.0197525030000003</v>
      </c>
      <c r="AM1439">
        <f t="shared" si="472"/>
        <v>9.265876679370999</v>
      </c>
      <c r="AN1439">
        <f t="shared" si="473"/>
        <v>-13.939856331970622</v>
      </c>
      <c r="AO1439">
        <f t="shared" si="474"/>
        <v>15.647289842446956</v>
      </c>
      <c r="AP1439">
        <f t="shared" si="475"/>
        <v>-13.018050187416897</v>
      </c>
      <c r="AQ1439">
        <f t="shared" si="476"/>
        <v>8.0231203491190008</v>
      </c>
      <c r="AR1439">
        <f t="shared" si="477"/>
        <v>-3.1088295716637613</v>
      </c>
      <c r="AS1439">
        <f t="shared" si="478"/>
        <v>0.53416242760317578</v>
      </c>
      <c r="BJ1439">
        <f t="shared" si="479"/>
        <v>1.2716149999999999</v>
      </c>
      <c r="BK1439">
        <f t="shared" si="480"/>
        <v>2.5329012149999999</v>
      </c>
      <c r="BL1439">
        <f t="shared" si="481"/>
        <v>4.4302594056239988</v>
      </c>
      <c r="BM1439">
        <f t="shared" si="482"/>
        <v>-0.89659579121636424</v>
      </c>
      <c r="BN1439">
        <f t="shared" si="483"/>
        <v>5.7664122947650269E-3</v>
      </c>
    </row>
    <row r="1440" spans="1:66" ht="15">
      <c r="A1440" s="32">
        <v>7</v>
      </c>
      <c r="B1440" s="33">
        <f t="shared" ca="1" si="463"/>
        <v>1413.8919076794211</v>
      </c>
      <c r="C1440">
        <f t="shared" si="464"/>
        <v>1382</v>
      </c>
      <c r="D1440">
        <f t="shared" ca="1" si="468"/>
        <v>6.9946612421180738</v>
      </c>
      <c r="E1440">
        <f t="shared" ca="1" si="465"/>
        <v>7.0006470162123069</v>
      </c>
      <c r="F1440">
        <f t="shared" ca="1" si="466"/>
        <v>1413</v>
      </c>
      <c r="G1440">
        <f t="shared" ca="1" si="467"/>
        <v>1414</v>
      </c>
      <c r="M1440" s="280">
        <v>1470</v>
      </c>
      <c r="N1440" s="280">
        <f t="shared" si="469"/>
        <v>7.3375702414836361</v>
      </c>
      <c r="AK1440">
        <f t="shared" si="470"/>
        <v>-9.1941659999999995E-2</v>
      </c>
      <c r="AL1440">
        <f t="shared" si="471"/>
        <v>4.02248889</v>
      </c>
      <c r="AM1440">
        <f t="shared" si="472"/>
        <v>9.2784961898999985</v>
      </c>
      <c r="AN1440">
        <f t="shared" si="473"/>
        <v>-13.968343767987001</v>
      </c>
      <c r="AO1440">
        <f t="shared" si="474"/>
        <v>15.68994001150338</v>
      </c>
      <c r="AP1440">
        <f t="shared" si="475"/>
        <v>-13.062419778793696</v>
      </c>
      <c r="AQ1440">
        <f t="shared" si="476"/>
        <v>8.0559458908459209</v>
      </c>
      <c r="AR1440">
        <f t="shared" si="477"/>
        <v>-3.1236738872130254</v>
      </c>
      <c r="AS1440">
        <f t="shared" si="478"/>
        <v>0.5370783532280593</v>
      </c>
      <c r="BJ1440">
        <f t="shared" si="479"/>
        <v>1.2716149999999999</v>
      </c>
      <c r="BK1440">
        <f t="shared" si="480"/>
        <v>2.5346254500000001</v>
      </c>
      <c r="BL1440">
        <f t="shared" si="481"/>
        <v>4.4362931255999989</v>
      </c>
      <c r="BM1440">
        <f t="shared" si="482"/>
        <v>-0.89842807087740006</v>
      </c>
      <c r="BN1440">
        <f t="shared" si="483"/>
        <v>5.7821299341579901E-3</v>
      </c>
    </row>
    <row r="1441" spans="1:66" ht="15">
      <c r="A1441" s="32">
        <v>7</v>
      </c>
      <c r="B1441" s="33">
        <f t="shared" ca="1" si="463"/>
        <v>1413.8919076794211</v>
      </c>
      <c r="C1441">
        <f t="shared" si="464"/>
        <v>1382</v>
      </c>
      <c r="D1441">
        <f t="shared" ca="1" si="468"/>
        <v>6.9946612421180738</v>
      </c>
      <c r="E1441">
        <f t="shared" ca="1" si="465"/>
        <v>7.0006470162123069</v>
      </c>
      <c r="F1441">
        <f t="shared" ca="1" si="466"/>
        <v>1413</v>
      </c>
      <c r="G1441">
        <f t="shared" ca="1" si="467"/>
        <v>1414</v>
      </c>
      <c r="M1441" s="280">
        <v>1471</v>
      </c>
      <c r="N1441" s="280">
        <f t="shared" si="469"/>
        <v>7.343617514562319</v>
      </c>
      <c r="AK1441">
        <f t="shared" si="470"/>
        <v>-9.1941659999999995E-2</v>
      </c>
      <c r="AL1441">
        <f t="shared" si="471"/>
        <v>4.0252252770000005</v>
      </c>
      <c r="AM1441">
        <f t="shared" si="472"/>
        <v>9.2911242880509999</v>
      </c>
      <c r="AN1441">
        <f t="shared" si="473"/>
        <v>-13.996869988797961</v>
      </c>
      <c r="AO1441">
        <f t="shared" si="474"/>
        <v>15.73267731059574</v>
      </c>
      <c r="AP1441">
        <f t="shared" si="475"/>
        <v>-13.106910268155605</v>
      </c>
      <c r="AQ1441">
        <f t="shared" si="476"/>
        <v>8.0888832741613292</v>
      </c>
      <c r="AR1441">
        <f t="shared" si="477"/>
        <v>-3.1385789156154762</v>
      </c>
      <c r="AS1441">
        <f t="shared" si="478"/>
        <v>0.54000819732329153</v>
      </c>
      <c r="BJ1441">
        <f t="shared" si="479"/>
        <v>1.2716149999999999</v>
      </c>
      <c r="BK1441">
        <f t="shared" si="480"/>
        <v>2.5363496849999998</v>
      </c>
      <c r="BL1441">
        <f t="shared" si="481"/>
        <v>4.4423309515439993</v>
      </c>
      <c r="BM1441">
        <f t="shared" si="482"/>
        <v>-0.90026284513255184</v>
      </c>
      <c r="BN1441">
        <f t="shared" si="483"/>
        <v>5.7978796831185233E-3</v>
      </c>
    </row>
    <row r="1442" spans="1:66" ht="15">
      <c r="A1442" s="32">
        <v>7</v>
      </c>
      <c r="B1442" s="33">
        <f t="shared" ca="1" si="463"/>
        <v>1413.8919076794211</v>
      </c>
      <c r="C1442">
        <f t="shared" si="464"/>
        <v>1382</v>
      </c>
      <c r="D1442">
        <f t="shared" ca="1" si="468"/>
        <v>6.9946612421180738</v>
      </c>
      <c r="E1442">
        <f t="shared" ca="1" si="465"/>
        <v>7.0006470162123069</v>
      </c>
      <c r="F1442">
        <f t="shared" ca="1" si="466"/>
        <v>1413</v>
      </c>
      <c r="G1442">
        <f t="shared" ca="1" si="467"/>
        <v>1414</v>
      </c>
      <c r="M1442" s="280">
        <v>1472</v>
      </c>
      <c r="N1442" s="280">
        <f t="shared" si="469"/>
        <v>7.3496658697876809</v>
      </c>
      <c r="AK1442">
        <f t="shared" si="470"/>
        <v>-9.1941659999999995E-2</v>
      </c>
      <c r="AL1442">
        <f t="shared" si="471"/>
        <v>4.0279616640000002</v>
      </c>
      <c r="AM1442">
        <f t="shared" si="472"/>
        <v>9.3037609738239997</v>
      </c>
      <c r="AN1442">
        <f t="shared" si="473"/>
        <v>-14.025435020787715</v>
      </c>
      <c r="AO1442">
        <f t="shared" si="474"/>
        <v>15.775501858308619</v>
      </c>
      <c r="AP1442">
        <f t="shared" si="475"/>
        <v>-13.151521902401049</v>
      </c>
      <c r="AQ1442">
        <f t="shared" si="476"/>
        <v>8.1219328037066916</v>
      </c>
      <c r="AR1442">
        <f t="shared" si="477"/>
        <v>-3.1535448636585053</v>
      </c>
      <c r="AS1442">
        <f t="shared" si="478"/>
        <v>0.54295201679563743</v>
      </c>
      <c r="BJ1442">
        <f t="shared" si="479"/>
        <v>1.2716149999999999</v>
      </c>
      <c r="BK1442">
        <f t="shared" si="480"/>
        <v>2.53807392</v>
      </c>
      <c r="BL1442">
        <f t="shared" si="481"/>
        <v>4.448372883455999</v>
      </c>
      <c r="BM1442">
        <f t="shared" si="482"/>
        <v>-0.90210011567882242</v>
      </c>
      <c r="BN1442">
        <f t="shared" si="483"/>
        <v>5.8136615853479692E-3</v>
      </c>
    </row>
    <row r="1443" spans="1:66" ht="15">
      <c r="A1443" s="32">
        <v>7</v>
      </c>
      <c r="B1443" s="33">
        <f t="shared" ca="1" si="463"/>
        <v>1413.8919076794211</v>
      </c>
      <c r="C1443">
        <f t="shared" si="464"/>
        <v>1382</v>
      </c>
      <c r="D1443">
        <f t="shared" ca="1" si="468"/>
        <v>6.9946612421180738</v>
      </c>
      <c r="E1443">
        <f t="shared" ca="1" si="465"/>
        <v>7.0006470162123069</v>
      </c>
      <c r="F1443">
        <f t="shared" ca="1" si="466"/>
        <v>1413</v>
      </c>
      <c r="G1443">
        <f t="shared" ca="1" si="467"/>
        <v>1414</v>
      </c>
      <c r="M1443" s="280">
        <v>1473</v>
      </c>
      <c r="N1443" s="280">
        <f t="shared" si="469"/>
        <v>7.355715307219838</v>
      </c>
      <c r="AK1443">
        <f t="shared" si="470"/>
        <v>-9.1941659999999995E-2</v>
      </c>
      <c r="AL1443">
        <f t="shared" si="471"/>
        <v>4.0306980510000008</v>
      </c>
      <c r="AM1443">
        <f t="shared" si="472"/>
        <v>9.3164062472189997</v>
      </c>
      <c r="AN1443">
        <f t="shared" si="473"/>
        <v>-14.054038890340475</v>
      </c>
      <c r="AO1443">
        <f t="shared" si="474"/>
        <v>15.818413773307237</v>
      </c>
      <c r="AP1443">
        <f t="shared" si="475"/>
        <v>-13.196254928764372</v>
      </c>
      <c r="AQ1443">
        <f t="shared" si="476"/>
        <v>8.1550947847454012</v>
      </c>
      <c r="AR1443">
        <f t="shared" si="477"/>
        <v>-3.1685719386925735</v>
      </c>
      <c r="AS1443">
        <f t="shared" si="478"/>
        <v>0.54590986874561909</v>
      </c>
      <c r="BJ1443">
        <f t="shared" si="479"/>
        <v>1.2716149999999999</v>
      </c>
      <c r="BK1443">
        <f t="shared" si="480"/>
        <v>2.5397981549999997</v>
      </c>
      <c r="BL1443">
        <f t="shared" si="481"/>
        <v>4.454418921335999</v>
      </c>
      <c r="BM1443">
        <f t="shared" si="482"/>
        <v>-0.90393988421321469</v>
      </c>
      <c r="BN1443">
        <f t="shared" si="483"/>
        <v>5.8294756845773885E-3</v>
      </c>
    </row>
    <row r="1444" spans="1:66" ht="15">
      <c r="A1444" s="32">
        <v>7</v>
      </c>
      <c r="B1444" s="33">
        <f t="shared" ca="1" si="463"/>
        <v>1413.8919076794211</v>
      </c>
      <c r="C1444">
        <f t="shared" si="464"/>
        <v>1382</v>
      </c>
      <c r="D1444">
        <f t="shared" ca="1" si="468"/>
        <v>6.9946612421180738</v>
      </c>
      <c r="E1444">
        <f t="shared" ca="1" si="465"/>
        <v>7.0006470162123069</v>
      </c>
      <c r="F1444">
        <f t="shared" ca="1" si="466"/>
        <v>1413</v>
      </c>
      <c r="G1444">
        <f t="shared" ca="1" si="467"/>
        <v>1414</v>
      </c>
      <c r="M1444" s="280">
        <v>1474</v>
      </c>
      <c r="N1444" s="280">
        <f t="shared" si="469"/>
        <v>7.3617658269162529</v>
      </c>
      <c r="AK1444">
        <f t="shared" si="470"/>
        <v>-9.1941659999999995E-2</v>
      </c>
      <c r="AL1444">
        <f t="shared" si="471"/>
        <v>4.0334344380000005</v>
      </c>
      <c r="AM1444">
        <f t="shared" si="472"/>
        <v>9.3290601082359998</v>
      </c>
      <c r="AN1444">
        <f t="shared" si="473"/>
        <v>-14.082681623840458</v>
      </c>
      <c r="AO1444">
        <f t="shared" si="474"/>
        <v>15.861413174337455</v>
      </c>
      <c r="AP1444">
        <f t="shared" si="475"/>
        <v>-13.241109594816059</v>
      </c>
      <c r="AQ1444">
        <f t="shared" si="476"/>
        <v>8.1883695231636295</v>
      </c>
      <c r="AR1444">
        <f t="shared" si="477"/>
        <v>-3.1836603486323605</v>
      </c>
      <c r="AS1444">
        <f t="shared" si="478"/>
        <v>0.5488818104680443</v>
      </c>
      <c r="BJ1444">
        <f t="shared" si="479"/>
        <v>1.2716149999999999</v>
      </c>
      <c r="BK1444">
        <f t="shared" si="480"/>
        <v>2.5415223899999999</v>
      </c>
      <c r="BL1444">
        <f t="shared" si="481"/>
        <v>4.4604690651839993</v>
      </c>
      <c r="BM1444">
        <f t="shared" si="482"/>
        <v>-0.9057821524327313</v>
      </c>
      <c r="BN1444">
        <f t="shared" si="483"/>
        <v>5.8453220245675607E-3</v>
      </c>
    </row>
    <row r="1445" spans="1:66" ht="15">
      <c r="A1445" s="32">
        <v>7</v>
      </c>
      <c r="B1445" s="33">
        <f t="shared" ca="1" si="463"/>
        <v>1413.8919076794211</v>
      </c>
      <c r="C1445">
        <f t="shared" si="464"/>
        <v>1382</v>
      </c>
      <c r="D1445">
        <f t="shared" ca="1" si="468"/>
        <v>6.9946612421180738</v>
      </c>
      <c r="E1445">
        <f t="shared" ca="1" si="465"/>
        <v>7.0006470162123069</v>
      </c>
      <c r="F1445">
        <f t="shared" ca="1" si="466"/>
        <v>1413</v>
      </c>
      <c r="G1445">
        <f t="shared" ca="1" si="467"/>
        <v>1414</v>
      </c>
      <c r="M1445" s="280">
        <v>1475</v>
      </c>
      <c r="N1445" s="280">
        <f t="shared" si="469"/>
        <v>7.3678174289317093</v>
      </c>
      <c r="AK1445">
        <f t="shared" si="470"/>
        <v>-9.1941659999999995E-2</v>
      </c>
      <c r="AL1445">
        <f t="shared" si="471"/>
        <v>4.0361708250000001</v>
      </c>
      <c r="AM1445">
        <f t="shared" si="472"/>
        <v>9.3417225568749984</v>
      </c>
      <c r="AN1445">
        <f t="shared" si="473"/>
        <v>-14.111363247671877</v>
      </c>
      <c r="AO1445">
        <f t="shared" si="474"/>
        <v>15.90450018022578</v>
      </c>
      <c r="AP1445">
        <f t="shared" si="475"/>
        <v>-13.286086148462971</v>
      </c>
      <c r="AQ1445">
        <f t="shared" si="476"/>
        <v>8.2217573254711596</v>
      </c>
      <c r="AR1445">
        <f t="shared" si="477"/>
        <v>-3.1988103019579146</v>
      </c>
      <c r="AS1445">
        <f t="shared" si="478"/>
        <v>0.55186789945253456</v>
      </c>
      <c r="BJ1445">
        <f t="shared" si="479"/>
        <v>1.2716149999999999</v>
      </c>
      <c r="BK1445">
        <f t="shared" si="480"/>
        <v>2.5432466250000001</v>
      </c>
      <c r="BL1445">
        <f t="shared" si="481"/>
        <v>4.466523314999999</v>
      </c>
      <c r="BM1445">
        <f t="shared" si="482"/>
        <v>-0.90762692203437501</v>
      </c>
      <c r="BN1445">
        <f t="shared" si="483"/>
        <v>5.8612006491089849E-3</v>
      </c>
    </row>
    <row r="1446" spans="1:66" ht="15">
      <c r="A1446" s="32">
        <v>7</v>
      </c>
      <c r="B1446" s="33">
        <f t="shared" ca="1" si="463"/>
        <v>1413.8919076794211</v>
      </c>
      <c r="C1446">
        <f t="shared" si="464"/>
        <v>1382</v>
      </c>
      <c r="D1446">
        <f t="shared" ca="1" si="468"/>
        <v>6.9946612421180738</v>
      </c>
      <c r="E1446">
        <f t="shared" ca="1" si="465"/>
        <v>7.0006470162123069</v>
      </c>
      <c r="F1446">
        <f t="shared" ca="1" si="466"/>
        <v>1413</v>
      </c>
      <c r="G1446">
        <f t="shared" ca="1" si="467"/>
        <v>1414</v>
      </c>
      <c r="M1446" s="280">
        <v>1476</v>
      </c>
      <c r="N1446" s="280">
        <f t="shared" si="469"/>
        <v>7.3738701133183504</v>
      </c>
      <c r="AK1446">
        <f t="shared" si="470"/>
        <v>-9.1941659999999995E-2</v>
      </c>
      <c r="AL1446">
        <f t="shared" si="471"/>
        <v>4.0389072120000007</v>
      </c>
      <c r="AM1446">
        <f t="shared" si="472"/>
        <v>9.3543935931359989</v>
      </c>
      <c r="AN1446">
        <f t="shared" si="473"/>
        <v>-14.140083788218947</v>
      </c>
      <c r="AO1446">
        <f t="shared" si="474"/>
        <v>15.94767490987936</v>
      </c>
      <c r="AP1446">
        <f t="shared" si="475"/>
        <v>-13.331184837948566</v>
      </c>
      <c r="AQ1446">
        <f t="shared" si="476"/>
        <v>8.2552584988022524</v>
      </c>
      <c r="AR1446">
        <f t="shared" si="477"/>
        <v>-3.2140220077158048</v>
      </c>
      <c r="AS1446">
        <f t="shared" si="478"/>
        <v>0.55486819338405446</v>
      </c>
      <c r="BJ1446">
        <f t="shared" si="479"/>
        <v>1.2716149999999999</v>
      </c>
      <c r="BK1446">
        <f t="shared" si="480"/>
        <v>2.5449708599999998</v>
      </c>
      <c r="BL1446">
        <f t="shared" si="481"/>
        <v>4.4725816707839989</v>
      </c>
      <c r="BM1446">
        <f t="shared" si="482"/>
        <v>-0.9094741947151489</v>
      </c>
      <c r="BN1446">
        <f t="shared" si="483"/>
        <v>5.8771116020218776E-3</v>
      </c>
    </row>
    <row r="1447" spans="1:66" ht="15">
      <c r="A1447" s="32">
        <v>7</v>
      </c>
      <c r="B1447" s="33">
        <f t="shared" ca="1" si="463"/>
        <v>1413.8919076794211</v>
      </c>
      <c r="C1447">
        <f t="shared" si="464"/>
        <v>1382</v>
      </c>
      <c r="D1447">
        <f t="shared" ca="1" si="468"/>
        <v>6.9946612421180738</v>
      </c>
      <c r="E1447">
        <f t="shared" ca="1" si="465"/>
        <v>7.0006470162123069</v>
      </c>
      <c r="F1447">
        <f t="shared" ca="1" si="466"/>
        <v>1413</v>
      </c>
      <c r="G1447">
        <f t="shared" ca="1" si="467"/>
        <v>1414</v>
      </c>
      <c r="M1447" s="280">
        <v>1477</v>
      </c>
      <c r="N1447" s="280">
        <f t="shared" si="469"/>
        <v>7.3799238801256202</v>
      </c>
      <c r="AK1447">
        <f t="shared" si="470"/>
        <v>-9.1941659999999995E-2</v>
      </c>
      <c r="AL1447">
        <f t="shared" si="471"/>
        <v>4.0416435990000004</v>
      </c>
      <c r="AM1447">
        <f t="shared" si="472"/>
        <v>9.3670732170189996</v>
      </c>
      <c r="AN1447">
        <f t="shared" si="473"/>
        <v>-14.168843271865878</v>
      </c>
      <c r="AO1447">
        <f t="shared" si="474"/>
        <v>15.990937482285988</v>
      </c>
      <c r="AP1447">
        <f t="shared" si="475"/>
        <v>-13.376405911853134</v>
      </c>
      <c r="AQ1447">
        <f t="shared" si="476"/>
        <v>8.2888733509164787</v>
      </c>
      <c r="AR1447">
        <f t="shared" si="477"/>
        <v>-3.2292956755202775</v>
      </c>
      <c r="AS1447">
        <f t="shared" si="478"/>
        <v>0.55788275014344302</v>
      </c>
      <c r="BJ1447">
        <f t="shared" si="479"/>
        <v>1.2716149999999999</v>
      </c>
      <c r="BK1447">
        <f t="shared" si="480"/>
        <v>2.546695095</v>
      </c>
      <c r="BL1447">
        <f t="shared" si="481"/>
        <v>4.4786441325359991</v>
      </c>
      <c r="BM1447">
        <f t="shared" si="482"/>
        <v>-0.91132397217205541</v>
      </c>
      <c r="BN1447">
        <f t="shared" si="483"/>
        <v>5.8930549271561756E-3</v>
      </c>
    </row>
    <row r="1448" spans="1:66" ht="15">
      <c r="A1448" s="32">
        <v>7</v>
      </c>
      <c r="B1448" s="33">
        <f t="shared" ca="1" si="463"/>
        <v>1413.8919076794211</v>
      </c>
      <c r="C1448">
        <f t="shared" si="464"/>
        <v>1382</v>
      </c>
      <c r="D1448">
        <f t="shared" ca="1" si="468"/>
        <v>6.9946612421180738</v>
      </c>
      <c r="E1448">
        <f t="shared" ca="1" si="465"/>
        <v>7.0006470162123069</v>
      </c>
      <c r="F1448">
        <f t="shared" ca="1" si="466"/>
        <v>1413</v>
      </c>
      <c r="G1448">
        <f t="shared" ca="1" si="467"/>
        <v>1414</v>
      </c>
      <c r="M1448" s="280">
        <v>1478</v>
      </c>
      <c r="N1448" s="280">
        <f t="shared" si="469"/>
        <v>7.3859787294002848</v>
      </c>
      <c r="AK1448">
        <f t="shared" si="470"/>
        <v>-9.1941659999999995E-2</v>
      </c>
      <c r="AL1448">
        <f t="shared" si="471"/>
        <v>4.044379986</v>
      </c>
      <c r="AM1448">
        <f t="shared" si="472"/>
        <v>9.3797614285239987</v>
      </c>
      <c r="AN1448">
        <f t="shared" si="473"/>
        <v>-14.19764172499689</v>
      </c>
      <c r="AO1448">
        <f t="shared" si="474"/>
        <v>16.034288016514093</v>
      </c>
      <c r="AP1448">
        <f t="shared" si="475"/>
        <v>-13.421749619094026</v>
      </c>
      <c r="AQ1448">
        <f t="shared" si="476"/>
        <v>8.3226021901995733</v>
      </c>
      <c r="AR1448">
        <f t="shared" si="477"/>
        <v>-3.2446315155544077</v>
      </c>
      <c r="AS1448">
        <f t="shared" si="478"/>
        <v>0.56091162780794457</v>
      </c>
      <c r="BJ1448">
        <f t="shared" si="479"/>
        <v>1.2716149999999999</v>
      </c>
      <c r="BK1448">
        <f t="shared" si="480"/>
        <v>2.5484193299999998</v>
      </c>
      <c r="BL1448">
        <f t="shared" si="481"/>
        <v>4.4847107002559996</v>
      </c>
      <c r="BM1448">
        <f t="shared" si="482"/>
        <v>-0.91317625610209763</v>
      </c>
      <c r="BN1448">
        <f t="shared" si="483"/>
        <v>5.909030668391534E-3</v>
      </c>
    </row>
    <row r="1449" spans="1:66" ht="15">
      <c r="A1449" s="32">
        <v>7</v>
      </c>
      <c r="B1449" s="33">
        <f t="shared" ca="1" si="463"/>
        <v>1413.8919076794211</v>
      </c>
      <c r="C1449">
        <f t="shared" si="464"/>
        <v>1382</v>
      </c>
      <c r="D1449">
        <f t="shared" ca="1" si="468"/>
        <v>6.9946612421180738</v>
      </c>
      <c r="E1449">
        <f t="shared" ca="1" si="465"/>
        <v>7.0006470162123069</v>
      </c>
      <c r="F1449">
        <f t="shared" ca="1" si="466"/>
        <v>1413</v>
      </c>
      <c r="G1449">
        <f t="shared" ca="1" si="467"/>
        <v>1414</v>
      </c>
      <c r="M1449" s="280">
        <v>1479</v>
      </c>
      <c r="N1449" s="280">
        <f t="shared" si="469"/>
        <v>7.3920346611864503</v>
      </c>
      <c r="AK1449">
        <f t="shared" si="470"/>
        <v>-9.1941659999999995E-2</v>
      </c>
      <c r="AL1449">
        <f t="shared" si="471"/>
        <v>4.0471163730000006</v>
      </c>
      <c r="AM1449">
        <f t="shared" si="472"/>
        <v>9.3924582276509998</v>
      </c>
      <c r="AN1449">
        <f t="shared" si="473"/>
        <v>-14.226479173996193</v>
      </c>
      <c r="AO1449">
        <f t="shared" si="474"/>
        <v>16.07772663171275</v>
      </c>
      <c r="AP1449">
        <f t="shared" si="475"/>
        <v>-13.467216208925874</v>
      </c>
      <c r="AQ1449">
        <f t="shared" si="476"/>
        <v>8.3564453256642839</v>
      </c>
      <c r="AR1449">
        <f t="shared" si="477"/>
        <v>-3.2600297385712578</v>
      </c>
      <c r="AS1449">
        <f t="shared" si="478"/>
        <v>0.56395488465174193</v>
      </c>
      <c r="BJ1449">
        <f t="shared" si="479"/>
        <v>1.2716149999999999</v>
      </c>
      <c r="BK1449">
        <f t="shared" si="480"/>
        <v>2.5501435649999999</v>
      </c>
      <c r="BL1449">
        <f t="shared" si="481"/>
        <v>4.4907813739439995</v>
      </c>
      <c r="BM1449">
        <f t="shared" si="482"/>
        <v>-0.91503104820227821</v>
      </c>
      <c r="BN1449">
        <f t="shared" si="483"/>
        <v>5.9250388696373245E-3</v>
      </c>
    </row>
    <row r="1450" spans="1:66" ht="15">
      <c r="A1450" s="32">
        <v>7</v>
      </c>
      <c r="B1450" s="33">
        <f t="shared" ca="1" si="463"/>
        <v>1413.8919076794211</v>
      </c>
      <c r="C1450">
        <f t="shared" si="464"/>
        <v>1382</v>
      </c>
      <c r="D1450">
        <f t="shared" ca="1" si="468"/>
        <v>6.9946612421180738</v>
      </c>
      <c r="E1450">
        <f t="shared" ca="1" si="465"/>
        <v>7.0006470162123069</v>
      </c>
      <c r="F1450">
        <f t="shared" ca="1" si="466"/>
        <v>1413</v>
      </c>
      <c r="G1450">
        <f t="shared" ca="1" si="467"/>
        <v>1414</v>
      </c>
      <c r="M1450" s="280">
        <v>1480</v>
      </c>
      <c r="N1450" s="280">
        <f t="shared" si="469"/>
        <v>7.3980916755255226</v>
      </c>
      <c r="AK1450">
        <f t="shared" si="470"/>
        <v>-9.1941659999999995E-2</v>
      </c>
      <c r="AL1450">
        <f t="shared" si="471"/>
        <v>4.0498527600000003</v>
      </c>
      <c r="AM1450">
        <f t="shared" si="472"/>
        <v>9.4051636143999993</v>
      </c>
      <c r="AN1450">
        <f t="shared" si="473"/>
        <v>-14.255355645248002</v>
      </c>
      <c r="AO1450">
        <f t="shared" si="474"/>
        <v>16.12125344711168</v>
      </c>
      <c r="AP1450">
        <f t="shared" si="475"/>
        <v>-13.512805930940827</v>
      </c>
      <c r="AQ1450">
        <f t="shared" si="476"/>
        <v>8.3904030669512188</v>
      </c>
      <c r="AR1450">
        <f t="shared" si="477"/>
        <v>-3.2754905558950376</v>
      </c>
      <c r="AS1450">
        <f t="shared" si="478"/>
        <v>0.56701257914649084</v>
      </c>
      <c r="BJ1450">
        <f t="shared" si="479"/>
        <v>1.2716149999999999</v>
      </c>
      <c r="BK1450">
        <f t="shared" si="480"/>
        <v>2.5518678000000001</v>
      </c>
      <c r="BL1450">
        <f t="shared" si="481"/>
        <v>4.4968561535999996</v>
      </c>
      <c r="BM1450">
        <f t="shared" si="482"/>
        <v>-0.91688835016960002</v>
      </c>
      <c r="BN1450">
        <f t="shared" si="483"/>
        <v>5.94107957483264E-3</v>
      </c>
    </row>
    <row r="1451" spans="1:66" ht="15">
      <c r="A1451" s="32">
        <v>7</v>
      </c>
      <c r="B1451" s="33">
        <f t="shared" ca="1" si="463"/>
        <v>1413.8919076794211</v>
      </c>
      <c r="C1451">
        <f t="shared" si="464"/>
        <v>1382</v>
      </c>
      <c r="D1451">
        <f t="shared" ca="1" si="468"/>
        <v>6.9946612421180738</v>
      </c>
      <c r="E1451">
        <f t="shared" ca="1" si="465"/>
        <v>7.0006470162123069</v>
      </c>
      <c r="F1451">
        <f t="shared" ca="1" si="466"/>
        <v>1413</v>
      </c>
      <c r="G1451">
        <f t="shared" ca="1" si="467"/>
        <v>1414</v>
      </c>
      <c r="M1451" s="280">
        <v>1481</v>
      </c>
      <c r="N1451" s="280">
        <f t="shared" si="469"/>
        <v>7.4041497724562229</v>
      </c>
      <c r="AK1451">
        <f t="shared" si="470"/>
        <v>-9.1941659999999995E-2</v>
      </c>
      <c r="AL1451">
        <f t="shared" si="471"/>
        <v>4.0525891470000008</v>
      </c>
      <c r="AM1451">
        <f t="shared" si="472"/>
        <v>9.4178775887709989</v>
      </c>
      <c r="AN1451">
        <f t="shared" si="473"/>
        <v>-14.284271165136531</v>
      </c>
      <c r="AO1451">
        <f t="shared" si="474"/>
        <v>16.164868582021239</v>
      </c>
      <c r="AP1451">
        <f t="shared" si="475"/>
        <v>-13.558519035068779</v>
      </c>
      <c r="AQ1451">
        <f t="shared" si="476"/>
        <v>8.4244757243297013</v>
      </c>
      <c r="AR1451">
        <f t="shared" si="477"/>
        <v>-3.2910141794222616</v>
      </c>
      <c r="AS1451">
        <f t="shared" si="478"/>
        <v>0.57008476996185364</v>
      </c>
      <c r="BJ1451">
        <f t="shared" si="479"/>
        <v>1.2716149999999999</v>
      </c>
      <c r="BK1451">
        <f t="shared" si="480"/>
        <v>2.5535920349999999</v>
      </c>
      <c r="BL1451">
        <f t="shared" si="481"/>
        <v>4.5029350392239991</v>
      </c>
      <c r="BM1451">
        <f t="shared" si="482"/>
        <v>-0.91874816370106582</v>
      </c>
      <c r="BN1451">
        <f t="shared" si="483"/>
        <v>5.9571528279462917E-3</v>
      </c>
    </row>
    <row r="1452" spans="1:66" ht="15">
      <c r="A1452" s="32">
        <v>7</v>
      </c>
      <c r="B1452" s="33">
        <f t="shared" ca="1" si="463"/>
        <v>1413.8919076794211</v>
      </c>
      <c r="C1452">
        <f t="shared" si="464"/>
        <v>1382</v>
      </c>
      <c r="D1452">
        <f t="shared" ca="1" si="468"/>
        <v>6.9946612421180738</v>
      </c>
      <c r="E1452">
        <f t="shared" ca="1" si="465"/>
        <v>7.0006470162123069</v>
      </c>
      <c r="F1452">
        <f t="shared" ca="1" si="466"/>
        <v>1413</v>
      </c>
      <c r="G1452">
        <f t="shared" ca="1" si="467"/>
        <v>1414</v>
      </c>
      <c r="M1452" s="280">
        <v>1482</v>
      </c>
      <c r="N1452" s="280">
        <f t="shared" si="469"/>
        <v>7.4102089520145853</v>
      </c>
      <c r="AK1452">
        <f t="shared" si="470"/>
        <v>-9.1941659999999995E-2</v>
      </c>
      <c r="AL1452">
        <f t="shared" si="471"/>
        <v>4.0553255340000005</v>
      </c>
      <c r="AM1452">
        <f t="shared" si="472"/>
        <v>9.4306001507639987</v>
      </c>
      <c r="AN1452">
        <f t="shared" si="473"/>
        <v>-14.313225760045993</v>
      </c>
      <c r="AO1452">
        <f t="shared" si="474"/>
        <v>16.208572155832432</v>
      </c>
      <c r="AP1452">
        <f t="shared" si="475"/>
        <v>-13.604355771577589</v>
      </c>
      <c r="AQ1452">
        <f t="shared" si="476"/>
        <v>8.4586636086986147</v>
      </c>
      <c r="AR1452">
        <f t="shared" si="477"/>
        <v>-3.3066008216229128</v>
      </c>
      <c r="AS1452">
        <f t="shared" si="478"/>
        <v>0.57317151596603666</v>
      </c>
      <c r="BJ1452">
        <f t="shared" si="479"/>
        <v>1.2716149999999999</v>
      </c>
      <c r="BK1452">
        <f t="shared" si="480"/>
        <v>2.5553162700000001</v>
      </c>
      <c r="BL1452">
        <f t="shared" si="481"/>
        <v>4.5090180308159988</v>
      </c>
      <c r="BM1452">
        <f t="shared" si="482"/>
        <v>-0.92061049049367849</v>
      </c>
      <c r="BN1452">
        <f t="shared" si="483"/>
        <v>5.9732586729768083E-3</v>
      </c>
    </row>
    <row r="1453" spans="1:66" ht="15">
      <c r="A1453" s="32">
        <v>7</v>
      </c>
      <c r="B1453" s="33">
        <f t="shared" ca="1" si="463"/>
        <v>1413.8919076794211</v>
      </c>
      <c r="C1453">
        <f t="shared" si="464"/>
        <v>1382</v>
      </c>
      <c r="D1453">
        <f t="shared" ca="1" si="468"/>
        <v>6.9946612421180738</v>
      </c>
      <c r="E1453">
        <f t="shared" ca="1" si="465"/>
        <v>7.0006470162123069</v>
      </c>
      <c r="F1453">
        <f t="shared" ca="1" si="466"/>
        <v>1413</v>
      </c>
      <c r="G1453">
        <f t="shared" ca="1" si="467"/>
        <v>1414</v>
      </c>
      <c r="M1453" s="280">
        <v>1483</v>
      </c>
      <c r="N1453" s="280">
        <f t="shared" si="469"/>
        <v>7.4162692142339441</v>
      </c>
      <c r="AK1453">
        <f t="shared" si="470"/>
        <v>-9.1941659999999995E-2</v>
      </c>
      <c r="AL1453">
        <f t="shared" si="471"/>
        <v>4.0580619210000002</v>
      </c>
      <c r="AM1453">
        <f t="shared" si="472"/>
        <v>9.4433313003789987</v>
      </c>
      <c r="AN1453">
        <f t="shared" si="473"/>
        <v>-14.342219456360604</v>
      </c>
      <c r="AO1453">
        <f t="shared" si="474"/>
        <v>16.252364288016899</v>
      </c>
      <c r="AP1453">
        <f t="shared" si="475"/>
        <v>-13.650316391073327</v>
      </c>
      <c r="AQ1453">
        <f t="shared" si="476"/>
        <v>8.4929670315872556</v>
      </c>
      <c r="AR1453">
        <f t="shared" si="477"/>
        <v>-3.3222506955416047</v>
      </c>
      <c r="AS1453">
        <f t="shared" si="478"/>
        <v>0.57627287622632661</v>
      </c>
      <c r="BJ1453">
        <f t="shared" si="479"/>
        <v>1.2716149999999999</v>
      </c>
      <c r="BK1453">
        <f t="shared" si="480"/>
        <v>2.5570405049999998</v>
      </c>
      <c r="BL1453">
        <f t="shared" si="481"/>
        <v>4.5151051283759989</v>
      </c>
      <c r="BM1453">
        <f t="shared" si="482"/>
        <v>-0.92247533224444067</v>
      </c>
      <c r="BN1453">
        <f t="shared" si="483"/>
        <v>5.9893971539524389E-3</v>
      </c>
    </row>
    <row r="1454" spans="1:66" ht="15">
      <c r="A1454" s="32">
        <v>7</v>
      </c>
      <c r="B1454" s="33">
        <f t="shared" ca="1" si="463"/>
        <v>1413.8919076794211</v>
      </c>
      <c r="C1454">
        <f t="shared" si="464"/>
        <v>1382</v>
      </c>
      <c r="D1454">
        <f t="shared" ca="1" si="468"/>
        <v>6.9946612421180738</v>
      </c>
      <c r="E1454">
        <f t="shared" ca="1" si="465"/>
        <v>7.0006470162123069</v>
      </c>
      <c r="F1454">
        <f t="shared" ca="1" si="466"/>
        <v>1413</v>
      </c>
      <c r="G1454">
        <f t="shared" ca="1" si="467"/>
        <v>1414</v>
      </c>
      <c r="M1454" s="280">
        <v>1484</v>
      </c>
      <c r="N1454" s="280">
        <f t="shared" si="469"/>
        <v>7.4223305591449451</v>
      </c>
      <c r="AK1454">
        <f t="shared" si="470"/>
        <v>-9.1941659999999995E-2</v>
      </c>
      <c r="AL1454">
        <f t="shared" si="471"/>
        <v>4.0607983080000007</v>
      </c>
      <c r="AM1454">
        <f t="shared" si="472"/>
        <v>9.4560710376159989</v>
      </c>
      <c r="AN1454">
        <f t="shared" si="473"/>
        <v>-14.371252280464578</v>
      </c>
      <c r="AO1454">
        <f t="shared" si="474"/>
        <v>16.296245098126935</v>
      </c>
      <c r="AP1454">
        <f t="shared" si="475"/>
        <v>-13.696401144500477</v>
      </c>
      <c r="AQ1454">
        <f t="shared" si="476"/>
        <v>8.5273863051561829</v>
      </c>
      <c r="AR1454">
        <f t="shared" si="477"/>
        <v>-3.3379640147987466</v>
      </c>
      <c r="AS1454">
        <f t="shared" si="478"/>
        <v>0.57938891000962889</v>
      </c>
      <c r="BJ1454">
        <f t="shared" si="479"/>
        <v>1.2716149999999999</v>
      </c>
      <c r="BK1454">
        <f t="shared" si="480"/>
        <v>2.55876474</v>
      </c>
      <c r="BL1454">
        <f t="shared" si="481"/>
        <v>4.5211963319039992</v>
      </c>
      <c r="BM1454">
        <f t="shared" si="482"/>
        <v>-0.92434269065035524</v>
      </c>
      <c r="BN1454">
        <f t="shared" si="483"/>
        <v>6.0055683149311491E-3</v>
      </c>
    </row>
    <row r="1455" spans="1:66" ht="15">
      <c r="A1455" s="32">
        <v>7</v>
      </c>
      <c r="B1455" s="33">
        <f t="shared" ca="1" si="463"/>
        <v>1413.8919076794211</v>
      </c>
      <c r="C1455">
        <f t="shared" si="464"/>
        <v>1382</v>
      </c>
      <c r="D1455">
        <f t="shared" ca="1" si="468"/>
        <v>6.9946612421180738</v>
      </c>
      <c r="E1455">
        <f t="shared" ca="1" si="465"/>
        <v>7.0006470162123069</v>
      </c>
      <c r="F1455">
        <f t="shared" ca="1" si="466"/>
        <v>1413</v>
      </c>
      <c r="G1455">
        <f t="shared" ca="1" si="467"/>
        <v>1414</v>
      </c>
      <c r="M1455" s="280">
        <v>1485</v>
      </c>
      <c r="N1455" s="280">
        <f t="shared" si="469"/>
        <v>7.4283929867755143</v>
      </c>
      <c r="AK1455">
        <f t="shared" si="470"/>
        <v>-9.1941659999999995E-2</v>
      </c>
      <c r="AL1455">
        <f t="shared" si="471"/>
        <v>4.0635346950000004</v>
      </c>
      <c r="AM1455">
        <f t="shared" si="472"/>
        <v>9.4688193624749992</v>
      </c>
      <c r="AN1455">
        <f t="shared" si="473"/>
        <v>-14.400324258742128</v>
      </c>
      <c r="AO1455">
        <f t="shared" si="474"/>
        <v>16.340214705795461</v>
      </c>
      <c r="AP1455">
        <f t="shared" si="475"/>
        <v>-13.742610283142191</v>
      </c>
      <c r="AQ1455">
        <f t="shared" si="476"/>
        <v>8.5619217421980753</v>
      </c>
      <c r="AR1455">
        <f t="shared" si="477"/>
        <v>-3.3537409935917104</v>
      </c>
      <c r="AS1455">
        <f t="shared" si="478"/>
        <v>0.58251967678300731</v>
      </c>
      <c r="BJ1455">
        <f t="shared" si="479"/>
        <v>1.2716149999999999</v>
      </c>
      <c r="BK1455">
        <f t="shared" si="480"/>
        <v>2.5604889749999997</v>
      </c>
      <c r="BL1455">
        <f t="shared" si="481"/>
        <v>4.5272916413999988</v>
      </c>
      <c r="BM1455">
        <f t="shared" si="482"/>
        <v>-0.92621256740842506</v>
      </c>
      <c r="BN1455">
        <f t="shared" si="483"/>
        <v>6.0217722000006245E-3</v>
      </c>
    </row>
    <row r="1456" spans="1:66" ht="15">
      <c r="A1456" s="32">
        <v>7</v>
      </c>
      <c r="B1456" s="33">
        <f t="shared" ca="1" si="463"/>
        <v>1413.8919076794211</v>
      </c>
      <c r="C1456">
        <f t="shared" si="464"/>
        <v>1382</v>
      </c>
      <c r="D1456">
        <f t="shared" ca="1" si="468"/>
        <v>6.9946612421180738</v>
      </c>
      <c r="E1456">
        <f t="shared" ca="1" si="465"/>
        <v>7.0006470162123069</v>
      </c>
      <c r="F1456">
        <f t="shared" ca="1" si="466"/>
        <v>1413</v>
      </c>
      <c r="G1456">
        <f t="shared" ca="1" si="467"/>
        <v>1414</v>
      </c>
      <c r="M1456" s="280">
        <v>1486</v>
      </c>
      <c r="N1456" s="280">
        <f t="shared" si="469"/>
        <v>7.4344564971508929</v>
      </c>
      <c r="AK1456">
        <f t="shared" si="470"/>
        <v>-9.1941659999999995E-2</v>
      </c>
      <c r="AL1456">
        <f t="shared" si="471"/>
        <v>4.0662710820000001</v>
      </c>
      <c r="AM1456">
        <f t="shared" si="472"/>
        <v>9.4815762749559998</v>
      </c>
      <c r="AN1456">
        <f t="shared" si="473"/>
        <v>-14.429435417577466</v>
      </c>
      <c r="AO1456">
        <f t="shared" si="474"/>
        <v>16.384273230736053</v>
      </c>
      <c r="AP1456">
        <f t="shared" si="475"/>
        <v>-13.788944058620501</v>
      </c>
      <c r="AQ1456">
        <f t="shared" si="476"/>
        <v>8.596573656138581</v>
      </c>
      <c r="AR1456">
        <f t="shared" si="477"/>
        <v>-3.3695818466959979</v>
      </c>
      <c r="AS1456">
        <f t="shared" si="478"/>
        <v>0.58566523621422395</v>
      </c>
      <c r="BJ1456">
        <f t="shared" si="479"/>
        <v>1.2716149999999999</v>
      </c>
      <c r="BK1456">
        <f t="shared" si="480"/>
        <v>2.5622132099999999</v>
      </c>
      <c r="BL1456">
        <f t="shared" si="481"/>
        <v>4.5333910568639988</v>
      </c>
      <c r="BM1456">
        <f t="shared" si="482"/>
        <v>-0.9280849642156529</v>
      </c>
      <c r="BN1456">
        <f t="shared" si="483"/>
        <v>6.0380088532782702E-3</v>
      </c>
    </row>
    <row r="1457" spans="1:66" ht="15">
      <c r="A1457" s="32">
        <v>7</v>
      </c>
      <c r="B1457" s="33">
        <f t="shared" ca="1" si="463"/>
        <v>1413.8919076794211</v>
      </c>
      <c r="C1457">
        <f t="shared" si="464"/>
        <v>1382</v>
      </c>
      <c r="D1457">
        <f t="shared" ca="1" si="468"/>
        <v>6.9946612421180738</v>
      </c>
      <c r="E1457">
        <f t="shared" ca="1" si="465"/>
        <v>7.0006470162123069</v>
      </c>
      <c r="F1457">
        <f t="shared" ca="1" si="466"/>
        <v>1413</v>
      </c>
      <c r="G1457">
        <f t="shared" ca="1" si="467"/>
        <v>1414</v>
      </c>
      <c r="M1457" s="280">
        <v>1487</v>
      </c>
      <c r="N1457" s="280">
        <f t="shared" si="469"/>
        <v>7.4405210902935996</v>
      </c>
      <c r="AK1457">
        <f t="shared" si="470"/>
        <v>-9.1941659999999995E-2</v>
      </c>
      <c r="AL1457">
        <f t="shared" si="471"/>
        <v>4.0690074690000007</v>
      </c>
      <c r="AM1457">
        <f t="shared" si="472"/>
        <v>9.4943417750589987</v>
      </c>
      <c r="AN1457">
        <f t="shared" si="473"/>
        <v>-14.45858578335481</v>
      </c>
      <c r="AO1457">
        <f t="shared" si="474"/>
        <v>16.428420792742923</v>
      </c>
      <c r="AP1457">
        <f t="shared" si="475"/>
        <v>-13.835402722896553</v>
      </c>
      <c r="AQ1457">
        <f t="shared" si="476"/>
        <v>8.6313423610371682</v>
      </c>
      <c r="AR1457">
        <f t="shared" si="477"/>
        <v>-3.3854867894664094</v>
      </c>
      <c r="AS1457">
        <f t="shared" si="478"/>
        <v>0.58882564817228122</v>
      </c>
      <c r="BJ1457">
        <f t="shared" si="479"/>
        <v>1.2716149999999999</v>
      </c>
      <c r="BK1457">
        <f t="shared" si="480"/>
        <v>2.5639374450000001</v>
      </c>
      <c r="BL1457">
        <f t="shared" si="481"/>
        <v>4.539494578295999</v>
      </c>
      <c r="BM1457">
        <f t="shared" si="482"/>
        <v>-0.9299598827690414</v>
      </c>
      <c r="BN1457">
        <f t="shared" si="483"/>
        <v>6.0542783189112088E-3</v>
      </c>
    </row>
    <row r="1458" spans="1:66" ht="15">
      <c r="A1458" s="32">
        <v>7</v>
      </c>
      <c r="B1458" s="33">
        <f t="shared" ca="1" si="463"/>
        <v>1413.8919076794211</v>
      </c>
      <c r="C1458">
        <f t="shared" si="464"/>
        <v>1382</v>
      </c>
      <c r="D1458">
        <f t="shared" ca="1" si="468"/>
        <v>6.9946612421180738</v>
      </c>
      <c r="E1458">
        <f t="shared" ca="1" si="465"/>
        <v>7.0006470162123069</v>
      </c>
      <c r="F1458">
        <f t="shared" ca="1" si="466"/>
        <v>1413</v>
      </c>
      <c r="G1458">
        <f t="shared" ca="1" si="467"/>
        <v>1414</v>
      </c>
      <c r="M1458" s="280">
        <v>1488</v>
      </c>
      <c r="N1458" s="280">
        <f t="shared" si="469"/>
        <v>7.4465867662234544</v>
      </c>
      <c r="AK1458">
        <f t="shared" si="470"/>
        <v>-9.1941659999999995E-2</v>
      </c>
      <c r="AL1458">
        <f t="shared" si="471"/>
        <v>4.0717438560000003</v>
      </c>
      <c r="AM1458">
        <f t="shared" si="472"/>
        <v>9.5071158627839996</v>
      </c>
      <c r="AN1458">
        <f t="shared" si="473"/>
        <v>-14.48777538245837</v>
      </c>
      <c r="AO1458">
        <f t="shared" si="474"/>
        <v>16.472657511690926</v>
      </c>
      <c r="AP1458">
        <f t="shared" si="475"/>
        <v>-13.881986528270833</v>
      </c>
      <c r="AQ1458">
        <f t="shared" si="476"/>
        <v>8.666228171587985</v>
      </c>
      <c r="AR1458">
        <f t="shared" si="477"/>
        <v>-3.4014560378382175</v>
      </c>
      <c r="AS1458">
        <f t="shared" si="478"/>
        <v>0.59200097272796404</v>
      </c>
      <c r="BJ1458">
        <f t="shared" si="479"/>
        <v>1.2716149999999999</v>
      </c>
      <c r="BK1458">
        <f t="shared" si="480"/>
        <v>2.5656616799999998</v>
      </c>
      <c r="BL1458">
        <f t="shared" si="481"/>
        <v>4.5456022056959995</v>
      </c>
      <c r="BM1458">
        <f t="shared" si="482"/>
        <v>-0.93183732476559367</v>
      </c>
      <c r="BN1458">
        <f t="shared" si="483"/>
        <v>6.0705806410762814E-3</v>
      </c>
    </row>
    <row r="1459" spans="1:66" ht="15">
      <c r="A1459" s="32">
        <v>7</v>
      </c>
      <c r="B1459" s="33">
        <f t="shared" ref="B1459:B1522" ca="1" si="484">(A1459-D1459)/(E1459-D1459)*(G1459-F1459)+F1459</f>
        <v>1413.8919076794211</v>
      </c>
      <c r="C1459">
        <f t="shared" ref="C1459:C1522" si="485">MAX(COUNTIF($N$2:$N$25400,"&lt;"&amp;A1459),1)</f>
        <v>1382</v>
      </c>
      <c r="D1459">
        <f t="shared" ca="1" si="468"/>
        <v>6.9946612421180738</v>
      </c>
      <c r="E1459">
        <f t="shared" ref="E1459:E1522" ca="1" si="486">INDIRECT(ADDRESS(C1459+2,14))</f>
        <v>7.0006470162123069</v>
      </c>
      <c r="F1459">
        <f t="shared" ref="F1459:F1522" ca="1" si="487">INDIRECT(ADDRESS(C1459+1,13))</f>
        <v>1413</v>
      </c>
      <c r="G1459">
        <f t="shared" ref="G1459:G1522" ca="1" si="488">INDIRECT(ADDRESS(C1459+2,13))</f>
        <v>1414</v>
      </c>
      <c r="M1459" s="280">
        <v>1489</v>
      </c>
      <c r="N1459" s="280">
        <f t="shared" si="469"/>
        <v>7.4526535249575661</v>
      </c>
      <c r="AK1459">
        <f t="shared" si="470"/>
        <v>-9.1941659999999995E-2</v>
      </c>
      <c r="AL1459">
        <f t="shared" si="471"/>
        <v>4.074480243</v>
      </c>
      <c r="AM1459">
        <f t="shared" si="472"/>
        <v>9.5198985381309988</v>
      </c>
      <c r="AN1459">
        <f t="shared" si="473"/>
        <v>-14.517004241272362</v>
      </c>
      <c r="AO1459">
        <f t="shared" si="474"/>
        <v>16.516983507535567</v>
      </c>
      <c r="AP1459">
        <f t="shared" si="475"/>
        <v>-13.928695727383397</v>
      </c>
      <c r="AQ1459">
        <f t="shared" si="476"/>
        <v>8.7012314031207119</v>
      </c>
      <c r="AR1459">
        <f t="shared" si="477"/>
        <v>-3.4174898083283365</v>
      </c>
      <c r="AS1459">
        <f t="shared" si="478"/>
        <v>0.59519127015438378</v>
      </c>
      <c r="BJ1459">
        <f t="shared" si="479"/>
        <v>1.2716149999999999</v>
      </c>
      <c r="BK1459">
        <f t="shared" si="480"/>
        <v>2.567385915</v>
      </c>
      <c r="BL1459">
        <f t="shared" si="481"/>
        <v>4.5517139390639993</v>
      </c>
      <c r="BM1459">
        <f t="shared" si="482"/>
        <v>-0.93371729190231223</v>
      </c>
      <c r="BN1459">
        <f t="shared" si="483"/>
        <v>6.086915863980049E-3</v>
      </c>
    </row>
    <row r="1460" spans="1:66" ht="15">
      <c r="A1460" s="32">
        <v>7</v>
      </c>
      <c r="B1460" s="33">
        <f t="shared" ca="1" si="484"/>
        <v>1413.8919076794211</v>
      </c>
      <c r="C1460">
        <f t="shared" si="485"/>
        <v>1382</v>
      </c>
      <c r="D1460">
        <f t="shared" ca="1" si="468"/>
        <v>6.9946612421180738</v>
      </c>
      <c r="E1460">
        <f t="shared" ca="1" si="486"/>
        <v>7.0006470162123069</v>
      </c>
      <c r="F1460">
        <f t="shared" ca="1" si="487"/>
        <v>1413</v>
      </c>
      <c r="G1460">
        <f t="shared" ca="1" si="488"/>
        <v>1414</v>
      </c>
      <c r="M1460" s="280">
        <v>1490</v>
      </c>
      <c r="N1460" s="280">
        <f t="shared" si="469"/>
        <v>7.4587213665103134</v>
      </c>
      <c r="AK1460">
        <f t="shared" si="470"/>
        <v>-9.1941659999999995E-2</v>
      </c>
      <c r="AL1460">
        <f t="shared" si="471"/>
        <v>4.0772166300000006</v>
      </c>
      <c r="AM1460">
        <f t="shared" si="472"/>
        <v>9.5326898010999983</v>
      </c>
      <c r="AN1460">
        <f t="shared" si="473"/>
        <v>-14.546272386181002</v>
      </c>
      <c r="AO1460">
        <f t="shared" si="474"/>
        <v>16.56139890031298</v>
      </c>
      <c r="AP1460">
        <f t="shared" si="475"/>
        <v>-13.975530573214103</v>
      </c>
      <c r="AQ1460">
        <f t="shared" si="476"/>
        <v>8.7363523716014146</v>
      </c>
      <c r="AR1460">
        <f t="shared" si="477"/>
        <v>-3.4335883180364992</v>
      </c>
      <c r="AS1460">
        <f t="shared" si="478"/>
        <v>0.598396600927523</v>
      </c>
      <c r="BJ1460">
        <f t="shared" si="479"/>
        <v>1.2716149999999999</v>
      </c>
      <c r="BK1460">
        <f t="shared" si="480"/>
        <v>2.5691101499999998</v>
      </c>
      <c r="BL1460">
        <f t="shared" si="481"/>
        <v>4.5578297783999995</v>
      </c>
      <c r="BM1460">
        <f t="shared" si="482"/>
        <v>-0.93559978587620007</v>
      </c>
      <c r="BN1460">
        <f t="shared" si="483"/>
        <v>6.1032840318587904E-3</v>
      </c>
    </row>
    <row r="1461" spans="1:66" ht="15">
      <c r="A1461" s="32">
        <v>7</v>
      </c>
      <c r="B1461" s="33">
        <f t="shared" ca="1" si="484"/>
        <v>1413.8919076794211</v>
      </c>
      <c r="C1461">
        <f t="shared" si="485"/>
        <v>1382</v>
      </c>
      <c r="D1461">
        <f t="shared" ca="1" si="468"/>
        <v>6.9946612421180738</v>
      </c>
      <c r="E1461">
        <f t="shared" ca="1" si="486"/>
        <v>7.0006470162123069</v>
      </c>
      <c r="F1461">
        <f t="shared" ca="1" si="487"/>
        <v>1413</v>
      </c>
      <c r="G1461">
        <f t="shared" ca="1" si="488"/>
        <v>1414</v>
      </c>
      <c r="M1461" s="280">
        <v>1491</v>
      </c>
      <c r="N1461" s="280">
        <f t="shared" si="469"/>
        <v>7.464790290893367</v>
      </c>
      <c r="AK1461">
        <f t="shared" si="470"/>
        <v>-9.1941659999999995E-2</v>
      </c>
      <c r="AL1461">
        <f t="shared" si="471"/>
        <v>4.0799530170000002</v>
      </c>
      <c r="AM1461">
        <f t="shared" si="472"/>
        <v>9.5454896516909997</v>
      </c>
      <c r="AN1461">
        <f t="shared" si="473"/>
        <v>-14.575579843568502</v>
      </c>
      <c r="AO1461">
        <f t="shared" si="474"/>
        <v>16.605903810139949</v>
      </c>
      <c r="AP1461">
        <f t="shared" si="475"/>
        <v>-14.02249131908283</v>
      </c>
      <c r="AQ1461">
        <f t="shared" si="476"/>
        <v>8.7715913936333987</v>
      </c>
      <c r="AR1461">
        <f t="shared" si="477"/>
        <v>-3.4497517846464318</v>
      </c>
      <c r="AS1461">
        <f t="shared" si="478"/>
        <v>0.60161702572678122</v>
      </c>
      <c r="BJ1461">
        <f t="shared" si="479"/>
        <v>1.2716149999999999</v>
      </c>
      <c r="BK1461">
        <f t="shared" si="480"/>
        <v>2.5708343849999999</v>
      </c>
      <c r="BL1461">
        <f t="shared" si="481"/>
        <v>4.563949723703999</v>
      </c>
      <c r="BM1461">
        <f t="shared" si="482"/>
        <v>-0.93748480838425985</v>
      </c>
      <c r="BN1461">
        <f t="shared" si="483"/>
        <v>6.1196851889785027E-3</v>
      </c>
    </row>
    <row r="1462" spans="1:66" ht="15">
      <c r="A1462" s="32">
        <v>7</v>
      </c>
      <c r="B1462" s="33">
        <f t="shared" ca="1" si="484"/>
        <v>1413.8919076794211</v>
      </c>
      <c r="C1462">
        <f t="shared" si="485"/>
        <v>1382</v>
      </c>
      <c r="D1462">
        <f t="shared" ca="1" si="468"/>
        <v>6.9946612421180738</v>
      </c>
      <c r="E1462">
        <f t="shared" ca="1" si="486"/>
        <v>7.0006470162123069</v>
      </c>
      <c r="F1462">
        <f t="shared" ca="1" si="487"/>
        <v>1413</v>
      </c>
      <c r="G1462">
        <f t="shared" ca="1" si="488"/>
        <v>1414</v>
      </c>
      <c r="M1462" s="280">
        <v>1492</v>
      </c>
      <c r="N1462" s="280">
        <f t="shared" si="469"/>
        <v>7.4708602981156753</v>
      </c>
      <c r="AK1462">
        <f t="shared" si="470"/>
        <v>-9.1941659999999995E-2</v>
      </c>
      <c r="AL1462">
        <f t="shared" si="471"/>
        <v>4.0826894040000008</v>
      </c>
      <c r="AM1462">
        <f t="shared" si="472"/>
        <v>9.5582980899039995</v>
      </c>
      <c r="AN1462">
        <f t="shared" si="473"/>
        <v>-14.604926639819073</v>
      </c>
      <c r="AO1462">
        <f t="shared" si="474"/>
        <v>16.650498357213905</v>
      </c>
      <c r="AP1462">
        <f t="shared" si="475"/>
        <v>-14.069578218649719</v>
      </c>
      <c r="AQ1462">
        <f t="shared" si="476"/>
        <v>8.8069487864580704</v>
      </c>
      <c r="AR1462">
        <f t="shared" si="477"/>
        <v>-3.4659804264270302</v>
      </c>
      <c r="AS1462">
        <f t="shared" si="478"/>
        <v>0.60485260543552233</v>
      </c>
      <c r="BJ1462">
        <f t="shared" si="479"/>
        <v>1.2716149999999999</v>
      </c>
      <c r="BK1462">
        <f t="shared" si="480"/>
        <v>2.5725586200000001</v>
      </c>
      <c r="BL1462">
        <f t="shared" si="481"/>
        <v>4.5700737749759988</v>
      </c>
      <c r="BM1462">
        <f t="shared" si="482"/>
        <v>-0.93937236112349443</v>
      </c>
      <c r="BN1462">
        <f t="shared" si="483"/>
        <v>6.1361193796349031E-3</v>
      </c>
    </row>
    <row r="1463" spans="1:66" ht="15">
      <c r="A1463" s="32">
        <v>7</v>
      </c>
      <c r="B1463" s="33">
        <f t="shared" ca="1" si="484"/>
        <v>1413.8919076794211</v>
      </c>
      <c r="C1463">
        <f t="shared" si="485"/>
        <v>1382</v>
      </c>
      <c r="D1463">
        <f t="shared" ca="1" si="468"/>
        <v>6.9946612421180738</v>
      </c>
      <c r="E1463">
        <f t="shared" ca="1" si="486"/>
        <v>7.0006470162123069</v>
      </c>
      <c r="F1463">
        <f t="shared" ca="1" si="487"/>
        <v>1413</v>
      </c>
      <c r="G1463">
        <f t="shared" ca="1" si="488"/>
        <v>1414</v>
      </c>
      <c r="M1463" s="280">
        <v>1493</v>
      </c>
      <c r="N1463" s="280">
        <f t="shared" si="469"/>
        <v>7.4769313881834636</v>
      </c>
      <c r="AK1463">
        <f t="shared" si="470"/>
        <v>-9.1941659999999995E-2</v>
      </c>
      <c r="AL1463">
        <f t="shared" si="471"/>
        <v>4.0854257910000005</v>
      </c>
      <c r="AM1463">
        <f t="shared" si="472"/>
        <v>9.5711151157389995</v>
      </c>
      <c r="AN1463">
        <f t="shared" si="473"/>
        <v>-14.634312801316934</v>
      </c>
      <c r="AO1463">
        <f t="shared" si="474"/>
        <v>16.695182661812911</v>
      </c>
      <c r="AP1463">
        <f t="shared" si="475"/>
        <v>-14.116791525915387</v>
      </c>
      <c r="AQ1463">
        <f t="shared" si="476"/>
        <v>8.8424248679557937</v>
      </c>
      <c r="AR1463">
        <f t="shared" si="477"/>
        <v>-3.4822744622335424</v>
      </c>
      <c r="AS1463">
        <f t="shared" si="478"/>
        <v>0.60810340114162209</v>
      </c>
      <c r="BJ1463">
        <f t="shared" si="479"/>
        <v>1.2716149999999999</v>
      </c>
      <c r="BK1463">
        <f t="shared" si="480"/>
        <v>2.5742828549999999</v>
      </c>
      <c r="BL1463">
        <f t="shared" si="481"/>
        <v>4.5762019322159988</v>
      </c>
      <c r="BM1463">
        <f t="shared" si="482"/>
        <v>-0.94126244579090668</v>
      </c>
      <c r="BN1463">
        <f t="shared" si="483"/>
        <v>6.1525866481534266E-3</v>
      </c>
    </row>
    <row r="1464" spans="1:66" ht="15">
      <c r="A1464" s="32">
        <v>7</v>
      </c>
      <c r="B1464" s="33">
        <f t="shared" ca="1" si="484"/>
        <v>1413.8919076794211</v>
      </c>
      <c r="C1464">
        <f t="shared" si="485"/>
        <v>1382</v>
      </c>
      <c r="D1464">
        <f t="shared" ca="1" si="468"/>
        <v>6.9946612421180738</v>
      </c>
      <c r="E1464">
        <f t="shared" ca="1" si="486"/>
        <v>7.0006470162123069</v>
      </c>
      <c r="F1464">
        <f t="shared" ca="1" si="487"/>
        <v>1413</v>
      </c>
      <c r="G1464">
        <f t="shared" ca="1" si="488"/>
        <v>1414</v>
      </c>
      <c r="M1464" s="280">
        <v>1494</v>
      </c>
      <c r="N1464" s="280">
        <f t="shared" si="469"/>
        <v>7.4830035611002224</v>
      </c>
      <c r="AK1464">
        <f t="shared" si="470"/>
        <v>-9.1941659999999995E-2</v>
      </c>
      <c r="AL1464">
        <f t="shared" si="471"/>
        <v>4.0881621780000001</v>
      </c>
      <c r="AM1464">
        <f t="shared" si="472"/>
        <v>9.5839407291959997</v>
      </c>
      <c r="AN1464">
        <f t="shared" si="473"/>
        <v>-14.663738354446298</v>
      </c>
      <c r="AO1464">
        <f t="shared" si="474"/>
        <v>16.73995684429568</v>
      </c>
      <c r="AP1464">
        <f t="shared" si="475"/>
        <v>-14.164131495221167</v>
      </c>
      <c r="AQ1464">
        <f t="shared" si="476"/>
        <v>8.8780199566467353</v>
      </c>
      <c r="AR1464">
        <f t="shared" si="477"/>
        <v>-3.498634111508744</v>
      </c>
      <c r="AS1464">
        <f t="shared" si="478"/>
        <v>0.6113694741380179</v>
      </c>
      <c r="BJ1464">
        <f t="shared" si="479"/>
        <v>1.2716149999999999</v>
      </c>
      <c r="BK1464">
        <f t="shared" si="480"/>
        <v>2.5760070900000001</v>
      </c>
      <c r="BL1464">
        <f t="shared" si="481"/>
        <v>4.5823341954239991</v>
      </c>
      <c r="BM1464">
        <f t="shared" si="482"/>
        <v>-0.94315506408349925</v>
      </c>
      <c r="BN1464">
        <f t="shared" si="483"/>
        <v>6.1690870388892262E-3</v>
      </c>
    </row>
    <row r="1465" spans="1:66" ht="15">
      <c r="A1465" s="32">
        <v>7</v>
      </c>
      <c r="B1465" s="33">
        <f t="shared" ca="1" si="484"/>
        <v>1413.8919076794211</v>
      </c>
      <c r="C1465">
        <f t="shared" si="485"/>
        <v>1382</v>
      </c>
      <c r="D1465">
        <f t="shared" ca="1" si="468"/>
        <v>6.9946612421180738</v>
      </c>
      <c r="E1465">
        <f t="shared" ca="1" si="486"/>
        <v>7.0006470162123069</v>
      </c>
      <c r="F1465">
        <f t="shared" ca="1" si="487"/>
        <v>1413</v>
      </c>
      <c r="G1465">
        <f t="shared" ca="1" si="488"/>
        <v>1414</v>
      </c>
      <c r="M1465" s="280">
        <v>1495</v>
      </c>
      <c r="N1465" s="280">
        <f t="shared" si="469"/>
        <v>7.489076816866735</v>
      </c>
      <c r="AK1465">
        <f t="shared" si="470"/>
        <v>-9.1941659999999995E-2</v>
      </c>
      <c r="AL1465">
        <f t="shared" si="471"/>
        <v>4.0908985650000007</v>
      </c>
      <c r="AM1465">
        <f t="shared" si="472"/>
        <v>9.5967749302749983</v>
      </c>
      <c r="AN1465">
        <f t="shared" si="473"/>
        <v>-14.693203325591377</v>
      </c>
      <c r="AO1465">
        <f t="shared" si="474"/>
        <v>16.784821025101561</v>
      </c>
      <c r="AP1465">
        <f t="shared" si="475"/>
        <v>-14.211598381249329</v>
      </c>
      <c r="AQ1465">
        <f t="shared" si="476"/>
        <v>8.9137343716917457</v>
      </c>
      <c r="AR1465">
        <f t="shared" si="477"/>
        <v>-3.515059594284125</v>
      </c>
      <c r="AS1465">
        <f t="shared" si="478"/>
        <v>0.61465088592325889</v>
      </c>
      <c r="BJ1465">
        <f t="shared" si="479"/>
        <v>1.2716149999999999</v>
      </c>
      <c r="BK1465">
        <f t="shared" si="480"/>
        <v>2.5777313249999998</v>
      </c>
      <c r="BL1465">
        <f t="shared" si="481"/>
        <v>4.5884705645999988</v>
      </c>
      <c r="BM1465">
        <f t="shared" si="482"/>
        <v>-0.94505021769827502</v>
      </c>
      <c r="BN1465">
        <f t="shared" si="483"/>
        <v>6.1856205962271746E-3</v>
      </c>
    </row>
    <row r="1466" spans="1:66" ht="15">
      <c r="A1466" s="32">
        <v>7</v>
      </c>
      <c r="B1466" s="33">
        <f t="shared" ca="1" si="484"/>
        <v>1413.8919076794211</v>
      </c>
      <c r="C1466">
        <f t="shared" si="485"/>
        <v>1382</v>
      </c>
      <c r="D1466">
        <f t="shared" ca="1" si="468"/>
        <v>6.9946612421180738</v>
      </c>
      <c r="E1466">
        <f t="shared" ca="1" si="486"/>
        <v>7.0006470162123069</v>
      </c>
      <c r="F1466">
        <f t="shared" ca="1" si="487"/>
        <v>1413</v>
      </c>
      <c r="G1466">
        <f t="shared" ca="1" si="488"/>
        <v>1414</v>
      </c>
      <c r="M1466" s="280">
        <v>1496</v>
      </c>
      <c r="N1466" s="280">
        <f t="shared" si="469"/>
        <v>7.4951511554810342</v>
      </c>
      <c r="AK1466">
        <f t="shared" si="470"/>
        <v>-9.1941659999999995E-2</v>
      </c>
      <c r="AL1466">
        <f t="shared" si="471"/>
        <v>4.0936349520000004</v>
      </c>
      <c r="AM1466">
        <f t="shared" si="472"/>
        <v>9.6096177189759988</v>
      </c>
      <c r="AN1466">
        <f t="shared" si="473"/>
        <v>-14.722707741136386</v>
      </c>
      <c r="AO1466">
        <f t="shared" si="474"/>
        <v>16.829775324750553</v>
      </c>
      <c r="AP1466">
        <f t="shared" si="475"/>
        <v>-14.259192439023318</v>
      </c>
      <c r="AQ1466">
        <f t="shared" si="476"/>
        <v>8.9495684328931979</v>
      </c>
      <c r="AR1466">
        <f t="shared" si="477"/>
        <v>-3.5315511311810703</v>
      </c>
      <c r="AS1466">
        <f t="shared" si="478"/>
        <v>0.61794769820205708</v>
      </c>
      <c r="BJ1466">
        <f t="shared" si="479"/>
        <v>1.2716149999999999</v>
      </c>
      <c r="BK1466">
        <f t="shared" si="480"/>
        <v>2.57945556</v>
      </c>
      <c r="BL1466">
        <f t="shared" si="481"/>
        <v>4.5946110397439988</v>
      </c>
      <c r="BM1466">
        <f t="shared" si="482"/>
        <v>-0.94694790833223685</v>
      </c>
      <c r="BN1466">
        <f t="shared" si="483"/>
        <v>6.2021873645818635E-3</v>
      </c>
    </row>
    <row r="1467" spans="1:66" ht="15">
      <c r="A1467" s="32">
        <v>7</v>
      </c>
      <c r="B1467" s="33">
        <f t="shared" ca="1" si="484"/>
        <v>1413.8919076794211</v>
      </c>
      <c r="C1467">
        <f t="shared" si="485"/>
        <v>1382</v>
      </c>
      <c r="D1467">
        <f t="shared" ca="1" si="468"/>
        <v>6.9946612421180738</v>
      </c>
      <c r="E1467">
        <f t="shared" ca="1" si="486"/>
        <v>7.0006470162123069</v>
      </c>
      <c r="F1467">
        <f t="shared" ca="1" si="487"/>
        <v>1413</v>
      </c>
      <c r="G1467">
        <f t="shared" ca="1" si="488"/>
        <v>1414</v>
      </c>
      <c r="M1467" s="280">
        <v>1497</v>
      </c>
      <c r="N1467" s="280">
        <f t="shared" si="469"/>
        <v>7.5012265769384294</v>
      </c>
      <c r="AK1467">
        <f t="shared" si="470"/>
        <v>-9.1941659999999995E-2</v>
      </c>
      <c r="AL1467">
        <f t="shared" si="471"/>
        <v>4.0963713390000001</v>
      </c>
      <c r="AM1467">
        <f t="shared" si="472"/>
        <v>9.6224690952989995</v>
      </c>
      <c r="AN1467">
        <f t="shared" si="473"/>
        <v>-14.752251627465538</v>
      </c>
      <c r="AO1467">
        <f t="shared" si="474"/>
        <v>16.874819863843292</v>
      </c>
      <c r="AP1467">
        <f t="shared" si="475"/>
        <v>-14.306913923907967</v>
      </c>
      <c r="AQ1467">
        <f t="shared" si="476"/>
        <v>8.985522460695849</v>
      </c>
      <c r="AR1467">
        <f t="shared" si="477"/>
        <v>-3.5481089434120476</v>
      </c>
      <c r="AS1467">
        <f t="shared" si="478"/>
        <v>0.62125997288584056</v>
      </c>
      <c r="BJ1467">
        <f t="shared" si="479"/>
        <v>1.2716149999999999</v>
      </c>
      <c r="BK1467">
        <f t="shared" si="480"/>
        <v>2.5811797949999997</v>
      </c>
      <c r="BL1467">
        <f t="shared" si="481"/>
        <v>4.600755620855999</v>
      </c>
      <c r="BM1467">
        <f t="shared" si="482"/>
        <v>-0.9488481376823874</v>
      </c>
      <c r="BN1467">
        <f t="shared" si="483"/>
        <v>6.2187873883976031E-3</v>
      </c>
    </row>
    <row r="1468" spans="1:66" ht="15">
      <c r="A1468" s="32">
        <v>7</v>
      </c>
      <c r="B1468" s="33">
        <f t="shared" ca="1" si="484"/>
        <v>1413.8919076794211</v>
      </c>
      <c r="C1468">
        <f t="shared" si="485"/>
        <v>1382</v>
      </c>
      <c r="D1468">
        <f t="shared" ca="1" si="468"/>
        <v>6.9946612421180738</v>
      </c>
      <c r="E1468">
        <f t="shared" ca="1" si="486"/>
        <v>7.0006470162123069</v>
      </c>
      <c r="F1468">
        <f t="shared" ca="1" si="487"/>
        <v>1413</v>
      </c>
      <c r="G1468">
        <f t="shared" ca="1" si="488"/>
        <v>1414</v>
      </c>
      <c r="M1468" s="280">
        <v>1498</v>
      </c>
      <c r="N1468" s="280">
        <f t="shared" si="469"/>
        <v>7.5073030812314911</v>
      </c>
      <c r="AK1468">
        <f t="shared" si="470"/>
        <v>-9.1941659999999995E-2</v>
      </c>
      <c r="AL1468">
        <f t="shared" si="471"/>
        <v>4.0991077260000006</v>
      </c>
      <c r="AM1468">
        <f t="shared" si="472"/>
        <v>9.6353290592439986</v>
      </c>
      <c r="AN1468">
        <f t="shared" si="473"/>
        <v>-14.78183501096305</v>
      </c>
      <c r="AO1468">
        <f t="shared" si="474"/>
        <v>16.919954763061057</v>
      </c>
      <c r="AP1468">
        <f t="shared" si="475"/>
        <v>-14.35476309160974</v>
      </c>
      <c r="AQ1468">
        <f t="shared" si="476"/>
        <v>9.0215967761877103</v>
      </c>
      <c r="AR1468">
        <f t="shared" si="477"/>
        <v>-3.5647332527817923</v>
      </c>
      <c r="AS1468">
        <f t="shared" si="478"/>
        <v>0.62458777209330629</v>
      </c>
      <c r="BJ1468">
        <f t="shared" si="479"/>
        <v>1.2716149999999999</v>
      </c>
      <c r="BK1468">
        <f t="shared" si="480"/>
        <v>2.5829040299999999</v>
      </c>
      <c r="BL1468">
        <f t="shared" si="481"/>
        <v>4.6069043079359995</v>
      </c>
      <c r="BM1468">
        <f t="shared" si="482"/>
        <v>-0.95075090744572965</v>
      </c>
      <c r="BN1468">
        <f t="shared" si="483"/>
        <v>6.2354207121484212E-3</v>
      </c>
    </row>
    <row r="1469" spans="1:66" ht="15">
      <c r="A1469" s="32">
        <v>7</v>
      </c>
      <c r="B1469" s="33">
        <f t="shared" ca="1" si="484"/>
        <v>1413.8919076794211</v>
      </c>
      <c r="C1469">
        <f t="shared" si="485"/>
        <v>1382</v>
      </c>
      <c r="D1469">
        <f t="shared" ca="1" si="468"/>
        <v>6.9946612421180738</v>
      </c>
      <c r="E1469">
        <f t="shared" ca="1" si="486"/>
        <v>7.0006470162123069</v>
      </c>
      <c r="F1469">
        <f t="shared" ca="1" si="487"/>
        <v>1413</v>
      </c>
      <c r="G1469">
        <f t="shared" ca="1" si="488"/>
        <v>1414</v>
      </c>
      <c r="M1469" s="280">
        <v>1499</v>
      </c>
      <c r="N1469" s="280">
        <f t="shared" si="469"/>
        <v>7.5133806683500648</v>
      </c>
      <c r="AK1469">
        <f t="shared" si="470"/>
        <v>-9.1941659999999995E-2</v>
      </c>
      <c r="AL1469">
        <f t="shared" si="471"/>
        <v>4.1018441130000003</v>
      </c>
      <c r="AM1469">
        <f t="shared" si="472"/>
        <v>9.6481976108109997</v>
      </c>
      <c r="AN1469">
        <f t="shared" si="473"/>
        <v>-14.811457918013133</v>
      </c>
      <c r="AO1469">
        <f t="shared" si="474"/>
        <v>16.965180143165771</v>
      </c>
      <c r="AP1469">
        <f t="shared" si="475"/>
        <v>-14.402740198176952</v>
      </c>
      <c r="AQ1469">
        <f t="shared" si="476"/>
        <v>9.0577917011008999</v>
      </c>
      <c r="AR1469">
        <f t="shared" si="477"/>
        <v>-3.5814242816884967</v>
      </c>
      <c r="AS1469">
        <f t="shared" si="478"/>
        <v>0.62793115815097567</v>
      </c>
      <c r="BJ1469">
        <f t="shared" si="479"/>
        <v>1.2716149999999999</v>
      </c>
      <c r="BK1469">
        <f t="shared" si="480"/>
        <v>2.5846282650000001</v>
      </c>
      <c r="BL1469">
        <f t="shared" si="481"/>
        <v>4.6130571009839993</v>
      </c>
      <c r="BM1469">
        <f t="shared" si="482"/>
        <v>-0.95265621931926625</v>
      </c>
      <c r="BN1469">
        <f t="shared" si="483"/>
        <v>6.2520873803380648E-3</v>
      </c>
    </row>
    <row r="1470" spans="1:66" ht="15">
      <c r="A1470" s="32">
        <v>7</v>
      </c>
      <c r="B1470" s="33">
        <f t="shared" ca="1" si="484"/>
        <v>1413.8919076794211</v>
      </c>
      <c r="C1470">
        <f t="shared" si="485"/>
        <v>1382</v>
      </c>
      <c r="D1470">
        <f t="shared" ca="1" si="468"/>
        <v>6.9946612421180738</v>
      </c>
      <c r="E1470">
        <f t="shared" ca="1" si="486"/>
        <v>7.0006470162123069</v>
      </c>
      <c r="F1470">
        <f t="shared" ca="1" si="487"/>
        <v>1413</v>
      </c>
      <c r="G1470">
        <f t="shared" ca="1" si="488"/>
        <v>1414</v>
      </c>
      <c r="M1470" s="280">
        <v>1500</v>
      </c>
      <c r="N1470" s="280">
        <f t="shared" si="469"/>
        <v>7.5194593382812451</v>
      </c>
      <c r="AK1470">
        <f t="shared" si="470"/>
        <v>-9.1941659999999995E-2</v>
      </c>
      <c r="AL1470">
        <f t="shared" si="471"/>
        <v>4.1045805000000009</v>
      </c>
      <c r="AM1470">
        <f t="shared" si="472"/>
        <v>9.6610747499999992</v>
      </c>
      <c r="AN1470">
        <f t="shared" si="473"/>
        <v>-14.841120375000003</v>
      </c>
      <c r="AO1470">
        <f t="shared" si="474"/>
        <v>17.010496125</v>
      </c>
      <c r="AP1470">
        <f t="shared" si="475"/>
        <v>-14.450845500000002</v>
      </c>
      <c r="AQ1470">
        <f t="shared" si="476"/>
        <v>9.0941075578124995</v>
      </c>
      <c r="AR1470">
        <f t="shared" si="477"/>
        <v>-3.5981822531250001</v>
      </c>
      <c r="AS1470">
        <f t="shared" si="478"/>
        <v>0.63129019359374983</v>
      </c>
      <c r="BJ1470">
        <f t="shared" si="479"/>
        <v>1.2716149999999999</v>
      </c>
      <c r="BK1470">
        <f t="shared" si="480"/>
        <v>2.5863524999999998</v>
      </c>
      <c r="BL1470">
        <f t="shared" si="481"/>
        <v>4.6192139999999995</v>
      </c>
      <c r="BM1470">
        <f t="shared" si="482"/>
        <v>-0.95456407500000007</v>
      </c>
      <c r="BN1470">
        <f t="shared" si="483"/>
        <v>6.2687874375000003E-3</v>
      </c>
    </row>
    <row r="1471" spans="1:66" ht="15">
      <c r="A1471" s="32">
        <v>7</v>
      </c>
      <c r="B1471" s="33">
        <f t="shared" ca="1" si="484"/>
        <v>1413.8919076794211</v>
      </c>
      <c r="C1471">
        <f t="shared" si="485"/>
        <v>1382</v>
      </c>
      <c r="D1471">
        <f t="shared" ca="1" si="468"/>
        <v>6.9946612421180738</v>
      </c>
      <c r="E1471">
        <f t="shared" ca="1" si="486"/>
        <v>7.0006470162123069</v>
      </c>
      <c r="F1471">
        <f t="shared" ca="1" si="487"/>
        <v>1413</v>
      </c>
      <c r="G1471">
        <f t="shared" ca="1" si="488"/>
        <v>1414</v>
      </c>
      <c r="M1471" s="280">
        <v>1501</v>
      </c>
      <c r="N1471" s="280">
        <f t="shared" si="469"/>
        <v>7.5255390910093931</v>
      </c>
      <c r="AK1471">
        <f t="shared" si="470"/>
        <v>-9.1941659999999995E-2</v>
      </c>
      <c r="AL1471">
        <f t="shared" si="471"/>
        <v>4.1073168870000005</v>
      </c>
      <c r="AM1471">
        <f t="shared" si="472"/>
        <v>9.6739604768109988</v>
      </c>
      <c r="AN1471">
        <f t="shared" si="473"/>
        <v>-14.870822408307871</v>
      </c>
      <c r="AO1471">
        <f t="shared" si="474"/>
        <v>17.055902829486946</v>
      </c>
      <c r="AP1471">
        <f t="shared" si="475"/>
        <v>-14.499079253811596</v>
      </c>
      <c r="AQ1471">
        <f t="shared" si="476"/>
        <v>9.1305446693454275</v>
      </c>
      <c r="AR1471">
        <f t="shared" si="477"/>
        <v>-3.6150073906799816</v>
      </c>
      <c r="AS1471">
        <f t="shared" si="478"/>
        <v>0.6346649411654669</v>
      </c>
      <c r="BJ1471">
        <f t="shared" si="479"/>
        <v>1.2716149999999999</v>
      </c>
      <c r="BK1471">
        <f t="shared" si="480"/>
        <v>2.588076735</v>
      </c>
      <c r="BL1471">
        <f t="shared" si="481"/>
        <v>4.625375004983999</v>
      </c>
      <c r="BM1471">
        <f t="shared" si="482"/>
        <v>-0.95647447618493386</v>
      </c>
      <c r="BN1471">
        <f t="shared" si="483"/>
        <v>6.2855209281974123E-3</v>
      </c>
    </row>
    <row r="1472" spans="1:66" ht="15">
      <c r="A1472" s="32">
        <v>7</v>
      </c>
      <c r="B1472" s="33">
        <f t="shared" ca="1" si="484"/>
        <v>1413.8919076794211</v>
      </c>
      <c r="C1472">
        <f t="shared" si="485"/>
        <v>1382</v>
      </c>
      <c r="D1472">
        <f t="shared" ca="1" si="468"/>
        <v>6.9946612421180738</v>
      </c>
      <c r="E1472">
        <f t="shared" ca="1" si="486"/>
        <v>7.0006470162123069</v>
      </c>
      <c r="F1472">
        <f t="shared" ca="1" si="487"/>
        <v>1413</v>
      </c>
      <c r="G1472">
        <f t="shared" ca="1" si="488"/>
        <v>1414</v>
      </c>
      <c r="M1472" s="280">
        <v>1502</v>
      </c>
      <c r="N1472" s="280">
        <f t="shared" si="469"/>
        <v>7.5316199265161332</v>
      </c>
      <c r="AK1472">
        <f t="shared" si="470"/>
        <v>-9.1941659999999995E-2</v>
      </c>
      <c r="AL1472">
        <f t="shared" si="471"/>
        <v>4.1100532740000002</v>
      </c>
      <c r="AM1472">
        <f t="shared" si="472"/>
        <v>9.6868547912439986</v>
      </c>
      <c r="AN1472">
        <f t="shared" si="473"/>
        <v>-14.900564044320953</v>
      </c>
      <c r="AO1472">
        <f t="shared" si="474"/>
        <v>17.101400377630465</v>
      </c>
      <c r="AP1472">
        <f t="shared" si="475"/>
        <v>-14.547441716686981</v>
      </c>
      <c r="AQ1472">
        <f t="shared" si="476"/>
        <v>9.1671033593692943</v>
      </c>
      <c r="AR1472">
        <f t="shared" si="477"/>
        <v>-3.6318999185391512</v>
      </c>
      <c r="AS1472">
        <f t="shared" si="478"/>
        <v>0.6380554638194601</v>
      </c>
      <c r="BJ1472">
        <f t="shared" si="479"/>
        <v>1.2716149999999999</v>
      </c>
      <c r="BK1472">
        <f t="shared" si="480"/>
        <v>2.5898009699999998</v>
      </c>
      <c r="BL1472">
        <f t="shared" si="481"/>
        <v>4.6315401159359988</v>
      </c>
      <c r="BM1472">
        <f t="shared" si="482"/>
        <v>-0.9583874245710704</v>
      </c>
      <c r="BN1472">
        <f t="shared" si="483"/>
        <v>6.302287897023205E-3</v>
      </c>
    </row>
    <row r="1473" spans="1:66" ht="15">
      <c r="A1473" s="32">
        <v>7</v>
      </c>
      <c r="B1473" s="33">
        <f t="shared" ca="1" si="484"/>
        <v>1413.8919076794211</v>
      </c>
      <c r="C1473">
        <f t="shared" si="485"/>
        <v>1382</v>
      </c>
      <c r="D1473">
        <f t="shared" ca="1" si="468"/>
        <v>6.9946612421180738</v>
      </c>
      <c r="E1473">
        <f t="shared" ca="1" si="486"/>
        <v>7.0006470162123069</v>
      </c>
      <c r="F1473">
        <f t="shared" ca="1" si="487"/>
        <v>1413</v>
      </c>
      <c r="G1473">
        <f t="shared" ca="1" si="488"/>
        <v>1414</v>
      </c>
      <c r="M1473" s="280">
        <v>1503</v>
      </c>
      <c r="N1473" s="280">
        <f t="shared" si="469"/>
        <v>7.5377018447803374</v>
      </c>
      <c r="AK1473">
        <f t="shared" si="470"/>
        <v>-9.1941659999999995E-2</v>
      </c>
      <c r="AL1473">
        <f t="shared" si="471"/>
        <v>4.1127896610000008</v>
      </c>
      <c r="AM1473">
        <f t="shared" si="472"/>
        <v>9.6997576932989986</v>
      </c>
      <c r="AN1473">
        <f t="shared" si="473"/>
        <v>-14.930345309423465</v>
      </c>
      <c r="AO1473">
        <f t="shared" si="474"/>
        <v>17.146988890515043</v>
      </c>
      <c r="AP1473">
        <f t="shared" si="475"/>
        <v>-14.595933146044171</v>
      </c>
      <c r="AQ1473">
        <f t="shared" si="476"/>
        <v>9.2037839522012597</v>
      </c>
      <c r="AR1473">
        <f t="shared" si="477"/>
        <v>-3.6488600614864453</v>
      </c>
      <c r="AS1473">
        <f t="shared" si="478"/>
        <v>0.6414618247191165</v>
      </c>
      <c r="BJ1473">
        <f t="shared" si="479"/>
        <v>1.2716149999999999</v>
      </c>
      <c r="BK1473">
        <f t="shared" si="480"/>
        <v>2.5915252049999999</v>
      </c>
      <c r="BL1473">
        <f t="shared" si="481"/>
        <v>4.6377093328559988</v>
      </c>
      <c r="BM1473">
        <f t="shared" si="482"/>
        <v>-0.96030292185541266</v>
      </c>
      <c r="BN1473">
        <f t="shared" si="483"/>
        <v>6.319088388599999E-3</v>
      </c>
    </row>
    <row r="1474" spans="1:66" ht="15">
      <c r="A1474" s="32">
        <v>7</v>
      </c>
      <c r="B1474" s="33">
        <f t="shared" ca="1" si="484"/>
        <v>1413.8919076794211</v>
      </c>
      <c r="C1474">
        <f t="shared" si="485"/>
        <v>1382</v>
      </c>
      <c r="D1474">
        <f t="shared" ca="1" si="468"/>
        <v>6.9946612421180738</v>
      </c>
      <c r="E1474">
        <f t="shared" ca="1" si="486"/>
        <v>7.0006470162123069</v>
      </c>
      <c r="F1474">
        <f t="shared" ca="1" si="487"/>
        <v>1413</v>
      </c>
      <c r="G1474">
        <f t="shared" ca="1" si="488"/>
        <v>1414</v>
      </c>
      <c r="M1474" s="280">
        <v>1504</v>
      </c>
      <c r="N1474" s="280">
        <f t="shared" si="469"/>
        <v>7.5437848457781413</v>
      </c>
      <c r="AK1474">
        <f t="shared" si="470"/>
        <v>-9.1941659999999995E-2</v>
      </c>
      <c r="AL1474">
        <f t="shared" si="471"/>
        <v>4.1155260480000004</v>
      </c>
      <c r="AM1474">
        <f t="shared" si="472"/>
        <v>9.7126691829759988</v>
      </c>
      <c r="AN1474">
        <f t="shared" si="473"/>
        <v>-14.960166229999619</v>
      </c>
      <c r="AO1474">
        <f t="shared" si="474"/>
        <v>17.192668489305817</v>
      </c>
      <c r="AP1474">
        <f t="shared" si="475"/>
        <v>-14.644553799644175</v>
      </c>
      <c r="AQ1474">
        <f t="shared" si="476"/>
        <v>9.2405867728069051</v>
      </c>
      <c r="AR1474">
        <f t="shared" si="477"/>
        <v>-3.6658880449052251</v>
      </c>
      <c r="AS1474">
        <f t="shared" si="478"/>
        <v>0.64488408723843815</v>
      </c>
      <c r="BJ1474">
        <f t="shared" si="479"/>
        <v>1.2716149999999999</v>
      </c>
      <c r="BK1474">
        <f t="shared" si="480"/>
        <v>2.5932494400000001</v>
      </c>
      <c r="BL1474">
        <f t="shared" si="481"/>
        <v>4.6438826557439992</v>
      </c>
      <c r="BM1474">
        <f t="shared" si="482"/>
        <v>-0.96222096973496329</v>
      </c>
      <c r="BN1474">
        <f t="shared" si="483"/>
        <v>6.3359224475801361E-3</v>
      </c>
    </row>
    <row r="1475" spans="1:66" ht="15">
      <c r="A1475" s="32">
        <v>7</v>
      </c>
      <c r="B1475" s="33">
        <f t="shared" ca="1" si="484"/>
        <v>1413.8919076794211</v>
      </c>
      <c r="C1475">
        <f t="shared" si="485"/>
        <v>1382</v>
      </c>
      <c r="D1475">
        <f t="shared" ref="D1475:D1538" ca="1" si="489">INDIRECT(ADDRESS(C1475+1,14))</f>
        <v>6.9946612421180738</v>
      </c>
      <c r="E1475">
        <f t="shared" ca="1" si="486"/>
        <v>7.0006470162123069</v>
      </c>
      <c r="F1475">
        <f t="shared" ca="1" si="487"/>
        <v>1413</v>
      </c>
      <c r="G1475">
        <f t="shared" ca="1" si="488"/>
        <v>1414</v>
      </c>
      <c r="M1475" s="280">
        <v>1505</v>
      </c>
      <c r="N1475" s="280">
        <f t="shared" ref="N1475:N1538" si="490">IF(M1475&gt;=$P$1,SUM(BJ1475:BN1475),SUM(AK1475:AS1475))</f>
        <v>7.5498689294829369</v>
      </c>
      <c r="AK1475">
        <f t="shared" si="470"/>
        <v>-9.1941659999999995E-2</v>
      </c>
      <c r="AL1475">
        <f t="shared" si="471"/>
        <v>4.1182624350000001</v>
      </c>
      <c r="AM1475">
        <f t="shared" si="472"/>
        <v>9.7255892602749991</v>
      </c>
      <c r="AN1475">
        <f t="shared" si="473"/>
        <v>-14.990026832433626</v>
      </c>
      <c r="AO1475">
        <f t="shared" si="474"/>
        <v>17.238439295248561</v>
      </c>
      <c r="AP1475">
        <f t="shared" si="475"/>
        <v>-14.693303935591224</v>
      </c>
      <c r="AQ1475">
        <f t="shared" si="476"/>
        <v>9.2775121468010937</v>
      </c>
      <c r="AR1475">
        <f t="shared" si="477"/>
        <v>-3.6829840947794716</v>
      </c>
      <c r="AS1475">
        <f t="shared" si="478"/>
        <v>0.64832231496260295</v>
      </c>
      <c r="BJ1475">
        <f t="shared" si="479"/>
        <v>1.2716149999999999</v>
      </c>
      <c r="BK1475">
        <f t="shared" si="480"/>
        <v>2.5949736749999999</v>
      </c>
      <c r="BL1475">
        <f t="shared" si="481"/>
        <v>4.6500600845999989</v>
      </c>
      <c r="BM1475">
        <f t="shared" si="482"/>
        <v>-0.96414156990672506</v>
      </c>
      <c r="BN1475">
        <f t="shared" si="483"/>
        <v>6.3527901186456745E-3</v>
      </c>
    </row>
    <row r="1476" spans="1:66" ht="15">
      <c r="A1476" s="32">
        <v>7</v>
      </c>
      <c r="B1476" s="33">
        <f t="shared" ca="1" si="484"/>
        <v>1413.8919076794211</v>
      </c>
      <c r="C1476">
        <f t="shared" si="485"/>
        <v>1382</v>
      </c>
      <c r="D1476">
        <f t="shared" ca="1" si="489"/>
        <v>6.9946612421180738</v>
      </c>
      <c r="E1476">
        <f t="shared" ca="1" si="486"/>
        <v>7.0006470162123069</v>
      </c>
      <c r="F1476">
        <f t="shared" ca="1" si="487"/>
        <v>1413</v>
      </c>
      <c r="G1476">
        <f t="shared" ca="1" si="488"/>
        <v>1414</v>
      </c>
      <c r="M1476" s="280">
        <v>1506</v>
      </c>
      <c r="N1476" s="280">
        <f t="shared" si="490"/>
        <v>7.5559540958653546</v>
      </c>
      <c r="AK1476">
        <f t="shared" ref="AK1476:AK1539" si="491">$M1476^0*AA$2</f>
        <v>-9.1941659999999995E-2</v>
      </c>
      <c r="AL1476">
        <f t="shared" ref="AL1476:AL1539" si="492">$M1476^1*AB$2</f>
        <v>4.1209988220000007</v>
      </c>
      <c r="AM1476">
        <f t="shared" ref="AM1476:AM1539" si="493">$M1476^2*AC$2</f>
        <v>9.7385179251959997</v>
      </c>
      <c r="AN1476">
        <f t="shared" ref="AN1476:AN1539" si="494">$M1476^3*AD$2</f>
        <v>-15.019927143109706</v>
      </c>
      <c r="AO1476">
        <f t="shared" ref="AO1476:AO1539" si="495">$M1476^4*AE$2</f>
        <v>17.284301429669693</v>
      </c>
      <c r="AP1476">
        <f t="shared" ref="AP1476:AP1539" si="496">$M1476^5*AF$2</f>
        <v>-14.742183812333002</v>
      </c>
      <c r="AQ1476">
        <f t="shared" ref="AQ1476:AQ1539" si="497">$M1476^6*AG$2</f>
        <v>9.3145604004488316</v>
      </c>
      <c r="AR1476">
        <f t="shared" ref="AR1476:AR1539" si="498">$M1476^7*AH$2</f>
        <v>-3.7001484376949887</v>
      </c>
      <c r="AS1476">
        <f t="shared" ref="AS1476:AS1539" si="499">$M1476^8*AI$2</f>
        <v>0.65177657168852721</v>
      </c>
      <c r="BJ1476">
        <f t="shared" ref="BJ1476:BJ1539" si="500">$M1476^0*BC$2</f>
        <v>1.2716149999999999</v>
      </c>
      <c r="BK1476">
        <f t="shared" ref="BK1476:BK1539" si="501">$M1476^1*BD$2</f>
        <v>2.5966979100000001</v>
      </c>
      <c r="BL1476">
        <f t="shared" ref="BL1476:BL1539" si="502">$M1476^2*BE$2</f>
        <v>4.6562416194239988</v>
      </c>
      <c r="BM1476">
        <f t="shared" ref="BM1476:BM1539" si="503">$M1476^3*BF$2</f>
        <v>-0.96606472406770083</v>
      </c>
      <c r="BN1476">
        <f t="shared" ref="BN1476:BN1539" si="504">$M1476^4*BG$2</f>
        <v>6.3696914465083939E-3</v>
      </c>
    </row>
    <row r="1477" spans="1:66" ht="15">
      <c r="A1477" s="32">
        <v>7</v>
      </c>
      <c r="B1477" s="33">
        <f t="shared" ca="1" si="484"/>
        <v>1413.8919076794211</v>
      </c>
      <c r="C1477">
        <f t="shared" si="485"/>
        <v>1382</v>
      </c>
      <c r="D1477">
        <f t="shared" ca="1" si="489"/>
        <v>6.9946612421180738</v>
      </c>
      <c r="E1477">
        <f t="shared" ca="1" si="486"/>
        <v>7.0006470162123069</v>
      </c>
      <c r="F1477">
        <f t="shared" ca="1" si="487"/>
        <v>1413</v>
      </c>
      <c r="G1477">
        <f t="shared" ca="1" si="488"/>
        <v>1414</v>
      </c>
      <c r="M1477" s="280">
        <v>1507</v>
      </c>
      <c r="N1477" s="280">
        <f t="shared" si="490"/>
        <v>7.5620403448933065</v>
      </c>
      <c r="AK1477">
        <f t="shared" si="491"/>
        <v>-9.1941659999999995E-2</v>
      </c>
      <c r="AL1477">
        <f t="shared" si="492"/>
        <v>4.1237352090000003</v>
      </c>
      <c r="AM1477">
        <f t="shared" si="493"/>
        <v>9.7514551777389986</v>
      </c>
      <c r="AN1477">
        <f t="shared" si="494"/>
        <v>-15.049867188412069</v>
      </c>
      <c r="AO1477">
        <f t="shared" si="495"/>
        <v>17.330255013976277</v>
      </c>
      <c r="AP1477">
        <f t="shared" si="496"/>
        <v>-14.791193688660874</v>
      </c>
      <c r="AQ1477">
        <f t="shared" si="497"/>
        <v>9.3517318606661419</v>
      </c>
      <c r="AR1477">
        <f t="shared" si="498"/>
        <v>-3.7173813008406005</v>
      </c>
      <c r="AS1477">
        <f t="shared" si="499"/>
        <v>0.65524692142542973</v>
      </c>
      <c r="BJ1477">
        <f t="shared" si="500"/>
        <v>1.2716149999999999</v>
      </c>
      <c r="BK1477">
        <f t="shared" si="501"/>
        <v>2.5984221449999998</v>
      </c>
      <c r="BL1477">
        <f t="shared" si="502"/>
        <v>4.6624272602159991</v>
      </c>
      <c r="BM1477">
        <f t="shared" si="503"/>
        <v>-0.96799043391489348</v>
      </c>
      <c r="BN1477">
        <f t="shared" si="504"/>
        <v>6.3866264759097902E-3</v>
      </c>
    </row>
    <row r="1478" spans="1:66" ht="15">
      <c r="A1478" s="32">
        <v>7</v>
      </c>
      <c r="B1478" s="33">
        <f t="shared" ca="1" si="484"/>
        <v>1413.8919076794211</v>
      </c>
      <c r="C1478">
        <f t="shared" si="485"/>
        <v>1382</v>
      </c>
      <c r="D1478">
        <f t="shared" ca="1" si="489"/>
        <v>6.9946612421180738</v>
      </c>
      <c r="E1478">
        <f t="shared" ca="1" si="486"/>
        <v>7.0006470162123069</v>
      </c>
      <c r="F1478">
        <f t="shared" ca="1" si="487"/>
        <v>1413</v>
      </c>
      <c r="G1478">
        <f t="shared" ca="1" si="488"/>
        <v>1414</v>
      </c>
      <c r="M1478" s="280">
        <v>1508</v>
      </c>
      <c r="N1478" s="280">
        <f t="shared" si="490"/>
        <v>7.5681276765319261</v>
      </c>
      <c r="AK1478">
        <f t="shared" si="491"/>
        <v>-9.1941659999999995E-2</v>
      </c>
      <c r="AL1478">
        <f t="shared" si="492"/>
        <v>4.126471596</v>
      </c>
      <c r="AM1478">
        <f t="shared" si="493"/>
        <v>9.7644010179039995</v>
      </c>
      <c r="AN1478">
        <f t="shared" si="494"/>
        <v>-15.07984699472493</v>
      </c>
      <c r="AO1478">
        <f t="shared" si="495"/>
        <v>17.376300169656016</v>
      </c>
      <c r="AP1478">
        <f t="shared" si="496"/>
        <v>-14.840333823710113</v>
      </c>
      <c r="AQ1478">
        <f t="shared" si="497"/>
        <v>9.3890268550209139</v>
      </c>
      <c r="AR1478">
        <f t="shared" si="498"/>
        <v>-3.7346829120093572</v>
      </c>
      <c r="AS1478">
        <f t="shared" si="499"/>
        <v>0.65873342839539617</v>
      </c>
      <c r="BJ1478">
        <f t="shared" si="500"/>
        <v>1.2716149999999999</v>
      </c>
      <c r="BK1478">
        <f t="shared" si="501"/>
        <v>2.60014638</v>
      </c>
      <c r="BL1478">
        <f t="shared" si="502"/>
        <v>4.6686170069759996</v>
      </c>
      <c r="BM1478">
        <f t="shared" si="503"/>
        <v>-0.96991870114530565</v>
      </c>
      <c r="BN1478">
        <f t="shared" si="504"/>
        <v>6.4035952516210788E-3</v>
      </c>
    </row>
    <row r="1479" spans="1:66" ht="15">
      <c r="A1479" s="32">
        <v>7</v>
      </c>
      <c r="B1479" s="33">
        <f t="shared" ca="1" si="484"/>
        <v>1413.8919076794211</v>
      </c>
      <c r="C1479">
        <f t="shared" si="485"/>
        <v>1382</v>
      </c>
      <c r="D1479">
        <f t="shared" ca="1" si="489"/>
        <v>6.9946612421180738</v>
      </c>
      <c r="E1479">
        <f t="shared" ca="1" si="486"/>
        <v>7.0006470162123069</v>
      </c>
      <c r="F1479">
        <f t="shared" ca="1" si="487"/>
        <v>1413</v>
      </c>
      <c r="G1479">
        <f t="shared" ca="1" si="488"/>
        <v>1414</v>
      </c>
      <c r="M1479" s="280">
        <v>1509</v>
      </c>
      <c r="N1479" s="280">
        <f t="shared" si="490"/>
        <v>7.5742160907436169</v>
      </c>
      <c r="AK1479">
        <f t="shared" si="491"/>
        <v>-9.1941659999999995E-2</v>
      </c>
      <c r="AL1479">
        <f t="shared" si="492"/>
        <v>4.1292079830000006</v>
      </c>
      <c r="AM1479">
        <f t="shared" si="493"/>
        <v>9.7773554456909988</v>
      </c>
      <c r="AN1479">
        <f t="shared" si="494"/>
        <v>-15.109866588432503</v>
      </c>
      <c r="AO1479">
        <f t="shared" si="495"/>
        <v>17.422437018277254</v>
      </c>
      <c r="AP1479">
        <f t="shared" si="496"/>
        <v>-14.88960447696013</v>
      </c>
      <c r="AQ1479">
        <f t="shared" si="497"/>
        <v>9.4264457117337876</v>
      </c>
      <c r="AR1479">
        <f t="shared" si="498"/>
        <v>-3.7520534995997386</v>
      </c>
      <c r="AS1479">
        <f t="shared" si="499"/>
        <v>0.66223615703394567</v>
      </c>
      <c r="BJ1479">
        <f t="shared" si="500"/>
        <v>1.2716149999999999</v>
      </c>
      <c r="BK1479">
        <f t="shared" si="501"/>
        <v>2.6018706149999997</v>
      </c>
      <c r="BL1479">
        <f t="shared" si="502"/>
        <v>4.6748108597039995</v>
      </c>
      <c r="BM1479">
        <f t="shared" si="503"/>
        <v>-0.97184952745594022</v>
      </c>
      <c r="BN1479">
        <f t="shared" si="504"/>
        <v>6.4205978184431944E-3</v>
      </c>
    </row>
    <row r="1480" spans="1:66" ht="15">
      <c r="A1480" s="32">
        <v>7</v>
      </c>
      <c r="B1480" s="33">
        <f t="shared" ca="1" si="484"/>
        <v>1413.8919076794211</v>
      </c>
      <c r="C1480">
        <f t="shared" si="485"/>
        <v>1382</v>
      </c>
      <c r="D1480">
        <f t="shared" ca="1" si="489"/>
        <v>6.9946612421180738</v>
      </c>
      <c r="E1480">
        <f t="shared" ca="1" si="486"/>
        <v>7.0006470162123069</v>
      </c>
      <c r="F1480">
        <f t="shared" ca="1" si="487"/>
        <v>1413</v>
      </c>
      <c r="G1480">
        <f t="shared" ca="1" si="488"/>
        <v>1414</v>
      </c>
      <c r="M1480" s="280">
        <v>1510</v>
      </c>
      <c r="N1480" s="280">
        <f t="shared" si="490"/>
        <v>7.5803055874880183</v>
      </c>
      <c r="AK1480">
        <f t="shared" si="491"/>
        <v>-9.1941659999999995E-2</v>
      </c>
      <c r="AL1480">
        <f t="shared" si="492"/>
        <v>4.1319443700000003</v>
      </c>
      <c r="AM1480">
        <f t="shared" si="493"/>
        <v>9.7903184610999983</v>
      </c>
      <c r="AN1480">
        <f t="shared" si="494"/>
        <v>-15.139925995919002</v>
      </c>
      <c r="AO1480">
        <f t="shared" si="495"/>
        <v>17.468665681488979</v>
      </c>
      <c r="AP1480">
        <f t="shared" si="496"/>
        <v>-14.939005908234702</v>
      </c>
      <c r="AQ1480">
        <f t="shared" si="497"/>
        <v>9.4639887596790082</v>
      </c>
      <c r="AR1480">
        <f t="shared" si="498"/>
        <v>-3.7694932926168589</v>
      </c>
      <c r="AS1480">
        <f t="shared" si="499"/>
        <v>0.66575517199059697</v>
      </c>
      <c r="BJ1480">
        <f t="shared" si="500"/>
        <v>1.2716149999999999</v>
      </c>
      <c r="BK1480">
        <f t="shared" si="501"/>
        <v>2.6035948499999999</v>
      </c>
      <c r="BL1480">
        <f t="shared" si="502"/>
        <v>4.6810088183999996</v>
      </c>
      <c r="BM1480">
        <f t="shared" si="503"/>
        <v>-0.97378291454380006</v>
      </c>
      <c r="BN1480">
        <f t="shared" si="504"/>
        <v>6.4376342212067901E-3</v>
      </c>
    </row>
    <row r="1481" spans="1:66" ht="15">
      <c r="A1481" s="32">
        <v>7</v>
      </c>
      <c r="B1481" s="33">
        <f t="shared" ca="1" si="484"/>
        <v>1413.8919076794211</v>
      </c>
      <c r="C1481">
        <f t="shared" si="485"/>
        <v>1382</v>
      </c>
      <c r="D1481">
        <f t="shared" ca="1" si="489"/>
        <v>6.9946612421180738</v>
      </c>
      <c r="E1481">
        <f t="shared" ca="1" si="486"/>
        <v>7.0006470162123069</v>
      </c>
      <c r="F1481">
        <f t="shared" ca="1" si="487"/>
        <v>1413</v>
      </c>
      <c r="G1481">
        <f t="shared" ca="1" si="488"/>
        <v>1414</v>
      </c>
      <c r="M1481" s="280">
        <v>1511</v>
      </c>
      <c r="N1481" s="280">
        <f t="shared" si="490"/>
        <v>7.5863961667220403</v>
      </c>
      <c r="AK1481">
        <f t="shared" si="491"/>
        <v>-9.1941659999999995E-2</v>
      </c>
      <c r="AL1481">
        <f t="shared" si="492"/>
        <v>4.1346807570000008</v>
      </c>
      <c r="AM1481">
        <f t="shared" si="493"/>
        <v>9.8032900641309997</v>
      </c>
      <c r="AN1481">
        <f t="shared" si="494"/>
        <v>-15.170025243568642</v>
      </c>
      <c r="AO1481">
        <f t="shared" si="495"/>
        <v>17.514986281020821</v>
      </c>
      <c r="AP1481">
        <f t="shared" si="496"/>
        <v>-14.988538377702195</v>
      </c>
      <c r="AQ1481">
        <f t="shared" si="497"/>
        <v>9.5016563283852964</v>
      </c>
      <c r="AR1481">
        <f t="shared" si="498"/>
        <v>-3.7870025206736777</v>
      </c>
      <c r="AS1481">
        <f t="shared" si="499"/>
        <v>0.6692905381294374</v>
      </c>
      <c r="BJ1481">
        <f t="shared" si="500"/>
        <v>1.2716149999999999</v>
      </c>
      <c r="BK1481">
        <f t="shared" si="501"/>
        <v>2.6053190850000001</v>
      </c>
      <c r="BL1481">
        <f t="shared" si="502"/>
        <v>4.6872108830639991</v>
      </c>
      <c r="BM1481">
        <f t="shared" si="503"/>
        <v>-0.97571886410588782</v>
      </c>
      <c r="BN1481">
        <f t="shared" si="504"/>
        <v>6.4547045047722374E-3</v>
      </c>
    </row>
    <row r="1482" spans="1:66" ht="15">
      <c r="A1482" s="32">
        <v>7</v>
      </c>
      <c r="B1482" s="33">
        <f t="shared" ca="1" si="484"/>
        <v>1413.8919076794211</v>
      </c>
      <c r="C1482">
        <f t="shared" si="485"/>
        <v>1382</v>
      </c>
      <c r="D1482">
        <f t="shared" ca="1" si="489"/>
        <v>6.9946612421180738</v>
      </c>
      <c r="E1482">
        <f t="shared" ca="1" si="486"/>
        <v>7.0006470162123069</v>
      </c>
      <c r="F1482">
        <f t="shared" ca="1" si="487"/>
        <v>1413</v>
      </c>
      <c r="G1482">
        <f t="shared" ca="1" si="488"/>
        <v>1414</v>
      </c>
      <c r="M1482" s="280">
        <v>1512</v>
      </c>
      <c r="N1482" s="280">
        <f t="shared" si="490"/>
        <v>7.5924878283998227</v>
      </c>
      <c r="AK1482">
        <f t="shared" si="491"/>
        <v>-9.1941659999999995E-2</v>
      </c>
      <c r="AL1482">
        <f t="shared" si="492"/>
        <v>4.1374171440000005</v>
      </c>
      <c r="AM1482">
        <f t="shared" si="493"/>
        <v>9.8162702547839995</v>
      </c>
      <c r="AN1482">
        <f t="shared" si="494"/>
        <v>-15.200164357765635</v>
      </c>
      <c r="AO1482">
        <f t="shared" si="495"/>
        <v>17.561398938683055</v>
      </c>
      <c r="AP1482">
        <f t="shared" si="496"/>
        <v>-15.038202145875802</v>
      </c>
      <c r="AQ1482">
        <f t="shared" si="497"/>
        <v>9.5394487480367172</v>
      </c>
      <c r="AR1482">
        <f t="shared" si="498"/>
        <v>-3.8045814139922043</v>
      </c>
      <c r="AS1482">
        <f t="shared" si="499"/>
        <v>0.67284232052969184</v>
      </c>
      <c r="BJ1482">
        <f t="shared" si="500"/>
        <v>1.2716149999999999</v>
      </c>
      <c r="BK1482">
        <f t="shared" si="501"/>
        <v>2.6070433199999998</v>
      </c>
      <c r="BL1482">
        <f t="shared" si="502"/>
        <v>4.6934170536959989</v>
      </c>
      <c r="BM1482">
        <f t="shared" si="503"/>
        <v>-0.97765737783920648</v>
      </c>
      <c r="BN1482">
        <f t="shared" si="504"/>
        <v>6.4718087140296253E-3</v>
      </c>
    </row>
    <row r="1483" spans="1:66" ht="15">
      <c r="A1483" s="32">
        <v>7</v>
      </c>
      <c r="B1483" s="33">
        <f t="shared" ca="1" si="484"/>
        <v>1413.8919076794211</v>
      </c>
      <c r="C1483">
        <f t="shared" si="485"/>
        <v>1382</v>
      </c>
      <c r="D1483">
        <f t="shared" ca="1" si="489"/>
        <v>6.9946612421180738</v>
      </c>
      <c r="E1483">
        <f t="shared" ca="1" si="486"/>
        <v>7.0006470162123069</v>
      </c>
      <c r="F1483">
        <f t="shared" ca="1" si="487"/>
        <v>1413</v>
      </c>
      <c r="G1483">
        <f t="shared" ca="1" si="488"/>
        <v>1414</v>
      </c>
      <c r="M1483" s="280">
        <v>1513</v>
      </c>
      <c r="N1483" s="280">
        <f t="shared" si="490"/>
        <v>7.5985805724727573</v>
      </c>
      <c r="AK1483">
        <f t="shared" si="491"/>
        <v>-9.1941659999999995E-2</v>
      </c>
      <c r="AL1483">
        <f t="shared" si="492"/>
        <v>4.1401535310000002</v>
      </c>
      <c r="AM1483">
        <f t="shared" si="493"/>
        <v>9.8292590330589995</v>
      </c>
      <c r="AN1483">
        <f t="shared" si="494"/>
        <v>-15.230343364894194</v>
      </c>
      <c r="AO1483">
        <f t="shared" si="495"/>
        <v>17.607903776366594</v>
      </c>
      <c r="AP1483">
        <f t="shared" si="496"/>
        <v>-15.087997473613768</v>
      </c>
      <c r="AQ1483">
        <f t="shared" si="497"/>
        <v>9.5773663494735484</v>
      </c>
      <c r="AR1483">
        <f t="shared" si="498"/>
        <v>-3.8222302034047133</v>
      </c>
      <c r="AS1483">
        <f t="shared" si="499"/>
        <v>0.67641058448629321</v>
      </c>
      <c r="BJ1483">
        <f t="shared" si="500"/>
        <v>1.2716149999999999</v>
      </c>
      <c r="BK1483">
        <f t="shared" si="501"/>
        <v>2.608767555</v>
      </c>
      <c r="BL1483">
        <f t="shared" si="502"/>
        <v>4.699627330295999</v>
      </c>
      <c r="BM1483">
        <f t="shared" si="503"/>
        <v>-0.97959845744075869</v>
      </c>
      <c r="BN1483">
        <f t="shared" si="504"/>
        <v>6.4889468938987647E-3</v>
      </c>
    </row>
    <row r="1484" spans="1:66" ht="15">
      <c r="A1484" s="32">
        <v>7</v>
      </c>
      <c r="B1484" s="33">
        <f t="shared" ca="1" si="484"/>
        <v>1413.8919076794211</v>
      </c>
      <c r="C1484">
        <f t="shared" si="485"/>
        <v>1382</v>
      </c>
      <c r="D1484">
        <f t="shared" ca="1" si="489"/>
        <v>6.9946612421180738</v>
      </c>
      <c r="E1484">
        <f t="shared" ca="1" si="486"/>
        <v>7.0006470162123069</v>
      </c>
      <c r="F1484">
        <f t="shared" ca="1" si="487"/>
        <v>1413</v>
      </c>
      <c r="G1484">
        <f t="shared" ca="1" si="488"/>
        <v>1414</v>
      </c>
      <c r="M1484" s="280">
        <v>1514</v>
      </c>
      <c r="N1484" s="280">
        <f t="shared" si="490"/>
        <v>7.6046743988894914</v>
      </c>
      <c r="AK1484">
        <f t="shared" si="491"/>
        <v>-9.1941659999999995E-2</v>
      </c>
      <c r="AL1484">
        <f t="shared" si="492"/>
        <v>4.1428899180000007</v>
      </c>
      <c r="AM1484">
        <f t="shared" si="493"/>
        <v>9.8422563989559997</v>
      </c>
      <c r="AN1484">
        <f t="shared" si="494"/>
        <v>-15.260562291338537</v>
      </c>
      <c r="AO1484">
        <f t="shared" si="495"/>
        <v>17.654500916042995</v>
      </c>
      <c r="AP1484">
        <f t="shared" si="496"/>
        <v>-15.137924622119611</v>
      </c>
      <c r="AQ1484">
        <f t="shared" si="497"/>
        <v>9.615409464193144</v>
      </c>
      <c r="AR1484">
        <f t="shared" si="498"/>
        <v>-3.8399491203549547</v>
      </c>
      <c r="AS1484">
        <f t="shared" si="499"/>
        <v>0.67999539551045463</v>
      </c>
      <c r="BJ1484">
        <f t="shared" si="500"/>
        <v>1.2716149999999999</v>
      </c>
      <c r="BK1484">
        <f t="shared" si="501"/>
        <v>2.6104917899999998</v>
      </c>
      <c r="BL1484">
        <f t="shared" si="502"/>
        <v>4.7058417128639993</v>
      </c>
      <c r="BM1484">
        <f t="shared" si="503"/>
        <v>-0.98154210460754721</v>
      </c>
      <c r="BN1484">
        <f t="shared" si="504"/>
        <v>6.5061190893291824E-3</v>
      </c>
    </row>
    <row r="1485" spans="1:66" ht="15">
      <c r="A1485" s="32">
        <v>7</v>
      </c>
      <c r="B1485" s="33">
        <f t="shared" ca="1" si="484"/>
        <v>1413.8919076794211</v>
      </c>
      <c r="C1485">
        <f t="shared" si="485"/>
        <v>1382</v>
      </c>
      <c r="D1485">
        <f t="shared" ca="1" si="489"/>
        <v>6.9946612421180738</v>
      </c>
      <c r="E1485">
        <f t="shared" ca="1" si="486"/>
        <v>7.0006470162123069</v>
      </c>
      <c r="F1485">
        <f t="shared" ca="1" si="487"/>
        <v>1413</v>
      </c>
      <c r="G1485">
        <f t="shared" ca="1" si="488"/>
        <v>1414</v>
      </c>
      <c r="M1485" s="280">
        <v>1515</v>
      </c>
      <c r="N1485" s="280">
        <f t="shared" si="490"/>
        <v>7.6107693075959091</v>
      </c>
      <c r="AK1485">
        <f t="shared" si="491"/>
        <v>-9.1941659999999995E-2</v>
      </c>
      <c r="AL1485">
        <f t="shared" si="492"/>
        <v>4.1456263050000004</v>
      </c>
      <c r="AM1485">
        <f t="shared" si="493"/>
        <v>9.8552623524749983</v>
      </c>
      <c r="AN1485">
        <f t="shared" si="494"/>
        <v>-15.290821163482876</v>
      </c>
      <c r="AO1485">
        <f t="shared" si="495"/>
        <v>17.70119047976446</v>
      </c>
      <c r="AP1485">
        <f t="shared" si="496"/>
        <v>-15.187983852942361</v>
      </c>
      <c r="AQ1485">
        <f t="shared" si="497"/>
        <v>9.6535784243508154</v>
      </c>
      <c r="AR1485">
        <f t="shared" si="498"/>
        <v>-3.8577383968993666</v>
      </c>
      <c r="AS1485">
        <f t="shared" si="499"/>
        <v>0.68359681933024086</v>
      </c>
      <c r="BJ1485">
        <f t="shared" si="500"/>
        <v>1.2716149999999999</v>
      </c>
      <c r="BK1485">
        <f t="shared" si="501"/>
        <v>2.6122160249999999</v>
      </c>
      <c r="BL1485">
        <f t="shared" si="502"/>
        <v>4.712060201399999</v>
      </c>
      <c r="BM1485">
        <f t="shared" si="503"/>
        <v>-0.98348832103657502</v>
      </c>
      <c r="BN1485">
        <f t="shared" si="504"/>
        <v>6.5233253453001244E-3</v>
      </c>
    </row>
    <row r="1486" spans="1:66" ht="15">
      <c r="A1486" s="32">
        <v>7</v>
      </c>
      <c r="B1486" s="33">
        <f t="shared" ca="1" si="484"/>
        <v>1413.8919076794211</v>
      </c>
      <c r="C1486">
        <f t="shared" si="485"/>
        <v>1382</v>
      </c>
      <c r="D1486">
        <f t="shared" ca="1" si="489"/>
        <v>6.9946612421180738</v>
      </c>
      <c r="E1486">
        <f t="shared" ca="1" si="486"/>
        <v>7.0006470162123069</v>
      </c>
      <c r="F1486">
        <f t="shared" ca="1" si="487"/>
        <v>1413</v>
      </c>
      <c r="G1486">
        <f t="shared" ca="1" si="488"/>
        <v>1414</v>
      </c>
      <c r="M1486" s="280">
        <v>1516</v>
      </c>
      <c r="N1486" s="280">
        <f t="shared" si="490"/>
        <v>7.6168652985351617</v>
      </c>
      <c r="AK1486">
        <f t="shared" si="491"/>
        <v>-9.1941659999999995E-2</v>
      </c>
      <c r="AL1486">
        <f t="shared" si="492"/>
        <v>4.1483626920000001</v>
      </c>
      <c r="AM1486">
        <f t="shared" si="493"/>
        <v>9.8682768936159988</v>
      </c>
      <c r="AN1486">
        <f t="shared" si="494"/>
        <v>-15.321120007711427</v>
      </c>
      <c r="AO1486">
        <f t="shared" si="495"/>
        <v>17.747972589663831</v>
      </c>
      <c r="AP1486">
        <f t="shared" si="496"/>
        <v>-15.238175427976781</v>
      </c>
      <c r="AQ1486">
        <f t="shared" si="497"/>
        <v>9.6918735627606889</v>
      </c>
      <c r="AR1486">
        <f t="shared" si="498"/>
        <v>-3.875598265708295</v>
      </c>
      <c r="AS1486">
        <f t="shared" si="499"/>
        <v>0.68721492189114386</v>
      </c>
      <c r="BJ1486">
        <f t="shared" si="500"/>
        <v>1.2716149999999999</v>
      </c>
      <c r="BK1486">
        <f t="shared" si="501"/>
        <v>2.6139402600000001</v>
      </c>
      <c r="BL1486">
        <f t="shared" si="502"/>
        <v>4.718282795903999</v>
      </c>
      <c r="BM1486">
        <f t="shared" si="503"/>
        <v>-0.98543710842484489</v>
      </c>
      <c r="BN1486">
        <f t="shared" si="504"/>
        <v>6.5405657068205569E-3</v>
      </c>
    </row>
    <row r="1487" spans="1:66" ht="15">
      <c r="A1487" s="32">
        <v>7</v>
      </c>
      <c r="B1487" s="33">
        <f t="shared" ca="1" si="484"/>
        <v>1413.8919076794211</v>
      </c>
      <c r="C1487">
        <f t="shared" si="485"/>
        <v>1382</v>
      </c>
      <c r="D1487">
        <f t="shared" ca="1" si="489"/>
        <v>6.9946612421180738</v>
      </c>
      <c r="E1487">
        <f t="shared" ca="1" si="486"/>
        <v>7.0006470162123069</v>
      </c>
      <c r="F1487">
        <f t="shared" ca="1" si="487"/>
        <v>1413</v>
      </c>
      <c r="G1487">
        <f t="shared" ca="1" si="488"/>
        <v>1414</v>
      </c>
      <c r="M1487" s="280">
        <v>1517</v>
      </c>
      <c r="N1487" s="280">
        <f t="shared" si="490"/>
        <v>7.6229623716476205</v>
      </c>
      <c r="AK1487">
        <f t="shared" si="491"/>
        <v>-9.1941659999999995E-2</v>
      </c>
      <c r="AL1487">
        <f t="shared" si="492"/>
        <v>4.1510990790000006</v>
      </c>
      <c r="AM1487">
        <f t="shared" si="493"/>
        <v>9.8813000223789995</v>
      </c>
      <c r="AN1487">
        <f t="shared" si="494"/>
        <v>-15.351458850408399</v>
      </c>
      <c r="AO1487">
        <f t="shared" si="495"/>
        <v>17.794847367954588</v>
      </c>
      <c r="AP1487">
        <f t="shared" si="496"/>
        <v>-15.288499609463599</v>
      </c>
      <c r="AQ1487">
        <f t="shared" si="497"/>
        <v>9.7302952128965803</v>
      </c>
      <c r="AR1487">
        <f t="shared" si="498"/>
        <v>-3.8935289600672065</v>
      </c>
      <c r="AS1487">
        <f t="shared" si="499"/>
        <v>0.69084976935665632</v>
      </c>
      <c r="BJ1487">
        <f t="shared" si="500"/>
        <v>1.2716149999999999</v>
      </c>
      <c r="BK1487">
        <f t="shared" si="501"/>
        <v>2.6156644949999999</v>
      </c>
      <c r="BL1487">
        <f t="shared" si="502"/>
        <v>4.7245094963759993</v>
      </c>
      <c r="BM1487">
        <f t="shared" si="503"/>
        <v>-0.98738846846935946</v>
      </c>
      <c r="BN1487">
        <f t="shared" si="504"/>
        <v>6.5578402189291627E-3</v>
      </c>
    </row>
    <row r="1488" spans="1:66" ht="15">
      <c r="A1488" s="32">
        <v>7</v>
      </c>
      <c r="B1488" s="33">
        <f t="shared" ca="1" si="484"/>
        <v>1413.8919076794211</v>
      </c>
      <c r="C1488">
        <f t="shared" si="485"/>
        <v>1382</v>
      </c>
      <c r="D1488">
        <f t="shared" ca="1" si="489"/>
        <v>6.9946612421180738</v>
      </c>
      <c r="E1488">
        <f t="shared" ca="1" si="486"/>
        <v>7.0006470162123069</v>
      </c>
      <c r="F1488">
        <f t="shared" ca="1" si="487"/>
        <v>1413</v>
      </c>
      <c r="G1488">
        <f t="shared" ca="1" si="488"/>
        <v>1414</v>
      </c>
      <c r="M1488" s="280">
        <v>1518</v>
      </c>
      <c r="N1488" s="280">
        <f t="shared" si="490"/>
        <v>7.6290605268709273</v>
      </c>
      <c r="AK1488">
        <f t="shared" si="491"/>
        <v>-9.1941659999999995E-2</v>
      </c>
      <c r="AL1488">
        <f t="shared" si="492"/>
        <v>4.1538354660000003</v>
      </c>
      <c r="AM1488">
        <f t="shared" si="493"/>
        <v>9.8943317387639986</v>
      </c>
      <c r="AN1488">
        <f t="shared" si="494"/>
        <v>-15.38183771795801</v>
      </c>
      <c r="AO1488">
        <f t="shared" si="495"/>
        <v>17.841814936930863</v>
      </c>
      <c r="AP1488">
        <f t="shared" si="496"/>
        <v>-15.338956659989735</v>
      </c>
      <c r="AQ1488">
        <f t="shared" si="497"/>
        <v>9.7688437088928719</v>
      </c>
      <c r="AR1488">
        <f t="shared" si="498"/>
        <v>-3.9115307138779096</v>
      </c>
      <c r="AS1488">
        <f t="shared" si="499"/>
        <v>0.69450142810884852</v>
      </c>
      <c r="BJ1488">
        <f t="shared" si="500"/>
        <v>1.2716149999999999</v>
      </c>
      <c r="BK1488">
        <f t="shared" si="501"/>
        <v>2.6173887300000001</v>
      </c>
      <c r="BL1488">
        <f t="shared" si="502"/>
        <v>4.7307403028159989</v>
      </c>
      <c r="BM1488">
        <f t="shared" si="503"/>
        <v>-0.98934240286712161</v>
      </c>
      <c r="BN1488">
        <f t="shared" si="504"/>
        <v>6.5751489266943448E-3</v>
      </c>
    </row>
    <row r="1489" spans="1:66" ht="15">
      <c r="A1489" s="32">
        <v>7</v>
      </c>
      <c r="B1489" s="33">
        <f t="shared" ca="1" si="484"/>
        <v>1413.8919076794211</v>
      </c>
      <c r="C1489">
        <f t="shared" si="485"/>
        <v>1382</v>
      </c>
      <c r="D1489">
        <f t="shared" ca="1" si="489"/>
        <v>6.9946612421180738</v>
      </c>
      <c r="E1489">
        <f t="shared" ca="1" si="486"/>
        <v>7.0006470162123069</v>
      </c>
      <c r="F1489">
        <f t="shared" ca="1" si="487"/>
        <v>1413</v>
      </c>
      <c r="G1489">
        <f t="shared" ca="1" si="488"/>
        <v>1414</v>
      </c>
      <c r="M1489" s="280">
        <v>1519</v>
      </c>
      <c r="N1489" s="280">
        <f t="shared" si="490"/>
        <v>7.6351597641399627</v>
      </c>
      <c r="AK1489">
        <f t="shared" si="491"/>
        <v>-9.1941659999999995E-2</v>
      </c>
      <c r="AL1489">
        <f t="shared" si="492"/>
        <v>4.156571853</v>
      </c>
      <c r="AM1489">
        <f t="shared" si="493"/>
        <v>9.9073720427709997</v>
      </c>
      <c r="AN1489">
        <f t="shared" si="494"/>
        <v>-15.412256636744473</v>
      </c>
      <c r="AO1489">
        <f t="shared" si="495"/>
        <v>17.888875418967423</v>
      </c>
      <c r="AP1489">
        <f t="shared" si="496"/>
        <v>-15.389546842488532</v>
      </c>
      <c r="AQ1489">
        <f t="shared" si="497"/>
        <v>9.8075193855453744</v>
      </c>
      <c r="AR1489">
        <f t="shared" si="498"/>
        <v>-3.9296037616597763</v>
      </c>
      <c r="AS1489">
        <f t="shared" si="499"/>
        <v>0.69816996474894577</v>
      </c>
      <c r="BJ1489">
        <f t="shared" si="500"/>
        <v>1.2716149999999999</v>
      </c>
      <c r="BK1489">
        <f t="shared" si="501"/>
        <v>2.6191129649999998</v>
      </c>
      <c r="BL1489">
        <f t="shared" si="502"/>
        <v>4.7369752152239988</v>
      </c>
      <c r="BM1489">
        <f t="shared" si="503"/>
        <v>-0.99129891331513431</v>
      </c>
      <c r="BN1489">
        <f t="shared" si="504"/>
        <v>6.5924918752142238E-3</v>
      </c>
    </row>
    <row r="1490" spans="1:66" ht="15">
      <c r="A1490" s="32">
        <v>7</v>
      </c>
      <c r="B1490" s="33">
        <f t="shared" ca="1" si="484"/>
        <v>1413.8919076794211</v>
      </c>
      <c r="C1490">
        <f t="shared" si="485"/>
        <v>1382</v>
      </c>
      <c r="D1490">
        <f t="shared" ca="1" si="489"/>
        <v>6.9946612421180738</v>
      </c>
      <c r="E1490">
        <f t="shared" ca="1" si="486"/>
        <v>7.0006470162123069</v>
      </c>
      <c r="F1490">
        <f t="shared" ca="1" si="487"/>
        <v>1413</v>
      </c>
      <c r="G1490">
        <f t="shared" ca="1" si="488"/>
        <v>1414</v>
      </c>
      <c r="M1490" s="280">
        <v>1520</v>
      </c>
      <c r="N1490" s="280">
        <f t="shared" si="490"/>
        <v>7.6412600833868618</v>
      </c>
      <c r="AK1490">
        <f t="shared" si="491"/>
        <v>-9.1941659999999995E-2</v>
      </c>
      <c r="AL1490">
        <f t="shared" si="492"/>
        <v>4.1593082400000005</v>
      </c>
      <c r="AM1490">
        <f t="shared" si="493"/>
        <v>9.9204209343999992</v>
      </c>
      <c r="AN1490">
        <f t="shared" si="494"/>
        <v>-15.442715633152002</v>
      </c>
      <c r="AO1490">
        <f t="shared" si="495"/>
        <v>17.93602893651968</v>
      </c>
      <c r="AP1490">
        <f t="shared" si="496"/>
        <v>-15.440270420239976</v>
      </c>
      <c r="AQ1490">
        <f t="shared" si="497"/>
        <v>9.846322578312213</v>
      </c>
      <c r="AR1490">
        <f t="shared" si="498"/>
        <v>-3.9477483385509604</v>
      </c>
      <c r="AS1490">
        <f t="shared" si="499"/>
        <v>0.70185544609790629</v>
      </c>
      <c r="BJ1490">
        <f t="shared" si="500"/>
        <v>1.2716149999999999</v>
      </c>
      <c r="BK1490">
        <f t="shared" si="501"/>
        <v>2.6208372</v>
      </c>
      <c r="BL1490">
        <f t="shared" si="502"/>
        <v>4.7432142335999989</v>
      </c>
      <c r="BM1490">
        <f t="shared" si="503"/>
        <v>-0.99325800151040011</v>
      </c>
      <c r="BN1490">
        <f t="shared" si="504"/>
        <v>6.6098691096166404E-3</v>
      </c>
    </row>
    <row r="1491" spans="1:66" ht="15">
      <c r="A1491" s="32">
        <v>7</v>
      </c>
      <c r="B1491" s="33">
        <f t="shared" ca="1" si="484"/>
        <v>1413.8919076794211</v>
      </c>
      <c r="C1491">
        <f t="shared" si="485"/>
        <v>1382</v>
      </c>
      <c r="D1491">
        <f t="shared" ca="1" si="489"/>
        <v>6.9946612421180738</v>
      </c>
      <c r="E1491">
        <f t="shared" ca="1" si="486"/>
        <v>7.0006470162123069</v>
      </c>
      <c r="F1491">
        <f t="shared" ca="1" si="487"/>
        <v>1413</v>
      </c>
      <c r="G1491">
        <f t="shared" ca="1" si="488"/>
        <v>1414</v>
      </c>
      <c r="M1491" s="280">
        <v>1521</v>
      </c>
      <c r="N1491" s="280">
        <f t="shared" si="490"/>
        <v>7.6473614845409923</v>
      </c>
      <c r="AK1491">
        <f t="shared" si="491"/>
        <v>-9.1941659999999995E-2</v>
      </c>
      <c r="AL1491">
        <f t="shared" si="492"/>
        <v>4.1620446270000002</v>
      </c>
      <c r="AM1491">
        <f t="shared" si="493"/>
        <v>9.9334784136509988</v>
      </c>
      <c r="AN1491">
        <f t="shared" si="494"/>
        <v>-15.473214733564811</v>
      </c>
      <c r="AO1491">
        <f t="shared" si="495"/>
        <v>17.983275612123688</v>
      </c>
      <c r="AP1491">
        <f t="shared" si="496"/>
        <v>-15.491127656870937</v>
      </c>
      <c r="AQ1491">
        <f t="shared" si="497"/>
        <v>9.8852536233146786</v>
      </c>
      <c r="AR1491">
        <f t="shared" si="498"/>
        <v>-3.9659646803096251</v>
      </c>
      <c r="AS1491">
        <f t="shared" si="499"/>
        <v>0.70555793919700149</v>
      </c>
      <c r="BJ1491">
        <f t="shared" si="500"/>
        <v>1.2716149999999999</v>
      </c>
      <c r="BK1491">
        <f t="shared" si="501"/>
        <v>2.6225614349999997</v>
      </c>
      <c r="BL1491">
        <f t="shared" si="502"/>
        <v>4.7494573579439994</v>
      </c>
      <c r="BM1491">
        <f t="shared" si="503"/>
        <v>-0.99521966914992188</v>
      </c>
      <c r="BN1491">
        <f t="shared" si="504"/>
        <v>6.6272806750591528E-3</v>
      </c>
    </row>
    <row r="1492" spans="1:66" ht="15">
      <c r="A1492" s="32">
        <v>7</v>
      </c>
      <c r="B1492" s="33">
        <f t="shared" ca="1" si="484"/>
        <v>1413.8919076794211</v>
      </c>
      <c r="C1492">
        <f t="shared" si="485"/>
        <v>1382</v>
      </c>
      <c r="D1492">
        <f t="shared" ca="1" si="489"/>
        <v>6.9946612421180738</v>
      </c>
      <c r="E1492">
        <f t="shared" ca="1" si="486"/>
        <v>7.0006470162123069</v>
      </c>
      <c r="F1492">
        <f t="shared" ca="1" si="487"/>
        <v>1413</v>
      </c>
      <c r="G1492">
        <f t="shared" ca="1" si="488"/>
        <v>1414</v>
      </c>
      <c r="M1492" s="280">
        <v>1522</v>
      </c>
      <c r="N1492" s="280">
        <f t="shared" si="490"/>
        <v>7.6534639675289968</v>
      </c>
      <c r="AK1492">
        <f t="shared" si="491"/>
        <v>-9.1941659999999995E-2</v>
      </c>
      <c r="AL1492">
        <f t="shared" si="492"/>
        <v>4.1647810140000008</v>
      </c>
      <c r="AM1492">
        <f t="shared" si="493"/>
        <v>9.9465444805239986</v>
      </c>
      <c r="AN1492">
        <f t="shared" si="494"/>
        <v>-15.503753964367114</v>
      </c>
      <c r="AO1492">
        <f t="shared" si="495"/>
        <v>18.03061556839614</v>
      </c>
      <c r="AP1492">
        <f t="shared" si="496"/>
        <v>-15.542118816355387</v>
      </c>
      <c r="AQ1492">
        <f t="shared" si="497"/>
        <v>9.9243128573381298</v>
      </c>
      <c r="AR1492">
        <f t="shared" si="498"/>
        <v>-3.984253023315167</v>
      </c>
      <c r="AS1492">
        <f t="shared" si="499"/>
        <v>0.70927751130839578</v>
      </c>
      <c r="BJ1492">
        <f t="shared" si="500"/>
        <v>1.2716149999999999</v>
      </c>
      <c r="BK1492">
        <f t="shared" si="501"/>
        <v>2.6242856699999999</v>
      </c>
      <c r="BL1492">
        <f t="shared" si="502"/>
        <v>4.7557045882559992</v>
      </c>
      <c r="BM1492">
        <f t="shared" si="503"/>
        <v>-0.99718391793070249</v>
      </c>
      <c r="BN1492">
        <f t="shared" si="504"/>
        <v>6.6447266167290377E-3</v>
      </c>
    </row>
    <row r="1493" spans="1:66" ht="15">
      <c r="A1493" s="32">
        <v>7</v>
      </c>
      <c r="B1493" s="33">
        <f t="shared" ca="1" si="484"/>
        <v>1413.8919076794211</v>
      </c>
      <c r="C1493">
        <f t="shared" si="485"/>
        <v>1382</v>
      </c>
      <c r="D1493">
        <f t="shared" ca="1" si="489"/>
        <v>6.9946612421180738</v>
      </c>
      <c r="E1493">
        <f t="shared" ca="1" si="486"/>
        <v>7.0006470162123069</v>
      </c>
      <c r="F1493">
        <f t="shared" ca="1" si="487"/>
        <v>1413</v>
      </c>
      <c r="G1493">
        <f t="shared" ca="1" si="488"/>
        <v>1414</v>
      </c>
      <c r="M1493" s="280">
        <v>1523</v>
      </c>
      <c r="N1493" s="280">
        <f t="shared" si="490"/>
        <v>7.6595675322747452</v>
      </c>
      <c r="AK1493">
        <f t="shared" si="491"/>
        <v>-9.1941659999999995E-2</v>
      </c>
      <c r="AL1493">
        <f t="shared" si="492"/>
        <v>4.1675174010000005</v>
      </c>
      <c r="AM1493">
        <f t="shared" si="493"/>
        <v>9.9596191350189986</v>
      </c>
      <c r="AN1493">
        <f t="shared" si="494"/>
        <v>-15.534333351943125</v>
      </c>
      <c r="AO1493">
        <f t="shared" si="495"/>
        <v>18.078048928034381</v>
      </c>
      <c r="AP1493">
        <f t="shared" si="496"/>
        <v>-15.593244163014633</v>
      </c>
      <c r="AQ1493">
        <f t="shared" si="497"/>
        <v>9.9635006178328354</v>
      </c>
      <c r="AR1493">
        <f t="shared" si="498"/>
        <v>-4.00261360456944</v>
      </c>
      <c r="AS1493">
        <f t="shared" si="499"/>
        <v>0.71301422991572949</v>
      </c>
      <c r="BJ1493">
        <f t="shared" si="500"/>
        <v>1.2716149999999999</v>
      </c>
      <c r="BK1493">
        <f t="shared" si="501"/>
        <v>2.6260099050000001</v>
      </c>
      <c r="BL1493">
        <f t="shared" si="502"/>
        <v>4.7619559245359993</v>
      </c>
      <c r="BM1493">
        <f t="shared" si="503"/>
        <v>-0.9991507495497447</v>
      </c>
      <c r="BN1493">
        <f t="shared" si="504"/>
        <v>6.662206979843292E-3</v>
      </c>
    </row>
    <row r="1494" spans="1:66" ht="15">
      <c r="A1494" s="32">
        <v>7</v>
      </c>
      <c r="B1494" s="33">
        <f t="shared" ca="1" si="484"/>
        <v>1413.8919076794211</v>
      </c>
      <c r="C1494">
        <f t="shared" si="485"/>
        <v>1382</v>
      </c>
      <c r="D1494">
        <f t="shared" ca="1" si="489"/>
        <v>6.9946612421180738</v>
      </c>
      <c r="E1494">
        <f t="shared" ca="1" si="486"/>
        <v>7.0006470162123069</v>
      </c>
      <c r="F1494">
        <f t="shared" ca="1" si="487"/>
        <v>1413</v>
      </c>
      <c r="G1494">
        <f t="shared" ca="1" si="488"/>
        <v>1414</v>
      </c>
      <c r="M1494" s="280">
        <v>1524</v>
      </c>
      <c r="N1494" s="280">
        <f t="shared" si="490"/>
        <v>7.6656721786993725</v>
      </c>
      <c r="AK1494">
        <f t="shared" si="491"/>
        <v>-9.1941659999999995E-2</v>
      </c>
      <c r="AL1494">
        <f t="shared" si="492"/>
        <v>4.1702537880000001</v>
      </c>
      <c r="AM1494">
        <f t="shared" si="493"/>
        <v>9.9727023771359988</v>
      </c>
      <c r="AN1494">
        <f t="shared" si="494"/>
        <v>-15.564952922677058</v>
      </c>
      <c r="AO1494">
        <f t="shared" si="495"/>
        <v>18.125575813816386</v>
      </c>
      <c r="AP1494">
        <f t="shared" si="496"/>
        <v>-15.644503961517545</v>
      </c>
      <c r="AQ1494">
        <f t="shared" si="497"/>
        <v>10.00281724291488</v>
      </c>
      <c r="AR1494">
        <f t="shared" si="498"/>
        <v>-4.0210466616979899</v>
      </c>
      <c r="AS1494">
        <f t="shared" si="499"/>
        <v>0.7167681627247009</v>
      </c>
      <c r="BJ1494">
        <f t="shared" si="500"/>
        <v>1.2716149999999999</v>
      </c>
      <c r="BK1494">
        <f t="shared" si="501"/>
        <v>2.6277341399999998</v>
      </c>
      <c r="BL1494">
        <f t="shared" si="502"/>
        <v>4.7682113667839996</v>
      </c>
      <c r="BM1494">
        <f t="shared" si="503"/>
        <v>-1.0011201657040512</v>
      </c>
      <c r="BN1494">
        <f t="shared" si="504"/>
        <v>6.6797218096486298E-3</v>
      </c>
    </row>
    <row r="1495" spans="1:66" ht="15">
      <c r="A1495" s="32">
        <v>7</v>
      </c>
      <c r="B1495" s="33">
        <f t="shared" ca="1" si="484"/>
        <v>1413.8919076794211</v>
      </c>
      <c r="C1495">
        <f t="shared" si="485"/>
        <v>1382</v>
      </c>
      <c r="D1495">
        <f t="shared" ca="1" si="489"/>
        <v>6.9946612421180738</v>
      </c>
      <c r="E1495">
        <f t="shared" ca="1" si="486"/>
        <v>7.0006470162123069</v>
      </c>
      <c r="F1495">
        <f t="shared" ca="1" si="487"/>
        <v>1413</v>
      </c>
      <c r="G1495">
        <f t="shared" ca="1" si="488"/>
        <v>1414</v>
      </c>
      <c r="M1495" s="280">
        <v>1525</v>
      </c>
      <c r="N1495" s="280">
        <f t="shared" si="490"/>
        <v>7.671777906721255</v>
      </c>
      <c r="AK1495">
        <f t="shared" si="491"/>
        <v>-9.1941659999999995E-2</v>
      </c>
      <c r="AL1495">
        <f t="shared" si="492"/>
        <v>4.1729901750000007</v>
      </c>
      <c r="AM1495">
        <f t="shared" si="493"/>
        <v>9.9857942068749992</v>
      </c>
      <c r="AN1495">
        <f t="shared" si="494"/>
        <v>-15.595612702953128</v>
      </c>
      <c r="AO1495">
        <f t="shared" si="495"/>
        <v>18.173196348600779</v>
      </c>
      <c r="AP1495">
        <f t="shared" si="496"/>
        <v>-15.695898476880783</v>
      </c>
      <c r="AQ1495">
        <f t="shared" si="497"/>
        <v>10.042263071367016</v>
      </c>
      <c r="AR1495">
        <f t="shared" si="498"/>
        <v>-4.0395524329512797</v>
      </c>
      <c r="AS1495">
        <f t="shared" si="499"/>
        <v>0.72053937766365128</v>
      </c>
      <c r="BJ1495">
        <f t="shared" si="500"/>
        <v>1.2716149999999999</v>
      </c>
      <c r="BK1495">
        <f t="shared" si="501"/>
        <v>2.629458375</v>
      </c>
      <c r="BL1495">
        <f t="shared" si="502"/>
        <v>4.7744709149999993</v>
      </c>
      <c r="BM1495">
        <f t="shared" si="503"/>
        <v>-1.0030921680906251</v>
      </c>
      <c r="BN1495">
        <f t="shared" si="504"/>
        <v>6.697271151421485E-3</v>
      </c>
    </row>
    <row r="1496" spans="1:66" ht="15">
      <c r="A1496" s="32">
        <v>7</v>
      </c>
      <c r="B1496" s="33">
        <f t="shared" ca="1" si="484"/>
        <v>1413.8919076794211</v>
      </c>
      <c r="C1496">
        <f t="shared" si="485"/>
        <v>1382</v>
      </c>
      <c r="D1496">
        <f t="shared" ca="1" si="489"/>
        <v>6.9946612421180738</v>
      </c>
      <c r="E1496">
        <f t="shared" ca="1" si="486"/>
        <v>7.0006470162123069</v>
      </c>
      <c r="F1496">
        <f t="shared" ca="1" si="487"/>
        <v>1413</v>
      </c>
      <c r="G1496">
        <f t="shared" ca="1" si="488"/>
        <v>1414</v>
      </c>
      <c r="M1496" s="280">
        <v>1526</v>
      </c>
      <c r="N1496" s="280">
        <f t="shared" si="490"/>
        <v>7.6778847162560258</v>
      </c>
      <c r="AK1496">
        <f t="shared" si="491"/>
        <v>-9.1941659999999995E-2</v>
      </c>
      <c r="AL1496">
        <f t="shared" si="492"/>
        <v>4.1757265620000004</v>
      </c>
      <c r="AM1496">
        <f t="shared" si="493"/>
        <v>9.9988946242359997</v>
      </c>
      <c r="AN1496">
        <f t="shared" si="494"/>
        <v>-15.626312719155546</v>
      </c>
      <c r="AO1496">
        <f t="shared" si="495"/>
        <v>18.220910655326829</v>
      </c>
      <c r="AP1496">
        <f t="shared" si="496"/>
        <v>-15.747427974469026</v>
      </c>
      <c r="AQ1496">
        <f t="shared" si="497"/>
        <v>10.081838442639544</v>
      </c>
      <c r="AR1496">
        <f t="shared" si="498"/>
        <v>-4.0581311572059233</v>
      </c>
      <c r="AS1496">
        <f t="shared" si="499"/>
        <v>0.72432794288414948</v>
      </c>
      <c r="BJ1496">
        <f t="shared" si="500"/>
        <v>1.2716149999999999</v>
      </c>
      <c r="BK1496">
        <f t="shared" si="501"/>
        <v>2.6311826099999998</v>
      </c>
      <c r="BL1496">
        <f t="shared" si="502"/>
        <v>4.7807345691839993</v>
      </c>
      <c r="BM1496">
        <f t="shared" si="503"/>
        <v>-1.0050667584064688</v>
      </c>
      <c r="BN1496">
        <f t="shared" si="504"/>
        <v>6.7148550504680087E-3</v>
      </c>
    </row>
    <row r="1497" spans="1:66" ht="15">
      <c r="A1497" s="32">
        <v>7</v>
      </c>
      <c r="B1497" s="33">
        <f t="shared" ca="1" si="484"/>
        <v>1413.8919076794211</v>
      </c>
      <c r="C1497">
        <f t="shared" si="485"/>
        <v>1382</v>
      </c>
      <c r="D1497">
        <f t="shared" ca="1" si="489"/>
        <v>6.9946612421180738</v>
      </c>
      <c r="E1497">
        <f t="shared" ca="1" si="486"/>
        <v>7.0006470162123069</v>
      </c>
      <c r="F1497">
        <f t="shared" ca="1" si="487"/>
        <v>1413</v>
      </c>
      <c r="G1497">
        <f t="shared" ca="1" si="488"/>
        <v>1414</v>
      </c>
      <c r="M1497" s="280">
        <v>1527</v>
      </c>
      <c r="N1497" s="280">
        <f t="shared" si="490"/>
        <v>7.6839926072165792</v>
      </c>
      <c r="AK1497">
        <f t="shared" si="491"/>
        <v>-9.1941659999999995E-2</v>
      </c>
      <c r="AL1497">
        <f t="shared" si="492"/>
        <v>4.178462949</v>
      </c>
      <c r="AM1497">
        <f t="shared" si="493"/>
        <v>10.012003629218999</v>
      </c>
      <c r="AN1497">
        <f t="shared" si="494"/>
        <v>-15.657052997668529</v>
      </c>
      <c r="AO1497">
        <f t="shared" si="495"/>
        <v>18.268718857014445</v>
      </c>
      <c r="AP1497">
        <f t="shared" si="496"/>
        <v>-15.799092719995203</v>
      </c>
      <c r="AQ1497">
        <f t="shared" si="497"/>
        <v>10.121543696851205</v>
      </c>
      <c r="AR1497">
        <f t="shared" si="498"/>
        <v>-4.0767830739659168</v>
      </c>
      <c r="AS1497">
        <f t="shared" si="499"/>
        <v>0.72813392676157906</v>
      </c>
      <c r="BJ1497">
        <f t="shared" si="500"/>
        <v>1.2716149999999999</v>
      </c>
      <c r="BK1497">
        <f t="shared" si="501"/>
        <v>2.6329068449999999</v>
      </c>
      <c r="BL1497">
        <f t="shared" si="502"/>
        <v>4.7870023293359996</v>
      </c>
      <c r="BM1497">
        <f t="shared" si="503"/>
        <v>-1.0070439383485854</v>
      </c>
      <c r="BN1497">
        <f t="shared" si="504"/>
        <v>6.7324735521240723E-3</v>
      </c>
    </row>
    <row r="1498" spans="1:66" ht="15">
      <c r="A1498" s="32">
        <v>7</v>
      </c>
      <c r="B1498" s="33">
        <f t="shared" ca="1" si="484"/>
        <v>1413.8919076794211</v>
      </c>
      <c r="C1498">
        <f t="shared" si="485"/>
        <v>1382</v>
      </c>
      <c r="D1498">
        <f t="shared" ca="1" si="489"/>
        <v>6.9946612421180738</v>
      </c>
      <c r="E1498">
        <f t="shared" ca="1" si="486"/>
        <v>7.0006470162123069</v>
      </c>
      <c r="F1498">
        <f t="shared" ca="1" si="487"/>
        <v>1413</v>
      </c>
      <c r="G1498">
        <f t="shared" ca="1" si="488"/>
        <v>1414</v>
      </c>
      <c r="M1498" s="280">
        <v>1528</v>
      </c>
      <c r="N1498" s="280">
        <f t="shared" si="490"/>
        <v>7.6901015795130494</v>
      </c>
      <c r="AK1498">
        <f t="shared" si="491"/>
        <v>-9.1941659999999995E-2</v>
      </c>
      <c r="AL1498">
        <f t="shared" si="492"/>
        <v>4.1811993360000006</v>
      </c>
      <c r="AM1498">
        <f t="shared" si="493"/>
        <v>10.025121221824</v>
      </c>
      <c r="AN1498">
        <f t="shared" si="494"/>
        <v>-15.687833564876291</v>
      </c>
      <c r="AO1498">
        <f t="shared" si="495"/>
        <v>18.316621076764172</v>
      </c>
      <c r="AP1498">
        <f t="shared" si="496"/>
        <v>-15.850892979520715</v>
      </c>
      <c r="AQ1498">
        <f t="shared" si="497"/>
        <v>10.161379174790035</v>
      </c>
      <c r="AR1498">
        <f t="shared" si="498"/>
        <v>-4.0955084233638779</v>
      </c>
      <c r="AS1498">
        <f t="shared" si="499"/>
        <v>0.73195739789572523</v>
      </c>
      <c r="BJ1498">
        <f t="shared" si="500"/>
        <v>1.2716149999999999</v>
      </c>
      <c r="BK1498">
        <f t="shared" si="501"/>
        <v>2.6346310800000001</v>
      </c>
      <c r="BL1498">
        <f t="shared" si="502"/>
        <v>4.7932741954559992</v>
      </c>
      <c r="BM1498">
        <f t="shared" si="503"/>
        <v>-1.0090237096139776</v>
      </c>
      <c r="BN1498">
        <f t="shared" si="504"/>
        <v>6.7501267017552654E-3</v>
      </c>
    </row>
    <row r="1499" spans="1:66" ht="15">
      <c r="A1499" s="32">
        <v>7</v>
      </c>
      <c r="B1499" s="33">
        <f t="shared" ca="1" si="484"/>
        <v>1413.8919076794211</v>
      </c>
      <c r="C1499">
        <f t="shared" si="485"/>
        <v>1382</v>
      </c>
      <c r="D1499">
        <f t="shared" ca="1" si="489"/>
        <v>6.9946612421180738</v>
      </c>
      <c r="E1499">
        <f t="shared" ca="1" si="486"/>
        <v>7.0006470162123069</v>
      </c>
      <c r="F1499">
        <f t="shared" ca="1" si="487"/>
        <v>1413</v>
      </c>
      <c r="G1499">
        <f t="shared" ca="1" si="488"/>
        <v>1414</v>
      </c>
      <c r="M1499" s="280">
        <v>1529</v>
      </c>
      <c r="N1499" s="280">
        <f t="shared" si="490"/>
        <v>7.6962116330528332</v>
      </c>
      <c r="AK1499">
        <f t="shared" si="491"/>
        <v>-9.1941659999999995E-2</v>
      </c>
      <c r="AL1499">
        <f t="shared" si="492"/>
        <v>4.1839357230000003</v>
      </c>
      <c r="AM1499">
        <f t="shared" si="493"/>
        <v>10.038247402050999</v>
      </c>
      <c r="AN1499">
        <f t="shared" si="494"/>
        <v>-15.718654447163043</v>
      </c>
      <c r="AO1499">
        <f t="shared" si="495"/>
        <v>18.364617437757204</v>
      </c>
      <c r="AP1499">
        <f t="shared" si="496"/>
        <v>-15.90282901945567</v>
      </c>
      <c r="AQ1499">
        <f t="shared" si="497"/>
        <v>10.201345217914255</v>
      </c>
      <c r="AR1499">
        <f t="shared" si="498"/>
        <v>-4.1143074461622779</v>
      </c>
      <c r="AS1499">
        <f t="shared" si="499"/>
        <v>0.7357984251113644</v>
      </c>
      <c r="BJ1499">
        <f t="shared" si="500"/>
        <v>1.2716149999999999</v>
      </c>
      <c r="BK1499">
        <f t="shared" si="501"/>
        <v>2.6363553149999999</v>
      </c>
      <c r="BL1499">
        <f t="shared" si="502"/>
        <v>4.7995501675439991</v>
      </c>
      <c r="BM1499">
        <f t="shared" si="503"/>
        <v>-1.0110060738996482</v>
      </c>
      <c r="BN1499">
        <f t="shared" si="504"/>
        <v>6.7678145447568954E-3</v>
      </c>
    </row>
    <row r="1500" spans="1:66" ht="15">
      <c r="A1500" s="32">
        <v>7</v>
      </c>
      <c r="B1500" s="33">
        <f t="shared" ca="1" si="484"/>
        <v>1413.8919076794211</v>
      </c>
      <c r="C1500">
        <f t="shared" si="485"/>
        <v>1382</v>
      </c>
      <c r="D1500">
        <f t="shared" ca="1" si="489"/>
        <v>6.9946612421180738</v>
      </c>
      <c r="E1500">
        <f t="shared" ca="1" si="486"/>
        <v>7.0006470162123069</v>
      </c>
      <c r="F1500">
        <f t="shared" ca="1" si="487"/>
        <v>1413</v>
      </c>
      <c r="G1500">
        <f t="shared" ca="1" si="488"/>
        <v>1414</v>
      </c>
      <c r="M1500" s="280">
        <v>1530</v>
      </c>
      <c r="N1500" s="280">
        <f t="shared" si="490"/>
        <v>7.7023227677405917</v>
      </c>
      <c r="AK1500">
        <f t="shared" si="491"/>
        <v>-9.1941659999999995E-2</v>
      </c>
      <c r="AL1500">
        <f t="shared" si="492"/>
        <v>4.1866721100000008</v>
      </c>
      <c r="AM1500">
        <f t="shared" si="493"/>
        <v>10.051382169899998</v>
      </c>
      <c r="AN1500">
        <f t="shared" si="494"/>
        <v>-15.749515670913002</v>
      </c>
      <c r="AO1500">
        <f t="shared" si="495"/>
        <v>18.41270806325538</v>
      </c>
      <c r="AP1500">
        <f t="shared" si="496"/>
        <v>-15.954901106559108</v>
      </c>
      <c r="AQ1500">
        <f t="shared" si="497"/>
        <v>10.241442168353151</v>
      </c>
      <c r="AR1500">
        <f t="shared" si="498"/>
        <v>-4.1331803837546817</v>
      </c>
      <c r="AS1500">
        <f t="shared" si="499"/>
        <v>0.73965707745885345</v>
      </c>
      <c r="BJ1500">
        <f t="shared" si="500"/>
        <v>1.2716149999999999</v>
      </c>
      <c r="BK1500">
        <f t="shared" si="501"/>
        <v>2.6380795500000001</v>
      </c>
      <c r="BL1500">
        <f t="shared" si="502"/>
        <v>4.8058302455999993</v>
      </c>
      <c r="BM1500">
        <f t="shared" si="503"/>
        <v>-1.0129910329026</v>
      </c>
      <c r="BN1500">
        <f t="shared" si="504"/>
        <v>6.7855371265539907E-3</v>
      </c>
    </row>
    <row r="1501" spans="1:66" ht="15">
      <c r="A1501" s="32">
        <v>7</v>
      </c>
      <c r="B1501" s="33">
        <f t="shared" ca="1" si="484"/>
        <v>1413.8919076794211</v>
      </c>
      <c r="C1501">
        <f t="shared" si="485"/>
        <v>1382</v>
      </c>
      <c r="D1501">
        <f t="shared" ca="1" si="489"/>
        <v>6.9946612421180738</v>
      </c>
      <c r="E1501">
        <f t="shared" ca="1" si="486"/>
        <v>7.0006470162123069</v>
      </c>
      <c r="F1501">
        <f t="shared" ca="1" si="487"/>
        <v>1413</v>
      </c>
      <c r="G1501">
        <f t="shared" ca="1" si="488"/>
        <v>1414</v>
      </c>
      <c r="M1501" s="280">
        <v>1531</v>
      </c>
      <c r="N1501" s="280">
        <f t="shared" si="490"/>
        <v>7.7084349834782353</v>
      </c>
      <c r="AK1501">
        <f t="shared" si="491"/>
        <v>-9.1941659999999995E-2</v>
      </c>
      <c r="AL1501">
        <f t="shared" si="492"/>
        <v>4.1894084970000005</v>
      </c>
      <c r="AM1501">
        <f t="shared" si="493"/>
        <v>10.064525525371</v>
      </c>
      <c r="AN1501">
        <f t="shared" si="494"/>
        <v>-15.780417262510381</v>
      </c>
      <c r="AO1501">
        <f t="shared" si="495"/>
        <v>18.460893076601174</v>
      </c>
      <c r="AP1501">
        <f t="shared" si="496"/>
        <v>-16.00710950793923</v>
      </c>
      <c r="AQ1501">
        <f t="shared" si="497"/>
        <v>10.281670368907941</v>
      </c>
      <c r="AR1501">
        <f t="shared" si="498"/>
        <v>-4.1521274781669897</v>
      </c>
      <c r="AS1501">
        <f t="shared" si="499"/>
        <v>0.74353342421472113</v>
      </c>
      <c r="BJ1501">
        <f t="shared" si="500"/>
        <v>1.2716149999999999</v>
      </c>
      <c r="BK1501">
        <f t="shared" si="501"/>
        <v>2.6398037849999998</v>
      </c>
      <c r="BL1501">
        <f t="shared" si="502"/>
        <v>4.8121144296239988</v>
      </c>
      <c r="BM1501">
        <f t="shared" si="503"/>
        <v>-1.0149785883198359</v>
      </c>
      <c r="BN1501">
        <f t="shared" si="504"/>
        <v>6.8032944926012945E-3</v>
      </c>
    </row>
    <row r="1502" spans="1:66" ht="15">
      <c r="A1502" s="32">
        <v>7</v>
      </c>
      <c r="B1502" s="33">
        <f t="shared" ca="1" si="484"/>
        <v>1413.8919076794211</v>
      </c>
      <c r="C1502">
        <f t="shared" si="485"/>
        <v>1382</v>
      </c>
      <c r="D1502">
        <f t="shared" ca="1" si="489"/>
        <v>6.9946612421180738</v>
      </c>
      <c r="E1502">
        <f t="shared" ca="1" si="486"/>
        <v>7.0006470162123069</v>
      </c>
      <c r="F1502">
        <f t="shared" ca="1" si="487"/>
        <v>1413</v>
      </c>
      <c r="G1502">
        <f t="shared" ca="1" si="488"/>
        <v>1414</v>
      </c>
      <c r="M1502" s="280">
        <v>1532</v>
      </c>
      <c r="N1502" s="280">
        <f t="shared" si="490"/>
        <v>7.7145482801649417</v>
      </c>
      <c r="AK1502">
        <f t="shared" si="491"/>
        <v>-9.1941659999999995E-2</v>
      </c>
      <c r="AL1502">
        <f t="shared" si="492"/>
        <v>4.1921448840000002</v>
      </c>
      <c r="AM1502">
        <f t="shared" si="493"/>
        <v>10.077677468464</v>
      </c>
      <c r="AN1502">
        <f t="shared" si="494"/>
        <v>-15.811359248339395</v>
      </c>
      <c r="AO1502">
        <f t="shared" si="495"/>
        <v>18.509172601217703</v>
      </c>
      <c r="AP1502">
        <f t="shared" si="496"/>
        <v>-16.059454491053621</v>
      </c>
      <c r="AQ1502">
        <f t="shared" si="497"/>
        <v>10.32203016305267</v>
      </c>
      <c r="AR1502">
        <f t="shared" si="498"/>
        <v>-4.1711489720586741</v>
      </c>
      <c r="AS1502">
        <f t="shared" si="499"/>
        <v>0.74742753488226044</v>
      </c>
      <c r="BJ1502">
        <f t="shared" si="500"/>
        <v>1.2716149999999999</v>
      </c>
      <c r="BK1502">
        <f t="shared" si="501"/>
        <v>2.64152802</v>
      </c>
      <c r="BL1502">
        <f t="shared" si="502"/>
        <v>4.8184027196159995</v>
      </c>
      <c r="BM1502">
        <f t="shared" si="503"/>
        <v>-1.0169687418483584</v>
      </c>
      <c r="BN1502">
        <f t="shared" si="504"/>
        <v>6.8210866883832728E-3</v>
      </c>
    </row>
    <row r="1503" spans="1:66" ht="15">
      <c r="A1503" s="32">
        <v>7</v>
      </c>
      <c r="B1503" s="33">
        <f t="shared" ca="1" si="484"/>
        <v>1413.8919076794211</v>
      </c>
      <c r="C1503">
        <f t="shared" si="485"/>
        <v>1382</v>
      </c>
      <c r="D1503">
        <f t="shared" ca="1" si="489"/>
        <v>6.9946612421180738</v>
      </c>
      <c r="E1503">
        <f t="shared" ca="1" si="486"/>
        <v>7.0006470162123069</v>
      </c>
      <c r="F1503">
        <f t="shared" ca="1" si="487"/>
        <v>1413</v>
      </c>
      <c r="G1503">
        <f t="shared" ca="1" si="488"/>
        <v>1414</v>
      </c>
      <c r="M1503" s="280">
        <v>1533</v>
      </c>
      <c r="N1503" s="280">
        <f t="shared" si="490"/>
        <v>7.7206626576971429</v>
      </c>
      <c r="AK1503">
        <f t="shared" si="491"/>
        <v>-9.1941659999999995E-2</v>
      </c>
      <c r="AL1503">
        <f t="shared" si="492"/>
        <v>4.1948812710000007</v>
      </c>
      <c r="AM1503">
        <f t="shared" si="493"/>
        <v>10.090837999179</v>
      </c>
      <c r="AN1503">
        <f t="shared" si="494"/>
        <v>-15.842341654784255</v>
      </c>
      <c r="AO1503">
        <f t="shared" si="495"/>
        <v>18.557546760608734</v>
      </c>
      <c r="AP1503">
        <f t="shared" si="496"/>
        <v>-16.1119363237095</v>
      </c>
      <c r="AQ1503">
        <f t="shared" si="497"/>
        <v>10.362521894935073</v>
      </c>
      <c r="AR1503">
        <f t="shared" si="498"/>
        <v>-4.1902451087240307</v>
      </c>
      <c r="AS1503">
        <f t="shared" si="499"/>
        <v>0.75133947919212185</v>
      </c>
      <c r="BJ1503">
        <f t="shared" si="500"/>
        <v>1.2716149999999999</v>
      </c>
      <c r="BK1503">
        <f t="shared" si="501"/>
        <v>2.6432522549999997</v>
      </c>
      <c r="BL1503">
        <f t="shared" si="502"/>
        <v>4.8246951155759987</v>
      </c>
      <c r="BM1503">
        <f t="shared" si="503"/>
        <v>-1.0189614951851707</v>
      </c>
      <c r="BN1503">
        <f t="shared" si="504"/>
        <v>6.8389137594141083E-3</v>
      </c>
    </row>
    <row r="1504" spans="1:66" ht="15">
      <c r="A1504" s="32">
        <v>7</v>
      </c>
      <c r="B1504" s="33">
        <f t="shared" ca="1" si="484"/>
        <v>1413.8919076794211</v>
      </c>
      <c r="C1504">
        <f t="shared" si="485"/>
        <v>1382</v>
      </c>
      <c r="D1504">
        <f t="shared" ca="1" si="489"/>
        <v>6.9946612421180738</v>
      </c>
      <c r="E1504">
        <f t="shared" ca="1" si="486"/>
        <v>7.0006470162123069</v>
      </c>
      <c r="F1504">
        <f t="shared" ca="1" si="487"/>
        <v>1413</v>
      </c>
      <c r="G1504">
        <f t="shared" ca="1" si="488"/>
        <v>1414</v>
      </c>
      <c r="M1504" s="280">
        <v>1534</v>
      </c>
      <c r="N1504" s="280">
        <f t="shared" si="490"/>
        <v>7.7267781159685445</v>
      </c>
      <c r="AK1504">
        <f t="shared" si="491"/>
        <v>-9.1941659999999995E-2</v>
      </c>
      <c r="AL1504">
        <f t="shared" si="492"/>
        <v>4.1976176580000004</v>
      </c>
      <c r="AM1504">
        <f t="shared" si="493"/>
        <v>10.104007117516</v>
      </c>
      <c r="AN1504">
        <f t="shared" si="494"/>
        <v>-15.873364508229178</v>
      </c>
      <c r="AO1504">
        <f t="shared" si="495"/>
        <v>18.606015678358673</v>
      </c>
      <c r="AP1504">
        <f t="shared" si="496"/>
        <v>-16.164555274063911</v>
      </c>
      <c r="AQ1504">
        <f t="shared" si="497"/>
        <v>10.403145909377466</v>
      </c>
      <c r="AR1504">
        <f t="shared" si="498"/>
        <v>-4.2094161320934127</v>
      </c>
      <c r="AS1504">
        <f t="shared" si="499"/>
        <v>0.75526932710290817</v>
      </c>
      <c r="BJ1504">
        <f t="shared" si="500"/>
        <v>1.2716149999999999</v>
      </c>
      <c r="BK1504">
        <f t="shared" si="501"/>
        <v>2.6449764899999999</v>
      </c>
      <c r="BL1504">
        <f t="shared" si="502"/>
        <v>4.8309916175039991</v>
      </c>
      <c r="BM1504">
        <f t="shared" si="503"/>
        <v>-1.0209568500272752</v>
      </c>
      <c r="BN1504">
        <f t="shared" si="504"/>
        <v>6.8567757512377021E-3</v>
      </c>
    </row>
    <row r="1505" spans="1:66" ht="15">
      <c r="A1505" s="32">
        <v>7</v>
      </c>
      <c r="B1505" s="33">
        <f t="shared" ca="1" si="484"/>
        <v>1413.8919076794211</v>
      </c>
      <c r="C1505">
        <f t="shared" si="485"/>
        <v>1382</v>
      </c>
      <c r="D1505">
        <f t="shared" ca="1" si="489"/>
        <v>6.9946612421180738</v>
      </c>
      <c r="E1505">
        <f t="shared" ca="1" si="486"/>
        <v>7.0006470162123069</v>
      </c>
      <c r="F1505">
        <f t="shared" ca="1" si="487"/>
        <v>1413</v>
      </c>
      <c r="G1505">
        <f t="shared" ca="1" si="488"/>
        <v>1414</v>
      </c>
      <c r="M1505" s="280">
        <v>1535</v>
      </c>
      <c r="N1505" s="280">
        <f t="shared" si="490"/>
        <v>7.7328946548701181</v>
      </c>
      <c r="AK1505">
        <f t="shared" si="491"/>
        <v>-9.1941659999999995E-2</v>
      </c>
      <c r="AL1505">
        <f t="shared" si="492"/>
        <v>4.2003540450000001</v>
      </c>
      <c r="AM1505">
        <f t="shared" si="493"/>
        <v>10.117184823474998</v>
      </c>
      <c r="AN1505">
        <f t="shared" si="494"/>
        <v>-15.904427835058376</v>
      </c>
      <c r="AO1505">
        <f t="shared" si="495"/>
        <v>18.654579478132561</v>
      </c>
      <c r="AP1505">
        <f t="shared" si="496"/>
        <v>-16.217311610623984</v>
      </c>
      <c r="AQ1505">
        <f t="shared" si="497"/>
        <v>10.443902551877633</v>
      </c>
      <c r="AR1505">
        <f t="shared" si="498"/>
        <v>-4.228662286734485</v>
      </c>
      <c r="AS1505">
        <f t="shared" si="499"/>
        <v>0.75921714880176971</v>
      </c>
      <c r="BJ1505">
        <f t="shared" si="500"/>
        <v>1.2716149999999999</v>
      </c>
      <c r="BK1505">
        <f t="shared" si="501"/>
        <v>2.6467007250000001</v>
      </c>
      <c r="BL1505">
        <f t="shared" si="502"/>
        <v>4.8372922253999988</v>
      </c>
      <c r="BM1505">
        <f t="shared" si="503"/>
        <v>-1.022954808071675</v>
      </c>
      <c r="BN1505">
        <f t="shared" si="504"/>
        <v>6.8746727094276747E-3</v>
      </c>
    </row>
    <row r="1506" spans="1:66" ht="15">
      <c r="A1506" s="32">
        <v>7</v>
      </c>
      <c r="B1506" s="33">
        <f t="shared" ca="1" si="484"/>
        <v>1413.8919076794211</v>
      </c>
      <c r="C1506">
        <f t="shared" si="485"/>
        <v>1382</v>
      </c>
      <c r="D1506">
        <f t="shared" ca="1" si="489"/>
        <v>6.9946612421180738</v>
      </c>
      <c r="E1506">
        <f t="shared" ca="1" si="486"/>
        <v>7.0006470162123069</v>
      </c>
      <c r="F1506">
        <f t="shared" ca="1" si="487"/>
        <v>1413</v>
      </c>
      <c r="G1506">
        <f t="shared" ca="1" si="488"/>
        <v>1414</v>
      </c>
      <c r="M1506" s="280">
        <v>1536</v>
      </c>
      <c r="N1506" s="280">
        <f t="shared" si="490"/>
        <v>7.7390122742900864</v>
      </c>
      <c r="AK1506">
        <f t="shared" si="491"/>
        <v>-9.1941659999999995E-2</v>
      </c>
      <c r="AL1506">
        <f t="shared" si="492"/>
        <v>4.2030904320000007</v>
      </c>
      <c r="AM1506">
        <f t="shared" si="493"/>
        <v>10.130371117055999</v>
      </c>
      <c r="AN1506">
        <f t="shared" si="494"/>
        <v>-15.935531661656066</v>
      </c>
      <c r="AO1506">
        <f t="shared" si="495"/>
        <v>18.70323828367609</v>
      </c>
      <c r="AP1506">
        <f t="shared" si="496"/>
        <v>-16.270205602247152</v>
      </c>
      <c r="AQ1506">
        <f t="shared" si="497"/>
        <v>10.484792168609685</v>
      </c>
      <c r="AR1506">
        <f t="shared" si="498"/>
        <v>-4.2479838178534708</v>
      </c>
      <c r="AS1506">
        <f t="shared" si="499"/>
        <v>0.76318301470500205</v>
      </c>
      <c r="BJ1506">
        <f t="shared" si="500"/>
        <v>1.2716149999999999</v>
      </c>
      <c r="BK1506">
        <f t="shared" si="501"/>
        <v>2.6484249599999998</v>
      </c>
      <c r="BL1506">
        <f t="shared" si="502"/>
        <v>4.8435969392639988</v>
      </c>
      <c r="BM1506">
        <f t="shared" si="503"/>
        <v>-1.0249553710153729</v>
      </c>
      <c r="BN1506">
        <f t="shared" si="504"/>
        <v>6.8926046795873648E-3</v>
      </c>
    </row>
    <row r="1507" spans="1:66" ht="15">
      <c r="A1507" s="32">
        <v>7</v>
      </c>
      <c r="B1507" s="33">
        <f t="shared" ca="1" si="484"/>
        <v>1413.8919076794211</v>
      </c>
      <c r="C1507">
        <f t="shared" si="485"/>
        <v>1382</v>
      </c>
      <c r="D1507">
        <f t="shared" ca="1" si="489"/>
        <v>6.9946612421180738</v>
      </c>
      <c r="E1507">
        <f t="shared" ca="1" si="486"/>
        <v>7.0006470162123069</v>
      </c>
      <c r="F1507">
        <f t="shared" ca="1" si="487"/>
        <v>1413</v>
      </c>
      <c r="G1507">
        <f t="shared" ca="1" si="488"/>
        <v>1414</v>
      </c>
      <c r="M1507" s="280">
        <v>1537</v>
      </c>
      <c r="N1507" s="280">
        <f t="shared" si="490"/>
        <v>7.7451309741139669</v>
      </c>
      <c r="AK1507">
        <f t="shared" si="491"/>
        <v>-9.1941659999999995E-2</v>
      </c>
      <c r="AL1507">
        <f t="shared" si="492"/>
        <v>4.2058268190000003</v>
      </c>
      <c r="AM1507">
        <f t="shared" si="493"/>
        <v>10.143565998259</v>
      </c>
      <c r="AN1507">
        <f t="shared" si="494"/>
        <v>-15.96667601440646</v>
      </c>
      <c r="AO1507">
        <f t="shared" si="495"/>
        <v>18.751992218815591</v>
      </c>
      <c r="AP1507">
        <f t="shared" si="496"/>
        <v>-16.323237518141379</v>
      </c>
      <c r="AQ1507">
        <f t="shared" si="497"/>
        <v>10.525815106424968</v>
      </c>
      <c r="AR1507">
        <f t="shared" si="498"/>
        <v>-4.2673809712963982</v>
      </c>
      <c r="AS1507">
        <f t="shared" si="499"/>
        <v>0.76716699545864331</v>
      </c>
      <c r="BJ1507">
        <f t="shared" si="500"/>
        <v>1.2716149999999999</v>
      </c>
      <c r="BK1507">
        <f t="shared" si="501"/>
        <v>2.650149195</v>
      </c>
      <c r="BL1507">
        <f t="shared" si="502"/>
        <v>4.8499057590959991</v>
      </c>
      <c r="BM1507">
        <f t="shared" si="503"/>
        <v>-1.0269585405553714</v>
      </c>
      <c r="BN1507">
        <f t="shared" si="504"/>
        <v>6.9105717073498314E-3</v>
      </c>
    </row>
    <row r="1508" spans="1:66" ht="15">
      <c r="A1508" s="32">
        <v>7</v>
      </c>
      <c r="B1508" s="33">
        <f t="shared" ca="1" si="484"/>
        <v>1413.8919076794211</v>
      </c>
      <c r="C1508">
        <f t="shared" si="485"/>
        <v>1382</v>
      </c>
      <c r="D1508">
        <f t="shared" ca="1" si="489"/>
        <v>6.9946612421180738</v>
      </c>
      <c r="E1508">
        <f t="shared" ca="1" si="486"/>
        <v>7.0006470162123069</v>
      </c>
      <c r="F1508">
        <f t="shared" ca="1" si="487"/>
        <v>1413</v>
      </c>
      <c r="G1508">
        <f t="shared" ca="1" si="488"/>
        <v>1414</v>
      </c>
      <c r="M1508" s="280">
        <v>1538</v>
      </c>
      <c r="N1508" s="280">
        <f t="shared" si="490"/>
        <v>7.7512507542245315</v>
      </c>
      <c r="AK1508">
        <f t="shared" si="491"/>
        <v>-9.1941659999999995E-2</v>
      </c>
      <c r="AL1508">
        <f t="shared" si="492"/>
        <v>4.208563206</v>
      </c>
      <c r="AM1508">
        <f t="shared" si="493"/>
        <v>10.156769467083999</v>
      </c>
      <c r="AN1508">
        <f t="shared" si="494"/>
        <v>-15.997860919693769</v>
      </c>
      <c r="AO1508">
        <f t="shared" si="495"/>
        <v>18.800841407458037</v>
      </c>
      <c r="AP1508">
        <f t="shared" si="496"/>
        <v>-16.376407627865383</v>
      </c>
      <c r="AQ1508">
        <f t="shared" si="497"/>
        <v>10.566971712852927</v>
      </c>
      <c r="AR1508">
        <f t="shared" si="498"/>
        <v>-4.2868539935503547</v>
      </c>
      <c r="AS1508">
        <f t="shared" si="499"/>
        <v>0.77116916193907403</v>
      </c>
      <c r="BJ1508">
        <f t="shared" si="500"/>
        <v>1.2716149999999999</v>
      </c>
      <c r="BK1508">
        <f t="shared" si="501"/>
        <v>2.6518734299999998</v>
      </c>
      <c r="BL1508">
        <f t="shared" si="502"/>
        <v>4.8562186848959987</v>
      </c>
      <c r="BM1508">
        <f t="shared" si="503"/>
        <v>-1.0289643183886736</v>
      </c>
      <c r="BN1508">
        <f t="shared" si="504"/>
        <v>6.9285738383778493E-3</v>
      </c>
    </row>
    <row r="1509" spans="1:66" ht="15">
      <c r="A1509" s="32">
        <v>7</v>
      </c>
      <c r="B1509" s="33">
        <f t="shared" ca="1" si="484"/>
        <v>1413.8919076794211</v>
      </c>
      <c r="C1509">
        <f t="shared" si="485"/>
        <v>1382</v>
      </c>
      <c r="D1509">
        <f t="shared" ca="1" si="489"/>
        <v>6.9946612421180738</v>
      </c>
      <c r="E1509">
        <f t="shared" ca="1" si="486"/>
        <v>7.0006470162123069</v>
      </c>
      <c r="F1509">
        <f t="shared" ca="1" si="487"/>
        <v>1413</v>
      </c>
      <c r="G1509">
        <f t="shared" ca="1" si="488"/>
        <v>1414</v>
      </c>
      <c r="M1509" s="280">
        <v>1539</v>
      </c>
      <c r="N1509" s="280">
        <f t="shared" si="490"/>
        <v>7.757371614501837</v>
      </c>
      <c r="AK1509">
        <f t="shared" si="491"/>
        <v>-9.1941659999999995E-2</v>
      </c>
      <c r="AL1509">
        <f t="shared" si="492"/>
        <v>4.2112995930000006</v>
      </c>
      <c r="AM1509">
        <f t="shared" si="493"/>
        <v>10.169981523530998</v>
      </c>
      <c r="AN1509">
        <f t="shared" si="494"/>
        <v>-16.029086403902213</v>
      </c>
      <c r="AO1509">
        <f t="shared" si="495"/>
        <v>18.849785973591047</v>
      </c>
      <c r="AP1509">
        <f t="shared" si="496"/>
        <v>-16.429716201328876</v>
      </c>
      <c r="AQ1509">
        <f t="shared" si="497"/>
        <v>10.608262336102001</v>
      </c>
      <c r="AR1509">
        <f t="shared" si="498"/>
        <v>-4.3064031317447391</v>
      </c>
      <c r="AS1509">
        <f t="shared" si="499"/>
        <v>0.77518958525361747</v>
      </c>
      <c r="BJ1509">
        <f t="shared" si="500"/>
        <v>1.2716149999999999</v>
      </c>
      <c r="BK1509">
        <f t="shared" si="501"/>
        <v>2.6535976649999999</v>
      </c>
      <c r="BL1509">
        <f t="shared" si="502"/>
        <v>4.8625357166639995</v>
      </c>
      <c r="BM1509">
        <f t="shared" si="503"/>
        <v>-1.0309727062122822</v>
      </c>
      <c r="BN1509">
        <f t="shared" si="504"/>
        <v>6.9466111183639143E-3</v>
      </c>
    </row>
    <row r="1510" spans="1:66" ht="15">
      <c r="A1510" s="32">
        <v>7</v>
      </c>
      <c r="B1510" s="33">
        <f t="shared" ca="1" si="484"/>
        <v>1413.8919076794211</v>
      </c>
      <c r="C1510">
        <f t="shared" si="485"/>
        <v>1382</v>
      </c>
      <c r="D1510">
        <f t="shared" ca="1" si="489"/>
        <v>6.9946612421180738</v>
      </c>
      <c r="E1510">
        <f t="shared" ca="1" si="486"/>
        <v>7.0006470162123069</v>
      </c>
      <c r="F1510">
        <f t="shared" ca="1" si="487"/>
        <v>1413</v>
      </c>
      <c r="G1510">
        <f t="shared" ca="1" si="488"/>
        <v>1414</v>
      </c>
      <c r="M1510" s="280">
        <v>1540</v>
      </c>
      <c r="N1510" s="280">
        <f t="shared" si="490"/>
        <v>7.7634935548232207</v>
      </c>
      <c r="AK1510">
        <f t="shared" si="491"/>
        <v>-9.1941659999999995E-2</v>
      </c>
      <c r="AL1510">
        <f t="shared" si="492"/>
        <v>4.2140359800000002</v>
      </c>
      <c r="AM1510">
        <f t="shared" si="493"/>
        <v>10.183202167599999</v>
      </c>
      <c r="AN1510">
        <f t="shared" si="494"/>
        <v>-16.060352493416001</v>
      </c>
      <c r="AO1510">
        <f t="shared" si="495"/>
        <v>18.898826041282881</v>
      </c>
      <c r="AP1510">
        <f t="shared" si="496"/>
        <v>-16.483163508792781</v>
      </c>
      <c r="AQ1510">
        <f t="shared" si="497"/>
        <v>10.649687325060498</v>
      </c>
      <c r="AR1510">
        <f t="shared" si="498"/>
        <v>-4.3260286336525153</v>
      </c>
      <c r="AS1510">
        <f t="shared" si="499"/>
        <v>0.77922833674114078</v>
      </c>
      <c r="BJ1510">
        <f t="shared" si="500"/>
        <v>1.2716149999999999</v>
      </c>
      <c r="BK1510">
        <f t="shared" si="501"/>
        <v>2.6553219000000001</v>
      </c>
      <c r="BL1510">
        <f t="shared" si="502"/>
        <v>4.8688568543999988</v>
      </c>
      <c r="BM1510">
        <f t="shared" si="503"/>
        <v>-1.0329837057232001</v>
      </c>
      <c r="BN1510">
        <f t="shared" si="504"/>
        <v>6.9646835930302405E-3</v>
      </c>
    </row>
    <row r="1511" spans="1:66" ht="15">
      <c r="A1511" s="32">
        <v>7</v>
      </c>
      <c r="B1511" s="33">
        <f t="shared" ca="1" si="484"/>
        <v>1413.8919076794211</v>
      </c>
      <c r="C1511">
        <f t="shared" si="485"/>
        <v>1382</v>
      </c>
      <c r="D1511">
        <f t="shared" ca="1" si="489"/>
        <v>6.9946612421180738</v>
      </c>
      <c r="E1511">
        <f t="shared" ca="1" si="486"/>
        <v>7.0006470162123069</v>
      </c>
      <c r="F1511">
        <f t="shared" ca="1" si="487"/>
        <v>1413</v>
      </c>
      <c r="G1511">
        <f t="shared" ca="1" si="488"/>
        <v>1414</v>
      </c>
      <c r="M1511" s="280">
        <v>1541</v>
      </c>
      <c r="N1511" s="280">
        <f t="shared" si="490"/>
        <v>7.7696165750632833</v>
      </c>
      <c r="AK1511">
        <f t="shared" si="491"/>
        <v>-9.1941659999999995E-2</v>
      </c>
      <c r="AL1511">
        <f t="shared" si="492"/>
        <v>4.2167723670000008</v>
      </c>
      <c r="AM1511">
        <f t="shared" si="493"/>
        <v>10.196431399290999</v>
      </c>
      <c r="AN1511">
        <f t="shared" si="494"/>
        <v>-16.091659214619352</v>
      </c>
      <c r="AO1511">
        <f t="shared" si="495"/>
        <v>18.947961734682433</v>
      </c>
      <c r="AP1511">
        <f t="shared" si="496"/>
        <v>-16.536749820869474</v>
      </c>
      <c r="AQ1511">
        <f t="shared" si="497"/>
        <v>10.691247029297484</v>
      </c>
      <c r="AR1511">
        <f t="shared" si="498"/>
        <v>-4.3457307476914684</v>
      </c>
      <c r="AS1511">
        <f t="shared" si="499"/>
        <v>0.7832854879726584</v>
      </c>
      <c r="BJ1511">
        <f t="shared" si="500"/>
        <v>1.2716149999999999</v>
      </c>
      <c r="BK1511">
        <f t="shared" si="501"/>
        <v>2.6570461349999999</v>
      </c>
      <c r="BL1511">
        <f t="shared" si="502"/>
        <v>4.8751820981039993</v>
      </c>
      <c r="BM1511">
        <f t="shared" si="503"/>
        <v>-1.0349973186184298</v>
      </c>
      <c r="BN1511">
        <f t="shared" si="504"/>
        <v>6.9827913081287598E-3</v>
      </c>
    </row>
    <row r="1512" spans="1:66" ht="15">
      <c r="A1512" s="32">
        <v>7</v>
      </c>
      <c r="B1512" s="33">
        <f t="shared" ca="1" si="484"/>
        <v>1413.8919076794211</v>
      </c>
      <c r="C1512">
        <f t="shared" si="485"/>
        <v>1382</v>
      </c>
      <c r="D1512">
        <f t="shared" ca="1" si="489"/>
        <v>6.9946612421180738</v>
      </c>
      <c r="E1512">
        <f t="shared" ca="1" si="486"/>
        <v>7.0006470162123069</v>
      </c>
      <c r="F1512">
        <f t="shared" ca="1" si="487"/>
        <v>1413</v>
      </c>
      <c r="G1512">
        <f t="shared" ca="1" si="488"/>
        <v>1414</v>
      </c>
      <c r="M1512" s="280">
        <v>1542</v>
      </c>
      <c r="N1512" s="280">
        <f t="shared" si="490"/>
        <v>7.7757406750939273</v>
      </c>
      <c r="AK1512">
        <f t="shared" si="491"/>
        <v>-9.1941659999999995E-2</v>
      </c>
      <c r="AL1512">
        <f t="shared" si="492"/>
        <v>4.2195087540000005</v>
      </c>
      <c r="AM1512">
        <f t="shared" si="493"/>
        <v>10.209669218603999</v>
      </c>
      <c r="AN1512">
        <f t="shared" si="494"/>
        <v>-16.123006593896474</v>
      </c>
      <c r="AO1512">
        <f t="shared" si="495"/>
        <v>18.997193178019248</v>
      </c>
      <c r="AP1512">
        <f t="shared" si="496"/>
        <v>-16.590475408522988</v>
      </c>
      <c r="AQ1512">
        <f t="shared" si="497"/>
        <v>10.732941799063671</v>
      </c>
      <c r="AR1512">
        <f t="shared" si="498"/>
        <v>-4.3655097229254647</v>
      </c>
      <c r="AS1512">
        <f t="shared" si="499"/>
        <v>0.78736111075193549</v>
      </c>
      <c r="BJ1512">
        <f t="shared" si="500"/>
        <v>1.2716149999999999</v>
      </c>
      <c r="BK1512">
        <f t="shared" si="501"/>
        <v>2.65877037</v>
      </c>
      <c r="BL1512">
        <f t="shared" si="502"/>
        <v>4.8815114477759991</v>
      </c>
      <c r="BM1512">
        <f t="shared" si="503"/>
        <v>-1.0370135465949744</v>
      </c>
      <c r="BN1512">
        <f t="shared" si="504"/>
        <v>7.0009343094411232E-3</v>
      </c>
    </row>
    <row r="1513" spans="1:66" ht="15">
      <c r="A1513" s="32">
        <v>7</v>
      </c>
      <c r="B1513" s="33">
        <f t="shared" ca="1" si="484"/>
        <v>1413.8919076794211</v>
      </c>
      <c r="C1513">
        <f t="shared" si="485"/>
        <v>1382</v>
      </c>
      <c r="D1513">
        <f t="shared" ca="1" si="489"/>
        <v>6.9946612421180738</v>
      </c>
      <c r="E1513">
        <f t="shared" ca="1" si="486"/>
        <v>7.0006470162123069</v>
      </c>
      <c r="F1513">
        <f t="shared" ca="1" si="487"/>
        <v>1413</v>
      </c>
      <c r="G1513">
        <f t="shared" ca="1" si="488"/>
        <v>1414</v>
      </c>
      <c r="M1513" s="280">
        <v>1543</v>
      </c>
      <c r="N1513" s="280">
        <f t="shared" si="490"/>
        <v>7.7818658547843347</v>
      </c>
      <c r="AK1513">
        <f t="shared" si="491"/>
        <v>-9.1941659999999995E-2</v>
      </c>
      <c r="AL1513">
        <f t="shared" si="492"/>
        <v>4.2222451410000001</v>
      </c>
      <c r="AM1513">
        <f t="shared" si="493"/>
        <v>10.222915625538999</v>
      </c>
      <c r="AN1513">
        <f t="shared" si="494"/>
        <v>-16.154394657631585</v>
      </c>
      <c r="AO1513">
        <f t="shared" si="495"/>
        <v>19.046520495603517</v>
      </c>
      <c r="AP1513">
        <f t="shared" si="496"/>
        <v>-16.644340543069276</v>
      </c>
      <c r="AQ1513">
        <f t="shared" si="497"/>
        <v>10.774771985292292</v>
      </c>
      <c r="AR1513">
        <f t="shared" si="498"/>
        <v>-4.3853658090657071</v>
      </c>
      <c r="AS1513">
        <f t="shared" si="499"/>
        <v>0.79145527711609376</v>
      </c>
      <c r="BJ1513">
        <f t="shared" si="500"/>
        <v>1.2716149999999999</v>
      </c>
      <c r="BK1513">
        <f t="shared" si="501"/>
        <v>2.6604946049999998</v>
      </c>
      <c r="BL1513">
        <f t="shared" si="502"/>
        <v>4.8878449034159992</v>
      </c>
      <c r="BM1513">
        <f t="shared" si="503"/>
        <v>-1.0390323913498367</v>
      </c>
      <c r="BN1513">
        <f t="shared" si="504"/>
        <v>7.0191126427787019E-3</v>
      </c>
    </row>
    <row r="1514" spans="1:66" ht="15">
      <c r="A1514" s="32">
        <v>7</v>
      </c>
      <c r="B1514" s="33">
        <f t="shared" ca="1" si="484"/>
        <v>1413.8919076794211</v>
      </c>
      <c r="C1514">
        <f t="shared" si="485"/>
        <v>1382</v>
      </c>
      <c r="D1514">
        <f t="shared" ca="1" si="489"/>
        <v>6.9946612421180738</v>
      </c>
      <c r="E1514">
        <f t="shared" ca="1" si="486"/>
        <v>7.0006470162123069</v>
      </c>
      <c r="F1514">
        <f t="shared" ca="1" si="487"/>
        <v>1413</v>
      </c>
      <c r="G1514">
        <f t="shared" ca="1" si="488"/>
        <v>1414</v>
      </c>
      <c r="M1514" s="280">
        <v>1544</v>
      </c>
      <c r="N1514" s="280">
        <f t="shared" si="490"/>
        <v>7.7879921140009696</v>
      </c>
      <c r="AK1514">
        <f t="shared" si="491"/>
        <v>-9.1941659999999995E-2</v>
      </c>
      <c r="AL1514">
        <f t="shared" si="492"/>
        <v>4.2249815280000007</v>
      </c>
      <c r="AM1514">
        <f t="shared" si="493"/>
        <v>10.236170620095999</v>
      </c>
      <c r="AN1514">
        <f t="shared" si="494"/>
        <v>-16.185823432208899</v>
      </c>
      <c r="AO1514">
        <f t="shared" si="495"/>
        <v>19.095943811826064</v>
      </c>
      <c r="AP1514">
        <f t="shared" si="496"/>
        <v>-16.698345496176412</v>
      </c>
      <c r="AQ1514">
        <f t="shared" si="497"/>
        <v>10.816737939600001</v>
      </c>
      <c r="AR1514">
        <f t="shared" si="498"/>
        <v>-4.4052992564720004</v>
      </c>
      <c r="AS1514">
        <f t="shared" si="499"/>
        <v>0.79556805933621677</v>
      </c>
      <c r="BJ1514">
        <f t="shared" si="500"/>
        <v>1.2716149999999999</v>
      </c>
      <c r="BK1514">
        <f t="shared" si="501"/>
        <v>2.66221884</v>
      </c>
      <c r="BL1514">
        <f t="shared" si="502"/>
        <v>4.8941824650239996</v>
      </c>
      <c r="BM1514">
        <f t="shared" si="503"/>
        <v>-1.0410538545800192</v>
      </c>
      <c r="BN1514">
        <f t="shared" si="504"/>
        <v>7.0373263539825828E-3</v>
      </c>
    </row>
    <row r="1515" spans="1:66" ht="15">
      <c r="A1515" s="32">
        <v>7</v>
      </c>
      <c r="B1515" s="33">
        <f t="shared" ca="1" si="484"/>
        <v>1413.8919076794211</v>
      </c>
      <c r="C1515">
        <f t="shared" si="485"/>
        <v>1382</v>
      </c>
      <c r="D1515">
        <f t="shared" ca="1" si="489"/>
        <v>6.9946612421180738</v>
      </c>
      <c r="E1515">
        <f t="shared" ca="1" si="486"/>
        <v>7.0006470162123069</v>
      </c>
      <c r="F1515">
        <f t="shared" ca="1" si="487"/>
        <v>1413</v>
      </c>
      <c r="G1515">
        <f t="shared" ca="1" si="488"/>
        <v>1414</v>
      </c>
      <c r="M1515" s="280">
        <v>1545</v>
      </c>
      <c r="N1515" s="280">
        <f t="shared" si="490"/>
        <v>7.7941194526076094</v>
      </c>
      <c r="AK1515">
        <f t="shared" si="491"/>
        <v>-9.1941659999999995E-2</v>
      </c>
      <c r="AL1515">
        <f t="shared" si="492"/>
        <v>4.2277179150000004</v>
      </c>
      <c r="AM1515">
        <f t="shared" si="493"/>
        <v>10.249434202274999</v>
      </c>
      <c r="AN1515">
        <f t="shared" si="494"/>
        <v>-16.217292944012627</v>
      </c>
      <c r="AO1515">
        <f t="shared" si="495"/>
        <v>19.145463251158361</v>
      </c>
      <c r="AP1515">
        <f t="shared" si="496"/>
        <v>-16.752490539864823</v>
      </c>
      <c r="AQ1515">
        <f t="shared" si="497"/>
        <v>10.85884001428775</v>
      </c>
      <c r="AR1515">
        <f t="shared" si="498"/>
        <v>-4.4253103161540119</v>
      </c>
      <c r="AS1515">
        <f t="shared" si="499"/>
        <v>0.79969952991795845</v>
      </c>
      <c r="BJ1515">
        <f t="shared" si="500"/>
        <v>1.2716149999999999</v>
      </c>
      <c r="BK1515">
        <f t="shared" si="501"/>
        <v>2.6639430750000002</v>
      </c>
      <c r="BL1515">
        <f t="shared" si="502"/>
        <v>4.9005241325999993</v>
      </c>
      <c r="BM1515">
        <f t="shared" si="503"/>
        <v>-1.043077937982525</v>
      </c>
      <c r="BN1515">
        <f t="shared" si="504"/>
        <v>7.0555754889235749E-3</v>
      </c>
    </row>
    <row r="1516" spans="1:66" ht="15">
      <c r="A1516" s="32">
        <v>7</v>
      </c>
      <c r="B1516" s="33">
        <f t="shared" ca="1" si="484"/>
        <v>1413.8919076794211</v>
      </c>
      <c r="C1516">
        <f t="shared" si="485"/>
        <v>1382</v>
      </c>
      <c r="D1516">
        <f t="shared" ca="1" si="489"/>
        <v>6.9946612421180738</v>
      </c>
      <c r="E1516">
        <f t="shared" ca="1" si="486"/>
        <v>7.0006470162123069</v>
      </c>
      <c r="F1516">
        <f t="shared" ca="1" si="487"/>
        <v>1413</v>
      </c>
      <c r="G1516">
        <f t="shared" ca="1" si="488"/>
        <v>1414</v>
      </c>
      <c r="M1516" s="280">
        <v>1546</v>
      </c>
      <c r="N1516" s="280">
        <f t="shared" si="490"/>
        <v>7.8002478704652898</v>
      </c>
      <c r="AK1516">
        <f t="shared" si="491"/>
        <v>-9.1941659999999995E-2</v>
      </c>
      <c r="AL1516">
        <f t="shared" si="492"/>
        <v>4.2304543020000001</v>
      </c>
      <c r="AM1516">
        <f t="shared" si="493"/>
        <v>10.262706372075998</v>
      </c>
      <c r="AN1516">
        <f t="shared" si="494"/>
        <v>-16.248803219426986</v>
      </c>
      <c r="AO1516">
        <f t="shared" si="495"/>
        <v>19.195078938152516</v>
      </c>
      <c r="AP1516">
        <f t="shared" si="496"/>
        <v>-16.806775946507532</v>
      </c>
      <c r="AQ1516">
        <f t="shared" si="497"/>
        <v>10.901078562341677</v>
      </c>
      <c r="AR1516">
        <f t="shared" si="498"/>
        <v>-4.4453992397725353</v>
      </c>
      <c r="AS1516">
        <f t="shared" si="499"/>
        <v>0.80384976160215116</v>
      </c>
      <c r="BJ1516">
        <f t="shared" si="500"/>
        <v>1.2716149999999999</v>
      </c>
      <c r="BK1516">
        <f t="shared" si="501"/>
        <v>2.6656673099999999</v>
      </c>
      <c r="BL1516">
        <f t="shared" si="502"/>
        <v>4.9068699061439993</v>
      </c>
      <c r="BM1516">
        <f t="shared" si="503"/>
        <v>-1.0451046432543569</v>
      </c>
      <c r="BN1516">
        <f t="shared" si="504"/>
        <v>7.0738600935022029E-3</v>
      </c>
    </row>
    <row r="1517" spans="1:66" ht="15">
      <c r="A1517" s="32">
        <v>7</v>
      </c>
      <c r="B1517" s="33">
        <f t="shared" ca="1" si="484"/>
        <v>1413.8919076794211</v>
      </c>
      <c r="C1517">
        <f t="shared" si="485"/>
        <v>1382</v>
      </c>
      <c r="D1517">
        <f t="shared" ca="1" si="489"/>
        <v>6.9946612421180738</v>
      </c>
      <c r="E1517">
        <f t="shared" ca="1" si="486"/>
        <v>7.0006470162123069</v>
      </c>
      <c r="F1517">
        <f t="shared" ca="1" si="487"/>
        <v>1413</v>
      </c>
      <c r="G1517">
        <f t="shared" ca="1" si="488"/>
        <v>1414</v>
      </c>
      <c r="M1517" s="280">
        <v>1547</v>
      </c>
      <c r="N1517" s="280">
        <f t="shared" si="490"/>
        <v>7.8063773674323924</v>
      </c>
      <c r="AK1517">
        <f t="shared" si="491"/>
        <v>-9.1941659999999995E-2</v>
      </c>
      <c r="AL1517">
        <f t="shared" si="492"/>
        <v>4.2331906890000006</v>
      </c>
      <c r="AM1517">
        <f t="shared" si="493"/>
        <v>10.275987129498999</v>
      </c>
      <c r="AN1517">
        <f t="shared" si="494"/>
        <v>-16.280354284836189</v>
      </c>
      <c r="AO1517">
        <f t="shared" si="495"/>
        <v>19.244790997441292</v>
      </c>
      <c r="AP1517">
        <f t="shared" si="496"/>
        <v>-16.861201988830366</v>
      </c>
      <c r="AQ1517">
        <f t="shared" si="497"/>
        <v>10.943453937433999</v>
      </c>
      <c r="AR1517">
        <f t="shared" si="498"/>
        <v>-4.4655662796407567</v>
      </c>
      <c r="AS1517">
        <f t="shared" si="499"/>
        <v>0.80801882736541575</v>
      </c>
      <c r="BJ1517">
        <f t="shared" si="500"/>
        <v>1.2716149999999999</v>
      </c>
      <c r="BK1517">
        <f t="shared" si="501"/>
        <v>2.6673915450000001</v>
      </c>
      <c r="BL1517">
        <f t="shared" si="502"/>
        <v>4.9132197856559987</v>
      </c>
      <c r="BM1517">
        <f t="shared" si="503"/>
        <v>-1.0471339720925175</v>
      </c>
      <c r="BN1517">
        <f t="shared" si="504"/>
        <v>7.0921802136487116E-3</v>
      </c>
    </row>
    <row r="1518" spans="1:66" ht="15">
      <c r="A1518" s="32">
        <v>7</v>
      </c>
      <c r="B1518" s="33">
        <f t="shared" ca="1" si="484"/>
        <v>1413.8919076794211</v>
      </c>
      <c r="C1518">
        <f t="shared" si="485"/>
        <v>1382</v>
      </c>
      <c r="D1518">
        <f t="shared" ca="1" si="489"/>
        <v>6.9946612421180738</v>
      </c>
      <c r="E1518">
        <f t="shared" ca="1" si="486"/>
        <v>7.0006470162123069</v>
      </c>
      <c r="F1518">
        <f t="shared" ca="1" si="487"/>
        <v>1413</v>
      </c>
      <c r="G1518">
        <f t="shared" ca="1" si="488"/>
        <v>1414</v>
      </c>
      <c r="M1518" s="280">
        <v>1548</v>
      </c>
      <c r="N1518" s="280">
        <f t="shared" si="490"/>
        <v>7.8125079433645581</v>
      </c>
      <c r="AK1518">
        <f t="shared" si="491"/>
        <v>-9.1941659999999995E-2</v>
      </c>
      <c r="AL1518">
        <f t="shared" si="492"/>
        <v>4.2359270760000003</v>
      </c>
      <c r="AM1518">
        <f t="shared" si="493"/>
        <v>10.289276474544</v>
      </c>
      <c r="AN1518">
        <f t="shared" si="494"/>
        <v>-16.311946166624452</v>
      </c>
      <c r="AO1518">
        <f t="shared" si="495"/>
        <v>19.294599553738081</v>
      </c>
      <c r="AP1518">
        <f t="shared" si="496"/>
        <v>-16.915768939912208</v>
      </c>
      <c r="AQ1518">
        <f t="shared" si="497"/>
        <v>10.98596649392389</v>
      </c>
      <c r="AR1518">
        <f t="shared" si="498"/>
        <v>-4.4858116887255237</v>
      </c>
      <c r="AS1518">
        <f t="shared" si="499"/>
        <v>0.81220680042077253</v>
      </c>
      <c r="BJ1518">
        <f t="shared" si="500"/>
        <v>1.2716149999999999</v>
      </c>
      <c r="BK1518">
        <f t="shared" si="501"/>
        <v>2.6691157799999998</v>
      </c>
      <c r="BL1518">
        <f t="shared" si="502"/>
        <v>4.9195737711359993</v>
      </c>
      <c r="BM1518">
        <f t="shared" si="503"/>
        <v>-1.0491659261940096</v>
      </c>
      <c r="BN1518">
        <f t="shared" si="504"/>
        <v>7.1105358953230642E-3</v>
      </c>
    </row>
    <row r="1519" spans="1:66" ht="15">
      <c r="A1519" s="32">
        <v>7</v>
      </c>
      <c r="B1519" s="33">
        <f t="shared" ca="1" si="484"/>
        <v>1413.8919076794211</v>
      </c>
      <c r="C1519">
        <f t="shared" si="485"/>
        <v>1382</v>
      </c>
      <c r="D1519">
        <f t="shared" ca="1" si="489"/>
        <v>6.9946612421180738</v>
      </c>
      <c r="E1519">
        <f t="shared" ca="1" si="486"/>
        <v>7.0006470162123069</v>
      </c>
      <c r="F1519">
        <f t="shared" ca="1" si="487"/>
        <v>1413</v>
      </c>
      <c r="G1519">
        <f t="shared" ca="1" si="488"/>
        <v>1414</v>
      </c>
      <c r="M1519" s="280">
        <v>1549</v>
      </c>
      <c r="N1519" s="280">
        <f t="shared" si="490"/>
        <v>7.8186395981147605</v>
      </c>
      <c r="AK1519">
        <f t="shared" si="491"/>
        <v>-9.1941659999999995E-2</v>
      </c>
      <c r="AL1519">
        <f t="shared" si="492"/>
        <v>4.2386634630000009</v>
      </c>
      <c r="AM1519">
        <f t="shared" si="493"/>
        <v>10.302574407210999</v>
      </c>
      <c r="AN1519">
        <f t="shared" si="494"/>
        <v>-16.343578891175984</v>
      </c>
      <c r="AO1519">
        <f t="shared" si="495"/>
        <v>19.344504731836921</v>
      </c>
      <c r="AP1519">
        <f t="shared" si="496"/>
        <v>-16.970477073185204</v>
      </c>
      <c r="AQ1519">
        <f t="shared" si="497"/>
        <v>11.028616586858389</v>
      </c>
      <c r="AR1519">
        <f t="shared" si="498"/>
        <v>-4.5061357206486141</v>
      </c>
      <c r="AS1519">
        <f t="shared" si="499"/>
        <v>0.81641375421825346</v>
      </c>
      <c r="BJ1519">
        <f t="shared" si="500"/>
        <v>1.2716149999999999</v>
      </c>
      <c r="BK1519">
        <f t="shared" si="501"/>
        <v>2.670840015</v>
      </c>
      <c r="BL1519">
        <f t="shared" si="502"/>
        <v>4.9259318625839992</v>
      </c>
      <c r="BM1519">
        <f t="shared" si="503"/>
        <v>-1.0512005072558364</v>
      </c>
      <c r="BN1519">
        <f t="shared" si="504"/>
        <v>7.1289271845149434E-3</v>
      </c>
    </row>
    <row r="1520" spans="1:66" ht="15">
      <c r="A1520" s="32">
        <v>7</v>
      </c>
      <c r="B1520" s="33">
        <f t="shared" ca="1" si="484"/>
        <v>1413.8919076794211</v>
      </c>
      <c r="C1520">
        <f t="shared" si="485"/>
        <v>1382</v>
      </c>
      <c r="D1520">
        <f t="shared" ca="1" si="489"/>
        <v>6.9946612421180738</v>
      </c>
      <c r="E1520">
        <f t="shared" ca="1" si="486"/>
        <v>7.0006470162123069</v>
      </c>
      <c r="F1520">
        <f t="shared" ca="1" si="487"/>
        <v>1413</v>
      </c>
      <c r="G1520">
        <f t="shared" ca="1" si="488"/>
        <v>1414</v>
      </c>
      <c r="M1520" s="280">
        <v>1550</v>
      </c>
      <c r="N1520" s="280">
        <f t="shared" si="490"/>
        <v>7.824772331533274</v>
      </c>
      <c r="AK1520">
        <f t="shared" si="491"/>
        <v>-9.1941659999999995E-2</v>
      </c>
      <c r="AL1520">
        <f t="shared" si="492"/>
        <v>4.2413998500000005</v>
      </c>
      <c r="AM1520">
        <f t="shared" si="493"/>
        <v>10.315880927499999</v>
      </c>
      <c r="AN1520">
        <f t="shared" si="494"/>
        <v>-16.375252484875002</v>
      </c>
      <c r="AO1520">
        <f t="shared" si="495"/>
        <v>19.394506656612499</v>
      </c>
      <c r="AP1520">
        <f t="shared" si="496"/>
        <v>-17.025326662435003</v>
      </c>
      <c r="AQ1520">
        <f t="shared" si="497"/>
        <v>11.07140457197327</v>
      </c>
      <c r="AR1520">
        <f t="shared" si="498"/>
        <v>-4.5265386296880044</v>
      </c>
      <c r="AS1520">
        <f t="shared" si="499"/>
        <v>0.82063976244551606</v>
      </c>
      <c r="BJ1520">
        <f t="shared" si="500"/>
        <v>1.2716149999999999</v>
      </c>
      <c r="BK1520">
        <f t="shared" si="501"/>
        <v>2.6725642499999998</v>
      </c>
      <c r="BL1520">
        <f t="shared" si="502"/>
        <v>4.9322940599999994</v>
      </c>
      <c r="BM1520">
        <f t="shared" si="503"/>
        <v>-1.053237716975</v>
      </c>
      <c r="BN1520">
        <f t="shared" si="504"/>
        <v>7.1473541272437501E-3</v>
      </c>
    </row>
    <row r="1521" spans="1:66" ht="15">
      <c r="A1521" s="32">
        <v>7</v>
      </c>
      <c r="B1521" s="33">
        <f t="shared" ca="1" si="484"/>
        <v>1413.8919076794211</v>
      </c>
      <c r="C1521">
        <f t="shared" si="485"/>
        <v>1382</v>
      </c>
      <c r="D1521">
        <f t="shared" ca="1" si="489"/>
        <v>6.9946612421180738</v>
      </c>
      <c r="E1521">
        <f t="shared" ca="1" si="486"/>
        <v>7.0006470162123069</v>
      </c>
      <c r="F1521">
        <f t="shared" ca="1" si="487"/>
        <v>1413</v>
      </c>
      <c r="G1521">
        <f t="shared" ca="1" si="488"/>
        <v>1414</v>
      </c>
      <c r="M1521" s="280">
        <v>1551</v>
      </c>
      <c r="N1521" s="280">
        <f t="shared" si="490"/>
        <v>7.8309061434676872</v>
      </c>
      <c r="AK1521">
        <f t="shared" si="491"/>
        <v>-9.1941659999999995E-2</v>
      </c>
      <c r="AL1521">
        <f t="shared" si="492"/>
        <v>4.2441362370000002</v>
      </c>
      <c r="AM1521">
        <f t="shared" si="493"/>
        <v>10.329196035410998</v>
      </c>
      <c r="AN1521">
        <f t="shared" si="494"/>
        <v>-16.406966974105721</v>
      </c>
      <c r="AO1521">
        <f t="shared" si="495"/>
        <v>19.444605453020138</v>
      </c>
      <c r="AP1521">
        <f t="shared" si="496"/>
        <v>-17.080317981800974</v>
      </c>
      <c r="AQ1521">
        <f t="shared" si="497"/>
        <v>11.114330805693937</v>
      </c>
      <c r="AR1521">
        <f t="shared" si="498"/>
        <v>-4.5470206707791476</v>
      </c>
      <c r="AS1521">
        <f t="shared" si="499"/>
        <v>0.82488489902845719</v>
      </c>
      <c r="BJ1521">
        <f t="shared" si="500"/>
        <v>1.2716149999999999</v>
      </c>
      <c r="BK1521">
        <f t="shared" si="501"/>
        <v>2.6742884849999999</v>
      </c>
      <c r="BL1521">
        <f t="shared" si="502"/>
        <v>4.9386603633839989</v>
      </c>
      <c r="BM1521">
        <f t="shared" si="503"/>
        <v>-1.0552775570485038</v>
      </c>
      <c r="BN1521">
        <f t="shared" si="504"/>
        <v>7.1658167695586037E-3</v>
      </c>
    </row>
    <row r="1522" spans="1:66" ht="15">
      <c r="A1522" s="32">
        <v>7</v>
      </c>
      <c r="B1522" s="33">
        <f t="shared" ca="1" si="484"/>
        <v>1413.8919076794211</v>
      </c>
      <c r="C1522">
        <f t="shared" si="485"/>
        <v>1382</v>
      </c>
      <c r="D1522">
        <f t="shared" ca="1" si="489"/>
        <v>6.9946612421180738</v>
      </c>
      <c r="E1522">
        <f t="shared" ca="1" si="486"/>
        <v>7.0006470162123069</v>
      </c>
      <c r="F1522">
        <f t="shared" ca="1" si="487"/>
        <v>1413</v>
      </c>
      <c r="G1522">
        <f t="shared" ca="1" si="488"/>
        <v>1414</v>
      </c>
      <c r="M1522" s="280">
        <v>1552</v>
      </c>
      <c r="N1522" s="280">
        <f t="shared" si="490"/>
        <v>7.8370410337629064</v>
      </c>
      <c r="AK1522">
        <f t="shared" si="491"/>
        <v>-9.1941659999999995E-2</v>
      </c>
      <c r="AL1522">
        <f t="shared" si="492"/>
        <v>4.2468726240000008</v>
      </c>
      <c r="AM1522">
        <f t="shared" si="493"/>
        <v>10.342519730943998</v>
      </c>
      <c r="AN1522">
        <f t="shared" si="494"/>
        <v>-16.438722385252355</v>
      </c>
      <c r="AO1522">
        <f t="shared" si="495"/>
        <v>19.4948012460958</v>
      </c>
      <c r="AP1522">
        <f t="shared" si="496"/>
        <v>-17.135451305776456</v>
      </c>
      <c r="AQ1522">
        <f t="shared" si="497"/>
        <v>11.157395645136328</v>
      </c>
      <c r="AR1522">
        <f t="shared" si="498"/>
        <v>-4.5675820995162395</v>
      </c>
      <c r="AS1522">
        <f t="shared" si="499"/>
        <v>0.8291492381318295</v>
      </c>
      <c r="BJ1522">
        <f t="shared" si="500"/>
        <v>1.2716149999999999</v>
      </c>
      <c r="BK1522">
        <f t="shared" si="501"/>
        <v>2.6760127200000001</v>
      </c>
      <c r="BL1522">
        <f t="shared" si="502"/>
        <v>4.9450307727359988</v>
      </c>
      <c r="BM1522">
        <f t="shared" si="503"/>
        <v>-1.0573200291733504</v>
      </c>
      <c r="BN1522">
        <f t="shared" si="504"/>
        <v>7.184315157538341E-3</v>
      </c>
    </row>
    <row r="1523" spans="1:66" ht="15">
      <c r="A1523" s="32">
        <v>7</v>
      </c>
      <c r="B1523" s="33">
        <f t="shared" ref="B1523:B1586" ca="1" si="505">(A1523-D1523)/(E1523-D1523)*(G1523-F1523)+F1523</f>
        <v>1413.8919076794211</v>
      </c>
      <c r="C1523">
        <f t="shared" ref="C1523:C1586" si="506">MAX(COUNTIF($N$2:$N$25400,"&lt;"&amp;A1523),1)</f>
        <v>1382</v>
      </c>
      <c r="D1523">
        <f t="shared" ca="1" si="489"/>
        <v>6.9946612421180738</v>
      </c>
      <c r="E1523">
        <f t="shared" ref="E1523:E1586" ca="1" si="507">INDIRECT(ADDRESS(C1523+2,14))</f>
        <v>7.0006470162123069</v>
      </c>
      <c r="F1523">
        <f t="shared" ref="F1523:F1586" ca="1" si="508">INDIRECT(ADDRESS(C1523+1,13))</f>
        <v>1413</v>
      </c>
      <c r="G1523">
        <f t="shared" ref="G1523:G1586" ca="1" si="509">INDIRECT(ADDRESS(C1523+2,13))</f>
        <v>1414</v>
      </c>
      <c r="M1523" s="280">
        <v>1553</v>
      </c>
      <c r="N1523" s="280">
        <f t="shared" si="490"/>
        <v>7.8431770022611591</v>
      </c>
      <c r="AK1523">
        <f t="shared" si="491"/>
        <v>-9.1941659999999995E-2</v>
      </c>
      <c r="AL1523">
        <f t="shared" si="492"/>
        <v>4.2496090110000004</v>
      </c>
      <c r="AM1523">
        <f t="shared" si="493"/>
        <v>10.355852014098998</v>
      </c>
      <c r="AN1523">
        <f t="shared" si="494"/>
        <v>-16.470518744699117</v>
      </c>
      <c r="AO1523">
        <f t="shared" si="495"/>
        <v>19.545094160956101</v>
      </c>
      <c r="AP1523">
        <f t="shared" si="496"/>
        <v>-17.190726909208962</v>
      </c>
      <c r="AQ1523">
        <f t="shared" si="497"/>
        <v>11.200599448107782</v>
      </c>
      <c r="AR1523">
        <f t="shared" si="498"/>
        <v>-4.5882231721535041</v>
      </c>
      <c r="AS1523">
        <f t="shared" si="499"/>
        <v>0.83343285415985824</v>
      </c>
      <c r="BJ1523">
        <f t="shared" si="500"/>
        <v>1.2716149999999999</v>
      </c>
      <c r="BK1523">
        <f t="shared" si="501"/>
        <v>2.6777369549999999</v>
      </c>
      <c r="BL1523">
        <f t="shared" si="502"/>
        <v>4.9514052880559989</v>
      </c>
      <c r="BM1523">
        <f t="shared" si="503"/>
        <v>-1.0593651350465427</v>
      </c>
      <c r="BN1523">
        <f t="shared" si="504"/>
        <v>7.2028493372915201E-3</v>
      </c>
    </row>
    <row r="1524" spans="1:66" ht="15">
      <c r="A1524" s="32">
        <v>7</v>
      </c>
      <c r="B1524" s="33">
        <f t="shared" ca="1" si="505"/>
        <v>1413.8919076794211</v>
      </c>
      <c r="C1524">
        <f t="shared" si="506"/>
        <v>1382</v>
      </c>
      <c r="D1524">
        <f t="shared" ca="1" si="489"/>
        <v>6.9946612421180738</v>
      </c>
      <c r="E1524">
        <f t="shared" ca="1" si="507"/>
        <v>7.0006470162123069</v>
      </c>
      <c r="F1524">
        <f t="shared" ca="1" si="508"/>
        <v>1413</v>
      </c>
      <c r="G1524">
        <f t="shared" ca="1" si="509"/>
        <v>1414</v>
      </c>
      <c r="M1524" s="280">
        <v>1554</v>
      </c>
      <c r="N1524" s="280">
        <f t="shared" si="490"/>
        <v>7.8493140488020048</v>
      </c>
      <c r="AK1524">
        <f t="shared" si="491"/>
        <v>-9.1941659999999995E-2</v>
      </c>
      <c r="AL1524">
        <f t="shared" si="492"/>
        <v>4.2523453980000001</v>
      </c>
      <c r="AM1524">
        <f t="shared" si="493"/>
        <v>10.369192884875998</v>
      </c>
      <c r="AN1524">
        <f t="shared" si="494"/>
        <v>-16.502356078830218</v>
      </c>
      <c r="AO1524">
        <f t="shared" si="495"/>
        <v>19.595484322798292</v>
      </c>
      <c r="AP1524">
        <f t="shared" si="496"/>
        <v>-17.246145067300425</v>
      </c>
      <c r="AQ1524">
        <f t="shared" si="497"/>
        <v>11.24394257310796</v>
      </c>
      <c r="AR1524">
        <f t="shared" si="498"/>
        <v>-4.608944145606463</v>
      </c>
      <c r="AS1524">
        <f t="shared" si="499"/>
        <v>0.83773582175685946</v>
      </c>
      <c r="BJ1524">
        <f t="shared" si="500"/>
        <v>1.2716149999999999</v>
      </c>
      <c r="BK1524">
        <f t="shared" si="501"/>
        <v>2.67946119</v>
      </c>
      <c r="BL1524">
        <f t="shared" si="502"/>
        <v>4.9577839093439993</v>
      </c>
      <c r="BM1524">
        <f t="shared" si="503"/>
        <v>-1.0614128763650832</v>
      </c>
      <c r="BN1524">
        <f t="shared" si="504"/>
        <v>7.2214193549564173E-3</v>
      </c>
    </row>
    <row r="1525" spans="1:66" ht="15">
      <c r="A1525" s="32">
        <v>7</v>
      </c>
      <c r="B1525" s="33">
        <f t="shared" ca="1" si="505"/>
        <v>1413.8919076794211</v>
      </c>
      <c r="C1525">
        <f t="shared" si="506"/>
        <v>1382</v>
      </c>
      <c r="D1525">
        <f t="shared" ca="1" si="489"/>
        <v>6.9946612421180738</v>
      </c>
      <c r="E1525">
        <f t="shared" ca="1" si="507"/>
        <v>7.0006470162123069</v>
      </c>
      <c r="F1525">
        <f t="shared" ca="1" si="508"/>
        <v>1413</v>
      </c>
      <c r="G1525">
        <f t="shared" ca="1" si="509"/>
        <v>1414</v>
      </c>
      <c r="M1525" s="280">
        <v>1555</v>
      </c>
      <c r="N1525" s="280">
        <f t="shared" si="490"/>
        <v>7.8554521732223117</v>
      </c>
      <c r="AK1525">
        <f t="shared" si="491"/>
        <v>-9.1941659999999995E-2</v>
      </c>
      <c r="AL1525">
        <f t="shared" si="492"/>
        <v>4.2550817850000007</v>
      </c>
      <c r="AM1525">
        <f t="shared" si="493"/>
        <v>10.382542343274999</v>
      </c>
      <c r="AN1525">
        <f t="shared" si="494"/>
        <v>-16.534234414029878</v>
      </c>
      <c r="AO1525">
        <f t="shared" si="495"/>
        <v>19.64597185690026</v>
      </c>
      <c r="AP1525">
        <f t="shared" si="496"/>
        <v>-17.301706055607418</v>
      </c>
      <c r="AQ1525">
        <f t="shared" si="497"/>
        <v>11.287425379329706</v>
      </c>
      <c r="AR1525">
        <f t="shared" si="498"/>
        <v>-4.6297452774532175</v>
      </c>
      <c r="AS1525">
        <f t="shared" si="499"/>
        <v>0.84205821580785933</v>
      </c>
      <c r="BJ1525">
        <f t="shared" si="500"/>
        <v>1.2716149999999999</v>
      </c>
      <c r="BK1525">
        <f t="shared" si="501"/>
        <v>2.6811854249999998</v>
      </c>
      <c r="BL1525">
        <f t="shared" si="502"/>
        <v>4.964166636599999</v>
      </c>
      <c r="BM1525">
        <f t="shared" si="503"/>
        <v>-1.063463254825975</v>
      </c>
      <c r="BN1525">
        <f t="shared" si="504"/>
        <v>7.2400252567010248E-3</v>
      </c>
    </row>
    <row r="1526" spans="1:66" ht="15">
      <c r="A1526" s="32">
        <v>7</v>
      </c>
      <c r="B1526" s="33">
        <f t="shared" ca="1" si="505"/>
        <v>1413.8919076794211</v>
      </c>
      <c r="C1526">
        <f t="shared" si="506"/>
        <v>1382</v>
      </c>
      <c r="D1526">
        <f t="shared" ca="1" si="489"/>
        <v>6.9946612421180738</v>
      </c>
      <c r="E1526">
        <f t="shared" ca="1" si="507"/>
        <v>7.0006470162123069</v>
      </c>
      <c r="F1526">
        <f t="shared" ca="1" si="508"/>
        <v>1413</v>
      </c>
      <c r="G1526">
        <f t="shared" ca="1" si="509"/>
        <v>1414</v>
      </c>
      <c r="M1526" s="280">
        <v>1556</v>
      </c>
      <c r="N1526" s="280">
        <f t="shared" si="490"/>
        <v>7.8615913753563227</v>
      </c>
      <c r="AK1526">
        <f t="shared" si="491"/>
        <v>-9.1941659999999995E-2</v>
      </c>
      <c r="AL1526">
        <f t="shared" si="492"/>
        <v>4.2578181720000003</v>
      </c>
      <c r="AM1526">
        <f t="shared" si="493"/>
        <v>10.395900389295999</v>
      </c>
      <c r="AN1526">
        <f t="shared" si="494"/>
        <v>-16.566153776682306</v>
      </c>
      <c r="AO1526">
        <f t="shared" si="495"/>
        <v>19.696556888620549</v>
      </c>
      <c r="AP1526">
        <f t="shared" si="496"/>
        <v>-17.357410150041375</v>
      </c>
      <c r="AQ1526">
        <f t="shared" si="497"/>
        <v>11.331048226659972</v>
      </c>
      <c r="AR1526">
        <f t="shared" si="498"/>
        <v>-4.6506268259357313</v>
      </c>
      <c r="AS1526">
        <f t="shared" si="499"/>
        <v>0.84640011143921468</v>
      </c>
      <c r="BJ1526">
        <f t="shared" si="500"/>
        <v>1.2716149999999999</v>
      </c>
      <c r="BK1526">
        <f t="shared" si="501"/>
        <v>2.68290966</v>
      </c>
      <c r="BL1526">
        <f t="shared" si="502"/>
        <v>4.970553469823999</v>
      </c>
      <c r="BM1526">
        <f t="shared" si="503"/>
        <v>-1.0655162721262208</v>
      </c>
      <c r="BN1526">
        <f t="shared" si="504"/>
        <v>7.2586670887230566E-3</v>
      </c>
    </row>
    <row r="1527" spans="1:66" ht="15">
      <c r="A1527" s="32">
        <v>7</v>
      </c>
      <c r="B1527" s="33">
        <f t="shared" ca="1" si="505"/>
        <v>1413.8919076794211</v>
      </c>
      <c r="C1527">
        <f t="shared" si="506"/>
        <v>1382</v>
      </c>
      <c r="D1527">
        <f t="shared" ca="1" si="489"/>
        <v>6.9946612421180738</v>
      </c>
      <c r="E1527">
        <f t="shared" ca="1" si="507"/>
        <v>7.0006470162123069</v>
      </c>
      <c r="F1527">
        <f t="shared" ca="1" si="508"/>
        <v>1413</v>
      </c>
      <c r="G1527">
        <f t="shared" ca="1" si="509"/>
        <v>1414</v>
      </c>
      <c r="M1527" s="280">
        <v>1557</v>
      </c>
      <c r="N1527" s="280">
        <f t="shared" si="490"/>
        <v>7.8677316550355743</v>
      </c>
      <c r="AK1527">
        <f t="shared" si="491"/>
        <v>-9.1941659999999995E-2</v>
      </c>
      <c r="AL1527">
        <f t="shared" si="492"/>
        <v>4.260554559</v>
      </c>
      <c r="AM1527">
        <f t="shared" si="493"/>
        <v>10.409267022938998</v>
      </c>
      <c r="AN1527">
        <f t="shared" si="494"/>
        <v>-16.598114193171718</v>
      </c>
      <c r="AO1527">
        <f t="shared" si="495"/>
        <v>19.747239543398329</v>
      </c>
      <c r="AP1527">
        <f t="shared" si="496"/>
        <v>-17.413257626868845</v>
      </c>
      <c r="AQ1527">
        <f t="shared" si="497"/>
        <v>11.374811475680684</v>
      </c>
      <c r="AR1527">
        <f t="shared" si="498"/>
        <v>-4.671589049961109</v>
      </c>
      <c r="AS1527">
        <f t="shared" si="499"/>
        <v>0.85076158401923507</v>
      </c>
      <c r="BJ1527">
        <f t="shared" si="500"/>
        <v>1.2716149999999999</v>
      </c>
      <c r="BK1527">
        <f t="shared" si="501"/>
        <v>2.6846338950000002</v>
      </c>
      <c r="BL1527">
        <f t="shared" si="502"/>
        <v>4.9769444090159993</v>
      </c>
      <c r="BM1527">
        <f t="shared" si="503"/>
        <v>-1.0675719299628235</v>
      </c>
      <c r="BN1527">
        <f t="shared" si="504"/>
        <v>7.2773448972499443E-3</v>
      </c>
    </row>
    <row r="1528" spans="1:66" ht="15">
      <c r="A1528" s="32">
        <v>7</v>
      </c>
      <c r="B1528" s="33">
        <f t="shared" ca="1" si="505"/>
        <v>1413.8919076794211</v>
      </c>
      <c r="C1528">
        <f t="shared" si="506"/>
        <v>1382</v>
      </c>
      <c r="D1528">
        <f t="shared" ca="1" si="489"/>
        <v>6.9946612421180738</v>
      </c>
      <c r="E1528">
        <f t="shared" ca="1" si="507"/>
        <v>7.0006470162123069</v>
      </c>
      <c r="F1528">
        <f t="shared" ca="1" si="508"/>
        <v>1413</v>
      </c>
      <c r="G1528">
        <f t="shared" ca="1" si="509"/>
        <v>1414</v>
      </c>
      <c r="M1528" s="280">
        <v>1558</v>
      </c>
      <c r="N1528" s="280">
        <f t="shared" si="490"/>
        <v>7.8738730120889846</v>
      </c>
      <c r="AK1528">
        <f t="shared" si="491"/>
        <v>-9.1941659999999995E-2</v>
      </c>
      <c r="AL1528">
        <f t="shared" si="492"/>
        <v>4.2632909460000006</v>
      </c>
      <c r="AM1528">
        <f t="shared" si="493"/>
        <v>10.422642244203999</v>
      </c>
      <c r="AN1528">
        <f t="shared" si="494"/>
        <v>-16.630115689882331</v>
      </c>
      <c r="AO1528">
        <f t="shared" si="495"/>
        <v>19.798019946753431</v>
      </c>
      <c r="AP1528">
        <f t="shared" si="496"/>
        <v>-17.46924876271169</v>
      </c>
      <c r="AQ1528">
        <f t="shared" si="497"/>
        <v>11.418715487669651</v>
      </c>
      <c r="AR1528">
        <f t="shared" si="498"/>
        <v>-4.6926322091028831</v>
      </c>
      <c r="AS1528">
        <f t="shared" si="499"/>
        <v>0.8551427091588053</v>
      </c>
      <c r="BJ1528">
        <f t="shared" si="500"/>
        <v>1.2716149999999999</v>
      </c>
      <c r="BK1528">
        <f t="shared" si="501"/>
        <v>2.6863581299999999</v>
      </c>
      <c r="BL1528">
        <f t="shared" si="502"/>
        <v>4.983339454175999</v>
      </c>
      <c r="BM1528">
        <f t="shared" si="503"/>
        <v>-1.0696302300327856</v>
      </c>
      <c r="BN1528">
        <f t="shared" si="504"/>
        <v>7.2960587285388389E-3</v>
      </c>
    </row>
    <row r="1529" spans="1:66" ht="15">
      <c r="A1529" s="32">
        <v>7</v>
      </c>
      <c r="B1529" s="33">
        <f t="shared" ca="1" si="505"/>
        <v>1413.8919076794211</v>
      </c>
      <c r="C1529">
        <f t="shared" si="506"/>
        <v>1382</v>
      </c>
      <c r="D1529">
        <f t="shared" ca="1" si="489"/>
        <v>6.9946612421180738</v>
      </c>
      <c r="E1529">
        <f t="shared" ca="1" si="507"/>
        <v>7.0006470162123069</v>
      </c>
      <c r="F1529">
        <f t="shared" ca="1" si="508"/>
        <v>1413</v>
      </c>
      <c r="G1529">
        <f t="shared" ca="1" si="509"/>
        <v>1414</v>
      </c>
      <c r="M1529" s="280">
        <v>1559</v>
      </c>
      <c r="N1529" s="280">
        <f t="shared" si="490"/>
        <v>7.8800154463427914</v>
      </c>
      <c r="AK1529">
        <f t="shared" si="491"/>
        <v>-9.1941659999999995E-2</v>
      </c>
      <c r="AL1529">
        <f t="shared" si="492"/>
        <v>4.2660273330000003</v>
      </c>
      <c r="AM1529">
        <f t="shared" si="493"/>
        <v>10.436026053090998</v>
      </c>
      <c r="AN1529">
        <f t="shared" si="494"/>
        <v>-16.662158293198353</v>
      </c>
      <c r="AO1529">
        <f t="shared" si="495"/>
        <v>19.848898224286312</v>
      </c>
      <c r="AP1529">
        <f t="shared" si="496"/>
        <v>-17.525383834547338</v>
      </c>
      <c r="AQ1529">
        <f t="shared" si="497"/>
        <v>11.462760624601462</v>
      </c>
      <c r="AR1529">
        <f t="shared" si="498"/>
        <v>-4.7137565636023009</v>
      </c>
      <c r="AS1529">
        <f t="shared" si="499"/>
        <v>0.85954356271201016</v>
      </c>
      <c r="BJ1529">
        <f t="shared" si="500"/>
        <v>1.2716149999999999</v>
      </c>
      <c r="BK1529">
        <f t="shared" si="501"/>
        <v>2.6880823650000001</v>
      </c>
      <c r="BL1529">
        <f t="shared" si="502"/>
        <v>4.9897386053039989</v>
      </c>
      <c r="BM1529">
        <f t="shared" si="503"/>
        <v>-1.0716911740331103</v>
      </c>
      <c r="BN1529">
        <f t="shared" si="504"/>
        <v>7.3148086288766078E-3</v>
      </c>
    </row>
    <row r="1530" spans="1:66" ht="15">
      <c r="A1530" s="32">
        <v>7</v>
      </c>
      <c r="B1530" s="33">
        <f t="shared" ca="1" si="505"/>
        <v>1413.8919076794211</v>
      </c>
      <c r="C1530">
        <f t="shared" si="506"/>
        <v>1382</v>
      </c>
      <c r="D1530">
        <f t="shared" ca="1" si="489"/>
        <v>6.9946612421180738</v>
      </c>
      <c r="E1530">
        <f t="shared" ca="1" si="507"/>
        <v>7.0006470162123069</v>
      </c>
      <c r="F1530">
        <f t="shared" ca="1" si="508"/>
        <v>1413</v>
      </c>
      <c r="G1530">
        <f t="shared" ca="1" si="509"/>
        <v>1414</v>
      </c>
      <c r="M1530" s="280">
        <v>1560</v>
      </c>
      <c r="N1530" s="280">
        <f t="shared" si="490"/>
        <v>7.8861589576206148</v>
      </c>
      <c r="AK1530">
        <f t="shared" si="491"/>
        <v>-9.1941659999999995E-2</v>
      </c>
      <c r="AL1530">
        <f t="shared" si="492"/>
        <v>4.2687637200000008</v>
      </c>
      <c r="AM1530">
        <f t="shared" si="493"/>
        <v>10.4494184496</v>
      </c>
      <c r="AN1530">
        <f t="shared" si="494"/>
        <v>-16.694242029504004</v>
      </c>
      <c r="AO1530">
        <f t="shared" si="495"/>
        <v>19.899874501678077</v>
      </c>
      <c r="AP1530">
        <f t="shared" si="496"/>
        <v>-17.581663119708981</v>
      </c>
      <c r="AQ1530">
        <f t="shared" si="497"/>
        <v>11.506947249148366</v>
      </c>
      <c r="AR1530">
        <f t="shared" si="498"/>
        <v>-4.7349623743696059</v>
      </c>
      <c r="AS1530">
        <f t="shared" si="499"/>
        <v>0.86396422077675961</v>
      </c>
      <c r="BJ1530">
        <f t="shared" si="500"/>
        <v>1.2716149999999999</v>
      </c>
      <c r="BK1530">
        <f t="shared" si="501"/>
        <v>2.6898065999999998</v>
      </c>
      <c r="BL1530">
        <f t="shared" si="502"/>
        <v>4.9961418623999991</v>
      </c>
      <c r="BM1530">
        <f t="shared" si="503"/>
        <v>-1.0737547636608</v>
      </c>
      <c r="BN1530">
        <f t="shared" si="504"/>
        <v>7.3335946445798406E-3</v>
      </c>
    </row>
    <row r="1531" spans="1:66" ht="15">
      <c r="A1531" s="32">
        <v>7</v>
      </c>
      <c r="B1531" s="33">
        <f t="shared" ca="1" si="505"/>
        <v>1413.8919076794211</v>
      </c>
      <c r="C1531">
        <f t="shared" si="506"/>
        <v>1382</v>
      </c>
      <c r="D1531">
        <f t="shared" ca="1" si="489"/>
        <v>6.9946612421180738</v>
      </c>
      <c r="E1531">
        <f t="shared" ca="1" si="507"/>
        <v>7.0006470162123069</v>
      </c>
      <c r="F1531">
        <f t="shared" ca="1" si="508"/>
        <v>1413</v>
      </c>
      <c r="G1531">
        <f t="shared" ca="1" si="509"/>
        <v>1414</v>
      </c>
      <c r="M1531" s="280">
        <v>1561</v>
      </c>
      <c r="N1531" s="280">
        <f t="shared" si="490"/>
        <v>7.8923035457434176</v>
      </c>
      <c r="AK1531">
        <f t="shared" si="491"/>
        <v>-9.1941659999999995E-2</v>
      </c>
      <c r="AL1531">
        <f t="shared" si="492"/>
        <v>4.2715001070000005</v>
      </c>
      <c r="AM1531">
        <f t="shared" si="493"/>
        <v>10.462819433730999</v>
      </c>
      <c r="AN1531">
        <f t="shared" si="494"/>
        <v>-16.726366925183491</v>
      </c>
      <c r="AO1531">
        <f t="shared" si="495"/>
        <v>19.950948904690481</v>
      </c>
      <c r="AP1531">
        <f t="shared" si="496"/>
        <v>-17.638086895885845</v>
      </c>
      <c r="AQ1531">
        <f t="shared" si="497"/>
        <v>11.551275724681188</v>
      </c>
      <c r="AR1531">
        <f t="shared" si="498"/>
        <v>-4.7562499029853313</v>
      </c>
      <c r="AS1531">
        <f t="shared" si="499"/>
        <v>0.86840475969541508</v>
      </c>
      <c r="BJ1531">
        <f t="shared" si="500"/>
        <v>1.2716149999999999</v>
      </c>
      <c r="BK1531">
        <f t="shared" si="501"/>
        <v>2.691530835</v>
      </c>
      <c r="BL1531">
        <f t="shared" si="502"/>
        <v>5.0025492254639987</v>
      </c>
      <c r="BM1531">
        <f t="shared" si="503"/>
        <v>-1.0758210006128579</v>
      </c>
      <c r="BN1531">
        <f t="shared" si="504"/>
        <v>7.3524168219948416E-3</v>
      </c>
    </row>
    <row r="1532" spans="1:66" ht="15">
      <c r="A1532" s="32">
        <v>7</v>
      </c>
      <c r="B1532" s="33">
        <f t="shared" ca="1" si="505"/>
        <v>1413.8919076794211</v>
      </c>
      <c r="C1532">
        <f t="shared" si="506"/>
        <v>1382</v>
      </c>
      <c r="D1532">
        <f t="shared" ca="1" si="489"/>
        <v>6.9946612421180738</v>
      </c>
      <c r="E1532">
        <f t="shared" ca="1" si="507"/>
        <v>7.0006470162123069</v>
      </c>
      <c r="F1532">
        <f t="shared" ca="1" si="508"/>
        <v>1413</v>
      </c>
      <c r="G1532">
        <f t="shared" ca="1" si="509"/>
        <v>1414</v>
      </c>
      <c r="M1532" s="280">
        <v>1562</v>
      </c>
      <c r="N1532" s="280">
        <f t="shared" si="490"/>
        <v>7.8984492105295105</v>
      </c>
      <c r="AK1532">
        <f t="shared" si="491"/>
        <v>-9.1941659999999995E-2</v>
      </c>
      <c r="AL1532">
        <f t="shared" si="492"/>
        <v>4.2742364940000002</v>
      </c>
      <c r="AM1532">
        <f t="shared" si="493"/>
        <v>10.476229005483999</v>
      </c>
      <c r="AN1532">
        <f t="shared" si="494"/>
        <v>-16.758533006621033</v>
      </c>
      <c r="AO1532">
        <f t="shared" si="495"/>
        <v>20.002121559165904</v>
      </c>
      <c r="AP1532">
        <f t="shared" si="496"/>
        <v>-17.694655441123391</v>
      </c>
      <c r="AQ1532">
        <f t="shared" si="497"/>
        <v>11.595746415270209</v>
      </c>
      <c r="AR1532">
        <f t="shared" si="498"/>
        <v>-4.7776194117015942</v>
      </c>
      <c r="AS1532">
        <f t="shared" si="499"/>
        <v>0.87286525605541743</v>
      </c>
      <c r="BJ1532">
        <f t="shared" si="500"/>
        <v>1.2716149999999999</v>
      </c>
      <c r="BK1532">
        <f t="shared" si="501"/>
        <v>2.6932550699999998</v>
      </c>
      <c r="BL1532">
        <f t="shared" si="502"/>
        <v>5.0089606944959995</v>
      </c>
      <c r="BM1532">
        <f t="shared" si="503"/>
        <v>-1.0778898865862865</v>
      </c>
      <c r="BN1532">
        <f t="shared" si="504"/>
        <v>7.371275207497638E-3</v>
      </c>
    </row>
    <row r="1533" spans="1:66" ht="15">
      <c r="A1533" s="32">
        <v>7</v>
      </c>
      <c r="B1533" s="33">
        <f t="shared" ca="1" si="505"/>
        <v>1413.8919076794211</v>
      </c>
      <c r="C1533">
        <f t="shared" si="506"/>
        <v>1382</v>
      </c>
      <c r="D1533">
        <f t="shared" ca="1" si="489"/>
        <v>6.9946612421180738</v>
      </c>
      <c r="E1533">
        <f t="shared" ca="1" si="507"/>
        <v>7.0006470162123069</v>
      </c>
      <c r="F1533">
        <f t="shared" ca="1" si="508"/>
        <v>1413</v>
      </c>
      <c r="G1533">
        <f t="shared" ca="1" si="509"/>
        <v>1414</v>
      </c>
      <c r="M1533" s="280">
        <v>1563</v>
      </c>
      <c r="N1533" s="280">
        <f t="shared" si="490"/>
        <v>7.9045959517946063</v>
      </c>
      <c r="AK1533">
        <f t="shared" si="491"/>
        <v>-9.1941659999999995E-2</v>
      </c>
      <c r="AL1533">
        <f t="shared" si="492"/>
        <v>4.2769728810000007</v>
      </c>
      <c r="AM1533">
        <f t="shared" si="493"/>
        <v>10.489647164858999</v>
      </c>
      <c r="AN1533">
        <f t="shared" si="494"/>
        <v>-16.790740300200845</v>
      </c>
      <c r="AO1533">
        <f t="shared" si="495"/>
        <v>20.053392591027386</v>
      </c>
      <c r="AP1533">
        <f t="shared" si="496"/>
        <v>-17.75136903382354</v>
      </c>
      <c r="AQ1533">
        <f t="shared" si="497"/>
        <v>11.64035968568607</v>
      </c>
      <c r="AR1533">
        <f t="shared" si="498"/>
        <v>-4.7990711634433803</v>
      </c>
      <c r="AS1533">
        <f t="shared" si="499"/>
        <v>0.87734578668991636</v>
      </c>
      <c r="BJ1533">
        <f t="shared" si="500"/>
        <v>1.2716149999999999</v>
      </c>
      <c r="BK1533">
        <f t="shared" si="501"/>
        <v>2.6949793049999999</v>
      </c>
      <c r="BL1533">
        <f t="shared" si="502"/>
        <v>5.0153762694959987</v>
      </c>
      <c r="BM1533">
        <f t="shared" si="503"/>
        <v>-1.0799614232780888</v>
      </c>
      <c r="BN1533">
        <f t="shared" si="504"/>
        <v>7.3901698474939728E-3</v>
      </c>
    </row>
    <row r="1534" spans="1:66" ht="15">
      <c r="A1534" s="32">
        <v>7</v>
      </c>
      <c r="B1534" s="33">
        <f t="shared" ca="1" si="505"/>
        <v>1413.8919076794211</v>
      </c>
      <c r="C1534">
        <f t="shared" si="506"/>
        <v>1382</v>
      </c>
      <c r="D1534">
        <f t="shared" ca="1" si="489"/>
        <v>6.9946612421180738</v>
      </c>
      <c r="E1534">
        <f t="shared" ca="1" si="507"/>
        <v>7.0006470162123069</v>
      </c>
      <c r="F1534">
        <f t="shared" ca="1" si="508"/>
        <v>1413</v>
      </c>
      <c r="G1534">
        <f t="shared" ca="1" si="509"/>
        <v>1414</v>
      </c>
      <c r="M1534" s="280">
        <v>1564</v>
      </c>
      <c r="N1534" s="280">
        <f t="shared" si="490"/>
        <v>7.910743769351777</v>
      </c>
      <c r="AK1534">
        <f t="shared" si="491"/>
        <v>-9.1941659999999995E-2</v>
      </c>
      <c r="AL1534">
        <f t="shared" si="492"/>
        <v>4.2797092680000004</v>
      </c>
      <c r="AM1534">
        <f t="shared" si="493"/>
        <v>10.503073911855999</v>
      </c>
      <c r="AN1534">
        <f t="shared" si="494"/>
        <v>-16.822988832307139</v>
      </c>
      <c r="AO1534">
        <f t="shared" si="495"/>
        <v>20.104762126278597</v>
      </c>
      <c r="AP1534">
        <f t="shared" si="496"/>
        <v>-17.808227952744911</v>
      </c>
      <c r="AQ1534">
        <f t="shared" si="497"/>
        <v>11.685115901400669</v>
      </c>
      <c r="AR1534">
        <f t="shared" si="498"/>
        <v>-4.82060542180984</v>
      </c>
      <c r="AS1534">
        <f t="shared" si="499"/>
        <v>0.88184642867840013</v>
      </c>
      <c r="BJ1534">
        <f t="shared" si="500"/>
        <v>1.2716149999999999</v>
      </c>
      <c r="BK1534">
        <f t="shared" si="501"/>
        <v>2.6967035400000001</v>
      </c>
      <c r="BL1534">
        <f t="shared" si="502"/>
        <v>5.0217959504639991</v>
      </c>
      <c r="BM1534">
        <f t="shared" si="503"/>
        <v>-1.0820356123852672</v>
      </c>
      <c r="BN1534">
        <f t="shared" si="504"/>
        <v>7.4091007884193073E-3</v>
      </c>
    </row>
    <row r="1535" spans="1:66" ht="15">
      <c r="A1535" s="32">
        <v>7</v>
      </c>
      <c r="B1535" s="33">
        <f t="shared" ca="1" si="505"/>
        <v>1413.8919076794211</v>
      </c>
      <c r="C1535">
        <f t="shared" si="506"/>
        <v>1382</v>
      </c>
      <c r="D1535">
        <f t="shared" ca="1" si="489"/>
        <v>6.9946612421180738</v>
      </c>
      <c r="E1535">
        <f t="shared" ca="1" si="507"/>
        <v>7.0006470162123069</v>
      </c>
      <c r="F1535">
        <f t="shared" ca="1" si="508"/>
        <v>1413</v>
      </c>
      <c r="G1535">
        <f t="shared" ca="1" si="509"/>
        <v>1414</v>
      </c>
      <c r="M1535" s="280">
        <v>1565</v>
      </c>
      <c r="N1535" s="280">
        <f t="shared" si="490"/>
        <v>7.9168926630114811</v>
      </c>
      <c r="AK1535">
        <f t="shared" si="491"/>
        <v>-9.1941659999999995E-2</v>
      </c>
      <c r="AL1535">
        <f t="shared" si="492"/>
        <v>4.2824456550000001</v>
      </c>
      <c r="AM1535">
        <f t="shared" si="493"/>
        <v>10.516509246475</v>
      </c>
      <c r="AN1535">
        <f t="shared" si="494"/>
        <v>-16.855278629324129</v>
      </c>
      <c r="AO1535">
        <f t="shared" si="495"/>
        <v>20.156230291003862</v>
      </c>
      <c r="AP1535">
        <f t="shared" si="496"/>
        <v>-17.865232477003051</v>
      </c>
      <c r="AQ1535">
        <f t="shared" si="497"/>
        <v>11.730015428588063</v>
      </c>
      <c r="AR1535">
        <f t="shared" si="498"/>
        <v>-4.8422224510755907</v>
      </c>
      <c r="AS1535">
        <f t="shared" si="499"/>
        <v>0.88636725934732719</v>
      </c>
      <c r="BJ1535">
        <f t="shared" si="500"/>
        <v>1.2716149999999999</v>
      </c>
      <c r="BK1535">
        <f t="shared" si="501"/>
        <v>2.6984277749999999</v>
      </c>
      <c r="BL1535">
        <f t="shared" si="502"/>
        <v>5.0282197373999988</v>
      </c>
      <c r="BM1535">
        <f t="shared" si="503"/>
        <v>-1.0841124556048252</v>
      </c>
      <c r="BN1535">
        <f t="shared" si="504"/>
        <v>7.4280680767388248E-3</v>
      </c>
    </row>
    <row r="1536" spans="1:66" ht="15">
      <c r="A1536" s="32">
        <v>7</v>
      </c>
      <c r="B1536" s="33">
        <f t="shared" ca="1" si="505"/>
        <v>1413.8919076794211</v>
      </c>
      <c r="C1536">
        <f t="shared" si="506"/>
        <v>1382</v>
      </c>
      <c r="D1536">
        <f t="shared" ca="1" si="489"/>
        <v>6.9946612421180738</v>
      </c>
      <c r="E1536">
        <f t="shared" ca="1" si="507"/>
        <v>7.0006470162123069</v>
      </c>
      <c r="F1536">
        <f t="shared" ca="1" si="508"/>
        <v>1413</v>
      </c>
      <c r="G1536">
        <f t="shared" ca="1" si="509"/>
        <v>1414</v>
      </c>
      <c r="M1536" s="280">
        <v>1566</v>
      </c>
      <c r="N1536" s="280">
        <f t="shared" si="490"/>
        <v>7.9230426325815451</v>
      </c>
      <c r="AK1536">
        <f t="shared" si="491"/>
        <v>-9.1941659999999995E-2</v>
      </c>
      <c r="AL1536">
        <f t="shared" si="492"/>
        <v>4.2851820420000006</v>
      </c>
      <c r="AM1536">
        <f t="shared" si="493"/>
        <v>10.529953168715998</v>
      </c>
      <c r="AN1536">
        <f t="shared" si="494"/>
        <v>-16.887609717636025</v>
      </c>
      <c r="AO1536">
        <f t="shared" si="495"/>
        <v>20.207797211368131</v>
      </c>
      <c r="AP1536">
        <f t="shared" si="496"/>
        <v>-17.922382886070672</v>
      </c>
      <c r="AQ1536">
        <f t="shared" si="497"/>
        <v>11.775058634125356</v>
      </c>
      <c r="AR1536">
        <f t="shared" si="498"/>
        <v>-4.8639225161920026</v>
      </c>
      <c r="AS1536">
        <f t="shared" si="499"/>
        <v>0.89090835627075882</v>
      </c>
      <c r="BJ1536">
        <f t="shared" si="500"/>
        <v>1.2716149999999999</v>
      </c>
      <c r="BK1536">
        <f t="shared" si="501"/>
        <v>2.70015201</v>
      </c>
      <c r="BL1536">
        <f t="shared" si="502"/>
        <v>5.0346476303039989</v>
      </c>
      <c r="BM1536">
        <f t="shared" si="503"/>
        <v>-1.0861919546337648</v>
      </c>
      <c r="BN1536">
        <f t="shared" si="504"/>
        <v>7.4470717589474236E-3</v>
      </c>
    </row>
    <row r="1537" spans="1:66" ht="15">
      <c r="A1537" s="32">
        <v>7</v>
      </c>
      <c r="B1537" s="33">
        <f t="shared" ca="1" si="505"/>
        <v>1413.8919076794211</v>
      </c>
      <c r="C1537">
        <f t="shared" si="506"/>
        <v>1382</v>
      </c>
      <c r="D1537">
        <f t="shared" ca="1" si="489"/>
        <v>6.9946612421180738</v>
      </c>
      <c r="E1537">
        <f t="shared" ca="1" si="507"/>
        <v>7.0006470162123069</v>
      </c>
      <c r="F1537">
        <f t="shared" ca="1" si="508"/>
        <v>1413</v>
      </c>
      <c r="G1537">
        <f t="shared" ca="1" si="509"/>
        <v>1414</v>
      </c>
      <c r="M1537" s="280">
        <v>1567</v>
      </c>
      <c r="N1537" s="280">
        <f t="shared" si="490"/>
        <v>7.9291936778672145</v>
      </c>
      <c r="AK1537">
        <f t="shared" si="491"/>
        <v>-9.1941659999999995E-2</v>
      </c>
      <c r="AL1537">
        <f t="shared" si="492"/>
        <v>4.2879184290000003</v>
      </c>
      <c r="AM1537">
        <f t="shared" si="493"/>
        <v>10.543405678578999</v>
      </c>
      <c r="AN1537">
        <f t="shared" si="494"/>
        <v>-16.919982123627051</v>
      </c>
      <c r="AO1537">
        <f t="shared" si="495"/>
        <v>20.259463013617012</v>
      </c>
      <c r="AP1537">
        <f t="shared" si="496"/>
        <v>-17.979679459777845</v>
      </c>
      <c r="AQ1537">
        <f t="shared" si="497"/>
        <v>11.820245885593613</v>
      </c>
      <c r="AR1537">
        <f t="shared" si="498"/>
        <v>-4.8857058827885078</v>
      </c>
      <c r="AS1537">
        <f t="shared" si="499"/>
        <v>0.89546979727099307</v>
      </c>
      <c r="BJ1537">
        <f t="shared" si="500"/>
        <v>1.2716149999999999</v>
      </c>
      <c r="BK1537">
        <f t="shared" si="501"/>
        <v>2.7018762449999998</v>
      </c>
      <c r="BL1537">
        <f t="shared" si="502"/>
        <v>5.0410796291759992</v>
      </c>
      <c r="BM1537">
        <f t="shared" si="503"/>
        <v>-1.0882741111690895</v>
      </c>
      <c r="BN1537">
        <f t="shared" si="504"/>
        <v>7.4661118815697227E-3</v>
      </c>
    </row>
    <row r="1538" spans="1:66" ht="15">
      <c r="A1538" s="32">
        <v>7</v>
      </c>
      <c r="B1538" s="33">
        <f t="shared" ca="1" si="505"/>
        <v>1413.8919076794211</v>
      </c>
      <c r="C1538">
        <f t="shared" si="506"/>
        <v>1382</v>
      </c>
      <c r="D1538">
        <f t="shared" ca="1" si="489"/>
        <v>6.9946612421180738</v>
      </c>
      <c r="E1538">
        <f t="shared" ca="1" si="507"/>
        <v>7.0006470162123069</v>
      </c>
      <c r="F1538">
        <f t="shared" ca="1" si="508"/>
        <v>1413</v>
      </c>
      <c r="G1538">
        <f t="shared" ca="1" si="509"/>
        <v>1414</v>
      </c>
      <c r="M1538" s="280">
        <v>1568</v>
      </c>
      <c r="N1538" s="280">
        <f t="shared" si="490"/>
        <v>7.9353457986711176</v>
      </c>
      <c r="AK1538">
        <f t="shared" si="491"/>
        <v>-9.1941659999999995E-2</v>
      </c>
      <c r="AL1538">
        <f t="shared" si="492"/>
        <v>4.2906548160000009</v>
      </c>
      <c r="AM1538">
        <f t="shared" si="493"/>
        <v>10.556866776063998</v>
      </c>
      <c r="AN1538">
        <f t="shared" si="494"/>
        <v>-16.952395873681411</v>
      </c>
      <c r="AO1538">
        <f t="shared" si="495"/>
        <v>20.311227824076749</v>
      </c>
      <c r="AP1538">
        <f t="shared" si="496"/>
        <v>-18.037122478312266</v>
      </c>
      <c r="AQ1538">
        <f t="shared" si="497"/>
        <v>11.865577551278744</v>
      </c>
      <c r="AR1538">
        <f t="shared" si="498"/>
        <v>-4.9075728171738957</v>
      </c>
      <c r="AS1538">
        <f t="shared" si="499"/>
        <v>0.90005166041919971</v>
      </c>
      <c r="BJ1538">
        <f t="shared" si="500"/>
        <v>1.2716149999999999</v>
      </c>
      <c r="BK1538">
        <f t="shared" si="501"/>
        <v>2.70360048</v>
      </c>
      <c r="BL1538">
        <f t="shared" si="502"/>
        <v>5.0475157340159988</v>
      </c>
      <c r="BM1538">
        <f t="shared" si="503"/>
        <v>-1.0903589269078016</v>
      </c>
      <c r="BN1538">
        <f t="shared" si="504"/>
        <v>7.4851884911600599E-3</v>
      </c>
    </row>
    <row r="1539" spans="1:66" ht="15">
      <c r="A1539" s="32">
        <v>7</v>
      </c>
      <c r="B1539" s="33">
        <f t="shared" ca="1" si="505"/>
        <v>1413.8919076794211</v>
      </c>
      <c r="C1539">
        <f t="shared" si="506"/>
        <v>1382</v>
      </c>
      <c r="D1539">
        <f t="shared" ref="D1539:D1602" ca="1" si="510">INDIRECT(ADDRESS(C1539+1,14))</f>
        <v>6.9946612421180738</v>
      </c>
      <c r="E1539">
        <f t="shared" ca="1" si="507"/>
        <v>7.0006470162123069</v>
      </c>
      <c r="F1539">
        <f t="shared" ca="1" si="508"/>
        <v>1413</v>
      </c>
      <c r="G1539">
        <f t="shared" ca="1" si="509"/>
        <v>1414</v>
      </c>
      <c r="M1539" s="280">
        <v>1569</v>
      </c>
      <c r="N1539" s="280">
        <f t="shared" ref="N1539:N1602" si="511">IF(M1539&gt;=$P$1,SUM(BJ1539:BN1539),SUM(AK1539:AS1539))</f>
        <v>7.9414989947932906</v>
      </c>
      <c r="AK1539">
        <f t="shared" si="491"/>
        <v>-9.1941659999999995E-2</v>
      </c>
      <c r="AL1539">
        <f t="shared" si="492"/>
        <v>4.2933912030000005</v>
      </c>
      <c r="AM1539">
        <f t="shared" si="493"/>
        <v>10.570336461170999</v>
      </c>
      <c r="AN1539">
        <f t="shared" si="494"/>
        <v>-16.984850994183322</v>
      </c>
      <c r="AO1539">
        <f t="shared" si="495"/>
        <v>20.363091769154227</v>
      </c>
      <c r="AP1539">
        <f t="shared" si="496"/>
        <v>-18.094712222219471</v>
      </c>
      <c r="AQ1539">
        <f t="shared" si="497"/>
        <v>11.911054000172419</v>
      </c>
      <c r="AR1539">
        <f t="shared" si="498"/>
        <v>-4.9295235863376172</v>
      </c>
      <c r="AS1539">
        <f t="shared" si="499"/>
        <v>0.90465402403605644</v>
      </c>
      <c r="BJ1539">
        <f t="shared" si="500"/>
        <v>1.2716149999999999</v>
      </c>
      <c r="BK1539">
        <f t="shared" si="501"/>
        <v>2.7053247150000002</v>
      </c>
      <c r="BL1539">
        <f t="shared" si="502"/>
        <v>5.0539559448239988</v>
      </c>
      <c r="BM1539">
        <f t="shared" si="503"/>
        <v>-1.0924464035469044</v>
      </c>
      <c r="BN1539">
        <f t="shared" si="504"/>
        <v>7.5043016343024913E-3</v>
      </c>
    </row>
    <row r="1540" spans="1:66" ht="15">
      <c r="A1540" s="32">
        <v>7</v>
      </c>
      <c r="B1540" s="33">
        <f t="shared" ca="1" si="505"/>
        <v>1413.8919076794211</v>
      </c>
      <c r="C1540">
        <f t="shared" si="506"/>
        <v>1382</v>
      </c>
      <c r="D1540">
        <f t="shared" ca="1" si="510"/>
        <v>6.9946612421180738</v>
      </c>
      <c r="E1540">
        <f t="shared" ca="1" si="507"/>
        <v>7.0006470162123069</v>
      </c>
      <c r="F1540">
        <f t="shared" ca="1" si="508"/>
        <v>1413</v>
      </c>
      <c r="G1540">
        <f t="shared" ca="1" si="509"/>
        <v>1414</v>
      </c>
      <c r="M1540" s="280">
        <v>1570</v>
      </c>
      <c r="N1540" s="280">
        <f t="shared" si="511"/>
        <v>7.9476532660311756</v>
      </c>
      <c r="AK1540">
        <f t="shared" ref="AK1540:AK1603" si="512">$M1540^0*AA$2</f>
        <v>-9.1941659999999995E-2</v>
      </c>
      <c r="AL1540">
        <f t="shared" ref="AL1540:AL1603" si="513">$M1540^1*AB$2</f>
        <v>4.2961275900000002</v>
      </c>
      <c r="AM1540">
        <f t="shared" ref="AM1540:AM1603" si="514">$M1540^2*AC$2</f>
        <v>10.583814733899999</v>
      </c>
      <c r="AN1540">
        <f t="shared" ref="AN1540:AN1603" si="515">$M1540^3*AD$2</f>
        <v>-17.017347511517002</v>
      </c>
      <c r="AO1540">
        <f t="shared" ref="AO1540:AO1603" si="516">$M1540^4*AE$2</f>
        <v>20.415054975336979</v>
      </c>
      <c r="AP1540">
        <f t="shared" ref="AP1540:AP1603" si="517">$M1540^5*AF$2</f>
        <v>-18.152448972403057</v>
      </c>
      <c r="AQ1540">
        <f t="shared" ref="AQ1540:AQ1603" si="518">$M1540^6*AG$2</f>
        <v>11.956675601972957</v>
      </c>
      <c r="AR1540">
        <f t="shared" ref="AR1540:AR1603" si="519">$M1540^7*AH$2</f>
        <v>-4.9515584579510881</v>
      </c>
      <c r="AS1540">
        <f t="shared" ref="AS1540:AS1603" si="520">$M1540^8*AI$2</f>
        <v>0.909276966692387</v>
      </c>
      <c r="BJ1540">
        <f t="shared" ref="BJ1540:BJ1603" si="521">$M1540^0*BC$2</f>
        <v>1.2716149999999999</v>
      </c>
      <c r="BK1540">
        <f t="shared" ref="BK1540:BK1603" si="522">$M1540^1*BD$2</f>
        <v>2.7070489499999999</v>
      </c>
      <c r="BL1540">
        <f t="shared" ref="BL1540:BL1603" si="523">$M1540^2*BE$2</f>
        <v>5.060400261599999</v>
      </c>
      <c r="BM1540">
        <f t="shared" ref="BM1540:BM1603" si="524">$M1540^3*BF$2</f>
        <v>-1.0945365427834</v>
      </c>
      <c r="BN1540">
        <f t="shared" ref="BN1540:BN1603" si="525">$M1540^4*BG$2</f>
        <v>7.5234513576107904E-3</v>
      </c>
    </row>
    <row r="1541" spans="1:66" ht="15">
      <c r="A1541" s="32">
        <v>7</v>
      </c>
      <c r="B1541" s="33">
        <f t="shared" ca="1" si="505"/>
        <v>1413.8919076794211</v>
      </c>
      <c r="C1541">
        <f t="shared" si="506"/>
        <v>1382</v>
      </c>
      <c r="D1541">
        <f t="shared" ca="1" si="510"/>
        <v>6.9946612421180738</v>
      </c>
      <c r="E1541">
        <f t="shared" ca="1" si="507"/>
        <v>7.0006470162123069</v>
      </c>
      <c r="F1541">
        <f t="shared" ca="1" si="508"/>
        <v>1413</v>
      </c>
      <c r="G1541">
        <f t="shared" ca="1" si="509"/>
        <v>1414</v>
      </c>
      <c r="M1541" s="280">
        <v>1571</v>
      </c>
      <c r="N1541" s="280">
        <f t="shared" si="511"/>
        <v>7.9538086121796399</v>
      </c>
      <c r="AK1541">
        <f t="shared" si="512"/>
        <v>-9.1941659999999995E-2</v>
      </c>
      <c r="AL1541">
        <f t="shared" si="513"/>
        <v>4.2988639770000008</v>
      </c>
      <c r="AM1541">
        <f t="shared" si="514"/>
        <v>10.597301594250998</v>
      </c>
      <c r="AN1541">
        <f t="shared" si="515"/>
        <v>-17.049885452066661</v>
      </c>
      <c r="AO1541">
        <f t="shared" si="516"/>
        <v>20.467117569193171</v>
      </c>
      <c r="AP1541">
        <f t="shared" si="517"/>
        <v>-18.210333010124916</v>
      </c>
      <c r="AQ1541">
        <f t="shared" si="518"/>
        <v>12.002442727086242</v>
      </c>
      <c r="AR1541">
        <f t="shared" si="519"/>
        <v>-4.9736777003689943</v>
      </c>
      <c r="AS1541">
        <f t="shared" si="520"/>
        <v>0.91392056720979864</v>
      </c>
      <c r="BJ1541">
        <f t="shared" si="521"/>
        <v>1.2716149999999999</v>
      </c>
      <c r="BK1541">
        <f t="shared" si="522"/>
        <v>2.7087731850000001</v>
      </c>
      <c r="BL1541">
        <f t="shared" si="523"/>
        <v>5.0668486843439995</v>
      </c>
      <c r="BM1541">
        <f t="shared" si="524"/>
        <v>-1.0966293463142918</v>
      </c>
      <c r="BN1541">
        <f t="shared" si="525"/>
        <v>7.542637707728451E-3</v>
      </c>
    </row>
    <row r="1542" spans="1:66" ht="15">
      <c r="A1542" s="32">
        <v>7</v>
      </c>
      <c r="B1542" s="33">
        <f t="shared" ca="1" si="505"/>
        <v>1413.8919076794211</v>
      </c>
      <c r="C1542">
        <f t="shared" si="506"/>
        <v>1382</v>
      </c>
      <c r="D1542">
        <f t="shared" ca="1" si="510"/>
        <v>6.9946612421180738</v>
      </c>
      <c r="E1542">
        <f t="shared" ca="1" si="507"/>
        <v>7.0006470162123069</v>
      </c>
      <c r="F1542">
        <f t="shared" ca="1" si="508"/>
        <v>1413</v>
      </c>
      <c r="G1542">
        <f t="shared" ca="1" si="509"/>
        <v>1414</v>
      </c>
      <c r="M1542" s="280">
        <v>1572</v>
      </c>
      <c r="N1542" s="280">
        <f t="shared" si="511"/>
        <v>7.9599650330309748</v>
      </c>
      <c r="AK1542">
        <f t="shared" si="512"/>
        <v>-9.1941659999999995E-2</v>
      </c>
      <c r="AL1542">
        <f t="shared" si="513"/>
        <v>4.3016003640000005</v>
      </c>
      <c r="AM1542">
        <f t="shared" si="514"/>
        <v>10.610797042223998</v>
      </c>
      <c r="AN1542">
        <f t="shared" si="515"/>
        <v>-17.082464842216513</v>
      </c>
      <c r="AO1542">
        <f t="shared" si="516"/>
        <v>20.519279677371621</v>
      </c>
      <c r="AP1542">
        <f t="shared" si="517"/>
        <v>-18.268364617005464</v>
      </c>
      <c r="AQ1542">
        <f t="shared" si="518"/>
        <v>12.048355746626607</v>
      </c>
      <c r="AR1542">
        <f t="shared" si="519"/>
        <v>-4.9958815826305987</v>
      </c>
      <c r="AS1542">
        <f t="shared" si="520"/>
        <v>0.91858490466132381</v>
      </c>
      <c r="BJ1542">
        <f t="shared" si="521"/>
        <v>1.2716149999999999</v>
      </c>
      <c r="BK1542">
        <f t="shared" si="522"/>
        <v>2.7104974199999998</v>
      </c>
      <c r="BL1542">
        <f t="shared" si="523"/>
        <v>5.0733012130559993</v>
      </c>
      <c r="BM1542">
        <f t="shared" si="524"/>
        <v>-1.0987248158365825</v>
      </c>
      <c r="BN1542">
        <f t="shared" si="525"/>
        <v>7.5618607313286861E-3</v>
      </c>
    </row>
    <row r="1543" spans="1:66" ht="15">
      <c r="A1543" s="32">
        <v>7</v>
      </c>
      <c r="B1543" s="33">
        <f t="shared" ca="1" si="505"/>
        <v>1413.8919076794211</v>
      </c>
      <c r="C1543">
        <f t="shared" si="506"/>
        <v>1382</v>
      </c>
      <c r="D1543">
        <f t="shared" ca="1" si="510"/>
        <v>6.9946612421180738</v>
      </c>
      <c r="E1543">
        <f t="shared" ca="1" si="507"/>
        <v>7.0006470162123069</v>
      </c>
      <c r="F1543">
        <f t="shared" ca="1" si="508"/>
        <v>1413</v>
      </c>
      <c r="G1543">
        <f t="shared" ca="1" si="509"/>
        <v>1414</v>
      </c>
      <c r="M1543" s="280">
        <v>1573</v>
      </c>
      <c r="N1543" s="280">
        <f t="shared" si="511"/>
        <v>7.9661225283748909</v>
      </c>
      <c r="AK1543">
        <f t="shared" si="512"/>
        <v>-9.1941659999999995E-2</v>
      </c>
      <c r="AL1543">
        <f t="shared" si="513"/>
        <v>4.3043367510000001</v>
      </c>
      <c r="AM1543">
        <f t="shared" si="514"/>
        <v>10.624301077818998</v>
      </c>
      <c r="AN1543">
        <f t="shared" si="515"/>
        <v>-17.115085708350776</v>
      </c>
      <c r="AO1543">
        <f t="shared" si="516"/>
        <v>20.571541426601783</v>
      </c>
      <c r="AP1543">
        <f t="shared" si="517"/>
        <v>-18.326544075023875</v>
      </c>
      <c r="AQ1543">
        <f t="shared" si="518"/>
        <v>12.094415032417752</v>
      </c>
      <c r="AR1543">
        <f t="shared" si="519"/>
        <v>-5.018170374461052</v>
      </c>
      <c r="AS1543">
        <f t="shared" si="520"/>
        <v>0.92327005837205967</v>
      </c>
      <c r="BJ1543">
        <f t="shared" si="521"/>
        <v>1.2716149999999999</v>
      </c>
      <c r="BK1543">
        <f t="shared" si="522"/>
        <v>2.712221655</v>
      </c>
      <c r="BL1543">
        <f t="shared" si="523"/>
        <v>5.0797578477359995</v>
      </c>
      <c r="BM1543">
        <f t="shared" si="524"/>
        <v>-1.1008229530472746</v>
      </c>
      <c r="BN1543">
        <f t="shared" si="525"/>
        <v>7.5811204751144255E-3</v>
      </c>
    </row>
    <row r="1544" spans="1:66" ht="15">
      <c r="A1544" s="32">
        <v>7</v>
      </c>
      <c r="B1544" s="33">
        <f t="shared" ca="1" si="505"/>
        <v>1413.8919076794211</v>
      </c>
      <c r="C1544">
        <f t="shared" si="506"/>
        <v>1382</v>
      </c>
      <c r="D1544">
        <f t="shared" ca="1" si="510"/>
        <v>6.9946612421180738</v>
      </c>
      <c r="E1544">
        <f t="shared" ca="1" si="507"/>
        <v>7.0006470162123069</v>
      </c>
      <c r="F1544">
        <f t="shared" ca="1" si="508"/>
        <v>1413</v>
      </c>
      <c r="G1544">
        <f t="shared" ca="1" si="509"/>
        <v>1414</v>
      </c>
      <c r="M1544" s="280">
        <v>1574</v>
      </c>
      <c r="N1544" s="280">
        <f t="shared" si="511"/>
        <v>7.9722810979985415</v>
      </c>
      <c r="AK1544">
        <f t="shared" si="512"/>
        <v>-9.1941659999999995E-2</v>
      </c>
      <c r="AL1544">
        <f t="shared" si="513"/>
        <v>4.3070731380000007</v>
      </c>
      <c r="AM1544">
        <f t="shared" si="514"/>
        <v>10.637813701035999</v>
      </c>
      <c r="AN1544">
        <f t="shared" si="515"/>
        <v>-17.147748076853659</v>
      </c>
      <c r="AO1544">
        <f t="shared" si="516"/>
        <v>20.623902943693757</v>
      </c>
      <c r="AP1544">
        <f t="shared" si="517"/>
        <v>-18.384871666518301</v>
      </c>
      <c r="AQ1544">
        <f t="shared" si="518"/>
        <v>12.140620956993637</v>
      </c>
      <c r="AR1544">
        <f t="shared" si="519"/>
        <v>-5.0405443462727026</v>
      </c>
      <c r="AS1544">
        <f t="shared" si="520"/>
        <v>0.92797610791981178</v>
      </c>
      <c r="BJ1544">
        <f t="shared" si="521"/>
        <v>1.2716149999999999</v>
      </c>
      <c r="BK1544">
        <f t="shared" si="522"/>
        <v>2.7139458899999997</v>
      </c>
      <c r="BL1544">
        <f t="shared" si="523"/>
        <v>5.086218588383999</v>
      </c>
      <c r="BM1544">
        <f t="shared" si="524"/>
        <v>-1.1029237596433712</v>
      </c>
      <c r="BN1544">
        <f t="shared" si="525"/>
        <v>7.6004169858183189E-3</v>
      </c>
    </row>
    <row r="1545" spans="1:66" ht="15">
      <c r="A1545" s="32">
        <v>7</v>
      </c>
      <c r="B1545" s="33">
        <f t="shared" ca="1" si="505"/>
        <v>1413.8919076794211</v>
      </c>
      <c r="C1545">
        <f t="shared" si="506"/>
        <v>1382</v>
      </c>
      <c r="D1545">
        <f t="shared" ca="1" si="510"/>
        <v>6.9946612421180738</v>
      </c>
      <c r="E1545">
        <f t="shared" ca="1" si="507"/>
        <v>7.0006470162123069</v>
      </c>
      <c r="F1545">
        <f t="shared" ca="1" si="508"/>
        <v>1413</v>
      </c>
      <c r="G1545">
        <f t="shared" ca="1" si="509"/>
        <v>1414</v>
      </c>
      <c r="M1545" s="280">
        <v>1575</v>
      </c>
      <c r="N1545" s="280">
        <f t="shared" si="511"/>
        <v>7.9784407416865317</v>
      </c>
      <c r="AK1545">
        <f t="shared" si="512"/>
        <v>-9.1941659999999995E-2</v>
      </c>
      <c r="AL1545">
        <f t="shared" si="513"/>
        <v>4.3098095250000004</v>
      </c>
      <c r="AM1545">
        <f t="shared" si="514"/>
        <v>10.651334911874999</v>
      </c>
      <c r="AN1545">
        <f t="shared" si="515"/>
        <v>-17.180451974109378</v>
      </c>
      <c r="AO1545">
        <f t="shared" si="516"/>
        <v>20.676364355538279</v>
      </c>
      <c r="AP1545">
        <f t="shared" si="517"/>
        <v>-18.443347674186096</v>
      </c>
      <c r="AQ1545">
        <f t="shared" si="518"/>
        <v>12.186973893599395</v>
      </c>
      <c r="AR1545">
        <f t="shared" si="519"/>
        <v>-5.0630037691664054</v>
      </c>
      <c r="AS1545">
        <f t="shared" si="520"/>
        <v>0.93270313313573694</v>
      </c>
      <c r="BJ1545">
        <f t="shared" si="521"/>
        <v>1.2716149999999999</v>
      </c>
      <c r="BK1545">
        <f t="shared" si="522"/>
        <v>2.7156701249999999</v>
      </c>
      <c r="BL1545">
        <f t="shared" si="523"/>
        <v>5.0926834349999988</v>
      </c>
      <c r="BM1545">
        <f t="shared" si="524"/>
        <v>-1.105027237321875</v>
      </c>
      <c r="BN1545">
        <f t="shared" si="525"/>
        <v>7.6197503102027348E-3</v>
      </c>
    </row>
    <row r="1546" spans="1:66" ht="15">
      <c r="A1546" s="32">
        <v>7</v>
      </c>
      <c r="B1546" s="33">
        <f t="shared" ca="1" si="505"/>
        <v>1413.8919076794211</v>
      </c>
      <c r="C1546">
        <f t="shared" si="506"/>
        <v>1382</v>
      </c>
      <c r="D1546">
        <f t="shared" ca="1" si="510"/>
        <v>6.9946612421180738</v>
      </c>
      <c r="E1546">
        <f t="shared" ca="1" si="507"/>
        <v>7.0006470162123069</v>
      </c>
      <c r="F1546">
        <f t="shared" ca="1" si="508"/>
        <v>1413</v>
      </c>
      <c r="G1546">
        <f t="shared" ca="1" si="509"/>
        <v>1414</v>
      </c>
      <c r="M1546" s="280">
        <v>1576</v>
      </c>
      <c r="N1546" s="280">
        <f t="shared" si="511"/>
        <v>7.9846014592209107</v>
      </c>
      <c r="AK1546">
        <f t="shared" si="512"/>
        <v>-9.1941659999999995E-2</v>
      </c>
      <c r="AL1546">
        <f t="shared" si="513"/>
        <v>4.312545912</v>
      </c>
      <c r="AM1546">
        <f t="shared" si="514"/>
        <v>10.664864710335999</v>
      </c>
      <c r="AN1546">
        <f t="shared" si="515"/>
        <v>-17.213197426502145</v>
      </c>
      <c r="AO1546">
        <f t="shared" si="516"/>
        <v>20.728925789106739</v>
      </c>
      <c r="AP1546">
        <f t="shared" si="517"/>
        <v>-18.501972381084059</v>
      </c>
      <c r="AQ1546">
        <f t="shared" si="518"/>
        <v>12.233474216192231</v>
      </c>
      <c r="AR1546">
        <f t="shared" si="519"/>
        <v>-5.0855489149328434</v>
      </c>
      <c r="AS1546">
        <f t="shared" si="520"/>
        <v>0.93745121410498833</v>
      </c>
      <c r="BJ1546">
        <f t="shared" si="521"/>
        <v>1.2716149999999999</v>
      </c>
      <c r="BK1546">
        <f t="shared" si="522"/>
        <v>2.7173943600000001</v>
      </c>
      <c r="BL1546">
        <f t="shared" si="523"/>
        <v>5.0991523875839988</v>
      </c>
      <c r="BM1546">
        <f t="shared" si="524"/>
        <v>-1.1071333877797889</v>
      </c>
      <c r="BN1546">
        <f t="shared" si="525"/>
        <v>7.6391204950597598E-3</v>
      </c>
    </row>
    <row r="1547" spans="1:66" ht="15">
      <c r="A1547" s="32">
        <v>7</v>
      </c>
      <c r="B1547" s="33">
        <f t="shared" ca="1" si="505"/>
        <v>1413.8919076794211</v>
      </c>
      <c r="C1547">
        <f t="shared" si="506"/>
        <v>1382</v>
      </c>
      <c r="D1547">
        <f t="shared" ca="1" si="510"/>
        <v>6.9946612421180738</v>
      </c>
      <c r="E1547">
        <f t="shared" ca="1" si="507"/>
        <v>7.0006470162123069</v>
      </c>
      <c r="F1547">
        <f t="shared" ca="1" si="508"/>
        <v>1413</v>
      </c>
      <c r="G1547">
        <f t="shared" ca="1" si="509"/>
        <v>1414</v>
      </c>
      <c r="M1547" s="280">
        <v>1577</v>
      </c>
      <c r="N1547" s="280">
        <f t="shared" si="511"/>
        <v>7.990763250381189</v>
      </c>
      <c r="AK1547">
        <f t="shared" si="512"/>
        <v>-9.1941659999999995E-2</v>
      </c>
      <c r="AL1547">
        <f t="shared" si="513"/>
        <v>4.3152822990000006</v>
      </c>
      <c r="AM1547">
        <f t="shared" si="514"/>
        <v>10.678403096418998</v>
      </c>
      <c r="AN1547">
        <f t="shared" si="515"/>
        <v>-17.245984460416178</v>
      </c>
      <c r="AO1547">
        <f t="shared" si="516"/>
        <v>20.78158737145116</v>
      </c>
      <c r="AP1547">
        <f t="shared" si="517"/>
        <v>-18.560746070628646</v>
      </c>
      <c r="AQ1547">
        <f t="shared" si="518"/>
        <v>12.280122299442327</v>
      </c>
      <c r="AR1547">
        <f t="shared" si="519"/>
        <v>-5.1081800560538353</v>
      </c>
      <c r="AS1547">
        <f t="shared" si="520"/>
        <v>0.94222043116736165</v>
      </c>
      <c r="BJ1547">
        <f t="shared" si="521"/>
        <v>1.2716149999999999</v>
      </c>
      <c r="BK1547">
        <f t="shared" si="522"/>
        <v>2.7191185949999999</v>
      </c>
      <c r="BL1547">
        <f t="shared" si="523"/>
        <v>5.1056254461359991</v>
      </c>
      <c r="BM1547">
        <f t="shared" si="524"/>
        <v>-1.1092422127141155</v>
      </c>
      <c r="BN1547">
        <f t="shared" si="525"/>
        <v>7.658527587211199E-3</v>
      </c>
    </row>
    <row r="1548" spans="1:66" ht="15">
      <c r="A1548" s="32">
        <v>7</v>
      </c>
      <c r="B1548" s="33">
        <f t="shared" ca="1" si="505"/>
        <v>1413.8919076794211</v>
      </c>
      <c r="C1548">
        <f t="shared" si="506"/>
        <v>1382</v>
      </c>
      <c r="D1548">
        <f t="shared" ca="1" si="510"/>
        <v>6.9946612421180738</v>
      </c>
      <c r="E1548">
        <f t="shared" ca="1" si="507"/>
        <v>7.0006470162123069</v>
      </c>
      <c r="F1548">
        <f t="shared" ca="1" si="508"/>
        <v>1413</v>
      </c>
      <c r="G1548">
        <f t="shared" ca="1" si="509"/>
        <v>1414</v>
      </c>
      <c r="M1548" s="280">
        <v>1578</v>
      </c>
      <c r="N1548" s="280">
        <f t="shared" si="511"/>
        <v>7.9969261149443271</v>
      </c>
      <c r="AK1548">
        <f t="shared" si="512"/>
        <v>-9.1941659999999995E-2</v>
      </c>
      <c r="AL1548">
        <f t="shared" si="513"/>
        <v>4.3180186860000003</v>
      </c>
      <c r="AM1548">
        <f t="shared" si="514"/>
        <v>10.691950070123999</v>
      </c>
      <c r="AN1548">
        <f t="shared" si="515"/>
        <v>-17.278813102235691</v>
      </c>
      <c r="AO1548">
        <f t="shared" si="516"/>
        <v>20.834349229704209</v>
      </c>
      <c r="AP1548">
        <f t="shared" si="517"/>
        <v>-18.619669026596224</v>
      </c>
      <c r="AQ1548">
        <f t="shared" si="518"/>
        <v>12.326918518733748</v>
      </c>
      <c r="AR1548">
        <f t="shared" si="519"/>
        <v>-5.130897465703657</v>
      </c>
      <c r="AS1548">
        <f t="shared" si="520"/>
        <v>0.9470108649179424</v>
      </c>
      <c r="BJ1548">
        <f t="shared" si="521"/>
        <v>1.2716149999999999</v>
      </c>
      <c r="BK1548">
        <f t="shared" si="522"/>
        <v>2.72084283</v>
      </c>
      <c r="BL1548">
        <f t="shared" si="523"/>
        <v>5.1121026106559988</v>
      </c>
      <c r="BM1548">
        <f t="shared" si="524"/>
        <v>-1.1113537138218577</v>
      </c>
      <c r="BN1548">
        <f t="shared" si="525"/>
        <v>7.6779716335085768E-3</v>
      </c>
    </row>
    <row r="1549" spans="1:66" ht="15">
      <c r="A1549" s="32">
        <v>7</v>
      </c>
      <c r="B1549" s="33">
        <f t="shared" ca="1" si="505"/>
        <v>1413.8919076794211</v>
      </c>
      <c r="C1549">
        <f t="shared" si="506"/>
        <v>1382</v>
      </c>
      <c r="D1549">
        <f t="shared" ca="1" si="510"/>
        <v>6.9946612421180738</v>
      </c>
      <c r="E1549">
        <f t="shared" ca="1" si="507"/>
        <v>7.0006470162123069</v>
      </c>
      <c r="F1549">
        <f t="shared" ca="1" si="508"/>
        <v>1413</v>
      </c>
      <c r="G1549">
        <f t="shared" ca="1" si="509"/>
        <v>1414</v>
      </c>
      <c r="M1549" s="280">
        <v>1579</v>
      </c>
      <c r="N1549" s="280">
        <f t="shared" si="511"/>
        <v>8.0030900526847919</v>
      </c>
      <c r="AK1549">
        <f t="shared" si="512"/>
        <v>-9.1941659999999995E-2</v>
      </c>
      <c r="AL1549">
        <f t="shared" si="513"/>
        <v>4.3207550730000008</v>
      </c>
      <c r="AM1549">
        <f t="shared" si="514"/>
        <v>10.705505631450999</v>
      </c>
      <c r="AN1549">
        <f t="shared" si="515"/>
        <v>-17.311683378344892</v>
      </c>
      <c r="AO1549">
        <f t="shared" si="516"/>
        <v>20.887211491079199</v>
      </c>
      <c r="AP1549">
        <f t="shared" si="517"/>
        <v>-18.678741533123262</v>
      </c>
      <c r="AQ1549">
        <f t="shared" si="518"/>
        <v>12.373863250165355</v>
      </c>
      <c r="AR1549">
        <f t="shared" si="519"/>
        <v>-5.1537014177503613</v>
      </c>
      <c r="AS1549">
        <f t="shared" si="520"/>
        <v>0.95182259620775456</v>
      </c>
      <c r="BJ1549">
        <f t="shared" si="521"/>
        <v>1.2716149999999999</v>
      </c>
      <c r="BK1549">
        <f t="shared" si="522"/>
        <v>2.7225670649999998</v>
      </c>
      <c r="BL1549">
        <f t="shared" si="523"/>
        <v>5.1185838811439988</v>
      </c>
      <c r="BM1549">
        <f t="shared" si="524"/>
        <v>-1.1134678928000183</v>
      </c>
      <c r="BN1549">
        <f t="shared" si="525"/>
        <v>7.6974526808331369E-3</v>
      </c>
    </row>
    <row r="1550" spans="1:66" ht="15">
      <c r="A1550" s="32">
        <v>7</v>
      </c>
      <c r="B1550" s="33">
        <f t="shared" ca="1" si="505"/>
        <v>1413.8919076794211</v>
      </c>
      <c r="C1550">
        <f t="shared" si="506"/>
        <v>1382</v>
      </c>
      <c r="D1550">
        <f t="shared" ca="1" si="510"/>
        <v>6.9946612421180738</v>
      </c>
      <c r="E1550">
        <f t="shared" ca="1" si="507"/>
        <v>7.0006470162123069</v>
      </c>
      <c r="F1550">
        <f t="shared" ca="1" si="508"/>
        <v>1413</v>
      </c>
      <c r="G1550">
        <f t="shared" ca="1" si="509"/>
        <v>1414</v>
      </c>
      <c r="M1550" s="280">
        <v>1580</v>
      </c>
      <c r="N1550" s="280">
        <f t="shared" si="511"/>
        <v>8.0092550633744963</v>
      </c>
      <c r="AK1550">
        <f t="shared" si="512"/>
        <v>-9.1941659999999995E-2</v>
      </c>
      <c r="AL1550">
        <f t="shared" si="513"/>
        <v>4.3234914600000005</v>
      </c>
      <c r="AM1550">
        <f t="shared" si="514"/>
        <v>10.719069780399998</v>
      </c>
      <c r="AN1550">
        <f t="shared" si="515"/>
        <v>-17.344595315128004</v>
      </c>
      <c r="AO1550">
        <f t="shared" si="516"/>
        <v>20.940174282870078</v>
      </c>
      <c r="AP1550">
        <f t="shared" si="517"/>
        <v>-18.737963874706587</v>
      </c>
      <c r="AQ1550">
        <f t="shared" si="518"/>
        <v>12.420956870551695</v>
      </c>
      <c r="AR1550">
        <f t="shared" si="519"/>
        <v>-5.1765921867570936</v>
      </c>
      <c r="AS1550">
        <f t="shared" si="520"/>
        <v>0.95665570614440965</v>
      </c>
      <c r="BJ1550">
        <f t="shared" si="521"/>
        <v>1.2716149999999999</v>
      </c>
      <c r="BK1550">
        <f t="shared" si="522"/>
        <v>2.7242913</v>
      </c>
      <c r="BL1550">
        <f t="shared" si="523"/>
        <v>5.125069257599999</v>
      </c>
      <c r="BM1550">
        <f t="shared" si="524"/>
        <v>-1.1155847513456001</v>
      </c>
      <c r="BN1550">
        <f t="shared" si="525"/>
        <v>7.7169707760958405E-3</v>
      </c>
    </row>
    <row r="1551" spans="1:66" ht="15">
      <c r="A1551" s="32">
        <v>7</v>
      </c>
      <c r="B1551" s="33">
        <f t="shared" ca="1" si="505"/>
        <v>1413.8919076794211</v>
      </c>
      <c r="C1551">
        <f t="shared" si="506"/>
        <v>1382</v>
      </c>
      <c r="D1551">
        <f t="shared" ca="1" si="510"/>
        <v>6.9946612421180738</v>
      </c>
      <c r="E1551">
        <f t="shared" ca="1" si="507"/>
        <v>7.0006470162123069</v>
      </c>
      <c r="F1551">
        <f t="shared" ca="1" si="508"/>
        <v>1413</v>
      </c>
      <c r="G1551">
        <f t="shared" ca="1" si="509"/>
        <v>1414</v>
      </c>
      <c r="M1551" s="280">
        <v>1581</v>
      </c>
      <c r="N1551" s="280">
        <f t="shared" si="511"/>
        <v>8.0154211467828684</v>
      </c>
      <c r="AK1551">
        <f t="shared" si="512"/>
        <v>-9.1941659999999995E-2</v>
      </c>
      <c r="AL1551">
        <f t="shared" si="513"/>
        <v>4.3262278470000002</v>
      </c>
      <c r="AM1551">
        <f t="shared" si="514"/>
        <v>10.732642516971</v>
      </c>
      <c r="AN1551">
        <f t="shared" si="515"/>
        <v>-17.37754893896923</v>
      </c>
      <c r="AO1551">
        <f t="shared" si="516"/>
        <v>20.993237732451444</v>
      </c>
      <c r="AP1551">
        <f t="shared" si="517"/>
        <v>-18.79733633620361</v>
      </c>
      <c r="AQ1551">
        <f t="shared" si="518"/>
        <v>12.468199757423928</v>
      </c>
      <c r="AR1551">
        <f t="shared" si="519"/>
        <v>-5.1995700479834221</v>
      </c>
      <c r="AS1551">
        <f t="shared" si="520"/>
        <v>0.96151027609275963</v>
      </c>
      <c r="BJ1551">
        <f t="shared" si="521"/>
        <v>1.2716149999999999</v>
      </c>
      <c r="BK1551">
        <f t="shared" si="522"/>
        <v>2.7260155350000002</v>
      </c>
      <c r="BL1551">
        <f t="shared" si="523"/>
        <v>5.1315587400239995</v>
      </c>
      <c r="BM1551">
        <f t="shared" si="524"/>
        <v>-1.1177042911556059</v>
      </c>
      <c r="BN1551">
        <f t="shared" si="525"/>
        <v>7.7365259662373672E-3</v>
      </c>
    </row>
    <row r="1552" spans="1:66" ht="15">
      <c r="A1552" s="32">
        <v>7</v>
      </c>
      <c r="B1552" s="33">
        <f t="shared" ca="1" si="505"/>
        <v>1413.8919076794211</v>
      </c>
      <c r="C1552">
        <f t="shared" si="506"/>
        <v>1382</v>
      </c>
      <c r="D1552">
        <f t="shared" ca="1" si="510"/>
        <v>6.9946612421180738</v>
      </c>
      <c r="E1552">
        <f t="shared" ca="1" si="507"/>
        <v>7.0006470162123069</v>
      </c>
      <c r="F1552">
        <f t="shared" ca="1" si="508"/>
        <v>1413</v>
      </c>
      <c r="G1552">
        <f t="shared" ca="1" si="509"/>
        <v>1414</v>
      </c>
      <c r="M1552" s="280">
        <v>1582</v>
      </c>
      <c r="N1552" s="280">
        <f t="shared" si="511"/>
        <v>8.0215883026768111</v>
      </c>
      <c r="AK1552">
        <f t="shared" si="512"/>
        <v>-9.1941659999999995E-2</v>
      </c>
      <c r="AL1552">
        <f t="shared" si="513"/>
        <v>4.3289642340000007</v>
      </c>
      <c r="AM1552">
        <f t="shared" si="514"/>
        <v>10.746223841163999</v>
      </c>
      <c r="AN1552">
        <f t="shared" si="515"/>
        <v>-17.410544276252793</v>
      </c>
      <c r="AO1552">
        <f t="shared" si="516"/>
        <v>21.046401967278538</v>
      </c>
      <c r="AP1552">
        <f t="shared" si="517"/>
        <v>-18.856859202832549</v>
      </c>
      <c r="AQ1552">
        <f t="shared" si="518"/>
        <v>12.515592289030723</v>
      </c>
      <c r="AR1552">
        <f t="shared" si="519"/>
        <v>-5.2226352773866536</v>
      </c>
      <c r="AS1552">
        <f t="shared" si="520"/>
        <v>0.96638638767554652</v>
      </c>
      <c r="BJ1552">
        <f t="shared" si="521"/>
        <v>1.2716149999999999</v>
      </c>
      <c r="BK1552">
        <f t="shared" si="522"/>
        <v>2.7277397699999999</v>
      </c>
      <c r="BL1552">
        <f t="shared" si="523"/>
        <v>5.1380523284159993</v>
      </c>
      <c r="BM1552">
        <f t="shared" si="524"/>
        <v>-1.1198265139270385</v>
      </c>
      <c r="BN1552">
        <f t="shared" si="525"/>
        <v>7.7561182982281178E-3</v>
      </c>
    </row>
    <row r="1553" spans="1:66" ht="15">
      <c r="A1553" s="32">
        <v>7</v>
      </c>
      <c r="B1553" s="33">
        <f t="shared" ca="1" si="505"/>
        <v>1413.8919076794211</v>
      </c>
      <c r="C1553">
        <f t="shared" si="506"/>
        <v>1382</v>
      </c>
      <c r="D1553">
        <f t="shared" ca="1" si="510"/>
        <v>6.9946612421180738</v>
      </c>
      <c r="E1553">
        <f t="shared" ca="1" si="507"/>
        <v>7.0006470162123069</v>
      </c>
      <c r="F1553">
        <f t="shared" ca="1" si="508"/>
        <v>1413</v>
      </c>
      <c r="G1553">
        <f t="shared" ca="1" si="509"/>
        <v>1414</v>
      </c>
      <c r="M1553" s="280">
        <v>1583</v>
      </c>
      <c r="N1553" s="280">
        <f t="shared" si="511"/>
        <v>8.0277565308207368</v>
      </c>
      <c r="AK1553">
        <f t="shared" si="512"/>
        <v>-9.1941659999999995E-2</v>
      </c>
      <c r="AL1553">
        <f t="shared" si="513"/>
        <v>4.3317006210000004</v>
      </c>
      <c r="AM1553">
        <f t="shared" si="514"/>
        <v>10.759813752978999</v>
      </c>
      <c r="AN1553">
        <f t="shared" si="515"/>
        <v>-17.443581353362905</v>
      </c>
      <c r="AO1553">
        <f t="shared" si="516"/>
        <v>21.099667114887229</v>
      </c>
      <c r="AP1553">
        <f t="shared" si="517"/>
        <v>-18.91653276017265</v>
      </c>
      <c r="AQ1553">
        <f t="shared" si="518"/>
        <v>12.563134844339171</v>
      </c>
      <c r="AR1553">
        <f t="shared" si="519"/>
        <v>-5.2457881516231648</v>
      </c>
      <c r="AS1553">
        <f t="shared" si="520"/>
        <v>0.97128412277405807</v>
      </c>
      <c r="BJ1553">
        <f t="shared" si="521"/>
        <v>1.2716149999999999</v>
      </c>
      <c r="BK1553">
        <f t="shared" si="522"/>
        <v>2.7294640050000001</v>
      </c>
      <c r="BL1553">
        <f t="shared" si="523"/>
        <v>5.1445500227759995</v>
      </c>
      <c r="BM1553">
        <f t="shared" si="524"/>
        <v>-1.1219514213569006</v>
      </c>
      <c r="BN1553">
        <f t="shared" si="525"/>
        <v>7.7757478190682077E-3</v>
      </c>
    </row>
    <row r="1554" spans="1:66" ht="15">
      <c r="A1554" s="32">
        <v>7</v>
      </c>
      <c r="B1554" s="33">
        <f t="shared" ca="1" si="505"/>
        <v>1413.8919076794211</v>
      </c>
      <c r="C1554">
        <f t="shared" si="506"/>
        <v>1382</v>
      </c>
      <c r="D1554">
        <f t="shared" ca="1" si="510"/>
        <v>6.9946612421180738</v>
      </c>
      <c r="E1554">
        <f t="shared" ca="1" si="507"/>
        <v>7.0006470162123069</v>
      </c>
      <c r="F1554">
        <f t="shared" ca="1" si="508"/>
        <v>1413</v>
      </c>
      <c r="G1554">
        <f t="shared" ca="1" si="509"/>
        <v>1414</v>
      </c>
      <c r="M1554" s="280">
        <v>1584</v>
      </c>
      <c r="N1554" s="280">
        <f t="shared" si="511"/>
        <v>8.0339258309766013</v>
      </c>
      <c r="AK1554">
        <f t="shared" si="512"/>
        <v>-9.1941659999999995E-2</v>
      </c>
      <c r="AL1554">
        <f t="shared" si="513"/>
        <v>4.3344370080000001</v>
      </c>
      <c r="AM1554">
        <f t="shared" si="514"/>
        <v>10.773412252416</v>
      </c>
      <c r="AN1554">
        <f t="shared" si="515"/>
        <v>-17.476660196683778</v>
      </c>
      <c r="AO1554">
        <f t="shared" si="516"/>
        <v>21.153033302894052</v>
      </c>
      <c r="AP1554">
        <f t="shared" si="517"/>
        <v>-18.976357294164419</v>
      </c>
      <c r="AQ1554">
        <f t="shared" si="518"/>
        <v>12.610827803035692</v>
      </c>
      <c r="AR1554">
        <f t="shared" si="519"/>
        <v>-5.2690289480497272</v>
      </c>
      <c r="AS1554">
        <f t="shared" si="520"/>
        <v>0.97620356352878168</v>
      </c>
      <c r="BJ1554">
        <f t="shared" si="521"/>
        <v>1.2716149999999999</v>
      </c>
      <c r="BK1554">
        <f t="shared" si="522"/>
        <v>2.7311882399999998</v>
      </c>
      <c r="BL1554">
        <f t="shared" si="523"/>
        <v>5.151051823103999</v>
      </c>
      <c r="BM1554">
        <f t="shared" si="524"/>
        <v>-1.1240790151421953</v>
      </c>
      <c r="BN1554">
        <f t="shared" si="525"/>
        <v>7.7954145757874755E-3</v>
      </c>
    </row>
    <row r="1555" spans="1:66" ht="15">
      <c r="A1555" s="32">
        <v>7</v>
      </c>
      <c r="B1555" s="33">
        <f t="shared" ca="1" si="505"/>
        <v>1413.8919076794211</v>
      </c>
      <c r="C1555">
        <f t="shared" si="506"/>
        <v>1382</v>
      </c>
      <c r="D1555">
        <f t="shared" ca="1" si="510"/>
        <v>6.9946612421180738</v>
      </c>
      <c r="E1555">
        <f t="shared" ca="1" si="507"/>
        <v>7.0006470162123069</v>
      </c>
      <c r="F1555">
        <f t="shared" ca="1" si="508"/>
        <v>1413</v>
      </c>
      <c r="G1555">
        <f t="shared" ca="1" si="509"/>
        <v>1414</v>
      </c>
      <c r="M1555" s="280">
        <v>1585</v>
      </c>
      <c r="N1555" s="280">
        <f t="shared" si="511"/>
        <v>8.0400962029038237</v>
      </c>
      <c r="AK1555">
        <f t="shared" si="512"/>
        <v>-9.1941659999999995E-2</v>
      </c>
      <c r="AL1555">
        <f t="shared" si="513"/>
        <v>4.3371733950000007</v>
      </c>
      <c r="AM1555">
        <f t="shared" si="514"/>
        <v>10.787019339474998</v>
      </c>
      <c r="AN1555">
        <f t="shared" si="515"/>
        <v>-17.509780832599628</v>
      </c>
      <c r="AO1555">
        <f t="shared" si="516"/>
        <v>21.206500658996159</v>
      </c>
      <c r="AP1555">
        <f t="shared" si="517"/>
        <v>-19.036333091109874</v>
      </c>
      <c r="AQ1555">
        <f t="shared" si="518"/>
        <v>12.658671545526945</v>
      </c>
      <c r="AR1555">
        <f t="shared" si="519"/>
        <v>-5.292357944724837</v>
      </c>
      <c r="AS1555">
        <f t="shared" si="520"/>
        <v>0.98114479234006036</v>
      </c>
      <c r="BJ1555">
        <f t="shared" si="521"/>
        <v>1.2716149999999999</v>
      </c>
      <c r="BK1555">
        <f t="shared" si="522"/>
        <v>2.732912475</v>
      </c>
      <c r="BL1555">
        <f t="shared" si="523"/>
        <v>5.1575577293999988</v>
      </c>
      <c r="BM1555">
        <f t="shared" si="524"/>
        <v>-1.1262092969799251</v>
      </c>
      <c r="BN1555">
        <f t="shared" si="525"/>
        <v>7.8151186154454752E-3</v>
      </c>
    </row>
    <row r="1556" spans="1:66" ht="15">
      <c r="A1556" s="32">
        <v>7</v>
      </c>
      <c r="B1556" s="33">
        <f t="shared" ca="1" si="505"/>
        <v>1413.8919076794211</v>
      </c>
      <c r="C1556">
        <f t="shared" si="506"/>
        <v>1382</v>
      </c>
      <c r="D1556">
        <f t="shared" ca="1" si="510"/>
        <v>6.9946612421180738</v>
      </c>
      <c r="E1556">
        <f t="shared" ca="1" si="507"/>
        <v>7.0006470162123069</v>
      </c>
      <c r="F1556">
        <f t="shared" ca="1" si="508"/>
        <v>1413</v>
      </c>
      <c r="G1556">
        <f t="shared" ca="1" si="509"/>
        <v>1414</v>
      </c>
      <c r="M1556" s="280">
        <v>1586</v>
      </c>
      <c r="N1556" s="280">
        <f t="shared" si="511"/>
        <v>8.0462676463594018</v>
      </c>
      <c r="AK1556">
        <f t="shared" si="512"/>
        <v>-9.1941659999999995E-2</v>
      </c>
      <c r="AL1556">
        <f t="shared" si="513"/>
        <v>4.3399097820000003</v>
      </c>
      <c r="AM1556">
        <f t="shared" si="514"/>
        <v>10.800635014155999</v>
      </c>
      <c r="AN1556">
        <f t="shared" si="515"/>
        <v>-17.542943287494666</v>
      </c>
      <c r="AO1556">
        <f t="shared" si="516"/>
        <v>21.260069310971367</v>
      </c>
      <c r="AP1556">
        <f t="shared" si="517"/>
        <v>-19.096460437672743</v>
      </c>
      <c r="AQ1556">
        <f t="shared" si="518"/>
        <v>12.706666452940738</v>
      </c>
      <c r="AR1556">
        <f t="shared" si="519"/>
        <v>-5.315775420410044</v>
      </c>
      <c r="AS1556">
        <f t="shared" si="520"/>
        <v>0.98610789186874992</v>
      </c>
      <c r="BJ1556">
        <f t="shared" si="521"/>
        <v>1.2716149999999999</v>
      </c>
      <c r="BK1556">
        <f t="shared" si="522"/>
        <v>2.7346367099999997</v>
      </c>
      <c r="BL1556">
        <f t="shared" si="523"/>
        <v>5.1640677416639988</v>
      </c>
      <c r="BM1556">
        <f t="shared" si="524"/>
        <v>-1.128342268567093</v>
      </c>
      <c r="BN1556">
        <f t="shared" si="525"/>
        <v>7.8348599851314794E-3</v>
      </c>
    </row>
    <row r="1557" spans="1:66" ht="15">
      <c r="A1557" s="32">
        <v>7</v>
      </c>
      <c r="B1557" s="33">
        <f t="shared" ca="1" si="505"/>
        <v>1413.8919076794211</v>
      </c>
      <c r="C1557">
        <f t="shared" si="506"/>
        <v>1382</v>
      </c>
      <c r="D1557">
        <f t="shared" ca="1" si="510"/>
        <v>6.9946612421180738</v>
      </c>
      <c r="E1557">
        <f t="shared" ca="1" si="507"/>
        <v>7.0006470162123069</v>
      </c>
      <c r="F1557">
        <f t="shared" ca="1" si="508"/>
        <v>1413</v>
      </c>
      <c r="G1557">
        <f t="shared" ca="1" si="509"/>
        <v>1414</v>
      </c>
      <c r="M1557" s="280">
        <v>1587</v>
      </c>
      <c r="N1557" s="280">
        <f t="shared" si="511"/>
        <v>8.0524401610978398</v>
      </c>
      <c r="AK1557">
        <f t="shared" si="512"/>
        <v>-9.1941659999999995E-2</v>
      </c>
      <c r="AL1557">
        <f t="shared" si="513"/>
        <v>4.3426461690000009</v>
      </c>
      <c r="AM1557">
        <f t="shared" si="514"/>
        <v>10.814259276459</v>
      </c>
      <c r="AN1557">
        <f t="shared" si="515"/>
        <v>-17.576147587753109</v>
      </c>
      <c r="AO1557">
        <f t="shared" si="516"/>
        <v>21.313739386678119</v>
      </c>
      <c r="AP1557">
        <f t="shared" si="517"/>
        <v>-19.1567396208787</v>
      </c>
      <c r="AQ1557">
        <f t="shared" si="518"/>
        <v>12.75481290712694</v>
      </c>
      <c r="AR1557">
        <f t="shared" si="519"/>
        <v>-5.3392816545712876</v>
      </c>
      <c r="AS1557">
        <f t="shared" si="520"/>
        <v>0.99109294503687795</v>
      </c>
      <c r="BJ1557">
        <f t="shared" si="521"/>
        <v>1.2716149999999999</v>
      </c>
      <c r="BK1557">
        <f t="shared" si="522"/>
        <v>2.7363609449999999</v>
      </c>
      <c r="BL1557">
        <f t="shared" si="523"/>
        <v>5.1705818598959992</v>
      </c>
      <c r="BM1557">
        <f t="shared" si="524"/>
        <v>-1.1304779316007014</v>
      </c>
      <c r="BN1557">
        <f t="shared" si="525"/>
        <v>7.8546387319644844E-3</v>
      </c>
    </row>
    <row r="1558" spans="1:66" ht="15">
      <c r="A1558" s="32">
        <v>7</v>
      </c>
      <c r="B1558" s="33">
        <f t="shared" ca="1" si="505"/>
        <v>1413.8919076794211</v>
      </c>
      <c r="C1558">
        <f t="shared" si="506"/>
        <v>1382</v>
      </c>
      <c r="D1558">
        <f t="shared" ca="1" si="510"/>
        <v>6.9946612421180738</v>
      </c>
      <c r="E1558">
        <f t="shared" ca="1" si="507"/>
        <v>7.0006470162123069</v>
      </c>
      <c r="F1558">
        <f t="shared" ca="1" si="508"/>
        <v>1413</v>
      </c>
      <c r="G1558">
        <f t="shared" ca="1" si="509"/>
        <v>1414</v>
      </c>
      <c r="M1558" s="280">
        <v>1588</v>
      </c>
      <c r="N1558" s="280">
        <f t="shared" si="511"/>
        <v>8.0586137468712202</v>
      </c>
      <c r="AK1558">
        <f t="shared" si="512"/>
        <v>-9.1941659999999995E-2</v>
      </c>
      <c r="AL1558">
        <f t="shared" si="513"/>
        <v>4.3453825560000006</v>
      </c>
      <c r="AM1558">
        <f t="shared" si="514"/>
        <v>10.827892126383999</v>
      </c>
      <c r="AN1558">
        <f t="shared" si="515"/>
        <v>-17.609393759759172</v>
      </c>
      <c r="AO1558">
        <f t="shared" si="516"/>
        <v>21.367511014055509</v>
      </c>
      <c r="AP1558">
        <f t="shared" si="517"/>
        <v>-19.217170928115589</v>
      </c>
      <c r="AQ1558">
        <f t="shared" si="518"/>
        <v>12.803111290658396</v>
      </c>
      <c r="AR1558">
        <f t="shared" si="519"/>
        <v>-5.3628769273802277</v>
      </c>
      <c r="AS1558">
        <f t="shared" si="520"/>
        <v>0.9961000350283028</v>
      </c>
      <c r="BJ1558">
        <f t="shared" si="521"/>
        <v>1.2716149999999999</v>
      </c>
      <c r="BK1558">
        <f t="shared" si="522"/>
        <v>2.7380851800000001</v>
      </c>
      <c r="BL1558">
        <f t="shared" si="523"/>
        <v>5.1771000840959989</v>
      </c>
      <c r="BM1558">
        <f t="shared" si="524"/>
        <v>-1.1326162877777537</v>
      </c>
      <c r="BN1558">
        <f t="shared" si="525"/>
        <v>7.8744549030931969E-3</v>
      </c>
    </row>
    <row r="1559" spans="1:66" ht="15">
      <c r="A1559" s="32">
        <v>7</v>
      </c>
      <c r="B1559" s="33">
        <f t="shared" ca="1" si="505"/>
        <v>1413.8919076794211</v>
      </c>
      <c r="C1559">
        <f t="shared" si="506"/>
        <v>1382</v>
      </c>
      <c r="D1559">
        <f t="shared" ca="1" si="510"/>
        <v>6.9946612421180738</v>
      </c>
      <c r="E1559">
        <f t="shared" ca="1" si="507"/>
        <v>7.0006470162123069</v>
      </c>
      <c r="F1559">
        <f t="shared" ca="1" si="508"/>
        <v>1413</v>
      </c>
      <c r="G1559">
        <f t="shared" ca="1" si="509"/>
        <v>1414</v>
      </c>
      <c r="M1559" s="280">
        <v>1589</v>
      </c>
      <c r="N1559" s="280">
        <f t="shared" si="511"/>
        <v>8.0647884034291533</v>
      </c>
      <c r="AK1559">
        <f t="shared" si="512"/>
        <v>-9.1941659999999995E-2</v>
      </c>
      <c r="AL1559">
        <f t="shared" si="513"/>
        <v>4.3481189430000002</v>
      </c>
      <c r="AM1559">
        <f t="shared" si="514"/>
        <v>10.841533563930998</v>
      </c>
      <c r="AN1559">
        <f t="shared" si="515"/>
        <v>-17.642681829897064</v>
      </c>
      <c r="AO1559">
        <f t="shared" si="516"/>
        <v>21.42138432112327</v>
      </c>
      <c r="AP1559">
        <f t="shared" si="517"/>
        <v>-19.277754647133676</v>
      </c>
      <c r="AQ1559">
        <f t="shared" si="518"/>
        <v>12.851561986831831</v>
      </c>
      <c r="AR1559">
        <f t="shared" si="519"/>
        <v>-5.3865615197155803</v>
      </c>
      <c r="AS1559">
        <f t="shared" si="520"/>
        <v>1.0011292452893754</v>
      </c>
      <c r="BJ1559">
        <f t="shared" si="521"/>
        <v>1.2716149999999999</v>
      </c>
      <c r="BK1559">
        <f t="shared" si="522"/>
        <v>2.7398094149999999</v>
      </c>
      <c r="BL1559">
        <f t="shared" si="523"/>
        <v>5.1836224142639988</v>
      </c>
      <c r="BM1559">
        <f t="shared" si="524"/>
        <v>-1.1347573387952523</v>
      </c>
      <c r="BN1559">
        <f t="shared" si="525"/>
        <v>7.89430854569605E-3</v>
      </c>
    </row>
    <row r="1560" spans="1:66" ht="15">
      <c r="A1560" s="32">
        <v>7</v>
      </c>
      <c r="B1560" s="33">
        <f t="shared" ca="1" si="505"/>
        <v>1413.8919076794211</v>
      </c>
      <c r="C1560">
        <f t="shared" si="506"/>
        <v>1382</v>
      </c>
      <c r="D1560">
        <f t="shared" ca="1" si="510"/>
        <v>6.9946612421180738</v>
      </c>
      <c r="E1560">
        <f t="shared" ca="1" si="507"/>
        <v>7.0006470162123069</v>
      </c>
      <c r="F1560">
        <f t="shared" ca="1" si="508"/>
        <v>1413</v>
      </c>
      <c r="G1560">
        <f t="shared" ca="1" si="509"/>
        <v>1414</v>
      </c>
      <c r="M1560" s="280">
        <v>1590</v>
      </c>
      <c r="N1560" s="280">
        <f t="shared" si="511"/>
        <v>8.0709641305188224</v>
      </c>
      <c r="AK1560">
        <f t="shared" si="512"/>
        <v>-9.1941659999999995E-2</v>
      </c>
      <c r="AL1560">
        <f t="shared" si="513"/>
        <v>4.3508553300000008</v>
      </c>
      <c r="AM1560">
        <f t="shared" si="514"/>
        <v>10.855183589099999</v>
      </c>
      <c r="AN1560">
        <f t="shared" si="515"/>
        <v>-17.676011824551001</v>
      </c>
      <c r="AO1560">
        <f t="shared" si="516"/>
        <v>21.47535943598178</v>
      </c>
      <c r="AP1560">
        <f t="shared" si="517"/>
        <v>-19.338491066045862</v>
      </c>
      <c r="AQ1560">
        <f t="shared" si="518"/>
        <v>12.900165379668765</v>
      </c>
      <c r="AR1560">
        <f t="shared" si="519"/>
        <v>-5.4103357131644598</v>
      </c>
      <c r="AS1560">
        <f t="shared" si="520"/>
        <v>1.0061806595296006</v>
      </c>
      <c r="BJ1560">
        <f t="shared" si="521"/>
        <v>1.2716149999999999</v>
      </c>
      <c r="BK1560">
        <f t="shared" si="522"/>
        <v>2.74153365</v>
      </c>
      <c r="BL1560">
        <f t="shared" si="523"/>
        <v>5.1901488503999991</v>
      </c>
      <c r="BM1560">
        <f t="shared" si="524"/>
        <v>-1.1369010863502</v>
      </c>
      <c r="BN1560">
        <f t="shared" si="525"/>
        <v>7.9141997069811908E-3</v>
      </c>
    </row>
    <row r="1561" spans="1:66" ht="15">
      <c r="A1561" s="32">
        <v>7</v>
      </c>
      <c r="B1561" s="33">
        <f t="shared" ca="1" si="505"/>
        <v>1413.8919076794211</v>
      </c>
      <c r="C1561">
        <f t="shared" si="506"/>
        <v>1382</v>
      </c>
      <c r="D1561">
        <f t="shared" ca="1" si="510"/>
        <v>6.9946612421180738</v>
      </c>
      <c r="E1561">
        <f t="shared" ca="1" si="507"/>
        <v>7.0006470162123069</v>
      </c>
      <c r="F1561">
        <f t="shared" ca="1" si="508"/>
        <v>1413</v>
      </c>
      <c r="G1561">
        <f t="shared" ca="1" si="509"/>
        <v>1414</v>
      </c>
      <c r="M1561" s="280">
        <v>1591</v>
      </c>
      <c r="N1561" s="280">
        <f t="shared" si="511"/>
        <v>8.0771409278849777</v>
      </c>
      <c r="AK1561">
        <f t="shared" si="512"/>
        <v>-9.1941659999999995E-2</v>
      </c>
      <c r="AL1561">
        <f t="shared" si="513"/>
        <v>4.3535917170000005</v>
      </c>
      <c r="AM1561">
        <f t="shared" si="514"/>
        <v>10.868842201890999</v>
      </c>
      <c r="AN1561">
        <f t="shared" si="515"/>
        <v>-17.709383770105202</v>
      </c>
      <c r="AO1561">
        <f t="shared" si="516"/>
        <v>21.529436486812052</v>
      </c>
      <c r="AP1561">
        <f t="shared" si="517"/>
        <v>-19.399380473327898</v>
      </c>
      <c r="AQ1561">
        <f t="shared" si="518"/>
        <v>12.948921853916433</v>
      </c>
      <c r="AR1561">
        <f t="shared" si="519"/>
        <v>-5.4341997900237091</v>
      </c>
      <c r="AS1561">
        <f t="shared" si="520"/>
        <v>1.0112543617223013</v>
      </c>
      <c r="BJ1561">
        <f t="shared" si="521"/>
        <v>1.2716149999999999</v>
      </c>
      <c r="BK1561">
        <f t="shared" si="522"/>
        <v>2.7432578849999998</v>
      </c>
      <c r="BL1561">
        <f t="shared" si="523"/>
        <v>5.1966793925039987</v>
      </c>
      <c r="BM1561">
        <f t="shared" si="524"/>
        <v>-1.1390475321395999</v>
      </c>
      <c r="BN1561">
        <f t="shared" si="525"/>
        <v>7.9341284341864857E-3</v>
      </c>
    </row>
    <row r="1562" spans="1:66" ht="15">
      <c r="A1562" s="32">
        <v>7</v>
      </c>
      <c r="B1562" s="33">
        <f t="shared" ca="1" si="505"/>
        <v>1413.8919076794211</v>
      </c>
      <c r="C1562">
        <f t="shared" si="506"/>
        <v>1382</v>
      </c>
      <c r="D1562">
        <f t="shared" ca="1" si="510"/>
        <v>6.9946612421180738</v>
      </c>
      <c r="E1562">
        <f t="shared" ca="1" si="507"/>
        <v>7.0006470162123069</v>
      </c>
      <c r="F1562">
        <f t="shared" ca="1" si="508"/>
        <v>1413</v>
      </c>
      <c r="G1562">
        <f t="shared" ca="1" si="509"/>
        <v>1414</v>
      </c>
      <c r="M1562" s="280">
        <v>1592</v>
      </c>
      <c r="N1562" s="280">
        <f t="shared" si="511"/>
        <v>8.0833187952699728</v>
      </c>
      <c r="AK1562">
        <f t="shared" si="512"/>
        <v>-9.1941659999999995E-2</v>
      </c>
      <c r="AL1562">
        <f t="shared" si="513"/>
        <v>4.3563281040000001</v>
      </c>
      <c r="AM1562">
        <f t="shared" si="514"/>
        <v>10.882509402303999</v>
      </c>
      <c r="AN1562">
        <f t="shared" si="515"/>
        <v>-17.742797692943874</v>
      </c>
      <c r="AO1562">
        <f t="shared" si="516"/>
        <v>21.583615601875753</v>
      </c>
      <c r="AP1562">
        <f t="shared" si="517"/>
        <v>-19.460423157818624</v>
      </c>
      <c r="AQ1562">
        <f t="shared" si="518"/>
        <v>12.997831795048686</v>
      </c>
      <c r="AR1562">
        <f t="shared" si="519"/>
        <v>-5.4581540333012493</v>
      </c>
      <c r="AS1562">
        <f t="shared" si="520"/>
        <v>1.0163504361052829</v>
      </c>
      <c r="BJ1562">
        <f t="shared" si="521"/>
        <v>1.2716149999999999</v>
      </c>
      <c r="BK1562">
        <f t="shared" si="522"/>
        <v>2.74498212</v>
      </c>
      <c r="BL1562">
        <f t="shared" si="523"/>
        <v>5.2032140405759995</v>
      </c>
      <c r="BM1562">
        <f t="shared" si="524"/>
        <v>-1.1411966778604545</v>
      </c>
      <c r="BN1562">
        <f t="shared" si="525"/>
        <v>7.9540947745795239E-3</v>
      </c>
    </row>
    <row r="1563" spans="1:66" ht="15">
      <c r="A1563" s="32">
        <v>7</v>
      </c>
      <c r="B1563" s="33">
        <f t="shared" ca="1" si="505"/>
        <v>1413.8919076794211</v>
      </c>
      <c r="C1563">
        <f t="shared" si="506"/>
        <v>1382</v>
      </c>
      <c r="D1563">
        <f t="shared" ca="1" si="510"/>
        <v>6.9946612421180738</v>
      </c>
      <c r="E1563">
        <f t="shared" ca="1" si="507"/>
        <v>7.0006470162123069</v>
      </c>
      <c r="F1563">
        <f t="shared" ca="1" si="508"/>
        <v>1413</v>
      </c>
      <c r="G1563">
        <f t="shared" ca="1" si="509"/>
        <v>1414</v>
      </c>
      <c r="M1563" s="280">
        <v>1593</v>
      </c>
      <c r="N1563" s="280">
        <f t="shared" si="511"/>
        <v>8.0894977324137383</v>
      </c>
      <c r="AK1563">
        <f t="shared" si="512"/>
        <v>-9.1941659999999995E-2</v>
      </c>
      <c r="AL1563">
        <f t="shared" si="513"/>
        <v>4.3590644910000007</v>
      </c>
      <c r="AM1563">
        <f t="shared" si="514"/>
        <v>10.896185190338999</v>
      </c>
      <c r="AN1563">
        <f t="shared" si="515"/>
        <v>-17.776253619451236</v>
      </c>
      <c r="AO1563">
        <f t="shared" si="516"/>
        <v>21.637896909515185</v>
      </c>
      <c r="AP1563">
        <f t="shared" si="517"/>
        <v>-19.521619408720213</v>
      </c>
      <c r="AQ1563">
        <f t="shared" si="518"/>
        <v>13.046895589266921</v>
      </c>
      <c r="AR1563">
        <f t="shared" si="519"/>
        <v>-5.4821987267174181</v>
      </c>
      <c r="AS1563">
        <f t="shared" si="520"/>
        <v>1.0214689671815</v>
      </c>
      <c r="BJ1563">
        <f t="shared" si="521"/>
        <v>1.2716149999999999</v>
      </c>
      <c r="BK1563">
        <f t="shared" si="522"/>
        <v>2.7467063550000002</v>
      </c>
      <c r="BL1563">
        <f t="shared" si="523"/>
        <v>5.2097527946159987</v>
      </c>
      <c r="BM1563">
        <f t="shared" si="524"/>
        <v>-1.1433485252097666</v>
      </c>
      <c r="BN1563">
        <f t="shared" si="525"/>
        <v>7.9740987754576068E-3</v>
      </c>
    </row>
    <row r="1564" spans="1:66" ht="15">
      <c r="A1564" s="32">
        <v>7</v>
      </c>
      <c r="B1564" s="33">
        <f t="shared" ca="1" si="505"/>
        <v>1413.8919076794211</v>
      </c>
      <c r="C1564">
        <f t="shared" si="506"/>
        <v>1382</v>
      </c>
      <c r="D1564">
        <f t="shared" ca="1" si="510"/>
        <v>6.9946612421180738</v>
      </c>
      <c r="E1564">
        <f t="shared" ca="1" si="507"/>
        <v>7.0006470162123069</v>
      </c>
      <c r="F1564">
        <f t="shared" ca="1" si="508"/>
        <v>1413</v>
      </c>
      <c r="G1564">
        <f t="shared" ca="1" si="509"/>
        <v>1414</v>
      </c>
      <c r="M1564" s="280">
        <v>1594</v>
      </c>
      <c r="N1564" s="280">
        <f t="shared" si="511"/>
        <v>8.0956777390537944</v>
      </c>
      <c r="AK1564">
        <f t="shared" si="512"/>
        <v>-9.1941659999999995E-2</v>
      </c>
      <c r="AL1564">
        <f t="shared" si="513"/>
        <v>4.3618008780000004</v>
      </c>
      <c r="AM1564">
        <f t="shared" si="514"/>
        <v>10.909869565995999</v>
      </c>
      <c r="AN1564">
        <f t="shared" si="515"/>
        <v>-17.8097515760115</v>
      </c>
      <c r="AO1564">
        <f t="shared" si="516"/>
        <v>21.692280538153291</v>
      </c>
      <c r="AP1564">
        <f t="shared" si="517"/>
        <v>-19.582969515598382</v>
      </c>
      <c r="AQ1564">
        <f t="shared" si="518"/>
        <v>13.09611362350098</v>
      </c>
      <c r="AR1564">
        <f t="shared" si="519"/>
        <v>-5.5063341547063143</v>
      </c>
      <c r="AS1564">
        <f t="shared" si="520"/>
        <v>1.026610039719722</v>
      </c>
      <c r="BJ1564">
        <f t="shared" si="521"/>
        <v>1.2716149999999999</v>
      </c>
      <c r="BK1564">
        <f t="shared" si="522"/>
        <v>2.7484305899999999</v>
      </c>
      <c r="BL1564">
        <f t="shared" si="523"/>
        <v>5.2162956546239991</v>
      </c>
      <c r="BM1564">
        <f t="shared" si="524"/>
        <v>-1.1455030758845393</v>
      </c>
      <c r="BN1564">
        <f t="shared" si="525"/>
        <v>7.9941404841477604E-3</v>
      </c>
    </row>
    <row r="1565" spans="1:66" ht="15">
      <c r="A1565" s="32">
        <v>7</v>
      </c>
      <c r="B1565" s="33">
        <f t="shared" ca="1" si="505"/>
        <v>1413.8919076794211</v>
      </c>
      <c r="C1565">
        <f t="shared" si="506"/>
        <v>1382</v>
      </c>
      <c r="D1565">
        <f t="shared" ca="1" si="510"/>
        <v>6.9946612421180738</v>
      </c>
      <c r="E1565">
        <f t="shared" ca="1" si="507"/>
        <v>7.0006470162123069</v>
      </c>
      <c r="F1565">
        <f t="shared" ca="1" si="508"/>
        <v>1413</v>
      </c>
      <c r="G1565">
        <f t="shared" ca="1" si="509"/>
        <v>1414</v>
      </c>
      <c r="M1565" s="280">
        <v>1595</v>
      </c>
      <c r="N1565" s="280">
        <f t="shared" si="511"/>
        <v>8.101858814925297</v>
      </c>
      <c r="AK1565">
        <f t="shared" si="512"/>
        <v>-9.1941659999999995E-2</v>
      </c>
      <c r="AL1565">
        <f t="shared" si="513"/>
        <v>4.3645372650000001</v>
      </c>
      <c r="AM1565">
        <f t="shared" si="514"/>
        <v>10.923562529274999</v>
      </c>
      <c r="AN1565">
        <f t="shared" si="515"/>
        <v>-17.843291589008878</v>
      </c>
      <c r="AO1565">
        <f t="shared" si="516"/>
        <v>21.746766616293659</v>
      </c>
      <c r="AP1565">
        <f t="shared" si="517"/>
        <v>-19.644473768382618</v>
      </c>
      <c r="AQ1565">
        <f t="shared" si="518"/>
        <v>13.145486285410074</v>
      </c>
      <c r="AR1565">
        <f t="shared" si="519"/>
        <v>-5.5305606024171423</v>
      </c>
      <c r="AS1565">
        <f t="shared" si="520"/>
        <v>1.0317737387552035</v>
      </c>
      <c r="BJ1565">
        <f t="shared" si="521"/>
        <v>1.2716149999999999</v>
      </c>
      <c r="BK1565">
        <f t="shared" si="522"/>
        <v>2.7501548250000001</v>
      </c>
      <c r="BL1565">
        <f t="shared" si="523"/>
        <v>5.2228426205999989</v>
      </c>
      <c r="BM1565">
        <f t="shared" si="524"/>
        <v>-1.1476603315817751</v>
      </c>
      <c r="BN1565">
        <f t="shared" si="525"/>
        <v>8.0142199480067247E-3</v>
      </c>
    </row>
    <row r="1566" spans="1:66" ht="15">
      <c r="A1566" s="32">
        <v>7</v>
      </c>
      <c r="B1566" s="33">
        <f t="shared" ca="1" si="505"/>
        <v>1413.8919076794211</v>
      </c>
      <c r="C1566">
        <f t="shared" si="506"/>
        <v>1382</v>
      </c>
      <c r="D1566">
        <f t="shared" ca="1" si="510"/>
        <v>6.9946612421180738</v>
      </c>
      <c r="E1566">
        <f t="shared" ca="1" si="507"/>
        <v>7.0006470162123069</v>
      </c>
      <c r="F1566">
        <f t="shared" ca="1" si="508"/>
        <v>1413</v>
      </c>
      <c r="G1566">
        <f t="shared" ca="1" si="509"/>
        <v>1414</v>
      </c>
      <c r="M1566" s="280">
        <v>1596</v>
      </c>
      <c r="N1566" s="280">
        <f t="shared" si="511"/>
        <v>8.1080409597610217</v>
      </c>
      <c r="AK1566">
        <f t="shared" si="512"/>
        <v>-9.1941659999999995E-2</v>
      </c>
      <c r="AL1566">
        <f t="shared" si="513"/>
        <v>4.3672736520000006</v>
      </c>
      <c r="AM1566">
        <f t="shared" si="514"/>
        <v>10.937264080175998</v>
      </c>
      <c r="AN1566">
        <f t="shared" si="515"/>
        <v>-17.876873684827586</v>
      </c>
      <c r="AO1566">
        <f t="shared" si="516"/>
        <v>21.801355272520524</v>
      </c>
      <c r="AP1566">
        <f t="shared" si="517"/>
        <v>-19.706132457366408</v>
      </c>
      <c r="AQ1566">
        <f t="shared" si="518"/>
        <v>13.195013963383706</v>
      </c>
      <c r="AR1566">
        <f t="shared" si="519"/>
        <v>-5.554878355715565</v>
      </c>
      <c r="AS1566">
        <f t="shared" si="520"/>
        <v>1.0369601495903524</v>
      </c>
      <c r="BJ1566">
        <f t="shared" si="521"/>
        <v>1.2716149999999999</v>
      </c>
      <c r="BK1566">
        <f t="shared" si="522"/>
        <v>2.7518790599999998</v>
      </c>
      <c r="BL1566">
        <f t="shared" si="523"/>
        <v>5.229393692543999</v>
      </c>
      <c r="BM1566">
        <f t="shared" si="524"/>
        <v>-1.149820293998477</v>
      </c>
      <c r="BN1566">
        <f t="shared" si="525"/>
        <v>8.0343372144209609E-3</v>
      </c>
    </row>
    <row r="1567" spans="1:66" ht="15">
      <c r="A1567" s="32">
        <v>7</v>
      </c>
      <c r="B1567" s="33">
        <f t="shared" ca="1" si="505"/>
        <v>1413.8919076794211</v>
      </c>
      <c r="C1567">
        <f t="shared" si="506"/>
        <v>1382</v>
      </c>
      <c r="D1567">
        <f t="shared" ca="1" si="510"/>
        <v>6.9946612421180738</v>
      </c>
      <c r="E1567">
        <f t="shared" ca="1" si="507"/>
        <v>7.0006470162123069</v>
      </c>
      <c r="F1567">
        <f t="shared" ca="1" si="508"/>
        <v>1413</v>
      </c>
      <c r="G1567">
        <f t="shared" ca="1" si="509"/>
        <v>1414</v>
      </c>
      <c r="M1567" s="280">
        <v>1597</v>
      </c>
      <c r="N1567" s="280">
        <f t="shared" si="511"/>
        <v>8.1142241732913529</v>
      </c>
      <c r="AK1567">
        <f t="shared" si="512"/>
        <v>-9.1941659999999995E-2</v>
      </c>
      <c r="AL1567">
        <f t="shared" si="513"/>
        <v>4.3700100390000003</v>
      </c>
      <c r="AM1567">
        <f t="shared" si="514"/>
        <v>10.950974218698999</v>
      </c>
      <c r="AN1567">
        <f t="shared" si="515"/>
        <v>-17.91049788985184</v>
      </c>
      <c r="AO1567">
        <f t="shared" si="516"/>
        <v>21.856046635498753</v>
      </c>
      <c r="AP1567">
        <f t="shared" si="517"/>
        <v>-19.767945873207488</v>
      </c>
      <c r="AQ1567">
        <f t="shared" si="518"/>
        <v>13.244697046542569</v>
      </c>
      <c r="AR1567">
        <f t="shared" si="519"/>
        <v>-5.579287701185045</v>
      </c>
      <c r="AS1567">
        <f t="shared" si="520"/>
        <v>1.042169357795403</v>
      </c>
      <c r="BJ1567">
        <f t="shared" si="521"/>
        <v>1.2716149999999999</v>
      </c>
      <c r="BK1567">
        <f t="shared" si="522"/>
        <v>2.753603295</v>
      </c>
      <c r="BL1567">
        <f t="shared" si="523"/>
        <v>5.2359488704559993</v>
      </c>
      <c r="BM1567">
        <f t="shared" si="524"/>
        <v>-1.1519829648316475</v>
      </c>
      <c r="BN1567">
        <f t="shared" si="525"/>
        <v>8.0544923308066493E-3</v>
      </c>
    </row>
    <row r="1568" spans="1:66" ht="15">
      <c r="A1568" s="32">
        <v>7</v>
      </c>
      <c r="B1568" s="33">
        <f t="shared" ca="1" si="505"/>
        <v>1413.8919076794211</v>
      </c>
      <c r="C1568">
        <f t="shared" si="506"/>
        <v>1382</v>
      </c>
      <c r="D1568">
        <f t="shared" ca="1" si="510"/>
        <v>6.9946612421180738</v>
      </c>
      <c r="E1568">
        <f t="shared" ca="1" si="507"/>
        <v>7.0006470162123069</v>
      </c>
      <c r="F1568">
        <f t="shared" ca="1" si="508"/>
        <v>1413</v>
      </c>
      <c r="G1568">
        <f t="shared" ca="1" si="509"/>
        <v>1414</v>
      </c>
      <c r="M1568" s="280">
        <v>1598</v>
      </c>
      <c r="N1568" s="280">
        <f t="shared" si="511"/>
        <v>8.1204084552443305</v>
      </c>
      <c r="AK1568">
        <f t="shared" si="512"/>
        <v>-9.1941659999999995E-2</v>
      </c>
      <c r="AL1568">
        <f t="shared" si="513"/>
        <v>4.3727464260000009</v>
      </c>
      <c r="AM1568">
        <f t="shared" si="514"/>
        <v>10.964692944843998</v>
      </c>
      <c r="AN1568">
        <f t="shared" si="515"/>
        <v>-17.944164230465852</v>
      </c>
      <c r="AO1568">
        <f t="shared" si="516"/>
        <v>21.910840833973865</v>
      </c>
      <c r="AP1568">
        <f t="shared" si="517"/>
        <v>-19.829914306928043</v>
      </c>
      <c r="AQ1568">
        <f t="shared" si="518"/>
        <v>13.294535924739479</v>
      </c>
      <c r="AR1568">
        <f t="shared" si="519"/>
        <v>-5.6037889261282032</v>
      </c>
      <c r="AS1568">
        <f t="shared" si="520"/>
        <v>1.0474014492090857</v>
      </c>
      <c r="BJ1568">
        <f t="shared" si="521"/>
        <v>1.2716149999999999</v>
      </c>
      <c r="BK1568">
        <f t="shared" si="522"/>
        <v>2.7553275299999997</v>
      </c>
      <c r="BL1568">
        <f t="shared" si="523"/>
        <v>5.242508154335999</v>
      </c>
      <c r="BM1568">
        <f t="shared" si="524"/>
        <v>-1.1541483457782897</v>
      </c>
      <c r="BN1568">
        <f t="shared" si="525"/>
        <v>8.0746853446096879E-3</v>
      </c>
    </row>
    <row r="1569" spans="1:66" ht="15">
      <c r="A1569" s="32">
        <v>7</v>
      </c>
      <c r="B1569" s="33">
        <f t="shared" ca="1" si="505"/>
        <v>1413.8919076794211</v>
      </c>
      <c r="C1569">
        <f t="shared" si="506"/>
        <v>1382</v>
      </c>
      <c r="D1569">
        <f t="shared" ca="1" si="510"/>
        <v>6.9946612421180738</v>
      </c>
      <c r="E1569">
        <f t="shared" ca="1" si="507"/>
        <v>7.0006470162123069</v>
      </c>
      <c r="F1569">
        <f t="shared" ca="1" si="508"/>
        <v>1413</v>
      </c>
      <c r="G1569">
        <f t="shared" ca="1" si="509"/>
        <v>1414</v>
      </c>
      <c r="M1569" s="280">
        <v>1599</v>
      </c>
      <c r="N1569" s="280">
        <f t="shared" si="511"/>
        <v>8.1265938053456566</v>
      </c>
      <c r="AK1569">
        <f t="shared" si="512"/>
        <v>-9.1941659999999995E-2</v>
      </c>
      <c r="AL1569">
        <f t="shared" si="513"/>
        <v>4.3754828130000005</v>
      </c>
      <c r="AM1569">
        <f t="shared" si="514"/>
        <v>10.978420258610999</v>
      </c>
      <c r="AN1569">
        <f t="shared" si="515"/>
        <v>-17.977872733053832</v>
      </c>
      <c r="AO1569">
        <f t="shared" si="516"/>
        <v>21.965737996772013</v>
      </c>
      <c r="AP1569">
        <f t="shared" si="517"/>
        <v>-19.892038049914952</v>
      </c>
      <c r="AQ1569">
        <f t="shared" si="518"/>
        <v>13.344530988560289</v>
      </c>
      <c r="AR1569">
        <f t="shared" si="519"/>
        <v>-5.628382318568165</v>
      </c>
      <c r="AS1569">
        <f t="shared" si="520"/>
        <v>1.0526565099393026</v>
      </c>
      <c r="BJ1569">
        <f t="shared" si="521"/>
        <v>1.2716149999999999</v>
      </c>
      <c r="BK1569">
        <f t="shared" si="522"/>
        <v>2.7570517649999999</v>
      </c>
      <c r="BL1569">
        <f t="shared" si="523"/>
        <v>5.249071544183999</v>
      </c>
      <c r="BM1569">
        <f t="shared" si="524"/>
        <v>-1.1563164385354063</v>
      </c>
      <c r="BN1569">
        <f t="shared" si="525"/>
        <v>8.0949163033056937E-3</v>
      </c>
    </row>
    <row r="1570" spans="1:66" ht="15">
      <c r="A1570" s="32">
        <v>7</v>
      </c>
      <c r="B1570" s="33">
        <f t="shared" ca="1" si="505"/>
        <v>1413.8919076794211</v>
      </c>
      <c r="C1570">
        <f t="shared" si="506"/>
        <v>1382</v>
      </c>
      <c r="D1570">
        <f t="shared" ca="1" si="510"/>
        <v>6.9946612421180738</v>
      </c>
      <c r="E1570">
        <f t="shared" ca="1" si="507"/>
        <v>7.0006470162123069</v>
      </c>
      <c r="F1570">
        <f t="shared" ca="1" si="508"/>
        <v>1413</v>
      </c>
      <c r="G1570">
        <f t="shared" ca="1" si="509"/>
        <v>1414</v>
      </c>
      <c r="M1570" s="280">
        <v>1600</v>
      </c>
      <c r="N1570" s="280">
        <f t="shared" si="511"/>
        <v>8.1327802233186706</v>
      </c>
      <c r="AK1570">
        <f t="shared" si="512"/>
        <v>-9.1941659999999995E-2</v>
      </c>
      <c r="AL1570">
        <f t="shared" si="513"/>
        <v>4.3782192000000002</v>
      </c>
      <c r="AM1570">
        <f t="shared" si="514"/>
        <v>10.992156159999999</v>
      </c>
      <c r="AN1570">
        <f t="shared" si="515"/>
        <v>-18.011623424000003</v>
      </c>
      <c r="AO1570">
        <f t="shared" si="516"/>
        <v>22.020738252799998</v>
      </c>
      <c r="AP1570">
        <f t="shared" si="517"/>
        <v>-19.954317393920004</v>
      </c>
      <c r="AQ1570">
        <f t="shared" si="518"/>
        <v>13.394682629324798</v>
      </c>
      <c r="AR1570">
        <f t="shared" si="519"/>
        <v>-5.6530681672499208</v>
      </c>
      <c r="AS1570">
        <f t="shared" si="520"/>
        <v>1.0579346263638014</v>
      </c>
      <c r="BJ1570">
        <f t="shared" si="521"/>
        <v>1.2716149999999999</v>
      </c>
      <c r="BK1570">
        <f t="shared" si="522"/>
        <v>2.7587760000000001</v>
      </c>
      <c r="BL1570">
        <f t="shared" si="523"/>
        <v>5.2556390399999993</v>
      </c>
      <c r="BM1570">
        <f t="shared" si="524"/>
        <v>-1.1584872448000001</v>
      </c>
      <c r="BN1570">
        <f t="shared" si="525"/>
        <v>8.1151852543999998E-3</v>
      </c>
    </row>
    <row r="1571" spans="1:66" ht="15">
      <c r="A1571" s="32">
        <v>7</v>
      </c>
      <c r="B1571" s="33">
        <f t="shared" ca="1" si="505"/>
        <v>1413.8919076794211</v>
      </c>
      <c r="C1571">
        <f t="shared" si="506"/>
        <v>1382</v>
      </c>
      <c r="D1571">
        <f t="shared" ca="1" si="510"/>
        <v>6.9946612421180738</v>
      </c>
      <c r="E1571">
        <f t="shared" ca="1" si="507"/>
        <v>7.0006470162123069</v>
      </c>
      <c r="F1571">
        <f t="shared" ca="1" si="508"/>
        <v>1413</v>
      </c>
      <c r="G1571">
        <f t="shared" ca="1" si="509"/>
        <v>1414</v>
      </c>
      <c r="M1571" s="280">
        <v>1601</v>
      </c>
      <c r="N1571" s="280">
        <f t="shared" si="511"/>
        <v>8.1389677088844135</v>
      </c>
      <c r="AK1571">
        <f t="shared" si="512"/>
        <v>-9.1941659999999995E-2</v>
      </c>
      <c r="AL1571">
        <f t="shared" si="513"/>
        <v>4.3809555870000008</v>
      </c>
      <c r="AM1571">
        <f t="shared" si="514"/>
        <v>11.005900649010998</v>
      </c>
      <c r="AN1571">
        <f t="shared" si="515"/>
        <v>-18.045416329688571</v>
      </c>
      <c r="AO1571">
        <f t="shared" si="516"/>
        <v>22.075841731045266</v>
      </c>
      <c r="AP1571">
        <f t="shared" si="517"/>
        <v>-20.016752631060143</v>
      </c>
      <c r="AQ1571">
        <f t="shared" si="518"/>
        <v>13.444991239087688</v>
      </c>
      <c r="AR1571">
        <f t="shared" si="519"/>
        <v>-5.6778467616416766</v>
      </c>
      <c r="AS1571">
        <f t="shared" si="520"/>
        <v>1.0632358851308517</v>
      </c>
      <c r="BJ1571">
        <f t="shared" si="521"/>
        <v>1.2716149999999999</v>
      </c>
      <c r="BK1571">
        <f t="shared" si="522"/>
        <v>2.7605002349999999</v>
      </c>
      <c r="BL1571">
        <f t="shared" si="523"/>
        <v>5.2622106417839989</v>
      </c>
      <c r="BM1571">
        <f t="shared" si="524"/>
        <v>-1.1606607662690738</v>
      </c>
      <c r="BN1571">
        <f t="shared" si="525"/>
        <v>8.1354922454276637E-3</v>
      </c>
    </row>
    <row r="1572" spans="1:66" ht="15">
      <c r="A1572" s="32">
        <v>7</v>
      </c>
      <c r="B1572" s="33">
        <f t="shared" ca="1" si="505"/>
        <v>1413.8919076794211</v>
      </c>
      <c r="C1572">
        <f t="shared" si="506"/>
        <v>1382</v>
      </c>
      <c r="D1572">
        <f t="shared" ca="1" si="510"/>
        <v>6.9946612421180738</v>
      </c>
      <c r="E1572">
        <f t="shared" ca="1" si="507"/>
        <v>7.0006470162123069</v>
      </c>
      <c r="F1572">
        <f t="shared" ca="1" si="508"/>
        <v>1413</v>
      </c>
      <c r="G1572">
        <f t="shared" ca="1" si="509"/>
        <v>1414</v>
      </c>
      <c r="M1572" s="280">
        <v>1602</v>
      </c>
      <c r="N1572" s="280">
        <f t="shared" si="511"/>
        <v>8.1451562617615867</v>
      </c>
      <c r="AK1572">
        <f t="shared" si="512"/>
        <v>-9.1941659999999995E-2</v>
      </c>
      <c r="AL1572">
        <f t="shared" si="513"/>
        <v>4.3836919740000004</v>
      </c>
      <c r="AM1572">
        <f t="shared" si="514"/>
        <v>11.019653725643998</v>
      </c>
      <c r="AN1572">
        <f t="shared" si="515"/>
        <v>-18.079251476503753</v>
      </c>
      <c r="AO1572">
        <f t="shared" si="516"/>
        <v>22.131048560575898</v>
      </c>
      <c r="AP1572">
        <f t="shared" si="517"/>
        <v>-20.079344053817689</v>
      </c>
      <c r="AQ1572">
        <f t="shared" si="518"/>
        <v>13.495457210639422</v>
      </c>
      <c r="AR1572">
        <f t="shared" si="519"/>
        <v>-5.7027183919362141</v>
      </c>
      <c r="AS1572">
        <f t="shared" si="520"/>
        <v>1.0685603731599229</v>
      </c>
      <c r="BJ1572">
        <f t="shared" si="521"/>
        <v>1.2716149999999999</v>
      </c>
      <c r="BK1572">
        <f t="shared" si="522"/>
        <v>2.76222447</v>
      </c>
      <c r="BL1572">
        <f t="shared" si="523"/>
        <v>5.2687863495359988</v>
      </c>
      <c r="BM1572">
        <f t="shared" si="524"/>
        <v>-1.1628370046396306</v>
      </c>
      <c r="BN1572">
        <f t="shared" si="525"/>
        <v>8.1558373239534569E-3</v>
      </c>
    </row>
    <row r="1573" spans="1:66" ht="15">
      <c r="A1573" s="32">
        <v>7</v>
      </c>
      <c r="B1573" s="33">
        <f t="shared" ca="1" si="505"/>
        <v>1413.8919076794211</v>
      </c>
      <c r="C1573">
        <f t="shared" si="506"/>
        <v>1382</v>
      </c>
      <c r="D1573">
        <f t="shared" ca="1" si="510"/>
        <v>6.9946612421180738</v>
      </c>
      <c r="E1573">
        <f t="shared" ca="1" si="507"/>
        <v>7.0006470162123069</v>
      </c>
      <c r="F1573">
        <f t="shared" ca="1" si="508"/>
        <v>1413</v>
      </c>
      <c r="G1573">
        <f t="shared" ca="1" si="509"/>
        <v>1414</v>
      </c>
      <c r="M1573" s="280">
        <v>1603</v>
      </c>
      <c r="N1573" s="280">
        <f t="shared" si="511"/>
        <v>8.1513458816665914</v>
      </c>
      <c r="AK1573">
        <f t="shared" si="512"/>
        <v>-9.1941659999999995E-2</v>
      </c>
      <c r="AL1573">
        <f t="shared" si="513"/>
        <v>4.3864283610000001</v>
      </c>
      <c r="AM1573">
        <f t="shared" si="514"/>
        <v>11.033415389898998</v>
      </c>
      <c r="AN1573">
        <f t="shared" si="515"/>
        <v>-18.113128890829767</v>
      </c>
      <c r="AO1573">
        <f t="shared" si="516"/>
        <v>22.186358870540623</v>
      </c>
      <c r="AP1573">
        <f t="shared" si="517"/>
        <v>-20.142091955040556</v>
      </c>
      <c r="AQ1573">
        <f t="shared" si="518"/>
        <v>13.546080937507185</v>
      </c>
      <c r="AR1573">
        <f t="shared" si="519"/>
        <v>-5.7276833490522536</v>
      </c>
      <c r="AS1573">
        <f t="shared" si="520"/>
        <v>1.0739081776423616</v>
      </c>
      <c r="BJ1573">
        <f t="shared" si="521"/>
        <v>1.2716149999999999</v>
      </c>
      <c r="BK1573">
        <f t="shared" si="522"/>
        <v>2.7639487049999998</v>
      </c>
      <c r="BL1573">
        <f t="shared" si="523"/>
        <v>5.2753661632559989</v>
      </c>
      <c r="BM1573">
        <f t="shared" si="524"/>
        <v>-1.1650159616086726</v>
      </c>
      <c r="BN1573">
        <f t="shared" si="525"/>
        <v>8.1762205375718721E-3</v>
      </c>
    </row>
    <row r="1574" spans="1:66" ht="15">
      <c r="A1574" s="32">
        <v>7</v>
      </c>
      <c r="B1574" s="33">
        <f t="shared" ca="1" si="505"/>
        <v>1413.8919076794211</v>
      </c>
      <c r="C1574">
        <f t="shared" si="506"/>
        <v>1382</v>
      </c>
      <c r="D1574">
        <f t="shared" ca="1" si="510"/>
        <v>6.9946612421180738</v>
      </c>
      <c r="E1574">
        <f t="shared" ca="1" si="507"/>
        <v>7.0006470162123069</v>
      </c>
      <c r="F1574">
        <f t="shared" ca="1" si="508"/>
        <v>1413</v>
      </c>
      <c r="G1574">
        <f t="shared" ca="1" si="509"/>
        <v>1414</v>
      </c>
      <c r="M1574" s="280">
        <v>1604</v>
      </c>
      <c r="N1574" s="280">
        <f t="shared" si="511"/>
        <v>8.1575365683135495</v>
      </c>
      <c r="AK1574">
        <f t="shared" si="512"/>
        <v>-9.1941659999999995E-2</v>
      </c>
      <c r="AL1574">
        <f t="shared" si="513"/>
        <v>4.3891647480000007</v>
      </c>
      <c r="AM1574">
        <f t="shared" si="514"/>
        <v>11.047185641775998</v>
      </c>
      <c r="AN1574">
        <f t="shared" si="515"/>
        <v>-18.147048599050819</v>
      </c>
      <c r="AO1574">
        <f t="shared" si="516"/>
        <v>22.241772790168806</v>
      </c>
      <c r="AP1574">
        <f t="shared" si="517"/>
        <v>-20.204996627942492</v>
      </c>
      <c r="AQ1574">
        <f t="shared" si="518"/>
        <v>13.59686281395579</v>
      </c>
      <c r="AR1574">
        <f t="shared" si="519"/>
        <v>-5.7527419246358065</v>
      </c>
      <c r="AS1574">
        <f t="shared" si="520"/>
        <v>1.079279386042072</v>
      </c>
      <c r="BJ1574">
        <f t="shared" si="521"/>
        <v>1.2716149999999999</v>
      </c>
      <c r="BK1574">
        <f t="shared" si="522"/>
        <v>2.76567294</v>
      </c>
      <c r="BL1574">
        <f t="shared" si="523"/>
        <v>5.2819500829439994</v>
      </c>
      <c r="BM1574">
        <f t="shared" si="524"/>
        <v>-1.1671976388732033</v>
      </c>
      <c r="BN1574">
        <f t="shared" si="525"/>
        <v>8.1966419339071176E-3</v>
      </c>
    </row>
    <row r="1575" spans="1:66" ht="15">
      <c r="A1575" s="32">
        <v>7</v>
      </c>
      <c r="B1575" s="33">
        <f t="shared" ca="1" si="505"/>
        <v>1413.8919076794211</v>
      </c>
      <c r="C1575">
        <f t="shared" si="506"/>
        <v>1382</v>
      </c>
      <c r="D1575">
        <f t="shared" ca="1" si="510"/>
        <v>6.9946612421180738</v>
      </c>
      <c r="E1575">
        <f t="shared" ca="1" si="507"/>
        <v>7.0006470162123069</v>
      </c>
      <c r="F1575">
        <f t="shared" ca="1" si="508"/>
        <v>1413</v>
      </c>
      <c r="G1575">
        <f t="shared" ca="1" si="509"/>
        <v>1414</v>
      </c>
      <c r="M1575" s="280">
        <v>1605</v>
      </c>
      <c r="N1575" s="280">
        <f t="shared" si="511"/>
        <v>8.1637283214142773</v>
      </c>
      <c r="AK1575">
        <f t="shared" si="512"/>
        <v>-9.1941659999999995E-2</v>
      </c>
      <c r="AL1575">
        <f t="shared" si="513"/>
        <v>4.3919011350000003</v>
      </c>
      <c r="AM1575">
        <f t="shared" si="514"/>
        <v>11.060964481274999</v>
      </c>
      <c r="AN1575">
        <f t="shared" si="515"/>
        <v>-18.181010627551128</v>
      </c>
      <c r="AO1575">
        <f t="shared" si="516"/>
        <v>22.297290448770461</v>
      </c>
      <c r="AP1575">
        <f t="shared" si="517"/>
        <v>-20.268058366103308</v>
      </c>
      <c r="AQ1575">
        <f t="shared" si="518"/>
        <v>13.647803234988602</v>
      </c>
      <c r="AR1575">
        <f t="shared" si="519"/>
        <v>-5.7778944110615473</v>
      </c>
      <c r="AS1575">
        <f t="shared" si="520"/>
        <v>1.0846740860961983</v>
      </c>
      <c r="BJ1575">
        <f t="shared" si="521"/>
        <v>1.2716149999999999</v>
      </c>
      <c r="BK1575">
        <f t="shared" si="522"/>
        <v>2.7673971750000002</v>
      </c>
      <c r="BL1575">
        <f t="shared" si="523"/>
        <v>5.2885381085999992</v>
      </c>
      <c r="BM1575">
        <f t="shared" si="524"/>
        <v>-1.1693820381302251</v>
      </c>
      <c r="BN1575">
        <f t="shared" si="525"/>
        <v>8.2171015606131246E-3</v>
      </c>
    </row>
    <row r="1576" spans="1:66" ht="15">
      <c r="A1576" s="32">
        <v>7</v>
      </c>
      <c r="B1576" s="33">
        <f t="shared" ca="1" si="505"/>
        <v>1413.8919076794211</v>
      </c>
      <c r="C1576">
        <f t="shared" si="506"/>
        <v>1382</v>
      </c>
      <c r="D1576">
        <f t="shared" ca="1" si="510"/>
        <v>6.9946612421180738</v>
      </c>
      <c r="E1576">
        <f t="shared" ca="1" si="507"/>
        <v>7.0006470162123069</v>
      </c>
      <c r="F1576">
        <f t="shared" ca="1" si="508"/>
        <v>1413</v>
      </c>
      <c r="G1576">
        <f t="shared" ca="1" si="509"/>
        <v>1414</v>
      </c>
      <c r="M1576" s="280">
        <v>1606</v>
      </c>
      <c r="N1576" s="280">
        <f t="shared" si="511"/>
        <v>8.1699211406783299</v>
      </c>
      <c r="AK1576">
        <f t="shared" si="512"/>
        <v>-9.1941659999999995E-2</v>
      </c>
      <c r="AL1576">
        <f t="shared" si="513"/>
        <v>4.394637522</v>
      </c>
      <c r="AM1576">
        <f t="shared" si="514"/>
        <v>11.074751908395999</v>
      </c>
      <c r="AN1576">
        <f t="shared" si="515"/>
        <v>-18.215015002714907</v>
      </c>
      <c r="AO1576">
        <f t="shared" si="516"/>
        <v>22.352911975736241</v>
      </c>
      <c r="AP1576">
        <f t="shared" si="517"/>
        <v>-20.331277463469103</v>
      </c>
      <c r="AQ1576">
        <f t="shared" si="518"/>
        <v>13.698902596348464</v>
      </c>
      <c r="AR1576">
        <f t="shared" si="519"/>
        <v>-5.8031411014341714</v>
      </c>
      <c r="AS1576">
        <f t="shared" si="520"/>
        <v>1.0900923658158059</v>
      </c>
      <c r="BJ1576">
        <f t="shared" si="521"/>
        <v>1.2716149999999999</v>
      </c>
      <c r="BK1576">
        <f t="shared" si="522"/>
        <v>2.7691214099999999</v>
      </c>
      <c r="BL1576">
        <f t="shared" si="523"/>
        <v>5.2951302402239993</v>
      </c>
      <c r="BM1576">
        <f t="shared" si="524"/>
        <v>-1.1715691610767409</v>
      </c>
      <c r="BN1576">
        <f t="shared" si="525"/>
        <v>8.23759946537354E-3</v>
      </c>
    </row>
    <row r="1577" spans="1:66" ht="15">
      <c r="A1577" s="32">
        <v>7</v>
      </c>
      <c r="B1577" s="33">
        <f t="shared" ca="1" si="505"/>
        <v>1413.8919076794211</v>
      </c>
      <c r="C1577">
        <f t="shared" si="506"/>
        <v>1382</v>
      </c>
      <c r="D1577">
        <f t="shared" ca="1" si="510"/>
        <v>6.9946612421180738</v>
      </c>
      <c r="E1577">
        <f t="shared" ca="1" si="507"/>
        <v>7.0006470162123069</v>
      </c>
      <c r="F1577">
        <f t="shared" ca="1" si="508"/>
        <v>1413</v>
      </c>
      <c r="G1577">
        <f t="shared" ca="1" si="509"/>
        <v>1414</v>
      </c>
      <c r="M1577" s="280">
        <v>1607</v>
      </c>
      <c r="N1577" s="280">
        <f t="shared" si="511"/>
        <v>8.1761150258129973</v>
      </c>
      <c r="AK1577">
        <f t="shared" si="512"/>
        <v>-9.1941659999999995E-2</v>
      </c>
      <c r="AL1577">
        <f t="shared" si="513"/>
        <v>4.3973739090000006</v>
      </c>
      <c r="AM1577">
        <f t="shared" si="514"/>
        <v>11.088547923138998</v>
      </c>
      <c r="AN1577">
        <f t="shared" si="515"/>
        <v>-18.249061750926369</v>
      </c>
      <c r="AO1577">
        <f t="shared" si="516"/>
        <v>22.408637500537445</v>
      </c>
      <c r="AP1577">
        <f t="shared" si="517"/>
        <v>-20.394654214352492</v>
      </c>
      <c r="AQ1577">
        <f t="shared" si="518"/>
        <v>13.750161294518616</v>
      </c>
      <c r="AR1577">
        <f t="shared" si="519"/>
        <v>-5.8284822895897648</v>
      </c>
      <c r="AS1577">
        <f t="shared" si="520"/>
        <v>1.0955343134865643</v>
      </c>
      <c r="BJ1577">
        <f t="shared" si="521"/>
        <v>1.2716149999999999</v>
      </c>
      <c r="BK1577">
        <f t="shared" si="522"/>
        <v>2.7708456450000001</v>
      </c>
      <c r="BL1577">
        <f t="shared" si="523"/>
        <v>5.3017264778159987</v>
      </c>
      <c r="BM1577">
        <f t="shared" si="524"/>
        <v>-1.1737590094097534</v>
      </c>
      <c r="BN1577">
        <f t="shared" si="525"/>
        <v>8.2581356959017284E-3</v>
      </c>
    </row>
    <row r="1578" spans="1:66" ht="15">
      <c r="A1578" s="32">
        <v>7</v>
      </c>
      <c r="B1578" s="33">
        <f t="shared" ca="1" si="505"/>
        <v>1413.8919076794211</v>
      </c>
      <c r="C1578">
        <f t="shared" si="506"/>
        <v>1382</v>
      </c>
      <c r="D1578">
        <f t="shared" ca="1" si="510"/>
        <v>6.9946612421180738</v>
      </c>
      <c r="E1578">
        <f t="shared" ca="1" si="507"/>
        <v>7.0006470162123069</v>
      </c>
      <c r="F1578">
        <f t="shared" ca="1" si="508"/>
        <v>1413</v>
      </c>
      <c r="G1578">
        <f t="shared" ca="1" si="509"/>
        <v>1414</v>
      </c>
      <c r="M1578" s="280">
        <v>1608</v>
      </c>
      <c r="N1578" s="280">
        <f t="shared" si="511"/>
        <v>8.1823099765233351</v>
      </c>
      <c r="AK1578">
        <f t="shared" si="512"/>
        <v>-9.1941659999999995E-2</v>
      </c>
      <c r="AL1578">
        <f t="shared" si="513"/>
        <v>4.4001102960000003</v>
      </c>
      <c r="AM1578">
        <f t="shared" si="514"/>
        <v>11.102352525503999</v>
      </c>
      <c r="AN1578">
        <f t="shared" si="515"/>
        <v>-18.28315089856973</v>
      </c>
      <c r="AO1578">
        <f t="shared" si="516"/>
        <v>22.464467152726005</v>
      </c>
      <c r="AP1578">
        <f t="shared" si="517"/>
        <v>-20.458188913432824</v>
      </c>
      <c r="AQ1578">
        <f t="shared" si="518"/>
        <v>13.801579726723622</v>
      </c>
      <c r="AR1578">
        <f t="shared" si="519"/>
        <v>-5.8539182700971724</v>
      </c>
      <c r="AS1578">
        <f t="shared" si="520"/>
        <v>1.1010000176694348</v>
      </c>
      <c r="BJ1578">
        <f t="shared" si="521"/>
        <v>1.2716149999999999</v>
      </c>
      <c r="BK1578">
        <f t="shared" si="522"/>
        <v>2.7725698799999998</v>
      </c>
      <c r="BL1578">
        <f t="shared" si="523"/>
        <v>5.3083268213759993</v>
      </c>
      <c r="BM1578">
        <f t="shared" si="524"/>
        <v>-1.1759515848262656</v>
      </c>
      <c r="BN1578">
        <f t="shared" si="525"/>
        <v>8.2787102999407787E-3</v>
      </c>
    </row>
    <row r="1579" spans="1:66" ht="15">
      <c r="A1579" s="32">
        <v>7</v>
      </c>
      <c r="B1579" s="33">
        <f t="shared" ca="1" si="505"/>
        <v>1413.8919076794211</v>
      </c>
      <c r="C1579">
        <f t="shared" si="506"/>
        <v>1382</v>
      </c>
      <c r="D1579">
        <f t="shared" ca="1" si="510"/>
        <v>6.9946612421180738</v>
      </c>
      <c r="E1579">
        <f t="shared" ca="1" si="507"/>
        <v>7.0006470162123069</v>
      </c>
      <c r="F1579">
        <f t="shared" ca="1" si="508"/>
        <v>1413</v>
      </c>
      <c r="G1579">
        <f t="shared" ca="1" si="509"/>
        <v>1414</v>
      </c>
      <c r="M1579" s="280">
        <v>1609</v>
      </c>
      <c r="N1579" s="280">
        <f t="shared" si="511"/>
        <v>8.1885059925121428</v>
      </c>
      <c r="AK1579">
        <f t="shared" si="512"/>
        <v>-9.1941659999999995E-2</v>
      </c>
      <c r="AL1579">
        <f t="shared" si="513"/>
        <v>4.4028466830000008</v>
      </c>
      <c r="AM1579">
        <f t="shared" si="514"/>
        <v>11.116165715490999</v>
      </c>
      <c r="AN1579">
        <f t="shared" si="515"/>
        <v>-18.317282472029202</v>
      </c>
      <c r="AO1579">
        <f t="shared" si="516"/>
        <v>22.520401061934511</v>
      </c>
      <c r="AP1579">
        <f t="shared" si="517"/>
        <v>-20.521881855756437</v>
      </c>
      <c r="AQ1579">
        <f t="shared" si="518"/>
        <v>13.853158290930285</v>
      </c>
      <c r="AR1579">
        <f t="shared" si="519"/>
        <v>-5.8794493382593673</v>
      </c>
      <c r="AS1579">
        <f t="shared" si="520"/>
        <v>1.1064895672013537</v>
      </c>
      <c r="BJ1579">
        <f t="shared" si="521"/>
        <v>1.2716149999999999</v>
      </c>
      <c r="BK1579">
        <f t="shared" si="522"/>
        <v>2.774294115</v>
      </c>
      <c r="BL1579">
        <f t="shared" si="523"/>
        <v>5.3149312709039993</v>
      </c>
      <c r="BM1579">
        <f t="shared" si="524"/>
        <v>-1.1781468890232802</v>
      </c>
      <c r="BN1579">
        <f t="shared" si="525"/>
        <v>8.2993233252634906E-3</v>
      </c>
    </row>
    <row r="1580" spans="1:66" ht="15">
      <c r="A1580" s="32">
        <v>7</v>
      </c>
      <c r="B1580" s="33">
        <f t="shared" ca="1" si="505"/>
        <v>1413.8919076794211</v>
      </c>
      <c r="C1580">
        <f t="shared" si="506"/>
        <v>1382</v>
      </c>
      <c r="D1580">
        <f t="shared" ca="1" si="510"/>
        <v>6.9946612421180738</v>
      </c>
      <c r="E1580">
        <f t="shared" ca="1" si="507"/>
        <v>7.0006470162123069</v>
      </c>
      <c r="F1580">
        <f t="shared" ca="1" si="508"/>
        <v>1413</v>
      </c>
      <c r="G1580">
        <f t="shared" ca="1" si="509"/>
        <v>1414</v>
      </c>
      <c r="M1580" s="280">
        <v>1610</v>
      </c>
      <c r="N1580" s="280">
        <f t="shared" si="511"/>
        <v>8.1947030734799959</v>
      </c>
      <c r="AK1580">
        <f t="shared" si="512"/>
        <v>-9.1941659999999995E-2</v>
      </c>
      <c r="AL1580">
        <f t="shared" si="513"/>
        <v>4.4055830700000005</v>
      </c>
      <c r="AM1580">
        <f t="shared" si="514"/>
        <v>11.129987493099998</v>
      </c>
      <c r="AN1580">
        <f t="shared" si="515"/>
        <v>-18.351456497689004</v>
      </c>
      <c r="AO1580">
        <f t="shared" si="516"/>
        <v>22.576439357876179</v>
      </c>
      <c r="AP1580">
        <f t="shared" si="517"/>
        <v>-20.585733336736862</v>
      </c>
      <c r="AQ1580">
        <f t="shared" si="518"/>
        <v>13.904897385848578</v>
      </c>
      <c r="AR1580">
        <f t="shared" si="519"/>
        <v>-5.9050757901148163</v>
      </c>
      <c r="AS1580">
        <f t="shared" si="520"/>
        <v>1.1120030511959227</v>
      </c>
      <c r="BJ1580">
        <f t="shared" si="521"/>
        <v>1.2716149999999999</v>
      </c>
      <c r="BK1580">
        <f t="shared" si="522"/>
        <v>2.7760183499999997</v>
      </c>
      <c r="BL1580">
        <f t="shared" si="523"/>
        <v>5.3215398263999987</v>
      </c>
      <c r="BM1580">
        <f t="shared" si="524"/>
        <v>-1.1803449236978001</v>
      </c>
      <c r="BN1580">
        <f t="shared" si="525"/>
        <v>8.3199748196723898E-3</v>
      </c>
    </row>
    <row r="1581" spans="1:66" ht="15">
      <c r="A1581" s="32">
        <v>7</v>
      </c>
      <c r="B1581" s="33">
        <f t="shared" ca="1" si="505"/>
        <v>1413.8919076794211</v>
      </c>
      <c r="C1581">
        <f t="shared" si="506"/>
        <v>1382</v>
      </c>
      <c r="D1581">
        <f t="shared" ca="1" si="510"/>
        <v>6.9946612421180738</v>
      </c>
      <c r="E1581">
        <f t="shared" ca="1" si="507"/>
        <v>7.0006470162123069</v>
      </c>
      <c r="F1581">
        <f t="shared" ca="1" si="508"/>
        <v>1413</v>
      </c>
      <c r="G1581">
        <f t="shared" ca="1" si="509"/>
        <v>1414</v>
      </c>
      <c r="M1581" s="280">
        <v>1611</v>
      </c>
      <c r="N1581" s="280">
        <f t="shared" si="511"/>
        <v>8.2009012191252744</v>
      </c>
      <c r="AK1581">
        <f t="shared" si="512"/>
        <v>-9.1941659999999995E-2</v>
      </c>
      <c r="AL1581">
        <f t="shared" si="513"/>
        <v>4.4083194570000002</v>
      </c>
      <c r="AM1581">
        <f t="shared" si="514"/>
        <v>11.143817858330999</v>
      </c>
      <c r="AN1581">
        <f t="shared" si="515"/>
        <v>-18.385673001933341</v>
      </c>
      <c r="AO1581">
        <f t="shared" si="516"/>
        <v>22.632582170344875</v>
      </c>
      <c r="AP1581">
        <f t="shared" si="517"/>
        <v>-20.64974365215506</v>
      </c>
      <c r="AQ1581">
        <f t="shared" si="518"/>
        <v>13.95679741093257</v>
      </c>
      <c r="AR1581">
        <f t="shared" si="519"/>
        <v>-5.9307979224388632</v>
      </c>
      <c r="AS1581">
        <f t="shared" si="520"/>
        <v>1.1175405590440954</v>
      </c>
      <c r="BJ1581">
        <f t="shared" si="521"/>
        <v>1.2716149999999999</v>
      </c>
      <c r="BK1581">
        <f t="shared" si="522"/>
        <v>2.7777425849999999</v>
      </c>
      <c r="BL1581">
        <f t="shared" si="523"/>
        <v>5.3281524878639992</v>
      </c>
      <c r="BM1581">
        <f t="shared" si="524"/>
        <v>-1.1825456905468279</v>
      </c>
      <c r="BN1581">
        <f t="shared" si="525"/>
        <v>8.3406648309997163E-3</v>
      </c>
    </row>
    <row r="1582" spans="1:66" ht="15">
      <c r="A1582" s="32">
        <v>7</v>
      </c>
      <c r="B1582" s="33">
        <f t="shared" ca="1" si="505"/>
        <v>1413.8919076794211</v>
      </c>
      <c r="C1582">
        <f t="shared" si="506"/>
        <v>1382</v>
      </c>
      <c r="D1582">
        <f t="shared" ca="1" si="510"/>
        <v>6.9946612421180738</v>
      </c>
      <c r="E1582">
        <f t="shared" ca="1" si="507"/>
        <v>7.0006470162123069</v>
      </c>
      <c r="F1582">
        <f t="shared" ca="1" si="508"/>
        <v>1413</v>
      </c>
      <c r="G1582">
        <f t="shared" ca="1" si="509"/>
        <v>1414</v>
      </c>
      <c r="M1582" s="280">
        <v>1612</v>
      </c>
      <c r="N1582" s="280">
        <f t="shared" si="511"/>
        <v>8.2071004291441447</v>
      </c>
      <c r="AK1582">
        <f t="shared" si="512"/>
        <v>-9.1941659999999995E-2</v>
      </c>
      <c r="AL1582">
        <f t="shared" si="513"/>
        <v>4.4110558440000007</v>
      </c>
      <c r="AM1582">
        <f t="shared" si="514"/>
        <v>11.157656811183999</v>
      </c>
      <c r="AN1582">
        <f t="shared" si="515"/>
        <v>-18.419932011146436</v>
      </c>
      <c r="AO1582">
        <f t="shared" si="516"/>
        <v>22.688829629215114</v>
      </c>
      <c r="AP1582">
        <f t="shared" si="517"/>
        <v>-20.713913098159651</v>
      </c>
      <c r="AQ1582">
        <f t="shared" si="518"/>
        <v>14.008858766381344</v>
      </c>
      <c r="AR1582">
        <f t="shared" si="519"/>
        <v>-5.9566160327450968</v>
      </c>
      <c r="AS1582">
        <f t="shared" si="520"/>
        <v>1.1231021804148693</v>
      </c>
      <c r="BJ1582">
        <f t="shared" si="521"/>
        <v>1.2716149999999999</v>
      </c>
      <c r="BK1582">
        <f t="shared" si="522"/>
        <v>2.7794668200000001</v>
      </c>
      <c r="BL1582">
        <f t="shared" si="523"/>
        <v>5.3347692552959991</v>
      </c>
      <c r="BM1582">
        <f t="shared" si="524"/>
        <v>-1.1847491912673664</v>
      </c>
      <c r="BN1582">
        <f t="shared" si="525"/>
        <v>8.3613934071074311E-3</v>
      </c>
    </row>
    <row r="1583" spans="1:66" ht="15">
      <c r="A1583" s="32">
        <v>7</v>
      </c>
      <c r="B1583" s="33">
        <f t="shared" ca="1" si="505"/>
        <v>1413.8919076794211</v>
      </c>
      <c r="C1583">
        <f t="shared" si="506"/>
        <v>1382</v>
      </c>
      <c r="D1583">
        <f t="shared" ca="1" si="510"/>
        <v>6.9946612421180738</v>
      </c>
      <c r="E1583">
        <f t="shared" ca="1" si="507"/>
        <v>7.0006470162123069</v>
      </c>
      <c r="F1583">
        <f t="shared" ca="1" si="508"/>
        <v>1413</v>
      </c>
      <c r="G1583">
        <f t="shared" ca="1" si="509"/>
        <v>1414</v>
      </c>
      <c r="M1583" s="280">
        <v>1613</v>
      </c>
      <c r="N1583" s="280">
        <f t="shared" si="511"/>
        <v>8.2133007032305798</v>
      </c>
      <c r="AK1583">
        <f t="shared" si="512"/>
        <v>-9.1941659999999995E-2</v>
      </c>
      <c r="AL1583">
        <f t="shared" si="513"/>
        <v>4.4137922310000004</v>
      </c>
      <c r="AM1583">
        <f t="shared" si="514"/>
        <v>11.171504351658999</v>
      </c>
      <c r="AN1583">
        <f t="shared" si="515"/>
        <v>-18.454233551712495</v>
      </c>
      <c r="AO1583">
        <f t="shared" si="516"/>
        <v>22.745181864442035</v>
      </c>
      <c r="AP1583">
        <f t="shared" si="517"/>
        <v>-20.778241971267139</v>
      </c>
      <c r="AQ1583">
        <f t="shared" si="518"/>
        <v>14.06108185313993</v>
      </c>
      <c r="AR1583">
        <f t="shared" si="519"/>
        <v>-5.9825304192867277</v>
      </c>
      <c r="AS1583">
        <f t="shared" si="520"/>
        <v>1.1286880052559756</v>
      </c>
      <c r="BJ1583">
        <f t="shared" si="521"/>
        <v>1.2716149999999999</v>
      </c>
      <c r="BK1583">
        <f t="shared" si="522"/>
        <v>2.7811910549999999</v>
      </c>
      <c r="BL1583">
        <f t="shared" si="523"/>
        <v>5.3413901286959993</v>
      </c>
      <c r="BM1583">
        <f t="shared" si="524"/>
        <v>-1.1869554275564187</v>
      </c>
      <c r="BN1583">
        <f t="shared" si="525"/>
        <v>8.3821605958872107E-3</v>
      </c>
    </row>
    <row r="1584" spans="1:66" ht="15">
      <c r="A1584" s="32">
        <v>7</v>
      </c>
      <c r="B1584" s="33">
        <f t="shared" ca="1" si="505"/>
        <v>1413.8919076794211</v>
      </c>
      <c r="C1584">
        <f t="shared" si="506"/>
        <v>1382</v>
      </c>
      <c r="D1584">
        <f t="shared" ca="1" si="510"/>
        <v>6.9946612421180738</v>
      </c>
      <c r="E1584">
        <f t="shared" ca="1" si="507"/>
        <v>7.0006470162123069</v>
      </c>
      <c r="F1584">
        <f t="shared" ca="1" si="508"/>
        <v>1413</v>
      </c>
      <c r="G1584">
        <f t="shared" ca="1" si="509"/>
        <v>1414</v>
      </c>
      <c r="M1584" s="280">
        <v>1614</v>
      </c>
      <c r="N1584" s="280">
        <f t="shared" si="511"/>
        <v>8.2195020410763817</v>
      </c>
      <c r="AK1584">
        <f t="shared" si="512"/>
        <v>-9.1941659999999995E-2</v>
      </c>
      <c r="AL1584">
        <f t="shared" si="513"/>
        <v>4.4165286180000001</v>
      </c>
      <c r="AM1584">
        <f t="shared" si="514"/>
        <v>11.185360479756</v>
      </c>
      <c r="AN1584">
        <f t="shared" si="515"/>
        <v>-18.488577650015738</v>
      </c>
      <c r="AO1584">
        <f t="shared" si="516"/>
        <v>22.801639006061439</v>
      </c>
      <c r="AP1584">
        <f t="shared" si="517"/>
        <v>-20.84273056836215</v>
      </c>
      <c r="AQ1584">
        <f t="shared" si="518"/>
        <v>14.113467072900226</v>
      </c>
      <c r="AR1584">
        <f t="shared" si="519"/>
        <v>-6.0085413810579693</v>
      </c>
      <c r="AS1584">
        <f t="shared" si="520"/>
        <v>1.1342981237945733</v>
      </c>
      <c r="BJ1584">
        <f t="shared" si="521"/>
        <v>1.2716149999999999</v>
      </c>
      <c r="BK1584">
        <f t="shared" si="522"/>
        <v>2.78291529</v>
      </c>
      <c r="BL1584">
        <f t="shared" si="523"/>
        <v>5.3480151080639988</v>
      </c>
      <c r="BM1584">
        <f t="shared" si="524"/>
        <v>-1.1891644011109872</v>
      </c>
      <c r="BN1584">
        <f t="shared" si="525"/>
        <v>8.4029664452604531E-3</v>
      </c>
    </row>
    <row r="1585" spans="1:66" ht="15">
      <c r="A1585" s="32">
        <v>7</v>
      </c>
      <c r="B1585" s="33">
        <f t="shared" ca="1" si="505"/>
        <v>1413.8919076794211</v>
      </c>
      <c r="C1585">
        <f t="shared" si="506"/>
        <v>1382</v>
      </c>
      <c r="D1585">
        <f t="shared" ca="1" si="510"/>
        <v>6.9946612421180738</v>
      </c>
      <c r="E1585">
        <f t="shared" ca="1" si="507"/>
        <v>7.0006470162123069</v>
      </c>
      <c r="F1585">
        <f t="shared" ca="1" si="508"/>
        <v>1413</v>
      </c>
      <c r="G1585">
        <f t="shared" ca="1" si="509"/>
        <v>1414</v>
      </c>
      <c r="M1585" s="280">
        <v>1615</v>
      </c>
      <c r="N1585" s="280">
        <f t="shared" si="511"/>
        <v>8.2257044423711854</v>
      </c>
      <c r="AK1585">
        <f t="shared" si="512"/>
        <v>-9.1941659999999995E-2</v>
      </c>
      <c r="AL1585">
        <f t="shared" si="513"/>
        <v>4.4192650050000006</v>
      </c>
      <c r="AM1585">
        <f t="shared" si="514"/>
        <v>11.199225195474998</v>
      </c>
      <c r="AN1585">
        <f t="shared" si="515"/>
        <v>-18.522964332440377</v>
      </c>
      <c r="AO1585">
        <f t="shared" si="516"/>
        <v>22.85820118418976</v>
      </c>
      <c r="AP1585">
        <f t="shared" si="517"/>
        <v>-20.90737918669765</v>
      </c>
      <c r="AQ1585">
        <f t="shared" si="518"/>
        <v>14.166014828101929</v>
      </c>
      <c r="AR1585">
        <f t="shared" si="519"/>
        <v>-6.0346492177954163</v>
      </c>
      <c r="AS1585">
        <f t="shared" si="520"/>
        <v>1.1399326265379424</v>
      </c>
      <c r="BJ1585">
        <f t="shared" si="521"/>
        <v>1.2716149999999999</v>
      </c>
      <c r="BK1585">
        <f t="shared" si="522"/>
        <v>2.7846395249999998</v>
      </c>
      <c r="BL1585">
        <f t="shared" si="523"/>
        <v>5.3546441933999986</v>
      </c>
      <c r="BM1585">
        <f t="shared" si="524"/>
        <v>-1.1913761136280752</v>
      </c>
      <c r="BN1585">
        <f t="shared" si="525"/>
        <v>8.4238110031782752E-3</v>
      </c>
    </row>
    <row r="1586" spans="1:66" ht="15">
      <c r="A1586" s="32">
        <v>7</v>
      </c>
      <c r="B1586" s="33">
        <f t="shared" ca="1" si="505"/>
        <v>1413.8919076794211</v>
      </c>
      <c r="C1586">
        <f t="shared" si="506"/>
        <v>1382</v>
      </c>
      <c r="D1586">
        <f t="shared" ca="1" si="510"/>
        <v>6.9946612421180738</v>
      </c>
      <c r="E1586">
        <f t="shared" ca="1" si="507"/>
        <v>7.0006470162123069</v>
      </c>
      <c r="F1586">
        <f t="shared" ca="1" si="508"/>
        <v>1413</v>
      </c>
      <c r="G1586">
        <f t="shared" ca="1" si="509"/>
        <v>1414</v>
      </c>
      <c r="M1586" s="280">
        <v>1616</v>
      </c>
      <c r="N1586" s="280">
        <f t="shared" si="511"/>
        <v>8.2319079068024976</v>
      </c>
      <c r="AK1586">
        <f t="shared" si="512"/>
        <v>-9.1941659999999995E-2</v>
      </c>
      <c r="AL1586">
        <f t="shared" si="513"/>
        <v>4.4220013920000003</v>
      </c>
      <c r="AM1586">
        <f t="shared" si="514"/>
        <v>11.213098498815999</v>
      </c>
      <c r="AN1586">
        <f t="shared" si="515"/>
        <v>-18.557393625370626</v>
      </c>
      <c r="AO1586">
        <f t="shared" si="516"/>
        <v>22.914868529024073</v>
      </c>
      <c r="AP1586">
        <f t="shared" si="517"/>
        <v>-20.972188123895162</v>
      </c>
      <c r="AQ1586">
        <f t="shared" si="518"/>
        <v>14.218725521933459</v>
      </c>
      <c r="AR1586">
        <f t="shared" si="519"/>
        <v>-6.060854229979423</v>
      </c>
      <c r="AS1586">
        <f t="shared" si="520"/>
        <v>1.1455916042741796</v>
      </c>
      <c r="BJ1586">
        <f t="shared" si="521"/>
        <v>1.2716149999999999</v>
      </c>
      <c r="BK1586">
        <f t="shared" si="522"/>
        <v>2.78636376</v>
      </c>
      <c r="BL1586">
        <f t="shared" si="523"/>
        <v>5.3612773847039987</v>
      </c>
      <c r="BM1586">
        <f t="shared" si="524"/>
        <v>-1.1935905668046849</v>
      </c>
      <c r="BN1586">
        <f t="shared" si="525"/>
        <v>8.4446943176215098E-3</v>
      </c>
    </row>
    <row r="1587" spans="1:66" ht="15">
      <c r="A1587" s="32">
        <v>7</v>
      </c>
      <c r="B1587" s="33">
        <f t="shared" ref="B1587:B1650" ca="1" si="526">(A1587-D1587)/(E1587-D1587)*(G1587-F1587)+F1587</f>
        <v>1413.8919076794211</v>
      </c>
      <c r="C1587">
        <f t="shared" ref="C1587:C1650" si="527">MAX(COUNTIF($N$2:$N$25400,"&lt;"&amp;A1587),1)</f>
        <v>1382</v>
      </c>
      <c r="D1587">
        <f t="shared" ca="1" si="510"/>
        <v>6.9946612421180738</v>
      </c>
      <c r="E1587">
        <f t="shared" ref="E1587:E1650" ca="1" si="528">INDIRECT(ADDRESS(C1587+2,14))</f>
        <v>7.0006470162123069</v>
      </c>
      <c r="F1587">
        <f t="shared" ref="F1587:F1650" ca="1" si="529">INDIRECT(ADDRESS(C1587+1,13))</f>
        <v>1413</v>
      </c>
      <c r="G1587">
        <f t="shared" ref="G1587:G1650" ca="1" si="530">INDIRECT(ADDRESS(C1587+2,13))</f>
        <v>1414</v>
      </c>
      <c r="M1587" s="280">
        <v>1617</v>
      </c>
      <c r="N1587" s="280">
        <f t="shared" si="511"/>
        <v>8.23811243405566</v>
      </c>
      <c r="AK1587">
        <f t="shared" si="512"/>
        <v>-9.1941659999999995E-2</v>
      </c>
      <c r="AL1587">
        <f t="shared" si="513"/>
        <v>4.4247377790000009</v>
      </c>
      <c r="AM1587">
        <f t="shared" si="514"/>
        <v>11.226980389778999</v>
      </c>
      <c r="AN1587">
        <f t="shared" si="515"/>
        <v>-18.591865555190701</v>
      </c>
      <c r="AO1587">
        <f t="shared" si="516"/>
        <v>22.971641170842098</v>
      </c>
      <c r="AP1587">
        <f t="shared" si="517"/>
        <v>-21.037157677945032</v>
      </c>
      <c r="AQ1587">
        <f t="shared" si="518"/>
        <v>14.271599558332891</v>
      </c>
      <c r="AR1587">
        <f t="shared" si="519"/>
        <v>-6.0871567188354936</v>
      </c>
      <c r="AS1587">
        <f t="shared" si="520"/>
        <v>1.1512751480728953</v>
      </c>
      <c r="BJ1587">
        <f t="shared" si="521"/>
        <v>1.2716149999999999</v>
      </c>
      <c r="BK1587">
        <f t="shared" si="522"/>
        <v>2.7880879950000002</v>
      </c>
      <c r="BL1587">
        <f t="shared" si="523"/>
        <v>5.3679146819759991</v>
      </c>
      <c r="BM1587">
        <f t="shared" si="524"/>
        <v>-1.1958077623378194</v>
      </c>
      <c r="BN1587">
        <f t="shared" si="525"/>
        <v>8.4656164366007144E-3</v>
      </c>
    </row>
    <row r="1588" spans="1:66" ht="15">
      <c r="A1588" s="32">
        <v>7</v>
      </c>
      <c r="B1588" s="33">
        <f t="shared" ca="1" si="526"/>
        <v>1413.8919076794211</v>
      </c>
      <c r="C1588">
        <f t="shared" si="527"/>
        <v>1382</v>
      </c>
      <c r="D1588">
        <f t="shared" ca="1" si="510"/>
        <v>6.9946612421180738</v>
      </c>
      <c r="E1588">
        <f t="shared" ca="1" si="528"/>
        <v>7.0006470162123069</v>
      </c>
      <c r="F1588">
        <f t="shared" ca="1" si="529"/>
        <v>1413</v>
      </c>
      <c r="G1588">
        <f t="shared" ca="1" si="530"/>
        <v>1414</v>
      </c>
      <c r="M1588" s="280">
        <v>1618</v>
      </c>
      <c r="N1588" s="280">
        <f t="shared" si="511"/>
        <v>8.2443180238138822</v>
      </c>
      <c r="AK1588">
        <f t="shared" si="512"/>
        <v>-9.1941659999999995E-2</v>
      </c>
      <c r="AL1588">
        <f t="shared" si="513"/>
        <v>4.4274741660000005</v>
      </c>
      <c r="AM1588">
        <f t="shared" si="514"/>
        <v>11.240870868363999</v>
      </c>
      <c r="AN1588">
        <f t="shared" si="515"/>
        <v>-18.626380148284809</v>
      </c>
      <c r="AO1588">
        <f t="shared" si="516"/>
        <v>23.028519240002197</v>
      </c>
      <c r="AP1588">
        <f t="shared" si="517"/>
        <v>-21.102288147206629</v>
      </c>
      <c r="AQ1588">
        <f t="shared" si="518"/>
        <v>14.324637341988877</v>
      </c>
      <c r="AR1588">
        <f t="shared" si="519"/>
        <v>-6.113556986335662</v>
      </c>
      <c r="AS1588">
        <f t="shared" si="520"/>
        <v>1.1569833492859094</v>
      </c>
      <c r="BJ1588">
        <f t="shared" si="521"/>
        <v>1.2716149999999999</v>
      </c>
      <c r="BK1588">
        <f t="shared" si="522"/>
        <v>2.7898122299999999</v>
      </c>
      <c r="BL1588">
        <f t="shared" si="523"/>
        <v>5.3745560852159988</v>
      </c>
      <c r="BM1588">
        <f t="shared" si="524"/>
        <v>-1.1980277019244816</v>
      </c>
      <c r="BN1588">
        <f t="shared" si="525"/>
        <v>8.4865774081561551E-3</v>
      </c>
    </row>
    <row r="1589" spans="1:66" ht="15">
      <c r="A1589" s="32">
        <v>7</v>
      </c>
      <c r="B1589" s="33">
        <f t="shared" ca="1" si="526"/>
        <v>1413.8919076794211</v>
      </c>
      <c r="C1589">
        <f t="shared" si="527"/>
        <v>1382</v>
      </c>
      <c r="D1589">
        <f t="shared" ca="1" si="510"/>
        <v>6.9946612421180738</v>
      </c>
      <c r="E1589">
        <f t="shared" ca="1" si="528"/>
        <v>7.0006470162123069</v>
      </c>
      <c r="F1589">
        <f t="shared" ca="1" si="529"/>
        <v>1413</v>
      </c>
      <c r="G1589">
        <f t="shared" ca="1" si="530"/>
        <v>1414</v>
      </c>
      <c r="M1589" s="280">
        <v>1619</v>
      </c>
      <c r="N1589" s="280">
        <f t="shared" si="511"/>
        <v>8.2505246757583048</v>
      </c>
      <c r="AK1589">
        <f t="shared" si="512"/>
        <v>-9.1941659999999995E-2</v>
      </c>
      <c r="AL1589">
        <f t="shared" si="513"/>
        <v>4.4302105530000002</v>
      </c>
      <c r="AM1589">
        <f t="shared" si="514"/>
        <v>11.254769934570998</v>
      </c>
      <c r="AN1589">
        <f t="shared" si="515"/>
        <v>-18.660937431037173</v>
      </c>
      <c r="AO1589">
        <f t="shared" si="516"/>
        <v>23.085502866943376</v>
      </c>
      <c r="AP1589">
        <f t="shared" si="517"/>
        <v>-21.16757983040856</v>
      </c>
      <c r="AQ1589">
        <f t="shared" si="518"/>
        <v>14.377839278341586</v>
      </c>
      <c r="AR1589">
        <f t="shared" si="519"/>
        <v>-6.1400553351998779</v>
      </c>
      <c r="AS1589">
        <f t="shared" si="520"/>
        <v>1.1627162995479534</v>
      </c>
      <c r="BJ1589">
        <f t="shared" si="521"/>
        <v>1.2716149999999999</v>
      </c>
      <c r="BK1589">
        <f t="shared" si="522"/>
        <v>2.7915364650000001</v>
      </c>
      <c r="BL1589">
        <f t="shared" si="523"/>
        <v>5.3812015944239988</v>
      </c>
      <c r="BM1589">
        <f t="shared" si="524"/>
        <v>-1.2002503872616743</v>
      </c>
      <c r="BN1589">
        <f t="shared" si="525"/>
        <v>8.5075772803578278E-3</v>
      </c>
    </row>
    <row r="1590" spans="1:66" ht="15">
      <c r="A1590" s="32">
        <v>7</v>
      </c>
      <c r="B1590" s="33">
        <f t="shared" ca="1" si="526"/>
        <v>1413.8919076794211</v>
      </c>
      <c r="C1590">
        <f t="shared" si="527"/>
        <v>1382</v>
      </c>
      <c r="D1590">
        <f t="shared" ca="1" si="510"/>
        <v>6.9946612421180738</v>
      </c>
      <c r="E1590">
        <f t="shared" ca="1" si="528"/>
        <v>7.0006470162123069</v>
      </c>
      <c r="F1590">
        <f t="shared" ca="1" si="529"/>
        <v>1413</v>
      </c>
      <c r="G1590">
        <f t="shared" ca="1" si="530"/>
        <v>1414</v>
      </c>
      <c r="M1590" s="280">
        <v>1620</v>
      </c>
      <c r="N1590" s="280">
        <f t="shared" si="511"/>
        <v>8.256732389567933</v>
      </c>
      <c r="AK1590">
        <f t="shared" si="512"/>
        <v>-9.1941659999999995E-2</v>
      </c>
      <c r="AL1590">
        <f t="shared" si="513"/>
        <v>4.4329469400000008</v>
      </c>
      <c r="AM1590">
        <f t="shared" si="514"/>
        <v>11.268677588399999</v>
      </c>
      <c r="AN1590">
        <f t="shared" si="515"/>
        <v>-18.695537429832001</v>
      </c>
      <c r="AO1590">
        <f t="shared" si="516"/>
        <v>23.142592182185279</v>
      </c>
      <c r="AP1590">
        <f t="shared" si="517"/>
        <v>-21.233033026648936</v>
      </c>
      <c r="AQ1590">
        <f t="shared" si="518"/>
        <v>14.431205773583622</v>
      </c>
      <c r="AR1590">
        <f t="shared" si="519"/>
        <v>-6.1666520688973998</v>
      </c>
      <c r="AS1590">
        <f t="shared" si="520"/>
        <v>1.1684740907773692</v>
      </c>
      <c r="BJ1590">
        <f t="shared" si="521"/>
        <v>1.2716149999999999</v>
      </c>
      <c r="BK1590">
        <f t="shared" si="522"/>
        <v>2.7932606999999998</v>
      </c>
      <c r="BL1590">
        <f t="shared" si="523"/>
        <v>5.3878512095999991</v>
      </c>
      <c r="BM1590">
        <f t="shared" si="524"/>
        <v>-1.2024758200464001</v>
      </c>
      <c r="BN1590">
        <f t="shared" si="525"/>
        <v>8.5286161013054407E-3</v>
      </c>
    </row>
    <row r="1591" spans="1:66" ht="15">
      <c r="A1591" s="32">
        <v>7</v>
      </c>
      <c r="B1591" s="33">
        <f t="shared" ca="1" si="526"/>
        <v>1413.8919076794211</v>
      </c>
      <c r="C1591">
        <f t="shared" si="527"/>
        <v>1382</v>
      </c>
      <c r="D1591">
        <f t="shared" ca="1" si="510"/>
        <v>6.9946612421180738</v>
      </c>
      <c r="E1591">
        <f t="shared" ca="1" si="528"/>
        <v>7.0006470162123069</v>
      </c>
      <c r="F1591">
        <f t="shared" ca="1" si="529"/>
        <v>1413</v>
      </c>
      <c r="G1591">
        <f t="shared" ca="1" si="530"/>
        <v>1414</v>
      </c>
      <c r="M1591" s="280">
        <v>1621</v>
      </c>
      <c r="N1591" s="280">
        <f t="shared" si="511"/>
        <v>8.2629411649197024</v>
      </c>
      <c r="AK1591">
        <f t="shared" si="512"/>
        <v>-9.1941659999999995E-2</v>
      </c>
      <c r="AL1591">
        <f t="shared" si="513"/>
        <v>4.4356833270000005</v>
      </c>
      <c r="AM1591">
        <f t="shared" si="514"/>
        <v>11.282593829850999</v>
      </c>
      <c r="AN1591">
        <f t="shared" si="515"/>
        <v>-18.730180171053512</v>
      </c>
      <c r="AO1591">
        <f t="shared" si="516"/>
        <v>23.199787316328198</v>
      </c>
      <c r="AP1591">
        <f t="shared" si="517"/>
        <v>-21.298648035395576</v>
      </c>
      <c r="AQ1591">
        <f t="shared" si="518"/>
        <v>14.484737234660964</v>
      </c>
      <c r="AR1591">
        <f t="shared" si="519"/>
        <v>-6.193347491648181</v>
      </c>
      <c r="AS1591">
        <f t="shared" si="520"/>
        <v>1.1742568151768111</v>
      </c>
      <c r="BJ1591">
        <f t="shared" si="521"/>
        <v>1.2716149999999999</v>
      </c>
      <c r="BK1591">
        <f t="shared" si="522"/>
        <v>2.794984935</v>
      </c>
      <c r="BL1591">
        <f t="shared" si="523"/>
        <v>5.3945049307439987</v>
      </c>
      <c r="BM1591">
        <f t="shared" si="524"/>
        <v>-1.2047040019756619</v>
      </c>
      <c r="BN1591">
        <f t="shared" si="525"/>
        <v>8.5496939191284198E-3</v>
      </c>
    </row>
    <row r="1592" spans="1:66" ht="15">
      <c r="A1592" s="32">
        <v>7</v>
      </c>
      <c r="B1592" s="33">
        <f t="shared" ca="1" si="526"/>
        <v>1413.8919076794211</v>
      </c>
      <c r="C1592">
        <f t="shared" si="527"/>
        <v>1382</v>
      </c>
      <c r="D1592">
        <f t="shared" ca="1" si="510"/>
        <v>6.9946612421180738</v>
      </c>
      <c r="E1592">
        <f t="shared" ca="1" si="528"/>
        <v>7.0006470162123069</v>
      </c>
      <c r="F1592">
        <f t="shared" ca="1" si="529"/>
        <v>1413</v>
      </c>
      <c r="G1592">
        <f t="shared" ca="1" si="530"/>
        <v>1414</v>
      </c>
      <c r="M1592" s="280">
        <v>1622</v>
      </c>
      <c r="N1592" s="280">
        <f t="shared" si="511"/>
        <v>8.2691510014884706</v>
      </c>
      <c r="AK1592">
        <f t="shared" si="512"/>
        <v>-9.1941659999999995E-2</v>
      </c>
      <c r="AL1592">
        <f t="shared" si="513"/>
        <v>4.4384197140000001</v>
      </c>
      <c r="AM1592">
        <f t="shared" si="514"/>
        <v>11.296518658923999</v>
      </c>
      <c r="AN1592">
        <f t="shared" si="515"/>
        <v>-18.764865681085915</v>
      </c>
      <c r="AO1592">
        <f t="shared" si="516"/>
        <v>23.25708840005306</v>
      </c>
      <c r="AP1592">
        <f t="shared" si="517"/>
        <v>-21.364425156486245</v>
      </c>
      <c r="AQ1592">
        <f t="shared" si="518"/>
        <v>14.538434069273888</v>
      </c>
      <c r="AR1592">
        <f t="shared" si="519"/>
        <v>-6.2201419084242655</v>
      </c>
      <c r="AS1592">
        <f t="shared" si="520"/>
        <v>1.180064565233949</v>
      </c>
      <c r="BJ1592">
        <f t="shared" si="521"/>
        <v>1.2716149999999999</v>
      </c>
      <c r="BK1592">
        <f t="shared" si="522"/>
        <v>2.7967091699999997</v>
      </c>
      <c r="BL1592">
        <f t="shared" si="523"/>
        <v>5.4011627578559986</v>
      </c>
      <c r="BM1592">
        <f t="shared" si="524"/>
        <v>-1.2069349347464624</v>
      </c>
      <c r="BN1592">
        <f t="shared" si="525"/>
        <v>8.5708107819859151E-3</v>
      </c>
    </row>
    <row r="1593" spans="1:66" ht="15">
      <c r="A1593" s="32">
        <v>7</v>
      </c>
      <c r="B1593" s="33">
        <f t="shared" ca="1" si="526"/>
        <v>1413.8919076794211</v>
      </c>
      <c r="C1593">
        <f t="shared" si="527"/>
        <v>1382</v>
      </c>
      <c r="D1593">
        <f t="shared" ca="1" si="510"/>
        <v>6.9946612421180738</v>
      </c>
      <c r="E1593">
        <f t="shared" ca="1" si="528"/>
        <v>7.0006470162123069</v>
      </c>
      <c r="F1593">
        <f t="shared" ca="1" si="529"/>
        <v>1413</v>
      </c>
      <c r="G1593">
        <f t="shared" ca="1" si="530"/>
        <v>1414</v>
      </c>
      <c r="M1593" s="280">
        <v>1623</v>
      </c>
      <c r="N1593" s="280">
        <f t="shared" si="511"/>
        <v>8.2753618989470645</v>
      </c>
      <c r="AK1593">
        <f t="shared" si="512"/>
        <v>-9.1941659999999995E-2</v>
      </c>
      <c r="AL1593">
        <f t="shared" si="513"/>
        <v>4.4411561010000007</v>
      </c>
      <c r="AM1593">
        <f t="shared" si="514"/>
        <v>11.310452075618999</v>
      </c>
      <c r="AN1593">
        <f t="shared" si="515"/>
        <v>-18.799593986313425</v>
      </c>
      <c r="AO1593">
        <f t="shared" si="516"/>
        <v>23.314495564121447</v>
      </c>
      <c r="AP1593">
        <f t="shared" si="517"/>
        <v>-21.430364690128865</v>
      </c>
      <c r="AQ1593">
        <f t="shared" si="518"/>
        <v>14.592296685877908</v>
      </c>
      <c r="AR1593">
        <f t="shared" si="519"/>
        <v>-6.2470356249511756</v>
      </c>
      <c r="AS1593">
        <f t="shared" si="520"/>
        <v>1.1858974337221728</v>
      </c>
      <c r="BJ1593">
        <f t="shared" si="521"/>
        <v>1.2716149999999999</v>
      </c>
      <c r="BK1593">
        <f t="shared" si="522"/>
        <v>2.7984334049999999</v>
      </c>
      <c r="BL1593">
        <f t="shared" si="523"/>
        <v>5.4078246909359988</v>
      </c>
      <c r="BM1593">
        <f t="shared" si="524"/>
        <v>-1.2091686200558047</v>
      </c>
      <c r="BN1593">
        <f t="shared" si="525"/>
        <v>8.5919667380667895E-3</v>
      </c>
    </row>
    <row r="1594" spans="1:66" ht="15">
      <c r="A1594" s="32">
        <v>7</v>
      </c>
      <c r="B1594" s="33">
        <f t="shared" ca="1" si="526"/>
        <v>1413.8919076794211</v>
      </c>
      <c r="C1594">
        <f t="shared" si="527"/>
        <v>1382</v>
      </c>
      <c r="D1594">
        <f t="shared" ca="1" si="510"/>
        <v>6.9946612421180738</v>
      </c>
      <c r="E1594">
        <f t="shared" ca="1" si="528"/>
        <v>7.0006470162123069</v>
      </c>
      <c r="F1594">
        <f t="shared" ca="1" si="529"/>
        <v>1413</v>
      </c>
      <c r="G1594">
        <f t="shared" ca="1" si="530"/>
        <v>1414</v>
      </c>
      <c r="M1594" s="280">
        <v>1624</v>
      </c>
      <c r="N1594" s="280">
        <f t="shared" si="511"/>
        <v>8.2815738569662187</v>
      </c>
      <c r="AK1594">
        <f t="shared" si="512"/>
        <v>-9.1941659999999995E-2</v>
      </c>
      <c r="AL1594">
        <f t="shared" si="513"/>
        <v>4.4438924880000004</v>
      </c>
      <c r="AM1594">
        <f t="shared" si="514"/>
        <v>11.324394079935999</v>
      </c>
      <c r="AN1594">
        <f t="shared" si="515"/>
        <v>-18.83436511312026</v>
      </c>
      <c r="AO1594">
        <f t="shared" si="516"/>
        <v>23.372008939375565</v>
      </c>
      <c r="AP1594">
        <f t="shared" si="517"/>
        <v>-21.496466936901768</v>
      </c>
      <c r="AQ1594">
        <f t="shared" si="518"/>
        <v>14.646325493684699</v>
      </c>
      <c r="AR1594">
        <f t="shared" si="519"/>
        <v>-6.274028947709315</v>
      </c>
      <c r="AS1594">
        <f t="shared" si="520"/>
        <v>1.1917555137012983</v>
      </c>
      <c r="BJ1594">
        <f t="shared" si="521"/>
        <v>1.2716149999999999</v>
      </c>
      <c r="BK1594">
        <f t="shared" si="522"/>
        <v>2.8001576400000001</v>
      </c>
      <c r="BL1594">
        <f t="shared" si="523"/>
        <v>5.4144907299839993</v>
      </c>
      <c r="BM1594">
        <f t="shared" si="524"/>
        <v>-1.2114050596006913</v>
      </c>
      <c r="BN1594">
        <f t="shared" si="525"/>
        <v>8.6131618355896281E-3</v>
      </c>
    </row>
    <row r="1595" spans="1:66" ht="15">
      <c r="A1595" s="32">
        <v>7</v>
      </c>
      <c r="B1595" s="33">
        <f t="shared" ca="1" si="526"/>
        <v>1413.8919076794211</v>
      </c>
      <c r="C1595">
        <f t="shared" si="527"/>
        <v>1382</v>
      </c>
      <c r="D1595">
        <f t="shared" ca="1" si="510"/>
        <v>6.9946612421180738</v>
      </c>
      <c r="E1595">
        <f t="shared" ca="1" si="528"/>
        <v>7.0006470162123069</v>
      </c>
      <c r="F1595">
        <f t="shared" ca="1" si="529"/>
        <v>1413</v>
      </c>
      <c r="G1595">
        <f t="shared" ca="1" si="530"/>
        <v>1414</v>
      </c>
      <c r="M1595" s="280">
        <v>1625</v>
      </c>
      <c r="N1595" s="280">
        <f t="shared" si="511"/>
        <v>8.2877868752146995</v>
      </c>
      <c r="AK1595">
        <f t="shared" si="512"/>
        <v>-9.1941659999999995E-2</v>
      </c>
      <c r="AL1595">
        <f t="shared" si="513"/>
        <v>4.446628875</v>
      </c>
      <c r="AM1595">
        <f t="shared" si="514"/>
        <v>11.338344671874999</v>
      </c>
      <c r="AN1595">
        <f t="shared" si="515"/>
        <v>-18.869179087890629</v>
      </c>
      <c r="AO1595">
        <f t="shared" si="516"/>
        <v>23.429628656738281</v>
      </c>
      <c r="AP1595">
        <f t="shared" si="517"/>
        <v>-21.562732197753906</v>
      </c>
      <c r="AQ1595">
        <f t="shared" si="518"/>
        <v>14.700520902663039</v>
      </c>
      <c r="AR1595">
        <f t="shared" si="519"/>
        <v>-6.3011221839353571</v>
      </c>
      <c r="AS1595">
        <f t="shared" si="520"/>
        <v>1.1976388985182735</v>
      </c>
      <c r="BJ1595">
        <f t="shared" si="521"/>
        <v>1.2716149999999999</v>
      </c>
      <c r="BK1595">
        <f t="shared" si="522"/>
        <v>2.8018818749999999</v>
      </c>
      <c r="BL1595">
        <f t="shared" si="523"/>
        <v>5.4211608749999991</v>
      </c>
      <c r="BM1595">
        <f t="shared" si="524"/>
        <v>-1.213644255078125</v>
      </c>
      <c r="BN1595">
        <f t="shared" si="525"/>
        <v>8.634396122802734E-3</v>
      </c>
    </row>
    <row r="1596" spans="1:66" ht="15">
      <c r="A1596" s="32">
        <v>7</v>
      </c>
      <c r="B1596" s="33">
        <f t="shared" ca="1" si="526"/>
        <v>1413.8919076794211</v>
      </c>
      <c r="C1596">
        <f t="shared" si="527"/>
        <v>1382</v>
      </c>
      <c r="D1596">
        <f t="shared" ca="1" si="510"/>
        <v>6.9946612421180738</v>
      </c>
      <c r="E1596">
        <f t="shared" ca="1" si="528"/>
        <v>7.0006470162123069</v>
      </c>
      <c r="F1596">
        <f t="shared" ca="1" si="529"/>
        <v>1413</v>
      </c>
      <c r="G1596">
        <f t="shared" ca="1" si="530"/>
        <v>1414</v>
      </c>
      <c r="M1596" s="280">
        <v>1626</v>
      </c>
      <c r="N1596" s="280">
        <f t="shared" si="511"/>
        <v>8.2940009533592161</v>
      </c>
      <c r="AK1596">
        <f t="shared" si="512"/>
        <v>-9.1941659999999995E-2</v>
      </c>
      <c r="AL1596">
        <f t="shared" si="513"/>
        <v>4.4493652620000006</v>
      </c>
      <c r="AM1596">
        <f t="shared" si="514"/>
        <v>11.352303851435998</v>
      </c>
      <c r="AN1596">
        <f t="shared" si="515"/>
        <v>-18.904035937008747</v>
      </c>
      <c r="AO1596">
        <f t="shared" si="516"/>
        <v>23.487354847213091</v>
      </c>
      <c r="AP1596">
        <f t="shared" si="517"/>
        <v>-21.629160774005097</v>
      </c>
      <c r="AQ1596">
        <f t="shared" si="518"/>
        <v>14.754883323539733</v>
      </c>
      <c r="AR1596">
        <f t="shared" si="519"/>
        <v>-6.3283156416236519</v>
      </c>
      <c r="AS1596">
        <f t="shared" si="520"/>
        <v>1.2035476818078883</v>
      </c>
      <c r="BJ1596">
        <f t="shared" si="521"/>
        <v>1.2716149999999999</v>
      </c>
      <c r="BK1596">
        <f t="shared" si="522"/>
        <v>2.80360611</v>
      </c>
      <c r="BL1596">
        <f t="shared" si="523"/>
        <v>5.4278351259839992</v>
      </c>
      <c r="BM1596">
        <f t="shared" si="524"/>
        <v>-1.215886208185109</v>
      </c>
      <c r="BN1596">
        <f t="shared" si="525"/>
        <v>8.6556696479841311E-3</v>
      </c>
    </row>
    <row r="1597" spans="1:66" ht="15">
      <c r="A1597" s="32">
        <v>7</v>
      </c>
      <c r="B1597" s="33">
        <f t="shared" ca="1" si="526"/>
        <v>1413.8919076794211</v>
      </c>
      <c r="C1597">
        <f t="shared" si="527"/>
        <v>1382</v>
      </c>
      <c r="D1597">
        <f t="shared" ca="1" si="510"/>
        <v>6.9946612421180738</v>
      </c>
      <c r="E1597">
        <f t="shared" ca="1" si="528"/>
        <v>7.0006470162123069</v>
      </c>
      <c r="F1597">
        <f t="shared" ca="1" si="529"/>
        <v>1413</v>
      </c>
      <c r="G1597">
        <f t="shared" ca="1" si="530"/>
        <v>1414</v>
      </c>
      <c r="M1597" s="280">
        <v>1627</v>
      </c>
      <c r="N1597" s="280">
        <f t="shared" si="511"/>
        <v>8.3002160910644864</v>
      </c>
      <c r="AK1597">
        <f t="shared" si="512"/>
        <v>-9.1941659999999995E-2</v>
      </c>
      <c r="AL1597">
        <f t="shared" si="513"/>
        <v>4.4521016490000003</v>
      </c>
      <c r="AM1597">
        <f t="shared" si="514"/>
        <v>11.366271618618999</v>
      </c>
      <c r="AN1597">
        <f t="shared" si="515"/>
        <v>-18.93893568685883</v>
      </c>
      <c r="AO1597">
        <f t="shared" si="516"/>
        <v>23.545187641884137</v>
      </c>
      <c r="AP1597">
        <f t="shared" si="517"/>
        <v>-21.695752967346234</v>
      </c>
      <c r="AQ1597">
        <f t="shared" si="518"/>
        <v>14.809413167800553</v>
      </c>
      <c r="AR1597">
        <f t="shared" si="519"/>
        <v>-6.3556096295276214</v>
      </c>
      <c r="AS1597">
        <f t="shared" si="520"/>
        <v>1.2094819574934823</v>
      </c>
      <c r="BJ1597">
        <f t="shared" si="521"/>
        <v>1.2716149999999999</v>
      </c>
      <c r="BK1597">
        <f t="shared" si="522"/>
        <v>2.8053303449999998</v>
      </c>
      <c r="BL1597">
        <f t="shared" si="523"/>
        <v>5.4345134829359987</v>
      </c>
      <c r="BM1597">
        <f t="shared" si="524"/>
        <v>-1.2181309206186455</v>
      </c>
      <c r="BN1597">
        <f t="shared" si="525"/>
        <v>8.6769824594415557E-3</v>
      </c>
    </row>
    <row r="1598" spans="1:66" ht="15">
      <c r="A1598" s="32">
        <v>7</v>
      </c>
      <c r="B1598" s="33">
        <f t="shared" ca="1" si="526"/>
        <v>1413.8919076794211</v>
      </c>
      <c r="C1598">
        <f t="shared" si="527"/>
        <v>1382</v>
      </c>
      <c r="D1598">
        <f t="shared" ca="1" si="510"/>
        <v>6.9946612421180738</v>
      </c>
      <c r="E1598">
        <f t="shared" ca="1" si="528"/>
        <v>7.0006470162123069</v>
      </c>
      <c r="F1598">
        <f t="shared" ca="1" si="529"/>
        <v>1413</v>
      </c>
      <c r="G1598">
        <f t="shared" ca="1" si="530"/>
        <v>1414</v>
      </c>
      <c r="M1598" s="280">
        <v>1628</v>
      </c>
      <c r="N1598" s="280">
        <f t="shared" si="511"/>
        <v>8.3064322879932693</v>
      </c>
      <c r="AK1598">
        <f t="shared" si="512"/>
        <v>-9.1941659999999995E-2</v>
      </c>
      <c r="AL1598">
        <f t="shared" si="513"/>
        <v>4.4548380360000008</v>
      </c>
      <c r="AM1598">
        <f t="shared" si="514"/>
        <v>11.380247973423998</v>
      </c>
      <c r="AN1598">
        <f t="shared" si="515"/>
        <v>-18.97387836382509</v>
      </c>
      <c r="AO1598">
        <f t="shared" si="516"/>
        <v>23.60312717191621</v>
      </c>
      <c r="AP1598">
        <f t="shared" si="517"/>
        <v>-21.762509079839511</v>
      </c>
      <c r="AQ1598">
        <f t="shared" si="518"/>
        <v>14.864110847691169</v>
      </c>
      <c r="AR1598">
        <f t="shared" si="519"/>
        <v>-6.3830044571611655</v>
      </c>
      <c r="AS1598">
        <f t="shared" si="520"/>
        <v>1.2154418197876571</v>
      </c>
      <c r="BJ1598">
        <f t="shared" si="521"/>
        <v>1.2716149999999999</v>
      </c>
      <c r="BK1598">
        <f t="shared" si="522"/>
        <v>2.80705458</v>
      </c>
      <c r="BL1598">
        <f t="shared" si="523"/>
        <v>5.4411959458559993</v>
      </c>
      <c r="BM1598">
        <f t="shared" si="524"/>
        <v>-1.2203783940757376</v>
      </c>
      <c r="BN1598">
        <f t="shared" si="525"/>
        <v>8.6983346055124686E-3</v>
      </c>
    </row>
    <row r="1599" spans="1:66" ht="15">
      <c r="A1599" s="32">
        <v>7</v>
      </c>
      <c r="B1599" s="33">
        <f t="shared" ca="1" si="526"/>
        <v>1413.8919076794211</v>
      </c>
      <c r="C1599">
        <f t="shared" si="527"/>
        <v>1382</v>
      </c>
      <c r="D1599">
        <f t="shared" ca="1" si="510"/>
        <v>6.9946612421180738</v>
      </c>
      <c r="E1599">
        <f t="shared" ca="1" si="528"/>
        <v>7.0006470162123069</v>
      </c>
      <c r="F1599">
        <f t="shared" ca="1" si="529"/>
        <v>1413</v>
      </c>
      <c r="G1599">
        <f t="shared" ca="1" si="530"/>
        <v>1414</v>
      </c>
      <c r="M1599" s="280">
        <v>1629</v>
      </c>
      <c r="N1599" s="280">
        <f t="shared" si="511"/>
        <v>8.3126495438063195</v>
      </c>
      <c r="AK1599">
        <f t="shared" si="512"/>
        <v>-9.1941659999999995E-2</v>
      </c>
      <c r="AL1599">
        <f t="shared" si="513"/>
        <v>4.4575744230000005</v>
      </c>
      <c r="AM1599">
        <f t="shared" si="514"/>
        <v>11.394232915850999</v>
      </c>
      <c r="AN1599">
        <f t="shared" si="515"/>
        <v>-19.008863994291744</v>
      </c>
      <c r="AO1599">
        <f t="shared" si="516"/>
        <v>23.661173568554734</v>
      </c>
      <c r="AP1599">
        <f t="shared" si="517"/>
        <v>-21.829429413918685</v>
      </c>
      <c r="AQ1599">
        <f t="shared" si="518"/>
        <v>14.918976776218088</v>
      </c>
      <c r="AR1599">
        <f t="shared" si="519"/>
        <v>-6.4105004348000607</v>
      </c>
      <c r="AS1599">
        <f t="shared" si="520"/>
        <v>1.2214273631929882</v>
      </c>
      <c r="BJ1599">
        <f t="shared" si="521"/>
        <v>1.2716149999999999</v>
      </c>
      <c r="BK1599">
        <f t="shared" si="522"/>
        <v>2.8087788150000002</v>
      </c>
      <c r="BL1599">
        <f t="shared" si="523"/>
        <v>5.4478825147439993</v>
      </c>
      <c r="BM1599">
        <f t="shared" si="524"/>
        <v>-1.2226286302533882</v>
      </c>
      <c r="BN1599">
        <f t="shared" si="525"/>
        <v>8.719726134564048E-3</v>
      </c>
    </row>
    <row r="1600" spans="1:66" ht="15">
      <c r="A1600" s="32">
        <v>7</v>
      </c>
      <c r="B1600" s="33">
        <f t="shared" ca="1" si="526"/>
        <v>1413.8919076794211</v>
      </c>
      <c r="C1600">
        <f t="shared" si="527"/>
        <v>1382</v>
      </c>
      <c r="D1600">
        <f t="shared" ca="1" si="510"/>
        <v>6.9946612421180738</v>
      </c>
      <c r="E1600">
        <f t="shared" ca="1" si="528"/>
        <v>7.0006470162123069</v>
      </c>
      <c r="F1600">
        <f t="shared" ca="1" si="529"/>
        <v>1413</v>
      </c>
      <c r="G1600">
        <f t="shared" ca="1" si="530"/>
        <v>1414</v>
      </c>
      <c r="M1600" s="280">
        <v>1630</v>
      </c>
      <c r="N1600" s="280">
        <f t="shared" si="511"/>
        <v>8.3188678581624647</v>
      </c>
      <c r="AK1600">
        <f t="shared" si="512"/>
        <v>-9.1941659999999995E-2</v>
      </c>
      <c r="AL1600">
        <f t="shared" si="513"/>
        <v>4.4603108100000002</v>
      </c>
      <c r="AM1600">
        <f t="shared" si="514"/>
        <v>11.408226445899999</v>
      </c>
      <c r="AN1600">
        <f t="shared" si="515"/>
        <v>-19.043892604643002</v>
      </c>
      <c r="AO1600">
        <f t="shared" si="516"/>
        <v>23.719326963125781</v>
      </c>
      <c r="AP1600">
        <f t="shared" si="517"/>
        <v>-21.896514272389268</v>
      </c>
      <c r="AQ1600">
        <f t="shared" si="518"/>
        <v>14.97401136714959</v>
      </c>
      <c r="AR1600">
        <f t="shared" si="519"/>
        <v>-6.4380978734833718</v>
      </c>
      <c r="AS1600">
        <f t="shared" si="520"/>
        <v>1.2274386825027384</v>
      </c>
      <c r="BJ1600">
        <f t="shared" si="521"/>
        <v>1.2716149999999999</v>
      </c>
      <c r="BK1600">
        <f t="shared" si="522"/>
        <v>2.8105030499999999</v>
      </c>
      <c r="BL1600">
        <f t="shared" si="523"/>
        <v>5.4545731895999987</v>
      </c>
      <c r="BM1600">
        <f t="shared" si="524"/>
        <v>-1.2248816308486001</v>
      </c>
      <c r="BN1600">
        <f t="shared" si="525"/>
        <v>8.7411570949931898E-3</v>
      </c>
    </row>
    <row r="1601" spans="1:66" ht="15">
      <c r="A1601" s="32">
        <v>7</v>
      </c>
      <c r="B1601" s="33">
        <f t="shared" ca="1" si="526"/>
        <v>1413.8919076794211</v>
      </c>
      <c r="C1601">
        <f t="shared" si="527"/>
        <v>1382</v>
      </c>
      <c r="D1601">
        <f t="shared" ca="1" si="510"/>
        <v>6.9946612421180738</v>
      </c>
      <c r="E1601">
        <f t="shared" ca="1" si="528"/>
        <v>7.0006470162123069</v>
      </c>
      <c r="F1601">
        <f t="shared" ca="1" si="529"/>
        <v>1413</v>
      </c>
      <c r="G1601">
        <f t="shared" ca="1" si="530"/>
        <v>1414</v>
      </c>
      <c r="M1601" s="280">
        <v>1631</v>
      </c>
      <c r="N1601" s="280">
        <f t="shared" si="511"/>
        <v>8.3250872307185695</v>
      </c>
      <c r="AK1601">
        <f t="shared" si="512"/>
        <v>-9.1941659999999995E-2</v>
      </c>
      <c r="AL1601">
        <f t="shared" si="513"/>
        <v>4.4630471970000007</v>
      </c>
      <c r="AM1601">
        <f t="shared" si="514"/>
        <v>11.422228563570998</v>
      </c>
      <c r="AN1601">
        <f t="shared" si="515"/>
        <v>-19.078964221263082</v>
      </c>
      <c r="AO1601">
        <f t="shared" si="516"/>
        <v>23.777587487036058</v>
      </c>
      <c r="AP1601">
        <f t="shared" si="517"/>
        <v>-21.963763958428771</v>
      </c>
      <c r="AQ1601">
        <f t="shared" si="518"/>
        <v>15.029215035016646</v>
      </c>
      <c r="AR1601">
        <f t="shared" si="519"/>
        <v>-6.4657970850148541</v>
      </c>
      <c r="AS1601">
        <f t="shared" si="520"/>
        <v>1.2334758728015729</v>
      </c>
      <c r="BJ1601">
        <f t="shared" si="521"/>
        <v>1.2716149999999999</v>
      </c>
      <c r="BK1601">
        <f t="shared" si="522"/>
        <v>2.8122272850000001</v>
      </c>
      <c r="BL1601">
        <f t="shared" si="523"/>
        <v>5.4612679704239993</v>
      </c>
      <c r="BM1601">
        <f t="shared" si="524"/>
        <v>-1.2271373975583759</v>
      </c>
      <c r="BN1601">
        <f t="shared" si="525"/>
        <v>8.7626275352265109E-3</v>
      </c>
    </row>
    <row r="1602" spans="1:66" ht="15">
      <c r="A1602" s="32">
        <v>7</v>
      </c>
      <c r="B1602" s="33">
        <f t="shared" ca="1" si="526"/>
        <v>1413.8919076794211</v>
      </c>
      <c r="C1602">
        <f t="shared" si="527"/>
        <v>1382</v>
      </c>
      <c r="D1602">
        <f t="shared" ca="1" si="510"/>
        <v>6.9946612421180738</v>
      </c>
      <c r="E1602">
        <f t="shared" ca="1" si="528"/>
        <v>7.0006470162123069</v>
      </c>
      <c r="F1602">
        <f t="shared" ca="1" si="529"/>
        <v>1413</v>
      </c>
      <c r="G1602">
        <f t="shared" ca="1" si="530"/>
        <v>1414</v>
      </c>
      <c r="M1602" s="280">
        <v>1632</v>
      </c>
      <c r="N1602" s="280">
        <f t="shared" si="511"/>
        <v>8.3313076611296051</v>
      </c>
      <c r="AK1602">
        <f t="shared" si="512"/>
        <v>-9.1941659999999995E-2</v>
      </c>
      <c r="AL1602">
        <f t="shared" si="513"/>
        <v>4.4657835840000004</v>
      </c>
      <c r="AM1602">
        <f t="shared" si="514"/>
        <v>11.436239268863998</v>
      </c>
      <c r="AN1602">
        <f t="shared" si="515"/>
        <v>-19.114078870536193</v>
      </c>
      <c r="AO1602">
        <f t="shared" si="516"/>
        <v>23.835955271772928</v>
      </c>
      <c r="AP1602">
        <f t="shared" si="517"/>
        <v>-22.031178775586927</v>
      </c>
      <c r="AQ1602">
        <f t="shared" si="518"/>
        <v>15.084588195113891</v>
      </c>
      <c r="AR1602">
        <f t="shared" si="519"/>
        <v>-6.4935983819643663</v>
      </c>
      <c r="AS1602">
        <f t="shared" si="520"/>
        <v>1.2395390294662747</v>
      </c>
      <c r="BJ1602">
        <f t="shared" si="521"/>
        <v>1.2716149999999999</v>
      </c>
      <c r="BK1602">
        <f t="shared" si="522"/>
        <v>2.8139515199999998</v>
      </c>
      <c r="BL1602">
        <f t="shared" si="523"/>
        <v>5.4679668572159992</v>
      </c>
      <c r="BM1602">
        <f t="shared" si="524"/>
        <v>-1.2293959320797185</v>
      </c>
      <c r="BN1602">
        <f t="shared" si="525"/>
        <v>8.7841375037203424E-3</v>
      </c>
    </row>
    <row r="1603" spans="1:66" ht="15">
      <c r="A1603" s="32">
        <v>7</v>
      </c>
      <c r="B1603" s="33">
        <f t="shared" ca="1" si="526"/>
        <v>1413.8919076794211</v>
      </c>
      <c r="C1603">
        <f t="shared" si="527"/>
        <v>1382</v>
      </c>
      <c r="D1603">
        <f t="shared" ref="D1603:D1666" ca="1" si="531">INDIRECT(ADDRESS(C1603+1,14))</f>
        <v>6.9946612421180738</v>
      </c>
      <c r="E1603">
        <f t="shared" ca="1" si="528"/>
        <v>7.0006470162123069</v>
      </c>
      <c r="F1603">
        <f t="shared" ca="1" si="529"/>
        <v>1413</v>
      </c>
      <c r="G1603">
        <f t="shared" ca="1" si="530"/>
        <v>1414</v>
      </c>
      <c r="M1603" s="280">
        <v>1633</v>
      </c>
      <c r="N1603" s="280">
        <f t="shared" ref="N1603:N1666" si="532">IF(M1603&gt;=$P$1,SUM(BJ1603:BN1603),SUM(AK1603:AS1603))</f>
        <v>8.3375291490486116</v>
      </c>
      <c r="AK1603">
        <f t="shared" si="512"/>
        <v>-9.1941659999999995E-2</v>
      </c>
      <c r="AL1603">
        <f t="shared" si="513"/>
        <v>4.4685199710000001</v>
      </c>
      <c r="AM1603">
        <f t="shared" si="514"/>
        <v>11.450258561778998</v>
      </c>
      <c r="AN1603">
        <f t="shared" si="515"/>
        <v>-19.149236578846555</v>
      </c>
      <c r="AO1603">
        <f t="shared" si="516"/>
        <v>23.894430448904387</v>
      </c>
      <c r="AP1603">
        <f t="shared" si="517"/>
        <v>-22.098759027785928</v>
      </c>
      <c r="AQ1603">
        <f t="shared" si="518"/>
        <v>15.140131263500527</v>
      </c>
      <c r="AR1603">
        <f t="shared" si="519"/>
        <v>-6.5215020776692807</v>
      </c>
      <c r="AS1603">
        <f t="shared" si="520"/>
        <v>1.2456282481664638</v>
      </c>
      <c r="BJ1603">
        <f t="shared" si="521"/>
        <v>1.2716149999999999</v>
      </c>
      <c r="BK1603">
        <f t="shared" si="522"/>
        <v>2.815675755</v>
      </c>
      <c r="BL1603">
        <f t="shared" si="523"/>
        <v>5.4746698499759994</v>
      </c>
      <c r="BM1603">
        <f t="shared" si="524"/>
        <v>-1.2316572361096307</v>
      </c>
      <c r="BN1603">
        <f t="shared" si="525"/>
        <v>8.8056870489607378E-3</v>
      </c>
    </row>
    <row r="1604" spans="1:66" ht="15">
      <c r="A1604" s="32">
        <v>7</v>
      </c>
      <c r="B1604" s="33">
        <f t="shared" ca="1" si="526"/>
        <v>1413.8919076794211</v>
      </c>
      <c r="C1604">
        <f t="shared" si="527"/>
        <v>1382</v>
      </c>
      <c r="D1604">
        <f t="shared" ca="1" si="531"/>
        <v>6.9946612421180738</v>
      </c>
      <c r="E1604">
        <f t="shared" ca="1" si="528"/>
        <v>7.0006470162123069</v>
      </c>
      <c r="F1604">
        <f t="shared" ca="1" si="529"/>
        <v>1413</v>
      </c>
      <c r="G1604">
        <f t="shared" ca="1" si="530"/>
        <v>1414</v>
      </c>
      <c r="M1604" s="280">
        <v>1634</v>
      </c>
      <c r="N1604" s="280">
        <f t="shared" si="532"/>
        <v>8.3437516941267393</v>
      </c>
      <c r="AK1604">
        <f t="shared" ref="AK1604:AK1667" si="533">$M1604^0*AA$2</f>
        <v>-9.1941659999999995E-2</v>
      </c>
      <c r="AL1604">
        <f t="shared" ref="AL1604:AL1667" si="534">$M1604^1*AB$2</f>
        <v>4.4712563580000007</v>
      </c>
      <c r="AM1604">
        <f t="shared" ref="AM1604:AM1667" si="535">$M1604^2*AC$2</f>
        <v>11.464286442315998</v>
      </c>
      <c r="AN1604">
        <f t="shared" ref="AN1604:AN1667" si="536">$M1604^3*AD$2</f>
        <v>-19.18443737257838</v>
      </c>
      <c r="AO1604">
        <f t="shared" ref="AO1604:AO1667" si="537">$M1604^4*AE$2</f>
        <v>23.95301315007907</v>
      </c>
      <c r="AP1604">
        <f t="shared" ref="AP1604:AP1667" si="538">$M1604^5*AF$2</f>
        <v>-22.166505019320649</v>
      </c>
      <c r="AQ1604">
        <f t="shared" ref="AQ1604:AQ1667" si="539">$M1604^6*AG$2</f>
        <v>15.195844657001278</v>
      </c>
      <c r="AR1604">
        <f t="shared" ref="AR1604:AR1667" si="540">$M1604^7*AH$2</f>
        <v>-6.5495084862358937</v>
      </c>
      <c r="AS1604">
        <f t="shared" ref="AS1604:AS1667" si="541">$M1604^8*AI$2</f>
        <v>1.251743624865314</v>
      </c>
      <c r="BJ1604">
        <f t="shared" ref="BJ1604:BJ1667" si="542">$M1604^0*BC$2</f>
        <v>1.2716149999999999</v>
      </c>
      <c r="BK1604">
        <f t="shared" ref="BK1604:BK1667" si="543">$M1604^1*BD$2</f>
        <v>2.8173999899999997</v>
      </c>
      <c r="BL1604">
        <f t="shared" ref="BL1604:BL1667" si="544">$M1604^2*BE$2</f>
        <v>5.4813769487039989</v>
      </c>
      <c r="BM1604">
        <f t="shared" ref="BM1604:BM1667" si="545">$M1604^3*BF$2</f>
        <v>-1.2339213113451153</v>
      </c>
      <c r="BN1604">
        <f t="shared" ref="BN1604:BN1667" si="546">$M1604^4*BG$2</f>
        <v>8.8272762194634685E-3</v>
      </c>
    </row>
    <row r="1605" spans="1:66" ht="15">
      <c r="A1605" s="32">
        <v>7</v>
      </c>
      <c r="B1605" s="33">
        <f t="shared" ca="1" si="526"/>
        <v>1413.8919076794211</v>
      </c>
      <c r="C1605">
        <f t="shared" si="527"/>
        <v>1382</v>
      </c>
      <c r="D1605">
        <f t="shared" ca="1" si="531"/>
        <v>6.9946612421180738</v>
      </c>
      <c r="E1605">
        <f t="shared" ca="1" si="528"/>
        <v>7.0006470162123069</v>
      </c>
      <c r="F1605">
        <f t="shared" ca="1" si="529"/>
        <v>1413</v>
      </c>
      <c r="G1605">
        <f t="shared" ca="1" si="530"/>
        <v>1414</v>
      </c>
      <c r="M1605" s="280">
        <v>1635</v>
      </c>
      <c r="N1605" s="280">
        <f t="shared" si="532"/>
        <v>8.3499752960132625</v>
      </c>
      <c r="AK1605">
        <f t="shared" si="533"/>
        <v>-9.1941659999999995E-2</v>
      </c>
      <c r="AL1605">
        <f t="shared" si="534"/>
        <v>4.4739927450000003</v>
      </c>
      <c r="AM1605">
        <f t="shared" si="535"/>
        <v>11.478322910474999</v>
      </c>
      <c r="AN1605">
        <f t="shared" si="536"/>
        <v>-19.219681278115878</v>
      </c>
      <c r="AO1605">
        <f t="shared" si="537"/>
        <v>24.011703507026262</v>
      </c>
      <c r="AP1605">
        <f t="shared" si="538"/>
        <v>-22.234417054858874</v>
      </c>
      <c r="AQ1605">
        <f t="shared" si="539"/>
        <v>15.251728793207318</v>
      </c>
      <c r="AR1605">
        <f t="shared" si="540"/>
        <v>-6.577617922540842</v>
      </c>
      <c r="AS1605">
        <f t="shared" si="541"/>
        <v>1.2578852558202751</v>
      </c>
      <c r="BJ1605">
        <f t="shared" si="542"/>
        <v>1.2716149999999999</v>
      </c>
      <c r="BK1605">
        <f t="shared" si="543"/>
        <v>2.8191242249999999</v>
      </c>
      <c r="BL1605">
        <f t="shared" si="544"/>
        <v>5.4880881533999988</v>
      </c>
      <c r="BM1605">
        <f t="shared" si="545"/>
        <v>-1.2361881594831752</v>
      </c>
      <c r="BN1605">
        <f t="shared" si="546"/>
        <v>8.8489050637740249E-3</v>
      </c>
    </row>
    <row r="1606" spans="1:66" ht="15">
      <c r="A1606" s="32">
        <v>7</v>
      </c>
      <c r="B1606" s="33">
        <f t="shared" ca="1" si="526"/>
        <v>1413.8919076794211</v>
      </c>
      <c r="C1606">
        <f t="shared" si="527"/>
        <v>1382</v>
      </c>
      <c r="D1606">
        <f t="shared" ca="1" si="531"/>
        <v>6.9946612421180738</v>
      </c>
      <c r="E1606">
        <f t="shared" ca="1" si="528"/>
        <v>7.0006470162123069</v>
      </c>
      <c r="F1606">
        <f t="shared" ca="1" si="529"/>
        <v>1413</v>
      </c>
      <c r="G1606">
        <f t="shared" ca="1" si="530"/>
        <v>1414</v>
      </c>
      <c r="M1606" s="280">
        <v>1636</v>
      </c>
      <c r="N1606" s="280">
        <f t="shared" si="532"/>
        <v>8.3561999543556063</v>
      </c>
      <c r="AK1606">
        <f t="shared" si="533"/>
        <v>-9.1941659999999995E-2</v>
      </c>
      <c r="AL1606">
        <f t="shared" si="534"/>
        <v>4.4767291320000009</v>
      </c>
      <c r="AM1606">
        <f t="shared" si="535"/>
        <v>11.492367966255999</v>
      </c>
      <c r="AN1606">
        <f t="shared" si="536"/>
        <v>-19.254968321843268</v>
      </c>
      <c r="AO1606">
        <f t="shared" si="537"/>
        <v>24.070501651555883</v>
      </c>
      <c r="AP1606">
        <f t="shared" si="538"/>
        <v>-22.302495439441511</v>
      </c>
      <c r="AQ1606">
        <f t="shared" si="539"/>
        <v>15.307784090477227</v>
      </c>
      <c r="AR1606">
        <f t="shared" si="540"/>
        <v>-6.6058307022325184</v>
      </c>
      <c r="AS1606">
        <f t="shared" si="541"/>
        <v>1.2640532375837923</v>
      </c>
      <c r="BJ1606">
        <f t="shared" si="542"/>
        <v>1.2716149999999999</v>
      </c>
      <c r="BK1606">
        <f t="shared" si="543"/>
        <v>2.8208484600000001</v>
      </c>
      <c r="BL1606">
        <f t="shared" si="544"/>
        <v>5.4948034640639989</v>
      </c>
      <c r="BM1606">
        <f t="shared" si="545"/>
        <v>-1.2384577822208129</v>
      </c>
      <c r="BN1606">
        <f t="shared" si="546"/>
        <v>8.8705736304676153E-3</v>
      </c>
    </row>
    <row r="1607" spans="1:66" ht="15">
      <c r="A1607" s="32">
        <v>7</v>
      </c>
      <c r="B1607" s="33">
        <f t="shared" ca="1" si="526"/>
        <v>1413.8919076794211</v>
      </c>
      <c r="C1607">
        <f t="shared" si="527"/>
        <v>1382</v>
      </c>
      <c r="D1607">
        <f t="shared" ca="1" si="531"/>
        <v>6.9946612421180738</v>
      </c>
      <c r="E1607">
        <f t="shared" ca="1" si="528"/>
        <v>7.0006470162123069</v>
      </c>
      <c r="F1607">
        <f t="shared" ca="1" si="529"/>
        <v>1413</v>
      </c>
      <c r="G1607">
        <f t="shared" ca="1" si="530"/>
        <v>1414</v>
      </c>
      <c r="M1607" s="280">
        <v>1637</v>
      </c>
      <c r="N1607" s="280">
        <f t="shared" si="532"/>
        <v>8.362425668799343</v>
      </c>
      <c r="AK1607">
        <f t="shared" si="533"/>
        <v>-9.1941659999999995E-2</v>
      </c>
      <c r="AL1607">
        <f t="shared" si="534"/>
        <v>4.4794655190000006</v>
      </c>
      <c r="AM1607">
        <f t="shared" si="535"/>
        <v>11.506421609658998</v>
      </c>
      <c r="AN1607">
        <f t="shared" si="536"/>
        <v>-19.29029853014476</v>
      </c>
      <c r="AO1607">
        <f t="shared" si="537"/>
        <v>24.129407715558507</v>
      </c>
      <c r="AP1607">
        <f t="shared" si="538"/>
        <v>-22.370740478482858</v>
      </c>
      <c r="AQ1607">
        <f t="shared" si="539"/>
        <v>15.364010967937913</v>
      </c>
      <c r="AR1607">
        <f t="shared" si="540"/>
        <v>-6.6341471417324884</v>
      </c>
      <c r="AS1607">
        <f t="shared" si="541"/>
        <v>1.270247667004031</v>
      </c>
      <c r="BJ1607">
        <f t="shared" si="542"/>
        <v>1.2716149999999999</v>
      </c>
      <c r="BK1607">
        <f t="shared" si="543"/>
        <v>2.8225726949999999</v>
      </c>
      <c r="BL1607">
        <f t="shared" si="544"/>
        <v>5.5015228806959993</v>
      </c>
      <c r="BM1607">
        <f t="shared" si="545"/>
        <v>-1.2407301812550315</v>
      </c>
      <c r="BN1607">
        <f t="shared" si="546"/>
        <v>8.8922819681491669E-3</v>
      </c>
    </row>
    <row r="1608" spans="1:66" ht="15">
      <c r="A1608" s="32">
        <v>7</v>
      </c>
      <c r="B1608" s="33">
        <f t="shared" ca="1" si="526"/>
        <v>1413.8919076794211</v>
      </c>
      <c r="C1608">
        <f t="shared" si="527"/>
        <v>1382</v>
      </c>
      <c r="D1608">
        <f t="shared" ca="1" si="531"/>
        <v>6.9946612421180738</v>
      </c>
      <c r="E1608">
        <f t="shared" ca="1" si="528"/>
        <v>7.0006470162123069</v>
      </c>
      <c r="F1608">
        <f t="shared" ca="1" si="529"/>
        <v>1413</v>
      </c>
      <c r="G1608">
        <f t="shared" ca="1" si="530"/>
        <v>1414</v>
      </c>
      <c r="M1608" s="280">
        <v>1638</v>
      </c>
      <c r="N1608" s="280">
        <f t="shared" si="532"/>
        <v>8.3686524389882138</v>
      </c>
      <c r="AK1608">
        <f t="shared" si="533"/>
        <v>-9.1941659999999995E-2</v>
      </c>
      <c r="AL1608">
        <f t="shared" si="534"/>
        <v>4.4822019060000002</v>
      </c>
      <c r="AM1608">
        <f t="shared" si="535"/>
        <v>11.520483840683999</v>
      </c>
      <c r="AN1608">
        <f t="shared" si="536"/>
        <v>-19.325671929404571</v>
      </c>
      <c r="AO1608">
        <f t="shared" si="537"/>
        <v>24.188421831005339</v>
      </c>
      <c r="AP1608">
        <f t="shared" si="538"/>
        <v>-22.439152477770804</v>
      </c>
      <c r="AQ1608">
        <f t="shared" si="539"/>
        <v>15.420409845485562</v>
      </c>
      <c r="AR1608">
        <f t="shared" si="540"/>
        <v>-6.6625675582369128</v>
      </c>
      <c r="AS1608">
        <f t="shared" si="541"/>
        <v>1.276468641225599</v>
      </c>
      <c r="BJ1608">
        <f t="shared" si="542"/>
        <v>1.2716149999999999</v>
      </c>
      <c r="BK1608">
        <f t="shared" si="543"/>
        <v>2.82429693</v>
      </c>
      <c r="BL1608">
        <f t="shared" si="544"/>
        <v>5.508246403295999</v>
      </c>
      <c r="BM1608">
        <f t="shared" si="545"/>
        <v>-1.2430053582828338</v>
      </c>
      <c r="BN1608">
        <f t="shared" si="546"/>
        <v>8.9140301254533247E-3</v>
      </c>
    </row>
    <row r="1609" spans="1:66" ht="15">
      <c r="A1609" s="32">
        <v>7</v>
      </c>
      <c r="B1609" s="33">
        <f t="shared" ca="1" si="526"/>
        <v>1413.8919076794211</v>
      </c>
      <c r="C1609">
        <f t="shared" si="527"/>
        <v>1382</v>
      </c>
      <c r="D1609">
        <f t="shared" ca="1" si="531"/>
        <v>6.9946612421180738</v>
      </c>
      <c r="E1609">
        <f t="shared" ca="1" si="528"/>
        <v>7.0006470162123069</v>
      </c>
      <c r="F1609">
        <f t="shared" ca="1" si="529"/>
        <v>1413</v>
      </c>
      <c r="G1609">
        <f t="shared" ca="1" si="530"/>
        <v>1414</v>
      </c>
      <c r="M1609" s="280">
        <v>1639</v>
      </c>
      <c r="N1609" s="280">
        <f t="shared" si="532"/>
        <v>8.3748802645641529</v>
      </c>
      <c r="AK1609">
        <f t="shared" si="533"/>
        <v>-9.1941659999999995E-2</v>
      </c>
      <c r="AL1609">
        <f t="shared" si="534"/>
        <v>4.4849382930000008</v>
      </c>
      <c r="AM1609">
        <f t="shared" si="535"/>
        <v>11.534554659330999</v>
      </c>
      <c r="AN1609">
        <f t="shared" si="536"/>
        <v>-19.361088546006915</v>
      </c>
      <c r="AO1609">
        <f t="shared" si="537"/>
        <v>24.247544129948231</v>
      </c>
      <c r="AP1609">
        <f t="shared" si="538"/>
        <v>-22.507731743467048</v>
      </c>
      <c r="AQ1609">
        <f t="shared" si="539"/>
        <v>15.476981143786574</v>
      </c>
      <c r="AR1609">
        <f t="shared" si="540"/>
        <v>-6.6910922697179638</v>
      </c>
      <c r="AS1609">
        <f t="shared" si="541"/>
        <v>1.2827162576902738</v>
      </c>
      <c r="BJ1609">
        <f t="shared" si="542"/>
        <v>1.2716149999999999</v>
      </c>
      <c r="BK1609">
        <f t="shared" si="543"/>
        <v>2.8260211649999998</v>
      </c>
      <c r="BL1609">
        <f t="shared" si="544"/>
        <v>5.514974031863999</v>
      </c>
      <c r="BM1609">
        <f t="shared" si="545"/>
        <v>-1.2452833150012224</v>
      </c>
      <c r="BN1609">
        <f t="shared" si="546"/>
        <v>8.9358181510444546E-3</v>
      </c>
    </row>
    <row r="1610" spans="1:66" ht="15">
      <c r="A1610" s="32">
        <v>7</v>
      </c>
      <c r="B1610" s="33">
        <f t="shared" ca="1" si="526"/>
        <v>1413.8919076794211</v>
      </c>
      <c r="C1610">
        <f t="shared" si="527"/>
        <v>1382</v>
      </c>
      <c r="D1610">
        <f t="shared" ca="1" si="531"/>
        <v>6.9946612421180738</v>
      </c>
      <c r="E1610">
        <f t="shared" ca="1" si="528"/>
        <v>7.0006470162123069</v>
      </c>
      <c r="F1610">
        <f t="shared" ca="1" si="529"/>
        <v>1413</v>
      </c>
      <c r="G1610">
        <f t="shared" ca="1" si="530"/>
        <v>1414</v>
      </c>
      <c r="M1610" s="280">
        <v>1640</v>
      </c>
      <c r="N1610" s="280">
        <f t="shared" si="532"/>
        <v>8.3811091451673132</v>
      </c>
      <c r="AK1610">
        <f t="shared" si="533"/>
        <v>-9.1941659999999995E-2</v>
      </c>
      <c r="AL1610">
        <f t="shared" si="534"/>
        <v>4.4876746800000005</v>
      </c>
      <c r="AM1610">
        <f t="shared" si="535"/>
        <v>11.548634065599998</v>
      </c>
      <c r="AN1610">
        <f t="shared" si="536"/>
        <v>-19.396548406336002</v>
      </c>
      <c r="AO1610">
        <f t="shared" si="537"/>
        <v>24.306774744519679</v>
      </c>
      <c r="AP1610">
        <f t="shared" si="538"/>
        <v>-22.576478582107342</v>
      </c>
      <c r="AQ1610">
        <f t="shared" si="539"/>
        <v>15.533725284278505</v>
      </c>
      <c r="AR1610">
        <f t="shared" si="540"/>
        <v>-6.7197215949252547</v>
      </c>
      <c r="AS1610">
        <f t="shared" si="541"/>
        <v>1.2889906141377283</v>
      </c>
      <c r="BJ1610">
        <f t="shared" si="542"/>
        <v>1.2716149999999999</v>
      </c>
      <c r="BK1610">
        <f t="shared" si="543"/>
        <v>2.8277454</v>
      </c>
      <c r="BL1610">
        <f t="shared" si="544"/>
        <v>5.5217057663999993</v>
      </c>
      <c r="BM1610">
        <f t="shared" si="545"/>
        <v>-1.2475640531072001</v>
      </c>
      <c r="BN1610">
        <f t="shared" si="546"/>
        <v>8.9576460936166401E-3</v>
      </c>
    </row>
    <row r="1611" spans="1:66" ht="15">
      <c r="A1611" s="32">
        <v>7</v>
      </c>
      <c r="B1611" s="33">
        <f t="shared" ca="1" si="526"/>
        <v>1413.8919076794211</v>
      </c>
      <c r="C1611">
        <f t="shared" si="527"/>
        <v>1382</v>
      </c>
      <c r="D1611">
        <f t="shared" ca="1" si="531"/>
        <v>6.9946612421180738</v>
      </c>
      <c r="E1611">
        <f t="shared" ca="1" si="528"/>
        <v>7.0006470162123069</v>
      </c>
      <c r="F1611">
        <f t="shared" ca="1" si="529"/>
        <v>1413</v>
      </c>
      <c r="G1611">
        <f t="shared" ca="1" si="530"/>
        <v>1414</v>
      </c>
      <c r="M1611" s="280">
        <v>1641</v>
      </c>
      <c r="N1611" s="280">
        <f t="shared" si="532"/>
        <v>8.3873390804360444</v>
      </c>
      <c r="AK1611">
        <f t="shared" si="533"/>
        <v>-9.1941659999999995E-2</v>
      </c>
      <c r="AL1611">
        <f t="shared" si="534"/>
        <v>4.4904110670000001</v>
      </c>
      <c r="AM1611">
        <f t="shared" si="535"/>
        <v>11.562722059491</v>
      </c>
      <c r="AN1611">
        <f t="shared" si="536"/>
        <v>-19.432051536776051</v>
      </c>
      <c r="AO1611">
        <f t="shared" si="537"/>
        <v>24.366113806932816</v>
      </c>
      <c r="AP1611">
        <f t="shared" si="538"/>
        <v>-22.645393300601739</v>
      </c>
      <c r="AQ1611">
        <f t="shared" si="539"/>
        <v>15.590642689171016</v>
      </c>
      <c r="AR1611">
        <f t="shared" si="540"/>
        <v>-6.7484558533872585</v>
      </c>
      <c r="AS1611">
        <f t="shared" si="541"/>
        <v>1.295291808606259</v>
      </c>
      <c r="BJ1611">
        <f t="shared" si="542"/>
        <v>1.2716149999999999</v>
      </c>
      <c r="BK1611">
        <f t="shared" si="543"/>
        <v>2.8294696350000001</v>
      </c>
      <c r="BL1611">
        <f t="shared" si="544"/>
        <v>5.528441606903999</v>
      </c>
      <c r="BM1611">
        <f t="shared" si="545"/>
        <v>-1.2498475742977699</v>
      </c>
      <c r="BN1611">
        <f t="shared" si="546"/>
        <v>8.9795140018936841E-3</v>
      </c>
    </row>
    <row r="1612" spans="1:66" ht="15">
      <c r="A1612" s="32">
        <v>7</v>
      </c>
      <c r="B1612" s="33">
        <f t="shared" ca="1" si="526"/>
        <v>1413.8919076794211</v>
      </c>
      <c r="C1612">
        <f t="shared" si="527"/>
        <v>1382</v>
      </c>
      <c r="D1612">
        <f t="shared" ca="1" si="531"/>
        <v>6.9946612421180738</v>
      </c>
      <c r="E1612">
        <f t="shared" ca="1" si="528"/>
        <v>7.0006470162123069</v>
      </c>
      <c r="F1612">
        <f t="shared" ca="1" si="529"/>
        <v>1413</v>
      </c>
      <c r="G1612">
        <f t="shared" ca="1" si="530"/>
        <v>1414</v>
      </c>
      <c r="M1612" s="280">
        <v>1642</v>
      </c>
      <c r="N1612" s="280">
        <f t="shared" si="532"/>
        <v>8.3935700700069393</v>
      </c>
      <c r="AK1612">
        <f t="shared" si="533"/>
        <v>-9.1941659999999995E-2</v>
      </c>
      <c r="AL1612">
        <f t="shared" si="534"/>
        <v>4.4931474540000007</v>
      </c>
      <c r="AM1612">
        <f t="shared" si="535"/>
        <v>11.576818641003999</v>
      </c>
      <c r="AN1612">
        <f t="shared" si="536"/>
        <v>-19.467597963711274</v>
      </c>
      <c r="AO1612">
        <f t="shared" si="537"/>
        <v>24.425561449481417</v>
      </c>
      <c r="AP1612">
        <f t="shared" si="538"/>
        <v>-22.714476206234785</v>
      </c>
      <c r="AQ1612">
        <f t="shared" si="539"/>
        <v>15.647733781446799</v>
      </c>
      <c r="AR1612">
        <f t="shared" si="540"/>
        <v>-6.777295365412737</v>
      </c>
      <c r="AS1612">
        <f t="shared" si="541"/>
        <v>1.3016199394335159</v>
      </c>
      <c r="BJ1612">
        <f t="shared" si="542"/>
        <v>1.2716149999999999</v>
      </c>
      <c r="BK1612">
        <f t="shared" si="543"/>
        <v>2.8311938699999999</v>
      </c>
      <c r="BL1612">
        <f t="shared" si="544"/>
        <v>5.5351815533759989</v>
      </c>
      <c r="BM1612">
        <f t="shared" si="545"/>
        <v>-1.2521338802699344</v>
      </c>
      <c r="BN1612">
        <f t="shared" si="546"/>
        <v>9.001421924629105E-3</v>
      </c>
    </row>
    <row r="1613" spans="1:66" ht="15">
      <c r="A1613" s="32">
        <v>7</v>
      </c>
      <c r="B1613" s="33">
        <f t="shared" ca="1" si="526"/>
        <v>1413.8919076794211</v>
      </c>
      <c r="C1613">
        <f t="shared" si="527"/>
        <v>1382</v>
      </c>
      <c r="D1613">
        <f t="shared" ca="1" si="531"/>
        <v>6.9946612421180738</v>
      </c>
      <c r="E1613">
        <f t="shared" ca="1" si="528"/>
        <v>7.0006470162123069</v>
      </c>
      <c r="F1613">
        <f t="shared" ca="1" si="529"/>
        <v>1413</v>
      </c>
      <c r="G1613">
        <f t="shared" ca="1" si="530"/>
        <v>1414</v>
      </c>
      <c r="M1613" s="280">
        <v>1643</v>
      </c>
      <c r="N1613" s="280">
        <f t="shared" si="532"/>
        <v>8.3998021135148662</v>
      </c>
      <c r="AK1613">
        <f t="shared" si="533"/>
        <v>-9.1941659999999995E-2</v>
      </c>
      <c r="AL1613">
        <f t="shared" si="534"/>
        <v>4.4958838410000004</v>
      </c>
      <c r="AM1613">
        <f t="shared" si="535"/>
        <v>11.590923810139</v>
      </c>
      <c r="AN1613">
        <f t="shared" si="536"/>
        <v>-19.503187713525886</v>
      </c>
      <c r="AO1613">
        <f t="shared" si="537"/>
        <v>24.485117804539911</v>
      </c>
      <c r="AP1613">
        <f t="shared" si="538"/>
        <v>-22.783727606665764</v>
      </c>
      <c r="AQ1613">
        <f t="shared" si="539"/>
        <v>15.704998984862542</v>
      </c>
      <c r="AR1613">
        <f t="shared" si="540"/>
        <v>-6.8062404520921698</v>
      </c>
      <c r="AS1613">
        <f t="shared" si="541"/>
        <v>1.3079751052572328</v>
      </c>
      <c r="BJ1613">
        <f t="shared" si="542"/>
        <v>1.2716149999999999</v>
      </c>
      <c r="BK1613">
        <f t="shared" si="543"/>
        <v>2.8329181050000001</v>
      </c>
      <c r="BL1613">
        <f t="shared" si="544"/>
        <v>5.5419256058159991</v>
      </c>
      <c r="BM1613">
        <f t="shared" si="545"/>
        <v>-1.2544229727206966</v>
      </c>
      <c r="BN1613">
        <f t="shared" si="546"/>
        <v>9.0233699106061424E-3</v>
      </c>
    </row>
    <row r="1614" spans="1:66" ht="15">
      <c r="A1614" s="32">
        <v>7</v>
      </c>
      <c r="B1614" s="33">
        <f t="shared" ca="1" si="526"/>
        <v>1413.8919076794211</v>
      </c>
      <c r="C1614">
        <f t="shared" si="527"/>
        <v>1382</v>
      </c>
      <c r="D1614">
        <f t="shared" ca="1" si="531"/>
        <v>6.9946612421180738</v>
      </c>
      <c r="E1614">
        <f t="shared" ca="1" si="528"/>
        <v>7.0006470162123069</v>
      </c>
      <c r="F1614">
        <f t="shared" ca="1" si="529"/>
        <v>1413</v>
      </c>
      <c r="G1614">
        <f t="shared" ca="1" si="530"/>
        <v>1414</v>
      </c>
      <c r="M1614" s="280">
        <v>1644</v>
      </c>
      <c r="N1614" s="280">
        <f t="shared" si="532"/>
        <v>8.4060352105929681</v>
      </c>
      <c r="AK1614">
        <f t="shared" si="533"/>
        <v>-9.1941659999999995E-2</v>
      </c>
      <c r="AL1614">
        <f t="shared" si="534"/>
        <v>4.4986202280000001</v>
      </c>
      <c r="AM1614">
        <f t="shared" si="535"/>
        <v>11.605037566895998</v>
      </c>
      <c r="AN1614">
        <f t="shared" si="536"/>
        <v>-19.538820812604097</v>
      </c>
      <c r="AO1614">
        <f t="shared" si="537"/>
        <v>24.544783004563357</v>
      </c>
      <c r="AP1614">
        <f t="shared" si="538"/>
        <v>-22.85314780992892</v>
      </c>
      <c r="AQ1614">
        <f t="shared" si="539"/>
        <v>15.762438723949854</v>
      </c>
      <c r="AR1614">
        <f t="shared" si="540"/>
        <v>-6.835291435299184</v>
      </c>
      <c r="AS1614">
        <f t="shared" si="541"/>
        <v>1.3143574050159601</v>
      </c>
      <c r="BJ1614">
        <f t="shared" si="542"/>
        <v>1.2716149999999999</v>
      </c>
      <c r="BK1614">
        <f t="shared" si="543"/>
        <v>2.8346423399999998</v>
      </c>
      <c r="BL1614">
        <f t="shared" si="544"/>
        <v>5.5486737642239987</v>
      </c>
      <c r="BM1614">
        <f t="shared" si="545"/>
        <v>-1.2567148533470593</v>
      </c>
      <c r="BN1614">
        <f t="shared" si="546"/>
        <v>9.045358008637757E-3</v>
      </c>
    </row>
    <row r="1615" spans="1:66" ht="15">
      <c r="A1615" s="32">
        <v>7</v>
      </c>
      <c r="B1615" s="33">
        <f t="shared" ca="1" si="526"/>
        <v>1413.8919076794211</v>
      </c>
      <c r="C1615">
        <f t="shared" si="527"/>
        <v>1382</v>
      </c>
      <c r="D1615">
        <f t="shared" ca="1" si="531"/>
        <v>6.9946612421180738</v>
      </c>
      <c r="E1615">
        <f t="shared" ca="1" si="528"/>
        <v>7.0006470162123069</v>
      </c>
      <c r="F1615">
        <f t="shared" ca="1" si="529"/>
        <v>1413</v>
      </c>
      <c r="G1615">
        <f t="shared" ca="1" si="530"/>
        <v>1414</v>
      </c>
      <c r="M1615" s="280">
        <v>1645</v>
      </c>
      <c r="N1615" s="280">
        <f t="shared" si="532"/>
        <v>8.4122693608726564</v>
      </c>
      <c r="AK1615">
        <f t="shared" si="533"/>
        <v>-9.1941659999999995E-2</v>
      </c>
      <c r="AL1615">
        <f t="shared" si="534"/>
        <v>4.5013566150000006</v>
      </c>
      <c r="AM1615">
        <f t="shared" si="535"/>
        <v>11.619159911274998</v>
      </c>
      <c r="AN1615">
        <f t="shared" si="536"/>
        <v>-19.574497287330129</v>
      </c>
      <c r="AO1615">
        <f t="shared" si="537"/>
        <v>24.604557182087461</v>
      </c>
      <c r="AP1615">
        <f t="shared" si="538"/>
        <v>-22.922737124433706</v>
      </c>
      <c r="AQ1615">
        <f t="shared" si="539"/>
        <v>15.820053424016216</v>
      </c>
      <c r="AR1615">
        <f t="shared" si="540"/>
        <v>-6.8644486376919849</v>
      </c>
      <c r="AS1615">
        <f t="shared" si="541"/>
        <v>1.320766937949797</v>
      </c>
      <c r="BJ1615">
        <f t="shared" si="542"/>
        <v>1.2716149999999999</v>
      </c>
      <c r="BK1615">
        <f t="shared" si="543"/>
        <v>2.836366575</v>
      </c>
      <c r="BL1615">
        <f t="shared" si="544"/>
        <v>5.5554260285999995</v>
      </c>
      <c r="BM1615">
        <f t="shared" si="545"/>
        <v>-1.259009523846025</v>
      </c>
      <c r="BN1615">
        <f t="shared" si="546"/>
        <v>9.0673862675666253E-3</v>
      </c>
    </row>
    <row r="1616" spans="1:66" ht="15">
      <c r="A1616" s="32">
        <v>7</v>
      </c>
      <c r="B1616" s="33">
        <f t="shared" ca="1" si="526"/>
        <v>1413.8919076794211</v>
      </c>
      <c r="C1616">
        <f t="shared" si="527"/>
        <v>1382</v>
      </c>
      <c r="D1616">
        <f t="shared" ca="1" si="531"/>
        <v>6.9946612421180738</v>
      </c>
      <c r="E1616">
        <f t="shared" ca="1" si="528"/>
        <v>7.0006470162123069</v>
      </c>
      <c r="F1616">
        <f t="shared" ca="1" si="529"/>
        <v>1413</v>
      </c>
      <c r="G1616">
        <f t="shared" ca="1" si="530"/>
        <v>1414</v>
      </c>
      <c r="M1616" s="280">
        <v>1646</v>
      </c>
      <c r="N1616" s="280">
        <f t="shared" si="532"/>
        <v>8.418504563983662</v>
      </c>
      <c r="AK1616">
        <f t="shared" si="533"/>
        <v>-9.1941659999999995E-2</v>
      </c>
      <c r="AL1616">
        <f t="shared" si="534"/>
        <v>4.5040930020000003</v>
      </c>
      <c r="AM1616">
        <f t="shared" si="535"/>
        <v>11.633290843275999</v>
      </c>
      <c r="AN1616">
        <f t="shared" si="536"/>
        <v>-19.610217164088187</v>
      </c>
      <c r="AO1616">
        <f t="shared" si="537"/>
        <v>24.664440469728568</v>
      </c>
      <c r="AP1616">
        <f t="shared" si="538"/>
        <v>-22.992495858964993</v>
      </c>
      <c r="AQ1616">
        <f t="shared" si="539"/>
        <v>15.877843511145935</v>
      </c>
      <c r="AR1616">
        <f t="shared" si="540"/>
        <v>-6.8937123827147877</v>
      </c>
      <c r="AS1616">
        <f t="shared" si="541"/>
        <v>1.3272038036011282</v>
      </c>
      <c r="BJ1616">
        <f t="shared" si="542"/>
        <v>1.2716149999999999</v>
      </c>
      <c r="BK1616">
        <f t="shared" si="543"/>
        <v>2.8380908099999997</v>
      </c>
      <c r="BL1616">
        <f t="shared" si="544"/>
        <v>5.5621823989439987</v>
      </c>
      <c r="BM1616">
        <f t="shared" si="545"/>
        <v>-1.2613069859145969</v>
      </c>
      <c r="BN1616">
        <f t="shared" si="546"/>
        <v>9.0894547362651394E-3</v>
      </c>
    </row>
    <row r="1617" spans="1:66" ht="15">
      <c r="A1617" s="32">
        <v>7</v>
      </c>
      <c r="B1617" s="33">
        <f t="shared" ca="1" si="526"/>
        <v>1413.8919076794211</v>
      </c>
      <c r="C1617">
        <f t="shared" si="527"/>
        <v>1382</v>
      </c>
      <c r="D1617">
        <f t="shared" ca="1" si="531"/>
        <v>6.9946612421180738</v>
      </c>
      <c r="E1617">
        <f t="shared" ca="1" si="528"/>
        <v>7.0006470162123069</v>
      </c>
      <c r="F1617">
        <f t="shared" ca="1" si="529"/>
        <v>1413</v>
      </c>
      <c r="G1617">
        <f t="shared" ca="1" si="530"/>
        <v>1414</v>
      </c>
      <c r="M1617" s="280">
        <v>1647</v>
      </c>
      <c r="N1617" s="280">
        <f t="shared" si="532"/>
        <v>8.4247408195540547</v>
      </c>
      <c r="AK1617">
        <f t="shared" si="533"/>
        <v>-9.1941659999999995E-2</v>
      </c>
      <c r="AL1617">
        <f t="shared" si="534"/>
        <v>4.5068293890000009</v>
      </c>
      <c r="AM1617">
        <f t="shared" si="535"/>
        <v>11.647430362898998</v>
      </c>
      <c r="AN1617">
        <f t="shared" si="536"/>
        <v>-19.64598046926249</v>
      </c>
      <c r="AO1617">
        <f t="shared" si="537"/>
        <v>24.724433000183673</v>
      </c>
      <c r="AP1617">
        <f t="shared" si="538"/>
        <v>-23.062424322683292</v>
      </c>
      <c r="AQ1617">
        <f t="shared" si="539"/>
        <v>15.935809412201065</v>
      </c>
      <c r="AR1617">
        <f t="shared" si="540"/>
        <v>-6.923082994599258</v>
      </c>
      <c r="AS1617">
        <f t="shared" si="541"/>
        <v>1.333668101815358</v>
      </c>
      <c r="BJ1617">
        <f t="shared" si="542"/>
        <v>1.2716149999999999</v>
      </c>
      <c r="BK1617">
        <f t="shared" si="543"/>
        <v>2.8398150449999999</v>
      </c>
      <c r="BL1617">
        <f t="shared" si="544"/>
        <v>5.5689428752559991</v>
      </c>
      <c r="BM1617">
        <f t="shared" si="545"/>
        <v>-1.2636072412497774</v>
      </c>
      <c r="BN1617">
        <f t="shared" si="546"/>
        <v>9.1115634636354179E-3</v>
      </c>
    </row>
    <row r="1618" spans="1:66" ht="15">
      <c r="A1618" s="32">
        <v>7</v>
      </c>
      <c r="B1618" s="33">
        <f t="shared" ca="1" si="526"/>
        <v>1413.8919076794211</v>
      </c>
      <c r="C1618">
        <f t="shared" si="527"/>
        <v>1382</v>
      </c>
      <c r="D1618">
        <f t="shared" ca="1" si="531"/>
        <v>6.9946612421180738</v>
      </c>
      <c r="E1618">
        <f t="shared" ca="1" si="528"/>
        <v>7.0006470162123069</v>
      </c>
      <c r="F1618">
        <f t="shared" ca="1" si="529"/>
        <v>1413</v>
      </c>
      <c r="G1618">
        <f t="shared" ca="1" si="530"/>
        <v>1414</v>
      </c>
      <c r="M1618" s="280">
        <v>1648</v>
      </c>
      <c r="N1618" s="280">
        <f t="shared" si="532"/>
        <v>8.4309781272102402</v>
      </c>
      <c r="AK1618">
        <f t="shared" si="533"/>
        <v>-9.1941659999999995E-2</v>
      </c>
      <c r="AL1618">
        <f t="shared" si="534"/>
        <v>4.5095657760000005</v>
      </c>
      <c r="AM1618">
        <f t="shared" si="535"/>
        <v>11.661578470143999</v>
      </c>
      <c r="AN1618">
        <f t="shared" si="536"/>
        <v>-19.681787229237251</v>
      </c>
      <c r="AO1618">
        <f t="shared" si="537"/>
        <v>24.784534906230405</v>
      </c>
      <c r="AP1618">
        <f t="shared" si="538"/>
        <v>-23.132522825124997</v>
      </c>
      <c r="AQ1618">
        <f t="shared" si="539"/>
        <v>15.993951554822379</v>
      </c>
      <c r="AR1618">
        <f t="shared" si="540"/>
        <v>-6.952560798365945</v>
      </c>
      <c r="AS1618">
        <f t="shared" si="541"/>
        <v>1.3401599327416498</v>
      </c>
      <c r="BJ1618">
        <f t="shared" si="542"/>
        <v>1.2716149999999999</v>
      </c>
      <c r="BK1618">
        <f t="shared" si="543"/>
        <v>2.8415392800000001</v>
      </c>
      <c r="BL1618">
        <f t="shared" si="544"/>
        <v>5.5757074575359988</v>
      </c>
      <c r="BM1618">
        <f t="shared" si="545"/>
        <v>-1.2659102915485696</v>
      </c>
      <c r="BN1618">
        <f t="shared" si="546"/>
        <v>9.1337124986092914E-3</v>
      </c>
    </row>
    <row r="1619" spans="1:66" ht="15">
      <c r="A1619" s="32">
        <v>7</v>
      </c>
      <c r="B1619" s="33">
        <f t="shared" ca="1" si="526"/>
        <v>1413.8919076794211</v>
      </c>
      <c r="C1619">
        <f t="shared" si="527"/>
        <v>1382</v>
      </c>
      <c r="D1619">
        <f t="shared" ca="1" si="531"/>
        <v>6.9946612421180738</v>
      </c>
      <c r="E1619">
        <f t="shared" ca="1" si="528"/>
        <v>7.0006470162123069</v>
      </c>
      <c r="F1619">
        <f t="shared" ca="1" si="529"/>
        <v>1413</v>
      </c>
      <c r="G1619">
        <f t="shared" ca="1" si="530"/>
        <v>1414</v>
      </c>
      <c r="M1619" s="280">
        <v>1649</v>
      </c>
      <c r="N1619" s="280">
        <f t="shared" si="532"/>
        <v>8.4372164865769825</v>
      </c>
      <c r="AK1619">
        <f t="shared" si="533"/>
        <v>-9.1941659999999995E-2</v>
      </c>
      <c r="AL1619">
        <f t="shared" si="534"/>
        <v>4.5123021630000002</v>
      </c>
      <c r="AM1619">
        <f t="shared" si="535"/>
        <v>11.675735165010998</v>
      </c>
      <c r="AN1619">
        <f t="shared" si="536"/>
        <v>-19.717637470396685</v>
      </c>
      <c r="AO1619">
        <f t="shared" si="537"/>
        <v>24.844746320727044</v>
      </c>
      <c r="AP1619">
        <f t="shared" si="538"/>
        <v>-23.202791676202622</v>
      </c>
      <c r="AQ1619">
        <f t="shared" si="539"/>
        <v>16.052270367430303</v>
      </c>
      <c r="AR1619">
        <f t="shared" si="540"/>
        <v>-6.9821461198257193</v>
      </c>
      <c r="AS1619">
        <f t="shared" si="541"/>
        <v>1.3466793968336637</v>
      </c>
      <c r="BJ1619">
        <f t="shared" si="542"/>
        <v>1.2716149999999999</v>
      </c>
      <c r="BK1619">
        <f t="shared" si="543"/>
        <v>2.8432635149999999</v>
      </c>
      <c r="BL1619">
        <f t="shared" si="544"/>
        <v>5.5824761457839989</v>
      </c>
      <c r="BM1619">
        <f t="shared" si="545"/>
        <v>-1.2682161385079762</v>
      </c>
      <c r="BN1619">
        <f t="shared" si="546"/>
        <v>9.155901890148312E-3</v>
      </c>
    </row>
    <row r="1620" spans="1:66" ht="15">
      <c r="A1620" s="32">
        <v>7</v>
      </c>
      <c r="B1620" s="33">
        <f t="shared" ca="1" si="526"/>
        <v>1413.8919076794211</v>
      </c>
      <c r="C1620">
        <f t="shared" si="527"/>
        <v>1382</v>
      </c>
      <c r="D1620">
        <f t="shared" ca="1" si="531"/>
        <v>6.9946612421180738</v>
      </c>
      <c r="E1620">
        <f t="shared" ca="1" si="528"/>
        <v>7.0006470162123069</v>
      </c>
      <c r="F1620">
        <f t="shared" ca="1" si="529"/>
        <v>1413</v>
      </c>
      <c r="G1620">
        <f t="shared" ca="1" si="530"/>
        <v>1414</v>
      </c>
      <c r="M1620" s="280">
        <v>1650</v>
      </c>
      <c r="N1620" s="280">
        <f t="shared" si="532"/>
        <v>8.4434558972774436</v>
      </c>
      <c r="AK1620">
        <f t="shared" si="533"/>
        <v>-9.1941659999999995E-2</v>
      </c>
      <c r="AL1620">
        <f t="shared" si="534"/>
        <v>4.5150385500000008</v>
      </c>
      <c r="AM1620">
        <f t="shared" si="535"/>
        <v>11.689900447499999</v>
      </c>
      <c r="AN1620">
        <f t="shared" si="536"/>
        <v>-19.753531219125001</v>
      </c>
      <c r="AO1620">
        <f t="shared" si="537"/>
        <v>24.9050673766125</v>
      </c>
      <c r="AP1620">
        <f t="shared" si="538"/>
        <v>-23.273231186205003</v>
      </c>
      <c r="AQ1620">
        <f t="shared" si="539"/>
        <v>16.110766279225867</v>
      </c>
      <c r="AR1620">
        <f t="shared" si="540"/>
        <v>-7.0118392855812166</v>
      </c>
      <c r="AS1620">
        <f t="shared" si="541"/>
        <v>1.3532265948502959</v>
      </c>
      <c r="BJ1620">
        <f t="shared" si="542"/>
        <v>1.2716149999999999</v>
      </c>
      <c r="BK1620">
        <f t="shared" si="543"/>
        <v>2.84498775</v>
      </c>
      <c r="BL1620">
        <f t="shared" si="544"/>
        <v>5.5892489399999992</v>
      </c>
      <c r="BM1620">
        <f t="shared" si="545"/>
        <v>-1.270524783825</v>
      </c>
      <c r="BN1620">
        <f t="shared" si="546"/>
        <v>9.1781316872437506E-3</v>
      </c>
    </row>
    <row r="1621" spans="1:66" ht="15">
      <c r="A1621" s="32">
        <v>7</v>
      </c>
      <c r="B1621" s="33">
        <f t="shared" ca="1" si="526"/>
        <v>1413.8919076794211</v>
      </c>
      <c r="C1621">
        <f t="shared" si="527"/>
        <v>1382</v>
      </c>
      <c r="D1621">
        <f t="shared" ca="1" si="531"/>
        <v>6.9946612421180738</v>
      </c>
      <c r="E1621">
        <f t="shared" ca="1" si="528"/>
        <v>7.0006470162123069</v>
      </c>
      <c r="F1621">
        <f t="shared" ca="1" si="529"/>
        <v>1413</v>
      </c>
      <c r="G1621">
        <f t="shared" ca="1" si="530"/>
        <v>1414</v>
      </c>
      <c r="M1621" s="280">
        <v>1651</v>
      </c>
      <c r="N1621" s="280">
        <f t="shared" si="532"/>
        <v>8.44969635893316</v>
      </c>
      <c r="AK1621">
        <f t="shared" si="533"/>
        <v>-9.1941659999999995E-2</v>
      </c>
      <c r="AL1621">
        <f t="shared" si="534"/>
        <v>4.5177749370000004</v>
      </c>
      <c r="AM1621">
        <f t="shared" si="535"/>
        <v>11.704074317610999</v>
      </c>
      <c r="AN1621">
        <f t="shared" si="536"/>
        <v>-19.789468501806422</v>
      </c>
      <c r="AO1621">
        <f t="shared" si="537"/>
        <v>24.965498206906336</v>
      </c>
      <c r="AP1621">
        <f t="shared" si="538"/>
        <v>-23.343841665797544</v>
      </c>
      <c r="AQ1621">
        <f t="shared" si="539"/>
        <v>16.169439720191647</v>
      </c>
      <c r="AR1621">
        <f t="shared" si="540"/>
        <v>-7.0416406230282771</v>
      </c>
      <c r="AS1621">
        <f t="shared" si="541"/>
        <v>1.3598016278564229</v>
      </c>
      <c r="BJ1621">
        <f t="shared" si="542"/>
        <v>1.2716149999999999</v>
      </c>
      <c r="BK1621">
        <f t="shared" si="543"/>
        <v>2.8467119849999998</v>
      </c>
      <c r="BL1621">
        <f t="shared" si="544"/>
        <v>5.5960258401839988</v>
      </c>
      <c r="BM1621">
        <f t="shared" si="545"/>
        <v>-1.272836229196644</v>
      </c>
      <c r="BN1621">
        <f t="shared" si="546"/>
        <v>9.2004019389165959E-3</v>
      </c>
    </row>
    <row r="1622" spans="1:66" ht="15">
      <c r="A1622" s="32">
        <v>7</v>
      </c>
      <c r="B1622" s="33">
        <f t="shared" ca="1" si="526"/>
        <v>1413.8919076794211</v>
      </c>
      <c r="C1622">
        <f t="shared" si="527"/>
        <v>1382</v>
      </c>
      <c r="D1622">
        <f t="shared" ca="1" si="531"/>
        <v>6.9946612421180738</v>
      </c>
      <c r="E1622">
        <f t="shared" ca="1" si="528"/>
        <v>7.0006470162123069</v>
      </c>
      <c r="F1622">
        <f t="shared" ca="1" si="529"/>
        <v>1413</v>
      </c>
      <c r="G1622">
        <f t="shared" ca="1" si="530"/>
        <v>1414</v>
      </c>
      <c r="M1622" s="280">
        <v>1652</v>
      </c>
      <c r="N1622" s="280">
        <f t="shared" si="532"/>
        <v>8.4559378711641244</v>
      </c>
      <c r="AK1622">
        <f t="shared" si="533"/>
        <v>-9.1941659999999995E-2</v>
      </c>
      <c r="AL1622">
        <f t="shared" si="534"/>
        <v>4.5205113240000001</v>
      </c>
      <c r="AM1622">
        <f t="shared" si="535"/>
        <v>11.718256775343999</v>
      </c>
      <c r="AN1622">
        <f t="shared" si="536"/>
        <v>-19.825449344825156</v>
      </c>
      <c r="AO1622">
        <f t="shared" si="537"/>
        <v>25.026038944708755</v>
      </c>
      <c r="AP1622">
        <f t="shared" si="538"/>
        <v>-23.414623426022438</v>
      </c>
      <c r="AQ1622">
        <f t="shared" si="539"/>
        <v>16.22829112109271</v>
      </c>
      <c r="AR1622">
        <f t="shared" si="540"/>
        <v>-7.0715504603573898</v>
      </c>
      <c r="AS1622">
        <f t="shared" si="541"/>
        <v>1.366404597223642</v>
      </c>
      <c r="BJ1622">
        <f t="shared" si="542"/>
        <v>1.2716149999999999</v>
      </c>
      <c r="BK1622">
        <f t="shared" si="543"/>
        <v>2.84843622</v>
      </c>
      <c r="BL1622">
        <f t="shared" si="544"/>
        <v>5.6028068463359988</v>
      </c>
      <c r="BM1622">
        <f t="shared" si="545"/>
        <v>-1.2751504763199104</v>
      </c>
      <c r="BN1622">
        <f t="shared" si="546"/>
        <v>9.2227126942175542E-3</v>
      </c>
    </row>
    <row r="1623" spans="1:66" ht="15">
      <c r="A1623" s="32">
        <v>7</v>
      </c>
      <c r="B1623" s="33">
        <f t="shared" ca="1" si="526"/>
        <v>1413.8919076794211</v>
      </c>
      <c r="C1623">
        <f t="shared" si="527"/>
        <v>1382</v>
      </c>
      <c r="D1623">
        <f t="shared" ca="1" si="531"/>
        <v>6.9946612421180738</v>
      </c>
      <c r="E1623">
        <f t="shared" ca="1" si="528"/>
        <v>7.0006470162123069</v>
      </c>
      <c r="F1623">
        <f t="shared" ca="1" si="529"/>
        <v>1413</v>
      </c>
      <c r="G1623">
        <f t="shared" ca="1" si="530"/>
        <v>1414</v>
      </c>
      <c r="M1623" s="280">
        <v>1653</v>
      </c>
      <c r="N1623" s="280">
        <f t="shared" si="532"/>
        <v>8.4621804335887383</v>
      </c>
      <c r="AK1623">
        <f t="shared" si="533"/>
        <v>-9.1941659999999995E-2</v>
      </c>
      <c r="AL1623">
        <f t="shared" si="534"/>
        <v>4.5232477110000007</v>
      </c>
      <c r="AM1623">
        <f t="shared" si="535"/>
        <v>11.732447820698999</v>
      </c>
      <c r="AN1623">
        <f t="shared" si="536"/>
        <v>-19.861473774565415</v>
      </c>
      <c r="AO1623">
        <f t="shared" si="537"/>
        <v>25.0866897232006</v>
      </c>
      <c r="AP1623">
        <f t="shared" si="538"/>
        <v>-23.485576778298903</v>
      </c>
      <c r="AQ1623">
        <f t="shared" si="539"/>
        <v>16.287320913477579</v>
      </c>
      <c r="AR1623">
        <f t="shared" si="540"/>
        <v>-7.1015691265551411</v>
      </c>
      <c r="AS1623">
        <f t="shared" si="541"/>
        <v>1.3730356046310161</v>
      </c>
      <c r="BJ1623">
        <f t="shared" si="542"/>
        <v>1.2716149999999999</v>
      </c>
      <c r="BK1623">
        <f t="shared" si="543"/>
        <v>2.8501604550000001</v>
      </c>
      <c r="BL1623">
        <f t="shared" si="544"/>
        <v>5.609591958455999</v>
      </c>
      <c r="BM1623">
        <f t="shared" si="545"/>
        <v>-1.2774675268918028</v>
      </c>
      <c r="BN1623">
        <f t="shared" si="546"/>
        <v>9.2450640022270544E-3</v>
      </c>
    </row>
    <row r="1624" spans="1:66" ht="15">
      <c r="A1624" s="32">
        <v>7</v>
      </c>
      <c r="B1624" s="33">
        <f t="shared" ca="1" si="526"/>
        <v>1413.8919076794211</v>
      </c>
      <c r="C1624">
        <f t="shared" si="527"/>
        <v>1382</v>
      </c>
      <c r="D1624">
        <f t="shared" ca="1" si="531"/>
        <v>6.9946612421180738</v>
      </c>
      <c r="E1624">
        <f t="shared" ca="1" si="528"/>
        <v>7.0006470162123069</v>
      </c>
      <c r="F1624">
        <f t="shared" ca="1" si="529"/>
        <v>1413</v>
      </c>
      <c r="G1624">
        <f t="shared" ca="1" si="530"/>
        <v>1414</v>
      </c>
      <c r="M1624" s="280">
        <v>1654</v>
      </c>
      <c r="N1624" s="280">
        <f t="shared" si="532"/>
        <v>8.4684240458238644</v>
      </c>
      <c r="AK1624">
        <f t="shared" si="533"/>
        <v>-9.1941659999999995E-2</v>
      </c>
      <c r="AL1624">
        <f t="shared" si="534"/>
        <v>4.5259840980000003</v>
      </c>
      <c r="AM1624">
        <f t="shared" si="535"/>
        <v>11.746647453675999</v>
      </c>
      <c r="AN1624">
        <f t="shared" si="536"/>
        <v>-19.897541817411419</v>
      </c>
      <c r="AO1624">
        <f t="shared" si="537"/>
        <v>25.147450675643359</v>
      </c>
      <c r="AP1624">
        <f t="shared" si="538"/>
        <v>-23.556702034423409</v>
      </c>
      <c r="AQ1624">
        <f t="shared" si="539"/>
        <v>16.346529529679174</v>
      </c>
      <c r="AR1624">
        <f t="shared" si="540"/>
        <v>-7.131696951405659</v>
      </c>
      <c r="AS1624">
        <f t="shared" si="541"/>
        <v>1.3796947520658198</v>
      </c>
      <c r="BJ1624">
        <f t="shared" si="542"/>
        <v>1.2716149999999999</v>
      </c>
      <c r="BK1624">
        <f t="shared" si="543"/>
        <v>2.8518846899999999</v>
      </c>
      <c r="BL1624">
        <f t="shared" si="544"/>
        <v>5.6163811765439986</v>
      </c>
      <c r="BM1624">
        <f t="shared" si="545"/>
        <v>-1.2797873826093233</v>
      </c>
      <c r="BN1624">
        <f t="shared" si="546"/>
        <v>9.2674559120552395E-3</v>
      </c>
    </row>
    <row r="1625" spans="1:66" ht="15">
      <c r="A1625" s="32">
        <v>7</v>
      </c>
      <c r="B1625" s="33">
        <f t="shared" ca="1" si="526"/>
        <v>1413.8919076794211</v>
      </c>
      <c r="C1625">
        <f t="shared" si="527"/>
        <v>1382</v>
      </c>
      <c r="D1625">
        <f t="shared" ca="1" si="531"/>
        <v>6.9946612421180738</v>
      </c>
      <c r="E1625">
        <f t="shared" ca="1" si="528"/>
        <v>7.0006470162123069</v>
      </c>
      <c r="F1625">
        <f t="shared" ca="1" si="529"/>
        <v>1413</v>
      </c>
      <c r="G1625">
        <f t="shared" ca="1" si="530"/>
        <v>1414</v>
      </c>
      <c r="M1625" s="280">
        <v>1655</v>
      </c>
      <c r="N1625" s="280">
        <f t="shared" si="532"/>
        <v>8.4746687074848523</v>
      </c>
      <c r="AK1625">
        <f t="shared" si="533"/>
        <v>-9.1941659999999995E-2</v>
      </c>
      <c r="AL1625">
        <f t="shared" si="534"/>
        <v>4.5287204850000009</v>
      </c>
      <c r="AM1625">
        <f t="shared" si="535"/>
        <v>11.760855674274998</v>
      </c>
      <c r="AN1625">
        <f t="shared" si="536"/>
        <v>-19.933653499747379</v>
      </c>
      <c r="AO1625">
        <f t="shared" si="537"/>
        <v>25.208321935379161</v>
      </c>
      <c r="AP1625">
        <f t="shared" si="538"/>
        <v>-23.627999506569903</v>
      </c>
      <c r="AQ1625">
        <f t="shared" si="539"/>
        <v>16.405917402815753</v>
      </c>
      <c r="AR1625">
        <f t="shared" si="540"/>
        <v>-7.1619342654920626</v>
      </c>
      <c r="AS1625">
        <f t="shared" si="541"/>
        <v>1.3863821418242865</v>
      </c>
      <c r="BJ1625">
        <f t="shared" si="542"/>
        <v>1.2716149999999999</v>
      </c>
      <c r="BK1625">
        <f t="shared" si="543"/>
        <v>2.8536089250000001</v>
      </c>
      <c r="BL1625">
        <f t="shared" si="544"/>
        <v>5.6231745005999993</v>
      </c>
      <c r="BM1625">
        <f t="shared" si="545"/>
        <v>-1.2821100451694751</v>
      </c>
      <c r="BN1625">
        <f t="shared" si="546"/>
        <v>9.2898884728419753E-3</v>
      </c>
    </row>
    <row r="1626" spans="1:66" ht="15">
      <c r="A1626" s="32">
        <v>7</v>
      </c>
      <c r="B1626" s="33">
        <f t="shared" ca="1" si="526"/>
        <v>1413.8919076794211</v>
      </c>
      <c r="C1626">
        <f t="shared" si="527"/>
        <v>1382</v>
      </c>
      <c r="D1626">
        <f t="shared" ca="1" si="531"/>
        <v>6.9946612421180738</v>
      </c>
      <c r="E1626">
        <f t="shared" ca="1" si="528"/>
        <v>7.0006470162123069</v>
      </c>
      <c r="F1626">
        <f t="shared" ca="1" si="529"/>
        <v>1413</v>
      </c>
      <c r="G1626">
        <f t="shared" ca="1" si="530"/>
        <v>1414</v>
      </c>
      <c r="M1626" s="280">
        <v>1656</v>
      </c>
      <c r="N1626" s="280">
        <f t="shared" si="532"/>
        <v>8.4809144181855523</v>
      </c>
      <c r="AK1626">
        <f t="shared" si="533"/>
        <v>-9.1941659999999995E-2</v>
      </c>
      <c r="AL1626">
        <f t="shared" si="534"/>
        <v>4.5314568720000006</v>
      </c>
      <c r="AM1626">
        <f t="shared" si="535"/>
        <v>11.775072482495998</v>
      </c>
      <c r="AN1626">
        <f t="shared" si="536"/>
        <v>-19.969808847957506</v>
      </c>
      <c r="AO1626">
        <f t="shared" si="537"/>
        <v>25.269303635830774</v>
      </c>
      <c r="AP1626">
        <f t="shared" si="538"/>
        <v>-23.699469507290026</v>
      </c>
      <c r="AQ1626">
        <f t="shared" si="539"/>
        <v>16.46548496679187</v>
      </c>
      <c r="AR1626">
        <f t="shared" si="540"/>
        <v>-7.1922814001979152</v>
      </c>
      <c r="AS1626">
        <f t="shared" si="541"/>
        <v>1.3930978765123558</v>
      </c>
      <c r="BJ1626">
        <f t="shared" si="542"/>
        <v>1.2716149999999999</v>
      </c>
      <c r="BK1626">
        <f t="shared" si="543"/>
        <v>2.8553331599999998</v>
      </c>
      <c r="BL1626">
        <f t="shared" si="544"/>
        <v>5.6299719306239986</v>
      </c>
      <c r="BM1626">
        <f t="shared" si="545"/>
        <v>-1.2844355162692609</v>
      </c>
      <c r="BN1626">
        <f t="shared" si="546"/>
        <v>9.3123617337568416E-3</v>
      </c>
    </row>
    <row r="1627" spans="1:66" ht="15">
      <c r="A1627" s="32">
        <v>7</v>
      </c>
      <c r="B1627" s="33">
        <f t="shared" ca="1" si="526"/>
        <v>1413.8919076794211</v>
      </c>
      <c r="C1627">
        <f t="shared" si="527"/>
        <v>1382</v>
      </c>
      <c r="D1627">
        <f t="shared" ca="1" si="531"/>
        <v>6.9946612421180738</v>
      </c>
      <c r="E1627">
        <f t="shared" ca="1" si="528"/>
        <v>7.0006470162123069</v>
      </c>
      <c r="F1627">
        <f t="shared" ca="1" si="529"/>
        <v>1413</v>
      </c>
      <c r="G1627">
        <f t="shared" ca="1" si="530"/>
        <v>1414</v>
      </c>
      <c r="M1627" s="280">
        <v>1657</v>
      </c>
      <c r="N1627" s="280">
        <f t="shared" si="532"/>
        <v>8.4871611775383187</v>
      </c>
      <c r="AK1627">
        <f t="shared" si="533"/>
        <v>-9.1941659999999995E-2</v>
      </c>
      <c r="AL1627">
        <f t="shared" si="534"/>
        <v>4.5341932590000003</v>
      </c>
      <c r="AM1627">
        <f t="shared" si="535"/>
        <v>11.789297878338999</v>
      </c>
      <c r="AN1627">
        <f t="shared" si="536"/>
        <v>-20.006007888426019</v>
      </c>
      <c r="AO1627">
        <f t="shared" si="537"/>
        <v>25.330395910501615</v>
      </c>
      <c r="AP1627">
        <f t="shared" si="538"/>
        <v>-23.771112349513366</v>
      </c>
      <c r="AQ1627">
        <f t="shared" si="539"/>
        <v>16.525232656299337</v>
      </c>
      <c r="AR1627">
        <f t="shared" si="540"/>
        <v>-7.2227386877086737</v>
      </c>
      <c r="AS1627">
        <f t="shared" si="541"/>
        <v>1.3998420590464233</v>
      </c>
      <c r="BJ1627">
        <f t="shared" si="542"/>
        <v>1.2716149999999999</v>
      </c>
      <c r="BK1627">
        <f t="shared" si="543"/>
        <v>2.857057395</v>
      </c>
      <c r="BL1627">
        <f t="shared" si="544"/>
        <v>5.636773466615999</v>
      </c>
      <c r="BM1627">
        <f t="shared" si="545"/>
        <v>-1.2867637976056834</v>
      </c>
      <c r="BN1627">
        <f t="shared" si="546"/>
        <v>9.334875743999143E-3</v>
      </c>
    </row>
    <row r="1628" spans="1:66" ht="15">
      <c r="A1628" s="32">
        <v>7</v>
      </c>
      <c r="B1628" s="33">
        <f t="shared" ca="1" si="526"/>
        <v>1413.8919076794211</v>
      </c>
      <c r="C1628">
        <f t="shared" si="527"/>
        <v>1382</v>
      </c>
      <c r="D1628">
        <f t="shared" ca="1" si="531"/>
        <v>6.9946612421180738</v>
      </c>
      <c r="E1628">
        <f t="shared" ca="1" si="528"/>
        <v>7.0006470162123069</v>
      </c>
      <c r="F1628">
        <f t="shared" ca="1" si="529"/>
        <v>1413</v>
      </c>
      <c r="G1628">
        <f t="shared" ca="1" si="530"/>
        <v>1414</v>
      </c>
      <c r="M1628" s="280">
        <v>1658</v>
      </c>
      <c r="N1628" s="280">
        <f t="shared" si="532"/>
        <v>8.4934089851540335</v>
      </c>
      <c r="AK1628">
        <f t="shared" si="533"/>
        <v>-9.1941659999999995E-2</v>
      </c>
      <c r="AL1628">
        <f t="shared" si="534"/>
        <v>4.5369296460000008</v>
      </c>
      <c r="AM1628">
        <f t="shared" si="535"/>
        <v>11.803531861803998</v>
      </c>
      <c r="AN1628">
        <f t="shared" si="536"/>
        <v>-20.042250647537131</v>
      </c>
      <c r="AO1628">
        <f t="shared" si="537"/>
        <v>25.391598892975743</v>
      </c>
      <c r="AP1628">
        <f t="shared" si="538"/>
        <v>-23.842928346547673</v>
      </c>
      <c r="AQ1628">
        <f t="shared" si="539"/>
        <v>16.58516090681815</v>
      </c>
      <c r="AR1628">
        <f t="shared" si="540"/>
        <v>-7.253306461013147</v>
      </c>
      <c r="AS1628">
        <f t="shared" si="541"/>
        <v>1.4066147926540931</v>
      </c>
      <c r="BJ1628">
        <f t="shared" si="542"/>
        <v>1.2716149999999999</v>
      </c>
      <c r="BK1628">
        <f t="shared" si="543"/>
        <v>2.8587816299999997</v>
      </c>
      <c r="BL1628">
        <f t="shared" si="544"/>
        <v>5.6435791085759988</v>
      </c>
      <c r="BM1628">
        <f t="shared" si="545"/>
        <v>-1.2890948908757456</v>
      </c>
      <c r="BN1628">
        <f t="shared" si="546"/>
        <v>9.3574305527978976E-3</v>
      </c>
    </row>
    <row r="1629" spans="1:66" ht="15">
      <c r="A1629" s="32">
        <v>7</v>
      </c>
      <c r="B1629" s="33">
        <f t="shared" ca="1" si="526"/>
        <v>1413.8919076794211</v>
      </c>
      <c r="C1629">
        <f t="shared" si="527"/>
        <v>1382</v>
      </c>
      <c r="D1629">
        <f t="shared" ca="1" si="531"/>
        <v>6.9946612421180738</v>
      </c>
      <c r="E1629">
        <f t="shared" ca="1" si="528"/>
        <v>7.0006470162123069</v>
      </c>
      <c r="F1629">
        <f t="shared" ca="1" si="529"/>
        <v>1413</v>
      </c>
      <c r="G1629">
        <f t="shared" ca="1" si="530"/>
        <v>1414</v>
      </c>
      <c r="M1629" s="280">
        <v>1659</v>
      </c>
      <c r="N1629" s="280">
        <f t="shared" si="532"/>
        <v>8.4996578406421612</v>
      </c>
      <c r="AK1629">
        <f t="shared" si="533"/>
        <v>-9.1941659999999995E-2</v>
      </c>
      <c r="AL1629">
        <f t="shared" si="534"/>
        <v>4.5396660330000005</v>
      </c>
      <c r="AM1629">
        <f t="shared" si="535"/>
        <v>11.817774432890999</v>
      </c>
      <c r="AN1629">
        <f t="shared" si="536"/>
        <v>-20.078537151675054</v>
      </c>
      <c r="AO1629">
        <f t="shared" si="537"/>
        <v>25.452912716917847</v>
      </c>
      <c r="AP1629">
        <f t="shared" si="538"/>
        <v>-23.914917812079079</v>
      </c>
      <c r="AQ1629">
        <f t="shared" si="539"/>
        <v>16.645270154617467</v>
      </c>
      <c r="AR1629">
        <f t="shared" si="540"/>
        <v>-7.2839850539049484</v>
      </c>
      <c r="AS1629">
        <f t="shared" si="541"/>
        <v>1.4134161808749279</v>
      </c>
      <c r="BJ1629">
        <f t="shared" si="542"/>
        <v>1.2716149999999999</v>
      </c>
      <c r="BK1629">
        <f t="shared" si="543"/>
        <v>2.8605058649999999</v>
      </c>
      <c r="BL1629">
        <f t="shared" si="544"/>
        <v>5.6503888565039988</v>
      </c>
      <c r="BM1629">
        <f t="shared" si="545"/>
        <v>-1.2914287977764503</v>
      </c>
      <c r="BN1629">
        <f t="shared" si="546"/>
        <v>9.3800262094118451E-3</v>
      </c>
    </row>
    <row r="1630" spans="1:66" ht="15">
      <c r="A1630" s="32">
        <v>7</v>
      </c>
      <c r="B1630" s="33">
        <f t="shared" ca="1" si="526"/>
        <v>1413.8919076794211</v>
      </c>
      <c r="C1630">
        <f t="shared" si="527"/>
        <v>1382</v>
      </c>
      <c r="D1630">
        <f t="shared" ca="1" si="531"/>
        <v>6.9946612421180738</v>
      </c>
      <c r="E1630">
        <f t="shared" ca="1" si="528"/>
        <v>7.0006470162123069</v>
      </c>
      <c r="F1630">
        <f t="shared" ca="1" si="529"/>
        <v>1413</v>
      </c>
      <c r="G1630">
        <f t="shared" ca="1" si="530"/>
        <v>1414</v>
      </c>
      <c r="M1630" s="280">
        <v>1660</v>
      </c>
      <c r="N1630" s="280">
        <f t="shared" si="532"/>
        <v>8.5059077436107273</v>
      </c>
      <c r="AK1630">
        <f t="shared" si="533"/>
        <v>-9.1941659999999995E-2</v>
      </c>
      <c r="AL1630">
        <f t="shared" si="534"/>
        <v>4.5424024200000002</v>
      </c>
      <c r="AM1630">
        <f t="shared" si="535"/>
        <v>11.832025591599999</v>
      </c>
      <c r="AN1630">
        <f t="shared" si="536"/>
        <v>-20.114867427224002</v>
      </c>
      <c r="AO1630">
        <f t="shared" si="537"/>
        <v>25.514337516073279</v>
      </c>
      <c r="AP1630">
        <f t="shared" si="538"/>
        <v>-23.987081060172343</v>
      </c>
      <c r="AQ1630">
        <f t="shared" si="539"/>
        <v>16.705560836756547</v>
      </c>
      <c r="AR1630">
        <f t="shared" si="540"/>
        <v>-7.3147748009839573</v>
      </c>
      <c r="AS1630">
        <f t="shared" si="541"/>
        <v>1.4202463275612047</v>
      </c>
      <c r="BJ1630">
        <f t="shared" si="542"/>
        <v>1.2716149999999999</v>
      </c>
      <c r="BK1630">
        <f t="shared" si="543"/>
        <v>2.8622301000000001</v>
      </c>
      <c r="BL1630">
        <f t="shared" si="544"/>
        <v>5.6572027103999991</v>
      </c>
      <c r="BM1630">
        <f t="shared" si="545"/>
        <v>-1.2937655200048002</v>
      </c>
      <c r="BN1630">
        <f t="shared" si="546"/>
        <v>9.4026627631294407E-3</v>
      </c>
    </row>
    <row r="1631" spans="1:66" ht="15">
      <c r="A1631" s="32">
        <v>7</v>
      </c>
      <c r="B1631" s="33">
        <f t="shared" ca="1" si="526"/>
        <v>1413.8919076794211</v>
      </c>
      <c r="C1631">
        <f t="shared" si="527"/>
        <v>1382</v>
      </c>
      <c r="D1631">
        <f t="shared" ca="1" si="531"/>
        <v>6.9946612421180738</v>
      </c>
      <c r="E1631">
        <f t="shared" ca="1" si="528"/>
        <v>7.0006470162123069</v>
      </c>
      <c r="F1631">
        <f t="shared" ca="1" si="529"/>
        <v>1413</v>
      </c>
      <c r="G1631">
        <f t="shared" ca="1" si="530"/>
        <v>1414</v>
      </c>
      <c r="M1631" s="280">
        <v>1661</v>
      </c>
      <c r="N1631" s="280">
        <f t="shared" si="532"/>
        <v>8.5121586936663487</v>
      </c>
      <c r="AK1631">
        <f t="shared" si="533"/>
        <v>-9.1941659999999995E-2</v>
      </c>
      <c r="AL1631">
        <f t="shared" si="534"/>
        <v>4.5451388070000007</v>
      </c>
      <c r="AM1631">
        <f t="shared" si="535"/>
        <v>11.846285337930999</v>
      </c>
      <c r="AN1631">
        <f t="shared" si="536"/>
        <v>-20.15124150056819</v>
      </c>
      <c r="AO1631">
        <f t="shared" si="537"/>
        <v>25.575873424268014</v>
      </c>
      <c r="AP1631">
        <f t="shared" si="538"/>
        <v>-24.059418405271067</v>
      </c>
      <c r="AQ1631">
        <f t="shared" si="539"/>
        <v>16.766033391085703</v>
      </c>
      <c r="AR1631">
        <f t="shared" si="540"/>
        <v>-7.3456760376577774</v>
      </c>
      <c r="AS1631">
        <f t="shared" si="541"/>
        <v>1.427105336878669</v>
      </c>
      <c r="BJ1631">
        <f t="shared" si="542"/>
        <v>1.2716149999999999</v>
      </c>
      <c r="BK1631">
        <f t="shared" si="543"/>
        <v>2.8639543349999999</v>
      </c>
      <c r="BL1631">
        <f t="shared" si="544"/>
        <v>5.6640206702639988</v>
      </c>
      <c r="BM1631">
        <f t="shared" si="545"/>
        <v>-1.2961050592577978</v>
      </c>
      <c r="BN1631">
        <f t="shared" si="546"/>
        <v>9.4253402632688624E-3</v>
      </c>
    </row>
    <row r="1632" spans="1:66" ht="15">
      <c r="A1632" s="32">
        <v>7</v>
      </c>
      <c r="B1632" s="33">
        <f t="shared" ca="1" si="526"/>
        <v>1413.8919076794211</v>
      </c>
      <c r="C1632">
        <f t="shared" si="527"/>
        <v>1382</v>
      </c>
      <c r="D1632">
        <f t="shared" ca="1" si="531"/>
        <v>6.9946612421180738</v>
      </c>
      <c r="E1632">
        <f t="shared" ca="1" si="528"/>
        <v>7.0006470162123069</v>
      </c>
      <c r="F1632">
        <f t="shared" ca="1" si="529"/>
        <v>1413</v>
      </c>
      <c r="G1632">
        <f t="shared" ca="1" si="530"/>
        <v>1414</v>
      </c>
      <c r="M1632" s="280">
        <v>1662</v>
      </c>
      <c r="N1632" s="280">
        <f t="shared" si="532"/>
        <v>8.5184106904142709</v>
      </c>
      <c r="AK1632">
        <f t="shared" si="533"/>
        <v>-9.1941659999999995E-2</v>
      </c>
      <c r="AL1632">
        <f t="shared" si="534"/>
        <v>4.5478751940000004</v>
      </c>
      <c r="AM1632">
        <f t="shared" si="535"/>
        <v>11.860553671883999</v>
      </c>
      <c r="AN1632">
        <f t="shared" si="536"/>
        <v>-20.187659398091835</v>
      </c>
      <c r="AO1632">
        <f t="shared" si="537"/>
        <v>25.637520575408683</v>
      </c>
      <c r="AP1632">
        <f t="shared" si="538"/>
        <v>-24.131930162197936</v>
      </c>
      <c r="AQ1632">
        <f t="shared" si="539"/>
        <v>16.826688256247262</v>
      </c>
      <c r="AR1632">
        <f t="shared" si="540"/>
        <v>-7.3766891001431931</v>
      </c>
      <c r="AS1632">
        <f t="shared" si="541"/>
        <v>1.4339933133072911</v>
      </c>
      <c r="BJ1632">
        <f t="shared" si="542"/>
        <v>1.2716149999999999</v>
      </c>
      <c r="BK1632">
        <f t="shared" si="543"/>
        <v>2.86567857</v>
      </c>
      <c r="BL1632">
        <f t="shared" si="544"/>
        <v>5.6708427360959988</v>
      </c>
      <c r="BM1632">
        <f t="shared" si="545"/>
        <v>-1.2984474172324465</v>
      </c>
      <c r="BN1632">
        <f t="shared" si="546"/>
        <v>9.4480587591780022E-3</v>
      </c>
    </row>
    <row r="1633" spans="1:66" ht="15">
      <c r="A1633" s="32">
        <v>7</v>
      </c>
      <c r="B1633" s="33">
        <f t="shared" ca="1" si="526"/>
        <v>1413.8919076794211</v>
      </c>
      <c r="C1633">
        <f t="shared" si="527"/>
        <v>1382</v>
      </c>
      <c r="D1633">
        <f t="shared" ca="1" si="531"/>
        <v>6.9946612421180738</v>
      </c>
      <c r="E1633">
        <f t="shared" ca="1" si="528"/>
        <v>7.0006470162123069</v>
      </c>
      <c r="F1633">
        <f t="shared" ca="1" si="529"/>
        <v>1413</v>
      </c>
      <c r="G1633">
        <f t="shared" ca="1" si="530"/>
        <v>1414</v>
      </c>
      <c r="M1633" s="280">
        <v>1663</v>
      </c>
      <c r="N1633" s="280">
        <f t="shared" si="532"/>
        <v>8.5246637334583575</v>
      </c>
      <c r="AK1633">
        <f t="shared" si="533"/>
        <v>-9.1941659999999995E-2</v>
      </c>
      <c r="AL1633">
        <f t="shared" si="534"/>
        <v>4.5506115810000001</v>
      </c>
      <c r="AM1633">
        <f t="shared" si="535"/>
        <v>11.874830593458999</v>
      </c>
      <c r="AN1633">
        <f t="shared" si="536"/>
        <v>-20.224121146179147</v>
      </c>
      <c r="AO1633">
        <f t="shared" si="537"/>
        <v>25.699279103482546</v>
      </c>
      <c r="AP1633">
        <f t="shared" si="538"/>
        <v>-24.204616646154935</v>
      </c>
      <c r="AQ1633">
        <f t="shared" si="539"/>
        <v>16.887525871676516</v>
      </c>
      <c r="AR1633">
        <f t="shared" si="540"/>
        <v>-7.4078143254676432</v>
      </c>
      <c r="AS1633">
        <f t="shared" si="541"/>
        <v>1.4409103616420247</v>
      </c>
      <c r="BJ1633">
        <f t="shared" si="542"/>
        <v>1.2716149999999999</v>
      </c>
      <c r="BK1633">
        <f t="shared" si="543"/>
        <v>2.8674028049999998</v>
      </c>
      <c r="BL1633">
        <f t="shared" si="544"/>
        <v>5.677668907895999</v>
      </c>
      <c r="BM1633">
        <f t="shared" si="545"/>
        <v>-1.3007925956257487</v>
      </c>
      <c r="BN1633">
        <f t="shared" si="546"/>
        <v>9.4708183002344785E-3</v>
      </c>
    </row>
    <row r="1634" spans="1:66" ht="15">
      <c r="A1634" s="32">
        <v>7</v>
      </c>
      <c r="B1634" s="33">
        <f t="shared" ca="1" si="526"/>
        <v>1413.8919076794211</v>
      </c>
      <c r="C1634">
        <f t="shared" si="527"/>
        <v>1382</v>
      </c>
      <c r="D1634">
        <f t="shared" ca="1" si="531"/>
        <v>6.9946612421180738</v>
      </c>
      <c r="E1634">
        <f t="shared" ca="1" si="528"/>
        <v>7.0006470162123069</v>
      </c>
      <c r="F1634">
        <f t="shared" ca="1" si="529"/>
        <v>1413</v>
      </c>
      <c r="G1634">
        <f t="shared" ca="1" si="530"/>
        <v>1414</v>
      </c>
      <c r="M1634" s="280">
        <v>1664</v>
      </c>
      <c r="N1634" s="280">
        <f t="shared" si="532"/>
        <v>8.5309178224011717</v>
      </c>
      <c r="AK1634">
        <f t="shared" si="533"/>
        <v>-9.1941659999999995E-2</v>
      </c>
      <c r="AL1634">
        <f t="shared" si="534"/>
        <v>4.5533479680000006</v>
      </c>
      <c r="AM1634">
        <f t="shared" si="535"/>
        <v>11.889116102655999</v>
      </c>
      <c r="AN1634">
        <f t="shared" si="536"/>
        <v>-20.260626771214337</v>
      </c>
      <c r="AO1634">
        <f t="shared" si="537"/>
        <v>25.761149142557525</v>
      </c>
      <c r="AP1634">
        <f t="shared" si="538"/>
        <v>-24.277478172723576</v>
      </c>
      <c r="AQ1634">
        <f t="shared" si="539"/>
        <v>16.948546677602675</v>
      </c>
      <c r="AR1634">
        <f t="shared" si="540"/>
        <v>-7.4390520514706768</v>
      </c>
      <c r="AS1634">
        <f t="shared" si="541"/>
        <v>1.4478565869935656</v>
      </c>
      <c r="BJ1634">
        <f t="shared" si="542"/>
        <v>1.2716149999999999</v>
      </c>
      <c r="BK1634">
        <f t="shared" si="543"/>
        <v>2.86912704</v>
      </c>
      <c r="BL1634">
        <f t="shared" si="544"/>
        <v>5.6844991856639986</v>
      </c>
      <c r="BM1634">
        <f t="shared" si="545"/>
        <v>-1.3031405961347073</v>
      </c>
      <c r="BN1634">
        <f t="shared" si="546"/>
        <v>9.4936189358456186E-3</v>
      </c>
    </row>
    <row r="1635" spans="1:66" ht="15">
      <c r="A1635" s="32">
        <v>7</v>
      </c>
      <c r="B1635" s="33">
        <f t="shared" ca="1" si="526"/>
        <v>1413.8919076794211</v>
      </c>
      <c r="C1635">
        <f t="shared" si="527"/>
        <v>1382</v>
      </c>
      <c r="D1635">
        <f t="shared" ca="1" si="531"/>
        <v>6.9946612421180738</v>
      </c>
      <c r="E1635">
        <f t="shared" ca="1" si="528"/>
        <v>7.0006470162123069</v>
      </c>
      <c r="F1635">
        <f t="shared" ca="1" si="529"/>
        <v>1413</v>
      </c>
      <c r="G1635">
        <f t="shared" ca="1" si="530"/>
        <v>1414</v>
      </c>
      <c r="M1635" s="280">
        <v>1665</v>
      </c>
      <c r="N1635" s="280">
        <f t="shared" si="532"/>
        <v>8.5371729568439125</v>
      </c>
      <c r="AK1635">
        <f t="shared" si="533"/>
        <v>-9.1941659999999995E-2</v>
      </c>
      <c r="AL1635">
        <f t="shared" si="534"/>
        <v>4.5560843550000003</v>
      </c>
      <c r="AM1635">
        <f t="shared" si="535"/>
        <v>11.903410199474999</v>
      </c>
      <c r="AN1635">
        <f t="shared" si="536"/>
        <v>-20.297176299581629</v>
      </c>
      <c r="AO1635">
        <f t="shared" si="537"/>
        <v>25.823130826782162</v>
      </c>
      <c r="AP1635">
        <f t="shared" si="538"/>
        <v>-24.350515057865138</v>
      </c>
      <c r="AQ1635">
        <f t="shared" si="539"/>
        <v>17.009751115049831</v>
      </c>
      <c r="AR1635">
        <f t="shared" si="540"/>
        <v>-7.4704026168054254</v>
      </c>
      <c r="AS1635">
        <f t="shared" si="541"/>
        <v>1.454832094789112</v>
      </c>
      <c r="BJ1635">
        <f t="shared" si="542"/>
        <v>1.2716149999999999</v>
      </c>
      <c r="BK1635">
        <f t="shared" si="543"/>
        <v>2.8708512750000001</v>
      </c>
      <c r="BL1635">
        <f t="shared" si="544"/>
        <v>5.6913335693999993</v>
      </c>
      <c r="BM1635">
        <f t="shared" si="545"/>
        <v>-1.305491420456325</v>
      </c>
      <c r="BN1635">
        <f t="shared" si="546"/>
        <v>9.5164607154484757E-3</v>
      </c>
    </row>
    <row r="1636" spans="1:66" ht="15">
      <c r="A1636" s="32">
        <v>7</v>
      </c>
      <c r="B1636" s="33">
        <f t="shared" ca="1" si="526"/>
        <v>1413.8919076794211</v>
      </c>
      <c r="C1636">
        <f t="shared" si="527"/>
        <v>1382</v>
      </c>
      <c r="D1636">
        <f t="shared" ca="1" si="531"/>
        <v>6.9946612421180738</v>
      </c>
      <c r="E1636">
        <f t="shared" ca="1" si="528"/>
        <v>7.0006470162123069</v>
      </c>
      <c r="F1636">
        <f t="shared" ca="1" si="529"/>
        <v>1413</v>
      </c>
      <c r="G1636">
        <f t="shared" ca="1" si="530"/>
        <v>1414</v>
      </c>
      <c r="M1636" s="280">
        <v>1666</v>
      </c>
      <c r="N1636" s="280">
        <f t="shared" si="532"/>
        <v>8.5434291363864929</v>
      </c>
      <c r="AK1636">
        <f t="shared" si="533"/>
        <v>-9.1941659999999995E-2</v>
      </c>
      <c r="AL1636">
        <f t="shared" si="534"/>
        <v>4.5588207420000009</v>
      </c>
      <c r="AM1636">
        <f t="shared" si="535"/>
        <v>11.917712883915998</v>
      </c>
      <c r="AN1636">
        <f t="shared" si="536"/>
        <v>-20.333769757665227</v>
      </c>
      <c r="AO1636">
        <f t="shared" si="537"/>
        <v>25.885224290385654</v>
      </c>
      <c r="AP1636">
        <f t="shared" si="538"/>
        <v>-24.423727617920896</v>
      </c>
      <c r="AQ1636">
        <f t="shared" si="539"/>
        <v>17.071139625837905</v>
      </c>
      <c r="AR1636">
        <f t="shared" si="540"/>
        <v>-7.5018663609400686</v>
      </c>
      <c r="AS1636">
        <f t="shared" si="541"/>
        <v>1.4618369907731279</v>
      </c>
      <c r="BJ1636">
        <f t="shared" si="542"/>
        <v>1.2716149999999999</v>
      </c>
      <c r="BK1636">
        <f t="shared" si="543"/>
        <v>2.8725755099999999</v>
      </c>
      <c r="BL1636">
        <f t="shared" si="544"/>
        <v>5.6981720591039986</v>
      </c>
      <c r="BM1636">
        <f t="shared" si="545"/>
        <v>-1.3078450702876048</v>
      </c>
      <c r="BN1636">
        <f t="shared" si="546"/>
        <v>9.5393436885098173E-3</v>
      </c>
    </row>
    <row r="1637" spans="1:66" ht="15">
      <c r="A1637" s="32">
        <v>7</v>
      </c>
      <c r="B1637" s="33">
        <f t="shared" ca="1" si="526"/>
        <v>1413.8919076794211</v>
      </c>
      <c r="C1637">
        <f t="shared" si="527"/>
        <v>1382</v>
      </c>
      <c r="D1637">
        <f t="shared" ca="1" si="531"/>
        <v>6.9946612421180738</v>
      </c>
      <c r="E1637">
        <f t="shared" ca="1" si="528"/>
        <v>7.0006470162123069</v>
      </c>
      <c r="F1637">
        <f t="shared" ca="1" si="529"/>
        <v>1413</v>
      </c>
      <c r="G1637">
        <f t="shared" ca="1" si="530"/>
        <v>1414</v>
      </c>
      <c r="M1637" s="280">
        <v>1667</v>
      </c>
      <c r="N1637" s="280">
        <f t="shared" si="532"/>
        <v>8.5496863606275575</v>
      </c>
      <c r="AK1637">
        <f t="shared" si="533"/>
        <v>-9.1941659999999995E-2</v>
      </c>
      <c r="AL1637">
        <f t="shared" si="534"/>
        <v>4.5615571290000005</v>
      </c>
      <c r="AM1637">
        <f t="shared" si="535"/>
        <v>11.932024155978999</v>
      </c>
      <c r="AN1637">
        <f t="shared" si="536"/>
        <v>-20.370407171849351</v>
      </c>
      <c r="AO1637">
        <f t="shared" si="537"/>
        <v>25.947429667677842</v>
      </c>
      <c r="AP1637">
        <f t="shared" si="538"/>
        <v>-24.497116169612333</v>
      </c>
      <c r="AQ1637">
        <f t="shared" si="539"/>
        <v>17.132712652583603</v>
      </c>
      <c r="AR1637">
        <f t="shared" si="540"/>
        <v>-7.5334436241593039</v>
      </c>
      <c r="AS1637">
        <f t="shared" si="541"/>
        <v>1.4688713810081038</v>
      </c>
      <c r="BJ1637">
        <f t="shared" si="542"/>
        <v>1.2716149999999999</v>
      </c>
      <c r="BK1637">
        <f t="shared" si="543"/>
        <v>2.8742997450000001</v>
      </c>
      <c r="BL1637">
        <f t="shared" si="544"/>
        <v>5.705014654775999</v>
      </c>
      <c r="BM1637">
        <f t="shared" si="545"/>
        <v>-1.3102015473255495</v>
      </c>
      <c r="BN1637">
        <f t="shared" si="546"/>
        <v>9.5622679045261338E-3</v>
      </c>
    </row>
    <row r="1638" spans="1:66" ht="15">
      <c r="A1638" s="32">
        <v>7</v>
      </c>
      <c r="B1638" s="33">
        <f t="shared" ca="1" si="526"/>
        <v>1413.8919076794211</v>
      </c>
      <c r="C1638">
        <f t="shared" si="527"/>
        <v>1382</v>
      </c>
      <c r="D1638">
        <f t="shared" ca="1" si="531"/>
        <v>6.9946612421180738</v>
      </c>
      <c r="E1638">
        <f t="shared" ca="1" si="528"/>
        <v>7.0006470162123069</v>
      </c>
      <c r="F1638">
        <f t="shared" ca="1" si="529"/>
        <v>1413</v>
      </c>
      <c r="G1638">
        <f t="shared" ca="1" si="530"/>
        <v>1414</v>
      </c>
      <c r="M1638" s="280">
        <v>1668</v>
      </c>
      <c r="N1638" s="280">
        <f t="shared" si="532"/>
        <v>8.5559446291645092</v>
      </c>
      <c r="AK1638">
        <f t="shared" si="533"/>
        <v>-9.1941659999999995E-2</v>
      </c>
      <c r="AL1638">
        <f t="shared" si="534"/>
        <v>4.5642935160000002</v>
      </c>
      <c r="AM1638">
        <f t="shared" si="535"/>
        <v>11.946344015663998</v>
      </c>
      <c r="AN1638">
        <f t="shared" si="536"/>
        <v>-20.407088568518212</v>
      </c>
      <c r="AO1638">
        <f t="shared" si="537"/>
        <v>26.009747093049203</v>
      </c>
      <c r="AP1638">
        <f t="shared" si="538"/>
        <v>-24.570681030041374</v>
      </c>
      <c r="AQ1638">
        <f t="shared" si="539"/>
        <v>17.194470638701393</v>
      </c>
      <c r="AR1638">
        <f t="shared" si="540"/>
        <v>-7.5651347475658248</v>
      </c>
      <c r="AS1638">
        <f t="shared" si="541"/>
        <v>1.4759353718753245</v>
      </c>
      <c r="BJ1638">
        <f t="shared" si="542"/>
        <v>1.2716149999999999</v>
      </c>
      <c r="BK1638">
        <f t="shared" si="543"/>
        <v>2.8760239799999998</v>
      </c>
      <c r="BL1638">
        <f t="shared" si="544"/>
        <v>5.7118613564159988</v>
      </c>
      <c r="BM1638">
        <f t="shared" si="545"/>
        <v>-1.3125608532671618</v>
      </c>
      <c r="BN1638">
        <f t="shared" si="546"/>
        <v>9.5852334130236312E-3</v>
      </c>
    </row>
    <row r="1639" spans="1:66" ht="15">
      <c r="A1639" s="32">
        <v>7</v>
      </c>
      <c r="B1639" s="33">
        <f t="shared" ca="1" si="526"/>
        <v>1413.8919076794211</v>
      </c>
      <c r="C1639">
        <f t="shared" si="527"/>
        <v>1382</v>
      </c>
      <c r="D1639">
        <f t="shared" ca="1" si="531"/>
        <v>6.9946612421180738</v>
      </c>
      <c r="E1639">
        <f t="shared" ca="1" si="528"/>
        <v>7.0006470162123069</v>
      </c>
      <c r="F1639">
        <f t="shared" ca="1" si="529"/>
        <v>1413</v>
      </c>
      <c r="G1639">
        <f t="shared" ca="1" si="530"/>
        <v>1414</v>
      </c>
      <c r="M1639" s="280">
        <v>1669</v>
      </c>
      <c r="N1639" s="280">
        <f t="shared" si="532"/>
        <v>8.5622039415934843</v>
      </c>
      <c r="AK1639">
        <f t="shared" si="533"/>
        <v>-9.1941659999999995E-2</v>
      </c>
      <c r="AL1639">
        <f t="shared" si="534"/>
        <v>4.5670299030000008</v>
      </c>
      <c r="AM1639">
        <f t="shared" si="535"/>
        <v>11.960672462970999</v>
      </c>
      <c r="AN1639">
        <f t="shared" si="536"/>
        <v>-20.443813974056024</v>
      </c>
      <c r="AO1639">
        <f t="shared" si="537"/>
        <v>26.072176700970861</v>
      </c>
      <c r="AP1639">
        <f t="shared" si="538"/>
        <v>-24.644422516690632</v>
      </c>
      <c r="AQ1639">
        <f t="shared" si="539"/>
        <v>17.256414028404432</v>
      </c>
      <c r="AR1639">
        <f t="shared" si="540"/>
        <v>-7.5969400730817851</v>
      </c>
      <c r="AS1639">
        <f t="shared" si="541"/>
        <v>1.4830290700756332</v>
      </c>
      <c r="BJ1639">
        <f t="shared" si="542"/>
        <v>1.2716149999999999</v>
      </c>
      <c r="BK1639">
        <f t="shared" si="543"/>
        <v>2.877748215</v>
      </c>
      <c r="BL1639">
        <f t="shared" si="544"/>
        <v>5.7187121640239988</v>
      </c>
      <c r="BM1639">
        <f t="shared" si="545"/>
        <v>-1.3149229898094443</v>
      </c>
      <c r="BN1639">
        <f t="shared" si="546"/>
        <v>9.6082402635582348E-3</v>
      </c>
    </row>
    <row r="1640" spans="1:66" ht="15">
      <c r="A1640" s="32">
        <v>7</v>
      </c>
      <c r="B1640" s="33">
        <f t="shared" ca="1" si="526"/>
        <v>1413.8919076794211</v>
      </c>
      <c r="C1640">
        <f t="shared" si="527"/>
        <v>1382</v>
      </c>
      <c r="D1640">
        <f t="shared" ca="1" si="531"/>
        <v>6.9946612421180738</v>
      </c>
      <c r="E1640">
        <f t="shared" ca="1" si="528"/>
        <v>7.0006470162123069</v>
      </c>
      <c r="F1640">
        <f t="shared" ca="1" si="529"/>
        <v>1413</v>
      </c>
      <c r="G1640">
        <f t="shared" ca="1" si="530"/>
        <v>1414</v>
      </c>
      <c r="M1640" s="280">
        <v>1670</v>
      </c>
      <c r="N1640" s="280">
        <f t="shared" si="532"/>
        <v>8.5684642975094132</v>
      </c>
      <c r="AK1640">
        <f t="shared" si="533"/>
        <v>-9.1941659999999995E-2</v>
      </c>
      <c r="AL1640">
        <f t="shared" si="534"/>
        <v>4.5697662900000005</v>
      </c>
      <c r="AM1640">
        <f t="shared" si="535"/>
        <v>11.975009497899999</v>
      </c>
      <c r="AN1640">
        <f t="shared" si="536"/>
        <v>-20.480583414847004</v>
      </c>
      <c r="AO1640">
        <f t="shared" si="537"/>
        <v>26.13471862599458</v>
      </c>
      <c r="AP1640">
        <f t="shared" si="538"/>
        <v>-24.718340947423616</v>
      </c>
      <c r="AQ1640">
        <f t="shared" si="539"/>
        <v>17.318543266705539</v>
      </c>
      <c r="AR1640">
        <f t="shared" si="540"/>
        <v>-7.6288599434502826</v>
      </c>
      <c r="AS1640">
        <f t="shared" si="541"/>
        <v>1.4901525826301998</v>
      </c>
      <c r="BJ1640">
        <f t="shared" si="542"/>
        <v>1.2716149999999999</v>
      </c>
      <c r="BK1640">
        <f t="shared" si="543"/>
        <v>2.8794724499999997</v>
      </c>
      <c r="BL1640">
        <f t="shared" si="544"/>
        <v>5.7255670775999992</v>
      </c>
      <c r="BM1640">
        <f t="shared" si="545"/>
        <v>-1.3172879586494002</v>
      </c>
      <c r="BN1640">
        <f t="shared" si="546"/>
        <v>9.6312885057155909E-3</v>
      </c>
    </row>
    <row r="1641" spans="1:66" ht="15">
      <c r="A1641" s="32">
        <v>7</v>
      </c>
      <c r="B1641" s="33">
        <f t="shared" ca="1" si="526"/>
        <v>1413.8919076794211</v>
      </c>
      <c r="C1641">
        <f t="shared" si="527"/>
        <v>1382</v>
      </c>
      <c r="D1641">
        <f t="shared" ca="1" si="531"/>
        <v>6.9946612421180738</v>
      </c>
      <c r="E1641">
        <f t="shared" ca="1" si="528"/>
        <v>7.0006470162123069</v>
      </c>
      <c r="F1641">
        <f t="shared" ca="1" si="529"/>
        <v>1413</v>
      </c>
      <c r="G1641">
        <f t="shared" ca="1" si="530"/>
        <v>1414</v>
      </c>
      <c r="M1641" s="280">
        <v>1671</v>
      </c>
      <c r="N1641" s="280">
        <f t="shared" si="532"/>
        <v>8.574725696506059</v>
      </c>
      <c r="AK1641">
        <f t="shared" si="533"/>
        <v>-9.1941659999999995E-2</v>
      </c>
      <c r="AL1641">
        <f t="shared" si="534"/>
        <v>4.5725026770000001</v>
      </c>
      <c r="AM1641">
        <f t="shared" si="535"/>
        <v>11.989355120450998</v>
      </c>
      <c r="AN1641">
        <f t="shared" si="536"/>
        <v>-20.517396917275363</v>
      </c>
      <c r="AO1641">
        <f t="shared" si="537"/>
        <v>26.197373002752762</v>
      </c>
      <c r="AP1641">
        <f t="shared" si="538"/>
        <v>-24.792436640484969</v>
      </c>
      <c r="AQ1641">
        <f t="shared" si="539"/>
        <v>17.380858799418174</v>
      </c>
      <c r="AR1641">
        <f t="shared" si="540"/>
        <v>-7.6608947022368321</v>
      </c>
      <c r="AS1641">
        <f t="shared" si="541"/>
        <v>1.4973060168812886</v>
      </c>
      <c r="BJ1641">
        <f t="shared" si="542"/>
        <v>1.2716149999999999</v>
      </c>
      <c r="BK1641">
        <f t="shared" si="543"/>
        <v>2.8811966849999999</v>
      </c>
      <c r="BL1641">
        <f t="shared" si="544"/>
        <v>5.7324260971439989</v>
      </c>
      <c r="BM1641">
        <f t="shared" si="545"/>
        <v>-1.3196557614840319</v>
      </c>
      <c r="BN1641">
        <f t="shared" si="546"/>
        <v>9.6543781891110583E-3</v>
      </c>
    </row>
    <row r="1642" spans="1:66" ht="15">
      <c r="A1642" s="32">
        <v>7</v>
      </c>
      <c r="B1642" s="33">
        <f t="shared" ca="1" si="526"/>
        <v>1413.8919076794211</v>
      </c>
      <c r="C1642">
        <f t="shared" si="527"/>
        <v>1382</v>
      </c>
      <c r="D1642">
        <f t="shared" ca="1" si="531"/>
        <v>6.9946612421180738</v>
      </c>
      <c r="E1642">
        <f t="shared" ca="1" si="528"/>
        <v>7.0006470162123069</v>
      </c>
      <c r="F1642">
        <f t="shared" ca="1" si="529"/>
        <v>1413</v>
      </c>
      <c r="G1642">
        <f t="shared" ca="1" si="530"/>
        <v>1414</v>
      </c>
      <c r="M1642" s="280">
        <v>1672</v>
      </c>
      <c r="N1642" s="280">
        <f t="shared" si="532"/>
        <v>8.5809881381760089</v>
      </c>
      <c r="AK1642">
        <f t="shared" si="533"/>
        <v>-9.1941659999999995E-2</v>
      </c>
      <c r="AL1642">
        <f t="shared" si="534"/>
        <v>4.5752390640000007</v>
      </c>
      <c r="AM1642">
        <f t="shared" si="535"/>
        <v>12.003709330623998</v>
      </c>
      <c r="AN1642">
        <f t="shared" si="536"/>
        <v>-20.554254507725314</v>
      </c>
      <c r="AO1642">
        <f t="shared" si="537"/>
        <v>26.260139965958462</v>
      </c>
      <c r="AP1642">
        <f t="shared" si="538"/>
        <v>-24.866709914500685</v>
      </c>
      <c r="AQ1642">
        <f t="shared" si="539"/>
        <v>17.443361073157362</v>
      </c>
      <c r="AR1642">
        <f t="shared" si="540"/>
        <v>-7.6930446938308457</v>
      </c>
      <c r="AS1642">
        <f t="shared" si="541"/>
        <v>1.5044894804930302</v>
      </c>
      <c r="BJ1642">
        <f t="shared" si="542"/>
        <v>1.2716149999999999</v>
      </c>
      <c r="BK1642">
        <f t="shared" si="543"/>
        <v>2.8829209200000001</v>
      </c>
      <c r="BL1642">
        <f t="shared" si="544"/>
        <v>5.7392892226559988</v>
      </c>
      <c r="BM1642">
        <f t="shared" si="545"/>
        <v>-1.3220264000103426</v>
      </c>
      <c r="BN1642">
        <f t="shared" si="546"/>
        <v>9.6775093633897236E-3</v>
      </c>
    </row>
    <row r="1643" spans="1:66" ht="15">
      <c r="A1643" s="32">
        <v>7</v>
      </c>
      <c r="B1643" s="33">
        <f t="shared" ca="1" si="526"/>
        <v>1413.8919076794211</v>
      </c>
      <c r="C1643">
        <f t="shared" si="527"/>
        <v>1382</v>
      </c>
      <c r="D1643">
        <f t="shared" ca="1" si="531"/>
        <v>6.9946612421180738</v>
      </c>
      <c r="E1643">
        <f t="shared" ca="1" si="528"/>
        <v>7.0006470162123069</v>
      </c>
      <c r="F1643">
        <f t="shared" ca="1" si="529"/>
        <v>1413</v>
      </c>
      <c r="G1643">
        <f t="shared" ca="1" si="530"/>
        <v>1414</v>
      </c>
      <c r="M1643" s="280">
        <v>1673</v>
      </c>
      <c r="N1643" s="280">
        <f t="shared" si="532"/>
        <v>8.5872516221106849</v>
      </c>
      <c r="AK1643">
        <f t="shared" si="533"/>
        <v>-9.1941659999999995E-2</v>
      </c>
      <c r="AL1643">
        <f t="shared" si="534"/>
        <v>4.5779754510000004</v>
      </c>
      <c r="AM1643">
        <f t="shared" si="535"/>
        <v>12.018072128418998</v>
      </c>
      <c r="AN1643">
        <f t="shared" si="536"/>
        <v>-20.591156212581076</v>
      </c>
      <c r="AO1643">
        <f t="shared" si="537"/>
        <v>26.323019650405367</v>
      </c>
      <c r="AP1643">
        <f t="shared" si="538"/>
        <v>-24.941161088478353</v>
      </c>
      <c r="AQ1643">
        <f t="shared" si="539"/>
        <v>17.506050535340673</v>
      </c>
      <c r="AR1643">
        <f t="shared" si="540"/>
        <v>-7.7253102634471151</v>
      </c>
      <c r="AS1643">
        <f t="shared" si="541"/>
        <v>1.5117030814521921</v>
      </c>
      <c r="BJ1643">
        <f t="shared" si="542"/>
        <v>1.2716149999999999</v>
      </c>
      <c r="BK1643">
        <f t="shared" si="543"/>
        <v>2.8846451549999998</v>
      </c>
      <c r="BL1643">
        <f t="shared" si="544"/>
        <v>5.7461564541359991</v>
      </c>
      <c r="BM1643">
        <f t="shared" si="545"/>
        <v>-1.3243998759253346</v>
      </c>
      <c r="BN1643">
        <f t="shared" si="546"/>
        <v>9.7006820782263824E-3</v>
      </c>
    </row>
    <row r="1644" spans="1:66" ht="15">
      <c r="A1644" s="32">
        <v>7</v>
      </c>
      <c r="B1644" s="33">
        <f t="shared" ca="1" si="526"/>
        <v>1413.8919076794211</v>
      </c>
      <c r="C1644">
        <f t="shared" si="527"/>
        <v>1382</v>
      </c>
      <c r="D1644">
        <f t="shared" ca="1" si="531"/>
        <v>6.9946612421180738</v>
      </c>
      <c r="E1644">
        <f t="shared" ca="1" si="528"/>
        <v>7.0006470162123069</v>
      </c>
      <c r="F1644">
        <f t="shared" ca="1" si="529"/>
        <v>1413</v>
      </c>
      <c r="G1644">
        <f t="shared" ca="1" si="530"/>
        <v>1414</v>
      </c>
      <c r="M1644" s="280">
        <v>1674</v>
      </c>
      <c r="N1644" s="280">
        <f t="shared" si="532"/>
        <v>8.5935161479004147</v>
      </c>
      <c r="AK1644">
        <f t="shared" si="533"/>
        <v>-9.1941659999999995E-2</v>
      </c>
      <c r="AL1644">
        <f t="shared" si="534"/>
        <v>4.580711838</v>
      </c>
      <c r="AM1644">
        <f t="shared" si="535"/>
        <v>12.032443513835998</v>
      </c>
      <c r="AN1644">
        <f t="shared" si="536"/>
        <v>-20.628102058226858</v>
      </c>
      <c r="AO1644">
        <f t="shared" si="537"/>
        <v>26.386012190967815</v>
      </c>
      <c r="AP1644">
        <f t="shared" si="538"/>
        <v>-25.015790481807386</v>
      </c>
      <c r="AQ1644">
        <f t="shared" si="539"/>
        <v>17.568927634189187</v>
      </c>
      <c r="AR1644">
        <f t="shared" si="540"/>
        <v>-7.7576917571272954</v>
      </c>
      <c r="AS1644">
        <f t="shared" si="541"/>
        <v>1.5189469280689523</v>
      </c>
      <c r="BJ1644">
        <f t="shared" si="542"/>
        <v>1.2716149999999999</v>
      </c>
      <c r="BK1644">
        <f t="shared" si="543"/>
        <v>2.88636939</v>
      </c>
      <c r="BL1644">
        <f t="shared" si="544"/>
        <v>5.7530277915839987</v>
      </c>
      <c r="BM1644">
        <f t="shared" si="545"/>
        <v>-1.3267761909260112</v>
      </c>
      <c r="BN1644">
        <f t="shared" si="546"/>
        <v>9.723896383325558E-3</v>
      </c>
    </row>
    <row r="1645" spans="1:66" ht="15">
      <c r="A1645" s="32">
        <v>7</v>
      </c>
      <c r="B1645" s="33">
        <f t="shared" ca="1" si="526"/>
        <v>1413.8919076794211</v>
      </c>
      <c r="C1645">
        <f t="shared" si="527"/>
        <v>1382</v>
      </c>
      <c r="D1645">
        <f t="shared" ca="1" si="531"/>
        <v>6.9946612421180738</v>
      </c>
      <c r="E1645">
        <f t="shared" ca="1" si="528"/>
        <v>7.0006470162123069</v>
      </c>
      <c r="F1645">
        <f t="shared" ca="1" si="529"/>
        <v>1413</v>
      </c>
      <c r="G1645">
        <f t="shared" ca="1" si="530"/>
        <v>1414</v>
      </c>
      <c r="M1645" s="280">
        <v>1675</v>
      </c>
      <c r="N1645" s="280">
        <f t="shared" si="532"/>
        <v>8.599781715134414</v>
      </c>
      <c r="AK1645">
        <f t="shared" si="533"/>
        <v>-9.1941659999999995E-2</v>
      </c>
      <c r="AL1645">
        <f t="shared" si="534"/>
        <v>4.5834482250000006</v>
      </c>
      <c r="AM1645">
        <f t="shared" si="535"/>
        <v>12.046823486874999</v>
      </c>
      <c r="AN1645">
        <f t="shared" si="536"/>
        <v>-20.665092071046878</v>
      </c>
      <c r="AO1645">
        <f t="shared" si="537"/>
        <v>26.449117722600779</v>
      </c>
      <c r="AP1645">
        <f t="shared" si="538"/>
        <v>-25.090598414259222</v>
      </c>
      <c r="AQ1645">
        <f t="shared" si="539"/>
        <v>17.631992818728442</v>
      </c>
      <c r="AR1645">
        <f t="shared" si="540"/>
        <v>-7.7901895217413797</v>
      </c>
      <c r="AS1645">
        <f t="shared" si="541"/>
        <v>1.5262211289776728</v>
      </c>
      <c r="BJ1645">
        <f t="shared" si="542"/>
        <v>1.2716149999999999</v>
      </c>
      <c r="BK1645">
        <f t="shared" si="543"/>
        <v>2.8880936249999998</v>
      </c>
      <c r="BL1645">
        <f t="shared" si="544"/>
        <v>5.7599032349999986</v>
      </c>
      <c r="BM1645">
        <f t="shared" si="545"/>
        <v>-1.3291553467093751</v>
      </c>
      <c r="BN1645">
        <f t="shared" si="546"/>
        <v>9.7471523284214847E-3</v>
      </c>
    </row>
    <row r="1646" spans="1:66" ht="15">
      <c r="A1646" s="32">
        <v>7</v>
      </c>
      <c r="B1646" s="33">
        <f t="shared" ca="1" si="526"/>
        <v>1413.8919076794211</v>
      </c>
      <c r="C1646">
        <f t="shared" si="527"/>
        <v>1382</v>
      </c>
      <c r="D1646">
        <f t="shared" ca="1" si="531"/>
        <v>6.9946612421180738</v>
      </c>
      <c r="E1646">
        <f t="shared" ca="1" si="528"/>
        <v>7.0006470162123069</v>
      </c>
      <c r="F1646">
        <f t="shared" ca="1" si="529"/>
        <v>1413</v>
      </c>
      <c r="G1646">
        <f t="shared" ca="1" si="530"/>
        <v>1414</v>
      </c>
      <c r="M1646" s="280">
        <v>1676</v>
      </c>
      <c r="N1646" s="280">
        <f t="shared" si="532"/>
        <v>8.6060483234008274</v>
      </c>
      <c r="AK1646">
        <f t="shared" si="533"/>
        <v>-9.1941659999999995E-2</v>
      </c>
      <c r="AL1646">
        <f t="shared" si="534"/>
        <v>4.5861846120000003</v>
      </c>
      <c r="AM1646">
        <f t="shared" si="535"/>
        <v>12.061212047535999</v>
      </c>
      <c r="AN1646">
        <f t="shared" si="536"/>
        <v>-20.702126277425347</v>
      </c>
      <c r="AO1646">
        <f t="shared" si="537"/>
        <v>26.512336380339878</v>
      </c>
      <c r="AP1646">
        <f t="shared" si="538"/>
        <v>-25.16558520598759</v>
      </c>
      <c r="AQ1646">
        <f t="shared" si="539"/>
        <v>17.695246538789412</v>
      </c>
      <c r="AR1646">
        <f t="shared" si="540"/>
        <v>-7.8228039049892022</v>
      </c>
      <c r="AS1646">
        <f t="shared" si="541"/>
        <v>1.5335257931376765</v>
      </c>
      <c r="BJ1646">
        <f t="shared" si="542"/>
        <v>1.2716149999999999</v>
      </c>
      <c r="BK1646">
        <f t="shared" si="543"/>
        <v>2.88981786</v>
      </c>
      <c r="BL1646">
        <f t="shared" si="544"/>
        <v>5.7667827843839987</v>
      </c>
      <c r="BM1646">
        <f t="shared" si="545"/>
        <v>-1.3315373449724288</v>
      </c>
      <c r="BN1646">
        <f t="shared" si="546"/>
        <v>9.770449963278121E-3</v>
      </c>
    </row>
    <row r="1647" spans="1:66" ht="15">
      <c r="A1647" s="32">
        <v>7</v>
      </c>
      <c r="B1647" s="33">
        <f t="shared" ca="1" si="526"/>
        <v>1413.8919076794211</v>
      </c>
      <c r="C1647">
        <f t="shared" si="527"/>
        <v>1382</v>
      </c>
      <c r="D1647">
        <f t="shared" ca="1" si="531"/>
        <v>6.9946612421180738</v>
      </c>
      <c r="E1647">
        <f t="shared" ca="1" si="528"/>
        <v>7.0006470162123069</v>
      </c>
      <c r="F1647">
        <f t="shared" ca="1" si="529"/>
        <v>1413</v>
      </c>
      <c r="G1647">
        <f t="shared" ca="1" si="530"/>
        <v>1414</v>
      </c>
      <c r="M1647" s="280">
        <v>1677</v>
      </c>
      <c r="N1647" s="280">
        <f t="shared" si="532"/>
        <v>8.6123159722867371</v>
      </c>
      <c r="AK1647">
        <f t="shared" si="533"/>
        <v>-9.1941659999999995E-2</v>
      </c>
      <c r="AL1647">
        <f t="shared" si="534"/>
        <v>4.5889209990000008</v>
      </c>
      <c r="AM1647">
        <f t="shared" si="535"/>
        <v>12.075609195818998</v>
      </c>
      <c r="AN1647">
        <f t="shared" si="536"/>
        <v>-20.739204703746481</v>
      </c>
      <c r="AO1647">
        <f t="shared" si="537"/>
        <v>26.575668299301373</v>
      </c>
      <c r="AP1647">
        <f t="shared" si="538"/>
        <v>-25.240751177528708</v>
      </c>
      <c r="AQ1647">
        <f t="shared" si="539"/>
        <v>17.758689245009442</v>
      </c>
      <c r="AR1647">
        <f t="shared" si="540"/>
        <v>-7.8555352554019109</v>
      </c>
      <c r="AS1647">
        <f t="shared" si="541"/>
        <v>1.5408610298340231</v>
      </c>
      <c r="BJ1647">
        <f t="shared" si="542"/>
        <v>1.2716149999999999</v>
      </c>
      <c r="BK1647">
        <f t="shared" si="543"/>
        <v>2.8915420950000001</v>
      </c>
      <c r="BL1647">
        <f t="shared" si="544"/>
        <v>5.7736664397359991</v>
      </c>
      <c r="BM1647">
        <f t="shared" si="545"/>
        <v>-1.3339221874121754</v>
      </c>
      <c r="BN1647">
        <f t="shared" si="546"/>
        <v>9.7937893376891412E-3</v>
      </c>
    </row>
    <row r="1648" spans="1:66" ht="15">
      <c r="A1648" s="32">
        <v>7</v>
      </c>
      <c r="B1648" s="33">
        <f t="shared" ca="1" si="526"/>
        <v>1413.8919076794211</v>
      </c>
      <c r="C1648">
        <f t="shared" si="527"/>
        <v>1382</v>
      </c>
      <c r="D1648">
        <f t="shared" ca="1" si="531"/>
        <v>6.9946612421180738</v>
      </c>
      <c r="E1648">
        <f t="shared" ca="1" si="528"/>
        <v>7.0006470162123069</v>
      </c>
      <c r="F1648">
        <f t="shared" ca="1" si="529"/>
        <v>1413</v>
      </c>
      <c r="G1648">
        <f t="shared" ca="1" si="530"/>
        <v>1414</v>
      </c>
      <c r="M1648" s="280">
        <v>1678</v>
      </c>
      <c r="N1648" s="280">
        <f t="shared" si="532"/>
        <v>8.6185846613782182</v>
      </c>
      <c r="AK1648">
        <f t="shared" si="533"/>
        <v>-9.1941659999999995E-2</v>
      </c>
      <c r="AL1648">
        <f t="shared" si="534"/>
        <v>4.5916573860000005</v>
      </c>
      <c r="AM1648">
        <f t="shared" si="535"/>
        <v>12.090014931723999</v>
      </c>
      <c r="AN1648">
        <f t="shared" si="536"/>
        <v>-20.776327376394491</v>
      </c>
      <c r="AO1648">
        <f t="shared" si="537"/>
        <v>26.63911361468217</v>
      </c>
      <c r="AP1648">
        <f t="shared" si="538"/>
        <v>-25.316096649801537</v>
      </c>
      <c r="AQ1648">
        <f t="shared" si="539"/>
        <v>17.822321388833252</v>
      </c>
      <c r="AR1648">
        <f t="shared" si="540"/>
        <v>-7.8883839223434666</v>
      </c>
      <c r="AS1648">
        <f t="shared" si="541"/>
        <v>1.5482269486782891</v>
      </c>
      <c r="BJ1648">
        <f t="shared" si="542"/>
        <v>1.2716149999999999</v>
      </c>
      <c r="BK1648">
        <f t="shared" si="543"/>
        <v>2.8932663299999999</v>
      </c>
      <c r="BL1648">
        <f t="shared" si="544"/>
        <v>5.7805542010559989</v>
      </c>
      <c r="BM1648">
        <f t="shared" si="545"/>
        <v>-1.3363098757256178</v>
      </c>
      <c r="BN1648">
        <f t="shared" si="546"/>
        <v>9.8171705014779408E-3</v>
      </c>
    </row>
    <row r="1649" spans="1:66" ht="15">
      <c r="A1649" s="32">
        <v>7</v>
      </c>
      <c r="B1649" s="33">
        <f t="shared" ca="1" si="526"/>
        <v>1413.8919076794211</v>
      </c>
      <c r="C1649">
        <f t="shared" si="527"/>
        <v>1382</v>
      </c>
      <c r="D1649">
        <f t="shared" ca="1" si="531"/>
        <v>6.9946612421180738</v>
      </c>
      <c r="E1649">
        <f t="shared" ca="1" si="528"/>
        <v>7.0006470162123069</v>
      </c>
      <c r="F1649">
        <f t="shared" ca="1" si="529"/>
        <v>1413</v>
      </c>
      <c r="G1649">
        <f t="shared" ca="1" si="530"/>
        <v>1414</v>
      </c>
      <c r="M1649" s="280">
        <v>1679</v>
      </c>
      <c r="N1649" s="280">
        <f t="shared" si="532"/>
        <v>8.6248543902603014</v>
      </c>
      <c r="AK1649">
        <f t="shared" si="533"/>
        <v>-9.1941659999999995E-2</v>
      </c>
      <c r="AL1649">
        <f t="shared" si="534"/>
        <v>4.5943937730000002</v>
      </c>
      <c r="AM1649">
        <f t="shared" si="535"/>
        <v>12.104429255250999</v>
      </c>
      <c r="AN1649">
        <f t="shared" si="536"/>
        <v>-20.813494321753595</v>
      </c>
      <c r="AO1649">
        <f t="shared" si="537"/>
        <v>26.702672461759807</v>
      </c>
      <c r="AP1649">
        <f t="shared" si="538"/>
        <v>-25.391621944107989</v>
      </c>
      <c r="AQ1649">
        <f t="shared" si="539"/>
        <v>17.886143422513861</v>
      </c>
      <c r="AR1649">
        <f t="shared" si="540"/>
        <v>-7.9213502560121292</v>
      </c>
      <c r="AS1649">
        <f t="shared" si="541"/>
        <v>1.5556236596093469</v>
      </c>
      <c r="BJ1649">
        <f t="shared" si="542"/>
        <v>1.2716149999999999</v>
      </c>
      <c r="BK1649">
        <f t="shared" si="543"/>
        <v>2.8949905650000001</v>
      </c>
      <c r="BL1649">
        <f t="shared" si="544"/>
        <v>5.787446068343999</v>
      </c>
      <c r="BM1649">
        <f t="shared" si="545"/>
        <v>-1.3387004116097583</v>
      </c>
      <c r="BN1649">
        <f t="shared" si="546"/>
        <v>9.8405935044976293E-3</v>
      </c>
    </row>
    <row r="1650" spans="1:66" ht="15">
      <c r="A1650" s="32">
        <v>7</v>
      </c>
      <c r="B1650" s="33">
        <f t="shared" ca="1" si="526"/>
        <v>1413.8919076794211</v>
      </c>
      <c r="C1650">
        <f t="shared" si="527"/>
        <v>1382</v>
      </c>
      <c r="D1650">
        <f t="shared" ca="1" si="531"/>
        <v>6.9946612421180738</v>
      </c>
      <c r="E1650">
        <f t="shared" ca="1" si="528"/>
        <v>7.0006470162123069</v>
      </c>
      <c r="F1650">
        <f t="shared" ca="1" si="529"/>
        <v>1413</v>
      </c>
      <c r="G1650">
        <f t="shared" ca="1" si="530"/>
        <v>1414</v>
      </c>
      <c r="M1650" s="280">
        <v>1680</v>
      </c>
      <c r="N1650" s="280">
        <f t="shared" si="532"/>
        <v>8.6311251585170918</v>
      </c>
      <c r="AK1650">
        <f t="shared" si="533"/>
        <v>-9.1941659999999995E-2</v>
      </c>
      <c r="AL1650">
        <f t="shared" si="534"/>
        <v>4.5971301600000007</v>
      </c>
      <c r="AM1650">
        <f t="shared" si="535"/>
        <v>12.118852166399998</v>
      </c>
      <c r="AN1650">
        <f t="shared" si="536"/>
        <v>-20.850705566208003</v>
      </c>
      <c r="AO1650">
        <f t="shared" si="537"/>
        <v>26.76634497589248</v>
      </c>
      <c r="AP1650">
        <f t="shared" si="538"/>
        <v>-25.467327382133149</v>
      </c>
      <c r="AQ1650">
        <f t="shared" si="539"/>
        <v>17.950155799113574</v>
      </c>
      <c r="AR1650">
        <f t="shared" si="540"/>
        <v>-7.9544346074419554</v>
      </c>
      <c r="AS1650">
        <f t="shared" si="541"/>
        <v>1.5630512728941461</v>
      </c>
      <c r="BJ1650">
        <f t="shared" si="542"/>
        <v>1.2716149999999999</v>
      </c>
      <c r="BK1650">
        <f t="shared" si="543"/>
        <v>2.8967147999999998</v>
      </c>
      <c r="BL1650">
        <f t="shared" si="544"/>
        <v>5.7943420415999993</v>
      </c>
      <c r="BM1650">
        <f t="shared" si="545"/>
        <v>-1.3410937967616001</v>
      </c>
      <c r="BN1650">
        <f t="shared" si="546"/>
        <v>9.8640583966310407E-3</v>
      </c>
    </row>
    <row r="1651" spans="1:66" ht="15">
      <c r="A1651" s="32">
        <v>7</v>
      </c>
      <c r="B1651" s="33">
        <f t="shared" ref="B1651:B1714" ca="1" si="547">(A1651-D1651)/(E1651-D1651)*(G1651-F1651)+F1651</f>
        <v>1413.8919076794211</v>
      </c>
      <c r="C1651">
        <f t="shared" ref="C1651:C1714" si="548">MAX(COUNTIF($N$2:$N$25400,"&lt;"&amp;A1651),1)</f>
        <v>1382</v>
      </c>
      <c r="D1651">
        <f t="shared" ca="1" si="531"/>
        <v>6.9946612421180738</v>
      </c>
      <c r="E1651">
        <f t="shared" ref="E1651:E1714" ca="1" si="549">INDIRECT(ADDRESS(C1651+2,14))</f>
        <v>7.0006470162123069</v>
      </c>
      <c r="F1651">
        <f t="shared" ref="F1651:F1714" ca="1" si="550">INDIRECT(ADDRESS(C1651+1,13))</f>
        <v>1413</v>
      </c>
      <c r="G1651">
        <f t="shared" ref="G1651:G1714" ca="1" si="551">INDIRECT(ADDRESS(C1651+2,13))</f>
        <v>1414</v>
      </c>
      <c r="M1651" s="280">
        <v>1681</v>
      </c>
      <c r="N1651" s="280">
        <f t="shared" si="532"/>
        <v>8.6373969657316909</v>
      </c>
      <c r="AK1651">
        <f t="shared" si="533"/>
        <v>-9.1941659999999995E-2</v>
      </c>
      <c r="AL1651">
        <f t="shared" si="534"/>
        <v>4.5998665470000004</v>
      </c>
      <c r="AM1651">
        <f t="shared" si="535"/>
        <v>12.133283665170998</v>
      </c>
      <c r="AN1651">
        <f t="shared" si="536"/>
        <v>-20.887961136141932</v>
      </c>
      <c r="AO1651">
        <f t="shared" si="537"/>
        <v>26.830131292519013</v>
      </c>
      <c r="AP1651">
        <f t="shared" si="538"/>
        <v>-25.543213285945537</v>
      </c>
      <c r="AQ1651">
        <f t="shared" si="539"/>
        <v>18.014358972504944</v>
      </c>
      <c r="AR1651">
        <f t="shared" si="540"/>
        <v>-7.9876373285042916</v>
      </c>
      <c r="AS1651">
        <f t="shared" si="541"/>
        <v>1.5705098991284971</v>
      </c>
      <c r="BJ1651">
        <f t="shared" si="542"/>
        <v>1.2716149999999999</v>
      </c>
      <c r="BK1651">
        <f t="shared" si="543"/>
        <v>2.898439035</v>
      </c>
      <c r="BL1651">
        <f t="shared" si="544"/>
        <v>5.801242120823999</v>
      </c>
      <c r="BM1651">
        <f t="shared" si="545"/>
        <v>-1.3434900328781458</v>
      </c>
      <c r="BN1651">
        <f t="shared" si="546"/>
        <v>9.887565227790723E-3</v>
      </c>
    </row>
    <row r="1652" spans="1:66" ht="15">
      <c r="A1652" s="32">
        <v>7</v>
      </c>
      <c r="B1652" s="33">
        <f t="shared" ca="1" si="547"/>
        <v>1413.8919076794211</v>
      </c>
      <c r="C1652">
        <f t="shared" si="548"/>
        <v>1382</v>
      </c>
      <c r="D1652">
        <f t="shared" ca="1" si="531"/>
        <v>6.9946612421180738</v>
      </c>
      <c r="E1652">
        <f t="shared" ca="1" si="549"/>
        <v>7.0006470162123069</v>
      </c>
      <c r="F1652">
        <f t="shared" ca="1" si="550"/>
        <v>1413</v>
      </c>
      <c r="G1652">
        <f t="shared" ca="1" si="551"/>
        <v>1414</v>
      </c>
      <c r="M1652" s="280">
        <v>1682</v>
      </c>
      <c r="N1652" s="280">
        <f t="shared" si="532"/>
        <v>8.6436698114862889</v>
      </c>
      <c r="AK1652">
        <f t="shared" si="533"/>
        <v>-9.1941659999999995E-2</v>
      </c>
      <c r="AL1652">
        <f t="shared" si="534"/>
        <v>4.6026029340000001</v>
      </c>
      <c r="AM1652">
        <f t="shared" si="535"/>
        <v>12.147723751564</v>
      </c>
      <c r="AN1652">
        <f t="shared" si="536"/>
        <v>-20.925261057939593</v>
      </c>
      <c r="AO1652">
        <f t="shared" si="537"/>
        <v>26.894031547158882</v>
      </c>
      <c r="AP1652">
        <f t="shared" si="538"/>
        <v>-25.619279977997319</v>
      </c>
      <c r="AQ1652">
        <f t="shared" si="539"/>
        <v>18.078753397371734</v>
      </c>
      <c r="AR1652">
        <f t="shared" si="540"/>
        <v>-8.020958771909271</v>
      </c>
      <c r="AS1652">
        <f t="shared" si="541"/>
        <v>1.5779996492378543</v>
      </c>
      <c r="BJ1652">
        <f t="shared" si="542"/>
        <v>1.2716149999999999</v>
      </c>
      <c r="BK1652">
        <f t="shared" si="543"/>
        <v>2.9001632699999997</v>
      </c>
      <c r="BL1652">
        <f t="shared" si="544"/>
        <v>5.808146306015999</v>
      </c>
      <c r="BM1652">
        <f t="shared" si="545"/>
        <v>-1.3458891216563984</v>
      </c>
      <c r="BN1652">
        <f t="shared" si="546"/>
        <v>9.911114047918947E-3</v>
      </c>
    </row>
    <row r="1653" spans="1:66" ht="15">
      <c r="A1653" s="32">
        <v>7</v>
      </c>
      <c r="B1653" s="33">
        <f t="shared" ca="1" si="547"/>
        <v>1413.8919076794211</v>
      </c>
      <c r="C1653">
        <f t="shared" si="548"/>
        <v>1382</v>
      </c>
      <c r="D1653">
        <f t="shared" ca="1" si="531"/>
        <v>6.9946612421180738</v>
      </c>
      <c r="E1653">
        <f t="shared" ca="1" si="549"/>
        <v>7.0006470162123069</v>
      </c>
      <c r="F1653">
        <f t="shared" ca="1" si="550"/>
        <v>1413</v>
      </c>
      <c r="G1653">
        <f t="shared" ca="1" si="551"/>
        <v>1414</v>
      </c>
      <c r="M1653" s="280">
        <v>1683</v>
      </c>
      <c r="N1653" s="280">
        <f t="shared" si="532"/>
        <v>8.6499436953621522</v>
      </c>
      <c r="AK1653">
        <f t="shared" si="533"/>
        <v>-9.1941659999999995E-2</v>
      </c>
      <c r="AL1653">
        <f t="shared" si="534"/>
        <v>4.6053393210000007</v>
      </c>
      <c r="AM1653">
        <f t="shared" si="535"/>
        <v>12.162172425578998</v>
      </c>
      <c r="AN1653">
        <f t="shared" si="536"/>
        <v>-20.962605357985204</v>
      </c>
      <c r="AO1653">
        <f t="shared" si="537"/>
        <v>26.9580458754122</v>
      </c>
      <c r="AP1653">
        <f t="shared" si="538"/>
        <v>-25.695527781124511</v>
      </c>
      <c r="AQ1653">
        <f t="shared" si="539"/>
        <v>18.143339529209875</v>
      </c>
      <c r="AR1653">
        <f t="shared" si="540"/>
        <v>-8.054399291207309</v>
      </c>
      <c r="AS1653">
        <f t="shared" si="541"/>
        <v>1.5855206344781014</v>
      </c>
      <c r="BJ1653">
        <f t="shared" si="542"/>
        <v>1.2716149999999999</v>
      </c>
      <c r="BK1653">
        <f t="shared" si="543"/>
        <v>2.9018875049999999</v>
      </c>
      <c r="BL1653">
        <f t="shared" si="544"/>
        <v>5.8150545971759993</v>
      </c>
      <c r="BM1653">
        <f t="shared" si="545"/>
        <v>-1.3482910647933606</v>
      </c>
      <c r="BN1653">
        <f t="shared" si="546"/>
        <v>9.9347049069876976E-3</v>
      </c>
    </row>
    <row r="1654" spans="1:66" ht="15">
      <c r="A1654" s="32">
        <v>7</v>
      </c>
      <c r="B1654" s="33">
        <f t="shared" ca="1" si="547"/>
        <v>1413.8919076794211</v>
      </c>
      <c r="C1654">
        <f t="shared" si="548"/>
        <v>1382</v>
      </c>
      <c r="D1654">
        <f t="shared" ca="1" si="531"/>
        <v>6.9946612421180738</v>
      </c>
      <c r="E1654">
        <f t="shared" ca="1" si="549"/>
        <v>7.0006470162123069</v>
      </c>
      <c r="F1654">
        <f t="shared" ca="1" si="550"/>
        <v>1413</v>
      </c>
      <c r="G1654">
        <f t="shared" ca="1" si="551"/>
        <v>1414</v>
      </c>
      <c r="M1654" s="280">
        <v>1684</v>
      </c>
      <c r="N1654" s="280">
        <f t="shared" si="532"/>
        <v>8.6562186169396895</v>
      </c>
      <c r="AK1654">
        <f t="shared" si="533"/>
        <v>-9.1941659999999995E-2</v>
      </c>
      <c r="AL1654">
        <f t="shared" si="534"/>
        <v>4.6080757080000003</v>
      </c>
      <c r="AM1654">
        <f t="shared" si="535"/>
        <v>12.176629687215998</v>
      </c>
      <c r="AN1654">
        <f t="shared" si="536"/>
        <v>-20.999994062662978</v>
      </c>
      <c r="AO1654">
        <f t="shared" si="537"/>
        <v>27.022174412959728</v>
      </c>
      <c r="AP1654">
        <f t="shared" si="538"/>
        <v>-25.771957018547237</v>
      </c>
      <c r="AQ1654">
        <f t="shared" si="539"/>
        <v>18.208117824328454</v>
      </c>
      <c r="AR1654">
        <f t="shared" si="540"/>
        <v>-8.0879592407906156</v>
      </c>
      <c r="AS1654">
        <f t="shared" si="541"/>
        <v>1.5930729664363403</v>
      </c>
      <c r="BJ1654">
        <f t="shared" si="542"/>
        <v>1.2716149999999999</v>
      </c>
      <c r="BK1654">
        <f t="shared" si="543"/>
        <v>2.9036117400000001</v>
      </c>
      <c r="BL1654">
        <f t="shared" si="544"/>
        <v>5.8219669943039989</v>
      </c>
      <c r="BM1654">
        <f t="shared" si="545"/>
        <v>-1.3506958639860354</v>
      </c>
      <c r="BN1654">
        <f t="shared" si="546"/>
        <v>9.9583378549986824E-3</v>
      </c>
    </row>
    <row r="1655" spans="1:66" ht="15">
      <c r="A1655" s="32">
        <v>7</v>
      </c>
      <c r="B1655" s="33">
        <f t="shared" ca="1" si="547"/>
        <v>1413.8919076794211</v>
      </c>
      <c r="C1655">
        <f t="shared" si="548"/>
        <v>1382</v>
      </c>
      <c r="D1655">
        <f t="shared" ca="1" si="531"/>
        <v>6.9946612421180738</v>
      </c>
      <c r="E1655">
        <f t="shared" ca="1" si="549"/>
        <v>7.0006470162123069</v>
      </c>
      <c r="F1655">
        <f t="shared" ca="1" si="550"/>
        <v>1413</v>
      </c>
      <c r="G1655">
        <f t="shared" ca="1" si="551"/>
        <v>1414</v>
      </c>
      <c r="M1655" s="280">
        <v>1685</v>
      </c>
      <c r="N1655" s="280">
        <f t="shared" si="532"/>
        <v>8.66249457579843</v>
      </c>
      <c r="AK1655">
        <f t="shared" si="533"/>
        <v>-9.1941659999999995E-2</v>
      </c>
      <c r="AL1655">
        <f t="shared" si="534"/>
        <v>4.6108120950000009</v>
      </c>
      <c r="AM1655">
        <f t="shared" si="535"/>
        <v>12.191095536474998</v>
      </c>
      <c r="AN1655">
        <f t="shared" si="536"/>
        <v>-21.037427198357129</v>
      </c>
      <c r="AO1655">
        <f t="shared" si="537"/>
        <v>27.08641729556286</v>
      </c>
      <c r="AP1655">
        <f t="shared" si="538"/>
        <v>-25.848568013869961</v>
      </c>
      <c r="AQ1655">
        <f t="shared" si="539"/>
        <v>18.27308873985066</v>
      </c>
      <c r="AR1655">
        <f t="shared" si="540"/>
        <v>-8.1216389758946779</v>
      </c>
      <c r="AS1655">
        <f t="shared" si="541"/>
        <v>1.6006567570316776</v>
      </c>
      <c r="BJ1655">
        <f t="shared" si="542"/>
        <v>1.2716149999999999</v>
      </c>
      <c r="BK1655">
        <f t="shared" si="543"/>
        <v>2.9053359749999998</v>
      </c>
      <c r="BL1655">
        <f t="shared" si="544"/>
        <v>5.8288834973999988</v>
      </c>
      <c r="BM1655">
        <f t="shared" si="545"/>
        <v>-1.3531035209314251</v>
      </c>
      <c r="BN1655">
        <f t="shared" si="546"/>
        <v>9.9820129419833249E-3</v>
      </c>
    </row>
    <row r="1656" spans="1:66" ht="15">
      <c r="A1656" s="32">
        <v>7</v>
      </c>
      <c r="B1656" s="33">
        <f t="shared" ca="1" si="547"/>
        <v>1413.8919076794211</v>
      </c>
      <c r="C1656">
        <f t="shared" si="548"/>
        <v>1382</v>
      </c>
      <c r="D1656">
        <f t="shared" ca="1" si="531"/>
        <v>6.9946612421180738</v>
      </c>
      <c r="E1656">
        <f t="shared" ca="1" si="549"/>
        <v>7.0006470162123069</v>
      </c>
      <c r="F1656">
        <f t="shared" ca="1" si="550"/>
        <v>1413</v>
      </c>
      <c r="G1656">
        <f t="shared" ca="1" si="551"/>
        <v>1414</v>
      </c>
      <c r="M1656" s="280">
        <v>1686</v>
      </c>
      <c r="N1656" s="280">
        <f t="shared" si="532"/>
        <v>8.6687715715170768</v>
      </c>
      <c r="AK1656">
        <f t="shared" si="533"/>
        <v>-9.1941659999999995E-2</v>
      </c>
      <c r="AL1656">
        <f t="shared" si="534"/>
        <v>4.6135484820000006</v>
      </c>
      <c r="AM1656">
        <f t="shared" si="535"/>
        <v>12.205569973355999</v>
      </c>
      <c r="AN1656">
        <f t="shared" si="536"/>
        <v>-21.074904791451868</v>
      </c>
      <c r="AO1656">
        <f t="shared" si="537"/>
        <v>27.150774659063643</v>
      </c>
      <c r="AP1656">
        <f t="shared" si="538"/>
        <v>-25.925361091081697</v>
      </c>
      <c r="AQ1656">
        <f t="shared" si="539"/>
        <v>18.338252733714768</v>
      </c>
      <c r="AR1656">
        <f t="shared" si="540"/>
        <v>-8.1554388525997847</v>
      </c>
      <c r="AS1656">
        <f t="shared" si="541"/>
        <v>1.6082721185160149</v>
      </c>
      <c r="BJ1656">
        <f t="shared" si="542"/>
        <v>1.2716149999999999</v>
      </c>
      <c r="BK1656">
        <f t="shared" si="543"/>
        <v>2.90706021</v>
      </c>
      <c r="BL1656">
        <f t="shared" si="544"/>
        <v>5.8358041064639989</v>
      </c>
      <c r="BM1656">
        <f t="shared" si="545"/>
        <v>-1.3555140373265329</v>
      </c>
      <c r="BN1656">
        <f t="shared" si="546"/>
        <v>1.0005730218002769E-2</v>
      </c>
    </row>
    <row r="1657" spans="1:66" ht="15">
      <c r="A1657" s="32">
        <v>7</v>
      </c>
      <c r="B1657" s="33">
        <f t="shared" ca="1" si="547"/>
        <v>1413.8919076794211</v>
      </c>
      <c r="C1657">
        <f t="shared" si="548"/>
        <v>1382</v>
      </c>
      <c r="D1657">
        <f t="shared" ca="1" si="531"/>
        <v>6.9946612421180738</v>
      </c>
      <c r="E1657">
        <f t="shared" ca="1" si="549"/>
        <v>7.0006470162123069</v>
      </c>
      <c r="F1657">
        <f t="shared" ca="1" si="550"/>
        <v>1413</v>
      </c>
      <c r="G1657">
        <f t="shared" ca="1" si="551"/>
        <v>1414</v>
      </c>
      <c r="M1657" s="280">
        <v>1687</v>
      </c>
      <c r="N1657" s="280">
        <f t="shared" si="532"/>
        <v>8.675049603673509</v>
      </c>
      <c r="AK1657">
        <f t="shared" si="533"/>
        <v>-9.1941659999999995E-2</v>
      </c>
      <c r="AL1657">
        <f t="shared" si="534"/>
        <v>4.6162848690000002</v>
      </c>
      <c r="AM1657">
        <f t="shared" si="535"/>
        <v>12.220052997858998</v>
      </c>
      <c r="AN1657">
        <f t="shared" si="536"/>
        <v>-21.112426868331411</v>
      </c>
      <c r="AO1657">
        <f t="shared" si="537"/>
        <v>27.215246639384755</v>
      </c>
      <c r="AP1657">
        <f t="shared" si="538"/>
        <v>-26.002336574556239</v>
      </c>
      <c r="AQ1657">
        <f t="shared" si="539"/>
        <v>18.403610264675084</v>
      </c>
      <c r="AR1657">
        <f t="shared" si="540"/>
        <v>-8.1893592278325187</v>
      </c>
      <c r="AS1657">
        <f t="shared" si="541"/>
        <v>1.61591916347484</v>
      </c>
      <c r="BJ1657">
        <f t="shared" si="542"/>
        <v>1.2716149999999999</v>
      </c>
      <c r="BK1657">
        <f t="shared" si="543"/>
        <v>2.9087844449999998</v>
      </c>
      <c r="BL1657">
        <f t="shared" si="544"/>
        <v>5.8427288214959994</v>
      </c>
      <c r="BM1657">
        <f t="shared" si="545"/>
        <v>-1.3579274148683615</v>
      </c>
      <c r="BN1657">
        <f t="shared" si="546"/>
        <v>1.0029489733147878E-2</v>
      </c>
    </row>
    <row r="1658" spans="1:66" ht="15">
      <c r="A1658" s="32">
        <v>7</v>
      </c>
      <c r="B1658" s="33">
        <f t="shared" ca="1" si="547"/>
        <v>1413.8919076794211</v>
      </c>
      <c r="C1658">
        <f t="shared" si="548"/>
        <v>1382</v>
      </c>
      <c r="D1658">
        <f t="shared" ca="1" si="531"/>
        <v>6.9946612421180738</v>
      </c>
      <c r="E1658">
        <f t="shared" ca="1" si="549"/>
        <v>7.0006470162123069</v>
      </c>
      <c r="F1658">
        <f t="shared" ca="1" si="550"/>
        <v>1413</v>
      </c>
      <c r="G1658">
        <f t="shared" ca="1" si="551"/>
        <v>1414</v>
      </c>
      <c r="M1658" s="280">
        <v>1688</v>
      </c>
      <c r="N1658" s="280">
        <f t="shared" si="532"/>
        <v>8.6813286718448612</v>
      </c>
      <c r="AK1658">
        <f t="shared" si="533"/>
        <v>-9.1941659999999995E-2</v>
      </c>
      <c r="AL1658">
        <f t="shared" si="534"/>
        <v>4.6190212560000008</v>
      </c>
      <c r="AM1658">
        <f t="shared" si="535"/>
        <v>12.234544609983999</v>
      </c>
      <c r="AN1658">
        <f t="shared" si="536"/>
        <v>-21.14999345537997</v>
      </c>
      <c r="AO1658">
        <f t="shared" si="537"/>
        <v>27.279833372529531</v>
      </c>
      <c r="AP1658">
        <f t="shared" si="538"/>
        <v>-26.07949478905239</v>
      </c>
      <c r="AQ1658">
        <f t="shared" si="539"/>
        <v>18.469161792302945</v>
      </c>
      <c r="AR1658">
        <f t="shared" si="540"/>
        <v>-8.2234004593672729</v>
      </c>
      <c r="AS1658">
        <f t="shared" si="541"/>
        <v>1.6235980048280201</v>
      </c>
      <c r="BJ1658">
        <f t="shared" si="542"/>
        <v>1.2716149999999999</v>
      </c>
      <c r="BK1658">
        <f t="shared" si="543"/>
        <v>2.91050868</v>
      </c>
      <c r="BL1658">
        <f t="shared" si="544"/>
        <v>5.8496576424959992</v>
      </c>
      <c r="BM1658">
        <f t="shared" si="545"/>
        <v>-1.3603436552539137</v>
      </c>
      <c r="BN1658">
        <f t="shared" si="546"/>
        <v>1.0053291537539233E-2</v>
      </c>
    </row>
    <row r="1659" spans="1:66" ht="15">
      <c r="A1659" s="32">
        <v>7</v>
      </c>
      <c r="B1659" s="33">
        <f t="shared" ca="1" si="547"/>
        <v>1413.8919076794211</v>
      </c>
      <c r="C1659">
        <f t="shared" si="548"/>
        <v>1382</v>
      </c>
      <c r="D1659">
        <f t="shared" ca="1" si="531"/>
        <v>6.9946612421180738</v>
      </c>
      <c r="E1659">
        <f t="shared" ca="1" si="549"/>
        <v>7.0006470162123069</v>
      </c>
      <c r="F1659">
        <f t="shared" ca="1" si="550"/>
        <v>1413</v>
      </c>
      <c r="G1659">
        <f t="shared" ca="1" si="551"/>
        <v>1414</v>
      </c>
      <c r="M1659" s="280">
        <v>1689</v>
      </c>
      <c r="N1659" s="280">
        <f t="shared" si="532"/>
        <v>8.6876087756074831</v>
      </c>
      <c r="AK1659">
        <f t="shared" si="533"/>
        <v>-9.1941659999999995E-2</v>
      </c>
      <c r="AL1659">
        <f t="shared" si="534"/>
        <v>4.6217576430000005</v>
      </c>
      <c r="AM1659">
        <f t="shared" si="535"/>
        <v>12.249044809730998</v>
      </c>
      <c r="AN1659">
        <f t="shared" si="536"/>
        <v>-21.187604578981762</v>
      </c>
      <c r="AO1659">
        <f t="shared" si="537"/>
        <v>27.344534994581934</v>
      </c>
      <c r="AP1659">
        <f t="shared" si="538"/>
        <v>-26.156836059714209</v>
      </c>
      <c r="AQ1659">
        <f t="shared" si="539"/>
        <v>18.534907776987673</v>
      </c>
      <c r="AR1659">
        <f t="shared" si="540"/>
        <v>-8.2575629058277471</v>
      </c>
      <c r="AS1659">
        <f t="shared" si="541"/>
        <v>1.6313087558305945</v>
      </c>
      <c r="BJ1659">
        <f t="shared" si="542"/>
        <v>1.2716149999999999</v>
      </c>
      <c r="BK1659">
        <f t="shared" si="543"/>
        <v>2.9122329150000001</v>
      </c>
      <c r="BL1659">
        <f t="shared" si="544"/>
        <v>5.8565905694639993</v>
      </c>
      <c r="BM1659">
        <f t="shared" si="545"/>
        <v>-1.3627627601801924</v>
      </c>
      <c r="BN1659">
        <f t="shared" si="546"/>
        <v>1.0077135681327129E-2</v>
      </c>
    </row>
    <row r="1660" spans="1:66" ht="15">
      <c r="A1660" s="32">
        <v>7</v>
      </c>
      <c r="B1660" s="33">
        <f t="shared" ca="1" si="547"/>
        <v>1413.8919076794211</v>
      </c>
      <c r="C1660">
        <f t="shared" si="548"/>
        <v>1382</v>
      </c>
      <c r="D1660">
        <f t="shared" ca="1" si="531"/>
        <v>6.9946612421180738</v>
      </c>
      <c r="E1660">
        <f t="shared" ca="1" si="549"/>
        <v>7.0006470162123069</v>
      </c>
      <c r="F1660">
        <f t="shared" ca="1" si="550"/>
        <v>1413</v>
      </c>
      <c r="G1660">
        <f t="shared" ca="1" si="551"/>
        <v>1414</v>
      </c>
      <c r="M1660" s="280">
        <v>1690</v>
      </c>
      <c r="N1660" s="280">
        <f t="shared" si="532"/>
        <v>8.6938899145369746</v>
      </c>
      <c r="AK1660">
        <f t="shared" si="533"/>
        <v>-9.1941659999999995E-2</v>
      </c>
      <c r="AL1660">
        <f t="shared" si="534"/>
        <v>4.6244940300000001</v>
      </c>
      <c r="AM1660">
        <f t="shared" si="535"/>
        <v>12.263553597099998</v>
      </c>
      <c r="AN1660">
        <f t="shared" si="536"/>
        <v>-21.225260265521001</v>
      </c>
      <c r="AO1660">
        <f t="shared" si="537"/>
        <v>27.409351641706579</v>
      </c>
      <c r="AP1660">
        <f t="shared" si="538"/>
        <v>-26.234360712071222</v>
      </c>
      <c r="AQ1660">
        <f t="shared" si="539"/>
        <v>18.600848679937528</v>
      </c>
      <c r="AR1660">
        <f t="shared" si="540"/>
        <v>-8.2918469266884767</v>
      </c>
      <c r="AS1660">
        <f t="shared" si="541"/>
        <v>1.6390515300735715</v>
      </c>
      <c r="BJ1660">
        <f t="shared" si="542"/>
        <v>1.2716149999999999</v>
      </c>
      <c r="BK1660">
        <f t="shared" si="543"/>
        <v>2.9139571499999999</v>
      </c>
      <c r="BL1660">
        <f t="shared" si="544"/>
        <v>5.8635276023999987</v>
      </c>
      <c r="BM1660">
        <f t="shared" si="545"/>
        <v>-1.3651847313442</v>
      </c>
      <c r="BN1660">
        <f t="shared" si="546"/>
        <v>1.010102221469159E-2</v>
      </c>
    </row>
    <row r="1661" spans="1:66" ht="15">
      <c r="A1661" s="32">
        <v>7</v>
      </c>
      <c r="B1661" s="33">
        <f t="shared" ca="1" si="547"/>
        <v>1413.8919076794211</v>
      </c>
      <c r="C1661">
        <f t="shared" si="548"/>
        <v>1382</v>
      </c>
      <c r="D1661">
        <f t="shared" ca="1" si="531"/>
        <v>6.9946612421180738</v>
      </c>
      <c r="E1661">
        <f t="shared" ca="1" si="549"/>
        <v>7.0006470162123069</v>
      </c>
      <c r="F1661">
        <f t="shared" ca="1" si="550"/>
        <v>1413</v>
      </c>
      <c r="G1661">
        <f t="shared" ca="1" si="551"/>
        <v>1414</v>
      </c>
      <c r="M1661" s="280">
        <v>1691</v>
      </c>
      <c r="N1661" s="280">
        <f t="shared" si="532"/>
        <v>8.7001720882082765</v>
      </c>
      <c r="AK1661">
        <f t="shared" si="533"/>
        <v>-9.1941659999999995E-2</v>
      </c>
      <c r="AL1661">
        <f t="shared" si="534"/>
        <v>4.6272304170000007</v>
      </c>
      <c r="AM1661">
        <f t="shared" si="535"/>
        <v>12.278070972090999</v>
      </c>
      <c r="AN1661">
        <f t="shared" si="536"/>
        <v>-21.262960541381901</v>
      </c>
      <c r="AO1661">
        <f t="shared" si="537"/>
        <v>27.474283450148715</v>
      </c>
      <c r="AP1661">
        <f t="shared" si="538"/>
        <v>-26.31206907203865</v>
      </c>
      <c r="AQ1661">
        <f t="shared" si="539"/>
        <v>18.666984963180717</v>
      </c>
      <c r="AR1661">
        <f t="shared" si="540"/>
        <v>-8.3262528822763304</v>
      </c>
      <c r="AS1661">
        <f t="shared" si="541"/>
        <v>1.6468264414847245</v>
      </c>
      <c r="BJ1661">
        <f t="shared" si="542"/>
        <v>1.2716149999999999</v>
      </c>
      <c r="BK1661">
        <f t="shared" si="543"/>
        <v>2.9156813850000001</v>
      </c>
      <c r="BL1661">
        <f t="shared" si="544"/>
        <v>5.8704687413039993</v>
      </c>
      <c r="BM1661">
        <f t="shared" si="545"/>
        <v>-1.3676095704429398</v>
      </c>
      <c r="BN1661">
        <f t="shared" si="546"/>
        <v>1.0124951187842349E-2</v>
      </c>
    </row>
    <row r="1662" spans="1:66" ht="15">
      <c r="A1662" s="32">
        <v>7</v>
      </c>
      <c r="B1662" s="33">
        <f t="shared" ca="1" si="547"/>
        <v>1413.8919076794211</v>
      </c>
      <c r="C1662">
        <f t="shared" si="548"/>
        <v>1382</v>
      </c>
      <c r="D1662">
        <f t="shared" ca="1" si="531"/>
        <v>6.9946612421180738</v>
      </c>
      <c r="E1662">
        <f t="shared" ca="1" si="549"/>
        <v>7.0006470162123069</v>
      </c>
      <c r="F1662">
        <f t="shared" ca="1" si="550"/>
        <v>1413</v>
      </c>
      <c r="G1662">
        <f t="shared" ca="1" si="551"/>
        <v>1414</v>
      </c>
      <c r="M1662" s="280">
        <v>1692</v>
      </c>
      <c r="N1662" s="280">
        <f t="shared" si="532"/>
        <v>8.7064552961956156</v>
      </c>
      <c r="AK1662">
        <f t="shared" si="533"/>
        <v>-9.1941659999999995E-2</v>
      </c>
      <c r="AL1662">
        <f t="shared" si="534"/>
        <v>4.6299668040000004</v>
      </c>
      <c r="AM1662">
        <f t="shared" si="535"/>
        <v>12.292596934703999</v>
      </c>
      <c r="AN1662">
        <f t="shared" si="536"/>
        <v>-21.300705432948675</v>
      </c>
      <c r="AO1662">
        <f t="shared" si="537"/>
        <v>27.539330556234244</v>
      </c>
      <c r="AP1662">
        <f t="shared" si="538"/>
        <v>-26.389961465917629</v>
      </c>
      <c r="AQ1662">
        <f t="shared" si="539"/>
        <v>18.733317089566324</v>
      </c>
      <c r="AR1662">
        <f t="shared" si="540"/>
        <v>-8.3607811337720381</v>
      </c>
      <c r="AS1662">
        <f t="shared" si="541"/>
        <v>1.6546336043293899</v>
      </c>
      <c r="BJ1662">
        <f t="shared" si="542"/>
        <v>1.2716149999999999</v>
      </c>
      <c r="BK1662">
        <f t="shared" si="543"/>
        <v>2.9174056199999998</v>
      </c>
      <c r="BL1662">
        <f t="shared" si="544"/>
        <v>5.8774139861759993</v>
      </c>
      <c r="BM1662">
        <f t="shared" si="545"/>
        <v>-1.3700372791734146</v>
      </c>
      <c r="BN1662">
        <f t="shared" si="546"/>
        <v>1.0148922651018865E-2</v>
      </c>
    </row>
    <row r="1663" spans="1:66" ht="15">
      <c r="A1663" s="32">
        <v>7</v>
      </c>
      <c r="B1663" s="33">
        <f t="shared" ca="1" si="547"/>
        <v>1413.8919076794211</v>
      </c>
      <c r="C1663">
        <f t="shared" si="548"/>
        <v>1382</v>
      </c>
      <c r="D1663">
        <f t="shared" ca="1" si="531"/>
        <v>6.9946612421180738</v>
      </c>
      <c r="E1663">
        <f t="shared" ca="1" si="549"/>
        <v>7.0006470162123069</v>
      </c>
      <c r="F1663">
        <f t="shared" ca="1" si="550"/>
        <v>1413</v>
      </c>
      <c r="G1663">
        <f t="shared" ca="1" si="551"/>
        <v>1414</v>
      </c>
      <c r="M1663" s="280">
        <v>1693</v>
      </c>
      <c r="N1663" s="280">
        <f t="shared" si="532"/>
        <v>8.7127395380725812</v>
      </c>
      <c r="AK1663">
        <f t="shared" si="533"/>
        <v>-9.1941659999999995E-2</v>
      </c>
      <c r="AL1663">
        <f t="shared" si="534"/>
        <v>4.6327031910000001</v>
      </c>
      <c r="AM1663">
        <f t="shared" si="535"/>
        <v>12.307131484938999</v>
      </c>
      <c r="AN1663">
        <f t="shared" si="536"/>
        <v>-21.338494966605534</v>
      </c>
      <c r="AO1663">
        <f t="shared" si="537"/>
        <v>27.604493096369698</v>
      </c>
      <c r="AP1663">
        <f t="shared" si="538"/>
        <v>-26.468038220395471</v>
      </c>
      <c r="AQ1663">
        <f t="shared" si="539"/>
        <v>18.799845522765317</v>
      </c>
      <c r="AR1663">
        <f t="shared" si="540"/>
        <v>-8.3954320432116969</v>
      </c>
      <c r="AS1663">
        <f t="shared" si="541"/>
        <v>1.6624731332112677</v>
      </c>
      <c r="BJ1663">
        <f t="shared" si="542"/>
        <v>1.2716149999999999</v>
      </c>
      <c r="BK1663">
        <f t="shared" si="543"/>
        <v>2.919129855</v>
      </c>
      <c r="BL1663">
        <f t="shared" si="544"/>
        <v>5.8843633370159987</v>
      </c>
      <c r="BM1663">
        <f t="shared" si="545"/>
        <v>-1.3724678592326267</v>
      </c>
      <c r="BN1663">
        <f t="shared" si="546"/>
        <v>1.0172936654490308E-2</v>
      </c>
    </row>
    <row r="1664" spans="1:66" ht="15">
      <c r="A1664" s="32">
        <v>7</v>
      </c>
      <c r="B1664" s="33">
        <f t="shared" ca="1" si="547"/>
        <v>1413.8919076794211</v>
      </c>
      <c r="C1664">
        <f t="shared" si="548"/>
        <v>1382</v>
      </c>
      <c r="D1664">
        <f t="shared" ca="1" si="531"/>
        <v>6.9946612421180738</v>
      </c>
      <c r="E1664">
        <f t="shared" ca="1" si="549"/>
        <v>7.0006470162123069</v>
      </c>
      <c r="F1664">
        <f t="shared" ca="1" si="550"/>
        <v>1413</v>
      </c>
      <c r="G1664">
        <f t="shared" ca="1" si="551"/>
        <v>1414</v>
      </c>
      <c r="M1664" s="280">
        <v>1694</v>
      </c>
      <c r="N1664" s="280">
        <f t="shared" si="532"/>
        <v>8.7190248134121315</v>
      </c>
      <c r="AK1664">
        <f t="shared" si="533"/>
        <v>-9.1941659999999995E-2</v>
      </c>
      <c r="AL1664">
        <f t="shared" si="534"/>
        <v>4.6354395780000006</v>
      </c>
      <c r="AM1664">
        <f t="shared" si="535"/>
        <v>12.321674622795999</v>
      </c>
      <c r="AN1664">
        <f t="shared" si="536"/>
        <v>-21.376329168736699</v>
      </c>
      <c r="AO1664">
        <f t="shared" si="537"/>
        <v>27.669771207042263</v>
      </c>
      <c r="AP1664">
        <f t="shared" si="538"/>
        <v>-26.546299662545863</v>
      </c>
      <c r="AQ1664">
        <f t="shared" si="539"/>
        <v>18.866570727271501</v>
      </c>
      <c r="AR1664">
        <f t="shared" si="540"/>
        <v>-8.4302059734882917</v>
      </c>
      <c r="AS1664">
        <f t="shared" si="541"/>
        <v>1.6703451430732212</v>
      </c>
      <c r="BJ1664">
        <f t="shared" si="542"/>
        <v>1.2716149999999999</v>
      </c>
      <c r="BK1664">
        <f t="shared" si="543"/>
        <v>2.9208540899999997</v>
      </c>
      <c r="BL1664">
        <f t="shared" si="544"/>
        <v>5.8913167938239992</v>
      </c>
      <c r="BM1664">
        <f t="shared" si="545"/>
        <v>-1.3749013123175793</v>
      </c>
      <c r="BN1664">
        <f t="shared" si="546"/>
        <v>1.0196993248555575E-2</v>
      </c>
    </row>
    <row r="1665" spans="1:66" ht="15">
      <c r="A1665" s="32">
        <v>7</v>
      </c>
      <c r="B1665" s="33">
        <f t="shared" ca="1" si="547"/>
        <v>1413.8919076794211</v>
      </c>
      <c r="C1665">
        <f t="shared" si="548"/>
        <v>1382</v>
      </c>
      <c r="D1665">
        <f t="shared" ca="1" si="531"/>
        <v>6.9946612421180738</v>
      </c>
      <c r="E1665">
        <f t="shared" ca="1" si="549"/>
        <v>7.0006470162123069</v>
      </c>
      <c r="F1665">
        <f t="shared" ca="1" si="550"/>
        <v>1413</v>
      </c>
      <c r="G1665">
        <f t="shared" ca="1" si="551"/>
        <v>1414</v>
      </c>
      <c r="M1665" s="280">
        <v>1695</v>
      </c>
      <c r="N1665" s="280">
        <f t="shared" si="532"/>
        <v>8.7253111217866248</v>
      </c>
      <c r="AK1665">
        <f t="shared" si="533"/>
        <v>-9.1941659999999995E-2</v>
      </c>
      <c r="AL1665">
        <f t="shared" si="534"/>
        <v>4.6381759650000003</v>
      </c>
      <c r="AM1665">
        <f t="shared" si="535"/>
        <v>12.336226348274998</v>
      </c>
      <c r="AN1665">
        <f t="shared" si="536"/>
        <v>-21.414208065726378</v>
      </c>
      <c r="AO1665">
        <f t="shared" si="537"/>
        <v>27.735165024819761</v>
      </c>
      <c r="AP1665">
        <f t="shared" si="538"/>
        <v>-26.624746119829101</v>
      </c>
      <c r="AQ1665">
        <f t="shared" si="539"/>
        <v>18.933493168402485</v>
      </c>
      <c r="AR1665">
        <f t="shared" si="540"/>
        <v>-8.4651032883532213</v>
      </c>
      <c r="AS1665">
        <f t="shared" si="541"/>
        <v>1.6782497491980817</v>
      </c>
      <c r="BJ1665">
        <f t="shared" si="542"/>
        <v>1.2716149999999999</v>
      </c>
      <c r="BK1665">
        <f t="shared" si="543"/>
        <v>2.9225783249999999</v>
      </c>
      <c r="BL1665">
        <f t="shared" si="544"/>
        <v>5.8982743565999991</v>
      </c>
      <c r="BM1665">
        <f t="shared" si="545"/>
        <v>-1.377337640125275</v>
      </c>
      <c r="BN1665">
        <f t="shared" si="546"/>
        <v>1.0221092483543274E-2</v>
      </c>
    </row>
    <row r="1666" spans="1:66" ht="15">
      <c r="A1666" s="32">
        <v>7</v>
      </c>
      <c r="B1666" s="33">
        <f t="shared" ca="1" si="547"/>
        <v>1413.8919076794211</v>
      </c>
      <c r="C1666">
        <f t="shared" si="548"/>
        <v>1382</v>
      </c>
      <c r="D1666">
        <f t="shared" ca="1" si="531"/>
        <v>6.9946612421180738</v>
      </c>
      <c r="E1666">
        <f t="shared" ca="1" si="549"/>
        <v>7.0006470162123069</v>
      </c>
      <c r="F1666">
        <f t="shared" ca="1" si="550"/>
        <v>1413</v>
      </c>
      <c r="G1666">
        <f t="shared" ca="1" si="551"/>
        <v>1414</v>
      </c>
      <c r="M1666" s="280">
        <v>1696</v>
      </c>
      <c r="N1666" s="280">
        <f t="shared" si="532"/>
        <v>8.7315984627678649</v>
      </c>
      <c r="AK1666">
        <f t="shared" si="533"/>
        <v>-9.1941659999999995E-2</v>
      </c>
      <c r="AL1666">
        <f t="shared" si="534"/>
        <v>4.6409123520000009</v>
      </c>
      <c r="AM1666">
        <f t="shared" si="535"/>
        <v>12.350786661375999</v>
      </c>
      <c r="AN1666">
        <f t="shared" si="536"/>
        <v>-21.452131683958786</v>
      </c>
      <c r="AO1666">
        <f t="shared" si="537"/>
        <v>27.800674686350654</v>
      </c>
      <c r="AP1666">
        <f t="shared" si="538"/>
        <v>-26.703377920092322</v>
      </c>
      <c r="AQ1666">
        <f t="shared" si="539"/>
        <v>19.000613312300679</v>
      </c>
      <c r="AR1666">
        <f t="shared" si="540"/>
        <v>-8.5001243524178101</v>
      </c>
      <c r="AS1666">
        <f t="shared" si="541"/>
        <v>1.6861870672094501</v>
      </c>
      <c r="BJ1666">
        <f t="shared" si="542"/>
        <v>1.2716149999999999</v>
      </c>
      <c r="BK1666">
        <f t="shared" si="543"/>
        <v>2.9243025600000001</v>
      </c>
      <c r="BL1666">
        <f t="shared" si="544"/>
        <v>5.9052360253439993</v>
      </c>
      <c r="BM1666">
        <f t="shared" si="545"/>
        <v>-1.379776844352717</v>
      </c>
      <c r="BN1666">
        <f t="shared" si="546"/>
        <v>1.0245234409811739E-2</v>
      </c>
    </row>
    <row r="1667" spans="1:66" ht="15">
      <c r="A1667" s="32">
        <v>7</v>
      </c>
      <c r="B1667" s="33">
        <f t="shared" ca="1" si="547"/>
        <v>1413.8919076794211</v>
      </c>
      <c r="C1667">
        <f t="shared" si="548"/>
        <v>1382</v>
      </c>
      <c r="D1667">
        <f t="shared" ref="D1667:D1730" ca="1" si="552">INDIRECT(ADDRESS(C1667+1,14))</f>
        <v>6.9946612421180738</v>
      </c>
      <c r="E1667">
        <f t="shared" ca="1" si="549"/>
        <v>7.0006470162123069</v>
      </c>
      <c r="F1667">
        <f t="shared" ca="1" si="550"/>
        <v>1413</v>
      </c>
      <c r="G1667">
        <f t="shared" ca="1" si="551"/>
        <v>1414</v>
      </c>
      <c r="M1667" s="280">
        <v>1697</v>
      </c>
      <c r="N1667" s="280">
        <f t="shared" ref="N1667:N1730" si="553">IF(M1667&gt;=$P$1,SUM(BJ1667:BN1667),SUM(AK1667:AS1667))</f>
        <v>8.73788683592708</v>
      </c>
      <c r="AK1667">
        <f t="shared" si="533"/>
        <v>-9.1941659999999995E-2</v>
      </c>
      <c r="AL1667">
        <f t="shared" si="534"/>
        <v>4.6436487390000005</v>
      </c>
      <c r="AM1667">
        <f t="shared" si="535"/>
        <v>12.365355562098999</v>
      </c>
      <c r="AN1667">
        <f t="shared" si="536"/>
        <v>-21.490100049818139</v>
      </c>
      <c r="AO1667">
        <f t="shared" si="537"/>
        <v>27.866300328364055</v>
      </c>
      <c r="AP1667">
        <f t="shared" si="538"/>
        <v>-26.782195391569733</v>
      </c>
      <c r="AQ1667">
        <f t="shared" si="539"/>
        <v>19.067931625934239</v>
      </c>
      <c r="AR1667">
        <f t="shared" si="540"/>
        <v>-8.5352695311548477</v>
      </c>
      <c r="AS1667">
        <f t="shared" si="541"/>
        <v>1.694157213072504</v>
      </c>
      <c r="BJ1667">
        <f t="shared" si="542"/>
        <v>1.2716149999999999</v>
      </c>
      <c r="BK1667">
        <f t="shared" si="543"/>
        <v>2.9260267949999998</v>
      </c>
      <c r="BL1667">
        <f t="shared" si="544"/>
        <v>5.9122018000559988</v>
      </c>
      <c r="BM1667">
        <f t="shared" si="545"/>
        <v>-1.3822189266969074</v>
      </c>
      <c r="BN1667">
        <f t="shared" si="546"/>
        <v>1.0269419077749017E-2</v>
      </c>
    </row>
    <row r="1668" spans="1:66" ht="15">
      <c r="A1668" s="32">
        <v>7</v>
      </c>
      <c r="B1668" s="33">
        <f t="shared" ca="1" si="547"/>
        <v>1413.8919076794211</v>
      </c>
      <c r="C1668">
        <f t="shared" si="548"/>
        <v>1382</v>
      </c>
      <c r="D1668">
        <f t="shared" ca="1" si="552"/>
        <v>6.9946612421180738</v>
      </c>
      <c r="E1668">
        <f t="shared" ca="1" si="549"/>
        <v>7.0006470162123069</v>
      </c>
      <c r="F1668">
        <f t="shared" ca="1" si="550"/>
        <v>1413</v>
      </c>
      <c r="G1668">
        <f t="shared" ca="1" si="551"/>
        <v>1414</v>
      </c>
      <c r="M1668" s="280">
        <v>1698</v>
      </c>
      <c r="N1668" s="280">
        <f t="shared" si="553"/>
        <v>8.7441762408350066</v>
      </c>
      <c r="AK1668">
        <f t="shared" ref="AK1668:AK1731" si="554">$M1668^0*AA$2</f>
        <v>-9.1941659999999995E-2</v>
      </c>
      <c r="AL1668">
        <f t="shared" ref="AL1668:AL1731" si="555">$M1668^1*AB$2</f>
        <v>4.6463851260000002</v>
      </c>
      <c r="AM1668">
        <f t="shared" ref="AM1668:AM1731" si="556">$M1668^2*AC$2</f>
        <v>12.379933050443999</v>
      </c>
      <c r="AN1668">
        <f t="shared" ref="AN1668:AN1731" si="557">$M1668^3*AD$2</f>
        <v>-21.52811318968865</v>
      </c>
      <c r="AO1668">
        <f t="shared" ref="AO1668:AO1731" si="558">$M1668^4*AE$2</f>
        <v>27.932042087669711</v>
      </c>
      <c r="AP1668">
        <f t="shared" ref="AP1668:AP1731" si="559">$M1668^5*AF$2</f>
        <v>-26.861198862882837</v>
      </c>
      <c r="AQ1668">
        <f t="shared" ref="AQ1668:AQ1731" si="560">$M1668^6*AG$2</f>
        <v>19.135448577098078</v>
      </c>
      <c r="AR1668">
        <f t="shared" ref="AR1668:AR1731" si="561">$M1668^7*AH$2</f>
        <v>-8.5705391909000959</v>
      </c>
      <c r="AS1668">
        <f t="shared" ref="AS1668:AS1731" si="562">$M1668^8*AI$2</f>
        <v>1.7021603030948034</v>
      </c>
      <c r="BJ1668">
        <f t="shared" ref="BJ1668:BJ1731" si="563">$M1668^0*BC$2</f>
        <v>1.2716149999999999</v>
      </c>
      <c r="BK1668">
        <f t="shared" ref="BK1668:BK1731" si="564">$M1668^1*BD$2</f>
        <v>2.92775103</v>
      </c>
      <c r="BL1668">
        <f t="shared" ref="BL1668:BL1731" si="565">$M1668^2*BE$2</f>
        <v>5.9191716807359986</v>
      </c>
      <c r="BM1668">
        <f t="shared" ref="BM1668:BM1731" si="566">$M1668^3*BF$2</f>
        <v>-1.3846638888548497</v>
      </c>
      <c r="BN1668">
        <f t="shared" ref="BN1668:BN1731" si="567">$M1668^4*BG$2</f>
        <v>1.0293646537772875E-2</v>
      </c>
    </row>
    <row r="1669" spans="1:66" ht="15">
      <c r="A1669" s="32">
        <v>7</v>
      </c>
      <c r="B1669" s="33">
        <f t="shared" ca="1" si="547"/>
        <v>1413.8919076794211</v>
      </c>
      <c r="C1669">
        <f t="shared" si="548"/>
        <v>1382</v>
      </c>
      <c r="D1669">
        <f t="shared" ca="1" si="552"/>
        <v>6.9946612421180738</v>
      </c>
      <c r="E1669">
        <f t="shared" ca="1" si="549"/>
        <v>7.0006470162123069</v>
      </c>
      <c r="F1669">
        <f t="shared" ca="1" si="550"/>
        <v>1413</v>
      </c>
      <c r="G1669">
        <f t="shared" ca="1" si="551"/>
        <v>1414</v>
      </c>
      <c r="M1669" s="280">
        <v>1699</v>
      </c>
      <c r="N1669" s="280">
        <f t="shared" si="553"/>
        <v>8.750466677061878</v>
      </c>
      <c r="AK1669">
        <f t="shared" si="554"/>
        <v>-9.1941659999999995E-2</v>
      </c>
      <c r="AL1669">
        <f t="shared" si="555"/>
        <v>4.6491215130000008</v>
      </c>
      <c r="AM1669">
        <f t="shared" si="556"/>
        <v>12.394519126410998</v>
      </c>
      <c r="AN1669">
        <f t="shared" si="557"/>
        <v>-21.566171129954533</v>
      </c>
      <c r="AO1669">
        <f t="shared" si="558"/>
        <v>27.997900101158013</v>
      </c>
      <c r="AP1669">
        <f t="shared" si="559"/>
        <v>-26.940388663040668</v>
      </c>
      <c r="AQ1669">
        <f t="shared" si="560"/>
        <v>19.203164634414797</v>
      </c>
      <c r="AR1669">
        <f t="shared" si="561"/>
        <v>-8.6059336988538284</v>
      </c>
      <c r="AS1669">
        <f t="shared" si="562"/>
        <v>1.7101964539270991</v>
      </c>
      <c r="BJ1669">
        <f t="shared" si="563"/>
        <v>1.2716149999999999</v>
      </c>
      <c r="BK1669">
        <f t="shared" si="564"/>
        <v>2.9294752649999998</v>
      </c>
      <c r="BL1669">
        <f t="shared" si="565"/>
        <v>5.9261456673839987</v>
      </c>
      <c r="BM1669">
        <f t="shared" si="566"/>
        <v>-1.3871117325235462</v>
      </c>
      <c r="BN1669">
        <f t="shared" si="567"/>
        <v>1.0317916840330801E-2</v>
      </c>
    </row>
    <row r="1670" spans="1:66" ht="15">
      <c r="A1670" s="32">
        <v>7</v>
      </c>
      <c r="B1670" s="33">
        <f t="shared" ca="1" si="547"/>
        <v>1413.8919076794211</v>
      </c>
      <c r="C1670">
        <f t="shared" si="548"/>
        <v>1382</v>
      </c>
      <c r="D1670">
        <f t="shared" ca="1" si="552"/>
        <v>6.9946612421180738</v>
      </c>
      <c r="E1670">
        <f t="shared" ca="1" si="549"/>
        <v>7.0006470162123069</v>
      </c>
      <c r="F1670">
        <f t="shared" ca="1" si="550"/>
        <v>1413</v>
      </c>
      <c r="G1670">
        <f t="shared" ca="1" si="551"/>
        <v>1414</v>
      </c>
      <c r="M1670" s="280">
        <v>1700</v>
      </c>
      <c r="N1670" s="280">
        <f t="shared" si="553"/>
        <v>8.7567581441774731</v>
      </c>
      <c r="AK1670">
        <f t="shared" si="554"/>
        <v>-9.1941659999999995E-2</v>
      </c>
      <c r="AL1670">
        <f t="shared" si="555"/>
        <v>4.6518579000000004</v>
      </c>
      <c r="AM1670">
        <f t="shared" si="556"/>
        <v>12.409113789999999</v>
      </c>
      <c r="AN1670">
        <f t="shared" si="557"/>
        <v>-21.604273897000002</v>
      </c>
      <c r="AO1670">
        <f t="shared" si="558"/>
        <v>28.063874505799998</v>
      </c>
      <c r="AP1670">
        <f t="shared" si="559"/>
        <v>-27.019765121440003</v>
      </c>
      <c r="AQ1670">
        <f t="shared" si="560"/>
        <v>19.271080267335698</v>
      </c>
      <c r="AR1670">
        <f t="shared" si="561"/>
        <v>-8.6414534230823605</v>
      </c>
      <c r="AS1670">
        <f t="shared" si="562"/>
        <v>1.7182657825641432</v>
      </c>
      <c r="BJ1670">
        <f t="shared" si="563"/>
        <v>1.2716149999999999</v>
      </c>
      <c r="BK1670">
        <f t="shared" si="564"/>
        <v>2.9311995</v>
      </c>
      <c r="BL1670">
        <f t="shared" si="565"/>
        <v>5.9331237599999991</v>
      </c>
      <c r="BM1670">
        <f t="shared" si="566"/>
        <v>-1.3895624594</v>
      </c>
      <c r="BN1670">
        <f t="shared" si="567"/>
        <v>1.0342230035900001E-2</v>
      </c>
    </row>
    <row r="1671" spans="1:66" ht="15">
      <c r="A1671" s="32">
        <v>7</v>
      </c>
      <c r="B1671" s="33">
        <f t="shared" ca="1" si="547"/>
        <v>1413.8919076794211</v>
      </c>
      <c r="C1671">
        <f t="shared" si="548"/>
        <v>1382</v>
      </c>
      <c r="D1671">
        <f t="shared" ca="1" si="552"/>
        <v>6.9946612421180738</v>
      </c>
      <c r="E1671">
        <f t="shared" ca="1" si="549"/>
        <v>7.0006470162123069</v>
      </c>
      <c r="F1671">
        <f t="shared" ca="1" si="550"/>
        <v>1413</v>
      </c>
      <c r="G1671">
        <f t="shared" ca="1" si="551"/>
        <v>1414</v>
      </c>
      <c r="M1671" s="280">
        <v>1701</v>
      </c>
      <c r="N1671" s="280">
        <f t="shared" si="553"/>
        <v>8.7630506417511356</v>
      </c>
      <c r="AK1671">
        <f t="shared" si="554"/>
        <v>-9.1941659999999995E-2</v>
      </c>
      <c r="AL1671">
        <f t="shared" si="555"/>
        <v>4.6545942870000001</v>
      </c>
      <c r="AM1671">
        <f t="shared" si="556"/>
        <v>12.423717041210999</v>
      </c>
      <c r="AN1671">
        <f t="shared" si="557"/>
        <v>-21.642421517209272</v>
      </c>
      <c r="AO1671">
        <f t="shared" si="558"/>
        <v>28.129965438647346</v>
      </c>
      <c r="AP1671">
        <f t="shared" si="559"/>
        <v>-27.099328567865609</v>
      </c>
      <c r="AQ1671">
        <f t="shared" si="560"/>
        <v>19.339195946141743</v>
      </c>
      <c r="AR1671">
        <f t="shared" si="561"/>
        <v>-8.6770987325195694</v>
      </c>
      <c r="AS1671">
        <f t="shared" si="562"/>
        <v>1.7263684063454994</v>
      </c>
      <c r="BJ1671">
        <f t="shared" si="563"/>
        <v>1.2716149999999999</v>
      </c>
      <c r="BK1671">
        <f t="shared" si="564"/>
        <v>2.9329237350000001</v>
      </c>
      <c r="BL1671">
        <f t="shared" si="565"/>
        <v>5.9401059585839988</v>
      </c>
      <c r="BM1671">
        <f t="shared" si="566"/>
        <v>-1.392016071181214</v>
      </c>
      <c r="BN1671">
        <f t="shared" si="567"/>
        <v>1.0366586174987397E-2</v>
      </c>
    </row>
    <row r="1672" spans="1:66" ht="15">
      <c r="A1672" s="32">
        <v>7</v>
      </c>
      <c r="B1672" s="33">
        <f t="shared" ca="1" si="547"/>
        <v>1413.8919076794211</v>
      </c>
      <c r="C1672">
        <f t="shared" si="548"/>
        <v>1382</v>
      </c>
      <c r="D1672">
        <f t="shared" ca="1" si="552"/>
        <v>6.9946612421180738</v>
      </c>
      <c r="E1672">
        <f t="shared" ca="1" si="549"/>
        <v>7.0006470162123069</v>
      </c>
      <c r="F1672">
        <f t="shared" ca="1" si="550"/>
        <v>1413</v>
      </c>
      <c r="G1672">
        <f t="shared" ca="1" si="551"/>
        <v>1414</v>
      </c>
      <c r="M1672" s="280">
        <v>1702</v>
      </c>
      <c r="N1672" s="280">
        <f t="shared" si="553"/>
        <v>8.769344169351811</v>
      </c>
      <c r="AK1672">
        <f t="shared" si="554"/>
        <v>-9.1941659999999995E-2</v>
      </c>
      <c r="AL1672">
        <f t="shared" si="555"/>
        <v>4.6573306740000007</v>
      </c>
      <c r="AM1672">
        <f t="shared" si="556"/>
        <v>12.438328880043999</v>
      </c>
      <c r="AN1672">
        <f t="shared" si="557"/>
        <v>-21.680614016966555</v>
      </c>
      <c r="AO1672">
        <f t="shared" si="558"/>
        <v>28.19617303683237</v>
      </c>
      <c r="AP1672">
        <f t="shared" si="559"/>
        <v>-27.17907933249046</v>
      </c>
      <c r="AQ1672">
        <f t="shared" si="560"/>
        <v>19.407512141944537</v>
      </c>
      <c r="AR1672">
        <f t="shared" si="561"/>
        <v>-8.712869996968438</v>
      </c>
      <c r="AS1672">
        <f t="shared" si="562"/>
        <v>1.7345044429563552</v>
      </c>
      <c r="BJ1672">
        <f t="shared" si="563"/>
        <v>1.2716149999999999</v>
      </c>
      <c r="BK1672">
        <f t="shared" si="564"/>
        <v>2.9346479699999999</v>
      </c>
      <c r="BL1672">
        <f t="shared" si="565"/>
        <v>5.9470922631359988</v>
      </c>
      <c r="BM1672">
        <f t="shared" si="566"/>
        <v>-1.3944725695641904</v>
      </c>
      <c r="BN1672">
        <f t="shared" si="567"/>
        <v>1.0390985308129631E-2</v>
      </c>
    </row>
    <row r="1673" spans="1:66" ht="15">
      <c r="A1673" s="32">
        <v>7</v>
      </c>
      <c r="B1673" s="33">
        <f t="shared" ca="1" si="547"/>
        <v>1413.8919076794211</v>
      </c>
      <c r="C1673">
        <f t="shared" si="548"/>
        <v>1382</v>
      </c>
      <c r="D1673">
        <f t="shared" ca="1" si="552"/>
        <v>6.9946612421180738</v>
      </c>
      <c r="E1673">
        <f t="shared" ca="1" si="549"/>
        <v>7.0006470162123069</v>
      </c>
      <c r="F1673">
        <f t="shared" ca="1" si="550"/>
        <v>1413</v>
      </c>
      <c r="G1673">
        <f t="shared" ca="1" si="551"/>
        <v>1414</v>
      </c>
      <c r="M1673" s="280">
        <v>1703</v>
      </c>
      <c r="N1673" s="280">
        <f t="shared" si="553"/>
        <v>8.775638726548042</v>
      </c>
      <c r="AK1673">
        <f t="shared" si="554"/>
        <v>-9.1941659999999995E-2</v>
      </c>
      <c r="AL1673">
        <f t="shared" si="555"/>
        <v>4.6600670610000003</v>
      </c>
      <c r="AM1673">
        <f t="shared" si="556"/>
        <v>12.452949306498999</v>
      </c>
      <c r="AN1673">
        <f t="shared" si="557"/>
        <v>-21.718851422656066</v>
      </c>
      <c r="AO1673">
        <f t="shared" si="558"/>
        <v>28.26249743756804</v>
      </c>
      <c r="AP1673">
        <f t="shared" si="559"/>
        <v>-27.259017745875976</v>
      </c>
      <c r="AQ1673">
        <f t="shared" si="560"/>
        <v>19.476029326687289</v>
      </c>
      <c r="AR1673">
        <f t="shared" si="561"/>
        <v>-8.7487675871025825</v>
      </c>
      <c r="AS1673">
        <f t="shared" si="562"/>
        <v>1.7426740104283367</v>
      </c>
      <c r="BJ1673">
        <f t="shared" si="563"/>
        <v>1.2716149999999999</v>
      </c>
      <c r="BK1673">
        <f t="shared" si="564"/>
        <v>2.9363722050000001</v>
      </c>
      <c r="BL1673">
        <f t="shared" si="565"/>
        <v>5.9540826736559991</v>
      </c>
      <c r="BM1673">
        <f t="shared" si="566"/>
        <v>-1.3969319562459326</v>
      </c>
      <c r="BN1673">
        <f t="shared" si="567"/>
        <v>1.0415427485893065E-2</v>
      </c>
    </row>
    <row r="1674" spans="1:66" ht="15">
      <c r="A1674" s="32">
        <v>7</v>
      </c>
      <c r="B1674" s="33">
        <f t="shared" ca="1" si="547"/>
        <v>1413.8919076794211</v>
      </c>
      <c r="C1674">
        <f t="shared" si="548"/>
        <v>1382</v>
      </c>
      <c r="D1674">
        <f t="shared" ca="1" si="552"/>
        <v>6.9946612421180738</v>
      </c>
      <c r="E1674">
        <f t="shared" ca="1" si="549"/>
        <v>7.0006470162123069</v>
      </c>
      <c r="F1674">
        <f t="shared" ca="1" si="550"/>
        <v>1413</v>
      </c>
      <c r="G1674">
        <f t="shared" ca="1" si="551"/>
        <v>1414</v>
      </c>
      <c r="M1674" s="280">
        <v>1704</v>
      </c>
      <c r="N1674" s="280">
        <f t="shared" si="553"/>
        <v>8.7819343129080654</v>
      </c>
      <c r="AK1674">
        <f t="shared" si="554"/>
        <v>-9.1941659999999995E-2</v>
      </c>
      <c r="AL1674">
        <f t="shared" si="555"/>
        <v>4.6628034480000009</v>
      </c>
      <c r="AM1674">
        <f t="shared" si="556"/>
        <v>12.467578320575999</v>
      </c>
      <c r="AN1674">
        <f t="shared" si="557"/>
        <v>-21.757133760662018</v>
      </c>
      <c r="AO1674">
        <f t="shared" si="558"/>
        <v>28.328938778147954</v>
      </c>
      <c r="AP1674">
        <f t="shared" si="559"/>
        <v>-27.339144138972227</v>
      </c>
      <c r="AQ1674">
        <f t="shared" si="560"/>
        <v>19.544747973145828</v>
      </c>
      <c r="AR1674">
        <f t="shared" si="561"/>
        <v>-8.7847918744677962</v>
      </c>
      <c r="AS1674">
        <f t="shared" si="562"/>
        <v>1.7508772271403237</v>
      </c>
      <c r="BJ1674">
        <f t="shared" si="563"/>
        <v>1.2716149999999999</v>
      </c>
      <c r="BK1674">
        <f t="shared" si="564"/>
        <v>2.9380964399999998</v>
      </c>
      <c r="BL1674">
        <f t="shared" si="565"/>
        <v>5.9610771901439987</v>
      </c>
      <c r="BM1674">
        <f t="shared" si="566"/>
        <v>-1.3993942329234432</v>
      </c>
      <c r="BN1674">
        <f t="shared" si="567"/>
        <v>1.0439912758873781E-2</v>
      </c>
    </row>
    <row r="1675" spans="1:66" ht="15">
      <c r="A1675" s="32">
        <v>7</v>
      </c>
      <c r="B1675" s="33">
        <f t="shared" ca="1" si="547"/>
        <v>1413.8919076794211</v>
      </c>
      <c r="C1675">
        <f t="shared" si="548"/>
        <v>1382</v>
      </c>
      <c r="D1675">
        <f t="shared" ca="1" si="552"/>
        <v>6.9946612421180738</v>
      </c>
      <c r="E1675">
        <f t="shared" ca="1" si="549"/>
        <v>7.0006470162123069</v>
      </c>
      <c r="F1675">
        <f t="shared" ca="1" si="550"/>
        <v>1413</v>
      </c>
      <c r="G1675">
        <f t="shared" ca="1" si="551"/>
        <v>1414</v>
      </c>
      <c r="M1675" s="280">
        <v>1705</v>
      </c>
      <c r="N1675" s="280">
        <f t="shared" si="553"/>
        <v>8.7882309279997592</v>
      </c>
      <c r="AK1675">
        <f t="shared" si="554"/>
        <v>-9.1941659999999995E-2</v>
      </c>
      <c r="AL1675">
        <f t="shared" si="555"/>
        <v>4.6655398350000006</v>
      </c>
      <c r="AM1675">
        <f t="shared" si="556"/>
        <v>12.482215922275</v>
      </c>
      <c r="AN1675">
        <f t="shared" si="557"/>
        <v>-21.795461057368627</v>
      </c>
      <c r="AO1675">
        <f t="shared" si="558"/>
        <v>28.395497195946358</v>
      </c>
      <c r="AP1675">
        <f t="shared" si="559"/>
        <v>-27.419458843118193</v>
      </c>
      <c r="AQ1675">
        <f t="shared" si="560"/>
        <v>19.613668554929536</v>
      </c>
      <c r="AR1675">
        <f t="shared" si="561"/>
        <v>-8.8209432314835823</v>
      </c>
      <c r="AS1675">
        <f t="shared" si="562"/>
        <v>1.7591142118192664</v>
      </c>
      <c r="BJ1675">
        <f t="shared" si="563"/>
        <v>1.2716149999999999</v>
      </c>
      <c r="BK1675">
        <f t="shared" si="564"/>
        <v>2.939820675</v>
      </c>
      <c r="BL1675">
        <f t="shared" si="565"/>
        <v>5.9680758125999986</v>
      </c>
      <c r="BM1675">
        <f t="shared" si="566"/>
        <v>-1.4018594012937251</v>
      </c>
      <c r="BN1675">
        <f t="shared" si="567"/>
        <v>1.0464441177697575E-2</v>
      </c>
    </row>
    <row r="1676" spans="1:66" ht="15">
      <c r="A1676" s="32">
        <v>7</v>
      </c>
      <c r="B1676" s="33">
        <f t="shared" ca="1" si="547"/>
        <v>1413.8919076794211</v>
      </c>
      <c r="C1676">
        <f t="shared" si="548"/>
        <v>1382</v>
      </c>
      <c r="D1676">
        <f t="shared" ca="1" si="552"/>
        <v>6.9946612421180738</v>
      </c>
      <c r="E1676">
        <f t="shared" ca="1" si="549"/>
        <v>7.0006470162123069</v>
      </c>
      <c r="F1676">
        <f t="shared" ca="1" si="550"/>
        <v>1413</v>
      </c>
      <c r="G1676">
        <f t="shared" ca="1" si="551"/>
        <v>1414</v>
      </c>
      <c r="M1676" s="280">
        <v>1706</v>
      </c>
      <c r="N1676" s="280">
        <f t="shared" si="553"/>
        <v>8.7945285713907317</v>
      </c>
      <c r="AK1676">
        <f t="shared" si="554"/>
        <v>-9.1941659999999995E-2</v>
      </c>
      <c r="AL1676">
        <f t="shared" si="555"/>
        <v>4.6682762220000003</v>
      </c>
      <c r="AM1676">
        <f t="shared" si="556"/>
        <v>12.496862111595998</v>
      </c>
      <c r="AN1676">
        <f t="shared" si="557"/>
        <v>-21.833833339160108</v>
      </c>
      <c r="AO1676">
        <f t="shared" si="558"/>
        <v>28.462172828418147</v>
      </c>
      <c r="AP1676">
        <f t="shared" si="559"/>
        <v>-27.49996219004198</v>
      </c>
      <c r="AQ1676">
        <f t="shared" si="560"/>
        <v>19.68279154648236</v>
      </c>
      <c r="AR1676">
        <f t="shared" si="561"/>
        <v>-8.8572220314446888</v>
      </c>
      <c r="AS1676">
        <f t="shared" si="562"/>
        <v>1.7673850835410034</v>
      </c>
      <c r="BJ1676">
        <f t="shared" si="563"/>
        <v>1.2716149999999999</v>
      </c>
      <c r="BK1676">
        <f t="shared" si="564"/>
        <v>2.9415449099999997</v>
      </c>
      <c r="BL1676">
        <f t="shared" si="565"/>
        <v>5.9750785410239988</v>
      </c>
      <c r="BM1676">
        <f t="shared" si="566"/>
        <v>-1.404327463053781</v>
      </c>
      <c r="BN1676">
        <f t="shared" si="567"/>
        <v>1.0489012793019965E-2</v>
      </c>
    </row>
    <row r="1677" spans="1:66" ht="15">
      <c r="A1677" s="32">
        <v>7</v>
      </c>
      <c r="B1677" s="33">
        <f t="shared" ca="1" si="547"/>
        <v>1413.8919076794211</v>
      </c>
      <c r="C1677">
        <f t="shared" si="548"/>
        <v>1382</v>
      </c>
      <c r="D1677">
        <f t="shared" ca="1" si="552"/>
        <v>6.9946612421180738</v>
      </c>
      <c r="E1677">
        <f t="shared" ca="1" si="549"/>
        <v>7.0006470162123069</v>
      </c>
      <c r="F1677">
        <f t="shared" ca="1" si="550"/>
        <v>1413</v>
      </c>
      <c r="G1677">
        <f t="shared" ca="1" si="551"/>
        <v>1414</v>
      </c>
      <c r="M1677" s="280">
        <v>1707</v>
      </c>
      <c r="N1677" s="280">
        <f t="shared" si="553"/>
        <v>8.8008272426483281</v>
      </c>
      <c r="AK1677">
        <f t="shared" si="554"/>
        <v>-9.1941659999999995E-2</v>
      </c>
      <c r="AL1677">
        <f t="shared" si="555"/>
        <v>4.6710126090000008</v>
      </c>
      <c r="AM1677">
        <f t="shared" si="556"/>
        <v>12.511516888538999</v>
      </c>
      <c r="AN1677">
        <f t="shared" si="557"/>
        <v>-21.87225063242067</v>
      </c>
      <c r="AO1677">
        <f t="shared" si="558"/>
        <v>28.52896581309885</v>
      </c>
      <c r="AP1677">
        <f t="shared" si="559"/>
        <v>-27.580654511861038</v>
      </c>
      <c r="AQ1677">
        <f t="shared" si="560"/>
        <v>19.752117423083767</v>
      </c>
      <c r="AR1677">
        <f t="shared" si="561"/>
        <v>-8.8936286485226645</v>
      </c>
      <c r="AS1677">
        <f t="shared" si="562"/>
        <v>1.7756899617310822</v>
      </c>
      <c r="BJ1677">
        <f t="shared" si="563"/>
        <v>1.2716149999999999</v>
      </c>
      <c r="BK1677">
        <f t="shared" si="564"/>
        <v>2.9432691449999999</v>
      </c>
      <c r="BL1677">
        <f t="shared" si="565"/>
        <v>5.9820853754159993</v>
      </c>
      <c r="BM1677">
        <f t="shared" si="566"/>
        <v>-1.4067984199006134</v>
      </c>
      <c r="BN1677">
        <f t="shared" si="567"/>
        <v>1.0513627655526188E-2</v>
      </c>
    </row>
    <row r="1678" spans="1:66" ht="15">
      <c r="A1678" s="32">
        <v>7</v>
      </c>
      <c r="B1678" s="33">
        <f t="shared" ca="1" si="547"/>
        <v>1413.8919076794211</v>
      </c>
      <c r="C1678">
        <f t="shared" si="548"/>
        <v>1382</v>
      </c>
      <c r="D1678">
        <f t="shared" ca="1" si="552"/>
        <v>6.9946612421180738</v>
      </c>
      <c r="E1678">
        <f t="shared" ca="1" si="549"/>
        <v>7.0006470162123069</v>
      </c>
      <c r="F1678">
        <f t="shared" ca="1" si="550"/>
        <v>1413</v>
      </c>
      <c r="G1678">
        <f t="shared" ca="1" si="551"/>
        <v>1414</v>
      </c>
      <c r="M1678" s="280">
        <v>1708</v>
      </c>
      <c r="N1678" s="280">
        <f t="shared" si="553"/>
        <v>8.8071269413396553</v>
      </c>
      <c r="AK1678">
        <f t="shared" si="554"/>
        <v>-9.1941659999999995E-2</v>
      </c>
      <c r="AL1678">
        <f t="shared" si="555"/>
        <v>4.6737489960000005</v>
      </c>
      <c r="AM1678">
        <f t="shared" si="556"/>
        <v>12.526180253103998</v>
      </c>
      <c r="AN1678">
        <f t="shared" si="557"/>
        <v>-21.910712963534532</v>
      </c>
      <c r="AO1678">
        <f t="shared" si="558"/>
        <v>28.595876287604636</v>
      </c>
      <c r="AP1678">
        <f t="shared" si="559"/>
        <v>-27.661536141082397</v>
      </c>
      <c r="AQ1678">
        <f t="shared" si="560"/>
        <v>19.821646660849762</v>
      </c>
      <c r="AR1678">
        <f t="shared" si="561"/>
        <v>-8.9301634577673905</v>
      </c>
      <c r="AS1678">
        <f t="shared" si="562"/>
        <v>1.7840289661655795</v>
      </c>
      <c r="BJ1678">
        <f t="shared" si="563"/>
        <v>1.2716149999999999</v>
      </c>
      <c r="BK1678">
        <f t="shared" si="564"/>
        <v>2.9449933800000001</v>
      </c>
      <c r="BL1678">
        <f t="shared" si="565"/>
        <v>5.9890963157759991</v>
      </c>
      <c r="BM1678">
        <f t="shared" si="566"/>
        <v>-1.4092722735312257</v>
      </c>
      <c r="BN1678">
        <f t="shared" si="567"/>
        <v>1.0538285815931197E-2</v>
      </c>
    </row>
    <row r="1679" spans="1:66" ht="15">
      <c r="A1679" s="32">
        <v>7</v>
      </c>
      <c r="B1679" s="33">
        <f t="shared" ca="1" si="547"/>
        <v>1413.8919076794211</v>
      </c>
      <c r="C1679">
        <f t="shared" si="548"/>
        <v>1382</v>
      </c>
      <c r="D1679">
        <f t="shared" ca="1" si="552"/>
        <v>6.9946612421180738</v>
      </c>
      <c r="E1679">
        <f t="shared" ca="1" si="549"/>
        <v>7.0006470162123069</v>
      </c>
      <c r="F1679">
        <f t="shared" ca="1" si="550"/>
        <v>1413</v>
      </c>
      <c r="G1679">
        <f t="shared" ca="1" si="551"/>
        <v>1414</v>
      </c>
      <c r="M1679" s="280">
        <v>1709</v>
      </c>
      <c r="N1679" s="280">
        <f t="shared" si="553"/>
        <v>8.8134276670316432</v>
      </c>
      <c r="AK1679">
        <f t="shared" si="554"/>
        <v>-9.1941659999999995E-2</v>
      </c>
      <c r="AL1679">
        <f t="shared" si="555"/>
        <v>4.6764853830000002</v>
      </c>
      <c r="AM1679">
        <f t="shared" si="556"/>
        <v>12.540852205290999</v>
      </c>
      <c r="AN1679">
        <f t="shared" si="557"/>
        <v>-21.949220358885903</v>
      </c>
      <c r="AO1679">
        <f t="shared" si="558"/>
        <v>28.662904389632327</v>
      </c>
      <c r="AP1679">
        <f t="shared" si="559"/>
        <v>-27.742607410602897</v>
      </c>
      <c r="AQ1679">
        <f t="shared" si="560"/>
        <v>19.891379736733821</v>
      </c>
      <c r="AR1679">
        <f t="shared" si="561"/>
        <v>-8.9668268351086287</v>
      </c>
      <c r="AS1679">
        <f t="shared" si="562"/>
        <v>1.7924022169719238</v>
      </c>
      <c r="BJ1679">
        <f t="shared" si="563"/>
        <v>1.2716149999999999</v>
      </c>
      <c r="BK1679">
        <f t="shared" si="564"/>
        <v>2.9467176149999998</v>
      </c>
      <c r="BL1679">
        <f t="shared" si="565"/>
        <v>5.9961113621039992</v>
      </c>
      <c r="BM1679">
        <f t="shared" si="566"/>
        <v>-1.4117490256426204</v>
      </c>
      <c r="BN1679">
        <f t="shared" si="567"/>
        <v>1.0562987324979668E-2</v>
      </c>
    </row>
    <row r="1680" spans="1:66" ht="15">
      <c r="A1680" s="32">
        <v>7</v>
      </c>
      <c r="B1680" s="33">
        <f t="shared" ca="1" si="547"/>
        <v>1413.8919076794211</v>
      </c>
      <c r="C1680">
        <f t="shared" si="548"/>
        <v>1382</v>
      </c>
      <c r="D1680">
        <f t="shared" ca="1" si="552"/>
        <v>6.9946612421180738</v>
      </c>
      <c r="E1680">
        <f t="shared" ca="1" si="549"/>
        <v>7.0006470162123069</v>
      </c>
      <c r="F1680">
        <f t="shared" ca="1" si="550"/>
        <v>1413</v>
      </c>
      <c r="G1680">
        <f t="shared" ca="1" si="551"/>
        <v>1414</v>
      </c>
      <c r="M1680" s="280">
        <v>1710</v>
      </c>
      <c r="N1680" s="280">
        <f t="shared" si="553"/>
        <v>8.8197294192910149</v>
      </c>
      <c r="AK1680">
        <f t="shared" si="554"/>
        <v>-9.1941659999999995E-2</v>
      </c>
      <c r="AL1680">
        <f t="shared" si="555"/>
        <v>4.6792217700000007</v>
      </c>
      <c r="AM1680">
        <f t="shared" si="556"/>
        <v>12.555532745099999</v>
      </c>
      <c r="AN1680">
        <f t="shared" si="557"/>
        <v>-21.987772844859002</v>
      </c>
      <c r="AO1680">
        <f t="shared" si="558"/>
        <v>28.73005025695938</v>
      </c>
      <c r="AP1680">
        <f t="shared" si="559"/>
        <v>-27.823868653709422</v>
      </c>
      <c r="AQ1680">
        <f t="shared" si="560"/>
        <v>19.961317128527909</v>
      </c>
      <c r="AR1680">
        <f t="shared" si="561"/>
        <v>-9.0036191573575728</v>
      </c>
      <c r="AS1680">
        <f t="shared" si="562"/>
        <v>1.8008098346297212</v>
      </c>
      <c r="BJ1680">
        <f t="shared" si="563"/>
        <v>1.2716149999999999</v>
      </c>
      <c r="BK1680">
        <f t="shared" si="564"/>
        <v>2.94844185</v>
      </c>
      <c r="BL1680">
        <f t="shared" si="565"/>
        <v>6.0031305143999987</v>
      </c>
      <c r="BM1680">
        <f t="shared" si="566"/>
        <v>-1.4142286779318001</v>
      </c>
      <c r="BN1680">
        <f t="shared" si="567"/>
        <v>1.0587732233445991E-2</v>
      </c>
    </row>
    <row r="1681" spans="1:66" ht="15">
      <c r="A1681" s="32">
        <v>7</v>
      </c>
      <c r="B1681" s="33">
        <f t="shared" ca="1" si="547"/>
        <v>1413.8919076794211</v>
      </c>
      <c r="C1681">
        <f t="shared" si="548"/>
        <v>1382</v>
      </c>
      <c r="D1681">
        <f t="shared" ca="1" si="552"/>
        <v>6.9946612421180738</v>
      </c>
      <c r="E1681">
        <f t="shared" ca="1" si="549"/>
        <v>7.0006470162123069</v>
      </c>
      <c r="F1681">
        <f t="shared" ca="1" si="550"/>
        <v>1413</v>
      </c>
      <c r="G1681">
        <f t="shared" ca="1" si="551"/>
        <v>1414</v>
      </c>
      <c r="M1681" s="280">
        <v>1711</v>
      </c>
      <c r="N1681" s="280">
        <f t="shared" si="553"/>
        <v>8.8260321976843663</v>
      </c>
      <c r="AK1681">
        <f t="shared" si="554"/>
        <v>-9.1941659999999995E-2</v>
      </c>
      <c r="AL1681">
        <f t="shared" si="555"/>
        <v>4.6819581570000004</v>
      </c>
      <c r="AM1681">
        <f t="shared" si="556"/>
        <v>12.570221872530999</v>
      </c>
      <c r="AN1681">
        <f t="shared" si="557"/>
        <v>-22.02637044783804</v>
      </c>
      <c r="AO1681">
        <f t="shared" si="558"/>
        <v>28.797314027443893</v>
      </c>
      <c r="AP1681">
        <f t="shared" si="559"/>
        <v>-27.905320204079118</v>
      </c>
      <c r="AQ1681">
        <f t="shared" si="560"/>
        <v>20.031459314863447</v>
      </c>
      <c r="AR1681">
        <f t="shared" si="561"/>
        <v>-9.040540802208394</v>
      </c>
      <c r="AS1681">
        <f t="shared" si="562"/>
        <v>1.8092519399715778</v>
      </c>
      <c r="BJ1681">
        <f t="shared" si="563"/>
        <v>1.2716149999999999</v>
      </c>
      <c r="BK1681">
        <f t="shared" si="564"/>
        <v>2.9501660849999998</v>
      </c>
      <c r="BL1681">
        <f t="shared" si="565"/>
        <v>6.0101537726639993</v>
      </c>
      <c r="BM1681">
        <f t="shared" si="566"/>
        <v>-1.416711232095768</v>
      </c>
      <c r="BN1681">
        <f t="shared" si="567"/>
        <v>1.0612520592134276E-2</v>
      </c>
    </row>
    <row r="1682" spans="1:66" ht="15">
      <c r="A1682" s="32">
        <v>7</v>
      </c>
      <c r="B1682" s="33">
        <f t="shared" ca="1" si="547"/>
        <v>1413.8919076794211</v>
      </c>
      <c r="C1682">
        <f t="shared" si="548"/>
        <v>1382</v>
      </c>
      <c r="D1682">
        <f t="shared" ca="1" si="552"/>
        <v>6.9946612421180738</v>
      </c>
      <c r="E1682">
        <f t="shared" ca="1" si="549"/>
        <v>7.0006470162123069</v>
      </c>
      <c r="F1682">
        <f t="shared" ca="1" si="550"/>
        <v>1413</v>
      </c>
      <c r="G1682">
        <f t="shared" ca="1" si="551"/>
        <v>1414</v>
      </c>
      <c r="M1682" s="280">
        <v>1712</v>
      </c>
      <c r="N1682" s="280">
        <f t="shared" si="553"/>
        <v>8.8323360017781916</v>
      </c>
      <c r="AK1682">
        <f t="shared" si="554"/>
        <v>-9.1941659999999995E-2</v>
      </c>
      <c r="AL1682">
        <f t="shared" si="555"/>
        <v>4.6846945440000001</v>
      </c>
      <c r="AM1682">
        <f t="shared" si="556"/>
        <v>12.584919587583999</v>
      </c>
      <c r="AN1682">
        <f t="shared" si="557"/>
        <v>-22.065013194207236</v>
      </c>
      <c r="AO1682">
        <f t="shared" si="558"/>
        <v>28.864695839024609</v>
      </c>
      <c r="AP1682">
        <f t="shared" si="559"/>
        <v>-27.986962395779614</v>
      </c>
      <c r="AQ1682">
        <f t="shared" si="560"/>
        <v>20.101806775212292</v>
      </c>
      <c r="AR1682">
        <f t="shared" si="561"/>
        <v>-9.0775921482397894</v>
      </c>
      <c r="AS1682">
        <f t="shared" si="562"/>
        <v>1.8177286541839295</v>
      </c>
      <c r="BJ1682">
        <f t="shared" si="563"/>
        <v>1.2716149999999999</v>
      </c>
      <c r="BK1682">
        <f t="shared" si="564"/>
        <v>2.95189032</v>
      </c>
      <c r="BL1682">
        <f t="shared" si="565"/>
        <v>6.0171811368959993</v>
      </c>
      <c r="BM1682">
        <f t="shared" si="566"/>
        <v>-1.4191966898315265</v>
      </c>
      <c r="BN1682">
        <f t="shared" si="567"/>
        <v>1.0637352451878355E-2</v>
      </c>
    </row>
    <row r="1683" spans="1:66" ht="15">
      <c r="A1683" s="32">
        <v>7</v>
      </c>
      <c r="B1683" s="33">
        <f t="shared" ca="1" si="547"/>
        <v>1413.8919076794211</v>
      </c>
      <c r="C1683">
        <f t="shared" si="548"/>
        <v>1382</v>
      </c>
      <c r="D1683">
        <f t="shared" ca="1" si="552"/>
        <v>6.9946612421180738</v>
      </c>
      <c r="E1683">
        <f t="shared" ca="1" si="549"/>
        <v>7.0006470162123069</v>
      </c>
      <c r="F1683">
        <f t="shared" ca="1" si="550"/>
        <v>1413</v>
      </c>
      <c r="G1683">
        <f t="shared" ca="1" si="551"/>
        <v>1414</v>
      </c>
      <c r="M1683" s="280">
        <v>1713</v>
      </c>
      <c r="N1683" s="280">
        <f t="shared" si="553"/>
        <v>8.8386408311389122</v>
      </c>
      <c r="AK1683">
        <f t="shared" si="554"/>
        <v>-9.1941659999999995E-2</v>
      </c>
      <c r="AL1683">
        <f t="shared" si="555"/>
        <v>4.6874309310000006</v>
      </c>
      <c r="AM1683">
        <f t="shared" si="556"/>
        <v>12.599625890258999</v>
      </c>
      <c r="AN1683">
        <f t="shared" si="557"/>
        <v>-22.103701110350794</v>
      </c>
      <c r="AO1683">
        <f t="shared" si="558"/>
        <v>28.932195829720918</v>
      </c>
      <c r="AP1683">
        <f t="shared" si="559"/>
        <v>-28.068795563269276</v>
      </c>
      <c r="AQ1683">
        <f t="shared" si="560"/>
        <v>20.172359989887738</v>
      </c>
      <c r="AR1683">
        <f t="shared" si="561"/>
        <v>-9.1147735749165424</v>
      </c>
      <c r="AS1683">
        <f t="shared" si="562"/>
        <v>1.8262400988078691</v>
      </c>
      <c r="BJ1683">
        <f t="shared" si="563"/>
        <v>1.2716149999999999</v>
      </c>
      <c r="BK1683">
        <f t="shared" si="564"/>
        <v>2.9536145550000001</v>
      </c>
      <c r="BL1683">
        <f t="shared" si="565"/>
        <v>6.0242126070959987</v>
      </c>
      <c r="BM1683">
        <f t="shared" si="566"/>
        <v>-1.4216850528360787</v>
      </c>
      <c r="BN1683">
        <f t="shared" si="567"/>
        <v>1.0662227863541776E-2</v>
      </c>
    </row>
    <row r="1684" spans="1:66" ht="15">
      <c r="A1684" s="32">
        <v>7</v>
      </c>
      <c r="B1684" s="33">
        <f t="shared" ca="1" si="547"/>
        <v>1413.8919076794211</v>
      </c>
      <c r="C1684">
        <f t="shared" si="548"/>
        <v>1382</v>
      </c>
      <c r="D1684">
        <f t="shared" ca="1" si="552"/>
        <v>6.9946612421180738</v>
      </c>
      <c r="E1684">
        <f t="shared" ca="1" si="549"/>
        <v>7.0006470162123069</v>
      </c>
      <c r="F1684">
        <f t="shared" ca="1" si="550"/>
        <v>1413</v>
      </c>
      <c r="G1684">
        <f t="shared" ca="1" si="551"/>
        <v>1414</v>
      </c>
      <c r="M1684" s="280">
        <v>1714</v>
      </c>
      <c r="N1684" s="280">
        <f t="shared" si="553"/>
        <v>8.8449466853328591</v>
      </c>
      <c r="AK1684">
        <f t="shared" si="554"/>
        <v>-9.1941659999999995E-2</v>
      </c>
      <c r="AL1684">
        <f t="shared" si="555"/>
        <v>4.6901673180000003</v>
      </c>
      <c r="AM1684">
        <f t="shared" si="556"/>
        <v>12.614340780555999</v>
      </c>
      <c r="AN1684">
        <f t="shared" si="557"/>
        <v>-22.142434222652938</v>
      </c>
      <c r="AO1684">
        <f t="shared" si="558"/>
        <v>28.999814137632846</v>
      </c>
      <c r="AP1684">
        <f t="shared" si="559"/>
        <v>-28.15082004139742</v>
      </c>
      <c r="AQ1684">
        <f t="shared" si="560"/>
        <v>20.243119440045469</v>
      </c>
      <c r="AR1684">
        <f t="shared" si="561"/>
        <v>-9.1520854625910726</v>
      </c>
      <c r="AS1684">
        <f t="shared" si="562"/>
        <v>1.8347863957399755</v>
      </c>
      <c r="BJ1684">
        <f t="shared" si="563"/>
        <v>1.2716149999999999</v>
      </c>
      <c r="BK1684">
        <f t="shared" si="564"/>
        <v>2.9553387899999999</v>
      </c>
      <c r="BL1684">
        <f t="shared" si="565"/>
        <v>6.0312481832639993</v>
      </c>
      <c r="BM1684">
        <f t="shared" si="566"/>
        <v>-1.4241763228064273</v>
      </c>
      <c r="BN1684">
        <f t="shared" si="567"/>
        <v>1.0687146878017804E-2</v>
      </c>
    </row>
    <row r="1685" spans="1:66" ht="15">
      <c r="A1685" s="32">
        <v>7</v>
      </c>
      <c r="B1685" s="33">
        <f t="shared" ca="1" si="547"/>
        <v>1413.8919076794211</v>
      </c>
      <c r="C1685">
        <f t="shared" si="548"/>
        <v>1382</v>
      </c>
      <c r="D1685">
        <f t="shared" ca="1" si="552"/>
        <v>6.9946612421180738</v>
      </c>
      <c r="E1685">
        <f t="shared" ca="1" si="549"/>
        <v>7.0006470162123069</v>
      </c>
      <c r="F1685">
        <f t="shared" ca="1" si="550"/>
        <v>1413</v>
      </c>
      <c r="G1685">
        <f t="shared" ca="1" si="551"/>
        <v>1414</v>
      </c>
      <c r="M1685" s="280">
        <v>1715</v>
      </c>
      <c r="N1685" s="280">
        <f t="shared" si="553"/>
        <v>8.8512535639263845</v>
      </c>
      <c r="AK1685">
        <f t="shared" si="554"/>
        <v>-9.1941659999999995E-2</v>
      </c>
      <c r="AL1685">
        <f t="shared" si="555"/>
        <v>4.6929037050000009</v>
      </c>
      <c r="AM1685">
        <f t="shared" si="556"/>
        <v>12.629064258474999</v>
      </c>
      <c r="AN1685">
        <f t="shared" si="557"/>
        <v>-22.181212557497879</v>
      </c>
      <c r="AO1685">
        <f t="shared" si="558"/>
        <v>29.067550900941061</v>
      </c>
      <c r="AP1685">
        <f t="shared" si="559"/>
        <v>-28.233036165404535</v>
      </c>
      <c r="AQ1685">
        <f t="shared" si="560"/>
        <v>20.314085607684579</v>
      </c>
      <c r="AR1685">
        <f t="shared" si="561"/>
        <v>-9.189528192504989</v>
      </c>
      <c r="AS1685">
        <f t="shared" si="562"/>
        <v>1.8433676672331469</v>
      </c>
      <c r="BJ1685">
        <f t="shared" si="563"/>
        <v>1.2716149999999999</v>
      </c>
      <c r="BK1685">
        <f t="shared" si="564"/>
        <v>2.9570630250000001</v>
      </c>
      <c r="BL1685">
        <f t="shared" si="565"/>
        <v>6.0382878653999992</v>
      </c>
      <c r="BM1685">
        <f t="shared" si="566"/>
        <v>-1.4266705014395751</v>
      </c>
      <c r="BN1685">
        <f t="shared" si="567"/>
        <v>1.0712109546229425E-2</v>
      </c>
    </row>
    <row r="1686" spans="1:66" ht="15">
      <c r="A1686" s="32">
        <v>7</v>
      </c>
      <c r="B1686" s="33">
        <f t="shared" ca="1" si="547"/>
        <v>1413.8919076794211</v>
      </c>
      <c r="C1686">
        <f t="shared" si="548"/>
        <v>1382</v>
      </c>
      <c r="D1686">
        <f t="shared" ca="1" si="552"/>
        <v>6.9946612421180738</v>
      </c>
      <c r="E1686">
        <f t="shared" ca="1" si="549"/>
        <v>7.0006470162123069</v>
      </c>
      <c r="F1686">
        <f t="shared" ca="1" si="550"/>
        <v>1413</v>
      </c>
      <c r="G1686">
        <f t="shared" ca="1" si="551"/>
        <v>1414</v>
      </c>
      <c r="M1686" s="280">
        <v>1716</v>
      </c>
      <c r="N1686" s="280">
        <f t="shared" si="553"/>
        <v>8.8575614664858477</v>
      </c>
      <c r="AK1686">
        <f t="shared" si="554"/>
        <v>-9.1941659999999995E-2</v>
      </c>
      <c r="AL1686">
        <f t="shared" si="555"/>
        <v>4.6956400920000005</v>
      </c>
      <c r="AM1686">
        <f t="shared" si="556"/>
        <v>12.643796324015998</v>
      </c>
      <c r="AN1686">
        <f t="shared" si="557"/>
        <v>-22.220036141269826</v>
      </c>
      <c r="AO1686">
        <f t="shared" si="558"/>
        <v>29.135406257906876</v>
      </c>
      <c r="AP1686">
        <f t="shared" si="559"/>
        <v>-28.315444270922512</v>
      </c>
      <c r="AQ1686">
        <f t="shared" si="560"/>
        <v>20.385258975648529</v>
      </c>
      <c r="AR1686">
        <f t="shared" si="561"/>
        <v>-9.2271021467906511</v>
      </c>
      <c r="AS1686">
        <f t="shared" si="562"/>
        <v>1.8519840358974315</v>
      </c>
      <c r="BJ1686">
        <f t="shared" si="563"/>
        <v>1.2716149999999999</v>
      </c>
      <c r="BK1686">
        <f t="shared" si="564"/>
        <v>2.9587872599999998</v>
      </c>
      <c r="BL1686">
        <f t="shared" si="565"/>
        <v>6.0453316535039994</v>
      </c>
      <c r="BM1686">
        <f t="shared" si="566"/>
        <v>-1.4291675904325249</v>
      </c>
      <c r="BN1686">
        <f t="shared" si="567"/>
        <v>1.0737115919129344E-2</v>
      </c>
    </row>
    <row r="1687" spans="1:66" ht="15">
      <c r="A1687" s="32">
        <v>7</v>
      </c>
      <c r="B1687" s="33">
        <f t="shared" ca="1" si="547"/>
        <v>1413.8919076794211</v>
      </c>
      <c r="C1687">
        <f t="shared" si="548"/>
        <v>1382</v>
      </c>
      <c r="D1687">
        <f t="shared" ca="1" si="552"/>
        <v>6.9946612421180738</v>
      </c>
      <c r="E1687">
        <f t="shared" ca="1" si="549"/>
        <v>7.0006470162123069</v>
      </c>
      <c r="F1687">
        <f t="shared" ca="1" si="550"/>
        <v>1413</v>
      </c>
      <c r="G1687">
        <f t="shared" ca="1" si="551"/>
        <v>1414</v>
      </c>
      <c r="M1687" s="280">
        <v>1717</v>
      </c>
      <c r="N1687" s="280">
        <f t="shared" si="553"/>
        <v>8.8638703925776365</v>
      </c>
      <c r="AK1687">
        <f t="shared" si="554"/>
        <v>-9.1941659999999995E-2</v>
      </c>
      <c r="AL1687">
        <f t="shared" si="555"/>
        <v>4.6983764790000002</v>
      </c>
      <c r="AM1687">
        <f t="shared" si="556"/>
        <v>12.658536977178999</v>
      </c>
      <c r="AN1687">
        <f t="shared" si="557"/>
        <v>-22.258905000353</v>
      </c>
      <c r="AO1687">
        <f t="shared" si="558"/>
        <v>29.203380346872247</v>
      </c>
      <c r="AP1687">
        <f t="shared" si="559"/>
        <v>-28.398044693974889</v>
      </c>
      <c r="AQ1687">
        <f t="shared" si="560"/>
        <v>20.45664002762615</v>
      </c>
      <c r="AR1687">
        <f t="shared" si="561"/>
        <v>-9.264807708472734</v>
      </c>
      <c r="AS1687">
        <f t="shared" si="562"/>
        <v>1.8606356247008631</v>
      </c>
      <c r="BJ1687">
        <f t="shared" si="563"/>
        <v>1.2716149999999999</v>
      </c>
      <c r="BK1687">
        <f t="shared" si="564"/>
        <v>2.960511495</v>
      </c>
      <c r="BL1687">
        <f t="shared" si="565"/>
        <v>6.0523795475759989</v>
      </c>
      <c r="BM1687">
        <f t="shared" si="566"/>
        <v>-1.4316675914822794</v>
      </c>
      <c r="BN1687">
        <f t="shared" si="567"/>
        <v>1.0762166047699985E-2</v>
      </c>
    </row>
    <row r="1688" spans="1:66" ht="15">
      <c r="A1688" s="32">
        <v>7</v>
      </c>
      <c r="B1688" s="33">
        <f t="shared" ca="1" si="547"/>
        <v>1413.8919076794211</v>
      </c>
      <c r="C1688">
        <f t="shared" si="548"/>
        <v>1382</v>
      </c>
      <c r="D1688">
        <f t="shared" ca="1" si="552"/>
        <v>6.9946612421180738</v>
      </c>
      <c r="E1688">
        <f t="shared" ca="1" si="549"/>
        <v>7.0006470162123069</v>
      </c>
      <c r="F1688">
        <f t="shared" ca="1" si="550"/>
        <v>1413</v>
      </c>
      <c r="G1688">
        <f t="shared" ca="1" si="551"/>
        <v>1414</v>
      </c>
      <c r="M1688" s="280">
        <v>1718</v>
      </c>
      <c r="N1688" s="280">
        <f t="shared" si="553"/>
        <v>8.8701803417682203</v>
      </c>
      <c r="AK1688">
        <f t="shared" si="554"/>
        <v>-9.1941659999999995E-2</v>
      </c>
      <c r="AL1688">
        <f t="shared" si="555"/>
        <v>4.7011128660000008</v>
      </c>
      <c r="AM1688">
        <f t="shared" si="556"/>
        <v>12.673286217963998</v>
      </c>
      <c r="AN1688">
        <f t="shared" si="557"/>
        <v>-22.29781916113161</v>
      </c>
      <c r="AO1688">
        <f t="shared" si="558"/>
        <v>29.271473306259772</v>
      </c>
      <c r="AP1688">
        <f t="shared" si="559"/>
        <v>-28.480837770977068</v>
      </c>
      <c r="AQ1688">
        <f t="shared" si="560"/>
        <v>20.528229248152613</v>
      </c>
      <c r="AR1688">
        <f t="shared" si="561"/>
        <v>-9.3026452614697792</v>
      </c>
      <c r="AS1688">
        <f t="shared" si="562"/>
        <v>1.8693225569702967</v>
      </c>
      <c r="BJ1688">
        <f t="shared" si="563"/>
        <v>1.2716149999999999</v>
      </c>
      <c r="BK1688">
        <f t="shared" si="564"/>
        <v>2.9622357299999997</v>
      </c>
      <c r="BL1688">
        <f t="shared" si="565"/>
        <v>6.0594315476159988</v>
      </c>
      <c r="BM1688">
        <f t="shared" si="566"/>
        <v>-1.4341705062858416</v>
      </c>
      <c r="BN1688">
        <f t="shared" si="567"/>
        <v>1.0787259982953486E-2</v>
      </c>
    </row>
    <row r="1689" spans="1:66" ht="15">
      <c r="A1689" s="32">
        <v>7</v>
      </c>
      <c r="B1689" s="33">
        <f t="shared" ca="1" si="547"/>
        <v>1413.8919076794211</v>
      </c>
      <c r="C1689">
        <f t="shared" si="548"/>
        <v>1382</v>
      </c>
      <c r="D1689">
        <f t="shared" ca="1" si="552"/>
        <v>6.9946612421180738</v>
      </c>
      <c r="E1689">
        <f t="shared" ca="1" si="549"/>
        <v>7.0006470162123069</v>
      </c>
      <c r="F1689">
        <f t="shared" ca="1" si="550"/>
        <v>1413</v>
      </c>
      <c r="G1689">
        <f t="shared" ca="1" si="551"/>
        <v>1414</v>
      </c>
      <c r="M1689" s="280">
        <v>1719</v>
      </c>
      <c r="N1689" s="280">
        <f t="shared" si="553"/>
        <v>8.8764913136241876</v>
      </c>
      <c r="AK1689">
        <f t="shared" si="554"/>
        <v>-9.1941659999999995E-2</v>
      </c>
      <c r="AL1689">
        <f t="shared" si="555"/>
        <v>4.7038492530000005</v>
      </c>
      <c r="AM1689">
        <f t="shared" si="556"/>
        <v>12.688044046370999</v>
      </c>
      <c r="AN1689">
        <f t="shared" si="557"/>
        <v>-22.336778649989874</v>
      </c>
      <c r="AO1689">
        <f t="shared" si="558"/>
        <v>29.339685274572687</v>
      </c>
      <c r="AP1689">
        <f t="shared" si="559"/>
        <v>-28.563823838736536</v>
      </c>
      <c r="AQ1689">
        <f t="shared" si="560"/>
        <v>20.600027122610438</v>
      </c>
      <c r="AR1689">
        <f t="shared" si="561"/>
        <v>-9.3406151905957717</v>
      </c>
      <c r="AS1689">
        <f t="shared" si="562"/>
        <v>1.8780449563922448</v>
      </c>
      <c r="BJ1689">
        <f t="shared" si="563"/>
        <v>1.2716149999999999</v>
      </c>
      <c r="BK1689">
        <f t="shared" si="564"/>
        <v>2.9639599649999999</v>
      </c>
      <c r="BL1689">
        <f t="shared" si="565"/>
        <v>6.0664876536239989</v>
      </c>
      <c r="BM1689">
        <f t="shared" si="566"/>
        <v>-1.4366763365402142</v>
      </c>
      <c r="BN1689">
        <f t="shared" si="567"/>
        <v>1.0812397775931713E-2</v>
      </c>
    </row>
    <row r="1690" spans="1:66" ht="15">
      <c r="A1690" s="32">
        <v>7</v>
      </c>
      <c r="B1690" s="33">
        <f t="shared" ca="1" si="547"/>
        <v>1413.8919076794211</v>
      </c>
      <c r="C1690">
        <f t="shared" si="548"/>
        <v>1382</v>
      </c>
      <c r="D1690">
        <f t="shared" ca="1" si="552"/>
        <v>6.9946612421180738</v>
      </c>
      <c r="E1690">
        <f t="shared" ca="1" si="549"/>
        <v>7.0006470162123069</v>
      </c>
      <c r="F1690">
        <f t="shared" ca="1" si="550"/>
        <v>1413</v>
      </c>
      <c r="G1690">
        <f t="shared" ca="1" si="551"/>
        <v>1414</v>
      </c>
      <c r="M1690" s="280">
        <v>1720</v>
      </c>
      <c r="N1690" s="280">
        <f t="shared" si="553"/>
        <v>8.8828033077122548</v>
      </c>
      <c r="AK1690">
        <f t="shared" si="554"/>
        <v>-9.1941659999999995E-2</v>
      </c>
      <c r="AL1690">
        <f t="shared" si="555"/>
        <v>4.7065856400000001</v>
      </c>
      <c r="AM1690">
        <f t="shared" si="556"/>
        <v>12.702810462399999</v>
      </c>
      <c r="AN1690">
        <f t="shared" si="557"/>
        <v>-22.375783493312003</v>
      </c>
      <c r="AO1690">
        <f t="shared" si="558"/>
        <v>29.408016390394877</v>
      </c>
      <c r="AP1690">
        <f t="shared" si="559"/>
        <v>-28.647003234453098</v>
      </c>
      <c r="AQ1690">
        <f t="shared" si="560"/>
        <v>20.672034137230455</v>
      </c>
      <c r="AR1690">
        <f t="shared" si="561"/>
        <v>-9.3787178815616912</v>
      </c>
      <c r="AS1690">
        <f t="shared" si="562"/>
        <v>1.8868029470137166</v>
      </c>
      <c r="BJ1690">
        <f t="shared" si="563"/>
        <v>1.2716149999999999</v>
      </c>
      <c r="BK1690">
        <f t="shared" si="564"/>
        <v>2.9656842000000001</v>
      </c>
      <c r="BL1690">
        <f t="shared" si="565"/>
        <v>6.0735478655999993</v>
      </c>
      <c r="BM1690">
        <f t="shared" si="566"/>
        <v>-1.4391850839424001</v>
      </c>
      <c r="BN1690">
        <f t="shared" si="567"/>
        <v>1.0837579477706241E-2</v>
      </c>
    </row>
    <row r="1691" spans="1:66" ht="15">
      <c r="A1691" s="32">
        <v>7</v>
      </c>
      <c r="B1691" s="33">
        <f t="shared" ca="1" si="547"/>
        <v>1413.8919076794211</v>
      </c>
      <c r="C1691">
        <f t="shared" si="548"/>
        <v>1382</v>
      </c>
      <c r="D1691">
        <f t="shared" ca="1" si="552"/>
        <v>6.9946612421180738</v>
      </c>
      <c r="E1691">
        <f t="shared" ca="1" si="549"/>
        <v>7.0006470162123069</v>
      </c>
      <c r="F1691">
        <f t="shared" ca="1" si="550"/>
        <v>1413</v>
      </c>
      <c r="G1691">
        <f t="shared" ca="1" si="551"/>
        <v>1414</v>
      </c>
      <c r="M1691" s="280">
        <v>1721</v>
      </c>
      <c r="N1691" s="280">
        <f t="shared" si="553"/>
        <v>8.8891163235993247</v>
      </c>
      <c r="AK1691">
        <f t="shared" si="554"/>
        <v>-9.1941659999999995E-2</v>
      </c>
      <c r="AL1691">
        <f t="shared" si="555"/>
        <v>4.7093220270000007</v>
      </c>
      <c r="AM1691">
        <f t="shared" si="556"/>
        <v>12.717585466050998</v>
      </c>
      <c r="AN1691">
        <f t="shared" si="557"/>
        <v>-22.41483371748221</v>
      </c>
      <c r="AO1691">
        <f t="shared" si="558"/>
        <v>29.47646679239087</v>
      </c>
      <c r="AP1691">
        <f t="shared" si="559"/>
        <v>-28.730376295719122</v>
      </c>
      <c r="AQ1691">
        <f t="shared" si="560"/>
        <v>20.744250779092816</v>
      </c>
      <c r="AR1691">
        <f t="shared" si="561"/>
        <v>-9.416953720977089</v>
      </c>
      <c r="AS1691">
        <f t="shared" si="562"/>
        <v>1.8955966532430581</v>
      </c>
      <c r="BJ1691">
        <f t="shared" si="563"/>
        <v>1.2716149999999999</v>
      </c>
      <c r="BK1691">
        <f t="shared" si="564"/>
        <v>2.9674084349999998</v>
      </c>
      <c r="BL1691">
        <f t="shared" si="565"/>
        <v>6.080612183543999</v>
      </c>
      <c r="BM1691">
        <f t="shared" si="566"/>
        <v>-1.4416967501894018</v>
      </c>
      <c r="BN1691">
        <f t="shared" si="567"/>
        <v>1.0862805139378368E-2</v>
      </c>
    </row>
    <row r="1692" spans="1:66" ht="15">
      <c r="A1692" s="32">
        <v>7</v>
      </c>
      <c r="B1692" s="33">
        <f t="shared" ca="1" si="547"/>
        <v>1413.8919076794211</v>
      </c>
      <c r="C1692">
        <f t="shared" si="548"/>
        <v>1382</v>
      </c>
      <c r="D1692">
        <f t="shared" ca="1" si="552"/>
        <v>6.9946612421180738</v>
      </c>
      <c r="E1692">
        <f t="shared" ca="1" si="549"/>
        <v>7.0006470162123069</v>
      </c>
      <c r="F1692">
        <f t="shared" ca="1" si="550"/>
        <v>1413</v>
      </c>
      <c r="G1692">
        <f t="shared" ca="1" si="551"/>
        <v>1414</v>
      </c>
      <c r="M1692" s="280">
        <v>1722</v>
      </c>
      <c r="N1692" s="280">
        <f t="shared" si="553"/>
        <v>8.8954303608524619</v>
      </c>
      <c r="AK1692">
        <f t="shared" si="554"/>
        <v>-9.1941659999999995E-2</v>
      </c>
      <c r="AL1692">
        <f t="shared" si="555"/>
        <v>4.7120584140000004</v>
      </c>
      <c r="AM1692">
        <f t="shared" si="556"/>
        <v>12.732369057323998</v>
      </c>
      <c r="AN1692">
        <f t="shared" si="557"/>
        <v>-22.453929348884714</v>
      </c>
      <c r="AO1692">
        <f t="shared" si="558"/>
        <v>29.545036619305822</v>
      </c>
      <c r="AP1692">
        <f t="shared" si="559"/>
        <v>-28.813943360519744</v>
      </c>
      <c r="AQ1692">
        <f t="shared" si="560"/>
        <v>20.816677536127962</v>
      </c>
      <c r="AR1692">
        <f t="shared" si="561"/>
        <v>-9.4553230963516555</v>
      </c>
      <c r="AS1692">
        <f t="shared" si="562"/>
        <v>1.9044261998507936</v>
      </c>
      <c r="BJ1692">
        <f t="shared" si="563"/>
        <v>1.2716149999999999</v>
      </c>
      <c r="BK1692">
        <f t="shared" si="564"/>
        <v>2.96913267</v>
      </c>
      <c r="BL1692">
        <f t="shared" si="565"/>
        <v>6.087680607455999</v>
      </c>
      <c r="BM1692">
        <f t="shared" si="566"/>
        <v>-1.4442113369782226</v>
      </c>
      <c r="BN1692">
        <f t="shared" si="567"/>
        <v>1.0888074812079112E-2</v>
      </c>
    </row>
    <row r="1693" spans="1:66" ht="15">
      <c r="A1693" s="32">
        <v>7</v>
      </c>
      <c r="B1693" s="33">
        <f t="shared" ca="1" si="547"/>
        <v>1413.8919076794211</v>
      </c>
      <c r="C1693">
        <f t="shared" si="548"/>
        <v>1382</v>
      </c>
      <c r="D1693">
        <f t="shared" ca="1" si="552"/>
        <v>6.9946612421180738</v>
      </c>
      <c r="E1693">
        <f t="shared" ca="1" si="549"/>
        <v>7.0006470162123069</v>
      </c>
      <c r="F1693">
        <f t="shared" ca="1" si="550"/>
        <v>1413</v>
      </c>
      <c r="G1693">
        <f t="shared" ca="1" si="551"/>
        <v>1414</v>
      </c>
      <c r="M1693" s="280">
        <v>1723</v>
      </c>
      <c r="N1693" s="280">
        <f t="shared" si="553"/>
        <v>8.9017454190390275</v>
      </c>
      <c r="AK1693">
        <f t="shared" si="554"/>
        <v>-9.1941659999999995E-2</v>
      </c>
      <c r="AL1693">
        <f t="shared" si="555"/>
        <v>4.7147948010000009</v>
      </c>
      <c r="AM1693">
        <f t="shared" si="556"/>
        <v>12.747161236218998</v>
      </c>
      <c r="AN1693">
        <f t="shared" si="557"/>
        <v>-22.493070413903727</v>
      </c>
      <c r="AO1693">
        <f t="shared" si="558"/>
        <v>29.613726009965553</v>
      </c>
      <c r="AP1693">
        <f t="shared" si="559"/>
        <v>-28.897704767233112</v>
      </c>
      <c r="AQ1693">
        <f t="shared" si="560"/>
        <v>20.889314897117636</v>
      </c>
      <c r="AR1693">
        <f t="shared" si="561"/>
        <v>-9.4938263960967912</v>
      </c>
      <c r="AS1693">
        <f t="shared" si="562"/>
        <v>1.9132917119704682</v>
      </c>
      <c r="BJ1693">
        <f t="shared" si="563"/>
        <v>1.2716149999999999</v>
      </c>
      <c r="BK1693">
        <f t="shared" si="564"/>
        <v>2.9708569049999998</v>
      </c>
      <c r="BL1693">
        <f t="shared" si="565"/>
        <v>6.0947531373359993</v>
      </c>
      <c r="BM1693">
        <f t="shared" si="566"/>
        <v>-1.4467288460058647</v>
      </c>
      <c r="BN1693">
        <f t="shared" si="567"/>
        <v>1.0913388546969207E-2</v>
      </c>
    </row>
    <row r="1694" spans="1:66" ht="15">
      <c r="A1694" s="32">
        <v>7</v>
      </c>
      <c r="B1694" s="33">
        <f t="shared" ca="1" si="547"/>
        <v>1413.8919076794211</v>
      </c>
      <c r="C1694">
        <f t="shared" si="548"/>
        <v>1382</v>
      </c>
      <c r="D1694">
        <f t="shared" ca="1" si="552"/>
        <v>6.9946612421180738</v>
      </c>
      <c r="E1694">
        <f t="shared" ca="1" si="549"/>
        <v>7.0006470162123069</v>
      </c>
      <c r="F1694">
        <f t="shared" ca="1" si="550"/>
        <v>1413</v>
      </c>
      <c r="G1694">
        <f t="shared" ca="1" si="551"/>
        <v>1414</v>
      </c>
      <c r="M1694" s="280">
        <v>1724</v>
      </c>
      <c r="N1694" s="280">
        <f t="shared" si="553"/>
        <v>8.9080614977266208</v>
      </c>
      <c r="AK1694">
        <f t="shared" si="554"/>
        <v>-9.1941659999999995E-2</v>
      </c>
      <c r="AL1694">
        <f t="shared" si="555"/>
        <v>4.7175311880000006</v>
      </c>
      <c r="AM1694">
        <f t="shared" si="556"/>
        <v>12.761962002735999</v>
      </c>
      <c r="AN1694">
        <f t="shared" si="557"/>
        <v>-22.53225693892346</v>
      </c>
      <c r="AO1694">
        <f t="shared" si="558"/>
        <v>29.682535103276507</v>
      </c>
      <c r="AP1694">
        <f t="shared" si="559"/>
        <v>-28.98166085463059</v>
      </c>
      <c r="AQ1694">
        <f t="shared" si="560"/>
        <v>20.962163351695846</v>
      </c>
      <c r="AR1694">
        <f t="shared" si="561"/>
        <v>-9.5324640095271729</v>
      </c>
      <c r="AS1694">
        <f t="shared" si="562"/>
        <v>1.9221933150994934</v>
      </c>
      <c r="BJ1694">
        <f t="shared" si="563"/>
        <v>1.2716149999999999</v>
      </c>
      <c r="BK1694">
        <f t="shared" si="564"/>
        <v>2.97258114</v>
      </c>
      <c r="BL1694">
        <f t="shared" si="565"/>
        <v>6.101829773183999</v>
      </c>
      <c r="BM1694">
        <f t="shared" si="566"/>
        <v>-1.4492492789693312</v>
      </c>
      <c r="BN1694">
        <f t="shared" si="567"/>
        <v>1.0938746395239106E-2</v>
      </c>
    </row>
    <row r="1695" spans="1:66" ht="15">
      <c r="A1695" s="32">
        <v>7</v>
      </c>
      <c r="B1695" s="33">
        <f t="shared" ca="1" si="547"/>
        <v>1413.8919076794211</v>
      </c>
      <c r="C1695">
        <f t="shared" si="548"/>
        <v>1382</v>
      </c>
      <c r="D1695">
        <f t="shared" ca="1" si="552"/>
        <v>6.9946612421180738</v>
      </c>
      <c r="E1695">
        <f t="shared" ca="1" si="549"/>
        <v>7.0006470162123069</v>
      </c>
      <c r="F1695">
        <f t="shared" ca="1" si="550"/>
        <v>1413</v>
      </c>
      <c r="G1695">
        <f t="shared" ca="1" si="551"/>
        <v>1414</v>
      </c>
      <c r="M1695" s="280">
        <v>1725</v>
      </c>
      <c r="N1695" s="280">
        <f t="shared" si="553"/>
        <v>8.9143785964831501</v>
      </c>
      <c r="AK1695">
        <f t="shared" si="554"/>
        <v>-9.1941659999999995E-2</v>
      </c>
      <c r="AL1695">
        <f t="shared" si="555"/>
        <v>4.7202675750000003</v>
      </c>
      <c r="AM1695">
        <f t="shared" si="556"/>
        <v>12.776771356874999</v>
      </c>
      <c r="AN1695">
        <f t="shared" si="557"/>
        <v>-22.571488950328128</v>
      </c>
      <c r="AO1695">
        <f t="shared" si="558"/>
        <v>29.75146403822578</v>
      </c>
      <c r="AP1695">
        <f t="shared" si="559"/>
        <v>-29.065811961877031</v>
      </c>
      <c r="AQ1695">
        <f t="shared" si="560"/>
        <v>21.035223390349877</v>
      </c>
      <c r="AR1695">
        <f t="shared" si="561"/>
        <v>-9.5712363268623406</v>
      </c>
      <c r="AS1695">
        <f t="shared" si="562"/>
        <v>1.9311311350999918</v>
      </c>
      <c r="BJ1695">
        <f t="shared" si="563"/>
        <v>1.2716149999999999</v>
      </c>
      <c r="BK1695">
        <f t="shared" si="564"/>
        <v>2.9743053750000001</v>
      </c>
      <c r="BL1695">
        <f t="shared" si="565"/>
        <v>6.1089105149999989</v>
      </c>
      <c r="BM1695">
        <f t="shared" si="566"/>
        <v>-1.451772637565625</v>
      </c>
      <c r="BN1695">
        <f t="shared" si="567"/>
        <v>1.0964148408108984E-2</v>
      </c>
    </row>
    <row r="1696" spans="1:66" ht="15">
      <c r="A1696" s="32">
        <v>7</v>
      </c>
      <c r="B1696" s="33">
        <f t="shared" ca="1" si="547"/>
        <v>1413.8919076794211</v>
      </c>
      <c r="C1696">
        <f t="shared" si="548"/>
        <v>1382</v>
      </c>
      <c r="D1696">
        <f t="shared" ca="1" si="552"/>
        <v>6.9946612421180738</v>
      </c>
      <c r="E1696">
        <f t="shared" ca="1" si="549"/>
        <v>7.0006470162123069</v>
      </c>
      <c r="F1696">
        <f t="shared" ca="1" si="550"/>
        <v>1413</v>
      </c>
      <c r="G1696">
        <f t="shared" ca="1" si="551"/>
        <v>1414</v>
      </c>
      <c r="M1696" s="280">
        <v>1726</v>
      </c>
      <c r="N1696" s="280">
        <f t="shared" si="553"/>
        <v>8.920696714876847</v>
      </c>
      <c r="AK1696">
        <f t="shared" si="554"/>
        <v>-9.1941659999999995E-2</v>
      </c>
      <c r="AL1696">
        <f t="shared" si="555"/>
        <v>4.7230039620000008</v>
      </c>
      <c r="AM1696">
        <f t="shared" si="556"/>
        <v>12.791589298635998</v>
      </c>
      <c r="AN1696">
        <f t="shared" si="557"/>
        <v>-22.610766474501947</v>
      </c>
      <c r="AO1696">
        <f t="shared" si="558"/>
        <v>29.82051295388111</v>
      </c>
      <c r="AP1696">
        <f t="shared" si="559"/>
        <v>-29.150158428530968</v>
      </c>
      <c r="AQ1696">
        <f t="shared" si="560"/>
        <v>21.108495504421271</v>
      </c>
      <c r="AR1696">
        <f t="shared" si="561"/>
        <v>-9.6101437392282616</v>
      </c>
      <c r="AS1696">
        <f t="shared" si="562"/>
        <v>1.9401052981996452</v>
      </c>
      <c r="BJ1696">
        <f t="shared" si="563"/>
        <v>1.2716149999999999</v>
      </c>
      <c r="BK1696">
        <f t="shared" si="564"/>
        <v>2.9760296099999999</v>
      </c>
      <c r="BL1696">
        <f t="shared" si="565"/>
        <v>6.1159953627839991</v>
      </c>
      <c r="BM1696">
        <f t="shared" si="566"/>
        <v>-1.4542989234917489</v>
      </c>
      <c r="BN1696">
        <f t="shared" si="567"/>
        <v>1.0989594636828732E-2</v>
      </c>
    </row>
    <row r="1697" spans="1:66" ht="15">
      <c r="A1697" s="32">
        <v>7</v>
      </c>
      <c r="B1697" s="33">
        <f t="shared" ca="1" si="547"/>
        <v>1413.8919076794211</v>
      </c>
      <c r="C1697">
        <f t="shared" si="548"/>
        <v>1382</v>
      </c>
      <c r="D1697">
        <f t="shared" ca="1" si="552"/>
        <v>6.9946612421180738</v>
      </c>
      <c r="E1697">
        <f t="shared" ca="1" si="549"/>
        <v>7.0006470162123069</v>
      </c>
      <c r="F1697">
        <f t="shared" ca="1" si="550"/>
        <v>1413</v>
      </c>
      <c r="G1697">
        <f t="shared" ca="1" si="551"/>
        <v>1414</v>
      </c>
      <c r="M1697" s="280">
        <v>1727</v>
      </c>
      <c r="N1697" s="280">
        <f t="shared" si="553"/>
        <v>8.9270158524763339</v>
      </c>
      <c r="AK1697">
        <f t="shared" si="554"/>
        <v>-9.1941659999999995E-2</v>
      </c>
      <c r="AL1697">
        <f t="shared" si="555"/>
        <v>4.7257403490000005</v>
      </c>
      <c r="AM1697">
        <f t="shared" si="556"/>
        <v>12.806415828018999</v>
      </c>
      <c r="AN1697">
        <f t="shared" si="557"/>
        <v>-22.650089537829132</v>
      </c>
      <c r="AO1697">
        <f t="shared" si="558"/>
        <v>29.889681989390873</v>
      </c>
      <c r="AP1697">
        <f t="shared" si="559"/>
        <v>-29.234700594544847</v>
      </c>
      <c r="AQ1697">
        <f t="shared" si="560"/>
        <v>21.181980186106813</v>
      </c>
      <c r="AR1697">
        <f t="shared" si="561"/>
        <v>-9.6491866386589162</v>
      </c>
      <c r="AS1697">
        <f t="shared" si="562"/>
        <v>1.9491159309925434</v>
      </c>
      <c r="BJ1697">
        <f t="shared" si="563"/>
        <v>1.2716149999999999</v>
      </c>
      <c r="BK1697">
        <f t="shared" si="564"/>
        <v>2.9777538450000001</v>
      </c>
      <c r="BL1697">
        <f t="shared" si="565"/>
        <v>6.1230843165359987</v>
      </c>
      <c r="BM1697">
        <f t="shared" si="566"/>
        <v>-1.4568281384447055</v>
      </c>
      <c r="BN1697">
        <f t="shared" si="567"/>
        <v>1.1015085132677958E-2</v>
      </c>
    </row>
    <row r="1698" spans="1:66" ht="15">
      <c r="A1698" s="32">
        <v>7</v>
      </c>
      <c r="B1698" s="33">
        <f t="shared" ca="1" si="547"/>
        <v>1413.8919076794211</v>
      </c>
      <c r="C1698">
        <f t="shared" si="548"/>
        <v>1382</v>
      </c>
      <c r="D1698">
        <f t="shared" ca="1" si="552"/>
        <v>6.9946612421180738</v>
      </c>
      <c r="E1698">
        <f t="shared" ca="1" si="549"/>
        <v>7.0006470162123069</v>
      </c>
      <c r="F1698">
        <f t="shared" ca="1" si="550"/>
        <v>1413</v>
      </c>
      <c r="G1698">
        <f t="shared" ca="1" si="551"/>
        <v>1414</v>
      </c>
      <c r="M1698" s="280">
        <v>1728</v>
      </c>
      <c r="N1698" s="280">
        <f t="shared" si="553"/>
        <v>8.9333360088506382</v>
      </c>
      <c r="AK1698">
        <f t="shared" si="554"/>
        <v>-9.1941659999999995E-2</v>
      </c>
      <c r="AL1698">
        <f t="shared" si="555"/>
        <v>4.7284767360000002</v>
      </c>
      <c r="AM1698">
        <f t="shared" si="556"/>
        <v>12.821250945023998</v>
      </c>
      <c r="AN1698">
        <f t="shared" si="557"/>
        <v>-22.689458166693893</v>
      </c>
      <c r="AO1698">
        <f t="shared" si="558"/>
        <v>29.958971283984088</v>
      </c>
      <c r="AP1698">
        <f t="shared" si="559"/>
        <v>-29.319438800265264</v>
      </c>
      <c r="AQ1698">
        <f t="shared" si="560"/>
        <v>21.255677928459548</v>
      </c>
      <c r="AR1698">
        <f t="shared" si="561"/>
        <v>-9.6883654180978755</v>
      </c>
      <c r="AS1698">
        <f t="shared" si="562"/>
        <v>1.9581631604400347</v>
      </c>
      <c r="BJ1698">
        <f t="shared" si="563"/>
        <v>1.2716149999999999</v>
      </c>
      <c r="BK1698">
        <f t="shared" si="564"/>
        <v>2.9794780799999998</v>
      </c>
      <c r="BL1698">
        <f t="shared" si="565"/>
        <v>6.1301773762559986</v>
      </c>
      <c r="BM1698">
        <f t="shared" si="566"/>
        <v>-1.4593602841214977</v>
      </c>
      <c r="BN1698">
        <f t="shared" si="567"/>
        <v>1.1040619946965992E-2</v>
      </c>
    </row>
    <row r="1699" spans="1:66" ht="15">
      <c r="A1699" s="32">
        <v>7</v>
      </c>
      <c r="B1699" s="33">
        <f t="shared" ca="1" si="547"/>
        <v>1413.8919076794211</v>
      </c>
      <c r="C1699">
        <f t="shared" si="548"/>
        <v>1382</v>
      </c>
      <c r="D1699">
        <f t="shared" ca="1" si="552"/>
        <v>6.9946612421180738</v>
      </c>
      <c r="E1699">
        <f t="shared" ca="1" si="549"/>
        <v>7.0006470162123069</v>
      </c>
      <c r="F1699">
        <f t="shared" ca="1" si="550"/>
        <v>1413</v>
      </c>
      <c r="G1699">
        <f t="shared" ca="1" si="551"/>
        <v>1414</v>
      </c>
      <c r="M1699" s="280">
        <v>1729</v>
      </c>
      <c r="N1699" s="280">
        <f t="shared" si="553"/>
        <v>8.9396571835692082</v>
      </c>
      <c r="AK1699">
        <f t="shared" si="554"/>
        <v>-9.1941659999999995E-2</v>
      </c>
      <c r="AL1699">
        <f t="shared" si="555"/>
        <v>4.7312131230000007</v>
      </c>
      <c r="AM1699">
        <f t="shared" si="556"/>
        <v>12.836094649650999</v>
      </c>
      <c r="AN1699">
        <f t="shared" si="557"/>
        <v>-22.728872387480443</v>
      </c>
      <c r="AO1699">
        <f t="shared" si="558"/>
        <v>30.028380976970421</v>
      </c>
      <c r="AP1699">
        <f t="shared" si="559"/>
        <v>-29.404373386433196</v>
      </c>
      <c r="AQ1699">
        <f t="shared" si="560"/>
        <v>21.329589225389736</v>
      </c>
      <c r="AR1699">
        <f t="shared" si="561"/>
        <v>-9.7276804713998857</v>
      </c>
      <c r="AS1699">
        <f t="shared" si="562"/>
        <v>1.9672471138715777</v>
      </c>
      <c r="BJ1699">
        <f t="shared" si="563"/>
        <v>1.2716149999999999</v>
      </c>
      <c r="BK1699">
        <f t="shared" si="564"/>
        <v>2.981202315</v>
      </c>
      <c r="BL1699">
        <f t="shared" si="565"/>
        <v>6.1372745419439987</v>
      </c>
      <c r="BM1699">
        <f t="shared" si="566"/>
        <v>-1.4618953622191282</v>
      </c>
      <c r="BN1699">
        <f t="shared" si="567"/>
        <v>1.106619913103188E-2</v>
      </c>
    </row>
    <row r="1700" spans="1:66" ht="15">
      <c r="A1700" s="32">
        <v>7</v>
      </c>
      <c r="B1700" s="33">
        <f t="shared" ca="1" si="547"/>
        <v>1413.8919076794211</v>
      </c>
      <c r="C1700">
        <f t="shared" si="548"/>
        <v>1382</v>
      </c>
      <c r="D1700">
        <f t="shared" ca="1" si="552"/>
        <v>6.9946612421180738</v>
      </c>
      <c r="E1700">
        <f t="shared" ca="1" si="549"/>
        <v>7.0006470162123069</v>
      </c>
      <c r="F1700">
        <f t="shared" ca="1" si="550"/>
        <v>1413</v>
      </c>
      <c r="G1700">
        <f t="shared" ca="1" si="551"/>
        <v>1414</v>
      </c>
      <c r="M1700" s="280">
        <v>1730</v>
      </c>
      <c r="N1700" s="280">
        <f t="shared" si="553"/>
        <v>8.9459793762019633</v>
      </c>
      <c r="AK1700">
        <f t="shared" si="554"/>
        <v>-9.1941659999999995E-2</v>
      </c>
      <c r="AL1700">
        <f t="shared" si="555"/>
        <v>4.7339495100000004</v>
      </c>
      <c r="AM1700">
        <f t="shared" si="556"/>
        <v>12.850946941899998</v>
      </c>
      <c r="AN1700">
        <f t="shared" si="557"/>
        <v>-22.768332226573005</v>
      </c>
      <c r="AO1700">
        <f t="shared" si="558"/>
        <v>30.097911207740179</v>
      </c>
      <c r="AP1700">
        <f t="shared" si="559"/>
        <v>-29.48950469418423</v>
      </c>
      <c r="AQ1700">
        <f t="shared" si="560"/>
        <v>21.403714571665873</v>
      </c>
      <c r="AR1700">
        <f t="shared" si="561"/>
        <v>-9.7671321933324453</v>
      </c>
      <c r="AS1700">
        <f t="shared" si="562"/>
        <v>1.9763679189855947</v>
      </c>
      <c r="BJ1700">
        <f t="shared" si="563"/>
        <v>1.2716149999999999</v>
      </c>
      <c r="BK1700">
        <f t="shared" si="564"/>
        <v>2.9829265499999997</v>
      </c>
      <c r="BL1700">
        <f t="shared" si="565"/>
        <v>6.1443758135999991</v>
      </c>
      <c r="BM1700">
        <f t="shared" si="566"/>
        <v>-1.4644333744346001</v>
      </c>
      <c r="BN1700">
        <f t="shared" si="567"/>
        <v>1.1091822736244391E-2</v>
      </c>
    </row>
    <row r="1701" spans="1:66" ht="15">
      <c r="A1701" s="32">
        <v>7</v>
      </c>
      <c r="B1701" s="33">
        <f t="shared" ca="1" si="547"/>
        <v>1413.8919076794211</v>
      </c>
      <c r="C1701">
        <f t="shared" si="548"/>
        <v>1382</v>
      </c>
      <c r="D1701">
        <f t="shared" ca="1" si="552"/>
        <v>6.9946612421180738</v>
      </c>
      <c r="E1701">
        <f t="shared" ca="1" si="549"/>
        <v>7.0006470162123069</v>
      </c>
      <c r="F1701">
        <f t="shared" ca="1" si="550"/>
        <v>1413</v>
      </c>
      <c r="G1701">
        <f t="shared" ca="1" si="551"/>
        <v>1414</v>
      </c>
      <c r="M1701" s="280">
        <v>1731</v>
      </c>
      <c r="N1701" s="280">
        <f t="shared" si="553"/>
        <v>8.9523025863193642</v>
      </c>
      <c r="AK1701">
        <f t="shared" si="554"/>
        <v>-9.1941659999999995E-2</v>
      </c>
      <c r="AL1701">
        <f t="shared" si="555"/>
        <v>4.7366858970000001</v>
      </c>
      <c r="AM1701">
        <f t="shared" si="556"/>
        <v>12.865807821770998</v>
      </c>
      <c r="AN1701">
        <f t="shared" si="557"/>
        <v>-22.807837710355781</v>
      </c>
      <c r="AO1701">
        <f t="shared" si="558"/>
        <v>30.167562115764305</v>
      </c>
      <c r="AP1701">
        <f t="shared" si="559"/>
        <v>-29.574833065048768</v>
      </c>
      <c r="AQ1701">
        <f t="shared" si="560"/>
        <v>21.478054462915679</v>
      </c>
      <c r="AR1701">
        <f t="shared" si="561"/>
        <v>-9.8067209795773955</v>
      </c>
      <c r="AS1701">
        <f t="shared" si="562"/>
        <v>1.9855257038503258</v>
      </c>
      <c r="BJ1701">
        <f t="shared" si="563"/>
        <v>1.2716149999999999</v>
      </c>
      <c r="BK1701">
        <f t="shared" si="564"/>
        <v>2.9846507849999999</v>
      </c>
      <c r="BL1701">
        <f t="shared" si="565"/>
        <v>6.1514811912239988</v>
      </c>
      <c r="BM1701">
        <f t="shared" si="566"/>
        <v>-1.4669743224649159</v>
      </c>
      <c r="BN1701">
        <f t="shared" si="567"/>
        <v>1.1117490814002005E-2</v>
      </c>
    </row>
    <row r="1702" spans="1:66" ht="15">
      <c r="A1702" s="32">
        <v>7</v>
      </c>
      <c r="B1702" s="33">
        <f t="shared" ca="1" si="547"/>
        <v>1413.8919076794211</v>
      </c>
      <c r="C1702">
        <f t="shared" si="548"/>
        <v>1382</v>
      </c>
      <c r="D1702">
        <f t="shared" ca="1" si="552"/>
        <v>6.9946612421180738</v>
      </c>
      <c r="E1702">
        <f t="shared" ca="1" si="549"/>
        <v>7.0006470162123069</v>
      </c>
      <c r="F1702">
        <f t="shared" ca="1" si="550"/>
        <v>1413</v>
      </c>
      <c r="G1702">
        <f t="shared" ca="1" si="551"/>
        <v>1414</v>
      </c>
      <c r="M1702" s="280">
        <v>1732</v>
      </c>
      <c r="N1702" s="280">
        <f t="shared" si="553"/>
        <v>8.9586268134923888</v>
      </c>
      <c r="AK1702">
        <f t="shared" si="554"/>
        <v>-9.1941659999999995E-2</v>
      </c>
      <c r="AL1702">
        <f t="shared" si="555"/>
        <v>4.7394222840000007</v>
      </c>
      <c r="AM1702">
        <f t="shared" si="556"/>
        <v>12.880677289263998</v>
      </c>
      <c r="AN1702">
        <f t="shared" si="557"/>
        <v>-22.847388865212995</v>
      </c>
      <c r="AO1702">
        <f t="shared" si="558"/>
        <v>30.237333840594395</v>
      </c>
      <c r="AP1702">
        <f t="shared" si="559"/>
        <v>-29.660358840952281</v>
      </c>
      <c r="AQ1702">
        <f t="shared" si="560"/>
        <v>21.552609395627094</v>
      </c>
      <c r="AR1702">
        <f t="shared" si="561"/>
        <v>-9.8464472267325114</v>
      </c>
      <c r="AS1702">
        <f t="shared" si="562"/>
        <v>1.9947205969046862</v>
      </c>
      <c r="BJ1702">
        <f t="shared" si="563"/>
        <v>1.2716149999999999</v>
      </c>
      <c r="BK1702">
        <f t="shared" si="564"/>
        <v>2.9863750200000001</v>
      </c>
      <c r="BL1702">
        <f t="shared" si="565"/>
        <v>6.1585906748159989</v>
      </c>
      <c r="BM1702">
        <f t="shared" si="566"/>
        <v>-1.4695182080070786</v>
      </c>
      <c r="BN1702">
        <f t="shared" si="567"/>
        <v>1.1143203415732932E-2</v>
      </c>
    </row>
    <row r="1703" spans="1:66" ht="15">
      <c r="A1703" s="32">
        <v>7</v>
      </c>
      <c r="B1703" s="33">
        <f t="shared" ca="1" si="547"/>
        <v>1413.8919076794211</v>
      </c>
      <c r="C1703">
        <f t="shared" si="548"/>
        <v>1382</v>
      </c>
      <c r="D1703">
        <f t="shared" ca="1" si="552"/>
        <v>6.9946612421180738</v>
      </c>
      <c r="E1703">
        <f t="shared" ca="1" si="549"/>
        <v>7.0006470162123069</v>
      </c>
      <c r="F1703">
        <f t="shared" ca="1" si="550"/>
        <v>1413</v>
      </c>
      <c r="G1703">
        <f t="shared" ca="1" si="551"/>
        <v>1414</v>
      </c>
      <c r="M1703" s="280">
        <v>1733</v>
      </c>
      <c r="N1703" s="280">
        <f t="shared" si="553"/>
        <v>8.9649520572925656</v>
      </c>
      <c r="AK1703">
        <f t="shared" si="554"/>
        <v>-9.1941659999999995E-2</v>
      </c>
      <c r="AL1703">
        <f t="shared" si="555"/>
        <v>4.7421586710000003</v>
      </c>
      <c r="AM1703">
        <f t="shared" si="556"/>
        <v>12.895555344378998</v>
      </c>
      <c r="AN1703">
        <f t="shared" si="557"/>
        <v>-22.886985717528855</v>
      </c>
      <c r="AO1703">
        <f t="shared" si="558"/>
        <v>30.307226521862674</v>
      </c>
      <c r="AP1703">
        <f t="shared" si="559"/>
        <v>-29.746082364215539</v>
      </c>
      <c r="AQ1703">
        <f t="shared" si="560"/>
        <v>21.627379867149248</v>
      </c>
      <c r="AR1703">
        <f t="shared" si="561"/>
        <v>-9.8863113323130865</v>
      </c>
      <c r="AS1703">
        <f t="shared" si="562"/>
        <v>2.0039527269591235</v>
      </c>
      <c r="BJ1703">
        <f t="shared" si="563"/>
        <v>1.2716149999999999</v>
      </c>
      <c r="BK1703">
        <f t="shared" si="564"/>
        <v>2.9880992549999998</v>
      </c>
      <c r="BL1703">
        <f t="shared" si="565"/>
        <v>6.1657042643759992</v>
      </c>
      <c r="BM1703">
        <f t="shared" si="566"/>
        <v>-1.4720650327580906</v>
      </c>
      <c r="BN1703">
        <f t="shared" si="567"/>
        <v>1.1168960592895088E-2</v>
      </c>
    </row>
    <row r="1704" spans="1:66" ht="15">
      <c r="A1704" s="32">
        <v>7</v>
      </c>
      <c r="B1704" s="33">
        <f t="shared" ca="1" si="547"/>
        <v>1413.8919076794211</v>
      </c>
      <c r="C1704">
        <f t="shared" si="548"/>
        <v>1382</v>
      </c>
      <c r="D1704">
        <f t="shared" ca="1" si="552"/>
        <v>6.9946612421180738</v>
      </c>
      <c r="E1704">
        <f t="shared" ca="1" si="549"/>
        <v>7.0006470162123069</v>
      </c>
      <c r="F1704">
        <f t="shared" ca="1" si="550"/>
        <v>1413</v>
      </c>
      <c r="G1704">
        <f t="shared" ca="1" si="551"/>
        <v>1414</v>
      </c>
      <c r="M1704" s="280">
        <v>1734</v>
      </c>
      <c r="N1704" s="280">
        <f t="shared" si="553"/>
        <v>8.971278317292084</v>
      </c>
      <c r="AK1704">
        <f t="shared" si="554"/>
        <v>-9.1941659999999995E-2</v>
      </c>
      <c r="AL1704">
        <f t="shared" si="555"/>
        <v>4.7448950580000009</v>
      </c>
      <c r="AM1704">
        <f t="shared" si="556"/>
        <v>12.910441987115998</v>
      </c>
      <c r="AN1704">
        <f t="shared" si="557"/>
        <v>-22.926628293687578</v>
      </c>
      <c r="AO1704">
        <f t="shared" si="558"/>
        <v>30.377240299282025</v>
      </c>
      <c r="AP1704">
        <f t="shared" si="559"/>
        <v>-29.832003977554823</v>
      </c>
      <c r="AQ1704">
        <f t="shared" si="560"/>
        <v>21.702366375693501</v>
      </c>
      <c r="AR1704">
        <f t="shared" si="561"/>
        <v>-9.9263136947535173</v>
      </c>
      <c r="AS1704">
        <f t="shared" si="562"/>
        <v>2.0132222231964776</v>
      </c>
      <c r="BJ1704">
        <f t="shared" si="563"/>
        <v>1.2716149999999999</v>
      </c>
      <c r="BK1704">
        <f t="shared" si="564"/>
        <v>2.98982349</v>
      </c>
      <c r="BL1704">
        <f t="shared" si="565"/>
        <v>6.1728219599039988</v>
      </c>
      <c r="BM1704">
        <f t="shared" si="566"/>
        <v>-1.4746147984149554</v>
      </c>
      <c r="BN1704">
        <f t="shared" si="567"/>
        <v>1.1194762396976116E-2</v>
      </c>
    </row>
    <row r="1705" spans="1:66" ht="15">
      <c r="A1705" s="32">
        <v>7</v>
      </c>
      <c r="B1705" s="33">
        <f t="shared" ca="1" si="547"/>
        <v>1413.8919076794211</v>
      </c>
      <c r="C1705">
        <f t="shared" si="548"/>
        <v>1382</v>
      </c>
      <c r="D1705">
        <f t="shared" ca="1" si="552"/>
        <v>6.9946612421180738</v>
      </c>
      <c r="E1705">
        <f t="shared" ca="1" si="549"/>
        <v>7.0006470162123069</v>
      </c>
      <c r="F1705">
        <f t="shared" ca="1" si="550"/>
        <v>1413</v>
      </c>
      <c r="G1705">
        <f t="shared" ca="1" si="551"/>
        <v>1414</v>
      </c>
      <c r="M1705" s="280">
        <v>1735</v>
      </c>
      <c r="N1705" s="280">
        <f t="shared" si="553"/>
        <v>8.9776055930637515</v>
      </c>
      <c r="AK1705">
        <f t="shared" si="554"/>
        <v>-9.1941659999999995E-2</v>
      </c>
      <c r="AL1705">
        <f t="shared" si="555"/>
        <v>4.7476314450000006</v>
      </c>
      <c r="AM1705">
        <f t="shared" si="556"/>
        <v>12.925337217474999</v>
      </c>
      <c r="AN1705">
        <f t="shared" si="557"/>
        <v>-22.966316620073378</v>
      </c>
      <c r="AO1705">
        <f t="shared" si="558"/>
        <v>30.44737531264596</v>
      </c>
      <c r="AP1705">
        <f t="shared" si="559"/>
        <v>-29.918124024082157</v>
      </c>
      <c r="AQ1705">
        <f t="shared" si="560"/>
        <v>21.777569420334398</v>
      </c>
      <c r="AR1705">
        <f t="shared" si="561"/>
        <v>-9.9664547134089112</v>
      </c>
      <c r="AS1705">
        <f t="shared" si="562"/>
        <v>2.02252921517284</v>
      </c>
      <c r="BJ1705">
        <f t="shared" si="563"/>
        <v>1.2716149999999999</v>
      </c>
      <c r="BK1705">
        <f t="shared" si="564"/>
        <v>2.9915477249999998</v>
      </c>
      <c r="BL1705">
        <f t="shared" si="565"/>
        <v>6.1799437613999988</v>
      </c>
      <c r="BM1705">
        <f t="shared" si="566"/>
        <v>-1.477167506674675</v>
      </c>
      <c r="BN1705">
        <f t="shared" si="567"/>
        <v>1.1220608879493376E-2</v>
      </c>
    </row>
    <row r="1706" spans="1:66" ht="15">
      <c r="A1706" s="32">
        <v>7</v>
      </c>
      <c r="B1706" s="33">
        <f t="shared" ca="1" si="547"/>
        <v>1413.8919076794211</v>
      </c>
      <c r="C1706">
        <f t="shared" si="548"/>
        <v>1382</v>
      </c>
      <c r="D1706">
        <f t="shared" ca="1" si="552"/>
        <v>6.9946612421180738</v>
      </c>
      <c r="E1706">
        <f t="shared" ca="1" si="549"/>
        <v>7.0006470162123069</v>
      </c>
      <c r="F1706">
        <f t="shared" ca="1" si="550"/>
        <v>1413</v>
      </c>
      <c r="G1706">
        <f t="shared" ca="1" si="551"/>
        <v>1414</v>
      </c>
      <c r="M1706" s="280">
        <v>1736</v>
      </c>
      <c r="N1706" s="280">
        <f t="shared" si="553"/>
        <v>8.9839338841810754</v>
      </c>
      <c r="AK1706">
        <f t="shared" si="554"/>
        <v>-9.1941659999999995E-2</v>
      </c>
      <c r="AL1706">
        <f t="shared" si="555"/>
        <v>4.7503678320000002</v>
      </c>
      <c r="AM1706">
        <f t="shared" si="556"/>
        <v>12.940241035455999</v>
      </c>
      <c r="AN1706">
        <f t="shared" si="557"/>
        <v>-23.006050723070466</v>
      </c>
      <c r="AO1706">
        <f t="shared" si="558"/>
        <v>30.517631701828638</v>
      </c>
      <c r="AP1706">
        <f t="shared" si="559"/>
        <v>-30.00444284730554</v>
      </c>
      <c r="AQ1706">
        <f t="shared" si="560"/>
        <v>21.852989501010693</v>
      </c>
      <c r="AR1706">
        <f t="shared" si="561"/>
        <v>-10.006734788556667</v>
      </c>
      <c r="AS1706">
        <f t="shared" si="562"/>
        <v>2.0318738328184178</v>
      </c>
      <c r="BJ1706">
        <f t="shared" si="563"/>
        <v>1.2716149999999999</v>
      </c>
      <c r="BK1706">
        <f t="shared" si="564"/>
        <v>2.99327196</v>
      </c>
      <c r="BL1706">
        <f t="shared" si="565"/>
        <v>6.187069668863999</v>
      </c>
      <c r="BM1706">
        <f t="shared" si="566"/>
        <v>-1.4797231592342528</v>
      </c>
      <c r="BN1706">
        <f t="shared" si="567"/>
        <v>1.1246500091993945E-2</v>
      </c>
    </row>
    <row r="1707" spans="1:66" ht="15">
      <c r="A1707" s="32">
        <v>7</v>
      </c>
      <c r="B1707" s="33">
        <f t="shared" ca="1" si="547"/>
        <v>1413.8919076794211</v>
      </c>
      <c r="C1707">
        <f t="shared" si="548"/>
        <v>1382</v>
      </c>
      <c r="D1707">
        <f t="shared" ca="1" si="552"/>
        <v>6.9946612421180738</v>
      </c>
      <c r="E1707">
        <f t="shared" ca="1" si="549"/>
        <v>7.0006470162123069</v>
      </c>
      <c r="F1707">
        <f t="shared" ca="1" si="550"/>
        <v>1413</v>
      </c>
      <c r="G1707">
        <f t="shared" ca="1" si="551"/>
        <v>1414</v>
      </c>
      <c r="M1707" s="280">
        <v>1737</v>
      </c>
      <c r="N1707" s="280">
        <f t="shared" si="553"/>
        <v>8.9902631902182684</v>
      </c>
      <c r="AK1707">
        <f t="shared" si="554"/>
        <v>-9.1941659999999995E-2</v>
      </c>
      <c r="AL1707">
        <f t="shared" si="555"/>
        <v>4.7531042190000008</v>
      </c>
      <c r="AM1707">
        <f t="shared" si="556"/>
        <v>12.955153441058998</v>
      </c>
      <c r="AN1707">
        <f t="shared" si="557"/>
        <v>-23.045830629063062</v>
      </c>
      <c r="AO1707">
        <f t="shared" si="558"/>
        <v>30.588009606784865</v>
      </c>
      <c r="AP1707">
        <f t="shared" si="559"/>
        <v>-30.090960791129177</v>
      </c>
      <c r="AQ1707">
        <f t="shared" si="560"/>
        <v>21.928627118526325</v>
      </c>
      <c r="AR1707">
        <f t="shared" si="561"/>
        <v>-10.047154321398081</v>
      </c>
      <c r="AS1707">
        <f t="shared" si="562"/>
        <v>2.0412562064383963</v>
      </c>
      <c r="BJ1707">
        <f t="shared" si="563"/>
        <v>1.2716149999999999</v>
      </c>
      <c r="BK1707">
        <f t="shared" si="564"/>
        <v>2.9949961950000001</v>
      </c>
      <c r="BL1707">
        <f t="shared" si="565"/>
        <v>6.1941996822959986</v>
      </c>
      <c r="BM1707">
        <f t="shared" si="566"/>
        <v>-1.4822817577906915</v>
      </c>
      <c r="BN1707">
        <f t="shared" si="567"/>
        <v>1.127243608605462E-2</v>
      </c>
    </row>
    <row r="1708" spans="1:66" ht="15">
      <c r="A1708" s="32">
        <v>7</v>
      </c>
      <c r="B1708" s="33">
        <f t="shared" ca="1" si="547"/>
        <v>1413.8919076794211</v>
      </c>
      <c r="C1708">
        <f t="shared" si="548"/>
        <v>1382</v>
      </c>
      <c r="D1708">
        <f t="shared" ca="1" si="552"/>
        <v>6.9946612421180738</v>
      </c>
      <c r="E1708">
        <f t="shared" ca="1" si="549"/>
        <v>7.0006470162123069</v>
      </c>
      <c r="F1708">
        <f t="shared" ca="1" si="550"/>
        <v>1413</v>
      </c>
      <c r="G1708">
        <f t="shared" ca="1" si="551"/>
        <v>1414</v>
      </c>
      <c r="M1708" s="280">
        <v>1738</v>
      </c>
      <c r="N1708" s="280">
        <f t="shared" si="553"/>
        <v>8.9965935107502979</v>
      </c>
      <c r="AK1708">
        <f t="shared" si="554"/>
        <v>-9.1941659999999995E-2</v>
      </c>
      <c r="AL1708">
        <f t="shared" si="555"/>
        <v>4.7558406060000005</v>
      </c>
      <c r="AM1708">
        <f t="shared" si="556"/>
        <v>12.970074434283999</v>
      </c>
      <c r="AN1708">
        <f t="shared" si="557"/>
        <v>-23.085656364435373</v>
      </c>
      <c r="AO1708">
        <f t="shared" si="558"/>
        <v>30.658509167550083</v>
      </c>
      <c r="AP1708">
        <f t="shared" si="559"/>
        <v>-30.177678199853705</v>
      </c>
      <c r="AQ1708">
        <f t="shared" si="560"/>
        <v>22.00448277455143</v>
      </c>
      <c r="AR1708">
        <f t="shared" si="561"/>
        <v>-10.087713714059943</v>
      </c>
      <c r="AS1708">
        <f t="shared" si="562"/>
        <v>2.0506764667138051</v>
      </c>
      <c r="BJ1708">
        <f t="shared" si="563"/>
        <v>1.2716149999999999</v>
      </c>
      <c r="BK1708">
        <f t="shared" si="564"/>
        <v>2.9967204299999999</v>
      </c>
      <c r="BL1708">
        <f t="shared" si="565"/>
        <v>6.2013338016959993</v>
      </c>
      <c r="BM1708">
        <f t="shared" si="566"/>
        <v>-1.4848433040409936</v>
      </c>
      <c r="BN1708">
        <f t="shared" si="567"/>
        <v>1.1298416913281919E-2</v>
      </c>
    </row>
    <row r="1709" spans="1:66" ht="15">
      <c r="A1709" s="32">
        <v>7</v>
      </c>
      <c r="B1709" s="33">
        <f t="shared" ca="1" si="547"/>
        <v>1413.8919076794211</v>
      </c>
      <c r="C1709">
        <f t="shared" si="548"/>
        <v>1382</v>
      </c>
      <c r="D1709">
        <f t="shared" ca="1" si="552"/>
        <v>6.9946612421180738</v>
      </c>
      <c r="E1709">
        <f t="shared" ca="1" si="549"/>
        <v>7.0006470162123069</v>
      </c>
      <c r="F1709">
        <f t="shared" ca="1" si="550"/>
        <v>1413</v>
      </c>
      <c r="G1709">
        <f t="shared" ca="1" si="551"/>
        <v>1414</v>
      </c>
      <c r="M1709" s="280">
        <v>1739</v>
      </c>
      <c r="N1709" s="280">
        <f t="shared" si="553"/>
        <v>9.0029248453529291</v>
      </c>
      <c r="AK1709">
        <f t="shared" si="554"/>
        <v>-9.1941659999999995E-2</v>
      </c>
      <c r="AL1709">
        <f t="shared" si="555"/>
        <v>4.7585769930000001</v>
      </c>
      <c r="AM1709">
        <f t="shared" si="556"/>
        <v>12.985004015130999</v>
      </c>
      <c r="AN1709">
        <f t="shared" si="557"/>
        <v>-23.125527955571613</v>
      </c>
      <c r="AO1709">
        <f t="shared" si="558"/>
        <v>30.729130524240379</v>
      </c>
      <c r="AP1709">
        <f t="shared" si="559"/>
        <v>-30.264595418176423</v>
      </c>
      <c r="AQ1709">
        <f t="shared" si="560"/>
        <v>22.080556971623338</v>
      </c>
      <c r="AR1709">
        <f t="shared" si="561"/>
        <v>-10.128413369596133</v>
      </c>
      <c r="AS1709">
        <f t="shared" si="562"/>
        <v>2.0601347447023834</v>
      </c>
      <c r="BJ1709">
        <f t="shared" si="563"/>
        <v>1.2716149999999999</v>
      </c>
      <c r="BK1709">
        <f t="shared" si="564"/>
        <v>2.9984446650000001</v>
      </c>
      <c r="BL1709">
        <f t="shared" si="565"/>
        <v>6.2084720270639986</v>
      </c>
      <c r="BM1709">
        <f t="shared" si="566"/>
        <v>-1.4874077996821622</v>
      </c>
      <c r="BN1709">
        <f t="shared" si="567"/>
        <v>1.1324442625312075E-2</v>
      </c>
    </row>
    <row r="1710" spans="1:66" ht="15">
      <c r="A1710" s="32">
        <v>7</v>
      </c>
      <c r="B1710" s="33">
        <f t="shared" ca="1" si="547"/>
        <v>1413.8919076794211</v>
      </c>
      <c r="C1710">
        <f t="shared" si="548"/>
        <v>1382</v>
      </c>
      <c r="D1710">
        <f t="shared" ca="1" si="552"/>
        <v>6.9946612421180738</v>
      </c>
      <c r="E1710">
        <f t="shared" ca="1" si="549"/>
        <v>7.0006470162123069</v>
      </c>
      <c r="F1710">
        <f t="shared" ca="1" si="550"/>
        <v>1413</v>
      </c>
      <c r="G1710">
        <f t="shared" ca="1" si="551"/>
        <v>1414</v>
      </c>
      <c r="M1710" s="280">
        <v>1740</v>
      </c>
      <c r="N1710" s="280">
        <f t="shared" si="553"/>
        <v>9.0092571936027639</v>
      </c>
      <c r="AK1710">
        <f t="shared" si="554"/>
        <v>-9.1941659999999995E-2</v>
      </c>
      <c r="AL1710">
        <f t="shared" si="555"/>
        <v>4.7613133800000007</v>
      </c>
      <c r="AM1710">
        <f t="shared" si="556"/>
        <v>12.999942183599998</v>
      </c>
      <c r="AN1710">
        <f t="shared" si="557"/>
        <v>-23.165445428856003</v>
      </c>
      <c r="AO1710">
        <f t="shared" si="558"/>
        <v>30.799873817052479</v>
      </c>
      <c r="AP1710">
        <f t="shared" si="559"/>
        <v>-30.351712791191503</v>
      </c>
      <c r="AQ1710">
        <f t="shared" si="560"/>
        <v>22.156850213147568</v>
      </c>
      <c r="AR1710">
        <f t="shared" si="561"/>
        <v>-10.169253691989226</v>
      </c>
      <c r="AS1710">
        <f t="shared" si="562"/>
        <v>2.0696311718394504</v>
      </c>
      <c r="BJ1710">
        <f t="shared" si="563"/>
        <v>1.2716149999999999</v>
      </c>
      <c r="BK1710">
        <f t="shared" si="564"/>
        <v>3.0001688999999998</v>
      </c>
      <c r="BL1710">
        <f t="shared" si="565"/>
        <v>6.215614358399999</v>
      </c>
      <c r="BM1710">
        <f t="shared" si="566"/>
        <v>-1.4899752464112002</v>
      </c>
      <c r="BN1710">
        <f t="shared" si="567"/>
        <v>1.1350513273811041E-2</v>
      </c>
    </row>
    <row r="1711" spans="1:66" ht="15">
      <c r="A1711" s="32">
        <v>7</v>
      </c>
      <c r="B1711" s="33">
        <f t="shared" ca="1" si="547"/>
        <v>1413.8919076794211</v>
      </c>
      <c r="C1711">
        <f t="shared" si="548"/>
        <v>1382</v>
      </c>
      <c r="D1711">
        <f t="shared" ca="1" si="552"/>
        <v>6.9946612421180738</v>
      </c>
      <c r="E1711">
        <f t="shared" ca="1" si="549"/>
        <v>7.0006470162123069</v>
      </c>
      <c r="F1711">
        <f t="shared" ca="1" si="550"/>
        <v>1413</v>
      </c>
      <c r="G1711">
        <f t="shared" ca="1" si="551"/>
        <v>1414</v>
      </c>
      <c r="M1711" s="280">
        <v>1741</v>
      </c>
      <c r="N1711" s="280">
        <f t="shared" si="553"/>
        <v>9.0155905550772459</v>
      </c>
      <c r="AK1711">
        <f t="shared" si="554"/>
        <v>-9.1941659999999995E-2</v>
      </c>
      <c r="AL1711">
        <f t="shared" si="555"/>
        <v>4.7640497670000004</v>
      </c>
      <c r="AM1711">
        <f t="shared" si="556"/>
        <v>13.014888939690998</v>
      </c>
      <c r="AN1711">
        <f t="shared" si="557"/>
        <v>-23.205408810672751</v>
      </c>
      <c r="AO1711">
        <f t="shared" si="558"/>
        <v>30.870739186263759</v>
      </c>
      <c r="AP1711">
        <f t="shared" si="559"/>
        <v>-30.439030664390256</v>
      </c>
      <c r="AQ1711">
        <f t="shared" si="560"/>
        <v>22.233363003398821</v>
      </c>
      <c r="AR1711">
        <f t="shared" si="561"/>
        <v>-10.2102350861521</v>
      </c>
      <c r="AS1711">
        <f t="shared" si="562"/>
        <v>2.0791658799387731</v>
      </c>
      <c r="BJ1711">
        <f t="shared" si="563"/>
        <v>1.2716149999999999</v>
      </c>
      <c r="BK1711">
        <f t="shared" si="564"/>
        <v>3.001893135</v>
      </c>
      <c r="BL1711">
        <f t="shared" si="565"/>
        <v>6.2227607957039988</v>
      </c>
      <c r="BM1711">
        <f t="shared" si="566"/>
        <v>-1.4925456459251099</v>
      </c>
      <c r="BN1711">
        <f t="shared" si="567"/>
        <v>1.1376628910474487E-2</v>
      </c>
    </row>
    <row r="1712" spans="1:66" ht="15">
      <c r="A1712" s="32">
        <v>7</v>
      </c>
      <c r="B1712" s="33">
        <f t="shared" ca="1" si="547"/>
        <v>1413.8919076794211</v>
      </c>
      <c r="C1712">
        <f t="shared" si="548"/>
        <v>1382</v>
      </c>
      <c r="D1712">
        <f t="shared" ca="1" si="552"/>
        <v>6.9946612421180738</v>
      </c>
      <c r="E1712">
        <f t="shared" ca="1" si="549"/>
        <v>7.0006470162123069</v>
      </c>
      <c r="F1712">
        <f t="shared" ca="1" si="550"/>
        <v>1413</v>
      </c>
      <c r="G1712">
        <f t="shared" ca="1" si="551"/>
        <v>1414</v>
      </c>
      <c r="M1712" s="280">
        <v>1742</v>
      </c>
      <c r="N1712" s="280">
        <f t="shared" si="553"/>
        <v>9.0219249293547357</v>
      </c>
      <c r="AK1712">
        <f t="shared" si="554"/>
        <v>-9.1941659999999995E-2</v>
      </c>
      <c r="AL1712">
        <f t="shared" si="555"/>
        <v>4.7667861540000001</v>
      </c>
      <c r="AM1712">
        <f t="shared" si="556"/>
        <v>13.029844283403998</v>
      </c>
      <c r="AN1712">
        <f t="shared" si="557"/>
        <v>-23.245418127406076</v>
      </c>
      <c r="AO1712">
        <f t="shared" si="558"/>
        <v>30.941726772232229</v>
      </c>
      <c r="AP1712">
        <f t="shared" si="559"/>
        <v>-30.526549383661319</v>
      </c>
      <c r="AQ1712">
        <f t="shared" si="560"/>
        <v>22.310095847521996</v>
      </c>
      <c r="AR1712">
        <f t="shared" si="561"/>
        <v>-10.251357957929532</v>
      </c>
      <c r="AS1712">
        <f t="shared" si="562"/>
        <v>2.0887390011934381</v>
      </c>
      <c r="BJ1712">
        <f t="shared" si="563"/>
        <v>1.2716149999999999</v>
      </c>
      <c r="BK1712">
        <f t="shared" si="564"/>
        <v>3.0036173699999997</v>
      </c>
      <c r="BL1712">
        <f t="shared" si="565"/>
        <v>6.2299113389759988</v>
      </c>
      <c r="BM1712">
        <f t="shared" si="566"/>
        <v>-1.4951189999208945</v>
      </c>
      <c r="BN1712">
        <f t="shared" si="567"/>
        <v>1.1402789587027805E-2</v>
      </c>
    </row>
    <row r="1713" spans="1:66" ht="15">
      <c r="A1713" s="32">
        <v>7</v>
      </c>
      <c r="B1713" s="33">
        <f t="shared" ca="1" si="547"/>
        <v>1413.8919076794211</v>
      </c>
      <c r="C1713">
        <f t="shared" si="548"/>
        <v>1382</v>
      </c>
      <c r="D1713">
        <f t="shared" ca="1" si="552"/>
        <v>6.9946612421180738</v>
      </c>
      <c r="E1713">
        <f t="shared" ca="1" si="549"/>
        <v>7.0006470162123069</v>
      </c>
      <c r="F1713">
        <f t="shared" ca="1" si="550"/>
        <v>1413</v>
      </c>
      <c r="G1713">
        <f t="shared" ca="1" si="551"/>
        <v>1414</v>
      </c>
      <c r="M1713" s="280">
        <v>1743</v>
      </c>
      <c r="N1713" s="280">
        <f t="shared" si="553"/>
        <v>9.0282603160145314</v>
      </c>
      <c r="AK1713">
        <f t="shared" si="554"/>
        <v>-9.1941659999999995E-2</v>
      </c>
      <c r="AL1713">
        <f t="shared" si="555"/>
        <v>4.7695225410000006</v>
      </c>
      <c r="AM1713">
        <f t="shared" si="556"/>
        <v>13.044808214738998</v>
      </c>
      <c r="AN1713">
        <f t="shared" si="557"/>
        <v>-23.285473405440186</v>
      </c>
      <c r="AO1713">
        <f t="shared" si="558"/>
        <v>31.012836715396546</v>
      </c>
      <c r="AP1713">
        <f t="shared" si="559"/>
        <v>-30.614269295290914</v>
      </c>
      <c r="AQ1713">
        <f t="shared" si="560"/>
        <v>22.387049251533178</v>
      </c>
      <c r="AR1713">
        <f t="shared" si="561"/>
        <v>-10.292622714099815</v>
      </c>
      <c r="AS1713">
        <f t="shared" si="562"/>
        <v>2.0983506681767259</v>
      </c>
      <c r="BJ1713">
        <f t="shared" si="563"/>
        <v>1.2716149999999999</v>
      </c>
      <c r="BK1713">
        <f t="shared" si="564"/>
        <v>3.0053416049999999</v>
      </c>
      <c r="BL1713">
        <f t="shared" si="565"/>
        <v>6.2370659882159991</v>
      </c>
      <c r="BM1713">
        <f t="shared" si="566"/>
        <v>-1.4976953100955568</v>
      </c>
      <c r="BN1713">
        <f t="shared" si="567"/>
        <v>1.1428995355226105E-2</v>
      </c>
    </row>
    <row r="1714" spans="1:66" ht="15">
      <c r="A1714" s="32">
        <v>7</v>
      </c>
      <c r="B1714" s="33">
        <f t="shared" ca="1" si="547"/>
        <v>1413.8919076794211</v>
      </c>
      <c r="C1714">
        <f t="shared" si="548"/>
        <v>1382</v>
      </c>
      <c r="D1714">
        <f t="shared" ca="1" si="552"/>
        <v>6.9946612421180738</v>
      </c>
      <c r="E1714">
        <f t="shared" ca="1" si="549"/>
        <v>7.0006470162123069</v>
      </c>
      <c r="F1714">
        <f t="shared" ca="1" si="550"/>
        <v>1413</v>
      </c>
      <c r="G1714">
        <f t="shared" ca="1" si="551"/>
        <v>1414</v>
      </c>
      <c r="M1714" s="280">
        <v>1744</v>
      </c>
      <c r="N1714" s="280">
        <f t="shared" si="553"/>
        <v>9.0345967146369084</v>
      </c>
      <c r="AK1714">
        <f t="shared" si="554"/>
        <v>-9.1941659999999995E-2</v>
      </c>
      <c r="AL1714">
        <f t="shared" si="555"/>
        <v>4.7722589280000003</v>
      </c>
      <c r="AM1714">
        <f t="shared" si="556"/>
        <v>13.059780733695998</v>
      </c>
      <c r="AN1714">
        <f t="shared" si="557"/>
        <v>-23.325574671159298</v>
      </c>
      <c r="AO1714">
        <f t="shared" si="558"/>
        <v>31.084069156276009</v>
      </c>
      <c r="AP1714">
        <f t="shared" si="559"/>
        <v>-30.702190745963055</v>
      </c>
      <c r="AQ1714">
        <f t="shared" si="560"/>
        <v>22.464223722320636</v>
      </c>
      <c r="AR1714">
        <f t="shared" si="561"/>
        <v>-10.334029762376362</v>
      </c>
      <c r="AS1714">
        <f t="shared" si="562"/>
        <v>2.1080010138429826</v>
      </c>
      <c r="BJ1714">
        <f t="shared" si="563"/>
        <v>1.2716149999999999</v>
      </c>
      <c r="BK1714">
        <f t="shared" si="564"/>
        <v>3.0070658400000001</v>
      </c>
      <c r="BL1714">
        <f t="shared" si="565"/>
        <v>6.2442247434239988</v>
      </c>
      <c r="BM1714">
        <f t="shared" si="566"/>
        <v>-1.5002745781460993</v>
      </c>
      <c r="BN1714">
        <f t="shared" si="567"/>
        <v>1.1455246266854213E-2</v>
      </c>
    </row>
    <row r="1715" spans="1:66" ht="15">
      <c r="A1715" s="32">
        <v>7</v>
      </c>
      <c r="B1715" s="33">
        <f t="shared" ref="B1715:B1758" ca="1" si="568">(A1715-D1715)/(E1715-D1715)*(G1715-F1715)+F1715</f>
        <v>1413.8919076794211</v>
      </c>
      <c r="C1715">
        <f t="shared" ref="C1715:C1758" si="569">MAX(COUNTIF($N$2:$N$25400,"&lt;"&amp;A1715),1)</f>
        <v>1382</v>
      </c>
      <c r="D1715">
        <f t="shared" ca="1" si="552"/>
        <v>6.9946612421180738</v>
      </c>
      <c r="E1715">
        <f t="shared" ref="E1715:E1758" ca="1" si="570">INDIRECT(ADDRESS(C1715+2,14))</f>
        <v>7.0006470162123069</v>
      </c>
      <c r="F1715">
        <f t="shared" ref="F1715:F1758" ca="1" si="571">INDIRECT(ADDRESS(C1715+1,13))</f>
        <v>1413</v>
      </c>
      <c r="G1715">
        <f t="shared" ref="G1715:G1758" ca="1" si="572">INDIRECT(ADDRESS(C1715+2,13))</f>
        <v>1414</v>
      </c>
      <c r="M1715" s="280">
        <v>1745</v>
      </c>
      <c r="N1715" s="280">
        <f t="shared" si="553"/>
        <v>9.0409341248031598</v>
      </c>
      <c r="AK1715">
        <f t="shared" si="554"/>
        <v>-9.1941659999999995E-2</v>
      </c>
      <c r="AL1715">
        <f t="shared" si="555"/>
        <v>4.7749953150000009</v>
      </c>
      <c r="AM1715">
        <f t="shared" si="556"/>
        <v>13.074761840274999</v>
      </c>
      <c r="AN1715">
        <f t="shared" si="557"/>
        <v>-23.365721950947627</v>
      </c>
      <c r="AO1715">
        <f t="shared" si="558"/>
        <v>31.155424235470559</v>
      </c>
      <c r="AP1715">
        <f t="shared" si="559"/>
        <v>-30.790314082759792</v>
      </c>
      <c r="AQ1715">
        <f t="shared" si="560"/>
        <v>22.541619767645845</v>
      </c>
      <c r="AR1715">
        <f t="shared" si="561"/>
        <v>-10.37557951140932</v>
      </c>
      <c r="AS1715">
        <f t="shared" si="562"/>
        <v>2.1176901715284964</v>
      </c>
      <c r="BJ1715">
        <f t="shared" si="563"/>
        <v>1.2716149999999999</v>
      </c>
      <c r="BK1715">
        <f t="shared" si="564"/>
        <v>3.0087900749999998</v>
      </c>
      <c r="BL1715">
        <f t="shared" si="565"/>
        <v>6.2513876045999988</v>
      </c>
      <c r="BM1715">
        <f t="shared" si="566"/>
        <v>-1.5028568057695251</v>
      </c>
      <c r="BN1715">
        <f t="shared" si="567"/>
        <v>1.1481542373726675E-2</v>
      </c>
    </row>
    <row r="1716" spans="1:66" ht="15">
      <c r="A1716" s="32">
        <v>7</v>
      </c>
      <c r="B1716" s="33">
        <f t="shared" ca="1" si="568"/>
        <v>1413.8919076794211</v>
      </c>
      <c r="C1716">
        <f t="shared" si="569"/>
        <v>1382</v>
      </c>
      <c r="D1716">
        <f t="shared" ca="1" si="552"/>
        <v>6.9946612421180738</v>
      </c>
      <c r="E1716">
        <f t="shared" ca="1" si="570"/>
        <v>7.0006470162123069</v>
      </c>
      <c r="F1716">
        <f t="shared" ca="1" si="571"/>
        <v>1413</v>
      </c>
      <c r="G1716">
        <f t="shared" ca="1" si="572"/>
        <v>1414</v>
      </c>
      <c r="M1716" s="280">
        <v>1746</v>
      </c>
      <c r="N1716" s="280">
        <f t="shared" si="553"/>
        <v>9.0472725460956163</v>
      </c>
      <c r="AK1716">
        <f t="shared" si="554"/>
        <v>-9.1941659999999995E-2</v>
      </c>
      <c r="AL1716">
        <f t="shared" si="555"/>
        <v>4.7777317020000005</v>
      </c>
      <c r="AM1716">
        <f t="shared" si="556"/>
        <v>13.089751534475999</v>
      </c>
      <c r="AN1716">
        <f t="shared" si="557"/>
        <v>-23.405915271189386</v>
      </c>
      <c r="AO1716">
        <f t="shared" si="558"/>
        <v>31.22690209366078</v>
      </c>
      <c r="AP1716">
        <f t="shared" si="559"/>
        <v>-30.878639653161436</v>
      </c>
      <c r="AQ1716">
        <f t="shared" si="560"/>
        <v>22.619237896144465</v>
      </c>
      <c r="AR1716">
        <f t="shared" si="561"/>
        <v>-10.417272370787186</v>
      </c>
      <c r="AS1716">
        <f t="shared" si="562"/>
        <v>2.1274182749523778</v>
      </c>
      <c r="BJ1716">
        <f t="shared" si="563"/>
        <v>1.2716149999999999</v>
      </c>
      <c r="BK1716">
        <f t="shared" si="564"/>
        <v>3.01051431</v>
      </c>
      <c r="BL1716">
        <f t="shared" si="565"/>
        <v>6.258554571743999</v>
      </c>
      <c r="BM1716">
        <f t="shared" si="566"/>
        <v>-1.5054419946628368</v>
      </c>
      <c r="BN1716">
        <f t="shared" si="567"/>
        <v>1.1507883727687757E-2</v>
      </c>
    </row>
    <row r="1717" spans="1:66" ht="15">
      <c r="A1717" s="32">
        <v>7</v>
      </c>
      <c r="B1717" s="33">
        <f t="shared" ca="1" si="568"/>
        <v>1413.8919076794211</v>
      </c>
      <c r="C1717">
        <f t="shared" si="569"/>
        <v>1382</v>
      </c>
      <c r="D1717">
        <f t="shared" ca="1" si="552"/>
        <v>6.9946612421180738</v>
      </c>
      <c r="E1717">
        <f t="shared" ca="1" si="570"/>
        <v>7.0006470162123069</v>
      </c>
      <c r="F1717">
        <f t="shared" ca="1" si="571"/>
        <v>1413</v>
      </c>
      <c r="G1717">
        <f t="shared" ca="1" si="572"/>
        <v>1414</v>
      </c>
      <c r="M1717" s="280">
        <v>1747</v>
      </c>
      <c r="N1717" s="280">
        <f t="shared" si="553"/>
        <v>9.0536119780977007</v>
      </c>
      <c r="AK1717">
        <f t="shared" si="554"/>
        <v>-9.1941659999999995E-2</v>
      </c>
      <c r="AL1717">
        <f t="shared" si="555"/>
        <v>4.7804680890000002</v>
      </c>
      <c r="AM1717">
        <f t="shared" si="556"/>
        <v>13.104749816298998</v>
      </c>
      <c r="AN1717">
        <f t="shared" si="557"/>
        <v>-23.446154658268789</v>
      </c>
      <c r="AO1717">
        <f t="shared" si="558"/>
        <v>31.298502871607894</v>
      </c>
      <c r="AP1717">
        <f t="shared" si="559"/>
        <v>-30.967167805046778</v>
      </c>
      <c r="AQ1717">
        <f t="shared" si="560"/>
        <v>22.697078617327353</v>
      </c>
      <c r="AR1717">
        <f t="shared" si="561"/>
        <v>-10.459108751038411</v>
      </c>
      <c r="AS1717">
        <f t="shared" si="562"/>
        <v>2.1371854582174321</v>
      </c>
      <c r="BJ1717">
        <f t="shared" si="563"/>
        <v>1.2716149999999999</v>
      </c>
      <c r="BK1717">
        <f t="shared" si="564"/>
        <v>3.0122385449999998</v>
      </c>
      <c r="BL1717">
        <f t="shared" si="565"/>
        <v>6.2657256448559986</v>
      </c>
      <c r="BM1717">
        <f t="shared" si="566"/>
        <v>-1.5080301465230375</v>
      </c>
      <c r="BN1717">
        <f t="shared" si="567"/>
        <v>1.1534270380611444E-2</v>
      </c>
    </row>
    <row r="1718" spans="1:66" ht="15">
      <c r="A1718" s="32">
        <v>7</v>
      </c>
      <c r="B1718" s="33">
        <f t="shared" ca="1" si="568"/>
        <v>1413.8919076794211</v>
      </c>
      <c r="C1718">
        <f t="shared" si="569"/>
        <v>1382</v>
      </c>
      <c r="D1718">
        <f t="shared" ca="1" si="552"/>
        <v>6.9946612421180738</v>
      </c>
      <c r="E1718">
        <f t="shared" ca="1" si="570"/>
        <v>7.0006470162123069</v>
      </c>
      <c r="F1718">
        <f t="shared" ca="1" si="571"/>
        <v>1413</v>
      </c>
      <c r="G1718">
        <f t="shared" ca="1" si="572"/>
        <v>1414</v>
      </c>
      <c r="M1718" s="280">
        <v>1748</v>
      </c>
      <c r="N1718" s="280">
        <f t="shared" si="553"/>
        <v>9.0599524203939872</v>
      </c>
      <c r="AK1718">
        <f t="shared" si="554"/>
        <v>-9.1941659999999995E-2</v>
      </c>
      <c r="AL1718">
        <f t="shared" si="555"/>
        <v>4.7832044760000008</v>
      </c>
      <c r="AM1718">
        <f t="shared" si="556"/>
        <v>13.119756685743999</v>
      </c>
      <c r="AN1718">
        <f t="shared" si="557"/>
        <v>-23.48644013857005</v>
      </c>
      <c r="AO1718">
        <f t="shared" si="558"/>
        <v>31.370226710153773</v>
      </c>
      <c r="AP1718">
        <f t="shared" si="559"/>
        <v>-31.055898886693321</v>
      </c>
      <c r="AQ1718">
        <f t="shared" si="560"/>
        <v>22.775142441581568</v>
      </c>
      <c r="AR1718">
        <f t="shared" si="561"/>
        <v>-10.501089063633032</v>
      </c>
      <c r="AS1718">
        <f t="shared" si="562"/>
        <v>2.1469918558110477</v>
      </c>
      <c r="BJ1718">
        <f t="shared" si="563"/>
        <v>1.2716149999999999</v>
      </c>
      <c r="BK1718">
        <f t="shared" si="564"/>
        <v>3.01396278</v>
      </c>
      <c r="BL1718">
        <f t="shared" si="565"/>
        <v>6.2729008239359985</v>
      </c>
      <c r="BM1718">
        <f t="shared" si="566"/>
        <v>-1.5106212630471296</v>
      </c>
      <c r="BN1718">
        <f t="shared" si="567"/>
        <v>1.1560702384401439E-2</v>
      </c>
    </row>
    <row r="1719" spans="1:66" ht="15">
      <c r="A1719" s="32">
        <v>7</v>
      </c>
      <c r="B1719" s="33">
        <f t="shared" ca="1" si="568"/>
        <v>1413.8919076794211</v>
      </c>
      <c r="C1719">
        <f t="shared" si="569"/>
        <v>1382</v>
      </c>
      <c r="D1719">
        <f t="shared" ca="1" si="552"/>
        <v>6.9946612421180738</v>
      </c>
      <c r="E1719">
        <f t="shared" ca="1" si="570"/>
        <v>7.0006470162123069</v>
      </c>
      <c r="F1719">
        <f t="shared" ca="1" si="571"/>
        <v>1413</v>
      </c>
      <c r="G1719">
        <f t="shared" ca="1" si="572"/>
        <v>1414</v>
      </c>
      <c r="M1719" s="280">
        <v>1749</v>
      </c>
      <c r="N1719" s="280">
        <f t="shared" si="553"/>
        <v>9.0662938725701956</v>
      </c>
      <c r="AK1719">
        <f t="shared" si="554"/>
        <v>-9.1941659999999995E-2</v>
      </c>
      <c r="AL1719">
        <f t="shared" si="555"/>
        <v>4.7859408630000004</v>
      </c>
      <c r="AM1719">
        <f t="shared" si="556"/>
        <v>13.134772142810998</v>
      </c>
      <c r="AN1719">
        <f t="shared" si="557"/>
        <v>-23.526771738477382</v>
      </c>
      <c r="AO1719">
        <f t="shared" si="558"/>
        <v>31.442073750220924</v>
      </c>
      <c r="AP1719">
        <f t="shared" si="559"/>
        <v>-31.14483324677752</v>
      </c>
      <c r="AQ1719">
        <f t="shared" si="560"/>
        <v>22.85342988017138</v>
      </c>
      <c r="AR1719">
        <f t="shared" si="561"/>
        <v>-10.543213720984276</v>
      </c>
      <c r="AS1719">
        <f t="shared" si="562"/>
        <v>2.1568376026060712</v>
      </c>
      <c r="BJ1719">
        <f t="shared" si="563"/>
        <v>1.2716149999999999</v>
      </c>
      <c r="BK1719">
        <f t="shared" si="564"/>
        <v>3.0156870150000001</v>
      </c>
      <c r="BL1719">
        <f t="shared" si="565"/>
        <v>6.2800801089839986</v>
      </c>
      <c r="BM1719">
        <f t="shared" si="566"/>
        <v>-1.5132153459321163</v>
      </c>
      <c r="BN1719">
        <f t="shared" si="567"/>
        <v>1.1587179790991161E-2</v>
      </c>
    </row>
    <row r="1720" spans="1:66" ht="15">
      <c r="A1720" s="32">
        <v>7</v>
      </c>
      <c r="B1720" s="33">
        <f t="shared" ca="1" si="568"/>
        <v>1413.8919076794211</v>
      </c>
      <c r="C1720">
        <f t="shared" si="569"/>
        <v>1382</v>
      </c>
      <c r="D1720">
        <f t="shared" ca="1" si="552"/>
        <v>6.9946612421180738</v>
      </c>
      <c r="E1720">
        <f t="shared" ca="1" si="570"/>
        <v>7.0006470162123069</v>
      </c>
      <c r="F1720">
        <f t="shared" ca="1" si="571"/>
        <v>1413</v>
      </c>
      <c r="G1720">
        <f t="shared" ca="1" si="572"/>
        <v>1414</v>
      </c>
      <c r="M1720" s="280">
        <v>1750</v>
      </c>
      <c r="N1720" s="280">
        <f t="shared" si="553"/>
        <v>9.0726363342132412</v>
      </c>
      <c r="AK1720">
        <f t="shared" si="554"/>
        <v>-9.1941659999999995E-2</v>
      </c>
      <c r="AL1720">
        <f t="shared" si="555"/>
        <v>4.7886772500000001</v>
      </c>
      <c r="AM1720">
        <f t="shared" si="556"/>
        <v>13.149796187499998</v>
      </c>
      <c r="AN1720">
        <f t="shared" si="557"/>
        <v>-23.567149484375005</v>
      </c>
      <c r="AO1720">
        <f t="shared" si="558"/>
        <v>31.514044132812497</v>
      </c>
      <c r="AP1720">
        <f t="shared" si="559"/>
        <v>-31.233971234375005</v>
      </c>
      <c r="AQ1720">
        <f t="shared" si="560"/>
        <v>22.931941445239257</v>
      </c>
      <c r="AR1720">
        <f t="shared" si="561"/>
        <v>-10.585483136450195</v>
      </c>
      <c r="AS1720">
        <f t="shared" si="562"/>
        <v>2.166722833861694</v>
      </c>
      <c r="BJ1720">
        <f t="shared" si="563"/>
        <v>1.2716149999999999</v>
      </c>
      <c r="BK1720">
        <f t="shared" si="564"/>
        <v>3.0174112499999999</v>
      </c>
      <c r="BL1720">
        <f t="shared" si="565"/>
        <v>6.287263499999999</v>
      </c>
      <c r="BM1720">
        <f t="shared" si="566"/>
        <v>-1.5158123968750001</v>
      </c>
      <c r="BN1720">
        <f t="shared" si="567"/>
        <v>1.161370265234375E-2</v>
      </c>
    </row>
    <row r="1721" spans="1:66" ht="15">
      <c r="A1721" s="32">
        <v>7</v>
      </c>
      <c r="B1721" s="33">
        <f t="shared" ca="1" si="568"/>
        <v>1413.8919076794211</v>
      </c>
      <c r="C1721">
        <f t="shared" si="569"/>
        <v>1382</v>
      </c>
      <c r="D1721">
        <f t="shared" ca="1" si="552"/>
        <v>6.9946612421180738</v>
      </c>
      <c r="E1721">
        <f t="shared" ca="1" si="570"/>
        <v>7.0006470162123069</v>
      </c>
      <c r="F1721">
        <f t="shared" ca="1" si="571"/>
        <v>1413</v>
      </c>
      <c r="G1721">
        <f t="shared" ca="1" si="572"/>
        <v>1414</v>
      </c>
      <c r="M1721" s="280">
        <v>1751</v>
      </c>
      <c r="N1721" s="280">
        <f t="shared" si="553"/>
        <v>9.0789798049113237</v>
      </c>
      <c r="AK1721">
        <f t="shared" si="554"/>
        <v>-9.1941659999999995E-2</v>
      </c>
      <c r="AL1721">
        <f t="shared" si="555"/>
        <v>4.7914136370000007</v>
      </c>
      <c r="AM1721">
        <f t="shared" si="556"/>
        <v>13.164828819810998</v>
      </c>
      <c r="AN1721">
        <f t="shared" si="557"/>
        <v>-23.607573402647123</v>
      </c>
      <c r="AO1721">
        <f t="shared" si="558"/>
        <v>31.586137999012294</v>
      </c>
      <c r="AP1721">
        <f t="shared" si="559"/>
        <v>-31.32331319896079</v>
      </c>
      <c r="AQ1721">
        <f t="shared" si="560"/>
        <v>23.010677649806887</v>
      </c>
      <c r="AR1721">
        <f t="shared" si="561"/>
        <v>-10.627897724335277</v>
      </c>
      <c r="AS1721">
        <f t="shared" si="562"/>
        <v>2.1766476852243355</v>
      </c>
      <c r="BJ1721">
        <f t="shared" si="563"/>
        <v>1.2716149999999999</v>
      </c>
      <c r="BK1721">
        <f t="shared" si="564"/>
        <v>3.0191354850000001</v>
      </c>
      <c r="BL1721">
        <f t="shared" si="565"/>
        <v>6.2944509969839988</v>
      </c>
      <c r="BM1721">
        <f t="shared" si="566"/>
        <v>-1.5184124175727838</v>
      </c>
      <c r="BN1721">
        <f t="shared" si="567"/>
        <v>1.1640271020452066E-2</v>
      </c>
    </row>
    <row r="1722" spans="1:66" ht="15">
      <c r="A1722" s="32">
        <v>7</v>
      </c>
      <c r="B1722" s="33">
        <f t="shared" ca="1" si="568"/>
        <v>1413.8919076794211</v>
      </c>
      <c r="C1722">
        <f t="shared" si="569"/>
        <v>1382</v>
      </c>
      <c r="D1722">
        <f t="shared" ca="1" si="552"/>
        <v>6.9946612421180738</v>
      </c>
      <c r="E1722">
        <f t="shared" ca="1" si="570"/>
        <v>7.0006470162123069</v>
      </c>
      <c r="F1722">
        <f t="shared" ca="1" si="571"/>
        <v>1413</v>
      </c>
      <c r="G1722">
        <f t="shared" ca="1" si="572"/>
        <v>1414</v>
      </c>
      <c r="M1722" s="280">
        <v>1752</v>
      </c>
      <c r="N1722" s="280">
        <f t="shared" si="553"/>
        <v>9.0853242842539039</v>
      </c>
      <c r="AK1722">
        <f t="shared" si="554"/>
        <v>-9.1941659999999995E-2</v>
      </c>
      <c r="AL1722">
        <f t="shared" si="555"/>
        <v>4.7941500240000003</v>
      </c>
      <c r="AM1722">
        <f t="shared" si="556"/>
        <v>13.179870039743999</v>
      </c>
      <c r="AN1722">
        <f t="shared" si="557"/>
        <v>-23.648043519677955</v>
      </c>
      <c r="AO1722">
        <f t="shared" si="558"/>
        <v>31.658355489984746</v>
      </c>
      <c r="AP1722">
        <f t="shared" si="559"/>
        <v>-31.412859490409524</v>
      </c>
      <c r="AQ1722">
        <f t="shared" si="560"/>
        <v>23.089639007776178</v>
      </c>
      <c r="AR1722">
        <f t="shared" si="561"/>
        <v>-10.670457899892074</v>
      </c>
      <c r="AS1722">
        <f t="shared" si="562"/>
        <v>2.1866122927285323</v>
      </c>
      <c r="BJ1722">
        <f t="shared" si="563"/>
        <v>1.2716149999999999</v>
      </c>
      <c r="BK1722">
        <f t="shared" si="564"/>
        <v>3.0208597199999998</v>
      </c>
      <c r="BL1722">
        <f t="shared" si="565"/>
        <v>6.3016425999359988</v>
      </c>
      <c r="BM1722">
        <f t="shared" si="566"/>
        <v>-1.5210154097224704</v>
      </c>
      <c r="BN1722">
        <f t="shared" si="567"/>
        <v>1.1666884947338687E-2</v>
      </c>
    </row>
    <row r="1723" spans="1:66" ht="15">
      <c r="A1723" s="32">
        <v>7</v>
      </c>
      <c r="B1723" s="33">
        <f t="shared" ca="1" si="568"/>
        <v>1413.8919076794211</v>
      </c>
      <c r="C1723">
        <f t="shared" si="569"/>
        <v>1382</v>
      </c>
      <c r="D1723">
        <f t="shared" ca="1" si="552"/>
        <v>6.9946612421180738</v>
      </c>
      <c r="E1723">
        <f t="shared" ca="1" si="570"/>
        <v>7.0006470162123069</v>
      </c>
      <c r="F1723">
        <f t="shared" ca="1" si="571"/>
        <v>1413</v>
      </c>
      <c r="G1723">
        <f t="shared" ca="1" si="572"/>
        <v>1414</v>
      </c>
      <c r="M1723" s="280">
        <v>1753</v>
      </c>
      <c r="N1723" s="280">
        <f t="shared" si="553"/>
        <v>9.0916697718317572</v>
      </c>
      <c r="AK1723">
        <f t="shared" si="554"/>
        <v>-9.1941659999999995E-2</v>
      </c>
      <c r="AL1723">
        <f t="shared" si="555"/>
        <v>4.7968864110000009</v>
      </c>
      <c r="AM1723">
        <f t="shared" si="556"/>
        <v>13.194919847298998</v>
      </c>
      <c r="AN1723">
        <f t="shared" si="557"/>
        <v>-23.688559861851715</v>
      </c>
      <c r="AO1723">
        <f t="shared" si="558"/>
        <v>31.730696746974939</v>
      </c>
      <c r="AP1723">
        <f t="shared" si="559"/>
        <v>-31.502610458995719</v>
      </c>
      <c r="AQ1723">
        <f t="shared" si="560"/>
        <v>23.168826033930262</v>
      </c>
      <c r="AR1723">
        <f t="shared" si="561"/>
        <v>-10.71316407932283</v>
      </c>
      <c r="AS1723">
        <f t="shared" si="562"/>
        <v>2.1966167927978217</v>
      </c>
      <c r="BJ1723">
        <f t="shared" si="563"/>
        <v>1.2716149999999999</v>
      </c>
      <c r="BK1723">
        <f t="shared" si="564"/>
        <v>3.022583955</v>
      </c>
      <c r="BL1723">
        <f t="shared" si="565"/>
        <v>6.3088383088559992</v>
      </c>
      <c r="BM1723">
        <f t="shared" si="566"/>
        <v>-1.5236213750210628</v>
      </c>
      <c r="BN1723">
        <f t="shared" si="567"/>
        <v>1.1693544485055907E-2</v>
      </c>
    </row>
    <row r="1724" spans="1:66" ht="15">
      <c r="A1724" s="32">
        <v>7</v>
      </c>
      <c r="B1724" s="33">
        <f t="shared" ca="1" si="568"/>
        <v>1413.8919076794211</v>
      </c>
      <c r="C1724">
        <f t="shared" si="569"/>
        <v>1382</v>
      </c>
      <c r="D1724">
        <f t="shared" ca="1" si="552"/>
        <v>6.9946612421180738</v>
      </c>
      <c r="E1724">
        <f t="shared" ca="1" si="570"/>
        <v>7.0006470162123069</v>
      </c>
      <c r="F1724">
        <f t="shared" ca="1" si="571"/>
        <v>1413</v>
      </c>
      <c r="G1724">
        <f t="shared" ca="1" si="572"/>
        <v>1414</v>
      </c>
      <c r="M1724" s="280">
        <v>1754</v>
      </c>
      <c r="N1724" s="280">
        <f t="shared" si="553"/>
        <v>9.0980162672370319</v>
      </c>
      <c r="AK1724">
        <f t="shared" si="554"/>
        <v>-9.1941659999999995E-2</v>
      </c>
      <c r="AL1724">
        <f t="shared" si="555"/>
        <v>4.7996227980000006</v>
      </c>
      <c r="AM1724">
        <f t="shared" si="556"/>
        <v>13.209978242475998</v>
      </c>
      <c r="AN1724">
        <f t="shared" si="557"/>
        <v>-23.72912245555262</v>
      </c>
      <c r="AO1724">
        <f t="shared" si="558"/>
        <v>31.803161911308589</v>
      </c>
      <c r="AP1724">
        <f t="shared" si="559"/>
        <v>-31.592566455393975</v>
      </c>
      <c r="AQ1724">
        <f t="shared" si="560"/>
        <v>23.248239243934513</v>
      </c>
      <c r="AR1724">
        <f t="shared" si="561"/>
        <v>-10.756016679781112</v>
      </c>
      <c r="AS1724">
        <f t="shared" si="562"/>
        <v>2.2066613222456359</v>
      </c>
      <c r="BJ1724">
        <f t="shared" si="563"/>
        <v>1.2716149999999999</v>
      </c>
      <c r="BK1724">
        <f t="shared" si="564"/>
        <v>3.0243081899999997</v>
      </c>
      <c r="BL1724">
        <f t="shared" si="565"/>
        <v>6.3160381237439989</v>
      </c>
      <c r="BM1724">
        <f t="shared" si="566"/>
        <v>-1.5262303151655632</v>
      </c>
      <c r="BN1724">
        <f t="shared" si="567"/>
        <v>1.1720249685685741E-2</v>
      </c>
    </row>
    <row r="1725" spans="1:66" ht="15">
      <c r="A1725" s="32">
        <v>7</v>
      </c>
      <c r="B1725" s="33">
        <f t="shared" ca="1" si="568"/>
        <v>1413.8919076794211</v>
      </c>
      <c r="C1725">
        <f t="shared" si="569"/>
        <v>1382</v>
      </c>
      <c r="D1725">
        <f t="shared" ca="1" si="552"/>
        <v>6.9946612421180738</v>
      </c>
      <c r="E1725">
        <f t="shared" ca="1" si="570"/>
        <v>7.0006470162123069</v>
      </c>
      <c r="F1725">
        <f t="shared" ca="1" si="571"/>
        <v>1413</v>
      </c>
      <c r="G1725">
        <f t="shared" ca="1" si="572"/>
        <v>1414</v>
      </c>
      <c r="M1725" s="280">
        <v>1755</v>
      </c>
      <c r="N1725" s="280">
        <f t="shared" si="553"/>
        <v>9.1043637700632871</v>
      </c>
      <c r="AK1725">
        <f t="shared" si="554"/>
        <v>-9.1941659999999995E-2</v>
      </c>
      <c r="AL1725">
        <f t="shared" si="555"/>
        <v>4.8023591850000003</v>
      </c>
      <c r="AM1725">
        <f t="shared" si="556"/>
        <v>13.225045225274998</v>
      </c>
      <c r="AN1725">
        <f t="shared" si="557"/>
        <v>-23.769731327164877</v>
      </c>
      <c r="AO1725">
        <f t="shared" si="558"/>
        <v>31.87575112439206</v>
      </c>
      <c r="AP1725">
        <f t="shared" si="559"/>
        <v>-31.682727830679191</v>
      </c>
      <c r="AQ1725">
        <f t="shared" si="560"/>
        <v>23.327879154337531</v>
      </c>
      <c r="AR1725">
        <f t="shared" si="561"/>
        <v>-10.799016119373425</v>
      </c>
      <c r="AS1725">
        <f t="shared" si="562"/>
        <v>2.2167460182761891</v>
      </c>
      <c r="BJ1725">
        <f t="shared" si="563"/>
        <v>1.2716149999999999</v>
      </c>
      <c r="BK1725">
        <f t="shared" si="564"/>
        <v>3.0260324249999999</v>
      </c>
      <c r="BL1725">
        <f t="shared" si="565"/>
        <v>6.3232420445999988</v>
      </c>
      <c r="BM1725">
        <f t="shared" si="566"/>
        <v>-1.5288422318529751</v>
      </c>
      <c r="BN1725">
        <f t="shared" si="567"/>
        <v>1.1747000601339925E-2</v>
      </c>
    </row>
    <row r="1726" spans="1:66" ht="15">
      <c r="A1726" s="32">
        <v>7</v>
      </c>
      <c r="B1726" s="33">
        <f t="shared" ca="1" si="568"/>
        <v>1413.8919076794211</v>
      </c>
      <c r="C1726">
        <f t="shared" si="569"/>
        <v>1382</v>
      </c>
      <c r="D1726">
        <f t="shared" ca="1" si="552"/>
        <v>6.9946612421180738</v>
      </c>
      <c r="E1726">
        <f t="shared" ca="1" si="570"/>
        <v>7.0006470162123069</v>
      </c>
      <c r="F1726">
        <f t="shared" ca="1" si="571"/>
        <v>1413</v>
      </c>
      <c r="G1726">
        <f t="shared" ca="1" si="572"/>
        <v>1414</v>
      </c>
      <c r="M1726" s="280">
        <v>1756</v>
      </c>
      <c r="N1726" s="280">
        <f t="shared" si="553"/>
        <v>9.1107122799055222</v>
      </c>
      <c r="AK1726">
        <f t="shared" si="554"/>
        <v>-9.1941659999999995E-2</v>
      </c>
      <c r="AL1726">
        <f t="shared" si="555"/>
        <v>4.8050955720000008</v>
      </c>
      <c r="AM1726">
        <f t="shared" si="556"/>
        <v>13.240120795695999</v>
      </c>
      <c r="AN1726">
        <f t="shared" si="557"/>
        <v>-23.810386503072706</v>
      </c>
      <c r="AO1726">
        <f t="shared" si="558"/>
        <v>31.94846452771236</v>
      </c>
      <c r="AP1726">
        <f t="shared" si="559"/>
        <v>-31.77309493632681</v>
      </c>
      <c r="AQ1726">
        <f t="shared" si="560"/>
        <v>23.40774628257217</v>
      </c>
      <c r="AR1726">
        <f t="shared" si="561"/>
        <v>-10.842162817160863</v>
      </c>
      <c r="AS1726">
        <f t="shared" si="562"/>
        <v>2.2268710184853719</v>
      </c>
      <c r="BJ1726">
        <f t="shared" si="563"/>
        <v>1.2716149999999999</v>
      </c>
      <c r="BK1726">
        <f t="shared" si="564"/>
        <v>3.0277566600000001</v>
      </c>
      <c r="BL1726">
        <f t="shared" si="565"/>
        <v>6.3304500714239991</v>
      </c>
      <c r="BM1726">
        <f t="shared" si="566"/>
        <v>-1.531457126780301</v>
      </c>
      <c r="BN1726">
        <f t="shared" si="567"/>
        <v>1.1773797284159908E-2</v>
      </c>
    </row>
    <row r="1727" spans="1:66" ht="15">
      <c r="A1727" s="32">
        <v>7</v>
      </c>
      <c r="B1727" s="33">
        <f t="shared" ca="1" si="568"/>
        <v>1413.8919076794211</v>
      </c>
      <c r="C1727">
        <f t="shared" si="569"/>
        <v>1382</v>
      </c>
      <c r="D1727">
        <f t="shared" ca="1" si="552"/>
        <v>6.9946612421180738</v>
      </c>
      <c r="E1727">
        <f t="shared" ca="1" si="570"/>
        <v>7.0006470162123069</v>
      </c>
      <c r="F1727">
        <f t="shared" ca="1" si="571"/>
        <v>1413</v>
      </c>
      <c r="G1727">
        <f t="shared" ca="1" si="572"/>
        <v>1414</v>
      </c>
      <c r="M1727" s="280">
        <v>1757</v>
      </c>
      <c r="N1727" s="280">
        <f t="shared" si="553"/>
        <v>9.117061796360213</v>
      </c>
      <c r="AK1727">
        <f t="shared" si="554"/>
        <v>-9.1941659999999995E-2</v>
      </c>
      <c r="AL1727">
        <f t="shared" si="555"/>
        <v>4.8078319590000005</v>
      </c>
      <c r="AM1727">
        <f t="shared" si="556"/>
        <v>13.255204953738998</v>
      </c>
      <c r="AN1727">
        <f t="shared" si="557"/>
        <v>-23.851088009660319</v>
      </c>
      <c r="AO1727">
        <f t="shared" si="558"/>
        <v>32.021302262837139</v>
      </c>
      <c r="AP1727">
        <f t="shared" si="559"/>
        <v>-31.86366812421306</v>
      </c>
      <c r="AQ1727">
        <f t="shared" si="560"/>
        <v>23.487841146956548</v>
      </c>
      <c r="AR1727">
        <f t="shared" si="561"/>
        <v>-10.885457193160738</v>
      </c>
      <c r="AS1727">
        <f t="shared" si="562"/>
        <v>2.2370364608616451</v>
      </c>
      <c r="BJ1727">
        <f t="shared" si="563"/>
        <v>1.2716149999999999</v>
      </c>
      <c r="BK1727">
        <f t="shared" si="564"/>
        <v>3.0294808949999998</v>
      </c>
      <c r="BL1727">
        <f t="shared" si="565"/>
        <v>6.3376622042159987</v>
      </c>
      <c r="BM1727">
        <f t="shared" si="566"/>
        <v>-1.5340750016445435</v>
      </c>
      <c r="BN1727">
        <f t="shared" si="567"/>
        <v>1.1800639786316862E-2</v>
      </c>
    </row>
    <row r="1728" spans="1:66" ht="15">
      <c r="A1728" s="32">
        <v>7</v>
      </c>
      <c r="B1728" s="33">
        <f t="shared" ca="1" si="568"/>
        <v>1413.8919076794211</v>
      </c>
      <c r="C1728">
        <f t="shared" si="569"/>
        <v>1382</v>
      </c>
      <c r="D1728">
        <f t="shared" ca="1" si="552"/>
        <v>6.9946612421180738</v>
      </c>
      <c r="E1728">
        <f t="shared" ca="1" si="570"/>
        <v>7.0006470162123069</v>
      </c>
      <c r="F1728">
        <f t="shared" ca="1" si="571"/>
        <v>1413</v>
      </c>
      <c r="G1728">
        <f t="shared" ca="1" si="572"/>
        <v>1414</v>
      </c>
      <c r="M1728" s="280">
        <v>1758</v>
      </c>
      <c r="N1728" s="280">
        <f t="shared" si="553"/>
        <v>9.1234123190253804</v>
      </c>
      <c r="AK1728">
        <f t="shared" si="554"/>
        <v>-9.1941659999999995E-2</v>
      </c>
      <c r="AL1728">
        <f t="shared" si="555"/>
        <v>4.8105683460000002</v>
      </c>
      <c r="AM1728">
        <f t="shared" si="556"/>
        <v>13.270297699403999</v>
      </c>
      <c r="AN1728">
        <f t="shared" si="557"/>
        <v>-23.89183587331193</v>
      </c>
      <c r="AO1728">
        <f t="shared" si="558"/>
        <v>32.094264471414689</v>
      </c>
      <c r="AP1728">
        <f t="shared" si="559"/>
        <v>-31.954447746615156</v>
      </c>
      <c r="AQ1728">
        <f t="shared" si="560"/>
        <v>23.568164266695042</v>
      </c>
      <c r="AR1728">
        <f t="shared" si="561"/>
        <v>-10.928899668348198</v>
      </c>
      <c r="AS1728">
        <f t="shared" si="562"/>
        <v>2.2472424837869345</v>
      </c>
      <c r="BJ1728">
        <f t="shared" si="563"/>
        <v>1.2716149999999999</v>
      </c>
      <c r="BK1728">
        <f t="shared" si="564"/>
        <v>3.03120513</v>
      </c>
      <c r="BL1728">
        <f t="shared" si="565"/>
        <v>6.3448784429759986</v>
      </c>
      <c r="BM1728">
        <f t="shared" si="566"/>
        <v>-1.5366958581427057</v>
      </c>
      <c r="BN1728">
        <f t="shared" si="567"/>
        <v>1.1827528160011678E-2</v>
      </c>
    </row>
    <row r="1729" spans="1:66" ht="15">
      <c r="A1729" s="32">
        <v>7</v>
      </c>
      <c r="B1729" s="33">
        <f t="shared" ca="1" si="568"/>
        <v>1413.8919076794211</v>
      </c>
      <c r="C1729">
        <f t="shared" si="569"/>
        <v>1382</v>
      </c>
      <c r="D1729">
        <f t="shared" ca="1" si="552"/>
        <v>6.9946612421180738</v>
      </c>
      <c r="E1729">
        <f t="shared" ca="1" si="570"/>
        <v>7.0006470162123069</v>
      </c>
      <c r="F1729">
        <f t="shared" ca="1" si="571"/>
        <v>1413</v>
      </c>
      <c r="G1729">
        <f t="shared" ca="1" si="572"/>
        <v>1414</v>
      </c>
      <c r="M1729" s="280">
        <v>1759</v>
      </c>
      <c r="N1729" s="280">
        <f t="shared" si="553"/>
        <v>9.1297638475005929</v>
      </c>
      <c r="AK1729">
        <f t="shared" si="554"/>
        <v>-9.1941659999999995E-2</v>
      </c>
      <c r="AL1729">
        <f t="shared" si="555"/>
        <v>4.8133047330000007</v>
      </c>
      <c r="AM1729">
        <f t="shared" si="556"/>
        <v>13.285399032690998</v>
      </c>
      <c r="AN1729">
        <f t="shared" si="557"/>
        <v>-23.932630120411755</v>
      </c>
      <c r="AO1729">
        <f t="shared" si="558"/>
        <v>32.167351295173944</v>
      </c>
      <c r="AP1729">
        <f t="shared" si="559"/>
        <v>-32.045434156211535</v>
      </c>
      <c r="AQ1729">
        <f t="shared" si="560"/>
        <v>23.6487161618793</v>
      </c>
      <c r="AR1729">
        <f t="shared" si="561"/>
        <v>-10.972490664657888</v>
      </c>
      <c r="AS1729">
        <f t="shared" si="562"/>
        <v>2.2574892260375279</v>
      </c>
      <c r="BJ1729">
        <f t="shared" si="563"/>
        <v>1.2716149999999999</v>
      </c>
      <c r="BK1729">
        <f t="shared" si="564"/>
        <v>3.0329293649999998</v>
      </c>
      <c r="BL1729">
        <f t="shared" si="565"/>
        <v>6.3520987877039987</v>
      </c>
      <c r="BM1729">
        <f t="shared" si="566"/>
        <v>-1.5393196979717902</v>
      </c>
      <c r="BN1729">
        <f t="shared" si="567"/>
        <v>1.185446245747496E-2</v>
      </c>
    </row>
    <row r="1730" spans="1:66" ht="15">
      <c r="A1730" s="32">
        <v>7</v>
      </c>
      <c r="B1730" s="33">
        <f t="shared" ca="1" si="568"/>
        <v>1413.8919076794211</v>
      </c>
      <c r="C1730">
        <f t="shared" si="569"/>
        <v>1382</v>
      </c>
      <c r="D1730">
        <f t="shared" ca="1" si="552"/>
        <v>6.9946612421180738</v>
      </c>
      <c r="E1730">
        <f t="shared" ca="1" si="570"/>
        <v>7.0006470162123069</v>
      </c>
      <c r="F1730">
        <f t="shared" ca="1" si="571"/>
        <v>1413</v>
      </c>
      <c r="G1730">
        <f t="shared" ca="1" si="572"/>
        <v>1414</v>
      </c>
      <c r="M1730" s="280">
        <v>1760</v>
      </c>
      <c r="N1730" s="280">
        <f t="shared" si="553"/>
        <v>9.1361163813870387</v>
      </c>
      <c r="AK1730">
        <f t="shared" si="554"/>
        <v>-9.1941659999999995E-2</v>
      </c>
      <c r="AL1730">
        <f t="shared" si="555"/>
        <v>4.8160411200000004</v>
      </c>
      <c r="AM1730">
        <f t="shared" si="556"/>
        <v>13.300508953599998</v>
      </c>
      <c r="AN1730">
        <f t="shared" si="557"/>
        <v>-23.973470777344005</v>
      </c>
      <c r="AO1730">
        <f t="shared" si="558"/>
        <v>32.240562875924482</v>
      </c>
      <c r="AP1730">
        <f t="shared" si="559"/>
        <v>-32.136627706082102</v>
      </c>
      <c r="AQ1730">
        <f t="shared" si="560"/>
        <v>23.729497353489268</v>
      </c>
      <c r="AR1730">
        <f t="shared" si="561"/>
        <v>-11.01623060498558</v>
      </c>
      <c r="AS1730">
        <f t="shared" si="562"/>
        <v>2.2677768267849756</v>
      </c>
      <c r="BJ1730">
        <f t="shared" si="563"/>
        <v>1.2716149999999999</v>
      </c>
      <c r="BK1730">
        <f t="shared" si="564"/>
        <v>3.0346536</v>
      </c>
      <c r="BL1730">
        <f t="shared" si="565"/>
        <v>6.3593232383999991</v>
      </c>
      <c r="BM1730">
        <f t="shared" si="566"/>
        <v>-1.5419465228288001</v>
      </c>
      <c r="BN1730">
        <f t="shared" si="567"/>
        <v>1.1881442730967041E-2</v>
      </c>
    </row>
    <row r="1731" spans="1:66" ht="15">
      <c r="A1731" s="32">
        <v>7</v>
      </c>
      <c r="B1731" s="33">
        <f t="shared" ca="1" si="568"/>
        <v>1413.8919076794211</v>
      </c>
      <c r="C1731">
        <f t="shared" si="569"/>
        <v>1382</v>
      </c>
      <c r="D1731">
        <f t="shared" ref="D1731:D1758" ca="1" si="573">INDIRECT(ADDRESS(C1731+1,14))</f>
        <v>6.9946612421180738</v>
      </c>
      <c r="E1731">
        <f t="shared" ca="1" si="570"/>
        <v>7.0006470162123069</v>
      </c>
      <c r="F1731">
        <f t="shared" ca="1" si="571"/>
        <v>1413</v>
      </c>
      <c r="G1731">
        <f t="shared" ca="1" si="572"/>
        <v>1414</v>
      </c>
      <c r="M1731" s="280">
        <v>1761</v>
      </c>
      <c r="N1731" s="280">
        <f t="shared" ref="N1731:N1794" si="574">IF(M1731&gt;=$P$1,SUM(BJ1731:BN1731),SUM(AK1731:AS1731))</f>
        <v>9.1424699202875495</v>
      </c>
      <c r="AK1731">
        <f t="shared" si="554"/>
        <v>-9.1941659999999995E-2</v>
      </c>
      <c r="AL1731">
        <f t="shared" si="555"/>
        <v>4.8187775070000001</v>
      </c>
      <c r="AM1731">
        <f t="shared" si="556"/>
        <v>13.315627462130999</v>
      </c>
      <c r="AN1731">
        <f t="shared" si="557"/>
        <v>-24.014357870492891</v>
      </c>
      <c r="AO1731">
        <f t="shared" si="558"/>
        <v>32.313899355556508</v>
      </c>
      <c r="AP1731">
        <f t="shared" si="559"/>
        <v>-32.228028749708436</v>
      </c>
      <c r="AQ1731">
        <f t="shared" si="560"/>
        <v>23.810508363394185</v>
      </c>
      <c r="AR1731">
        <f t="shared" si="561"/>
        <v>-11.060119913189807</v>
      </c>
      <c r="AS1731">
        <f t="shared" si="562"/>
        <v>2.2781054255969879</v>
      </c>
      <c r="BJ1731">
        <f t="shared" si="563"/>
        <v>1.2716149999999999</v>
      </c>
      <c r="BK1731">
        <f t="shared" si="564"/>
        <v>3.0363778350000001</v>
      </c>
      <c r="BL1731">
        <f t="shared" si="565"/>
        <v>6.3665517950639989</v>
      </c>
      <c r="BM1731">
        <f t="shared" si="566"/>
        <v>-1.5445763344107379</v>
      </c>
      <c r="BN1731">
        <f t="shared" si="567"/>
        <v>1.1908469032777961E-2</v>
      </c>
    </row>
    <row r="1732" spans="1:66" ht="15">
      <c r="A1732" s="32">
        <v>7</v>
      </c>
      <c r="B1732" s="33">
        <f t="shared" ca="1" si="568"/>
        <v>1413.8919076794211</v>
      </c>
      <c r="C1732">
        <f t="shared" si="569"/>
        <v>1382</v>
      </c>
      <c r="D1732">
        <f t="shared" ca="1" si="573"/>
        <v>6.9946612421180738</v>
      </c>
      <c r="E1732">
        <f t="shared" ca="1" si="570"/>
        <v>7.0006470162123069</v>
      </c>
      <c r="F1732">
        <f t="shared" ca="1" si="571"/>
        <v>1413</v>
      </c>
      <c r="G1732">
        <f t="shared" ca="1" si="572"/>
        <v>1414</v>
      </c>
      <c r="M1732" s="280">
        <v>1762</v>
      </c>
      <c r="N1732" s="280">
        <f t="shared" si="574"/>
        <v>9.148824463806644</v>
      </c>
      <c r="AK1732">
        <f t="shared" ref="AK1732:AK1795" si="575">$M1732^0*AA$2</f>
        <v>-9.1941659999999995E-2</v>
      </c>
      <c r="AL1732">
        <f t="shared" ref="AL1732:AL1795" si="576">$M1732^1*AB$2</f>
        <v>4.8215138940000006</v>
      </c>
      <c r="AM1732">
        <f t="shared" ref="AM1732:AM1795" si="577">$M1732^2*AC$2</f>
        <v>13.330754558283999</v>
      </c>
      <c r="AN1732">
        <f t="shared" ref="AN1732:AN1795" si="578">$M1732^3*AD$2</f>
        <v>-24.055291426242636</v>
      </c>
      <c r="AO1732">
        <f t="shared" ref="AO1732:AO1795" si="579">$M1732^4*AE$2</f>
        <v>32.387360876040901</v>
      </c>
      <c r="AP1732">
        <f t="shared" ref="AP1732:AP1795" si="580">$M1732^5*AF$2</f>
        <v>-32.319637640974037</v>
      </c>
      <c r="AQ1732">
        <f t="shared" ref="AQ1732:AQ1795" si="581">$M1732^6*AG$2</f>
        <v>23.89174971435359</v>
      </c>
      <c r="AR1732">
        <f t="shared" ref="AR1732:AR1795" si="582">$M1732^7*AH$2</f>
        <v>-11.104159014093515</v>
      </c>
      <c r="AS1732">
        <f t="shared" ref="AS1732:AS1795" si="583">$M1732^8*AI$2</f>
        <v>2.2884751624383379</v>
      </c>
      <c r="BJ1732">
        <f t="shared" ref="BJ1732:BJ1795" si="584">$M1732^0*BC$2</f>
        <v>1.2716149999999999</v>
      </c>
      <c r="BK1732">
        <f t="shared" ref="BK1732:BK1795" si="585">$M1732^1*BD$2</f>
        <v>3.0381020699999999</v>
      </c>
      <c r="BL1732">
        <f t="shared" ref="BL1732:BL1795" si="586">$M1732^2*BE$2</f>
        <v>6.373784457695999</v>
      </c>
      <c r="BM1732">
        <f t="shared" ref="BM1732:BM1795" si="587">$M1732^3*BF$2</f>
        <v>-1.5472091344146064</v>
      </c>
      <c r="BN1732">
        <f t="shared" ref="BN1732:BN1795" si="588">$M1732^4*BG$2</f>
        <v>1.1935541415227489E-2</v>
      </c>
    </row>
    <row r="1733" spans="1:66" ht="15">
      <c r="A1733" s="32">
        <v>7</v>
      </c>
      <c r="B1733" s="33">
        <f t="shared" ca="1" si="568"/>
        <v>1413.8919076794211</v>
      </c>
      <c r="C1733">
        <f t="shared" si="569"/>
        <v>1382</v>
      </c>
      <c r="D1733">
        <f t="shared" ca="1" si="573"/>
        <v>6.9946612421180738</v>
      </c>
      <c r="E1733">
        <f t="shared" ca="1" si="570"/>
        <v>7.0006470162123069</v>
      </c>
      <c r="F1733">
        <f t="shared" ca="1" si="571"/>
        <v>1413</v>
      </c>
      <c r="G1733">
        <f t="shared" ca="1" si="572"/>
        <v>1414</v>
      </c>
      <c r="M1733" s="280">
        <v>1763</v>
      </c>
      <c r="N1733" s="280">
        <f t="shared" si="574"/>
        <v>9.1551800115505806</v>
      </c>
      <c r="AK1733">
        <f t="shared" si="575"/>
        <v>-9.1941659999999995E-2</v>
      </c>
      <c r="AL1733">
        <f t="shared" si="576"/>
        <v>4.8242502810000003</v>
      </c>
      <c r="AM1733">
        <f t="shared" si="577"/>
        <v>13.345890242058999</v>
      </c>
      <c r="AN1733">
        <f t="shared" si="578"/>
        <v>-24.096271470977445</v>
      </c>
      <c r="AO1733">
        <f t="shared" si="579"/>
        <v>32.460947579429153</v>
      </c>
      <c r="AP1733">
        <f t="shared" si="580"/>
        <v>-32.411454734164536</v>
      </c>
      <c r="AQ1733">
        <f t="shared" si="581"/>
        <v>23.973221930018347</v>
      </c>
      <c r="AR1733">
        <f t="shared" si="582"/>
        <v>-11.148348333485703</v>
      </c>
      <c r="AS1733">
        <f t="shared" si="583"/>
        <v>2.2988861776717648</v>
      </c>
      <c r="BJ1733">
        <f t="shared" si="584"/>
        <v>1.2716149999999999</v>
      </c>
      <c r="BK1733">
        <f t="shared" si="585"/>
        <v>3.0398263050000001</v>
      </c>
      <c r="BL1733">
        <f t="shared" si="586"/>
        <v>6.3810212262959984</v>
      </c>
      <c r="BM1733">
        <f t="shared" si="587"/>
        <v>-1.5498449245374086</v>
      </c>
      <c r="BN1733">
        <f t="shared" si="588"/>
        <v>1.1962659930665103E-2</v>
      </c>
    </row>
    <row r="1734" spans="1:66" ht="15">
      <c r="A1734" s="32">
        <v>7</v>
      </c>
      <c r="B1734" s="33">
        <f t="shared" ca="1" si="568"/>
        <v>1413.8919076794211</v>
      </c>
      <c r="C1734">
        <f t="shared" si="569"/>
        <v>1382</v>
      </c>
      <c r="D1734">
        <f t="shared" ca="1" si="573"/>
        <v>6.9946612421180738</v>
      </c>
      <c r="E1734">
        <f t="shared" ca="1" si="570"/>
        <v>7.0006470162123069</v>
      </c>
      <c r="F1734">
        <f t="shared" ca="1" si="571"/>
        <v>1413</v>
      </c>
      <c r="G1734">
        <f t="shared" ca="1" si="572"/>
        <v>1414</v>
      </c>
      <c r="M1734" s="280">
        <v>1764</v>
      </c>
      <c r="N1734" s="280">
        <f t="shared" si="574"/>
        <v>9.1615365631274006</v>
      </c>
      <c r="AK1734">
        <f t="shared" si="575"/>
        <v>-9.1941659999999995E-2</v>
      </c>
      <c r="AL1734">
        <f t="shared" si="576"/>
        <v>4.8269866680000009</v>
      </c>
      <c r="AM1734">
        <f t="shared" si="577"/>
        <v>13.361034513455998</v>
      </c>
      <c r="AN1734">
        <f t="shared" si="578"/>
        <v>-24.137298031081539</v>
      </c>
      <c r="AO1734">
        <f t="shared" si="579"/>
        <v>32.534659607853406</v>
      </c>
      <c r="AP1734">
        <f t="shared" si="580"/>
        <v>-32.503480383967933</v>
      </c>
      <c r="AQ1734">
        <f t="shared" si="581"/>
        <v>24.054925534931666</v>
      </c>
      <c r="AR1734">
        <f t="shared" si="582"/>
        <v>-11.192688298123079</v>
      </c>
      <c r="AS1734">
        <f t="shared" si="583"/>
        <v>2.3093386120588799</v>
      </c>
      <c r="BJ1734">
        <f t="shared" si="584"/>
        <v>1.2716149999999999</v>
      </c>
      <c r="BK1734">
        <f t="shared" si="585"/>
        <v>3.0415505399999998</v>
      </c>
      <c r="BL1734">
        <f t="shared" si="586"/>
        <v>6.388262100863999</v>
      </c>
      <c r="BM1734">
        <f t="shared" si="587"/>
        <v>-1.5524837064761472</v>
      </c>
      <c r="BN1734">
        <f t="shared" si="588"/>
        <v>1.1989824631470008E-2</v>
      </c>
    </row>
    <row r="1735" spans="1:66" ht="15">
      <c r="A1735" s="32">
        <v>7</v>
      </c>
      <c r="B1735" s="33">
        <f t="shared" ca="1" si="568"/>
        <v>1413.8919076794211</v>
      </c>
      <c r="C1735">
        <f t="shared" si="569"/>
        <v>1382</v>
      </c>
      <c r="D1735">
        <f t="shared" ca="1" si="573"/>
        <v>6.9946612421180738</v>
      </c>
      <c r="E1735">
        <f t="shared" ca="1" si="570"/>
        <v>7.0006470162123069</v>
      </c>
      <c r="F1735">
        <f t="shared" ca="1" si="571"/>
        <v>1413</v>
      </c>
      <c r="G1735">
        <f t="shared" ca="1" si="572"/>
        <v>1414</v>
      </c>
      <c r="M1735" s="280">
        <v>1765</v>
      </c>
      <c r="N1735" s="280">
        <f t="shared" si="574"/>
        <v>9.1678941181469682</v>
      </c>
      <c r="AK1735">
        <f t="shared" si="575"/>
        <v>-9.1941659999999995E-2</v>
      </c>
      <c r="AL1735">
        <f t="shared" si="576"/>
        <v>4.8297230550000005</v>
      </c>
      <c r="AM1735">
        <f t="shared" si="577"/>
        <v>13.376187372474998</v>
      </c>
      <c r="AN1735">
        <f t="shared" si="578"/>
        <v>-24.178371132939127</v>
      </c>
      <c r="AO1735">
        <f t="shared" si="579"/>
        <v>32.60849710352646</v>
      </c>
      <c r="AP1735">
        <f t="shared" si="580"/>
        <v>-32.595714945474825</v>
      </c>
      <c r="AQ1735">
        <f t="shared" si="581"/>
        <v>24.13686105453008</v>
      </c>
      <c r="AR1735">
        <f t="shared" si="582"/>
        <v>-11.237179335731691</v>
      </c>
      <c r="AS1735">
        <f t="shared" si="583"/>
        <v>2.3198326067610693</v>
      </c>
      <c r="BJ1735">
        <f t="shared" si="584"/>
        <v>1.2716149999999999</v>
      </c>
      <c r="BK1735">
        <f t="shared" si="585"/>
        <v>3.043274775</v>
      </c>
      <c r="BL1735">
        <f t="shared" si="586"/>
        <v>6.395507081399999</v>
      </c>
      <c r="BM1735">
        <f t="shared" si="587"/>
        <v>-1.5551254819278251</v>
      </c>
      <c r="BN1735">
        <f t="shared" si="588"/>
        <v>1.2017035570051125E-2</v>
      </c>
    </row>
    <row r="1736" spans="1:66" ht="15">
      <c r="A1736" s="32">
        <v>7</v>
      </c>
      <c r="B1736" s="33">
        <f t="shared" ca="1" si="568"/>
        <v>1413.8919076794211</v>
      </c>
      <c r="C1736">
        <f t="shared" si="569"/>
        <v>1382</v>
      </c>
      <c r="D1736">
        <f t="shared" ca="1" si="573"/>
        <v>6.9946612421180738</v>
      </c>
      <c r="E1736">
        <f t="shared" ca="1" si="570"/>
        <v>7.0006470162123069</v>
      </c>
      <c r="F1736">
        <f t="shared" ca="1" si="571"/>
        <v>1413</v>
      </c>
      <c r="G1736">
        <f t="shared" ca="1" si="572"/>
        <v>1414</v>
      </c>
      <c r="M1736" s="280">
        <v>1766</v>
      </c>
      <c r="N1736" s="280">
        <f t="shared" si="574"/>
        <v>9.17425267622097</v>
      </c>
      <c r="AK1736">
        <f t="shared" si="575"/>
        <v>-9.1941659999999995E-2</v>
      </c>
      <c r="AL1736">
        <f t="shared" si="576"/>
        <v>4.8324594420000002</v>
      </c>
      <c r="AM1736">
        <f t="shared" si="577"/>
        <v>13.391348819115999</v>
      </c>
      <c r="AN1736">
        <f t="shared" si="578"/>
        <v>-24.219490802934427</v>
      </c>
      <c r="AO1736">
        <f t="shared" si="579"/>
        <v>32.682460208741738</v>
      </c>
      <c r="AP1736">
        <f t="shared" si="580"/>
        <v>-32.688158774178646</v>
      </c>
      <c r="AQ1736">
        <f t="shared" si="581"/>
        <v>24.219029015144496</v>
      </c>
      <c r="AR1736">
        <f t="shared" si="582"/>
        <v>-11.281821875008594</v>
      </c>
      <c r="AS1736">
        <f t="shared" si="583"/>
        <v>2.3303683033404048</v>
      </c>
      <c r="BJ1736">
        <f t="shared" si="584"/>
        <v>1.2716149999999999</v>
      </c>
      <c r="BK1736">
        <f t="shared" si="585"/>
        <v>3.0449990099999997</v>
      </c>
      <c r="BL1736">
        <f t="shared" si="586"/>
        <v>6.4027561679039993</v>
      </c>
      <c r="BM1736">
        <f t="shared" si="587"/>
        <v>-1.5577702525894448</v>
      </c>
      <c r="BN1736">
        <f t="shared" si="588"/>
        <v>1.2044292798847091E-2</v>
      </c>
    </row>
    <row r="1737" spans="1:66" ht="15">
      <c r="A1737" s="32">
        <v>7</v>
      </c>
      <c r="B1737" s="33">
        <f t="shared" ca="1" si="568"/>
        <v>1413.8919076794211</v>
      </c>
      <c r="C1737">
        <f t="shared" si="569"/>
        <v>1382</v>
      </c>
      <c r="D1737">
        <f t="shared" ca="1" si="573"/>
        <v>6.9946612421180738</v>
      </c>
      <c r="E1737">
        <f t="shared" ca="1" si="570"/>
        <v>7.0006470162123069</v>
      </c>
      <c r="F1737">
        <f t="shared" ca="1" si="571"/>
        <v>1413</v>
      </c>
      <c r="G1737">
        <f t="shared" ca="1" si="572"/>
        <v>1414</v>
      </c>
      <c r="M1737" s="280">
        <v>1767</v>
      </c>
      <c r="N1737" s="280">
        <f t="shared" si="574"/>
        <v>9.1806122369630252</v>
      </c>
      <c r="AK1737">
        <f t="shared" si="575"/>
        <v>-9.1941659999999995E-2</v>
      </c>
      <c r="AL1737">
        <f t="shared" si="576"/>
        <v>4.8351958290000008</v>
      </c>
      <c r="AM1737">
        <f t="shared" si="577"/>
        <v>13.406518853378998</v>
      </c>
      <c r="AN1737">
        <f t="shared" si="578"/>
        <v>-24.26065706745165</v>
      </c>
      <c r="AO1737">
        <f t="shared" si="579"/>
        <v>32.756549065873308</v>
      </c>
      <c r="AP1737">
        <f t="shared" si="580"/>
        <v>-32.780812225975879</v>
      </c>
      <c r="AQ1737">
        <f t="shared" si="581"/>
        <v>24.301429944001192</v>
      </c>
      <c r="AR1737">
        <f t="shared" si="582"/>
        <v>-11.326616345623497</v>
      </c>
      <c r="AS1737">
        <f t="shared" si="583"/>
        <v>2.3409458437605526</v>
      </c>
      <c r="BJ1737">
        <f t="shared" si="584"/>
        <v>1.2716149999999999</v>
      </c>
      <c r="BK1737">
        <f t="shared" si="585"/>
        <v>3.0467232449999999</v>
      </c>
      <c r="BL1737">
        <f t="shared" si="586"/>
        <v>6.4100093603759989</v>
      </c>
      <c r="BM1737">
        <f t="shared" si="587"/>
        <v>-1.5604180201580096</v>
      </c>
      <c r="BN1737">
        <f t="shared" si="588"/>
        <v>1.2071596370326265E-2</v>
      </c>
    </row>
    <row r="1738" spans="1:66" ht="15">
      <c r="A1738" s="32">
        <v>7</v>
      </c>
      <c r="B1738" s="33">
        <f t="shared" ca="1" si="568"/>
        <v>1413.8919076794211</v>
      </c>
      <c r="C1738">
        <f t="shared" si="569"/>
        <v>1382</v>
      </c>
      <c r="D1738">
        <f t="shared" ca="1" si="573"/>
        <v>6.9946612421180738</v>
      </c>
      <c r="E1738">
        <f t="shared" ca="1" si="570"/>
        <v>7.0006470162123069</v>
      </c>
      <c r="F1738">
        <f t="shared" ca="1" si="571"/>
        <v>1413</v>
      </c>
      <c r="G1738">
        <f t="shared" ca="1" si="572"/>
        <v>1414</v>
      </c>
      <c r="M1738" s="280">
        <v>1768</v>
      </c>
      <c r="N1738" s="280">
        <f t="shared" si="574"/>
        <v>9.1869727999887267</v>
      </c>
      <c r="AK1738">
        <f t="shared" si="575"/>
        <v>-9.1941659999999995E-2</v>
      </c>
      <c r="AL1738">
        <f t="shared" si="576"/>
        <v>4.8379322160000005</v>
      </c>
      <c r="AM1738">
        <f t="shared" si="577"/>
        <v>13.421697475263999</v>
      </c>
      <c r="AN1738">
        <f t="shared" si="578"/>
        <v>-24.301869952875013</v>
      </c>
      <c r="AO1738">
        <f t="shared" si="579"/>
        <v>32.830763817375896</v>
      </c>
      <c r="AP1738">
        <f t="shared" si="580"/>
        <v>-32.873675657166267</v>
      </c>
      <c r="AQ1738">
        <f t="shared" si="581"/>
        <v>24.384064369222838</v>
      </c>
      <c r="AR1738">
        <f t="shared" si="582"/>
        <v>-11.371563178220411</v>
      </c>
      <c r="AS1738">
        <f t="shared" si="583"/>
        <v>2.351565370387684</v>
      </c>
      <c r="BJ1738">
        <f t="shared" si="584"/>
        <v>1.2716149999999999</v>
      </c>
      <c r="BK1738">
        <f t="shared" si="585"/>
        <v>3.0484474800000001</v>
      </c>
      <c r="BL1738">
        <f t="shared" si="586"/>
        <v>6.4172666588159988</v>
      </c>
      <c r="BM1738">
        <f t="shared" si="587"/>
        <v>-1.5630687863305217</v>
      </c>
      <c r="BN1738">
        <f t="shared" si="588"/>
        <v>1.2098946336986723E-2</v>
      </c>
    </row>
    <row r="1739" spans="1:66" ht="15">
      <c r="A1739" s="32">
        <v>7</v>
      </c>
      <c r="B1739" s="33">
        <f t="shared" ca="1" si="568"/>
        <v>1413.8919076794211</v>
      </c>
      <c r="C1739">
        <f t="shared" si="569"/>
        <v>1382</v>
      </c>
      <c r="D1739">
        <f t="shared" ca="1" si="573"/>
        <v>6.9946612421180738</v>
      </c>
      <c r="E1739">
        <f t="shared" ca="1" si="570"/>
        <v>7.0006470162123069</v>
      </c>
      <c r="F1739">
        <f t="shared" ca="1" si="571"/>
        <v>1413</v>
      </c>
      <c r="G1739">
        <f t="shared" ca="1" si="572"/>
        <v>1414</v>
      </c>
      <c r="M1739" s="280">
        <v>1769</v>
      </c>
      <c r="N1739" s="280">
        <f t="shared" si="574"/>
        <v>9.1933343649156072</v>
      </c>
      <c r="AK1739">
        <f t="shared" si="575"/>
        <v>-9.1941659999999995E-2</v>
      </c>
      <c r="AL1739">
        <f t="shared" si="576"/>
        <v>4.8406686030000001</v>
      </c>
      <c r="AM1739">
        <f t="shared" si="577"/>
        <v>13.436884684770998</v>
      </c>
      <c r="AN1739">
        <f t="shared" si="578"/>
        <v>-24.343129485588726</v>
      </c>
      <c r="AO1739">
        <f t="shared" si="579"/>
        <v>32.905104605784857</v>
      </c>
      <c r="AP1739">
        <f t="shared" si="580"/>
        <v>-32.966749424453099</v>
      </c>
      <c r="AQ1739">
        <f t="shared" si="581"/>
        <v>24.466932819829502</v>
      </c>
      <c r="AR1739">
        <f t="shared" si="582"/>
        <v>-11.416662804419314</v>
      </c>
      <c r="AS1739">
        <f t="shared" si="583"/>
        <v>2.3622270259913876</v>
      </c>
      <c r="BJ1739">
        <f t="shared" si="584"/>
        <v>1.2716149999999999</v>
      </c>
      <c r="BK1739">
        <f t="shared" si="585"/>
        <v>3.0501717149999998</v>
      </c>
      <c r="BL1739">
        <f t="shared" si="586"/>
        <v>6.4245280632239989</v>
      </c>
      <c r="BM1739">
        <f t="shared" si="587"/>
        <v>-1.5657225528039842</v>
      </c>
      <c r="BN1739">
        <f t="shared" si="588"/>
        <v>1.212634275135626E-2</v>
      </c>
    </row>
    <row r="1740" spans="1:66" ht="15">
      <c r="A1740" s="32">
        <v>7</v>
      </c>
      <c r="B1740" s="33">
        <f t="shared" ca="1" si="568"/>
        <v>1413.8919076794211</v>
      </c>
      <c r="C1740">
        <f t="shared" si="569"/>
        <v>1382</v>
      </c>
      <c r="D1740">
        <f t="shared" ca="1" si="573"/>
        <v>6.9946612421180738</v>
      </c>
      <c r="E1740">
        <f t="shared" ca="1" si="570"/>
        <v>7.0006470162123069</v>
      </c>
      <c r="F1740">
        <f t="shared" ca="1" si="571"/>
        <v>1413</v>
      </c>
      <c r="G1740">
        <f t="shared" ca="1" si="572"/>
        <v>1414</v>
      </c>
      <c r="M1740" s="280">
        <v>1770</v>
      </c>
      <c r="N1740" s="280">
        <f t="shared" si="574"/>
        <v>9.1996969313632544</v>
      </c>
      <c r="AK1740">
        <f t="shared" si="575"/>
        <v>-9.1941659999999995E-2</v>
      </c>
      <c r="AL1740">
        <f t="shared" si="576"/>
        <v>4.8434049900000007</v>
      </c>
      <c r="AM1740">
        <f t="shared" si="577"/>
        <v>13.452080481899998</v>
      </c>
      <c r="AN1740">
        <f t="shared" si="578"/>
        <v>-24.384435691977004</v>
      </c>
      <c r="AO1740">
        <f t="shared" si="579"/>
        <v>32.979571573716179</v>
      </c>
      <c r="AP1740">
        <f t="shared" si="580"/>
        <v>-33.06003388494338</v>
      </c>
      <c r="AQ1740">
        <f t="shared" si="581"/>
        <v>24.55003582573968</v>
      </c>
      <c r="AR1740">
        <f t="shared" si="582"/>
        <v>-11.461915656817801</v>
      </c>
      <c r="AS1740">
        <f t="shared" si="583"/>
        <v>2.3729309537455827</v>
      </c>
      <c r="BJ1740">
        <f t="shared" si="584"/>
        <v>1.2716149999999999</v>
      </c>
      <c r="BK1740">
        <f t="shared" si="585"/>
        <v>3.05189595</v>
      </c>
      <c r="BL1740">
        <f t="shared" si="586"/>
        <v>6.4317935735999985</v>
      </c>
      <c r="BM1740">
        <f t="shared" si="587"/>
        <v>-1.5683793212754</v>
      </c>
      <c r="BN1740">
        <f t="shared" si="588"/>
        <v>1.215378566599239E-2</v>
      </c>
    </row>
    <row r="1741" spans="1:66" ht="15">
      <c r="A1741" s="32">
        <v>7</v>
      </c>
      <c r="B1741" s="33">
        <f t="shared" ca="1" si="568"/>
        <v>1413.8919076794211</v>
      </c>
      <c r="C1741">
        <f t="shared" si="569"/>
        <v>1382</v>
      </c>
      <c r="D1741">
        <f t="shared" ca="1" si="573"/>
        <v>6.9946612421180738</v>
      </c>
      <c r="E1741">
        <f t="shared" ca="1" si="570"/>
        <v>7.0006470162123069</v>
      </c>
      <c r="F1741">
        <f t="shared" ca="1" si="571"/>
        <v>1413</v>
      </c>
      <c r="G1741">
        <f t="shared" ca="1" si="572"/>
        <v>1414</v>
      </c>
      <c r="M1741" s="280">
        <v>1771</v>
      </c>
      <c r="N1741" s="280">
        <f t="shared" si="574"/>
        <v>9.2060604989533381</v>
      </c>
      <c r="AK1741">
        <f t="shared" si="575"/>
        <v>-9.1941659999999995E-2</v>
      </c>
      <c r="AL1741">
        <f t="shared" si="576"/>
        <v>4.8461413770000004</v>
      </c>
      <c r="AM1741">
        <f t="shared" si="577"/>
        <v>13.467284866650999</v>
      </c>
      <c r="AN1741">
        <f t="shared" si="578"/>
        <v>-24.425788598424063</v>
      </c>
      <c r="AO1741">
        <f t="shared" si="579"/>
        <v>33.054164863866511</v>
      </c>
      <c r="AP1741">
        <f t="shared" si="580"/>
        <v>-33.153529396148087</v>
      </c>
      <c r="AQ1741">
        <f t="shared" si="581"/>
        <v>24.633373917771294</v>
      </c>
      <c r="AR1741">
        <f t="shared" si="582"/>
        <v>-11.507322168992753</v>
      </c>
      <c r="AS1741">
        <f t="shared" si="583"/>
        <v>2.3836772972294371</v>
      </c>
      <c r="BJ1741">
        <f t="shared" si="584"/>
        <v>1.2716149999999999</v>
      </c>
      <c r="BK1741">
        <f t="shared" si="585"/>
        <v>3.0536201849999998</v>
      </c>
      <c r="BL1741">
        <f t="shared" si="586"/>
        <v>6.4390631899439992</v>
      </c>
      <c r="BM1741">
        <f t="shared" si="587"/>
        <v>-1.5710390934417719</v>
      </c>
      <c r="BN1741">
        <f t="shared" si="588"/>
        <v>1.2181275133482347E-2</v>
      </c>
    </row>
    <row r="1742" spans="1:66" ht="15">
      <c r="A1742" s="32">
        <v>7</v>
      </c>
      <c r="B1742" s="33">
        <f t="shared" ca="1" si="568"/>
        <v>1413.8919076794211</v>
      </c>
      <c r="C1742">
        <f t="shared" si="569"/>
        <v>1382</v>
      </c>
      <c r="D1742">
        <f t="shared" ca="1" si="573"/>
        <v>6.9946612421180738</v>
      </c>
      <c r="E1742">
        <f t="shared" ca="1" si="570"/>
        <v>7.0006470162123069</v>
      </c>
      <c r="F1742">
        <f t="shared" ca="1" si="571"/>
        <v>1413</v>
      </c>
      <c r="G1742">
        <f t="shared" ca="1" si="572"/>
        <v>1414</v>
      </c>
      <c r="M1742" s="280">
        <v>1772</v>
      </c>
      <c r="N1742" s="280">
        <f t="shared" si="574"/>
        <v>9.212425067309665</v>
      </c>
      <c r="AK1742">
        <f t="shared" si="575"/>
        <v>-9.1941659999999995E-2</v>
      </c>
      <c r="AL1742">
        <f t="shared" si="576"/>
        <v>4.8488777640000009</v>
      </c>
      <c r="AM1742">
        <f t="shared" si="577"/>
        <v>13.482497839023999</v>
      </c>
      <c r="AN1742">
        <f t="shared" si="578"/>
        <v>-24.467188231314115</v>
      </c>
      <c r="AO1742">
        <f t="shared" si="579"/>
        <v>33.128884619013142</v>
      </c>
      <c r="AP1742">
        <f t="shared" si="580"/>
        <v>-33.247236315982384</v>
      </c>
      <c r="AQ1742">
        <f t="shared" si="581"/>
        <v>24.716947627642732</v>
      </c>
      <c r="AR1742">
        <f t="shared" si="582"/>
        <v>-11.552882775501992</v>
      </c>
      <c r="AS1742">
        <f t="shared" si="583"/>
        <v>2.3944662004282815</v>
      </c>
      <c r="BJ1742">
        <f t="shared" si="584"/>
        <v>1.2716149999999999</v>
      </c>
      <c r="BK1742">
        <f t="shared" si="585"/>
        <v>3.0553444199999999</v>
      </c>
      <c r="BL1742">
        <f t="shared" si="586"/>
        <v>6.4463369122559993</v>
      </c>
      <c r="BM1742">
        <f t="shared" si="587"/>
        <v>-1.5737018710001025</v>
      </c>
      <c r="BN1742">
        <f t="shared" si="588"/>
        <v>1.220881120644308E-2</v>
      </c>
    </row>
    <row r="1743" spans="1:66" ht="15">
      <c r="A1743" s="32">
        <v>7</v>
      </c>
      <c r="B1743" s="33">
        <f t="shared" ca="1" si="568"/>
        <v>1413.8919076794211</v>
      </c>
      <c r="C1743">
        <f t="shared" si="569"/>
        <v>1382</v>
      </c>
      <c r="D1743">
        <f t="shared" ca="1" si="573"/>
        <v>6.9946612421180738</v>
      </c>
      <c r="E1743">
        <f t="shared" ca="1" si="570"/>
        <v>7.0006470162123069</v>
      </c>
      <c r="F1743">
        <f t="shared" ca="1" si="571"/>
        <v>1413</v>
      </c>
      <c r="G1743">
        <f t="shared" ca="1" si="572"/>
        <v>1414</v>
      </c>
      <c r="M1743" s="280">
        <v>1773</v>
      </c>
      <c r="N1743" s="280">
        <f t="shared" si="574"/>
        <v>9.21879063605817</v>
      </c>
      <c r="AK1743">
        <f t="shared" si="575"/>
        <v>-9.1941659999999995E-2</v>
      </c>
      <c r="AL1743">
        <f t="shared" si="576"/>
        <v>4.8516141510000006</v>
      </c>
      <c r="AM1743">
        <f t="shared" si="577"/>
        <v>13.497719399018999</v>
      </c>
      <c r="AN1743">
        <f t="shared" si="578"/>
        <v>-24.508634617031376</v>
      </c>
      <c r="AO1743">
        <f t="shared" si="579"/>
        <v>33.203730982013994</v>
      </c>
      <c r="AP1743">
        <f t="shared" si="580"/>
        <v>-33.341155002765881</v>
      </c>
      <c r="AQ1743">
        <f t="shared" si="581"/>
        <v>24.800757487973843</v>
      </c>
      <c r="AR1743">
        <f t="shared" si="582"/>
        <v>-11.598597911885943</v>
      </c>
      <c r="AS1743">
        <f t="shared" si="583"/>
        <v>2.4052978077345308</v>
      </c>
      <c r="BJ1743">
        <f t="shared" si="584"/>
        <v>1.2716149999999999</v>
      </c>
      <c r="BK1743">
        <f t="shared" si="585"/>
        <v>3.0570686550000001</v>
      </c>
      <c r="BL1743">
        <f t="shared" si="586"/>
        <v>6.4536147405359987</v>
      </c>
      <c r="BM1743">
        <f t="shared" si="587"/>
        <v>-1.5763676556473947</v>
      </c>
      <c r="BN1743">
        <f t="shared" si="588"/>
        <v>1.223639393752126E-2</v>
      </c>
    </row>
    <row r="1744" spans="1:66" ht="15">
      <c r="A1744" s="32">
        <v>7</v>
      </c>
      <c r="B1744" s="33">
        <f t="shared" ca="1" si="568"/>
        <v>1413.8919076794211</v>
      </c>
      <c r="C1744">
        <f t="shared" si="569"/>
        <v>1382</v>
      </c>
      <c r="D1744">
        <f t="shared" ca="1" si="573"/>
        <v>6.9946612421180738</v>
      </c>
      <c r="E1744">
        <f t="shared" ca="1" si="570"/>
        <v>7.0006470162123069</v>
      </c>
      <c r="F1744">
        <f t="shared" ca="1" si="571"/>
        <v>1413</v>
      </c>
      <c r="G1744">
        <f t="shared" ca="1" si="572"/>
        <v>1414</v>
      </c>
      <c r="M1744" s="280">
        <v>1774</v>
      </c>
      <c r="N1744" s="280">
        <f t="shared" si="574"/>
        <v>9.2251572048270205</v>
      </c>
      <c r="AK1744">
        <f t="shared" si="575"/>
        <v>-9.1941659999999995E-2</v>
      </c>
      <c r="AL1744">
        <f t="shared" si="576"/>
        <v>4.8543505380000003</v>
      </c>
      <c r="AM1744">
        <f t="shared" si="577"/>
        <v>13.512949546635998</v>
      </c>
      <c r="AN1744">
        <f t="shared" si="578"/>
        <v>-24.550127781960061</v>
      </c>
      <c r="AO1744">
        <f t="shared" si="579"/>
        <v>33.278704095807633</v>
      </c>
      <c r="AP1744">
        <f t="shared" si="580"/>
        <v>-33.435285815222826</v>
      </c>
      <c r="AQ1744">
        <f t="shared" si="581"/>
        <v>24.884804032286983</v>
      </c>
      <c r="AR1744">
        <f t="shared" si="582"/>
        <v>-11.644468014669306</v>
      </c>
      <c r="AS1744">
        <f t="shared" si="583"/>
        <v>2.4161722639486016</v>
      </c>
      <c r="BJ1744">
        <f t="shared" si="584"/>
        <v>1.2716149999999999</v>
      </c>
      <c r="BK1744">
        <f t="shared" si="585"/>
        <v>3.0587928899999999</v>
      </c>
      <c r="BL1744">
        <f t="shared" si="586"/>
        <v>6.4608966747839984</v>
      </c>
      <c r="BM1744">
        <f t="shared" si="587"/>
        <v>-1.5790364490806512</v>
      </c>
      <c r="BN1744">
        <f t="shared" si="588"/>
        <v>1.2264023379393276E-2</v>
      </c>
    </row>
    <row r="1745" spans="1:66" ht="15">
      <c r="A1745" s="32">
        <v>7</v>
      </c>
      <c r="B1745" s="33">
        <f t="shared" ca="1" si="568"/>
        <v>1413.8919076794211</v>
      </c>
      <c r="C1745">
        <f t="shared" si="569"/>
        <v>1382</v>
      </c>
      <c r="D1745">
        <f t="shared" ca="1" si="573"/>
        <v>6.9946612421180738</v>
      </c>
      <c r="E1745">
        <f t="shared" ca="1" si="570"/>
        <v>7.0006470162123069</v>
      </c>
      <c r="F1745">
        <f t="shared" ca="1" si="571"/>
        <v>1413</v>
      </c>
      <c r="G1745">
        <f t="shared" ca="1" si="572"/>
        <v>1414</v>
      </c>
      <c r="M1745" s="280">
        <v>1775</v>
      </c>
      <c r="N1745" s="280">
        <f t="shared" si="574"/>
        <v>9.2315247732466652</v>
      </c>
      <c r="AK1745">
        <f t="shared" si="575"/>
        <v>-9.1941659999999995E-2</v>
      </c>
      <c r="AL1745">
        <f t="shared" si="576"/>
        <v>4.8570869250000008</v>
      </c>
      <c r="AM1745">
        <f t="shared" si="577"/>
        <v>13.528188281874998</v>
      </c>
      <c r="AN1745">
        <f t="shared" si="578"/>
        <v>-24.59166775248438</v>
      </c>
      <c r="AO1745">
        <f t="shared" si="579"/>
        <v>33.353804103413282</v>
      </c>
      <c r="AP1745">
        <f t="shared" si="580"/>
        <v>-33.529629112482347</v>
      </c>
      <c r="AQ1745">
        <f t="shared" si="581"/>
        <v>24.969087795007994</v>
      </c>
      <c r="AR1745">
        <f t="shared" si="582"/>
        <v>-11.690493521362717</v>
      </c>
      <c r="AS1745">
        <f t="shared" si="583"/>
        <v>2.4270897142798358</v>
      </c>
      <c r="BJ1745">
        <f t="shared" si="584"/>
        <v>1.2716149999999999</v>
      </c>
      <c r="BK1745">
        <f t="shared" si="585"/>
        <v>3.0605171250000001</v>
      </c>
      <c r="BL1745">
        <f t="shared" si="586"/>
        <v>6.4681827149999984</v>
      </c>
      <c r="BM1745">
        <f t="shared" si="587"/>
        <v>-1.5817082529968751</v>
      </c>
      <c r="BN1745">
        <f t="shared" si="588"/>
        <v>1.2291699584765234E-2</v>
      </c>
    </row>
    <row r="1746" spans="1:66" ht="15">
      <c r="A1746" s="32">
        <v>7</v>
      </c>
      <c r="B1746" s="33">
        <f t="shared" ca="1" si="568"/>
        <v>1413.8919076794211</v>
      </c>
      <c r="C1746">
        <f t="shared" si="569"/>
        <v>1382</v>
      </c>
      <c r="D1746">
        <f t="shared" ca="1" si="573"/>
        <v>6.9946612421180738</v>
      </c>
      <c r="E1746">
        <f t="shared" ca="1" si="570"/>
        <v>7.0006470162123069</v>
      </c>
      <c r="F1746">
        <f t="shared" ca="1" si="571"/>
        <v>1413</v>
      </c>
      <c r="G1746">
        <f t="shared" ca="1" si="572"/>
        <v>1414</v>
      </c>
      <c r="M1746" s="280">
        <v>1776</v>
      </c>
      <c r="N1746" s="280">
        <f t="shared" si="574"/>
        <v>9.2378933409498174</v>
      </c>
      <c r="AK1746">
        <f t="shared" si="575"/>
        <v>-9.1941659999999995E-2</v>
      </c>
      <c r="AL1746">
        <f t="shared" si="576"/>
        <v>4.8598233120000005</v>
      </c>
      <c r="AM1746">
        <f t="shared" si="577"/>
        <v>13.543435604735999</v>
      </c>
      <c r="AN1746">
        <f t="shared" si="578"/>
        <v>-24.633254554988547</v>
      </c>
      <c r="AO1746">
        <f t="shared" si="579"/>
        <v>33.429031147930779</v>
      </c>
      <c r="AP1746">
        <f t="shared" si="580"/>
        <v>-33.624185254078682</v>
      </c>
      <c r="AQ1746">
        <f t="shared" si="581"/>
        <v>25.05360931146727</v>
      </c>
      <c r="AR1746">
        <f t="shared" si="582"/>
        <v>-11.736674870464425</v>
      </c>
      <c r="AS1746">
        <f t="shared" si="583"/>
        <v>2.4380503043474233</v>
      </c>
      <c r="BJ1746">
        <f t="shared" si="584"/>
        <v>1.2716149999999999</v>
      </c>
      <c r="BK1746">
        <f t="shared" si="585"/>
        <v>3.0622413599999998</v>
      </c>
      <c r="BL1746">
        <f t="shared" si="586"/>
        <v>6.4754728611839987</v>
      </c>
      <c r="BM1746">
        <f t="shared" si="587"/>
        <v>-1.5843830690930689</v>
      </c>
      <c r="BN1746">
        <f t="shared" si="588"/>
        <v>1.2319422606372962E-2</v>
      </c>
    </row>
    <row r="1747" spans="1:66" ht="15">
      <c r="A1747" s="32">
        <v>7</v>
      </c>
      <c r="B1747" s="33">
        <f t="shared" ca="1" si="568"/>
        <v>1413.8919076794211</v>
      </c>
      <c r="C1747">
        <f t="shared" si="569"/>
        <v>1382</v>
      </c>
      <c r="D1747">
        <f t="shared" ca="1" si="573"/>
        <v>6.9946612421180738</v>
      </c>
      <c r="E1747">
        <f t="shared" ca="1" si="570"/>
        <v>7.0006470162123069</v>
      </c>
      <c r="F1747">
        <f t="shared" ca="1" si="571"/>
        <v>1413</v>
      </c>
      <c r="G1747">
        <f t="shared" ca="1" si="572"/>
        <v>1414</v>
      </c>
      <c r="M1747" s="280">
        <v>1777</v>
      </c>
      <c r="N1747" s="280">
        <f t="shared" si="574"/>
        <v>9.2442629075715583</v>
      </c>
      <c r="AK1747">
        <f t="shared" si="575"/>
        <v>-9.1941659999999995E-2</v>
      </c>
      <c r="AL1747">
        <f t="shared" si="576"/>
        <v>4.8625596990000002</v>
      </c>
      <c r="AM1747">
        <f t="shared" si="577"/>
        <v>13.558691515218998</v>
      </c>
      <c r="AN1747">
        <f t="shared" si="578"/>
        <v>-24.674888215856779</v>
      </c>
      <c r="AO1747">
        <f t="shared" si="579"/>
        <v>33.504385372540625</v>
      </c>
      <c r="AP1747">
        <f t="shared" si="580"/>
        <v>-33.718954599951395</v>
      </c>
      <c r="AQ1747">
        <f t="shared" si="581"/>
        <v>25.138369117900734</v>
      </c>
      <c r="AR1747">
        <f t="shared" si="582"/>
        <v>-11.783012501461952</v>
      </c>
      <c r="AS1747">
        <f t="shared" si="583"/>
        <v>2.4490541801813279</v>
      </c>
      <c r="BJ1747">
        <f t="shared" si="584"/>
        <v>1.2716149999999999</v>
      </c>
      <c r="BK1747">
        <f t="shared" si="585"/>
        <v>3.063965595</v>
      </c>
      <c r="BL1747">
        <f t="shared" si="586"/>
        <v>6.4827671133359992</v>
      </c>
      <c r="BM1747">
        <f t="shared" si="587"/>
        <v>-1.5870608990662356</v>
      </c>
      <c r="BN1747">
        <f t="shared" si="588"/>
        <v>1.2347192496982004E-2</v>
      </c>
    </row>
    <row r="1748" spans="1:66" ht="15">
      <c r="A1748" s="32">
        <v>7</v>
      </c>
      <c r="B1748" s="33">
        <f t="shared" ca="1" si="568"/>
        <v>1413.8919076794211</v>
      </c>
      <c r="C1748">
        <f t="shared" si="569"/>
        <v>1382</v>
      </c>
      <c r="D1748">
        <f t="shared" ca="1" si="573"/>
        <v>6.9946612421180738</v>
      </c>
      <c r="E1748">
        <f t="shared" ca="1" si="570"/>
        <v>7.0006470162123069</v>
      </c>
      <c r="F1748">
        <f t="shared" ca="1" si="571"/>
        <v>1413</v>
      </c>
      <c r="G1748">
        <f t="shared" ca="1" si="572"/>
        <v>1414</v>
      </c>
      <c r="M1748" s="280">
        <v>1778</v>
      </c>
      <c r="N1748" s="280">
        <f t="shared" si="574"/>
        <v>9.2506334727493531</v>
      </c>
      <c r="AK1748">
        <f t="shared" si="575"/>
        <v>-9.1941659999999995E-2</v>
      </c>
      <c r="AL1748">
        <f t="shared" si="576"/>
        <v>4.8652960860000007</v>
      </c>
      <c r="AM1748">
        <f t="shared" si="577"/>
        <v>13.573956013323999</v>
      </c>
      <c r="AN1748">
        <f t="shared" si="578"/>
        <v>-24.71656876147329</v>
      </c>
      <c r="AO1748">
        <f t="shared" si="579"/>
        <v>33.579866920503967</v>
      </c>
      <c r="AP1748">
        <f t="shared" si="580"/>
        <v>-33.813937510445648</v>
      </c>
      <c r="AQ1748">
        <f t="shared" si="581"/>
        <v>25.22336775145089</v>
      </c>
      <c r="AR1748">
        <f t="shared" si="582"/>
        <v>-11.829506854833776</v>
      </c>
      <c r="AS1748">
        <f t="shared" si="583"/>
        <v>2.460101488223212</v>
      </c>
      <c r="BJ1748">
        <f t="shared" si="584"/>
        <v>1.2716149999999999</v>
      </c>
      <c r="BK1748">
        <f t="shared" si="585"/>
        <v>3.0656898299999997</v>
      </c>
      <c r="BL1748">
        <f t="shared" si="586"/>
        <v>6.4900654714559991</v>
      </c>
      <c r="BM1748">
        <f t="shared" si="587"/>
        <v>-1.5897417446133777</v>
      </c>
      <c r="BN1748">
        <f t="shared" si="588"/>
        <v>1.2375009309387624E-2</v>
      </c>
    </row>
    <row r="1749" spans="1:66" ht="15">
      <c r="A1749" s="32">
        <v>7</v>
      </c>
      <c r="B1749" s="33">
        <f t="shared" ca="1" si="568"/>
        <v>1413.8919076794211</v>
      </c>
      <c r="C1749">
        <f t="shared" si="569"/>
        <v>1382</v>
      </c>
      <c r="D1749">
        <f t="shared" ca="1" si="573"/>
        <v>6.9946612421180738</v>
      </c>
      <c r="E1749">
        <f t="shared" ca="1" si="570"/>
        <v>7.0006470162123069</v>
      </c>
      <c r="F1749">
        <f t="shared" ca="1" si="571"/>
        <v>1413</v>
      </c>
      <c r="G1749">
        <f t="shared" ca="1" si="572"/>
        <v>1414</v>
      </c>
      <c r="M1749" s="280">
        <v>1779</v>
      </c>
      <c r="N1749" s="280">
        <f t="shared" si="574"/>
        <v>9.2570050361231058</v>
      </c>
      <c r="AK1749">
        <f t="shared" si="575"/>
        <v>-9.1941659999999995E-2</v>
      </c>
      <c r="AL1749">
        <f t="shared" si="576"/>
        <v>4.8680324730000004</v>
      </c>
      <c r="AM1749">
        <f t="shared" si="577"/>
        <v>13.589229099050998</v>
      </c>
      <c r="AN1749">
        <f t="shared" si="578"/>
        <v>-24.758296218222295</v>
      </c>
      <c r="AO1749">
        <f t="shared" si="579"/>
        <v>33.655475935162578</v>
      </c>
      <c r="AP1749">
        <f t="shared" si="580"/>
        <v>-33.909134346312371</v>
      </c>
      <c r="AQ1749">
        <f t="shared" si="581"/>
        <v>25.308605750167828</v>
      </c>
      <c r="AR1749">
        <f t="shared" si="582"/>
        <v>-11.876158372051</v>
      </c>
      <c r="AS1749">
        <f t="shared" si="583"/>
        <v>2.4711923753273655</v>
      </c>
      <c r="BJ1749">
        <f t="shared" si="584"/>
        <v>1.2716149999999999</v>
      </c>
      <c r="BK1749">
        <f t="shared" si="585"/>
        <v>3.0674140649999999</v>
      </c>
      <c r="BL1749">
        <f t="shared" si="586"/>
        <v>6.4973679355439993</v>
      </c>
      <c r="BM1749">
        <f t="shared" si="587"/>
        <v>-1.5924256074314982</v>
      </c>
      <c r="BN1749">
        <f t="shared" si="588"/>
        <v>1.2402873096414802E-2</v>
      </c>
    </row>
    <row r="1750" spans="1:66" ht="15">
      <c r="A1750" s="32">
        <v>7</v>
      </c>
      <c r="B1750" s="33">
        <f t="shared" ca="1" si="568"/>
        <v>1413.8919076794211</v>
      </c>
      <c r="C1750">
        <f t="shared" si="569"/>
        <v>1382</v>
      </c>
      <c r="D1750">
        <f t="shared" ca="1" si="573"/>
        <v>6.9946612421180738</v>
      </c>
      <c r="E1750">
        <f t="shared" ca="1" si="570"/>
        <v>7.0006470162123069</v>
      </c>
      <c r="F1750">
        <f t="shared" ca="1" si="571"/>
        <v>1413</v>
      </c>
      <c r="G1750">
        <f t="shared" ca="1" si="572"/>
        <v>1414</v>
      </c>
      <c r="M1750" s="280">
        <v>1780</v>
      </c>
      <c r="N1750" s="280">
        <f t="shared" si="574"/>
        <v>9.263377597335225</v>
      </c>
      <c r="AK1750">
        <f t="shared" si="575"/>
        <v>-9.1941659999999995E-2</v>
      </c>
      <c r="AL1750">
        <f t="shared" si="576"/>
        <v>4.8707688600000001</v>
      </c>
      <c r="AM1750">
        <f t="shared" si="577"/>
        <v>13.604510772399999</v>
      </c>
      <c r="AN1750">
        <f t="shared" si="578"/>
        <v>-24.800070612488003</v>
      </c>
      <c r="AO1750">
        <f t="shared" si="579"/>
        <v>33.731212559938875</v>
      </c>
      <c r="AP1750">
        <f t="shared" si="580"/>
        <v>-34.004545468708507</v>
      </c>
      <c r="AQ1750">
        <f t="shared" si="581"/>
        <v>25.394083653010256</v>
      </c>
      <c r="AR1750">
        <f t="shared" si="582"/>
        <v>-11.922967495579032</v>
      </c>
      <c r="AS1750">
        <f t="shared" si="583"/>
        <v>2.4823269887616362</v>
      </c>
      <c r="BJ1750">
        <f t="shared" si="584"/>
        <v>1.2716149999999999</v>
      </c>
      <c r="BK1750">
        <f t="shared" si="585"/>
        <v>3.0691383000000001</v>
      </c>
      <c r="BL1750">
        <f t="shared" si="586"/>
        <v>6.5046745055999988</v>
      </c>
      <c r="BM1750">
        <f t="shared" si="587"/>
        <v>-1.5951124892176001</v>
      </c>
      <c r="BN1750">
        <f t="shared" si="588"/>
        <v>1.2430783910918241E-2</v>
      </c>
    </row>
    <row r="1751" spans="1:66" ht="15">
      <c r="A1751" s="32">
        <v>7</v>
      </c>
      <c r="B1751" s="33">
        <f t="shared" ca="1" si="568"/>
        <v>1413.8919076794211</v>
      </c>
      <c r="C1751">
        <f t="shared" si="569"/>
        <v>1382</v>
      </c>
      <c r="D1751">
        <f t="shared" ca="1" si="573"/>
        <v>6.9946612421180738</v>
      </c>
      <c r="E1751">
        <f t="shared" ca="1" si="570"/>
        <v>7.0006470162123069</v>
      </c>
      <c r="F1751">
        <f t="shared" ca="1" si="571"/>
        <v>1413</v>
      </c>
      <c r="G1751">
        <f t="shared" ca="1" si="572"/>
        <v>1414</v>
      </c>
      <c r="M1751" s="280">
        <v>1781</v>
      </c>
      <c r="N1751" s="280">
        <f t="shared" si="574"/>
        <v>9.2697511560306296</v>
      </c>
      <c r="AK1751">
        <f t="shared" si="575"/>
        <v>-9.1941659999999995E-2</v>
      </c>
      <c r="AL1751">
        <f t="shared" si="576"/>
        <v>4.8735052470000007</v>
      </c>
      <c r="AM1751">
        <f t="shared" si="577"/>
        <v>13.619801033370999</v>
      </c>
      <c r="AN1751">
        <f t="shared" si="578"/>
        <v>-24.841891970654633</v>
      </c>
      <c r="AO1751">
        <f t="shared" si="579"/>
        <v>33.807076938335939</v>
      </c>
      <c r="AP1751">
        <f t="shared" si="580"/>
        <v>-34.10017123919728</v>
      </c>
      <c r="AQ1751">
        <f t="shared" si="581"/>
        <v>25.479801999846508</v>
      </c>
      <c r="AR1751">
        <f t="shared" si="582"/>
        <v>-11.969934668879262</v>
      </c>
      <c r="AS1751">
        <f t="shared" si="583"/>
        <v>2.4935054762083597</v>
      </c>
      <c r="BJ1751">
        <f t="shared" si="584"/>
        <v>1.2716149999999999</v>
      </c>
      <c r="BK1751">
        <f t="shared" si="585"/>
        <v>3.0708625349999998</v>
      </c>
      <c r="BL1751">
        <f t="shared" si="586"/>
        <v>6.5119851816239986</v>
      </c>
      <c r="BM1751">
        <f t="shared" si="587"/>
        <v>-1.5978023916686859</v>
      </c>
      <c r="BN1751">
        <f t="shared" si="588"/>
        <v>1.2458741805782358E-2</v>
      </c>
    </row>
    <row r="1752" spans="1:66" ht="15">
      <c r="A1752" s="32">
        <v>7</v>
      </c>
      <c r="B1752" s="33">
        <f t="shared" ca="1" si="568"/>
        <v>1413.8919076794211</v>
      </c>
      <c r="C1752">
        <f t="shared" si="569"/>
        <v>1382</v>
      </c>
      <c r="D1752">
        <f t="shared" ca="1" si="573"/>
        <v>6.9946612421180738</v>
      </c>
      <c r="E1752">
        <f t="shared" ca="1" si="570"/>
        <v>7.0006470162123069</v>
      </c>
      <c r="F1752">
        <f t="shared" ca="1" si="571"/>
        <v>1413</v>
      </c>
      <c r="G1752">
        <f t="shared" ca="1" si="572"/>
        <v>1414</v>
      </c>
      <c r="M1752" s="280">
        <v>1782</v>
      </c>
      <c r="N1752" s="280">
        <f t="shared" si="574"/>
        <v>9.2761257118568174</v>
      </c>
      <c r="AK1752">
        <f t="shared" si="575"/>
        <v>-9.1941659999999995E-2</v>
      </c>
      <c r="AL1752">
        <f t="shared" si="576"/>
        <v>4.8762416340000003</v>
      </c>
      <c r="AM1752">
        <f t="shared" si="577"/>
        <v>13.635099881963999</v>
      </c>
      <c r="AN1752">
        <f t="shared" si="578"/>
        <v>-24.883760319106397</v>
      </c>
      <c r="AO1752">
        <f t="shared" si="579"/>
        <v>33.883069213937468</v>
      </c>
      <c r="AP1752">
        <f t="shared" si="580"/>
        <v>-34.19601201974838</v>
      </c>
      <c r="AQ1752">
        <f t="shared" si="581"/>
        <v>25.565761331455576</v>
      </c>
      <c r="AR1752">
        <f t="shared" si="582"/>
        <v>-12.01706033641074</v>
      </c>
      <c r="AS1752">
        <f t="shared" si="583"/>
        <v>2.5047279857652929</v>
      </c>
      <c r="BJ1752">
        <f t="shared" si="584"/>
        <v>1.2716149999999999</v>
      </c>
      <c r="BK1752">
        <f t="shared" si="585"/>
        <v>3.07258677</v>
      </c>
      <c r="BL1752">
        <f t="shared" si="586"/>
        <v>6.5192999636159987</v>
      </c>
      <c r="BM1752">
        <f t="shared" si="587"/>
        <v>-1.6004953164817586</v>
      </c>
      <c r="BN1752">
        <f t="shared" si="588"/>
        <v>1.2486746833921295E-2</v>
      </c>
    </row>
    <row r="1753" spans="1:66" ht="15">
      <c r="A1753" s="32">
        <v>7</v>
      </c>
      <c r="B1753" s="33">
        <f t="shared" ca="1" si="568"/>
        <v>1413.8919076794211</v>
      </c>
      <c r="C1753">
        <f t="shared" si="569"/>
        <v>1382</v>
      </c>
      <c r="D1753">
        <f t="shared" ca="1" si="573"/>
        <v>6.9946612421180738</v>
      </c>
      <c r="E1753">
        <f t="shared" ca="1" si="570"/>
        <v>7.0006470162123069</v>
      </c>
      <c r="F1753">
        <f t="shared" ca="1" si="571"/>
        <v>1413</v>
      </c>
      <c r="G1753">
        <f t="shared" ca="1" si="572"/>
        <v>1414</v>
      </c>
      <c r="M1753" s="280">
        <v>1783</v>
      </c>
      <c r="N1753" s="280">
        <f t="shared" si="574"/>
        <v>9.2825012644639422</v>
      </c>
      <c r="AK1753">
        <f t="shared" si="575"/>
        <v>-9.1941659999999995E-2</v>
      </c>
      <c r="AL1753">
        <f t="shared" si="576"/>
        <v>4.8789780210000009</v>
      </c>
      <c r="AM1753">
        <f t="shared" si="577"/>
        <v>13.650407318178999</v>
      </c>
      <c r="AN1753">
        <f t="shared" si="578"/>
        <v>-24.925675684227507</v>
      </c>
      <c r="AO1753">
        <f t="shared" si="579"/>
        <v>33.959189530407812</v>
      </c>
      <c r="AP1753">
        <f t="shared" si="580"/>
        <v>-34.29206817273819</v>
      </c>
      <c r="AQ1753">
        <f t="shared" si="581"/>
        <v>25.651962189528145</v>
      </c>
      <c r="AR1753">
        <f t="shared" si="582"/>
        <v>-12.064344943631868</v>
      </c>
      <c r="AS1753">
        <f t="shared" si="583"/>
        <v>2.5159946659465482</v>
      </c>
      <c r="BJ1753">
        <f t="shared" si="584"/>
        <v>1.2716149999999999</v>
      </c>
      <c r="BK1753">
        <f t="shared" si="585"/>
        <v>3.0743110049999998</v>
      </c>
      <c r="BL1753">
        <f t="shared" si="586"/>
        <v>6.5266188515759991</v>
      </c>
      <c r="BM1753">
        <f t="shared" si="587"/>
        <v>-1.6031912653538207</v>
      </c>
      <c r="BN1753">
        <f t="shared" si="588"/>
        <v>1.2514799048278907E-2</v>
      </c>
    </row>
    <row r="1754" spans="1:66" ht="15">
      <c r="A1754" s="32">
        <v>7</v>
      </c>
      <c r="B1754" s="33">
        <f t="shared" ca="1" si="568"/>
        <v>1413.8919076794211</v>
      </c>
      <c r="C1754">
        <f t="shared" si="569"/>
        <v>1382</v>
      </c>
      <c r="D1754">
        <f t="shared" ca="1" si="573"/>
        <v>6.9946612421180738</v>
      </c>
      <c r="E1754">
        <f t="shared" ca="1" si="570"/>
        <v>7.0006470162123069</v>
      </c>
      <c r="F1754">
        <f t="shared" ca="1" si="571"/>
        <v>1413</v>
      </c>
      <c r="G1754">
        <f t="shared" ca="1" si="572"/>
        <v>1414</v>
      </c>
      <c r="M1754" s="280">
        <v>1784</v>
      </c>
      <c r="N1754" s="280">
        <f t="shared" si="574"/>
        <v>9.2888778135047811</v>
      </c>
      <c r="AK1754">
        <f t="shared" si="575"/>
        <v>-9.1941659999999995E-2</v>
      </c>
      <c r="AL1754">
        <f t="shared" si="576"/>
        <v>4.8817144080000006</v>
      </c>
      <c r="AM1754">
        <f t="shared" si="577"/>
        <v>13.665723342015999</v>
      </c>
      <c r="AN1754">
        <f t="shared" si="578"/>
        <v>-24.967638092402179</v>
      </c>
      <c r="AO1754">
        <f t="shared" si="579"/>
        <v>34.035438031491964</v>
      </c>
      <c r="AP1754">
        <f t="shared" si="580"/>
        <v>-34.38834006095005</v>
      </c>
      <c r="AQ1754">
        <f t="shared" si="581"/>
        <v>25.73840511666759</v>
      </c>
      <c r="AR1754">
        <f t="shared" si="582"/>
        <v>-12.111788937002069</v>
      </c>
      <c r="AS1754">
        <f t="shared" si="583"/>
        <v>2.5273056656835284</v>
      </c>
      <c r="BJ1754">
        <f t="shared" si="584"/>
        <v>1.2716149999999999</v>
      </c>
      <c r="BK1754">
        <f t="shared" si="585"/>
        <v>3.0760352399999999</v>
      </c>
      <c r="BL1754">
        <f t="shared" si="586"/>
        <v>6.5339418455039988</v>
      </c>
      <c r="BM1754">
        <f t="shared" si="587"/>
        <v>-1.6058902399818753</v>
      </c>
      <c r="BN1754">
        <f t="shared" si="588"/>
        <v>1.2542898501828768E-2</v>
      </c>
    </row>
    <row r="1755" spans="1:66" ht="15">
      <c r="A1755" s="32">
        <v>7</v>
      </c>
      <c r="B1755" s="33">
        <f t="shared" ca="1" si="568"/>
        <v>1413.8919076794211</v>
      </c>
      <c r="C1755">
        <f t="shared" si="569"/>
        <v>1382</v>
      </c>
      <c r="D1755">
        <f t="shared" ca="1" si="573"/>
        <v>6.9946612421180738</v>
      </c>
      <c r="E1755">
        <f t="shared" ca="1" si="570"/>
        <v>7.0006470162123069</v>
      </c>
      <c r="F1755">
        <f t="shared" ca="1" si="571"/>
        <v>1413</v>
      </c>
      <c r="G1755">
        <f t="shared" ca="1" si="572"/>
        <v>1414</v>
      </c>
      <c r="M1755" s="280">
        <v>1785</v>
      </c>
      <c r="N1755" s="280">
        <f t="shared" si="574"/>
        <v>9.2952553586348881</v>
      </c>
      <c r="AK1755">
        <f t="shared" si="575"/>
        <v>-9.1941659999999995E-2</v>
      </c>
      <c r="AL1755">
        <f t="shared" si="576"/>
        <v>4.8844507950000002</v>
      </c>
      <c r="AM1755">
        <f t="shared" si="577"/>
        <v>13.681047953474998</v>
      </c>
      <c r="AN1755">
        <f t="shared" si="578"/>
        <v>-25.009647570014629</v>
      </c>
      <c r="AO1755">
        <f t="shared" si="579"/>
        <v>34.11181486101556</v>
      </c>
      <c r="AP1755">
        <f t="shared" si="580"/>
        <v>-34.484828047574446</v>
      </c>
      <c r="AQ1755">
        <f t="shared" si="581"/>
        <v>25.825090656391026</v>
      </c>
      <c r="AR1755">
        <f t="shared" si="582"/>
        <v>-12.159392763983488</v>
      </c>
      <c r="AS1755">
        <f t="shared" si="583"/>
        <v>2.5386611343258672</v>
      </c>
      <c r="BJ1755">
        <f t="shared" si="584"/>
        <v>1.2716149999999999</v>
      </c>
      <c r="BK1755">
        <f t="shared" si="585"/>
        <v>3.0777594750000001</v>
      </c>
      <c r="BL1755">
        <f t="shared" si="586"/>
        <v>6.5412689453999988</v>
      </c>
      <c r="BM1755">
        <f t="shared" si="587"/>
        <v>-1.6085922420629251</v>
      </c>
      <c r="BN1755">
        <f t="shared" si="588"/>
        <v>1.2571045247574174E-2</v>
      </c>
    </row>
    <row r="1756" spans="1:66" ht="15">
      <c r="A1756" s="32">
        <v>7</v>
      </c>
      <c r="B1756" s="33">
        <f t="shared" ca="1" si="568"/>
        <v>1413.8919076794211</v>
      </c>
      <c r="C1756">
        <f t="shared" si="569"/>
        <v>1382</v>
      </c>
      <c r="D1756">
        <f t="shared" ca="1" si="573"/>
        <v>6.9946612421180738</v>
      </c>
      <c r="E1756">
        <f t="shared" ca="1" si="570"/>
        <v>7.0006470162123069</v>
      </c>
      <c r="F1756">
        <f t="shared" ca="1" si="571"/>
        <v>1413</v>
      </c>
      <c r="G1756">
        <f t="shared" ca="1" si="572"/>
        <v>1414</v>
      </c>
      <c r="M1756" s="280">
        <v>1786</v>
      </c>
      <c r="N1756" s="280">
        <f t="shared" si="574"/>
        <v>9.3016338995125452</v>
      </c>
      <c r="AK1756">
        <f t="shared" si="575"/>
        <v>-9.1941659999999995E-2</v>
      </c>
      <c r="AL1756">
        <f t="shared" si="576"/>
        <v>4.8871871820000008</v>
      </c>
      <c r="AM1756">
        <f t="shared" si="577"/>
        <v>13.696381152555999</v>
      </c>
      <c r="AN1756">
        <f t="shared" si="578"/>
        <v>-25.051704143449069</v>
      </c>
      <c r="AO1756">
        <f t="shared" si="579"/>
        <v>34.188320162884878</v>
      </c>
      <c r="AP1756">
        <f t="shared" si="580"/>
        <v>-34.581532496209277</v>
      </c>
      <c r="AQ1756">
        <f t="shared" si="581"/>
        <v>25.912019353130322</v>
      </c>
      <c r="AR1756">
        <f t="shared" si="582"/>
        <v>-12.207156873042672</v>
      </c>
      <c r="AS1756">
        <f t="shared" si="583"/>
        <v>2.5500612216423635</v>
      </c>
      <c r="BJ1756">
        <f t="shared" si="584"/>
        <v>1.2716149999999999</v>
      </c>
      <c r="BK1756">
        <f t="shared" si="585"/>
        <v>3.0794837099999999</v>
      </c>
      <c r="BL1756">
        <f t="shared" si="586"/>
        <v>6.5486001512639991</v>
      </c>
      <c r="BM1756">
        <f t="shared" si="587"/>
        <v>-1.611297273293973</v>
      </c>
      <c r="BN1756">
        <f t="shared" si="588"/>
        <v>1.2599239338548139E-2</v>
      </c>
    </row>
    <row r="1757" spans="1:66" ht="15">
      <c r="A1757" s="32">
        <v>7</v>
      </c>
      <c r="B1757" s="33">
        <f t="shared" ca="1" si="568"/>
        <v>1413.8919076794211</v>
      </c>
      <c r="C1757">
        <f t="shared" si="569"/>
        <v>1382</v>
      </c>
      <c r="D1757">
        <f t="shared" ca="1" si="573"/>
        <v>6.9946612421180738</v>
      </c>
      <c r="E1757">
        <f t="shared" ca="1" si="570"/>
        <v>7.0006470162123069</v>
      </c>
      <c r="F1757">
        <f t="shared" ca="1" si="571"/>
        <v>1413</v>
      </c>
      <c r="G1757">
        <f t="shared" ca="1" si="572"/>
        <v>1414</v>
      </c>
      <c r="M1757" s="280">
        <v>1787</v>
      </c>
      <c r="N1757" s="280">
        <f t="shared" si="574"/>
        <v>9.3080134357988626</v>
      </c>
      <c r="AK1757">
        <f t="shared" si="575"/>
        <v>-9.1941659999999995E-2</v>
      </c>
      <c r="AL1757">
        <f t="shared" si="576"/>
        <v>4.8899235690000005</v>
      </c>
      <c r="AM1757">
        <f t="shared" si="577"/>
        <v>13.711722939258998</v>
      </c>
      <c r="AN1757">
        <f t="shared" si="578"/>
        <v>-25.09380783908971</v>
      </c>
      <c r="AO1757">
        <f t="shared" si="579"/>
        <v>34.264954081086834</v>
      </c>
      <c r="AP1757">
        <f t="shared" si="580"/>
        <v>-34.678453770860052</v>
      </c>
      <c r="AQ1757">
        <f t="shared" si="581"/>
        <v>25.999191752233124</v>
      </c>
      <c r="AR1757">
        <f t="shared" si="582"/>
        <v>-12.255081713652258</v>
      </c>
      <c r="AS1757">
        <f t="shared" si="583"/>
        <v>2.5615060778219263</v>
      </c>
      <c r="BJ1757">
        <f t="shared" si="584"/>
        <v>1.2716149999999999</v>
      </c>
      <c r="BK1757">
        <f t="shared" si="585"/>
        <v>3.0812079450000001</v>
      </c>
      <c r="BL1757">
        <f t="shared" si="586"/>
        <v>6.5559354630959987</v>
      </c>
      <c r="BM1757">
        <f t="shared" si="587"/>
        <v>-1.6140053353720214</v>
      </c>
      <c r="BN1757">
        <f t="shared" si="588"/>
        <v>1.2627480827813394E-2</v>
      </c>
    </row>
    <row r="1758" spans="1:66" ht="15">
      <c r="A1758" s="32">
        <v>7</v>
      </c>
      <c r="B1758" s="33">
        <f t="shared" ca="1" si="568"/>
        <v>1413.8919076794211</v>
      </c>
      <c r="C1758">
        <f t="shared" si="569"/>
        <v>1382</v>
      </c>
      <c r="D1758">
        <f t="shared" ca="1" si="573"/>
        <v>6.9946612421180738</v>
      </c>
      <c r="E1758">
        <f t="shared" ca="1" si="570"/>
        <v>7.0006470162123069</v>
      </c>
      <c r="F1758">
        <f t="shared" ca="1" si="571"/>
        <v>1413</v>
      </c>
      <c r="G1758">
        <f t="shared" ca="1" si="572"/>
        <v>1414</v>
      </c>
      <c r="M1758" s="280">
        <v>1788</v>
      </c>
      <c r="N1758" s="280">
        <f t="shared" si="574"/>
        <v>9.3143939671578195</v>
      </c>
      <c r="AK1758">
        <f t="shared" si="575"/>
        <v>-9.1941659999999995E-2</v>
      </c>
      <c r="AL1758">
        <f t="shared" si="576"/>
        <v>4.8926599560000001</v>
      </c>
      <c r="AM1758">
        <f t="shared" si="577"/>
        <v>13.727073313583999</v>
      </c>
      <c r="AN1758">
        <f t="shared" si="578"/>
        <v>-25.135958683320773</v>
      </c>
      <c r="AO1758">
        <f t="shared" si="579"/>
        <v>34.341716759688993</v>
      </c>
      <c r="AP1758">
        <f t="shared" si="580"/>
        <v>-34.775592235940117</v>
      </c>
      <c r="AQ1758">
        <f t="shared" si="581"/>
        <v>26.086608399963879</v>
      </c>
      <c r="AR1758">
        <f t="shared" si="582"/>
        <v>-12.303167736292677</v>
      </c>
      <c r="AS1758">
        <f t="shared" si="583"/>
        <v>2.5729958534745148</v>
      </c>
      <c r="BJ1758">
        <f t="shared" si="584"/>
        <v>1.2716149999999999</v>
      </c>
      <c r="BK1758">
        <f t="shared" si="585"/>
        <v>3.0829321799999998</v>
      </c>
      <c r="BL1758">
        <f t="shared" si="586"/>
        <v>6.5632748808959986</v>
      </c>
      <c r="BM1758">
        <f t="shared" si="587"/>
        <v>-1.6167164299940737</v>
      </c>
      <c r="BN1758">
        <f t="shared" si="588"/>
        <v>1.2655769768462388E-2</v>
      </c>
    </row>
    <row r="1759" spans="1:66" ht="15">
      <c r="M1759" s="280">
        <v>1789</v>
      </c>
      <c r="N1759" s="280">
        <f t="shared" si="574"/>
        <v>9.3207754932563205</v>
      </c>
      <c r="AK1759">
        <f t="shared" si="575"/>
        <v>-9.1941659999999995E-2</v>
      </c>
      <c r="AL1759">
        <f t="shared" si="576"/>
        <v>4.8953963430000007</v>
      </c>
      <c r="AM1759">
        <f t="shared" si="577"/>
        <v>13.742432275530998</v>
      </c>
      <c r="AN1759">
        <f t="shared" si="578"/>
        <v>-25.178156702526465</v>
      </c>
      <c r="AO1759">
        <f t="shared" si="579"/>
        <v>34.418608342839562</v>
      </c>
      <c r="AP1759">
        <f t="shared" si="580"/>
        <v>-34.872948256270909</v>
      </c>
      <c r="AQ1759">
        <f t="shared" si="581"/>
        <v>26.174269843504881</v>
      </c>
      <c r="AR1759">
        <f t="shared" si="582"/>
        <v>-12.351415392453831</v>
      </c>
      <c r="AS1759">
        <f t="shared" si="583"/>
        <v>2.5845306996320829</v>
      </c>
      <c r="BJ1759">
        <f t="shared" si="584"/>
        <v>1.2716149999999999</v>
      </c>
      <c r="BK1759">
        <f t="shared" si="585"/>
        <v>3.084656415</v>
      </c>
      <c r="BL1759">
        <f t="shared" si="586"/>
        <v>6.5706184046639988</v>
      </c>
      <c r="BM1759">
        <f t="shared" si="587"/>
        <v>-1.6194305588571323</v>
      </c>
      <c r="BN1759">
        <f t="shared" si="588"/>
        <v>1.2684106213617291E-2</v>
      </c>
    </row>
    <row r="1760" spans="1:66" ht="15">
      <c r="M1760" s="280">
        <v>1790</v>
      </c>
      <c r="N1760" s="280">
        <f t="shared" si="574"/>
        <v>9.3271580137641994</v>
      </c>
      <c r="AK1760">
        <f t="shared" si="575"/>
        <v>-9.1941659999999995E-2</v>
      </c>
      <c r="AL1760">
        <f t="shared" si="576"/>
        <v>4.8981327300000004</v>
      </c>
      <c r="AM1760">
        <f t="shared" si="577"/>
        <v>13.757799825099999</v>
      </c>
      <c r="AN1760">
        <f t="shared" si="578"/>
        <v>-25.220401923091003</v>
      </c>
      <c r="AO1760">
        <f t="shared" si="579"/>
        <v>34.495628974767378</v>
      </c>
      <c r="AP1760">
        <f t="shared" si="580"/>
        <v>-34.970522197082182</v>
      </c>
      <c r="AQ1760">
        <f t="shared" si="581"/>
        <v>26.262176630957285</v>
      </c>
      <c r="AR1760">
        <f t="shared" si="582"/>
        <v>-12.399825134636799</v>
      </c>
      <c r="AS1760">
        <f t="shared" si="583"/>
        <v>2.5961107677495239</v>
      </c>
      <c r="BJ1760">
        <f t="shared" si="584"/>
        <v>1.2716149999999999</v>
      </c>
      <c r="BK1760">
        <f t="shared" si="585"/>
        <v>3.0863806499999997</v>
      </c>
      <c r="BL1760">
        <f t="shared" si="586"/>
        <v>6.5779660343999993</v>
      </c>
      <c r="BM1760">
        <f t="shared" si="587"/>
        <v>-1.6221477236582</v>
      </c>
      <c r="BN1760">
        <f t="shared" si="588"/>
        <v>1.271249021642999E-2</v>
      </c>
    </row>
    <row r="1761" spans="13:66" ht="15">
      <c r="M1761" s="280">
        <v>1791</v>
      </c>
      <c r="N1761" s="280">
        <f t="shared" si="574"/>
        <v>9.333541528354333</v>
      </c>
      <c r="AK1761">
        <f t="shared" si="575"/>
        <v>-9.1941659999999995E-2</v>
      </c>
      <c r="AL1761">
        <f t="shared" si="576"/>
        <v>4.9008691170000009</v>
      </c>
      <c r="AM1761">
        <f t="shared" si="577"/>
        <v>13.773175962290999</v>
      </c>
      <c r="AN1761">
        <f t="shared" si="578"/>
        <v>-25.262694371398602</v>
      </c>
      <c r="AO1761">
        <f t="shared" si="579"/>
        <v>34.572778799781936</v>
      </c>
      <c r="AP1761">
        <f t="shared" si="580"/>
        <v>-35.068314424012208</v>
      </c>
      <c r="AQ1761">
        <f t="shared" si="581"/>
        <v>26.350329311342122</v>
      </c>
      <c r="AR1761">
        <f t="shared" si="582"/>
        <v>-12.448397416355535</v>
      </c>
      <c r="AS1761">
        <f t="shared" si="583"/>
        <v>2.6077362097056178</v>
      </c>
      <c r="BJ1761">
        <f t="shared" si="584"/>
        <v>1.2716149999999999</v>
      </c>
      <c r="BK1761">
        <f t="shared" si="585"/>
        <v>3.0881048849999999</v>
      </c>
      <c r="BL1761">
        <f t="shared" si="586"/>
        <v>6.5853177701039991</v>
      </c>
      <c r="BM1761">
        <f t="shared" si="587"/>
        <v>-1.62486792609428</v>
      </c>
      <c r="BN1761">
        <f t="shared" si="588"/>
        <v>1.2740921830082094E-2</v>
      </c>
    </row>
    <row r="1762" spans="13:66" ht="15">
      <c r="M1762" s="280">
        <v>1792</v>
      </c>
      <c r="N1762" s="280">
        <f t="shared" si="574"/>
        <v>9.3399260367026518</v>
      </c>
      <c r="AK1762">
        <f t="shared" si="575"/>
        <v>-9.1941659999999995E-2</v>
      </c>
      <c r="AL1762">
        <f t="shared" si="576"/>
        <v>4.9036055040000006</v>
      </c>
      <c r="AM1762">
        <f t="shared" si="577"/>
        <v>13.788560687103999</v>
      </c>
      <c r="AN1762">
        <f t="shared" si="578"/>
        <v>-25.305034073833475</v>
      </c>
      <c r="AO1762">
        <f t="shared" si="579"/>
        <v>34.650057962273372</v>
      </c>
      <c r="AP1762">
        <f t="shared" si="580"/>
        <v>-35.166325303108017</v>
      </c>
      <c r="AQ1762">
        <f t="shared" si="581"/>
        <v>26.438728434601355</v>
      </c>
      <c r="AR1762">
        <f t="shared" si="582"/>
        <v>-12.497132692138564</v>
      </c>
      <c r="AS1762">
        <f t="shared" si="583"/>
        <v>2.6194071778039802</v>
      </c>
      <c r="BJ1762">
        <f t="shared" si="584"/>
        <v>1.2716149999999999</v>
      </c>
      <c r="BK1762">
        <f t="shared" si="585"/>
        <v>3.0898291200000001</v>
      </c>
      <c r="BL1762">
        <f t="shared" si="586"/>
        <v>6.5926736117759992</v>
      </c>
      <c r="BM1762">
        <f t="shared" si="587"/>
        <v>-1.6275911678623745</v>
      </c>
      <c r="BN1762">
        <f t="shared" si="588"/>
        <v>1.2769401107784926E-2</v>
      </c>
    </row>
    <row r="1763" spans="13:66" ht="15">
      <c r="M1763" s="280">
        <v>1793</v>
      </c>
      <c r="N1763" s="280">
        <f t="shared" si="574"/>
        <v>9.3463115384881981</v>
      </c>
      <c r="AK1763">
        <f t="shared" si="575"/>
        <v>-9.1941659999999995E-2</v>
      </c>
      <c r="AL1763">
        <f t="shared" si="576"/>
        <v>4.9063418910000003</v>
      </c>
      <c r="AM1763">
        <f t="shared" si="577"/>
        <v>13.803953999538999</v>
      </c>
      <c r="AN1763">
        <f t="shared" si="578"/>
        <v>-25.347421056779837</v>
      </c>
      <c r="AO1763">
        <f t="shared" si="579"/>
        <v>34.727466606712454</v>
      </c>
      <c r="AP1763">
        <f t="shared" si="580"/>
        <v>-35.26455520082564</v>
      </c>
      <c r="AQ1763">
        <f t="shared" si="581"/>
        <v>26.527374551598893</v>
      </c>
      <c r="AR1763">
        <f t="shared" si="582"/>
        <v>-12.546031417530683</v>
      </c>
      <c r="AS1763">
        <f t="shared" si="583"/>
        <v>2.6311238247740127</v>
      </c>
      <c r="BJ1763">
        <f t="shared" si="584"/>
        <v>1.2716149999999999</v>
      </c>
      <c r="BK1763">
        <f t="shared" si="585"/>
        <v>3.0915533549999998</v>
      </c>
      <c r="BL1763">
        <f t="shared" si="586"/>
        <v>6.6000335594159987</v>
      </c>
      <c r="BM1763">
        <f t="shared" si="587"/>
        <v>-1.6303174506594866</v>
      </c>
      <c r="BN1763">
        <f t="shared" si="588"/>
        <v>1.279792810277953E-2</v>
      </c>
    </row>
    <row r="1764" spans="13:66" ht="15">
      <c r="M1764" s="280">
        <v>1794</v>
      </c>
      <c r="N1764" s="280">
        <f t="shared" si="574"/>
        <v>9.3526980333931622</v>
      </c>
      <c r="AK1764">
        <f t="shared" si="575"/>
        <v>-9.1941659999999995E-2</v>
      </c>
      <c r="AL1764">
        <f t="shared" si="576"/>
        <v>4.9090782780000009</v>
      </c>
      <c r="AM1764">
        <f t="shared" si="577"/>
        <v>13.819355899595999</v>
      </c>
      <c r="AN1764">
        <f t="shared" si="578"/>
        <v>-25.3898553466219</v>
      </c>
      <c r="AO1764">
        <f t="shared" si="579"/>
        <v>34.805004877650596</v>
      </c>
      <c r="AP1764">
        <f t="shared" si="580"/>
        <v>-35.363004484030334</v>
      </c>
      <c r="AQ1764">
        <f t="shared" si="581"/>
        <v>26.616268214121611</v>
      </c>
      <c r="AR1764">
        <f t="shared" si="582"/>
        <v>-12.595094049094666</v>
      </c>
      <c r="AS1764">
        <f t="shared" si="583"/>
        <v>2.6428863037718542</v>
      </c>
      <c r="BJ1764">
        <f t="shared" si="584"/>
        <v>1.2716149999999999</v>
      </c>
      <c r="BK1764">
        <f t="shared" si="585"/>
        <v>3.09327759</v>
      </c>
      <c r="BL1764">
        <f t="shared" si="586"/>
        <v>6.6073976130239984</v>
      </c>
      <c r="BM1764">
        <f t="shared" si="587"/>
        <v>-1.6330467761826193</v>
      </c>
      <c r="BN1764">
        <f t="shared" si="588"/>
        <v>1.282650286833667E-2</v>
      </c>
    </row>
    <row r="1765" spans="13:66" ht="15">
      <c r="M1765" s="280">
        <v>1795</v>
      </c>
      <c r="N1765" s="280">
        <f t="shared" si="574"/>
        <v>9.3590855211029549</v>
      </c>
      <c r="AK1765">
        <f t="shared" si="575"/>
        <v>-9.1941659999999995E-2</v>
      </c>
      <c r="AL1765">
        <f t="shared" si="576"/>
        <v>4.9118146650000005</v>
      </c>
      <c r="AM1765">
        <f t="shared" si="577"/>
        <v>13.834766387274998</v>
      </c>
      <c r="AN1765">
        <f t="shared" si="578"/>
        <v>-25.432336969743879</v>
      </c>
      <c r="AO1765">
        <f t="shared" si="579"/>
        <v>34.882672919719859</v>
      </c>
      <c r="AP1765">
        <f t="shared" si="580"/>
        <v>-35.461673519996786</v>
      </c>
      <c r="AQ1765">
        <f t="shared" si="581"/>
        <v>26.705409974880403</v>
      </c>
      <c r="AR1765">
        <f t="shared" si="582"/>
        <v>-12.644321044412971</v>
      </c>
      <c r="AS1765">
        <f t="shared" si="583"/>
        <v>2.6546947683813316</v>
      </c>
      <c r="BJ1765">
        <f t="shared" si="584"/>
        <v>1.2716149999999999</v>
      </c>
      <c r="BK1765">
        <f t="shared" si="585"/>
        <v>3.0950018249999998</v>
      </c>
      <c r="BL1765">
        <f t="shared" si="586"/>
        <v>6.6147657725999984</v>
      </c>
      <c r="BM1765">
        <f t="shared" si="587"/>
        <v>-1.6357791461287752</v>
      </c>
      <c r="BN1765">
        <f t="shared" si="588"/>
        <v>1.2855125457756826E-2</v>
      </c>
    </row>
    <row r="1766" spans="13:66" ht="15">
      <c r="M1766" s="280">
        <v>1796</v>
      </c>
      <c r="N1766" s="280">
        <f t="shared" si="574"/>
        <v>9.365474001306259</v>
      </c>
      <c r="AK1766">
        <f t="shared" si="575"/>
        <v>-9.1941659999999995E-2</v>
      </c>
      <c r="AL1766">
        <f t="shared" si="576"/>
        <v>4.9145510520000002</v>
      </c>
      <c r="AM1766">
        <f t="shared" si="577"/>
        <v>13.850185462575999</v>
      </c>
      <c r="AN1766">
        <f t="shared" si="578"/>
        <v>-25.474865952529989</v>
      </c>
      <c r="AO1766">
        <f t="shared" si="579"/>
        <v>34.960470877632943</v>
      </c>
      <c r="AP1766">
        <f t="shared" si="580"/>
        <v>-35.560562676409376</v>
      </c>
      <c r="AQ1766">
        <f t="shared" si="581"/>
        <v>26.794800387511202</v>
      </c>
      <c r="AR1766">
        <f t="shared" si="582"/>
        <v>-12.693712862089441</v>
      </c>
      <c r="AS1766">
        <f t="shared" si="583"/>
        <v>2.6665493726149214</v>
      </c>
      <c r="BJ1766">
        <f t="shared" si="584"/>
        <v>1.2716149999999999</v>
      </c>
      <c r="BK1766">
        <f t="shared" si="585"/>
        <v>3.0967260599999999</v>
      </c>
      <c r="BL1766">
        <f t="shared" si="586"/>
        <v>6.6221380381439987</v>
      </c>
      <c r="BM1766">
        <f t="shared" si="587"/>
        <v>-1.6385145621949568</v>
      </c>
      <c r="BN1766">
        <f t="shared" si="588"/>
        <v>1.2883795924370197E-2</v>
      </c>
    </row>
    <row r="1767" spans="13:66" ht="15">
      <c r="M1767" s="280">
        <v>1797</v>
      </c>
      <c r="N1767" s="280">
        <f t="shared" si="574"/>
        <v>9.3718634736950666</v>
      </c>
      <c r="AK1767">
        <f t="shared" si="575"/>
        <v>-9.1941659999999995E-2</v>
      </c>
      <c r="AL1767">
        <f t="shared" si="576"/>
        <v>4.9172874390000008</v>
      </c>
      <c r="AM1767">
        <f t="shared" si="577"/>
        <v>13.865613125498999</v>
      </c>
      <c r="AN1767">
        <f t="shared" si="578"/>
        <v>-25.517442321364442</v>
      </c>
      <c r="AO1767">
        <f t="shared" si="579"/>
        <v>35.038398896183196</v>
      </c>
      <c r="AP1767">
        <f t="shared" si="580"/>
        <v>-35.659672321362379</v>
      </c>
      <c r="AQ1767">
        <f t="shared" si="581"/>
        <v>26.884440006576011</v>
      </c>
      <c r="AR1767">
        <f t="shared" si="582"/>
        <v>-12.743269961751018</v>
      </c>
      <c r="AS1767">
        <f t="shared" si="583"/>
        <v>2.6784502709146998</v>
      </c>
      <c r="BJ1767">
        <f t="shared" si="584"/>
        <v>1.2716149999999999</v>
      </c>
      <c r="BK1767">
        <f t="shared" si="585"/>
        <v>3.0984502950000001</v>
      </c>
      <c r="BL1767">
        <f t="shared" si="586"/>
        <v>6.6295144096559993</v>
      </c>
      <c r="BM1767">
        <f t="shared" si="587"/>
        <v>-1.6412530260781675</v>
      </c>
      <c r="BN1767">
        <f t="shared" si="588"/>
        <v>1.2912514321536703E-2</v>
      </c>
    </row>
    <row r="1768" spans="13:66" ht="15">
      <c r="M1768" s="280">
        <v>1798</v>
      </c>
      <c r="N1768" s="280">
        <f t="shared" si="574"/>
        <v>9.3782539379647023</v>
      </c>
      <c r="AK1768">
        <f t="shared" si="575"/>
        <v>-9.1941659999999995E-2</v>
      </c>
      <c r="AL1768">
        <f t="shared" si="576"/>
        <v>4.9200238260000004</v>
      </c>
      <c r="AM1768">
        <f t="shared" si="577"/>
        <v>13.881049376043999</v>
      </c>
      <c r="AN1768">
        <f t="shared" si="578"/>
        <v>-25.560066102631453</v>
      </c>
      <c r="AO1768">
        <f t="shared" si="579"/>
        <v>35.116457120244597</v>
      </c>
      <c r="AP1768">
        <f t="shared" si="580"/>
        <v>-35.759002823360206</v>
      </c>
      <c r="AQ1768">
        <f t="shared" si="581"/>
        <v>26.974329387563923</v>
      </c>
      <c r="AR1768">
        <f t="shared" si="582"/>
        <v>-12.79299280404946</v>
      </c>
      <c r="AS1768">
        <f t="shared" si="583"/>
        <v>2.6903976181533018</v>
      </c>
      <c r="BJ1768">
        <f t="shared" si="584"/>
        <v>1.2716149999999999</v>
      </c>
      <c r="BK1768">
        <f t="shared" si="585"/>
        <v>3.1001745299999999</v>
      </c>
      <c r="BL1768">
        <f t="shared" si="586"/>
        <v>6.6368948871359992</v>
      </c>
      <c r="BM1768">
        <f t="shared" si="587"/>
        <v>-1.6439945394754096</v>
      </c>
      <c r="BN1768">
        <f t="shared" si="588"/>
        <v>1.2941280702645983E-2</v>
      </c>
    </row>
    <row r="1769" spans="13:66" ht="15">
      <c r="M1769" s="280">
        <v>1799</v>
      </c>
      <c r="N1769" s="280">
        <f t="shared" si="574"/>
        <v>9.3846453938139422</v>
      </c>
      <c r="AK1769">
        <f t="shared" si="575"/>
        <v>-9.1941659999999995E-2</v>
      </c>
      <c r="AL1769">
        <f t="shared" si="576"/>
        <v>4.9227602130000001</v>
      </c>
      <c r="AM1769">
        <f t="shared" si="577"/>
        <v>13.896494214210998</v>
      </c>
      <c r="AN1769">
        <f t="shared" si="578"/>
        <v>-25.602737322715235</v>
      </c>
      <c r="AO1769">
        <f t="shared" si="579"/>
        <v>35.194645694771772</v>
      </c>
      <c r="AP1769">
        <f t="shared" si="580"/>
        <v>-35.858554551317631</v>
      </c>
      <c r="AQ1769">
        <f t="shared" si="581"/>
        <v>27.064469086892185</v>
      </c>
      <c r="AR1769">
        <f t="shared" si="582"/>
        <v>-12.84288185066303</v>
      </c>
      <c r="AS1769">
        <f t="shared" si="583"/>
        <v>2.7023915696348859</v>
      </c>
      <c r="BJ1769">
        <f t="shared" si="584"/>
        <v>1.2716149999999999</v>
      </c>
      <c r="BK1769">
        <f t="shared" si="585"/>
        <v>3.1018987650000001</v>
      </c>
      <c r="BL1769">
        <f t="shared" si="586"/>
        <v>6.6442794705839985</v>
      </c>
      <c r="BM1769">
        <f t="shared" si="587"/>
        <v>-1.6467391040836863</v>
      </c>
      <c r="BN1769">
        <f t="shared" si="588"/>
        <v>1.297009512111739E-2</v>
      </c>
    </row>
    <row r="1770" spans="13:66" ht="15">
      <c r="M1770" s="280">
        <v>1800</v>
      </c>
      <c r="N1770" s="280">
        <f t="shared" si="574"/>
        <v>9.391037840945037</v>
      </c>
      <c r="AK1770">
        <f t="shared" si="575"/>
        <v>-9.1941659999999995E-2</v>
      </c>
      <c r="AL1770">
        <f t="shared" si="576"/>
        <v>4.9254966000000007</v>
      </c>
      <c r="AM1770">
        <f t="shared" si="577"/>
        <v>13.911947639999999</v>
      </c>
      <c r="AN1770">
        <f t="shared" si="578"/>
        <v>-25.645456008000004</v>
      </c>
      <c r="AO1770">
        <f t="shared" si="579"/>
        <v>35.272964764800001</v>
      </c>
      <c r="AP1770">
        <f t="shared" si="580"/>
        <v>-35.958327874560005</v>
      </c>
      <c r="AQ1770">
        <f t="shared" si="581"/>
        <v>27.154859661907196</v>
      </c>
      <c r="AR1770">
        <f t="shared" si="582"/>
        <v>-12.89293756429824</v>
      </c>
      <c r="AS1770">
        <f t="shared" si="583"/>
        <v>2.714432281096089</v>
      </c>
      <c r="BJ1770">
        <f t="shared" si="584"/>
        <v>1.2716149999999999</v>
      </c>
      <c r="BK1770">
        <f t="shared" si="585"/>
        <v>3.1036229999999998</v>
      </c>
      <c r="BL1770">
        <f t="shared" si="586"/>
        <v>6.6516681599999989</v>
      </c>
      <c r="BM1770">
        <f t="shared" si="587"/>
        <v>-1.6494867216000002</v>
      </c>
      <c r="BN1770">
        <f t="shared" si="588"/>
        <v>1.29989576304E-2</v>
      </c>
    </row>
    <row r="1771" spans="13:66" ht="15">
      <c r="M1771" s="280">
        <v>1801</v>
      </c>
      <c r="N1771" s="280">
        <f t="shared" si="574"/>
        <v>9.3974312790637047</v>
      </c>
      <c r="AK1771">
        <f t="shared" si="575"/>
        <v>-9.1941659999999995E-2</v>
      </c>
      <c r="AL1771">
        <f t="shared" si="576"/>
        <v>4.9282329870000003</v>
      </c>
      <c r="AM1771">
        <f t="shared" si="577"/>
        <v>13.927409653410999</v>
      </c>
      <c r="AN1771">
        <f t="shared" si="578"/>
        <v>-25.688222184869971</v>
      </c>
      <c r="AO1771">
        <f t="shared" si="579"/>
        <v>35.351414475445182</v>
      </c>
      <c r="AP1771">
        <f t="shared" si="580"/>
        <v>-36.058323162823513</v>
      </c>
      <c r="AQ1771">
        <f t="shared" si="581"/>
        <v>27.24550167088557</v>
      </c>
      <c r="AR1771">
        <f t="shared" si="582"/>
        <v>-12.943160408691556</v>
      </c>
      <c r="AS1771">
        <f t="shared" si="583"/>
        <v>2.7265199087069933</v>
      </c>
      <c r="BJ1771">
        <f t="shared" si="584"/>
        <v>1.2716149999999999</v>
      </c>
      <c r="BK1771">
        <f t="shared" si="585"/>
        <v>3.105347235</v>
      </c>
      <c r="BL1771">
        <f t="shared" si="586"/>
        <v>6.6590609553839988</v>
      </c>
      <c r="BM1771">
        <f t="shared" si="587"/>
        <v>-1.6522373937213539</v>
      </c>
      <c r="BN1771">
        <f t="shared" si="588"/>
        <v>1.3027868283972607E-2</v>
      </c>
    </row>
    <row r="1772" spans="13:66" ht="15">
      <c r="M1772" s="280">
        <v>1802</v>
      </c>
      <c r="N1772" s="280">
        <f t="shared" si="574"/>
        <v>9.4038257078792888</v>
      </c>
      <c r="AK1772">
        <f t="shared" si="575"/>
        <v>-9.1941659999999995E-2</v>
      </c>
      <c r="AL1772">
        <f t="shared" si="576"/>
        <v>4.9309693740000009</v>
      </c>
      <c r="AM1772">
        <f t="shared" si="577"/>
        <v>13.942880254443999</v>
      </c>
      <c r="AN1772">
        <f t="shared" si="578"/>
        <v>-25.731035879709356</v>
      </c>
      <c r="AO1772">
        <f t="shared" si="579"/>
        <v>35.429994971903888</v>
      </c>
      <c r="AP1772">
        <f t="shared" si="580"/>
        <v>-36.158540786255379</v>
      </c>
      <c r="AQ1772">
        <f t="shared" si="581"/>
        <v>27.336395673035152</v>
      </c>
      <c r="AR1772">
        <f t="shared" si="582"/>
        <v>-12.993550848611104</v>
      </c>
      <c r="AS1772">
        <f t="shared" si="583"/>
        <v>2.7386546090720896</v>
      </c>
      <c r="BJ1772">
        <f t="shared" si="584"/>
        <v>1.2716149999999999</v>
      </c>
      <c r="BK1772">
        <f t="shared" si="585"/>
        <v>3.1070714699999997</v>
      </c>
      <c r="BL1772">
        <f t="shared" si="586"/>
        <v>6.6664578567359989</v>
      </c>
      <c r="BM1772">
        <f t="shared" si="587"/>
        <v>-1.6549911221447504</v>
      </c>
      <c r="BN1772">
        <f t="shared" si="588"/>
        <v>1.3056827135343724E-2</v>
      </c>
    </row>
    <row r="1773" spans="13:66" ht="15">
      <c r="M1773" s="280">
        <v>1803</v>
      </c>
      <c r="N1773" s="280">
        <f t="shared" si="574"/>
        <v>9.4102211271047107</v>
      </c>
      <c r="AK1773">
        <f t="shared" si="575"/>
        <v>-9.1941659999999995E-2</v>
      </c>
      <c r="AL1773">
        <f t="shared" si="576"/>
        <v>4.9337057610000006</v>
      </c>
      <c r="AM1773">
        <f t="shared" si="577"/>
        <v>13.958359443098999</v>
      </c>
      <c r="AN1773">
        <f t="shared" si="578"/>
        <v>-25.773897118902365</v>
      </c>
      <c r="AO1773">
        <f t="shared" si="579"/>
        <v>35.508706399453295</v>
      </c>
      <c r="AP1773">
        <f t="shared" si="580"/>
        <v>-36.258981115414109</v>
      </c>
      <c r="AQ1773">
        <f t="shared" si="581"/>
        <v>27.427542228496058</v>
      </c>
      <c r="AR1773">
        <f t="shared" si="582"/>
        <v>-13.044109349858413</v>
      </c>
      <c r="AS1773">
        <f t="shared" si="583"/>
        <v>2.7508365392312428</v>
      </c>
      <c r="BJ1773">
        <f t="shared" si="584"/>
        <v>1.2716149999999999</v>
      </c>
      <c r="BK1773">
        <f t="shared" si="585"/>
        <v>3.1087957049999999</v>
      </c>
      <c r="BL1773">
        <f t="shared" si="586"/>
        <v>6.6738588640559993</v>
      </c>
      <c r="BM1773">
        <f t="shared" si="587"/>
        <v>-1.6577479085671927</v>
      </c>
      <c r="BN1773">
        <f t="shared" si="588"/>
        <v>1.3085834238051579E-2</v>
      </c>
    </row>
    <row r="1774" spans="13:66" ht="15">
      <c r="M1774" s="280">
        <v>1804</v>
      </c>
      <c r="N1774" s="280">
        <f t="shared" si="574"/>
        <v>9.4166175364566023</v>
      </c>
      <c r="AK1774">
        <f t="shared" si="575"/>
        <v>-9.1941659999999995E-2</v>
      </c>
      <c r="AL1774">
        <f t="shared" si="576"/>
        <v>4.9364421480000003</v>
      </c>
      <c r="AM1774">
        <f t="shared" si="577"/>
        <v>13.973847219375999</v>
      </c>
      <c r="AN1774">
        <f t="shared" si="578"/>
        <v>-25.816805928833219</v>
      </c>
      <c r="AO1774">
        <f t="shared" si="579"/>
        <v>35.587548903451264</v>
      </c>
      <c r="AP1774">
        <f t="shared" si="580"/>
        <v>-36.359644521269701</v>
      </c>
      <c r="AQ1774">
        <f t="shared" si="581"/>
        <v>27.518941898341712</v>
      </c>
      <c r="AR1774">
        <f t="shared" si="582"/>
        <v>-13.094836379270117</v>
      </c>
      <c r="AS1774">
        <f t="shared" si="583"/>
        <v>2.7630658566606625</v>
      </c>
      <c r="BJ1774">
        <f t="shared" si="584"/>
        <v>1.2716149999999999</v>
      </c>
      <c r="BK1774">
        <f t="shared" si="585"/>
        <v>3.1105199400000001</v>
      </c>
      <c r="BL1774">
        <f t="shared" si="586"/>
        <v>6.681263977343999</v>
      </c>
      <c r="BM1774">
        <f t="shared" si="587"/>
        <v>-1.6605077546856832</v>
      </c>
      <c r="BN1774">
        <f t="shared" si="588"/>
        <v>1.3114889645664124E-2</v>
      </c>
    </row>
    <row r="1775" spans="13:66" ht="15">
      <c r="M1775" s="280">
        <v>1805</v>
      </c>
      <c r="N1775" s="280">
        <f t="shared" si="574"/>
        <v>9.4230149356553046</v>
      </c>
      <c r="AK1775">
        <f t="shared" si="575"/>
        <v>-9.1941659999999995E-2</v>
      </c>
      <c r="AL1775">
        <f t="shared" si="576"/>
        <v>4.9391785350000008</v>
      </c>
      <c r="AM1775">
        <f t="shared" si="577"/>
        <v>13.989343583274998</v>
      </c>
      <c r="AN1775">
        <f t="shared" si="578"/>
        <v>-25.859762335886128</v>
      </c>
      <c r="AO1775">
        <f t="shared" si="579"/>
        <v>35.666522629336257</v>
      </c>
      <c r="AP1775">
        <f t="shared" si="580"/>
        <v>-36.460531375203878</v>
      </c>
      <c r="AQ1775">
        <f t="shared" si="581"/>
        <v>27.610595244579883</v>
      </c>
      <c r="AR1775">
        <f t="shared" si="582"/>
        <v>-13.145732404719695</v>
      </c>
      <c r="AS1775">
        <f t="shared" si="583"/>
        <v>2.7753427192738673</v>
      </c>
      <c r="BJ1775">
        <f t="shared" si="584"/>
        <v>1.2716149999999999</v>
      </c>
      <c r="BK1775">
        <f t="shared" si="585"/>
        <v>3.1122441749999998</v>
      </c>
      <c r="BL1775">
        <f t="shared" si="586"/>
        <v>6.688673196599999</v>
      </c>
      <c r="BM1775">
        <f t="shared" si="587"/>
        <v>-1.6632706621972251</v>
      </c>
      <c r="BN1775">
        <f t="shared" si="588"/>
        <v>1.3143993411779025E-2</v>
      </c>
    </row>
    <row r="1776" spans="13:66" ht="15">
      <c r="M1776" s="280">
        <v>1806</v>
      </c>
      <c r="N1776" s="280">
        <f t="shared" si="574"/>
        <v>9.4294133244249529</v>
      </c>
      <c r="AK1776">
        <f t="shared" si="575"/>
        <v>-9.1941659999999995E-2</v>
      </c>
      <c r="AL1776">
        <f t="shared" si="576"/>
        <v>4.9419149220000005</v>
      </c>
      <c r="AM1776">
        <f t="shared" si="577"/>
        <v>14.004848534795999</v>
      </c>
      <c r="AN1776">
        <f t="shared" si="578"/>
        <v>-25.902766366445306</v>
      </c>
      <c r="AO1776">
        <f t="shared" si="579"/>
        <v>35.745627722627418</v>
      </c>
      <c r="AP1776">
        <f t="shared" si="580"/>
        <v>-36.561642049010352</v>
      </c>
      <c r="AQ1776">
        <f t="shared" si="581"/>
        <v>27.702502830153716</v>
      </c>
      <c r="AR1776">
        <f t="shared" si="582"/>
        <v>-13.196797895119184</v>
      </c>
      <c r="AS1776">
        <f t="shared" si="583"/>
        <v>2.7876672854226618</v>
      </c>
      <c r="BJ1776">
        <f t="shared" si="584"/>
        <v>1.2716149999999999</v>
      </c>
      <c r="BK1776">
        <f t="shared" si="585"/>
        <v>3.11396841</v>
      </c>
      <c r="BL1776">
        <f t="shared" si="586"/>
        <v>6.6960865218239984</v>
      </c>
      <c r="BM1776">
        <f t="shared" si="587"/>
        <v>-1.666036632798821</v>
      </c>
      <c r="BN1776">
        <f t="shared" si="588"/>
        <v>1.3173145590023671E-2</v>
      </c>
    </row>
    <row r="1777" spans="13:66" ht="15">
      <c r="M1777" s="280">
        <v>1807</v>
      </c>
      <c r="N1777" s="280">
        <f t="shared" si="574"/>
        <v>9.4358127024934859</v>
      </c>
      <c r="AK1777">
        <f t="shared" si="575"/>
        <v>-9.1941659999999995E-2</v>
      </c>
      <c r="AL1777">
        <f t="shared" si="576"/>
        <v>4.9446513090000002</v>
      </c>
      <c r="AM1777">
        <f t="shared" si="577"/>
        <v>14.020362073938999</v>
      </c>
      <c r="AN1777">
        <f t="shared" si="578"/>
        <v>-25.945818046894971</v>
      </c>
      <c r="AO1777">
        <f t="shared" si="579"/>
        <v>35.824864328924491</v>
      </c>
      <c r="AP1777">
        <f t="shared" si="580"/>
        <v>-36.662976914894998</v>
      </c>
      <c r="AQ1777">
        <f t="shared" si="581"/>
        <v>27.794665218942779</v>
      </c>
      <c r="AR1777">
        <f t="shared" si="582"/>
        <v>-13.24803332042092</v>
      </c>
      <c r="AS1777">
        <f t="shared" si="583"/>
        <v>2.8000397138981046</v>
      </c>
      <c r="BJ1777">
        <f t="shared" si="584"/>
        <v>1.2716149999999999</v>
      </c>
      <c r="BK1777">
        <f t="shared" si="585"/>
        <v>3.1156926449999998</v>
      </c>
      <c r="BL1777">
        <f t="shared" si="586"/>
        <v>6.703503953015999</v>
      </c>
      <c r="BM1777">
        <f t="shared" si="587"/>
        <v>-1.6688056681874734</v>
      </c>
      <c r="BN1777">
        <f t="shared" si="588"/>
        <v>1.3202346234055166E-2</v>
      </c>
    </row>
    <row r="1778" spans="13:66" ht="15">
      <c r="M1778" s="280">
        <v>1808</v>
      </c>
      <c r="N1778" s="280">
        <f t="shared" si="574"/>
        <v>9.4422130695927837</v>
      </c>
      <c r="AK1778">
        <f t="shared" si="575"/>
        <v>-9.1941659999999995E-2</v>
      </c>
      <c r="AL1778">
        <f t="shared" si="576"/>
        <v>4.9473876960000007</v>
      </c>
      <c r="AM1778">
        <f t="shared" si="577"/>
        <v>14.035884200703999</v>
      </c>
      <c r="AN1778">
        <f t="shared" si="578"/>
        <v>-25.988917403619332</v>
      </c>
      <c r="AO1778">
        <f t="shared" si="579"/>
        <v>35.904232593907906</v>
      </c>
      <c r="AP1778">
        <f t="shared" si="580"/>
        <v>-36.76453634547611</v>
      </c>
      <c r="AQ1778">
        <f t="shared" si="581"/>
        <v>27.887082975764091</v>
      </c>
      <c r="AR1778">
        <f t="shared" si="582"/>
        <v>-13.299439151619255</v>
      </c>
      <c r="AS1778">
        <f t="shared" si="583"/>
        <v>2.8124601639314837</v>
      </c>
      <c r="BJ1778">
        <f t="shared" si="584"/>
        <v>1.2716149999999999</v>
      </c>
      <c r="BK1778">
        <f t="shared" si="585"/>
        <v>3.1174168799999999</v>
      </c>
      <c r="BL1778">
        <f t="shared" si="586"/>
        <v>6.7109254901759989</v>
      </c>
      <c r="BM1778">
        <f t="shared" si="587"/>
        <v>-1.6715777700601857</v>
      </c>
      <c r="BN1778">
        <f t="shared" si="588"/>
        <v>1.3231595397560338E-2</v>
      </c>
    </row>
    <row r="1779" spans="13:66" ht="15">
      <c r="M1779" s="280">
        <v>1809</v>
      </c>
      <c r="N1779" s="280">
        <f t="shared" si="574"/>
        <v>9.4486144254586328</v>
      </c>
      <c r="AK1779">
        <f t="shared" si="575"/>
        <v>-9.1941659999999995E-2</v>
      </c>
      <c r="AL1779">
        <f t="shared" si="576"/>
        <v>4.9501240830000004</v>
      </c>
      <c r="AM1779">
        <f t="shared" si="577"/>
        <v>14.051414915090998</v>
      </c>
      <c r="AN1779">
        <f t="shared" si="578"/>
        <v>-26.032064463002605</v>
      </c>
      <c r="AO1779">
        <f t="shared" si="579"/>
        <v>35.983732663338706</v>
      </c>
      <c r="AP1779">
        <f t="shared" si="580"/>
        <v>-36.866320713784631</v>
      </c>
      <c r="AQ1779">
        <f t="shared" si="581"/>
        <v>27.97975666637317</v>
      </c>
      <c r="AR1779">
        <f t="shared" si="582"/>
        <v>-13.351015860752298</v>
      </c>
      <c r="AS1779">
        <f t="shared" si="583"/>
        <v>2.8249287951952948</v>
      </c>
      <c r="BJ1779">
        <f t="shared" si="584"/>
        <v>1.2716149999999999</v>
      </c>
      <c r="BK1779">
        <f t="shared" si="585"/>
        <v>3.1191411150000001</v>
      </c>
      <c r="BL1779">
        <f t="shared" si="586"/>
        <v>6.7183511333039991</v>
      </c>
      <c r="BM1779">
        <f t="shared" si="587"/>
        <v>-1.6743529401139603</v>
      </c>
      <c r="BN1779">
        <f t="shared" si="588"/>
        <v>1.3260893134255724E-2</v>
      </c>
    </row>
    <row r="1780" spans="13:66" ht="15">
      <c r="M1780" s="280">
        <v>1810</v>
      </c>
      <c r="N1780" s="280">
        <f t="shared" si="574"/>
        <v>9.4550167698308218</v>
      </c>
      <c r="AK1780">
        <f t="shared" si="575"/>
        <v>-9.1941659999999995E-2</v>
      </c>
      <c r="AL1780">
        <f t="shared" si="576"/>
        <v>4.9528604700000001</v>
      </c>
      <c r="AM1780">
        <f t="shared" si="577"/>
        <v>14.066954217099999</v>
      </c>
      <c r="AN1780">
        <f t="shared" si="578"/>
        <v>-26.075259251429003</v>
      </c>
      <c r="AO1780">
        <f t="shared" si="579"/>
        <v>36.06336468305858</v>
      </c>
      <c r="AP1780">
        <f t="shared" si="580"/>
        <v>-36.968330393264381</v>
      </c>
      <c r="AQ1780">
        <f t="shared" si="581"/>
        <v>28.072686857465062</v>
      </c>
      <c r="AR1780">
        <f t="shared" si="582"/>
        <v>-13.40276392090365</v>
      </c>
      <c r="AS1780">
        <f t="shared" si="583"/>
        <v>2.8374457678042151</v>
      </c>
      <c r="BJ1780">
        <f t="shared" si="584"/>
        <v>1.2716149999999999</v>
      </c>
      <c r="BK1780">
        <f t="shared" si="585"/>
        <v>3.1208653499999999</v>
      </c>
      <c r="BL1780">
        <f t="shared" si="586"/>
        <v>6.7257808823999987</v>
      </c>
      <c r="BM1780">
        <f t="shared" si="587"/>
        <v>-1.6771311800458002</v>
      </c>
      <c r="BN1780">
        <f t="shared" si="588"/>
        <v>1.3290239497887591E-2</v>
      </c>
    </row>
    <row r="1781" spans="13:66" ht="15">
      <c r="M1781" s="280">
        <v>1811</v>
      </c>
      <c r="N1781" s="280">
        <f t="shared" si="574"/>
        <v>9.4614201024531699</v>
      </c>
      <c r="AK1781">
        <f t="shared" si="575"/>
        <v>-9.1941659999999995E-2</v>
      </c>
      <c r="AL1781">
        <f t="shared" si="576"/>
        <v>4.9555968570000006</v>
      </c>
      <c r="AM1781">
        <f t="shared" si="577"/>
        <v>14.082502106730999</v>
      </c>
      <c r="AN1781">
        <f t="shared" si="578"/>
        <v>-26.118501795282743</v>
      </c>
      <c r="AO1781">
        <f t="shared" si="579"/>
        <v>36.143128798989864</v>
      </c>
      <c r="AP1781">
        <f t="shared" si="580"/>
        <v>-37.070565757772286</v>
      </c>
      <c r="AQ1781">
        <f t="shared" si="581"/>
        <v>28.165874116675379</v>
      </c>
      <c r="AR1781">
        <f t="shared" si="582"/>
        <v>-13.454683806204127</v>
      </c>
      <c r="AS1781">
        <f t="shared" si="583"/>
        <v>2.8500112423160844</v>
      </c>
      <c r="BJ1781">
        <f t="shared" si="584"/>
        <v>1.2716149999999999</v>
      </c>
      <c r="BK1781">
        <f t="shared" si="585"/>
        <v>3.1225895850000001</v>
      </c>
      <c r="BL1781">
        <f t="shared" si="586"/>
        <v>6.7332147374639986</v>
      </c>
      <c r="BM1781">
        <f t="shared" si="587"/>
        <v>-1.6799124915527079</v>
      </c>
      <c r="BN1781">
        <f t="shared" si="588"/>
        <v>1.3319634542231916E-2</v>
      </c>
    </row>
    <row r="1782" spans="13:66" ht="15">
      <c r="M1782" s="280">
        <v>1812</v>
      </c>
      <c r="N1782" s="280">
        <f t="shared" si="574"/>
        <v>9.4678244230736759</v>
      </c>
      <c r="AK1782">
        <f t="shared" si="575"/>
        <v>-9.1941659999999995E-2</v>
      </c>
      <c r="AL1782">
        <f t="shared" si="576"/>
        <v>4.9583332440000003</v>
      </c>
      <c r="AM1782">
        <f t="shared" si="577"/>
        <v>14.098058583983999</v>
      </c>
      <c r="AN1782">
        <f t="shared" si="578"/>
        <v>-26.161792120948036</v>
      </c>
      <c r="AO1782">
        <f t="shared" si="579"/>
        <v>36.223025157135545</v>
      </c>
      <c r="AP1782">
        <f t="shared" si="580"/>
        <v>-37.173027181578568</v>
      </c>
      <c r="AQ1782">
        <f t="shared" si="581"/>
        <v>28.259319012581361</v>
      </c>
      <c r="AR1782">
        <f t="shared" si="582"/>
        <v>-13.506775991833511</v>
      </c>
      <c r="AS1782">
        <f t="shared" si="583"/>
        <v>2.862625379732886</v>
      </c>
      <c r="BJ1782">
        <f t="shared" si="584"/>
        <v>1.2716149999999999</v>
      </c>
      <c r="BK1782">
        <f t="shared" si="585"/>
        <v>3.1243138199999998</v>
      </c>
      <c r="BL1782">
        <f t="shared" si="586"/>
        <v>6.7406526984959987</v>
      </c>
      <c r="BM1782">
        <f t="shared" si="587"/>
        <v>-1.6826968763316865</v>
      </c>
      <c r="BN1782">
        <f t="shared" si="588"/>
        <v>1.33490783210944E-2</v>
      </c>
    </row>
    <row r="1783" spans="13:66" ht="15">
      <c r="M1783" s="280">
        <v>1813</v>
      </c>
      <c r="N1783" s="280">
        <f t="shared" si="574"/>
        <v>9.4742297314444262</v>
      </c>
      <c r="AK1783">
        <f t="shared" si="575"/>
        <v>-9.1941659999999995E-2</v>
      </c>
      <c r="AL1783">
        <f t="shared" si="576"/>
        <v>4.9610696310000009</v>
      </c>
      <c r="AM1783">
        <f t="shared" si="577"/>
        <v>14.113623648858999</v>
      </c>
      <c r="AN1783">
        <f t="shared" si="578"/>
        <v>-26.205130254809095</v>
      </c>
      <c r="AO1783">
        <f t="shared" si="579"/>
        <v>36.30305390357924</v>
      </c>
      <c r="AP1783">
        <f t="shared" si="580"/>
        <v>-37.275715039367057</v>
      </c>
      <c r="AQ1783">
        <f t="shared" si="581"/>
        <v>28.353022114702895</v>
      </c>
      <c r="AR1783">
        <f t="shared" si="582"/>
        <v>-13.559040954022286</v>
      </c>
      <c r="AS1783">
        <f t="shared" si="583"/>
        <v>2.8752883415017276</v>
      </c>
      <c r="BJ1783">
        <f t="shared" si="584"/>
        <v>1.2716149999999999</v>
      </c>
      <c r="BK1783">
        <f t="shared" si="585"/>
        <v>3.126038055</v>
      </c>
      <c r="BL1783">
        <f t="shared" si="586"/>
        <v>6.7480947654959991</v>
      </c>
      <c r="BM1783">
        <f t="shared" si="587"/>
        <v>-1.6854843360797387</v>
      </c>
      <c r="BN1783">
        <f t="shared" si="588"/>
        <v>1.3378570888310461E-2</v>
      </c>
    </row>
    <row r="1784" spans="13:66" ht="15">
      <c r="M1784" s="280">
        <v>1814</v>
      </c>
      <c r="N1784" s="280">
        <f t="shared" si="574"/>
        <v>9.4806360273217365</v>
      </c>
      <c r="AK1784">
        <f t="shared" si="575"/>
        <v>-9.1941659999999995E-2</v>
      </c>
      <c r="AL1784">
        <f t="shared" si="576"/>
        <v>4.9638060180000005</v>
      </c>
      <c r="AM1784">
        <f t="shared" si="577"/>
        <v>14.129197301355999</v>
      </c>
      <c r="AN1784">
        <f t="shared" si="578"/>
        <v>-26.248516223250139</v>
      </c>
      <c r="AO1784">
        <f t="shared" si="579"/>
        <v>36.383215184485209</v>
      </c>
      <c r="AP1784">
        <f t="shared" si="580"/>
        <v>-37.378629706235337</v>
      </c>
      <c r="AQ1784">
        <f t="shared" si="581"/>
        <v>28.446983993503554</v>
      </c>
      <c r="AR1784">
        <f t="shared" si="582"/>
        <v>-13.61147917005338</v>
      </c>
      <c r="AS1784">
        <f t="shared" si="583"/>
        <v>2.8880002895158277</v>
      </c>
      <c r="BJ1784">
        <f t="shared" si="584"/>
        <v>1.2716149999999999</v>
      </c>
      <c r="BK1784">
        <f t="shared" si="585"/>
        <v>3.1277622899999997</v>
      </c>
      <c r="BL1784">
        <f t="shared" si="586"/>
        <v>6.7555409384639988</v>
      </c>
      <c r="BM1784">
        <f t="shared" si="587"/>
        <v>-1.6882748724938672</v>
      </c>
      <c r="BN1784">
        <f t="shared" si="588"/>
        <v>1.3408112297745235E-2</v>
      </c>
    </row>
    <row r="1785" spans="13:66" ht="15">
      <c r="M1785" s="280">
        <v>1815</v>
      </c>
      <c r="N1785" s="280">
        <f t="shared" si="574"/>
        <v>9.4870433104662197</v>
      </c>
      <c r="AK1785">
        <f t="shared" si="575"/>
        <v>-9.1941659999999995E-2</v>
      </c>
      <c r="AL1785">
        <f t="shared" si="576"/>
        <v>4.9665424050000002</v>
      </c>
      <c r="AM1785">
        <f t="shared" si="577"/>
        <v>14.144779541474998</v>
      </c>
      <c r="AN1785">
        <f t="shared" si="578"/>
        <v>-26.291950052655377</v>
      </c>
      <c r="AO1785">
        <f t="shared" si="579"/>
        <v>36.46350914609836</v>
      </c>
      <c r="AP1785">
        <f t="shared" si="580"/>
        <v>-37.481771557695019</v>
      </c>
      <c r="AQ1785">
        <f t="shared" si="581"/>
        <v>28.54120522039166</v>
      </c>
      <c r="AR1785">
        <f t="shared" si="582"/>
        <v>-13.664091118263901</v>
      </c>
      <c r="AS1785">
        <f t="shared" si="583"/>
        <v>2.9007613861154979</v>
      </c>
      <c r="BJ1785">
        <f t="shared" si="584"/>
        <v>1.2716149999999999</v>
      </c>
      <c r="BK1785">
        <f t="shared" si="585"/>
        <v>3.1294865249999999</v>
      </c>
      <c r="BL1785">
        <f t="shared" si="586"/>
        <v>6.7629912173999989</v>
      </c>
      <c r="BM1785">
        <f t="shared" si="587"/>
        <v>-1.6910684872710751</v>
      </c>
      <c r="BN1785">
        <f t="shared" si="588"/>
        <v>1.3437702603293576E-2</v>
      </c>
    </row>
    <row r="1786" spans="13:66" ht="15">
      <c r="M1786" s="280">
        <v>1816</v>
      </c>
      <c r="N1786" s="280">
        <f t="shared" si="574"/>
        <v>9.4934515806428088</v>
      </c>
      <c r="AK1786">
        <f t="shared" si="575"/>
        <v>-9.1941659999999995E-2</v>
      </c>
      <c r="AL1786">
        <f t="shared" si="576"/>
        <v>4.9692787920000008</v>
      </c>
      <c r="AM1786">
        <f t="shared" si="577"/>
        <v>14.160370369215999</v>
      </c>
      <c r="AN1786">
        <f t="shared" si="578"/>
        <v>-26.335431769409027</v>
      </c>
      <c r="AO1786">
        <f t="shared" si="579"/>
        <v>36.543935934744241</v>
      </c>
      <c r="AP1786">
        <f t="shared" si="580"/>
        <v>-37.585140969671947</v>
      </c>
      <c r="AQ1786">
        <f t="shared" si="581"/>
        <v>28.635686367721302</v>
      </c>
      <c r="AR1786">
        <f t="shared" si="582"/>
        <v>-13.716877278046891</v>
      </c>
      <c r="AS1786">
        <f t="shared" si="583"/>
        <v>2.9135717940891341</v>
      </c>
      <c r="BJ1786">
        <f t="shared" si="584"/>
        <v>1.2716149999999999</v>
      </c>
      <c r="BK1786">
        <f t="shared" si="585"/>
        <v>3.1312107600000001</v>
      </c>
      <c r="BL1786">
        <f t="shared" si="586"/>
        <v>6.7704456023039992</v>
      </c>
      <c r="BM1786">
        <f t="shared" si="587"/>
        <v>-1.693865182108365</v>
      </c>
      <c r="BN1786">
        <f t="shared" si="588"/>
        <v>1.3467341858880058E-2</v>
      </c>
    </row>
    <row r="1787" spans="13:66" ht="15">
      <c r="M1787" s="280">
        <v>1817</v>
      </c>
      <c r="N1787" s="280">
        <f t="shared" si="574"/>
        <v>9.4998608376208242</v>
      </c>
      <c r="AK1787">
        <f t="shared" si="575"/>
        <v>-9.1941659999999995E-2</v>
      </c>
      <c r="AL1787">
        <f t="shared" si="576"/>
        <v>4.9720151790000005</v>
      </c>
      <c r="AM1787">
        <f t="shared" si="577"/>
        <v>14.175969784578998</v>
      </c>
      <c r="AN1787">
        <f t="shared" si="578"/>
        <v>-26.378961399895299</v>
      </c>
      <c r="AO1787">
        <f t="shared" si="579"/>
        <v>36.624495696829037</v>
      </c>
      <c r="AP1787">
        <f t="shared" si="580"/>
        <v>-37.688738318506445</v>
      </c>
      <c r="AQ1787">
        <f t="shared" si="581"/>
        <v>28.730428008793403</v>
      </c>
      <c r="AR1787">
        <f t="shared" si="582"/>
        <v>-13.769838129853071</v>
      </c>
      <c r="AS1787">
        <f t="shared" si="583"/>
        <v>2.9264316766742007</v>
      </c>
      <c r="BJ1787">
        <f t="shared" si="584"/>
        <v>1.2716149999999999</v>
      </c>
      <c r="BK1787">
        <f t="shared" si="585"/>
        <v>3.1329349949999998</v>
      </c>
      <c r="BL1787">
        <f t="shared" si="586"/>
        <v>6.7779040931759988</v>
      </c>
      <c r="BM1787">
        <f t="shared" si="587"/>
        <v>-1.6966649587027396</v>
      </c>
      <c r="BN1787">
        <f t="shared" si="588"/>
        <v>1.3497030118458975E-2</v>
      </c>
    </row>
    <row r="1788" spans="13:66" ht="15">
      <c r="M1788" s="280">
        <v>1818</v>
      </c>
      <c r="N1788" s="280">
        <f t="shared" si="574"/>
        <v>9.5062710811740132</v>
      </c>
      <c r="AK1788">
        <f t="shared" si="575"/>
        <v>-9.1941659999999995E-2</v>
      </c>
      <c r="AL1788">
        <f t="shared" si="576"/>
        <v>4.9747515660000001</v>
      </c>
      <c r="AM1788">
        <f t="shared" si="577"/>
        <v>14.191577787563999</v>
      </c>
      <c r="AN1788">
        <f t="shared" si="578"/>
        <v>-26.422538970498412</v>
      </c>
      <c r="AO1788">
        <f t="shared" si="579"/>
        <v>36.705188578839582</v>
      </c>
      <c r="AP1788">
        <f t="shared" si="580"/>
        <v>-37.792563980953538</v>
      </c>
      <c r="AQ1788">
        <f t="shared" si="581"/>
        <v>28.825430717856747</v>
      </c>
      <c r="AR1788">
        <f t="shared" si="582"/>
        <v>-13.82297415519259</v>
      </c>
      <c r="AS1788">
        <f t="shared" si="583"/>
        <v>2.9393411975582255</v>
      </c>
      <c r="BJ1788">
        <f t="shared" si="584"/>
        <v>1.2716149999999999</v>
      </c>
      <c r="BK1788">
        <f t="shared" si="585"/>
        <v>3.13465923</v>
      </c>
      <c r="BL1788">
        <f t="shared" si="586"/>
        <v>6.7853666900159988</v>
      </c>
      <c r="BM1788">
        <f t="shared" si="587"/>
        <v>-1.6994678187512018</v>
      </c>
      <c r="BN1788">
        <f t="shared" si="588"/>
        <v>1.3526767436014338E-2</v>
      </c>
    </row>
    <row r="1789" spans="13:66" ht="15">
      <c r="M1789" s="280">
        <v>1819</v>
      </c>
      <c r="N1789" s="280">
        <f t="shared" si="574"/>
        <v>9.5126823110806455</v>
      </c>
      <c r="AK1789">
        <f t="shared" si="575"/>
        <v>-9.1941659999999995E-2</v>
      </c>
      <c r="AL1789">
        <f t="shared" si="576"/>
        <v>4.9774879530000007</v>
      </c>
      <c r="AM1789">
        <f t="shared" si="577"/>
        <v>14.207194378170998</v>
      </c>
      <c r="AN1789">
        <f t="shared" si="578"/>
        <v>-26.466164507602574</v>
      </c>
      <c r="AO1789">
        <f t="shared" si="579"/>
        <v>36.786014727343357</v>
      </c>
      <c r="AP1789">
        <f t="shared" si="580"/>
        <v>-37.896618334183174</v>
      </c>
      <c r="AQ1789">
        <f t="shared" si="581"/>
        <v>28.920695070109023</v>
      </c>
      <c r="AR1789">
        <f t="shared" si="582"/>
        <v>-13.876285836636777</v>
      </c>
      <c r="AS1789">
        <f t="shared" si="583"/>
        <v>2.9523005208797897</v>
      </c>
      <c r="BJ1789">
        <f t="shared" si="584"/>
        <v>1.2716149999999999</v>
      </c>
      <c r="BK1789">
        <f t="shared" si="585"/>
        <v>3.1363834649999998</v>
      </c>
      <c r="BL1789">
        <f t="shared" si="586"/>
        <v>6.792833392823999</v>
      </c>
      <c r="BM1789">
        <f t="shared" si="587"/>
        <v>-1.7022737639507544</v>
      </c>
      <c r="BN1789">
        <f t="shared" si="588"/>
        <v>1.3556553865559878E-2</v>
      </c>
    </row>
    <row r="1790" spans="13:66" ht="15">
      <c r="M1790" s="280">
        <v>1820</v>
      </c>
      <c r="N1790" s="280">
        <f t="shared" si="574"/>
        <v>9.5190945271235279</v>
      </c>
      <c r="AK1790">
        <f t="shared" si="575"/>
        <v>-9.1941659999999995E-2</v>
      </c>
      <c r="AL1790">
        <f t="shared" si="576"/>
        <v>4.9802243400000004</v>
      </c>
      <c r="AM1790">
        <f t="shared" si="577"/>
        <v>14.222819556399999</v>
      </c>
      <c r="AN1790">
        <f t="shared" si="578"/>
        <v>-26.509838037592004</v>
      </c>
      <c r="AO1790">
        <f t="shared" si="579"/>
        <v>36.86697428898848</v>
      </c>
      <c r="AP1790">
        <f t="shared" si="580"/>
        <v>-38.000901755780461</v>
      </c>
      <c r="AQ1790">
        <f t="shared" si="581"/>
        <v>29.016221641697879</v>
      </c>
      <c r="AR1790">
        <f t="shared" si="582"/>
        <v>-13.929773657819888</v>
      </c>
      <c r="AS1790">
        <f t="shared" si="583"/>
        <v>2.9653098112295222</v>
      </c>
      <c r="BJ1790">
        <f t="shared" si="584"/>
        <v>1.2716149999999999</v>
      </c>
      <c r="BK1790">
        <f t="shared" si="585"/>
        <v>3.1381076999999999</v>
      </c>
      <c r="BL1790">
        <f t="shared" si="586"/>
        <v>6.8003042015999986</v>
      </c>
      <c r="BM1790">
        <f t="shared" si="587"/>
        <v>-1.7050827959984001</v>
      </c>
      <c r="BN1790">
        <f t="shared" si="588"/>
        <v>1.3586389461139041E-2</v>
      </c>
    </row>
    <row r="1791" spans="13:66" ht="15">
      <c r="M1791" s="280">
        <v>1821</v>
      </c>
      <c r="N1791" s="280">
        <f t="shared" si="574"/>
        <v>9.5255077290900818</v>
      </c>
      <c r="AK1791">
        <f t="shared" si="575"/>
        <v>-9.1941659999999995E-2</v>
      </c>
      <c r="AL1791">
        <f t="shared" si="576"/>
        <v>4.9829607270000009</v>
      </c>
      <c r="AM1791">
        <f t="shared" si="577"/>
        <v>14.238453322250999</v>
      </c>
      <c r="AN1791">
        <f t="shared" si="578"/>
        <v>-26.553559586850913</v>
      </c>
      <c r="AO1791">
        <f t="shared" si="579"/>
        <v>36.948067410503697</v>
      </c>
      <c r="AP1791">
        <f t="shared" si="580"/>
        <v>-38.105414623745887</v>
      </c>
      <c r="AQ1791">
        <f t="shared" si="581"/>
        <v>29.112011009721961</v>
      </c>
      <c r="AR1791">
        <f t="shared" si="582"/>
        <v>-13.983438103440868</v>
      </c>
      <c r="AS1791">
        <f t="shared" si="583"/>
        <v>2.9783692336510925</v>
      </c>
      <c r="BJ1791">
        <f t="shared" si="584"/>
        <v>1.2716149999999999</v>
      </c>
      <c r="BK1791">
        <f t="shared" si="585"/>
        <v>3.1398319350000001</v>
      </c>
      <c r="BL1791">
        <f t="shared" si="586"/>
        <v>6.8077791163439985</v>
      </c>
      <c r="BM1791">
        <f t="shared" si="587"/>
        <v>-1.7078949165911419</v>
      </c>
      <c r="BN1791">
        <f t="shared" si="588"/>
        <v>1.3616274276824996E-2</v>
      </c>
    </row>
    <row r="1792" spans="13:66" ht="15">
      <c r="M1792" s="280">
        <v>1822</v>
      </c>
      <c r="N1792" s="280">
        <f t="shared" si="574"/>
        <v>9.5319219167724114</v>
      </c>
      <c r="AK1792">
        <f t="shared" si="575"/>
        <v>-9.1941659999999995E-2</v>
      </c>
      <c r="AL1792">
        <f t="shared" si="576"/>
        <v>4.9856971140000006</v>
      </c>
      <c r="AM1792">
        <f t="shared" si="577"/>
        <v>14.254095675723999</v>
      </c>
      <c r="AN1792">
        <f t="shared" si="578"/>
        <v>-26.597329181763516</v>
      </c>
      <c r="AO1792">
        <f t="shared" si="579"/>
        <v>37.029294238698427</v>
      </c>
      <c r="AP1792">
        <f t="shared" si="580"/>
        <v>-38.210157316495568</v>
      </c>
      <c r="AQ1792">
        <f t="shared" si="581"/>
        <v>29.208063752231965</v>
      </c>
      <c r="AR1792">
        <f t="shared" si="582"/>
        <v>-14.037279659265108</v>
      </c>
      <c r="AS1792">
        <f t="shared" si="583"/>
        <v>2.9914789536422131</v>
      </c>
      <c r="BJ1792">
        <f t="shared" si="584"/>
        <v>1.2716149999999999</v>
      </c>
      <c r="BK1792">
        <f t="shared" si="585"/>
        <v>3.1415561699999999</v>
      </c>
      <c r="BL1792">
        <f t="shared" si="586"/>
        <v>6.8152581370559986</v>
      </c>
      <c r="BM1792">
        <f t="shared" si="587"/>
        <v>-1.7107101274259826</v>
      </c>
      <c r="BN1792">
        <f t="shared" si="588"/>
        <v>1.3646208366720628E-2</v>
      </c>
    </row>
    <row r="1793" spans="13:66" ht="15">
      <c r="M1793" s="280">
        <v>1823</v>
      </c>
      <c r="N1793" s="280">
        <f t="shared" si="574"/>
        <v>9.5383370899673281</v>
      </c>
      <c r="AK1793">
        <f t="shared" si="575"/>
        <v>-9.1941659999999995E-2</v>
      </c>
      <c r="AL1793">
        <f t="shared" si="576"/>
        <v>4.9884335010000003</v>
      </c>
      <c r="AM1793">
        <f t="shared" si="577"/>
        <v>14.269746616818999</v>
      </c>
      <c r="AN1793">
        <f t="shared" si="578"/>
        <v>-26.641146848714026</v>
      </c>
      <c r="AO1793">
        <f t="shared" si="579"/>
        <v>37.1106549204627</v>
      </c>
      <c r="AP1793">
        <f t="shared" si="580"/>
        <v>-38.315130212861447</v>
      </c>
      <c r="AQ1793">
        <f t="shared" si="581"/>
        <v>29.304380448231672</v>
      </c>
      <c r="AR1793">
        <f t="shared" si="582"/>
        <v>-14.091298812126203</v>
      </c>
      <c r="AS1793">
        <f t="shared" si="583"/>
        <v>3.004639137155634</v>
      </c>
      <c r="BJ1793">
        <f t="shared" si="584"/>
        <v>1.2716149999999999</v>
      </c>
      <c r="BK1793">
        <f t="shared" si="585"/>
        <v>3.1432804050000001</v>
      </c>
      <c r="BL1793">
        <f t="shared" si="586"/>
        <v>6.822741263735999</v>
      </c>
      <c r="BM1793">
        <f t="shared" si="587"/>
        <v>-1.7135284301999247</v>
      </c>
      <c r="BN1793">
        <f t="shared" si="588"/>
        <v>1.3676191784958543E-2</v>
      </c>
    </row>
    <row r="1794" spans="13:66" ht="15">
      <c r="M1794" s="280">
        <v>1824</v>
      </c>
      <c r="N1794" s="280">
        <f t="shared" si="574"/>
        <v>9.5447532484764679</v>
      </c>
      <c r="AK1794">
        <f t="shared" si="575"/>
        <v>-9.1941659999999995E-2</v>
      </c>
      <c r="AL1794">
        <f t="shared" si="576"/>
        <v>4.9911698880000008</v>
      </c>
      <c r="AM1794">
        <f t="shared" si="577"/>
        <v>14.285406145535999</v>
      </c>
      <c r="AN1794">
        <f t="shared" si="578"/>
        <v>-26.685012614086659</v>
      </c>
      <c r="AO1794">
        <f t="shared" si="579"/>
        <v>37.192149602767209</v>
      </c>
      <c r="AP1794">
        <f t="shared" si="580"/>
        <v>-38.420333692091539</v>
      </c>
      <c r="AQ1794">
        <f t="shared" si="581"/>
        <v>29.400961677679014</v>
      </c>
      <c r="AR1794">
        <f t="shared" si="582"/>
        <v>-14.145496049927701</v>
      </c>
      <c r="AS1794">
        <f t="shared" si="583"/>
        <v>3.0178499506001435</v>
      </c>
      <c r="BJ1794">
        <f t="shared" si="584"/>
        <v>1.2716149999999999</v>
      </c>
      <c r="BK1794">
        <f t="shared" si="585"/>
        <v>3.1450046399999998</v>
      </c>
      <c r="BL1794">
        <f t="shared" si="586"/>
        <v>6.8302284963839988</v>
      </c>
      <c r="BM1794">
        <f t="shared" si="587"/>
        <v>-1.7163498266099713</v>
      </c>
      <c r="BN1794">
        <f t="shared" si="588"/>
        <v>1.3706224585701065E-2</v>
      </c>
    </row>
    <row r="1795" spans="13:66" ht="15">
      <c r="M1795" s="280">
        <v>1825</v>
      </c>
      <c r="N1795" s="280">
        <f t="shared" ref="N1795:N1858" si="589">IF(M1795&gt;=$P$1,SUM(BJ1795:BN1795),SUM(AK1795:AS1795))</f>
        <v>9.5511703921062647</v>
      </c>
      <c r="AK1795">
        <f t="shared" si="575"/>
        <v>-9.1941659999999995E-2</v>
      </c>
      <c r="AL1795">
        <f t="shared" si="576"/>
        <v>4.9939062750000005</v>
      </c>
      <c r="AM1795">
        <f t="shared" si="577"/>
        <v>14.301074261874998</v>
      </c>
      <c r="AN1795">
        <f t="shared" si="578"/>
        <v>-26.72892650426563</v>
      </c>
      <c r="AO1795">
        <f t="shared" si="579"/>
        <v>37.273778432663278</v>
      </c>
      <c r="AP1795">
        <f t="shared" si="580"/>
        <v>-38.525768133850157</v>
      </c>
      <c r="AQ1795">
        <f t="shared" si="581"/>
        <v>29.497808021487092</v>
      </c>
      <c r="AR1795">
        <f t="shared" si="582"/>
        <v>-14.199871861644889</v>
      </c>
      <c r="AS1795">
        <f t="shared" si="583"/>
        <v>3.0311115608415715</v>
      </c>
      <c r="BJ1795">
        <f t="shared" si="584"/>
        <v>1.2716149999999999</v>
      </c>
      <c r="BK1795">
        <f t="shared" si="585"/>
        <v>3.146728875</v>
      </c>
      <c r="BL1795">
        <f t="shared" si="586"/>
        <v>6.8377198349999988</v>
      </c>
      <c r="BM1795">
        <f t="shared" si="587"/>
        <v>-1.7191743183531252</v>
      </c>
      <c r="BN1795">
        <f t="shared" si="588"/>
        <v>1.3736306823140235E-2</v>
      </c>
    </row>
    <row r="1796" spans="13:66" ht="15">
      <c r="M1796" s="280">
        <v>1826</v>
      </c>
      <c r="N1796" s="280">
        <f t="shared" si="589"/>
        <v>9.5575885206681122</v>
      </c>
      <c r="AK1796">
        <f t="shared" ref="AK1796:AK1859" si="590">$M1796^0*AA$2</f>
        <v>-9.1941659999999995E-2</v>
      </c>
      <c r="AL1796">
        <f t="shared" ref="AL1796:AL1859" si="591">$M1796^1*AB$2</f>
        <v>4.9966426620000002</v>
      </c>
      <c r="AM1796">
        <f t="shared" ref="AM1796:AM1859" si="592">$M1796^2*AC$2</f>
        <v>14.316750965835999</v>
      </c>
      <c r="AN1796">
        <f t="shared" ref="AN1796:AN1859" si="593">$M1796^3*AD$2</f>
        <v>-26.772888545635148</v>
      </c>
      <c r="AO1796">
        <f t="shared" ref="AO1796:AO1859" si="594">$M1796^4*AE$2</f>
        <v>37.355541557282891</v>
      </c>
      <c r="AP1796">
        <f t="shared" ref="AP1796:AP1859" si="595">$M1796^5*AF$2</f>
        <v>-38.631433918218157</v>
      </c>
      <c r="AQ1796">
        <f t="shared" ref="AQ1796:AQ1859" si="596">$M1796^6*AG$2</f>
        <v>29.594920061525269</v>
      </c>
      <c r="AR1796">
        <f t="shared" ref="AR1796:AR1859" si="597">$M1796^7*AH$2</f>
        <v>-14.254426737326535</v>
      </c>
      <c r="AS1796">
        <f t="shared" ref="AS1796:AS1859" si="598">$M1796^8*AI$2</f>
        <v>3.0444241352037933</v>
      </c>
      <c r="BJ1796">
        <f t="shared" ref="BJ1796:BJ1859" si="599">$M1796^0*BC$2</f>
        <v>1.2716149999999999</v>
      </c>
      <c r="BK1796">
        <f t="shared" ref="BK1796:BK1859" si="600">$M1796^1*BD$2</f>
        <v>3.1484531099999997</v>
      </c>
      <c r="BL1796">
        <f t="shared" ref="BL1796:BL1859" si="601">$M1796^2*BE$2</f>
        <v>6.8452152795839991</v>
      </c>
      <c r="BM1796">
        <f t="shared" ref="BM1796:BM1859" si="602">$M1796^3*BF$2</f>
        <v>-1.722001907126389</v>
      </c>
      <c r="BN1796">
        <f t="shared" ref="BN1796:BN1859" si="603">$M1796^4*BG$2</f>
        <v>1.3766438551497813E-2</v>
      </c>
    </row>
    <row r="1797" spans="13:66" ht="15">
      <c r="M1797" s="280">
        <v>1827</v>
      </c>
      <c r="N1797" s="280">
        <f t="shared" si="589"/>
        <v>9.5640076339783029</v>
      </c>
      <c r="AK1797">
        <f t="shared" si="590"/>
        <v>-9.1941659999999995E-2</v>
      </c>
      <c r="AL1797">
        <f t="shared" si="591"/>
        <v>4.9993790490000007</v>
      </c>
      <c r="AM1797">
        <f t="shared" si="592"/>
        <v>14.332436257418998</v>
      </c>
      <c r="AN1797">
        <f t="shared" si="593"/>
        <v>-26.816898764579431</v>
      </c>
      <c r="AO1797">
        <f t="shared" si="594"/>
        <v>37.437439123838644</v>
      </c>
      <c r="AP1797">
        <f t="shared" si="595"/>
        <v>-38.737331425693128</v>
      </c>
      <c r="AQ1797">
        <f t="shared" si="596"/>
        <v>29.692298380620159</v>
      </c>
      <c r="AR1797">
        <f t="shared" si="597"/>
        <v>-14.309161168096672</v>
      </c>
      <c r="AS1797">
        <f t="shared" si="598"/>
        <v>3.0577878414697328</v>
      </c>
      <c r="BJ1797">
        <f t="shared" si="599"/>
        <v>1.2716149999999999</v>
      </c>
      <c r="BK1797">
        <f t="shared" si="600"/>
        <v>3.1501773449999999</v>
      </c>
      <c r="BL1797">
        <f t="shared" si="601"/>
        <v>6.8527148301359988</v>
      </c>
      <c r="BM1797">
        <f t="shared" si="602"/>
        <v>-1.7248325946267655</v>
      </c>
      <c r="BN1797">
        <f t="shared" si="603"/>
        <v>1.379661982502528E-2</v>
      </c>
    </row>
    <row r="1798" spans="13:66" ht="15">
      <c r="M1798" s="280">
        <v>1828</v>
      </c>
      <c r="N1798" s="280">
        <f t="shared" si="589"/>
        <v>9.5704277318582101</v>
      </c>
      <c r="AK1798">
        <f t="shared" si="590"/>
        <v>-9.1941659999999995E-2</v>
      </c>
      <c r="AL1798">
        <f t="shared" si="591"/>
        <v>5.0021154360000004</v>
      </c>
      <c r="AM1798">
        <f t="shared" si="592"/>
        <v>14.348130136623999</v>
      </c>
      <c r="AN1798">
        <f t="shared" si="593"/>
        <v>-26.860957187482693</v>
      </c>
      <c r="AO1798">
        <f t="shared" si="594"/>
        <v>37.519471279623808</v>
      </c>
      <c r="AP1798">
        <f t="shared" si="595"/>
        <v>-38.843461037189655</v>
      </c>
      <c r="AQ1798">
        <f t="shared" si="596"/>
        <v>29.789943562556729</v>
      </c>
      <c r="AR1798">
        <f t="shared" si="597"/>
        <v>-14.364075646156351</v>
      </c>
      <c r="AS1798">
        <f t="shared" si="598"/>
        <v>3.0712028478823719</v>
      </c>
      <c r="BJ1798">
        <f t="shared" si="599"/>
        <v>1.2716149999999999</v>
      </c>
      <c r="BK1798">
        <f t="shared" si="600"/>
        <v>3.1519015800000001</v>
      </c>
      <c r="BL1798">
        <f t="shared" si="601"/>
        <v>6.8602184866559988</v>
      </c>
      <c r="BM1798">
        <f t="shared" si="602"/>
        <v>-1.7276663825512577</v>
      </c>
      <c r="BN1798">
        <f t="shared" si="603"/>
        <v>1.3826850698003835E-2</v>
      </c>
    </row>
    <row r="1799" spans="13:66" ht="15">
      <c r="M1799" s="280">
        <v>1829</v>
      </c>
      <c r="N1799" s="280">
        <f t="shared" si="589"/>
        <v>9.5768488141342729</v>
      </c>
      <c r="AK1799">
        <f t="shared" si="590"/>
        <v>-9.1941659999999995E-2</v>
      </c>
      <c r="AL1799">
        <f t="shared" si="591"/>
        <v>5.0048518230000001</v>
      </c>
      <c r="AM1799">
        <f t="shared" si="592"/>
        <v>14.363832603450998</v>
      </c>
      <c r="AN1799">
        <f t="shared" si="593"/>
        <v>-26.905063840729145</v>
      </c>
      <c r="AO1799">
        <f t="shared" si="594"/>
        <v>37.601638172012272</v>
      </c>
      <c r="AP1799">
        <f t="shared" si="595"/>
        <v>-38.949823134039526</v>
      </c>
      <c r="AQ1799">
        <f t="shared" si="596"/>
        <v>29.887856192079344</v>
      </c>
      <c r="AR1799">
        <f t="shared" si="597"/>
        <v>-14.419170664785426</v>
      </c>
      <c r="AS1799">
        <f t="shared" si="598"/>
        <v>3.0846693231457576</v>
      </c>
      <c r="BJ1799">
        <f t="shared" si="599"/>
        <v>1.2716149999999999</v>
      </c>
      <c r="BK1799">
        <f t="shared" si="600"/>
        <v>3.1536258149999998</v>
      </c>
      <c r="BL1799">
        <f t="shared" si="601"/>
        <v>6.867726249143999</v>
      </c>
      <c r="BM1799">
        <f t="shared" si="602"/>
        <v>-1.7305032725968683</v>
      </c>
      <c r="BN1799">
        <f t="shared" si="603"/>
        <v>1.3857131224744393E-2</v>
      </c>
    </row>
    <row r="1800" spans="13:66" ht="15">
      <c r="M1800" s="280">
        <v>1830</v>
      </c>
      <c r="N1800" s="280">
        <f t="shared" si="589"/>
        <v>9.5832708806380502</v>
      </c>
      <c r="AK1800">
        <f t="shared" si="590"/>
        <v>-9.1941659999999995E-2</v>
      </c>
      <c r="AL1800">
        <f t="shared" si="591"/>
        <v>5.0075882100000007</v>
      </c>
      <c r="AM1800">
        <f t="shared" si="592"/>
        <v>14.379543657899999</v>
      </c>
      <c r="AN1800">
        <f t="shared" si="593"/>
        <v>-26.949218750703004</v>
      </c>
      <c r="AO1800">
        <f t="shared" si="594"/>
        <v>37.68393994845858</v>
      </c>
      <c r="AP1800">
        <f t="shared" si="595"/>
        <v>-39.056418097991987</v>
      </c>
      <c r="AQ1800">
        <f t="shared" si="596"/>
        <v>29.986036854892763</v>
      </c>
      <c r="AR1800">
        <f t="shared" si="597"/>
        <v>-14.474446718344314</v>
      </c>
      <c r="AS1800">
        <f t="shared" si="598"/>
        <v>3.0981874364260129</v>
      </c>
      <c r="BJ1800">
        <f t="shared" si="599"/>
        <v>1.2716149999999999</v>
      </c>
      <c r="BK1800">
        <f t="shared" si="600"/>
        <v>3.15535005</v>
      </c>
      <c r="BL1800">
        <f t="shared" si="601"/>
        <v>6.8752381175999986</v>
      </c>
      <c r="BM1800">
        <f t="shared" si="602"/>
        <v>-1.7333432664606001</v>
      </c>
      <c r="BN1800">
        <f t="shared" si="603"/>
        <v>1.388746145958759E-2</v>
      </c>
    </row>
    <row r="1801" spans="13:66" ht="15">
      <c r="M1801" s="280">
        <v>1831</v>
      </c>
      <c r="N1801" s="280">
        <f t="shared" si="589"/>
        <v>9.5896939312063232</v>
      </c>
      <c r="AK1801">
        <f t="shared" si="590"/>
        <v>-9.1941659999999995E-2</v>
      </c>
      <c r="AL1801">
        <f t="shared" si="591"/>
        <v>5.0103245970000003</v>
      </c>
      <c r="AM1801">
        <f t="shared" si="592"/>
        <v>14.395263299970999</v>
      </c>
      <c r="AN1801">
        <f t="shared" si="593"/>
        <v>-26.993421943788483</v>
      </c>
      <c r="AO1801">
        <f t="shared" si="594"/>
        <v>37.766376756497912</v>
      </c>
      <c r="AP1801">
        <f t="shared" si="595"/>
        <v>-39.163246311213939</v>
      </c>
      <c r="AQ1801">
        <f t="shared" si="596"/>
        <v>30.084486137663262</v>
      </c>
      <c r="AR1801">
        <f t="shared" si="597"/>
        <v>-14.529904302275778</v>
      </c>
      <c r="AS1801">
        <f t="shared" si="598"/>
        <v>3.1117573573523485</v>
      </c>
      <c r="BJ1801">
        <f t="shared" si="599"/>
        <v>1.2716149999999999</v>
      </c>
      <c r="BK1801">
        <f t="shared" si="600"/>
        <v>3.1570742849999998</v>
      </c>
      <c r="BL1801">
        <f t="shared" si="601"/>
        <v>6.8827540920239985</v>
      </c>
      <c r="BM1801">
        <f t="shared" si="602"/>
        <v>-1.7361863658394558</v>
      </c>
      <c r="BN1801">
        <f t="shared" si="603"/>
        <v>1.3917841456903782E-2</v>
      </c>
    </row>
    <row r="1802" spans="13:66" ht="15">
      <c r="M1802" s="280">
        <v>1832</v>
      </c>
      <c r="N1802" s="280">
        <f t="shared" si="589"/>
        <v>9.5961179656811577</v>
      </c>
      <c r="AK1802">
        <f t="shared" si="590"/>
        <v>-9.1941659999999995E-2</v>
      </c>
      <c r="AL1802">
        <f t="shared" si="591"/>
        <v>5.0130609840000009</v>
      </c>
      <c r="AM1802">
        <f t="shared" si="592"/>
        <v>14.410991529663999</v>
      </c>
      <c r="AN1802">
        <f t="shared" si="593"/>
        <v>-27.037673446369794</v>
      </c>
      <c r="AO1802">
        <f t="shared" si="594"/>
        <v>37.848948743746099</v>
      </c>
      <c r="AP1802">
        <f t="shared" si="595"/>
        <v>-39.27030815629017</v>
      </c>
      <c r="AQ1802">
        <f t="shared" si="596"/>
        <v>30.183204628019649</v>
      </c>
      <c r="AR1802">
        <f t="shared" si="597"/>
        <v>-14.585543913106701</v>
      </c>
      <c r="AS1802">
        <f t="shared" si="598"/>
        <v>3.1253792560180771</v>
      </c>
      <c r="BJ1802">
        <f t="shared" si="599"/>
        <v>1.2716149999999999</v>
      </c>
      <c r="BK1802">
        <f t="shared" si="600"/>
        <v>3.1587985199999999</v>
      </c>
      <c r="BL1802">
        <f t="shared" si="601"/>
        <v>6.8902741724159986</v>
      </c>
      <c r="BM1802">
        <f t="shared" si="602"/>
        <v>-1.7390325724304385</v>
      </c>
      <c r="BN1802">
        <f t="shared" si="603"/>
        <v>1.394827127109304E-2</v>
      </c>
    </row>
    <row r="1803" spans="13:66" ht="15">
      <c r="M1803" s="280">
        <v>1833</v>
      </c>
      <c r="N1803" s="280">
        <f t="shared" si="589"/>
        <v>9.6025429839099186</v>
      </c>
      <c r="AK1803">
        <f t="shared" si="590"/>
        <v>-9.1941659999999995E-2</v>
      </c>
      <c r="AL1803">
        <f t="shared" si="591"/>
        <v>5.0157973710000006</v>
      </c>
      <c r="AM1803">
        <f t="shared" si="592"/>
        <v>14.426728346978999</v>
      </c>
      <c r="AN1803">
        <f t="shared" si="593"/>
        <v>-27.081973284831157</v>
      </c>
      <c r="AO1803">
        <f t="shared" si="594"/>
        <v>37.931656057899609</v>
      </c>
      <c r="AP1803">
        <f t="shared" si="595"/>
        <v>-39.377604016223614</v>
      </c>
      <c r="AQ1803">
        <f t="shared" si="596"/>
        <v>30.282192914554315</v>
      </c>
      <c r="AR1803">
        <f t="shared" si="597"/>
        <v>-14.641366048449861</v>
      </c>
      <c r="AS1803">
        <f t="shared" si="598"/>
        <v>3.1390533029816274</v>
      </c>
      <c r="BJ1803">
        <f t="shared" si="599"/>
        <v>1.2716149999999999</v>
      </c>
      <c r="BK1803">
        <f t="shared" si="600"/>
        <v>3.1605227550000001</v>
      </c>
      <c r="BL1803">
        <f t="shared" si="601"/>
        <v>6.897798358775999</v>
      </c>
      <c r="BM1803">
        <f t="shared" si="602"/>
        <v>-1.7418818879305507</v>
      </c>
      <c r="BN1803">
        <f t="shared" si="603"/>
        <v>1.3978750956585156E-2</v>
      </c>
    </row>
    <row r="1804" spans="13:66" ht="15">
      <c r="M1804" s="280">
        <v>1834</v>
      </c>
      <c r="N1804" s="280">
        <f t="shared" si="589"/>
        <v>9.6089689857453404</v>
      </c>
      <c r="AK1804">
        <f t="shared" si="590"/>
        <v>-9.1941659999999995E-2</v>
      </c>
      <c r="AL1804">
        <f t="shared" si="591"/>
        <v>5.0185337580000002</v>
      </c>
      <c r="AM1804">
        <f t="shared" si="592"/>
        <v>14.442473751915998</v>
      </c>
      <c r="AN1804">
        <f t="shared" si="593"/>
        <v>-27.12632148555678</v>
      </c>
      <c r="AO1804">
        <f t="shared" si="594"/>
        <v>38.014498846735542</v>
      </c>
      <c r="AP1804">
        <f t="shared" si="595"/>
        <v>-39.485134274435552</v>
      </c>
      <c r="AQ1804">
        <f t="shared" si="596"/>
        <v>30.381451586824284</v>
      </c>
      <c r="AR1804">
        <f t="shared" si="597"/>
        <v>-14.697371207005713</v>
      </c>
      <c r="AS1804">
        <f t="shared" si="598"/>
        <v>3.1527796692675611</v>
      </c>
      <c r="BJ1804">
        <f t="shared" si="599"/>
        <v>1.2716149999999999</v>
      </c>
      <c r="BK1804">
        <f t="shared" si="600"/>
        <v>3.1622469899999999</v>
      </c>
      <c r="BL1804">
        <f t="shared" si="601"/>
        <v>6.9053266511039988</v>
      </c>
      <c r="BM1804">
        <f t="shared" si="602"/>
        <v>-1.7447343140367952</v>
      </c>
      <c r="BN1804">
        <f t="shared" si="603"/>
        <v>1.4009280567839642E-2</v>
      </c>
    </row>
    <row r="1805" spans="13:66" ht="15">
      <c r="M1805" s="280">
        <v>1835</v>
      </c>
      <c r="N1805" s="280">
        <f t="shared" si="589"/>
        <v>9.6153959710456434</v>
      </c>
      <c r="AK1805">
        <f t="shared" si="590"/>
        <v>-9.1941659999999995E-2</v>
      </c>
      <c r="AL1805">
        <f t="shared" si="591"/>
        <v>5.0212701450000008</v>
      </c>
      <c r="AM1805">
        <f t="shared" si="592"/>
        <v>14.458227744474998</v>
      </c>
      <c r="AN1805">
        <f t="shared" si="593"/>
        <v>-27.170718074930878</v>
      </c>
      <c r="AO1805">
        <f t="shared" si="594"/>
        <v>38.09747725811166</v>
      </c>
      <c r="AP1805">
        <f t="shared" si="595"/>
        <v>-39.592899314765845</v>
      </c>
      <c r="AQ1805">
        <f t="shared" si="596"/>
        <v>30.480981235352289</v>
      </c>
      <c r="AR1805">
        <f t="shared" si="597"/>
        <v>-14.753559888564174</v>
      </c>
      <c r="AS1805">
        <f t="shared" si="598"/>
        <v>3.1665585263675937</v>
      </c>
      <c r="BJ1805">
        <f t="shared" si="599"/>
        <v>1.2716149999999999</v>
      </c>
      <c r="BK1805">
        <f t="shared" si="600"/>
        <v>3.1639712250000001</v>
      </c>
      <c r="BL1805">
        <f t="shared" si="601"/>
        <v>6.9128590493999988</v>
      </c>
      <c r="BM1805">
        <f t="shared" si="602"/>
        <v>-1.747589852446175</v>
      </c>
      <c r="BN1805">
        <f t="shared" si="603"/>
        <v>1.4039860159345725E-2</v>
      </c>
    </row>
    <row r="1806" spans="13:66" ht="15">
      <c r="M1806" s="280">
        <v>1836</v>
      </c>
      <c r="N1806" s="280">
        <f t="shared" si="589"/>
        <v>9.6218239396745417</v>
      </c>
      <c r="AK1806">
        <f t="shared" si="590"/>
        <v>-9.1941659999999995E-2</v>
      </c>
      <c r="AL1806">
        <f t="shared" si="591"/>
        <v>5.0240065320000005</v>
      </c>
      <c r="AM1806">
        <f t="shared" si="592"/>
        <v>14.473990324655999</v>
      </c>
      <c r="AN1806">
        <f t="shared" si="593"/>
        <v>-27.215163079337668</v>
      </c>
      <c r="AO1806">
        <f t="shared" si="594"/>
        <v>38.180591439966356</v>
      </c>
      <c r="AP1806">
        <f t="shared" si="595"/>
        <v>-39.700899521473161</v>
      </c>
      <c r="AQ1806">
        <f t="shared" si="596"/>
        <v>30.580782451627812</v>
      </c>
      <c r="AR1806">
        <f t="shared" si="597"/>
        <v>-14.809932594006407</v>
      </c>
      <c r="AS1806">
        <f t="shared" si="598"/>
        <v>3.1803900462416115</v>
      </c>
      <c r="BJ1806">
        <f t="shared" si="599"/>
        <v>1.2716149999999999</v>
      </c>
      <c r="BK1806">
        <f t="shared" si="600"/>
        <v>3.1656954599999998</v>
      </c>
      <c r="BL1806">
        <f t="shared" si="601"/>
        <v>6.9203955536639992</v>
      </c>
      <c r="BM1806">
        <f t="shared" si="602"/>
        <v>-1.7504485048556928</v>
      </c>
      <c r="BN1806">
        <f t="shared" si="603"/>
        <v>1.4070489785622354E-2</v>
      </c>
    </row>
    <row r="1807" spans="13:66" ht="15">
      <c r="M1807" s="280">
        <v>1837</v>
      </c>
      <c r="N1807" s="280">
        <f t="shared" si="589"/>
        <v>9.6282528915013295</v>
      </c>
      <c r="AK1807">
        <f t="shared" si="590"/>
        <v>-9.1941659999999995E-2</v>
      </c>
      <c r="AL1807">
        <f t="shared" si="591"/>
        <v>5.0267429190000001</v>
      </c>
      <c r="AM1807">
        <f t="shared" si="592"/>
        <v>14.489761492458998</v>
      </c>
      <c r="AN1807">
        <f t="shared" si="593"/>
        <v>-27.259656525161361</v>
      </c>
      <c r="AO1807">
        <f t="shared" si="594"/>
        <v>38.263841540318666</v>
      </c>
      <c r="AP1807">
        <f t="shared" si="595"/>
        <v>-39.809135279235207</v>
      </c>
      <c r="AQ1807">
        <f t="shared" si="596"/>
        <v>30.680855828108132</v>
      </c>
      <c r="AR1807">
        <f t="shared" si="597"/>
        <v>-14.866489825306598</v>
      </c>
      <c r="AS1807">
        <f t="shared" si="598"/>
        <v>3.1942744013186966</v>
      </c>
      <c r="BJ1807">
        <f t="shared" si="599"/>
        <v>1.2716149999999999</v>
      </c>
      <c r="BK1807">
        <f t="shared" si="600"/>
        <v>3.167419695</v>
      </c>
      <c r="BL1807">
        <f t="shared" si="601"/>
        <v>6.9279361638959989</v>
      </c>
      <c r="BM1807">
        <f t="shared" si="602"/>
        <v>-1.7533102729623515</v>
      </c>
      <c r="BN1807">
        <f t="shared" si="603"/>
        <v>1.4101169501218196E-2</v>
      </c>
    </row>
    <row r="1808" spans="13:66" ht="15">
      <c r="M1808" s="280">
        <v>1838</v>
      </c>
      <c r="N1808" s="280">
        <f t="shared" si="589"/>
        <v>9.6346828264008995</v>
      </c>
      <c r="AK1808">
        <f t="shared" si="590"/>
        <v>-9.1941659999999995E-2</v>
      </c>
      <c r="AL1808">
        <f t="shared" si="591"/>
        <v>5.0294793060000007</v>
      </c>
      <c r="AM1808">
        <f t="shared" si="592"/>
        <v>14.505541247883999</v>
      </c>
      <c r="AN1808">
        <f t="shared" si="593"/>
        <v>-27.304198438786173</v>
      </c>
      <c r="AO1808">
        <f t="shared" si="594"/>
        <v>38.347227707268267</v>
      </c>
      <c r="AP1808">
        <f t="shared" si="595"/>
        <v>-39.917606973148978</v>
      </c>
      <c r="AQ1808">
        <f t="shared" si="596"/>
        <v>30.781201958219391</v>
      </c>
      <c r="AR1808">
        <f t="shared" si="597"/>
        <v>-14.923232085533755</v>
      </c>
      <c r="AS1808">
        <f t="shared" si="598"/>
        <v>3.2082117644981474</v>
      </c>
      <c r="BJ1808">
        <f t="shared" si="599"/>
        <v>1.2716149999999999</v>
      </c>
      <c r="BK1808">
        <f t="shared" si="600"/>
        <v>3.1691439299999997</v>
      </c>
      <c r="BL1808">
        <f t="shared" si="601"/>
        <v>6.9354808800959988</v>
      </c>
      <c r="BM1808">
        <f t="shared" si="602"/>
        <v>-1.7561751584631538</v>
      </c>
      <c r="BN1808">
        <f t="shared" si="603"/>
        <v>1.4131899360711636E-2</v>
      </c>
    </row>
    <row r="1809" spans="13:66" ht="15">
      <c r="M1809" s="280">
        <v>1839</v>
      </c>
      <c r="N1809" s="280">
        <f t="shared" si="589"/>
        <v>9.6411137442538912</v>
      </c>
      <c r="AK1809">
        <f t="shared" si="590"/>
        <v>-9.1941659999999995E-2</v>
      </c>
      <c r="AL1809">
        <f t="shared" si="591"/>
        <v>5.0322156930000004</v>
      </c>
      <c r="AM1809">
        <f t="shared" si="592"/>
        <v>14.521329590930998</v>
      </c>
      <c r="AN1809">
        <f t="shared" si="593"/>
        <v>-27.348788846596314</v>
      </c>
      <c r="AO1809">
        <f t="shared" si="594"/>
        <v>38.430750088995481</v>
      </c>
      <c r="AP1809">
        <f t="shared" si="595"/>
        <v>-40.026314988730931</v>
      </c>
      <c r="AQ1809">
        <f t="shared" si="596"/>
        <v>30.881821436357644</v>
      </c>
      <c r="AR1809">
        <f t="shared" si="597"/>
        <v>-14.980159878853494</v>
      </c>
      <c r="AS1809">
        <f t="shared" si="598"/>
        <v>3.2222023091505076</v>
      </c>
      <c r="BJ1809">
        <f t="shared" si="599"/>
        <v>1.2716149999999999</v>
      </c>
      <c r="BK1809">
        <f t="shared" si="600"/>
        <v>3.1708681649999999</v>
      </c>
      <c r="BL1809">
        <f t="shared" si="601"/>
        <v>6.9430297022639991</v>
      </c>
      <c r="BM1809">
        <f t="shared" si="602"/>
        <v>-1.7590431630551022</v>
      </c>
      <c r="BN1809">
        <f t="shared" si="603"/>
        <v>1.4162679418710775E-2</v>
      </c>
    </row>
    <row r="1810" spans="13:66" ht="15">
      <c r="M1810" s="280">
        <v>1840</v>
      </c>
      <c r="N1810" s="280">
        <f t="shared" si="589"/>
        <v>9.6475456449466748</v>
      </c>
      <c r="AK1810">
        <f t="shared" si="590"/>
        <v>-9.1941659999999995E-2</v>
      </c>
      <c r="AL1810">
        <f t="shared" si="591"/>
        <v>5.0349520800000009</v>
      </c>
      <c r="AM1810">
        <f t="shared" si="592"/>
        <v>14.537126521599998</v>
      </c>
      <c r="AN1810">
        <f t="shared" si="593"/>
        <v>-27.393427774976004</v>
      </c>
      <c r="AO1810">
        <f t="shared" si="594"/>
        <v>38.51440883376128</v>
      </c>
      <c r="AP1810">
        <f t="shared" si="595"/>
        <v>-40.135259711917264</v>
      </c>
      <c r="AQ1810">
        <f t="shared" si="596"/>
        <v>30.982714857889906</v>
      </c>
      <c r="AR1810">
        <f t="shared" si="597"/>
        <v>-15.03727371052983</v>
      </c>
      <c r="AS1810">
        <f t="shared" si="598"/>
        <v>3.2362462091185891</v>
      </c>
      <c r="BJ1810">
        <f t="shared" si="599"/>
        <v>1.2716149999999999</v>
      </c>
      <c r="BK1810">
        <f t="shared" si="600"/>
        <v>3.1725924000000001</v>
      </c>
      <c r="BL1810">
        <f t="shared" si="601"/>
        <v>6.9505826303999987</v>
      </c>
      <c r="BM1810">
        <f t="shared" si="602"/>
        <v>-1.7619142884352001</v>
      </c>
      <c r="BN1810">
        <f t="shared" si="603"/>
        <v>1.419350972985344E-2</v>
      </c>
    </row>
    <row r="1811" spans="13:66" ht="15">
      <c r="M1811" s="280">
        <v>1841</v>
      </c>
      <c r="N1811" s="280">
        <f t="shared" si="589"/>
        <v>9.653978528371459</v>
      </c>
      <c r="AK1811">
        <f t="shared" si="590"/>
        <v>-9.1941659999999995E-2</v>
      </c>
      <c r="AL1811">
        <f t="shared" si="591"/>
        <v>5.0376884670000006</v>
      </c>
      <c r="AM1811">
        <f t="shared" si="592"/>
        <v>14.552932039890999</v>
      </c>
      <c r="AN1811">
        <f t="shared" si="593"/>
        <v>-27.438115250309451</v>
      </c>
      <c r="AO1811">
        <f t="shared" si="594"/>
        <v>38.598204089907263</v>
      </c>
      <c r="AP1811">
        <f t="shared" si="595"/>
        <v>-40.244441529064133</v>
      </c>
      <c r="AQ1811">
        <f t="shared" si="596"/>
        <v>31.083882819155242</v>
      </c>
      <c r="AR1811">
        <f t="shared" si="597"/>
        <v>-15.094574086926967</v>
      </c>
      <c r="AS1811">
        <f t="shared" si="598"/>
        <v>3.2503436387185043</v>
      </c>
      <c r="BJ1811">
        <f t="shared" si="599"/>
        <v>1.2716149999999999</v>
      </c>
      <c r="BK1811">
        <f t="shared" si="600"/>
        <v>3.1743166349999998</v>
      </c>
      <c r="BL1811">
        <f t="shared" si="601"/>
        <v>6.9581396645039986</v>
      </c>
      <c r="BM1811">
        <f t="shared" si="602"/>
        <v>-1.7647885363004499</v>
      </c>
      <c r="BN1811">
        <f t="shared" si="603"/>
        <v>1.4224390348807171E-2</v>
      </c>
    </row>
    <row r="1812" spans="13:66" ht="15">
      <c r="M1812" s="280">
        <v>1842</v>
      </c>
      <c r="N1812" s="280">
        <f t="shared" si="589"/>
        <v>9.6604123944262987</v>
      </c>
      <c r="AK1812">
        <f t="shared" si="590"/>
        <v>-9.1941659999999995E-2</v>
      </c>
      <c r="AL1812">
        <f t="shared" si="591"/>
        <v>5.0404248540000003</v>
      </c>
      <c r="AM1812">
        <f t="shared" si="592"/>
        <v>14.568746145803999</v>
      </c>
      <c r="AN1812">
        <f t="shared" si="593"/>
        <v>-27.482851298980876</v>
      </c>
      <c r="AO1812">
        <f t="shared" si="594"/>
        <v>38.682136005855675</v>
      </c>
      <c r="AP1812">
        <f t="shared" si="595"/>
        <v>-40.353860826947873</v>
      </c>
      <c r="AQ1812">
        <f t="shared" si="596"/>
        <v>31.185325917465782</v>
      </c>
      <c r="AR1812">
        <f t="shared" si="597"/>
        <v>-15.152061515511102</v>
      </c>
      <c r="AS1812">
        <f t="shared" si="598"/>
        <v>3.2644947727406928</v>
      </c>
      <c r="BJ1812">
        <f t="shared" si="599"/>
        <v>1.2716149999999999</v>
      </c>
      <c r="BK1812">
        <f t="shared" si="600"/>
        <v>3.17604087</v>
      </c>
      <c r="BL1812">
        <f t="shared" si="601"/>
        <v>6.9657008045759987</v>
      </c>
      <c r="BM1812">
        <f t="shared" si="602"/>
        <v>-1.7676659083478545</v>
      </c>
      <c r="BN1812">
        <f t="shared" si="603"/>
        <v>1.4255321330269227E-2</v>
      </c>
    </row>
    <row r="1813" spans="13:66" ht="15">
      <c r="M1813" s="280">
        <v>1843</v>
      </c>
      <c r="N1813" s="280">
        <f t="shared" si="589"/>
        <v>9.666847243015253</v>
      </c>
      <c r="AK1813">
        <f t="shared" si="590"/>
        <v>-9.1941659999999995E-2</v>
      </c>
      <c r="AL1813">
        <f t="shared" si="591"/>
        <v>5.0431612410000008</v>
      </c>
      <c r="AM1813">
        <f t="shared" si="592"/>
        <v>14.584568839338999</v>
      </c>
      <c r="AN1813">
        <f t="shared" si="593"/>
        <v>-27.527635947374488</v>
      </c>
      <c r="AO1813">
        <f t="shared" si="594"/>
        <v>38.766204730109422</v>
      </c>
      <c r="AP1813">
        <f t="shared" si="595"/>
        <v>-40.463517992765219</v>
      </c>
      <c r="AQ1813">
        <f t="shared" si="596"/>
        <v>31.287044751107803</v>
      </c>
      <c r="AR1813">
        <f t="shared" si="597"/>
        <v>-15.209736504852222</v>
      </c>
      <c r="AS1813">
        <f t="shared" si="598"/>
        <v>3.2786997864509577</v>
      </c>
      <c r="BJ1813">
        <f t="shared" si="599"/>
        <v>1.2716149999999999</v>
      </c>
      <c r="BK1813">
        <f t="shared" si="600"/>
        <v>3.1777651049999998</v>
      </c>
      <c r="BL1813">
        <f t="shared" si="601"/>
        <v>6.9732660506159991</v>
      </c>
      <c r="BM1813">
        <f t="shared" si="602"/>
        <v>-1.7705464062744167</v>
      </c>
      <c r="BN1813">
        <f t="shared" si="603"/>
        <v>1.4286302728966586E-2</v>
      </c>
    </row>
    <row r="1814" spans="13:66" ht="15">
      <c r="M1814" s="280">
        <v>1844</v>
      </c>
      <c r="N1814" s="280">
        <f t="shared" si="589"/>
        <v>9.6732830740483866</v>
      </c>
      <c r="AK1814">
        <f t="shared" si="590"/>
        <v>-9.1941659999999995E-2</v>
      </c>
      <c r="AL1814">
        <f t="shared" si="591"/>
        <v>5.0458976280000005</v>
      </c>
      <c r="AM1814">
        <f t="shared" si="592"/>
        <v>14.600400120495998</v>
      </c>
      <c r="AN1814">
        <f t="shared" si="593"/>
        <v>-27.572469221874499</v>
      </c>
      <c r="AO1814">
        <f t="shared" si="594"/>
        <v>38.850410411252021</v>
      </c>
      <c r="AP1814">
        <f t="shared" si="595"/>
        <v>-40.573413414133533</v>
      </c>
      <c r="AQ1814">
        <f t="shared" si="596"/>
        <v>31.389039919342792</v>
      </c>
      <c r="AR1814">
        <f t="shared" si="597"/>
        <v>-15.26759956462589</v>
      </c>
      <c r="AS1814">
        <f t="shared" si="598"/>
        <v>3.2929588555914955</v>
      </c>
      <c r="BJ1814">
        <f t="shared" si="599"/>
        <v>1.2716149999999999</v>
      </c>
      <c r="BK1814">
        <f t="shared" si="600"/>
        <v>3.1794893399999999</v>
      </c>
      <c r="BL1814">
        <f t="shared" si="601"/>
        <v>6.9808354026239989</v>
      </c>
      <c r="BM1814">
        <f t="shared" si="602"/>
        <v>-1.7734300317771392</v>
      </c>
      <c r="BN1814">
        <f t="shared" si="603"/>
        <v>1.4317334599655947E-2</v>
      </c>
    </row>
    <row r="1815" spans="13:66" ht="15">
      <c r="M1815" s="280">
        <v>1845</v>
      </c>
      <c r="N1815" s="280">
        <f t="shared" si="589"/>
        <v>9.6797198874418147</v>
      </c>
      <c r="AK1815">
        <f t="shared" si="590"/>
        <v>-9.1941659999999995E-2</v>
      </c>
      <c r="AL1815">
        <f t="shared" si="591"/>
        <v>5.0486340150000002</v>
      </c>
      <c r="AM1815">
        <f t="shared" si="592"/>
        <v>14.616239989274998</v>
      </c>
      <c r="AN1815">
        <f t="shared" si="593"/>
        <v>-27.617351148865129</v>
      </c>
      <c r="AO1815">
        <f t="shared" si="594"/>
        <v>38.934753197947657</v>
      </c>
      <c r="AP1815">
        <f t="shared" si="595"/>
        <v>-40.683547479091075</v>
      </c>
      <c r="AQ1815">
        <f t="shared" si="596"/>
        <v>31.491312022408497</v>
      </c>
      <c r="AR1815">
        <f t="shared" si="597"/>
        <v>-15.325651205615067</v>
      </c>
      <c r="AS1815">
        <f t="shared" si="598"/>
        <v>3.3072721563819321</v>
      </c>
      <c r="BJ1815">
        <f t="shared" si="599"/>
        <v>1.2716149999999999</v>
      </c>
      <c r="BK1815">
        <f t="shared" si="600"/>
        <v>3.1812135750000001</v>
      </c>
      <c r="BL1815">
        <f t="shared" si="601"/>
        <v>6.988408860599999</v>
      </c>
      <c r="BM1815">
        <f t="shared" si="602"/>
        <v>-1.7763167865530252</v>
      </c>
      <c r="BN1815">
        <f t="shared" si="603"/>
        <v>1.4348416997123725E-2</v>
      </c>
    </row>
    <row r="1816" spans="13:66" ht="15">
      <c r="M1816" s="280">
        <v>1846</v>
      </c>
      <c r="N1816" s="280">
        <f t="shared" si="589"/>
        <v>9.6861576831178056</v>
      </c>
      <c r="AK1816">
        <f t="shared" si="590"/>
        <v>-9.1941659999999995E-2</v>
      </c>
      <c r="AL1816">
        <f t="shared" si="591"/>
        <v>5.0513704020000008</v>
      </c>
      <c r="AM1816">
        <f t="shared" si="592"/>
        <v>14.632088445675999</v>
      </c>
      <c r="AN1816">
        <f t="shared" si="593"/>
        <v>-27.662281754730589</v>
      </c>
      <c r="AO1816">
        <f t="shared" si="594"/>
        <v>39.019233238941148</v>
      </c>
      <c r="AP1816">
        <f t="shared" si="595"/>
        <v>-40.793920576097186</v>
      </c>
      <c r="AQ1816">
        <f t="shared" si="596"/>
        <v>31.593861661519973</v>
      </c>
      <c r="AR1816">
        <f t="shared" si="597"/>
        <v>-15.383891939711903</v>
      </c>
      <c r="AS1816">
        <f t="shared" si="598"/>
        <v>3.3216398655203618</v>
      </c>
      <c r="BJ1816">
        <f t="shared" si="599"/>
        <v>1.2716149999999999</v>
      </c>
      <c r="BK1816">
        <f t="shared" si="600"/>
        <v>3.1829378099999999</v>
      </c>
      <c r="BL1816">
        <f t="shared" si="601"/>
        <v>6.9959864245439984</v>
      </c>
      <c r="BM1816">
        <f t="shared" si="602"/>
        <v>-1.7792066722990769</v>
      </c>
      <c r="BN1816">
        <f t="shared" si="603"/>
        <v>1.4379549976186056E-2</v>
      </c>
    </row>
    <row r="1817" spans="13:66" ht="15">
      <c r="M1817" s="280">
        <v>1847</v>
      </c>
      <c r="N1817" s="280">
        <f t="shared" si="589"/>
        <v>9.6925964610048609</v>
      </c>
      <c r="AK1817">
        <f t="shared" si="590"/>
        <v>-9.1941659999999995E-2</v>
      </c>
      <c r="AL1817">
        <f t="shared" si="591"/>
        <v>5.0541067890000004</v>
      </c>
      <c r="AM1817">
        <f t="shared" si="592"/>
        <v>14.647945489698998</v>
      </c>
      <c r="AN1817">
        <f t="shared" si="593"/>
        <v>-27.707261065855089</v>
      </c>
      <c r="AO1817">
        <f t="shared" si="594"/>
        <v>39.103850683057956</v>
      </c>
      <c r="AP1817">
        <f t="shared" si="595"/>
        <v>-40.904533094032509</v>
      </c>
      <c r="AQ1817">
        <f t="shared" si="596"/>
        <v>31.69668943887066</v>
      </c>
      <c r="AR1817">
        <f t="shared" si="597"/>
        <v>-15.442322279919539</v>
      </c>
      <c r="AS1817">
        <f t="shared" si="598"/>
        <v>3.336062160184385</v>
      </c>
      <c r="BJ1817">
        <f t="shared" si="599"/>
        <v>1.2716149999999999</v>
      </c>
      <c r="BK1817">
        <f t="shared" si="600"/>
        <v>3.1846620450000001</v>
      </c>
      <c r="BL1817">
        <f t="shared" si="601"/>
        <v>7.003568094455999</v>
      </c>
      <c r="BM1817">
        <f t="shared" si="602"/>
        <v>-1.7820996907122975</v>
      </c>
      <c r="BN1817">
        <f t="shared" si="603"/>
        <v>1.4410733591688792E-2</v>
      </c>
    </row>
    <row r="1818" spans="13:66" ht="15">
      <c r="M1818" s="280">
        <v>1848</v>
      </c>
      <c r="N1818" s="280">
        <f t="shared" si="589"/>
        <v>9.699036221037737</v>
      </c>
      <c r="AK1818">
        <f t="shared" si="590"/>
        <v>-9.1941659999999995E-2</v>
      </c>
      <c r="AL1818">
        <f t="shared" si="591"/>
        <v>5.0568431760000001</v>
      </c>
      <c r="AM1818">
        <f t="shared" si="592"/>
        <v>14.663811121343999</v>
      </c>
      <c r="AN1818">
        <f t="shared" si="593"/>
        <v>-27.75228910862285</v>
      </c>
      <c r="AO1818">
        <f t="shared" si="594"/>
        <v>39.18860567920418</v>
      </c>
      <c r="AP1818">
        <f t="shared" si="595"/>
        <v>-41.015385422199259</v>
      </c>
      <c r="AQ1818">
        <f t="shared" si="596"/>
        <v>31.799795957633446</v>
      </c>
      <c r="AR1818">
        <f t="shared" si="597"/>
        <v>-15.500942740353926</v>
      </c>
      <c r="AS1818">
        <f t="shared" si="598"/>
        <v>3.3505392180321483</v>
      </c>
      <c r="BJ1818">
        <f t="shared" si="599"/>
        <v>1.2716149999999999</v>
      </c>
      <c r="BK1818">
        <f t="shared" si="600"/>
        <v>3.1863862799999998</v>
      </c>
      <c r="BL1818">
        <f t="shared" si="601"/>
        <v>7.011153870335999</v>
      </c>
      <c r="BM1818">
        <f t="shared" si="602"/>
        <v>-1.7849958434896898</v>
      </c>
      <c r="BN1818">
        <f t="shared" si="603"/>
        <v>1.4441967898507506E-2</v>
      </c>
    </row>
    <row r="1819" spans="13:66" ht="15">
      <c r="M1819" s="280">
        <v>1849</v>
      </c>
      <c r="N1819" s="280">
        <f t="shared" si="589"/>
        <v>9.7054769631575297</v>
      </c>
      <c r="AK1819">
        <f t="shared" si="590"/>
        <v>-9.1941659999999995E-2</v>
      </c>
      <c r="AL1819">
        <f t="shared" si="591"/>
        <v>5.0595795630000007</v>
      </c>
      <c r="AM1819">
        <f t="shared" si="592"/>
        <v>14.679685340610998</v>
      </c>
      <c r="AN1819">
        <f t="shared" si="593"/>
        <v>-27.797365909418083</v>
      </c>
      <c r="AO1819">
        <f t="shared" si="594"/>
        <v>39.273498376366561</v>
      </c>
      <c r="AP1819">
        <f t="shared" si="595"/>
        <v>-41.126477950321423</v>
      </c>
      <c r="AQ1819">
        <f t="shared" si="596"/>
        <v>31.90318182196172</v>
      </c>
      <c r="AR1819">
        <f t="shared" si="597"/>
        <v>-15.55975383624563</v>
      </c>
      <c r="AS1819">
        <f t="shared" si="598"/>
        <v>3.3650712172033854</v>
      </c>
      <c r="BJ1819">
        <f t="shared" si="599"/>
        <v>1.2716149999999999</v>
      </c>
      <c r="BK1819">
        <f t="shared" si="600"/>
        <v>3.188110515</v>
      </c>
      <c r="BL1819">
        <f t="shared" si="601"/>
        <v>7.0187437521839984</v>
      </c>
      <c r="BM1819">
        <f t="shared" si="602"/>
        <v>-1.7878951323282564</v>
      </c>
      <c r="BN1819">
        <f t="shared" si="603"/>
        <v>1.4473252951547489E-2</v>
      </c>
    </row>
    <row r="1820" spans="13:66" ht="15">
      <c r="M1820" s="280">
        <v>1850</v>
      </c>
      <c r="N1820" s="280">
        <f t="shared" si="589"/>
        <v>9.7119186873117407</v>
      </c>
      <c r="AK1820">
        <f t="shared" si="590"/>
        <v>-9.1941659999999995E-2</v>
      </c>
      <c r="AL1820">
        <f t="shared" si="591"/>
        <v>5.0623159500000003</v>
      </c>
      <c r="AM1820">
        <f t="shared" si="592"/>
        <v>14.695568147499998</v>
      </c>
      <c r="AN1820">
        <f t="shared" si="593"/>
        <v>-27.842491494625005</v>
      </c>
      <c r="AO1820">
        <f t="shared" si="594"/>
        <v>39.358528923612496</v>
      </c>
      <c r="AP1820">
        <f t="shared" si="595"/>
        <v>-41.237811068545007</v>
      </c>
      <c r="AQ1820">
        <f t="shared" si="596"/>
        <v>32.006847636990429</v>
      </c>
      <c r="AR1820">
        <f t="shared" si="597"/>
        <v>-15.618756083941639</v>
      </c>
      <c r="AS1820">
        <f t="shared" si="598"/>
        <v>3.3796583363204649</v>
      </c>
      <c r="BJ1820">
        <f t="shared" si="599"/>
        <v>1.2716149999999999</v>
      </c>
      <c r="BK1820">
        <f t="shared" si="600"/>
        <v>3.1898347499999997</v>
      </c>
      <c r="BL1820">
        <f t="shared" si="601"/>
        <v>7.0263377399999989</v>
      </c>
      <c r="BM1820">
        <f t="shared" si="602"/>
        <v>-1.790797558925</v>
      </c>
      <c r="BN1820">
        <f t="shared" si="603"/>
        <v>1.450458880574375E-2</v>
      </c>
    </row>
    <row r="1821" spans="13:66" ht="15">
      <c r="M1821" s="280">
        <v>1851</v>
      </c>
      <c r="N1821" s="280">
        <f t="shared" si="589"/>
        <v>9.7183613934543622</v>
      </c>
      <c r="AK1821">
        <f t="shared" si="590"/>
        <v>-9.1941659999999995E-2</v>
      </c>
      <c r="AL1821">
        <f t="shared" si="591"/>
        <v>5.0650523370000009</v>
      </c>
      <c r="AM1821">
        <f t="shared" si="592"/>
        <v>14.711459542010999</v>
      </c>
      <c r="AN1821">
        <f t="shared" si="593"/>
        <v>-27.887665890627822</v>
      </c>
      <c r="AO1821">
        <f t="shared" si="594"/>
        <v>39.443697470090015</v>
      </c>
      <c r="AP1821">
        <f t="shared" si="595"/>
        <v>-41.349385167438236</v>
      </c>
      <c r="AQ1821">
        <f t="shared" si="596"/>
        <v>32.110794008837154</v>
      </c>
      <c r="AR1821">
        <f t="shared" si="597"/>
        <v>-15.677950000907179</v>
      </c>
      <c r="AS1821">
        <f t="shared" si="598"/>
        <v>3.3943007544894304</v>
      </c>
      <c r="BJ1821">
        <f t="shared" si="599"/>
        <v>1.2716149999999999</v>
      </c>
      <c r="BK1821">
        <f t="shared" si="600"/>
        <v>3.1915589849999999</v>
      </c>
      <c r="BL1821">
        <f t="shared" si="601"/>
        <v>7.0339358337839988</v>
      </c>
      <c r="BM1821">
        <f t="shared" si="602"/>
        <v>-1.793703124976924</v>
      </c>
      <c r="BN1821">
        <f t="shared" si="603"/>
        <v>1.4535975516061018E-2</v>
      </c>
    </row>
    <row r="1822" spans="13:66" ht="15">
      <c r="M1822" s="280">
        <v>1852</v>
      </c>
      <c r="N1822" s="280">
        <f t="shared" si="589"/>
        <v>9.7248050815459131</v>
      </c>
      <c r="AK1822">
        <f t="shared" si="590"/>
        <v>-9.1941659999999995E-2</v>
      </c>
      <c r="AL1822">
        <f t="shared" si="591"/>
        <v>5.0677887240000006</v>
      </c>
      <c r="AM1822">
        <f t="shared" si="592"/>
        <v>14.727359524143999</v>
      </c>
      <c r="AN1822">
        <f t="shared" si="593"/>
        <v>-27.932889123810757</v>
      </c>
      <c r="AO1822">
        <f t="shared" si="594"/>
        <v>39.529004165027779</v>
      </c>
      <c r="AP1822">
        <f t="shared" si="595"/>
        <v>-41.461200637991801</v>
      </c>
      <c r="AQ1822">
        <f t="shared" si="596"/>
        <v>32.215021544603175</v>
      </c>
      <c r="AR1822">
        <f t="shared" si="597"/>
        <v>-15.737336105727534</v>
      </c>
      <c r="AS1822">
        <f t="shared" si="598"/>
        <v>3.4089986513010522</v>
      </c>
      <c r="BJ1822">
        <f t="shared" si="599"/>
        <v>1.2716149999999999</v>
      </c>
      <c r="BK1822">
        <f t="shared" si="600"/>
        <v>3.1932832200000001</v>
      </c>
      <c r="BL1822">
        <f t="shared" si="601"/>
        <v>7.0415380335359989</v>
      </c>
      <c r="BM1822">
        <f t="shared" si="602"/>
        <v>-1.7966118321810305</v>
      </c>
      <c r="BN1822">
        <f t="shared" si="603"/>
        <v>1.456741313749374E-2</v>
      </c>
    </row>
    <row r="1823" spans="13:66" ht="15">
      <c r="M1823" s="280">
        <v>1853</v>
      </c>
      <c r="N1823" s="280">
        <f t="shared" si="589"/>
        <v>9.7312497515535306</v>
      </c>
      <c r="AK1823">
        <f t="shared" si="590"/>
        <v>-9.1941659999999995E-2</v>
      </c>
      <c r="AL1823">
        <f t="shared" si="591"/>
        <v>5.0705251110000003</v>
      </c>
      <c r="AM1823">
        <f t="shared" si="592"/>
        <v>14.743268093898999</v>
      </c>
      <c r="AN1823">
        <f t="shared" si="593"/>
        <v>-27.978161220558018</v>
      </c>
      <c r="AO1823">
        <f t="shared" si="594"/>
        <v>39.614449157735116</v>
      </c>
      <c r="AP1823">
        <f t="shared" si="595"/>
        <v>-41.573257871619091</v>
      </c>
      <c r="AQ1823">
        <f t="shared" si="596"/>
        <v>32.319530852374506</v>
      </c>
      <c r="AR1823">
        <f t="shared" si="597"/>
        <v>-15.796914918109856</v>
      </c>
      <c r="AS1823">
        <f t="shared" si="598"/>
        <v>3.4237522068318746</v>
      </c>
      <c r="BJ1823">
        <f t="shared" si="599"/>
        <v>1.2716149999999999</v>
      </c>
      <c r="BK1823">
        <f t="shared" si="600"/>
        <v>3.1950074549999998</v>
      </c>
      <c r="BL1823">
        <f t="shared" si="601"/>
        <v>7.0491443392559985</v>
      </c>
      <c r="BM1823">
        <f t="shared" si="602"/>
        <v>-1.7995236822343228</v>
      </c>
      <c r="BN1823">
        <f t="shared" si="603"/>
        <v>1.4598901725066081E-2</v>
      </c>
    </row>
    <row r="1824" spans="13:66" ht="15">
      <c r="M1824" s="280">
        <v>1854</v>
      </c>
      <c r="N1824" s="280">
        <f t="shared" si="589"/>
        <v>9.7376954034509939</v>
      </c>
      <c r="AK1824">
        <f t="shared" si="590"/>
        <v>-9.1941659999999995E-2</v>
      </c>
      <c r="AL1824">
        <f t="shared" si="591"/>
        <v>5.0732614980000008</v>
      </c>
      <c r="AM1824">
        <f t="shared" si="592"/>
        <v>14.759185251275998</v>
      </c>
      <c r="AN1824">
        <f t="shared" si="593"/>
        <v>-28.023482207253821</v>
      </c>
      <c r="AO1824">
        <f t="shared" si="594"/>
        <v>39.700032597601975</v>
      </c>
      <c r="AP1824">
        <f t="shared" si="595"/>
        <v>-41.685557260156436</v>
      </c>
      <c r="AQ1824">
        <f t="shared" si="596"/>
        <v>32.424322541222999</v>
      </c>
      <c r="AR1824">
        <f t="shared" si="597"/>
        <v>-15.856686958884987</v>
      </c>
      <c r="AS1824">
        <f t="shared" si="598"/>
        <v>3.4385616016452651</v>
      </c>
      <c r="BJ1824">
        <f t="shared" si="599"/>
        <v>1.2716149999999999</v>
      </c>
      <c r="BK1824">
        <f t="shared" si="600"/>
        <v>3.19673169</v>
      </c>
      <c r="BL1824">
        <f t="shared" si="601"/>
        <v>7.0567547509439992</v>
      </c>
      <c r="BM1824">
        <f t="shared" si="602"/>
        <v>-1.8024386768338032</v>
      </c>
      <c r="BN1824">
        <f t="shared" si="603"/>
        <v>1.4630441333831925E-2</v>
      </c>
    </row>
    <row r="1825" spans="13:66" ht="15">
      <c r="M1825" s="280">
        <v>1855</v>
      </c>
      <c r="N1825" s="280">
        <f t="shared" si="589"/>
        <v>9.7441420372188556</v>
      </c>
      <c r="AK1825">
        <f t="shared" si="590"/>
        <v>-9.1941659999999995E-2</v>
      </c>
      <c r="AL1825">
        <f t="shared" si="591"/>
        <v>5.0759978850000005</v>
      </c>
      <c r="AM1825">
        <f t="shared" si="592"/>
        <v>14.775110996274998</v>
      </c>
      <c r="AN1825">
        <f t="shared" si="593"/>
        <v>-28.068852110282378</v>
      </c>
      <c r="AO1825">
        <f t="shared" si="594"/>
        <v>39.785754634098957</v>
      </c>
      <c r="AP1825">
        <f t="shared" si="595"/>
        <v>-41.798099195863273</v>
      </c>
      <c r="AQ1825">
        <f t="shared" si="596"/>
        <v>32.529397221207361</v>
      </c>
      <c r="AR1825">
        <f t="shared" si="597"/>
        <v>-15.91665275000928</v>
      </c>
      <c r="AS1825">
        <f t="shared" si="598"/>
        <v>3.4534270167924697</v>
      </c>
      <c r="BJ1825">
        <f t="shared" si="599"/>
        <v>1.2716149999999999</v>
      </c>
      <c r="BK1825">
        <f t="shared" si="600"/>
        <v>3.1984559249999998</v>
      </c>
      <c r="BL1825">
        <f t="shared" si="601"/>
        <v>7.0643692685999984</v>
      </c>
      <c r="BM1825">
        <f t="shared" si="602"/>
        <v>-1.8053568176764752</v>
      </c>
      <c r="BN1825">
        <f t="shared" si="603"/>
        <v>1.4662032018874876E-2</v>
      </c>
    </row>
    <row r="1826" spans="13:66" ht="15">
      <c r="M1826" s="280">
        <v>1856</v>
      </c>
      <c r="N1826" s="280">
        <f t="shared" si="589"/>
        <v>9.7505896528444662</v>
      </c>
      <c r="AK1826">
        <f t="shared" si="590"/>
        <v>-9.1941659999999995E-2</v>
      </c>
      <c r="AL1826">
        <f t="shared" si="591"/>
        <v>5.0787342720000002</v>
      </c>
      <c r="AM1826">
        <f t="shared" si="592"/>
        <v>14.791045328895999</v>
      </c>
      <c r="AN1826">
        <f t="shared" si="593"/>
        <v>-28.114270956027909</v>
      </c>
      <c r="AO1826">
        <f t="shared" si="594"/>
        <v>39.87161541677731</v>
      </c>
      <c r="AP1826">
        <f t="shared" si="595"/>
        <v>-41.910884071422451</v>
      </c>
      <c r="AQ1826">
        <f t="shared" si="596"/>
        <v>32.634755503374286</v>
      </c>
      <c r="AR1826">
        <f t="shared" si="597"/>
        <v>-15.976812814566433</v>
      </c>
      <c r="AS1826">
        <f t="shared" si="598"/>
        <v>3.4683486338136635</v>
      </c>
      <c r="BJ1826">
        <f t="shared" si="599"/>
        <v>1.2716149999999999</v>
      </c>
      <c r="BK1826">
        <f t="shared" si="600"/>
        <v>3.2001801599999999</v>
      </c>
      <c r="BL1826">
        <f t="shared" si="601"/>
        <v>7.0719878922239987</v>
      </c>
      <c r="BM1826">
        <f t="shared" si="602"/>
        <v>-1.808278106459341</v>
      </c>
      <c r="BN1826">
        <f t="shared" si="603"/>
        <v>1.4693673835308254E-2</v>
      </c>
    </row>
    <row r="1827" spans="13:66" ht="15">
      <c r="M1827" s="280">
        <v>1857</v>
      </c>
      <c r="N1827" s="280">
        <f t="shared" si="589"/>
        <v>9.7570382503220632</v>
      </c>
      <c r="AK1827">
        <f t="shared" si="590"/>
        <v>-9.1941659999999995E-2</v>
      </c>
      <c r="AL1827">
        <f t="shared" si="591"/>
        <v>5.0814706590000007</v>
      </c>
      <c r="AM1827">
        <f t="shared" si="592"/>
        <v>14.806988249138998</v>
      </c>
      <c r="AN1827">
        <f t="shared" si="593"/>
        <v>-28.159738770874622</v>
      </c>
      <c r="AO1827">
        <f t="shared" si="594"/>
        <v>39.957615095268906</v>
      </c>
      <c r="AP1827">
        <f t="shared" si="595"/>
        <v>-42.023912279940404</v>
      </c>
      <c r="AQ1827">
        <f t="shared" si="596"/>
        <v>32.740397999759466</v>
      </c>
      <c r="AR1827">
        <f t="shared" si="597"/>
        <v>-16.03716767676929</v>
      </c>
      <c r="AS1827">
        <f t="shared" si="598"/>
        <v>3.4833266347390093</v>
      </c>
      <c r="BJ1827">
        <f t="shared" si="599"/>
        <v>1.2716149999999999</v>
      </c>
      <c r="BK1827">
        <f t="shared" si="600"/>
        <v>3.2019043950000001</v>
      </c>
      <c r="BL1827">
        <f t="shared" si="601"/>
        <v>7.0796106218159984</v>
      </c>
      <c r="BM1827">
        <f t="shared" si="602"/>
        <v>-1.8112025448794036</v>
      </c>
      <c r="BN1827">
        <f t="shared" si="603"/>
        <v>1.4725366838275101E-2</v>
      </c>
    </row>
    <row r="1828" spans="13:66" ht="15">
      <c r="M1828" s="280">
        <v>1858</v>
      </c>
      <c r="N1828" s="280">
        <f t="shared" si="589"/>
        <v>9.7634878296528278</v>
      </c>
      <c r="AK1828">
        <f t="shared" si="590"/>
        <v>-9.1941659999999995E-2</v>
      </c>
      <c r="AL1828">
        <f t="shared" si="591"/>
        <v>5.0842070460000004</v>
      </c>
      <c r="AM1828">
        <f t="shared" si="592"/>
        <v>14.822939757003999</v>
      </c>
      <c r="AN1828">
        <f t="shared" si="593"/>
        <v>-28.205255581206732</v>
      </c>
      <c r="AO1828">
        <f t="shared" si="594"/>
        <v>40.04375381928628</v>
      </c>
      <c r="AP1828">
        <f t="shared" si="595"/>
        <v>-42.137184214947418</v>
      </c>
      <c r="AQ1828">
        <f t="shared" si="596"/>
        <v>32.846325323388669</v>
      </c>
      <c r="AR1828">
        <f t="shared" si="597"/>
        <v>-16.097717861961687</v>
      </c>
      <c r="AS1828">
        <f t="shared" si="598"/>
        <v>3.4983612020897139</v>
      </c>
      <c r="BJ1828">
        <f t="shared" si="599"/>
        <v>1.2716149999999999</v>
      </c>
      <c r="BK1828">
        <f t="shared" si="600"/>
        <v>3.2036286299999999</v>
      </c>
      <c r="BL1828">
        <f t="shared" si="601"/>
        <v>7.0872374573759984</v>
      </c>
      <c r="BM1828">
        <f t="shared" si="602"/>
        <v>-1.8141301346336658</v>
      </c>
      <c r="BN1828">
        <f t="shared" si="603"/>
        <v>1.4757111082948176E-2</v>
      </c>
    </row>
    <row r="1829" spans="13:66" ht="15">
      <c r="M1829" s="280">
        <v>1859</v>
      </c>
      <c r="N1829" s="280">
        <f t="shared" si="589"/>
        <v>9.769938390844926</v>
      </c>
      <c r="AK1829">
        <f t="shared" si="590"/>
        <v>-9.1941659999999995E-2</v>
      </c>
      <c r="AL1829">
        <f t="shared" si="591"/>
        <v>5.086943433000001</v>
      </c>
      <c r="AM1829">
        <f t="shared" si="592"/>
        <v>14.838899852490998</v>
      </c>
      <c r="AN1829">
        <f t="shared" si="593"/>
        <v>-28.250821413408456</v>
      </c>
      <c r="AO1829">
        <f t="shared" si="594"/>
        <v>40.130031738622598</v>
      </c>
      <c r="AP1829">
        <f t="shared" si="595"/>
        <v>-42.250700270397829</v>
      </c>
      <c r="AQ1829">
        <f t="shared" si="596"/>
        <v>32.952538088278807</v>
      </c>
      <c r="AR1829">
        <f t="shared" si="597"/>
        <v>-16.15846389662028</v>
      </c>
      <c r="AS1829">
        <f t="shared" si="598"/>
        <v>3.5134525188790864</v>
      </c>
      <c r="BJ1829">
        <f t="shared" si="599"/>
        <v>1.2716149999999999</v>
      </c>
      <c r="BK1829">
        <f t="shared" si="600"/>
        <v>3.2053528650000001</v>
      </c>
      <c r="BL1829">
        <f t="shared" si="601"/>
        <v>7.0948683989039987</v>
      </c>
      <c r="BM1829">
        <f t="shared" si="602"/>
        <v>-1.8170608774191304</v>
      </c>
      <c r="BN1829">
        <f t="shared" si="603"/>
        <v>1.4788906624529958E-2</v>
      </c>
    </row>
    <row r="1830" spans="13:66" ht="15">
      <c r="M1830" s="280">
        <v>1860</v>
      </c>
      <c r="N1830" s="280">
        <f t="shared" si="589"/>
        <v>9.7763899339136771</v>
      </c>
      <c r="AK1830">
        <f t="shared" si="590"/>
        <v>-9.1941659999999995E-2</v>
      </c>
      <c r="AL1830">
        <f t="shared" si="591"/>
        <v>5.0896798200000006</v>
      </c>
      <c r="AM1830">
        <f t="shared" si="592"/>
        <v>14.854868535599998</v>
      </c>
      <c r="AN1830">
        <f t="shared" si="593"/>
        <v>-28.296436293864005</v>
      </c>
      <c r="AO1830">
        <f t="shared" si="594"/>
        <v>40.216449003151681</v>
      </c>
      <c r="AP1830">
        <f t="shared" si="595"/>
        <v>-42.364460840670262</v>
      </c>
      <c r="AQ1830">
        <f t="shared" si="596"/>
        <v>33.05903690943903</v>
      </c>
      <c r="AR1830">
        <f t="shared" si="597"/>
        <v>-16.219406308356366</v>
      </c>
      <c r="AS1830">
        <f t="shared" si="598"/>
        <v>3.5286007686136012</v>
      </c>
      <c r="BJ1830">
        <f t="shared" si="599"/>
        <v>1.2716149999999999</v>
      </c>
      <c r="BK1830">
        <f t="shared" si="600"/>
        <v>3.2070770999999998</v>
      </c>
      <c r="BL1830">
        <f t="shared" si="601"/>
        <v>7.1025034463999983</v>
      </c>
      <c r="BM1830">
        <f t="shared" si="602"/>
        <v>-1.8199947749328</v>
      </c>
      <c r="BN1830">
        <f t="shared" si="603"/>
        <v>1.4820753518252641E-2</v>
      </c>
    </row>
    <row r="1831" spans="13:66" ht="15">
      <c r="M1831" s="280">
        <v>1861</v>
      </c>
      <c r="N1831" s="280">
        <f t="shared" si="589"/>
        <v>9.7828424588814737</v>
      </c>
      <c r="AK1831">
        <f t="shared" si="590"/>
        <v>-9.1941659999999995E-2</v>
      </c>
      <c r="AL1831">
        <f t="shared" si="591"/>
        <v>5.0924162070000003</v>
      </c>
      <c r="AM1831">
        <f t="shared" si="592"/>
        <v>14.870845806330998</v>
      </c>
      <c r="AN1831">
        <f t="shared" si="593"/>
        <v>-28.342100248957593</v>
      </c>
      <c r="AO1831">
        <f t="shared" si="594"/>
        <v>40.303005762827965</v>
      </c>
      <c r="AP1831">
        <f t="shared" si="595"/>
        <v>-42.478466320567875</v>
      </c>
      <c r="AQ1831">
        <f t="shared" si="596"/>
        <v>33.165822402871754</v>
      </c>
      <c r="AR1831">
        <f t="shared" si="597"/>
        <v>-16.280545625917732</v>
      </c>
      <c r="AS1831">
        <f t="shared" si="598"/>
        <v>3.5438061352939574</v>
      </c>
      <c r="BJ1831">
        <f t="shared" si="599"/>
        <v>1.2716149999999999</v>
      </c>
      <c r="BK1831">
        <f t="shared" si="600"/>
        <v>3.208801335</v>
      </c>
      <c r="BL1831">
        <f t="shared" si="601"/>
        <v>7.1101425998639991</v>
      </c>
      <c r="BM1831">
        <f t="shared" si="602"/>
        <v>-1.8229318288716778</v>
      </c>
      <c r="BN1831">
        <f t="shared" si="603"/>
        <v>1.4852651819378141E-2</v>
      </c>
    </row>
    <row r="1832" spans="13:66" ht="15">
      <c r="M1832" s="280">
        <v>1862</v>
      </c>
      <c r="N1832" s="280">
        <f t="shared" si="589"/>
        <v>9.7892959657779919</v>
      </c>
      <c r="AK1832">
        <f t="shared" si="590"/>
        <v>-9.1941659999999995E-2</v>
      </c>
      <c r="AL1832">
        <f t="shared" si="591"/>
        <v>5.0951525940000009</v>
      </c>
      <c r="AM1832">
        <f t="shared" si="592"/>
        <v>14.886831664683998</v>
      </c>
      <c r="AN1832">
        <f t="shared" si="593"/>
        <v>-28.387813305073436</v>
      </c>
      <c r="AO1832">
        <f t="shared" si="594"/>
        <v>40.389702167686558</v>
      </c>
      <c r="AP1832">
        <f t="shared" si="595"/>
        <v>-42.59271710531857</v>
      </c>
      <c r="AQ1832">
        <f t="shared" si="596"/>
        <v>33.272895185573766</v>
      </c>
      <c r="AR1832">
        <f t="shared" si="597"/>
        <v>-16.341882379190469</v>
      </c>
      <c r="AS1832">
        <f t="shared" si="598"/>
        <v>3.5590688034161468</v>
      </c>
      <c r="BJ1832">
        <f t="shared" si="599"/>
        <v>1.2716149999999999</v>
      </c>
      <c r="BK1832">
        <f t="shared" si="600"/>
        <v>3.2105255699999997</v>
      </c>
      <c r="BL1832">
        <f t="shared" si="601"/>
        <v>7.1177858592959984</v>
      </c>
      <c r="BM1832">
        <f t="shared" si="602"/>
        <v>-1.8258720409327664</v>
      </c>
      <c r="BN1832">
        <f t="shared" si="603"/>
        <v>1.4884601583198093E-2</v>
      </c>
    </row>
    <row r="1833" spans="13:66" ht="15">
      <c r="M1833" s="280">
        <v>1863</v>
      </c>
      <c r="N1833" s="280">
        <f t="shared" si="589"/>
        <v>9.7957504546401672</v>
      </c>
      <c r="AK1833">
        <f t="shared" si="590"/>
        <v>-9.1941659999999995E-2</v>
      </c>
      <c r="AL1833">
        <f t="shared" si="591"/>
        <v>5.0978889810000005</v>
      </c>
      <c r="AM1833">
        <f t="shared" si="592"/>
        <v>14.902826110658998</v>
      </c>
      <c r="AN1833">
        <f t="shared" si="593"/>
        <v>-28.433575488595746</v>
      </c>
      <c r="AO1833">
        <f t="shared" si="594"/>
        <v>40.47653836784319</v>
      </c>
      <c r="AP1833">
        <f t="shared" si="595"/>
        <v>-42.707213590575222</v>
      </c>
      <c r="AQ1833">
        <f t="shared" si="596"/>
        <v>33.380255875537259</v>
      </c>
      <c r="AR1833">
        <f t="shared" si="597"/>
        <v>-16.40341709920083</v>
      </c>
      <c r="AS1833">
        <f t="shared" si="598"/>
        <v>3.5743889579725163</v>
      </c>
      <c r="BJ1833">
        <f t="shared" si="599"/>
        <v>1.2716149999999999</v>
      </c>
      <c r="BK1833">
        <f t="shared" si="600"/>
        <v>3.2122498049999999</v>
      </c>
      <c r="BL1833">
        <f t="shared" si="601"/>
        <v>7.1254332246959988</v>
      </c>
      <c r="BM1833">
        <f t="shared" si="602"/>
        <v>-1.8288154128130687</v>
      </c>
      <c r="BN1833">
        <f t="shared" si="603"/>
        <v>1.4916602865033848E-2</v>
      </c>
    </row>
    <row r="1834" spans="13:66" ht="15">
      <c r="M1834" s="280">
        <v>1864</v>
      </c>
      <c r="N1834" s="280">
        <f t="shared" si="589"/>
        <v>9.80220592551232</v>
      </c>
      <c r="AK1834">
        <f t="shared" si="590"/>
        <v>-9.1941659999999995E-2</v>
      </c>
      <c r="AL1834">
        <f t="shared" si="591"/>
        <v>5.1006253680000002</v>
      </c>
      <c r="AM1834">
        <f t="shared" si="592"/>
        <v>14.918829144255998</v>
      </c>
      <c r="AN1834">
        <f t="shared" si="593"/>
        <v>-28.47938682590874</v>
      </c>
      <c r="AO1834">
        <f t="shared" si="594"/>
        <v>40.563514513494255</v>
      </c>
      <c r="AP1834">
        <f t="shared" si="595"/>
        <v>-42.821956172415895</v>
      </c>
      <c r="AQ1834">
        <f t="shared" si="596"/>
        <v>33.487905091750918</v>
      </c>
      <c r="AR1834">
        <f t="shared" si="597"/>
        <v>-16.46515031811705</v>
      </c>
      <c r="AS1834">
        <f t="shared" si="598"/>
        <v>3.5897667844528391</v>
      </c>
      <c r="BJ1834">
        <f t="shared" si="599"/>
        <v>1.2716149999999999</v>
      </c>
      <c r="BK1834">
        <f t="shared" si="600"/>
        <v>3.2139740400000001</v>
      </c>
      <c r="BL1834">
        <f t="shared" si="601"/>
        <v>7.1330846960639986</v>
      </c>
      <c r="BM1834">
        <f t="shared" si="602"/>
        <v>-1.8317619462095873</v>
      </c>
      <c r="BN1834">
        <f t="shared" si="603"/>
        <v>1.494865572023648E-2</v>
      </c>
    </row>
    <row r="1835" spans="13:66" ht="15">
      <c r="M1835" s="280">
        <v>1865</v>
      </c>
      <c r="N1835" s="280">
        <f t="shared" si="589"/>
        <v>9.8086623784462112</v>
      </c>
      <c r="AK1835">
        <f t="shared" si="590"/>
        <v>-9.1941659999999995E-2</v>
      </c>
      <c r="AL1835">
        <f t="shared" si="591"/>
        <v>5.1033617550000008</v>
      </c>
      <c r="AM1835">
        <f t="shared" si="592"/>
        <v>14.934840765474998</v>
      </c>
      <c r="AN1835">
        <f t="shared" si="593"/>
        <v>-28.525247343396629</v>
      </c>
      <c r="AO1835">
        <f t="shared" si="594"/>
        <v>40.650630754916762</v>
      </c>
      <c r="AP1835">
        <f t="shared" si="595"/>
        <v>-42.936945247344113</v>
      </c>
      <c r="AQ1835">
        <f t="shared" si="596"/>
        <v>33.595843454201017</v>
      </c>
      <c r="AR1835">
        <f t="shared" si="597"/>
        <v>-16.527082569251206</v>
      </c>
      <c r="AS1835">
        <f t="shared" si="598"/>
        <v>3.6052024688453814</v>
      </c>
      <c r="BJ1835">
        <f t="shared" si="599"/>
        <v>1.2716149999999999</v>
      </c>
      <c r="BK1835">
        <f t="shared" si="600"/>
        <v>3.2156982749999998</v>
      </c>
      <c r="BL1835">
        <f t="shared" si="601"/>
        <v>7.1407402733999987</v>
      </c>
      <c r="BM1835">
        <f t="shared" si="602"/>
        <v>-1.8347116428193251</v>
      </c>
      <c r="BN1835">
        <f t="shared" si="603"/>
        <v>1.4980760204186774E-2</v>
      </c>
    </row>
    <row r="1836" spans="13:66" ht="15">
      <c r="M1836" s="280">
        <v>1866</v>
      </c>
      <c r="N1836" s="280">
        <f t="shared" si="589"/>
        <v>9.8151198135010791</v>
      </c>
      <c r="AK1836">
        <f t="shared" si="590"/>
        <v>-9.1941659999999995E-2</v>
      </c>
      <c r="AL1836">
        <f t="shared" si="591"/>
        <v>5.1060981420000005</v>
      </c>
      <c r="AM1836">
        <f t="shared" si="592"/>
        <v>14.950860974315999</v>
      </c>
      <c r="AN1836">
        <f t="shared" si="593"/>
        <v>-28.571157067443629</v>
      </c>
      <c r="AO1836">
        <f t="shared" si="594"/>
        <v>40.737887242468382</v>
      </c>
      <c r="AP1836">
        <f t="shared" si="595"/>
        <v>-43.052181212289049</v>
      </c>
      <c r="AQ1836">
        <f t="shared" si="596"/>
        <v>33.704071583872441</v>
      </c>
      <c r="AR1836">
        <f t="shared" si="597"/>
        <v>-16.589214387061038</v>
      </c>
      <c r="AS1836">
        <f t="shared" si="598"/>
        <v>3.6206961976379737</v>
      </c>
      <c r="BJ1836">
        <f t="shared" si="599"/>
        <v>1.2716149999999999</v>
      </c>
      <c r="BK1836">
        <f t="shared" si="600"/>
        <v>3.21742251</v>
      </c>
      <c r="BL1836">
        <f t="shared" si="601"/>
        <v>7.1483999567039991</v>
      </c>
      <c r="BM1836">
        <f t="shared" si="602"/>
        <v>-1.837664504339285</v>
      </c>
      <c r="BN1836">
        <f t="shared" si="603"/>
        <v>1.5012916372295244E-2</v>
      </c>
    </row>
    <row r="1837" spans="13:66" ht="15">
      <c r="M1837" s="280">
        <v>1867</v>
      </c>
      <c r="N1837" s="280">
        <f t="shared" si="589"/>
        <v>9.8215782307437465</v>
      </c>
      <c r="AK1837">
        <f t="shared" si="590"/>
        <v>-9.1941659999999995E-2</v>
      </c>
      <c r="AL1837">
        <f t="shared" si="591"/>
        <v>5.1088345290000001</v>
      </c>
      <c r="AM1837">
        <f t="shared" si="592"/>
        <v>14.966889770778998</v>
      </c>
      <c r="AN1837">
        <f t="shared" si="593"/>
        <v>-28.617116024433951</v>
      </c>
      <c r="AO1837">
        <f t="shared" si="594"/>
        <v>40.82528412658742</v>
      </c>
      <c r="AP1837">
        <f t="shared" si="595"/>
        <v>-43.167664464605764</v>
      </c>
      <c r="AQ1837">
        <f t="shared" si="596"/>
        <v>33.81259010274978</v>
      </c>
      <c r="AR1837">
        <f t="shared" si="597"/>
        <v>-16.651546307151822</v>
      </c>
      <c r="AS1837">
        <f t="shared" si="598"/>
        <v>3.6362481578190868</v>
      </c>
      <c r="BJ1837">
        <f t="shared" si="599"/>
        <v>1.2716149999999999</v>
      </c>
      <c r="BK1837">
        <f t="shared" si="600"/>
        <v>3.2191467449999998</v>
      </c>
      <c r="BL1837">
        <f t="shared" si="601"/>
        <v>7.1560637459759988</v>
      </c>
      <c r="BM1837">
        <f t="shared" si="602"/>
        <v>-1.8406205324664695</v>
      </c>
      <c r="BN1837">
        <f t="shared" si="603"/>
        <v>1.5045124280002115E-2</v>
      </c>
    </row>
    <row r="1838" spans="13:66" ht="15">
      <c r="M1838" s="280">
        <v>1868</v>
      </c>
      <c r="N1838" s="280">
        <f t="shared" si="589"/>
        <v>9.8280376302487227</v>
      </c>
      <c r="AK1838">
        <f t="shared" si="590"/>
        <v>-9.1941659999999995E-2</v>
      </c>
      <c r="AL1838">
        <f t="shared" si="591"/>
        <v>5.1115709160000007</v>
      </c>
      <c r="AM1838">
        <f t="shared" si="592"/>
        <v>14.982927154863999</v>
      </c>
      <c r="AN1838">
        <f t="shared" si="593"/>
        <v>-28.663124240751813</v>
      </c>
      <c r="AO1838">
        <f t="shared" si="594"/>
        <v>40.912821557792832</v>
      </c>
      <c r="AP1838">
        <f t="shared" si="595"/>
        <v>-43.283395402075435</v>
      </c>
      <c r="AQ1838">
        <f t="shared" si="596"/>
        <v>33.921399633818432</v>
      </c>
      <c r="AR1838">
        <f t="shared" si="597"/>
        <v>-16.714078866278189</v>
      </c>
      <c r="AS1838">
        <f t="shared" si="598"/>
        <v>3.6518585368789021</v>
      </c>
      <c r="BJ1838">
        <f t="shared" si="599"/>
        <v>1.2716149999999999</v>
      </c>
      <c r="BK1838">
        <f t="shared" si="600"/>
        <v>3.2208709799999999</v>
      </c>
      <c r="BL1838">
        <f t="shared" si="601"/>
        <v>7.1637316412159988</v>
      </c>
      <c r="BM1838">
        <f t="shared" si="602"/>
        <v>-1.8435797288978817</v>
      </c>
      <c r="BN1838">
        <f t="shared" si="603"/>
        <v>1.5077383982777335E-2</v>
      </c>
    </row>
    <row r="1839" spans="13:66" ht="15">
      <c r="M1839" s="280">
        <v>1869</v>
      </c>
      <c r="N1839" s="280">
        <f t="shared" si="589"/>
        <v>9.8344980120982175</v>
      </c>
      <c r="AK1839">
        <f t="shared" si="590"/>
        <v>-9.1941659999999995E-2</v>
      </c>
      <c r="AL1839">
        <f t="shared" si="591"/>
        <v>5.1143073030000004</v>
      </c>
      <c r="AM1839">
        <f t="shared" si="592"/>
        <v>14.998973126570998</v>
      </c>
      <c r="AN1839">
        <f t="shared" si="593"/>
        <v>-28.709181742781425</v>
      </c>
      <c r="AO1839">
        <f t="shared" si="594"/>
        <v>41.000499686684208</v>
      </c>
      <c r="AP1839">
        <f t="shared" si="595"/>
        <v>-43.399374422905588</v>
      </c>
      <c r="AQ1839">
        <f t="shared" si="596"/>
        <v>34.030500801065614</v>
      </c>
      <c r="AR1839">
        <f t="shared" si="597"/>
        <v>-16.776812602345984</v>
      </c>
      <c r="AS1839">
        <f t="shared" si="598"/>
        <v>3.6675275228103903</v>
      </c>
      <c r="BJ1839">
        <f t="shared" si="599"/>
        <v>1.2716149999999999</v>
      </c>
      <c r="BK1839">
        <f t="shared" si="600"/>
        <v>3.2225952150000001</v>
      </c>
      <c r="BL1839">
        <f t="shared" si="601"/>
        <v>7.1714036424239991</v>
      </c>
      <c r="BM1839">
        <f t="shared" si="602"/>
        <v>-1.8465420953305243</v>
      </c>
      <c r="BN1839">
        <f t="shared" si="603"/>
        <v>1.5109695536120564E-2</v>
      </c>
    </row>
    <row r="1840" spans="13:66" ht="15">
      <c r="M1840" s="280">
        <v>1870</v>
      </c>
      <c r="N1840" s="280">
        <f t="shared" si="589"/>
        <v>9.8409593763821963</v>
      </c>
      <c r="AK1840">
        <f t="shared" si="590"/>
        <v>-9.1941659999999995E-2</v>
      </c>
      <c r="AL1840">
        <f t="shared" si="591"/>
        <v>5.1170436900000009</v>
      </c>
      <c r="AM1840">
        <f t="shared" si="592"/>
        <v>15.015027685899998</v>
      </c>
      <c r="AN1840">
        <f t="shared" si="593"/>
        <v>-28.755288556907004</v>
      </c>
      <c r="AO1840">
        <f t="shared" si="594"/>
        <v>41.088318663941777</v>
      </c>
      <c r="AP1840">
        <f t="shared" si="595"/>
        <v>-43.515601925730337</v>
      </c>
      <c r="AQ1840">
        <f t="shared" si="596"/>
        <v>34.139894229481499</v>
      </c>
      <c r="AR1840">
        <f t="shared" si="597"/>
        <v>-16.83974805441413</v>
      </c>
      <c r="AS1840">
        <f t="shared" si="598"/>
        <v>3.6832553041103906</v>
      </c>
      <c r="BJ1840">
        <f t="shared" si="599"/>
        <v>1.2716149999999999</v>
      </c>
      <c r="BK1840">
        <f t="shared" si="600"/>
        <v>3.2243194499999999</v>
      </c>
      <c r="BL1840">
        <f t="shared" si="601"/>
        <v>7.1790797495999987</v>
      </c>
      <c r="BM1840">
        <f t="shared" si="602"/>
        <v>-1.8495076334614</v>
      </c>
      <c r="BN1840">
        <f t="shared" si="603"/>
        <v>1.5142058995561191E-2</v>
      </c>
    </row>
    <row r="1841" spans="13:66" ht="15">
      <c r="M1841" s="280">
        <v>1871</v>
      </c>
      <c r="N1841" s="280">
        <f t="shared" si="589"/>
        <v>9.8474217231985257</v>
      </c>
      <c r="AK1841">
        <f t="shared" si="590"/>
        <v>-9.1941659999999995E-2</v>
      </c>
      <c r="AL1841">
        <f t="shared" si="591"/>
        <v>5.1197800770000006</v>
      </c>
      <c r="AM1841">
        <f t="shared" si="592"/>
        <v>15.031090832850998</v>
      </c>
      <c r="AN1841">
        <f t="shared" si="593"/>
        <v>-28.801444709512761</v>
      </c>
      <c r="AO1841">
        <f t="shared" si="594"/>
        <v>41.176278640326423</v>
      </c>
      <c r="AP1841">
        <f t="shared" si="595"/>
        <v>-43.632078309610584</v>
      </c>
      <c r="AQ1841">
        <f t="shared" si="596"/>
        <v>34.249580545060226</v>
      </c>
      <c r="AR1841">
        <f t="shared" si="597"/>
        <v>-16.90288576269646</v>
      </c>
      <c r="AS1841">
        <f t="shared" si="598"/>
        <v>3.6990420697806878</v>
      </c>
      <c r="BJ1841">
        <f t="shared" si="599"/>
        <v>1.2716149999999999</v>
      </c>
      <c r="BK1841">
        <f t="shared" si="600"/>
        <v>3.226043685</v>
      </c>
      <c r="BL1841">
        <f t="shared" si="601"/>
        <v>7.1867599627439986</v>
      </c>
      <c r="BM1841">
        <f t="shared" si="602"/>
        <v>-1.8524763449875119</v>
      </c>
      <c r="BN1841">
        <f t="shared" si="603"/>
        <v>1.5174474416658314E-2</v>
      </c>
    </row>
    <row r="1842" spans="13:66" ht="15">
      <c r="M1842" s="280">
        <v>1872</v>
      </c>
      <c r="N1842" s="280">
        <f t="shared" si="589"/>
        <v>9.8538850526530499</v>
      </c>
      <c r="AK1842">
        <f t="shared" si="590"/>
        <v>-9.1941659999999995E-2</v>
      </c>
      <c r="AL1842">
        <f t="shared" si="591"/>
        <v>5.1225164640000003</v>
      </c>
      <c r="AM1842">
        <f t="shared" si="592"/>
        <v>15.047162567423998</v>
      </c>
      <c r="AN1842">
        <f t="shared" si="593"/>
        <v>-28.847650226982918</v>
      </c>
      <c r="AO1842">
        <f t="shared" si="594"/>
        <v>41.264379766679667</v>
      </c>
      <c r="AP1842">
        <f t="shared" si="595"/>
        <v>-43.748803974034253</v>
      </c>
      <c r="AQ1842">
        <f t="shared" si="596"/>
        <v>34.359560374801035</v>
      </c>
      <c r="AR1842">
        <f t="shared" si="597"/>
        <v>-16.966226268563581</v>
      </c>
      <c r="AS1842">
        <f t="shared" si="598"/>
        <v>3.7148880093290955</v>
      </c>
      <c r="BJ1842">
        <f t="shared" si="599"/>
        <v>1.2716149999999999</v>
      </c>
      <c r="BK1842">
        <f t="shared" si="600"/>
        <v>3.2277679199999998</v>
      </c>
      <c r="BL1842">
        <f t="shared" si="601"/>
        <v>7.1944442818559988</v>
      </c>
      <c r="BM1842">
        <f t="shared" si="602"/>
        <v>-1.8554482316058625</v>
      </c>
      <c r="BN1842">
        <f t="shared" si="603"/>
        <v>1.5206941855000758E-2</v>
      </c>
    </row>
    <row r="1843" spans="13:66" ht="15">
      <c r="M1843" s="280">
        <v>1873</v>
      </c>
      <c r="N1843" s="280">
        <f t="shared" si="589"/>
        <v>9.8603493648595499</v>
      </c>
      <c r="AK1843">
        <f t="shared" si="590"/>
        <v>-9.1941659999999995E-2</v>
      </c>
      <c r="AL1843">
        <f t="shared" si="591"/>
        <v>5.1252528510000008</v>
      </c>
      <c r="AM1843">
        <f t="shared" si="592"/>
        <v>15.063242889618998</v>
      </c>
      <c r="AN1843">
        <f t="shared" si="593"/>
        <v>-28.893905135701676</v>
      </c>
      <c r="AO1843">
        <f t="shared" si="594"/>
        <v>41.352622193923658</v>
      </c>
      <c r="AP1843">
        <f t="shared" si="595"/>
        <v>-43.865779318916545</v>
      </c>
      <c r="AQ1843">
        <f t="shared" si="596"/>
        <v>34.469834346709312</v>
      </c>
      <c r="AR1843">
        <f t="shared" si="597"/>
        <v>-17.029770114544736</v>
      </c>
      <c r="AS1843">
        <f t="shared" si="598"/>
        <v>3.7307933127705386</v>
      </c>
      <c r="BJ1843">
        <f t="shared" si="599"/>
        <v>1.2716149999999999</v>
      </c>
      <c r="BK1843">
        <f t="shared" si="600"/>
        <v>3.229492155</v>
      </c>
      <c r="BL1843">
        <f t="shared" si="601"/>
        <v>7.2021327069359984</v>
      </c>
      <c r="BM1843">
        <f t="shared" si="602"/>
        <v>-1.8584232950134547</v>
      </c>
      <c r="BN1843">
        <f t="shared" si="603"/>
        <v>1.5239461366207057E-2</v>
      </c>
    </row>
    <row r="1844" spans="13:66" ht="15">
      <c r="M1844" s="280">
        <v>1874</v>
      </c>
      <c r="N1844" s="280">
        <f t="shared" si="589"/>
        <v>9.8668146599399318</v>
      </c>
      <c r="AK1844">
        <f t="shared" si="590"/>
        <v>-9.1941659999999995E-2</v>
      </c>
      <c r="AL1844">
        <f t="shared" si="591"/>
        <v>5.1279892380000005</v>
      </c>
      <c r="AM1844">
        <f t="shared" si="592"/>
        <v>15.079331799435998</v>
      </c>
      <c r="AN1844">
        <f t="shared" si="593"/>
        <v>-28.940209462053261</v>
      </c>
      <c r="AO1844">
        <f t="shared" si="594"/>
        <v>41.441006073061217</v>
      </c>
      <c r="AP1844">
        <f t="shared" si="595"/>
        <v>-43.983004744600159</v>
      </c>
      <c r="AQ1844">
        <f t="shared" si="596"/>
        <v>34.580403089797656</v>
      </c>
      <c r="AR1844">
        <f t="shared" si="597"/>
        <v>-17.093517844329661</v>
      </c>
      <c r="AS1844">
        <f t="shared" si="598"/>
        <v>3.7467581706281394</v>
      </c>
      <c r="BJ1844">
        <f t="shared" si="599"/>
        <v>1.2716149999999999</v>
      </c>
      <c r="BK1844">
        <f t="shared" si="600"/>
        <v>3.2312163899999997</v>
      </c>
      <c r="BL1844">
        <f t="shared" si="601"/>
        <v>7.2098252379839991</v>
      </c>
      <c r="BM1844">
        <f t="shared" si="602"/>
        <v>-1.8614015369072914</v>
      </c>
      <c r="BN1844">
        <f t="shared" si="603"/>
        <v>1.5272033005925474E-2</v>
      </c>
    </row>
    <row r="1845" spans="13:66" ht="15">
      <c r="M1845" s="280">
        <v>1875</v>
      </c>
      <c r="N1845" s="280">
        <f t="shared" si="589"/>
        <v>9.8732809380242834</v>
      </c>
      <c r="AK1845">
        <f t="shared" si="590"/>
        <v>-9.1941659999999995E-2</v>
      </c>
      <c r="AL1845">
        <f t="shared" si="591"/>
        <v>5.1307256250000002</v>
      </c>
      <c r="AM1845">
        <f t="shared" si="592"/>
        <v>15.095429296874999</v>
      </c>
      <c r="AN1845">
        <f t="shared" si="593"/>
        <v>-28.986563232421879</v>
      </c>
      <c r="AO1845">
        <f t="shared" si="594"/>
        <v>41.52953155517578</v>
      </c>
      <c r="AP1845">
        <f t="shared" si="595"/>
        <v>-44.100480651855477</v>
      </c>
      <c r="AQ1845">
        <f t="shared" si="596"/>
        <v>34.691267234086986</v>
      </c>
      <c r="AR1845">
        <f t="shared" si="597"/>
        <v>-17.157470002770427</v>
      </c>
      <c r="AS1845">
        <f t="shared" si="598"/>
        <v>3.7627827739343038</v>
      </c>
      <c r="BJ1845">
        <f t="shared" si="599"/>
        <v>1.2716149999999999</v>
      </c>
      <c r="BK1845">
        <f t="shared" si="600"/>
        <v>3.2329406249999999</v>
      </c>
      <c r="BL1845">
        <f t="shared" si="601"/>
        <v>7.2175218749999983</v>
      </c>
      <c r="BM1845">
        <f t="shared" si="602"/>
        <v>-1.864382958984375</v>
      </c>
      <c r="BN1845">
        <f t="shared" si="603"/>
        <v>1.5304656829833984E-2</v>
      </c>
    </row>
    <row r="1846" spans="13:66" ht="15">
      <c r="M1846" s="280">
        <v>1876</v>
      </c>
      <c r="N1846" s="280">
        <f t="shared" si="589"/>
        <v>9.8797481992508978</v>
      </c>
      <c r="AK1846">
        <f t="shared" si="590"/>
        <v>-9.1941659999999995E-2</v>
      </c>
      <c r="AL1846">
        <f t="shared" si="591"/>
        <v>5.1334620120000007</v>
      </c>
      <c r="AM1846">
        <f t="shared" si="592"/>
        <v>15.111535381935999</v>
      </c>
      <c r="AN1846">
        <f t="shared" si="593"/>
        <v>-29.032966473191749</v>
      </c>
      <c r="AO1846">
        <f t="shared" si="594"/>
        <v>41.618198791431439</v>
      </c>
      <c r="AP1846">
        <f t="shared" si="595"/>
        <v>-44.21820744188085</v>
      </c>
      <c r="AQ1846">
        <f t="shared" si="596"/>
        <v>34.802427410607578</v>
      </c>
      <c r="AR1846">
        <f t="shared" si="597"/>
        <v>-17.221627135883331</v>
      </c>
      <c r="AS1846">
        <f t="shared" si="598"/>
        <v>3.7788673142318094</v>
      </c>
      <c r="BJ1846">
        <f t="shared" si="599"/>
        <v>1.2716149999999999</v>
      </c>
      <c r="BK1846">
        <f t="shared" si="600"/>
        <v>3.2346648600000001</v>
      </c>
      <c r="BL1846">
        <f t="shared" si="601"/>
        <v>7.2252226179839987</v>
      </c>
      <c r="BM1846">
        <f t="shared" si="602"/>
        <v>-1.8673675629417088</v>
      </c>
      <c r="BN1846">
        <f t="shared" si="603"/>
        <v>1.5337332893640285E-2</v>
      </c>
    </row>
    <row r="1847" spans="13:66" ht="15">
      <c r="M1847" s="280">
        <v>1877</v>
      </c>
      <c r="N1847" s="280">
        <f t="shared" si="589"/>
        <v>9.8862164437663971</v>
      </c>
      <c r="AK1847">
        <f t="shared" si="590"/>
        <v>-9.1941659999999995E-2</v>
      </c>
      <c r="AL1847">
        <f t="shared" si="591"/>
        <v>5.1361983990000004</v>
      </c>
      <c r="AM1847">
        <f t="shared" si="592"/>
        <v>15.127650054618998</v>
      </c>
      <c r="AN1847">
        <f t="shared" si="593"/>
        <v>-29.07941921074708</v>
      </c>
      <c r="AO1847">
        <f t="shared" si="594"/>
        <v>41.707007933072923</v>
      </c>
      <c r="AP1847">
        <f t="shared" si="595"/>
        <v>-44.336185516302791</v>
      </c>
      <c r="AQ1847">
        <f t="shared" si="596"/>
        <v>34.913884251400198</v>
      </c>
      <c r="AR1847">
        <f t="shared" si="597"/>
        <v>-17.285989790850746</v>
      </c>
      <c r="AS1847">
        <f t="shared" si="598"/>
        <v>3.795011983574895</v>
      </c>
      <c r="BJ1847">
        <f t="shared" si="599"/>
        <v>1.2716149999999999</v>
      </c>
      <c r="BK1847">
        <f t="shared" si="600"/>
        <v>3.2363890949999998</v>
      </c>
      <c r="BL1847">
        <f t="shared" si="601"/>
        <v>7.2329274669359984</v>
      </c>
      <c r="BM1847">
        <f t="shared" si="602"/>
        <v>-1.8703553504762955</v>
      </c>
      <c r="BN1847">
        <f t="shared" si="603"/>
        <v>1.5370061253081787E-2</v>
      </c>
    </row>
    <row r="1848" spans="13:66" ht="15">
      <c r="M1848" s="280">
        <v>1878</v>
      </c>
      <c r="N1848" s="280">
        <f t="shared" si="589"/>
        <v>9.8926856717257401</v>
      </c>
      <c r="AK1848">
        <f t="shared" si="590"/>
        <v>-9.1941659999999995E-2</v>
      </c>
      <c r="AL1848">
        <f t="shared" si="591"/>
        <v>5.1389347860000001</v>
      </c>
      <c r="AM1848">
        <f t="shared" si="592"/>
        <v>15.143773314923999</v>
      </c>
      <c r="AN1848">
        <f t="shared" si="593"/>
        <v>-29.125921471472093</v>
      </c>
      <c r="AO1848">
        <f t="shared" si="594"/>
        <v>41.795959131425604</v>
      </c>
      <c r="AP1848">
        <f t="shared" si="595"/>
        <v>-44.454415277176238</v>
      </c>
      <c r="AQ1848">
        <f t="shared" si="596"/>
        <v>35.025638389517098</v>
      </c>
      <c r="AR1848">
        <f t="shared" si="597"/>
        <v>-17.350558516022993</v>
      </c>
      <c r="AS1848">
        <f t="shared" si="598"/>
        <v>3.8112169745303559</v>
      </c>
      <c r="BJ1848">
        <f t="shared" si="599"/>
        <v>1.2716149999999999</v>
      </c>
      <c r="BK1848">
        <f t="shared" si="600"/>
        <v>3.23811333</v>
      </c>
      <c r="BL1848">
        <f t="shared" si="601"/>
        <v>7.2406364218559984</v>
      </c>
      <c r="BM1848">
        <f t="shared" si="602"/>
        <v>-1.8733463232851377</v>
      </c>
      <c r="BN1848">
        <f t="shared" si="603"/>
        <v>1.5402841963925627E-2</v>
      </c>
    </row>
    <row r="1849" spans="13:66" ht="15">
      <c r="M1849" s="280">
        <v>1879</v>
      </c>
      <c r="N1849" s="280">
        <f t="shared" si="589"/>
        <v>9.899155883292396</v>
      </c>
      <c r="AK1849">
        <f t="shared" si="590"/>
        <v>-9.1941659999999995E-2</v>
      </c>
      <c r="AL1849">
        <f t="shared" si="591"/>
        <v>5.1416711730000006</v>
      </c>
      <c r="AM1849">
        <f t="shared" si="592"/>
        <v>15.159905162850999</v>
      </c>
      <c r="AN1849">
        <f t="shared" si="593"/>
        <v>-29.172473281750996</v>
      </c>
      <c r="AO1849">
        <f t="shared" si="594"/>
        <v>41.885052537895504</v>
      </c>
      <c r="AP1849">
        <f t="shared" si="595"/>
        <v>-44.572897126984728</v>
      </c>
      <c r="AQ1849">
        <f t="shared" si="596"/>
        <v>35.137690459023183</v>
      </c>
      <c r="AR1849">
        <f t="shared" si="597"/>
        <v>-17.4153338609202</v>
      </c>
      <c r="AS1849">
        <f t="shared" si="598"/>
        <v>3.8274824801786331</v>
      </c>
      <c r="BJ1849">
        <f t="shared" si="599"/>
        <v>1.2716149999999999</v>
      </c>
      <c r="BK1849">
        <f t="shared" si="600"/>
        <v>3.2398375649999998</v>
      </c>
      <c r="BL1849">
        <f t="shared" si="601"/>
        <v>7.2483494827439987</v>
      </c>
      <c r="BM1849">
        <f t="shared" si="602"/>
        <v>-1.8763404830652384</v>
      </c>
      <c r="BN1849">
        <f t="shared" si="603"/>
        <v>1.5435675081968655E-2</v>
      </c>
    </row>
    <row r="1850" spans="13:66" ht="15">
      <c r="M1850" s="280">
        <v>1880</v>
      </c>
      <c r="N1850" s="280">
        <f t="shared" si="589"/>
        <v>9.9056270786383891</v>
      </c>
      <c r="AK1850">
        <f t="shared" si="590"/>
        <v>-9.1941659999999995E-2</v>
      </c>
      <c r="AL1850">
        <f t="shared" si="591"/>
        <v>5.1444075600000003</v>
      </c>
      <c r="AM1850">
        <f t="shared" si="592"/>
        <v>15.176045598399998</v>
      </c>
      <c r="AN1850">
        <f t="shared" si="593"/>
        <v>-29.219074667968005</v>
      </c>
      <c r="AO1850">
        <f t="shared" si="594"/>
        <v>41.974288303969281</v>
      </c>
      <c r="AP1850">
        <f t="shared" si="595"/>
        <v>-44.691631468640672</v>
      </c>
      <c r="AQ1850">
        <f t="shared" si="596"/>
        <v>35.250041094997044</v>
      </c>
      <c r="AR1850">
        <f t="shared" si="597"/>
        <v>-17.480316376234171</v>
      </c>
      <c r="AS1850">
        <f t="shared" si="598"/>
        <v>3.8438086941149128</v>
      </c>
      <c r="BJ1850">
        <f t="shared" si="599"/>
        <v>1.2716149999999999</v>
      </c>
      <c r="BK1850">
        <f t="shared" si="600"/>
        <v>3.2415617999999999</v>
      </c>
      <c r="BL1850">
        <f t="shared" si="601"/>
        <v>7.2560666495999984</v>
      </c>
      <c r="BM1850">
        <f t="shared" si="602"/>
        <v>-1.8793378315136</v>
      </c>
      <c r="BN1850">
        <f t="shared" si="603"/>
        <v>1.546856066303744E-2</v>
      </c>
    </row>
    <row r="1851" spans="13:66" ht="15">
      <c r="M1851" s="280">
        <v>1881</v>
      </c>
      <c r="N1851" s="280">
        <f t="shared" si="589"/>
        <v>9.9120992579442948</v>
      </c>
      <c r="AK1851">
        <f t="shared" si="590"/>
        <v>-9.1941659999999995E-2</v>
      </c>
      <c r="AL1851">
        <f t="shared" si="591"/>
        <v>5.1471439470000009</v>
      </c>
      <c r="AM1851">
        <f t="shared" si="592"/>
        <v>15.192194621570998</v>
      </c>
      <c r="AN1851">
        <f t="shared" si="593"/>
        <v>-29.265725656507332</v>
      </c>
      <c r="AO1851">
        <f t="shared" si="594"/>
        <v>42.063666581214228</v>
      </c>
      <c r="AP1851">
        <f t="shared" si="595"/>
        <v>-44.81061870548556</v>
      </c>
      <c r="AQ1851">
        <f t="shared" si="596"/>
        <v>35.362690933532029</v>
      </c>
      <c r="AR1851">
        <f t="shared" si="597"/>
        <v>-17.545506613830295</v>
      </c>
      <c r="AS1851">
        <f t="shared" si="598"/>
        <v>3.8601958104502208</v>
      </c>
      <c r="BJ1851">
        <f t="shared" si="599"/>
        <v>1.2716149999999999</v>
      </c>
      <c r="BK1851">
        <f t="shared" si="600"/>
        <v>3.2432860350000001</v>
      </c>
      <c r="BL1851">
        <f t="shared" si="601"/>
        <v>7.2637879224239983</v>
      </c>
      <c r="BM1851">
        <f t="shared" si="602"/>
        <v>-1.8823383703272258</v>
      </c>
      <c r="BN1851">
        <f t="shared" si="603"/>
        <v>1.5501498762988274E-2</v>
      </c>
    </row>
    <row r="1852" spans="13:66" ht="15">
      <c r="M1852" s="280">
        <v>1882</v>
      </c>
      <c r="N1852" s="280">
        <f t="shared" si="589"/>
        <v>9.9185724213994106</v>
      </c>
      <c r="AK1852">
        <f t="shared" si="590"/>
        <v>-9.1941659999999995E-2</v>
      </c>
      <c r="AL1852">
        <f t="shared" si="591"/>
        <v>5.1498803340000006</v>
      </c>
      <c r="AM1852">
        <f t="shared" si="592"/>
        <v>15.208352232363998</v>
      </c>
      <c r="AN1852">
        <f t="shared" si="593"/>
        <v>-29.312426273753196</v>
      </c>
      <c r="AO1852">
        <f t="shared" si="594"/>
        <v>42.153187521278291</v>
      </c>
      <c r="AP1852">
        <f t="shared" si="595"/>
        <v>-44.92985924129021</v>
      </c>
      <c r="AQ1852">
        <f t="shared" si="596"/>
        <v>35.475640611737361</v>
      </c>
      <c r="AR1852">
        <f t="shared" si="597"/>
        <v>-17.610905126749358</v>
      </c>
      <c r="AS1852">
        <f t="shared" si="598"/>
        <v>3.8766440238125233</v>
      </c>
      <c r="BJ1852">
        <f t="shared" si="599"/>
        <v>1.2716149999999999</v>
      </c>
      <c r="BK1852">
        <f t="shared" si="600"/>
        <v>3.2450102699999999</v>
      </c>
      <c r="BL1852">
        <f t="shared" si="601"/>
        <v>7.2715133012159985</v>
      </c>
      <c r="BM1852">
        <f t="shared" si="602"/>
        <v>-1.8853421012031184</v>
      </c>
      <c r="BN1852">
        <f t="shared" si="603"/>
        <v>1.5534489437707164E-2</v>
      </c>
    </row>
    <row r="1853" spans="13:66" ht="15">
      <c r="M1853" s="280">
        <v>1883</v>
      </c>
      <c r="N1853" s="280">
        <f t="shared" si="589"/>
        <v>9.9250465692017897</v>
      </c>
      <c r="AK1853">
        <f t="shared" si="590"/>
        <v>-9.1941659999999995E-2</v>
      </c>
      <c r="AL1853">
        <f t="shared" si="591"/>
        <v>5.1526167210000002</v>
      </c>
      <c r="AM1853">
        <f t="shared" si="592"/>
        <v>15.224518430778998</v>
      </c>
      <c r="AN1853">
        <f t="shared" si="593"/>
        <v>-29.359176546089806</v>
      </c>
      <c r="AO1853">
        <f t="shared" si="594"/>
        <v>42.242851275890061</v>
      </c>
      <c r="AP1853">
        <f t="shared" si="595"/>
        <v>-45.049353480254979</v>
      </c>
      <c r="AQ1853">
        <f t="shared" si="596"/>
        <v>35.588890767739166</v>
      </c>
      <c r="AR1853">
        <f t="shared" si="597"/>
        <v>-17.676512469209477</v>
      </c>
      <c r="AS1853">
        <f t="shared" si="598"/>
        <v>3.8931535293478268</v>
      </c>
      <c r="BJ1853">
        <f t="shared" si="599"/>
        <v>1.2716149999999999</v>
      </c>
      <c r="BK1853">
        <f t="shared" si="600"/>
        <v>3.246734505</v>
      </c>
      <c r="BL1853">
        <f t="shared" si="601"/>
        <v>7.2792427859759989</v>
      </c>
      <c r="BM1853">
        <f t="shared" si="602"/>
        <v>-1.8883490258382807</v>
      </c>
      <c r="BN1853">
        <f t="shared" si="603"/>
        <v>1.5567532743109836E-2</v>
      </c>
    </row>
    <row r="1854" spans="13:66" ht="15">
      <c r="M1854" s="280">
        <v>1884</v>
      </c>
      <c r="N1854" s="280">
        <f t="shared" si="589"/>
        <v>9.9315217015583492</v>
      </c>
      <c r="AK1854">
        <f t="shared" si="590"/>
        <v>-9.1941659999999995E-2</v>
      </c>
      <c r="AL1854">
        <f t="shared" si="591"/>
        <v>5.1553531080000008</v>
      </c>
      <c r="AM1854">
        <f t="shared" si="592"/>
        <v>15.240693216815998</v>
      </c>
      <c r="AN1854">
        <f t="shared" si="593"/>
        <v>-29.405976499901382</v>
      </c>
      <c r="AO1854">
        <f t="shared" si="594"/>
        <v>42.332657996858757</v>
      </c>
      <c r="AP1854">
        <f t="shared" si="595"/>
        <v>-45.169101827009975</v>
      </c>
      <c r="AQ1854">
        <f t="shared" si="596"/>
        <v>35.702442040681618</v>
      </c>
      <c r="AR1854">
        <f t="shared" si="597"/>
        <v>-17.742329196607947</v>
      </c>
      <c r="AS1854">
        <f t="shared" si="598"/>
        <v>3.9097245227212807</v>
      </c>
      <c r="BJ1854">
        <f t="shared" si="599"/>
        <v>1.2716149999999999</v>
      </c>
      <c r="BK1854">
        <f t="shared" si="600"/>
        <v>3.2484587399999998</v>
      </c>
      <c r="BL1854">
        <f t="shared" si="601"/>
        <v>7.2869763767039988</v>
      </c>
      <c r="BM1854">
        <f t="shared" si="602"/>
        <v>-1.8913591459297152</v>
      </c>
      <c r="BN1854">
        <f t="shared" si="603"/>
        <v>1.5600628735141736E-2</v>
      </c>
    </row>
    <row r="1855" spans="13:66" ht="15">
      <c r="M1855" s="280">
        <v>1885</v>
      </c>
      <c r="N1855" s="280">
        <f t="shared" si="589"/>
        <v>9.9379978186849183</v>
      </c>
      <c r="AK1855">
        <f t="shared" si="590"/>
        <v>-9.1941659999999995E-2</v>
      </c>
      <c r="AL1855">
        <f t="shared" si="591"/>
        <v>5.1580894950000005</v>
      </c>
      <c r="AM1855">
        <f t="shared" si="592"/>
        <v>15.256876590474999</v>
      </c>
      <c r="AN1855">
        <f t="shared" si="593"/>
        <v>-29.45282616157213</v>
      </c>
      <c r="AO1855">
        <f t="shared" si="594"/>
        <v>42.422607836074256</v>
      </c>
      <c r="AP1855">
        <f t="shared" si="595"/>
        <v>-45.289104686615332</v>
      </c>
      <c r="AQ1855">
        <f t="shared" si="596"/>
        <v>35.816295070727975</v>
      </c>
      <c r="AR1855">
        <f t="shared" si="597"/>
        <v>-17.808355865523133</v>
      </c>
      <c r="AS1855">
        <f t="shared" si="598"/>
        <v>3.9263572001182809</v>
      </c>
      <c r="BJ1855">
        <f t="shared" si="599"/>
        <v>1.2716149999999999</v>
      </c>
      <c r="BK1855">
        <f t="shared" si="600"/>
        <v>3.250182975</v>
      </c>
      <c r="BL1855">
        <f t="shared" si="601"/>
        <v>7.2947140733999989</v>
      </c>
      <c r="BM1855">
        <f t="shared" si="602"/>
        <v>-1.8943724631744252</v>
      </c>
      <c r="BN1855">
        <f t="shared" si="603"/>
        <v>1.5633777469778024E-2</v>
      </c>
    </row>
    <row r="1856" spans="13:66" ht="15">
      <c r="M1856" s="280">
        <v>1886</v>
      </c>
      <c r="N1856" s="280">
        <f t="shared" si="589"/>
        <v>9.9444749208062717</v>
      </c>
      <c r="AK1856">
        <f t="shared" si="590"/>
        <v>-9.1941659999999995E-2</v>
      </c>
      <c r="AL1856">
        <f t="shared" si="591"/>
        <v>5.1608258820000001</v>
      </c>
      <c r="AM1856">
        <f t="shared" si="592"/>
        <v>15.273068551755998</v>
      </c>
      <c r="AN1856">
        <f t="shared" si="593"/>
        <v>-29.499725557486268</v>
      </c>
      <c r="AO1856">
        <f t="shared" si="594"/>
        <v>42.512700945507071</v>
      </c>
      <c r="AP1856">
        <f t="shared" si="595"/>
        <v>-45.409362464561411</v>
      </c>
      <c r="AQ1856">
        <f t="shared" si="596"/>
        <v>35.930450499061664</v>
      </c>
      <c r="AR1856">
        <f t="shared" si="597"/>
        <v>-17.874593033716355</v>
      </c>
      <c r="AS1856">
        <f t="shared" si="598"/>
        <v>3.9430517582455775</v>
      </c>
      <c r="BJ1856">
        <f t="shared" si="599"/>
        <v>1.2716149999999999</v>
      </c>
      <c r="BK1856">
        <f t="shared" si="600"/>
        <v>3.2519072099999997</v>
      </c>
      <c r="BL1856">
        <f t="shared" si="601"/>
        <v>7.3024558760639984</v>
      </c>
      <c r="BM1856">
        <f t="shared" si="602"/>
        <v>-1.897388979269413</v>
      </c>
      <c r="BN1856">
        <f t="shared" si="603"/>
        <v>1.5666979003023589E-2</v>
      </c>
    </row>
    <row r="1857" spans="13:66" ht="15">
      <c r="M1857" s="280">
        <v>1887</v>
      </c>
      <c r="N1857" s="280">
        <f t="shared" si="589"/>
        <v>9.9509530081563202</v>
      </c>
      <c r="AK1857">
        <f t="shared" si="590"/>
        <v>-9.1941659999999995E-2</v>
      </c>
      <c r="AL1857">
        <f t="shared" si="591"/>
        <v>5.1635622690000007</v>
      </c>
      <c r="AM1857">
        <f t="shared" si="592"/>
        <v>15.289269100658998</v>
      </c>
      <c r="AN1857">
        <f t="shared" si="593"/>
        <v>-29.546674714028011</v>
      </c>
      <c r="AO1857">
        <f t="shared" si="594"/>
        <v>42.60293747720835</v>
      </c>
      <c r="AP1857">
        <f t="shared" si="595"/>
        <v>-45.529875566769022</v>
      </c>
      <c r="AQ1857">
        <f t="shared" si="596"/>
        <v>36.04490896788738</v>
      </c>
      <c r="AR1857">
        <f t="shared" si="597"/>
        <v>-17.941041260133755</v>
      </c>
      <c r="AS1857">
        <f t="shared" si="598"/>
        <v>3.959808394332383</v>
      </c>
      <c r="BJ1857">
        <f t="shared" si="599"/>
        <v>1.2716149999999999</v>
      </c>
      <c r="BK1857">
        <f t="shared" si="600"/>
        <v>3.2536314449999999</v>
      </c>
      <c r="BL1857">
        <f t="shared" si="601"/>
        <v>7.310201784695999</v>
      </c>
      <c r="BM1857">
        <f t="shared" si="602"/>
        <v>-1.9004086959116815</v>
      </c>
      <c r="BN1857">
        <f t="shared" si="603"/>
        <v>1.5700233390913029E-2</v>
      </c>
    </row>
    <row r="1858" spans="13:66" ht="15">
      <c r="M1858" s="280">
        <v>1888</v>
      </c>
      <c r="N1858" s="280">
        <f t="shared" si="589"/>
        <v>9.957432080978144</v>
      </c>
      <c r="AK1858">
        <f t="shared" si="590"/>
        <v>-9.1941659999999995E-2</v>
      </c>
      <c r="AL1858">
        <f t="shared" si="591"/>
        <v>5.1662986560000004</v>
      </c>
      <c r="AM1858">
        <f t="shared" si="592"/>
        <v>15.305478237183998</v>
      </c>
      <c r="AN1858">
        <f t="shared" si="593"/>
        <v>-29.593673657581572</v>
      </c>
      <c r="AO1858">
        <f t="shared" si="594"/>
        <v>42.693317583309899</v>
      </c>
      <c r="AP1858">
        <f t="shared" si="595"/>
        <v>-45.650644399589645</v>
      </c>
      <c r="AQ1858">
        <f t="shared" si="596"/>
        <v>36.159671120432193</v>
      </c>
      <c r="AR1858">
        <f t="shared" si="597"/>
        <v>-18.007701104908207</v>
      </c>
      <c r="AS1858">
        <f t="shared" si="598"/>
        <v>3.9766273061314763</v>
      </c>
      <c r="BJ1858">
        <f t="shared" si="599"/>
        <v>1.2716149999999999</v>
      </c>
      <c r="BK1858">
        <f t="shared" si="600"/>
        <v>3.2553556800000001</v>
      </c>
      <c r="BL1858">
        <f t="shared" si="601"/>
        <v>7.317951799295999</v>
      </c>
      <c r="BM1858">
        <f t="shared" si="602"/>
        <v>-1.9034316147982338</v>
      </c>
      <c r="BN1858">
        <f t="shared" si="603"/>
        <v>1.5733540689510665E-2</v>
      </c>
    </row>
    <row r="1859" spans="13:66" ht="15">
      <c r="M1859" s="280">
        <v>1889</v>
      </c>
      <c r="N1859" s="280">
        <f t="shared" ref="N1859:N1922" si="604">IF(M1859&gt;=$P$1,SUM(BJ1859:BN1859),SUM(AK1859:AS1859))</f>
        <v>9.9639121395239769</v>
      </c>
      <c r="AK1859">
        <f t="shared" si="590"/>
        <v>-9.1941659999999995E-2</v>
      </c>
      <c r="AL1859">
        <f t="shared" si="591"/>
        <v>5.1690350430000009</v>
      </c>
      <c r="AM1859">
        <f t="shared" si="592"/>
        <v>15.321695961330999</v>
      </c>
      <c r="AN1859">
        <f t="shared" si="593"/>
        <v>-29.640722414531165</v>
      </c>
      <c r="AO1859">
        <f t="shared" si="594"/>
        <v>42.783841416024146</v>
      </c>
      <c r="AP1859">
        <f t="shared" si="595"/>
        <v>-45.7716693698057</v>
      </c>
      <c r="AQ1859">
        <f t="shared" si="596"/>
        <v>36.274737600946565</v>
      </c>
      <c r="AR1859">
        <f t="shared" si="597"/>
        <v>-18.074573129361195</v>
      </c>
      <c r="AS1859">
        <f t="shared" si="598"/>
        <v>3.9935086919203227</v>
      </c>
      <c r="BJ1859">
        <f t="shared" si="599"/>
        <v>1.2716149999999999</v>
      </c>
      <c r="BK1859">
        <f t="shared" si="600"/>
        <v>3.2570799149999998</v>
      </c>
      <c r="BL1859">
        <f t="shared" si="601"/>
        <v>7.3257059198639984</v>
      </c>
      <c r="BM1859">
        <f t="shared" si="602"/>
        <v>-1.9064577376260723</v>
      </c>
      <c r="BN1859">
        <f t="shared" si="603"/>
        <v>1.5766900954910529E-2</v>
      </c>
    </row>
    <row r="1860" spans="13:66" ht="15">
      <c r="M1860" s="280">
        <v>1890</v>
      </c>
      <c r="N1860" s="280">
        <f t="shared" si="604"/>
        <v>9.9703931840554105</v>
      </c>
      <c r="AK1860">
        <f t="shared" ref="AK1860:AK1923" si="605">$M1860^0*AA$2</f>
        <v>-9.1941659999999995E-2</v>
      </c>
      <c r="AL1860">
        <f t="shared" ref="AL1860:AL1923" si="606">$M1860^1*AB$2</f>
        <v>5.1717714300000006</v>
      </c>
      <c r="AM1860">
        <f t="shared" ref="AM1860:AM1923" si="607">$M1860^2*AC$2</f>
        <v>15.337922273099998</v>
      </c>
      <c r="AN1860">
        <f t="shared" ref="AN1860:AN1923" si="608">$M1860^3*AD$2</f>
        <v>-29.687821011261004</v>
      </c>
      <c r="AO1860">
        <f t="shared" ref="AO1860:AO1923" si="609">$M1860^4*AE$2</f>
        <v>42.874509127644181</v>
      </c>
      <c r="AP1860">
        <f t="shared" ref="AP1860:AP1923" si="610">$M1860^5*AF$2</f>
        <v>-45.892950884630743</v>
      </c>
      <c r="AQ1860">
        <f t="shared" ref="AQ1860:AQ1923" si="611">$M1860^6*AG$2</f>
        <v>36.390109054705498</v>
      </c>
      <c r="AR1860">
        <f t="shared" ref="AR1860:AR1923" si="612">$M1860^7*AH$2</f>
        <v>-18.141657896004698</v>
      </c>
      <c r="AS1860">
        <f t="shared" ref="AS1860:AS1923" si="613">$M1860^8*AI$2</f>
        <v>4.0104527505021794</v>
      </c>
      <c r="BJ1860">
        <f t="shared" ref="BJ1860:BJ1923" si="614">$M1860^0*BC$2</f>
        <v>1.2716149999999999</v>
      </c>
      <c r="BK1860">
        <f t="shared" ref="BK1860:BK1923" si="615">$M1860^1*BD$2</f>
        <v>3.25880415</v>
      </c>
      <c r="BL1860">
        <f t="shared" ref="BL1860:BL1923" si="616">$M1860^2*BE$2</f>
        <v>7.333464146399999</v>
      </c>
      <c r="BM1860">
        <f t="shared" ref="BM1860:BM1923" si="617">$M1860^3*BF$2</f>
        <v>-1.9094870660922001</v>
      </c>
      <c r="BN1860">
        <f t="shared" ref="BN1860:BN1923" si="618">$M1860^4*BG$2</f>
        <v>1.5800314243236392E-2</v>
      </c>
    </row>
    <row r="1861" spans="13:66" ht="15">
      <c r="M1861" s="280">
        <v>1891</v>
      </c>
      <c r="N1861" s="280">
        <f t="shared" si="604"/>
        <v>9.9768752148434388</v>
      </c>
      <c r="AK1861">
        <f t="shared" si="605"/>
        <v>-9.1941659999999995E-2</v>
      </c>
      <c r="AL1861">
        <f t="shared" si="606"/>
        <v>5.1745078170000003</v>
      </c>
      <c r="AM1861">
        <f t="shared" si="607"/>
        <v>15.354157172490998</v>
      </c>
      <c r="AN1861">
        <f t="shared" si="608"/>
        <v>-29.734969474155303</v>
      </c>
      <c r="AO1861">
        <f t="shared" si="609"/>
        <v>42.965320870543721</v>
      </c>
      <c r="AP1861">
        <f t="shared" si="610"/>
        <v>-46.014489351709692</v>
      </c>
      <c r="AQ1861">
        <f t="shared" si="611"/>
        <v>36.505786128009589</v>
      </c>
      <c r="AR1861">
        <f t="shared" si="612"/>
        <v>-18.208955968543091</v>
      </c>
      <c r="AS1861">
        <f t="shared" si="613"/>
        <v>4.0274596812072154</v>
      </c>
      <c r="BJ1861">
        <f t="shared" si="614"/>
        <v>1.2716149999999999</v>
      </c>
      <c r="BK1861">
        <f t="shared" si="615"/>
        <v>3.2605283849999998</v>
      </c>
      <c r="BL1861">
        <f t="shared" si="616"/>
        <v>7.3412264789039989</v>
      </c>
      <c r="BM1861">
        <f t="shared" si="617"/>
        <v>-1.9125196018936199</v>
      </c>
      <c r="BN1861">
        <f t="shared" si="618"/>
        <v>1.5833780610641716E-2</v>
      </c>
    </row>
    <row r="1862" spans="13:66" ht="15">
      <c r="M1862" s="280">
        <v>1892</v>
      </c>
      <c r="N1862" s="280">
        <f t="shared" si="604"/>
        <v>9.9833582321685199</v>
      </c>
      <c r="AK1862">
        <f t="shared" si="605"/>
        <v>-9.1941659999999995E-2</v>
      </c>
      <c r="AL1862">
        <f t="shared" si="606"/>
        <v>5.1772442040000008</v>
      </c>
      <c r="AM1862">
        <f t="shared" si="607"/>
        <v>15.370400659503998</v>
      </c>
      <c r="AN1862">
        <f t="shared" si="608"/>
        <v>-29.782167829598276</v>
      </c>
      <c r="AO1862">
        <f t="shared" si="609"/>
        <v>43.056276797177141</v>
      </c>
      <c r="AP1862">
        <f t="shared" si="610"/>
        <v>-46.136285179119056</v>
      </c>
      <c r="AQ1862">
        <f t="shared" si="611"/>
        <v>36.621769468186123</v>
      </c>
      <c r="AR1862">
        <f t="shared" si="612"/>
        <v>-18.276467911875041</v>
      </c>
      <c r="AS1862">
        <f t="shared" si="613"/>
        <v>4.044529683893626</v>
      </c>
      <c r="BJ1862">
        <f t="shared" si="614"/>
        <v>1.2716149999999999</v>
      </c>
      <c r="BK1862">
        <f t="shared" si="615"/>
        <v>3.2622526199999999</v>
      </c>
      <c r="BL1862">
        <f t="shared" si="616"/>
        <v>7.3489929173759991</v>
      </c>
      <c r="BM1862">
        <f t="shared" si="617"/>
        <v>-1.9155553467273345</v>
      </c>
      <c r="BN1862">
        <f t="shared" si="618"/>
        <v>1.5867300113309706E-2</v>
      </c>
    </row>
    <row r="1863" spans="13:66" ht="15">
      <c r="M1863" s="280">
        <v>1893</v>
      </c>
      <c r="N1863" s="280">
        <f t="shared" si="604"/>
        <v>9.9898422363206461</v>
      </c>
      <c r="AK1863">
        <f t="shared" si="605"/>
        <v>-9.1941659999999995E-2</v>
      </c>
      <c r="AL1863">
        <f t="shared" si="606"/>
        <v>5.1799805910000005</v>
      </c>
      <c r="AM1863">
        <f t="shared" si="607"/>
        <v>15.386652734138998</v>
      </c>
      <c r="AN1863">
        <f t="shared" si="608"/>
        <v>-29.829416103974136</v>
      </c>
      <c r="AO1863">
        <f t="shared" si="609"/>
        <v>43.14737706007945</v>
      </c>
      <c r="AP1863">
        <f t="shared" si="610"/>
        <v>-46.258338775367193</v>
      </c>
      <c r="AQ1863">
        <f t="shared" si="611"/>
        <v>36.738059723590169</v>
      </c>
      <c r="AR1863">
        <f t="shared" si="612"/>
        <v>-18.344194292095395</v>
      </c>
      <c r="AS1863">
        <f t="shared" si="613"/>
        <v>4.0616629589487498</v>
      </c>
      <c r="BJ1863">
        <f t="shared" si="614"/>
        <v>1.2716149999999999</v>
      </c>
      <c r="BK1863">
        <f t="shared" si="615"/>
        <v>3.2639768550000001</v>
      </c>
      <c r="BL1863">
        <f t="shared" si="616"/>
        <v>7.3567634618159987</v>
      </c>
      <c r="BM1863">
        <f t="shared" si="617"/>
        <v>-1.9185943022903467</v>
      </c>
      <c r="BN1863">
        <f t="shared" si="618"/>
        <v>1.5900872807453271E-2</v>
      </c>
    </row>
    <row r="1864" spans="13:66" ht="15">
      <c r="M1864" s="280">
        <v>1894</v>
      </c>
      <c r="N1864" s="280">
        <f t="shared" si="604"/>
        <v>9.9963272275994335</v>
      </c>
      <c r="AK1864">
        <f t="shared" si="605"/>
        <v>-9.1941659999999995E-2</v>
      </c>
      <c r="AL1864">
        <f t="shared" si="606"/>
        <v>5.1827169780000002</v>
      </c>
      <c r="AM1864">
        <f t="shared" si="607"/>
        <v>15.402913396395999</v>
      </c>
      <c r="AN1864">
        <f t="shared" si="608"/>
        <v>-29.876714323667102</v>
      </c>
      <c r="AO1864">
        <f t="shared" si="609"/>
        <v>43.238621811866288</v>
      </c>
      <c r="AP1864">
        <f t="shared" si="610"/>
        <v>-46.380650549394502</v>
      </c>
      <c r="AQ1864">
        <f t="shared" si="611"/>
        <v>36.85465754360564</v>
      </c>
      <c r="AR1864">
        <f t="shared" si="612"/>
        <v>-18.412135676497083</v>
      </c>
      <c r="AS1864">
        <f t="shared" si="613"/>
        <v>4.0788597072901922</v>
      </c>
      <c r="BJ1864">
        <f t="shared" si="614"/>
        <v>1.2716149999999999</v>
      </c>
      <c r="BK1864">
        <f t="shared" si="615"/>
        <v>3.2657010899999999</v>
      </c>
      <c r="BL1864">
        <f t="shared" si="616"/>
        <v>7.3645381122239986</v>
      </c>
      <c r="BM1864">
        <f t="shared" si="617"/>
        <v>-1.9216364702796593</v>
      </c>
      <c r="BN1864">
        <f t="shared" si="618"/>
        <v>1.5934498749315042E-2</v>
      </c>
    </row>
    <row r="1865" spans="13:66" ht="15">
      <c r="M1865" s="280">
        <v>1895</v>
      </c>
      <c r="N1865" s="280">
        <f t="shared" si="604"/>
        <v>10.002813206314247</v>
      </c>
      <c r="AK1865">
        <f t="shared" si="605"/>
        <v>-9.1941659999999995E-2</v>
      </c>
      <c r="AL1865">
        <f t="shared" si="606"/>
        <v>5.1854533650000008</v>
      </c>
      <c r="AM1865">
        <f t="shared" si="607"/>
        <v>15.419182646274999</v>
      </c>
      <c r="AN1865">
        <f t="shared" si="608"/>
        <v>-29.924062515061379</v>
      </c>
      <c r="AO1865">
        <f t="shared" si="609"/>
        <v>43.330011205233959</v>
      </c>
      <c r="AP1865">
        <f t="shared" si="610"/>
        <v>-46.503220910573674</v>
      </c>
      <c r="AQ1865">
        <f t="shared" si="611"/>
        <v>36.971563578646425</v>
      </c>
      <c r="AR1865">
        <f t="shared" si="612"/>
        <v>-18.480292633573029</v>
      </c>
      <c r="AS1865">
        <f t="shared" si="613"/>
        <v>4.0961201303669448</v>
      </c>
      <c r="BJ1865">
        <f t="shared" si="614"/>
        <v>1.2716149999999999</v>
      </c>
      <c r="BK1865">
        <f t="shared" si="615"/>
        <v>3.267425325</v>
      </c>
      <c r="BL1865">
        <f t="shared" si="616"/>
        <v>7.3723168685999987</v>
      </c>
      <c r="BM1865">
        <f t="shared" si="617"/>
        <v>-1.9246818523922751</v>
      </c>
      <c r="BN1865">
        <f t="shared" si="618"/>
        <v>1.5968177995167376E-2</v>
      </c>
    </row>
    <row r="1866" spans="13:66" ht="15">
      <c r="M1866" s="280">
        <v>1896</v>
      </c>
      <c r="N1866" s="280">
        <f t="shared" si="604"/>
        <v>10.009300172784215</v>
      </c>
      <c r="AK1866">
        <f t="shared" si="605"/>
        <v>-9.1941659999999995E-2</v>
      </c>
      <c r="AL1866">
        <f t="shared" si="606"/>
        <v>5.1881897520000004</v>
      </c>
      <c r="AM1866">
        <f t="shared" si="607"/>
        <v>15.435460483775998</v>
      </c>
      <c r="AN1866">
        <f t="shared" si="608"/>
        <v>-29.971460704541187</v>
      </c>
      <c r="AO1866">
        <f t="shared" si="609"/>
        <v>43.421545392959395</v>
      </c>
      <c r="AP1866">
        <f t="shared" si="610"/>
        <v>-46.626050268709896</v>
      </c>
      <c r="AQ1866">
        <f t="shared" si="611"/>
        <v>37.08877848015743</v>
      </c>
      <c r="AR1866">
        <f t="shared" si="612"/>
        <v>-18.548665733018037</v>
      </c>
      <c r="AS1866">
        <f t="shared" si="613"/>
        <v>4.1134444301605093</v>
      </c>
      <c r="BJ1866">
        <f t="shared" si="614"/>
        <v>1.2716149999999999</v>
      </c>
      <c r="BK1866">
        <f t="shared" si="615"/>
        <v>3.2691495599999998</v>
      </c>
      <c r="BL1866">
        <f t="shared" si="616"/>
        <v>7.3800997309439991</v>
      </c>
      <c r="BM1866">
        <f t="shared" si="617"/>
        <v>-1.9277304503251969</v>
      </c>
      <c r="BN1866">
        <f t="shared" si="618"/>
        <v>1.6001910601312334E-2</v>
      </c>
    </row>
    <row r="1867" spans="13:66" ht="15">
      <c r="M1867" s="280">
        <v>1897</v>
      </c>
      <c r="N1867" s="280">
        <f t="shared" si="604"/>
        <v>10.01578812733835</v>
      </c>
      <c r="AK1867">
        <f t="shared" si="605"/>
        <v>-9.1941659999999995E-2</v>
      </c>
      <c r="AL1867">
        <f t="shared" si="606"/>
        <v>5.1909261390000001</v>
      </c>
      <c r="AM1867">
        <f t="shared" si="607"/>
        <v>15.451746908898999</v>
      </c>
      <c r="AN1867">
        <f t="shared" si="608"/>
        <v>-30.018908918490741</v>
      </c>
      <c r="AO1867">
        <f t="shared" si="609"/>
        <v>43.513224527900178</v>
      </c>
      <c r="AP1867">
        <f t="shared" si="610"/>
        <v>-46.749139034041114</v>
      </c>
      <c r="AQ1867">
        <f t="shared" si="611"/>
        <v>37.206302900615697</v>
      </c>
      <c r="AR1867">
        <f t="shared" si="612"/>
        <v>-18.617255545730689</v>
      </c>
      <c r="AS1867">
        <f t="shared" si="613"/>
        <v>4.1308328091860256</v>
      </c>
      <c r="BJ1867">
        <f t="shared" si="614"/>
        <v>1.2716149999999999</v>
      </c>
      <c r="BK1867">
        <f t="shared" si="615"/>
        <v>3.270873795</v>
      </c>
      <c r="BL1867">
        <f t="shared" si="616"/>
        <v>7.3878866992559988</v>
      </c>
      <c r="BM1867">
        <f t="shared" si="617"/>
        <v>-1.9307822657754274</v>
      </c>
      <c r="BN1867">
        <f t="shared" si="618"/>
        <v>1.6035696624081712E-2</v>
      </c>
    </row>
    <row r="1868" spans="13:66" ht="15">
      <c r="M1868" s="280">
        <v>1898</v>
      </c>
      <c r="N1868" s="280">
        <f t="shared" si="604"/>
        <v>10.022277070315615</v>
      </c>
      <c r="AK1868">
        <f t="shared" si="605"/>
        <v>-9.1941659999999995E-2</v>
      </c>
      <c r="AL1868">
        <f t="shared" si="606"/>
        <v>5.1936625260000007</v>
      </c>
      <c r="AM1868">
        <f t="shared" si="607"/>
        <v>15.468041921643998</v>
      </c>
      <c r="AN1868">
        <f t="shared" si="608"/>
        <v>-30.066407183294253</v>
      </c>
      <c r="AO1868">
        <f t="shared" si="609"/>
        <v>43.605048762994521</v>
      </c>
      <c r="AP1868">
        <f t="shared" si="610"/>
        <v>-46.872487617238228</v>
      </c>
      <c r="AQ1868">
        <f t="shared" si="611"/>
        <v>37.324137493531481</v>
      </c>
      <c r="AR1868">
        <f t="shared" si="612"/>
        <v>-18.686062643815298</v>
      </c>
      <c r="AS1868">
        <f t="shared" si="613"/>
        <v>4.1482854704933967</v>
      </c>
      <c r="BJ1868">
        <f t="shared" si="614"/>
        <v>1.2716149999999999</v>
      </c>
      <c r="BK1868">
        <f t="shared" si="615"/>
        <v>3.2725980299999997</v>
      </c>
      <c r="BL1868">
        <f t="shared" si="616"/>
        <v>7.3956777735359989</v>
      </c>
      <c r="BM1868">
        <f t="shared" si="617"/>
        <v>-1.9338373004399698</v>
      </c>
      <c r="BN1868">
        <f t="shared" si="618"/>
        <v>1.6069536119837011E-2</v>
      </c>
    </row>
    <row r="1869" spans="13:66" ht="15">
      <c r="M1869" s="280">
        <v>1899</v>
      </c>
      <c r="N1869" s="280">
        <f t="shared" si="604"/>
        <v>10.028767002065024</v>
      </c>
      <c r="AK1869">
        <f t="shared" si="605"/>
        <v>-9.1941659999999995E-2</v>
      </c>
      <c r="AL1869">
        <f t="shared" si="606"/>
        <v>5.1963989130000003</v>
      </c>
      <c r="AM1869">
        <f t="shared" si="607"/>
        <v>15.484345522010999</v>
      </c>
      <c r="AN1869">
        <f t="shared" si="608"/>
        <v>-30.113955525335935</v>
      </c>
      <c r="AO1869">
        <f t="shared" si="609"/>
        <v>43.697018251261291</v>
      </c>
      <c r="AP1869">
        <f t="shared" si="610"/>
        <v>-46.996096429405355</v>
      </c>
      <c r="AQ1869">
        <f t="shared" si="611"/>
        <v>37.442282913449361</v>
      </c>
      <c r="AR1869">
        <f t="shared" si="612"/>
        <v>-18.755087600583753</v>
      </c>
      <c r="AS1869">
        <f t="shared" si="613"/>
        <v>4.1658026176684153</v>
      </c>
      <c r="BJ1869">
        <f t="shared" si="614"/>
        <v>1.2716149999999999</v>
      </c>
      <c r="BK1869">
        <f t="shared" si="615"/>
        <v>3.2743222649999999</v>
      </c>
      <c r="BL1869">
        <f t="shared" si="616"/>
        <v>7.4034729537839983</v>
      </c>
      <c r="BM1869">
        <f t="shared" si="617"/>
        <v>-1.9368955560158263</v>
      </c>
      <c r="BN1869">
        <f t="shared" si="618"/>
        <v>1.6103429144969459E-2</v>
      </c>
    </row>
    <row r="1870" spans="13:66" ht="15">
      <c r="M1870" s="280">
        <v>1900</v>
      </c>
      <c r="N1870" s="280">
        <f t="shared" si="604"/>
        <v>10.035257922945704</v>
      </c>
      <c r="AK1870">
        <f t="shared" si="605"/>
        <v>-9.1941659999999995E-2</v>
      </c>
      <c r="AL1870">
        <f t="shared" si="606"/>
        <v>5.1991353000000009</v>
      </c>
      <c r="AM1870">
        <f t="shared" si="607"/>
        <v>15.500657709999999</v>
      </c>
      <c r="AN1870">
        <f t="shared" si="608"/>
        <v>-30.161553971000004</v>
      </c>
      <c r="AO1870">
        <f t="shared" si="609"/>
        <v>43.789133145800001</v>
      </c>
      <c r="AP1870">
        <f t="shared" si="610"/>
        <v>-47.119965882080002</v>
      </c>
      <c r="AQ1870">
        <f t="shared" si="611"/>
        <v>37.56073981594929</v>
      </c>
      <c r="AR1870">
        <f t="shared" si="612"/>
        <v>-18.824330990557481</v>
      </c>
      <c r="AS1870">
        <f t="shared" si="613"/>
        <v>4.1833844548339032</v>
      </c>
      <c r="BJ1870">
        <f t="shared" si="614"/>
        <v>1.2716149999999999</v>
      </c>
      <c r="BK1870">
        <f t="shared" si="615"/>
        <v>3.2760465000000001</v>
      </c>
      <c r="BL1870">
        <f t="shared" si="616"/>
        <v>7.4112722399999988</v>
      </c>
      <c r="BM1870">
        <f t="shared" si="617"/>
        <v>-1.9399570342000001</v>
      </c>
      <c r="BN1870">
        <f t="shared" si="618"/>
        <v>1.6137375755900001E-2</v>
      </c>
    </row>
    <row r="1871" spans="13:66" ht="15">
      <c r="M1871" s="280">
        <v>1901</v>
      </c>
      <c r="N1871" s="280">
        <f t="shared" si="604"/>
        <v>10.041749833326978</v>
      </c>
      <c r="AK1871">
        <f t="shared" si="605"/>
        <v>-9.1941659999999995E-2</v>
      </c>
      <c r="AL1871">
        <f t="shared" si="606"/>
        <v>5.2018716870000006</v>
      </c>
      <c r="AM1871">
        <f t="shared" si="607"/>
        <v>15.516978485610998</v>
      </c>
      <c r="AN1871">
        <f t="shared" si="608"/>
        <v>-30.209202546670674</v>
      </c>
      <c r="AO1871">
        <f t="shared" si="609"/>
        <v>43.881393599790783</v>
      </c>
      <c r="AP1871">
        <f t="shared" si="610"/>
        <v>-47.244096387233377</v>
      </c>
      <c r="AQ1871">
        <f t="shared" si="611"/>
        <v>37.67950885764774</v>
      </c>
      <c r="AR1871">
        <f t="shared" si="612"/>
        <v>-18.89379338946933</v>
      </c>
      <c r="AS1871">
        <f t="shared" si="613"/>
        <v>4.201031186650833</v>
      </c>
      <c r="BJ1871">
        <f t="shared" si="614"/>
        <v>1.2716149999999999</v>
      </c>
      <c r="BK1871">
        <f t="shared" si="615"/>
        <v>3.2777707349999998</v>
      </c>
      <c r="BL1871">
        <f t="shared" si="616"/>
        <v>7.4190756321839988</v>
      </c>
      <c r="BM1871">
        <f t="shared" si="617"/>
        <v>-1.943021736689494</v>
      </c>
      <c r="BN1871">
        <f t="shared" si="618"/>
        <v>1.6171376009079301E-2</v>
      </c>
    </row>
    <row r="1872" spans="13:66" ht="15">
      <c r="M1872" s="280">
        <v>1902</v>
      </c>
      <c r="N1872" s="280">
        <f t="shared" si="604"/>
        <v>10.048242733588454</v>
      </c>
      <c r="AK1872">
        <f t="shared" si="605"/>
        <v>-9.1941659999999995E-2</v>
      </c>
      <c r="AL1872">
        <f t="shared" si="606"/>
        <v>5.2046080740000003</v>
      </c>
      <c r="AM1872">
        <f t="shared" si="607"/>
        <v>15.533307848843998</v>
      </c>
      <c r="AN1872">
        <f t="shared" si="608"/>
        <v>-30.256901278732155</v>
      </c>
      <c r="AO1872">
        <f t="shared" si="609"/>
        <v>43.973799766494437</v>
      </c>
      <c r="AP1872">
        <f t="shared" si="610"/>
        <v>-47.368488357270529</v>
      </c>
      <c r="AQ1872">
        <f t="shared" si="611"/>
        <v>37.798590696198723</v>
      </c>
      <c r="AR1872">
        <f t="shared" si="612"/>
        <v>-18.963475374265496</v>
      </c>
      <c r="AS1872">
        <f t="shared" si="613"/>
        <v>4.2187430183194703</v>
      </c>
      <c r="BJ1872">
        <f t="shared" si="614"/>
        <v>1.2716149999999999</v>
      </c>
      <c r="BK1872">
        <f t="shared" si="615"/>
        <v>3.27949497</v>
      </c>
      <c r="BL1872">
        <f t="shared" si="616"/>
        <v>7.426883130335999</v>
      </c>
      <c r="BM1872">
        <f t="shared" si="617"/>
        <v>-1.9460896651813104</v>
      </c>
      <c r="BN1872">
        <f t="shared" si="618"/>
        <v>1.6205429960987738E-2</v>
      </c>
    </row>
    <row r="1873" spans="13:66" ht="15">
      <c r="M1873" s="280">
        <v>1903</v>
      </c>
      <c r="N1873" s="280">
        <f t="shared" si="604"/>
        <v>10.054736624120125</v>
      </c>
      <c r="AK1873">
        <f t="shared" si="605"/>
        <v>-9.1941659999999995E-2</v>
      </c>
      <c r="AL1873">
        <f t="shared" si="606"/>
        <v>5.2073444610000008</v>
      </c>
      <c r="AM1873">
        <f t="shared" si="607"/>
        <v>15.549645799698999</v>
      </c>
      <c r="AN1873">
        <f t="shared" si="608"/>
        <v>-30.304650193568666</v>
      </c>
      <c r="AO1873">
        <f t="shared" si="609"/>
        <v>44.066351799252395</v>
      </c>
      <c r="AP1873">
        <f t="shared" si="610"/>
        <v>-47.493142205030644</v>
      </c>
      <c r="AQ1873">
        <f t="shared" si="611"/>
        <v>37.917985990294973</v>
      </c>
      <c r="AR1873">
        <f t="shared" si="612"/>
        <v>-19.03337752310744</v>
      </c>
      <c r="AS1873">
        <f t="shared" si="613"/>
        <v>4.2365201555805081</v>
      </c>
      <c r="BJ1873">
        <f t="shared" si="614"/>
        <v>1.2716149999999999</v>
      </c>
      <c r="BK1873">
        <f t="shared" si="615"/>
        <v>3.2812192049999998</v>
      </c>
      <c r="BL1873">
        <f t="shared" si="616"/>
        <v>7.4346947344559986</v>
      </c>
      <c r="BM1873">
        <f t="shared" si="617"/>
        <v>-1.9491608213724527</v>
      </c>
      <c r="BN1873">
        <f t="shared" si="618"/>
        <v>1.6239537668135413E-2</v>
      </c>
    </row>
    <row r="1874" spans="13:66" ht="15">
      <c r="M1874" s="280">
        <v>1904</v>
      </c>
      <c r="N1874" s="280">
        <f t="shared" si="604"/>
        <v>10.061231505322425</v>
      </c>
      <c r="AK1874">
        <f t="shared" si="605"/>
        <v>-9.1941659999999995E-2</v>
      </c>
      <c r="AL1874">
        <f t="shared" si="606"/>
        <v>5.2100808480000005</v>
      </c>
      <c r="AM1874">
        <f t="shared" si="607"/>
        <v>15.565992338175999</v>
      </c>
      <c r="AN1874">
        <f t="shared" si="608"/>
        <v>-30.352449317564421</v>
      </c>
      <c r="AO1874">
        <f t="shared" si="609"/>
        <v>44.159049851486728</v>
      </c>
      <c r="AP1874">
        <f t="shared" si="610"/>
        <v>-47.618058343787226</v>
      </c>
      <c r="AQ1874">
        <f t="shared" si="611"/>
        <v>38.037695399668941</v>
      </c>
      <c r="AR1874">
        <f t="shared" si="612"/>
        <v>-19.103500415373802</v>
      </c>
      <c r="AS1874">
        <f t="shared" si="613"/>
        <v>4.2543628047162025</v>
      </c>
      <c r="BJ1874">
        <f t="shared" si="614"/>
        <v>1.2716149999999999</v>
      </c>
      <c r="BK1874">
        <f t="shared" si="615"/>
        <v>3.2829434399999999</v>
      </c>
      <c r="BL1874">
        <f t="shared" si="616"/>
        <v>7.4425104445439985</v>
      </c>
      <c r="BM1874">
        <f t="shared" si="617"/>
        <v>-1.9522352069599234</v>
      </c>
      <c r="BN1874">
        <f t="shared" si="618"/>
        <v>1.6273699187062146E-2</v>
      </c>
    </row>
    <row r="1875" spans="13:66" ht="15">
      <c r="M1875" s="280">
        <v>1905</v>
      </c>
      <c r="N1875" s="280">
        <f t="shared" si="604"/>
        <v>10.067727377606358</v>
      </c>
      <c r="AK1875">
        <f t="shared" si="605"/>
        <v>-9.1941659999999995E-2</v>
      </c>
      <c r="AL1875">
        <f t="shared" si="606"/>
        <v>5.2128172350000002</v>
      </c>
      <c r="AM1875">
        <f t="shared" si="607"/>
        <v>15.582347464274998</v>
      </c>
      <c r="AN1875">
        <f t="shared" si="608"/>
        <v>-30.400298677103628</v>
      </c>
      <c r="AO1875">
        <f t="shared" si="609"/>
        <v>44.251894076700161</v>
      </c>
      <c r="AP1875">
        <f t="shared" si="610"/>
        <v>-47.743237187248369</v>
      </c>
      <c r="AQ1875">
        <f t="shared" si="611"/>
        <v>38.157719585093993</v>
      </c>
      <c r="AR1875">
        <f t="shared" si="612"/>
        <v>-19.17384463166232</v>
      </c>
      <c r="AS1875">
        <f t="shared" si="613"/>
        <v>4.2722711725515179</v>
      </c>
      <c r="BJ1875">
        <f t="shared" si="614"/>
        <v>1.2716149999999999</v>
      </c>
      <c r="BK1875">
        <f t="shared" si="615"/>
        <v>3.2846676750000001</v>
      </c>
      <c r="BL1875">
        <f t="shared" si="616"/>
        <v>7.4503302605999986</v>
      </c>
      <c r="BM1875">
        <f t="shared" si="617"/>
        <v>-1.9553128236407251</v>
      </c>
      <c r="BN1875">
        <f t="shared" si="618"/>
        <v>1.6307914574337477E-2</v>
      </c>
    </row>
    <row r="1876" spans="13:66" ht="15">
      <c r="M1876" s="280">
        <v>1906</v>
      </c>
      <c r="N1876" s="280">
        <f t="shared" si="604"/>
        <v>10.074224241393498</v>
      </c>
      <c r="AK1876">
        <f t="shared" si="605"/>
        <v>-9.1941659999999995E-2</v>
      </c>
      <c r="AL1876">
        <f t="shared" si="606"/>
        <v>5.2155536220000007</v>
      </c>
      <c r="AM1876">
        <f t="shared" si="607"/>
        <v>15.598711177995998</v>
      </c>
      <c r="AN1876">
        <f t="shared" si="608"/>
        <v>-30.448198298570507</v>
      </c>
      <c r="AO1876">
        <f t="shared" si="609"/>
        <v>44.344884628476045</v>
      </c>
      <c r="AP1876">
        <f t="shared" si="610"/>
        <v>-47.868679149556939</v>
      </c>
      <c r="AQ1876">
        <f t="shared" si="611"/>
        <v>38.278059208385407</v>
      </c>
      <c r="AR1876">
        <f t="shared" si="612"/>
        <v>-19.244410753791772</v>
      </c>
      <c r="AS1876">
        <f t="shared" si="613"/>
        <v>4.2902454664552607</v>
      </c>
      <c r="BJ1876">
        <f t="shared" si="614"/>
        <v>1.2716149999999999</v>
      </c>
      <c r="BK1876">
        <f t="shared" si="615"/>
        <v>3.2863919099999999</v>
      </c>
      <c r="BL1876">
        <f t="shared" si="616"/>
        <v>7.458154182623999</v>
      </c>
      <c r="BM1876">
        <f t="shared" si="617"/>
        <v>-1.958393673111861</v>
      </c>
      <c r="BN1876">
        <f t="shared" si="618"/>
        <v>1.6342183886560658E-2</v>
      </c>
    </row>
    <row r="1877" spans="13:66" ht="15">
      <c r="M1877" s="280">
        <v>1907</v>
      </c>
      <c r="N1877" s="280">
        <f t="shared" si="604"/>
        <v>10.080722097116155</v>
      </c>
      <c r="AK1877">
        <f t="shared" si="605"/>
        <v>-9.1941659999999995E-2</v>
      </c>
      <c r="AL1877">
        <f t="shared" si="606"/>
        <v>5.2182900090000004</v>
      </c>
      <c r="AM1877">
        <f t="shared" si="607"/>
        <v>15.615083479338999</v>
      </c>
      <c r="AN1877">
        <f t="shared" si="608"/>
        <v>-30.496148208349272</v>
      </c>
      <c r="AO1877">
        <f t="shared" si="609"/>
        <v>44.438021660478377</v>
      </c>
      <c r="AP1877">
        <f t="shared" si="610"/>
        <v>-47.99438464529085</v>
      </c>
      <c r="AQ1877">
        <f t="shared" si="611"/>
        <v>38.398714932401532</v>
      </c>
      <c r="AR1877">
        <f t="shared" si="612"/>
        <v>-19.315199364803863</v>
      </c>
      <c r="AS1877">
        <f t="shared" si="613"/>
        <v>4.308285894341231</v>
      </c>
      <c r="BJ1877">
        <f t="shared" si="614"/>
        <v>1.2716149999999999</v>
      </c>
      <c r="BK1877">
        <f t="shared" si="615"/>
        <v>3.288116145</v>
      </c>
      <c r="BL1877">
        <f t="shared" si="616"/>
        <v>7.4659822106159988</v>
      </c>
      <c r="BM1877">
        <f t="shared" si="617"/>
        <v>-1.9614777570703334</v>
      </c>
      <c r="BN1877">
        <f t="shared" si="618"/>
        <v>1.6376507180360666E-2</v>
      </c>
    </row>
    <row r="1878" spans="13:66" ht="15">
      <c r="M1878" s="280">
        <v>1908</v>
      </c>
      <c r="N1878" s="280">
        <f t="shared" si="604"/>
        <v>10.087220945217457</v>
      </c>
      <c r="AK1878">
        <f t="shared" si="605"/>
        <v>-9.1941659999999995E-2</v>
      </c>
      <c r="AL1878">
        <f t="shared" si="606"/>
        <v>5.221026396000001</v>
      </c>
      <c r="AM1878">
        <f t="shared" si="607"/>
        <v>15.631464368303998</v>
      </c>
      <c r="AN1878">
        <f t="shared" si="608"/>
        <v>-30.544148432824134</v>
      </c>
      <c r="AO1878">
        <f t="shared" si="609"/>
        <v>44.531305326451815</v>
      </c>
      <c r="AP1878">
        <f t="shared" si="610"/>
        <v>-48.120354089463241</v>
      </c>
      <c r="AQ1878">
        <f t="shared" si="611"/>
        <v>38.519687421044857</v>
      </c>
      <c r="AR1878">
        <f t="shared" si="612"/>
        <v>-19.386211048965198</v>
      </c>
      <c r="AS1878">
        <f t="shared" si="613"/>
        <v>4.3263926646693625</v>
      </c>
      <c r="BJ1878">
        <f t="shared" si="614"/>
        <v>1.2716149999999999</v>
      </c>
      <c r="BK1878">
        <f t="shared" si="615"/>
        <v>3.2898403799999998</v>
      </c>
      <c r="BL1878">
        <f t="shared" si="616"/>
        <v>7.4738143445759988</v>
      </c>
      <c r="BM1878">
        <f t="shared" si="617"/>
        <v>-1.9645650772131458</v>
      </c>
      <c r="BN1878">
        <f t="shared" si="618"/>
        <v>1.6410884512396196E-2</v>
      </c>
    </row>
    <row r="1879" spans="13:66" ht="15">
      <c r="M1879" s="280">
        <v>1909</v>
      </c>
      <c r="N1879" s="280">
        <f t="shared" si="604"/>
        <v>10.09372078615138</v>
      </c>
      <c r="AK1879">
        <f t="shared" si="605"/>
        <v>-9.1941659999999995E-2</v>
      </c>
      <c r="AL1879">
        <f t="shared" si="606"/>
        <v>5.2237627830000006</v>
      </c>
      <c r="AM1879">
        <f t="shared" si="607"/>
        <v>15.647853844890998</v>
      </c>
      <c r="AN1879">
        <f t="shared" si="608"/>
        <v>-30.592198998379306</v>
      </c>
      <c r="AO1879">
        <f t="shared" si="609"/>
        <v>44.624735780221641</v>
      </c>
      <c r="AP1879">
        <f t="shared" si="610"/>
        <v>-48.246587897522758</v>
      </c>
      <c r="AQ1879">
        <f t="shared" si="611"/>
        <v>38.64097733926311</v>
      </c>
      <c r="AR1879">
        <f t="shared" si="612"/>
        <v>-19.457446391769174</v>
      </c>
      <c r="AS1879">
        <f t="shared" si="613"/>
        <v>4.3445659864468675</v>
      </c>
      <c r="BJ1879">
        <f t="shared" si="614"/>
        <v>1.2716149999999999</v>
      </c>
      <c r="BK1879">
        <f t="shared" si="615"/>
        <v>3.291564615</v>
      </c>
      <c r="BL1879">
        <f t="shared" si="616"/>
        <v>7.4816505845039991</v>
      </c>
      <c r="BM1879">
        <f t="shared" si="617"/>
        <v>-1.9676556352373002</v>
      </c>
      <c r="BN1879">
        <f t="shared" si="618"/>
        <v>1.6445315939355661E-2</v>
      </c>
    </row>
    <row r="1880" spans="13:66" ht="15">
      <c r="M1880" s="280">
        <v>1910</v>
      </c>
      <c r="N1880" s="280">
        <f t="shared" si="604"/>
        <v>10.100221620382865</v>
      </c>
      <c r="AK1880">
        <f t="shared" si="605"/>
        <v>-9.1941659999999995E-2</v>
      </c>
      <c r="AL1880">
        <f t="shared" si="606"/>
        <v>5.2264991700000003</v>
      </c>
      <c r="AM1880">
        <f t="shared" si="607"/>
        <v>15.664251909099999</v>
      </c>
      <c r="AN1880">
        <f t="shared" si="608"/>
        <v>-30.640299931399003</v>
      </c>
      <c r="AO1880">
        <f t="shared" si="609"/>
        <v>44.71831317569378</v>
      </c>
      <c r="AP1880">
        <f t="shared" si="610"/>
        <v>-48.373086485353745</v>
      </c>
      <c r="AQ1880">
        <f t="shared" si="611"/>
        <v>38.762585353050362</v>
      </c>
      <c r="AR1880">
        <f t="shared" si="612"/>
        <v>-19.528905979937925</v>
      </c>
      <c r="AS1880">
        <f t="shared" si="613"/>
        <v>4.3628060692293955</v>
      </c>
      <c r="BJ1880">
        <f t="shared" si="614"/>
        <v>1.2716149999999999</v>
      </c>
      <c r="BK1880">
        <f t="shared" si="615"/>
        <v>3.2932888499999997</v>
      </c>
      <c r="BL1880">
        <f t="shared" si="616"/>
        <v>7.4894909303999988</v>
      </c>
      <c r="BM1880">
        <f t="shared" si="617"/>
        <v>-1.9707494328398001</v>
      </c>
      <c r="BN1880">
        <f t="shared" si="618"/>
        <v>1.647980151795719E-2</v>
      </c>
    </row>
    <row r="1881" spans="13:66" ht="15">
      <c r="M1881" s="280">
        <v>1911</v>
      </c>
      <c r="N1881" s="280">
        <f t="shared" si="604"/>
        <v>10.106723448387898</v>
      </c>
      <c r="AK1881">
        <f t="shared" si="605"/>
        <v>-9.1941659999999995E-2</v>
      </c>
      <c r="AL1881">
        <f t="shared" si="606"/>
        <v>5.2292355570000009</v>
      </c>
      <c r="AM1881">
        <f t="shared" si="607"/>
        <v>15.680658560930999</v>
      </c>
      <c r="AN1881">
        <f t="shared" si="608"/>
        <v>-30.688451258267442</v>
      </c>
      <c r="AO1881">
        <f t="shared" si="609"/>
        <v>44.812037666854799</v>
      </c>
      <c r="AP1881">
        <f t="shared" si="610"/>
        <v>-48.499850269276479</v>
      </c>
      <c r="AQ1881">
        <f t="shared" si="611"/>
        <v>38.884512129448105</v>
      </c>
      <c r="AR1881">
        <f t="shared" si="612"/>
        <v>-19.60059040142426</v>
      </c>
      <c r="AS1881">
        <f t="shared" si="613"/>
        <v>4.3811131231221747</v>
      </c>
      <c r="BJ1881">
        <f t="shared" si="614"/>
        <v>1.2716149999999999</v>
      </c>
      <c r="BK1881">
        <f t="shared" si="615"/>
        <v>3.2950130849999999</v>
      </c>
      <c r="BL1881">
        <f t="shared" si="616"/>
        <v>7.4973353822639988</v>
      </c>
      <c r="BM1881">
        <f t="shared" si="617"/>
        <v>-1.9738464717176478</v>
      </c>
      <c r="BN1881">
        <f t="shared" si="618"/>
        <v>1.6514341304948638E-2</v>
      </c>
    </row>
    <row r="1882" spans="13:66" ht="15">
      <c r="M1882" s="280">
        <v>1912</v>
      </c>
      <c r="N1882" s="280">
        <f t="shared" si="604"/>
        <v>10.113226270653644</v>
      </c>
      <c r="AK1882">
        <f t="shared" si="605"/>
        <v>-9.1941659999999995E-2</v>
      </c>
      <c r="AL1882">
        <f t="shared" si="606"/>
        <v>5.2319719440000005</v>
      </c>
      <c r="AM1882">
        <f t="shared" si="607"/>
        <v>15.697073800383999</v>
      </c>
      <c r="AN1882">
        <f t="shared" si="608"/>
        <v>-30.736653005368836</v>
      </c>
      <c r="AO1882">
        <f t="shared" si="609"/>
        <v>44.905909407771922</v>
      </c>
      <c r="AP1882">
        <f t="shared" si="610"/>
        <v>-48.626879666047401</v>
      </c>
      <c r="AQ1882">
        <f t="shared" si="611"/>
        <v>39.006758336546383</v>
      </c>
      <c r="AR1882">
        <f t="shared" si="612"/>
        <v>-19.672500245413591</v>
      </c>
      <c r="AS1882">
        <f t="shared" si="613"/>
        <v>4.3994873587811663</v>
      </c>
      <c r="BJ1882">
        <f t="shared" si="614"/>
        <v>1.2716149999999999</v>
      </c>
      <c r="BK1882">
        <f t="shared" si="615"/>
        <v>3.2967373200000001</v>
      </c>
      <c r="BL1882">
        <f t="shared" si="616"/>
        <v>7.505183940095999</v>
      </c>
      <c r="BM1882">
        <f t="shared" si="617"/>
        <v>-1.9769467535678464</v>
      </c>
      <c r="BN1882">
        <f t="shared" si="618"/>
        <v>1.6548935357107566E-2</v>
      </c>
    </row>
    <row r="1883" spans="13:66" ht="15">
      <c r="M1883" s="280">
        <v>1913</v>
      </c>
      <c r="N1883" s="280">
        <f t="shared" si="604"/>
        <v>10.119730087678452</v>
      </c>
      <c r="AK1883">
        <f t="shared" si="605"/>
        <v>-9.1941659999999995E-2</v>
      </c>
      <c r="AL1883">
        <f t="shared" si="606"/>
        <v>5.2347083310000002</v>
      </c>
      <c r="AM1883">
        <f t="shared" si="607"/>
        <v>15.713497627458999</v>
      </c>
      <c r="AN1883">
        <f t="shared" si="608"/>
        <v>-30.784905199087397</v>
      </c>
      <c r="AO1883">
        <f t="shared" si="609"/>
        <v>44.999928552593005</v>
      </c>
      <c r="AP1883">
        <f t="shared" si="610"/>
        <v>-48.754175092859363</v>
      </c>
      <c r="AQ1883">
        <f t="shared" si="611"/>
        <v>39.129324643484857</v>
      </c>
      <c r="AR1883">
        <f t="shared" si="612"/>
        <v>-19.744636102325874</v>
      </c>
      <c r="AS1883">
        <f t="shared" si="613"/>
        <v>4.4179289874142205</v>
      </c>
      <c r="BJ1883">
        <f t="shared" si="614"/>
        <v>1.2716149999999999</v>
      </c>
      <c r="BK1883">
        <f t="shared" si="615"/>
        <v>3.2984615549999998</v>
      </c>
      <c r="BL1883">
        <f t="shared" si="616"/>
        <v>7.5130366038959986</v>
      </c>
      <c r="BM1883">
        <f t="shared" si="617"/>
        <v>-1.9800502800873987</v>
      </c>
      <c r="BN1883">
        <f t="shared" si="618"/>
        <v>1.6583583731241264E-2</v>
      </c>
    </row>
    <row r="1884" spans="13:66" ht="15">
      <c r="M1884" s="280">
        <v>1914</v>
      </c>
      <c r="N1884" s="280">
        <f t="shared" si="604"/>
        <v>10.126234899971983</v>
      </c>
      <c r="AK1884">
        <f t="shared" si="605"/>
        <v>-9.1941659999999995E-2</v>
      </c>
      <c r="AL1884">
        <f t="shared" si="606"/>
        <v>5.2374447180000008</v>
      </c>
      <c r="AM1884">
        <f t="shared" si="607"/>
        <v>15.729930042155999</v>
      </c>
      <c r="AN1884">
        <f t="shared" si="608"/>
        <v>-30.833207865807339</v>
      </c>
      <c r="AO1884">
        <f t="shared" si="609"/>
        <v>45.094095255546534</v>
      </c>
      <c r="AP1884">
        <f t="shared" si="610"/>
        <v>-48.88173696734183</v>
      </c>
      <c r="AQ1884">
        <f t="shared" si="611"/>
        <v>39.252211720453921</v>
      </c>
      <c r="AR1884">
        <f t="shared" si="612"/>
        <v>-19.816998563817538</v>
      </c>
      <c r="AS1884">
        <f t="shared" si="613"/>
        <v>4.4364382207822333</v>
      </c>
      <c r="BJ1884">
        <f t="shared" si="614"/>
        <v>1.2716149999999999</v>
      </c>
      <c r="BK1884">
        <f t="shared" si="615"/>
        <v>3.30018579</v>
      </c>
      <c r="BL1884">
        <f t="shared" si="616"/>
        <v>7.5208933736639985</v>
      </c>
      <c r="BM1884">
        <f t="shared" si="617"/>
        <v>-1.9831570529733074</v>
      </c>
      <c r="BN1884">
        <f t="shared" si="618"/>
        <v>1.6618286484186746E-2</v>
      </c>
    </row>
    <row r="1885" spans="13:66" ht="15">
      <c r="M1885" s="280">
        <v>1915</v>
      </c>
      <c r="N1885" s="280">
        <f t="shared" si="604"/>
        <v>10.132740708055312</v>
      </c>
      <c r="AK1885">
        <f t="shared" si="605"/>
        <v>-9.1941659999999995E-2</v>
      </c>
      <c r="AL1885">
        <f t="shared" si="606"/>
        <v>5.2401811050000004</v>
      </c>
      <c r="AM1885">
        <f t="shared" si="607"/>
        <v>15.746371044474998</v>
      </c>
      <c r="AN1885">
        <f t="shared" si="608"/>
        <v>-30.881561031912881</v>
      </c>
      <c r="AO1885">
        <f t="shared" si="609"/>
        <v>45.18840967094166</v>
      </c>
      <c r="AP1885">
        <f t="shared" si="610"/>
        <v>-49.009565707561109</v>
      </c>
      <c r="AQ1885">
        <f t="shared" si="611"/>
        <v>39.375420238695789</v>
      </c>
      <c r="AR1885">
        <f t="shared" si="612"/>
        <v>-19.889588222783448</v>
      </c>
      <c r="AS1885">
        <f t="shared" si="613"/>
        <v>4.4550152712003017</v>
      </c>
      <c r="BJ1885">
        <f t="shared" si="614"/>
        <v>1.2716149999999999</v>
      </c>
      <c r="BK1885">
        <f t="shared" si="615"/>
        <v>3.3019100249999997</v>
      </c>
      <c r="BL1885">
        <f t="shared" si="616"/>
        <v>7.5287542493999986</v>
      </c>
      <c r="BM1885">
        <f t="shared" si="617"/>
        <v>-1.9862670739225752</v>
      </c>
      <c r="BN1885">
        <f t="shared" si="618"/>
        <v>1.6653043672810727E-2</v>
      </c>
    </row>
    <row r="1886" spans="13:66" ht="15">
      <c r="M1886" s="280">
        <v>1916</v>
      </c>
      <c r="N1886" s="280">
        <f t="shared" si="604"/>
        <v>10.13924751246104</v>
      </c>
      <c r="AK1886">
        <f t="shared" si="605"/>
        <v>-9.1941659999999995E-2</v>
      </c>
      <c r="AL1886">
        <f t="shared" si="606"/>
        <v>5.2429174920000001</v>
      </c>
      <c r="AM1886">
        <f t="shared" si="607"/>
        <v>15.762820634415998</v>
      </c>
      <c r="AN1886">
        <f t="shared" si="608"/>
        <v>-30.929964723788228</v>
      </c>
      <c r="AO1886">
        <f t="shared" si="609"/>
        <v>45.282871953168161</v>
      </c>
      <c r="AP1886">
        <f t="shared" si="610"/>
        <v>-49.13766173202059</v>
      </c>
      <c r="AQ1886">
        <f t="shared" si="611"/>
        <v>39.498950870505624</v>
      </c>
      <c r="AR1886">
        <f t="shared" si="612"/>
        <v>-19.962405673358813</v>
      </c>
      <c r="AS1886">
        <f t="shared" si="613"/>
        <v>4.4736603515388857</v>
      </c>
      <c r="BJ1886">
        <f t="shared" si="614"/>
        <v>1.2716149999999999</v>
      </c>
      <c r="BK1886">
        <f t="shared" si="615"/>
        <v>3.3036342599999999</v>
      </c>
      <c r="BL1886">
        <f t="shared" si="616"/>
        <v>7.536619231103999</v>
      </c>
      <c r="BM1886">
        <f t="shared" si="617"/>
        <v>-1.9893803446322049</v>
      </c>
      <c r="BN1886">
        <f t="shared" si="618"/>
        <v>1.6687855354009653E-2</v>
      </c>
    </row>
    <row r="1887" spans="13:66" ht="15">
      <c r="M1887" s="280">
        <v>1917</v>
      </c>
      <c r="N1887" s="280">
        <f t="shared" si="604"/>
        <v>10.145755313733282</v>
      </c>
      <c r="AK1887">
        <f t="shared" si="605"/>
        <v>-9.1941659999999995E-2</v>
      </c>
      <c r="AL1887">
        <f t="shared" si="606"/>
        <v>5.2456538790000007</v>
      </c>
      <c r="AM1887">
        <f t="shared" si="607"/>
        <v>15.779278811978998</v>
      </c>
      <c r="AN1887">
        <f t="shared" si="608"/>
        <v>-30.9784189678176</v>
      </c>
      <c r="AO1887">
        <f t="shared" si="609"/>
        <v>45.377482256696467</v>
      </c>
      <c r="AP1887">
        <f t="shared" si="610"/>
        <v>-49.266025459660973</v>
      </c>
      <c r="AQ1887">
        <f t="shared" si="611"/>
        <v>39.622804289232604</v>
      </c>
      <c r="AR1887">
        <f t="shared" si="612"/>
        <v>-20.035451510921177</v>
      </c>
      <c r="AS1887">
        <f t="shared" si="613"/>
        <v>4.4923736752249681</v>
      </c>
      <c r="BJ1887">
        <f t="shared" si="614"/>
        <v>1.2716149999999999</v>
      </c>
      <c r="BK1887">
        <f t="shared" si="615"/>
        <v>3.3053584950000001</v>
      </c>
      <c r="BL1887">
        <f t="shared" si="616"/>
        <v>7.5444883187759988</v>
      </c>
      <c r="BM1887">
        <f t="shared" si="617"/>
        <v>-1.9924968667991996</v>
      </c>
      <c r="BN1887">
        <f t="shared" si="618"/>
        <v>1.6722721584709686E-2</v>
      </c>
    </row>
    <row r="1888" spans="13:66" ht="15">
      <c r="M1888" s="280">
        <v>1918</v>
      </c>
      <c r="N1888" s="280">
        <f t="shared" si="604"/>
        <v>10.152264112427851</v>
      </c>
      <c r="AK1888">
        <f t="shared" si="605"/>
        <v>-9.1941659999999995E-2</v>
      </c>
      <c r="AL1888">
        <f t="shared" si="606"/>
        <v>5.2483902660000004</v>
      </c>
      <c r="AM1888">
        <f t="shared" si="607"/>
        <v>15.795745577163999</v>
      </c>
      <c r="AN1888">
        <f t="shared" si="608"/>
        <v>-31.026923790385212</v>
      </c>
      <c r="AO1888">
        <f t="shared" si="609"/>
        <v>45.472240736077637</v>
      </c>
      <c r="AP1888">
        <f t="shared" si="610"/>
        <v>-49.394657309860513</v>
      </c>
      <c r="AQ1888">
        <f t="shared" si="611"/>
        <v>39.746981169281042</v>
      </c>
      <c r="AR1888">
        <f t="shared" si="612"/>
        <v>-20.108726332092321</v>
      </c>
      <c r="AS1888">
        <f t="shared" si="613"/>
        <v>4.5111554562432197</v>
      </c>
      <c r="BJ1888">
        <f t="shared" si="614"/>
        <v>1.2716149999999999</v>
      </c>
      <c r="BK1888">
        <f t="shared" si="615"/>
        <v>3.3070827299999999</v>
      </c>
      <c r="BL1888">
        <f t="shared" si="616"/>
        <v>7.5523615124159988</v>
      </c>
      <c r="BM1888">
        <f t="shared" si="617"/>
        <v>-1.9956166421205617</v>
      </c>
      <c r="BN1888">
        <f t="shared" si="618"/>
        <v>1.6757642421866711E-2</v>
      </c>
    </row>
    <row r="1889" spans="13:66" ht="15">
      <c r="M1889" s="280">
        <v>1919</v>
      </c>
      <c r="N1889" s="280">
        <f t="shared" si="604"/>
        <v>10.158773909112316</v>
      </c>
      <c r="AK1889">
        <f t="shared" si="605"/>
        <v>-9.1941659999999995E-2</v>
      </c>
      <c r="AL1889">
        <f t="shared" si="606"/>
        <v>5.2511266530000009</v>
      </c>
      <c r="AM1889">
        <f t="shared" si="607"/>
        <v>15.812220929970998</v>
      </c>
      <c r="AN1889">
        <f t="shared" si="608"/>
        <v>-31.075479217875277</v>
      </c>
      <c r="AO1889">
        <f t="shared" si="609"/>
        <v>45.567147545943392</v>
      </c>
      <c r="AP1889">
        <f t="shared" si="610"/>
        <v>-49.523557702435198</v>
      </c>
      <c r="AQ1889">
        <f t="shared" si="611"/>
        <v>39.871482186111479</v>
      </c>
      <c r="AR1889">
        <f t="shared" si="612"/>
        <v>-20.182230734740244</v>
      </c>
      <c r="AS1889">
        <f t="shared" si="613"/>
        <v>4.5300059091371621</v>
      </c>
      <c r="BJ1889">
        <f t="shared" si="614"/>
        <v>1.2716149999999999</v>
      </c>
      <c r="BK1889">
        <f t="shared" si="615"/>
        <v>3.308806965</v>
      </c>
      <c r="BL1889">
        <f t="shared" si="616"/>
        <v>7.5602388120239983</v>
      </c>
      <c r="BM1889">
        <f t="shared" si="617"/>
        <v>-1.9987396722932944</v>
      </c>
      <c r="BN1889">
        <f t="shared" si="618"/>
        <v>1.6792617922466321E-2</v>
      </c>
    </row>
    <row r="1890" spans="13:66" ht="15">
      <c r="M1890" s="280">
        <v>1920</v>
      </c>
      <c r="N1890" s="280">
        <f t="shared" si="604"/>
        <v>10.16528470436606</v>
      </c>
      <c r="AK1890">
        <f t="shared" si="605"/>
        <v>-9.1941659999999995E-2</v>
      </c>
      <c r="AL1890">
        <f t="shared" si="606"/>
        <v>5.2538630400000006</v>
      </c>
      <c r="AM1890">
        <f t="shared" si="607"/>
        <v>15.828704870399998</v>
      </c>
      <c r="AN1890">
        <f t="shared" si="608"/>
        <v>-31.124085276672005</v>
      </c>
      <c r="AO1890">
        <f t="shared" si="609"/>
        <v>45.662202841006078</v>
      </c>
      <c r="AP1890">
        <f t="shared" si="610"/>
        <v>-49.652727057639019</v>
      </c>
      <c r="AQ1890">
        <f t="shared" si="611"/>
        <v>39.996308016241777</v>
      </c>
      <c r="AR1890">
        <f t="shared" si="612"/>
        <v>-20.255965317981104</v>
      </c>
      <c r="AS1890">
        <f t="shared" si="613"/>
        <v>4.5489252490103365</v>
      </c>
      <c r="BJ1890">
        <f t="shared" si="614"/>
        <v>1.2716149999999999</v>
      </c>
      <c r="BK1890">
        <f t="shared" si="615"/>
        <v>3.3105311999999998</v>
      </c>
      <c r="BL1890">
        <f t="shared" si="616"/>
        <v>7.5681202175999989</v>
      </c>
      <c r="BM1890">
        <f t="shared" si="617"/>
        <v>-2.0018659590143999</v>
      </c>
      <c r="BN1890">
        <f t="shared" si="618"/>
        <v>1.6827648143523839E-2</v>
      </c>
    </row>
    <row r="1891" spans="13:66" ht="15">
      <c r="M1891" s="280">
        <v>1921</v>
      </c>
      <c r="N1891" s="280">
        <f t="shared" si="604"/>
        <v>10.171796498780463</v>
      </c>
      <c r="AK1891">
        <f t="shared" si="605"/>
        <v>-9.1941659999999995E-2</v>
      </c>
      <c r="AL1891">
        <f t="shared" si="606"/>
        <v>5.2565994270000003</v>
      </c>
      <c r="AM1891">
        <f t="shared" si="607"/>
        <v>15.845197398450999</v>
      </c>
      <c r="AN1891">
        <f t="shared" si="608"/>
        <v>-31.172741993159612</v>
      </c>
      <c r="AO1891">
        <f t="shared" si="609"/>
        <v>45.757406776058687</v>
      </c>
      <c r="AP1891">
        <f t="shared" si="610"/>
        <v>-49.782165796164193</v>
      </c>
      <c r="AQ1891">
        <f t="shared" si="611"/>
        <v>40.121459337248268</v>
      </c>
      <c r="AR1891">
        <f t="shared" si="612"/>
        <v>-20.329930682181161</v>
      </c>
      <c r="AS1891">
        <f t="shared" si="613"/>
        <v>4.5679136915274725</v>
      </c>
      <c r="BJ1891">
        <f t="shared" si="614"/>
        <v>1.2716149999999999</v>
      </c>
      <c r="BK1891">
        <f t="shared" si="615"/>
        <v>3.312255435</v>
      </c>
      <c r="BL1891">
        <f t="shared" si="616"/>
        <v>7.5760057291439988</v>
      </c>
      <c r="BM1891">
        <f t="shared" si="617"/>
        <v>-2.004995503980882</v>
      </c>
      <c r="BN1891">
        <f t="shared" si="618"/>
        <v>1.6862733142084304E-2</v>
      </c>
    </row>
    <row r="1892" spans="13:66" ht="15">
      <c r="M1892" s="280">
        <v>1922</v>
      </c>
      <c r="N1892" s="280">
        <f t="shared" si="604"/>
        <v>10.178309292958872</v>
      </c>
      <c r="AK1892">
        <f t="shared" si="605"/>
        <v>-9.1941659999999995E-2</v>
      </c>
      <c r="AL1892">
        <f t="shared" si="606"/>
        <v>5.2593358140000008</v>
      </c>
      <c r="AM1892">
        <f t="shared" si="607"/>
        <v>15.861698514123999</v>
      </c>
      <c r="AN1892">
        <f t="shared" si="608"/>
        <v>-31.221449393722317</v>
      </c>
      <c r="AO1892">
        <f t="shared" si="609"/>
        <v>45.852759505974866</v>
      </c>
      <c r="AP1892">
        <f t="shared" si="610"/>
        <v>-49.911874339141399</v>
      </c>
      <c r="AQ1892">
        <f t="shared" si="611"/>
        <v>40.24693682776681</v>
      </c>
      <c r="AR1892">
        <f t="shared" si="612"/>
        <v>-20.404127428958748</v>
      </c>
      <c r="AS1892">
        <f t="shared" si="613"/>
        <v>4.5869714529156589</v>
      </c>
      <c r="BJ1892">
        <f t="shared" si="614"/>
        <v>1.2716149999999999</v>
      </c>
      <c r="BK1892">
        <f t="shared" si="615"/>
        <v>3.3139796699999997</v>
      </c>
      <c r="BL1892">
        <f t="shared" si="616"/>
        <v>7.5838953466559991</v>
      </c>
      <c r="BM1892">
        <f t="shared" si="617"/>
        <v>-2.0081283088897424</v>
      </c>
      <c r="BN1892">
        <f t="shared" si="618"/>
        <v>1.6897872975222467E-2</v>
      </c>
    </row>
    <row r="1893" spans="13:66" ht="15">
      <c r="M1893" s="280">
        <v>1923</v>
      </c>
      <c r="N1893" s="280">
        <f t="shared" si="604"/>
        <v>10.184823087516779</v>
      </c>
      <c r="AK1893">
        <f t="shared" si="605"/>
        <v>-9.1941659999999995E-2</v>
      </c>
      <c r="AL1893">
        <f t="shared" si="606"/>
        <v>5.2620722010000005</v>
      </c>
      <c r="AM1893">
        <f t="shared" si="607"/>
        <v>15.878208217418999</v>
      </c>
      <c r="AN1893">
        <f t="shared" si="608"/>
        <v>-31.270207504744327</v>
      </c>
      <c r="AO1893">
        <f t="shared" si="609"/>
        <v>45.948261185708887</v>
      </c>
      <c r="AP1893">
        <f t="shared" si="610"/>
        <v>-50.041853108139961</v>
      </c>
      <c r="AQ1893">
        <f t="shared" si="611"/>
        <v>40.372741167493885</v>
      </c>
      <c r="AR1893">
        <f t="shared" si="612"/>
        <v>-20.478556161186219</v>
      </c>
      <c r="AS1893">
        <f t="shared" si="613"/>
        <v>4.6060987499655157</v>
      </c>
      <c r="BJ1893">
        <f t="shared" si="614"/>
        <v>1.2716149999999999</v>
      </c>
      <c r="BK1893">
        <f t="shared" si="615"/>
        <v>3.3157039049999999</v>
      </c>
      <c r="BL1893">
        <f t="shared" si="616"/>
        <v>7.5917890701359987</v>
      </c>
      <c r="BM1893">
        <f t="shared" si="617"/>
        <v>-2.0112643754379849</v>
      </c>
      <c r="BN1893">
        <f t="shared" si="618"/>
        <v>1.6933067700042801E-2</v>
      </c>
    </row>
    <row r="1894" spans="13:66" ht="15">
      <c r="M1894" s="280">
        <v>1924</v>
      </c>
      <c r="N1894" s="280">
        <f t="shared" si="604"/>
        <v>10.191337883081861</v>
      </c>
      <c r="AK1894">
        <f t="shared" si="605"/>
        <v>-9.1941659999999995E-2</v>
      </c>
      <c r="AL1894">
        <f t="shared" si="606"/>
        <v>5.2648085880000002</v>
      </c>
      <c r="AM1894">
        <f t="shared" si="607"/>
        <v>15.894726508335998</v>
      </c>
      <c r="AN1894">
        <f t="shared" si="608"/>
        <v>-31.319016352609861</v>
      </c>
      <c r="AO1894">
        <f t="shared" si="609"/>
        <v>46.043911970295667</v>
      </c>
      <c r="AP1894">
        <f t="shared" si="610"/>
        <v>-50.172102525168128</v>
      </c>
      <c r="AQ1894">
        <f t="shared" si="611"/>
        <v>40.498873037187742</v>
      </c>
      <c r="AR1894">
        <f t="shared" si="612"/>
        <v>-20.553217482991919</v>
      </c>
      <c r="AS1894">
        <f t="shared" si="613"/>
        <v>4.6252958000323652</v>
      </c>
      <c r="BJ1894">
        <f t="shared" si="614"/>
        <v>1.2716149999999999</v>
      </c>
      <c r="BK1894">
        <f t="shared" si="615"/>
        <v>3.3174281400000001</v>
      </c>
      <c r="BL1894">
        <f t="shared" si="616"/>
        <v>7.5996868995839986</v>
      </c>
      <c r="BM1894">
        <f t="shared" si="617"/>
        <v>-2.0144037053226111</v>
      </c>
      <c r="BN1894">
        <f t="shared" si="618"/>
        <v>1.6968317373679504E-2</v>
      </c>
    </row>
    <row r="1895" spans="13:66" ht="15">
      <c r="M1895" s="280">
        <v>1925</v>
      </c>
      <c r="N1895" s="280">
        <f t="shared" si="604"/>
        <v>10.197853680294143</v>
      </c>
      <c r="AK1895">
        <f t="shared" si="605"/>
        <v>-9.1941659999999995E-2</v>
      </c>
      <c r="AL1895">
        <f t="shared" si="606"/>
        <v>5.2675449750000007</v>
      </c>
      <c r="AM1895">
        <f t="shared" si="607"/>
        <v>15.911253386874998</v>
      </c>
      <c r="AN1895">
        <f t="shared" si="608"/>
        <v>-31.367875963703128</v>
      </c>
      <c r="AO1895">
        <f t="shared" si="609"/>
        <v>46.13971201485078</v>
      </c>
      <c r="AP1895">
        <f t="shared" si="610"/>
        <v>-50.302623012673287</v>
      </c>
      <c r="AQ1895">
        <f t="shared" si="611"/>
        <v>40.625333118669495</v>
      </c>
      <c r="AR1895">
        <f t="shared" si="612"/>
        <v>-20.628111999762133</v>
      </c>
      <c r="AS1895">
        <f t="shared" si="613"/>
        <v>4.6445628210374164</v>
      </c>
      <c r="BJ1895">
        <f t="shared" si="614"/>
        <v>1.2716149999999999</v>
      </c>
      <c r="BK1895">
        <f t="shared" si="615"/>
        <v>3.3191523749999998</v>
      </c>
      <c r="BL1895">
        <f t="shared" si="616"/>
        <v>7.6075888349999987</v>
      </c>
      <c r="BM1895">
        <f t="shared" si="617"/>
        <v>-2.0175463002406251</v>
      </c>
      <c r="BN1895">
        <f t="shared" si="618"/>
        <v>1.7003622053296485E-2</v>
      </c>
    </row>
    <row r="1896" spans="13:66" ht="15">
      <c r="M1896" s="280">
        <v>1926</v>
      </c>
      <c r="N1896" s="280">
        <f t="shared" si="604"/>
        <v>10.204370479805991</v>
      </c>
      <c r="AK1896">
        <f t="shared" si="605"/>
        <v>-9.1941659999999995E-2</v>
      </c>
      <c r="AL1896">
        <f t="shared" si="606"/>
        <v>5.2702813620000004</v>
      </c>
      <c r="AM1896">
        <f t="shared" si="607"/>
        <v>15.927788853035999</v>
      </c>
      <c r="AN1896">
        <f t="shared" si="608"/>
        <v>-31.416786364408349</v>
      </c>
      <c r="AO1896">
        <f t="shared" si="609"/>
        <v>46.235661474570428</v>
      </c>
      <c r="AP1896">
        <f t="shared" si="610"/>
        <v>-50.433414993542186</v>
      </c>
      <c r="AQ1896">
        <f t="shared" si="611"/>
        <v>40.752122094824209</v>
      </c>
      <c r="AR1896">
        <f t="shared" si="612"/>
        <v>-20.703240318143042</v>
      </c>
      <c r="AS1896">
        <f t="shared" si="613"/>
        <v>4.6639000314689341</v>
      </c>
      <c r="BJ1896">
        <f t="shared" si="614"/>
        <v>1.2716149999999999</v>
      </c>
      <c r="BK1896">
        <f t="shared" si="615"/>
        <v>3.32087661</v>
      </c>
      <c r="BL1896">
        <f t="shared" si="616"/>
        <v>7.6154948763839982</v>
      </c>
      <c r="BM1896">
        <f t="shared" si="617"/>
        <v>-2.0206921618890288</v>
      </c>
      <c r="BN1896">
        <f t="shared" si="618"/>
        <v>1.7038981796087375E-2</v>
      </c>
    </row>
    <row r="1897" spans="13:66" ht="15">
      <c r="M1897" s="280">
        <v>1927</v>
      </c>
      <c r="N1897" s="280">
        <f t="shared" si="604"/>
        <v>10.210888282282253</v>
      </c>
      <c r="AK1897">
        <f t="shared" si="605"/>
        <v>-9.1941659999999995E-2</v>
      </c>
      <c r="AL1897">
        <f t="shared" si="606"/>
        <v>5.273017749000001</v>
      </c>
      <c r="AM1897">
        <f t="shared" si="607"/>
        <v>15.944332906818998</v>
      </c>
      <c r="AN1897">
        <f t="shared" si="608"/>
        <v>-31.465747581109731</v>
      </c>
      <c r="AO1897">
        <f t="shared" si="609"/>
        <v>46.331760504731456</v>
      </c>
      <c r="AP1897">
        <f t="shared" si="610"/>
        <v>-50.56447889110116</v>
      </c>
      <c r="AQ1897">
        <f t="shared" si="611"/>
        <v>40.879240649601989</v>
      </c>
      <c r="AR1897">
        <f t="shared" si="612"/>
        <v>-20.778603046042726</v>
      </c>
      <c r="AS1897">
        <f t="shared" si="613"/>
        <v>4.6833076503834246</v>
      </c>
      <c r="BJ1897">
        <f t="shared" si="614"/>
        <v>1.2716149999999999</v>
      </c>
      <c r="BK1897">
        <f t="shared" si="615"/>
        <v>3.3226008449999997</v>
      </c>
      <c r="BL1897">
        <f t="shared" si="616"/>
        <v>7.6234050237359989</v>
      </c>
      <c r="BM1897">
        <f t="shared" si="617"/>
        <v>-2.0238412919648257</v>
      </c>
      <c r="BN1897">
        <f t="shared" si="618"/>
        <v>1.7074396659275525E-2</v>
      </c>
    </row>
    <row r="1898" spans="13:66" ht="15">
      <c r="M1898" s="280">
        <v>1928</v>
      </c>
      <c r="N1898" s="280">
        <f t="shared" si="604"/>
        <v>10.217407088400394</v>
      </c>
      <c r="AK1898">
        <f t="shared" si="605"/>
        <v>-9.1941659999999995E-2</v>
      </c>
      <c r="AL1898">
        <f t="shared" si="606"/>
        <v>5.2757541360000006</v>
      </c>
      <c r="AM1898">
        <f t="shared" si="607"/>
        <v>15.960885548223999</v>
      </c>
      <c r="AN1898">
        <f t="shared" si="608"/>
        <v>-31.514759640191492</v>
      </c>
      <c r="AO1898">
        <f t="shared" si="609"/>
        <v>46.428009260691361</v>
      </c>
      <c r="AP1898">
        <f t="shared" si="610"/>
        <v>-50.695815129116362</v>
      </c>
      <c r="AQ1898">
        <f t="shared" si="611"/>
        <v>41.006689468019154</v>
      </c>
      <c r="AR1898">
        <f t="shared" si="612"/>
        <v>-20.85420079263308</v>
      </c>
      <c r="AS1898">
        <f t="shared" si="613"/>
        <v>4.7027858974068142</v>
      </c>
      <c r="BJ1898">
        <f t="shared" si="614"/>
        <v>1.2716149999999999</v>
      </c>
      <c r="BK1898">
        <f t="shared" si="615"/>
        <v>3.3243250799999999</v>
      </c>
      <c r="BL1898">
        <f t="shared" si="616"/>
        <v>7.631319277055999</v>
      </c>
      <c r="BM1898">
        <f t="shared" si="617"/>
        <v>-2.0269936921650178</v>
      </c>
      <c r="BN1898">
        <f t="shared" si="618"/>
        <v>1.7109866700113999E-2</v>
      </c>
    </row>
    <row r="1899" spans="13:66" ht="15">
      <c r="M1899" s="280">
        <v>1929</v>
      </c>
      <c r="N1899" s="280">
        <f t="shared" si="604"/>
        <v>10.223926898850515</v>
      </c>
      <c r="AK1899">
        <f t="shared" si="605"/>
        <v>-9.1941659999999995E-2</v>
      </c>
      <c r="AL1899">
        <f t="shared" si="606"/>
        <v>5.2784905230000003</v>
      </c>
      <c r="AM1899">
        <f t="shared" si="607"/>
        <v>15.977446777250998</v>
      </c>
      <c r="AN1899">
        <f t="shared" si="608"/>
        <v>-31.563822568037846</v>
      </c>
      <c r="AO1899">
        <f t="shared" si="609"/>
        <v>46.524407897888281</v>
      </c>
      <c r="AP1899">
        <f t="shared" si="610"/>
        <v>-50.827424131793997</v>
      </c>
      <c r="AQ1899">
        <f t="shared" si="611"/>
        <v>41.134469236159276</v>
      </c>
      <c r="AR1899">
        <f t="shared" si="612"/>
        <v>-20.930034168351835</v>
      </c>
      <c r="AS1899">
        <f t="shared" si="613"/>
        <v>4.722334992735636</v>
      </c>
      <c r="BJ1899">
        <f t="shared" si="614"/>
        <v>1.2716149999999999</v>
      </c>
      <c r="BK1899">
        <f t="shared" si="615"/>
        <v>3.3260493150000001</v>
      </c>
      <c r="BL1899">
        <f t="shared" si="616"/>
        <v>7.6392376363439984</v>
      </c>
      <c r="BM1899">
        <f t="shared" si="617"/>
        <v>-2.0301493641866082</v>
      </c>
      <c r="BN1899">
        <f t="shared" si="618"/>
        <v>1.7145391975885587E-2</v>
      </c>
    </row>
    <row r="1900" spans="13:66" ht="15">
      <c r="M1900" s="280">
        <v>1930</v>
      </c>
      <c r="N1900" s="280">
        <f t="shared" si="604"/>
        <v>10.230447714335471</v>
      </c>
      <c r="AK1900">
        <f t="shared" si="605"/>
        <v>-9.1941659999999995E-2</v>
      </c>
      <c r="AL1900">
        <f t="shared" si="606"/>
        <v>5.2812269100000009</v>
      </c>
      <c r="AM1900">
        <f t="shared" si="607"/>
        <v>15.994016593899998</v>
      </c>
      <c r="AN1900">
        <f t="shared" si="608"/>
        <v>-31.612936391033003</v>
      </c>
      <c r="AO1900">
        <f t="shared" si="609"/>
        <v>46.620956571840978</v>
      </c>
      <c r="AP1900">
        <f t="shared" si="610"/>
        <v>-50.959306323780552</v>
      </c>
      <c r="AQ1900">
        <f t="shared" si="611"/>
        <v>41.262580641174324</v>
      </c>
      <c r="AR1900">
        <f t="shared" si="612"/>
        <v>-21.006103784904482</v>
      </c>
      <c r="AS1900">
        <f t="shared" si="613"/>
        <v>4.741955157138209</v>
      </c>
      <c r="BJ1900">
        <f t="shared" si="614"/>
        <v>1.2716149999999999</v>
      </c>
      <c r="BK1900">
        <f t="shared" si="615"/>
        <v>3.3277735499999999</v>
      </c>
      <c r="BL1900">
        <f t="shared" si="616"/>
        <v>7.647160101599999</v>
      </c>
      <c r="BM1900">
        <f t="shared" si="617"/>
        <v>-2.0333083097266003</v>
      </c>
      <c r="BN1900">
        <f t="shared" si="618"/>
        <v>1.718097254390279E-2</v>
      </c>
    </row>
    <row r="1901" spans="13:66" ht="15">
      <c r="M1901" s="280">
        <v>1931</v>
      </c>
      <c r="N1901" s="280">
        <f t="shared" si="604"/>
        <v>10.236969535571003</v>
      </c>
      <c r="AK1901">
        <f t="shared" si="605"/>
        <v>-9.1941659999999995E-2</v>
      </c>
      <c r="AL1901">
        <f t="shared" si="606"/>
        <v>5.2839632970000006</v>
      </c>
      <c r="AM1901">
        <f t="shared" si="607"/>
        <v>16.010594998170998</v>
      </c>
      <c r="AN1901">
        <f t="shared" si="608"/>
        <v>-31.662101135561183</v>
      </c>
      <c r="AO1901">
        <f t="shared" si="609"/>
        <v>46.717655438148881</v>
      </c>
      <c r="AP1901">
        <f t="shared" si="610"/>
        <v>-51.091462130163002</v>
      </c>
      <c r="AQ1901">
        <f t="shared" si="611"/>
        <v>41.391024371285766</v>
      </c>
      <c r="AR1901">
        <f t="shared" si="612"/>
        <v>-21.082410255266289</v>
      </c>
      <c r="AS1901">
        <f t="shared" si="613"/>
        <v>4.7616466119558352</v>
      </c>
      <c r="BJ1901">
        <f t="shared" si="614"/>
        <v>1.2716149999999999</v>
      </c>
      <c r="BK1901">
        <f t="shared" si="615"/>
        <v>3.329497785</v>
      </c>
      <c r="BL1901">
        <f t="shared" si="616"/>
        <v>7.655086672823999</v>
      </c>
      <c r="BM1901">
        <f t="shared" si="617"/>
        <v>-2.0364705304819961</v>
      </c>
      <c r="BN1901">
        <f t="shared" si="618"/>
        <v>1.7216608461507837E-2</v>
      </c>
    </row>
    <row r="1902" spans="13:66" ht="15">
      <c r="M1902" s="280">
        <v>1932</v>
      </c>
      <c r="N1902" s="280">
        <f t="shared" si="604"/>
        <v>10.243492363285794</v>
      </c>
      <c r="AK1902">
        <f t="shared" si="605"/>
        <v>-9.1941659999999995E-2</v>
      </c>
      <c r="AL1902">
        <f t="shared" si="606"/>
        <v>5.2866996840000002</v>
      </c>
      <c r="AM1902">
        <f t="shared" si="607"/>
        <v>16.027181990063998</v>
      </c>
      <c r="AN1902">
        <f t="shared" si="608"/>
        <v>-31.711316828006595</v>
      </c>
      <c r="AO1902">
        <f t="shared" si="609"/>
        <v>46.814504652492047</v>
      </c>
      <c r="AP1902">
        <f t="shared" si="610"/>
        <v>-51.223891976469069</v>
      </c>
      <c r="AQ1902">
        <f t="shared" si="611"/>
        <v>41.519801115785675</v>
      </c>
      <c r="AR1902">
        <f t="shared" si="612"/>
        <v>-21.158954193684238</v>
      </c>
      <c r="AS1902">
        <f t="shared" si="613"/>
        <v>4.7814095791039772</v>
      </c>
      <c r="BJ1902">
        <f t="shared" si="614"/>
        <v>1.2716149999999999</v>
      </c>
      <c r="BK1902">
        <f t="shared" si="615"/>
        <v>3.3312220199999998</v>
      </c>
      <c r="BL1902">
        <f t="shared" si="616"/>
        <v>7.6630173500159984</v>
      </c>
      <c r="BM1902">
        <f t="shared" si="617"/>
        <v>-2.0396360281497987</v>
      </c>
      <c r="BN1902">
        <f t="shared" si="618"/>
        <v>1.7252299786072667E-2</v>
      </c>
    </row>
    <row r="1903" spans="13:66" ht="15">
      <c r="M1903" s="280">
        <v>1933</v>
      </c>
      <c r="N1903" s="280">
        <f t="shared" si="604"/>
        <v>10.250016198221562</v>
      </c>
      <c r="AK1903">
        <f t="shared" si="605"/>
        <v>-9.1941659999999995E-2</v>
      </c>
      <c r="AL1903">
        <f t="shared" si="606"/>
        <v>5.2894360710000008</v>
      </c>
      <c r="AM1903">
        <f t="shared" si="607"/>
        <v>16.043777569578999</v>
      </c>
      <c r="AN1903">
        <f t="shared" si="608"/>
        <v>-31.760583494753458</v>
      </c>
      <c r="AO1903">
        <f t="shared" si="609"/>
        <v>46.911504370631178</v>
      </c>
      <c r="AP1903">
        <f t="shared" si="610"/>
        <v>-51.356596288667426</v>
      </c>
      <c r="AQ1903">
        <f t="shared" si="611"/>
        <v>41.648911565037849</v>
      </c>
      <c r="AR1903">
        <f t="shared" si="612"/>
        <v>-21.235736215679037</v>
      </c>
      <c r="AS1903">
        <f t="shared" si="613"/>
        <v>4.8012442810734584</v>
      </c>
      <c r="BJ1903">
        <f t="shared" si="614"/>
        <v>1.2716149999999999</v>
      </c>
      <c r="BK1903">
        <f t="shared" si="615"/>
        <v>3.332946255</v>
      </c>
      <c r="BL1903">
        <f t="shared" si="616"/>
        <v>7.6709521331759989</v>
      </c>
      <c r="BM1903">
        <f t="shared" si="617"/>
        <v>-2.0428048044270106</v>
      </c>
      <c r="BN1903">
        <f t="shared" si="618"/>
        <v>1.7288046574998946E-2</v>
      </c>
    </row>
    <row r="1904" spans="13:66" ht="15">
      <c r="M1904" s="280">
        <v>1934</v>
      </c>
      <c r="N1904" s="280">
        <f t="shared" si="604"/>
        <v>10.256541041133136</v>
      </c>
      <c r="AK1904">
        <f t="shared" si="605"/>
        <v>-9.1941659999999995E-2</v>
      </c>
      <c r="AL1904">
        <f t="shared" si="606"/>
        <v>5.2921724580000005</v>
      </c>
      <c r="AM1904">
        <f t="shared" si="607"/>
        <v>16.060381736716</v>
      </c>
      <c r="AN1904">
        <f t="shared" si="608"/>
        <v>-31.80990116218598</v>
      </c>
      <c r="AO1904">
        <f t="shared" si="609"/>
        <v>47.008654748407615</v>
      </c>
      <c r="AP1904">
        <f t="shared" si="610"/>
        <v>-51.489575493167955</v>
      </c>
      <c r="AQ1904">
        <f t="shared" si="611"/>
        <v>41.778356410478878</v>
      </c>
      <c r="AR1904">
        <f t="shared" si="612"/>
        <v>-21.31275693804707</v>
      </c>
      <c r="AS1904">
        <f t="shared" si="613"/>
        <v>4.8211509409316511</v>
      </c>
      <c r="BJ1904">
        <f t="shared" si="614"/>
        <v>1.2716149999999999</v>
      </c>
      <c r="BK1904">
        <f t="shared" si="615"/>
        <v>3.3346704899999997</v>
      </c>
      <c r="BL1904">
        <f t="shared" si="616"/>
        <v>7.6788910223039988</v>
      </c>
      <c r="BM1904">
        <f t="shared" si="617"/>
        <v>-2.0459768610106353</v>
      </c>
      <c r="BN1904">
        <f t="shared" si="618"/>
        <v>1.7323848885718047E-2</v>
      </c>
    </row>
    <row r="1905" spans="13:66" ht="15">
      <c r="M1905" s="280">
        <v>1935</v>
      </c>
      <c r="N1905" s="280">
        <f t="shared" si="604"/>
        <v>10.263066892788661</v>
      </c>
      <c r="AK1905">
        <f t="shared" si="605"/>
        <v>-9.1941659999999995E-2</v>
      </c>
      <c r="AL1905">
        <f t="shared" si="606"/>
        <v>5.2949088450000001</v>
      </c>
      <c r="AM1905">
        <f t="shared" si="607"/>
        <v>16.076994491474998</v>
      </c>
      <c r="AN1905">
        <f t="shared" si="608"/>
        <v>-31.859269856688378</v>
      </c>
      <c r="AO1905">
        <f t="shared" si="609"/>
        <v>47.10595594174336</v>
      </c>
      <c r="AP1905">
        <f t="shared" si="610"/>
        <v>-51.622830016821929</v>
      </c>
      <c r="AQ1905">
        <f t="shared" si="611"/>
        <v>41.908136344619336</v>
      </c>
      <c r="AR1905">
        <f t="shared" si="612"/>
        <v>-21.390016978862398</v>
      </c>
      <c r="AS1905">
        <f t="shared" si="613"/>
        <v>4.841129782323673</v>
      </c>
      <c r="BJ1905">
        <f t="shared" si="614"/>
        <v>1.2716149999999999</v>
      </c>
      <c r="BK1905">
        <f t="shared" si="615"/>
        <v>3.3363947249999999</v>
      </c>
      <c r="BL1905">
        <f t="shared" si="616"/>
        <v>7.6868340173999989</v>
      </c>
      <c r="BM1905">
        <f t="shared" si="617"/>
        <v>-2.0491521995976751</v>
      </c>
      <c r="BN1905">
        <f t="shared" si="618"/>
        <v>1.7359706775691076E-2</v>
      </c>
    </row>
    <row r="1906" spans="13:66" ht="15">
      <c r="M1906" s="280">
        <v>1936</v>
      </c>
      <c r="N1906" s="280">
        <f t="shared" si="604"/>
        <v>10.269593753969506</v>
      </c>
      <c r="AK1906">
        <f t="shared" si="605"/>
        <v>-9.1941659999999995E-2</v>
      </c>
      <c r="AL1906">
        <f t="shared" si="606"/>
        <v>5.2976452320000007</v>
      </c>
      <c r="AM1906">
        <f t="shared" si="607"/>
        <v>16.093615833855999</v>
      </c>
      <c r="AN1906">
        <f t="shared" si="608"/>
        <v>-31.90868960464487</v>
      </c>
      <c r="AO1906">
        <f t="shared" si="609"/>
        <v>47.203408106641028</v>
      </c>
      <c r="AP1906">
        <f t="shared" si="610"/>
        <v>-51.756360286922288</v>
      </c>
      <c r="AQ1906">
        <f t="shared" si="611"/>
        <v>42.038252061044801</v>
      </c>
      <c r="AR1906">
        <f t="shared" si="612"/>
        <v>-21.467516957478743</v>
      </c>
      <c r="AS1906">
        <f t="shared" si="613"/>
        <v>4.861181029473582</v>
      </c>
      <c r="BJ1906">
        <f t="shared" si="614"/>
        <v>1.2716149999999999</v>
      </c>
      <c r="BK1906">
        <f t="shared" si="615"/>
        <v>3.3381189600000001</v>
      </c>
      <c r="BL1906">
        <f t="shared" si="616"/>
        <v>7.6947811184639985</v>
      </c>
      <c r="BM1906">
        <f t="shared" si="617"/>
        <v>-2.0523308218851328</v>
      </c>
      <c r="BN1906">
        <f t="shared" si="618"/>
        <v>1.7395620302408845E-2</v>
      </c>
    </row>
    <row r="1907" spans="13:66" ht="15">
      <c r="M1907" s="280">
        <v>1937</v>
      </c>
      <c r="N1907" s="280">
        <f t="shared" si="604"/>
        <v>10.276121625470562</v>
      </c>
      <c r="AK1907">
        <f t="shared" si="605"/>
        <v>-9.1941659999999995E-2</v>
      </c>
      <c r="AL1907">
        <f t="shared" si="606"/>
        <v>5.3003816190000004</v>
      </c>
      <c r="AM1907">
        <f t="shared" si="607"/>
        <v>16.110245763858998</v>
      </c>
      <c r="AN1907">
        <f t="shared" si="608"/>
        <v>-31.958160432439662</v>
      </c>
      <c r="AO1907">
        <f t="shared" si="609"/>
        <v>47.301011399183899</v>
      </c>
      <c r="AP1907">
        <f t="shared" si="610"/>
        <v>-51.890166731203834</v>
      </c>
      <c r="AQ1907">
        <f t="shared" si="611"/>
        <v>42.168704254417051</v>
      </c>
      <c r="AR1907">
        <f t="shared" si="612"/>
        <v>-21.545257494531469</v>
      </c>
      <c r="AS1907">
        <f t="shared" si="613"/>
        <v>4.8813049071855756</v>
      </c>
      <c r="BJ1907">
        <f t="shared" si="614"/>
        <v>1.2716149999999999</v>
      </c>
      <c r="BK1907">
        <f t="shared" si="615"/>
        <v>3.3398431949999998</v>
      </c>
      <c r="BL1907">
        <f t="shared" si="616"/>
        <v>7.7027323254959983</v>
      </c>
      <c r="BM1907">
        <f t="shared" si="617"/>
        <v>-2.0555127295700113</v>
      </c>
      <c r="BN1907">
        <f t="shared" si="618"/>
        <v>1.743158952339189E-2</v>
      </c>
    </row>
    <row r="1908" spans="13:66" ht="15">
      <c r="M1908" s="280">
        <v>1938</v>
      </c>
      <c r="N1908" s="280">
        <f t="shared" si="604"/>
        <v>10.282650508100179</v>
      </c>
      <c r="AK1908">
        <f t="shared" si="605"/>
        <v>-9.1941659999999995E-2</v>
      </c>
      <c r="AL1908">
        <f t="shared" si="606"/>
        <v>5.3031180060000009</v>
      </c>
      <c r="AM1908">
        <f t="shared" si="607"/>
        <v>16.126884281483999</v>
      </c>
      <c r="AN1908">
        <f t="shared" si="608"/>
        <v>-32.007682366456976</v>
      </c>
      <c r="AO1908">
        <f t="shared" si="609"/>
        <v>47.398765975535888</v>
      </c>
      <c r="AP1908">
        <f t="shared" si="610"/>
        <v>-52.024249777843487</v>
      </c>
      <c r="AQ1908">
        <f t="shared" si="611"/>
        <v>42.299493620475111</v>
      </c>
      <c r="AR1908">
        <f t="shared" si="612"/>
        <v>-21.623239211939552</v>
      </c>
      <c r="AS1908">
        <f t="shared" si="613"/>
        <v>4.9015016408451908</v>
      </c>
      <c r="BJ1908">
        <f t="shared" si="614"/>
        <v>1.2716149999999999</v>
      </c>
      <c r="BK1908">
        <f t="shared" si="615"/>
        <v>3.34156743</v>
      </c>
      <c r="BL1908">
        <f t="shared" si="616"/>
        <v>7.7106876384959984</v>
      </c>
      <c r="BM1908">
        <f t="shared" si="617"/>
        <v>-2.0586979243493135</v>
      </c>
      <c r="BN1908">
        <f t="shared" si="618"/>
        <v>1.746761449619047E-2</v>
      </c>
    </row>
    <row r="1909" spans="13:66" ht="15">
      <c r="M1909" s="280">
        <v>1939</v>
      </c>
      <c r="N1909" s="280">
        <f t="shared" si="604"/>
        <v>10.28918040268033</v>
      </c>
      <c r="AK1909">
        <f t="shared" si="605"/>
        <v>-9.1941659999999995E-2</v>
      </c>
      <c r="AL1909">
        <f t="shared" si="606"/>
        <v>5.3058543930000006</v>
      </c>
      <c r="AM1909">
        <f t="shared" si="607"/>
        <v>16.143531386730999</v>
      </c>
      <c r="AN1909">
        <f t="shared" si="608"/>
        <v>-32.057255433081018</v>
      </c>
      <c r="AO1909">
        <f t="shared" si="609"/>
        <v>47.496671991941547</v>
      </c>
      <c r="AP1909">
        <f t="shared" si="610"/>
        <v>-52.158609855460483</v>
      </c>
      <c r="AQ1909">
        <f t="shared" si="611"/>
        <v>42.430620856036391</v>
      </c>
      <c r="AR1909">
        <f t="shared" si="612"/>
        <v>-21.701462732907615</v>
      </c>
      <c r="AS1909">
        <f t="shared" si="613"/>
        <v>4.9217714564205073</v>
      </c>
      <c r="BJ1909">
        <f t="shared" si="614"/>
        <v>1.2716149999999999</v>
      </c>
      <c r="BK1909">
        <f t="shared" si="615"/>
        <v>3.3432916649999997</v>
      </c>
      <c r="BL1909">
        <f t="shared" si="616"/>
        <v>7.7186470574639987</v>
      </c>
      <c r="BM1909">
        <f t="shared" si="617"/>
        <v>-2.0618864079200425</v>
      </c>
      <c r="BN1909">
        <f t="shared" si="618"/>
        <v>1.7503695278384558E-2</v>
      </c>
    </row>
    <row r="1910" spans="13:66" ht="15">
      <c r="M1910" s="280">
        <v>1940</v>
      </c>
      <c r="N1910" s="280">
        <f t="shared" si="604"/>
        <v>10.295711310046748</v>
      </c>
      <c r="AK1910">
        <f t="shared" si="605"/>
        <v>-9.1941659999999995E-2</v>
      </c>
      <c r="AL1910">
        <f t="shared" si="606"/>
        <v>5.3085907800000003</v>
      </c>
      <c r="AM1910">
        <f t="shared" si="607"/>
        <v>16.1601870796</v>
      </c>
      <c r="AN1910">
        <f t="shared" si="608"/>
        <v>-32.106879658696002</v>
      </c>
      <c r="AO1910">
        <f t="shared" si="609"/>
        <v>47.594729604726076</v>
      </c>
      <c r="AP1910">
        <f t="shared" si="610"/>
        <v>-52.29324739311663</v>
      </c>
      <c r="AQ1910">
        <f t="shared" si="611"/>
        <v>42.562086658997828</v>
      </c>
      <c r="AR1910">
        <f t="shared" si="612"/>
        <v>-21.779928681927871</v>
      </c>
      <c r="AS1910">
        <f t="shared" si="613"/>
        <v>4.9421145804633468</v>
      </c>
      <c r="BJ1910">
        <f t="shared" si="614"/>
        <v>1.2716149999999999</v>
      </c>
      <c r="BK1910">
        <f t="shared" si="615"/>
        <v>3.3450158999999999</v>
      </c>
      <c r="BL1910">
        <f t="shared" si="616"/>
        <v>7.7266105823999984</v>
      </c>
      <c r="BM1910">
        <f t="shared" si="617"/>
        <v>-2.0650781819791999</v>
      </c>
      <c r="BN1910">
        <f t="shared" si="618"/>
        <v>1.7539831927583842E-2</v>
      </c>
    </row>
    <row r="1911" spans="13:66" ht="15">
      <c r="M1911" s="280">
        <v>1941</v>
      </c>
      <c r="N1911" s="280">
        <f t="shared" si="604"/>
        <v>10.302243231048951</v>
      </c>
      <c r="AK1911">
        <f t="shared" si="605"/>
        <v>-9.1941659999999995E-2</v>
      </c>
      <c r="AL1911">
        <f t="shared" si="606"/>
        <v>5.3113271670000008</v>
      </c>
      <c r="AM1911">
        <f t="shared" si="607"/>
        <v>16.176851360091</v>
      </c>
      <c r="AN1911">
        <f t="shared" si="608"/>
        <v>-32.156555069686156</v>
      </c>
      <c r="AO1911">
        <f t="shared" si="609"/>
        <v>47.692938970295323</v>
      </c>
      <c r="AP1911">
        <f t="shared" si="610"/>
        <v>-52.428162820316501</v>
      </c>
      <c r="AQ1911">
        <f t="shared" si="611"/>
        <v>42.693891728336943</v>
      </c>
      <c r="AR1911">
        <f t="shared" si="612"/>
        <v>-21.858637684782149</v>
      </c>
      <c r="AS1911">
        <f t="shared" si="613"/>
        <v>4.9625312401104873</v>
      </c>
      <c r="BJ1911">
        <f t="shared" si="614"/>
        <v>1.2716149999999999</v>
      </c>
      <c r="BK1911">
        <f t="shared" si="615"/>
        <v>3.3467401350000001</v>
      </c>
      <c r="BL1911">
        <f t="shared" si="616"/>
        <v>7.7345782133039984</v>
      </c>
      <c r="BM1911">
        <f t="shared" si="617"/>
        <v>-2.06827324822379</v>
      </c>
      <c r="BN1911">
        <f t="shared" si="618"/>
        <v>1.7576024501427735E-2</v>
      </c>
    </row>
    <row r="1912" spans="13:66" ht="15">
      <c r="M1912" s="280">
        <v>1942</v>
      </c>
      <c r="N1912" s="280">
        <f t="shared" si="604"/>
        <v>10.308776166550331</v>
      </c>
      <c r="AK1912">
        <f t="shared" si="605"/>
        <v>-9.1941659999999995E-2</v>
      </c>
      <c r="AL1912">
        <f t="shared" si="606"/>
        <v>5.3140635540000005</v>
      </c>
      <c r="AM1912">
        <f t="shared" si="607"/>
        <v>16.193524228203998</v>
      </c>
      <c r="AN1912">
        <f t="shared" si="608"/>
        <v>-32.206281692435674</v>
      </c>
      <c r="AO1912">
        <f t="shared" si="609"/>
        <v>47.791300245135766</v>
      </c>
      <c r="AP1912">
        <f t="shared" si="610"/>
        <v>-52.56335656700773</v>
      </c>
      <c r="AQ1912">
        <f t="shared" si="611"/>
        <v>42.826036764112992</v>
      </c>
      <c r="AR1912">
        <f t="shared" si="612"/>
        <v>-21.93759036854388</v>
      </c>
      <c r="AS1912">
        <f t="shared" si="613"/>
        <v>4.9830216630848634</v>
      </c>
      <c r="BJ1912">
        <f t="shared" si="614"/>
        <v>1.2716149999999999</v>
      </c>
      <c r="BK1912">
        <f t="shared" si="615"/>
        <v>3.3484643699999999</v>
      </c>
      <c r="BL1912">
        <f t="shared" si="616"/>
        <v>7.7425499501759987</v>
      </c>
      <c r="BM1912">
        <f t="shared" si="617"/>
        <v>-2.0714716083508145</v>
      </c>
      <c r="BN1912">
        <f t="shared" si="618"/>
        <v>1.7612273057585368E-2</v>
      </c>
    </row>
    <row r="1913" spans="13:66" ht="15">
      <c r="M1913" s="280">
        <v>1943</v>
      </c>
      <c r="N1913" s="280">
        <f t="shared" si="604"/>
        <v>10.315310117428378</v>
      </c>
      <c r="AK1913">
        <f t="shared" si="605"/>
        <v>-9.1941659999999995E-2</v>
      </c>
      <c r="AL1913">
        <f t="shared" si="606"/>
        <v>5.3167999410000002</v>
      </c>
      <c r="AM1913">
        <f t="shared" si="607"/>
        <v>16.210205683938998</v>
      </c>
      <c r="AN1913">
        <f t="shared" si="608"/>
        <v>-32.256059553328789</v>
      </c>
      <c r="AO1913">
        <f t="shared" si="609"/>
        <v>47.889813585814537</v>
      </c>
      <c r="AP1913">
        <f t="shared" si="610"/>
        <v>-52.698829063581144</v>
      </c>
      <c r="AQ1913">
        <f t="shared" si="611"/>
        <v>42.9585224674681</v>
      </c>
      <c r="AR1913">
        <f t="shared" si="612"/>
        <v>-22.0167873615801</v>
      </c>
      <c r="AS1913">
        <f t="shared" si="613"/>
        <v>5.0035860776967773</v>
      </c>
      <c r="BJ1913">
        <f t="shared" si="614"/>
        <v>1.2716149999999999</v>
      </c>
      <c r="BK1913">
        <f t="shared" si="615"/>
        <v>3.350188605</v>
      </c>
      <c r="BL1913">
        <f t="shared" si="616"/>
        <v>7.7505257930159983</v>
      </c>
      <c r="BM1913">
        <f t="shared" si="617"/>
        <v>-2.0746732640572767</v>
      </c>
      <c r="BN1913">
        <f t="shared" si="618"/>
        <v>1.7648577653755586E-2</v>
      </c>
    </row>
    <row r="1914" spans="13:66" ht="15">
      <c r="M1914" s="280">
        <v>1944</v>
      </c>
      <c r="N1914" s="280">
        <f t="shared" si="604"/>
        <v>10.321845084574601</v>
      </c>
      <c r="AK1914">
        <f t="shared" si="605"/>
        <v>-9.1941659999999995E-2</v>
      </c>
      <c r="AL1914">
        <f t="shared" si="606"/>
        <v>5.3195363280000008</v>
      </c>
      <c r="AM1914">
        <f t="shared" si="607"/>
        <v>16.226895727295997</v>
      </c>
      <c r="AN1914">
        <f t="shared" si="608"/>
        <v>-32.305888678749703</v>
      </c>
      <c r="AO1914">
        <f t="shared" si="609"/>
        <v>47.988479148979394</v>
      </c>
      <c r="AP1914">
        <f t="shared" si="610"/>
        <v>-52.834580740871083</v>
      </c>
      <c r="AQ1914">
        <f t="shared" si="611"/>
        <v>43.091349540628322</v>
      </c>
      <c r="AR1914">
        <f t="shared" si="612"/>
        <v>-22.096229293553439</v>
      </c>
      <c r="AS1914">
        <f t="shared" si="613"/>
        <v>5.0242247128451121</v>
      </c>
      <c r="BJ1914">
        <f t="shared" si="614"/>
        <v>1.2716149999999999</v>
      </c>
      <c r="BK1914">
        <f t="shared" si="615"/>
        <v>3.3519128399999998</v>
      </c>
      <c r="BL1914">
        <f t="shared" si="616"/>
        <v>7.7585057418239982</v>
      </c>
      <c r="BM1914">
        <f t="shared" si="617"/>
        <v>-2.0778782170401793</v>
      </c>
      <c r="BN1914">
        <f t="shared" si="618"/>
        <v>1.7684938347666962E-2</v>
      </c>
    </row>
    <row r="1915" spans="13:66" ht="15">
      <c r="M1915" s="280">
        <v>1945</v>
      </c>
      <c r="N1915" s="280">
        <f t="shared" si="604"/>
        <v>10.328381068894766</v>
      </c>
      <c r="AK1915">
        <f t="shared" si="605"/>
        <v>-9.1941659999999995E-2</v>
      </c>
      <c r="AL1915">
        <f t="shared" si="606"/>
        <v>5.3222727150000004</v>
      </c>
      <c r="AM1915">
        <f t="shared" si="607"/>
        <v>16.243594358274997</v>
      </c>
      <c r="AN1915">
        <f t="shared" si="608"/>
        <v>-32.355769095082628</v>
      </c>
      <c r="AO1915">
        <f t="shared" si="609"/>
        <v>48.087297091358757</v>
      </c>
      <c r="AP1915">
        <f t="shared" si="610"/>
        <v>-52.970612030155564</v>
      </c>
      <c r="AQ1915">
        <f t="shared" si="611"/>
        <v>43.224518686904794</v>
      </c>
      <c r="AR1915">
        <f t="shared" si="612"/>
        <v>-22.175916795424133</v>
      </c>
      <c r="AS1915">
        <f t="shared" si="613"/>
        <v>5.0449377980185428</v>
      </c>
      <c r="BJ1915">
        <f t="shared" si="614"/>
        <v>1.2716149999999999</v>
      </c>
      <c r="BK1915">
        <f t="shared" si="615"/>
        <v>3.353637075</v>
      </c>
      <c r="BL1915">
        <f t="shared" si="616"/>
        <v>7.7664897965999984</v>
      </c>
      <c r="BM1915">
        <f t="shared" si="617"/>
        <v>-2.0810864689965252</v>
      </c>
      <c r="BN1915">
        <f t="shared" si="618"/>
        <v>1.7721355197077775E-2</v>
      </c>
    </row>
    <row r="1916" spans="13:66" ht="15">
      <c r="M1916" s="280">
        <v>1946</v>
      </c>
      <c r="N1916" s="280">
        <f t="shared" si="604"/>
        <v>10.334918071308945</v>
      </c>
      <c r="AK1916">
        <f t="shared" si="605"/>
        <v>-9.1941659999999995E-2</v>
      </c>
      <c r="AL1916">
        <f t="shared" si="606"/>
        <v>5.3250091020000001</v>
      </c>
      <c r="AM1916">
        <f t="shared" si="607"/>
        <v>16.260301576876</v>
      </c>
      <c r="AN1916">
        <f t="shared" si="608"/>
        <v>-32.405700828711787</v>
      </c>
      <c r="AO1916">
        <f t="shared" si="609"/>
        <v>48.186267569761682</v>
      </c>
      <c r="AP1916">
        <f t="shared" si="610"/>
        <v>-53.106923363156554</v>
      </c>
      <c r="AQ1916">
        <f t="shared" si="611"/>
        <v>43.358030610694875</v>
      </c>
      <c r="AR1916">
        <f t="shared" si="612"/>
        <v>-22.255850499452023</v>
      </c>
      <c r="AS1916">
        <f t="shared" si="613"/>
        <v>5.0657255632967555</v>
      </c>
      <c r="BJ1916">
        <f t="shared" si="614"/>
        <v>1.2716149999999999</v>
      </c>
      <c r="BK1916">
        <f t="shared" si="615"/>
        <v>3.3553613099999997</v>
      </c>
      <c r="BL1916">
        <f t="shared" si="616"/>
        <v>7.7744779573439988</v>
      </c>
      <c r="BM1916">
        <f t="shared" si="617"/>
        <v>-2.0842980216233169</v>
      </c>
      <c r="BN1916">
        <f t="shared" si="618"/>
        <v>1.7757828259776034E-2</v>
      </c>
    </row>
    <row r="1917" spans="13:66" ht="15">
      <c r="M1917" s="280">
        <v>1947</v>
      </c>
      <c r="N1917" s="280">
        <f t="shared" si="604"/>
        <v>10.341456092751589</v>
      </c>
      <c r="AK1917">
        <f t="shared" si="605"/>
        <v>-9.1941659999999995E-2</v>
      </c>
      <c r="AL1917">
        <f t="shared" si="606"/>
        <v>5.3277454890000007</v>
      </c>
      <c r="AM1917">
        <f t="shared" si="607"/>
        <v>16.277017383098997</v>
      </c>
      <c r="AN1917">
        <f t="shared" si="608"/>
        <v>-32.455683906021392</v>
      </c>
      <c r="AO1917">
        <f t="shared" si="609"/>
        <v>48.285390741077855</v>
      </c>
      <c r="AP1917">
        <f t="shared" si="610"/>
        <v>-53.243515172040162</v>
      </c>
      <c r="AQ1917">
        <f t="shared" si="611"/>
        <v>43.49188601748321</v>
      </c>
      <c r="AR1917">
        <f t="shared" si="612"/>
        <v>-22.336031039198581</v>
      </c>
      <c r="AS1917">
        <f t="shared" si="613"/>
        <v>5.0865882393516584</v>
      </c>
      <c r="BJ1917">
        <f t="shared" si="614"/>
        <v>1.2716149999999999</v>
      </c>
      <c r="BK1917">
        <f t="shared" si="615"/>
        <v>3.3570855449999999</v>
      </c>
      <c r="BL1917">
        <f t="shared" si="616"/>
        <v>7.7824702240559986</v>
      </c>
      <c r="BM1917">
        <f t="shared" si="617"/>
        <v>-2.0875128766175575</v>
      </c>
      <c r="BN1917">
        <f t="shared" si="618"/>
        <v>1.779435759357946E-2</v>
      </c>
    </row>
    <row r="1918" spans="13:66" ht="15">
      <c r="M1918" s="280">
        <v>1948</v>
      </c>
      <c r="N1918" s="280">
        <f t="shared" si="604"/>
        <v>10.347991284316084</v>
      </c>
      <c r="AK1918">
        <f t="shared" si="605"/>
        <v>-9.1941659999999995E-2</v>
      </c>
      <c r="AL1918">
        <f t="shared" si="606"/>
        <v>5.3304818760000003</v>
      </c>
      <c r="AM1918">
        <f t="shared" si="607"/>
        <v>16.293741776944</v>
      </c>
      <c r="AN1918">
        <f t="shared" si="608"/>
        <v>-32.50571835339565</v>
      </c>
      <c r="AO1918">
        <f t="shared" si="609"/>
        <v>48.384666762277625</v>
      </c>
      <c r="AP1918">
        <f t="shared" si="610"/>
        <v>-53.380387889416888</v>
      </c>
      <c r="AQ1918">
        <f t="shared" si="611"/>
        <v>43.626085613842868</v>
      </c>
      <c r="AR1918">
        <f t="shared" si="612"/>
        <v>-22.416459049528878</v>
      </c>
      <c r="AS1918">
        <f t="shared" si="613"/>
        <v>5.107526057448605</v>
      </c>
      <c r="BJ1918">
        <f t="shared" si="614"/>
        <v>1.2716149999999999</v>
      </c>
      <c r="BK1918">
        <f t="shared" si="615"/>
        <v>3.3588097800000001</v>
      </c>
      <c r="BL1918">
        <f t="shared" si="616"/>
        <v>7.7904665967359987</v>
      </c>
      <c r="BM1918">
        <f t="shared" si="617"/>
        <v>-2.0907310356762498</v>
      </c>
      <c r="BN1918">
        <f t="shared" si="618"/>
        <v>1.7830943256335493E-2</v>
      </c>
    </row>
    <row r="1919" spans="13:66" ht="15">
      <c r="M1919" s="280">
        <v>1949</v>
      </c>
      <c r="N1919" s="280">
        <f t="shared" si="604"/>
        <v>10.354531175193523</v>
      </c>
      <c r="AK1919">
        <f t="shared" si="605"/>
        <v>-9.1941659999999995E-2</v>
      </c>
      <c r="AL1919">
        <f t="shared" si="606"/>
        <v>5.3332182630000009</v>
      </c>
      <c r="AM1919">
        <f t="shared" si="607"/>
        <v>16.310474758410997</v>
      </c>
      <c r="AN1919">
        <f t="shared" si="608"/>
        <v>-32.555804197218784</v>
      </c>
      <c r="AO1919">
        <f t="shared" si="609"/>
        <v>48.484095790411963</v>
      </c>
      <c r="AP1919">
        <f t="shared" si="610"/>
        <v>-53.517541948341844</v>
      </c>
      <c r="AQ1919">
        <f t="shared" si="611"/>
        <v>43.760630107436505</v>
      </c>
      <c r="AR1919">
        <f t="shared" si="612"/>
        <v>-22.497135166613642</v>
      </c>
      <c r="AS1919">
        <f t="shared" si="613"/>
        <v>5.1285392494476136</v>
      </c>
      <c r="BJ1919">
        <f t="shared" si="614"/>
        <v>1.2716149999999999</v>
      </c>
      <c r="BK1919">
        <f t="shared" si="615"/>
        <v>3.3605340149999998</v>
      </c>
      <c r="BL1919">
        <f t="shared" si="616"/>
        <v>7.7984670753839982</v>
      </c>
      <c r="BM1919">
        <f t="shared" si="617"/>
        <v>-2.0939525004963961</v>
      </c>
      <c r="BN1919">
        <f t="shared" si="618"/>
        <v>1.7867585305921297E-2</v>
      </c>
    </row>
    <row r="1920" spans="13:66" ht="15">
      <c r="M1920" s="280">
        <v>1950</v>
      </c>
      <c r="N1920" s="280">
        <f t="shared" si="604"/>
        <v>10.361071921025241</v>
      </c>
      <c r="AK1920">
        <f t="shared" si="605"/>
        <v>-9.1941659999999995E-2</v>
      </c>
      <c r="AL1920">
        <f t="shared" si="606"/>
        <v>5.3359546500000006</v>
      </c>
      <c r="AM1920">
        <f t="shared" si="607"/>
        <v>16.327216327499997</v>
      </c>
      <c r="AN1920">
        <f t="shared" si="608"/>
        <v>-32.605941463875006</v>
      </c>
      <c r="AO1920">
        <f t="shared" si="609"/>
        <v>48.5836779826125</v>
      </c>
      <c r="AP1920">
        <f t="shared" si="610"/>
        <v>-53.654977782315008</v>
      </c>
      <c r="AQ1920">
        <f t="shared" si="611"/>
        <v>43.895520207017391</v>
      </c>
      <c r="AR1920">
        <f t="shared" si="612"/>
        <v>-22.578060027931237</v>
      </c>
      <c r="AS1920">
        <f t="shared" si="613"/>
        <v>5.1496280478045922</v>
      </c>
      <c r="BJ1920">
        <f t="shared" si="614"/>
        <v>1.2716149999999999</v>
      </c>
      <c r="BK1920">
        <f t="shared" si="615"/>
        <v>3.36225825</v>
      </c>
      <c r="BL1920">
        <f t="shared" si="616"/>
        <v>7.8064716599999988</v>
      </c>
      <c r="BM1920">
        <f t="shared" si="617"/>
        <v>-2.0971772727750002</v>
      </c>
      <c r="BN1920">
        <f t="shared" si="618"/>
        <v>1.790428380024375E-2</v>
      </c>
    </row>
    <row r="1921" spans="13:66" ht="15">
      <c r="M1921" s="280">
        <v>1951</v>
      </c>
      <c r="N1921" s="280">
        <f t="shared" si="604"/>
        <v>10.367613520172174</v>
      </c>
      <c r="AK1921">
        <f t="shared" si="605"/>
        <v>-9.1941659999999995E-2</v>
      </c>
      <c r="AL1921">
        <f t="shared" si="606"/>
        <v>5.3386910370000003</v>
      </c>
      <c r="AM1921">
        <f t="shared" si="607"/>
        <v>16.343966484210998</v>
      </c>
      <c r="AN1921">
        <f t="shared" si="608"/>
        <v>-32.656130179748523</v>
      </c>
      <c r="AO1921">
        <f t="shared" si="609"/>
        <v>48.683413496091489</v>
      </c>
      <c r="AP1921">
        <f t="shared" si="610"/>
        <v>-53.792695825281392</v>
      </c>
      <c r="AQ1921">
        <f t="shared" si="611"/>
        <v>44.03075662243063</v>
      </c>
      <c r="AR1921">
        <f t="shared" si="612"/>
        <v>-22.659234272269689</v>
      </c>
      <c r="AS1921">
        <f t="shared" si="613"/>
        <v>5.1707926855725557</v>
      </c>
      <c r="BJ1921">
        <f t="shared" si="614"/>
        <v>1.2716149999999999</v>
      </c>
      <c r="BK1921">
        <f t="shared" si="615"/>
        <v>3.3639824849999997</v>
      </c>
      <c r="BL1921">
        <f t="shared" si="616"/>
        <v>7.8144803505839988</v>
      </c>
      <c r="BM1921">
        <f t="shared" si="617"/>
        <v>-2.1004053542090637</v>
      </c>
      <c r="BN1921">
        <f t="shared" si="618"/>
        <v>1.7941038797239451E-2</v>
      </c>
    </row>
    <row r="1922" spans="13:66" ht="15">
      <c r="M1922" s="280">
        <v>1952</v>
      </c>
      <c r="N1922" s="280">
        <f t="shared" si="604"/>
        <v>10.374155970995282</v>
      </c>
      <c r="AK1922">
        <f t="shared" si="605"/>
        <v>-9.1941659999999995E-2</v>
      </c>
      <c r="AL1922">
        <f t="shared" si="606"/>
        <v>5.3414274240000008</v>
      </c>
      <c r="AM1922">
        <f t="shared" si="607"/>
        <v>16.360725228543998</v>
      </c>
      <c r="AN1922">
        <f t="shared" si="608"/>
        <v>-32.706370371223557</v>
      </c>
      <c r="AO1922">
        <f t="shared" si="609"/>
        <v>48.783302488141857</v>
      </c>
      <c r="AP1922">
        <f t="shared" si="610"/>
        <v>-53.930696511631339</v>
      </c>
      <c r="AQ1922">
        <f t="shared" si="611"/>
        <v>44.166340064614232</v>
      </c>
      <c r="AR1922">
        <f t="shared" si="612"/>
        <v>-22.740658539728706</v>
      </c>
      <c r="AS1922">
        <f t="shared" si="613"/>
        <v>5.192033396402862</v>
      </c>
      <c r="BJ1922">
        <f t="shared" si="614"/>
        <v>1.2716149999999999</v>
      </c>
      <c r="BK1922">
        <f t="shared" si="615"/>
        <v>3.3657067199999999</v>
      </c>
      <c r="BL1922">
        <f t="shared" si="616"/>
        <v>7.8224931471359982</v>
      </c>
      <c r="BM1922">
        <f t="shared" si="617"/>
        <v>-2.1036367464955905</v>
      </c>
      <c r="BN1922">
        <f t="shared" si="618"/>
        <v>1.7977850354874713E-2</v>
      </c>
    </row>
    <row r="1923" spans="13:66" ht="15">
      <c r="M1923" s="280">
        <v>1953</v>
      </c>
      <c r="N1923" s="280">
        <f t="shared" ref="N1923:N1986" si="619">IF(M1923&gt;=$P$1,SUM(BJ1923:BN1923),SUM(AK1923:AS1923))</f>
        <v>10.380699271855562</v>
      </c>
      <c r="AK1923">
        <f t="shared" si="605"/>
        <v>-9.1941659999999995E-2</v>
      </c>
      <c r="AL1923">
        <f t="shared" si="606"/>
        <v>5.3441638110000005</v>
      </c>
      <c r="AM1923">
        <f t="shared" si="607"/>
        <v>16.377492560498997</v>
      </c>
      <c r="AN1923">
        <f t="shared" si="608"/>
        <v>-32.756662064684321</v>
      </c>
      <c r="AO1923">
        <f t="shared" si="609"/>
        <v>48.883345116137136</v>
      </c>
      <c r="AP1923">
        <f t="shared" si="610"/>
        <v>-54.068980276200705</v>
      </c>
      <c r="AQ1923">
        <f t="shared" si="611"/>
        <v>44.302271245600217</v>
      </c>
      <c r="AR1923">
        <f t="shared" si="612"/>
        <v>-22.822333471721691</v>
      </c>
      <c r="AS1923">
        <f t="shared" si="613"/>
        <v>5.2133504145464347</v>
      </c>
      <c r="BJ1923">
        <f t="shared" si="614"/>
        <v>1.2716149999999999</v>
      </c>
      <c r="BK1923">
        <f t="shared" si="615"/>
        <v>3.3674309550000001</v>
      </c>
      <c r="BL1923">
        <f t="shared" si="616"/>
        <v>7.8305100496559987</v>
      </c>
      <c r="BM1923">
        <f t="shared" si="617"/>
        <v>-2.1068714513315827</v>
      </c>
      <c r="BN1923">
        <f t="shared" si="618"/>
        <v>1.8014718531145574E-2</v>
      </c>
    </row>
    <row r="1924" spans="13:66" ht="15">
      <c r="M1924" s="280">
        <v>1954</v>
      </c>
      <c r="N1924" s="280">
        <f t="shared" si="619"/>
        <v>10.387243421114032</v>
      </c>
      <c r="AK1924">
        <f t="shared" ref="AK1924:AK1987" si="620">$M1924^0*AA$2</f>
        <v>-9.1941659999999995E-2</v>
      </c>
      <c r="AL1924">
        <f t="shared" ref="AL1924:AL1987" si="621">$M1924^1*AB$2</f>
        <v>5.3469001980000002</v>
      </c>
      <c r="AM1924">
        <f t="shared" ref="AM1924:AM1987" si="622">$M1924^2*AC$2</f>
        <v>16.394268480075997</v>
      </c>
      <c r="AN1924">
        <f t="shared" ref="AN1924:AN1987" si="623">$M1924^3*AD$2</f>
        <v>-32.807005286515022</v>
      </c>
      <c r="AO1924">
        <f t="shared" ref="AO1924:AO1987" si="624">$M1924^4*AE$2</f>
        <v>48.983541537531522</v>
      </c>
      <c r="AP1924">
        <f t="shared" ref="AP1924:AP1987" si="625">$M1924^5*AF$2</f>
        <v>-54.207547554271116</v>
      </c>
      <c r="AQ1924">
        <f t="shared" ref="AQ1924:AQ1987" si="626">$M1924^6*AG$2</f>
        <v>44.43855087851577</v>
      </c>
      <c r="AR1924">
        <f t="shared" ref="AR1924:AR1987" si="627">$M1924^7*AH$2</f>
        <v>-22.904259710977772</v>
      </c>
      <c r="AS1924">
        <f t="shared" ref="AS1924:AS1987" si="628">$M1924^8*AI$2</f>
        <v>5.234743974854994</v>
      </c>
      <c r="BJ1924">
        <f t="shared" ref="BJ1924:BJ1987" si="629">$M1924^0*BC$2</f>
        <v>1.2716149999999999</v>
      </c>
      <c r="BK1924">
        <f t="shared" ref="BK1924:BK1987" si="630">$M1924^1*BD$2</f>
        <v>3.3691551899999999</v>
      </c>
      <c r="BL1924">
        <f t="shared" ref="BL1924:BL1987" si="631">$M1924^2*BE$2</f>
        <v>7.8385310581439986</v>
      </c>
      <c r="BM1924">
        <f t="shared" ref="BM1924:BM1987" si="632">$M1924^3*BF$2</f>
        <v>-2.1101094704140433</v>
      </c>
      <c r="BN1924">
        <f t="shared" ref="BN1924:BN1987" si="633">$M1924^4*BG$2</f>
        <v>1.8051643384077786E-2</v>
      </c>
    </row>
    <row r="1925" spans="13:66" ht="15">
      <c r="M1925" s="280">
        <v>1955</v>
      </c>
      <c r="N1925" s="280">
        <f t="shared" si="619"/>
        <v>10.39378841713175</v>
      </c>
      <c r="AK1925">
        <f t="shared" si="620"/>
        <v>-9.1941659999999995E-2</v>
      </c>
      <c r="AL1925">
        <f t="shared" si="621"/>
        <v>5.3496365850000007</v>
      </c>
      <c r="AM1925">
        <f t="shared" si="622"/>
        <v>16.411052987274999</v>
      </c>
      <c r="AN1925">
        <f t="shared" si="623"/>
        <v>-32.857400063099881</v>
      </c>
      <c r="AO1925">
        <f t="shared" si="624"/>
        <v>49.083891909859858</v>
      </c>
      <c r="AP1925">
        <f t="shared" si="625"/>
        <v>-54.346398781570166</v>
      </c>
      <c r="AQ1925">
        <f t="shared" si="626"/>
        <v>44.575179677584337</v>
      </c>
      <c r="AR1925">
        <f t="shared" si="627"/>
        <v>-22.986437901543813</v>
      </c>
      <c r="AS1925">
        <f t="shared" si="628"/>
        <v>5.256214312782288</v>
      </c>
      <c r="BJ1925">
        <f t="shared" si="629"/>
        <v>1.2716149999999999</v>
      </c>
      <c r="BK1925">
        <f t="shared" si="630"/>
        <v>3.370879425</v>
      </c>
      <c r="BL1925">
        <f t="shared" si="631"/>
        <v>7.8465561725999988</v>
      </c>
      <c r="BM1925">
        <f t="shared" si="632"/>
        <v>-2.1133508054399752</v>
      </c>
      <c r="BN1925">
        <f t="shared" si="633"/>
        <v>1.8088624971726825E-2</v>
      </c>
    </row>
    <row r="1926" spans="13:66" ht="15">
      <c r="M1926" s="280">
        <v>1956</v>
      </c>
      <c r="N1926" s="280">
        <f t="shared" si="619"/>
        <v>10.400334258269796</v>
      </c>
      <c r="AK1926">
        <f t="shared" si="620"/>
        <v>-9.1941659999999995E-2</v>
      </c>
      <c r="AL1926">
        <f t="shared" si="621"/>
        <v>5.3523729720000004</v>
      </c>
      <c r="AM1926">
        <f t="shared" si="622"/>
        <v>16.427846082096</v>
      </c>
      <c r="AN1926">
        <f t="shared" si="623"/>
        <v>-32.907846420823105</v>
      </c>
      <c r="AO1926">
        <f t="shared" si="624"/>
        <v>49.184396390737618</v>
      </c>
      <c r="AP1926">
        <f t="shared" si="625"/>
        <v>-54.48553439427166</v>
      </c>
      <c r="AQ1926">
        <f t="shared" si="626"/>
        <v>44.712158358126793</v>
      </c>
      <c r="AR1926">
        <f t="shared" si="627"/>
        <v>-23.068868688786448</v>
      </c>
      <c r="AS1926">
        <f t="shared" si="628"/>
        <v>5.2777616643853307</v>
      </c>
      <c r="BJ1926">
        <f t="shared" si="629"/>
        <v>1.2716149999999999</v>
      </c>
      <c r="BK1926">
        <f t="shared" si="630"/>
        <v>3.3726036599999998</v>
      </c>
      <c r="BL1926">
        <f t="shared" si="631"/>
        <v>7.8545853930239984</v>
      </c>
      <c r="BM1926">
        <f t="shared" si="632"/>
        <v>-2.1165954581063811</v>
      </c>
      <c r="BN1926">
        <f t="shared" si="633"/>
        <v>1.8125663352177881E-2</v>
      </c>
    </row>
    <row r="1927" spans="13:66" ht="15">
      <c r="M1927" s="280">
        <v>1957</v>
      </c>
      <c r="N1927" s="280">
        <f t="shared" si="619"/>
        <v>10.406880942889282</v>
      </c>
      <c r="AK1927">
        <f t="shared" si="620"/>
        <v>-9.1941659999999995E-2</v>
      </c>
      <c r="AL1927">
        <f t="shared" si="621"/>
        <v>5.355109359000001</v>
      </c>
      <c r="AM1927">
        <f t="shared" si="622"/>
        <v>16.444647764538999</v>
      </c>
      <c r="AN1927">
        <f t="shared" si="623"/>
        <v>-32.958344386068923</v>
      </c>
      <c r="AO1927">
        <f t="shared" si="624"/>
        <v>49.285055137860915</v>
      </c>
      <c r="AP1927">
        <f t="shared" si="625"/>
        <v>-54.624954828995882</v>
      </c>
      <c r="AQ1927">
        <f t="shared" si="626"/>
        <v>44.849487636562507</v>
      </c>
      <c r="AR1927">
        <f t="shared" si="627"/>
        <v>-23.1515527193941</v>
      </c>
      <c r="AS1927">
        <f t="shared" si="628"/>
        <v>5.299386266325631</v>
      </c>
      <c r="BJ1927">
        <f t="shared" si="629"/>
        <v>1.2716149999999999</v>
      </c>
      <c r="BK1927">
        <f t="shared" si="630"/>
        <v>3.374327895</v>
      </c>
      <c r="BL1927">
        <f t="shared" si="631"/>
        <v>7.8626187194159982</v>
      </c>
      <c r="BM1927">
        <f t="shared" si="632"/>
        <v>-2.1198434301102633</v>
      </c>
      <c r="BN1927">
        <f t="shared" si="633"/>
        <v>1.8162758583545862E-2</v>
      </c>
    </row>
    <row r="1928" spans="13:66" ht="15">
      <c r="M1928" s="280">
        <v>1958</v>
      </c>
      <c r="N1928" s="280">
        <f t="shared" si="619"/>
        <v>10.413428469351349</v>
      </c>
      <c r="AK1928">
        <f t="shared" si="620"/>
        <v>-9.1941659999999995E-2</v>
      </c>
      <c r="AL1928">
        <f t="shared" si="621"/>
        <v>5.3578457460000006</v>
      </c>
      <c r="AM1928">
        <f t="shared" si="622"/>
        <v>16.461458034603996</v>
      </c>
      <c r="AN1928">
        <f t="shared" si="623"/>
        <v>-33.008893985221533</v>
      </c>
      <c r="AO1928">
        <f t="shared" si="624"/>
        <v>49.385868309006511</v>
      </c>
      <c r="AP1928">
        <f t="shared" si="625"/>
        <v>-54.764660522809741</v>
      </c>
      <c r="AQ1928">
        <f t="shared" si="626"/>
        <v>44.987168230410504</v>
      </c>
      <c r="AR1928">
        <f t="shared" si="627"/>
        <v>-23.234490641379033</v>
      </c>
      <c r="AS1928">
        <f t="shared" si="628"/>
        <v>5.3210883558704385</v>
      </c>
      <c r="BJ1928">
        <f t="shared" si="629"/>
        <v>1.2716149999999999</v>
      </c>
      <c r="BK1928">
        <f t="shared" si="630"/>
        <v>3.3760521299999997</v>
      </c>
      <c r="BL1928">
        <f t="shared" si="631"/>
        <v>7.8706561517759983</v>
      </c>
      <c r="BM1928">
        <f t="shared" si="632"/>
        <v>-2.1230947231486259</v>
      </c>
      <c r="BN1928">
        <f t="shared" si="633"/>
        <v>1.8199910723975397E-2</v>
      </c>
    </row>
    <row r="1929" spans="13:66" ht="15">
      <c r="M1929" s="280">
        <v>1959</v>
      </c>
      <c r="N1929" s="280">
        <f t="shared" si="619"/>
        <v>10.419976836017169</v>
      </c>
      <c r="AK1929">
        <f t="shared" si="620"/>
        <v>-9.1941659999999995E-2</v>
      </c>
      <c r="AL1929">
        <f t="shared" si="621"/>
        <v>5.3605821330000003</v>
      </c>
      <c r="AM1929">
        <f t="shared" si="622"/>
        <v>16.478276892290999</v>
      </c>
      <c r="AN1929">
        <f t="shared" si="623"/>
        <v>-33.059495244665158</v>
      </c>
      <c r="AO1929">
        <f t="shared" si="624"/>
        <v>49.48683606203182</v>
      </c>
      <c r="AP1929">
        <f t="shared" si="625"/>
        <v>-54.90465191322707</v>
      </c>
      <c r="AQ1929">
        <f t="shared" si="626"/>
        <v>45.125200858290569</v>
      </c>
      <c r="AR1929">
        <f t="shared" si="627"/>
        <v>-23.317683104079347</v>
      </c>
      <c r="AS1929">
        <f t="shared" si="628"/>
        <v>5.3428681708939783</v>
      </c>
      <c r="BJ1929">
        <f t="shared" si="629"/>
        <v>1.2716149999999999</v>
      </c>
      <c r="BK1929">
        <f t="shared" si="630"/>
        <v>3.3777763649999999</v>
      </c>
      <c r="BL1929">
        <f t="shared" si="631"/>
        <v>7.8786976901039987</v>
      </c>
      <c r="BM1929">
        <f t="shared" si="632"/>
        <v>-2.1263493389184704</v>
      </c>
      <c r="BN1929">
        <f t="shared" si="633"/>
        <v>1.8237119831640836E-2</v>
      </c>
    </row>
    <row r="1930" spans="13:66" ht="15">
      <c r="M1930" s="280">
        <v>1960</v>
      </c>
      <c r="N1930" s="280">
        <f t="shared" si="619"/>
        <v>10.426526041247945</v>
      </c>
      <c r="AK1930">
        <f t="shared" si="620"/>
        <v>-9.1941659999999995E-2</v>
      </c>
      <c r="AL1930">
        <f t="shared" si="621"/>
        <v>5.3633185200000009</v>
      </c>
      <c r="AM1930">
        <f t="shared" si="622"/>
        <v>16.495104337599997</v>
      </c>
      <c r="AN1930">
        <f t="shared" si="623"/>
        <v>-33.110148190784003</v>
      </c>
      <c r="AO1930">
        <f t="shared" si="624"/>
        <v>49.587958554874881</v>
      </c>
      <c r="AP1930">
        <f t="shared" si="625"/>
        <v>-55.044929438208825</v>
      </c>
      <c r="AQ1930">
        <f t="shared" si="626"/>
        <v>45.263586239924408</v>
      </c>
      <c r="AR1930">
        <f t="shared" si="627"/>
        <v>-23.401130758161045</v>
      </c>
      <c r="AS1930">
        <f t="shared" si="628"/>
        <v>5.3647259498786903</v>
      </c>
      <c r="BJ1930">
        <f t="shared" si="629"/>
        <v>1.2716149999999999</v>
      </c>
      <c r="BK1930">
        <f t="shared" si="630"/>
        <v>3.3795006000000001</v>
      </c>
      <c r="BL1930">
        <f t="shared" si="631"/>
        <v>7.8867433343999984</v>
      </c>
      <c r="BM1930">
        <f t="shared" si="632"/>
        <v>-2.1296072791167999</v>
      </c>
      <c r="BN1930">
        <f t="shared" si="633"/>
        <v>1.8274385964746242E-2</v>
      </c>
    </row>
    <row r="1931" spans="13:66" ht="15">
      <c r="M1931" s="280">
        <v>1961</v>
      </c>
      <c r="N1931" s="280">
        <f t="shared" si="619"/>
        <v>10.433076083404906</v>
      </c>
      <c r="AK1931">
        <f t="shared" si="620"/>
        <v>-9.1941659999999995E-2</v>
      </c>
      <c r="AL1931">
        <f t="shared" si="621"/>
        <v>5.3660549070000005</v>
      </c>
      <c r="AM1931">
        <f t="shared" si="622"/>
        <v>16.511940370530997</v>
      </c>
      <c r="AN1931">
        <f t="shared" si="623"/>
        <v>-33.160852849962296</v>
      </c>
      <c r="AO1931">
        <f t="shared" si="624"/>
        <v>49.68923594555438</v>
      </c>
      <c r="AP1931">
        <f t="shared" si="625"/>
        <v>-55.185493536163307</v>
      </c>
      <c r="AQ1931">
        <f t="shared" si="626"/>
        <v>45.402325096136714</v>
      </c>
      <c r="AR1931">
        <f t="shared" si="627"/>
        <v>-23.484834255620047</v>
      </c>
      <c r="AS1931">
        <f t="shared" si="628"/>
        <v>5.3866619319164801</v>
      </c>
      <c r="BJ1931">
        <f t="shared" si="629"/>
        <v>1.2716149999999999</v>
      </c>
      <c r="BK1931">
        <f t="shared" si="630"/>
        <v>3.3812248349999998</v>
      </c>
      <c r="BL1931">
        <f t="shared" si="631"/>
        <v>7.8947930846639984</v>
      </c>
      <c r="BM1931">
        <f t="shared" si="632"/>
        <v>-2.1328685454406178</v>
      </c>
      <c r="BN1931">
        <f t="shared" si="633"/>
        <v>1.8311709181525401E-2</v>
      </c>
    </row>
    <row r="1932" spans="13:66" ht="15">
      <c r="M1932" s="280">
        <v>1962</v>
      </c>
      <c r="N1932" s="280">
        <f t="shared" si="619"/>
        <v>10.439626960849315</v>
      </c>
      <c r="AK1932">
        <f t="shared" si="620"/>
        <v>-9.1941659999999995E-2</v>
      </c>
      <c r="AL1932">
        <f t="shared" si="621"/>
        <v>5.3687912940000002</v>
      </c>
      <c r="AM1932">
        <f t="shared" si="622"/>
        <v>16.528784991083999</v>
      </c>
      <c r="AN1932">
        <f t="shared" si="623"/>
        <v>-33.211609248584239</v>
      </c>
      <c r="AO1932">
        <f t="shared" si="624"/>
        <v>49.79066839216965</v>
      </c>
      <c r="AP1932">
        <f t="shared" si="625"/>
        <v>-55.326344645946428</v>
      </c>
      <c r="AQ1932">
        <f t="shared" si="626"/>
        <v>45.541418148856359</v>
      </c>
      <c r="AR1932">
        <f t="shared" si="627"/>
        <v>-23.568794249784233</v>
      </c>
      <c r="AS1932">
        <f t="shared" si="628"/>
        <v>5.4086763567099574</v>
      </c>
      <c r="BJ1932">
        <f t="shared" si="629"/>
        <v>1.2716149999999999</v>
      </c>
      <c r="BK1932">
        <f t="shared" si="630"/>
        <v>3.38294907</v>
      </c>
      <c r="BL1932">
        <f t="shared" si="631"/>
        <v>7.9028469408959987</v>
      </c>
      <c r="BM1932">
        <f t="shared" si="632"/>
        <v>-2.1361331395869265</v>
      </c>
      <c r="BN1932">
        <f t="shared" si="633"/>
        <v>1.8349089540241819E-2</v>
      </c>
    </row>
    <row r="1933" spans="13:66" ht="15">
      <c r="M1933" s="280">
        <v>1963</v>
      </c>
      <c r="N1933" s="280">
        <f t="shared" si="619"/>
        <v>10.446178671942457</v>
      </c>
      <c r="AK1933">
        <f t="shared" si="620"/>
        <v>-9.1941659999999995E-2</v>
      </c>
      <c r="AL1933">
        <f t="shared" si="621"/>
        <v>5.3715276810000008</v>
      </c>
      <c r="AM1933">
        <f t="shared" si="622"/>
        <v>16.545638199258999</v>
      </c>
      <c r="AN1933">
        <f t="shared" si="623"/>
        <v>-33.262417413034051</v>
      </c>
      <c r="AO1933">
        <f t="shared" si="624"/>
        <v>49.89225605290067</v>
      </c>
      <c r="AP1933">
        <f t="shared" si="625"/>
        <v>-55.467483206861871</v>
      </c>
      <c r="AQ1933">
        <f t="shared" si="626"/>
        <v>45.680866121117475</v>
      </c>
      <c r="AR1933">
        <f t="shared" si="627"/>
        <v>-23.653011395315495</v>
      </c>
      <c r="AS1933">
        <f t="shared" si="628"/>
        <v>5.4307694645736868</v>
      </c>
      <c r="BJ1933">
        <f t="shared" si="629"/>
        <v>1.2716149999999999</v>
      </c>
      <c r="BK1933">
        <f t="shared" si="630"/>
        <v>3.3846733049999997</v>
      </c>
      <c r="BL1933">
        <f t="shared" si="631"/>
        <v>7.9109049030959984</v>
      </c>
      <c r="BM1933">
        <f t="shared" si="632"/>
        <v>-2.1394010632527287</v>
      </c>
      <c r="BN1933">
        <f t="shared" si="633"/>
        <v>1.8386527099188713E-2</v>
      </c>
    </row>
    <row r="1934" spans="13:66" ht="15">
      <c r="M1934" s="280">
        <v>1964</v>
      </c>
      <c r="N1934" s="280">
        <f t="shared" si="619"/>
        <v>10.452731215045659</v>
      </c>
      <c r="AK1934">
        <f t="shared" si="620"/>
        <v>-9.1941659999999995E-2</v>
      </c>
      <c r="AL1934">
        <f t="shared" si="621"/>
        <v>5.3742640680000004</v>
      </c>
      <c r="AM1934">
        <f t="shared" si="622"/>
        <v>16.562499995055997</v>
      </c>
      <c r="AN1934">
        <f t="shared" si="623"/>
        <v>-33.313277369695939</v>
      </c>
      <c r="AO1934">
        <f t="shared" si="624"/>
        <v>49.993999086008053</v>
      </c>
      <c r="AP1934">
        <f t="shared" si="625"/>
        <v>-55.608909658661389</v>
      </c>
      <c r="AQ1934">
        <f t="shared" si="626"/>
        <v>45.820669737060584</v>
      </c>
      <c r="AR1934">
        <f t="shared" si="627"/>
        <v>-23.737486348211764</v>
      </c>
      <c r="AS1934">
        <f t="shared" si="628"/>
        <v>5.452941496435435</v>
      </c>
      <c r="BJ1934">
        <f t="shared" si="629"/>
        <v>1.2716149999999999</v>
      </c>
      <c r="BK1934">
        <f t="shared" si="630"/>
        <v>3.3863975399999999</v>
      </c>
      <c r="BL1934">
        <f t="shared" si="631"/>
        <v>7.9189669712639983</v>
      </c>
      <c r="BM1934">
        <f t="shared" si="632"/>
        <v>-2.1426723181350273</v>
      </c>
      <c r="BN1934">
        <f t="shared" si="633"/>
        <v>1.8424021916689029E-2</v>
      </c>
    </row>
    <row r="1935" spans="13:66" ht="15">
      <c r="M1935" s="280">
        <v>1965</v>
      </c>
      <c r="N1935" s="280">
        <f t="shared" si="619"/>
        <v>10.459284588520269</v>
      </c>
      <c r="AK1935">
        <f t="shared" si="620"/>
        <v>-9.1941659999999995E-2</v>
      </c>
      <c r="AL1935">
        <f t="shared" si="621"/>
        <v>5.3770004550000001</v>
      </c>
      <c r="AM1935">
        <f t="shared" si="622"/>
        <v>16.579370378474998</v>
      </c>
      <c r="AN1935">
        <f t="shared" si="623"/>
        <v>-33.364189144954132</v>
      </c>
      <c r="AO1935">
        <f t="shared" si="624"/>
        <v>50.095897649833056</v>
      </c>
      <c r="AP1935">
        <f t="shared" si="625"/>
        <v>-55.750624441545</v>
      </c>
      <c r="AQ1935">
        <f t="shared" si="626"/>
        <v>45.96082972193377</v>
      </c>
      <c r="AR1935">
        <f t="shared" si="627"/>
        <v>-23.822219765809052</v>
      </c>
      <c r="AS1935">
        <f t="shared" si="628"/>
        <v>5.4751926938374265</v>
      </c>
      <c r="BJ1935">
        <f t="shared" si="629"/>
        <v>1.2716149999999999</v>
      </c>
      <c r="BK1935">
        <f t="shared" si="630"/>
        <v>3.3881217750000001</v>
      </c>
      <c r="BL1935">
        <f t="shared" si="631"/>
        <v>7.9270331453999985</v>
      </c>
      <c r="BM1935">
        <f t="shared" si="632"/>
        <v>-2.1459469059308249</v>
      </c>
      <c r="BN1935">
        <f t="shared" si="633"/>
        <v>1.8461574051095424E-2</v>
      </c>
    </row>
    <row r="1936" spans="13:66" ht="15">
      <c r="M1936" s="280">
        <v>1966</v>
      </c>
      <c r="N1936" s="280">
        <f t="shared" si="619"/>
        <v>10.465838790727664</v>
      </c>
      <c r="AK1936">
        <f t="shared" si="620"/>
        <v>-9.1941659999999995E-2</v>
      </c>
      <c r="AL1936">
        <f t="shared" si="621"/>
        <v>5.3797368420000007</v>
      </c>
      <c r="AM1936">
        <f t="shared" si="622"/>
        <v>16.596249349515997</v>
      </c>
      <c r="AN1936">
        <f t="shared" si="623"/>
        <v>-33.415152765192829</v>
      </c>
      <c r="AO1936">
        <f t="shared" si="624"/>
        <v>50.197951902797584</v>
      </c>
      <c r="AP1936">
        <f t="shared" si="625"/>
        <v>-55.89262799616121</v>
      </c>
      <c r="AQ1936">
        <f t="shared" si="626"/>
        <v>46.101346802093751</v>
      </c>
      <c r="AR1936">
        <f t="shared" si="627"/>
        <v>-23.907212306783517</v>
      </c>
      <c r="AS1936">
        <f t="shared" si="628"/>
        <v>5.4975232989375904</v>
      </c>
      <c r="BJ1936">
        <f t="shared" si="629"/>
        <v>1.2716149999999999</v>
      </c>
      <c r="BK1936">
        <f t="shared" si="630"/>
        <v>3.3898460099999999</v>
      </c>
      <c r="BL1936">
        <f t="shared" si="631"/>
        <v>7.9351034255039989</v>
      </c>
      <c r="BM1936">
        <f t="shared" si="632"/>
        <v>-2.1492248283371249</v>
      </c>
      <c r="BN1936">
        <f t="shared" si="633"/>
        <v>1.8499183560790278E-2</v>
      </c>
    </row>
    <row r="1937" spans="13:66" ht="15">
      <c r="M1937" s="280">
        <v>1967</v>
      </c>
      <c r="N1937" s="280">
        <f t="shared" si="619"/>
        <v>10.472393820029255</v>
      </c>
      <c r="AK1937">
        <f t="shared" si="620"/>
        <v>-9.1941659999999995E-2</v>
      </c>
      <c r="AL1937">
        <f t="shared" si="621"/>
        <v>5.3824732290000004</v>
      </c>
      <c r="AM1937">
        <f t="shared" si="622"/>
        <v>16.613136908178998</v>
      </c>
      <c r="AN1937">
        <f t="shared" si="623"/>
        <v>-33.466168256796252</v>
      </c>
      <c r="AO1937">
        <f t="shared" si="624"/>
        <v>50.300162003404168</v>
      </c>
      <c r="AP1937">
        <f t="shared" si="625"/>
        <v>-56.034920763607268</v>
      </c>
      <c r="AQ1937">
        <f t="shared" si="626"/>
        <v>46.24222170500704</v>
      </c>
      <c r="AR1937">
        <f t="shared" si="627"/>
        <v>-23.992464631153496</v>
      </c>
      <c r="AS1937">
        <f t="shared" si="628"/>
        <v>5.5199335545108177</v>
      </c>
      <c r="BJ1937">
        <f t="shared" si="629"/>
        <v>1.2716149999999999</v>
      </c>
      <c r="BK1937">
        <f t="shared" si="630"/>
        <v>3.391570245</v>
      </c>
      <c r="BL1937">
        <f t="shared" si="631"/>
        <v>7.9431778115759988</v>
      </c>
      <c r="BM1937">
        <f t="shared" si="632"/>
        <v>-2.1525060870509294</v>
      </c>
      <c r="BN1937">
        <f t="shared" si="633"/>
        <v>1.8536850504185687E-2</v>
      </c>
    </row>
    <row r="1938" spans="13:66" ht="15">
      <c r="M1938" s="280">
        <v>1968</v>
      </c>
      <c r="N1938" s="280">
        <f t="shared" si="619"/>
        <v>10.478949674786479</v>
      </c>
      <c r="AK1938">
        <f t="shared" si="620"/>
        <v>-9.1941659999999995E-2</v>
      </c>
      <c r="AL1938">
        <f t="shared" si="621"/>
        <v>5.3852096160000009</v>
      </c>
      <c r="AM1938">
        <f t="shared" si="622"/>
        <v>16.630033054463997</v>
      </c>
      <c r="AN1938">
        <f t="shared" si="623"/>
        <v>-33.517235646148613</v>
      </c>
      <c r="AO1938">
        <f t="shared" si="624"/>
        <v>50.402528110236005</v>
      </c>
      <c r="AP1938">
        <f t="shared" si="625"/>
        <v>-56.177503185429345</v>
      </c>
      <c r="AQ1938">
        <f t="shared" si="626"/>
        <v>46.383455159251071</v>
      </c>
      <c r="AR1938">
        <f t="shared" si="627"/>
        <v>-24.077977400281551</v>
      </c>
      <c r="AS1938">
        <f t="shared" si="628"/>
        <v>5.5424237039502202</v>
      </c>
      <c r="BJ1938">
        <f t="shared" si="629"/>
        <v>1.2716149999999999</v>
      </c>
      <c r="BK1938">
        <f t="shared" si="630"/>
        <v>3.3932944799999998</v>
      </c>
      <c r="BL1938">
        <f t="shared" si="631"/>
        <v>7.9512563036159989</v>
      </c>
      <c r="BM1938">
        <f t="shared" si="632"/>
        <v>-2.1557906837692418</v>
      </c>
      <c r="BN1938">
        <f t="shared" si="633"/>
        <v>1.8574574939723466E-2</v>
      </c>
    </row>
    <row r="1939" spans="13:66" ht="15">
      <c r="M1939" s="280">
        <v>1969</v>
      </c>
      <c r="N1939" s="280">
        <f t="shared" si="619"/>
        <v>10.485506353360808</v>
      </c>
      <c r="AK1939">
        <f t="shared" si="620"/>
        <v>-9.1941659999999995E-2</v>
      </c>
      <c r="AL1939">
        <f t="shared" si="621"/>
        <v>5.3879460030000006</v>
      </c>
      <c r="AM1939">
        <f t="shared" si="622"/>
        <v>16.646937788370998</v>
      </c>
      <c r="AN1939">
        <f t="shared" si="623"/>
        <v>-33.568354959634128</v>
      </c>
      <c r="AO1939">
        <f t="shared" si="624"/>
        <v>50.50505038195692</v>
      </c>
      <c r="AP1939">
        <f t="shared" si="625"/>
        <v>-56.32037570362283</v>
      </c>
      <c r="AQ1939">
        <f t="shared" si="626"/>
        <v>46.525047894515318</v>
      </c>
      <c r="AR1939">
        <f t="shared" si="627"/>
        <v>-24.163751276876532</v>
      </c>
      <c r="AS1939">
        <f t="shared" si="628"/>
        <v>5.5649939912683886</v>
      </c>
      <c r="BJ1939">
        <f t="shared" si="629"/>
        <v>1.2716149999999999</v>
      </c>
      <c r="BK1939">
        <f t="shared" si="630"/>
        <v>3.395018715</v>
      </c>
      <c r="BL1939">
        <f t="shared" si="631"/>
        <v>7.9593389016239984</v>
      </c>
      <c r="BM1939">
        <f t="shared" si="632"/>
        <v>-2.1590786201890642</v>
      </c>
      <c r="BN1939">
        <f t="shared" si="633"/>
        <v>1.8612356925875151E-2</v>
      </c>
    </row>
    <row r="1940" spans="13:66" ht="15">
      <c r="M1940" s="280">
        <v>1970</v>
      </c>
      <c r="N1940" s="280">
        <f t="shared" si="619"/>
        <v>10.492063854113741</v>
      </c>
      <c r="AK1940">
        <f t="shared" si="620"/>
        <v>-9.1941659999999995E-2</v>
      </c>
      <c r="AL1940">
        <f t="shared" si="621"/>
        <v>5.3906823900000003</v>
      </c>
      <c r="AM1940">
        <f t="shared" si="622"/>
        <v>16.663851109899998</v>
      </c>
      <c r="AN1940">
        <f t="shared" si="623"/>
        <v>-33.619526223637003</v>
      </c>
      <c r="AO1940">
        <f t="shared" si="624"/>
        <v>50.607728977311375</v>
      </c>
      <c r="AP1940">
        <f t="shared" si="625"/>
        <v>-56.463538760632503</v>
      </c>
      <c r="AQ1940">
        <f t="shared" si="626"/>
        <v>46.667000641602449</v>
      </c>
      <c r="AR1940">
        <f t="shared" si="627"/>
        <v>-24.249786924995632</v>
      </c>
      <c r="AS1940">
        <f t="shared" si="628"/>
        <v>5.5876446610986488</v>
      </c>
      <c r="BJ1940">
        <f t="shared" si="629"/>
        <v>1.2716149999999999</v>
      </c>
      <c r="BK1940">
        <f t="shared" si="630"/>
        <v>3.3967429499999997</v>
      </c>
      <c r="BL1940">
        <f t="shared" si="631"/>
        <v>7.967425605599999</v>
      </c>
      <c r="BM1940">
        <f t="shared" si="632"/>
        <v>-2.1623698980074</v>
      </c>
      <c r="BN1940">
        <f t="shared" si="633"/>
        <v>1.8650196521141992E-2</v>
      </c>
    </row>
    <row r="1941" spans="13:66" ht="15">
      <c r="M1941" s="280">
        <v>1971</v>
      </c>
      <c r="N1941" s="280">
        <f t="shared" si="619"/>
        <v>10.498622175406801</v>
      </c>
      <c r="AK1941">
        <f t="shared" si="620"/>
        <v>-9.1941659999999995E-2</v>
      </c>
      <c r="AL1941">
        <f t="shared" si="621"/>
        <v>5.3934187770000008</v>
      </c>
      <c r="AM1941">
        <f t="shared" si="622"/>
        <v>16.680773019050999</v>
      </c>
      <c r="AN1941">
        <f t="shared" si="623"/>
        <v>-33.670749464541466</v>
      </c>
      <c r="AO1941">
        <f t="shared" si="624"/>
        <v>50.710564055124493</v>
      </c>
      <c r="AP1941">
        <f t="shared" si="625"/>
        <v>-56.606992799352781</v>
      </c>
      <c r="AQ1941">
        <f t="shared" si="626"/>
        <v>46.809314132429428</v>
      </c>
      <c r="AR1941">
        <f t="shared" si="627"/>
        <v>-24.336085010046432</v>
      </c>
      <c r="AS1941">
        <f t="shared" si="628"/>
        <v>5.6103759586963324</v>
      </c>
      <c r="BJ1941">
        <f t="shared" si="629"/>
        <v>1.2716149999999999</v>
      </c>
      <c r="BK1941">
        <f t="shared" si="630"/>
        <v>3.3984671849999999</v>
      </c>
      <c r="BL1941">
        <f t="shared" si="631"/>
        <v>7.9755164155439981</v>
      </c>
      <c r="BM1941">
        <f t="shared" si="632"/>
        <v>-2.1656645189212518</v>
      </c>
      <c r="BN1941">
        <f t="shared" si="633"/>
        <v>1.8688093784054963E-2</v>
      </c>
    </row>
    <row r="1942" spans="13:66" ht="15">
      <c r="M1942" s="280">
        <v>1972</v>
      </c>
      <c r="N1942" s="280">
        <f t="shared" si="619"/>
        <v>10.505181315601552</v>
      </c>
      <c r="AK1942">
        <f t="shared" si="620"/>
        <v>-9.1941659999999995E-2</v>
      </c>
      <c r="AL1942">
        <f t="shared" si="621"/>
        <v>5.3961551640000005</v>
      </c>
      <c r="AM1942">
        <f t="shared" si="622"/>
        <v>16.697703515823999</v>
      </c>
      <c r="AN1942">
        <f t="shared" si="623"/>
        <v>-33.722024708731716</v>
      </c>
      <c r="AO1942">
        <f t="shared" si="624"/>
        <v>50.813555774302024</v>
      </c>
      <c r="AP1942">
        <f t="shared" si="625"/>
        <v>-56.750738263127964</v>
      </c>
      <c r="AQ1942">
        <f t="shared" si="626"/>
        <v>46.951989100028669</v>
      </c>
      <c r="AR1942">
        <f t="shared" si="627"/>
        <v>-24.422646198788975</v>
      </c>
      <c r="AS1942">
        <f t="shared" si="628"/>
        <v>5.6331881299400344</v>
      </c>
      <c r="BJ1942">
        <f t="shared" si="629"/>
        <v>1.2716149999999999</v>
      </c>
      <c r="BK1942">
        <f t="shared" si="630"/>
        <v>3.4001914200000001</v>
      </c>
      <c r="BL1942">
        <f t="shared" si="631"/>
        <v>7.9836113314559984</v>
      </c>
      <c r="BM1942">
        <f t="shared" si="632"/>
        <v>-2.1689624846276225</v>
      </c>
      <c r="BN1942">
        <f t="shared" si="633"/>
        <v>1.8726048773174755E-2</v>
      </c>
    </row>
    <row r="1943" spans="13:66" ht="15">
      <c r="M1943" s="280">
        <v>1973</v>
      </c>
      <c r="N1943" s="280">
        <f t="shared" si="619"/>
        <v>10.511741273059576</v>
      </c>
      <c r="AK1943">
        <f t="shared" si="620"/>
        <v>-9.1941659999999995E-2</v>
      </c>
      <c r="AL1943">
        <f t="shared" si="621"/>
        <v>5.3988915510000002</v>
      </c>
      <c r="AM1943">
        <f t="shared" si="622"/>
        <v>16.714642600218998</v>
      </c>
      <c r="AN1943">
        <f t="shared" si="623"/>
        <v>-33.773351982591976</v>
      </c>
      <c r="AO1943">
        <f t="shared" si="624"/>
        <v>50.916704293830364</v>
      </c>
      <c r="AP1943">
        <f t="shared" si="625"/>
        <v>-56.894775595752421</v>
      </c>
      <c r="AQ1943">
        <f t="shared" si="626"/>
        <v>47.095026278549184</v>
      </c>
      <c r="AR1943">
        <f t="shared" si="627"/>
        <v>-24.50947115933781</v>
      </c>
      <c r="AS1943">
        <f t="shared" si="628"/>
        <v>5.6560814213328827</v>
      </c>
      <c r="BJ1943">
        <f t="shared" si="629"/>
        <v>1.2716149999999999</v>
      </c>
      <c r="BK1943">
        <f t="shared" si="630"/>
        <v>3.4019156549999998</v>
      </c>
      <c r="BL1943">
        <f t="shared" si="631"/>
        <v>7.991710353335999</v>
      </c>
      <c r="BM1943">
        <f t="shared" si="632"/>
        <v>-2.1722637968235148</v>
      </c>
      <c r="BN1943">
        <f t="shared" si="633"/>
        <v>1.8764061547091773E-2</v>
      </c>
    </row>
    <row r="1944" spans="13:66" ht="15">
      <c r="M1944" s="280">
        <v>1974</v>
      </c>
      <c r="N1944" s="280">
        <f t="shared" si="619"/>
        <v>10.518302046142493</v>
      </c>
      <c r="AK1944">
        <f t="shared" si="620"/>
        <v>-9.1941659999999995E-2</v>
      </c>
      <c r="AL1944">
        <f t="shared" si="621"/>
        <v>5.4016279380000007</v>
      </c>
      <c r="AM1944">
        <f t="shared" si="622"/>
        <v>16.731590272235998</v>
      </c>
      <c r="AN1944">
        <f t="shared" si="623"/>
        <v>-33.824731312506458</v>
      </c>
      <c r="AO1944">
        <f t="shared" si="624"/>
        <v>51.020009772776554</v>
      </c>
      <c r="AP1944">
        <f t="shared" si="625"/>
        <v>-57.039105241470885</v>
      </c>
      <c r="AQ1944">
        <f t="shared" si="626"/>
        <v>47.238426403257641</v>
      </c>
      <c r="AR1944">
        <f t="shared" si="627"/>
        <v>-24.596560561164075</v>
      </c>
      <c r="AS1944">
        <f t="shared" si="628"/>
        <v>5.6790560800038055</v>
      </c>
      <c r="BJ1944">
        <f t="shared" si="629"/>
        <v>1.2716149999999999</v>
      </c>
      <c r="BK1944">
        <f t="shared" si="630"/>
        <v>3.40363989</v>
      </c>
      <c r="BL1944">
        <f t="shared" si="631"/>
        <v>7.9998134811839989</v>
      </c>
      <c r="BM1944">
        <f t="shared" si="632"/>
        <v>-2.1755684572059315</v>
      </c>
      <c r="BN1944">
        <f t="shared" si="633"/>
        <v>1.8802132164426152E-2</v>
      </c>
    </row>
    <row r="1945" spans="13:66" ht="15">
      <c r="M1945" s="280">
        <v>1975</v>
      </c>
      <c r="N1945" s="280">
        <f t="shared" si="619"/>
        <v>10.524863633211952</v>
      </c>
      <c r="AK1945">
        <f t="shared" si="620"/>
        <v>-9.1941659999999995E-2</v>
      </c>
      <c r="AL1945">
        <f t="shared" si="621"/>
        <v>5.4043643250000004</v>
      </c>
      <c r="AM1945">
        <f t="shared" si="622"/>
        <v>16.748546531874997</v>
      </c>
      <c r="AN1945">
        <f t="shared" si="623"/>
        <v>-33.876162724859377</v>
      </c>
      <c r="AO1945">
        <f t="shared" si="624"/>
        <v>51.123472370288276</v>
      </c>
      <c r="AP1945">
        <f t="shared" si="625"/>
        <v>-57.183727644978603</v>
      </c>
      <c r="AQ1945">
        <f t="shared" si="626"/>
        <v>47.382190210539605</v>
      </c>
      <c r="AR1945">
        <f t="shared" si="627"/>
        <v>-24.683915075097534</v>
      </c>
      <c r="AS1945">
        <f t="shared" si="628"/>
        <v>5.7021123537088023</v>
      </c>
      <c r="BJ1945">
        <f t="shared" si="629"/>
        <v>1.2716149999999999</v>
      </c>
      <c r="BK1945">
        <f t="shared" si="630"/>
        <v>3.4053641249999997</v>
      </c>
      <c r="BL1945">
        <f t="shared" si="631"/>
        <v>8.0079207149999991</v>
      </c>
      <c r="BM1945">
        <f t="shared" si="632"/>
        <v>-2.1788764674718752</v>
      </c>
      <c r="BN1945">
        <f t="shared" si="633"/>
        <v>1.8840260683827735E-2</v>
      </c>
    </row>
    <row r="1946" spans="13:66" ht="15">
      <c r="M1946" s="280">
        <v>1976</v>
      </c>
      <c r="N1946" s="280">
        <f t="shared" si="619"/>
        <v>10.531426032629627</v>
      </c>
      <c r="AK1946">
        <f t="shared" si="620"/>
        <v>-9.1941659999999995E-2</v>
      </c>
      <c r="AL1946">
        <f t="shared" si="621"/>
        <v>5.407100712000001</v>
      </c>
      <c r="AM1946">
        <f t="shared" si="622"/>
        <v>16.765511379135997</v>
      </c>
      <c r="AN1946">
        <f t="shared" si="623"/>
        <v>-33.927646246034946</v>
      </c>
      <c r="AO1946">
        <f t="shared" si="624"/>
        <v>51.227092245593859</v>
      </c>
      <c r="AP1946">
        <f t="shared" si="625"/>
        <v>-57.328643251421617</v>
      </c>
      <c r="AQ1946">
        <f t="shared" si="626"/>
        <v>47.526318437900592</v>
      </c>
      <c r="AR1946">
        <f t="shared" si="627"/>
        <v>-24.771535373328671</v>
      </c>
      <c r="AS1946">
        <f t="shared" si="628"/>
        <v>5.7252504908322175</v>
      </c>
      <c r="BJ1946">
        <f t="shared" si="629"/>
        <v>1.2716149999999999</v>
      </c>
      <c r="BK1946">
        <f t="shared" si="630"/>
        <v>3.4070883599999999</v>
      </c>
      <c r="BL1946">
        <f t="shared" si="631"/>
        <v>8.0160320547839987</v>
      </c>
      <c r="BM1946">
        <f t="shared" si="632"/>
        <v>-2.182187829318349</v>
      </c>
      <c r="BN1946">
        <f t="shared" si="633"/>
        <v>1.8878447163976086E-2</v>
      </c>
    </row>
    <row r="1947" spans="13:66" ht="15">
      <c r="M1947" s="280">
        <v>1977</v>
      </c>
      <c r="N1947" s="280">
        <f t="shared" si="619"/>
        <v>10.537989242757225</v>
      </c>
      <c r="AK1947">
        <f t="shared" si="620"/>
        <v>-9.1941659999999995E-2</v>
      </c>
      <c r="AL1947">
        <f t="shared" si="621"/>
        <v>5.4098370990000006</v>
      </c>
      <c r="AM1947">
        <f t="shared" si="622"/>
        <v>16.782484814019</v>
      </c>
      <c r="AN1947">
        <f t="shared" si="623"/>
        <v>-33.97918190241738</v>
      </c>
      <c r="AO1947">
        <f t="shared" si="624"/>
        <v>51.330869558002256</v>
      </c>
      <c r="AP1947">
        <f t="shared" si="625"/>
        <v>-57.47385250639698</v>
      </c>
      <c r="AQ1947">
        <f t="shared" si="626"/>
        <v>47.670811823967234</v>
      </c>
      <c r="AR1947">
        <f t="shared" si="627"/>
        <v>-24.859422129410742</v>
      </c>
      <c r="AS1947">
        <f t="shared" si="628"/>
        <v>5.7484707403880115</v>
      </c>
      <c r="BJ1947">
        <f t="shared" si="629"/>
        <v>1.2716149999999999</v>
      </c>
      <c r="BK1947">
        <f t="shared" si="630"/>
        <v>3.4088125950000001</v>
      </c>
      <c r="BL1947">
        <f t="shared" si="631"/>
        <v>8.0241475005359995</v>
      </c>
      <c r="BM1947">
        <f t="shared" si="632"/>
        <v>-2.1855025444423557</v>
      </c>
      <c r="BN1947">
        <f t="shared" si="633"/>
        <v>1.8916691663580492E-2</v>
      </c>
    </row>
    <row r="1948" spans="13:66" ht="15">
      <c r="M1948" s="280">
        <v>1978</v>
      </c>
      <c r="N1948" s="280">
        <f t="shared" si="619"/>
        <v>10.54455326195648</v>
      </c>
      <c r="AK1948">
        <f t="shared" si="620"/>
        <v>-9.1941659999999995E-2</v>
      </c>
      <c r="AL1948">
        <f t="shared" si="621"/>
        <v>5.4125734860000003</v>
      </c>
      <c r="AM1948">
        <f t="shared" si="622"/>
        <v>16.799466836523997</v>
      </c>
      <c r="AN1948">
        <f t="shared" si="623"/>
        <v>-34.030769720390893</v>
      </c>
      <c r="AO1948">
        <f t="shared" si="624"/>
        <v>51.434804466903081</v>
      </c>
      <c r="AP1948">
        <f t="shared" si="625"/>
        <v>-57.619355855952989</v>
      </c>
      <c r="AQ1948">
        <f t="shared" si="626"/>
        <v>47.815671108488409</v>
      </c>
      <c r="AR1948">
        <f t="shared" si="627"/>
        <v>-24.947576018261856</v>
      </c>
      <c r="AS1948">
        <f t="shared" si="628"/>
        <v>5.7717733520210386</v>
      </c>
      <c r="BJ1948">
        <f t="shared" si="629"/>
        <v>1.2716149999999999</v>
      </c>
      <c r="BK1948">
        <f t="shared" si="630"/>
        <v>3.4105368299999999</v>
      </c>
      <c r="BL1948">
        <f t="shared" si="631"/>
        <v>8.0322670522559978</v>
      </c>
      <c r="BM1948">
        <f t="shared" si="632"/>
        <v>-2.1888206145408979</v>
      </c>
      <c r="BN1948">
        <f t="shared" si="633"/>
        <v>1.895499424137995E-2</v>
      </c>
    </row>
    <row r="1949" spans="13:66" ht="15">
      <c r="M1949" s="280">
        <v>1979</v>
      </c>
      <c r="N1949" s="280">
        <f t="shared" si="619"/>
        <v>10.551118088589163</v>
      </c>
      <c r="AK1949">
        <f t="shared" si="620"/>
        <v>-9.1941659999999995E-2</v>
      </c>
      <c r="AL1949">
        <f t="shared" si="621"/>
        <v>5.4153098730000009</v>
      </c>
      <c r="AM1949">
        <f t="shared" si="622"/>
        <v>16.816457446650997</v>
      </c>
      <c r="AN1949">
        <f t="shared" si="623"/>
        <v>-34.082409726339698</v>
      </c>
      <c r="AO1949">
        <f t="shared" si="624"/>
        <v>51.538897131766596</v>
      </c>
      <c r="AP1949">
        <f t="shared" si="625"/>
        <v>-57.765153746589391</v>
      </c>
      <c r="AQ1949">
        <f t="shared" si="626"/>
        <v>47.960897032336398</v>
      </c>
      <c r="AR1949">
        <f t="shared" si="627"/>
        <v>-25.035997716167046</v>
      </c>
      <c r="AS1949">
        <f t="shared" si="628"/>
        <v>5.7951585760083262</v>
      </c>
      <c r="BJ1949">
        <f t="shared" si="629"/>
        <v>1.2716149999999999</v>
      </c>
      <c r="BK1949">
        <f t="shared" si="630"/>
        <v>3.412261065</v>
      </c>
      <c r="BL1949">
        <f t="shared" si="631"/>
        <v>8.0403907099439991</v>
      </c>
      <c r="BM1949">
        <f t="shared" si="632"/>
        <v>-2.1921420413109782</v>
      </c>
      <c r="BN1949">
        <f t="shared" si="633"/>
        <v>1.8993354956143186E-2</v>
      </c>
    </row>
    <row r="1950" spans="13:66" ht="15">
      <c r="M1950" s="280">
        <v>1980</v>
      </c>
      <c r="N1950" s="280">
        <f t="shared" si="619"/>
        <v>10.557683721017067</v>
      </c>
      <c r="AK1950">
        <f t="shared" si="620"/>
        <v>-9.1941659999999995E-2</v>
      </c>
      <c r="AL1950">
        <f t="shared" si="621"/>
        <v>5.4180462600000006</v>
      </c>
      <c r="AM1950">
        <f t="shared" si="622"/>
        <v>16.833456644399998</v>
      </c>
      <c r="AN1950">
        <f t="shared" si="623"/>
        <v>-34.134101946648002</v>
      </c>
      <c r="AO1950">
        <f t="shared" si="624"/>
        <v>51.64314771214368</v>
      </c>
      <c r="AP1950">
        <f t="shared" si="625"/>
        <v>-57.911246625257633</v>
      </c>
      <c r="AQ1950">
        <f t="shared" si="626"/>
        <v>48.106490337507971</v>
      </c>
      <c r="AR1950">
        <f t="shared" si="627"/>
        <v>-25.12468790078033</v>
      </c>
      <c r="AS1950">
        <f t="shared" si="628"/>
        <v>5.8186266632603507</v>
      </c>
      <c r="BJ1950">
        <f t="shared" si="629"/>
        <v>1.2716149999999999</v>
      </c>
      <c r="BK1950">
        <f t="shared" si="630"/>
        <v>3.4139852999999998</v>
      </c>
      <c r="BL1950">
        <f t="shared" si="631"/>
        <v>8.0485184735999979</v>
      </c>
      <c r="BM1950">
        <f t="shared" si="632"/>
        <v>-2.1954668264496</v>
      </c>
      <c r="BN1950">
        <f t="shared" si="633"/>
        <v>1.9031773866668641E-2</v>
      </c>
    </row>
    <row r="1951" spans="13:66" ht="15">
      <c r="M1951" s="280">
        <v>1981</v>
      </c>
      <c r="N1951" s="280">
        <f t="shared" si="619"/>
        <v>10.564250157602018</v>
      </c>
      <c r="AK1951">
        <f t="shared" si="620"/>
        <v>-9.1941659999999995E-2</v>
      </c>
      <c r="AL1951">
        <f t="shared" si="621"/>
        <v>5.4207826470000002</v>
      </c>
      <c r="AM1951">
        <f t="shared" si="622"/>
        <v>16.850464429770998</v>
      </c>
      <c r="AN1951">
        <f t="shared" si="623"/>
        <v>-34.185846407700033</v>
      </c>
      <c r="AO1951">
        <f t="shared" si="624"/>
        <v>51.747556367665872</v>
      </c>
      <c r="AP1951">
        <f t="shared" si="625"/>
        <v>-58.057634939361094</v>
      </c>
      <c r="AQ1951">
        <f t="shared" si="626"/>
        <v>48.252451767125592</v>
      </c>
      <c r="AR1951">
        <f t="shared" si="627"/>
        <v>-25.213647251126822</v>
      </c>
      <c r="AS1951">
        <f t="shared" si="628"/>
        <v>5.8421778653223271</v>
      </c>
      <c r="BJ1951">
        <f t="shared" si="629"/>
        <v>1.2716149999999999</v>
      </c>
      <c r="BK1951">
        <f t="shared" si="630"/>
        <v>3.415709535</v>
      </c>
      <c r="BL1951">
        <f t="shared" si="631"/>
        <v>8.056650343223998</v>
      </c>
      <c r="BM1951">
        <f t="shared" si="632"/>
        <v>-2.1987949716537658</v>
      </c>
      <c r="BN1951">
        <f t="shared" si="633"/>
        <v>1.9070251031784471E-2</v>
      </c>
    </row>
    <row r="1952" spans="13:66" ht="15">
      <c r="M1952" s="280">
        <v>1982</v>
      </c>
      <c r="N1952" s="280">
        <f t="shared" si="619"/>
        <v>10.57081739670587</v>
      </c>
      <c r="AK1952">
        <f t="shared" si="620"/>
        <v>-9.1941659999999995E-2</v>
      </c>
      <c r="AL1952">
        <f t="shared" si="621"/>
        <v>5.4235190340000008</v>
      </c>
      <c r="AM1952">
        <f t="shared" si="622"/>
        <v>16.867480802764</v>
      </c>
      <c r="AN1952">
        <f t="shared" si="623"/>
        <v>-34.237643135879999</v>
      </c>
      <c r="AO1952">
        <f t="shared" si="624"/>
        <v>51.85212325804536</v>
      </c>
      <c r="AP1952">
        <f t="shared" si="625"/>
        <v>-58.204319136755295</v>
      </c>
      <c r="AQ1952">
        <f t="shared" si="626"/>
        <v>48.398782065438496</v>
      </c>
      <c r="AR1952">
        <f t="shared" si="627"/>
        <v>-25.302876447604767</v>
      </c>
      <c r="AS1952">
        <f t="shared" si="628"/>
        <v>5.8658124343754823</v>
      </c>
      <c r="BJ1952">
        <f t="shared" si="629"/>
        <v>1.2716149999999999</v>
      </c>
      <c r="BK1952">
        <f t="shared" si="630"/>
        <v>3.4174337699999997</v>
      </c>
      <c r="BL1952">
        <f t="shared" si="631"/>
        <v>8.0647863188159992</v>
      </c>
      <c r="BM1952">
        <f t="shared" si="632"/>
        <v>-2.2021264786204786</v>
      </c>
      <c r="BN1952">
        <f t="shared" si="633"/>
        <v>1.9108786510348554E-2</v>
      </c>
    </row>
    <row r="1953" spans="13:66" ht="15">
      <c r="M1953" s="280">
        <v>1983</v>
      </c>
      <c r="N1953" s="280">
        <f t="shared" si="619"/>
        <v>10.577385436690507</v>
      </c>
      <c r="AK1953">
        <f t="shared" si="620"/>
        <v>-9.1941659999999995E-2</v>
      </c>
      <c r="AL1953">
        <f t="shared" si="621"/>
        <v>5.4262554210000005</v>
      </c>
      <c r="AM1953">
        <f t="shared" si="622"/>
        <v>16.884505763379</v>
      </c>
      <c r="AN1953">
        <f t="shared" si="623"/>
        <v>-34.289492157572106</v>
      </c>
      <c r="AO1953">
        <f t="shared" si="624"/>
        <v>51.956848543074948</v>
      </c>
      <c r="AP1953">
        <f t="shared" si="625"/>
        <v>-58.351299665748144</v>
      </c>
      <c r="AQ1953">
        <f t="shared" si="626"/>
        <v>48.545481977823847</v>
      </c>
      <c r="AR1953">
        <f t="shared" si="627"/>
        <v>-25.39237617198766</v>
      </c>
      <c r="AS1953">
        <f t="shared" si="628"/>
        <v>5.8895306232383531</v>
      </c>
      <c r="BJ1953">
        <f t="shared" si="629"/>
        <v>1.2716149999999999</v>
      </c>
      <c r="BK1953">
        <f t="shared" si="630"/>
        <v>3.4191580049999999</v>
      </c>
      <c r="BL1953">
        <f t="shared" si="631"/>
        <v>8.072926400375998</v>
      </c>
      <c r="BM1953">
        <f t="shared" si="632"/>
        <v>-2.2054613490467405</v>
      </c>
      <c r="BN1953">
        <f t="shared" si="633"/>
        <v>1.9147380361248485E-2</v>
      </c>
    </row>
    <row r="1954" spans="13:66" ht="15">
      <c r="M1954" s="280">
        <v>1984</v>
      </c>
      <c r="N1954" s="280">
        <f t="shared" si="619"/>
        <v>10.583954275917845</v>
      </c>
      <c r="AK1954">
        <f t="shared" si="620"/>
        <v>-9.1941659999999995E-2</v>
      </c>
      <c r="AL1954">
        <f t="shared" si="621"/>
        <v>5.4289918080000001</v>
      </c>
      <c r="AM1954">
        <f t="shared" si="622"/>
        <v>16.901539311615998</v>
      </c>
      <c r="AN1954">
        <f t="shared" si="623"/>
        <v>-34.341393499160581</v>
      </c>
      <c r="AO1954">
        <f t="shared" si="624"/>
        <v>52.061732382628115</v>
      </c>
      <c r="AP1954">
        <f t="shared" si="625"/>
        <v>-58.498576975100129</v>
      </c>
      <c r="AQ1954">
        <f t="shared" si="626"/>
        <v>48.692552250787912</v>
      </c>
      <c r="AR1954">
        <f t="shared" si="627"/>
        <v>-25.482147107426314</v>
      </c>
      <c r="AS1954">
        <f t="shared" si="628"/>
        <v>5.9133326853680614</v>
      </c>
      <c r="BJ1954">
        <f t="shared" si="629"/>
        <v>1.2716149999999999</v>
      </c>
      <c r="BK1954">
        <f t="shared" si="630"/>
        <v>3.4208822400000001</v>
      </c>
      <c r="BL1954">
        <f t="shared" si="631"/>
        <v>8.0810705879039979</v>
      </c>
      <c r="BM1954">
        <f t="shared" si="632"/>
        <v>-2.2087995846295554</v>
      </c>
      <c r="BN1954">
        <f t="shared" si="633"/>
        <v>1.9186032643401581E-2</v>
      </c>
    </row>
    <row r="1955" spans="13:66" ht="15">
      <c r="M1955" s="280">
        <v>1985</v>
      </c>
      <c r="N1955" s="280">
        <f t="shared" si="619"/>
        <v>10.590523912749831</v>
      </c>
      <c r="AK1955">
        <f t="shared" si="620"/>
        <v>-9.1941659999999995E-2</v>
      </c>
      <c r="AL1955">
        <f t="shared" si="621"/>
        <v>5.4317281950000007</v>
      </c>
      <c r="AM1955">
        <f t="shared" si="622"/>
        <v>16.918581447474999</v>
      </c>
      <c r="AN1955">
        <f t="shared" si="623"/>
        <v>-34.393347187029633</v>
      </c>
      <c r="AO1955">
        <f t="shared" si="624"/>
        <v>52.16677493665896</v>
      </c>
      <c r="AP1955">
        <f t="shared" si="625"/>
        <v>-58.646151514024623</v>
      </c>
      <c r="AQ1955">
        <f t="shared" si="626"/>
        <v>48.839993631967154</v>
      </c>
      <c r="AR1955">
        <f t="shared" si="627"/>
        <v>-25.572189938450947</v>
      </c>
      <c r="AS1955">
        <f t="shared" si="628"/>
        <v>5.9372188748616157</v>
      </c>
      <c r="BJ1955">
        <f t="shared" si="629"/>
        <v>1.2716149999999999</v>
      </c>
      <c r="BK1955">
        <f t="shared" si="630"/>
        <v>3.4226064749999998</v>
      </c>
      <c r="BL1955">
        <f t="shared" si="631"/>
        <v>8.089218881399999</v>
      </c>
      <c r="BM1955">
        <f t="shared" si="632"/>
        <v>-2.2121411870659253</v>
      </c>
      <c r="BN1955">
        <f t="shared" si="633"/>
        <v>1.9224743415754874E-2</v>
      </c>
    </row>
    <row r="1956" spans="13:66" ht="15">
      <c r="M1956" s="280">
        <v>1986</v>
      </c>
      <c r="N1956" s="280">
        <f t="shared" si="619"/>
        <v>10.597094345548431</v>
      </c>
      <c r="AK1956">
        <f t="shared" si="620"/>
        <v>-9.1941659999999995E-2</v>
      </c>
      <c r="AL1956">
        <f t="shared" si="621"/>
        <v>5.4344645820000004</v>
      </c>
      <c r="AM1956">
        <f t="shared" si="622"/>
        <v>16.935632170955998</v>
      </c>
      <c r="AN1956">
        <f t="shared" si="623"/>
        <v>-34.445353247563467</v>
      </c>
      <c r="AO1956">
        <f t="shared" si="624"/>
        <v>52.271976365202228</v>
      </c>
      <c r="AP1956">
        <f t="shared" si="625"/>
        <v>-58.794023732188016</v>
      </c>
      <c r="AQ1956">
        <f t="shared" si="626"/>
        <v>48.98780687012939</v>
      </c>
      <c r="AR1956">
        <f t="shared" si="627"/>
        <v>-25.662505350973262</v>
      </c>
      <c r="AS1956">
        <f t="shared" si="628"/>
        <v>5.9611894464571931</v>
      </c>
      <c r="BJ1956">
        <f t="shared" si="629"/>
        <v>1.2716149999999999</v>
      </c>
      <c r="BK1956">
        <f t="shared" si="630"/>
        <v>3.42433071</v>
      </c>
      <c r="BL1956">
        <f t="shared" si="631"/>
        <v>8.0973712808639977</v>
      </c>
      <c r="BM1956">
        <f t="shared" si="632"/>
        <v>-2.2154861580528529</v>
      </c>
      <c r="BN1956">
        <f t="shared" si="633"/>
        <v>1.9263512737285118E-2</v>
      </c>
    </row>
    <row r="1957" spans="13:66" ht="15">
      <c r="M1957" s="280">
        <v>1987</v>
      </c>
      <c r="N1957" s="280">
        <f t="shared" si="619"/>
        <v>10.603665572675656</v>
      </c>
      <c r="AK1957">
        <f t="shared" si="620"/>
        <v>-9.1941659999999995E-2</v>
      </c>
      <c r="AL1957">
        <f t="shared" si="621"/>
        <v>5.4372009690000009</v>
      </c>
      <c r="AM1957">
        <f t="shared" si="622"/>
        <v>16.952691482058999</v>
      </c>
      <c r="AN1957">
        <f t="shared" si="623"/>
        <v>-34.497411707146313</v>
      </c>
      <c r="AO1957">
        <f t="shared" si="624"/>
        <v>52.377336828373309</v>
      </c>
      <c r="AP1957">
        <f t="shared" si="625"/>
        <v>-58.942194079710028</v>
      </c>
      <c r="AQ1957">
        <f t="shared" si="626"/>
        <v>49.135992715174929</v>
      </c>
      <c r="AR1957">
        <f t="shared" si="627"/>
        <v>-25.753094032288555</v>
      </c>
      <c r="AS1957">
        <f t="shared" si="628"/>
        <v>5.9852446555354399</v>
      </c>
      <c r="BJ1957">
        <f t="shared" si="629"/>
        <v>1.2716149999999999</v>
      </c>
      <c r="BK1957">
        <f t="shared" si="630"/>
        <v>3.4260549449999997</v>
      </c>
      <c r="BL1957">
        <f t="shared" si="631"/>
        <v>8.1055277862959993</v>
      </c>
      <c r="BM1957">
        <f t="shared" si="632"/>
        <v>-2.2188344992873414</v>
      </c>
      <c r="BN1957">
        <f t="shared" si="633"/>
        <v>1.9302340666998784E-2</v>
      </c>
    </row>
    <row r="1958" spans="13:66" ht="15">
      <c r="M1958" s="280">
        <v>1988</v>
      </c>
      <c r="N1958" s="280">
        <f t="shared" si="619"/>
        <v>10.610237592493537</v>
      </c>
      <c r="AK1958">
        <f t="shared" si="620"/>
        <v>-9.1941659999999995E-2</v>
      </c>
      <c r="AL1958">
        <f t="shared" si="621"/>
        <v>5.4399373560000006</v>
      </c>
      <c r="AM1958">
        <f t="shared" si="622"/>
        <v>16.969759380783998</v>
      </c>
      <c r="AN1958">
        <f t="shared" si="623"/>
        <v>-34.549522592162376</v>
      </c>
      <c r="AO1958">
        <f t="shared" si="624"/>
        <v>52.482856486368235</v>
      </c>
      <c r="AP1958">
        <f t="shared" si="625"/>
        <v>-59.090663007163862</v>
      </c>
      <c r="AQ1958">
        <f t="shared" si="626"/>
        <v>49.284551918137723</v>
      </c>
      <c r="AR1958">
        <f t="shared" si="627"/>
        <v>-25.843956671077795</v>
      </c>
      <c r="AS1958">
        <f t="shared" si="628"/>
        <v>6.0093847581207642</v>
      </c>
      <c r="BJ1958">
        <f t="shared" si="629"/>
        <v>1.2716149999999999</v>
      </c>
      <c r="BK1958">
        <f t="shared" si="630"/>
        <v>3.4277791799999999</v>
      </c>
      <c r="BL1958">
        <f t="shared" si="631"/>
        <v>8.1136883976959986</v>
      </c>
      <c r="BM1958">
        <f t="shared" si="632"/>
        <v>-2.2221862124663936</v>
      </c>
      <c r="BN1958">
        <f t="shared" si="633"/>
        <v>1.9341227263932059E-2</v>
      </c>
    </row>
    <row r="1959" spans="13:66" ht="15">
      <c r="M1959" s="280">
        <v>1989</v>
      </c>
      <c r="N1959" s="280">
        <f t="shared" si="619"/>
        <v>10.616810403364138</v>
      </c>
      <c r="AK1959">
        <f t="shared" si="620"/>
        <v>-9.1941659999999995E-2</v>
      </c>
      <c r="AL1959">
        <f t="shared" si="621"/>
        <v>5.4426737430000003</v>
      </c>
      <c r="AM1959">
        <f t="shared" si="622"/>
        <v>16.986835867130999</v>
      </c>
      <c r="AN1959">
        <f t="shared" si="623"/>
        <v>-34.601685928995863</v>
      </c>
      <c r="AO1959">
        <f t="shared" si="624"/>
        <v>52.588535499463688</v>
      </c>
      <c r="AP1959">
        <f t="shared" si="625"/>
        <v>-59.239430965576503</v>
      </c>
      <c r="AQ1959">
        <f t="shared" si="626"/>
        <v>49.433485231186502</v>
      </c>
      <c r="AR1959">
        <f t="shared" si="627"/>
        <v>-25.935093957409716</v>
      </c>
      <c r="AS1959">
        <f t="shared" si="628"/>
        <v>6.0336100108826338</v>
      </c>
      <c r="BJ1959">
        <f t="shared" si="629"/>
        <v>1.2716149999999999</v>
      </c>
      <c r="BK1959">
        <f t="shared" si="630"/>
        <v>3.4295034150000001</v>
      </c>
      <c r="BL1959">
        <f t="shared" si="631"/>
        <v>8.121853115063999</v>
      </c>
      <c r="BM1959">
        <f t="shared" si="632"/>
        <v>-2.2255412992870123</v>
      </c>
      <c r="BN1959">
        <f t="shared" si="633"/>
        <v>1.9380172587150853E-2</v>
      </c>
    </row>
    <row r="1960" spans="13:66" ht="15">
      <c r="M1960" s="280">
        <v>1990</v>
      </c>
      <c r="N1960" s="280">
        <f t="shared" si="619"/>
        <v>10.62338400364955</v>
      </c>
      <c r="AK1960">
        <f t="shared" si="620"/>
        <v>-9.1941659999999995E-2</v>
      </c>
      <c r="AL1960">
        <f t="shared" si="621"/>
        <v>5.4454101300000008</v>
      </c>
      <c r="AM1960">
        <f t="shared" si="622"/>
        <v>17.003920941099999</v>
      </c>
      <c r="AN1960">
        <f t="shared" si="623"/>
        <v>-34.653901744031003</v>
      </c>
      <c r="AO1960">
        <f t="shared" si="624"/>
        <v>52.694374028016981</v>
      </c>
      <c r="AP1960">
        <f t="shared" si="625"/>
        <v>-59.388498406428909</v>
      </c>
      <c r="AQ1960">
        <f t="shared" si="626"/>
        <v>49.582793407625907</v>
      </c>
      <c r="AR1960">
        <f t="shared" si="627"/>
        <v>-26.026506582742925</v>
      </c>
      <c r="AS1960">
        <f t="shared" si="628"/>
        <v>6.0579206711368743</v>
      </c>
      <c r="BJ1960">
        <f t="shared" si="629"/>
        <v>1.2716149999999999</v>
      </c>
      <c r="BK1960">
        <f t="shared" si="630"/>
        <v>3.4312276499999999</v>
      </c>
      <c r="BL1960">
        <f t="shared" si="631"/>
        <v>8.1300219383999988</v>
      </c>
      <c r="BM1960">
        <f t="shared" si="632"/>
        <v>-2.2288997614462001</v>
      </c>
      <c r="BN1960">
        <f t="shared" si="633"/>
        <v>1.941917669575079E-2</v>
      </c>
    </row>
    <row r="1961" spans="13:66" ht="15">
      <c r="M1961" s="280">
        <v>1991</v>
      </c>
      <c r="N1961" s="280">
        <f t="shared" si="619"/>
        <v>10.629958391711895</v>
      </c>
      <c r="AK1961">
        <f t="shared" si="620"/>
        <v>-9.1941659999999995E-2</v>
      </c>
      <c r="AL1961">
        <f t="shared" si="621"/>
        <v>5.4481465170000005</v>
      </c>
      <c r="AM1961">
        <f t="shared" si="622"/>
        <v>17.021014602690997</v>
      </c>
      <c r="AN1961">
        <f t="shared" si="623"/>
        <v>-34.706170063652003</v>
      </c>
      <c r="AO1961">
        <f t="shared" si="624"/>
        <v>52.800372232466067</v>
      </c>
      <c r="AP1961">
        <f t="shared" si="625"/>
        <v>-59.537865781656222</v>
      </c>
      <c r="AQ1961">
        <f t="shared" si="626"/>
        <v>49.732477201897659</v>
      </c>
      <c r="AR1961">
        <f t="shared" si="627"/>
        <v>-26.118195239927989</v>
      </c>
      <c r="AS1961">
        <f t="shared" si="628"/>
        <v>6.0823169968469735</v>
      </c>
      <c r="BJ1961">
        <f t="shared" si="629"/>
        <v>1.2716149999999999</v>
      </c>
      <c r="BK1961">
        <f t="shared" si="630"/>
        <v>3.432951885</v>
      </c>
      <c r="BL1961">
        <f t="shared" si="631"/>
        <v>8.1381948677039979</v>
      </c>
      <c r="BM1961">
        <f t="shared" si="632"/>
        <v>-2.2322616006409599</v>
      </c>
      <c r="BN1961">
        <f t="shared" si="633"/>
        <v>1.945823964885722E-2</v>
      </c>
    </row>
    <row r="1962" spans="13:66" ht="15">
      <c r="M1962" s="280">
        <v>1992</v>
      </c>
      <c r="N1962" s="280">
        <f t="shared" si="619"/>
        <v>10.636533565913329</v>
      </c>
      <c r="AK1962">
        <f t="shared" si="620"/>
        <v>-9.1941659999999995E-2</v>
      </c>
      <c r="AL1962">
        <f t="shared" si="621"/>
        <v>5.4508829040000002</v>
      </c>
      <c r="AM1962">
        <f t="shared" si="622"/>
        <v>17.038116851903997</v>
      </c>
      <c r="AN1962">
        <f t="shared" si="623"/>
        <v>-34.758490914243076</v>
      </c>
      <c r="AO1962">
        <f t="shared" si="624"/>
        <v>52.906530273329551</v>
      </c>
      <c r="AP1962">
        <f t="shared" si="625"/>
        <v>-59.687533543648044</v>
      </c>
      <c r="AQ1962">
        <f t="shared" si="626"/>
        <v>49.882537369581662</v>
      </c>
      <c r="AR1962">
        <f t="shared" si="627"/>
        <v>-26.210160623209539</v>
      </c>
      <c r="AS1962">
        <f t="shared" si="628"/>
        <v>6.1067992466253838</v>
      </c>
      <c r="BJ1962">
        <f t="shared" si="629"/>
        <v>1.2716149999999999</v>
      </c>
      <c r="BK1962">
        <f t="shared" si="630"/>
        <v>3.4346761199999998</v>
      </c>
      <c r="BL1962">
        <f t="shared" si="631"/>
        <v>8.1463719029759982</v>
      </c>
      <c r="BM1962">
        <f t="shared" si="632"/>
        <v>-2.2356268185682944</v>
      </c>
      <c r="BN1962">
        <f t="shared" si="633"/>
        <v>1.9497361505625206E-2</v>
      </c>
    </row>
    <row r="1963" spans="13:66" ht="15">
      <c r="M1963" s="280">
        <v>1993</v>
      </c>
      <c r="N1963" s="280">
        <f t="shared" si="619"/>
        <v>10.643109524616031</v>
      </c>
      <c r="AK1963">
        <f t="shared" si="620"/>
        <v>-9.1941659999999995E-2</v>
      </c>
      <c r="AL1963">
        <f t="shared" si="621"/>
        <v>5.4536192910000008</v>
      </c>
      <c r="AM1963">
        <f t="shared" si="622"/>
        <v>17.055227688738999</v>
      </c>
      <c r="AN1963">
        <f t="shared" si="623"/>
        <v>-34.810864322188436</v>
      </c>
      <c r="AO1963">
        <f t="shared" si="624"/>
        <v>53.012848311206682</v>
      </c>
      <c r="AP1963">
        <f t="shared" si="625"/>
        <v>-59.837502145248621</v>
      </c>
      <c r="AQ1963">
        <f t="shared" si="626"/>
        <v>50.032974667397191</v>
      </c>
      <c r="AR1963">
        <f t="shared" si="627"/>
        <v>-26.302403428228377</v>
      </c>
      <c r="AS1963">
        <f t="shared" si="628"/>
        <v>6.1313676797348267</v>
      </c>
      <c r="BJ1963">
        <f t="shared" si="629"/>
        <v>1.2716149999999999</v>
      </c>
      <c r="BK1963">
        <f t="shared" si="630"/>
        <v>3.436400355</v>
      </c>
      <c r="BL1963">
        <f t="shared" si="631"/>
        <v>8.1545530442159979</v>
      </c>
      <c r="BM1963">
        <f t="shared" si="632"/>
        <v>-2.2389954169252069</v>
      </c>
      <c r="BN1963">
        <f t="shared" si="633"/>
        <v>1.9536542325239534E-2</v>
      </c>
    </row>
    <row r="1964" spans="13:66" ht="15">
      <c r="M1964" s="280">
        <v>1994</v>
      </c>
      <c r="N1964" s="280">
        <f t="shared" si="619"/>
        <v>10.649686266182213</v>
      </c>
      <c r="AK1964">
        <f t="shared" si="620"/>
        <v>-9.1941659999999995E-2</v>
      </c>
      <c r="AL1964">
        <f t="shared" si="621"/>
        <v>5.4563556780000004</v>
      </c>
      <c r="AM1964">
        <f t="shared" si="622"/>
        <v>17.072347113195999</v>
      </c>
      <c r="AN1964">
        <f t="shared" si="623"/>
        <v>-34.863290313872298</v>
      </c>
      <c r="AO1964">
        <f t="shared" si="624"/>
        <v>53.119326506777341</v>
      </c>
      <c r="AP1964">
        <f t="shared" si="625"/>
        <v>-59.987772039757104</v>
      </c>
      <c r="AQ1964">
        <f t="shared" si="626"/>
        <v>50.183789853204011</v>
      </c>
      <c r="AR1964">
        <f t="shared" si="627"/>
        <v>-26.394924352023573</v>
      </c>
      <c r="AS1964">
        <f t="shared" si="628"/>
        <v>6.1560225560896003</v>
      </c>
      <c r="BJ1964">
        <f t="shared" si="629"/>
        <v>1.2716149999999999</v>
      </c>
      <c r="BK1964">
        <f t="shared" si="630"/>
        <v>3.4381245899999997</v>
      </c>
      <c r="BL1964">
        <f t="shared" si="631"/>
        <v>8.1627382914239988</v>
      </c>
      <c r="BM1964">
        <f t="shared" si="632"/>
        <v>-2.2423673974086995</v>
      </c>
      <c r="BN1964">
        <f t="shared" si="633"/>
        <v>1.9575782166914697E-2</v>
      </c>
    </row>
    <row r="1965" spans="13:66" ht="15">
      <c r="M1965" s="280">
        <v>1995</v>
      </c>
      <c r="N1965" s="280">
        <f t="shared" si="619"/>
        <v>10.656263788974119</v>
      </c>
      <c r="AK1965">
        <f t="shared" si="620"/>
        <v>-9.1941659999999995E-2</v>
      </c>
      <c r="AL1965">
        <f t="shared" si="621"/>
        <v>5.459092065000001</v>
      </c>
      <c r="AM1965">
        <f t="shared" si="622"/>
        <v>17.089475125274998</v>
      </c>
      <c r="AN1965">
        <f t="shared" si="623"/>
        <v>-34.915768915678882</v>
      </c>
      <c r="AO1965">
        <f t="shared" si="624"/>
        <v>53.225965020802057</v>
      </c>
      <c r="AP1965">
        <f t="shared" si="625"/>
        <v>-60.138343680927761</v>
      </c>
      <c r="AQ1965">
        <f t="shared" si="626"/>
        <v>50.334983686003518</v>
      </c>
      <c r="AR1965">
        <f t="shared" si="627"/>
        <v>-26.487724093034579</v>
      </c>
      <c r="AS1965">
        <f t="shared" si="628"/>
        <v>6.1807641362568893</v>
      </c>
      <c r="BJ1965">
        <f t="shared" si="629"/>
        <v>1.2716149999999999</v>
      </c>
      <c r="BK1965">
        <f t="shared" si="630"/>
        <v>3.4398488249999999</v>
      </c>
      <c r="BL1965">
        <f t="shared" si="631"/>
        <v>8.170927644599999</v>
      </c>
      <c r="BM1965">
        <f t="shared" si="632"/>
        <v>-2.2457427617157752</v>
      </c>
      <c r="BN1965">
        <f t="shared" si="633"/>
        <v>1.9615081089894924E-2</v>
      </c>
    </row>
    <row r="1966" spans="13:66" ht="15">
      <c r="M1966" s="280">
        <v>1996</v>
      </c>
      <c r="N1966" s="280">
        <f t="shared" si="619"/>
        <v>10.662842091354015</v>
      </c>
      <c r="AK1966">
        <f t="shared" si="620"/>
        <v>-9.1941659999999995E-2</v>
      </c>
      <c r="AL1966">
        <f t="shared" si="621"/>
        <v>5.4618284520000007</v>
      </c>
      <c r="AM1966">
        <f t="shared" si="622"/>
        <v>17.106611724975998</v>
      </c>
      <c r="AN1966">
        <f t="shared" si="623"/>
        <v>-34.968300153992388</v>
      </c>
      <c r="AO1966">
        <f t="shared" si="624"/>
        <v>53.332764014122006</v>
      </c>
      <c r="AP1966">
        <f t="shared" si="625"/>
        <v>-60.289217522970198</v>
      </c>
      <c r="AQ1966">
        <f t="shared" si="626"/>
        <v>50.486556925939908</v>
      </c>
      <c r="AR1966">
        <f t="shared" si="627"/>
        <v>-26.580803351103334</v>
      </c>
      <c r="AS1966">
        <f t="shared" si="628"/>
        <v>6.2055926814580769</v>
      </c>
      <c r="BJ1966">
        <f t="shared" si="629"/>
        <v>1.2716149999999999</v>
      </c>
      <c r="BK1966">
        <f t="shared" si="630"/>
        <v>3.4415730600000001</v>
      </c>
      <c r="BL1966">
        <f t="shared" si="631"/>
        <v>8.1791211037439986</v>
      </c>
      <c r="BM1966">
        <f t="shared" si="632"/>
        <v>-2.2491215115434371</v>
      </c>
      <c r="BN1966">
        <f t="shared" si="633"/>
        <v>1.9654439153454151E-2</v>
      </c>
    </row>
    <row r="1967" spans="13:66" ht="15">
      <c r="M1967" s="280">
        <v>1997</v>
      </c>
      <c r="N1967" s="280">
        <f t="shared" si="619"/>
        <v>10.669421171684208</v>
      </c>
      <c r="AK1967">
        <f t="shared" si="620"/>
        <v>-9.1941659999999995E-2</v>
      </c>
      <c r="AL1967">
        <f t="shared" si="621"/>
        <v>5.4645648390000003</v>
      </c>
      <c r="AM1967">
        <f t="shared" si="622"/>
        <v>17.123756912298997</v>
      </c>
      <c r="AN1967">
        <f t="shared" si="623"/>
        <v>-35.020884055197044</v>
      </c>
      <c r="AO1967">
        <f t="shared" si="624"/>
        <v>53.439723647659001</v>
      </c>
      <c r="AP1967">
        <f t="shared" si="625"/>
        <v>-60.440394020549604</v>
      </c>
      <c r="AQ1967">
        <f t="shared" si="626"/>
        <v>50.638510334301323</v>
      </c>
      <c r="AR1967">
        <f t="shared" si="627"/>
        <v>-26.674162827476376</v>
      </c>
      <c r="AS1967">
        <f t="shared" si="628"/>
        <v>6.2305084535700583</v>
      </c>
      <c r="BJ1967">
        <f t="shared" si="629"/>
        <v>1.2716149999999999</v>
      </c>
      <c r="BK1967">
        <f t="shared" si="630"/>
        <v>3.4432972949999998</v>
      </c>
      <c r="BL1967">
        <f t="shared" si="631"/>
        <v>8.1873186688559993</v>
      </c>
      <c r="BM1967">
        <f t="shared" si="632"/>
        <v>-2.2525036485886876</v>
      </c>
      <c r="BN1967">
        <f t="shared" si="633"/>
        <v>1.9693856416896038E-2</v>
      </c>
    </row>
    <row r="1968" spans="13:66" ht="15">
      <c r="M1968" s="280">
        <v>1998</v>
      </c>
      <c r="N1968" s="280">
        <f t="shared" si="619"/>
        <v>10.676001028327022</v>
      </c>
      <c r="AK1968">
        <f t="shared" si="620"/>
        <v>-9.1941659999999995E-2</v>
      </c>
      <c r="AL1968">
        <f t="shared" si="621"/>
        <v>5.4673012260000009</v>
      </c>
      <c r="AM1968">
        <f t="shared" si="622"/>
        <v>17.140910687243998</v>
      </c>
      <c r="AN1968">
        <f t="shared" si="623"/>
        <v>-35.07352064567705</v>
      </c>
      <c r="AO1968">
        <f t="shared" si="624"/>
        <v>53.54684408241549</v>
      </c>
      <c r="AP1968">
        <f t="shared" si="625"/>
        <v>-60.591873628786985</v>
      </c>
      <c r="AQ1968">
        <f t="shared" si="626"/>
        <v>50.790844673520958</v>
      </c>
      <c r="AR1968">
        <f t="shared" si="627"/>
        <v>-26.767803224806958</v>
      </c>
      <c r="AS1968">
        <f t="shared" si="628"/>
        <v>6.2555117151265529</v>
      </c>
      <c r="BJ1968">
        <f t="shared" si="629"/>
        <v>1.2716149999999999</v>
      </c>
      <c r="BK1968">
        <f t="shared" si="630"/>
        <v>3.44502153</v>
      </c>
      <c r="BL1968">
        <f t="shared" si="631"/>
        <v>8.1955203399359977</v>
      </c>
      <c r="BM1968">
        <f t="shared" si="632"/>
        <v>-2.2558891745485297</v>
      </c>
      <c r="BN1968">
        <f t="shared" si="633"/>
        <v>1.9733332939553958E-2</v>
      </c>
    </row>
    <row r="1969" spans="13:66" ht="15">
      <c r="M1969" s="280">
        <v>1999</v>
      </c>
      <c r="N1969" s="280">
        <f t="shared" si="619"/>
        <v>10.682581659644823</v>
      </c>
      <c r="AK1969">
        <f t="shared" si="620"/>
        <v>-9.1941659999999995E-2</v>
      </c>
      <c r="AL1969">
        <f t="shared" si="621"/>
        <v>5.4700376130000006</v>
      </c>
      <c r="AM1969">
        <f t="shared" si="622"/>
        <v>17.158073049810998</v>
      </c>
      <c r="AN1969">
        <f t="shared" si="623"/>
        <v>-35.126209951816634</v>
      </c>
      <c r="AO1969">
        <f t="shared" si="624"/>
        <v>53.654125479474573</v>
      </c>
      <c r="AP1969">
        <f t="shared" si="625"/>
        <v>-60.743656803259356</v>
      </c>
      <c r="AQ1969">
        <f t="shared" si="626"/>
        <v>50.943560707178243</v>
      </c>
      <c r="AR1969">
        <f t="shared" si="627"/>
        <v>-26.861725247157157</v>
      </c>
      <c r="AS1969">
        <f t="shared" si="628"/>
        <v>6.2806027293194227</v>
      </c>
      <c r="BJ1969">
        <f t="shared" si="629"/>
        <v>1.2716149999999999</v>
      </c>
      <c r="BK1969">
        <f t="shared" si="630"/>
        <v>3.4467457649999997</v>
      </c>
      <c r="BL1969">
        <f t="shared" si="631"/>
        <v>8.203726116983999</v>
      </c>
      <c r="BM1969">
        <f t="shared" si="632"/>
        <v>-2.2592780911199664</v>
      </c>
      <c r="BN1969">
        <f t="shared" si="633"/>
        <v>1.9772868780791007E-2</v>
      </c>
    </row>
    <row r="1970" spans="13:66" ht="15">
      <c r="M1970" s="280">
        <v>2000</v>
      </c>
      <c r="N1970" s="280">
        <f t="shared" si="619"/>
        <v>10.689163063999997</v>
      </c>
      <c r="AK1970">
        <f t="shared" si="620"/>
        <v>-9.1941659999999995E-2</v>
      </c>
      <c r="AL1970">
        <f t="shared" si="621"/>
        <v>5.4727740000000002</v>
      </c>
      <c r="AM1970">
        <f t="shared" si="622"/>
        <v>17.175243999999999</v>
      </c>
      <c r="AN1970">
        <f t="shared" si="623"/>
        <v>-35.178952000000002</v>
      </c>
      <c r="AO1970">
        <f t="shared" si="624"/>
        <v>53.761567999999997</v>
      </c>
      <c r="AP1970">
        <f t="shared" si="625"/>
        <v>-60.895744000000008</v>
      </c>
      <c r="AQ1970">
        <f t="shared" si="626"/>
        <v>51.096659199999998</v>
      </c>
      <c r="AR1970">
        <f t="shared" si="627"/>
        <v>-26.955929600000001</v>
      </c>
      <c r="AS1970">
        <f t="shared" si="628"/>
        <v>6.3057817599999986</v>
      </c>
      <c r="BJ1970">
        <f t="shared" si="629"/>
        <v>1.2716149999999999</v>
      </c>
      <c r="BK1970">
        <f t="shared" si="630"/>
        <v>3.4484699999999999</v>
      </c>
      <c r="BL1970">
        <f t="shared" si="631"/>
        <v>8.2119359999999979</v>
      </c>
      <c r="BM1970">
        <f t="shared" si="632"/>
        <v>-2.2626704000000002</v>
      </c>
      <c r="BN1970">
        <f t="shared" si="633"/>
        <v>1.9812464000000002E-2</v>
      </c>
    </row>
    <row r="1971" spans="13:66" ht="15">
      <c r="M1971" s="280">
        <v>2001</v>
      </c>
      <c r="N1971" s="280">
        <f t="shared" si="619"/>
        <v>10.695745239754967</v>
      </c>
      <c r="AK1971">
        <f t="shared" si="620"/>
        <v>-9.1941659999999995E-2</v>
      </c>
      <c r="AL1971">
        <f t="shared" si="621"/>
        <v>5.4755103870000008</v>
      </c>
      <c r="AM1971">
        <f t="shared" si="622"/>
        <v>17.192423537810999</v>
      </c>
      <c r="AN1971">
        <f t="shared" si="623"/>
        <v>-35.231746816611377</v>
      </c>
      <c r="AO1971">
        <f t="shared" si="624"/>
        <v>53.869171805236142</v>
      </c>
      <c r="AP1971">
        <f t="shared" si="625"/>
        <v>-61.04813567549872</v>
      </c>
      <c r="AQ1971">
        <f t="shared" si="626"/>
        <v>51.250140917861557</v>
      </c>
      <c r="AR1971">
        <f t="shared" si="627"/>
        <v>-27.050416990221578</v>
      </c>
      <c r="AS1971">
        <f t="shared" si="628"/>
        <v>6.3310490716803898</v>
      </c>
      <c r="BJ1971">
        <f t="shared" si="629"/>
        <v>1.2716149999999999</v>
      </c>
      <c r="BK1971">
        <f t="shared" si="630"/>
        <v>3.4501942350000001</v>
      </c>
      <c r="BL1971">
        <f t="shared" si="631"/>
        <v>8.220149988983998</v>
      </c>
      <c r="BM1971">
        <f t="shared" si="632"/>
        <v>-2.2660661028856341</v>
      </c>
      <c r="BN1971">
        <f t="shared" si="633"/>
        <v>1.9852118656603471E-2</v>
      </c>
    </row>
    <row r="1972" spans="13:66" ht="15">
      <c r="M1972" s="280">
        <v>2002</v>
      </c>
      <c r="N1972" s="280">
        <f t="shared" si="619"/>
        <v>10.702328185272181</v>
      </c>
      <c r="AK1972">
        <f t="shared" si="620"/>
        <v>-9.1941659999999995E-2</v>
      </c>
      <c r="AL1972">
        <f t="shared" si="621"/>
        <v>5.4782467740000005</v>
      </c>
      <c r="AM1972">
        <f t="shared" si="622"/>
        <v>17.209611663243997</v>
      </c>
      <c r="AN1972">
        <f t="shared" si="623"/>
        <v>-35.284594428034957</v>
      </c>
      <c r="AO1972">
        <f t="shared" si="624"/>
        <v>53.976937056508028</v>
      </c>
      <c r="AP1972">
        <f t="shared" si="625"/>
        <v>-61.200832286701988</v>
      </c>
      <c r="AQ1972">
        <f t="shared" si="626"/>
        <v>51.404006627787936</v>
      </c>
      <c r="AR1972">
        <f t="shared" si="627"/>
        <v>-27.145188126123163</v>
      </c>
      <c r="AS1972">
        <f t="shared" si="628"/>
        <v>6.3564049295348157</v>
      </c>
      <c r="BJ1972">
        <f t="shared" si="629"/>
        <v>1.2716149999999999</v>
      </c>
      <c r="BK1972">
        <f t="shared" si="630"/>
        <v>3.4519184699999999</v>
      </c>
      <c r="BL1972">
        <f t="shared" si="631"/>
        <v>8.2283680839359992</v>
      </c>
      <c r="BM1972">
        <f t="shared" si="632"/>
        <v>-2.2694652014738703</v>
      </c>
      <c r="BN1972">
        <f t="shared" si="633"/>
        <v>1.9891832810053668E-2</v>
      </c>
    </row>
    <row r="1973" spans="13:66" ht="15">
      <c r="M1973" s="280">
        <v>2003</v>
      </c>
      <c r="N1973" s="280">
        <f t="shared" si="619"/>
        <v>10.708911898914117</v>
      </c>
      <c r="AK1973">
        <f t="shared" si="620"/>
        <v>-9.1941659999999995E-2</v>
      </c>
      <c r="AL1973">
        <f t="shared" si="621"/>
        <v>5.4809831610000002</v>
      </c>
      <c r="AM1973">
        <f t="shared" si="622"/>
        <v>17.226808376298997</v>
      </c>
      <c r="AN1973">
        <f t="shared" si="623"/>
        <v>-35.337494860654971</v>
      </c>
      <c r="AO1973">
        <f t="shared" si="624"/>
        <v>54.084863915221334</v>
      </c>
      <c r="AP1973">
        <f t="shared" si="625"/>
        <v>-61.353834291013257</v>
      </c>
      <c r="AQ1973">
        <f t="shared" si="626"/>
        <v>51.558257097954971</v>
      </c>
      <c r="AR1973">
        <f t="shared" si="627"/>
        <v>-27.24024371742334</v>
      </c>
      <c r="AS1973">
        <f t="shared" si="628"/>
        <v>6.3818495994009261</v>
      </c>
      <c r="BJ1973">
        <f t="shared" si="629"/>
        <v>1.2716149999999999</v>
      </c>
      <c r="BK1973">
        <f t="shared" si="630"/>
        <v>3.453642705</v>
      </c>
      <c r="BL1973">
        <f t="shared" si="631"/>
        <v>8.236590284855998</v>
      </c>
      <c r="BM1973">
        <f t="shared" si="632"/>
        <v>-2.2728676974617126</v>
      </c>
      <c r="BN1973">
        <f t="shared" si="633"/>
        <v>1.9931606519832567E-2</v>
      </c>
    </row>
    <row r="1974" spans="13:66" ht="15">
      <c r="M1974" s="280">
        <v>2004</v>
      </c>
      <c r="N1974" s="280">
        <f t="shared" si="619"/>
        <v>10.715496379043287</v>
      </c>
      <c r="AK1974">
        <f t="shared" si="620"/>
        <v>-9.1941659999999995E-2</v>
      </c>
      <c r="AL1974">
        <f t="shared" si="621"/>
        <v>5.4837195480000007</v>
      </c>
      <c r="AM1974">
        <f t="shared" si="622"/>
        <v>17.244013676976</v>
      </c>
      <c r="AN1974">
        <f t="shared" si="623"/>
        <v>-35.390448140855618</v>
      </c>
      <c r="AO1974">
        <f t="shared" si="624"/>
        <v>54.192952542862358</v>
      </c>
      <c r="AP1974">
        <f t="shared" si="625"/>
        <v>-61.507142146293134</v>
      </c>
      <c r="AQ1974">
        <f t="shared" si="626"/>
        <v>51.712893097690475</v>
      </c>
      <c r="AR1974">
        <f t="shared" si="627"/>
        <v>-27.335584475260138</v>
      </c>
      <c r="AS1974">
        <f t="shared" si="628"/>
        <v>6.4073833477811339</v>
      </c>
      <c r="BJ1974">
        <f t="shared" si="629"/>
        <v>1.2716149999999999</v>
      </c>
      <c r="BK1974">
        <f t="shared" si="630"/>
        <v>3.4553669399999998</v>
      </c>
      <c r="BL1974">
        <f t="shared" si="631"/>
        <v>8.2448165917439979</v>
      </c>
      <c r="BM1974">
        <f t="shared" si="632"/>
        <v>-2.2762735925461635</v>
      </c>
      <c r="BN1974">
        <f t="shared" si="633"/>
        <v>1.9971439845451848E-2</v>
      </c>
    </row>
    <row r="1975" spans="13:66" ht="15">
      <c r="M1975" s="280">
        <v>2005</v>
      </c>
      <c r="N1975" s="280">
        <f t="shared" si="619"/>
        <v>10.722081624022225</v>
      </c>
      <c r="AK1975">
        <f t="shared" si="620"/>
        <v>-9.1941659999999995E-2</v>
      </c>
      <c r="AL1975">
        <f t="shared" si="621"/>
        <v>5.4864559350000004</v>
      </c>
      <c r="AM1975">
        <f t="shared" si="622"/>
        <v>17.261227565274996</v>
      </c>
      <c r="AN1975">
        <f t="shared" si="623"/>
        <v>-35.443454295021127</v>
      </c>
      <c r="AO1975">
        <f t="shared" si="624"/>
        <v>54.301203100998059</v>
      </c>
      <c r="AP1975">
        <f t="shared" si="625"/>
        <v>-61.660756310859654</v>
      </c>
      <c r="AQ1975">
        <f t="shared" si="626"/>
        <v>51.867915397475393</v>
      </c>
      <c r="AR1975">
        <f t="shared" si="627"/>
        <v>-27.431211112193139</v>
      </c>
      <c r="AS1975">
        <f t="shared" si="628"/>
        <v>6.4330064418439381</v>
      </c>
      <c r="BJ1975">
        <f t="shared" si="629"/>
        <v>1.2716149999999999</v>
      </c>
      <c r="BK1975">
        <f t="shared" si="630"/>
        <v>3.457091175</v>
      </c>
      <c r="BL1975">
        <f t="shared" si="631"/>
        <v>8.2530470045999991</v>
      </c>
      <c r="BM1975">
        <f t="shared" si="632"/>
        <v>-2.2796828884242251</v>
      </c>
      <c r="BN1975">
        <f t="shared" si="633"/>
        <v>2.0011332846452925E-2</v>
      </c>
    </row>
    <row r="1976" spans="13:66" ht="15">
      <c r="M1976" s="280">
        <v>2006</v>
      </c>
      <c r="N1976" s="280">
        <f t="shared" si="619"/>
        <v>10.728667632213503</v>
      </c>
      <c r="AK1976">
        <f t="shared" si="620"/>
        <v>-9.1941659999999995E-2</v>
      </c>
      <c r="AL1976">
        <f t="shared" si="621"/>
        <v>5.489192322000001</v>
      </c>
      <c r="AM1976">
        <f t="shared" si="622"/>
        <v>17.278450041195999</v>
      </c>
      <c r="AN1976">
        <f t="shared" si="623"/>
        <v>-35.496513349535711</v>
      </c>
      <c r="AO1976">
        <f t="shared" si="624"/>
        <v>54.409615751276029</v>
      </c>
      <c r="AP1976">
        <f t="shared" si="625"/>
        <v>-61.814677243488461</v>
      </c>
      <c r="AQ1976">
        <f t="shared" si="626"/>
        <v>52.023324768944939</v>
      </c>
      <c r="AR1976">
        <f t="shared" si="627"/>
        <v>-27.527124342205632</v>
      </c>
      <c r="AS1976">
        <f t="shared" si="628"/>
        <v>6.45871914942526</v>
      </c>
      <c r="BJ1976">
        <f t="shared" si="629"/>
        <v>1.2716149999999999</v>
      </c>
      <c r="BK1976">
        <f t="shared" si="630"/>
        <v>3.4588154099999997</v>
      </c>
      <c r="BL1976">
        <f t="shared" si="631"/>
        <v>8.2612815234239978</v>
      </c>
      <c r="BM1976">
        <f t="shared" si="632"/>
        <v>-2.2830955867929008</v>
      </c>
      <c r="BN1976">
        <f t="shared" si="633"/>
        <v>2.0051285582406923E-2</v>
      </c>
    </row>
    <row r="1977" spans="13:66" ht="15">
      <c r="M1977" s="280">
        <v>2007</v>
      </c>
      <c r="N1977" s="280">
        <f t="shared" si="619"/>
        <v>10.735254401979718</v>
      </c>
      <c r="AK1977">
        <f t="shared" si="620"/>
        <v>-9.1941659999999995E-2</v>
      </c>
      <c r="AL1977">
        <f t="shared" si="621"/>
        <v>5.4919287090000006</v>
      </c>
      <c r="AM1977">
        <f t="shared" si="622"/>
        <v>17.295681104739</v>
      </c>
      <c r="AN1977">
        <f t="shared" si="623"/>
        <v>-35.54962533078357</v>
      </c>
      <c r="AO1977">
        <f t="shared" si="624"/>
        <v>54.518190655424505</v>
      </c>
      <c r="AP1977">
        <f t="shared" si="625"/>
        <v>-61.968905403413068</v>
      </c>
      <c r="AQ1977">
        <f t="shared" si="626"/>
        <v>52.179121984889761</v>
      </c>
      <c r="AR1977">
        <f t="shared" si="627"/>
        <v>-27.623324880706715</v>
      </c>
      <c r="AS1977">
        <f t="shared" si="628"/>
        <v>6.4845217390297725</v>
      </c>
      <c r="BJ1977">
        <f t="shared" si="629"/>
        <v>1.2716149999999999</v>
      </c>
      <c r="BK1977">
        <f t="shared" si="630"/>
        <v>3.4605396449999999</v>
      </c>
      <c r="BL1977">
        <f t="shared" si="631"/>
        <v>8.2695201482159977</v>
      </c>
      <c r="BM1977">
        <f t="shared" si="632"/>
        <v>-2.2865116893491937</v>
      </c>
      <c r="BN1977">
        <f t="shared" si="633"/>
        <v>2.0091298112914685E-2</v>
      </c>
    </row>
    <row r="1978" spans="13:66" ht="15">
      <c r="M1978" s="280">
        <v>2008</v>
      </c>
      <c r="N1978" s="280">
        <f t="shared" si="619"/>
        <v>10.741841931683499</v>
      </c>
      <c r="AK1978">
        <f t="shared" si="620"/>
        <v>-9.1941659999999995E-2</v>
      </c>
      <c r="AL1978">
        <f t="shared" si="621"/>
        <v>5.4946650960000003</v>
      </c>
      <c r="AM1978">
        <f t="shared" si="622"/>
        <v>17.312920755903999</v>
      </c>
      <c r="AN1978">
        <f t="shared" si="623"/>
        <v>-35.602790265148933</v>
      </c>
      <c r="AO1978">
        <f t="shared" si="624"/>
        <v>54.626927975252364</v>
      </c>
      <c r="AP1978">
        <f t="shared" si="625"/>
        <v>-62.123441250325079</v>
      </c>
      <c r="AQ1978">
        <f t="shared" si="626"/>
        <v>52.335307819257089</v>
      </c>
      <c r="AR1978">
        <f t="shared" si="627"/>
        <v>-27.719813444533468</v>
      </c>
      <c r="AS1978">
        <f t="shared" si="628"/>
        <v>6.5104144798322388</v>
      </c>
      <c r="BJ1978">
        <f t="shared" si="629"/>
        <v>1.2716149999999999</v>
      </c>
      <c r="BK1978">
        <f t="shared" si="630"/>
        <v>3.4622638800000001</v>
      </c>
      <c r="BL1978">
        <f t="shared" si="631"/>
        <v>8.2777628789759987</v>
      </c>
      <c r="BM1978">
        <f t="shared" si="632"/>
        <v>-2.2899311977901058</v>
      </c>
      <c r="BN1978">
        <f t="shared" si="633"/>
        <v>2.0131370497606774E-2</v>
      </c>
    </row>
    <row r="1979" spans="13:66" ht="15">
      <c r="M1979" s="280">
        <v>2009</v>
      </c>
      <c r="N1979" s="280">
        <f t="shared" si="619"/>
        <v>10.748430219687503</v>
      </c>
      <c r="AK1979">
        <f t="shared" si="620"/>
        <v>-9.1941659999999995E-2</v>
      </c>
      <c r="AL1979">
        <f t="shared" si="621"/>
        <v>5.4974014830000009</v>
      </c>
      <c r="AM1979">
        <f t="shared" si="622"/>
        <v>17.330168994690997</v>
      </c>
      <c r="AN1979">
        <f t="shared" si="623"/>
        <v>-35.656008179016005</v>
      </c>
      <c r="AO1979">
        <f t="shared" si="624"/>
        <v>54.735827872649139</v>
      </c>
      <c r="AP1979">
        <f t="shared" si="625"/>
        <v>-62.278285244374402</v>
      </c>
      <c r="AQ1979">
        <f t="shared" si="626"/>
        <v>52.491883047151894</v>
      </c>
      <c r="AR1979">
        <f t="shared" si="627"/>
        <v>-27.816590751953061</v>
      </c>
      <c r="AS1979">
        <f t="shared" si="628"/>
        <v>6.5363976416788452</v>
      </c>
      <c r="BJ1979">
        <f t="shared" si="629"/>
        <v>1.2716149999999999</v>
      </c>
      <c r="BK1979">
        <f t="shared" si="630"/>
        <v>3.4639881149999998</v>
      </c>
      <c r="BL1979">
        <f t="shared" si="631"/>
        <v>8.2860097157039991</v>
      </c>
      <c r="BM1979">
        <f t="shared" si="632"/>
        <v>-2.2933541138126405</v>
      </c>
      <c r="BN1979">
        <f t="shared" si="633"/>
        <v>2.0171502796143478E-2</v>
      </c>
    </row>
    <row r="1980" spans="13:66" ht="15">
      <c r="M1980" s="280">
        <v>2010</v>
      </c>
      <c r="N1980" s="280">
        <f t="shared" si="619"/>
        <v>10.755019264354415</v>
      </c>
      <c r="AK1980">
        <f t="shared" si="620"/>
        <v>-9.1941659999999995E-2</v>
      </c>
      <c r="AL1980">
        <f t="shared" si="621"/>
        <v>5.5001378700000005</v>
      </c>
      <c r="AM1980">
        <f t="shared" si="622"/>
        <v>17.3474258211</v>
      </c>
      <c r="AN1980">
        <f t="shared" si="623"/>
        <v>-35.709279098769002</v>
      </c>
      <c r="AO1980">
        <f t="shared" si="624"/>
        <v>54.844890509584978</v>
      </c>
      <c r="AP1980">
        <f t="shared" si="625"/>
        <v>-62.433437846169504</v>
      </c>
      <c r="AQ1980">
        <f t="shared" si="626"/>
        <v>52.648848444838038</v>
      </c>
      <c r="AR1980">
        <f t="shared" si="627"/>
        <v>-27.913657522664895</v>
      </c>
      <c r="AS1980">
        <f t="shared" si="628"/>
        <v>6.5624714950885448</v>
      </c>
      <c r="BJ1980">
        <f t="shared" si="629"/>
        <v>1.2716149999999999</v>
      </c>
      <c r="BK1980">
        <f t="shared" si="630"/>
        <v>3.46571235</v>
      </c>
      <c r="BL1980">
        <f t="shared" si="631"/>
        <v>8.2942606583999989</v>
      </c>
      <c r="BM1980">
        <f t="shared" si="632"/>
        <v>-2.2967804391138</v>
      </c>
      <c r="BN1980">
        <f t="shared" si="633"/>
        <v>2.021169506821479E-2</v>
      </c>
    </row>
    <row r="1981" spans="13:66" ht="15">
      <c r="M1981" s="280">
        <v>2011</v>
      </c>
      <c r="N1981" s="280">
        <f t="shared" si="619"/>
        <v>10.761609064046949</v>
      </c>
      <c r="AK1981">
        <f t="shared" si="620"/>
        <v>-9.1941659999999995E-2</v>
      </c>
      <c r="AL1981">
        <f t="shared" si="621"/>
        <v>5.5028742570000002</v>
      </c>
      <c r="AM1981">
        <f t="shared" si="622"/>
        <v>17.364691235130998</v>
      </c>
      <c r="AN1981">
        <f t="shared" si="623"/>
        <v>-35.762603050792144</v>
      </c>
      <c r="AO1981">
        <f t="shared" si="624"/>
        <v>54.954116048110699</v>
      </c>
      <c r="AP1981">
        <f t="shared" si="625"/>
        <v>-62.588899516777623</v>
      </c>
      <c r="AQ1981">
        <f t="shared" si="626"/>
        <v>52.806204789739418</v>
      </c>
      <c r="AR1981">
        <f t="shared" si="627"/>
        <v>-28.01101447780276</v>
      </c>
      <c r="AS1981">
        <f t="shared" si="628"/>
        <v>6.5886363112543984</v>
      </c>
      <c r="BJ1981">
        <f t="shared" si="629"/>
        <v>1.2716149999999999</v>
      </c>
      <c r="BK1981">
        <f t="shared" si="630"/>
        <v>3.4674365849999997</v>
      </c>
      <c r="BL1981">
        <f t="shared" si="631"/>
        <v>8.3025157070639981</v>
      </c>
      <c r="BM1981">
        <f t="shared" si="632"/>
        <v>-2.3002101753905881</v>
      </c>
      <c r="BN1981">
        <f t="shared" si="633"/>
        <v>2.0251947373540437E-2</v>
      </c>
    </row>
    <row r="1982" spans="13:66" ht="15">
      <c r="M1982" s="280">
        <v>2012</v>
      </c>
      <c r="N1982" s="280">
        <f t="shared" si="619"/>
        <v>10.768199617127861</v>
      </c>
      <c r="AK1982">
        <f t="shared" si="620"/>
        <v>-9.1941659999999995E-2</v>
      </c>
      <c r="AL1982">
        <f t="shared" si="621"/>
        <v>5.5056106440000008</v>
      </c>
      <c r="AM1982">
        <f t="shared" si="622"/>
        <v>17.381965236783998</v>
      </c>
      <c r="AN1982">
        <f t="shared" si="623"/>
        <v>-35.815980061469638</v>
      </c>
      <c r="AO1982">
        <f t="shared" si="624"/>
        <v>55.063504650357743</v>
      </c>
      <c r="AP1982">
        <f t="shared" si="625"/>
        <v>-62.744670717724993</v>
      </c>
      <c r="AQ1982">
        <f t="shared" si="626"/>
        <v>52.96395286044114</v>
      </c>
      <c r="AR1982">
        <f t="shared" si="627"/>
        <v>-28.108662339936952</v>
      </c>
      <c r="AS1982">
        <f t="shared" si="628"/>
        <v>6.6148923620449116</v>
      </c>
      <c r="BJ1982">
        <f t="shared" si="629"/>
        <v>1.2716149999999999</v>
      </c>
      <c r="BK1982">
        <f t="shared" si="630"/>
        <v>3.4691608199999999</v>
      </c>
      <c r="BL1982">
        <f t="shared" si="631"/>
        <v>8.3107748616959984</v>
      </c>
      <c r="BM1982">
        <f t="shared" si="632"/>
        <v>-2.3036433243400065</v>
      </c>
      <c r="BN1982">
        <f t="shared" si="633"/>
        <v>2.0292259771869849E-2</v>
      </c>
    </row>
    <row r="1983" spans="13:66" ht="15">
      <c r="M1983" s="280">
        <v>2013</v>
      </c>
      <c r="N1983" s="280">
        <f t="shared" si="619"/>
        <v>10.774790921959919</v>
      </c>
      <c r="AK1983">
        <f t="shared" si="620"/>
        <v>-9.1941659999999995E-2</v>
      </c>
      <c r="AL1983">
        <f t="shared" si="621"/>
        <v>5.5083470310000004</v>
      </c>
      <c r="AM1983">
        <f t="shared" si="622"/>
        <v>17.399247826059</v>
      </c>
      <c r="AN1983">
        <f t="shared" si="623"/>
        <v>-35.869410157185698</v>
      </c>
      <c r="AO1983">
        <f t="shared" si="624"/>
        <v>55.173056478538207</v>
      </c>
      <c r="AP1983">
        <f t="shared" si="625"/>
        <v>-62.90075191099708</v>
      </c>
      <c r="AQ1983">
        <f t="shared" si="626"/>
        <v>53.122093436690676</v>
      </c>
      <c r="AR1983">
        <f t="shared" si="627"/>
        <v>-28.206601833076448</v>
      </c>
      <c r="AS1983">
        <f t="shared" si="628"/>
        <v>6.641239920005388</v>
      </c>
      <c r="BJ1983">
        <f t="shared" si="629"/>
        <v>1.2716149999999999</v>
      </c>
      <c r="BK1983">
        <f t="shared" si="630"/>
        <v>3.4708850550000001</v>
      </c>
      <c r="BL1983">
        <f t="shared" si="631"/>
        <v>8.3190381222959981</v>
      </c>
      <c r="BM1983">
        <f t="shared" si="632"/>
        <v>-2.3070798876590586</v>
      </c>
      <c r="BN1983">
        <f t="shared" si="633"/>
        <v>2.0332632322982193E-2</v>
      </c>
    </row>
    <row r="1984" spans="13:66" ht="15">
      <c r="M1984" s="280">
        <v>2014</v>
      </c>
      <c r="N1984" s="280">
        <f t="shared" si="619"/>
        <v>10.781382976905936</v>
      </c>
      <c r="AK1984">
        <f t="shared" si="620"/>
        <v>-9.1941659999999995E-2</v>
      </c>
      <c r="AL1984">
        <f t="shared" si="621"/>
        <v>5.5110834180000001</v>
      </c>
      <c r="AM1984">
        <f t="shared" si="622"/>
        <v>17.416539002955997</v>
      </c>
      <c r="AN1984">
        <f t="shared" si="623"/>
        <v>-35.922893364324544</v>
      </c>
      <c r="AO1984">
        <f t="shared" si="624"/>
        <v>55.28277169494482</v>
      </c>
      <c r="AP1984">
        <f t="shared" si="625"/>
        <v>-63.057143559038806</v>
      </c>
      <c r="AQ1984">
        <f t="shared" si="626"/>
        <v>53.280627299398994</v>
      </c>
      <c r="AR1984">
        <f t="shared" si="627"/>
        <v>-28.304833682671031</v>
      </c>
      <c r="AS1984">
        <f t="shared" si="628"/>
        <v>6.6676792583592706</v>
      </c>
      <c r="BJ1984">
        <f t="shared" si="629"/>
        <v>1.2716149999999999</v>
      </c>
      <c r="BK1984">
        <f t="shared" si="630"/>
        <v>3.4726092899999998</v>
      </c>
      <c r="BL1984">
        <f t="shared" si="631"/>
        <v>8.327305488863999</v>
      </c>
      <c r="BM1984">
        <f t="shared" si="632"/>
        <v>-2.3105198670447473</v>
      </c>
      <c r="BN1984">
        <f t="shared" si="633"/>
        <v>2.0373065086686334E-2</v>
      </c>
    </row>
    <row r="1985" spans="13:66" ht="15">
      <c r="M1985" s="280">
        <v>2015</v>
      </c>
      <c r="N1985" s="280">
        <f t="shared" si="619"/>
        <v>10.787975780328745</v>
      </c>
      <c r="AK1985">
        <f t="shared" si="620"/>
        <v>-9.1941659999999995E-2</v>
      </c>
      <c r="AL1985">
        <f t="shared" si="621"/>
        <v>5.5138198050000007</v>
      </c>
      <c r="AM1985">
        <f t="shared" si="622"/>
        <v>17.433838767474999</v>
      </c>
      <c r="AN1985">
        <f t="shared" si="623"/>
        <v>-35.976429709270377</v>
      </c>
      <c r="AO1985">
        <f t="shared" si="624"/>
        <v>55.392650461950957</v>
      </c>
      <c r="AP1985">
        <f t="shared" si="625"/>
        <v>-63.213846124754795</v>
      </c>
      <c r="AQ1985">
        <f t="shared" si="626"/>
        <v>53.439555230641723</v>
      </c>
      <c r="AR1985">
        <f t="shared" si="627"/>
        <v>-28.403358615613445</v>
      </c>
      <c r="AS1985">
        <f t="shared" si="628"/>
        <v>6.6942106510094952</v>
      </c>
      <c r="BJ1985">
        <f t="shared" si="629"/>
        <v>1.2716149999999999</v>
      </c>
      <c r="BK1985">
        <f t="shared" si="630"/>
        <v>3.474333525</v>
      </c>
      <c r="BL1985">
        <f t="shared" si="631"/>
        <v>8.3355769613999993</v>
      </c>
      <c r="BM1985">
        <f t="shared" si="632"/>
        <v>-2.3139632641940753</v>
      </c>
      <c r="BN1985">
        <f t="shared" si="633"/>
        <v>2.0413558122820877E-2</v>
      </c>
    </row>
    <row r="1986" spans="13:66" ht="15">
      <c r="M1986" s="280">
        <v>2016</v>
      </c>
      <c r="N1986" s="280">
        <f t="shared" si="619"/>
        <v>10.794569330591209</v>
      </c>
      <c r="AK1986">
        <f t="shared" si="620"/>
        <v>-9.1941659999999995E-2</v>
      </c>
      <c r="AL1986">
        <f t="shared" si="621"/>
        <v>5.5165561920000004</v>
      </c>
      <c r="AM1986">
        <f t="shared" si="622"/>
        <v>17.451147119616</v>
      </c>
      <c r="AN1986">
        <f t="shared" si="623"/>
        <v>-36.030019218407432</v>
      </c>
      <c r="AO1986">
        <f t="shared" si="624"/>
        <v>55.502692942010647</v>
      </c>
      <c r="AP1986">
        <f t="shared" si="625"/>
        <v>-63.370860071509554</v>
      </c>
      <c r="AQ1986">
        <f t="shared" si="626"/>
        <v>53.598878013660354</v>
      </c>
      <c r="AR1986">
        <f t="shared" si="627"/>
        <v>-28.502177360241554</v>
      </c>
      <c r="AS1986">
        <f t="shared" si="628"/>
        <v>6.7208343725398381</v>
      </c>
      <c r="BJ1986">
        <f t="shared" si="629"/>
        <v>1.2716149999999999</v>
      </c>
      <c r="BK1986">
        <f t="shared" si="630"/>
        <v>3.4760577599999998</v>
      </c>
      <c r="BL1986">
        <f t="shared" si="631"/>
        <v>8.3438525399039989</v>
      </c>
      <c r="BM1986">
        <f t="shared" si="632"/>
        <v>-2.317410080804045</v>
      </c>
      <c r="BN1986">
        <f t="shared" si="633"/>
        <v>2.0454111491254125E-2</v>
      </c>
    </row>
    <row r="1987" spans="13:66" ht="15">
      <c r="M1987" s="280">
        <v>2017</v>
      </c>
      <c r="N1987" s="280">
        <f t="shared" ref="N1987:N2050" si="634">IF(M1987&gt;=$P$1,SUM(BJ1987:BN1987),SUM(AK1987:AS1987))</f>
        <v>10.801163626056223</v>
      </c>
      <c r="AK1987">
        <f t="shared" si="620"/>
        <v>-9.1941659999999995E-2</v>
      </c>
      <c r="AL1987">
        <f t="shared" si="621"/>
        <v>5.5192925790000009</v>
      </c>
      <c r="AM1987">
        <f t="shared" si="622"/>
        <v>17.468464059378999</v>
      </c>
      <c r="AN1987">
        <f t="shared" si="623"/>
        <v>-36.083661918119901</v>
      </c>
      <c r="AO1987">
        <f t="shared" si="624"/>
        <v>55.612899297658537</v>
      </c>
      <c r="AP1987">
        <f t="shared" si="625"/>
        <v>-63.528185863127767</v>
      </c>
      <c r="AQ1987">
        <f t="shared" si="626"/>
        <v>53.758596432863321</v>
      </c>
      <c r="AR1987">
        <f t="shared" si="627"/>
        <v>-28.60129064634048</v>
      </c>
      <c r="AS1987">
        <f t="shared" si="628"/>
        <v>6.7475506982162718</v>
      </c>
      <c r="BJ1987">
        <f t="shared" si="629"/>
        <v>1.2716149999999999</v>
      </c>
      <c r="BK1987">
        <f t="shared" si="630"/>
        <v>3.477781995</v>
      </c>
      <c r="BL1987">
        <f t="shared" si="631"/>
        <v>8.3521322243759979</v>
      </c>
      <c r="BM1987">
        <f t="shared" si="632"/>
        <v>-2.3208603185716594</v>
      </c>
      <c r="BN1987">
        <f t="shared" si="633"/>
        <v>2.0494725251884116E-2</v>
      </c>
    </row>
    <row r="1988" spans="13:66" ht="15">
      <c r="M1988" s="280">
        <v>2018</v>
      </c>
      <c r="N1988" s="280">
        <f t="shared" si="634"/>
        <v>10.807758665086716</v>
      </c>
      <c r="AK1988">
        <f t="shared" ref="AK1988:AK2051" si="635">$M1988^0*AA$2</f>
        <v>-9.1941659999999995E-2</v>
      </c>
      <c r="AL1988">
        <f t="shared" ref="AL1988:AL2051" si="636">$M1988^1*AB$2</f>
        <v>5.5220289660000006</v>
      </c>
      <c r="AM1988">
        <f t="shared" ref="AM1988:AM2051" si="637">$M1988^2*AC$2</f>
        <v>17.485789586764</v>
      </c>
      <c r="AN1988">
        <f t="shared" ref="AN1988:AN2051" si="638">$M1988^3*AD$2</f>
        <v>-36.137357834792013</v>
      </c>
      <c r="AO1988">
        <f t="shared" ref="AO1988:AO2051" si="639">$M1988^4*AE$2</f>
        <v>55.723269691509934</v>
      </c>
      <c r="AP1988">
        <f t="shared" ref="AP1988:AP2051" si="640">$M1988^5*AF$2</f>
        <v>-63.685823963894485</v>
      </c>
      <c r="AQ1988">
        <f t="shared" ref="AQ1988:AQ2051" si="641">$M1988^6*AG$2</f>
        <v>53.918711273827242</v>
      </c>
      <c r="AR1988">
        <f t="shared" ref="AR1988:AR2051" si="642">$M1988^7*AH$2</f>
        <v>-28.70069920514478</v>
      </c>
      <c r="AS1988">
        <f t="shared" ref="AS1988:AS2051" si="643">$M1988^8*AI$2</f>
        <v>6.7743599039883176</v>
      </c>
      <c r="BJ1988">
        <f t="shared" ref="BJ1988:BJ2051" si="644">$M1988^0*BC$2</f>
        <v>1.2716149999999999</v>
      </c>
      <c r="BK1988">
        <f t="shared" ref="BK1988:BK2051" si="645">$M1988^1*BD$2</f>
        <v>3.4795062299999997</v>
      </c>
      <c r="BL1988">
        <f t="shared" ref="BL1988:BL2051" si="646">$M1988^2*BE$2</f>
        <v>8.3604160148159981</v>
      </c>
      <c r="BM1988">
        <f t="shared" ref="BM1988:BM2051" si="647">$M1988^3*BF$2</f>
        <v>-2.3243139791939216</v>
      </c>
      <c r="BN1988">
        <f t="shared" ref="BN1988:BN2051" si="648">$M1988^4*BG$2</f>
        <v>2.0535399464638601E-2</v>
      </c>
    </row>
    <row r="1989" spans="13:66" ht="15">
      <c r="M1989" s="280">
        <v>2019</v>
      </c>
      <c r="N1989" s="280">
        <f t="shared" si="634"/>
        <v>10.814354446045641</v>
      </c>
      <c r="AK1989">
        <f t="shared" si="635"/>
        <v>-9.1941659999999995E-2</v>
      </c>
      <c r="AL1989">
        <f t="shared" si="636"/>
        <v>5.5247653530000003</v>
      </c>
      <c r="AM1989">
        <f t="shared" si="637"/>
        <v>17.503123701770999</v>
      </c>
      <c r="AN1989">
        <f t="shared" si="638"/>
        <v>-36.191106994807974</v>
      </c>
      <c r="AO1989">
        <f t="shared" si="639"/>
        <v>55.833804286260786</v>
      </c>
      <c r="AP1989">
        <f t="shared" si="640"/>
        <v>-63.843774838555333</v>
      </c>
      <c r="AQ1989">
        <f t="shared" si="641"/>
        <v>54.079223323298002</v>
      </c>
      <c r="AR1989">
        <f t="shared" si="642"/>
        <v>-28.800403769340587</v>
      </c>
      <c r="AS1989">
        <f t="shared" si="643"/>
        <v>6.801262266490407</v>
      </c>
      <c r="BJ1989">
        <f t="shared" si="644"/>
        <v>1.2716149999999999</v>
      </c>
      <c r="BK1989">
        <f t="shared" si="645"/>
        <v>3.4812304649999999</v>
      </c>
      <c r="BL1989">
        <f t="shared" si="646"/>
        <v>8.3687039112239994</v>
      </c>
      <c r="BM1989">
        <f t="shared" si="647"/>
        <v>-2.3277710643678344</v>
      </c>
      <c r="BN1989">
        <f t="shared" si="648"/>
        <v>2.0576134189475046E-2</v>
      </c>
    </row>
    <row r="1990" spans="13:66" ht="15">
      <c r="M1990" s="280">
        <v>2020</v>
      </c>
      <c r="N1990" s="280">
        <f t="shared" si="634"/>
        <v>10.820950967295978</v>
      </c>
      <c r="AK1990">
        <f t="shared" si="635"/>
        <v>-9.1941659999999995E-2</v>
      </c>
      <c r="AL1990">
        <f t="shared" si="636"/>
        <v>5.5275017400000008</v>
      </c>
      <c r="AM1990">
        <f t="shared" si="637"/>
        <v>17.520466404399997</v>
      </c>
      <c r="AN1990">
        <f t="shared" si="638"/>
        <v>-36.244909424552006</v>
      </c>
      <c r="AO1990">
        <f t="shared" si="639"/>
        <v>55.944503244687681</v>
      </c>
      <c r="AP1990">
        <f t="shared" si="640"/>
        <v>-64.002038952316781</v>
      </c>
      <c r="AQ1990">
        <f t="shared" si="641"/>
        <v>54.240133369191966</v>
      </c>
      <c r="AR1990">
        <f t="shared" si="642"/>
        <v>-28.900405073067773</v>
      </c>
      <c r="AS1990">
        <f t="shared" si="643"/>
        <v>6.8282580630432355</v>
      </c>
      <c r="BJ1990">
        <f t="shared" si="644"/>
        <v>1.2716149999999999</v>
      </c>
      <c r="BK1990">
        <f t="shared" si="645"/>
        <v>3.4829547000000001</v>
      </c>
      <c r="BL1990">
        <f t="shared" si="646"/>
        <v>8.3769959135999983</v>
      </c>
      <c r="BM1990">
        <f t="shared" si="647"/>
        <v>-2.3312315757904001</v>
      </c>
      <c r="BN1990">
        <f t="shared" si="648"/>
        <v>2.061692948638064E-2</v>
      </c>
    </row>
    <row r="1991" spans="13:66" ht="15">
      <c r="M1991" s="280">
        <v>2021</v>
      </c>
      <c r="N1991" s="280">
        <f t="shared" si="634"/>
        <v>10.827548227200749</v>
      </c>
      <c r="AK1991">
        <f t="shared" si="635"/>
        <v>-9.1941659999999995E-2</v>
      </c>
      <c r="AL1991">
        <f t="shared" si="636"/>
        <v>5.5302381270000005</v>
      </c>
      <c r="AM1991">
        <f t="shared" si="637"/>
        <v>17.537817694650997</v>
      </c>
      <c r="AN1991">
        <f t="shared" si="638"/>
        <v>-36.298765150408315</v>
      </c>
      <c r="AO1991">
        <f t="shared" si="639"/>
        <v>56.055366729647844</v>
      </c>
      <c r="AP1991">
        <f t="shared" si="640"/>
        <v>-64.160616770846374</v>
      </c>
      <c r="AQ1991">
        <f t="shared" si="641"/>
        <v>54.401442200597124</v>
      </c>
      <c r="AR1991">
        <f t="shared" si="642"/>
        <v>-29.000703851922125</v>
      </c>
      <c r="AS1991">
        <f t="shared" si="643"/>
        <v>6.8553475716551295</v>
      </c>
      <c r="BJ1991">
        <f t="shared" si="644"/>
        <v>1.2716149999999999</v>
      </c>
      <c r="BK1991">
        <f t="shared" si="645"/>
        <v>3.4846789349999998</v>
      </c>
      <c r="BL1991">
        <f t="shared" si="646"/>
        <v>8.3852920219439984</v>
      </c>
      <c r="BM1991">
        <f t="shared" si="647"/>
        <v>-2.3346955151586219</v>
      </c>
      <c r="BN1991">
        <f t="shared" si="648"/>
        <v>2.065778541537229E-2</v>
      </c>
    </row>
    <row r="1992" spans="13:66" ht="15">
      <c r="M1992" s="280">
        <v>2022</v>
      </c>
      <c r="N1992" s="280">
        <f t="shared" si="634"/>
        <v>10.834146224122991</v>
      </c>
      <c r="AK1992">
        <f t="shared" si="635"/>
        <v>-9.1941659999999995E-2</v>
      </c>
      <c r="AL1992">
        <f t="shared" si="636"/>
        <v>5.5329745140000002</v>
      </c>
      <c r="AM1992">
        <f t="shared" si="637"/>
        <v>17.555177572523998</v>
      </c>
      <c r="AN1992">
        <f t="shared" si="638"/>
        <v>-36.352674198761115</v>
      </c>
      <c r="AO1992">
        <f t="shared" si="639"/>
        <v>56.166394904079148</v>
      </c>
      <c r="AP1992">
        <f t="shared" si="640"/>
        <v>-64.31950876027291</v>
      </c>
      <c r="AQ1992">
        <f t="shared" si="641"/>
        <v>54.563150607774233</v>
      </c>
      <c r="AR1992">
        <f t="shared" si="642"/>
        <v>-29.101300842957475</v>
      </c>
      <c r="AS1992">
        <f t="shared" si="643"/>
        <v>6.8825310710234069</v>
      </c>
      <c r="BJ1992">
        <f t="shared" si="644"/>
        <v>1.2716149999999999</v>
      </c>
      <c r="BK1992">
        <f t="shared" si="645"/>
        <v>3.48640317</v>
      </c>
      <c r="BL1992">
        <f t="shared" si="646"/>
        <v>8.3935922362559978</v>
      </c>
      <c r="BM1992">
        <f t="shared" si="647"/>
        <v>-2.3381628841695026</v>
      </c>
      <c r="BN1992">
        <f t="shared" si="648"/>
        <v>2.0698702036496621E-2</v>
      </c>
    </row>
    <row r="1993" spans="13:66" ht="15">
      <c r="M1993" s="280">
        <v>2023</v>
      </c>
      <c r="N1993" s="280">
        <f t="shared" si="634"/>
        <v>10.840744956425786</v>
      </c>
      <c r="AK1993">
        <f t="shared" si="635"/>
        <v>-9.1941659999999995E-2</v>
      </c>
      <c r="AL1993">
        <f t="shared" si="636"/>
        <v>5.5357109010000007</v>
      </c>
      <c r="AM1993">
        <f t="shared" si="637"/>
        <v>17.572546038018999</v>
      </c>
      <c r="AN1993">
        <f t="shared" si="638"/>
        <v>-36.406636595994627</v>
      </c>
      <c r="AO1993">
        <f t="shared" si="639"/>
        <v>56.277587931000113</v>
      </c>
      <c r="AP1993">
        <f t="shared" si="640"/>
        <v>-64.478715387186725</v>
      </c>
      <c r="AQ1993">
        <f t="shared" si="641"/>
        <v>54.725259382158022</v>
      </c>
      <c r="AR1993">
        <f t="shared" si="642"/>
        <v>-29.202196784687914</v>
      </c>
      <c r="AS1993">
        <f t="shared" si="643"/>
        <v>6.9098088405357396</v>
      </c>
      <c r="BJ1993">
        <f t="shared" si="644"/>
        <v>1.2716149999999999</v>
      </c>
      <c r="BK1993">
        <f t="shared" si="645"/>
        <v>3.4881274049999997</v>
      </c>
      <c r="BL1993">
        <f t="shared" si="646"/>
        <v>8.4018965565359984</v>
      </c>
      <c r="BM1993">
        <f t="shared" si="647"/>
        <v>-2.3416336845200449</v>
      </c>
      <c r="BN1993">
        <f t="shared" si="648"/>
        <v>2.0739679409829979E-2</v>
      </c>
    </row>
    <row r="1994" spans="13:66" ht="15">
      <c r="M1994" s="280">
        <v>2024</v>
      </c>
      <c r="N1994" s="280">
        <f t="shared" si="634"/>
        <v>10.847344422472226</v>
      </c>
      <c r="AK1994">
        <f t="shared" si="635"/>
        <v>-9.1941659999999995E-2</v>
      </c>
      <c r="AL1994">
        <f t="shared" si="636"/>
        <v>5.5384472880000004</v>
      </c>
      <c r="AM1994">
        <f t="shared" si="637"/>
        <v>17.589923091135997</v>
      </c>
      <c r="AN1994">
        <f t="shared" si="638"/>
        <v>-36.460652368493058</v>
      </c>
      <c r="AO1994">
        <f t="shared" si="639"/>
        <v>56.388945973509884</v>
      </c>
      <c r="AP1994">
        <f t="shared" si="640"/>
        <v>-64.638237118639879</v>
      </c>
      <c r="AQ1994">
        <f t="shared" si="641"/>
        <v>54.887769316358302</v>
      </c>
      <c r="AR1994">
        <f t="shared" si="642"/>
        <v>-29.303392417089928</v>
      </c>
      <c r="AS1994">
        <f t="shared" si="643"/>
        <v>6.9371811602715283</v>
      </c>
      <c r="BJ1994">
        <f t="shared" si="644"/>
        <v>1.2716149999999999</v>
      </c>
      <c r="BK1994">
        <f t="shared" si="645"/>
        <v>3.4898516399999999</v>
      </c>
      <c r="BL1994">
        <f t="shared" si="646"/>
        <v>8.4102049827839984</v>
      </c>
      <c r="BM1994">
        <f t="shared" si="647"/>
        <v>-2.3451079179072511</v>
      </c>
      <c r="BN1994">
        <f t="shared" si="648"/>
        <v>2.0780717595478424E-2</v>
      </c>
    </row>
    <row r="1995" spans="13:66" ht="15">
      <c r="M1995" s="280">
        <v>2025</v>
      </c>
      <c r="N1995" s="280">
        <f t="shared" si="634"/>
        <v>10.85394462062545</v>
      </c>
      <c r="AK1995">
        <f t="shared" si="635"/>
        <v>-9.1941659999999995E-2</v>
      </c>
      <c r="AL1995">
        <f t="shared" si="636"/>
        <v>5.541183675000001</v>
      </c>
      <c r="AM1995">
        <f t="shared" si="637"/>
        <v>17.607308731874998</v>
      </c>
      <c r="AN1995">
        <f t="shared" si="638"/>
        <v>-36.514721542640629</v>
      </c>
      <c r="AO1995">
        <f t="shared" si="639"/>
        <v>56.50046919478828</v>
      </c>
      <c r="AP1995">
        <f t="shared" si="640"/>
        <v>-64.798074422146414</v>
      </c>
      <c r="AQ1995">
        <f t="shared" si="641"/>
        <v>55.050681204161158</v>
      </c>
      <c r="AR1995">
        <f t="shared" si="642"/>
        <v>-29.404888481604573</v>
      </c>
      <c r="AS1995">
        <f t="shared" si="643"/>
        <v>6.9646483110032635</v>
      </c>
      <c r="BJ1995">
        <f t="shared" si="644"/>
        <v>1.2716149999999999</v>
      </c>
      <c r="BK1995">
        <f t="shared" si="645"/>
        <v>3.4915758750000001</v>
      </c>
      <c r="BL1995">
        <f t="shared" si="646"/>
        <v>8.4185175149999978</v>
      </c>
      <c r="BM1995">
        <f t="shared" si="647"/>
        <v>-2.3485855860281251</v>
      </c>
      <c r="BN1995">
        <f t="shared" si="648"/>
        <v>2.0821816653577737E-2</v>
      </c>
    </row>
    <row r="1996" spans="13:66" ht="15">
      <c r="M1996" s="280">
        <v>2026</v>
      </c>
      <c r="N1996" s="280">
        <f t="shared" si="634"/>
        <v>10.860545549248622</v>
      </c>
      <c r="AK1996">
        <f t="shared" si="635"/>
        <v>-9.1941659999999995E-2</v>
      </c>
      <c r="AL1996">
        <f t="shared" si="636"/>
        <v>5.5439200620000006</v>
      </c>
      <c r="AM1996">
        <f t="shared" si="637"/>
        <v>17.624702960235997</v>
      </c>
      <c r="AN1996">
        <f t="shared" si="638"/>
        <v>-36.568844144821547</v>
      </c>
      <c r="AO1996">
        <f t="shared" si="639"/>
        <v>56.612157758095726</v>
      </c>
      <c r="AP1996">
        <f t="shared" si="640"/>
        <v>-64.95822776568258</v>
      </c>
      <c r="AQ1996">
        <f t="shared" si="641"/>
        <v>55.213995840530117</v>
      </c>
      <c r="AR1996">
        <f t="shared" si="642"/>
        <v>-29.506685721139657</v>
      </c>
      <c r="AS1996">
        <f t="shared" si="643"/>
        <v>6.9922105741979026</v>
      </c>
      <c r="BJ1996">
        <f t="shared" si="644"/>
        <v>1.2716149999999999</v>
      </c>
      <c r="BK1996">
        <f t="shared" si="645"/>
        <v>3.4933001099999998</v>
      </c>
      <c r="BL1996">
        <f t="shared" si="646"/>
        <v>8.4268341531839983</v>
      </c>
      <c r="BM1996">
        <f t="shared" si="647"/>
        <v>-2.3520666905796688</v>
      </c>
      <c r="BN1996">
        <f t="shared" si="648"/>
        <v>2.0862976644293416E-2</v>
      </c>
    </row>
    <row r="1997" spans="13:66" ht="15">
      <c r="M1997" s="280">
        <v>2027</v>
      </c>
      <c r="N1997" s="280">
        <f t="shared" si="634"/>
        <v>10.867147206704933</v>
      </c>
      <c r="AK1997">
        <f t="shared" si="635"/>
        <v>-9.1941659999999995E-2</v>
      </c>
      <c r="AL1997">
        <f t="shared" si="636"/>
        <v>5.5466564490000003</v>
      </c>
      <c r="AM1997">
        <f t="shared" si="637"/>
        <v>17.642105776218997</v>
      </c>
      <c r="AN1997">
        <f t="shared" si="638"/>
        <v>-36.623020201420033</v>
      </c>
      <c r="AO1997">
        <f t="shared" si="639"/>
        <v>56.724011826773314</v>
      </c>
      <c r="AP1997">
        <f t="shared" si="640"/>
        <v>-65.118697617687019</v>
      </c>
      <c r="AQ1997">
        <f t="shared" si="641"/>
        <v>55.377714021607297</v>
      </c>
      <c r="AR1997">
        <f t="shared" si="642"/>
        <v>-29.608784880071909</v>
      </c>
      <c r="AS1997">
        <f t="shared" si="643"/>
        <v>7.0198682320182426</v>
      </c>
      <c r="BJ1997">
        <f t="shared" si="644"/>
        <v>1.2716149999999999</v>
      </c>
      <c r="BK1997">
        <f t="shared" si="645"/>
        <v>3.495024345</v>
      </c>
      <c r="BL1997">
        <f t="shared" si="646"/>
        <v>8.4351548973359982</v>
      </c>
      <c r="BM1997">
        <f t="shared" si="647"/>
        <v>-2.3555512332588857</v>
      </c>
      <c r="BN1997">
        <f t="shared" si="648"/>
        <v>2.0904197627820687E-2</v>
      </c>
    </row>
    <row r="1998" spans="13:66" ht="15">
      <c r="M1998" s="280">
        <v>2028</v>
      </c>
      <c r="N1998" s="280">
        <f t="shared" si="634"/>
        <v>10.873749591357605</v>
      </c>
      <c r="AK1998">
        <f t="shared" si="635"/>
        <v>-9.1941659999999995E-2</v>
      </c>
      <c r="AL1998">
        <f t="shared" si="636"/>
        <v>5.5493928360000009</v>
      </c>
      <c r="AM1998">
        <f t="shared" si="637"/>
        <v>17.659517179823997</v>
      </c>
      <c r="AN1998">
        <f t="shared" si="638"/>
        <v>-36.677249738820294</v>
      </c>
      <c r="AO1998">
        <f t="shared" si="639"/>
        <v>56.836031564242759</v>
      </c>
      <c r="AP1998">
        <f t="shared" si="640"/>
        <v>-65.279484447061066</v>
      </c>
      <c r="AQ1998">
        <f t="shared" si="641"/>
        <v>55.541836544714577</v>
      </c>
      <c r="AR1998">
        <f t="shared" si="642"/>
        <v>-29.711186704249155</v>
      </c>
      <c r="AS1998">
        <f t="shared" si="643"/>
        <v>7.0476215673242928</v>
      </c>
      <c r="BJ1998">
        <f t="shared" si="644"/>
        <v>1.2716149999999999</v>
      </c>
      <c r="BK1998">
        <f t="shared" si="645"/>
        <v>3.4967485799999998</v>
      </c>
      <c r="BL1998">
        <f t="shared" si="646"/>
        <v>8.4434797474559993</v>
      </c>
      <c r="BM1998">
        <f t="shared" si="647"/>
        <v>-2.3590392157627775</v>
      </c>
      <c r="BN1998">
        <f t="shared" si="648"/>
        <v>2.0945479664384481E-2</v>
      </c>
    </row>
    <row r="1999" spans="13:66" ht="15">
      <c r="M1999" s="280">
        <v>2029</v>
      </c>
      <c r="N1999" s="280">
        <f t="shared" si="634"/>
        <v>10.880352701569889</v>
      </c>
      <c r="AK1999">
        <f t="shared" si="635"/>
        <v>-9.1941659999999995E-2</v>
      </c>
      <c r="AL1999">
        <f t="shared" si="636"/>
        <v>5.5521292230000006</v>
      </c>
      <c r="AM1999">
        <f t="shared" si="637"/>
        <v>17.676937171050998</v>
      </c>
      <c r="AN1999">
        <f t="shared" si="638"/>
        <v>-36.731532783406543</v>
      </c>
      <c r="AO1999">
        <f t="shared" si="639"/>
        <v>56.948217134006448</v>
      </c>
      <c r="AP1999">
        <f t="shared" si="640"/>
        <v>-65.440588723168929</v>
      </c>
      <c r="AQ1999">
        <f t="shared" si="641"/>
        <v>55.706364208354763</v>
      </c>
      <c r="AR1999">
        <f t="shared" si="642"/>
        <v>-29.813891940992502</v>
      </c>
      <c r="AS1999">
        <f t="shared" si="643"/>
        <v>7.0754708636746564</v>
      </c>
      <c r="BJ1999">
        <f t="shared" si="644"/>
        <v>1.2716149999999999</v>
      </c>
      <c r="BK1999">
        <f t="shared" si="645"/>
        <v>3.498472815</v>
      </c>
      <c r="BL1999">
        <f t="shared" si="646"/>
        <v>8.4518087035439979</v>
      </c>
      <c r="BM1999">
        <f t="shared" si="647"/>
        <v>-2.3625306397883485</v>
      </c>
      <c r="BN1999">
        <f t="shared" si="648"/>
        <v>2.0986822814239459E-2</v>
      </c>
    </row>
    <row r="2000" spans="13:66" ht="15">
      <c r="M2000" s="280">
        <v>2030</v>
      </c>
      <c r="N2000" s="280">
        <f t="shared" si="634"/>
        <v>10.886956535705067</v>
      </c>
      <c r="AK2000">
        <f t="shared" si="635"/>
        <v>-9.1941659999999995E-2</v>
      </c>
      <c r="AL2000">
        <f t="shared" si="636"/>
        <v>5.5548656100000002</v>
      </c>
      <c r="AM2000">
        <f t="shared" si="637"/>
        <v>17.694365749899998</v>
      </c>
      <c r="AN2000">
        <f t="shared" si="638"/>
        <v>-36.785869361563002</v>
      </c>
      <c r="AO2000">
        <f t="shared" si="639"/>
        <v>57.060568699647376</v>
      </c>
      <c r="AP2000">
        <f t="shared" si="640"/>
        <v>-65.602010915837909</v>
      </c>
      <c r="AQ2000">
        <f t="shared" si="641"/>
        <v>55.871297812212752</v>
      </c>
      <c r="AR2000">
        <f t="shared" si="642"/>
        <v>-29.916901339098523</v>
      </c>
      <c r="AS2000">
        <f t="shared" si="643"/>
        <v>7.1034164053279056</v>
      </c>
      <c r="BJ2000">
        <f t="shared" si="644"/>
        <v>1.2716149999999999</v>
      </c>
      <c r="BK2000">
        <f t="shared" si="645"/>
        <v>3.5001970499999997</v>
      </c>
      <c r="BL2000">
        <f t="shared" si="646"/>
        <v>8.4601417655999978</v>
      </c>
      <c r="BM2000">
        <f t="shared" si="647"/>
        <v>-2.3660255070326</v>
      </c>
      <c r="BN2000">
        <f t="shared" si="648"/>
        <v>2.102822713766999E-2</v>
      </c>
    </row>
    <row r="2001" spans="13:66" ht="15">
      <c r="M2001" s="280">
        <v>2031</v>
      </c>
      <c r="N2001" s="280">
        <f t="shared" si="634"/>
        <v>10.893561092126451</v>
      </c>
      <c r="AK2001">
        <f t="shared" si="635"/>
        <v>-9.1941659999999995E-2</v>
      </c>
      <c r="AL2001">
        <f t="shared" si="636"/>
        <v>5.5576019970000008</v>
      </c>
      <c r="AM2001">
        <f t="shared" si="637"/>
        <v>17.711802916370999</v>
      </c>
      <c r="AN2001">
        <f t="shared" si="638"/>
        <v>-36.840259499673884</v>
      </c>
      <c r="AO2001">
        <f t="shared" si="639"/>
        <v>57.173086424829208</v>
      </c>
      <c r="AP2001">
        <f t="shared" si="640"/>
        <v>-65.76375149535869</v>
      </c>
      <c r="AQ2001">
        <f t="shared" si="641"/>
        <v>56.036638157156688</v>
      </c>
      <c r="AR2001">
        <f t="shared" si="642"/>
        <v>-30.020215648841425</v>
      </c>
      <c r="AS2001">
        <f t="shared" si="643"/>
        <v>7.1314584772439673</v>
      </c>
      <c r="BJ2001">
        <f t="shared" si="644"/>
        <v>1.2716149999999999</v>
      </c>
      <c r="BK2001">
        <f t="shared" si="645"/>
        <v>3.5019212849999999</v>
      </c>
      <c r="BL2001">
        <f t="shared" si="646"/>
        <v>8.4684789336239987</v>
      </c>
      <c r="BM2001">
        <f t="shared" si="647"/>
        <v>-2.3695238191925361</v>
      </c>
      <c r="BN2001">
        <f t="shared" si="648"/>
        <v>2.1069692694990174E-2</v>
      </c>
    </row>
    <row r="2002" spans="13:66" ht="15">
      <c r="M2002" s="280">
        <v>2032</v>
      </c>
      <c r="N2002" s="280">
        <f t="shared" si="634"/>
        <v>10.900166369197384</v>
      </c>
      <c r="AK2002">
        <f t="shared" si="635"/>
        <v>-9.1941659999999995E-2</v>
      </c>
      <c r="AL2002">
        <f t="shared" si="636"/>
        <v>5.5603383840000005</v>
      </c>
      <c r="AM2002">
        <f t="shared" si="637"/>
        <v>17.729248670463999</v>
      </c>
      <c r="AN2002">
        <f t="shared" si="638"/>
        <v>-36.894703224123397</v>
      </c>
      <c r="AO2002">
        <f t="shared" si="639"/>
        <v>57.285770473296232</v>
      </c>
      <c r="AP2002">
        <f t="shared" si="640"/>
        <v>-65.925810932485462</v>
      </c>
      <c r="AQ2002">
        <f t="shared" si="641"/>
        <v>56.202386045239159</v>
      </c>
      <c r="AR2002">
        <f t="shared" si="642"/>
        <v>-30.12383562197525</v>
      </c>
      <c r="AS2002">
        <f t="shared" si="643"/>
        <v>7.1595973650855047</v>
      </c>
      <c r="BJ2002">
        <f t="shared" si="644"/>
        <v>1.2716149999999999</v>
      </c>
      <c r="BK2002">
        <f t="shared" si="645"/>
        <v>3.5036455200000001</v>
      </c>
      <c r="BL2002">
        <f t="shared" si="646"/>
        <v>8.4768202076159991</v>
      </c>
      <c r="BM2002">
        <f t="shared" si="647"/>
        <v>-2.3730255779651586</v>
      </c>
      <c r="BN2002">
        <f t="shared" si="648"/>
        <v>2.1111219546543818E-2</v>
      </c>
    </row>
    <row r="2003" spans="13:66" ht="15">
      <c r="M2003" s="280">
        <v>2033</v>
      </c>
      <c r="N2003" s="280">
        <f t="shared" si="634"/>
        <v>10.906772365281233</v>
      </c>
      <c r="AK2003">
        <f t="shared" si="635"/>
        <v>-9.1941659999999995E-2</v>
      </c>
      <c r="AL2003">
        <f t="shared" si="636"/>
        <v>5.5630747710000001</v>
      </c>
      <c r="AM2003">
        <f t="shared" si="637"/>
        <v>17.746703012178997</v>
      </c>
      <c r="AN2003">
        <f t="shared" si="638"/>
        <v>-36.949200561295761</v>
      </c>
      <c r="AO2003">
        <f t="shared" si="639"/>
        <v>57.398621008873384</v>
      </c>
      <c r="AP2003">
        <f t="shared" si="640"/>
        <v>-66.088189698436267</v>
      </c>
      <c r="AQ2003">
        <f t="shared" si="641"/>
        <v>56.368542279698332</v>
      </c>
      <c r="AR2003">
        <f t="shared" si="642"/>
        <v>-30.227762011736058</v>
      </c>
      <c r="AS2003">
        <f t="shared" si="643"/>
        <v>7.1878333552193032</v>
      </c>
      <c r="BJ2003">
        <f t="shared" si="644"/>
        <v>1.2716149999999999</v>
      </c>
      <c r="BK2003">
        <f t="shared" si="645"/>
        <v>3.5053697549999998</v>
      </c>
      <c r="BL2003">
        <f t="shared" si="646"/>
        <v>8.4851655875759988</v>
      </c>
      <c r="BM2003">
        <f t="shared" si="647"/>
        <v>-2.3765307850474708</v>
      </c>
      <c r="BN2003">
        <f t="shared" si="648"/>
        <v>2.1152807752704453E-2</v>
      </c>
    </row>
    <row r="2004" spans="13:66" ht="15">
      <c r="M2004" s="280">
        <v>2034</v>
      </c>
      <c r="N2004" s="280">
        <f t="shared" si="634"/>
        <v>10.913379078741398</v>
      </c>
      <c r="AK2004">
        <f t="shared" si="635"/>
        <v>-9.1941659999999995E-2</v>
      </c>
      <c r="AL2004">
        <f t="shared" si="636"/>
        <v>5.5658111580000007</v>
      </c>
      <c r="AM2004">
        <f t="shared" si="637"/>
        <v>17.764165941515998</v>
      </c>
      <c r="AN2004">
        <f t="shared" si="638"/>
        <v>-37.003751537575184</v>
      </c>
      <c r="AO2004">
        <f t="shared" si="639"/>
        <v>57.511638195466254</v>
      </c>
      <c r="AP2004">
        <f t="shared" si="640"/>
        <v>-66.250888264893149</v>
      </c>
      <c r="AQ2004">
        <f t="shared" si="641"/>
        <v>56.535107664959128</v>
      </c>
      <c r="AR2004">
        <f t="shared" si="642"/>
        <v>-30.331995572844125</v>
      </c>
      <c r="AS2004">
        <f t="shared" si="643"/>
        <v>7.2161667347176577</v>
      </c>
      <c r="BJ2004">
        <f t="shared" si="644"/>
        <v>1.2716149999999999</v>
      </c>
      <c r="BK2004">
        <f t="shared" si="645"/>
        <v>3.50709399</v>
      </c>
      <c r="BL2004">
        <f t="shared" si="646"/>
        <v>8.4935150735039979</v>
      </c>
      <c r="BM2004">
        <f t="shared" si="647"/>
        <v>-2.3800394421364754</v>
      </c>
      <c r="BN2004">
        <f t="shared" si="648"/>
        <v>2.1194457373875333E-2</v>
      </c>
    </row>
    <row r="2005" spans="13:66" ht="15">
      <c r="M2005" s="280">
        <v>2035</v>
      </c>
      <c r="N2005" s="280">
        <f t="shared" si="634"/>
        <v>10.919986507941312</v>
      </c>
      <c r="AK2005">
        <f t="shared" si="635"/>
        <v>-9.1941659999999995E-2</v>
      </c>
      <c r="AL2005">
        <f t="shared" si="636"/>
        <v>5.5685475450000004</v>
      </c>
      <c r="AM2005">
        <f t="shared" si="637"/>
        <v>17.781637458474997</v>
      </c>
      <c r="AN2005">
        <f t="shared" si="638"/>
        <v>-37.058356179345878</v>
      </c>
      <c r="AO2005">
        <f t="shared" si="639"/>
        <v>57.624822197061057</v>
      </c>
      <c r="AP2005">
        <f t="shared" si="640"/>
        <v>-66.413907104002419</v>
      </c>
      <c r="AQ2005">
        <f t="shared" si="641"/>
        <v>56.702083006634403</v>
      </c>
      <c r="AR2005">
        <f t="shared" si="642"/>
        <v>-30.436537061506105</v>
      </c>
      <c r="AS2005">
        <f t="shared" si="643"/>
        <v>7.244597791359765</v>
      </c>
      <c r="BJ2005">
        <f t="shared" si="644"/>
        <v>1.2716149999999999</v>
      </c>
      <c r="BK2005">
        <f t="shared" si="645"/>
        <v>3.5088182249999997</v>
      </c>
      <c r="BL2005">
        <f t="shared" si="646"/>
        <v>8.5018686653999982</v>
      </c>
      <c r="BM2005">
        <f t="shared" si="647"/>
        <v>-2.3835515509291749</v>
      </c>
      <c r="BN2005">
        <f t="shared" si="648"/>
        <v>2.1236168470489425E-2</v>
      </c>
    </row>
    <row r="2006" spans="13:66" ht="15">
      <c r="M2006" s="280">
        <v>2036</v>
      </c>
      <c r="N2006" s="280">
        <f t="shared" si="634"/>
        <v>10.926594651244434</v>
      </c>
      <c r="AK2006">
        <f t="shared" si="635"/>
        <v>-9.1941659999999995E-2</v>
      </c>
      <c r="AL2006">
        <f t="shared" si="636"/>
        <v>5.5712839320000009</v>
      </c>
      <c r="AM2006">
        <f t="shared" si="637"/>
        <v>17.799117563055997</v>
      </c>
      <c r="AN2006">
        <f t="shared" si="638"/>
        <v>-37.113014512992066</v>
      </c>
      <c r="AO2006">
        <f t="shared" si="639"/>
        <v>57.738173177724661</v>
      </c>
      <c r="AP2006">
        <f t="shared" si="640"/>
        <v>-66.577246688374842</v>
      </c>
      <c r="AQ2006">
        <f t="shared" si="641"/>
        <v>56.869469111526108</v>
      </c>
      <c r="AR2006">
        <f t="shared" si="642"/>
        <v>-30.541387235417275</v>
      </c>
      <c r="AS2006">
        <f t="shared" si="643"/>
        <v>7.2731268136331115</v>
      </c>
      <c r="BJ2006">
        <f t="shared" si="644"/>
        <v>1.2716149999999999</v>
      </c>
      <c r="BK2006">
        <f t="shared" si="645"/>
        <v>3.5105424599999999</v>
      </c>
      <c r="BL2006">
        <f t="shared" si="646"/>
        <v>8.5102263632639978</v>
      </c>
      <c r="BM2006">
        <f t="shared" si="647"/>
        <v>-2.3870671131225731</v>
      </c>
      <c r="BN2006">
        <f t="shared" si="648"/>
        <v>2.1277941103009415E-2</v>
      </c>
    </row>
    <row r="2007" spans="13:66" ht="15">
      <c r="M2007" s="280">
        <v>2037</v>
      </c>
      <c r="N2007" s="280">
        <f t="shared" si="634"/>
        <v>10.933203507014255</v>
      </c>
      <c r="AK2007">
        <f t="shared" si="635"/>
        <v>-9.1941659999999995E-2</v>
      </c>
      <c r="AL2007">
        <f t="shared" si="636"/>
        <v>5.5740203190000006</v>
      </c>
      <c r="AM2007">
        <f t="shared" si="637"/>
        <v>17.816606255258996</v>
      </c>
      <c r="AN2007">
        <f t="shared" si="638"/>
        <v>-37.167726564897961</v>
      </c>
      <c r="AO2007">
        <f t="shared" si="639"/>
        <v>57.851691301604575</v>
      </c>
      <c r="AP2007">
        <f t="shared" si="640"/>
        <v>-66.740907491085935</v>
      </c>
      <c r="AQ2007">
        <f t="shared" si="641"/>
        <v>57.037266787626464</v>
      </c>
      <c r="AR2007">
        <f t="shared" si="642"/>
        <v>-30.646546853763688</v>
      </c>
      <c r="AS2007">
        <f t="shared" si="643"/>
        <v>7.301754090734871</v>
      </c>
      <c r="BJ2007">
        <f t="shared" si="644"/>
        <v>1.2716149999999999</v>
      </c>
      <c r="BK2007">
        <f t="shared" si="645"/>
        <v>3.5122666950000001</v>
      </c>
      <c r="BL2007">
        <f t="shared" si="646"/>
        <v>8.5185881670959986</v>
      </c>
      <c r="BM2007">
        <f t="shared" si="647"/>
        <v>-2.3905861304136717</v>
      </c>
      <c r="BN2007">
        <f t="shared" si="648"/>
        <v>2.1319775331927707E-2</v>
      </c>
    </row>
    <row r="2008" spans="13:66" ht="15">
      <c r="M2008" s="280">
        <v>2038</v>
      </c>
      <c r="N2008" s="280">
        <f t="shared" si="634"/>
        <v>10.939813073614292</v>
      </c>
      <c r="AK2008">
        <f t="shared" si="635"/>
        <v>-9.1941659999999995E-2</v>
      </c>
      <c r="AL2008">
        <f t="shared" si="636"/>
        <v>5.5767567060000003</v>
      </c>
      <c r="AM2008">
        <f t="shared" si="637"/>
        <v>17.834103535083997</v>
      </c>
      <c r="AN2008">
        <f t="shared" si="638"/>
        <v>-37.22249236144777</v>
      </c>
      <c r="AO2008">
        <f t="shared" si="639"/>
        <v>57.965376732928952</v>
      </c>
      <c r="AP2008">
        <f t="shared" si="640"/>
        <v>-66.904889985676121</v>
      </c>
      <c r="AQ2008">
        <f t="shared" si="641"/>
        <v>57.205476844119111</v>
      </c>
      <c r="AR2008">
        <f t="shared" si="642"/>
        <v>-30.752016677224386</v>
      </c>
      <c r="AS2008">
        <f t="shared" si="643"/>
        <v>7.3304799125732982</v>
      </c>
      <c r="BJ2008">
        <f t="shared" si="644"/>
        <v>1.2716149999999999</v>
      </c>
      <c r="BK2008">
        <f t="shared" si="645"/>
        <v>3.5139909299999998</v>
      </c>
      <c r="BL2008">
        <f t="shared" si="646"/>
        <v>8.5269540768959988</v>
      </c>
      <c r="BM2008">
        <f t="shared" si="647"/>
        <v>-2.3941086044994737</v>
      </c>
      <c r="BN2008">
        <f t="shared" si="648"/>
        <v>2.1361671217766425E-2</v>
      </c>
    </row>
    <row r="2009" spans="13:66" ht="15">
      <c r="M2009" s="280">
        <v>2039</v>
      </c>
      <c r="N2009" s="280">
        <f t="shared" si="634"/>
        <v>10.946423349408095</v>
      </c>
      <c r="AK2009">
        <f t="shared" si="635"/>
        <v>-9.1941659999999995E-2</v>
      </c>
      <c r="AL2009">
        <f t="shared" si="636"/>
        <v>5.5794930930000008</v>
      </c>
      <c r="AM2009">
        <f t="shared" si="637"/>
        <v>17.851609402530997</v>
      </c>
      <c r="AN2009">
        <f t="shared" si="638"/>
        <v>-37.277311929025714</v>
      </c>
      <c r="AO2009">
        <f t="shared" si="639"/>
        <v>58.079229636006573</v>
      </c>
      <c r="AP2009">
        <f t="shared" si="640"/>
        <v>-67.069194646151018</v>
      </c>
      <c r="AQ2009">
        <f t="shared" si="641"/>
        <v>57.374100091380313</v>
      </c>
      <c r="AR2009">
        <f t="shared" si="642"/>
        <v>-30.857797467973612</v>
      </c>
      <c r="AS2009">
        <f t="shared" si="643"/>
        <v>7.3593045697691277</v>
      </c>
      <c r="BJ2009">
        <f t="shared" si="644"/>
        <v>1.2716149999999999</v>
      </c>
      <c r="BK2009">
        <f t="shared" si="645"/>
        <v>3.515715165</v>
      </c>
      <c r="BL2009">
        <f t="shared" si="646"/>
        <v>8.5353240926639984</v>
      </c>
      <c r="BM2009">
        <f t="shared" si="647"/>
        <v>-2.3976345370769825</v>
      </c>
      <c r="BN2009">
        <f t="shared" si="648"/>
        <v>2.1403628821077419E-2</v>
      </c>
    </row>
    <row r="2010" spans="13:66" ht="15">
      <c r="M2010" s="280">
        <v>2040</v>
      </c>
      <c r="N2010" s="280">
        <f t="shared" si="634"/>
        <v>10.953034332759241</v>
      </c>
      <c r="AK2010">
        <f t="shared" si="635"/>
        <v>-9.1941659999999995E-2</v>
      </c>
      <c r="AL2010">
        <f t="shared" si="636"/>
        <v>5.5822294800000005</v>
      </c>
      <c r="AM2010">
        <f t="shared" si="637"/>
        <v>17.869123857599998</v>
      </c>
      <c r="AN2010">
        <f t="shared" si="638"/>
        <v>-37.332185294016007</v>
      </c>
      <c r="AO2010">
        <f t="shared" si="639"/>
        <v>58.193250175226879</v>
      </c>
      <c r="AP2010">
        <f t="shared" si="640"/>
        <v>-67.233821946981593</v>
      </c>
      <c r="AQ2010">
        <f t="shared" si="641"/>
        <v>57.543137340980117</v>
      </c>
      <c r="AR2010">
        <f t="shared" si="642"/>
        <v>-30.963889989682993</v>
      </c>
      <c r="AS2010">
        <f t="shared" si="643"/>
        <v>7.3882283536569755</v>
      </c>
      <c r="BJ2010">
        <f t="shared" si="644"/>
        <v>1.2716149999999999</v>
      </c>
      <c r="BK2010">
        <f t="shared" si="645"/>
        <v>3.5174393999999998</v>
      </c>
      <c r="BL2010">
        <f t="shared" si="646"/>
        <v>8.5436982143999991</v>
      </c>
      <c r="BM2010">
        <f t="shared" si="647"/>
        <v>-2.4011639298432002</v>
      </c>
      <c r="BN2010">
        <f t="shared" si="648"/>
        <v>2.1445648202442241E-2</v>
      </c>
    </row>
    <row r="2011" spans="13:66" ht="15">
      <c r="M2011" s="280">
        <v>2041</v>
      </c>
      <c r="N2011" s="280">
        <f t="shared" si="634"/>
        <v>10.95964602203134</v>
      </c>
      <c r="AK2011">
        <f t="shared" si="635"/>
        <v>-9.1941659999999995E-2</v>
      </c>
      <c r="AL2011">
        <f t="shared" si="636"/>
        <v>5.5849658670000002</v>
      </c>
      <c r="AM2011">
        <f t="shared" si="637"/>
        <v>17.886646900290998</v>
      </c>
      <c r="AN2011">
        <f t="shared" si="638"/>
        <v>-37.387112482802856</v>
      </c>
      <c r="AO2011">
        <f t="shared" si="639"/>
        <v>58.307438515059943</v>
      </c>
      <c r="AP2011">
        <f t="shared" si="640"/>
        <v>-67.398772363104484</v>
      </c>
      <c r="AQ2011">
        <f t="shared" si="641"/>
        <v>57.712589405683495</v>
      </c>
      <c r="AR2011">
        <f t="shared" si="642"/>
        <v>-31.070295007523764</v>
      </c>
      <c r="AS2011">
        <f t="shared" si="643"/>
        <v>7.4172515562867378</v>
      </c>
      <c r="BJ2011">
        <f t="shared" si="644"/>
        <v>1.2716149999999999</v>
      </c>
      <c r="BK2011">
        <f t="shared" si="645"/>
        <v>3.519163635</v>
      </c>
      <c r="BL2011">
        <f t="shared" si="646"/>
        <v>8.5520764421039992</v>
      </c>
      <c r="BM2011">
        <f t="shared" si="647"/>
        <v>-2.4046967844951301</v>
      </c>
      <c r="BN2011">
        <f t="shared" si="648"/>
        <v>2.1487729422472179E-2</v>
      </c>
    </row>
    <row r="2012" spans="13:66" ht="15">
      <c r="M2012" s="280">
        <v>2042</v>
      </c>
      <c r="N2012" s="280">
        <f t="shared" si="634"/>
        <v>10.966258415588033</v>
      </c>
      <c r="AK2012">
        <f t="shared" si="635"/>
        <v>-9.1941659999999995E-2</v>
      </c>
      <c r="AL2012">
        <f t="shared" si="636"/>
        <v>5.5877022540000008</v>
      </c>
      <c r="AM2012">
        <f t="shared" si="637"/>
        <v>17.904178530604</v>
      </c>
      <c r="AN2012">
        <f t="shared" si="638"/>
        <v>-37.442093521770474</v>
      </c>
      <c r="AO2012">
        <f t="shared" si="639"/>
        <v>58.421794820056498</v>
      </c>
      <c r="AP2012">
        <f t="shared" si="640"/>
        <v>-67.564046369922167</v>
      </c>
      <c r="AQ2012">
        <f t="shared" si="641"/>
        <v>57.88245709945155</v>
      </c>
      <c r="AR2012">
        <f t="shared" si="642"/>
        <v>-31.177013288168965</v>
      </c>
      <c r="AS2012">
        <f t="shared" si="643"/>
        <v>7.4463744704249972</v>
      </c>
      <c r="BJ2012">
        <f t="shared" si="644"/>
        <v>1.2716149999999999</v>
      </c>
      <c r="BK2012">
        <f t="shared" si="645"/>
        <v>3.5208878699999997</v>
      </c>
      <c r="BL2012">
        <f t="shared" si="646"/>
        <v>8.5604587757759987</v>
      </c>
      <c r="BM2012">
        <f t="shared" si="647"/>
        <v>-2.4082331027297745</v>
      </c>
      <c r="BN2012">
        <f t="shared" si="648"/>
        <v>2.1529872541808229E-2</v>
      </c>
    </row>
    <row r="2013" spans="13:66" ht="15">
      <c r="M2013" s="280">
        <v>2043</v>
      </c>
      <c r="N2013" s="280">
        <f t="shared" si="634"/>
        <v>10.972871511792983</v>
      </c>
      <c r="AK2013">
        <f t="shared" si="635"/>
        <v>-9.1941659999999995E-2</v>
      </c>
      <c r="AL2013">
        <f t="shared" si="636"/>
        <v>5.5904386410000004</v>
      </c>
      <c r="AM2013">
        <f t="shared" si="637"/>
        <v>17.921718748538996</v>
      </c>
      <c r="AN2013">
        <f t="shared" si="638"/>
        <v>-37.49712843730309</v>
      </c>
      <c r="AO2013">
        <f t="shared" si="639"/>
        <v>58.536319254847889</v>
      </c>
      <c r="AP2013">
        <f t="shared" si="640"/>
        <v>-67.729644443303187</v>
      </c>
      <c r="AQ2013">
        <f t="shared" si="641"/>
        <v>58.052741237442689</v>
      </c>
      <c r="AR2013">
        <f t="shared" si="642"/>
        <v>-31.284045599795654</v>
      </c>
      <c r="AS2013">
        <f t="shared" si="643"/>
        <v>7.4755973895564312</v>
      </c>
      <c r="BJ2013">
        <f t="shared" si="644"/>
        <v>1.2716149999999999</v>
      </c>
      <c r="BK2013">
        <f t="shared" si="645"/>
        <v>3.5226121049999999</v>
      </c>
      <c r="BL2013">
        <f t="shared" si="646"/>
        <v>8.5688452154159993</v>
      </c>
      <c r="BM2013">
        <f t="shared" si="647"/>
        <v>-2.4117728862441368</v>
      </c>
      <c r="BN2013">
        <f t="shared" si="648"/>
        <v>2.1572077621121108E-2</v>
      </c>
    </row>
    <row r="2014" spans="13:66" ht="15">
      <c r="M2014" s="280">
        <v>2044</v>
      </c>
      <c r="N2014" s="280">
        <f t="shared" si="634"/>
        <v>10.979485309009892</v>
      </c>
      <c r="AK2014">
        <f t="shared" si="635"/>
        <v>-9.1941659999999995E-2</v>
      </c>
      <c r="AL2014">
        <f t="shared" si="636"/>
        <v>5.593175028000001</v>
      </c>
      <c r="AM2014">
        <f t="shared" si="637"/>
        <v>17.939267554095998</v>
      </c>
      <c r="AN2014">
        <f t="shared" si="638"/>
        <v>-37.552217255784903</v>
      </c>
      <c r="AO2014">
        <f t="shared" si="639"/>
        <v>58.651011984146123</v>
      </c>
      <c r="AP2014">
        <f t="shared" si="640"/>
        <v>-67.895567059582419</v>
      </c>
      <c r="AQ2014">
        <f t="shared" si="641"/>
        <v>58.223442636013786</v>
      </c>
      <c r="AR2014">
        <f t="shared" si="642"/>
        <v>-31.391392712087114</v>
      </c>
      <c r="AS2014">
        <f t="shared" si="643"/>
        <v>7.5049206078852162</v>
      </c>
      <c r="BJ2014">
        <f t="shared" si="644"/>
        <v>1.2716149999999999</v>
      </c>
      <c r="BK2014">
        <f t="shared" si="645"/>
        <v>3.5243363400000001</v>
      </c>
      <c r="BL2014">
        <f t="shared" si="646"/>
        <v>8.5772357610239993</v>
      </c>
      <c r="BM2014">
        <f t="shared" si="647"/>
        <v>-2.4153161367352194</v>
      </c>
      <c r="BN2014">
        <f t="shared" si="648"/>
        <v>2.1614344721111255E-2</v>
      </c>
    </row>
    <row r="2015" spans="13:66" ht="15">
      <c r="M2015" s="280">
        <v>2045</v>
      </c>
      <c r="N2015" s="280">
        <f t="shared" si="634"/>
        <v>10.986099805602482</v>
      </c>
      <c r="AK2015">
        <f t="shared" si="635"/>
        <v>-9.1941659999999995E-2</v>
      </c>
      <c r="AL2015">
        <f t="shared" si="636"/>
        <v>5.5959114150000007</v>
      </c>
      <c r="AM2015">
        <f t="shared" si="637"/>
        <v>17.956824947274999</v>
      </c>
      <c r="AN2015">
        <f t="shared" si="638"/>
        <v>-37.607360003600128</v>
      </c>
      <c r="AO2015">
        <f t="shared" si="639"/>
        <v>58.765873172743859</v>
      </c>
      <c r="AP2015">
        <f t="shared" si="640"/>
        <v>-68.061814695561253</v>
      </c>
      <c r="AQ2015">
        <f t="shared" si="641"/>
        <v>58.39456211272136</v>
      </c>
      <c r="AR2015">
        <f t="shared" si="642"/>
        <v>-31.499055396235079</v>
      </c>
      <c r="AS2015">
        <f t="shared" si="643"/>
        <v>7.5343444203364385</v>
      </c>
      <c r="BJ2015">
        <f t="shared" si="644"/>
        <v>1.2716149999999999</v>
      </c>
      <c r="BK2015">
        <f t="shared" si="645"/>
        <v>3.5260605749999998</v>
      </c>
      <c r="BL2015">
        <f t="shared" si="646"/>
        <v>8.5856304125999987</v>
      </c>
      <c r="BM2015">
        <f t="shared" si="647"/>
        <v>-2.4188628559000249</v>
      </c>
      <c r="BN2015">
        <f t="shared" si="648"/>
        <v>2.1656673902508826E-2</v>
      </c>
    </row>
    <row r="2016" spans="13:66" ht="15">
      <c r="M2016" s="280">
        <v>2046</v>
      </c>
      <c r="N2016" s="280">
        <f t="shared" si="634"/>
        <v>10.992714999934515</v>
      </c>
      <c r="AK2016">
        <f t="shared" si="635"/>
        <v>-9.1941659999999995E-2</v>
      </c>
      <c r="AL2016">
        <f t="shared" si="636"/>
        <v>5.5986478020000003</v>
      </c>
      <c r="AM2016">
        <f t="shared" si="637"/>
        <v>17.974390928075998</v>
      </c>
      <c r="AN2016">
        <f t="shared" si="638"/>
        <v>-37.662556707132993</v>
      </c>
      <c r="AO2016">
        <f t="shared" si="639"/>
        <v>58.880902985514375</v>
      </c>
      <c r="AP2016">
        <f t="shared" si="640"/>
        <v>-68.228387828507863</v>
      </c>
      <c r="AQ2016">
        <f t="shared" si="641"/>
        <v>58.566100486322718</v>
      </c>
      <c r="AR2016">
        <f t="shared" si="642"/>
        <v>-31.607034424941926</v>
      </c>
      <c r="AS2016">
        <f t="shared" si="643"/>
        <v>7.5638691225575139</v>
      </c>
      <c r="BJ2016">
        <f t="shared" si="644"/>
        <v>1.2716149999999999</v>
      </c>
      <c r="BK2016">
        <f t="shared" si="645"/>
        <v>3.52778481</v>
      </c>
      <c r="BL2016">
        <f t="shared" si="646"/>
        <v>8.5940291701439993</v>
      </c>
      <c r="BM2016">
        <f t="shared" si="647"/>
        <v>-2.4224130454355568</v>
      </c>
      <c r="BN2016">
        <f t="shared" si="648"/>
        <v>2.1699065226073691E-2</v>
      </c>
    </row>
    <row r="2017" spans="13:66" ht="15">
      <c r="M2017" s="280">
        <v>2047</v>
      </c>
      <c r="N2017" s="280">
        <f t="shared" si="634"/>
        <v>10.999330890369777</v>
      </c>
      <c r="AK2017">
        <f t="shared" si="635"/>
        <v>-9.1941659999999995E-2</v>
      </c>
      <c r="AL2017">
        <f t="shared" si="636"/>
        <v>5.6013841890000009</v>
      </c>
      <c r="AM2017">
        <f t="shared" si="637"/>
        <v>17.991965496498999</v>
      </c>
      <c r="AN2017">
        <f t="shared" si="638"/>
        <v>-37.717807392767689</v>
      </c>
      <c r="AO2017">
        <f t="shared" si="639"/>
        <v>58.996101587411601</v>
      </c>
      <c r="AP2017">
        <f t="shared" si="640"/>
        <v>-68.395286936157419</v>
      </c>
      <c r="AQ2017">
        <f t="shared" si="641"/>
        <v>58.738058576777192</v>
      </c>
      <c r="AR2017">
        <f t="shared" si="642"/>
        <v>-31.715330572422928</v>
      </c>
      <c r="AS2017">
        <f t="shared" si="643"/>
        <v>7.5934950109195913</v>
      </c>
      <c r="BJ2017">
        <f t="shared" si="644"/>
        <v>1.2716149999999999</v>
      </c>
      <c r="BK2017">
        <f t="shared" si="645"/>
        <v>3.5295090449999997</v>
      </c>
      <c r="BL2017">
        <f t="shared" si="646"/>
        <v>8.6024320336559992</v>
      </c>
      <c r="BM2017">
        <f t="shared" si="647"/>
        <v>-2.4259667070388176</v>
      </c>
      <c r="BN2017">
        <f t="shared" si="648"/>
        <v>2.1741518752595446E-2</v>
      </c>
    </row>
    <row r="2018" spans="13:66" ht="15">
      <c r="M2018" s="280">
        <v>2048</v>
      </c>
      <c r="N2018" s="280">
        <f t="shared" si="634"/>
        <v>11.005947475272084</v>
      </c>
      <c r="AK2018">
        <f t="shared" si="635"/>
        <v>-9.1941659999999995E-2</v>
      </c>
      <c r="AL2018">
        <f t="shared" si="636"/>
        <v>5.6041205760000006</v>
      </c>
      <c r="AM2018">
        <f t="shared" si="637"/>
        <v>18.009548652543998</v>
      </c>
      <c r="AN2018">
        <f t="shared" si="638"/>
        <v>-37.773112086888453</v>
      </c>
      <c r="AO2018">
        <f t="shared" si="639"/>
        <v>59.11146914347011</v>
      </c>
      <c r="AP2018">
        <f t="shared" si="640"/>
        <v>-68.562512496712287</v>
      </c>
      <c r="AQ2018">
        <f t="shared" si="641"/>
        <v>58.910437205247284</v>
      </c>
      <c r="AR2018">
        <f t="shared" si="642"/>
        <v>-31.823944614408443</v>
      </c>
      <c r="AS2018">
        <f t="shared" si="643"/>
        <v>7.6232223825189775</v>
      </c>
      <c r="BJ2018">
        <f t="shared" si="644"/>
        <v>1.2716149999999999</v>
      </c>
      <c r="BK2018">
        <f t="shared" si="645"/>
        <v>3.5312332799999999</v>
      </c>
      <c r="BL2018">
        <f t="shared" si="646"/>
        <v>8.6108390031359985</v>
      </c>
      <c r="BM2018">
        <f t="shared" si="647"/>
        <v>-2.4295238424068097</v>
      </c>
      <c r="BN2018">
        <f t="shared" si="648"/>
        <v>2.1784034542893401E-2</v>
      </c>
    </row>
    <row r="2019" spans="13:66" ht="15">
      <c r="M2019" s="280">
        <v>2049</v>
      </c>
      <c r="N2019" s="280">
        <f t="shared" si="634"/>
        <v>11.012564753005281</v>
      </c>
      <c r="AK2019">
        <f t="shared" si="635"/>
        <v>-9.1941659999999995E-2</v>
      </c>
      <c r="AL2019">
        <f t="shared" si="636"/>
        <v>5.6068569630000002</v>
      </c>
      <c r="AM2019">
        <f t="shared" si="637"/>
        <v>18.027140396210999</v>
      </c>
      <c r="AN2019">
        <f t="shared" si="638"/>
        <v>-37.828470815879484</v>
      </c>
      <c r="AO2019">
        <f t="shared" si="639"/>
        <v>59.227005818805125</v>
      </c>
      <c r="AP2019">
        <f t="shared" si="640"/>
        <v>-68.730064988842315</v>
      </c>
      <c r="AQ2019">
        <f t="shared" si="641"/>
        <v>59.083237194099816</v>
      </c>
      <c r="AR2019">
        <f t="shared" si="642"/>
        <v>-31.932877328146159</v>
      </c>
      <c r="AS2019">
        <f t="shared" si="643"/>
        <v>7.6530515351785517</v>
      </c>
      <c r="BJ2019">
        <f t="shared" si="644"/>
        <v>1.2716149999999999</v>
      </c>
      <c r="BK2019">
        <f t="shared" si="645"/>
        <v>3.5329575150000001</v>
      </c>
      <c r="BL2019">
        <f t="shared" si="646"/>
        <v>8.6192500785839989</v>
      </c>
      <c r="BM2019">
        <f t="shared" si="647"/>
        <v>-2.4330844532365363</v>
      </c>
      <c r="BN2019">
        <f t="shared" si="648"/>
        <v>2.1826612657816588E-2</v>
      </c>
    </row>
    <row r="2020" spans="13:66" ht="15">
      <c r="M2020" s="280">
        <v>2050</v>
      </c>
      <c r="N2020" s="280">
        <f t="shared" si="634"/>
        <v>11.019182721933241</v>
      </c>
      <c r="AK2020">
        <f t="shared" si="635"/>
        <v>-9.1941659999999995E-2</v>
      </c>
      <c r="AL2020">
        <f t="shared" si="636"/>
        <v>5.6095933500000008</v>
      </c>
      <c r="AM2020">
        <f t="shared" si="637"/>
        <v>18.044740727499999</v>
      </c>
      <c r="AN2020">
        <f t="shared" si="638"/>
        <v>-37.883883606125003</v>
      </c>
      <c r="AO2020">
        <f t="shared" si="639"/>
        <v>59.342711778612497</v>
      </c>
      <c r="AP2020">
        <f t="shared" si="640"/>
        <v>-68.897944891685015</v>
      </c>
      <c r="AQ2020">
        <f t="shared" si="641"/>
        <v>59.256459366907137</v>
      </c>
      <c r="AR2020">
        <f t="shared" si="642"/>
        <v>-32.042129492403291</v>
      </c>
      <c r="AS2020">
        <f t="shared" si="643"/>
        <v>7.6829827674491904</v>
      </c>
      <c r="BJ2020">
        <f t="shared" si="644"/>
        <v>1.2716149999999999</v>
      </c>
      <c r="BK2020">
        <f t="shared" si="645"/>
        <v>3.5346817499999998</v>
      </c>
      <c r="BL2020">
        <f t="shared" si="646"/>
        <v>8.6276652599999988</v>
      </c>
      <c r="BM2020">
        <f t="shared" si="647"/>
        <v>-2.4366485412250003</v>
      </c>
      <c r="BN2020">
        <f t="shared" si="648"/>
        <v>2.186925315824375E-2</v>
      </c>
    </row>
    <row r="2021" spans="13:66" ht="15">
      <c r="M2021" s="280">
        <v>2051</v>
      </c>
      <c r="N2021" s="280">
        <f t="shared" si="634"/>
        <v>11.025801380419876</v>
      </c>
      <c r="AK2021">
        <f t="shared" si="635"/>
        <v>-9.1941659999999995E-2</v>
      </c>
      <c r="AL2021">
        <f t="shared" si="636"/>
        <v>5.6123297370000005</v>
      </c>
      <c r="AM2021">
        <f t="shared" si="637"/>
        <v>18.062349646410997</v>
      </c>
      <c r="AN2021">
        <f t="shared" si="638"/>
        <v>-37.939350484009225</v>
      </c>
      <c r="AO2021">
        <f t="shared" si="639"/>
        <v>59.458587188168728</v>
      </c>
      <c r="AP2021">
        <f t="shared" si="640"/>
        <v>-69.06615268484579</v>
      </c>
      <c r="AQ2021">
        <f t="shared" si="641"/>
        <v>59.430104548448313</v>
      </c>
      <c r="AR2021">
        <f t="shared" si="642"/>
        <v>-32.151701887468846</v>
      </c>
      <c r="AS2021">
        <f t="shared" si="643"/>
        <v>7.7130163786111838</v>
      </c>
      <c r="BJ2021">
        <f t="shared" si="644"/>
        <v>1.2716149999999999</v>
      </c>
      <c r="BK2021">
        <f t="shared" si="645"/>
        <v>3.536405985</v>
      </c>
      <c r="BL2021">
        <f t="shared" si="646"/>
        <v>8.636084547383998</v>
      </c>
      <c r="BM2021">
        <f t="shared" si="647"/>
        <v>-2.4402161080692037</v>
      </c>
      <c r="BN2021">
        <f t="shared" si="648"/>
        <v>2.1911956105083362E-2</v>
      </c>
    </row>
    <row r="2022" spans="13:66" ht="15">
      <c r="M2022" s="280">
        <v>2052</v>
      </c>
      <c r="N2022" s="280">
        <f t="shared" si="634"/>
        <v>11.032420726829121</v>
      </c>
      <c r="AK2022">
        <f t="shared" si="635"/>
        <v>-9.1941659999999995E-2</v>
      </c>
      <c r="AL2022">
        <f t="shared" si="636"/>
        <v>5.6150661240000002</v>
      </c>
      <c r="AM2022">
        <f t="shared" si="637"/>
        <v>18.079967152943997</v>
      </c>
      <c r="AN2022">
        <f t="shared" si="638"/>
        <v>-37.994871475916355</v>
      </c>
      <c r="AO2022">
        <f t="shared" si="639"/>
        <v>59.57463221283097</v>
      </c>
      <c r="AP2022">
        <f t="shared" si="640"/>
        <v>-69.234688848398235</v>
      </c>
      <c r="AQ2022">
        <f t="shared" si="641"/>
        <v>59.60417356471028</v>
      </c>
      <c r="AR2022">
        <f t="shared" si="642"/>
        <v>-32.261595295155836</v>
      </c>
      <c r="AS2022">
        <f t="shared" si="643"/>
        <v>7.7431526686756706</v>
      </c>
      <c r="BJ2022">
        <f t="shared" si="644"/>
        <v>1.2716149999999999</v>
      </c>
      <c r="BK2022">
        <f t="shared" si="645"/>
        <v>3.5381302199999998</v>
      </c>
      <c r="BL2022">
        <f t="shared" si="646"/>
        <v>8.6445079407359984</v>
      </c>
      <c r="BM2022">
        <f t="shared" si="647"/>
        <v>-2.4437871554661506</v>
      </c>
      <c r="BN2022">
        <f t="shared" si="648"/>
        <v>2.1954721559273607E-2</v>
      </c>
    </row>
    <row r="2023" spans="13:66" ht="15">
      <c r="M2023" s="280">
        <v>2053</v>
      </c>
      <c r="N2023" s="280">
        <f t="shared" si="634"/>
        <v>11.039040759524939</v>
      </c>
      <c r="AK2023">
        <f t="shared" si="635"/>
        <v>-9.1941659999999995E-2</v>
      </c>
      <c r="AL2023">
        <f t="shared" si="636"/>
        <v>5.6178025110000007</v>
      </c>
      <c r="AM2023">
        <f t="shared" si="637"/>
        <v>18.097593247098999</v>
      </c>
      <c r="AN2023">
        <f t="shared" si="638"/>
        <v>-38.050446608230615</v>
      </c>
      <c r="AO2023">
        <f t="shared" si="639"/>
        <v>59.69084701803699</v>
      </c>
      <c r="AP2023">
        <f t="shared" si="640"/>
        <v>-69.403553862884237</v>
      </c>
      <c r="AQ2023">
        <f t="shared" si="641"/>
        <v>59.778667242889021</v>
      </c>
      <c r="AR2023">
        <f t="shared" si="642"/>
        <v>-32.371810498803477</v>
      </c>
      <c r="AS2023">
        <f t="shared" si="643"/>
        <v>7.7733919383860535</v>
      </c>
      <c r="BJ2023">
        <f t="shared" si="644"/>
        <v>1.2716149999999999</v>
      </c>
      <c r="BK2023">
        <f t="shared" si="645"/>
        <v>3.539854455</v>
      </c>
      <c r="BL2023">
        <f t="shared" si="646"/>
        <v>8.6529354400559981</v>
      </c>
      <c r="BM2023">
        <f t="shared" si="647"/>
        <v>-2.4473616851128428</v>
      </c>
      <c r="BN2023">
        <f t="shared" si="648"/>
        <v>2.1997549581782388E-2</v>
      </c>
    </row>
    <row r="2024" spans="13:66" ht="15">
      <c r="M2024" s="280">
        <v>2054</v>
      </c>
      <c r="N2024" s="280">
        <f t="shared" si="634"/>
        <v>11.045661476871322</v>
      </c>
      <c r="AK2024">
        <f t="shared" si="635"/>
        <v>-9.1941659999999995E-2</v>
      </c>
      <c r="AL2024">
        <f t="shared" si="636"/>
        <v>5.6205388980000004</v>
      </c>
      <c r="AM2024">
        <f t="shared" si="637"/>
        <v>18.115227928875999</v>
      </c>
      <c r="AN2024">
        <f t="shared" si="638"/>
        <v>-38.106075907336219</v>
      </c>
      <c r="AO2024">
        <f t="shared" si="639"/>
        <v>59.807231769305233</v>
      </c>
      <c r="AP2024">
        <f t="shared" si="640"/>
        <v>-69.572748209314327</v>
      </c>
      <c r="AQ2024">
        <f t="shared" si="641"/>
        <v>59.953586411390752</v>
      </c>
      <c r="AR2024">
        <f t="shared" si="642"/>
        <v>-32.482348283279471</v>
      </c>
      <c r="AS2024">
        <f t="shared" si="643"/>
        <v>7.803734489219436</v>
      </c>
      <c r="BJ2024">
        <f t="shared" si="644"/>
        <v>1.2716149999999999</v>
      </c>
      <c r="BK2024">
        <f t="shared" si="645"/>
        <v>3.5415786900000001</v>
      </c>
      <c r="BL2024">
        <f t="shared" si="646"/>
        <v>8.661367045343999</v>
      </c>
      <c r="BM2024">
        <f t="shared" si="647"/>
        <v>-2.4509396987062835</v>
      </c>
      <c r="BN2024">
        <f t="shared" si="648"/>
        <v>2.2040440233607329E-2</v>
      </c>
    </row>
    <row r="2025" spans="13:66" ht="15">
      <c r="M2025" s="280">
        <v>2055</v>
      </c>
      <c r="N2025" s="280">
        <f t="shared" si="634"/>
        <v>11.052282877232299</v>
      </c>
      <c r="AK2025">
        <f t="shared" si="635"/>
        <v>-9.1941659999999995E-2</v>
      </c>
      <c r="AL2025">
        <f t="shared" si="636"/>
        <v>5.623275285000001</v>
      </c>
      <c r="AM2025">
        <f t="shared" si="637"/>
        <v>18.132871198274998</v>
      </c>
      <c r="AN2025">
        <f t="shared" si="638"/>
        <v>-38.161759399617381</v>
      </c>
      <c r="AO2025">
        <f t="shared" si="639"/>
        <v>59.923786632234759</v>
      </c>
      <c r="AP2025">
        <f t="shared" si="640"/>
        <v>-69.74227236916785</v>
      </c>
      <c r="AQ2025">
        <f t="shared" si="641"/>
        <v>60.128931899833113</v>
      </c>
      <c r="AR2025">
        <f t="shared" si="642"/>
        <v>-32.593209434982228</v>
      </c>
      <c r="AS2025">
        <f t="shared" si="643"/>
        <v>7.8341806233880522</v>
      </c>
      <c r="BJ2025">
        <f t="shared" si="644"/>
        <v>1.2716149999999999</v>
      </c>
      <c r="BK2025">
        <f t="shared" si="645"/>
        <v>3.5433029249999999</v>
      </c>
      <c r="BL2025">
        <f t="shared" si="646"/>
        <v>8.6698027565999993</v>
      </c>
      <c r="BM2025">
        <f t="shared" si="647"/>
        <v>-2.4545211979434751</v>
      </c>
      <c r="BN2025">
        <f t="shared" si="648"/>
        <v>2.2083393575775774E-2</v>
      </c>
    </row>
    <row r="2026" spans="13:66" ht="15">
      <c r="M2026" s="280">
        <v>2056</v>
      </c>
      <c r="N2026" s="280">
        <f t="shared" si="634"/>
        <v>11.058904958971922</v>
      </c>
      <c r="AK2026">
        <f t="shared" si="635"/>
        <v>-9.1941659999999995E-2</v>
      </c>
      <c r="AL2026">
        <f t="shared" si="636"/>
        <v>5.6260116720000006</v>
      </c>
      <c r="AM2026">
        <f t="shared" si="637"/>
        <v>18.150523055295999</v>
      </c>
      <c r="AN2026">
        <f t="shared" si="638"/>
        <v>-38.217497111458307</v>
      </c>
      <c r="AO2026">
        <f t="shared" si="639"/>
        <v>60.040511772505283</v>
      </c>
      <c r="AP2026">
        <f t="shared" si="640"/>
        <v>-69.912126824393169</v>
      </c>
      <c r="AQ2026">
        <f t="shared" si="641"/>
        <v>60.304704539046355</v>
      </c>
      <c r="AR2026">
        <f t="shared" si="642"/>
        <v>-32.704394741843075</v>
      </c>
      <c r="AS2026">
        <f t="shared" si="643"/>
        <v>7.8647306438407014</v>
      </c>
      <c r="BJ2026">
        <f t="shared" si="644"/>
        <v>1.2716149999999999</v>
      </c>
      <c r="BK2026">
        <f t="shared" si="645"/>
        <v>3.5450271600000001</v>
      </c>
      <c r="BL2026">
        <f t="shared" si="646"/>
        <v>8.678242573823999</v>
      </c>
      <c r="BM2026">
        <f t="shared" si="647"/>
        <v>-2.4581061845214212</v>
      </c>
      <c r="BN2026">
        <f t="shared" si="648"/>
        <v>2.2126409669344784E-2</v>
      </c>
    </row>
    <row r="2027" spans="13:66" ht="15">
      <c r="M2027" s="280">
        <v>2057</v>
      </c>
      <c r="N2027" s="280">
        <f t="shared" si="634"/>
        <v>11.065527720454275</v>
      </c>
      <c r="AK2027">
        <f t="shared" si="635"/>
        <v>-9.1941659999999995E-2</v>
      </c>
      <c r="AL2027">
        <f t="shared" si="636"/>
        <v>5.6287480590000003</v>
      </c>
      <c r="AM2027">
        <f t="shared" si="637"/>
        <v>18.168183499938998</v>
      </c>
      <c r="AN2027">
        <f t="shared" si="638"/>
        <v>-38.273289069243219</v>
      </c>
      <c r="AO2027">
        <f t="shared" si="639"/>
        <v>60.157407355877154</v>
      </c>
      <c r="AP2027">
        <f t="shared" si="640"/>
        <v>-70.082312057407961</v>
      </c>
      <c r="AQ2027">
        <f t="shared" si="641"/>
        <v>60.480905161074467</v>
      </c>
      <c r="AR2027">
        <f t="shared" si="642"/>
        <v>-32.815904993328552</v>
      </c>
      <c r="AS2027">
        <f t="shared" si="643"/>
        <v>7.8953848542641802</v>
      </c>
      <c r="BJ2027">
        <f t="shared" si="644"/>
        <v>1.2716149999999999</v>
      </c>
      <c r="BK2027">
        <f t="shared" si="645"/>
        <v>3.5467513949999998</v>
      </c>
      <c r="BL2027">
        <f t="shared" si="646"/>
        <v>8.686686497015998</v>
      </c>
      <c r="BM2027">
        <f t="shared" si="647"/>
        <v>-2.4616946601371237</v>
      </c>
      <c r="BN2027">
        <f t="shared" si="648"/>
        <v>2.2169488575401141E-2</v>
      </c>
    </row>
    <row r="2028" spans="13:66" ht="15">
      <c r="M2028" s="280">
        <v>2058</v>
      </c>
      <c r="N2028" s="280">
        <f t="shared" si="634"/>
        <v>11.072151160043473</v>
      </c>
      <c r="AK2028">
        <f t="shared" si="635"/>
        <v>-9.1941659999999995E-2</v>
      </c>
      <c r="AL2028">
        <f t="shared" si="636"/>
        <v>5.6314844460000009</v>
      </c>
      <c r="AM2028">
        <f t="shared" si="637"/>
        <v>18.185852532203999</v>
      </c>
      <c r="AN2028">
        <f t="shared" si="638"/>
        <v>-38.329135299356331</v>
      </c>
      <c r="AO2028">
        <f t="shared" si="639"/>
        <v>60.274473548191381</v>
      </c>
      <c r="AP2028">
        <f t="shared" si="640"/>
        <v>-70.252828551099412</v>
      </c>
      <c r="AQ2028">
        <f t="shared" si="641"/>
        <v>60.657534599176429</v>
      </c>
      <c r="AR2028">
        <f t="shared" si="642"/>
        <v>-32.927740980442586</v>
      </c>
      <c r="AS2028">
        <f t="shared" si="643"/>
        <v>7.9261435590847205</v>
      </c>
      <c r="BJ2028">
        <f t="shared" si="644"/>
        <v>1.2716149999999999</v>
      </c>
      <c r="BK2028">
        <f t="shared" si="645"/>
        <v>3.54847563</v>
      </c>
      <c r="BL2028">
        <f t="shared" si="646"/>
        <v>8.6951345261759982</v>
      </c>
      <c r="BM2028">
        <f t="shared" si="647"/>
        <v>-2.4652866264875857</v>
      </c>
      <c r="BN2028">
        <f t="shared" si="648"/>
        <v>2.2212630355061335E-2</v>
      </c>
    </row>
    <row r="2029" spans="13:66" ht="15">
      <c r="M2029" s="280">
        <v>2059</v>
      </c>
      <c r="N2029" s="280">
        <f t="shared" si="634"/>
        <v>11.078775276103659</v>
      </c>
      <c r="AK2029">
        <f t="shared" si="635"/>
        <v>-9.1941659999999995E-2</v>
      </c>
      <c r="AL2029">
        <f t="shared" si="636"/>
        <v>5.6342208330000005</v>
      </c>
      <c r="AM2029">
        <f t="shared" si="637"/>
        <v>18.203530152090998</v>
      </c>
      <c r="AN2029">
        <f t="shared" si="638"/>
        <v>-38.385035828181856</v>
      </c>
      <c r="AO2029">
        <f t="shared" si="639"/>
        <v>60.391710515369596</v>
      </c>
      <c r="AP2029">
        <f t="shared" si="640"/>
        <v>-70.42367678882438</v>
      </c>
      <c r="AQ2029">
        <f t="shared" si="641"/>
        <v>60.834593687827343</v>
      </c>
      <c r="AR2029">
        <f t="shared" si="642"/>
        <v>-33.03990349572878</v>
      </c>
      <c r="AS2029">
        <f t="shared" si="643"/>
        <v>7.9570070634694323</v>
      </c>
      <c r="BJ2029">
        <f t="shared" si="644"/>
        <v>1.2716149999999999</v>
      </c>
      <c r="BK2029">
        <f t="shared" si="645"/>
        <v>3.5501998649999997</v>
      </c>
      <c r="BL2029">
        <f t="shared" si="646"/>
        <v>8.7035866613039978</v>
      </c>
      <c r="BM2029">
        <f t="shared" si="647"/>
        <v>-2.4688820852698101</v>
      </c>
      <c r="BN2029">
        <f t="shared" si="648"/>
        <v>2.225583506947159E-2</v>
      </c>
    </row>
    <row r="2030" spans="13:66" ht="15">
      <c r="M2030" s="280">
        <v>2060</v>
      </c>
      <c r="N2030" s="280">
        <f t="shared" si="634"/>
        <v>11.085400066999007</v>
      </c>
      <c r="AK2030">
        <f t="shared" si="635"/>
        <v>-9.1941659999999995E-2</v>
      </c>
      <c r="AL2030">
        <f t="shared" si="636"/>
        <v>5.6369572200000002</v>
      </c>
      <c r="AM2030">
        <f t="shared" si="637"/>
        <v>18.2212163596</v>
      </c>
      <c r="AN2030">
        <f t="shared" si="638"/>
        <v>-38.440990682104008</v>
      </c>
      <c r="AO2030">
        <f t="shared" si="639"/>
        <v>60.50911842341408</v>
      </c>
      <c r="AP2030">
        <f t="shared" si="640"/>
        <v>-70.594857254409789</v>
      </c>
      <c r="AQ2030">
        <f t="shared" si="641"/>
        <v>61.012083262719649</v>
      </c>
      <c r="AR2030">
        <f t="shared" si="642"/>
        <v>-33.152393333272677</v>
      </c>
      <c r="AS2030">
        <f t="shared" si="643"/>
        <v>7.9879756733277443</v>
      </c>
      <c r="BJ2030">
        <f t="shared" si="644"/>
        <v>1.2716149999999999</v>
      </c>
      <c r="BK2030">
        <f t="shared" si="645"/>
        <v>3.5519240999999999</v>
      </c>
      <c r="BL2030">
        <f t="shared" si="646"/>
        <v>8.7120429023999986</v>
      </c>
      <c r="BM2030">
        <f t="shared" si="647"/>
        <v>-2.4724810381808</v>
      </c>
      <c r="BN2030">
        <f t="shared" si="648"/>
        <v>2.2299102779807841E-2</v>
      </c>
    </row>
    <row r="2031" spans="13:66" ht="15">
      <c r="M2031" s="280">
        <v>2061</v>
      </c>
      <c r="N2031" s="280">
        <f t="shared" si="634"/>
        <v>11.092025531093716</v>
      </c>
      <c r="AK2031">
        <f t="shared" si="635"/>
        <v>-9.1941659999999995E-2</v>
      </c>
      <c r="AL2031">
        <f t="shared" si="636"/>
        <v>5.6396936070000008</v>
      </c>
      <c r="AM2031">
        <f t="shared" si="637"/>
        <v>18.238911154730999</v>
      </c>
      <c r="AN2031">
        <f t="shared" si="638"/>
        <v>-38.496999887506995</v>
      </c>
      <c r="AO2031">
        <f t="shared" si="639"/>
        <v>60.626697438407753</v>
      </c>
      <c r="AP2031">
        <f t="shared" si="640"/>
        <v>-70.766370432152655</v>
      </c>
      <c r="AQ2031">
        <f t="shared" si="641"/>
        <v>61.190004160764275</v>
      </c>
      <c r="AR2031">
        <f t="shared" si="642"/>
        <v>-33.265211288703938</v>
      </c>
      <c r="AS2031">
        <f t="shared" si="643"/>
        <v>8.0190496953128427</v>
      </c>
      <c r="BJ2031">
        <f t="shared" si="644"/>
        <v>1.2716149999999999</v>
      </c>
      <c r="BK2031">
        <f t="shared" si="645"/>
        <v>3.5536483350000001</v>
      </c>
      <c r="BL2031">
        <f t="shared" si="646"/>
        <v>8.7205032494639987</v>
      </c>
      <c r="BM2031">
        <f t="shared" si="647"/>
        <v>-2.4760834869175579</v>
      </c>
      <c r="BN2031">
        <f t="shared" si="648"/>
        <v>2.234243354727574E-2</v>
      </c>
    </row>
    <row r="2032" spans="13:66" ht="15">
      <c r="M2032" s="280">
        <v>2062</v>
      </c>
      <c r="N2032" s="280">
        <f t="shared" si="634"/>
        <v>11.098651666752021</v>
      </c>
      <c r="AK2032">
        <f t="shared" si="635"/>
        <v>-9.1941659999999995E-2</v>
      </c>
      <c r="AL2032">
        <f t="shared" si="636"/>
        <v>5.6424299940000004</v>
      </c>
      <c r="AM2032">
        <f t="shared" si="637"/>
        <v>18.256614537483998</v>
      </c>
      <c r="AN2032">
        <f t="shared" si="638"/>
        <v>-38.553063470775037</v>
      </c>
      <c r="AO2032">
        <f t="shared" si="639"/>
        <v>60.744447726514188</v>
      </c>
      <c r="AP2032">
        <f t="shared" si="640"/>
        <v>-70.938216806820478</v>
      </c>
      <c r="AQ2032">
        <f t="shared" si="641"/>
        <v>61.368357220091866</v>
      </c>
      <c r="AR2032">
        <f t="shared" si="642"/>
        <v>-33.378358159198676</v>
      </c>
      <c r="AS2032">
        <f t="shared" si="643"/>
        <v>8.0502294368231251</v>
      </c>
      <c r="BJ2032">
        <f t="shared" si="644"/>
        <v>1.2716149999999999</v>
      </c>
      <c r="BK2032">
        <f t="shared" si="645"/>
        <v>3.5553725699999998</v>
      </c>
      <c r="BL2032">
        <f t="shared" si="646"/>
        <v>8.7289677024959982</v>
      </c>
      <c r="BM2032">
        <f t="shared" si="647"/>
        <v>-2.4796894331770867</v>
      </c>
      <c r="BN2032">
        <f t="shared" si="648"/>
        <v>2.2385827433110662E-2</v>
      </c>
    </row>
    <row r="2033" spans="13:66" ht="15">
      <c r="M2033" s="280">
        <v>2063</v>
      </c>
      <c r="N2033" s="280">
        <f t="shared" si="634"/>
        <v>11.105278472338188</v>
      </c>
      <c r="AK2033">
        <f t="shared" si="635"/>
        <v>-9.1941659999999995E-2</v>
      </c>
      <c r="AL2033">
        <f t="shared" si="636"/>
        <v>5.645166381000001</v>
      </c>
      <c r="AM2033">
        <f t="shared" si="637"/>
        <v>18.274326507858998</v>
      </c>
      <c r="AN2033">
        <f t="shared" si="638"/>
        <v>-38.609181458292348</v>
      </c>
      <c r="AO2033">
        <f t="shared" si="639"/>
        <v>60.862369453977593</v>
      </c>
      <c r="AP2033">
        <f t="shared" si="640"/>
        <v>-71.11039686365136</v>
      </c>
      <c r="AQ2033">
        <f t="shared" si="641"/>
        <v>61.547143280053888</v>
      </c>
      <c r="AR2033">
        <f t="shared" si="642"/>
        <v>-33.49183474348164</v>
      </c>
      <c r="AS2033">
        <f t="shared" si="643"/>
        <v>8.0815152060036457</v>
      </c>
      <c r="BJ2033">
        <f t="shared" si="644"/>
        <v>1.2716149999999999</v>
      </c>
      <c r="BK2033">
        <f t="shared" si="645"/>
        <v>3.557096805</v>
      </c>
      <c r="BL2033">
        <f t="shared" si="646"/>
        <v>8.7374362614959988</v>
      </c>
      <c r="BM2033">
        <f t="shared" si="647"/>
        <v>-2.4832988786563885</v>
      </c>
      <c r="BN2033">
        <f t="shared" si="648"/>
        <v>2.2429284498577701E-2</v>
      </c>
    </row>
    <row r="2034" spans="13:66" ht="15">
      <c r="M2034" s="280">
        <v>2064</v>
      </c>
      <c r="N2034" s="280">
        <f t="shared" si="634"/>
        <v>11.111905946216504</v>
      </c>
      <c r="AK2034">
        <f t="shared" si="635"/>
        <v>-9.1941659999999995E-2</v>
      </c>
      <c r="AL2034">
        <f t="shared" si="636"/>
        <v>5.6479027680000007</v>
      </c>
      <c r="AM2034">
        <f t="shared" si="637"/>
        <v>18.292047065855996</v>
      </c>
      <c r="AN2034">
        <f t="shared" si="638"/>
        <v>-38.665353876443142</v>
      </c>
      <c r="AO2034">
        <f t="shared" si="639"/>
        <v>60.980462787122818</v>
      </c>
      <c r="AP2034">
        <f t="shared" si="640"/>
        <v>-71.282911088354325</v>
      </c>
      <c r="AQ2034">
        <f t="shared" si="641"/>
        <v>61.726363181223945</v>
      </c>
      <c r="AR2034">
        <f t="shared" si="642"/>
        <v>-33.605641841828522</v>
      </c>
      <c r="AS2034">
        <f t="shared" si="643"/>
        <v>8.112907311747561</v>
      </c>
      <c r="BJ2034">
        <f t="shared" si="644"/>
        <v>1.2716149999999999</v>
      </c>
      <c r="BK2034">
        <f t="shared" si="645"/>
        <v>3.5588210399999998</v>
      </c>
      <c r="BL2034">
        <f t="shared" si="646"/>
        <v>8.7459089264639989</v>
      </c>
      <c r="BM2034">
        <f t="shared" si="647"/>
        <v>-2.4869118250524673</v>
      </c>
      <c r="BN2034">
        <f t="shared" si="648"/>
        <v>2.2472804804971661E-2</v>
      </c>
    </row>
    <row r="2035" spans="13:66" ht="15">
      <c r="M2035" s="280">
        <v>2065</v>
      </c>
      <c r="N2035" s="280">
        <f t="shared" si="634"/>
        <v>11.118534086751289</v>
      </c>
      <c r="AK2035">
        <f t="shared" si="635"/>
        <v>-9.1941659999999995E-2</v>
      </c>
      <c r="AL2035">
        <f t="shared" si="636"/>
        <v>5.6506391550000004</v>
      </c>
      <c r="AM2035">
        <f t="shared" si="637"/>
        <v>18.309776211474997</v>
      </c>
      <c r="AN2035">
        <f t="shared" si="638"/>
        <v>-38.721580751611633</v>
      </c>
      <c r="AO2035">
        <f t="shared" si="639"/>
        <v>61.098727892355356</v>
      </c>
      <c r="AP2035">
        <f t="shared" si="640"/>
        <v>-71.455759967109486</v>
      </c>
      <c r="AQ2035">
        <f t="shared" si="641"/>
        <v>61.906017765398822</v>
      </c>
      <c r="AR2035">
        <f t="shared" si="642"/>
        <v>-33.719780256068184</v>
      </c>
      <c r="AS2035">
        <f t="shared" si="643"/>
        <v>8.1444060636975877</v>
      </c>
      <c r="BJ2035">
        <f t="shared" si="644"/>
        <v>1.2716149999999999</v>
      </c>
      <c r="BK2035">
        <f t="shared" si="645"/>
        <v>3.560545275</v>
      </c>
      <c r="BL2035">
        <f t="shared" si="646"/>
        <v>8.7543856973999983</v>
      </c>
      <c r="BM2035">
        <f t="shared" si="647"/>
        <v>-2.4905282740623251</v>
      </c>
      <c r="BN2035">
        <f t="shared" si="648"/>
        <v>2.2516388413617076E-2</v>
      </c>
    </row>
    <row r="2036" spans="13:66" ht="15">
      <c r="M2036" s="280">
        <v>2066</v>
      </c>
      <c r="N2036" s="280">
        <f t="shared" si="634"/>
        <v>11.125162892306903</v>
      </c>
      <c r="AK2036">
        <f t="shared" si="635"/>
        <v>-9.1941659999999995E-2</v>
      </c>
      <c r="AL2036">
        <f t="shared" si="636"/>
        <v>5.6533755420000009</v>
      </c>
      <c r="AM2036">
        <f t="shared" si="637"/>
        <v>18.327513944715999</v>
      </c>
      <c r="AN2036">
        <f t="shared" si="638"/>
        <v>-38.777862110182028</v>
      </c>
      <c r="AO2036">
        <f t="shared" si="639"/>
        <v>61.217164936161346</v>
      </c>
      <c r="AP2036">
        <f t="shared" si="640"/>
        <v>-71.62894398656826</v>
      </c>
      <c r="AQ2036">
        <f t="shared" si="641"/>
        <v>62.086107875599758</v>
      </c>
      <c r="AR2036">
        <f t="shared" si="642"/>
        <v>-33.834250789584914</v>
      </c>
      <c r="AS2036">
        <f t="shared" si="643"/>
        <v>8.1760117722474561</v>
      </c>
      <c r="BJ2036">
        <f t="shared" si="644"/>
        <v>1.2716149999999999</v>
      </c>
      <c r="BK2036">
        <f t="shared" si="645"/>
        <v>3.5622695100000001</v>
      </c>
      <c r="BL2036">
        <f t="shared" si="646"/>
        <v>8.7628665743039988</v>
      </c>
      <c r="BM2036">
        <f t="shared" si="647"/>
        <v>-2.4941482273829649</v>
      </c>
      <c r="BN2036">
        <f t="shared" si="648"/>
        <v>2.2560035385868194E-2</v>
      </c>
    </row>
    <row r="2037" spans="13:66" ht="15">
      <c r="M2037" s="280">
        <v>2067</v>
      </c>
      <c r="N2037" s="280">
        <f t="shared" si="634"/>
        <v>11.131792361247717</v>
      </c>
      <c r="AK2037">
        <f t="shared" si="635"/>
        <v>-9.1941659999999995E-2</v>
      </c>
      <c r="AL2037">
        <f t="shared" si="636"/>
        <v>5.6561119290000006</v>
      </c>
      <c r="AM2037">
        <f t="shared" si="637"/>
        <v>18.345260265578997</v>
      </c>
      <c r="AN2037">
        <f t="shared" si="638"/>
        <v>-38.834197978538555</v>
      </c>
      <c r="AO2037">
        <f t="shared" si="639"/>
        <v>61.335774085107559</v>
      </c>
      <c r="AP2037">
        <f t="shared" si="640"/>
        <v>-71.802463633853662</v>
      </c>
      <c r="AQ2037">
        <f t="shared" si="641"/>
        <v>62.266634356073624</v>
      </c>
      <c r="AR2037">
        <f t="shared" si="642"/>
        <v>-33.949054247320724</v>
      </c>
      <c r="AS2037">
        <f t="shared" si="643"/>
        <v>8.2077247485433649</v>
      </c>
      <c r="BJ2037">
        <f t="shared" si="644"/>
        <v>1.2716149999999999</v>
      </c>
      <c r="BK2037">
        <f t="shared" si="645"/>
        <v>3.5639937449999999</v>
      </c>
      <c r="BL2037">
        <f t="shared" si="646"/>
        <v>8.7713515571759988</v>
      </c>
      <c r="BM2037">
        <f t="shared" si="647"/>
        <v>-2.4977716867113897</v>
      </c>
      <c r="BN2037">
        <f t="shared" si="648"/>
        <v>2.2603745783108978E-2</v>
      </c>
    </row>
    <row r="2038" spans="13:66" ht="15">
      <c r="M2038" s="280">
        <v>2068</v>
      </c>
      <c r="N2038" s="280">
        <f t="shared" si="634"/>
        <v>11.138422491938149</v>
      </c>
      <c r="AK2038">
        <f t="shared" si="635"/>
        <v>-9.1941659999999995E-2</v>
      </c>
      <c r="AL2038">
        <f t="shared" si="636"/>
        <v>5.6588483160000003</v>
      </c>
      <c r="AM2038">
        <f t="shared" si="637"/>
        <v>18.363015174064</v>
      </c>
      <c r="AN2038">
        <f t="shared" si="638"/>
        <v>-38.890588383065413</v>
      </c>
      <c r="AO2038">
        <f t="shared" si="639"/>
        <v>61.454555505841419</v>
      </c>
      <c r="AP2038">
        <f t="shared" si="640"/>
        <v>-71.976319396560484</v>
      </c>
      <c r="AQ2038">
        <f t="shared" si="641"/>
        <v>62.447598052294055</v>
      </c>
      <c r="AR2038">
        <f t="shared" si="642"/>
        <v>-34.064191435777566</v>
      </c>
      <c r="AS2038">
        <f t="shared" si="643"/>
        <v>8.239545304485441</v>
      </c>
      <c r="BJ2038">
        <f t="shared" si="644"/>
        <v>1.2716149999999999</v>
      </c>
      <c r="BK2038">
        <f t="shared" si="645"/>
        <v>3.5657179800000001</v>
      </c>
      <c r="BL2038">
        <f t="shared" si="646"/>
        <v>8.7798406460159981</v>
      </c>
      <c r="BM2038">
        <f t="shared" si="647"/>
        <v>-2.5013986537446016</v>
      </c>
      <c r="BN2038">
        <f t="shared" si="648"/>
        <v>2.2647519666753116E-2</v>
      </c>
    </row>
    <row r="2039" spans="13:66" ht="15">
      <c r="M2039" s="280">
        <v>2069</v>
      </c>
      <c r="N2039" s="280">
        <f t="shared" si="634"/>
        <v>11.145053282742639</v>
      </c>
      <c r="AK2039">
        <f t="shared" si="635"/>
        <v>-9.1941659999999995E-2</v>
      </c>
      <c r="AL2039">
        <f t="shared" si="636"/>
        <v>5.6615847030000008</v>
      </c>
      <c r="AM2039">
        <f t="shared" si="637"/>
        <v>18.380778670170997</v>
      </c>
      <c r="AN2039">
        <f t="shared" si="638"/>
        <v>-38.947033350146825</v>
      </c>
      <c r="AO2039">
        <f t="shared" si="639"/>
        <v>61.573509365090992</v>
      </c>
      <c r="AP2039">
        <f t="shared" si="640"/>
        <v>-72.150511762755542</v>
      </c>
      <c r="AQ2039">
        <f t="shared" si="641"/>
        <v>62.628999810962732</v>
      </c>
      <c r="AR2039">
        <f t="shared" si="642"/>
        <v>-34.179663163019654</v>
      </c>
      <c r="AS2039">
        <f t="shared" si="643"/>
        <v>8.2714737527291948</v>
      </c>
      <c r="BJ2039">
        <f t="shared" si="644"/>
        <v>1.2716149999999999</v>
      </c>
      <c r="BK2039">
        <f t="shared" si="645"/>
        <v>3.5674422149999998</v>
      </c>
      <c r="BL2039">
        <f t="shared" si="646"/>
        <v>8.7883338408239986</v>
      </c>
      <c r="BM2039">
        <f t="shared" si="647"/>
        <v>-2.5050291301796044</v>
      </c>
      <c r="BN2039">
        <f t="shared" si="648"/>
        <v>2.2691357098244012E-2</v>
      </c>
    </row>
    <row r="2040" spans="13:66" ht="15">
      <c r="M2040" s="280">
        <v>2070</v>
      </c>
      <c r="N2040" s="280">
        <f t="shared" si="634"/>
        <v>11.151684732025652</v>
      </c>
      <c r="AK2040">
        <f t="shared" si="635"/>
        <v>-9.1941659999999995E-2</v>
      </c>
      <c r="AL2040">
        <f t="shared" si="636"/>
        <v>5.6643210900000005</v>
      </c>
      <c r="AM2040">
        <f t="shared" si="637"/>
        <v>18.398550753899997</v>
      </c>
      <c r="AN2040">
        <f t="shared" si="638"/>
        <v>-39.003532906167003</v>
      </c>
      <c r="AO2040">
        <f t="shared" si="639"/>
        <v>61.692635829664979</v>
      </c>
      <c r="AP2040">
        <f t="shared" si="640"/>
        <v>-72.325041220977866</v>
      </c>
      <c r="AQ2040">
        <f t="shared" si="641"/>
        <v>62.810840480010491</v>
      </c>
      <c r="AR2040">
        <f t="shared" si="642"/>
        <v>-34.295470238675662</v>
      </c>
      <c r="AS2040">
        <f t="shared" si="643"/>
        <v>8.3035104066869962</v>
      </c>
      <c r="BJ2040">
        <f t="shared" si="644"/>
        <v>1.2716149999999999</v>
      </c>
      <c r="BK2040">
        <f t="shared" si="645"/>
        <v>3.56916645</v>
      </c>
      <c r="BL2040">
        <f t="shared" si="646"/>
        <v>8.7968311415999985</v>
      </c>
      <c r="BM2040">
        <f t="shared" si="647"/>
        <v>-2.5086631177134002</v>
      </c>
      <c r="BN2040">
        <f t="shared" si="648"/>
        <v>2.273525813905479E-2</v>
      </c>
    </row>
    <row r="2041" spans="13:66" ht="15">
      <c r="M2041" s="280">
        <v>2071</v>
      </c>
      <c r="N2041" s="280">
        <f t="shared" si="634"/>
        <v>11.158316838151693</v>
      </c>
      <c r="AK2041">
        <f t="shared" si="635"/>
        <v>-9.1941659999999995E-2</v>
      </c>
      <c r="AL2041">
        <f t="shared" si="636"/>
        <v>5.6670574770000002</v>
      </c>
      <c r="AM2041">
        <f t="shared" si="637"/>
        <v>18.416331425250998</v>
      </c>
      <c r="AN2041">
        <f t="shared" si="638"/>
        <v>-39.060087077510161</v>
      </c>
      <c r="AO2041">
        <f t="shared" si="639"/>
        <v>61.811935066452726</v>
      </c>
      <c r="AP2041">
        <f t="shared" si="640"/>
        <v>-72.49990826023901</v>
      </c>
      <c r="AQ2041">
        <f t="shared" si="641"/>
        <v>62.993120908598534</v>
      </c>
      <c r="AR2041">
        <f t="shared" si="642"/>
        <v>-34.411613473941074</v>
      </c>
      <c r="AS2041">
        <f t="shared" si="643"/>
        <v>8.3356555805295258</v>
      </c>
      <c r="BJ2041">
        <f t="shared" si="644"/>
        <v>1.2716149999999999</v>
      </c>
      <c r="BK2041">
        <f t="shared" si="645"/>
        <v>3.5708906849999997</v>
      </c>
      <c r="BL2041">
        <f t="shared" si="646"/>
        <v>8.8053325483439977</v>
      </c>
      <c r="BM2041">
        <f t="shared" si="647"/>
        <v>-2.5123006180429921</v>
      </c>
      <c r="BN2041">
        <f t="shared" si="648"/>
        <v>2.2779222850688289E-2</v>
      </c>
    </row>
    <row r="2042" spans="13:66" ht="15">
      <c r="M2042" s="280">
        <v>2072</v>
      </c>
      <c r="N2042" s="280">
        <f t="shared" si="634"/>
        <v>11.164949599485292</v>
      </c>
      <c r="AK2042">
        <f t="shared" si="635"/>
        <v>-9.1941659999999995E-2</v>
      </c>
      <c r="AL2042">
        <f t="shared" si="636"/>
        <v>5.6697938640000007</v>
      </c>
      <c r="AM2042">
        <f t="shared" si="637"/>
        <v>18.434120684223998</v>
      </c>
      <c r="AN2042">
        <f t="shared" si="638"/>
        <v>-39.116695890560514</v>
      </c>
      <c r="AO2042">
        <f t="shared" si="639"/>
        <v>61.931407242424228</v>
      </c>
      <c r="AP2042">
        <f t="shared" si="640"/>
        <v>-72.675113370023197</v>
      </c>
      <c r="AQ2042">
        <f t="shared" si="641"/>
        <v>63.175841947119615</v>
      </c>
      <c r="AR2042">
        <f t="shared" si="642"/>
        <v>-34.52809368158038</v>
      </c>
      <c r="AS2042">
        <f t="shared" si="643"/>
        <v>8.3679095891872493</v>
      </c>
      <c r="BJ2042">
        <f t="shared" si="644"/>
        <v>1.2716149999999999</v>
      </c>
      <c r="BK2042">
        <f t="shared" si="645"/>
        <v>3.5726149199999999</v>
      </c>
      <c r="BL2042">
        <f t="shared" si="646"/>
        <v>8.8138380610559981</v>
      </c>
      <c r="BM2042">
        <f t="shared" si="647"/>
        <v>-2.5159416328653825</v>
      </c>
      <c r="BN2042">
        <f t="shared" si="648"/>
        <v>2.282325129467707E-2</v>
      </c>
    </row>
    <row r="2043" spans="13:66" ht="15">
      <c r="M2043" s="280">
        <v>2073</v>
      </c>
      <c r="N2043" s="280">
        <f t="shared" si="634"/>
        <v>11.171583014391008</v>
      </c>
      <c r="AK2043">
        <f t="shared" si="635"/>
        <v>-9.1941659999999995E-2</v>
      </c>
      <c r="AL2043">
        <f t="shared" si="636"/>
        <v>5.6725302510000004</v>
      </c>
      <c r="AM2043">
        <f t="shared" si="637"/>
        <v>18.451918530818997</v>
      </c>
      <c r="AN2043">
        <f t="shared" si="638"/>
        <v>-39.173359371702276</v>
      </c>
      <c r="AO2043">
        <f t="shared" si="639"/>
        <v>62.051052524630116</v>
      </c>
      <c r="AP2043">
        <f t="shared" si="640"/>
        <v>-72.850657040287601</v>
      </c>
      <c r="AQ2043">
        <f t="shared" si="641"/>
        <v>63.359004447199275</v>
      </c>
      <c r="AR2043">
        <f t="shared" si="642"/>
        <v>-34.644911675929407</v>
      </c>
      <c r="AS2043">
        <f t="shared" si="643"/>
        <v>8.4002727483518882</v>
      </c>
      <c r="BJ2043">
        <f t="shared" si="644"/>
        <v>1.2716149999999999</v>
      </c>
      <c r="BK2043">
        <f t="shared" si="645"/>
        <v>3.5743391550000001</v>
      </c>
      <c r="BL2043">
        <f t="shared" si="646"/>
        <v>8.8223476797359979</v>
      </c>
      <c r="BM2043">
        <f t="shared" si="647"/>
        <v>-2.5195861638775749</v>
      </c>
      <c r="BN2043">
        <f t="shared" si="648"/>
        <v>2.2867343532583413E-2</v>
      </c>
    </row>
    <row r="2044" spans="13:66" ht="15">
      <c r="M2044" s="280">
        <v>2074</v>
      </c>
      <c r="N2044" s="280">
        <f t="shared" si="634"/>
        <v>11.178217081233425</v>
      </c>
      <c r="AK2044">
        <f t="shared" si="635"/>
        <v>-9.1941659999999995E-2</v>
      </c>
      <c r="AL2044">
        <f t="shared" si="636"/>
        <v>5.675266638000001</v>
      </c>
      <c r="AM2044">
        <f t="shared" si="637"/>
        <v>18.469724965035997</v>
      </c>
      <c r="AN2044">
        <f t="shared" si="638"/>
        <v>-39.230077547319659</v>
      </c>
      <c r="AO2044">
        <f t="shared" si="639"/>
        <v>62.170871080201657</v>
      </c>
      <c r="AP2044">
        <f t="shared" si="640"/>
        <v>-73.02653976146253</v>
      </c>
      <c r="AQ2044">
        <f t="shared" si="641"/>
        <v>63.542609261696974</v>
      </c>
      <c r="AR2044">
        <f t="shared" si="642"/>
        <v>-34.762068272897579</v>
      </c>
      <c r="AS2044">
        <f t="shared" si="643"/>
        <v>8.4327453744778804</v>
      </c>
      <c r="BJ2044">
        <f t="shared" si="644"/>
        <v>1.2716149999999999</v>
      </c>
      <c r="BK2044">
        <f t="shared" si="645"/>
        <v>3.5760633899999998</v>
      </c>
      <c r="BL2044">
        <f t="shared" si="646"/>
        <v>8.8308614043839988</v>
      </c>
      <c r="BM2044">
        <f t="shared" si="647"/>
        <v>-2.5232342127765715</v>
      </c>
      <c r="BN2044">
        <f t="shared" si="648"/>
        <v>2.2911499625999313E-2</v>
      </c>
    </row>
    <row r="2045" spans="13:66" ht="15">
      <c r="M2045" s="280">
        <v>2075</v>
      </c>
      <c r="N2045" s="280">
        <f t="shared" si="634"/>
        <v>11.184851798377171</v>
      </c>
      <c r="AK2045">
        <f t="shared" si="635"/>
        <v>-9.1941659999999995E-2</v>
      </c>
      <c r="AL2045">
        <f t="shared" si="636"/>
        <v>5.6780030250000006</v>
      </c>
      <c r="AM2045">
        <f t="shared" si="637"/>
        <v>18.487539986874999</v>
      </c>
      <c r="AN2045">
        <f t="shared" si="638"/>
        <v>-39.28685044379688</v>
      </c>
      <c r="AO2045">
        <f t="shared" si="639"/>
        <v>62.290863076350782</v>
      </c>
      <c r="AP2045">
        <f t="shared" si="640"/>
        <v>-73.202762024451715</v>
      </c>
      <c r="AQ2045">
        <f t="shared" si="641"/>
        <v>63.72665724470729</v>
      </c>
      <c r="AR2045">
        <f t="shared" si="642"/>
        <v>-34.879564289970205</v>
      </c>
      <c r="AS2045">
        <f t="shared" si="643"/>
        <v>8.4653277847838702</v>
      </c>
      <c r="BJ2045">
        <f t="shared" si="644"/>
        <v>1.2716149999999999</v>
      </c>
      <c r="BK2045">
        <f t="shared" si="645"/>
        <v>3.577787625</v>
      </c>
      <c r="BL2045">
        <f t="shared" si="646"/>
        <v>8.8393792349999991</v>
      </c>
      <c r="BM2045">
        <f t="shared" si="647"/>
        <v>-2.526885781259375</v>
      </c>
      <c r="BN2045">
        <f t="shared" si="648"/>
        <v>2.2955719636546485E-2</v>
      </c>
    </row>
    <row r="2046" spans="13:66" ht="15">
      <c r="M2046" s="280">
        <v>2076</v>
      </c>
      <c r="N2046" s="280">
        <f t="shared" si="634"/>
        <v>11.191487164186887</v>
      </c>
      <c r="AK2046">
        <f t="shared" si="635"/>
        <v>-9.1941659999999995E-2</v>
      </c>
      <c r="AL2046">
        <f t="shared" si="636"/>
        <v>5.6807394120000003</v>
      </c>
      <c r="AM2046">
        <f t="shared" si="637"/>
        <v>18.505363596335997</v>
      </c>
      <c r="AN2046">
        <f t="shared" si="638"/>
        <v>-39.34367808751815</v>
      </c>
      <c r="AO2046">
        <f t="shared" si="639"/>
        <v>62.411028680370038</v>
      </c>
      <c r="AP2046">
        <f t="shared" si="640"/>
        <v>-73.379324320632506</v>
      </c>
      <c r="AQ2046">
        <f t="shared" si="641"/>
        <v>63.911149251561149</v>
      </c>
      <c r="AR2046">
        <f t="shared" si="642"/>
        <v>-34.997400546210706</v>
      </c>
      <c r="AS2046">
        <f t="shared" si="643"/>
        <v>8.4980202972541665</v>
      </c>
      <c r="BJ2046">
        <f t="shared" si="644"/>
        <v>1.2716149999999999</v>
      </c>
      <c r="BK2046">
        <f t="shared" si="645"/>
        <v>3.5795118599999998</v>
      </c>
      <c r="BL2046">
        <f t="shared" si="646"/>
        <v>8.8479011715839988</v>
      </c>
      <c r="BM2046">
        <f t="shared" si="647"/>
        <v>-2.5305408710229891</v>
      </c>
      <c r="BN2046">
        <f t="shared" si="648"/>
        <v>2.300000362587637E-2</v>
      </c>
    </row>
    <row r="2047" spans="13:66" ht="15">
      <c r="M2047" s="280">
        <v>2077</v>
      </c>
      <c r="N2047" s="280">
        <f t="shared" si="634"/>
        <v>11.198123177027252</v>
      </c>
      <c r="AK2047">
        <f t="shared" si="635"/>
        <v>-9.1941659999999995E-2</v>
      </c>
      <c r="AL2047">
        <f t="shared" si="636"/>
        <v>5.6834757990000009</v>
      </c>
      <c r="AM2047">
        <f t="shared" si="637"/>
        <v>18.523195793418999</v>
      </c>
      <c r="AN2047">
        <f t="shared" si="638"/>
        <v>-39.400560504867684</v>
      </c>
      <c r="AO2047">
        <f t="shared" si="639"/>
        <v>62.531368059632626</v>
      </c>
      <c r="AP2047">
        <f t="shared" si="640"/>
        <v>-73.556227141856041</v>
      </c>
      <c r="AQ2047">
        <f t="shared" si="641"/>
        <v>64.096086138827005</v>
      </c>
      <c r="AR2047">
        <f t="shared" si="642"/>
        <v>-35.115577862262988</v>
      </c>
      <c r="AS2047">
        <f t="shared" si="643"/>
        <v>8.5308232306402374</v>
      </c>
      <c r="BJ2047">
        <f t="shared" si="644"/>
        <v>1.2716149999999999</v>
      </c>
      <c r="BK2047">
        <f t="shared" si="645"/>
        <v>3.581236095</v>
      </c>
      <c r="BL2047">
        <f t="shared" si="646"/>
        <v>8.8564272141359979</v>
      </c>
      <c r="BM2047">
        <f t="shared" si="647"/>
        <v>-2.5341994837644157</v>
      </c>
      <c r="BN2047">
        <f t="shared" si="648"/>
        <v>2.3044351655670113E-2</v>
      </c>
    </row>
    <row r="2048" spans="13:66" ht="15">
      <c r="M2048" s="280">
        <v>2078</v>
      </c>
      <c r="N2048" s="280">
        <f t="shared" si="634"/>
        <v>11.20475983526298</v>
      </c>
      <c r="AK2048">
        <f t="shared" si="635"/>
        <v>-9.1941659999999995E-2</v>
      </c>
      <c r="AL2048">
        <f t="shared" si="636"/>
        <v>5.6862121860000006</v>
      </c>
      <c r="AM2048">
        <f t="shared" si="637"/>
        <v>18.541036578123997</v>
      </c>
      <c r="AN2048">
        <f t="shared" si="638"/>
        <v>-39.457497722229697</v>
      </c>
      <c r="AO2048">
        <f t="shared" si="639"/>
        <v>62.651881381592403</v>
      </c>
      <c r="AP2048">
        <f t="shared" si="640"/>
        <v>-73.733470980447564</v>
      </c>
      <c r="AQ2048">
        <f t="shared" si="641"/>
        <v>64.281468764311981</v>
      </c>
      <c r="AR2048">
        <f t="shared" si="642"/>
        <v>-35.234097060353669</v>
      </c>
      <c r="AS2048">
        <f t="shared" si="643"/>
        <v>8.5637369044621767</v>
      </c>
      <c r="BJ2048">
        <f t="shared" si="644"/>
        <v>1.2716149999999999</v>
      </c>
      <c r="BK2048">
        <f t="shared" si="645"/>
        <v>3.5829603300000001</v>
      </c>
      <c r="BL2048">
        <f t="shared" si="646"/>
        <v>8.8649573626559981</v>
      </c>
      <c r="BM2048">
        <f t="shared" si="647"/>
        <v>-2.5378616211806579</v>
      </c>
      <c r="BN2048">
        <f t="shared" si="648"/>
        <v>2.3088763787638595E-2</v>
      </c>
    </row>
    <row r="2049" spans="13:66" ht="15">
      <c r="M2049" s="280">
        <v>2079</v>
      </c>
      <c r="N2049" s="280">
        <f t="shared" si="634"/>
        <v>11.211397137258801</v>
      </c>
      <c r="AK2049">
        <f t="shared" si="635"/>
        <v>-9.1941659999999995E-2</v>
      </c>
      <c r="AL2049">
        <f t="shared" si="636"/>
        <v>5.6889485730000002</v>
      </c>
      <c r="AM2049">
        <f t="shared" si="637"/>
        <v>18.558885950451</v>
      </c>
      <c r="AN2049">
        <f t="shared" si="638"/>
        <v>-39.514489765988394</v>
      </c>
      <c r="AO2049">
        <f t="shared" si="639"/>
        <v>62.772568813783842</v>
      </c>
      <c r="AP2049">
        <f t="shared" si="640"/>
        <v>-73.911056329206659</v>
      </c>
      <c r="AQ2049">
        <f t="shared" si="641"/>
        <v>64.46729798706312</v>
      </c>
      <c r="AR2049">
        <f t="shared" si="642"/>
        <v>-35.35295896429438</v>
      </c>
      <c r="AS2049">
        <f t="shared" si="643"/>
        <v>8.5967616390101949</v>
      </c>
      <c r="BJ2049">
        <f t="shared" si="644"/>
        <v>1.2716149999999999</v>
      </c>
      <c r="BK2049">
        <f t="shared" si="645"/>
        <v>3.5846845649999999</v>
      </c>
      <c r="BL2049">
        <f t="shared" si="646"/>
        <v>8.8734916171439977</v>
      </c>
      <c r="BM2049">
        <f t="shared" si="647"/>
        <v>-2.5415272849687183</v>
      </c>
      <c r="BN2049">
        <f t="shared" si="648"/>
        <v>2.31332400835224E-2</v>
      </c>
    </row>
    <row r="2050" spans="13:66" ht="15">
      <c r="M2050" s="280">
        <v>2080</v>
      </c>
      <c r="N2050" s="280">
        <f t="shared" si="634"/>
        <v>11.21803508137949</v>
      </c>
      <c r="AK2050">
        <f t="shared" si="635"/>
        <v>-9.1941659999999995E-2</v>
      </c>
      <c r="AL2050">
        <f t="shared" si="636"/>
        <v>5.6916849600000008</v>
      </c>
      <c r="AM2050">
        <f t="shared" si="637"/>
        <v>18.576743910399998</v>
      </c>
      <c r="AN2050">
        <f t="shared" si="638"/>
        <v>-39.571536662528004</v>
      </c>
      <c r="AO2050">
        <f t="shared" si="639"/>
        <v>62.893430523822076</v>
      </c>
      <c r="AP2050">
        <f t="shared" si="640"/>
        <v>-74.088983681407399</v>
      </c>
      <c r="AQ2050">
        <f t="shared" si="641"/>
        <v>64.653574667368602</v>
      </c>
      <c r="AR2050">
        <f t="shared" si="642"/>
        <v>-35.472164399484051</v>
      </c>
      <c r="AS2050">
        <f t="shared" si="643"/>
        <v>8.6298977553460929</v>
      </c>
      <c r="BJ2050">
        <f t="shared" si="644"/>
        <v>1.2716149999999999</v>
      </c>
      <c r="BK2050">
        <f t="shared" si="645"/>
        <v>3.5864088000000001</v>
      </c>
      <c r="BL2050">
        <f t="shared" si="646"/>
        <v>8.8820299775999985</v>
      </c>
      <c r="BM2050">
        <f t="shared" si="647"/>
        <v>-2.5451964768256001</v>
      </c>
      <c r="BN2050">
        <f t="shared" si="648"/>
        <v>2.317778060509184E-2</v>
      </c>
    </row>
    <row r="2051" spans="13:66" ht="15">
      <c r="M2051" s="280">
        <v>2081</v>
      </c>
      <c r="N2051" s="280">
        <f t="shared" ref="N2051:N2114" si="649">IF(M2051&gt;=$P$1,SUM(BJ2051:BN2051),SUM(AK2051:AS2051))</f>
        <v>11.224673665989839</v>
      </c>
      <c r="AK2051">
        <f t="shared" si="635"/>
        <v>-9.1941659999999995E-2</v>
      </c>
      <c r="AL2051">
        <f t="shared" si="636"/>
        <v>5.6944213470000005</v>
      </c>
      <c r="AM2051">
        <f t="shared" si="637"/>
        <v>18.594610457970997</v>
      </c>
      <c r="AN2051">
        <f t="shared" si="638"/>
        <v>-39.628638438232734</v>
      </c>
      <c r="AO2051">
        <f t="shared" si="639"/>
        <v>63.014466679402879</v>
      </c>
      <c r="AP2051">
        <f t="shared" si="640"/>
        <v>-74.267253530798598</v>
      </c>
      <c r="AQ2051">
        <f t="shared" si="641"/>
        <v>64.840299666758852</v>
      </c>
      <c r="AR2051">
        <f t="shared" si="642"/>
        <v>-35.591714192911212</v>
      </c>
      <c r="AS2051">
        <f t="shared" si="643"/>
        <v>8.6631455753047639</v>
      </c>
      <c r="BJ2051">
        <f t="shared" si="644"/>
        <v>1.2716149999999999</v>
      </c>
      <c r="BK2051">
        <f t="shared" si="645"/>
        <v>3.5881330349999998</v>
      </c>
      <c r="BL2051">
        <f t="shared" si="646"/>
        <v>8.8905724440239986</v>
      </c>
      <c r="BM2051">
        <f t="shared" si="647"/>
        <v>-2.5488691984483061</v>
      </c>
      <c r="BN2051">
        <f t="shared" si="648"/>
        <v>2.3222385414146948E-2</v>
      </c>
    </row>
    <row r="2052" spans="13:66" ht="15">
      <c r="M2052" s="280">
        <v>2082</v>
      </c>
      <c r="N2052" s="280">
        <f t="shared" si="649"/>
        <v>11.231312889454678</v>
      </c>
      <c r="AK2052">
        <f t="shared" ref="AK2052:AK2115" si="650">$M2052^0*AA$2</f>
        <v>-9.1941659999999995E-2</v>
      </c>
      <c r="AL2052">
        <f t="shared" ref="AL2052:AL2115" si="651">$M2052^1*AB$2</f>
        <v>5.697157734000001</v>
      </c>
      <c r="AM2052">
        <f t="shared" ref="AM2052:AM2115" si="652">$M2052^2*AC$2</f>
        <v>18.612485593163999</v>
      </c>
      <c r="AN2052">
        <f t="shared" ref="AN2052:AN2115" si="653">$M2052^3*AD$2</f>
        <v>-39.685795119486798</v>
      </c>
      <c r="AO2052">
        <f t="shared" ref="AO2052:AO2115" si="654">$M2052^4*AE$2</f>
        <v>63.135677448302665</v>
      </c>
      <c r="AP2052">
        <f t="shared" ref="AP2052:AP2115" si="655">$M2052^5*AF$2</f>
        <v>-74.445866371604112</v>
      </c>
      <c r="AQ2052">
        <f t="shared" ref="AQ2052:AQ2115" si="656">$M2052^6*AG$2</f>
        <v>65.027473848007787</v>
      </c>
      <c r="AR2052">
        <f t="shared" ref="AR2052:AR2115" si="657">$M2052^7*AH$2</f>
        <v>-35.711609173156312</v>
      </c>
      <c r="AS2052">
        <f t="shared" ref="AS2052:AS2115" si="658">$M2052^8*AI$2</f>
        <v>8.696505421495667</v>
      </c>
      <c r="BJ2052">
        <f t="shared" ref="BJ2052:BJ2115" si="659">$M2052^0*BC$2</f>
        <v>1.2716149999999999</v>
      </c>
      <c r="BK2052">
        <f t="shared" ref="BK2052:BK2115" si="660">$M2052^1*BD$2</f>
        <v>3.58985727</v>
      </c>
      <c r="BL2052">
        <f t="shared" ref="BL2052:BL2115" si="661">$M2052^2*BE$2</f>
        <v>8.8991190164159981</v>
      </c>
      <c r="BM2052">
        <f t="shared" ref="BM2052:BM2115" si="662">$M2052^3*BF$2</f>
        <v>-2.5525454515338386</v>
      </c>
      <c r="BN2052">
        <f t="shared" ref="BN2052:BN2115" si="663">$M2052^4*BG$2</f>
        <v>2.3267054572517463E-2</v>
      </c>
    </row>
    <row r="2053" spans="13:66" ht="15">
      <c r="M2053" s="280">
        <v>2083</v>
      </c>
      <c r="N2053" s="280">
        <f t="shared" si="649"/>
        <v>11.237952750138861</v>
      </c>
      <c r="AK2053">
        <f t="shared" si="650"/>
        <v>-9.1941659999999995E-2</v>
      </c>
      <c r="AL2053">
        <f t="shared" si="651"/>
        <v>5.6998941210000007</v>
      </c>
      <c r="AM2053">
        <f t="shared" si="652"/>
        <v>18.630369315978999</v>
      </c>
      <c r="AN2053">
        <f t="shared" si="653"/>
        <v>-39.743006732674409</v>
      </c>
      <c r="AO2053">
        <f t="shared" si="654"/>
        <v>63.25706299837848</v>
      </c>
      <c r="AP2053">
        <f t="shared" si="655"/>
        <v>-74.624822698522962</v>
      </c>
      <c r="AQ2053">
        <f t="shared" si="656"/>
        <v>65.215098075134051</v>
      </c>
      <c r="AR2053">
        <f t="shared" si="657"/>
        <v>-35.831850170393942</v>
      </c>
      <c r="AS2053">
        <f t="shared" si="658"/>
        <v>8.7299776173043266</v>
      </c>
      <c r="BJ2053">
        <f t="shared" si="659"/>
        <v>1.2716149999999999</v>
      </c>
      <c r="BK2053">
        <f t="shared" si="660"/>
        <v>3.5915815049999997</v>
      </c>
      <c r="BL2053">
        <f t="shared" si="661"/>
        <v>8.9076696947759988</v>
      </c>
      <c r="BM2053">
        <f t="shared" si="662"/>
        <v>-2.5562252377792007</v>
      </c>
      <c r="BN2053">
        <f t="shared" si="663"/>
        <v>2.3311788142062854E-2</v>
      </c>
    </row>
    <row r="2054" spans="13:66" ht="15">
      <c r="M2054" s="280">
        <v>2084</v>
      </c>
      <c r="N2054" s="280">
        <f t="shared" si="649"/>
        <v>11.244593246407273</v>
      </c>
      <c r="AK2054">
        <f t="shared" si="650"/>
        <v>-9.1941659999999995E-2</v>
      </c>
      <c r="AL2054">
        <f t="shared" si="651"/>
        <v>5.7026305080000004</v>
      </c>
      <c r="AM2054">
        <f t="shared" si="652"/>
        <v>18.648261626415998</v>
      </c>
      <c r="AN2054">
        <f t="shared" si="653"/>
        <v>-39.800273304179782</v>
      </c>
      <c r="AO2054">
        <f t="shared" si="654"/>
        <v>63.378623497568036</v>
      </c>
      <c r="AP2054">
        <f t="shared" si="655"/>
        <v>-74.80412300672964</v>
      </c>
      <c r="AQ2054">
        <f t="shared" si="656"/>
        <v>65.403173213402113</v>
      </c>
      <c r="AR2054">
        <f t="shared" si="657"/>
        <v>-35.95243801639522</v>
      </c>
      <c r="AS2054">
        <f t="shared" si="658"/>
        <v>8.7635624868938216</v>
      </c>
      <c r="BJ2054">
        <f t="shared" si="659"/>
        <v>1.2716149999999999</v>
      </c>
      <c r="BK2054">
        <f t="shared" si="660"/>
        <v>3.5933057399999999</v>
      </c>
      <c r="BL2054">
        <f t="shared" si="661"/>
        <v>8.9162244791039988</v>
      </c>
      <c r="BM2054">
        <f t="shared" si="662"/>
        <v>-2.5599085588813955</v>
      </c>
      <c r="BN2054">
        <f t="shared" si="663"/>
        <v>2.3356586184672307E-2</v>
      </c>
    </row>
    <row r="2055" spans="13:66" ht="15">
      <c r="M2055" s="280">
        <v>2085</v>
      </c>
      <c r="N2055" s="280">
        <f t="shared" si="649"/>
        <v>11.251234376624836</v>
      </c>
      <c r="AK2055">
        <f t="shared" si="650"/>
        <v>-9.1941659999999995E-2</v>
      </c>
      <c r="AL2055">
        <f t="shared" si="651"/>
        <v>5.7053668950000009</v>
      </c>
      <c r="AM2055">
        <f t="shared" si="652"/>
        <v>18.666162524474998</v>
      </c>
      <c r="AN2055">
        <f t="shared" si="653"/>
        <v>-39.857594860387131</v>
      </c>
      <c r="AO2055">
        <f t="shared" si="654"/>
        <v>63.500359113889658</v>
      </c>
      <c r="AP2055">
        <f t="shared" si="655"/>
        <v>-74.983767791874314</v>
      </c>
      <c r="AQ2055">
        <f t="shared" si="656"/>
        <v>65.591700129323556</v>
      </c>
      <c r="AR2055">
        <f t="shared" si="657"/>
        <v>-36.073373544530035</v>
      </c>
      <c r="AS2055">
        <f t="shared" si="658"/>
        <v>8.7972603552062782</v>
      </c>
      <c r="BJ2055">
        <f t="shared" si="659"/>
        <v>1.2716149999999999</v>
      </c>
      <c r="BK2055">
        <f t="shared" si="660"/>
        <v>3.5950299750000001</v>
      </c>
      <c r="BL2055">
        <f t="shared" si="661"/>
        <v>8.9247833693999983</v>
      </c>
      <c r="BM2055">
        <f t="shared" si="662"/>
        <v>-2.5635954165374253</v>
      </c>
      <c r="BN2055">
        <f t="shared" si="663"/>
        <v>2.3401448762264725E-2</v>
      </c>
    </row>
    <row r="2056" spans="13:66" ht="15">
      <c r="M2056" s="280">
        <v>2086</v>
      </c>
      <c r="N2056" s="280">
        <f t="shared" si="649"/>
        <v>11.257876139156494</v>
      </c>
      <c r="AK2056">
        <f t="shared" si="650"/>
        <v>-9.1941659999999995E-2</v>
      </c>
      <c r="AL2056">
        <f t="shared" si="651"/>
        <v>5.7081032820000006</v>
      </c>
      <c r="AM2056">
        <f t="shared" si="652"/>
        <v>18.684072010155997</v>
      </c>
      <c r="AN2056">
        <f t="shared" si="653"/>
        <v>-39.914971427680669</v>
      </c>
      <c r="AO2056">
        <f t="shared" si="654"/>
        <v>63.622270015442339</v>
      </c>
      <c r="AP2056">
        <f t="shared" si="655"/>
        <v>-75.16375755008302</v>
      </c>
      <c r="AQ2056">
        <f t="shared" si="656"/>
        <v>65.780679690658232</v>
      </c>
      <c r="AR2056">
        <f t="shared" si="657"/>
        <v>-36.194657589769378</v>
      </c>
      <c r="AS2056">
        <f t="shared" si="658"/>
        <v>8.8310715479643775</v>
      </c>
      <c r="BJ2056">
        <f t="shared" si="659"/>
        <v>1.2716149999999999</v>
      </c>
      <c r="BK2056">
        <f t="shared" si="660"/>
        <v>3.5967542099999998</v>
      </c>
      <c r="BL2056">
        <f t="shared" si="661"/>
        <v>8.9333463656639989</v>
      </c>
      <c r="BM2056">
        <f t="shared" si="662"/>
        <v>-2.5672858124442928</v>
      </c>
      <c r="BN2056">
        <f t="shared" si="663"/>
        <v>2.3446375936788728E-2</v>
      </c>
    </row>
    <row r="2057" spans="13:66" ht="15">
      <c r="M2057" s="280">
        <v>2087</v>
      </c>
      <c r="N2057" s="280">
        <f t="shared" si="649"/>
        <v>11.264518532367221</v>
      </c>
      <c r="AK2057">
        <f t="shared" si="650"/>
        <v>-9.1941659999999995E-2</v>
      </c>
      <c r="AL2057">
        <f t="shared" si="651"/>
        <v>5.7108396690000003</v>
      </c>
      <c r="AM2057">
        <f t="shared" si="652"/>
        <v>18.701990083458998</v>
      </c>
      <c r="AN2057">
        <f t="shared" si="653"/>
        <v>-39.97240303244461</v>
      </c>
      <c r="AO2057">
        <f t="shared" si="654"/>
        <v>63.744356370405704</v>
      </c>
      <c r="AP2057">
        <f t="shared" si="655"/>
        <v>-75.344092777957954</v>
      </c>
      <c r="AQ2057">
        <f t="shared" si="656"/>
        <v>65.970112766415454</v>
      </c>
      <c r="AR2057">
        <f t="shared" si="657"/>
        <v>-36.316290988687641</v>
      </c>
      <c r="AS2057">
        <f t="shared" si="658"/>
        <v>8.8649963916728414</v>
      </c>
      <c r="BJ2057">
        <f t="shared" si="659"/>
        <v>1.2716149999999999</v>
      </c>
      <c r="BK2057">
        <f t="shared" si="660"/>
        <v>3.598478445</v>
      </c>
      <c r="BL2057">
        <f t="shared" si="661"/>
        <v>8.9419134678959988</v>
      </c>
      <c r="BM2057">
        <f t="shared" si="662"/>
        <v>-2.5709797482990013</v>
      </c>
      <c r="BN2057">
        <f t="shared" si="663"/>
        <v>2.3491367770222659E-2</v>
      </c>
    </row>
    <row r="2058" spans="13:66" ht="15">
      <c r="M2058" s="280">
        <v>2088</v>
      </c>
      <c r="N2058" s="280">
        <f t="shared" si="649"/>
        <v>11.271161554622017</v>
      </c>
      <c r="AK2058">
        <f t="shared" si="650"/>
        <v>-9.1941659999999995E-2</v>
      </c>
      <c r="AL2058">
        <f t="shared" si="651"/>
        <v>5.7135760560000008</v>
      </c>
      <c r="AM2058">
        <f t="shared" si="652"/>
        <v>18.719916744383998</v>
      </c>
      <c r="AN2058">
        <f t="shared" si="653"/>
        <v>-40.029889701063176</v>
      </c>
      <c r="AO2058">
        <f t="shared" si="654"/>
        <v>63.866618347040017</v>
      </c>
      <c r="AP2058">
        <f t="shared" si="655"/>
        <v>-75.524773972577648</v>
      </c>
      <c r="AQ2058">
        <f t="shared" si="656"/>
        <v>66.160000226855217</v>
      </c>
      <c r="AR2058">
        <f t="shared" si="657"/>
        <v>-36.43827457946491</v>
      </c>
      <c r="AS2058">
        <f t="shared" si="658"/>
        <v>8.8990352136199444</v>
      </c>
      <c r="BJ2058">
        <f t="shared" si="659"/>
        <v>1.2716149999999999</v>
      </c>
      <c r="BK2058">
        <f t="shared" si="660"/>
        <v>3.6002026799999998</v>
      </c>
      <c r="BL2058">
        <f t="shared" si="661"/>
        <v>8.9504846760959982</v>
      </c>
      <c r="BM2058">
        <f t="shared" si="662"/>
        <v>-2.574677225798554</v>
      </c>
      <c r="BN2058">
        <f t="shared" si="663"/>
        <v>2.3536424324574572E-2</v>
      </c>
    </row>
    <row r="2059" spans="13:66" ht="15">
      <c r="M2059" s="280">
        <v>2089</v>
      </c>
      <c r="N2059" s="280">
        <f t="shared" si="649"/>
        <v>11.277805204285929</v>
      </c>
      <c r="AK2059">
        <f t="shared" si="650"/>
        <v>-9.1941659999999995E-2</v>
      </c>
      <c r="AL2059">
        <f t="shared" si="651"/>
        <v>5.7163124430000005</v>
      </c>
      <c r="AM2059">
        <f t="shared" si="652"/>
        <v>18.737851992930999</v>
      </c>
      <c r="AN2059">
        <f t="shared" si="653"/>
        <v>-40.087431459920566</v>
      </c>
      <c r="AO2059">
        <f t="shared" si="654"/>
        <v>63.989056113686196</v>
      </c>
      <c r="AP2059">
        <f t="shared" si="655"/>
        <v>-75.705801631497238</v>
      </c>
      <c r="AQ2059">
        <f t="shared" si="656"/>
        <v>66.350342943489409</v>
      </c>
      <c r="AR2059">
        <f t="shared" si="657"/>
        <v>-36.560609201889314</v>
      </c>
      <c r="AS2059">
        <f t="shared" si="658"/>
        <v>8.9331883418790028</v>
      </c>
      <c r="BJ2059">
        <f t="shared" si="659"/>
        <v>1.2716149999999999</v>
      </c>
      <c r="BK2059">
        <f t="shared" si="660"/>
        <v>3.601926915</v>
      </c>
      <c r="BL2059">
        <f t="shared" si="661"/>
        <v>8.9590599902639987</v>
      </c>
      <c r="BM2059">
        <f t="shared" si="662"/>
        <v>-2.5783782466399523</v>
      </c>
      <c r="BN2059">
        <f t="shared" si="663"/>
        <v>2.3581545661882253E-2</v>
      </c>
    </row>
    <row r="2060" spans="13:66" ht="15">
      <c r="M2060" s="280">
        <v>2090</v>
      </c>
      <c r="N2060" s="280">
        <f t="shared" si="649"/>
        <v>11.284449479724012</v>
      </c>
      <c r="AK2060">
        <f t="shared" si="650"/>
        <v>-9.1941659999999995E-2</v>
      </c>
      <c r="AL2060">
        <f t="shared" si="651"/>
        <v>5.7190488300000002</v>
      </c>
      <c r="AM2060">
        <f t="shared" si="652"/>
        <v>18.755795829099998</v>
      </c>
      <c r="AN2060">
        <f t="shared" si="653"/>
        <v>-40.145028335401008</v>
      </c>
      <c r="AO2060">
        <f t="shared" si="654"/>
        <v>64.111669838765778</v>
      </c>
      <c r="AP2060">
        <f t="shared" si="655"/>
        <v>-75.887176252748674</v>
      </c>
      <c r="AQ2060">
        <f t="shared" si="656"/>
        <v>66.541141789082957</v>
      </c>
      <c r="AR2060">
        <f t="shared" si="657"/>
        <v>-36.683295697359306</v>
      </c>
      <c r="AS2060">
        <f t="shared" si="658"/>
        <v>8.9674561053099033</v>
      </c>
      <c r="BJ2060">
        <f t="shared" si="659"/>
        <v>1.2716149999999999</v>
      </c>
      <c r="BK2060">
        <f t="shared" si="660"/>
        <v>3.6036511500000001</v>
      </c>
      <c r="BL2060">
        <f t="shared" si="661"/>
        <v>8.9676394103999986</v>
      </c>
      <c r="BM2060">
        <f t="shared" si="662"/>
        <v>-2.5820828125202002</v>
      </c>
      <c r="BN2060">
        <f t="shared" si="663"/>
        <v>2.362673184421319E-2</v>
      </c>
    </row>
    <row r="2061" spans="13:66" ht="15">
      <c r="M2061" s="280">
        <v>2091</v>
      </c>
      <c r="N2061" s="280">
        <f t="shared" si="649"/>
        <v>11.291094379301363</v>
      </c>
      <c r="AK2061">
        <f t="shared" si="650"/>
        <v>-9.1941659999999995E-2</v>
      </c>
      <c r="AL2061">
        <f t="shared" si="651"/>
        <v>5.7217852170000008</v>
      </c>
      <c r="AM2061">
        <f t="shared" si="652"/>
        <v>18.773748252890996</v>
      </c>
      <c r="AN2061">
        <f t="shared" si="653"/>
        <v>-40.202680353888702</v>
      </c>
      <c r="AO2061">
        <f t="shared" si="654"/>
        <v>64.234459690780966</v>
      </c>
      <c r="AP2061">
        <f t="shared" si="655"/>
        <v>-76.06889833484091</v>
      </c>
      <c r="AQ2061">
        <f t="shared" si="656"/>
        <v>66.732397637655069</v>
      </c>
      <c r="AR2061">
        <f t="shared" si="657"/>
        <v>-36.806334908885958</v>
      </c>
      <c r="AS2061">
        <f t="shared" si="658"/>
        <v>9.0018388335605906</v>
      </c>
      <c r="BJ2061">
        <f t="shared" si="659"/>
        <v>1.2716149999999999</v>
      </c>
      <c r="BK2061">
        <f t="shared" si="660"/>
        <v>3.6053753849999999</v>
      </c>
      <c r="BL2061">
        <f t="shared" si="661"/>
        <v>8.9762229365039978</v>
      </c>
      <c r="BM2061">
        <f t="shared" si="662"/>
        <v>-2.5857909251362998</v>
      </c>
      <c r="BN2061">
        <f t="shared" si="663"/>
        <v>2.3671982933664605E-2</v>
      </c>
    </row>
    <row r="2062" spans="13:66" ht="15">
      <c r="M2062" s="280">
        <v>2092</v>
      </c>
      <c r="N2062" s="280">
        <f t="shared" si="649"/>
        <v>11.297739901383107</v>
      </c>
      <c r="AK2062">
        <f t="shared" si="650"/>
        <v>-9.1941659999999995E-2</v>
      </c>
      <c r="AL2062">
        <f t="shared" si="651"/>
        <v>5.7245216040000004</v>
      </c>
      <c r="AM2062">
        <f t="shared" si="652"/>
        <v>18.791709264303996</v>
      </c>
      <c r="AN2062">
        <f t="shared" si="653"/>
        <v>-40.260387541767876</v>
      </c>
      <c r="AO2062">
        <f t="shared" si="654"/>
        <v>64.357425838314597</v>
      </c>
      <c r="AP2062">
        <f t="shared" si="655"/>
        <v>-76.250968376760241</v>
      </c>
      <c r="AQ2062">
        <f t="shared" si="656"/>
        <v>66.92411136448041</v>
      </c>
      <c r="AR2062">
        <f t="shared" si="657"/>
        <v>-36.929727681095343</v>
      </c>
      <c r="AS2062">
        <f t="shared" si="658"/>
        <v>9.0363368570685871</v>
      </c>
      <c r="BJ2062">
        <f t="shared" si="659"/>
        <v>1.2716149999999999</v>
      </c>
      <c r="BK2062">
        <f t="shared" si="660"/>
        <v>3.6070996200000001</v>
      </c>
      <c r="BL2062">
        <f t="shared" si="661"/>
        <v>8.9848105685759982</v>
      </c>
      <c r="BM2062">
        <f t="shared" si="662"/>
        <v>-2.5895025861852545</v>
      </c>
      <c r="BN2062">
        <f t="shared" si="663"/>
        <v>2.3717298992363429E-2</v>
      </c>
    </row>
    <row r="2063" spans="13:66" ht="15">
      <c r="M2063" s="280">
        <v>2093</v>
      </c>
      <c r="N2063" s="280">
        <f t="shared" si="649"/>
        <v>11.304386044334397</v>
      </c>
      <c r="AK2063">
        <f t="shared" si="650"/>
        <v>-9.1941659999999995E-2</v>
      </c>
      <c r="AL2063">
        <f t="shared" si="651"/>
        <v>5.727257991000001</v>
      </c>
      <c r="AM2063">
        <f t="shared" si="652"/>
        <v>18.809678863338998</v>
      </c>
      <c r="AN2063">
        <f t="shared" si="653"/>
        <v>-40.318149925422738</v>
      </c>
      <c r="AO2063">
        <f t="shared" si="654"/>
        <v>64.480568450030148</v>
      </c>
      <c r="AP2063">
        <f t="shared" si="655"/>
        <v>-76.433386877970406</v>
      </c>
      <c r="AQ2063">
        <f t="shared" si="656"/>
        <v>67.116283846090383</v>
      </c>
      <c r="AR2063">
        <f t="shared" si="657"/>
        <v>-37.0534748602308</v>
      </c>
      <c r="AS2063">
        <f t="shared" si="658"/>
        <v>9.0709505070624985</v>
      </c>
      <c r="BJ2063">
        <f t="shared" si="659"/>
        <v>1.2716149999999999</v>
      </c>
      <c r="BK2063">
        <f t="shared" si="660"/>
        <v>3.6088238549999998</v>
      </c>
      <c r="BL2063">
        <f t="shared" si="661"/>
        <v>8.993402306615998</v>
      </c>
      <c r="BM2063">
        <f t="shared" si="662"/>
        <v>-2.5932177973640669</v>
      </c>
      <c r="BN2063">
        <f t="shared" si="663"/>
        <v>2.3762680082466313E-2</v>
      </c>
    </row>
    <row r="2064" spans="13:66" ht="15">
      <c r="M2064" s="280">
        <v>2094</v>
      </c>
      <c r="N2064" s="280">
        <f t="shared" si="649"/>
        <v>11.311032806520419</v>
      </c>
      <c r="AK2064">
        <f t="shared" si="650"/>
        <v>-9.1941659999999995E-2</v>
      </c>
      <c r="AL2064">
        <f t="shared" si="651"/>
        <v>5.7299943780000007</v>
      </c>
      <c r="AM2064">
        <f t="shared" si="652"/>
        <v>18.827657049995999</v>
      </c>
      <c r="AN2064">
        <f t="shared" si="653"/>
        <v>-40.375967531237499</v>
      </c>
      <c r="AO2064">
        <f t="shared" si="654"/>
        <v>64.603887694671755</v>
      </c>
      <c r="AP2064">
        <f t="shared" si="655"/>
        <v>-76.616154338412855</v>
      </c>
      <c r="AQ2064">
        <f t="shared" si="656"/>
        <v>67.308915960274206</v>
      </c>
      <c r="AR2064">
        <f t="shared" si="657"/>
        <v>-37.177577294155263</v>
      </c>
      <c r="AS2064">
        <f t="shared" si="658"/>
        <v>9.1056801155635387</v>
      </c>
      <c r="BJ2064">
        <f t="shared" si="659"/>
        <v>1.2716149999999999</v>
      </c>
      <c r="BK2064">
        <f t="shared" si="660"/>
        <v>3.61054809</v>
      </c>
      <c r="BL2064">
        <f t="shared" si="661"/>
        <v>9.001998150623999</v>
      </c>
      <c r="BM2064">
        <f t="shared" si="662"/>
        <v>-2.5969365603697394</v>
      </c>
      <c r="BN2064">
        <f t="shared" si="663"/>
        <v>2.3808126266159631E-2</v>
      </c>
    </row>
    <row r="2065" spans="13:66" ht="15">
      <c r="M2065" s="280">
        <v>2095</v>
      </c>
      <c r="N2065" s="280">
        <f t="shared" si="649"/>
        <v>11.317680186306381</v>
      </c>
      <c r="AK2065">
        <f t="shared" si="650"/>
        <v>-9.1941659999999995E-2</v>
      </c>
      <c r="AL2065">
        <f t="shared" si="651"/>
        <v>5.7327307650000003</v>
      </c>
      <c r="AM2065">
        <f t="shared" si="652"/>
        <v>18.845643824274998</v>
      </c>
      <c r="AN2065">
        <f t="shared" si="653"/>
        <v>-40.433840385596383</v>
      </c>
      <c r="AO2065">
        <f t="shared" si="654"/>
        <v>64.727383741064159</v>
      </c>
      <c r="AP2065">
        <f t="shared" si="655"/>
        <v>-76.799271258507048</v>
      </c>
      <c r="AQ2065">
        <f t="shared" si="656"/>
        <v>67.502008586080208</v>
      </c>
      <c r="AR2065">
        <f t="shared" si="657"/>
        <v>-37.302035832353603</v>
      </c>
      <c r="AS2065">
        <f t="shared" si="658"/>
        <v>9.1405260153870369</v>
      </c>
      <c r="BJ2065">
        <f t="shared" si="659"/>
        <v>1.2716149999999999</v>
      </c>
      <c r="BK2065">
        <f t="shared" si="660"/>
        <v>3.6122723249999997</v>
      </c>
      <c r="BL2065">
        <f t="shared" si="661"/>
        <v>9.0105981005999976</v>
      </c>
      <c r="BM2065">
        <f t="shared" si="662"/>
        <v>-2.6006588768992751</v>
      </c>
      <c r="BN2065">
        <f t="shared" si="663"/>
        <v>2.3853637605659474E-2</v>
      </c>
    </row>
    <row r="2066" spans="13:66" ht="15">
      <c r="M2066" s="280">
        <v>2096</v>
      </c>
      <c r="N2066" s="280">
        <f t="shared" si="649"/>
        <v>11.324328182057533</v>
      </c>
      <c r="AK2066">
        <f t="shared" si="650"/>
        <v>-9.1941659999999995E-2</v>
      </c>
      <c r="AL2066">
        <f t="shared" si="651"/>
        <v>5.7354671520000009</v>
      </c>
      <c r="AM2066">
        <f t="shared" si="652"/>
        <v>18.863639186175998</v>
      </c>
      <c r="AN2066">
        <f t="shared" si="653"/>
        <v>-40.491768514883589</v>
      </c>
      <c r="AO2066">
        <f t="shared" si="654"/>
        <v>64.851056758112776</v>
      </c>
      <c r="AP2066">
        <f t="shared" si="655"/>
        <v>-76.982738139150598</v>
      </c>
      <c r="AQ2066">
        <f t="shared" si="656"/>
        <v>67.695562603816981</v>
      </c>
      <c r="AR2066">
        <f t="shared" si="657"/>
        <v>-37.426851325934948</v>
      </c>
      <c r="AS2066">
        <f t="shared" si="658"/>
        <v>9.1754885401439594</v>
      </c>
      <c r="BJ2066">
        <f t="shared" si="659"/>
        <v>1.2716149999999999</v>
      </c>
      <c r="BK2066">
        <f t="shared" si="660"/>
        <v>3.6139965599999999</v>
      </c>
      <c r="BL2066">
        <f t="shared" si="661"/>
        <v>9.019202156543999</v>
      </c>
      <c r="BM2066">
        <f t="shared" si="662"/>
        <v>-2.604384748649677</v>
      </c>
      <c r="BN2066">
        <f t="shared" si="663"/>
        <v>2.3899214163211651E-2</v>
      </c>
    </row>
    <row r="2067" spans="13:66" ht="15">
      <c r="M2067" s="280">
        <v>2097</v>
      </c>
      <c r="N2067" s="280">
        <f t="shared" si="649"/>
        <v>11.330976792139143</v>
      </c>
      <c r="AK2067">
        <f t="shared" si="650"/>
        <v>-9.1941659999999995E-2</v>
      </c>
      <c r="AL2067">
        <f t="shared" si="651"/>
        <v>5.7382035390000006</v>
      </c>
      <c r="AM2067">
        <f t="shared" si="652"/>
        <v>18.881643135698997</v>
      </c>
      <c r="AN2067">
        <f t="shared" si="653"/>
        <v>-40.549751945483344</v>
      </c>
      <c r="AO2067">
        <f t="shared" si="654"/>
        <v>64.974906914803654</v>
      </c>
      <c r="AP2067">
        <f t="shared" si="655"/>
        <v>-77.166555481719541</v>
      </c>
      <c r="AQ2067">
        <f t="shared" si="656"/>
        <v>67.889578895054626</v>
      </c>
      <c r="AR2067">
        <f t="shared" si="657"/>
        <v>-37.552024627634999</v>
      </c>
      <c r="AS2067">
        <f t="shared" si="658"/>
        <v>9.2105680242424306</v>
      </c>
      <c r="BJ2067">
        <f t="shared" si="659"/>
        <v>1.2716149999999999</v>
      </c>
      <c r="BK2067">
        <f t="shared" si="660"/>
        <v>3.6157207950000001</v>
      </c>
      <c r="BL2067">
        <f t="shared" si="661"/>
        <v>9.0278103184559981</v>
      </c>
      <c r="BM2067">
        <f t="shared" si="662"/>
        <v>-2.6081141773179475</v>
      </c>
      <c r="BN2067">
        <f t="shared" si="663"/>
        <v>2.3944856001091686E-2</v>
      </c>
    </row>
    <row r="2068" spans="13:66" ht="15">
      <c r="M2068" s="280">
        <v>2098</v>
      </c>
      <c r="N2068" s="280">
        <f t="shared" si="649"/>
        <v>11.337626014916513</v>
      </c>
      <c r="AK2068">
        <f t="shared" si="650"/>
        <v>-9.1941659999999995E-2</v>
      </c>
      <c r="AL2068">
        <f t="shared" si="651"/>
        <v>5.7409399260000002</v>
      </c>
      <c r="AM2068">
        <f t="shared" si="652"/>
        <v>18.899655672843998</v>
      </c>
      <c r="AN2068">
        <f t="shared" si="653"/>
        <v>-40.607790703779855</v>
      </c>
      <c r="AO2068">
        <f t="shared" si="654"/>
        <v>65.098934380203488</v>
      </c>
      <c r="AP2068">
        <f t="shared" si="655"/>
        <v>-77.350723788068549</v>
      </c>
      <c r="AQ2068">
        <f t="shared" si="656"/>
        <v>68.084058342625923</v>
      </c>
      <c r="AR2068">
        <f t="shared" si="657"/>
        <v>-37.677556591818373</v>
      </c>
      <c r="AS2068">
        <f t="shared" si="658"/>
        <v>9.2457648028892603</v>
      </c>
      <c r="BJ2068">
        <f t="shared" si="659"/>
        <v>1.2716149999999999</v>
      </c>
      <c r="BK2068">
        <f t="shared" si="660"/>
        <v>3.6174450299999998</v>
      </c>
      <c r="BL2068">
        <f t="shared" si="661"/>
        <v>9.0364225863359984</v>
      </c>
      <c r="BM2068">
        <f t="shared" si="662"/>
        <v>-2.6118471646010897</v>
      </c>
      <c r="BN2068">
        <f t="shared" si="663"/>
        <v>2.3990563181604824E-2</v>
      </c>
    </row>
    <row r="2069" spans="13:66" ht="15">
      <c r="M2069" s="280">
        <v>2099</v>
      </c>
      <c r="N2069" s="280">
        <f t="shared" si="649"/>
        <v>11.344275848754979</v>
      </c>
      <c r="AK2069">
        <f t="shared" si="650"/>
        <v>-9.1941659999999995E-2</v>
      </c>
      <c r="AL2069">
        <f t="shared" si="651"/>
        <v>5.7436763130000008</v>
      </c>
      <c r="AM2069">
        <f t="shared" si="652"/>
        <v>18.917676797610998</v>
      </c>
      <c r="AN2069">
        <f t="shared" si="653"/>
        <v>-40.665884816157337</v>
      </c>
      <c r="AO2069">
        <f t="shared" si="654"/>
        <v>65.22313932345962</v>
      </c>
      <c r="AP2069">
        <f t="shared" si="655"/>
        <v>-77.535243560531157</v>
      </c>
      <c r="AQ2069">
        <f t="shared" si="656"/>
        <v>68.279001830627536</v>
      </c>
      <c r="AR2069">
        <f t="shared" si="657"/>
        <v>-37.80344807448094</v>
      </c>
      <c r="AS2069">
        <f t="shared" si="658"/>
        <v>9.2810792120914574</v>
      </c>
      <c r="BJ2069">
        <f t="shared" si="659"/>
        <v>1.2716149999999999</v>
      </c>
      <c r="BK2069">
        <f t="shared" si="660"/>
        <v>3.619169265</v>
      </c>
      <c r="BL2069">
        <f t="shared" si="661"/>
        <v>9.045038960183998</v>
      </c>
      <c r="BM2069">
        <f t="shared" si="662"/>
        <v>-2.6155837121961065</v>
      </c>
      <c r="BN2069">
        <f t="shared" si="663"/>
        <v>2.4036335767086036E-2</v>
      </c>
    </row>
    <row r="2070" spans="13:66" ht="15">
      <c r="M2070" s="280">
        <v>2100</v>
      </c>
      <c r="N2070" s="280">
        <f t="shared" si="649"/>
        <v>11.350926292019899</v>
      </c>
      <c r="AK2070">
        <f t="shared" si="650"/>
        <v>-9.1941659999999995E-2</v>
      </c>
      <c r="AL2070">
        <f t="shared" si="651"/>
        <v>5.7464127000000005</v>
      </c>
      <c r="AM2070">
        <f t="shared" si="652"/>
        <v>18.935706509999999</v>
      </c>
      <c r="AN2070">
        <f t="shared" si="653"/>
        <v>-40.724034309000004</v>
      </c>
      <c r="AO2070">
        <f t="shared" si="654"/>
        <v>65.347521913799994</v>
      </c>
      <c r="AP2070">
        <f t="shared" si="655"/>
        <v>-77.720115301920004</v>
      </c>
      <c r="AQ2070">
        <f t="shared" si="656"/>
        <v>68.474410244421293</v>
      </c>
      <c r="AR2070">
        <f t="shared" si="657"/>
        <v>-37.929699933252124</v>
      </c>
      <c r="AS2070">
        <f t="shared" si="658"/>
        <v>9.3165115886577734</v>
      </c>
      <c r="BJ2070">
        <f t="shared" si="659"/>
        <v>1.2716149999999999</v>
      </c>
      <c r="BK2070">
        <f t="shared" si="660"/>
        <v>3.6208934999999998</v>
      </c>
      <c r="BL2070">
        <f t="shared" si="661"/>
        <v>9.0536594399999988</v>
      </c>
      <c r="BM2070">
        <f t="shared" si="662"/>
        <v>-2.6193238218000001</v>
      </c>
      <c r="BN2070">
        <f t="shared" si="663"/>
        <v>2.40821738199E-2</v>
      </c>
    </row>
    <row r="2071" spans="13:66" ht="15">
      <c r="M2071" s="280">
        <v>2101</v>
      </c>
      <c r="N2071" s="280">
        <f t="shared" si="649"/>
        <v>11.357577343076665</v>
      </c>
      <c r="AK2071">
        <f t="shared" si="650"/>
        <v>-9.1941659999999995E-2</v>
      </c>
      <c r="AL2071">
        <f t="shared" si="651"/>
        <v>5.7491490870000002</v>
      </c>
      <c r="AM2071">
        <f t="shared" si="652"/>
        <v>18.953744810010999</v>
      </c>
      <c r="AN2071">
        <f t="shared" si="653"/>
        <v>-40.782239208692076</v>
      </c>
      <c r="AO2071">
        <f t="shared" si="654"/>
        <v>65.472082320533261</v>
      </c>
      <c r="AP2071">
        <f t="shared" si="655"/>
        <v>-77.905339515527061</v>
      </c>
      <c r="AQ2071">
        <f t="shared" si="656"/>
        <v>68.670284470635252</v>
      </c>
      <c r="AR2071">
        <f t="shared" si="657"/>
        <v>-38.056313027397287</v>
      </c>
      <c r="AS2071">
        <f t="shared" si="658"/>
        <v>9.3520622702002179</v>
      </c>
      <c r="BJ2071">
        <f t="shared" si="659"/>
        <v>1.2716149999999999</v>
      </c>
      <c r="BK2071">
        <f t="shared" si="660"/>
        <v>3.6226177349999999</v>
      </c>
      <c r="BL2071">
        <f t="shared" si="661"/>
        <v>9.0622840257839989</v>
      </c>
      <c r="BM2071">
        <f t="shared" si="662"/>
        <v>-2.6230674951097739</v>
      </c>
      <c r="BN2071">
        <f t="shared" si="663"/>
        <v>2.4128077402441123E-2</v>
      </c>
    </row>
    <row r="2072" spans="13:66" ht="15">
      <c r="M2072" s="280">
        <v>2102</v>
      </c>
      <c r="N2072" s="280">
        <f t="shared" si="649"/>
        <v>11.364229000290702</v>
      </c>
      <c r="AK2072">
        <f t="shared" si="650"/>
        <v>-9.1941659999999995E-2</v>
      </c>
      <c r="AL2072">
        <f t="shared" si="651"/>
        <v>5.7518854740000007</v>
      </c>
      <c r="AM2072">
        <f t="shared" si="652"/>
        <v>18.971791697643997</v>
      </c>
      <c r="AN2072">
        <f t="shared" si="653"/>
        <v>-40.84049954161776</v>
      </c>
      <c r="AO2072">
        <f t="shared" si="654"/>
        <v>65.596820713048658</v>
      </c>
      <c r="AP2072">
        <f t="shared" si="655"/>
        <v>-78.090916705123831</v>
      </c>
      <c r="AQ2072">
        <f t="shared" si="656"/>
        <v>68.866625397165038</v>
      </c>
      <c r="AR2072">
        <f t="shared" si="657"/>
        <v>-38.183288217820049</v>
      </c>
      <c r="AS2072">
        <f t="shared" si="658"/>
        <v>9.3877315951355982</v>
      </c>
      <c r="BJ2072">
        <f t="shared" si="659"/>
        <v>1.2716149999999999</v>
      </c>
      <c r="BK2072">
        <f t="shared" si="660"/>
        <v>3.6243419700000001</v>
      </c>
      <c r="BL2072">
        <f t="shared" si="661"/>
        <v>9.0709127175359985</v>
      </c>
      <c r="BM2072">
        <f t="shared" si="662"/>
        <v>-2.6268147338224304</v>
      </c>
      <c r="BN2072">
        <f t="shared" si="663"/>
        <v>2.4174046577133523E-2</v>
      </c>
    </row>
    <row r="2073" spans="13:66" ht="15">
      <c r="M2073" s="280">
        <v>2103</v>
      </c>
      <c r="N2073" s="280">
        <f t="shared" si="649"/>
        <v>11.370881262027458</v>
      </c>
      <c r="AK2073">
        <f t="shared" si="650"/>
        <v>-9.1941659999999995E-2</v>
      </c>
      <c r="AL2073">
        <f t="shared" si="651"/>
        <v>5.7546218610000004</v>
      </c>
      <c r="AM2073">
        <f t="shared" si="652"/>
        <v>18.989847172898997</v>
      </c>
      <c r="AN2073">
        <f t="shared" si="653"/>
        <v>-40.89881533416127</v>
      </c>
      <c r="AO2073">
        <f t="shared" si="654"/>
        <v>65.721737260816113</v>
      </c>
      <c r="AP2073">
        <f t="shared" si="655"/>
        <v>-78.276847374961619</v>
      </c>
      <c r="AQ2073">
        <f t="shared" si="656"/>
        <v>69.063433913174975</v>
      </c>
      <c r="AR2073">
        <f t="shared" si="657"/>
        <v>-38.310626367064607</v>
      </c>
      <c r="AS2073">
        <f t="shared" si="658"/>
        <v>9.4235199026870511</v>
      </c>
      <c r="BJ2073">
        <f t="shared" si="659"/>
        <v>1.2716149999999999</v>
      </c>
      <c r="BK2073">
        <f t="shared" si="660"/>
        <v>3.6260662049999999</v>
      </c>
      <c r="BL2073">
        <f t="shared" si="661"/>
        <v>9.0795455152559992</v>
      </c>
      <c r="BM2073">
        <f t="shared" si="662"/>
        <v>-2.630565539634973</v>
      </c>
      <c r="BN2073">
        <f t="shared" si="663"/>
        <v>2.4220081406431039E-2</v>
      </c>
    </row>
    <row r="2074" spans="13:66" ht="15">
      <c r="M2074" s="280">
        <v>2104</v>
      </c>
      <c r="N2074" s="280">
        <f t="shared" si="649"/>
        <v>11.377534126652414</v>
      </c>
      <c r="AK2074">
        <f t="shared" si="650"/>
        <v>-9.1941659999999995E-2</v>
      </c>
      <c r="AL2074">
        <f t="shared" si="651"/>
        <v>5.757358248000001</v>
      </c>
      <c r="AM2074">
        <f t="shared" si="652"/>
        <v>19.007911235776</v>
      </c>
      <c r="AN2074">
        <f t="shared" si="653"/>
        <v>-40.95718661270682</v>
      </c>
      <c r="AO2074">
        <f t="shared" si="654"/>
        <v>65.846832133386144</v>
      </c>
      <c r="AP2074">
        <f t="shared" si="655"/>
        <v>-78.463132029771742</v>
      </c>
      <c r="AQ2074">
        <f t="shared" si="656"/>
        <v>69.260710909099359</v>
      </c>
      <c r="AR2074">
        <f t="shared" si="657"/>
        <v>-38.438328339318119</v>
      </c>
      <c r="AS2074">
        <f t="shared" si="658"/>
        <v>9.4594275328855772</v>
      </c>
      <c r="BJ2074">
        <f t="shared" si="659"/>
        <v>1.2716149999999999</v>
      </c>
      <c r="BK2074">
        <f t="shared" si="660"/>
        <v>3.6277904400000001</v>
      </c>
      <c r="BL2074">
        <f t="shared" si="661"/>
        <v>9.0881824189439993</v>
      </c>
      <c r="BM2074">
        <f t="shared" si="662"/>
        <v>-2.6343199142444034</v>
      </c>
      <c r="BN2074">
        <f t="shared" si="663"/>
        <v>2.4266181952817233E-2</v>
      </c>
    </row>
    <row r="2075" spans="13:66" ht="15">
      <c r="M2075" s="280">
        <v>2105</v>
      </c>
      <c r="N2075" s="280">
        <f t="shared" si="649"/>
        <v>11.384187592531079</v>
      </c>
      <c r="AK2075">
        <f t="shared" si="650"/>
        <v>-9.1941659999999995E-2</v>
      </c>
      <c r="AL2075">
        <f t="shared" si="651"/>
        <v>5.7600946350000006</v>
      </c>
      <c r="AM2075">
        <f t="shared" si="652"/>
        <v>19.025983886274997</v>
      </c>
      <c r="AN2075">
        <f t="shared" si="653"/>
        <v>-41.015613403638632</v>
      </c>
      <c r="AO2075">
        <f t="shared" si="654"/>
        <v>65.972105500389958</v>
      </c>
      <c r="AP2075">
        <f t="shared" si="655"/>
        <v>-78.649771174765732</v>
      </c>
      <c r="AQ2075">
        <f t="shared" si="656"/>
        <v>69.458457276643585</v>
      </c>
      <c r="AR2075">
        <f t="shared" si="657"/>
        <v>-38.56639500041301</v>
      </c>
      <c r="AS2075">
        <f t="shared" si="658"/>
        <v>9.4954548265715868</v>
      </c>
      <c r="BJ2075">
        <f t="shared" si="659"/>
        <v>1.2716149999999999</v>
      </c>
      <c r="BK2075">
        <f t="shared" si="660"/>
        <v>3.6295146749999998</v>
      </c>
      <c r="BL2075">
        <f t="shared" si="661"/>
        <v>9.0968234285999987</v>
      </c>
      <c r="BM2075">
        <f t="shared" si="662"/>
        <v>-2.638077859347725</v>
      </c>
      <c r="BN2075">
        <f t="shared" si="663"/>
        <v>2.4312348278805376E-2</v>
      </c>
    </row>
    <row r="2076" spans="13:66" ht="15">
      <c r="M2076" s="280">
        <v>2106</v>
      </c>
      <c r="N2076" s="280">
        <f t="shared" si="649"/>
        <v>11.390841658028995</v>
      </c>
      <c r="AK2076">
        <f t="shared" si="650"/>
        <v>-9.1941659999999995E-2</v>
      </c>
      <c r="AL2076">
        <f t="shared" si="651"/>
        <v>5.7628310220000003</v>
      </c>
      <c r="AM2076">
        <f t="shared" si="652"/>
        <v>19.044065124395999</v>
      </c>
      <c r="AN2076">
        <f t="shared" si="653"/>
        <v>-41.074095733340911</v>
      </c>
      <c r="AO2076">
        <f t="shared" si="654"/>
        <v>66.09755753153938</v>
      </c>
      <c r="AP2076">
        <f t="shared" si="655"/>
        <v>-78.836765315635631</v>
      </c>
      <c r="AQ2076">
        <f t="shared" si="656"/>
        <v>69.656673908785393</v>
      </c>
      <c r="AR2076">
        <f t="shared" si="657"/>
        <v>-38.694827217829364</v>
      </c>
      <c r="AS2076">
        <f t="shared" si="658"/>
        <v>9.5316021253964287</v>
      </c>
      <c r="BJ2076">
        <f t="shared" si="659"/>
        <v>1.2716149999999999</v>
      </c>
      <c r="BK2076">
        <f t="shared" si="660"/>
        <v>3.63123891</v>
      </c>
      <c r="BL2076">
        <f t="shared" si="661"/>
        <v>9.1054685442239975</v>
      </c>
      <c r="BM2076">
        <f t="shared" si="662"/>
        <v>-2.6418393766419408</v>
      </c>
      <c r="BN2076">
        <f t="shared" si="663"/>
        <v>2.435858044693847E-2</v>
      </c>
    </row>
    <row r="2077" spans="13:66" ht="15">
      <c r="M2077" s="280">
        <v>2107</v>
      </c>
      <c r="N2077" s="280">
        <f t="shared" si="649"/>
        <v>11.397496321511731</v>
      </c>
      <c r="AK2077">
        <f t="shared" si="650"/>
        <v>-9.1941659999999995E-2</v>
      </c>
      <c r="AL2077">
        <f t="shared" si="651"/>
        <v>5.7655674090000009</v>
      </c>
      <c r="AM2077">
        <f t="shared" si="652"/>
        <v>19.062154950138996</v>
      </c>
      <c r="AN2077">
        <f t="shared" si="653"/>
        <v>-41.132633628197873</v>
      </c>
      <c r="AO2077">
        <f t="shared" si="654"/>
        <v>66.223188396626867</v>
      </c>
      <c r="AP2077">
        <f t="shared" si="655"/>
        <v>-79.024114958554136</v>
      </c>
      <c r="AQ2077">
        <f t="shared" si="656"/>
        <v>69.855361699776125</v>
      </c>
      <c r="AR2077">
        <f t="shared" si="657"/>
        <v>-38.823625860697227</v>
      </c>
      <c r="AS2077">
        <f t="shared" si="658"/>
        <v>9.5678697718239434</v>
      </c>
      <c r="BJ2077">
        <f t="shared" si="659"/>
        <v>1.2716149999999999</v>
      </c>
      <c r="BK2077">
        <f t="shared" si="660"/>
        <v>3.6329631449999997</v>
      </c>
      <c r="BL2077">
        <f t="shared" si="661"/>
        <v>9.1141177658159975</v>
      </c>
      <c r="BM2077">
        <f t="shared" si="662"/>
        <v>-2.6456044678240533</v>
      </c>
      <c r="BN2077">
        <f t="shared" si="663"/>
        <v>2.4404878519789223E-2</v>
      </c>
    </row>
    <row r="2078" spans="13:66" ht="15">
      <c r="M2078" s="280">
        <v>2108</v>
      </c>
      <c r="N2078" s="280">
        <f t="shared" si="649"/>
        <v>11.404151581344893</v>
      </c>
      <c r="AK2078">
        <f t="shared" si="650"/>
        <v>-9.1941659999999995E-2</v>
      </c>
      <c r="AL2078">
        <f t="shared" si="651"/>
        <v>5.7683037960000005</v>
      </c>
      <c r="AM2078">
        <f t="shared" si="652"/>
        <v>19.080253363503999</v>
      </c>
      <c r="AN2078">
        <f t="shared" si="653"/>
        <v>-41.191227114593737</v>
      </c>
      <c r="AO2078">
        <f t="shared" si="654"/>
        <v>66.348998265525552</v>
      </c>
      <c r="AP2078">
        <f t="shared" si="655"/>
        <v>-79.211820610174897</v>
      </c>
      <c r="AQ2078">
        <f t="shared" si="656"/>
        <v>70.054521545141839</v>
      </c>
      <c r="AR2078">
        <f t="shared" si="657"/>
        <v>-38.952791799798987</v>
      </c>
      <c r="AS2078">
        <f t="shared" si="658"/>
        <v>9.6042581091320063</v>
      </c>
      <c r="BJ2078">
        <f t="shared" si="659"/>
        <v>1.2716149999999999</v>
      </c>
      <c r="BK2078">
        <f t="shared" si="660"/>
        <v>3.6346873799999999</v>
      </c>
      <c r="BL2078">
        <f t="shared" si="661"/>
        <v>9.1227710933759987</v>
      </c>
      <c r="BM2078">
        <f t="shared" si="662"/>
        <v>-2.6493731345910656</v>
      </c>
      <c r="BN2078">
        <f t="shared" si="663"/>
        <v>2.4451242559960076E-2</v>
      </c>
    </row>
    <row r="2079" spans="13:66" ht="15">
      <c r="M2079" s="280">
        <v>2109</v>
      </c>
      <c r="N2079" s="280">
        <f t="shared" si="649"/>
        <v>11.410807435894103</v>
      </c>
      <c r="AK2079">
        <f t="shared" si="650"/>
        <v>-9.1941659999999995E-2</v>
      </c>
      <c r="AL2079">
        <f t="shared" si="651"/>
        <v>5.7710401830000002</v>
      </c>
      <c r="AM2079">
        <f t="shared" si="652"/>
        <v>19.098360364490997</v>
      </c>
      <c r="AN2079">
        <f t="shared" si="653"/>
        <v>-41.249876218912704</v>
      </c>
      <c r="AO2079">
        <f t="shared" si="654"/>
        <v>66.474987308189199</v>
      </c>
      <c r="AP2079">
        <f t="shared" si="655"/>
        <v>-79.399882777632683</v>
      </c>
      <c r="AQ2079">
        <f t="shared" si="656"/>
        <v>70.254154341684639</v>
      </c>
      <c r="AR2079">
        <f t="shared" si="657"/>
        <v>-39.08232590757175</v>
      </c>
      <c r="AS2079">
        <f t="shared" si="658"/>
        <v>9.640767481414068</v>
      </c>
      <c r="BJ2079">
        <f t="shared" si="659"/>
        <v>1.2716149999999999</v>
      </c>
      <c r="BK2079">
        <f t="shared" si="660"/>
        <v>3.6364116150000001</v>
      </c>
      <c r="BL2079">
        <f t="shared" si="661"/>
        <v>9.1314285269039992</v>
      </c>
      <c r="BM2079">
        <f t="shared" si="662"/>
        <v>-2.6531453786399806</v>
      </c>
      <c r="BN2079">
        <f t="shared" si="663"/>
        <v>2.4497672630083175E-2</v>
      </c>
    </row>
    <row r="2080" spans="13:66" ht="15">
      <c r="M2080" s="280">
        <v>2110</v>
      </c>
      <c r="N2080" s="280">
        <f t="shared" si="649"/>
        <v>11.417463883525018</v>
      </c>
      <c r="AK2080">
        <f t="shared" si="650"/>
        <v>-9.1941659999999995E-2</v>
      </c>
      <c r="AL2080">
        <f t="shared" si="651"/>
        <v>5.7737765700000008</v>
      </c>
      <c r="AM2080">
        <f t="shared" si="652"/>
        <v>19.116475953099997</v>
      </c>
      <c r="AN2080">
        <f t="shared" si="653"/>
        <v>-41.308580967539008</v>
      </c>
      <c r="AO2080">
        <f t="shared" si="654"/>
        <v>66.601155694652178</v>
      </c>
      <c r="AP2080">
        <f t="shared" si="655"/>
        <v>-79.588301968543675</v>
      </c>
      <c r="AQ2080">
        <f t="shared" si="656"/>
        <v>70.454260987483764</v>
      </c>
      <c r="AR2080">
        <f t="shared" si="657"/>
        <v>-39.212229058109628</v>
      </c>
      <c r="AS2080">
        <f t="shared" si="658"/>
        <v>9.6773982335807087</v>
      </c>
      <c r="BJ2080">
        <f t="shared" si="659"/>
        <v>1.2716149999999999</v>
      </c>
      <c r="BK2080">
        <f t="shared" si="660"/>
        <v>3.6381358499999998</v>
      </c>
      <c r="BL2080">
        <f t="shared" si="661"/>
        <v>9.1400900663999991</v>
      </c>
      <c r="BM2080">
        <f t="shared" si="662"/>
        <v>-2.6569212016678003</v>
      </c>
      <c r="BN2080">
        <f t="shared" si="663"/>
        <v>2.4544168792820391E-2</v>
      </c>
    </row>
    <row r="2081" spans="13:66" ht="15">
      <c r="M2081" s="280">
        <v>2111</v>
      </c>
      <c r="N2081" s="280">
        <f t="shared" si="649"/>
        <v>11.424120922603334</v>
      </c>
      <c r="AK2081">
        <f t="shared" si="650"/>
        <v>-9.1941659999999995E-2</v>
      </c>
      <c r="AL2081">
        <f t="shared" si="651"/>
        <v>5.7765129570000004</v>
      </c>
      <c r="AM2081">
        <f t="shared" si="652"/>
        <v>19.134600129330998</v>
      </c>
      <c r="AN2081">
        <f t="shared" si="653"/>
        <v>-41.367341386856843</v>
      </c>
      <c r="AO2081">
        <f t="shared" si="654"/>
        <v>66.727503595029546</v>
      </c>
      <c r="AP2081">
        <f t="shared" si="655"/>
        <v>-79.777078691005642</v>
      </c>
      <c r="AQ2081">
        <f t="shared" si="656"/>
        <v>70.654842381896898</v>
      </c>
      <c r="AR2081">
        <f t="shared" si="657"/>
        <v>-39.342502127166178</v>
      </c>
      <c r="AS2081">
        <f t="shared" si="658"/>
        <v>9.714150711361194</v>
      </c>
      <c r="BJ2081">
        <f t="shared" si="659"/>
        <v>1.2716149999999999</v>
      </c>
      <c r="BK2081">
        <f t="shared" si="660"/>
        <v>3.639860085</v>
      </c>
      <c r="BL2081">
        <f t="shared" si="661"/>
        <v>9.1487557118639984</v>
      </c>
      <c r="BM2081">
        <f t="shared" si="662"/>
        <v>-2.6607006053715279</v>
      </c>
      <c r="BN2081">
        <f t="shared" si="663"/>
        <v>2.4590731110863316E-2</v>
      </c>
    </row>
    <row r="2082" spans="13:66" ht="15">
      <c r="M2082" s="280">
        <v>2112</v>
      </c>
      <c r="N2082" s="280">
        <f t="shared" si="649"/>
        <v>11.430778551494763</v>
      </c>
      <c r="AK2082">
        <f t="shared" si="650"/>
        <v>-9.1941659999999995E-2</v>
      </c>
      <c r="AL2082">
        <f t="shared" si="651"/>
        <v>5.779249344000001</v>
      </c>
      <c r="AM2082">
        <f t="shared" si="652"/>
        <v>19.152732893183998</v>
      </c>
      <c r="AN2082">
        <f t="shared" si="653"/>
        <v>-41.426157503250437</v>
      </c>
      <c r="AO2082">
        <f t="shared" si="654"/>
        <v>66.854031179516994</v>
      </c>
      <c r="AP2082">
        <f t="shared" si="655"/>
        <v>-79.966213453598215</v>
      </c>
      <c r="AQ2082">
        <f t="shared" si="656"/>
        <v>70.855899425561304</v>
      </c>
      <c r="AR2082">
        <f t="shared" si="657"/>
        <v>-39.473145992156716</v>
      </c>
      <c r="AS2082">
        <f t="shared" si="658"/>
        <v>9.7510252613050206</v>
      </c>
      <c r="BJ2082">
        <f t="shared" si="659"/>
        <v>1.2716149999999999</v>
      </c>
      <c r="BK2082">
        <f t="shared" si="660"/>
        <v>3.6415843199999998</v>
      </c>
      <c r="BL2082">
        <f t="shared" si="661"/>
        <v>9.1574254632959988</v>
      </c>
      <c r="BM2082">
        <f t="shared" si="662"/>
        <v>-2.6644835914481666</v>
      </c>
      <c r="BN2082">
        <f t="shared" si="663"/>
        <v>2.4637359646933255E-2</v>
      </c>
    </row>
    <row r="2083" spans="13:66" ht="15">
      <c r="M2083" s="280">
        <v>2113</v>
      </c>
      <c r="N2083" s="280">
        <f t="shared" si="649"/>
        <v>11.437436768565062</v>
      </c>
      <c r="AK2083">
        <f t="shared" si="650"/>
        <v>-9.1941659999999995E-2</v>
      </c>
      <c r="AL2083">
        <f t="shared" si="651"/>
        <v>5.7819857310000007</v>
      </c>
      <c r="AM2083">
        <f t="shared" si="652"/>
        <v>19.170874244658997</v>
      </c>
      <c r="AN2083">
        <f t="shared" si="653"/>
        <v>-41.485029343103996</v>
      </c>
      <c r="AO2083">
        <f t="shared" si="654"/>
        <v>66.980738618390845</v>
      </c>
      <c r="AP2083">
        <f t="shared" si="655"/>
        <v>-80.155706765383073</v>
      </c>
      <c r="AQ2083">
        <f t="shared" si="656"/>
        <v>71.057433020395109</v>
      </c>
      <c r="AR2083">
        <f t="shared" si="657"/>
        <v>-39.604161532160688</v>
      </c>
      <c r="AS2083">
        <f t="shared" si="658"/>
        <v>9.7880222307834792</v>
      </c>
      <c r="BJ2083">
        <f t="shared" si="659"/>
        <v>1.2716149999999999</v>
      </c>
      <c r="BK2083">
        <f t="shared" si="660"/>
        <v>3.6433085549999999</v>
      </c>
      <c r="BL2083">
        <f t="shared" si="661"/>
        <v>9.1660993206959986</v>
      </c>
      <c r="BM2083">
        <f t="shared" si="662"/>
        <v>-2.6682701615947186</v>
      </c>
      <c r="BN2083">
        <f t="shared" si="663"/>
        <v>2.4684054463781236E-2</v>
      </c>
    </row>
    <row r="2084" spans="13:66" ht="15">
      <c r="M2084" s="280">
        <v>2114</v>
      </c>
      <c r="N2084" s="280">
        <f t="shared" si="649"/>
        <v>11.44409557218</v>
      </c>
      <c r="AK2084">
        <f t="shared" si="650"/>
        <v>-9.1941659999999995E-2</v>
      </c>
      <c r="AL2084">
        <f t="shared" si="651"/>
        <v>5.7847221180000004</v>
      </c>
      <c r="AM2084">
        <f t="shared" si="652"/>
        <v>19.189024183755997</v>
      </c>
      <c r="AN2084">
        <f t="shared" si="653"/>
        <v>-41.543956932801741</v>
      </c>
      <c r="AO2084">
        <f t="shared" si="654"/>
        <v>67.107626082008068</v>
      </c>
      <c r="AP2084">
        <f t="shared" si="655"/>
        <v>-80.345559135904196</v>
      </c>
      <c r="AQ2084">
        <f t="shared" si="656"/>
        <v>71.259444069598445</v>
      </c>
      <c r="AR2084">
        <f t="shared" si="657"/>
        <v>-39.735549627924044</v>
      </c>
      <c r="AS2084">
        <f t="shared" si="658"/>
        <v>9.8251419679912075</v>
      </c>
      <c r="BJ2084">
        <f t="shared" si="659"/>
        <v>1.2716149999999999</v>
      </c>
      <c r="BK2084">
        <f t="shared" si="660"/>
        <v>3.6450327900000001</v>
      </c>
      <c r="BL2084">
        <f t="shared" si="661"/>
        <v>9.1747772840639978</v>
      </c>
      <c r="BM2084">
        <f t="shared" si="662"/>
        <v>-2.6720603175081874</v>
      </c>
      <c r="BN2084">
        <f t="shared" si="663"/>
        <v>2.4730815624188007E-2</v>
      </c>
    </row>
    <row r="2085" spans="13:66" ht="15">
      <c r="M2085" s="280">
        <v>2115</v>
      </c>
      <c r="N2085" s="280">
        <f t="shared" si="649"/>
        <v>11.450754960705387</v>
      </c>
      <c r="AK2085">
        <f t="shared" si="650"/>
        <v>-9.1941659999999995E-2</v>
      </c>
      <c r="AL2085">
        <f t="shared" si="651"/>
        <v>5.7874585050000009</v>
      </c>
      <c r="AM2085">
        <f t="shared" si="652"/>
        <v>19.207182710474999</v>
      </c>
      <c r="AN2085">
        <f t="shared" si="653"/>
        <v>-41.60294029872788</v>
      </c>
      <c r="AO2085">
        <f t="shared" si="654"/>
        <v>67.234693740806264</v>
      </c>
      <c r="AP2085">
        <f t="shared" si="655"/>
        <v>-80.535771075188066</v>
      </c>
      <c r="AQ2085">
        <f t="shared" si="656"/>
        <v>71.461933477654739</v>
      </c>
      <c r="AR2085">
        <f t="shared" si="657"/>
        <v>-39.867311161861608</v>
      </c>
      <c r="AS2085">
        <f t="shared" si="658"/>
        <v>9.862384821947753</v>
      </c>
      <c r="BJ2085">
        <f t="shared" si="659"/>
        <v>1.2716149999999999</v>
      </c>
      <c r="BK2085">
        <f t="shared" si="660"/>
        <v>3.6467570249999999</v>
      </c>
      <c r="BL2085">
        <f t="shared" si="661"/>
        <v>9.1834593533999982</v>
      </c>
      <c r="BM2085">
        <f t="shared" si="662"/>
        <v>-2.675854060885575</v>
      </c>
      <c r="BN2085">
        <f t="shared" si="663"/>
        <v>2.4777643190964024E-2</v>
      </c>
    </row>
    <row r="2086" spans="13:66" ht="15">
      <c r="M2086" s="280">
        <v>2116</v>
      </c>
      <c r="N2086" s="280">
        <f t="shared" si="649"/>
        <v>11.457414932507062</v>
      </c>
      <c r="AK2086">
        <f t="shared" si="650"/>
        <v>-9.1941659999999995E-2</v>
      </c>
      <c r="AL2086">
        <f t="shared" si="651"/>
        <v>5.7901948920000006</v>
      </c>
      <c r="AM2086">
        <f t="shared" si="652"/>
        <v>19.225349824815996</v>
      </c>
      <c r="AN2086">
        <f t="shared" si="653"/>
        <v>-41.661979467266633</v>
      </c>
      <c r="AO2086">
        <f t="shared" si="654"/>
        <v>67.361941765303683</v>
      </c>
      <c r="AP2086">
        <f t="shared" si="655"/>
        <v>-80.726343093743978</v>
      </c>
      <c r="AQ2086">
        <f t="shared" si="656"/>
        <v>71.664902150331883</v>
      </c>
      <c r="AR2086">
        <f t="shared" si="657"/>
        <v>-39.999447018059428</v>
      </c>
      <c r="AS2086">
        <f t="shared" si="658"/>
        <v>9.8997511424991362</v>
      </c>
      <c r="BJ2086">
        <f t="shared" si="659"/>
        <v>1.2716149999999999</v>
      </c>
      <c r="BK2086">
        <f t="shared" si="660"/>
        <v>3.6484812600000001</v>
      </c>
      <c r="BL2086">
        <f t="shared" si="661"/>
        <v>9.1921455287039979</v>
      </c>
      <c r="BM2086">
        <f t="shared" si="662"/>
        <v>-2.6796513934238848</v>
      </c>
      <c r="BN2086">
        <f t="shared" si="663"/>
        <v>2.4824537226949481E-2</v>
      </c>
    </row>
    <row r="2087" spans="13:66" ht="15">
      <c r="M2087" s="280">
        <v>2117</v>
      </c>
      <c r="N2087" s="280">
        <f t="shared" si="649"/>
        <v>11.464075485950893</v>
      </c>
      <c r="AK2087">
        <f t="shared" si="650"/>
        <v>-9.1941659999999995E-2</v>
      </c>
      <c r="AL2087">
        <f t="shared" si="651"/>
        <v>5.7929312790000003</v>
      </c>
      <c r="AM2087">
        <f t="shared" si="652"/>
        <v>19.243525526778999</v>
      </c>
      <c r="AN2087">
        <f t="shared" si="653"/>
        <v>-41.7210744648022</v>
      </c>
      <c r="AO2087">
        <f t="shared" si="654"/>
        <v>67.489370326099248</v>
      </c>
      <c r="AP2087">
        <f t="shared" si="655"/>
        <v>-80.917275702564112</v>
      </c>
      <c r="AQ2087">
        <f t="shared" si="656"/>
        <v>71.868350994683468</v>
      </c>
      <c r="AR2087">
        <f t="shared" si="657"/>
        <v>-40.131958082277194</v>
      </c>
      <c r="AS2087">
        <f t="shared" si="658"/>
        <v>9.9372412803194159</v>
      </c>
      <c r="BJ2087">
        <f t="shared" si="659"/>
        <v>1.2716149999999999</v>
      </c>
      <c r="BK2087">
        <f t="shared" si="660"/>
        <v>3.6502054949999998</v>
      </c>
      <c r="BL2087">
        <f t="shared" si="661"/>
        <v>9.2008358099759988</v>
      </c>
      <c r="BM2087">
        <f t="shared" si="662"/>
        <v>-2.6834523168201194</v>
      </c>
      <c r="BN2087">
        <f t="shared" si="663"/>
        <v>2.4871497795014269E-2</v>
      </c>
    </row>
    <row r="2088" spans="13:66" ht="15">
      <c r="M2088" s="280">
        <v>2118</v>
      </c>
      <c r="N2088" s="280">
        <f t="shared" si="649"/>
        <v>11.470736619402777</v>
      </c>
      <c r="AK2088">
        <f t="shared" si="650"/>
        <v>-9.1941659999999995E-2</v>
      </c>
      <c r="AL2088">
        <f t="shared" si="651"/>
        <v>5.7956676660000008</v>
      </c>
      <c r="AM2088">
        <f t="shared" si="652"/>
        <v>19.261709816363997</v>
      </c>
      <c r="AN2088">
        <f t="shared" si="653"/>
        <v>-41.780225317718816</v>
      </c>
      <c r="AO2088">
        <f t="shared" si="654"/>
        <v>67.616979593872472</v>
      </c>
      <c r="AP2088">
        <f t="shared" si="655"/>
        <v>-81.108569413123917</v>
      </c>
      <c r="AQ2088">
        <f t="shared" si="656"/>
        <v>72.072280919049945</v>
      </c>
      <c r="AR2088">
        <f t="shared" si="657"/>
        <v>-40.264845241950553</v>
      </c>
      <c r="AS2088">
        <f t="shared" si="658"/>
        <v>9.9748555869122555</v>
      </c>
      <c r="BJ2088">
        <f t="shared" si="659"/>
        <v>1.2716149999999999</v>
      </c>
      <c r="BK2088">
        <f t="shared" si="660"/>
        <v>3.65192973</v>
      </c>
      <c r="BL2088">
        <f t="shared" si="661"/>
        <v>9.2095301972159991</v>
      </c>
      <c r="BM2088">
        <f t="shared" si="662"/>
        <v>-2.6872568327712818</v>
      </c>
      <c r="BN2088">
        <f t="shared" si="663"/>
        <v>2.4918524958058012E-2</v>
      </c>
    </row>
    <row r="2089" spans="13:66" ht="15">
      <c r="M2089" s="280">
        <v>2119</v>
      </c>
      <c r="N2089" s="280">
        <f t="shared" si="649"/>
        <v>11.477398331228635</v>
      </c>
      <c r="AK2089">
        <f t="shared" si="650"/>
        <v>-9.1941659999999995E-2</v>
      </c>
      <c r="AL2089">
        <f t="shared" si="651"/>
        <v>5.7984040530000005</v>
      </c>
      <c r="AM2089">
        <f t="shared" si="652"/>
        <v>19.279902693571</v>
      </c>
      <c r="AN2089">
        <f t="shared" si="653"/>
        <v>-41.839432052400674</v>
      </c>
      <c r="AO2089">
        <f t="shared" si="654"/>
        <v>67.744769739383543</v>
      </c>
      <c r="AP2089">
        <f t="shared" si="655"/>
        <v>-81.300224737382294</v>
      </c>
      <c r="AQ2089">
        <f t="shared" si="656"/>
        <v>72.276692833059926</v>
      </c>
      <c r="AR2089">
        <f t="shared" si="657"/>
        <v>-40.398109386193518</v>
      </c>
      <c r="AS2089">
        <f t="shared" si="658"/>
        <v>10.012594414612488</v>
      </c>
      <c r="BJ2089">
        <f t="shared" si="659"/>
        <v>1.2716149999999999</v>
      </c>
      <c r="BK2089">
        <f t="shared" si="660"/>
        <v>3.6536539649999997</v>
      </c>
      <c r="BL2089">
        <f t="shared" si="661"/>
        <v>9.2182286904239987</v>
      </c>
      <c r="BM2089">
        <f t="shared" si="662"/>
        <v>-2.6910649429743745</v>
      </c>
      <c r="BN2089">
        <f t="shared" si="663"/>
        <v>2.4965618779010053E-2</v>
      </c>
    </row>
    <row r="2090" spans="13:66" ht="15">
      <c r="M2090" s="280">
        <v>2120</v>
      </c>
      <c r="N2090" s="280">
        <f t="shared" si="649"/>
        <v>11.484060619794427</v>
      </c>
      <c r="AK2090">
        <f t="shared" si="650"/>
        <v>-9.1941659999999995E-2</v>
      </c>
      <c r="AL2090">
        <f t="shared" si="651"/>
        <v>5.8011404400000002</v>
      </c>
      <c r="AM2090">
        <f t="shared" si="652"/>
        <v>19.298104158399997</v>
      </c>
      <c r="AN2090">
        <f t="shared" si="653"/>
        <v>-41.898694695232003</v>
      </c>
      <c r="AO2090">
        <f t="shared" si="654"/>
        <v>67.872740933473281</v>
      </c>
      <c r="AP2090">
        <f t="shared" si="655"/>
        <v>-81.492242187781741</v>
      </c>
      <c r="AQ2090">
        <f t="shared" si="656"/>
        <v>72.481587647631372</v>
      </c>
      <c r="AR2090">
        <f t="shared" si="657"/>
        <v>-40.531751405800875</v>
      </c>
      <c r="AS2090">
        <f t="shared" si="658"/>
        <v>10.0504581165877</v>
      </c>
      <c r="BJ2090">
        <f t="shared" si="659"/>
        <v>1.2716149999999999</v>
      </c>
      <c r="BK2090">
        <f t="shared" si="660"/>
        <v>3.6553781999999999</v>
      </c>
      <c r="BL2090">
        <f t="shared" si="661"/>
        <v>9.2269312895999978</v>
      </c>
      <c r="BM2090">
        <f t="shared" si="662"/>
        <v>-2.6948766491264</v>
      </c>
      <c r="BN2090">
        <f t="shared" si="663"/>
        <v>2.5012779320829442E-2</v>
      </c>
    </row>
    <row r="2091" spans="13:66" ht="15">
      <c r="M2091" s="280">
        <v>2121</v>
      </c>
      <c r="N2091" s="280">
        <f t="shared" si="649"/>
        <v>11.490723483466143</v>
      </c>
      <c r="AK2091">
        <f t="shared" si="650"/>
        <v>-9.1941659999999995E-2</v>
      </c>
      <c r="AL2091">
        <f t="shared" si="651"/>
        <v>5.8038768270000007</v>
      </c>
      <c r="AM2091">
        <f t="shared" si="652"/>
        <v>19.316314210850997</v>
      </c>
      <c r="AN2091">
        <f t="shared" si="653"/>
        <v>-41.958013272597015</v>
      </c>
      <c r="AO2091">
        <f t="shared" si="654"/>
        <v>68.000893347063155</v>
      </c>
      <c r="AP2091">
        <f t="shared" si="655"/>
        <v>-81.684622277248721</v>
      </c>
      <c r="AQ2091">
        <f t="shared" si="656"/>
        <v>72.686966274972747</v>
      </c>
      <c r="AR2091">
        <f t="shared" si="657"/>
        <v>-40.665772193250497</v>
      </c>
      <c r="AS2091">
        <f t="shared" si="658"/>
        <v>10.088447046839789</v>
      </c>
      <c r="BJ2091">
        <f t="shared" si="659"/>
        <v>1.2716149999999999</v>
      </c>
      <c r="BK2091">
        <f t="shared" si="660"/>
        <v>3.6571024350000001</v>
      </c>
      <c r="BL2091">
        <f t="shared" si="661"/>
        <v>9.2356379947439979</v>
      </c>
      <c r="BM2091">
        <f t="shared" si="662"/>
        <v>-2.6986919529243618</v>
      </c>
      <c r="BN2091">
        <f t="shared" si="663"/>
        <v>2.506000664650496E-2</v>
      </c>
    </row>
    <row r="2092" spans="13:66" ht="15">
      <c r="M2092" s="280">
        <v>2122</v>
      </c>
      <c r="N2092" s="280">
        <f t="shared" si="649"/>
        <v>11.497386920609788</v>
      </c>
      <c r="AK2092">
        <f t="shared" si="650"/>
        <v>-9.1941659999999995E-2</v>
      </c>
      <c r="AL2092">
        <f t="shared" si="651"/>
        <v>5.8066132140000004</v>
      </c>
      <c r="AM2092">
        <f t="shared" si="652"/>
        <v>19.334532850923999</v>
      </c>
      <c r="AN2092">
        <f t="shared" si="653"/>
        <v>-42.017387810879917</v>
      </c>
      <c r="AO2092">
        <f t="shared" si="654"/>
        <v>68.129227151155263</v>
      </c>
      <c r="AP2092">
        <f t="shared" si="655"/>
        <v>-81.877365519193788</v>
      </c>
      <c r="AQ2092">
        <f t="shared" si="656"/>
        <v>72.892829628584352</v>
      </c>
      <c r="AR2092">
        <f t="shared" si="657"/>
        <v>-40.800172642705803</v>
      </c>
      <c r="AS2092">
        <f t="shared" si="658"/>
        <v>10.12656156020655</v>
      </c>
      <c r="BJ2092">
        <f t="shared" si="659"/>
        <v>1.2716149999999999</v>
      </c>
      <c r="BK2092">
        <f t="shared" si="660"/>
        <v>3.6588266699999998</v>
      </c>
      <c r="BL2092">
        <f t="shared" si="661"/>
        <v>9.2443488058559975</v>
      </c>
      <c r="BM2092">
        <f t="shared" si="662"/>
        <v>-2.7025108560652624</v>
      </c>
      <c r="BN2092">
        <f t="shared" si="663"/>
        <v>2.5107300819055101E-2</v>
      </c>
    </row>
    <row r="2093" spans="13:66" ht="15">
      <c r="M2093" s="280">
        <v>2123</v>
      </c>
      <c r="N2093" s="280">
        <f t="shared" si="649"/>
        <v>11.504050929591422</v>
      </c>
      <c r="AK2093">
        <f t="shared" si="650"/>
        <v>-9.1941659999999995E-2</v>
      </c>
      <c r="AL2093">
        <f t="shared" si="651"/>
        <v>5.809349601000001</v>
      </c>
      <c r="AM2093">
        <f t="shared" si="652"/>
        <v>19.352760078618999</v>
      </c>
      <c r="AN2093">
        <f t="shared" si="653"/>
        <v>-42.076818336464932</v>
      </c>
      <c r="AO2093">
        <f t="shared" si="654"/>
        <v>68.25774251683238</v>
      </c>
      <c r="AP2093">
        <f t="shared" si="655"/>
        <v>-82.070472427511817</v>
      </c>
      <c r="AQ2093">
        <f t="shared" si="656"/>
        <v>73.099178623259434</v>
      </c>
      <c r="AR2093">
        <f t="shared" si="657"/>
        <v>-40.934953650018088</v>
      </c>
      <c r="AS2093">
        <f t="shared" si="658"/>
        <v>10.164802012363255</v>
      </c>
      <c r="BJ2093">
        <f t="shared" si="659"/>
        <v>1.2716149999999999</v>
      </c>
      <c r="BK2093">
        <f t="shared" si="660"/>
        <v>3.660550905</v>
      </c>
      <c r="BL2093">
        <f t="shared" si="661"/>
        <v>9.2530637229359982</v>
      </c>
      <c r="BM2093">
        <f t="shared" si="662"/>
        <v>-2.7063333602461048</v>
      </c>
      <c r="BN2093">
        <f t="shared" si="663"/>
        <v>2.5154661901528076E-2</v>
      </c>
    </row>
    <row r="2094" spans="13:66" ht="15">
      <c r="M2094" s="280">
        <v>2124</v>
      </c>
      <c r="N2094" s="280">
        <f t="shared" si="649"/>
        <v>11.51071550877711</v>
      </c>
      <c r="AK2094">
        <f t="shared" si="650"/>
        <v>-9.1941659999999995E-2</v>
      </c>
      <c r="AL2094">
        <f t="shared" si="651"/>
        <v>5.8120859880000006</v>
      </c>
      <c r="AM2094">
        <f t="shared" si="652"/>
        <v>19.370995893935998</v>
      </c>
      <c r="AN2094">
        <f t="shared" si="653"/>
        <v>-42.136304875736265</v>
      </c>
      <c r="AO2094">
        <f t="shared" si="654"/>
        <v>68.386439615257871</v>
      </c>
      <c r="AP2094">
        <f t="shared" si="655"/>
        <v>-82.263943516582302</v>
      </c>
      <c r="AQ2094">
        <f t="shared" si="656"/>
        <v>73.306014175085465</v>
      </c>
      <c r="AR2094">
        <f t="shared" si="657"/>
        <v>-41.07011611272894</v>
      </c>
      <c r="AS2094">
        <f t="shared" si="658"/>
        <v>10.20316875982423</v>
      </c>
      <c r="BJ2094">
        <f t="shared" si="659"/>
        <v>1.2716149999999999</v>
      </c>
      <c r="BK2094">
        <f t="shared" si="660"/>
        <v>3.6622751399999998</v>
      </c>
      <c r="BL2094">
        <f t="shared" si="661"/>
        <v>9.2617827459839983</v>
      </c>
      <c r="BM2094">
        <f t="shared" si="662"/>
        <v>-2.7101594671638916</v>
      </c>
      <c r="BN2094">
        <f t="shared" si="663"/>
        <v>2.5202089957001822E-2</v>
      </c>
    </row>
    <row r="2095" spans="13:66" ht="15">
      <c r="M2095" s="280">
        <v>2125</v>
      </c>
      <c r="N2095" s="280">
        <f t="shared" si="649"/>
        <v>11.517380656532957</v>
      </c>
      <c r="AK2095">
        <f t="shared" si="650"/>
        <v>-9.1941659999999995E-2</v>
      </c>
      <c r="AL2095">
        <f t="shared" si="651"/>
        <v>5.8148223750000003</v>
      </c>
      <c r="AM2095">
        <f t="shared" si="652"/>
        <v>19.389240296874998</v>
      </c>
      <c r="AN2095">
        <f t="shared" si="653"/>
        <v>-42.19584745507813</v>
      </c>
      <c r="AO2095">
        <f t="shared" si="654"/>
        <v>68.515318617675774</v>
      </c>
      <c r="AP2095">
        <f t="shared" si="655"/>
        <v>-82.457779301269539</v>
      </c>
      <c r="AQ2095">
        <f t="shared" si="656"/>
        <v>73.513337201445381</v>
      </c>
      <c r="AR2095">
        <f t="shared" si="657"/>
        <v>-41.205660930072597</v>
      </c>
      <c r="AS2095">
        <f t="shared" si="658"/>
        <v>10.241662159944434</v>
      </c>
      <c r="BJ2095">
        <f t="shared" si="659"/>
        <v>1.2716149999999999</v>
      </c>
      <c r="BK2095">
        <f t="shared" si="660"/>
        <v>3.6639993749999999</v>
      </c>
      <c r="BL2095">
        <f t="shared" si="661"/>
        <v>9.2705058749999978</v>
      </c>
      <c r="BM2095">
        <f t="shared" si="662"/>
        <v>-2.7139891785156252</v>
      </c>
      <c r="BN2095">
        <f t="shared" si="663"/>
        <v>2.5249585048583986E-2</v>
      </c>
    </row>
    <row r="2096" spans="13:66" ht="15">
      <c r="M2096" s="280">
        <v>2126</v>
      </c>
      <c r="N2096" s="280">
        <f t="shared" si="649"/>
        <v>11.524046371225102</v>
      </c>
      <c r="AK2096">
        <f t="shared" si="650"/>
        <v>-9.1941659999999995E-2</v>
      </c>
      <c r="AL2096">
        <f t="shared" si="651"/>
        <v>5.8175587620000009</v>
      </c>
      <c r="AM2096">
        <f t="shared" si="652"/>
        <v>19.407493287435997</v>
      </c>
      <c r="AN2096">
        <f t="shared" si="653"/>
        <v>-42.25544610087475</v>
      </c>
      <c r="AO2096">
        <f t="shared" si="654"/>
        <v>68.644379695410777</v>
      </c>
      <c r="AP2096">
        <f t="shared" si="655"/>
        <v>-82.651980296922844</v>
      </c>
      <c r="AQ2096">
        <f t="shared" si="656"/>
        <v>73.721148621018742</v>
      </c>
      <c r="AR2096">
        <f t="shared" si="657"/>
        <v>-41.341589002978402</v>
      </c>
      <c r="AS2096">
        <f t="shared" si="658"/>
        <v>10.280282570921051</v>
      </c>
      <c r="BJ2096">
        <f t="shared" si="659"/>
        <v>1.2716149999999999</v>
      </c>
      <c r="BK2096">
        <f t="shared" si="660"/>
        <v>3.6657236100000001</v>
      </c>
      <c r="BL2096">
        <f t="shared" si="661"/>
        <v>9.2792331099839984</v>
      </c>
      <c r="BM2096">
        <f t="shared" si="662"/>
        <v>-2.7178224959983091</v>
      </c>
      <c r="BN2096">
        <f t="shared" si="663"/>
        <v>2.5297147239411941E-2</v>
      </c>
    </row>
    <row r="2097" spans="13:66" ht="15">
      <c r="M2097" s="280">
        <v>2127</v>
      </c>
      <c r="N2097" s="280">
        <f t="shared" si="649"/>
        <v>11.530712651219703</v>
      </c>
      <c r="AK2097">
        <f t="shared" si="650"/>
        <v>-9.1941659999999995E-2</v>
      </c>
      <c r="AL2097">
        <f t="shared" si="651"/>
        <v>5.8202951490000006</v>
      </c>
      <c r="AM2097">
        <f t="shared" si="652"/>
        <v>19.425754865618998</v>
      </c>
      <c r="AN2097">
        <f t="shared" si="653"/>
        <v>-42.315100839510336</v>
      </c>
      <c r="AO2097">
        <f t="shared" si="654"/>
        <v>68.773623019868197</v>
      </c>
      <c r="AP2097">
        <f t="shared" si="655"/>
        <v>-82.846547019376786</v>
      </c>
      <c r="AQ2097">
        <f t="shared" si="656"/>
        <v>73.929449353782971</v>
      </c>
      <c r="AR2097">
        <f t="shared" si="657"/>
        <v>-41.477901234073158</v>
      </c>
      <c r="AS2097">
        <f t="shared" si="658"/>
        <v>10.319030351795069</v>
      </c>
      <c r="BJ2097">
        <f t="shared" si="659"/>
        <v>1.2716149999999999</v>
      </c>
      <c r="BK2097">
        <f t="shared" si="660"/>
        <v>3.6674478449999999</v>
      </c>
      <c r="BL2097">
        <f t="shared" si="661"/>
        <v>9.2879644509359984</v>
      </c>
      <c r="BM2097">
        <f t="shared" si="662"/>
        <v>-2.7216594213089453</v>
      </c>
      <c r="BN2097">
        <f t="shared" si="663"/>
        <v>2.534477659265277E-2</v>
      </c>
    </row>
    <row r="2098" spans="13:66" ht="15">
      <c r="M2098" s="280">
        <v>2128</v>
      </c>
      <c r="N2098" s="280">
        <f t="shared" si="649"/>
        <v>11.537379494882963</v>
      </c>
      <c r="AK2098">
        <f t="shared" si="650"/>
        <v>-9.1941659999999995E-2</v>
      </c>
      <c r="AL2098">
        <f t="shared" si="651"/>
        <v>5.8230315360000002</v>
      </c>
      <c r="AM2098">
        <f t="shared" si="652"/>
        <v>19.444025031423998</v>
      </c>
      <c r="AN2098">
        <f t="shared" si="653"/>
        <v>-42.374811697369097</v>
      </c>
      <c r="AO2098">
        <f t="shared" si="654"/>
        <v>68.903048762533999</v>
      </c>
      <c r="AP2098">
        <f t="shared" si="655"/>
        <v>-83.041479984951451</v>
      </c>
      <c r="AQ2098">
        <f t="shared" si="656"/>
        <v>74.138240321014621</v>
      </c>
      <c r="AR2098">
        <f t="shared" si="657"/>
        <v>-41.614598527683505</v>
      </c>
      <c r="AS2098">
        <f t="shared" si="658"/>
        <v>10.357905862452881</v>
      </c>
      <c r="BJ2098">
        <f t="shared" si="659"/>
        <v>1.2716149999999999</v>
      </c>
      <c r="BK2098">
        <f t="shared" si="660"/>
        <v>3.6691720800000001</v>
      </c>
      <c r="BL2098">
        <f t="shared" si="661"/>
        <v>9.2966998978559978</v>
      </c>
      <c r="BM2098">
        <f t="shared" si="662"/>
        <v>-2.7254999561445379</v>
      </c>
      <c r="BN2098">
        <f t="shared" si="663"/>
        <v>2.5392473171503286E-2</v>
      </c>
    </row>
    <row r="2099" spans="13:66" ht="15">
      <c r="M2099" s="280">
        <v>2129</v>
      </c>
      <c r="N2099" s="280">
        <f t="shared" si="649"/>
        <v>11.544046900581099</v>
      </c>
      <c r="AK2099">
        <f t="shared" si="650"/>
        <v>-9.1941659999999995E-2</v>
      </c>
      <c r="AL2099">
        <f t="shared" si="651"/>
        <v>5.8257679230000008</v>
      </c>
      <c r="AM2099">
        <f t="shared" si="652"/>
        <v>19.462303784850999</v>
      </c>
      <c r="AN2099">
        <f t="shared" si="653"/>
        <v>-42.434578700835246</v>
      </c>
      <c r="AO2099">
        <f t="shared" si="654"/>
        <v>69.03265709497478</v>
      </c>
      <c r="AP2099">
        <f t="shared" si="655"/>
        <v>-83.236779710452637</v>
      </c>
      <c r="AQ2099">
        <f t="shared" si="656"/>
        <v>74.347522445290551</v>
      </c>
      <c r="AR2099">
        <f t="shared" si="657"/>
        <v>-41.751681789838344</v>
      </c>
      <c r="AS2099">
        <f t="shared" si="658"/>
        <v>10.396909463627866</v>
      </c>
      <c r="BJ2099">
        <f t="shared" si="659"/>
        <v>1.2716149999999999</v>
      </c>
      <c r="BK2099">
        <f t="shared" si="660"/>
        <v>3.6708963149999998</v>
      </c>
      <c r="BL2099">
        <f t="shared" si="661"/>
        <v>9.3054394507439984</v>
      </c>
      <c r="BM2099">
        <f t="shared" si="662"/>
        <v>-2.7293441022020883</v>
      </c>
      <c r="BN2099">
        <f t="shared" si="663"/>
        <v>2.544023703919001E-2</v>
      </c>
    </row>
    <row r="2100" spans="13:66" ht="15">
      <c r="M2100" s="280">
        <v>2130</v>
      </c>
      <c r="N2100" s="280">
        <f t="shared" si="649"/>
        <v>11.550714866680368</v>
      </c>
      <c r="AK2100">
        <f t="shared" si="650"/>
        <v>-9.1941659999999995E-2</v>
      </c>
      <c r="AL2100">
        <f t="shared" si="651"/>
        <v>5.8285043100000005</v>
      </c>
      <c r="AM2100">
        <f t="shared" si="652"/>
        <v>19.480591125899998</v>
      </c>
      <c r="AN2100">
        <f t="shared" si="653"/>
        <v>-42.494401876293004</v>
      </c>
      <c r="AO2100">
        <f t="shared" si="654"/>
        <v>69.162448188837772</v>
      </c>
      <c r="AP2100">
        <f t="shared" si="655"/>
        <v>-83.43244671317207</v>
      </c>
      <c r="AQ2100">
        <f t="shared" si="656"/>
        <v>74.557296650489164</v>
      </c>
      <c r="AR2100">
        <f t="shared" si="657"/>
        <v>-41.889151928271275</v>
      </c>
      <c r="AS2100">
        <f t="shared" si="658"/>
        <v>10.436041516901993</v>
      </c>
      <c r="BJ2100">
        <f t="shared" si="659"/>
        <v>1.2716149999999999</v>
      </c>
      <c r="BK2100">
        <f t="shared" si="660"/>
        <v>3.67262055</v>
      </c>
      <c r="BL2100">
        <f t="shared" si="661"/>
        <v>9.3141831095999983</v>
      </c>
      <c r="BM2100">
        <f t="shared" si="662"/>
        <v>-2.7331918611786001</v>
      </c>
      <c r="BN2100">
        <f t="shared" si="663"/>
        <v>2.5488068258969192E-2</v>
      </c>
    </row>
    <row r="2101" spans="13:66" ht="15">
      <c r="M2101" s="280">
        <v>2131</v>
      </c>
      <c r="N2101" s="280">
        <f t="shared" si="649"/>
        <v>11.557383391547049</v>
      </c>
      <c r="AK2101">
        <f t="shared" si="650"/>
        <v>-9.1941659999999995E-2</v>
      </c>
      <c r="AL2101">
        <f t="shared" si="651"/>
        <v>5.831240697000001</v>
      </c>
      <c r="AM2101">
        <f t="shared" si="652"/>
        <v>19.498887054570996</v>
      </c>
      <c r="AN2101">
        <f t="shared" si="653"/>
        <v>-42.554281250126586</v>
      </c>
      <c r="AO2101">
        <f t="shared" si="654"/>
        <v>69.292422215850891</v>
      </c>
      <c r="AP2101">
        <f t="shared" si="655"/>
        <v>-83.628481510887696</v>
      </c>
      <c r="AQ2101">
        <f t="shared" si="656"/>
        <v>74.767563861791601</v>
      </c>
      <c r="AR2101">
        <f t="shared" si="657"/>
        <v>-42.027009852422943</v>
      </c>
      <c r="AS2101">
        <f t="shared" si="658"/>
        <v>10.475302384707403</v>
      </c>
      <c r="BJ2101">
        <f t="shared" si="659"/>
        <v>1.2716149999999999</v>
      </c>
      <c r="BK2101">
        <f t="shared" si="660"/>
        <v>3.6743447849999997</v>
      </c>
      <c r="BL2101">
        <f t="shared" si="661"/>
        <v>9.3229308744239976</v>
      </c>
      <c r="BM2101">
        <f t="shared" si="662"/>
        <v>-2.7370432347710758</v>
      </c>
      <c r="BN2101">
        <f t="shared" si="663"/>
        <v>2.553596689412679E-2</v>
      </c>
    </row>
    <row r="2102" spans="13:66" ht="15">
      <c r="M2102" s="280">
        <v>2132</v>
      </c>
      <c r="N2102" s="280">
        <f t="shared" si="649"/>
        <v>11.564052473547456</v>
      </c>
      <c r="AK2102">
        <f t="shared" si="650"/>
        <v>-9.1941659999999995E-2</v>
      </c>
      <c r="AL2102">
        <f t="shared" si="651"/>
        <v>5.8339770840000007</v>
      </c>
      <c r="AM2102">
        <f t="shared" si="652"/>
        <v>19.517191570863996</v>
      </c>
      <c r="AN2102">
        <f t="shared" si="653"/>
        <v>-42.614216848720197</v>
      </c>
      <c r="AO2102">
        <f t="shared" si="654"/>
        <v>69.422579347822648</v>
      </c>
      <c r="AP2102">
        <f t="shared" si="655"/>
        <v>-83.824884621863816</v>
      </c>
      <c r="AQ2102">
        <f t="shared" si="656"/>
        <v>74.978325005683047</v>
      </c>
      <c r="AR2102">
        <f t="shared" si="657"/>
        <v>-42.165256473443449</v>
      </c>
      <c r="AS2102">
        <f t="shared" si="658"/>
        <v>10.51469243032802</v>
      </c>
      <c r="BJ2102">
        <f t="shared" si="659"/>
        <v>1.2716149999999999</v>
      </c>
      <c r="BK2102">
        <f t="shared" si="660"/>
        <v>3.6760690199999999</v>
      </c>
      <c r="BL2102">
        <f t="shared" si="661"/>
        <v>9.3316827452159981</v>
      </c>
      <c r="BM2102">
        <f t="shared" si="662"/>
        <v>-2.7408982246765188</v>
      </c>
      <c r="BN2102">
        <f t="shared" si="663"/>
        <v>2.5583933007978486E-2</v>
      </c>
    </row>
    <row r="2103" spans="13:66" ht="15">
      <c r="M2103" s="280">
        <v>2133</v>
      </c>
      <c r="N2103" s="280">
        <f t="shared" si="649"/>
        <v>11.570722111047937</v>
      </c>
      <c r="AK2103">
        <f t="shared" si="650"/>
        <v>-9.1941659999999995E-2</v>
      </c>
      <c r="AL2103">
        <f t="shared" si="651"/>
        <v>5.8367134710000004</v>
      </c>
      <c r="AM2103">
        <f t="shared" si="652"/>
        <v>19.535504674778998</v>
      </c>
      <c r="AN2103">
        <f t="shared" si="653"/>
        <v>-42.67420869845806</v>
      </c>
      <c r="AO2103">
        <f t="shared" si="654"/>
        <v>69.55291975664224</v>
      </c>
      <c r="AP2103">
        <f t="shared" si="655"/>
        <v>-84.021656564851412</v>
      </c>
      <c r="AQ2103">
        <f t="shared" si="656"/>
        <v>75.189581009953855</v>
      </c>
      <c r="AR2103">
        <f t="shared" si="657"/>
        <v>-42.303892704194801</v>
      </c>
      <c r="AS2103">
        <f t="shared" si="658"/>
        <v>10.554212017901149</v>
      </c>
      <c r="BJ2103">
        <f t="shared" si="659"/>
        <v>1.2716149999999999</v>
      </c>
      <c r="BK2103">
        <f t="shared" si="660"/>
        <v>3.6777932550000001</v>
      </c>
      <c r="BL2103">
        <f t="shared" si="661"/>
        <v>9.3404387219759979</v>
      </c>
      <c r="BM2103">
        <f t="shared" si="662"/>
        <v>-2.7447568325919307</v>
      </c>
      <c r="BN2103">
        <f t="shared" si="663"/>
        <v>2.5631966663869684E-2</v>
      </c>
    </row>
    <row r="2104" spans="13:66" ht="15">
      <c r="M2104" s="280">
        <v>2134</v>
      </c>
      <c r="N2104" s="280">
        <f t="shared" si="649"/>
        <v>11.577392302414859</v>
      </c>
      <c r="AK2104">
        <f t="shared" si="650"/>
        <v>-9.1941659999999995E-2</v>
      </c>
      <c r="AL2104">
        <f t="shared" si="651"/>
        <v>5.8394498580000009</v>
      </c>
      <c r="AM2104">
        <f t="shared" si="652"/>
        <v>19.553826366315999</v>
      </c>
      <c r="AN2104">
        <f t="shared" si="653"/>
        <v>-42.73425682572438</v>
      </c>
      <c r="AO2104">
        <f t="shared" si="654"/>
        <v>69.683443614279454</v>
      </c>
      <c r="AP2104">
        <f t="shared" si="655"/>
        <v>-84.218797859088255</v>
      </c>
      <c r="AQ2104">
        <f t="shared" si="656"/>
        <v>75.401332803700853</v>
      </c>
      <c r="AR2104">
        <f t="shared" si="657"/>
        <v>-42.442919459253304</v>
      </c>
      <c r="AS2104">
        <f t="shared" si="658"/>
        <v>10.593861512419075</v>
      </c>
      <c r="BJ2104">
        <f t="shared" si="659"/>
        <v>1.2716149999999999</v>
      </c>
      <c r="BK2104">
        <f t="shared" si="660"/>
        <v>3.6795174899999998</v>
      </c>
      <c r="BL2104">
        <f t="shared" si="661"/>
        <v>9.3491988047039989</v>
      </c>
      <c r="BM2104">
        <f t="shared" si="662"/>
        <v>-2.7486190602143155</v>
      </c>
      <c r="BN2104">
        <f t="shared" si="663"/>
        <v>2.5680067925175503E-2</v>
      </c>
    </row>
    <row r="2105" spans="13:66" ht="15">
      <c r="M2105" s="280">
        <v>2135</v>
      </c>
      <c r="N2105" s="280">
        <f t="shared" si="649"/>
        <v>11.584063046014624</v>
      </c>
      <c r="AK2105">
        <f t="shared" si="650"/>
        <v>-9.1941659999999995E-2</v>
      </c>
      <c r="AL2105">
        <f t="shared" si="651"/>
        <v>5.8421862450000006</v>
      </c>
      <c r="AM2105">
        <f t="shared" si="652"/>
        <v>19.572156645474998</v>
      </c>
      <c r="AN2105">
        <f t="shared" si="653"/>
        <v>-42.794361256903379</v>
      </c>
      <c r="AO2105">
        <f t="shared" si="654"/>
        <v>69.814151092784755</v>
      </c>
      <c r="AP2105">
        <f t="shared" si="655"/>
        <v>-84.416309024299309</v>
      </c>
      <c r="AQ2105">
        <f t="shared" si="656"/>
        <v>75.613581317328496</v>
      </c>
      <c r="AR2105">
        <f t="shared" si="657"/>
        <v>-42.582337654911953</v>
      </c>
      <c r="AS2105">
        <f t="shared" si="658"/>
        <v>10.633641279730673</v>
      </c>
      <c r="BJ2105">
        <f t="shared" si="659"/>
        <v>1.2716149999999999</v>
      </c>
      <c r="BK2105">
        <f t="shared" si="660"/>
        <v>3.681241725</v>
      </c>
      <c r="BL2105">
        <f t="shared" si="661"/>
        <v>9.3579629933999975</v>
      </c>
      <c r="BM2105">
        <f t="shared" si="662"/>
        <v>-2.7524849092406751</v>
      </c>
      <c r="BN2105">
        <f t="shared" si="663"/>
        <v>2.5728236855300776E-2</v>
      </c>
    </row>
    <row r="2106" spans="13:66" ht="15">
      <c r="M2106" s="280">
        <v>2136</v>
      </c>
      <c r="N2106" s="280">
        <f t="shared" si="649"/>
        <v>11.590734340213666</v>
      </c>
      <c r="AK2106">
        <f t="shared" si="650"/>
        <v>-9.1941659999999995E-2</v>
      </c>
      <c r="AL2106">
        <f t="shared" si="651"/>
        <v>5.8449226320000003</v>
      </c>
      <c r="AM2106">
        <f t="shared" si="652"/>
        <v>19.590495512255998</v>
      </c>
      <c r="AN2106">
        <f t="shared" si="653"/>
        <v>-42.854522018379271</v>
      </c>
      <c r="AO2106">
        <f t="shared" si="654"/>
        <v>69.945042364289264</v>
      </c>
      <c r="AP2106">
        <f t="shared" si="655"/>
        <v>-84.614190580696757</v>
      </c>
      <c r="AQ2106">
        <f t="shared" si="656"/>
        <v>75.82632748255017</v>
      </c>
      <c r="AR2106">
        <f t="shared" si="657"/>
        <v>-42.722148209182869</v>
      </c>
      <c r="AS2106">
        <f t="shared" si="658"/>
        <v>10.673551686543012</v>
      </c>
      <c r="BJ2106">
        <f t="shared" si="659"/>
        <v>1.2716149999999999</v>
      </c>
      <c r="BK2106">
        <f t="shared" si="660"/>
        <v>3.6829659599999998</v>
      </c>
      <c r="BL2106">
        <f t="shared" si="661"/>
        <v>9.366731288063999</v>
      </c>
      <c r="BM2106">
        <f t="shared" si="662"/>
        <v>-2.7563543813680131</v>
      </c>
      <c r="BN2106">
        <f t="shared" si="663"/>
        <v>2.5776473517680063E-2</v>
      </c>
    </row>
    <row r="2107" spans="13:66" ht="15">
      <c r="M2107" s="280">
        <v>2137</v>
      </c>
      <c r="N2107" s="280">
        <f t="shared" si="649"/>
        <v>11.597406183378446</v>
      </c>
      <c r="AK2107">
        <f t="shared" si="650"/>
        <v>-9.1941659999999995E-2</v>
      </c>
      <c r="AL2107">
        <f t="shared" si="651"/>
        <v>5.8476590190000008</v>
      </c>
      <c r="AM2107">
        <f t="shared" si="652"/>
        <v>19.608842966658997</v>
      </c>
      <c r="AN2107">
        <f t="shared" si="653"/>
        <v>-42.914739136536262</v>
      </c>
      <c r="AO2107">
        <f t="shared" si="654"/>
        <v>70.076117601004697</v>
      </c>
      <c r="AP2107">
        <f t="shared" si="655"/>
        <v>-84.812443048980398</v>
      </c>
      <c r="AQ2107">
        <f t="shared" si="656"/>
        <v>76.039572232389347</v>
      </c>
      <c r="AR2107">
        <f t="shared" si="657"/>
        <v>-42.862352041799731</v>
      </c>
      <c r="AS2107">
        <f t="shared" si="658"/>
        <v>10.713593100422967</v>
      </c>
      <c r="BJ2107">
        <f t="shared" si="659"/>
        <v>1.2716149999999999</v>
      </c>
      <c r="BK2107">
        <f t="shared" si="660"/>
        <v>3.6846901949999999</v>
      </c>
      <c r="BL2107">
        <f t="shared" si="661"/>
        <v>9.3755036886959982</v>
      </c>
      <c r="BM2107">
        <f t="shared" si="662"/>
        <v>-2.7602274782933316</v>
      </c>
      <c r="BN2107">
        <f t="shared" si="663"/>
        <v>2.5824777975777639E-2</v>
      </c>
    </row>
    <row r="2108" spans="13:66" ht="15">
      <c r="M2108" s="280">
        <v>2138</v>
      </c>
      <c r="N2108" s="280">
        <f t="shared" si="649"/>
        <v>11.604078573875451</v>
      </c>
      <c r="AK2108">
        <f t="shared" si="650"/>
        <v>-9.1941659999999995E-2</v>
      </c>
      <c r="AL2108">
        <f t="shared" si="651"/>
        <v>5.8503954060000005</v>
      </c>
      <c r="AM2108">
        <f t="shared" si="652"/>
        <v>19.627199008683998</v>
      </c>
      <c r="AN2108">
        <f t="shared" si="653"/>
        <v>-42.975012637758574</v>
      </c>
      <c r="AO2108">
        <f t="shared" si="654"/>
        <v>70.207376975223454</v>
      </c>
      <c r="AP2108">
        <f t="shared" si="655"/>
        <v>-85.011066950337778</v>
      </c>
      <c r="AQ2108">
        <f t="shared" si="656"/>
        <v>76.253316501180876</v>
      </c>
      <c r="AR2108">
        <f t="shared" si="657"/>
        <v>-43.002950074220173</v>
      </c>
      <c r="AS2108">
        <f t="shared" si="658"/>
        <v>10.753765889798826</v>
      </c>
      <c r="BJ2108">
        <f t="shared" si="659"/>
        <v>1.2716149999999999</v>
      </c>
      <c r="BK2108">
        <f t="shared" si="660"/>
        <v>3.6864144300000001</v>
      </c>
      <c r="BL2108">
        <f t="shared" si="661"/>
        <v>9.3842801952959984</v>
      </c>
      <c r="BM2108">
        <f t="shared" si="662"/>
        <v>-2.7641042017136339</v>
      </c>
      <c r="BN2108">
        <f t="shared" si="663"/>
        <v>2.58731502930875E-2</v>
      </c>
    </row>
    <row r="2109" spans="13:66" ht="15">
      <c r="M2109" s="280">
        <v>2139</v>
      </c>
      <c r="N2109" s="280">
        <f t="shared" si="649"/>
        <v>11.610751510071209</v>
      </c>
      <c r="AK2109">
        <f t="shared" si="650"/>
        <v>-9.1941659999999995E-2</v>
      </c>
      <c r="AL2109">
        <f t="shared" si="651"/>
        <v>5.8531317930000002</v>
      </c>
      <c r="AM2109">
        <f t="shared" si="652"/>
        <v>19.645563638330998</v>
      </c>
      <c r="AN2109">
        <f t="shared" si="653"/>
        <v>-43.035342548430414</v>
      </c>
      <c r="AO2109">
        <f t="shared" si="654"/>
        <v>70.338820659318557</v>
      </c>
      <c r="AP2109">
        <f t="shared" si="655"/>
        <v>-85.210062806444427</v>
      </c>
      <c r="AQ2109">
        <f t="shared" si="656"/>
        <v>76.467561224572179</v>
      </c>
      <c r="AR2109">
        <f t="shared" si="657"/>
        <v>-43.143943229628192</v>
      </c>
      <c r="AS2109">
        <f t="shared" si="658"/>
        <v>10.794070423961912</v>
      </c>
      <c r="BJ2109">
        <f t="shared" si="659"/>
        <v>1.2716149999999999</v>
      </c>
      <c r="BK2109">
        <f t="shared" si="660"/>
        <v>3.6881386649999999</v>
      </c>
      <c r="BL2109">
        <f t="shared" si="661"/>
        <v>9.3930608078639981</v>
      </c>
      <c r="BM2109">
        <f t="shared" si="662"/>
        <v>-2.7679845533259222</v>
      </c>
      <c r="BN2109">
        <f t="shared" si="663"/>
        <v>2.5921590533133358E-2</v>
      </c>
    </row>
    <row r="2110" spans="13:66" ht="15">
      <c r="M2110" s="280">
        <v>2140</v>
      </c>
      <c r="N2110" s="280">
        <f t="shared" si="649"/>
        <v>11.617424990332267</v>
      </c>
      <c r="AK2110">
        <f t="shared" si="650"/>
        <v>-9.1941659999999995E-2</v>
      </c>
      <c r="AL2110">
        <f t="shared" si="651"/>
        <v>5.8558681800000008</v>
      </c>
      <c r="AM2110">
        <f t="shared" si="652"/>
        <v>19.663936855599999</v>
      </c>
      <c r="AN2110">
        <f t="shared" si="653"/>
        <v>-43.095728894936009</v>
      </c>
      <c r="AO2110">
        <f t="shared" si="654"/>
        <v>70.470448825743674</v>
      </c>
      <c r="AP2110">
        <f t="shared" si="655"/>
        <v>-85.409431139464147</v>
      </c>
      <c r="AQ2110">
        <f t="shared" si="656"/>
        <v>76.682307339524428</v>
      </c>
      <c r="AR2110">
        <f t="shared" si="657"/>
        <v>-43.28533243293662</v>
      </c>
      <c r="AS2110">
        <f t="shared" si="658"/>
        <v>10.834507073068201</v>
      </c>
      <c r="BJ2110">
        <f t="shared" si="659"/>
        <v>1.2716149999999999</v>
      </c>
      <c r="BK2110">
        <f t="shared" si="660"/>
        <v>3.6898629000000001</v>
      </c>
      <c r="BL2110">
        <f t="shared" si="661"/>
        <v>9.4018455263999989</v>
      </c>
      <c r="BM2110">
        <f t="shared" si="662"/>
        <v>-2.7718685348272003</v>
      </c>
      <c r="BN2110">
        <f t="shared" si="663"/>
        <v>2.5970098759468641E-2</v>
      </c>
    </row>
    <row r="2111" spans="13:66" ht="15">
      <c r="M2111" s="280">
        <v>2141</v>
      </c>
      <c r="N2111" s="280">
        <f t="shared" si="649"/>
        <v>11.624099013025205</v>
      </c>
      <c r="AK2111">
        <f t="shared" si="650"/>
        <v>-9.1941659999999995E-2</v>
      </c>
      <c r="AL2111">
        <f t="shared" si="651"/>
        <v>5.8586045670000004</v>
      </c>
      <c r="AM2111">
        <f t="shared" si="652"/>
        <v>19.682318660490999</v>
      </c>
      <c r="AN2111">
        <f t="shared" si="653"/>
        <v>-43.156171703659552</v>
      </c>
      <c r="AO2111">
        <f t="shared" si="654"/>
        <v>70.602261647033131</v>
      </c>
      <c r="AP2111">
        <f t="shared" si="655"/>
        <v>-85.609172472049181</v>
      </c>
      <c r="AQ2111">
        <f t="shared" si="656"/>
        <v>76.897555784313909</v>
      </c>
      <c r="AR2111">
        <f t="shared" si="657"/>
        <v>-43.427118610789499</v>
      </c>
      <c r="AS2111">
        <f t="shared" si="658"/>
        <v>10.875076208139921</v>
      </c>
      <c r="BJ2111">
        <f t="shared" si="659"/>
        <v>1.2716149999999999</v>
      </c>
      <c r="BK2111">
        <f t="shared" si="660"/>
        <v>3.6915871349999998</v>
      </c>
      <c r="BL2111">
        <f t="shared" si="661"/>
        <v>9.4106343509039991</v>
      </c>
      <c r="BM2111">
        <f t="shared" si="662"/>
        <v>-2.7757561479144699</v>
      </c>
      <c r="BN2111">
        <f t="shared" si="663"/>
        <v>2.6018675035676501E-2</v>
      </c>
    </row>
    <row r="2112" spans="13:66" ht="15">
      <c r="M2112" s="280">
        <v>2142</v>
      </c>
      <c r="N2112" s="280">
        <f t="shared" si="649"/>
        <v>11.630773576516635</v>
      </c>
      <c r="AK2112">
        <f t="shared" si="650"/>
        <v>-9.1941659999999995E-2</v>
      </c>
      <c r="AL2112">
        <f t="shared" si="651"/>
        <v>5.861340954000001</v>
      </c>
      <c r="AM2112">
        <f t="shared" si="652"/>
        <v>19.700709053003997</v>
      </c>
      <c r="AN2112">
        <f t="shared" si="653"/>
        <v>-43.216671000985279</v>
      </c>
      <c r="AO2112">
        <f t="shared" si="654"/>
        <v>70.734259295801863</v>
      </c>
      <c r="AP2112">
        <f t="shared" si="655"/>
        <v>-85.809287327340456</v>
      </c>
      <c r="AQ2112">
        <f t="shared" si="656"/>
        <v>77.113307498533104</v>
      </c>
      <c r="AR2112">
        <f t="shared" si="657"/>
        <v>-43.569302691564566</v>
      </c>
      <c r="AS2112">
        <f t="shared" si="658"/>
        <v>10.915778201067202</v>
      </c>
      <c r="BJ2112">
        <f t="shared" si="659"/>
        <v>1.2716149999999999</v>
      </c>
      <c r="BK2112">
        <f t="shared" si="660"/>
        <v>3.69331137</v>
      </c>
      <c r="BL2112">
        <f t="shared" si="661"/>
        <v>9.4194272813759987</v>
      </c>
      <c r="BM2112">
        <f t="shared" si="662"/>
        <v>-2.7796473942847344</v>
      </c>
      <c r="BN2112">
        <f t="shared" si="663"/>
        <v>2.6067319425369811E-2</v>
      </c>
    </row>
    <row r="2113" spans="13:66" ht="15">
      <c r="M2113" s="280">
        <v>2143</v>
      </c>
      <c r="N2113" s="280">
        <f t="shared" si="649"/>
        <v>11.637448679173193</v>
      </c>
      <c r="AK2113">
        <f t="shared" si="650"/>
        <v>-9.1941659999999995E-2</v>
      </c>
      <c r="AL2113">
        <f t="shared" si="651"/>
        <v>5.8640773410000007</v>
      </c>
      <c r="AM2113">
        <f t="shared" si="652"/>
        <v>19.719108033138998</v>
      </c>
      <c r="AN2113">
        <f t="shared" si="653"/>
        <v>-43.277226813297389</v>
      </c>
      <c r="AO2113">
        <f t="shared" si="654"/>
        <v>70.866441944745475</v>
      </c>
      <c r="AP2113">
        <f t="shared" si="655"/>
        <v>-86.009776228967809</v>
      </c>
      <c r="AQ2113">
        <f t="shared" si="656"/>
        <v>77.32956342309204</v>
      </c>
      <c r="AR2113">
        <f t="shared" si="657"/>
        <v>-43.711885605375628</v>
      </c>
      <c r="AS2113">
        <f t="shared" si="658"/>
        <v>10.956613424609676</v>
      </c>
      <c r="BJ2113">
        <f t="shared" si="659"/>
        <v>1.2716149999999999</v>
      </c>
      <c r="BK2113">
        <f t="shared" si="660"/>
        <v>3.6950356049999997</v>
      </c>
      <c r="BL2113">
        <f t="shared" si="661"/>
        <v>9.4282243178159977</v>
      </c>
      <c r="BM2113">
        <f t="shared" si="662"/>
        <v>-2.7835422756349968</v>
      </c>
      <c r="BN2113">
        <f t="shared" si="663"/>
        <v>2.611603199219115E-2</v>
      </c>
    </row>
    <row r="2114" spans="13:66" ht="15">
      <c r="M2114" s="280">
        <v>2144</v>
      </c>
      <c r="N2114" s="280">
        <f t="shared" si="649"/>
        <v>11.644124319361552</v>
      </c>
      <c r="AK2114">
        <f t="shared" si="650"/>
        <v>-9.1941659999999995E-2</v>
      </c>
      <c r="AL2114">
        <f t="shared" si="651"/>
        <v>5.8668137280000003</v>
      </c>
      <c r="AM2114">
        <f t="shared" si="652"/>
        <v>19.737515600895996</v>
      </c>
      <c r="AN2114">
        <f t="shared" si="653"/>
        <v>-43.337839166980103</v>
      </c>
      <c r="AO2114">
        <f t="shared" si="654"/>
        <v>70.998809766640221</v>
      </c>
      <c r="AP2114">
        <f t="shared" si="655"/>
        <v>-86.210639701050255</v>
      </c>
      <c r="AQ2114">
        <f t="shared" si="656"/>
        <v>77.546324500219413</v>
      </c>
      <c r="AR2114">
        <f t="shared" si="657"/>
        <v>-43.854868284075025</v>
      </c>
      <c r="AS2114">
        <f t="shared" si="658"/>
        <v>10.997582252398121</v>
      </c>
      <c r="BJ2114">
        <f t="shared" si="659"/>
        <v>1.2716149999999999</v>
      </c>
      <c r="BK2114">
        <f t="shared" si="660"/>
        <v>3.6967598399999999</v>
      </c>
      <c r="BL2114">
        <f t="shared" si="661"/>
        <v>9.4370254602239978</v>
      </c>
      <c r="BM2114">
        <f t="shared" si="662"/>
        <v>-2.7874407936622592</v>
      </c>
      <c r="BN2114">
        <f t="shared" si="663"/>
        <v>2.616481279981283E-2</v>
      </c>
    </row>
    <row r="2115" spans="13:66" ht="15">
      <c r="M2115" s="280">
        <v>2145</v>
      </c>
      <c r="N2115" s="280">
        <f t="shared" ref="N2115:N2178" si="664">IF(M2115&gt;=$P$1,SUM(BJ2115:BN2115),SUM(AK2115:AS2115))</f>
        <v>11.650800495448411</v>
      </c>
      <c r="AK2115">
        <f t="shared" si="650"/>
        <v>-9.1941659999999995E-2</v>
      </c>
      <c r="AL2115">
        <f t="shared" si="651"/>
        <v>5.8695501150000009</v>
      </c>
      <c r="AM2115">
        <f t="shared" si="652"/>
        <v>19.755931756274997</v>
      </c>
      <c r="AN2115">
        <f t="shared" si="653"/>
        <v>-43.398508088417628</v>
      </c>
      <c r="AO2115">
        <f t="shared" si="654"/>
        <v>71.13136293434296</v>
      </c>
      <c r="AP2115">
        <f t="shared" si="655"/>
        <v>-86.411878268196133</v>
      </c>
      <c r="AQ2115">
        <f t="shared" si="656"/>
        <v>77.763591673463935</v>
      </c>
      <c r="AR2115">
        <f t="shared" si="657"/>
        <v>-43.998251661256077</v>
      </c>
      <c r="AS2115">
        <f t="shared" si="658"/>
        <v>11.038685058936068</v>
      </c>
      <c r="BJ2115">
        <f t="shared" si="659"/>
        <v>1.2716149999999999</v>
      </c>
      <c r="BK2115">
        <f t="shared" si="660"/>
        <v>3.6984840750000001</v>
      </c>
      <c r="BL2115">
        <f t="shared" si="661"/>
        <v>9.4458307085999991</v>
      </c>
      <c r="BM2115">
        <f t="shared" si="662"/>
        <v>-2.791342950063525</v>
      </c>
      <c r="BN2115">
        <f t="shared" si="663"/>
        <v>2.6213661911936876E-2</v>
      </c>
    </row>
    <row r="2116" spans="13:66" ht="15">
      <c r="M2116" s="280">
        <v>2146</v>
      </c>
      <c r="N2116" s="280">
        <f t="shared" si="664"/>
        <v>11.657477205800495</v>
      </c>
      <c r="AK2116">
        <f t="shared" ref="AK2116:AK2179" si="665">$M2116^0*AA$2</f>
        <v>-9.1941659999999995E-2</v>
      </c>
      <c r="AL2116">
        <f t="shared" ref="AL2116:AL2179" si="666">$M2116^1*AB$2</f>
        <v>5.8722865020000006</v>
      </c>
      <c r="AM2116">
        <f t="shared" ref="AM2116:AM2179" si="667">$M2116^2*AC$2</f>
        <v>19.774356499275999</v>
      </c>
      <c r="AN2116">
        <f t="shared" ref="AN2116:AN2179" si="668">$M2116^3*AD$2</f>
        <v>-43.459233603994193</v>
      </c>
      <c r="AO2116">
        <f t="shared" ref="AO2116:AO2179" si="669">$M2116^4*AE$2</f>
        <v>71.264101620791223</v>
      </c>
      <c r="AP2116">
        <f t="shared" ref="AP2116:AP2179" si="670">$M2116^5*AF$2</f>
        <v>-86.613492455503447</v>
      </c>
      <c r="AQ2116">
        <f t="shared" ref="AQ2116:AQ2179" si="671">$M2116^6*AG$2</f>
        <v>77.981365887695461</v>
      </c>
      <c r="AR2116">
        <f t="shared" ref="AR2116:AR2179" si="672">$M2116^7*AH$2</f>
        <v>-44.142036672255507</v>
      </c>
      <c r="AS2116">
        <f t="shared" ref="AS2116:AS2179" si="673">$M2116^8*AI$2</f>
        <v>11.079922219601452</v>
      </c>
      <c r="BJ2116">
        <f t="shared" ref="BJ2116:BJ2179" si="674">$M2116^0*BC$2</f>
        <v>1.2716149999999999</v>
      </c>
      <c r="BK2116">
        <f t="shared" ref="BK2116:BK2179" si="675">$M2116^1*BD$2</f>
        <v>3.7002083099999998</v>
      </c>
      <c r="BL2116">
        <f t="shared" ref="BL2116:BL2179" si="676">$M2116^2*BE$2</f>
        <v>9.4546400629439979</v>
      </c>
      <c r="BM2116">
        <f t="shared" ref="BM2116:BM2179" si="677">$M2116^3*BF$2</f>
        <v>-2.7952487465357971</v>
      </c>
      <c r="BN2116">
        <f t="shared" ref="BN2116:BN2179" si="678">$M2116^4*BG$2</f>
        <v>2.6262579392295027E-2</v>
      </c>
    </row>
    <row r="2117" spans="13:66" ht="15">
      <c r="M2117" s="280">
        <v>2147</v>
      </c>
      <c r="N2117" s="280">
        <f t="shared" si="664"/>
        <v>11.66415444878457</v>
      </c>
      <c r="AK2117">
        <f t="shared" si="665"/>
        <v>-9.1941659999999995E-2</v>
      </c>
      <c r="AL2117">
        <f t="shared" si="666"/>
        <v>5.8750228890000002</v>
      </c>
      <c r="AM2117">
        <f t="shared" si="667"/>
        <v>19.792789829898997</v>
      </c>
      <c r="AN2117">
        <f t="shared" si="668"/>
        <v>-43.520015740093996</v>
      </c>
      <c r="AO2117">
        <f t="shared" si="669"/>
        <v>71.397025999003176</v>
      </c>
      <c r="AP2117">
        <f t="shared" si="670"/>
        <v>-86.815482788559947</v>
      </c>
      <c r="AQ2117">
        <f t="shared" si="671"/>
        <v>78.199648089106276</v>
      </c>
      <c r="AR2117">
        <f t="shared" si="672"/>
        <v>-44.286224254155862</v>
      </c>
      <c r="AS2117">
        <f t="shared" si="673"/>
        <v>11.121294110648229</v>
      </c>
      <c r="BJ2117">
        <f t="shared" si="674"/>
        <v>1.2716149999999999</v>
      </c>
      <c r="BK2117">
        <f t="shared" si="675"/>
        <v>3.701932545</v>
      </c>
      <c r="BL2117">
        <f t="shared" si="676"/>
        <v>9.463453523255998</v>
      </c>
      <c r="BM2117">
        <f t="shared" si="677"/>
        <v>-2.7991581847760774</v>
      </c>
      <c r="BN2117">
        <f t="shared" si="678"/>
        <v>2.6311565304648753E-2</v>
      </c>
    </row>
    <row r="2118" spans="13:66" ht="15">
      <c r="M2118" s="280">
        <v>2148</v>
      </c>
      <c r="N2118" s="280">
        <f t="shared" si="664"/>
        <v>11.670832222767419</v>
      </c>
      <c r="AK2118">
        <f t="shared" si="665"/>
        <v>-9.1941659999999995E-2</v>
      </c>
      <c r="AL2118">
        <f t="shared" si="666"/>
        <v>5.8777592760000008</v>
      </c>
      <c r="AM2118">
        <f t="shared" si="667"/>
        <v>19.811231748143999</v>
      </c>
      <c r="AN2118">
        <f t="shared" si="668"/>
        <v>-43.580854523101252</v>
      </c>
      <c r="AO2118">
        <f t="shared" si="669"/>
        <v>71.530136242077631</v>
      </c>
      <c r="AP2118">
        <f t="shared" si="670"/>
        <v>-87.017849793443546</v>
      </c>
      <c r="AQ2118">
        <f t="shared" si="671"/>
        <v>78.418439225212353</v>
      </c>
      <c r="AR2118">
        <f t="shared" si="672"/>
        <v>-44.430815345787991</v>
      </c>
      <c r="AS2118">
        <f t="shared" si="673"/>
        <v>11.162801109208024</v>
      </c>
      <c r="BJ2118">
        <f t="shared" si="674"/>
        <v>1.2716149999999999</v>
      </c>
      <c r="BK2118">
        <f t="shared" si="675"/>
        <v>3.7036567799999998</v>
      </c>
      <c r="BL2118">
        <f t="shared" si="676"/>
        <v>9.4722710895359992</v>
      </c>
      <c r="BM2118">
        <f t="shared" si="677"/>
        <v>-2.8030712664813699</v>
      </c>
      <c r="BN2118">
        <f t="shared" si="678"/>
        <v>2.6360619712789229E-2</v>
      </c>
    </row>
    <row r="2119" spans="13:66" ht="15">
      <c r="M2119" s="280">
        <v>2149</v>
      </c>
      <c r="N2119" s="280">
        <f t="shared" si="664"/>
        <v>11.677510526115858</v>
      </c>
      <c r="AK2119">
        <f t="shared" si="665"/>
        <v>-9.1941659999999995E-2</v>
      </c>
      <c r="AL2119">
        <f t="shared" si="666"/>
        <v>5.8804956630000005</v>
      </c>
      <c r="AM2119">
        <f t="shared" si="667"/>
        <v>19.829682254010997</v>
      </c>
      <c r="AN2119">
        <f t="shared" si="668"/>
        <v>-43.641749979400188</v>
      </c>
      <c r="AO2119">
        <f t="shared" si="669"/>
        <v>71.663432523194047</v>
      </c>
      <c r="AP2119">
        <f t="shared" si="670"/>
        <v>-87.220593996722343</v>
      </c>
      <c r="AQ2119">
        <f t="shared" si="671"/>
        <v>78.637740244854498</v>
      </c>
      <c r="AR2119">
        <f t="shared" si="672"/>
        <v>-44.575810887733482</v>
      </c>
      <c r="AS2119">
        <f t="shared" si="673"/>
        <v>11.204443593291753</v>
      </c>
      <c r="BJ2119">
        <f t="shared" si="674"/>
        <v>1.2716149999999999</v>
      </c>
      <c r="BK2119">
        <f t="shared" si="675"/>
        <v>3.7053810149999999</v>
      </c>
      <c r="BL2119">
        <f t="shared" si="676"/>
        <v>9.481092761783998</v>
      </c>
      <c r="BM2119">
        <f t="shared" si="677"/>
        <v>-2.8069879933486765</v>
      </c>
      <c r="BN2119">
        <f t="shared" si="678"/>
        <v>2.6409742680537356E-2</v>
      </c>
    </row>
    <row r="2120" spans="13:66" ht="15">
      <c r="M2120" s="280">
        <v>2150</v>
      </c>
      <c r="N2120" s="280">
        <f t="shared" si="664"/>
        <v>11.684189357196743</v>
      </c>
      <c r="AK2120">
        <f t="shared" si="665"/>
        <v>-9.1941659999999995E-2</v>
      </c>
      <c r="AL2120">
        <f t="shared" si="666"/>
        <v>5.883232050000001</v>
      </c>
      <c r="AM2120">
        <f t="shared" si="667"/>
        <v>19.848141347499997</v>
      </c>
      <c r="AN2120">
        <f t="shared" si="668"/>
        <v>-43.702702135375006</v>
      </c>
      <c r="AO2120">
        <f t="shared" si="669"/>
        <v>71.796915015612498</v>
      </c>
      <c r="AP2120">
        <f t="shared" si="670"/>
        <v>-87.423715925455014</v>
      </c>
      <c r="AQ2120">
        <f t="shared" si="671"/>
        <v>78.857552098199676</v>
      </c>
      <c r="AR2120">
        <f t="shared" si="672"/>
        <v>-44.721211822327092</v>
      </c>
      <c r="AS2120">
        <f t="shared" si="673"/>
        <v>11.246221941791276</v>
      </c>
      <c r="BJ2120">
        <f t="shared" si="674"/>
        <v>1.2716149999999999</v>
      </c>
      <c r="BK2120">
        <f t="shared" si="675"/>
        <v>3.7071052500000001</v>
      </c>
      <c r="BL2120">
        <f t="shared" si="676"/>
        <v>9.4899185399999979</v>
      </c>
      <c r="BM2120">
        <f t="shared" si="677"/>
        <v>-2.8109083670750001</v>
      </c>
      <c r="BN2120">
        <f t="shared" si="678"/>
        <v>2.6458934271743752E-2</v>
      </c>
    </row>
    <row r="2121" spans="13:66" ht="15">
      <c r="M2121" s="280">
        <v>2151</v>
      </c>
      <c r="N2121" s="280">
        <f t="shared" si="664"/>
        <v>11.690868714376943</v>
      </c>
      <c r="AK2121">
        <f t="shared" si="665"/>
        <v>-9.1941659999999995E-2</v>
      </c>
      <c r="AL2121">
        <f t="shared" si="666"/>
        <v>5.8859684370000007</v>
      </c>
      <c r="AM2121">
        <f t="shared" si="667"/>
        <v>19.866609028610998</v>
      </c>
      <c r="AN2121">
        <f t="shared" si="668"/>
        <v>-43.763711017409925</v>
      </c>
      <c r="AO2121">
        <f t="shared" si="669"/>
        <v>71.930583892673724</v>
      </c>
      <c r="AP2121">
        <f t="shared" si="670"/>
        <v>-87.627216107190961</v>
      </c>
      <c r="AQ2121">
        <f t="shared" si="671"/>
        <v>79.0778757367422</v>
      </c>
      <c r="AR2121">
        <f t="shared" si="672"/>
        <v>-44.867019093659216</v>
      </c>
      <c r="AS2121">
        <f t="shared" si="673"/>
        <v>11.288136534481033</v>
      </c>
      <c r="BJ2121">
        <f t="shared" si="674"/>
        <v>1.2716149999999999</v>
      </c>
      <c r="BK2121">
        <f t="shared" si="675"/>
        <v>3.7088294849999999</v>
      </c>
      <c r="BL2121">
        <f t="shared" si="676"/>
        <v>9.498748424183999</v>
      </c>
      <c r="BM2121">
        <f t="shared" si="677"/>
        <v>-2.8148323893573441</v>
      </c>
      <c r="BN2121">
        <f t="shared" si="678"/>
        <v>2.6508194550288754E-2</v>
      </c>
    </row>
    <row r="2122" spans="13:66" ht="15">
      <c r="M2122" s="280">
        <v>2152</v>
      </c>
      <c r="N2122" s="280">
        <f t="shared" si="664"/>
        <v>11.697548596023369</v>
      </c>
      <c r="AK2122">
        <f t="shared" si="665"/>
        <v>-9.1941659999999995E-2</v>
      </c>
      <c r="AL2122">
        <f t="shared" si="666"/>
        <v>5.8887048240000004</v>
      </c>
      <c r="AM2122">
        <f t="shared" si="667"/>
        <v>19.885085297343998</v>
      </c>
      <c r="AN2122">
        <f t="shared" si="668"/>
        <v>-43.824776651889159</v>
      </c>
      <c r="AO2122">
        <f t="shared" si="669"/>
        <v>72.064439327799121</v>
      </c>
      <c r="AP2122">
        <f t="shared" si="670"/>
        <v>-87.831095069970544</v>
      </c>
      <c r="AQ2122">
        <f t="shared" si="671"/>
        <v>79.298712113304973</v>
      </c>
      <c r="AR2122">
        <f t="shared" si="672"/>
        <v>-45.013233647578311</v>
      </c>
      <c r="AS2122">
        <f t="shared" si="673"/>
        <v>11.330187752019686</v>
      </c>
      <c r="BJ2122">
        <f t="shared" si="674"/>
        <v>1.2716149999999999</v>
      </c>
      <c r="BK2122">
        <f t="shared" si="675"/>
        <v>3.7105537200000001</v>
      </c>
      <c r="BL2122">
        <f t="shared" si="676"/>
        <v>9.5075824143359977</v>
      </c>
      <c r="BM2122">
        <f t="shared" si="677"/>
        <v>-2.8187600618927107</v>
      </c>
      <c r="BN2122">
        <f t="shared" si="678"/>
        <v>2.6557523580082419E-2</v>
      </c>
    </row>
    <row r="2123" spans="13:66" ht="15">
      <c r="M2123" s="280">
        <v>2153</v>
      </c>
      <c r="N2123" s="280">
        <f t="shared" si="664"/>
        <v>11.704229000502961</v>
      </c>
      <c r="AK2123">
        <f t="shared" si="665"/>
        <v>-9.1941659999999995E-2</v>
      </c>
      <c r="AL2123">
        <f t="shared" si="666"/>
        <v>5.891441211000001</v>
      </c>
      <c r="AM2123">
        <f t="shared" si="667"/>
        <v>19.903570153698997</v>
      </c>
      <c r="AN2123">
        <f t="shared" si="668"/>
        <v>-43.885899065196917</v>
      </c>
      <c r="AO2123">
        <f t="shared" si="669"/>
        <v>72.198481494490693</v>
      </c>
      <c r="AP2123">
        <f t="shared" si="670"/>
        <v>-88.035353342325365</v>
      </c>
      <c r="AQ2123">
        <f t="shared" si="671"/>
        <v>79.520062182040746</v>
      </c>
      <c r="AR2123">
        <f t="shared" si="672"/>
        <v>-45.159856431693413</v>
      </c>
      <c r="AS2123">
        <f t="shared" si="673"/>
        <v>11.372375975951764</v>
      </c>
      <c r="BJ2123">
        <f t="shared" si="674"/>
        <v>1.2716149999999999</v>
      </c>
      <c r="BK2123">
        <f t="shared" si="675"/>
        <v>3.7122779549999998</v>
      </c>
      <c r="BL2123">
        <f t="shared" si="676"/>
        <v>9.5164205104559976</v>
      </c>
      <c r="BM2123">
        <f t="shared" si="677"/>
        <v>-2.8226913863781027</v>
      </c>
      <c r="BN2123">
        <f t="shared" si="678"/>
        <v>2.660692142506452E-2</v>
      </c>
    </row>
    <row r="2124" spans="13:66" ht="15">
      <c r="M2124" s="280">
        <v>2154</v>
      </c>
      <c r="N2124" s="280">
        <f t="shared" si="664"/>
        <v>11.710909926182678</v>
      </c>
      <c r="AK2124">
        <f t="shared" si="665"/>
        <v>-9.1941659999999995E-2</v>
      </c>
      <c r="AL2124">
        <f t="shared" si="666"/>
        <v>5.8941775980000006</v>
      </c>
      <c r="AM2124">
        <f t="shared" si="667"/>
        <v>19.922063597675997</v>
      </c>
      <c r="AN2124">
        <f t="shared" si="668"/>
        <v>-43.947078283717424</v>
      </c>
      <c r="AO2124">
        <f t="shared" si="669"/>
        <v>72.332710566331102</v>
      </c>
      <c r="AP2124">
        <f t="shared" si="670"/>
        <v>-88.239991453278407</v>
      </c>
      <c r="AQ2124">
        <f t="shared" si="671"/>
        <v>79.741926898433292</v>
      </c>
      <c r="AR2124">
        <f t="shared" si="672"/>
        <v>-45.306888395376504</v>
      </c>
      <c r="AS2124">
        <f t="shared" si="673"/>
        <v>11.414701588709322</v>
      </c>
      <c r="BJ2124">
        <f t="shared" si="674"/>
        <v>1.2716149999999999</v>
      </c>
      <c r="BK2124">
        <f t="shared" si="675"/>
        <v>3.71400219</v>
      </c>
      <c r="BL2124">
        <f t="shared" si="676"/>
        <v>9.5252627125439986</v>
      </c>
      <c r="BM2124">
        <f t="shared" si="677"/>
        <v>-2.8266263645105232</v>
      </c>
      <c r="BN2124">
        <f t="shared" si="678"/>
        <v>2.6656388149204551E-2</v>
      </c>
    </row>
    <row r="2125" spans="13:66" ht="15">
      <c r="M2125" s="280">
        <v>2155</v>
      </c>
      <c r="N2125" s="280">
        <f t="shared" si="664"/>
        <v>11.717591371429526</v>
      </c>
      <c r="AK2125">
        <f t="shared" si="665"/>
        <v>-9.1941659999999995E-2</v>
      </c>
      <c r="AL2125">
        <f t="shared" si="666"/>
        <v>5.8969139850000003</v>
      </c>
      <c r="AM2125">
        <f t="shared" si="667"/>
        <v>19.940565629275</v>
      </c>
      <c r="AN2125">
        <f t="shared" si="668"/>
        <v>-44.008314333834882</v>
      </c>
      <c r="AO2125">
        <f t="shared" si="669"/>
        <v>72.467126716983657</v>
      </c>
      <c r="AP2125">
        <f t="shared" si="670"/>
        <v>-88.445009932344334</v>
      </c>
      <c r="AQ2125">
        <f t="shared" si="671"/>
        <v>79.964307219298732</v>
      </c>
      <c r="AR2125">
        <f t="shared" si="672"/>
        <v>-45.454330489765042</v>
      </c>
      <c r="AS2125">
        <f t="shared" si="673"/>
        <v>11.45716497361358</v>
      </c>
      <c r="BJ2125">
        <f t="shared" si="674"/>
        <v>1.2716149999999999</v>
      </c>
      <c r="BK2125">
        <f t="shared" si="675"/>
        <v>3.7157264249999997</v>
      </c>
      <c r="BL2125">
        <f t="shared" si="676"/>
        <v>9.534109020599999</v>
      </c>
      <c r="BM2125">
        <f t="shared" si="677"/>
        <v>-2.8305649979869751</v>
      </c>
      <c r="BN2125">
        <f t="shared" si="678"/>
        <v>2.6705923816501727E-2</v>
      </c>
    </row>
    <row r="2126" spans="13:66" ht="15">
      <c r="M2126" s="280">
        <v>2156</v>
      </c>
      <c r="N2126" s="280">
        <f t="shared" si="664"/>
        <v>11.724273334610523</v>
      </c>
      <c r="AK2126">
        <f t="shared" si="665"/>
        <v>-9.1941659999999995E-2</v>
      </c>
      <c r="AL2126">
        <f t="shared" si="666"/>
        <v>5.8996503720000009</v>
      </c>
      <c r="AM2126">
        <f t="shared" si="667"/>
        <v>19.959076248495997</v>
      </c>
      <c r="AN2126">
        <f t="shared" si="668"/>
        <v>-44.069607241933511</v>
      </c>
      <c r="AO2126">
        <f t="shared" si="669"/>
        <v>72.601730120192315</v>
      </c>
      <c r="AP2126">
        <f t="shared" si="670"/>
        <v>-88.650409309529692</v>
      </c>
      <c r="AQ2126">
        <f t="shared" si="671"/>
        <v>80.187204102786723</v>
      </c>
      <c r="AR2126">
        <f t="shared" si="672"/>
        <v>-45.602183667764393</v>
      </c>
      <c r="AS2126">
        <f t="shared" si="673"/>
        <v>11.499766514876582</v>
      </c>
      <c r="BJ2126">
        <f t="shared" si="674"/>
        <v>1.2716149999999999</v>
      </c>
      <c r="BK2126">
        <f t="shared" si="675"/>
        <v>3.7174506599999999</v>
      </c>
      <c r="BL2126">
        <f t="shared" si="676"/>
        <v>9.5429594346239988</v>
      </c>
      <c r="BM2126">
        <f t="shared" si="677"/>
        <v>-2.8345072885044611</v>
      </c>
      <c r="BN2126">
        <f t="shared" si="678"/>
        <v>2.6755528490984972E-2</v>
      </c>
    </row>
    <row r="2127" spans="13:66" ht="15">
      <c r="M2127" s="280">
        <v>2157</v>
      </c>
      <c r="N2127" s="280">
        <f t="shared" si="664"/>
        <v>11.730955814092725</v>
      </c>
      <c r="AK2127">
        <f t="shared" si="665"/>
        <v>-9.1941659999999995E-2</v>
      </c>
      <c r="AL2127">
        <f t="shared" si="666"/>
        <v>5.9023867590000005</v>
      </c>
      <c r="AM2127">
        <f t="shared" si="667"/>
        <v>19.977595455338999</v>
      </c>
      <c r="AN2127">
        <f t="shared" si="668"/>
        <v>-44.130957034397525</v>
      </c>
      <c r="AO2127">
        <f t="shared" si="669"/>
        <v>72.736520949781649</v>
      </c>
      <c r="AP2127">
        <f t="shared" si="670"/>
        <v>-88.856190115333149</v>
      </c>
      <c r="AQ2127">
        <f t="shared" si="671"/>
        <v>80.410618508381674</v>
      </c>
      <c r="AR2127">
        <f t="shared" si="672"/>
        <v>-45.7504488840503</v>
      </c>
      <c r="AS2127">
        <f t="shared" si="673"/>
        <v>11.54250659760285</v>
      </c>
      <c r="BJ2127">
        <f t="shared" si="674"/>
        <v>1.2716149999999999</v>
      </c>
      <c r="BK2127">
        <f t="shared" si="675"/>
        <v>3.7191748950000001</v>
      </c>
      <c r="BL2127">
        <f t="shared" si="676"/>
        <v>9.5518139546159979</v>
      </c>
      <c r="BM2127">
        <f t="shared" si="677"/>
        <v>-2.8384532377599836</v>
      </c>
      <c r="BN2127">
        <f t="shared" si="678"/>
        <v>2.6805202236712938E-2</v>
      </c>
    </row>
    <row r="2128" spans="13:66" ht="15">
      <c r="M2128" s="280">
        <v>2158</v>
      </c>
      <c r="N2128" s="280">
        <f t="shared" si="664"/>
        <v>11.737638808243227</v>
      </c>
      <c r="AK2128">
        <f t="shared" si="665"/>
        <v>-9.1941659999999995E-2</v>
      </c>
      <c r="AL2128">
        <f t="shared" si="666"/>
        <v>5.9051231460000002</v>
      </c>
      <c r="AM2128">
        <f t="shared" si="667"/>
        <v>19.996123249803997</v>
      </c>
      <c r="AN2128">
        <f t="shared" si="668"/>
        <v>-44.192363737611132</v>
      </c>
      <c r="AO2128">
        <f t="shared" si="669"/>
        <v>72.871499379656896</v>
      </c>
      <c r="AP2128">
        <f t="shared" si="670"/>
        <v>-89.062352880745692</v>
      </c>
      <c r="AQ2128">
        <f t="shared" si="671"/>
        <v>80.63455139690403</v>
      </c>
      <c r="AR2128">
        <f t="shared" si="672"/>
        <v>-45.89912709507135</v>
      </c>
      <c r="AS2128">
        <f t="shared" si="673"/>
        <v>11.585385607791038</v>
      </c>
      <c r="BJ2128">
        <f t="shared" si="674"/>
        <v>1.2716149999999999</v>
      </c>
      <c r="BK2128">
        <f t="shared" si="675"/>
        <v>3.7208991299999998</v>
      </c>
      <c r="BL2128">
        <f t="shared" si="676"/>
        <v>9.5606725805759982</v>
      </c>
      <c r="BM2128">
        <f t="shared" si="677"/>
        <v>-2.8424028474505456</v>
      </c>
      <c r="BN2128">
        <f t="shared" si="678"/>
        <v>2.6854945117773994E-2</v>
      </c>
    </row>
    <row r="2129" spans="13:66" ht="15">
      <c r="M2129" s="280">
        <v>2159</v>
      </c>
      <c r="N2129" s="280">
        <f t="shared" si="664"/>
        <v>11.744322315429136</v>
      </c>
      <c r="AK2129">
        <f t="shared" si="665"/>
        <v>-9.1941659999999995E-2</v>
      </c>
      <c r="AL2129">
        <f t="shared" si="666"/>
        <v>5.9078595330000008</v>
      </c>
      <c r="AM2129">
        <f t="shared" si="667"/>
        <v>20.014659631890996</v>
      </c>
      <c r="AN2129">
        <f t="shared" si="668"/>
        <v>-44.253827377958558</v>
      </c>
      <c r="AO2129">
        <f t="shared" si="669"/>
        <v>73.006665583803937</v>
      </c>
      <c r="AP2129">
        <f t="shared" si="670"/>
        <v>-89.268898137250901</v>
      </c>
      <c r="AQ2129">
        <f t="shared" si="671"/>
        <v>80.859003730511517</v>
      </c>
      <c r="AR2129">
        <f t="shared" si="672"/>
        <v>-46.048219259051436</v>
      </c>
      <c r="AS2129">
        <f t="shared" si="673"/>
        <v>11.628403932335601</v>
      </c>
      <c r="BJ2129">
        <f t="shared" si="674"/>
        <v>1.2716149999999999</v>
      </c>
      <c r="BK2129">
        <f t="shared" si="675"/>
        <v>3.722623365</v>
      </c>
      <c r="BL2129">
        <f t="shared" si="676"/>
        <v>9.5695353125039979</v>
      </c>
      <c r="BM2129">
        <f t="shared" si="677"/>
        <v>-2.8463561192731506</v>
      </c>
      <c r="BN2129">
        <f t="shared" si="678"/>
        <v>2.6904757198286229E-2</v>
      </c>
    </row>
    <row r="2130" spans="13:66" ht="15">
      <c r="M2130" s="280">
        <v>2160</v>
      </c>
      <c r="N2130" s="280">
        <f t="shared" si="664"/>
        <v>11.751006334017594</v>
      </c>
      <c r="AK2130">
        <f t="shared" si="665"/>
        <v>-9.1941659999999995E-2</v>
      </c>
      <c r="AL2130">
        <f t="shared" si="666"/>
        <v>5.9105959200000004</v>
      </c>
      <c r="AM2130">
        <f t="shared" si="667"/>
        <v>20.033204601599998</v>
      </c>
      <c r="AN2130">
        <f t="shared" si="668"/>
        <v>-44.315347981824004</v>
      </c>
      <c r="AO2130">
        <f t="shared" si="669"/>
        <v>73.142019736289271</v>
      </c>
      <c r="AP2130">
        <f t="shared" si="670"/>
        <v>-89.475826416825143</v>
      </c>
      <c r="AQ2130">
        <f t="shared" si="671"/>
        <v>81.0839764727003</v>
      </c>
      <c r="AR2130">
        <f t="shared" si="672"/>
        <v>-46.197726335992222</v>
      </c>
      <c r="AS2130">
        <f t="shared" si="673"/>
        <v>11.671561959028452</v>
      </c>
      <c r="BJ2130">
        <f t="shared" si="674"/>
        <v>1.2716149999999999</v>
      </c>
      <c r="BK2130">
        <f t="shared" si="675"/>
        <v>3.7243475999999998</v>
      </c>
      <c r="BL2130">
        <f t="shared" si="676"/>
        <v>9.5784021503999988</v>
      </c>
      <c r="BM2130">
        <f t="shared" si="677"/>
        <v>-2.8503130549248001</v>
      </c>
      <c r="BN2130">
        <f t="shared" si="678"/>
        <v>2.6954638542397442E-2</v>
      </c>
    </row>
    <row r="2131" spans="13:66" ht="15">
      <c r="M2131" s="280">
        <v>2161</v>
      </c>
      <c r="N2131" s="280">
        <f t="shared" si="664"/>
        <v>11.757690862375785</v>
      </c>
      <c r="AK2131">
        <f t="shared" si="665"/>
        <v>-9.1941659999999995E-2</v>
      </c>
      <c r="AL2131">
        <f t="shared" si="666"/>
        <v>5.913332307000001</v>
      </c>
      <c r="AM2131">
        <f t="shared" si="667"/>
        <v>20.051758158930998</v>
      </c>
      <c r="AN2131">
        <f t="shared" si="668"/>
        <v>-44.376925575591692</v>
      </c>
      <c r="AO2131">
        <f t="shared" si="669"/>
        <v>73.277562011260088</v>
      </c>
      <c r="AP2131">
        <f t="shared" si="670"/>
        <v>-89.68313825193782</v>
      </c>
      <c r="AQ2131">
        <f t="shared" si="671"/>
        <v>81.30947058830634</v>
      </c>
      <c r="AR2131">
        <f t="shared" si="672"/>
        <v>-46.347649287675651</v>
      </c>
      <c r="AS2131">
        <f t="shared" si="673"/>
        <v>11.714860076560623</v>
      </c>
      <c r="BJ2131">
        <f t="shared" si="674"/>
        <v>1.2716149999999999</v>
      </c>
      <c r="BK2131">
        <f t="shared" si="675"/>
        <v>3.7260718349999999</v>
      </c>
      <c r="BL2131">
        <f t="shared" si="676"/>
        <v>9.587273094263999</v>
      </c>
      <c r="BM2131">
        <f t="shared" si="677"/>
        <v>-2.8542736561024982</v>
      </c>
      <c r="BN2131">
        <f t="shared" si="678"/>
        <v>2.7004589214285162E-2</v>
      </c>
    </row>
    <row r="2132" spans="13:66" ht="15">
      <c r="M2132" s="280">
        <v>2162</v>
      </c>
      <c r="N2132" s="280">
        <f t="shared" si="664"/>
        <v>11.76437589887091</v>
      </c>
      <c r="AK2132">
        <f t="shared" si="665"/>
        <v>-9.1941659999999995E-2</v>
      </c>
      <c r="AL2132">
        <f t="shared" si="666"/>
        <v>5.9160686940000007</v>
      </c>
      <c r="AM2132">
        <f t="shared" si="667"/>
        <v>20.070320303883999</v>
      </c>
      <c r="AN2132">
        <f t="shared" si="668"/>
        <v>-44.438560185645841</v>
      </c>
      <c r="AO2132">
        <f t="shared" si="669"/>
        <v>73.413292582944166</v>
      </c>
      <c r="AP2132">
        <f t="shared" si="670"/>
        <v>-89.890834175551589</v>
      </c>
      <c r="AQ2132">
        <f t="shared" si="671"/>
        <v>81.535487043506578</v>
      </c>
      <c r="AR2132">
        <f t="shared" si="672"/>
        <v>-46.497989077666361</v>
      </c>
      <c r="AS2132">
        <f t="shared" si="673"/>
        <v>11.758298674523937</v>
      </c>
      <c r="BJ2132">
        <f t="shared" si="674"/>
        <v>1.2716149999999999</v>
      </c>
      <c r="BK2132">
        <f t="shared" si="675"/>
        <v>3.7277960700000001</v>
      </c>
      <c r="BL2132">
        <f t="shared" si="676"/>
        <v>9.5961481440959986</v>
      </c>
      <c r="BM2132">
        <f t="shared" si="677"/>
        <v>-2.8582379245032468</v>
      </c>
      <c r="BN2132">
        <f t="shared" si="678"/>
        <v>2.7054609278156627E-2</v>
      </c>
    </row>
    <row r="2133" spans="13:66" ht="15">
      <c r="M2133" s="280">
        <v>2163</v>
      </c>
      <c r="N2133" s="280">
        <f t="shared" si="664"/>
        <v>11.771061441870197</v>
      </c>
      <c r="AK2133">
        <f t="shared" si="665"/>
        <v>-9.1941659999999995E-2</v>
      </c>
      <c r="AL2133">
        <f t="shared" si="666"/>
        <v>5.9188050810000004</v>
      </c>
      <c r="AM2133">
        <f t="shared" si="667"/>
        <v>20.088891036458996</v>
      </c>
      <c r="AN2133">
        <f t="shared" si="668"/>
        <v>-44.500251838370652</v>
      </c>
      <c r="AO2133">
        <f t="shared" si="669"/>
        <v>73.54921162564996</v>
      </c>
      <c r="AP2133">
        <f t="shared" si="670"/>
        <v>-90.098914721122583</v>
      </c>
      <c r="AQ2133">
        <f t="shared" si="671"/>
        <v>81.762026805820128</v>
      </c>
      <c r="AR2133">
        <f t="shared" si="672"/>
        <v>-46.648746671314228</v>
      </c>
      <c r="AS2133">
        <f t="shared" si="673"/>
        <v>11.801878143412676</v>
      </c>
      <c r="BJ2133">
        <f t="shared" si="674"/>
        <v>1.2716149999999999</v>
      </c>
      <c r="BK2133">
        <f t="shared" si="675"/>
        <v>3.7295203049999999</v>
      </c>
      <c r="BL2133">
        <f t="shared" si="676"/>
        <v>9.6050272998959976</v>
      </c>
      <c r="BM2133">
        <f t="shared" si="677"/>
        <v>-2.8622058618240489</v>
      </c>
      <c r="BN2133">
        <f t="shared" si="678"/>
        <v>2.7104698798248804E-2</v>
      </c>
    </row>
    <row r="2134" spans="13:66" ht="15">
      <c r="M2134" s="280">
        <v>2164</v>
      </c>
      <c r="N2134" s="280">
        <f t="shared" si="664"/>
        <v>11.77774748974092</v>
      </c>
      <c r="AK2134">
        <f t="shared" si="665"/>
        <v>-9.1941659999999995E-2</v>
      </c>
      <c r="AL2134">
        <f t="shared" si="666"/>
        <v>5.9215414680000009</v>
      </c>
      <c r="AM2134">
        <f t="shared" si="667"/>
        <v>20.107470356655998</v>
      </c>
      <c r="AN2134">
        <f t="shared" si="668"/>
        <v>-44.562000560150345</v>
      </c>
      <c r="AO2134">
        <f t="shared" si="669"/>
        <v>73.685319313766541</v>
      </c>
      <c r="AP2134">
        <f t="shared" si="670"/>
        <v>-90.307380422600644</v>
      </c>
      <c r="AQ2134">
        <f t="shared" si="671"/>
        <v>81.989090844109612</v>
      </c>
      <c r="AR2134">
        <f t="shared" si="672"/>
        <v>-46.799923035756777</v>
      </c>
      <c r="AS2134">
        <f t="shared" si="673"/>
        <v>11.845598874625257</v>
      </c>
      <c r="BJ2134">
        <f t="shared" si="674"/>
        <v>1.2716149999999999</v>
      </c>
      <c r="BK2134">
        <f t="shared" si="675"/>
        <v>3.7312445400000001</v>
      </c>
      <c r="BL2134">
        <f t="shared" si="676"/>
        <v>9.6139105616639977</v>
      </c>
      <c r="BM2134">
        <f t="shared" si="677"/>
        <v>-2.8661774697619076</v>
      </c>
      <c r="BN2134">
        <f t="shared" si="678"/>
        <v>2.7154857838828372E-2</v>
      </c>
    </row>
    <row r="2135" spans="13:66" ht="15">
      <c r="M2135" s="280">
        <v>2165</v>
      </c>
      <c r="N2135" s="280">
        <f t="shared" si="664"/>
        <v>11.784434040850362</v>
      </c>
      <c r="AK2135">
        <f t="shared" si="665"/>
        <v>-9.1941659999999995E-2</v>
      </c>
      <c r="AL2135">
        <f t="shared" si="666"/>
        <v>5.9242778550000006</v>
      </c>
      <c r="AM2135">
        <f t="shared" si="667"/>
        <v>20.126058264474999</v>
      </c>
      <c r="AN2135">
        <f t="shared" si="668"/>
        <v>-44.623806377369128</v>
      </c>
      <c r="AO2135">
        <f t="shared" si="669"/>
        <v>73.821615821763658</v>
      </c>
      <c r="AP2135">
        <f t="shared" si="670"/>
        <v>-90.516231814429574</v>
      </c>
      <c r="AQ2135">
        <f t="shared" si="671"/>
        <v>82.216680128582354</v>
      </c>
      <c r="AR2135">
        <f t="shared" si="672"/>
        <v>-46.951519139921729</v>
      </c>
      <c r="AS2135">
        <f t="shared" si="673"/>
        <v>11.889461260465898</v>
      </c>
      <c r="BJ2135">
        <f t="shared" si="674"/>
        <v>1.2716149999999999</v>
      </c>
      <c r="BK2135">
        <f t="shared" si="675"/>
        <v>3.7329687749999998</v>
      </c>
      <c r="BL2135">
        <f t="shared" si="676"/>
        <v>9.622797929399999</v>
      </c>
      <c r="BM2135">
        <f t="shared" si="677"/>
        <v>-2.8701527500138253</v>
      </c>
      <c r="BN2135">
        <f t="shared" si="678"/>
        <v>2.7205086464191727E-2</v>
      </c>
    </row>
    <row r="2136" spans="13:66" ht="15">
      <c r="M2136" s="280">
        <v>2166</v>
      </c>
      <c r="N2136" s="280">
        <f t="shared" si="664"/>
        <v>11.791121093565858</v>
      </c>
      <c r="AK2136">
        <f t="shared" si="665"/>
        <v>-9.1941659999999995E-2</v>
      </c>
      <c r="AL2136">
        <f t="shared" si="666"/>
        <v>5.9270142420000003</v>
      </c>
      <c r="AM2136">
        <f t="shared" si="667"/>
        <v>20.144654759915998</v>
      </c>
      <c r="AN2136">
        <f t="shared" si="668"/>
        <v>-44.685669316411229</v>
      </c>
      <c r="AO2136">
        <f t="shared" si="669"/>
        <v>73.958101324191674</v>
      </c>
      <c r="AP2136">
        <f t="shared" si="670"/>
        <v>-90.725469431547324</v>
      </c>
      <c r="AQ2136">
        <f t="shared" si="671"/>
        <v>82.444795630791617</v>
      </c>
      <c r="AR2136">
        <f t="shared" si="672"/>
        <v>-47.103535954529441</v>
      </c>
      <c r="AS2136">
        <f t="shared" si="673"/>
        <v>11.933465694146294</v>
      </c>
      <c r="BJ2136">
        <f t="shared" si="674"/>
        <v>1.2716149999999999</v>
      </c>
      <c r="BK2136">
        <f t="shared" si="675"/>
        <v>3.73469301</v>
      </c>
      <c r="BL2136">
        <f t="shared" si="676"/>
        <v>9.6316894031039979</v>
      </c>
      <c r="BM2136">
        <f t="shared" si="677"/>
        <v>-2.8741317042768051</v>
      </c>
      <c r="BN2136">
        <f t="shared" si="678"/>
        <v>2.7255384738664987E-2</v>
      </c>
    </row>
    <row r="2137" spans="13:66" ht="15">
      <c r="M2137" s="280">
        <v>2167</v>
      </c>
      <c r="N2137" s="280">
        <f t="shared" si="664"/>
        <v>11.797808646254753</v>
      </c>
      <c r="AK2137">
        <f t="shared" si="665"/>
        <v>-9.1941659999999995E-2</v>
      </c>
      <c r="AL2137">
        <f t="shared" si="666"/>
        <v>5.9297506290000008</v>
      </c>
      <c r="AM2137">
        <f t="shared" si="667"/>
        <v>20.163259842978999</v>
      </c>
      <c r="AN2137">
        <f t="shared" si="668"/>
        <v>-44.747589403660854</v>
      </c>
      <c r="AO2137">
        <f t="shared" si="669"/>
        <v>74.094775995681587</v>
      </c>
      <c r="AP2137">
        <f t="shared" si="670"/>
        <v>-90.935093809386245</v>
      </c>
      <c r="AQ2137">
        <f t="shared" si="671"/>
        <v>82.673438323637868</v>
      </c>
      <c r="AR2137">
        <f t="shared" si="672"/>
        <v>-47.255974452095408</v>
      </c>
      <c r="AS2137">
        <f t="shared" si="673"/>
        <v>11.977612569787306</v>
      </c>
      <c r="BJ2137">
        <f t="shared" si="674"/>
        <v>1.2716149999999999</v>
      </c>
      <c r="BK2137">
        <f t="shared" si="675"/>
        <v>3.7364172449999997</v>
      </c>
      <c r="BL2137">
        <f t="shared" si="676"/>
        <v>9.640584982775998</v>
      </c>
      <c r="BM2137">
        <f t="shared" si="677"/>
        <v>-2.8781143342478495</v>
      </c>
      <c r="BN2137">
        <f t="shared" si="678"/>
        <v>2.7305752726603988E-2</v>
      </c>
    </row>
    <row r="2138" spans="13:66" ht="15">
      <c r="M2138" s="280">
        <v>2168</v>
      </c>
      <c r="N2138" s="280">
        <f t="shared" si="664"/>
        <v>11.804496697284431</v>
      </c>
      <c r="AK2138">
        <f t="shared" si="665"/>
        <v>-9.1941659999999995E-2</v>
      </c>
      <c r="AL2138">
        <f t="shared" si="666"/>
        <v>5.9324870160000005</v>
      </c>
      <c r="AM2138">
        <f t="shared" si="667"/>
        <v>20.181873513663998</v>
      </c>
      <c r="AN2138">
        <f t="shared" si="668"/>
        <v>-44.809566665502217</v>
      </c>
      <c r="AO2138">
        <f t="shared" si="669"/>
        <v>74.231640010945071</v>
      </c>
      <c r="AP2138">
        <f t="shared" si="670"/>
        <v>-91.145105483873337</v>
      </c>
      <c r="AQ2138">
        <f t="shared" si="671"/>
        <v>82.902609181370025</v>
      </c>
      <c r="AR2138">
        <f t="shared" si="672"/>
        <v>-47.40883560693274</v>
      </c>
      <c r="AS2138">
        <f t="shared" si="673"/>
        <v>12.021902282420632</v>
      </c>
      <c r="BJ2138">
        <f t="shared" si="674"/>
        <v>1.2716149999999999</v>
      </c>
      <c r="BK2138">
        <f t="shared" si="675"/>
        <v>3.7381414799999999</v>
      </c>
      <c r="BL2138">
        <f t="shared" si="676"/>
        <v>9.6494846684159992</v>
      </c>
      <c r="BM2138">
        <f t="shared" si="677"/>
        <v>-2.8821006416239618</v>
      </c>
      <c r="BN2138">
        <f t="shared" si="678"/>
        <v>2.7356190492394288E-2</v>
      </c>
    </row>
    <row r="2139" spans="13:66" ht="15">
      <c r="M2139" s="280">
        <v>2169</v>
      </c>
      <c r="N2139" s="280">
        <f t="shared" si="664"/>
        <v>11.811185245022305</v>
      </c>
      <c r="AK2139">
        <f t="shared" si="665"/>
        <v>-9.1941659999999995E-2</v>
      </c>
      <c r="AL2139">
        <f t="shared" si="666"/>
        <v>5.9352234030000002</v>
      </c>
      <c r="AM2139">
        <f t="shared" si="667"/>
        <v>20.200495771970999</v>
      </c>
      <c r="AN2139">
        <f t="shared" si="668"/>
        <v>-44.871601128319526</v>
      </c>
      <c r="AO2139">
        <f t="shared" si="669"/>
        <v>74.368693544774416</v>
      </c>
      <c r="AP2139">
        <f t="shared" si="670"/>
        <v>-91.355504991430422</v>
      </c>
      <c r="AQ2139">
        <f t="shared" si="671"/>
        <v>83.132309179586656</v>
      </c>
      <c r="AR2139">
        <f t="shared" si="672"/>
        <v>-47.562120395154693</v>
      </c>
      <c r="AS2139">
        <f t="shared" si="673"/>
        <v>12.066335227990495</v>
      </c>
      <c r="BJ2139">
        <f t="shared" si="674"/>
        <v>1.2716149999999999</v>
      </c>
      <c r="BK2139">
        <f t="shared" si="675"/>
        <v>3.7398657150000001</v>
      </c>
      <c r="BL2139">
        <f t="shared" si="676"/>
        <v>9.658388460023998</v>
      </c>
      <c r="BM2139">
        <f t="shared" si="677"/>
        <v>-2.8860906281021443</v>
      </c>
      <c r="BN2139">
        <f t="shared" si="678"/>
        <v>2.7406698100451158E-2</v>
      </c>
    </row>
    <row r="2140" spans="13:66" ht="15">
      <c r="M2140" s="280">
        <v>2170</v>
      </c>
      <c r="N2140" s="280">
        <f t="shared" si="664"/>
        <v>11.817874287835815</v>
      </c>
      <c r="AK2140">
        <f t="shared" si="665"/>
        <v>-9.1941659999999995E-2</v>
      </c>
      <c r="AL2140">
        <f t="shared" si="666"/>
        <v>5.9379597900000007</v>
      </c>
      <c r="AM2140">
        <f t="shared" si="667"/>
        <v>20.219126617899999</v>
      </c>
      <c r="AN2140">
        <f t="shared" si="668"/>
        <v>-44.933692818497008</v>
      </c>
      <c r="AO2140">
        <f t="shared" si="669"/>
        <v>74.505936772042574</v>
      </c>
      <c r="AP2140">
        <f t="shared" si="670"/>
        <v>-91.566292868974429</v>
      </c>
      <c r="AQ2140">
        <f t="shared" si="671"/>
        <v>83.362539295237312</v>
      </c>
      <c r="AR2140">
        <f t="shared" si="672"/>
        <v>-47.715829794677099</v>
      </c>
      <c r="AS2140">
        <f t="shared" si="673"/>
        <v>12.110911803355323</v>
      </c>
      <c r="BJ2140">
        <f t="shared" si="674"/>
        <v>1.2716149999999999</v>
      </c>
      <c r="BK2140">
        <f t="shared" si="675"/>
        <v>3.7415899499999998</v>
      </c>
      <c r="BL2140">
        <f t="shared" si="676"/>
        <v>9.6672963575999979</v>
      </c>
      <c r="BM2140">
        <f t="shared" si="677"/>
        <v>-2.8900842953794004</v>
      </c>
      <c r="BN2140">
        <f t="shared" si="678"/>
        <v>2.745727561521959E-2</v>
      </c>
    </row>
    <row r="2141" spans="13:66" ht="15">
      <c r="M2141" s="280">
        <v>2171</v>
      </c>
      <c r="N2141" s="280">
        <f t="shared" si="664"/>
        <v>11.824563824092442</v>
      </c>
      <c r="AK2141">
        <f t="shared" si="665"/>
        <v>-9.1941659999999995E-2</v>
      </c>
      <c r="AL2141">
        <f t="shared" si="666"/>
        <v>5.9406961770000004</v>
      </c>
      <c r="AM2141">
        <f t="shared" si="667"/>
        <v>20.237766051450997</v>
      </c>
      <c r="AN2141">
        <f t="shared" si="668"/>
        <v>-44.995841762418863</v>
      </c>
      <c r="AO2141">
        <f t="shared" si="669"/>
        <v>74.643369867703115</v>
      </c>
      <c r="AP2141">
        <f t="shared" si="670"/>
        <v>-91.777469653917564</v>
      </c>
      <c r="AQ2141">
        <f t="shared" si="671"/>
        <v>83.593300506623706</v>
      </c>
      <c r="AR2141">
        <f t="shared" si="672"/>
        <v>-47.869964785220908</v>
      </c>
      <c r="AS2141">
        <f t="shared" si="673"/>
        <v>12.155632406289449</v>
      </c>
      <c r="BJ2141">
        <f t="shared" si="674"/>
        <v>1.2716149999999999</v>
      </c>
      <c r="BK2141">
        <f t="shared" si="675"/>
        <v>3.743314185</v>
      </c>
      <c r="BL2141">
        <f t="shared" si="676"/>
        <v>9.6762083611439991</v>
      </c>
      <c r="BM2141">
        <f t="shared" si="677"/>
        <v>-2.894081645152732</v>
      </c>
      <c r="BN2141">
        <f t="shared" si="678"/>
        <v>2.7507923101174298E-2</v>
      </c>
    </row>
    <row r="2142" spans="13:66" ht="15">
      <c r="M2142" s="280">
        <v>2172</v>
      </c>
      <c r="N2142" s="280">
        <f t="shared" si="664"/>
        <v>11.831253852159675</v>
      </c>
      <c r="AK2142">
        <f t="shared" si="665"/>
        <v>-9.1941659999999995E-2</v>
      </c>
      <c r="AL2142">
        <f t="shared" si="666"/>
        <v>5.943432564000001</v>
      </c>
      <c r="AM2142">
        <f t="shared" si="667"/>
        <v>20.256414072623997</v>
      </c>
      <c r="AN2142">
        <f t="shared" si="668"/>
        <v>-45.058047986469319</v>
      </c>
      <c r="AO2142">
        <f t="shared" si="669"/>
        <v>74.780993006790268</v>
      </c>
      <c r="AP2142">
        <f t="shared" si="670"/>
        <v>-91.989035884167635</v>
      </c>
      <c r="AQ2142">
        <f t="shared" si="671"/>
        <v>83.82459379340095</v>
      </c>
      <c r="AR2142">
        <f t="shared" si="672"/>
        <v>-48.024526348314673</v>
      </c>
      <c r="AS2142">
        <f t="shared" si="673"/>
        <v>12.200497435484785</v>
      </c>
      <c r="BJ2142">
        <f t="shared" si="674"/>
        <v>1.2716149999999999</v>
      </c>
      <c r="BK2142">
        <f t="shared" si="675"/>
        <v>3.7450384199999998</v>
      </c>
      <c r="BL2142">
        <f t="shared" si="676"/>
        <v>9.6851244706559978</v>
      </c>
      <c r="BM2142">
        <f t="shared" si="677"/>
        <v>-2.8980826791191427</v>
      </c>
      <c r="BN2142">
        <f t="shared" si="678"/>
        <v>2.7558640622819708E-2</v>
      </c>
    </row>
    <row r="2143" spans="13:66" ht="15">
      <c r="M2143" s="280">
        <v>2173</v>
      </c>
      <c r="N2143" s="280">
        <f t="shared" si="664"/>
        <v>11.837944370405053</v>
      </c>
      <c r="AK2143">
        <f t="shared" si="665"/>
        <v>-9.1941659999999995E-2</v>
      </c>
      <c r="AL2143">
        <f t="shared" si="666"/>
        <v>5.9461689510000006</v>
      </c>
      <c r="AM2143">
        <f t="shared" si="667"/>
        <v>20.275070681418999</v>
      </c>
      <c r="AN2143">
        <f t="shared" si="668"/>
        <v>-45.120311517032576</v>
      </c>
      <c r="AO2143">
        <f t="shared" si="669"/>
        <v>74.918806364418899</v>
      </c>
      <c r="AP2143">
        <f t="shared" si="670"/>
        <v>-92.20099209812814</v>
      </c>
      <c r="AQ2143">
        <f t="shared" si="671"/>
        <v>84.056420136578851</v>
      </c>
      <c r="AR2143">
        <f t="shared" si="672"/>
        <v>-48.179515467297051</v>
      </c>
      <c r="AS2143">
        <f t="shared" si="673"/>
        <v>12.24550729055253</v>
      </c>
      <c r="BJ2143">
        <f t="shared" si="674"/>
        <v>1.2716149999999999</v>
      </c>
      <c r="BK2143">
        <f t="shared" si="675"/>
        <v>3.7467626549999999</v>
      </c>
      <c r="BL2143">
        <f t="shared" si="676"/>
        <v>9.6940446861359977</v>
      </c>
      <c r="BM2143">
        <f t="shared" si="677"/>
        <v>-2.9020873989756346</v>
      </c>
      <c r="BN2143">
        <f t="shared" si="678"/>
        <v>2.7609428244689968E-2</v>
      </c>
    </row>
    <row r="2144" spans="13:66" ht="15">
      <c r="M2144" s="280">
        <v>2174</v>
      </c>
      <c r="N2144" s="280">
        <f t="shared" si="664"/>
        <v>11.844635377196136</v>
      </c>
      <c r="AK2144">
        <f t="shared" si="665"/>
        <v>-9.1941659999999995E-2</v>
      </c>
      <c r="AL2144">
        <f t="shared" si="666"/>
        <v>5.9489053380000003</v>
      </c>
      <c r="AM2144">
        <f t="shared" si="667"/>
        <v>20.293735877835999</v>
      </c>
      <c r="AN2144">
        <f t="shared" si="668"/>
        <v>-45.182632380492862</v>
      </c>
      <c r="AO2144">
        <f t="shared" si="669"/>
        <v>75.056810115784515</v>
      </c>
      <c r="AP2144">
        <f t="shared" si="670"/>
        <v>-92.413338834698635</v>
      </c>
      <c r="AQ2144">
        <f t="shared" si="671"/>
        <v>84.288780518523154</v>
      </c>
      <c r="AR2144">
        <f t="shared" si="672"/>
        <v>-48.334933127319303</v>
      </c>
      <c r="AS2144">
        <f t="shared" si="673"/>
        <v>12.290662372024849</v>
      </c>
      <c r="BJ2144">
        <f t="shared" si="674"/>
        <v>1.2716149999999999</v>
      </c>
      <c r="BK2144">
        <f t="shared" si="675"/>
        <v>3.7484868900000001</v>
      </c>
      <c r="BL2144">
        <f t="shared" si="676"/>
        <v>9.7029690075839987</v>
      </c>
      <c r="BM2144">
        <f t="shared" si="677"/>
        <v>-2.9060958064192115</v>
      </c>
      <c r="BN2144">
        <f t="shared" si="678"/>
        <v>2.766028603134895E-2</v>
      </c>
    </row>
    <row r="2145" spans="13:66" ht="15">
      <c r="M2145" s="280">
        <v>2175</v>
      </c>
      <c r="N2145" s="280">
        <f t="shared" si="664"/>
        <v>11.851326870900513</v>
      </c>
      <c r="AK2145">
        <f t="shared" si="665"/>
        <v>-9.1941659999999995E-2</v>
      </c>
      <c r="AL2145">
        <f t="shared" si="666"/>
        <v>5.9516417250000009</v>
      </c>
      <c r="AM2145">
        <f t="shared" si="667"/>
        <v>20.312409661874998</v>
      </c>
      <c r="AN2145">
        <f t="shared" si="668"/>
        <v>-45.245010603234384</v>
      </c>
      <c r="AO2145">
        <f t="shared" si="669"/>
        <v>75.195004436163273</v>
      </c>
      <c r="AP2145">
        <f t="shared" si="670"/>
        <v>-92.626076633274863</v>
      </c>
      <c r="AQ2145">
        <f t="shared" si="671"/>
        <v>84.521675922956717</v>
      </c>
      <c r="AR2145">
        <f t="shared" si="672"/>
        <v>-48.490780315347799</v>
      </c>
      <c r="AS2145">
        <f t="shared" si="673"/>
        <v>12.335963081356587</v>
      </c>
      <c r="BJ2145">
        <f t="shared" si="674"/>
        <v>1.2716149999999999</v>
      </c>
      <c r="BK2145">
        <f t="shared" si="675"/>
        <v>3.7502111249999999</v>
      </c>
      <c r="BL2145">
        <f t="shared" si="676"/>
        <v>9.7118974349999991</v>
      </c>
      <c r="BM2145">
        <f t="shared" si="677"/>
        <v>-2.9101079031468751</v>
      </c>
      <c r="BN2145">
        <f t="shared" si="678"/>
        <v>2.7711214047390235E-2</v>
      </c>
    </row>
    <row r="2146" spans="13:66" ht="15">
      <c r="M2146" s="280">
        <v>2176</v>
      </c>
      <c r="N2146" s="280">
        <f t="shared" si="664"/>
        <v>11.858018849885807</v>
      </c>
      <c r="AK2146">
        <f t="shared" si="665"/>
        <v>-9.1941659999999995E-2</v>
      </c>
      <c r="AL2146">
        <f t="shared" si="666"/>
        <v>5.9543781120000006</v>
      </c>
      <c r="AM2146">
        <f t="shared" si="667"/>
        <v>20.331092033535999</v>
      </c>
      <c r="AN2146">
        <f t="shared" si="668"/>
        <v>-45.307446211641349</v>
      </c>
      <c r="AO2146">
        <f t="shared" si="669"/>
        <v>75.333389500911977</v>
      </c>
      <c r="AP2146">
        <f t="shared" si="670"/>
        <v>-92.839206033749022</v>
      </c>
      <c r="AQ2146">
        <f t="shared" si="671"/>
        <v>84.755107334960911</v>
      </c>
      <c r="AR2146">
        <f t="shared" si="672"/>
        <v>-48.647058020166519</v>
      </c>
      <c r="AS2146">
        <f t="shared" si="673"/>
        <v>12.38140982092696</v>
      </c>
      <c r="BJ2146">
        <f t="shared" si="674"/>
        <v>1.2716149999999999</v>
      </c>
      <c r="BK2146">
        <f t="shared" si="675"/>
        <v>3.7519353600000001</v>
      </c>
      <c r="BL2146">
        <f t="shared" si="676"/>
        <v>9.7208299683839989</v>
      </c>
      <c r="BM2146">
        <f t="shared" si="677"/>
        <v>-2.9141236908556292</v>
      </c>
      <c r="BN2146">
        <f t="shared" si="678"/>
        <v>2.776221235743713E-2</v>
      </c>
    </row>
    <row r="2147" spans="13:66" ht="15">
      <c r="M2147" s="280">
        <v>2177</v>
      </c>
      <c r="N2147" s="280">
        <f t="shared" si="664"/>
        <v>11.864711312519667</v>
      </c>
      <c r="AK2147">
        <f t="shared" si="665"/>
        <v>-9.1941659999999995E-2</v>
      </c>
      <c r="AL2147">
        <f t="shared" si="666"/>
        <v>5.9571144990000002</v>
      </c>
      <c r="AM2147">
        <f t="shared" si="667"/>
        <v>20.349782992818998</v>
      </c>
      <c r="AN2147">
        <f t="shared" si="668"/>
        <v>-45.369939232097984</v>
      </c>
      <c r="AO2147">
        <f t="shared" si="669"/>
        <v>75.471965485468047</v>
      </c>
      <c r="AP2147">
        <f t="shared" si="670"/>
        <v>-93.052727576510023</v>
      </c>
      <c r="AQ2147">
        <f t="shared" si="671"/>
        <v>84.989075740976688</v>
      </c>
      <c r="AR2147">
        <f t="shared" si="672"/>
        <v>-48.803767232379585</v>
      </c>
      <c r="AS2147">
        <f t="shared" si="673"/>
        <v>12.427002994041251</v>
      </c>
      <c r="BJ2147">
        <f t="shared" si="674"/>
        <v>1.2716149999999999</v>
      </c>
      <c r="BK2147">
        <f t="shared" si="675"/>
        <v>3.7536595949999998</v>
      </c>
      <c r="BL2147">
        <f t="shared" si="676"/>
        <v>9.7297666077359981</v>
      </c>
      <c r="BM2147">
        <f t="shared" si="677"/>
        <v>-2.9181431712424755</v>
      </c>
      <c r="BN2147">
        <f t="shared" si="678"/>
        <v>2.7813281026142656E-2</v>
      </c>
    </row>
    <row r="2148" spans="13:66" ht="15">
      <c r="M2148" s="280">
        <v>2178</v>
      </c>
      <c r="N2148" s="280">
        <f t="shared" si="664"/>
        <v>11.87140425716977</v>
      </c>
      <c r="AK2148">
        <f t="shared" si="665"/>
        <v>-9.1941659999999995E-2</v>
      </c>
      <c r="AL2148">
        <f t="shared" si="666"/>
        <v>5.9598508860000008</v>
      </c>
      <c r="AM2148">
        <f t="shared" si="667"/>
        <v>20.368482539723999</v>
      </c>
      <c r="AN2148">
        <f t="shared" si="668"/>
        <v>-45.432489690988497</v>
      </c>
      <c r="AO2148">
        <f t="shared" si="669"/>
        <v>75.610732565349565</v>
      </c>
      <c r="AP2148">
        <f t="shared" si="670"/>
        <v>-93.266641802443672</v>
      </c>
      <c r="AQ2148">
        <f t="shared" si="671"/>
        <v>85.223582128805973</v>
      </c>
      <c r="AR2148">
        <f t="shared" si="672"/>
        <v>-48.960908944413738</v>
      </c>
      <c r="AS2148">
        <f t="shared" si="673"/>
        <v>12.472743004932527</v>
      </c>
      <c r="BJ2148">
        <f t="shared" si="674"/>
        <v>1.2716149999999999</v>
      </c>
      <c r="BK2148">
        <f t="shared" si="675"/>
        <v>3.75538383</v>
      </c>
      <c r="BL2148">
        <f t="shared" si="676"/>
        <v>9.7387073530559984</v>
      </c>
      <c r="BM2148">
        <f t="shared" si="677"/>
        <v>-2.9221663460044178</v>
      </c>
      <c r="BN2148">
        <f t="shared" si="678"/>
        <v>2.7864420118189556E-2</v>
      </c>
    </row>
    <row r="2149" spans="13:66" ht="15">
      <c r="M2149" s="280">
        <v>2179</v>
      </c>
      <c r="N2149" s="280">
        <f t="shared" si="664"/>
        <v>11.87809768220383</v>
      </c>
      <c r="AK2149">
        <f t="shared" si="665"/>
        <v>-9.1941659999999995E-2</v>
      </c>
      <c r="AL2149">
        <f t="shared" si="666"/>
        <v>5.9625872730000005</v>
      </c>
      <c r="AM2149">
        <f t="shared" si="667"/>
        <v>20.387190674250999</v>
      </c>
      <c r="AN2149">
        <f t="shared" si="668"/>
        <v>-45.495097614697094</v>
      </c>
      <c r="AO2149">
        <f t="shared" si="669"/>
        <v>75.749690916155245</v>
      </c>
      <c r="AP2149">
        <f t="shared" si="670"/>
        <v>-93.480949252932874</v>
      </c>
      <c r="AQ2149">
        <f t="shared" si="671"/>
        <v>85.458627487612844</v>
      </c>
      <c r="AR2149">
        <f t="shared" si="672"/>
        <v>-49.118484150520885</v>
      </c>
      <c r="AS2149">
        <f t="shared" si="673"/>
        <v>12.518630258763338</v>
      </c>
      <c r="BJ2149">
        <f t="shared" si="674"/>
        <v>1.2716149999999999</v>
      </c>
      <c r="BK2149">
        <f t="shared" si="675"/>
        <v>3.7571080649999997</v>
      </c>
      <c r="BL2149">
        <f t="shared" si="676"/>
        <v>9.7476522043439982</v>
      </c>
      <c r="BM2149">
        <f t="shared" si="677"/>
        <v>-2.9261932168384583</v>
      </c>
      <c r="BN2149">
        <f t="shared" si="678"/>
        <v>2.7915629698290291E-2</v>
      </c>
    </row>
    <row r="2150" spans="13:66" ht="15">
      <c r="M2150" s="280">
        <v>2180</v>
      </c>
      <c r="N2150" s="280">
        <f t="shared" si="664"/>
        <v>11.884791585989586</v>
      </c>
      <c r="AK2150">
        <f t="shared" si="665"/>
        <v>-9.1941659999999995E-2</v>
      </c>
      <c r="AL2150">
        <f t="shared" si="666"/>
        <v>5.965323660000001</v>
      </c>
      <c r="AM2150">
        <f t="shared" si="667"/>
        <v>20.405907396399996</v>
      </c>
      <c r="AN2150">
        <f t="shared" si="668"/>
        <v>-45.557763029608005</v>
      </c>
      <c r="AO2150">
        <f t="shared" si="669"/>
        <v>75.888840713564477</v>
      </c>
      <c r="AP2150">
        <f t="shared" si="670"/>
        <v>-93.695650469857952</v>
      </c>
      <c r="AQ2150">
        <f t="shared" si="671"/>
        <v>85.694212807924785</v>
      </c>
      <c r="AR2150">
        <f t="shared" si="672"/>
        <v>-49.276493846780589</v>
      </c>
      <c r="AS2150">
        <f t="shared" si="673"/>
        <v>12.564665161627428</v>
      </c>
      <c r="BJ2150">
        <f t="shared" si="674"/>
        <v>1.2716149999999999</v>
      </c>
      <c r="BK2150">
        <f t="shared" si="675"/>
        <v>3.7588322999999999</v>
      </c>
      <c r="BL2150">
        <f t="shared" si="676"/>
        <v>9.756601161599999</v>
      </c>
      <c r="BM2150">
        <f t="shared" si="677"/>
        <v>-2.9302237854416</v>
      </c>
      <c r="BN2150">
        <f t="shared" si="678"/>
        <v>2.7966909831187041E-2</v>
      </c>
    </row>
    <row r="2151" spans="13:66" ht="15">
      <c r="M2151" s="280">
        <v>2181</v>
      </c>
      <c r="N2151" s="280">
        <f t="shared" si="664"/>
        <v>11.891485966894804</v>
      </c>
      <c r="AK2151">
        <f t="shared" si="665"/>
        <v>-9.1941659999999995E-2</v>
      </c>
      <c r="AL2151">
        <f t="shared" si="666"/>
        <v>5.9680600470000007</v>
      </c>
      <c r="AM2151">
        <f t="shared" si="667"/>
        <v>20.424632706170996</v>
      </c>
      <c r="AN2151">
        <f t="shared" si="668"/>
        <v>-45.620485962105434</v>
      </c>
      <c r="AO2151">
        <f t="shared" si="669"/>
        <v>76.028182133337253</v>
      </c>
      <c r="AP2151">
        <f t="shared" si="670"/>
        <v>-93.910745995596812</v>
      </c>
      <c r="AQ2151">
        <f t="shared" si="671"/>
        <v>85.930339081634017</v>
      </c>
      <c r="AR2151">
        <f t="shared" si="672"/>
        <v>-49.43493903110263</v>
      </c>
      <c r="AS2151">
        <f t="shared" si="673"/>
        <v>12.610848120551442</v>
      </c>
      <c r="BJ2151">
        <f t="shared" si="674"/>
        <v>1.2716149999999999</v>
      </c>
      <c r="BK2151">
        <f t="shared" si="675"/>
        <v>3.7605565350000001</v>
      </c>
      <c r="BL2151">
        <f t="shared" si="676"/>
        <v>9.7655542248239975</v>
      </c>
      <c r="BM2151">
        <f t="shared" si="677"/>
        <v>-2.9342580535108458</v>
      </c>
      <c r="BN2151">
        <f t="shared" si="678"/>
        <v>2.8018260581651702E-2</v>
      </c>
    </row>
    <row r="2152" spans="13:66" ht="15">
      <c r="M2152" s="280">
        <v>2182</v>
      </c>
      <c r="N2152" s="280">
        <f t="shared" si="664"/>
        <v>11.898180823287287</v>
      </c>
      <c r="AK2152">
        <f t="shared" si="665"/>
        <v>-9.1941659999999995E-2</v>
      </c>
      <c r="AL2152">
        <f t="shared" si="666"/>
        <v>5.9707964340000004</v>
      </c>
      <c r="AM2152">
        <f t="shared" si="667"/>
        <v>20.443366603563998</v>
      </c>
      <c r="AN2152">
        <f t="shared" si="668"/>
        <v>-45.683266438573597</v>
      </c>
      <c r="AO2152">
        <f t="shared" si="669"/>
        <v>76.167715351314214</v>
      </c>
      <c r="AP2152">
        <f t="shared" si="670"/>
        <v>-94.126236373025137</v>
      </c>
      <c r="AQ2152">
        <f t="shared" si="671"/>
        <v>86.167007301998623</v>
      </c>
      <c r="AR2152">
        <f t="shared" si="672"/>
        <v>-49.593820703229447</v>
      </c>
      <c r="AS2152">
        <f t="shared" si="673"/>
        <v>12.657179543496648</v>
      </c>
      <c r="BJ2152">
        <f t="shared" si="674"/>
        <v>1.2716149999999999</v>
      </c>
      <c r="BK2152">
        <f t="shared" si="675"/>
        <v>3.7622807699999998</v>
      </c>
      <c r="BL2152">
        <f t="shared" si="676"/>
        <v>9.7745113940159989</v>
      </c>
      <c r="BM2152">
        <f t="shared" si="677"/>
        <v>-2.9382960227431987</v>
      </c>
      <c r="BN2152">
        <f t="shared" si="678"/>
        <v>2.806968201448589E-2</v>
      </c>
    </row>
    <row r="2153" spans="13:66" ht="15">
      <c r="M2153" s="280">
        <v>2183</v>
      </c>
      <c r="N2153" s="280">
        <f t="shared" si="664"/>
        <v>11.904876153534858</v>
      </c>
      <c r="AK2153">
        <f t="shared" si="665"/>
        <v>-9.1941659999999995E-2</v>
      </c>
      <c r="AL2153">
        <f t="shared" si="666"/>
        <v>5.9735328210000009</v>
      </c>
      <c r="AM2153">
        <f t="shared" si="667"/>
        <v>20.462109088578998</v>
      </c>
      <c r="AN2153">
        <f t="shared" si="668"/>
        <v>-45.746104485396707</v>
      </c>
      <c r="AO2153">
        <f t="shared" si="669"/>
        <v>76.307440543416647</v>
      </c>
      <c r="AP2153">
        <f t="shared" si="670"/>
        <v>-94.34212214551674</v>
      </c>
      <c r="AQ2153">
        <f t="shared" si="671"/>
        <v>86.404218463643915</v>
      </c>
      <c r="AR2153">
        <f t="shared" si="672"/>
        <v>-49.753139864738749</v>
      </c>
      <c r="AS2153">
        <f t="shared" si="673"/>
        <v>12.703659839360649</v>
      </c>
      <c r="BJ2153">
        <f t="shared" si="674"/>
        <v>1.2716149999999999</v>
      </c>
      <c r="BK2153">
        <f t="shared" si="675"/>
        <v>3.764005005</v>
      </c>
      <c r="BL2153">
        <f t="shared" si="676"/>
        <v>9.7834726691759979</v>
      </c>
      <c r="BM2153">
        <f t="shared" si="677"/>
        <v>-2.9423376948356608</v>
      </c>
      <c r="BN2153">
        <f t="shared" si="678"/>
        <v>2.8121174194520943E-2</v>
      </c>
    </row>
    <row r="2154" spans="13:66" ht="15">
      <c r="M2154" s="280">
        <v>2184</v>
      </c>
      <c r="N2154" s="280">
        <f t="shared" si="664"/>
        <v>11.91157195600538</v>
      </c>
      <c r="AK2154">
        <f t="shared" si="665"/>
        <v>-9.1941659999999995E-2</v>
      </c>
      <c r="AL2154">
        <f t="shared" si="666"/>
        <v>5.9762692080000006</v>
      </c>
      <c r="AM2154">
        <f t="shared" si="667"/>
        <v>20.480860161215997</v>
      </c>
      <c r="AN2154">
        <f t="shared" si="668"/>
        <v>-45.809000128958985</v>
      </c>
      <c r="AO2154">
        <f t="shared" si="669"/>
        <v>76.447357885646511</v>
      </c>
      <c r="AP2154">
        <f t="shared" si="670"/>
        <v>-94.558403856943627</v>
      </c>
      <c r="AQ2154">
        <f t="shared" si="671"/>
        <v>86.641973562563592</v>
      </c>
      <c r="AR2154">
        <f t="shared" si="672"/>
        <v>-49.912897519045991</v>
      </c>
      <c r="AS2154">
        <f t="shared" si="673"/>
        <v>12.750289417979097</v>
      </c>
      <c r="BJ2154">
        <f t="shared" si="674"/>
        <v>1.2716149999999999</v>
      </c>
      <c r="BK2154">
        <f t="shared" si="675"/>
        <v>3.7657292399999998</v>
      </c>
      <c r="BL2154">
        <f t="shared" si="676"/>
        <v>9.7924380503039981</v>
      </c>
      <c r="BM2154">
        <f t="shared" si="677"/>
        <v>-2.9463830714852355</v>
      </c>
      <c r="BN2154">
        <f t="shared" si="678"/>
        <v>2.8172737186617915E-2</v>
      </c>
    </row>
    <row r="2155" spans="13:66" ht="15">
      <c r="M2155" s="280">
        <v>2185</v>
      </c>
      <c r="N2155" s="280">
        <f t="shared" si="664"/>
        <v>11.918268229066738</v>
      </c>
      <c r="AK2155">
        <f t="shared" si="665"/>
        <v>-9.1941659999999995E-2</v>
      </c>
      <c r="AL2155">
        <f t="shared" si="666"/>
        <v>5.9790055950000003</v>
      </c>
      <c r="AM2155">
        <f t="shared" si="667"/>
        <v>20.499619821474997</v>
      </c>
      <c r="AN2155">
        <f t="shared" si="668"/>
        <v>-45.871953395644631</v>
      </c>
      <c r="AO2155">
        <f t="shared" si="669"/>
        <v>76.587467554086359</v>
      </c>
      <c r="AP2155">
        <f t="shared" si="670"/>
        <v>-94.775082051676392</v>
      </c>
      <c r="AQ2155">
        <f t="shared" si="671"/>
        <v>86.8802735961211</v>
      </c>
      <c r="AR2155">
        <f t="shared" si="672"/>
        <v>-50.073094671406899</v>
      </c>
      <c r="AS2155">
        <f t="shared" si="673"/>
        <v>12.797068690127421</v>
      </c>
      <c r="BJ2155">
        <f t="shared" si="674"/>
        <v>1.2716149999999999</v>
      </c>
      <c r="BK2155">
        <f t="shared" si="675"/>
        <v>3.7674534749999999</v>
      </c>
      <c r="BL2155">
        <f t="shared" si="676"/>
        <v>9.8014075373999976</v>
      </c>
      <c r="BM2155">
        <f t="shared" si="677"/>
        <v>-2.9504321543889254</v>
      </c>
      <c r="BN2155">
        <f t="shared" si="678"/>
        <v>2.8224371055667576E-2</v>
      </c>
    </row>
    <row r="2156" spans="13:66" ht="15">
      <c r="M2156" s="280">
        <v>2186</v>
      </c>
      <c r="N2156" s="280">
        <f t="shared" si="664"/>
        <v>11.924964971086856</v>
      </c>
      <c r="AK2156">
        <f t="shared" si="665"/>
        <v>-9.1941659999999995E-2</v>
      </c>
      <c r="AL2156">
        <f t="shared" si="666"/>
        <v>5.9817419820000008</v>
      </c>
      <c r="AM2156">
        <f t="shared" si="667"/>
        <v>20.518388069355996</v>
      </c>
      <c r="AN2156">
        <f t="shared" si="668"/>
        <v>-45.934964311837874</v>
      </c>
      <c r="AO2156">
        <f t="shared" si="669"/>
        <v>76.727769724899417</v>
      </c>
      <c r="AP2156">
        <f t="shared" si="670"/>
        <v>-94.992157274584315</v>
      </c>
      <c r="AQ2156">
        <f t="shared" si="671"/>
        <v>87.119119563050788</v>
      </c>
      <c r="AR2156">
        <f t="shared" si="672"/>
        <v>-50.233732328920034</v>
      </c>
      <c r="AS2156">
        <f t="shared" si="673"/>
        <v>12.843998067522547</v>
      </c>
      <c r="BJ2156">
        <f t="shared" si="674"/>
        <v>1.2716149999999999</v>
      </c>
      <c r="BK2156">
        <f t="shared" si="675"/>
        <v>3.7691777100000001</v>
      </c>
      <c r="BL2156">
        <f t="shared" si="676"/>
        <v>9.8103811304639983</v>
      </c>
      <c r="BM2156">
        <f t="shared" si="677"/>
        <v>-2.954484945243733</v>
      </c>
      <c r="BN2156">
        <f t="shared" si="678"/>
        <v>2.8276075866590419E-2</v>
      </c>
    </row>
    <row r="2157" spans="13:66" ht="15">
      <c r="M2157" s="280">
        <v>2187</v>
      </c>
      <c r="N2157" s="280">
        <f t="shared" si="664"/>
        <v>11.931662180433674</v>
      </c>
      <c r="AK2157">
        <f t="shared" si="665"/>
        <v>-9.1941659999999995E-2</v>
      </c>
      <c r="AL2157">
        <f t="shared" si="666"/>
        <v>5.9844783690000005</v>
      </c>
      <c r="AM2157">
        <f t="shared" si="667"/>
        <v>20.537164904858997</v>
      </c>
      <c r="AN2157">
        <f t="shared" si="668"/>
        <v>-45.998032903922912</v>
      </c>
      <c r="AO2157">
        <f t="shared" si="669"/>
        <v>76.868264574329544</v>
      </c>
      <c r="AP2157">
        <f t="shared" si="670"/>
        <v>-95.209630071035662</v>
      </c>
      <c r="AQ2157">
        <f t="shared" si="671"/>
        <v>87.358512463459235</v>
      </c>
      <c r="AR2157">
        <f t="shared" si="672"/>
        <v>-50.394811500529286</v>
      </c>
      <c r="AS2157">
        <f t="shared" si="673"/>
        <v>12.891077962824623</v>
      </c>
      <c r="BJ2157">
        <f t="shared" si="674"/>
        <v>1.2716149999999999</v>
      </c>
      <c r="BK2157">
        <f t="shared" si="675"/>
        <v>3.7709019449999999</v>
      </c>
      <c r="BL2157">
        <f t="shared" si="676"/>
        <v>9.8193588294959984</v>
      </c>
      <c r="BM2157">
        <f t="shared" si="677"/>
        <v>-2.9585414457466617</v>
      </c>
      <c r="BN2157">
        <f t="shared" si="678"/>
        <v>2.8327851684336654E-2</v>
      </c>
    </row>
    <row r="2158" spans="13:66" ht="15">
      <c r="M2158" s="280">
        <v>2188</v>
      </c>
      <c r="N2158" s="280">
        <f t="shared" si="664"/>
        <v>11.93835985547517</v>
      </c>
      <c r="AK2158">
        <f t="shared" si="665"/>
        <v>-9.1941659999999995E-2</v>
      </c>
      <c r="AL2158">
        <f t="shared" si="666"/>
        <v>5.9872147560000002</v>
      </c>
      <c r="AM2158">
        <f t="shared" si="667"/>
        <v>20.555950327983997</v>
      </c>
      <c r="AN2158">
        <f t="shared" si="668"/>
        <v>-46.061159198283974</v>
      </c>
      <c r="AO2158">
        <f t="shared" si="669"/>
        <v>77.008952278701244</v>
      </c>
      <c r="AP2158">
        <f t="shared" si="670"/>
        <v>-95.427500986897869</v>
      </c>
      <c r="AQ2158">
        <f t="shared" si="671"/>
        <v>87.598453298826442</v>
      </c>
      <c r="AR2158">
        <f t="shared" si="672"/>
        <v>-50.556333197026447</v>
      </c>
      <c r="AS2158">
        <f t="shared" si="673"/>
        <v>12.938308789638743</v>
      </c>
      <c r="BJ2158">
        <f t="shared" si="674"/>
        <v>1.2716149999999999</v>
      </c>
      <c r="BK2158">
        <f t="shared" si="675"/>
        <v>3.7726261800000001</v>
      </c>
      <c r="BL2158">
        <f t="shared" si="676"/>
        <v>9.8283406344959978</v>
      </c>
      <c r="BM2158">
        <f t="shared" si="677"/>
        <v>-2.9626016575947136</v>
      </c>
      <c r="BN2158">
        <f t="shared" si="678"/>
        <v>2.8379698573886208E-2</v>
      </c>
    </row>
    <row r="2159" spans="13:66" ht="15">
      <c r="M2159" s="280">
        <v>2189</v>
      </c>
      <c r="N2159" s="280">
        <f t="shared" si="664"/>
        <v>11.945057994579356</v>
      </c>
      <c r="AK2159">
        <f t="shared" si="665"/>
        <v>-9.1941659999999995E-2</v>
      </c>
      <c r="AL2159">
        <f t="shared" si="666"/>
        <v>5.9899511430000008</v>
      </c>
      <c r="AM2159">
        <f t="shared" si="667"/>
        <v>20.574744338730998</v>
      </c>
      <c r="AN2159">
        <f t="shared" si="668"/>
        <v>-46.124343221305267</v>
      </c>
      <c r="AO2159">
        <f t="shared" si="669"/>
        <v>77.149833014419656</v>
      </c>
      <c r="AP2159">
        <f t="shared" si="670"/>
        <v>-95.645770568537827</v>
      </c>
      <c r="AQ2159">
        <f t="shared" si="671"/>
        <v>87.838943072007169</v>
      </c>
      <c r="AR2159">
        <f t="shared" si="672"/>
        <v>-50.718298431053704</v>
      </c>
      <c r="AS2159">
        <f t="shared" si="673"/>
        <v>12.985690962516694</v>
      </c>
      <c r="BJ2159">
        <f t="shared" si="674"/>
        <v>1.2716149999999999</v>
      </c>
      <c r="BK2159">
        <f t="shared" si="675"/>
        <v>3.7743504149999998</v>
      </c>
      <c r="BL2159">
        <f t="shared" si="676"/>
        <v>9.8373265454639984</v>
      </c>
      <c r="BM2159">
        <f t="shared" si="677"/>
        <v>-2.9666655824848922</v>
      </c>
      <c r="BN2159">
        <f t="shared" si="678"/>
        <v>2.8431616600248732E-2</v>
      </c>
    </row>
    <row r="2160" spans="13:66" ht="15">
      <c r="M2160" s="280">
        <v>2190</v>
      </c>
      <c r="N2160" s="280">
        <f t="shared" si="664"/>
        <v>11.951756596114262</v>
      </c>
      <c r="AK2160">
        <f t="shared" si="665"/>
        <v>-9.1941659999999995E-2</v>
      </c>
      <c r="AL2160">
        <f t="shared" si="666"/>
        <v>5.9926875300000004</v>
      </c>
      <c r="AM2160">
        <f t="shared" si="667"/>
        <v>20.593546937099998</v>
      </c>
      <c r="AN2160">
        <f t="shared" si="668"/>
        <v>-46.187584999371005</v>
      </c>
      <c r="AO2160">
        <f t="shared" si="669"/>
        <v>77.290906957970577</v>
      </c>
      <c r="AP2160">
        <f t="shared" si="670"/>
        <v>-95.864439362822026</v>
      </c>
      <c r="AQ2160">
        <f t="shared" si="671"/>
        <v>88.079982787232126</v>
      </c>
      <c r="AR2160">
        <f t="shared" si="672"/>
        <v>-50.880708217106218</v>
      </c>
      <c r="AS2160">
        <f t="shared" si="673"/>
        <v>13.033224896958661</v>
      </c>
      <c r="BJ2160">
        <f t="shared" si="674"/>
        <v>1.2716149999999999</v>
      </c>
      <c r="BK2160">
        <f t="shared" si="675"/>
        <v>3.77607465</v>
      </c>
      <c r="BL2160">
        <f t="shared" si="676"/>
        <v>9.8463165623999984</v>
      </c>
      <c r="BM2160">
        <f t="shared" si="677"/>
        <v>-2.9707332221142</v>
      </c>
      <c r="BN2160">
        <f t="shared" si="678"/>
        <v>2.8483605828463592E-2</v>
      </c>
    </row>
    <row r="2161" spans="13:66" ht="15">
      <c r="M2161" s="280">
        <v>2191</v>
      </c>
      <c r="N2161" s="280">
        <f t="shared" si="664"/>
        <v>11.958455658447958</v>
      </c>
      <c r="AK2161">
        <f t="shared" si="665"/>
        <v>-9.1941659999999995E-2</v>
      </c>
      <c r="AL2161">
        <f t="shared" si="666"/>
        <v>5.995423917000001</v>
      </c>
      <c r="AM2161">
        <f t="shared" si="667"/>
        <v>20.612358123090999</v>
      </c>
      <c r="AN2161">
        <f t="shared" si="668"/>
        <v>-46.250884558865408</v>
      </c>
      <c r="AO2161">
        <f t="shared" si="669"/>
        <v>77.432174285920425</v>
      </c>
      <c r="AP2161">
        <f t="shared" si="670"/>
        <v>-96.083507917116904</v>
      </c>
      <c r="AQ2161">
        <f t="shared" si="671"/>
        <v>88.321573450109241</v>
      </c>
      <c r="AR2161">
        <f t="shared" si="672"/>
        <v>-51.043563571534655</v>
      </c>
      <c r="AS2161">
        <f t="shared" si="673"/>
        <v>13.08091100941499</v>
      </c>
      <c r="BJ2161">
        <f t="shared" si="674"/>
        <v>1.2716149999999999</v>
      </c>
      <c r="BK2161">
        <f t="shared" si="675"/>
        <v>3.7777988849999997</v>
      </c>
      <c r="BL2161">
        <f t="shared" si="676"/>
        <v>9.8553106853039978</v>
      </c>
      <c r="BM2161">
        <f t="shared" si="677"/>
        <v>-2.9748045781796399</v>
      </c>
      <c r="BN2161">
        <f t="shared" si="678"/>
        <v>2.853566632359987E-2</v>
      </c>
    </row>
    <row r="2162" spans="13:66" ht="15">
      <c r="M2162" s="280">
        <v>2192</v>
      </c>
      <c r="N2162" s="280">
        <f t="shared" si="664"/>
        <v>11.965155179948539</v>
      </c>
      <c r="AK2162">
        <f t="shared" si="665"/>
        <v>-9.1941659999999995E-2</v>
      </c>
      <c r="AL2162">
        <f t="shared" si="666"/>
        <v>5.9981603040000007</v>
      </c>
      <c r="AM2162">
        <f t="shared" si="667"/>
        <v>20.631177896703999</v>
      </c>
      <c r="AN2162">
        <f t="shared" si="668"/>
        <v>-46.314241926172677</v>
      </c>
      <c r="AO2162">
        <f t="shared" si="669"/>
        <v>77.573635174916291</v>
      </c>
      <c r="AP2162">
        <f t="shared" si="670"/>
        <v>-96.302976779288954</v>
      </c>
      <c r="AQ2162">
        <f t="shared" si="671"/>
        <v>88.563716067624966</v>
      </c>
      <c r="AR2162">
        <f t="shared" si="672"/>
        <v>-51.206865512547708</v>
      </c>
      <c r="AS2162">
        <f t="shared" si="673"/>
        <v>13.128749717287908</v>
      </c>
      <c r="BJ2162">
        <f t="shared" si="674"/>
        <v>1.2716149999999999</v>
      </c>
      <c r="BK2162">
        <f t="shared" si="675"/>
        <v>3.7795231199999999</v>
      </c>
      <c r="BL2162">
        <f t="shared" si="676"/>
        <v>9.8643089141759983</v>
      </c>
      <c r="BM2162">
        <f t="shared" si="677"/>
        <v>-2.9788796523782146</v>
      </c>
      <c r="BN2162">
        <f t="shared" si="678"/>
        <v>2.858779815075637E-2</v>
      </c>
    </row>
    <row r="2163" spans="13:66" ht="15">
      <c r="M2163" s="280">
        <v>2193</v>
      </c>
      <c r="N2163" s="280">
        <f t="shared" si="664"/>
        <v>11.971855158984132</v>
      </c>
      <c r="AK2163">
        <f t="shared" si="665"/>
        <v>-9.1941659999999995E-2</v>
      </c>
      <c r="AL2163">
        <f t="shared" si="666"/>
        <v>6.0008966910000003</v>
      </c>
      <c r="AM2163">
        <f t="shared" si="667"/>
        <v>20.650006257938998</v>
      </c>
      <c r="AN2163">
        <f t="shared" si="668"/>
        <v>-46.37765712767704</v>
      </c>
      <c r="AO2163">
        <f t="shared" si="669"/>
        <v>77.71528980168587</v>
      </c>
      <c r="AP2163">
        <f t="shared" si="670"/>
        <v>-96.522846497705004</v>
      </c>
      <c r="AQ2163">
        <f t="shared" si="671"/>
        <v>88.80641164814547</v>
      </c>
      <c r="AR2163">
        <f t="shared" si="672"/>
        <v>-51.370615060214668</v>
      </c>
      <c r="AS2163">
        <f t="shared" si="673"/>
        <v>13.176741438933265</v>
      </c>
      <c r="BJ2163">
        <f t="shared" si="674"/>
        <v>1.2716149999999999</v>
      </c>
      <c r="BK2163">
        <f t="shared" si="675"/>
        <v>3.7812473550000001</v>
      </c>
      <c r="BL2163">
        <f t="shared" si="676"/>
        <v>9.8733112490159982</v>
      </c>
      <c r="BM2163">
        <f t="shared" si="677"/>
        <v>-2.982958446406927</v>
      </c>
      <c r="BN2163">
        <f t="shared" si="678"/>
        <v>2.8640001375061615E-2</v>
      </c>
    </row>
    <row r="2164" spans="13:66" ht="15">
      <c r="M2164" s="280">
        <v>2194</v>
      </c>
      <c r="N2164" s="280">
        <f t="shared" si="664"/>
        <v>11.978555593922891</v>
      </c>
      <c r="AK2164">
        <f t="shared" si="665"/>
        <v>-9.1941659999999995E-2</v>
      </c>
      <c r="AL2164">
        <f t="shared" si="666"/>
        <v>6.0036330780000009</v>
      </c>
      <c r="AM2164">
        <f t="shared" si="667"/>
        <v>20.668843206795998</v>
      </c>
      <c r="AN2164">
        <f t="shared" si="668"/>
        <v>-46.441130189762703</v>
      </c>
      <c r="AO2164">
        <f t="shared" si="669"/>
        <v>77.857138343037519</v>
      </c>
      <c r="AP2164">
        <f t="shared" si="670"/>
        <v>-96.743117621232457</v>
      </c>
      <c r="AQ2164">
        <f t="shared" si="671"/>
        <v>89.049661201417919</v>
      </c>
      <c r="AR2164">
        <f t="shared" si="672"/>
        <v>-51.534813236467976</v>
      </c>
      <c r="AS2164">
        <f t="shared" si="673"/>
        <v>13.224886593662283</v>
      </c>
      <c r="BJ2164">
        <f t="shared" si="674"/>
        <v>1.2716149999999999</v>
      </c>
      <c r="BK2164">
        <f t="shared" si="675"/>
        <v>3.7829715899999998</v>
      </c>
      <c r="BL2164">
        <f t="shared" si="676"/>
        <v>9.8823176898239975</v>
      </c>
      <c r="BM2164">
        <f t="shared" si="677"/>
        <v>-2.9870409619627796</v>
      </c>
      <c r="BN2164">
        <f t="shared" si="678"/>
        <v>2.8692276061673849E-2</v>
      </c>
    </row>
    <row r="2165" spans="13:66" ht="15">
      <c r="M2165" s="280">
        <v>2195</v>
      </c>
      <c r="N2165" s="280">
        <f t="shared" si="664"/>
        <v>11.985256483133002</v>
      </c>
      <c r="AK2165">
        <f t="shared" si="665"/>
        <v>-9.1941659999999995E-2</v>
      </c>
      <c r="AL2165">
        <f t="shared" si="666"/>
        <v>6.0063694650000006</v>
      </c>
      <c r="AM2165">
        <f t="shared" si="667"/>
        <v>20.687688743274997</v>
      </c>
      <c r="AN2165">
        <f t="shared" si="668"/>
        <v>-46.50466113881388</v>
      </c>
      <c r="AO2165">
        <f t="shared" si="669"/>
        <v>77.999180975860256</v>
      </c>
      <c r="AP2165">
        <f t="shared" si="670"/>
        <v>-96.963790699239524</v>
      </c>
      <c r="AQ2165">
        <f t="shared" si="671"/>
        <v>89.293465738571825</v>
      </c>
      <c r="AR2165">
        <f t="shared" si="672"/>
        <v>-51.699461065105751</v>
      </c>
      <c r="AS2165">
        <f t="shared" si="673"/>
        <v>13.273185601743295</v>
      </c>
      <c r="BJ2165">
        <f t="shared" si="674"/>
        <v>1.2716149999999999</v>
      </c>
      <c r="BK2165">
        <f t="shared" si="675"/>
        <v>3.784695825</v>
      </c>
      <c r="BL2165">
        <f t="shared" si="676"/>
        <v>9.8913282365999979</v>
      </c>
      <c r="BM2165">
        <f t="shared" si="677"/>
        <v>-2.9911272007427754</v>
      </c>
      <c r="BN2165">
        <f t="shared" si="678"/>
        <v>2.8744622275781027E-2</v>
      </c>
    </row>
    <row r="2166" spans="13:66" ht="15">
      <c r="M2166" s="280">
        <v>2196</v>
      </c>
      <c r="N2166" s="280">
        <f t="shared" si="664"/>
        <v>11.991957824982682</v>
      </c>
      <c r="AK2166">
        <f t="shared" si="665"/>
        <v>-9.1941659999999995E-2</v>
      </c>
      <c r="AL2166">
        <f t="shared" si="666"/>
        <v>6.0091058520000002</v>
      </c>
      <c r="AM2166">
        <f t="shared" si="667"/>
        <v>20.706542867375997</v>
      </c>
      <c r="AN2166">
        <f t="shared" si="668"/>
        <v>-46.568250001214793</v>
      </c>
      <c r="AO2166">
        <f t="shared" si="669"/>
        <v>78.141417877123715</v>
      </c>
      <c r="AP2166">
        <f t="shared" si="670"/>
        <v>-97.184866281595433</v>
      </c>
      <c r="AQ2166">
        <f t="shared" si="671"/>
        <v>89.5378262721201</v>
      </c>
      <c r="AR2166">
        <f t="shared" si="672"/>
        <v>-51.864559571794352</v>
      </c>
      <c r="AS2166">
        <f t="shared" si="673"/>
        <v>13.321638884403491</v>
      </c>
      <c r="BJ2166">
        <f t="shared" si="674"/>
        <v>1.2716149999999999</v>
      </c>
      <c r="BK2166">
        <f t="shared" si="675"/>
        <v>3.7864200599999998</v>
      </c>
      <c r="BL2166">
        <f t="shared" si="676"/>
        <v>9.9003428893439978</v>
      </c>
      <c r="BM2166">
        <f t="shared" si="677"/>
        <v>-2.9952171644439169</v>
      </c>
      <c r="BN2166">
        <f t="shared" si="678"/>
        <v>2.8797040082600828E-2</v>
      </c>
    </row>
    <row r="2167" spans="13:66" ht="15">
      <c r="M2167" s="280">
        <v>2197</v>
      </c>
      <c r="N2167" s="280">
        <f t="shared" si="664"/>
        <v>11.998659617840172</v>
      </c>
      <c r="AK2167">
        <f t="shared" si="665"/>
        <v>-9.1941659999999995E-2</v>
      </c>
      <c r="AL2167">
        <f t="shared" si="666"/>
        <v>6.0118422390000008</v>
      </c>
      <c r="AM2167">
        <f t="shared" si="667"/>
        <v>20.725405579098997</v>
      </c>
      <c r="AN2167">
        <f t="shared" si="668"/>
        <v>-46.63189680334964</v>
      </c>
      <c r="AO2167">
        <f t="shared" si="669"/>
        <v>78.283849223878164</v>
      </c>
      <c r="AP2167">
        <f t="shared" si="670"/>
        <v>-97.406344918670612</v>
      </c>
      <c r="AQ2167">
        <f t="shared" si="671"/>
        <v>89.782743815960586</v>
      </c>
      <c r="AR2167">
        <f t="shared" si="672"/>
        <v>-52.030109784070959</v>
      </c>
      <c r="AS2167">
        <f t="shared" si="673"/>
        <v>13.370246863830678</v>
      </c>
      <c r="BJ2167">
        <f t="shared" si="674"/>
        <v>1.2716149999999999</v>
      </c>
      <c r="BK2167">
        <f t="shared" si="675"/>
        <v>3.7881442949999999</v>
      </c>
      <c r="BL2167">
        <f t="shared" si="676"/>
        <v>9.9093616480559987</v>
      </c>
      <c r="BM2167">
        <f t="shared" si="677"/>
        <v>-2.9993108547632077</v>
      </c>
      <c r="BN2167">
        <f t="shared" si="678"/>
        <v>2.884952954738065E-2</v>
      </c>
    </row>
    <row r="2168" spans="13:66" ht="15">
      <c r="M2168" s="280">
        <v>2198</v>
      </c>
      <c r="N2168" s="280">
        <f t="shared" si="664"/>
        <v>12.005361860073748</v>
      </c>
      <c r="AK2168">
        <f t="shared" si="665"/>
        <v>-9.1941659999999995E-2</v>
      </c>
      <c r="AL2168">
        <f t="shared" si="666"/>
        <v>6.0145786260000005</v>
      </c>
      <c r="AM2168">
        <f t="shared" si="667"/>
        <v>20.744276878443998</v>
      </c>
      <c r="AN2168">
        <f t="shared" si="668"/>
        <v>-46.695601571602651</v>
      </c>
      <c r="AO2168">
        <f t="shared" si="669"/>
        <v>78.426475193254532</v>
      </c>
      <c r="AP2168">
        <f t="shared" si="670"/>
        <v>-97.628227161337009</v>
      </c>
      <c r="AQ2168">
        <f t="shared" si="671"/>
        <v>90.028219385377056</v>
      </c>
      <c r="AR2168">
        <f t="shared" si="672"/>
        <v>-52.196112731346084</v>
      </c>
      <c r="AS2168">
        <f t="shared" si="673"/>
        <v>13.419009963175011</v>
      </c>
      <c r="BJ2168">
        <f t="shared" si="674"/>
        <v>1.2716149999999999</v>
      </c>
      <c r="BK2168">
        <f t="shared" si="675"/>
        <v>3.7898685300000001</v>
      </c>
      <c r="BL2168">
        <f t="shared" si="676"/>
        <v>9.9183845127359991</v>
      </c>
      <c r="BM2168">
        <f t="shared" si="677"/>
        <v>-3.0034082733976497</v>
      </c>
      <c r="BN2168">
        <f t="shared" si="678"/>
        <v>2.8902090735397613E-2</v>
      </c>
    </row>
    <row r="2169" spans="13:66" ht="15">
      <c r="M2169" s="280">
        <v>2199</v>
      </c>
      <c r="N2169" s="280">
        <f t="shared" si="664"/>
        <v>12.012064550051711</v>
      </c>
      <c r="AK2169">
        <f t="shared" si="665"/>
        <v>-9.1941659999999995E-2</v>
      </c>
      <c r="AL2169">
        <f t="shared" si="666"/>
        <v>6.017315013000001</v>
      </c>
      <c r="AM2169">
        <f t="shared" si="667"/>
        <v>20.763156765410997</v>
      </c>
      <c r="AN2169">
        <f t="shared" si="668"/>
        <v>-46.759364332358039</v>
      </c>
      <c r="AO2169">
        <f t="shared" si="669"/>
        <v>78.569295962464409</v>
      </c>
      <c r="AP2169">
        <f t="shared" si="670"/>
        <v>-97.850513560968295</v>
      </c>
      <c r="AQ2169">
        <f t="shared" si="671"/>
        <v>90.274253997040688</v>
      </c>
      <c r="AR2169">
        <f t="shared" si="672"/>
        <v>-52.362569444906178</v>
      </c>
      <c r="AS2169">
        <f t="shared" si="673"/>
        <v>13.467928606550771</v>
      </c>
      <c r="BJ2169">
        <f t="shared" si="674"/>
        <v>1.2716149999999999</v>
      </c>
      <c r="BK2169">
        <f t="shared" si="675"/>
        <v>3.7915927649999999</v>
      </c>
      <c r="BL2169">
        <f t="shared" si="676"/>
        <v>9.9274114833839988</v>
      </c>
      <c r="BM2169">
        <f t="shared" si="677"/>
        <v>-3.0075094220442464</v>
      </c>
      <c r="BN2169">
        <f t="shared" si="678"/>
        <v>2.8954723711958546E-2</v>
      </c>
    </row>
    <row r="2170" spans="13:66" ht="15">
      <c r="M2170" s="280">
        <v>2200</v>
      </c>
      <c r="N2170" s="280">
        <f t="shared" si="664"/>
        <v>12.018767686142398</v>
      </c>
      <c r="AK2170">
        <f t="shared" si="665"/>
        <v>-9.1941659999999995E-2</v>
      </c>
      <c r="AL2170">
        <f t="shared" si="666"/>
        <v>6.0200514000000007</v>
      </c>
      <c r="AM2170">
        <f t="shared" si="667"/>
        <v>20.782045239999999</v>
      </c>
      <c r="AN2170">
        <f t="shared" si="668"/>
        <v>-46.823185112000004</v>
      </c>
      <c r="AO2170">
        <f t="shared" si="669"/>
        <v>78.712311708800001</v>
      </c>
      <c r="AP2170">
        <f t="shared" si="670"/>
        <v>-98.073204669440017</v>
      </c>
      <c r="AQ2170">
        <f t="shared" si="671"/>
        <v>90.520848669011187</v>
      </c>
      <c r="AR2170">
        <f t="shared" si="672"/>
        <v>-52.529480957916164</v>
      </c>
      <c r="AS2170">
        <f t="shared" si="673"/>
        <v>13.517003219038102</v>
      </c>
      <c r="BJ2170">
        <f t="shared" si="674"/>
        <v>1.2716149999999999</v>
      </c>
      <c r="BK2170">
        <f t="shared" si="675"/>
        <v>3.793317</v>
      </c>
      <c r="BL2170">
        <f t="shared" si="676"/>
        <v>9.9364425599999979</v>
      </c>
      <c r="BM2170">
        <f t="shared" si="677"/>
        <v>-3.0116143024000004</v>
      </c>
      <c r="BN2170">
        <f t="shared" si="678"/>
        <v>2.9007428542400002E-2</v>
      </c>
    </row>
    <row r="2171" spans="13:66" ht="15">
      <c r="M2171" s="280">
        <v>2201</v>
      </c>
      <c r="N2171" s="280">
        <f t="shared" si="664"/>
        <v>12.025471266714172</v>
      </c>
      <c r="AK2171">
        <f t="shared" si="665"/>
        <v>-9.1941659999999995E-2</v>
      </c>
      <c r="AL2171">
        <f t="shared" si="666"/>
        <v>6.0227877870000004</v>
      </c>
      <c r="AM2171">
        <f t="shared" si="667"/>
        <v>20.800942302210998</v>
      </c>
      <c r="AN2171">
        <f t="shared" si="668"/>
        <v>-46.887063936912774</v>
      </c>
      <c r="AO2171">
        <f t="shared" si="669"/>
        <v>78.855522609634136</v>
      </c>
      <c r="AP2171">
        <f t="shared" si="670"/>
        <v>-98.296301039129915</v>
      </c>
      <c r="AQ2171">
        <f t="shared" si="671"/>
        <v>90.768004420738137</v>
      </c>
      <c r="AR2171">
        <f t="shared" si="672"/>
        <v>-52.696848305422009</v>
      </c>
      <c r="AS2171">
        <f t="shared" si="673"/>
        <v>13.566234226684784</v>
      </c>
      <c r="BJ2171">
        <f t="shared" si="674"/>
        <v>1.2716149999999999</v>
      </c>
      <c r="BK2171">
        <f t="shared" si="675"/>
        <v>3.7950412349999998</v>
      </c>
      <c r="BL2171">
        <f t="shared" si="676"/>
        <v>9.9454777425839982</v>
      </c>
      <c r="BM2171">
        <f t="shared" si="677"/>
        <v>-3.0157229161619141</v>
      </c>
      <c r="BN2171">
        <f t="shared" si="678"/>
        <v>2.9060205292088255E-2</v>
      </c>
    </row>
    <row r="2172" spans="13:66" ht="15">
      <c r="M2172" s="280">
        <v>2202</v>
      </c>
      <c r="N2172" s="280">
        <f t="shared" si="664"/>
        <v>12.032175290135426</v>
      </c>
      <c r="AK2172">
        <f t="shared" si="665"/>
        <v>-9.1941659999999995E-2</v>
      </c>
      <c r="AL2172">
        <f t="shared" si="666"/>
        <v>6.025524174000001</v>
      </c>
      <c r="AM2172">
        <f t="shared" si="667"/>
        <v>20.819847952043997</v>
      </c>
      <c r="AN2172">
        <f t="shared" si="668"/>
        <v>-46.951000833480556</v>
      </c>
      <c r="AO2172">
        <f t="shared" si="669"/>
        <v>78.998928842420341</v>
      </c>
      <c r="AP2172">
        <f t="shared" si="670"/>
        <v>-98.519803222918142</v>
      </c>
      <c r="AQ2172">
        <f t="shared" si="671"/>
        <v>91.015722273062167</v>
      </c>
      <c r="AR2172">
        <f t="shared" si="672"/>
        <v>-52.864672524353288</v>
      </c>
      <c r="AS2172">
        <f t="shared" si="673"/>
        <v>13.615622056507986</v>
      </c>
      <c r="BJ2172">
        <f t="shared" si="674"/>
        <v>1.2716149999999999</v>
      </c>
      <c r="BK2172">
        <f t="shared" si="675"/>
        <v>3.79676547</v>
      </c>
      <c r="BL2172">
        <f t="shared" si="676"/>
        <v>9.9545170311359978</v>
      </c>
      <c r="BM2172">
        <f t="shared" si="677"/>
        <v>-3.0198352650269906</v>
      </c>
      <c r="BN2172">
        <f t="shared" si="678"/>
        <v>2.9113054026419297E-2</v>
      </c>
    </row>
    <row r="2173" spans="13:66" ht="15">
      <c r="M2173" s="280">
        <v>2203</v>
      </c>
      <c r="N2173" s="280">
        <f t="shared" si="664"/>
        <v>12.038879754774584</v>
      </c>
      <c r="AK2173">
        <f t="shared" si="665"/>
        <v>-9.1941659999999995E-2</v>
      </c>
      <c r="AL2173">
        <f t="shared" si="666"/>
        <v>6.0282605610000006</v>
      </c>
      <c r="AM2173">
        <f t="shared" si="667"/>
        <v>20.838762189498997</v>
      </c>
      <c r="AN2173">
        <f t="shared" si="668"/>
        <v>-47.014995828087571</v>
      </c>
      <c r="AO2173">
        <f t="shared" si="669"/>
        <v>79.142530584692736</v>
      </c>
      <c r="AP2173">
        <f t="shared" si="670"/>
        <v>-98.743711774187418</v>
      </c>
      <c r="AQ2173">
        <f t="shared" si="671"/>
        <v>91.264003248216369</v>
      </c>
      <c r="AR2173">
        <f t="shared" si="672"/>
        <v>-53.032954653525778</v>
      </c>
      <c r="AS2173">
        <f t="shared" si="673"/>
        <v>13.665167136496029</v>
      </c>
      <c r="BJ2173">
        <f t="shared" si="674"/>
        <v>1.2716149999999999</v>
      </c>
      <c r="BK2173">
        <f t="shared" si="675"/>
        <v>3.7984897049999997</v>
      </c>
      <c r="BL2173">
        <f t="shared" si="676"/>
        <v>9.9635604256559986</v>
      </c>
      <c r="BM2173">
        <f t="shared" si="677"/>
        <v>-3.0239513506922329</v>
      </c>
      <c r="BN2173">
        <f t="shared" si="678"/>
        <v>2.9165974810818833E-2</v>
      </c>
    </row>
    <row r="2174" spans="13:66" ht="15">
      <c r="M2174" s="280">
        <v>2204</v>
      </c>
      <c r="N2174" s="280">
        <f t="shared" si="664"/>
        <v>12.045584659000097</v>
      </c>
      <c r="AK2174">
        <f t="shared" si="665"/>
        <v>-9.1941659999999995E-2</v>
      </c>
      <c r="AL2174">
        <f t="shared" si="666"/>
        <v>6.0309969480000003</v>
      </c>
      <c r="AM2174">
        <f t="shared" si="667"/>
        <v>20.857685014575999</v>
      </c>
      <c r="AN2174">
        <f t="shared" si="668"/>
        <v>-47.079048947118025</v>
      </c>
      <c r="AO2174">
        <f t="shared" si="669"/>
        <v>79.2863280140661</v>
      </c>
      <c r="AP2174">
        <f t="shared" si="670"/>
        <v>-98.968027246823368</v>
      </c>
      <c r="AQ2174">
        <f t="shared" si="671"/>
        <v>91.512848369827381</v>
      </c>
      <c r="AR2174">
        <f t="shared" si="672"/>
        <v>-53.201695733644002</v>
      </c>
      <c r="AS2174">
        <f t="shared" si="673"/>
        <v>13.714869895610162</v>
      </c>
      <c r="BJ2174">
        <f t="shared" si="674"/>
        <v>1.2716149999999999</v>
      </c>
      <c r="BK2174">
        <f t="shared" si="675"/>
        <v>3.8002139399999999</v>
      </c>
      <c r="BL2174">
        <f t="shared" si="676"/>
        <v>9.9726079261439988</v>
      </c>
      <c r="BM2174">
        <f t="shared" si="677"/>
        <v>-3.0280711748546434</v>
      </c>
      <c r="BN2174">
        <f t="shared" si="678"/>
        <v>2.9218967710742293E-2</v>
      </c>
    </row>
    <row r="2175" spans="13:66" ht="15">
      <c r="M2175" s="280">
        <v>2205</v>
      </c>
      <c r="N2175" s="280">
        <f t="shared" si="664"/>
        <v>12.052290001180449</v>
      </c>
      <c r="AK2175">
        <f t="shared" si="665"/>
        <v>-9.1941659999999995E-2</v>
      </c>
      <c r="AL2175">
        <f t="shared" si="666"/>
        <v>6.0337333350000009</v>
      </c>
      <c r="AM2175">
        <f t="shared" si="667"/>
        <v>20.876616427274996</v>
      </c>
      <c r="AN2175">
        <f t="shared" si="668"/>
        <v>-47.143160216956133</v>
      </c>
      <c r="AO2175">
        <f t="shared" si="669"/>
        <v>79.430321308235861</v>
      </c>
      <c r="AP2175">
        <f t="shared" si="670"/>
        <v>-99.192750195214629</v>
      </c>
      <c r="AQ2175">
        <f t="shared" si="671"/>
        <v>91.762258662916821</v>
      </c>
      <c r="AR2175">
        <f t="shared" si="672"/>
        <v>-53.370896807303801</v>
      </c>
      <c r="AS2175">
        <f t="shared" si="673"/>
        <v>13.764730763786316</v>
      </c>
      <c r="BJ2175">
        <f t="shared" si="674"/>
        <v>1.2716149999999999</v>
      </c>
      <c r="BK2175">
        <f t="shared" si="675"/>
        <v>3.8019381750000001</v>
      </c>
      <c r="BL2175">
        <f t="shared" si="676"/>
        <v>9.9816595325999984</v>
      </c>
      <c r="BM2175">
        <f t="shared" si="677"/>
        <v>-3.0321947392112252</v>
      </c>
      <c r="BN2175">
        <f t="shared" si="678"/>
        <v>2.9272032791674826E-2</v>
      </c>
    </row>
    <row r="2176" spans="13:66" ht="15">
      <c r="M2176" s="280">
        <v>2206</v>
      </c>
      <c r="N2176" s="280">
        <f t="shared" si="664"/>
        <v>12.05899577968415</v>
      </c>
      <c r="AK2176">
        <f t="shared" si="665"/>
        <v>-9.1941659999999995E-2</v>
      </c>
      <c r="AL2176">
        <f t="shared" si="666"/>
        <v>6.0364697220000005</v>
      </c>
      <c r="AM2176">
        <f t="shared" si="667"/>
        <v>20.895556427595999</v>
      </c>
      <c r="AN2176">
        <f t="shared" si="668"/>
        <v>-47.207329663986108</v>
      </c>
      <c r="AO2176">
        <f t="shared" si="669"/>
        <v>79.574510644978076</v>
      </c>
      <c r="AP2176">
        <f t="shared" si="670"/>
        <v>-99.417881174253182</v>
      </c>
      <c r="AQ2176">
        <f t="shared" si="671"/>
        <v>92.012235153902409</v>
      </c>
      <c r="AR2176">
        <f t="shared" si="672"/>
        <v>-53.540558918994932</v>
      </c>
      <c r="AS2176">
        <f t="shared" si="673"/>
        <v>13.814750171936888</v>
      </c>
      <c r="BJ2176">
        <f t="shared" si="674"/>
        <v>1.2716149999999999</v>
      </c>
      <c r="BK2176">
        <f t="shared" si="675"/>
        <v>3.8036624099999998</v>
      </c>
      <c r="BL2176">
        <f t="shared" si="676"/>
        <v>9.9907152450239991</v>
      </c>
      <c r="BM2176">
        <f t="shared" si="677"/>
        <v>-3.0363220454589808</v>
      </c>
      <c r="BN2176">
        <f t="shared" si="678"/>
        <v>2.9325170119131293E-2</v>
      </c>
    </row>
    <row r="2177" spans="13:66" ht="15">
      <c r="M2177" s="280">
        <v>2207</v>
      </c>
      <c r="N2177" s="280">
        <f t="shared" si="664"/>
        <v>12.06570199287974</v>
      </c>
      <c r="AK2177">
        <f t="shared" si="665"/>
        <v>-9.1941659999999995E-2</v>
      </c>
      <c r="AL2177">
        <f t="shared" si="666"/>
        <v>6.0392061090000002</v>
      </c>
      <c r="AM2177">
        <f t="shared" si="667"/>
        <v>20.914505015538996</v>
      </c>
      <c r="AN2177">
        <f t="shared" si="668"/>
        <v>-47.271557314592172</v>
      </c>
      <c r="AO2177">
        <f t="shared" si="669"/>
        <v>79.71889620214948</v>
      </c>
      <c r="AP2177">
        <f t="shared" si="670"/>
        <v>-99.643420739334545</v>
      </c>
      <c r="AQ2177">
        <f t="shared" si="671"/>
        <v>92.262778870599348</v>
      </c>
      <c r="AR2177">
        <f t="shared" si="672"/>
        <v>-53.710683115103649</v>
      </c>
      <c r="AS2177">
        <f t="shared" si="673"/>
        <v>13.864928551952508</v>
      </c>
      <c r="BJ2177">
        <f t="shared" si="674"/>
        <v>1.2716149999999999</v>
      </c>
      <c r="BK2177">
        <f t="shared" si="675"/>
        <v>3.805386645</v>
      </c>
      <c r="BL2177">
        <f t="shared" si="676"/>
        <v>9.9997750634159974</v>
      </c>
      <c r="BM2177">
        <f t="shared" si="677"/>
        <v>-3.0404530952949136</v>
      </c>
      <c r="BN2177">
        <f t="shared" si="678"/>
        <v>2.9378379758656283E-2</v>
      </c>
    </row>
    <row r="2178" spans="13:66" ht="15">
      <c r="M2178" s="280">
        <v>2208</v>
      </c>
      <c r="N2178" s="280">
        <f t="shared" si="664"/>
        <v>12.072408639135798</v>
      </c>
      <c r="AK2178">
        <f t="shared" si="665"/>
        <v>-9.1941659999999995E-2</v>
      </c>
      <c r="AL2178">
        <f t="shared" si="666"/>
        <v>6.0419424960000008</v>
      </c>
      <c r="AM2178">
        <f t="shared" si="667"/>
        <v>20.933462191103999</v>
      </c>
      <c r="AN2178">
        <f t="shared" si="668"/>
        <v>-47.335843195158532</v>
      </c>
      <c r="AO2178">
        <f t="shared" si="669"/>
        <v>79.863478157687382</v>
      </c>
      <c r="AP2178">
        <f t="shared" si="670"/>
        <v>-99.869369446357965</v>
      </c>
      <c r="AQ2178">
        <f t="shared" si="671"/>
        <v>92.513890842221542</v>
      </c>
      <c r="AR2178">
        <f t="shared" si="672"/>
        <v>-53.881270443915241</v>
      </c>
      <c r="AS2178">
        <f t="shared" si="673"/>
        <v>13.915266336703818</v>
      </c>
      <c r="BJ2178">
        <f t="shared" si="674"/>
        <v>1.2716149999999999</v>
      </c>
      <c r="BK2178">
        <f t="shared" si="675"/>
        <v>3.8071108799999998</v>
      </c>
      <c r="BL2178">
        <f t="shared" si="676"/>
        <v>10.008838987775999</v>
      </c>
      <c r="BM2178">
        <f t="shared" si="677"/>
        <v>-3.0445878904160257</v>
      </c>
      <c r="BN2178">
        <f t="shared" si="678"/>
        <v>2.9431661775824094E-2</v>
      </c>
    </row>
    <row r="2179" spans="13:66" ht="15">
      <c r="M2179" s="280">
        <v>2209</v>
      </c>
      <c r="N2179" s="280">
        <f t="shared" ref="N2179:N2242" si="679">IF(M2179&gt;=$P$1,SUM(BJ2179:BN2179),SUM(AK2179:AS2179))</f>
        <v>12.079115716820915</v>
      </c>
      <c r="AK2179">
        <f t="shared" si="665"/>
        <v>-9.1941659999999995E-2</v>
      </c>
      <c r="AL2179">
        <f t="shared" si="666"/>
        <v>6.0446788830000004</v>
      </c>
      <c r="AM2179">
        <f t="shared" si="667"/>
        <v>20.952427954290997</v>
      </c>
      <c r="AN2179">
        <f t="shared" si="668"/>
        <v>-47.400187332069407</v>
      </c>
      <c r="AO2179">
        <f t="shared" si="669"/>
        <v>80.008256689609809</v>
      </c>
      <c r="AP2179">
        <f t="shared" si="670"/>
        <v>-100.09572785172671</v>
      </c>
      <c r="AQ2179">
        <f t="shared" si="671"/>
        <v>92.765572099382837</v>
      </c>
      <c r="AR2179">
        <f t="shared" si="672"/>
        <v>-54.052321955616684</v>
      </c>
      <c r="AS2179">
        <f t="shared" si="673"/>
        <v>13.965763960043242</v>
      </c>
      <c r="BJ2179">
        <f t="shared" si="674"/>
        <v>1.2716149999999999</v>
      </c>
      <c r="BK2179">
        <f t="shared" si="675"/>
        <v>3.8088351149999999</v>
      </c>
      <c r="BL2179">
        <f t="shared" si="676"/>
        <v>10.017907018103998</v>
      </c>
      <c r="BM2179">
        <f t="shared" si="677"/>
        <v>-3.0487264325193202</v>
      </c>
      <c r="BN2179">
        <f t="shared" si="678"/>
        <v>2.948501623623875E-2</v>
      </c>
    </row>
    <row r="2180" spans="13:66" ht="15">
      <c r="M2180" s="280">
        <v>2210</v>
      </c>
      <c r="N2180" s="280">
        <f t="shared" si="679"/>
        <v>12.085823224303731</v>
      </c>
      <c r="AK2180">
        <f t="shared" ref="AK2180:AK2243" si="680">$M2180^0*AA$2</f>
        <v>-9.1941659999999995E-2</v>
      </c>
      <c r="AL2180">
        <f t="shared" ref="AL2180:AL2243" si="681">$M2180^1*AB$2</f>
        <v>6.047415270000001</v>
      </c>
      <c r="AM2180">
        <f t="shared" ref="AM2180:AM2243" si="682">$M2180^2*AC$2</f>
        <v>20.971402305099996</v>
      </c>
      <c r="AN2180">
        <f t="shared" ref="AN2180:AN2243" si="683">$M2180^3*AD$2</f>
        <v>-47.464589751709006</v>
      </c>
      <c r="AO2180">
        <f t="shared" ref="AO2180:AO2243" si="684">$M2180^4*AE$2</f>
        <v>80.153231976015377</v>
      </c>
      <c r="AP2180">
        <f t="shared" ref="AP2180:AP2243" si="685">$M2180^5*AF$2</f>
        <v>-100.32249651234824</v>
      </c>
      <c r="AQ2180">
        <f t="shared" ref="AQ2180:AQ2243" si="686">$M2180^6*AG$2</f>
        <v>93.017823674098352</v>
      </c>
      <c r="AR2180">
        <f t="shared" ref="AR2180:AR2243" si="687">$M2180^7*AH$2</f>
        <v>-54.223838702299169</v>
      </c>
      <c r="AS2180">
        <f t="shared" ref="AS2180:AS2243" si="688">$M2180^8*AI$2</f>
        <v>14.01642185680678</v>
      </c>
      <c r="BJ2180">
        <f t="shared" ref="BJ2180:BJ2243" si="689">$M2180^0*BC$2</f>
        <v>1.2716149999999999</v>
      </c>
      <c r="BK2180">
        <f t="shared" ref="BK2180:BK2243" si="690">$M2180^1*BD$2</f>
        <v>3.8105593500000001</v>
      </c>
      <c r="BL2180">
        <f t="shared" ref="BL2180:BL2243" si="691">$M2180^2*BE$2</f>
        <v>10.026979154399998</v>
      </c>
      <c r="BM2180">
        <f t="shared" ref="BM2180:BM2243" si="692">$M2180^3*BF$2</f>
        <v>-3.0528687233018004</v>
      </c>
      <c r="BN2180">
        <f t="shared" ref="BN2180:BN2243" si="693">$M2180^4*BG$2</f>
        <v>2.953844320553399E-2</v>
      </c>
    </row>
    <row r="2181" spans="13:66" ht="15">
      <c r="M2181" s="280">
        <v>2211</v>
      </c>
      <c r="N2181" s="280">
        <f t="shared" si="679"/>
        <v>12.092531159952905</v>
      </c>
      <c r="AK2181">
        <f t="shared" si="680"/>
        <v>-9.1941659999999995E-2</v>
      </c>
      <c r="AL2181">
        <f t="shared" si="681"/>
        <v>6.0501516570000007</v>
      </c>
      <c r="AM2181">
        <f t="shared" si="682"/>
        <v>20.990385243530998</v>
      </c>
      <c r="AN2181">
        <f t="shared" si="683"/>
        <v>-47.529050480461542</v>
      </c>
      <c r="AO2181">
        <f t="shared" si="684"/>
        <v>80.298404195083364</v>
      </c>
      <c r="AP2181">
        <f t="shared" si="685"/>
        <v>-100.54967598563445</v>
      </c>
      <c r="AQ2181">
        <f t="shared" si="686"/>
        <v>93.270646599785721</v>
      </c>
      <c r="AR2181">
        <f t="shared" si="687"/>
        <v>-54.395821737960723</v>
      </c>
      <c r="AS2181">
        <f t="shared" si="688"/>
        <v>14.067240462815777</v>
      </c>
      <c r="BJ2181">
        <f t="shared" si="689"/>
        <v>1.2716149999999999</v>
      </c>
      <c r="BK2181">
        <f t="shared" si="690"/>
        <v>3.8122835849999999</v>
      </c>
      <c r="BL2181">
        <f t="shared" si="691"/>
        <v>10.036055396663999</v>
      </c>
      <c r="BM2181">
        <f t="shared" si="692"/>
        <v>-3.0570147644604679</v>
      </c>
      <c r="BN2181">
        <f t="shared" si="693"/>
        <v>2.9591942749373275E-2</v>
      </c>
    </row>
    <row r="2182" spans="13:66" ht="15">
      <c r="M2182" s="280">
        <v>2212</v>
      </c>
      <c r="N2182" s="280">
        <f t="shared" si="679"/>
        <v>12.099239522137122</v>
      </c>
      <c r="AK2182">
        <f t="shared" si="680"/>
        <v>-9.1941659999999995E-2</v>
      </c>
      <c r="AL2182">
        <f t="shared" si="681"/>
        <v>6.0528880440000004</v>
      </c>
      <c r="AM2182">
        <f t="shared" si="682"/>
        <v>21.009376769583998</v>
      </c>
      <c r="AN2182">
        <f t="shared" si="683"/>
        <v>-47.593569544711237</v>
      </c>
      <c r="AO2182">
        <f t="shared" si="684"/>
        <v>80.443773525073695</v>
      </c>
      <c r="AP2182">
        <f t="shared" si="685"/>
        <v>-100.77726682950195</v>
      </c>
      <c r="AQ2182">
        <f t="shared" si="686"/>
        <v>93.524041911266323</v>
      </c>
      <c r="AR2182">
        <f t="shared" si="687"/>
        <v>-54.568272118508773</v>
      </c>
      <c r="AS2182">
        <f t="shared" si="688"/>
        <v>14.118220214878718</v>
      </c>
      <c r="BJ2182">
        <f t="shared" si="689"/>
        <v>1.2716149999999999</v>
      </c>
      <c r="BK2182">
        <f t="shared" si="690"/>
        <v>3.81400782</v>
      </c>
      <c r="BL2182">
        <f t="shared" si="691"/>
        <v>10.045135744895997</v>
      </c>
      <c r="BM2182">
        <f t="shared" si="692"/>
        <v>-3.0611645576923268</v>
      </c>
      <c r="BN2182">
        <f t="shared" si="693"/>
        <v>2.9645514933449781E-2</v>
      </c>
    </row>
    <row r="2183" spans="13:66" ht="15">
      <c r="M2183" s="280">
        <v>2213</v>
      </c>
      <c r="N2183" s="280">
        <f t="shared" si="679"/>
        <v>12.105948309225104</v>
      </c>
      <c r="AK2183">
        <f t="shared" si="680"/>
        <v>-9.1941659999999995E-2</v>
      </c>
      <c r="AL2183">
        <f t="shared" si="681"/>
        <v>6.0556244310000009</v>
      </c>
      <c r="AM2183">
        <f t="shared" si="682"/>
        <v>21.028376883258996</v>
      </c>
      <c r="AN2183">
        <f t="shared" si="683"/>
        <v>-47.658146970842303</v>
      </c>
      <c r="AO2183">
        <f t="shared" si="684"/>
        <v>80.589340144326925</v>
      </c>
      <c r="AP2183">
        <f t="shared" si="685"/>
        <v>-101.00526960237225</v>
      </c>
      <c r="AQ2183">
        <f t="shared" si="686"/>
        <v>93.778010644766624</v>
      </c>
      <c r="AR2183">
        <f t="shared" si="687"/>
        <v>-54.741190901762771</v>
      </c>
      <c r="AS2183">
        <f t="shared" si="688"/>
        <v>14.169361550793019</v>
      </c>
      <c r="BJ2183">
        <f t="shared" si="689"/>
        <v>1.2716149999999999</v>
      </c>
      <c r="BK2183">
        <f t="shared" si="690"/>
        <v>3.8157320549999998</v>
      </c>
      <c r="BL2183">
        <f t="shared" si="691"/>
        <v>10.054220199095997</v>
      </c>
      <c r="BM2183">
        <f t="shared" si="692"/>
        <v>-3.0653181046943789</v>
      </c>
      <c r="BN2183">
        <f t="shared" si="693"/>
        <v>2.9699159823486403E-2</v>
      </c>
    </row>
    <row r="2184" spans="13:66" ht="15">
      <c r="M2184" s="280">
        <v>2214</v>
      </c>
      <c r="N2184" s="280">
        <f t="shared" si="679"/>
        <v>12.112657519585605</v>
      </c>
      <c r="AK2184">
        <f t="shared" si="680"/>
        <v>-9.1941659999999995E-2</v>
      </c>
      <c r="AL2184">
        <f t="shared" si="681"/>
        <v>6.0583608180000006</v>
      </c>
      <c r="AM2184">
        <f t="shared" si="682"/>
        <v>21.047385584555997</v>
      </c>
      <c r="AN2184">
        <f t="shared" si="683"/>
        <v>-47.722782785238941</v>
      </c>
      <c r="AO2184">
        <f t="shared" si="684"/>
        <v>80.735104231264273</v>
      </c>
      <c r="AP2184">
        <f t="shared" si="685"/>
        <v>-101.23368486317192</v>
      </c>
      <c r="AQ2184">
        <f t="shared" si="686"/>
        <v>94.032553837919409</v>
      </c>
      <c r="AR2184">
        <f t="shared" si="687"/>
        <v>-54.914579147456763</v>
      </c>
      <c r="AS2184">
        <f t="shared" si="688"/>
        <v>14.220664909346803</v>
      </c>
      <c r="BJ2184">
        <f t="shared" si="689"/>
        <v>1.2716149999999999</v>
      </c>
      <c r="BK2184">
        <f t="shared" si="690"/>
        <v>3.81745629</v>
      </c>
      <c r="BL2184">
        <f t="shared" si="691"/>
        <v>10.063308759263998</v>
      </c>
      <c r="BM2184">
        <f t="shared" si="692"/>
        <v>-3.0694754071636274</v>
      </c>
      <c r="BN2184">
        <f t="shared" si="693"/>
        <v>2.9752877485235755E-2</v>
      </c>
    </row>
    <row r="2185" spans="13:66" ht="15">
      <c r="M2185" s="280">
        <v>2215</v>
      </c>
      <c r="N2185" s="280">
        <f t="shared" si="679"/>
        <v>12.119367151587404</v>
      </c>
      <c r="AK2185">
        <f t="shared" si="680"/>
        <v>-9.1941659999999995E-2</v>
      </c>
      <c r="AL2185">
        <f t="shared" si="681"/>
        <v>6.0610972050000003</v>
      </c>
      <c r="AM2185">
        <f t="shared" si="682"/>
        <v>21.066402873474999</v>
      </c>
      <c r="AN2185">
        <f t="shared" si="683"/>
        <v>-47.787477014285379</v>
      </c>
      <c r="AO2185">
        <f t="shared" si="684"/>
        <v>80.88106596438756</v>
      </c>
      <c r="AP2185">
        <f t="shared" si="685"/>
        <v>-101.46251317133297</v>
      </c>
      <c r="AQ2185">
        <f t="shared" si="686"/>
        <v>94.287672529765061</v>
      </c>
      <c r="AR2185">
        <f t="shared" si="687"/>
        <v>-55.088437917242011</v>
      </c>
      <c r="AS2185">
        <f t="shared" si="688"/>
        <v>14.272130730320702</v>
      </c>
      <c r="BJ2185">
        <f t="shared" si="689"/>
        <v>1.2716149999999999</v>
      </c>
      <c r="BK2185">
        <f t="shared" si="690"/>
        <v>3.8191805249999997</v>
      </c>
      <c r="BL2185">
        <f t="shared" si="691"/>
        <v>10.072401425399999</v>
      </c>
      <c r="BM2185">
        <f t="shared" si="692"/>
        <v>-3.0736364667970753</v>
      </c>
      <c r="BN2185">
        <f t="shared" si="693"/>
        <v>2.9806667984480176E-2</v>
      </c>
    </row>
    <row r="2186" spans="13:66" ht="15">
      <c r="M2186" s="280">
        <v>2216</v>
      </c>
      <c r="N2186" s="280">
        <f t="shared" si="679"/>
        <v>12.126077203599305</v>
      </c>
      <c r="AK2186">
        <f t="shared" si="680"/>
        <v>-9.1941659999999995E-2</v>
      </c>
      <c r="AL2186">
        <f t="shared" si="681"/>
        <v>6.0638335920000008</v>
      </c>
      <c r="AM2186">
        <f t="shared" si="682"/>
        <v>21.085428750015996</v>
      </c>
      <c r="AN2186">
        <f t="shared" si="683"/>
        <v>-47.852229684365831</v>
      </c>
      <c r="AO2186">
        <f t="shared" si="684"/>
        <v>81.027225522279295</v>
      </c>
      <c r="AP2186">
        <f t="shared" si="685"/>
        <v>-101.69175508679295</v>
      </c>
      <c r="AQ2186">
        <f t="shared" si="686"/>
        <v>94.543367760752787</v>
      </c>
      <c r="AR2186">
        <f t="shared" si="687"/>
        <v>-55.262768274689563</v>
      </c>
      <c r="AS2186">
        <f t="shared" si="688"/>
        <v>14.323759454489657</v>
      </c>
      <c r="BJ2186">
        <f t="shared" si="689"/>
        <v>1.2716149999999999</v>
      </c>
      <c r="BK2186">
        <f t="shared" si="690"/>
        <v>3.8209047599999999</v>
      </c>
      <c r="BL2186">
        <f t="shared" si="691"/>
        <v>10.081498197503999</v>
      </c>
      <c r="BM2186">
        <f t="shared" si="692"/>
        <v>-3.0778012852917249</v>
      </c>
      <c r="BN2186">
        <f t="shared" si="693"/>
        <v>2.9860531387031715E-2</v>
      </c>
    </row>
    <row r="2187" spans="13:66" ht="15">
      <c r="M2187" s="280">
        <v>2217</v>
      </c>
      <c r="N2187" s="280">
        <f t="shared" si="679"/>
        <v>12.132787673990151</v>
      </c>
      <c r="AK2187">
        <f t="shared" si="680"/>
        <v>-9.1941659999999995E-2</v>
      </c>
      <c r="AL2187">
        <f t="shared" si="681"/>
        <v>6.0665699790000005</v>
      </c>
      <c r="AM2187">
        <f t="shared" si="682"/>
        <v>21.104463214178999</v>
      </c>
      <c r="AN2187">
        <f t="shared" si="683"/>
        <v>-47.917040821864504</v>
      </c>
      <c r="AO2187">
        <f t="shared" si="684"/>
        <v>81.173583083602594</v>
      </c>
      <c r="AP2187">
        <f t="shared" si="685"/>
        <v>-101.92141116999525</v>
      </c>
      <c r="AQ2187">
        <f t="shared" si="686"/>
        <v>94.799640572742007</v>
      </c>
      <c r="AR2187">
        <f t="shared" si="687"/>
        <v>-55.437571285292883</v>
      </c>
      <c r="AS2187">
        <f t="shared" si="688"/>
        <v>14.375551523624704</v>
      </c>
      <c r="BJ2187">
        <f t="shared" si="689"/>
        <v>1.2716149999999999</v>
      </c>
      <c r="BK2187">
        <f t="shared" si="690"/>
        <v>3.8226289950000001</v>
      </c>
      <c r="BL2187">
        <f t="shared" si="691"/>
        <v>10.090599075575998</v>
      </c>
      <c r="BM2187">
        <f t="shared" si="692"/>
        <v>-3.0819698643445794</v>
      </c>
      <c r="BN2187">
        <f t="shared" si="693"/>
        <v>2.991446775873214E-2</v>
      </c>
    </row>
    <row r="2188" spans="13:66" ht="15">
      <c r="M2188" s="280">
        <v>2218</v>
      </c>
      <c r="N2188" s="280">
        <f t="shared" si="679"/>
        <v>12.139498561128809</v>
      </c>
      <c r="AK2188">
        <f t="shared" si="680"/>
        <v>-9.1941659999999995E-2</v>
      </c>
      <c r="AL2188">
        <f t="shared" si="681"/>
        <v>6.0693063660000011</v>
      </c>
      <c r="AM2188">
        <f t="shared" si="682"/>
        <v>21.123506265963996</v>
      </c>
      <c r="AN2188">
        <f t="shared" si="683"/>
        <v>-47.981910453165618</v>
      </c>
      <c r="AO2188">
        <f t="shared" si="684"/>
        <v>81.320138827101246</v>
      </c>
      <c r="AP2188">
        <f t="shared" si="685"/>
        <v>-102.1514819818893</v>
      </c>
      <c r="AQ2188">
        <f t="shared" si="686"/>
        <v>95.056492009003492</v>
      </c>
      <c r="AR2188">
        <f t="shared" si="687"/>
        <v>-55.612848016470444</v>
      </c>
      <c r="AS2188">
        <f t="shared" si="688"/>
        <v>14.427507380494783</v>
      </c>
      <c r="BJ2188">
        <f t="shared" si="689"/>
        <v>1.2716149999999999</v>
      </c>
      <c r="BK2188">
        <f t="shared" si="690"/>
        <v>3.8243532299999998</v>
      </c>
      <c r="BL2188">
        <f t="shared" si="691"/>
        <v>10.099704059615998</v>
      </c>
      <c r="BM2188">
        <f t="shared" si="692"/>
        <v>-3.0861422056526417</v>
      </c>
      <c r="BN2188">
        <f t="shared" si="693"/>
        <v>2.9968477165452943E-2</v>
      </c>
    </row>
    <row r="2189" spans="13:66" ht="15">
      <c r="M2189" s="280">
        <v>2219</v>
      </c>
      <c r="N2189" s="280">
        <f t="shared" si="679"/>
        <v>12.146209863384179</v>
      </c>
      <c r="AK2189">
        <f t="shared" si="680"/>
        <v>-9.1941659999999995E-2</v>
      </c>
      <c r="AL2189">
        <f t="shared" si="681"/>
        <v>6.0720427530000007</v>
      </c>
      <c r="AM2189">
        <f t="shared" si="682"/>
        <v>21.142557905370996</v>
      </c>
      <c r="AN2189">
        <f t="shared" si="683"/>
        <v>-48.046838604653381</v>
      </c>
      <c r="AO2189">
        <f t="shared" si="684"/>
        <v>81.466892931599645</v>
      </c>
      <c r="AP2189">
        <f t="shared" si="685"/>
        <v>-102.38196808393079</v>
      </c>
      <c r="AQ2189">
        <f t="shared" si="686"/>
        <v>95.313923114220756</v>
      </c>
      <c r="AR2189">
        <f t="shared" si="687"/>
        <v>-55.788599537568331</v>
      </c>
      <c r="AS2189">
        <f t="shared" si="688"/>
        <v>14.479627468868538</v>
      </c>
      <c r="BJ2189">
        <f t="shared" si="689"/>
        <v>1.2716149999999999</v>
      </c>
      <c r="BK2189">
        <f t="shared" si="690"/>
        <v>3.826077465</v>
      </c>
      <c r="BL2189">
        <f t="shared" si="691"/>
        <v>10.108813149623998</v>
      </c>
      <c r="BM2189">
        <f t="shared" si="692"/>
        <v>-3.0903183109129144</v>
      </c>
      <c r="BN2189">
        <f t="shared" si="693"/>
        <v>3.0022559673095337E-2</v>
      </c>
    </row>
    <row r="2190" spans="13:66" ht="15">
      <c r="M2190" s="280">
        <v>2220</v>
      </c>
      <c r="N2190" s="280">
        <f t="shared" si="679"/>
        <v>12.15292157912519</v>
      </c>
      <c r="AK2190">
        <f t="shared" si="680"/>
        <v>-9.1941659999999995E-2</v>
      </c>
      <c r="AL2190">
        <f t="shared" si="681"/>
        <v>6.0747791400000004</v>
      </c>
      <c r="AM2190">
        <f t="shared" si="682"/>
        <v>21.161618132399997</v>
      </c>
      <c r="AN2190">
        <f t="shared" si="683"/>
        <v>-48.111825302712006</v>
      </c>
      <c r="AO2190">
        <f t="shared" si="684"/>
        <v>81.613845576002873</v>
      </c>
      <c r="AP2190">
        <f t="shared" si="685"/>
        <v>-102.61287003808191</v>
      </c>
      <c r="AQ2190">
        <f t="shared" si="686"/>
        <v>95.571934934491225</v>
      </c>
      <c r="AR2190">
        <f t="shared" si="687"/>
        <v>-55.964826919862865</v>
      </c>
      <c r="AS2190">
        <f t="shared" si="688"/>
        <v>14.531912233516119</v>
      </c>
      <c r="BJ2190">
        <f t="shared" si="689"/>
        <v>1.2716149999999999</v>
      </c>
      <c r="BK2190">
        <f t="shared" si="690"/>
        <v>3.8278016999999998</v>
      </c>
      <c r="BL2190">
        <f t="shared" si="691"/>
        <v>10.117926345599999</v>
      </c>
      <c r="BM2190">
        <f t="shared" si="692"/>
        <v>-3.0944981818224</v>
      </c>
      <c r="BN2190">
        <f t="shared" si="693"/>
        <v>3.0076715347590242E-2</v>
      </c>
    </row>
    <row r="2191" spans="13:66" ht="15">
      <c r="M2191" s="280">
        <v>2221</v>
      </c>
      <c r="N2191" s="280">
        <f t="shared" si="679"/>
        <v>12.159633706720793</v>
      </c>
      <c r="AK2191">
        <f t="shared" si="680"/>
        <v>-9.1941659999999995E-2</v>
      </c>
      <c r="AL2191">
        <f t="shared" si="681"/>
        <v>6.077515527000001</v>
      </c>
      <c r="AM2191">
        <f t="shared" si="682"/>
        <v>21.180686947050997</v>
      </c>
      <c r="AN2191">
        <f t="shared" si="683"/>
        <v>-48.176870573725715</v>
      </c>
      <c r="AO2191">
        <f t="shared" si="684"/>
        <v>81.760996939296618</v>
      </c>
      <c r="AP2191">
        <f t="shared" si="685"/>
        <v>-102.84418840681158</v>
      </c>
      <c r="AQ2191">
        <f t="shared" si="686"/>
        <v>95.830528517327608</v>
      </c>
      <c r="AR2191">
        <f t="shared" si="687"/>
        <v>-56.141531236563196</v>
      </c>
      <c r="AS2191">
        <f t="shared" si="688"/>
        <v>14.584362120210994</v>
      </c>
      <c r="BJ2191">
        <f t="shared" si="689"/>
        <v>1.2716149999999999</v>
      </c>
      <c r="BK2191">
        <f t="shared" si="690"/>
        <v>3.8295259349999999</v>
      </c>
      <c r="BL2191">
        <f t="shared" si="691"/>
        <v>10.127043647543998</v>
      </c>
      <c r="BM2191">
        <f t="shared" si="692"/>
        <v>-3.0986818200781019</v>
      </c>
      <c r="BN2191">
        <f t="shared" si="693"/>
        <v>3.0130944254898307E-2</v>
      </c>
    </row>
    <row r="2192" spans="13:66" ht="15">
      <c r="M2192" s="280">
        <v>2222</v>
      </c>
      <c r="N2192" s="280">
        <f t="shared" si="679"/>
        <v>12.166346244539985</v>
      </c>
      <c r="AK2192">
        <f t="shared" si="680"/>
        <v>-9.1941659999999995E-2</v>
      </c>
      <c r="AL2192">
        <f t="shared" si="681"/>
        <v>6.0802519140000006</v>
      </c>
      <c r="AM2192">
        <f t="shared" si="682"/>
        <v>21.199764349323999</v>
      </c>
      <c r="AN2192">
        <f t="shared" si="683"/>
        <v>-48.241974444078721</v>
      </c>
      <c r="AO2192">
        <f t="shared" si="684"/>
        <v>81.908347200547226</v>
      </c>
      <c r="AP2192">
        <f t="shared" si="685"/>
        <v>-103.07592375309569</v>
      </c>
      <c r="AQ2192">
        <f t="shared" si="686"/>
        <v>96.089704911659098</v>
      </c>
      <c r="AR2192">
        <f t="shared" si="687"/>
        <v>-56.318713562813919</v>
      </c>
      <c r="AS2192">
        <f t="shared" si="688"/>
        <v>14.636977575731754</v>
      </c>
      <c r="BJ2192">
        <f t="shared" si="689"/>
        <v>1.2716149999999999</v>
      </c>
      <c r="BK2192">
        <f t="shared" si="690"/>
        <v>3.8312501700000001</v>
      </c>
      <c r="BL2192">
        <f t="shared" si="691"/>
        <v>10.136165055455999</v>
      </c>
      <c r="BM2192">
        <f t="shared" si="692"/>
        <v>-3.1028692273770226</v>
      </c>
      <c r="BN2192">
        <f t="shared" si="693"/>
        <v>3.0185246461009896E-2</v>
      </c>
    </row>
    <row r="2193" spans="13:66" ht="15">
      <c r="M2193" s="280">
        <v>2223</v>
      </c>
      <c r="N2193" s="280">
        <f t="shared" si="679"/>
        <v>12.173059190951777</v>
      </c>
      <c r="AK2193">
        <f t="shared" si="680"/>
        <v>-9.1941659999999995E-2</v>
      </c>
      <c r="AL2193">
        <f t="shared" si="681"/>
        <v>6.0829883010000003</v>
      </c>
      <c r="AM2193">
        <f t="shared" si="682"/>
        <v>21.218850339218999</v>
      </c>
      <c r="AN2193">
        <f t="shared" si="683"/>
        <v>-48.307136940155232</v>
      </c>
      <c r="AO2193">
        <f t="shared" si="684"/>
        <v>82.055896538901678</v>
      </c>
      <c r="AP2193">
        <f t="shared" si="685"/>
        <v>-103.30807664041733</v>
      </c>
      <c r="AQ2193">
        <f t="shared" si="686"/>
        <v>96.349465167832676</v>
      </c>
      <c r="AR2193">
        <f t="shared" si="687"/>
        <v>-56.496374975697726</v>
      </c>
      <c r="AS2193">
        <f t="shared" si="688"/>
        <v>14.689759047863932</v>
      </c>
      <c r="BJ2193">
        <f t="shared" si="689"/>
        <v>1.2716149999999999</v>
      </c>
      <c r="BK2193">
        <f t="shared" si="690"/>
        <v>3.8329744049999999</v>
      </c>
      <c r="BL2193">
        <f t="shared" si="691"/>
        <v>10.145290569335998</v>
      </c>
      <c r="BM2193">
        <f t="shared" si="692"/>
        <v>-3.1070604054161648</v>
      </c>
      <c r="BN2193">
        <f t="shared" si="693"/>
        <v>3.0239622031945093E-2</v>
      </c>
    </row>
    <row r="2194" spans="13:66" ht="15">
      <c r="M2194" s="280">
        <v>2224</v>
      </c>
      <c r="N2194" s="280">
        <f t="shared" si="679"/>
        <v>12.179772544325221</v>
      </c>
      <c r="AK2194">
        <f t="shared" si="680"/>
        <v>-9.1941659999999995E-2</v>
      </c>
      <c r="AL2194">
        <f t="shared" si="681"/>
        <v>6.0857246880000009</v>
      </c>
      <c r="AM2194">
        <f t="shared" si="682"/>
        <v>21.237944916735998</v>
      </c>
      <c r="AN2194">
        <f t="shared" si="683"/>
        <v>-48.37235808833946</v>
      </c>
      <c r="AO2194">
        <f t="shared" si="684"/>
        <v>82.203645133587614</v>
      </c>
      <c r="AP2194">
        <f t="shared" si="685"/>
        <v>-103.54064763276693</v>
      </c>
      <c r="AQ2194">
        <f t="shared" si="686"/>
        <v>96.609810337614419</v>
      </c>
      <c r="AR2194">
        <f t="shared" si="687"/>
        <v>-56.674516554237982</v>
      </c>
      <c r="AS2194">
        <f t="shared" si="688"/>
        <v>14.74270698540181</v>
      </c>
      <c r="BJ2194">
        <f t="shared" si="689"/>
        <v>1.2716149999999999</v>
      </c>
      <c r="BK2194">
        <f t="shared" si="690"/>
        <v>3.83469864</v>
      </c>
      <c r="BL2194">
        <f t="shared" si="691"/>
        <v>10.154420189183998</v>
      </c>
      <c r="BM2194">
        <f t="shared" si="692"/>
        <v>-3.1112553558925313</v>
      </c>
      <c r="BN2194">
        <f t="shared" si="693"/>
        <v>3.02940710337537E-2</v>
      </c>
    </row>
    <row r="2195" spans="13:66" ht="15">
      <c r="M2195" s="280">
        <v>2225</v>
      </c>
      <c r="N2195" s="280">
        <f t="shared" si="679"/>
        <v>12.186486303029389</v>
      </c>
      <c r="AK2195">
        <f t="shared" si="680"/>
        <v>-9.1941659999999995E-2</v>
      </c>
      <c r="AL2195">
        <f t="shared" si="681"/>
        <v>6.0884610750000006</v>
      </c>
      <c r="AM2195">
        <f t="shared" si="682"/>
        <v>21.257048081874999</v>
      </c>
      <c r="AN2195">
        <f t="shared" si="683"/>
        <v>-48.437637915015628</v>
      </c>
      <c r="AO2195">
        <f t="shared" si="684"/>
        <v>82.351593163913279</v>
      </c>
      <c r="AP2195">
        <f t="shared" si="685"/>
        <v>-103.77363729464267</v>
      </c>
      <c r="AQ2195">
        <f t="shared" si="686"/>
        <v>96.870741474190723</v>
      </c>
      <c r="AR2195">
        <f t="shared" si="687"/>
        <v>-56.853139379401355</v>
      </c>
      <c r="AS2195">
        <f t="shared" si="688"/>
        <v>14.795821838150241</v>
      </c>
      <c r="BJ2195">
        <f t="shared" si="689"/>
        <v>1.2716149999999999</v>
      </c>
      <c r="BK2195">
        <f t="shared" si="690"/>
        <v>3.8364228749999998</v>
      </c>
      <c r="BL2195">
        <f t="shared" si="691"/>
        <v>10.163553914999998</v>
      </c>
      <c r="BM2195">
        <f t="shared" si="692"/>
        <v>-3.1154540805031252</v>
      </c>
      <c r="BN2195">
        <f t="shared" si="693"/>
        <v>3.0348593532515237E-2</v>
      </c>
    </row>
    <row r="2196" spans="13:66" ht="15">
      <c r="M2196" s="280">
        <v>2226</v>
      </c>
      <c r="N2196" s="280">
        <f t="shared" si="679"/>
        <v>12.193200465433389</v>
      </c>
      <c r="AK2196">
        <f t="shared" si="680"/>
        <v>-9.1941659999999995E-2</v>
      </c>
      <c r="AL2196">
        <f t="shared" si="681"/>
        <v>6.0911974620000002</v>
      </c>
      <c r="AM2196">
        <f t="shared" si="682"/>
        <v>21.276159834635997</v>
      </c>
      <c r="AN2196">
        <f t="shared" si="683"/>
        <v>-48.502976446567949</v>
      </c>
      <c r="AO2196">
        <f t="shared" si="684"/>
        <v>82.499740809267607</v>
      </c>
      <c r="AP2196">
        <f t="shared" si="685"/>
        <v>-104.00704619105051</v>
      </c>
      <c r="AQ2196">
        <f t="shared" si="686"/>
        <v>97.132259632169649</v>
      </c>
      <c r="AR2196">
        <f t="shared" si="687"/>
        <v>-57.032244534100457</v>
      </c>
      <c r="AS2196">
        <f t="shared" si="688"/>
        <v>14.849104056926464</v>
      </c>
      <c r="BJ2196">
        <f t="shared" si="689"/>
        <v>1.2716149999999999</v>
      </c>
      <c r="BK2196">
        <f t="shared" si="690"/>
        <v>3.83814711</v>
      </c>
      <c r="BL2196">
        <f t="shared" si="691"/>
        <v>10.172691746783999</v>
      </c>
      <c r="BM2196">
        <f t="shared" si="692"/>
        <v>-3.119656580944949</v>
      </c>
      <c r="BN2196">
        <f t="shared" si="693"/>
        <v>3.040318959433894E-2</v>
      </c>
    </row>
    <row r="2197" spans="13:66" ht="15">
      <c r="M2197" s="280">
        <v>2227</v>
      </c>
      <c r="N2197" s="280">
        <f t="shared" si="679"/>
        <v>12.199915029906355</v>
      </c>
      <c r="AK2197">
        <f t="shared" si="680"/>
        <v>-9.1941659999999995E-2</v>
      </c>
      <c r="AL2197">
        <f t="shared" si="681"/>
        <v>6.0939338490000008</v>
      </c>
      <c r="AM2197">
        <f t="shared" si="682"/>
        <v>21.295280175018998</v>
      </c>
      <c r="AN2197">
        <f t="shared" si="683"/>
        <v>-48.568373709380637</v>
      </c>
      <c r="AO2197">
        <f t="shared" si="684"/>
        <v>82.648088249120136</v>
      </c>
      <c r="AP2197">
        <f t="shared" si="685"/>
        <v>-104.24087488750453</v>
      </c>
      <c r="AQ2197">
        <f t="shared" si="686"/>
        <v>97.394365867582096</v>
      </c>
      <c r="AR2197">
        <f t="shared" si="687"/>
        <v>-57.211833103196462</v>
      </c>
      <c r="AS2197">
        <f t="shared" si="688"/>
        <v>14.902554093561939</v>
      </c>
      <c r="BJ2197">
        <f t="shared" si="689"/>
        <v>1.2716149999999999</v>
      </c>
      <c r="BK2197">
        <f t="shared" si="690"/>
        <v>3.8398713449999997</v>
      </c>
      <c r="BL2197">
        <f t="shared" si="691"/>
        <v>10.181833684535999</v>
      </c>
      <c r="BM2197">
        <f t="shared" si="692"/>
        <v>-3.1238628589150057</v>
      </c>
      <c r="BN2197">
        <f t="shared" si="693"/>
        <v>3.0457859285363775E-2</v>
      </c>
    </row>
    <row r="2198" spans="13:66" ht="15">
      <c r="M2198" s="280">
        <v>2228</v>
      </c>
      <c r="N2198" s="280">
        <f t="shared" si="679"/>
        <v>12.206629994817456</v>
      </c>
      <c r="AK2198">
        <f t="shared" si="680"/>
        <v>-9.1941659999999995E-2</v>
      </c>
      <c r="AL2198">
        <f t="shared" si="681"/>
        <v>6.0966702360000005</v>
      </c>
      <c r="AM2198">
        <f t="shared" si="682"/>
        <v>21.314409103023998</v>
      </c>
      <c r="AN2198">
        <f t="shared" si="683"/>
        <v>-48.633829729837892</v>
      </c>
      <c r="AO2198">
        <f t="shared" si="684"/>
        <v>82.796635663021078</v>
      </c>
      <c r="AP2198">
        <f t="shared" si="685"/>
        <v>-104.47512395002718</v>
      </c>
      <c r="AQ2198">
        <f t="shared" si="686"/>
        <v>97.657061237883184</v>
      </c>
      <c r="AR2198">
        <f t="shared" si="687"/>
        <v>-57.39190617350171</v>
      </c>
      <c r="AS2198">
        <f t="shared" si="688"/>
        <v>14.956172400904149</v>
      </c>
      <c r="BJ2198">
        <f t="shared" si="689"/>
        <v>1.2716149999999999</v>
      </c>
      <c r="BK2198">
        <f t="shared" si="690"/>
        <v>3.8415955799999999</v>
      </c>
      <c r="BL2198">
        <f t="shared" si="691"/>
        <v>10.190979728255998</v>
      </c>
      <c r="BM2198">
        <f t="shared" si="692"/>
        <v>-3.1280729161102978</v>
      </c>
      <c r="BN2198">
        <f t="shared" si="693"/>
        <v>3.0512602671758409E-2</v>
      </c>
    </row>
    <row r="2199" spans="13:66" ht="15">
      <c r="M2199" s="280">
        <v>2229</v>
      </c>
      <c r="N2199" s="280">
        <f t="shared" si="679"/>
        <v>12.213345358535893</v>
      </c>
      <c r="AK2199">
        <f t="shared" si="680"/>
        <v>-9.1941659999999995E-2</v>
      </c>
      <c r="AL2199">
        <f t="shared" si="681"/>
        <v>6.099406623000001</v>
      </c>
      <c r="AM2199">
        <f t="shared" si="682"/>
        <v>21.333546618650999</v>
      </c>
      <c r="AN2199">
        <f t="shared" si="683"/>
        <v>-48.699344534323949</v>
      </c>
      <c r="AO2199">
        <f t="shared" si="684"/>
        <v>82.945383230601266</v>
      </c>
      <c r="AP2199">
        <f t="shared" si="685"/>
        <v>-104.70979394514944</v>
      </c>
      <c r="AQ2199">
        <f t="shared" si="686"/>
        <v>97.920346801953514</v>
      </c>
      <c r="AR2199">
        <f t="shared" si="687"/>
        <v>-57.572464833782398</v>
      </c>
      <c r="AS2199">
        <f t="shared" si="688"/>
        <v>15.00995943281845</v>
      </c>
      <c r="BJ2199">
        <f t="shared" si="689"/>
        <v>1.2716149999999999</v>
      </c>
      <c r="BK2199">
        <f t="shared" si="690"/>
        <v>3.8433198150000001</v>
      </c>
      <c r="BL2199">
        <f t="shared" si="691"/>
        <v>10.200129877943999</v>
      </c>
      <c r="BM2199">
        <f t="shared" si="692"/>
        <v>-3.1322867542278283</v>
      </c>
      <c r="BN2199">
        <f t="shared" si="693"/>
        <v>3.0567419819721244E-2</v>
      </c>
    </row>
    <row r="2200" spans="13:66" ht="15">
      <c r="M2200" s="280">
        <v>2230</v>
      </c>
      <c r="N2200" s="280">
        <f t="shared" si="679"/>
        <v>12.220061119430881</v>
      </c>
      <c r="AK2200">
        <f t="shared" si="680"/>
        <v>-9.1941659999999995E-2</v>
      </c>
      <c r="AL2200">
        <f t="shared" si="681"/>
        <v>6.1021430100000007</v>
      </c>
      <c r="AM2200">
        <f t="shared" si="682"/>
        <v>21.352692721899999</v>
      </c>
      <c r="AN2200">
        <f t="shared" si="683"/>
        <v>-48.764918149223007</v>
      </c>
      <c r="AO2200">
        <f t="shared" si="684"/>
        <v>83.094331131572176</v>
      </c>
      <c r="AP2200">
        <f t="shared" si="685"/>
        <v>-104.94488543991103</v>
      </c>
      <c r="AQ2200">
        <f t="shared" si="686"/>
        <v>98.184223620100369</v>
      </c>
      <c r="AR2200">
        <f t="shared" si="687"/>
        <v>-57.753510174761146</v>
      </c>
      <c r="AS2200">
        <f t="shared" si="688"/>
        <v>15.063915644189887</v>
      </c>
      <c r="BJ2200">
        <f t="shared" si="689"/>
        <v>1.2716149999999999</v>
      </c>
      <c r="BK2200">
        <f t="shared" si="690"/>
        <v>3.8450440499999998</v>
      </c>
      <c r="BL2200">
        <f t="shared" si="691"/>
        <v>10.209284133599999</v>
      </c>
      <c r="BM2200">
        <f t="shared" si="692"/>
        <v>-3.1365043749646002</v>
      </c>
      <c r="BN2200">
        <f t="shared" si="693"/>
        <v>3.0622310795480393E-2</v>
      </c>
    </row>
    <row r="2201" spans="13:66" ht="15">
      <c r="M2201" s="280">
        <v>2231</v>
      </c>
      <c r="N2201" s="280">
        <f t="shared" si="679"/>
        <v>12.226777275871676</v>
      </c>
      <c r="AK2201">
        <f t="shared" si="680"/>
        <v>-9.1941659999999995E-2</v>
      </c>
      <c r="AL2201">
        <f t="shared" si="681"/>
        <v>6.1048793970000004</v>
      </c>
      <c r="AM2201">
        <f t="shared" si="682"/>
        <v>21.371847412770997</v>
      </c>
      <c r="AN2201">
        <f t="shared" si="683"/>
        <v>-48.830550600919288</v>
      </c>
      <c r="AO2201">
        <f t="shared" si="684"/>
        <v>83.243479545725933</v>
      </c>
      <c r="AP2201">
        <f t="shared" si="685"/>
        <v>-105.18039900186076</v>
      </c>
      <c r="AQ2201">
        <f t="shared" si="686"/>
        <v>98.448692754059124</v>
      </c>
      <c r="AR2201">
        <f t="shared" si="687"/>
        <v>-57.935043289119669</v>
      </c>
      <c r="AS2201">
        <f t="shared" si="688"/>
        <v>15.118041490925027</v>
      </c>
      <c r="BJ2201">
        <f t="shared" si="689"/>
        <v>1.2716149999999999</v>
      </c>
      <c r="BK2201">
        <f t="shared" si="690"/>
        <v>3.846768285</v>
      </c>
      <c r="BL2201">
        <f t="shared" si="691"/>
        <v>10.218442495223998</v>
      </c>
      <c r="BM2201">
        <f t="shared" si="692"/>
        <v>-3.140725780017616</v>
      </c>
      <c r="BN2201">
        <f t="shared" si="693"/>
        <v>3.0677275665293685E-2</v>
      </c>
    </row>
    <row r="2202" spans="13:66" ht="15">
      <c r="M2202" s="280">
        <v>2232</v>
      </c>
      <c r="N2202" s="280">
        <f t="shared" si="679"/>
        <v>12.233493826227569</v>
      </c>
      <c r="AK2202">
        <f t="shared" si="680"/>
        <v>-9.1941659999999995E-2</v>
      </c>
      <c r="AL2202">
        <f t="shared" si="681"/>
        <v>6.1076157840000009</v>
      </c>
      <c r="AM2202">
        <f t="shared" si="682"/>
        <v>21.391010691263997</v>
      </c>
      <c r="AN2202">
        <f t="shared" si="683"/>
        <v>-48.896241915796999</v>
      </c>
      <c r="AO2202">
        <f t="shared" si="684"/>
        <v>83.392828652935322</v>
      </c>
      <c r="AP2202">
        <f t="shared" si="685"/>
        <v>-105.41633519905663</v>
      </c>
      <c r="AQ2202">
        <f t="shared" si="686"/>
        <v>98.713755266994397</v>
      </c>
      <c r="AR2202">
        <f t="shared" si="687"/>
        <v>-58.11706527150141</v>
      </c>
      <c r="AS2202">
        <f t="shared" si="688"/>
        <v>15.172337429953796</v>
      </c>
      <c r="BJ2202">
        <f t="shared" si="689"/>
        <v>1.2716149999999999</v>
      </c>
      <c r="BK2202">
        <f t="shared" si="690"/>
        <v>3.8484925199999998</v>
      </c>
      <c r="BL2202">
        <f t="shared" si="691"/>
        <v>10.227604962815999</v>
      </c>
      <c r="BM2202">
        <f t="shared" si="692"/>
        <v>-3.1449509710838788</v>
      </c>
      <c r="BN2202">
        <f t="shared" si="693"/>
        <v>3.0732314495448675E-2</v>
      </c>
    </row>
    <row r="2203" spans="13:66" ht="15">
      <c r="M2203" s="280">
        <v>2233</v>
      </c>
      <c r="N2203" s="280">
        <f t="shared" si="679"/>
        <v>12.24021076886787</v>
      </c>
      <c r="AK2203">
        <f t="shared" si="680"/>
        <v>-9.1941659999999995E-2</v>
      </c>
      <c r="AL2203">
        <f t="shared" si="681"/>
        <v>6.1103521710000006</v>
      </c>
      <c r="AM2203">
        <f t="shared" si="682"/>
        <v>21.410182557378999</v>
      </c>
      <c r="AN2203">
        <f t="shared" si="683"/>
        <v>-48.96199212024036</v>
      </c>
      <c r="AO2203">
        <f t="shared" si="684"/>
        <v>83.542378633153731</v>
      </c>
      <c r="AP2203">
        <f t="shared" si="685"/>
        <v>-105.65269460006611</v>
      </c>
      <c r="AQ2203">
        <f t="shared" si="686"/>
        <v>98.979412223501427</v>
      </c>
      <c r="AR2203">
        <f t="shared" si="687"/>
        <v>-58.299577218514194</v>
      </c>
      <c r="AS2203">
        <f t="shared" si="688"/>
        <v>15.226803919231324</v>
      </c>
      <c r="BJ2203">
        <f t="shared" si="689"/>
        <v>1.2716149999999999</v>
      </c>
      <c r="BK2203">
        <f t="shared" si="690"/>
        <v>3.8502167549999999</v>
      </c>
      <c r="BL2203">
        <f t="shared" si="691"/>
        <v>10.236771536375999</v>
      </c>
      <c r="BM2203">
        <f t="shared" si="692"/>
        <v>-3.149179949860391</v>
      </c>
      <c r="BN2203">
        <f t="shared" si="693"/>
        <v>3.0787427352262635E-2</v>
      </c>
    </row>
    <row r="2204" spans="13:66" ht="15">
      <c r="M2204" s="280">
        <v>2234</v>
      </c>
      <c r="N2204" s="280">
        <f t="shared" si="679"/>
        <v>12.246928102161926</v>
      </c>
      <c r="AK2204">
        <f t="shared" si="680"/>
        <v>-9.1941659999999995E-2</v>
      </c>
      <c r="AL2204">
        <f t="shared" si="681"/>
        <v>6.1130885580000003</v>
      </c>
      <c r="AM2204">
        <f t="shared" si="682"/>
        <v>21.429363011115999</v>
      </c>
      <c r="AN2204">
        <f t="shared" si="683"/>
        <v>-49.027801240633586</v>
      </c>
      <c r="AO2204">
        <f t="shared" si="684"/>
        <v>83.692129666415212</v>
      </c>
      <c r="AP2204">
        <f t="shared" si="685"/>
        <v>-105.88947777396641</v>
      </c>
      <c r="AQ2204">
        <f t="shared" si="686"/>
        <v>99.245664689607338</v>
      </c>
      <c r="AR2204">
        <f t="shared" si="687"/>
        <v>-58.482580228732807</v>
      </c>
      <c r="AS2204">
        <f t="shared" si="688"/>
        <v>15.281441417739762</v>
      </c>
      <c r="BJ2204">
        <f t="shared" si="689"/>
        <v>1.2716149999999999</v>
      </c>
      <c r="BK2204">
        <f t="shared" si="690"/>
        <v>3.8519409900000001</v>
      </c>
      <c r="BL2204">
        <f t="shared" si="691"/>
        <v>10.245942215903998</v>
      </c>
      <c r="BM2204">
        <f t="shared" si="692"/>
        <v>-3.1534127180441556</v>
      </c>
      <c r="BN2204">
        <f t="shared" si="693"/>
        <v>3.0842614302082547E-2</v>
      </c>
    </row>
    <row r="2205" spans="13:66" ht="15">
      <c r="M2205" s="280">
        <v>2235</v>
      </c>
      <c r="N2205" s="280">
        <f t="shared" si="679"/>
        <v>12.253645824479108</v>
      </c>
      <c r="AK2205">
        <f t="shared" si="680"/>
        <v>-9.1941659999999995E-2</v>
      </c>
      <c r="AL2205">
        <f t="shared" si="681"/>
        <v>6.1158249450000008</v>
      </c>
      <c r="AM2205">
        <f t="shared" si="682"/>
        <v>21.448552052474998</v>
      </c>
      <c r="AN2205">
        <f t="shared" si="683"/>
        <v>-49.093669303360883</v>
      </c>
      <c r="AO2205">
        <f t="shared" si="684"/>
        <v>83.842081932834461</v>
      </c>
      <c r="AP2205">
        <f t="shared" si="685"/>
        <v>-106.12668529034458</v>
      </c>
      <c r="AQ2205">
        <f t="shared" si="686"/>
        <v>99.512513732772362</v>
      </c>
      <c r="AR2205">
        <f t="shared" si="687"/>
        <v>-58.666075402701743</v>
      </c>
      <c r="AS2205">
        <f t="shared" si="688"/>
        <v>15.33625038549015</v>
      </c>
      <c r="BJ2205">
        <f t="shared" si="689"/>
        <v>1.2716149999999999</v>
      </c>
      <c r="BK2205">
        <f t="shared" si="690"/>
        <v>3.8536652249999999</v>
      </c>
      <c r="BL2205">
        <f t="shared" si="691"/>
        <v>10.255117001399999</v>
      </c>
      <c r="BM2205">
        <f t="shared" si="692"/>
        <v>-3.1576492773321752</v>
      </c>
      <c r="BN2205">
        <f t="shared" si="693"/>
        <v>3.0897875411285126E-2</v>
      </c>
    </row>
    <row r="2206" spans="13:66" ht="15">
      <c r="M2206" s="280">
        <v>2236</v>
      </c>
      <c r="N2206" s="280">
        <f t="shared" si="679"/>
        <v>12.260363934188822</v>
      </c>
      <c r="AK2206">
        <f t="shared" si="680"/>
        <v>-9.1941659999999995E-2</v>
      </c>
      <c r="AL2206">
        <f t="shared" si="681"/>
        <v>6.1185613320000005</v>
      </c>
      <c r="AM2206">
        <f t="shared" si="682"/>
        <v>21.467749681455999</v>
      </c>
      <c r="AN2206">
        <f t="shared" si="683"/>
        <v>-49.159596334806473</v>
      </c>
      <c r="AO2206">
        <f t="shared" si="684"/>
        <v>83.992235612606819</v>
      </c>
      <c r="AP2206">
        <f t="shared" si="685"/>
        <v>-106.36431771929794</v>
      </c>
      <c r="AQ2206">
        <f t="shared" si="686"/>
        <v>99.77996042189119</v>
      </c>
      <c r="AR2206">
        <f t="shared" si="687"/>
        <v>-58.850063842937772</v>
      </c>
      <c r="AS2206">
        <f t="shared" si="688"/>
        <v>15.39123128352424</v>
      </c>
      <c r="BJ2206">
        <f t="shared" si="689"/>
        <v>1.2716149999999999</v>
      </c>
      <c r="BK2206">
        <f t="shared" si="690"/>
        <v>3.85538946</v>
      </c>
      <c r="BL2206">
        <f t="shared" si="691"/>
        <v>10.264295892863998</v>
      </c>
      <c r="BM2206">
        <f t="shared" si="692"/>
        <v>-3.1618896294214531</v>
      </c>
      <c r="BN2206">
        <f t="shared" si="693"/>
        <v>3.0953210746276792E-2</v>
      </c>
    </row>
    <row r="2207" spans="13:66" ht="15">
      <c r="M2207" s="280">
        <v>2237</v>
      </c>
      <c r="N2207" s="280">
        <f t="shared" si="679"/>
        <v>12.267082429660499</v>
      </c>
      <c r="AK2207">
        <f t="shared" si="680"/>
        <v>-9.1941659999999995E-2</v>
      </c>
      <c r="AL2207">
        <f t="shared" si="681"/>
        <v>6.1212977190000002</v>
      </c>
      <c r="AM2207">
        <f t="shared" si="682"/>
        <v>21.486955898058998</v>
      </c>
      <c r="AN2207">
        <f t="shared" si="683"/>
        <v>-49.225582361354562</v>
      </c>
      <c r="AO2207">
        <f t="shared" si="684"/>
        <v>84.14259088600825</v>
      </c>
      <c r="AP2207">
        <f t="shared" si="685"/>
        <v>-106.6023756314341</v>
      </c>
      <c r="AQ2207">
        <f t="shared" si="686"/>
        <v>100.04800582729425</v>
      </c>
      <c r="AR2207">
        <f t="shared" si="687"/>
        <v>-59.034546653932608</v>
      </c>
      <c r="AS2207">
        <f t="shared" si="688"/>
        <v>15.446384573916356</v>
      </c>
      <c r="BJ2207">
        <f t="shared" si="689"/>
        <v>1.2716149999999999</v>
      </c>
      <c r="BK2207">
        <f t="shared" si="690"/>
        <v>3.8571136949999998</v>
      </c>
      <c r="BL2207">
        <f t="shared" si="691"/>
        <v>10.273478890295998</v>
      </c>
      <c r="BM2207">
        <f t="shared" si="692"/>
        <v>-3.1661337760089916</v>
      </c>
      <c r="BN2207">
        <f t="shared" si="693"/>
        <v>3.1008620373493695E-2</v>
      </c>
    </row>
    <row r="2208" spans="13:66" ht="15">
      <c r="M2208" s="280">
        <v>2238</v>
      </c>
      <c r="N2208" s="280">
        <f t="shared" si="679"/>
        <v>12.273801309263604</v>
      </c>
      <c r="AK2208">
        <f t="shared" si="680"/>
        <v>-9.1941659999999995E-2</v>
      </c>
      <c r="AL2208">
        <f t="shared" si="681"/>
        <v>6.1240341060000008</v>
      </c>
      <c r="AM2208">
        <f t="shared" si="682"/>
        <v>21.506170702283999</v>
      </c>
      <c r="AN2208">
        <f t="shared" si="683"/>
        <v>-49.291627409389378</v>
      </c>
      <c r="AO2208">
        <f t="shared" si="684"/>
        <v>84.293147933395389</v>
      </c>
      <c r="AP2208">
        <f t="shared" si="685"/>
        <v>-106.8408595978713</v>
      </c>
      <c r="AQ2208">
        <f t="shared" si="686"/>
        <v>100.31665102074896</v>
      </c>
      <c r="AR2208">
        <f t="shared" si="687"/>
        <v>-59.219524942155594</v>
      </c>
      <c r="AS2208">
        <f t="shared" si="688"/>
        <v>15.501710719775243</v>
      </c>
      <c r="BJ2208">
        <f t="shared" si="689"/>
        <v>1.2716149999999999</v>
      </c>
      <c r="BK2208">
        <f t="shared" si="690"/>
        <v>3.85883793</v>
      </c>
      <c r="BL2208">
        <f t="shared" si="691"/>
        <v>10.282665993695998</v>
      </c>
      <c r="BM2208">
        <f t="shared" si="692"/>
        <v>-3.170381718791794</v>
      </c>
      <c r="BN2208">
        <f t="shared" si="693"/>
        <v>3.1064104359401698E-2</v>
      </c>
    </row>
    <row r="2209" spans="13:66" ht="15">
      <c r="M2209" s="280">
        <v>2239</v>
      </c>
      <c r="N2209" s="280">
        <f t="shared" si="679"/>
        <v>12.280520571367632</v>
      </c>
      <c r="AK2209">
        <f t="shared" si="680"/>
        <v>-9.1941659999999995E-2</v>
      </c>
      <c r="AL2209">
        <f t="shared" si="681"/>
        <v>6.1267704930000004</v>
      </c>
      <c r="AM2209">
        <f t="shared" si="682"/>
        <v>21.525394094130998</v>
      </c>
      <c r="AN2209">
        <f t="shared" si="683"/>
        <v>-49.357731505295121</v>
      </c>
      <c r="AO2209">
        <f t="shared" si="684"/>
        <v>84.443906935205504</v>
      </c>
      <c r="AP2209">
        <f t="shared" si="685"/>
        <v>-107.07977019023866</v>
      </c>
      <c r="AQ2209">
        <f t="shared" si="686"/>
        <v>100.58589707546102</v>
      </c>
      <c r="AR2209">
        <f t="shared" si="687"/>
        <v>-59.404999816056296</v>
      </c>
      <c r="AS2209">
        <f t="shared" si="688"/>
        <v>15.557210185245903</v>
      </c>
      <c r="BJ2209">
        <f t="shared" si="689"/>
        <v>1.2716149999999999</v>
      </c>
      <c r="BK2209">
        <f t="shared" si="690"/>
        <v>3.8605621649999997</v>
      </c>
      <c r="BL2209">
        <f t="shared" si="691"/>
        <v>10.291857203063998</v>
      </c>
      <c r="BM2209">
        <f t="shared" si="692"/>
        <v>-3.1746334594668624</v>
      </c>
      <c r="BN2209">
        <f t="shared" si="693"/>
        <v>3.1119662770496378E-2</v>
      </c>
    </row>
    <row r="2210" spans="13:66" ht="15">
      <c r="M2210" s="280">
        <v>2240</v>
      </c>
      <c r="N2210" s="280">
        <f t="shared" si="679"/>
        <v>12.287240214342102</v>
      </c>
      <c r="AK2210">
        <f t="shared" si="680"/>
        <v>-9.1941659999999995E-2</v>
      </c>
      <c r="AL2210">
        <f t="shared" si="681"/>
        <v>6.129506880000001</v>
      </c>
      <c r="AM2210">
        <f t="shared" si="682"/>
        <v>21.544626073599996</v>
      </c>
      <c r="AN2210">
        <f t="shared" si="683"/>
        <v>-49.423894675456005</v>
      </c>
      <c r="AO2210">
        <f t="shared" si="684"/>
        <v>84.594868071956469</v>
      </c>
      <c r="AP2210">
        <f t="shared" si="685"/>
        <v>-107.31910798067631</v>
      </c>
      <c r="AQ2210">
        <f t="shared" si="686"/>
        <v>100.85574506607573</v>
      </c>
      <c r="AR2210">
        <f t="shared" si="687"/>
        <v>-59.590972386067214</v>
      </c>
      <c r="AS2210">
        <f t="shared" si="688"/>
        <v>15.612883435511472</v>
      </c>
      <c r="BJ2210">
        <f t="shared" si="689"/>
        <v>1.2716149999999999</v>
      </c>
      <c r="BK2210">
        <f t="shared" si="690"/>
        <v>3.8622863999999999</v>
      </c>
      <c r="BL2210">
        <f t="shared" si="691"/>
        <v>10.301052518399999</v>
      </c>
      <c r="BM2210">
        <f t="shared" si="692"/>
        <v>-3.1788889997312002</v>
      </c>
      <c r="BN2210">
        <f t="shared" si="693"/>
        <v>3.117529567330304E-2</v>
      </c>
    </row>
    <row r="2211" spans="13:66" ht="15">
      <c r="M2211" s="280">
        <v>2241</v>
      </c>
      <c r="N2211" s="280">
        <f t="shared" si="679"/>
        <v>12.293960236556565</v>
      </c>
      <c r="AK2211">
        <f t="shared" si="680"/>
        <v>-9.1941659999999995E-2</v>
      </c>
      <c r="AL2211">
        <f t="shared" si="681"/>
        <v>6.1322432670000007</v>
      </c>
      <c r="AM2211">
        <f t="shared" si="682"/>
        <v>21.563866640690996</v>
      </c>
      <c r="AN2211">
        <f t="shared" si="683"/>
        <v>-49.490116946256258</v>
      </c>
      <c r="AO2211">
        <f t="shared" si="684"/>
        <v>84.746031524246874</v>
      </c>
      <c r="AP2211">
        <f t="shared" si="685"/>
        <v>-107.55887354183572</v>
      </c>
      <c r="AQ2211">
        <f t="shared" si="686"/>
        <v>101.12619606867923</v>
      </c>
      <c r="AR2211">
        <f t="shared" si="687"/>
        <v>-59.777443764606431</v>
      </c>
      <c r="AS2211">
        <f t="shared" si="688"/>
        <v>15.668730936795063</v>
      </c>
      <c r="BJ2211">
        <f t="shared" si="689"/>
        <v>1.2716149999999999</v>
      </c>
      <c r="BK2211">
        <f t="shared" si="690"/>
        <v>3.8640106350000001</v>
      </c>
      <c r="BL2211">
        <f t="shared" si="691"/>
        <v>10.310251939703997</v>
      </c>
      <c r="BM2211">
        <f t="shared" si="692"/>
        <v>-3.18314834128181</v>
      </c>
      <c r="BN2211">
        <f t="shared" si="693"/>
        <v>3.1231003134376704E-2</v>
      </c>
    </row>
    <row r="2212" spans="13:66" ht="15">
      <c r="M2212" s="280">
        <v>2242</v>
      </c>
      <c r="N2212" s="280">
        <f t="shared" si="679"/>
        <v>12.300680636380607</v>
      </c>
      <c r="AK2212">
        <f t="shared" si="680"/>
        <v>-9.1941659999999995E-2</v>
      </c>
      <c r="AL2212">
        <f t="shared" si="681"/>
        <v>6.1349796540000003</v>
      </c>
      <c r="AM2212">
        <f t="shared" si="682"/>
        <v>21.583115795403998</v>
      </c>
      <c r="AN2212">
        <f t="shared" si="683"/>
        <v>-49.55639834408008</v>
      </c>
      <c r="AO2212">
        <f t="shared" si="684"/>
        <v>84.89739747275587</v>
      </c>
      <c r="AP2212">
        <f t="shared" si="685"/>
        <v>-107.79906744687989</v>
      </c>
      <c r="AQ2212">
        <f t="shared" si="686"/>
        <v>101.39725116079983</v>
      </c>
      <c r="AR2212">
        <f t="shared" si="687"/>
        <v>-59.96441506608025</v>
      </c>
      <c r="AS2212">
        <f t="shared" si="688"/>
        <v>15.724753156361622</v>
      </c>
      <c r="BJ2212">
        <f t="shared" si="689"/>
        <v>1.2716149999999999</v>
      </c>
      <c r="BK2212">
        <f t="shared" si="690"/>
        <v>3.8657348699999998</v>
      </c>
      <c r="BL2212">
        <f t="shared" si="691"/>
        <v>10.319455466975999</v>
      </c>
      <c r="BM2212">
        <f t="shared" si="692"/>
        <v>-3.1874114858156948</v>
      </c>
      <c r="BN2212">
        <f t="shared" si="693"/>
        <v>3.1286785220302107E-2</v>
      </c>
    </row>
    <row r="2213" spans="13:66" ht="15">
      <c r="M2213" s="280">
        <v>2243</v>
      </c>
      <c r="N2213" s="280">
        <f t="shared" si="679"/>
        <v>12.307401412183834</v>
      </c>
      <c r="AK2213">
        <f t="shared" si="680"/>
        <v>-9.1941659999999995E-2</v>
      </c>
      <c r="AL2213">
        <f t="shared" si="681"/>
        <v>6.1377160410000009</v>
      </c>
      <c r="AM2213">
        <f t="shared" si="682"/>
        <v>21.602373537738998</v>
      </c>
      <c r="AN2213">
        <f t="shared" si="683"/>
        <v>-49.622738895311691</v>
      </c>
      <c r="AO2213">
        <f t="shared" si="684"/>
        <v>85.048966098243312</v>
      </c>
      <c r="AP2213">
        <f t="shared" si="685"/>
        <v>-108.0396902694835</v>
      </c>
      <c r="AQ2213">
        <f t="shared" si="686"/>
        <v>101.66891142140929</v>
      </c>
      <c r="AR2213">
        <f t="shared" si="687"/>
        <v>-60.151887406885869</v>
      </c>
      <c r="AS2213">
        <f t="shared" si="688"/>
        <v>15.780950562519802</v>
      </c>
      <c r="BJ2213">
        <f t="shared" si="689"/>
        <v>1.2716149999999999</v>
      </c>
      <c r="BK2213">
        <f t="shared" si="690"/>
        <v>3.867459105</v>
      </c>
      <c r="BL2213">
        <f t="shared" si="691"/>
        <v>10.328663100215998</v>
      </c>
      <c r="BM2213">
        <f t="shared" si="692"/>
        <v>-3.1916784350298566</v>
      </c>
      <c r="BN2213">
        <f t="shared" si="693"/>
        <v>3.134264199769371E-2</v>
      </c>
    </row>
    <row r="2214" spans="13:66" ht="15">
      <c r="M2214" s="280">
        <v>2244</v>
      </c>
      <c r="N2214" s="280">
        <f t="shared" si="679"/>
        <v>12.314122562335895</v>
      </c>
      <c r="AK2214">
        <f t="shared" si="680"/>
        <v>-9.1941659999999995E-2</v>
      </c>
      <c r="AL2214">
        <f t="shared" si="681"/>
        <v>6.1404524280000006</v>
      </c>
      <c r="AM2214">
        <f t="shared" si="682"/>
        <v>21.621639867695997</v>
      </c>
      <c r="AN2214">
        <f t="shared" si="683"/>
        <v>-49.6891386263353</v>
      </c>
      <c r="AO2214">
        <f t="shared" si="684"/>
        <v>85.200737581549674</v>
      </c>
      <c r="AP2214">
        <f t="shared" si="685"/>
        <v>-108.28074258383332</v>
      </c>
      <c r="AQ2214">
        <f t="shared" si="686"/>
        <v>101.94117793092407</v>
      </c>
      <c r="AR2214">
        <f t="shared" si="687"/>
        <v>-60.339861905414075</v>
      </c>
      <c r="AS2214">
        <f t="shared" si="688"/>
        <v>15.837323624623815</v>
      </c>
      <c r="BJ2214">
        <f t="shared" si="689"/>
        <v>1.2716149999999999</v>
      </c>
      <c r="BK2214">
        <f t="shared" si="690"/>
        <v>3.8691833399999997</v>
      </c>
      <c r="BL2214">
        <f t="shared" si="691"/>
        <v>10.337874839423998</v>
      </c>
      <c r="BM2214">
        <f t="shared" si="692"/>
        <v>-3.1959491906212993</v>
      </c>
      <c r="BN2214">
        <f t="shared" si="693"/>
        <v>3.1398573533195688E-2</v>
      </c>
    </row>
    <row r="2215" spans="13:66" ht="15">
      <c r="M2215" s="280">
        <v>2245</v>
      </c>
      <c r="N2215" s="280">
        <f t="shared" si="679"/>
        <v>12.320844085206456</v>
      </c>
      <c r="AK2215">
        <f t="shared" si="680"/>
        <v>-9.1941659999999995E-2</v>
      </c>
      <c r="AL2215">
        <f t="shared" si="681"/>
        <v>6.1431888150000002</v>
      </c>
      <c r="AM2215">
        <f t="shared" si="682"/>
        <v>21.640914785274997</v>
      </c>
      <c r="AN2215">
        <f t="shared" si="683"/>
        <v>-49.755597563535133</v>
      </c>
      <c r="AO2215">
        <f t="shared" si="684"/>
        <v>85.352712103596062</v>
      </c>
      <c r="AP2215">
        <f t="shared" si="685"/>
        <v>-108.52222496462824</v>
      </c>
      <c r="AQ2215">
        <f t="shared" si="686"/>
        <v>102.21405177120668</v>
      </c>
      <c r="AR2215">
        <f t="shared" si="687"/>
        <v>-60.528339682051858</v>
      </c>
      <c r="AS2215">
        <f t="shared" si="688"/>
        <v>15.893872813075312</v>
      </c>
      <c r="BJ2215">
        <f t="shared" si="689"/>
        <v>1.2716149999999999</v>
      </c>
      <c r="BK2215">
        <f t="shared" si="690"/>
        <v>3.8709075749999999</v>
      </c>
      <c r="BL2215">
        <f t="shared" si="691"/>
        <v>10.347090684599998</v>
      </c>
      <c r="BM2215">
        <f t="shared" si="692"/>
        <v>-3.2002237542870251</v>
      </c>
      <c r="BN2215">
        <f t="shared" si="693"/>
        <v>3.1454579893481924E-2</v>
      </c>
    </row>
    <row r="2216" spans="13:66" ht="15">
      <c r="M2216" s="280">
        <v>2246</v>
      </c>
      <c r="N2216" s="280">
        <f t="shared" si="679"/>
        <v>12.327565979165218</v>
      </c>
      <c r="AK2216">
        <f t="shared" si="680"/>
        <v>-9.1941659999999995E-2</v>
      </c>
      <c r="AL2216">
        <f t="shared" si="681"/>
        <v>6.1459252020000008</v>
      </c>
      <c r="AM2216">
        <f t="shared" si="682"/>
        <v>21.660198290475996</v>
      </c>
      <c r="AN2216">
        <f t="shared" si="683"/>
        <v>-49.822115733295391</v>
      </c>
      <c r="AO2216">
        <f t="shared" si="684"/>
        <v>85.504889845384227</v>
      </c>
      <c r="AP2216">
        <f t="shared" si="685"/>
        <v>-108.76413798707961</v>
      </c>
      <c r="AQ2216">
        <f t="shared" si="686"/>
        <v>102.4875340255669</v>
      </c>
      <c r="AR2216">
        <f t="shared" si="687"/>
        <v>-60.717321859185134</v>
      </c>
      <c r="AS2216">
        <f t="shared" si="688"/>
        <v>15.950598599325238</v>
      </c>
      <c r="BJ2216">
        <f t="shared" si="689"/>
        <v>1.2716149999999999</v>
      </c>
      <c r="BK2216">
        <f t="shared" si="690"/>
        <v>3.8726318100000001</v>
      </c>
      <c r="BL2216">
        <f t="shared" si="691"/>
        <v>10.356310635743998</v>
      </c>
      <c r="BM2216">
        <f t="shared" si="692"/>
        <v>-3.2045021277240369</v>
      </c>
      <c r="BN2216">
        <f t="shared" si="693"/>
        <v>3.1510661145256046E-2</v>
      </c>
    </row>
    <row r="2217" spans="13:66" ht="15">
      <c r="M2217" s="280">
        <v>2247</v>
      </c>
      <c r="N2217" s="280">
        <f t="shared" si="679"/>
        <v>12.334288242581913</v>
      </c>
      <c r="AK2217">
        <f t="shared" si="680"/>
        <v>-9.1941659999999995E-2</v>
      </c>
      <c r="AL2217">
        <f t="shared" si="681"/>
        <v>6.1486615890000005</v>
      </c>
      <c r="AM2217">
        <f t="shared" si="682"/>
        <v>21.679490383298997</v>
      </c>
      <c r="AN2217">
        <f t="shared" si="683"/>
        <v>-49.888693162000294</v>
      </c>
      <c r="AO2217">
        <f t="shared" si="684"/>
        <v>85.657270987996597</v>
      </c>
      <c r="AP2217">
        <f t="shared" si="685"/>
        <v>-109.00648222691146</v>
      </c>
      <c r="AQ2217">
        <f t="shared" si="686"/>
        <v>102.76162577876313</v>
      </c>
      <c r="AR2217">
        <f t="shared" si="687"/>
        <v>-60.906809561201399</v>
      </c>
      <c r="AS2217">
        <f t="shared" si="688"/>
        <v>16.007501455875715</v>
      </c>
      <c r="BJ2217">
        <f t="shared" si="689"/>
        <v>1.2716149999999999</v>
      </c>
      <c r="BK2217">
        <f t="shared" si="690"/>
        <v>3.8743560449999999</v>
      </c>
      <c r="BL2217">
        <f t="shared" si="691"/>
        <v>10.365534692855999</v>
      </c>
      <c r="BM2217">
        <f t="shared" si="692"/>
        <v>-3.2087843126293376</v>
      </c>
      <c r="BN2217">
        <f t="shared" si="693"/>
        <v>3.1566817355251381E-2</v>
      </c>
    </row>
    <row r="2218" spans="13:66" ht="15">
      <c r="M2218" s="280">
        <v>2248</v>
      </c>
      <c r="N2218" s="280">
        <f t="shared" si="679"/>
        <v>12.341010873826299</v>
      </c>
      <c r="AK2218">
        <f t="shared" si="680"/>
        <v>-9.1941659999999995E-2</v>
      </c>
      <c r="AL2218">
        <f t="shared" si="681"/>
        <v>6.151397976000001</v>
      </c>
      <c r="AM2218">
        <f t="shared" si="682"/>
        <v>21.698791063743997</v>
      </c>
      <c r="AN2218">
        <f t="shared" si="683"/>
        <v>-49.955329876034057</v>
      </c>
      <c r="AO2218">
        <f t="shared" si="684"/>
        <v>85.809855712596203</v>
      </c>
      <c r="AP2218">
        <f t="shared" si="685"/>
        <v>-109.24925826036073</v>
      </c>
      <c r="AQ2218">
        <f t="shared" si="686"/>
        <v>103.03632811700368</v>
      </c>
      <c r="AR2218">
        <f t="shared" si="687"/>
        <v>-61.096803914492405</v>
      </c>
      <c r="AS2218">
        <f t="shared" si="688"/>
        <v>16.064581856281901</v>
      </c>
      <c r="BJ2218">
        <f t="shared" si="689"/>
        <v>1.2716149999999999</v>
      </c>
      <c r="BK2218">
        <f t="shared" si="690"/>
        <v>3.87608028</v>
      </c>
      <c r="BL2218">
        <f t="shared" si="691"/>
        <v>10.374762855935998</v>
      </c>
      <c r="BM2218">
        <f t="shared" si="692"/>
        <v>-3.2130703106999299</v>
      </c>
      <c r="BN2218">
        <f t="shared" si="693"/>
        <v>3.1623048590230976E-2</v>
      </c>
    </row>
    <row r="2219" spans="13:66" ht="15">
      <c r="M2219" s="280">
        <v>2249</v>
      </c>
      <c r="N2219" s="280">
        <f t="shared" si="679"/>
        <v>12.34773387126817</v>
      </c>
      <c r="AK2219">
        <f t="shared" si="680"/>
        <v>-9.1941659999999995E-2</v>
      </c>
      <c r="AL2219">
        <f t="shared" si="681"/>
        <v>6.1541343630000007</v>
      </c>
      <c r="AM2219">
        <f t="shared" si="682"/>
        <v>21.718100331810998</v>
      </c>
      <c r="AN2219">
        <f t="shared" si="683"/>
        <v>-50.022025901780886</v>
      </c>
      <c r="AO2219">
        <f t="shared" si="684"/>
        <v>85.962644200426723</v>
      </c>
      <c r="AP2219">
        <f t="shared" si="685"/>
        <v>-109.49246666417744</v>
      </c>
      <c r="AQ2219">
        <f t="shared" si="686"/>
        <v>103.31164212794799</v>
      </c>
      <c r="AR2219">
        <f t="shared" si="687"/>
        <v>-61.287306047456816</v>
      </c>
      <c r="AS2219">
        <f t="shared" si="688"/>
        <v>16.121840275153886</v>
      </c>
      <c r="BJ2219">
        <f t="shared" si="689"/>
        <v>1.2716149999999999</v>
      </c>
      <c r="BK2219">
        <f t="shared" si="690"/>
        <v>3.8778045149999998</v>
      </c>
      <c r="BL2219">
        <f t="shared" si="691"/>
        <v>10.383995124983999</v>
      </c>
      <c r="BM2219">
        <f t="shared" si="692"/>
        <v>-3.2173601236328162</v>
      </c>
      <c r="BN2219">
        <f t="shared" si="693"/>
        <v>3.1679354916987604E-2</v>
      </c>
    </row>
    <row r="2220" spans="13:66" ht="15">
      <c r="M2220" s="280">
        <v>2250</v>
      </c>
      <c r="N2220" s="280">
        <f t="shared" si="679"/>
        <v>12.354457233277341</v>
      </c>
      <c r="AK2220">
        <f t="shared" si="680"/>
        <v>-9.1941659999999995E-2</v>
      </c>
      <c r="AL2220">
        <f t="shared" si="681"/>
        <v>6.1568707500000004</v>
      </c>
      <c r="AM2220">
        <f t="shared" si="682"/>
        <v>21.737418187499998</v>
      </c>
      <c r="AN2220">
        <f t="shared" si="683"/>
        <v>-50.088781265625009</v>
      </c>
      <c r="AO2220">
        <f t="shared" si="684"/>
        <v>86.115636632812496</v>
      </c>
      <c r="AP2220">
        <f t="shared" si="685"/>
        <v>-109.73610801562501</v>
      </c>
      <c r="AQ2220">
        <f t="shared" si="686"/>
        <v>103.58756890070799</v>
      </c>
      <c r="AR2220">
        <f t="shared" si="687"/>
        <v>-61.478317090502941</v>
      </c>
      <c r="AS2220">
        <f t="shared" si="688"/>
        <v>16.179277188158565</v>
      </c>
      <c r="BJ2220">
        <f t="shared" si="689"/>
        <v>1.2716149999999999</v>
      </c>
      <c r="BK2220">
        <f t="shared" si="690"/>
        <v>3.87952875</v>
      </c>
      <c r="BL2220">
        <f t="shared" si="691"/>
        <v>10.393231499999999</v>
      </c>
      <c r="BM2220">
        <f t="shared" si="692"/>
        <v>-3.221653753125</v>
      </c>
      <c r="BN2220">
        <f t="shared" si="693"/>
        <v>3.1735736402343749E-2</v>
      </c>
    </row>
    <row r="2221" spans="13:66" ht="15">
      <c r="M2221" s="280">
        <v>2251</v>
      </c>
      <c r="N2221" s="280">
        <f t="shared" si="679"/>
        <v>12.361180958223665</v>
      </c>
      <c r="AK2221">
        <f t="shared" si="680"/>
        <v>-9.1941659999999995E-2</v>
      </c>
      <c r="AL2221">
        <f t="shared" si="681"/>
        <v>6.159607137000001</v>
      </c>
      <c r="AM2221">
        <f t="shared" si="682"/>
        <v>21.756744630810999</v>
      </c>
      <c r="AN2221">
        <f t="shared" si="683"/>
        <v>-50.155595993950627</v>
      </c>
      <c r="AO2221">
        <f t="shared" si="684"/>
        <v>86.268833191158492</v>
      </c>
      <c r="AP2221">
        <f t="shared" si="685"/>
        <v>-109.98018289248039</v>
      </c>
      <c r="AQ2221">
        <f t="shared" si="686"/>
        <v>103.86410952584941</v>
      </c>
      <c r="AR2221">
        <f t="shared" si="687"/>
        <v>-61.66983817605135</v>
      </c>
      <c r="AS2221">
        <f t="shared" si="688"/>
        <v>16.236893072021509</v>
      </c>
      <c r="BJ2221">
        <f t="shared" si="689"/>
        <v>1.2716149999999999</v>
      </c>
      <c r="BK2221">
        <f t="shared" si="690"/>
        <v>3.8812529849999997</v>
      </c>
      <c r="BL2221">
        <f t="shared" si="691"/>
        <v>10.402471980983998</v>
      </c>
      <c r="BM2221">
        <f t="shared" si="692"/>
        <v>-3.2259512008734839</v>
      </c>
      <c r="BN2221">
        <f t="shared" si="693"/>
        <v>3.1792193113151623E-2</v>
      </c>
    </row>
    <row r="2222" spans="13:66" ht="15">
      <c r="M2222" s="280">
        <v>2252</v>
      </c>
      <c r="N2222" s="280">
        <f t="shared" si="679"/>
        <v>12.36790504447702</v>
      </c>
      <c r="AK2222">
        <f t="shared" si="680"/>
        <v>-9.1941659999999995E-2</v>
      </c>
      <c r="AL2222">
        <f t="shared" si="681"/>
        <v>6.1623435240000006</v>
      </c>
      <c r="AM2222">
        <f t="shared" si="682"/>
        <v>21.776079661743999</v>
      </c>
      <c r="AN2222">
        <f t="shared" si="683"/>
        <v>-50.222470113141959</v>
      </c>
      <c r="AO2222">
        <f t="shared" si="684"/>
        <v>86.422234056950316</v>
      </c>
      <c r="AP2222">
        <f t="shared" si="685"/>
        <v>-110.22469187303437</v>
      </c>
      <c r="AQ2222">
        <f t="shared" si="686"/>
        <v>104.141265095393</v>
      </c>
      <c r="AR2222">
        <f t="shared" si="687"/>
        <v>-61.861870438537629</v>
      </c>
      <c r="AS2222">
        <f t="shared" si="688"/>
        <v>16.294688404528856</v>
      </c>
      <c r="BJ2222">
        <f t="shared" si="689"/>
        <v>1.2716149999999999</v>
      </c>
      <c r="BK2222">
        <f t="shared" si="690"/>
        <v>3.8829772199999999</v>
      </c>
      <c r="BL2222">
        <f t="shared" si="691"/>
        <v>10.411716567935999</v>
      </c>
      <c r="BM2222">
        <f t="shared" si="692"/>
        <v>-3.2302524685752707</v>
      </c>
      <c r="BN2222">
        <f t="shared" si="693"/>
        <v>3.184872511629315E-2</v>
      </c>
    </row>
    <row r="2223" spans="13:66" ht="15">
      <c r="M2223" s="280">
        <v>2253</v>
      </c>
      <c r="N2223" s="280">
        <f t="shared" si="679"/>
        <v>12.374629490407315</v>
      </c>
      <c r="AK2223">
        <f t="shared" si="680"/>
        <v>-9.1941659999999995E-2</v>
      </c>
      <c r="AL2223">
        <f t="shared" si="681"/>
        <v>6.1650799110000003</v>
      </c>
      <c r="AM2223">
        <f t="shared" si="682"/>
        <v>21.795423280298998</v>
      </c>
      <c r="AN2223">
        <f t="shared" si="683"/>
        <v>-50.289403649583221</v>
      </c>
      <c r="AO2223">
        <f t="shared" si="684"/>
        <v>86.575839411754231</v>
      </c>
      <c r="AP2223">
        <f t="shared" si="685"/>
        <v>-110.46963553609177</v>
      </c>
      <c r="AQ2223">
        <f t="shared" si="686"/>
        <v>104.41903670281587</v>
      </c>
      <c r="AR2223">
        <f t="shared" si="687"/>
        <v>-62.054415014415028</v>
      </c>
      <c r="AS2223">
        <f t="shared" si="688"/>
        <v>16.35266366452921</v>
      </c>
      <c r="BJ2223">
        <f t="shared" si="689"/>
        <v>1.2716149999999999</v>
      </c>
      <c r="BK2223">
        <f t="shared" si="690"/>
        <v>3.8847014550000001</v>
      </c>
      <c r="BL2223">
        <f t="shared" si="691"/>
        <v>10.420965260855999</v>
      </c>
      <c r="BM2223">
        <f t="shared" si="692"/>
        <v>-3.2345575579273627</v>
      </c>
      <c r="BN2223">
        <f t="shared" si="693"/>
        <v>3.1905332478679972E-2</v>
      </c>
    </row>
    <row r="2224" spans="13:66" ht="15">
      <c r="M2224" s="280">
        <v>2254</v>
      </c>
      <c r="N2224" s="280">
        <f t="shared" si="679"/>
        <v>12.381354294384488</v>
      </c>
      <c r="AK2224">
        <f t="shared" si="680"/>
        <v>-9.1941659999999995E-2</v>
      </c>
      <c r="AL2224">
        <f t="shared" si="681"/>
        <v>6.1678162980000009</v>
      </c>
      <c r="AM2224">
        <f t="shared" si="682"/>
        <v>21.814775486475998</v>
      </c>
      <c r="AN2224">
        <f t="shared" si="683"/>
        <v>-50.356396629658626</v>
      </c>
      <c r="AO2224">
        <f t="shared" si="684"/>
        <v>86.729649437217134</v>
      </c>
      <c r="AP2224">
        <f t="shared" si="685"/>
        <v>-110.71501446097166</v>
      </c>
      <c r="AQ2224">
        <f t="shared" si="686"/>
        <v>104.69742544305275</v>
      </c>
      <c r="AR2224">
        <f t="shared" si="687"/>
        <v>-62.247473042157132</v>
      </c>
      <c r="AS2224">
        <f t="shared" si="688"/>
        <v>16.410819331935507</v>
      </c>
      <c r="BJ2224">
        <f t="shared" si="689"/>
        <v>1.2716149999999999</v>
      </c>
      <c r="BK2224">
        <f t="shared" si="690"/>
        <v>3.8864256899999998</v>
      </c>
      <c r="BL2224">
        <f t="shared" si="691"/>
        <v>10.430218059743998</v>
      </c>
      <c r="BM2224">
        <f t="shared" si="692"/>
        <v>-3.2388664706267636</v>
      </c>
      <c r="BN2224">
        <f t="shared" si="693"/>
        <v>3.1962015267253452E-2</v>
      </c>
    </row>
    <row r="2225" spans="13:66" ht="15">
      <c r="M2225" s="280">
        <v>2255</v>
      </c>
      <c r="N2225" s="280">
        <f t="shared" si="679"/>
        <v>12.388079454778509</v>
      </c>
      <c r="AK2225">
        <f t="shared" si="680"/>
        <v>-9.1941659999999995E-2</v>
      </c>
      <c r="AL2225">
        <f t="shared" si="681"/>
        <v>6.1705526850000005</v>
      </c>
      <c r="AM2225">
        <f t="shared" si="682"/>
        <v>21.834136280274997</v>
      </c>
      <c r="AN2225">
        <f t="shared" si="683"/>
        <v>-50.42344907975238</v>
      </c>
      <c r="AO2225">
        <f t="shared" si="684"/>
        <v>86.883664315066554</v>
      </c>
      <c r="AP2225">
        <f t="shared" si="685"/>
        <v>-110.96082922750763</v>
      </c>
      <c r="AQ2225">
        <f t="shared" si="686"/>
        <v>104.97643241249739</v>
      </c>
      <c r="AR2225">
        <f t="shared" si="687"/>
        <v>-62.441045662260613</v>
      </c>
      <c r="AS2225">
        <f t="shared" si="688"/>
        <v>16.469155887726917</v>
      </c>
      <c r="BJ2225">
        <f t="shared" si="689"/>
        <v>1.2716149999999999</v>
      </c>
      <c r="BK2225">
        <f t="shared" si="690"/>
        <v>3.888149925</v>
      </c>
      <c r="BL2225">
        <f t="shared" si="691"/>
        <v>10.439474964599999</v>
      </c>
      <c r="BM2225">
        <f t="shared" si="692"/>
        <v>-3.2431792083704751</v>
      </c>
      <c r="BN2225">
        <f t="shared" si="693"/>
        <v>3.2018773548984678E-2</v>
      </c>
    </row>
    <row r="2226" spans="13:66" ht="15">
      <c r="M2226" s="280">
        <v>2256</v>
      </c>
      <c r="N2226" s="280">
        <f t="shared" si="679"/>
        <v>12.394804969959372</v>
      </c>
      <c r="AK2226">
        <f t="shared" si="680"/>
        <v>-9.1941659999999995E-2</v>
      </c>
      <c r="AL2226">
        <f t="shared" si="681"/>
        <v>6.1732890720000002</v>
      </c>
      <c r="AM2226">
        <f t="shared" si="682"/>
        <v>21.853505661695998</v>
      </c>
      <c r="AN2226">
        <f t="shared" si="683"/>
        <v>-50.490561026248713</v>
      </c>
      <c r="AO2226">
        <f t="shared" si="684"/>
        <v>87.037884227110695</v>
      </c>
      <c r="AP2226">
        <f t="shared" si="685"/>
        <v>-111.20708041604796</v>
      </c>
      <c r="AQ2226">
        <f t="shared" si="686"/>
        <v>105.25605870900365</v>
      </c>
      <c r="AR2226">
        <f t="shared" si="687"/>
        <v>-62.635134017247871</v>
      </c>
      <c r="AS2226">
        <f t="shared" si="688"/>
        <v>16.527673813950752</v>
      </c>
      <c r="BJ2226">
        <f t="shared" si="689"/>
        <v>1.2716149999999999</v>
      </c>
      <c r="BK2226">
        <f t="shared" si="690"/>
        <v>3.8898741599999997</v>
      </c>
      <c r="BL2226">
        <f t="shared" si="691"/>
        <v>10.448735975423999</v>
      </c>
      <c r="BM2226">
        <f t="shared" si="692"/>
        <v>-3.2474957728555012</v>
      </c>
      <c r="BN2226">
        <f t="shared" si="693"/>
        <v>3.2075607390874436E-2</v>
      </c>
    </row>
    <row r="2227" spans="13:66" ht="15">
      <c r="M2227" s="280">
        <v>2257</v>
      </c>
      <c r="N2227" s="280">
        <f t="shared" si="679"/>
        <v>12.401530838297106</v>
      </c>
      <c r="AK2227">
        <f t="shared" si="680"/>
        <v>-9.1941659999999995E-2</v>
      </c>
      <c r="AL2227">
        <f t="shared" si="681"/>
        <v>6.1760254590000008</v>
      </c>
      <c r="AM2227">
        <f t="shared" si="682"/>
        <v>21.872883630738997</v>
      </c>
      <c r="AN2227">
        <f t="shared" si="683"/>
        <v>-50.557732495531823</v>
      </c>
      <c r="AO2227">
        <f t="shared" si="684"/>
        <v>87.192309355238365</v>
      </c>
      <c r="AP2227">
        <f t="shared" si="685"/>
        <v>-111.4537686074559</v>
      </c>
      <c r="AQ2227">
        <f t="shared" si="686"/>
        <v>105.53630543188704</v>
      </c>
      <c r="AR2227">
        <f t="shared" si="687"/>
        <v>-62.82973925166975</v>
      </c>
      <c r="AS2227">
        <f t="shared" si="688"/>
        <v>16.58637359372435</v>
      </c>
      <c r="BJ2227">
        <f t="shared" si="689"/>
        <v>1.2716149999999999</v>
      </c>
      <c r="BK2227">
        <f t="shared" si="690"/>
        <v>3.8915983949999999</v>
      </c>
      <c r="BL2227">
        <f t="shared" si="691"/>
        <v>10.458001092215998</v>
      </c>
      <c r="BM2227">
        <f t="shared" si="692"/>
        <v>-3.2518161657788438</v>
      </c>
      <c r="BN2227">
        <f t="shared" si="693"/>
        <v>3.2132516859953254E-2</v>
      </c>
    </row>
    <row r="2228" spans="13:66" ht="15">
      <c r="M2228" s="280">
        <v>2258</v>
      </c>
      <c r="N2228" s="280">
        <f t="shared" si="679"/>
        <v>12.408257058161773</v>
      </c>
      <c r="AK2228">
        <f t="shared" si="680"/>
        <v>-9.1941659999999995E-2</v>
      </c>
      <c r="AL2228">
        <f t="shared" si="681"/>
        <v>6.1787618460000004</v>
      </c>
      <c r="AM2228">
        <f t="shared" si="682"/>
        <v>21.892270187403998</v>
      </c>
      <c r="AN2228">
        <f t="shared" si="683"/>
        <v>-50.624963513985932</v>
      </c>
      <c r="AO2228">
        <f t="shared" si="684"/>
        <v>87.346939881419047</v>
      </c>
      <c r="AP2228">
        <f t="shared" si="685"/>
        <v>-111.70089438310988</v>
      </c>
      <c r="AQ2228">
        <f t="shared" si="686"/>
        <v>105.81717368192585</v>
      </c>
      <c r="AR2228">
        <f t="shared" si="687"/>
        <v>-63.024862512108257</v>
      </c>
      <c r="AS2228">
        <f t="shared" si="688"/>
        <v>16.645255711236956</v>
      </c>
      <c r="BJ2228">
        <f t="shared" si="689"/>
        <v>1.2716149999999999</v>
      </c>
      <c r="BK2228">
        <f t="shared" si="690"/>
        <v>3.8933226300000001</v>
      </c>
      <c r="BL2228">
        <f t="shared" si="691"/>
        <v>10.467270314975998</v>
      </c>
      <c r="BM2228">
        <f t="shared" si="692"/>
        <v>-3.256140388837506</v>
      </c>
      <c r="BN2228">
        <f t="shared" si="693"/>
        <v>3.2189502023281372E-2</v>
      </c>
    </row>
    <row r="2229" spans="13:66" ht="15">
      <c r="M2229" s="280">
        <v>2259</v>
      </c>
      <c r="N2229" s="280">
        <f t="shared" si="679"/>
        <v>12.414983627923457</v>
      </c>
      <c r="AK2229">
        <f t="shared" si="680"/>
        <v>-9.1941659999999995E-2</v>
      </c>
      <c r="AL2229">
        <f t="shared" si="681"/>
        <v>6.181498233000001</v>
      </c>
      <c r="AM2229">
        <f t="shared" si="682"/>
        <v>21.911665331690998</v>
      </c>
      <c r="AN2229">
        <f t="shared" si="683"/>
        <v>-50.692254107995261</v>
      </c>
      <c r="AO2229">
        <f t="shared" si="684"/>
        <v>87.501775987702828</v>
      </c>
      <c r="AP2229">
        <f t="shared" si="685"/>
        <v>-111.94845832490373</v>
      </c>
      <c r="AQ2229">
        <f t="shared" si="686"/>
        <v>106.09866456136248</v>
      </c>
      <c r="AR2229">
        <f t="shared" si="687"/>
        <v>-63.220504947179222</v>
      </c>
      <c r="AS2229">
        <f t="shared" si="688"/>
        <v>16.704320651751669</v>
      </c>
      <c r="BJ2229">
        <f t="shared" si="689"/>
        <v>1.2716149999999999</v>
      </c>
      <c r="BK2229">
        <f t="shared" si="690"/>
        <v>3.8950468649999999</v>
      </c>
      <c r="BL2229">
        <f t="shared" si="691"/>
        <v>10.476543643703998</v>
      </c>
      <c r="BM2229">
        <f t="shared" si="692"/>
        <v>-3.2604684437284903</v>
      </c>
      <c r="BN2229">
        <f t="shared" si="693"/>
        <v>3.2246562947948747E-2</v>
      </c>
    </row>
    <row r="2230" spans="13:66" ht="15">
      <c r="M2230" s="280">
        <v>2260</v>
      </c>
      <c r="N2230" s="280">
        <f t="shared" si="679"/>
        <v>12.421710545952275</v>
      </c>
      <c r="AK2230">
        <f t="shared" si="680"/>
        <v>-9.1941659999999995E-2</v>
      </c>
      <c r="AL2230">
        <f t="shared" si="681"/>
        <v>6.1842346200000007</v>
      </c>
      <c r="AM2230">
        <f t="shared" si="682"/>
        <v>21.931069063599999</v>
      </c>
      <c r="AN2230">
        <f t="shared" si="683"/>
        <v>-50.759604303944009</v>
      </c>
      <c r="AO2230">
        <f t="shared" si="684"/>
        <v>87.656817856220471</v>
      </c>
      <c r="AP2230">
        <f t="shared" si="685"/>
        <v>-112.19646101524691</v>
      </c>
      <c r="AQ2230">
        <f t="shared" si="686"/>
        <v>106.38077917390477</v>
      </c>
      <c r="AR2230">
        <f t="shared" si="687"/>
        <v>-63.416667707535048</v>
      </c>
      <c r="AS2230">
        <f t="shared" si="688"/>
        <v>16.763568901607297</v>
      </c>
      <c r="BJ2230">
        <f t="shared" si="689"/>
        <v>1.2716149999999999</v>
      </c>
      <c r="BK2230">
        <f t="shared" si="690"/>
        <v>3.8967711</v>
      </c>
      <c r="BL2230">
        <f t="shared" si="691"/>
        <v>10.485821078399999</v>
      </c>
      <c r="BM2230">
        <f t="shared" si="692"/>
        <v>-3.2648003321488002</v>
      </c>
      <c r="BN2230">
        <f t="shared" si="693"/>
        <v>3.2303699701075043E-2</v>
      </c>
    </row>
    <row r="2231" spans="13:66" ht="15">
      <c r="M2231" s="280">
        <v>2261</v>
      </c>
      <c r="N2231" s="280">
        <f t="shared" si="679"/>
        <v>12.428437810618368</v>
      </c>
      <c r="AK2231">
        <f t="shared" si="680"/>
        <v>-9.1941659999999995E-2</v>
      </c>
      <c r="AL2231">
        <f t="shared" si="681"/>
        <v>6.1869710070000004</v>
      </c>
      <c r="AM2231">
        <f t="shared" si="682"/>
        <v>21.950481383130999</v>
      </c>
      <c r="AN2231">
        <f t="shared" si="683"/>
        <v>-50.827014128216398</v>
      </c>
      <c r="AO2231">
        <f t="shared" si="684"/>
        <v>87.812065669183383</v>
      </c>
      <c r="AP2231">
        <f t="shared" si="685"/>
        <v>-112.44490303706476</v>
      </c>
      <c r="AQ2231">
        <f t="shared" si="686"/>
        <v>106.66351862472729</v>
      </c>
      <c r="AR2231">
        <f t="shared" si="687"/>
        <v>-63.6133519458674</v>
      </c>
      <c r="AS2231">
        <f t="shared" si="688"/>
        <v>16.823000948220308</v>
      </c>
      <c r="BJ2231">
        <f t="shared" si="689"/>
        <v>1.2716149999999999</v>
      </c>
      <c r="BK2231">
        <f t="shared" si="690"/>
        <v>3.8984953349999998</v>
      </c>
      <c r="BL2231">
        <f t="shared" si="691"/>
        <v>10.495102619063998</v>
      </c>
      <c r="BM2231">
        <f t="shared" si="692"/>
        <v>-3.2691360557954381</v>
      </c>
      <c r="BN2231">
        <f t="shared" si="693"/>
        <v>3.2360912349809659E-2</v>
      </c>
    </row>
    <row r="2232" spans="13:66" ht="15">
      <c r="M2232" s="280">
        <v>2262</v>
      </c>
      <c r="N2232" s="280">
        <f t="shared" si="679"/>
        <v>12.435165420291922</v>
      </c>
      <c r="AK2232">
        <f t="shared" si="680"/>
        <v>-9.1941659999999995E-2</v>
      </c>
      <c r="AL2232">
        <f t="shared" si="681"/>
        <v>6.1897073940000009</v>
      </c>
      <c r="AM2232">
        <f t="shared" si="682"/>
        <v>21.969902290283997</v>
      </c>
      <c r="AN2232">
        <f t="shared" si="683"/>
        <v>-50.894483607196641</v>
      </c>
      <c r="AO2232">
        <f t="shared" si="684"/>
        <v>87.967519608883578</v>
      </c>
      <c r="AP2232">
        <f t="shared" si="685"/>
        <v>-112.69378497379867</v>
      </c>
      <c r="AQ2232">
        <f t="shared" si="686"/>
        <v>106.9468840204726</v>
      </c>
      <c r="AR2232">
        <f t="shared" si="687"/>
        <v>-63.810558816909882</v>
      </c>
      <c r="AS2232">
        <f t="shared" si="688"/>
        <v>16.882617280086698</v>
      </c>
      <c r="BJ2232">
        <f t="shared" si="689"/>
        <v>1.2716149999999999</v>
      </c>
      <c r="BK2232">
        <f t="shared" si="690"/>
        <v>3.90021957</v>
      </c>
      <c r="BL2232">
        <f t="shared" si="691"/>
        <v>10.504388265695997</v>
      </c>
      <c r="BM2232">
        <f t="shared" si="692"/>
        <v>-3.2734756163654066</v>
      </c>
      <c r="BN2232">
        <f t="shared" si="693"/>
        <v>3.241820096133171E-2</v>
      </c>
    </row>
    <row r="2233" spans="13:66" ht="15">
      <c r="M2233" s="280">
        <v>2263</v>
      </c>
      <c r="N2233" s="280">
        <f t="shared" si="679"/>
        <v>12.441893373343138</v>
      </c>
      <c r="AK2233">
        <f t="shared" si="680"/>
        <v>-9.1941659999999995E-2</v>
      </c>
      <c r="AL2233">
        <f t="shared" si="681"/>
        <v>6.1924437810000006</v>
      </c>
      <c r="AM2233">
        <f t="shared" si="682"/>
        <v>21.989331785058997</v>
      </c>
      <c r="AN2233">
        <f t="shared" si="683"/>
        <v>-50.962012767268952</v>
      </c>
      <c r="AO2233">
        <f t="shared" si="684"/>
        <v>88.123179857693756</v>
      </c>
      <c r="AP2233">
        <f t="shared" si="685"/>
        <v>-112.94310740940641</v>
      </c>
      <c r="AQ2233">
        <f t="shared" si="686"/>
        <v>107.23087646925261</v>
      </c>
      <c r="AR2233">
        <f t="shared" si="687"/>
        <v>-64.008289477440798</v>
      </c>
      <c r="AS2233">
        <f t="shared" si="688"/>
        <v>16.942418386783942</v>
      </c>
      <c r="BJ2233">
        <f t="shared" si="689"/>
        <v>1.2716149999999999</v>
      </c>
      <c r="BK2233">
        <f t="shared" si="690"/>
        <v>3.9019438049999997</v>
      </c>
      <c r="BL2233">
        <f t="shared" si="691"/>
        <v>10.513678018295998</v>
      </c>
      <c r="BM2233">
        <f t="shared" si="692"/>
        <v>-3.2778190155557088</v>
      </c>
      <c r="BN2233">
        <f t="shared" si="693"/>
        <v>3.2475565602850032E-2</v>
      </c>
    </row>
    <row r="2234" spans="13:66" ht="15">
      <c r="M2234" s="280">
        <v>2264</v>
      </c>
      <c r="N2234" s="280">
        <f t="shared" si="679"/>
        <v>12.448621668142254</v>
      </c>
      <c r="AK2234">
        <f t="shared" si="680"/>
        <v>-9.1941659999999995E-2</v>
      </c>
      <c r="AL2234">
        <f t="shared" si="681"/>
        <v>6.1951801680000003</v>
      </c>
      <c r="AM2234">
        <f t="shared" si="682"/>
        <v>22.008769867455996</v>
      </c>
      <c r="AN2234">
        <f t="shared" si="683"/>
        <v>-51.029601634817546</v>
      </c>
      <c r="AO2234">
        <f t="shared" si="684"/>
        <v>88.279046598067225</v>
      </c>
      <c r="AP2234">
        <f t="shared" si="685"/>
        <v>-113.19287092836225</v>
      </c>
      <c r="AQ2234">
        <f t="shared" si="686"/>
        <v>107.51549708064982</v>
      </c>
      <c r="AR2234">
        <f t="shared" si="687"/>
        <v>-64.206545086285871</v>
      </c>
      <c r="AS2234">
        <f t="shared" si="688"/>
        <v>17.002404758972876</v>
      </c>
      <c r="BJ2234">
        <f t="shared" si="689"/>
        <v>1.2716149999999999</v>
      </c>
      <c r="BK2234">
        <f t="shared" si="690"/>
        <v>3.9036680399999999</v>
      </c>
      <c r="BL2234">
        <f t="shared" si="691"/>
        <v>10.522971876863998</v>
      </c>
      <c r="BM2234">
        <f t="shared" si="692"/>
        <v>-3.2821662550633475</v>
      </c>
      <c r="BN2234">
        <f t="shared" si="693"/>
        <v>3.2533006341603159E-2</v>
      </c>
    </row>
    <row r="2235" spans="13:66" ht="15">
      <c r="M2235" s="280">
        <v>2265</v>
      </c>
      <c r="N2235" s="280">
        <f t="shared" si="679"/>
        <v>12.455350303059534</v>
      </c>
      <c r="AK2235">
        <f t="shared" si="680"/>
        <v>-9.1941659999999995E-2</v>
      </c>
      <c r="AL2235">
        <f t="shared" si="681"/>
        <v>6.1979165550000008</v>
      </c>
      <c r="AM2235">
        <f t="shared" si="682"/>
        <v>22.028216537474997</v>
      </c>
      <c r="AN2235">
        <f t="shared" si="683"/>
        <v>-51.097250236226635</v>
      </c>
      <c r="AO2235">
        <f t="shared" si="684"/>
        <v>88.435120012537951</v>
      </c>
      <c r="AP2235">
        <f t="shared" si="685"/>
        <v>-113.44307611565726</v>
      </c>
      <c r="AQ2235">
        <f t="shared" si="686"/>
        <v>107.8007469657187</v>
      </c>
      <c r="AR2235">
        <f t="shared" si="687"/>
        <v>-64.405326804320865</v>
      </c>
      <c r="AS2235">
        <f t="shared" si="688"/>
        <v>17.062576888399636</v>
      </c>
      <c r="BJ2235">
        <f t="shared" si="689"/>
        <v>1.2716149999999999</v>
      </c>
      <c r="BK2235">
        <f t="shared" si="690"/>
        <v>3.9053922750000001</v>
      </c>
      <c r="BL2235">
        <f t="shared" si="691"/>
        <v>10.532269841399998</v>
      </c>
      <c r="BM2235">
        <f t="shared" si="692"/>
        <v>-3.2865173365853253</v>
      </c>
      <c r="BN2235">
        <f t="shared" si="693"/>
        <v>3.2590523244859379E-2</v>
      </c>
    </row>
    <row r="2236" spans="13:66" ht="15">
      <c r="M2236" s="280">
        <v>2266</v>
      </c>
      <c r="N2236" s="280">
        <f t="shared" si="679"/>
        <v>12.462079276465271</v>
      </c>
      <c r="AK2236">
        <f t="shared" si="680"/>
        <v>-9.1941659999999995E-2</v>
      </c>
      <c r="AL2236">
        <f t="shared" si="681"/>
        <v>6.2006529420000005</v>
      </c>
      <c r="AM2236">
        <f t="shared" si="682"/>
        <v>22.047671795115999</v>
      </c>
      <c r="AN2236">
        <f t="shared" si="683"/>
        <v>-51.164958597880428</v>
      </c>
      <c r="AO2236">
        <f t="shared" si="684"/>
        <v>88.591400283720546</v>
      </c>
      <c r="AP2236">
        <f t="shared" si="685"/>
        <v>-113.69372355679951</v>
      </c>
      <c r="AQ2236">
        <f t="shared" si="686"/>
        <v>108.08662723698689</v>
      </c>
      <c r="AR2236">
        <f t="shared" si="687"/>
        <v>-64.604635794474461</v>
      </c>
      <c r="AS2236">
        <f t="shared" si="688"/>
        <v>17.122935267897567</v>
      </c>
      <c r="BJ2236">
        <f t="shared" si="689"/>
        <v>1.2716149999999999</v>
      </c>
      <c r="BK2236">
        <f t="shared" si="690"/>
        <v>3.9071165099999998</v>
      </c>
      <c r="BL2236">
        <f t="shared" si="691"/>
        <v>10.541571911903999</v>
      </c>
      <c r="BM2236">
        <f t="shared" si="692"/>
        <v>-3.2908722618186448</v>
      </c>
      <c r="BN2236">
        <f t="shared" si="693"/>
        <v>3.2648116379916658E-2</v>
      </c>
    </row>
    <row r="2237" spans="13:66" ht="15">
      <c r="M2237" s="280">
        <v>2267</v>
      </c>
      <c r="N2237" s="280">
        <f t="shared" si="679"/>
        <v>12.468808586729793</v>
      </c>
      <c r="AK2237">
        <f t="shared" si="680"/>
        <v>-9.1941659999999995E-2</v>
      </c>
      <c r="AL2237">
        <f t="shared" si="681"/>
        <v>6.2033893290000011</v>
      </c>
      <c r="AM2237">
        <f t="shared" si="682"/>
        <v>22.067135640378996</v>
      </c>
      <c r="AN2237">
        <f t="shared" si="683"/>
        <v>-51.232726746163152</v>
      </c>
      <c r="AO2237">
        <f t="shared" si="684"/>
        <v>88.747887594310257</v>
      </c>
      <c r="AP2237">
        <f t="shared" si="685"/>
        <v>-113.94481383781428</v>
      </c>
      <c r="AQ2237">
        <f t="shared" si="686"/>
        <v>108.37313900845656</v>
      </c>
      <c r="AR2237">
        <f t="shared" si="687"/>
        <v>-64.804473221730817</v>
      </c>
      <c r="AS2237">
        <f t="shared" si="688"/>
        <v>17.18348039138915</v>
      </c>
      <c r="BJ2237">
        <f t="shared" si="689"/>
        <v>1.2716149999999999</v>
      </c>
      <c r="BK2237">
        <f t="shared" si="690"/>
        <v>3.908840745</v>
      </c>
      <c r="BL2237">
        <f t="shared" si="691"/>
        <v>10.550878088375999</v>
      </c>
      <c r="BM2237">
        <f t="shared" si="692"/>
        <v>-3.2952310324603098</v>
      </c>
      <c r="BN2237">
        <f t="shared" si="693"/>
        <v>3.2705785814102717E-2</v>
      </c>
    </row>
    <row r="2238" spans="13:66" ht="15">
      <c r="M2238" s="280">
        <v>2268</v>
      </c>
      <c r="N2238" s="280">
        <f t="shared" si="679"/>
        <v>12.47553823222345</v>
      </c>
      <c r="AK2238">
        <f t="shared" si="680"/>
        <v>-9.1941659999999995E-2</v>
      </c>
      <c r="AL2238">
        <f t="shared" si="681"/>
        <v>6.2061257160000007</v>
      </c>
      <c r="AM2238">
        <f t="shared" si="682"/>
        <v>22.086608073263999</v>
      </c>
      <c r="AN2238">
        <f t="shared" si="683"/>
        <v>-51.300554707459014</v>
      </c>
      <c r="AO2238">
        <f t="shared" si="684"/>
        <v>88.904582127082961</v>
      </c>
      <c r="AP2238">
        <f t="shared" si="685"/>
        <v>-114.19634754524438</v>
      </c>
      <c r="AQ2238">
        <f t="shared" si="686"/>
        <v>108.66028339560573</v>
      </c>
      <c r="AR2238">
        <f t="shared" si="687"/>
        <v>-65.004840253132429</v>
      </c>
      <c r="AS2238">
        <f t="shared" si="688"/>
        <v>17.244212753887922</v>
      </c>
      <c r="BJ2238">
        <f t="shared" si="689"/>
        <v>1.2716149999999999</v>
      </c>
      <c r="BK2238">
        <f t="shared" si="690"/>
        <v>3.9105649799999997</v>
      </c>
      <c r="BL2238">
        <f t="shared" si="691"/>
        <v>10.560188370815998</v>
      </c>
      <c r="BM2238">
        <f t="shared" si="692"/>
        <v>-3.299593650207322</v>
      </c>
      <c r="BN2238">
        <f t="shared" si="693"/>
        <v>3.2763531614774979E-2</v>
      </c>
    </row>
    <row r="2239" spans="13:66" ht="15">
      <c r="M2239" s="280">
        <v>2269</v>
      </c>
      <c r="N2239" s="280">
        <f t="shared" si="679"/>
        <v>12.482268211316633</v>
      </c>
      <c r="AK2239">
        <f t="shared" si="680"/>
        <v>-9.1941659999999995E-2</v>
      </c>
      <c r="AL2239">
        <f t="shared" si="681"/>
        <v>6.2088621030000004</v>
      </c>
      <c r="AM2239">
        <f t="shared" si="682"/>
        <v>22.106089093770997</v>
      </c>
      <c r="AN2239">
        <f t="shared" si="683"/>
        <v>-51.368442508152228</v>
      </c>
      <c r="AO2239">
        <f t="shared" si="684"/>
        <v>89.061484064895211</v>
      </c>
      <c r="AP2239">
        <f t="shared" si="685"/>
        <v>-114.44832526615022</v>
      </c>
      <c r="AQ2239">
        <f t="shared" si="686"/>
        <v>108.94806151538954</v>
      </c>
      <c r="AR2239">
        <f t="shared" si="687"/>
        <v>-65.205738057782739</v>
      </c>
      <c r="AS2239">
        <f t="shared" si="688"/>
        <v>17.305132851500403</v>
      </c>
      <c r="BJ2239">
        <f t="shared" si="689"/>
        <v>1.2716149999999999</v>
      </c>
      <c r="BK2239">
        <f t="shared" si="690"/>
        <v>3.9122892149999999</v>
      </c>
      <c r="BL2239">
        <f t="shared" si="691"/>
        <v>10.569502759223997</v>
      </c>
      <c r="BM2239">
        <f t="shared" si="692"/>
        <v>-3.3039601167566843</v>
      </c>
      <c r="BN2239">
        <f t="shared" si="693"/>
        <v>3.2821353849320584E-2</v>
      </c>
    </row>
    <row r="2240" spans="13:66" ht="15">
      <c r="M2240" s="280">
        <v>2270</v>
      </c>
      <c r="N2240" s="280">
        <f t="shared" si="679"/>
        <v>12.488998522379752</v>
      </c>
      <c r="AK2240">
        <f t="shared" si="680"/>
        <v>-9.1941659999999995E-2</v>
      </c>
      <c r="AL2240">
        <f t="shared" si="681"/>
        <v>6.211598490000001</v>
      </c>
      <c r="AM2240">
        <f t="shared" si="682"/>
        <v>22.125578701899997</v>
      </c>
      <c r="AN2240">
        <f t="shared" si="683"/>
        <v>-51.436390174627007</v>
      </c>
      <c r="AO2240">
        <f t="shared" si="684"/>
        <v>89.218593590684179</v>
      </c>
      <c r="AP2240">
        <f t="shared" si="685"/>
        <v>-114.70074758811019</v>
      </c>
      <c r="AQ2240">
        <f t="shared" si="686"/>
        <v>109.23647448624155</v>
      </c>
      <c r="AR2240">
        <f t="shared" si="687"/>
        <v>-65.407167806848946</v>
      </c>
      <c r="AS2240">
        <f t="shared" si="688"/>
        <v>17.366241181428041</v>
      </c>
      <c r="BJ2240">
        <f t="shared" si="689"/>
        <v>1.2716149999999999</v>
      </c>
      <c r="BK2240">
        <f t="shared" si="690"/>
        <v>3.9140134500000001</v>
      </c>
      <c r="BL2240">
        <f t="shared" si="691"/>
        <v>10.578821253599997</v>
      </c>
      <c r="BM2240">
        <f t="shared" si="692"/>
        <v>-3.3083304338054003</v>
      </c>
      <c r="BN2240">
        <f t="shared" si="693"/>
        <v>3.2879252585156393E-2</v>
      </c>
    </row>
    <row r="2241" spans="13:66" ht="15">
      <c r="M2241" s="280">
        <v>2271</v>
      </c>
      <c r="N2241" s="280">
        <f t="shared" si="679"/>
        <v>12.495729163783254</v>
      </c>
      <c r="AK2241">
        <f t="shared" si="680"/>
        <v>-9.1941659999999995E-2</v>
      </c>
      <c r="AL2241">
        <f t="shared" si="681"/>
        <v>6.2143348770000006</v>
      </c>
      <c r="AM2241">
        <f t="shared" si="682"/>
        <v>22.145076897650998</v>
      </c>
      <c r="AN2241">
        <f t="shared" si="683"/>
        <v>-51.504397733267567</v>
      </c>
      <c r="AO2241">
        <f t="shared" si="684"/>
        <v>89.375910887467668</v>
      </c>
      <c r="AP2241">
        <f t="shared" si="685"/>
        <v>-114.9536150992208</v>
      </c>
      <c r="AQ2241">
        <f t="shared" si="686"/>
        <v>109.52552342807505</v>
      </c>
      <c r="AR2241">
        <f t="shared" si="687"/>
        <v>-65.609130673564721</v>
      </c>
      <c r="AS2241">
        <f t="shared" si="688"/>
        <v>17.42753824196911</v>
      </c>
      <c r="BJ2241">
        <f t="shared" si="689"/>
        <v>1.2716149999999999</v>
      </c>
      <c r="BK2241">
        <f t="shared" si="690"/>
        <v>3.9157376849999999</v>
      </c>
      <c r="BL2241">
        <f t="shared" si="691"/>
        <v>10.588143853943999</v>
      </c>
      <c r="BM2241">
        <f t="shared" si="692"/>
        <v>-3.3127046030504719</v>
      </c>
      <c r="BN2241">
        <f t="shared" si="693"/>
        <v>3.2937227889728984E-2</v>
      </c>
    </row>
    <row r="2242" spans="13:66" ht="15">
      <c r="M2242" s="280">
        <v>2272</v>
      </c>
      <c r="N2242" s="280">
        <f t="shared" si="679"/>
        <v>12.502460133897609</v>
      </c>
      <c r="AK2242">
        <f t="shared" si="680"/>
        <v>-9.1941659999999995E-2</v>
      </c>
      <c r="AL2242">
        <f t="shared" si="681"/>
        <v>6.2170712640000003</v>
      </c>
      <c r="AM2242">
        <f t="shared" si="682"/>
        <v>22.164583681023998</v>
      </c>
      <c r="AN2242">
        <f t="shared" si="683"/>
        <v>-51.57246521045812</v>
      </c>
      <c r="AO2242">
        <f t="shared" si="684"/>
        <v>89.533436138344143</v>
      </c>
      <c r="AP2242">
        <f t="shared" si="685"/>
        <v>-115.20692838809696</v>
      </c>
      <c r="AQ2242">
        <f t="shared" si="686"/>
        <v>109.81520946228439</v>
      </c>
      <c r="AR2242">
        <f t="shared" si="687"/>
        <v>-65.811627833232919</v>
      </c>
      <c r="AS2242">
        <f t="shared" si="688"/>
        <v>17.489024532520691</v>
      </c>
      <c r="BJ2242">
        <f t="shared" si="689"/>
        <v>1.2716149999999999</v>
      </c>
      <c r="BK2242">
        <f t="shared" si="690"/>
        <v>3.91746192</v>
      </c>
      <c r="BL2242">
        <f t="shared" si="691"/>
        <v>10.597470560255998</v>
      </c>
      <c r="BM2242">
        <f t="shared" si="692"/>
        <v>-3.3170826261889026</v>
      </c>
      <c r="BN2242">
        <f t="shared" si="693"/>
        <v>3.2995279830514666E-2</v>
      </c>
    </row>
    <row r="2243" spans="13:66" ht="15">
      <c r="M2243" s="280">
        <v>2273</v>
      </c>
      <c r="N2243" s="280">
        <f t="shared" ref="N2243:N2306" si="694">IF(M2243&gt;=$P$1,SUM(BJ2243:BN2243),SUM(AK2243:AS2243))</f>
        <v>12.509191431093321</v>
      </c>
      <c r="AK2243">
        <f t="shared" si="680"/>
        <v>-9.1941659999999995E-2</v>
      </c>
      <c r="AL2243">
        <f t="shared" si="681"/>
        <v>6.2198076510000009</v>
      </c>
      <c r="AM2243">
        <f t="shared" si="682"/>
        <v>22.184099052018997</v>
      </c>
      <c r="AN2243">
        <f t="shared" si="683"/>
        <v>-51.64059263258288</v>
      </c>
      <c r="AO2243">
        <f t="shared" si="684"/>
        <v>89.691169526492729</v>
      </c>
      <c r="AP2243">
        <f t="shared" si="685"/>
        <v>-115.46068804387214</v>
      </c>
      <c r="AQ2243">
        <f t="shared" si="686"/>
        <v>110.10553371174625</v>
      </c>
      <c r="AR2243">
        <f t="shared" si="687"/>
        <v>-66.014660463228296</v>
      </c>
      <c r="AS2243">
        <f t="shared" si="688"/>
        <v>17.550700553580572</v>
      </c>
      <c r="BJ2243">
        <f t="shared" si="689"/>
        <v>1.2716149999999999</v>
      </c>
      <c r="BK2243">
        <f t="shared" si="690"/>
        <v>3.9191861549999998</v>
      </c>
      <c r="BL2243">
        <f t="shared" si="691"/>
        <v>10.606801372535998</v>
      </c>
      <c r="BM2243">
        <f t="shared" si="692"/>
        <v>-3.321464504917695</v>
      </c>
      <c r="BN2243">
        <f t="shared" si="693"/>
        <v>3.3053408475019447E-2</v>
      </c>
    </row>
    <row r="2244" spans="13:66" ht="15">
      <c r="M2244" s="280">
        <v>2274</v>
      </c>
      <c r="N2244" s="280">
        <f t="shared" si="694"/>
        <v>12.515923053740927</v>
      </c>
      <c r="AK2244">
        <f t="shared" ref="AK2244:AK2307" si="695">$M2244^0*AA$2</f>
        <v>-9.1941659999999995E-2</v>
      </c>
      <c r="AL2244">
        <f t="shared" ref="AL2244:AL2307" si="696">$M2244^1*AB$2</f>
        <v>6.2225440380000006</v>
      </c>
      <c r="AM2244">
        <f t="shared" ref="AM2244:AM2307" si="697">$M2244^2*AC$2</f>
        <v>22.203623010635997</v>
      </c>
      <c r="AN2244">
        <f t="shared" ref="AN2244:AN2307" si="698">$M2244^3*AD$2</f>
        <v>-51.708780026026062</v>
      </c>
      <c r="AO2244">
        <f t="shared" ref="AO2244:AO2307" si="699">$M2244^4*AE$2</f>
        <v>89.84911123517314</v>
      </c>
      <c r="AP2244">
        <f t="shared" ref="AP2244:AP2307" si="700">$M2244^5*AF$2</f>
        <v>-115.71489465619868</v>
      </c>
      <c r="AQ2244">
        <f t="shared" ref="AQ2244:AQ2307" si="701">$M2244^6*AG$2</f>
        <v>110.39649730082097</v>
      </c>
      <c r="AR2244">
        <f t="shared" ref="AR2244:AR2307" si="702">$M2244^7*AH$2</f>
        <v>-66.218229743000322</v>
      </c>
      <c r="AS2244">
        <f t="shared" ref="AS2244:AS2307" si="703">$M2244^8*AI$2</f>
        <v>17.6125668067492</v>
      </c>
      <c r="BJ2244">
        <f t="shared" ref="BJ2244:BJ2307" si="704">$M2244^0*BC$2</f>
        <v>1.2716149999999999</v>
      </c>
      <c r="BK2244">
        <f t="shared" ref="BK2244:BK2307" si="705">$M2244^1*BD$2</f>
        <v>3.92091039</v>
      </c>
      <c r="BL2244">
        <f t="shared" ref="BL2244:BL2307" si="706">$M2244^2*BE$2</f>
        <v>10.616136290783999</v>
      </c>
      <c r="BM2244">
        <f t="shared" ref="BM2244:BM2307" si="707">$M2244^3*BF$2</f>
        <v>-3.3258502409338515</v>
      </c>
      <c r="BN2244">
        <f t="shared" ref="BN2244:BN2307" si="708">$M2244^4*BG$2</f>
        <v>3.3111613890779067E-2</v>
      </c>
    </row>
    <row r="2245" spans="13:66" ht="15">
      <c r="M2245" s="280">
        <v>2275</v>
      </c>
      <c r="N2245" s="280">
        <f t="shared" si="694"/>
        <v>12.522655000210982</v>
      </c>
      <c r="AK2245">
        <f t="shared" si="695"/>
        <v>-9.1941659999999995E-2</v>
      </c>
      <c r="AL2245">
        <f t="shared" si="696"/>
        <v>6.2252804250000002</v>
      </c>
      <c r="AM2245">
        <f t="shared" si="697"/>
        <v>22.223155556874996</v>
      </c>
      <c r="AN2245">
        <f t="shared" si="698"/>
        <v>-51.77702741717188</v>
      </c>
      <c r="AO2245">
        <f t="shared" si="699"/>
        <v>90.007261447725782</v>
      </c>
      <c r="AP2245">
        <f t="shared" si="700"/>
        <v>-115.96954881524798</v>
      </c>
      <c r="AQ2245">
        <f t="shared" si="701"/>
        <v>110.68810135535384</v>
      </c>
      <c r="AR2245">
        <f t="shared" si="702"/>
        <v>-66.422336854075851</v>
      </c>
      <c r="AS2245">
        <f t="shared" si="703"/>
        <v>17.674623794731627</v>
      </c>
      <c r="BJ2245">
        <f t="shared" si="704"/>
        <v>1.2716149999999999</v>
      </c>
      <c r="BK2245">
        <f t="shared" si="705"/>
        <v>3.9226346249999997</v>
      </c>
      <c r="BL2245">
        <f t="shared" si="706"/>
        <v>10.625475314999997</v>
      </c>
      <c r="BM2245">
        <f t="shared" si="707"/>
        <v>-3.3302398359343752</v>
      </c>
      <c r="BN2245">
        <f t="shared" si="708"/>
        <v>3.3169896145358986E-2</v>
      </c>
    </row>
    <row r="2246" spans="13:66" ht="15">
      <c r="M2246" s="280">
        <v>2276</v>
      </c>
      <c r="N2246" s="280">
        <f t="shared" si="694"/>
        <v>12.529387268874084</v>
      </c>
      <c r="AK2246">
        <f t="shared" si="695"/>
        <v>-9.1941659999999995E-2</v>
      </c>
      <c r="AL2246">
        <f t="shared" si="696"/>
        <v>6.2280168120000008</v>
      </c>
      <c r="AM2246">
        <f t="shared" si="697"/>
        <v>22.242696690735997</v>
      </c>
      <c r="AN2246">
        <f t="shared" si="698"/>
        <v>-51.845334832404554</v>
      </c>
      <c r="AO2246">
        <f t="shared" si="699"/>
        <v>90.165620347571675</v>
      </c>
      <c r="AP2246">
        <f t="shared" si="700"/>
        <v>-116.22465111171071</v>
      </c>
      <c r="AQ2246">
        <f t="shared" si="701"/>
        <v>110.98034700267642</v>
      </c>
      <c r="AR2246">
        <f t="shared" si="702"/>
        <v>-66.626982980061896</v>
      </c>
      <c r="AS2246">
        <f t="shared" si="703"/>
        <v>17.736872021339462</v>
      </c>
      <c r="BJ2246">
        <f t="shared" si="704"/>
        <v>1.2716149999999999</v>
      </c>
      <c r="BK2246">
        <f t="shared" si="705"/>
        <v>3.9243588599999999</v>
      </c>
      <c r="BL2246">
        <f t="shared" si="706"/>
        <v>10.634818445183997</v>
      </c>
      <c r="BM2246">
        <f t="shared" si="707"/>
        <v>-3.3346332916162691</v>
      </c>
      <c r="BN2246">
        <f t="shared" si="708"/>
        <v>3.3228255306354371E-2</v>
      </c>
    </row>
    <row r="2247" spans="13:66" ht="15">
      <c r="M2247" s="280">
        <v>2277</v>
      </c>
      <c r="N2247" s="280">
        <f t="shared" si="694"/>
        <v>12.536119858100852</v>
      </c>
      <c r="AK2247">
        <f t="shared" si="695"/>
        <v>-9.1941659999999995E-2</v>
      </c>
      <c r="AL2247">
        <f t="shared" si="696"/>
        <v>6.2307531990000005</v>
      </c>
      <c r="AM2247">
        <f t="shared" si="697"/>
        <v>22.262246412218996</v>
      </c>
      <c r="AN2247">
        <f t="shared" si="698"/>
        <v>-51.913702298108284</v>
      </c>
      <c r="AO2247">
        <f t="shared" si="699"/>
        <v>90.32418811821249</v>
      </c>
      <c r="AP2247">
        <f t="shared" si="700"/>
        <v>-116.48020213679706</v>
      </c>
      <c r="AQ2247">
        <f t="shared" si="701"/>
        <v>111.27323537160787</v>
      </c>
      <c r="AR2247">
        <f t="shared" si="702"/>
        <v>-66.832169306648353</v>
      </c>
      <c r="AS2247">
        <f t="shared" si="703"/>
        <v>17.799311991492793</v>
      </c>
      <c r="BJ2247">
        <f t="shared" si="704"/>
        <v>1.2716149999999999</v>
      </c>
      <c r="BK2247">
        <f t="shared" si="705"/>
        <v>3.9260830950000001</v>
      </c>
      <c r="BL2247">
        <f t="shared" si="706"/>
        <v>10.644165681335998</v>
      </c>
      <c r="BM2247">
        <f t="shared" si="707"/>
        <v>-3.3390306096765356</v>
      </c>
      <c r="BN2247">
        <f t="shared" si="708"/>
        <v>3.3286691441390119E-2</v>
      </c>
    </row>
    <row r="2248" spans="13:66" ht="15">
      <c r="M2248" s="280">
        <v>2278</v>
      </c>
      <c r="N2248" s="280">
        <f t="shared" si="694"/>
        <v>12.542852766261941</v>
      </c>
      <c r="AK2248">
        <f t="shared" si="695"/>
        <v>-9.1941659999999995E-2</v>
      </c>
      <c r="AL2248">
        <f t="shared" si="696"/>
        <v>6.233489586000001</v>
      </c>
      <c r="AM2248">
        <f t="shared" si="697"/>
        <v>22.281804721323997</v>
      </c>
      <c r="AN2248">
        <f t="shared" si="698"/>
        <v>-51.982129840667298</v>
      </c>
      <c r="AO2248">
        <f t="shared" si="699"/>
        <v>90.482964943230556</v>
      </c>
      <c r="AP2248">
        <f t="shared" si="700"/>
        <v>-116.73620248223696</v>
      </c>
      <c r="AQ2248">
        <f t="shared" si="701"/>
        <v>111.56676759245615</v>
      </c>
      <c r="AR2248">
        <f t="shared" si="702"/>
        <v>-67.037897021610789</v>
      </c>
      <c r="AS2248">
        <f t="shared" si="703"/>
        <v>17.86194421122217</v>
      </c>
      <c r="BJ2248">
        <f t="shared" si="704"/>
        <v>1.2716149999999999</v>
      </c>
      <c r="BK2248">
        <f t="shared" si="705"/>
        <v>3.9278073299999998</v>
      </c>
      <c r="BL2248">
        <f t="shared" si="706"/>
        <v>10.653517023455999</v>
      </c>
      <c r="BM2248">
        <f t="shared" si="707"/>
        <v>-3.3434317918121779</v>
      </c>
      <c r="BN2248">
        <f t="shared" si="708"/>
        <v>3.3345204618120843E-2</v>
      </c>
    </row>
    <row r="2249" spans="13:66" ht="15">
      <c r="M2249" s="280">
        <v>2279</v>
      </c>
      <c r="N2249" s="280">
        <f t="shared" si="694"/>
        <v>12.549585991728032</v>
      </c>
      <c r="AK2249">
        <f t="shared" si="695"/>
        <v>-9.1941659999999995E-2</v>
      </c>
      <c r="AL2249">
        <f t="shared" si="696"/>
        <v>6.2362259730000007</v>
      </c>
      <c r="AM2249">
        <f t="shared" si="697"/>
        <v>22.301371618050997</v>
      </c>
      <c r="AN2249">
        <f t="shared" si="698"/>
        <v>-52.050617486465796</v>
      </c>
      <c r="AO2249">
        <f t="shared" si="699"/>
        <v>90.641951006288821</v>
      </c>
      <c r="AP2249">
        <f t="shared" si="700"/>
        <v>-116.99265274028035</v>
      </c>
      <c r="AQ2249">
        <f t="shared" si="701"/>
        <v>111.86094479701947</v>
      </c>
      <c r="AR2249">
        <f t="shared" si="702"/>
        <v>-67.244167314813154</v>
      </c>
      <c r="AS2249">
        <f t="shared" si="703"/>
        <v>17.924769187670528</v>
      </c>
      <c r="BJ2249">
        <f t="shared" si="704"/>
        <v>1.2716149999999999</v>
      </c>
      <c r="BK2249">
        <f t="shared" si="705"/>
        <v>3.929531565</v>
      </c>
      <c r="BL2249">
        <f t="shared" si="706"/>
        <v>10.662872471543999</v>
      </c>
      <c r="BM2249">
        <f t="shared" si="707"/>
        <v>-3.3478368397201983</v>
      </c>
      <c r="BN2249">
        <f t="shared" si="708"/>
        <v>3.3403794904230864E-2</v>
      </c>
    </row>
    <row r="2250" spans="13:66" ht="15">
      <c r="M2250" s="280">
        <v>2280</v>
      </c>
      <c r="N2250" s="280">
        <f t="shared" si="694"/>
        <v>12.556319532869832</v>
      </c>
      <c r="AK2250">
        <f t="shared" si="695"/>
        <v>-9.1941659999999995E-2</v>
      </c>
      <c r="AL2250">
        <f t="shared" si="696"/>
        <v>6.2389623600000004</v>
      </c>
      <c r="AM2250">
        <f t="shared" si="697"/>
        <v>22.320947102399998</v>
      </c>
      <c r="AN2250">
        <f t="shared" si="698"/>
        <v>-52.119165261888007</v>
      </c>
      <c r="AO2250">
        <f t="shared" si="699"/>
        <v>90.801146491130879</v>
      </c>
      <c r="AP2250">
        <f t="shared" si="700"/>
        <v>-117.24955350369731</v>
      </c>
      <c r="AQ2250">
        <f t="shared" si="701"/>
        <v>112.15576811858755</v>
      </c>
      <c r="AR2250">
        <f t="shared" si="702"/>
        <v>-67.450981378210557</v>
      </c>
      <c r="AS2250">
        <f t="shared" si="703"/>
        <v>17.987787429095167</v>
      </c>
      <c r="BJ2250">
        <f t="shared" si="704"/>
        <v>1.2716149999999999</v>
      </c>
      <c r="BK2250">
        <f t="shared" si="705"/>
        <v>3.9312557999999997</v>
      </c>
      <c r="BL2250">
        <f t="shared" si="706"/>
        <v>10.672232025599998</v>
      </c>
      <c r="BM2250">
        <f t="shared" si="707"/>
        <v>-3.3522457550976004</v>
      </c>
      <c r="BN2250">
        <f t="shared" si="708"/>
        <v>3.3462462367434241E-2</v>
      </c>
    </row>
    <row r="2251" spans="13:66" ht="15">
      <c r="M2251" s="280">
        <v>2281</v>
      </c>
      <c r="N2251" s="280">
        <f t="shared" si="694"/>
        <v>12.563053388058085</v>
      </c>
      <c r="AK2251">
        <f t="shared" si="695"/>
        <v>-9.1941659999999995E-2</v>
      </c>
      <c r="AL2251">
        <f t="shared" si="696"/>
        <v>6.2416987470000009</v>
      </c>
      <c r="AM2251">
        <f t="shared" si="697"/>
        <v>22.340531174370998</v>
      </c>
      <c r="AN2251">
        <f t="shared" si="698"/>
        <v>-52.187773193318137</v>
      </c>
      <c r="AO2251">
        <f t="shared" si="699"/>
        <v>90.960551581580972</v>
      </c>
      <c r="AP2251">
        <f t="shared" si="700"/>
        <v>-117.50690536577842</v>
      </c>
      <c r="AQ2251">
        <f t="shared" si="701"/>
        <v>112.45123869194286</v>
      </c>
      <c r="AR2251">
        <f t="shared" si="702"/>
        <v>-67.658340405851973</v>
      </c>
      <c r="AS2251">
        <f t="shared" si="703"/>
        <v>18.050999444869699</v>
      </c>
      <c r="BJ2251">
        <f t="shared" si="704"/>
        <v>1.2716149999999999</v>
      </c>
      <c r="BK2251">
        <f t="shared" si="705"/>
        <v>3.9329800349999999</v>
      </c>
      <c r="BL2251">
        <f t="shared" si="706"/>
        <v>10.681595685623998</v>
      </c>
      <c r="BM2251">
        <f t="shared" si="707"/>
        <v>-3.3566585396413862</v>
      </c>
      <c r="BN2251">
        <f t="shared" si="708"/>
        <v>3.3521207075474735E-2</v>
      </c>
    </row>
    <row r="2252" spans="13:66" ht="15">
      <c r="M2252" s="280">
        <v>2282</v>
      </c>
      <c r="N2252" s="280">
        <f t="shared" si="694"/>
        <v>12.569787555663565</v>
      </c>
      <c r="AK2252">
        <f t="shared" si="695"/>
        <v>-9.1941659999999995E-2</v>
      </c>
      <c r="AL2252">
        <f t="shared" si="696"/>
        <v>6.2444351340000006</v>
      </c>
      <c r="AM2252">
        <f t="shared" si="697"/>
        <v>22.360123833963996</v>
      </c>
      <c r="AN2252">
        <f t="shared" si="698"/>
        <v>-52.256441307140399</v>
      </c>
      <c r="AO2252">
        <f t="shared" si="699"/>
        <v>91.120166461543988</v>
      </c>
      <c r="AP2252">
        <f t="shared" si="700"/>
        <v>-117.76470892033485</v>
      </c>
      <c r="AQ2252">
        <f t="shared" si="701"/>
        <v>112.74735765336203</v>
      </c>
      <c r="AR2252">
        <f t="shared" si="702"/>
        <v>-67.866245593883093</v>
      </c>
      <c r="AS2252">
        <f t="shared" si="703"/>
        <v>18.114405745486003</v>
      </c>
      <c r="BJ2252">
        <f t="shared" si="704"/>
        <v>1.2716149999999999</v>
      </c>
      <c r="BK2252">
        <f t="shared" si="705"/>
        <v>3.9347042700000001</v>
      </c>
      <c r="BL2252">
        <f t="shared" si="706"/>
        <v>10.690963451615998</v>
      </c>
      <c r="BM2252">
        <f t="shared" si="707"/>
        <v>-3.3610751950485587</v>
      </c>
      <c r="BN2252">
        <f t="shared" si="708"/>
        <v>3.3580029096125841E-2</v>
      </c>
    </row>
    <row r="2253" spans="13:66" ht="15">
      <c r="M2253" s="280">
        <v>2283</v>
      </c>
      <c r="N2253" s="280">
        <f t="shared" si="694"/>
        <v>12.576522034057067</v>
      </c>
      <c r="AK2253">
        <f t="shared" si="695"/>
        <v>-9.1941659999999995E-2</v>
      </c>
      <c r="AL2253">
        <f t="shared" si="696"/>
        <v>6.2471715210000003</v>
      </c>
      <c r="AM2253">
        <f t="shared" si="697"/>
        <v>22.379725081178997</v>
      </c>
      <c r="AN2253">
        <f t="shared" si="698"/>
        <v>-52.325169629739008</v>
      </c>
      <c r="AO2253">
        <f t="shared" si="699"/>
        <v>91.279991315005461</v>
      </c>
      <c r="AP2253">
        <f t="shared" si="700"/>
        <v>-118.02296476169872</v>
      </c>
      <c r="AQ2253">
        <f t="shared" si="701"/>
        <v>113.04412614061712</v>
      </c>
      <c r="AR2253">
        <f t="shared" si="702"/>
        <v>-68.074698140548989</v>
      </c>
      <c r="AS2253">
        <f t="shared" si="703"/>
        <v>18.178006842556194</v>
      </c>
      <c r="BJ2253">
        <f t="shared" si="704"/>
        <v>1.2716149999999999</v>
      </c>
      <c r="BK2253">
        <f t="shared" si="705"/>
        <v>3.9364285049999999</v>
      </c>
      <c r="BL2253">
        <f t="shared" si="706"/>
        <v>10.700335323575999</v>
      </c>
      <c r="BM2253">
        <f t="shared" si="707"/>
        <v>-3.3654957230161209</v>
      </c>
      <c r="BN2253">
        <f t="shared" si="708"/>
        <v>3.3638928497190752E-2</v>
      </c>
    </row>
    <row r="2254" spans="13:66" ht="15">
      <c r="M2254" s="280">
        <v>2284</v>
      </c>
      <c r="N2254" s="280">
        <f t="shared" si="694"/>
        <v>12.583256821609424</v>
      </c>
      <c r="AK2254">
        <f t="shared" si="695"/>
        <v>-9.1941659999999995E-2</v>
      </c>
      <c r="AL2254">
        <f t="shared" si="696"/>
        <v>6.2499079080000008</v>
      </c>
      <c r="AM2254">
        <f t="shared" si="697"/>
        <v>22.399334916015999</v>
      </c>
      <c r="AN2254">
        <f t="shared" si="698"/>
        <v>-52.393958187498185</v>
      </c>
      <c r="AO2254">
        <f t="shared" si="699"/>
        <v>91.440026326031543</v>
      </c>
      <c r="AP2254">
        <f t="shared" si="700"/>
        <v>-118.28167348472321</v>
      </c>
      <c r="AQ2254">
        <f t="shared" si="701"/>
        <v>113.3415452929769</v>
      </c>
      <c r="AR2254">
        <f t="shared" si="702"/>
        <v>-68.283699246196917</v>
      </c>
      <c r="AS2254">
        <f t="shared" si="703"/>
        <v>18.241803248814588</v>
      </c>
      <c r="BJ2254">
        <f t="shared" si="704"/>
        <v>1.2716149999999999</v>
      </c>
      <c r="BK2254">
        <f t="shared" si="705"/>
        <v>3.93815274</v>
      </c>
      <c r="BL2254">
        <f t="shared" si="706"/>
        <v>10.709711301503997</v>
      </c>
      <c r="BM2254">
        <f t="shared" si="707"/>
        <v>-3.3699201252410753</v>
      </c>
      <c r="BN2254">
        <f t="shared" si="708"/>
        <v>3.3697905346502403E-2</v>
      </c>
    </row>
    <row r="2255" spans="13:66" ht="15">
      <c r="M2255" s="280">
        <v>2285</v>
      </c>
      <c r="N2255" s="280">
        <f t="shared" si="694"/>
        <v>12.589991916691496</v>
      </c>
      <c r="AK2255">
        <f t="shared" si="695"/>
        <v>-9.1941659999999995E-2</v>
      </c>
      <c r="AL2255">
        <f t="shared" si="696"/>
        <v>6.2526442950000005</v>
      </c>
      <c r="AM2255">
        <f t="shared" si="697"/>
        <v>22.418953338474999</v>
      </c>
      <c r="AN2255">
        <f t="shared" si="698"/>
        <v>-52.46280700680213</v>
      </c>
      <c r="AO2255">
        <f t="shared" si="699"/>
        <v>91.600271678769062</v>
      </c>
      <c r="AP2255">
        <f t="shared" si="700"/>
        <v>-118.54083568478289</v>
      </c>
      <c r="AQ2255">
        <f t="shared" si="701"/>
        <v>113.63961625120824</v>
      </c>
      <c r="AR2255">
        <f t="shared" si="702"/>
        <v>-68.493250113279103</v>
      </c>
      <c r="AS2255">
        <f t="shared" si="703"/>
        <v>18.305795478119681</v>
      </c>
      <c r="BJ2255">
        <f t="shared" si="704"/>
        <v>1.2716149999999999</v>
      </c>
      <c r="BK2255">
        <f t="shared" si="705"/>
        <v>3.9398769749999998</v>
      </c>
      <c r="BL2255">
        <f t="shared" si="706"/>
        <v>10.719091385399999</v>
      </c>
      <c r="BM2255">
        <f t="shared" si="707"/>
        <v>-3.3743484034204254</v>
      </c>
      <c r="BN2255">
        <f t="shared" si="708"/>
        <v>3.3756959711923426E-2</v>
      </c>
    </row>
    <row r="2256" spans="13:66" ht="15">
      <c r="M2256" s="280">
        <v>2286</v>
      </c>
      <c r="N2256" s="280">
        <f t="shared" si="694"/>
        <v>12.596727317674173</v>
      </c>
      <c r="AK2256">
        <f t="shared" si="695"/>
        <v>-9.1941659999999995E-2</v>
      </c>
      <c r="AL2256">
        <f t="shared" si="696"/>
        <v>6.2553806820000011</v>
      </c>
      <c r="AM2256">
        <f t="shared" si="697"/>
        <v>22.438580348555998</v>
      </c>
      <c r="AN2256">
        <f t="shared" si="698"/>
        <v>-52.531716114035071</v>
      </c>
      <c r="AO2256">
        <f t="shared" si="699"/>
        <v>91.760727557445449</v>
      </c>
      <c r="AP2256">
        <f t="shared" si="700"/>
        <v>-118.80045195777386</v>
      </c>
      <c r="AQ2256">
        <f t="shared" si="701"/>
        <v>113.9383401575773</v>
      </c>
      <c r="AR2256">
        <f t="shared" si="702"/>
        <v>-68.703351946355497</v>
      </c>
      <c r="AS2256">
        <f t="shared" si="703"/>
        <v>18.369984045456103</v>
      </c>
      <c r="BJ2256">
        <f t="shared" si="704"/>
        <v>1.2716149999999999</v>
      </c>
      <c r="BK2256">
        <f t="shared" si="705"/>
        <v>3.94160121</v>
      </c>
      <c r="BL2256">
        <f t="shared" si="706"/>
        <v>10.728475575263998</v>
      </c>
      <c r="BM2256">
        <f t="shared" si="707"/>
        <v>-3.3787805592511728</v>
      </c>
      <c r="BN2256">
        <f t="shared" si="708"/>
        <v>3.3816091661346186E-2</v>
      </c>
    </row>
    <row r="2257" spans="13:66" ht="15">
      <c r="M2257" s="280">
        <v>2287</v>
      </c>
      <c r="N2257" s="280">
        <f t="shared" si="694"/>
        <v>12.60346302292837</v>
      </c>
      <c r="AK2257">
        <f t="shared" si="695"/>
        <v>-9.1941659999999995E-2</v>
      </c>
      <c r="AL2257">
        <f t="shared" si="696"/>
        <v>6.2581170690000008</v>
      </c>
      <c r="AM2257">
        <f t="shared" si="697"/>
        <v>22.458215946258999</v>
      </c>
      <c r="AN2257">
        <f t="shared" si="698"/>
        <v>-52.600685535581214</v>
      </c>
      <c r="AO2257">
        <f t="shared" si="699"/>
        <v>91.921394146368826</v>
      </c>
      <c r="AP2257">
        <f t="shared" si="700"/>
        <v>-119.06052290011405</v>
      </c>
      <c r="AQ2257">
        <f t="shared" si="701"/>
        <v>114.237718155851</v>
      </c>
      <c r="AR2257">
        <f t="shared" si="702"/>
        <v>-68.914005952096502</v>
      </c>
      <c r="AS2257">
        <f t="shared" si="703"/>
        <v>18.434369466936598</v>
      </c>
      <c r="BJ2257">
        <f t="shared" si="704"/>
        <v>1.2716149999999999</v>
      </c>
      <c r="BK2257">
        <f t="shared" si="705"/>
        <v>3.9433254449999997</v>
      </c>
      <c r="BL2257">
        <f t="shared" si="706"/>
        <v>10.737863871095998</v>
      </c>
      <c r="BM2257">
        <f t="shared" si="707"/>
        <v>-3.3832165944303214</v>
      </c>
      <c r="BN2257">
        <f t="shared" si="708"/>
        <v>3.3875301262692767E-2</v>
      </c>
    </row>
    <row r="2258" spans="13:66" ht="15">
      <c r="M2258" s="280">
        <v>2288</v>
      </c>
      <c r="N2258" s="280">
        <f t="shared" si="694"/>
        <v>12.610199030825036</v>
      </c>
      <c r="AK2258">
        <f t="shared" si="695"/>
        <v>-9.1941659999999995E-2</v>
      </c>
      <c r="AL2258">
        <f t="shared" si="696"/>
        <v>6.2608534560000004</v>
      </c>
      <c r="AM2258">
        <f t="shared" si="697"/>
        <v>22.477860131583999</v>
      </c>
      <c r="AN2258">
        <f t="shared" si="698"/>
        <v>-52.669715297824773</v>
      </c>
      <c r="AO2258">
        <f t="shared" si="699"/>
        <v>92.082271629927902</v>
      </c>
      <c r="AP2258">
        <f t="shared" si="700"/>
        <v>-119.32104910874342</v>
      </c>
      <c r="AQ2258">
        <f t="shared" si="701"/>
        <v>114.53775139129819</v>
      </c>
      <c r="AR2258">
        <f t="shared" si="702"/>
        <v>-69.125213339285793</v>
      </c>
      <c r="AS2258">
        <f t="shared" si="703"/>
        <v>18.498952259804003</v>
      </c>
      <c r="BJ2258">
        <f t="shared" si="704"/>
        <v>1.2716149999999999</v>
      </c>
      <c r="BK2258">
        <f t="shared" si="705"/>
        <v>3.9450496799999999</v>
      </c>
      <c r="BL2258">
        <f t="shared" si="706"/>
        <v>10.747256272895997</v>
      </c>
      <c r="BM2258">
        <f t="shared" si="707"/>
        <v>-3.3876565106548737</v>
      </c>
      <c r="BN2258">
        <f t="shared" si="708"/>
        <v>3.3934588583914967E-2</v>
      </c>
    </row>
    <row r="2259" spans="13:66" ht="15">
      <c r="M2259" s="280">
        <v>2289</v>
      </c>
      <c r="N2259" s="280">
        <f t="shared" si="694"/>
        <v>12.616935339735159</v>
      </c>
      <c r="AK2259">
        <f t="shared" si="695"/>
        <v>-9.1941659999999995E-2</v>
      </c>
      <c r="AL2259">
        <f t="shared" si="696"/>
        <v>6.263589843000001</v>
      </c>
      <c r="AM2259">
        <f t="shared" si="697"/>
        <v>22.497512904530996</v>
      </c>
      <c r="AN2259">
        <f t="shared" si="698"/>
        <v>-52.73880542714997</v>
      </c>
      <c r="AO2259">
        <f t="shared" si="699"/>
        <v>92.243360192592078</v>
      </c>
      <c r="AP2259">
        <f t="shared" si="700"/>
        <v>-119.58203118112417</v>
      </c>
      <c r="AQ2259">
        <f t="shared" si="701"/>
        <v>114.83844101069106</v>
      </c>
      <c r="AR2259">
        <f t="shared" si="702"/>
        <v>-69.336975318823079</v>
      </c>
      <c r="AS2259">
        <f t="shared" si="703"/>
        <v>18.563732942433223</v>
      </c>
      <c r="BJ2259">
        <f t="shared" si="704"/>
        <v>1.2716149999999999</v>
      </c>
      <c r="BK2259">
        <f t="shared" si="705"/>
        <v>3.9467739150000001</v>
      </c>
      <c r="BL2259">
        <f t="shared" si="706"/>
        <v>10.756652780663998</v>
      </c>
      <c r="BM2259">
        <f t="shared" si="707"/>
        <v>-3.3921003096218323</v>
      </c>
      <c r="BN2259">
        <f t="shared" si="708"/>
        <v>3.3993953692994294E-2</v>
      </c>
    </row>
    <row r="2260" spans="13:66" ht="15">
      <c r="M2260" s="280">
        <v>2290</v>
      </c>
      <c r="N2260" s="280">
        <f t="shared" si="694"/>
        <v>12.62367194802974</v>
      </c>
      <c r="AK2260">
        <f t="shared" si="695"/>
        <v>-9.1941659999999995E-2</v>
      </c>
      <c r="AL2260">
        <f t="shared" si="696"/>
        <v>6.2663262300000007</v>
      </c>
      <c r="AM2260">
        <f t="shared" si="697"/>
        <v>22.517174265099996</v>
      </c>
      <c r="AN2260">
        <f t="shared" si="698"/>
        <v>-52.807955949941004</v>
      </c>
      <c r="AO2260">
        <f t="shared" si="699"/>
        <v>92.404660018911372</v>
      </c>
      <c r="AP2260">
        <f t="shared" si="700"/>
        <v>-119.843469715241</v>
      </c>
      <c r="AQ2260">
        <f t="shared" si="701"/>
        <v>115.1397881623064</v>
      </c>
      <c r="AR2260">
        <f t="shared" si="702"/>
        <v>-69.549293103726868</v>
      </c>
      <c r="AS2260">
        <f t="shared" si="703"/>
        <v>18.628712034333216</v>
      </c>
      <c r="BJ2260">
        <f t="shared" si="704"/>
        <v>1.2716149999999999</v>
      </c>
      <c r="BK2260">
        <f t="shared" si="705"/>
        <v>3.9484981499999998</v>
      </c>
      <c r="BL2260">
        <f t="shared" si="706"/>
        <v>10.766053394399998</v>
      </c>
      <c r="BM2260">
        <f t="shared" si="707"/>
        <v>-3.3965479930282001</v>
      </c>
      <c r="BN2260">
        <f t="shared" si="708"/>
        <v>3.4053396657941992E-2</v>
      </c>
    </row>
    <row r="2261" spans="13:66" ht="15">
      <c r="M2261" s="280">
        <v>2291</v>
      </c>
      <c r="N2261" s="280">
        <f t="shared" si="694"/>
        <v>12.630408854079818</v>
      </c>
      <c r="AK2261">
        <f t="shared" si="695"/>
        <v>-9.1941659999999995E-2</v>
      </c>
      <c r="AL2261">
        <f t="shared" si="696"/>
        <v>6.2690626170000003</v>
      </c>
      <c r="AM2261">
        <f t="shared" si="697"/>
        <v>22.536844213290998</v>
      </c>
      <c r="AN2261">
        <f t="shared" si="698"/>
        <v>-52.877166892582103</v>
      </c>
      <c r="AO2261">
        <f t="shared" si="699"/>
        <v>92.566171293516447</v>
      </c>
      <c r="AP2261">
        <f t="shared" si="700"/>
        <v>-120.1053653096013</v>
      </c>
      <c r="AQ2261">
        <f t="shared" si="701"/>
        <v>115.44179399592696</v>
      </c>
      <c r="AR2261">
        <f t="shared" si="702"/>
        <v>-69.762167909137276</v>
      </c>
      <c r="AS2261">
        <f t="shared" si="703"/>
        <v>18.693890056148966</v>
      </c>
      <c r="BJ2261">
        <f t="shared" si="704"/>
        <v>1.2716149999999999</v>
      </c>
      <c r="BK2261">
        <f t="shared" si="705"/>
        <v>3.950222385</v>
      </c>
      <c r="BL2261">
        <f t="shared" si="706"/>
        <v>10.775458114103998</v>
      </c>
      <c r="BM2261">
        <f t="shared" si="707"/>
        <v>-3.4009995625709801</v>
      </c>
      <c r="BN2261">
        <f t="shared" si="708"/>
        <v>3.4112917546799015E-2</v>
      </c>
    </row>
    <row r="2262" spans="13:66" ht="15">
      <c r="M2262" s="280">
        <v>2292</v>
      </c>
      <c r="N2262" s="280">
        <f t="shared" si="694"/>
        <v>12.637146056256462</v>
      </c>
      <c r="AK2262">
        <f t="shared" si="695"/>
        <v>-9.1941659999999995E-2</v>
      </c>
      <c r="AL2262">
        <f t="shared" si="696"/>
        <v>6.2717990040000009</v>
      </c>
      <c r="AM2262">
        <f t="shared" si="697"/>
        <v>22.556522749103998</v>
      </c>
      <c r="AN2262">
        <f t="shared" si="698"/>
        <v>-52.946438281457482</v>
      </c>
      <c r="AO2262">
        <f t="shared" si="699"/>
        <v>92.727894201118616</v>
      </c>
      <c r="AP2262">
        <f t="shared" si="700"/>
        <v>-120.36771856323543</v>
      </c>
      <c r="AQ2262">
        <f t="shared" si="701"/>
        <v>115.74445966284273</v>
      </c>
      <c r="AR2262">
        <f t="shared" si="702"/>
        <v>-69.975600952318757</v>
      </c>
      <c r="AS2262">
        <f t="shared" si="703"/>
        <v>18.759267529663489</v>
      </c>
      <c r="BJ2262">
        <f t="shared" si="704"/>
        <v>1.2716149999999999</v>
      </c>
      <c r="BK2262">
        <f t="shared" si="705"/>
        <v>3.9519466199999997</v>
      </c>
      <c r="BL2262">
        <f t="shared" si="706"/>
        <v>10.784866939775998</v>
      </c>
      <c r="BM2262">
        <f t="shared" si="707"/>
        <v>-3.4054550199471745</v>
      </c>
      <c r="BN2262">
        <f t="shared" si="708"/>
        <v>3.4172516427636031E-2</v>
      </c>
    </row>
    <row r="2263" spans="13:66" ht="15">
      <c r="M2263" s="280">
        <v>2293</v>
      </c>
      <c r="N2263" s="280">
        <f t="shared" si="694"/>
        <v>12.643883552930765</v>
      </c>
      <c r="AK2263">
        <f t="shared" si="695"/>
        <v>-9.1941659999999995E-2</v>
      </c>
      <c r="AL2263">
        <f t="shared" si="696"/>
        <v>6.2745353910000006</v>
      </c>
      <c r="AM2263">
        <f t="shared" si="697"/>
        <v>22.576209872538996</v>
      </c>
      <c r="AN2263">
        <f t="shared" si="698"/>
        <v>-53.015770142951339</v>
      </c>
      <c r="AO2263">
        <f t="shared" si="699"/>
        <v>92.889828926509821</v>
      </c>
      <c r="AP2263">
        <f t="shared" si="700"/>
        <v>-120.63053007569691</v>
      </c>
      <c r="AQ2263">
        <f t="shared" si="701"/>
        <v>116.04778631585226</v>
      </c>
      <c r="AR2263">
        <f t="shared" si="702"/>
        <v>-70.189593452662962</v>
      </c>
      <c r="AS2263">
        <f t="shared" si="703"/>
        <v>18.824844977799813</v>
      </c>
      <c r="BJ2263">
        <f t="shared" si="704"/>
        <v>1.2716149999999999</v>
      </c>
      <c r="BK2263">
        <f t="shared" si="705"/>
        <v>3.9536708549999999</v>
      </c>
      <c r="BL2263">
        <f t="shared" si="706"/>
        <v>10.794279871415998</v>
      </c>
      <c r="BM2263">
        <f t="shared" si="707"/>
        <v>-3.409914366853787</v>
      </c>
      <c r="BN2263">
        <f t="shared" si="708"/>
        <v>3.4232193368553439E-2</v>
      </c>
    </row>
    <row r="2264" spans="13:66" ht="15">
      <c r="M2264" s="280">
        <v>2294</v>
      </c>
      <c r="N2264" s="280">
        <f t="shared" si="694"/>
        <v>12.65062134247386</v>
      </c>
      <c r="AK2264">
        <f t="shared" si="695"/>
        <v>-9.1941659999999995E-2</v>
      </c>
      <c r="AL2264">
        <f t="shared" si="696"/>
        <v>6.2772717780000002</v>
      </c>
      <c r="AM2264">
        <f t="shared" si="697"/>
        <v>22.595905583595997</v>
      </c>
      <c r="AN2264">
        <f t="shared" si="698"/>
        <v>-53.085162503447904</v>
      </c>
      <c r="AO2264">
        <f t="shared" si="699"/>
        <v>93.051975654562654</v>
      </c>
      <c r="AP2264">
        <f t="shared" si="700"/>
        <v>-120.89380044706266</v>
      </c>
      <c r="AQ2264">
        <f t="shared" si="701"/>
        <v>116.35177510926401</v>
      </c>
      <c r="AR2264">
        <f t="shared" si="702"/>
        <v>-70.404146631691447</v>
      </c>
      <c r="AS2264">
        <f t="shared" si="703"/>
        <v>18.890622924622956</v>
      </c>
      <c r="BJ2264">
        <f t="shared" si="704"/>
        <v>1.2716149999999999</v>
      </c>
      <c r="BK2264">
        <f t="shared" si="705"/>
        <v>3.9553950900000001</v>
      </c>
      <c r="BL2264">
        <f t="shared" si="706"/>
        <v>10.803696909023998</v>
      </c>
      <c r="BM2264">
        <f t="shared" si="707"/>
        <v>-3.4143776049878194</v>
      </c>
      <c r="BN2264">
        <f t="shared" si="708"/>
        <v>3.4291948437681345E-2</v>
      </c>
    </row>
    <row r="2265" spans="13:66" ht="15">
      <c r="M2265" s="280">
        <v>2295</v>
      </c>
      <c r="N2265" s="280">
        <f t="shared" si="694"/>
        <v>12.657359423256903</v>
      </c>
      <c r="AK2265">
        <f t="shared" si="695"/>
        <v>-9.1941659999999995E-2</v>
      </c>
      <c r="AL2265">
        <f t="shared" si="696"/>
        <v>6.2800081650000008</v>
      </c>
      <c r="AM2265">
        <f t="shared" si="697"/>
        <v>22.615609882274999</v>
      </c>
      <c r="AN2265">
        <f t="shared" si="698"/>
        <v>-53.154615389331383</v>
      </c>
      <c r="AO2265">
        <f t="shared" si="699"/>
        <v>93.214334570230363</v>
      </c>
      <c r="AP2265">
        <f t="shared" si="700"/>
        <v>-121.15753027793322</v>
      </c>
      <c r="AQ2265">
        <f t="shared" si="701"/>
        <v>116.6564271988976</v>
      </c>
      <c r="AR2265">
        <f t="shared" si="702"/>
        <v>-70.619261713058506</v>
      </c>
      <c r="AS2265">
        <f t="shared" si="703"/>
        <v>18.956601895341944</v>
      </c>
      <c r="BJ2265">
        <f t="shared" si="704"/>
        <v>1.2716149999999999</v>
      </c>
      <c r="BK2265">
        <f t="shared" si="705"/>
        <v>3.9571193249999999</v>
      </c>
      <c r="BL2265">
        <f t="shared" si="706"/>
        <v>10.813118052599998</v>
      </c>
      <c r="BM2265">
        <f t="shared" si="707"/>
        <v>-3.418844736046275</v>
      </c>
      <c r="BN2265">
        <f t="shared" si="708"/>
        <v>3.4351781703179575E-2</v>
      </c>
    </row>
    <row r="2266" spans="13:66" ht="15">
      <c r="M2266" s="280">
        <v>2296</v>
      </c>
      <c r="N2266" s="280">
        <f t="shared" si="694"/>
        <v>12.664097793651079</v>
      </c>
      <c r="AK2266">
        <f t="shared" si="695"/>
        <v>-9.1941659999999995E-2</v>
      </c>
      <c r="AL2266">
        <f t="shared" si="696"/>
        <v>6.2827445520000005</v>
      </c>
      <c r="AM2266">
        <f t="shared" si="697"/>
        <v>22.635322768575996</v>
      </c>
      <c r="AN2266">
        <f t="shared" si="698"/>
        <v>-53.224128826985989</v>
      </c>
      <c r="AO2266">
        <f t="shared" si="699"/>
        <v>93.376905858546792</v>
      </c>
      <c r="AP2266">
        <f t="shared" si="700"/>
        <v>-121.421720169433</v>
      </c>
      <c r="AQ2266">
        <f t="shared" si="701"/>
        <v>116.96174374208523</v>
      </c>
      <c r="AR2266">
        <f t="shared" si="702"/>
        <v>-70.834939922553971</v>
      </c>
      <c r="AS2266">
        <f t="shared" si="703"/>
        <v>19.022782416311784</v>
      </c>
      <c r="BJ2266">
        <f t="shared" si="704"/>
        <v>1.2716149999999999</v>
      </c>
      <c r="BK2266">
        <f t="shared" si="705"/>
        <v>3.95884356</v>
      </c>
      <c r="BL2266">
        <f t="shared" si="706"/>
        <v>10.822543302143998</v>
      </c>
      <c r="BM2266">
        <f t="shared" si="707"/>
        <v>-3.4233157617261569</v>
      </c>
      <c r="BN2266">
        <f t="shared" si="708"/>
        <v>3.4411693233237686E-2</v>
      </c>
    </row>
    <row r="2267" spans="13:66" ht="15">
      <c r="M2267" s="280">
        <v>2297</v>
      </c>
      <c r="N2267" s="280">
        <f t="shared" si="694"/>
        <v>12.670836452027604</v>
      </c>
      <c r="AK2267">
        <f t="shared" si="695"/>
        <v>-9.1941659999999995E-2</v>
      </c>
      <c r="AL2267">
        <f t="shared" si="696"/>
        <v>6.285480939000001</v>
      </c>
      <c r="AM2267">
        <f t="shared" si="697"/>
        <v>22.655044242498999</v>
      </c>
      <c r="AN2267">
        <f t="shared" si="698"/>
        <v>-53.293702842795945</v>
      </c>
      <c r="AO2267">
        <f t="shared" si="699"/>
        <v>93.539689704626497</v>
      </c>
      <c r="AP2267">
        <f t="shared" si="700"/>
        <v>-121.68637072321047</v>
      </c>
      <c r="AQ2267">
        <f t="shared" si="701"/>
        <v>117.26772589767292</v>
      </c>
      <c r="AR2267">
        <f t="shared" si="702"/>
        <v>-71.051182488105965</v>
      </c>
      <c r="AS2267">
        <f t="shared" si="703"/>
        <v>19.089165015035487</v>
      </c>
      <c r="BJ2267">
        <f t="shared" si="704"/>
        <v>1.2716149999999999</v>
      </c>
      <c r="BK2267">
        <f t="shared" si="705"/>
        <v>3.9605677949999998</v>
      </c>
      <c r="BL2267">
        <f t="shared" si="706"/>
        <v>10.831972657655998</v>
      </c>
      <c r="BM2267">
        <f t="shared" si="707"/>
        <v>-3.4277906837244676</v>
      </c>
      <c r="BN2267">
        <f t="shared" si="708"/>
        <v>3.4471683096074936E-2</v>
      </c>
    </row>
    <row r="2268" spans="13:66" ht="15">
      <c r="M2268" s="280">
        <v>2298</v>
      </c>
      <c r="N2268" s="280">
        <f t="shared" si="694"/>
        <v>12.677575396757728</v>
      </c>
      <c r="AK2268">
        <f t="shared" si="695"/>
        <v>-9.1941659999999995E-2</v>
      </c>
      <c r="AL2268">
        <f t="shared" si="696"/>
        <v>6.2882173260000007</v>
      </c>
      <c r="AM2268">
        <f t="shared" si="697"/>
        <v>22.674774304043996</v>
      </c>
      <c r="AN2268">
        <f t="shared" si="698"/>
        <v>-53.363337463145456</v>
      </c>
      <c r="AO2268">
        <f t="shared" si="699"/>
        <v>93.702686293664627</v>
      </c>
      <c r="AP2268">
        <f t="shared" si="700"/>
        <v>-121.95148254143845</v>
      </c>
      <c r="AQ2268">
        <f t="shared" si="701"/>
        <v>117.57437482602181</v>
      </c>
      <c r="AR2268">
        <f t="shared" si="702"/>
        <v>-71.267990639783761</v>
      </c>
      <c r="AS2268">
        <f t="shared" si="703"/>
        <v>19.155750220166059</v>
      </c>
      <c r="BJ2268">
        <f t="shared" si="704"/>
        <v>1.2716149999999999</v>
      </c>
      <c r="BK2268">
        <f t="shared" si="705"/>
        <v>3.96229203</v>
      </c>
      <c r="BL2268">
        <f t="shared" si="706"/>
        <v>10.841406119135998</v>
      </c>
      <c r="BM2268">
        <f t="shared" si="707"/>
        <v>-3.4322695037382096</v>
      </c>
      <c r="BN2268">
        <f t="shared" si="708"/>
        <v>3.453175135994032E-2</v>
      </c>
    </row>
    <row r="2269" spans="13:66" ht="15">
      <c r="M2269" s="280">
        <v>2299</v>
      </c>
      <c r="N2269" s="280">
        <f t="shared" si="694"/>
        <v>12.684314626212723</v>
      </c>
      <c r="AK2269">
        <f t="shared" si="695"/>
        <v>-9.1941659999999995E-2</v>
      </c>
      <c r="AL2269">
        <f t="shared" si="696"/>
        <v>6.2909537130000004</v>
      </c>
      <c r="AM2269">
        <f t="shared" si="697"/>
        <v>22.694512953210996</v>
      </c>
      <c r="AN2269">
        <f t="shared" si="698"/>
        <v>-53.433032714418736</v>
      </c>
      <c r="AO2269">
        <f t="shared" si="699"/>
        <v>93.865895810936976</v>
      </c>
      <c r="AP2269">
        <f t="shared" si="700"/>
        <v>-122.21705622681425</v>
      </c>
      <c r="AQ2269">
        <f t="shared" si="701"/>
        <v>117.88169168900959</v>
      </c>
      <c r="AR2269">
        <f t="shared" si="702"/>
        <v>-71.485365609800496</v>
      </c>
      <c r="AS2269">
        <f t="shared" si="703"/>
        <v>19.222538561508493</v>
      </c>
      <c r="BJ2269">
        <f t="shared" si="704"/>
        <v>1.2716149999999999</v>
      </c>
      <c r="BK2269">
        <f t="shared" si="705"/>
        <v>3.9640162649999997</v>
      </c>
      <c r="BL2269">
        <f t="shared" si="706"/>
        <v>10.850843686583998</v>
      </c>
      <c r="BM2269">
        <f t="shared" si="707"/>
        <v>-3.4367522234643864</v>
      </c>
      <c r="BN2269">
        <f t="shared" si="708"/>
        <v>3.4591898093112534E-2</v>
      </c>
    </row>
    <row r="2270" spans="13:66" ht="15">
      <c r="M2270" s="280">
        <v>2300</v>
      </c>
      <c r="N2270" s="280">
        <f t="shared" si="694"/>
        <v>12.691054138763898</v>
      </c>
      <c r="AK2270">
        <f t="shared" si="695"/>
        <v>-9.1941659999999995E-2</v>
      </c>
      <c r="AL2270">
        <f t="shared" si="696"/>
        <v>6.293690100000001</v>
      </c>
      <c r="AM2270">
        <f t="shared" si="697"/>
        <v>22.714260189999997</v>
      </c>
      <c r="AN2270">
        <f t="shared" si="698"/>
        <v>-53.502788623000008</v>
      </c>
      <c r="AO2270">
        <f t="shared" si="699"/>
        <v>94.029318441800001</v>
      </c>
      <c r="AP2270">
        <f t="shared" si="700"/>
        <v>-122.48309238256002</v>
      </c>
      <c r="AQ2270">
        <f t="shared" si="701"/>
        <v>118.18967765003168</v>
      </c>
      <c r="AR2270">
        <f t="shared" si="702"/>
        <v>-71.703308632516041</v>
      </c>
      <c r="AS2270">
        <f t="shared" si="703"/>
        <v>19.289530570021803</v>
      </c>
      <c r="BJ2270">
        <f t="shared" si="704"/>
        <v>1.2716149999999999</v>
      </c>
      <c r="BK2270">
        <f t="shared" si="705"/>
        <v>3.9657404999999999</v>
      </c>
      <c r="BL2270">
        <f t="shared" si="706"/>
        <v>10.860285359999999</v>
      </c>
      <c r="BM2270">
        <f t="shared" si="707"/>
        <v>-3.4412388446000004</v>
      </c>
      <c r="BN2270">
        <f t="shared" si="708"/>
        <v>3.46521233639E-2</v>
      </c>
    </row>
    <row r="2271" spans="13:66" ht="15">
      <c r="M2271" s="280">
        <v>2301</v>
      </c>
      <c r="N2271" s="280">
        <f t="shared" si="694"/>
        <v>12.697793932782584</v>
      </c>
      <c r="AK2271">
        <f t="shared" si="695"/>
        <v>-9.1941659999999995E-2</v>
      </c>
      <c r="AL2271">
        <f t="shared" si="696"/>
        <v>6.2964264870000006</v>
      </c>
      <c r="AM2271">
        <f t="shared" si="697"/>
        <v>22.734016014410997</v>
      </c>
      <c r="AN2271">
        <f t="shared" si="698"/>
        <v>-53.572605215273477</v>
      </c>
      <c r="AO2271">
        <f t="shared" si="699"/>
        <v>94.192954371690774</v>
      </c>
      <c r="AP2271">
        <f t="shared" si="700"/>
        <v>-122.74959161242282</v>
      </c>
      <c r="AQ2271">
        <f t="shared" si="701"/>
        <v>118.49833387400272</v>
      </c>
      <c r="AR2271">
        <f t="shared" si="702"/>
        <v>-71.921820944439787</v>
      </c>
      <c r="AS2271">
        <f t="shared" si="703"/>
        <v>19.356726777821017</v>
      </c>
      <c r="BJ2271">
        <f t="shared" si="704"/>
        <v>1.2716149999999999</v>
      </c>
      <c r="BK2271">
        <f t="shared" si="705"/>
        <v>3.9674647350000001</v>
      </c>
      <c r="BL2271">
        <f t="shared" si="706"/>
        <v>10.869731139383997</v>
      </c>
      <c r="BM2271">
        <f t="shared" si="707"/>
        <v>-3.4457293688420538</v>
      </c>
      <c r="BN2271">
        <f t="shared" si="708"/>
        <v>3.4712427240640865E-2</v>
      </c>
    </row>
    <row r="2272" spans="13:66" ht="15">
      <c r="M2272" s="280">
        <v>2302</v>
      </c>
      <c r="N2272" s="280">
        <f t="shared" si="694"/>
        <v>12.704534006640149</v>
      </c>
      <c r="AK2272">
        <f t="shared" si="695"/>
        <v>-9.1941659999999995E-2</v>
      </c>
      <c r="AL2272">
        <f t="shared" si="696"/>
        <v>6.2991628740000003</v>
      </c>
      <c r="AM2272">
        <f t="shared" si="697"/>
        <v>22.753780426443999</v>
      </c>
      <c r="AN2272">
        <f t="shared" si="698"/>
        <v>-53.642482517623357</v>
      </c>
      <c r="AO2272">
        <f t="shared" si="699"/>
        <v>94.356803786127045</v>
      </c>
      <c r="AP2272">
        <f t="shared" si="700"/>
        <v>-123.016554520675</v>
      </c>
      <c r="AQ2272">
        <f t="shared" si="701"/>
        <v>118.80766152735768</v>
      </c>
      <c r="AR2272">
        <f t="shared" si="702"/>
        <v>-72.140903784233458</v>
      </c>
      <c r="AS2272">
        <f t="shared" si="703"/>
        <v>19.424127718179189</v>
      </c>
      <c r="BJ2272">
        <f t="shared" si="704"/>
        <v>1.2716149999999999</v>
      </c>
      <c r="BK2272">
        <f t="shared" si="705"/>
        <v>3.9691889699999998</v>
      </c>
      <c r="BL2272">
        <f t="shared" si="706"/>
        <v>10.879181024735997</v>
      </c>
      <c r="BM2272">
        <f t="shared" si="707"/>
        <v>-3.4502237978875505</v>
      </c>
      <c r="BN2272">
        <f t="shared" si="708"/>
        <v>3.477280979170299E-2</v>
      </c>
    </row>
    <row r="2273" spans="13:66" ht="15">
      <c r="M2273" s="280">
        <v>2303</v>
      </c>
      <c r="N2273" s="280">
        <f t="shared" si="694"/>
        <v>12.711274358707991</v>
      </c>
      <c r="AK2273">
        <f t="shared" si="695"/>
        <v>-9.1941659999999995E-2</v>
      </c>
      <c r="AL2273">
        <f t="shared" si="696"/>
        <v>6.3018992610000009</v>
      </c>
      <c r="AM2273">
        <f t="shared" si="697"/>
        <v>22.773553426098996</v>
      </c>
      <c r="AN2273">
        <f t="shared" si="698"/>
        <v>-53.712420556433869</v>
      </c>
      <c r="AO2273">
        <f t="shared" si="699"/>
        <v>94.520866870707181</v>
      </c>
      <c r="AP2273">
        <f t="shared" si="700"/>
        <v>-123.28398171211435</v>
      </c>
      <c r="AQ2273">
        <f t="shared" si="701"/>
        <v>119.11766177805339</v>
      </c>
      <c r="AR2273">
        <f t="shared" si="702"/>
        <v>-72.360558392713855</v>
      </c>
      <c r="AS2273">
        <f t="shared" si="703"/>
        <v>19.491733925529417</v>
      </c>
      <c r="BJ2273">
        <f t="shared" si="704"/>
        <v>1.2716149999999999</v>
      </c>
      <c r="BK2273">
        <f t="shared" si="705"/>
        <v>3.970913205</v>
      </c>
      <c r="BL2273">
        <f t="shared" si="706"/>
        <v>10.888635016055998</v>
      </c>
      <c r="BM2273">
        <f t="shared" si="707"/>
        <v>-3.454722133433493</v>
      </c>
      <c r="BN2273">
        <f t="shared" si="708"/>
        <v>3.4833271085483945E-2</v>
      </c>
    </row>
    <row r="2274" spans="13:66" ht="15">
      <c r="M2274" s="280">
        <v>2304</v>
      </c>
      <c r="N2274" s="280">
        <f t="shared" si="694"/>
        <v>12.718014987357524</v>
      </c>
      <c r="AK2274">
        <f t="shared" si="695"/>
        <v>-9.1941659999999995E-2</v>
      </c>
      <c r="AL2274">
        <f t="shared" si="696"/>
        <v>6.3046356480000005</v>
      </c>
      <c r="AM2274">
        <f t="shared" si="697"/>
        <v>22.793335013375998</v>
      </c>
      <c r="AN2274">
        <f t="shared" si="698"/>
        <v>-53.782419358089221</v>
      </c>
      <c r="AO2274">
        <f t="shared" si="699"/>
        <v>94.685143811110208</v>
      </c>
      <c r="AP2274">
        <f t="shared" si="700"/>
        <v>-123.55187379206433</v>
      </c>
      <c r="AQ2274">
        <f t="shared" si="701"/>
        <v>119.42833579556969</v>
      </c>
      <c r="AR2274">
        <f t="shared" si="702"/>
        <v>-72.580786012855782</v>
      </c>
      <c r="AS2274">
        <f t="shared" si="703"/>
        <v>19.559545935466868</v>
      </c>
      <c r="BJ2274">
        <f t="shared" si="704"/>
        <v>1.2716149999999999</v>
      </c>
      <c r="BK2274">
        <f t="shared" si="705"/>
        <v>3.9726374399999997</v>
      </c>
      <c r="BL2274">
        <f t="shared" si="706"/>
        <v>10.898093113343998</v>
      </c>
      <c r="BM2274">
        <f t="shared" si="707"/>
        <v>-3.4592243771768834</v>
      </c>
      <c r="BN2274">
        <f t="shared" si="708"/>
        <v>3.4893811190411038E-2</v>
      </c>
    </row>
    <row r="2275" spans="13:66" ht="15">
      <c r="M2275" s="280">
        <v>2305</v>
      </c>
      <c r="N2275" s="280">
        <f t="shared" si="694"/>
        <v>12.724755890960214</v>
      </c>
      <c r="AK2275">
        <f t="shared" si="695"/>
        <v>-9.1941659999999995E-2</v>
      </c>
      <c r="AL2275">
        <f t="shared" si="696"/>
        <v>6.3073720350000002</v>
      </c>
      <c r="AM2275">
        <f t="shared" si="697"/>
        <v>22.813125188274999</v>
      </c>
      <c r="AN2275">
        <f t="shared" si="698"/>
        <v>-53.852478948973634</v>
      </c>
      <c r="AO2275">
        <f t="shared" si="699"/>
        <v>94.84963479309576</v>
      </c>
      <c r="AP2275">
        <f t="shared" si="700"/>
        <v>-123.82023136637432</v>
      </c>
      <c r="AQ2275">
        <f t="shared" si="701"/>
        <v>119.73968475091093</v>
      </c>
      <c r="AR2275">
        <f t="shared" si="702"/>
        <v>-72.801587889794774</v>
      </c>
      <c r="AS2275">
        <f t="shared" si="703"/>
        <v>19.62756428475079</v>
      </c>
      <c r="BJ2275">
        <f t="shared" si="704"/>
        <v>1.2716149999999999</v>
      </c>
      <c r="BK2275">
        <f t="shared" si="705"/>
        <v>3.9743616749999999</v>
      </c>
      <c r="BL2275">
        <f t="shared" si="706"/>
        <v>10.907555316599998</v>
      </c>
      <c r="BM2275">
        <f t="shared" si="707"/>
        <v>-3.463730530814725</v>
      </c>
      <c r="BN2275">
        <f t="shared" si="708"/>
        <v>3.4954430174941278E-2</v>
      </c>
    </row>
    <row r="2276" spans="13:66" ht="15">
      <c r="M2276" s="280">
        <v>2306</v>
      </c>
      <c r="N2276" s="280">
        <f t="shared" si="694"/>
        <v>12.731497067887538</v>
      </c>
      <c r="AK2276">
        <f t="shared" si="695"/>
        <v>-9.1941659999999995E-2</v>
      </c>
      <c r="AL2276">
        <f t="shared" si="696"/>
        <v>6.3101084220000008</v>
      </c>
      <c r="AM2276">
        <f t="shared" si="697"/>
        <v>22.832923950795998</v>
      </c>
      <c r="AN2276">
        <f t="shared" si="698"/>
        <v>-53.922599355471313</v>
      </c>
      <c r="AO2276">
        <f t="shared" si="699"/>
        <v>95.014340002504142</v>
      </c>
      <c r="AP2276">
        <f t="shared" si="700"/>
        <v>-124.08905504141984</v>
      </c>
      <c r="AQ2276">
        <f t="shared" si="701"/>
        <v>120.05170981660714</v>
      </c>
      <c r="AR2276">
        <f t="shared" si="702"/>
        <v>-73.022965270829943</v>
      </c>
      <c r="AS2276">
        <f t="shared" si="703"/>
        <v>19.69578951130654</v>
      </c>
      <c r="BJ2276">
        <f t="shared" si="704"/>
        <v>1.2716149999999999</v>
      </c>
      <c r="BK2276">
        <f t="shared" si="705"/>
        <v>3.9760859100000001</v>
      </c>
      <c r="BL2276">
        <f t="shared" si="706"/>
        <v>10.917021625823999</v>
      </c>
      <c r="BM2276">
        <f t="shared" si="707"/>
        <v>-3.468240596044021</v>
      </c>
      <c r="BN2276">
        <f t="shared" si="708"/>
        <v>3.5015128107561397E-2</v>
      </c>
    </row>
    <row r="2277" spans="13:66" ht="15">
      <c r="M2277" s="280">
        <v>2307</v>
      </c>
      <c r="N2277" s="280">
        <f t="shared" si="694"/>
        <v>12.738238516511013</v>
      </c>
      <c r="AK2277">
        <f t="shared" si="695"/>
        <v>-9.1941659999999995E-2</v>
      </c>
      <c r="AL2277">
        <f t="shared" si="696"/>
        <v>6.3128448090000004</v>
      </c>
      <c r="AM2277">
        <f t="shared" si="697"/>
        <v>22.852731300938999</v>
      </c>
      <c r="AN2277">
        <f t="shared" si="698"/>
        <v>-53.992780603966473</v>
      </c>
      <c r="AO2277">
        <f t="shared" si="699"/>
        <v>95.179259625256321</v>
      </c>
      <c r="AP2277">
        <f t="shared" si="700"/>
        <v>-124.35834542410275</v>
      </c>
      <c r="AQ2277">
        <f t="shared" si="701"/>
        <v>120.3644121667154</v>
      </c>
      <c r="AR2277">
        <f t="shared" si="702"/>
        <v>-73.244919405426771</v>
      </c>
      <c r="AS2277">
        <f t="shared" si="703"/>
        <v>19.7642221542276</v>
      </c>
      <c r="BJ2277">
        <f t="shared" si="704"/>
        <v>1.2716149999999999</v>
      </c>
      <c r="BK2277">
        <f t="shared" si="705"/>
        <v>3.9778101449999999</v>
      </c>
      <c r="BL2277">
        <f t="shared" si="706"/>
        <v>10.926492041015997</v>
      </c>
      <c r="BM2277">
        <f t="shared" si="707"/>
        <v>-3.4727545745617734</v>
      </c>
      <c r="BN2277">
        <f t="shared" si="708"/>
        <v>3.5075905056787864E-2</v>
      </c>
    </row>
    <row r="2278" spans="13:66" ht="15">
      <c r="M2278" s="280">
        <v>2308</v>
      </c>
      <c r="N2278" s="280">
        <f t="shared" si="694"/>
        <v>12.744980235202181</v>
      </c>
      <c r="AK2278">
        <f t="shared" si="695"/>
        <v>-9.1941659999999995E-2</v>
      </c>
      <c r="AL2278">
        <f t="shared" si="696"/>
        <v>6.315581196000001</v>
      </c>
      <c r="AM2278">
        <f t="shared" si="697"/>
        <v>22.872547238703998</v>
      </c>
      <c r="AN2278">
        <f t="shared" si="698"/>
        <v>-54.063022720843335</v>
      </c>
      <c r="AO2278">
        <f t="shared" si="699"/>
        <v>95.344393847353857</v>
      </c>
      <c r="AP2278">
        <f t="shared" si="700"/>
        <v>-124.62810312185159</v>
      </c>
      <c r="AQ2278">
        <f t="shared" si="701"/>
        <v>120.67779297682117</v>
      </c>
      <c r="AR2278">
        <f t="shared" si="702"/>
        <v>-73.467451545219959</v>
      </c>
      <c r="AS2278">
        <f t="shared" si="703"/>
        <v>19.832862753777619</v>
      </c>
      <c r="BJ2278">
        <f t="shared" si="704"/>
        <v>1.2716149999999999</v>
      </c>
      <c r="BK2278">
        <f t="shared" si="705"/>
        <v>3.97953438</v>
      </c>
      <c r="BL2278">
        <f t="shared" si="706"/>
        <v>10.935966562175999</v>
      </c>
      <c r="BM2278">
        <f t="shared" si="707"/>
        <v>-3.477272468064986</v>
      </c>
      <c r="BN2278">
        <f t="shared" si="708"/>
        <v>3.5136761091166833E-2</v>
      </c>
    </row>
    <row r="2279" spans="13:66" ht="15">
      <c r="M2279" s="280">
        <v>2309</v>
      </c>
      <c r="N2279" s="280">
        <f t="shared" si="694"/>
        <v>12.751722222332612</v>
      </c>
      <c r="AK2279">
        <f t="shared" si="695"/>
        <v>-9.1941659999999995E-2</v>
      </c>
      <c r="AL2279">
        <f t="shared" si="696"/>
        <v>6.3183175830000007</v>
      </c>
      <c r="AM2279">
        <f t="shared" si="697"/>
        <v>22.892371764090999</v>
      </c>
      <c r="AN2279">
        <f t="shared" si="698"/>
        <v>-54.133325732486107</v>
      </c>
      <c r="AO2279">
        <f t="shared" si="699"/>
        <v>95.509742854878979</v>
      </c>
      <c r="AP2279">
        <f t="shared" si="700"/>
        <v>-124.89832874262162</v>
      </c>
      <c r="AQ2279">
        <f t="shared" si="701"/>
        <v>120.99185342403972</v>
      </c>
      <c r="AR2279">
        <f t="shared" si="702"/>
        <v>-73.690562944016264</v>
      </c>
      <c r="AS2279">
        <f t="shared" si="703"/>
        <v>19.901711851392438</v>
      </c>
      <c r="BJ2279">
        <f t="shared" si="704"/>
        <v>1.2716149999999999</v>
      </c>
      <c r="BK2279">
        <f t="shared" si="705"/>
        <v>3.9812586149999998</v>
      </c>
      <c r="BL2279">
        <f t="shared" si="706"/>
        <v>10.945445189303998</v>
      </c>
      <c r="BM2279">
        <f t="shared" si="707"/>
        <v>-3.4817942782506606</v>
      </c>
      <c r="BN2279">
        <f t="shared" si="708"/>
        <v>3.5197696279274208E-2</v>
      </c>
    </row>
    <row r="2280" spans="13:66" ht="15">
      <c r="M2280" s="280">
        <v>2310</v>
      </c>
      <c r="N2280" s="280">
        <f t="shared" si="694"/>
        <v>12.758464476273915</v>
      </c>
      <c r="AK2280">
        <f t="shared" si="695"/>
        <v>-9.1941659999999995E-2</v>
      </c>
      <c r="AL2280">
        <f t="shared" si="696"/>
        <v>6.3210539700000004</v>
      </c>
      <c r="AM2280">
        <f t="shared" si="697"/>
        <v>22.912204877099999</v>
      </c>
      <c r="AN2280">
        <f t="shared" si="698"/>
        <v>-54.203689665279008</v>
      </c>
      <c r="AO2280">
        <f t="shared" si="699"/>
        <v>95.675306833994583</v>
      </c>
      <c r="AP2280">
        <f t="shared" si="700"/>
        <v>-125.16902289489519</v>
      </c>
      <c r="AQ2280">
        <f t="shared" si="701"/>
        <v>121.30659468701724</v>
      </c>
      <c r="AR2280">
        <f t="shared" si="702"/>
        <v>-73.914254857797275</v>
      </c>
      <c r="AS2280">
        <f t="shared" si="703"/>
        <v>19.970769989682125</v>
      </c>
      <c r="BJ2280">
        <f t="shared" si="704"/>
        <v>1.2716149999999999</v>
      </c>
      <c r="BK2280">
        <f t="shared" si="705"/>
        <v>3.98298285</v>
      </c>
      <c r="BL2280">
        <f t="shared" si="706"/>
        <v>10.954927922399998</v>
      </c>
      <c r="BM2280">
        <f t="shared" si="707"/>
        <v>-3.4863200068158</v>
      </c>
      <c r="BN2280">
        <f t="shared" si="708"/>
        <v>3.5258710689715589E-2</v>
      </c>
    </row>
    <row r="2281" spans="13:66" ht="15">
      <c r="M2281" s="280">
        <v>2311</v>
      </c>
      <c r="N2281" s="280">
        <f t="shared" si="694"/>
        <v>12.765206995397714</v>
      </c>
      <c r="AK2281">
        <f t="shared" si="695"/>
        <v>-9.1941659999999995E-2</v>
      </c>
      <c r="AL2281">
        <f t="shared" si="696"/>
        <v>6.3237903570000009</v>
      </c>
      <c r="AM2281">
        <f t="shared" si="697"/>
        <v>22.932046577730997</v>
      </c>
      <c r="AN2281">
        <f t="shared" si="698"/>
        <v>-54.274114545606245</v>
      </c>
      <c r="AO2281">
        <f t="shared" si="699"/>
        <v>95.841085970944135</v>
      </c>
      <c r="AP2281">
        <f t="shared" si="700"/>
        <v>-125.44018618768197</v>
      </c>
      <c r="AQ2281">
        <f t="shared" si="701"/>
        <v>121.62201794593234</v>
      </c>
      <c r="AR2281">
        <f t="shared" si="702"/>
        <v>-74.138528544722277</v>
      </c>
      <c r="AS2281">
        <f t="shared" si="703"/>
        <v>20.040037712433012</v>
      </c>
      <c r="BJ2281">
        <f t="shared" si="704"/>
        <v>1.2716149999999999</v>
      </c>
      <c r="BK2281">
        <f t="shared" si="705"/>
        <v>3.9847070849999997</v>
      </c>
      <c r="BL2281">
        <f t="shared" si="706"/>
        <v>10.964414761463997</v>
      </c>
      <c r="BM2281">
        <f t="shared" si="707"/>
        <v>-3.4908496554574082</v>
      </c>
      <c r="BN2281">
        <f t="shared" si="708"/>
        <v>3.5319804391126315E-2</v>
      </c>
    </row>
    <row r="2282" spans="13:66" ht="15">
      <c r="M2282" s="280">
        <v>2312</v>
      </c>
      <c r="N2282" s="280">
        <f t="shared" si="694"/>
        <v>12.77194977807568</v>
      </c>
      <c r="AK2282">
        <f t="shared" si="695"/>
        <v>-9.1941659999999995E-2</v>
      </c>
      <c r="AL2282">
        <f t="shared" si="696"/>
        <v>6.3265267440000006</v>
      </c>
      <c r="AM2282">
        <f t="shared" si="697"/>
        <v>22.951896865983997</v>
      </c>
      <c r="AN2282">
        <f t="shared" si="698"/>
        <v>-54.344600399852041</v>
      </c>
      <c r="AO2282">
        <f t="shared" si="699"/>
        <v>96.007080452051838</v>
      </c>
      <c r="AP2282">
        <f t="shared" si="700"/>
        <v>-125.7118192305191</v>
      </c>
      <c r="AQ2282">
        <f t="shared" si="701"/>
        <v>121.93812438249736</v>
      </c>
      <c r="AR2282">
        <f t="shared" si="702"/>
        <v>-74.363385265131058</v>
      </c>
      <c r="AS2282">
        <f t="shared" si="703"/>
        <v>20.109515564609719</v>
      </c>
      <c r="BJ2282">
        <f t="shared" si="704"/>
        <v>1.2716149999999999</v>
      </c>
      <c r="BK2282">
        <f t="shared" si="705"/>
        <v>3.9864313199999999</v>
      </c>
      <c r="BL2282">
        <f t="shared" si="706"/>
        <v>10.973905706495998</v>
      </c>
      <c r="BM2282">
        <f t="shared" si="707"/>
        <v>-3.4953832258724864</v>
      </c>
      <c r="BN2282">
        <f t="shared" si="708"/>
        <v>3.5380977452171426E-2</v>
      </c>
    </row>
    <row r="2283" spans="13:66" ht="15">
      <c r="M2283" s="280">
        <v>2313</v>
      </c>
      <c r="N2283" s="280">
        <f t="shared" si="694"/>
        <v>12.778692822679506</v>
      </c>
      <c r="AK2283">
        <f t="shared" si="695"/>
        <v>-9.1941659999999995E-2</v>
      </c>
      <c r="AL2283">
        <f t="shared" si="696"/>
        <v>6.3292631310000003</v>
      </c>
      <c r="AM2283">
        <f t="shared" si="697"/>
        <v>22.971755741858999</v>
      </c>
      <c r="AN2283">
        <f t="shared" si="698"/>
        <v>-54.415147254400601</v>
      </c>
      <c r="AO2283">
        <f t="shared" si="699"/>
        <v>96.173290463722452</v>
      </c>
      <c r="AP2283">
        <f t="shared" si="700"/>
        <v>-125.98392263347145</v>
      </c>
      <c r="AQ2283">
        <f t="shared" si="701"/>
        <v>122.25491517995962</v>
      </c>
      <c r="AR2283">
        <f t="shared" si="702"/>
        <v>-74.588826281546801</v>
      </c>
      <c r="AS2283">
        <f t="shared" si="703"/>
        <v>20.179204092357221</v>
      </c>
      <c r="BJ2283">
        <f t="shared" si="704"/>
        <v>1.2716149999999999</v>
      </c>
      <c r="BK2283">
        <f t="shared" si="705"/>
        <v>3.9881555550000001</v>
      </c>
      <c r="BL2283">
        <f t="shared" si="706"/>
        <v>10.983400757495998</v>
      </c>
      <c r="BM2283">
        <f t="shared" si="707"/>
        <v>-3.4999207197580389</v>
      </c>
      <c r="BN2283">
        <f t="shared" si="708"/>
        <v>3.5442229941545687E-2</v>
      </c>
    </row>
    <row r="2284" spans="13:66" ht="15">
      <c r="M2284" s="280">
        <v>2314</v>
      </c>
      <c r="N2284" s="280">
        <f t="shared" si="694"/>
        <v>12.785436127580903</v>
      </c>
      <c r="AK2284">
        <f t="shared" si="695"/>
        <v>-9.1941659999999995E-2</v>
      </c>
      <c r="AL2284">
        <f t="shared" si="696"/>
        <v>6.3319995180000008</v>
      </c>
      <c r="AM2284">
        <f t="shared" si="697"/>
        <v>22.991623205355996</v>
      </c>
      <c r="AN2284">
        <f t="shared" si="698"/>
        <v>-54.485755135636147</v>
      </c>
      <c r="AO2284">
        <f t="shared" si="699"/>
        <v>96.339716192441429</v>
      </c>
      <c r="AP2284">
        <f t="shared" si="700"/>
        <v>-126.25649700713188</v>
      </c>
      <c r="AQ2284">
        <f t="shared" si="701"/>
        <v>122.57239152310278</v>
      </c>
      <c r="AR2284">
        <f t="shared" si="702"/>
        <v>-74.814852858678833</v>
      </c>
      <c r="AS2284">
        <f t="shared" si="703"/>
        <v>20.249103843002885</v>
      </c>
      <c r="BJ2284">
        <f t="shared" si="704"/>
        <v>1.2716149999999999</v>
      </c>
      <c r="BK2284">
        <f t="shared" si="705"/>
        <v>3.9898797899999998</v>
      </c>
      <c r="BL2284">
        <f t="shared" si="706"/>
        <v>10.992899914463997</v>
      </c>
      <c r="BM2284">
        <f t="shared" si="707"/>
        <v>-3.5044621388110673</v>
      </c>
      <c r="BN2284">
        <f t="shared" si="708"/>
        <v>3.550356192797359E-2</v>
      </c>
    </row>
    <row r="2285" spans="13:66" ht="15">
      <c r="M2285" s="280">
        <v>2315</v>
      </c>
      <c r="N2285" s="280">
        <f t="shared" si="694"/>
        <v>12.792179691151631</v>
      </c>
      <c r="AK2285">
        <f t="shared" si="695"/>
        <v>-9.1941659999999995E-2</v>
      </c>
      <c r="AL2285">
        <f t="shared" si="696"/>
        <v>6.3347359050000005</v>
      </c>
      <c r="AM2285">
        <f t="shared" si="697"/>
        <v>23.011499256474998</v>
      </c>
      <c r="AN2285">
        <f t="shared" si="698"/>
        <v>-54.556424069942885</v>
      </c>
      <c r="AO2285">
        <f t="shared" si="699"/>
        <v>96.506357824774852</v>
      </c>
      <c r="AP2285">
        <f t="shared" si="700"/>
        <v>-126.52954296262145</v>
      </c>
      <c r="AQ2285">
        <f t="shared" si="701"/>
        <v>122.89055459824819</v>
      </c>
      <c r="AR2285">
        <f t="shared" si="702"/>
        <v>-75.041466263425519</v>
      </c>
      <c r="AS2285">
        <f t="shared" si="703"/>
        <v>20.319215365058497</v>
      </c>
      <c r="BJ2285">
        <f t="shared" si="704"/>
        <v>1.2716149999999999</v>
      </c>
      <c r="BK2285">
        <f t="shared" si="705"/>
        <v>3.991604025</v>
      </c>
      <c r="BL2285">
        <f t="shared" si="706"/>
        <v>11.002403177399998</v>
      </c>
      <c r="BM2285">
        <f t="shared" si="707"/>
        <v>-3.509007484728575</v>
      </c>
      <c r="BN2285">
        <f t="shared" si="708"/>
        <v>3.5564973480209323E-2</v>
      </c>
    </row>
    <row r="2286" spans="13:66" ht="15">
      <c r="M2286" s="280">
        <v>2316</v>
      </c>
      <c r="N2286" s="280">
        <f t="shared" si="694"/>
        <v>12.798923511763467</v>
      </c>
      <c r="AK2286">
        <f t="shared" si="695"/>
        <v>-9.1941659999999995E-2</v>
      </c>
      <c r="AL2286">
        <f t="shared" si="696"/>
        <v>6.3374722920000011</v>
      </c>
      <c r="AM2286">
        <f t="shared" si="697"/>
        <v>23.031383895215999</v>
      </c>
      <c r="AN2286">
        <f t="shared" si="698"/>
        <v>-54.62715408370503</v>
      </c>
      <c r="AO2286">
        <f t="shared" si="699"/>
        <v>96.673215547369452</v>
      </c>
      <c r="AP2286">
        <f t="shared" si="700"/>
        <v>-126.80306111158963</v>
      </c>
      <c r="AQ2286">
        <f t="shared" si="701"/>
        <v>123.20940559325626</v>
      </c>
      <c r="AR2286">
        <f t="shared" si="702"/>
        <v>-75.26866776487708</v>
      </c>
      <c r="AS2286">
        <f t="shared" si="703"/>
        <v>20.389539208222338</v>
      </c>
      <c r="BJ2286">
        <f t="shared" si="704"/>
        <v>1.2716149999999999</v>
      </c>
      <c r="BK2286">
        <f t="shared" si="705"/>
        <v>3.9933282599999997</v>
      </c>
      <c r="BL2286">
        <f t="shared" si="706"/>
        <v>11.011910546303998</v>
      </c>
      <c r="BM2286">
        <f t="shared" si="707"/>
        <v>-3.5135567592075652</v>
      </c>
      <c r="BN2286">
        <f t="shared" si="708"/>
        <v>3.5626464667036825E-2</v>
      </c>
    </row>
    <row r="2287" spans="13:66" ht="15">
      <c r="M2287" s="280">
        <v>2317</v>
      </c>
      <c r="N2287" s="280">
        <f t="shared" si="694"/>
        <v>12.805667587788227</v>
      </c>
      <c r="AK2287">
        <f t="shared" si="695"/>
        <v>-9.1941659999999995E-2</v>
      </c>
      <c r="AL2287">
        <f t="shared" si="696"/>
        <v>6.3402086790000007</v>
      </c>
      <c r="AM2287">
        <f t="shared" si="697"/>
        <v>23.051277121578998</v>
      </c>
      <c r="AN2287">
        <f t="shared" si="698"/>
        <v>-54.697945203306801</v>
      </c>
      <c r="AO2287">
        <f t="shared" si="699"/>
        <v>96.840289546952576</v>
      </c>
      <c r="AP2287">
        <f t="shared" si="700"/>
        <v>-127.07705206621452</v>
      </c>
      <c r="AQ2287">
        <f t="shared" si="701"/>
        <v>123.5289456975277</v>
      </c>
      <c r="AR2287">
        <f t="shared" si="702"/>
        <v>-75.496458634318458</v>
      </c>
      <c r="AS2287">
        <f t="shared" si="703"/>
        <v>20.460075923381222</v>
      </c>
      <c r="BJ2287">
        <f t="shared" si="704"/>
        <v>1.2716149999999999</v>
      </c>
      <c r="BK2287">
        <f t="shared" si="705"/>
        <v>3.9950524949999999</v>
      </c>
      <c r="BL2287">
        <f t="shared" si="706"/>
        <v>11.021422021175997</v>
      </c>
      <c r="BM2287">
        <f t="shared" si="707"/>
        <v>-3.5181099639450397</v>
      </c>
      <c r="BN2287">
        <f t="shared" si="708"/>
        <v>3.568803555726973E-2</v>
      </c>
    </row>
    <row r="2288" spans="13:66" ht="15">
      <c r="M2288" s="280">
        <v>2318</v>
      </c>
      <c r="N2288" s="280">
        <f t="shared" si="694"/>
        <v>12.812411917597748</v>
      </c>
      <c r="AK2288">
        <f t="shared" si="695"/>
        <v>-9.1941659999999995E-2</v>
      </c>
      <c r="AL2288">
        <f t="shared" si="696"/>
        <v>6.3429450660000004</v>
      </c>
      <c r="AM2288">
        <f t="shared" si="697"/>
        <v>23.071178935563996</v>
      </c>
      <c r="AN2288">
        <f t="shared" si="698"/>
        <v>-54.768797455132415</v>
      </c>
      <c r="AO2288">
        <f t="shared" si="699"/>
        <v>97.007580010332248</v>
      </c>
      <c r="AP2288">
        <f t="shared" si="700"/>
        <v>-127.35151643920312</v>
      </c>
      <c r="AQ2288">
        <f t="shared" si="701"/>
        <v>123.84917610200486</v>
      </c>
      <c r="AR2288">
        <f t="shared" si="702"/>
        <v>-75.72484014523215</v>
      </c>
      <c r="AS2288">
        <f t="shared" si="703"/>
        <v>20.530826062612551</v>
      </c>
      <c r="BJ2288">
        <f t="shared" si="704"/>
        <v>1.2716149999999999</v>
      </c>
      <c r="BK2288">
        <f t="shared" si="705"/>
        <v>3.9967767300000001</v>
      </c>
      <c r="BL2288">
        <f t="shared" si="706"/>
        <v>11.030937602015998</v>
      </c>
      <c r="BM2288">
        <f t="shared" si="707"/>
        <v>-3.5226671006380017</v>
      </c>
      <c r="BN2288">
        <f t="shared" si="708"/>
        <v>3.5749686219751393E-2</v>
      </c>
    </row>
    <row r="2289" spans="13:66" ht="15">
      <c r="M2289" s="280">
        <v>2319</v>
      </c>
      <c r="N2289" s="280">
        <f t="shared" si="694"/>
        <v>12.819156499563897</v>
      </c>
      <c r="AK2289">
        <f t="shared" si="695"/>
        <v>-9.1941659999999995E-2</v>
      </c>
      <c r="AL2289">
        <f t="shared" si="696"/>
        <v>6.345681453000001</v>
      </c>
      <c r="AM2289">
        <f t="shared" si="697"/>
        <v>23.091089337170999</v>
      </c>
      <c r="AN2289">
        <f t="shared" si="698"/>
        <v>-54.839710865566076</v>
      </c>
      <c r="AO2289">
        <f t="shared" si="699"/>
        <v>97.175087124397123</v>
      </c>
      <c r="AP2289">
        <f t="shared" si="700"/>
        <v>-127.62645484379156</v>
      </c>
      <c r="AQ2289">
        <f t="shared" si="701"/>
        <v>124.17009799917317</v>
      </c>
      <c r="AR2289">
        <f t="shared" si="702"/>
        <v>-75.953813573301048</v>
      </c>
      <c r="AS2289">
        <f t="shared" si="703"/>
        <v>20.601790179186384</v>
      </c>
      <c r="BJ2289">
        <f t="shared" si="704"/>
        <v>1.2716149999999999</v>
      </c>
      <c r="BK2289">
        <f t="shared" si="705"/>
        <v>3.9985009649999999</v>
      </c>
      <c r="BL2289">
        <f t="shared" si="706"/>
        <v>11.040457288823998</v>
      </c>
      <c r="BM2289">
        <f t="shared" si="707"/>
        <v>-3.5272281709834545</v>
      </c>
      <c r="BN2289">
        <f t="shared" si="708"/>
        <v>3.5811416723354902E-2</v>
      </c>
    </row>
    <row r="2290" spans="13:66" ht="15">
      <c r="M2290" s="280">
        <v>2320</v>
      </c>
      <c r="N2290" s="280">
        <f t="shared" si="694"/>
        <v>12.825901332058582</v>
      </c>
      <c r="AK2290">
        <f t="shared" si="695"/>
        <v>-9.1941659999999995E-2</v>
      </c>
      <c r="AL2290">
        <f t="shared" si="696"/>
        <v>6.3484178400000006</v>
      </c>
      <c r="AM2290">
        <f t="shared" si="697"/>
        <v>23.111008326399997</v>
      </c>
      <c r="AN2290">
        <f t="shared" si="698"/>
        <v>-54.910685460992006</v>
      </c>
      <c r="AO2290">
        <f t="shared" si="699"/>
        <v>97.342811076116476</v>
      </c>
      <c r="AP2290">
        <f t="shared" si="700"/>
        <v>-127.90186789374526</v>
      </c>
      <c r="AQ2290">
        <f t="shared" si="701"/>
        <v>124.49171258306232</v>
      </c>
      <c r="AR2290">
        <f t="shared" si="702"/>
        <v>-76.183380196411292</v>
      </c>
      <c r="AS2290">
        <f t="shared" si="703"/>
        <v>20.672968827567477</v>
      </c>
      <c r="BJ2290">
        <f t="shared" si="704"/>
        <v>1.2716149999999999</v>
      </c>
      <c r="BK2290">
        <f t="shared" si="705"/>
        <v>4.0002252</v>
      </c>
      <c r="BL2290">
        <f t="shared" si="706"/>
        <v>11.049981081599999</v>
      </c>
      <c r="BM2290">
        <f t="shared" si="707"/>
        <v>-3.5317931766784003</v>
      </c>
      <c r="BN2290">
        <f t="shared" si="708"/>
        <v>3.5873227136983044E-2</v>
      </c>
    </row>
    <row r="2291" spans="13:66" ht="15">
      <c r="M2291" s="280">
        <v>2321</v>
      </c>
      <c r="N2291" s="280">
        <f t="shared" si="694"/>
        <v>12.832646413453723</v>
      </c>
      <c r="AK2291">
        <f t="shared" si="695"/>
        <v>-9.1941659999999995E-2</v>
      </c>
      <c r="AL2291">
        <f t="shared" si="696"/>
        <v>6.3511542270000003</v>
      </c>
      <c r="AM2291">
        <f t="shared" si="697"/>
        <v>23.130935903250997</v>
      </c>
      <c r="AN2291">
        <f t="shared" si="698"/>
        <v>-54.98172126779442</v>
      </c>
      <c r="AO2291">
        <f t="shared" si="699"/>
        <v>97.510752052540255</v>
      </c>
      <c r="AP2291">
        <f t="shared" si="700"/>
        <v>-128.17775620335925</v>
      </c>
      <c r="AQ2291">
        <f t="shared" si="701"/>
        <v>124.81402104924774</v>
      </c>
      <c r="AR2291">
        <f t="shared" si="702"/>
        <v>-76.413541294655133</v>
      </c>
      <c r="AS2291">
        <f t="shared" si="703"/>
        <v>20.744362563417372</v>
      </c>
      <c r="BJ2291">
        <f t="shared" si="704"/>
        <v>1.2716149999999999</v>
      </c>
      <c r="BK2291">
        <f t="shared" si="705"/>
        <v>4.0019494350000002</v>
      </c>
      <c r="BL2291">
        <f t="shared" si="706"/>
        <v>11.059508980343997</v>
      </c>
      <c r="BM2291">
        <f t="shared" si="707"/>
        <v>-3.536362119419842</v>
      </c>
      <c r="BN2291">
        <f t="shared" si="708"/>
        <v>3.5935117529568336E-2</v>
      </c>
    </row>
    <row r="2292" spans="13:66" ht="15">
      <c r="M2292" s="280">
        <v>2322</v>
      </c>
      <c r="N2292" s="280">
        <f t="shared" si="694"/>
        <v>12.839391742121286</v>
      </c>
      <c r="AK2292">
        <f t="shared" si="695"/>
        <v>-9.1941659999999995E-2</v>
      </c>
      <c r="AL2292">
        <f t="shared" si="696"/>
        <v>6.3538906140000009</v>
      </c>
      <c r="AM2292">
        <f t="shared" si="697"/>
        <v>23.150872067723999</v>
      </c>
      <c r="AN2292">
        <f t="shared" si="698"/>
        <v>-55.052818312357516</v>
      </c>
      <c r="AO2292">
        <f t="shared" si="699"/>
        <v>97.678910240799027</v>
      </c>
      <c r="AP2292">
        <f t="shared" si="700"/>
        <v>-128.45412038745835</v>
      </c>
      <c r="AQ2292">
        <f t="shared" si="701"/>
        <v>125.13702459485181</v>
      </c>
      <c r="AR2292">
        <f t="shared" si="702"/>
        <v>-76.644298150333753</v>
      </c>
      <c r="AS2292">
        <f t="shared" si="703"/>
        <v>20.815971943596438</v>
      </c>
      <c r="BJ2292">
        <f t="shared" si="704"/>
        <v>1.2716149999999999</v>
      </c>
      <c r="BK2292">
        <f t="shared" si="705"/>
        <v>4.0036736699999995</v>
      </c>
      <c r="BL2292">
        <f t="shared" si="706"/>
        <v>11.069040985055999</v>
      </c>
      <c r="BM2292">
        <f t="shared" si="707"/>
        <v>-3.5409350009047826</v>
      </c>
      <c r="BN2292">
        <f t="shared" si="708"/>
        <v>3.5997087970073012E-2</v>
      </c>
    </row>
    <row r="2293" spans="13:66" ht="15">
      <c r="M2293" s="280">
        <v>2323</v>
      </c>
      <c r="N2293" s="280">
        <f t="shared" si="694"/>
        <v>12.846137316433262</v>
      </c>
      <c r="AK2293">
        <f t="shared" si="695"/>
        <v>-9.1941659999999995E-2</v>
      </c>
      <c r="AL2293">
        <f t="shared" si="696"/>
        <v>6.3566270010000006</v>
      </c>
      <c r="AM2293">
        <f t="shared" si="697"/>
        <v>23.170816819818999</v>
      </c>
      <c r="AN2293">
        <f t="shared" si="698"/>
        <v>-55.12397662106553</v>
      </c>
      <c r="AO2293">
        <f t="shared" si="699"/>
        <v>97.84728582810402</v>
      </c>
      <c r="AP2293">
        <f t="shared" si="700"/>
        <v>-128.73096106139732</v>
      </c>
      <c r="AQ2293">
        <f t="shared" si="701"/>
        <v>125.46072441854528</v>
      </c>
      <c r="AR2293">
        <f t="shared" si="702"/>
        <v>-76.875652047960202</v>
      </c>
      <c r="AS2293">
        <f t="shared" si="703"/>
        <v>20.887797526165954</v>
      </c>
      <c r="BJ2293">
        <f t="shared" si="704"/>
        <v>1.2716149999999999</v>
      </c>
      <c r="BK2293">
        <f t="shared" si="705"/>
        <v>4.0053979049999997</v>
      </c>
      <c r="BL2293">
        <f t="shared" si="706"/>
        <v>11.078577095735998</v>
      </c>
      <c r="BM2293">
        <f t="shared" si="707"/>
        <v>-3.5455118228302247</v>
      </c>
      <c r="BN2293">
        <f t="shared" si="708"/>
        <v>3.6059138527489029E-2</v>
      </c>
    </row>
    <row r="2294" spans="13:66" ht="15">
      <c r="M2294" s="280">
        <v>2324</v>
      </c>
      <c r="N2294" s="280">
        <f t="shared" si="694"/>
        <v>12.852883134761663</v>
      </c>
      <c r="AK2294">
        <f t="shared" si="695"/>
        <v>-9.1941659999999995E-2</v>
      </c>
      <c r="AL2294">
        <f t="shared" si="696"/>
        <v>6.3593633880000002</v>
      </c>
      <c r="AM2294">
        <f t="shared" si="697"/>
        <v>23.190770159535997</v>
      </c>
      <c r="AN2294">
        <f t="shared" si="698"/>
        <v>-55.195196220302662</v>
      </c>
      <c r="AO2294">
        <f t="shared" si="699"/>
        <v>98.015879001747109</v>
      </c>
      <c r="AP2294">
        <f t="shared" si="700"/>
        <v>-129.0082788410613</v>
      </c>
      <c r="AQ2294">
        <f t="shared" si="701"/>
        <v>125.78512172054855</v>
      </c>
      <c r="AR2294">
        <f t="shared" si="702"/>
        <v>-77.107604274262172</v>
      </c>
      <c r="AS2294">
        <f t="shared" si="703"/>
        <v>20.959839870390173</v>
      </c>
      <c r="BJ2294">
        <f t="shared" si="704"/>
        <v>1.2716149999999999</v>
      </c>
      <c r="BK2294">
        <f t="shared" si="705"/>
        <v>4.0071221399999999</v>
      </c>
      <c r="BL2294">
        <f t="shared" si="706"/>
        <v>11.088117312383998</v>
      </c>
      <c r="BM2294">
        <f t="shared" si="707"/>
        <v>-3.5500925868931712</v>
      </c>
      <c r="BN2294">
        <f t="shared" si="708"/>
        <v>3.6121269270838058E-2</v>
      </c>
    </row>
    <row r="2295" spans="13:66" ht="15">
      <c r="M2295" s="280">
        <v>2325</v>
      </c>
      <c r="N2295" s="280">
        <f t="shared" si="694"/>
        <v>12.859629195478542</v>
      </c>
      <c r="AK2295">
        <f t="shared" si="695"/>
        <v>-9.1941659999999995E-2</v>
      </c>
      <c r="AL2295">
        <f t="shared" si="696"/>
        <v>6.3620997750000008</v>
      </c>
      <c r="AM2295">
        <f t="shared" si="697"/>
        <v>23.210732086874998</v>
      </c>
      <c r="AN2295">
        <f t="shared" si="698"/>
        <v>-55.266477136453133</v>
      </c>
      <c r="AO2295">
        <f t="shared" si="699"/>
        <v>98.184689949100772</v>
      </c>
      <c r="AP2295">
        <f t="shared" si="700"/>
        <v>-129.28607434286579</v>
      </c>
      <c r="AQ2295">
        <f t="shared" si="701"/>
        <v>126.11021770263301</v>
      </c>
      <c r="AR2295">
        <f t="shared" si="702"/>
        <v>-77.340156118184893</v>
      </c>
      <c r="AS2295">
        <f t="shared" si="703"/>
        <v>21.032099536738404</v>
      </c>
      <c r="BJ2295">
        <f t="shared" si="704"/>
        <v>1.2716149999999999</v>
      </c>
      <c r="BK2295">
        <f t="shared" si="705"/>
        <v>4.0088463750000001</v>
      </c>
      <c r="BL2295">
        <f t="shared" si="706"/>
        <v>11.097661634999998</v>
      </c>
      <c r="BM2295">
        <f t="shared" si="707"/>
        <v>-3.5546772947906251</v>
      </c>
      <c r="BN2295">
        <f t="shared" si="708"/>
        <v>3.6183480269171488E-2</v>
      </c>
    </row>
    <row r="2296" spans="13:66" ht="15">
      <c r="M2296" s="280">
        <v>2326</v>
      </c>
      <c r="N2296" s="280">
        <f t="shared" si="694"/>
        <v>12.866375496955978</v>
      </c>
      <c r="AK2296">
        <f t="shared" si="695"/>
        <v>-9.1941659999999995E-2</v>
      </c>
      <c r="AL2296">
        <f t="shared" si="696"/>
        <v>6.3648361620000005</v>
      </c>
      <c r="AM2296">
        <f t="shared" si="697"/>
        <v>23.230702601835997</v>
      </c>
      <c r="AN2296">
        <f t="shared" si="698"/>
        <v>-55.33781939590115</v>
      </c>
      <c r="AO2296">
        <f t="shared" si="699"/>
        <v>98.353718857618176</v>
      </c>
      <c r="AP2296">
        <f t="shared" si="700"/>
        <v>-129.56434818375709</v>
      </c>
      <c r="AQ2296">
        <f t="shared" si="701"/>
        <v>126.43601356812248</v>
      </c>
      <c r="AR2296">
        <f t="shared" si="702"/>
        <v>-77.57330887089401</v>
      </c>
      <c r="AS2296">
        <f t="shared" si="703"/>
        <v>21.104577086887073</v>
      </c>
      <c r="BJ2296">
        <f t="shared" si="704"/>
        <v>1.2716149999999999</v>
      </c>
      <c r="BK2296">
        <f t="shared" si="705"/>
        <v>4.0105706100000003</v>
      </c>
      <c r="BL2296">
        <f t="shared" si="706"/>
        <v>11.107210063583999</v>
      </c>
      <c r="BM2296">
        <f t="shared" si="707"/>
        <v>-3.559265948219589</v>
      </c>
      <c r="BN2296">
        <f t="shared" si="708"/>
        <v>3.6245771591570421E-2</v>
      </c>
    </row>
    <row r="2297" spans="13:66" ht="15">
      <c r="M2297" s="280">
        <v>2327</v>
      </c>
      <c r="N2297" s="280">
        <f t="shared" si="694"/>
        <v>12.873122037566075</v>
      </c>
      <c r="AK2297">
        <f t="shared" si="695"/>
        <v>-9.1941659999999995E-2</v>
      </c>
      <c r="AL2297">
        <f t="shared" si="696"/>
        <v>6.367572549000001</v>
      </c>
      <c r="AM2297">
        <f t="shared" si="697"/>
        <v>23.250681704418998</v>
      </c>
      <c r="AN2297">
        <f t="shared" si="698"/>
        <v>-55.409223025030933</v>
      </c>
      <c r="AO2297">
        <f t="shared" si="699"/>
        <v>98.522965914833108</v>
      </c>
      <c r="AP2297">
        <f t="shared" si="700"/>
        <v>-129.84310098121236</v>
      </c>
      <c r="AQ2297">
        <f t="shared" si="701"/>
        <v>126.7625105218943</v>
      </c>
      <c r="AR2297">
        <f t="shared" si="702"/>
        <v>-77.807063825778442</v>
      </c>
      <c r="AS2297">
        <f t="shared" si="703"/>
        <v>21.177273083721825</v>
      </c>
      <c r="BJ2297">
        <f t="shared" si="704"/>
        <v>1.2716149999999999</v>
      </c>
      <c r="BK2297">
        <f t="shared" si="705"/>
        <v>4.0122948449999996</v>
      </c>
      <c r="BL2297">
        <f t="shared" si="706"/>
        <v>11.116762598135997</v>
      </c>
      <c r="BM2297">
        <f t="shared" si="707"/>
        <v>-3.5638585488770658</v>
      </c>
      <c r="BN2297">
        <f t="shared" si="708"/>
        <v>3.6308143307145699E-2</v>
      </c>
    </row>
    <row r="2298" spans="13:66" ht="15">
      <c r="M2298" s="280">
        <v>2328</v>
      </c>
      <c r="N2298" s="280">
        <f t="shared" si="694"/>
        <v>12.879868815680975</v>
      </c>
      <c r="AK2298">
        <f t="shared" si="695"/>
        <v>-9.1941659999999995E-2</v>
      </c>
      <c r="AL2298">
        <f t="shared" si="696"/>
        <v>6.3703089360000007</v>
      </c>
      <c r="AM2298">
        <f t="shared" si="697"/>
        <v>23.270669394623997</v>
      </c>
      <c r="AN2298">
        <f t="shared" si="698"/>
        <v>-55.480688050226696</v>
      </c>
      <c r="AO2298">
        <f t="shared" si="699"/>
        <v>98.69243130836</v>
      </c>
      <c r="AP2298">
        <f t="shared" si="700"/>
        <v>-130.12233335323995</v>
      </c>
      <c r="AQ2298">
        <f t="shared" si="701"/>
        <v>127.08970977038098</v>
      </c>
      <c r="AR2298">
        <f t="shared" si="702"/>
        <v>-78.04142227845324</v>
      </c>
      <c r="AS2298">
        <f t="shared" si="703"/>
        <v>21.250188091339584</v>
      </c>
      <c r="BJ2298">
        <f t="shared" si="704"/>
        <v>1.2716149999999999</v>
      </c>
      <c r="BK2298">
        <f t="shared" si="705"/>
        <v>4.0140190799999997</v>
      </c>
      <c r="BL2298">
        <f t="shared" si="706"/>
        <v>11.126319238655999</v>
      </c>
      <c r="BM2298">
        <f t="shared" si="707"/>
        <v>-3.5684550984600576</v>
      </c>
      <c r="BN2298">
        <f t="shared" si="708"/>
        <v>3.6370595485037856E-2</v>
      </c>
    </row>
    <row r="2299" spans="13:66" ht="15">
      <c r="M2299" s="280">
        <v>2329</v>
      </c>
      <c r="N2299" s="280">
        <f t="shared" si="694"/>
        <v>12.886615829672845</v>
      </c>
      <c r="AK2299">
        <f t="shared" si="695"/>
        <v>-9.1941659999999995E-2</v>
      </c>
      <c r="AL2299">
        <f t="shared" si="696"/>
        <v>6.3730453230000004</v>
      </c>
      <c r="AM2299">
        <f t="shared" si="697"/>
        <v>23.290665672450999</v>
      </c>
      <c r="AN2299">
        <f t="shared" si="698"/>
        <v>-55.552214497872647</v>
      </c>
      <c r="AO2299">
        <f t="shared" si="699"/>
        <v>98.862115225893916</v>
      </c>
      <c r="AP2299">
        <f t="shared" si="700"/>
        <v>-130.40204591837966</v>
      </c>
      <c r="AQ2299">
        <f t="shared" si="701"/>
        <v>127.4176125215713</v>
      </c>
      <c r="AR2299">
        <f t="shared" si="702"/>
        <v>-78.276385526762496</v>
      </c>
      <c r="AS2299">
        <f t="shared" si="703"/>
        <v>21.323322675050647</v>
      </c>
      <c r="BJ2299">
        <f t="shared" si="704"/>
        <v>1.2716149999999999</v>
      </c>
      <c r="BK2299">
        <f t="shared" si="705"/>
        <v>4.0157433149999999</v>
      </c>
      <c r="BL2299">
        <f t="shared" si="706"/>
        <v>11.135879985143998</v>
      </c>
      <c r="BM2299">
        <f t="shared" si="707"/>
        <v>-3.5730555986655683</v>
      </c>
      <c r="BN2299">
        <f t="shared" si="708"/>
        <v>3.6433128194417158E-2</v>
      </c>
    </row>
    <row r="2300" spans="13:66" ht="15">
      <c r="M2300" s="280">
        <v>2330</v>
      </c>
      <c r="N2300" s="280">
        <f t="shared" si="694"/>
        <v>12.893363077913882</v>
      </c>
      <c r="AK2300">
        <f t="shared" si="695"/>
        <v>-9.1941659999999995E-2</v>
      </c>
      <c r="AL2300">
        <f t="shared" si="696"/>
        <v>6.3757817100000009</v>
      </c>
      <c r="AM2300">
        <f t="shared" si="697"/>
        <v>23.310670537899998</v>
      </c>
      <c r="AN2300">
        <f t="shared" si="698"/>
        <v>-55.623802394353007</v>
      </c>
      <c r="AO2300">
        <f t="shared" si="699"/>
        <v>99.032017855210569</v>
      </c>
      <c r="AP2300">
        <f t="shared" si="700"/>
        <v>-130.6822392957028</v>
      </c>
      <c r="AQ2300">
        <f t="shared" si="701"/>
        <v>127.74621998501175</v>
      </c>
      <c r="AR2300">
        <f t="shared" si="702"/>
        <v>-78.511954870782148</v>
      </c>
      <c r="AS2300">
        <f t="shared" si="703"/>
        <v>21.396677401380771</v>
      </c>
      <c r="BJ2300">
        <f t="shared" si="704"/>
        <v>1.2716149999999999</v>
      </c>
      <c r="BK2300">
        <f t="shared" si="705"/>
        <v>4.0174675500000001</v>
      </c>
      <c r="BL2300">
        <f t="shared" si="706"/>
        <v>11.145444837599998</v>
      </c>
      <c r="BM2300">
        <f t="shared" si="707"/>
        <v>-3.5776600511906</v>
      </c>
      <c r="BN2300">
        <f t="shared" si="708"/>
        <v>3.6495741504483592E-2</v>
      </c>
    </row>
    <row r="2301" spans="13:66" ht="15">
      <c r="M2301" s="280">
        <v>2331</v>
      </c>
      <c r="N2301" s="280">
        <f t="shared" si="694"/>
        <v>12.90011055877631</v>
      </c>
      <c r="AK2301">
        <f t="shared" si="695"/>
        <v>-9.1941659999999995E-2</v>
      </c>
      <c r="AL2301">
        <f t="shared" si="696"/>
        <v>6.3785180970000006</v>
      </c>
      <c r="AM2301">
        <f t="shared" si="697"/>
        <v>23.330683990970996</v>
      </c>
      <c r="AN2301">
        <f t="shared" si="698"/>
        <v>-55.695451766051988</v>
      </c>
      <c r="AO2301">
        <f t="shared" si="699"/>
        <v>99.202139384166344</v>
      </c>
      <c r="AP2301">
        <f t="shared" si="700"/>
        <v>-130.9629141048126</v>
      </c>
      <c r="AQ2301">
        <f t="shared" si="701"/>
        <v>128.07553337180784</v>
      </c>
      <c r="AR2301">
        <f t="shared" si="702"/>
        <v>-78.748131612822917</v>
      </c>
      <c r="AS2301">
        <f t="shared" si="703"/>
        <v>21.470252838073264</v>
      </c>
      <c r="BJ2301">
        <f t="shared" si="704"/>
        <v>1.2716149999999999</v>
      </c>
      <c r="BK2301">
        <f t="shared" si="705"/>
        <v>4.0191917850000003</v>
      </c>
      <c r="BL2301">
        <f t="shared" si="706"/>
        <v>11.155013796023997</v>
      </c>
      <c r="BM2301">
        <f t="shared" si="707"/>
        <v>-3.5822684577321562</v>
      </c>
      <c r="BN2301">
        <f t="shared" si="708"/>
        <v>3.6558435484466863E-2</v>
      </c>
    </row>
    <row r="2302" spans="13:66" ht="15">
      <c r="M2302" s="280">
        <v>2332</v>
      </c>
      <c r="N2302" s="280">
        <f t="shared" si="694"/>
        <v>12.906858270632386</v>
      </c>
      <c r="AK2302">
        <f t="shared" si="695"/>
        <v>-9.1941659999999995E-2</v>
      </c>
      <c r="AL2302">
        <f t="shared" si="696"/>
        <v>6.3812544840000003</v>
      </c>
      <c r="AM2302">
        <f t="shared" si="697"/>
        <v>23.350706031663996</v>
      </c>
      <c r="AN2302">
        <f t="shared" si="698"/>
        <v>-55.767162639353799</v>
      </c>
      <c r="AO2302">
        <f t="shared" si="699"/>
        <v>99.372480000698218</v>
      </c>
      <c r="AP2302">
        <f t="shared" si="700"/>
        <v>-131.24407096584437</v>
      </c>
      <c r="AQ2302">
        <f t="shared" si="701"/>
        <v>128.40555389462548</v>
      </c>
      <c r="AR2302">
        <f t="shared" si="702"/>
        <v>-78.984917057433194</v>
      </c>
      <c r="AS2302">
        <f t="shared" si="703"/>
        <v>21.544049554091071</v>
      </c>
      <c r="BJ2302">
        <f t="shared" si="704"/>
        <v>1.2716149999999999</v>
      </c>
      <c r="BK2302">
        <f t="shared" si="705"/>
        <v>4.0209160199999996</v>
      </c>
      <c r="BL2302">
        <f t="shared" si="706"/>
        <v>11.164586860415998</v>
      </c>
      <c r="BM2302">
        <f t="shared" si="707"/>
        <v>-3.5868808199872384</v>
      </c>
      <c r="BN2302">
        <f t="shared" si="708"/>
        <v>3.6621210203626388E-2</v>
      </c>
    </row>
    <row r="2303" spans="13:66" ht="15">
      <c r="M2303" s="280">
        <v>2333</v>
      </c>
      <c r="N2303" s="280">
        <f t="shared" si="694"/>
        <v>12.913606211854397</v>
      </c>
      <c r="AK2303">
        <f t="shared" si="695"/>
        <v>-9.1941659999999995E-2</v>
      </c>
      <c r="AL2303">
        <f t="shared" si="696"/>
        <v>6.3839908710000008</v>
      </c>
      <c r="AM2303">
        <f t="shared" si="697"/>
        <v>23.370736659978999</v>
      </c>
      <c r="AN2303">
        <f t="shared" si="698"/>
        <v>-55.83893504064266</v>
      </c>
      <c r="AO2303">
        <f t="shared" si="699"/>
        <v>99.543039892823856</v>
      </c>
      <c r="AP2303">
        <f t="shared" si="700"/>
        <v>-131.5257104994657</v>
      </c>
      <c r="AQ2303">
        <f t="shared" si="701"/>
        <v>128.73628276769224</v>
      </c>
      <c r="AR2303">
        <f t="shared" si="702"/>
        <v>-79.222312511401881</v>
      </c>
      <c r="AS2303">
        <f t="shared" si="703"/>
        <v>21.618068119618872</v>
      </c>
      <c r="BJ2303">
        <f t="shared" si="704"/>
        <v>1.2716149999999999</v>
      </c>
      <c r="BK2303">
        <f t="shared" si="705"/>
        <v>4.0226402549999998</v>
      </c>
      <c r="BL2303">
        <f t="shared" si="706"/>
        <v>11.174164030775998</v>
      </c>
      <c r="BM2303">
        <f t="shared" si="707"/>
        <v>-3.591497139652851</v>
      </c>
      <c r="BN2303">
        <f t="shared" si="708"/>
        <v>3.6684065731251304E-2</v>
      </c>
    </row>
    <row r="2304" spans="13:66" ht="15">
      <c r="M2304" s="280">
        <v>2334</v>
      </c>
      <c r="N2304" s="280">
        <f t="shared" si="694"/>
        <v>12.920354380814663</v>
      </c>
      <c r="AK2304">
        <f t="shared" si="695"/>
        <v>-9.1941659999999995E-2</v>
      </c>
      <c r="AL2304">
        <f t="shared" si="696"/>
        <v>6.3867272580000005</v>
      </c>
      <c r="AM2304">
        <f t="shared" si="697"/>
        <v>23.390775875915999</v>
      </c>
      <c r="AN2304">
        <f t="shared" si="698"/>
        <v>-55.910768996302785</v>
      </c>
      <c r="AO2304">
        <f t="shared" si="699"/>
        <v>99.713819248641528</v>
      </c>
      <c r="AP2304">
        <f t="shared" si="700"/>
        <v>-131.8078333268767</v>
      </c>
      <c r="AQ2304">
        <f t="shared" si="701"/>
        <v>129.06772120679875</v>
      </c>
      <c r="AR2304">
        <f t="shared" si="702"/>
        <v>-79.46031928376128</v>
      </c>
      <c r="AS2304">
        <f t="shared" si="703"/>
        <v>21.692309106065185</v>
      </c>
      <c r="BJ2304">
        <f t="shared" si="704"/>
        <v>1.2716149999999999</v>
      </c>
      <c r="BK2304">
        <f t="shared" si="705"/>
        <v>4.02436449</v>
      </c>
      <c r="BL2304">
        <f t="shared" si="706"/>
        <v>11.183745307103997</v>
      </c>
      <c r="BM2304">
        <f t="shared" si="707"/>
        <v>-3.5961174184259952</v>
      </c>
      <c r="BN2304">
        <f t="shared" si="708"/>
        <v>3.6747002136660475E-2</v>
      </c>
    </row>
    <row r="2305" spans="13:66" ht="15">
      <c r="M2305" s="280">
        <v>2335</v>
      </c>
      <c r="N2305" s="280">
        <f t="shared" si="694"/>
        <v>12.927102775885524</v>
      </c>
      <c r="AK2305">
        <f t="shared" si="695"/>
        <v>-9.1941659999999995E-2</v>
      </c>
      <c r="AL2305">
        <f t="shared" si="696"/>
        <v>6.3894636450000011</v>
      </c>
      <c r="AM2305">
        <f t="shared" si="697"/>
        <v>23.410823679474998</v>
      </c>
      <c r="AN2305">
        <f t="shared" si="698"/>
        <v>-55.982664532718381</v>
      </c>
      <c r="AO2305">
        <f t="shared" si="699"/>
        <v>99.884818256330163</v>
      </c>
      <c r="AP2305">
        <f t="shared" si="700"/>
        <v>-132.09044006981028</v>
      </c>
      <c r="AQ2305">
        <f t="shared" si="701"/>
        <v>129.39987042930005</v>
      </c>
      <c r="AR2305">
        <f t="shared" si="702"/>
        <v>-79.698938685790012</v>
      </c>
      <c r="AS2305">
        <f t="shared" si="703"/>
        <v>21.766773086064468</v>
      </c>
      <c r="BJ2305">
        <f t="shared" si="704"/>
        <v>1.2716149999999999</v>
      </c>
      <c r="BK2305">
        <f t="shared" si="705"/>
        <v>4.0260887250000001</v>
      </c>
      <c r="BL2305">
        <f t="shared" si="706"/>
        <v>11.193330689399998</v>
      </c>
      <c r="BM2305">
        <f t="shared" si="707"/>
        <v>-3.6007416580036753</v>
      </c>
      <c r="BN2305">
        <f t="shared" si="708"/>
        <v>3.6810019489202477E-2</v>
      </c>
    </row>
    <row r="2306" spans="13:66" ht="15">
      <c r="M2306" s="280">
        <v>2336</v>
      </c>
      <c r="N2306" s="280">
        <f t="shared" si="694"/>
        <v>12.93385139543936</v>
      </c>
      <c r="AK2306">
        <f t="shared" si="695"/>
        <v>-9.1941659999999995E-2</v>
      </c>
      <c r="AL2306">
        <f t="shared" si="696"/>
        <v>6.3922000320000008</v>
      </c>
      <c r="AM2306">
        <f t="shared" si="697"/>
        <v>23.430880070655999</v>
      </c>
      <c r="AN2306">
        <f t="shared" si="698"/>
        <v>-56.054621676273669</v>
      </c>
      <c r="AO2306">
        <f t="shared" si="699"/>
        <v>100.05603710414933</v>
      </c>
      <c r="AP2306">
        <f t="shared" si="700"/>
        <v>-132.37353135053232</v>
      </c>
      <c r="AQ2306">
        <f t="shared" si="701"/>
        <v>129.73273165411689</v>
      </c>
      <c r="AR2306">
        <f t="shared" si="702"/>
        <v>-79.938172031015895</v>
      </c>
      <c r="AS2306">
        <f t="shared" si="703"/>
        <v>21.841460633479208</v>
      </c>
      <c r="BJ2306">
        <f t="shared" si="704"/>
        <v>1.2716149999999999</v>
      </c>
      <c r="BK2306">
        <f t="shared" si="705"/>
        <v>4.0278129600000003</v>
      </c>
      <c r="BL2306">
        <f t="shared" si="706"/>
        <v>11.202920177663998</v>
      </c>
      <c r="BM2306">
        <f t="shared" si="707"/>
        <v>-3.605369860082893</v>
      </c>
      <c r="BN2306">
        <f t="shared" si="708"/>
        <v>3.6873117858255602E-2</v>
      </c>
    </row>
    <row r="2307" spans="13:66" ht="15">
      <c r="M2307" s="280">
        <v>2337</v>
      </c>
      <c r="N2307" s="280">
        <f t="shared" ref="N2307:N2370" si="709">IF(M2307&gt;=$P$1,SUM(BJ2307:BN2307),SUM(AK2307:AS2307))</f>
        <v>12.940600237848571</v>
      </c>
      <c r="AK2307">
        <f t="shared" si="695"/>
        <v>-9.1941659999999995E-2</v>
      </c>
      <c r="AL2307">
        <f t="shared" si="696"/>
        <v>6.3949364190000004</v>
      </c>
      <c r="AM2307">
        <f t="shared" si="697"/>
        <v>23.450945049458998</v>
      </c>
      <c r="AN2307">
        <f t="shared" si="698"/>
        <v>-56.126640453352863</v>
      </c>
      <c r="AO2307">
        <f t="shared" si="699"/>
        <v>100.22747598043925</v>
      </c>
      <c r="AP2307">
        <f t="shared" si="700"/>
        <v>-132.6571077918419</v>
      </c>
      <c r="AQ2307">
        <f t="shared" si="701"/>
        <v>130.06630610173713</v>
      </c>
      <c r="AR2307">
        <f t="shared" si="702"/>
        <v>-80.178020635218786</v>
      </c>
      <c r="AS2307">
        <f t="shared" si="703"/>
        <v>21.916372323402037</v>
      </c>
      <c r="BJ2307">
        <f t="shared" si="704"/>
        <v>1.2716149999999999</v>
      </c>
      <c r="BK2307">
        <f t="shared" si="705"/>
        <v>4.0295371949999996</v>
      </c>
      <c r="BL2307">
        <f t="shared" si="706"/>
        <v>11.212513771895997</v>
      </c>
      <c r="BM2307">
        <f t="shared" si="707"/>
        <v>-3.6100020263606516</v>
      </c>
      <c r="BN2307">
        <f t="shared" si="708"/>
        <v>3.6936297313227874E-2</v>
      </c>
    </row>
    <row r="2308" spans="13:66" ht="15">
      <c r="M2308" s="280">
        <v>2338</v>
      </c>
      <c r="N2308" s="280">
        <f t="shared" si="709"/>
        <v>12.947349301485602</v>
      </c>
      <c r="AK2308">
        <f t="shared" ref="AK2308:AK2371" si="710">$M2308^0*AA$2</f>
        <v>-9.1941659999999995E-2</v>
      </c>
      <c r="AL2308">
        <f t="shared" ref="AL2308:AL2371" si="711">$M2308^1*AB$2</f>
        <v>6.397672806000001</v>
      </c>
      <c r="AM2308">
        <f t="shared" ref="AM2308:AM2371" si="712">$M2308^2*AC$2</f>
        <v>23.471018615883999</v>
      </c>
      <c r="AN2308">
        <f t="shared" ref="AN2308:AN2371" si="713">$M2308^3*AD$2</f>
        <v>-56.198720890340176</v>
      </c>
      <c r="AO2308">
        <f t="shared" ref="AO2308:AO2371" si="714">$M2308^4*AE$2</f>
        <v>100.39913507362077</v>
      </c>
      <c r="AP2308">
        <f t="shared" ref="AP2308:AP2371" si="715">$M2308^5*AF$2</f>
        <v>-132.94117001707158</v>
      </c>
      <c r="AQ2308">
        <f t="shared" ref="AQ2308:AQ2371" si="716">$M2308^6*AG$2</f>
        <v>130.40059499421696</v>
      </c>
      <c r="AR2308">
        <f t="shared" ref="AR2308:AR2371" si="717">$M2308^7*AH$2</f>
        <v>-80.418485816433616</v>
      </c>
      <c r="AS2308">
        <f t="shared" ref="AS2308:AS2371" si="718">$M2308^8*AI$2</f>
        <v>21.991508732157843</v>
      </c>
      <c r="BJ2308">
        <f t="shared" ref="BJ2308:BJ2371" si="719">$M2308^0*BC$2</f>
        <v>1.2716149999999999</v>
      </c>
      <c r="BK2308">
        <f t="shared" ref="BK2308:BK2371" si="720">$M2308^1*BD$2</f>
        <v>4.0312614299999998</v>
      </c>
      <c r="BL2308">
        <f t="shared" ref="BL2308:BL2371" si="721">$M2308^2*BE$2</f>
        <v>11.222111472095998</v>
      </c>
      <c r="BM2308">
        <f t="shared" ref="BM2308:BM2371" si="722">$M2308^3*BF$2</f>
        <v>-3.6146381585339538</v>
      </c>
      <c r="BN2308">
        <f t="shared" ref="BN2308:BN2371" si="723">$M2308^4*BG$2</f>
        <v>3.6999557923557011E-2</v>
      </c>
    </row>
    <row r="2309" spans="13:66" ht="15">
      <c r="M2309" s="280">
        <v>2339</v>
      </c>
      <c r="N2309" s="280">
        <f t="shared" si="709"/>
        <v>12.954098584722907</v>
      </c>
      <c r="AK2309">
        <f t="shared" si="710"/>
        <v>-9.1941659999999995E-2</v>
      </c>
      <c r="AL2309">
        <f t="shared" si="711"/>
        <v>6.4004091930000007</v>
      </c>
      <c r="AM2309">
        <f t="shared" si="712"/>
        <v>23.491100769930998</v>
      </c>
      <c r="AN2309">
        <f t="shared" si="713"/>
        <v>-56.270863013619817</v>
      </c>
      <c r="AO2309">
        <f t="shared" si="714"/>
        <v>100.57101457219541</v>
      </c>
      <c r="AP2309">
        <f t="shared" si="715"/>
        <v>-133.2257186500876</v>
      </c>
      <c r="AQ2309">
        <f t="shared" si="716"/>
        <v>130.73559955518243</v>
      </c>
      <c r="AR2309">
        <f t="shared" si="717"/>
        <v>-80.659568894953054</v>
      </c>
      <c r="AS2309">
        <f t="shared" si="718"/>
        <v>22.06687043730588</v>
      </c>
      <c r="BJ2309">
        <f t="shared" si="719"/>
        <v>1.2716149999999999</v>
      </c>
      <c r="BK2309">
        <f t="shared" si="720"/>
        <v>4.032985665</v>
      </c>
      <c r="BL2309">
        <f t="shared" si="721"/>
        <v>11.231713278263998</v>
      </c>
      <c r="BM2309">
        <f t="shared" si="722"/>
        <v>-3.6192782582998024</v>
      </c>
      <c r="BN2309">
        <f t="shared" si="723"/>
        <v>3.706289975871048E-2</v>
      </c>
    </row>
    <row r="2310" spans="13:66" ht="15">
      <c r="M2310" s="280">
        <v>2340</v>
      </c>
      <c r="N2310" s="280">
        <f t="shared" si="709"/>
        <v>12.960848085932986</v>
      </c>
      <c r="AK2310">
        <f t="shared" si="710"/>
        <v>-9.1941659999999995E-2</v>
      </c>
      <c r="AL2310">
        <f t="shared" si="711"/>
        <v>6.4031455800000003</v>
      </c>
      <c r="AM2310">
        <f t="shared" si="712"/>
        <v>23.511191511599996</v>
      </c>
      <c r="AN2310">
        <f t="shared" si="713"/>
        <v>-56.343066849576005</v>
      </c>
      <c r="AO2310">
        <f t="shared" si="714"/>
        <v>100.74311466474528</v>
      </c>
      <c r="AP2310">
        <f t="shared" si="715"/>
        <v>-133.51075431529009</v>
      </c>
      <c r="AQ2310">
        <f t="shared" si="716"/>
        <v>131.07132100983063</v>
      </c>
      <c r="AR2310">
        <f t="shared" si="717"/>
        <v>-80.901271193330672</v>
      </c>
      <c r="AS2310">
        <f t="shared" si="718"/>
        <v>22.142458017641875</v>
      </c>
      <c r="BJ2310">
        <f t="shared" si="719"/>
        <v>1.2716149999999999</v>
      </c>
      <c r="BK2310">
        <f t="shared" si="720"/>
        <v>4.0347099000000002</v>
      </c>
      <c r="BL2310">
        <f t="shared" si="721"/>
        <v>11.241319190399999</v>
      </c>
      <c r="BM2310">
        <f t="shared" si="722"/>
        <v>-3.6239223273552001</v>
      </c>
      <c r="BN2310">
        <f t="shared" si="723"/>
        <v>3.7126322888185445E-2</v>
      </c>
    </row>
    <row r="2311" spans="13:66" ht="15">
      <c r="M2311" s="280">
        <v>2341</v>
      </c>
      <c r="N2311" s="280">
        <f t="shared" si="709"/>
        <v>12.967597803488355</v>
      </c>
      <c r="AK2311">
        <f t="shared" si="710"/>
        <v>-9.1941659999999995E-2</v>
      </c>
      <c r="AL2311">
        <f t="shared" si="711"/>
        <v>6.4058819670000009</v>
      </c>
      <c r="AM2311">
        <f t="shared" si="712"/>
        <v>23.531290840890996</v>
      </c>
      <c r="AN2311">
        <f t="shared" si="713"/>
        <v>-56.415332424592954</v>
      </c>
      <c r="AO2311">
        <f t="shared" si="714"/>
        <v>100.91543553993317</v>
      </c>
      <c r="AP2311">
        <f t="shared" si="715"/>
        <v>-133.79627763761326</v>
      </c>
      <c r="AQ2311">
        <f t="shared" si="716"/>
        <v>131.40776058493108</v>
      </c>
      <c r="AR2311">
        <f t="shared" si="717"/>
        <v>-81.143594036383632</v>
      </c>
      <c r="AS2311">
        <f t="shared" si="718"/>
        <v>22.218272053200153</v>
      </c>
      <c r="BJ2311">
        <f t="shared" si="719"/>
        <v>1.2716149999999999</v>
      </c>
      <c r="BK2311">
        <f t="shared" si="720"/>
        <v>4.0364341349999995</v>
      </c>
      <c r="BL2311">
        <f t="shared" si="721"/>
        <v>11.250929208503997</v>
      </c>
      <c r="BM2311">
        <f t="shared" si="722"/>
        <v>-3.6285703673971499</v>
      </c>
      <c r="BN2311">
        <f t="shared" si="723"/>
        <v>3.7189827381508792E-2</v>
      </c>
    </row>
    <row r="2312" spans="13:66" ht="15">
      <c r="M2312" s="280">
        <v>2342</v>
      </c>
      <c r="N2312" s="280">
        <f t="shared" si="709"/>
        <v>12.97434773576158</v>
      </c>
      <c r="AK2312">
        <f t="shared" si="710"/>
        <v>-9.1941659999999995E-2</v>
      </c>
      <c r="AL2312">
        <f t="shared" si="711"/>
        <v>6.4086183540000006</v>
      </c>
      <c r="AM2312">
        <f t="shared" si="712"/>
        <v>23.551398757803998</v>
      </c>
      <c r="AN2312">
        <f t="shared" si="713"/>
        <v>-56.487659765054879</v>
      </c>
      <c r="AO2312">
        <f t="shared" si="714"/>
        <v>101.08797738650252</v>
      </c>
      <c r="AP2312">
        <f t="shared" si="715"/>
        <v>-134.08228924252575</v>
      </c>
      <c r="AQ2312">
        <f t="shared" si="716"/>
        <v>131.74491950882711</v>
      </c>
      <c r="AR2312">
        <f t="shared" si="717"/>
        <v>-81.386538751195729</v>
      </c>
      <c r="AS2312">
        <f t="shared" si="718"/>
        <v>22.294313125255748</v>
      </c>
      <c r="BJ2312">
        <f t="shared" si="719"/>
        <v>1.2716149999999999</v>
      </c>
      <c r="BK2312">
        <f t="shared" si="720"/>
        <v>4.0381583699999997</v>
      </c>
      <c r="BL2312">
        <f t="shared" si="721"/>
        <v>11.260543332575997</v>
      </c>
      <c r="BM2312">
        <f t="shared" si="722"/>
        <v>-3.6332223801226546</v>
      </c>
      <c r="BN2312">
        <f t="shared" si="723"/>
        <v>3.7253413308237129E-2</v>
      </c>
    </row>
    <row r="2313" spans="13:66" ht="15">
      <c r="M2313" s="280">
        <v>2343</v>
      </c>
      <c r="N2313" s="280">
        <f t="shared" si="709"/>
        <v>12.981097881125235</v>
      </c>
      <c r="AK2313">
        <f t="shared" si="710"/>
        <v>-9.1941659999999995E-2</v>
      </c>
      <c r="AL2313">
        <f t="shared" si="711"/>
        <v>6.4113547410000002</v>
      </c>
      <c r="AM2313">
        <f t="shared" si="712"/>
        <v>23.571515262338998</v>
      </c>
      <c r="AN2313">
        <f t="shared" si="713"/>
        <v>-56.560048897345993</v>
      </c>
      <c r="AO2313">
        <f t="shared" si="714"/>
        <v>101.26074039327739</v>
      </c>
      <c r="AP2313">
        <f t="shared" si="715"/>
        <v>-134.36878975603076</v>
      </c>
      <c r="AQ2313">
        <f t="shared" si="716"/>
        <v>132.0827990114372</v>
      </c>
      <c r="AR2313">
        <f t="shared" si="717"/>
        <v>-81.630106667120216</v>
      </c>
      <c r="AS2313">
        <f t="shared" si="718"/>
        <v>22.370581816326538</v>
      </c>
      <c r="BJ2313">
        <f t="shared" si="719"/>
        <v>1.2716149999999999</v>
      </c>
      <c r="BK2313">
        <f t="shared" si="720"/>
        <v>4.0398826049999998</v>
      </c>
      <c r="BL2313">
        <f t="shared" si="721"/>
        <v>11.270161562615998</v>
      </c>
      <c r="BM2313">
        <f t="shared" si="722"/>
        <v>-3.6378783672287169</v>
      </c>
      <c r="BN2313">
        <f t="shared" si="723"/>
        <v>3.7317080737956795E-2</v>
      </c>
    </row>
    <row r="2314" spans="13:66" ht="15">
      <c r="M2314" s="280">
        <v>2344</v>
      </c>
      <c r="N2314" s="280">
        <f t="shared" si="709"/>
        <v>12.987848237951942</v>
      </c>
      <c r="AK2314">
        <f t="shared" si="710"/>
        <v>-9.1941659999999995E-2</v>
      </c>
      <c r="AL2314">
        <f t="shared" si="711"/>
        <v>6.4140911280000008</v>
      </c>
      <c r="AM2314">
        <f t="shared" si="712"/>
        <v>23.591640354495997</v>
      </c>
      <c r="AN2314">
        <f t="shared" si="713"/>
        <v>-56.632499847850504</v>
      </c>
      <c r="AO2314">
        <f t="shared" si="714"/>
        <v>101.43372474916248</v>
      </c>
      <c r="AP2314">
        <f t="shared" si="715"/>
        <v>-134.65577980466634</v>
      </c>
      <c r="AQ2314">
        <f t="shared" si="716"/>
        <v>132.42140032425635</v>
      </c>
      <c r="AR2314">
        <f t="shared" si="717"/>
        <v>-81.874299115782748</v>
      </c>
      <c r="AS2314">
        <f t="shared" si="718"/>
        <v>22.447078710175361</v>
      </c>
      <c r="BJ2314">
        <f t="shared" si="719"/>
        <v>1.2716149999999999</v>
      </c>
      <c r="BK2314">
        <f t="shared" si="720"/>
        <v>4.04160684</v>
      </c>
      <c r="BL2314">
        <f t="shared" si="721"/>
        <v>11.279783898623998</v>
      </c>
      <c r="BM2314">
        <f t="shared" si="722"/>
        <v>-3.6425383304123393</v>
      </c>
      <c r="BN2314">
        <f t="shared" si="723"/>
        <v>3.7380829740283818E-2</v>
      </c>
    </row>
    <row r="2315" spans="13:66" ht="15">
      <c r="M2315" s="280">
        <v>2345</v>
      </c>
      <c r="N2315" s="280">
        <f t="shared" si="709"/>
        <v>12.994598804614338</v>
      </c>
      <c r="AK2315">
        <f t="shared" si="710"/>
        <v>-9.1941659999999995E-2</v>
      </c>
      <c r="AL2315">
        <f t="shared" si="711"/>
        <v>6.4168275150000005</v>
      </c>
      <c r="AM2315">
        <f t="shared" si="712"/>
        <v>23.611774034274998</v>
      </c>
      <c r="AN2315">
        <f t="shared" si="713"/>
        <v>-56.705012642952632</v>
      </c>
      <c r="AO2315">
        <f t="shared" si="714"/>
        <v>101.60693064314316</v>
      </c>
      <c r="AP2315">
        <f t="shared" si="715"/>
        <v>-134.9432600155055</v>
      </c>
      <c r="AQ2315">
        <f t="shared" si="716"/>
        <v>132.76072468035727</v>
      </c>
      <c r="AR2315">
        <f t="shared" si="717"/>
        <v>-82.119117431084305</v>
      </c>
      <c r="AS2315">
        <f t="shared" si="718"/>
        <v>22.523804391812138</v>
      </c>
      <c r="BJ2315">
        <f t="shared" si="719"/>
        <v>1.2716149999999999</v>
      </c>
      <c r="BK2315">
        <f t="shared" si="720"/>
        <v>4.0433310750000002</v>
      </c>
      <c r="BL2315">
        <f t="shared" si="721"/>
        <v>11.289410340599998</v>
      </c>
      <c r="BM2315">
        <f t="shared" si="722"/>
        <v>-3.6472022713705252</v>
      </c>
      <c r="BN2315">
        <f t="shared" si="723"/>
        <v>3.7444660384863979E-2</v>
      </c>
    </row>
    <row r="2316" spans="13:66" ht="15">
      <c r="M2316" s="280">
        <v>2346</v>
      </c>
      <c r="N2316" s="280">
        <f t="shared" si="709"/>
        <v>13.001349579485094</v>
      </c>
      <c r="AK2316">
        <f t="shared" si="710"/>
        <v>-9.1941659999999995E-2</v>
      </c>
      <c r="AL2316">
        <f t="shared" si="711"/>
        <v>6.419563902000001</v>
      </c>
      <c r="AM2316">
        <f t="shared" si="712"/>
        <v>23.631916301675997</v>
      </c>
      <c r="AN2316">
        <f t="shared" si="713"/>
        <v>-56.777587309036591</v>
      </c>
      <c r="AO2316">
        <f t="shared" si="714"/>
        <v>101.7803582642854</v>
      </c>
      <c r="AP2316">
        <f t="shared" si="715"/>
        <v>-135.23123101615667</v>
      </c>
      <c r="AQ2316">
        <f t="shared" si="716"/>
        <v>133.10077331439197</v>
      </c>
      <c r="AR2316">
        <f t="shared" si="717"/>
        <v>-82.364562949204085</v>
      </c>
      <c r="AS2316">
        <f t="shared" si="718"/>
        <v>22.600759447496024</v>
      </c>
      <c r="BJ2316">
        <f t="shared" si="719"/>
        <v>1.2716149999999999</v>
      </c>
      <c r="BK2316">
        <f t="shared" si="720"/>
        <v>4.0450553099999995</v>
      </c>
      <c r="BL2316">
        <f t="shared" si="721"/>
        <v>11.299040888543997</v>
      </c>
      <c r="BM2316">
        <f t="shared" si="722"/>
        <v>-3.6518701918002772</v>
      </c>
      <c r="BN2316">
        <f t="shared" si="723"/>
        <v>3.7508572741372745E-2</v>
      </c>
    </row>
    <row r="2317" spans="13:66" ht="15">
      <c r="M2317" s="280">
        <v>2347</v>
      </c>
      <c r="N2317" s="280">
        <f t="shared" si="709"/>
        <v>13.008100560936915</v>
      </c>
      <c r="AK2317">
        <f t="shared" si="710"/>
        <v>-9.1941659999999995E-2</v>
      </c>
      <c r="AL2317">
        <f t="shared" si="711"/>
        <v>6.4223002890000007</v>
      </c>
      <c r="AM2317">
        <f t="shared" si="712"/>
        <v>23.652067156698998</v>
      </c>
      <c r="AN2317">
        <f t="shared" si="713"/>
        <v>-56.850223872486595</v>
      </c>
      <c r="AO2317">
        <f t="shared" si="714"/>
        <v>101.95400780173586</v>
      </c>
      <c r="AP2317">
        <f t="shared" si="715"/>
        <v>-135.51969343476361</v>
      </c>
      <c r="AQ2317">
        <f t="shared" si="716"/>
        <v>133.44154746259295</v>
      </c>
      <c r="AR2317">
        <f t="shared" si="717"/>
        <v>-82.610637008602396</v>
      </c>
      <c r="AS2317">
        <f t="shared" si="718"/>
        <v>22.677944464737518</v>
      </c>
      <c r="BJ2317">
        <f t="shared" si="719"/>
        <v>1.2716149999999999</v>
      </c>
      <c r="BK2317">
        <f t="shared" si="720"/>
        <v>4.0467795449999997</v>
      </c>
      <c r="BL2317">
        <f t="shared" si="721"/>
        <v>11.308675542455997</v>
      </c>
      <c r="BM2317">
        <f t="shared" si="722"/>
        <v>-3.6565420933985977</v>
      </c>
      <c r="BN2317">
        <f t="shared" si="723"/>
        <v>3.757256687951533E-2</v>
      </c>
    </row>
    <row r="2318" spans="13:66" ht="15">
      <c r="M2318" s="280">
        <v>2348</v>
      </c>
      <c r="N2318" s="280">
        <f t="shared" si="709"/>
        <v>13.014851747342536</v>
      </c>
      <c r="AK2318">
        <f t="shared" si="710"/>
        <v>-9.1941659999999995E-2</v>
      </c>
      <c r="AL2318">
        <f t="shared" si="711"/>
        <v>6.4250366760000004</v>
      </c>
      <c r="AM2318">
        <f t="shared" si="712"/>
        <v>23.672226599343997</v>
      </c>
      <c r="AN2318">
        <f t="shared" si="713"/>
        <v>-56.922922359686858</v>
      </c>
      <c r="AO2318">
        <f t="shared" si="714"/>
        <v>102.12787944472181</v>
      </c>
      <c r="AP2318">
        <f t="shared" si="715"/>
        <v>-135.80864790000592</v>
      </c>
      <c r="AQ2318">
        <f t="shared" si="716"/>
        <v>133.78304836277445</v>
      </c>
      <c r="AR2318">
        <f t="shared" si="717"/>
        <v>-82.857340950023683</v>
      </c>
      <c r="AS2318">
        <f t="shared" si="718"/>
        <v>22.755360032300594</v>
      </c>
      <c r="BJ2318">
        <f t="shared" si="719"/>
        <v>1.2716149999999999</v>
      </c>
      <c r="BK2318">
        <f t="shared" si="720"/>
        <v>4.0485037799999999</v>
      </c>
      <c r="BL2318">
        <f t="shared" si="721"/>
        <v>11.318314302335999</v>
      </c>
      <c r="BM2318">
        <f t="shared" si="722"/>
        <v>-3.6612179778624898</v>
      </c>
      <c r="BN2318">
        <f t="shared" si="723"/>
        <v>3.763664286902664E-2</v>
      </c>
    </row>
    <row r="2319" spans="13:66" ht="15">
      <c r="M2319" s="280">
        <v>2349</v>
      </c>
      <c r="N2319" s="280">
        <f t="shared" si="709"/>
        <v>13.021603137074713</v>
      </c>
      <c r="AK2319">
        <f t="shared" si="710"/>
        <v>-9.1941659999999995E-2</v>
      </c>
      <c r="AL2319">
        <f t="shared" si="711"/>
        <v>6.427773063000001</v>
      </c>
      <c r="AM2319">
        <f t="shared" si="712"/>
        <v>23.692394629610998</v>
      </c>
      <c r="AN2319">
        <f t="shared" si="713"/>
        <v>-56.995682797021587</v>
      </c>
      <c r="AO2319">
        <f t="shared" si="714"/>
        <v>102.30197338255117</v>
      </c>
      <c r="AP2319">
        <f t="shared" si="715"/>
        <v>-136.09809504109916</v>
      </c>
      <c r="AQ2319">
        <f t="shared" si="716"/>
        <v>134.12527725433415</v>
      </c>
      <c r="AR2319">
        <f t="shared" si="717"/>
        <v>-83.104676116499277</v>
      </c>
      <c r="AS2319">
        <f t="shared" si="718"/>
        <v>22.833006740204876</v>
      </c>
      <c r="BJ2319">
        <f t="shared" si="719"/>
        <v>1.2716149999999999</v>
      </c>
      <c r="BK2319">
        <f t="shared" si="720"/>
        <v>4.0502280150000001</v>
      </c>
      <c r="BL2319">
        <f t="shared" si="721"/>
        <v>11.327957168183998</v>
      </c>
      <c r="BM2319">
        <f t="shared" si="722"/>
        <v>-3.6658978468889565</v>
      </c>
      <c r="BN2319">
        <f t="shared" si="723"/>
        <v>3.7700800779671334E-2</v>
      </c>
    </row>
    <row r="2320" spans="13:66" ht="15">
      <c r="M2320" s="280">
        <v>2350</v>
      </c>
      <c r="N2320" s="280">
        <f t="shared" si="709"/>
        <v>13.028354728506244</v>
      </c>
      <c r="AK2320">
        <f t="shared" si="710"/>
        <v>-9.1941659999999995E-2</v>
      </c>
      <c r="AL2320">
        <f t="shared" si="711"/>
        <v>6.4305094500000006</v>
      </c>
      <c r="AM2320">
        <f t="shared" si="712"/>
        <v>23.712571247499998</v>
      </c>
      <c r="AN2320">
        <f t="shared" si="713"/>
        <v>-57.06850521087501</v>
      </c>
      <c r="AO2320">
        <f t="shared" si="714"/>
        <v>102.47628980461249</v>
      </c>
      <c r="AP2320">
        <f t="shared" si="715"/>
        <v>-136.38803548779501</v>
      </c>
      <c r="AQ2320">
        <f t="shared" si="716"/>
        <v>134.46823537825409</v>
      </c>
      <c r="AR2320">
        <f t="shared" si="717"/>
        <v>-83.352643853350514</v>
      </c>
      <c r="AS2320">
        <f t="shared" si="718"/>
        <v>22.91088517972775</v>
      </c>
      <c r="BJ2320">
        <f t="shared" si="719"/>
        <v>1.2716149999999999</v>
      </c>
      <c r="BK2320">
        <f t="shared" si="720"/>
        <v>4.0519522500000003</v>
      </c>
      <c r="BL2320">
        <f t="shared" si="721"/>
        <v>11.337604139999998</v>
      </c>
      <c r="BM2320">
        <f t="shared" si="722"/>
        <v>-3.6705817021750002</v>
      </c>
      <c r="BN2320">
        <f t="shared" si="723"/>
        <v>3.7765040681243749E-2</v>
      </c>
    </row>
    <row r="2321" spans="13:66" ht="15">
      <c r="M2321" s="280">
        <v>2351</v>
      </c>
      <c r="N2321" s="280">
        <f t="shared" si="709"/>
        <v>13.035106520009942</v>
      </c>
      <c r="AK2321">
        <f t="shared" si="710"/>
        <v>-9.1941659999999995E-2</v>
      </c>
      <c r="AL2321">
        <f t="shared" si="711"/>
        <v>6.4332458370000003</v>
      </c>
      <c r="AM2321">
        <f t="shared" si="712"/>
        <v>23.732756453010996</v>
      </c>
      <c r="AN2321">
        <f t="shared" si="713"/>
        <v>-57.141389627631327</v>
      </c>
      <c r="AO2321">
        <f t="shared" si="714"/>
        <v>102.650828900375</v>
      </c>
      <c r="AP2321">
        <f t="shared" si="715"/>
        <v>-136.67846987038163</v>
      </c>
      <c r="AQ2321">
        <f t="shared" si="716"/>
        <v>134.81192397710242</v>
      </c>
      <c r="AR2321">
        <f t="shared" si="717"/>
        <v>-83.601245508191482</v>
      </c>
      <c r="AS2321">
        <f t="shared" si="718"/>
        <v>22.988995943406508</v>
      </c>
      <c r="BJ2321">
        <f t="shared" si="719"/>
        <v>1.2716149999999999</v>
      </c>
      <c r="BK2321">
        <f t="shared" si="720"/>
        <v>4.0536764849999996</v>
      </c>
      <c r="BL2321">
        <f t="shared" si="721"/>
        <v>11.347255217783998</v>
      </c>
      <c r="BM2321">
        <f t="shared" si="722"/>
        <v>-3.6752695454176241</v>
      </c>
      <c r="BN2321">
        <f t="shared" si="723"/>
        <v>3.7829362643567975E-2</v>
      </c>
    </row>
    <row r="2322" spans="13:66" ht="15">
      <c r="M2322" s="280">
        <v>2352</v>
      </c>
      <c r="N2322" s="280">
        <f t="shared" si="709"/>
        <v>13.041858509958665</v>
      </c>
      <c r="AK2322">
        <f t="shared" si="710"/>
        <v>-9.1941659999999995E-2</v>
      </c>
      <c r="AL2322">
        <f t="shared" si="711"/>
        <v>6.4359822240000009</v>
      </c>
      <c r="AM2322">
        <f t="shared" si="712"/>
        <v>23.752950246143996</v>
      </c>
      <c r="AN2322">
        <f t="shared" si="713"/>
        <v>-57.214336073674758</v>
      </c>
      <c r="AO2322">
        <f t="shared" si="714"/>
        <v>102.82559085938854</v>
      </c>
      <c r="AP2322">
        <f t="shared" si="715"/>
        <v>-136.96939881968379</v>
      </c>
      <c r="AQ2322">
        <f t="shared" si="716"/>
        <v>135.15634429503444</v>
      </c>
      <c r="AR2322">
        <f t="shared" si="717"/>
        <v>-83.850482430932104</v>
      </c>
      <c r="AS2322">
        <f t="shared" si="718"/>
        <v>23.067339625040503</v>
      </c>
      <c r="BJ2322">
        <f t="shared" si="719"/>
        <v>1.2716149999999999</v>
      </c>
      <c r="BK2322">
        <f t="shared" si="720"/>
        <v>4.0554007199999997</v>
      </c>
      <c r="BL2322">
        <f t="shared" si="721"/>
        <v>11.356910401535998</v>
      </c>
      <c r="BM2322">
        <f t="shared" si="722"/>
        <v>-3.6799613783138305</v>
      </c>
      <c r="BN2322">
        <f t="shared" si="723"/>
        <v>3.7893766736497803E-2</v>
      </c>
    </row>
    <row r="2323" spans="13:66" ht="15">
      <c r="M2323" s="280">
        <v>2353</v>
      </c>
      <c r="N2323" s="280">
        <f t="shared" si="709"/>
        <v>13.048610696725294</v>
      </c>
      <c r="AK2323">
        <f t="shared" si="710"/>
        <v>-9.1941659999999995E-2</v>
      </c>
      <c r="AL2323">
        <f t="shared" si="711"/>
        <v>6.4387186110000005</v>
      </c>
      <c r="AM2323">
        <f t="shared" si="712"/>
        <v>23.773152626898998</v>
      </c>
      <c r="AN2323">
        <f t="shared" si="713"/>
        <v>-57.287344575389518</v>
      </c>
      <c r="AO2323">
        <f t="shared" si="714"/>
        <v>103.0005758712836</v>
      </c>
      <c r="AP2323">
        <f t="shared" si="715"/>
        <v>-137.26082296706312</v>
      </c>
      <c r="AQ2323">
        <f t="shared" si="716"/>
        <v>135.50149757779405</v>
      </c>
      <c r="AR2323">
        <f t="shared" si="717"/>
        <v>-84.100355973780935</v>
      </c>
      <c r="AS2323">
        <f t="shared" si="718"/>
        <v>23.145916819693308</v>
      </c>
      <c r="BJ2323">
        <f t="shared" si="719"/>
        <v>1.2716149999999999</v>
      </c>
      <c r="BK2323">
        <f t="shared" si="720"/>
        <v>4.0571249549999999</v>
      </c>
      <c r="BL2323">
        <f t="shared" si="721"/>
        <v>11.366569691255998</v>
      </c>
      <c r="BM2323">
        <f t="shared" si="722"/>
        <v>-3.684657202560623</v>
      </c>
      <c r="BN2323">
        <f t="shared" si="723"/>
        <v>3.7958253029916747E-2</v>
      </c>
    </row>
    <row r="2324" spans="13:66" ht="15">
      <c r="M2324" s="280">
        <v>2354</v>
      </c>
      <c r="N2324" s="280">
        <f t="shared" si="709"/>
        <v>13.055363078682735</v>
      </c>
      <c r="AK2324">
        <f t="shared" si="710"/>
        <v>-9.1941659999999995E-2</v>
      </c>
      <c r="AL2324">
        <f t="shared" si="711"/>
        <v>6.4414549980000011</v>
      </c>
      <c r="AM2324">
        <f t="shared" si="712"/>
        <v>23.793363595275999</v>
      </c>
      <c r="AN2324">
        <f t="shared" si="713"/>
        <v>-57.360415159159821</v>
      </c>
      <c r="AO2324">
        <f t="shared" si="714"/>
        <v>103.17578412577132</v>
      </c>
      <c r="AP2324">
        <f t="shared" si="715"/>
        <v>-137.55274294441841</v>
      </c>
      <c r="AQ2324">
        <f t="shared" si="716"/>
        <v>135.84738507271527</v>
      </c>
      <c r="AR2324">
        <f t="shared" si="717"/>
        <v>-84.350867491248195</v>
      </c>
      <c r="AS2324">
        <f t="shared" si="718"/>
        <v>23.224728123694845</v>
      </c>
      <c r="BJ2324">
        <f t="shared" si="719"/>
        <v>1.2716149999999999</v>
      </c>
      <c r="BK2324">
        <f t="shared" si="720"/>
        <v>4.0588491900000001</v>
      </c>
      <c r="BL2324">
        <f t="shared" si="721"/>
        <v>11.376233086943998</v>
      </c>
      <c r="BM2324">
        <f t="shared" si="722"/>
        <v>-3.6893570198550032</v>
      </c>
      <c r="BN2324">
        <f t="shared" si="723"/>
        <v>3.8022821593738036E-2</v>
      </c>
    </row>
    <row r="2325" spans="13:66" ht="15">
      <c r="M2325" s="280">
        <v>2355</v>
      </c>
      <c r="N2325" s="280">
        <f t="shared" si="709"/>
        <v>13.062115654203931</v>
      </c>
      <c r="AK2325">
        <f t="shared" si="710"/>
        <v>-9.1941659999999995E-2</v>
      </c>
      <c r="AL2325">
        <f t="shared" si="711"/>
        <v>6.4441913850000008</v>
      </c>
      <c r="AM2325">
        <f t="shared" si="712"/>
        <v>23.813583151274997</v>
      </c>
      <c r="AN2325">
        <f t="shared" si="713"/>
        <v>-57.43354785136988</v>
      </c>
      <c r="AO2325">
        <f t="shared" si="714"/>
        <v>103.35121581264346</v>
      </c>
      <c r="AP2325">
        <f t="shared" si="715"/>
        <v>-137.84515938418571</v>
      </c>
      <c r="AQ2325">
        <f t="shared" si="716"/>
        <v>136.19400802872323</v>
      </c>
      <c r="AR2325">
        <f t="shared" si="717"/>
        <v>-84.602018340148675</v>
      </c>
      <c r="AS2325">
        <f t="shared" si="718"/>
        <v>23.303774134643557</v>
      </c>
      <c r="BJ2325">
        <f t="shared" si="719"/>
        <v>1.2716149999999999</v>
      </c>
      <c r="BK2325">
        <f t="shared" si="720"/>
        <v>4.0605734250000003</v>
      </c>
      <c r="BL2325">
        <f t="shared" si="721"/>
        <v>11.385900588599998</v>
      </c>
      <c r="BM2325">
        <f t="shared" si="722"/>
        <v>-3.6940608318939754</v>
      </c>
      <c r="BN2325">
        <f t="shared" si="723"/>
        <v>3.8087472497904624E-2</v>
      </c>
    </row>
    <row r="2326" spans="13:66" ht="15">
      <c r="M2326" s="280">
        <v>2356</v>
      </c>
      <c r="N2326" s="280">
        <f t="shared" si="709"/>
        <v>13.068868421661845</v>
      </c>
      <c r="AK2326">
        <f t="shared" si="710"/>
        <v>-9.1941659999999995E-2</v>
      </c>
      <c r="AL2326">
        <f t="shared" si="711"/>
        <v>6.4469277720000004</v>
      </c>
      <c r="AM2326">
        <f t="shared" si="712"/>
        <v>23.833811294895998</v>
      </c>
      <c r="AN2326">
        <f t="shared" si="713"/>
        <v>-57.50674267840391</v>
      </c>
      <c r="AO2326">
        <f t="shared" si="714"/>
        <v>103.52687112177244</v>
      </c>
      <c r="AP2326">
        <f t="shared" si="715"/>
        <v>-138.13807291933867</v>
      </c>
      <c r="AQ2326">
        <f t="shared" si="716"/>
        <v>136.54136769633593</v>
      </c>
      <c r="AR2326">
        <f t="shared" si="717"/>
        <v>-84.853809879604654</v>
      </c>
      <c r="AS2326">
        <f t="shared" si="718"/>
        <v>23.383055451408563</v>
      </c>
      <c r="BJ2326">
        <f t="shared" si="719"/>
        <v>1.2716149999999999</v>
      </c>
      <c r="BK2326">
        <f t="shared" si="720"/>
        <v>4.0622976599999996</v>
      </c>
      <c r="BL2326">
        <f t="shared" si="721"/>
        <v>11.395572196223998</v>
      </c>
      <c r="BM2326">
        <f t="shared" si="722"/>
        <v>-3.6987686403745412</v>
      </c>
      <c r="BN2326">
        <f t="shared" si="723"/>
        <v>3.8152205812389185E-2</v>
      </c>
    </row>
    <row r="2327" spans="13:66" ht="15">
      <c r="M2327" s="280">
        <v>2357</v>
      </c>
      <c r="N2327" s="280">
        <f t="shared" si="709"/>
        <v>13.075621379429489</v>
      </c>
      <c r="AK2327">
        <f t="shared" si="710"/>
        <v>-9.1941659999999995E-2</v>
      </c>
      <c r="AL2327">
        <f t="shared" si="711"/>
        <v>6.449664159000001</v>
      </c>
      <c r="AM2327">
        <f t="shared" si="712"/>
        <v>23.854048026138997</v>
      </c>
      <c r="AN2327">
        <f t="shared" si="713"/>
        <v>-57.579999666646124</v>
      </c>
      <c r="AO2327">
        <f t="shared" si="714"/>
        <v>103.70275024311134</v>
      </c>
      <c r="AP2327">
        <f t="shared" si="715"/>
        <v>-138.4314841833887</v>
      </c>
      <c r="AQ2327">
        <f t="shared" si="716"/>
        <v>136.88946532766531</v>
      </c>
      <c r="AR2327">
        <f t="shared" si="717"/>
        <v>-85.106243471048884</v>
      </c>
      <c r="AS2327">
        <f t="shared" si="718"/>
        <v>23.462572674131813</v>
      </c>
      <c r="BJ2327">
        <f t="shared" si="719"/>
        <v>1.2716149999999999</v>
      </c>
      <c r="BK2327">
        <f t="shared" si="720"/>
        <v>4.0640218949999998</v>
      </c>
      <c r="BL2327">
        <f t="shared" si="721"/>
        <v>11.405247909815998</v>
      </c>
      <c r="BM2327">
        <f t="shared" si="722"/>
        <v>-3.7034804469937037</v>
      </c>
      <c r="BN2327">
        <f t="shared" si="723"/>
        <v>3.8217021607194097E-2</v>
      </c>
    </row>
    <row r="2328" spans="13:66" ht="15">
      <c r="M2328" s="280">
        <v>2358</v>
      </c>
      <c r="N2328" s="280">
        <f t="shared" si="709"/>
        <v>13.082374525879883</v>
      </c>
      <c r="AK2328">
        <f t="shared" si="710"/>
        <v>-9.1941659999999995E-2</v>
      </c>
      <c r="AL2328">
        <f t="shared" si="711"/>
        <v>6.4524005460000007</v>
      </c>
      <c r="AM2328">
        <f t="shared" si="712"/>
        <v>23.874293345003998</v>
      </c>
      <c r="AN2328">
        <f t="shared" si="713"/>
        <v>-57.653318842480736</v>
      </c>
      <c r="AO2328">
        <f t="shared" si="714"/>
        <v>103.87885336669383</v>
      </c>
      <c r="AP2328">
        <f t="shared" si="715"/>
        <v>-138.72539381038524</v>
      </c>
      <c r="AQ2328">
        <f t="shared" si="716"/>
        <v>137.2383021764187</v>
      </c>
      <c r="AR2328">
        <f t="shared" si="717"/>
        <v>-85.359320478227488</v>
      </c>
      <c r="AS2328">
        <f t="shared" si="718"/>
        <v>23.542326404230256</v>
      </c>
      <c r="BJ2328">
        <f t="shared" si="719"/>
        <v>1.2716149999999999</v>
      </c>
      <c r="BK2328">
        <f t="shared" si="720"/>
        <v>4.06574613</v>
      </c>
      <c r="BL2328">
        <f t="shared" si="721"/>
        <v>11.414927729375998</v>
      </c>
      <c r="BM2328">
        <f t="shared" si="722"/>
        <v>-3.7081962534484658</v>
      </c>
      <c r="BN2328">
        <f t="shared" si="723"/>
        <v>3.8281919952351473E-2</v>
      </c>
    </row>
    <row r="2329" spans="13:66" ht="15">
      <c r="M2329" s="280">
        <v>2359</v>
      </c>
      <c r="N2329" s="280">
        <f t="shared" si="709"/>
        <v>13.089127859386089</v>
      </c>
      <c r="AK2329">
        <f t="shared" si="710"/>
        <v>-9.1941659999999995E-2</v>
      </c>
      <c r="AL2329">
        <f t="shared" si="711"/>
        <v>6.4551369330000004</v>
      </c>
      <c r="AM2329">
        <f t="shared" si="712"/>
        <v>23.894547251490998</v>
      </c>
      <c r="AN2329">
        <f t="shared" si="713"/>
        <v>-57.726700232291961</v>
      </c>
      <c r="AO2329">
        <f t="shared" si="714"/>
        <v>104.05518068263429</v>
      </c>
      <c r="AP2329">
        <f t="shared" si="715"/>
        <v>-139.01980243491599</v>
      </c>
      <c r="AQ2329">
        <f t="shared" si="716"/>
        <v>137.58787949790019</v>
      </c>
      <c r="AR2329">
        <f t="shared" si="717"/>
        <v>-85.613042267202957</v>
      </c>
      <c r="AS2329">
        <f t="shared" si="718"/>
        <v>23.622317244398008</v>
      </c>
      <c r="BJ2329">
        <f t="shared" si="719"/>
        <v>1.2716149999999999</v>
      </c>
      <c r="BK2329">
        <f t="shared" si="720"/>
        <v>4.0674703650000001</v>
      </c>
      <c r="BL2329">
        <f t="shared" si="721"/>
        <v>11.424611654903998</v>
      </c>
      <c r="BM2329">
        <f t="shared" si="722"/>
        <v>-3.7129160614358305</v>
      </c>
      <c r="BN2329">
        <f t="shared" si="723"/>
        <v>3.8346900917923143E-2</v>
      </c>
    </row>
    <row r="2330" spans="13:66" ht="15">
      <c r="M2330" s="280">
        <v>2360</v>
      </c>
      <c r="N2330" s="280">
        <f t="shared" si="709"/>
        <v>13.095881378321197</v>
      </c>
      <c r="AK2330">
        <f t="shared" si="710"/>
        <v>-9.1941659999999995E-2</v>
      </c>
      <c r="AL2330">
        <f t="shared" si="711"/>
        <v>6.4578733200000009</v>
      </c>
      <c r="AM2330">
        <f t="shared" si="712"/>
        <v>23.914809745599996</v>
      </c>
      <c r="AN2330">
        <f t="shared" si="713"/>
        <v>-57.800143862464004</v>
      </c>
      <c r="AO2330">
        <f t="shared" si="714"/>
        <v>104.23173238112767</v>
      </c>
      <c r="AP2330">
        <f t="shared" si="715"/>
        <v>-139.31471069210707</v>
      </c>
      <c r="AQ2330">
        <f t="shared" si="716"/>
        <v>137.93819854901196</v>
      </c>
      <c r="AR2330">
        <f t="shared" si="717"/>
        <v>-85.86741020635705</v>
      </c>
      <c r="AS2330">
        <f t="shared" si="718"/>
        <v>23.702545798608522</v>
      </c>
      <c r="BJ2330">
        <f t="shared" si="719"/>
        <v>1.2716149999999999</v>
      </c>
      <c r="BK2330">
        <f t="shared" si="720"/>
        <v>4.0691946000000003</v>
      </c>
      <c r="BL2330">
        <f t="shared" si="721"/>
        <v>11.434299686399997</v>
      </c>
      <c r="BM2330">
        <f t="shared" si="722"/>
        <v>-3.7176398726528004</v>
      </c>
      <c r="BN2330">
        <f t="shared" si="723"/>
        <v>3.8411964574000639E-2</v>
      </c>
    </row>
    <row r="2331" spans="13:66" ht="15">
      <c r="M2331" s="280">
        <v>2361</v>
      </c>
      <c r="N2331" s="280">
        <f t="shared" si="709"/>
        <v>13.102635081058324</v>
      </c>
      <c r="AK2331">
        <f t="shared" si="710"/>
        <v>-9.1941659999999995E-2</v>
      </c>
      <c r="AL2331">
        <f t="shared" si="711"/>
        <v>6.4606097070000006</v>
      </c>
      <c r="AM2331">
        <f t="shared" si="712"/>
        <v>23.935080827330996</v>
      </c>
      <c r="AN2331">
        <f t="shared" si="713"/>
        <v>-57.873649759381095</v>
      </c>
      <c r="AO2331">
        <f t="shared" si="714"/>
        <v>104.40850865244964</v>
      </c>
      <c r="AP2331">
        <f t="shared" si="715"/>
        <v>-139.61011921762335</v>
      </c>
      <c r="AQ2331">
        <f t="shared" si="716"/>
        <v>138.28926058825564</v>
      </c>
      <c r="AR2331">
        <f t="shared" si="717"/>
        <v>-86.122425666393738</v>
      </c>
      <c r="AS2331">
        <f t="shared" si="718"/>
        <v>23.78301267211674</v>
      </c>
      <c r="BJ2331">
        <f t="shared" si="719"/>
        <v>1.2716149999999999</v>
      </c>
      <c r="BK2331">
        <f t="shared" si="720"/>
        <v>4.0709188349999996</v>
      </c>
      <c r="BL2331">
        <f t="shared" si="721"/>
        <v>11.443991823863998</v>
      </c>
      <c r="BM2331">
        <f t="shared" si="722"/>
        <v>-3.7223676887963779</v>
      </c>
      <c r="BN2331">
        <f t="shared" si="723"/>
        <v>3.8477110990705242E-2</v>
      </c>
    </row>
    <row r="2332" spans="13:66" ht="15">
      <c r="M2332" s="280">
        <v>2362</v>
      </c>
      <c r="N2332" s="280">
        <f t="shared" si="709"/>
        <v>13.10938896597062</v>
      </c>
      <c r="AK2332">
        <f t="shared" si="710"/>
        <v>-9.1941659999999995E-2</v>
      </c>
      <c r="AL2332">
        <f t="shared" si="711"/>
        <v>6.4633460940000003</v>
      </c>
      <c r="AM2332">
        <f t="shared" si="712"/>
        <v>23.955360496683998</v>
      </c>
      <c r="AN2332">
        <f t="shared" si="713"/>
        <v>-57.94721794942744</v>
      </c>
      <c r="AO2332">
        <f t="shared" si="714"/>
        <v>104.58550968695644</v>
      </c>
      <c r="AP2332">
        <f t="shared" si="715"/>
        <v>-139.90602864766859</v>
      </c>
      <c r="AQ2332">
        <f t="shared" si="716"/>
        <v>138.64106687573366</v>
      </c>
      <c r="AR2332">
        <f t="shared" si="717"/>
        <v>-86.378090020342285</v>
      </c>
      <c r="AS2332">
        <f t="shared" si="718"/>
        <v>23.863718471461301</v>
      </c>
      <c r="BJ2332">
        <f t="shared" si="719"/>
        <v>1.2716149999999999</v>
      </c>
      <c r="BK2332">
        <f t="shared" si="720"/>
        <v>4.0726430699999998</v>
      </c>
      <c r="BL2332">
        <f t="shared" si="721"/>
        <v>11.453688067295998</v>
      </c>
      <c r="BM2332">
        <f t="shared" si="722"/>
        <v>-3.7270995115635666</v>
      </c>
      <c r="BN2332">
        <f t="shared" si="723"/>
        <v>3.8542340238187915E-2</v>
      </c>
    </row>
    <row r="2333" spans="13:66" ht="15">
      <c r="M2333" s="280">
        <v>2363</v>
      </c>
      <c r="N2333" s="280">
        <f t="shared" si="709"/>
        <v>13.116143031431259</v>
      </c>
      <c r="AK2333">
        <f t="shared" si="710"/>
        <v>-9.1941659999999995E-2</v>
      </c>
      <c r="AL2333">
        <f t="shared" si="711"/>
        <v>6.4660824810000008</v>
      </c>
      <c r="AM2333">
        <f t="shared" si="712"/>
        <v>23.975648753658998</v>
      </c>
      <c r="AN2333">
        <f t="shared" si="713"/>
        <v>-58.020848458987253</v>
      </c>
      <c r="AO2333">
        <f t="shared" si="714"/>
        <v>104.762735675085</v>
      </c>
      <c r="AP2333">
        <f t="shared" si="715"/>
        <v>-140.20243961898572</v>
      </c>
      <c r="AQ2333">
        <f t="shared" si="716"/>
        <v>138.99361867315059</v>
      </c>
      <c r="AR2333">
        <f t="shared" si="717"/>
        <v>-86.634404643560003</v>
      </c>
      <c r="AS2333">
        <f t="shared" si="718"/>
        <v>23.944663804466686</v>
      </c>
      <c r="BJ2333">
        <f t="shared" si="719"/>
        <v>1.2716149999999999</v>
      </c>
      <c r="BK2333">
        <f t="shared" si="720"/>
        <v>4.074367305</v>
      </c>
      <c r="BL2333">
        <f t="shared" si="721"/>
        <v>11.463388416695999</v>
      </c>
      <c r="BM2333">
        <f t="shared" si="722"/>
        <v>-3.7318353426513688</v>
      </c>
      <c r="BN2333">
        <f t="shared" si="723"/>
        <v>3.8607652386629374E-2</v>
      </c>
    </row>
    <row r="2334" spans="13:66" ht="15">
      <c r="M2334" s="280">
        <v>2364</v>
      </c>
      <c r="N2334" s="280">
        <f t="shared" si="709"/>
        <v>13.12289727581345</v>
      </c>
      <c r="AK2334">
        <f t="shared" si="710"/>
        <v>-9.1941659999999995E-2</v>
      </c>
      <c r="AL2334">
        <f t="shared" si="711"/>
        <v>6.4688188680000005</v>
      </c>
      <c r="AM2334">
        <f t="shared" si="712"/>
        <v>23.995945598255997</v>
      </c>
      <c r="AN2334">
        <f t="shared" si="713"/>
        <v>-58.094541314444747</v>
      </c>
      <c r="AO2334">
        <f t="shared" si="714"/>
        <v>104.94018680735287</v>
      </c>
      <c r="AP2334">
        <f t="shared" si="715"/>
        <v>-140.49935276885705</v>
      </c>
      <c r="AQ2334">
        <f t="shared" si="716"/>
        <v>139.34691724381463</v>
      </c>
      <c r="AR2334">
        <f t="shared" si="717"/>
        <v>-86.891370913735386</v>
      </c>
      <c r="AS2334">
        <f t="shared" si="718"/>
        <v>24.025849280245424</v>
      </c>
      <c r="BJ2334">
        <f t="shared" si="719"/>
        <v>1.2716149999999999</v>
      </c>
      <c r="BK2334">
        <f t="shared" si="720"/>
        <v>4.0760915400000002</v>
      </c>
      <c r="BL2334">
        <f t="shared" si="721"/>
        <v>11.473092872063997</v>
      </c>
      <c r="BM2334">
        <f t="shared" si="722"/>
        <v>-3.7365751837567873</v>
      </c>
      <c r="BN2334">
        <f t="shared" si="723"/>
        <v>3.8673047506240031E-2</v>
      </c>
    </row>
    <row r="2335" spans="13:66" ht="15">
      <c r="M2335" s="280">
        <v>2365</v>
      </c>
      <c r="N2335" s="280">
        <f t="shared" si="709"/>
        <v>13.129651697490431</v>
      </c>
      <c r="AK2335">
        <f t="shared" si="710"/>
        <v>-9.1941659999999995E-2</v>
      </c>
      <c r="AL2335">
        <f t="shared" si="711"/>
        <v>6.4715552550000011</v>
      </c>
      <c r="AM2335">
        <f t="shared" si="712"/>
        <v>24.016251030474997</v>
      </c>
      <c r="AN2335">
        <f t="shared" si="713"/>
        <v>-58.16829654218413</v>
      </c>
      <c r="AO2335">
        <f t="shared" si="714"/>
        <v>105.11786327435826</v>
      </c>
      <c r="AP2335">
        <f t="shared" si="715"/>
        <v>-140.79676873510456</v>
      </c>
      <c r="AQ2335">
        <f t="shared" si="716"/>
        <v>139.70096385263872</v>
      </c>
      <c r="AR2335">
        <f t="shared" si="717"/>
        <v>-87.148990210890972</v>
      </c>
      <c r="AS2335">
        <f t="shared" si="718"/>
        <v>24.10727550920025</v>
      </c>
      <c r="BJ2335">
        <f t="shared" si="719"/>
        <v>1.2716149999999999</v>
      </c>
      <c r="BK2335">
        <f t="shared" si="720"/>
        <v>4.0778157749999995</v>
      </c>
      <c r="BL2335">
        <f t="shared" si="721"/>
        <v>11.482801433399999</v>
      </c>
      <c r="BM2335">
        <f t="shared" si="722"/>
        <v>-3.7413190365768254</v>
      </c>
      <c r="BN2335">
        <f t="shared" si="723"/>
        <v>3.8738525667260028E-2</v>
      </c>
    </row>
    <row r="2336" spans="13:66" ht="15">
      <c r="M2336" s="280">
        <v>2366</v>
      </c>
      <c r="N2336" s="280">
        <f t="shared" si="709"/>
        <v>13.136406294835474</v>
      </c>
      <c r="AK2336">
        <f t="shared" si="710"/>
        <v>-9.1941659999999995E-2</v>
      </c>
      <c r="AL2336">
        <f t="shared" si="711"/>
        <v>6.4742916420000007</v>
      </c>
      <c r="AM2336">
        <f t="shared" si="712"/>
        <v>24.036565050315996</v>
      </c>
      <c r="AN2336">
        <f t="shared" si="713"/>
        <v>-58.24211416858963</v>
      </c>
      <c r="AO2336">
        <f t="shared" si="714"/>
        <v>105.29576526677999</v>
      </c>
      <c r="AP2336">
        <f t="shared" si="715"/>
        <v>-141.09468815608994</v>
      </c>
      <c r="AQ2336">
        <f t="shared" si="716"/>
        <v>140.0557597661421</v>
      </c>
      <c r="AR2336">
        <f t="shared" si="717"/>
        <v>-87.407263917386331</v>
      </c>
      <c r="AS2336">
        <f t="shared" si="718"/>
        <v>24.188943103026318</v>
      </c>
      <c r="BJ2336">
        <f t="shared" si="719"/>
        <v>1.2716149999999999</v>
      </c>
      <c r="BK2336">
        <f t="shared" si="720"/>
        <v>4.0795400099999997</v>
      </c>
      <c r="BL2336">
        <f t="shared" si="721"/>
        <v>11.492514100703998</v>
      </c>
      <c r="BM2336">
        <f t="shared" si="722"/>
        <v>-3.7460669028084852</v>
      </c>
      <c r="BN2336">
        <f t="shared" si="723"/>
        <v>3.8804086939959216E-2</v>
      </c>
    </row>
    <row r="2337" spans="13:66" ht="15">
      <c r="M2337" s="280">
        <v>2367</v>
      </c>
      <c r="N2337" s="280">
        <f t="shared" si="709"/>
        <v>13.143161066221865</v>
      </c>
      <c r="AK2337">
        <f t="shared" si="710"/>
        <v>-9.1941659999999995E-2</v>
      </c>
      <c r="AL2337">
        <f t="shared" si="711"/>
        <v>6.4770280290000004</v>
      </c>
      <c r="AM2337">
        <f t="shared" si="712"/>
        <v>24.056887657778997</v>
      </c>
      <c r="AN2337">
        <f t="shared" si="713"/>
        <v>-58.315994220045454</v>
      </c>
      <c r="AO2337">
        <f t="shared" si="714"/>
        <v>105.47389297537757</v>
      </c>
      <c r="AP2337">
        <f t="shared" si="715"/>
        <v>-141.39311167071509</v>
      </c>
      <c r="AQ2337">
        <f t="shared" si="716"/>
        <v>140.4113062524516</v>
      </c>
      <c r="AR2337">
        <f t="shared" si="717"/>
        <v>-87.666193417921093</v>
      </c>
      <c r="AS2337">
        <f t="shared" si="718"/>
        <v>24.27085267471336</v>
      </c>
      <c r="BJ2337">
        <f t="shared" si="719"/>
        <v>1.2716149999999999</v>
      </c>
      <c r="BK2337">
        <f t="shared" si="720"/>
        <v>4.0812642449999998</v>
      </c>
      <c r="BL2337">
        <f t="shared" si="721"/>
        <v>11.502230873975998</v>
      </c>
      <c r="BM2337">
        <f t="shared" si="722"/>
        <v>-3.7508187841487697</v>
      </c>
      <c r="BN2337">
        <f t="shared" si="723"/>
        <v>3.8869731394637168E-2</v>
      </c>
    </row>
    <row r="2338" spans="13:66" ht="15">
      <c r="M2338" s="280">
        <v>2368</v>
      </c>
      <c r="N2338" s="280">
        <f t="shared" si="709"/>
        <v>13.149916010022938</v>
      </c>
      <c r="AK2338">
        <f t="shared" si="710"/>
        <v>-9.1941659999999995E-2</v>
      </c>
      <c r="AL2338">
        <f t="shared" si="711"/>
        <v>6.479764416000001</v>
      </c>
      <c r="AM2338">
        <f t="shared" si="712"/>
        <v>24.077218852863997</v>
      </c>
      <c r="AN2338">
        <f t="shared" si="713"/>
        <v>-58.389936722935815</v>
      </c>
      <c r="AO2338">
        <f t="shared" si="714"/>
        <v>105.6522465909911</v>
      </c>
      <c r="AP2338">
        <f t="shared" si="715"/>
        <v>-141.6920399184221</v>
      </c>
      <c r="AQ2338">
        <f t="shared" si="716"/>
        <v>140.76760458130306</v>
      </c>
      <c r="AR2338">
        <f t="shared" si="717"/>
        <v>-87.925780099537789</v>
      </c>
      <c r="AS2338">
        <f t="shared" si="718"/>
        <v>24.353004838547896</v>
      </c>
      <c r="BJ2338">
        <f t="shared" si="719"/>
        <v>1.2716149999999999</v>
      </c>
      <c r="BK2338">
        <f t="shared" si="720"/>
        <v>4.08298848</v>
      </c>
      <c r="BL2338">
        <f t="shared" si="721"/>
        <v>11.511951753215998</v>
      </c>
      <c r="BM2338">
        <f t="shared" si="722"/>
        <v>-3.7555746822946818</v>
      </c>
      <c r="BN2338">
        <f t="shared" si="723"/>
        <v>3.8935459101623195E-2</v>
      </c>
    </row>
    <row r="2339" spans="13:66" ht="15">
      <c r="M2339" s="280">
        <v>2369</v>
      </c>
      <c r="N2339" s="280">
        <f t="shared" si="709"/>
        <v>13.15667112461205</v>
      </c>
      <c r="AK2339">
        <f t="shared" si="710"/>
        <v>-9.1941659999999995E-2</v>
      </c>
      <c r="AL2339">
        <f t="shared" si="711"/>
        <v>6.4825008030000006</v>
      </c>
      <c r="AM2339">
        <f t="shared" si="712"/>
        <v>24.097558635570998</v>
      </c>
      <c r="AN2339">
        <f t="shared" si="713"/>
        <v>-58.463941703644927</v>
      </c>
      <c r="AO2339">
        <f t="shared" si="714"/>
        <v>105.83082630454136</v>
      </c>
      <c r="AP2339">
        <f t="shared" si="715"/>
        <v>-141.99147353919363</v>
      </c>
      <c r="AQ2339">
        <f t="shared" si="716"/>
        <v>141.12465602404257</v>
      </c>
      <c r="AR2339">
        <f t="shared" si="717"/>
        <v>-88.186025351624963</v>
      </c>
      <c r="AS2339">
        <f t="shared" si="718"/>
        <v>24.435400210115429</v>
      </c>
      <c r="BJ2339">
        <f t="shared" si="719"/>
        <v>1.2716149999999999</v>
      </c>
      <c r="BK2339">
        <f t="shared" si="720"/>
        <v>4.0847127150000002</v>
      </c>
      <c r="BL2339">
        <f t="shared" si="721"/>
        <v>11.521676738423999</v>
      </c>
      <c r="BM2339">
        <f t="shared" si="722"/>
        <v>-3.7603345989432246</v>
      </c>
      <c r="BN2339">
        <f t="shared" si="723"/>
        <v>3.9001270131276286E-2</v>
      </c>
    </row>
    <row r="2340" spans="13:66" ht="15">
      <c r="M2340" s="280">
        <v>2370</v>
      </c>
      <c r="N2340" s="280">
        <f t="shared" si="709"/>
        <v>13.163426408362582</v>
      </c>
      <c r="AK2340">
        <f t="shared" si="710"/>
        <v>-9.1941659999999995E-2</v>
      </c>
      <c r="AL2340">
        <f t="shared" si="711"/>
        <v>6.4852371900000003</v>
      </c>
      <c r="AM2340">
        <f t="shared" si="712"/>
        <v>24.117907005899998</v>
      </c>
      <c r="AN2340">
        <f t="shared" si="713"/>
        <v>-58.538009188557005</v>
      </c>
      <c r="AO2340">
        <f t="shared" si="714"/>
        <v>106.00963230702978</v>
      </c>
      <c r="AP2340">
        <f t="shared" si="715"/>
        <v>-142.29141317355314</v>
      </c>
      <c r="AQ2340">
        <f t="shared" si="716"/>
        <v>141.48246185362788</v>
      </c>
      <c r="AR2340">
        <f t="shared" si="717"/>
        <v>-88.446930565920042</v>
      </c>
      <c r="AS2340">
        <f t="shared" si="718"/>
        <v>24.518039406302631</v>
      </c>
      <c r="BJ2340">
        <f t="shared" si="719"/>
        <v>1.2716149999999999</v>
      </c>
      <c r="BK2340">
        <f t="shared" si="720"/>
        <v>4.0864369499999995</v>
      </c>
      <c r="BL2340">
        <f t="shared" si="721"/>
        <v>11.531405829599999</v>
      </c>
      <c r="BM2340">
        <f t="shared" si="722"/>
        <v>-3.7650985357914002</v>
      </c>
      <c r="BN2340">
        <f t="shared" si="723"/>
        <v>3.9067164553985192E-2</v>
      </c>
    </row>
    <row r="2341" spans="13:66" ht="15">
      <c r="M2341" s="280">
        <v>2371</v>
      </c>
      <c r="N2341" s="280">
        <f t="shared" si="709"/>
        <v>13.170181859647956</v>
      </c>
      <c r="AK2341">
        <f t="shared" si="710"/>
        <v>-9.1941659999999995E-2</v>
      </c>
      <c r="AL2341">
        <f t="shared" si="711"/>
        <v>6.4879735770000009</v>
      </c>
      <c r="AM2341">
        <f t="shared" si="712"/>
        <v>24.138263963850996</v>
      </c>
      <c r="AN2341">
        <f t="shared" si="713"/>
        <v>-58.61213920405627</v>
      </c>
      <c r="AO2341">
        <f t="shared" si="714"/>
        <v>106.18866478953838</v>
      </c>
      <c r="AP2341">
        <f t="shared" si="715"/>
        <v>-142.591859462565</v>
      </c>
      <c r="AQ2341">
        <f t="shared" si="716"/>
        <v>141.84102334462989</v>
      </c>
      <c r="AR2341">
        <f t="shared" si="717"/>
        <v>-88.708497136512364</v>
      </c>
      <c r="AS2341">
        <f t="shared" si="718"/>
        <v>24.600923045299535</v>
      </c>
      <c r="BJ2341">
        <f t="shared" si="719"/>
        <v>1.2716149999999999</v>
      </c>
      <c r="BK2341">
        <f t="shared" si="720"/>
        <v>4.0881611849999997</v>
      </c>
      <c r="BL2341">
        <f t="shared" si="721"/>
        <v>11.541139026743998</v>
      </c>
      <c r="BM2341">
        <f t="shared" si="722"/>
        <v>-3.7698664945362119</v>
      </c>
      <c r="BN2341">
        <f t="shared" si="723"/>
        <v>3.9133142440168356E-2</v>
      </c>
    </row>
    <row r="2342" spans="13:66" ht="15">
      <c r="M2342" s="280">
        <v>2372</v>
      </c>
      <c r="N2342" s="280">
        <f t="shared" si="709"/>
        <v>13.176937476841609</v>
      </c>
      <c r="AK2342">
        <f t="shared" si="710"/>
        <v>-9.1941659999999995E-2</v>
      </c>
      <c r="AL2342">
        <f t="shared" si="711"/>
        <v>6.4907099640000006</v>
      </c>
      <c r="AM2342">
        <f t="shared" si="712"/>
        <v>24.158629509423996</v>
      </c>
      <c r="AN2342">
        <f t="shared" si="713"/>
        <v>-58.68633177652692</v>
      </c>
      <c r="AO2342">
        <f t="shared" si="714"/>
        <v>106.36792394322987</v>
      </c>
      <c r="AP2342">
        <f t="shared" si="715"/>
        <v>-142.89281304783484</v>
      </c>
      <c r="AQ2342">
        <f t="shared" si="716"/>
        <v>142.20034177323379</v>
      </c>
      <c r="AR2342">
        <f t="shared" si="717"/>
        <v>-88.970726459846176</v>
      </c>
      <c r="AS2342">
        <f t="shared" si="718"/>
        <v>24.684051746601771</v>
      </c>
      <c r="BJ2342">
        <f t="shared" si="719"/>
        <v>1.2716149999999999</v>
      </c>
      <c r="BK2342">
        <f t="shared" si="720"/>
        <v>4.0898854199999999</v>
      </c>
      <c r="BL2342">
        <f t="shared" si="721"/>
        <v>11.550876329855997</v>
      </c>
      <c r="BM2342">
        <f t="shared" si="722"/>
        <v>-3.7746384768746628</v>
      </c>
      <c r="BN2342">
        <f t="shared" si="723"/>
        <v>3.9199203860273944E-2</v>
      </c>
    </row>
    <row r="2343" spans="13:66" ht="15">
      <c r="M2343" s="280">
        <v>2373</v>
      </c>
      <c r="N2343" s="280">
        <f t="shared" si="709"/>
        <v>13.183693258317023</v>
      </c>
      <c r="AK2343">
        <f t="shared" si="710"/>
        <v>-9.1941659999999995E-2</v>
      </c>
      <c r="AL2343">
        <f t="shared" si="711"/>
        <v>6.4934463510000002</v>
      </c>
      <c r="AM2343">
        <f t="shared" si="712"/>
        <v>24.179003642618998</v>
      </c>
      <c r="AN2343">
        <f t="shared" si="713"/>
        <v>-58.760586932353178</v>
      </c>
      <c r="AO2343">
        <f t="shared" si="714"/>
        <v>106.54740995934759</v>
      </c>
      <c r="AP2343">
        <f t="shared" si="715"/>
        <v>-143.19427457150965</v>
      </c>
      <c r="AQ2343">
        <f t="shared" si="716"/>
        <v>142.56041841724056</v>
      </c>
      <c r="AR2343">
        <f t="shared" si="717"/>
        <v>-89.233619934723535</v>
      </c>
      <c r="AS2343">
        <f t="shared" si="718"/>
        <v>24.767426131012737</v>
      </c>
      <c r="BJ2343">
        <f t="shared" si="719"/>
        <v>1.2716149999999999</v>
      </c>
      <c r="BK2343">
        <f t="shared" si="720"/>
        <v>4.0916096550000001</v>
      </c>
      <c r="BL2343">
        <f t="shared" si="721"/>
        <v>11.560617738935997</v>
      </c>
      <c r="BM2343">
        <f t="shared" si="722"/>
        <v>-3.7794144845037549</v>
      </c>
      <c r="BN2343">
        <f t="shared" si="723"/>
        <v>3.9265348884779845E-2</v>
      </c>
    </row>
    <row r="2344" spans="13:66" ht="15">
      <c r="M2344" s="280">
        <v>2374</v>
      </c>
      <c r="N2344" s="280">
        <f t="shared" si="709"/>
        <v>13.190449202447702</v>
      </c>
      <c r="AK2344">
        <f t="shared" si="710"/>
        <v>-9.1941659999999995E-2</v>
      </c>
      <c r="AL2344">
        <f t="shared" si="711"/>
        <v>6.4961827380000008</v>
      </c>
      <c r="AM2344">
        <f t="shared" si="712"/>
        <v>24.199386363435998</v>
      </c>
      <c r="AN2344">
        <f t="shared" si="713"/>
        <v>-58.834904697919264</v>
      </c>
      <c r="AO2344">
        <f t="shared" si="714"/>
        <v>106.72712302921552</v>
      </c>
      <c r="AP2344">
        <f t="shared" si="715"/>
        <v>-143.49624467627822</v>
      </c>
      <c r="AQ2344">
        <f t="shared" si="716"/>
        <v>142.92125455606839</v>
      </c>
      <c r="AR2344">
        <f t="shared" si="717"/>
        <v>-89.497178962307387</v>
      </c>
      <c r="AS2344">
        <f t="shared" si="718"/>
        <v>24.851046820645816</v>
      </c>
      <c r="BJ2344">
        <f t="shared" si="719"/>
        <v>1.2716149999999999</v>
      </c>
      <c r="BK2344">
        <f t="shared" si="720"/>
        <v>4.0933338900000003</v>
      </c>
      <c r="BL2344">
        <f t="shared" si="721"/>
        <v>11.570363253983999</v>
      </c>
      <c r="BM2344">
        <f t="shared" si="722"/>
        <v>-3.7841945191204913</v>
      </c>
      <c r="BN2344">
        <f t="shared" si="723"/>
        <v>3.9331577584193665E-2</v>
      </c>
    </row>
    <row r="2345" spans="13:66" ht="15">
      <c r="M2345" s="280">
        <v>2375</v>
      </c>
      <c r="N2345" s="280">
        <f t="shared" si="709"/>
        <v>13.197205307607172</v>
      </c>
      <c r="AK2345">
        <f t="shared" si="710"/>
        <v>-9.1941659999999995E-2</v>
      </c>
      <c r="AL2345">
        <f t="shared" si="711"/>
        <v>6.4989191250000005</v>
      </c>
      <c r="AM2345">
        <f t="shared" si="712"/>
        <v>24.219777671874997</v>
      </c>
      <c r="AN2345">
        <f t="shared" si="713"/>
        <v>-58.909285099609384</v>
      </c>
      <c r="AO2345">
        <f t="shared" si="714"/>
        <v>106.90706334423828</v>
      </c>
      <c r="AP2345">
        <f t="shared" si="715"/>
        <v>-143.7987240053711</v>
      </c>
      <c r="AQ2345">
        <f t="shared" si="716"/>
        <v>143.28285147075385</v>
      </c>
      <c r="AR2345">
        <f t="shared" si="717"/>
        <v>-89.761404946124458</v>
      </c>
      <c r="AS2345">
        <f t="shared" si="718"/>
        <v>24.934914438926594</v>
      </c>
      <c r="BJ2345">
        <f t="shared" si="719"/>
        <v>1.2716149999999999</v>
      </c>
      <c r="BK2345">
        <f t="shared" si="720"/>
        <v>4.0950581249999995</v>
      </c>
      <c r="BL2345">
        <f t="shared" si="721"/>
        <v>11.580112874999998</v>
      </c>
      <c r="BM2345">
        <f t="shared" si="722"/>
        <v>-3.7889785824218754</v>
      </c>
      <c r="BN2345">
        <f t="shared" si="723"/>
        <v>3.9397890029052737E-2</v>
      </c>
    </row>
    <row r="2346" spans="13:66" ht="15">
      <c r="M2346" s="280">
        <v>2376</v>
      </c>
      <c r="N2346" s="280">
        <f t="shared" si="709"/>
        <v>13.20396157216901</v>
      </c>
      <c r="AK2346">
        <f t="shared" si="710"/>
        <v>-9.1941659999999995E-2</v>
      </c>
      <c r="AL2346">
        <f t="shared" si="711"/>
        <v>6.501655512000001</v>
      </c>
      <c r="AM2346">
        <f t="shared" si="712"/>
        <v>24.240177567935998</v>
      </c>
      <c r="AN2346">
        <f t="shared" si="713"/>
        <v>-58.983728163807754</v>
      </c>
      <c r="AO2346">
        <f t="shared" si="714"/>
        <v>107.08723109590113</v>
      </c>
      <c r="AP2346">
        <f t="shared" si="715"/>
        <v>-144.10171320256106</v>
      </c>
      <c r="AQ2346">
        <f t="shared" si="716"/>
        <v>143.64521044395343</v>
      </c>
      <c r="AR2346">
        <f t="shared" si="717"/>
        <v>-90.026299292068387</v>
      </c>
      <c r="AS2346">
        <f t="shared" si="718"/>
        <v>25.019029610595066</v>
      </c>
      <c r="BJ2346">
        <f t="shared" si="719"/>
        <v>1.2716149999999999</v>
      </c>
      <c r="BK2346">
        <f t="shared" si="720"/>
        <v>4.0967823599999997</v>
      </c>
      <c r="BL2346">
        <f t="shared" si="721"/>
        <v>11.589866601983998</v>
      </c>
      <c r="BM2346">
        <f t="shared" si="722"/>
        <v>-3.7937666761049091</v>
      </c>
      <c r="BN2346">
        <f t="shared" si="723"/>
        <v>3.9464286289924093E-2</v>
      </c>
    </row>
    <row r="2347" spans="13:66" ht="15">
      <c r="M2347" s="280">
        <v>2377</v>
      </c>
      <c r="N2347" s="280">
        <f t="shared" si="709"/>
        <v>13.210717994506807</v>
      </c>
      <c r="AK2347">
        <f t="shared" si="710"/>
        <v>-9.1941659999999995E-2</v>
      </c>
      <c r="AL2347">
        <f t="shared" si="711"/>
        <v>6.5043918990000007</v>
      </c>
      <c r="AM2347">
        <f t="shared" si="712"/>
        <v>24.260586051618997</v>
      </c>
      <c r="AN2347">
        <f t="shared" si="713"/>
        <v>-59.058233916898587</v>
      </c>
      <c r="AO2347">
        <f t="shared" si="714"/>
        <v>107.26762647576999</v>
      </c>
      <c r="AP2347">
        <f t="shared" si="715"/>
        <v>-144.40521291216319</v>
      </c>
      <c r="AQ2347">
        <f t="shared" si="716"/>
        <v>144.00833275994478</v>
      </c>
      <c r="AR2347">
        <f t="shared" si="717"/>
        <v>-90.291863408402548</v>
      </c>
      <c r="AS2347">
        <f t="shared" si="718"/>
        <v>25.103392961707854</v>
      </c>
      <c r="BJ2347">
        <f t="shared" si="719"/>
        <v>1.2716149999999999</v>
      </c>
      <c r="BK2347">
        <f t="shared" si="720"/>
        <v>4.0985065949999999</v>
      </c>
      <c r="BL2347">
        <f t="shared" si="721"/>
        <v>11.599624434935999</v>
      </c>
      <c r="BM2347">
        <f t="shared" si="722"/>
        <v>-3.7985588018665957</v>
      </c>
      <c r="BN2347">
        <f t="shared" si="723"/>
        <v>3.9530766437404503E-2</v>
      </c>
    </row>
    <row r="2348" spans="13:66" ht="15">
      <c r="M2348" s="280">
        <v>2378</v>
      </c>
      <c r="N2348" s="280">
        <f t="shared" si="709"/>
        <v>13.217474572994178</v>
      </c>
      <c r="AK2348">
        <f t="shared" si="710"/>
        <v>-9.1941659999999995E-2</v>
      </c>
      <c r="AL2348">
        <f t="shared" si="711"/>
        <v>6.5071282860000004</v>
      </c>
      <c r="AM2348">
        <f t="shared" si="712"/>
        <v>24.281003122923998</v>
      </c>
      <c r="AN2348">
        <f t="shared" si="713"/>
        <v>-59.132802385266096</v>
      </c>
      <c r="AO2348">
        <f t="shared" si="714"/>
        <v>107.4482496754914</v>
      </c>
      <c r="AP2348">
        <f t="shared" si="715"/>
        <v>-144.70922377903514</v>
      </c>
      <c r="AQ2348">
        <f t="shared" si="716"/>
        <v>144.37221970462826</v>
      </c>
      <c r="AR2348">
        <f t="shared" si="717"/>
        <v>-90.558098705763172</v>
      </c>
      <c r="AS2348">
        <f t="shared" si="718"/>
        <v>25.188005119640433</v>
      </c>
      <c r="BJ2348">
        <f t="shared" si="719"/>
        <v>1.2716149999999999</v>
      </c>
      <c r="BK2348">
        <f t="shared" si="720"/>
        <v>4.1002308300000001</v>
      </c>
      <c r="BL2348">
        <f t="shared" si="721"/>
        <v>11.609386373855997</v>
      </c>
      <c r="BM2348">
        <f t="shared" si="722"/>
        <v>-3.8033549614039379</v>
      </c>
      <c r="BN2348">
        <f t="shared" si="723"/>
        <v>3.9597330542120446E-2</v>
      </c>
    </row>
    <row r="2349" spans="13:66" ht="15">
      <c r="M2349" s="280">
        <v>2379</v>
      </c>
      <c r="N2349" s="280">
        <f t="shared" si="709"/>
        <v>13.224231306004786</v>
      </c>
      <c r="AK2349">
        <f t="shared" si="710"/>
        <v>-9.1941659999999995E-2</v>
      </c>
      <c r="AL2349">
        <f t="shared" si="711"/>
        <v>6.5098646730000009</v>
      </c>
      <c r="AM2349">
        <f t="shared" si="712"/>
        <v>24.301428781850998</v>
      </c>
      <c r="AN2349">
        <f t="shared" si="713"/>
        <v>-59.207433595294496</v>
      </c>
      <c r="AO2349">
        <f t="shared" si="714"/>
        <v>107.62910088679254</v>
      </c>
      <c r="AP2349">
        <f t="shared" si="715"/>
        <v>-145.01374644857742</v>
      </c>
      <c r="AQ2349">
        <f t="shared" si="716"/>
        <v>144.73687256552807</v>
      </c>
      <c r="AR2349">
        <f t="shared" si="717"/>
        <v>-90.825006597162243</v>
      </c>
      <c r="AS2349">
        <f t="shared" si="718"/>
        <v>25.272866713089332</v>
      </c>
      <c r="BJ2349">
        <f t="shared" si="719"/>
        <v>1.2716149999999999</v>
      </c>
      <c r="BK2349">
        <f t="shared" si="720"/>
        <v>4.1019550650000003</v>
      </c>
      <c r="BL2349">
        <f t="shared" si="721"/>
        <v>11.619152418743997</v>
      </c>
      <c r="BM2349">
        <f t="shared" si="722"/>
        <v>-3.8081551564139384</v>
      </c>
      <c r="BN2349">
        <f t="shared" si="723"/>
        <v>3.9663978674728116E-2</v>
      </c>
    </row>
    <row r="2350" spans="13:66" ht="15">
      <c r="M2350" s="280">
        <v>2380</v>
      </c>
      <c r="N2350" s="280">
        <f t="shared" si="709"/>
        <v>13.23098819191231</v>
      </c>
      <c r="AK2350">
        <f t="shared" si="710"/>
        <v>-9.1941659999999995E-2</v>
      </c>
      <c r="AL2350">
        <f t="shared" si="711"/>
        <v>6.5126010600000006</v>
      </c>
      <c r="AM2350">
        <f t="shared" si="712"/>
        <v>24.321863028399996</v>
      </c>
      <c r="AN2350">
        <f t="shared" si="713"/>
        <v>-59.282127573368008</v>
      </c>
      <c r="AO2350">
        <f t="shared" si="714"/>
        <v>107.81018030148128</v>
      </c>
      <c r="AP2350">
        <f t="shared" si="715"/>
        <v>-145.31878156673349</v>
      </c>
      <c r="AQ2350">
        <f t="shared" si="716"/>
        <v>145.10229263179377</v>
      </c>
      <c r="AR2350">
        <f t="shared" si="717"/>
        <v>-91.092588497990619</v>
      </c>
      <c r="AS2350">
        <f t="shared" si="718"/>
        <v>25.357978372074381</v>
      </c>
      <c r="BJ2350">
        <f t="shared" si="719"/>
        <v>1.2716149999999999</v>
      </c>
      <c r="BK2350">
        <f t="shared" si="720"/>
        <v>4.1036792999999996</v>
      </c>
      <c r="BL2350">
        <f t="shared" si="721"/>
        <v>11.628922569599998</v>
      </c>
      <c r="BM2350">
        <f t="shared" si="722"/>
        <v>-3.8129593885936002</v>
      </c>
      <c r="BN2350">
        <f t="shared" si="723"/>
        <v>3.9730710905913444E-2</v>
      </c>
    </row>
    <row r="2351" spans="13:66" ht="15">
      <c r="M2351" s="280">
        <v>2381</v>
      </c>
      <c r="N2351" s="280">
        <f t="shared" si="709"/>
        <v>13.237745229090462</v>
      </c>
      <c r="AK2351">
        <f t="shared" si="710"/>
        <v>-9.1941659999999995E-2</v>
      </c>
      <c r="AL2351">
        <f t="shared" si="711"/>
        <v>6.5153374470000003</v>
      </c>
      <c r="AM2351">
        <f t="shared" si="712"/>
        <v>24.342305862570996</v>
      </c>
      <c r="AN2351">
        <f t="shared" si="713"/>
        <v>-59.356884345870839</v>
      </c>
      <c r="AO2351">
        <f t="shared" si="714"/>
        <v>107.99148811144606</v>
      </c>
      <c r="AP2351">
        <f t="shared" si="715"/>
        <v>-145.62432977999018</v>
      </c>
      <c r="AQ2351">
        <f t="shared" si="716"/>
        <v>145.46848119420159</v>
      </c>
      <c r="AR2351">
        <f t="shared" si="717"/>
        <v>-91.36084582602092</v>
      </c>
      <c r="AS2351">
        <f t="shared" si="718"/>
        <v>25.443340727940935</v>
      </c>
      <c r="BJ2351">
        <f t="shared" si="719"/>
        <v>1.2716149999999999</v>
      </c>
      <c r="BK2351">
        <f t="shared" si="720"/>
        <v>4.1054035349999998</v>
      </c>
      <c r="BL2351">
        <f t="shared" si="721"/>
        <v>11.638696826423997</v>
      </c>
      <c r="BM2351">
        <f t="shared" si="722"/>
        <v>-3.8177676596399261</v>
      </c>
      <c r="BN2351">
        <f t="shared" si="723"/>
        <v>3.9797527306392057E-2</v>
      </c>
    </row>
    <row r="2352" spans="13:66" ht="15">
      <c r="M2352" s="280">
        <v>2382</v>
      </c>
      <c r="N2352" s="280">
        <f t="shared" si="709"/>
        <v>13.24450241591299</v>
      </c>
      <c r="AK2352">
        <f t="shared" si="710"/>
        <v>-9.1941659999999995E-2</v>
      </c>
      <c r="AL2352">
        <f t="shared" si="711"/>
        <v>6.5180738340000008</v>
      </c>
      <c r="AM2352">
        <f t="shared" si="712"/>
        <v>24.362757284363997</v>
      </c>
      <c r="AN2352">
        <f t="shared" si="713"/>
        <v>-59.431703939187202</v>
      </c>
      <c r="AO2352">
        <f t="shared" si="714"/>
        <v>108.17302450865601</v>
      </c>
      <c r="AP2352">
        <f t="shared" si="715"/>
        <v>-145.93039173537775</v>
      </c>
      <c r="AQ2352">
        <f t="shared" si="716"/>
        <v>145.83543954515579</v>
      </c>
      <c r="AR2352">
        <f t="shared" si="717"/>
        <v>-91.629780001410609</v>
      </c>
      <c r="AS2352">
        <f t="shared" si="718"/>
        <v>25.52895441336209</v>
      </c>
      <c r="BJ2352">
        <f t="shared" si="719"/>
        <v>1.2716149999999999</v>
      </c>
      <c r="BK2352">
        <f t="shared" si="720"/>
        <v>4.10712777</v>
      </c>
      <c r="BL2352">
        <f t="shared" si="721"/>
        <v>11.648475189215999</v>
      </c>
      <c r="BM2352">
        <f t="shared" si="722"/>
        <v>-3.8225799712499184</v>
      </c>
      <c r="BN2352">
        <f t="shared" si="723"/>
        <v>3.9864427946909309E-2</v>
      </c>
    </row>
    <row r="2353" spans="13:66" ht="15">
      <c r="M2353" s="280">
        <v>2383</v>
      </c>
      <c r="N2353" s="280">
        <f t="shared" si="709"/>
        <v>13.251259750753658</v>
      </c>
      <c r="AK2353">
        <f t="shared" si="710"/>
        <v>-9.1941659999999995E-2</v>
      </c>
      <c r="AL2353">
        <f t="shared" si="711"/>
        <v>6.5208102210000005</v>
      </c>
      <c r="AM2353">
        <f t="shared" si="712"/>
        <v>24.383217293778998</v>
      </c>
      <c r="AN2353">
        <f t="shared" si="713"/>
        <v>-59.506586379701311</v>
      </c>
      <c r="AO2353">
        <f t="shared" si="714"/>
        <v>108.35478968516091</v>
      </c>
      <c r="AP2353">
        <f t="shared" si="715"/>
        <v>-146.23696808047021</v>
      </c>
      <c r="AQ2353">
        <f t="shared" si="716"/>
        <v>146.20316897869017</v>
      </c>
      <c r="AR2353">
        <f t="shared" si="717"/>
        <v>-91.899392446704965</v>
      </c>
      <c r="AS2353">
        <f t="shared" si="718"/>
        <v>25.614820062340929</v>
      </c>
      <c r="BJ2353">
        <f t="shared" si="719"/>
        <v>1.2716149999999999</v>
      </c>
      <c r="BK2353">
        <f t="shared" si="720"/>
        <v>4.1088520050000001</v>
      </c>
      <c r="BL2353">
        <f t="shared" si="721"/>
        <v>11.658257657975998</v>
      </c>
      <c r="BM2353">
        <f t="shared" si="722"/>
        <v>-3.8273963251205809</v>
      </c>
      <c r="BN2353">
        <f t="shared" si="723"/>
        <v>3.993141289824028E-2</v>
      </c>
    </row>
    <row r="2354" spans="13:66" ht="15">
      <c r="M2354" s="280">
        <v>2384</v>
      </c>
      <c r="N2354" s="280">
        <f t="shared" si="709"/>
        <v>13.258017231986273</v>
      </c>
      <c r="AK2354">
        <f t="shared" si="710"/>
        <v>-9.1941659999999995E-2</v>
      </c>
      <c r="AL2354">
        <f t="shared" si="711"/>
        <v>6.5235466080000011</v>
      </c>
      <c r="AM2354">
        <f t="shared" si="712"/>
        <v>24.403685890815996</v>
      </c>
      <c r="AN2354">
        <f t="shared" si="713"/>
        <v>-59.581531693797388</v>
      </c>
      <c r="AO2354">
        <f t="shared" si="714"/>
        <v>108.53678383309114</v>
      </c>
      <c r="AP2354">
        <f t="shared" si="715"/>
        <v>-146.54405946338551</v>
      </c>
      <c r="AQ2354">
        <f t="shared" si="716"/>
        <v>146.5716707904692</v>
      </c>
      <c r="AR2354">
        <f t="shared" si="717"/>
        <v>-92.169684586840063</v>
      </c>
      <c r="AS2354">
        <f t="shared" si="718"/>
        <v>25.700938310212745</v>
      </c>
      <c r="BJ2354">
        <f t="shared" si="719"/>
        <v>1.2716149999999999</v>
      </c>
      <c r="BK2354">
        <f t="shared" si="720"/>
        <v>4.1105762400000003</v>
      </c>
      <c r="BL2354">
        <f t="shared" si="721"/>
        <v>11.668044232703998</v>
      </c>
      <c r="BM2354">
        <f t="shared" si="722"/>
        <v>-3.8322167229489152</v>
      </c>
      <c r="BN2354">
        <f t="shared" si="723"/>
        <v>3.9998482231189771E-2</v>
      </c>
    </row>
    <row r="2355" spans="13:66" ht="15">
      <c r="M2355" s="280">
        <v>2385</v>
      </c>
      <c r="N2355" s="280">
        <f t="shared" si="709"/>
        <v>13.264774857984664</v>
      </c>
      <c r="AK2355">
        <f t="shared" si="710"/>
        <v>-9.1941659999999995E-2</v>
      </c>
      <c r="AL2355">
        <f t="shared" si="711"/>
        <v>6.5262829950000008</v>
      </c>
      <c r="AM2355">
        <f t="shared" si="712"/>
        <v>24.424163075474997</v>
      </c>
      <c r="AN2355">
        <f t="shared" si="713"/>
        <v>-59.656539907859631</v>
      </c>
      <c r="AO2355">
        <f t="shared" si="714"/>
        <v>108.71900714465775</v>
      </c>
      <c r="AP2355">
        <f t="shared" si="715"/>
        <v>-146.85166653278577</v>
      </c>
      <c r="AQ2355">
        <f t="shared" si="716"/>
        <v>146.94094627778955</v>
      </c>
      <c r="AR2355">
        <f t="shared" si="717"/>
        <v>-92.440657849145893</v>
      </c>
      <c r="AS2355">
        <f t="shared" si="718"/>
        <v>25.787309793647299</v>
      </c>
      <c r="BJ2355">
        <f t="shared" si="719"/>
        <v>1.2716149999999999</v>
      </c>
      <c r="BK2355">
        <f t="shared" si="720"/>
        <v>4.1123004749999996</v>
      </c>
      <c r="BL2355">
        <f t="shared" si="721"/>
        <v>11.677834913399998</v>
      </c>
      <c r="BM2355">
        <f t="shared" si="722"/>
        <v>-3.8370411664319253</v>
      </c>
      <c r="BN2355">
        <f t="shared" si="723"/>
        <v>4.0065636016592278E-2</v>
      </c>
    </row>
    <row r="2356" spans="13:66" ht="15">
      <c r="M2356" s="280">
        <v>2386</v>
      </c>
      <c r="N2356" s="280">
        <f t="shared" si="709"/>
        <v>13.271532627122696</v>
      </c>
      <c r="AK2356">
        <f t="shared" si="710"/>
        <v>-9.1941659999999995E-2</v>
      </c>
      <c r="AL2356">
        <f t="shared" si="711"/>
        <v>6.5290193820000004</v>
      </c>
      <c r="AM2356">
        <f t="shared" si="712"/>
        <v>24.444648847755996</v>
      </c>
      <c r="AN2356">
        <f t="shared" si="713"/>
        <v>-59.731611048272271</v>
      </c>
      <c r="AO2356">
        <f t="shared" si="714"/>
        <v>108.90145981215244</v>
      </c>
      <c r="AP2356">
        <f t="shared" si="715"/>
        <v>-147.15978993787755</v>
      </c>
      <c r="AQ2356">
        <f t="shared" si="716"/>
        <v>147.31099673958141</v>
      </c>
      <c r="AR2356">
        <f t="shared" si="717"/>
        <v>-92.712313663349221</v>
      </c>
      <c r="AS2356">
        <f t="shared" si="718"/>
        <v>25.87393515065105</v>
      </c>
      <c r="BJ2356">
        <f t="shared" si="719"/>
        <v>1.2716149999999999</v>
      </c>
      <c r="BK2356">
        <f t="shared" si="720"/>
        <v>4.1140247099999998</v>
      </c>
      <c r="BL2356">
        <f t="shared" si="721"/>
        <v>11.687629700063997</v>
      </c>
      <c r="BM2356">
        <f t="shared" si="722"/>
        <v>-3.8418696572666131</v>
      </c>
      <c r="BN2356">
        <f t="shared" si="723"/>
        <v>4.013287432531204E-2</v>
      </c>
    </row>
    <row r="2357" spans="13:66" ht="15">
      <c r="M2357" s="280">
        <v>2387</v>
      </c>
      <c r="N2357" s="280">
        <f t="shared" si="709"/>
        <v>13.278290537774257</v>
      </c>
      <c r="AK2357">
        <f t="shared" si="710"/>
        <v>-9.1941659999999995E-2</v>
      </c>
      <c r="AL2357">
        <f t="shared" si="711"/>
        <v>6.531755769000001</v>
      </c>
      <c r="AM2357">
        <f t="shared" si="712"/>
        <v>24.465143207658997</v>
      </c>
      <c r="AN2357">
        <f t="shared" si="713"/>
        <v>-59.806745141419512</v>
      </c>
      <c r="AO2357">
        <f t="shared" si="714"/>
        <v>109.08414202794754</v>
      </c>
      <c r="AP2357">
        <f t="shared" si="715"/>
        <v>-147.46843032841198</v>
      </c>
      <c r="AQ2357">
        <f t="shared" si="716"/>
        <v>147.68182347640993</v>
      </c>
      <c r="AR2357">
        <f t="shared" si="717"/>
        <v>-92.984653461576755</v>
      </c>
      <c r="AS2357">
        <f t="shared" si="718"/>
        <v>25.960815020569392</v>
      </c>
      <c r="BJ2357">
        <f t="shared" si="719"/>
        <v>1.2716149999999999</v>
      </c>
      <c r="BK2357">
        <f t="shared" si="720"/>
        <v>4.115748945</v>
      </c>
      <c r="BL2357">
        <f t="shared" si="721"/>
        <v>11.697428592695998</v>
      </c>
      <c r="BM2357">
        <f t="shared" si="722"/>
        <v>-3.8467021971499817</v>
      </c>
      <c r="BN2357">
        <f t="shared" si="723"/>
        <v>4.0200197228243001E-2</v>
      </c>
    </row>
    <row r="2358" spans="13:66" ht="15">
      <c r="M2358" s="280">
        <v>2388</v>
      </c>
      <c r="N2358" s="280">
        <f t="shared" si="709"/>
        <v>13.28504858831327</v>
      </c>
      <c r="AK2358">
        <f t="shared" si="710"/>
        <v>-9.1941659999999995E-2</v>
      </c>
      <c r="AL2358">
        <f t="shared" si="711"/>
        <v>6.5344921560000007</v>
      </c>
      <c r="AM2358">
        <f t="shared" si="712"/>
        <v>24.485646155183996</v>
      </c>
      <c r="AN2358">
        <f t="shared" si="713"/>
        <v>-59.881942213685576</v>
      </c>
      <c r="AO2358">
        <f t="shared" si="714"/>
        <v>109.267053984496</v>
      </c>
      <c r="AP2358">
        <f t="shared" si="715"/>
        <v>-147.77758835468518</v>
      </c>
      <c r="AQ2358">
        <f t="shared" si="716"/>
        <v>148.05342779047643</v>
      </c>
      <c r="AR2358">
        <f t="shared" si="717"/>
        <v>-93.257678678358062</v>
      </c>
      <c r="AS2358">
        <f t="shared" si="718"/>
        <v>26.04795004408891</v>
      </c>
      <c r="BJ2358">
        <f t="shared" si="719"/>
        <v>1.2716149999999999</v>
      </c>
      <c r="BK2358">
        <f t="shared" si="720"/>
        <v>4.1174731800000002</v>
      </c>
      <c r="BL2358">
        <f t="shared" si="721"/>
        <v>11.707231591295997</v>
      </c>
      <c r="BM2358">
        <f t="shared" si="722"/>
        <v>-3.8515387877790337</v>
      </c>
      <c r="BN2358">
        <f t="shared" si="723"/>
        <v>4.0267604796308837E-2</v>
      </c>
    </row>
    <row r="2359" spans="13:66" ht="15">
      <c r="M2359" s="280">
        <v>2389</v>
      </c>
      <c r="N2359" s="280">
        <f t="shared" si="709"/>
        <v>13.291806777113688</v>
      </c>
      <c r="AK2359">
        <f t="shared" si="710"/>
        <v>-9.1941659999999995E-2</v>
      </c>
      <c r="AL2359">
        <f t="shared" si="711"/>
        <v>6.5372285430000003</v>
      </c>
      <c r="AM2359">
        <f t="shared" si="712"/>
        <v>24.506157690330998</v>
      </c>
      <c r="AN2359">
        <f t="shared" si="713"/>
        <v>-59.957202291454671</v>
      </c>
      <c r="AO2359">
        <f t="shared" si="714"/>
        <v>109.45019587433147</v>
      </c>
      <c r="AP2359">
        <f t="shared" si="715"/>
        <v>-148.08726466753819</v>
      </c>
      <c r="AQ2359">
        <f t="shared" si="716"/>
        <v>148.42581098562002</v>
      </c>
      <c r="AR2359">
        <f t="shared" si="717"/>
        <v>-93.53139075062866</v>
      </c>
      <c r="AS2359">
        <f t="shared" si="718"/>
        <v>26.135340863239641</v>
      </c>
      <c r="BJ2359">
        <f t="shared" si="719"/>
        <v>1.2716149999999999</v>
      </c>
      <c r="BK2359">
        <f t="shared" si="720"/>
        <v>4.1191974149999995</v>
      </c>
      <c r="BL2359">
        <f t="shared" si="721"/>
        <v>11.717038695863998</v>
      </c>
      <c r="BM2359">
        <f t="shared" si="722"/>
        <v>-3.8563794308507724</v>
      </c>
      <c r="BN2359">
        <f t="shared" si="723"/>
        <v>4.0335097100462937E-2</v>
      </c>
    </row>
    <row r="2360" spans="13:66" ht="15">
      <c r="M2360" s="280">
        <v>2390</v>
      </c>
      <c r="N2360" s="280">
        <f t="shared" si="709"/>
        <v>13.298565102549485</v>
      </c>
      <c r="AK2360">
        <f t="shared" si="710"/>
        <v>-9.1941659999999995E-2</v>
      </c>
      <c r="AL2360">
        <f t="shared" si="711"/>
        <v>6.5399649300000009</v>
      </c>
      <c r="AM2360">
        <f t="shared" si="712"/>
        <v>24.526677813099997</v>
      </c>
      <c r="AN2360">
        <f t="shared" si="713"/>
        <v>-60.032525401111009</v>
      </c>
      <c r="AO2360">
        <f t="shared" si="714"/>
        <v>109.63356789006818</v>
      </c>
      <c r="AP2360">
        <f t="shared" si="715"/>
        <v>-148.39745991835755</v>
      </c>
      <c r="AQ2360">
        <f t="shared" si="716"/>
        <v>148.79897436731866</v>
      </c>
      <c r="AR2360">
        <f t="shared" si="717"/>
        <v>-93.805791117732966</v>
      </c>
      <c r="AS2360">
        <f t="shared" si="718"/>
        <v>26.22298812139729</v>
      </c>
      <c r="BJ2360">
        <f t="shared" si="719"/>
        <v>1.2716149999999999</v>
      </c>
      <c r="BK2360">
        <f t="shared" si="720"/>
        <v>4.1209216499999997</v>
      </c>
      <c r="BL2360">
        <f t="shared" si="721"/>
        <v>11.726849906399998</v>
      </c>
      <c r="BM2360">
        <f t="shared" si="722"/>
        <v>-3.8612241280622004</v>
      </c>
      <c r="BN2360">
        <f t="shared" si="723"/>
        <v>4.0402674211688389E-2</v>
      </c>
    </row>
    <row r="2361" spans="13:66" ht="15">
      <c r="M2361" s="280">
        <v>2391</v>
      </c>
      <c r="N2361" s="280">
        <f t="shared" si="709"/>
        <v>13.305323562994674</v>
      </c>
      <c r="AK2361">
        <f t="shared" si="710"/>
        <v>-9.1941659999999995E-2</v>
      </c>
      <c r="AL2361">
        <f t="shared" si="711"/>
        <v>6.5427013170000006</v>
      </c>
      <c r="AM2361">
        <f t="shared" si="712"/>
        <v>24.547206523490999</v>
      </c>
      <c r="AN2361">
        <f t="shared" si="713"/>
        <v>-60.107911569038805</v>
      </c>
      <c r="AO2361">
        <f t="shared" si="714"/>
        <v>109.81717022440104</v>
      </c>
      <c r="AP2361">
        <f t="shared" si="715"/>
        <v>-148.70817475907521</v>
      </c>
      <c r="AQ2361">
        <f t="shared" si="716"/>
        <v>149.17291924269085</v>
      </c>
      <c r="AR2361">
        <f t="shared" si="717"/>
        <v>-94.080881221427404</v>
      </c>
      <c r="AS2361">
        <f t="shared" si="718"/>
        <v>26.310892463285533</v>
      </c>
      <c r="BJ2361">
        <f t="shared" si="719"/>
        <v>1.2716149999999999</v>
      </c>
      <c r="BK2361">
        <f t="shared" si="720"/>
        <v>4.1226458849999998</v>
      </c>
      <c r="BL2361">
        <f t="shared" si="721"/>
        <v>11.736665222903998</v>
      </c>
      <c r="BM2361">
        <f t="shared" si="722"/>
        <v>-3.8660728811103202</v>
      </c>
      <c r="BN2361">
        <f t="shared" si="723"/>
        <v>4.047033620099804E-2</v>
      </c>
    </row>
    <row r="2362" spans="13:66" ht="15">
      <c r="M2362" s="280">
        <v>2392</v>
      </c>
      <c r="N2362" s="280">
        <f t="shared" si="709"/>
        <v>13.312082156823299</v>
      </c>
      <c r="AK2362">
        <f t="shared" si="710"/>
        <v>-9.1941659999999995E-2</v>
      </c>
      <c r="AL2362">
        <f t="shared" si="711"/>
        <v>6.5454377040000002</v>
      </c>
      <c r="AM2362">
        <f t="shared" si="712"/>
        <v>24.567743821503996</v>
      </c>
      <c r="AN2362">
        <f t="shared" si="713"/>
        <v>-60.18336082162228</v>
      </c>
      <c r="AO2362">
        <f t="shared" si="714"/>
        <v>110.00100307010558</v>
      </c>
      <c r="AP2362">
        <f t="shared" si="715"/>
        <v>-149.01940984216898</v>
      </c>
      <c r="AQ2362">
        <f t="shared" si="716"/>
        <v>149.54764692049673</v>
      </c>
      <c r="AR2362">
        <f t="shared" si="717"/>
        <v>-94.356662505883406</v>
      </c>
      <c r="AS2362">
        <f t="shared" si="718"/>
        <v>26.399054534978237</v>
      </c>
      <c r="BJ2362">
        <f t="shared" si="719"/>
        <v>1.2716149999999999</v>
      </c>
      <c r="BK2362">
        <f t="shared" si="720"/>
        <v>4.12437012</v>
      </c>
      <c r="BL2362">
        <f t="shared" si="721"/>
        <v>11.746484645375999</v>
      </c>
      <c r="BM2362">
        <f t="shared" si="722"/>
        <v>-3.8709256916921344</v>
      </c>
      <c r="BN2362">
        <f t="shared" si="723"/>
        <v>4.0538083139434411E-2</v>
      </c>
    </row>
    <row r="2363" spans="13:66" ht="15">
      <c r="M2363" s="280">
        <v>2393</v>
      </c>
      <c r="N2363" s="280">
        <f t="shared" si="709"/>
        <v>13.318840882409422</v>
      </c>
      <c r="AK2363">
        <f t="shared" si="710"/>
        <v>-9.1941659999999995E-2</v>
      </c>
      <c r="AL2363">
        <f t="shared" si="711"/>
        <v>6.5481740910000008</v>
      </c>
      <c r="AM2363">
        <f t="shared" si="712"/>
        <v>24.588289707138998</v>
      </c>
      <c r="AN2363">
        <f t="shared" si="713"/>
        <v>-60.258873185245641</v>
      </c>
      <c r="AO2363">
        <f t="shared" si="714"/>
        <v>110.18506662003801</v>
      </c>
      <c r="AP2363">
        <f t="shared" si="715"/>
        <v>-149.33116582066262</v>
      </c>
      <c r="AQ2363">
        <f t="shared" si="716"/>
        <v>149.92315871113965</v>
      </c>
      <c r="AR2363">
        <f t="shared" si="717"/>
        <v>-94.633136417690409</v>
      </c>
      <c r="AS2363">
        <f t="shared" si="718"/>
        <v>26.487474983901745</v>
      </c>
      <c r="BJ2363">
        <f t="shared" si="719"/>
        <v>1.2716149999999999</v>
      </c>
      <c r="BK2363">
        <f t="shared" si="720"/>
        <v>4.1260943550000002</v>
      </c>
      <c r="BL2363">
        <f t="shared" si="721"/>
        <v>11.756308173815999</v>
      </c>
      <c r="BM2363">
        <f t="shared" si="722"/>
        <v>-3.8757825615046468</v>
      </c>
      <c r="BN2363">
        <f t="shared" si="723"/>
        <v>4.0605915098069781E-2</v>
      </c>
    </row>
    <row r="2364" spans="13:66" ht="15">
      <c r="M2364" s="280">
        <v>2394</v>
      </c>
      <c r="N2364" s="280">
        <f t="shared" si="709"/>
        <v>13.325599738127144</v>
      </c>
      <c r="AK2364">
        <f t="shared" si="710"/>
        <v>-9.1941659999999995E-2</v>
      </c>
      <c r="AL2364">
        <f t="shared" si="711"/>
        <v>6.5509104780000005</v>
      </c>
      <c r="AM2364">
        <f t="shared" si="712"/>
        <v>24.608844180395998</v>
      </c>
      <c r="AN2364">
        <f t="shared" si="713"/>
        <v>-60.334448686293101</v>
      </c>
      <c r="AO2364">
        <f t="shared" si="714"/>
        <v>110.36936106713515</v>
      </c>
      <c r="AP2364">
        <f t="shared" si="715"/>
        <v>-149.64344334812617</v>
      </c>
      <c r="AQ2364">
        <f t="shared" si="716"/>
        <v>150.29945592666752</v>
      </c>
      <c r="AR2364">
        <f t="shared" si="717"/>
        <v>-94.910304405858909</v>
      </c>
      <c r="AS2364">
        <f t="shared" si="718"/>
        <v>26.576154458837124</v>
      </c>
      <c r="BJ2364">
        <f t="shared" si="719"/>
        <v>1.2716149999999999</v>
      </c>
      <c r="BK2364">
        <f t="shared" si="720"/>
        <v>4.1278185899999995</v>
      </c>
      <c r="BL2364">
        <f t="shared" si="721"/>
        <v>11.766135808223998</v>
      </c>
      <c r="BM2364">
        <f t="shared" si="722"/>
        <v>-3.8806434922448596</v>
      </c>
      <c r="BN2364">
        <f t="shared" si="723"/>
        <v>4.0673832148006114E-2</v>
      </c>
    </row>
    <row r="2365" spans="13:66" ht="15">
      <c r="M2365" s="280">
        <v>2395</v>
      </c>
      <c r="N2365" s="280">
        <f t="shared" si="709"/>
        <v>13.332358722350595</v>
      </c>
      <c r="AK2365">
        <f t="shared" si="710"/>
        <v>-9.1941659999999995E-2</v>
      </c>
      <c r="AL2365">
        <f t="shared" si="711"/>
        <v>6.553646865000001</v>
      </c>
      <c r="AM2365">
        <f t="shared" si="712"/>
        <v>24.629407241274997</v>
      </c>
      <c r="AN2365">
        <f t="shared" si="713"/>
        <v>-60.410087351148881</v>
      </c>
      <c r="AO2365">
        <f t="shared" si="714"/>
        <v>110.55388660441446</v>
      </c>
      <c r="AP2365">
        <f t="shared" si="715"/>
        <v>-149.95624307867612</v>
      </c>
      <c r="AQ2365">
        <f t="shared" si="716"/>
        <v>150.67653988077402</v>
      </c>
      <c r="AR2365">
        <f t="shared" si="717"/>
        <v>-95.188167921823563</v>
      </c>
      <c r="AS2365">
        <f t="shared" si="718"/>
        <v>26.665093609922444</v>
      </c>
      <c r="BJ2365">
        <f t="shared" si="719"/>
        <v>1.2716149999999999</v>
      </c>
      <c r="BK2365">
        <f t="shared" si="720"/>
        <v>4.1295428249999997</v>
      </c>
      <c r="BL2365">
        <f t="shared" si="721"/>
        <v>11.775967548599997</v>
      </c>
      <c r="BM2365">
        <f t="shared" si="722"/>
        <v>-3.8855084856097752</v>
      </c>
      <c r="BN2365">
        <f t="shared" si="723"/>
        <v>4.0741834360375123E-2</v>
      </c>
    </row>
    <row r="2366" spans="13:66" ht="15">
      <c r="M2366" s="280">
        <v>2396</v>
      </c>
      <c r="N2366" s="280">
        <f t="shared" si="709"/>
        <v>13.339117833453937</v>
      </c>
      <c r="AK2366">
        <f t="shared" si="710"/>
        <v>-9.1941659999999995E-2</v>
      </c>
      <c r="AL2366">
        <f t="shared" si="711"/>
        <v>6.5563832520000007</v>
      </c>
      <c r="AM2366">
        <f t="shared" si="712"/>
        <v>24.649978889775998</v>
      </c>
      <c r="AN2366">
        <f t="shared" si="713"/>
        <v>-60.48578920619719</v>
      </c>
      <c r="AO2366">
        <f t="shared" si="714"/>
        <v>110.73864342497404</v>
      </c>
      <c r="AP2366">
        <f t="shared" si="715"/>
        <v>-150.26956566697564</v>
      </c>
      <c r="AQ2366">
        <f t="shared" si="716"/>
        <v>151.05441188880019</v>
      </c>
      <c r="AR2366">
        <f t="shared" si="717"/>
        <v>-95.466728419446127</v>
      </c>
      <c r="AS2366">
        <f t="shared" si="718"/>
        <v>26.754293088655043</v>
      </c>
      <c r="BJ2366">
        <f t="shared" si="719"/>
        <v>1.2716149999999999</v>
      </c>
      <c r="BK2366">
        <f t="shared" si="720"/>
        <v>4.1312670599999999</v>
      </c>
      <c r="BL2366">
        <f t="shared" si="721"/>
        <v>11.785803394943997</v>
      </c>
      <c r="BM2366">
        <f t="shared" si="722"/>
        <v>-3.8903775432963972</v>
      </c>
      <c r="BN2366">
        <f t="shared" si="723"/>
        <v>4.0809921806338224E-2</v>
      </c>
    </row>
    <row r="2367" spans="13:66" ht="15">
      <c r="M2367" s="280">
        <v>2397</v>
      </c>
      <c r="N2367" s="280">
        <f t="shared" si="709"/>
        <v>13.345877069811356</v>
      </c>
      <c r="AK2367">
        <f t="shared" si="710"/>
        <v>-9.1941659999999995E-2</v>
      </c>
      <c r="AL2367">
        <f t="shared" si="711"/>
        <v>6.5591196390000004</v>
      </c>
      <c r="AM2367">
        <f t="shared" si="712"/>
        <v>24.670559125898997</v>
      </c>
      <c r="AN2367">
        <f t="shared" si="713"/>
        <v>-60.561554277822246</v>
      </c>
      <c r="AO2367">
        <f t="shared" si="714"/>
        <v>110.92363172199268</v>
      </c>
      <c r="AP2367">
        <f t="shared" si="715"/>
        <v>-150.58341176823484</v>
      </c>
      <c r="AQ2367">
        <f t="shared" si="716"/>
        <v>151.43307326773564</v>
      </c>
      <c r="AR2367">
        <f t="shared" si="717"/>
        <v>-95.745987355018585</v>
      </c>
      <c r="AS2367">
        <f t="shared" si="718"/>
        <v>26.843753547893797</v>
      </c>
      <c r="BJ2367">
        <f t="shared" si="719"/>
        <v>1.2716149999999999</v>
      </c>
      <c r="BK2367">
        <f t="shared" si="720"/>
        <v>4.1329912950000001</v>
      </c>
      <c r="BL2367">
        <f t="shared" si="721"/>
        <v>11.795643347255998</v>
      </c>
      <c r="BM2367">
        <f t="shared" si="722"/>
        <v>-3.8952506670017275</v>
      </c>
      <c r="BN2367">
        <f t="shared" si="723"/>
        <v>4.0878094557086547E-2</v>
      </c>
    </row>
    <row r="2368" spans="13:66" ht="15">
      <c r="M2368" s="280">
        <v>2398</v>
      </c>
      <c r="N2368" s="280">
        <f t="shared" si="709"/>
        <v>13.352636429797068</v>
      </c>
      <c r="AK2368">
        <f t="shared" si="710"/>
        <v>-9.1941659999999995E-2</v>
      </c>
      <c r="AL2368">
        <f t="shared" si="711"/>
        <v>6.561856026000001</v>
      </c>
      <c r="AM2368">
        <f t="shared" si="712"/>
        <v>24.691147949643998</v>
      </c>
      <c r="AN2368">
        <f t="shared" si="713"/>
        <v>-60.637382592408258</v>
      </c>
      <c r="AO2368">
        <f t="shared" si="714"/>
        <v>111.10885168872974</v>
      </c>
      <c r="AP2368">
        <f t="shared" si="715"/>
        <v>-150.89778203821095</v>
      </c>
      <c r="AQ2368">
        <f t="shared" si="716"/>
        <v>151.81252533622003</v>
      </c>
      <c r="AR2368">
        <f t="shared" si="717"/>
        <v>-96.025946187266115</v>
      </c>
      <c r="AS2368">
        <f t="shared" si="718"/>
        <v>26.933475641861392</v>
      </c>
      <c r="BJ2368">
        <f t="shared" si="719"/>
        <v>1.2716149999999999</v>
      </c>
      <c r="BK2368">
        <f t="shared" si="720"/>
        <v>4.1347155300000002</v>
      </c>
      <c r="BL2368">
        <f t="shared" si="721"/>
        <v>11.805487405535997</v>
      </c>
      <c r="BM2368">
        <f t="shared" si="722"/>
        <v>-3.9001278584227697</v>
      </c>
      <c r="BN2368">
        <f t="shared" si="723"/>
        <v>4.0946352683840948E-2</v>
      </c>
    </row>
    <row r="2369" spans="13:66" ht="15">
      <c r="M2369" s="280">
        <v>2399</v>
      </c>
      <c r="N2369" s="280">
        <f t="shared" si="709"/>
        <v>13.359395911785326</v>
      </c>
      <c r="AK2369">
        <f t="shared" si="710"/>
        <v>-9.1941659999999995E-2</v>
      </c>
      <c r="AL2369">
        <f t="shared" si="711"/>
        <v>6.5645924130000006</v>
      </c>
      <c r="AM2369">
        <f t="shared" si="712"/>
        <v>24.711745361010998</v>
      </c>
      <c r="AN2369">
        <f t="shared" si="713"/>
        <v>-60.713274176339439</v>
      </c>
      <c r="AO2369">
        <f t="shared" si="714"/>
        <v>111.2943035185253</v>
      </c>
      <c r="AP2369">
        <f t="shared" si="715"/>
        <v>-151.21267713320859</v>
      </c>
      <c r="AQ2369">
        <f t="shared" si="716"/>
        <v>152.19276941454447</v>
      </c>
      <c r="AR2369">
        <f t="shared" si="717"/>
        <v>-96.306606377350221</v>
      </c>
      <c r="AS2369">
        <f t="shared" si="718"/>
        <v>27.023460026146623</v>
      </c>
      <c r="BJ2369">
        <f t="shared" si="719"/>
        <v>1.2716149999999999</v>
      </c>
      <c r="BK2369">
        <f t="shared" si="720"/>
        <v>4.1364397649999995</v>
      </c>
      <c r="BL2369">
        <f t="shared" si="721"/>
        <v>11.815335569783999</v>
      </c>
      <c r="BM2369">
        <f t="shared" si="722"/>
        <v>-3.9050091192565266</v>
      </c>
      <c r="BN2369">
        <f t="shared" si="723"/>
        <v>4.1014696257852E-2</v>
      </c>
    </row>
    <row r="2370" spans="13:66" ht="15">
      <c r="M2370" s="280">
        <v>2400</v>
      </c>
      <c r="N2370" s="280">
        <f t="shared" si="709"/>
        <v>13.3661555141504</v>
      </c>
      <c r="AK2370">
        <f t="shared" si="710"/>
        <v>-9.1941659999999995E-2</v>
      </c>
      <c r="AL2370">
        <f t="shared" si="711"/>
        <v>6.5673288000000003</v>
      </c>
      <c r="AM2370">
        <f t="shared" si="712"/>
        <v>24.732351359999996</v>
      </c>
      <c r="AN2370">
        <f t="shared" si="713"/>
        <v>-60.789229056000011</v>
      </c>
      <c r="AO2370">
        <f t="shared" si="714"/>
        <v>111.4799874048</v>
      </c>
      <c r="AP2370">
        <f t="shared" si="715"/>
        <v>-151.52809771008</v>
      </c>
      <c r="AQ2370">
        <f t="shared" si="716"/>
        <v>152.57380682465279</v>
      </c>
      <c r="AR2370">
        <f t="shared" si="717"/>
        <v>-96.587969388871684</v>
      </c>
      <c r="AS2370">
        <f t="shared" si="718"/>
        <v>27.113707357706645</v>
      </c>
      <c r="BJ2370">
        <f t="shared" si="719"/>
        <v>1.2716149999999999</v>
      </c>
      <c r="BK2370">
        <f t="shared" si="720"/>
        <v>4.1381639999999997</v>
      </c>
      <c r="BL2370">
        <f t="shared" si="721"/>
        <v>11.825187839999998</v>
      </c>
      <c r="BM2370">
        <f t="shared" si="722"/>
        <v>-3.9098944512</v>
      </c>
      <c r="BN2370">
        <f t="shared" si="723"/>
        <v>4.1083125350399999E-2</v>
      </c>
    </row>
    <row r="2371" spans="13:66" ht="15">
      <c r="M2371" s="280">
        <v>2401</v>
      </c>
      <c r="N2371" s="280">
        <f t="shared" ref="N2371:N2434" si="724">IF(M2371&gt;=$P$1,SUM(BJ2371:BN2371),SUM(AK2371:AS2371))</f>
        <v>13.372915235266602</v>
      </c>
      <c r="AK2371">
        <f t="shared" si="710"/>
        <v>-9.1941659999999995E-2</v>
      </c>
      <c r="AL2371">
        <f t="shared" si="711"/>
        <v>6.5700651870000009</v>
      </c>
      <c r="AM2371">
        <f t="shared" si="712"/>
        <v>24.752965946610999</v>
      </c>
      <c r="AN2371">
        <f t="shared" si="713"/>
        <v>-60.865247257774179</v>
      </c>
      <c r="AO2371">
        <f t="shared" si="714"/>
        <v>111.66590354105517</v>
      </c>
      <c r="AP2371">
        <f t="shared" si="715"/>
        <v>-151.84404442622528</v>
      </c>
      <c r="AQ2371">
        <f t="shared" si="716"/>
        <v>152.95563889014292</v>
      </c>
      <c r="AR2371">
        <f t="shared" si="717"/>
        <v>-96.870036687873736</v>
      </c>
      <c r="AS2371">
        <f t="shared" si="718"/>
        <v>27.204218294869278</v>
      </c>
      <c r="BJ2371">
        <f t="shared" si="719"/>
        <v>1.2716149999999999</v>
      </c>
      <c r="BK2371">
        <f t="shared" si="720"/>
        <v>4.1398882349999999</v>
      </c>
      <c r="BL2371">
        <f t="shared" si="721"/>
        <v>11.835044216183999</v>
      </c>
      <c r="BM2371">
        <f t="shared" si="722"/>
        <v>-3.9147838559501942</v>
      </c>
      <c r="BN2371">
        <f t="shared" si="723"/>
        <v>4.1151640032794957E-2</v>
      </c>
    </row>
    <row r="2372" spans="13:66" ht="15">
      <c r="M2372" s="280">
        <v>2402</v>
      </c>
      <c r="N2372" s="280">
        <f t="shared" si="724"/>
        <v>13.379675073508263</v>
      </c>
      <c r="AK2372">
        <f t="shared" ref="AK2372:AK2435" si="725">$M2372^0*AA$2</f>
        <v>-9.1941659999999995E-2</v>
      </c>
      <c r="AL2372">
        <f t="shared" ref="AL2372:AL2435" si="726">$M2372^1*AB$2</f>
        <v>6.5728015740000005</v>
      </c>
      <c r="AM2372">
        <f t="shared" ref="AM2372:AM2435" si="727">$M2372^2*AC$2</f>
        <v>24.773589120843997</v>
      </c>
      <c r="AN2372">
        <f t="shared" ref="AN2372:AN2435" si="728">$M2372^3*AD$2</f>
        <v>-60.941328808046158</v>
      </c>
      <c r="AO2372">
        <f t="shared" ref="AO2372:AO2435" si="729">$M2372^4*AE$2</f>
        <v>111.8520521208728</v>
      </c>
      <c r="AP2372">
        <f t="shared" ref="AP2372:AP2435" si="730">$M2372^5*AF$2</f>
        <v>-152.16051793959249</v>
      </c>
      <c r="AQ2372">
        <f t="shared" ref="AQ2372:AQ2435" si="731">$M2372^6*AG$2</f>
        <v>153.33826693626841</v>
      </c>
      <c r="AR2372">
        <f t="shared" ref="AR2372:AR2435" si="732">$M2372^7*AH$2</f>
        <v>-97.152809742845022</v>
      </c>
      <c r="AS2372">
        <f t="shared" ref="AS2372:AS2435" si="733">$M2372^8*AI$2</f>
        <v>27.294993497335291</v>
      </c>
      <c r="BJ2372">
        <f t="shared" ref="BJ2372:BJ2435" si="734">$M2372^0*BC$2</f>
        <v>1.2716149999999999</v>
      </c>
      <c r="BK2372">
        <f t="shared" ref="BK2372:BK2435" si="735">$M2372^1*BD$2</f>
        <v>4.1416124700000001</v>
      </c>
      <c r="BL2372">
        <f t="shared" ref="BL2372:BL2435" si="736">$M2372^2*BE$2</f>
        <v>11.844904698335998</v>
      </c>
      <c r="BM2372">
        <f t="shared" ref="BM2372:BM2435" si="737">$M2372^3*BF$2</f>
        <v>-3.9196773352041108</v>
      </c>
      <c r="BN2372">
        <f t="shared" ref="BN2372:BN2435" si="738">$M2372^4*BG$2</f>
        <v>4.1220240376376602E-2</v>
      </c>
    </row>
    <row r="2373" spans="13:66" ht="15">
      <c r="M2373" s="280">
        <v>2403</v>
      </c>
      <c r="N2373" s="280">
        <f t="shared" si="724"/>
        <v>13.386435027249759</v>
      </c>
      <c r="AK2373">
        <f t="shared" si="725"/>
        <v>-9.1941659999999995E-2</v>
      </c>
      <c r="AL2373">
        <f t="shared" si="726"/>
        <v>6.5755379610000011</v>
      </c>
      <c r="AM2373">
        <f t="shared" si="727"/>
        <v>24.794220882698998</v>
      </c>
      <c r="AN2373">
        <f t="shared" si="728"/>
        <v>-61.01747373320017</v>
      </c>
      <c r="AO2373">
        <f t="shared" si="729"/>
        <v>112.03843333791548</v>
      </c>
      <c r="AP2373">
        <f t="shared" si="730"/>
        <v>-152.47751890867806</v>
      </c>
      <c r="AQ2373">
        <f t="shared" si="731"/>
        <v>153.72169228993968</v>
      </c>
      <c r="AR2373">
        <f t="shared" si="732"/>
        <v>-97.436290024722666</v>
      </c>
      <c r="AS2373">
        <f t="shared" si="733"/>
        <v>27.38603362618068</v>
      </c>
      <c r="BJ2373">
        <f t="shared" si="734"/>
        <v>1.2716149999999999</v>
      </c>
      <c r="BK2373">
        <f t="shared" si="735"/>
        <v>4.1433367050000003</v>
      </c>
      <c r="BL2373">
        <f t="shared" si="736"/>
        <v>11.854769286455998</v>
      </c>
      <c r="BM2373">
        <f t="shared" si="737"/>
        <v>-3.9245748906587528</v>
      </c>
      <c r="BN2373">
        <f t="shared" si="738"/>
        <v>4.1288926452514377E-2</v>
      </c>
    </row>
    <row r="2374" spans="13:66" ht="15">
      <c r="M2374" s="280">
        <v>2404</v>
      </c>
      <c r="N2374" s="280">
        <f t="shared" si="724"/>
        <v>13.393195094865481</v>
      </c>
      <c r="AK2374">
        <f t="shared" si="725"/>
        <v>-9.1941659999999995E-2</v>
      </c>
      <c r="AL2374">
        <f t="shared" si="726"/>
        <v>6.5782743480000008</v>
      </c>
      <c r="AM2374">
        <f t="shared" si="727"/>
        <v>24.814861232175996</v>
      </c>
      <c r="AN2374">
        <f t="shared" si="728"/>
        <v>-61.093682059620427</v>
      </c>
      <c r="AO2374">
        <f t="shared" si="729"/>
        <v>112.22504738592647</v>
      </c>
      <c r="AP2374">
        <f t="shared" si="730"/>
        <v>-152.79504799252695</v>
      </c>
      <c r="AQ2374">
        <f t="shared" si="731"/>
        <v>154.10591627972545</v>
      </c>
      <c r="AR2374">
        <f t="shared" si="732"/>
        <v>-97.720479006895403</v>
      </c>
      <c r="AS2374">
        <f t="shared" si="733"/>
        <v>27.477339343858976</v>
      </c>
      <c r="BJ2374">
        <f t="shared" si="734"/>
        <v>1.2716149999999999</v>
      </c>
      <c r="BK2374">
        <f t="shared" si="735"/>
        <v>4.1450609399999996</v>
      </c>
      <c r="BL2374">
        <f t="shared" si="736"/>
        <v>11.864637980543998</v>
      </c>
      <c r="BM2374">
        <f t="shared" si="737"/>
        <v>-3.9294765240111236</v>
      </c>
      <c r="BN2374">
        <f t="shared" si="738"/>
        <v>4.1357698332607461E-2</v>
      </c>
    </row>
    <row r="2375" spans="13:66" ht="15">
      <c r="M2375" s="280">
        <v>2405</v>
      </c>
      <c r="N2375" s="280">
        <f t="shared" si="724"/>
        <v>13.399955274729857</v>
      </c>
      <c r="AK2375">
        <f t="shared" si="725"/>
        <v>-9.1941659999999995E-2</v>
      </c>
      <c r="AL2375">
        <f t="shared" si="726"/>
        <v>6.5810107350000004</v>
      </c>
      <c r="AM2375">
        <f t="shared" si="727"/>
        <v>24.835510169274997</v>
      </c>
      <c r="AN2375">
        <f t="shared" si="728"/>
        <v>-61.16995381369113</v>
      </c>
      <c r="AO2375">
        <f t="shared" si="729"/>
        <v>112.41189445872966</v>
      </c>
      <c r="AP2375">
        <f t="shared" si="730"/>
        <v>-153.11310585073281</v>
      </c>
      <c r="AQ2375">
        <f t="shared" si="731"/>
        <v>154.49094023585414</v>
      </c>
      <c r="AR2375">
        <f t="shared" si="732"/>
        <v>-98.005378165206537</v>
      </c>
      <c r="AS2375">
        <f t="shared" si="733"/>
        <v>27.568911314203532</v>
      </c>
      <c r="BJ2375">
        <f t="shared" si="734"/>
        <v>1.2716149999999999</v>
      </c>
      <c r="BK2375">
        <f t="shared" si="735"/>
        <v>4.1467851749999998</v>
      </c>
      <c r="BL2375">
        <f t="shared" si="736"/>
        <v>11.874510780599998</v>
      </c>
      <c r="BM2375">
        <f t="shared" si="737"/>
        <v>-3.9343822369582253</v>
      </c>
      <c r="BN2375">
        <f t="shared" si="738"/>
        <v>4.1426556088084723E-2</v>
      </c>
    </row>
    <row r="2376" spans="13:66" ht="15">
      <c r="M2376" s="280">
        <v>2406</v>
      </c>
      <c r="N2376" s="280">
        <f t="shared" si="724"/>
        <v>13.406715565217338</v>
      </c>
      <c r="AK2376">
        <f t="shared" si="725"/>
        <v>-9.1941659999999995E-2</v>
      </c>
      <c r="AL2376">
        <f t="shared" si="726"/>
        <v>6.583747122000001</v>
      </c>
      <c r="AM2376">
        <f t="shared" si="727"/>
        <v>24.856167693995996</v>
      </c>
      <c r="AN2376">
        <f t="shared" si="728"/>
        <v>-61.246289021796514</v>
      </c>
      <c r="AO2376">
        <f t="shared" si="729"/>
        <v>112.59897475022957</v>
      </c>
      <c r="AP2376">
        <f t="shared" si="730"/>
        <v>-153.43169314343828</v>
      </c>
      <c r="AQ2376">
        <f t="shared" si="731"/>
        <v>154.87676549021518</v>
      </c>
      <c r="AR2376">
        <f t="shared" si="732"/>
        <v>-98.290988977957113</v>
      </c>
      <c r="AS2376">
        <f t="shared" si="733"/>
        <v>27.660750202429821</v>
      </c>
      <c r="BJ2376">
        <f t="shared" si="734"/>
        <v>1.2716149999999999</v>
      </c>
      <c r="BK2376">
        <f t="shared" si="735"/>
        <v>4.14850941</v>
      </c>
      <c r="BL2376">
        <f t="shared" si="736"/>
        <v>11.884387686623997</v>
      </c>
      <c r="BM2376">
        <f t="shared" si="737"/>
        <v>-3.939292031197061</v>
      </c>
      <c r="BN2376">
        <f t="shared" si="738"/>
        <v>4.1495499790404788E-2</v>
      </c>
    </row>
    <row r="2377" spans="13:66" ht="15">
      <c r="M2377" s="280">
        <v>2407</v>
      </c>
      <c r="N2377" s="280">
        <f t="shared" si="724"/>
        <v>13.413475964702419</v>
      </c>
      <c r="AK2377">
        <f t="shared" si="725"/>
        <v>-9.1941659999999995E-2</v>
      </c>
      <c r="AL2377">
        <f t="shared" si="726"/>
        <v>6.5864835090000007</v>
      </c>
      <c r="AM2377">
        <f t="shared" si="727"/>
        <v>24.876833806338997</v>
      </c>
      <c r="AN2377">
        <f t="shared" si="728"/>
        <v>-61.322687710320778</v>
      </c>
      <c r="AO2377">
        <f t="shared" si="729"/>
        <v>112.78628845441141</v>
      </c>
      <c r="AP2377">
        <f t="shared" si="730"/>
        <v>-153.75081053133525</v>
      </c>
      <c r="AQ2377">
        <f t="shared" si="731"/>
        <v>155.26339337636043</v>
      </c>
      <c r="AR2377">
        <f t="shared" si="732"/>
        <v>-98.577312925908885</v>
      </c>
      <c r="AS2377">
        <f t="shared" si="733"/>
        <v>27.752856675137739</v>
      </c>
      <c r="BJ2377">
        <f t="shared" si="734"/>
        <v>1.2716149999999999</v>
      </c>
      <c r="BK2377">
        <f t="shared" si="735"/>
        <v>4.1502336450000001</v>
      </c>
      <c r="BL2377">
        <f t="shared" si="736"/>
        <v>11.894268698615997</v>
      </c>
      <c r="BM2377">
        <f t="shared" si="737"/>
        <v>-3.9442059084246335</v>
      </c>
      <c r="BN2377">
        <f t="shared" si="738"/>
        <v>4.1564529511055964E-2</v>
      </c>
    </row>
    <row r="2378" spans="13:66" ht="15">
      <c r="M2378" s="280">
        <v>2408</v>
      </c>
      <c r="N2378" s="280">
        <f t="shared" si="724"/>
        <v>13.420236471559608</v>
      </c>
      <c r="AK2378">
        <f t="shared" si="725"/>
        <v>-9.1941659999999995E-2</v>
      </c>
      <c r="AL2378">
        <f t="shared" si="726"/>
        <v>6.5892198960000004</v>
      </c>
      <c r="AM2378">
        <f t="shared" si="727"/>
        <v>24.897508506303996</v>
      </c>
      <c r="AN2378">
        <f t="shared" si="728"/>
        <v>-61.399149905648137</v>
      </c>
      <c r="AO2378">
        <f t="shared" si="729"/>
        <v>112.97383576534097</v>
      </c>
      <c r="AP2378">
        <f t="shared" si="730"/>
        <v>-154.07045867566504</v>
      </c>
      <c r="AQ2378">
        <f t="shared" si="731"/>
        <v>155.65082522950564</v>
      </c>
      <c r="AR2378">
        <f t="shared" si="732"/>
        <v>-98.864351492287483</v>
      </c>
      <c r="AS2378">
        <f t="shared" si="733"/>
        <v>27.84523140031391</v>
      </c>
      <c r="BJ2378">
        <f t="shared" si="734"/>
        <v>1.2716149999999999</v>
      </c>
      <c r="BK2378">
        <f t="shared" si="735"/>
        <v>4.1519578800000003</v>
      </c>
      <c r="BL2378">
        <f t="shared" si="736"/>
        <v>11.904153816575997</v>
      </c>
      <c r="BM2378">
        <f t="shared" si="737"/>
        <v>-3.9491238703379459</v>
      </c>
      <c r="BN2378">
        <f t="shared" si="738"/>
        <v>4.1633645321556292E-2</v>
      </c>
    </row>
    <row r="2379" spans="13:66" ht="15">
      <c r="M2379" s="280">
        <v>2409</v>
      </c>
      <c r="N2379" s="280">
        <f t="shared" si="724"/>
        <v>13.426997084163451</v>
      </c>
      <c r="AK2379">
        <f t="shared" si="725"/>
        <v>-9.1941659999999995E-2</v>
      </c>
      <c r="AL2379">
        <f t="shared" si="726"/>
        <v>6.5919562830000009</v>
      </c>
      <c r="AM2379">
        <f t="shared" si="727"/>
        <v>24.918191793890998</v>
      </c>
      <c r="AN2379">
        <f t="shared" si="728"/>
        <v>-61.475675634162812</v>
      </c>
      <c r="AO2379">
        <f t="shared" si="729"/>
        <v>113.16161687716472</v>
      </c>
      <c r="AP2379">
        <f t="shared" si="730"/>
        <v>-154.39063823821851</v>
      </c>
      <c r="AQ2379">
        <f t="shared" si="731"/>
        <v>156.03906238653173</v>
      </c>
      <c r="AR2379">
        <f t="shared" si="732"/>
        <v>-99.152106162785401</v>
      </c>
      <c r="AS2379">
        <f t="shared" si="733"/>
        <v>27.937875047333993</v>
      </c>
      <c r="BJ2379">
        <f t="shared" si="734"/>
        <v>1.2716149999999999</v>
      </c>
      <c r="BK2379">
        <f t="shared" si="735"/>
        <v>4.1536821149999996</v>
      </c>
      <c r="BL2379">
        <f t="shared" si="736"/>
        <v>11.914043040503998</v>
      </c>
      <c r="BM2379">
        <f t="shared" si="737"/>
        <v>-3.9540459186340002</v>
      </c>
      <c r="BN2379">
        <f t="shared" si="738"/>
        <v>4.1702847293453547E-2</v>
      </c>
    </row>
    <row r="2380" spans="13:66" ht="15">
      <c r="M2380" s="280">
        <v>2410</v>
      </c>
      <c r="N2380" s="280">
        <f t="shared" si="724"/>
        <v>13.433757800888522</v>
      </c>
      <c r="AK2380">
        <f t="shared" si="725"/>
        <v>-9.1941659999999995E-2</v>
      </c>
      <c r="AL2380">
        <f t="shared" si="726"/>
        <v>6.5946926700000006</v>
      </c>
      <c r="AM2380">
        <f t="shared" si="727"/>
        <v>24.938883669099997</v>
      </c>
      <c r="AN2380">
        <f t="shared" si="728"/>
        <v>-61.552264922249009</v>
      </c>
      <c r="AO2380">
        <f t="shared" si="729"/>
        <v>113.34963198410978</v>
      </c>
      <c r="AP2380">
        <f t="shared" si="730"/>
        <v>-154.71134988133656</v>
      </c>
      <c r="AQ2380">
        <f t="shared" si="731"/>
        <v>156.42810618598614</v>
      </c>
      <c r="AR2380">
        <f t="shared" si="732"/>
        <v>-99.44057842556515</v>
      </c>
      <c r="AS2380">
        <f t="shared" si="733"/>
        <v>28.030788286964981</v>
      </c>
      <c r="BJ2380">
        <f t="shared" si="734"/>
        <v>1.2716149999999999</v>
      </c>
      <c r="BK2380">
        <f t="shared" si="735"/>
        <v>4.1554063499999998</v>
      </c>
      <c r="BL2380">
        <f t="shared" si="736"/>
        <v>11.923936370399998</v>
      </c>
      <c r="BM2380">
        <f t="shared" si="737"/>
        <v>-3.9589720550098004</v>
      </c>
      <c r="BN2380">
        <f t="shared" si="738"/>
        <v>4.1772135498325189E-2</v>
      </c>
    </row>
    <row r="2381" spans="13:66" ht="15">
      <c r="M2381" s="280">
        <v>2411</v>
      </c>
      <c r="N2381" s="280">
        <f t="shared" si="724"/>
        <v>13.44051862010943</v>
      </c>
      <c r="AK2381">
        <f t="shared" si="725"/>
        <v>-9.1941659999999995E-2</v>
      </c>
      <c r="AL2381">
        <f t="shared" si="726"/>
        <v>6.5974290570000003</v>
      </c>
      <c r="AM2381">
        <f t="shared" si="727"/>
        <v>24.959584131930999</v>
      </c>
      <c r="AN2381">
        <f t="shared" si="728"/>
        <v>-61.628917796290949</v>
      </c>
      <c r="AO2381">
        <f t="shared" si="729"/>
        <v>113.53788128048387</v>
      </c>
      <c r="AP2381">
        <f t="shared" si="730"/>
        <v>-155.03259426791013</v>
      </c>
      <c r="AQ2381">
        <f t="shared" si="731"/>
        <v>156.81795796808439</v>
      </c>
      <c r="AR2381">
        <f t="shared" si="732"/>
        <v>-99.729769771262269</v>
      </c>
      <c r="AS2381">
        <f t="shared" si="733"/>
        <v>28.123971791367538</v>
      </c>
      <c r="BJ2381">
        <f t="shared" si="734"/>
        <v>1.2716149999999999</v>
      </c>
      <c r="BK2381">
        <f t="shared" si="735"/>
        <v>4.157130585</v>
      </c>
      <c r="BL2381">
        <f t="shared" si="736"/>
        <v>11.933833806263998</v>
      </c>
      <c r="BM2381">
        <f t="shared" si="737"/>
        <v>-3.9639022811623481</v>
      </c>
      <c r="BN2381">
        <f t="shared" si="738"/>
        <v>4.1841510007778436E-2</v>
      </c>
    </row>
    <row r="2382" spans="13:66" ht="15">
      <c r="M2382" s="280">
        <v>2412</v>
      </c>
      <c r="N2382" s="280">
        <f t="shared" si="724"/>
        <v>13.447279540200801</v>
      </c>
      <c r="AK2382">
        <f t="shared" si="725"/>
        <v>-9.1941659999999995E-2</v>
      </c>
      <c r="AL2382">
        <f t="shared" si="726"/>
        <v>6.6001654440000008</v>
      </c>
      <c r="AM2382">
        <f t="shared" si="727"/>
        <v>24.980293182383996</v>
      </c>
      <c r="AN2382">
        <f t="shared" si="728"/>
        <v>-61.70563428267284</v>
      </c>
      <c r="AO2382">
        <f t="shared" si="729"/>
        <v>113.72636496067541</v>
      </c>
      <c r="AP2382">
        <f t="shared" si="730"/>
        <v>-155.3543720613805</v>
      </c>
      <c r="AQ2382">
        <f t="shared" si="731"/>
        <v>157.20861907471127</v>
      </c>
      <c r="AR2382">
        <f t="shared" si="732"/>
        <v>-100.01968169298841</v>
      </c>
      <c r="AS2382">
        <f t="shared" si="733"/>
        <v>28.217426234098284</v>
      </c>
      <c r="BJ2382">
        <f t="shared" si="734"/>
        <v>1.2716149999999999</v>
      </c>
      <c r="BK2382">
        <f t="shared" si="735"/>
        <v>4.1588548200000002</v>
      </c>
      <c r="BL2382">
        <f t="shared" si="736"/>
        <v>11.943735348095998</v>
      </c>
      <c r="BM2382">
        <f t="shared" si="737"/>
        <v>-3.9688365987886467</v>
      </c>
      <c r="BN2382">
        <f t="shared" si="738"/>
        <v>4.1910970893450188E-2</v>
      </c>
    </row>
    <row r="2383" spans="13:66" ht="15">
      <c r="M2383" s="280">
        <v>2413</v>
      </c>
      <c r="N2383" s="280">
        <f t="shared" si="724"/>
        <v>13.454040559537306</v>
      </c>
      <c r="AK2383">
        <f t="shared" si="725"/>
        <v>-9.1941659999999995E-2</v>
      </c>
      <c r="AL2383">
        <f t="shared" si="726"/>
        <v>6.6029018310000005</v>
      </c>
      <c r="AM2383">
        <f t="shared" si="727"/>
        <v>25.001010820458998</v>
      </c>
      <c r="AN2383">
        <f t="shared" si="728"/>
        <v>-61.782414407778901</v>
      </c>
      <c r="AO2383">
        <f t="shared" si="729"/>
        <v>113.91508321915342</v>
      </c>
      <c r="AP2383">
        <f t="shared" si="730"/>
        <v>-155.67668392573958</v>
      </c>
      <c r="AQ2383">
        <f t="shared" si="731"/>
        <v>157.60009084942234</v>
      </c>
      <c r="AR2383">
        <f t="shared" si="732"/>
        <v>-100.31031568633453</v>
      </c>
      <c r="AS2383">
        <f t="shared" si="733"/>
        <v>28.311152290112144</v>
      </c>
      <c r="BJ2383">
        <f t="shared" si="734"/>
        <v>1.2716149999999999</v>
      </c>
      <c r="BK2383">
        <f t="shared" si="735"/>
        <v>4.1605790549999995</v>
      </c>
      <c r="BL2383">
        <f t="shared" si="736"/>
        <v>11.953640995895999</v>
      </c>
      <c r="BM2383">
        <f t="shared" si="737"/>
        <v>-3.9737750095856987</v>
      </c>
      <c r="BN2383">
        <f t="shared" si="738"/>
        <v>4.1980518227007095E-2</v>
      </c>
    </row>
    <row r="2384" spans="13:66" ht="15">
      <c r="M2384" s="280">
        <v>2414</v>
      </c>
      <c r="N2384" s="280">
        <f t="shared" si="724"/>
        <v>13.460801676493633</v>
      </c>
      <c r="AK2384">
        <f t="shared" si="725"/>
        <v>-9.1941659999999995E-2</v>
      </c>
      <c r="AL2384">
        <f t="shared" si="726"/>
        <v>6.6056382180000011</v>
      </c>
      <c r="AM2384">
        <f t="shared" si="727"/>
        <v>25.021737046155998</v>
      </c>
      <c r="AN2384">
        <f t="shared" si="728"/>
        <v>-61.859258197993341</v>
      </c>
      <c r="AO2384">
        <f t="shared" si="729"/>
        <v>114.10403625046756</v>
      </c>
      <c r="AP2384">
        <f t="shared" si="730"/>
        <v>-155.99953052553002</v>
      </c>
      <c r="AQ2384">
        <f t="shared" si="731"/>
        <v>157.99237463744535</v>
      </c>
      <c r="AR2384">
        <f t="shared" si="732"/>
        <v>-100.6016732493738</v>
      </c>
      <c r="AS2384">
        <f t="shared" si="733"/>
        <v>28.405150635764645</v>
      </c>
      <c r="BJ2384">
        <f t="shared" si="734"/>
        <v>1.2716149999999999</v>
      </c>
      <c r="BK2384">
        <f t="shared" si="735"/>
        <v>4.1623032899999997</v>
      </c>
      <c r="BL2384">
        <f t="shared" si="736"/>
        <v>11.963550749663998</v>
      </c>
      <c r="BM2384">
        <f t="shared" si="737"/>
        <v>-3.9787175152505077</v>
      </c>
      <c r="BN2384">
        <f t="shared" si="738"/>
        <v>4.2050152080145495E-2</v>
      </c>
    </row>
    <row r="2385" spans="13:66" ht="15">
      <c r="M2385" s="280">
        <v>2415</v>
      </c>
      <c r="N2385" s="280">
        <f t="shared" si="724"/>
        <v>13.467562889444512</v>
      </c>
      <c r="AK2385">
        <f t="shared" si="725"/>
        <v>-9.1941659999999995E-2</v>
      </c>
      <c r="AL2385">
        <f t="shared" si="726"/>
        <v>6.6083746050000007</v>
      </c>
      <c r="AM2385">
        <f t="shared" si="727"/>
        <v>25.042471859474997</v>
      </c>
      <c r="AN2385">
        <f t="shared" si="728"/>
        <v>-61.93616567970038</v>
      </c>
      <c r="AO2385">
        <f t="shared" si="729"/>
        <v>114.29322424924815</v>
      </c>
      <c r="AP2385">
        <f t="shared" si="730"/>
        <v>-156.32291252584554</v>
      </c>
      <c r="AQ2385">
        <f t="shared" si="731"/>
        <v>158.38547178568146</v>
      </c>
      <c r="AR2385">
        <f t="shared" si="732"/>
        <v>-100.89375588266486</v>
      </c>
      <c r="AS2385">
        <f t="shared" si="733"/>
        <v>28.499421948814252</v>
      </c>
      <c r="BJ2385">
        <f t="shared" si="734"/>
        <v>1.2716149999999999</v>
      </c>
      <c r="BK2385">
        <f t="shared" si="735"/>
        <v>4.1640275249999998</v>
      </c>
      <c r="BL2385">
        <f t="shared" si="736"/>
        <v>11.973464609399997</v>
      </c>
      <c r="BM2385">
        <f t="shared" si="737"/>
        <v>-3.9836641174800751</v>
      </c>
      <c r="BN2385">
        <f t="shared" si="738"/>
        <v>4.2119872524591477E-2</v>
      </c>
    </row>
    <row r="2386" spans="13:66" ht="15">
      <c r="M2386" s="280">
        <v>2416</v>
      </c>
      <c r="N2386" s="280">
        <f t="shared" si="724"/>
        <v>13.474324196764695</v>
      </c>
      <c r="AK2386">
        <f t="shared" si="725"/>
        <v>-9.1941659999999995E-2</v>
      </c>
      <c r="AL2386">
        <f t="shared" si="726"/>
        <v>6.6111109920000004</v>
      </c>
      <c r="AM2386">
        <f t="shared" si="727"/>
        <v>25.063215260415998</v>
      </c>
      <c r="AN2386">
        <f t="shared" si="728"/>
        <v>-62.013136879284232</v>
      </c>
      <c r="AO2386">
        <f t="shared" si="729"/>
        <v>114.48264741020617</v>
      </c>
      <c r="AP2386">
        <f t="shared" si="730"/>
        <v>-156.6468305923311</v>
      </c>
      <c r="AQ2386">
        <f t="shared" si="731"/>
        <v>158.77938364270682</v>
      </c>
      <c r="AR2386">
        <f t="shared" si="732"/>
        <v>-101.1865650892548</v>
      </c>
      <c r="AS2386">
        <f t="shared" si="733"/>
        <v>28.59396690842469</v>
      </c>
      <c r="BJ2386">
        <f t="shared" si="734"/>
        <v>1.2716149999999999</v>
      </c>
      <c r="BK2386">
        <f t="shared" si="735"/>
        <v>4.16575176</v>
      </c>
      <c r="BL2386">
        <f t="shared" si="736"/>
        <v>11.983382575103997</v>
      </c>
      <c r="BM2386">
        <f t="shared" si="737"/>
        <v>-3.9886148179714049</v>
      </c>
      <c r="BN2386">
        <f t="shared" si="738"/>
        <v>4.2189679632100824E-2</v>
      </c>
    </row>
    <row r="2387" spans="13:66" ht="15">
      <c r="M2387" s="280">
        <v>2417</v>
      </c>
      <c r="N2387" s="280">
        <f t="shared" si="724"/>
        <v>13.481085596828956</v>
      </c>
      <c r="AK2387">
        <f t="shared" si="725"/>
        <v>-9.1941659999999995E-2</v>
      </c>
      <c r="AL2387">
        <f t="shared" si="726"/>
        <v>6.613847379000001</v>
      </c>
      <c r="AM2387">
        <f t="shared" si="727"/>
        <v>25.083967248978997</v>
      </c>
      <c r="AN2387">
        <f t="shared" si="728"/>
        <v>-62.090171823129104</v>
      </c>
      <c r="AO2387">
        <f t="shared" si="729"/>
        <v>114.67230592813321</v>
      </c>
      <c r="AP2387">
        <f t="shared" si="730"/>
        <v>-156.97128539118313</v>
      </c>
      <c r="AQ2387">
        <f t="shared" si="731"/>
        <v>159.1741115587738</v>
      </c>
      <c r="AR2387">
        <f t="shared" si="732"/>
        <v>-101.48010237468229</v>
      </c>
      <c r="AS2387">
        <f t="shared" si="733"/>
        <v>28.688786195167282</v>
      </c>
      <c r="BJ2387">
        <f t="shared" si="734"/>
        <v>1.2716149999999999</v>
      </c>
      <c r="BK2387">
        <f t="shared" si="735"/>
        <v>4.1674759950000002</v>
      </c>
      <c r="BL2387">
        <f t="shared" si="736"/>
        <v>11.993304646775998</v>
      </c>
      <c r="BM2387">
        <f t="shared" si="737"/>
        <v>-3.9935696184214997</v>
      </c>
      <c r="BN2387">
        <f t="shared" si="738"/>
        <v>4.2259573474459043E-2</v>
      </c>
    </row>
    <row r="2388" spans="13:66" ht="15">
      <c r="M2388" s="280">
        <v>2418</v>
      </c>
      <c r="N2388" s="280">
        <f t="shared" si="724"/>
        <v>13.487847088012115</v>
      </c>
      <c r="AK2388">
        <f t="shared" si="725"/>
        <v>-9.1941659999999995E-2</v>
      </c>
      <c r="AL2388">
        <f t="shared" si="726"/>
        <v>6.6165837660000006</v>
      </c>
      <c r="AM2388">
        <f t="shared" si="727"/>
        <v>25.104727825163998</v>
      </c>
      <c r="AN2388">
        <f t="shared" si="728"/>
        <v>-62.167270537619217</v>
      </c>
      <c r="AO2388">
        <f t="shared" si="729"/>
        <v>114.86219999790151</v>
      </c>
      <c r="AP2388">
        <f t="shared" si="730"/>
        <v>-157.29627758914984</v>
      </c>
      <c r="AQ2388">
        <f t="shared" si="731"/>
        <v>159.56965688581249</v>
      </c>
      <c r="AR2388">
        <f t="shared" si="732"/>
        <v>-101.77436924698067</v>
      </c>
      <c r="AS2388">
        <f t="shared" si="733"/>
        <v>28.783880491023268</v>
      </c>
      <c r="BJ2388">
        <f t="shared" si="734"/>
        <v>1.2716149999999999</v>
      </c>
      <c r="BK2388">
        <f t="shared" si="735"/>
        <v>4.1692002299999995</v>
      </c>
      <c r="BL2388">
        <f t="shared" si="736"/>
        <v>12.003230824415997</v>
      </c>
      <c r="BM2388">
        <f t="shared" si="737"/>
        <v>-3.998528520527362</v>
      </c>
      <c r="BN2388">
        <f t="shared" si="738"/>
        <v>4.2329554123481369E-2</v>
      </c>
    </row>
    <row r="2389" spans="13:66" ht="15">
      <c r="M2389" s="280">
        <v>2419</v>
      </c>
      <c r="N2389" s="280">
        <f t="shared" si="724"/>
        <v>13.494608668689015</v>
      </c>
      <c r="AK2389">
        <f t="shared" si="725"/>
        <v>-9.1941659999999995E-2</v>
      </c>
      <c r="AL2389">
        <f t="shared" si="726"/>
        <v>6.6193201530000003</v>
      </c>
      <c r="AM2389">
        <f t="shared" si="727"/>
        <v>25.125496988970998</v>
      </c>
      <c r="AN2389">
        <f t="shared" si="728"/>
        <v>-62.244433049138777</v>
      </c>
      <c r="AO2389">
        <f t="shared" si="729"/>
        <v>115.05232981446396</v>
      </c>
      <c r="AP2389">
        <f t="shared" si="730"/>
        <v>-157.62180785353129</v>
      </c>
      <c r="AQ2389">
        <f t="shared" si="731"/>
        <v>159.96602097743207</v>
      </c>
      <c r="AR2389">
        <f t="shared" si="732"/>
        <v>-102.06936721668112</v>
      </c>
      <c r="AS2389">
        <f t="shared" si="733"/>
        <v>28.879250479386158</v>
      </c>
      <c r="BJ2389">
        <f t="shared" si="734"/>
        <v>1.2716149999999999</v>
      </c>
      <c r="BK2389">
        <f t="shared" si="735"/>
        <v>4.1709244649999997</v>
      </c>
      <c r="BL2389">
        <f t="shared" si="736"/>
        <v>12.013161108023997</v>
      </c>
      <c r="BM2389">
        <f t="shared" si="737"/>
        <v>-4.0034915259859947</v>
      </c>
      <c r="BN2389">
        <f t="shared" si="738"/>
        <v>4.2399621651012742E-2</v>
      </c>
    </row>
    <row r="2390" spans="13:66" ht="15">
      <c r="M2390" s="280">
        <v>2420</v>
      </c>
      <c r="N2390" s="280">
        <f t="shared" si="724"/>
        <v>13.501370337234524</v>
      </c>
      <c r="AK2390">
        <f t="shared" si="725"/>
        <v>-9.1941659999999995E-2</v>
      </c>
      <c r="AL2390">
        <f t="shared" si="726"/>
        <v>6.6220565400000009</v>
      </c>
      <c r="AM2390">
        <f t="shared" si="727"/>
        <v>25.146274740399996</v>
      </c>
      <c r="AN2390">
        <f t="shared" si="728"/>
        <v>-62.321659384072007</v>
      </c>
      <c r="AO2390">
        <f t="shared" si="729"/>
        <v>115.24269557285407</v>
      </c>
      <c r="AP2390">
        <f t="shared" si="730"/>
        <v>-157.94787685217983</v>
      </c>
      <c r="AQ2390">
        <f t="shared" si="731"/>
        <v>160.36320518892214</v>
      </c>
      <c r="AR2390">
        <f t="shared" si="732"/>
        <v>-102.3650977968156</v>
      </c>
      <c r="AS2390">
        <f t="shared" si="733"/>
        <v>28.974896845064055</v>
      </c>
      <c r="BJ2390">
        <f t="shared" si="734"/>
        <v>1.2716149999999999</v>
      </c>
      <c r="BK2390">
        <f t="shared" si="735"/>
        <v>4.1726486999999999</v>
      </c>
      <c r="BL2390">
        <f t="shared" si="736"/>
        <v>12.023095497599998</v>
      </c>
      <c r="BM2390">
        <f t="shared" si="737"/>
        <v>-4.0084586364944004</v>
      </c>
      <c r="BN2390">
        <f t="shared" si="738"/>
        <v>4.2469776128927841E-2</v>
      </c>
    </row>
    <row r="2391" spans="13:66" ht="15">
      <c r="M2391" s="280">
        <v>2421</v>
      </c>
      <c r="N2391" s="280">
        <f t="shared" si="724"/>
        <v>13.508132092023549</v>
      </c>
      <c r="AK2391">
        <f t="shared" si="725"/>
        <v>-9.1941659999999995E-2</v>
      </c>
      <c r="AL2391">
        <f t="shared" si="726"/>
        <v>6.6247929270000006</v>
      </c>
      <c r="AM2391">
        <f t="shared" si="727"/>
        <v>25.167061079450999</v>
      </c>
      <c r="AN2391">
        <f t="shared" si="728"/>
        <v>-62.398949568803118</v>
      </c>
      <c r="AO2391">
        <f t="shared" si="729"/>
        <v>115.43329746818604</v>
      </c>
      <c r="AP2391">
        <f t="shared" si="730"/>
        <v>-158.27448525350007</v>
      </c>
      <c r="AQ2391">
        <f t="shared" si="731"/>
        <v>160.76121087725414</v>
      </c>
      <c r="AR2391">
        <f t="shared" si="732"/>
        <v>-102.66156250292016</v>
      </c>
      <c r="AS2391">
        <f t="shared" si="733"/>
        <v>29.07082027428201</v>
      </c>
      <c r="BJ2391">
        <f t="shared" si="734"/>
        <v>1.2716149999999999</v>
      </c>
      <c r="BK2391">
        <f t="shared" si="735"/>
        <v>4.1743729350000001</v>
      </c>
      <c r="BL2391">
        <f t="shared" si="736"/>
        <v>12.033033993143999</v>
      </c>
      <c r="BM2391">
        <f t="shared" si="737"/>
        <v>-4.0134298537495816</v>
      </c>
      <c r="BN2391">
        <f t="shared" si="738"/>
        <v>4.2540017629131045E-2</v>
      </c>
    </row>
    <row r="2392" spans="13:66" ht="15">
      <c r="M2392" s="280">
        <v>2422</v>
      </c>
      <c r="N2392" s="280">
        <f t="shared" si="724"/>
        <v>13.514893931431013</v>
      </c>
      <c r="AK2392">
        <f t="shared" si="725"/>
        <v>-9.1941659999999995E-2</v>
      </c>
      <c r="AL2392">
        <f t="shared" si="726"/>
        <v>6.6275293140000011</v>
      </c>
      <c r="AM2392">
        <f t="shared" si="727"/>
        <v>25.187856006123997</v>
      </c>
      <c r="AN2392">
        <f t="shared" si="728"/>
        <v>-62.47630362971632</v>
      </c>
      <c r="AO2392">
        <f t="shared" si="729"/>
        <v>115.62413569565467</v>
      </c>
      <c r="AP2392">
        <f t="shared" si="730"/>
        <v>-158.60163372644939</v>
      </c>
      <c r="AQ2392">
        <f t="shared" si="731"/>
        <v>161.16003940108277</v>
      </c>
      <c r="AR2392">
        <f t="shared" si="732"/>
        <v>-102.95876285303784</v>
      </c>
      <c r="AS2392">
        <f t="shared" si="733"/>
        <v>29.167021454684356</v>
      </c>
      <c r="BJ2392">
        <f t="shared" si="734"/>
        <v>1.2716149999999999</v>
      </c>
      <c r="BK2392">
        <f t="shared" si="735"/>
        <v>4.1760971700000002</v>
      </c>
      <c r="BL2392">
        <f t="shared" si="736"/>
        <v>12.042976594655999</v>
      </c>
      <c r="BM2392">
        <f t="shared" si="737"/>
        <v>-4.0184051794485427</v>
      </c>
      <c r="BN2392">
        <f t="shared" si="738"/>
        <v>4.2610346223556451E-2</v>
      </c>
    </row>
    <row r="2393" spans="13:66" ht="15">
      <c r="M2393" s="280">
        <v>2423</v>
      </c>
      <c r="N2393" s="280">
        <f t="shared" si="724"/>
        <v>13.521655853831881</v>
      </c>
      <c r="AK2393">
        <f t="shared" si="725"/>
        <v>-9.1941659999999995E-2</v>
      </c>
      <c r="AL2393">
        <f t="shared" si="726"/>
        <v>6.6302657010000008</v>
      </c>
      <c r="AM2393">
        <f t="shared" si="727"/>
        <v>25.208659520418998</v>
      </c>
      <c r="AN2393">
        <f t="shared" si="728"/>
        <v>-62.553721593195831</v>
      </c>
      <c r="AO2393">
        <f t="shared" si="729"/>
        <v>115.81521045053542</v>
      </c>
      <c r="AP2393">
        <f t="shared" si="730"/>
        <v>-158.9293229405379</v>
      </c>
      <c r="AQ2393">
        <f t="shared" si="731"/>
        <v>161.55969212074737</v>
      </c>
      <c r="AR2393">
        <f t="shared" si="732"/>
        <v>-103.25670036772193</v>
      </c>
      <c r="AS2393">
        <f t="shared" si="733"/>
        <v>29.26350107533705</v>
      </c>
      <c r="BJ2393">
        <f t="shared" si="734"/>
        <v>1.2716149999999999</v>
      </c>
      <c r="BK2393">
        <f t="shared" si="735"/>
        <v>4.1778214049999995</v>
      </c>
      <c r="BL2393">
        <f t="shared" si="736"/>
        <v>12.052923302135998</v>
      </c>
      <c r="BM2393">
        <f t="shared" si="737"/>
        <v>-4.0233846152882844</v>
      </c>
      <c r="BN2393">
        <f t="shared" si="738"/>
        <v>4.2680761984167891E-2</v>
      </c>
    </row>
    <row r="2394" spans="13:66" ht="15">
      <c r="M2394" s="280">
        <v>2424</v>
      </c>
      <c r="N2394" s="280">
        <f t="shared" si="724"/>
        <v>13.528417857601147</v>
      </c>
      <c r="AK2394">
        <f t="shared" si="725"/>
        <v>-9.1941659999999995E-2</v>
      </c>
      <c r="AL2394">
        <f t="shared" si="726"/>
        <v>6.6330020880000005</v>
      </c>
      <c r="AM2394">
        <f t="shared" si="727"/>
        <v>25.229471622335996</v>
      </c>
      <c r="AN2394">
        <f t="shared" si="728"/>
        <v>-62.631203485625868</v>
      </c>
      <c r="AO2394">
        <f t="shared" si="729"/>
        <v>116.00652192818437</v>
      </c>
      <c r="AP2394">
        <f t="shared" si="730"/>
        <v>-159.25755356582889</v>
      </c>
      <c r="AQ2394">
        <f t="shared" si="731"/>
        <v>161.96017039827331</v>
      </c>
      <c r="AR2394">
        <f t="shared" si="732"/>
        <v>-103.55537657003904</v>
      </c>
      <c r="AS2394">
        <f t="shared" si="733"/>
        <v>29.360259826730054</v>
      </c>
      <c r="BJ2394">
        <f t="shared" si="734"/>
        <v>1.2716149999999999</v>
      </c>
      <c r="BK2394">
        <f t="shared" si="735"/>
        <v>4.1795456399999997</v>
      </c>
      <c r="BL2394">
        <f t="shared" si="736"/>
        <v>12.062874115583998</v>
      </c>
      <c r="BM2394">
        <f t="shared" si="737"/>
        <v>-4.028368162965811</v>
      </c>
      <c r="BN2394">
        <f t="shared" si="738"/>
        <v>4.2751264982958899E-2</v>
      </c>
    </row>
    <row r="2395" spans="13:66" ht="15">
      <c r="M2395" s="280">
        <v>2425</v>
      </c>
      <c r="N2395" s="280">
        <f t="shared" si="724"/>
        <v>13.535179941113824</v>
      </c>
      <c r="AK2395">
        <f t="shared" si="725"/>
        <v>-9.1941659999999995E-2</v>
      </c>
      <c r="AL2395">
        <f t="shared" si="726"/>
        <v>6.635738475000001</v>
      </c>
      <c r="AM2395">
        <f t="shared" si="727"/>
        <v>25.250292311874997</v>
      </c>
      <c r="AN2395">
        <f t="shared" si="728"/>
        <v>-62.708749333390635</v>
      </c>
      <c r="AO2395">
        <f t="shared" si="729"/>
        <v>116.19807032403827</v>
      </c>
      <c r="AP2395">
        <f t="shared" si="730"/>
        <v>-159.58632627293895</v>
      </c>
      <c r="AQ2395">
        <f t="shared" si="731"/>
        <v>162.36147559737333</v>
      </c>
      <c r="AR2395">
        <f t="shared" si="732"/>
        <v>-103.85479298557219</v>
      </c>
      <c r="AS2395">
        <f t="shared" si="733"/>
        <v>29.457298400779646</v>
      </c>
      <c r="BJ2395">
        <f t="shared" si="734"/>
        <v>1.2716149999999999</v>
      </c>
      <c r="BK2395">
        <f t="shared" si="735"/>
        <v>4.1812698749999999</v>
      </c>
      <c r="BL2395">
        <f t="shared" si="736"/>
        <v>12.072829034999998</v>
      </c>
      <c r="BM2395">
        <f t="shared" si="737"/>
        <v>-4.0333558241781251</v>
      </c>
      <c r="BN2395">
        <f t="shared" si="738"/>
        <v>4.2821855291952739E-2</v>
      </c>
    </row>
    <row r="2396" spans="13:66" ht="15">
      <c r="M2396" s="280">
        <v>2426</v>
      </c>
      <c r="N2396" s="280">
        <f t="shared" si="724"/>
        <v>13.54194210274497</v>
      </c>
      <c r="AK2396">
        <f t="shared" si="725"/>
        <v>-9.1941659999999995E-2</v>
      </c>
      <c r="AL2396">
        <f t="shared" si="726"/>
        <v>6.6384748620000007</v>
      </c>
      <c r="AM2396">
        <f t="shared" si="727"/>
        <v>25.271121589035996</v>
      </c>
      <c r="AN2396">
        <f t="shared" si="728"/>
        <v>-62.786359162874355</v>
      </c>
      <c r="AO2396">
        <f t="shared" si="729"/>
        <v>116.38985583361452</v>
      </c>
      <c r="AP2396">
        <f t="shared" si="730"/>
        <v>-159.91564173303811</v>
      </c>
      <c r="AQ2396">
        <f t="shared" si="731"/>
        <v>162.76360908344898</v>
      </c>
      <c r="AR2396">
        <f t="shared" si="732"/>
        <v>-104.15495114242393</v>
      </c>
      <c r="AS2396">
        <f t="shared" si="733"/>
        <v>29.554617490830811</v>
      </c>
      <c r="BJ2396">
        <f t="shared" si="734"/>
        <v>1.2716149999999999</v>
      </c>
      <c r="BK2396">
        <f t="shared" si="735"/>
        <v>4.1829941100000001</v>
      </c>
      <c r="BL2396">
        <f t="shared" si="736"/>
        <v>12.082788060383997</v>
      </c>
      <c r="BM2396">
        <f t="shared" si="737"/>
        <v>-4.0383476006222292</v>
      </c>
      <c r="BN2396">
        <f t="shared" si="738"/>
        <v>4.2892532983202385E-2</v>
      </c>
    </row>
    <row r="2397" spans="13:66" ht="15">
      <c r="M2397" s="280">
        <v>2427</v>
      </c>
      <c r="N2397" s="280">
        <f t="shared" si="724"/>
        <v>13.548704340869662</v>
      </c>
      <c r="AK2397">
        <f t="shared" si="725"/>
        <v>-9.1941659999999995E-2</v>
      </c>
      <c r="AL2397">
        <f t="shared" si="726"/>
        <v>6.6412112490000004</v>
      </c>
      <c r="AM2397">
        <f t="shared" si="727"/>
        <v>25.291959453818997</v>
      </c>
      <c r="AN2397">
        <f t="shared" si="728"/>
        <v>-62.864033000461234</v>
      </c>
      <c r="AO2397">
        <f t="shared" si="729"/>
        <v>116.58187865251112</v>
      </c>
      <c r="AP2397">
        <f t="shared" si="730"/>
        <v>-160.24550061785033</v>
      </c>
      <c r="AQ2397">
        <f t="shared" si="731"/>
        <v>163.16657222359206</v>
      </c>
      <c r="AR2397">
        <f t="shared" si="732"/>
        <v>-104.45585257121947</v>
      </c>
      <c r="AS2397">
        <f t="shared" si="733"/>
        <v>29.652217791659574</v>
      </c>
      <c r="BJ2397">
        <f t="shared" si="734"/>
        <v>1.2716149999999999</v>
      </c>
      <c r="BK2397">
        <f t="shared" si="735"/>
        <v>4.1847183450000003</v>
      </c>
      <c r="BL2397">
        <f t="shared" si="736"/>
        <v>12.092751191735998</v>
      </c>
      <c r="BM2397">
        <f t="shared" si="737"/>
        <v>-4.0433434939951258</v>
      </c>
      <c r="BN2397">
        <f t="shared" si="738"/>
        <v>4.2963298128790538E-2</v>
      </c>
    </row>
    <row r="2398" spans="13:66" ht="15">
      <c r="M2398" s="280">
        <v>2428</v>
      </c>
      <c r="N2398" s="280">
        <f t="shared" si="724"/>
        <v>13.555466653863009</v>
      </c>
      <c r="AK2398">
        <f t="shared" si="725"/>
        <v>-9.1941659999999995E-2</v>
      </c>
      <c r="AL2398">
        <f t="shared" si="726"/>
        <v>6.6439476360000009</v>
      </c>
      <c r="AM2398">
        <f t="shared" si="727"/>
        <v>25.312805906223996</v>
      </c>
      <c r="AN2398">
        <f t="shared" si="728"/>
        <v>-62.9417708725355</v>
      </c>
      <c r="AO2398">
        <f t="shared" si="729"/>
        <v>116.77413897640675</v>
      </c>
      <c r="AP2398">
        <f t="shared" si="730"/>
        <v>-160.57590359965346</v>
      </c>
      <c r="AQ2398">
        <f t="shared" si="731"/>
        <v>163.57036638658593</v>
      </c>
      <c r="AR2398">
        <f t="shared" si="732"/>
        <v>-104.75749880510982</v>
      </c>
      <c r="AS2398">
        <f t="shared" si="733"/>
        <v>29.750099999475385</v>
      </c>
      <c r="BJ2398">
        <f t="shared" si="734"/>
        <v>1.2716149999999999</v>
      </c>
      <c r="BK2398">
        <f t="shared" si="735"/>
        <v>4.1864425799999996</v>
      </c>
      <c r="BL2398">
        <f t="shared" si="736"/>
        <v>12.102718429055997</v>
      </c>
      <c r="BM2398">
        <f t="shared" si="737"/>
        <v>-4.0483435059938175</v>
      </c>
      <c r="BN2398">
        <f t="shared" si="738"/>
        <v>4.3034150800829618E-2</v>
      </c>
    </row>
    <row r="2399" spans="13:66" ht="15">
      <c r="M2399" s="280">
        <v>2429</v>
      </c>
      <c r="N2399" s="280">
        <f t="shared" si="724"/>
        <v>13.562229040100151</v>
      </c>
      <c r="AK2399">
        <f t="shared" si="725"/>
        <v>-9.1941659999999995E-2</v>
      </c>
      <c r="AL2399">
        <f t="shared" si="726"/>
        <v>6.6466840230000006</v>
      </c>
      <c r="AM2399">
        <f t="shared" si="727"/>
        <v>25.333660946250998</v>
      </c>
      <c r="AN2399">
        <f t="shared" si="728"/>
        <v>-63.019572805481353</v>
      </c>
      <c r="AO2399">
        <f t="shared" si="729"/>
        <v>116.96663700106072</v>
      </c>
      <c r="AP2399">
        <f t="shared" si="730"/>
        <v>-160.90685135127961</v>
      </c>
      <c r="AQ2399">
        <f t="shared" si="731"/>
        <v>163.97499294290699</v>
      </c>
      <c r="AR2399">
        <f t="shared" si="732"/>
        <v>-105.05989137977491</v>
      </c>
      <c r="AS2399">
        <f t="shared" si="733"/>
        <v>29.848264811923467</v>
      </c>
      <c r="BJ2399">
        <f t="shared" si="734"/>
        <v>1.2716149999999999</v>
      </c>
      <c r="BK2399">
        <f t="shared" si="735"/>
        <v>4.1881668149999998</v>
      </c>
      <c r="BL2399">
        <f t="shared" si="736"/>
        <v>12.112689772343998</v>
      </c>
      <c r="BM2399">
        <f t="shared" si="737"/>
        <v>-4.0533476383153086</v>
      </c>
      <c r="BN2399">
        <f t="shared" si="738"/>
        <v>4.3105091071461751E-2</v>
      </c>
    </row>
    <row r="2400" spans="13:66" ht="15">
      <c r="M2400" s="280">
        <v>2430</v>
      </c>
      <c r="N2400" s="280">
        <f t="shared" si="724"/>
        <v>13.568991497956258</v>
      </c>
      <c r="AK2400">
        <f t="shared" si="725"/>
        <v>-9.1941659999999995E-2</v>
      </c>
      <c r="AL2400">
        <f t="shared" si="726"/>
        <v>6.6494204100000003</v>
      </c>
      <c r="AM2400">
        <f t="shared" si="727"/>
        <v>25.354524573899997</v>
      </c>
      <c r="AN2400">
        <f t="shared" si="728"/>
        <v>-63.097438825683007</v>
      </c>
      <c r="AO2400">
        <f t="shared" si="729"/>
        <v>117.15937292231297</v>
      </c>
      <c r="AP2400">
        <f t="shared" si="730"/>
        <v>-161.23834454611537</v>
      </c>
      <c r="AQ2400">
        <f t="shared" si="731"/>
        <v>164.38045326472596</v>
      </c>
      <c r="AR2400">
        <f t="shared" si="732"/>
        <v>-105.36303183342666</v>
      </c>
      <c r="AS2400">
        <f t="shared" si="733"/>
        <v>29.946712928087187</v>
      </c>
      <c r="BJ2400">
        <f t="shared" si="734"/>
        <v>1.2716149999999999</v>
      </c>
      <c r="BK2400">
        <f t="shared" si="735"/>
        <v>4.18989105</v>
      </c>
      <c r="BL2400">
        <f t="shared" si="736"/>
        <v>12.122665221599998</v>
      </c>
      <c r="BM2400">
        <f t="shared" si="737"/>
        <v>-4.0583558926565999</v>
      </c>
      <c r="BN2400">
        <f t="shared" si="738"/>
        <v>4.3176119012858789E-2</v>
      </c>
    </row>
    <row r="2401" spans="13:66" ht="15">
      <c r="M2401" s="280">
        <v>2431</v>
      </c>
      <c r="N2401" s="280">
        <f t="shared" si="724"/>
        <v>13.575754025806523</v>
      </c>
      <c r="AK2401">
        <f t="shared" si="725"/>
        <v>-9.1941659999999995E-2</v>
      </c>
      <c r="AL2401">
        <f t="shared" si="726"/>
        <v>6.6521567970000008</v>
      </c>
      <c r="AM2401">
        <f t="shared" si="727"/>
        <v>25.375396789170996</v>
      </c>
      <c r="AN2401">
        <f t="shared" si="728"/>
        <v>-63.17536895952469</v>
      </c>
      <c r="AO2401">
        <f t="shared" si="729"/>
        <v>117.35234693608412</v>
      </c>
      <c r="AP2401">
        <f t="shared" si="730"/>
        <v>-161.57038385810196</v>
      </c>
      <c r="AQ2401">
        <f t="shared" si="731"/>
        <v>164.78674872590935</v>
      </c>
      <c r="AR2401">
        <f t="shared" si="732"/>
        <v>-105.6669217068122</v>
      </c>
      <c r="AS2401">
        <f t="shared" si="733"/>
        <v>30.045445048490432</v>
      </c>
      <c r="BJ2401">
        <f t="shared" si="734"/>
        <v>1.2716149999999999</v>
      </c>
      <c r="BK2401">
        <f t="shared" si="735"/>
        <v>4.1916152850000001</v>
      </c>
      <c r="BL2401">
        <f t="shared" si="736"/>
        <v>12.132644776823998</v>
      </c>
      <c r="BM2401">
        <f t="shared" si="737"/>
        <v>-4.0633682707146956</v>
      </c>
      <c r="BN2401">
        <f t="shared" si="738"/>
        <v>4.3247234697222317E-2</v>
      </c>
    </row>
    <row r="2402" spans="13:66" ht="15">
      <c r="M2402" s="280">
        <v>2432</v>
      </c>
      <c r="N2402" s="280">
        <f t="shared" si="724"/>
        <v>13.582516622026182</v>
      </c>
      <c r="AK2402">
        <f t="shared" si="725"/>
        <v>-9.1941659999999995E-2</v>
      </c>
      <c r="AL2402">
        <f t="shared" si="726"/>
        <v>6.6548931840000005</v>
      </c>
      <c r="AM2402">
        <f t="shared" si="727"/>
        <v>25.396277592063996</v>
      </c>
      <c r="AN2402">
        <f t="shared" si="728"/>
        <v>-63.253363233390601</v>
      </c>
      <c r="AO2402">
        <f t="shared" si="729"/>
        <v>117.54555923837538</v>
      </c>
      <c r="AP2402">
        <f t="shared" si="730"/>
        <v>-161.90296996173552</v>
      </c>
      <c r="AQ2402">
        <f t="shared" si="731"/>
        <v>165.19388070202089</v>
      </c>
      <c r="AR2402">
        <f t="shared" si="732"/>
        <v>-105.97156254321695</v>
      </c>
      <c r="AS2402">
        <f t="shared" si="733"/>
        <v>30.144461875099985</v>
      </c>
      <c r="BJ2402">
        <f t="shared" si="734"/>
        <v>1.2716149999999999</v>
      </c>
      <c r="BK2402">
        <f t="shared" si="735"/>
        <v>4.1933395200000003</v>
      </c>
      <c r="BL2402">
        <f t="shared" si="736"/>
        <v>12.142628438015997</v>
      </c>
      <c r="BM2402">
        <f t="shared" si="737"/>
        <v>-4.0683847741865984</v>
      </c>
      <c r="BN2402">
        <f t="shared" si="738"/>
        <v>4.3318438196783611E-2</v>
      </c>
    </row>
    <row r="2403" spans="13:66" ht="15">
      <c r="M2403" s="280">
        <v>2433</v>
      </c>
      <c r="N2403" s="280">
        <f t="shared" si="724"/>
        <v>13.589279284990489</v>
      </c>
      <c r="AK2403">
        <f t="shared" si="725"/>
        <v>-9.1941659999999995E-2</v>
      </c>
      <c r="AL2403">
        <f t="shared" si="726"/>
        <v>6.6576295710000011</v>
      </c>
      <c r="AM2403">
        <f t="shared" si="727"/>
        <v>25.417166982578998</v>
      </c>
      <c r="AN2403">
        <f t="shared" si="728"/>
        <v>-63.331421673664963</v>
      </c>
      <c r="AO2403">
        <f t="shared" si="729"/>
        <v>117.73901002526863</v>
      </c>
      <c r="AP2403">
        <f t="shared" si="730"/>
        <v>-162.2361035320674</v>
      </c>
      <c r="AQ2403">
        <f t="shared" si="731"/>
        <v>165.60185057032288</v>
      </c>
      <c r="AR2403">
        <f t="shared" si="732"/>
        <v>-106.27695588846773</v>
      </c>
      <c r="AS2403">
        <f t="shared" si="733"/>
        <v>30.243764111327888</v>
      </c>
      <c r="BJ2403">
        <f t="shared" si="734"/>
        <v>1.2716149999999999</v>
      </c>
      <c r="BK2403">
        <f t="shared" si="735"/>
        <v>4.1950637549999996</v>
      </c>
      <c r="BL2403">
        <f t="shared" si="736"/>
        <v>12.152616205175997</v>
      </c>
      <c r="BM2403">
        <f t="shared" si="737"/>
        <v>-4.0734054047693107</v>
      </c>
      <c r="BN2403">
        <f t="shared" si="738"/>
        <v>4.3389729583803695E-2</v>
      </c>
    </row>
    <row r="2404" spans="13:66" ht="15">
      <c r="M2404" s="280">
        <v>2434</v>
      </c>
      <c r="N2404" s="280">
        <f t="shared" si="724"/>
        <v>13.596042013074737</v>
      </c>
      <c r="AK2404">
        <f t="shared" si="725"/>
        <v>-9.1941659999999995E-2</v>
      </c>
      <c r="AL2404">
        <f t="shared" si="726"/>
        <v>6.6603659580000008</v>
      </c>
      <c r="AM2404">
        <f t="shared" si="727"/>
        <v>25.438064960715998</v>
      </c>
      <c r="AN2404">
        <f t="shared" si="728"/>
        <v>-63.409544306731988</v>
      </c>
      <c r="AO2404">
        <f t="shared" si="729"/>
        <v>117.9326994929264</v>
      </c>
      <c r="AP2404">
        <f t="shared" si="730"/>
        <v>-162.56978524470426</v>
      </c>
      <c r="AQ2404">
        <f t="shared" si="731"/>
        <v>166.01065970977754</v>
      </c>
      <c r="AR2404">
        <f t="shared" si="732"/>
        <v>-106.58310329093595</v>
      </c>
      <c r="AS2404">
        <f t="shared" si="733"/>
        <v>30.343352462033835</v>
      </c>
      <c r="BJ2404">
        <f t="shared" si="734"/>
        <v>1.2716149999999999</v>
      </c>
      <c r="BK2404">
        <f t="shared" si="735"/>
        <v>4.1967879899999998</v>
      </c>
      <c r="BL2404">
        <f t="shared" si="736"/>
        <v>12.162608078303998</v>
      </c>
      <c r="BM2404">
        <f t="shared" si="737"/>
        <v>-4.0784301641598351</v>
      </c>
      <c r="BN2404">
        <f t="shared" si="738"/>
        <v>4.3461108930573283E-2</v>
      </c>
    </row>
    <row r="2405" spans="13:66" ht="15">
      <c r="M2405" s="280">
        <v>2435</v>
      </c>
      <c r="N2405" s="280">
        <f t="shared" si="724"/>
        <v>13.602804804654234</v>
      </c>
      <c r="AK2405">
        <f t="shared" si="725"/>
        <v>-9.1941659999999995E-2</v>
      </c>
      <c r="AL2405">
        <f t="shared" si="726"/>
        <v>6.6631023450000004</v>
      </c>
      <c r="AM2405">
        <f t="shared" si="727"/>
        <v>25.458971526474997</v>
      </c>
      <c r="AN2405">
        <f t="shared" si="728"/>
        <v>-63.487731158975883</v>
      </c>
      <c r="AO2405">
        <f t="shared" si="729"/>
        <v>118.12662783759185</v>
      </c>
      <c r="AP2405">
        <f t="shared" si="730"/>
        <v>-162.90401577580835</v>
      </c>
      <c r="AQ2405">
        <f t="shared" si="731"/>
        <v>166.42030950104856</v>
      </c>
      <c r="AR2405">
        <f t="shared" si="732"/>
        <v>-106.89000630154075</v>
      </c>
      <c r="AS2405">
        <f t="shared" si="733"/>
        <v>30.443227633527545</v>
      </c>
      <c r="BJ2405">
        <f t="shared" si="734"/>
        <v>1.2716149999999999</v>
      </c>
      <c r="BK2405">
        <f t="shared" si="735"/>
        <v>4.198512225</v>
      </c>
      <c r="BL2405">
        <f t="shared" si="736"/>
        <v>12.172604057399997</v>
      </c>
      <c r="BM2405">
        <f t="shared" si="737"/>
        <v>-4.083459054055175</v>
      </c>
      <c r="BN2405">
        <f t="shared" si="738"/>
        <v>4.3532576309412825E-2</v>
      </c>
    </row>
    <row r="2406" spans="13:66" ht="15">
      <c r="M2406" s="280">
        <v>2436</v>
      </c>
      <c r="N2406" s="280">
        <f t="shared" si="724"/>
        <v>13.609567658104337</v>
      </c>
      <c r="AK2406">
        <f t="shared" si="725"/>
        <v>-9.1941659999999995E-2</v>
      </c>
      <c r="AL2406">
        <f t="shared" si="726"/>
        <v>6.665838732000001</v>
      </c>
      <c r="AM2406">
        <f t="shared" si="727"/>
        <v>25.479886679855998</v>
      </c>
      <c r="AN2406">
        <f t="shared" si="728"/>
        <v>-63.56598225678087</v>
      </c>
      <c r="AO2406">
        <f t="shared" si="729"/>
        <v>118.32079525558881</v>
      </c>
      <c r="AP2406">
        <f t="shared" si="730"/>
        <v>-163.2387958020978</v>
      </c>
      <c r="AQ2406">
        <f t="shared" si="731"/>
        <v>166.83080132650227</v>
      </c>
      <c r="AR2406">
        <f t="shared" si="732"/>
        <v>-107.19766647375211</v>
      </c>
      <c r="AS2406">
        <f t="shared" si="733"/>
        <v>30.543390333571164</v>
      </c>
      <c r="BJ2406">
        <f t="shared" si="734"/>
        <v>1.2716149999999999</v>
      </c>
      <c r="BK2406">
        <f t="shared" si="735"/>
        <v>4.2002364600000002</v>
      </c>
      <c r="BL2406">
        <f t="shared" si="736"/>
        <v>12.182604142463997</v>
      </c>
      <c r="BM2406">
        <f t="shared" si="737"/>
        <v>-4.0884920761523329</v>
      </c>
      <c r="BN2406">
        <f t="shared" si="738"/>
        <v>4.3604131792672494E-2</v>
      </c>
    </row>
    <row r="2407" spans="13:66" ht="15">
      <c r="M2407" s="280">
        <v>2437</v>
      </c>
      <c r="N2407" s="280">
        <f t="shared" si="724"/>
        <v>13.616330571800418</v>
      </c>
      <c r="AK2407">
        <f t="shared" si="725"/>
        <v>-9.1941659999999995E-2</v>
      </c>
      <c r="AL2407">
        <f t="shared" si="726"/>
        <v>6.6685751190000007</v>
      </c>
      <c r="AM2407">
        <f t="shared" si="727"/>
        <v>25.500810420858997</v>
      </c>
      <c r="AN2407">
        <f t="shared" si="728"/>
        <v>-63.644297626531163</v>
      </c>
      <c r="AO2407">
        <f t="shared" si="729"/>
        <v>118.51520194332169</v>
      </c>
      <c r="AP2407">
        <f t="shared" si="730"/>
        <v>-163.57412600084669</v>
      </c>
      <c r="AQ2407">
        <f t="shared" si="731"/>
        <v>167.24213657020931</v>
      </c>
      <c r="AR2407">
        <f t="shared" si="732"/>
        <v>-107.506085363594</v>
      </c>
      <c r="AS2407">
        <f t="shared" si="733"/>
        <v>30.643841271381621</v>
      </c>
      <c r="BJ2407">
        <f t="shared" si="734"/>
        <v>1.2716149999999999</v>
      </c>
      <c r="BK2407">
        <f t="shared" si="735"/>
        <v>4.2019606949999995</v>
      </c>
      <c r="BL2407">
        <f t="shared" si="736"/>
        <v>12.192608333495999</v>
      </c>
      <c r="BM2407">
        <f t="shared" si="737"/>
        <v>-4.0935292321483114</v>
      </c>
      <c r="BN2407">
        <f t="shared" si="738"/>
        <v>4.3675775452732164E-2</v>
      </c>
    </row>
    <row r="2408" spans="13:66" ht="15">
      <c r="M2408" s="280">
        <v>2438</v>
      </c>
      <c r="N2408" s="280">
        <f t="shared" si="724"/>
        <v>13.623093544117884</v>
      </c>
      <c r="AK2408">
        <f t="shared" si="725"/>
        <v>-9.1941659999999995E-2</v>
      </c>
      <c r="AL2408">
        <f t="shared" si="726"/>
        <v>6.6713115060000003</v>
      </c>
      <c r="AM2408">
        <f t="shared" si="727"/>
        <v>25.521742749483998</v>
      </c>
      <c r="AN2408">
        <f t="shared" si="728"/>
        <v>-63.722677294610975</v>
      </c>
      <c r="AO2408">
        <f t="shared" si="729"/>
        <v>118.7098480972756</v>
      </c>
      <c r="AP2408">
        <f t="shared" si="730"/>
        <v>-163.91000704988554</v>
      </c>
      <c r="AQ2408">
        <f t="shared" si="731"/>
        <v>167.65431661794574</v>
      </c>
      <c r="AR2408">
        <f t="shared" si="732"/>
        <v>-107.81526452964752</v>
      </c>
      <c r="AS2408">
        <f t="shared" si="733"/>
        <v>30.744581157633064</v>
      </c>
      <c r="BJ2408">
        <f t="shared" si="734"/>
        <v>1.2716149999999999</v>
      </c>
      <c r="BK2408">
        <f t="shared" si="735"/>
        <v>4.2036849299999997</v>
      </c>
      <c r="BL2408">
        <f t="shared" si="736"/>
        <v>12.202616630495998</v>
      </c>
      <c r="BM2408">
        <f t="shared" si="737"/>
        <v>-4.098570523740114</v>
      </c>
      <c r="BN2408">
        <f t="shared" si="738"/>
        <v>4.3747507362001448E-2</v>
      </c>
    </row>
    <row r="2409" spans="13:66" ht="15">
      <c r="M2409" s="280">
        <v>2439</v>
      </c>
      <c r="N2409" s="280">
        <f t="shared" si="724"/>
        <v>13.629856573432173</v>
      </c>
      <c r="AK2409">
        <f t="shared" si="725"/>
        <v>-9.1941659999999995E-2</v>
      </c>
      <c r="AL2409">
        <f t="shared" si="726"/>
        <v>6.6740478930000009</v>
      </c>
      <c r="AM2409">
        <f t="shared" si="727"/>
        <v>25.542683665730998</v>
      </c>
      <c r="AN2409">
        <f t="shared" si="728"/>
        <v>-63.80112128740452</v>
      </c>
      <c r="AO2409">
        <f t="shared" si="729"/>
        <v>118.90473391401626</v>
      </c>
      <c r="AP2409">
        <f t="shared" si="730"/>
        <v>-164.24643962760121</v>
      </c>
      <c r="AQ2409">
        <f t="shared" si="731"/>
        <v>168.06734285719475</v>
      </c>
      <c r="AR2409">
        <f t="shared" si="732"/>
        <v>-108.12520553305411</v>
      </c>
      <c r="AS2409">
        <f t="shared" si="733"/>
        <v>30.845610704459197</v>
      </c>
      <c r="BJ2409">
        <f t="shared" si="734"/>
        <v>1.2716149999999999</v>
      </c>
      <c r="BK2409">
        <f t="shared" si="735"/>
        <v>4.2054091649999998</v>
      </c>
      <c r="BL2409">
        <f t="shared" si="736"/>
        <v>12.212629033463998</v>
      </c>
      <c r="BM2409">
        <f t="shared" si="737"/>
        <v>-4.1036159526247422</v>
      </c>
      <c r="BN2409">
        <f t="shared" si="738"/>
        <v>4.3819327592919663E-2</v>
      </c>
    </row>
    <row r="2410" spans="13:66" ht="15">
      <c r="M2410" s="280">
        <v>2440</v>
      </c>
      <c r="N2410" s="280">
        <f t="shared" si="724"/>
        <v>13.636619658118754</v>
      </c>
      <c r="AK2410">
        <f t="shared" si="725"/>
        <v>-9.1941659999999995E-2</v>
      </c>
      <c r="AL2410">
        <f t="shared" si="726"/>
        <v>6.6767842800000006</v>
      </c>
      <c r="AM2410">
        <f t="shared" si="727"/>
        <v>25.563633169599996</v>
      </c>
      <c r="AN2410">
        <f t="shared" si="728"/>
        <v>-63.879629631296005</v>
      </c>
      <c r="AO2410">
        <f t="shared" si="729"/>
        <v>119.09985959019008</v>
      </c>
      <c r="AP2410">
        <f t="shared" si="730"/>
        <v>-164.58342441293743</v>
      </c>
      <c r="AQ2410">
        <f t="shared" si="731"/>
        <v>168.48121667714781</v>
      </c>
      <c r="AR2410">
        <f t="shared" si="732"/>
        <v>-108.43590993751863</v>
      </c>
      <c r="AS2410">
        <f t="shared" si="733"/>
        <v>30.946930625455749</v>
      </c>
      <c r="BJ2410">
        <f t="shared" si="734"/>
        <v>1.2716149999999999</v>
      </c>
      <c r="BK2410">
        <f t="shared" si="735"/>
        <v>4.2071334</v>
      </c>
      <c r="BL2410">
        <f t="shared" si="736"/>
        <v>12.222645542399999</v>
      </c>
      <c r="BM2410">
        <f t="shared" si="737"/>
        <v>-4.1086655204992004</v>
      </c>
      <c r="BN2410">
        <f t="shared" si="738"/>
        <v>4.3891236217955841E-2</v>
      </c>
    </row>
    <row r="2411" spans="13:66" ht="15">
      <c r="M2411" s="280">
        <v>2441</v>
      </c>
      <c r="N2411" s="280">
        <f t="shared" si="724"/>
        <v>13.643382796553118</v>
      </c>
      <c r="AK2411">
        <f t="shared" si="725"/>
        <v>-9.1941659999999995E-2</v>
      </c>
      <c r="AL2411">
        <f t="shared" si="726"/>
        <v>6.6795206670000002</v>
      </c>
      <c r="AM2411">
        <f t="shared" si="727"/>
        <v>25.584591261090996</v>
      </c>
      <c r="AN2411">
        <f t="shared" si="728"/>
        <v>-63.958202352669659</v>
      </c>
      <c r="AO2411">
        <f t="shared" si="729"/>
        <v>119.29522532252403</v>
      </c>
      <c r="AP2411">
        <f t="shared" si="730"/>
        <v>-164.92096208539485</v>
      </c>
      <c r="AQ2411">
        <f t="shared" si="731"/>
        <v>168.89593946870616</v>
      </c>
      <c r="AR2411">
        <f t="shared" si="732"/>
        <v>-108.74737930931255</v>
      </c>
      <c r="AS2411">
        <f t="shared" si="733"/>
        <v>31.04854163568281</v>
      </c>
      <c r="BJ2411">
        <f t="shared" si="734"/>
        <v>1.2716149999999999</v>
      </c>
      <c r="BK2411">
        <f t="shared" si="735"/>
        <v>4.2088576350000002</v>
      </c>
      <c r="BL2411">
        <f t="shared" si="736"/>
        <v>12.232666157303997</v>
      </c>
      <c r="BM2411">
        <f t="shared" si="737"/>
        <v>-4.1137192290604903</v>
      </c>
      <c r="BN2411">
        <f t="shared" si="738"/>
        <v>4.3963233309608753E-2</v>
      </c>
    </row>
    <row r="2412" spans="13:66" ht="15">
      <c r="M2412" s="280">
        <v>2442</v>
      </c>
      <c r="N2412" s="280">
        <f t="shared" si="724"/>
        <v>13.650145987110788</v>
      </c>
      <c r="AK2412">
        <f t="shared" si="725"/>
        <v>-9.1941659999999995E-2</v>
      </c>
      <c r="AL2412">
        <f t="shared" si="726"/>
        <v>6.6822570540000008</v>
      </c>
      <c r="AM2412">
        <f t="shared" si="727"/>
        <v>25.605557940203997</v>
      </c>
      <c r="AN2412">
        <f t="shared" si="728"/>
        <v>-64.03683947790968</v>
      </c>
      <c r="AO2412">
        <f t="shared" si="729"/>
        <v>119.49083130782581</v>
      </c>
      <c r="AP2412">
        <f t="shared" si="730"/>
        <v>-165.25905332503129</v>
      </c>
      <c r="AQ2412">
        <f t="shared" si="731"/>
        <v>169.31151262448222</v>
      </c>
      <c r="AR2412">
        <f t="shared" si="732"/>
        <v>-109.0596152172771</v>
      </c>
      <c r="AS2412">
        <f t="shared" si="733"/>
        <v>31.150444451667255</v>
      </c>
      <c r="BJ2412">
        <f t="shared" si="734"/>
        <v>1.2716149999999999</v>
      </c>
      <c r="BK2412">
        <f t="shared" si="735"/>
        <v>4.2105818699999995</v>
      </c>
      <c r="BL2412">
        <f t="shared" si="736"/>
        <v>12.242690878175997</v>
      </c>
      <c r="BM2412">
        <f t="shared" si="737"/>
        <v>-4.1187770800056143</v>
      </c>
      <c r="BN2412">
        <f t="shared" si="738"/>
        <v>4.4035318940406874E-2</v>
      </c>
    </row>
    <row r="2413" spans="13:66" ht="15">
      <c r="M2413" s="280">
        <v>2443</v>
      </c>
      <c r="N2413" s="280">
        <f t="shared" si="724"/>
        <v>13.656909228167331</v>
      </c>
      <c r="AK2413">
        <f t="shared" si="725"/>
        <v>-9.1941659999999995E-2</v>
      </c>
      <c r="AL2413">
        <f t="shared" si="726"/>
        <v>6.6849934410000005</v>
      </c>
      <c r="AM2413">
        <f t="shared" si="727"/>
        <v>25.626533206938998</v>
      </c>
      <c r="AN2413">
        <f t="shared" si="728"/>
        <v>-64.115541033400291</v>
      </c>
      <c r="AO2413">
        <f t="shared" si="729"/>
        <v>119.6866777429837</v>
      </c>
      <c r="AP2413">
        <f t="shared" si="730"/>
        <v>-165.59769881246206</v>
      </c>
      <c r="AQ2413">
        <f t="shared" si="731"/>
        <v>169.72793753880106</v>
      </c>
      <c r="AR2413">
        <f t="shared" si="732"/>
        <v>-109.37261923282645</v>
      </c>
      <c r="AS2413">
        <f t="shared" si="733"/>
        <v>31.252639791405183</v>
      </c>
      <c r="BJ2413">
        <f t="shared" si="734"/>
        <v>1.2716149999999999</v>
      </c>
      <c r="BK2413">
        <f t="shared" si="735"/>
        <v>4.2123061049999997</v>
      </c>
      <c r="BL2413">
        <f t="shared" si="736"/>
        <v>12.252719705015998</v>
      </c>
      <c r="BM2413">
        <f t="shared" si="737"/>
        <v>-4.1238390750315768</v>
      </c>
      <c r="BN2413">
        <f t="shared" si="738"/>
        <v>4.4107493182908394E-2</v>
      </c>
    </row>
    <row r="2414" spans="13:66" ht="15">
      <c r="M2414" s="280">
        <v>2444</v>
      </c>
      <c r="N2414" s="280">
        <f t="shared" si="724"/>
        <v>13.66367251809832</v>
      </c>
      <c r="AK2414">
        <f t="shared" si="725"/>
        <v>-9.1941659999999995E-2</v>
      </c>
      <c r="AL2414">
        <f t="shared" si="726"/>
        <v>6.687729828000001</v>
      </c>
      <c r="AM2414">
        <f t="shared" si="727"/>
        <v>25.647517061295996</v>
      </c>
      <c r="AN2414">
        <f t="shared" si="728"/>
        <v>-64.194307045525704</v>
      </c>
      <c r="AO2414">
        <f t="shared" si="729"/>
        <v>119.88276482496666</v>
      </c>
      <c r="AP2414">
        <f t="shared" si="730"/>
        <v>-165.93689922886</v>
      </c>
      <c r="AQ2414">
        <f t="shared" si="731"/>
        <v>170.14521560770157</v>
      </c>
      <c r="AR2414">
        <f t="shared" si="732"/>
        <v>-109.68639292995086</v>
      </c>
      <c r="AS2414">
        <f t="shared" si="733"/>
        <v>31.355128374364259</v>
      </c>
      <c r="BJ2414">
        <f t="shared" si="734"/>
        <v>1.2716149999999999</v>
      </c>
      <c r="BK2414">
        <f t="shared" si="735"/>
        <v>4.2140303399999999</v>
      </c>
      <c r="BL2414">
        <f t="shared" si="736"/>
        <v>12.262752637823997</v>
      </c>
      <c r="BM2414">
        <f t="shared" si="737"/>
        <v>-4.1289052158353794</v>
      </c>
      <c r="BN2414">
        <f t="shared" si="738"/>
        <v>4.4179756109701235E-2</v>
      </c>
    </row>
    <row r="2415" spans="13:66" ht="15">
      <c r="M2415" s="280">
        <v>2445</v>
      </c>
      <c r="N2415" s="280">
        <f t="shared" si="724"/>
        <v>13.670435855279374</v>
      </c>
      <c r="AK2415">
        <f t="shared" si="725"/>
        <v>-9.1941659999999995E-2</v>
      </c>
      <c r="AL2415">
        <f t="shared" si="726"/>
        <v>6.6904662150000007</v>
      </c>
      <c r="AM2415">
        <f t="shared" si="727"/>
        <v>25.668509503274997</v>
      </c>
      <c r="AN2415">
        <f t="shared" si="728"/>
        <v>-64.273137540670135</v>
      </c>
      <c r="AO2415">
        <f t="shared" si="729"/>
        <v>120.07909275082426</v>
      </c>
      <c r="AP2415">
        <f t="shared" si="730"/>
        <v>-166.276655255956</v>
      </c>
      <c r="AQ2415">
        <f t="shared" si="731"/>
        <v>170.56334822893825</v>
      </c>
      <c r="AR2415">
        <f t="shared" si="732"/>
        <v>-110.00093788521978</v>
      </c>
      <c r="AS2415">
        <f t="shared" si="733"/>
        <v>31.457910921486199</v>
      </c>
      <c r="BJ2415">
        <f t="shared" si="734"/>
        <v>1.2716149999999999</v>
      </c>
      <c r="BK2415">
        <f t="shared" si="735"/>
        <v>4.2157545750000001</v>
      </c>
      <c r="BL2415">
        <f t="shared" si="736"/>
        <v>12.272789676599999</v>
      </c>
      <c r="BM2415">
        <f t="shared" si="737"/>
        <v>-4.1339755041140256</v>
      </c>
      <c r="BN2415">
        <f t="shared" si="738"/>
        <v>4.425210779340303E-2</v>
      </c>
    </row>
    <row r="2416" spans="13:66" ht="15">
      <c r="M2416" s="280">
        <v>2446</v>
      </c>
      <c r="N2416" s="280">
        <f t="shared" si="724"/>
        <v>13.677199238086144</v>
      </c>
      <c r="AK2416">
        <f t="shared" si="725"/>
        <v>-9.1941659999999995E-2</v>
      </c>
      <c r="AL2416">
        <f t="shared" si="726"/>
        <v>6.6932026020000004</v>
      </c>
      <c r="AM2416">
        <f t="shared" si="727"/>
        <v>25.689510532875996</v>
      </c>
      <c r="AN2416">
        <f t="shared" si="728"/>
        <v>-64.352032545217796</v>
      </c>
      <c r="AO2416">
        <f t="shared" si="729"/>
        <v>120.27566171768673</v>
      </c>
      <c r="AP2416">
        <f t="shared" si="730"/>
        <v>-166.61696757603895</v>
      </c>
      <c r="AQ2416">
        <f t="shared" si="731"/>
        <v>170.98233680198226</v>
      </c>
      <c r="AR2416">
        <f t="shared" si="732"/>
        <v>-110.31625567778521</v>
      </c>
      <c r="AS2416">
        <f t="shared" si="733"/>
        <v>31.560988155189122</v>
      </c>
      <c r="BJ2416">
        <f t="shared" si="734"/>
        <v>1.2716149999999999</v>
      </c>
      <c r="BK2416">
        <f t="shared" si="735"/>
        <v>4.2174788100000002</v>
      </c>
      <c r="BL2416">
        <f t="shared" si="736"/>
        <v>12.282830821343998</v>
      </c>
      <c r="BM2416">
        <f t="shared" si="737"/>
        <v>-4.139049941564517</v>
      </c>
      <c r="BN2416">
        <f t="shared" si="738"/>
        <v>4.4324548306661125E-2</v>
      </c>
    </row>
    <row r="2417" spans="13:66" ht="15">
      <c r="M2417" s="280">
        <v>2447</v>
      </c>
      <c r="N2417" s="280">
        <f t="shared" si="724"/>
        <v>13.683962664894292</v>
      </c>
      <c r="AK2417">
        <f t="shared" si="725"/>
        <v>-9.1941659999999995E-2</v>
      </c>
      <c r="AL2417">
        <f t="shared" si="726"/>
        <v>6.695938989000001</v>
      </c>
      <c r="AM2417">
        <f t="shared" si="727"/>
        <v>25.710520150098997</v>
      </c>
      <c r="AN2417">
        <f t="shared" si="728"/>
        <v>-64.430992085552901</v>
      </c>
      <c r="AO2417">
        <f t="shared" si="729"/>
        <v>120.47247192276497</v>
      </c>
      <c r="AP2417">
        <f t="shared" si="730"/>
        <v>-166.95783687195609</v>
      </c>
      <c r="AQ2417">
        <f t="shared" si="731"/>
        <v>171.40218272802289</v>
      </c>
      <c r="AR2417">
        <f t="shared" si="732"/>
        <v>-110.6323478893846</v>
      </c>
      <c r="AS2417">
        <f t="shared" si="733"/>
        <v>31.664360799370023</v>
      </c>
      <c r="BJ2417">
        <f t="shared" si="734"/>
        <v>1.2716149999999999</v>
      </c>
      <c r="BK2417">
        <f t="shared" si="735"/>
        <v>4.2192030449999995</v>
      </c>
      <c r="BL2417">
        <f t="shared" si="736"/>
        <v>12.292876072055998</v>
      </c>
      <c r="BM2417">
        <f t="shared" si="737"/>
        <v>-4.1441285298838579</v>
      </c>
      <c r="BN2417">
        <f t="shared" si="738"/>
        <v>4.4397077722152595E-2</v>
      </c>
    </row>
    <row r="2418" spans="13:66" ht="15">
      <c r="M2418" s="280">
        <v>2448</v>
      </c>
      <c r="N2418" s="280">
        <f t="shared" si="724"/>
        <v>13.690726134079531</v>
      </c>
      <c r="AK2418">
        <f t="shared" si="725"/>
        <v>-9.1941659999999995E-2</v>
      </c>
      <c r="AL2418">
        <f t="shared" si="726"/>
        <v>6.6986753760000006</v>
      </c>
      <c r="AM2418">
        <f t="shared" si="727"/>
        <v>25.731538354943996</v>
      </c>
      <c r="AN2418">
        <f t="shared" si="728"/>
        <v>-64.510016188059652</v>
      </c>
      <c r="AO2418">
        <f t="shared" si="729"/>
        <v>120.66952356335045</v>
      </c>
      <c r="AP2418">
        <f t="shared" si="730"/>
        <v>-167.29926382711324</v>
      </c>
      <c r="AQ2418">
        <f t="shared" si="731"/>
        <v>171.82288740996918</v>
      </c>
      <c r="AR2418">
        <f t="shared" si="732"/>
        <v>-110.94921610434429</v>
      </c>
      <c r="AS2418">
        <f t="shared" si="733"/>
        <v>31.768029579407141</v>
      </c>
      <c r="BJ2418">
        <f t="shared" si="734"/>
        <v>1.2716149999999999</v>
      </c>
      <c r="BK2418">
        <f t="shared" si="735"/>
        <v>4.2209272799999997</v>
      </c>
      <c r="BL2418">
        <f t="shared" si="736"/>
        <v>12.302925428735998</v>
      </c>
      <c r="BM2418">
        <f t="shared" si="737"/>
        <v>-4.1492112707690501</v>
      </c>
      <c r="BN2418">
        <f t="shared" si="738"/>
        <v>4.446969611258423E-2</v>
      </c>
    </row>
    <row r="2419" spans="13:66" ht="15">
      <c r="M2419" s="280">
        <v>2449</v>
      </c>
      <c r="N2419" s="280">
        <f t="shared" si="724"/>
        <v>13.697489644017594</v>
      </c>
      <c r="AK2419">
        <f t="shared" si="725"/>
        <v>-9.1941659999999995E-2</v>
      </c>
      <c r="AL2419">
        <f t="shared" si="726"/>
        <v>6.7014117630000003</v>
      </c>
      <c r="AM2419">
        <f t="shared" si="727"/>
        <v>25.752565147410998</v>
      </c>
      <c r="AN2419">
        <f t="shared" si="728"/>
        <v>-64.589104879122289</v>
      </c>
      <c r="AO2419">
        <f t="shared" si="729"/>
        <v>120.86681683681536</v>
      </c>
      <c r="AP2419">
        <f t="shared" si="730"/>
        <v>-167.64124912547499</v>
      </c>
      <c r="AQ2419">
        <f t="shared" si="731"/>
        <v>172.24445225245108</v>
      </c>
      <c r="AR2419">
        <f t="shared" si="732"/>
        <v>-111.26686190958247</v>
      </c>
      <c r="AS2419">
        <f t="shared" si="733"/>
        <v>31.871995222162422</v>
      </c>
      <c r="BJ2419">
        <f t="shared" si="734"/>
        <v>1.2716149999999999</v>
      </c>
      <c r="BK2419">
        <f t="shared" si="735"/>
        <v>4.2226515149999999</v>
      </c>
      <c r="BL2419">
        <f t="shared" si="736"/>
        <v>12.312978891383997</v>
      </c>
      <c r="BM2419">
        <f t="shared" si="737"/>
        <v>-4.1542981659170968</v>
      </c>
      <c r="BN2419">
        <f t="shared" si="738"/>
        <v>4.4542403550692541E-2</v>
      </c>
    </row>
    <row r="2420" spans="13:66" ht="15">
      <c r="M2420" s="280">
        <v>2450</v>
      </c>
      <c r="N2420" s="280">
        <f t="shared" si="724"/>
        <v>13.70425319308424</v>
      </c>
      <c r="AK2420">
        <f t="shared" si="725"/>
        <v>-9.1941659999999995E-2</v>
      </c>
      <c r="AL2420">
        <f t="shared" si="726"/>
        <v>6.7041481500000009</v>
      </c>
      <c r="AM2420">
        <f t="shared" si="727"/>
        <v>25.773600527499998</v>
      </c>
      <c r="AN2420">
        <f t="shared" si="728"/>
        <v>-64.668258185125012</v>
      </c>
      <c r="AO2420">
        <f t="shared" si="729"/>
        <v>121.0643519406125</v>
      </c>
      <c r="AP2420">
        <f t="shared" si="730"/>
        <v>-167.98379345156502</v>
      </c>
      <c r="AQ2420">
        <f t="shared" si="731"/>
        <v>172.66687866182099</v>
      </c>
      <c r="AR2420">
        <f t="shared" si="732"/>
        <v>-111.58528689461252</v>
      </c>
      <c r="AS2420">
        <f t="shared" si="733"/>
        <v>31.976258455983942</v>
      </c>
      <c r="BJ2420">
        <f t="shared" si="734"/>
        <v>1.2716149999999999</v>
      </c>
      <c r="BK2420">
        <f t="shared" si="735"/>
        <v>4.2243757500000001</v>
      </c>
      <c r="BL2420">
        <f t="shared" si="736"/>
        <v>12.323036459999997</v>
      </c>
      <c r="BM2420">
        <f t="shared" si="737"/>
        <v>-4.1593892170250006</v>
      </c>
      <c r="BN2420">
        <f t="shared" si="738"/>
        <v>4.4615200109243754E-2</v>
      </c>
    </row>
    <row r="2421" spans="13:66" ht="15">
      <c r="M2421" s="280">
        <v>2451</v>
      </c>
      <c r="N2421" s="280">
        <f t="shared" si="724"/>
        <v>13.711016779655267</v>
      </c>
      <c r="AK2421">
        <f t="shared" si="725"/>
        <v>-9.1941659999999995E-2</v>
      </c>
      <c r="AL2421">
        <f t="shared" si="726"/>
        <v>6.7068845370000005</v>
      </c>
      <c r="AM2421">
        <f t="shared" si="727"/>
        <v>25.794644495210996</v>
      </c>
      <c r="AN2421">
        <f t="shared" si="728"/>
        <v>-64.747476132452022</v>
      </c>
      <c r="AO2421">
        <f t="shared" si="729"/>
        <v>121.26212907227529</v>
      </c>
      <c r="AP2421">
        <f t="shared" si="730"/>
        <v>-168.32689749046619</v>
      </c>
      <c r="AQ2421">
        <f t="shared" si="731"/>
        <v>173.09016804615516</v>
      </c>
      <c r="AR2421">
        <f t="shared" si="732"/>
        <v>-111.90449265154609</v>
      </c>
      <c r="AS2421">
        <f t="shared" si="733"/>
        <v>32.080820010708301</v>
      </c>
      <c r="BJ2421">
        <f t="shared" si="734"/>
        <v>1.2716149999999999</v>
      </c>
      <c r="BK2421">
        <f t="shared" si="735"/>
        <v>4.2260999850000003</v>
      </c>
      <c r="BL2421">
        <f t="shared" si="736"/>
        <v>12.333098134583997</v>
      </c>
      <c r="BM2421">
        <f t="shared" si="737"/>
        <v>-4.1644844257897642</v>
      </c>
      <c r="BN2421">
        <f t="shared" si="738"/>
        <v>4.4688085861033809E-2</v>
      </c>
    </row>
    <row r="2422" spans="13:66" ht="15">
      <c r="M2422" s="280">
        <v>2452</v>
      </c>
      <c r="N2422" s="280">
        <f t="shared" si="724"/>
        <v>13.717780402106493</v>
      </c>
      <c r="AK2422">
        <f t="shared" si="725"/>
        <v>-9.1941659999999995E-2</v>
      </c>
      <c r="AL2422">
        <f t="shared" si="726"/>
        <v>6.7096209240000011</v>
      </c>
      <c r="AM2422">
        <f t="shared" si="727"/>
        <v>25.815697050543996</v>
      </c>
      <c r="AN2422">
        <f t="shared" si="728"/>
        <v>-64.82675874748756</v>
      </c>
      <c r="AO2422">
        <f t="shared" si="729"/>
        <v>121.46014842941781</v>
      </c>
      <c r="AP2422">
        <f t="shared" si="730"/>
        <v>-168.67056192782087</v>
      </c>
      <c r="AQ2422">
        <f t="shared" si="731"/>
        <v>173.51432181525502</v>
      </c>
      <c r="AR2422">
        <f t="shared" si="732"/>
        <v>-112.22448077509632</v>
      </c>
      <c r="AS2422">
        <f t="shared" si="733"/>
        <v>32.18568061766311</v>
      </c>
      <c r="BJ2422">
        <f t="shared" si="734"/>
        <v>1.2716149999999999</v>
      </c>
      <c r="BK2422">
        <f t="shared" si="735"/>
        <v>4.2278242199999996</v>
      </c>
      <c r="BL2422">
        <f t="shared" si="736"/>
        <v>12.343163915135998</v>
      </c>
      <c r="BM2422">
        <f t="shared" si="737"/>
        <v>-4.1695837939083908</v>
      </c>
      <c r="BN2422">
        <f t="shared" si="738"/>
        <v>4.4761060878888377E-2</v>
      </c>
    </row>
    <row r="2423" spans="13:66" ht="15">
      <c r="M2423" s="280">
        <v>2453</v>
      </c>
      <c r="N2423" s="280">
        <f t="shared" si="724"/>
        <v>13.724544058813777</v>
      </c>
      <c r="AK2423">
        <f t="shared" si="725"/>
        <v>-9.1941659999999995E-2</v>
      </c>
      <c r="AL2423">
        <f t="shared" si="726"/>
        <v>6.7123573110000008</v>
      </c>
      <c r="AM2423">
        <f t="shared" si="727"/>
        <v>25.836758193498998</v>
      </c>
      <c r="AN2423">
        <f t="shared" si="728"/>
        <v>-64.906106056615826</v>
      </c>
      <c r="AO2423">
        <f t="shared" si="729"/>
        <v>121.65841020973483</v>
      </c>
      <c r="AP2423">
        <f t="shared" si="730"/>
        <v>-169.01478744983112</v>
      </c>
      <c r="AQ2423">
        <f t="shared" si="731"/>
        <v>173.93934138064864</v>
      </c>
      <c r="AR2423">
        <f t="shared" si="732"/>
        <v>-112.54525286258104</v>
      </c>
      <c r="AS2423">
        <f t="shared" si="733"/>
        <v>32.290841009669379</v>
      </c>
      <c r="BJ2423">
        <f t="shared" si="734"/>
        <v>1.2716149999999999</v>
      </c>
      <c r="BK2423">
        <f t="shared" si="735"/>
        <v>4.2295484549999998</v>
      </c>
      <c r="BL2423">
        <f t="shared" si="736"/>
        <v>12.353233801655998</v>
      </c>
      <c r="BM2423">
        <f t="shared" si="737"/>
        <v>-4.1746873230778831</v>
      </c>
      <c r="BN2423">
        <f t="shared" si="738"/>
        <v>4.4834125235662839E-2</v>
      </c>
    </row>
    <row r="2424" spans="13:66" ht="15">
      <c r="M2424" s="280">
        <v>2454</v>
      </c>
      <c r="N2424" s="280">
        <f t="shared" si="724"/>
        <v>13.731307748152997</v>
      </c>
      <c r="AK2424">
        <f t="shared" si="725"/>
        <v>-9.1941659999999995E-2</v>
      </c>
      <c r="AL2424">
        <f t="shared" si="726"/>
        <v>6.7150936980000004</v>
      </c>
      <c r="AM2424">
        <f t="shared" si="727"/>
        <v>25.857827924075998</v>
      </c>
      <c r="AN2424">
        <f t="shared" si="728"/>
        <v>-64.98551808622102</v>
      </c>
      <c r="AO2424">
        <f t="shared" si="729"/>
        <v>121.85691461100167</v>
      </c>
      <c r="AP2424">
        <f t="shared" si="730"/>
        <v>-169.35957474325897</v>
      </c>
      <c r="AQ2424">
        <f t="shared" si="731"/>
        <v>174.36522815559218</v>
      </c>
      <c r="AR2424">
        <f t="shared" si="732"/>
        <v>-112.86681051392593</v>
      </c>
      <c r="AS2424">
        <f t="shared" si="733"/>
        <v>32.396301921043992</v>
      </c>
      <c r="BJ2424">
        <f t="shared" si="734"/>
        <v>1.2716149999999999</v>
      </c>
      <c r="BK2424">
        <f t="shared" si="735"/>
        <v>4.2312726899999999</v>
      </c>
      <c r="BL2424">
        <f t="shared" si="736"/>
        <v>12.363307794143997</v>
      </c>
      <c r="BM2424">
        <f t="shared" si="737"/>
        <v>-4.1797950149952436</v>
      </c>
      <c r="BN2424">
        <f t="shared" si="738"/>
        <v>4.4907279004242302E-2</v>
      </c>
    </row>
    <row r="2425" spans="13:66" ht="15">
      <c r="M2425" s="280">
        <v>2455</v>
      </c>
      <c r="N2425" s="280">
        <f t="shared" si="724"/>
        <v>13.738071468500063</v>
      </c>
      <c r="AK2425">
        <f t="shared" si="725"/>
        <v>-9.1941659999999995E-2</v>
      </c>
      <c r="AL2425">
        <f t="shared" si="726"/>
        <v>6.717830085000001</v>
      </c>
      <c r="AM2425">
        <f t="shared" si="727"/>
        <v>25.878906242274997</v>
      </c>
      <c r="AN2425">
        <f t="shared" si="728"/>
        <v>-65.064994862687385</v>
      </c>
      <c r="AO2425">
        <f t="shared" si="729"/>
        <v>122.05566183107436</v>
      </c>
      <c r="AP2425">
        <f t="shared" si="730"/>
        <v>-169.70492449542658</v>
      </c>
      <c r="AQ2425">
        <f t="shared" si="731"/>
        <v>174.7919835550712</v>
      </c>
      <c r="AR2425">
        <f t="shared" si="732"/>
        <v>-113.18915533166772</v>
      </c>
      <c r="AS2425">
        <f t="shared" si="733"/>
        <v>32.502064087602108</v>
      </c>
      <c r="BJ2425">
        <f t="shared" si="734"/>
        <v>1.2716149999999999</v>
      </c>
      <c r="BK2425">
        <f t="shared" si="735"/>
        <v>4.2329969250000001</v>
      </c>
      <c r="BL2425">
        <f t="shared" si="736"/>
        <v>12.373385892599998</v>
      </c>
      <c r="BM2425">
        <f t="shared" si="737"/>
        <v>-4.1849068713574749</v>
      </c>
      <c r="BN2425">
        <f t="shared" si="738"/>
        <v>4.4980522257541573E-2</v>
      </c>
    </row>
    <row r="2426" spans="13:66" ht="15">
      <c r="M2426" s="280">
        <v>2456</v>
      </c>
      <c r="N2426" s="280">
        <f t="shared" si="724"/>
        <v>13.744835218230921</v>
      </c>
      <c r="AK2426">
        <f t="shared" si="725"/>
        <v>-9.1941659999999995E-2</v>
      </c>
      <c r="AL2426">
        <f t="shared" si="726"/>
        <v>6.7205664720000007</v>
      </c>
      <c r="AM2426">
        <f t="shared" si="727"/>
        <v>25.899993148095998</v>
      </c>
      <c r="AN2426">
        <f t="shared" si="728"/>
        <v>-65.14453641239912</v>
      </c>
      <c r="AO2426">
        <f t="shared" si="729"/>
        <v>122.25465206788955</v>
      </c>
      <c r="AP2426">
        <f t="shared" si="730"/>
        <v>-170.05083739421656</v>
      </c>
      <c r="AQ2426">
        <f t="shared" si="731"/>
        <v>175.21960899580225</v>
      </c>
      <c r="AR2426">
        <f t="shared" si="732"/>
        <v>-113.51228892095743</v>
      </c>
      <c r="AS2426">
        <f t="shared" si="733"/>
        <v>32.60812824665966</v>
      </c>
      <c r="BJ2426">
        <f t="shared" si="734"/>
        <v>1.2716149999999999</v>
      </c>
      <c r="BK2426">
        <f t="shared" si="735"/>
        <v>4.2347211600000003</v>
      </c>
      <c r="BL2426">
        <f t="shared" si="736"/>
        <v>12.383468097023998</v>
      </c>
      <c r="BM2426">
        <f t="shared" si="737"/>
        <v>-4.1900228938615811</v>
      </c>
      <c r="BN2426">
        <f t="shared" si="738"/>
        <v>4.5053855068505212E-2</v>
      </c>
    </row>
    <row r="2427" spans="13:66" ht="15">
      <c r="M2427" s="280">
        <v>2457</v>
      </c>
      <c r="N2427" s="280">
        <f t="shared" si="724"/>
        <v>13.751598995721544</v>
      </c>
      <c r="AK2427">
        <f t="shared" si="725"/>
        <v>-9.1941659999999995E-2</v>
      </c>
      <c r="AL2427">
        <f t="shared" si="726"/>
        <v>6.7233028590000004</v>
      </c>
      <c r="AM2427">
        <f t="shared" si="727"/>
        <v>25.921088641538997</v>
      </c>
      <c r="AN2427">
        <f t="shared" si="728"/>
        <v>-65.224142761740424</v>
      </c>
      <c r="AO2427">
        <f t="shared" si="729"/>
        <v>122.45388551946454</v>
      </c>
      <c r="AP2427">
        <f t="shared" si="730"/>
        <v>-170.39731412807205</v>
      </c>
      <c r="AQ2427">
        <f t="shared" si="731"/>
        <v>175.64810589623397</v>
      </c>
      <c r="AR2427">
        <f t="shared" si="732"/>
        <v>-113.8362128895635</v>
      </c>
      <c r="AS2427">
        <f t="shared" si="733"/>
        <v>32.714495137035762</v>
      </c>
      <c r="BJ2427">
        <f t="shared" si="734"/>
        <v>1.2716149999999999</v>
      </c>
      <c r="BK2427">
        <f t="shared" si="735"/>
        <v>4.2364453949999996</v>
      </c>
      <c r="BL2427">
        <f t="shared" si="736"/>
        <v>12.393554407415998</v>
      </c>
      <c r="BM2427">
        <f t="shared" si="737"/>
        <v>-4.1951430842045641</v>
      </c>
      <c r="BN2427">
        <f t="shared" si="738"/>
        <v>4.5127277510107457E-2</v>
      </c>
    </row>
    <row r="2428" spans="13:66" ht="15">
      <c r="M2428" s="280">
        <v>2458</v>
      </c>
      <c r="N2428" s="280">
        <f t="shared" si="724"/>
        <v>13.758362799347923</v>
      </c>
      <c r="AK2428">
        <f t="shared" si="725"/>
        <v>-9.1941659999999995E-2</v>
      </c>
      <c r="AL2428">
        <f t="shared" si="726"/>
        <v>6.7260392460000009</v>
      </c>
      <c r="AM2428">
        <f t="shared" si="727"/>
        <v>25.942192722603998</v>
      </c>
      <c r="AN2428">
        <f t="shared" si="728"/>
        <v>-65.303813937095541</v>
      </c>
      <c r="AO2428">
        <f t="shared" si="729"/>
        <v>122.65336238389726</v>
      </c>
      <c r="AP2428">
        <f t="shared" si="730"/>
        <v>-170.74435538599707</v>
      </c>
      <c r="AQ2428">
        <f t="shared" si="731"/>
        <v>176.07747567654889</v>
      </c>
      <c r="AR2428">
        <f t="shared" si="732"/>
        <v>-114.16092884787501</v>
      </c>
      <c r="AS2428">
        <f t="shared" si="733"/>
        <v>32.821165499055148</v>
      </c>
      <c r="BJ2428">
        <f t="shared" si="734"/>
        <v>1.2716149999999999</v>
      </c>
      <c r="BK2428">
        <f t="shared" si="735"/>
        <v>4.2381696299999998</v>
      </c>
      <c r="BL2428">
        <f t="shared" si="736"/>
        <v>12.403644823775998</v>
      </c>
      <c r="BM2428">
        <f t="shared" si="737"/>
        <v>-4.2002674440834262</v>
      </c>
      <c r="BN2428">
        <f t="shared" si="738"/>
        <v>4.5200789655352291E-2</v>
      </c>
    </row>
    <row r="2429" spans="13:66" ht="15">
      <c r="M2429" s="280">
        <v>2459</v>
      </c>
      <c r="N2429" s="280">
        <f t="shared" si="724"/>
        <v>13.765126627486101</v>
      </c>
      <c r="AK2429">
        <f t="shared" si="725"/>
        <v>-9.1941659999999995E-2</v>
      </c>
      <c r="AL2429">
        <f t="shared" si="726"/>
        <v>6.7287756330000006</v>
      </c>
      <c r="AM2429">
        <f t="shared" si="727"/>
        <v>25.963305391290998</v>
      </c>
      <c r="AN2429">
        <f t="shared" si="728"/>
        <v>-65.383549964848655</v>
      </c>
      <c r="AO2429">
        <f t="shared" si="729"/>
        <v>122.8530828593663</v>
      </c>
      <c r="AP2429">
        <f t="shared" si="730"/>
        <v>-171.09196185755681</v>
      </c>
      <c r="AQ2429">
        <f t="shared" si="731"/>
        <v>176.50771975866448</v>
      </c>
      <c r="AR2429">
        <f t="shared" si="732"/>
        <v>-114.48643840890492</v>
      </c>
      <c r="AS2429">
        <f t="shared" si="733"/>
        <v>32.92814007455069</v>
      </c>
      <c r="BJ2429">
        <f t="shared" si="734"/>
        <v>1.2716149999999999</v>
      </c>
      <c r="BK2429">
        <f t="shared" si="735"/>
        <v>4.239893865</v>
      </c>
      <c r="BL2429">
        <f t="shared" si="736"/>
        <v>12.413739346103998</v>
      </c>
      <c r="BM2429">
        <f t="shared" si="737"/>
        <v>-4.2053959751951702</v>
      </c>
      <c r="BN2429">
        <f t="shared" si="738"/>
        <v>4.5274391577273421E-2</v>
      </c>
    </row>
    <row r="2430" spans="13:66" ht="15">
      <c r="M2430" s="280">
        <v>2460</v>
      </c>
      <c r="N2430" s="280">
        <f t="shared" si="724"/>
        <v>13.771890478512132</v>
      </c>
      <c r="AK2430">
        <f t="shared" si="725"/>
        <v>-9.1941659999999995E-2</v>
      </c>
      <c r="AL2430">
        <f t="shared" si="726"/>
        <v>6.7315120200000003</v>
      </c>
      <c r="AM2430">
        <f t="shared" si="727"/>
        <v>25.984426647599996</v>
      </c>
      <c r="AN2430">
        <f t="shared" si="728"/>
        <v>-65.463350871384009</v>
      </c>
      <c r="AO2430">
        <f t="shared" si="729"/>
        <v>123.05304714413087</v>
      </c>
      <c r="AP2430">
        <f t="shared" si="730"/>
        <v>-171.44013423287763</v>
      </c>
      <c r="AQ2430">
        <f t="shared" si="731"/>
        <v>176.93883956623483</v>
      </c>
      <c r="AR2430">
        <f t="shared" si="732"/>
        <v>-114.81274318829321</v>
      </c>
      <c r="AS2430">
        <f t="shared" si="733"/>
        <v>33.035419606865766</v>
      </c>
      <c r="BJ2430">
        <f t="shared" si="734"/>
        <v>1.2716149999999999</v>
      </c>
      <c r="BK2430">
        <f t="shared" si="735"/>
        <v>4.2416181000000002</v>
      </c>
      <c r="BL2430">
        <f t="shared" si="736"/>
        <v>12.423837974399998</v>
      </c>
      <c r="BM2430">
        <f t="shared" si="737"/>
        <v>-4.2105286792368002</v>
      </c>
      <c r="BN2430">
        <f t="shared" si="738"/>
        <v>4.534808334893424E-2</v>
      </c>
    </row>
    <row r="2431" spans="13:66" ht="15">
      <c r="M2431" s="280">
        <v>2461</v>
      </c>
      <c r="N2431" s="280">
        <f t="shared" si="724"/>
        <v>13.778654350802109</v>
      </c>
      <c r="AK2431">
        <f t="shared" si="725"/>
        <v>-9.1941659999999995E-2</v>
      </c>
      <c r="AL2431">
        <f t="shared" si="726"/>
        <v>6.7342484070000008</v>
      </c>
      <c r="AM2431">
        <f t="shared" si="727"/>
        <v>26.005556491530996</v>
      </c>
      <c r="AN2431">
        <f t="shared" si="728"/>
        <v>-65.543216683085802</v>
      </c>
      <c r="AO2431">
        <f t="shared" si="729"/>
        <v>123.25325543653085</v>
      </c>
      <c r="AP2431">
        <f t="shared" si="730"/>
        <v>-171.78887320264755</v>
      </c>
      <c r="AQ2431">
        <f t="shared" si="731"/>
        <v>177.37083652465193</v>
      </c>
      <c r="AR2431">
        <f t="shared" si="732"/>
        <v>-115.13984480431017</v>
      </c>
      <c r="AS2431">
        <f t="shared" si="733"/>
        <v>33.143004840856804</v>
      </c>
      <c r="BJ2431">
        <f t="shared" si="734"/>
        <v>1.2716149999999999</v>
      </c>
      <c r="BK2431">
        <f t="shared" si="735"/>
        <v>4.2433423349999995</v>
      </c>
      <c r="BL2431">
        <f t="shared" si="736"/>
        <v>12.433940708663998</v>
      </c>
      <c r="BM2431">
        <f t="shared" si="737"/>
        <v>-4.2156655579053179</v>
      </c>
      <c r="BN2431">
        <f t="shared" si="738"/>
        <v>4.5421865043427899E-2</v>
      </c>
    </row>
    <row r="2432" spans="13:66" ht="15">
      <c r="M2432" s="280">
        <v>2462</v>
      </c>
      <c r="N2432" s="280">
        <f t="shared" si="724"/>
        <v>13.785418242732147</v>
      </c>
      <c r="AK2432">
        <f t="shared" si="725"/>
        <v>-9.1941659999999995E-2</v>
      </c>
      <c r="AL2432">
        <f t="shared" si="726"/>
        <v>6.7369847940000005</v>
      </c>
      <c r="AM2432">
        <f t="shared" si="727"/>
        <v>26.026694923083998</v>
      </c>
      <c r="AN2432">
        <f t="shared" si="728"/>
        <v>-65.623147426338235</v>
      </c>
      <c r="AO2432">
        <f t="shared" si="729"/>
        <v>123.45370793498674</v>
      </c>
      <c r="AP2432">
        <f t="shared" si="730"/>
        <v>-172.13817945811621</v>
      </c>
      <c r="AQ2432">
        <f t="shared" si="731"/>
        <v>177.80371206104712</v>
      </c>
      <c r="AR2432">
        <f t="shared" si="732"/>
        <v>-115.46774487785952</v>
      </c>
      <c r="AS2432">
        <f t="shared" si="733"/>
        <v>33.250896522895694</v>
      </c>
      <c r="BJ2432">
        <f t="shared" si="734"/>
        <v>1.2716149999999999</v>
      </c>
      <c r="BK2432">
        <f t="shared" si="735"/>
        <v>4.2450665699999997</v>
      </c>
      <c r="BL2432">
        <f t="shared" si="736"/>
        <v>12.444047548895998</v>
      </c>
      <c r="BM2432">
        <f t="shared" si="737"/>
        <v>-4.2208066128977269</v>
      </c>
      <c r="BN2432">
        <f t="shared" si="738"/>
        <v>4.5495736733877246E-2</v>
      </c>
    </row>
    <row r="2433" spans="13:66" ht="15">
      <c r="M2433" s="280">
        <v>2463</v>
      </c>
      <c r="N2433" s="280">
        <f t="shared" si="724"/>
        <v>13.792182152678402</v>
      </c>
      <c r="AK2433">
        <f t="shared" si="725"/>
        <v>-9.1941659999999995E-2</v>
      </c>
      <c r="AL2433">
        <f t="shared" si="726"/>
        <v>6.7397211810000011</v>
      </c>
      <c r="AM2433">
        <f t="shared" si="727"/>
        <v>26.047841942258998</v>
      </c>
      <c r="AN2433">
        <f t="shared" si="728"/>
        <v>-65.70314312752555</v>
      </c>
      <c r="AO2433">
        <f t="shared" si="729"/>
        <v>123.65440483799968</v>
      </c>
      <c r="AP2433">
        <f t="shared" si="730"/>
        <v>-172.48805369109539</v>
      </c>
      <c r="AQ2433">
        <f t="shared" si="731"/>
        <v>178.23746760429245</v>
      </c>
      <c r="AR2433">
        <f t="shared" si="732"/>
        <v>-115.79644503248167</v>
      </c>
      <c r="AS2433">
        <f t="shared" si="733"/>
        <v>33.359095400872263</v>
      </c>
      <c r="BJ2433">
        <f t="shared" si="734"/>
        <v>1.2716149999999999</v>
      </c>
      <c r="BK2433">
        <f t="shared" si="735"/>
        <v>4.2467908049999998</v>
      </c>
      <c r="BL2433">
        <f t="shared" si="736"/>
        <v>12.454158495095998</v>
      </c>
      <c r="BM2433">
        <f t="shared" si="737"/>
        <v>-4.2259518459110286</v>
      </c>
      <c r="BN2433">
        <f t="shared" si="738"/>
        <v>4.556969849343484E-2</v>
      </c>
    </row>
    <row r="2434" spans="13:66" ht="15">
      <c r="M2434" s="280">
        <v>2464</v>
      </c>
      <c r="N2434" s="280">
        <f t="shared" si="724"/>
        <v>13.798946079017055</v>
      </c>
      <c r="AK2434">
        <f t="shared" si="725"/>
        <v>-9.1941659999999995E-2</v>
      </c>
      <c r="AL2434">
        <f t="shared" si="726"/>
        <v>6.7424575680000007</v>
      </c>
      <c r="AM2434">
        <f t="shared" si="727"/>
        <v>26.068997549055997</v>
      </c>
      <c r="AN2434">
        <f t="shared" si="728"/>
        <v>-65.783203813031946</v>
      </c>
      <c r="AO2434">
        <f t="shared" si="729"/>
        <v>123.85534634415147</v>
      </c>
      <c r="AP2434">
        <f t="shared" si="730"/>
        <v>-172.83849659395901</v>
      </c>
      <c r="AQ2434">
        <f t="shared" si="731"/>
        <v>178.67210458500219</v>
      </c>
      <c r="AR2434">
        <f t="shared" si="732"/>
        <v>-116.12594689435699</v>
      </c>
      <c r="AS2434">
        <f t="shared" si="733"/>
        <v>33.467602224196746</v>
      </c>
      <c r="BJ2434">
        <f t="shared" si="734"/>
        <v>1.2716149999999999</v>
      </c>
      <c r="BK2434">
        <f t="shared" si="735"/>
        <v>4.24851504</v>
      </c>
      <c r="BL2434">
        <f t="shared" si="736"/>
        <v>12.464273547263998</v>
      </c>
      <c r="BM2434">
        <f t="shared" si="737"/>
        <v>-4.2311012586422274</v>
      </c>
      <c r="BN2434">
        <f t="shared" si="738"/>
        <v>4.5643750395282984E-2</v>
      </c>
    </row>
    <row r="2435" spans="13:66" ht="15">
      <c r="M2435" s="280">
        <v>2465</v>
      </c>
      <c r="N2435" s="280">
        <f t="shared" ref="N2435:N2498" si="739">IF(M2435&gt;=$P$1,SUM(BJ2435:BN2435),SUM(AK2435:AS2435))</f>
        <v>13.805710020124309</v>
      </c>
      <c r="AK2435">
        <f t="shared" si="725"/>
        <v>-9.1941659999999995E-2</v>
      </c>
      <c r="AL2435">
        <f t="shared" si="726"/>
        <v>6.7451939550000004</v>
      </c>
      <c r="AM2435">
        <f t="shared" si="727"/>
        <v>26.090161743474997</v>
      </c>
      <c r="AN2435">
        <f t="shared" si="728"/>
        <v>-65.863329509241638</v>
      </c>
      <c r="AO2435">
        <f t="shared" si="729"/>
        <v>124.05653265210455</v>
      </c>
      <c r="AP2435">
        <f t="shared" si="730"/>
        <v>-173.18950885964344</v>
      </c>
      <c r="AQ2435">
        <f t="shared" si="731"/>
        <v>179.10762443553421</v>
      </c>
      <c r="AR2435">
        <f t="shared" si="732"/>
        <v>-116.45625209230889</v>
      </c>
      <c r="AS2435">
        <f t="shared" si="733"/>
        <v>33.576417743802274</v>
      </c>
      <c r="BJ2435">
        <f t="shared" si="734"/>
        <v>1.2716149999999999</v>
      </c>
      <c r="BK2435">
        <f t="shared" si="735"/>
        <v>4.2502392750000002</v>
      </c>
      <c r="BL2435">
        <f t="shared" si="736"/>
        <v>12.474392705399998</v>
      </c>
      <c r="BM2435">
        <f t="shared" si="737"/>
        <v>-4.236254852788325</v>
      </c>
      <c r="BN2435">
        <f t="shared" si="738"/>
        <v>4.5717892512633675E-2</v>
      </c>
    </row>
    <row r="2436" spans="13:66" ht="15">
      <c r="M2436" s="280">
        <v>2466</v>
      </c>
      <c r="N2436" s="280">
        <f t="shared" si="739"/>
        <v>13.812473974376399</v>
      </c>
      <c r="AK2436">
        <f t="shared" ref="AK2436:AK2499" si="740">$M2436^0*AA$2</f>
        <v>-9.1941659999999995E-2</v>
      </c>
      <c r="AL2436">
        <f t="shared" ref="AL2436:AL2499" si="741">$M2436^1*AB$2</f>
        <v>6.747930342000001</v>
      </c>
      <c r="AM2436">
        <f t="shared" ref="AM2436:AM2499" si="742">$M2436^2*AC$2</f>
        <v>26.111334525515996</v>
      </c>
      <c r="AN2436">
        <f t="shared" ref="AN2436:AN2499" si="743">$M2436^3*AD$2</f>
        <v>-65.943520242538838</v>
      </c>
      <c r="AO2436">
        <f t="shared" ref="AO2436:AO2499" si="744">$M2436^4*AE$2</f>
        <v>124.257963960602</v>
      </c>
      <c r="AP2436">
        <f t="shared" ref="AP2436:AP2499" si="745">$M2436^5*AF$2</f>
        <v>-173.54109118164774</v>
      </c>
      <c r="AQ2436">
        <f t="shared" ref="AQ2436:AQ2499" si="746">$M2436^6*AG$2</f>
        <v>179.54402858999131</v>
      </c>
      <c r="AR2436">
        <f t="shared" ref="AR2436:AR2499" si="747">$M2436^7*AH$2</f>
        <v>-116.78736225780715</v>
      </c>
      <c r="AS2436">
        <f t="shared" ref="AS2436:AS2499" si="748">$M2436^8*AI$2</f>
        <v>33.685542712147324</v>
      </c>
      <c r="BJ2436">
        <f t="shared" ref="BJ2436:BJ2499" si="749">$M2436^0*BC$2</f>
        <v>1.2716149999999999</v>
      </c>
      <c r="BK2436">
        <f t="shared" ref="BK2436:BK2499" si="750">$M2436^1*BD$2</f>
        <v>4.2519635099999995</v>
      </c>
      <c r="BL2436">
        <f t="shared" ref="BL2436:BL2499" si="751">$M2436^2*BE$2</f>
        <v>12.484515969503997</v>
      </c>
      <c r="BM2436">
        <f t="shared" ref="BM2436:BM2499" si="752">$M2436^3*BF$2</f>
        <v>-4.2414126300463248</v>
      </c>
      <c r="BN2436">
        <f t="shared" ref="BN2436:BN2499" si="753">$M2436^4*BG$2</f>
        <v>4.5792124918728645E-2</v>
      </c>
    </row>
    <row r="2437" spans="13:66" ht="15">
      <c r="M2437" s="280">
        <v>2467</v>
      </c>
      <c r="N2437" s="280">
        <f t="shared" si="739"/>
        <v>13.819237940149607</v>
      </c>
      <c r="AK2437">
        <f t="shared" si="740"/>
        <v>-9.1941659999999995E-2</v>
      </c>
      <c r="AL2437">
        <f t="shared" si="741"/>
        <v>6.7506667290000006</v>
      </c>
      <c r="AM2437">
        <f t="shared" si="742"/>
        <v>26.132515895178997</v>
      </c>
      <c r="AN2437">
        <f t="shared" si="743"/>
        <v>-66.023776039307762</v>
      </c>
      <c r="AO2437">
        <f t="shared" si="744"/>
        <v>124.45964046846751</v>
      </c>
      <c r="AP2437">
        <f t="shared" si="745"/>
        <v>-173.89324425403387</v>
      </c>
      <c r="AQ2437">
        <f t="shared" si="746"/>
        <v>179.98131848422278</v>
      </c>
      <c r="AR2437">
        <f t="shared" si="747"/>
        <v>-117.11927902497116</v>
      </c>
      <c r="AS2437">
        <f t="shared" si="748"/>
        <v>33.794977883218195</v>
      </c>
      <c r="BJ2437">
        <f t="shared" si="749"/>
        <v>1.2716149999999999</v>
      </c>
      <c r="BK2437">
        <f t="shared" si="750"/>
        <v>4.2536877449999997</v>
      </c>
      <c r="BL2437">
        <f t="shared" si="751"/>
        <v>12.494643339575997</v>
      </c>
      <c r="BM2437">
        <f t="shared" si="752"/>
        <v>-4.2465745921132294</v>
      </c>
      <c r="BN2437">
        <f t="shared" si="753"/>
        <v>4.586644768683934E-2</v>
      </c>
    </row>
    <row r="2438" spans="13:66" ht="15">
      <c r="M2438" s="280">
        <v>2468</v>
      </c>
      <c r="N2438" s="280">
        <f t="shared" si="739"/>
        <v>13.826001915820223</v>
      </c>
      <c r="AK2438">
        <f t="shared" si="740"/>
        <v>-9.1941659999999995E-2</v>
      </c>
      <c r="AL2438">
        <f t="shared" si="741"/>
        <v>6.7534031160000003</v>
      </c>
      <c r="AM2438">
        <f t="shared" si="742"/>
        <v>26.153705852463997</v>
      </c>
      <c r="AN2438">
        <f t="shared" si="743"/>
        <v>-66.104096925932623</v>
      </c>
      <c r="AO2438">
        <f t="shared" si="744"/>
        <v>124.66156237460548</v>
      </c>
      <c r="AP2438">
        <f t="shared" si="745"/>
        <v>-174.24596877142696</v>
      </c>
      <c r="AQ2438">
        <f t="shared" si="746"/>
        <v>180.41949555582579</v>
      </c>
      <c r="AR2438">
        <f t="shared" si="747"/>
        <v>-117.45200403057302</v>
      </c>
      <c r="AS2438">
        <f t="shared" si="748"/>
        <v>33.904724012531524</v>
      </c>
      <c r="BJ2438">
        <f t="shared" si="749"/>
        <v>1.2716149999999999</v>
      </c>
      <c r="BK2438">
        <f t="shared" si="750"/>
        <v>4.2554119799999999</v>
      </c>
      <c r="BL2438">
        <f t="shared" si="751"/>
        <v>12.504774815615997</v>
      </c>
      <c r="BM2438">
        <f t="shared" si="752"/>
        <v>-4.2517407406860421</v>
      </c>
      <c r="BN2438">
        <f t="shared" si="753"/>
        <v>4.5940860890266923E-2</v>
      </c>
    </row>
    <row r="2439" spans="13:66" ht="15">
      <c r="M2439" s="280">
        <v>2469</v>
      </c>
      <c r="N2439" s="280">
        <f t="shared" si="739"/>
        <v>13.832765899764576</v>
      </c>
      <c r="AK2439">
        <f t="shared" si="740"/>
        <v>-9.1941659999999995E-2</v>
      </c>
      <c r="AL2439">
        <f t="shared" si="741"/>
        <v>6.7561395030000009</v>
      </c>
      <c r="AM2439">
        <f t="shared" si="742"/>
        <v>26.174904397370998</v>
      </c>
      <c r="AN2439">
        <f t="shared" si="743"/>
        <v>-66.184482928797635</v>
      </c>
      <c r="AO2439">
        <f t="shared" si="744"/>
        <v>124.86372987800088</v>
      </c>
      <c r="AP2439">
        <f t="shared" si="745"/>
        <v>-174.59926542901539</v>
      </c>
      <c r="AQ2439">
        <f t="shared" si="746"/>
        <v>180.85856124414664</v>
      </c>
      <c r="AR2439">
        <f t="shared" si="747"/>
        <v>-117.78553891404094</v>
      </c>
      <c r="AS2439">
        <f t="shared" si="748"/>
        <v>34.014781857136725</v>
      </c>
      <c r="BJ2439">
        <f t="shared" si="749"/>
        <v>1.2716149999999999</v>
      </c>
      <c r="BK2439">
        <f t="shared" si="750"/>
        <v>4.2571362150000001</v>
      </c>
      <c r="BL2439">
        <f t="shared" si="751"/>
        <v>12.514910397623998</v>
      </c>
      <c r="BM2439">
        <f t="shared" si="752"/>
        <v>-4.2569110774617647</v>
      </c>
      <c r="BN2439">
        <f t="shared" si="753"/>
        <v>4.6015364602342269E-2</v>
      </c>
    </row>
    <row r="2440" spans="13:66" ht="15">
      <c r="M2440" s="280">
        <v>2470</v>
      </c>
      <c r="N2440" s="280">
        <f t="shared" si="739"/>
        <v>13.839529890359023</v>
      </c>
      <c r="AK2440">
        <f t="shared" si="740"/>
        <v>-9.1941659999999995E-2</v>
      </c>
      <c r="AL2440">
        <f t="shared" si="741"/>
        <v>6.7588758900000006</v>
      </c>
      <c r="AM2440">
        <f t="shared" si="742"/>
        <v>26.196111529899998</v>
      </c>
      <c r="AN2440">
        <f t="shared" si="743"/>
        <v>-66.264934074287012</v>
      </c>
      <c r="AO2440">
        <f t="shared" si="744"/>
        <v>125.06614317771937</v>
      </c>
      <c r="AP2440">
        <f t="shared" si="745"/>
        <v>-174.95313492255133</v>
      </c>
      <c r="AQ2440">
        <f t="shared" si="746"/>
        <v>181.29851699028239</v>
      </c>
      <c r="AR2440">
        <f t="shared" si="747"/>
        <v>-118.11988531746229</v>
      </c>
      <c r="AS2440">
        <f t="shared" si="748"/>
        <v>34.12515217561851</v>
      </c>
      <c r="BJ2440">
        <f t="shared" si="749"/>
        <v>1.2716149999999999</v>
      </c>
      <c r="BK2440">
        <f t="shared" si="750"/>
        <v>4.2588604500000002</v>
      </c>
      <c r="BL2440">
        <f t="shared" si="751"/>
        <v>12.525050085599998</v>
      </c>
      <c r="BM2440">
        <f t="shared" si="752"/>
        <v>-4.2620856041374005</v>
      </c>
      <c r="BN2440">
        <f t="shared" si="753"/>
        <v>4.6089958896425989E-2</v>
      </c>
    </row>
    <row r="2441" spans="13:66" ht="15">
      <c r="M2441" s="280">
        <v>2471</v>
      </c>
      <c r="N2441" s="280">
        <f t="shared" si="739"/>
        <v>13.846293885979955</v>
      </c>
      <c r="AK2441">
        <f t="shared" si="740"/>
        <v>-9.1941659999999995E-2</v>
      </c>
      <c r="AL2441">
        <f t="shared" si="741"/>
        <v>6.7616122770000011</v>
      </c>
      <c r="AM2441">
        <f t="shared" si="742"/>
        <v>26.217327250050996</v>
      </c>
      <c r="AN2441">
        <f t="shared" si="743"/>
        <v>-66.345450388784968</v>
      </c>
      <c r="AO2441">
        <f t="shared" si="744"/>
        <v>125.26880247290725</v>
      </c>
      <c r="AP2441">
        <f t="shared" si="745"/>
        <v>-175.30757794835051</v>
      </c>
      <c r="AQ2441">
        <f t="shared" si="746"/>
        <v>181.73936423708221</v>
      </c>
      <c r="AR2441">
        <f t="shared" si="747"/>
        <v>-118.455044885587</v>
      </c>
      <c r="AS2441">
        <f t="shared" si="748"/>
        <v>34.235835728099374</v>
      </c>
      <c r="BJ2441">
        <f t="shared" si="749"/>
        <v>1.2716149999999999</v>
      </c>
      <c r="BK2441">
        <f t="shared" si="750"/>
        <v>4.2605846849999995</v>
      </c>
      <c r="BL2441">
        <f t="shared" si="751"/>
        <v>12.535193879543998</v>
      </c>
      <c r="BM2441">
        <f t="shared" si="752"/>
        <v>-4.267264322409952</v>
      </c>
      <c r="BN2441">
        <f t="shared" si="753"/>
        <v>4.6164643845908404E-2</v>
      </c>
    </row>
    <row r="2442" spans="13:66" ht="15">
      <c r="M2442" s="280">
        <v>2472</v>
      </c>
      <c r="N2442" s="280">
        <f t="shared" si="739"/>
        <v>13.853057885003782</v>
      </c>
      <c r="AK2442">
        <f t="shared" si="740"/>
        <v>-9.1941659999999995E-2</v>
      </c>
      <c r="AL2442">
        <f t="shared" si="741"/>
        <v>6.7643486640000008</v>
      </c>
      <c r="AM2442">
        <f t="shared" si="742"/>
        <v>26.238551557823996</v>
      </c>
      <c r="AN2442">
        <f t="shared" si="743"/>
        <v>-66.426031898675717</v>
      </c>
      <c r="AO2442">
        <f t="shared" si="744"/>
        <v>125.47170796279143</v>
      </c>
      <c r="AP2442">
        <f t="shared" si="745"/>
        <v>-175.66259520329297</v>
      </c>
      <c r="AQ2442">
        <f t="shared" si="746"/>
        <v>182.18110442914866</v>
      </c>
      <c r="AR2442">
        <f t="shared" si="747"/>
        <v>-118.79101926583064</v>
      </c>
      <c r="AS2442">
        <f t="shared" si="748"/>
        <v>34.346833276242052</v>
      </c>
      <c r="BJ2442">
        <f t="shared" si="749"/>
        <v>1.2716149999999999</v>
      </c>
      <c r="BK2442">
        <f t="shared" si="750"/>
        <v>4.2623089199999997</v>
      </c>
      <c r="BL2442">
        <f t="shared" si="751"/>
        <v>12.545341779455997</v>
      </c>
      <c r="BM2442">
        <f t="shared" si="752"/>
        <v>-4.2724472339764228</v>
      </c>
      <c r="BN2442">
        <f t="shared" si="753"/>
        <v>4.6239419524209541E-2</v>
      </c>
    </row>
    <row r="2443" spans="13:66" ht="15">
      <c r="M2443" s="280">
        <v>2473</v>
      </c>
      <c r="N2443" s="280">
        <f t="shared" si="739"/>
        <v>13.859821885806962</v>
      </c>
      <c r="AK2443">
        <f t="shared" si="740"/>
        <v>-9.1941659999999995E-2</v>
      </c>
      <c r="AL2443">
        <f t="shared" si="741"/>
        <v>6.7670850510000005</v>
      </c>
      <c r="AM2443">
        <f t="shared" si="742"/>
        <v>26.259784453218998</v>
      </c>
      <c r="AN2443">
        <f t="shared" si="743"/>
        <v>-66.506678630343487</v>
      </c>
      <c r="AO2443">
        <f t="shared" si="744"/>
        <v>125.6748598466795</v>
      </c>
      <c r="AP2443">
        <f t="shared" si="745"/>
        <v>-176.01818738482282</v>
      </c>
      <c r="AQ2443">
        <f t="shared" si="746"/>
        <v>182.62373901283942</v>
      </c>
      <c r="AR2443">
        <f t="shared" si="747"/>
        <v>-119.12781010827783</v>
      </c>
      <c r="AS2443">
        <f t="shared" si="748"/>
        <v>34.458145583252062</v>
      </c>
      <c r="BJ2443">
        <f t="shared" si="749"/>
        <v>1.2716149999999999</v>
      </c>
      <c r="BK2443">
        <f t="shared" si="750"/>
        <v>4.2640331549999999</v>
      </c>
      <c r="BL2443">
        <f t="shared" si="751"/>
        <v>12.555493785335997</v>
      </c>
      <c r="BM2443">
        <f t="shared" si="752"/>
        <v>-4.2776343405338144</v>
      </c>
      <c r="BN2443">
        <f t="shared" si="753"/>
        <v>4.6314286004779159E-2</v>
      </c>
    </row>
    <row r="2444" spans="13:66" ht="15">
      <c r="M2444" s="280">
        <v>2474</v>
      </c>
      <c r="N2444" s="280">
        <f t="shared" si="739"/>
        <v>13.866585886765963</v>
      </c>
      <c r="AK2444">
        <f t="shared" si="740"/>
        <v>-9.1941659999999995E-2</v>
      </c>
      <c r="AL2444">
        <f t="shared" si="741"/>
        <v>6.769821438000001</v>
      </c>
      <c r="AM2444">
        <f t="shared" si="742"/>
        <v>26.281025936235999</v>
      </c>
      <c r="AN2444">
        <f t="shared" si="743"/>
        <v>-66.587390610172463</v>
      </c>
      <c r="AO2444">
        <f t="shared" si="744"/>
        <v>125.87825832395966</v>
      </c>
      <c r="AP2444">
        <f t="shared" si="745"/>
        <v>-176.37435519094876</v>
      </c>
      <c r="AQ2444">
        <f t="shared" si="746"/>
        <v>183.06726943626833</v>
      </c>
      <c r="AR2444">
        <f t="shared" si="747"/>
        <v>-119.46541906568531</v>
      </c>
      <c r="AS2444">
        <f t="shared" si="748"/>
        <v>34.569773413880192</v>
      </c>
      <c r="BJ2444">
        <f t="shared" si="749"/>
        <v>1.2716149999999999</v>
      </c>
      <c r="BK2444">
        <f t="shared" si="750"/>
        <v>4.2657573900000001</v>
      </c>
      <c r="BL2444">
        <f t="shared" si="751"/>
        <v>12.565649897183997</v>
      </c>
      <c r="BM2444">
        <f t="shared" si="752"/>
        <v>-4.2828256437791312</v>
      </c>
      <c r="BN2444">
        <f t="shared" si="753"/>
        <v>4.6389243361096746E-2</v>
      </c>
    </row>
    <row r="2445" spans="13:66" ht="15">
      <c r="M2445" s="280">
        <v>2475</v>
      </c>
      <c r="N2445" s="280">
        <f t="shared" si="739"/>
        <v>13.873349886257296</v>
      </c>
      <c r="AK2445">
        <f t="shared" si="740"/>
        <v>-9.1941659999999995E-2</v>
      </c>
      <c r="AL2445">
        <f t="shared" si="741"/>
        <v>6.7725578250000007</v>
      </c>
      <c r="AM2445">
        <f t="shared" si="742"/>
        <v>26.302276006874997</v>
      </c>
      <c r="AN2445">
        <f t="shared" si="743"/>
        <v>-66.668167864546888</v>
      </c>
      <c r="AO2445">
        <f t="shared" si="744"/>
        <v>126.08190359410078</v>
      </c>
      <c r="AP2445">
        <f t="shared" si="745"/>
        <v>-176.73109932024425</v>
      </c>
      <c r="AQ2445">
        <f t="shared" si="746"/>
        <v>183.51169714930714</v>
      </c>
      <c r="AR2445">
        <f t="shared" si="747"/>
        <v>-119.80384779348532</v>
      </c>
      <c r="AS2445">
        <f t="shared" si="748"/>
        <v>34.681717534424962</v>
      </c>
      <c r="BJ2445">
        <f t="shared" si="749"/>
        <v>1.2716149999999999</v>
      </c>
      <c r="BK2445">
        <f t="shared" si="750"/>
        <v>4.2674816250000003</v>
      </c>
      <c r="BL2445">
        <f t="shared" si="751"/>
        <v>12.575810114999998</v>
      </c>
      <c r="BM2445">
        <f t="shared" si="752"/>
        <v>-4.2880211454093748</v>
      </c>
      <c r="BN2445">
        <f t="shared" si="753"/>
        <v>4.6464291666671487E-2</v>
      </c>
    </row>
    <row r="2446" spans="13:66" ht="15">
      <c r="M2446" s="280">
        <v>2476</v>
      </c>
      <c r="N2446" s="280">
        <f t="shared" si="739"/>
        <v>13.880113882657488</v>
      </c>
      <c r="AK2446">
        <f t="shared" si="740"/>
        <v>-9.1941659999999995E-2</v>
      </c>
      <c r="AL2446">
        <f t="shared" si="741"/>
        <v>6.7752942120000004</v>
      </c>
      <c r="AM2446">
        <f t="shared" si="742"/>
        <v>26.323534665135998</v>
      </c>
      <c r="AN2446">
        <f t="shared" si="743"/>
        <v>-66.749010419850947</v>
      </c>
      <c r="AO2446">
        <f t="shared" si="744"/>
        <v>126.28579585665234</v>
      </c>
      <c r="AP2446">
        <f t="shared" si="745"/>
        <v>-177.08842047184763</v>
      </c>
      <c r="AQ2446">
        <f t="shared" si="746"/>
        <v>183.9570236035868</v>
      </c>
      <c r="AR2446">
        <f t="shared" si="747"/>
        <v>-120.14309794978877</v>
      </c>
      <c r="AS2446">
        <f t="shared" si="748"/>
        <v>34.79397871273521</v>
      </c>
      <c r="BJ2446">
        <f t="shared" si="749"/>
        <v>1.2716149999999999</v>
      </c>
      <c r="BK2446">
        <f t="shared" si="750"/>
        <v>4.2692058599999996</v>
      </c>
      <c r="BL2446">
        <f t="shared" si="751"/>
        <v>12.585974438783998</v>
      </c>
      <c r="BM2446">
        <f t="shared" si="752"/>
        <v>-4.2932208471215487</v>
      </c>
      <c r="BN2446">
        <f t="shared" si="753"/>
        <v>4.6539430995042298E-2</v>
      </c>
    </row>
    <row r="2447" spans="13:66" ht="15">
      <c r="M2447" s="280">
        <v>2477</v>
      </c>
      <c r="N2447" s="280">
        <f t="shared" si="739"/>
        <v>13.886877874343119</v>
      </c>
      <c r="AK2447">
        <f t="shared" si="740"/>
        <v>-9.1941659999999995E-2</v>
      </c>
      <c r="AL2447">
        <f t="shared" si="741"/>
        <v>6.7780305990000009</v>
      </c>
      <c r="AM2447">
        <f t="shared" si="742"/>
        <v>26.344801911018997</v>
      </c>
      <c r="AN2447">
        <f t="shared" si="743"/>
        <v>-66.829918302468883</v>
      </c>
      <c r="AO2447">
        <f t="shared" si="744"/>
        <v>126.48993531124452</v>
      </c>
      <c r="AP2447">
        <f t="shared" si="745"/>
        <v>-177.44631934546251</v>
      </c>
      <c r="AQ2447">
        <f t="shared" si="746"/>
        <v>184.40325025249876</v>
      </c>
      <c r="AR2447">
        <f t="shared" si="747"/>
        <v>-120.48317119538851</v>
      </c>
      <c r="AS2447">
        <f t="shared" si="748"/>
        <v>34.906557718212504</v>
      </c>
      <c r="BJ2447">
        <f t="shared" si="749"/>
        <v>1.2716149999999999</v>
      </c>
      <c r="BK2447">
        <f t="shared" si="750"/>
        <v>4.2709300949999998</v>
      </c>
      <c r="BL2447">
        <f t="shared" si="751"/>
        <v>12.596142868535997</v>
      </c>
      <c r="BM2447">
        <f t="shared" si="752"/>
        <v>-4.2984247506126554</v>
      </c>
      <c r="BN2447">
        <f t="shared" si="753"/>
        <v>4.6614661419777804E-2</v>
      </c>
    </row>
    <row r="2448" spans="13:66" ht="15">
      <c r="M2448" s="280">
        <v>2478</v>
      </c>
      <c r="N2448" s="280">
        <f t="shared" si="739"/>
        <v>13.893641859690774</v>
      </c>
      <c r="AK2448">
        <f t="shared" si="740"/>
        <v>-9.1941659999999995E-2</v>
      </c>
      <c r="AL2448">
        <f t="shared" si="741"/>
        <v>6.7807669860000006</v>
      </c>
      <c r="AM2448">
        <f t="shared" si="742"/>
        <v>26.366077744523999</v>
      </c>
      <c r="AN2448">
        <f t="shared" si="743"/>
        <v>-66.910891538784895</v>
      </c>
      <c r="AO2448">
        <f t="shared" si="744"/>
        <v>126.69432215758808</v>
      </c>
      <c r="AP2448">
        <f t="shared" si="745"/>
        <v>-177.80479664135788</v>
      </c>
      <c r="AQ2448">
        <f t="shared" si="746"/>
        <v>184.85037855119663</v>
      </c>
      <c r="AR2448">
        <f t="shared" si="747"/>
        <v>-120.82406919376258</v>
      </c>
      <c r="AS2448">
        <f t="shared" si="748"/>
        <v>35.01945532181373</v>
      </c>
      <c r="BJ2448">
        <f t="shared" si="749"/>
        <v>1.2716149999999999</v>
      </c>
      <c r="BK2448">
        <f t="shared" si="750"/>
        <v>4.2726543299999999</v>
      </c>
      <c r="BL2448">
        <f t="shared" si="751"/>
        <v>12.606315404255998</v>
      </c>
      <c r="BM2448">
        <f t="shared" si="752"/>
        <v>-4.3036328575796983</v>
      </c>
      <c r="BN2448">
        <f t="shared" si="753"/>
        <v>4.6689983014476369E-2</v>
      </c>
    </row>
    <row r="2449" spans="13:66" ht="15">
      <c r="M2449" s="280">
        <v>2479</v>
      </c>
      <c r="N2449" s="280">
        <f t="shared" si="739"/>
        <v>13.900405837077084</v>
      </c>
      <c r="AK2449">
        <f t="shared" si="740"/>
        <v>-9.1941659999999995E-2</v>
      </c>
      <c r="AL2449">
        <f t="shared" si="741"/>
        <v>6.7835033730000003</v>
      </c>
      <c r="AM2449">
        <f t="shared" si="742"/>
        <v>26.387362165650998</v>
      </c>
      <c r="AN2449">
        <f t="shared" si="743"/>
        <v>-66.991930155183198</v>
      </c>
      <c r="AO2449">
        <f t="shared" si="744"/>
        <v>126.89895659547443</v>
      </c>
      <c r="AP2449">
        <f t="shared" si="745"/>
        <v>-178.16385306036835</v>
      </c>
      <c r="AQ2449">
        <f t="shared" si="746"/>
        <v>185.29840995659742</v>
      </c>
      <c r="AR2449">
        <f t="shared" si="747"/>
        <v>-121.16579361107752</v>
      </c>
      <c r="AS2449">
        <f t="shared" si="748"/>
        <v>35.132672296053563</v>
      </c>
      <c r="BJ2449">
        <f t="shared" si="749"/>
        <v>1.2716149999999999</v>
      </c>
      <c r="BK2449">
        <f t="shared" si="750"/>
        <v>4.2743785650000001</v>
      </c>
      <c r="BL2449">
        <f t="shared" si="751"/>
        <v>12.616492045943998</v>
      </c>
      <c r="BM2449">
        <f t="shared" si="752"/>
        <v>-4.3088451697196781</v>
      </c>
      <c r="BN2449">
        <f t="shared" si="753"/>
        <v>4.6765395852766053E-2</v>
      </c>
    </row>
    <row r="2450" spans="13:66" ht="15">
      <c r="M2450" s="280">
        <v>2480</v>
      </c>
      <c r="N2450" s="280">
        <f t="shared" si="739"/>
        <v>13.907169804878702</v>
      </c>
      <c r="AK2450">
        <f t="shared" si="740"/>
        <v>-9.1941659999999995E-2</v>
      </c>
      <c r="AL2450">
        <f t="shared" si="741"/>
        <v>6.7862397600000008</v>
      </c>
      <c r="AM2450">
        <f t="shared" si="742"/>
        <v>26.408655174399996</v>
      </c>
      <c r="AN2450">
        <f t="shared" si="743"/>
        <v>-67.073034178048005</v>
      </c>
      <c r="AO2450">
        <f t="shared" si="744"/>
        <v>127.10383882477568</v>
      </c>
      <c r="AP2450">
        <f t="shared" si="745"/>
        <v>-178.52348930389445</v>
      </c>
      <c r="AQ2450">
        <f t="shared" si="746"/>
        <v>185.74734592738309</v>
      </c>
      <c r="AR2450">
        <f t="shared" si="747"/>
        <v>-121.50834611619146</v>
      </c>
      <c r="AS2450">
        <f t="shared" si="748"/>
        <v>35.246209415007009</v>
      </c>
      <c r="BJ2450">
        <f t="shared" si="749"/>
        <v>1.2716149999999999</v>
      </c>
      <c r="BK2450">
        <f t="shared" si="750"/>
        <v>4.2761028000000003</v>
      </c>
      <c r="BL2450">
        <f t="shared" si="751"/>
        <v>12.626672793599997</v>
      </c>
      <c r="BM2450">
        <f t="shared" si="752"/>
        <v>-4.3140616887296002</v>
      </c>
      <c r="BN2450">
        <f t="shared" si="753"/>
        <v>4.684090000830464E-2</v>
      </c>
    </row>
    <row r="2451" spans="13:66" ht="15">
      <c r="M2451" s="280">
        <v>2481</v>
      </c>
      <c r="N2451" s="280">
        <f t="shared" si="739"/>
        <v>13.913933761472309</v>
      </c>
      <c r="AK2451">
        <f t="shared" si="740"/>
        <v>-9.1941659999999995E-2</v>
      </c>
      <c r="AL2451">
        <f t="shared" si="741"/>
        <v>6.7889761470000005</v>
      </c>
      <c r="AM2451">
        <f t="shared" si="742"/>
        <v>26.429956770770996</v>
      </c>
      <c r="AN2451">
        <f t="shared" si="743"/>
        <v>-67.154203633763544</v>
      </c>
      <c r="AO2451">
        <f t="shared" si="744"/>
        <v>127.3089690454445</v>
      </c>
      <c r="AP2451">
        <f t="shared" si="745"/>
        <v>-178.88370607390277</v>
      </c>
      <c r="AQ2451">
        <f t="shared" si="746"/>
        <v>186.19718792400181</v>
      </c>
      <c r="AR2451">
        <f t="shared" si="747"/>
        <v>-121.85172838065763</v>
      </c>
      <c r="AS2451">
        <f t="shared" si="748"/>
        <v>35.360067454311888</v>
      </c>
      <c r="BJ2451">
        <f t="shared" si="749"/>
        <v>1.2716149999999999</v>
      </c>
      <c r="BK2451">
        <f t="shared" si="750"/>
        <v>4.2778270349999996</v>
      </c>
      <c r="BL2451">
        <f t="shared" si="751"/>
        <v>12.636857647223998</v>
      </c>
      <c r="BM2451">
        <f t="shared" si="752"/>
        <v>-4.319282416306466</v>
      </c>
      <c r="BN2451">
        <f t="shared" si="753"/>
        <v>4.6916495554779648E-2</v>
      </c>
    </row>
    <row r="2452" spans="13:66" ht="15">
      <c r="M2452" s="280">
        <v>2482</v>
      </c>
      <c r="N2452" s="280">
        <f t="shared" si="739"/>
        <v>13.920697705234627</v>
      </c>
      <c r="AK2452">
        <f t="shared" si="740"/>
        <v>-9.1941659999999995E-2</v>
      </c>
      <c r="AL2452">
        <f t="shared" si="741"/>
        <v>6.7917125340000011</v>
      </c>
      <c r="AM2452">
        <f t="shared" si="742"/>
        <v>26.451266954763998</v>
      </c>
      <c r="AN2452">
        <f t="shared" si="743"/>
        <v>-67.235438548714001</v>
      </c>
      <c r="AO2452">
        <f t="shared" si="744"/>
        <v>127.51434745751428</v>
      </c>
      <c r="AP2452">
        <f t="shared" si="745"/>
        <v>-179.2445040729263</v>
      </c>
      <c r="AQ2452">
        <f t="shared" si="746"/>
        <v>186.64793740866963</v>
      </c>
      <c r="AR2452">
        <f t="shared" si="747"/>
        <v>-122.19594207872738</v>
      </c>
      <c r="AS2452">
        <f t="shared" si="748"/>
        <v>35.474247191171436</v>
      </c>
      <c r="BJ2452">
        <f t="shared" si="749"/>
        <v>1.2716149999999999</v>
      </c>
      <c r="BK2452">
        <f t="shared" si="750"/>
        <v>4.2795512699999998</v>
      </c>
      <c r="BL2452">
        <f t="shared" si="751"/>
        <v>12.647046606815998</v>
      </c>
      <c r="BM2452">
        <f t="shared" si="752"/>
        <v>-4.3245073541472783</v>
      </c>
      <c r="BN2452">
        <f t="shared" si="753"/>
        <v>4.69921825659083E-2</v>
      </c>
    </row>
    <row r="2453" spans="13:66" ht="15">
      <c r="M2453" s="280">
        <v>2483</v>
      </c>
      <c r="N2453" s="280">
        <f t="shared" si="739"/>
        <v>13.927461634542395</v>
      </c>
      <c r="AK2453">
        <f t="shared" si="740"/>
        <v>-9.1941659999999995E-2</v>
      </c>
      <c r="AL2453">
        <f t="shared" si="741"/>
        <v>6.7944489210000008</v>
      </c>
      <c r="AM2453">
        <f t="shared" si="742"/>
        <v>26.472585726378998</v>
      </c>
      <c r="AN2453">
        <f t="shared" si="743"/>
        <v>-67.316738949283618</v>
      </c>
      <c r="AO2453">
        <f t="shared" si="744"/>
        <v>127.719974261099</v>
      </c>
      <c r="AP2453">
        <f t="shared" si="745"/>
        <v>-179.60588400406448</v>
      </c>
      <c r="AQ2453">
        <f t="shared" si="746"/>
        <v>187.09959584537168</v>
      </c>
      <c r="AR2453">
        <f t="shared" si="747"/>
        <v>-122.54098888735365</v>
      </c>
      <c r="AS2453">
        <f t="shared" si="748"/>
        <v>35.588749404356712</v>
      </c>
      <c r="BJ2453">
        <f t="shared" si="749"/>
        <v>1.2716149999999999</v>
      </c>
      <c r="BK2453">
        <f t="shared" si="750"/>
        <v>4.281275505</v>
      </c>
      <c r="BL2453">
        <f t="shared" si="751"/>
        <v>12.657239672375997</v>
      </c>
      <c r="BM2453">
        <f t="shared" si="752"/>
        <v>-4.3297365039490412</v>
      </c>
      <c r="BN2453">
        <f t="shared" si="753"/>
        <v>4.7067961115437533E-2</v>
      </c>
    </row>
    <row r="2454" spans="13:66" ht="15">
      <c r="M2454" s="280">
        <v>2484</v>
      </c>
      <c r="N2454" s="280">
        <f t="shared" si="739"/>
        <v>13.934225547772385</v>
      </c>
      <c r="AK2454">
        <f t="shared" si="740"/>
        <v>-9.1941659999999995E-2</v>
      </c>
      <c r="AL2454">
        <f t="shared" si="741"/>
        <v>6.7971853080000004</v>
      </c>
      <c r="AM2454">
        <f t="shared" si="742"/>
        <v>26.493913085615997</v>
      </c>
      <c r="AN2454">
        <f t="shared" si="743"/>
        <v>-67.398104861856581</v>
      </c>
      <c r="AO2454">
        <f t="shared" si="744"/>
        <v>127.9258496563933</v>
      </c>
      <c r="AP2454">
        <f t="shared" si="745"/>
        <v>-179.96784657098362</v>
      </c>
      <c r="AQ2454">
        <f t="shared" si="746"/>
        <v>187.55216469986365</v>
      </c>
      <c r="AR2454">
        <f t="shared" si="747"/>
        <v>-122.88687048619406</v>
      </c>
      <c r="AS2454">
        <f t="shared" si="748"/>
        <v>35.703574874209238</v>
      </c>
      <c r="BJ2454">
        <f t="shared" si="749"/>
        <v>1.2716149999999999</v>
      </c>
      <c r="BK2454">
        <f t="shared" si="750"/>
        <v>4.2829997400000002</v>
      </c>
      <c r="BL2454">
        <f t="shared" si="751"/>
        <v>12.667436843903998</v>
      </c>
      <c r="BM2454">
        <f t="shared" si="752"/>
        <v>-4.3349698674087556</v>
      </c>
      <c r="BN2454">
        <f t="shared" si="753"/>
        <v>4.7143831277144013E-2</v>
      </c>
    </row>
    <row r="2455" spans="13:66" ht="15">
      <c r="M2455" s="280">
        <v>2485</v>
      </c>
      <c r="N2455" s="280">
        <f t="shared" si="739"/>
        <v>13.940989443301405</v>
      </c>
      <c r="AK2455">
        <f t="shared" si="740"/>
        <v>-9.1941659999999995E-2</v>
      </c>
      <c r="AL2455">
        <f t="shared" si="741"/>
        <v>6.799921695000001</v>
      </c>
      <c r="AM2455">
        <f t="shared" si="742"/>
        <v>26.515249032474998</v>
      </c>
      <c r="AN2455">
        <f t="shared" si="743"/>
        <v>-67.479536312817132</v>
      </c>
      <c r="AO2455">
        <f t="shared" si="744"/>
        <v>128.13197384367245</v>
      </c>
      <c r="AP2455">
        <f t="shared" si="745"/>
        <v>-180.33039247791706</v>
      </c>
      <c r="AQ2455">
        <f t="shared" si="746"/>
        <v>188.00564543967334</v>
      </c>
      <c r="AR2455">
        <f t="shared" si="747"/>
        <v>-123.2335885576143</v>
      </c>
      <c r="AS2455">
        <f t="shared" si="748"/>
        <v>35.818724382643488</v>
      </c>
      <c r="BJ2455">
        <f t="shared" si="749"/>
        <v>1.2716149999999999</v>
      </c>
      <c r="BK2455">
        <f t="shared" si="750"/>
        <v>4.2847239749999995</v>
      </c>
      <c r="BL2455">
        <f t="shared" si="751"/>
        <v>12.677638121399998</v>
      </c>
      <c r="BM2455">
        <f t="shared" si="752"/>
        <v>-4.3402074462234257</v>
      </c>
      <c r="BN2455">
        <f t="shared" si="753"/>
        <v>4.7219793124834125E-2</v>
      </c>
    </row>
    <row r="2456" spans="13:66" ht="15">
      <c r="M2456" s="280">
        <v>2486</v>
      </c>
      <c r="N2456" s="280">
        <f t="shared" si="739"/>
        <v>13.94775331950629</v>
      </c>
      <c r="AK2456">
        <f t="shared" si="740"/>
        <v>-9.1941659999999995E-2</v>
      </c>
      <c r="AL2456">
        <f t="shared" si="741"/>
        <v>6.8026580820000007</v>
      </c>
      <c r="AM2456">
        <f t="shared" si="742"/>
        <v>26.536593566955997</v>
      </c>
      <c r="AN2456">
        <f t="shared" si="743"/>
        <v>-67.56103332854947</v>
      </c>
      <c r="AO2456">
        <f t="shared" si="744"/>
        <v>128.33834702329239</v>
      </c>
      <c r="AP2456">
        <f t="shared" si="745"/>
        <v>-180.69352242966531</v>
      </c>
      <c r="AQ2456">
        <f t="shared" si="746"/>
        <v>188.4600395341019</v>
      </c>
      <c r="AR2456">
        <f t="shared" si="747"/>
        <v>-123.58114478669135</v>
      </c>
      <c r="AS2456">
        <f t="shared" si="748"/>
        <v>35.934198713149392</v>
      </c>
      <c r="BJ2456">
        <f t="shared" si="749"/>
        <v>1.2716149999999999</v>
      </c>
      <c r="BK2456">
        <f t="shared" si="750"/>
        <v>4.2864482099999996</v>
      </c>
      <c r="BL2456">
        <f t="shared" si="751"/>
        <v>12.687843504863999</v>
      </c>
      <c r="BM2456">
        <f t="shared" si="752"/>
        <v>-4.3454492420900532</v>
      </c>
      <c r="BN2456">
        <f t="shared" si="753"/>
        <v>4.7295846732343966E-2</v>
      </c>
    </row>
    <row r="2457" spans="13:66" ht="15">
      <c r="M2457" s="280">
        <v>2487</v>
      </c>
      <c r="N2457" s="280">
        <f t="shared" si="739"/>
        <v>13.954517174763895</v>
      </c>
      <c r="AK2457">
        <f t="shared" si="740"/>
        <v>-9.1941659999999995E-2</v>
      </c>
      <c r="AL2457">
        <f t="shared" si="741"/>
        <v>6.8053944690000003</v>
      </c>
      <c r="AM2457">
        <f t="shared" si="742"/>
        <v>26.557946689058998</v>
      </c>
      <c r="AN2457">
        <f t="shared" si="743"/>
        <v>-67.642595935437811</v>
      </c>
      <c r="AO2457">
        <f t="shared" si="744"/>
        <v>128.54496939568969</v>
      </c>
      <c r="AP2457">
        <f t="shared" si="745"/>
        <v>-181.05723713159637</v>
      </c>
      <c r="AQ2457">
        <f t="shared" si="746"/>
        <v>188.91534845422549</v>
      </c>
      <c r="AR2457">
        <f t="shared" si="747"/>
        <v>-123.92954086121681</v>
      </c>
      <c r="AS2457">
        <f t="shared" si="748"/>
        <v>36.04999865079494</v>
      </c>
      <c r="BJ2457">
        <f t="shared" si="749"/>
        <v>1.2716149999999999</v>
      </c>
      <c r="BK2457">
        <f t="shared" si="750"/>
        <v>4.2881724449999998</v>
      </c>
      <c r="BL2457">
        <f t="shared" si="751"/>
        <v>12.698052994295997</v>
      </c>
      <c r="BM2457">
        <f t="shared" si="752"/>
        <v>-4.3506952567056416</v>
      </c>
      <c r="BN2457">
        <f t="shared" si="753"/>
        <v>4.7371992173539358E-2</v>
      </c>
    </row>
    <row r="2458" spans="13:66" ht="15">
      <c r="M2458" s="280">
        <v>2488</v>
      </c>
      <c r="N2458" s="280">
        <f t="shared" si="739"/>
        <v>13.961281007451118</v>
      </c>
      <c r="AK2458">
        <f t="shared" si="740"/>
        <v>-9.1941659999999995E-2</v>
      </c>
      <c r="AL2458">
        <f t="shared" si="741"/>
        <v>6.8081308560000009</v>
      </c>
      <c r="AM2458">
        <f t="shared" si="742"/>
        <v>26.579308398783997</v>
      </c>
      <c r="AN2458">
        <f t="shared" si="743"/>
        <v>-67.724224159866381</v>
      </c>
      <c r="AO2458">
        <f t="shared" si="744"/>
        <v>128.75184116138155</v>
      </c>
      <c r="AP2458">
        <f t="shared" si="745"/>
        <v>-181.42153728964601</v>
      </c>
      <c r="AQ2458">
        <f t="shared" si="746"/>
        <v>189.37157367289643</v>
      </c>
      <c r="AR2458">
        <f t="shared" si="747"/>
        <v>-124.27877847170009</v>
      </c>
      <c r="AS2458">
        <f t="shared" si="748"/>
        <v>36.166124982228659</v>
      </c>
      <c r="BJ2458">
        <f t="shared" si="749"/>
        <v>1.2716149999999999</v>
      </c>
      <c r="BK2458">
        <f t="shared" si="750"/>
        <v>4.28989668</v>
      </c>
      <c r="BL2458">
        <f t="shared" si="751"/>
        <v>12.708266589695997</v>
      </c>
      <c r="BM2458">
        <f t="shared" si="752"/>
        <v>-4.3559454917671943</v>
      </c>
      <c r="BN2458">
        <f t="shared" si="753"/>
        <v>4.7448229522315838E-2</v>
      </c>
    </row>
    <row r="2459" spans="13:66" ht="15">
      <c r="M2459" s="280">
        <v>2489</v>
      </c>
      <c r="N2459" s="280">
        <f t="shared" si="739"/>
        <v>13.968044815944884</v>
      </c>
      <c r="AK2459">
        <f t="shared" si="740"/>
        <v>-9.1941659999999995E-2</v>
      </c>
      <c r="AL2459">
        <f t="shared" si="741"/>
        <v>6.8108672430000006</v>
      </c>
      <c r="AM2459">
        <f t="shared" si="742"/>
        <v>26.600678696130998</v>
      </c>
      <c r="AN2459">
        <f t="shared" si="743"/>
        <v>-67.805918028219367</v>
      </c>
      <c r="AO2459">
        <f t="shared" si="744"/>
        <v>128.9589625209658</v>
      </c>
      <c r="AP2459">
        <f t="shared" si="745"/>
        <v>-181.78642361031788</v>
      </c>
      <c r="AQ2459">
        <f t="shared" si="746"/>
        <v>189.82871666474486</v>
      </c>
      <c r="AR2459">
        <f t="shared" si="747"/>
        <v>-124.62885931137177</v>
      </c>
      <c r="AS2459">
        <f t="shared" si="748"/>
        <v>36.282578495682209</v>
      </c>
      <c r="BJ2459">
        <f t="shared" si="749"/>
        <v>1.2716149999999999</v>
      </c>
      <c r="BK2459">
        <f t="shared" si="750"/>
        <v>4.2916209150000002</v>
      </c>
      <c r="BL2459">
        <f t="shared" si="751"/>
        <v>12.718484291063998</v>
      </c>
      <c r="BM2459">
        <f t="shared" si="752"/>
        <v>-4.3611999489717128</v>
      </c>
      <c r="BN2459">
        <f t="shared" si="753"/>
        <v>4.7524558852598653E-2</v>
      </c>
    </row>
    <row r="2460" spans="13:66" ht="15">
      <c r="M2460" s="280">
        <v>2490</v>
      </c>
      <c r="N2460" s="280">
        <f t="shared" si="739"/>
        <v>13.97480859862214</v>
      </c>
      <c r="AK2460">
        <f t="shared" si="740"/>
        <v>-9.1941659999999995E-2</v>
      </c>
      <c r="AL2460">
        <f t="shared" si="741"/>
        <v>6.8136036300000011</v>
      </c>
      <c r="AM2460">
        <f t="shared" si="742"/>
        <v>26.622057581099998</v>
      </c>
      <c r="AN2460">
        <f t="shared" si="743"/>
        <v>-67.88767756688101</v>
      </c>
      <c r="AO2460">
        <f t="shared" si="744"/>
        <v>129.16633367512097</v>
      </c>
      <c r="AP2460">
        <f t="shared" si="745"/>
        <v>-182.15189680068372</v>
      </c>
      <c r="AQ2460">
        <f t="shared" si="746"/>
        <v>190.28677890618005</v>
      </c>
      <c r="AR2460">
        <f t="shared" si="747"/>
        <v>-124.97978507618684</v>
      </c>
      <c r="AS2460">
        <f t="shared" si="748"/>
        <v>36.39935998097291</v>
      </c>
      <c r="BJ2460">
        <f t="shared" si="749"/>
        <v>1.2716149999999999</v>
      </c>
      <c r="BK2460">
        <f t="shared" si="750"/>
        <v>4.2933451499999995</v>
      </c>
      <c r="BL2460">
        <f t="shared" si="751"/>
        <v>12.728706098399998</v>
      </c>
      <c r="BM2460">
        <f t="shared" si="752"/>
        <v>-4.3664586300161998</v>
      </c>
      <c r="BN2460">
        <f t="shared" si="753"/>
        <v>4.7600980238342791E-2</v>
      </c>
    </row>
    <row r="2461" spans="13:66" ht="15">
      <c r="M2461" s="280">
        <v>2491</v>
      </c>
      <c r="N2461" s="280">
        <f t="shared" si="739"/>
        <v>13.981572353859868</v>
      </c>
      <c r="AK2461">
        <f t="shared" si="740"/>
        <v>-9.1941659999999995E-2</v>
      </c>
      <c r="AL2461">
        <f t="shared" si="741"/>
        <v>6.8163400170000008</v>
      </c>
      <c r="AM2461">
        <f t="shared" si="742"/>
        <v>26.643445053690996</v>
      </c>
      <c r="AN2461">
        <f t="shared" si="743"/>
        <v>-67.96950280223551</v>
      </c>
      <c r="AO2461">
        <f t="shared" si="744"/>
        <v>129.37395482460619</v>
      </c>
      <c r="AP2461">
        <f t="shared" si="745"/>
        <v>-182.51795756838379</v>
      </c>
      <c r="AQ2461">
        <f t="shared" si="746"/>
        <v>190.74576187539188</v>
      </c>
      <c r="AR2461">
        <f t="shared" si="747"/>
        <v>-125.33155746482802</v>
      </c>
      <c r="AS2461">
        <f t="shared" si="748"/>
        <v>36.516470229506268</v>
      </c>
      <c r="BJ2461">
        <f t="shared" si="749"/>
        <v>1.2716149999999999</v>
      </c>
      <c r="BK2461">
        <f t="shared" si="750"/>
        <v>4.2950693849999997</v>
      </c>
      <c r="BL2461">
        <f t="shared" si="751"/>
        <v>12.738932011703998</v>
      </c>
      <c r="BM2461">
        <f t="shared" si="752"/>
        <v>-4.3717215365976605</v>
      </c>
      <c r="BN2461">
        <f t="shared" si="753"/>
        <v>4.7677493753532939E-2</v>
      </c>
    </row>
    <row r="2462" spans="13:66" ht="15">
      <c r="M2462" s="280">
        <v>2492</v>
      </c>
      <c r="N2462" s="280">
        <f t="shared" si="739"/>
        <v>13.988336080035083</v>
      </c>
      <c r="AK2462">
        <f t="shared" si="740"/>
        <v>-9.1941659999999995E-2</v>
      </c>
      <c r="AL2462">
        <f t="shared" si="741"/>
        <v>6.8190764040000005</v>
      </c>
      <c r="AM2462">
        <f t="shared" si="742"/>
        <v>26.664841113903996</v>
      </c>
      <c r="AN2462">
        <f t="shared" si="743"/>
        <v>-68.051393760667082</v>
      </c>
      <c r="AO2462">
        <f t="shared" si="744"/>
        <v>129.58182617026119</v>
      </c>
      <c r="AP2462">
        <f t="shared" si="745"/>
        <v>-182.88460662162686</v>
      </c>
      <c r="AQ2462">
        <f t="shared" si="746"/>
        <v>191.20566705235223</v>
      </c>
      <c r="AR2462">
        <f t="shared" si="747"/>
        <v>-125.68417817870903</v>
      </c>
      <c r="AS2462">
        <f t="shared" si="748"/>
        <v>36.633910034278578</v>
      </c>
      <c r="BJ2462">
        <f t="shared" si="749"/>
        <v>1.2716149999999999</v>
      </c>
      <c r="BK2462">
        <f t="shared" si="750"/>
        <v>4.2967936199999999</v>
      </c>
      <c r="BL2462">
        <f t="shared" si="751"/>
        <v>12.749162030975997</v>
      </c>
      <c r="BM2462">
        <f t="shared" si="752"/>
        <v>-4.3769886704130947</v>
      </c>
      <c r="BN2462">
        <f t="shared" si="753"/>
        <v>4.7754099472183516E-2</v>
      </c>
    </row>
    <row r="2463" spans="13:66" ht="15">
      <c r="M2463" s="280">
        <v>2493</v>
      </c>
      <c r="N2463" s="280">
        <f t="shared" si="739"/>
        <v>13.995099775524826</v>
      </c>
      <c r="AK2463">
        <f t="shared" si="740"/>
        <v>-9.1941659999999995E-2</v>
      </c>
      <c r="AL2463">
        <f t="shared" si="741"/>
        <v>6.821812791000001</v>
      </c>
      <c r="AM2463">
        <f t="shared" si="742"/>
        <v>26.686245761738999</v>
      </c>
      <c r="AN2463">
        <f t="shared" si="743"/>
        <v>-68.133350468559939</v>
      </c>
      <c r="AO2463">
        <f t="shared" si="744"/>
        <v>129.78994791300644</v>
      </c>
      <c r="AP2463">
        <f t="shared" si="745"/>
        <v>-183.2518446691906</v>
      </c>
      <c r="AQ2463">
        <f t="shared" si="746"/>
        <v>191.66649591881648</v>
      </c>
      <c r="AR2463">
        <f t="shared" si="747"/>
        <v>-126.03764892197785</v>
      </c>
      <c r="AS2463">
        <f t="shared" si="748"/>
        <v>36.751680189879444</v>
      </c>
      <c r="BJ2463">
        <f t="shared" si="749"/>
        <v>1.2716149999999999</v>
      </c>
      <c r="BK2463">
        <f t="shared" si="750"/>
        <v>4.2985178550000001</v>
      </c>
      <c r="BL2463">
        <f t="shared" si="751"/>
        <v>12.759396156215997</v>
      </c>
      <c r="BM2463">
        <f t="shared" si="752"/>
        <v>-4.3822600331595067</v>
      </c>
      <c r="BN2463">
        <f t="shared" si="753"/>
        <v>4.783079746833864E-2</v>
      </c>
    </row>
    <row r="2464" spans="13:66" ht="15">
      <c r="M2464" s="280">
        <v>2494</v>
      </c>
      <c r="N2464" s="280">
        <f t="shared" si="739"/>
        <v>14.001863438706172</v>
      </c>
      <c r="AK2464">
        <f t="shared" si="740"/>
        <v>-9.1941659999999995E-2</v>
      </c>
      <c r="AL2464">
        <f t="shared" si="741"/>
        <v>6.8245491780000007</v>
      </c>
      <c r="AM2464">
        <f t="shared" si="742"/>
        <v>26.707658997195995</v>
      </c>
      <c r="AN2464">
        <f t="shared" si="743"/>
        <v>-68.21537295229831</v>
      </c>
      <c r="AO2464">
        <f t="shared" si="744"/>
        <v>129.99832025384299</v>
      </c>
      <c r="AP2464">
        <f t="shared" si="745"/>
        <v>-183.61967242042169</v>
      </c>
      <c r="AQ2464">
        <f t="shared" si="746"/>
        <v>192.12824995832483</v>
      </c>
      <c r="AR2464">
        <f t="shared" si="747"/>
        <v>-126.39197140152005</v>
      </c>
      <c r="AS2464">
        <f t="shared" si="748"/>
        <v>36.869781492494361</v>
      </c>
      <c r="BJ2464">
        <f t="shared" si="749"/>
        <v>1.2716149999999999</v>
      </c>
      <c r="BK2464">
        <f t="shared" si="750"/>
        <v>4.3002420900000002</v>
      </c>
      <c r="BL2464">
        <f t="shared" si="751"/>
        <v>12.769634387423999</v>
      </c>
      <c r="BM2464">
        <f t="shared" si="752"/>
        <v>-4.3875356265338992</v>
      </c>
      <c r="BN2464">
        <f t="shared" si="753"/>
        <v>4.790758781607217E-2</v>
      </c>
    </row>
    <row r="2465" spans="13:66" ht="15">
      <c r="M2465" s="280">
        <v>2495</v>
      </c>
      <c r="N2465" s="280">
        <f t="shared" si="739"/>
        <v>14.008627067956208</v>
      </c>
      <c r="AK2465">
        <f t="shared" si="740"/>
        <v>-9.1941659999999995E-2</v>
      </c>
      <c r="AL2465">
        <f t="shared" si="741"/>
        <v>6.8272855650000004</v>
      </c>
      <c r="AM2465">
        <f t="shared" si="742"/>
        <v>26.729080820274998</v>
      </c>
      <c r="AN2465">
        <f t="shared" si="743"/>
        <v>-68.297461238266379</v>
      </c>
      <c r="AO2465">
        <f t="shared" si="744"/>
        <v>130.20694339385255</v>
      </c>
      <c r="AP2465">
        <f t="shared" si="745"/>
        <v>-183.98809058523619</v>
      </c>
      <c r="AQ2465">
        <f t="shared" si="746"/>
        <v>192.59093065620388</v>
      </c>
      <c r="AR2465">
        <f t="shared" si="747"/>
        <v>-126.74714732696215</v>
      </c>
      <c r="AS2465">
        <f t="shared" si="748"/>
        <v>36.988214739907249</v>
      </c>
      <c r="BJ2465">
        <f t="shared" si="749"/>
        <v>1.2716149999999999</v>
      </c>
      <c r="BK2465">
        <f t="shared" si="750"/>
        <v>4.3019663249999995</v>
      </c>
      <c r="BL2465">
        <f t="shared" si="751"/>
        <v>12.779876724599998</v>
      </c>
      <c r="BM2465">
        <f t="shared" si="752"/>
        <v>-4.3928154522332754</v>
      </c>
      <c r="BN2465">
        <f t="shared" si="753"/>
        <v>4.7984470589487675E-2</v>
      </c>
    </row>
    <row r="2466" spans="13:66" ht="15">
      <c r="M2466" s="280">
        <v>2496</v>
      </c>
      <c r="N2466" s="280">
        <f t="shared" si="739"/>
        <v>14.015390661652077</v>
      </c>
      <c r="AK2466">
        <f t="shared" si="740"/>
        <v>-9.1941659999999995E-2</v>
      </c>
      <c r="AL2466">
        <f t="shared" si="741"/>
        <v>6.830021952000001</v>
      </c>
      <c r="AM2466">
        <f t="shared" si="742"/>
        <v>26.750511230975999</v>
      </c>
      <c r="AN2466">
        <f t="shared" si="743"/>
        <v>-68.37961535284839</v>
      </c>
      <c r="AO2466">
        <f t="shared" si="744"/>
        <v>130.41581753419746</v>
      </c>
      <c r="AP2466">
        <f t="shared" si="745"/>
        <v>-184.35709987411965</v>
      </c>
      <c r="AQ2466">
        <f t="shared" si="746"/>
        <v>193.05453949956797</v>
      </c>
      <c r="AR2466">
        <f t="shared" si="747"/>
        <v>-127.10317841067477</v>
      </c>
      <c r="AS2466">
        <f t="shared" si="748"/>
        <v>37.106980731503064</v>
      </c>
      <c r="BJ2466">
        <f t="shared" si="749"/>
        <v>1.2716149999999999</v>
      </c>
      <c r="BK2466">
        <f t="shared" si="750"/>
        <v>4.3036905599999997</v>
      </c>
      <c r="BL2466">
        <f t="shared" si="751"/>
        <v>12.790123167743998</v>
      </c>
      <c r="BM2466">
        <f t="shared" si="752"/>
        <v>-4.3980995119546371</v>
      </c>
      <c r="BN2466">
        <f t="shared" si="753"/>
        <v>4.806144586271844E-2</v>
      </c>
    </row>
    <row r="2467" spans="13:66" ht="15">
      <c r="M2467" s="280">
        <v>2497</v>
      </c>
      <c r="N2467" s="280">
        <f t="shared" si="739"/>
        <v>14.022154218170934</v>
      </c>
      <c r="AK2467">
        <f t="shared" si="740"/>
        <v>-9.1941659999999995E-2</v>
      </c>
      <c r="AL2467">
        <f t="shared" si="741"/>
        <v>6.8327583390000006</v>
      </c>
      <c r="AM2467">
        <f t="shared" si="742"/>
        <v>26.771950229298998</v>
      </c>
      <c r="AN2467">
        <f t="shared" si="743"/>
        <v>-68.461835322428541</v>
      </c>
      <c r="AO2467">
        <f t="shared" si="744"/>
        <v>130.62494287612071</v>
      </c>
      <c r="AP2467">
        <f t="shared" si="745"/>
        <v>-184.72670099812734</v>
      </c>
      <c r="AQ2467">
        <f t="shared" si="746"/>
        <v>193.51907797732056</v>
      </c>
      <c r="AR2467">
        <f t="shared" si="747"/>
        <v>-127.46006636777605</v>
      </c>
      <c r="AS2467">
        <f t="shared" si="748"/>
        <v>37.226080268270323</v>
      </c>
      <c r="BJ2467">
        <f t="shared" si="749"/>
        <v>1.2716149999999999</v>
      </c>
      <c r="BK2467">
        <f t="shared" si="750"/>
        <v>4.3054147949999999</v>
      </c>
      <c r="BL2467">
        <f t="shared" si="751"/>
        <v>12.800373716855997</v>
      </c>
      <c r="BM2467">
        <f t="shared" si="752"/>
        <v>-4.4033878073949877</v>
      </c>
      <c r="BN2467">
        <f t="shared" si="753"/>
        <v>4.8138513709927472E-2</v>
      </c>
    </row>
    <row r="2468" spans="13:66" ht="15">
      <c r="M2468" s="280">
        <v>2498</v>
      </c>
      <c r="N2468" s="280">
        <f t="shared" si="739"/>
        <v>14.028917735889975</v>
      </c>
      <c r="AK2468">
        <f t="shared" si="740"/>
        <v>-9.1941659999999995E-2</v>
      </c>
      <c r="AL2468">
        <f t="shared" si="741"/>
        <v>6.8354947260000003</v>
      </c>
      <c r="AM2468">
        <f t="shared" si="742"/>
        <v>26.793397815243996</v>
      </c>
      <c r="AN2468">
        <f t="shared" si="743"/>
        <v>-68.544121173391062</v>
      </c>
      <c r="AO2468">
        <f t="shared" si="744"/>
        <v>130.83431962094591</v>
      </c>
      <c r="AP2468">
        <f t="shared" si="745"/>
        <v>-185.09689466888454</v>
      </c>
      <c r="AQ2468">
        <f t="shared" si="746"/>
        <v>193.98454758015581</v>
      </c>
      <c r="AR2468">
        <f t="shared" si="747"/>
        <v>-127.81781291613493</v>
      </c>
      <c r="AS2468">
        <f t="shared" si="748"/>
        <v>37.345514152803702</v>
      </c>
      <c r="BJ2468">
        <f t="shared" si="749"/>
        <v>1.2716149999999999</v>
      </c>
      <c r="BK2468">
        <f t="shared" si="750"/>
        <v>4.3071390300000001</v>
      </c>
      <c r="BL2468">
        <f t="shared" si="751"/>
        <v>12.810628371935998</v>
      </c>
      <c r="BM2468">
        <f t="shared" si="752"/>
        <v>-4.4086803402513297</v>
      </c>
      <c r="BN2468">
        <f t="shared" si="753"/>
        <v>4.8215674205307493E-2</v>
      </c>
    </row>
    <row r="2469" spans="13:66" ht="15">
      <c r="M2469" s="280">
        <v>2499</v>
      </c>
      <c r="N2469" s="280">
        <f t="shared" si="739"/>
        <v>14.035681213186411</v>
      </c>
      <c r="AK2469">
        <f t="shared" si="740"/>
        <v>-9.1941659999999995E-2</v>
      </c>
      <c r="AL2469">
        <f t="shared" si="741"/>
        <v>6.8382311130000009</v>
      </c>
      <c r="AM2469">
        <f t="shared" si="742"/>
        <v>26.814853988810999</v>
      </c>
      <c r="AN2469">
        <f t="shared" si="743"/>
        <v>-68.626472932120137</v>
      </c>
      <c r="AO2469">
        <f t="shared" si="744"/>
        <v>131.04394797007737</v>
      </c>
      <c r="AP2469">
        <f t="shared" si="745"/>
        <v>-185.46768159858681</v>
      </c>
      <c r="AQ2469">
        <f t="shared" si="746"/>
        <v>194.45094980055987</v>
      </c>
      <c r="AR2469">
        <f t="shared" si="747"/>
        <v>-128.17641977637444</v>
      </c>
      <c r="AS2469">
        <f t="shared" si="748"/>
        <v>37.465283189306611</v>
      </c>
      <c r="BJ2469">
        <f t="shared" si="749"/>
        <v>1.2716149999999999</v>
      </c>
      <c r="BK2469">
        <f t="shared" si="750"/>
        <v>4.3088632650000003</v>
      </c>
      <c r="BL2469">
        <f t="shared" si="751"/>
        <v>12.820887132983998</v>
      </c>
      <c r="BM2469">
        <f t="shared" si="752"/>
        <v>-4.4139771122206666</v>
      </c>
      <c r="BN2469">
        <f t="shared" si="753"/>
        <v>4.8292927423080952E-2</v>
      </c>
    </row>
    <row r="2470" spans="13:66" ht="15">
      <c r="M2470" s="280">
        <v>2500</v>
      </c>
      <c r="N2470" s="280">
        <f t="shared" si="739"/>
        <v>14.042444648437495</v>
      </c>
      <c r="AK2470">
        <f t="shared" si="740"/>
        <v>-9.1941659999999995E-2</v>
      </c>
      <c r="AL2470">
        <f t="shared" si="741"/>
        <v>6.8409675000000005</v>
      </c>
      <c r="AM2470">
        <f t="shared" si="742"/>
        <v>26.836318749999997</v>
      </c>
      <c r="AN2470">
        <f t="shared" si="743"/>
        <v>-68.708890625000009</v>
      </c>
      <c r="AO2470">
        <f t="shared" si="744"/>
        <v>131.25382812499998</v>
      </c>
      <c r="AP2470">
        <f t="shared" si="745"/>
        <v>-185.83906250000001</v>
      </c>
      <c r="AQ2470">
        <f t="shared" si="746"/>
        <v>194.91828613281248</v>
      </c>
      <c r="AR2470">
        <f t="shared" si="747"/>
        <v>-128.535888671875</v>
      </c>
      <c r="AS2470">
        <f t="shared" si="748"/>
        <v>37.585388183593743</v>
      </c>
      <c r="BJ2470">
        <f t="shared" si="749"/>
        <v>1.2716149999999999</v>
      </c>
      <c r="BK2470">
        <f t="shared" si="750"/>
        <v>4.3105874999999996</v>
      </c>
      <c r="BL2470">
        <f t="shared" si="751"/>
        <v>12.831149999999997</v>
      </c>
      <c r="BM2470">
        <f t="shared" si="752"/>
        <v>-4.4192781249999999</v>
      </c>
      <c r="BN2470">
        <f t="shared" si="753"/>
        <v>4.83702734375E-2</v>
      </c>
    </row>
    <row r="2471" spans="13:66" ht="15">
      <c r="M2471" s="280">
        <v>2501</v>
      </c>
      <c r="N2471" s="280">
        <f t="shared" si="739"/>
        <v>14.049208040020511</v>
      </c>
      <c r="AK2471">
        <f t="shared" si="740"/>
        <v>-9.1941659999999995E-2</v>
      </c>
      <c r="AL2471">
        <f t="shared" si="741"/>
        <v>6.8437038870000011</v>
      </c>
      <c r="AM2471">
        <f t="shared" si="742"/>
        <v>26.857792098810997</v>
      </c>
      <c r="AN2471">
        <f t="shared" si="743"/>
        <v>-68.791374278414878</v>
      </c>
      <c r="AO2471">
        <f t="shared" si="744"/>
        <v>131.46396028727932</v>
      </c>
      <c r="AP2471">
        <f t="shared" si="745"/>
        <v>-186.2110380864608</v>
      </c>
      <c r="AQ2471">
        <f t="shared" si="746"/>
        <v>195.38655807298824</v>
      </c>
      <c r="AR2471">
        <f t="shared" si="747"/>
        <v>-128.89622132877778</v>
      </c>
      <c r="AS2471">
        <f t="shared" si="748"/>
        <v>37.705829943093711</v>
      </c>
      <c r="BJ2471">
        <f t="shared" si="749"/>
        <v>1.2716149999999999</v>
      </c>
      <c r="BK2471">
        <f t="shared" si="750"/>
        <v>4.3123117349999998</v>
      </c>
      <c r="BL2471">
        <f t="shared" si="751"/>
        <v>12.841416972983998</v>
      </c>
      <c r="BM2471">
        <f t="shared" si="752"/>
        <v>-4.4245833802863341</v>
      </c>
      <c r="BN2471">
        <f t="shared" si="753"/>
        <v>4.8447712322846531E-2</v>
      </c>
    </row>
    <row r="2472" spans="13:66" ht="15">
      <c r="M2472" s="280">
        <v>2502</v>
      </c>
      <c r="N2472" s="280">
        <f t="shared" si="739"/>
        <v>14.055971386312759</v>
      </c>
      <c r="AK2472">
        <f t="shared" si="740"/>
        <v>-9.1941659999999995E-2</v>
      </c>
      <c r="AL2472">
        <f t="shared" si="741"/>
        <v>6.8464402740000008</v>
      </c>
      <c r="AM2472">
        <f t="shared" si="742"/>
        <v>26.879274035243998</v>
      </c>
      <c r="AN2472">
        <f t="shared" si="743"/>
        <v>-68.873923918748957</v>
      </c>
      <c r="AO2472">
        <f t="shared" si="744"/>
        <v>131.67434465856161</v>
      </c>
      <c r="AP2472">
        <f t="shared" si="745"/>
        <v>-186.58360907187668</v>
      </c>
      <c r="AQ2472">
        <f t="shared" si="746"/>
        <v>195.85576711895806</v>
      </c>
      <c r="AR2472">
        <f t="shared" si="747"/>
        <v>-129.25741947598794</v>
      </c>
      <c r="AS2472">
        <f t="shared" si="748"/>
        <v>37.826609276851578</v>
      </c>
      <c r="BJ2472">
        <f t="shared" si="749"/>
        <v>1.2716149999999999</v>
      </c>
      <c r="BK2472">
        <f t="shared" si="750"/>
        <v>4.3140359699999999</v>
      </c>
      <c r="BL2472">
        <f t="shared" si="751"/>
        <v>12.851688051935998</v>
      </c>
      <c r="BM2472">
        <f t="shared" si="752"/>
        <v>-4.4298928797766708</v>
      </c>
      <c r="BN2472">
        <f t="shared" si="753"/>
        <v>4.8525244153432137E-2</v>
      </c>
    </row>
    <row r="2473" spans="13:66" ht="15">
      <c r="M2473" s="280">
        <v>2503</v>
      </c>
      <c r="N2473" s="280">
        <f t="shared" si="739"/>
        <v>14.062734685691582</v>
      </c>
      <c r="AK2473">
        <f t="shared" si="740"/>
        <v>-9.1941659999999995E-2</v>
      </c>
      <c r="AL2473">
        <f t="shared" si="741"/>
        <v>6.8491766610000004</v>
      </c>
      <c r="AM2473">
        <f t="shared" si="742"/>
        <v>26.900764559298999</v>
      </c>
      <c r="AN2473">
        <f t="shared" si="743"/>
        <v>-68.956539572386475</v>
      </c>
      <c r="AO2473">
        <f t="shared" si="744"/>
        <v>131.88498144057363</v>
      </c>
      <c r="AP2473">
        <f t="shared" si="745"/>
        <v>-186.95677617072624</v>
      </c>
      <c r="AQ2473">
        <f t="shared" si="746"/>
        <v>196.32591477039082</v>
      </c>
      <c r="AR2473">
        <f t="shared" si="747"/>
        <v>-129.61948484517808</v>
      </c>
      <c r="AS2473">
        <f t="shared" si="748"/>
        <v>37.947726995531482</v>
      </c>
      <c r="BJ2473">
        <f t="shared" si="749"/>
        <v>1.2716149999999999</v>
      </c>
      <c r="BK2473">
        <f t="shared" si="750"/>
        <v>4.3157602050000001</v>
      </c>
      <c r="BL2473">
        <f t="shared" si="751"/>
        <v>12.861963236855997</v>
      </c>
      <c r="BM2473">
        <f t="shared" si="752"/>
        <v>-4.4352066251680125</v>
      </c>
      <c r="BN2473">
        <f t="shared" si="753"/>
        <v>4.8602869003598136E-2</v>
      </c>
    </row>
    <row r="2474" spans="13:66" ht="15">
      <c r="M2474" s="280">
        <v>2504</v>
      </c>
      <c r="N2474" s="280">
        <f t="shared" si="739"/>
        <v>14.069497936534351</v>
      </c>
      <c r="AK2474">
        <f t="shared" si="740"/>
        <v>-9.1941659999999995E-2</v>
      </c>
      <c r="AL2474">
        <f t="shared" si="741"/>
        <v>6.851913048000001</v>
      </c>
      <c r="AM2474">
        <f t="shared" si="742"/>
        <v>26.922263670975997</v>
      </c>
      <c r="AN2474">
        <f t="shared" si="743"/>
        <v>-69.039221265711632</v>
      </c>
      <c r="AO2474">
        <f t="shared" si="744"/>
        <v>132.09587083512289</v>
      </c>
      <c r="AP2474">
        <f t="shared" si="745"/>
        <v>-187.33054009805954</v>
      </c>
      <c r="AQ2474">
        <f t="shared" si="746"/>
        <v>196.79700252875449</v>
      </c>
      <c r="AR2474">
        <f t="shared" si="747"/>
        <v>-129.98241917079136</v>
      </c>
      <c r="AS2474">
        <f t="shared" si="748"/>
        <v>38.069183911419202</v>
      </c>
      <c r="BJ2474">
        <f t="shared" si="749"/>
        <v>1.2716149999999999</v>
      </c>
      <c r="BK2474">
        <f t="shared" si="750"/>
        <v>4.3174844400000003</v>
      </c>
      <c r="BL2474">
        <f t="shared" si="751"/>
        <v>12.872242527743998</v>
      </c>
      <c r="BM2474">
        <f t="shared" si="752"/>
        <v>-4.4405246181573634</v>
      </c>
      <c r="BN2474">
        <f t="shared" si="753"/>
        <v>4.8680586947715564E-2</v>
      </c>
    </row>
    <row r="2475" spans="13:66" ht="15">
      <c r="M2475" s="280">
        <v>2505</v>
      </c>
      <c r="N2475" s="280">
        <f t="shared" si="739"/>
        <v>14.076261137218458</v>
      </c>
      <c r="AK2475">
        <f t="shared" si="740"/>
        <v>-9.1941659999999995E-2</v>
      </c>
      <c r="AL2475">
        <f t="shared" si="741"/>
        <v>6.8546494350000007</v>
      </c>
      <c r="AM2475">
        <f t="shared" si="742"/>
        <v>26.943771370274998</v>
      </c>
      <c r="AN2475">
        <f t="shared" si="743"/>
        <v>-69.12196902510864</v>
      </c>
      <c r="AO2475">
        <f t="shared" si="744"/>
        <v>132.30701304409754</v>
      </c>
      <c r="AP2475">
        <f t="shared" si="745"/>
        <v>-187.70490156949811</v>
      </c>
      <c r="AQ2475">
        <f t="shared" si="746"/>
        <v>197.2690318973178</v>
      </c>
      <c r="AR2475">
        <f t="shared" si="747"/>
        <v>-130.34622419004504</v>
      </c>
      <c r="AS2475">
        <f t="shared" si="748"/>
        <v>38.190980838424764</v>
      </c>
      <c r="BJ2475">
        <f t="shared" si="749"/>
        <v>1.2716149999999999</v>
      </c>
      <c r="BK2475">
        <f t="shared" si="750"/>
        <v>4.3192086749999996</v>
      </c>
      <c r="BL2475">
        <f t="shared" si="751"/>
        <v>12.882525924599998</v>
      </c>
      <c r="BM2475">
        <f t="shared" si="752"/>
        <v>-4.4458468604417254</v>
      </c>
      <c r="BN2475">
        <f t="shared" si="753"/>
        <v>4.8758398060185178E-2</v>
      </c>
    </row>
    <row r="2476" spans="13:66" ht="15">
      <c r="M2476" s="280">
        <v>2506</v>
      </c>
      <c r="N2476" s="280">
        <f t="shared" si="739"/>
        <v>14.083024286121333</v>
      </c>
      <c r="AK2476">
        <f t="shared" si="740"/>
        <v>-9.1941659999999995E-2</v>
      </c>
      <c r="AL2476">
        <f t="shared" si="741"/>
        <v>6.8573858220000004</v>
      </c>
      <c r="AM2476">
        <f t="shared" si="742"/>
        <v>26.965287657195997</v>
      </c>
      <c r="AN2476">
        <f t="shared" si="743"/>
        <v>-69.204782876961715</v>
      </c>
      <c r="AO2476">
        <f t="shared" si="744"/>
        <v>132.51840826946636</v>
      </c>
      <c r="AP2476">
        <f t="shared" si="745"/>
        <v>-188.0798613012353</v>
      </c>
      <c r="AQ2476">
        <f t="shared" si="746"/>
        <v>197.74200438115159</v>
      </c>
      <c r="AR2476">
        <f t="shared" si="747"/>
        <v>-130.71090164293366</v>
      </c>
      <c r="AS2476">
        <f t="shared" si="748"/>
        <v>38.313118592085047</v>
      </c>
      <c r="BJ2476">
        <f t="shared" si="749"/>
        <v>1.2716149999999999</v>
      </c>
      <c r="BK2476">
        <f t="shared" si="750"/>
        <v>4.3209329099999998</v>
      </c>
      <c r="BL2476">
        <f t="shared" si="751"/>
        <v>12.892813427423997</v>
      </c>
      <c r="BM2476">
        <f t="shared" si="752"/>
        <v>-4.4511733537181009</v>
      </c>
      <c r="BN2476">
        <f t="shared" si="753"/>
        <v>4.8836302415437453E-2</v>
      </c>
    </row>
    <row r="2477" spans="13:66" ht="15">
      <c r="M2477" s="280">
        <v>2507</v>
      </c>
      <c r="N2477" s="280">
        <f t="shared" si="739"/>
        <v>14.089787381620436</v>
      </c>
      <c r="AK2477">
        <f t="shared" si="740"/>
        <v>-9.1941659999999995E-2</v>
      </c>
      <c r="AL2477">
        <f t="shared" si="741"/>
        <v>6.8601222090000009</v>
      </c>
      <c r="AM2477">
        <f t="shared" si="742"/>
        <v>26.986812531738998</v>
      </c>
      <c r="AN2477">
        <f t="shared" si="743"/>
        <v>-69.287662847655071</v>
      </c>
      <c r="AO2477">
        <f t="shared" si="744"/>
        <v>132.73005671327874</v>
      </c>
      <c r="AP2477">
        <f t="shared" si="745"/>
        <v>-188.45542001003656</v>
      </c>
      <c r="AQ2477">
        <f t="shared" si="746"/>
        <v>198.2159214871302</v>
      </c>
      <c r="AR2477">
        <f t="shared" si="747"/>
        <v>-131.07645327223241</v>
      </c>
      <c r="AS2477">
        <f t="shared" si="748"/>
        <v>38.435597989566361</v>
      </c>
      <c r="BJ2477">
        <f t="shared" si="749"/>
        <v>1.2716149999999999</v>
      </c>
      <c r="BK2477">
        <f t="shared" si="750"/>
        <v>4.322657145</v>
      </c>
      <c r="BL2477">
        <f t="shared" si="751"/>
        <v>12.903105036215997</v>
      </c>
      <c r="BM2477">
        <f t="shared" si="752"/>
        <v>-4.4565040996834933</v>
      </c>
      <c r="BN2477">
        <f t="shared" si="753"/>
        <v>4.8914300087932579E-2</v>
      </c>
    </row>
    <row r="2478" spans="13:66" ht="15">
      <c r="M2478" s="280">
        <v>2508</v>
      </c>
      <c r="N2478" s="280">
        <f t="shared" si="739"/>
        <v>14.096550422093252</v>
      </c>
      <c r="AK2478">
        <f t="shared" si="740"/>
        <v>-9.1941659999999995E-2</v>
      </c>
      <c r="AL2478">
        <f t="shared" si="741"/>
        <v>6.8628585960000006</v>
      </c>
      <c r="AM2478">
        <f t="shared" si="742"/>
        <v>27.008345993903998</v>
      </c>
      <c r="AN2478">
        <f t="shared" si="743"/>
        <v>-69.370608963572934</v>
      </c>
      <c r="AO2478">
        <f t="shared" si="744"/>
        <v>132.94195857766471</v>
      </c>
      <c r="AP2478">
        <f t="shared" si="745"/>
        <v>-188.83157841323955</v>
      </c>
      <c r="AQ2478">
        <f t="shared" si="746"/>
        <v>198.69078472393306</v>
      </c>
      <c r="AR2478">
        <f t="shared" si="747"/>
        <v>-131.44288082350045</v>
      </c>
      <c r="AS2478">
        <f t="shared" si="748"/>
        <v>38.558419849667075</v>
      </c>
      <c r="BJ2478">
        <f t="shared" si="749"/>
        <v>1.2716149999999999</v>
      </c>
      <c r="BK2478">
        <f t="shared" si="750"/>
        <v>4.3243813800000002</v>
      </c>
      <c r="BL2478">
        <f t="shared" si="751"/>
        <v>12.913400750975997</v>
      </c>
      <c r="BM2478">
        <f t="shared" si="752"/>
        <v>-4.461839100034906</v>
      </c>
      <c r="BN2478">
        <f t="shared" si="753"/>
        <v>4.8992391152160475E-2</v>
      </c>
    </row>
    <row r="2479" spans="13:66" ht="15">
      <c r="M2479" s="280">
        <v>2509</v>
      </c>
      <c r="N2479" s="280">
        <f t="shared" si="739"/>
        <v>14.103313405917298</v>
      </c>
      <c r="AK2479">
        <f t="shared" si="740"/>
        <v>-9.1941659999999995E-2</v>
      </c>
      <c r="AL2479">
        <f t="shared" si="741"/>
        <v>6.8655949830000003</v>
      </c>
      <c r="AM2479">
        <f t="shared" si="742"/>
        <v>27.029888043690995</v>
      </c>
      <c r="AN2479">
        <f t="shared" si="743"/>
        <v>-69.453621251099506</v>
      </c>
      <c r="AO2479">
        <f t="shared" si="744"/>
        <v>133.15411406483503</v>
      </c>
      <c r="AP2479">
        <f t="shared" si="745"/>
        <v>-189.20833722875452</v>
      </c>
      <c r="AQ2479">
        <f t="shared" si="746"/>
        <v>199.16659560204602</v>
      </c>
      <c r="AR2479">
        <f t="shared" si="747"/>
        <v>-131.81018604508432</v>
      </c>
      <c r="AS2479">
        <f t="shared" si="748"/>
        <v>38.681584992820198</v>
      </c>
      <c r="BJ2479">
        <f t="shared" si="749"/>
        <v>1.2716149999999999</v>
      </c>
      <c r="BK2479">
        <f t="shared" si="750"/>
        <v>4.3261056149999995</v>
      </c>
      <c r="BL2479">
        <f t="shared" si="751"/>
        <v>12.923700571703998</v>
      </c>
      <c r="BM2479">
        <f t="shared" si="752"/>
        <v>-4.4671783564693408</v>
      </c>
      <c r="BN2479">
        <f t="shared" si="753"/>
        <v>4.9070575682640762E-2</v>
      </c>
    </row>
    <row r="2480" spans="13:66" ht="15">
      <c r="M2480" s="280">
        <v>2510</v>
      </c>
      <c r="N2480" s="280">
        <f t="shared" si="739"/>
        <v>14.110076331470122</v>
      </c>
      <c r="AK2480">
        <f t="shared" si="740"/>
        <v>-9.1941659999999995E-2</v>
      </c>
      <c r="AL2480">
        <f t="shared" si="741"/>
        <v>6.8683313700000008</v>
      </c>
      <c r="AM2480">
        <f t="shared" si="742"/>
        <v>27.051438681099999</v>
      </c>
      <c r="AN2480">
        <f t="shared" si="743"/>
        <v>-69.536699736619013</v>
      </c>
      <c r="AO2480">
        <f t="shared" si="744"/>
        <v>133.36652337708097</v>
      </c>
      <c r="AP2480">
        <f t="shared" si="745"/>
        <v>-189.58569717506433</v>
      </c>
      <c r="AQ2480">
        <f t="shared" si="746"/>
        <v>199.6433556337627</v>
      </c>
      <c r="AR2480">
        <f t="shared" si="747"/>
        <v>-132.17837068812116</v>
      </c>
      <c r="AS2480">
        <f t="shared" si="748"/>
        <v>38.805094241096015</v>
      </c>
      <c r="BJ2480">
        <f t="shared" si="749"/>
        <v>1.2716149999999999</v>
      </c>
      <c r="BK2480">
        <f t="shared" si="750"/>
        <v>4.3278298499999996</v>
      </c>
      <c r="BL2480">
        <f t="shared" si="751"/>
        <v>12.934004498399998</v>
      </c>
      <c r="BM2480">
        <f t="shared" si="752"/>
        <v>-4.4725218706838001</v>
      </c>
      <c r="BN2480">
        <f t="shared" si="753"/>
        <v>4.9148853753922792E-2</v>
      </c>
    </row>
    <row r="2481" spans="13:66" ht="15">
      <c r="M2481" s="280">
        <v>2511</v>
      </c>
      <c r="N2481" s="280">
        <f t="shared" si="739"/>
        <v>14.116839197129295</v>
      </c>
      <c r="AK2481">
        <f t="shared" si="740"/>
        <v>-9.1941659999999995E-2</v>
      </c>
      <c r="AL2481">
        <f t="shared" si="741"/>
        <v>6.8710677570000005</v>
      </c>
      <c r="AM2481">
        <f t="shared" si="742"/>
        <v>27.072997906130997</v>
      </c>
      <c r="AN2481">
        <f t="shared" si="743"/>
        <v>-69.619844446515643</v>
      </c>
      <c r="AO2481">
        <f t="shared" si="744"/>
        <v>133.57918671677456</v>
      </c>
      <c r="AP2481">
        <f t="shared" si="745"/>
        <v>-189.96365897122482</v>
      </c>
      <c r="AQ2481">
        <f t="shared" si="746"/>
        <v>200.12106633318623</v>
      </c>
      <c r="AR2481">
        <f t="shared" si="747"/>
        <v>-132.54743650654214</v>
      </c>
      <c r="AS2481">
        <f t="shared" si="748"/>
        <v>38.928948418204669</v>
      </c>
      <c r="BJ2481">
        <f t="shared" si="749"/>
        <v>1.2716149999999999</v>
      </c>
      <c r="BK2481">
        <f t="shared" si="750"/>
        <v>4.3295540849999998</v>
      </c>
      <c r="BL2481">
        <f t="shared" si="751"/>
        <v>12.944312531063998</v>
      </c>
      <c r="BM2481">
        <f t="shared" si="752"/>
        <v>-4.4778696443752883</v>
      </c>
      <c r="BN2481">
        <f t="shared" si="753"/>
        <v>4.9227225440585637E-2</v>
      </c>
    </row>
    <row r="2482" spans="13:66" ht="15">
      <c r="M2482" s="280">
        <v>2512</v>
      </c>
      <c r="N2482" s="280">
        <f t="shared" si="739"/>
        <v>14.123602001272427</v>
      </c>
      <c r="AK2482">
        <f t="shared" si="740"/>
        <v>-9.1941659999999995E-2</v>
      </c>
      <c r="AL2482">
        <f t="shared" si="741"/>
        <v>6.8738041440000011</v>
      </c>
      <c r="AM2482">
        <f t="shared" si="742"/>
        <v>27.094565718783997</v>
      </c>
      <c r="AN2482">
        <f t="shared" si="743"/>
        <v>-69.703055407173636</v>
      </c>
      <c r="AO2482">
        <f t="shared" si="744"/>
        <v>133.79210428636841</v>
      </c>
      <c r="AP2482">
        <f t="shared" si="745"/>
        <v>-190.34222333686506</v>
      </c>
      <c r="AQ2482">
        <f t="shared" si="746"/>
        <v>200.59972921623034</v>
      </c>
      <c r="AR2482">
        <f t="shared" si="747"/>
        <v>-132.91738525707572</v>
      </c>
      <c r="AS2482">
        <f t="shared" si="748"/>
        <v>39.053148349498834</v>
      </c>
      <c r="BJ2482">
        <f t="shared" si="749"/>
        <v>1.2716149999999999</v>
      </c>
      <c r="BK2482">
        <f t="shared" si="750"/>
        <v>4.33127832</v>
      </c>
      <c r="BL2482">
        <f t="shared" si="751"/>
        <v>12.954624669695997</v>
      </c>
      <c r="BM2482">
        <f t="shared" si="752"/>
        <v>-4.4832216792408071</v>
      </c>
      <c r="BN2482">
        <f t="shared" si="753"/>
        <v>4.9305690817238075E-2</v>
      </c>
    </row>
    <row r="2483" spans="13:66" ht="15">
      <c r="M2483" s="280">
        <v>2513</v>
      </c>
      <c r="N2483" s="280">
        <f t="shared" si="739"/>
        <v>14.130364742277157</v>
      </c>
      <c r="AK2483">
        <f t="shared" si="740"/>
        <v>-9.1941659999999995E-2</v>
      </c>
      <c r="AL2483">
        <f t="shared" si="741"/>
        <v>6.8765405310000007</v>
      </c>
      <c r="AM2483">
        <f t="shared" si="742"/>
        <v>27.116142119058996</v>
      </c>
      <c r="AN2483">
        <f t="shared" si="743"/>
        <v>-69.786332644977207</v>
      </c>
      <c r="AO2483">
        <f t="shared" si="744"/>
        <v>134.00527628839581</v>
      </c>
      <c r="AP2483">
        <f t="shared" si="745"/>
        <v>-190.72139099218751</v>
      </c>
      <c r="AQ2483">
        <f t="shared" si="746"/>
        <v>201.0793458006211</v>
      </c>
      <c r="AR2483">
        <f t="shared" si="747"/>
        <v>-133.2882186992511</v>
      </c>
      <c r="AS2483">
        <f t="shared" si="748"/>
        <v>39.177694861976242</v>
      </c>
      <c r="BJ2483">
        <f t="shared" si="749"/>
        <v>1.2716149999999999</v>
      </c>
      <c r="BK2483">
        <f t="shared" si="750"/>
        <v>4.3330025550000002</v>
      </c>
      <c r="BL2483">
        <f t="shared" si="751"/>
        <v>12.964940914295997</v>
      </c>
      <c r="BM2483">
        <f t="shared" si="752"/>
        <v>-4.4885779769773588</v>
      </c>
      <c r="BN2483">
        <f t="shared" si="753"/>
        <v>4.9384249958518617E-2</v>
      </c>
    </row>
    <row r="2484" spans="13:66" ht="15">
      <c r="M2484" s="280">
        <v>2514</v>
      </c>
      <c r="N2484" s="280">
        <f t="shared" si="739"/>
        <v>14.137127418521146</v>
      </c>
      <c r="AK2484">
        <f t="shared" si="740"/>
        <v>-9.1941659999999995E-2</v>
      </c>
      <c r="AL2484">
        <f t="shared" si="741"/>
        <v>6.8792769180000004</v>
      </c>
      <c r="AM2484">
        <f t="shared" si="742"/>
        <v>27.137727106955996</v>
      </c>
      <c r="AN2484">
        <f t="shared" si="743"/>
        <v>-69.869676186310542</v>
      </c>
      <c r="AO2484">
        <f t="shared" si="744"/>
        <v>134.21870292547064</v>
      </c>
      <c r="AP2484">
        <f t="shared" si="745"/>
        <v>-191.10116265796825</v>
      </c>
      <c r="AQ2484">
        <f t="shared" si="746"/>
        <v>201.55991760589814</v>
      </c>
      <c r="AR2484">
        <f t="shared" si="747"/>
        <v>-133.65993859540143</v>
      </c>
      <c r="AS2484">
        <f t="shared" si="748"/>
        <v>39.302588784282406</v>
      </c>
      <c r="BJ2484">
        <f t="shared" si="749"/>
        <v>1.2716149999999999</v>
      </c>
      <c r="BK2484">
        <f t="shared" si="750"/>
        <v>4.3347267899999995</v>
      </c>
      <c r="BL2484">
        <f t="shared" si="751"/>
        <v>12.975261264863997</v>
      </c>
      <c r="BM2484">
        <f t="shared" si="752"/>
        <v>-4.4939385392819471</v>
      </c>
      <c r="BN2484">
        <f t="shared" si="753"/>
        <v>4.9462902939095485E-2</v>
      </c>
    </row>
    <row r="2485" spans="13:66" ht="15">
      <c r="M2485" s="280">
        <v>2515</v>
      </c>
      <c r="N2485" s="280">
        <f t="shared" si="739"/>
        <v>14.143890028382092</v>
      </c>
      <c r="AK2485">
        <f t="shared" si="740"/>
        <v>-9.1941659999999995E-2</v>
      </c>
      <c r="AL2485">
        <f t="shared" si="741"/>
        <v>6.882013305000001</v>
      </c>
      <c r="AM2485">
        <f t="shared" si="742"/>
        <v>27.159320682474998</v>
      </c>
      <c r="AN2485">
        <f t="shared" si="743"/>
        <v>-69.953086057557883</v>
      </c>
      <c r="AO2485">
        <f t="shared" si="744"/>
        <v>134.43238440028745</v>
      </c>
      <c r="AP2485">
        <f t="shared" si="745"/>
        <v>-191.48153905555722</v>
      </c>
      <c r="AQ2485">
        <f t="shared" si="746"/>
        <v>202.04144615341622</v>
      </c>
      <c r="AR2485">
        <f t="shared" si="747"/>
        <v>-134.03254671066739</v>
      </c>
      <c r="AS2485">
        <f t="shared" si="748"/>
        <v>39.427830946713158</v>
      </c>
      <c r="BJ2485">
        <f t="shared" si="749"/>
        <v>1.2716149999999999</v>
      </c>
      <c r="BK2485">
        <f t="shared" si="750"/>
        <v>4.3364510249999997</v>
      </c>
      <c r="BL2485">
        <f t="shared" si="751"/>
        <v>12.985585721399998</v>
      </c>
      <c r="BM2485">
        <f t="shared" si="752"/>
        <v>-4.4993033678515753</v>
      </c>
      <c r="BN2485">
        <f t="shared" si="753"/>
        <v>4.9541649833666629E-2</v>
      </c>
    </row>
    <row r="2486" spans="13:66" ht="15">
      <c r="M2486" s="280">
        <v>2516</v>
      </c>
      <c r="N2486" s="280">
        <f t="shared" si="739"/>
        <v>14.150652570237712</v>
      </c>
      <c r="AK2486">
        <f t="shared" si="740"/>
        <v>-9.1941659999999995E-2</v>
      </c>
      <c r="AL2486">
        <f t="shared" si="741"/>
        <v>6.8847496920000006</v>
      </c>
      <c r="AM2486">
        <f t="shared" si="742"/>
        <v>27.180922845615996</v>
      </c>
      <c r="AN2486">
        <f t="shared" si="743"/>
        <v>-70.036562285103429</v>
      </c>
      <c r="AO2486">
        <f t="shared" si="744"/>
        <v>134.64632091562146</v>
      </c>
      <c r="AP2486">
        <f t="shared" si="745"/>
        <v>-191.8625209068785</v>
      </c>
      <c r="AQ2486">
        <f t="shared" si="746"/>
        <v>202.52393296634668</v>
      </c>
      <c r="AR2486">
        <f t="shared" si="747"/>
        <v>-134.40604481300022</v>
      </c>
      <c r="AS2486">
        <f t="shared" si="748"/>
        <v>39.55342218121735</v>
      </c>
      <c r="BJ2486">
        <f t="shared" si="749"/>
        <v>1.2716149999999999</v>
      </c>
      <c r="BK2486">
        <f t="shared" si="750"/>
        <v>4.3381752599999999</v>
      </c>
      <c r="BL2486">
        <f t="shared" si="751"/>
        <v>12.995914283903998</v>
      </c>
      <c r="BM2486">
        <f t="shared" si="752"/>
        <v>-4.504672464383245</v>
      </c>
      <c r="BN2486">
        <f t="shared" si="753"/>
        <v>4.9620490716959696E-2</v>
      </c>
    </row>
    <row r="2487" spans="13:66" ht="15">
      <c r="M2487" s="280">
        <v>2517</v>
      </c>
      <c r="N2487" s="280">
        <f t="shared" si="739"/>
        <v>14.15741504246577</v>
      </c>
      <c r="AK2487">
        <f t="shared" si="740"/>
        <v>-9.1941659999999995E-2</v>
      </c>
      <c r="AL2487">
        <f t="shared" si="741"/>
        <v>6.8874860790000003</v>
      </c>
      <c r="AM2487">
        <f t="shared" si="742"/>
        <v>27.202533596378998</v>
      </c>
      <c r="AN2487">
        <f t="shared" si="743"/>
        <v>-70.120104895331409</v>
      </c>
      <c r="AO2487">
        <f t="shared" si="744"/>
        <v>134.86051267432848</v>
      </c>
      <c r="AP2487">
        <f t="shared" si="745"/>
        <v>-192.24410893443041</v>
      </c>
      <c r="AQ2487">
        <f t="shared" si="746"/>
        <v>203.00737956967876</v>
      </c>
      <c r="AR2487">
        <f t="shared" si="747"/>
        <v>-134.78043467316533</v>
      </c>
      <c r="AS2487">
        <f t="shared" si="748"/>
        <v>39.679363321399435</v>
      </c>
      <c r="BJ2487">
        <f t="shared" si="749"/>
        <v>1.2716149999999999</v>
      </c>
      <c r="BK2487">
        <f t="shared" si="750"/>
        <v>4.3398994950000001</v>
      </c>
      <c r="BL2487">
        <f t="shared" si="751"/>
        <v>13.006246952375998</v>
      </c>
      <c r="BM2487">
        <f t="shared" si="752"/>
        <v>-4.5100458305739597</v>
      </c>
      <c r="BN2487">
        <f t="shared" si="753"/>
        <v>4.9699425663732075E-2</v>
      </c>
    </row>
    <row r="2488" spans="13:66" ht="15">
      <c r="M2488" s="280">
        <v>2518</v>
      </c>
      <c r="N2488" s="280">
        <f t="shared" si="739"/>
        <v>14.164177443444045</v>
      </c>
      <c r="AK2488">
        <f t="shared" si="740"/>
        <v>-9.1941659999999995E-2</v>
      </c>
      <c r="AL2488">
        <f t="shared" si="741"/>
        <v>6.8902224660000009</v>
      </c>
      <c r="AM2488">
        <f t="shared" si="742"/>
        <v>27.224152934763996</v>
      </c>
      <c r="AN2488">
        <f t="shared" si="743"/>
        <v>-70.203713914626022</v>
      </c>
      <c r="AO2488">
        <f t="shared" si="744"/>
        <v>135.07495987934499</v>
      </c>
      <c r="AP2488">
        <f t="shared" si="745"/>
        <v>-192.62630386128595</v>
      </c>
      <c r="AQ2488">
        <f t="shared" si="746"/>
        <v>203.49178749022124</v>
      </c>
      <c r="AR2488">
        <f t="shared" si="747"/>
        <v>-135.15571806474557</v>
      </c>
      <c r="AS2488">
        <f t="shared" si="748"/>
        <v>39.805655202522118</v>
      </c>
      <c r="BJ2488">
        <f t="shared" si="749"/>
        <v>1.2716149999999999</v>
      </c>
      <c r="BK2488">
        <f t="shared" si="750"/>
        <v>4.3416237300000002</v>
      </c>
      <c r="BL2488">
        <f t="shared" si="751"/>
        <v>13.016583726815998</v>
      </c>
      <c r="BM2488">
        <f t="shared" si="752"/>
        <v>-4.5154234681207219</v>
      </c>
      <c r="BN2488">
        <f t="shared" si="753"/>
        <v>4.9778454748770858E-2</v>
      </c>
    </row>
    <row r="2489" spans="13:66" ht="15">
      <c r="M2489" s="280">
        <v>2519</v>
      </c>
      <c r="N2489" s="280">
        <f t="shared" si="739"/>
        <v>14.170939771550355</v>
      </c>
      <c r="AK2489">
        <f t="shared" si="740"/>
        <v>-9.1941659999999995E-2</v>
      </c>
      <c r="AL2489">
        <f t="shared" si="741"/>
        <v>6.8929588530000006</v>
      </c>
      <c r="AM2489">
        <f t="shared" si="742"/>
        <v>27.245780860770996</v>
      </c>
      <c r="AN2489">
        <f t="shared" si="743"/>
        <v>-70.287389369371482</v>
      </c>
      <c r="AO2489">
        <f t="shared" si="744"/>
        <v>135.28966273368815</v>
      </c>
      <c r="AP2489">
        <f t="shared" si="745"/>
        <v>-193.00910641109277</v>
      </c>
      <c r="AQ2489">
        <f t="shared" si="746"/>
        <v>203.97715825660367</v>
      </c>
      <c r="AR2489">
        <f t="shared" si="747"/>
        <v>-135.53189676414462</v>
      </c>
      <c r="AS2489">
        <f t="shared" si="748"/>
        <v>39.932298661509009</v>
      </c>
      <c r="BJ2489">
        <f t="shared" si="749"/>
        <v>1.2716149999999999</v>
      </c>
      <c r="BK2489">
        <f t="shared" si="750"/>
        <v>4.3433479649999995</v>
      </c>
      <c r="BL2489">
        <f t="shared" si="751"/>
        <v>13.026924607223998</v>
      </c>
      <c r="BM2489">
        <f t="shared" si="752"/>
        <v>-4.5208053787205342</v>
      </c>
      <c r="BN2489">
        <f t="shared" si="753"/>
        <v>4.9857578046892871E-2</v>
      </c>
    </row>
    <row r="2490" spans="13:66" ht="15">
      <c r="M2490" s="280">
        <v>2520</v>
      </c>
      <c r="N2490" s="280">
        <f t="shared" si="739"/>
        <v>14.177702025162541</v>
      </c>
      <c r="AK2490">
        <f t="shared" si="740"/>
        <v>-9.1941659999999995E-2</v>
      </c>
      <c r="AL2490">
        <f t="shared" si="741"/>
        <v>6.8956952400000011</v>
      </c>
      <c r="AM2490">
        <f t="shared" si="742"/>
        <v>27.267417374399997</v>
      </c>
      <c r="AN2490">
        <f t="shared" si="743"/>
        <v>-70.371131285952004</v>
      </c>
      <c r="AO2490">
        <f t="shared" si="744"/>
        <v>135.50462144045568</v>
      </c>
      <c r="AP2490">
        <f t="shared" si="745"/>
        <v>-193.39251730807359</v>
      </c>
      <c r="AQ2490">
        <f t="shared" si="746"/>
        <v>204.46349339927806</v>
      </c>
      <c r="AR2490">
        <f t="shared" si="747"/>
        <v>-135.90897255059028</v>
      </c>
      <c r="AS2490">
        <f t="shared" si="748"/>
        <v>40.059294536947242</v>
      </c>
      <c r="BJ2490">
        <f t="shared" si="749"/>
        <v>1.2716149999999999</v>
      </c>
      <c r="BK2490">
        <f t="shared" si="750"/>
        <v>4.3450721999999997</v>
      </c>
      <c r="BL2490">
        <f t="shared" si="751"/>
        <v>13.037269593599998</v>
      </c>
      <c r="BM2490">
        <f t="shared" si="752"/>
        <v>-4.5261915640704</v>
      </c>
      <c r="BN2490">
        <f t="shared" si="753"/>
        <v>4.993679563294464E-2</v>
      </c>
    </row>
    <row r="2491" spans="13:66" ht="15">
      <c r="M2491" s="280">
        <v>2521</v>
      </c>
      <c r="N2491" s="280">
        <f t="shared" si="739"/>
        <v>14.184464202658477</v>
      </c>
      <c r="AK2491">
        <f t="shared" si="740"/>
        <v>-9.1941659999999995E-2</v>
      </c>
      <c r="AL2491">
        <f t="shared" si="741"/>
        <v>6.8984316270000008</v>
      </c>
      <c r="AM2491">
        <f t="shared" si="742"/>
        <v>27.289062475650997</v>
      </c>
      <c r="AN2491">
        <f t="shared" si="743"/>
        <v>-70.454939690751814</v>
      </c>
      <c r="AO2491">
        <f t="shared" si="744"/>
        <v>135.719836202826</v>
      </c>
      <c r="AP2491">
        <f t="shared" si="745"/>
        <v>-193.77653727702639</v>
      </c>
      <c r="AQ2491">
        <f t="shared" si="746"/>
        <v>204.95079445052008</v>
      </c>
      <c r="AR2491">
        <f t="shared" si="747"/>
        <v>-136.28694720613794</v>
      </c>
      <c r="AS2491">
        <f t="shared" si="748"/>
        <v>40.186643669090124</v>
      </c>
      <c r="BJ2491">
        <f t="shared" si="749"/>
        <v>1.2716149999999999</v>
      </c>
      <c r="BK2491">
        <f t="shared" si="750"/>
        <v>4.3467964349999999</v>
      </c>
      <c r="BL2491">
        <f t="shared" si="751"/>
        <v>13.047618685943998</v>
      </c>
      <c r="BM2491">
        <f t="shared" si="752"/>
        <v>-4.5315820258673218</v>
      </c>
      <c r="BN2491">
        <f t="shared" si="753"/>
        <v>5.001610758180243E-2</v>
      </c>
    </row>
    <row r="2492" spans="13:66" ht="15">
      <c r="M2492" s="280">
        <v>2522</v>
      </c>
      <c r="N2492" s="280">
        <f t="shared" si="739"/>
        <v>14.191226302416069</v>
      </c>
      <c r="AK2492">
        <f t="shared" si="740"/>
        <v>-9.1941659999999995E-2</v>
      </c>
      <c r="AL2492">
        <f t="shared" si="741"/>
        <v>6.9011680140000005</v>
      </c>
      <c r="AM2492">
        <f t="shared" si="742"/>
        <v>27.310716164523996</v>
      </c>
      <c r="AN2492">
        <f t="shared" si="743"/>
        <v>-70.538814610155129</v>
      </c>
      <c r="AO2492">
        <f t="shared" si="744"/>
        <v>135.93530722405816</v>
      </c>
      <c r="AP2492">
        <f t="shared" si="745"/>
        <v>-194.16116704332453</v>
      </c>
      <c r="AQ2492">
        <f t="shared" si="746"/>
        <v>205.43906294443065</v>
      </c>
      <c r="AR2492">
        <f t="shared" si="747"/>
        <v>-136.66582251567382</v>
      </c>
      <c r="AS2492">
        <f t="shared" si="748"/>
        <v>40.314346899859785</v>
      </c>
      <c r="BJ2492">
        <f t="shared" si="749"/>
        <v>1.2716149999999999</v>
      </c>
      <c r="BK2492">
        <f t="shared" si="750"/>
        <v>4.3485206700000001</v>
      </c>
      <c r="BL2492">
        <f t="shared" si="751"/>
        <v>13.057971884255998</v>
      </c>
      <c r="BM2492">
        <f t="shared" si="752"/>
        <v>-4.5369767658083022</v>
      </c>
      <c r="BN2492">
        <f t="shared" si="753"/>
        <v>5.009551396837221E-2</v>
      </c>
    </row>
    <row r="2493" spans="13:66" ht="15">
      <c r="M2493" s="280">
        <v>2523</v>
      </c>
      <c r="N2493" s="280">
        <f t="shared" si="739"/>
        <v>14.197988322813243</v>
      </c>
      <c r="AK2493">
        <f t="shared" si="740"/>
        <v>-9.1941659999999995E-2</v>
      </c>
      <c r="AL2493">
        <f t="shared" si="741"/>
        <v>6.903904401000001</v>
      </c>
      <c r="AM2493">
        <f t="shared" si="742"/>
        <v>27.332378441018996</v>
      </c>
      <c r="AN2493">
        <f t="shared" si="743"/>
        <v>-70.622756070546131</v>
      </c>
      <c r="AO2493">
        <f t="shared" si="744"/>
        <v>136.15103470749185</v>
      </c>
      <c r="AP2493">
        <f t="shared" si="745"/>
        <v>-194.54640733291714</v>
      </c>
      <c r="AQ2493">
        <f t="shared" si="746"/>
        <v>205.92830041693739</v>
      </c>
      <c r="AR2493">
        <f t="shared" si="747"/>
        <v>-137.04560026691857</v>
      </c>
      <c r="AS2493">
        <f t="shared" si="748"/>
        <v>40.442405072849844</v>
      </c>
      <c r="BJ2493">
        <f t="shared" si="749"/>
        <v>1.2716149999999999</v>
      </c>
      <c r="BK2493">
        <f t="shared" si="750"/>
        <v>4.3502449050000003</v>
      </c>
      <c r="BL2493">
        <f t="shared" si="751"/>
        <v>13.068329188535998</v>
      </c>
      <c r="BM2493">
        <f t="shared" si="752"/>
        <v>-4.5423757855903446</v>
      </c>
      <c r="BN2493">
        <f t="shared" si="753"/>
        <v>5.0175014867589664E-2</v>
      </c>
    </row>
    <row r="2494" spans="13:66" ht="15">
      <c r="M2494" s="280">
        <v>2524</v>
      </c>
      <c r="N2494" s="280">
        <f t="shared" si="739"/>
        <v>14.204750262227966</v>
      </c>
      <c r="AK2494">
        <f t="shared" si="740"/>
        <v>-9.1941659999999995E-2</v>
      </c>
      <c r="AL2494">
        <f t="shared" si="741"/>
        <v>6.9066407880000007</v>
      </c>
      <c r="AM2494">
        <f t="shared" si="742"/>
        <v>27.354049305135998</v>
      </c>
      <c r="AN2494">
        <f t="shared" si="743"/>
        <v>-70.706764098309066</v>
      </c>
      <c r="AO2494">
        <f t="shared" si="744"/>
        <v>136.36701885654739</v>
      </c>
      <c r="AP2494">
        <f t="shared" si="745"/>
        <v>-194.93225887232924</v>
      </c>
      <c r="AQ2494">
        <f t="shared" si="746"/>
        <v>206.41850840579605</v>
      </c>
      <c r="AR2494">
        <f t="shared" si="747"/>
        <v>-137.42628225043026</v>
      </c>
      <c r="AS2494">
        <f t="shared" si="748"/>
        <v>40.570819033328043</v>
      </c>
      <c r="BJ2494">
        <f t="shared" si="749"/>
        <v>1.2716149999999999</v>
      </c>
      <c r="BK2494">
        <f t="shared" si="750"/>
        <v>4.3519691399999996</v>
      </c>
      <c r="BL2494">
        <f t="shared" si="751"/>
        <v>13.078690598783998</v>
      </c>
      <c r="BM2494">
        <f t="shared" si="752"/>
        <v>-4.5477790869104515</v>
      </c>
      <c r="BN2494">
        <f t="shared" si="753"/>
        <v>5.0254610354420214E-2</v>
      </c>
    </row>
    <row r="2495" spans="13:66" ht="15">
      <c r="M2495" s="280">
        <v>2525</v>
      </c>
      <c r="N2495" s="280">
        <f t="shared" si="739"/>
        <v>14.211512119038233</v>
      </c>
      <c r="AK2495">
        <f t="shared" si="740"/>
        <v>-9.1941659999999995E-2</v>
      </c>
      <c r="AL2495">
        <f t="shared" si="741"/>
        <v>6.9093771750000004</v>
      </c>
      <c r="AM2495">
        <f t="shared" si="742"/>
        <v>27.375728756874999</v>
      </c>
      <c r="AN2495">
        <f t="shared" si="743"/>
        <v>-70.79083871982813</v>
      </c>
      <c r="AO2495">
        <f t="shared" si="744"/>
        <v>136.58325987472577</v>
      </c>
      <c r="AP2495">
        <f t="shared" si="745"/>
        <v>-195.31872238866205</v>
      </c>
      <c r="AQ2495">
        <f t="shared" si="746"/>
        <v>206.90968845059191</v>
      </c>
      <c r="AR2495">
        <f t="shared" si="747"/>
        <v>-137.80787025960814</v>
      </c>
      <c r="AS2495">
        <f t="shared" si="748"/>
        <v>40.69958962823889</v>
      </c>
      <c r="BJ2495">
        <f t="shared" si="749"/>
        <v>1.2716149999999999</v>
      </c>
      <c r="BK2495">
        <f t="shared" si="750"/>
        <v>4.3536933749999998</v>
      </c>
      <c r="BL2495">
        <f t="shared" si="751"/>
        <v>13.089056114999998</v>
      </c>
      <c r="BM2495">
        <f t="shared" si="752"/>
        <v>-4.5531866714656255</v>
      </c>
      <c r="BN2495">
        <f t="shared" si="753"/>
        <v>5.0334300503858988E-2</v>
      </c>
    </row>
    <row r="2496" spans="13:66" ht="15">
      <c r="M2496" s="280">
        <v>2526</v>
      </c>
      <c r="N2496" s="280">
        <f t="shared" si="739"/>
        <v>14.21827389162206</v>
      </c>
      <c r="AK2496">
        <f t="shared" si="740"/>
        <v>-9.1941659999999995E-2</v>
      </c>
      <c r="AL2496">
        <f t="shared" si="741"/>
        <v>6.9121135620000009</v>
      </c>
      <c r="AM2496">
        <f t="shared" si="742"/>
        <v>27.397416796235998</v>
      </c>
      <c r="AN2496">
        <f t="shared" si="743"/>
        <v>-70.874979961487554</v>
      </c>
      <c r="AO2496">
        <f t="shared" si="744"/>
        <v>136.79975796560862</v>
      </c>
      <c r="AP2496">
        <f t="shared" si="745"/>
        <v>-195.70579860959307</v>
      </c>
      <c r="AQ2496">
        <f t="shared" si="746"/>
        <v>207.4018420927413</v>
      </c>
      <c r="AR2496">
        <f t="shared" si="747"/>
        <v>-138.19036609069587</v>
      </c>
      <c r="AS2496">
        <f t="shared" si="748"/>
        <v>40.828717706206362</v>
      </c>
      <c r="BJ2496">
        <f t="shared" si="749"/>
        <v>1.2716149999999999</v>
      </c>
      <c r="BK2496">
        <f t="shared" si="750"/>
        <v>4.3554176099999999</v>
      </c>
      <c r="BL2496">
        <f t="shared" si="751"/>
        <v>13.099425737183997</v>
      </c>
      <c r="BM2496">
        <f t="shared" si="752"/>
        <v>-4.5585985409528691</v>
      </c>
      <c r="BN2496">
        <f t="shared" si="753"/>
        <v>5.0414085390930827E-2</v>
      </c>
    </row>
    <row r="2497" spans="13:66" ht="15">
      <c r="M2497" s="280">
        <v>2527</v>
      </c>
      <c r="N2497" s="280">
        <f t="shared" si="739"/>
        <v>14.225035578357501</v>
      </c>
      <c r="AK2497">
        <f t="shared" si="740"/>
        <v>-9.1941659999999995E-2</v>
      </c>
      <c r="AL2497">
        <f t="shared" si="741"/>
        <v>6.9148499490000006</v>
      </c>
      <c r="AM2497">
        <f t="shared" si="742"/>
        <v>27.419113423218999</v>
      </c>
      <c r="AN2497">
        <f t="shared" si="743"/>
        <v>-70.959187849671537</v>
      </c>
      <c r="AO2497">
        <f t="shared" si="744"/>
        <v>137.01651333285818</v>
      </c>
      <c r="AP2497">
        <f t="shared" si="745"/>
        <v>-196.09348826337651</v>
      </c>
      <c r="AQ2497">
        <f t="shared" si="746"/>
        <v>207.89497087549304</v>
      </c>
      <c r="AR2497">
        <f t="shared" si="747"/>
        <v>-138.57377154278493</v>
      </c>
      <c r="AS2497">
        <f t="shared" si="748"/>
        <v>40.958204117536539</v>
      </c>
      <c r="BJ2497">
        <f t="shared" si="749"/>
        <v>1.2716149999999999</v>
      </c>
      <c r="BK2497">
        <f t="shared" si="750"/>
        <v>4.3571418450000001</v>
      </c>
      <c r="BL2497">
        <f t="shared" si="751"/>
        <v>13.109799465335998</v>
      </c>
      <c r="BM2497">
        <f t="shared" si="752"/>
        <v>-4.5640146970691857</v>
      </c>
      <c r="BN2497">
        <f t="shared" si="753"/>
        <v>5.0493965090690304E-2</v>
      </c>
    </row>
    <row r="2498" spans="13:66" ht="15">
      <c r="M2498" s="280">
        <v>2528</v>
      </c>
      <c r="N2498" s="280">
        <f t="shared" si="739"/>
        <v>14.231797177622642</v>
      </c>
      <c r="AK2498">
        <f t="shared" si="740"/>
        <v>-9.1941659999999995E-2</v>
      </c>
      <c r="AL2498">
        <f t="shared" si="741"/>
        <v>6.9175863360000003</v>
      </c>
      <c r="AM2498">
        <f t="shared" si="742"/>
        <v>27.440818637823998</v>
      </c>
      <c r="AN2498">
        <f t="shared" si="743"/>
        <v>-71.043462410764292</v>
      </c>
      <c r="AO2498">
        <f t="shared" si="744"/>
        <v>137.23352618021735</v>
      </c>
      <c r="AP2498">
        <f t="shared" si="745"/>
        <v>-196.48179207884334</v>
      </c>
      <c r="AQ2498">
        <f t="shared" si="746"/>
        <v>208.38907634392982</v>
      </c>
      <c r="AR2498">
        <f t="shared" si="747"/>
        <v>-138.95808841781778</v>
      </c>
      <c r="AS2498">
        <f t="shared" si="748"/>
        <v>41.088049714220261</v>
      </c>
      <c r="BJ2498">
        <f t="shared" si="749"/>
        <v>1.2716149999999999</v>
      </c>
      <c r="BK2498">
        <f t="shared" si="750"/>
        <v>4.3588660800000003</v>
      </c>
      <c r="BL2498">
        <f t="shared" si="751"/>
        <v>13.120177299455998</v>
      </c>
      <c r="BM2498">
        <f t="shared" si="752"/>
        <v>-4.5694351415115779</v>
      </c>
      <c r="BN2498">
        <f t="shared" si="753"/>
        <v>5.0573939678221699E-2</v>
      </c>
    </row>
    <row r="2499" spans="13:66" ht="15">
      <c r="M2499" s="280">
        <v>2529</v>
      </c>
      <c r="N2499" s="280">
        <f t="shared" ref="N2499:N2562" si="754">IF(M2499&gt;=$P$1,SUM(BJ2499:BN2499),SUM(AK2499:AS2499))</f>
        <v>14.238558687795587</v>
      </c>
      <c r="AK2499">
        <f t="shared" si="740"/>
        <v>-9.1941659999999995E-2</v>
      </c>
      <c r="AL2499">
        <f t="shared" si="741"/>
        <v>6.9203227230000008</v>
      </c>
      <c r="AM2499">
        <f t="shared" si="742"/>
        <v>27.462532440050996</v>
      </c>
      <c r="AN2499">
        <f t="shared" si="743"/>
        <v>-71.127803671150048</v>
      </c>
      <c r="AO2499">
        <f t="shared" si="744"/>
        <v>137.4507967115097</v>
      </c>
      <c r="AP2499">
        <f t="shared" si="745"/>
        <v>-196.87071078540163</v>
      </c>
      <c r="AQ2499">
        <f t="shared" si="746"/>
        <v>208.88416004496975</v>
      </c>
      <c r="AR2499">
        <f t="shared" si="747"/>
        <v>-139.34331852059165</v>
      </c>
      <c r="AS2499">
        <f t="shared" si="748"/>
        <v>41.218255349935838</v>
      </c>
      <c r="BJ2499">
        <f t="shared" si="749"/>
        <v>1.2716149999999999</v>
      </c>
      <c r="BK2499">
        <f t="shared" si="750"/>
        <v>4.3605903149999996</v>
      </c>
      <c r="BL2499">
        <f t="shared" si="751"/>
        <v>13.130559239543997</v>
      </c>
      <c r="BM2499">
        <f t="shared" si="752"/>
        <v>-4.5748598759770482</v>
      </c>
      <c r="BN2499">
        <f t="shared" si="753"/>
        <v>5.0654009228639024E-2</v>
      </c>
    </row>
    <row r="2500" spans="13:66" ht="15">
      <c r="M2500" s="280">
        <v>2530</v>
      </c>
      <c r="N2500" s="280">
        <f t="shared" si="754"/>
        <v>14.24532010725448</v>
      </c>
      <c r="AK2500">
        <f t="shared" ref="AK2500:AK2563" si="755">$M2500^0*AA$2</f>
        <v>-9.1941659999999995E-2</v>
      </c>
      <c r="AL2500">
        <f t="shared" ref="AL2500:AL2563" si="756">$M2500^1*AB$2</f>
        <v>6.9230591100000005</v>
      </c>
      <c r="AM2500">
        <f t="shared" ref="AM2500:AM2563" si="757">$M2500^2*AC$2</f>
        <v>27.484254829899996</v>
      </c>
      <c r="AN2500">
        <f t="shared" ref="AN2500:AN2563" si="758">$M2500^3*AD$2</f>
        <v>-71.212211657213004</v>
      </c>
      <c r="AO2500">
        <f t="shared" ref="AO2500:AO2563" si="759">$M2500^4*AE$2</f>
        <v>137.66832513063937</v>
      </c>
      <c r="AP2500">
        <f t="shared" ref="AP2500:AP2563" si="760">$M2500^5*AF$2</f>
        <v>-197.26024511303672</v>
      </c>
      <c r="AQ2500">
        <f t="shared" ref="AQ2500:AQ2563" si="761">$M2500^6*AG$2</f>
        <v>209.38022352736778</v>
      </c>
      <c r="AR2500">
        <f t="shared" ref="AR2500:AR2563" si="762">$M2500^7*AH$2</f>
        <v>-139.72946365876163</v>
      </c>
      <c r="AS2500">
        <f t="shared" ref="AS2500:AS2563" si="763">$M2500^8*AI$2</f>
        <v>41.348821880051659</v>
      </c>
      <c r="BJ2500">
        <f t="shared" ref="BJ2500:BJ2563" si="764">$M2500^0*BC$2</f>
        <v>1.2716149999999999</v>
      </c>
      <c r="BK2500">
        <f t="shared" ref="BK2500:BK2563" si="765">$M2500^1*BD$2</f>
        <v>4.3623145499999998</v>
      </c>
      <c r="BL2500">
        <f t="shared" ref="BL2500:BL2563" si="766">$M2500^2*BE$2</f>
        <v>13.140945285599997</v>
      </c>
      <c r="BM2500">
        <f t="shared" ref="BM2500:BM2563" si="767">$M2500^3*BF$2</f>
        <v>-4.5802889021626001</v>
      </c>
      <c r="BN2500">
        <f t="shared" ref="BN2500:BN2563" si="768">$M2500^4*BG$2</f>
        <v>5.073417381708599E-2</v>
      </c>
    </row>
    <row r="2501" spans="13:66" ht="15">
      <c r="M2501" s="280">
        <v>2531</v>
      </c>
      <c r="N2501" s="280">
        <f t="shared" si="754"/>
        <v>14.252081434377498</v>
      </c>
      <c r="AK2501">
        <f t="shared" si="755"/>
        <v>-9.1941659999999995E-2</v>
      </c>
      <c r="AL2501">
        <f t="shared" si="756"/>
        <v>6.9257954970000011</v>
      </c>
      <c r="AM2501">
        <f t="shared" si="757"/>
        <v>27.505985807370998</v>
      </c>
      <c r="AN2501">
        <f t="shared" si="758"/>
        <v>-71.296686395337389</v>
      </c>
      <c r="AO2501">
        <f t="shared" si="759"/>
        <v>137.88611164159124</v>
      </c>
      <c r="AP2501">
        <f t="shared" si="760"/>
        <v>-197.65039579231149</v>
      </c>
      <c r="AQ2501">
        <f t="shared" si="761"/>
        <v>209.87726834171713</v>
      </c>
      <c r="AR2501">
        <f t="shared" si="762"/>
        <v>-140.11652564284418</v>
      </c>
      <c r="AS2501">
        <f t="shared" si="763"/>
        <v>41.479750161628949</v>
      </c>
      <c r="BJ2501">
        <f t="shared" si="764"/>
        <v>1.2716149999999999</v>
      </c>
      <c r="BK2501">
        <f t="shared" si="765"/>
        <v>4.364038785</v>
      </c>
      <c r="BL2501">
        <f t="shared" si="766"/>
        <v>13.151335437623997</v>
      </c>
      <c r="BM2501">
        <f t="shared" si="767"/>
        <v>-4.585722221765236</v>
      </c>
      <c r="BN2501">
        <f t="shared" si="768"/>
        <v>5.0814433518736053E-2</v>
      </c>
    </row>
    <row r="2502" spans="13:66" ht="15">
      <c r="M2502" s="280">
        <v>2532</v>
      </c>
      <c r="N2502" s="280">
        <f t="shared" si="754"/>
        <v>14.258842667542829</v>
      </c>
      <c r="AK2502">
        <f t="shared" si="755"/>
        <v>-9.1941659999999995E-2</v>
      </c>
      <c r="AL2502">
        <f t="shared" si="756"/>
        <v>6.9285318840000008</v>
      </c>
      <c r="AM2502">
        <f t="shared" si="757"/>
        <v>27.527725372463998</v>
      </c>
      <c r="AN2502">
        <f t="shared" si="758"/>
        <v>-71.381227911907402</v>
      </c>
      <c r="AO2502">
        <f t="shared" si="759"/>
        <v>138.10415644843076</v>
      </c>
      <c r="AP2502">
        <f t="shared" si="760"/>
        <v>-198.04116355436659</v>
      </c>
      <c r="AQ2502">
        <f t="shared" si="761"/>
        <v>210.37529604045073</v>
      </c>
      <c r="AR2502">
        <f t="shared" si="762"/>
        <v>-140.5045062862205</v>
      </c>
      <c r="AS2502">
        <f t="shared" si="763"/>
        <v>41.611041053424373</v>
      </c>
      <c r="BJ2502">
        <f t="shared" si="764"/>
        <v>1.2716149999999999</v>
      </c>
      <c r="BK2502">
        <f t="shared" si="765"/>
        <v>4.3657630200000002</v>
      </c>
      <c r="BL2502">
        <f t="shared" si="766"/>
        <v>13.161729695615998</v>
      </c>
      <c r="BM2502">
        <f t="shared" si="767"/>
        <v>-4.5911598364819586</v>
      </c>
      <c r="BN2502">
        <f t="shared" si="768"/>
        <v>5.0894788408792364E-2</v>
      </c>
    </row>
    <row r="2503" spans="13:66" ht="15">
      <c r="M2503" s="280">
        <v>2533</v>
      </c>
      <c r="N2503" s="280">
        <f t="shared" si="754"/>
        <v>14.265603805128714</v>
      </c>
      <c r="AK2503">
        <f t="shared" si="755"/>
        <v>-9.1941659999999995E-2</v>
      </c>
      <c r="AL2503">
        <f t="shared" si="756"/>
        <v>6.9312682710000004</v>
      </c>
      <c r="AM2503">
        <f t="shared" si="757"/>
        <v>27.549473525178996</v>
      </c>
      <c r="AN2503">
        <f t="shared" si="758"/>
        <v>-71.465836233307257</v>
      </c>
      <c r="AO2503">
        <f t="shared" si="759"/>
        <v>138.32245975530404</v>
      </c>
      <c r="AP2503">
        <f t="shared" si="760"/>
        <v>-198.43254913092053</v>
      </c>
      <c r="AQ2503">
        <f t="shared" si="761"/>
        <v>210.87430817784278</v>
      </c>
      <c r="AR2503">
        <f t="shared" si="762"/>
        <v>-140.8934074051399</v>
      </c>
      <c r="AS2503">
        <f t="shared" si="763"/>
        <v>41.742695415892761</v>
      </c>
      <c r="BJ2503">
        <f t="shared" si="764"/>
        <v>1.2716149999999999</v>
      </c>
      <c r="BK2503">
        <f t="shared" si="765"/>
        <v>4.3674872549999995</v>
      </c>
      <c r="BL2503">
        <f t="shared" si="766"/>
        <v>13.172128059575998</v>
      </c>
      <c r="BM2503">
        <f t="shared" si="767"/>
        <v>-4.5966017480097712</v>
      </c>
      <c r="BN2503">
        <f t="shared" si="768"/>
        <v>5.0975238562487805E-2</v>
      </c>
    </row>
    <row r="2504" spans="13:66" ht="15">
      <c r="M2504" s="280">
        <v>2534</v>
      </c>
      <c r="N2504" s="280">
        <f t="shared" si="754"/>
        <v>14.272364845513408</v>
      </c>
      <c r="AK2504">
        <f t="shared" si="755"/>
        <v>-9.1941659999999995E-2</v>
      </c>
      <c r="AL2504">
        <f t="shared" si="756"/>
        <v>6.934004658000001</v>
      </c>
      <c r="AM2504">
        <f t="shared" si="757"/>
        <v>27.571230265515997</v>
      </c>
      <c r="AN2504">
        <f t="shared" si="758"/>
        <v>-71.550511385921183</v>
      </c>
      <c r="AO2504">
        <f t="shared" si="759"/>
        <v>138.54102176643784</v>
      </c>
      <c r="AP2504">
        <f t="shared" si="760"/>
        <v>-198.82455325427023</v>
      </c>
      <c r="AQ2504">
        <f t="shared" si="761"/>
        <v>211.37430631001001</v>
      </c>
      <c r="AR2504">
        <f t="shared" si="762"/>
        <v>-141.28323081872324</v>
      </c>
      <c r="AS2504">
        <f t="shared" si="763"/>
        <v>41.874714111189775</v>
      </c>
      <c r="BJ2504">
        <f t="shared" si="764"/>
        <v>1.2716149999999999</v>
      </c>
      <c r="BK2504">
        <f t="shared" si="765"/>
        <v>4.3692114899999996</v>
      </c>
      <c r="BL2504">
        <f t="shared" si="766"/>
        <v>13.182530529503998</v>
      </c>
      <c r="BM2504">
        <f t="shared" si="767"/>
        <v>-4.6020479580456755</v>
      </c>
      <c r="BN2504">
        <f t="shared" si="768"/>
        <v>5.1055784055084971E-2</v>
      </c>
    </row>
    <row r="2505" spans="13:66" ht="15">
      <c r="M2505" s="280">
        <v>2535</v>
      </c>
      <c r="N2505" s="280">
        <f t="shared" si="754"/>
        <v>14.2791257870752</v>
      </c>
      <c r="AK2505">
        <f t="shared" si="755"/>
        <v>-9.1941659999999995E-2</v>
      </c>
      <c r="AL2505">
        <f t="shared" si="756"/>
        <v>6.9367410450000007</v>
      </c>
      <c r="AM2505">
        <f t="shared" si="757"/>
        <v>27.592995593474996</v>
      </c>
      <c r="AN2505">
        <f t="shared" si="758"/>
        <v>-71.635253396133379</v>
      </c>
      <c r="AO2505">
        <f t="shared" si="759"/>
        <v>138.75984268613956</v>
      </c>
      <c r="AP2505">
        <f t="shared" si="760"/>
        <v>-199.21717665729085</v>
      </c>
      <c r="AQ2505">
        <f t="shared" si="761"/>
        <v>211.8752919949134</v>
      </c>
      <c r="AR2505">
        <f t="shared" si="762"/>
        <v>-141.67397834896636</v>
      </c>
      <c r="AS2505">
        <f t="shared" si="763"/>
        <v>42.007098003174626</v>
      </c>
      <c r="BJ2505">
        <f t="shared" si="764"/>
        <v>1.2716149999999999</v>
      </c>
      <c r="BK2505">
        <f t="shared" si="765"/>
        <v>4.3709357249999998</v>
      </c>
      <c r="BL2505">
        <f t="shared" si="766"/>
        <v>13.192937105399997</v>
      </c>
      <c r="BM2505">
        <f t="shared" si="767"/>
        <v>-4.6074984682866749</v>
      </c>
      <c r="BN2505">
        <f t="shared" si="768"/>
        <v>5.1136424961876176E-2</v>
      </c>
    </row>
    <row r="2506" spans="13:66" ht="15">
      <c r="M2506" s="280">
        <v>2536</v>
      </c>
      <c r="N2506" s="280">
        <f t="shared" si="754"/>
        <v>14.285886628192408</v>
      </c>
      <c r="AK2506">
        <f t="shared" si="755"/>
        <v>-9.1941659999999995E-2</v>
      </c>
      <c r="AL2506">
        <f t="shared" si="756"/>
        <v>6.9394774320000003</v>
      </c>
      <c r="AM2506">
        <f t="shared" si="757"/>
        <v>27.614769509055996</v>
      </c>
      <c r="AN2506">
        <f t="shared" si="758"/>
        <v>-71.720062290328073</v>
      </c>
      <c r="AO2506">
        <f t="shared" si="759"/>
        <v>138.97892271879724</v>
      </c>
      <c r="AP2506">
        <f t="shared" si="760"/>
        <v>-199.6104200734363</v>
      </c>
      <c r="AQ2506">
        <f t="shared" si="761"/>
        <v>212.37726679235936</v>
      </c>
      <c r="AR2506">
        <f t="shared" si="762"/>
        <v>-142.06565182074345</v>
      </c>
      <c r="AS2506">
        <f t="shared" si="763"/>
        <v>42.139847957412712</v>
      </c>
      <c r="BJ2506">
        <f t="shared" si="764"/>
        <v>1.2716149999999999</v>
      </c>
      <c r="BK2506">
        <f t="shared" si="765"/>
        <v>4.37265996</v>
      </c>
      <c r="BL2506">
        <f t="shared" si="766"/>
        <v>13.203347787263997</v>
      </c>
      <c r="BM2506">
        <f t="shared" si="767"/>
        <v>-4.6129532804297728</v>
      </c>
      <c r="BN2506">
        <f t="shared" si="768"/>
        <v>5.1217161358183466E-2</v>
      </c>
    </row>
    <row r="2507" spans="13:66" ht="15">
      <c r="M2507" s="280">
        <v>2537</v>
      </c>
      <c r="N2507" s="280">
        <f t="shared" si="754"/>
        <v>14.292647367243386</v>
      </c>
      <c r="AK2507">
        <f t="shared" si="755"/>
        <v>-9.1941659999999995E-2</v>
      </c>
      <c r="AL2507">
        <f t="shared" si="756"/>
        <v>6.9422138190000009</v>
      </c>
      <c r="AM2507">
        <f t="shared" si="757"/>
        <v>27.636552012258996</v>
      </c>
      <c r="AN2507">
        <f t="shared" si="758"/>
        <v>-71.804938094889465</v>
      </c>
      <c r="AO2507">
        <f t="shared" si="759"/>
        <v>139.19826206887956</v>
      </c>
      <c r="AP2507">
        <f t="shared" si="760"/>
        <v>-200.00428423673941</v>
      </c>
      <c r="AQ2507">
        <f t="shared" si="761"/>
        <v>212.88023226400139</v>
      </c>
      <c r="AR2507">
        <f t="shared" si="762"/>
        <v>-142.45825306181035</v>
      </c>
      <c r="AS2507">
        <f t="shared" si="763"/>
        <v>42.272964841178357</v>
      </c>
      <c r="BJ2507">
        <f t="shared" si="764"/>
        <v>1.2716149999999999</v>
      </c>
      <c r="BK2507">
        <f t="shared" si="765"/>
        <v>4.3743841950000002</v>
      </c>
      <c r="BL2507">
        <f t="shared" si="766"/>
        <v>13.213762575095998</v>
      </c>
      <c r="BM2507">
        <f t="shared" si="767"/>
        <v>-4.6184123961719719</v>
      </c>
      <c r="BN2507">
        <f t="shared" si="768"/>
        <v>5.1297993319358581E-2</v>
      </c>
    </row>
    <row r="2508" spans="13:66" ht="15">
      <c r="M2508" s="280">
        <v>2538</v>
      </c>
      <c r="N2508" s="280">
        <f t="shared" si="754"/>
        <v>14.299408002606508</v>
      </c>
      <c r="AK2508">
        <f t="shared" si="755"/>
        <v>-9.1941659999999995E-2</v>
      </c>
      <c r="AL2508">
        <f t="shared" si="756"/>
        <v>6.9449502060000006</v>
      </c>
      <c r="AM2508">
        <f t="shared" si="757"/>
        <v>27.658343103083997</v>
      </c>
      <c r="AN2508">
        <f t="shared" si="758"/>
        <v>-71.889880836201783</v>
      </c>
      <c r="AO2508">
        <f t="shared" si="759"/>
        <v>139.41786094093587</v>
      </c>
      <c r="AP2508">
        <f t="shared" si="760"/>
        <v>-200.398769881812</v>
      </c>
      <c r="AQ2508">
        <f t="shared" si="761"/>
        <v>213.38418997334142</v>
      </c>
      <c r="AR2508">
        <f t="shared" si="762"/>
        <v>-142.85178390280819</v>
      </c>
      <c r="AS2508">
        <f t="shared" si="763"/>
        <v>42.406449523457525</v>
      </c>
      <c r="BJ2508">
        <f t="shared" si="764"/>
        <v>1.2716149999999999</v>
      </c>
      <c r="BK2508">
        <f t="shared" si="765"/>
        <v>4.3761084299999995</v>
      </c>
      <c r="BL2508">
        <f t="shared" si="766"/>
        <v>13.224181468895997</v>
      </c>
      <c r="BM2508">
        <f t="shared" si="767"/>
        <v>-4.6238758172102736</v>
      </c>
      <c r="BN2508">
        <f t="shared" si="768"/>
        <v>5.1378920920783E-2</v>
      </c>
    </row>
    <row r="2509" spans="13:66" ht="15">
      <c r="M2509" s="280">
        <v>2539</v>
      </c>
      <c r="N2509" s="280">
        <f t="shared" si="754"/>
        <v>14.306168532660182</v>
      </c>
      <c r="AK2509">
        <f t="shared" si="755"/>
        <v>-9.1941659999999995E-2</v>
      </c>
      <c r="AL2509">
        <f t="shared" si="756"/>
        <v>6.9476865930000011</v>
      </c>
      <c r="AM2509">
        <f t="shared" si="757"/>
        <v>27.680142781530996</v>
      </c>
      <c r="AN2509">
        <f t="shared" si="758"/>
        <v>-71.974890540649227</v>
      </c>
      <c r="AO2509">
        <f t="shared" si="759"/>
        <v>139.63771953959608</v>
      </c>
      <c r="AP2509">
        <f t="shared" si="760"/>
        <v>-200.7938777438454</v>
      </c>
      <c r="AQ2509">
        <f t="shared" si="761"/>
        <v>213.88914148573136</v>
      </c>
      <c r="AR2509">
        <f t="shared" si="762"/>
        <v>-143.24624617726667</v>
      </c>
      <c r="AS2509">
        <f t="shared" si="763"/>
        <v>42.540302874950456</v>
      </c>
      <c r="BJ2509">
        <f t="shared" si="764"/>
        <v>1.2716149999999999</v>
      </c>
      <c r="BK2509">
        <f t="shared" si="765"/>
        <v>4.3778326649999997</v>
      </c>
      <c r="BL2509">
        <f t="shared" si="766"/>
        <v>13.234604468663997</v>
      </c>
      <c r="BM2509">
        <f t="shared" si="767"/>
        <v>-4.6293435452416825</v>
      </c>
      <c r="BN2509">
        <f t="shared" si="768"/>
        <v>5.145994423786792E-2</v>
      </c>
    </row>
    <row r="2510" spans="13:66" ht="15">
      <c r="M2510" s="280">
        <v>2540</v>
      </c>
      <c r="N2510" s="280">
        <f t="shared" si="754"/>
        <v>14.312928955782851</v>
      </c>
      <c r="AK2510">
        <f t="shared" si="755"/>
        <v>-9.1941659999999995E-2</v>
      </c>
      <c r="AL2510">
        <f t="shared" si="756"/>
        <v>6.9504229800000008</v>
      </c>
      <c r="AM2510">
        <f t="shared" si="757"/>
        <v>27.701951047599998</v>
      </c>
      <c r="AN2510">
        <f t="shared" si="758"/>
        <v>-72.059967234616011</v>
      </c>
      <c r="AO2510">
        <f t="shared" si="759"/>
        <v>139.85783806957087</v>
      </c>
      <c r="AP2510">
        <f t="shared" si="760"/>
        <v>-201.18960855861042</v>
      </c>
      <c r="AQ2510">
        <f t="shared" si="761"/>
        <v>214.39508836837447</v>
      </c>
      <c r="AR2510">
        <f t="shared" si="762"/>
        <v>-143.64164172160744</v>
      </c>
      <c r="AS2510">
        <f t="shared" si="763"/>
        <v>42.674525768074417</v>
      </c>
      <c r="BJ2510">
        <f t="shared" si="764"/>
        <v>1.2716149999999999</v>
      </c>
      <c r="BK2510">
        <f t="shared" si="765"/>
        <v>4.3795568999999999</v>
      </c>
      <c r="BL2510">
        <f t="shared" si="766"/>
        <v>13.245031574399997</v>
      </c>
      <c r="BM2510">
        <f t="shared" si="767"/>
        <v>-4.6348155819632</v>
      </c>
      <c r="BN2510">
        <f t="shared" si="768"/>
        <v>5.1541063346054246E-2</v>
      </c>
    </row>
    <row r="2511" spans="13:66" ht="15">
      <c r="M2511" s="280">
        <v>2541</v>
      </c>
      <c r="N2511" s="280">
        <f t="shared" si="754"/>
        <v>14.319689270352979</v>
      </c>
      <c r="AK2511">
        <f t="shared" si="755"/>
        <v>-9.1941659999999995E-2</v>
      </c>
      <c r="AL2511">
        <f t="shared" si="756"/>
        <v>6.9531593670000005</v>
      </c>
      <c r="AM2511">
        <f t="shared" si="757"/>
        <v>27.723767901290998</v>
      </c>
      <c r="AN2511">
        <f t="shared" si="758"/>
        <v>-72.145110944486362</v>
      </c>
      <c r="AO2511">
        <f t="shared" si="759"/>
        <v>140.07821673565147</v>
      </c>
      <c r="AP2511">
        <f t="shared" si="760"/>
        <v>-201.58596306245767</v>
      </c>
      <c r="AQ2511">
        <f t="shared" si="761"/>
        <v>214.90203219032693</v>
      </c>
      <c r="AR2511">
        <f t="shared" si="762"/>
        <v>-144.0379723751476</v>
      </c>
      <c r="AS2511">
        <f t="shared" si="763"/>
        <v>42.809119076966418</v>
      </c>
      <c r="BJ2511">
        <f t="shared" si="764"/>
        <v>1.2716149999999999</v>
      </c>
      <c r="BK2511">
        <f t="shared" si="765"/>
        <v>4.381281135</v>
      </c>
      <c r="BL2511">
        <f t="shared" si="766"/>
        <v>13.255462786103998</v>
      </c>
      <c r="BM2511">
        <f t="shared" si="767"/>
        <v>-4.6402919290718296</v>
      </c>
      <c r="BN2511">
        <f t="shared" si="768"/>
        <v>5.1622278320812599E-2</v>
      </c>
    </row>
    <row r="2512" spans="13:66" ht="15">
      <c r="M2512" s="280">
        <v>2542</v>
      </c>
      <c r="N2512" s="280">
        <f t="shared" si="754"/>
        <v>14.326449474749069</v>
      </c>
      <c r="AK2512">
        <f t="shared" si="755"/>
        <v>-9.1941659999999995E-2</v>
      </c>
      <c r="AL2512">
        <f t="shared" si="756"/>
        <v>6.955895754000001</v>
      </c>
      <c r="AM2512">
        <f t="shared" si="757"/>
        <v>27.745593342603996</v>
      </c>
      <c r="AN2512">
        <f t="shared" si="758"/>
        <v>-72.230321696644481</v>
      </c>
      <c r="AO2512">
        <f t="shared" si="759"/>
        <v>140.29885574270975</v>
      </c>
      <c r="AP2512">
        <f t="shared" si="760"/>
        <v>-201.98294199231782</v>
      </c>
      <c r="AQ2512">
        <f t="shared" si="761"/>
        <v>215.40997452249914</v>
      </c>
      <c r="AR2512">
        <f t="shared" si="762"/>
        <v>-144.43523998010312</v>
      </c>
      <c r="AS2512">
        <f t="shared" si="763"/>
        <v>42.944083677485892</v>
      </c>
      <c r="BJ2512">
        <f t="shared" si="764"/>
        <v>1.2716149999999999</v>
      </c>
      <c r="BK2512">
        <f t="shared" si="765"/>
        <v>4.3830053700000002</v>
      </c>
      <c r="BL2512">
        <f t="shared" si="766"/>
        <v>13.265898103775998</v>
      </c>
      <c r="BM2512">
        <f t="shared" si="767"/>
        <v>-4.6457725882645748</v>
      </c>
      <c r="BN2512">
        <f t="shared" si="768"/>
        <v>5.1703589237643337E-2</v>
      </c>
    </row>
    <row r="2513" spans="13:66" ht="15">
      <c r="M2513" s="280">
        <v>2543</v>
      </c>
      <c r="N2513" s="280">
        <f t="shared" si="754"/>
        <v>14.333209567349636</v>
      </c>
      <c r="AK2513">
        <f t="shared" si="755"/>
        <v>-9.1941659999999995E-2</v>
      </c>
      <c r="AL2513">
        <f t="shared" si="756"/>
        <v>6.9586321410000007</v>
      </c>
      <c r="AM2513">
        <f t="shared" si="757"/>
        <v>27.767427371538997</v>
      </c>
      <c r="AN2513">
        <f t="shared" si="758"/>
        <v>-72.315599517474595</v>
      </c>
      <c r="AO2513">
        <f t="shared" si="759"/>
        <v>140.51975529569825</v>
      </c>
      <c r="AP2513">
        <f t="shared" si="760"/>
        <v>-202.38054608570184</v>
      </c>
      <c r="AQ2513">
        <f t="shared" si="761"/>
        <v>215.91891693765731</v>
      </c>
      <c r="AR2513">
        <f t="shared" si="762"/>
        <v>-144.83344638159218</v>
      </c>
      <c r="AS2513">
        <f t="shared" si="763"/>
        <v>43.079420447217416</v>
      </c>
      <c r="BJ2513">
        <f t="shared" si="764"/>
        <v>1.2716149999999999</v>
      </c>
      <c r="BK2513">
        <f t="shared" si="765"/>
        <v>4.3847296049999995</v>
      </c>
      <c r="BL2513">
        <f t="shared" si="766"/>
        <v>13.276337527415997</v>
      </c>
      <c r="BM2513">
        <f t="shared" si="767"/>
        <v>-4.6512575612384373</v>
      </c>
      <c r="BN2513">
        <f t="shared" si="768"/>
        <v>5.1784996172076513E-2</v>
      </c>
    </row>
    <row r="2514" spans="13:66" ht="15">
      <c r="M2514" s="280">
        <v>2544</v>
      </c>
      <c r="N2514" s="280">
        <f t="shared" si="754"/>
        <v>14.339969546533249</v>
      </c>
      <c r="AK2514">
        <f t="shared" si="755"/>
        <v>-9.1941659999999995E-2</v>
      </c>
      <c r="AL2514">
        <f t="shared" si="756"/>
        <v>6.9613685280000004</v>
      </c>
      <c r="AM2514">
        <f t="shared" si="757"/>
        <v>27.789269988095995</v>
      </c>
      <c r="AN2514">
        <f t="shared" si="758"/>
        <v>-72.400944433360905</v>
      </c>
      <c r="AO2514">
        <f t="shared" si="759"/>
        <v>140.74091559965018</v>
      </c>
      <c r="AP2514">
        <f t="shared" si="760"/>
        <v>-202.77877608070108</v>
      </c>
      <c r="AQ2514">
        <f t="shared" si="761"/>
        <v>216.4288610104249</v>
      </c>
      <c r="AR2514">
        <f t="shared" si="762"/>
        <v>-145.23259342763868</v>
      </c>
      <c r="AS2514">
        <f t="shared" si="763"/>
        <v>43.215130265473448</v>
      </c>
      <c r="BJ2514">
        <f t="shared" si="764"/>
        <v>1.2716149999999999</v>
      </c>
      <c r="BK2514">
        <f t="shared" si="765"/>
        <v>4.3864538399999997</v>
      </c>
      <c r="BL2514">
        <f t="shared" si="766"/>
        <v>13.286781057023997</v>
      </c>
      <c r="BM2514">
        <f t="shared" si="767"/>
        <v>-4.6567468496904194</v>
      </c>
      <c r="BN2514">
        <f t="shared" si="768"/>
        <v>5.1866499199671928E-2</v>
      </c>
    </row>
    <row r="2515" spans="13:66" ht="15">
      <c r="M2515" s="280">
        <v>2545</v>
      </c>
      <c r="N2515" s="280">
        <f t="shared" si="754"/>
        <v>14.34672941067849</v>
      </c>
      <c r="AK2515">
        <f t="shared" si="755"/>
        <v>-9.1941659999999995E-2</v>
      </c>
      <c r="AL2515">
        <f t="shared" si="756"/>
        <v>6.964104915000001</v>
      </c>
      <c r="AM2515">
        <f t="shared" si="757"/>
        <v>27.811121192274996</v>
      </c>
      <c r="AN2515">
        <f t="shared" si="758"/>
        <v>-72.486356470687639</v>
      </c>
      <c r="AO2515">
        <f t="shared" si="759"/>
        <v>140.96233685967937</v>
      </c>
      <c r="AP2515">
        <f t="shared" si="760"/>
        <v>-203.1776327159877</v>
      </c>
      <c r="AQ2515">
        <f t="shared" si="761"/>
        <v>216.93980831728405</v>
      </c>
      <c r="AR2515">
        <f t="shared" si="762"/>
        <v>-145.6326829691757</v>
      </c>
      <c r="AS2515">
        <f t="shared" si="763"/>
        <v>43.351214013297032</v>
      </c>
      <c r="BJ2515">
        <f t="shared" si="764"/>
        <v>1.2716149999999999</v>
      </c>
      <c r="BK2515">
        <f t="shared" si="765"/>
        <v>4.3881780749999999</v>
      </c>
      <c r="BL2515">
        <f t="shared" si="766"/>
        <v>13.297228692599997</v>
      </c>
      <c r="BM2515">
        <f t="shared" si="767"/>
        <v>-4.6622404553175256</v>
      </c>
      <c r="BN2515">
        <f t="shared" si="768"/>
        <v>5.1948098396019077E-2</v>
      </c>
    </row>
    <row r="2516" spans="13:66" ht="15">
      <c r="M2516" s="280">
        <v>2546</v>
      </c>
      <c r="N2516" s="280">
        <f t="shared" si="754"/>
        <v>14.353489158163978</v>
      </c>
      <c r="AK2516">
        <f t="shared" si="755"/>
        <v>-9.1941659999999995E-2</v>
      </c>
      <c r="AL2516">
        <f t="shared" si="756"/>
        <v>6.9668413020000006</v>
      </c>
      <c r="AM2516">
        <f t="shared" si="757"/>
        <v>27.832980984075999</v>
      </c>
      <c r="AN2516">
        <f t="shared" si="758"/>
        <v>-72.571835655838996</v>
      </c>
      <c r="AO2516">
        <f t="shared" si="759"/>
        <v>141.18401928098024</v>
      </c>
      <c r="AP2516">
        <f t="shared" si="760"/>
        <v>-203.57711673081477</v>
      </c>
      <c r="AQ2516">
        <f t="shared" si="761"/>
        <v>217.45176043657705</v>
      </c>
      <c r="AR2516">
        <f t="shared" si="762"/>
        <v>-146.03371686004883</v>
      </c>
      <c r="AS2516">
        <f t="shared" si="763"/>
        <v>43.487672573464515</v>
      </c>
      <c r="BJ2516">
        <f t="shared" si="764"/>
        <v>1.2716149999999999</v>
      </c>
      <c r="BK2516">
        <f t="shared" si="765"/>
        <v>4.3899023100000001</v>
      </c>
      <c r="BL2516">
        <f t="shared" si="766"/>
        <v>13.307680434143998</v>
      </c>
      <c r="BM2516">
        <f t="shared" si="767"/>
        <v>-4.6677383798167567</v>
      </c>
      <c r="BN2516">
        <f t="shared" si="768"/>
        <v>5.2029793836737177E-2</v>
      </c>
    </row>
    <row r="2517" spans="13:66" ht="15">
      <c r="M2517" s="280">
        <v>2547</v>
      </c>
      <c r="N2517" s="280">
        <f t="shared" si="754"/>
        <v>14.360248787368354</v>
      </c>
      <c r="AK2517">
        <f t="shared" si="755"/>
        <v>-9.1941659999999995E-2</v>
      </c>
      <c r="AL2517">
        <f t="shared" si="756"/>
        <v>6.9695776890000003</v>
      </c>
      <c r="AM2517">
        <f t="shared" si="757"/>
        <v>27.854849363498996</v>
      </c>
      <c r="AN2517">
        <f t="shared" si="758"/>
        <v>-72.657382015199204</v>
      </c>
      <c r="AO2517">
        <f t="shared" si="759"/>
        <v>141.4059630688279</v>
      </c>
      <c r="AP2517">
        <f t="shared" si="760"/>
        <v>-203.97722886501654</v>
      </c>
      <c r="AQ2517">
        <f t="shared" si="761"/>
        <v>217.96471894850779</v>
      </c>
      <c r="AR2517">
        <f t="shared" si="762"/>
        <v>-146.43569695701962</v>
      </c>
      <c r="AS2517">
        <f t="shared" si="763"/>
        <v>43.624506830488301</v>
      </c>
      <c r="BJ2517">
        <f t="shared" si="764"/>
        <v>1.2716149999999999</v>
      </c>
      <c r="BK2517">
        <f t="shared" si="765"/>
        <v>4.3916265450000003</v>
      </c>
      <c r="BL2517">
        <f t="shared" si="766"/>
        <v>13.318136281655997</v>
      </c>
      <c r="BM2517">
        <f t="shared" si="767"/>
        <v>-4.6732406248851177</v>
      </c>
      <c r="BN2517">
        <f t="shared" si="768"/>
        <v>5.2111585597475182E-2</v>
      </c>
    </row>
    <row r="2518" spans="13:66" ht="15">
      <c r="M2518" s="280">
        <v>2548</v>
      </c>
      <c r="N2518" s="280">
        <f t="shared" si="754"/>
        <v>14.367008296670297</v>
      </c>
      <c r="AK2518">
        <f t="shared" si="755"/>
        <v>-9.1941659999999995E-2</v>
      </c>
      <c r="AL2518">
        <f t="shared" si="756"/>
        <v>6.9723140760000009</v>
      </c>
      <c r="AM2518">
        <f t="shared" si="757"/>
        <v>27.876726330543995</v>
      </c>
      <c r="AN2518">
        <f t="shared" si="758"/>
        <v>-72.742995575152463</v>
      </c>
      <c r="AO2518">
        <f t="shared" si="759"/>
        <v>141.62816842857814</v>
      </c>
      <c r="AP2518">
        <f t="shared" si="760"/>
        <v>-204.37796985900869</v>
      </c>
      <c r="AQ2518">
        <f t="shared" si="761"/>
        <v>218.47868543514326</v>
      </c>
      <c r="AR2518">
        <f t="shared" si="762"/>
        <v>-146.83862511976912</v>
      </c>
      <c r="AS2518">
        <f t="shared" si="763"/>
        <v>43.761717670619547</v>
      </c>
      <c r="BJ2518">
        <f t="shared" si="764"/>
        <v>1.2716149999999999</v>
      </c>
      <c r="BK2518">
        <f t="shared" si="765"/>
        <v>4.3933507799999996</v>
      </c>
      <c r="BL2518">
        <f t="shared" si="766"/>
        <v>13.328596235135997</v>
      </c>
      <c r="BM2518">
        <f t="shared" si="767"/>
        <v>-4.6787471922196096</v>
      </c>
      <c r="BN2518">
        <f t="shared" si="768"/>
        <v>5.2193473753911736E-2</v>
      </c>
    </row>
    <row r="2519" spans="13:66" ht="15">
      <c r="M2519" s="280">
        <v>2549</v>
      </c>
      <c r="N2519" s="280">
        <f t="shared" si="754"/>
        <v>14.373767684448518</v>
      </c>
      <c r="AK2519">
        <f t="shared" si="755"/>
        <v>-9.1941659999999995E-2</v>
      </c>
      <c r="AL2519">
        <f t="shared" si="756"/>
        <v>6.9750504630000005</v>
      </c>
      <c r="AM2519">
        <f t="shared" si="757"/>
        <v>27.898611885210997</v>
      </c>
      <c r="AN2519">
        <f t="shared" si="758"/>
        <v>-72.828676362082987</v>
      </c>
      <c r="AO2519">
        <f t="shared" si="759"/>
        <v>141.85063556566732</v>
      </c>
      <c r="AP2519">
        <f t="shared" si="760"/>
        <v>-204.77934045378845</v>
      </c>
      <c r="AQ2519">
        <f t="shared" si="761"/>
        <v>218.99366148041506</v>
      </c>
      <c r="AR2519">
        <f t="shared" si="762"/>
        <v>-147.24250321090128</v>
      </c>
      <c r="AS2519">
        <f t="shared" si="763"/>
        <v>43.899305981850908</v>
      </c>
      <c r="BJ2519">
        <f t="shared" si="764"/>
        <v>1.2716149999999999</v>
      </c>
      <c r="BK2519">
        <f t="shared" si="765"/>
        <v>4.3950750149999998</v>
      </c>
      <c r="BL2519">
        <f t="shared" si="766"/>
        <v>13.339060294583998</v>
      </c>
      <c r="BM2519">
        <f t="shared" si="767"/>
        <v>-4.6842580835172365</v>
      </c>
      <c r="BN2519">
        <f t="shared" si="768"/>
        <v>5.2275458381755228E-2</v>
      </c>
    </row>
    <row r="2520" spans="13:66" ht="15">
      <c r="M2520" s="280">
        <v>2550</v>
      </c>
      <c r="N2520" s="280">
        <f t="shared" si="754"/>
        <v>14.380526949081743</v>
      </c>
      <c r="AK2520">
        <f t="shared" si="755"/>
        <v>-9.1941659999999995E-2</v>
      </c>
      <c r="AL2520">
        <f t="shared" si="756"/>
        <v>6.9777868500000011</v>
      </c>
      <c r="AM2520">
        <f t="shared" si="757"/>
        <v>27.920506027499997</v>
      </c>
      <c r="AN2520">
        <f t="shared" si="758"/>
        <v>-72.914424402375005</v>
      </c>
      <c r="AO2520">
        <f t="shared" si="759"/>
        <v>142.07336468561249</v>
      </c>
      <c r="AP2520">
        <f t="shared" si="760"/>
        <v>-205.18134139093502</v>
      </c>
      <c r="AQ2520">
        <f t="shared" si="761"/>
        <v>219.5096486701207</v>
      </c>
      <c r="AR2520">
        <f t="shared" si="762"/>
        <v>-147.64733309594627</v>
      </c>
      <c r="AS2520">
        <f t="shared" si="763"/>
        <v>44.037272653919317</v>
      </c>
      <c r="BJ2520">
        <f t="shared" si="764"/>
        <v>1.2716149999999999</v>
      </c>
      <c r="BK2520">
        <f t="shared" si="765"/>
        <v>4.3967992499999999</v>
      </c>
      <c r="BL2520">
        <f t="shared" si="766"/>
        <v>13.349528459999998</v>
      </c>
      <c r="BM2520">
        <f t="shared" si="767"/>
        <v>-4.6897733004750002</v>
      </c>
      <c r="BN2520">
        <f t="shared" si="768"/>
        <v>5.235753955674375E-2</v>
      </c>
    </row>
    <row r="2521" spans="13:66" ht="15">
      <c r="M2521" s="280">
        <v>2551</v>
      </c>
      <c r="N2521" s="280">
        <f t="shared" si="754"/>
        <v>14.387286088948738</v>
      </c>
      <c r="AK2521">
        <f t="shared" si="755"/>
        <v>-9.1941659999999995E-2</v>
      </c>
      <c r="AL2521">
        <f t="shared" si="756"/>
        <v>6.9805232370000008</v>
      </c>
      <c r="AM2521">
        <f t="shared" si="757"/>
        <v>27.942408757410998</v>
      </c>
      <c r="AN2521">
        <f t="shared" si="758"/>
        <v>-73.000239722412729</v>
      </c>
      <c r="AO2521">
        <f t="shared" si="759"/>
        <v>142.29635599401132</v>
      </c>
      <c r="AP2521">
        <f t="shared" si="760"/>
        <v>-205.58397341260957</v>
      </c>
      <c r="AQ2521">
        <f t="shared" si="761"/>
        <v>220.02664859192518</v>
      </c>
      <c r="AR2521">
        <f t="shared" si="762"/>
        <v>-148.05311664336415</v>
      </c>
      <c r="AS2521">
        <f t="shared" si="763"/>
        <v>44.175618578308629</v>
      </c>
      <c r="BJ2521">
        <f t="shared" si="764"/>
        <v>1.2716149999999999</v>
      </c>
      <c r="BK2521">
        <f t="shared" si="765"/>
        <v>4.3985234850000001</v>
      </c>
      <c r="BL2521">
        <f t="shared" si="766"/>
        <v>13.360000731383998</v>
      </c>
      <c r="BM2521">
        <f t="shared" si="767"/>
        <v>-4.6952928447899041</v>
      </c>
      <c r="BN2521">
        <f t="shared" si="768"/>
        <v>5.2439717354645123E-2</v>
      </c>
    </row>
    <row r="2522" spans="13:66" ht="15">
      <c r="M2522" s="280">
        <v>2552</v>
      </c>
      <c r="N2522" s="280">
        <f t="shared" si="754"/>
        <v>14.394045102428304</v>
      </c>
      <c r="AK2522">
        <f t="shared" si="755"/>
        <v>-9.1941659999999995E-2</v>
      </c>
      <c r="AL2522">
        <f t="shared" si="756"/>
        <v>6.9832596240000004</v>
      </c>
      <c r="AM2522">
        <f t="shared" si="757"/>
        <v>27.964320074943998</v>
      </c>
      <c r="AN2522">
        <f t="shared" si="758"/>
        <v>-73.086122348580361</v>
      </c>
      <c r="AO2522">
        <f t="shared" si="759"/>
        <v>142.51960969654212</v>
      </c>
      <c r="AP2522">
        <f t="shared" si="760"/>
        <v>-205.98723726155569</v>
      </c>
      <c r="AQ2522">
        <f t="shared" si="761"/>
        <v>220.54466283536249</v>
      </c>
      <c r="AR2522">
        <f t="shared" si="762"/>
        <v>-148.45985572454805</v>
      </c>
      <c r="AS2522">
        <f t="shared" si="763"/>
        <v>44.314344648252465</v>
      </c>
      <c r="BJ2522">
        <f t="shared" si="764"/>
        <v>1.2716149999999999</v>
      </c>
      <c r="BK2522">
        <f t="shared" si="765"/>
        <v>4.4002477200000003</v>
      </c>
      <c r="BL2522">
        <f t="shared" si="766"/>
        <v>13.370477108735997</v>
      </c>
      <c r="BM2522">
        <f t="shared" si="767"/>
        <v>-4.7008167181589506</v>
      </c>
      <c r="BN2522">
        <f t="shared" si="768"/>
        <v>5.2521991851256875E-2</v>
      </c>
    </row>
    <row r="2523" spans="13:66" ht="15">
      <c r="M2523" s="280">
        <v>2553</v>
      </c>
      <c r="N2523" s="280">
        <f t="shared" si="754"/>
        <v>14.400803987899259</v>
      </c>
      <c r="AK2523">
        <f t="shared" si="755"/>
        <v>-9.1941659999999995E-2</v>
      </c>
      <c r="AL2523">
        <f t="shared" si="756"/>
        <v>6.985996011000001</v>
      </c>
      <c r="AM2523">
        <f t="shared" si="757"/>
        <v>27.986239980098997</v>
      </c>
      <c r="AN2523">
        <f t="shared" si="758"/>
        <v>-73.172072307262127</v>
      </c>
      <c r="AO2523">
        <f t="shared" si="759"/>
        <v>142.74312599896388</v>
      </c>
      <c r="AP2523">
        <f t="shared" si="760"/>
        <v>-206.39113368109946</v>
      </c>
      <c r="AQ2523">
        <f t="shared" si="761"/>
        <v>221.06369299183697</v>
      </c>
      <c r="AR2523">
        <f t="shared" si="762"/>
        <v>-148.86755221382791</v>
      </c>
      <c r="AS2523">
        <f t="shared" si="763"/>
        <v>44.453451758736897</v>
      </c>
      <c r="BJ2523">
        <f t="shared" si="764"/>
        <v>1.2716149999999999</v>
      </c>
      <c r="BK2523">
        <f t="shared" si="765"/>
        <v>4.4019719549999996</v>
      </c>
      <c r="BL2523">
        <f t="shared" si="766"/>
        <v>13.380957592055998</v>
      </c>
      <c r="BM2523">
        <f t="shared" si="767"/>
        <v>-4.7063449222791425</v>
      </c>
      <c r="BN2523">
        <f t="shared" si="768"/>
        <v>5.2604363122406253E-2</v>
      </c>
    </row>
    <row r="2524" spans="13:66" ht="15">
      <c r="M2524" s="280">
        <v>2554</v>
      </c>
      <c r="N2524" s="280">
        <f t="shared" si="754"/>
        <v>14.407562743740462</v>
      </c>
      <c r="AK2524">
        <f t="shared" si="755"/>
        <v>-9.1941659999999995E-2</v>
      </c>
      <c r="AL2524">
        <f t="shared" si="756"/>
        <v>6.9887323980000007</v>
      </c>
      <c r="AM2524">
        <f t="shared" si="757"/>
        <v>28.008168472875997</v>
      </c>
      <c r="AN2524">
        <f t="shared" si="758"/>
        <v>-73.258089624842228</v>
      </c>
      <c r="AO2524">
        <f t="shared" si="759"/>
        <v>142.96690510711616</v>
      </c>
      <c r="AP2524">
        <f t="shared" si="760"/>
        <v>-206.79566341514968</v>
      </c>
      <c r="AQ2524">
        <f t="shared" si="761"/>
        <v>221.5837406546249</v>
      </c>
      <c r="AR2524">
        <f t="shared" si="762"/>
        <v>-149.27620798847374</v>
      </c>
      <c r="AS2524">
        <f t="shared" si="763"/>
        <v>44.592940806503222</v>
      </c>
      <c r="BJ2524">
        <f t="shared" si="764"/>
        <v>1.2716149999999999</v>
      </c>
      <c r="BK2524">
        <f t="shared" si="765"/>
        <v>4.4036961899999998</v>
      </c>
      <c r="BL2524">
        <f t="shared" si="766"/>
        <v>13.391442181343997</v>
      </c>
      <c r="BM2524">
        <f t="shared" si="767"/>
        <v>-4.7118774588474839</v>
      </c>
      <c r="BN2524">
        <f t="shared" si="768"/>
        <v>5.2686831243950245E-2</v>
      </c>
    </row>
    <row r="2525" spans="13:66" ht="15">
      <c r="M2525" s="280">
        <v>2555</v>
      </c>
      <c r="N2525" s="280">
        <f t="shared" si="754"/>
        <v>14.414321368330798</v>
      </c>
      <c r="AK2525">
        <f t="shared" si="755"/>
        <v>-9.1941659999999995E-2</v>
      </c>
      <c r="AL2525">
        <f t="shared" si="756"/>
        <v>6.9914687850000004</v>
      </c>
      <c r="AM2525">
        <f t="shared" si="757"/>
        <v>28.030105553274996</v>
      </c>
      <c r="AN2525">
        <f t="shared" si="758"/>
        <v>-73.344174327704891</v>
      </c>
      <c r="AO2525">
        <f t="shared" si="759"/>
        <v>143.19094722691926</v>
      </c>
      <c r="AP2525">
        <f t="shared" si="760"/>
        <v>-207.20082720819829</v>
      </c>
      <c r="AQ2525">
        <f t="shared" si="761"/>
        <v>222.10480741887585</v>
      </c>
      <c r="AR2525">
        <f t="shared" si="762"/>
        <v>-149.68582492869911</v>
      </c>
      <c r="AS2525">
        <f t="shared" si="763"/>
        <v>44.7328126900507</v>
      </c>
      <c r="BJ2525">
        <f t="shared" si="764"/>
        <v>1.2716149999999999</v>
      </c>
      <c r="BK2525">
        <f t="shared" si="765"/>
        <v>4.405420425</v>
      </c>
      <c r="BL2525">
        <f t="shared" si="766"/>
        <v>13.401930876599998</v>
      </c>
      <c r="BM2525">
        <f t="shared" si="767"/>
        <v>-4.7174143295609756</v>
      </c>
      <c r="BN2525">
        <f t="shared" si="768"/>
        <v>5.2769396291775524E-2</v>
      </c>
    </row>
    <row r="2526" spans="13:66" ht="15">
      <c r="M2526" s="280">
        <v>2556</v>
      </c>
      <c r="N2526" s="280">
        <f t="shared" si="754"/>
        <v>14.421079860049176</v>
      </c>
      <c r="AK2526">
        <f t="shared" si="755"/>
        <v>-9.1941659999999995E-2</v>
      </c>
      <c r="AL2526">
        <f t="shared" si="756"/>
        <v>6.9942051720000009</v>
      </c>
      <c r="AM2526">
        <f t="shared" si="757"/>
        <v>28.052051221295997</v>
      </c>
      <c r="AN2526">
        <f t="shared" si="758"/>
        <v>-73.430326442234318</v>
      </c>
      <c r="AO2526">
        <f t="shared" si="759"/>
        <v>143.41525256437401</v>
      </c>
      <c r="AP2526">
        <f t="shared" si="760"/>
        <v>-207.60662580532033</v>
      </c>
      <c r="AQ2526">
        <f t="shared" si="761"/>
        <v>222.62689488161422</v>
      </c>
      <c r="AR2526">
        <f t="shared" si="762"/>
        <v>-150.09640491766464</v>
      </c>
      <c r="AS2526">
        <f t="shared" si="763"/>
        <v>44.873068309639315</v>
      </c>
      <c r="BJ2526">
        <f t="shared" si="764"/>
        <v>1.2716149999999999</v>
      </c>
      <c r="BK2526">
        <f t="shared" si="765"/>
        <v>4.4071446600000002</v>
      </c>
      <c r="BL2526">
        <f t="shared" si="766"/>
        <v>13.412423677823998</v>
      </c>
      <c r="BM2526">
        <f t="shared" si="767"/>
        <v>-4.7229555361166211</v>
      </c>
      <c r="BN2526">
        <f t="shared" si="768"/>
        <v>5.2852058341798513E-2</v>
      </c>
    </row>
    <row r="2527" spans="13:66" ht="15">
      <c r="M2527" s="280">
        <v>2557</v>
      </c>
      <c r="N2527" s="280">
        <f t="shared" si="754"/>
        <v>14.427838217274539</v>
      </c>
      <c r="AK2527">
        <f t="shared" si="755"/>
        <v>-9.1941659999999995E-2</v>
      </c>
      <c r="AL2527">
        <f t="shared" si="756"/>
        <v>6.9969415590000006</v>
      </c>
      <c r="AM2527">
        <f t="shared" si="757"/>
        <v>28.074005476938996</v>
      </c>
      <c r="AN2527">
        <f t="shared" si="758"/>
        <v>-73.51654599481472</v>
      </c>
      <c r="AO2527">
        <f t="shared" si="759"/>
        <v>143.63982132556197</v>
      </c>
      <c r="AP2527">
        <f t="shared" si="760"/>
        <v>-208.01305995217439</v>
      </c>
      <c r="AQ2527">
        <f t="shared" si="761"/>
        <v>223.15000464174065</v>
      </c>
      <c r="AR2527">
        <f t="shared" si="762"/>
        <v>-150.50794984148149</v>
      </c>
      <c r="AS2527">
        <f t="shared" si="763"/>
        <v>45.013708567292547</v>
      </c>
      <c r="BJ2527">
        <f t="shared" si="764"/>
        <v>1.2716149999999999</v>
      </c>
      <c r="BK2527">
        <f t="shared" si="765"/>
        <v>4.4088688949999995</v>
      </c>
      <c r="BL2527">
        <f t="shared" si="766"/>
        <v>13.422920585015998</v>
      </c>
      <c r="BM2527">
        <f t="shared" si="767"/>
        <v>-4.7285010802114238</v>
      </c>
      <c r="BN2527">
        <f t="shared" si="768"/>
        <v>5.2934817469965333E-2</v>
      </c>
    </row>
    <row r="2528" spans="13:66" ht="15">
      <c r="M2528" s="280">
        <v>2558</v>
      </c>
      <c r="N2528" s="280">
        <f t="shared" si="754"/>
        <v>14.43459643838586</v>
      </c>
      <c r="AK2528">
        <f t="shared" si="755"/>
        <v>-9.1941659999999995E-2</v>
      </c>
      <c r="AL2528">
        <f t="shared" si="756"/>
        <v>6.9996779460000011</v>
      </c>
      <c r="AM2528">
        <f t="shared" si="757"/>
        <v>28.095968320203998</v>
      </c>
      <c r="AN2528">
        <f t="shared" si="758"/>
        <v>-73.602833011830342</v>
      </c>
      <c r="AO2528">
        <f t="shared" si="759"/>
        <v>143.86465371664534</v>
      </c>
      <c r="AP2528">
        <f t="shared" si="760"/>
        <v>-208.42013039500264</v>
      </c>
      <c r="AQ2528">
        <f t="shared" si="761"/>
        <v>223.67413830003358</v>
      </c>
      <c r="AR2528">
        <f t="shared" si="762"/>
        <v>-150.92046158921474</v>
      </c>
      <c r="AS2528">
        <f t="shared" si="763"/>
        <v>45.154734366800135</v>
      </c>
      <c r="BJ2528">
        <f t="shared" si="764"/>
        <v>1.2716149999999999</v>
      </c>
      <c r="BK2528">
        <f t="shared" si="765"/>
        <v>4.4105931299999996</v>
      </c>
      <c r="BL2528">
        <f t="shared" si="766"/>
        <v>13.433421598175997</v>
      </c>
      <c r="BM2528">
        <f t="shared" si="767"/>
        <v>-4.7340509635423862</v>
      </c>
      <c r="BN2528">
        <f t="shared" si="768"/>
        <v>5.3017673752251832E-2</v>
      </c>
    </row>
    <row r="2529" spans="13:66" ht="15">
      <c r="M2529" s="280">
        <v>2559</v>
      </c>
      <c r="N2529" s="280">
        <f t="shared" si="754"/>
        <v>14.441354521762149</v>
      </c>
      <c r="AK2529">
        <f t="shared" si="755"/>
        <v>-9.1941659999999995E-2</v>
      </c>
      <c r="AL2529">
        <f t="shared" si="756"/>
        <v>7.0024143330000008</v>
      </c>
      <c r="AM2529">
        <f t="shared" si="757"/>
        <v>28.117939751090997</v>
      </c>
      <c r="AN2529">
        <f t="shared" si="758"/>
        <v>-73.689187519665367</v>
      </c>
      <c r="AO2529">
        <f t="shared" si="759"/>
        <v>144.08974994386688</v>
      </c>
      <c r="AP2529">
        <f t="shared" si="760"/>
        <v>-208.82783788063131</v>
      </c>
      <c r="AQ2529">
        <f t="shared" si="761"/>
        <v>224.19929745915061</v>
      </c>
      <c r="AR2529">
        <f t="shared" si="762"/>
        <v>-151.33394205288701</v>
      </c>
      <c r="AS2529">
        <f t="shared" si="763"/>
        <v>45.296146613720794</v>
      </c>
      <c r="BJ2529">
        <f t="shared" si="764"/>
        <v>1.2716149999999999</v>
      </c>
      <c r="BK2529">
        <f t="shared" si="765"/>
        <v>4.4123173649999998</v>
      </c>
      <c r="BL2529">
        <f t="shared" si="766"/>
        <v>13.443926717303997</v>
      </c>
      <c r="BM2529">
        <f t="shared" si="767"/>
        <v>-4.7396051878065109</v>
      </c>
      <c r="BN2529">
        <f t="shared" si="768"/>
        <v>5.3100627264663573E-2</v>
      </c>
    </row>
    <row r="2530" spans="13:66" ht="15">
      <c r="M2530" s="280">
        <v>2560</v>
      </c>
      <c r="N2530" s="280">
        <f t="shared" si="754"/>
        <v>14.448112465782433</v>
      </c>
      <c r="AK2530">
        <f t="shared" si="755"/>
        <v>-9.1941659999999995E-2</v>
      </c>
      <c r="AL2530">
        <f t="shared" si="756"/>
        <v>7.0051507200000005</v>
      </c>
      <c r="AM2530">
        <f t="shared" si="757"/>
        <v>28.139919769599999</v>
      </c>
      <c r="AN2530">
        <f t="shared" si="758"/>
        <v>-73.775609544704011</v>
      </c>
      <c r="AO2530">
        <f t="shared" si="759"/>
        <v>144.31511021355007</v>
      </c>
      <c r="AP2530">
        <f t="shared" si="760"/>
        <v>-209.23618315647062</v>
      </c>
      <c r="AQ2530">
        <f t="shared" si="761"/>
        <v>224.72548372363008</v>
      </c>
      <c r="AR2530">
        <f t="shared" si="762"/>
        <v>-151.74839312748168</v>
      </c>
      <c r="AS2530">
        <f t="shared" si="763"/>
        <v>45.437946215385068</v>
      </c>
      <c r="BJ2530">
        <f t="shared" si="764"/>
        <v>1.2716149999999999</v>
      </c>
      <c r="BK2530">
        <f t="shared" si="765"/>
        <v>4.4140416</v>
      </c>
      <c r="BL2530">
        <f t="shared" si="766"/>
        <v>13.454435942399998</v>
      </c>
      <c r="BM2530">
        <f t="shared" si="767"/>
        <v>-4.7451637547008003</v>
      </c>
      <c r="BN2530">
        <f t="shared" si="768"/>
        <v>5.318367808323584E-2</v>
      </c>
    </row>
    <row r="2531" spans="13:66" ht="15">
      <c r="M2531" s="280">
        <v>2561</v>
      </c>
      <c r="N2531" s="280">
        <f t="shared" si="754"/>
        <v>14.454870268825772</v>
      </c>
      <c r="AK2531">
        <f t="shared" si="755"/>
        <v>-9.1941659999999995E-2</v>
      </c>
      <c r="AL2531">
        <f t="shared" si="756"/>
        <v>7.0078871070000011</v>
      </c>
      <c r="AM2531">
        <f t="shared" si="757"/>
        <v>28.161908375730999</v>
      </c>
      <c r="AN2531">
        <f t="shared" si="758"/>
        <v>-73.862099113330501</v>
      </c>
      <c r="AO2531">
        <f t="shared" si="759"/>
        <v>144.54073473209903</v>
      </c>
      <c r="AP2531">
        <f t="shared" si="760"/>
        <v>-209.64516697051522</v>
      </c>
      <c r="AQ2531">
        <f t="shared" si="761"/>
        <v>225.25269869989245</v>
      </c>
      <c r="AR2531">
        <f t="shared" si="762"/>
        <v>-152.16381671094661</v>
      </c>
      <c r="AS2531">
        <f t="shared" si="763"/>
        <v>45.580134080898013</v>
      </c>
      <c r="BJ2531">
        <f t="shared" si="764"/>
        <v>1.2716149999999999</v>
      </c>
      <c r="BK2531">
        <f t="shared" si="765"/>
        <v>4.4157658350000002</v>
      </c>
      <c r="BL2531">
        <f t="shared" si="766"/>
        <v>13.464949273463997</v>
      </c>
      <c r="BM2531">
        <f t="shared" si="767"/>
        <v>-4.750726665922258</v>
      </c>
      <c r="BN2531">
        <f t="shared" si="768"/>
        <v>5.326682628403364E-2</v>
      </c>
    </row>
    <row r="2532" spans="13:66" ht="15">
      <c r="M2532" s="280">
        <v>2562</v>
      </c>
      <c r="N2532" s="280">
        <f t="shared" si="754"/>
        <v>14.461627929271263</v>
      </c>
      <c r="AK2532">
        <f t="shared" si="755"/>
        <v>-9.1941659999999995E-2</v>
      </c>
      <c r="AL2532">
        <f t="shared" si="756"/>
        <v>7.0106234940000007</v>
      </c>
      <c r="AM2532">
        <f t="shared" si="757"/>
        <v>28.183905569483997</v>
      </c>
      <c r="AN2532">
        <f t="shared" si="758"/>
        <v>-73.948656251929037</v>
      </c>
      <c r="AO2532">
        <f t="shared" si="759"/>
        <v>144.76662370599848</v>
      </c>
      <c r="AP2532">
        <f t="shared" si="760"/>
        <v>-210.05479007134443</v>
      </c>
      <c r="AQ2532">
        <f t="shared" si="761"/>
        <v>225.78094399624183</v>
      </c>
      <c r="AR2532">
        <f t="shared" si="762"/>
        <v>-152.58021470419752</v>
      </c>
      <c r="AS2532">
        <f t="shared" si="763"/>
        <v>45.722711121142055</v>
      </c>
      <c r="BJ2532">
        <f t="shared" si="764"/>
        <v>1.2716149999999999</v>
      </c>
      <c r="BK2532">
        <f t="shared" si="765"/>
        <v>4.4174900699999995</v>
      </c>
      <c r="BL2532">
        <f t="shared" si="766"/>
        <v>13.475466710495997</v>
      </c>
      <c r="BM2532">
        <f t="shared" si="767"/>
        <v>-4.7562939231678865</v>
      </c>
      <c r="BN2532">
        <f t="shared" si="768"/>
        <v>5.3350071943151688E-2</v>
      </c>
    </row>
    <row r="2533" spans="13:66" ht="15">
      <c r="M2533" s="280">
        <v>2563</v>
      </c>
      <c r="N2533" s="280">
        <f t="shared" si="754"/>
        <v>14.468385445498024</v>
      </c>
      <c r="AK2533">
        <f t="shared" si="755"/>
        <v>-9.1941659999999995E-2</v>
      </c>
      <c r="AL2533">
        <f t="shared" si="756"/>
        <v>7.0133598810000004</v>
      </c>
      <c r="AM2533">
        <f t="shared" si="757"/>
        <v>28.205911350858997</v>
      </c>
      <c r="AN2533">
        <f t="shared" si="758"/>
        <v>-74.035280986883848</v>
      </c>
      <c r="AO2533">
        <f t="shared" si="759"/>
        <v>144.99277734181379</v>
      </c>
      <c r="AP2533">
        <f t="shared" si="760"/>
        <v>-210.4650532081223</v>
      </c>
      <c r="AQ2533">
        <f t="shared" si="761"/>
        <v>226.3102212228674</v>
      </c>
      <c r="AR2533">
        <f t="shared" si="762"/>
        <v>-152.99758901112145</v>
      </c>
      <c r="AS2533">
        <f t="shared" si="763"/>
        <v>45.865678248779702</v>
      </c>
      <c r="BJ2533">
        <f t="shared" si="764"/>
        <v>1.2716149999999999</v>
      </c>
      <c r="BK2533">
        <f t="shared" si="765"/>
        <v>4.4192143049999997</v>
      </c>
      <c r="BL2533">
        <f t="shared" si="766"/>
        <v>13.485988253495998</v>
      </c>
      <c r="BM2533">
        <f t="shared" si="767"/>
        <v>-4.7618655281346891</v>
      </c>
      <c r="BN2533">
        <f t="shared" si="768"/>
        <v>5.3433415136714429E-2</v>
      </c>
    </row>
    <row r="2534" spans="13:66" ht="15">
      <c r="M2534" s="280">
        <v>2564</v>
      </c>
      <c r="N2534" s="280">
        <f t="shared" si="754"/>
        <v>14.475142815885205</v>
      </c>
      <c r="AK2534">
        <f t="shared" si="755"/>
        <v>-9.1941659999999995E-2</v>
      </c>
      <c r="AL2534">
        <f t="shared" si="756"/>
        <v>7.016096268000001</v>
      </c>
      <c r="AM2534">
        <f t="shared" si="757"/>
        <v>28.227925719855996</v>
      </c>
      <c r="AN2534">
        <f t="shared" si="758"/>
        <v>-74.121973344579146</v>
      </c>
      <c r="AO2534">
        <f t="shared" si="759"/>
        <v>145.21919584619104</v>
      </c>
      <c r="AP2534">
        <f t="shared" si="760"/>
        <v>-210.87595713059801</v>
      </c>
      <c r="AQ2534">
        <f t="shared" si="761"/>
        <v>226.84053199184493</v>
      </c>
      <c r="AR2534">
        <f t="shared" si="762"/>
        <v>-153.41594153858028</v>
      </c>
      <c r="AS2534">
        <f t="shared" si="763"/>
        <v>46.009036378256368</v>
      </c>
      <c r="BJ2534">
        <f t="shared" si="764"/>
        <v>1.2716149999999999</v>
      </c>
      <c r="BK2534">
        <f t="shared" si="765"/>
        <v>4.4209385399999999</v>
      </c>
      <c r="BL2534">
        <f t="shared" si="766"/>
        <v>13.496513902463997</v>
      </c>
      <c r="BM2534">
        <f t="shared" si="767"/>
        <v>-4.7674414825196676</v>
      </c>
      <c r="BN2534">
        <f t="shared" si="768"/>
        <v>5.3516855940876011E-2</v>
      </c>
    </row>
    <row r="2535" spans="13:66" ht="15">
      <c r="M2535" s="280">
        <v>2565</v>
      </c>
      <c r="N2535" s="280">
        <f t="shared" si="754"/>
        <v>14.481900038811991</v>
      </c>
      <c r="AK2535">
        <f t="shared" si="755"/>
        <v>-9.1941659999999995E-2</v>
      </c>
      <c r="AL2535">
        <f t="shared" si="756"/>
        <v>7.0188326550000006</v>
      </c>
      <c r="AM2535">
        <f t="shared" si="757"/>
        <v>28.249948676474997</v>
      </c>
      <c r="AN2535">
        <f t="shared" si="758"/>
        <v>-74.208733351399133</v>
      </c>
      <c r="AO2535">
        <f t="shared" si="759"/>
        <v>145.44587942585684</v>
      </c>
      <c r="AP2535">
        <f t="shared" si="760"/>
        <v>-211.28750258910591</v>
      </c>
      <c r="AQ2535">
        <f t="shared" si="761"/>
        <v>227.37187791713822</v>
      </c>
      <c r="AR2535">
        <f t="shared" si="762"/>
        <v>-153.83527419641413</v>
      </c>
      <c r="AS2535">
        <f t="shared" si="763"/>
        <v>46.152786425803129</v>
      </c>
      <c r="BJ2535">
        <f t="shared" si="764"/>
        <v>1.2716149999999999</v>
      </c>
      <c r="BK2535">
        <f t="shared" si="765"/>
        <v>4.422662775</v>
      </c>
      <c r="BL2535">
        <f t="shared" si="766"/>
        <v>13.507043657399997</v>
      </c>
      <c r="BM2535">
        <f t="shared" si="767"/>
        <v>-4.7730217880198254</v>
      </c>
      <c r="BN2535">
        <f t="shared" si="768"/>
        <v>5.3600394431820325E-2</v>
      </c>
    </row>
    <row r="2536" spans="13:66" ht="15">
      <c r="M2536" s="280">
        <v>2566</v>
      </c>
      <c r="N2536" s="280">
        <f t="shared" si="754"/>
        <v>14.488657112657593</v>
      </c>
      <c r="AK2536">
        <f t="shared" si="755"/>
        <v>-9.1941659999999995E-2</v>
      </c>
      <c r="AL2536">
        <f t="shared" si="756"/>
        <v>7.0215690420000003</v>
      </c>
      <c r="AM2536">
        <f t="shared" si="757"/>
        <v>28.271980220715996</v>
      </c>
      <c r="AN2536">
        <f t="shared" si="758"/>
        <v>-74.295561033728035</v>
      </c>
      <c r="AO2536">
        <f t="shared" si="759"/>
        <v>145.67282828761856</v>
      </c>
      <c r="AP2536">
        <f t="shared" si="760"/>
        <v>-211.69969033456601</v>
      </c>
      <c r="AQ2536">
        <f t="shared" si="761"/>
        <v>227.90426061460062</v>
      </c>
      <c r="AR2536">
        <f t="shared" si="762"/>
        <v>-154.25558889744508</v>
      </c>
      <c r="AS2536">
        <f t="shared" si="763"/>
        <v>46.296929309439541</v>
      </c>
      <c r="BJ2536">
        <f t="shared" si="764"/>
        <v>1.2716149999999999</v>
      </c>
      <c r="BK2536">
        <f t="shared" si="765"/>
        <v>4.4243870100000002</v>
      </c>
      <c r="BL2536">
        <f t="shared" si="766"/>
        <v>13.517577518303998</v>
      </c>
      <c r="BM2536">
        <f t="shared" si="767"/>
        <v>-4.7786064463321649</v>
      </c>
      <c r="BN2536">
        <f t="shared" si="768"/>
        <v>5.3684030685760963E-2</v>
      </c>
    </row>
    <row r="2537" spans="13:66" ht="15">
      <c r="M2537" s="280">
        <v>2567</v>
      </c>
      <c r="N2537" s="280">
        <f t="shared" si="754"/>
        <v>14.495414035801248</v>
      </c>
      <c r="AK2537">
        <f t="shared" si="755"/>
        <v>-9.1941659999999995E-2</v>
      </c>
      <c r="AL2537">
        <f t="shared" si="756"/>
        <v>7.0243054290000009</v>
      </c>
      <c r="AM2537">
        <f t="shared" si="757"/>
        <v>28.294020352578997</v>
      </c>
      <c r="AN2537">
        <f t="shared" si="758"/>
        <v>-74.382456417950053</v>
      </c>
      <c r="AO2537">
        <f t="shared" si="759"/>
        <v>145.90004263836411</v>
      </c>
      <c r="AP2537">
        <f t="shared" si="760"/>
        <v>-212.11252111848395</v>
      </c>
      <c r="AQ2537">
        <f t="shared" si="761"/>
        <v>228.43768170197649</v>
      </c>
      <c r="AR2537">
        <f t="shared" si="762"/>
        <v>-154.67688755748026</v>
      </c>
      <c r="AS2537">
        <f t="shared" si="763"/>
        <v>46.441465948976415</v>
      </c>
      <c r="BJ2537">
        <f t="shared" si="764"/>
        <v>1.2716149999999999</v>
      </c>
      <c r="BK2537">
        <f t="shared" si="765"/>
        <v>4.4261112449999995</v>
      </c>
      <c r="BL2537">
        <f t="shared" si="766"/>
        <v>13.528115485175997</v>
      </c>
      <c r="BM2537">
        <f t="shared" si="767"/>
        <v>-4.7841954591536897</v>
      </c>
      <c r="BN2537">
        <f t="shared" si="768"/>
        <v>5.3767764778941234E-2</v>
      </c>
    </row>
    <row r="2538" spans="13:66" ht="15">
      <c r="M2538" s="280">
        <v>2568</v>
      </c>
      <c r="N2538" s="280">
        <f t="shared" si="754"/>
        <v>14.50217080662223</v>
      </c>
      <c r="AK2538">
        <f t="shared" si="755"/>
        <v>-9.1941659999999995E-2</v>
      </c>
      <c r="AL2538">
        <f t="shared" si="756"/>
        <v>7.0270418160000006</v>
      </c>
      <c r="AM2538">
        <f t="shared" si="757"/>
        <v>28.316069072063996</v>
      </c>
      <c r="AN2538">
        <f t="shared" si="758"/>
        <v>-74.469419530449414</v>
      </c>
      <c r="AO2538">
        <f t="shared" si="759"/>
        <v>146.12752268506208</v>
      </c>
      <c r="AP2538">
        <f t="shared" si="760"/>
        <v>-212.52599569295143</v>
      </c>
      <c r="AQ2538">
        <f t="shared" si="761"/>
        <v>228.97214279890252</v>
      </c>
      <c r="AR2538">
        <f t="shared" si="762"/>
        <v>-155.09917209531577</v>
      </c>
      <c r="AS2538">
        <f t="shared" si="763"/>
        <v>46.586397266018601</v>
      </c>
      <c r="BJ2538">
        <f t="shared" si="764"/>
        <v>1.2716149999999999</v>
      </c>
      <c r="BK2538">
        <f t="shared" si="765"/>
        <v>4.4278354799999997</v>
      </c>
      <c r="BL2538">
        <f t="shared" si="766"/>
        <v>13.538657558015998</v>
      </c>
      <c r="BM2538">
        <f t="shared" si="767"/>
        <v>-4.7897888281814023</v>
      </c>
      <c r="BN2538">
        <f t="shared" si="768"/>
        <v>5.3851596787634175E-2</v>
      </c>
    </row>
    <row r="2539" spans="13:66" ht="15">
      <c r="M2539" s="280">
        <v>2569</v>
      </c>
      <c r="N2539" s="280">
        <f t="shared" si="754"/>
        <v>14.508927423499836</v>
      </c>
      <c r="AK2539">
        <f t="shared" si="755"/>
        <v>-9.1941659999999995E-2</v>
      </c>
      <c r="AL2539">
        <f t="shared" si="756"/>
        <v>7.0297782030000011</v>
      </c>
      <c r="AM2539">
        <f t="shared" si="757"/>
        <v>28.338126379170998</v>
      </c>
      <c r="AN2539">
        <f t="shared" si="758"/>
        <v>-74.556450397610334</v>
      </c>
      <c r="AO2539">
        <f t="shared" si="759"/>
        <v>146.35526863476176</v>
      </c>
      <c r="AP2539">
        <f t="shared" si="760"/>
        <v>-212.94011481064626</v>
      </c>
      <c r="AQ2539">
        <f t="shared" si="761"/>
        <v>229.50764552690953</v>
      </c>
      <c r="AR2539">
        <f t="shared" si="762"/>
        <v>-155.52244443273992</v>
      </c>
      <c r="AS2539">
        <f t="shared" si="763"/>
        <v>46.73172418396782</v>
      </c>
      <c r="BJ2539">
        <f t="shared" si="764"/>
        <v>1.2716149999999999</v>
      </c>
      <c r="BK2539">
        <f t="shared" si="765"/>
        <v>4.4295597149999999</v>
      </c>
      <c r="BL2539">
        <f t="shared" si="766"/>
        <v>13.549203736823998</v>
      </c>
      <c r="BM2539">
        <f t="shared" si="767"/>
        <v>-4.7953865551123043</v>
      </c>
      <c r="BN2539">
        <f t="shared" si="768"/>
        <v>5.3935526788142535E-2</v>
      </c>
    </row>
    <row r="2540" spans="13:66" ht="15">
      <c r="M2540" s="280">
        <v>2570</v>
      </c>
      <c r="N2540" s="280">
        <f t="shared" si="754"/>
        <v>14.515683884813397</v>
      </c>
      <c r="AK2540">
        <f t="shared" si="755"/>
        <v>-9.1941659999999995E-2</v>
      </c>
      <c r="AL2540">
        <f t="shared" si="756"/>
        <v>7.0325145900000008</v>
      </c>
      <c r="AM2540">
        <f t="shared" si="757"/>
        <v>28.360192273899997</v>
      </c>
      <c r="AN2540">
        <f t="shared" si="758"/>
        <v>-74.643549045817011</v>
      </c>
      <c r="AO2540">
        <f t="shared" si="759"/>
        <v>146.58328069459299</v>
      </c>
      <c r="AP2540">
        <f t="shared" si="760"/>
        <v>-213.35487922483267</v>
      </c>
      <c r="AQ2540">
        <f t="shared" si="761"/>
        <v>230.04419150942368</v>
      </c>
      <c r="AR2540">
        <f t="shared" si="762"/>
        <v>-155.94670649453678</v>
      </c>
      <c r="AS2540">
        <f t="shared" si="763"/>
        <v>46.877447628025422</v>
      </c>
      <c r="BJ2540">
        <f t="shared" si="764"/>
        <v>1.2716149999999999</v>
      </c>
      <c r="BK2540">
        <f t="shared" si="765"/>
        <v>4.4312839500000001</v>
      </c>
      <c r="BL2540">
        <f t="shared" si="766"/>
        <v>13.559754021599998</v>
      </c>
      <c r="BM2540">
        <f t="shared" si="767"/>
        <v>-4.8009886416434</v>
      </c>
      <c r="BN2540">
        <f t="shared" si="768"/>
        <v>5.4019554856798796E-2</v>
      </c>
    </row>
    <row r="2541" spans="13:66" ht="15">
      <c r="M2541" s="280">
        <v>2571</v>
      </c>
      <c r="N2541" s="280">
        <f t="shared" si="754"/>
        <v>14.522440188942269</v>
      </c>
      <c r="AK2541">
        <f t="shared" si="755"/>
        <v>-9.1941659999999995E-2</v>
      </c>
      <c r="AL2541">
        <f t="shared" si="756"/>
        <v>7.0352509770000005</v>
      </c>
      <c r="AM2541">
        <f t="shared" si="757"/>
        <v>28.382266756250996</v>
      </c>
      <c r="AN2541">
        <f t="shared" si="758"/>
        <v>-74.730715501453673</v>
      </c>
      <c r="AO2541">
        <f t="shared" si="759"/>
        <v>146.81155907176628</v>
      </c>
      <c r="AP2541">
        <f t="shared" si="760"/>
        <v>-213.77028968936168</v>
      </c>
      <c r="AQ2541">
        <f t="shared" si="761"/>
        <v>230.58178237176793</v>
      </c>
      <c r="AR2541">
        <f t="shared" si="762"/>
        <v>-156.37196020848967</v>
      </c>
      <c r="AS2541">
        <f t="shared" si="763"/>
        <v>47.023568525195238</v>
      </c>
      <c r="BJ2541">
        <f t="shared" si="764"/>
        <v>1.2716149999999999</v>
      </c>
      <c r="BK2541">
        <f t="shared" si="765"/>
        <v>4.4330081850000003</v>
      </c>
      <c r="BL2541">
        <f t="shared" si="766"/>
        <v>13.570308412343998</v>
      </c>
      <c r="BM2541">
        <f t="shared" si="767"/>
        <v>-4.806595089471692</v>
      </c>
      <c r="BN2541">
        <f t="shared" si="768"/>
        <v>5.4103681069965132E-2</v>
      </c>
    </row>
    <row r="2542" spans="13:66" ht="15">
      <c r="M2542" s="280">
        <v>2572</v>
      </c>
      <c r="N2542" s="280">
        <f t="shared" si="754"/>
        <v>14.529196334265846</v>
      </c>
      <c r="AK2542">
        <f t="shared" si="755"/>
        <v>-9.1941659999999995E-2</v>
      </c>
      <c r="AL2542">
        <f t="shared" si="756"/>
        <v>7.037987364000001</v>
      </c>
      <c r="AM2542">
        <f t="shared" si="757"/>
        <v>28.404349826223996</v>
      </c>
      <c r="AN2542">
        <f t="shared" si="758"/>
        <v>-74.817949790904521</v>
      </c>
      <c r="AO2542">
        <f t="shared" si="759"/>
        <v>147.04010397357283</v>
      </c>
      <c r="AP2542">
        <f t="shared" si="760"/>
        <v>-214.18634695867101</v>
      </c>
      <c r="AQ2542">
        <f t="shared" si="761"/>
        <v>231.12041974116374</v>
      </c>
      <c r="AR2542">
        <f t="shared" si="762"/>
        <v>-156.79820750538474</v>
      </c>
      <c r="AS2542">
        <f t="shared" si="763"/>
        <v>47.170087804286332</v>
      </c>
      <c r="BJ2542">
        <f t="shared" si="764"/>
        <v>1.2716149999999999</v>
      </c>
      <c r="BK2542">
        <f t="shared" si="765"/>
        <v>4.4347324199999996</v>
      </c>
      <c r="BL2542">
        <f t="shared" si="766"/>
        <v>13.580866909055997</v>
      </c>
      <c r="BM2542">
        <f t="shared" si="767"/>
        <v>-4.8122059002941828</v>
      </c>
      <c r="BN2542">
        <f t="shared" si="768"/>
        <v>5.4187905504033455E-2</v>
      </c>
    </row>
    <row r="2543" spans="13:66" ht="15">
      <c r="M2543" s="280">
        <v>2573</v>
      </c>
      <c r="N2543" s="280">
        <f t="shared" si="754"/>
        <v>14.535952319163549</v>
      </c>
      <c r="AK2543">
        <f t="shared" si="755"/>
        <v>-9.1941659999999995E-2</v>
      </c>
      <c r="AL2543">
        <f t="shared" si="756"/>
        <v>7.0407237510000007</v>
      </c>
      <c r="AM2543">
        <f t="shared" si="757"/>
        <v>28.426441483818998</v>
      </c>
      <c r="AN2543">
        <f t="shared" si="758"/>
        <v>-74.905251940553782</v>
      </c>
      <c r="AO2543">
        <f t="shared" si="759"/>
        <v>147.26891560738443</v>
      </c>
      <c r="AP2543">
        <f t="shared" si="760"/>
        <v>-214.60305178778566</v>
      </c>
      <c r="AQ2543">
        <f t="shared" si="761"/>
        <v>231.66010524673243</v>
      </c>
      <c r="AR2543">
        <f t="shared" si="762"/>
        <v>-157.22545031901441</v>
      </c>
      <c r="AS2543">
        <f t="shared" si="763"/>
        <v>47.317006395915868</v>
      </c>
      <c r="BJ2543">
        <f t="shared" si="764"/>
        <v>1.2716149999999999</v>
      </c>
      <c r="BK2543">
        <f t="shared" si="765"/>
        <v>4.4364566549999997</v>
      </c>
      <c r="BL2543">
        <f t="shared" si="766"/>
        <v>13.591429511735997</v>
      </c>
      <c r="BM2543">
        <f t="shared" si="767"/>
        <v>-4.817821075807875</v>
      </c>
      <c r="BN2543">
        <f t="shared" si="768"/>
        <v>5.42722282354254E-2</v>
      </c>
    </row>
    <row r="2544" spans="13:66" ht="15">
      <c r="M2544" s="280">
        <v>2574</v>
      </c>
      <c r="N2544" s="280">
        <f t="shared" si="754"/>
        <v>14.542708142014819</v>
      </c>
      <c r="AK2544">
        <f t="shared" si="755"/>
        <v>-9.1941659999999995E-2</v>
      </c>
      <c r="AL2544">
        <f t="shared" si="756"/>
        <v>7.0434601380000004</v>
      </c>
      <c r="AM2544">
        <f t="shared" si="757"/>
        <v>28.448541729035998</v>
      </c>
      <c r="AN2544">
        <f t="shared" si="758"/>
        <v>-74.992621976785671</v>
      </c>
      <c r="AO2544">
        <f t="shared" si="759"/>
        <v>147.49799418065356</v>
      </c>
      <c r="AP2544">
        <f t="shared" si="760"/>
        <v>-215.02040493231783</v>
      </c>
      <c r="AQ2544">
        <f t="shared" si="761"/>
        <v>232.20084051949655</v>
      </c>
      <c r="AR2544">
        <f t="shared" si="762"/>
        <v>-157.65369058618091</v>
      </c>
      <c r="AS2544">
        <f t="shared" si="763"/>
        <v>47.464325232511904</v>
      </c>
      <c r="BJ2544">
        <f t="shared" si="764"/>
        <v>1.2716149999999999</v>
      </c>
      <c r="BK2544">
        <f t="shared" si="765"/>
        <v>4.4381808899999999</v>
      </c>
      <c r="BL2544">
        <f t="shared" si="766"/>
        <v>13.601996220383997</v>
      </c>
      <c r="BM2544">
        <f t="shared" si="767"/>
        <v>-4.8234406177097711</v>
      </c>
      <c r="BN2544">
        <f t="shared" si="768"/>
        <v>5.4356649340592304E-2</v>
      </c>
    </row>
    <row r="2545" spans="13:66" ht="15">
      <c r="M2545" s="280">
        <v>2575</v>
      </c>
      <c r="N2545" s="280">
        <f t="shared" si="754"/>
        <v>14.549463801199138</v>
      </c>
      <c r="AK2545">
        <f t="shared" si="755"/>
        <v>-9.1941659999999995E-2</v>
      </c>
      <c r="AL2545">
        <f t="shared" si="756"/>
        <v>7.0461965250000009</v>
      </c>
      <c r="AM2545">
        <f t="shared" si="757"/>
        <v>28.470650561874997</v>
      </c>
      <c r="AN2545">
        <f t="shared" si="758"/>
        <v>-75.080059925984386</v>
      </c>
      <c r="AO2545">
        <f t="shared" si="759"/>
        <v>147.72733990091328</v>
      </c>
      <c r="AP2545">
        <f t="shared" si="760"/>
        <v>-215.43840714846738</v>
      </c>
      <c r="AQ2545">
        <f t="shared" si="761"/>
        <v>232.74262719238149</v>
      </c>
      <c r="AR2545">
        <f t="shared" si="762"/>
        <v>-158.08293024669968</v>
      </c>
      <c r="AS2545">
        <f t="shared" si="763"/>
        <v>47.612045248316186</v>
      </c>
      <c r="BJ2545">
        <f t="shared" si="764"/>
        <v>1.2716149999999999</v>
      </c>
      <c r="BK2545">
        <f t="shared" si="765"/>
        <v>4.4399051250000001</v>
      </c>
      <c r="BL2545">
        <f t="shared" si="766"/>
        <v>13.612567034999998</v>
      </c>
      <c r="BM2545">
        <f t="shared" si="767"/>
        <v>-4.8290645276968753</v>
      </c>
      <c r="BN2545">
        <f t="shared" si="768"/>
        <v>5.4441168896015239E-2</v>
      </c>
    </row>
    <row r="2546" spans="13:66" ht="15">
      <c r="M2546" s="280">
        <v>2576</v>
      </c>
      <c r="N2546" s="280">
        <f t="shared" si="754"/>
        <v>14.556219295096012</v>
      </c>
      <c r="AK2546">
        <f t="shared" si="755"/>
        <v>-9.1941659999999995E-2</v>
      </c>
      <c r="AL2546">
        <f t="shared" si="756"/>
        <v>7.0489329120000006</v>
      </c>
      <c r="AM2546">
        <f t="shared" si="757"/>
        <v>28.492767982335998</v>
      </c>
      <c r="AN2546">
        <f t="shared" si="758"/>
        <v>-75.167565814534157</v>
      </c>
      <c r="AO2546">
        <f t="shared" si="759"/>
        <v>147.95695297577731</v>
      </c>
      <c r="AP2546">
        <f t="shared" si="760"/>
        <v>-215.85705919302191</v>
      </c>
      <c r="AQ2546">
        <f t="shared" si="761"/>
        <v>233.28546690021693</v>
      </c>
      <c r="AR2546">
        <f t="shared" si="762"/>
        <v>-158.51317124340309</v>
      </c>
      <c r="AS2546">
        <f t="shared" si="763"/>
        <v>47.760167379387013</v>
      </c>
      <c r="BJ2546">
        <f t="shared" si="764"/>
        <v>1.2716149999999999</v>
      </c>
      <c r="BK2546">
        <f t="shared" si="765"/>
        <v>4.4416293600000003</v>
      </c>
      <c r="BL2546">
        <f t="shared" si="766"/>
        <v>13.623141955583998</v>
      </c>
      <c r="BM2546">
        <f t="shared" si="767"/>
        <v>-4.8346928074661895</v>
      </c>
      <c r="BN2546">
        <f t="shared" si="768"/>
        <v>5.4525786978204975E-2</v>
      </c>
    </row>
    <row r="2547" spans="13:66" ht="15">
      <c r="M2547" s="280">
        <v>2577</v>
      </c>
      <c r="N2547" s="280">
        <f t="shared" si="754"/>
        <v>14.562974622084981</v>
      </c>
      <c r="AK2547">
        <f t="shared" si="755"/>
        <v>-9.1941659999999995E-2</v>
      </c>
      <c r="AL2547">
        <f t="shared" si="756"/>
        <v>7.0516692990000012</v>
      </c>
      <c r="AM2547">
        <f t="shared" si="757"/>
        <v>28.514893990418997</v>
      </c>
      <c r="AN2547">
        <f t="shared" si="758"/>
        <v>-75.255139668819183</v>
      </c>
      <c r="AO2547">
        <f t="shared" si="759"/>
        <v>148.18683361294009</v>
      </c>
      <c r="AP2547">
        <f t="shared" si="760"/>
        <v>-216.27636182335709</v>
      </c>
      <c r="AQ2547">
        <f t="shared" si="761"/>
        <v>233.82936127973838</v>
      </c>
      <c r="AR2547">
        <f t="shared" si="762"/>
        <v>-158.94441552214383</v>
      </c>
      <c r="AS2547">
        <f t="shared" si="763"/>
        <v>47.908692563602024</v>
      </c>
      <c r="BJ2547">
        <f t="shared" si="764"/>
        <v>1.2716149999999999</v>
      </c>
      <c r="BK2547">
        <f t="shared" si="765"/>
        <v>4.4433535949999996</v>
      </c>
      <c r="BL2547">
        <f t="shared" si="766"/>
        <v>13.633720982135998</v>
      </c>
      <c r="BM2547">
        <f t="shared" si="767"/>
        <v>-4.840325458714716</v>
      </c>
      <c r="BN2547">
        <f t="shared" si="768"/>
        <v>5.4610503663702029E-2</v>
      </c>
    </row>
    <row r="2548" spans="13:66" ht="15">
      <c r="M2548" s="280">
        <v>2578</v>
      </c>
      <c r="N2548" s="280">
        <f t="shared" si="754"/>
        <v>14.569729780545615</v>
      </c>
      <c r="AK2548">
        <f t="shared" si="755"/>
        <v>-9.1941659999999995E-2</v>
      </c>
      <c r="AL2548">
        <f t="shared" si="756"/>
        <v>7.0544056860000008</v>
      </c>
      <c r="AM2548">
        <f t="shared" si="757"/>
        <v>28.537028586123999</v>
      </c>
      <c r="AN2548">
        <f t="shared" si="758"/>
        <v>-75.342781515223692</v>
      </c>
      <c r="AO2548">
        <f t="shared" si="759"/>
        <v>148.41698202017659</v>
      </c>
      <c r="AP2548">
        <f t="shared" si="760"/>
        <v>-216.69631579743685</v>
      </c>
      <c r="AQ2548">
        <f t="shared" si="761"/>
        <v>234.37431196958849</v>
      </c>
      <c r="AR2548">
        <f t="shared" si="762"/>
        <v>-159.37666503179835</v>
      </c>
      <c r="AS2548">
        <f t="shared" si="763"/>
        <v>48.057621740661034</v>
      </c>
      <c r="BJ2548">
        <f t="shared" si="764"/>
        <v>1.2716149999999999</v>
      </c>
      <c r="BK2548">
        <f t="shared" si="765"/>
        <v>4.4450778299999998</v>
      </c>
      <c r="BL2548">
        <f t="shared" si="766"/>
        <v>13.644304114655998</v>
      </c>
      <c r="BM2548">
        <f t="shared" si="767"/>
        <v>-4.8459624831394583</v>
      </c>
      <c r="BN2548">
        <f t="shared" si="768"/>
        <v>5.4695319029076608E-2</v>
      </c>
    </row>
    <row r="2549" spans="13:66" ht="15">
      <c r="M2549" s="280">
        <v>2579</v>
      </c>
      <c r="N2549" s="280">
        <f t="shared" si="754"/>
        <v>14.576484768857506</v>
      </c>
      <c r="AK2549">
        <f t="shared" si="755"/>
        <v>-9.1941659999999995E-2</v>
      </c>
      <c r="AL2549">
        <f t="shared" si="756"/>
        <v>7.0571420730000005</v>
      </c>
      <c r="AM2549">
        <f t="shared" si="757"/>
        <v>28.559171769450998</v>
      </c>
      <c r="AN2549">
        <f t="shared" si="758"/>
        <v>-75.430491380131897</v>
      </c>
      <c r="AO2549">
        <f t="shared" si="759"/>
        <v>148.64739840534247</v>
      </c>
      <c r="AP2549">
        <f t="shared" si="760"/>
        <v>-217.11692187381351</v>
      </c>
      <c r="AQ2549">
        <f t="shared" si="761"/>
        <v>234.9203206103187</v>
      </c>
      <c r="AR2549">
        <f t="shared" si="762"/>
        <v>-159.80992172427065</v>
      </c>
      <c r="AS2549">
        <f t="shared" si="763"/>
        <v>48.206955852088889</v>
      </c>
      <c r="BJ2549">
        <f t="shared" si="764"/>
        <v>1.2716149999999999</v>
      </c>
      <c r="BK2549">
        <f t="shared" si="765"/>
        <v>4.446802065</v>
      </c>
      <c r="BL2549">
        <f t="shared" si="766"/>
        <v>13.654891353143997</v>
      </c>
      <c r="BM2549">
        <f t="shared" si="767"/>
        <v>-4.8516038824374181</v>
      </c>
      <c r="BN2549">
        <f t="shared" si="768"/>
        <v>5.4780233150928663E-2</v>
      </c>
    </row>
    <row r="2550" spans="13:66" ht="15">
      <c r="M2550" s="280">
        <v>2580</v>
      </c>
      <c r="N2550" s="280">
        <f t="shared" si="754"/>
        <v>14.583239585400285</v>
      </c>
      <c r="AK2550">
        <f t="shared" si="755"/>
        <v>-9.1941659999999995E-2</v>
      </c>
      <c r="AL2550">
        <f t="shared" si="756"/>
        <v>7.0598784600000011</v>
      </c>
      <c r="AM2550">
        <f t="shared" si="757"/>
        <v>28.581323540399996</v>
      </c>
      <c r="AN2550">
        <f t="shared" si="758"/>
        <v>-75.518269289928014</v>
      </c>
      <c r="AO2550">
        <f t="shared" si="759"/>
        <v>148.87808297637406</v>
      </c>
      <c r="AP2550">
        <f t="shared" si="760"/>
        <v>-217.53818081162822</v>
      </c>
      <c r="AQ2550">
        <f t="shared" si="761"/>
        <v>235.46738884439065</v>
      </c>
      <c r="AR2550">
        <f t="shared" si="762"/>
        <v>-160.24418755449543</v>
      </c>
      <c r="AS2550">
        <f t="shared" si="763"/>
        <v>48.356695841238263</v>
      </c>
      <c r="BJ2550">
        <f t="shared" si="764"/>
        <v>1.2716149999999999</v>
      </c>
      <c r="BK2550">
        <f t="shared" si="765"/>
        <v>4.4485263000000002</v>
      </c>
      <c r="BL2550">
        <f t="shared" si="766"/>
        <v>13.665482697599998</v>
      </c>
      <c r="BM2550">
        <f t="shared" si="767"/>
        <v>-4.8572496583056006</v>
      </c>
      <c r="BN2550">
        <f t="shared" si="768"/>
        <v>5.486524610588784E-2</v>
      </c>
    </row>
    <row r="2551" spans="13:66" ht="15">
      <c r="M2551" s="280">
        <v>2581</v>
      </c>
      <c r="N2551" s="280">
        <f t="shared" si="754"/>
        <v>14.589994228553604</v>
      </c>
      <c r="AK2551">
        <f t="shared" si="755"/>
        <v>-9.1941659999999995E-2</v>
      </c>
      <c r="AL2551">
        <f t="shared" si="756"/>
        <v>7.0626148470000008</v>
      </c>
      <c r="AM2551">
        <f t="shared" si="757"/>
        <v>28.603483898970996</v>
      </c>
      <c r="AN2551">
        <f t="shared" si="758"/>
        <v>-75.606115270996241</v>
      </c>
      <c r="AO2551">
        <f t="shared" si="759"/>
        <v>149.10903594128831</v>
      </c>
      <c r="AP2551">
        <f t="shared" si="760"/>
        <v>-217.96009337061096</v>
      </c>
      <c r="AQ2551">
        <f t="shared" si="761"/>
        <v>236.01551831617769</v>
      </c>
      <c r="AR2551">
        <f t="shared" si="762"/>
        <v>-160.67946448044202</v>
      </c>
      <c r="AS2551">
        <f t="shared" si="763"/>
        <v>48.506842653292537</v>
      </c>
      <c r="BJ2551">
        <f t="shared" si="764"/>
        <v>1.2716149999999999</v>
      </c>
      <c r="BK2551">
        <f t="shared" si="765"/>
        <v>4.4502505350000003</v>
      </c>
      <c r="BL2551">
        <f t="shared" si="766"/>
        <v>13.676078148023997</v>
      </c>
      <c r="BM2551">
        <f t="shared" si="767"/>
        <v>-4.8628998124410057</v>
      </c>
      <c r="BN2551">
        <f t="shared" si="768"/>
        <v>5.4950357970613525E-2</v>
      </c>
    </row>
    <row r="2552" spans="13:66" ht="15">
      <c r="M2552" s="280">
        <v>2582</v>
      </c>
      <c r="N2552" s="280">
        <f t="shared" si="754"/>
        <v>14.596748696697153</v>
      </c>
      <c r="AK2552">
        <f t="shared" si="755"/>
        <v>-9.1941659999999995E-2</v>
      </c>
      <c r="AL2552">
        <f t="shared" si="756"/>
        <v>7.0653512340000004</v>
      </c>
      <c r="AM2552">
        <f t="shared" si="757"/>
        <v>28.625652845163998</v>
      </c>
      <c r="AN2552">
        <f t="shared" si="758"/>
        <v>-75.694029349720807</v>
      </c>
      <c r="AO2552">
        <f t="shared" si="759"/>
        <v>149.34025750818279</v>
      </c>
      <c r="AP2552">
        <f t="shared" si="760"/>
        <v>-218.38266031108097</v>
      </c>
      <c r="AQ2552">
        <f t="shared" si="761"/>
        <v>236.56471067196628</v>
      </c>
      <c r="AR2552">
        <f t="shared" si="762"/>
        <v>-161.11575446311761</v>
      </c>
      <c r="AS2552">
        <f t="shared" si="763"/>
        <v>48.657397235268611</v>
      </c>
      <c r="BJ2552">
        <f t="shared" si="764"/>
        <v>1.2716149999999999</v>
      </c>
      <c r="BK2552">
        <f t="shared" si="765"/>
        <v>4.4519747699999996</v>
      </c>
      <c r="BL2552">
        <f t="shared" si="766"/>
        <v>13.686677704415997</v>
      </c>
      <c r="BM2552">
        <f t="shared" si="767"/>
        <v>-4.8685543465406385</v>
      </c>
      <c r="BN2552">
        <f t="shared" si="768"/>
        <v>5.5035568821794806E-2</v>
      </c>
    </row>
    <row r="2553" spans="13:66" ht="15">
      <c r="M2553" s="280">
        <v>2583</v>
      </c>
      <c r="N2553" s="280">
        <f t="shared" si="754"/>
        <v>14.603502988210648</v>
      </c>
      <c r="AK2553">
        <f t="shared" si="755"/>
        <v>-9.1941659999999995E-2</v>
      </c>
      <c r="AL2553">
        <f t="shared" si="756"/>
        <v>7.068087621000001</v>
      </c>
      <c r="AM2553">
        <f t="shared" si="757"/>
        <v>28.647830378978998</v>
      </c>
      <c r="AN2553">
        <f t="shared" si="758"/>
        <v>-75.782011552485912</v>
      </c>
      <c r="AO2553">
        <f t="shared" si="759"/>
        <v>149.57174788523574</v>
      </c>
      <c r="AP2553">
        <f t="shared" si="760"/>
        <v>-218.8058823939468</v>
      </c>
      <c r="AQ2553">
        <f t="shared" si="761"/>
        <v>237.11496755995759</v>
      </c>
      <c r="AR2553">
        <f t="shared" si="762"/>
        <v>-161.55305946657089</v>
      </c>
      <c r="AS2553">
        <f t="shared" si="763"/>
        <v>48.808360536019755</v>
      </c>
      <c r="BJ2553">
        <f t="shared" si="764"/>
        <v>1.2716149999999999</v>
      </c>
      <c r="BK2553">
        <f t="shared" si="765"/>
        <v>4.4536990049999998</v>
      </c>
      <c r="BL2553">
        <f t="shared" si="766"/>
        <v>13.697281366775998</v>
      </c>
      <c r="BM2553">
        <f t="shared" si="767"/>
        <v>-4.8742132623015006</v>
      </c>
      <c r="BN2553">
        <f t="shared" si="768"/>
        <v>5.51208787361505E-2</v>
      </c>
    </row>
    <row r="2554" spans="13:66" ht="15">
      <c r="M2554" s="280">
        <v>2584</v>
      </c>
      <c r="N2554" s="280">
        <f t="shared" si="754"/>
        <v>14.610257101473831</v>
      </c>
      <c r="AK2554">
        <f t="shared" si="755"/>
        <v>-9.1941659999999995E-2</v>
      </c>
      <c r="AL2554">
        <f t="shared" si="756"/>
        <v>7.0708240080000007</v>
      </c>
      <c r="AM2554">
        <f t="shared" si="757"/>
        <v>28.670016500415997</v>
      </c>
      <c r="AN2554">
        <f t="shared" si="758"/>
        <v>-75.870061905675783</v>
      </c>
      <c r="AO2554">
        <f t="shared" si="759"/>
        <v>149.80350728070601</v>
      </c>
      <c r="AP2554">
        <f t="shared" si="760"/>
        <v>-219.22976038070672</v>
      </c>
      <c r="AQ2554">
        <f t="shared" si="761"/>
        <v>237.66629063026892</v>
      </c>
      <c r="AR2554">
        <f t="shared" si="762"/>
        <v>-161.99138145789559</v>
      </c>
      <c r="AS2554">
        <f t="shared" si="763"/>
        <v>48.959733506238443</v>
      </c>
      <c r="BJ2554">
        <f t="shared" si="764"/>
        <v>1.2716149999999999</v>
      </c>
      <c r="BK2554">
        <f t="shared" si="765"/>
        <v>4.45542324</v>
      </c>
      <c r="BL2554">
        <f t="shared" si="766"/>
        <v>13.707889135103997</v>
      </c>
      <c r="BM2554">
        <f t="shared" si="767"/>
        <v>-4.8798765614205957</v>
      </c>
      <c r="BN2554">
        <f t="shared" si="768"/>
        <v>5.5206287790429139E-2</v>
      </c>
    </row>
    <row r="2555" spans="13:66" ht="15">
      <c r="M2555" s="280">
        <v>2585</v>
      </c>
      <c r="N2555" s="280">
        <f t="shared" si="754"/>
        <v>14.617011034866481</v>
      </c>
      <c r="AK2555">
        <f t="shared" si="755"/>
        <v>-9.1941659999999995E-2</v>
      </c>
      <c r="AL2555">
        <f t="shared" si="756"/>
        <v>7.0735603950000003</v>
      </c>
      <c r="AM2555">
        <f t="shared" si="757"/>
        <v>28.692211209474998</v>
      </c>
      <c r="AN2555">
        <f t="shared" si="758"/>
        <v>-75.958180435674635</v>
      </c>
      <c r="AO2555">
        <f t="shared" si="759"/>
        <v>150.03553590293316</v>
      </c>
      <c r="AP2555">
        <f t="shared" si="760"/>
        <v>-219.65429503344876</v>
      </c>
      <c r="AQ2555">
        <f t="shared" si="761"/>
        <v>238.21868153493523</v>
      </c>
      <c r="AR2555">
        <f t="shared" si="762"/>
        <v>-162.43072240723404</v>
      </c>
      <c r="AS2555">
        <f t="shared" si="763"/>
        <v>49.111517098459238</v>
      </c>
      <c r="BJ2555">
        <f t="shared" si="764"/>
        <v>1.2716149999999999</v>
      </c>
      <c r="BK2555">
        <f t="shared" si="765"/>
        <v>4.4571474750000002</v>
      </c>
      <c r="BL2555">
        <f t="shared" si="766"/>
        <v>13.718501009399997</v>
      </c>
      <c r="BM2555">
        <f t="shared" si="767"/>
        <v>-4.8855442455949252</v>
      </c>
      <c r="BN2555">
        <f t="shared" si="768"/>
        <v>5.5291796061408979E-2</v>
      </c>
    </row>
    <row r="2556" spans="13:66" ht="15">
      <c r="M2556" s="280">
        <v>2586</v>
      </c>
      <c r="N2556" s="280">
        <f t="shared" si="754"/>
        <v>14.623764786768401</v>
      </c>
      <c r="AK2556">
        <f t="shared" si="755"/>
        <v>-9.1941659999999995E-2</v>
      </c>
      <c r="AL2556">
        <f t="shared" si="756"/>
        <v>7.0762967820000009</v>
      </c>
      <c r="AM2556">
        <f t="shared" si="757"/>
        <v>28.714414506155997</v>
      </c>
      <c r="AN2556">
        <f t="shared" si="758"/>
        <v>-76.046367168866681</v>
      </c>
      <c r="AO2556">
        <f t="shared" si="759"/>
        <v>150.2678339603373</v>
      </c>
      <c r="AP2556">
        <f t="shared" si="760"/>
        <v>-220.07948711485105</v>
      </c>
      <c r="AQ2556">
        <f t="shared" si="761"/>
        <v>238.7721419279105</v>
      </c>
      <c r="AR2556">
        <f t="shared" si="762"/>
        <v>-162.87108428778069</v>
      </c>
      <c r="AS2556">
        <f t="shared" si="763"/>
        <v>49.263712267061628</v>
      </c>
      <c r="BJ2556">
        <f t="shared" si="764"/>
        <v>1.2716149999999999</v>
      </c>
      <c r="BK2556">
        <f t="shared" si="765"/>
        <v>4.4588717099999995</v>
      </c>
      <c r="BL2556">
        <f t="shared" si="766"/>
        <v>13.729116989663998</v>
      </c>
      <c r="BM2556">
        <f t="shared" si="767"/>
        <v>-4.8912163165214935</v>
      </c>
      <c r="BN2556">
        <f t="shared" si="768"/>
        <v>5.5377403625897978E-2</v>
      </c>
    </row>
    <row r="2557" spans="13:66" ht="15">
      <c r="M2557" s="280">
        <v>2587</v>
      </c>
      <c r="N2557" s="280">
        <f t="shared" si="754"/>
        <v>14.630518355559429</v>
      </c>
      <c r="AK2557">
        <f t="shared" si="755"/>
        <v>-9.1941659999999995E-2</v>
      </c>
      <c r="AL2557">
        <f t="shared" si="756"/>
        <v>7.0790331690000006</v>
      </c>
      <c r="AM2557">
        <f t="shared" si="757"/>
        <v>28.736626390458998</v>
      </c>
      <c r="AN2557">
        <f t="shared" si="758"/>
        <v>-76.134622131636121</v>
      </c>
      <c r="AO2557">
        <f t="shared" si="759"/>
        <v>150.50040166141929</v>
      </c>
      <c r="AP2557">
        <f t="shared" si="760"/>
        <v>-220.50533738818208</v>
      </c>
      <c r="AQ2557">
        <f t="shared" si="761"/>
        <v>239.32667346506943</v>
      </c>
      <c r="AR2557">
        <f t="shared" si="762"/>
        <v>-163.31246907578563</v>
      </c>
      <c r="AS2557">
        <f t="shared" si="763"/>
        <v>49.416319968272866</v>
      </c>
      <c r="BJ2557">
        <f t="shared" si="764"/>
        <v>1.2716149999999999</v>
      </c>
      <c r="BK2557">
        <f t="shared" si="765"/>
        <v>4.4605959449999997</v>
      </c>
      <c r="BL2557">
        <f t="shared" si="766"/>
        <v>13.739737075895997</v>
      </c>
      <c r="BM2557">
        <f t="shared" si="767"/>
        <v>-4.8968927758973013</v>
      </c>
      <c r="BN2557">
        <f t="shared" si="768"/>
        <v>5.5463110560733837E-2</v>
      </c>
    </row>
    <row r="2558" spans="13:66" ht="15">
      <c r="M2558" s="280">
        <v>2588</v>
      </c>
      <c r="N2558" s="280">
        <f t="shared" si="754"/>
        <v>14.637271739619427</v>
      </c>
      <c r="AK2558">
        <f t="shared" si="755"/>
        <v>-9.1941659999999995E-2</v>
      </c>
      <c r="AL2558">
        <f t="shared" si="756"/>
        <v>7.0817695560000011</v>
      </c>
      <c r="AM2558">
        <f t="shared" si="757"/>
        <v>28.758846862383997</v>
      </c>
      <c r="AN2558">
        <f t="shared" si="758"/>
        <v>-76.222945350367183</v>
      </c>
      <c r="AO2558">
        <f t="shared" si="759"/>
        <v>150.73323921476052</v>
      </c>
      <c r="AP2558">
        <f t="shared" si="760"/>
        <v>-220.93184661730083</v>
      </c>
      <c r="AQ2558">
        <f t="shared" si="761"/>
        <v>239.88227780420866</v>
      </c>
      <c r="AR2558">
        <f t="shared" si="762"/>
        <v>-163.75487875055819</v>
      </c>
      <c r="AS2558">
        <f t="shared" si="763"/>
        <v>49.569341160170843</v>
      </c>
      <c r="BJ2558">
        <f t="shared" si="764"/>
        <v>1.2716149999999999</v>
      </c>
      <c r="BK2558">
        <f t="shared" si="765"/>
        <v>4.4623201799999999</v>
      </c>
      <c r="BL2558">
        <f t="shared" si="766"/>
        <v>13.750361268095997</v>
      </c>
      <c r="BM2558">
        <f t="shared" si="767"/>
        <v>-4.9025736254193539</v>
      </c>
      <c r="BN2558">
        <f t="shared" si="768"/>
        <v>5.5548916942783952E-2</v>
      </c>
    </row>
    <row r="2559" spans="13:66" ht="15">
      <c r="M2559" s="280">
        <v>2589</v>
      </c>
      <c r="N2559" s="280">
        <f t="shared" si="754"/>
        <v>14.644024937328291</v>
      </c>
      <c r="AK2559">
        <f t="shared" si="755"/>
        <v>-9.1941659999999995E-2</v>
      </c>
      <c r="AL2559">
        <f t="shared" si="756"/>
        <v>7.0845059430000008</v>
      </c>
      <c r="AM2559">
        <f t="shared" si="757"/>
        <v>28.781075921930999</v>
      </c>
      <c r="AN2559">
        <f t="shared" si="758"/>
        <v>-76.311336851444068</v>
      </c>
      <c r="AO2559">
        <f t="shared" si="759"/>
        <v>150.96634682902311</v>
      </c>
      <c r="AP2559">
        <f t="shared" si="760"/>
        <v>-221.35901556665706</v>
      </c>
      <c r="AQ2559">
        <f t="shared" si="761"/>
        <v>240.43895660504853</v>
      </c>
      <c r="AR2559">
        <f t="shared" si="762"/>
        <v>-164.19831529447038</v>
      </c>
      <c r="AS2559">
        <f t="shared" si="763"/>
        <v>49.722776802686994</v>
      </c>
      <c r="BJ2559">
        <f t="shared" si="764"/>
        <v>1.2716149999999999</v>
      </c>
      <c r="BK2559">
        <f t="shared" si="765"/>
        <v>4.464044415</v>
      </c>
      <c r="BL2559">
        <f t="shared" si="766"/>
        <v>13.760989566263998</v>
      </c>
      <c r="BM2559">
        <f t="shared" si="767"/>
        <v>-4.9082588667846521</v>
      </c>
      <c r="BN2559">
        <f t="shared" si="768"/>
        <v>5.5634822848945456E-2</v>
      </c>
    </row>
    <row r="2560" spans="13:66" ht="15">
      <c r="M2560" s="280">
        <v>2590</v>
      </c>
      <c r="N2560" s="280">
        <f t="shared" si="754"/>
        <v>14.650777947065942</v>
      </c>
      <c r="AK2560">
        <f t="shared" si="755"/>
        <v>-9.1941659999999995E-2</v>
      </c>
      <c r="AL2560">
        <f t="shared" si="756"/>
        <v>7.0872423300000005</v>
      </c>
      <c r="AM2560">
        <f t="shared" si="757"/>
        <v>28.803313569099998</v>
      </c>
      <c r="AN2560">
        <f t="shared" si="758"/>
        <v>-76.399796661251017</v>
      </c>
      <c r="AO2560">
        <f t="shared" si="759"/>
        <v>151.19972471294977</v>
      </c>
      <c r="AP2560">
        <f t="shared" si="760"/>
        <v>-221.78684500129148</v>
      </c>
      <c r="AQ2560">
        <f t="shared" si="761"/>
        <v>240.99671152923437</v>
      </c>
      <c r="AR2560">
        <f t="shared" si="762"/>
        <v>-164.64278069296063</v>
      </c>
      <c r="AS2560">
        <f t="shared" si="763"/>
        <v>49.876627857609087</v>
      </c>
      <c r="BJ2560">
        <f t="shared" si="764"/>
        <v>1.2716149999999999</v>
      </c>
      <c r="BK2560">
        <f t="shared" si="765"/>
        <v>4.4657686500000002</v>
      </c>
      <c r="BL2560">
        <f t="shared" si="766"/>
        <v>13.771621970399998</v>
      </c>
      <c r="BM2560">
        <f t="shared" si="767"/>
        <v>-4.9139485016902</v>
      </c>
      <c r="BN2560">
        <f t="shared" si="768"/>
        <v>5.572082835614519E-2</v>
      </c>
    </row>
    <row r="2561" spans="13:66" ht="15">
      <c r="M2561" s="280">
        <v>2591</v>
      </c>
      <c r="N2561" s="280">
        <f t="shared" si="754"/>
        <v>14.657530767212336</v>
      </c>
      <c r="AK2561">
        <f t="shared" si="755"/>
        <v>-9.1941659999999995E-2</v>
      </c>
      <c r="AL2561">
        <f t="shared" si="756"/>
        <v>7.089978717000001</v>
      </c>
      <c r="AM2561">
        <f t="shared" si="757"/>
        <v>28.825559803890997</v>
      </c>
      <c r="AN2561">
        <f t="shared" si="758"/>
        <v>-76.488324806172216</v>
      </c>
      <c r="AO2561">
        <f t="shared" si="759"/>
        <v>151.43337307536387</v>
      </c>
      <c r="AP2561">
        <f t="shared" si="760"/>
        <v>-222.21533568683611</v>
      </c>
      <c r="AQ2561">
        <f t="shared" si="761"/>
        <v>241.55554424033804</v>
      </c>
      <c r="AR2561">
        <f t="shared" si="762"/>
        <v>-165.08827693453719</v>
      </c>
      <c r="AS2561">
        <f t="shared" si="763"/>
        <v>50.030895288584169</v>
      </c>
      <c r="BJ2561">
        <f t="shared" si="764"/>
        <v>1.2716149999999999</v>
      </c>
      <c r="BK2561">
        <f t="shared" si="765"/>
        <v>4.4674928849999995</v>
      </c>
      <c r="BL2561">
        <f t="shared" si="766"/>
        <v>13.782258480503998</v>
      </c>
      <c r="BM2561">
        <f t="shared" si="767"/>
        <v>-4.9196425318330004</v>
      </c>
      <c r="BN2561">
        <f t="shared" si="768"/>
        <v>5.5806933541339726E-2</v>
      </c>
    </row>
    <row r="2562" spans="13:66" ht="15">
      <c r="M2562" s="280">
        <v>2592</v>
      </c>
      <c r="N2562" s="280">
        <f t="shared" si="754"/>
        <v>14.664283396147457</v>
      </c>
      <c r="AK2562">
        <f t="shared" si="755"/>
        <v>-9.1941659999999995E-2</v>
      </c>
      <c r="AL2562">
        <f t="shared" si="756"/>
        <v>7.0927151040000007</v>
      </c>
      <c r="AM2562">
        <f t="shared" si="757"/>
        <v>28.847814626303997</v>
      </c>
      <c r="AN2562">
        <f t="shared" si="758"/>
        <v>-76.576921312591878</v>
      </c>
      <c r="AO2562">
        <f t="shared" si="759"/>
        <v>151.66729212516944</v>
      </c>
      <c r="AP2562">
        <f t="shared" si="760"/>
        <v>-222.64448838951435</v>
      </c>
      <c r="AQ2562">
        <f t="shared" si="761"/>
        <v>242.11545640385953</v>
      </c>
      <c r="AR2562">
        <f t="shared" si="762"/>
        <v>-165.53480601078169</v>
      </c>
      <c r="AS2562">
        <f t="shared" si="763"/>
        <v>50.185580061121364</v>
      </c>
      <c r="BJ2562">
        <f t="shared" si="764"/>
        <v>1.2716149999999999</v>
      </c>
      <c r="BK2562">
        <f t="shared" si="765"/>
        <v>4.4692171199999997</v>
      </c>
      <c r="BL2562">
        <f t="shared" si="766"/>
        <v>13.792899096575997</v>
      </c>
      <c r="BM2562">
        <f t="shared" si="767"/>
        <v>-4.9253409589100547</v>
      </c>
      <c r="BN2562">
        <f t="shared" si="768"/>
        <v>5.5893138481515336E-2</v>
      </c>
    </row>
    <row r="2563" spans="13:66" ht="15">
      <c r="M2563" s="280">
        <v>2593</v>
      </c>
      <c r="N2563" s="280">
        <f t="shared" ref="N2563:N2620" si="769">IF(M2563&gt;=$P$1,SUM(BJ2563:BN2563),SUM(AK2563:AS2563))</f>
        <v>14.671035832251318</v>
      </c>
      <c r="AK2563">
        <f t="shared" si="755"/>
        <v>-9.1941659999999995E-2</v>
      </c>
      <c r="AL2563">
        <f t="shared" si="756"/>
        <v>7.0954514910000004</v>
      </c>
      <c r="AM2563">
        <f t="shared" si="757"/>
        <v>28.870078036338995</v>
      </c>
      <c r="AN2563">
        <f t="shared" si="758"/>
        <v>-76.665586206894247</v>
      </c>
      <c r="AO2563">
        <f t="shared" si="759"/>
        <v>151.90148207135113</v>
      </c>
      <c r="AP2563">
        <f t="shared" si="760"/>
        <v>-223.0743038761413</v>
      </c>
      <c r="AQ2563">
        <f t="shared" si="761"/>
        <v>242.67644968722823</v>
      </c>
      <c r="AR2563">
        <f t="shared" si="762"/>
        <v>-165.98236991635284</v>
      </c>
      <c r="AS2563">
        <f t="shared" si="763"/>
        <v>50.34068314259482</v>
      </c>
      <c r="BJ2563">
        <f t="shared" si="764"/>
        <v>1.2716149999999999</v>
      </c>
      <c r="BK2563">
        <f t="shared" si="765"/>
        <v>4.4709413549999999</v>
      </c>
      <c r="BL2563">
        <f t="shared" si="766"/>
        <v>13.803543818615998</v>
      </c>
      <c r="BM2563">
        <f t="shared" si="767"/>
        <v>-4.9310437846183666</v>
      </c>
      <c r="BN2563">
        <f t="shared" si="768"/>
        <v>5.5979443253688019E-2</v>
      </c>
    </row>
    <row r="2564" spans="13:66" ht="15">
      <c r="M2564" s="280">
        <v>2594</v>
      </c>
      <c r="N2564" s="280">
        <f t="shared" si="769"/>
        <v>14.67778807390396</v>
      </c>
      <c r="AK2564">
        <f t="shared" ref="AK2564:AK2627" si="770">$M2564^0*AA$2</f>
        <v>-9.1941659999999995E-2</v>
      </c>
      <c r="AL2564">
        <f t="shared" ref="AL2564:AL2627" si="771">$M2564^1*AB$2</f>
        <v>7.0981878780000009</v>
      </c>
      <c r="AM2564">
        <f t="shared" ref="AM2564:AM2627" si="772">$M2564^2*AC$2</f>
        <v>28.892350033995996</v>
      </c>
      <c r="AN2564">
        <f t="shared" ref="AN2564:AN2627" si="773">$M2564^3*AD$2</f>
        <v>-76.754319515463507</v>
      </c>
      <c r="AO2564">
        <f t="shared" ref="AO2564:AO2627" si="774">$M2564^4*AE$2</f>
        <v>152.13594312297423</v>
      </c>
      <c r="AP2564">
        <f t="shared" ref="AP2564:AP2627" si="775">$M2564^5*AF$2</f>
        <v>-223.50478291412398</v>
      </c>
      <c r="AQ2564">
        <f t="shared" ref="AQ2564:AQ2627" si="776">$M2564^6*AG$2</f>
        <v>243.23852575980456</v>
      </c>
      <c r="AR2564">
        <f t="shared" ref="AR2564:AR2627" si="777">$M2564^7*AH$2</f>
        <v>-166.43097064898984</v>
      </c>
      <c r="AS2564">
        <f t="shared" ref="AS2564:AS2627" si="778">$M2564^8*AI$2</f>
        <v>50.496205502246575</v>
      </c>
      <c r="BJ2564">
        <f t="shared" ref="BJ2564:BJ2627" si="779">$M2564^0*BC$2</f>
        <v>1.2716149999999999</v>
      </c>
      <c r="BK2564">
        <f t="shared" ref="BK2564:BK2627" si="780">$M2564^1*BD$2</f>
        <v>4.4726655900000001</v>
      </c>
      <c r="BL2564">
        <f t="shared" ref="BL2564:BL2627" si="781">$M2564^2*BE$2</f>
        <v>13.814192646623997</v>
      </c>
      <c r="BM2564">
        <f t="shared" ref="BM2564:BM2627" si="782">$M2564^3*BF$2</f>
        <v>-4.9367510106549393</v>
      </c>
      <c r="BN2564">
        <f t="shared" ref="BN2564:BN2627" si="783">$M2564^4*BG$2</f>
        <v>5.6065847934903504E-2</v>
      </c>
    </row>
    <row r="2565" spans="13:66" ht="15">
      <c r="M2565" s="280">
        <v>2595</v>
      </c>
      <c r="N2565" s="280">
        <f t="shared" si="769"/>
        <v>14.68454011948546</v>
      </c>
      <c r="AK2565">
        <f t="shared" si="770"/>
        <v>-9.1941659999999995E-2</v>
      </c>
      <c r="AL2565">
        <f t="shared" si="771"/>
        <v>7.1009242650000006</v>
      </c>
      <c r="AM2565">
        <f t="shared" si="772"/>
        <v>28.914630619274998</v>
      </c>
      <c r="AN2565">
        <f t="shared" si="773"/>
        <v>-76.843121264683887</v>
      </c>
      <c r="AO2565">
        <f t="shared" si="774"/>
        <v>152.37067548918466</v>
      </c>
      <c r="AP2565">
        <f t="shared" si="775"/>
        <v>-223.93592627146148</v>
      </c>
      <c r="AQ2565">
        <f t="shared" si="776"/>
        <v>243.80168629288158</v>
      </c>
      <c r="AR2565">
        <f t="shared" si="777"/>
        <v>-166.88061020951608</v>
      </c>
      <c r="AS2565">
        <f t="shared" si="778"/>
        <v>50.652148111189398</v>
      </c>
      <c r="BJ2565">
        <f t="shared" si="779"/>
        <v>1.2716149999999999</v>
      </c>
      <c r="BK2565">
        <f t="shared" si="780"/>
        <v>4.4743898250000003</v>
      </c>
      <c r="BL2565">
        <f t="shared" si="781"/>
        <v>13.824845580599998</v>
      </c>
      <c r="BM2565">
        <f t="shared" si="782"/>
        <v>-4.9424626387167754</v>
      </c>
      <c r="BN2565">
        <f t="shared" si="783"/>
        <v>5.6152352602237228E-2</v>
      </c>
    </row>
    <row r="2566" spans="13:66" ht="15">
      <c r="M2566" s="280">
        <v>2596</v>
      </c>
      <c r="N2566" s="280">
        <f t="shared" si="769"/>
        <v>14.691291967375914</v>
      </c>
      <c r="AK2566">
        <f t="shared" si="770"/>
        <v>-9.1941659999999995E-2</v>
      </c>
      <c r="AL2566">
        <f t="shared" si="771"/>
        <v>7.1036606520000003</v>
      </c>
      <c r="AM2566">
        <f t="shared" si="772"/>
        <v>28.936919792175996</v>
      </c>
      <c r="AN2566">
        <f t="shared" si="773"/>
        <v>-76.931991480939601</v>
      </c>
      <c r="AO2566">
        <f t="shared" si="774"/>
        <v>152.60567937920902</v>
      </c>
      <c r="AP2566">
        <f t="shared" si="775"/>
        <v>-224.36773471674536</v>
      </c>
      <c r="AQ2566">
        <f t="shared" si="776"/>
        <v>244.36593295968618</v>
      </c>
      <c r="AR2566">
        <f t="shared" si="777"/>
        <v>-167.33129060184251</v>
      </c>
      <c r="AS2566">
        <f t="shared" si="778"/>
        <v>50.808511942409737</v>
      </c>
      <c r="BJ2566">
        <f t="shared" si="779"/>
        <v>1.2716149999999999</v>
      </c>
      <c r="BK2566">
        <f t="shared" si="780"/>
        <v>4.4761140599999996</v>
      </c>
      <c r="BL2566">
        <f t="shared" si="781"/>
        <v>13.835502620543998</v>
      </c>
      <c r="BM2566">
        <f t="shared" si="782"/>
        <v>-4.9481786705008775</v>
      </c>
      <c r="BN2566">
        <f t="shared" si="783"/>
        <v>5.623895733279434E-2</v>
      </c>
    </row>
    <row r="2567" spans="13:66" ht="15">
      <c r="M2567" s="280">
        <v>2597</v>
      </c>
      <c r="N2567" s="280">
        <f t="shared" si="769"/>
        <v>14.698043615955457</v>
      </c>
      <c r="AK2567">
        <f t="shared" si="770"/>
        <v>-9.1941659999999995E-2</v>
      </c>
      <c r="AL2567">
        <f t="shared" si="771"/>
        <v>7.1063970390000009</v>
      </c>
      <c r="AM2567">
        <f t="shared" si="772"/>
        <v>28.959217552698998</v>
      </c>
      <c r="AN2567">
        <f t="shared" si="773"/>
        <v>-77.020930190614848</v>
      </c>
      <c r="AO2567">
        <f t="shared" si="774"/>
        <v>152.84095500235458</v>
      </c>
      <c r="AP2567">
        <f t="shared" si="775"/>
        <v>-224.80020901915969</v>
      </c>
      <c r="AQ2567">
        <f t="shared" si="776"/>
        <v>244.93126743538082</v>
      </c>
      <c r="AR2567">
        <f t="shared" si="777"/>
        <v>-167.78301383297145</v>
      </c>
      <c r="AS2567">
        <f t="shared" si="778"/>
        <v>50.965297970770543</v>
      </c>
      <c r="BJ2567">
        <f t="shared" si="779"/>
        <v>1.2716149999999999</v>
      </c>
      <c r="BK2567">
        <f t="shared" si="780"/>
        <v>4.4778382949999997</v>
      </c>
      <c r="BL2567">
        <f t="shared" si="781"/>
        <v>13.846163766455998</v>
      </c>
      <c r="BM2567">
        <f t="shared" si="782"/>
        <v>-4.953899107704248</v>
      </c>
      <c r="BN2567">
        <f t="shared" si="783"/>
        <v>5.6325662203709721E-2</v>
      </c>
    </row>
    <row r="2568" spans="13:66" ht="15">
      <c r="M2568" s="280">
        <v>2598</v>
      </c>
      <c r="N2568" s="280">
        <f t="shared" si="769"/>
        <v>14.704795063604255</v>
      </c>
      <c r="AK2568">
        <f t="shared" si="770"/>
        <v>-9.1941659999999995E-2</v>
      </c>
      <c r="AL2568">
        <f t="shared" si="771"/>
        <v>7.1091334260000005</v>
      </c>
      <c r="AM2568">
        <f t="shared" si="772"/>
        <v>28.981523900843996</v>
      </c>
      <c r="AN2568">
        <f t="shared" si="773"/>
        <v>-77.109937420093857</v>
      </c>
      <c r="AO2568">
        <f t="shared" si="774"/>
        <v>153.07650256800912</v>
      </c>
      <c r="AP2568">
        <f t="shared" si="775"/>
        <v>-225.23334994848139</v>
      </c>
      <c r="AQ2568">
        <f t="shared" si="776"/>
        <v>245.49769139706487</v>
      </c>
      <c r="AR2568">
        <f t="shared" si="777"/>
        <v>-168.23578191300004</v>
      </c>
      <c r="AS2568">
        <f t="shared" si="778"/>
        <v>51.122507173014242</v>
      </c>
      <c r="BJ2568">
        <f t="shared" si="779"/>
        <v>1.2716149999999999</v>
      </c>
      <c r="BK2568">
        <f t="shared" si="780"/>
        <v>4.4795625299999999</v>
      </c>
      <c r="BL2568">
        <f t="shared" si="781"/>
        <v>13.856829018335997</v>
      </c>
      <c r="BM2568">
        <f t="shared" si="782"/>
        <v>-4.9596239520238896</v>
      </c>
      <c r="BN2568">
        <f t="shared" si="783"/>
        <v>5.6412467292147959E-2</v>
      </c>
    </row>
    <row r="2569" spans="13:66" ht="15">
      <c r="M2569" s="280">
        <v>2599</v>
      </c>
      <c r="N2569" s="280">
        <f t="shared" si="769"/>
        <v>14.711546308702493</v>
      </c>
      <c r="AK2569">
        <f t="shared" si="770"/>
        <v>-9.1941659999999995E-2</v>
      </c>
      <c r="AL2569">
        <f t="shared" si="771"/>
        <v>7.1118698130000011</v>
      </c>
      <c r="AM2569">
        <f t="shared" si="772"/>
        <v>29.003838836610996</v>
      </c>
      <c r="AN2569">
        <f t="shared" si="773"/>
        <v>-77.199013195760841</v>
      </c>
      <c r="AO2569">
        <f t="shared" si="774"/>
        <v>153.31232228564122</v>
      </c>
      <c r="AP2569">
        <f t="shared" si="775"/>
        <v>-225.6671582750804</v>
      </c>
      <c r="AQ2569">
        <f t="shared" si="776"/>
        <v>246.0652065237762</v>
      </c>
      <c r="AR2569">
        <f t="shared" si="777"/>
        <v>-168.68959685512382</v>
      </c>
      <c r="AS2569">
        <f t="shared" si="778"/>
        <v>51.280140527765568</v>
      </c>
      <c r="BJ2569">
        <f t="shared" si="779"/>
        <v>1.2716149999999999</v>
      </c>
      <c r="BK2569">
        <f t="shared" si="780"/>
        <v>4.4812867650000001</v>
      </c>
      <c r="BL2569">
        <f t="shared" si="781"/>
        <v>13.867498376183997</v>
      </c>
      <c r="BM2569">
        <f t="shared" si="782"/>
        <v>-4.9653532051568066</v>
      </c>
      <c r="BN2569">
        <f t="shared" si="783"/>
        <v>5.6499372675303382E-2</v>
      </c>
    </row>
    <row r="2570" spans="13:66" ht="15">
      <c r="M2570" s="280">
        <v>2600</v>
      </c>
      <c r="N2570" s="280">
        <f t="shared" si="769"/>
        <v>14.718297349630394</v>
      </c>
      <c r="AK2570">
        <f t="shared" si="770"/>
        <v>-9.1941659999999995E-2</v>
      </c>
      <c r="AL2570">
        <f t="shared" si="771"/>
        <v>7.1146062000000008</v>
      </c>
      <c r="AM2570">
        <f t="shared" si="772"/>
        <v>29.026162359999997</v>
      </c>
      <c r="AN2570">
        <f t="shared" si="773"/>
        <v>-77.288157544000015</v>
      </c>
      <c r="AO2570">
        <f t="shared" si="774"/>
        <v>153.54841436479998</v>
      </c>
      <c r="AP2570">
        <f t="shared" si="775"/>
        <v>-226.10163476992003</v>
      </c>
      <c r="AQ2570">
        <f t="shared" si="776"/>
        <v>246.63381449649279</v>
      </c>
      <c r="AR2570">
        <f t="shared" si="777"/>
        <v>-169.14446067564035</v>
      </c>
      <c r="AS2570">
        <f t="shared" si="778"/>
        <v>51.438199015534479</v>
      </c>
      <c r="BJ2570">
        <f t="shared" si="779"/>
        <v>1.2716149999999999</v>
      </c>
      <c r="BK2570">
        <f t="shared" si="780"/>
        <v>4.4830110000000003</v>
      </c>
      <c r="BL2570">
        <f t="shared" si="781"/>
        <v>13.878171839999997</v>
      </c>
      <c r="BM2570">
        <f t="shared" si="782"/>
        <v>-4.9710868688000005</v>
      </c>
      <c r="BN2570">
        <f t="shared" si="783"/>
        <v>5.65863784304E-2</v>
      </c>
    </row>
    <row r="2571" spans="13:66" ht="15">
      <c r="M2571" s="280">
        <v>2601</v>
      </c>
      <c r="N2571" s="280">
        <f t="shared" si="769"/>
        <v>14.725048184768214</v>
      </c>
      <c r="AK2571">
        <f t="shared" si="770"/>
        <v>-9.1941659999999995E-2</v>
      </c>
      <c r="AL2571">
        <f t="shared" si="771"/>
        <v>7.1173425870000004</v>
      </c>
      <c r="AM2571">
        <f t="shared" si="772"/>
        <v>29.048494471010997</v>
      </c>
      <c r="AN2571">
        <f t="shared" si="773"/>
        <v>-77.377370491195578</v>
      </c>
      <c r="AO2571">
        <f t="shared" si="774"/>
        <v>153.78477901511525</v>
      </c>
      <c r="AP2571">
        <f t="shared" si="775"/>
        <v>-226.53678020455695</v>
      </c>
      <c r="AQ2571">
        <f t="shared" si="776"/>
        <v>247.20351699813381</v>
      </c>
      <c r="AR2571">
        <f t="shared" si="777"/>
        <v>-169.60037539395267</v>
      </c>
      <c r="AS2571">
        <f t="shared" si="778"/>
        <v>51.596683618719098</v>
      </c>
      <c r="BJ2571">
        <f t="shared" si="779"/>
        <v>1.2716149999999999</v>
      </c>
      <c r="BK2571">
        <f t="shared" si="780"/>
        <v>4.4847352349999996</v>
      </c>
      <c r="BL2571">
        <f t="shared" si="781"/>
        <v>13.888849409783997</v>
      </c>
      <c r="BM2571">
        <f t="shared" si="782"/>
        <v>-4.976824944650474</v>
      </c>
      <c r="BN2571">
        <f t="shared" si="783"/>
        <v>5.667348463469158E-2</v>
      </c>
    </row>
    <row r="2572" spans="13:66" ht="15">
      <c r="M2572" s="280">
        <v>2602</v>
      </c>
      <c r="N2572" s="280">
        <f t="shared" si="769"/>
        <v>14.73179881249623</v>
      </c>
      <c r="AK2572">
        <f t="shared" si="770"/>
        <v>-9.1941659999999995E-2</v>
      </c>
      <c r="AL2572">
        <f t="shared" si="771"/>
        <v>7.120078974000001</v>
      </c>
      <c r="AM2572">
        <f t="shared" si="772"/>
        <v>29.070835169643995</v>
      </c>
      <c r="AN2572">
        <f t="shared" si="773"/>
        <v>-77.466652063731757</v>
      </c>
      <c r="AO2572">
        <f t="shared" si="774"/>
        <v>154.02141644629742</v>
      </c>
      <c r="AP2572">
        <f t="shared" si="775"/>
        <v>-226.97259535114165</v>
      </c>
      <c r="AQ2572">
        <f t="shared" si="776"/>
        <v>247.77431571356152</v>
      </c>
      <c r="AR2572">
        <f t="shared" si="777"/>
        <v>-170.05734303257316</v>
      </c>
      <c r="AS2572">
        <f t="shared" si="778"/>
        <v>51.755595321608581</v>
      </c>
      <c r="BJ2572">
        <f t="shared" si="779"/>
        <v>1.2716149999999999</v>
      </c>
      <c r="BK2572">
        <f t="shared" si="780"/>
        <v>4.4864594699999998</v>
      </c>
      <c r="BL2572">
        <f t="shared" si="781"/>
        <v>13.899531085535997</v>
      </c>
      <c r="BM2572">
        <f t="shared" si="782"/>
        <v>-4.9825674344052304</v>
      </c>
      <c r="BN2572">
        <f t="shared" si="783"/>
        <v>5.6760691365461587E-2</v>
      </c>
    </row>
    <row r="2573" spans="13:66" ht="15">
      <c r="M2573" s="280">
        <v>2603</v>
      </c>
      <c r="N2573" s="280">
        <f t="shared" si="769"/>
        <v>14.738549231194748</v>
      </c>
      <c r="AK2573">
        <f t="shared" si="770"/>
        <v>-9.1941659999999995E-2</v>
      </c>
      <c r="AL2573">
        <f t="shared" si="771"/>
        <v>7.1228153610000007</v>
      </c>
      <c r="AM2573">
        <f t="shared" si="772"/>
        <v>29.093184455898996</v>
      </c>
      <c r="AN2573">
        <f t="shared" si="773"/>
        <v>-77.556002287992769</v>
      </c>
      <c r="AO2573">
        <f t="shared" si="774"/>
        <v>154.2583268681376</v>
      </c>
      <c r="AP2573">
        <f t="shared" si="775"/>
        <v>-227.40908098241863</v>
      </c>
      <c r="AQ2573">
        <f t="shared" si="776"/>
        <v>248.3462123295827</v>
      </c>
      <c r="AR2573">
        <f t="shared" si="777"/>
        <v>-170.51536561712675</v>
      </c>
      <c r="AS2573">
        <f t="shared" si="778"/>
        <v>51.914935110386018</v>
      </c>
      <c r="BJ2573">
        <f t="shared" si="779"/>
        <v>1.2716149999999999</v>
      </c>
      <c r="BK2573">
        <f t="shared" si="780"/>
        <v>4.488183705</v>
      </c>
      <c r="BL2573">
        <f t="shared" si="781"/>
        <v>13.910216867255997</v>
      </c>
      <c r="BM2573">
        <f t="shared" si="782"/>
        <v>-4.9883143397612733</v>
      </c>
      <c r="BN2573">
        <f t="shared" si="783"/>
        <v>5.684799870002321E-2</v>
      </c>
    </row>
    <row r="2574" spans="13:66" ht="15">
      <c r="M2574" s="280">
        <v>2604</v>
      </c>
      <c r="N2574" s="280">
        <f t="shared" si="769"/>
        <v>14.745299439244114</v>
      </c>
      <c r="AK2574">
        <f t="shared" si="770"/>
        <v>-9.1941659999999995E-2</v>
      </c>
      <c r="AL2574">
        <f t="shared" si="771"/>
        <v>7.1255517480000004</v>
      </c>
      <c r="AM2574">
        <f t="shared" si="772"/>
        <v>29.115542329775998</v>
      </c>
      <c r="AN2574">
        <f t="shared" si="773"/>
        <v>-77.645421190362825</v>
      </c>
      <c r="AO2574">
        <f t="shared" si="774"/>
        <v>154.49551049050748</v>
      </c>
      <c r="AP2574">
        <f t="shared" si="775"/>
        <v>-227.84623787172643</v>
      </c>
      <c r="AQ2574">
        <f t="shared" si="776"/>
        <v>248.91920853494995</v>
      </c>
      <c r="AR2574">
        <f t="shared" si="777"/>
        <v>-170.97444517635492</v>
      </c>
      <c r="AS2574">
        <f t="shared" si="778"/>
        <v>52.074703973131406</v>
      </c>
      <c r="BJ2574">
        <f t="shared" si="779"/>
        <v>1.2716149999999999</v>
      </c>
      <c r="BK2574">
        <f t="shared" si="780"/>
        <v>4.4899079400000002</v>
      </c>
      <c r="BL2574">
        <f t="shared" si="781"/>
        <v>13.920906754943998</v>
      </c>
      <c r="BM2574">
        <f t="shared" si="782"/>
        <v>-4.9940656624156032</v>
      </c>
      <c r="BN2574">
        <f t="shared" si="783"/>
        <v>5.6935406715719346E-2</v>
      </c>
    </row>
    <row r="2575" spans="13:66" ht="15">
      <c r="M2575" s="280">
        <v>2605</v>
      </c>
      <c r="N2575" s="280">
        <f t="shared" si="769"/>
        <v>14.752049435024693</v>
      </c>
      <c r="AK2575">
        <f t="shared" si="770"/>
        <v>-9.1941659999999995E-2</v>
      </c>
      <c r="AL2575">
        <f t="shared" si="771"/>
        <v>7.1282881350000009</v>
      </c>
      <c r="AM2575">
        <f t="shared" si="772"/>
        <v>29.137908791274995</v>
      </c>
      <c r="AN2575">
        <f t="shared" si="773"/>
        <v>-77.73490879722614</v>
      </c>
      <c r="AO2575">
        <f t="shared" si="774"/>
        <v>154.73296752335946</v>
      </c>
      <c r="AP2575">
        <f t="shared" si="775"/>
        <v>-228.28406679299817</v>
      </c>
      <c r="AQ2575">
        <f t="shared" si="776"/>
        <v>249.49330602036329</v>
      </c>
      <c r="AR2575">
        <f t="shared" si="777"/>
        <v>-171.43458374211892</v>
      </c>
      <c r="AS2575">
        <f t="shared" si="778"/>
        <v>52.234902899824505</v>
      </c>
      <c r="BJ2575">
        <f t="shared" si="779"/>
        <v>1.2716149999999999</v>
      </c>
      <c r="BK2575">
        <f t="shared" si="780"/>
        <v>4.4916321750000003</v>
      </c>
      <c r="BL2575">
        <f t="shared" si="781"/>
        <v>13.931600748599998</v>
      </c>
      <c r="BM2575">
        <f t="shared" si="782"/>
        <v>-4.9998214040652256</v>
      </c>
      <c r="BN2575">
        <f t="shared" si="783"/>
        <v>5.7022915489922624E-2</v>
      </c>
    </row>
    <row r="2576" spans="13:66" ht="15">
      <c r="M2576" s="280">
        <v>2606</v>
      </c>
      <c r="N2576" s="280">
        <f t="shared" si="769"/>
        <v>14.758799216916891</v>
      </c>
      <c r="AK2576">
        <f t="shared" si="770"/>
        <v>-9.1941659999999995E-2</v>
      </c>
      <c r="AL2576">
        <f t="shared" si="771"/>
        <v>7.1310245220000006</v>
      </c>
      <c r="AM2576">
        <f t="shared" si="772"/>
        <v>29.160283840395998</v>
      </c>
      <c r="AN2576">
        <f t="shared" si="773"/>
        <v>-77.824465134966914</v>
      </c>
      <c r="AO2576">
        <f t="shared" si="774"/>
        <v>154.9706981767265</v>
      </c>
      <c r="AP2576">
        <f t="shared" si="775"/>
        <v>-228.72256852076154</v>
      </c>
      <c r="AQ2576">
        <f t="shared" si="776"/>
        <v>250.06850647847179</v>
      </c>
      <c r="AR2576">
        <f t="shared" si="777"/>
        <v>-171.89578334940364</v>
      </c>
      <c r="AS2576">
        <f t="shared" si="778"/>
        <v>52.39553288234778</v>
      </c>
      <c r="BJ2576">
        <f t="shared" si="779"/>
        <v>1.2716149999999999</v>
      </c>
      <c r="BK2576">
        <f t="shared" si="780"/>
        <v>4.4933564099999996</v>
      </c>
      <c r="BL2576">
        <f t="shared" si="781"/>
        <v>13.942298848223997</v>
      </c>
      <c r="BM2576">
        <f t="shared" si="782"/>
        <v>-5.005581566407141</v>
      </c>
      <c r="BN2576">
        <f t="shared" si="783"/>
        <v>5.7110525100035399E-2</v>
      </c>
    </row>
    <row r="2577" spans="13:66" ht="15">
      <c r="M2577" s="280">
        <v>2607</v>
      </c>
      <c r="N2577" s="280">
        <f t="shared" si="769"/>
        <v>14.765548783301133</v>
      </c>
      <c r="AK2577">
        <f t="shared" si="770"/>
        <v>-9.1941659999999995E-2</v>
      </c>
      <c r="AL2577">
        <f t="shared" si="771"/>
        <v>7.1337609090000011</v>
      </c>
      <c r="AM2577">
        <f t="shared" si="772"/>
        <v>29.182667477138995</v>
      </c>
      <c r="AN2577">
        <f t="shared" si="773"/>
        <v>-77.914090229969375</v>
      </c>
      <c r="AO2577">
        <f t="shared" si="774"/>
        <v>155.20870266072228</v>
      </c>
      <c r="AP2577">
        <f t="shared" si="775"/>
        <v>-229.16174383013907</v>
      </c>
      <c r="AQ2577">
        <f t="shared" si="776"/>
        <v>250.6448116038749</v>
      </c>
      <c r="AR2577">
        <f t="shared" si="777"/>
        <v>-172.35804603632104</v>
      </c>
      <c r="AS2577">
        <f t="shared" si="778"/>
        <v>52.556594914489359</v>
      </c>
      <c r="BJ2577">
        <f t="shared" si="779"/>
        <v>1.2716149999999999</v>
      </c>
      <c r="BK2577">
        <f t="shared" si="780"/>
        <v>4.4950806449999998</v>
      </c>
      <c r="BL2577">
        <f t="shared" si="781"/>
        <v>13.953001053815997</v>
      </c>
      <c r="BM2577">
        <f t="shared" si="782"/>
        <v>-5.0113461511383539</v>
      </c>
      <c r="BN2577">
        <f t="shared" si="783"/>
        <v>5.7198235623489718E-2</v>
      </c>
    </row>
    <row r="2578" spans="13:66" ht="15">
      <c r="M2578" s="280">
        <v>2608</v>
      </c>
      <c r="N2578" s="280">
        <f t="shared" si="769"/>
        <v>14.77229813255788</v>
      </c>
      <c r="AK2578">
        <f t="shared" si="770"/>
        <v>-9.1941659999999995E-2</v>
      </c>
      <c r="AL2578">
        <f t="shared" si="771"/>
        <v>7.1364972960000008</v>
      </c>
      <c r="AM2578">
        <f t="shared" si="772"/>
        <v>29.205059701503998</v>
      </c>
      <c r="AN2578">
        <f t="shared" si="773"/>
        <v>-78.003784108617737</v>
      </c>
      <c r="AO2578">
        <f t="shared" si="774"/>
        <v>155.44698118554109</v>
      </c>
      <c r="AP2578">
        <f t="shared" si="775"/>
        <v>-229.60159349684849</v>
      </c>
      <c r="AQ2578">
        <f t="shared" si="776"/>
        <v>251.22222309312394</v>
      </c>
      <c r="AR2578">
        <f t="shared" si="777"/>
        <v>-172.82137384411391</v>
      </c>
      <c r="AS2578">
        <f t="shared" si="778"/>
        <v>52.718089991945895</v>
      </c>
      <c r="BJ2578">
        <f t="shared" si="779"/>
        <v>1.2716149999999999</v>
      </c>
      <c r="BK2578">
        <f t="shared" si="780"/>
        <v>4.49680488</v>
      </c>
      <c r="BL2578">
        <f t="shared" si="781"/>
        <v>13.963707365375997</v>
      </c>
      <c r="BM2578">
        <f t="shared" si="782"/>
        <v>-5.0171151599558659</v>
      </c>
      <c r="BN2578">
        <f t="shared" si="783"/>
        <v>5.7286047137747376E-2</v>
      </c>
    </row>
    <row r="2579" spans="13:66" ht="15">
      <c r="M2579" s="280">
        <v>2609</v>
      </c>
      <c r="N2579" s="280">
        <f t="shared" si="769"/>
        <v>14.77904726306762</v>
      </c>
      <c r="AK2579">
        <f t="shared" si="770"/>
        <v>-9.1941659999999995E-2</v>
      </c>
      <c r="AL2579">
        <f t="shared" si="771"/>
        <v>7.1392336830000005</v>
      </c>
      <c r="AM2579">
        <f t="shared" si="772"/>
        <v>29.227460513490996</v>
      </c>
      <c r="AN2579">
        <f t="shared" si="773"/>
        <v>-78.093546797296213</v>
      </c>
      <c r="AO2579">
        <f t="shared" si="774"/>
        <v>155.68553396145788</v>
      </c>
      <c r="AP2579">
        <f t="shared" si="775"/>
        <v>-230.04211829720276</v>
      </c>
      <c r="AQ2579">
        <f t="shared" si="776"/>
        <v>251.80074264472375</v>
      </c>
      <c r="AR2579">
        <f t="shared" si="777"/>
        <v>-173.28576881715927</v>
      </c>
      <c r="AS2579">
        <f t="shared" si="778"/>
        <v>52.880019112325549</v>
      </c>
      <c r="BJ2579">
        <f t="shared" si="779"/>
        <v>1.2716149999999999</v>
      </c>
      <c r="BK2579">
        <f t="shared" si="780"/>
        <v>4.4985291150000002</v>
      </c>
      <c r="BL2579">
        <f t="shared" si="781"/>
        <v>13.974417782903998</v>
      </c>
      <c r="BM2579">
        <f t="shared" si="782"/>
        <v>-5.0228885945566804</v>
      </c>
      <c r="BN2579">
        <f t="shared" si="783"/>
        <v>5.7373959720299857E-2</v>
      </c>
    </row>
    <row r="2580" spans="13:66" ht="15">
      <c r="M2580" s="280">
        <v>2610</v>
      </c>
      <c r="N2580" s="280">
        <f t="shared" si="769"/>
        <v>14.785796173210864</v>
      </c>
      <c r="AK2580">
        <f t="shared" si="770"/>
        <v>-9.1941659999999995E-2</v>
      </c>
      <c r="AL2580">
        <f t="shared" si="771"/>
        <v>7.1419700700000011</v>
      </c>
      <c r="AM2580">
        <f t="shared" si="772"/>
        <v>29.249869913099996</v>
      </c>
      <c r="AN2580">
        <f t="shared" si="773"/>
        <v>-78.183378322389004</v>
      </c>
      <c r="AO2580">
        <f t="shared" si="774"/>
        <v>155.92436119882817</v>
      </c>
      <c r="AP2580">
        <f t="shared" si="775"/>
        <v>-230.4833190081105</v>
      </c>
      <c r="AQ2580">
        <f t="shared" si="776"/>
        <v>252.38037195913401</v>
      </c>
      <c r="AR2580">
        <f t="shared" si="777"/>
        <v>-173.75123300297219</v>
      </c>
      <c r="AS2580">
        <f t="shared" si="778"/>
        <v>53.042383275150918</v>
      </c>
      <c r="BJ2580">
        <f t="shared" si="779"/>
        <v>1.2716149999999999</v>
      </c>
      <c r="BK2580">
        <f t="shared" si="780"/>
        <v>4.5002533499999995</v>
      </c>
      <c r="BL2580">
        <f t="shared" si="781"/>
        <v>13.985132306399997</v>
      </c>
      <c r="BM2580">
        <f t="shared" si="782"/>
        <v>-5.0286664566377999</v>
      </c>
      <c r="BN2580">
        <f t="shared" si="783"/>
        <v>5.7461973448668394E-2</v>
      </c>
    </row>
    <row r="2581" spans="13:66" ht="15">
      <c r="M2581" s="280">
        <v>2611</v>
      </c>
      <c r="N2581" s="280">
        <f t="shared" si="769"/>
        <v>14.792544861368171</v>
      </c>
      <c r="AK2581">
        <f t="shared" si="770"/>
        <v>-9.1941659999999995E-2</v>
      </c>
      <c r="AL2581">
        <f t="shared" si="771"/>
        <v>7.1447064570000007</v>
      </c>
      <c r="AM2581">
        <f t="shared" si="772"/>
        <v>29.272287900330998</v>
      </c>
      <c r="AN2581">
        <f t="shared" si="773"/>
        <v>-78.273278710280351</v>
      </c>
      <c r="AO2581">
        <f t="shared" si="774"/>
        <v>156.16346310808822</v>
      </c>
      <c r="AP2581">
        <f t="shared" si="775"/>
        <v>-230.92519640707599</v>
      </c>
      <c r="AQ2581">
        <f t="shared" si="776"/>
        <v>252.96111273877088</v>
      </c>
      <c r="AR2581">
        <f t="shared" si="777"/>
        <v>-174.21776845220924</v>
      </c>
      <c r="AS2581">
        <f t="shared" si="778"/>
        <v>53.205183481861944</v>
      </c>
      <c r="BJ2581">
        <f t="shared" si="779"/>
        <v>1.2716149999999999</v>
      </c>
      <c r="BK2581">
        <f t="shared" si="780"/>
        <v>4.5019775849999997</v>
      </c>
      <c r="BL2581">
        <f t="shared" si="781"/>
        <v>13.995850935863997</v>
      </c>
      <c r="BM2581">
        <f t="shared" si="782"/>
        <v>-5.0344487478962279</v>
      </c>
      <c r="BN2581">
        <f t="shared" si="783"/>
        <v>5.7550088400403918E-2</v>
      </c>
    </row>
    <row r="2582" spans="13:66" ht="15">
      <c r="M2582" s="280">
        <v>2612</v>
      </c>
      <c r="N2582" s="280">
        <f t="shared" si="769"/>
        <v>14.799293325920116</v>
      </c>
      <c r="AK2582">
        <f t="shared" si="770"/>
        <v>-9.1941659999999995E-2</v>
      </c>
      <c r="AL2582">
        <f t="shared" si="771"/>
        <v>7.1474428440000004</v>
      </c>
      <c r="AM2582">
        <f t="shared" si="772"/>
        <v>29.294714475183998</v>
      </c>
      <c r="AN2582">
        <f t="shared" si="773"/>
        <v>-78.363247987354441</v>
      </c>
      <c r="AO2582">
        <f t="shared" si="774"/>
        <v>156.40283989975489</v>
      </c>
      <c r="AP2582">
        <f t="shared" si="775"/>
        <v>-231.36775127219968</v>
      </c>
      <c r="AQ2582">
        <f t="shared" si="776"/>
        <v>253.54296668800851</v>
      </c>
      <c r="AR2582">
        <f t="shared" si="777"/>
        <v>-174.68537721867219</v>
      </c>
      <c r="AS2582">
        <f t="shared" si="778"/>
        <v>53.368420735818894</v>
      </c>
      <c r="BJ2582">
        <f t="shared" si="779"/>
        <v>1.2716149999999999</v>
      </c>
      <c r="BK2582">
        <f t="shared" si="780"/>
        <v>4.5037018199999999</v>
      </c>
      <c r="BL2582">
        <f t="shared" si="781"/>
        <v>14.006573671295998</v>
      </c>
      <c r="BM2582">
        <f t="shared" si="782"/>
        <v>-5.0402354700289669</v>
      </c>
      <c r="BN2582">
        <f t="shared" si="783"/>
        <v>5.7638304653087079E-2</v>
      </c>
    </row>
    <row r="2583" spans="13:66" ht="15">
      <c r="M2583" s="280">
        <v>2613</v>
      </c>
      <c r="N2583" s="280">
        <f t="shared" si="769"/>
        <v>14.806041565247307</v>
      </c>
      <c r="AK2583">
        <f t="shared" si="770"/>
        <v>-9.1941659999999995E-2</v>
      </c>
      <c r="AL2583">
        <f t="shared" si="771"/>
        <v>7.150179231000001</v>
      </c>
      <c r="AM2583">
        <f t="shared" si="772"/>
        <v>29.317149637658996</v>
      </c>
      <c r="AN2583">
        <f t="shared" si="773"/>
        <v>-78.453286179995501</v>
      </c>
      <c r="AO2583">
        <f t="shared" si="774"/>
        <v>156.64249178442566</v>
      </c>
      <c r="AP2583">
        <f t="shared" si="775"/>
        <v>-231.81098438217813</v>
      </c>
      <c r="AQ2583">
        <f t="shared" si="776"/>
        <v>254.12593551318022</v>
      </c>
      <c r="AR2583">
        <f t="shared" si="777"/>
        <v>-175.15406135931161</v>
      </c>
      <c r="AS2583">
        <f t="shared" si="778"/>
        <v>53.532096042305277</v>
      </c>
      <c r="BJ2583">
        <f t="shared" si="779"/>
        <v>1.2716149999999999</v>
      </c>
      <c r="BK2583">
        <f t="shared" si="780"/>
        <v>4.505426055</v>
      </c>
      <c r="BL2583">
        <f t="shared" si="781"/>
        <v>14.017300512695998</v>
      </c>
      <c r="BM2583">
        <f t="shared" si="782"/>
        <v>-5.0460266247330186</v>
      </c>
      <c r="BN2583">
        <f t="shared" si="783"/>
        <v>5.7726622284328268E-2</v>
      </c>
    </row>
    <row r="2584" spans="13:66" ht="15">
      <c r="M2584" s="280">
        <v>2614</v>
      </c>
      <c r="N2584" s="280">
        <f t="shared" si="769"/>
        <v>14.81278957773038</v>
      </c>
      <c r="AK2584">
        <f t="shared" si="770"/>
        <v>-9.1941659999999995E-2</v>
      </c>
      <c r="AL2584">
        <f t="shared" si="771"/>
        <v>7.1529156180000006</v>
      </c>
      <c r="AM2584">
        <f t="shared" si="772"/>
        <v>29.339593387755997</v>
      </c>
      <c r="AN2584">
        <f t="shared" si="773"/>
        <v>-78.543393314587746</v>
      </c>
      <c r="AO2584">
        <f t="shared" si="774"/>
        <v>156.88241897277868</v>
      </c>
      <c r="AP2584">
        <f t="shared" si="775"/>
        <v>-232.25489651630448</v>
      </c>
      <c r="AQ2584">
        <f t="shared" si="776"/>
        <v>254.71002092258061</v>
      </c>
      <c r="AR2584">
        <f t="shared" si="777"/>
        <v>-175.6238229342305</v>
      </c>
      <c r="AS2584">
        <f t="shared" si="778"/>
        <v>53.696210408530781</v>
      </c>
      <c r="BJ2584">
        <f t="shared" si="779"/>
        <v>1.2716149999999999</v>
      </c>
      <c r="BK2584">
        <f t="shared" si="780"/>
        <v>4.5071502900000002</v>
      </c>
      <c r="BL2584">
        <f t="shared" si="781"/>
        <v>14.028031460063998</v>
      </c>
      <c r="BM2584">
        <f t="shared" si="782"/>
        <v>-5.0518222137053872</v>
      </c>
      <c r="BN2584">
        <f t="shared" si="783"/>
        <v>5.7815041371767559E-2</v>
      </c>
    </row>
    <row r="2585" spans="13:66" ht="15">
      <c r="M2585" s="280">
        <v>2615</v>
      </c>
      <c r="N2585" s="280">
        <f t="shared" si="769"/>
        <v>14.819537361749994</v>
      </c>
      <c r="AK2585">
        <f t="shared" si="770"/>
        <v>-9.1941659999999995E-2</v>
      </c>
      <c r="AL2585">
        <f t="shared" si="771"/>
        <v>7.1556520050000003</v>
      </c>
      <c r="AM2585">
        <f t="shared" si="772"/>
        <v>29.362045725474996</v>
      </c>
      <c r="AN2585">
        <f t="shared" si="773"/>
        <v>-78.633569417515389</v>
      </c>
      <c r="AO2585">
        <f t="shared" si="774"/>
        <v>157.12262167557276</v>
      </c>
      <c r="AP2585">
        <f t="shared" si="775"/>
        <v>-232.69948845446851</v>
      </c>
      <c r="AQ2585">
        <f t="shared" si="776"/>
        <v>255.29522462646642</v>
      </c>
      <c r="AR2585">
        <f t="shared" si="777"/>
        <v>-176.09466400668785</v>
      </c>
      <c r="AS2585">
        <f t="shared" si="778"/>
        <v>53.860764843634293</v>
      </c>
      <c r="BJ2585">
        <f t="shared" si="779"/>
        <v>1.2716149999999999</v>
      </c>
      <c r="BK2585">
        <f t="shared" si="780"/>
        <v>4.5088745249999995</v>
      </c>
      <c r="BL2585">
        <f t="shared" si="781"/>
        <v>14.038766513399997</v>
      </c>
      <c r="BM2585">
        <f t="shared" si="782"/>
        <v>-5.0576222386430754</v>
      </c>
      <c r="BN2585">
        <f t="shared" si="783"/>
        <v>5.7903561993074774E-2</v>
      </c>
    </row>
    <row r="2586" spans="13:66" ht="15">
      <c r="M2586" s="280">
        <v>2616</v>
      </c>
      <c r="N2586" s="280">
        <f t="shared" si="769"/>
        <v>14.826284915686863</v>
      </c>
      <c r="AK2586">
        <f t="shared" si="770"/>
        <v>-9.1941659999999995E-2</v>
      </c>
      <c r="AL2586">
        <f t="shared" si="771"/>
        <v>7.1583883920000009</v>
      </c>
      <c r="AM2586">
        <f t="shared" si="772"/>
        <v>29.384506650815997</v>
      </c>
      <c r="AN2586">
        <f t="shared" si="773"/>
        <v>-78.72381451516263</v>
      </c>
      <c r="AO2586">
        <f t="shared" si="774"/>
        <v>157.3631001036473</v>
      </c>
      <c r="AP2586">
        <f t="shared" si="775"/>
        <v>-233.14476097715695</v>
      </c>
      <c r="AQ2586">
        <f t="shared" si="776"/>
        <v>255.88154833705852</v>
      </c>
      <c r="AR2586">
        <f t="shared" si="777"/>
        <v>-176.56658664310237</v>
      </c>
      <c r="AS2586">
        <f t="shared" si="778"/>
        <v>54.025760358686746</v>
      </c>
      <c r="BJ2586">
        <f t="shared" si="779"/>
        <v>1.2716149999999999</v>
      </c>
      <c r="BK2586">
        <f t="shared" si="780"/>
        <v>4.5105987599999997</v>
      </c>
      <c r="BL2586">
        <f t="shared" si="781"/>
        <v>14.049505672703997</v>
      </c>
      <c r="BM2586">
        <f t="shared" si="782"/>
        <v>-5.0634267012430847</v>
      </c>
      <c r="BN2586">
        <f t="shared" si="783"/>
        <v>5.7992184225949449E-2</v>
      </c>
    </row>
    <row r="2587" spans="13:66" ht="15">
      <c r="M2587" s="280">
        <v>2617</v>
      </c>
      <c r="N2587" s="280">
        <f t="shared" si="769"/>
        <v>14.833032237921699</v>
      </c>
      <c r="AK2587">
        <f t="shared" si="770"/>
        <v>-9.1941659999999995E-2</v>
      </c>
      <c r="AL2587">
        <f t="shared" si="771"/>
        <v>7.1611247790000006</v>
      </c>
      <c r="AM2587">
        <f t="shared" si="772"/>
        <v>29.406976163778996</v>
      </c>
      <c r="AN2587">
        <f t="shared" si="773"/>
        <v>-78.814128633913711</v>
      </c>
      <c r="AO2587">
        <f t="shared" si="774"/>
        <v>157.60385446792239</v>
      </c>
      <c r="AP2587">
        <f t="shared" si="775"/>
        <v>-233.59071486545369</v>
      </c>
      <c r="AQ2587">
        <f t="shared" si="776"/>
        <v>256.46899376854304</v>
      </c>
      <c r="AR2587">
        <f t="shared" si="777"/>
        <v>-177.039592913056</v>
      </c>
      <c r="AS2587">
        <f t="shared" si="778"/>
        <v>54.191197966694197</v>
      </c>
      <c r="BJ2587">
        <f t="shared" si="779"/>
        <v>1.2716149999999999</v>
      </c>
      <c r="BK2587">
        <f t="shared" si="780"/>
        <v>4.5123229949999999</v>
      </c>
      <c r="BL2587">
        <f t="shared" si="781"/>
        <v>14.060248937975997</v>
      </c>
      <c r="BM2587">
        <f t="shared" si="782"/>
        <v>-5.0692356032024195</v>
      </c>
      <c r="BN2587">
        <f t="shared" si="783"/>
        <v>5.8080908148120822E-2</v>
      </c>
    </row>
    <row r="2588" spans="13:66" ht="15">
      <c r="M2588" s="280">
        <v>2618</v>
      </c>
      <c r="N2588" s="280">
        <f t="shared" si="769"/>
        <v>14.839779326835265</v>
      </c>
      <c r="AK2588">
        <f t="shared" si="770"/>
        <v>-9.1941659999999995E-2</v>
      </c>
      <c r="AL2588">
        <f t="shared" si="771"/>
        <v>7.1638611660000011</v>
      </c>
      <c r="AM2588">
        <f t="shared" si="772"/>
        <v>29.429454264363997</v>
      </c>
      <c r="AN2588">
        <f t="shared" si="773"/>
        <v>-78.904511800152818</v>
      </c>
      <c r="AO2588">
        <f t="shared" si="774"/>
        <v>157.84488497939873</v>
      </c>
      <c r="AP2588">
        <f t="shared" si="775"/>
        <v>-234.03735090103993</v>
      </c>
      <c r="AQ2588">
        <f t="shared" si="776"/>
        <v>257.0575626370732</v>
      </c>
      <c r="AR2588">
        <f t="shared" si="777"/>
        <v>-177.51368488929762</v>
      </c>
      <c r="AS2588">
        <f t="shared" si="778"/>
        <v>54.357078682600658</v>
      </c>
      <c r="BJ2588">
        <f t="shared" si="779"/>
        <v>1.2716149999999999</v>
      </c>
      <c r="BK2588">
        <f t="shared" si="780"/>
        <v>4.5140472300000001</v>
      </c>
      <c r="BL2588">
        <f t="shared" si="781"/>
        <v>14.070996309215998</v>
      </c>
      <c r="BM2588">
        <f t="shared" si="782"/>
        <v>-5.0750489462180823</v>
      </c>
      <c r="BN2588">
        <f t="shared" si="783"/>
        <v>5.8169733837347873E-2</v>
      </c>
    </row>
    <row r="2589" spans="13:66" ht="15">
      <c r="M2589" s="280">
        <v>2619</v>
      </c>
      <c r="N2589" s="280">
        <f t="shared" si="769"/>
        <v>14.84652618080834</v>
      </c>
      <c r="AK2589">
        <f t="shared" si="770"/>
        <v>-9.1941659999999995E-2</v>
      </c>
      <c r="AL2589">
        <f t="shared" si="771"/>
        <v>7.1665975530000008</v>
      </c>
      <c r="AM2589">
        <f t="shared" si="772"/>
        <v>29.451940952570997</v>
      </c>
      <c r="AN2589">
        <f t="shared" si="773"/>
        <v>-78.994964040264179</v>
      </c>
      <c r="AO2589">
        <f t="shared" si="774"/>
        <v>158.0861918491577</v>
      </c>
      <c r="AP2589">
        <f t="shared" si="775"/>
        <v>-234.48466986619468</v>
      </c>
      <c r="AQ2589">
        <f t="shared" si="776"/>
        <v>257.64725666077055</v>
      </c>
      <c r="AR2589">
        <f t="shared" si="777"/>
        <v>-177.98886464774671</v>
      </c>
      <c r="AS2589">
        <f t="shared" si="778"/>
        <v>54.523403523291201</v>
      </c>
      <c r="BJ2589">
        <f t="shared" si="779"/>
        <v>1.2716149999999999</v>
      </c>
      <c r="BK2589">
        <f t="shared" si="780"/>
        <v>4.5157714650000003</v>
      </c>
      <c r="BL2589">
        <f t="shared" si="781"/>
        <v>14.081747786423998</v>
      </c>
      <c r="BM2589">
        <f t="shared" si="782"/>
        <v>-5.0808667319870748</v>
      </c>
      <c r="BN2589">
        <f t="shared" si="783"/>
        <v>5.8258661371419274E-2</v>
      </c>
    </row>
    <row r="2590" spans="13:66" ht="15">
      <c r="M2590" s="280">
        <v>2620</v>
      </c>
      <c r="N2590" s="280">
        <f t="shared" si="769"/>
        <v>14.853272798221751</v>
      </c>
      <c r="AK2590">
        <f t="shared" si="770"/>
        <v>-9.1941659999999995E-2</v>
      </c>
      <c r="AL2590">
        <f t="shared" si="771"/>
        <v>7.1693339400000005</v>
      </c>
      <c r="AM2590">
        <f t="shared" si="772"/>
        <v>29.474436228399998</v>
      </c>
      <c r="AN2590">
        <f t="shared" si="773"/>
        <v>-79.085485380632008</v>
      </c>
      <c r="AO2590">
        <f t="shared" si="774"/>
        <v>158.32777528836127</v>
      </c>
      <c r="AP2590">
        <f t="shared" si="775"/>
        <v>-234.93267254379455</v>
      </c>
      <c r="AQ2590">
        <f t="shared" si="776"/>
        <v>258.23807755972666</v>
      </c>
      <c r="AR2590">
        <f t="shared" si="777"/>
        <v>-178.46513426749681</v>
      </c>
      <c r="AS2590">
        <f t="shared" si="778"/>
        <v>54.690173507594821</v>
      </c>
      <c r="BJ2590">
        <f t="shared" si="779"/>
        <v>1.2716149999999999</v>
      </c>
      <c r="BK2590">
        <f t="shared" si="780"/>
        <v>4.5174956999999996</v>
      </c>
      <c r="BL2590">
        <f t="shared" si="781"/>
        <v>14.092503369599997</v>
      </c>
      <c r="BM2590">
        <f t="shared" si="782"/>
        <v>-5.0866889622064004</v>
      </c>
      <c r="BN2590">
        <f t="shared" si="783"/>
        <v>5.8347690828153442E-2</v>
      </c>
    </row>
    <row r="2591" spans="13:66" ht="15">
      <c r="M2591" s="280">
        <v>2621</v>
      </c>
      <c r="N2591" s="280">
        <f t="shared" si="769"/>
        <v>14.860019177456335</v>
      </c>
      <c r="AK2591">
        <f t="shared" si="770"/>
        <v>-9.1941659999999995E-2</v>
      </c>
      <c r="AL2591">
        <f t="shared" si="771"/>
        <v>7.172070327000001</v>
      </c>
      <c r="AM2591">
        <f t="shared" si="772"/>
        <v>29.496940091850998</v>
      </c>
      <c r="AN2591">
        <f t="shared" si="773"/>
        <v>-79.176075847640519</v>
      </c>
      <c r="AO2591">
        <f t="shared" si="774"/>
        <v>158.56963550825211</v>
      </c>
      <c r="AP2591">
        <f t="shared" si="775"/>
        <v>-235.38135971731444</v>
      </c>
      <c r="AQ2591">
        <f t="shared" si="776"/>
        <v>258.83002705600455</v>
      </c>
      <c r="AR2591">
        <f t="shared" si="777"/>
        <v>-178.94249583081944</v>
      </c>
      <c r="AS2591">
        <f t="shared" si="778"/>
        <v>54.857389656287424</v>
      </c>
      <c r="BJ2591">
        <f t="shared" si="779"/>
        <v>1.2716149999999999</v>
      </c>
      <c r="BK2591">
        <f t="shared" si="780"/>
        <v>4.5192199349999997</v>
      </c>
      <c r="BL2591">
        <f t="shared" si="781"/>
        <v>14.103263058743998</v>
      </c>
      <c r="BM2591">
        <f t="shared" si="782"/>
        <v>-5.0925156385730617</v>
      </c>
      <c r="BN2591">
        <f t="shared" si="783"/>
        <v>5.8436822285398496E-2</v>
      </c>
    </row>
    <row r="2592" spans="13:66" ht="15">
      <c r="M2592" s="280">
        <v>2622</v>
      </c>
      <c r="N2592" s="280">
        <f t="shared" si="769"/>
        <v>14.866765316892966</v>
      </c>
      <c r="AK2592">
        <f t="shared" si="770"/>
        <v>-9.1941659999999995E-2</v>
      </c>
      <c r="AL2592">
        <f t="shared" si="771"/>
        <v>7.1748067140000007</v>
      </c>
      <c r="AM2592">
        <f t="shared" si="772"/>
        <v>29.519452542923997</v>
      </c>
      <c r="AN2592">
        <f t="shared" si="773"/>
        <v>-79.266735467673925</v>
      </c>
      <c r="AO2592">
        <f t="shared" si="774"/>
        <v>158.81177272015347</v>
      </c>
      <c r="AP2592">
        <f t="shared" si="775"/>
        <v>-235.83073217082742</v>
      </c>
      <c r="AQ2592">
        <f t="shared" si="776"/>
        <v>259.42310687364005</v>
      </c>
      <c r="AR2592">
        <f t="shared" si="777"/>
        <v>-179.42095142316751</v>
      </c>
      <c r="AS2592">
        <f t="shared" si="778"/>
        <v>55.025052992094871</v>
      </c>
      <c r="BJ2592">
        <f t="shared" si="779"/>
        <v>1.2716149999999999</v>
      </c>
      <c r="BK2592">
        <f t="shared" si="780"/>
        <v>4.5209441699999999</v>
      </c>
      <c r="BL2592">
        <f t="shared" si="781"/>
        <v>14.114026853855998</v>
      </c>
      <c r="BM2592">
        <f t="shared" si="782"/>
        <v>-5.0983467627840628</v>
      </c>
      <c r="BN2592">
        <f t="shared" si="783"/>
        <v>5.8526055821032284E-2</v>
      </c>
    </row>
    <row r="2593" spans="13:66" ht="15">
      <c r="M2593" s="280">
        <v>2623</v>
      </c>
      <c r="N2593" s="280">
        <f t="shared" si="769"/>
        <v>14.873511214912558</v>
      </c>
      <c r="AK2593">
        <f t="shared" si="770"/>
        <v>-9.1941659999999995E-2</v>
      </c>
      <c r="AL2593">
        <f t="shared" si="771"/>
        <v>7.1775431010000004</v>
      </c>
      <c r="AM2593">
        <f t="shared" si="772"/>
        <v>29.541973581618997</v>
      </c>
      <c r="AN2593">
        <f t="shared" si="773"/>
        <v>-79.357464267116427</v>
      </c>
      <c r="AO2593">
        <f t="shared" si="774"/>
        <v>159.05418713546931</v>
      </c>
      <c r="AP2593">
        <f t="shared" si="775"/>
        <v>-236.2807906890051</v>
      </c>
      <c r="AQ2593">
        <f t="shared" si="776"/>
        <v>260.01731873864372</v>
      </c>
      <c r="AR2593">
        <f t="shared" si="777"/>
        <v>-179.90050313317903</v>
      </c>
      <c r="AS2593">
        <f t="shared" si="778"/>
        <v>55.193164539695857</v>
      </c>
      <c r="BJ2593">
        <f t="shared" si="779"/>
        <v>1.2716149999999999</v>
      </c>
      <c r="BK2593">
        <f t="shared" si="780"/>
        <v>4.5226684050000001</v>
      </c>
      <c r="BL2593">
        <f t="shared" si="781"/>
        <v>14.124794754935998</v>
      </c>
      <c r="BM2593">
        <f t="shared" si="782"/>
        <v>-5.1041823365364047</v>
      </c>
      <c r="BN2593">
        <f t="shared" si="783"/>
        <v>5.8615391512962363E-2</v>
      </c>
    </row>
    <row r="2594" spans="13:66" ht="15">
      <c r="M2594" s="280">
        <v>2624</v>
      </c>
      <c r="N2594" s="280">
        <f t="shared" si="769"/>
        <v>14.880256869896032</v>
      </c>
      <c r="AK2594">
        <f t="shared" si="770"/>
        <v>-9.1941659999999995E-2</v>
      </c>
      <c r="AL2594">
        <f t="shared" si="771"/>
        <v>7.1802794880000009</v>
      </c>
      <c r="AM2594">
        <f t="shared" si="772"/>
        <v>29.564503207935996</v>
      </c>
      <c r="AN2594">
        <f t="shared" si="773"/>
        <v>-79.448262272352267</v>
      </c>
      <c r="AO2594">
        <f t="shared" si="774"/>
        <v>159.29687896568416</v>
      </c>
      <c r="AP2594">
        <f t="shared" si="775"/>
        <v>-236.73153605711789</v>
      </c>
      <c r="AQ2594">
        <f t="shared" si="776"/>
        <v>260.6126643790019</v>
      </c>
      <c r="AR2594">
        <f t="shared" si="777"/>
        <v>-180.38115305268082</v>
      </c>
      <c r="AS2594">
        <f t="shared" si="778"/>
        <v>55.361725325724983</v>
      </c>
      <c r="BJ2594">
        <f t="shared" si="779"/>
        <v>1.2716149999999999</v>
      </c>
      <c r="BK2594">
        <f t="shared" si="780"/>
        <v>4.5243926400000003</v>
      </c>
      <c r="BL2594">
        <f t="shared" si="781"/>
        <v>14.135566761983997</v>
      </c>
      <c r="BM2594">
        <f t="shared" si="782"/>
        <v>-5.1100223615270917</v>
      </c>
      <c r="BN2594">
        <f t="shared" si="783"/>
        <v>5.8704829439126013E-2</v>
      </c>
    </row>
    <row r="2595" spans="13:66" ht="15">
      <c r="M2595" s="280">
        <v>2625</v>
      </c>
      <c r="N2595" s="280">
        <f t="shared" si="769"/>
        <v>14.88700228022436</v>
      </c>
      <c r="AK2595">
        <f t="shared" si="770"/>
        <v>-9.1941659999999995E-2</v>
      </c>
      <c r="AL2595">
        <f t="shared" si="771"/>
        <v>7.1830158750000006</v>
      </c>
      <c r="AM2595">
        <f t="shared" si="772"/>
        <v>29.587041421874996</v>
      </c>
      <c r="AN2595">
        <f t="shared" si="773"/>
        <v>-79.53912950976563</v>
      </c>
      <c r="AO2595">
        <f t="shared" si="774"/>
        <v>159.53984842236326</v>
      </c>
      <c r="AP2595">
        <f t="shared" si="775"/>
        <v>-237.18296906103518</v>
      </c>
      <c r="AQ2595">
        <f t="shared" si="776"/>
        <v>261.20914552467838</v>
      </c>
      <c r="AR2595">
        <f t="shared" si="777"/>
        <v>-180.86290327669204</v>
      </c>
      <c r="AS2595">
        <f t="shared" si="778"/>
        <v>55.530736378775686</v>
      </c>
      <c r="BJ2595">
        <f t="shared" si="779"/>
        <v>1.2716149999999999</v>
      </c>
      <c r="BK2595">
        <f t="shared" si="780"/>
        <v>4.5261168749999996</v>
      </c>
      <c r="BL2595">
        <f t="shared" si="781"/>
        <v>14.146342874999997</v>
      </c>
      <c r="BM2595">
        <f t="shared" si="782"/>
        <v>-5.1158668394531253</v>
      </c>
      <c r="BN2595">
        <f t="shared" si="783"/>
        <v>5.8794369677490237E-2</v>
      </c>
    </row>
    <row r="2596" spans="13:66" ht="15">
      <c r="M2596" s="280">
        <v>2626</v>
      </c>
      <c r="N2596" s="280">
        <f t="shared" si="769"/>
        <v>14.893747444278542</v>
      </c>
      <c r="AK2596">
        <f t="shared" si="770"/>
        <v>-9.1941659999999995E-2</v>
      </c>
      <c r="AL2596">
        <f t="shared" si="771"/>
        <v>7.1857522620000012</v>
      </c>
      <c r="AM2596">
        <f t="shared" si="772"/>
        <v>29.609588223435996</v>
      </c>
      <c r="AN2596">
        <f t="shared" si="773"/>
        <v>-79.630066005740758</v>
      </c>
      <c r="AO2596">
        <f t="shared" si="774"/>
        <v>159.78309571715246</v>
      </c>
      <c r="AP2596">
        <f t="shared" si="775"/>
        <v>-237.63509048722554</v>
      </c>
      <c r="AQ2596">
        <f t="shared" si="776"/>
        <v>261.80676390761613</v>
      </c>
      <c r="AR2596">
        <f t="shared" si="777"/>
        <v>-181.34575590342797</v>
      </c>
      <c r="AS2596">
        <f t="shared" si="778"/>
        <v>55.700198729403219</v>
      </c>
      <c r="BJ2596">
        <f t="shared" si="779"/>
        <v>1.2716149999999999</v>
      </c>
      <c r="BK2596">
        <f t="shared" si="780"/>
        <v>4.5278411099999998</v>
      </c>
      <c r="BL2596">
        <f t="shared" si="781"/>
        <v>14.157123093983998</v>
      </c>
      <c r="BM2596">
        <f t="shared" si="782"/>
        <v>-5.121715772011509</v>
      </c>
      <c r="BN2596">
        <f t="shared" si="783"/>
        <v>5.8884012306051746E-2</v>
      </c>
    </row>
    <row r="2597" spans="13:66" ht="15">
      <c r="M2597" s="280">
        <v>2627</v>
      </c>
      <c r="N2597" s="280">
        <f t="shared" si="769"/>
        <v>14.900492360439591</v>
      </c>
      <c r="AK2597">
        <f t="shared" si="770"/>
        <v>-9.1941659999999995E-2</v>
      </c>
      <c r="AL2597">
        <f t="shared" si="771"/>
        <v>7.1884886490000008</v>
      </c>
      <c r="AM2597">
        <f t="shared" si="772"/>
        <v>29.632143612618997</v>
      </c>
      <c r="AN2597">
        <f t="shared" si="773"/>
        <v>-79.721071786661838</v>
      </c>
      <c r="AO2597">
        <f t="shared" si="774"/>
        <v>160.02662106177826</v>
      </c>
      <c r="AP2597">
        <f t="shared" si="775"/>
        <v>-238.08790112275702</v>
      </c>
      <c r="AQ2597">
        <f t="shared" si="776"/>
        <v>262.40552126173833</v>
      </c>
      <c r="AR2597">
        <f t="shared" si="777"/>
        <v>-181.82971303430358</v>
      </c>
      <c r="AS2597">
        <f t="shared" si="778"/>
        <v>55.870113410127715</v>
      </c>
      <c r="BJ2597">
        <f t="shared" si="779"/>
        <v>1.2716149999999999</v>
      </c>
      <c r="BK2597">
        <f t="shared" si="780"/>
        <v>4.529565345</v>
      </c>
      <c r="BL2597">
        <f t="shared" si="781"/>
        <v>14.167907418935998</v>
      </c>
      <c r="BM2597">
        <f t="shared" si="782"/>
        <v>-5.1275691608992453</v>
      </c>
      <c r="BN2597">
        <f t="shared" si="783"/>
        <v>5.8973757402836988E-2</v>
      </c>
    </row>
    <row r="2598" spans="13:66" ht="15">
      <c r="M2598" s="280">
        <v>2628</v>
      </c>
      <c r="N2598" s="280">
        <f t="shared" si="769"/>
        <v>14.907237027088561</v>
      </c>
      <c r="AK2598">
        <f t="shared" si="770"/>
        <v>-9.1941659999999995E-2</v>
      </c>
      <c r="AL2598">
        <f t="shared" si="771"/>
        <v>7.1912250360000005</v>
      </c>
      <c r="AM2598">
        <f t="shared" si="772"/>
        <v>29.654707589423996</v>
      </c>
      <c r="AN2598">
        <f t="shared" si="773"/>
        <v>-79.812146878913097</v>
      </c>
      <c r="AO2598">
        <f t="shared" si="774"/>
        <v>160.27042466804778</v>
      </c>
      <c r="AP2598">
        <f t="shared" si="775"/>
        <v>-238.54140175529733</v>
      </c>
      <c r="AQ2598">
        <f t="shared" si="776"/>
        <v>263.0054193229505</v>
      </c>
      <c r="AR2598">
        <f t="shared" si="777"/>
        <v>-182.31477677393724</v>
      </c>
      <c r="AS2598">
        <f t="shared" si="778"/>
        <v>56.040481455437103</v>
      </c>
      <c r="BJ2598">
        <f t="shared" si="779"/>
        <v>1.2716149999999999</v>
      </c>
      <c r="BK2598">
        <f t="shared" si="780"/>
        <v>4.5312895800000002</v>
      </c>
      <c r="BL2598">
        <f t="shared" si="781"/>
        <v>14.178695849855998</v>
      </c>
      <c r="BM2598">
        <f t="shared" si="782"/>
        <v>-5.1334270078133377</v>
      </c>
      <c r="BN2598">
        <f t="shared" si="783"/>
        <v>5.90636050459021E-2</v>
      </c>
    </row>
    <row r="2599" spans="13:66" ht="15">
      <c r="M2599" s="280">
        <v>2629</v>
      </c>
      <c r="N2599" s="280">
        <f t="shared" si="769"/>
        <v>14.913981442606541</v>
      </c>
      <c r="AK2599">
        <f t="shared" si="770"/>
        <v>-9.1941659999999995E-2</v>
      </c>
      <c r="AL2599">
        <f t="shared" si="771"/>
        <v>7.1939614230000011</v>
      </c>
      <c r="AM2599">
        <f t="shared" si="772"/>
        <v>29.677280153850997</v>
      </c>
      <c r="AN2599">
        <f t="shared" si="773"/>
        <v>-79.90329130887875</v>
      </c>
      <c r="AO2599">
        <f t="shared" si="774"/>
        <v>160.51450674784883</v>
      </c>
      <c r="AP2599">
        <f t="shared" si="775"/>
        <v>-238.99559317311403</v>
      </c>
      <c r="AQ2599">
        <f t="shared" si="776"/>
        <v>263.60645982914144</v>
      </c>
      <c r="AR2599">
        <f t="shared" si="777"/>
        <v>-182.80094923015434</v>
      </c>
      <c r="AS2599">
        <f t="shared" si="778"/>
        <v>56.211303901790153</v>
      </c>
      <c r="BJ2599">
        <f t="shared" si="779"/>
        <v>1.2716149999999999</v>
      </c>
      <c r="BK2599">
        <f t="shared" si="780"/>
        <v>4.5330138150000003</v>
      </c>
      <c r="BL2599">
        <f t="shared" si="781"/>
        <v>14.189488386743998</v>
      </c>
      <c r="BM2599">
        <f t="shared" si="782"/>
        <v>-5.1392893144507887</v>
      </c>
      <c r="BN2599">
        <f t="shared" si="783"/>
        <v>5.9153555313332974E-2</v>
      </c>
    </row>
    <row r="2600" spans="13:66" ht="15">
      <c r="M2600" s="280">
        <v>2630</v>
      </c>
      <c r="N2600" s="280">
        <f t="shared" si="769"/>
        <v>14.920725605374644</v>
      </c>
      <c r="AK2600">
        <f t="shared" si="770"/>
        <v>-9.1941659999999995E-2</v>
      </c>
      <c r="AL2600">
        <f t="shared" si="771"/>
        <v>7.1966978100000008</v>
      </c>
      <c r="AM2600">
        <f t="shared" si="772"/>
        <v>29.699861305899997</v>
      </c>
      <c r="AN2600">
        <f t="shared" si="773"/>
        <v>-79.994505102943009</v>
      </c>
      <c r="AO2600">
        <f t="shared" si="774"/>
        <v>160.75886751314977</v>
      </c>
      <c r="AP2600">
        <f t="shared" si="775"/>
        <v>-239.45047616507489</v>
      </c>
      <c r="AQ2600">
        <f t="shared" si="776"/>
        <v>264.20864452018498</v>
      </c>
      <c r="AR2600">
        <f t="shared" si="777"/>
        <v>-183.28823251399095</v>
      </c>
      <c r="AS2600">
        <f t="shared" si="778"/>
        <v>56.382581787619451</v>
      </c>
      <c r="BJ2600">
        <f t="shared" si="779"/>
        <v>1.2716149999999999</v>
      </c>
      <c r="BK2600">
        <f t="shared" si="780"/>
        <v>4.5347380499999996</v>
      </c>
      <c r="BL2600">
        <f t="shared" si="781"/>
        <v>14.200285029599998</v>
      </c>
      <c r="BM2600">
        <f t="shared" si="782"/>
        <v>-5.1451560825086</v>
      </c>
      <c r="BN2600">
        <f t="shared" si="783"/>
        <v>5.9243608283245194E-2</v>
      </c>
    </row>
    <row r="2601" spans="13:66" ht="15">
      <c r="M2601" s="280">
        <v>2631</v>
      </c>
      <c r="N2601" s="280">
        <f t="shared" si="769"/>
        <v>14.927469513774003</v>
      </c>
      <c r="AK2601">
        <f t="shared" si="770"/>
        <v>-9.1941659999999995E-2</v>
      </c>
      <c r="AL2601">
        <f t="shared" si="771"/>
        <v>7.1994341970000004</v>
      </c>
      <c r="AM2601">
        <f t="shared" si="772"/>
        <v>29.722451045570995</v>
      </c>
      <c r="AN2601">
        <f t="shared" si="773"/>
        <v>-80.085788287490089</v>
      </c>
      <c r="AO2601">
        <f t="shared" si="774"/>
        <v>161.00350717599972</v>
      </c>
      <c r="AP2601">
        <f t="shared" si="775"/>
        <v>-239.90605152064799</v>
      </c>
      <c r="AQ2601">
        <f t="shared" si="776"/>
        <v>264.81197513794154</v>
      </c>
      <c r="AR2601">
        <f t="shared" si="777"/>
        <v>-183.77662873969757</v>
      </c>
      <c r="AS2601">
        <f t="shared" si="778"/>
        <v>56.554316153334447</v>
      </c>
      <c r="BJ2601">
        <f t="shared" si="779"/>
        <v>1.2716149999999999</v>
      </c>
      <c r="BK2601">
        <f t="shared" si="780"/>
        <v>4.5364622849999998</v>
      </c>
      <c r="BL2601">
        <f t="shared" si="781"/>
        <v>14.211085778423998</v>
      </c>
      <c r="BM2601">
        <f t="shared" si="782"/>
        <v>-5.1510273136837759</v>
      </c>
      <c r="BN2601">
        <f t="shared" si="783"/>
        <v>5.933376403378407E-2</v>
      </c>
    </row>
    <row r="2602" spans="13:66" ht="15">
      <c r="M2602" s="280">
        <v>2632</v>
      </c>
      <c r="N2602" s="280">
        <f t="shared" si="769"/>
        <v>14.934213166185803</v>
      </c>
      <c r="AK2602">
        <f t="shared" si="770"/>
        <v>-9.1941659999999995E-2</v>
      </c>
      <c r="AL2602">
        <f t="shared" si="771"/>
        <v>7.202170584000001</v>
      </c>
      <c r="AM2602">
        <f t="shared" si="772"/>
        <v>29.745049372863996</v>
      </c>
      <c r="AN2602">
        <f t="shared" si="773"/>
        <v>-80.177140888904205</v>
      </c>
      <c r="AO2602">
        <f t="shared" si="774"/>
        <v>161.24842594852839</v>
      </c>
      <c r="AP2602">
        <f t="shared" si="775"/>
        <v>-240.36232002990201</v>
      </c>
      <c r="AQ2602">
        <f t="shared" si="776"/>
        <v>265.41645342625969</v>
      </c>
      <c r="AR2602">
        <f t="shared" si="777"/>
        <v>-184.26614002474267</v>
      </c>
      <c r="AS2602">
        <f t="shared" si="778"/>
        <v>56.726508041324394</v>
      </c>
      <c r="BJ2602">
        <f t="shared" si="779"/>
        <v>1.2716149999999999</v>
      </c>
      <c r="BK2602">
        <f t="shared" si="780"/>
        <v>4.53818652</v>
      </c>
      <c r="BL2602">
        <f t="shared" si="781"/>
        <v>14.221890633215997</v>
      </c>
      <c r="BM2602">
        <f t="shared" si="782"/>
        <v>-5.1569030096733188</v>
      </c>
      <c r="BN2602">
        <f t="shared" si="783"/>
        <v>5.942402264312463E-2</v>
      </c>
    </row>
    <row r="2603" spans="13:66" ht="15">
      <c r="M2603" s="280">
        <v>2633</v>
      </c>
      <c r="N2603" s="280">
        <f t="shared" si="769"/>
        <v>14.940956560991241</v>
      </c>
      <c r="AK2603">
        <f t="shared" si="770"/>
        <v>-9.1941659999999995E-2</v>
      </c>
      <c r="AL2603">
        <f t="shared" si="771"/>
        <v>7.2049069710000007</v>
      </c>
      <c r="AM2603">
        <f t="shared" si="772"/>
        <v>29.767656287778998</v>
      </c>
      <c r="AN2603">
        <f t="shared" si="773"/>
        <v>-80.268562933569569</v>
      </c>
      <c r="AO2603">
        <f t="shared" si="774"/>
        <v>161.4936240429461</v>
      </c>
      <c r="AP2603">
        <f t="shared" si="775"/>
        <v>-240.81928248350641</v>
      </c>
      <c r="AQ2603">
        <f t="shared" si="776"/>
        <v>266.02208113097737</v>
      </c>
      <c r="AR2603">
        <f t="shared" si="777"/>
        <v>-184.75676848981644</v>
      </c>
      <c r="AS2603">
        <f t="shared" si="778"/>
        <v>56.899158495961451</v>
      </c>
      <c r="BJ2603">
        <f t="shared" si="779"/>
        <v>1.2716149999999999</v>
      </c>
      <c r="BK2603">
        <f t="shared" si="780"/>
        <v>4.5399107550000002</v>
      </c>
      <c r="BL2603">
        <f t="shared" si="781"/>
        <v>14.232699593975997</v>
      </c>
      <c r="BM2603">
        <f t="shared" si="782"/>
        <v>-5.1627831721742306</v>
      </c>
      <c r="BN2603">
        <f t="shared" si="783"/>
        <v>5.9514384189471629E-2</v>
      </c>
    </row>
    <row r="2604" spans="13:66" ht="15">
      <c r="M2604" s="280">
        <v>2634</v>
      </c>
      <c r="N2604" s="280">
        <f t="shared" si="769"/>
        <v>14.947699696571538</v>
      </c>
      <c r="AK2604">
        <f t="shared" si="770"/>
        <v>-9.1941659999999995E-2</v>
      </c>
      <c r="AL2604">
        <f t="shared" si="771"/>
        <v>7.2076433580000003</v>
      </c>
      <c r="AM2604">
        <f t="shared" si="772"/>
        <v>29.790271790315998</v>
      </c>
      <c r="AN2604">
        <f t="shared" si="773"/>
        <v>-80.360054447870382</v>
      </c>
      <c r="AO2604">
        <f t="shared" si="774"/>
        <v>161.73910167154384</v>
      </c>
      <c r="AP2604">
        <f t="shared" si="775"/>
        <v>-241.27693967273171</v>
      </c>
      <c r="AQ2604">
        <f t="shared" si="776"/>
        <v>266.62885999992363</v>
      </c>
      <c r="AR2604">
        <f t="shared" si="777"/>
        <v>-185.24851625883446</v>
      </c>
      <c r="AS2604">
        <f t="shared" si="778"/>
        <v>57.072268563603622</v>
      </c>
      <c r="BJ2604">
        <f t="shared" si="779"/>
        <v>1.2716149999999999</v>
      </c>
      <c r="BK2604">
        <f t="shared" si="780"/>
        <v>4.5416349899999995</v>
      </c>
      <c r="BL2604">
        <f t="shared" si="781"/>
        <v>14.243512660703997</v>
      </c>
      <c r="BM2604">
        <f t="shared" si="782"/>
        <v>-5.1686678028835153</v>
      </c>
      <c r="BN2604">
        <f t="shared" si="783"/>
        <v>5.9604848751059536E-2</v>
      </c>
    </row>
    <row r="2605" spans="13:66" ht="15">
      <c r="M2605" s="280">
        <v>2635</v>
      </c>
      <c r="N2605" s="280">
        <f t="shared" si="769"/>
        <v>14.954442571307974</v>
      </c>
      <c r="AK2605">
        <f t="shared" si="770"/>
        <v>-9.1941659999999995E-2</v>
      </c>
      <c r="AL2605">
        <f t="shared" si="771"/>
        <v>7.2103797450000009</v>
      </c>
      <c r="AM2605">
        <f t="shared" si="772"/>
        <v>29.812895880474997</v>
      </c>
      <c r="AN2605">
        <f t="shared" si="773"/>
        <v>-80.451615458190886</v>
      </c>
      <c r="AO2605">
        <f t="shared" si="774"/>
        <v>161.98485904669326</v>
      </c>
      <c r="AP2605">
        <f t="shared" si="775"/>
        <v>-241.73529238944977</v>
      </c>
      <c r="AQ2605">
        <f t="shared" si="776"/>
        <v>267.23679178292025</v>
      </c>
      <c r="AR2605">
        <f t="shared" si="777"/>
        <v>-185.74138545894141</v>
      </c>
      <c r="AS2605">
        <f t="shared" si="778"/>
        <v>57.245839292597815</v>
      </c>
      <c r="BJ2605">
        <f t="shared" si="779"/>
        <v>1.2716149999999999</v>
      </c>
      <c r="BK2605">
        <f t="shared" si="780"/>
        <v>4.5433592249999997</v>
      </c>
      <c r="BL2605">
        <f t="shared" si="781"/>
        <v>14.254329833399998</v>
      </c>
      <c r="BM2605">
        <f t="shared" si="782"/>
        <v>-5.1745569034981749</v>
      </c>
      <c r="BN2605">
        <f t="shared" si="783"/>
        <v>5.9695416406152529E-2</v>
      </c>
    </row>
    <row r="2606" spans="13:66" ht="15">
      <c r="M2606" s="280">
        <v>2636</v>
      </c>
      <c r="N2606" s="280">
        <f t="shared" si="769"/>
        <v>14.961185183581826</v>
      </c>
      <c r="AK2606">
        <f t="shared" si="770"/>
        <v>-9.1941659999999995E-2</v>
      </c>
      <c r="AL2606">
        <f t="shared" si="771"/>
        <v>7.2131161320000006</v>
      </c>
      <c r="AM2606">
        <f t="shared" si="772"/>
        <v>29.835528558255998</v>
      </c>
      <c r="AN2606">
        <f t="shared" si="773"/>
        <v>-80.543245990915281</v>
      </c>
      <c r="AO2606">
        <f t="shared" si="774"/>
        <v>162.23089638084662</v>
      </c>
      <c r="AP2606">
        <f t="shared" si="775"/>
        <v>-242.19434142613378</v>
      </c>
      <c r="AQ2606">
        <f t="shared" si="776"/>
        <v>267.84587823178299</v>
      </c>
      <c r="AR2606">
        <f t="shared" si="777"/>
        <v>-186.23537822051466</v>
      </c>
      <c r="AS2606">
        <f t="shared" si="778"/>
        <v>57.419871733282839</v>
      </c>
      <c r="BJ2606">
        <f t="shared" si="779"/>
        <v>1.2716149999999999</v>
      </c>
      <c r="BK2606">
        <f t="shared" si="780"/>
        <v>4.5450834599999999</v>
      </c>
      <c r="BL2606">
        <f t="shared" si="781"/>
        <v>14.265151112063997</v>
      </c>
      <c r="BM2606">
        <f t="shared" si="782"/>
        <v>-5.1804504757152134</v>
      </c>
      <c r="BN2606">
        <f t="shared" si="783"/>
        <v>5.9786087233044516E-2</v>
      </c>
    </row>
    <row r="2607" spans="13:66" ht="15">
      <c r="M2607" s="280">
        <v>2637</v>
      </c>
      <c r="N2607" s="280">
        <f t="shared" si="769"/>
        <v>14.967927531774425</v>
      </c>
      <c r="AK2607">
        <f t="shared" si="770"/>
        <v>-9.1941659999999995E-2</v>
      </c>
      <c r="AL2607">
        <f t="shared" si="771"/>
        <v>7.2158525190000011</v>
      </c>
      <c r="AM2607">
        <f t="shared" si="772"/>
        <v>29.858169823658997</v>
      </c>
      <c r="AN2607">
        <f t="shared" si="773"/>
        <v>-80.634946072427766</v>
      </c>
      <c r="AO2607">
        <f t="shared" si="774"/>
        <v>162.47721388653687</v>
      </c>
      <c r="AP2607">
        <f t="shared" si="775"/>
        <v>-242.65408757585882</v>
      </c>
      <c r="AQ2607">
        <f t="shared" si="776"/>
        <v>268.45612110032317</v>
      </c>
      <c r="AR2607">
        <f t="shared" si="777"/>
        <v>-186.73049667716802</v>
      </c>
      <c r="AS2607">
        <f t="shared" si="778"/>
        <v>57.594366937992483</v>
      </c>
      <c r="BJ2607">
        <f t="shared" si="779"/>
        <v>1.2716149999999999</v>
      </c>
      <c r="BK2607">
        <f t="shared" si="780"/>
        <v>4.546807695</v>
      </c>
      <c r="BL2607">
        <f t="shared" si="781"/>
        <v>14.275976496695998</v>
      </c>
      <c r="BM2607">
        <f t="shared" si="782"/>
        <v>-5.1863485212316318</v>
      </c>
      <c r="BN2607">
        <f t="shared" si="783"/>
        <v>5.9876861310059114E-2</v>
      </c>
    </row>
    <row r="2608" spans="13:66" ht="15">
      <c r="M2608" s="280">
        <v>2638</v>
      </c>
      <c r="N2608" s="280">
        <f t="shared" si="769"/>
        <v>14.974669614267114</v>
      </c>
      <c r="AK2608">
        <f t="shared" si="770"/>
        <v>-9.1941659999999995E-2</v>
      </c>
      <c r="AL2608">
        <f t="shared" si="771"/>
        <v>7.2185889060000008</v>
      </c>
      <c r="AM2608">
        <f t="shared" si="772"/>
        <v>29.880819676683998</v>
      </c>
      <c r="AN2608">
        <f t="shared" si="773"/>
        <v>-80.726715729112584</v>
      </c>
      <c r="AO2608">
        <f t="shared" si="774"/>
        <v>162.72381177637754</v>
      </c>
      <c r="AP2608">
        <f t="shared" si="775"/>
        <v>-243.11453163230186</v>
      </c>
      <c r="AQ2608">
        <f t="shared" si="776"/>
        <v>269.06752214434943</v>
      </c>
      <c r="AR2608">
        <f t="shared" si="777"/>
        <v>-187.22674296575545</v>
      </c>
      <c r="AS2608">
        <f t="shared" si="778"/>
        <v>57.769325961058499</v>
      </c>
      <c r="BJ2608">
        <f t="shared" si="779"/>
        <v>1.2716149999999999</v>
      </c>
      <c r="BK2608">
        <f t="shared" si="780"/>
        <v>4.5485319300000002</v>
      </c>
      <c r="BL2608">
        <f t="shared" si="781"/>
        <v>14.286805987295997</v>
      </c>
      <c r="BM2608">
        <f t="shared" si="782"/>
        <v>-5.1922510417444343</v>
      </c>
      <c r="BN2608">
        <f t="shared" si="783"/>
        <v>5.9967738715549682E-2</v>
      </c>
    </row>
    <row r="2609" spans="13:66" ht="15">
      <c r="M2609" s="280">
        <v>2639</v>
      </c>
      <c r="N2609" s="280">
        <f t="shared" si="769"/>
        <v>14.981411429441271</v>
      </c>
      <c r="AK2609">
        <f t="shared" si="770"/>
        <v>-9.1941659999999995E-2</v>
      </c>
      <c r="AL2609">
        <f t="shared" si="771"/>
        <v>7.2213252930000005</v>
      </c>
      <c r="AM2609">
        <f t="shared" si="772"/>
        <v>29.903478117330998</v>
      </c>
      <c r="AN2609">
        <f t="shared" si="773"/>
        <v>-80.81855498735392</v>
      </c>
      <c r="AO2609">
        <f t="shared" si="774"/>
        <v>162.97069026306286</v>
      </c>
      <c r="AP2609">
        <f t="shared" si="775"/>
        <v>-243.57567438974206</v>
      </c>
      <c r="AQ2609">
        <f t="shared" si="776"/>
        <v>269.68008312166882</v>
      </c>
      <c r="AR2609">
        <f t="shared" si="777"/>
        <v>-187.72411922637463</v>
      </c>
      <c r="AS2609">
        <f t="shared" si="778"/>
        <v>57.944749858813609</v>
      </c>
      <c r="BJ2609">
        <f t="shared" si="779"/>
        <v>1.2716149999999999</v>
      </c>
      <c r="BK2609">
        <f t="shared" si="780"/>
        <v>4.5502561649999995</v>
      </c>
      <c r="BL2609">
        <f t="shared" si="781"/>
        <v>14.297639583863997</v>
      </c>
      <c r="BM2609">
        <f t="shared" si="782"/>
        <v>-5.1981580389506226</v>
      </c>
      <c r="BN2609">
        <f t="shared" si="783"/>
        <v>6.0058719527899262E-2</v>
      </c>
    </row>
    <row r="2610" spans="13:66" ht="15">
      <c r="M2610" s="280">
        <v>2640</v>
      </c>
      <c r="N2610" s="280">
        <f t="shared" si="769"/>
        <v>14.988152975678318</v>
      </c>
      <c r="AK2610">
        <f t="shared" si="770"/>
        <v>-9.1941659999999995E-2</v>
      </c>
      <c r="AL2610">
        <f t="shared" si="771"/>
        <v>7.224061680000001</v>
      </c>
      <c r="AM2610">
        <f t="shared" si="772"/>
        <v>29.926145145599996</v>
      </c>
      <c r="AN2610">
        <f t="shared" si="773"/>
        <v>-80.910463873536017</v>
      </c>
      <c r="AO2610">
        <f t="shared" si="774"/>
        <v>163.21784955936766</v>
      </c>
      <c r="AP2610">
        <f t="shared" si="775"/>
        <v>-244.03751664306097</v>
      </c>
      <c r="AQ2610">
        <f t="shared" si="776"/>
        <v>270.29380579208873</v>
      </c>
      <c r="AR2610">
        <f t="shared" si="777"/>
        <v>-188.22262760237081</v>
      </c>
      <c r="AS2610">
        <f t="shared" si="778"/>
        <v>58.120639689594633</v>
      </c>
      <c r="BJ2610">
        <f t="shared" si="779"/>
        <v>1.2716149999999999</v>
      </c>
      <c r="BK2610">
        <f t="shared" si="780"/>
        <v>4.5519803999999997</v>
      </c>
      <c r="BL2610">
        <f t="shared" si="781"/>
        <v>14.308477286399997</v>
      </c>
      <c r="BM2610">
        <f t="shared" si="782"/>
        <v>-5.2040695145472</v>
      </c>
      <c r="BN2610">
        <f t="shared" si="783"/>
        <v>6.014980382552064E-2</v>
      </c>
    </row>
    <row r="2611" spans="13:66" ht="15">
      <c r="M2611" s="280">
        <v>2641</v>
      </c>
      <c r="N2611" s="280">
        <f t="shared" si="769"/>
        <v>14.99489425135968</v>
      </c>
      <c r="AK2611">
        <f t="shared" si="770"/>
        <v>-9.1941659999999995E-2</v>
      </c>
      <c r="AL2611">
        <f t="shared" si="771"/>
        <v>7.2267980670000007</v>
      </c>
      <c r="AM2611">
        <f t="shared" si="772"/>
        <v>29.948820761490996</v>
      </c>
      <c r="AN2611">
        <f t="shared" si="773"/>
        <v>-81.00244241404306</v>
      </c>
      <c r="AO2611">
        <f t="shared" si="774"/>
        <v>163.46528987814744</v>
      </c>
      <c r="AP2611">
        <f t="shared" si="775"/>
        <v>-244.50005918774281</v>
      </c>
      <c r="AQ2611">
        <f t="shared" si="776"/>
        <v>270.90869191741814</v>
      </c>
      <c r="AR2611">
        <f t="shared" si="777"/>
        <v>-188.72227024034038</v>
      </c>
      <c r="AS2611">
        <f t="shared" si="778"/>
        <v>58.296996513745448</v>
      </c>
      <c r="BJ2611">
        <f t="shared" si="779"/>
        <v>1.2716149999999999</v>
      </c>
      <c r="BK2611">
        <f t="shared" si="780"/>
        <v>4.5537046349999999</v>
      </c>
      <c r="BL2611">
        <f t="shared" si="781"/>
        <v>14.319319094903998</v>
      </c>
      <c r="BM2611">
        <f t="shared" si="782"/>
        <v>-5.2099854702311701</v>
      </c>
      <c r="BN2611">
        <f t="shared" si="783"/>
        <v>6.0240991686856322E-2</v>
      </c>
    </row>
    <row r="2612" spans="13:66" ht="15">
      <c r="M2612" s="280">
        <v>2642</v>
      </c>
      <c r="N2612" s="280">
        <f t="shared" si="769"/>
        <v>15.001635254866841</v>
      </c>
      <c r="AK2612">
        <f t="shared" si="770"/>
        <v>-9.1941659999999995E-2</v>
      </c>
      <c r="AL2612">
        <f t="shared" si="771"/>
        <v>7.2295344540000004</v>
      </c>
      <c r="AM2612">
        <f t="shared" si="772"/>
        <v>29.971504965003998</v>
      </c>
      <c r="AN2612">
        <f t="shared" si="773"/>
        <v>-81.094490635259277</v>
      </c>
      <c r="AO2612">
        <f t="shared" si="774"/>
        <v>163.71301143233831</v>
      </c>
      <c r="AP2612">
        <f t="shared" si="775"/>
        <v>-244.96330281987463</v>
      </c>
      <c r="AQ2612">
        <f t="shared" si="776"/>
        <v>271.52474326146915</v>
      </c>
      <c r="AR2612">
        <f t="shared" si="777"/>
        <v>-189.22304929013461</v>
      </c>
      <c r="AS2612">
        <f t="shared" si="778"/>
        <v>58.473821393620071</v>
      </c>
      <c r="BJ2612">
        <f t="shared" si="779"/>
        <v>1.2716149999999999</v>
      </c>
      <c r="BK2612">
        <f t="shared" si="780"/>
        <v>4.5554288700000001</v>
      </c>
      <c r="BL2612">
        <f t="shared" si="781"/>
        <v>14.330165009375998</v>
      </c>
      <c r="BM2612">
        <f t="shared" si="782"/>
        <v>-5.2159059076995344</v>
      </c>
      <c r="BN2612">
        <f t="shared" si="783"/>
        <v>6.0332283190378512E-2</v>
      </c>
    </row>
    <row r="2613" spans="13:66" ht="15">
      <c r="M2613" s="280">
        <v>2643</v>
      </c>
      <c r="N2613" s="280">
        <f t="shared" si="769"/>
        <v>15.00837598458129</v>
      </c>
      <c r="AK2613">
        <f t="shared" si="770"/>
        <v>-9.1941659999999995E-2</v>
      </c>
      <c r="AL2613">
        <f t="shared" si="771"/>
        <v>7.2322708410000009</v>
      </c>
      <c r="AM2613">
        <f t="shared" si="772"/>
        <v>29.994197756138998</v>
      </c>
      <c r="AN2613">
        <f t="shared" si="773"/>
        <v>-81.186608563568896</v>
      </c>
      <c r="AO2613">
        <f t="shared" si="774"/>
        <v>163.96101443495704</v>
      </c>
      <c r="AP2613">
        <f t="shared" si="775"/>
        <v>-245.42724833614659</v>
      </c>
      <c r="AQ2613">
        <f t="shared" si="776"/>
        <v>272.14196159005888</v>
      </c>
      <c r="AR2613">
        <f t="shared" si="777"/>
        <v>-189.72496690486338</v>
      </c>
      <c r="AS2613">
        <f t="shared" si="778"/>
        <v>58.651115393585677</v>
      </c>
      <c r="BJ2613">
        <f t="shared" si="779"/>
        <v>1.2716149999999999</v>
      </c>
      <c r="BK2613">
        <f t="shared" si="780"/>
        <v>4.5571531050000003</v>
      </c>
      <c r="BL2613">
        <f t="shared" si="781"/>
        <v>14.341015029815997</v>
      </c>
      <c r="BM2613">
        <f t="shared" si="782"/>
        <v>-5.2218308286492965</v>
      </c>
      <c r="BN2613">
        <f t="shared" si="783"/>
        <v>6.0423678414589156E-2</v>
      </c>
    </row>
    <row r="2614" spans="13:66" ht="15">
      <c r="M2614" s="280">
        <v>2644</v>
      </c>
      <c r="N2614" s="280">
        <f t="shared" si="769"/>
        <v>15.015116438884558</v>
      </c>
      <c r="AK2614">
        <f t="shared" si="770"/>
        <v>-9.1941659999999995E-2</v>
      </c>
      <c r="AL2614">
        <f t="shared" si="771"/>
        <v>7.2350072280000006</v>
      </c>
      <c r="AM2614">
        <f t="shared" si="772"/>
        <v>30.016899134895997</v>
      </c>
      <c r="AN2614">
        <f t="shared" si="773"/>
        <v>-81.278796225356103</v>
      </c>
      <c r="AO2614">
        <f t="shared" si="774"/>
        <v>164.20929909910109</v>
      </c>
      <c r="AP2614">
        <f t="shared" si="775"/>
        <v>-245.89189653385225</v>
      </c>
      <c r="AQ2614">
        <f t="shared" si="776"/>
        <v>272.76034867101026</v>
      </c>
      <c r="AR2614">
        <f t="shared" si="777"/>
        <v>-190.22802524089889</v>
      </c>
      <c r="AS2614">
        <f t="shared" si="778"/>
        <v>58.828879580025706</v>
      </c>
      <c r="BJ2614">
        <f t="shared" si="779"/>
        <v>1.2716149999999999</v>
      </c>
      <c r="BK2614">
        <f t="shared" si="780"/>
        <v>4.5588773399999996</v>
      </c>
      <c r="BL2614">
        <f t="shared" si="781"/>
        <v>14.351869156223998</v>
      </c>
      <c r="BM2614">
        <f t="shared" si="782"/>
        <v>-5.2277602347774597</v>
      </c>
      <c r="BN2614">
        <f t="shared" si="783"/>
        <v>6.0515177438019901E-2</v>
      </c>
    </row>
    <row r="2615" spans="13:66" ht="15">
      <c r="M2615" s="280">
        <v>2645</v>
      </c>
      <c r="N2615" s="280">
        <f t="shared" si="769"/>
        <v>15.021856616158203</v>
      </c>
      <c r="AK2615">
        <f t="shared" si="770"/>
        <v>-9.1941659999999995E-2</v>
      </c>
      <c r="AL2615">
        <f t="shared" si="771"/>
        <v>7.2377436150000012</v>
      </c>
      <c r="AM2615">
        <f t="shared" si="772"/>
        <v>30.039609101274998</v>
      </c>
      <c r="AN2615">
        <f t="shared" si="773"/>
        <v>-81.371053647005141</v>
      </c>
      <c r="AO2615">
        <f t="shared" si="774"/>
        <v>164.45786563794846</v>
      </c>
      <c r="AP2615">
        <f t="shared" si="775"/>
        <v>-246.35724821088857</v>
      </c>
      <c r="AQ2615">
        <f t="shared" si="776"/>
        <v>273.37990627415422</v>
      </c>
      <c r="AR2615">
        <f t="shared" si="777"/>
        <v>-190.73222645787922</v>
      </c>
      <c r="AS2615">
        <f t="shared" si="778"/>
        <v>59.007115021342855</v>
      </c>
      <c r="BJ2615">
        <f t="shared" si="779"/>
        <v>1.2716149999999999</v>
      </c>
      <c r="BK2615">
        <f t="shared" si="780"/>
        <v>4.5606015749999997</v>
      </c>
      <c r="BL2615">
        <f t="shared" si="781"/>
        <v>14.362727388599998</v>
      </c>
      <c r="BM2615">
        <f t="shared" si="782"/>
        <v>-5.2336941277810256</v>
      </c>
      <c r="BN2615">
        <f t="shared" si="783"/>
        <v>6.0606780339232127E-2</v>
      </c>
    </row>
    <row r="2616" spans="13:66" ht="15">
      <c r="M2616" s="280">
        <v>2646</v>
      </c>
      <c r="N2616" s="280">
        <f t="shared" si="769"/>
        <v>15.028596514783818</v>
      </c>
      <c r="AK2616">
        <f t="shared" si="770"/>
        <v>-9.1941659999999995E-2</v>
      </c>
      <c r="AL2616">
        <f t="shared" si="771"/>
        <v>7.2404800020000009</v>
      </c>
      <c r="AM2616">
        <f t="shared" si="772"/>
        <v>30.062327655275997</v>
      </c>
      <c r="AN2616">
        <f t="shared" si="773"/>
        <v>-81.463380854900194</v>
      </c>
      <c r="AO2616">
        <f t="shared" si="774"/>
        <v>164.70671426475786</v>
      </c>
      <c r="AP2616">
        <f t="shared" si="775"/>
        <v>-246.82330416575647</v>
      </c>
      <c r="AQ2616">
        <f t="shared" si="776"/>
        <v>274.00063617133105</v>
      </c>
      <c r="AR2616">
        <f t="shared" si="777"/>
        <v>-191.23757271871227</v>
      </c>
      <c r="AS2616">
        <f t="shared" si="778"/>
        <v>59.185822787962152</v>
      </c>
      <c r="BJ2616">
        <f t="shared" si="779"/>
        <v>1.2716149999999999</v>
      </c>
      <c r="BK2616">
        <f t="shared" si="780"/>
        <v>4.5623258099999999</v>
      </c>
      <c r="BL2616">
        <f t="shared" si="781"/>
        <v>14.373589726943997</v>
      </c>
      <c r="BM2616">
        <f t="shared" si="782"/>
        <v>-5.2396325093569969</v>
      </c>
      <c r="BN2616">
        <f t="shared" si="783"/>
        <v>6.0698487196816919E-2</v>
      </c>
    </row>
    <row r="2617" spans="13:66" ht="15">
      <c r="M2617" s="280">
        <v>2647</v>
      </c>
      <c r="N2617" s="280">
        <f t="shared" si="769"/>
        <v>15.035336133143014</v>
      </c>
      <c r="AK2617">
        <f t="shared" si="770"/>
        <v>-9.1941659999999995E-2</v>
      </c>
      <c r="AL2617">
        <f t="shared" si="771"/>
        <v>7.2432163890000005</v>
      </c>
      <c r="AM2617">
        <f t="shared" si="772"/>
        <v>30.085054796898998</v>
      </c>
      <c r="AN2617">
        <f t="shared" si="773"/>
        <v>-81.555777875425491</v>
      </c>
      <c r="AO2617">
        <f t="shared" si="774"/>
        <v>164.95584519286868</v>
      </c>
      <c r="AP2617">
        <f t="shared" si="775"/>
        <v>-247.29006519756069</v>
      </c>
      <c r="AQ2617">
        <f t="shared" si="776"/>
        <v>274.62254013639148</v>
      </c>
      <c r="AR2617">
        <f t="shared" si="777"/>
        <v>-191.74406618957931</v>
      </c>
      <c r="AS2617">
        <f t="shared" si="778"/>
        <v>59.36500395233405</v>
      </c>
      <c r="BJ2617">
        <f t="shared" si="779"/>
        <v>1.2716149999999999</v>
      </c>
      <c r="BK2617">
        <f t="shared" si="780"/>
        <v>4.5640500450000001</v>
      </c>
      <c r="BL2617">
        <f t="shared" si="781"/>
        <v>14.384456171255998</v>
      </c>
      <c r="BM2617">
        <f t="shared" si="782"/>
        <v>-5.2455753812023778</v>
      </c>
      <c r="BN2617">
        <f t="shared" si="783"/>
        <v>6.0790298089395088E-2</v>
      </c>
    </row>
    <row r="2618" spans="13:66" ht="15">
      <c r="M2618" s="280">
        <v>2648</v>
      </c>
      <c r="N2618" s="280">
        <f t="shared" si="769"/>
        <v>15.042075469617444</v>
      </c>
      <c r="AK2618">
        <f t="shared" si="770"/>
        <v>-9.1941659999999995E-2</v>
      </c>
      <c r="AL2618">
        <f t="shared" si="771"/>
        <v>7.2459527760000011</v>
      </c>
      <c r="AM2618">
        <f t="shared" si="772"/>
        <v>30.107790526143997</v>
      </c>
      <c r="AN2618">
        <f t="shared" si="773"/>
        <v>-81.64824473496526</v>
      </c>
      <c r="AO2618">
        <f t="shared" si="774"/>
        <v>165.20525863570086</v>
      </c>
      <c r="AP2618">
        <f t="shared" si="775"/>
        <v>-247.75753210601042</v>
      </c>
      <c r="AQ2618">
        <f t="shared" si="776"/>
        <v>275.24561994519888</v>
      </c>
      <c r="AR2618">
        <f t="shared" si="777"/>
        <v>-192.25170903993867</v>
      </c>
      <c r="AS2618">
        <f t="shared" si="778"/>
        <v>59.544659588937449</v>
      </c>
      <c r="BJ2618">
        <f t="shared" si="779"/>
        <v>1.2716149999999999</v>
      </c>
      <c r="BK2618">
        <f t="shared" si="780"/>
        <v>4.5657742800000003</v>
      </c>
      <c r="BL2618">
        <f t="shared" si="781"/>
        <v>14.395326721535998</v>
      </c>
      <c r="BM2618">
        <f t="shared" si="782"/>
        <v>-5.2515227450141699</v>
      </c>
      <c r="BN2618">
        <f t="shared" si="783"/>
        <v>6.0882213095617164E-2</v>
      </c>
    </row>
    <row r="2619" spans="13:66" ht="15">
      <c r="M2619" s="280">
        <v>2649</v>
      </c>
      <c r="N2619" s="280">
        <f t="shared" si="769"/>
        <v>15.048814522588781</v>
      </c>
      <c r="AK2619">
        <f t="shared" si="770"/>
        <v>-9.1941659999999995E-2</v>
      </c>
      <c r="AL2619">
        <f t="shared" si="771"/>
        <v>7.2486891630000008</v>
      </c>
      <c r="AM2619">
        <f t="shared" si="772"/>
        <v>30.130534843010995</v>
      </c>
      <c r="AN2619">
        <f t="shared" si="773"/>
        <v>-81.740781459903687</v>
      </c>
      <c r="AO2619">
        <f t="shared" si="774"/>
        <v>165.45495480675504</v>
      </c>
      <c r="AP2619">
        <f t="shared" si="775"/>
        <v>-248.22570569141911</v>
      </c>
      <c r="AQ2619">
        <f t="shared" si="776"/>
        <v>275.86987737563027</v>
      </c>
      <c r="AR2619">
        <f t="shared" si="777"/>
        <v>-192.76050344252968</v>
      </c>
      <c r="AS2619">
        <f t="shared" si="778"/>
        <v>59.724790774282795</v>
      </c>
      <c r="BJ2619">
        <f t="shared" si="779"/>
        <v>1.2716149999999999</v>
      </c>
      <c r="BK2619">
        <f t="shared" si="780"/>
        <v>4.5674985149999996</v>
      </c>
      <c r="BL2619">
        <f t="shared" si="781"/>
        <v>14.406201377783997</v>
      </c>
      <c r="BM2619">
        <f t="shared" si="782"/>
        <v>-5.2574746024893768</v>
      </c>
      <c r="BN2619">
        <f t="shared" si="783"/>
        <v>6.0974232294163398E-2</v>
      </c>
    </row>
    <row r="2620" spans="13:66" ht="15">
      <c r="M2620" s="280">
        <v>2650</v>
      </c>
      <c r="N2620" s="280">
        <f t="shared" si="769"/>
        <v>15.055553290438743</v>
      </c>
      <c r="AK2620">
        <f t="shared" si="770"/>
        <v>-9.1941659999999995E-2</v>
      </c>
      <c r="AL2620">
        <f t="shared" si="771"/>
        <v>7.2514255500000004</v>
      </c>
      <c r="AM2620">
        <f t="shared" si="772"/>
        <v>30.153287747499999</v>
      </c>
      <c r="AN2620">
        <f t="shared" si="773"/>
        <v>-81.833388076625013</v>
      </c>
      <c r="AO2620">
        <f t="shared" si="774"/>
        <v>165.7049339196125</v>
      </c>
      <c r="AP2620">
        <f t="shared" si="775"/>
        <v>-248.69458675470503</v>
      </c>
      <c r="AQ2620">
        <f t="shared" si="776"/>
        <v>276.49531420757819</v>
      </c>
      <c r="AR2620">
        <f t="shared" si="777"/>
        <v>-193.27045157337605</v>
      </c>
      <c r="AS2620">
        <f t="shared" si="778"/>
        <v>59.905398586915133</v>
      </c>
      <c r="BJ2620">
        <f t="shared" si="779"/>
        <v>1.2716149999999999</v>
      </c>
      <c r="BK2620">
        <f t="shared" si="780"/>
        <v>4.5692227499999998</v>
      </c>
      <c r="BL2620">
        <f t="shared" si="781"/>
        <v>14.417080139999998</v>
      </c>
      <c r="BM2620">
        <f t="shared" si="782"/>
        <v>-5.263430955325</v>
      </c>
      <c r="BN2620">
        <f t="shared" si="783"/>
        <v>6.1066355763743752E-2</v>
      </c>
    </row>
    <row r="2621" spans="13:66">
      <c r="AK2621" t="e">
        <f t="shared" si="770"/>
        <v>#NUM!</v>
      </c>
      <c r="AL2621">
        <f t="shared" si="771"/>
        <v>0</v>
      </c>
      <c r="AM2621">
        <f t="shared" si="772"/>
        <v>0</v>
      </c>
      <c r="AN2621">
        <f t="shared" si="773"/>
        <v>0</v>
      </c>
      <c r="AO2621">
        <f t="shared" si="774"/>
        <v>0</v>
      </c>
      <c r="AP2621">
        <f t="shared" si="775"/>
        <v>0</v>
      </c>
      <c r="AQ2621">
        <f t="shared" si="776"/>
        <v>0</v>
      </c>
      <c r="AR2621">
        <f t="shared" si="777"/>
        <v>0</v>
      </c>
      <c r="AS2621">
        <f t="shared" si="778"/>
        <v>0</v>
      </c>
      <c r="BJ2621" t="e">
        <f t="shared" si="779"/>
        <v>#NUM!</v>
      </c>
      <c r="BK2621">
        <f t="shared" si="780"/>
        <v>0</v>
      </c>
      <c r="BL2621">
        <f t="shared" si="781"/>
        <v>0</v>
      </c>
      <c r="BM2621">
        <f t="shared" si="782"/>
        <v>0</v>
      </c>
      <c r="BN2621">
        <f t="shared" si="783"/>
        <v>0</v>
      </c>
    </row>
    <row r="2622" spans="13:66">
      <c r="AK2622" t="e">
        <f t="shared" si="770"/>
        <v>#NUM!</v>
      </c>
      <c r="AL2622">
        <f t="shared" si="771"/>
        <v>0</v>
      </c>
      <c r="AM2622">
        <f t="shared" si="772"/>
        <v>0</v>
      </c>
      <c r="AN2622">
        <f t="shared" si="773"/>
        <v>0</v>
      </c>
      <c r="AO2622">
        <f t="shared" si="774"/>
        <v>0</v>
      </c>
      <c r="AP2622">
        <f t="shared" si="775"/>
        <v>0</v>
      </c>
      <c r="AQ2622">
        <f t="shared" si="776"/>
        <v>0</v>
      </c>
      <c r="AR2622">
        <f t="shared" si="777"/>
        <v>0</v>
      </c>
      <c r="AS2622">
        <f t="shared" si="778"/>
        <v>0</v>
      </c>
      <c r="BJ2622" t="e">
        <f t="shared" si="779"/>
        <v>#NUM!</v>
      </c>
      <c r="BK2622">
        <f t="shared" si="780"/>
        <v>0</v>
      </c>
      <c r="BL2622">
        <f t="shared" si="781"/>
        <v>0</v>
      </c>
      <c r="BM2622">
        <f t="shared" si="782"/>
        <v>0</v>
      </c>
      <c r="BN2622">
        <f t="shared" si="783"/>
        <v>0</v>
      </c>
    </row>
    <row r="2623" spans="13:66">
      <c r="AK2623" t="e">
        <f t="shared" si="770"/>
        <v>#NUM!</v>
      </c>
      <c r="AL2623">
        <f t="shared" si="771"/>
        <v>0</v>
      </c>
      <c r="AM2623">
        <f t="shared" si="772"/>
        <v>0</v>
      </c>
      <c r="AN2623">
        <f t="shared" si="773"/>
        <v>0</v>
      </c>
      <c r="AO2623">
        <f t="shared" si="774"/>
        <v>0</v>
      </c>
      <c r="AP2623">
        <f t="shared" si="775"/>
        <v>0</v>
      </c>
      <c r="AQ2623">
        <f t="shared" si="776"/>
        <v>0</v>
      </c>
      <c r="AR2623">
        <f t="shared" si="777"/>
        <v>0</v>
      </c>
      <c r="AS2623">
        <f t="shared" si="778"/>
        <v>0</v>
      </c>
      <c r="BJ2623" t="e">
        <f t="shared" si="779"/>
        <v>#NUM!</v>
      </c>
      <c r="BK2623">
        <f t="shared" si="780"/>
        <v>0</v>
      </c>
      <c r="BL2623">
        <f t="shared" si="781"/>
        <v>0</v>
      </c>
      <c r="BM2623">
        <f t="shared" si="782"/>
        <v>0</v>
      </c>
      <c r="BN2623">
        <f t="shared" si="783"/>
        <v>0</v>
      </c>
    </row>
    <row r="2624" spans="13:66">
      <c r="AK2624" t="e">
        <f t="shared" si="770"/>
        <v>#NUM!</v>
      </c>
      <c r="AL2624">
        <f t="shared" si="771"/>
        <v>0</v>
      </c>
      <c r="AM2624">
        <f t="shared" si="772"/>
        <v>0</v>
      </c>
      <c r="AN2624">
        <f t="shared" si="773"/>
        <v>0</v>
      </c>
      <c r="AO2624">
        <f t="shared" si="774"/>
        <v>0</v>
      </c>
      <c r="AP2624">
        <f t="shared" si="775"/>
        <v>0</v>
      </c>
      <c r="AQ2624">
        <f t="shared" si="776"/>
        <v>0</v>
      </c>
      <c r="AR2624">
        <f t="shared" si="777"/>
        <v>0</v>
      </c>
      <c r="AS2624">
        <f t="shared" si="778"/>
        <v>0</v>
      </c>
      <c r="BJ2624" t="e">
        <f t="shared" si="779"/>
        <v>#NUM!</v>
      </c>
      <c r="BK2624">
        <f t="shared" si="780"/>
        <v>0</v>
      </c>
      <c r="BL2624">
        <f t="shared" si="781"/>
        <v>0</v>
      </c>
      <c r="BM2624">
        <f t="shared" si="782"/>
        <v>0</v>
      </c>
      <c r="BN2624">
        <f t="shared" si="783"/>
        <v>0</v>
      </c>
    </row>
    <row r="2625" spans="37:66">
      <c r="AK2625" t="e">
        <f t="shared" si="770"/>
        <v>#NUM!</v>
      </c>
      <c r="AL2625">
        <f t="shared" si="771"/>
        <v>0</v>
      </c>
      <c r="AM2625">
        <f t="shared" si="772"/>
        <v>0</v>
      </c>
      <c r="AN2625">
        <f t="shared" si="773"/>
        <v>0</v>
      </c>
      <c r="AO2625">
        <f t="shared" si="774"/>
        <v>0</v>
      </c>
      <c r="AP2625">
        <f t="shared" si="775"/>
        <v>0</v>
      </c>
      <c r="AQ2625">
        <f t="shared" si="776"/>
        <v>0</v>
      </c>
      <c r="AR2625">
        <f t="shared" si="777"/>
        <v>0</v>
      </c>
      <c r="AS2625">
        <f t="shared" si="778"/>
        <v>0</v>
      </c>
      <c r="BJ2625" t="e">
        <f t="shared" si="779"/>
        <v>#NUM!</v>
      </c>
      <c r="BK2625">
        <f t="shared" si="780"/>
        <v>0</v>
      </c>
      <c r="BL2625">
        <f t="shared" si="781"/>
        <v>0</v>
      </c>
      <c r="BM2625">
        <f t="shared" si="782"/>
        <v>0</v>
      </c>
      <c r="BN2625">
        <f t="shared" si="783"/>
        <v>0</v>
      </c>
    </row>
    <row r="2626" spans="37:66">
      <c r="AK2626" t="e">
        <f t="shared" si="770"/>
        <v>#NUM!</v>
      </c>
      <c r="AL2626">
        <f t="shared" si="771"/>
        <v>0</v>
      </c>
      <c r="AM2626">
        <f t="shared" si="772"/>
        <v>0</v>
      </c>
      <c r="AN2626">
        <f t="shared" si="773"/>
        <v>0</v>
      </c>
      <c r="AO2626">
        <f t="shared" si="774"/>
        <v>0</v>
      </c>
      <c r="AP2626">
        <f t="shared" si="775"/>
        <v>0</v>
      </c>
      <c r="AQ2626">
        <f t="shared" si="776"/>
        <v>0</v>
      </c>
      <c r="AR2626">
        <f t="shared" si="777"/>
        <v>0</v>
      </c>
      <c r="AS2626">
        <f t="shared" si="778"/>
        <v>0</v>
      </c>
      <c r="BJ2626" t="e">
        <f t="shared" si="779"/>
        <v>#NUM!</v>
      </c>
      <c r="BK2626">
        <f t="shared" si="780"/>
        <v>0</v>
      </c>
      <c r="BL2626">
        <f t="shared" si="781"/>
        <v>0</v>
      </c>
      <c r="BM2626">
        <f t="shared" si="782"/>
        <v>0</v>
      </c>
      <c r="BN2626">
        <f t="shared" si="783"/>
        <v>0</v>
      </c>
    </row>
    <row r="2627" spans="37:66">
      <c r="AK2627" t="e">
        <f t="shared" si="770"/>
        <v>#NUM!</v>
      </c>
      <c r="AL2627">
        <f t="shared" si="771"/>
        <v>0</v>
      </c>
      <c r="AM2627">
        <f t="shared" si="772"/>
        <v>0</v>
      </c>
      <c r="AN2627">
        <f t="shared" si="773"/>
        <v>0</v>
      </c>
      <c r="AO2627">
        <f t="shared" si="774"/>
        <v>0</v>
      </c>
      <c r="AP2627">
        <f t="shared" si="775"/>
        <v>0</v>
      </c>
      <c r="AQ2627">
        <f t="shared" si="776"/>
        <v>0</v>
      </c>
      <c r="AR2627">
        <f t="shared" si="777"/>
        <v>0</v>
      </c>
      <c r="AS2627">
        <f t="shared" si="778"/>
        <v>0</v>
      </c>
      <c r="BJ2627" t="e">
        <f t="shared" si="779"/>
        <v>#NUM!</v>
      </c>
      <c r="BK2627">
        <f t="shared" si="780"/>
        <v>0</v>
      </c>
      <c r="BL2627">
        <f t="shared" si="781"/>
        <v>0</v>
      </c>
      <c r="BM2627">
        <f t="shared" si="782"/>
        <v>0</v>
      </c>
      <c r="BN2627">
        <f t="shared" si="783"/>
        <v>0</v>
      </c>
    </row>
    <row r="2628" spans="37:66">
      <c r="AK2628" t="e">
        <f t="shared" ref="AK2628:AK2691" si="784">$M2628^0*AA$2</f>
        <v>#NUM!</v>
      </c>
      <c r="AL2628">
        <f t="shared" ref="AL2628:AL2691" si="785">$M2628^1*AB$2</f>
        <v>0</v>
      </c>
      <c r="AM2628">
        <f t="shared" ref="AM2628:AM2691" si="786">$M2628^2*AC$2</f>
        <v>0</v>
      </c>
      <c r="AN2628">
        <f t="shared" ref="AN2628:AN2691" si="787">$M2628^3*AD$2</f>
        <v>0</v>
      </c>
      <c r="AO2628">
        <f t="shared" ref="AO2628:AO2691" si="788">$M2628^4*AE$2</f>
        <v>0</v>
      </c>
      <c r="AP2628">
        <f t="shared" ref="AP2628:AP2691" si="789">$M2628^5*AF$2</f>
        <v>0</v>
      </c>
      <c r="AQ2628">
        <f t="shared" ref="AQ2628:AQ2691" si="790">$M2628^6*AG$2</f>
        <v>0</v>
      </c>
      <c r="AR2628">
        <f t="shared" ref="AR2628:AR2691" si="791">$M2628^7*AH$2</f>
        <v>0</v>
      </c>
      <c r="AS2628">
        <f t="shared" ref="AS2628:AS2691" si="792">$M2628^8*AI$2</f>
        <v>0</v>
      </c>
      <c r="BJ2628" t="e">
        <f t="shared" ref="BJ2628:BJ2691" si="793">$M2628^0*BC$2</f>
        <v>#NUM!</v>
      </c>
      <c r="BK2628">
        <f t="shared" ref="BK2628:BK2691" si="794">$M2628^1*BD$2</f>
        <v>0</v>
      </c>
      <c r="BL2628">
        <f t="shared" ref="BL2628:BL2691" si="795">$M2628^2*BE$2</f>
        <v>0</v>
      </c>
      <c r="BM2628">
        <f t="shared" ref="BM2628:BM2691" si="796">$M2628^3*BF$2</f>
        <v>0</v>
      </c>
      <c r="BN2628">
        <f t="shared" ref="BN2628:BN2691" si="797">$M2628^4*BG$2</f>
        <v>0</v>
      </c>
    </row>
    <row r="2629" spans="37:66">
      <c r="AK2629" t="e">
        <f t="shared" si="784"/>
        <v>#NUM!</v>
      </c>
      <c r="AL2629">
        <f t="shared" si="785"/>
        <v>0</v>
      </c>
      <c r="AM2629">
        <f t="shared" si="786"/>
        <v>0</v>
      </c>
      <c r="AN2629">
        <f t="shared" si="787"/>
        <v>0</v>
      </c>
      <c r="AO2629">
        <f t="shared" si="788"/>
        <v>0</v>
      </c>
      <c r="AP2629">
        <f t="shared" si="789"/>
        <v>0</v>
      </c>
      <c r="AQ2629">
        <f t="shared" si="790"/>
        <v>0</v>
      </c>
      <c r="AR2629">
        <f t="shared" si="791"/>
        <v>0</v>
      </c>
      <c r="AS2629">
        <f t="shared" si="792"/>
        <v>0</v>
      </c>
      <c r="BJ2629" t="e">
        <f t="shared" si="793"/>
        <v>#NUM!</v>
      </c>
      <c r="BK2629">
        <f t="shared" si="794"/>
        <v>0</v>
      </c>
      <c r="BL2629">
        <f t="shared" si="795"/>
        <v>0</v>
      </c>
      <c r="BM2629">
        <f t="shared" si="796"/>
        <v>0</v>
      </c>
      <c r="BN2629">
        <f t="shared" si="797"/>
        <v>0</v>
      </c>
    </row>
    <row r="2630" spans="37:66">
      <c r="AK2630" t="e">
        <f t="shared" si="784"/>
        <v>#NUM!</v>
      </c>
      <c r="AL2630">
        <f t="shared" si="785"/>
        <v>0</v>
      </c>
      <c r="AM2630">
        <f t="shared" si="786"/>
        <v>0</v>
      </c>
      <c r="AN2630">
        <f t="shared" si="787"/>
        <v>0</v>
      </c>
      <c r="AO2630">
        <f t="shared" si="788"/>
        <v>0</v>
      </c>
      <c r="AP2630">
        <f t="shared" si="789"/>
        <v>0</v>
      </c>
      <c r="AQ2630">
        <f t="shared" si="790"/>
        <v>0</v>
      </c>
      <c r="AR2630">
        <f t="shared" si="791"/>
        <v>0</v>
      </c>
      <c r="AS2630">
        <f t="shared" si="792"/>
        <v>0</v>
      </c>
      <c r="BJ2630" t="e">
        <f t="shared" si="793"/>
        <v>#NUM!</v>
      </c>
      <c r="BK2630">
        <f t="shared" si="794"/>
        <v>0</v>
      </c>
      <c r="BL2630">
        <f t="shared" si="795"/>
        <v>0</v>
      </c>
      <c r="BM2630">
        <f t="shared" si="796"/>
        <v>0</v>
      </c>
      <c r="BN2630">
        <f t="shared" si="797"/>
        <v>0</v>
      </c>
    </row>
    <row r="2631" spans="37:66">
      <c r="AK2631" t="e">
        <f t="shared" si="784"/>
        <v>#NUM!</v>
      </c>
      <c r="AL2631">
        <f t="shared" si="785"/>
        <v>0</v>
      </c>
      <c r="AM2631">
        <f t="shared" si="786"/>
        <v>0</v>
      </c>
      <c r="AN2631">
        <f t="shared" si="787"/>
        <v>0</v>
      </c>
      <c r="AO2631">
        <f t="shared" si="788"/>
        <v>0</v>
      </c>
      <c r="AP2631">
        <f t="shared" si="789"/>
        <v>0</v>
      </c>
      <c r="AQ2631">
        <f t="shared" si="790"/>
        <v>0</v>
      </c>
      <c r="AR2631">
        <f t="shared" si="791"/>
        <v>0</v>
      </c>
      <c r="AS2631">
        <f t="shared" si="792"/>
        <v>0</v>
      </c>
      <c r="BJ2631" t="e">
        <f t="shared" si="793"/>
        <v>#NUM!</v>
      </c>
      <c r="BK2631">
        <f t="shared" si="794"/>
        <v>0</v>
      </c>
      <c r="BL2631">
        <f t="shared" si="795"/>
        <v>0</v>
      </c>
      <c r="BM2631">
        <f t="shared" si="796"/>
        <v>0</v>
      </c>
      <c r="BN2631">
        <f t="shared" si="797"/>
        <v>0</v>
      </c>
    </row>
    <row r="2632" spans="37:66">
      <c r="AK2632" t="e">
        <f t="shared" si="784"/>
        <v>#NUM!</v>
      </c>
      <c r="AL2632">
        <f t="shared" si="785"/>
        <v>0</v>
      </c>
      <c r="AM2632">
        <f t="shared" si="786"/>
        <v>0</v>
      </c>
      <c r="AN2632">
        <f t="shared" si="787"/>
        <v>0</v>
      </c>
      <c r="AO2632">
        <f t="shared" si="788"/>
        <v>0</v>
      </c>
      <c r="AP2632">
        <f t="shared" si="789"/>
        <v>0</v>
      </c>
      <c r="AQ2632">
        <f t="shared" si="790"/>
        <v>0</v>
      </c>
      <c r="AR2632">
        <f t="shared" si="791"/>
        <v>0</v>
      </c>
      <c r="AS2632">
        <f t="shared" si="792"/>
        <v>0</v>
      </c>
      <c r="BJ2632" t="e">
        <f t="shared" si="793"/>
        <v>#NUM!</v>
      </c>
      <c r="BK2632">
        <f t="shared" si="794"/>
        <v>0</v>
      </c>
      <c r="BL2632">
        <f t="shared" si="795"/>
        <v>0</v>
      </c>
      <c r="BM2632">
        <f t="shared" si="796"/>
        <v>0</v>
      </c>
      <c r="BN2632">
        <f t="shared" si="797"/>
        <v>0</v>
      </c>
    </row>
    <row r="2633" spans="37:66">
      <c r="AK2633" t="e">
        <f t="shared" si="784"/>
        <v>#NUM!</v>
      </c>
      <c r="AL2633">
        <f t="shared" si="785"/>
        <v>0</v>
      </c>
      <c r="AM2633">
        <f t="shared" si="786"/>
        <v>0</v>
      </c>
      <c r="AN2633">
        <f t="shared" si="787"/>
        <v>0</v>
      </c>
      <c r="AO2633">
        <f t="shared" si="788"/>
        <v>0</v>
      </c>
      <c r="AP2633">
        <f t="shared" si="789"/>
        <v>0</v>
      </c>
      <c r="AQ2633">
        <f t="shared" si="790"/>
        <v>0</v>
      </c>
      <c r="AR2633">
        <f t="shared" si="791"/>
        <v>0</v>
      </c>
      <c r="AS2633">
        <f t="shared" si="792"/>
        <v>0</v>
      </c>
      <c r="BJ2633" t="e">
        <f t="shared" si="793"/>
        <v>#NUM!</v>
      </c>
      <c r="BK2633">
        <f t="shared" si="794"/>
        <v>0</v>
      </c>
      <c r="BL2633">
        <f t="shared" si="795"/>
        <v>0</v>
      </c>
      <c r="BM2633">
        <f t="shared" si="796"/>
        <v>0</v>
      </c>
      <c r="BN2633">
        <f t="shared" si="797"/>
        <v>0</v>
      </c>
    </row>
    <row r="2634" spans="37:66">
      <c r="AK2634" t="e">
        <f t="shared" si="784"/>
        <v>#NUM!</v>
      </c>
      <c r="AL2634">
        <f t="shared" si="785"/>
        <v>0</v>
      </c>
      <c r="AM2634">
        <f t="shared" si="786"/>
        <v>0</v>
      </c>
      <c r="AN2634">
        <f t="shared" si="787"/>
        <v>0</v>
      </c>
      <c r="AO2634">
        <f t="shared" si="788"/>
        <v>0</v>
      </c>
      <c r="AP2634">
        <f t="shared" si="789"/>
        <v>0</v>
      </c>
      <c r="AQ2634">
        <f t="shared" si="790"/>
        <v>0</v>
      </c>
      <c r="AR2634">
        <f t="shared" si="791"/>
        <v>0</v>
      </c>
      <c r="AS2634">
        <f t="shared" si="792"/>
        <v>0</v>
      </c>
      <c r="BJ2634" t="e">
        <f t="shared" si="793"/>
        <v>#NUM!</v>
      </c>
      <c r="BK2634">
        <f t="shared" si="794"/>
        <v>0</v>
      </c>
      <c r="BL2634">
        <f t="shared" si="795"/>
        <v>0</v>
      </c>
      <c r="BM2634">
        <f t="shared" si="796"/>
        <v>0</v>
      </c>
      <c r="BN2634">
        <f t="shared" si="797"/>
        <v>0</v>
      </c>
    </row>
    <row r="2635" spans="37:66">
      <c r="AK2635" t="e">
        <f t="shared" si="784"/>
        <v>#NUM!</v>
      </c>
      <c r="AL2635">
        <f t="shared" si="785"/>
        <v>0</v>
      </c>
      <c r="AM2635">
        <f t="shared" si="786"/>
        <v>0</v>
      </c>
      <c r="AN2635">
        <f t="shared" si="787"/>
        <v>0</v>
      </c>
      <c r="AO2635">
        <f t="shared" si="788"/>
        <v>0</v>
      </c>
      <c r="AP2635">
        <f t="shared" si="789"/>
        <v>0</v>
      </c>
      <c r="AQ2635">
        <f t="shared" si="790"/>
        <v>0</v>
      </c>
      <c r="AR2635">
        <f t="shared" si="791"/>
        <v>0</v>
      </c>
      <c r="AS2635">
        <f t="shared" si="792"/>
        <v>0</v>
      </c>
      <c r="BJ2635" t="e">
        <f t="shared" si="793"/>
        <v>#NUM!</v>
      </c>
      <c r="BK2635">
        <f t="shared" si="794"/>
        <v>0</v>
      </c>
      <c r="BL2635">
        <f t="shared" si="795"/>
        <v>0</v>
      </c>
      <c r="BM2635">
        <f t="shared" si="796"/>
        <v>0</v>
      </c>
      <c r="BN2635">
        <f t="shared" si="797"/>
        <v>0</v>
      </c>
    </row>
    <row r="2636" spans="37:66">
      <c r="AK2636" t="e">
        <f t="shared" si="784"/>
        <v>#NUM!</v>
      </c>
      <c r="AL2636">
        <f t="shared" si="785"/>
        <v>0</v>
      </c>
      <c r="AM2636">
        <f t="shared" si="786"/>
        <v>0</v>
      </c>
      <c r="AN2636">
        <f t="shared" si="787"/>
        <v>0</v>
      </c>
      <c r="AO2636">
        <f t="shared" si="788"/>
        <v>0</v>
      </c>
      <c r="AP2636">
        <f t="shared" si="789"/>
        <v>0</v>
      </c>
      <c r="AQ2636">
        <f t="shared" si="790"/>
        <v>0</v>
      </c>
      <c r="AR2636">
        <f t="shared" si="791"/>
        <v>0</v>
      </c>
      <c r="AS2636">
        <f t="shared" si="792"/>
        <v>0</v>
      </c>
      <c r="BJ2636" t="e">
        <f t="shared" si="793"/>
        <v>#NUM!</v>
      </c>
      <c r="BK2636">
        <f t="shared" si="794"/>
        <v>0</v>
      </c>
      <c r="BL2636">
        <f t="shared" si="795"/>
        <v>0</v>
      </c>
      <c r="BM2636">
        <f t="shared" si="796"/>
        <v>0</v>
      </c>
      <c r="BN2636">
        <f t="shared" si="797"/>
        <v>0</v>
      </c>
    </row>
    <row r="2637" spans="37:66">
      <c r="AK2637" t="e">
        <f t="shared" si="784"/>
        <v>#NUM!</v>
      </c>
      <c r="AL2637">
        <f t="shared" si="785"/>
        <v>0</v>
      </c>
      <c r="AM2637">
        <f t="shared" si="786"/>
        <v>0</v>
      </c>
      <c r="AN2637">
        <f t="shared" si="787"/>
        <v>0</v>
      </c>
      <c r="AO2637">
        <f t="shared" si="788"/>
        <v>0</v>
      </c>
      <c r="AP2637">
        <f t="shared" si="789"/>
        <v>0</v>
      </c>
      <c r="AQ2637">
        <f t="shared" si="790"/>
        <v>0</v>
      </c>
      <c r="AR2637">
        <f t="shared" si="791"/>
        <v>0</v>
      </c>
      <c r="AS2637">
        <f t="shared" si="792"/>
        <v>0</v>
      </c>
      <c r="BJ2637" t="e">
        <f t="shared" si="793"/>
        <v>#NUM!</v>
      </c>
      <c r="BK2637">
        <f t="shared" si="794"/>
        <v>0</v>
      </c>
      <c r="BL2637">
        <f t="shared" si="795"/>
        <v>0</v>
      </c>
      <c r="BM2637">
        <f t="shared" si="796"/>
        <v>0</v>
      </c>
      <c r="BN2637">
        <f t="shared" si="797"/>
        <v>0</v>
      </c>
    </row>
    <row r="2638" spans="37:66">
      <c r="AK2638" t="e">
        <f t="shared" si="784"/>
        <v>#NUM!</v>
      </c>
      <c r="AL2638">
        <f t="shared" si="785"/>
        <v>0</v>
      </c>
      <c r="AM2638">
        <f t="shared" si="786"/>
        <v>0</v>
      </c>
      <c r="AN2638">
        <f t="shared" si="787"/>
        <v>0</v>
      </c>
      <c r="AO2638">
        <f t="shared" si="788"/>
        <v>0</v>
      </c>
      <c r="AP2638">
        <f t="shared" si="789"/>
        <v>0</v>
      </c>
      <c r="AQ2638">
        <f t="shared" si="790"/>
        <v>0</v>
      </c>
      <c r="AR2638">
        <f t="shared" si="791"/>
        <v>0</v>
      </c>
      <c r="AS2638">
        <f t="shared" si="792"/>
        <v>0</v>
      </c>
      <c r="BJ2638" t="e">
        <f t="shared" si="793"/>
        <v>#NUM!</v>
      </c>
      <c r="BK2638">
        <f t="shared" si="794"/>
        <v>0</v>
      </c>
      <c r="BL2638">
        <f t="shared" si="795"/>
        <v>0</v>
      </c>
      <c r="BM2638">
        <f t="shared" si="796"/>
        <v>0</v>
      </c>
      <c r="BN2638">
        <f t="shared" si="797"/>
        <v>0</v>
      </c>
    </row>
    <row r="2639" spans="37:66">
      <c r="AK2639" t="e">
        <f t="shared" si="784"/>
        <v>#NUM!</v>
      </c>
      <c r="AL2639">
        <f t="shared" si="785"/>
        <v>0</v>
      </c>
      <c r="AM2639">
        <f t="shared" si="786"/>
        <v>0</v>
      </c>
      <c r="AN2639">
        <f t="shared" si="787"/>
        <v>0</v>
      </c>
      <c r="AO2639">
        <f t="shared" si="788"/>
        <v>0</v>
      </c>
      <c r="AP2639">
        <f t="shared" si="789"/>
        <v>0</v>
      </c>
      <c r="AQ2639">
        <f t="shared" si="790"/>
        <v>0</v>
      </c>
      <c r="AR2639">
        <f t="shared" si="791"/>
        <v>0</v>
      </c>
      <c r="AS2639">
        <f t="shared" si="792"/>
        <v>0</v>
      </c>
      <c r="BJ2639" t="e">
        <f t="shared" si="793"/>
        <v>#NUM!</v>
      </c>
      <c r="BK2639">
        <f t="shared" si="794"/>
        <v>0</v>
      </c>
      <c r="BL2639">
        <f t="shared" si="795"/>
        <v>0</v>
      </c>
      <c r="BM2639">
        <f t="shared" si="796"/>
        <v>0</v>
      </c>
      <c r="BN2639">
        <f t="shared" si="797"/>
        <v>0</v>
      </c>
    </row>
    <row r="2640" spans="37:66">
      <c r="AK2640" t="e">
        <f t="shared" si="784"/>
        <v>#NUM!</v>
      </c>
      <c r="AL2640">
        <f t="shared" si="785"/>
        <v>0</v>
      </c>
      <c r="AM2640">
        <f t="shared" si="786"/>
        <v>0</v>
      </c>
      <c r="AN2640">
        <f t="shared" si="787"/>
        <v>0</v>
      </c>
      <c r="AO2640">
        <f t="shared" si="788"/>
        <v>0</v>
      </c>
      <c r="AP2640">
        <f t="shared" si="789"/>
        <v>0</v>
      </c>
      <c r="AQ2640">
        <f t="shared" si="790"/>
        <v>0</v>
      </c>
      <c r="AR2640">
        <f t="shared" si="791"/>
        <v>0</v>
      </c>
      <c r="AS2640">
        <f t="shared" si="792"/>
        <v>0</v>
      </c>
      <c r="BJ2640" t="e">
        <f t="shared" si="793"/>
        <v>#NUM!</v>
      </c>
      <c r="BK2640">
        <f t="shared" si="794"/>
        <v>0</v>
      </c>
      <c r="BL2640">
        <f t="shared" si="795"/>
        <v>0</v>
      </c>
      <c r="BM2640">
        <f t="shared" si="796"/>
        <v>0</v>
      </c>
      <c r="BN2640">
        <f t="shared" si="797"/>
        <v>0</v>
      </c>
    </row>
    <row r="2641" spans="37:66">
      <c r="AK2641" t="e">
        <f t="shared" si="784"/>
        <v>#NUM!</v>
      </c>
      <c r="AL2641">
        <f t="shared" si="785"/>
        <v>0</v>
      </c>
      <c r="AM2641">
        <f t="shared" si="786"/>
        <v>0</v>
      </c>
      <c r="AN2641">
        <f t="shared" si="787"/>
        <v>0</v>
      </c>
      <c r="AO2641">
        <f t="shared" si="788"/>
        <v>0</v>
      </c>
      <c r="AP2641">
        <f t="shared" si="789"/>
        <v>0</v>
      </c>
      <c r="AQ2641">
        <f t="shared" si="790"/>
        <v>0</v>
      </c>
      <c r="AR2641">
        <f t="shared" si="791"/>
        <v>0</v>
      </c>
      <c r="AS2641">
        <f t="shared" si="792"/>
        <v>0</v>
      </c>
      <c r="BJ2641" t="e">
        <f t="shared" si="793"/>
        <v>#NUM!</v>
      </c>
      <c r="BK2641">
        <f t="shared" si="794"/>
        <v>0</v>
      </c>
      <c r="BL2641">
        <f t="shared" si="795"/>
        <v>0</v>
      </c>
      <c r="BM2641">
        <f t="shared" si="796"/>
        <v>0</v>
      </c>
      <c r="BN2641">
        <f t="shared" si="797"/>
        <v>0</v>
      </c>
    </row>
    <row r="2642" spans="37:66">
      <c r="AK2642" t="e">
        <f t="shared" si="784"/>
        <v>#NUM!</v>
      </c>
      <c r="AL2642">
        <f t="shared" si="785"/>
        <v>0</v>
      </c>
      <c r="AM2642">
        <f t="shared" si="786"/>
        <v>0</v>
      </c>
      <c r="AN2642">
        <f t="shared" si="787"/>
        <v>0</v>
      </c>
      <c r="AO2642">
        <f t="shared" si="788"/>
        <v>0</v>
      </c>
      <c r="AP2642">
        <f t="shared" si="789"/>
        <v>0</v>
      </c>
      <c r="AQ2642">
        <f t="shared" si="790"/>
        <v>0</v>
      </c>
      <c r="AR2642">
        <f t="shared" si="791"/>
        <v>0</v>
      </c>
      <c r="AS2642">
        <f t="shared" si="792"/>
        <v>0</v>
      </c>
      <c r="BJ2642" t="e">
        <f t="shared" si="793"/>
        <v>#NUM!</v>
      </c>
      <c r="BK2642">
        <f t="shared" si="794"/>
        <v>0</v>
      </c>
      <c r="BL2642">
        <f t="shared" si="795"/>
        <v>0</v>
      </c>
      <c r="BM2642">
        <f t="shared" si="796"/>
        <v>0</v>
      </c>
      <c r="BN2642">
        <f t="shared" si="797"/>
        <v>0</v>
      </c>
    </row>
    <row r="2643" spans="37:66">
      <c r="AK2643" t="e">
        <f t="shared" si="784"/>
        <v>#NUM!</v>
      </c>
      <c r="AL2643">
        <f t="shared" si="785"/>
        <v>0</v>
      </c>
      <c r="AM2643">
        <f t="shared" si="786"/>
        <v>0</v>
      </c>
      <c r="AN2643">
        <f t="shared" si="787"/>
        <v>0</v>
      </c>
      <c r="AO2643">
        <f t="shared" si="788"/>
        <v>0</v>
      </c>
      <c r="AP2643">
        <f t="shared" si="789"/>
        <v>0</v>
      </c>
      <c r="AQ2643">
        <f t="shared" si="790"/>
        <v>0</v>
      </c>
      <c r="AR2643">
        <f t="shared" si="791"/>
        <v>0</v>
      </c>
      <c r="AS2643">
        <f t="shared" si="792"/>
        <v>0</v>
      </c>
      <c r="BJ2643" t="e">
        <f t="shared" si="793"/>
        <v>#NUM!</v>
      </c>
      <c r="BK2643">
        <f t="shared" si="794"/>
        <v>0</v>
      </c>
      <c r="BL2643">
        <f t="shared" si="795"/>
        <v>0</v>
      </c>
      <c r="BM2643">
        <f t="shared" si="796"/>
        <v>0</v>
      </c>
      <c r="BN2643">
        <f t="shared" si="797"/>
        <v>0</v>
      </c>
    </row>
    <row r="2644" spans="37:66">
      <c r="AK2644" t="e">
        <f t="shared" si="784"/>
        <v>#NUM!</v>
      </c>
      <c r="AL2644">
        <f t="shared" si="785"/>
        <v>0</v>
      </c>
      <c r="AM2644">
        <f t="shared" si="786"/>
        <v>0</v>
      </c>
      <c r="AN2644">
        <f t="shared" si="787"/>
        <v>0</v>
      </c>
      <c r="AO2644">
        <f t="shared" si="788"/>
        <v>0</v>
      </c>
      <c r="AP2644">
        <f t="shared" si="789"/>
        <v>0</v>
      </c>
      <c r="AQ2644">
        <f t="shared" si="790"/>
        <v>0</v>
      </c>
      <c r="AR2644">
        <f t="shared" si="791"/>
        <v>0</v>
      </c>
      <c r="AS2644">
        <f t="shared" si="792"/>
        <v>0</v>
      </c>
      <c r="BJ2644" t="e">
        <f t="shared" si="793"/>
        <v>#NUM!</v>
      </c>
      <c r="BK2644">
        <f t="shared" si="794"/>
        <v>0</v>
      </c>
      <c r="BL2644">
        <f t="shared" si="795"/>
        <v>0</v>
      </c>
      <c r="BM2644">
        <f t="shared" si="796"/>
        <v>0</v>
      </c>
      <c r="BN2644">
        <f t="shared" si="797"/>
        <v>0</v>
      </c>
    </row>
    <row r="2645" spans="37:66">
      <c r="AK2645" t="e">
        <f t="shared" si="784"/>
        <v>#NUM!</v>
      </c>
      <c r="AL2645">
        <f t="shared" si="785"/>
        <v>0</v>
      </c>
      <c r="AM2645">
        <f t="shared" si="786"/>
        <v>0</v>
      </c>
      <c r="AN2645">
        <f t="shared" si="787"/>
        <v>0</v>
      </c>
      <c r="AO2645">
        <f t="shared" si="788"/>
        <v>0</v>
      </c>
      <c r="AP2645">
        <f t="shared" si="789"/>
        <v>0</v>
      </c>
      <c r="AQ2645">
        <f t="shared" si="790"/>
        <v>0</v>
      </c>
      <c r="AR2645">
        <f t="shared" si="791"/>
        <v>0</v>
      </c>
      <c r="AS2645">
        <f t="shared" si="792"/>
        <v>0</v>
      </c>
      <c r="BJ2645" t="e">
        <f t="shared" si="793"/>
        <v>#NUM!</v>
      </c>
      <c r="BK2645">
        <f t="shared" si="794"/>
        <v>0</v>
      </c>
      <c r="BL2645">
        <f t="shared" si="795"/>
        <v>0</v>
      </c>
      <c r="BM2645">
        <f t="shared" si="796"/>
        <v>0</v>
      </c>
      <c r="BN2645">
        <f t="shared" si="797"/>
        <v>0</v>
      </c>
    </row>
    <row r="2646" spans="37:66">
      <c r="AK2646" t="e">
        <f t="shared" si="784"/>
        <v>#NUM!</v>
      </c>
      <c r="AL2646">
        <f t="shared" si="785"/>
        <v>0</v>
      </c>
      <c r="AM2646">
        <f t="shared" si="786"/>
        <v>0</v>
      </c>
      <c r="AN2646">
        <f t="shared" si="787"/>
        <v>0</v>
      </c>
      <c r="AO2646">
        <f t="shared" si="788"/>
        <v>0</v>
      </c>
      <c r="AP2646">
        <f t="shared" si="789"/>
        <v>0</v>
      </c>
      <c r="AQ2646">
        <f t="shared" si="790"/>
        <v>0</v>
      </c>
      <c r="AR2646">
        <f t="shared" si="791"/>
        <v>0</v>
      </c>
      <c r="AS2646">
        <f t="shared" si="792"/>
        <v>0</v>
      </c>
      <c r="BJ2646" t="e">
        <f t="shared" si="793"/>
        <v>#NUM!</v>
      </c>
      <c r="BK2646">
        <f t="shared" si="794"/>
        <v>0</v>
      </c>
      <c r="BL2646">
        <f t="shared" si="795"/>
        <v>0</v>
      </c>
      <c r="BM2646">
        <f t="shared" si="796"/>
        <v>0</v>
      </c>
      <c r="BN2646">
        <f t="shared" si="797"/>
        <v>0</v>
      </c>
    </row>
    <row r="2647" spans="37:66">
      <c r="AK2647" t="e">
        <f t="shared" si="784"/>
        <v>#NUM!</v>
      </c>
      <c r="AL2647">
        <f t="shared" si="785"/>
        <v>0</v>
      </c>
      <c r="AM2647">
        <f t="shared" si="786"/>
        <v>0</v>
      </c>
      <c r="AN2647">
        <f t="shared" si="787"/>
        <v>0</v>
      </c>
      <c r="AO2647">
        <f t="shared" si="788"/>
        <v>0</v>
      </c>
      <c r="AP2647">
        <f t="shared" si="789"/>
        <v>0</v>
      </c>
      <c r="AQ2647">
        <f t="shared" si="790"/>
        <v>0</v>
      </c>
      <c r="AR2647">
        <f t="shared" si="791"/>
        <v>0</v>
      </c>
      <c r="AS2647">
        <f t="shared" si="792"/>
        <v>0</v>
      </c>
      <c r="BJ2647" t="e">
        <f t="shared" si="793"/>
        <v>#NUM!</v>
      </c>
      <c r="BK2647">
        <f t="shared" si="794"/>
        <v>0</v>
      </c>
      <c r="BL2647">
        <f t="shared" si="795"/>
        <v>0</v>
      </c>
      <c r="BM2647">
        <f t="shared" si="796"/>
        <v>0</v>
      </c>
      <c r="BN2647">
        <f t="shared" si="797"/>
        <v>0</v>
      </c>
    </row>
    <row r="2648" spans="37:66">
      <c r="AK2648" t="e">
        <f t="shared" si="784"/>
        <v>#NUM!</v>
      </c>
      <c r="AL2648">
        <f t="shared" si="785"/>
        <v>0</v>
      </c>
      <c r="AM2648">
        <f t="shared" si="786"/>
        <v>0</v>
      </c>
      <c r="AN2648">
        <f t="shared" si="787"/>
        <v>0</v>
      </c>
      <c r="AO2648">
        <f t="shared" si="788"/>
        <v>0</v>
      </c>
      <c r="AP2648">
        <f t="shared" si="789"/>
        <v>0</v>
      </c>
      <c r="AQ2648">
        <f t="shared" si="790"/>
        <v>0</v>
      </c>
      <c r="AR2648">
        <f t="shared" si="791"/>
        <v>0</v>
      </c>
      <c r="AS2648">
        <f t="shared" si="792"/>
        <v>0</v>
      </c>
      <c r="BJ2648" t="e">
        <f t="shared" si="793"/>
        <v>#NUM!</v>
      </c>
      <c r="BK2648">
        <f t="shared" si="794"/>
        <v>0</v>
      </c>
      <c r="BL2648">
        <f t="shared" si="795"/>
        <v>0</v>
      </c>
      <c r="BM2648">
        <f t="shared" si="796"/>
        <v>0</v>
      </c>
      <c r="BN2648">
        <f t="shared" si="797"/>
        <v>0</v>
      </c>
    </row>
    <row r="2649" spans="37:66">
      <c r="AK2649" t="e">
        <f t="shared" si="784"/>
        <v>#NUM!</v>
      </c>
      <c r="AL2649">
        <f t="shared" si="785"/>
        <v>0</v>
      </c>
      <c r="AM2649">
        <f t="shared" si="786"/>
        <v>0</v>
      </c>
      <c r="AN2649">
        <f t="shared" si="787"/>
        <v>0</v>
      </c>
      <c r="AO2649">
        <f t="shared" si="788"/>
        <v>0</v>
      </c>
      <c r="AP2649">
        <f t="shared" si="789"/>
        <v>0</v>
      </c>
      <c r="AQ2649">
        <f t="shared" si="790"/>
        <v>0</v>
      </c>
      <c r="AR2649">
        <f t="shared" si="791"/>
        <v>0</v>
      </c>
      <c r="AS2649">
        <f t="shared" si="792"/>
        <v>0</v>
      </c>
      <c r="BJ2649" t="e">
        <f t="shared" si="793"/>
        <v>#NUM!</v>
      </c>
      <c r="BK2649">
        <f t="shared" si="794"/>
        <v>0</v>
      </c>
      <c r="BL2649">
        <f t="shared" si="795"/>
        <v>0</v>
      </c>
      <c r="BM2649">
        <f t="shared" si="796"/>
        <v>0</v>
      </c>
      <c r="BN2649">
        <f t="shared" si="797"/>
        <v>0</v>
      </c>
    </row>
    <row r="2650" spans="37:66">
      <c r="AK2650" t="e">
        <f t="shared" si="784"/>
        <v>#NUM!</v>
      </c>
      <c r="AL2650">
        <f t="shared" si="785"/>
        <v>0</v>
      </c>
      <c r="AM2650">
        <f t="shared" si="786"/>
        <v>0</v>
      </c>
      <c r="AN2650">
        <f t="shared" si="787"/>
        <v>0</v>
      </c>
      <c r="AO2650">
        <f t="shared" si="788"/>
        <v>0</v>
      </c>
      <c r="AP2650">
        <f t="shared" si="789"/>
        <v>0</v>
      </c>
      <c r="AQ2650">
        <f t="shared" si="790"/>
        <v>0</v>
      </c>
      <c r="AR2650">
        <f t="shared" si="791"/>
        <v>0</v>
      </c>
      <c r="AS2650">
        <f t="shared" si="792"/>
        <v>0</v>
      </c>
      <c r="BJ2650" t="e">
        <f t="shared" si="793"/>
        <v>#NUM!</v>
      </c>
      <c r="BK2650">
        <f t="shared" si="794"/>
        <v>0</v>
      </c>
      <c r="BL2650">
        <f t="shared" si="795"/>
        <v>0</v>
      </c>
      <c r="BM2650">
        <f t="shared" si="796"/>
        <v>0</v>
      </c>
      <c r="BN2650">
        <f t="shared" si="797"/>
        <v>0</v>
      </c>
    </row>
    <row r="2651" spans="37:66">
      <c r="AK2651" t="e">
        <f t="shared" si="784"/>
        <v>#NUM!</v>
      </c>
      <c r="AL2651">
        <f t="shared" si="785"/>
        <v>0</v>
      </c>
      <c r="AM2651">
        <f t="shared" si="786"/>
        <v>0</v>
      </c>
      <c r="AN2651">
        <f t="shared" si="787"/>
        <v>0</v>
      </c>
      <c r="AO2651">
        <f t="shared" si="788"/>
        <v>0</v>
      </c>
      <c r="AP2651">
        <f t="shared" si="789"/>
        <v>0</v>
      </c>
      <c r="AQ2651">
        <f t="shared" si="790"/>
        <v>0</v>
      </c>
      <c r="AR2651">
        <f t="shared" si="791"/>
        <v>0</v>
      </c>
      <c r="AS2651">
        <f t="shared" si="792"/>
        <v>0</v>
      </c>
      <c r="BJ2651" t="e">
        <f t="shared" si="793"/>
        <v>#NUM!</v>
      </c>
      <c r="BK2651">
        <f t="shared" si="794"/>
        <v>0</v>
      </c>
      <c r="BL2651">
        <f t="shared" si="795"/>
        <v>0</v>
      </c>
      <c r="BM2651">
        <f t="shared" si="796"/>
        <v>0</v>
      </c>
      <c r="BN2651">
        <f t="shared" si="797"/>
        <v>0</v>
      </c>
    </row>
    <row r="2652" spans="37:66">
      <c r="AK2652" t="e">
        <f t="shared" si="784"/>
        <v>#NUM!</v>
      </c>
      <c r="AL2652">
        <f t="shared" si="785"/>
        <v>0</v>
      </c>
      <c r="AM2652">
        <f t="shared" si="786"/>
        <v>0</v>
      </c>
      <c r="AN2652">
        <f t="shared" si="787"/>
        <v>0</v>
      </c>
      <c r="AO2652">
        <f t="shared" si="788"/>
        <v>0</v>
      </c>
      <c r="AP2652">
        <f t="shared" si="789"/>
        <v>0</v>
      </c>
      <c r="AQ2652">
        <f t="shared" si="790"/>
        <v>0</v>
      </c>
      <c r="AR2652">
        <f t="shared" si="791"/>
        <v>0</v>
      </c>
      <c r="AS2652">
        <f t="shared" si="792"/>
        <v>0</v>
      </c>
      <c r="BJ2652" t="e">
        <f t="shared" si="793"/>
        <v>#NUM!</v>
      </c>
      <c r="BK2652">
        <f t="shared" si="794"/>
        <v>0</v>
      </c>
      <c r="BL2652">
        <f t="shared" si="795"/>
        <v>0</v>
      </c>
      <c r="BM2652">
        <f t="shared" si="796"/>
        <v>0</v>
      </c>
      <c r="BN2652">
        <f t="shared" si="797"/>
        <v>0</v>
      </c>
    </row>
    <row r="2653" spans="37:66">
      <c r="AK2653" t="e">
        <f t="shared" si="784"/>
        <v>#NUM!</v>
      </c>
      <c r="AL2653">
        <f t="shared" si="785"/>
        <v>0</v>
      </c>
      <c r="AM2653">
        <f t="shared" si="786"/>
        <v>0</v>
      </c>
      <c r="AN2653">
        <f t="shared" si="787"/>
        <v>0</v>
      </c>
      <c r="AO2653">
        <f t="shared" si="788"/>
        <v>0</v>
      </c>
      <c r="AP2653">
        <f t="shared" si="789"/>
        <v>0</v>
      </c>
      <c r="AQ2653">
        <f t="shared" si="790"/>
        <v>0</v>
      </c>
      <c r="AR2653">
        <f t="shared" si="791"/>
        <v>0</v>
      </c>
      <c r="AS2653">
        <f t="shared" si="792"/>
        <v>0</v>
      </c>
      <c r="BJ2653" t="e">
        <f t="shared" si="793"/>
        <v>#NUM!</v>
      </c>
      <c r="BK2653">
        <f t="shared" si="794"/>
        <v>0</v>
      </c>
      <c r="BL2653">
        <f t="shared" si="795"/>
        <v>0</v>
      </c>
      <c r="BM2653">
        <f t="shared" si="796"/>
        <v>0</v>
      </c>
      <c r="BN2653">
        <f t="shared" si="797"/>
        <v>0</v>
      </c>
    </row>
    <row r="2654" spans="37:66">
      <c r="AK2654" t="e">
        <f t="shared" si="784"/>
        <v>#NUM!</v>
      </c>
      <c r="AL2654">
        <f t="shared" si="785"/>
        <v>0</v>
      </c>
      <c r="AM2654">
        <f t="shared" si="786"/>
        <v>0</v>
      </c>
      <c r="AN2654">
        <f t="shared" si="787"/>
        <v>0</v>
      </c>
      <c r="AO2654">
        <f t="shared" si="788"/>
        <v>0</v>
      </c>
      <c r="AP2654">
        <f t="shared" si="789"/>
        <v>0</v>
      </c>
      <c r="AQ2654">
        <f t="shared" si="790"/>
        <v>0</v>
      </c>
      <c r="AR2654">
        <f t="shared" si="791"/>
        <v>0</v>
      </c>
      <c r="AS2654">
        <f t="shared" si="792"/>
        <v>0</v>
      </c>
      <c r="BJ2654" t="e">
        <f t="shared" si="793"/>
        <v>#NUM!</v>
      </c>
      <c r="BK2654">
        <f t="shared" si="794"/>
        <v>0</v>
      </c>
      <c r="BL2654">
        <f t="shared" si="795"/>
        <v>0</v>
      </c>
      <c r="BM2654">
        <f t="shared" si="796"/>
        <v>0</v>
      </c>
      <c r="BN2654">
        <f t="shared" si="797"/>
        <v>0</v>
      </c>
    </row>
    <row r="2655" spans="37:66">
      <c r="AK2655" t="e">
        <f t="shared" si="784"/>
        <v>#NUM!</v>
      </c>
      <c r="AL2655">
        <f t="shared" si="785"/>
        <v>0</v>
      </c>
      <c r="AM2655">
        <f t="shared" si="786"/>
        <v>0</v>
      </c>
      <c r="AN2655">
        <f t="shared" si="787"/>
        <v>0</v>
      </c>
      <c r="AO2655">
        <f t="shared" si="788"/>
        <v>0</v>
      </c>
      <c r="AP2655">
        <f t="shared" si="789"/>
        <v>0</v>
      </c>
      <c r="AQ2655">
        <f t="shared" si="790"/>
        <v>0</v>
      </c>
      <c r="AR2655">
        <f t="shared" si="791"/>
        <v>0</v>
      </c>
      <c r="AS2655">
        <f t="shared" si="792"/>
        <v>0</v>
      </c>
      <c r="BJ2655" t="e">
        <f t="shared" si="793"/>
        <v>#NUM!</v>
      </c>
      <c r="BK2655">
        <f t="shared" si="794"/>
        <v>0</v>
      </c>
      <c r="BL2655">
        <f t="shared" si="795"/>
        <v>0</v>
      </c>
      <c r="BM2655">
        <f t="shared" si="796"/>
        <v>0</v>
      </c>
      <c r="BN2655">
        <f t="shared" si="797"/>
        <v>0</v>
      </c>
    </row>
    <row r="2656" spans="37:66">
      <c r="AK2656" t="e">
        <f t="shared" si="784"/>
        <v>#NUM!</v>
      </c>
      <c r="AL2656">
        <f t="shared" si="785"/>
        <v>0</v>
      </c>
      <c r="AM2656">
        <f t="shared" si="786"/>
        <v>0</v>
      </c>
      <c r="AN2656">
        <f t="shared" si="787"/>
        <v>0</v>
      </c>
      <c r="AO2656">
        <f t="shared" si="788"/>
        <v>0</v>
      </c>
      <c r="AP2656">
        <f t="shared" si="789"/>
        <v>0</v>
      </c>
      <c r="AQ2656">
        <f t="shared" si="790"/>
        <v>0</v>
      </c>
      <c r="AR2656">
        <f t="shared" si="791"/>
        <v>0</v>
      </c>
      <c r="AS2656">
        <f t="shared" si="792"/>
        <v>0</v>
      </c>
      <c r="BJ2656" t="e">
        <f t="shared" si="793"/>
        <v>#NUM!</v>
      </c>
      <c r="BK2656">
        <f t="shared" si="794"/>
        <v>0</v>
      </c>
      <c r="BL2656">
        <f t="shared" si="795"/>
        <v>0</v>
      </c>
      <c r="BM2656">
        <f t="shared" si="796"/>
        <v>0</v>
      </c>
      <c r="BN2656">
        <f t="shared" si="797"/>
        <v>0</v>
      </c>
    </row>
    <row r="2657" spans="37:66">
      <c r="AK2657" t="e">
        <f t="shared" si="784"/>
        <v>#NUM!</v>
      </c>
      <c r="AL2657">
        <f t="shared" si="785"/>
        <v>0</v>
      </c>
      <c r="AM2657">
        <f t="shared" si="786"/>
        <v>0</v>
      </c>
      <c r="AN2657">
        <f t="shared" si="787"/>
        <v>0</v>
      </c>
      <c r="AO2657">
        <f t="shared" si="788"/>
        <v>0</v>
      </c>
      <c r="AP2657">
        <f t="shared" si="789"/>
        <v>0</v>
      </c>
      <c r="AQ2657">
        <f t="shared" si="790"/>
        <v>0</v>
      </c>
      <c r="AR2657">
        <f t="shared" si="791"/>
        <v>0</v>
      </c>
      <c r="AS2657">
        <f t="shared" si="792"/>
        <v>0</v>
      </c>
      <c r="BJ2657" t="e">
        <f t="shared" si="793"/>
        <v>#NUM!</v>
      </c>
      <c r="BK2657">
        <f t="shared" si="794"/>
        <v>0</v>
      </c>
      <c r="BL2657">
        <f t="shared" si="795"/>
        <v>0</v>
      </c>
      <c r="BM2657">
        <f t="shared" si="796"/>
        <v>0</v>
      </c>
      <c r="BN2657">
        <f t="shared" si="797"/>
        <v>0</v>
      </c>
    </row>
    <row r="2658" spans="37:66">
      <c r="AK2658" t="e">
        <f t="shared" si="784"/>
        <v>#NUM!</v>
      </c>
      <c r="AL2658">
        <f t="shared" si="785"/>
        <v>0</v>
      </c>
      <c r="AM2658">
        <f t="shared" si="786"/>
        <v>0</v>
      </c>
      <c r="AN2658">
        <f t="shared" si="787"/>
        <v>0</v>
      </c>
      <c r="AO2658">
        <f t="shared" si="788"/>
        <v>0</v>
      </c>
      <c r="AP2658">
        <f t="shared" si="789"/>
        <v>0</v>
      </c>
      <c r="AQ2658">
        <f t="shared" si="790"/>
        <v>0</v>
      </c>
      <c r="AR2658">
        <f t="shared" si="791"/>
        <v>0</v>
      </c>
      <c r="AS2658">
        <f t="shared" si="792"/>
        <v>0</v>
      </c>
      <c r="BJ2658" t="e">
        <f t="shared" si="793"/>
        <v>#NUM!</v>
      </c>
      <c r="BK2658">
        <f t="shared" si="794"/>
        <v>0</v>
      </c>
      <c r="BL2658">
        <f t="shared" si="795"/>
        <v>0</v>
      </c>
      <c r="BM2658">
        <f t="shared" si="796"/>
        <v>0</v>
      </c>
      <c r="BN2658">
        <f t="shared" si="797"/>
        <v>0</v>
      </c>
    </row>
    <row r="2659" spans="37:66">
      <c r="AK2659" t="e">
        <f t="shared" si="784"/>
        <v>#NUM!</v>
      </c>
      <c r="AL2659">
        <f t="shared" si="785"/>
        <v>0</v>
      </c>
      <c r="AM2659">
        <f t="shared" si="786"/>
        <v>0</v>
      </c>
      <c r="AN2659">
        <f t="shared" si="787"/>
        <v>0</v>
      </c>
      <c r="AO2659">
        <f t="shared" si="788"/>
        <v>0</v>
      </c>
      <c r="AP2659">
        <f t="shared" si="789"/>
        <v>0</v>
      </c>
      <c r="AQ2659">
        <f t="shared" si="790"/>
        <v>0</v>
      </c>
      <c r="AR2659">
        <f t="shared" si="791"/>
        <v>0</v>
      </c>
      <c r="AS2659">
        <f t="shared" si="792"/>
        <v>0</v>
      </c>
      <c r="BJ2659" t="e">
        <f t="shared" si="793"/>
        <v>#NUM!</v>
      </c>
      <c r="BK2659">
        <f t="shared" si="794"/>
        <v>0</v>
      </c>
      <c r="BL2659">
        <f t="shared" si="795"/>
        <v>0</v>
      </c>
      <c r="BM2659">
        <f t="shared" si="796"/>
        <v>0</v>
      </c>
      <c r="BN2659">
        <f t="shared" si="797"/>
        <v>0</v>
      </c>
    </row>
    <row r="2660" spans="37:66">
      <c r="AK2660" t="e">
        <f t="shared" si="784"/>
        <v>#NUM!</v>
      </c>
      <c r="AL2660">
        <f t="shared" si="785"/>
        <v>0</v>
      </c>
      <c r="AM2660">
        <f t="shared" si="786"/>
        <v>0</v>
      </c>
      <c r="AN2660">
        <f t="shared" si="787"/>
        <v>0</v>
      </c>
      <c r="AO2660">
        <f t="shared" si="788"/>
        <v>0</v>
      </c>
      <c r="AP2660">
        <f t="shared" si="789"/>
        <v>0</v>
      </c>
      <c r="AQ2660">
        <f t="shared" si="790"/>
        <v>0</v>
      </c>
      <c r="AR2660">
        <f t="shared" si="791"/>
        <v>0</v>
      </c>
      <c r="AS2660">
        <f t="shared" si="792"/>
        <v>0</v>
      </c>
      <c r="BJ2660" t="e">
        <f t="shared" si="793"/>
        <v>#NUM!</v>
      </c>
      <c r="BK2660">
        <f t="shared" si="794"/>
        <v>0</v>
      </c>
      <c r="BL2660">
        <f t="shared" si="795"/>
        <v>0</v>
      </c>
      <c r="BM2660">
        <f t="shared" si="796"/>
        <v>0</v>
      </c>
      <c r="BN2660">
        <f t="shared" si="797"/>
        <v>0</v>
      </c>
    </row>
    <row r="2661" spans="37:66">
      <c r="AK2661" t="e">
        <f t="shared" si="784"/>
        <v>#NUM!</v>
      </c>
      <c r="AL2661">
        <f t="shared" si="785"/>
        <v>0</v>
      </c>
      <c r="AM2661">
        <f t="shared" si="786"/>
        <v>0</v>
      </c>
      <c r="AN2661">
        <f t="shared" si="787"/>
        <v>0</v>
      </c>
      <c r="AO2661">
        <f t="shared" si="788"/>
        <v>0</v>
      </c>
      <c r="AP2661">
        <f t="shared" si="789"/>
        <v>0</v>
      </c>
      <c r="AQ2661">
        <f t="shared" si="790"/>
        <v>0</v>
      </c>
      <c r="AR2661">
        <f t="shared" si="791"/>
        <v>0</v>
      </c>
      <c r="AS2661">
        <f t="shared" si="792"/>
        <v>0</v>
      </c>
      <c r="BJ2661" t="e">
        <f t="shared" si="793"/>
        <v>#NUM!</v>
      </c>
      <c r="BK2661">
        <f t="shared" si="794"/>
        <v>0</v>
      </c>
      <c r="BL2661">
        <f t="shared" si="795"/>
        <v>0</v>
      </c>
      <c r="BM2661">
        <f t="shared" si="796"/>
        <v>0</v>
      </c>
      <c r="BN2661">
        <f t="shared" si="797"/>
        <v>0</v>
      </c>
    </row>
    <row r="2662" spans="37:66">
      <c r="AK2662" t="e">
        <f t="shared" si="784"/>
        <v>#NUM!</v>
      </c>
      <c r="AL2662">
        <f t="shared" si="785"/>
        <v>0</v>
      </c>
      <c r="AM2662">
        <f t="shared" si="786"/>
        <v>0</v>
      </c>
      <c r="AN2662">
        <f t="shared" si="787"/>
        <v>0</v>
      </c>
      <c r="AO2662">
        <f t="shared" si="788"/>
        <v>0</v>
      </c>
      <c r="AP2662">
        <f t="shared" si="789"/>
        <v>0</v>
      </c>
      <c r="AQ2662">
        <f t="shared" si="790"/>
        <v>0</v>
      </c>
      <c r="AR2662">
        <f t="shared" si="791"/>
        <v>0</v>
      </c>
      <c r="AS2662">
        <f t="shared" si="792"/>
        <v>0</v>
      </c>
      <c r="BJ2662" t="e">
        <f t="shared" si="793"/>
        <v>#NUM!</v>
      </c>
      <c r="BK2662">
        <f t="shared" si="794"/>
        <v>0</v>
      </c>
      <c r="BL2662">
        <f t="shared" si="795"/>
        <v>0</v>
      </c>
      <c r="BM2662">
        <f t="shared" si="796"/>
        <v>0</v>
      </c>
      <c r="BN2662">
        <f t="shared" si="797"/>
        <v>0</v>
      </c>
    </row>
    <row r="2663" spans="37:66">
      <c r="AK2663" t="e">
        <f t="shared" si="784"/>
        <v>#NUM!</v>
      </c>
      <c r="AL2663">
        <f t="shared" si="785"/>
        <v>0</v>
      </c>
      <c r="AM2663">
        <f t="shared" si="786"/>
        <v>0</v>
      </c>
      <c r="AN2663">
        <f t="shared" si="787"/>
        <v>0</v>
      </c>
      <c r="AO2663">
        <f t="shared" si="788"/>
        <v>0</v>
      </c>
      <c r="AP2663">
        <f t="shared" si="789"/>
        <v>0</v>
      </c>
      <c r="AQ2663">
        <f t="shared" si="790"/>
        <v>0</v>
      </c>
      <c r="AR2663">
        <f t="shared" si="791"/>
        <v>0</v>
      </c>
      <c r="AS2663">
        <f t="shared" si="792"/>
        <v>0</v>
      </c>
      <c r="BJ2663" t="e">
        <f t="shared" si="793"/>
        <v>#NUM!</v>
      </c>
      <c r="BK2663">
        <f t="shared" si="794"/>
        <v>0</v>
      </c>
      <c r="BL2663">
        <f t="shared" si="795"/>
        <v>0</v>
      </c>
      <c r="BM2663">
        <f t="shared" si="796"/>
        <v>0</v>
      </c>
      <c r="BN2663">
        <f t="shared" si="797"/>
        <v>0</v>
      </c>
    </row>
    <row r="2664" spans="37:66">
      <c r="AK2664" t="e">
        <f t="shared" si="784"/>
        <v>#NUM!</v>
      </c>
      <c r="AL2664">
        <f t="shared" si="785"/>
        <v>0</v>
      </c>
      <c r="AM2664">
        <f t="shared" si="786"/>
        <v>0</v>
      </c>
      <c r="AN2664">
        <f t="shared" si="787"/>
        <v>0</v>
      </c>
      <c r="AO2664">
        <f t="shared" si="788"/>
        <v>0</v>
      </c>
      <c r="AP2664">
        <f t="shared" si="789"/>
        <v>0</v>
      </c>
      <c r="AQ2664">
        <f t="shared" si="790"/>
        <v>0</v>
      </c>
      <c r="AR2664">
        <f t="shared" si="791"/>
        <v>0</v>
      </c>
      <c r="AS2664">
        <f t="shared" si="792"/>
        <v>0</v>
      </c>
      <c r="BJ2664" t="e">
        <f t="shared" si="793"/>
        <v>#NUM!</v>
      </c>
      <c r="BK2664">
        <f t="shared" si="794"/>
        <v>0</v>
      </c>
      <c r="BL2664">
        <f t="shared" si="795"/>
        <v>0</v>
      </c>
      <c r="BM2664">
        <f t="shared" si="796"/>
        <v>0</v>
      </c>
      <c r="BN2664">
        <f t="shared" si="797"/>
        <v>0</v>
      </c>
    </row>
    <row r="2665" spans="37:66">
      <c r="AK2665" t="e">
        <f t="shared" si="784"/>
        <v>#NUM!</v>
      </c>
      <c r="AL2665">
        <f t="shared" si="785"/>
        <v>0</v>
      </c>
      <c r="AM2665">
        <f t="shared" si="786"/>
        <v>0</v>
      </c>
      <c r="AN2665">
        <f t="shared" si="787"/>
        <v>0</v>
      </c>
      <c r="AO2665">
        <f t="shared" si="788"/>
        <v>0</v>
      </c>
      <c r="AP2665">
        <f t="shared" si="789"/>
        <v>0</v>
      </c>
      <c r="AQ2665">
        <f t="shared" si="790"/>
        <v>0</v>
      </c>
      <c r="AR2665">
        <f t="shared" si="791"/>
        <v>0</v>
      </c>
      <c r="AS2665">
        <f t="shared" si="792"/>
        <v>0</v>
      </c>
      <c r="BJ2665" t="e">
        <f t="shared" si="793"/>
        <v>#NUM!</v>
      </c>
      <c r="BK2665">
        <f t="shared" si="794"/>
        <v>0</v>
      </c>
      <c r="BL2665">
        <f t="shared" si="795"/>
        <v>0</v>
      </c>
      <c r="BM2665">
        <f t="shared" si="796"/>
        <v>0</v>
      </c>
      <c r="BN2665">
        <f t="shared" si="797"/>
        <v>0</v>
      </c>
    </row>
    <row r="2666" spans="37:66">
      <c r="AK2666" t="e">
        <f t="shared" si="784"/>
        <v>#NUM!</v>
      </c>
      <c r="AL2666">
        <f t="shared" si="785"/>
        <v>0</v>
      </c>
      <c r="AM2666">
        <f t="shared" si="786"/>
        <v>0</v>
      </c>
      <c r="AN2666">
        <f t="shared" si="787"/>
        <v>0</v>
      </c>
      <c r="AO2666">
        <f t="shared" si="788"/>
        <v>0</v>
      </c>
      <c r="AP2666">
        <f t="shared" si="789"/>
        <v>0</v>
      </c>
      <c r="AQ2666">
        <f t="shared" si="790"/>
        <v>0</v>
      </c>
      <c r="AR2666">
        <f t="shared" si="791"/>
        <v>0</v>
      </c>
      <c r="AS2666">
        <f t="shared" si="792"/>
        <v>0</v>
      </c>
      <c r="BJ2666" t="e">
        <f t="shared" si="793"/>
        <v>#NUM!</v>
      </c>
      <c r="BK2666">
        <f t="shared" si="794"/>
        <v>0</v>
      </c>
      <c r="BL2666">
        <f t="shared" si="795"/>
        <v>0</v>
      </c>
      <c r="BM2666">
        <f t="shared" si="796"/>
        <v>0</v>
      </c>
      <c r="BN2666">
        <f t="shared" si="797"/>
        <v>0</v>
      </c>
    </row>
    <row r="2667" spans="37:66">
      <c r="AK2667" t="e">
        <f t="shared" si="784"/>
        <v>#NUM!</v>
      </c>
      <c r="AL2667">
        <f t="shared" si="785"/>
        <v>0</v>
      </c>
      <c r="AM2667">
        <f t="shared" si="786"/>
        <v>0</v>
      </c>
      <c r="AN2667">
        <f t="shared" si="787"/>
        <v>0</v>
      </c>
      <c r="AO2667">
        <f t="shared" si="788"/>
        <v>0</v>
      </c>
      <c r="AP2667">
        <f t="shared" si="789"/>
        <v>0</v>
      </c>
      <c r="AQ2667">
        <f t="shared" si="790"/>
        <v>0</v>
      </c>
      <c r="AR2667">
        <f t="shared" si="791"/>
        <v>0</v>
      </c>
      <c r="AS2667">
        <f t="shared" si="792"/>
        <v>0</v>
      </c>
      <c r="BJ2667" t="e">
        <f t="shared" si="793"/>
        <v>#NUM!</v>
      </c>
      <c r="BK2667">
        <f t="shared" si="794"/>
        <v>0</v>
      </c>
      <c r="BL2667">
        <f t="shared" si="795"/>
        <v>0</v>
      </c>
      <c r="BM2667">
        <f t="shared" si="796"/>
        <v>0</v>
      </c>
      <c r="BN2667">
        <f t="shared" si="797"/>
        <v>0</v>
      </c>
    </row>
    <row r="2668" spans="37:66">
      <c r="AK2668" t="e">
        <f t="shared" si="784"/>
        <v>#NUM!</v>
      </c>
      <c r="AL2668">
        <f t="shared" si="785"/>
        <v>0</v>
      </c>
      <c r="AM2668">
        <f t="shared" si="786"/>
        <v>0</v>
      </c>
      <c r="AN2668">
        <f t="shared" si="787"/>
        <v>0</v>
      </c>
      <c r="AO2668">
        <f t="shared" si="788"/>
        <v>0</v>
      </c>
      <c r="AP2668">
        <f t="shared" si="789"/>
        <v>0</v>
      </c>
      <c r="AQ2668">
        <f t="shared" si="790"/>
        <v>0</v>
      </c>
      <c r="AR2668">
        <f t="shared" si="791"/>
        <v>0</v>
      </c>
      <c r="AS2668">
        <f t="shared" si="792"/>
        <v>0</v>
      </c>
      <c r="BJ2668" t="e">
        <f t="shared" si="793"/>
        <v>#NUM!</v>
      </c>
      <c r="BK2668">
        <f t="shared" si="794"/>
        <v>0</v>
      </c>
      <c r="BL2668">
        <f t="shared" si="795"/>
        <v>0</v>
      </c>
      <c r="BM2668">
        <f t="shared" si="796"/>
        <v>0</v>
      </c>
      <c r="BN2668">
        <f t="shared" si="797"/>
        <v>0</v>
      </c>
    </row>
    <row r="2669" spans="37:66">
      <c r="AK2669" t="e">
        <f t="shared" si="784"/>
        <v>#NUM!</v>
      </c>
      <c r="AL2669">
        <f t="shared" si="785"/>
        <v>0</v>
      </c>
      <c r="AM2669">
        <f t="shared" si="786"/>
        <v>0</v>
      </c>
      <c r="AN2669">
        <f t="shared" si="787"/>
        <v>0</v>
      </c>
      <c r="AO2669">
        <f t="shared" si="788"/>
        <v>0</v>
      </c>
      <c r="AP2669">
        <f t="shared" si="789"/>
        <v>0</v>
      </c>
      <c r="AQ2669">
        <f t="shared" si="790"/>
        <v>0</v>
      </c>
      <c r="AR2669">
        <f t="shared" si="791"/>
        <v>0</v>
      </c>
      <c r="AS2669">
        <f t="shared" si="792"/>
        <v>0</v>
      </c>
      <c r="BJ2669" t="e">
        <f t="shared" si="793"/>
        <v>#NUM!</v>
      </c>
      <c r="BK2669">
        <f t="shared" si="794"/>
        <v>0</v>
      </c>
      <c r="BL2669">
        <f t="shared" si="795"/>
        <v>0</v>
      </c>
      <c r="BM2669">
        <f t="shared" si="796"/>
        <v>0</v>
      </c>
      <c r="BN2669">
        <f t="shared" si="797"/>
        <v>0</v>
      </c>
    </row>
    <row r="2670" spans="37:66">
      <c r="AK2670" t="e">
        <f t="shared" si="784"/>
        <v>#NUM!</v>
      </c>
      <c r="AL2670">
        <f t="shared" si="785"/>
        <v>0</v>
      </c>
      <c r="AM2670">
        <f t="shared" si="786"/>
        <v>0</v>
      </c>
      <c r="AN2670">
        <f t="shared" si="787"/>
        <v>0</v>
      </c>
      <c r="AO2670">
        <f t="shared" si="788"/>
        <v>0</v>
      </c>
      <c r="AP2670">
        <f t="shared" si="789"/>
        <v>0</v>
      </c>
      <c r="AQ2670">
        <f t="shared" si="790"/>
        <v>0</v>
      </c>
      <c r="AR2670">
        <f t="shared" si="791"/>
        <v>0</v>
      </c>
      <c r="AS2670">
        <f t="shared" si="792"/>
        <v>0</v>
      </c>
      <c r="BJ2670" t="e">
        <f t="shared" si="793"/>
        <v>#NUM!</v>
      </c>
      <c r="BK2670">
        <f t="shared" si="794"/>
        <v>0</v>
      </c>
      <c r="BL2670">
        <f t="shared" si="795"/>
        <v>0</v>
      </c>
      <c r="BM2670">
        <f t="shared" si="796"/>
        <v>0</v>
      </c>
      <c r="BN2670">
        <f t="shared" si="797"/>
        <v>0</v>
      </c>
    </row>
    <row r="2671" spans="37:66">
      <c r="AK2671" t="e">
        <f t="shared" si="784"/>
        <v>#NUM!</v>
      </c>
      <c r="AL2671">
        <f t="shared" si="785"/>
        <v>0</v>
      </c>
      <c r="AM2671">
        <f t="shared" si="786"/>
        <v>0</v>
      </c>
      <c r="AN2671">
        <f t="shared" si="787"/>
        <v>0</v>
      </c>
      <c r="AO2671">
        <f t="shared" si="788"/>
        <v>0</v>
      </c>
      <c r="AP2671">
        <f t="shared" si="789"/>
        <v>0</v>
      </c>
      <c r="AQ2671">
        <f t="shared" si="790"/>
        <v>0</v>
      </c>
      <c r="AR2671">
        <f t="shared" si="791"/>
        <v>0</v>
      </c>
      <c r="AS2671">
        <f t="shared" si="792"/>
        <v>0</v>
      </c>
      <c r="BJ2671" t="e">
        <f t="shared" si="793"/>
        <v>#NUM!</v>
      </c>
      <c r="BK2671">
        <f t="shared" si="794"/>
        <v>0</v>
      </c>
      <c r="BL2671">
        <f t="shared" si="795"/>
        <v>0</v>
      </c>
      <c r="BM2671">
        <f t="shared" si="796"/>
        <v>0</v>
      </c>
      <c r="BN2671">
        <f t="shared" si="797"/>
        <v>0</v>
      </c>
    </row>
    <row r="2672" spans="37:66">
      <c r="AK2672" t="e">
        <f t="shared" si="784"/>
        <v>#NUM!</v>
      </c>
      <c r="AL2672">
        <f t="shared" si="785"/>
        <v>0</v>
      </c>
      <c r="AM2672">
        <f t="shared" si="786"/>
        <v>0</v>
      </c>
      <c r="AN2672">
        <f t="shared" si="787"/>
        <v>0</v>
      </c>
      <c r="AO2672">
        <f t="shared" si="788"/>
        <v>0</v>
      </c>
      <c r="AP2672">
        <f t="shared" si="789"/>
        <v>0</v>
      </c>
      <c r="AQ2672">
        <f t="shared" si="790"/>
        <v>0</v>
      </c>
      <c r="AR2672">
        <f t="shared" si="791"/>
        <v>0</v>
      </c>
      <c r="AS2672">
        <f t="shared" si="792"/>
        <v>0</v>
      </c>
      <c r="BJ2672" t="e">
        <f t="shared" si="793"/>
        <v>#NUM!</v>
      </c>
      <c r="BK2672">
        <f t="shared" si="794"/>
        <v>0</v>
      </c>
      <c r="BL2672">
        <f t="shared" si="795"/>
        <v>0</v>
      </c>
      <c r="BM2672">
        <f t="shared" si="796"/>
        <v>0</v>
      </c>
      <c r="BN2672">
        <f t="shared" si="797"/>
        <v>0</v>
      </c>
    </row>
    <row r="2673" spans="37:66">
      <c r="AK2673" t="e">
        <f t="shared" si="784"/>
        <v>#NUM!</v>
      </c>
      <c r="AL2673">
        <f t="shared" si="785"/>
        <v>0</v>
      </c>
      <c r="AM2673">
        <f t="shared" si="786"/>
        <v>0</v>
      </c>
      <c r="AN2673">
        <f t="shared" si="787"/>
        <v>0</v>
      </c>
      <c r="AO2673">
        <f t="shared" si="788"/>
        <v>0</v>
      </c>
      <c r="AP2673">
        <f t="shared" si="789"/>
        <v>0</v>
      </c>
      <c r="AQ2673">
        <f t="shared" si="790"/>
        <v>0</v>
      </c>
      <c r="AR2673">
        <f t="shared" si="791"/>
        <v>0</v>
      </c>
      <c r="AS2673">
        <f t="shared" si="792"/>
        <v>0</v>
      </c>
      <c r="BJ2673" t="e">
        <f t="shared" si="793"/>
        <v>#NUM!</v>
      </c>
      <c r="BK2673">
        <f t="shared" si="794"/>
        <v>0</v>
      </c>
      <c r="BL2673">
        <f t="shared" si="795"/>
        <v>0</v>
      </c>
      <c r="BM2673">
        <f t="shared" si="796"/>
        <v>0</v>
      </c>
      <c r="BN2673">
        <f t="shared" si="797"/>
        <v>0</v>
      </c>
    </row>
    <row r="2674" spans="37:66">
      <c r="AK2674" t="e">
        <f t="shared" si="784"/>
        <v>#NUM!</v>
      </c>
      <c r="AL2674">
        <f t="shared" si="785"/>
        <v>0</v>
      </c>
      <c r="AM2674">
        <f t="shared" si="786"/>
        <v>0</v>
      </c>
      <c r="AN2674">
        <f t="shared" si="787"/>
        <v>0</v>
      </c>
      <c r="AO2674">
        <f t="shared" si="788"/>
        <v>0</v>
      </c>
      <c r="AP2674">
        <f t="shared" si="789"/>
        <v>0</v>
      </c>
      <c r="AQ2674">
        <f t="shared" si="790"/>
        <v>0</v>
      </c>
      <c r="AR2674">
        <f t="shared" si="791"/>
        <v>0</v>
      </c>
      <c r="AS2674">
        <f t="shared" si="792"/>
        <v>0</v>
      </c>
      <c r="BJ2674" t="e">
        <f t="shared" si="793"/>
        <v>#NUM!</v>
      </c>
      <c r="BK2674">
        <f t="shared" si="794"/>
        <v>0</v>
      </c>
      <c r="BL2674">
        <f t="shared" si="795"/>
        <v>0</v>
      </c>
      <c r="BM2674">
        <f t="shared" si="796"/>
        <v>0</v>
      </c>
      <c r="BN2674">
        <f t="shared" si="797"/>
        <v>0</v>
      </c>
    </row>
    <row r="2675" spans="37:66">
      <c r="AK2675" t="e">
        <f t="shared" si="784"/>
        <v>#NUM!</v>
      </c>
      <c r="AL2675">
        <f t="shared" si="785"/>
        <v>0</v>
      </c>
      <c r="AM2675">
        <f t="shared" si="786"/>
        <v>0</v>
      </c>
      <c r="AN2675">
        <f t="shared" si="787"/>
        <v>0</v>
      </c>
      <c r="AO2675">
        <f t="shared" si="788"/>
        <v>0</v>
      </c>
      <c r="AP2675">
        <f t="shared" si="789"/>
        <v>0</v>
      </c>
      <c r="AQ2675">
        <f t="shared" si="790"/>
        <v>0</v>
      </c>
      <c r="AR2675">
        <f t="shared" si="791"/>
        <v>0</v>
      </c>
      <c r="AS2675">
        <f t="shared" si="792"/>
        <v>0</v>
      </c>
      <c r="BJ2675" t="e">
        <f t="shared" si="793"/>
        <v>#NUM!</v>
      </c>
      <c r="BK2675">
        <f t="shared" si="794"/>
        <v>0</v>
      </c>
      <c r="BL2675">
        <f t="shared" si="795"/>
        <v>0</v>
      </c>
      <c r="BM2675">
        <f t="shared" si="796"/>
        <v>0</v>
      </c>
      <c r="BN2675">
        <f t="shared" si="797"/>
        <v>0</v>
      </c>
    </row>
    <row r="2676" spans="37:66">
      <c r="AK2676" t="e">
        <f t="shared" si="784"/>
        <v>#NUM!</v>
      </c>
      <c r="AL2676">
        <f t="shared" si="785"/>
        <v>0</v>
      </c>
      <c r="AM2676">
        <f t="shared" si="786"/>
        <v>0</v>
      </c>
      <c r="AN2676">
        <f t="shared" si="787"/>
        <v>0</v>
      </c>
      <c r="AO2676">
        <f t="shared" si="788"/>
        <v>0</v>
      </c>
      <c r="AP2676">
        <f t="shared" si="789"/>
        <v>0</v>
      </c>
      <c r="AQ2676">
        <f t="shared" si="790"/>
        <v>0</v>
      </c>
      <c r="AR2676">
        <f t="shared" si="791"/>
        <v>0</v>
      </c>
      <c r="AS2676">
        <f t="shared" si="792"/>
        <v>0</v>
      </c>
      <c r="BJ2676" t="e">
        <f t="shared" si="793"/>
        <v>#NUM!</v>
      </c>
      <c r="BK2676">
        <f t="shared" si="794"/>
        <v>0</v>
      </c>
      <c r="BL2676">
        <f t="shared" si="795"/>
        <v>0</v>
      </c>
      <c r="BM2676">
        <f t="shared" si="796"/>
        <v>0</v>
      </c>
      <c r="BN2676">
        <f t="shared" si="797"/>
        <v>0</v>
      </c>
    </row>
    <row r="2677" spans="37:66">
      <c r="AK2677" t="e">
        <f t="shared" si="784"/>
        <v>#NUM!</v>
      </c>
      <c r="AL2677">
        <f t="shared" si="785"/>
        <v>0</v>
      </c>
      <c r="AM2677">
        <f t="shared" si="786"/>
        <v>0</v>
      </c>
      <c r="AN2677">
        <f t="shared" si="787"/>
        <v>0</v>
      </c>
      <c r="AO2677">
        <f t="shared" si="788"/>
        <v>0</v>
      </c>
      <c r="AP2677">
        <f t="shared" si="789"/>
        <v>0</v>
      </c>
      <c r="AQ2677">
        <f t="shared" si="790"/>
        <v>0</v>
      </c>
      <c r="AR2677">
        <f t="shared" si="791"/>
        <v>0</v>
      </c>
      <c r="AS2677">
        <f t="shared" si="792"/>
        <v>0</v>
      </c>
      <c r="BJ2677" t="e">
        <f t="shared" si="793"/>
        <v>#NUM!</v>
      </c>
      <c r="BK2677">
        <f t="shared" si="794"/>
        <v>0</v>
      </c>
      <c r="BL2677">
        <f t="shared" si="795"/>
        <v>0</v>
      </c>
      <c r="BM2677">
        <f t="shared" si="796"/>
        <v>0</v>
      </c>
      <c r="BN2677">
        <f t="shared" si="797"/>
        <v>0</v>
      </c>
    </row>
    <row r="2678" spans="37:66">
      <c r="AK2678" t="e">
        <f t="shared" si="784"/>
        <v>#NUM!</v>
      </c>
      <c r="AL2678">
        <f t="shared" si="785"/>
        <v>0</v>
      </c>
      <c r="AM2678">
        <f t="shared" si="786"/>
        <v>0</v>
      </c>
      <c r="AN2678">
        <f t="shared" si="787"/>
        <v>0</v>
      </c>
      <c r="AO2678">
        <f t="shared" si="788"/>
        <v>0</v>
      </c>
      <c r="AP2678">
        <f t="shared" si="789"/>
        <v>0</v>
      </c>
      <c r="AQ2678">
        <f t="shared" si="790"/>
        <v>0</v>
      </c>
      <c r="AR2678">
        <f t="shared" si="791"/>
        <v>0</v>
      </c>
      <c r="AS2678">
        <f t="shared" si="792"/>
        <v>0</v>
      </c>
      <c r="BJ2678" t="e">
        <f t="shared" si="793"/>
        <v>#NUM!</v>
      </c>
      <c r="BK2678">
        <f t="shared" si="794"/>
        <v>0</v>
      </c>
      <c r="BL2678">
        <f t="shared" si="795"/>
        <v>0</v>
      </c>
      <c r="BM2678">
        <f t="shared" si="796"/>
        <v>0</v>
      </c>
      <c r="BN2678">
        <f t="shared" si="797"/>
        <v>0</v>
      </c>
    </row>
    <row r="2679" spans="37:66">
      <c r="AK2679" t="e">
        <f t="shared" si="784"/>
        <v>#NUM!</v>
      </c>
      <c r="AL2679">
        <f t="shared" si="785"/>
        <v>0</v>
      </c>
      <c r="AM2679">
        <f t="shared" si="786"/>
        <v>0</v>
      </c>
      <c r="AN2679">
        <f t="shared" si="787"/>
        <v>0</v>
      </c>
      <c r="AO2679">
        <f t="shared" si="788"/>
        <v>0</v>
      </c>
      <c r="AP2679">
        <f t="shared" si="789"/>
        <v>0</v>
      </c>
      <c r="AQ2679">
        <f t="shared" si="790"/>
        <v>0</v>
      </c>
      <c r="AR2679">
        <f t="shared" si="791"/>
        <v>0</v>
      </c>
      <c r="AS2679">
        <f t="shared" si="792"/>
        <v>0</v>
      </c>
      <c r="BJ2679" t="e">
        <f t="shared" si="793"/>
        <v>#NUM!</v>
      </c>
      <c r="BK2679">
        <f t="shared" si="794"/>
        <v>0</v>
      </c>
      <c r="BL2679">
        <f t="shared" si="795"/>
        <v>0</v>
      </c>
      <c r="BM2679">
        <f t="shared" si="796"/>
        <v>0</v>
      </c>
      <c r="BN2679">
        <f t="shared" si="797"/>
        <v>0</v>
      </c>
    </row>
    <row r="2680" spans="37:66">
      <c r="AK2680" t="e">
        <f t="shared" si="784"/>
        <v>#NUM!</v>
      </c>
      <c r="AL2680">
        <f t="shared" si="785"/>
        <v>0</v>
      </c>
      <c r="AM2680">
        <f t="shared" si="786"/>
        <v>0</v>
      </c>
      <c r="AN2680">
        <f t="shared" si="787"/>
        <v>0</v>
      </c>
      <c r="AO2680">
        <f t="shared" si="788"/>
        <v>0</v>
      </c>
      <c r="AP2680">
        <f t="shared" si="789"/>
        <v>0</v>
      </c>
      <c r="AQ2680">
        <f t="shared" si="790"/>
        <v>0</v>
      </c>
      <c r="AR2680">
        <f t="shared" si="791"/>
        <v>0</v>
      </c>
      <c r="AS2680">
        <f t="shared" si="792"/>
        <v>0</v>
      </c>
      <c r="BJ2680" t="e">
        <f t="shared" si="793"/>
        <v>#NUM!</v>
      </c>
      <c r="BK2680">
        <f t="shared" si="794"/>
        <v>0</v>
      </c>
      <c r="BL2680">
        <f t="shared" si="795"/>
        <v>0</v>
      </c>
      <c r="BM2680">
        <f t="shared" si="796"/>
        <v>0</v>
      </c>
      <c r="BN2680">
        <f t="shared" si="797"/>
        <v>0</v>
      </c>
    </row>
    <row r="2681" spans="37:66">
      <c r="AK2681" t="e">
        <f t="shared" si="784"/>
        <v>#NUM!</v>
      </c>
      <c r="AL2681">
        <f t="shared" si="785"/>
        <v>0</v>
      </c>
      <c r="AM2681">
        <f t="shared" si="786"/>
        <v>0</v>
      </c>
      <c r="AN2681">
        <f t="shared" si="787"/>
        <v>0</v>
      </c>
      <c r="AO2681">
        <f t="shared" si="788"/>
        <v>0</v>
      </c>
      <c r="AP2681">
        <f t="shared" si="789"/>
        <v>0</v>
      </c>
      <c r="AQ2681">
        <f t="shared" si="790"/>
        <v>0</v>
      </c>
      <c r="AR2681">
        <f t="shared" si="791"/>
        <v>0</v>
      </c>
      <c r="AS2681">
        <f t="shared" si="792"/>
        <v>0</v>
      </c>
      <c r="BJ2681" t="e">
        <f t="shared" si="793"/>
        <v>#NUM!</v>
      </c>
      <c r="BK2681">
        <f t="shared" si="794"/>
        <v>0</v>
      </c>
      <c r="BL2681">
        <f t="shared" si="795"/>
        <v>0</v>
      </c>
      <c r="BM2681">
        <f t="shared" si="796"/>
        <v>0</v>
      </c>
      <c r="BN2681">
        <f t="shared" si="797"/>
        <v>0</v>
      </c>
    </row>
    <row r="2682" spans="37:66">
      <c r="AK2682" t="e">
        <f t="shared" si="784"/>
        <v>#NUM!</v>
      </c>
      <c r="AL2682">
        <f t="shared" si="785"/>
        <v>0</v>
      </c>
      <c r="AM2682">
        <f t="shared" si="786"/>
        <v>0</v>
      </c>
      <c r="AN2682">
        <f t="shared" si="787"/>
        <v>0</v>
      </c>
      <c r="AO2682">
        <f t="shared" si="788"/>
        <v>0</v>
      </c>
      <c r="AP2682">
        <f t="shared" si="789"/>
        <v>0</v>
      </c>
      <c r="AQ2682">
        <f t="shared" si="790"/>
        <v>0</v>
      </c>
      <c r="AR2682">
        <f t="shared" si="791"/>
        <v>0</v>
      </c>
      <c r="AS2682">
        <f t="shared" si="792"/>
        <v>0</v>
      </c>
      <c r="BJ2682" t="e">
        <f t="shared" si="793"/>
        <v>#NUM!</v>
      </c>
      <c r="BK2682">
        <f t="shared" si="794"/>
        <v>0</v>
      </c>
      <c r="BL2682">
        <f t="shared" si="795"/>
        <v>0</v>
      </c>
      <c r="BM2682">
        <f t="shared" si="796"/>
        <v>0</v>
      </c>
      <c r="BN2682">
        <f t="shared" si="797"/>
        <v>0</v>
      </c>
    </row>
    <row r="2683" spans="37:66">
      <c r="AK2683" t="e">
        <f t="shared" si="784"/>
        <v>#NUM!</v>
      </c>
      <c r="AL2683">
        <f t="shared" si="785"/>
        <v>0</v>
      </c>
      <c r="AM2683">
        <f t="shared" si="786"/>
        <v>0</v>
      </c>
      <c r="AN2683">
        <f t="shared" si="787"/>
        <v>0</v>
      </c>
      <c r="AO2683">
        <f t="shared" si="788"/>
        <v>0</v>
      </c>
      <c r="AP2683">
        <f t="shared" si="789"/>
        <v>0</v>
      </c>
      <c r="AQ2683">
        <f t="shared" si="790"/>
        <v>0</v>
      </c>
      <c r="AR2683">
        <f t="shared" si="791"/>
        <v>0</v>
      </c>
      <c r="AS2683">
        <f t="shared" si="792"/>
        <v>0</v>
      </c>
      <c r="BJ2683" t="e">
        <f t="shared" si="793"/>
        <v>#NUM!</v>
      </c>
      <c r="BK2683">
        <f t="shared" si="794"/>
        <v>0</v>
      </c>
      <c r="BL2683">
        <f t="shared" si="795"/>
        <v>0</v>
      </c>
      <c r="BM2683">
        <f t="shared" si="796"/>
        <v>0</v>
      </c>
      <c r="BN2683">
        <f t="shared" si="797"/>
        <v>0</v>
      </c>
    </row>
    <row r="2684" spans="37:66">
      <c r="AK2684" t="e">
        <f t="shared" si="784"/>
        <v>#NUM!</v>
      </c>
      <c r="AL2684">
        <f t="shared" si="785"/>
        <v>0</v>
      </c>
      <c r="AM2684">
        <f t="shared" si="786"/>
        <v>0</v>
      </c>
      <c r="AN2684">
        <f t="shared" si="787"/>
        <v>0</v>
      </c>
      <c r="AO2684">
        <f t="shared" si="788"/>
        <v>0</v>
      </c>
      <c r="AP2684">
        <f t="shared" si="789"/>
        <v>0</v>
      </c>
      <c r="AQ2684">
        <f t="shared" si="790"/>
        <v>0</v>
      </c>
      <c r="AR2684">
        <f t="shared" si="791"/>
        <v>0</v>
      </c>
      <c r="AS2684">
        <f t="shared" si="792"/>
        <v>0</v>
      </c>
      <c r="BJ2684" t="e">
        <f t="shared" si="793"/>
        <v>#NUM!</v>
      </c>
      <c r="BK2684">
        <f t="shared" si="794"/>
        <v>0</v>
      </c>
      <c r="BL2684">
        <f t="shared" si="795"/>
        <v>0</v>
      </c>
      <c r="BM2684">
        <f t="shared" si="796"/>
        <v>0</v>
      </c>
      <c r="BN2684">
        <f t="shared" si="797"/>
        <v>0</v>
      </c>
    </row>
    <row r="2685" spans="37:66">
      <c r="AK2685" t="e">
        <f t="shared" si="784"/>
        <v>#NUM!</v>
      </c>
      <c r="AL2685">
        <f t="shared" si="785"/>
        <v>0</v>
      </c>
      <c r="AM2685">
        <f t="shared" si="786"/>
        <v>0</v>
      </c>
      <c r="AN2685">
        <f t="shared" si="787"/>
        <v>0</v>
      </c>
      <c r="AO2685">
        <f t="shared" si="788"/>
        <v>0</v>
      </c>
      <c r="AP2685">
        <f t="shared" si="789"/>
        <v>0</v>
      </c>
      <c r="AQ2685">
        <f t="shared" si="790"/>
        <v>0</v>
      </c>
      <c r="AR2685">
        <f t="shared" si="791"/>
        <v>0</v>
      </c>
      <c r="AS2685">
        <f t="shared" si="792"/>
        <v>0</v>
      </c>
      <c r="BJ2685" t="e">
        <f t="shared" si="793"/>
        <v>#NUM!</v>
      </c>
      <c r="BK2685">
        <f t="shared" si="794"/>
        <v>0</v>
      </c>
      <c r="BL2685">
        <f t="shared" si="795"/>
        <v>0</v>
      </c>
      <c r="BM2685">
        <f t="shared" si="796"/>
        <v>0</v>
      </c>
      <c r="BN2685">
        <f t="shared" si="797"/>
        <v>0</v>
      </c>
    </row>
    <row r="2686" spans="37:66">
      <c r="AK2686" t="e">
        <f t="shared" si="784"/>
        <v>#NUM!</v>
      </c>
      <c r="AL2686">
        <f t="shared" si="785"/>
        <v>0</v>
      </c>
      <c r="AM2686">
        <f t="shared" si="786"/>
        <v>0</v>
      </c>
      <c r="AN2686">
        <f t="shared" si="787"/>
        <v>0</v>
      </c>
      <c r="AO2686">
        <f t="shared" si="788"/>
        <v>0</v>
      </c>
      <c r="AP2686">
        <f t="shared" si="789"/>
        <v>0</v>
      </c>
      <c r="AQ2686">
        <f t="shared" si="790"/>
        <v>0</v>
      </c>
      <c r="AR2686">
        <f t="shared" si="791"/>
        <v>0</v>
      </c>
      <c r="AS2686">
        <f t="shared" si="792"/>
        <v>0</v>
      </c>
      <c r="BJ2686" t="e">
        <f t="shared" si="793"/>
        <v>#NUM!</v>
      </c>
      <c r="BK2686">
        <f t="shared" si="794"/>
        <v>0</v>
      </c>
      <c r="BL2686">
        <f t="shared" si="795"/>
        <v>0</v>
      </c>
      <c r="BM2686">
        <f t="shared" si="796"/>
        <v>0</v>
      </c>
      <c r="BN2686">
        <f t="shared" si="797"/>
        <v>0</v>
      </c>
    </row>
    <row r="2687" spans="37:66">
      <c r="AK2687" t="e">
        <f t="shared" si="784"/>
        <v>#NUM!</v>
      </c>
      <c r="AL2687">
        <f t="shared" si="785"/>
        <v>0</v>
      </c>
      <c r="AM2687">
        <f t="shared" si="786"/>
        <v>0</v>
      </c>
      <c r="AN2687">
        <f t="shared" si="787"/>
        <v>0</v>
      </c>
      <c r="AO2687">
        <f t="shared" si="788"/>
        <v>0</v>
      </c>
      <c r="AP2687">
        <f t="shared" si="789"/>
        <v>0</v>
      </c>
      <c r="AQ2687">
        <f t="shared" si="790"/>
        <v>0</v>
      </c>
      <c r="AR2687">
        <f t="shared" si="791"/>
        <v>0</v>
      </c>
      <c r="AS2687">
        <f t="shared" si="792"/>
        <v>0</v>
      </c>
      <c r="BJ2687" t="e">
        <f t="shared" si="793"/>
        <v>#NUM!</v>
      </c>
      <c r="BK2687">
        <f t="shared" si="794"/>
        <v>0</v>
      </c>
      <c r="BL2687">
        <f t="shared" si="795"/>
        <v>0</v>
      </c>
      <c r="BM2687">
        <f t="shared" si="796"/>
        <v>0</v>
      </c>
      <c r="BN2687">
        <f t="shared" si="797"/>
        <v>0</v>
      </c>
    </row>
    <row r="2688" spans="37:66">
      <c r="AK2688" t="e">
        <f t="shared" si="784"/>
        <v>#NUM!</v>
      </c>
      <c r="AL2688">
        <f t="shared" si="785"/>
        <v>0</v>
      </c>
      <c r="AM2688">
        <f t="shared" si="786"/>
        <v>0</v>
      </c>
      <c r="AN2688">
        <f t="shared" si="787"/>
        <v>0</v>
      </c>
      <c r="AO2688">
        <f t="shared" si="788"/>
        <v>0</v>
      </c>
      <c r="AP2688">
        <f t="shared" si="789"/>
        <v>0</v>
      </c>
      <c r="AQ2688">
        <f t="shared" si="790"/>
        <v>0</v>
      </c>
      <c r="AR2688">
        <f t="shared" si="791"/>
        <v>0</v>
      </c>
      <c r="AS2688">
        <f t="shared" si="792"/>
        <v>0</v>
      </c>
      <c r="BJ2688" t="e">
        <f t="shared" si="793"/>
        <v>#NUM!</v>
      </c>
      <c r="BK2688">
        <f t="shared" si="794"/>
        <v>0</v>
      </c>
      <c r="BL2688">
        <f t="shared" si="795"/>
        <v>0</v>
      </c>
      <c r="BM2688">
        <f t="shared" si="796"/>
        <v>0</v>
      </c>
      <c r="BN2688">
        <f t="shared" si="797"/>
        <v>0</v>
      </c>
    </row>
    <row r="2689" spans="37:66">
      <c r="AK2689" t="e">
        <f t="shared" si="784"/>
        <v>#NUM!</v>
      </c>
      <c r="AL2689">
        <f t="shared" si="785"/>
        <v>0</v>
      </c>
      <c r="AM2689">
        <f t="shared" si="786"/>
        <v>0</v>
      </c>
      <c r="AN2689">
        <f t="shared" si="787"/>
        <v>0</v>
      </c>
      <c r="AO2689">
        <f t="shared" si="788"/>
        <v>0</v>
      </c>
      <c r="AP2689">
        <f t="shared" si="789"/>
        <v>0</v>
      </c>
      <c r="AQ2689">
        <f t="shared" si="790"/>
        <v>0</v>
      </c>
      <c r="AR2689">
        <f t="shared" si="791"/>
        <v>0</v>
      </c>
      <c r="AS2689">
        <f t="shared" si="792"/>
        <v>0</v>
      </c>
      <c r="BJ2689" t="e">
        <f t="shared" si="793"/>
        <v>#NUM!</v>
      </c>
      <c r="BK2689">
        <f t="shared" si="794"/>
        <v>0</v>
      </c>
      <c r="BL2689">
        <f t="shared" si="795"/>
        <v>0</v>
      </c>
      <c r="BM2689">
        <f t="shared" si="796"/>
        <v>0</v>
      </c>
      <c r="BN2689">
        <f t="shared" si="797"/>
        <v>0</v>
      </c>
    </row>
    <row r="2690" spans="37:66">
      <c r="AK2690" t="e">
        <f t="shared" si="784"/>
        <v>#NUM!</v>
      </c>
      <c r="AL2690">
        <f t="shared" si="785"/>
        <v>0</v>
      </c>
      <c r="AM2690">
        <f t="shared" si="786"/>
        <v>0</v>
      </c>
      <c r="AN2690">
        <f t="shared" si="787"/>
        <v>0</v>
      </c>
      <c r="AO2690">
        <f t="shared" si="788"/>
        <v>0</v>
      </c>
      <c r="AP2690">
        <f t="shared" si="789"/>
        <v>0</v>
      </c>
      <c r="AQ2690">
        <f t="shared" si="790"/>
        <v>0</v>
      </c>
      <c r="AR2690">
        <f t="shared" si="791"/>
        <v>0</v>
      </c>
      <c r="AS2690">
        <f t="shared" si="792"/>
        <v>0</v>
      </c>
      <c r="BJ2690" t="e">
        <f t="shared" si="793"/>
        <v>#NUM!</v>
      </c>
      <c r="BK2690">
        <f t="shared" si="794"/>
        <v>0</v>
      </c>
      <c r="BL2690">
        <f t="shared" si="795"/>
        <v>0</v>
      </c>
      <c r="BM2690">
        <f t="shared" si="796"/>
        <v>0</v>
      </c>
      <c r="BN2690">
        <f t="shared" si="797"/>
        <v>0</v>
      </c>
    </row>
    <row r="2691" spans="37:66">
      <c r="AK2691" t="e">
        <f t="shared" si="784"/>
        <v>#NUM!</v>
      </c>
      <c r="AL2691">
        <f t="shared" si="785"/>
        <v>0</v>
      </c>
      <c r="AM2691">
        <f t="shared" si="786"/>
        <v>0</v>
      </c>
      <c r="AN2691">
        <f t="shared" si="787"/>
        <v>0</v>
      </c>
      <c r="AO2691">
        <f t="shared" si="788"/>
        <v>0</v>
      </c>
      <c r="AP2691">
        <f t="shared" si="789"/>
        <v>0</v>
      </c>
      <c r="AQ2691">
        <f t="shared" si="790"/>
        <v>0</v>
      </c>
      <c r="AR2691">
        <f t="shared" si="791"/>
        <v>0</v>
      </c>
      <c r="AS2691">
        <f t="shared" si="792"/>
        <v>0</v>
      </c>
      <c r="BJ2691" t="e">
        <f t="shared" si="793"/>
        <v>#NUM!</v>
      </c>
      <c r="BK2691">
        <f t="shared" si="794"/>
        <v>0</v>
      </c>
      <c r="BL2691">
        <f t="shared" si="795"/>
        <v>0</v>
      </c>
      <c r="BM2691">
        <f t="shared" si="796"/>
        <v>0</v>
      </c>
      <c r="BN2691">
        <f t="shared" si="797"/>
        <v>0</v>
      </c>
    </row>
    <row r="2692" spans="37:66">
      <c r="AK2692" t="e">
        <f t="shared" ref="AK2692:AK2755" si="798">$M2692^0*AA$2</f>
        <v>#NUM!</v>
      </c>
      <c r="AL2692">
        <f t="shared" ref="AL2692:AL2755" si="799">$M2692^1*AB$2</f>
        <v>0</v>
      </c>
      <c r="AM2692">
        <f t="shared" ref="AM2692:AM2755" si="800">$M2692^2*AC$2</f>
        <v>0</v>
      </c>
      <c r="AN2692">
        <f t="shared" ref="AN2692:AN2755" si="801">$M2692^3*AD$2</f>
        <v>0</v>
      </c>
      <c r="AO2692">
        <f t="shared" ref="AO2692:AO2755" si="802">$M2692^4*AE$2</f>
        <v>0</v>
      </c>
      <c r="AP2692">
        <f t="shared" ref="AP2692:AP2755" si="803">$M2692^5*AF$2</f>
        <v>0</v>
      </c>
      <c r="AQ2692">
        <f t="shared" ref="AQ2692:AQ2755" si="804">$M2692^6*AG$2</f>
        <v>0</v>
      </c>
      <c r="AR2692">
        <f t="shared" ref="AR2692:AR2755" si="805">$M2692^7*AH$2</f>
        <v>0</v>
      </c>
      <c r="AS2692">
        <f t="shared" ref="AS2692:AS2755" si="806">$M2692^8*AI$2</f>
        <v>0</v>
      </c>
      <c r="BJ2692" t="e">
        <f t="shared" ref="BJ2692:BJ2755" si="807">$M2692^0*BC$2</f>
        <v>#NUM!</v>
      </c>
      <c r="BK2692">
        <f t="shared" ref="BK2692:BK2755" si="808">$M2692^1*BD$2</f>
        <v>0</v>
      </c>
      <c r="BL2692">
        <f t="shared" ref="BL2692:BL2755" si="809">$M2692^2*BE$2</f>
        <v>0</v>
      </c>
      <c r="BM2692">
        <f t="shared" ref="BM2692:BM2755" si="810">$M2692^3*BF$2</f>
        <v>0</v>
      </c>
      <c r="BN2692">
        <f t="shared" ref="BN2692:BN2755" si="811">$M2692^4*BG$2</f>
        <v>0</v>
      </c>
    </row>
    <row r="2693" spans="37:66">
      <c r="AK2693" t="e">
        <f t="shared" si="798"/>
        <v>#NUM!</v>
      </c>
      <c r="AL2693">
        <f t="shared" si="799"/>
        <v>0</v>
      </c>
      <c r="AM2693">
        <f t="shared" si="800"/>
        <v>0</v>
      </c>
      <c r="AN2693">
        <f t="shared" si="801"/>
        <v>0</v>
      </c>
      <c r="AO2693">
        <f t="shared" si="802"/>
        <v>0</v>
      </c>
      <c r="AP2693">
        <f t="shared" si="803"/>
        <v>0</v>
      </c>
      <c r="AQ2693">
        <f t="shared" si="804"/>
        <v>0</v>
      </c>
      <c r="AR2693">
        <f t="shared" si="805"/>
        <v>0</v>
      </c>
      <c r="AS2693">
        <f t="shared" si="806"/>
        <v>0</v>
      </c>
      <c r="BJ2693" t="e">
        <f t="shared" si="807"/>
        <v>#NUM!</v>
      </c>
      <c r="BK2693">
        <f t="shared" si="808"/>
        <v>0</v>
      </c>
      <c r="BL2693">
        <f t="shared" si="809"/>
        <v>0</v>
      </c>
      <c r="BM2693">
        <f t="shared" si="810"/>
        <v>0</v>
      </c>
      <c r="BN2693">
        <f t="shared" si="811"/>
        <v>0</v>
      </c>
    </row>
    <row r="2694" spans="37:66">
      <c r="AK2694" t="e">
        <f t="shared" si="798"/>
        <v>#NUM!</v>
      </c>
      <c r="AL2694">
        <f t="shared" si="799"/>
        <v>0</v>
      </c>
      <c r="AM2694">
        <f t="shared" si="800"/>
        <v>0</v>
      </c>
      <c r="AN2694">
        <f t="shared" si="801"/>
        <v>0</v>
      </c>
      <c r="AO2694">
        <f t="shared" si="802"/>
        <v>0</v>
      </c>
      <c r="AP2694">
        <f t="shared" si="803"/>
        <v>0</v>
      </c>
      <c r="AQ2694">
        <f t="shared" si="804"/>
        <v>0</v>
      </c>
      <c r="AR2694">
        <f t="shared" si="805"/>
        <v>0</v>
      </c>
      <c r="AS2694">
        <f t="shared" si="806"/>
        <v>0</v>
      </c>
      <c r="BJ2694" t="e">
        <f t="shared" si="807"/>
        <v>#NUM!</v>
      </c>
      <c r="BK2694">
        <f t="shared" si="808"/>
        <v>0</v>
      </c>
      <c r="BL2694">
        <f t="shared" si="809"/>
        <v>0</v>
      </c>
      <c r="BM2694">
        <f t="shared" si="810"/>
        <v>0</v>
      </c>
      <c r="BN2694">
        <f t="shared" si="811"/>
        <v>0</v>
      </c>
    </row>
    <row r="2695" spans="37:66">
      <c r="AK2695" t="e">
        <f t="shared" si="798"/>
        <v>#NUM!</v>
      </c>
      <c r="AL2695">
        <f t="shared" si="799"/>
        <v>0</v>
      </c>
      <c r="AM2695">
        <f t="shared" si="800"/>
        <v>0</v>
      </c>
      <c r="AN2695">
        <f t="shared" si="801"/>
        <v>0</v>
      </c>
      <c r="AO2695">
        <f t="shared" si="802"/>
        <v>0</v>
      </c>
      <c r="AP2695">
        <f t="shared" si="803"/>
        <v>0</v>
      </c>
      <c r="AQ2695">
        <f t="shared" si="804"/>
        <v>0</v>
      </c>
      <c r="AR2695">
        <f t="shared" si="805"/>
        <v>0</v>
      </c>
      <c r="AS2695">
        <f t="shared" si="806"/>
        <v>0</v>
      </c>
      <c r="BJ2695" t="e">
        <f t="shared" si="807"/>
        <v>#NUM!</v>
      </c>
      <c r="BK2695">
        <f t="shared" si="808"/>
        <v>0</v>
      </c>
      <c r="BL2695">
        <f t="shared" si="809"/>
        <v>0</v>
      </c>
      <c r="BM2695">
        <f t="shared" si="810"/>
        <v>0</v>
      </c>
      <c r="BN2695">
        <f t="shared" si="811"/>
        <v>0</v>
      </c>
    </row>
    <row r="2696" spans="37:66">
      <c r="AK2696" t="e">
        <f t="shared" si="798"/>
        <v>#NUM!</v>
      </c>
      <c r="AL2696">
        <f t="shared" si="799"/>
        <v>0</v>
      </c>
      <c r="AM2696">
        <f t="shared" si="800"/>
        <v>0</v>
      </c>
      <c r="AN2696">
        <f t="shared" si="801"/>
        <v>0</v>
      </c>
      <c r="AO2696">
        <f t="shared" si="802"/>
        <v>0</v>
      </c>
      <c r="AP2696">
        <f t="shared" si="803"/>
        <v>0</v>
      </c>
      <c r="AQ2696">
        <f t="shared" si="804"/>
        <v>0</v>
      </c>
      <c r="AR2696">
        <f t="shared" si="805"/>
        <v>0</v>
      </c>
      <c r="AS2696">
        <f t="shared" si="806"/>
        <v>0</v>
      </c>
      <c r="BJ2696" t="e">
        <f t="shared" si="807"/>
        <v>#NUM!</v>
      </c>
      <c r="BK2696">
        <f t="shared" si="808"/>
        <v>0</v>
      </c>
      <c r="BL2696">
        <f t="shared" si="809"/>
        <v>0</v>
      </c>
      <c r="BM2696">
        <f t="shared" si="810"/>
        <v>0</v>
      </c>
      <c r="BN2696">
        <f t="shared" si="811"/>
        <v>0</v>
      </c>
    </row>
    <row r="2697" spans="37:66">
      <c r="AK2697" t="e">
        <f t="shared" si="798"/>
        <v>#NUM!</v>
      </c>
      <c r="AL2697">
        <f t="shared" si="799"/>
        <v>0</v>
      </c>
      <c r="AM2697">
        <f t="shared" si="800"/>
        <v>0</v>
      </c>
      <c r="AN2697">
        <f t="shared" si="801"/>
        <v>0</v>
      </c>
      <c r="AO2697">
        <f t="shared" si="802"/>
        <v>0</v>
      </c>
      <c r="AP2697">
        <f t="shared" si="803"/>
        <v>0</v>
      </c>
      <c r="AQ2697">
        <f t="shared" si="804"/>
        <v>0</v>
      </c>
      <c r="AR2697">
        <f t="shared" si="805"/>
        <v>0</v>
      </c>
      <c r="AS2697">
        <f t="shared" si="806"/>
        <v>0</v>
      </c>
      <c r="BJ2697" t="e">
        <f t="shared" si="807"/>
        <v>#NUM!</v>
      </c>
      <c r="BK2697">
        <f t="shared" si="808"/>
        <v>0</v>
      </c>
      <c r="BL2697">
        <f t="shared" si="809"/>
        <v>0</v>
      </c>
      <c r="BM2697">
        <f t="shared" si="810"/>
        <v>0</v>
      </c>
      <c r="BN2697">
        <f t="shared" si="811"/>
        <v>0</v>
      </c>
    </row>
    <row r="2698" spans="37:66">
      <c r="AK2698" t="e">
        <f t="shared" si="798"/>
        <v>#NUM!</v>
      </c>
      <c r="AL2698">
        <f t="shared" si="799"/>
        <v>0</v>
      </c>
      <c r="AM2698">
        <f t="shared" si="800"/>
        <v>0</v>
      </c>
      <c r="AN2698">
        <f t="shared" si="801"/>
        <v>0</v>
      </c>
      <c r="AO2698">
        <f t="shared" si="802"/>
        <v>0</v>
      </c>
      <c r="AP2698">
        <f t="shared" si="803"/>
        <v>0</v>
      </c>
      <c r="AQ2698">
        <f t="shared" si="804"/>
        <v>0</v>
      </c>
      <c r="AR2698">
        <f t="shared" si="805"/>
        <v>0</v>
      </c>
      <c r="AS2698">
        <f t="shared" si="806"/>
        <v>0</v>
      </c>
      <c r="BJ2698" t="e">
        <f t="shared" si="807"/>
        <v>#NUM!</v>
      </c>
      <c r="BK2698">
        <f t="shared" si="808"/>
        <v>0</v>
      </c>
      <c r="BL2698">
        <f t="shared" si="809"/>
        <v>0</v>
      </c>
      <c r="BM2698">
        <f t="shared" si="810"/>
        <v>0</v>
      </c>
      <c r="BN2698">
        <f t="shared" si="811"/>
        <v>0</v>
      </c>
    </row>
    <row r="2699" spans="37:66">
      <c r="AK2699" t="e">
        <f t="shared" si="798"/>
        <v>#NUM!</v>
      </c>
      <c r="AL2699">
        <f t="shared" si="799"/>
        <v>0</v>
      </c>
      <c r="AM2699">
        <f t="shared" si="800"/>
        <v>0</v>
      </c>
      <c r="AN2699">
        <f t="shared" si="801"/>
        <v>0</v>
      </c>
      <c r="AO2699">
        <f t="shared" si="802"/>
        <v>0</v>
      </c>
      <c r="AP2699">
        <f t="shared" si="803"/>
        <v>0</v>
      </c>
      <c r="AQ2699">
        <f t="shared" si="804"/>
        <v>0</v>
      </c>
      <c r="AR2699">
        <f t="shared" si="805"/>
        <v>0</v>
      </c>
      <c r="AS2699">
        <f t="shared" si="806"/>
        <v>0</v>
      </c>
      <c r="BJ2699" t="e">
        <f t="shared" si="807"/>
        <v>#NUM!</v>
      </c>
      <c r="BK2699">
        <f t="shared" si="808"/>
        <v>0</v>
      </c>
      <c r="BL2699">
        <f t="shared" si="809"/>
        <v>0</v>
      </c>
      <c r="BM2699">
        <f t="shared" si="810"/>
        <v>0</v>
      </c>
      <c r="BN2699">
        <f t="shared" si="811"/>
        <v>0</v>
      </c>
    </row>
    <row r="2700" spans="37:66">
      <c r="AK2700" t="e">
        <f t="shared" si="798"/>
        <v>#NUM!</v>
      </c>
      <c r="AL2700">
        <f t="shared" si="799"/>
        <v>0</v>
      </c>
      <c r="AM2700">
        <f t="shared" si="800"/>
        <v>0</v>
      </c>
      <c r="AN2700">
        <f t="shared" si="801"/>
        <v>0</v>
      </c>
      <c r="AO2700">
        <f t="shared" si="802"/>
        <v>0</v>
      </c>
      <c r="AP2700">
        <f t="shared" si="803"/>
        <v>0</v>
      </c>
      <c r="AQ2700">
        <f t="shared" si="804"/>
        <v>0</v>
      </c>
      <c r="AR2700">
        <f t="shared" si="805"/>
        <v>0</v>
      </c>
      <c r="AS2700">
        <f t="shared" si="806"/>
        <v>0</v>
      </c>
      <c r="BJ2700" t="e">
        <f t="shared" si="807"/>
        <v>#NUM!</v>
      </c>
      <c r="BK2700">
        <f t="shared" si="808"/>
        <v>0</v>
      </c>
      <c r="BL2700">
        <f t="shared" si="809"/>
        <v>0</v>
      </c>
      <c r="BM2700">
        <f t="shared" si="810"/>
        <v>0</v>
      </c>
      <c r="BN2700">
        <f t="shared" si="811"/>
        <v>0</v>
      </c>
    </row>
    <row r="2701" spans="37:66">
      <c r="AK2701" t="e">
        <f t="shared" si="798"/>
        <v>#NUM!</v>
      </c>
      <c r="AL2701">
        <f t="shared" si="799"/>
        <v>0</v>
      </c>
      <c r="AM2701">
        <f t="shared" si="800"/>
        <v>0</v>
      </c>
      <c r="AN2701">
        <f t="shared" si="801"/>
        <v>0</v>
      </c>
      <c r="AO2701">
        <f t="shared" si="802"/>
        <v>0</v>
      </c>
      <c r="AP2701">
        <f t="shared" si="803"/>
        <v>0</v>
      </c>
      <c r="AQ2701">
        <f t="shared" si="804"/>
        <v>0</v>
      </c>
      <c r="AR2701">
        <f t="shared" si="805"/>
        <v>0</v>
      </c>
      <c r="AS2701">
        <f t="shared" si="806"/>
        <v>0</v>
      </c>
      <c r="BJ2701" t="e">
        <f t="shared" si="807"/>
        <v>#NUM!</v>
      </c>
      <c r="BK2701">
        <f t="shared" si="808"/>
        <v>0</v>
      </c>
      <c r="BL2701">
        <f t="shared" si="809"/>
        <v>0</v>
      </c>
      <c r="BM2701">
        <f t="shared" si="810"/>
        <v>0</v>
      </c>
      <c r="BN2701">
        <f t="shared" si="811"/>
        <v>0</v>
      </c>
    </row>
    <row r="2702" spans="37:66">
      <c r="AK2702" t="e">
        <f t="shared" si="798"/>
        <v>#NUM!</v>
      </c>
      <c r="AL2702">
        <f t="shared" si="799"/>
        <v>0</v>
      </c>
      <c r="AM2702">
        <f t="shared" si="800"/>
        <v>0</v>
      </c>
      <c r="AN2702">
        <f t="shared" si="801"/>
        <v>0</v>
      </c>
      <c r="AO2702">
        <f t="shared" si="802"/>
        <v>0</v>
      </c>
      <c r="AP2702">
        <f t="shared" si="803"/>
        <v>0</v>
      </c>
      <c r="AQ2702">
        <f t="shared" si="804"/>
        <v>0</v>
      </c>
      <c r="AR2702">
        <f t="shared" si="805"/>
        <v>0</v>
      </c>
      <c r="AS2702">
        <f t="shared" si="806"/>
        <v>0</v>
      </c>
      <c r="BJ2702" t="e">
        <f t="shared" si="807"/>
        <v>#NUM!</v>
      </c>
      <c r="BK2702">
        <f t="shared" si="808"/>
        <v>0</v>
      </c>
      <c r="BL2702">
        <f t="shared" si="809"/>
        <v>0</v>
      </c>
      <c r="BM2702">
        <f t="shared" si="810"/>
        <v>0</v>
      </c>
      <c r="BN2702">
        <f t="shared" si="811"/>
        <v>0</v>
      </c>
    </row>
    <row r="2703" spans="37:66">
      <c r="AK2703" t="e">
        <f t="shared" si="798"/>
        <v>#NUM!</v>
      </c>
      <c r="AL2703">
        <f t="shared" si="799"/>
        <v>0</v>
      </c>
      <c r="AM2703">
        <f t="shared" si="800"/>
        <v>0</v>
      </c>
      <c r="AN2703">
        <f t="shared" si="801"/>
        <v>0</v>
      </c>
      <c r="AO2703">
        <f t="shared" si="802"/>
        <v>0</v>
      </c>
      <c r="AP2703">
        <f t="shared" si="803"/>
        <v>0</v>
      </c>
      <c r="AQ2703">
        <f t="shared" si="804"/>
        <v>0</v>
      </c>
      <c r="AR2703">
        <f t="shared" si="805"/>
        <v>0</v>
      </c>
      <c r="AS2703">
        <f t="shared" si="806"/>
        <v>0</v>
      </c>
      <c r="BJ2703" t="e">
        <f t="shared" si="807"/>
        <v>#NUM!</v>
      </c>
      <c r="BK2703">
        <f t="shared" si="808"/>
        <v>0</v>
      </c>
      <c r="BL2703">
        <f t="shared" si="809"/>
        <v>0</v>
      </c>
      <c r="BM2703">
        <f t="shared" si="810"/>
        <v>0</v>
      </c>
      <c r="BN2703">
        <f t="shared" si="811"/>
        <v>0</v>
      </c>
    </row>
    <row r="2704" spans="37:66">
      <c r="AK2704" t="e">
        <f t="shared" si="798"/>
        <v>#NUM!</v>
      </c>
      <c r="AL2704">
        <f t="shared" si="799"/>
        <v>0</v>
      </c>
      <c r="AM2704">
        <f t="shared" si="800"/>
        <v>0</v>
      </c>
      <c r="AN2704">
        <f t="shared" si="801"/>
        <v>0</v>
      </c>
      <c r="AO2704">
        <f t="shared" si="802"/>
        <v>0</v>
      </c>
      <c r="AP2704">
        <f t="shared" si="803"/>
        <v>0</v>
      </c>
      <c r="AQ2704">
        <f t="shared" si="804"/>
        <v>0</v>
      </c>
      <c r="AR2704">
        <f t="shared" si="805"/>
        <v>0</v>
      </c>
      <c r="AS2704">
        <f t="shared" si="806"/>
        <v>0</v>
      </c>
      <c r="BJ2704" t="e">
        <f t="shared" si="807"/>
        <v>#NUM!</v>
      </c>
      <c r="BK2704">
        <f t="shared" si="808"/>
        <v>0</v>
      </c>
      <c r="BL2704">
        <f t="shared" si="809"/>
        <v>0</v>
      </c>
      <c r="BM2704">
        <f t="shared" si="810"/>
        <v>0</v>
      </c>
      <c r="BN2704">
        <f t="shared" si="811"/>
        <v>0</v>
      </c>
    </row>
    <row r="2705" spans="37:66">
      <c r="AK2705" t="e">
        <f t="shared" si="798"/>
        <v>#NUM!</v>
      </c>
      <c r="AL2705">
        <f t="shared" si="799"/>
        <v>0</v>
      </c>
      <c r="AM2705">
        <f t="shared" si="800"/>
        <v>0</v>
      </c>
      <c r="AN2705">
        <f t="shared" si="801"/>
        <v>0</v>
      </c>
      <c r="AO2705">
        <f t="shared" si="802"/>
        <v>0</v>
      </c>
      <c r="AP2705">
        <f t="shared" si="803"/>
        <v>0</v>
      </c>
      <c r="AQ2705">
        <f t="shared" si="804"/>
        <v>0</v>
      </c>
      <c r="AR2705">
        <f t="shared" si="805"/>
        <v>0</v>
      </c>
      <c r="AS2705">
        <f t="shared" si="806"/>
        <v>0</v>
      </c>
      <c r="BJ2705" t="e">
        <f t="shared" si="807"/>
        <v>#NUM!</v>
      </c>
      <c r="BK2705">
        <f t="shared" si="808"/>
        <v>0</v>
      </c>
      <c r="BL2705">
        <f t="shared" si="809"/>
        <v>0</v>
      </c>
      <c r="BM2705">
        <f t="shared" si="810"/>
        <v>0</v>
      </c>
      <c r="BN2705">
        <f t="shared" si="811"/>
        <v>0</v>
      </c>
    </row>
    <row r="2706" spans="37:66">
      <c r="AK2706" t="e">
        <f t="shared" si="798"/>
        <v>#NUM!</v>
      </c>
      <c r="AL2706">
        <f t="shared" si="799"/>
        <v>0</v>
      </c>
      <c r="AM2706">
        <f t="shared" si="800"/>
        <v>0</v>
      </c>
      <c r="AN2706">
        <f t="shared" si="801"/>
        <v>0</v>
      </c>
      <c r="AO2706">
        <f t="shared" si="802"/>
        <v>0</v>
      </c>
      <c r="AP2706">
        <f t="shared" si="803"/>
        <v>0</v>
      </c>
      <c r="AQ2706">
        <f t="shared" si="804"/>
        <v>0</v>
      </c>
      <c r="AR2706">
        <f t="shared" si="805"/>
        <v>0</v>
      </c>
      <c r="AS2706">
        <f t="shared" si="806"/>
        <v>0</v>
      </c>
      <c r="BJ2706" t="e">
        <f t="shared" si="807"/>
        <v>#NUM!</v>
      </c>
      <c r="BK2706">
        <f t="shared" si="808"/>
        <v>0</v>
      </c>
      <c r="BL2706">
        <f t="shared" si="809"/>
        <v>0</v>
      </c>
      <c r="BM2706">
        <f t="shared" si="810"/>
        <v>0</v>
      </c>
      <c r="BN2706">
        <f t="shared" si="811"/>
        <v>0</v>
      </c>
    </row>
    <row r="2707" spans="37:66">
      <c r="AK2707" t="e">
        <f t="shared" si="798"/>
        <v>#NUM!</v>
      </c>
      <c r="AL2707">
        <f t="shared" si="799"/>
        <v>0</v>
      </c>
      <c r="AM2707">
        <f t="shared" si="800"/>
        <v>0</v>
      </c>
      <c r="AN2707">
        <f t="shared" si="801"/>
        <v>0</v>
      </c>
      <c r="AO2707">
        <f t="shared" si="802"/>
        <v>0</v>
      </c>
      <c r="AP2707">
        <f t="shared" si="803"/>
        <v>0</v>
      </c>
      <c r="AQ2707">
        <f t="shared" si="804"/>
        <v>0</v>
      </c>
      <c r="AR2707">
        <f t="shared" si="805"/>
        <v>0</v>
      </c>
      <c r="AS2707">
        <f t="shared" si="806"/>
        <v>0</v>
      </c>
      <c r="BJ2707" t="e">
        <f t="shared" si="807"/>
        <v>#NUM!</v>
      </c>
      <c r="BK2707">
        <f t="shared" si="808"/>
        <v>0</v>
      </c>
      <c r="BL2707">
        <f t="shared" si="809"/>
        <v>0</v>
      </c>
      <c r="BM2707">
        <f t="shared" si="810"/>
        <v>0</v>
      </c>
      <c r="BN2707">
        <f t="shared" si="811"/>
        <v>0</v>
      </c>
    </row>
    <row r="2708" spans="37:66">
      <c r="AK2708" t="e">
        <f t="shared" si="798"/>
        <v>#NUM!</v>
      </c>
      <c r="AL2708">
        <f t="shared" si="799"/>
        <v>0</v>
      </c>
      <c r="AM2708">
        <f t="shared" si="800"/>
        <v>0</v>
      </c>
      <c r="AN2708">
        <f t="shared" si="801"/>
        <v>0</v>
      </c>
      <c r="AO2708">
        <f t="shared" si="802"/>
        <v>0</v>
      </c>
      <c r="AP2708">
        <f t="shared" si="803"/>
        <v>0</v>
      </c>
      <c r="AQ2708">
        <f t="shared" si="804"/>
        <v>0</v>
      </c>
      <c r="AR2708">
        <f t="shared" si="805"/>
        <v>0</v>
      </c>
      <c r="AS2708">
        <f t="shared" si="806"/>
        <v>0</v>
      </c>
      <c r="BJ2708" t="e">
        <f t="shared" si="807"/>
        <v>#NUM!</v>
      </c>
      <c r="BK2708">
        <f t="shared" si="808"/>
        <v>0</v>
      </c>
      <c r="BL2708">
        <f t="shared" si="809"/>
        <v>0</v>
      </c>
      <c r="BM2708">
        <f t="shared" si="810"/>
        <v>0</v>
      </c>
      <c r="BN2708">
        <f t="shared" si="811"/>
        <v>0</v>
      </c>
    </row>
    <row r="2709" spans="37:66">
      <c r="AK2709" t="e">
        <f t="shared" si="798"/>
        <v>#NUM!</v>
      </c>
      <c r="AL2709">
        <f t="shared" si="799"/>
        <v>0</v>
      </c>
      <c r="AM2709">
        <f t="shared" si="800"/>
        <v>0</v>
      </c>
      <c r="AN2709">
        <f t="shared" si="801"/>
        <v>0</v>
      </c>
      <c r="AO2709">
        <f t="shared" si="802"/>
        <v>0</v>
      </c>
      <c r="AP2709">
        <f t="shared" si="803"/>
        <v>0</v>
      </c>
      <c r="AQ2709">
        <f t="shared" si="804"/>
        <v>0</v>
      </c>
      <c r="AR2709">
        <f t="shared" si="805"/>
        <v>0</v>
      </c>
      <c r="AS2709">
        <f t="shared" si="806"/>
        <v>0</v>
      </c>
      <c r="BJ2709" t="e">
        <f t="shared" si="807"/>
        <v>#NUM!</v>
      </c>
      <c r="BK2709">
        <f t="shared" si="808"/>
        <v>0</v>
      </c>
      <c r="BL2709">
        <f t="shared" si="809"/>
        <v>0</v>
      </c>
      <c r="BM2709">
        <f t="shared" si="810"/>
        <v>0</v>
      </c>
      <c r="BN2709">
        <f t="shared" si="811"/>
        <v>0</v>
      </c>
    </row>
    <row r="2710" spans="37:66">
      <c r="AK2710" t="e">
        <f t="shared" si="798"/>
        <v>#NUM!</v>
      </c>
      <c r="AL2710">
        <f t="shared" si="799"/>
        <v>0</v>
      </c>
      <c r="AM2710">
        <f t="shared" si="800"/>
        <v>0</v>
      </c>
      <c r="AN2710">
        <f t="shared" si="801"/>
        <v>0</v>
      </c>
      <c r="AO2710">
        <f t="shared" si="802"/>
        <v>0</v>
      </c>
      <c r="AP2710">
        <f t="shared" si="803"/>
        <v>0</v>
      </c>
      <c r="AQ2710">
        <f t="shared" si="804"/>
        <v>0</v>
      </c>
      <c r="AR2710">
        <f t="shared" si="805"/>
        <v>0</v>
      </c>
      <c r="AS2710">
        <f t="shared" si="806"/>
        <v>0</v>
      </c>
      <c r="BJ2710" t="e">
        <f t="shared" si="807"/>
        <v>#NUM!</v>
      </c>
      <c r="BK2710">
        <f t="shared" si="808"/>
        <v>0</v>
      </c>
      <c r="BL2710">
        <f t="shared" si="809"/>
        <v>0</v>
      </c>
      <c r="BM2710">
        <f t="shared" si="810"/>
        <v>0</v>
      </c>
      <c r="BN2710">
        <f t="shared" si="811"/>
        <v>0</v>
      </c>
    </row>
    <row r="2711" spans="37:66">
      <c r="AK2711" t="e">
        <f t="shared" si="798"/>
        <v>#NUM!</v>
      </c>
      <c r="AL2711">
        <f t="shared" si="799"/>
        <v>0</v>
      </c>
      <c r="AM2711">
        <f t="shared" si="800"/>
        <v>0</v>
      </c>
      <c r="AN2711">
        <f t="shared" si="801"/>
        <v>0</v>
      </c>
      <c r="AO2711">
        <f t="shared" si="802"/>
        <v>0</v>
      </c>
      <c r="AP2711">
        <f t="shared" si="803"/>
        <v>0</v>
      </c>
      <c r="AQ2711">
        <f t="shared" si="804"/>
        <v>0</v>
      </c>
      <c r="AR2711">
        <f t="shared" si="805"/>
        <v>0</v>
      </c>
      <c r="AS2711">
        <f t="shared" si="806"/>
        <v>0</v>
      </c>
      <c r="BJ2711" t="e">
        <f t="shared" si="807"/>
        <v>#NUM!</v>
      </c>
      <c r="BK2711">
        <f t="shared" si="808"/>
        <v>0</v>
      </c>
      <c r="BL2711">
        <f t="shared" si="809"/>
        <v>0</v>
      </c>
      <c r="BM2711">
        <f t="shared" si="810"/>
        <v>0</v>
      </c>
      <c r="BN2711">
        <f t="shared" si="811"/>
        <v>0</v>
      </c>
    </row>
    <row r="2712" spans="37:66">
      <c r="AK2712" t="e">
        <f t="shared" si="798"/>
        <v>#NUM!</v>
      </c>
      <c r="AL2712">
        <f t="shared" si="799"/>
        <v>0</v>
      </c>
      <c r="AM2712">
        <f t="shared" si="800"/>
        <v>0</v>
      </c>
      <c r="AN2712">
        <f t="shared" si="801"/>
        <v>0</v>
      </c>
      <c r="AO2712">
        <f t="shared" si="802"/>
        <v>0</v>
      </c>
      <c r="AP2712">
        <f t="shared" si="803"/>
        <v>0</v>
      </c>
      <c r="AQ2712">
        <f t="shared" si="804"/>
        <v>0</v>
      </c>
      <c r="AR2712">
        <f t="shared" si="805"/>
        <v>0</v>
      </c>
      <c r="AS2712">
        <f t="shared" si="806"/>
        <v>0</v>
      </c>
      <c r="BJ2712" t="e">
        <f t="shared" si="807"/>
        <v>#NUM!</v>
      </c>
      <c r="BK2712">
        <f t="shared" si="808"/>
        <v>0</v>
      </c>
      <c r="BL2712">
        <f t="shared" si="809"/>
        <v>0</v>
      </c>
      <c r="BM2712">
        <f t="shared" si="810"/>
        <v>0</v>
      </c>
      <c r="BN2712">
        <f t="shared" si="811"/>
        <v>0</v>
      </c>
    </row>
    <row r="2713" spans="37:66">
      <c r="AK2713" t="e">
        <f t="shared" si="798"/>
        <v>#NUM!</v>
      </c>
      <c r="AL2713">
        <f t="shared" si="799"/>
        <v>0</v>
      </c>
      <c r="AM2713">
        <f t="shared" si="800"/>
        <v>0</v>
      </c>
      <c r="AN2713">
        <f t="shared" si="801"/>
        <v>0</v>
      </c>
      <c r="AO2713">
        <f t="shared" si="802"/>
        <v>0</v>
      </c>
      <c r="AP2713">
        <f t="shared" si="803"/>
        <v>0</v>
      </c>
      <c r="AQ2713">
        <f t="shared" si="804"/>
        <v>0</v>
      </c>
      <c r="AR2713">
        <f t="shared" si="805"/>
        <v>0</v>
      </c>
      <c r="AS2713">
        <f t="shared" si="806"/>
        <v>0</v>
      </c>
      <c r="BJ2713" t="e">
        <f t="shared" si="807"/>
        <v>#NUM!</v>
      </c>
      <c r="BK2713">
        <f t="shared" si="808"/>
        <v>0</v>
      </c>
      <c r="BL2713">
        <f t="shared" si="809"/>
        <v>0</v>
      </c>
      <c r="BM2713">
        <f t="shared" si="810"/>
        <v>0</v>
      </c>
      <c r="BN2713">
        <f t="shared" si="811"/>
        <v>0</v>
      </c>
    </row>
    <row r="2714" spans="37:66">
      <c r="AK2714" t="e">
        <f t="shared" si="798"/>
        <v>#NUM!</v>
      </c>
      <c r="AL2714">
        <f t="shared" si="799"/>
        <v>0</v>
      </c>
      <c r="AM2714">
        <f t="shared" si="800"/>
        <v>0</v>
      </c>
      <c r="AN2714">
        <f t="shared" si="801"/>
        <v>0</v>
      </c>
      <c r="AO2714">
        <f t="shared" si="802"/>
        <v>0</v>
      </c>
      <c r="AP2714">
        <f t="shared" si="803"/>
        <v>0</v>
      </c>
      <c r="AQ2714">
        <f t="shared" si="804"/>
        <v>0</v>
      </c>
      <c r="AR2714">
        <f t="shared" si="805"/>
        <v>0</v>
      </c>
      <c r="AS2714">
        <f t="shared" si="806"/>
        <v>0</v>
      </c>
      <c r="BJ2714" t="e">
        <f t="shared" si="807"/>
        <v>#NUM!</v>
      </c>
      <c r="BK2714">
        <f t="shared" si="808"/>
        <v>0</v>
      </c>
      <c r="BL2714">
        <f t="shared" si="809"/>
        <v>0</v>
      </c>
      <c r="BM2714">
        <f t="shared" si="810"/>
        <v>0</v>
      </c>
      <c r="BN2714">
        <f t="shared" si="811"/>
        <v>0</v>
      </c>
    </row>
    <row r="2715" spans="37:66">
      <c r="AK2715" t="e">
        <f t="shared" si="798"/>
        <v>#NUM!</v>
      </c>
      <c r="AL2715">
        <f t="shared" si="799"/>
        <v>0</v>
      </c>
      <c r="AM2715">
        <f t="shared" si="800"/>
        <v>0</v>
      </c>
      <c r="AN2715">
        <f t="shared" si="801"/>
        <v>0</v>
      </c>
      <c r="AO2715">
        <f t="shared" si="802"/>
        <v>0</v>
      </c>
      <c r="AP2715">
        <f t="shared" si="803"/>
        <v>0</v>
      </c>
      <c r="AQ2715">
        <f t="shared" si="804"/>
        <v>0</v>
      </c>
      <c r="AR2715">
        <f t="shared" si="805"/>
        <v>0</v>
      </c>
      <c r="AS2715">
        <f t="shared" si="806"/>
        <v>0</v>
      </c>
      <c r="BJ2715" t="e">
        <f t="shared" si="807"/>
        <v>#NUM!</v>
      </c>
      <c r="BK2715">
        <f t="shared" si="808"/>
        <v>0</v>
      </c>
      <c r="BL2715">
        <f t="shared" si="809"/>
        <v>0</v>
      </c>
      <c r="BM2715">
        <f t="shared" si="810"/>
        <v>0</v>
      </c>
      <c r="BN2715">
        <f t="shared" si="811"/>
        <v>0</v>
      </c>
    </row>
    <row r="2716" spans="37:66">
      <c r="AK2716" t="e">
        <f t="shared" si="798"/>
        <v>#NUM!</v>
      </c>
      <c r="AL2716">
        <f t="shared" si="799"/>
        <v>0</v>
      </c>
      <c r="AM2716">
        <f t="shared" si="800"/>
        <v>0</v>
      </c>
      <c r="AN2716">
        <f t="shared" si="801"/>
        <v>0</v>
      </c>
      <c r="AO2716">
        <f t="shared" si="802"/>
        <v>0</v>
      </c>
      <c r="AP2716">
        <f t="shared" si="803"/>
        <v>0</v>
      </c>
      <c r="AQ2716">
        <f t="shared" si="804"/>
        <v>0</v>
      </c>
      <c r="AR2716">
        <f t="shared" si="805"/>
        <v>0</v>
      </c>
      <c r="AS2716">
        <f t="shared" si="806"/>
        <v>0</v>
      </c>
      <c r="BJ2716" t="e">
        <f t="shared" si="807"/>
        <v>#NUM!</v>
      </c>
      <c r="BK2716">
        <f t="shared" si="808"/>
        <v>0</v>
      </c>
      <c r="BL2716">
        <f t="shared" si="809"/>
        <v>0</v>
      </c>
      <c r="BM2716">
        <f t="shared" si="810"/>
        <v>0</v>
      </c>
      <c r="BN2716">
        <f t="shared" si="811"/>
        <v>0</v>
      </c>
    </row>
    <row r="2717" spans="37:66">
      <c r="AK2717" t="e">
        <f t="shared" si="798"/>
        <v>#NUM!</v>
      </c>
      <c r="AL2717">
        <f t="shared" si="799"/>
        <v>0</v>
      </c>
      <c r="AM2717">
        <f t="shared" si="800"/>
        <v>0</v>
      </c>
      <c r="AN2717">
        <f t="shared" si="801"/>
        <v>0</v>
      </c>
      <c r="AO2717">
        <f t="shared" si="802"/>
        <v>0</v>
      </c>
      <c r="AP2717">
        <f t="shared" si="803"/>
        <v>0</v>
      </c>
      <c r="AQ2717">
        <f t="shared" si="804"/>
        <v>0</v>
      </c>
      <c r="AR2717">
        <f t="shared" si="805"/>
        <v>0</v>
      </c>
      <c r="AS2717">
        <f t="shared" si="806"/>
        <v>0</v>
      </c>
      <c r="BJ2717" t="e">
        <f t="shared" si="807"/>
        <v>#NUM!</v>
      </c>
      <c r="BK2717">
        <f t="shared" si="808"/>
        <v>0</v>
      </c>
      <c r="BL2717">
        <f t="shared" si="809"/>
        <v>0</v>
      </c>
      <c r="BM2717">
        <f t="shared" si="810"/>
        <v>0</v>
      </c>
      <c r="BN2717">
        <f t="shared" si="811"/>
        <v>0</v>
      </c>
    </row>
    <row r="2718" spans="37:66">
      <c r="AK2718" t="e">
        <f t="shared" si="798"/>
        <v>#NUM!</v>
      </c>
      <c r="AL2718">
        <f t="shared" si="799"/>
        <v>0</v>
      </c>
      <c r="AM2718">
        <f t="shared" si="800"/>
        <v>0</v>
      </c>
      <c r="AN2718">
        <f t="shared" si="801"/>
        <v>0</v>
      </c>
      <c r="AO2718">
        <f t="shared" si="802"/>
        <v>0</v>
      </c>
      <c r="AP2718">
        <f t="shared" si="803"/>
        <v>0</v>
      </c>
      <c r="AQ2718">
        <f t="shared" si="804"/>
        <v>0</v>
      </c>
      <c r="AR2718">
        <f t="shared" si="805"/>
        <v>0</v>
      </c>
      <c r="AS2718">
        <f t="shared" si="806"/>
        <v>0</v>
      </c>
      <c r="BJ2718" t="e">
        <f t="shared" si="807"/>
        <v>#NUM!</v>
      </c>
      <c r="BK2718">
        <f t="shared" si="808"/>
        <v>0</v>
      </c>
      <c r="BL2718">
        <f t="shared" si="809"/>
        <v>0</v>
      </c>
      <c r="BM2718">
        <f t="shared" si="810"/>
        <v>0</v>
      </c>
      <c r="BN2718">
        <f t="shared" si="811"/>
        <v>0</v>
      </c>
    </row>
    <row r="2719" spans="37:66">
      <c r="AK2719" t="e">
        <f t="shared" si="798"/>
        <v>#NUM!</v>
      </c>
      <c r="AL2719">
        <f t="shared" si="799"/>
        <v>0</v>
      </c>
      <c r="AM2719">
        <f t="shared" si="800"/>
        <v>0</v>
      </c>
      <c r="AN2719">
        <f t="shared" si="801"/>
        <v>0</v>
      </c>
      <c r="AO2719">
        <f t="shared" si="802"/>
        <v>0</v>
      </c>
      <c r="AP2719">
        <f t="shared" si="803"/>
        <v>0</v>
      </c>
      <c r="AQ2719">
        <f t="shared" si="804"/>
        <v>0</v>
      </c>
      <c r="AR2719">
        <f t="shared" si="805"/>
        <v>0</v>
      </c>
      <c r="AS2719">
        <f t="shared" si="806"/>
        <v>0</v>
      </c>
      <c r="BJ2719" t="e">
        <f t="shared" si="807"/>
        <v>#NUM!</v>
      </c>
      <c r="BK2719">
        <f t="shared" si="808"/>
        <v>0</v>
      </c>
      <c r="BL2719">
        <f t="shared" si="809"/>
        <v>0</v>
      </c>
      <c r="BM2719">
        <f t="shared" si="810"/>
        <v>0</v>
      </c>
      <c r="BN2719">
        <f t="shared" si="811"/>
        <v>0</v>
      </c>
    </row>
    <row r="2720" spans="37:66">
      <c r="AK2720" t="e">
        <f t="shared" si="798"/>
        <v>#NUM!</v>
      </c>
      <c r="AL2720">
        <f t="shared" si="799"/>
        <v>0</v>
      </c>
      <c r="AM2720">
        <f t="shared" si="800"/>
        <v>0</v>
      </c>
      <c r="AN2720">
        <f t="shared" si="801"/>
        <v>0</v>
      </c>
      <c r="AO2720">
        <f t="shared" si="802"/>
        <v>0</v>
      </c>
      <c r="AP2720">
        <f t="shared" si="803"/>
        <v>0</v>
      </c>
      <c r="AQ2720">
        <f t="shared" si="804"/>
        <v>0</v>
      </c>
      <c r="AR2720">
        <f t="shared" si="805"/>
        <v>0</v>
      </c>
      <c r="AS2720">
        <f t="shared" si="806"/>
        <v>0</v>
      </c>
      <c r="BJ2720" t="e">
        <f t="shared" si="807"/>
        <v>#NUM!</v>
      </c>
      <c r="BK2720">
        <f t="shared" si="808"/>
        <v>0</v>
      </c>
      <c r="BL2720">
        <f t="shared" si="809"/>
        <v>0</v>
      </c>
      <c r="BM2720">
        <f t="shared" si="810"/>
        <v>0</v>
      </c>
      <c r="BN2720">
        <f t="shared" si="811"/>
        <v>0</v>
      </c>
    </row>
    <row r="2721" spans="37:66">
      <c r="AK2721" t="e">
        <f t="shared" si="798"/>
        <v>#NUM!</v>
      </c>
      <c r="AL2721">
        <f t="shared" si="799"/>
        <v>0</v>
      </c>
      <c r="AM2721">
        <f t="shared" si="800"/>
        <v>0</v>
      </c>
      <c r="AN2721">
        <f t="shared" si="801"/>
        <v>0</v>
      </c>
      <c r="AO2721">
        <f t="shared" si="802"/>
        <v>0</v>
      </c>
      <c r="AP2721">
        <f t="shared" si="803"/>
        <v>0</v>
      </c>
      <c r="AQ2721">
        <f t="shared" si="804"/>
        <v>0</v>
      </c>
      <c r="AR2721">
        <f t="shared" si="805"/>
        <v>0</v>
      </c>
      <c r="AS2721">
        <f t="shared" si="806"/>
        <v>0</v>
      </c>
      <c r="BJ2721" t="e">
        <f t="shared" si="807"/>
        <v>#NUM!</v>
      </c>
      <c r="BK2721">
        <f t="shared" si="808"/>
        <v>0</v>
      </c>
      <c r="BL2721">
        <f t="shared" si="809"/>
        <v>0</v>
      </c>
      <c r="BM2721">
        <f t="shared" si="810"/>
        <v>0</v>
      </c>
      <c r="BN2721">
        <f t="shared" si="811"/>
        <v>0</v>
      </c>
    </row>
    <row r="2722" spans="37:66">
      <c r="AK2722" t="e">
        <f t="shared" si="798"/>
        <v>#NUM!</v>
      </c>
      <c r="AL2722">
        <f t="shared" si="799"/>
        <v>0</v>
      </c>
      <c r="AM2722">
        <f t="shared" si="800"/>
        <v>0</v>
      </c>
      <c r="AN2722">
        <f t="shared" si="801"/>
        <v>0</v>
      </c>
      <c r="AO2722">
        <f t="shared" si="802"/>
        <v>0</v>
      </c>
      <c r="AP2722">
        <f t="shared" si="803"/>
        <v>0</v>
      </c>
      <c r="AQ2722">
        <f t="shared" si="804"/>
        <v>0</v>
      </c>
      <c r="AR2722">
        <f t="shared" si="805"/>
        <v>0</v>
      </c>
      <c r="AS2722">
        <f t="shared" si="806"/>
        <v>0</v>
      </c>
      <c r="BJ2722" t="e">
        <f t="shared" si="807"/>
        <v>#NUM!</v>
      </c>
      <c r="BK2722">
        <f t="shared" si="808"/>
        <v>0</v>
      </c>
      <c r="BL2722">
        <f t="shared" si="809"/>
        <v>0</v>
      </c>
      <c r="BM2722">
        <f t="shared" si="810"/>
        <v>0</v>
      </c>
      <c r="BN2722">
        <f t="shared" si="811"/>
        <v>0</v>
      </c>
    </row>
    <row r="2723" spans="37:66">
      <c r="AK2723" t="e">
        <f t="shared" si="798"/>
        <v>#NUM!</v>
      </c>
      <c r="AL2723">
        <f t="shared" si="799"/>
        <v>0</v>
      </c>
      <c r="AM2723">
        <f t="shared" si="800"/>
        <v>0</v>
      </c>
      <c r="AN2723">
        <f t="shared" si="801"/>
        <v>0</v>
      </c>
      <c r="AO2723">
        <f t="shared" si="802"/>
        <v>0</v>
      </c>
      <c r="AP2723">
        <f t="shared" si="803"/>
        <v>0</v>
      </c>
      <c r="AQ2723">
        <f t="shared" si="804"/>
        <v>0</v>
      </c>
      <c r="AR2723">
        <f t="shared" si="805"/>
        <v>0</v>
      </c>
      <c r="AS2723">
        <f t="shared" si="806"/>
        <v>0</v>
      </c>
      <c r="BJ2723" t="e">
        <f t="shared" si="807"/>
        <v>#NUM!</v>
      </c>
      <c r="BK2723">
        <f t="shared" si="808"/>
        <v>0</v>
      </c>
      <c r="BL2723">
        <f t="shared" si="809"/>
        <v>0</v>
      </c>
      <c r="BM2723">
        <f t="shared" si="810"/>
        <v>0</v>
      </c>
      <c r="BN2723">
        <f t="shared" si="811"/>
        <v>0</v>
      </c>
    </row>
    <row r="2724" spans="37:66">
      <c r="AK2724" t="e">
        <f t="shared" si="798"/>
        <v>#NUM!</v>
      </c>
      <c r="AL2724">
        <f t="shared" si="799"/>
        <v>0</v>
      </c>
      <c r="AM2724">
        <f t="shared" si="800"/>
        <v>0</v>
      </c>
      <c r="AN2724">
        <f t="shared" si="801"/>
        <v>0</v>
      </c>
      <c r="AO2724">
        <f t="shared" si="802"/>
        <v>0</v>
      </c>
      <c r="AP2724">
        <f t="shared" si="803"/>
        <v>0</v>
      </c>
      <c r="AQ2724">
        <f t="shared" si="804"/>
        <v>0</v>
      </c>
      <c r="AR2724">
        <f t="shared" si="805"/>
        <v>0</v>
      </c>
      <c r="AS2724">
        <f t="shared" si="806"/>
        <v>0</v>
      </c>
      <c r="BJ2724" t="e">
        <f t="shared" si="807"/>
        <v>#NUM!</v>
      </c>
      <c r="BK2724">
        <f t="shared" si="808"/>
        <v>0</v>
      </c>
      <c r="BL2724">
        <f t="shared" si="809"/>
        <v>0</v>
      </c>
      <c r="BM2724">
        <f t="shared" si="810"/>
        <v>0</v>
      </c>
      <c r="BN2724">
        <f t="shared" si="811"/>
        <v>0</v>
      </c>
    </row>
    <row r="2725" spans="37:66">
      <c r="AK2725" t="e">
        <f t="shared" si="798"/>
        <v>#NUM!</v>
      </c>
      <c r="AL2725">
        <f t="shared" si="799"/>
        <v>0</v>
      </c>
      <c r="AM2725">
        <f t="shared" si="800"/>
        <v>0</v>
      </c>
      <c r="AN2725">
        <f t="shared" si="801"/>
        <v>0</v>
      </c>
      <c r="AO2725">
        <f t="shared" si="802"/>
        <v>0</v>
      </c>
      <c r="AP2725">
        <f t="shared" si="803"/>
        <v>0</v>
      </c>
      <c r="AQ2725">
        <f t="shared" si="804"/>
        <v>0</v>
      </c>
      <c r="AR2725">
        <f t="shared" si="805"/>
        <v>0</v>
      </c>
      <c r="AS2725">
        <f t="shared" si="806"/>
        <v>0</v>
      </c>
      <c r="BJ2725" t="e">
        <f t="shared" si="807"/>
        <v>#NUM!</v>
      </c>
      <c r="BK2725">
        <f t="shared" si="808"/>
        <v>0</v>
      </c>
      <c r="BL2725">
        <f t="shared" si="809"/>
        <v>0</v>
      </c>
      <c r="BM2725">
        <f t="shared" si="810"/>
        <v>0</v>
      </c>
      <c r="BN2725">
        <f t="shared" si="811"/>
        <v>0</v>
      </c>
    </row>
    <row r="2726" spans="37:66">
      <c r="AK2726" t="e">
        <f t="shared" si="798"/>
        <v>#NUM!</v>
      </c>
      <c r="AL2726">
        <f t="shared" si="799"/>
        <v>0</v>
      </c>
      <c r="AM2726">
        <f t="shared" si="800"/>
        <v>0</v>
      </c>
      <c r="AN2726">
        <f t="shared" si="801"/>
        <v>0</v>
      </c>
      <c r="AO2726">
        <f t="shared" si="802"/>
        <v>0</v>
      </c>
      <c r="AP2726">
        <f t="shared" si="803"/>
        <v>0</v>
      </c>
      <c r="AQ2726">
        <f t="shared" si="804"/>
        <v>0</v>
      </c>
      <c r="AR2726">
        <f t="shared" si="805"/>
        <v>0</v>
      </c>
      <c r="AS2726">
        <f t="shared" si="806"/>
        <v>0</v>
      </c>
      <c r="BJ2726" t="e">
        <f t="shared" si="807"/>
        <v>#NUM!</v>
      </c>
      <c r="BK2726">
        <f t="shared" si="808"/>
        <v>0</v>
      </c>
      <c r="BL2726">
        <f t="shared" si="809"/>
        <v>0</v>
      </c>
      <c r="BM2726">
        <f t="shared" si="810"/>
        <v>0</v>
      </c>
      <c r="BN2726">
        <f t="shared" si="811"/>
        <v>0</v>
      </c>
    </row>
    <row r="2727" spans="37:66">
      <c r="AK2727" t="e">
        <f t="shared" si="798"/>
        <v>#NUM!</v>
      </c>
      <c r="AL2727">
        <f t="shared" si="799"/>
        <v>0</v>
      </c>
      <c r="AM2727">
        <f t="shared" si="800"/>
        <v>0</v>
      </c>
      <c r="AN2727">
        <f t="shared" si="801"/>
        <v>0</v>
      </c>
      <c r="AO2727">
        <f t="shared" si="802"/>
        <v>0</v>
      </c>
      <c r="AP2727">
        <f t="shared" si="803"/>
        <v>0</v>
      </c>
      <c r="AQ2727">
        <f t="shared" si="804"/>
        <v>0</v>
      </c>
      <c r="AR2727">
        <f t="shared" si="805"/>
        <v>0</v>
      </c>
      <c r="AS2727">
        <f t="shared" si="806"/>
        <v>0</v>
      </c>
      <c r="BJ2727" t="e">
        <f t="shared" si="807"/>
        <v>#NUM!</v>
      </c>
      <c r="BK2727">
        <f t="shared" si="808"/>
        <v>0</v>
      </c>
      <c r="BL2727">
        <f t="shared" si="809"/>
        <v>0</v>
      </c>
      <c r="BM2727">
        <f t="shared" si="810"/>
        <v>0</v>
      </c>
      <c r="BN2727">
        <f t="shared" si="811"/>
        <v>0</v>
      </c>
    </row>
    <row r="2728" spans="37:66">
      <c r="AK2728" t="e">
        <f t="shared" si="798"/>
        <v>#NUM!</v>
      </c>
      <c r="AL2728">
        <f t="shared" si="799"/>
        <v>0</v>
      </c>
      <c r="AM2728">
        <f t="shared" si="800"/>
        <v>0</v>
      </c>
      <c r="AN2728">
        <f t="shared" si="801"/>
        <v>0</v>
      </c>
      <c r="AO2728">
        <f t="shared" si="802"/>
        <v>0</v>
      </c>
      <c r="AP2728">
        <f t="shared" si="803"/>
        <v>0</v>
      </c>
      <c r="AQ2728">
        <f t="shared" si="804"/>
        <v>0</v>
      </c>
      <c r="AR2728">
        <f t="shared" si="805"/>
        <v>0</v>
      </c>
      <c r="AS2728">
        <f t="shared" si="806"/>
        <v>0</v>
      </c>
      <c r="BJ2728" t="e">
        <f t="shared" si="807"/>
        <v>#NUM!</v>
      </c>
      <c r="BK2728">
        <f t="shared" si="808"/>
        <v>0</v>
      </c>
      <c r="BL2728">
        <f t="shared" si="809"/>
        <v>0</v>
      </c>
      <c r="BM2728">
        <f t="shared" si="810"/>
        <v>0</v>
      </c>
      <c r="BN2728">
        <f t="shared" si="811"/>
        <v>0</v>
      </c>
    </row>
    <row r="2729" spans="37:66">
      <c r="AK2729" t="e">
        <f t="shared" si="798"/>
        <v>#NUM!</v>
      </c>
      <c r="AL2729">
        <f t="shared" si="799"/>
        <v>0</v>
      </c>
      <c r="AM2729">
        <f t="shared" si="800"/>
        <v>0</v>
      </c>
      <c r="AN2729">
        <f t="shared" si="801"/>
        <v>0</v>
      </c>
      <c r="AO2729">
        <f t="shared" si="802"/>
        <v>0</v>
      </c>
      <c r="AP2729">
        <f t="shared" si="803"/>
        <v>0</v>
      </c>
      <c r="AQ2729">
        <f t="shared" si="804"/>
        <v>0</v>
      </c>
      <c r="AR2729">
        <f t="shared" si="805"/>
        <v>0</v>
      </c>
      <c r="AS2729">
        <f t="shared" si="806"/>
        <v>0</v>
      </c>
      <c r="BJ2729" t="e">
        <f t="shared" si="807"/>
        <v>#NUM!</v>
      </c>
      <c r="BK2729">
        <f t="shared" si="808"/>
        <v>0</v>
      </c>
      <c r="BL2729">
        <f t="shared" si="809"/>
        <v>0</v>
      </c>
      <c r="BM2729">
        <f t="shared" si="810"/>
        <v>0</v>
      </c>
      <c r="BN2729">
        <f t="shared" si="811"/>
        <v>0</v>
      </c>
    </row>
    <row r="2730" spans="37:66">
      <c r="AK2730" t="e">
        <f t="shared" si="798"/>
        <v>#NUM!</v>
      </c>
      <c r="AL2730">
        <f t="shared" si="799"/>
        <v>0</v>
      </c>
      <c r="AM2730">
        <f t="shared" si="800"/>
        <v>0</v>
      </c>
      <c r="AN2730">
        <f t="shared" si="801"/>
        <v>0</v>
      </c>
      <c r="AO2730">
        <f t="shared" si="802"/>
        <v>0</v>
      </c>
      <c r="AP2730">
        <f t="shared" si="803"/>
        <v>0</v>
      </c>
      <c r="AQ2730">
        <f t="shared" si="804"/>
        <v>0</v>
      </c>
      <c r="AR2730">
        <f t="shared" si="805"/>
        <v>0</v>
      </c>
      <c r="AS2730">
        <f t="shared" si="806"/>
        <v>0</v>
      </c>
      <c r="BJ2730" t="e">
        <f t="shared" si="807"/>
        <v>#NUM!</v>
      </c>
      <c r="BK2730">
        <f t="shared" si="808"/>
        <v>0</v>
      </c>
      <c r="BL2730">
        <f t="shared" si="809"/>
        <v>0</v>
      </c>
      <c r="BM2730">
        <f t="shared" si="810"/>
        <v>0</v>
      </c>
      <c r="BN2730">
        <f t="shared" si="811"/>
        <v>0</v>
      </c>
    </row>
    <row r="2731" spans="37:66">
      <c r="AK2731" t="e">
        <f t="shared" si="798"/>
        <v>#NUM!</v>
      </c>
      <c r="AL2731">
        <f t="shared" si="799"/>
        <v>0</v>
      </c>
      <c r="AM2731">
        <f t="shared" si="800"/>
        <v>0</v>
      </c>
      <c r="AN2731">
        <f t="shared" si="801"/>
        <v>0</v>
      </c>
      <c r="AO2731">
        <f t="shared" si="802"/>
        <v>0</v>
      </c>
      <c r="AP2731">
        <f t="shared" si="803"/>
        <v>0</v>
      </c>
      <c r="AQ2731">
        <f t="shared" si="804"/>
        <v>0</v>
      </c>
      <c r="AR2731">
        <f t="shared" si="805"/>
        <v>0</v>
      </c>
      <c r="AS2731">
        <f t="shared" si="806"/>
        <v>0</v>
      </c>
      <c r="BJ2731" t="e">
        <f t="shared" si="807"/>
        <v>#NUM!</v>
      </c>
      <c r="BK2731">
        <f t="shared" si="808"/>
        <v>0</v>
      </c>
      <c r="BL2731">
        <f t="shared" si="809"/>
        <v>0</v>
      </c>
      <c r="BM2731">
        <f t="shared" si="810"/>
        <v>0</v>
      </c>
      <c r="BN2731">
        <f t="shared" si="811"/>
        <v>0</v>
      </c>
    </row>
    <row r="2732" spans="37:66">
      <c r="AK2732" t="e">
        <f t="shared" si="798"/>
        <v>#NUM!</v>
      </c>
      <c r="AL2732">
        <f t="shared" si="799"/>
        <v>0</v>
      </c>
      <c r="AM2732">
        <f t="shared" si="800"/>
        <v>0</v>
      </c>
      <c r="AN2732">
        <f t="shared" si="801"/>
        <v>0</v>
      </c>
      <c r="AO2732">
        <f t="shared" si="802"/>
        <v>0</v>
      </c>
      <c r="AP2732">
        <f t="shared" si="803"/>
        <v>0</v>
      </c>
      <c r="AQ2732">
        <f t="shared" si="804"/>
        <v>0</v>
      </c>
      <c r="AR2732">
        <f t="shared" si="805"/>
        <v>0</v>
      </c>
      <c r="AS2732">
        <f t="shared" si="806"/>
        <v>0</v>
      </c>
      <c r="BJ2732" t="e">
        <f t="shared" si="807"/>
        <v>#NUM!</v>
      </c>
      <c r="BK2732">
        <f t="shared" si="808"/>
        <v>0</v>
      </c>
      <c r="BL2732">
        <f t="shared" si="809"/>
        <v>0</v>
      </c>
      <c r="BM2732">
        <f t="shared" si="810"/>
        <v>0</v>
      </c>
      <c r="BN2732">
        <f t="shared" si="811"/>
        <v>0</v>
      </c>
    </row>
    <row r="2733" spans="37:66">
      <c r="AK2733" t="e">
        <f t="shared" si="798"/>
        <v>#NUM!</v>
      </c>
      <c r="AL2733">
        <f t="shared" si="799"/>
        <v>0</v>
      </c>
      <c r="AM2733">
        <f t="shared" si="800"/>
        <v>0</v>
      </c>
      <c r="AN2733">
        <f t="shared" si="801"/>
        <v>0</v>
      </c>
      <c r="AO2733">
        <f t="shared" si="802"/>
        <v>0</v>
      </c>
      <c r="AP2733">
        <f t="shared" si="803"/>
        <v>0</v>
      </c>
      <c r="AQ2733">
        <f t="shared" si="804"/>
        <v>0</v>
      </c>
      <c r="AR2733">
        <f t="shared" si="805"/>
        <v>0</v>
      </c>
      <c r="AS2733">
        <f t="shared" si="806"/>
        <v>0</v>
      </c>
      <c r="BJ2733" t="e">
        <f t="shared" si="807"/>
        <v>#NUM!</v>
      </c>
      <c r="BK2733">
        <f t="shared" si="808"/>
        <v>0</v>
      </c>
      <c r="BL2733">
        <f t="shared" si="809"/>
        <v>0</v>
      </c>
      <c r="BM2733">
        <f t="shared" si="810"/>
        <v>0</v>
      </c>
      <c r="BN2733">
        <f t="shared" si="811"/>
        <v>0</v>
      </c>
    </row>
    <row r="2734" spans="37:66">
      <c r="AK2734" t="e">
        <f t="shared" si="798"/>
        <v>#NUM!</v>
      </c>
      <c r="AL2734">
        <f t="shared" si="799"/>
        <v>0</v>
      </c>
      <c r="AM2734">
        <f t="shared" si="800"/>
        <v>0</v>
      </c>
      <c r="AN2734">
        <f t="shared" si="801"/>
        <v>0</v>
      </c>
      <c r="AO2734">
        <f t="shared" si="802"/>
        <v>0</v>
      </c>
      <c r="AP2734">
        <f t="shared" si="803"/>
        <v>0</v>
      </c>
      <c r="AQ2734">
        <f t="shared" si="804"/>
        <v>0</v>
      </c>
      <c r="AR2734">
        <f t="shared" si="805"/>
        <v>0</v>
      </c>
      <c r="AS2734">
        <f t="shared" si="806"/>
        <v>0</v>
      </c>
      <c r="BJ2734" t="e">
        <f t="shared" si="807"/>
        <v>#NUM!</v>
      </c>
      <c r="BK2734">
        <f t="shared" si="808"/>
        <v>0</v>
      </c>
      <c r="BL2734">
        <f t="shared" si="809"/>
        <v>0</v>
      </c>
      <c r="BM2734">
        <f t="shared" si="810"/>
        <v>0</v>
      </c>
      <c r="BN2734">
        <f t="shared" si="811"/>
        <v>0</v>
      </c>
    </row>
    <row r="2735" spans="37:66">
      <c r="AK2735" t="e">
        <f t="shared" si="798"/>
        <v>#NUM!</v>
      </c>
      <c r="AL2735">
        <f t="shared" si="799"/>
        <v>0</v>
      </c>
      <c r="AM2735">
        <f t="shared" si="800"/>
        <v>0</v>
      </c>
      <c r="AN2735">
        <f t="shared" si="801"/>
        <v>0</v>
      </c>
      <c r="AO2735">
        <f t="shared" si="802"/>
        <v>0</v>
      </c>
      <c r="AP2735">
        <f t="shared" si="803"/>
        <v>0</v>
      </c>
      <c r="AQ2735">
        <f t="shared" si="804"/>
        <v>0</v>
      </c>
      <c r="AR2735">
        <f t="shared" si="805"/>
        <v>0</v>
      </c>
      <c r="AS2735">
        <f t="shared" si="806"/>
        <v>0</v>
      </c>
      <c r="BJ2735" t="e">
        <f t="shared" si="807"/>
        <v>#NUM!</v>
      </c>
      <c r="BK2735">
        <f t="shared" si="808"/>
        <v>0</v>
      </c>
      <c r="BL2735">
        <f t="shared" si="809"/>
        <v>0</v>
      </c>
      <c r="BM2735">
        <f t="shared" si="810"/>
        <v>0</v>
      </c>
      <c r="BN2735">
        <f t="shared" si="811"/>
        <v>0</v>
      </c>
    </row>
    <row r="2736" spans="37:66">
      <c r="AK2736" t="e">
        <f t="shared" si="798"/>
        <v>#NUM!</v>
      </c>
      <c r="AL2736">
        <f t="shared" si="799"/>
        <v>0</v>
      </c>
      <c r="AM2736">
        <f t="shared" si="800"/>
        <v>0</v>
      </c>
      <c r="AN2736">
        <f t="shared" si="801"/>
        <v>0</v>
      </c>
      <c r="AO2736">
        <f t="shared" si="802"/>
        <v>0</v>
      </c>
      <c r="AP2736">
        <f t="shared" si="803"/>
        <v>0</v>
      </c>
      <c r="AQ2736">
        <f t="shared" si="804"/>
        <v>0</v>
      </c>
      <c r="AR2736">
        <f t="shared" si="805"/>
        <v>0</v>
      </c>
      <c r="AS2736">
        <f t="shared" si="806"/>
        <v>0</v>
      </c>
      <c r="BJ2736" t="e">
        <f t="shared" si="807"/>
        <v>#NUM!</v>
      </c>
      <c r="BK2736">
        <f t="shared" si="808"/>
        <v>0</v>
      </c>
      <c r="BL2736">
        <f t="shared" si="809"/>
        <v>0</v>
      </c>
      <c r="BM2736">
        <f t="shared" si="810"/>
        <v>0</v>
      </c>
      <c r="BN2736">
        <f t="shared" si="811"/>
        <v>0</v>
      </c>
    </row>
    <row r="2737" spans="37:66">
      <c r="AK2737" t="e">
        <f t="shared" si="798"/>
        <v>#NUM!</v>
      </c>
      <c r="AL2737">
        <f t="shared" si="799"/>
        <v>0</v>
      </c>
      <c r="AM2737">
        <f t="shared" si="800"/>
        <v>0</v>
      </c>
      <c r="AN2737">
        <f t="shared" si="801"/>
        <v>0</v>
      </c>
      <c r="AO2737">
        <f t="shared" si="802"/>
        <v>0</v>
      </c>
      <c r="AP2737">
        <f t="shared" si="803"/>
        <v>0</v>
      </c>
      <c r="AQ2737">
        <f t="shared" si="804"/>
        <v>0</v>
      </c>
      <c r="AR2737">
        <f t="shared" si="805"/>
        <v>0</v>
      </c>
      <c r="AS2737">
        <f t="shared" si="806"/>
        <v>0</v>
      </c>
      <c r="BJ2737" t="e">
        <f t="shared" si="807"/>
        <v>#NUM!</v>
      </c>
      <c r="BK2737">
        <f t="shared" si="808"/>
        <v>0</v>
      </c>
      <c r="BL2737">
        <f t="shared" si="809"/>
        <v>0</v>
      </c>
      <c r="BM2737">
        <f t="shared" si="810"/>
        <v>0</v>
      </c>
      <c r="BN2737">
        <f t="shared" si="811"/>
        <v>0</v>
      </c>
    </row>
    <row r="2738" spans="37:66">
      <c r="AK2738" t="e">
        <f t="shared" si="798"/>
        <v>#NUM!</v>
      </c>
      <c r="AL2738">
        <f t="shared" si="799"/>
        <v>0</v>
      </c>
      <c r="AM2738">
        <f t="shared" si="800"/>
        <v>0</v>
      </c>
      <c r="AN2738">
        <f t="shared" si="801"/>
        <v>0</v>
      </c>
      <c r="AO2738">
        <f t="shared" si="802"/>
        <v>0</v>
      </c>
      <c r="AP2738">
        <f t="shared" si="803"/>
        <v>0</v>
      </c>
      <c r="AQ2738">
        <f t="shared" si="804"/>
        <v>0</v>
      </c>
      <c r="AR2738">
        <f t="shared" si="805"/>
        <v>0</v>
      </c>
      <c r="AS2738">
        <f t="shared" si="806"/>
        <v>0</v>
      </c>
      <c r="BJ2738" t="e">
        <f t="shared" si="807"/>
        <v>#NUM!</v>
      </c>
      <c r="BK2738">
        <f t="shared" si="808"/>
        <v>0</v>
      </c>
      <c r="BL2738">
        <f t="shared" si="809"/>
        <v>0</v>
      </c>
      <c r="BM2738">
        <f t="shared" si="810"/>
        <v>0</v>
      </c>
      <c r="BN2738">
        <f t="shared" si="811"/>
        <v>0</v>
      </c>
    </row>
    <row r="2739" spans="37:66">
      <c r="AK2739" t="e">
        <f t="shared" si="798"/>
        <v>#NUM!</v>
      </c>
      <c r="AL2739">
        <f t="shared" si="799"/>
        <v>0</v>
      </c>
      <c r="AM2739">
        <f t="shared" si="800"/>
        <v>0</v>
      </c>
      <c r="AN2739">
        <f t="shared" si="801"/>
        <v>0</v>
      </c>
      <c r="AO2739">
        <f t="shared" si="802"/>
        <v>0</v>
      </c>
      <c r="AP2739">
        <f t="shared" si="803"/>
        <v>0</v>
      </c>
      <c r="AQ2739">
        <f t="shared" si="804"/>
        <v>0</v>
      </c>
      <c r="AR2739">
        <f t="shared" si="805"/>
        <v>0</v>
      </c>
      <c r="AS2739">
        <f t="shared" si="806"/>
        <v>0</v>
      </c>
      <c r="BJ2739" t="e">
        <f t="shared" si="807"/>
        <v>#NUM!</v>
      </c>
      <c r="BK2739">
        <f t="shared" si="808"/>
        <v>0</v>
      </c>
      <c r="BL2739">
        <f t="shared" si="809"/>
        <v>0</v>
      </c>
      <c r="BM2739">
        <f t="shared" si="810"/>
        <v>0</v>
      </c>
      <c r="BN2739">
        <f t="shared" si="811"/>
        <v>0</v>
      </c>
    </row>
    <row r="2740" spans="37:66">
      <c r="AK2740" t="e">
        <f t="shared" si="798"/>
        <v>#NUM!</v>
      </c>
      <c r="AL2740">
        <f t="shared" si="799"/>
        <v>0</v>
      </c>
      <c r="AM2740">
        <f t="shared" si="800"/>
        <v>0</v>
      </c>
      <c r="AN2740">
        <f t="shared" si="801"/>
        <v>0</v>
      </c>
      <c r="AO2740">
        <f t="shared" si="802"/>
        <v>0</v>
      </c>
      <c r="AP2740">
        <f t="shared" si="803"/>
        <v>0</v>
      </c>
      <c r="AQ2740">
        <f t="shared" si="804"/>
        <v>0</v>
      </c>
      <c r="AR2740">
        <f t="shared" si="805"/>
        <v>0</v>
      </c>
      <c r="AS2740">
        <f t="shared" si="806"/>
        <v>0</v>
      </c>
      <c r="BJ2740" t="e">
        <f t="shared" si="807"/>
        <v>#NUM!</v>
      </c>
      <c r="BK2740">
        <f t="shared" si="808"/>
        <v>0</v>
      </c>
      <c r="BL2740">
        <f t="shared" si="809"/>
        <v>0</v>
      </c>
      <c r="BM2740">
        <f t="shared" si="810"/>
        <v>0</v>
      </c>
      <c r="BN2740">
        <f t="shared" si="811"/>
        <v>0</v>
      </c>
    </row>
    <row r="2741" spans="37:66">
      <c r="AK2741" t="e">
        <f t="shared" si="798"/>
        <v>#NUM!</v>
      </c>
      <c r="AL2741">
        <f t="shared" si="799"/>
        <v>0</v>
      </c>
      <c r="AM2741">
        <f t="shared" si="800"/>
        <v>0</v>
      </c>
      <c r="AN2741">
        <f t="shared" si="801"/>
        <v>0</v>
      </c>
      <c r="AO2741">
        <f t="shared" si="802"/>
        <v>0</v>
      </c>
      <c r="AP2741">
        <f t="shared" si="803"/>
        <v>0</v>
      </c>
      <c r="AQ2741">
        <f t="shared" si="804"/>
        <v>0</v>
      </c>
      <c r="AR2741">
        <f t="shared" si="805"/>
        <v>0</v>
      </c>
      <c r="AS2741">
        <f t="shared" si="806"/>
        <v>0</v>
      </c>
      <c r="BJ2741" t="e">
        <f t="shared" si="807"/>
        <v>#NUM!</v>
      </c>
      <c r="BK2741">
        <f t="shared" si="808"/>
        <v>0</v>
      </c>
      <c r="BL2741">
        <f t="shared" si="809"/>
        <v>0</v>
      </c>
      <c r="BM2741">
        <f t="shared" si="810"/>
        <v>0</v>
      </c>
      <c r="BN2741">
        <f t="shared" si="811"/>
        <v>0</v>
      </c>
    </row>
    <row r="2742" spans="37:66">
      <c r="AK2742" t="e">
        <f t="shared" si="798"/>
        <v>#NUM!</v>
      </c>
      <c r="AL2742">
        <f t="shared" si="799"/>
        <v>0</v>
      </c>
      <c r="AM2742">
        <f t="shared" si="800"/>
        <v>0</v>
      </c>
      <c r="AN2742">
        <f t="shared" si="801"/>
        <v>0</v>
      </c>
      <c r="AO2742">
        <f t="shared" si="802"/>
        <v>0</v>
      </c>
      <c r="AP2742">
        <f t="shared" si="803"/>
        <v>0</v>
      </c>
      <c r="AQ2742">
        <f t="shared" si="804"/>
        <v>0</v>
      </c>
      <c r="AR2742">
        <f t="shared" si="805"/>
        <v>0</v>
      </c>
      <c r="AS2742">
        <f t="shared" si="806"/>
        <v>0</v>
      </c>
      <c r="BJ2742" t="e">
        <f t="shared" si="807"/>
        <v>#NUM!</v>
      </c>
      <c r="BK2742">
        <f t="shared" si="808"/>
        <v>0</v>
      </c>
      <c r="BL2742">
        <f t="shared" si="809"/>
        <v>0</v>
      </c>
      <c r="BM2742">
        <f t="shared" si="810"/>
        <v>0</v>
      </c>
      <c r="BN2742">
        <f t="shared" si="811"/>
        <v>0</v>
      </c>
    </row>
    <row r="2743" spans="37:66">
      <c r="AK2743" t="e">
        <f t="shared" si="798"/>
        <v>#NUM!</v>
      </c>
      <c r="AL2743">
        <f t="shared" si="799"/>
        <v>0</v>
      </c>
      <c r="AM2743">
        <f t="shared" si="800"/>
        <v>0</v>
      </c>
      <c r="AN2743">
        <f t="shared" si="801"/>
        <v>0</v>
      </c>
      <c r="AO2743">
        <f t="shared" si="802"/>
        <v>0</v>
      </c>
      <c r="AP2743">
        <f t="shared" si="803"/>
        <v>0</v>
      </c>
      <c r="AQ2743">
        <f t="shared" si="804"/>
        <v>0</v>
      </c>
      <c r="AR2743">
        <f t="shared" si="805"/>
        <v>0</v>
      </c>
      <c r="AS2743">
        <f t="shared" si="806"/>
        <v>0</v>
      </c>
      <c r="BJ2743" t="e">
        <f t="shared" si="807"/>
        <v>#NUM!</v>
      </c>
      <c r="BK2743">
        <f t="shared" si="808"/>
        <v>0</v>
      </c>
      <c r="BL2743">
        <f t="shared" si="809"/>
        <v>0</v>
      </c>
      <c r="BM2743">
        <f t="shared" si="810"/>
        <v>0</v>
      </c>
      <c r="BN2743">
        <f t="shared" si="811"/>
        <v>0</v>
      </c>
    </row>
    <row r="2744" spans="37:66">
      <c r="AK2744" t="e">
        <f t="shared" si="798"/>
        <v>#NUM!</v>
      </c>
      <c r="AL2744">
        <f t="shared" si="799"/>
        <v>0</v>
      </c>
      <c r="AM2744">
        <f t="shared" si="800"/>
        <v>0</v>
      </c>
      <c r="AN2744">
        <f t="shared" si="801"/>
        <v>0</v>
      </c>
      <c r="AO2744">
        <f t="shared" si="802"/>
        <v>0</v>
      </c>
      <c r="AP2744">
        <f t="shared" si="803"/>
        <v>0</v>
      </c>
      <c r="AQ2744">
        <f t="shared" si="804"/>
        <v>0</v>
      </c>
      <c r="AR2744">
        <f t="shared" si="805"/>
        <v>0</v>
      </c>
      <c r="AS2744">
        <f t="shared" si="806"/>
        <v>0</v>
      </c>
      <c r="BJ2744" t="e">
        <f t="shared" si="807"/>
        <v>#NUM!</v>
      </c>
      <c r="BK2744">
        <f t="shared" si="808"/>
        <v>0</v>
      </c>
      <c r="BL2744">
        <f t="shared" si="809"/>
        <v>0</v>
      </c>
      <c r="BM2744">
        <f t="shared" si="810"/>
        <v>0</v>
      </c>
      <c r="BN2744">
        <f t="shared" si="811"/>
        <v>0</v>
      </c>
    </row>
    <row r="2745" spans="37:66">
      <c r="AK2745" t="e">
        <f t="shared" si="798"/>
        <v>#NUM!</v>
      </c>
      <c r="AL2745">
        <f t="shared" si="799"/>
        <v>0</v>
      </c>
      <c r="AM2745">
        <f t="shared" si="800"/>
        <v>0</v>
      </c>
      <c r="AN2745">
        <f t="shared" si="801"/>
        <v>0</v>
      </c>
      <c r="AO2745">
        <f t="shared" si="802"/>
        <v>0</v>
      </c>
      <c r="AP2745">
        <f t="shared" si="803"/>
        <v>0</v>
      </c>
      <c r="AQ2745">
        <f t="shared" si="804"/>
        <v>0</v>
      </c>
      <c r="AR2745">
        <f t="shared" si="805"/>
        <v>0</v>
      </c>
      <c r="AS2745">
        <f t="shared" si="806"/>
        <v>0</v>
      </c>
      <c r="BJ2745" t="e">
        <f t="shared" si="807"/>
        <v>#NUM!</v>
      </c>
      <c r="BK2745">
        <f t="shared" si="808"/>
        <v>0</v>
      </c>
      <c r="BL2745">
        <f t="shared" si="809"/>
        <v>0</v>
      </c>
      <c r="BM2745">
        <f t="shared" si="810"/>
        <v>0</v>
      </c>
      <c r="BN2745">
        <f t="shared" si="811"/>
        <v>0</v>
      </c>
    </row>
    <row r="2746" spans="37:66">
      <c r="AK2746" t="e">
        <f t="shared" si="798"/>
        <v>#NUM!</v>
      </c>
      <c r="AL2746">
        <f t="shared" si="799"/>
        <v>0</v>
      </c>
      <c r="AM2746">
        <f t="shared" si="800"/>
        <v>0</v>
      </c>
      <c r="AN2746">
        <f t="shared" si="801"/>
        <v>0</v>
      </c>
      <c r="AO2746">
        <f t="shared" si="802"/>
        <v>0</v>
      </c>
      <c r="AP2746">
        <f t="shared" si="803"/>
        <v>0</v>
      </c>
      <c r="AQ2746">
        <f t="shared" si="804"/>
        <v>0</v>
      </c>
      <c r="AR2746">
        <f t="shared" si="805"/>
        <v>0</v>
      </c>
      <c r="AS2746">
        <f t="shared" si="806"/>
        <v>0</v>
      </c>
      <c r="BJ2746" t="e">
        <f t="shared" si="807"/>
        <v>#NUM!</v>
      </c>
      <c r="BK2746">
        <f t="shared" si="808"/>
        <v>0</v>
      </c>
      <c r="BL2746">
        <f t="shared" si="809"/>
        <v>0</v>
      </c>
      <c r="BM2746">
        <f t="shared" si="810"/>
        <v>0</v>
      </c>
      <c r="BN2746">
        <f t="shared" si="811"/>
        <v>0</v>
      </c>
    </row>
    <row r="2747" spans="37:66">
      <c r="AK2747" t="e">
        <f t="shared" si="798"/>
        <v>#NUM!</v>
      </c>
      <c r="AL2747">
        <f t="shared" si="799"/>
        <v>0</v>
      </c>
      <c r="AM2747">
        <f t="shared" si="800"/>
        <v>0</v>
      </c>
      <c r="AN2747">
        <f t="shared" si="801"/>
        <v>0</v>
      </c>
      <c r="AO2747">
        <f t="shared" si="802"/>
        <v>0</v>
      </c>
      <c r="AP2747">
        <f t="shared" si="803"/>
        <v>0</v>
      </c>
      <c r="AQ2747">
        <f t="shared" si="804"/>
        <v>0</v>
      </c>
      <c r="AR2747">
        <f t="shared" si="805"/>
        <v>0</v>
      </c>
      <c r="AS2747">
        <f t="shared" si="806"/>
        <v>0</v>
      </c>
      <c r="BJ2747" t="e">
        <f t="shared" si="807"/>
        <v>#NUM!</v>
      </c>
      <c r="BK2747">
        <f t="shared" si="808"/>
        <v>0</v>
      </c>
      <c r="BL2747">
        <f t="shared" si="809"/>
        <v>0</v>
      </c>
      <c r="BM2747">
        <f t="shared" si="810"/>
        <v>0</v>
      </c>
      <c r="BN2747">
        <f t="shared" si="811"/>
        <v>0</v>
      </c>
    </row>
    <row r="2748" spans="37:66">
      <c r="AK2748" t="e">
        <f t="shared" si="798"/>
        <v>#NUM!</v>
      </c>
      <c r="AL2748">
        <f t="shared" si="799"/>
        <v>0</v>
      </c>
      <c r="AM2748">
        <f t="shared" si="800"/>
        <v>0</v>
      </c>
      <c r="AN2748">
        <f t="shared" si="801"/>
        <v>0</v>
      </c>
      <c r="AO2748">
        <f t="shared" si="802"/>
        <v>0</v>
      </c>
      <c r="AP2748">
        <f t="shared" si="803"/>
        <v>0</v>
      </c>
      <c r="AQ2748">
        <f t="shared" si="804"/>
        <v>0</v>
      </c>
      <c r="AR2748">
        <f t="shared" si="805"/>
        <v>0</v>
      </c>
      <c r="AS2748">
        <f t="shared" si="806"/>
        <v>0</v>
      </c>
      <c r="BJ2748" t="e">
        <f t="shared" si="807"/>
        <v>#NUM!</v>
      </c>
      <c r="BK2748">
        <f t="shared" si="808"/>
        <v>0</v>
      </c>
      <c r="BL2748">
        <f t="shared" si="809"/>
        <v>0</v>
      </c>
      <c r="BM2748">
        <f t="shared" si="810"/>
        <v>0</v>
      </c>
      <c r="BN2748">
        <f t="shared" si="811"/>
        <v>0</v>
      </c>
    </row>
    <row r="2749" spans="37:66">
      <c r="AK2749" t="e">
        <f t="shared" si="798"/>
        <v>#NUM!</v>
      </c>
      <c r="AL2749">
        <f t="shared" si="799"/>
        <v>0</v>
      </c>
      <c r="AM2749">
        <f t="shared" si="800"/>
        <v>0</v>
      </c>
      <c r="AN2749">
        <f t="shared" si="801"/>
        <v>0</v>
      </c>
      <c r="AO2749">
        <f t="shared" si="802"/>
        <v>0</v>
      </c>
      <c r="AP2749">
        <f t="shared" si="803"/>
        <v>0</v>
      </c>
      <c r="AQ2749">
        <f t="shared" si="804"/>
        <v>0</v>
      </c>
      <c r="AR2749">
        <f t="shared" si="805"/>
        <v>0</v>
      </c>
      <c r="AS2749">
        <f t="shared" si="806"/>
        <v>0</v>
      </c>
      <c r="BJ2749" t="e">
        <f t="shared" si="807"/>
        <v>#NUM!</v>
      </c>
      <c r="BK2749">
        <f t="shared" si="808"/>
        <v>0</v>
      </c>
      <c r="BL2749">
        <f t="shared" si="809"/>
        <v>0</v>
      </c>
      <c r="BM2749">
        <f t="shared" si="810"/>
        <v>0</v>
      </c>
      <c r="BN2749">
        <f t="shared" si="811"/>
        <v>0</v>
      </c>
    </row>
    <row r="2750" spans="37:66">
      <c r="AK2750" t="e">
        <f t="shared" si="798"/>
        <v>#NUM!</v>
      </c>
      <c r="AL2750">
        <f t="shared" si="799"/>
        <v>0</v>
      </c>
      <c r="AM2750">
        <f t="shared" si="800"/>
        <v>0</v>
      </c>
      <c r="AN2750">
        <f t="shared" si="801"/>
        <v>0</v>
      </c>
      <c r="AO2750">
        <f t="shared" si="802"/>
        <v>0</v>
      </c>
      <c r="AP2750">
        <f t="shared" si="803"/>
        <v>0</v>
      </c>
      <c r="AQ2750">
        <f t="shared" si="804"/>
        <v>0</v>
      </c>
      <c r="AR2750">
        <f t="shared" si="805"/>
        <v>0</v>
      </c>
      <c r="AS2750">
        <f t="shared" si="806"/>
        <v>0</v>
      </c>
      <c r="BJ2750" t="e">
        <f t="shared" si="807"/>
        <v>#NUM!</v>
      </c>
      <c r="BK2750">
        <f t="shared" si="808"/>
        <v>0</v>
      </c>
      <c r="BL2750">
        <f t="shared" si="809"/>
        <v>0</v>
      </c>
      <c r="BM2750">
        <f t="shared" si="810"/>
        <v>0</v>
      </c>
      <c r="BN2750">
        <f t="shared" si="811"/>
        <v>0</v>
      </c>
    </row>
    <row r="2751" spans="37:66">
      <c r="AK2751" t="e">
        <f t="shared" si="798"/>
        <v>#NUM!</v>
      </c>
      <c r="AL2751">
        <f t="shared" si="799"/>
        <v>0</v>
      </c>
      <c r="AM2751">
        <f t="shared" si="800"/>
        <v>0</v>
      </c>
      <c r="AN2751">
        <f t="shared" si="801"/>
        <v>0</v>
      </c>
      <c r="AO2751">
        <f t="shared" si="802"/>
        <v>0</v>
      </c>
      <c r="AP2751">
        <f t="shared" si="803"/>
        <v>0</v>
      </c>
      <c r="AQ2751">
        <f t="shared" si="804"/>
        <v>0</v>
      </c>
      <c r="AR2751">
        <f t="shared" si="805"/>
        <v>0</v>
      </c>
      <c r="AS2751">
        <f t="shared" si="806"/>
        <v>0</v>
      </c>
      <c r="BJ2751" t="e">
        <f t="shared" si="807"/>
        <v>#NUM!</v>
      </c>
      <c r="BK2751">
        <f t="shared" si="808"/>
        <v>0</v>
      </c>
      <c r="BL2751">
        <f t="shared" si="809"/>
        <v>0</v>
      </c>
      <c r="BM2751">
        <f t="shared" si="810"/>
        <v>0</v>
      </c>
      <c r="BN2751">
        <f t="shared" si="811"/>
        <v>0</v>
      </c>
    </row>
    <row r="2752" spans="37:66">
      <c r="AK2752" t="e">
        <f t="shared" si="798"/>
        <v>#NUM!</v>
      </c>
      <c r="AL2752">
        <f t="shared" si="799"/>
        <v>0</v>
      </c>
      <c r="AM2752">
        <f t="shared" si="800"/>
        <v>0</v>
      </c>
      <c r="AN2752">
        <f t="shared" si="801"/>
        <v>0</v>
      </c>
      <c r="AO2752">
        <f t="shared" si="802"/>
        <v>0</v>
      </c>
      <c r="AP2752">
        <f t="shared" si="803"/>
        <v>0</v>
      </c>
      <c r="AQ2752">
        <f t="shared" si="804"/>
        <v>0</v>
      </c>
      <c r="AR2752">
        <f t="shared" si="805"/>
        <v>0</v>
      </c>
      <c r="AS2752">
        <f t="shared" si="806"/>
        <v>0</v>
      </c>
      <c r="BJ2752" t="e">
        <f t="shared" si="807"/>
        <v>#NUM!</v>
      </c>
      <c r="BK2752">
        <f t="shared" si="808"/>
        <v>0</v>
      </c>
      <c r="BL2752">
        <f t="shared" si="809"/>
        <v>0</v>
      </c>
      <c r="BM2752">
        <f t="shared" si="810"/>
        <v>0</v>
      </c>
      <c r="BN2752">
        <f t="shared" si="811"/>
        <v>0</v>
      </c>
    </row>
    <row r="2753" spans="37:66">
      <c r="AK2753" t="e">
        <f t="shared" si="798"/>
        <v>#NUM!</v>
      </c>
      <c r="AL2753">
        <f t="shared" si="799"/>
        <v>0</v>
      </c>
      <c r="AM2753">
        <f t="shared" si="800"/>
        <v>0</v>
      </c>
      <c r="AN2753">
        <f t="shared" si="801"/>
        <v>0</v>
      </c>
      <c r="AO2753">
        <f t="shared" si="802"/>
        <v>0</v>
      </c>
      <c r="AP2753">
        <f t="shared" si="803"/>
        <v>0</v>
      </c>
      <c r="AQ2753">
        <f t="shared" si="804"/>
        <v>0</v>
      </c>
      <c r="AR2753">
        <f t="shared" si="805"/>
        <v>0</v>
      </c>
      <c r="AS2753">
        <f t="shared" si="806"/>
        <v>0</v>
      </c>
      <c r="BJ2753" t="e">
        <f t="shared" si="807"/>
        <v>#NUM!</v>
      </c>
      <c r="BK2753">
        <f t="shared" si="808"/>
        <v>0</v>
      </c>
      <c r="BL2753">
        <f t="shared" si="809"/>
        <v>0</v>
      </c>
      <c r="BM2753">
        <f t="shared" si="810"/>
        <v>0</v>
      </c>
      <c r="BN2753">
        <f t="shared" si="811"/>
        <v>0</v>
      </c>
    </row>
    <row r="2754" spans="37:66">
      <c r="AK2754" t="e">
        <f t="shared" si="798"/>
        <v>#NUM!</v>
      </c>
      <c r="AL2754">
        <f t="shared" si="799"/>
        <v>0</v>
      </c>
      <c r="AM2754">
        <f t="shared" si="800"/>
        <v>0</v>
      </c>
      <c r="AN2754">
        <f t="shared" si="801"/>
        <v>0</v>
      </c>
      <c r="AO2754">
        <f t="shared" si="802"/>
        <v>0</v>
      </c>
      <c r="AP2754">
        <f t="shared" si="803"/>
        <v>0</v>
      </c>
      <c r="AQ2754">
        <f t="shared" si="804"/>
        <v>0</v>
      </c>
      <c r="AR2754">
        <f t="shared" si="805"/>
        <v>0</v>
      </c>
      <c r="AS2754">
        <f t="shared" si="806"/>
        <v>0</v>
      </c>
      <c r="BJ2754" t="e">
        <f t="shared" si="807"/>
        <v>#NUM!</v>
      </c>
      <c r="BK2754">
        <f t="shared" si="808"/>
        <v>0</v>
      </c>
      <c r="BL2754">
        <f t="shared" si="809"/>
        <v>0</v>
      </c>
      <c r="BM2754">
        <f t="shared" si="810"/>
        <v>0</v>
      </c>
      <c r="BN2754">
        <f t="shared" si="811"/>
        <v>0</v>
      </c>
    </row>
    <row r="2755" spans="37:66">
      <c r="AK2755" t="e">
        <f t="shared" si="798"/>
        <v>#NUM!</v>
      </c>
      <c r="AL2755">
        <f t="shared" si="799"/>
        <v>0</v>
      </c>
      <c r="AM2755">
        <f t="shared" si="800"/>
        <v>0</v>
      </c>
      <c r="AN2755">
        <f t="shared" si="801"/>
        <v>0</v>
      </c>
      <c r="AO2755">
        <f t="shared" si="802"/>
        <v>0</v>
      </c>
      <c r="AP2755">
        <f t="shared" si="803"/>
        <v>0</v>
      </c>
      <c r="AQ2755">
        <f t="shared" si="804"/>
        <v>0</v>
      </c>
      <c r="AR2755">
        <f t="shared" si="805"/>
        <v>0</v>
      </c>
      <c r="AS2755">
        <f t="shared" si="806"/>
        <v>0</v>
      </c>
      <c r="BJ2755" t="e">
        <f t="shared" si="807"/>
        <v>#NUM!</v>
      </c>
      <c r="BK2755">
        <f t="shared" si="808"/>
        <v>0</v>
      </c>
      <c r="BL2755">
        <f t="shared" si="809"/>
        <v>0</v>
      </c>
      <c r="BM2755">
        <f t="shared" si="810"/>
        <v>0</v>
      </c>
      <c r="BN2755">
        <f t="shared" si="811"/>
        <v>0</v>
      </c>
    </row>
    <row r="2756" spans="37:66">
      <c r="AK2756" t="e">
        <f t="shared" ref="AK2756:AK2819" si="812">$M2756^0*AA$2</f>
        <v>#NUM!</v>
      </c>
      <c r="AL2756">
        <f t="shared" ref="AL2756:AL2819" si="813">$M2756^1*AB$2</f>
        <v>0</v>
      </c>
      <c r="AM2756">
        <f t="shared" ref="AM2756:AM2819" si="814">$M2756^2*AC$2</f>
        <v>0</v>
      </c>
      <c r="AN2756">
        <f t="shared" ref="AN2756:AN2819" si="815">$M2756^3*AD$2</f>
        <v>0</v>
      </c>
      <c r="AO2756">
        <f t="shared" ref="AO2756:AO2819" si="816">$M2756^4*AE$2</f>
        <v>0</v>
      </c>
      <c r="AP2756">
        <f t="shared" ref="AP2756:AP2819" si="817">$M2756^5*AF$2</f>
        <v>0</v>
      </c>
      <c r="AQ2756">
        <f t="shared" ref="AQ2756:AQ2819" si="818">$M2756^6*AG$2</f>
        <v>0</v>
      </c>
      <c r="AR2756">
        <f t="shared" ref="AR2756:AR2819" si="819">$M2756^7*AH$2</f>
        <v>0</v>
      </c>
      <c r="AS2756">
        <f t="shared" ref="AS2756:AS2819" si="820">$M2756^8*AI$2</f>
        <v>0</v>
      </c>
      <c r="BJ2756" t="e">
        <f t="shared" ref="BJ2756:BJ2819" si="821">$M2756^0*BC$2</f>
        <v>#NUM!</v>
      </c>
      <c r="BK2756">
        <f t="shared" ref="BK2756:BK2819" si="822">$M2756^1*BD$2</f>
        <v>0</v>
      </c>
      <c r="BL2756">
        <f t="shared" ref="BL2756:BL2819" si="823">$M2756^2*BE$2</f>
        <v>0</v>
      </c>
      <c r="BM2756">
        <f t="shared" ref="BM2756:BM2819" si="824">$M2756^3*BF$2</f>
        <v>0</v>
      </c>
      <c r="BN2756">
        <f t="shared" ref="BN2756:BN2819" si="825">$M2756^4*BG$2</f>
        <v>0</v>
      </c>
    </row>
    <row r="2757" spans="37:66">
      <c r="AK2757" t="e">
        <f t="shared" si="812"/>
        <v>#NUM!</v>
      </c>
      <c r="AL2757">
        <f t="shared" si="813"/>
        <v>0</v>
      </c>
      <c r="AM2757">
        <f t="shared" si="814"/>
        <v>0</v>
      </c>
      <c r="AN2757">
        <f t="shared" si="815"/>
        <v>0</v>
      </c>
      <c r="AO2757">
        <f t="shared" si="816"/>
        <v>0</v>
      </c>
      <c r="AP2757">
        <f t="shared" si="817"/>
        <v>0</v>
      </c>
      <c r="AQ2757">
        <f t="shared" si="818"/>
        <v>0</v>
      </c>
      <c r="AR2757">
        <f t="shared" si="819"/>
        <v>0</v>
      </c>
      <c r="AS2757">
        <f t="shared" si="820"/>
        <v>0</v>
      </c>
      <c r="BJ2757" t="e">
        <f t="shared" si="821"/>
        <v>#NUM!</v>
      </c>
      <c r="BK2757">
        <f t="shared" si="822"/>
        <v>0</v>
      </c>
      <c r="BL2757">
        <f t="shared" si="823"/>
        <v>0</v>
      </c>
      <c r="BM2757">
        <f t="shared" si="824"/>
        <v>0</v>
      </c>
      <c r="BN2757">
        <f t="shared" si="825"/>
        <v>0</v>
      </c>
    </row>
    <row r="2758" spans="37:66">
      <c r="AK2758" t="e">
        <f t="shared" si="812"/>
        <v>#NUM!</v>
      </c>
      <c r="AL2758">
        <f t="shared" si="813"/>
        <v>0</v>
      </c>
      <c r="AM2758">
        <f t="shared" si="814"/>
        <v>0</v>
      </c>
      <c r="AN2758">
        <f t="shared" si="815"/>
        <v>0</v>
      </c>
      <c r="AO2758">
        <f t="shared" si="816"/>
        <v>0</v>
      </c>
      <c r="AP2758">
        <f t="shared" si="817"/>
        <v>0</v>
      </c>
      <c r="AQ2758">
        <f t="shared" si="818"/>
        <v>0</v>
      </c>
      <c r="AR2758">
        <f t="shared" si="819"/>
        <v>0</v>
      </c>
      <c r="AS2758">
        <f t="shared" si="820"/>
        <v>0</v>
      </c>
      <c r="BJ2758" t="e">
        <f t="shared" si="821"/>
        <v>#NUM!</v>
      </c>
      <c r="BK2758">
        <f t="shared" si="822"/>
        <v>0</v>
      </c>
      <c r="BL2758">
        <f t="shared" si="823"/>
        <v>0</v>
      </c>
      <c r="BM2758">
        <f t="shared" si="824"/>
        <v>0</v>
      </c>
      <c r="BN2758">
        <f t="shared" si="825"/>
        <v>0</v>
      </c>
    </row>
    <row r="2759" spans="37:66">
      <c r="AK2759" t="e">
        <f t="shared" si="812"/>
        <v>#NUM!</v>
      </c>
      <c r="AL2759">
        <f t="shared" si="813"/>
        <v>0</v>
      </c>
      <c r="AM2759">
        <f t="shared" si="814"/>
        <v>0</v>
      </c>
      <c r="AN2759">
        <f t="shared" si="815"/>
        <v>0</v>
      </c>
      <c r="AO2759">
        <f t="shared" si="816"/>
        <v>0</v>
      </c>
      <c r="AP2759">
        <f t="shared" si="817"/>
        <v>0</v>
      </c>
      <c r="AQ2759">
        <f t="shared" si="818"/>
        <v>0</v>
      </c>
      <c r="AR2759">
        <f t="shared" si="819"/>
        <v>0</v>
      </c>
      <c r="AS2759">
        <f t="shared" si="820"/>
        <v>0</v>
      </c>
      <c r="BJ2759" t="e">
        <f t="shared" si="821"/>
        <v>#NUM!</v>
      </c>
      <c r="BK2759">
        <f t="shared" si="822"/>
        <v>0</v>
      </c>
      <c r="BL2759">
        <f t="shared" si="823"/>
        <v>0</v>
      </c>
      <c r="BM2759">
        <f t="shared" si="824"/>
        <v>0</v>
      </c>
      <c r="BN2759">
        <f t="shared" si="825"/>
        <v>0</v>
      </c>
    </row>
    <row r="2760" spans="37:66">
      <c r="AK2760" t="e">
        <f t="shared" si="812"/>
        <v>#NUM!</v>
      </c>
      <c r="AL2760">
        <f t="shared" si="813"/>
        <v>0</v>
      </c>
      <c r="AM2760">
        <f t="shared" si="814"/>
        <v>0</v>
      </c>
      <c r="AN2760">
        <f t="shared" si="815"/>
        <v>0</v>
      </c>
      <c r="AO2760">
        <f t="shared" si="816"/>
        <v>0</v>
      </c>
      <c r="AP2760">
        <f t="shared" si="817"/>
        <v>0</v>
      </c>
      <c r="AQ2760">
        <f t="shared" si="818"/>
        <v>0</v>
      </c>
      <c r="AR2760">
        <f t="shared" si="819"/>
        <v>0</v>
      </c>
      <c r="AS2760">
        <f t="shared" si="820"/>
        <v>0</v>
      </c>
      <c r="BJ2760" t="e">
        <f t="shared" si="821"/>
        <v>#NUM!</v>
      </c>
      <c r="BK2760">
        <f t="shared" si="822"/>
        <v>0</v>
      </c>
      <c r="BL2760">
        <f t="shared" si="823"/>
        <v>0</v>
      </c>
      <c r="BM2760">
        <f t="shared" si="824"/>
        <v>0</v>
      </c>
      <c r="BN2760">
        <f t="shared" si="825"/>
        <v>0</v>
      </c>
    </row>
    <row r="2761" spans="37:66">
      <c r="AK2761" t="e">
        <f t="shared" si="812"/>
        <v>#NUM!</v>
      </c>
      <c r="AL2761">
        <f t="shared" si="813"/>
        <v>0</v>
      </c>
      <c r="AM2761">
        <f t="shared" si="814"/>
        <v>0</v>
      </c>
      <c r="AN2761">
        <f t="shared" si="815"/>
        <v>0</v>
      </c>
      <c r="AO2761">
        <f t="shared" si="816"/>
        <v>0</v>
      </c>
      <c r="AP2761">
        <f t="shared" si="817"/>
        <v>0</v>
      </c>
      <c r="AQ2761">
        <f t="shared" si="818"/>
        <v>0</v>
      </c>
      <c r="AR2761">
        <f t="shared" si="819"/>
        <v>0</v>
      </c>
      <c r="AS2761">
        <f t="shared" si="820"/>
        <v>0</v>
      </c>
      <c r="BJ2761" t="e">
        <f t="shared" si="821"/>
        <v>#NUM!</v>
      </c>
      <c r="BK2761">
        <f t="shared" si="822"/>
        <v>0</v>
      </c>
      <c r="BL2761">
        <f t="shared" si="823"/>
        <v>0</v>
      </c>
      <c r="BM2761">
        <f t="shared" si="824"/>
        <v>0</v>
      </c>
      <c r="BN2761">
        <f t="shared" si="825"/>
        <v>0</v>
      </c>
    </row>
    <row r="2762" spans="37:66">
      <c r="AK2762" t="e">
        <f t="shared" si="812"/>
        <v>#NUM!</v>
      </c>
      <c r="AL2762">
        <f t="shared" si="813"/>
        <v>0</v>
      </c>
      <c r="AM2762">
        <f t="shared" si="814"/>
        <v>0</v>
      </c>
      <c r="AN2762">
        <f t="shared" si="815"/>
        <v>0</v>
      </c>
      <c r="AO2762">
        <f t="shared" si="816"/>
        <v>0</v>
      </c>
      <c r="AP2762">
        <f t="shared" si="817"/>
        <v>0</v>
      </c>
      <c r="AQ2762">
        <f t="shared" si="818"/>
        <v>0</v>
      </c>
      <c r="AR2762">
        <f t="shared" si="819"/>
        <v>0</v>
      </c>
      <c r="AS2762">
        <f t="shared" si="820"/>
        <v>0</v>
      </c>
      <c r="BJ2762" t="e">
        <f t="shared" si="821"/>
        <v>#NUM!</v>
      </c>
      <c r="BK2762">
        <f t="shared" si="822"/>
        <v>0</v>
      </c>
      <c r="BL2762">
        <f t="shared" si="823"/>
        <v>0</v>
      </c>
      <c r="BM2762">
        <f t="shared" si="824"/>
        <v>0</v>
      </c>
      <c r="BN2762">
        <f t="shared" si="825"/>
        <v>0</v>
      </c>
    </row>
    <row r="2763" spans="37:66">
      <c r="AK2763" t="e">
        <f t="shared" si="812"/>
        <v>#NUM!</v>
      </c>
      <c r="AL2763">
        <f t="shared" si="813"/>
        <v>0</v>
      </c>
      <c r="AM2763">
        <f t="shared" si="814"/>
        <v>0</v>
      </c>
      <c r="AN2763">
        <f t="shared" si="815"/>
        <v>0</v>
      </c>
      <c r="AO2763">
        <f t="shared" si="816"/>
        <v>0</v>
      </c>
      <c r="AP2763">
        <f t="shared" si="817"/>
        <v>0</v>
      </c>
      <c r="AQ2763">
        <f t="shared" si="818"/>
        <v>0</v>
      </c>
      <c r="AR2763">
        <f t="shared" si="819"/>
        <v>0</v>
      </c>
      <c r="AS2763">
        <f t="shared" si="820"/>
        <v>0</v>
      </c>
      <c r="BJ2763" t="e">
        <f t="shared" si="821"/>
        <v>#NUM!</v>
      </c>
      <c r="BK2763">
        <f t="shared" si="822"/>
        <v>0</v>
      </c>
      <c r="BL2763">
        <f t="shared" si="823"/>
        <v>0</v>
      </c>
      <c r="BM2763">
        <f t="shared" si="824"/>
        <v>0</v>
      </c>
      <c r="BN2763">
        <f t="shared" si="825"/>
        <v>0</v>
      </c>
    </row>
    <row r="2764" spans="37:66">
      <c r="AK2764" t="e">
        <f t="shared" si="812"/>
        <v>#NUM!</v>
      </c>
      <c r="AL2764">
        <f t="shared" si="813"/>
        <v>0</v>
      </c>
      <c r="AM2764">
        <f t="shared" si="814"/>
        <v>0</v>
      </c>
      <c r="AN2764">
        <f t="shared" si="815"/>
        <v>0</v>
      </c>
      <c r="AO2764">
        <f t="shared" si="816"/>
        <v>0</v>
      </c>
      <c r="AP2764">
        <f t="shared" si="817"/>
        <v>0</v>
      </c>
      <c r="AQ2764">
        <f t="shared" si="818"/>
        <v>0</v>
      </c>
      <c r="AR2764">
        <f t="shared" si="819"/>
        <v>0</v>
      </c>
      <c r="AS2764">
        <f t="shared" si="820"/>
        <v>0</v>
      </c>
      <c r="BJ2764" t="e">
        <f t="shared" si="821"/>
        <v>#NUM!</v>
      </c>
      <c r="BK2764">
        <f t="shared" si="822"/>
        <v>0</v>
      </c>
      <c r="BL2764">
        <f t="shared" si="823"/>
        <v>0</v>
      </c>
      <c r="BM2764">
        <f t="shared" si="824"/>
        <v>0</v>
      </c>
      <c r="BN2764">
        <f t="shared" si="825"/>
        <v>0</v>
      </c>
    </row>
    <row r="2765" spans="37:66">
      <c r="AK2765" t="e">
        <f t="shared" si="812"/>
        <v>#NUM!</v>
      </c>
      <c r="AL2765">
        <f t="shared" si="813"/>
        <v>0</v>
      </c>
      <c r="AM2765">
        <f t="shared" si="814"/>
        <v>0</v>
      </c>
      <c r="AN2765">
        <f t="shared" si="815"/>
        <v>0</v>
      </c>
      <c r="AO2765">
        <f t="shared" si="816"/>
        <v>0</v>
      </c>
      <c r="AP2765">
        <f t="shared" si="817"/>
        <v>0</v>
      </c>
      <c r="AQ2765">
        <f t="shared" si="818"/>
        <v>0</v>
      </c>
      <c r="AR2765">
        <f t="shared" si="819"/>
        <v>0</v>
      </c>
      <c r="AS2765">
        <f t="shared" si="820"/>
        <v>0</v>
      </c>
      <c r="BJ2765" t="e">
        <f t="shared" si="821"/>
        <v>#NUM!</v>
      </c>
      <c r="BK2765">
        <f t="shared" si="822"/>
        <v>0</v>
      </c>
      <c r="BL2765">
        <f t="shared" si="823"/>
        <v>0</v>
      </c>
      <c r="BM2765">
        <f t="shared" si="824"/>
        <v>0</v>
      </c>
      <c r="BN2765">
        <f t="shared" si="825"/>
        <v>0</v>
      </c>
    </row>
    <row r="2766" spans="37:66">
      <c r="AK2766" t="e">
        <f t="shared" si="812"/>
        <v>#NUM!</v>
      </c>
      <c r="AL2766">
        <f t="shared" si="813"/>
        <v>0</v>
      </c>
      <c r="AM2766">
        <f t="shared" si="814"/>
        <v>0</v>
      </c>
      <c r="AN2766">
        <f t="shared" si="815"/>
        <v>0</v>
      </c>
      <c r="AO2766">
        <f t="shared" si="816"/>
        <v>0</v>
      </c>
      <c r="AP2766">
        <f t="shared" si="817"/>
        <v>0</v>
      </c>
      <c r="AQ2766">
        <f t="shared" si="818"/>
        <v>0</v>
      </c>
      <c r="AR2766">
        <f t="shared" si="819"/>
        <v>0</v>
      </c>
      <c r="AS2766">
        <f t="shared" si="820"/>
        <v>0</v>
      </c>
      <c r="BJ2766" t="e">
        <f t="shared" si="821"/>
        <v>#NUM!</v>
      </c>
      <c r="BK2766">
        <f t="shared" si="822"/>
        <v>0</v>
      </c>
      <c r="BL2766">
        <f t="shared" si="823"/>
        <v>0</v>
      </c>
      <c r="BM2766">
        <f t="shared" si="824"/>
        <v>0</v>
      </c>
      <c r="BN2766">
        <f t="shared" si="825"/>
        <v>0</v>
      </c>
    </row>
    <row r="2767" spans="37:66">
      <c r="AK2767" t="e">
        <f t="shared" si="812"/>
        <v>#NUM!</v>
      </c>
      <c r="AL2767">
        <f t="shared" si="813"/>
        <v>0</v>
      </c>
      <c r="AM2767">
        <f t="shared" si="814"/>
        <v>0</v>
      </c>
      <c r="AN2767">
        <f t="shared" si="815"/>
        <v>0</v>
      </c>
      <c r="AO2767">
        <f t="shared" si="816"/>
        <v>0</v>
      </c>
      <c r="AP2767">
        <f t="shared" si="817"/>
        <v>0</v>
      </c>
      <c r="AQ2767">
        <f t="shared" si="818"/>
        <v>0</v>
      </c>
      <c r="AR2767">
        <f t="shared" si="819"/>
        <v>0</v>
      </c>
      <c r="AS2767">
        <f t="shared" si="820"/>
        <v>0</v>
      </c>
      <c r="BJ2767" t="e">
        <f t="shared" si="821"/>
        <v>#NUM!</v>
      </c>
      <c r="BK2767">
        <f t="shared" si="822"/>
        <v>0</v>
      </c>
      <c r="BL2767">
        <f t="shared" si="823"/>
        <v>0</v>
      </c>
      <c r="BM2767">
        <f t="shared" si="824"/>
        <v>0</v>
      </c>
      <c r="BN2767">
        <f t="shared" si="825"/>
        <v>0</v>
      </c>
    </row>
    <row r="2768" spans="37:66">
      <c r="AK2768" t="e">
        <f t="shared" si="812"/>
        <v>#NUM!</v>
      </c>
      <c r="AL2768">
        <f t="shared" si="813"/>
        <v>0</v>
      </c>
      <c r="AM2768">
        <f t="shared" si="814"/>
        <v>0</v>
      </c>
      <c r="AN2768">
        <f t="shared" si="815"/>
        <v>0</v>
      </c>
      <c r="AO2768">
        <f t="shared" si="816"/>
        <v>0</v>
      </c>
      <c r="AP2768">
        <f t="shared" si="817"/>
        <v>0</v>
      </c>
      <c r="AQ2768">
        <f t="shared" si="818"/>
        <v>0</v>
      </c>
      <c r="AR2768">
        <f t="shared" si="819"/>
        <v>0</v>
      </c>
      <c r="AS2768">
        <f t="shared" si="820"/>
        <v>0</v>
      </c>
      <c r="BJ2768" t="e">
        <f t="shared" si="821"/>
        <v>#NUM!</v>
      </c>
      <c r="BK2768">
        <f t="shared" si="822"/>
        <v>0</v>
      </c>
      <c r="BL2768">
        <f t="shared" si="823"/>
        <v>0</v>
      </c>
      <c r="BM2768">
        <f t="shared" si="824"/>
        <v>0</v>
      </c>
      <c r="BN2768">
        <f t="shared" si="825"/>
        <v>0</v>
      </c>
    </row>
    <row r="2769" spans="37:66">
      <c r="AK2769" t="e">
        <f t="shared" si="812"/>
        <v>#NUM!</v>
      </c>
      <c r="AL2769">
        <f t="shared" si="813"/>
        <v>0</v>
      </c>
      <c r="AM2769">
        <f t="shared" si="814"/>
        <v>0</v>
      </c>
      <c r="AN2769">
        <f t="shared" si="815"/>
        <v>0</v>
      </c>
      <c r="AO2769">
        <f t="shared" si="816"/>
        <v>0</v>
      </c>
      <c r="AP2769">
        <f t="shared" si="817"/>
        <v>0</v>
      </c>
      <c r="AQ2769">
        <f t="shared" si="818"/>
        <v>0</v>
      </c>
      <c r="AR2769">
        <f t="shared" si="819"/>
        <v>0</v>
      </c>
      <c r="AS2769">
        <f t="shared" si="820"/>
        <v>0</v>
      </c>
      <c r="BJ2769" t="e">
        <f t="shared" si="821"/>
        <v>#NUM!</v>
      </c>
      <c r="BK2769">
        <f t="shared" si="822"/>
        <v>0</v>
      </c>
      <c r="BL2769">
        <f t="shared" si="823"/>
        <v>0</v>
      </c>
      <c r="BM2769">
        <f t="shared" si="824"/>
        <v>0</v>
      </c>
      <c r="BN2769">
        <f t="shared" si="825"/>
        <v>0</v>
      </c>
    </row>
    <row r="2770" spans="37:66">
      <c r="AK2770" t="e">
        <f t="shared" si="812"/>
        <v>#NUM!</v>
      </c>
      <c r="AL2770">
        <f t="shared" si="813"/>
        <v>0</v>
      </c>
      <c r="AM2770">
        <f t="shared" si="814"/>
        <v>0</v>
      </c>
      <c r="AN2770">
        <f t="shared" si="815"/>
        <v>0</v>
      </c>
      <c r="AO2770">
        <f t="shared" si="816"/>
        <v>0</v>
      </c>
      <c r="AP2770">
        <f t="shared" si="817"/>
        <v>0</v>
      </c>
      <c r="AQ2770">
        <f t="shared" si="818"/>
        <v>0</v>
      </c>
      <c r="AR2770">
        <f t="shared" si="819"/>
        <v>0</v>
      </c>
      <c r="AS2770">
        <f t="shared" si="820"/>
        <v>0</v>
      </c>
      <c r="BJ2770" t="e">
        <f t="shared" si="821"/>
        <v>#NUM!</v>
      </c>
      <c r="BK2770">
        <f t="shared" si="822"/>
        <v>0</v>
      </c>
      <c r="BL2770">
        <f t="shared" si="823"/>
        <v>0</v>
      </c>
      <c r="BM2770">
        <f t="shared" si="824"/>
        <v>0</v>
      </c>
      <c r="BN2770">
        <f t="shared" si="825"/>
        <v>0</v>
      </c>
    </row>
    <row r="2771" spans="37:66">
      <c r="AK2771" t="e">
        <f t="shared" si="812"/>
        <v>#NUM!</v>
      </c>
      <c r="AL2771">
        <f t="shared" si="813"/>
        <v>0</v>
      </c>
      <c r="AM2771">
        <f t="shared" si="814"/>
        <v>0</v>
      </c>
      <c r="AN2771">
        <f t="shared" si="815"/>
        <v>0</v>
      </c>
      <c r="AO2771">
        <f t="shared" si="816"/>
        <v>0</v>
      </c>
      <c r="AP2771">
        <f t="shared" si="817"/>
        <v>0</v>
      </c>
      <c r="AQ2771">
        <f t="shared" si="818"/>
        <v>0</v>
      </c>
      <c r="AR2771">
        <f t="shared" si="819"/>
        <v>0</v>
      </c>
      <c r="AS2771">
        <f t="shared" si="820"/>
        <v>0</v>
      </c>
      <c r="BJ2771" t="e">
        <f t="shared" si="821"/>
        <v>#NUM!</v>
      </c>
      <c r="BK2771">
        <f t="shared" si="822"/>
        <v>0</v>
      </c>
      <c r="BL2771">
        <f t="shared" si="823"/>
        <v>0</v>
      </c>
      <c r="BM2771">
        <f t="shared" si="824"/>
        <v>0</v>
      </c>
      <c r="BN2771">
        <f t="shared" si="825"/>
        <v>0</v>
      </c>
    </row>
    <row r="2772" spans="37:66">
      <c r="AK2772" t="e">
        <f t="shared" si="812"/>
        <v>#NUM!</v>
      </c>
      <c r="AL2772">
        <f t="shared" si="813"/>
        <v>0</v>
      </c>
      <c r="AM2772">
        <f t="shared" si="814"/>
        <v>0</v>
      </c>
      <c r="AN2772">
        <f t="shared" si="815"/>
        <v>0</v>
      </c>
      <c r="AO2772">
        <f t="shared" si="816"/>
        <v>0</v>
      </c>
      <c r="AP2772">
        <f t="shared" si="817"/>
        <v>0</v>
      </c>
      <c r="AQ2772">
        <f t="shared" si="818"/>
        <v>0</v>
      </c>
      <c r="AR2772">
        <f t="shared" si="819"/>
        <v>0</v>
      </c>
      <c r="AS2772">
        <f t="shared" si="820"/>
        <v>0</v>
      </c>
      <c r="BJ2772" t="e">
        <f t="shared" si="821"/>
        <v>#NUM!</v>
      </c>
      <c r="BK2772">
        <f t="shared" si="822"/>
        <v>0</v>
      </c>
      <c r="BL2772">
        <f t="shared" si="823"/>
        <v>0</v>
      </c>
      <c r="BM2772">
        <f t="shared" si="824"/>
        <v>0</v>
      </c>
      <c r="BN2772">
        <f t="shared" si="825"/>
        <v>0</v>
      </c>
    </row>
    <row r="2773" spans="37:66">
      <c r="AK2773" t="e">
        <f t="shared" si="812"/>
        <v>#NUM!</v>
      </c>
      <c r="AL2773">
        <f t="shared" si="813"/>
        <v>0</v>
      </c>
      <c r="AM2773">
        <f t="shared" si="814"/>
        <v>0</v>
      </c>
      <c r="AN2773">
        <f t="shared" si="815"/>
        <v>0</v>
      </c>
      <c r="AO2773">
        <f t="shared" si="816"/>
        <v>0</v>
      </c>
      <c r="AP2773">
        <f t="shared" si="817"/>
        <v>0</v>
      </c>
      <c r="AQ2773">
        <f t="shared" si="818"/>
        <v>0</v>
      </c>
      <c r="AR2773">
        <f t="shared" si="819"/>
        <v>0</v>
      </c>
      <c r="AS2773">
        <f t="shared" si="820"/>
        <v>0</v>
      </c>
      <c r="BJ2773" t="e">
        <f t="shared" si="821"/>
        <v>#NUM!</v>
      </c>
      <c r="BK2773">
        <f t="shared" si="822"/>
        <v>0</v>
      </c>
      <c r="BL2773">
        <f t="shared" si="823"/>
        <v>0</v>
      </c>
      <c r="BM2773">
        <f t="shared" si="824"/>
        <v>0</v>
      </c>
      <c r="BN2773">
        <f t="shared" si="825"/>
        <v>0</v>
      </c>
    </row>
    <row r="2774" spans="37:66">
      <c r="AK2774" t="e">
        <f t="shared" si="812"/>
        <v>#NUM!</v>
      </c>
      <c r="AL2774">
        <f t="shared" si="813"/>
        <v>0</v>
      </c>
      <c r="AM2774">
        <f t="shared" si="814"/>
        <v>0</v>
      </c>
      <c r="AN2774">
        <f t="shared" si="815"/>
        <v>0</v>
      </c>
      <c r="AO2774">
        <f t="shared" si="816"/>
        <v>0</v>
      </c>
      <c r="AP2774">
        <f t="shared" si="817"/>
        <v>0</v>
      </c>
      <c r="AQ2774">
        <f t="shared" si="818"/>
        <v>0</v>
      </c>
      <c r="AR2774">
        <f t="shared" si="819"/>
        <v>0</v>
      </c>
      <c r="AS2774">
        <f t="shared" si="820"/>
        <v>0</v>
      </c>
      <c r="BJ2774" t="e">
        <f t="shared" si="821"/>
        <v>#NUM!</v>
      </c>
      <c r="BK2774">
        <f t="shared" si="822"/>
        <v>0</v>
      </c>
      <c r="BL2774">
        <f t="shared" si="823"/>
        <v>0</v>
      </c>
      <c r="BM2774">
        <f t="shared" si="824"/>
        <v>0</v>
      </c>
      <c r="BN2774">
        <f t="shared" si="825"/>
        <v>0</v>
      </c>
    </row>
    <row r="2775" spans="37:66">
      <c r="AK2775" t="e">
        <f t="shared" si="812"/>
        <v>#NUM!</v>
      </c>
      <c r="AL2775">
        <f t="shared" si="813"/>
        <v>0</v>
      </c>
      <c r="AM2775">
        <f t="shared" si="814"/>
        <v>0</v>
      </c>
      <c r="AN2775">
        <f t="shared" si="815"/>
        <v>0</v>
      </c>
      <c r="AO2775">
        <f t="shared" si="816"/>
        <v>0</v>
      </c>
      <c r="AP2775">
        <f t="shared" si="817"/>
        <v>0</v>
      </c>
      <c r="AQ2775">
        <f t="shared" si="818"/>
        <v>0</v>
      </c>
      <c r="AR2775">
        <f t="shared" si="819"/>
        <v>0</v>
      </c>
      <c r="AS2775">
        <f t="shared" si="820"/>
        <v>0</v>
      </c>
      <c r="BJ2775" t="e">
        <f t="shared" si="821"/>
        <v>#NUM!</v>
      </c>
      <c r="BK2775">
        <f t="shared" si="822"/>
        <v>0</v>
      </c>
      <c r="BL2775">
        <f t="shared" si="823"/>
        <v>0</v>
      </c>
      <c r="BM2775">
        <f t="shared" si="824"/>
        <v>0</v>
      </c>
      <c r="BN2775">
        <f t="shared" si="825"/>
        <v>0</v>
      </c>
    </row>
    <row r="2776" spans="37:66">
      <c r="AK2776" t="e">
        <f t="shared" si="812"/>
        <v>#NUM!</v>
      </c>
      <c r="AL2776">
        <f t="shared" si="813"/>
        <v>0</v>
      </c>
      <c r="AM2776">
        <f t="shared" si="814"/>
        <v>0</v>
      </c>
      <c r="AN2776">
        <f t="shared" si="815"/>
        <v>0</v>
      </c>
      <c r="AO2776">
        <f t="shared" si="816"/>
        <v>0</v>
      </c>
      <c r="AP2776">
        <f t="shared" si="817"/>
        <v>0</v>
      </c>
      <c r="AQ2776">
        <f t="shared" si="818"/>
        <v>0</v>
      </c>
      <c r="AR2776">
        <f t="shared" si="819"/>
        <v>0</v>
      </c>
      <c r="AS2776">
        <f t="shared" si="820"/>
        <v>0</v>
      </c>
      <c r="BJ2776" t="e">
        <f t="shared" si="821"/>
        <v>#NUM!</v>
      </c>
      <c r="BK2776">
        <f t="shared" si="822"/>
        <v>0</v>
      </c>
      <c r="BL2776">
        <f t="shared" si="823"/>
        <v>0</v>
      </c>
      <c r="BM2776">
        <f t="shared" si="824"/>
        <v>0</v>
      </c>
      <c r="BN2776">
        <f t="shared" si="825"/>
        <v>0</v>
      </c>
    </row>
    <row r="2777" spans="37:66">
      <c r="AK2777" t="e">
        <f t="shared" si="812"/>
        <v>#NUM!</v>
      </c>
      <c r="AL2777">
        <f t="shared" si="813"/>
        <v>0</v>
      </c>
      <c r="AM2777">
        <f t="shared" si="814"/>
        <v>0</v>
      </c>
      <c r="AN2777">
        <f t="shared" si="815"/>
        <v>0</v>
      </c>
      <c r="AO2777">
        <f t="shared" si="816"/>
        <v>0</v>
      </c>
      <c r="AP2777">
        <f t="shared" si="817"/>
        <v>0</v>
      </c>
      <c r="AQ2777">
        <f t="shared" si="818"/>
        <v>0</v>
      </c>
      <c r="AR2777">
        <f t="shared" si="819"/>
        <v>0</v>
      </c>
      <c r="AS2777">
        <f t="shared" si="820"/>
        <v>0</v>
      </c>
      <c r="BJ2777" t="e">
        <f t="shared" si="821"/>
        <v>#NUM!</v>
      </c>
      <c r="BK2777">
        <f t="shared" si="822"/>
        <v>0</v>
      </c>
      <c r="BL2777">
        <f t="shared" si="823"/>
        <v>0</v>
      </c>
      <c r="BM2777">
        <f t="shared" si="824"/>
        <v>0</v>
      </c>
      <c r="BN2777">
        <f t="shared" si="825"/>
        <v>0</v>
      </c>
    </row>
    <row r="2778" spans="37:66">
      <c r="AK2778" t="e">
        <f t="shared" si="812"/>
        <v>#NUM!</v>
      </c>
      <c r="AL2778">
        <f t="shared" si="813"/>
        <v>0</v>
      </c>
      <c r="AM2778">
        <f t="shared" si="814"/>
        <v>0</v>
      </c>
      <c r="AN2778">
        <f t="shared" si="815"/>
        <v>0</v>
      </c>
      <c r="AO2778">
        <f t="shared" si="816"/>
        <v>0</v>
      </c>
      <c r="AP2778">
        <f t="shared" si="817"/>
        <v>0</v>
      </c>
      <c r="AQ2778">
        <f t="shared" si="818"/>
        <v>0</v>
      </c>
      <c r="AR2778">
        <f t="shared" si="819"/>
        <v>0</v>
      </c>
      <c r="AS2778">
        <f t="shared" si="820"/>
        <v>0</v>
      </c>
      <c r="BJ2778" t="e">
        <f t="shared" si="821"/>
        <v>#NUM!</v>
      </c>
      <c r="BK2778">
        <f t="shared" si="822"/>
        <v>0</v>
      </c>
      <c r="BL2778">
        <f t="shared" si="823"/>
        <v>0</v>
      </c>
      <c r="BM2778">
        <f t="shared" si="824"/>
        <v>0</v>
      </c>
      <c r="BN2778">
        <f t="shared" si="825"/>
        <v>0</v>
      </c>
    </row>
    <row r="2779" spans="37:66">
      <c r="AK2779" t="e">
        <f t="shared" si="812"/>
        <v>#NUM!</v>
      </c>
      <c r="AL2779">
        <f t="shared" si="813"/>
        <v>0</v>
      </c>
      <c r="AM2779">
        <f t="shared" si="814"/>
        <v>0</v>
      </c>
      <c r="AN2779">
        <f t="shared" si="815"/>
        <v>0</v>
      </c>
      <c r="AO2779">
        <f t="shared" si="816"/>
        <v>0</v>
      </c>
      <c r="AP2779">
        <f t="shared" si="817"/>
        <v>0</v>
      </c>
      <c r="AQ2779">
        <f t="shared" si="818"/>
        <v>0</v>
      </c>
      <c r="AR2779">
        <f t="shared" si="819"/>
        <v>0</v>
      </c>
      <c r="AS2779">
        <f t="shared" si="820"/>
        <v>0</v>
      </c>
      <c r="BJ2779" t="e">
        <f t="shared" si="821"/>
        <v>#NUM!</v>
      </c>
      <c r="BK2779">
        <f t="shared" si="822"/>
        <v>0</v>
      </c>
      <c r="BL2779">
        <f t="shared" si="823"/>
        <v>0</v>
      </c>
      <c r="BM2779">
        <f t="shared" si="824"/>
        <v>0</v>
      </c>
      <c r="BN2779">
        <f t="shared" si="825"/>
        <v>0</v>
      </c>
    </row>
    <row r="2780" spans="37:66">
      <c r="AK2780" t="e">
        <f t="shared" si="812"/>
        <v>#NUM!</v>
      </c>
      <c r="AL2780">
        <f t="shared" si="813"/>
        <v>0</v>
      </c>
      <c r="AM2780">
        <f t="shared" si="814"/>
        <v>0</v>
      </c>
      <c r="AN2780">
        <f t="shared" si="815"/>
        <v>0</v>
      </c>
      <c r="AO2780">
        <f t="shared" si="816"/>
        <v>0</v>
      </c>
      <c r="AP2780">
        <f t="shared" si="817"/>
        <v>0</v>
      </c>
      <c r="AQ2780">
        <f t="shared" si="818"/>
        <v>0</v>
      </c>
      <c r="AR2780">
        <f t="shared" si="819"/>
        <v>0</v>
      </c>
      <c r="AS2780">
        <f t="shared" si="820"/>
        <v>0</v>
      </c>
      <c r="BJ2780" t="e">
        <f t="shared" si="821"/>
        <v>#NUM!</v>
      </c>
      <c r="BK2780">
        <f t="shared" si="822"/>
        <v>0</v>
      </c>
      <c r="BL2780">
        <f t="shared" si="823"/>
        <v>0</v>
      </c>
      <c r="BM2780">
        <f t="shared" si="824"/>
        <v>0</v>
      </c>
      <c r="BN2780">
        <f t="shared" si="825"/>
        <v>0</v>
      </c>
    </row>
    <row r="2781" spans="37:66">
      <c r="AK2781" t="e">
        <f t="shared" si="812"/>
        <v>#NUM!</v>
      </c>
      <c r="AL2781">
        <f t="shared" si="813"/>
        <v>0</v>
      </c>
      <c r="AM2781">
        <f t="shared" si="814"/>
        <v>0</v>
      </c>
      <c r="AN2781">
        <f t="shared" si="815"/>
        <v>0</v>
      </c>
      <c r="AO2781">
        <f t="shared" si="816"/>
        <v>0</v>
      </c>
      <c r="AP2781">
        <f t="shared" si="817"/>
        <v>0</v>
      </c>
      <c r="AQ2781">
        <f t="shared" si="818"/>
        <v>0</v>
      </c>
      <c r="AR2781">
        <f t="shared" si="819"/>
        <v>0</v>
      </c>
      <c r="AS2781">
        <f t="shared" si="820"/>
        <v>0</v>
      </c>
      <c r="BJ2781" t="e">
        <f t="shared" si="821"/>
        <v>#NUM!</v>
      </c>
      <c r="BK2781">
        <f t="shared" si="822"/>
        <v>0</v>
      </c>
      <c r="BL2781">
        <f t="shared" si="823"/>
        <v>0</v>
      </c>
      <c r="BM2781">
        <f t="shared" si="824"/>
        <v>0</v>
      </c>
      <c r="BN2781">
        <f t="shared" si="825"/>
        <v>0</v>
      </c>
    </row>
    <row r="2782" spans="37:66">
      <c r="AK2782" t="e">
        <f t="shared" si="812"/>
        <v>#NUM!</v>
      </c>
      <c r="AL2782">
        <f t="shared" si="813"/>
        <v>0</v>
      </c>
      <c r="AM2782">
        <f t="shared" si="814"/>
        <v>0</v>
      </c>
      <c r="AN2782">
        <f t="shared" si="815"/>
        <v>0</v>
      </c>
      <c r="AO2782">
        <f t="shared" si="816"/>
        <v>0</v>
      </c>
      <c r="AP2782">
        <f t="shared" si="817"/>
        <v>0</v>
      </c>
      <c r="AQ2782">
        <f t="shared" si="818"/>
        <v>0</v>
      </c>
      <c r="AR2782">
        <f t="shared" si="819"/>
        <v>0</v>
      </c>
      <c r="AS2782">
        <f t="shared" si="820"/>
        <v>0</v>
      </c>
      <c r="BJ2782" t="e">
        <f t="shared" si="821"/>
        <v>#NUM!</v>
      </c>
      <c r="BK2782">
        <f t="shared" si="822"/>
        <v>0</v>
      </c>
      <c r="BL2782">
        <f t="shared" si="823"/>
        <v>0</v>
      </c>
      <c r="BM2782">
        <f t="shared" si="824"/>
        <v>0</v>
      </c>
      <c r="BN2782">
        <f t="shared" si="825"/>
        <v>0</v>
      </c>
    </row>
    <row r="2783" spans="37:66">
      <c r="AK2783" t="e">
        <f t="shared" si="812"/>
        <v>#NUM!</v>
      </c>
      <c r="AL2783">
        <f t="shared" si="813"/>
        <v>0</v>
      </c>
      <c r="AM2783">
        <f t="shared" si="814"/>
        <v>0</v>
      </c>
      <c r="AN2783">
        <f t="shared" si="815"/>
        <v>0</v>
      </c>
      <c r="AO2783">
        <f t="shared" si="816"/>
        <v>0</v>
      </c>
      <c r="AP2783">
        <f t="shared" si="817"/>
        <v>0</v>
      </c>
      <c r="AQ2783">
        <f t="shared" si="818"/>
        <v>0</v>
      </c>
      <c r="AR2783">
        <f t="shared" si="819"/>
        <v>0</v>
      </c>
      <c r="AS2783">
        <f t="shared" si="820"/>
        <v>0</v>
      </c>
      <c r="BJ2783" t="e">
        <f t="shared" si="821"/>
        <v>#NUM!</v>
      </c>
      <c r="BK2783">
        <f t="shared" si="822"/>
        <v>0</v>
      </c>
      <c r="BL2783">
        <f t="shared" si="823"/>
        <v>0</v>
      </c>
      <c r="BM2783">
        <f t="shared" si="824"/>
        <v>0</v>
      </c>
      <c r="BN2783">
        <f t="shared" si="825"/>
        <v>0</v>
      </c>
    </row>
    <row r="2784" spans="37:66">
      <c r="AK2784" t="e">
        <f t="shared" si="812"/>
        <v>#NUM!</v>
      </c>
      <c r="AL2784">
        <f t="shared" si="813"/>
        <v>0</v>
      </c>
      <c r="AM2784">
        <f t="shared" si="814"/>
        <v>0</v>
      </c>
      <c r="AN2784">
        <f t="shared" si="815"/>
        <v>0</v>
      </c>
      <c r="AO2784">
        <f t="shared" si="816"/>
        <v>0</v>
      </c>
      <c r="AP2784">
        <f t="shared" si="817"/>
        <v>0</v>
      </c>
      <c r="AQ2784">
        <f t="shared" si="818"/>
        <v>0</v>
      </c>
      <c r="AR2784">
        <f t="shared" si="819"/>
        <v>0</v>
      </c>
      <c r="AS2784">
        <f t="shared" si="820"/>
        <v>0</v>
      </c>
      <c r="BJ2784" t="e">
        <f t="shared" si="821"/>
        <v>#NUM!</v>
      </c>
      <c r="BK2784">
        <f t="shared" si="822"/>
        <v>0</v>
      </c>
      <c r="BL2784">
        <f t="shared" si="823"/>
        <v>0</v>
      </c>
      <c r="BM2784">
        <f t="shared" si="824"/>
        <v>0</v>
      </c>
      <c r="BN2784">
        <f t="shared" si="825"/>
        <v>0</v>
      </c>
    </row>
    <row r="2785" spans="37:66">
      <c r="AK2785" t="e">
        <f t="shared" si="812"/>
        <v>#NUM!</v>
      </c>
      <c r="AL2785">
        <f t="shared" si="813"/>
        <v>0</v>
      </c>
      <c r="AM2785">
        <f t="shared" si="814"/>
        <v>0</v>
      </c>
      <c r="AN2785">
        <f t="shared" si="815"/>
        <v>0</v>
      </c>
      <c r="AO2785">
        <f t="shared" si="816"/>
        <v>0</v>
      </c>
      <c r="AP2785">
        <f t="shared" si="817"/>
        <v>0</v>
      </c>
      <c r="AQ2785">
        <f t="shared" si="818"/>
        <v>0</v>
      </c>
      <c r="AR2785">
        <f t="shared" si="819"/>
        <v>0</v>
      </c>
      <c r="AS2785">
        <f t="shared" si="820"/>
        <v>0</v>
      </c>
      <c r="BJ2785" t="e">
        <f t="shared" si="821"/>
        <v>#NUM!</v>
      </c>
      <c r="BK2785">
        <f t="shared" si="822"/>
        <v>0</v>
      </c>
      <c r="BL2785">
        <f t="shared" si="823"/>
        <v>0</v>
      </c>
      <c r="BM2785">
        <f t="shared" si="824"/>
        <v>0</v>
      </c>
      <c r="BN2785">
        <f t="shared" si="825"/>
        <v>0</v>
      </c>
    </row>
    <row r="2786" spans="37:66">
      <c r="AK2786" t="e">
        <f t="shared" si="812"/>
        <v>#NUM!</v>
      </c>
      <c r="AL2786">
        <f t="shared" si="813"/>
        <v>0</v>
      </c>
      <c r="AM2786">
        <f t="shared" si="814"/>
        <v>0</v>
      </c>
      <c r="AN2786">
        <f t="shared" si="815"/>
        <v>0</v>
      </c>
      <c r="AO2786">
        <f t="shared" si="816"/>
        <v>0</v>
      </c>
      <c r="AP2786">
        <f t="shared" si="817"/>
        <v>0</v>
      </c>
      <c r="AQ2786">
        <f t="shared" si="818"/>
        <v>0</v>
      </c>
      <c r="AR2786">
        <f t="shared" si="819"/>
        <v>0</v>
      </c>
      <c r="AS2786">
        <f t="shared" si="820"/>
        <v>0</v>
      </c>
      <c r="BJ2786" t="e">
        <f t="shared" si="821"/>
        <v>#NUM!</v>
      </c>
      <c r="BK2786">
        <f t="shared" si="822"/>
        <v>0</v>
      </c>
      <c r="BL2786">
        <f t="shared" si="823"/>
        <v>0</v>
      </c>
      <c r="BM2786">
        <f t="shared" si="824"/>
        <v>0</v>
      </c>
      <c r="BN2786">
        <f t="shared" si="825"/>
        <v>0</v>
      </c>
    </row>
    <row r="2787" spans="37:66">
      <c r="AK2787" t="e">
        <f t="shared" si="812"/>
        <v>#NUM!</v>
      </c>
      <c r="AL2787">
        <f t="shared" si="813"/>
        <v>0</v>
      </c>
      <c r="AM2787">
        <f t="shared" si="814"/>
        <v>0</v>
      </c>
      <c r="AN2787">
        <f t="shared" si="815"/>
        <v>0</v>
      </c>
      <c r="AO2787">
        <f t="shared" si="816"/>
        <v>0</v>
      </c>
      <c r="AP2787">
        <f t="shared" si="817"/>
        <v>0</v>
      </c>
      <c r="AQ2787">
        <f t="shared" si="818"/>
        <v>0</v>
      </c>
      <c r="AR2787">
        <f t="shared" si="819"/>
        <v>0</v>
      </c>
      <c r="AS2787">
        <f t="shared" si="820"/>
        <v>0</v>
      </c>
      <c r="BJ2787" t="e">
        <f t="shared" si="821"/>
        <v>#NUM!</v>
      </c>
      <c r="BK2787">
        <f t="shared" si="822"/>
        <v>0</v>
      </c>
      <c r="BL2787">
        <f t="shared" si="823"/>
        <v>0</v>
      </c>
      <c r="BM2787">
        <f t="shared" si="824"/>
        <v>0</v>
      </c>
      <c r="BN2787">
        <f t="shared" si="825"/>
        <v>0</v>
      </c>
    </row>
    <row r="2788" spans="37:66">
      <c r="AK2788" t="e">
        <f t="shared" si="812"/>
        <v>#NUM!</v>
      </c>
      <c r="AL2788">
        <f t="shared" si="813"/>
        <v>0</v>
      </c>
      <c r="AM2788">
        <f t="shared" si="814"/>
        <v>0</v>
      </c>
      <c r="AN2788">
        <f t="shared" si="815"/>
        <v>0</v>
      </c>
      <c r="AO2788">
        <f t="shared" si="816"/>
        <v>0</v>
      </c>
      <c r="AP2788">
        <f t="shared" si="817"/>
        <v>0</v>
      </c>
      <c r="AQ2788">
        <f t="shared" si="818"/>
        <v>0</v>
      </c>
      <c r="AR2788">
        <f t="shared" si="819"/>
        <v>0</v>
      </c>
      <c r="AS2788">
        <f t="shared" si="820"/>
        <v>0</v>
      </c>
      <c r="BJ2788" t="e">
        <f t="shared" si="821"/>
        <v>#NUM!</v>
      </c>
      <c r="BK2788">
        <f t="shared" si="822"/>
        <v>0</v>
      </c>
      <c r="BL2788">
        <f t="shared" si="823"/>
        <v>0</v>
      </c>
      <c r="BM2788">
        <f t="shared" si="824"/>
        <v>0</v>
      </c>
      <c r="BN2788">
        <f t="shared" si="825"/>
        <v>0</v>
      </c>
    </row>
    <row r="2789" spans="37:66">
      <c r="AK2789" t="e">
        <f t="shared" si="812"/>
        <v>#NUM!</v>
      </c>
      <c r="AL2789">
        <f t="shared" si="813"/>
        <v>0</v>
      </c>
      <c r="AM2789">
        <f t="shared" si="814"/>
        <v>0</v>
      </c>
      <c r="AN2789">
        <f t="shared" si="815"/>
        <v>0</v>
      </c>
      <c r="AO2789">
        <f t="shared" si="816"/>
        <v>0</v>
      </c>
      <c r="AP2789">
        <f t="shared" si="817"/>
        <v>0</v>
      </c>
      <c r="AQ2789">
        <f t="shared" si="818"/>
        <v>0</v>
      </c>
      <c r="AR2789">
        <f t="shared" si="819"/>
        <v>0</v>
      </c>
      <c r="AS2789">
        <f t="shared" si="820"/>
        <v>0</v>
      </c>
      <c r="BJ2789" t="e">
        <f t="shared" si="821"/>
        <v>#NUM!</v>
      </c>
      <c r="BK2789">
        <f t="shared" si="822"/>
        <v>0</v>
      </c>
      <c r="BL2789">
        <f t="shared" si="823"/>
        <v>0</v>
      </c>
      <c r="BM2789">
        <f t="shared" si="824"/>
        <v>0</v>
      </c>
      <c r="BN2789">
        <f t="shared" si="825"/>
        <v>0</v>
      </c>
    </row>
    <row r="2790" spans="37:66">
      <c r="AK2790" t="e">
        <f t="shared" si="812"/>
        <v>#NUM!</v>
      </c>
      <c r="AL2790">
        <f t="shared" si="813"/>
        <v>0</v>
      </c>
      <c r="AM2790">
        <f t="shared" si="814"/>
        <v>0</v>
      </c>
      <c r="AN2790">
        <f t="shared" si="815"/>
        <v>0</v>
      </c>
      <c r="AO2790">
        <f t="shared" si="816"/>
        <v>0</v>
      </c>
      <c r="AP2790">
        <f t="shared" si="817"/>
        <v>0</v>
      </c>
      <c r="AQ2790">
        <f t="shared" si="818"/>
        <v>0</v>
      </c>
      <c r="AR2790">
        <f t="shared" si="819"/>
        <v>0</v>
      </c>
      <c r="AS2790">
        <f t="shared" si="820"/>
        <v>0</v>
      </c>
      <c r="BJ2790" t="e">
        <f t="shared" si="821"/>
        <v>#NUM!</v>
      </c>
      <c r="BK2790">
        <f t="shared" si="822"/>
        <v>0</v>
      </c>
      <c r="BL2790">
        <f t="shared" si="823"/>
        <v>0</v>
      </c>
      <c r="BM2790">
        <f t="shared" si="824"/>
        <v>0</v>
      </c>
      <c r="BN2790">
        <f t="shared" si="825"/>
        <v>0</v>
      </c>
    </row>
    <row r="2791" spans="37:66">
      <c r="AK2791" t="e">
        <f t="shared" si="812"/>
        <v>#NUM!</v>
      </c>
      <c r="AL2791">
        <f t="shared" si="813"/>
        <v>0</v>
      </c>
      <c r="AM2791">
        <f t="shared" si="814"/>
        <v>0</v>
      </c>
      <c r="AN2791">
        <f t="shared" si="815"/>
        <v>0</v>
      </c>
      <c r="AO2791">
        <f t="shared" si="816"/>
        <v>0</v>
      </c>
      <c r="AP2791">
        <f t="shared" si="817"/>
        <v>0</v>
      </c>
      <c r="AQ2791">
        <f t="shared" si="818"/>
        <v>0</v>
      </c>
      <c r="AR2791">
        <f t="shared" si="819"/>
        <v>0</v>
      </c>
      <c r="AS2791">
        <f t="shared" si="820"/>
        <v>0</v>
      </c>
      <c r="BJ2791" t="e">
        <f t="shared" si="821"/>
        <v>#NUM!</v>
      </c>
      <c r="BK2791">
        <f t="shared" si="822"/>
        <v>0</v>
      </c>
      <c r="BL2791">
        <f t="shared" si="823"/>
        <v>0</v>
      </c>
      <c r="BM2791">
        <f t="shared" si="824"/>
        <v>0</v>
      </c>
      <c r="BN2791">
        <f t="shared" si="825"/>
        <v>0</v>
      </c>
    </row>
    <row r="2792" spans="37:66">
      <c r="AK2792" t="e">
        <f t="shared" si="812"/>
        <v>#NUM!</v>
      </c>
      <c r="AL2792">
        <f t="shared" si="813"/>
        <v>0</v>
      </c>
      <c r="AM2792">
        <f t="shared" si="814"/>
        <v>0</v>
      </c>
      <c r="AN2792">
        <f t="shared" si="815"/>
        <v>0</v>
      </c>
      <c r="AO2792">
        <f t="shared" si="816"/>
        <v>0</v>
      </c>
      <c r="AP2792">
        <f t="shared" si="817"/>
        <v>0</v>
      </c>
      <c r="AQ2792">
        <f t="shared" si="818"/>
        <v>0</v>
      </c>
      <c r="AR2792">
        <f t="shared" si="819"/>
        <v>0</v>
      </c>
      <c r="AS2792">
        <f t="shared" si="820"/>
        <v>0</v>
      </c>
      <c r="BJ2792" t="e">
        <f t="shared" si="821"/>
        <v>#NUM!</v>
      </c>
      <c r="BK2792">
        <f t="shared" si="822"/>
        <v>0</v>
      </c>
      <c r="BL2792">
        <f t="shared" si="823"/>
        <v>0</v>
      </c>
      <c r="BM2792">
        <f t="shared" si="824"/>
        <v>0</v>
      </c>
      <c r="BN2792">
        <f t="shared" si="825"/>
        <v>0</v>
      </c>
    </row>
    <row r="2793" spans="37:66">
      <c r="AK2793" t="e">
        <f t="shared" si="812"/>
        <v>#NUM!</v>
      </c>
      <c r="AL2793">
        <f t="shared" si="813"/>
        <v>0</v>
      </c>
      <c r="AM2793">
        <f t="shared" si="814"/>
        <v>0</v>
      </c>
      <c r="AN2793">
        <f t="shared" si="815"/>
        <v>0</v>
      </c>
      <c r="AO2793">
        <f t="shared" si="816"/>
        <v>0</v>
      </c>
      <c r="AP2793">
        <f t="shared" si="817"/>
        <v>0</v>
      </c>
      <c r="AQ2793">
        <f t="shared" si="818"/>
        <v>0</v>
      </c>
      <c r="AR2793">
        <f t="shared" si="819"/>
        <v>0</v>
      </c>
      <c r="AS2793">
        <f t="shared" si="820"/>
        <v>0</v>
      </c>
      <c r="BJ2793" t="e">
        <f t="shared" si="821"/>
        <v>#NUM!</v>
      </c>
      <c r="BK2793">
        <f t="shared" si="822"/>
        <v>0</v>
      </c>
      <c r="BL2793">
        <f t="shared" si="823"/>
        <v>0</v>
      </c>
      <c r="BM2793">
        <f t="shared" si="824"/>
        <v>0</v>
      </c>
      <c r="BN2793">
        <f t="shared" si="825"/>
        <v>0</v>
      </c>
    </row>
    <row r="2794" spans="37:66">
      <c r="AK2794" t="e">
        <f t="shared" si="812"/>
        <v>#NUM!</v>
      </c>
      <c r="AL2794">
        <f t="shared" si="813"/>
        <v>0</v>
      </c>
      <c r="AM2794">
        <f t="shared" si="814"/>
        <v>0</v>
      </c>
      <c r="AN2794">
        <f t="shared" si="815"/>
        <v>0</v>
      </c>
      <c r="AO2794">
        <f t="shared" si="816"/>
        <v>0</v>
      </c>
      <c r="AP2794">
        <f t="shared" si="817"/>
        <v>0</v>
      </c>
      <c r="AQ2794">
        <f t="shared" si="818"/>
        <v>0</v>
      </c>
      <c r="AR2794">
        <f t="shared" si="819"/>
        <v>0</v>
      </c>
      <c r="AS2794">
        <f t="shared" si="820"/>
        <v>0</v>
      </c>
      <c r="BJ2794" t="e">
        <f t="shared" si="821"/>
        <v>#NUM!</v>
      </c>
      <c r="BK2794">
        <f t="shared" si="822"/>
        <v>0</v>
      </c>
      <c r="BL2794">
        <f t="shared" si="823"/>
        <v>0</v>
      </c>
      <c r="BM2794">
        <f t="shared" si="824"/>
        <v>0</v>
      </c>
      <c r="BN2794">
        <f t="shared" si="825"/>
        <v>0</v>
      </c>
    </row>
    <row r="2795" spans="37:66">
      <c r="AK2795" t="e">
        <f t="shared" si="812"/>
        <v>#NUM!</v>
      </c>
      <c r="AL2795">
        <f t="shared" si="813"/>
        <v>0</v>
      </c>
      <c r="AM2795">
        <f t="shared" si="814"/>
        <v>0</v>
      </c>
      <c r="AN2795">
        <f t="shared" si="815"/>
        <v>0</v>
      </c>
      <c r="AO2795">
        <f t="shared" si="816"/>
        <v>0</v>
      </c>
      <c r="AP2795">
        <f t="shared" si="817"/>
        <v>0</v>
      </c>
      <c r="AQ2795">
        <f t="shared" si="818"/>
        <v>0</v>
      </c>
      <c r="AR2795">
        <f t="shared" si="819"/>
        <v>0</v>
      </c>
      <c r="AS2795">
        <f t="shared" si="820"/>
        <v>0</v>
      </c>
      <c r="BJ2795" t="e">
        <f t="shared" si="821"/>
        <v>#NUM!</v>
      </c>
      <c r="BK2795">
        <f t="shared" si="822"/>
        <v>0</v>
      </c>
      <c r="BL2795">
        <f t="shared" si="823"/>
        <v>0</v>
      </c>
      <c r="BM2795">
        <f t="shared" si="824"/>
        <v>0</v>
      </c>
      <c r="BN2795">
        <f t="shared" si="825"/>
        <v>0</v>
      </c>
    </row>
    <row r="2796" spans="37:66">
      <c r="AK2796" t="e">
        <f t="shared" si="812"/>
        <v>#NUM!</v>
      </c>
      <c r="AL2796">
        <f t="shared" si="813"/>
        <v>0</v>
      </c>
      <c r="AM2796">
        <f t="shared" si="814"/>
        <v>0</v>
      </c>
      <c r="AN2796">
        <f t="shared" si="815"/>
        <v>0</v>
      </c>
      <c r="AO2796">
        <f t="shared" si="816"/>
        <v>0</v>
      </c>
      <c r="AP2796">
        <f t="shared" si="817"/>
        <v>0</v>
      </c>
      <c r="AQ2796">
        <f t="shared" si="818"/>
        <v>0</v>
      </c>
      <c r="AR2796">
        <f t="shared" si="819"/>
        <v>0</v>
      </c>
      <c r="AS2796">
        <f t="shared" si="820"/>
        <v>0</v>
      </c>
      <c r="BJ2796" t="e">
        <f t="shared" si="821"/>
        <v>#NUM!</v>
      </c>
      <c r="BK2796">
        <f t="shared" si="822"/>
        <v>0</v>
      </c>
      <c r="BL2796">
        <f t="shared" si="823"/>
        <v>0</v>
      </c>
      <c r="BM2796">
        <f t="shared" si="824"/>
        <v>0</v>
      </c>
      <c r="BN2796">
        <f t="shared" si="825"/>
        <v>0</v>
      </c>
    </row>
    <row r="2797" spans="37:66">
      <c r="AK2797" t="e">
        <f t="shared" si="812"/>
        <v>#NUM!</v>
      </c>
      <c r="AL2797">
        <f t="shared" si="813"/>
        <v>0</v>
      </c>
      <c r="AM2797">
        <f t="shared" si="814"/>
        <v>0</v>
      </c>
      <c r="AN2797">
        <f t="shared" si="815"/>
        <v>0</v>
      </c>
      <c r="AO2797">
        <f t="shared" si="816"/>
        <v>0</v>
      </c>
      <c r="AP2797">
        <f t="shared" si="817"/>
        <v>0</v>
      </c>
      <c r="AQ2797">
        <f t="shared" si="818"/>
        <v>0</v>
      </c>
      <c r="AR2797">
        <f t="shared" si="819"/>
        <v>0</v>
      </c>
      <c r="AS2797">
        <f t="shared" si="820"/>
        <v>0</v>
      </c>
      <c r="BJ2797" t="e">
        <f t="shared" si="821"/>
        <v>#NUM!</v>
      </c>
      <c r="BK2797">
        <f t="shared" si="822"/>
        <v>0</v>
      </c>
      <c r="BL2797">
        <f t="shared" si="823"/>
        <v>0</v>
      </c>
      <c r="BM2797">
        <f t="shared" si="824"/>
        <v>0</v>
      </c>
      <c r="BN2797">
        <f t="shared" si="825"/>
        <v>0</v>
      </c>
    </row>
    <row r="2798" spans="37:66">
      <c r="AK2798" t="e">
        <f t="shared" si="812"/>
        <v>#NUM!</v>
      </c>
      <c r="AL2798">
        <f t="shared" si="813"/>
        <v>0</v>
      </c>
      <c r="AM2798">
        <f t="shared" si="814"/>
        <v>0</v>
      </c>
      <c r="AN2798">
        <f t="shared" si="815"/>
        <v>0</v>
      </c>
      <c r="AO2798">
        <f t="shared" si="816"/>
        <v>0</v>
      </c>
      <c r="AP2798">
        <f t="shared" si="817"/>
        <v>0</v>
      </c>
      <c r="AQ2798">
        <f t="shared" si="818"/>
        <v>0</v>
      </c>
      <c r="AR2798">
        <f t="shared" si="819"/>
        <v>0</v>
      </c>
      <c r="AS2798">
        <f t="shared" si="820"/>
        <v>0</v>
      </c>
      <c r="BJ2798" t="e">
        <f t="shared" si="821"/>
        <v>#NUM!</v>
      </c>
      <c r="BK2798">
        <f t="shared" si="822"/>
        <v>0</v>
      </c>
      <c r="BL2798">
        <f t="shared" si="823"/>
        <v>0</v>
      </c>
      <c r="BM2798">
        <f t="shared" si="824"/>
        <v>0</v>
      </c>
      <c r="BN2798">
        <f t="shared" si="825"/>
        <v>0</v>
      </c>
    </row>
    <row r="2799" spans="37:66">
      <c r="AK2799" t="e">
        <f t="shared" si="812"/>
        <v>#NUM!</v>
      </c>
      <c r="AL2799">
        <f t="shared" si="813"/>
        <v>0</v>
      </c>
      <c r="AM2799">
        <f t="shared" si="814"/>
        <v>0</v>
      </c>
      <c r="AN2799">
        <f t="shared" si="815"/>
        <v>0</v>
      </c>
      <c r="AO2799">
        <f t="shared" si="816"/>
        <v>0</v>
      </c>
      <c r="AP2799">
        <f t="shared" si="817"/>
        <v>0</v>
      </c>
      <c r="AQ2799">
        <f t="shared" si="818"/>
        <v>0</v>
      </c>
      <c r="AR2799">
        <f t="shared" si="819"/>
        <v>0</v>
      </c>
      <c r="AS2799">
        <f t="shared" si="820"/>
        <v>0</v>
      </c>
      <c r="BJ2799" t="e">
        <f t="shared" si="821"/>
        <v>#NUM!</v>
      </c>
      <c r="BK2799">
        <f t="shared" si="822"/>
        <v>0</v>
      </c>
      <c r="BL2799">
        <f t="shared" si="823"/>
        <v>0</v>
      </c>
      <c r="BM2799">
        <f t="shared" si="824"/>
        <v>0</v>
      </c>
      <c r="BN2799">
        <f t="shared" si="825"/>
        <v>0</v>
      </c>
    </row>
    <row r="2800" spans="37:66">
      <c r="AK2800" t="e">
        <f t="shared" si="812"/>
        <v>#NUM!</v>
      </c>
      <c r="AL2800">
        <f t="shared" si="813"/>
        <v>0</v>
      </c>
      <c r="AM2800">
        <f t="shared" si="814"/>
        <v>0</v>
      </c>
      <c r="AN2800">
        <f t="shared" si="815"/>
        <v>0</v>
      </c>
      <c r="AO2800">
        <f t="shared" si="816"/>
        <v>0</v>
      </c>
      <c r="AP2800">
        <f t="shared" si="817"/>
        <v>0</v>
      </c>
      <c r="AQ2800">
        <f t="shared" si="818"/>
        <v>0</v>
      </c>
      <c r="AR2800">
        <f t="shared" si="819"/>
        <v>0</v>
      </c>
      <c r="AS2800">
        <f t="shared" si="820"/>
        <v>0</v>
      </c>
      <c r="BJ2800" t="e">
        <f t="shared" si="821"/>
        <v>#NUM!</v>
      </c>
      <c r="BK2800">
        <f t="shared" si="822"/>
        <v>0</v>
      </c>
      <c r="BL2800">
        <f t="shared" si="823"/>
        <v>0</v>
      </c>
      <c r="BM2800">
        <f t="shared" si="824"/>
        <v>0</v>
      </c>
      <c r="BN2800">
        <f t="shared" si="825"/>
        <v>0</v>
      </c>
    </row>
    <row r="2801" spans="37:66">
      <c r="AK2801" t="e">
        <f t="shared" si="812"/>
        <v>#NUM!</v>
      </c>
      <c r="AL2801">
        <f t="shared" si="813"/>
        <v>0</v>
      </c>
      <c r="AM2801">
        <f t="shared" si="814"/>
        <v>0</v>
      </c>
      <c r="AN2801">
        <f t="shared" si="815"/>
        <v>0</v>
      </c>
      <c r="AO2801">
        <f t="shared" si="816"/>
        <v>0</v>
      </c>
      <c r="AP2801">
        <f t="shared" si="817"/>
        <v>0</v>
      </c>
      <c r="AQ2801">
        <f t="shared" si="818"/>
        <v>0</v>
      </c>
      <c r="AR2801">
        <f t="shared" si="819"/>
        <v>0</v>
      </c>
      <c r="AS2801">
        <f t="shared" si="820"/>
        <v>0</v>
      </c>
      <c r="BJ2801" t="e">
        <f t="shared" si="821"/>
        <v>#NUM!</v>
      </c>
      <c r="BK2801">
        <f t="shared" si="822"/>
        <v>0</v>
      </c>
      <c r="BL2801">
        <f t="shared" si="823"/>
        <v>0</v>
      </c>
      <c r="BM2801">
        <f t="shared" si="824"/>
        <v>0</v>
      </c>
      <c r="BN2801">
        <f t="shared" si="825"/>
        <v>0</v>
      </c>
    </row>
    <row r="2802" spans="37:66">
      <c r="AK2802" t="e">
        <f t="shared" si="812"/>
        <v>#NUM!</v>
      </c>
      <c r="AL2802">
        <f t="shared" si="813"/>
        <v>0</v>
      </c>
      <c r="AM2802">
        <f t="shared" si="814"/>
        <v>0</v>
      </c>
      <c r="AN2802">
        <f t="shared" si="815"/>
        <v>0</v>
      </c>
      <c r="AO2802">
        <f t="shared" si="816"/>
        <v>0</v>
      </c>
      <c r="AP2802">
        <f t="shared" si="817"/>
        <v>0</v>
      </c>
      <c r="AQ2802">
        <f t="shared" si="818"/>
        <v>0</v>
      </c>
      <c r="AR2802">
        <f t="shared" si="819"/>
        <v>0</v>
      </c>
      <c r="AS2802">
        <f t="shared" si="820"/>
        <v>0</v>
      </c>
      <c r="BJ2802" t="e">
        <f t="shared" si="821"/>
        <v>#NUM!</v>
      </c>
      <c r="BK2802">
        <f t="shared" si="822"/>
        <v>0</v>
      </c>
      <c r="BL2802">
        <f t="shared" si="823"/>
        <v>0</v>
      </c>
      <c r="BM2802">
        <f t="shared" si="824"/>
        <v>0</v>
      </c>
      <c r="BN2802">
        <f t="shared" si="825"/>
        <v>0</v>
      </c>
    </row>
    <row r="2803" spans="37:66">
      <c r="AK2803" t="e">
        <f t="shared" si="812"/>
        <v>#NUM!</v>
      </c>
      <c r="AL2803">
        <f t="shared" si="813"/>
        <v>0</v>
      </c>
      <c r="AM2803">
        <f t="shared" si="814"/>
        <v>0</v>
      </c>
      <c r="AN2803">
        <f t="shared" si="815"/>
        <v>0</v>
      </c>
      <c r="AO2803">
        <f t="shared" si="816"/>
        <v>0</v>
      </c>
      <c r="AP2803">
        <f t="shared" si="817"/>
        <v>0</v>
      </c>
      <c r="AQ2803">
        <f t="shared" si="818"/>
        <v>0</v>
      </c>
      <c r="AR2803">
        <f t="shared" si="819"/>
        <v>0</v>
      </c>
      <c r="AS2803">
        <f t="shared" si="820"/>
        <v>0</v>
      </c>
      <c r="BJ2803" t="e">
        <f t="shared" si="821"/>
        <v>#NUM!</v>
      </c>
      <c r="BK2803">
        <f t="shared" si="822"/>
        <v>0</v>
      </c>
      <c r="BL2803">
        <f t="shared" si="823"/>
        <v>0</v>
      </c>
      <c r="BM2803">
        <f t="shared" si="824"/>
        <v>0</v>
      </c>
      <c r="BN2803">
        <f t="shared" si="825"/>
        <v>0</v>
      </c>
    </row>
    <row r="2804" spans="37:66">
      <c r="AK2804" t="e">
        <f t="shared" si="812"/>
        <v>#NUM!</v>
      </c>
      <c r="AL2804">
        <f t="shared" si="813"/>
        <v>0</v>
      </c>
      <c r="AM2804">
        <f t="shared" si="814"/>
        <v>0</v>
      </c>
      <c r="AN2804">
        <f t="shared" si="815"/>
        <v>0</v>
      </c>
      <c r="AO2804">
        <f t="shared" si="816"/>
        <v>0</v>
      </c>
      <c r="AP2804">
        <f t="shared" si="817"/>
        <v>0</v>
      </c>
      <c r="AQ2804">
        <f t="shared" si="818"/>
        <v>0</v>
      </c>
      <c r="AR2804">
        <f t="shared" si="819"/>
        <v>0</v>
      </c>
      <c r="AS2804">
        <f t="shared" si="820"/>
        <v>0</v>
      </c>
      <c r="BJ2804" t="e">
        <f t="shared" si="821"/>
        <v>#NUM!</v>
      </c>
      <c r="BK2804">
        <f t="shared" si="822"/>
        <v>0</v>
      </c>
      <c r="BL2804">
        <f t="shared" si="823"/>
        <v>0</v>
      </c>
      <c r="BM2804">
        <f t="shared" si="824"/>
        <v>0</v>
      </c>
      <c r="BN2804">
        <f t="shared" si="825"/>
        <v>0</v>
      </c>
    </row>
    <row r="2805" spans="37:66">
      <c r="AK2805" t="e">
        <f t="shared" si="812"/>
        <v>#NUM!</v>
      </c>
      <c r="AL2805">
        <f t="shared" si="813"/>
        <v>0</v>
      </c>
      <c r="AM2805">
        <f t="shared" si="814"/>
        <v>0</v>
      </c>
      <c r="AN2805">
        <f t="shared" si="815"/>
        <v>0</v>
      </c>
      <c r="AO2805">
        <f t="shared" si="816"/>
        <v>0</v>
      </c>
      <c r="AP2805">
        <f t="shared" si="817"/>
        <v>0</v>
      </c>
      <c r="AQ2805">
        <f t="shared" si="818"/>
        <v>0</v>
      </c>
      <c r="AR2805">
        <f t="shared" si="819"/>
        <v>0</v>
      </c>
      <c r="AS2805">
        <f t="shared" si="820"/>
        <v>0</v>
      </c>
      <c r="BJ2805" t="e">
        <f t="shared" si="821"/>
        <v>#NUM!</v>
      </c>
      <c r="BK2805">
        <f t="shared" si="822"/>
        <v>0</v>
      </c>
      <c r="BL2805">
        <f t="shared" si="823"/>
        <v>0</v>
      </c>
      <c r="BM2805">
        <f t="shared" si="824"/>
        <v>0</v>
      </c>
      <c r="BN2805">
        <f t="shared" si="825"/>
        <v>0</v>
      </c>
    </row>
    <row r="2806" spans="37:66">
      <c r="AK2806" t="e">
        <f t="shared" si="812"/>
        <v>#NUM!</v>
      </c>
      <c r="AL2806">
        <f t="shared" si="813"/>
        <v>0</v>
      </c>
      <c r="AM2806">
        <f t="shared" si="814"/>
        <v>0</v>
      </c>
      <c r="AN2806">
        <f t="shared" si="815"/>
        <v>0</v>
      </c>
      <c r="AO2806">
        <f t="shared" si="816"/>
        <v>0</v>
      </c>
      <c r="AP2806">
        <f t="shared" si="817"/>
        <v>0</v>
      </c>
      <c r="AQ2806">
        <f t="shared" si="818"/>
        <v>0</v>
      </c>
      <c r="AR2806">
        <f t="shared" si="819"/>
        <v>0</v>
      </c>
      <c r="AS2806">
        <f t="shared" si="820"/>
        <v>0</v>
      </c>
      <c r="BJ2806" t="e">
        <f t="shared" si="821"/>
        <v>#NUM!</v>
      </c>
      <c r="BK2806">
        <f t="shared" si="822"/>
        <v>0</v>
      </c>
      <c r="BL2806">
        <f t="shared" si="823"/>
        <v>0</v>
      </c>
      <c r="BM2806">
        <f t="shared" si="824"/>
        <v>0</v>
      </c>
      <c r="BN2806">
        <f t="shared" si="825"/>
        <v>0</v>
      </c>
    </row>
    <row r="2807" spans="37:66">
      <c r="AK2807" t="e">
        <f t="shared" si="812"/>
        <v>#NUM!</v>
      </c>
      <c r="AL2807">
        <f t="shared" si="813"/>
        <v>0</v>
      </c>
      <c r="AM2807">
        <f t="shared" si="814"/>
        <v>0</v>
      </c>
      <c r="AN2807">
        <f t="shared" si="815"/>
        <v>0</v>
      </c>
      <c r="AO2807">
        <f t="shared" si="816"/>
        <v>0</v>
      </c>
      <c r="AP2807">
        <f t="shared" si="817"/>
        <v>0</v>
      </c>
      <c r="AQ2807">
        <f t="shared" si="818"/>
        <v>0</v>
      </c>
      <c r="AR2807">
        <f t="shared" si="819"/>
        <v>0</v>
      </c>
      <c r="AS2807">
        <f t="shared" si="820"/>
        <v>0</v>
      </c>
      <c r="BJ2807" t="e">
        <f t="shared" si="821"/>
        <v>#NUM!</v>
      </c>
      <c r="BK2807">
        <f t="shared" si="822"/>
        <v>0</v>
      </c>
      <c r="BL2807">
        <f t="shared" si="823"/>
        <v>0</v>
      </c>
      <c r="BM2807">
        <f t="shared" si="824"/>
        <v>0</v>
      </c>
      <c r="BN2807">
        <f t="shared" si="825"/>
        <v>0</v>
      </c>
    </row>
    <row r="2808" spans="37:66">
      <c r="AK2808" t="e">
        <f t="shared" si="812"/>
        <v>#NUM!</v>
      </c>
      <c r="AL2808">
        <f t="shared" si="813"/>
        <v>0</v>
      </c>
      <c r="AM2808">
        <f t="shared" si="814"/>
        <v>0</v>
      </c>
      <c r="AN2808">
        <f t="shared" si="815"/>
        <v>0</v>
      </c>
      <c r="AO2808">
        <f t="shared" si="816"/>
        <v>0</v>
      </c>
      <c r="AP2808">
        <f t="shared" si="817"/>
        <v>0</v>
      </c>
      <c r="AQ2808">
        <f t="shared" si="818"/>
        <v>0</v>
      </c>
      <c r="AR2808">
        <f t="shared" si="819"/>
        <v>0</v>
      </c>
      <c r="AS2808">
        <f t="shared" si="820"/>
        <v>0</v>
      </c>
      <c r="BJ2808" t="e">
        <f t="shared" si="821"/>
        <v>#NUM!</v>
      </c>
      <c r="BK2808">
        <f t="shared" si="822"/>
        <v>0</v>
      </c>
      <c r="BL2808">
        <f t="shared" si="823"/>
        <v>0</v>
      </c>
      <c r="BM2808">
        <f t="shared" si="824"/>
        <v>0</v>
      </c>
      <c r="BN2808">
        <f t="shared" si="825"/>
        <v>0</v>
      </c>
    </row>
    <row r="2809" spans="37:66">
      <c r="AK2809" t="e">
        <f t="shared" si="812"/>
        <v>#NUM!</v>
      </c>
      <c r="AL2809">
        <f t="shared" si="813"/>
        <v>0</v>
      </c>
      <c r="AM2809">
        <f t="shared" si="814"/>
        <v>0</v>
      </c>
      <c r="AN2809">
        <f t="shared" si="815"/>
        <v>0</v>
      </c>
      <c r="AO2809">
        <f t="shared" si="816"/>
        <v>0</v>
      </c>
      <c r="AP2809">
        <f t="shared" si="817"/>
        <v>0</v>
      </c>
      <c r="AQ2809">
        <f t="shared" si="818"/>
        <v>0</v>
      </c>
      <c r="AR2809">
        <f t="shared" si="819"/>
        <v>0</v>
      </c>
      <c r="AS2809">
        <f t="shared" si="820"/>
        <v>0</v>
      </c>
      <c r="BJ2809" t="e">
        <f t="shared" si="821"/>
        <v>#NUM!</v>
      </c>
      <c r="BK2809">
        <f t="shared" si="822"/>
        <v>0</v>
      </c>
      <c r="BL2809">
        <f t="shared" si="823"/>
        <v>0</v>
      </c>
      <c r="BM2809">
        <f t="shared" si="824"/>
        <v>0</v>
      </c>
      <c r="BN2809">
        <f t="shared" si="825"/>
        <v>0</v>
      </c>
    </row>
    <row r="2810" spans="37:66">
      <c r="AK2810" t="e">
        <f t="shared" si="812"/>
        <v>#NUM!</v>
      </c>
      <c r="AL2810">
        <f t="shared" si="813"/>
        <v>0</v>
      </c>
      <c r="AM2810">
        <f t="shared" si="814"/>
        <v>0</v>
      </c>
      <c r="AN2810">
        <f t="shared" si="815"/>
        <v>0</v>
      </c>
      <c r="AO2810">
        <f t="shared" si="816"/>
        <v>0</v>
      </c>
      <c r="AP2810">
        <f t="shared" si="817"/>
        <v>0</v>
      </c>
      <c r="AQ2810">
        <f t="shared" si="818"/>
        <v>0</v>
      </c>
      <c r="AR2810">
        <f t="shared" si="819"/>
        <v>0</v>
      </c>
      <c r="AS2810">
        <f t="shared" si="820"/>
        <v>0</v>
      </c>
      <c r="BJ2810" t="e">
        <f t="shared" si="821"/>
        <v>#NUM!</v>
      </c>
      <c r="BK2810">
        <f t="shared" si="822"/>
        <v>0</v>
      </c>
      <c r="BL2810">
        <f t="shared" si="823"/>
        <v>0</v>
      </c>
      <c r="BM2810">
        <f t="shared" si="824"/>
        <v>0</v>
      </c>
      <c r="BN2810">
        <f t="shared" si="825"/>
        <v>0</v>
      </c>
    </row>
    <row r="2811" spans="37:66">
      <c r="AK2811" t="e">
        <f t="shared" si="812"/>
        <v>#NUM!</v>
      </c>
      <c r="AL2811">
        <f t="shared" si="813"/>
        <v>0</v>
      </c>
      <c r="AM2811">
        <f t="shared" si="814"/>
        <v>0</v>
      </c>
      <c r="AN2811">
        <f t="shared" si="815"/>
        <v>0</v>
      </c>
      <c r="AO2811">
        <f t="shared" si="816"/>
        <v>0</v>
      </c>
      <c r="AP2811">
        <f t="shared" si="817"/>
        <v>0</v>
      </c>
      <c r="AQ2811">
        <f t="shared" si="818"/>
        <v>0</v>
      </c>
      <c r="AR2811">
        <f t="shared" si="819"/>
        <v>0</v>
      </c>
      <c r="AS2811">
        <f t="shared" si="820"/>
        <v>0</v>
      </c>
      <c r="BJ2811" t="e">
        <f t="shared" si="821"/>
        <v>#NUM!</v>
      </c>
      <c r="BK2811">
        <f t="shared" si="822"/>
        <v>0</v>
      </c>
      <c r="BL2811">
        <f t="shared" si="823"/>
        <v>0</v>
      </c>
      <c r="BM2811">
        <f t="shared" si="824"/>
        <v>0</v>
      </c>
      <c r="BN2811">
        <f t="shared" si="825"/>
        <v>0</v>
      </c>
    </row>
    <row r="2812" spans="37:66">
      <c r="AK2812" t="e">
        <f t="shared" si="812"/>
        <v>#NUM!</v>
      </c>
      <c r="AL2812">
        <f t="shared" si="813"/>
        <v>0</v>
      </c>
      <c r="AM2812">
        <f t="shared" si="814"/>
        <v>0</v>
      </c>
      <c r="AN2812">
        <f t="shared" si="815"/>
        <v>0</v>
      </c>
      <c r="AO2812">
        <f t="shared" si="816"/>
        <v>0</v>
      </c>
      <c r="AP2812">
        <f t="shared" si="817"/>
        <v>0</v>
      </c>
      <c r="AQ2812">
        <f t="shared" si="818"/>
        <v>0</v>
      </c>
      <c r="AR2812">
        <f t="shared" si="819"/>
        <v>0</v>
      </c>
      <c r="AS2812">
        <f t="shared" si="820"/>
        <v>0</v>
      </c>
      <c r="BJ2812" t="e">
        <f t="shared" si="821"/>
        <v>#NUM!</v>
      </c>
      <c r="BK2812">
        <f t="shared" si="822"/>
        <v>0</v>
      </c>
      <c r="BL2812">
        <f t="shared" si="823"/>
        <v>0</v>
      </c>
      <c r="BM2812">
        <f t="shared" si="824"/>
        <v>0</v>
      </c>
      <c r="BN2812">
        <f t="shared" si="825"/>
        <v>0</v>
      </c>
    </row>
    <row r="2813" spans="37:66">
      <c r="AK2813" t="e">
        <f t="shared" si="812"/>
        <v>#NUM!</v>
      </c>
      <c r="AL2813">
        <f t="shared" si="813"/>
        <v>0</v>
      </c>
      <c r="AM2813">
        <f t="shared" si="814"/>
        <v>0</v>
      </c>
      <c r="AN2813">
        <f t="shared" si="815"/>
        <v>0</v>
      </c>
      <c r="AO2813">
        <f t="shared" si="816"/>
        <v>0</v>
      </c>
      <c r="AP2813">
        <f t="shared" si="817"/>
        <v>0</v>
      </c>
      <c r="AQ2813">
        <f t="shared" si="818"/>
        <v>0</v>
      </c>
      <c r="AR2813">
        <f t="shared" si="819"/>
        <v>0</v>
      </c>
      <c r="AS2813">
        <f t="shared" si="820"/>
        <v>0</v>
      </c>
      <c r="BJ2813" t="e">
        <f t="shared" si="821"/>
        <v>#NUM!</v>
      </c>
      <c r="BK2813">
        <f t="shared" si="822"/>
        <v>0</v>
      </c>
      <c r="BL2813">
        <f t="shared" si="823"/>
        <v>0</v>
      </c>
      <c r="BM2813">
        <f t="shared" si="824"/>
        <v>0</v>
      </c>
      <c r="BN2813">
        <f t="shared" si="825"/>
        <v>0</v>
      </c>
    </row>
    <row r="2814" spans="37:66">
      <c r="AK2814" t="e">
        <f t="shared" si="812"/>
        <v>#NUM!</v>
      </c>
      <c r="AL2814">
        <f t="shared" si="813"/>
        <v>0</v>
      </c>
      <c r="AM2814">
        <f t="shared" si="814"/>
        <v>0</v>
      </c>
      <c r="AN2814">
        <f t="shared" si="815"/>
        <v>0</v>
      </c>
      <c r="AO2814">
        <f t="shared" si="816"/>
        <v>0</v>
      </c>
      <c r="AP2814">
        <f t="shared" si="817"/>
        <v>0</v>
      </c>
      <c r="AQ2814">
        <f t="shared" si="818"/>
        <v>0</v>
      </c>
      <c r="AR2814">
        <f t="shared" si="819"/>
        <v>0</v>
      </c>
      <c r="AS2814">
        <f t="shared" si="820"/>
        <v>0</v>
      </c>
      <c r="BJ2814" t="e">
        <f t="shared" si="821"/>
        <v>#NUM!</v>
      </c>
      <c r="BK2814">
        <f t="shared" si="822"/>
        <v>0</v>
      </c>
      <c r="BL2814">
        <f t="shared" si="823"/>
        <v>0</v>
      </c>
      <c r="BM2814">
        <f t="shared" si="824"/>
        <v>0</v>
      </c>
      <c r="BN2814">
        <f t="shared" si="825"/>
        <v>0</v>
      </c>
    </row>
    <row r="2815" spans="37:66">
      <c r="AK2815" t="e">
        <f t="shared" si="812"/>
        <v>#NUM!</v>
      </c>
      <c r="AL2815">
        <f t="shared" si="813"/>
        <v>0</v>
      </c>
      <c r="AM2815">
        <f t="shared" si="814"/>
        <v>0</v>
      </c>
      <c r="AN2815">
        <f t="shared" si="815"/>
        <v>0</v>
      </c>
      <c r="AO2815">
        <f t="shared" si="816"/>
        <v>0</v>
      </c>
      <c r="AP2815">
        <f t="shared" si="817"/>
        <v>0</v>
      </c>
      <c r="AQ2815">
        <f t="shared" si="818"/>
        <v>0</v>
      </c>
      <c r="AR2815">
        <f t="shared" si="819"/>
        <v>0</v>
      </c>
      <c r="AS2815">
        <f t="shared" si="820"/>
        <v>0</v>
      </c>
      <c r="BJ2815" t="e">
        <f t="shared" si="821"/>
        <v>#NUM!</v>
      </c>
      <c r="BK2815">
        <f t="shared" si="822"/>
        <v>0</v>
      </c>
      <c r="BL2815">
        <f t="shared" si="823"/>
        <v>0</v>
      </c>
      <c r="BM2815">
        <f t="shared" si="824"/>
        <v>0</v>
      </c>
      <c r="BN2815">
        <f t="shared" si="825"/>
        <v>0</v>
      </c>
    </row>
    <row r="2816" spans="37:66">
      <c r="AK2816" t="e">
        <f t="shared" si="812"/>
        <v>#NUM!</v>
      </c>
      <c r="AL2816">
        <f t="shared" si="813"/>
        <v>0</v>
      </c>
      <c r="AM2816">
        <f t="shared" si="814"/>
        <v>0</v>
      </c>
      <c r="AN2816">
        <f t="shared" si="815"/>
        <v>0</v>
      </c>
      <c r="AO2816">
        <f t="shared" si="816"/>
        <v>0</v>
      </c>
      <c r="AP2816">
        <f t="shared" si="817"/>
        <v>0</v>
      </c>
      <c r="AQ2816">
        <f t="shared" si="818"/>
        <v>0</v>
      </c>
      <c r="AR2816">
        <f t="shared" si="819"/>
        <v>0</v>
      </c>
      <c r="AS2816">
        <f t="shared" si="820"/>
        <v>0</v>
      </c>
      <c r="BJ2816" t="e">
        <f t="shared" si="821"/>
        <v>#NUM!</v>
      </c>
      <c r="BK2816">
        <f t="shared" si="822"/>
        <v>0</v>
      </c>
      <c r="BL2816">
        <f t="shared" si="823"/>
        <v>0</v>
      </c>
      <c r="BM2816">
        <f t="shared" si="824"/>
        <v>0</v>
      </c>
      <c r="BN2816">
        <f t="shared" si="825"/>
        <v>0</v>
      </c>
    </row>
    <row r="2817" spans="37:66">
      <c r="AK2817" t="e">
        <f t="shared" si="812"/>
        <v>#NUM!</v>
      </c>
      <c r="AL2817">
        <f t="shared" si="813"/>
        <v>0</v>
      </c>
      <c r="AM2817">
        <f t="shared" si="814"/>
        <v>0</v>
      </c>
      <c r="AN2817">
        <f t="shared" si="815"/>
        <v>0</v>
      </c>
      <c r="AO2817">
        <f t="shared" si="816"/>
        <v>0</v>
      </c>
      <c r="AP2817">
        <f t="shared" si="817"/>
        <v>0</v>
      </c>
      <c r="AQ2817">
        <f t="shared" si="818"/>
        <v>0</v>
      </c>
      <c r="AR2817">
        <f t="shared" si="819"/>
        <v>0</v>
      </c>
      <c r="AS2817">
        <f t="shared" si="820"/>
        <v>0</v>
      </c>
      <c r="BJ2817" t="e">
        <f t="shared" si="821"/>
        <v>#NUM!</v>
      </c>
      <c r="BK2817">
        <f t="shared" si="822"/>
        <v>0</v>
      </c>
      <c r="BL2817">
        <f t="shared" si="823"/>
        <v>0</v>
      </c>
      <c r="BM2817">
        <f t="shared" si="824"/>
        <v>0</v>
      </c>
      <c r="BN2817">
        <f t="shared" si="825"/>
        <v>0</v>
      </c>
    </row>
    <row r="2818" spans="37:66">
      <c r="AK2818" t="e">
        <f t="shared" si="812"/>
        <v>#NUM!</v>
      </c>
      <c r="AL2818">
        <f t="shared" si="813"/>
        <v>0</v>
      </c>
      <c r="AM2818">
        <f t="shared" si="814"/>
        <v>0</v>
      </c>
      <c r="AN2818">
        <f t="shared" si="815"/>
        <v>0</v>
      </c>
      <c r="AO2818">
        <f t="shared" si="816"/>
        <v>0</v>
      </c>
      <c r="AP2818">
        <f t="shared" si="817"/>
        <v>0</v>
      </c>
      <c r="AQ2818">
        <f t="shared" si="818"/>
        <v>0</v>
      </c>
      <c r="AR2818">
        <f t="shared" si="819"/>
        <v>0</v>
      </c>
      <c r="AS2818">
        <f t="shared" si="820"/>
        <v>0</v>
      </c>
      <c r="BJ2818" t="e">
        <f t="shared" si="821"/>
        <v>#NUM!</v>
      </c>
      <c r="BK2818">
        <f t="shared" si="822"/>
        <v>0</v>
      </c>
      <c r="BL2818">
        <f t="shared" si="823"/>
        <v>0</v>
      </c>
      <c r="BM2818">
        <f t="shared" si="824"/>
        <v>0</v>
      </c>
      <c r="BN2818">
        <f t="shared" si="825"/>
        <v>0</v>
      </c>
    </row>
    <row r="2819" spans="37:66">
      <c r="AK2819" t="e">
        <f t="shared" si="812"/>
        <v>#NUM!</v>
      </c>
      <c r="AL2819">
        <f t="shared" si="813"/>
        <v>0</v>
      </c>
      <c r="AM2819">
        <f t="shared" si="814"/>
        <v>0</v>
      </c>
      <c r="AN2819">
        <f t="shared" si="815"/>
        <v>0</v>
      </c>
      <c r="AO2819">
        <f t="shared" si="816"/>
        <v>0</v>
      </c>
      <c r="AP2819">
        <f t="shared" si="817"/>
        <v>0</v>
      </c>
      <c r="AQ2819">
        <f t="shared" si="818"/>
        <v>0</v>
      </c>
      <c r="AR2819">
        <f t="shared" si="819"/>
        <v>0</v>
      </c>
      <c r="AS2819">
        <f t="shared" si="820"/>
        <v>0</v>
      </c>
      <c r="BJ2819" t="e">
        <f t="shared" si="821"/>
        <v>#NUM!</v>
      </c>
      <c r="BK2819">
        <f t="shared" si="822"/>
        <v>0</v>
      </c>
      <c r="BL2819">
        <f t="shared" si="823"/>
        <v>0</v>
      </c>
      <c r="BM2819">
        <f t="shared" si="824"/>
        <v>0</v>
      </c>
      <c r="BN2819">
        <f t="shared" si="825"/>
        <v>0</v>
      </c>
    </row>
    <row r="2820" spans="37:66">
      <c r="AK2820" t="e">
        <f t="shared" ref="AK2820:AK2883" si="826">$M2820^0*AA$2</f>
        <v>#NUM!</v>
      </c>
      <c r="AL2820">
        <f t="shared" ref="AL2820:AL2883" si="827">$M2820^1*AB$2</f>
        <v>0</v>
      </c>
      <c r="AM2820">
        <f t="shared" ref="AM2820:AM2883" si="828">$M2820^2*AC$2</f>
        <v>0</v>
      </c>
      <c r="AN2820">
        <f t="shared" ref="AN2820:AN2883" si="829">$M2820^3*AD$2</f>
        <v>0</v>
      </c>
      <c r="AO2820">
        <f t="shared" ref="AO2820:AO2883" si="830">$M2820^4*AE$2</f>
        <v>0</v>
      </c>
      <c r="AP2820">
        <f t="shared" ref="AP2820:AP2883" si="831">$M2820^5*AF$2</f>
        <v>0</v>
      </c>
      <c r="AQ2820">
        <f t="shared" ref="AQ2820:AQ2883" si="832">$M2820^6*AG$2</f>
        <v>0</v>
      </c>
      <c r="AR2820">
        <f t="shared" ref="AR2820:AR2883" si="833">$M2820^7*AH$2</f>
        <v>0</v>
      </c>
      <c r="AS2820">
        <f t="shared" ref="AS2820:AS2883" si="834">$M2820^8*AI$2</f>
        <v>0</v>
      </c>
      <c r="BJ2820" t="e">
        <f t="shared" ref="BJ2820:BJ2883" si="835">$M2820^0*BC$2</f>
        <v>#NUM!</v>
      </c>
      <c r="BK2820">
        <f t="shared" ref="BK2820:BK2883" si="836">$M2820^1*BD$2</f>
        <v>0</v>
      </c>
      <c r="BL2820">
        <f t="shared" ref="BL2820:BL2883" si="837">$M2820^2*BE$2</f>
        <v>0</v>
      </c>
      <c r="BM2820">
        <f t="shared" ref="BM2820:BM2883" si="838">$M2820^3*BF$2</f>
        <v>0</v>
      </c>
      <c r="BN2820">
        <f t="shared" ref="BN2820:BN2883" si="839">$M2820^4*BG$2</f>
        <v>0</v>
      </c>
    </row>
    <row r="2821" spans="37:66">
      <c r="AK2821" t="e">
        <f t="shared" si="826"/>
        <v>#NUM!</v>
      </c>
      <c r="AL2821">
        <f t="shared" si="827"/>
        <v>0</v>
      </c>
      <c r="AM2821">
        <f t="shared" si="828"/>
        <v>0</v>
      </c>
      <c r="AN2821">
        <f t="shared" si="829"/>
        <v>0</v>
      </c>
      <c r="AO2821">
        <f t="shared" si="830"/>
        <v>0</v>
      </c>
      <c r="AP2821">
        <f t="shared" si="831"/>
        <v>0</v>
      </c>
      <c r="AQ2821">
        <f t="shared" si="832"/>
        <v>0</v>
      </c>
      <c r="AR2821">
        <f t="shared" si="833"/>
        <v>0</v>
      </c>
      <c r="AS2821">
        <f t="shared" si="834"/>
        <v>0</v>
      </c>
      <c r="BJ2821" t="e">
        <f t="shared" si="835"/>
        <v>#NUM!</v>
      </c>
      <c r="BK2821">
        <f t="shared" si="836"/>
        <v>0</v>
      </c>
      <c r="BL2821">
        <f t="shared" si="837"/>
        <v>0</v>
      </c>
      <c r="BM2821">
        <f t="shared" si="838"/>
        <v>0</v>
      </c>
      <c r="BN2821">
        <f t="shared" si="839"/>
        <v>0</v>
      </c>
    </row>
    <row r="2822" spans="37:66">
      <c r="AK2822" t="e">
        <f t="shared" si="826"/>
        <v>#NUM!</v>
      </c>
      <c r="AL2822">
        <f t="shared" si="827"/>
        <v>0</v>
      </c>
      <c r="AM2822">
        <f t="shared" si="828"/>
        <v>0</v>
      </c>
      <c r="AN2822">
        <f t="shared" si="829"/>
        <v>0</v>
      </c>
      <c r="AO2822">
        <f t="shared" si="830"/>
        <v>0</v>
      </c>
      <c r="AP2822">
        <f t="shared" si="831"/>
        <v>0</v>
      </c>
      <c r="AQ2822">
        <f t="shared" si="832"/>
        <v>0</v>
      </c>
      <c r="AR2822">
        <f t="shared" si="833"/>
        <v>0</v>
      </c>
      <c r="AS2822">
        <f t="shared" si="834"/>
        <v>0</v>
      </c>
      <c r="BJ2822" t="e">
        <f t="shared" si="835"/>
        <v>#NUM!</v>
      </c>
      <c r="BK2822">
        <f t="shared" si="836"/>
        <v>0</v>
      </c>
      <c r="BL2822">
        <f t="shared" si="837"/>
        <v>0</v>
      </c>
      <c r="BM2822">
        <f t="shared" si="838"/>
        <v>0</v>
      </c>
      <c r="BN2822">
        <f t="shared" si="839"/>
        <v>0</v>
      </c>
    </row>
    <row r="2823" spans="37:66">
      <c r="AK2823" t="e">
        <f t="shared" si="826"/>
        <v>#NUM!</v>
      </c>
      <c r="AL2823">
        <f t="shared" si="827"/>
        <v>0</v>
      </c>
      <c r="AM2823">
        <f t="shared" si="828"/>
        <v>0</v>
      </c>
      <c r="AN2823">
        <f t="shared" si="829"/>
        <v>0</v>
      </c>
      <c r="AO2823">
        <f t="shared" si="830"/>
        <v>0</v>
      </c>
      <c r="AP2823">
        <f t="shared" si="831"/>
        <v>0</v>
      </c>
      <c r="AQ2823">
        <f t="shared" si="832"/>
        <v>0</v>
      </c>
      <c r="AR2823">
        <f t="shared" si="833"/>
        <v>0</v>
      </c>
      <c r="AS2823">
        <f t="shared" si="834"/>
        <v>0</v>
      </c>
      <c r="BJ2823" t="e">
        <f t="shared" si="835"/>
        <v>#NUM!</v>
      </c>
      <c r="BK2823">
        <f t="shared" si="836"/>
        <v>0</v>
      </c>
      <c r="BL2823">
        <f t="shared" si="837"/>
        <v>0</v>
      </c>
      <c r="BM2823">
        <f t="shared" si="838"/>
        <v>0</v>
      </c>
      <c r="BN2823">
        <f t="shared" si="839"/>
        <v>0</v>
      </c>
    </row>
    <row r="2824" spans="37:66">
      <c r="AK2824" t="e">
        <f t="shared" si="826"/>
        <v>#NUM!</v>
      </c>
      <c r="AL2824">
        <f t="shared" si="827"/>
        <v>0</v>
      </c>
      <c r="AM2824">
        <f t="shared" si="828"/>
        <v>0</v>
      </c>
      <c r="AN2824">
        <f t="shared" si="829"/>
        <v>0</v>
      </c>
      <c r="AO2824">
        <f t="shared" si="830"/>
        <v>0</v>
      </c>
      <c r="AP2824">
        <f t="shared" si="831"/>
        <v>0</v>
      </c>
      <c r="AQ2824">
        <f t="shared" si="832"/>
        <v>0</v>
      </c>
      <c r="AR2824">
        <f t="shared" si="833"/>
        <v>0</v>
      </c>
      <c r="AS2824">
        <f t="shared" si="834"/>
        <v>0</v>
      </c>
      <c r="BJ2824" t="e">
        <f t="shared" si="835"/>
        <v>#NUM!</v>
      </c>
      <c r="BK2824">
        <f t="shared" si="836"/>
        <v>0</v>
      </c>
      <c r="BL2824">
        <f t="shared" si="837"/>
        <v>0</v>
      </c>
      <c r="BM2824">
        <f t="shared" si="838"/>
        <v>0</v>
      </c>
      <c r="BN2824">
        <f t="shared" si="839"/>
        <v>0</v>
      </c>
    </row>
    <row r="2825" spans="37:66">
      <c r="AK2825" t="e">
        <f t="shared" si="826"/>
        <v>#NUM!</v>
      </c>
      <c r="AL2825">
        <f t="shared" si="827"/>
        <v>0</v>
      </c>
      <c r="AM2825">
        <f t="shared" si="828"/>
        <v>0</v>
      </c>
      <c r="AN2825">
        <f t="shared" si="829"/>
        <v>0</v>
      </c>
      <c r="AO2825">
        <f t="shared" si="830"/>
        <v>0</v>
      </c>
      <c r="AP2825">
        <f t="shared" si="831"/>
        <v>0</v>
      </c>
      <c r="AQ2825">
        <f t="shared" si="832"/>
        <v>0</v>
      </c>
      <c r="AR2825">
        <f t="shared" si="833"/>
        <v>0</v>
      </c>
      <c r="AS2825">
        <f t="shared" si="834"/>
        <v>0</v>
      </c>
      <c r="BJ2825" t="e">
        <f t="shared" si="835"/>
        <v>#NUM!</v>
      </c>
      <c r="BK2825">
        <f t="shared" si="836"/>
        <v>0</v>
      </c>
      <c r="BL2825">
        <f t="shared" si="837"/>
        <v>0</v>
      </c>
      <c r="BM2825">
        <f t="shared" si="838"/>
        <v>0</v>
      </c>
      <c r="BN2825">
        <f t="shared" si="839"/>
        <v>0</v>
      </c>
    </row>
    <row r="2826" spans="37:66">
      <c r="AK2826" t="e">
        <f t="shared" si="826"/>
        <v>#NUM!</v>
      </c>
      <c r="AL2826">
        <f t="shared" si="827"/>
        <v>0</v>
      </c>
      <c r="AM2826">
        <f t="shared" si="828"/>
        <v>0</v>
      </c>
      <c r="AN2826">
        <f t="shared" si="829"/>
        <v>0</v>
      </c>
      <c r="AO2826">
        <f t="shared" si="830"/>
        <v>0</v>
      </c>
      <c r="AP2826">
        <f t="shared" si="831"/>
        <v>0</v>
      </c>
      <c r="AQ2826">
        <f t="shared" si="832"/>
        <v>0</v>
      </c>
      <c r="AR2826">
        <f t="shared" si="833"/>
        <v>0</v>
      </c>
      <c r="AS2826">
        <f t="shared" si="834"/>
        <v>0</v>
      </c>
      <c r="BJ2826" t="e">
        <f t="shared" si="835"/>
        <v>#NUM!</v>
      </c>
      <c r="BK2826">
        <f t="shared" si="836"/>
        <v>0</v>
      </c>
      <c r="BL2826">
        <f t="shared" si="837"/>
        <v>0</v>
      </c>
      <c r="BM2826">
        <f t="shared" si="838"/>
        <v>0</v>
      </c>
      <c r="BN2826">
        <f t="shared" si="839"/>
        <v>0</v>
      </c>
    </row>
    <row r="2827" spans="37:66">
      <c r="AK2827" t="e">
        <f t="shared" si="826"/>
        <v>#NUM!</v>
      </c>
      <c r="AL2827">
        <f t="shared" si="827"/>
        <v>0</v>
      </c>
      <c r="AM2827">
        <f t="shared" si="828"/>
        <v>0</v>
      </c>
      <c r="AN2827">
        <f t="shared" si="829"/>
        <v>0</v>
      </c>
      <c r="AO2827">
        <f t="shared" si="830"/>
        <v>0</v>
      </c>
      <c r="AP2827">
        <f t="shared" si="831"/>
        <v>0</v>
      </c>
      <c r="AQ2827">
        <f t="shared" si="832"/>
        <v>0</v>
      </c>
      <c r="AR2827">
        <f t="shared" si="833"/>
        <v>0</v>
      </c>
      <c r="AS2827">
        <f t="shared" si="834"/>
        <v>0</v>
      </c>
      <c r="BJ2827" t="e">
        <f t="shared" si="835"/>
        <v>#NUM!</v>
      </c>
      <c r="BK2827">
        <f t="shared" si="836"/>
        <v>0</v>
      </c>
      <c r="BL2827">
        <f t="shared" si="837"/>
        <v>0</v>
      </c>
      <c r="BM2827">
        <f t="shared" si="838"/>
        <v>0</v>
      </c>
      <c r="BN2827">
        <f t="shared" si="839"/>
        <v>0</v>
      </c>
    </row>
    <row r="2828" spans="37:66">
      <c r="AK2828" t="e">
        <f t="shared" si="826"/>
        <v>#NUM!</v>
      </c>
      <c r="AL2828">
        <f t="shared" si="827"/>
        <v>0</v>
      </c>
      <c r="AM2828">
        <f t="shared" si="828"/>
        <v>0</v>
      </c>
      <c r="AN2828">
        <f t="shared" si="829"/>
        <v>0</v>
      </c>
      <c r="AO2828">
        <f t="shared" si="830"/>
        <v>0</v>
      </c>
      <c r="AP2828">
        <f t="shared" si="831"/>
        <v>0</v>
      </c>
      <c r="AQ2828">
        <f t="shared" si="832"/>
        <v>0</v>
      </c>
      <c r="AR2828">
        <f t="shared" si="833"/>
        <v>0</v>
      </c>
      <c r="AS2828">
        <f t="shared" si="834"/>
        <v>0</v>
      </c>
      <c r="BJ2828" t="e">
        <f t="shared" si="835"/>
        <v>#NUM!</v>
      </c>
      <c r="BK2828">
        <f t="shared" si="836"/>
        <v>0</v>
      </c>
      <c r="BL2828">
        <f t="shared" si="837"/>
        <v>0</v>
      </c>
      <c r="BM2828">
        <f t="shared" si="838"/>
        <v>0</v>
      </c>
      <c r="BN2828">
        <f t="shared" si="839"/>
        <v>0</v>
      </c>
    </row>
    <row r="2829" spans="37:66">
      <c r="AK2829" t="e">
        <f t="shared" si="826"/>
        <v>#NUM!</v>
      </c>
      <c r="AL2829">
        <f t="shared" si="827"/>
        <v>0</v>
      </c>
      <c r="AM2829">
        <f t="shared" si="828"/>
        <v>0</v>
      </c>
      <c r="AN2829">
        <f t="shared" si="829"/>
        <v>0</v>
      </c>
      <c r="AO2829">
        <f t="shared" si="830"/>
        <v>0</v>
      </c>
      <c r="AP2829">
        <f t="shared" si="831"/>
        <v>0</v>
      </c>
      <c r="AQ2829">
        <f t="shared" si="832"/>
        <v>0</v>
      </c>
      <c r="AR2829">
        <f t="shared" si="833"/>
        <v>0</v>
      </c>
      <c r="AS2829">
        <f t="shared" si="834"/>
        <v>0</v>
      </c>
      <c r="BJ2829" t="e">
        <f t="shared" si="835"/>
        <v>#NUM!</v>
      </c>
      <c r="BK2829">
        <f t="shared" si="836"/>
        <v>0</v>
      </c>
      <c r="BL2829">
        <f t="shared" si="837"/>
        <v>0</v>
      </c>
      <c r="BM2829">
        <f t="shared" si="838"/>
        <v>0</v>
      </c>
      <c r="BN2829">
        <f t="shared" si="839"/>
        <v>0</v>
      </c>
    </row>
    <row r="2830" spans="37:66">
      <c r="AK2830" t="e">
        <f t="shared" si="826"/>
        <v>#NUM!</v>
      </c>
      <c r="AL2830">
        <f t="shared" si="827"/>
        <v>0</v>
      </c>
      <c r="AM2830">
        <f t="shared" si="828"/>
        <v>0</v>
      </c>
      <c r="AN2830">
        <f t="shared" si="829"/>
        <v>0</v>
      </c>
      <c r="AO2830">
        <f t="shared" si="830"/>
        <v>0</v>
      </c>
      <c r="AP2830">
        <f t="shared" si="831"/>
        <v>0</v>
      </c>
      <c r="AQ2830">
        <f t="shared" si="832"/>
        <v>0</v>
      </c>
      <c r="AR2830">
        <f t="shared" si="833"/>
        <v>0</v>
      </c>
      <c r="AS2830">
        <f t="shared" si="834"/>
        <v>0</v>
      </c>
      <c r="BJ2830" t="e">
        <f t="shared" si="835"/>
        <v>#NUM!</v>
      </c>
      <c r="BK2830">
        <f t="shared" si="836"/>
        <v>0</v>
      </c>
      <c r="BL2830">
        <f t="shared" si="837"/>
        <v>0</v>
      </c>
      <c r="BM2830">
        <f t="shared" si="838"/>
        <v>0</v>
      </c>
      <c r="BN2830">
        <f t="shared" si="839"/>
        <v>0</v>
      </c>
    </row>
    <row r="2831" spans="37:66">
      <c r="AK2831" t="e">
        <f t="shared" si="826"/>
        <v>#NUM!</v>
      </c>
      <c r="AL2831">
        <f t="shared" si="827"/>
        <v>0</v>
      </c>
      <c r="AM2831">
        <f t="shared" si="828"/>
        <v>0</v>
      </c>
      <c r="AN2831">
        <f t="shared" si="829"/>
        <v>0</v>
      </c>
      <c r="AO2831">
        <f t="shared" si="830"/>
        <v>0</v>
      </c>
      <c r="AP2831">
        <f t="shared" si="831"/>
        <v>0</v>
      </c>
      <c r="AQ2831">
        <f t="shared" si="832"/>
        <v>0</v>
      </c>
      <c r="AR2831">
        <f t="shared" si="833"/>
        <v>0</v>
      </c>
      <c r="AS2831">
        <f t="shared" si="834"/>
        <v>0</v>
      </c>
      <c r="BJ2831" t="e">
        <f t="shared" si="835"/>
        <v>#NUM!</v>
      </c>
      <c r="BK2831">
        <f t="shared" si="836"/>
        <v>0</v>
      </c>
      <c r="BL2831">
        <f t="shared" si="837"/>
        <v>0</v>
      </c>
      <c r="BM2831">
        <f t="shared" si="838"/>
        <v>0</v>
      </c>
      <c r="BN2831">
        <f t="shared" si="839"/>
        <v>0</v>
      </c>
    </row>
    <row r="2832" spans="37:66">
      <c r="AK2832" t="e">
        <f t="shared" si="826"/>
        <v>#NUM!</v>
      </c>
      <c r="AL2832">
        <f t="shared" si="827"/>
        <v>0</v>
      </c>
      <c r="AM2832">
        <f t="shared" si="828"/>
        <v>0</v>
      </c>
      <c r="AN2832">
        <f t="shared" si="829"/>
        <v>0</v>
      </c>
      <c r="AO2832">
        <f t="shared" si="830"/>
        <v>0</v>
      </c>
      <c r="AP2832">
        <f t="shared" si="831"/>
        <v>0</v>
      </c>
      <c r="AQ2832">
        <f t="shared" si="832"/>
        <v>0</v>
      </c>
      <c r="AR2832">
        <f t="shared" si="833"/>
        <v>0</v>
      </c>
      <c r="AS2832">
        <f t="shared" si="834"/>
        <v>0</v>
      </c>
      <c r="BJ2832" t="e">
        <f t="shared" si="835"/>
        <v>#NUM!</v>
      </c>
      <c r="BK2832">
        <f t="shared" si="836"/>
        <v>0</v>
      </c>
      <c r="BL2832">
        <f t="shared" si="837"/>
        <v>0</v>
      </c>
      <c r="BM2832">
        <f t="shared" si="838"/>
        <v>0</v>
      </c>
      <c r="BN2832">
        <f t="shared" si="839"/>
        <v>0</v>
      </c>
    </row>
    <row r="2833" spans="37:66">
      <c r="AK2833" t="e">
        <f t="shared" si="826"/>
        <v>#NUM!</v>
      </c>
      <c r="AL2833">
        <f t="shared" si="827"/>
        <v>0</v>
      </c>
      <c r="AM2833">
        <f t="shared" si="828"/>
        <v>0</v>
      </c>
      <c r="AN2833">
        <f t="shared" si="829"/>
        <v>0</v>
      </c>
      <c r="AO2833">
        <f t="shared" si="830"/>
        <v>0</v>
      </c>
      <c r="AP2833">
        <f t="shared" si="831"/>
        <v>0</v>
      </c>
      <c r="AQ2833">
        <f t="shared" si="832"/>
        <v>0</v>
      </c>
      <c r="AR2833">
        <f t="shared" si="833"/>
        <v>0</v>
      </c>
      <c r="AS2833">
        <f t="shared" si="834"/>
        <v>0</v>
      </c>
      <c r="BJ2833" t="e">
        <f t="shared" si="835"/>
        <v>#NUM!</v>
      </c>
      <c r="BK2833">
        <f t="shared" si="836"/>
        <v>0</v>
      </c>
      <c r="BL2833">
        <f t="shared" si="837"/>
        <v>0</v>
      </c>
      <c r="BM2833">
        <f t="shared" si="838"/>
        <v>0</v>
      </c>
      <c r="BN2833">
        <f t="shared" si="839"/>
        <v>0</v>
      </c>
    </row>
    <row r="2834" spans="37:66">
      <c r="AK2834" t="e">
        <f t="shared" si="826"/>
        <v>#NUM!</v>
      </c>
      <c r="AL2834">
        <f t="shared" si="827"/>
        <v>0</v>
      </c>
      <c r="AM2834">
        <f t="shared" si="828"/>
        <v>0</v>
      </c>
      <c r="AN2834">
        <f t="shared" si="829"/>
        <v>0</v>
      </c>
      <c r="AO2834">
        <f t="shared" si="830"/>
        <v>0</v>
      </c>
      <c r="AP2834">
        <f t="shared" si="831"/>
        <v>0</v>
      </c>
      <c r="AQ2834">
        <f t="shared" si="832"/>
        <v>0</v>
      </c>
      <c r="AR2834">
        <f t="shared" si="833"/>
        <v>0</v>
      </c>
      <c r="AS2834">
        <f t="shared" si="834"/>
        <v>0</v>
      </c>
      <c r="BJ2834" t="e">
        <f t="shared" si="835"/>
        <v>#NUM!</v>
      </c>
      <c r="BK2834">
        <f t="shared" si="836"/>
        <v>0</v>
      </c>
      <c r="BL2834">
        <f t="shared" si="837"/>
        <v>0</v>
      </c>
      <c r="BM2834">
        <f t="shared" si="838"/>
        <v>0</v>
      </c>
      <c r="BN2834">
        <f t="shared" si="839"/>
        <v>0</v>
      </c>
    </row>
    <row r="2835" spans="37:66">
      <c r="AK2835" t="e">
        <f t="shared" si="826"/>
        <v>#NUM!</v>
      </c>
      <c r="AL2835">
        <f t="shared" si="827"/>
        <v>0</v>
      </c>
      <c r="AM2835">
        <f t="shared" si="828"/>
        <v>0</v>
      </c>
      <c r="AN2835">
        <f t="shared" si="829"/>
        <v>0</v>
      </c>
      <c r="AO2835">
        <f t="shared" si="830"/>
        <v>0</v>
      </c>
      <c r="AP2835">
        <f t="shared" si="831"/>
        <v>0</v>
      </c>
      <c r="AQ2835">
        <f t="shared" si="832"/>
        <v>0</v>
      </c>
      <c r="AR2835">
        <f t="shared" si="833"/>
        <v>0</v>
      </c>
      <c r="AS2835">
        <f t="shared" si="834"/>
        <v>0</v>
      </c>
      <c r="BJ2835" t="e">
        <f t="shared" si="835"/>
        <v>#NUM!</v>
      </c>
      <c r="BK2835">
        <f t="shared" si="836"/>
        <v>0</v>
      </c>
      <c r="BL2835">
        <f t="shared" si="837"/>
        <v>0</v>
      </c>
      <c r="BM2835">
        <f t="shared" si="838"/>
        <v>0</v>
      </c>
      <c r="BN2835">
        <f t="shared" si="839"/>
        <v>0</v>
      </c>
    </row>
    <row r="2836" spans="37:66">
      <c r="AK2836" t="e">
        <f t="shared" si="826"/>
        <v>#NUM!</v>
      </c>
      <c r="AL2836">
        <f t="shared" si="827"/>
        <v>0</v>
      </c>
      <c r="AM2836">
        <f t="shared" si="828"/>
        <v>0</v>
      </c>
      <c r="AN2836">
        <f t="shared" si="829"/>
        <v>0</v>
      </c>
      <c r="AO2836">
        <f t="shared" si="830"/>
        <v>0</v>
      </c>
      <c r="AP2836">
        <f t="shared" si="831"/>
        <v>0</v>
      </c>
      <c r="AQ2836">
        <f t="shared" si="832"/>
        <v>0</v>
      </c>
      <c r="AR2836">
        <f t="shared" si="833"/>
        <v>0</v>
      </c>
      <c r="AS2836">
        <f t="shared" si="834"/>
        <v>0</v>
      </c>
      <c r="BJ2836" t="e">
        <f t="shared" si="835"/>
        <v>#NUM!</v>
      </c>
      <c r="BK2836">
        <f t="shared" si="836"/>
        <v>0</v>
      </c>
      <c r="BL2836">
        <f t="shared" si="837"/>
        <v>0</v>
      </c>
      <c r="BM2836">
        <f t="shared" si="838"/>
        <v>0</v>
      </c>
      <c r="BN2836">
        <f t="shared" si="839"/>
        <v>0</v>
      </c>
    </row>
    <row r="2837" spans="37:66">
      <c r="AK2837" t="e">
        <f t="shared" si="826"/>
        <v>#NUM!</v>
      </c>
      <c r="AL2837">
        <f t="shared" si="827"/>
        <v>0</v>
      </c>
      <c r="AM2837">
        <f t="shared" si="828"/>
        <v>0</v>
      </c>
      <c r="AN2837">
        <f t="shared" si="829"/>
        <v>0</v>
      </c>
      <c r="AO2837">
        <f t="shared" si="830"/>
        <v>0</v>
      </c>
      <c r="AP2837">
        <f t="shared" si="831"/>
        <v>0</v>
      </c>
      <c r="AQ2837">
        <f t="shared" si="832"/>
        <v>0</v>
      </c>
      <c r="AR2837">
        <f t="shared" si="833"/>
        <v>0</v>
      </c>
      <c r="AS2837">
        <f t="shared" si="834"/>
        <v>0</v>
      </c>
      <c r="BJ2837" t="e">
        <f t="shared" si="835"/>
        <v>#NUM!</v>
      </c>
      <c r="BK2837">
        <f t="shared" si="836"/>
        <v>0</v>
      </c>
      <c r="BL2837">
        <f t="shared" si="837"/>
        <v>0</v>
      </c>
      <c r="BM2837">
        <f t="shared" si="838"/>
        <v>0</v>
      </c>
      <c r="BN2837">
        <f t="shared" si="839"/>
        <v>0</v>
      </c>
    </row>
    <row r="2838" spans="37:66">
      <c r="AK2838" t="e">
        <f t="shared" si="826"/>
        <v>#NUM!</v>
      </c>
      <c r="AL2838">
        <f t="shared" si="827"/>
        <v>0</v>
      </c>
      <c r="AM2838">
        <f t="shared" si="828"/>
        <v>0</v>
      </c>
      <c r="AN2838">
        <f t="shared" si="829"/>
        <v>0</v>
      </c>
      <c r="AO2838">
        <f t="shared" si="830"/>
        <v>0</v>
      </c>
      <c r="AP2838">
        <f t="shared" si="831"/>
        <v>0</v>
      </c>
      <c r="AQ2838">
        <f t="shared" si="832"/>
        <v>0</v>
      </c>
      <c r="AR2838">
        <f t="shared" si="833"/>
        <v>0</v>
      </c>
      <c r="AS2838">
        <f t="shared" si="834"/>
        <v>0</v>
      </c>
      <c r="BJ2838" t="e">
        <f t="shared" si="835"/>
        <v>#NUM!</v>
      </c>
      <c r="BK2838">
        <f t="shared" si="836"/>
        <v>0</v>
      </c>
      <c r="BL2838">
        <f t="shared" si="837"/>
        <v>0</v>
      </c>
      <c r="BM2838">
        <f t="shared" si="838"/>
        <v>0</v>
      </c>
      <c r="BN2838">
        <f t="shared" si="839"/>
        <v>0</v>
      </c>
    </row>
    <row r="2839" spans="37:66">
      <c r="AK2839" t="e">
        <f t="shared" si="826"/>
        <v>#NUM!</v>
      </c>
      <c r="AL2839">
        <f t="shared" si="827"/>
        <v>0</v>
      </c>
      <c r="AM2839">
        <f t="shared" si="828"/>
        <v>0</v>
      </c>
      <c r="AN2839">
        <f t="shared" si="829"/>
        <v>0</v>
      </c>
      <c r="AO2839">
        <f t="shared" si="830"/>
        <v>0</v>
      </c>
      <c r="AP2839">
        <f t="shared" si="831"/>
        <v>0</v>
      </c>
      <c r="AQ2839">
        <f t="shared" si="832"/>
        <v>0</v>
      </c>
      <c r="AR2839">
        <f t="shared" si="833"/>
        <v>0</v>
      </c>
      <c r="AS2839">
        <f t="shared" si="834"/>
        <v>0</v>
      </c>
      <c r="BJ2839" t="e">
        <f t="shared" si="835"/>
        <v>#NUM!</v>
      </c>
      <c r="BK2839">
        <f t="shared" si="836"/>
        <v>0</v>
      </c>
      <c r="BL2839">
        <f t="shared" si="837"/>
        <v>0</v>
      </c>
      <c r="BM2839">
        <f t="shared" si="838"/>
        <v>0</v>
      </c>
      <c r="BN2839">
        <f t="shared" si="839"/>
        <v>0</v>
      </c>
    </row>
    <row r="2840" spans="37:66">
      <c r="AK2840" t="e">
        <f t="shared" si="826"/>
        <v>#NUM!</v>
      </c>
      <c r="AL2840">
        <f t="shared" si="827"/>
        <v>0</v>
      </c>
      <c r="AM2840">
        <f t="shared" si="828"/>
        <v>0</v>
      </c>
      <c r="AN2840">
        <f t="shared" si="829"/>
        <v>0</v>
      </c>
      <c r="AO2840">
        <f t="shared" si="830"/>
        <v>0</v>
      </c>
      <c r="AP2840">
        <f t="shared" si="831"/>
        <v>0</v>
      </c>
      <c r="AQ2840">
        <f t="shared" si="832"/>
        <v>0</v>
      </c>
      <c r="AR2840">
        <f t="shared" si="833"/>
        <v>0</v>
      </c>
      <c r="AS2840">
        <f t="shared" si="834"/>
        <v>0</v>
      </c>
      <c r="BJ2840" t="e">
        <f t="shared" si="835"/>
        <v>#NUM!</v>
      </c>
      <c r="BK2840">
        <f t="shared" si="836"/>
        <v>0</v>
      </c>
      <c r="BL2840">
        <f t="shared" si="837"/>
        <v>0</v>
      </c>
      <c r="BM2840">
        <f t="shared" si="838"/>
        <v>0</v>
      </c>
      <c r="BN2840">
        <f t="shared" si="839"/>
        <v>0</v>
      </c>
    </row>
    <row r="2841" spans="37:66">
      <c r="AK2841" t="e">
        <f t="shared" si="826"/>
        <v>#NUM!</v>
      </c>
      <c r="AL2841">
        <f t="shared" si="827"/>
        <v>0</v>
      </c>
      <c r="AM2841">
        <f t="shared" si="828"/>
        <v>0</v>
      </c>
      <c r="AN2841">
        <f t="shared" si="829"/>
        <v>0</v>
      </c>
      <c r="AO2841">
        <f t="shared" si="830"/>
        <v>0</v>
      </c>
      <c r="AP2841">
        <f t="shared" si="831"/>
        <v>0</v>
      </c>
      <c r="AQ2841">
        <f t="shared" si="832"/>
        <v>0</v>
      </c>
      <c r="AR2841">
        <f t="shared" si="833"/>
        <v>0</v>
      </c>
      <c r="AS2841">
        <f t="shared" si="834"/>
        <v>0</v>
      </c>
      <c r="BJ2841" t="e">
        <f t="shared" si="835"/>
        <v>#NUM!</v>
      </c>
      <c r="BK2841">
        <f t="shared" si="836"/>
        <v>0</v>
      </c>
      <c r="BL2841">
        <f t="shared" si="837"/>
        <v>0</v>
      </c>
      <c r="BM2841">
        <f t="shared" si="838"/>
        <v>0</v>
      </c>
      <c r="BN2841">
        <f t="shared" si="839"/>
        <v>0</v>
      </c>
    </row>
    <row r="2842" spans="37:66">
      <c r="AK2842" t="e">
        <f t="shared" si="826"/>
        <v>#NUM!</v>
      </c>
      <c r="AL2842">
        <f t="shared" si="827"/>
        <v>0</v>
      </c>
      <c r="AM2842">
        <f t="shared" si="828"/>
        <v>0</v>
      </c>
      <c r="AN2842">
        <f t="shared" si="829"/>
        <v>0</v>
      </c>
      <c r="AO2842">
        <f t="shared" si="830"/>
        <v>0</v>
      </c>
      <c r="AP2842">
        <f t="shared" si="831"/>
        <v>0</v>
      </c>
      <c r="AQ2842">
        <f t="shared" si="832"/>
        <v>0</v>
      </c>
      <c r="AR2842">
        <f t="shared" si="833"/>
        <v>0</v>
      </c>
      <c r="AS2842">
        <f t="shared" si="834"/>
        <v>0</v>
      </c>
      <c r="BJ2842" t="e">
        <f t="shared" si="835"/>
        <v>#NUM!</v>
      </c>
      <c r="BK2842">
        <f t="shared" si="836"/>
        <v>0</v>
      </c>
      <c r="BL2842">
        <f t="shared" si="837"/>
        <v>0</v>
      </c>
      <c r="BM2842">
        <f t="shared" si="838"/>
        <v>0</v>
      </c>
      <c r="BN2842">
        <f t="shared" si="839"/>
        <v>0</v>
      </c>
    </row>
    <row r="2843" spans="37:66">
      <c r="AK2843" t="e">
        <f t="shared" si="826"/>
        <v>#NUM!</v>
      </c>
      <c r="AL2843">
        <f t="shared" si="827"/>
        <v>0</v>
      </c>
      <c r="AM2843">
        <f t="shared" si="828"/>
        <v>0</v>
      </c>
      <c r="AN2843">
        <f t="shared" si="829"/>
        <v>0</v>
      </c>
      <c r="AO2843">
        <f t="shared" si="830"/>
        <v>0</v>
      </c>
      <c r="AP2843">
        <f t="shared" si="831"/>
        <v>0</v>
      </c>
      <c r="AQ2843">
        <f t="shared" si="832"/>
        <v>0</v>
      </c>
      <c r="AR2843">
        <f t="shared" si="833"/>
        <v>0</v>
      </c>
      <c r="AS2843">
        <f t="shared" si="834"/>
        <v>0</v>
      </c>
      <c r="BJ2843" t="e">
        <f t="shared" si="835"/>
        <v>#NUM!</v>
      </c>
      <c r="BK2843">
        <f t="shared" si="836"/>
        <v>0</v>
      </c>
      <c r="BL2843">
        <f t="shared" si="837"/>
        <v>0</v>
      </c>
      <c r="BM2843">
        <f t="shared" si="838"/>
        <v>0</v>
      </c>
      <c r="BN2843">
        <f t="shared" si="839"/>
        <v>0</v>
      </c>
    </row>
    <row r="2844" spans="37:66">
      <c r="AK2844" t="e">
        <f t="shared" si="826"/>
        <v>#NUM!</v>
      </c>
      <c r="AL2844">
        <f t="shared" si="827"/>
        <v>0</v>
      </c>
      <c r="AM2844">
        <f t="shared" si="828"/>
        <v>0</v>
      </c>
      <c r="AN2844">
        <f t="shared" si="829"/>
        <v>0</v>
      </c>
      <c r="AO2844">
        <f t="shared" si="830"/>
        <v>0</v>
      </c>
      <c r="AP2844">
        <f t="shared" si="831"/>
        <v>0</v>
      </c>
      <c r="AQ2844">
        <f t="shared" si="832"/>
        <v>0</v>
      </c>
      <c r="AR2844">
        <f t="shared" si="833"/>
        <v>0</v>
      </c>
      <c r="AS2844">
        <f t="shared" si="834"/>
        <v>0</v>
      </c>
      <c r="BJ2844" t="e">
        <f t="shared" si="835"/>
        <v>#NUM!</v>
      </c>
      <c r="BK2844">
        <f t="shared" si="836"/>
        <v>0</v>
      </c>
      <c r="BL2844">
        <f t="shared" si="837"/>
        <v>0</v>
      </c>
      <c r="BM2844">
        <f t="shared" si="838"/>
        <v>0</v>
      </c>
      <c r="BN2844">
        <f t="shared" si="839"/>
        <v>0</v>
      </c>
    </row>
    <row r="2845" spans="37:66">
      <c r="AK2845" t="e">
        <f t="shared" si="826"/>
        <v>#NUM!</v>
      </c>
      <c r="AL2845">
        <f t="shared" si="827"/>
        <v>0</v>
      </c>
      <c r="AM2845">
        <f t="shared" si="828"/>
        <v>0</v>
      </c>
      <c r="AN2845">
        <f t="shared" si="829"/>
        <v>0</v>
      </c>
      <c r="AO2845">
        <f t="shared" si="830"/>
        <v>0</v>
      </c>
      <c r="AP2845">
        <f t="shared" si="831"/>
        <v>0</v>
      </c>
      <c r="AQ2845">
        <f t="shared" si="832"/>
        <v>0</v>
      </c>
      <c r="AR2845">
        <f t="shared" si="833"/>
        <v>0</v>
      </c>
      <c r="AS2845">
        <f t="shared" si="834"/>
        <v>0</v>
      </c>
      <c r="BJ2845" t="e">
        <f t="shared" si="835"/>
        <v>#NUM!</v>
      </c>
      <c r="BK2845">
        <f t="shared" si="836"/>
        <v>0</v>
      </c>
      <c r="BL2845">
        <f t="shared" si="837"/>
        <v>0</v>
      </c>
      <c r="BM2845">
        <f t="shared" si="838"/>
        <v>0</v>
      </c>
      <c r="BN2845">
        <f t="shared" si="839"/>
        <v>0</v>
      </c>
    </row>
    <row r="2846" spans="37:66">
      <c r="AK2846" t="e">
        <f t="shared" si="826"/>
        <v>#NUM!</v>
      </c>
      <c r="AL2846">
        <f t="shared" si="827"/>
        <v>0</v>
      </c>
      <c r="AM2846">
        <f t="shared" si="828"/>
        <v>0</v>
      </c>
      <c r="AN2846">
        <f t="shared" si="829"/>
        <v>0</v>
      </c>
      <c r="AO2846">
        <f t="shared" si="830"/>
        <v>0</v>
      </c>
      <c r="AP2846">
        <f t="shared" si="831"/>
        <v>0</v>
      </c>
      <c r="AQ2846">
        <f t="shared" si="832"/>
        <v>0</v>
      </c>
      <c r="AR2846">
        <f t="shared" si="833"/>
        <v>0</v>
      </c>
      <c r="AS2846">
        <f t="shared" si="834"/>
        <v>0</v>
      </c>
      <c r="BJ2846" t="e">
        <f t="shared" si="835"/>
        <v>#NUM!</v>
      </c>
      <c r="BK2846">
        <f t="shared" si="836"/>
        <v>0</v>
      </c>
      <c r="BL2846">
        <f t="shared" si="837"/>
        <v>0</v>
      </c>
      <c r="BM2846">
        <f t="shared" si="838"/>
        <v>0</v>
      </c>
      <c r="BN2846">
        <f t="shared" si="839"/>
        <v>0</v>
      </c>
    </row>
    <row r="2847" spans="37:66">
      <c r="AK2847" t="e">
        <f t="shared" si="826"/>
        <v>#NUM!</v>
      </c>
      <c r="AL2847">
        <f t="shared" si="827"/>
        <v>0</v>
      </c>
      <c r="AM2847">
        <f t="shared" si="828"/>
        <v>0</v>
      </c>
      <c r="AN2847">
        <f t="shared" si="829"/>
        <v>0</v>
      </c>
      <c r="AO2847">
        <f t="shared" si="830"/>
        <v>0</v>
      </c>
      <c r="AP2847">
        <f t="shared" si="831"/>
        <v>0</v>
      </c>
      <c r="AQ2847">
        <f t="shared" si="832"/>
        <v>0</v>
      </c>
      <c r="AR2847">
        <f t="shared" si="833"/>
        <v>0</v>
      </c>
      <c r="AS2847">
        <f t="shared" si="834"/>
        <v>0</v>
      </c>
      <c r="BJ2847" t="e">
        <f t="shared" si="835"/>
        <v>#NUM!</v>
      </c>
      <c r="BK2847">
        <f t="shared" si="836"/>
        <v>0</v>
      </c>
      <c r="BL2847">
        <f t="shared" si="837"/>
        <v>0</v>
      </c>
      <c r="BM2847">
        <f t="shared" si="838"/>
        <v>0</v>
      </c>
      <c r="BN2847">
        <f t="shared" si="839"/>
        <v>0</v>
      </c>
    </row>
    <row r="2848" spans="37:66">
      <c r="AK2848" t="e">
        <f t="shared" si="826"/>
        <v>#NUM!</v>
      </c>
      <c r="AL2848">
        <f t="shared" si="827"/>
        <v>0</v>
      </c>
      <c r="AM2848">
        <f t="shared" si="828"/>
        <v>0</v>
      </c>
      <c r="AN2848">
        <f t="shared" si="829"/>
        <v>0</v>
      </c>
      <c r="AO2848">
        <f t="shared" si="830"/>
        <v>0</v>
      </c>
      <c r="AP2848">
        <f t="shared" si="831"/>
        <v>0</v>
      </c>
      <c r="AQ2848">
        <f t="shared" si="832"/>
        <v>0</v>
      </c>
      <c r="AR2848">
        <f t="shared" si="833"/>
        <v>0</v>
      </c>
      <c r="AS2848">
        <f t="shared" si="834"/>
        <v>0</v>
      </c>
      <c r="BJ2848" t="e">
        <f t="shared" si="835"/>
        <v>#NUM!</v>
      </c>
      <c r="BK2848">
        <f t="shared" si="836"/>
        <v>0</v>
      </c>
      <c r="BL2848">
        <f t="shared" si="837"/>
        <v>0</v>
      </c>
      <c r="BM2848">
        <f t="shared" si="838"/>
        <v>0</v>
      </c>
      <c r="BN2848">
        <f t="shared" si="839"/>
        <v>0</v>
      </c>
    </row>
    <row r="2849" spans="37:66">
      <c r="AK2849" t="e">
        <f t="shared" si="826"/>
        <v>#NUM!</v>
      </c>
      <c r="AL2849">
        <f t="shared" si="827"/>
        <v>0</v>
      </c>
      <c r="AM2849">
        <f t="shared" si="828"/>
        <v>0</v>
      </c>
      <c r="AN2849">
        <f t="shared" si="829"/>
        <v>0</v>
      </c>
      <c r="AO2849">
        <f t="shared" si="830"/>
        <v>0</v>
      </c>
      <c r="AP2849">
        <f t="shared" si="831"/>
        <v>0</v>
      </c>
      <c r="AQ2849">
        <f t="shared" si="832"/>
        <v>0</v>
      </c>
      <c r="AR2849">
        <f t="shared" si="833"/>
        <v>0</v>
      </c>
      <c r="AS2849">
        <f t="shared" si="834"/>
        <v>0</v>
      </c>
      <c r="BJ2849" t="e">
        <f t="shared" si="835"/>
        <v>#NUM!</v>
      </c>
      <c r="BK2849">
        <f t="shared" si="836"/>
        <v>0</v>
      </c>
      <c r="BL2849">
        <f t="shared" si="837"/>
        <v>0</v>
      </c>
      <c r="BM2849">
        <f t="shared" si="838"/>
        <v>0</v>
      </c>
      <c r="BN2849">
        <f t="shared" si="839"/>
        <v>0</v>
      </c>
    </row>
    <row r="2850" spans="37:66">
      <c r="AK2850" t="e">
        <f t="shared" si="826"/>
        <v>#NUM!</v>
      </c>
      <c r="AL2850">
        <f t="shared" si="827"/>
        <v>0</v>
      </c>
      <c r="AM2850">
        <f t="shared" si="828"/>
        <v>0</v>
      </c>
      <c r="AN2850">
        <f t="shared" si="829"/>
        <v>0</v>
      </c>
      <c r="AO2850">
        <f t="shared" si="830"/>
        <v>0</v>
      </c>
      <c r="AP2850">
        <f t="shared" si="831"/>
        <v>0</v>
      </c>
      <c r="AQ2850">
        <f t="shared" si="832"/>
        <v>0</v>
      </c>
      <c r="AR2850">
        <f t="shared" si="833"/>
        <v>0</v>
      </c>
      <c r="AS2850">
        <f t="shared" si="834"/>
        <v>0</v>
      </c>
      <c r="BJ2850" t="e">
        <f t="shared" si="835"/>
        <v>#NUM!</v>
      </c>
      <c r="BK2850">
        <f t="shared" si="836"/>
        <v>0</v>
      </c>
      <c r="BL2850">
        <f t="shared" si="837"/>
        <v>0</v>
      </c>
      <c r="BM2850">
        <f t="shared" si="838"/>
        <v>0</v>
      </c>
      <c r="BN2850">
        <f t="shared" si="839"/>
        <v>0</v>
      </c>
    </row>
    <row r="2851" spans="37:66">
      <c r="AK2851" t="e">
        <f t="shared" si="826"/>
        <v>#NUM!</v>
      </c>
      <c r="AL2851">
        <f t="shared" si="827"/>
        <v>0</v>
      </c>
      <c r="AM2851">
        <f t="shared" si="828"/>
        <v>0</v>
      </c>
      <c r="AN2851">
        <f t="shared" si="829"/>
        <v>0</v>
      </c>
      <c r="AO2851">
        <f t="shared" si="830"/>
        <v>0</v>
      </c>
      <c r="AP2851">
        <f t="shared" si="831"/>
        <v>0</v>
      </c>
      <c r="AQ2851">
        <f t="shared" si="832"/>
        <v>0</v>
      </c>
      <c r="AR2851">
        <f t="shared" si="833"/>
        <v>0</v>
      </c>
      <c r="AS2851">
        <f t="shared" si="834"/>
        <v>0</v>
      </c>
      <c r="BJ2851" t="e">
        <f t="shared" si="835"/>
        <v>#NUM!</v>
      </c>
      <c r="BK2851">
        <f t="shared" si="836"/>
        <v>0</v>
      </c>
      <c r="BL2851">
        <f t="shared" si="837"/>
        <v>0</v>
      </c>
      <c r="BM2851">
        <f t="shared" si="838"/>
        <v>0</v>
      </c>
      <c r="BN2851">
        <f t="shared" si="839"/>
        <v>0</v>
      </c>
    </row>
    <row r="2852" spans="37:66">
      <c r="AK2852" t="e">
        <f t="shared" si="826"/>
        <v>#NUM!</v>
      </c>
      <c r="AL2852">
        <f t="shared" si="827"/>
        <v>0</v>
      </c>
      <c r="AM2852">
        <f t="shared" si="828"/>
        <v>0</v>
      </c>
      <c r="AN2852">
        <f t="shared" si="829"/>
        <v>0</v>
      </c>
      <c r="AO2852">
        <f t="shared" si="830"/>
        <v>0</v>
      </c>
      <c r="AP2852">
        <f t="shared" si="831"/>
        <v>0</v>
      </c>
      <c r="AQ2852">
        <f t="shared" si="832"/>
        <v>0</v>
      </c>
      <c r="AR2852">
        <f t="shared" si="833"/>
        <v>0</v>
      </c>
      <c r="AS2852">
        <f t="shared" si="834"/>
        <v>0</v>
      </c>
      <c r="BJ2852" t="e">
        <f t="shared" si="835"/>
        <v>#NUM!</v>
      </c>
      <c r="BK2852">
        <f t="shared" si="836"/>
        <v>0</v>
      </c>
      <c r="BL2852">
        <f t="shared" si="837"/>
        <v>0</v>
      </c>
      <c r="BM2852">
        <f t="shared" si="838"/>
        <v>0</v>
      </c>
      <c r="BN2852">
        <f t="shared" si="839"/>
        <v>0</v>
      </c>
    </row>
    <row r="2853" spans="37:66">
      <c r="AK2853" t="e">
        <f t="shared" si="826"/>
        <v>#NUM!</v>
      </c>
      <c r="AL2853">
        <f t="shared" si="827"/>
        <v>0</v>
      </c>
      <c r="AM2853">
        <f t="shared" si="828"/>
        <v>0</v>
      </c>
      <c r="AN2853">
        <f t="shared" si="829"/>
        <v>0</v>
      </c>
      <c r="AO2853">
        <f t="shared" si="830"/>
        <v>0</v>
      </c>
      <c r="AP2853">
        <f t="shared" si="831"/>
        <v>0</v>
      </c>
      <c r="AQ2853">
        <f t="shared" si="832"/>
        <v>0</v>
      </c>
      <c r="AR2853">
        <f t="shared" si="833"/>
        <v>0</v>
      </c>
      <c r="AS2853">
        <f t="shared" si="834"/>
        <v>0</v>
      </c>
      <c r="BJ2853" t="e">
        <f t="shared" si="835"/>
        <v>#NUM!</v>
      </c>
      <c r="BK2853">
        <f t="shared" si="836"/>
        <v>0</v>
      </c>
      <c r="BL2853">
        <f t="shared" si="837"/>
        <v>0</v>
      </c>
      <c r="BM2853">
        <f t="shared" si="838"/>
        <v>0</v>
      </c>
      <c r="BN2853">
        <f t="shared" si="839"/>
        <v>0</v>
      </c>
    </row>
    <row r="2854" spans="37:66">
      <c r="AK2854" t="e">
        <f t="shared" si="826"/>
        <v>#NUM!</v>
      </c>
      <c r="AL2854">
        <f t="shared" si="827"/>
        <v>0</v>
      </c>
      <c r="AM2854">
        <f t="shared" si="828"/>
        <v>0</v>
      </c>
      <c r="AN2854">
        <f t="shared" si="829"/>
        <v>0</v>
      </c>
      <c r="AO2854">
        <f t="shared" si="830"/>
        <v>0</v>
      </c>
      <c r="AP2854">
        <f t="shared" si="831"/>
        <v>0</v>
      </c>
      <c r="AQ2854">
        <f t="shared" si="832"/>
        <v>0</v>
      </c>
      <c r="AR2854">
        <f t="shared" si="833"/>
        <v>0</v>
      </c>
      <c r="AS2854">
        <f t="shared" si="834"/>
        <v>0</v>
      </c>
      <c r="BJ2854" t="e">
        <f t="shared" si="835"/>
        <v>#NUM!</v>
      </c>
      <c r="BK2854">
        <f t="shared" si="836"/>
        <v>0</v>
      </c>
      <c r="BL2854">
        <f t="shared" si="837"/>
        <v>0</v>
      </c>
      <c r="BM2854">
        <f t="shared" si="838"/>
        <v>0</v>
      </c>
      <c r="BN2854">
        <f t="shared" si="839"/>
        <v>0</v>
      </c>
    </row>
    <row r="2855" spans="37:66">
      <c r="AK2855" t="e">
        <f t="shared" si="826"/>
        <v>#NUM!</v>
      </c>
      <c r="AL2855">
        <f t="shared" si="827"/>
        <v>0</v>
      </c>
      <c r="AM2855">
        <f t="shared" si="828"/>
        <v>0</v>
      </c>
      <c r="AN2855">
        <f t="shared" si="829"/>
        <v>0</v>
      </c>
      <c r="AO2855">
        <f t="shared" si="830"/>
        <v>0</v>
      </c>
      <c r="AP2855">
        <f t="shared" si="831"/>
        <v>0</v>
      </c>
      <c r="AQ2855">
        <f t="shared" si="832"/>
        <v>0</v>
      </c>
      <c r="AR2855">
        <f t="shared" si="833"/>
        <v>0</v>
      </c>
      <c r="AS2855">
        <f t="shared" si="834"/>
        <v>0</v>
      </c>
      <c r="BJ2855" t="e">
        <f t="shared" si="835"/>
        <v>#NUM!</v>
      </c>
      <c r="BK2855">
        <f t="shared" si="836"/>
        <v>0</v>
      </c>
      <c r="BL2855">
        <f t="shared" si="837"/>
        <v>0</v>
      </c>
      <c r="BM2855">
        <f t="shared" si="838"/>
        <v>0</v>
      </c>
      <c r="BN2855">
        <f t="shared" si="839"/>
        <v>0</v>
      </c>
    </row>
    <row r="2856" spans="37:66">
      <c r="AK2856" t="e">
        <f t="shared" si="826"/>
        <v>#NUM!</v>
      </c>
      <c r="AL2856">
        <f t="shared" si="827"/>
        <v>0</v>
      </c>
      <c r="AM2856">
        <f t="shared" si="828"/>
        <v>0</v>
      </c>
      <c r="AN2856">
        <f t="shared" si="829"/>
        <v>0</v>
      </c>
      <c r="AO2856">
        <f t="shared" si="830"/>
        <v>0</v>
      </c>
      <c r="AP2856">
        <f t="shared" si="831"/>
        <v>0</v>
      </c>
      <c r="AQ2856">
        <f t="shared" si="832"/>
        <v>0</v>
      </c>
      <c r="AR2856">
        <f t="shared" si="833"/>
        <v>0</v>
      </c>
      <c r="AS2856">
        <f t="shared" si="834"/>
        <v>0</v>
      </c>
      <c r="BJ2856" t="e">
        <f t="shared" si="835"/>
        <v>#NUM!</v>
      </c>
      <c r="BK2856">
        <f t="shared" si="836"/>
        <v>0</v>
      </c>
      <c r="BL2856">
        <f t="shared" si="837"/>
        <v>0</v>
      </c>
      <c r="BM2856">
        <f t="shared" si="838"/>
        <v>0</v>
      </c>
      <c r="BN2856">
        <f t="shared" si="839"/>
        <v>0</v>
      </c>
    </row>
    <row r="2857" spans="37:66">
      <c r="AK2857" t="e">
        <f t="shared" si="826"/>
        <v>#NUM!</v>
      </c>
      <c r="AL2857">
        <f t="shared" si="827"/>
        <v>0</v>
      </c>
      <c r="AM2857">
        <f t="shared" si="828"/>
        <v>0</v>
      </c>
      <c r="AN2857">
        <f t="shared" si="829"/>
        <v>0</v>
      </c>
      <c r="AO2857">
        <f t="shared" si="830"/>
        <v>0</v>
      </c>
      <c r="AP2857">
        <f t="shared" si="831"/>
        <v>0</v>
      </c>
      <c r="AQ2857">
        <f t="shared" si="832"/>
        <v>0</v>
      </c>
      <c r="AR2857">
        <f t="shared" si="833"/>
        <v>0</v>
      </c>
      <c r="AS2857">
        <f t="shared" si="834"/>
        <v>0</v>
      </c>
      <c r="BJ2857" t="e">
        <f t="shared" si="835"/>
        <v>#NUM!</v>
      </c>
      <c r="BK2857">
        <f t="shared" si="836"/>
        <v>0</v>
      </c>
      <c r="BL2857">
        <f t="shared" si="837"/>
        <v>0</v>
      </c>
      <c r="BM2857">
        <f t="shared" si="838"/>
        <v>0</v>
      </c>
      <c r="BN2857">
        <f t="shared" si="839"/>
        <v>0</v>
      </c>
    </row>
    <row r="2858" spans="37:66">
      <c r="AK2858" t="e">
        <f t="shared" si="826"/>
        <v>#NUM!</v>
      </c>
      <c r="AL2858">
        <f t="shared" si="827"/>
        <v>0</v>
      </c>
      <c r="AM2858">
        <f t="shared" si="828"/>
        <v>0</v>
      </c>
      <c r="AN2858">
        <f t="shared" si="829"/>
        <v>0</v>
      </c>
      <c r="AO2858">
        <f t="shared" si="830"/>
        <v>0</v>
      </c>
      <c r="AP2858">
        <f t="shared" si="831"/>
        <v>0</v>
      </c>
      <c r="AQ2858">
        <f t="shared" si="832"/>
        <v>0</v>
      </c>
      <c r="AR2858">
        <f t="shared" si="833"/>
        <v>0</v>
      </c>
      <c r="AS2858">
        <f t="shared" si="834"/>
        <v>0</v>
      </c>
      <c r="BJ2858" t="e">
        <f t="shared" si="835"/>
        <v>#NUM!</v>
      </c>
      <c r="BK2858">
        <f t="shared" si="836"/>
        <v>0</v>
      </c>
      <c r="BL2858">
        <f t="shared" si="837"/>
        <v>0</v>
      </c>
      <c r="BM2858">
        <f t="shared" si="838"/>
        <v>0</v>
      </c>
      <c r="BN2858">
        <f t="shared" si="839"/>
        <v>0</v>
      </c>
    </row>
    <row r="2859" spans="37:66">
      <c r="AK2859" t="e">
        <f t="shared" si="826"/>
        <v>#NUM!</v>
      </c>
      <c r="AL2859">
        <f t="shared" si="827"/>
        <v>0</v>
      </c>
      <c r="AM2859">
        <f t="shared" si="828"/>
        <v>0</v>
      </c>
      <c r="AN2859">
        <f t="shared" si="829"/>
        <v>0</v>
      </c>
      <c r="AO2859">
        <f t="shared" si="830"/>
        <v>0</v>
      </c>
      <c r="AP2859">
        <f t="shared" si="831"/>
        <v>0</v>
      </c>
      <c r="AQ2859">
        <f t="shared" si="832"/>
        <v>0</v>
      </c>
      <c r="AR2859">
        <f t="shared" si="833"/>
        <v>0</v>
      </c>
      <c r="AS2859">
        <f t="shared" si="834"/>
        <v>0</v>
      </c>
      <c r="BJ2859" t="e">
        <f t="shared" si="835"/>
        <v>#NUM!</v>
      </c>
      <c r="BK2859">
        <f t="shared" si="836"/>
        <v>0</v>
      </c>
      <c r="BL2859">
        <f t="shared" si="837"/>
        <v>0</v>
      </c>
      <c r="BM2859">
        <f t="shared" si="838"/>
        <v>0</v>
      </c>
      <c r="BN2859">
        <f t="shared" si="839"/>
        <v>0</v>
      </c>
    </row>
    <row r="2860" spans="37:66">
      <c r="AK2860" t="e">
        <f t="shared" si="826"/>
        <v>#NUM!</v>
      </c>
      <c r="AL2860">
        <f t="shared" si="827"/>
        <v>0</v>
      </c>
      <c r="AM2860">
        <f t="shared" si="828"/>
        <v>0</v>
      </c>
      <c r="AN2860">
        <f t="shared" si="829"/>
        <v>0</v>
      </c>
      <c r="AO2860">
        <f t="shared" si="830"/>
        <v>0</v>
      </c>
      <c r="AP2860">
        <f t="shared" si="831"/>
        <v>0</v>
      </c>
      <c r="AQ2860">
        <f t="shared" si="832"/>
        <v>0</v>
      </c>
      <c r="AR2860">
        <f t="shared" si="833"/>
        <v>0</v>
      </c>
      <c r="AS2860">
        <f t="shared" si="834"/>
        <v>0</v>
      </c>
      <c r="BJ2860" t="e">
        <f t="shared" si="835"/>
        <v>#NUM!</v>
      </c>
      <c r="BK2860">
        <f t="shared" si="836"/>
        <v>0</v>
      </c>
      <c r="BL2860">
        <f t="shared" si="837"/>
        <v>0</v>
      </c>
      <c r="BM2860">
        <f t="shared" si="838"/>
        <v>0</v>
      </c>
      <c r="BN2860">
        <f t="shared" si="839"/>
        <v>0</v>
      </c>
    </row>
    <row r="2861" spans="37:66">
      <c r="AK2861" t="e">
        <f t="shared" si="826"/>
        <v>#NUM!</v>
      </c>
      <c r="AL2861">
        <f t="shared" si="827"/>
        <v>0</v>
      </c>
      <c r="AM2861">
        <f t="shared" si="828"/>
        <v>0</v>
      </c>
      <c r="AN2861">
        <f t="shared" si="829"/>
        <v>0</v>
      </c>
      <c r="AO2861">
        <f t="shared" si="830"/>
        <v>0</v>
      </c>
      <c r="AP2861">
        <f t="shared" si="831"/>
        <v>0</v>
      </c>
      <c r="AQ2861">
        <f t="shared" si="832"/>
        <v>0</v>
      </c>
      <c r="AR2861">
        <f t="shared" si="833"/>
        <v>0</v>
      </c>
      <c r="AS2861">
        <f t="shared" si="834"/>
        <v>0</v>
      </c>
      <c r="BJ2861" t="e">
        <f t="shared" si="835"/>
        <v>#NUM!</v>
      </c>
      <c r="BK2861">
        <f t="shared" si="836"/>
        <v>0</v>
      </c>
      <c r="BL2861">
        <f t="shared" si="837"/>
        <v>0</v>
      </c>
      <c r="BM2861">
        <f t="shared" si="838"/>
        <v>0</v>
      </c>
      <c r="BN2861">
        <f t="shared" si="839"/>
        <v>0</v>
      </c>
    </row>
    <row r="2862" spans="37:66">
      <c r="AK2862" t="e">
        <f t="shared" si="826"/>
        <v>#NUM!</v>
      </c>
      <c r="AL2862">
        <f t="shared" si="827"/>
        <v>0</v>
      </c>
      <c r="AM2862">
        <f t="shared" si="828"/>
        <v>0</v>
      </c>
      <c r="AN2862">
        <f t="shared" si="829"/>
        <v>0</v>
      </c>
      <c r="AO2862">
        <f t="shared" si="830"/>
        <v>0</v>
      </c>
      <c r="AP2862">
        <f t="shared" si="831"/>
        <v>0</v>
      </c>
      <c r="AQ2862">
        <f t="shared" si="832"/>
        <v>0</v>
      </c>
      <c r="AR2862">
        <f t="shared" si="833"/>
        <v>0</v>
      </c>
      <c r="AS2862">
        <f t="shared" si="834"/>
        <v>0</v>
      </c>
      <c r="BJ2862" t="e">
        <f t="shared" si="835"/>
        <v>#NUM!</v>
      </c>
      <c r="BK2862">
        <f t="shared" si="836"/>
        <v>0</v>
      </c>
      <c r="BL2862">
        <f t="shared" si="837"/>
        <v>0</v>
      </c>
      <c r="BM2862">
        <f t="shared" si="838"/>
        <v>0</v>
      </c>
      <c r="BN2862">
        <f t="shared" si="839"/>
        <v>0</v>
      </c>
    </row>
    <row r="2863" spans="37:66">
      <c r="AK2863" t="e">
        <f t="shared" si="826"/>
        <v>#NUM!</v>
      </c>
      <c r="AL2863">
        <f t="shared" si="827"/>
        <v>0</v>
      </c>
      <c r="AM2863">
        <f t="shared" si="828"/>
        <v>0</v>
      </c>
      <c r="AN2863">
        <f t="shared" si="829"/>
        <v>0</v>
      </c>
      <c r="AO2863">
        <f t="shared" si="830"/>
        <v>0</v>
      </c>
      <c r="AP2863">
        <f t="shared" si="831"/>
        <v>0</v>
      </c>
      <c r="AQ2863">
        <f t="shared" si="832"/>
        <v>0</v>
      </c>
      <c r="AR2863">
        <f t="shared" si="833"/>
        <v>0</v>
      </c>
      <c r="AS2863">
        <f t="shared" si="834"/>
        <v>0</v>
      </c>
      <c r="BJ2863" t="e">
        <f t="shared" si="835"/>
        <v>#NUM!</v>
      </c>
      <c r="BK2863">
        <f t="shared" si="836"/>
        <v>0</v>
      </c>
      <c r="BL2863">
        <f t="shared" si="837"/>
        <v>0</v>
      </c>
      <c r="BM2863">
        <f t="shared" si="838"/>
        <v>0</v>
      </c>
      <c r="BN2863">
        <f t="shared" si="839"/>
        <v>0</v>
      </c>
    </row>
    <row r="2864" spans="37:66">
      <c r="AK2864" t="e">
        <f t="shared" si="826"/>
        <v>#NUM!</v>
      </c>
      <c r="AL2864">
        <f t="shared" si="827"/>
        <v>0</v>
      </c>
      <c r="AM2864">
        <f t="shared" si="828"/>
        <v>0</v>
      </c>
      <c r="AN2864">
        <f t="shared" si="829"/>
        <v>0</v>
      </c>
      <c r="AO2864">
        <f t="shared" si="830"/>
        <v>0</v>
      </c>
      <c r="AP2864">
        <f t="shared" si="831"/>
        <v>0</v>
      </c>
      <c r="AQ2864">
        <f t="shared" si="832"/>
        <v>0</v>
      </c>
      <c r="AR2864">
        <f t="shared" si="833"/>
        <v>0</v>
      </c>
      <c r="AS2864">
        <f t="shared" si="834"/>
        <v>0</v>
      </c>
      <c r="BJ2864" t="e">
        <f t="shared" si="835"/>
        <v>#NUM!</v>
      </c>
      <c r="BK2864">
        <f t="shared" si="836"/>
        <v>0</v>
      </c>
      <c r="BL2864">
        <f t="shared" si="837"/>
        <v>0</v>
      </c>
      <c r="BM2864">
        <f t="shared" si="838"/>
        <v>0</v>
      </c>
      <c r="BN2864">
        <f t="shared" si="839"/>
        <v>0</v>
      </c>
    </row>
    <row r="2865" spans="37:66">
      <c r="AK2865" t="e">
        <f t="shared" si="826"/>
        <v>#NUM!</v>
      </c>
      <c r="AL2865">
        <f t="shared" si="827"/>
        <v>0</v>
      </c>
      <c r="AM2865">
        <f t="shared" si="828"/>
        <v>0</v>
      </c>
      <c r="AN2865">
        <f t="shared" si="829"/>
        <v>0</v>
      </c>
      <c r="AO2865">
        <f t="shared" si="830"/>
        <v>0</v>
      </c>
      <c r="AP2865">
        <f t="shared" si="831"/>
        <v>0</v>
      </c>
      <c r="AQ2865">
        <f t="shared" si="832"/>
        <v>0</v>
      </c>
      <c r="AR2865">
        <f t="shared" si="833"/>
        <v>0</v>
      </c>
      <c r="AS2865">
        <f t="shared" si="834"/>
        <v>0</v>
      </c>
      <c r="BJ2865" t="e">
        <f t="shared" si="835"/>
        <v>#NUM!</v>
      </c>
      <c r="BK2865">
        <f t="shared" si="836"/>
        <v>0</v>
      </c>
      <c r="BL2865">
        <f t="shared" si="837"/>
        <v>0</v>
      </c>
      <c r="BM2865">
        <f t="shared" si="838"/>
        <v>0</v>
      </c>
      <c r="BN2865">
        <f t="shared" si="839"/>
        <v>0</v>
      </c>
    </row>
    <row r="2866" spans="37:66">
      <c r="AK2866" t="e">
        <f t="shared" si="826"/>
        <v>#NUM!</v>
      </c>
      <c r="AL2866">
        <f t="shared" si="827"/>
        <v>0</v>
      </c>
      <c r="AM2866">
        <f t="shared" si="828"/>
        <v>0</v>
      </c>
      <c r="AN2866">
        <f t="shared" si="829"/>
        <v>0</v>
      </c>
      <c r="AO2866">
        <f t="shared" si="830"/>
        <v>0</v>
      </c>
      <c r="AP2866">
        <f t="shared" si="831"/>
        <v>0</v>
      </c>
      <c r="AQ2866">
        <f t="shared" si="832"/>
        <v>0</v>
      </c>
      <c r="AR2866">
        <f t="shared" si="833"/>
        <v>0</v>
      </c>
      <c r="AS2866">
        <f t="shared" si="834"/>
        <v>0</v>
      </c>
      <c r="BJ2866" t="e">
        <f t="shared" si="835"/>
        <v>#NUM!</v>
      </c>
      <c r="BK2866">
        <f t="shared" si="836"/>
        <v>0</v>
      </c>
      <c r="BL2866">
        <f t="shared" si="837"/>
        <v>0</v>
      </c>
      <c r="BM2866">
        <f t="shared" si="838"/>
        <v>0</v>
      </c>
      <c r="BN2866">
        <f t="shared" si="839"/>
        <v>0</v>
      </c>
    </row>
    <row r="2867" spans="37:66">
      <c r="AK2867" t="e">
        <f t="shared" si="826"/>
        <v>#NUM!</v>
      </c>
      <c r="AL2867">
        <f t="shared" si="827"/>
        <v>0</v>
      </c>
      <c r="AM2867">
        <f t="shared" si="828"/>
        <v>0</v>
      </c>
      <c r="AN2867">
        <f t="shared" si="829"/>
        <v>0</v>
      </c>
      <c r="AO2867">
        <f t="shared" si="830"/>
        <v>0</v>
      </c>
      <c r="AP2867">
        <f t="shared" si="831"/>
        <v>0</v>
      </c>
      <c r="AQ2867">
        <f t="shared" si="832"/>
        <v>0</v>
      </c>
      <c r="AR2867">
        <f t="shared" si="833"/>
        <v>0</v>
      </c>
      <c r="AS2867">
        <f t="shared" si="834"/>
        <v>0</v>
      </c>
      <c r="BJ2867" t="e">
        <f t="shared" si="835"/>
        <v>#NUM!</v>
      </c>
      <c r="BK2867">
        <f t="shared" si="836"/>
        <v>0</v>
      </c>
      <c r="BL2867">
        <f t="shared" si="837"/>
        <v>0</v>
      </c>
      <c r="BM2867">
        <f t="shared" si="838"/>
        <v>0</v>
      </c>
      <c r="BN2867">
        <f t="shared" si="839"/>
        <v>0</v>
      </c>
    </row>
    <row r="2868" spans="37:66">
      <c r="AK2868" t="e">
        <f t="shared" si="826"/>
        <v>#NUM!</v>
      </c>
      <c r="AL2868">
        <f t="shared" si="827"/>
        <v>0</v>
      </c>
      <c r="AM2868">
        <f t="shared" si="828"/>
        <v>0</v>
      </c>
      <c r="AN2868">
        <f t="shared" si="829"/>
        <v>0</v>
      </c>
      <c r="AO2868">
        <f t="shared" si="830"/>
        <v>0</v>
      </c>
      <c r="AP2868">
        <f t="shared" si="831"/>
        <v>0</v>
      </c>
      <c r="AQ2868">
        <f t="shared" si="832"/>
        <v>0</v>
      </c>
      <c r="AR2868">
        <f t="shared" si="833"/>
        <v>0</v>
      </c>
      <c r="AS2868">
        <f t="shared" si="834"/>
        <v>0</v>
      </c>
      <c r="BJ2868" t="e">
        <f t="shared" si="835"/>
        <v>#NUM!</v>
      </c>
      <c r="BK2868">
        <f t="shared" si="836"/>
        <v>0</v>
      </c>
      <c r="BL2868">
        <f t="shared" si="837"/>
        <v>0</v>
      </c>
      <c r="BM2868">
        <f t="shared" si="838"/>
        <v>0</v>
      </c>
      <c r="BN2868">
        <f t="shared" si="839"/>
        <v>0</v>
      </c>
    </row>
    <row r="2869" spans="37:66">
      <c r="AK2869" t="e">
        <f t="shared" si="826"/>
        <v>#NUM!</v>
      </c>
      <c r="AL2869">
        <f t="shared" si="827"/>
        <v>0</v>
      </c>
      <c r="AM2869">
        <f t="shared" si="828"/>
        <v>0</v>
      </c>
      <c r="AN2869">
        <f t="shared" si="829"/>
        <v>0</v>
      </c>
      <c r="AO2869">
        <f t="shared" si="830"/>
        <v>0</v>
      </c>
      <c r="AP2869">
        <f t="shared" si="831"/>
        <v>0</v>
      </c>
      <c r="AQ2869">
        <f t="shared" si="832"/>
        <v>0</v>
      </c>
      <c r="AR2869">
        <f t="shared" si="833"/>
        <v>0</v>
      </c>
      <c r="AS2869">
        <f t="shared" si="834"/>
        <v>0</v>
      </c>
      <c r="BJ2869" t="e">
        <f t="shared" si="835"/>
        <v>#NUM!</v>
      </c>
      <c r="BK2869">
        <f t="shared" si="836"/>
        <v>0</v>
      </c>
      <c r="BL2869">
        <f t="shared" si="837"/>
        <v>0</v>
      </c>
      <c r="BM2869">
        <f t="shared" si="838"/>
        <v>0</v>
      </c>
      <c r="BN2869">
        <f t="shared" si="839"/>
        <v>0</v>
      </c>
    </row>
    <row r="2870" spans="37:66">
      <c r="AK2870" t="e">
        <f t="shared" si="826"/>
        <v>#NUM!</v>
      </c>
      <c r="AL2870">
        <f t="shared" si="827"/>
        <v>0</v>
      </c>
      <c r="AM2870">
        <f t="shared" si="828"/>
        <v>0</v>
      </c>
      <c r="AN2870">
        <f t="shared" si="829"/>
        <v>0</v>
      </c>
      <c r="AO2870">
        <f t="shared" si="830"/>
        <v>0</v>
      </c>
      <c r="AP2870">
        <f t="shared" si="831"/>
        <v>0</v>
      </c>
      <c r="AQ2870">
        <f t="shared" si="832"/>
        <v>0</v>
      </c>
      <c r="AR2870">
        <f t="shared" si="833"/>
        <v>0</v>
      </c>
      <c r="AS2870">
        <f t="shared" si="834"/>
        <v>0</v>
      </c>
      <c r="BJ2870" t="e">
        <f t="shared" si="835"/>
        <v>#NUM!</v>
      </c>
      <c r="BK2870">
        <f t="shared" si="836"/>
        <v>0</v>
      </c>
      <c r="BL2870">
        <f t="shared" si="837"/>
        <v>0</v>
      </c>
      <c r="BM2870">
        <f t="shared" si="838"/>
        <v>0</v>
      </c>
      <c r="BN2870">
        <f t="shared" si="839"/>
        <v>0</v>
      </c>
    </row>
    <row r="2871" spans="37:66">
      <c r="AK2871" t="e">
        <f t="shared" si="826"/>
        <v>#NUM!</v>
      </c>
      <c r="AL2871">
        <f t="shared" si="827"/>
        <v>0</v>
      </c>
      <c r="AM2871">
        <f t="shared" si="828"/>
        <v>0</v>
      </c>
      <c r="AN2871">
        <f t="shared" si="829"/>
        <v>0</v>
      </c>
      <c r="AO2871">
        <f t="shared" si="830"/>
        <v>0</v>
      </c>
      <c r="AP2871">
        <f t="shared" si="831"/>
        <v>0</v>
      </c>
      <c r="AQ2871">
        <f t="shared" si="832"/>
        <v>0</v>
      </c>
      <c r="AR2871">
        <f t="shared" si="833"/>
        <v>0</v>
      </c>
      <c r="AS2871">
        <f t="shared" si="834"/>
        <v>0</v>
      </c>
      <c r="BJ2871" t="e">
        <f t="shared" si="835"/>
        <v>#NUM!</v>
      </c>
      <c r="BK2871">
        <f t="shared" si="836"/>
        <v>0</v>
      </c>
      <c r="BL2871">
        <f t="shared" si="837"/>
        <v>0</v>
      </c>
      <c r="BM2871">
        <f t="shared" si="838"/>
        <v>0</v>
      </c>
      <c r="BN2871">
        <f t="shared" si="839"/>
        <v>0</v>
      </c>
    </row>
    <row r="2872" spans="37:66">
      <c r="AK2872" t="e">
        <f t="shared" si="826"/>
        <v>#NUM!</v>
      </c>
      <c r="AL2872">
        <f t="shared" si="827"/>
        <v>0</v>
      </c>
      <c r="AM2872">
        <f t="shared" si="828"/>
        <v>0</v>
      </c>
      <c r="AN2872">
        <f t="shared" si="829"/>
        <v>0</v>
      </c>
      <c r="AO2872">
        <f t="shared" si="830"/>
        <v>0</v>
      </c>
      <c r="AP2872">
        <f t="shared" si="831"/>
        <v>0</v>
      </c>
      <c r="AQ2872">
        <f t="shared" si="832"/>
        <v>0</v>
      </c>
      <c r="AR2872">
        <f t="shared" si="833"/>
        <v>0</v>
      </c>
      <c r="AS2872">
        <f t="shared" si="834"/>
        <v>0</v>
      </c>
      <c r="BJ2872" t="e">
        <f t="shared" si="835"/>
        <v>#NUM!</v>
      </c>
      <c r="BK2872">
        <f t="shared" si="836"/>
        <v>0</v>
      </c>
      <c r="BL2872">
        <f t="shared" si="837"/>
        <v>0</v>
      </c>
      <c r="BM2872">
        <f t="shared" si="838"/>
        <v>0</v>
      </c>
      <c r="BN2872">
        <f t="shared" si="839"/>
        <v>0</v>
      </c>
    </row>
    <row r="2873" spans="37:66">
      <c r="AK2873" t="e">
        <f t="shared" si="826"/>
        <v>#NUM!</v>
      </c>
      <c r="AL2873">
        <f t="shared" si="827"/>
        <v>0</v>
      </c>
      <c r="AM2873">
        <f t="shared" si="828"/>
        <v>0</v>
      </c>
      <c r="AN2873">
        <f t="shared" si="829"/>
        <v>0</v>
      </c>
      <c r="AO2873">
        <f t="shared" si="830"/>
        <v>0</v>
      </c>
      <c r="AP2873">
        <f t="shared" si="831"/>
        <v>0</v>
      </c>
      <c r="AQ2873">
        <f t="shared" si="832"/>
        <v>0</v>
      </c>
      <c r="AR2873">
        <f t="shared" si="833"/>
        <v>0</v>
      </c>
      <c r="AS2873">
        <f t="shared" si="834"/>
        <v>0</v>
      </c>
      <c r="BJ2873" t="e">
        <f t="shared" si="835"/>
        <v>#NUM!</v>
      </c>
      <c r="BK2873">
        <f t="shared" si="836"/>
        <v>0</v>
      </c>
      <c r="BL2873">
        <f t="shared" si="837"/>
        <v>0</v>
      </c>
      <c r="BM2873">
        <f t="shared" si="838"/>
        <v>0</v>
      </c>
      <c r="BN2873">
        <f t="shared" si="839"/>
        <v>0</v>
      </c>
    </row>
    <row r="2874" spans="37:66">
      <c r="AK2874" t="e">
        <f t="shared" si="826"/>
        <v>#NUM!</v>
      </c>
      <c r="AL2874">
        <f t="shared" si="827"/>
        <v>0</v>
      </c>
      <c r="AM2874">
        <f t="shared" si="828"/>
        <v>0</v>
      </c>
      <c r="AN2874">
        <f t="shared" si="829"/>
        <v>0</v>
      </c>
      <c r="AO2874">
        <f t="shared" si="830"/>
        <v>0</v>
      </c>
      <c r="AP2874">
        <f t="shared" si="831"/>
        <v>0</v>
      </c>
      <c r="AQ2874">
        <f t="shared" si="832"/>
        <v>0</v>
      </c>
      <c r="AR2874">
        <f t="shared" si="833"/>
        <v>0</v>
      </c>
      <c r="AS2874">
        <f t="shared" si="834"/>
        <v>0</v>
      </c>
      <c r="BJ2874" t="e">
        <f t="shared" si="835"/>
        <v>#NUM!</v>
      </c>
      <c r="BK2874">
        <f t="shared" si="836"/>
        <v>0</v>
      </c>
      <c r="BL2874">
        <f t="shared" si="837"/>
        <v>0</v>
      </c>
      <c r="BM2874">
        <f t="shared" si="838"/>
        <v>0</v>
      </c>
      <c r="BN2874">
        <f t="shared" si="839"/>
        <v>0</v>
      </c>
    </row>
    <row r="2875" spans="37:66">
      <c r="AK2875" t="e">
        <f t="shared" si="826"/>
        <v>#NUM!</v>
      </c>
      <c r="AL2875">
        <f t="shared" si="827"/>
        <v>0</v>
      </c>
      <c r="AM2875">
        <f t="shared" si="828"/>
        <v>0</v>
      </c>
      <c r="AN2875">
        <f t="shared" si="829"/>
        <v>0</v>
      </c>
      <c r="AO2875">
        <f t="shared" si="830"/>
        <v>0</v>
      </c>
      <c r="AP2875">
        <f t="shared" si="831"/>
        <v>0</v>
      </c>
      <c r="AQ2875">
        <f t="shared" si="832"/>
        <v>0</v>
      </c>
      <c r="AR2875">
        <f t="shared" si="833"/>
        <v>0</v>
      </c>
      <c r="AS2875">
        <f t="shared" si="834"/>
        <v>0</v>
      </c>
      <c r="BJ2875" t="e">
        <f t="shared" si="835"/>
        <v>#NUM!</v>
      </c>
      <c r="BK2875">
        <f t="shared" si="836"/>
        <v>0</v>
      </c>
      <c r="BL2875">
        <f t="shared" si="837"/>
        <v>0</v>
      </c>
      <c r="BM2875">
        <f t="shared" si="838"/>
        <v>0</v>
      </c>
      <c r="BN2875">
        <f t="shared" si="839"/>
        <v>0</v>
      </c>
    </row>
    <row r="2876" spans="37:66">
      <c r="AK2876" t="e">
        <f t="shared" si="826"/>
        <v>#NUM!</v>
      </c>
      <c r="AL2876">
        <f t="shared" si="827"/>
        <v>0</v>
      </c>
      <c r="AM2876">
        <f t="shared" si="828"/>
        <v>0</v>
      </c>
      <c r="AN2876">
        <f t="shared" si="829"/>
        <v>0</v>
      </c>
      <c r="AO2876">
        <f t="shared" si="830"/>
        <v>0</v>
      </c>
      <c r="AP2876">
        <f t="shared" si="831"/>
        <v>0</v>
      </c>
      <c r="AQ2876">
        <f t="shared" si="832"/>
        <v>0</v>
      </c>
      <c r="AR2876">
        <f t="shared" si="833"/>
        <v>0</v>
      </c>
      <c r="AS2876">
        <f t="shared" si="834"/>
        <v>0</v>
      </c>
      <c r="BJ2876" t="e">
        <f t="shared" si="835"/>
        <v>#NUM!</v>
      </c>
      <c r="BK2876">
        <f t="shared" si="836"/>
        <v>0</v>
      </c>
      <c r="BL2876">
        <f t="shared" si="837"/>
        <v>0</v>
      </c>
      <c r="BM2876">
        <f t="shared" si="838"/>
        <v>0</v>
      </c>
      <c r="BN2876">
        <f t="shared" si="839"/>
        <v>0</v>
      </c>
    </row>
    <row r="2877" spans="37:66">
      <c r="AK2877" t="e">
        <f t="shared" si="826"/>
        <v>#NUM!</v>
      </c>
      <c r="AL2877">
        <f t="shared" si="827"/>
        <v>0</v>
      </c>
      <c r="AM2877">
        <f t="shared" si="828"/>
        <v>0</v>
      </c>
      <c r="AN2877">
        <f t="shared" si="829"/>
        <v>0</v>
      </c>
      <c r="AO2877">
        <f t="shared" si="830"/>
        <v>0</v>
      </c>
      <c r="AP2877">
        <f t="shared" si="831"/>
        <v>0</v>
      </c>
      <c r="AQ2877">
        <f t="shared" si="832"/>
        <v>0</v>
      </c>
      <c r="AR2877">
        <f t="shared" si="833"/>
        <v>0</v>
      </c>
      <c r="AS2877">
        <f t="shared" si="834"/>
        <v>0</v>
      </c>
      <c r="BJ2877" t="e">
        <f t="shared" si="835"/>
        <v>#NUM!</v>
      </c>
      <c r="BK2877">
        <f t="shared" si="836"/>
        <v>0</v>
      </c>
      <c r="BL2877">
        <f t="shared" si="837"/>
        <v>0</v>
      </c>
      <c r="BM2877">
        <f t="shared" si="838"/>
        <v>0</v>
      </c>
      <c r="BN2877">
        <f t="shared" si="839"/>
        <v>0</v>
      </c>
    </row>
    <row r="2878" spans="37:66">
      <c r="AK2878" t="e">
        <f t="shared" si="826"/>
        <v>#NUM!</v>
      </c>
      <c r="AL2878">
        <f t="shared" si="827"/>
        <v>0</v>
      </c>
      <c r="AM2878">
        <f t="shared" si="828"/>
        <v>0</v>
      </c>
      <c r="AN2878">
        <f t="shared" si="829"/>
        <v>0</v>
      </c>
      <c r="AO2878">
        <f t="shared" si="830"/>
        <v>0</v>
      </c>
      <c r="AP2878">
        <f t="shared" si="831"/>
        <v>0</v>
      </c>
      <c r="AQ2878">
        <f t="shared" si="832"/>
        <v>0</v>
      </c>
      <c r="AR2878">
        <f t="shared" si="833"/>
        <v>0</v>
      </c>
      <c r="AS2878">
        <f t="shared" si="834"/>
        <v>0</v>
      </c>
      <c r="BJ2878" t="e">
        <f t="shared" si="835"/>
        <v>#NUM!</v>
      </c>
      <c r="BK2878">
        <f t="shared" si="836"/>
        <v>0</v>
      </c>
      <c r="BL2878">
        <f t="shared" si="837"/>
        <v>0</v>
      </c>
      <c r="BM2878">
        <f t="shared" si="838"/>
        <v>0</v>
      </c>
      <c r="BN2878">
        <f t="shared" si="839"/>
        <v>0</v>
      </c>
    </row>
    <row r="2879" spans="37:66">
      <c r="AK2879" t="e">
        <f t="shared" si="826"/>
        <v>#NUM!</v>
      </c>
      <c r="AL2879">
        <f t="shared" si="827"/>
        <v>0</v>
      </c>
      <c r="AM2879">
        <f t="shared" si="828"/>
        <v>0</v>
      </c>
      <c r="AN2879">
        <f t="shared" si="829"/>
        <v>0</v>
      </c>
      <c r="AO2879">
        <f t="shared" si="830"/>
        <v>0</v>
      </c>
      <c r="AP2879">
        <f t="shared" si="831"/>
        <v>0</v>
      </c>
      <c r="AQ2879">
        <f t="shared" si="832"/>
        <v>0</v>
      </c>
      <c r="AR2879">
        <f t="shared" si="833"/>
        <v>0</v>
      </c>
      <c r="AS2879">
        <f t="shared" si="834"/>
        <v>0</v>
      </c>
      <c r="BJ2879" t="e">
        <f t="shared" si="835"/>
        <v>#NUM!</v>
      </c>
      <c r="BK2879">
        <f t="shared" si="836"/>
        <v>0</v>
      </c>
      <c r="BL2879">
        <f t="shared" si="837"/>
        <v>0</v>
      </c>
      <c r="BM2879">
        <f t="shared" si="838"/>
        <v>0</v>
      </c>
      <c r="BN2879">
        <f t="shared" si="839"/>
        <v>0</v>
      </c>
    </row>
    <row r="2880" spans="37:66">
      <c r="AK2880" t="e">
        <f t="shared" si="826"/>
        <v>#NUM!</v>
      </c>
      <c r="AL2880">
        <f t="shared" si="827"/>
        <v>0</v>
      </c>
      <c r="AM2880">
        <f t="shared" si="828"/>
        <v>0</v>
      </c>
      <c r="AN2880">
        <f t="shared" si="829"/>
        <v>0</v>
      </c>
      <c r="AO2880">
        <f t="shared" si="830"/>
        <v>0</v>
      </c>
      <c r="AP2880">
        <f t="shared" si="831"/>
        <v>0</v>
      </c>
      <c r="AQ2880">
        <f t="shared" si="832"/>
        <v>0</v>
      </c>
      <c r="AR2880">
        <f t="shared" si="833"/>
        <v>0</v>
      </c>
      <c r="AS2880">
        <f t="shared" si="834"/>
        <v>0</v>
      </c>
      <c r="BJ2880" t="e">
        <f t="shared" si="835"/>
        <v>#NUM!</v>
      </c>
      <c r="BK2880">
        <f t="shared" si="836"/>
        <v>0</v>
      </c>
      <c r="BL2880">
        <f t="shared" si="837"/>
        <v>0</v>
      </c>
      <c r="BM2880">
        <f t="shared" si="838"/>
        <v>0</v>
      </c>
      <c r="BN2880">
        <f t="shared" si="839"/>
        <v>0</v>
      </c>
    </row>
    <row r="2881" spans="37:66">
      <c r="AK2881" t="e">
        <f t="shared" si="826"/>
        <v>#NUM!</v>
      </c>
      <c r="AL2881">
        <f t="shared" si="827"/>
        <v>0</v>
      </c>
      <c r="AM2881">
        <f t="shared" si="828"/>
        <v>0</v>
      </c>
      <c r="AN2881">
        <f t="shared" si="829"/>
        <v>0</v>
      </c>
      <c r="AO2881">
        <f t="shared" si="830"/>
        <v>0</v>
      </c>
      <c r="AP2881">
        <f t="shared" si="831"/>
        <v>0</v>
      </c>
      <c r="AQ2881">
        <f t="shared" si="832"/>
        <v>0</v>
      </c>
      <c r="AR2881">
        <f t="shared" si="833"/>
        <v>0</v>
      </c>
      <c r="AS2881">
        <f t="shared" si="834"/>
        <v>0</v>
      </c>
      <c r="BJ2881" t="e">
        <f t="shared" si="835"/>
        <v>#NUM!</v>
      </c>
      <c r="BK2881">
        <f t="shared" si="836"/>
        <v>0</v>
      </c>
      <c r="BL2881">
        <f t="shared" si="837"/>
        <v>0</v>
      </c>
      <c r="BM2881">
        <f t="shared" si="838"/>
        <v>0</v>
      </c>
      <c r="BN2881">
        <f t="shared" si="839"/>
        <v>0</v>
      </c>
    </row>
    <row r="2882" spans="37:66">
      <c r="AK2882" t="e">
        <f t="shared" si="826"/>
        <v>#NUM!</v>
      </c>
      <c r="AL2882">
        <f t="shared" si="827"/>
        <v>0</v>
      </c>
      <c r="AM2882">
        <f t="shared" si="828"/>
        <v>0</v>
      </c>
      <c r="AN2882">
        <f t="shared" si="829"/>
        <v>0</v>
      </c>
      <c r="AO2882">
        <f t="shared" si="830"/>
        <v>0</v>
      </c>
      <c r="AP2882">
        <f t="shared" si="831"/>
        <v>0</v>
      </c>
      <c r="AQ2882">
        <f t="shared" si="832"/>
        <v>0</v>
      </c>
      <c r="AR2882">
        <f t="shared" si="833"/>
        <v>0</v>
      </c>
      <c r="AS2882">
        <f t="shared" si="834"/>
        <v>0</v>
      </c>
      <c r="BJ2882" t="e">
        <f t="shared" si="835"/>
        <v>#NUM!</v>
      </c>
      <c r="BK2882">
        <f t="shared" si="836"/>
        <v>0</v>
      </c>
      <c r="BL2882">
        <f t="shared" si="837"/>
        <v>0</v>
      </c>
      <c r="BM2882">
        <f t="shared" si="838"/>
        <v>0</v>
      </c>
      <c r="BN2882">
        <f t="shared" si="839"/>
        <v>0</v>
      </c>
    </row>
    <row r="2883" spans="37:66">
      <c r="AK2883" t="e">
        <f t="shared" si="826"/>
        <v>#NUM!</v>
      </c>
      <c r="AL2883">
        <f t="shared" si="827"/>
        <v>0</v>
      </c>
      <c r="AM2883">
        <f t="shared" si="828"/>
        <v>0</v>
      </c>
      <c r="AN2883">
        <f t="shared" si="829"/>
        <v>0</v>
      </c>
      <c r="AO2883">
        <f t="shared" si="830"/>
        <v>0</v>
      </c>
      <c r="AP2883">
        <f t="shared" si="831"/>
        <v>0</v>
      </c>
      <c r="AQ2883">
        <f t="shared" si="832"/>
        <v>0</v>
      </c>
      <c r="AR2883">
        <f t="shared" si="833"/>
        <v>0</v>
      </c>
      <c r="AS2883">
        <f t="shared" si="834"/>
        <v>0</v>
      </c>
      <c r="BJ2883" t="e">
        <f t="shared" si="835"/>
        <v>#NUM!</v>
      </c>
      <c r="BK2883">
        <f t="shared" si="836"/>
        <v>0</v>
      </c>
      <c r="BL2883">
        <f t="shared" si="837"/>
        <v>0</v>
      </c>
      <c r="BM2883">
        <f t="shared" si="838"/>
        <v>0</v>
      </c>
      <c r="BN2883">
        <f t="shared" si="839"/>
        <v>0</v>
      </c>
    </row>
    <row r="2884" spans="37:66">
      <c r="AK2884" t="e">
        <f t="shared" ref="AK2884:AK2947" si="840">$M2884^0*AA$2</f>
        <v>#NUM!</v>
      </c>
      <c r="AL2884">
        <f t="shared" ref="AL2884:AL2947" si="841">$M2884^1*AB$2</f>
        <v>0</v>
      </c>
      <c r="AM2884">
        <f t="shared" ref="AM2884:AM2947" si="842">$M2884^2*AC$2</f>
        <v>0</v>
      </c>
      <c r="AN2884">
        <f t="shared" ref="AN2884:AN2947" si="843">$M2884^3*AD$2</f>
        <v>0</v>
      </c>
      <c r="AO2884">
        <f t="shared" ref="AO2884:AO2947" si="844">$M2884^4*AE$2</f>
        <v>0</v>
      </c>
      <c r="AP2884">
        <f t="shared" ref="AP2884:AP2947" si="845">$M2884^5*AF$2</f>
        <v>0</v>
      </c>
      <c r="AQ2884">
        <f t="shared" ref="AQ2884:AQ2947" si="846">$M2884^6*AG$2</f>
        <v>0</v>
      </c>
      <c r="AR2884">
        <f t="shared" ref="AR2884:AR2947" si="847">$M2884^7*AH$2</f>
        <v>0</v>
      </c>
      <c r="AS2884">
        <f t="shared" ref="AS2884:AS2947" si="848">$M2884^8*AI$2</f>
        <v>0</v>
      </c>
      <c r="BJ2884" t="e">
        <f t="shared" ref="BJ2884:BJ2947" si="849">$M2884^0*BC$2</f>
        <v>#NUM!</v>
      </c>
      <c r="BK2884">
        <f t="shared" ref="BK2884:BK2947" si="850">$M2884^1*BD$2</f>
        <v>0</v>
      </c>
      <c r="BL2884">
        <f t="shared" ref="BL2884:BL2947" si="851">$M2884^2*BE$2</f>
        <v>0</v>
      </c>
      <c r="BM2884">
        <f t="shared" ref="BM2884:BM2947" si="852">$M2884^3*BF$2</f>
        <v>0</v>
      </c>
      <c r="BN2884">
        <f t="shared" ref="BN2884:BN2947" si="853">$M2884^4*BG$2</f>
        <v>0</v>
      </c>
    </row>
    <row r="2885" spans="37:66">
      <c r="AK2885" t="e">
        <f t="shared" si="840"/>
        <v>#NUM!</v>
      </c>
      <c r="AL2885">
        <f t="shared" si="841"/>
        <v>0</v>
      </c>
      <c r="AM2885">
        <f t="shared" si="842"/>
        <v>0</v>
      </c>
      <c r="AN2885">
        <f t="shared" si="843"/>
        <v>0</v>
      </c>
      <c r="AO2885">
        <f t="shared" si="844"/>
        <v>0</v>
      </c>
      <c r="AP2885">
        <f t="shared" si="845"/>
        <v>0</v>
      </c>
      <c r="AQ2885">
        <f t="shared" si="846"/>
        <v>0</v>
      </c>
      <c r="AR2885">
        <f t="shared" si="847"/>
        <v>0</v>
      </c>
      <c r="AS2885">
        <f t="shared" si="848"/>
        <v>0</v>
      </c>
      <c r="BJ2885" t="e">
        <f t="shared" si="849"/>
        <v>#NUM!</v>
      </c>
      <c r="BK2885">
        <f t="shared" si="850"/>
        <v>0</v>
      </c>
      <c r="BL2885">
        <f t="shared" si="851"/>
        <v>0</v>
      </c>
      <c r="BM2885">
        <f t="shared" si="852"/>
        <v>0</v>
      </c>
      <c r="BN2885">
        <f t="shared" si="853"/>
        <v>0</v>
      </c>
    </row>
    <row r="2886" spans="37:66">
      <c r="AK2886" t="e">
        <f t="shared" si="840"/>
        <v>#NUM!</v>
      </c>
      <c r="AL2886">
        <f t="shared" si="841"/>
        <v>0</v>
      </c>
      <c r="AM2886">
        <f t="shared" si="842"/>
        <v>0</v>
      </c>
      <c r="AN2886">
        <f t="shared" si="843"/>
        <v>0</v>
      </c>
      <c r="AO2886">
        <f t="shared" si="844"/>
        <v>0</v>
      </c>
      <c r="AP2886">
        <f t="shared" si="845"/>
        <v>0</v>
      </c>
      <c r="AQ2886">
        <f t="shared" si="846"/>
        <v>0</v>
      </c>
      <c r="AR2886">
        <f t="shared" si="847"/>
        <v>0</v>
      </c>
      <c r="AS2886">
        <f t="shared" si="848"/>
        <v>0</v>
      </c>
      <c r="BJ2886" t="e">
        <f t="shared" si="849"/>
        <v>#NUM!</v>
      </c>
      <c r="BK2886">
        <f t="shared" si="850"/>
        <v>0</v>
      </c>
      <c r="BL2886">
        <f t="shared" si="851"/>
        <v>0</v>
      </c>
      <c r="BM2886">
        <f t="shared" si="852"/>
        <v>0</v>
      </c>
      <c r="BN2886">
        <f t="shared" si="853"/>
        <v>0</v>
      </c>
    </row>
    <row r="2887" spans="37:66">
      <c r="AK2887" t="e">
        <f t="shared" si="840"/>
        <v>#NUM!</v>
      </c>
      <c r="AL2887">
        <f t="shared" si="841"/>
        <v>0</v>
      </c>
      <c r="AM2887">
        <f t="shared" si="842"/>
        <v>0</v>
      </c>
      <c r="AN2887">
        <f t="shared" si="843"/>
        <v>0</v>
      </c>
      <c r="AO2887">
        <f t="shared" si="844"/>
        <v>0</v>
      </c>
      <c r="AP2887">
        <f t="shared" si="845"/>
        <v>0</v>
      </c>
      <c r="AQ2887">
        <f t="shared" si="846"/>
        <v>0</v>
      </c>
      <c r="AR2887">
        <f t="shared" si="847"/>
        <v>0</v>
      </c>
      <c r="AS2887">
        <f t="shared" si="848"/>
        <v>0</v>
      </c>
      <c r="BJ2887" t="e">
        <f t="shared" si="849"/>
        <v>#NUM!</v>
      </c>
      <c r="BK2887">
        <f t="shared" si="850"/>
        <v>0</v>
      </c>
      <c r="BL2887">
        <f t="shared" si="851"/>
        <v>0</v>
      </c>
      <c r="BM2887">
        <f t="shared" si="852"/>
        <v>0</v>
      </c>
      <c r="BN2887">
        <f t="shared" si="853"/>
        <v>0</v>
      </c>
    </row>
    <row r="2888" spans="37:66">
      <c r="AK2888" t="e">
        <f t="shared" si="840"/>
        <v>#NUM!</v>
      </c>
      <c r="AL2888">
        <f t="shared" si="841"/>
        <v>0</v>
      </c>
      <c r="AM2888">
        <f t="shared" si="842"/>
        <v>0</v>
      </c>
      <c r="AN2888">
        <f t="shared" si="843"/>
        <v>0</v>
      </c>
      <c r="AO2888">
        <f t="shared" si="844"/>
        <v>0</v>
      </c>
      <c r="AP2888">
        <f t="shared" si="845"/>
        <v>0</v>
      </c>
      <c r="AQ2888">
        <f t="shared" si="846"/>
        <v>0</v>
      </c>
      <c r="AR2888">
        <f t="shared" si="847"/>
        <v>0</v>
      </c>
      <c r="AS2888">
        <f t="shared" si="848"/>
        <v>0</v>
      </c>
      <c r="BJ2888" t="e">
        <f t="shared" si="849"/>
        <v>#NUM!</v>
      </c>
      <c r="BK2888">
        <f t="shared" si="850"/>
        <v>0</v>
      </c>
      <c r="BL2888">
        <f t="shared" si="851"/>
        <v>0</v>
      </c>
      <c r="BM2888">
        <f t="shared" si="852"/>
        <v>0</v>
      </c>
      <c r="BN2888">
        <f t="shared" si="853"/>
        <v>0</v>
      </c>
    </row>
    <row r="2889" spans="37:66">
      <c r="AK2889" t="e">
        <f t="shared" si="840"/>
        <v>#NUM!</v>
      </c>
      <c r="AL2889">
        <f t="shared" si="841"/>
        <v>0</v>
      </c>
      <c r="AM2889">
        <f t="shared" si="842"/>
        <v>0</v>
      </c>
      <c r="AN2889">
        <f t="shared" si="843"/>
        <v>0</v>
      </c>
      <c r="AO2889">
        <f t="shared" si="844"/>
        <v>0</v>
      </c>
      <c r="AP2889">
        <f t="shared" si="845"/>
        <v>0</v>
      </c>
      <c r="AQ2889">
        <f t="shared" si="846"/>
        <v>0</v>
      </c>
      <c r="AR2889">
        <f t="shared" si="847"/>
        <v>0</v>
      </c>
      <c r="AS2889">
        <f t="shared" si="848"/>
        <v>0</v>
      </c>
      <c r="BJ2889" t="e">
        <f t="shared" si="849"/>
        <v>#NUM!</v>
      </c>
      <c r="BK2889">
        <f t="shared" si="850"/>
        <v>0</v>
      </c>
      <c r="BL2889">
        <f t="shared" si="851"/>
        <v>0</v>
      </c>
      <c r="BM2889">
        <f t="shared" si="852"/>
        <v>0</v>
      </c>
      <c r="BN2889">
        <f t="shared" si="853"/>
        <v>0</v>
      </c>
    </row>
    <row r="2890" spans="37:66">
      <c r="AK2890" t="e">
        <f t="shared" si="840"/>
        <v>#NUM!</v>
      </c>
      <c r="AL2890">
        <f t="shared" si="841"/>
        <v>0</v>
      </c>
      <c r="AM2890">
        <f t="shared" si="842"/>
        <v>0</v>
      </c>
      <c r="AN2890">
        <f t="shared" si="843"/>
        <v>0</v>
      </c>
      <c r="AO2890">
        <f t="shared" si="844"/>
        <v>0</v>
      </c>
      <c r="AP2890">
        <f t="shared" si="845"/>
        <v>0</v>
      </c>
      <c r="AQ2890">
        <f t="shared" si="846"/>
        <v>0</v>
      </c>
      <c r="AR2890">
        <f t="shared" si="847"/>
        <v>0</v>
      </c>
      <c r="AS2890">
        <f t="shared" si="848"/>
        <v>0</v>
      </c>
      <c r="BJ2890" t="e">
        <f t="shared" si="849"/>
        <v>#NUM!</v>
      </c>
      <c r="BK2890">
        <f t="shared" si="850"/>
        <v>0</v>
      </c>
      <c r="BL2890">
        <f t="shared" si="851"/>
        <v>0</v>
      </c>
      <c r="BM2890">
        <f t="shared" si="852"/>
        <v>0</v>
      </c>
      <c r="BN2890">
        <f t="shared" si="853"/>
        <v>0</v>
      </c>
    </row>
    <row r="2891" spans="37:66">
      <c r="AK2891" t="e">
        <f t="shared" si="840"/>
        <v>#NUM!</v>
      </c>
      <c r="AL2891">
        <f t="shared" si="841"/>
        <v>0</v>
      </c>
      <c r="AM2891">
        <f t="shared" si="842"/>
        <v>0</v>
      </c>
      <c r="AN2891">
        <f t="shared" si="843"/>
        <v>0</v>
      </c>
      <c r="AO2891">
        <f t="shared" si="844"/>
        <v>0</v>
      </c>
      <c r="AP2891">
        <f t="shared" si="845"/>
        <v>0</v>
      </c>
      <c r="AQ2891">
        <f t="shared" si="846"/>
        <v>0</v>
      </c>
      <c r="AR2891">
        <f t="shared" si="847"/>
        <v>0</v>
      </c>
      <c r="AS2891">
        <f t="shared" si="848"/>
        <v>0</v>
      </c>
      <c r="BJ2891" t="e">
        <f t="shared" si="849"/>
        <v>#NUM!</v>
      </c>
      <c r="BK2891">
        <f t="shared" si="850"/>
        <v>0</v>
      </c>
      <c r="BL2891">
        <f t="shared" si="851"/>
        <v>0</v>
      </c>
      <c r="BM2891">
        <f t="shared" si="852"/>
        <v>0</v>
      </c>
      <c r="BN2891">
        <f t="shared" si="853"/>
        <v>0</v>
      </c>
    </row>
    <row r="2892" spans="37:66">
      <c r="AK2892" t="e">
        <f t="shared" si="840"/>
        <v>#NUM!</v>
      </c>
      <c r="AL2892">
        <f t="shared" si="841"/>
        <v>0</v>
      </c>
      <c r="AM2892">
        <f t="shared" si="842"/>
        <v>0</v>
      </c>
      <c r="AN2892">
        <f t="shared" si="843"/>
        <v>0</v>
      </c>
      <c r="AO2892">
        <f t="shared" si="844"/>
        <v>0</v>
      </c>
      <c r="AP2892">
        <f t="shared" si="845"/>
        <v>0</v>
      </c>
      <c r="AQ2892">
        <f t="shared" si="846"/>
        <v>0</v>
      </c>
      <c r="AR2892">
        <f t="shared" si="847"/>
        <v>0</v>
      </c>
      <c r="AS2892">
        <f t="shared" si="848"/>
        <v>0</v>
      </c>
      <c r="BJ2892" t="e">
        <f t="shared" si="849"/>
        <v>#NUM!</v>
      </c>
      <c r="BK2892">
        <f t="shared" si="850"/>
        <v>0</v>
      </c>
      <c r="BL2892">
        <f t="shared" si="851"/>
        <v>0</v>
      </c>
      <c r="BM2892">
        <f t="shared" si="852"/>
        <v>0</v>
      </c>
      <c r="BN2892">
        <f t="shared" si="853"/>
        <v>0</v>
      </c>
    </row>
    <row r="2893" spans="37:66">
      <c r="AK2893" t="e">
        <f t="shared" si="840"/>
        <v>#NUM!</v>
      </c>
      <c r="AL2893">
        <f t="shared" si="841"/>
        <v>0</v>
      </c>
      <c r="AM2893">
        <f t="shared" si="842"/>
        <v>0</v>
      </c>
      <c r="AN2893">
        <f t="shared" si="843"/>
        <v>0</v>
      </c>
      <c r="AO2893">
        <f t="shared" si="844"/>
        <v>0</v>
      </c>
      <c r="AP2893">
        <f t="shared" si="845"/>
        <v>0</v>
      </c>
      <c r="AQ2893">
        <f t="shared" si="846"/>
        <v>0</v>
      </c>
      <c r="AR2893">
        <f t="shared" si="847"/>
        <v>0</v>
      </c>
      <c r="AS2893">
        <f t="shared" si="848"/>
        <v>0</v>
      </c>
      <c r="BJ2893" t="e">
        <f t="shared" si="849"/>
        <v>#NUM!</v>
      </c>
      <c r="BK2893">
        <f t="shared" si="850"/>
        <v>0</v>
      </c>
      <c r="BL2893">
        <f t="shared" si="851"/>
        <v>0</v>
      </c>
      <c r="BM2893">
        <f t="shared" si="852"/>
        <v>0</v>
      </c>
      <c r="BN2893">
        <f t="shared" si="853"/>
        <v>0</v>
      </c>
    </row>
    <row r="2894" spans="37:66">
      <c r="AK2894" t="e">
        <f t="shared" si="840"/>
        <v>#NUM!</v>
      </c>
      <c r="AL2894">
        <f t="shared" si="841"/>
        <v>0</v>
      </c>
      <c r="AM2894">
        <f t="shared" si="842"/>
        <v>0</v>
      </c>
      <c r="AN2894">
        <f t="shared" si="843"/>
        <v>0</v>
      </c>
      <c r="AO2894">
        <f t="shared" si="844"/>
        <v>0</v>
      </c>
      <c r="AP2894">
        <f t="shared" si="845"/>
        <v>0</v>
      </c>
      <c r="AQ2894">
        <f t="shared" si="846"/>
        <v>0</v>
      </c>
      <c r="AR2894">
        <f t="shared" si="847"/>
        <v>0</v>
      </c>
      <c r="AS2894">
        <f t="shared" si="848"/>
        <v>0</v>
      </c>
      <c r="BJ2894" t="e">
        <f t="shared" si="849"/>
        <v>#NUM!</v>
      </c>
      <c r="BK2894">
        <f t="shared" si="850"/>
        <v>0</v>
      </c>
      <c r="BL2894">
        <f t="shared" si="851"/>
        <v>0</v>
      </c>
      <c r="BM2894">
        <f t="shared" si="852"/>
        <v>0</v>
      </c>
      <c r="BN2894">
        <f t="shared" si="853"/>
        <v>0</v>
      </c>
    </row>
    <row r="2895" spans="37:66">
      <c r="AK2895" t="e">
        <f t="shared" si="840"/>
        <v>#NUM!</v>
      </c>
      <c r="AL2895">
        <f t="shared" si="841"/>
        <v>0</v>
      </c>
      <c r="AM2895">
        <f t="shared" si="842"/>
        <v>0</v>
      </c>
      <c r="AN2895">
        <f t="shared" si="843"/>
        <v>0</v>
      </c>
      <c r="AO2895">
        <f t="shared" si="844"/>
        <v>0</v>
      </c>
      <c r="AP2895">
        <f t="shared" si="845"/>
        <v>0</v>
      </c>
      <c r="AQ2895">
        <f t="shared" si="846"/>
        <v>0</v>
      </c>
      <c r="AR2895">
        <f t="shared" si="847"/>
        <v>0</v>
      </c>
      <c r="AS2895">
        <f t="shared" si="848"/>
        <v>0</v>
      </c>
      <c r="BJ2895" t="e">
        <f t="shared" si="849"/>
        <v>#NUM!</v>
      </c>
      <c r="BK2895">
        <f t="shared" si="850"/>
        <v>0</v>
      </c>
      <c r="BL2895">
        <f t="shared" si="851"/>
        <v>0</v>
      </c>
      <c r="BM2895">
        <f t="shared" si="852"/>
        <v>0</v>
      </c>
      <c r="BN2895">
        <f t="shared" si="853"/>
        <v>0</v>
      </c>
    </row>
    <row r="2896" spans="37:66">
      <c r="AK2896" t="e">
        <f t="shared" si="840"/>
        <v>#NUM!</v>
      </c>
      <c r="AL2896">
        <f t="shared" si="841"/>
        <v>0</v>
      </c>
      <c r="AM2896">
        <f t="shared" si="842"/>
        <v>0</v>
      </c>
      <c r="AN2896">
        <f t="shared" si="843"/>
        <v>0</v>
      </c>
      <c r="AO2896">
        <f t="shared" si="844"/>
        <v>0</v>
      </c>
      <c r="AP2896">
        <f t="shared" si="845"/>
        <v>0</v>
      </c>
      <c r="AQ2896">
        <f t="shared" si="846"/>
        <v>0</v>
      </c>
      <c r="AR2896">
        <f t="shared" si="847"/>
        <v>0</v>
      </c>
      <c r="AS2896">
        <f t="shared" si="848"/>
        <v>0</v>
      </c>
      <c r="BJ2896" t="e">
        <f t="shared" si="849"/>
        <v>#NUM!</v>
      </c>
      <c r="BK2896">
        <f t="shared" si="850"/>
        <v>0</v>
      </c>
      <c r="BL2896">
        <f t="shared" si="851"/>
        <v>0</v>
      </c>
      <c r="BM2896">
        <f t="shared" si="852"/>
        <v>0</v>
      </c>
      <c r="BN2896">
        <f t="shared" si="853"/>
        <v>0</v>
      </c>
    </row>
    <row r="2897" spans="37:66">
      <c r="AK2897" t="e">
        <f t="shared" si="840"/>
        <v>#NUM!</v>
      </c>
      <c r="AL2897">
        <f t="shared" si="841"/>
        <v>0</v>
      </c>
      <c r="AM2897">
        <f t="shared" si="842"/>
        <v>0</v>
      </c>
      <c r="AN2897">
        <f t="shared" si="843"/>
        <v>0</v>
      </c>
      <c r="AO2897">
        <f t="shared" si="844"/>
        <v>0</v>
      </c>
      <c r="AP2897">
        <f t="shared" si="845"/>
        <v>0</v>
      </c>
      <c r="AQ2897">
        <f t="shared" si="846"/>
        <v>0</v>
      </c>
      <c r="AR2897">
        <f t="shared" si="847"/>
        <v>0</v>
      </c>
      <c r="AS2897">
        <f t="shared" si="848"/>
        <v>0</v>
      </c>
      <c r="BJ2897" t="e">
        <f t="shared" si="849"/>
        <v>#NUM!</v>
      </c>
      <c r="BK2897">
        <f t="shared" si="850"/>
        <v>0</v>
      </c>
      <c r="BL2897">
        <f t="shared" si="851"/>
        <v>0</v>
      </c>
      <c r="BM2897">
        <f t="shared" si="852"/>
        <v>0</v>
      </c>
      <c r="BN2897">
        <f t="shared" si="853"/>
        <v>0</v>
      </c>
    </row>
    <row r="2898" spans="37:66">
      <c r="AK2898" t="e">
        <f t="shared" si="840"/>
        <v>#NUM!</v>
      </c>
      <c r="AL2898">
        <f t="shared" si="841"/>
        <v>0</v>
      </c>
      <c r="AM2898">
        <f t="shared" si="842"/>
        <v>0</v>
      </c>
      <c r="AN2898">
        <f t="shared" si="843"/>
        <v>0</v>
      </c>
      <c r="AO2898">
        <f t="shared" si="844"/>
        <v>0</v>
      </c>
      <c r="AP2898">
        <f t="shared" si="845"/>
        <v>0</v>
      </c>
      <c r="AQ2898">
        <f t="shared" si="846"/>
        <v>0</v>
      </c>
      <c r="AR2898">
        <f t="shared" si="847"/>
        <v>0</v>
      </c>
      <c r="AS2898">
        <f t="shared" si="848"/>
        <v>0</v>
      </c>
      <c r="BJ2898" t="e">
        <f t="shared" si="849"/>
        <v>#NUM!</v>
      </c>
      <c r="BK2898">
        <f t="shared" si="850"/>
        <v>0</v>
      </c>
      <c r="BL2898">
        <f t="shared" si="851"/>
        <v>0</v>
      </c>
      <c r="BM2898">
        <f t="shared" si="852"/>
        <v>0</v>
      </c>
      <c r="BN2898">
        <f t="shared" si="853"/>
        <v>0</v>
      </c>
    </row>
    <row r="2899" spans="37:66">
      <c r="AK2899" t="e">
        <f t="shared" si="840"/>
        <v>#NUM!</v>
      </c>
      <c r="AL2899">
        <f t="shared" si="841"/>
        <v>0</v>
      </c>
      <c r="AM2899">
        <f t="shared" si="842"/>
        <v>0</v>
      </c>
      <c r="AN2899">
        <f t="shared" si="843"/>
        <v>0</v>
      </c>
      <c r="AO2899">
        <f t="shared" si="844"/>
        <v>0</v>
      </c>
      <c r="AP2899">
        <f t="shared" si="845"/>
        <v>0</v>
      </c>
      <c r="AQ2899">
        <f t="shared" si="846"/>
        <v>0</v>
      </c>
      <c r="AR2899">
        <f t="shared" si="847"/>
        <v>0</v>
      </c>
      <c r="AS2899">
        <f t="shared" si="848"/>
        <v>0</v>
      </c>
      <c r="BJ2899" t="e">
        <f t="shared" si="849"/>
        <v>#NUM!</v>
      </c>
      <c r="BK2899">
        <f t="shared" si="850"/>
        <v>0</v>
      </c>
      <c r="BL2899">
        <f t="shared" si="851"/>
        <v>0</v>
      </c>
      <c r="BM2899">
        <f t="shared" si="852"/>
        <v>0</v>
      </c>
      <c r="BN2899">
        <f t="shared" si="853"/>
        <v>0</v>
      </c>
    </row>
    <row r="2900" spans="37:66">
      <c r="AK2900" t="e">
        <f t="shared" si="840"/>
        <v>#NUM!</v>
      </c>
      <c r="AL2900">
        <f t="shared" si="841"/>
        <v>0</v>
      </c>
      <c r="AM2900">
        <f t="shared" si="842"/>
        <v>0</v>
      </c>
      <c r="AN2900">
        <f t="shared" si="843"/>
        <v>0</v>
      </c>
      <c r="AO2900">
        <f t="shared" si="844"/>
        <v>0</v>
      </c>
      <c r="AP2900">
        <f t="shared" si="845"/>
        <v>0</v>
      </c>
      <c r="AQ2900">
        <f t="shared" si="846"/>
        <v>0</v>
      </c>
      <c r="AR2900">
        <f t="shared" si="847"/>
        <v>0</v>
      </c>
      <c r="AS2900">
        <f t="shared" si="848"/>
        <v>0</v>
      </c>
      <c r="BJ2900" t="e">
        <f t="shared" si="849"/>
        <v>#NUM!</v>
      </c>
      <c r="BK2900">
        <f t="shared" si="850"/>
        <v>0</v>
      </c>
      <c r="BL2900">
        <f t="shared" si="851"/>
        <v>0</v>
      </c>
      <c r="BM2900">
        <f t="shared" si="852"/>
        <v>0</v>
      </c>
      <c r="BN2900">
        <f t="shared" si="853"/>
        <v>0</v>
      </c>
    </row>
    <row r="2901" spans="37:66">
      <c r="AK2901" t="e">
        <f t="shared" si="840"/>
        <v>#NUM!</v>
      </c>
      <c r="AL2901">
        <f t="shared" si="841"/>
        <v>0</v>
      </c>
      <c r="AM2901">
        <f t="shared" si="842"/>
        <v>0</v>
      </c>
      <c r="AN2901">
        <f t="shared" si="843"/>
        <v>0</v>
      </c>
      <c r="AO2901">
        <f t="shared" si="844"/>
        <v>0</v>
      </c>
      <c r="AP2901">
        <f t="shared" si="845"/>
        <v>0</v>
      </c>
      <c r="AQ2901">
        <f t="shared" si="846"/>
        <v>0</v>
      </c>
      <c r="AR2901">
        <f t="shared" si="847"/>
        <v>0</v>
      </c>
      <c r="AS2901">
        <f t="shared" si="848"/>
        <v>0</v>
      </c>
      <c r="BJ2901" t="e">
        <f t="shared" si="849"/>
        <v>#NUM!</v>
      </c>
      <c r="BK2901">
        <f t="shared" si="850"/>
        <v>0</v>
      </c>
      <c r="BL2901">
        <f t="shared" si="851"/>
        <v>0</v>
      </c>
      <c r="BM2901">
        <f t="shared" si="852"/>
        <v>0</v>
      </c>
      <c r="BN2901">
        <f t="shared" si="853"/>
        <v>0</v>
      </c>
    </row>
    <row r="2902" spans="37:66">
      <c r="AK2902" t="e">
        <f t="shared" si="840"/>
        <v>#NUM!</v>
      </c>
      <c r="AL2902">
        <f t="shared" si="841"/>
        <v>0</v>
      </c>
      <c r="AM2902">
        <f t="shared" si="842"/>
        <v>0</v>
      </c>
      <c r="AN2902">
        <f t="shared" si="843"/>
        <v>0</v>
      </c>
      <c r="AO2902">
        <f t="shared" si="844"/>
        <v>0</v>
      </c>
      <c r="AP2902">
        <f t="shared" si="845"/>
        <v>0</v>
      </c>
      <c r="AQ2902">
        <f t="shared" si="846"/>
        <v>0</v>
      </c>
      <c r="AR2902">
        <f t="shared" si="847"/>
        <v>0</v>
      </c>
      <c r="AS2902">
        <f t="shared" si="848"/>
        <v>0</v>
      </c>
      <c r="BJ2902" t="e">
        <f t="shared" si="849"/>
        <v>#NUM!</v>
      </c>
      <c r="BK2902">
        <f t="shared" si="850"/>
        <v>0</v>
      </c>
      <c r="BL2902">
        <f t="shared" si="851"/>
        <v>0</v>
      </c>
      <c r="BM2902">
        <f t="shared" si="852"/>
        <v>0</v>
      </c>
      <c r="BN2902">
        <f t="shared" si="853"/>
        <v>0</v>
      </c>
    </row>
    <row r="2903" spans="37:66">
      <c r="AK2903" t="e">
        <f t="shared" si="840"/>
        <v>#NUM!</v>
      </c>
      <c r="AL2903">
        <f t="shared" si="841"/>
        <v>0</v>
      </c>
      <c r="AM2903">
        <f t="shared" si="842"/>
        <v>0</v>
      </c>
      <c r="AN2903">
        <f t="shared" si="843"/>
        <v>0</v>
      </c>
      <c r="AO2903">
        <f t="shared" si="844"/>
        <v>0</v>
      </c>
      <c r="AP2903">
        <f t="shared" si="845"/>
        <v>0</v>
      </c>
      <c r="AQ2903">
        <f t="shared" si="846"/>
        <v>0</v>
      </c>
      <c r="AR2903">
        <f t="shared" si="847"/>
        <v>0</v>
      </c>
      <c r="AS2903">
        <f t="shared" si="848"/>
        <v>0</v>
      </c>
      <c r="BJ2903" t="e">
        <f t="shared" si="849"/>
        <v>#NUM!</v>
      </c>
      <c r="BK2903">
        <f t="shared" si="850"/>
        <v>0</v>
      </c>
      <c r="BL2903">
        <f t="shared" si="851"/>
        <v>0</v>
      </c>
      <c r="BM2903">
        <f t="shared" si="852"/>
        <v>0</v>
      </c>
      <c r="BN2903">
        <f t="shared" si="853"/>
        <v>0</v>
      </c>
    </row>
    <row r="2904" spans="37:66">
      <c r="AK2904" t="e">
        <f t="shared" si="840"/>
        <v>#NUM!</v>
      </c>
      <c r="AL2904">
        <f t="shared" si="841"/>
        <v>0</v>
      </c>
      <c r="AM2904">
        <f t="shared" si="842"/>
        <v>0</v>
      </c>
      <c r="AN2904">
        <f t="shared" si="843"/>
        <v>0</v>
      </c>
      <c r="AO2904">
        <f t="shared" si="844"/>
        <v>0</v>
      </c>
      <c r="AP2904">
        <f t="shared" si="845"/>
        <v>0</v>
      </c>
      <c r="AQ2904">
        <f t="shared" si="846"/>
        <v>0</v>
      </c>
      <c r="AR2904">
        <f t="shared" si="847"/>
        <v>0</v>
      </c>
      <c r="AS2904">
        <f t="shared" si="848"/>
        <v>0</v>
      </c>
      <c r="BJ2904" t="e">
        <f t="shared" si="849"/>
        <v>#NUM!</v>
      </c>
      <c r="BK2904">
        <f t="shared" si="850"/>
        <v>0</v>
      </c>
      <c r="BL2904">
        <f t="shared" si="851"/>
        <v>0</v>
      </c>
      <c r="BM2904">
        <f t="shared" si="852"/>
        <v>0</v>
      </c>
      <c r="BN2904">
        <f t="shared" si="853"/>
        <v>0</v>
      </c>
    </row>
    <row r="2905" spans="37:66">
      <c r="AK2905" t="e">
        <f t="shared" si="840"/>
        <v>#NUM!</v>
      </c>
      <c r="AL2905">
        <f t="shared" si="841"/>
        <v>0</v>
      </c>
      <c r="AM2905">
        <f t="shared" si="842"/>
        <v>0</v>
      </c>
      <c r="AN2905">
        <f t="shared" si="843"/>
        <v>0</v>
      </c>
      <c r="AO2905">
        <f t="shared" si="844"/>
        <v>0</v>
      </c>
      <c r="AP2905">
        <f t="shared" si="845"/>
        <v>0</v>
      </c>
      <c r="AQ2905">
        <f t="shared" si="846"/>
        <v>0</v>
      </c>
      <c r="AR2905">
        <f t="shared" si="847"/>
        <v>0</v>
      </c>
      <c r="AS2905">
        <f t="shared" si="848"/>
        <v>0</v>
      </c>
      <c r="BJ2905" t="e">
        <f t="shared" si="849"/>
        <v>#NUM!</v>
      </c>
      <c r="BK2905">
        <f t="shared" si="850"/>
        <v>0</v>
      </c>
      <c r="BL2905">
        <f t="shared" si="851"/>
        <v>0</v>
      </c>
      <c r="BM2905">
        <f t="shared" si="852"/>
        <v>0</v>
      </c>
      <c r="BN2905">
        <f t="shared" si="853"/>
        <v>0</v>
      </c>
    </row>
    <row r="2906" spans="37:66">
      <c r="AK2906" t="e">
        <f t="shared" si="840"/>
        <v>#NUM!</v>
      </c>
      <c r="AL2906">
        <f t="shared" si="841"/>
        <v>0</v>
      </c>
      <c r="AM2906">
        <f t="shared" si="842"/>
        <v>0</v>
      </c>
      <c r="AN2906">
        <f t="shared" si="843"/>
        <v>0</v>
      </c>
      <c r="AO2906">
        <f t="shared" si="844"/>
        <v>0</v>
      </c>
      <c r="AP2906">
        <f t="shared" si="845"/>
        <v>0</v>
      </c>
      <c r="AQ2906">
        <f t="shared" si="846"/>
        <v>0</v>
      </c>
      <c r="AR2906">
        <f t="shared" si="847"/>
        <v>0</v>
      </c>
      <c r="AS2906">
        <f t="shared" si="848"/>
        <v>0</v>
      </c>
      <c r="BJ2906" t="e">
        <f t="shared" si="849"/>
        <v>#NUM!</v>
      </c>
      <c r="BK2906">
        <f t="shared" si="850"/>
        <v>0</v>
      </c>
      <c r="BL2906">
        <f t="shared" si="851"/>
        <v>0</v>
      </c>
      <c r="BM2906">
        <f t="shared" si="852"/>
        <v>0</v>
      </c>
      <c r="BN2906">
        <f t="shared" si="853"/>
        <v>0</v>
      </c>
    </row>
    <row r="2907" spans="37:66">
      <c r="AK2907" t="e">
        <f t="shared" si="840"/>
        <v>#NUM!</v>
      </c>
      <c r="AL2907">
        <f t="shared" si="841"/>
        <v>0</v>
      </c>
      <c r="AM2907">
        <f t="shared" si="842"/>
        <v>0</v>
      </c>
      <c r="AN2907">
        <f t="shared" si="843"/>
        <v>0</v>
      </c>
      <c r="AO2907">
        <f t="shared" si="844"/>
        <v>0</v>
      </c>
      <c r="AP2907">
        <f t="shared" si="845"/>
        <v>0</v>
      </c>
      <c r="AQ2907">
        <f t="shared" si="846"/>
        <v>0</v>
      </c>
      <c r="AR2907">
        <f t="shared" si="847"/>
        <v>0</v>
      </c>
      <c r="AS2907">
        <f t="shared" si="848"/>
        <v>0</v>
      </c>
      <c r="BJ2907" t="e">
        <f t="shared" si="849"/>
        <v>#NUM!</v>
      </c>
      <c r="BK2907">
        <f t="shared" si="850"/>
        <v>0</v>
      </c>
      <c r="BL2907">
        <f t="shared" si="851"/>
        <v>0</v>
      </c>
      <c r="BM2907">
        <f t="shared" si="852"/>
        <v>0</v>
      </c>
      <c r="BN2907">
        <f t="shared" si="853"/>
        <v>0</v>
      </c>
    </row>
    <row r="2908" spans="37:66">
      <c r="AK2908" t="e">
        <f t="shared" si="840"/>
        <v>#NUM!</v>
      </c>
      <c r="AL2908">
        <f t="shared" si="841"/>
        <v>0</v>
      </c>
      <c r="AM2908">
        <f t="shared" si="842"/>
        <v>0</v>
      </c>
      <c r="AN2908">
        <f t="shared" si="843"/>
        <v>0</v>
      </c>
      <c r="AO2908">
        <f t="shared" si="844"/>
        <v>0</v>
      </c>
      <c r="AP2908">
        <f t="shared" si="845"/>
        <v>0</v>
      </c>
      <c r="AQ2908">
        <f t="shared" si="846"/>
        <v>0</v>
      </c>
      <c r="AR2908">
        <f t="shared" si="847"/>
        <v>0</v>
      </c>
      <c r="AS2908">
        <f t="shared" si="848"/>
        <v>0</v>
      </c>
      <c r="BJ2908" t="e">
        <f t="shared" si="849"/>
        <v>#NUM!</v>
      </c>
      <c r="BK2908">
        <f t="shared" si="850"/>
        <v>0</v>
      </c>
      <c r="BL2908">
        <f t="shared" si="851"/>
        <v>0</v>
      </c>
      <c r="BM2908">
        <f t="shared" si="852"/>
        <v>0</v>
      </c>
      <c r="BN2908">
        <f t="shared" si="853"/>
        <v>0</v>
      </c>
    </row>
    <row r="2909" spans="37:66">
      <c r="AK2909" t="e">
        <f t="shared" si="840"/>
        <v>#NUM!</v>
      </c>
      <c r="AL2909">
        <f t="shared" si="841"/>
        <v>0</v>
      </c>
      <c r="AM2909">
        <f t="shared" si="842"/>
        <v>0</v>
      </c>
      <c r="AN2909">
        <f t="shared" si="843"/>
        <v>0</v>
      </c>
      <c r="AO2909">
        <f t="shared" si="844"/>
        <v>0</v>
      </c>
      <c r="AP2909">
        <f t="shared" si="845"/>
        <v>0</v>
      </c>
      <c r="AQ2909">
        <f t="shared" si="846"/>
        <v>0</v>
      </c>
      <c r="AR2909">
        <f t="shared" si="847"/>
        <v>0</v>
      </c>
      <c r="AS2909">
        <f t="shared" si="848"/>
        <v>0</v>
      </c>
      <c r="BJ2909" t="e">
        <f t="shared" si="849"/>
        <v>#NUM!</v>
      </c>
      <c r="BK2909">
        <f t="shared" si="850"/>
        <v>0</v>
      </c>
      <c r="BL2909">
        <f t="shared" si="851"/>
        <v>0</v>
      </c>
      <c r="BM2909">
        <f t="shared" si="852"/>
        <v>0</v>
      </c>
      <c r="BN2909">
        <f t="shared" si="853"/>
        <v>0</v>
      </c>
    </row>
    <row r="2910" spans="37:66">
      <c r="AK2910" t="e">
        <f t="shared" si="840"/>
        <v>#NUM!</v>
      </c>
      <c r="AL2910">
        <f t="shared" si="841"/>
        <v>0</v>
      </c>
      <c r="AM2910">
        <f t="shared" si="842"/>
        <v>0</v>
      </c>
      <c r="AN2910">
        <f t="shared" si="843"/>
        <v>0</v>
      </c>
      <c r="AO2910">
        <f t="shared" si="844"/>
        <v>0</v>
      </c>
      <c r="AP2910">
        <f t="shared" si="845"/>
        <v>0</v>
      </c>
      <c r="AQ2910">
        <f t="shared" si="846"/>
        <v>0</v>
      </c>
      <c r="AR2910">
        <f t="shared" si="847"/>
        <v>0</v>
      </c>
      <c r="AS2910">
        <f t="shared" si="848"/>
        <v>0</v>
      </c>
      <c r="BJ2910" t="e">
        <f t="shared" si="849"/>
        <v>#NUM!</v>
      </c>
      <c r="BK2910">
        <f t="shared" si="850"/>
        <v>0</v>
      </c>
      <c r="BL2910">
        <f t="shared" si="851"/>
        <v>0</v>
      </c>
      <c r="BM2910">
        <f t="shared" si="852"/>
        <v>0</v>
      </c>
      <c r="BN2910">
        <f t="shared" si="853"/>
        <v>0</v>
      </c>
    </row>
    <row r="2911" spans="37:66">
      <c r="AK2911" t="e">
        <f t="shared" si="840"/>
        <v>#NUM!</v>
      </c>
      <c r="AL2911">
        <f t="shared" si="841"/>
        <v>0</v>
      </c>
      <c r="AM2911">
        <f t="shared" si="842"/>
        <v>0</v>
      </c>
      <c r="AN2911">
        <f t="shared" si="843"/>
        <v>0</v>
      </c>
      <c r="AO2911">
        <f t="shared" si="844"/>
        <v>0</v>
      </c>
      <c r="AP2911">
        <f t="shared" si="845"/>
        <v>0</v>
      </c>
      <c r="AQ2911">
        <f t="shared" si="846"/>
        <v>0</v>
      </c>
      <c r="AR2911">
        <f t="shared" si="847"/>
        <v>0</v>
      </c>
      <c r="AS2911">
        <f t="shared" si="848"/>
        <v>0</v>
      </c>
      <c r="BJ2911" t="e">
        <f t="shared" si="849"/>
        <v>#NUM!</v>
      </c>
      <c r="BK2911">
        <f t="shared" si="850"/>
        <v>0</v>
      </c>
      <c r="BL2911">
        <f t="shared" si="851"/>
        <v>0</v>
      </c>
      <c r="BM2911">
        <f t="shared" si="852"/>
        <v>0</v>
      </c>
      <c r="BN2911">
        <f t="shared" si="853"/>
        <v>0</v>
      </c>
    </row>
    <row r="2912" spans="37:66">
      <c r="AK2912" t="e">
        <f t="shared" si="840"/>
        <v>#NUM!</v>
      </c>
      <c r="AL2912">
        <f t="shared" si="841"/>
        <v>0</v>
      </c>
      <c r="AM2912">
        <f t="shared" si="842"/>
        <v>0</v>
      </c>
      <c r="AN2912">
        <f t="shared" si="843"/>
        <v>0</v>
      </c>
      <c r="AO2912">
        <f t="shared" si="844"/>
        <v>0</v>
      </c>
      <c r="AP2912">
        <f t="shared" si="845"/>
        <v>0</v>
      </c>
      <c r="AQ2912">
        <f t="shared" si="846"/>
        <v>0</v>
      </c>
      <c r="AR2912">
        <f t="shared" si="847"/>
        <v>0</v>
      </c>
      <c r="AS2912">
        <f t="shared" si="848"/>
        <v>0</v>
      </c>
      <c r="BJ2912" t="e">
        <f t="shared" si="849"/>
        <v>#NUM!</v>
      </c>
      <c r="BK2912">
        <f t="shared" si="850"/>
        <v>0</v>
      </c>
      <c r="BL2912">
        <f t="shared" si="851"/>
        <v>0</v>
      </c>
      <c r="BM2912">
        <f t="shared" si="852"/>
        <v>0</v>
      </c>
      <c r="BN2912">
        <f t="shared" si="853"/>
        <v>0</v>
      </c>
    </row>
    <row r="2913" spans="37:66">
      <c r="AK2913" t="e">
        <f t="shared" si="840"/>
        <v>#NUM!</v>
      </c>
      <c r="AL2913">
        <f t="shared" si="841"/>
        <v>0</v>
      </c>
      <c r="AM2913">
        <f t="shared" si="842"/>
        <v>0</v>
      </c>
      <c r="AN2913">
        <f t="shared" si="843"/>
        <v>0</v>
      </c>
      <c r="AO2913">
        <f t="shared" si="844"/>
        <v>0</v>
      </c>
      <c r="AP2913">
        <f t="shared" si="845"/>
        <v>0</v>
      </c>
      <c r="AQ2913">
        <f t="shared" si="846"/>
        <v>0</v>
      </c>
      <c r="AR2913">
        <f t="shared" si="847"/>
        <v>0</v>
      </c>
      <c r="AS2913">
        <f t="shared" si="848"/>
        <v>0</v>
      </c>
      <c r="BJ2913" t="e">
        <f t="shared" si="849"/>
        <v>#NUM!</v>
      </c>
      <c r="BK2913">
        <f t="shared" si="850"/>
        <v>0</v>
      </c>
      <c r="BL2913">
        <f t="shared" si="851"/>
        <v>0</v>
      </c>
      <c r="BM2913">
        <f t="shared" si="852"/>
        <v>0</v>
      </c>
      <c r="BN2913">
        <f t="shared" si="853"/>
        <v>0</v>
      </c>
    </row>
    <row r="2914" spans="37:66">
      <c r="AK2914" t="e">
        <f t="shared" si="840"/>
        <v>#NUM!</v>
      </c>
      <c r="AL2914">
        <f t="shared" si="841"/>
        <v>0</v>
      </c>
      <c r="AM2914">
        <f t="shared" si="842"/>
        <v>0</v>
      </c>
      <c r="AN2914">
        <f t="shared" si="843"/>
        <v>0</v>
      </c>
      <c r="AO2914">
        <f t="shared" si="844"/>
        <v>0</v>
      </c>
      <c r="AP2914">
        <f t="shared" si="845"/>
        <v>0</v>
      </c>
      <c r="AQ2914">
        <f t="shared" si="846"/>
        <v>0</v>
      </c>
      <c r="AR2914">
        <f t="shared" si="847"/>
        <v>0</v>
      </c>
      <c r="AS2914">
        <f t="shared" si="848"/>
        <v>0</v>
      </c>
      <c r="BJ2914" t="e">
        <f t="shared" si="849"/>
        <v>#NUM!</v>
      </c>
      <c r="BK2914">
        <f t="shared" si="850"/>
        <v>0</v>
      </c>
      <c r="BL2914">
        <f t="shared" si="851"/>
        <v>0</v>
      </c>
      <c r="BM2914">
        <f t="shared" si="852"/>
        <v>0</v>
      </c>
      <c r="BN2914">
        <f t="shared" si="853"/>
        <v>0</v>
      </c>
    </row>
    <row r="2915" spans="37:66">
      <c r="AK2915" t="e">
        <f t="shared" si="840"/>
        <v>#NUM!</v>
      </c>
      <c r="AL2915">
        <f t="shared" si="841"/>
        <v>0</v>
      </c>
      <c r="AM2915">
        <f t="shared" si="842"/>
        <v>0</v>
      </c>
      <c r="AN2915">
        <f t="shared" si="843"/>
        <v>0</v>
      </c>
      <c r="AO2915">
        <f t="shared" si="844"/>
        <v>0</v>
      </c>
      <c r="AP2915">
        <f t="shared" si="845"/>
        <v>0</v>
      </c>
      <c r="AQ2915">
        <f t="shared" si="846"/>
        <v>0</v>
      </c>
      <c r="AR2915">
        <f t="shared" si="847"/>
        <v>0</v>
      </c>
      <c r="AS2915">
        <f t="shared" si="848"/>
        <v>0</v>
      </c>
      <c r="BJ2915" t="e">
        <f t="shared" si="849"/>
        <v>#NUM!</v>
      </c>
      <c r="BK2915">
        <f t="shared" si="850"/>
        <v>0</v>
      </c>
      <c r="BL2915">
        <f t="shared" si="851"/>
        <v>0</v>
      </c>
      <c r="BM2915">
        <f t="shared" si="852"/>
        <v>0</v>
      </c>
      <c r="BN2915">
        <f t="shared" si="853"/>
        <v>0</v>
      </c>
    </row>
    <row r="2916" spans="37:66">
      <c r="AK2916" t="e">
        <f t="shared" si="840"/>
        <v>#NUM!</v>
      </c>
      <c r="AL2916">
        <f t="shared" si="841"/>
        <v>0</v>
      </c>
      <c r="AM2916">
        <f t="shared" si="842"/>
        <v>0</v>
      </c>
      <c r="AN2916">
        <f t="shared" si="843"/>
        <v>0</v>
      </c>
      <c r="AO2916">
        <f t="shared" si="844"/>
        <v>0</v>
      </c>
      <c r="AP2916">
        <f t="shared" si="845"/>
        <v>0</v>
      </c>
      <c r="AQ2916">
        <f t="shared" si="846"/>
        <v>0</v>
      </c>
      <c r="AR2916">
        <f t="shared" si="847"/>
        <v>0</v>
      </c>
      <c r="AS2916">
        <f t="shared" si="848"/>
        <v>0</v>
      </c>
      <c r="BJ2916" t="e">
        <f t="shared" si="849"/>
        <v>#NUM!</v>
      </c>
      <c r="BK2916">
        <f t="shared" si="850"/>
        <v>0</v>
      </c>
      <c r="BL2916">
        <f t="shared" si="851"/>
        <v>0</v>
      </c>
      <c r="BM2916">
        <f t="shared" si="852"/>
        <v>0</v>
      </c>
      <c r="BN2916">
        <f t="shared" si="853"/>
        <v>0</v>
      </c>
    </row>
    <row r="2917" spans="37:66">
      <c r="AK2917" t="e">
        <f t="shared" si="840"/>
        <v>#NUM!</v>
      </c>
      <c r="AL2917">
        <f t="shared" si="841"/>
        <v>0</v>
      </c>
      <c r="AM2917">
        <f t="shared" si="842"/>
        <v>0</v>
      </c>
      <c r="AN2917">
        <f t="shared" si="843"/>
        <v>0</v>
      </c>
      <c r="AO2917">
        <f t="shared" si="844"/>
        <v>0</v>
      </c>
      <c r="AP2917">
        <f t="shared" si="845"/>
        <v>0</v>
      </c>
      <c r="AQ2917">
        <f t="shared" si="846"/>
        <v>0</v>
      </c>
      <c r="AR2917">
        <f t="shared" si="847"/>
        <v>0</v>
      </c>
      <c r="AS2917">
        <f t="shared" si="848"/>
        <v>0</v>
      </c>
      <c r="BJ2917" t="e">
        <f t="shared" si="849"/>
        <v>#NUM!</v>
      </c>
      <c r="BK2917">
        <f t="shared" si="850"/>
        <v>0</v>
      </c>
      <c r="BL2917">
        <f t="shared" si="851"/>
        <v>0</v>
      </c>
      <c r="BM2917">
        <f t="shared" si="852"/>
        <v>0</v>
      </c>
      <c r="BN2917">
        <f t="shared" si="853"/>
        <v>0</v>
      </c>
    </row>
    <row r="2918" spans="37:66">
      <c r="AK2918" t="e">
        <f t="shared" si="840"/>
        <v>#NUM!</v>
      </c>
      <c r="AL2918">
        <f t="shared" si="841"/>
        <v>0</v>
      </c>
      <c r="AM2918">
        <f t="shared" si="842"/>
        <v>0</v>
      </c>
      <c r="AN2918">
        <f t="shared" si="843"/>
        <v>0</v>
      </c>
      <c r="AO2918">
        <f t="shared" si="844"/>
        <v>0</v>
      </c>
      <c r="AP2918">
        <f t="shared" si="845"/>
        <v>0</v>
      </c>
      <c r="AQ2918">
        <f t="shared" si="846"/>
        <v>0</v>
      </c>
      <c r="AR2918">
        <f t="shared" si="847"/>
        <v>0</v>
      </c>
      <c r="AS2918">
        <f t="shared" si="848"/>
        <v>0</v>
      </c>
      <c r="BJ2918" t="e">
        <f t="shared" si="849"/>
        <v>#NUM!</v>
      </c>
      <c r="BK2918">
        <f t="shared" si="850"/>
        <v>0</v>
      </c>
      <c r="BL2918">
        <f t="shared" si="851"/>
        <v>0</v>
      </c>
      <c r="BM2918">
        <f t="shared" si="852"/>
        <v>0</v>
      </c>
      <c r="BN2918">
        <f t="shared" si="853"/>
        <v>0</v>
      </c>
    </row>
    <row r="2919" spans="37:66">
      <c r="AK2919" t="e">
        <f t="shared" si="840"/>
        <v>#NUM!</v>
      </c>
      <c r="AL2919">
        <f t="shared" si="841"/>
        <v>0</v>
      </c>
      <c r="AM2919">
        <f t="shared" si="842"/>
        <v>0</v>
      </c>
      <c r="AN2919">
        <f t="shared" si="843"/>
        <v>0</v>
      </c>
      <c r="AO2919">
        <f t="shared" si="844"/>
        <v>0</v>
      </c>
      <c r="AP2919">
        <f t="shared" si="845"/>
        <v>0</v>
      </c>
      <c r="AQ2919">
        <f t="shared" si="846"/>
        <v>0</v>
      </c>
      <c r="AR2919">
        <f t="shared" si="847"/>
        <v>0</v>
      </c>
      <c r="AS2919">
        <f t="shared" si="848"/>
        <v>0</v>
      </c>
      <c r="BJ2919" t="e">
        <f t="shared" si="849"/>
        <v>#NUM!</v>
      </c>
      <c r="BK2919">
        <f t="shared" si="850"/>
        <v>0</v>
      </c>
      <c r="BL2919">
        <f t="shared" si="851"/>
        <v>0</v>
      </c>
      <c r="BM2919">
        <f t="shared" si="852"/>
        <v>0</v>
      </c>
      <c r="BN2919">
        <f t="shared" si="853"/>
        <v>0</v>
      </c>
    </row>
    <row r="2920" spans="37:66">
      <c r="AK2920" t="e">
        <f t="shared" si="840"/>
        <v>#NUM!</v>
      </c>
      <c r="AL2920">
        <f t="shared" si="841"/>
        <v>0</v>
      </c>
      <c r="AM2920">
        <f t="shared" si="842"/>
        <v>0</v>
      </c>
      <c r="AN2920">
        <f t="shared" si="843"/>
        <v>0</v>
      </c>
      <c r="AO2920">
        <f t="shared" si="844"/>
        <v>0</v>
      </c>
      <c r="AP2920">
        <f t="shared" si="845"/>
        <v>0</v>
      </c>
      <c r="AQ2920">
        <f t="shared" si="846"/>
        <v>0</v>
      </c>
      <c r="AR2920">
        <f t="shared" si="847"/>
        <v>0</v>
      </c>
      <c r="AS2920">
        <f t="shared" si="848"/>
        <v>0</v>
      </c>
      <c r="BJ2920" t="e">
        <f t="shared" si="849"/>
        <v>#NUM!</v>
      </c>
      <c r="BK2920">
        <f t="shared" si="850"/>
        <v>0</v>
      </c>
      <c r="BL2920">
        <f t="shared" si="851"/>
        <v>0</v>
      </c>
      <c r="BM2920">
        <f t="shared" si="852"/>
        <v>0</v>
      </c>
      <c r="BN2920">
        <f t="shared" si="853"/>
        <v>0</v>
      </c>
    </row>
    <row r="2921" spans="37:66">
      <c r="AK2921" t="e">
        <f t="shared" si="840"/>
        <v>#NUM!</v>
      </c>
      <c r="AL2921">
        <f t="shared" si="841"/>
        <v>0</v>
      </c>
      <c r="AM2921">
        <f t="shared" si="842"/>
        <v>0</v>
      </c>
      <c r="AN2921">
        <f t="shared" si="843"/>
        <v>0</v>
      </c>
      <c r="AO2921">
        <f t="shared" si="844"/>
        <v>0</v>
      </c>
      <c r="AP2921">
        <f t="shared" si="845"/>
        <v>0</v>
      </c>
      <c r="AQ2921">
        <f t="shared" si="846"/>
        <v>0</v>
      </c>
      <c r="AR2921">
        <f t="shared" si="847"/>
        <v>0</v>
      </c>
      <c r="AS2921">
        <f t="shared" si="848"/>
        <v>0</v>
      </c>
      <c r="BJ2921" t="e">
        <f t="shared" si="849"/>
        <v>#NUM!</v>
      </c>
      <c r="BK2921">
        <f t="shared" si="850"/>
        <v>0</v>
      </c>
      <c r="BL2921">
        <f t="shared" si="851"/>
        <v>0</v>
      </c>
      <c r="BM2921">
        <f t="shared" si="852"/>
        <v>0</v>
      </c>
      <c r="BN2921">
        <f t="shared" si="853"/>
        <v>0</v>
      </c>
    </row>
    <row r="2922" spans="37:66">
      <c r="AK2922" t="e">
        <f t="shared" si="840"/>
        <v>#NUM!</v>
      </c>
      <c r="AL2922">
        <f t="shared" si="841"/>
        <v>0</v>
      </c>
      <c r="AM2922">
        <f t="shared" si="842"/>
        <v>0</v>
      </c>
      <c r="AN2922">
        <f t="shared" si="843"/>
        <v>0</v>
      </c>
      <c r="AO2922">
        <f t="shared" si="844"/>
        <v>0</v>
      </c>
      <c r="AP2922">
        <f t="shared" si="845"/>
        <v>0</v>
      </c>
      <c r="AQ2922">
        <f t="shared" si="846"/>
        <v>0</v>
      </c>
      <c r="AR2922">
        <f t="shared" si="847"/>
        <v>0</v>
      </c>
      <c r="AS2922">
        <f t="shared" si="848"/>
        <v>0</v>
      </c>
      <c r="BJ2922" t="e">
        <f t="shared" si="849"/>
        <v>#NUM!</v>
      </c>
      <c r="BK2922">
        <f t="shared" si="850"/>
        <v>0</v>
      </c>
      <c r="BL2922">
        <f t="shared" si="851"/>
        <v>0</v>
      </c>
      <c r="BM2922">
        <f t="shared" si="852"/>
        <v>0</v>
      </c>
      <c r="BN2922">
        <f t="shared" si="853"/>
        <v>0</v>
      </c>
    </row>
    <row r="2923" spans="37:66">
      <c r="AK2923" t="e">
        <f t="shared" si="840"/>
        <v>#NUM!</v>
      </c>
      <c r="AL2923">
        <f t="shared" si="841"/>
        <v>0</v>
      </c>
      <c r="AM2923">
        <f t="shared" si="842"/>
        <v>0</v>
      </c>
      <c r="AN2923">
        <f t="shared" si="843"/>
        <v>0</v>
      </c>
      <c r="AO2923">
        <f t="shared" si="844"/>
        <v>0</v>
      </c>
      <c r="AP2923">
        <f t="shared" si="845"/>
        <v>0</v>
      </c>
      <c r="AQ2923">
        <f t="shared" si="846"/>
        <v>0</v>
      </c>
      <c r="AR2923">
        <f t="shared" si="847"/>
        <v>0</v>
      </c>
      <c r="AS2923">
        <f t="shared" si="848"/>
        <v>0</v>
      </c>
      <c r="BJ2923" t="e">
        <f t="shared" si="849"/>
        <v>#NUM!</v>
      </c>
      <c r="BK2923">
        <f t="shared" si="850"/>
        <v>0</v>
      </c>
      <c r="BL2923">
        <f t="shared" si="851"/>
        <v>0</v>
      </c>
      <c r="BM2923">
        <f t="shared" si="852"/>
        <v>0</v>
      </c>
      <c r="BN2923">
        <f t="shared" si="853"/>
        <v>0</v>
      </c>
    </row>
    <row r="2924" spans="37:66">
      <c r="AK2924" t="e">
        <f t="shared" si="840"/>
        <v>#NUM!</v>
      </c>
      <c r="AL2924">
        <f t="shared" si="841"/>
        <v>0</v>
      </c>
      <c r="AM2924">
        <f t="shared" si="842"/>
        <v>0</v>
      </c>
      <c r="AN2924">
        <f t="shared" si="843"/>
        <v>0</v>
      </c>
      <c r="AO2924">
        <f t="shared" si="844"/>
        <v>0</v>
      </c>
      <c r="AP2924">
        <f t="shared" si="845"/>
        <v>0</v>
      </c>
      <c r="AQ2924">
        <f t="shared" si="846"/>
        <v>0</v>
      </c>
      <c r="AR2924">
        <f t="shared" si="847"/>
        <v>0</v>
      </c>
      <c r="AS2924">
        <f t="shared" si="848"/>
        <v>0</v>
      </c>
      <c r="BJ2924" t="e">
        <f t="shared" si="849"/>
        <v>#NUM!</v>
      </c>
      <c r="BK2924">
        <f t="shared" si="850"/>
        <v>0</v>
      </c>
      <c r="BL2924">
        <f t="shared" si="851"/>
        <v>0</v>
      </c>
      <c r="BM2924">
        <f t="shared" si="852"/>
        <v>0</v>
      </c>
      <c r="BN2924">
        <f t="shared" si="853"/>
        <v>0</v>
      </c>
    </row>
    <row r="2925" spans="37:66">
      <c r="AK2925" t="e">
        <f t="shared" si="840"/>
        <v>#NUM!</v>
      </c>
      <c r="AL2925">
        <f t="shared" si="841"/>
        <v>0</v>
      </c>
      <c r="AM2925">
        <f t="shared" si="842"/>
        <v>0</v>
      </c>
      <c r="AN2925">
        <f t="shared" si="843"/>
        <v>0</v>
      </c>
      <c r="AO2925">
        <f t="shared" si="844"/>
        <v>0</v>
      </c>
      <c r="AP2925">
        <f t="shared" si="845"/>
        <v>0</v>
      </c>
      <c r="AQ2925">
        <f t="shared" si="846"/>
        <v>0</v>
      </c>
      <c r="AR2925">
        <f t="shared" si="847"/>
        <v>0</v>
      </c>
      <c r="AS2925">
        <f t="shared" si="848"/>
        <v>0</v>
      </c>
      <c r="BJ2925" t="e">
        <f t="shared" si="849"/>
        <v>#NUM!</v>
      </c>
      <c r="BK2925">
        <f t="shared" si="850"/>
        <v>0</v>
      </c>
      <c r="BL2925">
        <f t="shared" si="851"/>
        <v>0</v>
      </c>
      <c r="BM2925">
        <f t="shared" si="852"/>
        <v>0</v>
      </c>
      <c r="BN2925">
        <f t="shared" si="853"/>
        <v>0</v>
      </c>
    </row>
    <row r="2926" spans="37:66">
      <c r="AK2926" t="e">
        <f t="shared" si="840"/>
        <v>#NUM!</v>
      </c>
      <c r="AL2926">
        <f t="shared" si="841"/>
        <v>0</v>
      </c>
      <c r="AM2926">
        <f t="shared" si="842"/>
        <v>0</v>
      </c>
      <c r="AN2926">
        <f t="shared" si="843"/>
        <v>0</v>
      </c>
      <c r="AO2926">
        <f t="shared" si="844"/>
        <v>0</v>
      </c>
      <c r="AP2926">
        <f t="shared" si="845"/>
        <v>0</v>
      </c>
      <c r="AQ2926">
        <f t="shared" si="846"/>
        <v>0</v>
      </c>
      <c r="AR2926">
        <f t="shared" si="847"/>
        <v>0</v>
      </c>
      <c r="AS2926">
        <f t="shared" si="848"/>
        <v>0</v>
      </c>
      <c r="BJ2926" t="e">
        <f t="shared" si="849"/>
        <v>#NUM!</v>
      </c>
      <c r="BK2926">
        <f t="shared" si="850"/>
        <v>0</v>
      </c>
      <c r="BL2926">
        <f t="shared" si="851"/>
        <v>0</v>
      </c>
      <c r="BM2926">
        <f t="shared" si="852"/>
        <v>0</v>
      </c>
      <c r="BN2926">
        <f t="shared" si="853"/>
        <v>0</v>
      </c>
    </row>
    <row r="2927" spans="37:66">
      <c r="AK2927" t="e">
        <f t="shared" si="840"/>
        <v>#NUM!</v>
      </c>
      <c r="AL2927">
        <f t="shared" si="841"/>
        <v>0</v>
      </c>
      <c r="AM2927">
        <f t="shared" si="842"/>
        <v>0</v>
      </c>
      <c r="AN2927">
        <f t="shared" si="843"/>
        <v>0</v>
      </c>
      <c r="AO2927">
        <f t="shared" si="844"/>
        <v>0</v>
      </c>
      <c r="AP2927">
        <f t="shared" si="845"/>
        <v>0</v>
      </c>
      <c r="AQ2927">
        <f t="shared" si="846"/>
        <v>0</v>
      </c>
      <c r="AR2927">
        <f t="shared" si="847"/>
        <v>0</v>
      </c>
      <c r="AS2927">
        <f t="shared" si="848"/>
        <v>0</v>
      </c>
      <c r="BJ2927" t="e">
        <f t="shared" si="849"/>
        <v>#NUM!</v>
      </c>
      <c r="BK2927">
        <f t="shared" si="850"/>
        <v>0</v>
      </c>
      <c r="BL2927">
        <f t="shared" si="851"/>
        <v>0</v>
      </c>
      <c r="BM2927">
        <f t="shared" si="852"/>
        <v>0</v>
      </c>
      <c r="BN2927">
        <f t="shared" si="853"/>
        <v>0</v>
      </c>
    </row>
    <row r="2928" spans="37:66">
      <c r="AK2928" t="e">
        <f t="shared" si="840"/>
        <v>#NUM!</v>
      </c>
      <c r="AL2928">
        <f t="shared" si="841"/>
        <v>0</v>
      </c>
      <c r="AM2928">
        <f t="shared" si="842"/>
        <v>0</v>
      </c>
      <c r="AN2928">
        <f t="shared" si="843"/>
        <v>0</v>
      </c>
      <c r="AO2928">
        <f t="shared" si="844"/>
        <v>0</v>
      </c>
      <c r="AP2928">
        <f t="shared" si="845"/>
        <v>0</v>
      </c>
      <c r="AQ2928">
        <f t="shared" si="846"/>
        <v>0</v>
      </c>
      <c r="AR2928">
        <f t="shared" si="847"/>
        <v>0</v>
      </c>
      <c r="AS2928">
        <f t="shared" si="848"/>
        <v>0</v>
      </c>
      <c r="BJ2928" t="e">
        <f t="shared" si="849"/>
        <v>#NUM!</v>
      </c>
      <c r="BK2928">
        <f t="shared" si="850"/>
        <v>0</v>
      </c>
      <c r="BL2928">
        <f t="shared" si="851"/>
        <v>0</v>
      </c>
      <c r="BM2928">
        <f t="shared" si="852"/>
        <v>0</v>
      </c>
      <c r="BN2928">
        <f t="shared" si="853"/>
        <v>0</v>
      </c>
    </row>
    <row r="2929" spans="37:66">
      <c r="AK2929" t="e">
        <f t="shared" si="840"/>
        <v>#NUM!</v>
      </c>
      <c r="AL2929">
        <f t="shared" si="841"/>
        <v>0</v>
      </c>
      <c r="AM2929">
        <f t="shared" si="842"/>
        <v>0</v>
      </c>
      <c r="AN2929">
        <f t="shared" si="843"/>
        <v>0</v>
      </c>
      <c r="AO2929">
        <f t="shared" si="844"/>
        <v>0</v>
      </c>
      <c r="AP2929">
        <f t="shared" si="845"/>
        <v>0</v>
      </c>
      <c r="AQ2929">
        <f t="shared" si="846"/>
        <v>0</v>
      </c>
      <c r="AR2929">
        <f t="shared" si="847"/>
        <v>0</v>
      </c>
      <c r="AS2929">
        <f t="shared" si="848"/>
        <v>0</v>
      </c>
      <c r="BJ2929" t="e">
        <f t="shared" si="849"/>
        <v>#NUM!</v>
      </c>
      <c r="BK2929">
        <f t="shared" si="850"/>
        <v>0</v>
      </c>
      <c r="BL2929">
        <f t="shared" si="851"/>
        <v>0</v>
      </c>
      <c r="BM2929">
        <f t="shared" si="852"/>
        <v>0</v>
      </c>
      <c r="BN2929">
        <f t="shared" si="853"/>
        <v>0</v>
      </c>
    </row>
    <row r="2930" spans="37:66">
      <c r="AK2930" t="e">
        <f t="shared" si="840"/>
        <v>#NUM!</v>
      </c>
      <c r="AL2930">
        <f t="shared" si="841"/>
        <v>0</v>
      </c>
      <c r="AM2930">
        <f t="shared" si="842"/>
        <v>0</v>
      </c>
      <c r="AN2930">
        <f t="shared" si="843"/>
        <v>0</v>
      </c>
      <c r="AO2930">
        <f t="shared" si="844"/>
        <v>0</v>
      </c>
      <c r="AP2930">
        <f t="shared" si="845"/>
        <v>0</v>
      </c>
      <c r="AQ2930">
        <f t="shared" si="846"/>
        <v>0</v>
      </c>
      <c r="AR2930">
        <f t="shared" si="847"/>
        <v>0</v>
      </c>
      <c r="AS2930">
        <f t="shared" si="848"/>
        <v>0</v>
      </c>
      <c r="BJ2930" t="e">
        <f t="shared" si="849"/>
        <v>#NUM!</v>
      </c>
      <c r="BK2930">
        <f t="shared" si="850"/>
        <v>0</v>
      </c>
      <c r="BL2930">
        <f t="shared" si="851"/>
        <v>0</v>
      </c>
      <c r="BM2930">
        <f t="shared" si="852"/>
        <v>0</v>
      </c>
      <c r="BN2930">
        <f t="shared" si="853"/>
        <v>0</v>
      </c>
    </row>
    <row r="2931" spans="37:66">
      <c r="AK2931" t="e">
        <f t="shared" si="840"/>
        <v>#NUM!</v>
      </c>
      <c r="AL2931">
        <f t="shared" si="841"/>
        <v>0</v>
      </c>
      <c r="AM2931">
        <f t="shared" si="842"/>
        <v>0</v>
      </c>
      <c r="AN2931">
        <f t="shared" si="843"/>
        <v>0</v>
      </c>
      <c r="AO2931">
        <f t="shared" si="844"/>
        <v>0</v>
      </c>
      <c r="AP2931">
        <f t="shared" si="845"/>
        <v>0</v>
      </c>
      <c r="AQ2931">
        <f t="shared" si="846"/>
        <v>0</v>
      </c>
      <c r="AR2931">
        <f t="shared" si="847"/>
        <v>0</v>
      </c>
      <c r="AS2931">
        <f t="shared" si="848"/>
        <v>0</v>
      </c>
      <c r="BJ2931" t="e">
        <f t="shared" si="849"/>
        <v>#NUM!</v>
      </c>
      <c r="BK2931">
        <f t="shared" si="850"/>
        <v>0</v>
      </c>
      <c r="BL2931">
        <f t="shared" si="851"/>
        <v>0</v>
      </c>
      <c r="BM2931">
        <f t="shared" si="852"/>
        <v>0</v>
      </c>
      <c r="BN2931">
        <f t="shared" si="853"/>
        <v>0</v>
      </c>
    </row>
    <row r="2932" spans="37:66">
      <c r="AK2932" t="e">
        <f t="shared" si="840"/>
        <v>#NUM!</v>
      </c>
      <c r="AL2932">
        <f t="shared" si="841"/>
        <v>0</v>
      </c>
      <c r="AM2932">
        <f t="shared" si="842"/>
        <v>0</v>
      </c>
      <c r="AN2932">
        <f t="shared" si="843"/>
        <v>0</v>
      </c>
      <c r="AO2932">
        <f t="shared" si="844"/>
        <v>0</v>
      </c>
      <c r="AP2932">
        <f t="shared" si="845"/>
        <v>0</v>
      </c>
      <c r="AQ2932">
        <f t="shared" si="846"/>
        <v>0</v>
      </c>
      <c r="AR2932">
        <f t="shared" si="847"/>
        <v>0</v>
      </c>
      <c r="AS2932">
        <f t="shared" si="848"/>
        <v>0</v>
      </c>
      <c r="BJ2932" t="e">
        <f t="shared" si="849"/>
        <v>#NUM!</v>
      </c>
      <c r="BK2932">
        <f t="shared" si="850"/>
        <v>0</v>
      </c>
      <c r="BL2932">
        <f t="shared" si="851"/>
        <v>0</v>
      </c>
      <c r="BM2932">
        <f t="shared" si="852"/>
        <v>0</v>
      </c>
      <c r="BN2932">
        <f t="shared" si="853"/>
        <v>0</v>
      </c>
    </row>
    <row r="2933" spans="37:66">
      <c r="AK2933" t="e">
        <f t="shared" si="840"/>
        <v>#NUM!</v>
      </c>
      <c r="AL2933">
        <f t="shared" si="841"/>
        <v>0</v>
      </c>
      <c r="AM2933">
        <f t="shared" si="842"/>
        <v>0</v>
      </c>
      <c r="AN2933">
        <f t="shared" si="843"/>
        <v>0</v>
      </c>
      <c r="AO2933">
        <f t="shared" si="844"/>
        <v>0</v>
      </c>
      <c r="AP2933">
        <f t="shared" si="845"/>
        <v>0</v>
      </c>
      <c r="AQ2933">
        <f t="shared" si="846"/>
        <v>0</v>
      </c>
      <c r="AR2933">
        <f t="shared" si="847"/>
        <v>0</v>
      </c>
      <c r="AS2933">
        <f t="shared" si="848"/>
        <v>0</v>
      </c>
      <c r="BJ2933" t="e">
        <f t="shared" si="849"/>
        <v>#NUM!</v>
      </c>
      <c r="BK2933">
        <f t="shared" si="850"/>
        <v>0</v>
      </c>
      <c r="BL2933">
        <f t="shared" si="851"/>
        <v>0</v>
      </c>
      <c r="BM2933">
        <f t="shared" si="852"/>
        <v>0</v>
      </c>
      <c r="BN2933">
        <f t="shared" si="853"/>
        <v>0</v>
      </c>
    </row>
    <row r="2934" spans="37:66">
      <c r="AK2934" t="e">
        <f t="shared" si="840"/>
        <v>#NUM!</v>
      </c>
      <c r="AL2934">
        <f t="shared" si="841"/>
        <v>0</v>
      </c>
      <c r="AM2934">
        <f t="shared" si="842"/>
        <v>0</v>
      </c>
      <c r="AN2934">
        <f t="shared" si="843"/>
        <v>0</v>
      </c>
      <c r="AO2934">
        <f t="shared" si="844"/>
        <v>0</v>
      </c>
      <c r="AP2934">
        <f t="shared" si="845"/>
        <v>0</v>
      </c>
      <c r="AQ2934">
        <f t="shared" si="846"/>
        <v>0</v>
      </c>
      <c r="AR2934">
        <f t="shared" si="847"/>
        <v>0</v>
      </c>
      <c r="AS2934">
        <f t="shared" si="848"/>
        <v>0</v>
      </c>
      <c r="BJ2934" t="e">
        <f t="shared" si="849"/>
        <v>#NUM!</v>
      </c>
      <c r="BK2934">
        <f t="shared" si="850"/>
        <v>0</v>
      </c>
      <c r="BL2934">
        <f t="shared" si="851"/>
        <v>0</v>
      </c>
      <c r="BM2934">
        <f t="shared" si="852"/>
        <v>0</v>
      </c>
      <c r="BN2934">
        <f t="shared" si="853"/>
        <v>0</v>
      </c>
    </row>
    <row r="2935" spans="37:66">
      <c r="AK2935" t="e">
        <f t="shared" si="840"/>
        <v>#NUM!</v>
      </c>
      <c r="AL2935">
        <f t="shared" si="841"/>
        <v>0</v>
      </c>
      <c r="AM2935">
        <f t="shared" si="842"/>
        <v>0</v>
      </c>
      <c r="AN2935">
        <f t="shared" si="843"/>
        <v>0</v>
      </c>
      <c r="AO2935">
        <f t="shared" si="844"/>
        <v>0</v>
      </c>
      <c r="AP2935">
        <f t="shared" si="845"/>
        <v>0</v>
      </c>
      <c r="AQ2935">
        <f t="shared" si="846"/>
        <v>0</v>
      </c>
      <c r="AR2935">
        <f t="shared" si="847"/>
        <v>0</v>
      </c>
      <c r="AS2935">
        <f t="shared" si="848"/>
        <v>0</v>
      </c>
      <c r="BJ2935" t="e">
        <f t="shared" si="849"/>
        <v>#NUM!</v>
      </c>
      <c r="BK2935">
        <f t="shared" si="850"/>
        <v>0</v>
      </c>
      <c r="BL2935">
        <f t="shared" si="851"/>
        <v>0</v>
      </c>
      <c r="BM2935">
        <f t="shared" si="852"/>
        <v>0</v>
      </c>
      <c r="BN2935">
        <f t="shared" si="853"/>
        <v>0</v>
      </c>
    </row>
    <row r="2936" spans="37:66">
      <c r="AK2936" t="e">
        <f t="shared" si="840"/>
        <v>#NUM!</v>
      </c>
      <c r="AL2936">
        <f t="shared" si="841"/>
        <v>0</v>
      </c>
      <c r="AM2936">
        <f t="shared" si="842"/>
        <v>0</v>
      </c>
      <c r="AN2936">
        <f t="shared" si="843"/>
        <v>0</v>
      </c>
      <c r="AO2936">
        <f t="shared" si="844"/>
        <v>0</v>
      </c>
      <c r="AP2936">
        <f t="shared" si="845"/>
        <v>0</v>
      </c>
      <c r="AQ2936">
        <f t="shared" si="846"/>
        <v>0</v>
      </c>
      <c r="AR2936">
        <f t="shared" si="847"/>
        <v>0</v>
      </c>
      <c r="AS2936">
        <f t="shared" si="848"/>
        <v>0</v>
      </c>
      <c r="BJ2936" t="e">
        <f t="shared" si="849"/>
        <v>#NUM!</v>
      </c>
      <c r="BK2936">
        <f t="shared" si="850"/>
        <v>0</v>
      </c>
      <c r="BL2936">
        <f t="shared" si="851"/>
        <v>0</v>
      </c>
      <c r="BM2936">
        <f t="shared" si="852"/>
        <v>0</v>
      </c>
      <c r="BN2936">
        <f t="shared" si="853"/>
        <v>0</v>
      </c>
    </row>
    <row r="2937" spans="37:66">
      <c r="AK2937" t="e">
        <f t="shared" si="840"/>
        <v>#NUM!</v>
      </c>
      <c r="AL2937">
        <f t="shared" si="841"/>
        <v>0</v>
      </c>
      <c r="AM2937">
        <f t="shared" si="842"/>
        <v>0</v>
      </c>
      <c r="AN2937">
        <f t="shared" si="843"/>
        <v>0</v>
      </c>
      <c r="AO2937">
        <f t="shared" si="844"/>
        <v>0</v>
      </c>
      <c r="AP2937">
        <f t="shared" si="845"/>
        <v>0</v>
      </c>
      <c r="AQ2937">
        <f t="shared" si="846"/>
        <v>0</v>
      </c>
      <c r="AR2937">
        <f t="shared" si="847"/>
        <v>0</v>
      </c>
      <c r="AS2937">
        <f t="shared" si="848"/>
        <v>0</v>
      </c>
      <c r="BJ2937" t="e">
        <f t="shared" si="849"/>
        <v>#NUM!</v>
      </c>
      <c r="BK2937">
        <f t="shared" si="850"/>
        <v>0</v>
      </c>
      <c r="BL2937">
        <f t="shared" si="851"/>
        <v>0</v>
      </c>
      <c r="BM2937">
        <f t="shared" si="852"/>
        <v>0</v>
      </c>
      <c r="BN2937">
        <f t="shared" si="853"/>
        <v>0</v>
      </c>
    </row>
    <row r="2938" spans="37:66">
      <c r="AK2938" t="e">
        <f t="shared" si="840"/>
        <v>#NUM!</v>
      </c>
      <c r="AL2938">
        <f t="shared" si="841"/>
        <v>0</v>
      </c>
      <c r="AM2938">
        <f t="shared" si="842"/>
        <v>0</v>
      </c>
      <c r="AN2938">
        <f t="shared" si="843"/>
        <v>0</v>
      </c>
      <c r="AO2938">
        <f t="shared" si="844"/>
        <v>0</v>
      </c>
      <c r="AP2938">
        <f t="shared" si="845"/>
        <v>0</v>
      </c>
      <c r="AQ2938">
        <f t="shared" si="846"/>
        <v>0</v>
      </c>
      <c r="AR2938">
        <f t="shared" si="847"/>
        <v>0</v>
      </c>
      <c r="AS2938">
        <f t="shared" si="848"/>
        <v>0</v>
      </c>
      <c r="BJ2938" t="e">
        <f t="shared" si="849"/>
        <v>#NUM!</v>
      </c>
      <c r="BK2938">
        <f t="shared" si="850"/>
        <v>0</v>
      </c>
      <c r="BL2938">
        <f t="shared" si="851"/>
        <v>0</v>
      </c>
      <c r="BM2938">
        <f t="shared" si="852"/>
        <v>0</v>
      </c>
      <c r="BN2938">
        <f t="shared" si="853"/>
        <v>0</v>
      </c>
    </row>
    <row r="2939" spans="37:66">
      <c r="AK2939" t="e">
        <f t="shared" si="840"/>
        <v>#NUM!</v>
      </c>
      <c r="AL2939">
        <f t="shared" si="841"/>
        <v>0</v>
      </c>
      <c r="AM2939">
        <f t="shared" si="842"/>
        <v>0</v>
      </c>
      <c r="AN2939">
        <f t="shared" si="843"/>
        <v>0</v>
      </c>
      <c r="AO2939">
        <f t="shared" si="844"/>
        <v>0</v>
      </c>
      <c r="AP2939">
        <f t="shared" si="845"/>
        <v>0</v>
      </c>
      <c r="AQ2939">
        <f t="shared" si="846"/>
        <v>0</v>
      </c>
      <c r="AR2939">
        <f t="shared" si="847"/>
        <v>0</v>
      </c>
      <c r="AS2939">
        <f t="shared" si="848"/>
        <v>0</v>
      </c>
      <c r="BJ2939" t="e">
        <f t="shared" si="849"/>
        <v>#NUM!</v>
      </c>
      <c r="BK2939">
        <f t="shared" si="850"/>
        <v>0</v>
      </c>
      <c r="BL2939">
        <f t="shared" si="851"/>
        <v>0</v>
      </c>
      <c r="BM2939">
        <f t="shared" si="852"/>
        <v>0</v>
      </c>
      <c r="BN2939">
        <f t="shared" si="853"/>
        <v>0</v>
      </c>
    </row>
    <row r="2940" spans="37:66">
      <c r="AK2940" t="e">
        <f t="shared" si="840"/>
        <v>#NUM!</v>
      </c>
      <c r="AL2940">
        <f t="shared" si="841"/>
        <v>0</v>
      </c>
      <c r="AM2940">
        <f t="shared" si="842"/>
        <v>0</v>
      </c>
      <c r="AN2940">
        <f t="shared" si="843"/>
        <v>0</v>
      </c>
      <c r="AO2940">
        <f t="shared" si="844"/>
        <v>0</v>
      </c>
      <c r="AP2940">
        <f t="shared" si="845"/>
        <v>0</v>
      </c>
      <c r="AQ2940">
        <f t="shared" si="846"/>
        <v>0</v>
      </c>
      <c r="AR2940">
        <f t="shared" si="847"/>
        <v>0</v>
      </c>
      <c r="AS2940">
        <f t="shared" si="848"/>
        <v>0</v>
      </c>
      <c r="BJ2940" t="e">
        <f t="shared" si="849"/>
        <v>#NUM!</v>
      </c>
      <c r="BK2940">
        <f t="shared" si="850"/>
        <v>0</v>
      </c>
      <c r="BL2940">
        <f t="shared" si="851"/>
        <v>0</v>
      </c>
      <c r="BM2940">
        <f t="shared" si="852"/>
        <v>0</v>
      </c>
      <c r="BN2940">
        <f t="shared" si="853"/>
        <v>0</v>
      </c>
    </row>
    <row r="2941" spans="37:66">
      <c r="AK2941" t="e">
        <f t="shared" si="840"/>
        <v>#NUM!</v>
      </c>
      <c r="AL2941">
        <f t="shared" si="841"/>
        <v>0</v>
      </c>
      <c r="AM2941">
        <f t="shared" si="842"/>
        <v>0</v>
      </c>
      <c r="AN2941">
        <f t="shared" si="843"/>
        <v>0</v>
      </c>
      <c r="AO2941">
        <f t="shared" si="844"/>
        <v>0</v>
      </c>
      <c r="AP2941">
        <f t="shared" si="845"/>
        <v>0</v>
      </c>
      <c r="AQ2941">
        <f t="shared" si="846"/>
        <v>0</v>
      </c>
      <c r="AR2941">
        <f t="shared" si="847"/>
        <v>0</v>
      </c>
      <c r="AS2941">
        <f t="shared" si="848"/>
        <v>0</v>
      </c>
      <c r="BJ2941" t="e">
        <f t="shared" si="849"/>
        <v>#NUM!</v>
      </c>
      <c r="BK2941">
        <f t="shared" si="850"/>
        <v>0</v>
      </c>
      <c r="BL2941">
        <f t="shared" si="851"/>
        <v>0</v>
      </c>
      <c r="BM2941">
        <f t="shared" si="852"/>
        <v>0</v>
      </c>
      <c r="BN2941">
        <f t="shared" si="853"/>
        <v>0</v>
      </c>
    </row>
    <row r="2942" spans="37:66">
      <c r="AK2942" t="e">
        <f t="shared" si="840"/>
        <v>#NUM!</v>
      </c>
      <c r="AL2942">
        <f t="shared" si="841"/>
        <v>0</v>
      </c>
      <c r="AM2942">
        <f t="shared" si="842"/>
        <v>0</v>
      </c>
      <c r="AN2942">
        <f t="shared" si="843"/>
        <v>0</v>
      </c>
      <c r="AO2942">
        <f t="shared" si="844"/>
        <v>0</v>
      </c>
      <c r="AP2942">
        <f t="shared" si="845"/>
        <v>0</v>
      </c>
      <c r="AQ2942">
        <f t="shared" si="846"/>
        <v>0</v>
      </c>
      <c r="AR2942">
        <f t="shared" si="847"/>
        <v>0</v>
      </c>
      <c r="AS2942">
        <f t="shared" si="848"/>
        <v>0</v>
      </c>
      <c r="BJ2942" t="e">
        <f t="shared" si="849"/>
        <v>#NUM!</v>
      </c>
      <c r="BK2942">
        <f t="shared" si="850"/>
        <v>0</v>
      </c>
      <c r="BL2942">
        <f t="shared" si="851"/>
        <v>0</v>
      </c>
      <c r="BM2942">
        <f t="shared" si="852"/>
        <v>0</v>
      </c>
      <c r="BN2942">
        <f t="shared" si="853"/>
        <v>0</v>
      </c>
    </row>
    <row r="2943" spans="37:66">
      <c r="AK2943" t="e">
        <f t="shared" si="840"/>
        <v>#NUM!</v>
      </c>
      <c r="AL2943">
        <f t="shared" si="841"/>
        <v>0</v>
      </c>
      <c r="AM2943">
        <f t="shared" si="842"/>
        <v>0</v>
      </c>
      <c r="AN2943">
        <f t="shared" si="843"/>
        <v>0</v>
      </c>
      <c r="AO2943">
        <f t="shared" si="844"/>
        <v>0</v>
      </c>
      <c r="AP2943">
        <f t="shared" si="845"/>
        <v>0</v>
      </c>
      <c r="AQ2943">
        <f t="shared" si="846"/>
        <v>0</v>
      </c>
      <c r="AR2943">
        <f t="shared" si="847"/>
        <v>0</v>
      </c>
      <c r="AS2943">
        <f t="shared" si="848"/>
        <v>0</v>
      </c>
      <c r="BJ2943" t="e">
        <f t="shared" si="849"/>
        <v>#NUM!</v>
      </c>
      <c r="BK2943">
        <f t="shared" si="850"/>
        <v>0</v>
      </c>
      <c r="BL2943">
        <f t="shared" si="851"/>
        <v>0</v>
      </c>
      <c r="BM2943">
        <f t="shared" si="852"/>
        <v>0</v>
      </c>
      <c r="BN2943">
        <f t="shared" si="853"/>
        <v>0</v>
      </c>
    </row>
    <row r="2944" spans="37:66">
      <c r="AK2944" t="e">
        <f t="shared" si="840"/>
        <v>#NUM!</v>
      </c>
      <c r="AL2944">
        <f t="shared" si="841"/>
        <v>0</v>
      </c>
      <c r="AM2944">
        <f t="shared" si="842"/>
        <v>0</v>
      </c>
      <c r="AN2944">
        <f t="shared" si="843"/>
        <v>0</v>
      </c>
      <c r="AO2944">
        <f t="shared" si="844"/>
        <v>0</v>
      </c>
      <c r="AP2944">
        <f t="shared" si="845"/>
        <v>0</v>
      </c>
      <c r="AQ2944">
        <f t="shared" si="846"/>
        <v>0</v>
      </c>
      <c r="AR2944">
        <f t="shared" si="847"/>
        <v>0</v>
      </c>
      <c r="AS2944">
        <f t="shared" si="848"/>
        <v>0</v>
      </c>
      <c r="BJ2944" t="e">
        <f t="shared" si="849"/>
        <v>#NUM!</v>
      </c>
      <c r="BK2944">
        <f t="shared" si="850"/>
        <v>0</v>
      </c>
      <c r="BL2944">
        <f t="shared" si="851"/>
        <v>0</v>
      </c>
      <c r="BM2944">
        <f t="shared" si="852"/>
        <v>0</v>
      </c>
      <c r="BN2944">
        <f t="shared" si="853"/>
        <v>0</v>
      </c>
    </row>
    <row r="2945" spans="37:66">
      <c r="AK2945" t="e">
        <f t="shared" si="840"/>
        <v>#NUM!</v>
      </c>
      <c r="AL2945">
        <f t="shared" si="841"/>
        <v>0</v>
      </c>
      <c r="AM2945">
        <f t="shared" si="842"/>
        <v>0</v>
      </c>
      <c r="AN2945">
        <f t="shared" si="843"/>
        <v>0</v>
      </c>
      <c r="AO2945">
        <f t="shared" si="844"/>
        <v>0</v>
      </c>
      <c r="AP2945">
        <f t="shared" si="845"/>
        <v>0</v>
      </c>
      <c r="AQ2945">
        <f t="shared" si="846"/>
        <v>0</v>
      </c>
      <c r="AR2945">
        <f t="shared" si="847"/>
        <v>0</v>
      </c>
      <c r="AS2945">
        <f t="shared" si="848"/>
        <v>0</v>
      </c>
      <c r="BJ2945" t="e">
        <f t="shared" si="849"/>
        <v>#NUM!</v>
      </c>
      <c r="BK2945">
        <f t="shared" si="850"/>
        <v>0</v>
      </c>
      <c r="BL2945">
        <f t="shared" si="851"/>
        <v>0</v>
      </c>
      <c r="BM2945">
        <f t="shared" si="852"/>
        <v>0</v>
      </c>
      <c r="BN2945">
        <f t="shared" si="853"/>
        <v>0</v>
      </c>
    </row>
    <row r="2946" spans="37:66">
      <c r="AK2946" t="e">
        <f t="shared" si="840"/>
        <v>#NUM!</v>
      </c>
      <c r="AL2946">
        <f t="shared" si="841"/>
        <v>0</v>
      </c>
      <c r="AM2946">
        <f t="shared" si="842"/>
        <v>0</v>
      </c>
      <c r="AN2946">
        <f t="shared" si="843"/>
        <v>0</v>
      </c>
      <c r="AO2946">
        <f t="shared" si="844"/>
        <v>0</v>
      </c>
      <c r="AP2946">
        <f t="shared" si="845"/>
        <v>0</v>
      </c>
      <c r="AQ2946">
        <f t="shared" si="846"/>
        <v>0</v>
      </c>
      <c r="AR2946">
        <f t="shared" si="847"/>
        <v>0</v>
      </c>
      <c r="AS2946">
        <f t="shared" si="848"/>
        <v>0</v>
      </c>
      <c r="BJ2946" t="e">
        <f t="shared" si="849"/>
        <v>#NUM!</v>
      </c>
      <c r="BK2946">
        <f t="shared" si="850"/>
        <v>0</v>
      </c>
      <c r="BL2946">
        <f t="shared" si="851"/>
        <v>0</v>
      </c>
      <c r="BM2946">
        <f t="shared" si="852"/>
        <v>0</v>
      </c>
      <c r="BN2946">
        <f t="shared" si="853"/>
        <v>0</v>
      </c>
    </row>
    <row r="2947" spans="37:66">
      <c r="AK2947" t="e">
        <f t="shared" si="840"/>
        <v>#NUM!</v>
      </c>
      <c r="AL2947">
        <f t="shared" si="841"/>
        <v>0</v>
      </c>
      <c r="AM2947">
        <f t="shared" si="842"/>
        <v>0</v>
      </c>
      <c r="AN2947">
        <f t="shared" si="843"/>
        <v>0</v>
      </c>
      <c r="AO2947">
        <f t="shared" si="844"/>
        <v>0</v>
      </c>
      <c r="AP2947">
        <f t="shared" si="845"/>
        <v>0</v>
      </c>
      <c r="AQ2947">
        <f t="shared" si="846"/>
        <v>0</v>
      </c>
      <c r="AR2947">
        <f t="shared" si="847"/>
        <v>0</v>
      </c>
      <c r="AS2947">
        <f t="shared" si="848"/>
        <v>0</v>
      </c>
      <c r="BJ2947" t="e">
        <f t="shared" si="849"/>
        <v>#NUM!</v>
      </c>
      <c r="BK2947">
        <f t="shared" si="850"/>
        <v>0</v>
      </c>
      <c r="BL2947">
        <f t="shared" si="851"/>
        <v>0</v>
      </c>
      <c r="BM2947">
        <f t="shared" si="852"/>
        <v>0</v>
      </c>
      <c r="BN2947">
        <f t="shared" si="853"/>
        <v>0</v>
      </c>
    </row>
    <row r="2948" spans="37:66">
      <c r="AK2948" t="e">
        <f t="shared" ref="AK2948:AK3011" si="854">$M2948^0*AA$2</f>
        <v>#NUM!</v>
      </c>
      <c r="AL2948">
        <f t="shared" ref="AL2948:AL3011" si="855">$M2948^1*AB$2</f>
        <v>0</v>
      </c>
      <c r="AM2948">
        <f t="shared" ref="AM2948:AM3011" si="856">$M2948^2*AC$2</f>
        <v>0</v>
      </c>
      <c r="AN2948">
        <f t="shared" ref="AN2948:AN3011" si="857">$M2948^3*AD$2</f>
        <v>0</v>
      </c>
      <c r="AO2948">
        <f t="shared" ref="AO2948:AO3011" si="858">$M2948^4*AE$2</f>
        <v>0</v>
      </c>
      <c r="AP2948">
        <f t="shared" ref="AP2948:AP3011" si="859">$M2948^5*AF$2</f>
        <v>0</v>
      </c>
      <c r="AQ2948">
        <f t="shared" ref="AQ2948:AQ3011" si="860">$M2948^6*AG$2</f>
        <v>0</v>
      </c>
      <c r="AR2948">
        <f t="shared" ref="AR2948:AR3011" si="861">$M2948^7*AH$2</f>
        <v>0</v>
      </c>
      <c r="AS2948">
        <f t="shared" ref="AS2948:AS3011" si="862">$M2948^8*AI$2</f>
        <v>0</v>
      </c>
      <c r="BJ2948" t="e">
        <f t="shared" ref="BJ2948:BJ3011" si="863">$M2948^0*BC$2</f>
        <v>#NUM!</v>
      </c>
      <c r="BK2948">
        <f t="shared" ref="BK2948:BK3011" si="864">$M2948^1*BD$2</f>
        <v>0</v>
      </c>
      <c r="BL2948">
        <f t="shared" ref="BL2948:BL3011" si="865">$M2948^2*BE$2</f>
        <v>0</v>
      </c>
      <c r="BM2948">
        <f t="shared" ref="BM2948:BM3011" si="866">$M2948^3*BF$2</f>
        <v>0</v>
      </c>
      <c r="BN2948">
        <f t="shared" ref="BN2948:BN3011" si="867">$M2948^4*BG$2</f>
        <v>0</v>
      </c>
    </row>
    <row r="2949" spans="37:66">
      <c r="AK2949" t="e">
        <f t="shared" si="854"/>
        <v>#NUM!</v>
      </c>
      <c r="AL2949">
        <f t="shared" si="855"/>
        <v>0</v>
      </c>
      <c r="AM2949">
        <f t="shared" si="856"/>
        <v>0</v>
      </c>
      <c r="AN2949">
        <f t="shared" si="857"/>
        <v>0</v>
      </c>
      <c r="AO2949">
        <f t="shared" si="858"/>
        <v>0</v>
      </c>
      <c r="AP2949">
        <f t="shared" si="859"/>
        <v>0</v>
      </c>
      <c r="AQ2949">
        <f t="shared" si="860"/>
        <v>0</v>
      </c>
      <c r="AR2949">
        <f t="shared" si="861"/>
        <v>0</v>
      </c>
      <c r="AS2949">
        <f t="shared" si="862"/>
        <v>0</v>
      </c>
      <c r="BJ2949" t="e">
        <f t="shared" si="863"/>
        <v>#NUM!</v>
      </c>
      <c r="BK2949">
        <f t="shared" si="864"/>
        <v>0</v>
      </c>
      <c r="BL2949">
        <f t="shared" si="865"/>
        <v>0</v>
      </c>
      <c r="BM2949">
        <f t="shared" si="866"/>
        <v>0</v>
      </c>
      <c r="BN2949">
        <f t="shared" si="867"/>
        <v>0</v>
      </c>
    </row>
    <row r="2950" spans="37:66">
      <c r="AK2950" t="e">
        <f t="shared" si="854"/>
        <v>#NUM!</v>
      </c>
      <c r="AL2950">
        <f t="shared" si="855"/>
        <v>0</v>
      </c>
      <c r="AM2950">
        <f t="shared" si="856"/>
        <v>0</v>
      </c>
      <c r="AN2950">
        <f t="shared" si="857"/>
        <v>0</v>
      </c>
      <c r="AO2950">
        <f t="shared" si="858"/>
        <v>0</v>
      </c>
      <c r="AP2950">
        <f t="shared" si="859"/>
        <v>0</v>
      </c>
      <c r="AQ2950">
        <f t="shared" si="860"/>
        <v>0</v>
      </c>
      <c r="AR2950">
        <f t="shared" si="861"/>
        <v>0</v>
      </c>
      <c r="AS2950">
        <f t="shared" si="862"/>
        <v>0</v>
      </c>
      <c r="BJ2950" t="e">
        <f t="shared" si="863"/>
        <v>#NUM!</v>
      </c>
      <c r="BK2950">
        <f t="shared" si="864"/>
        <v>0</v>
      </c>
      <c r="BL2950">
        <f t="shared" si="865"/>
        <v>0</v>
      </c>
      <c r="BM2950">
        <f t="shared" si="866"/>
        <v>0</v>
      </c>
      <c r="BN2950">
        <f t="shared" si="867"/>
        <v>0</v>
      </c>
    </row>
    <row r="2951" spans="37:66">
      <c r="AK2951" t="e">
        <f t="shared" si="854"/>
        <v>#NUM!</v>
      </c>
      <c r="AL2951">
        <f t="shared" si="855"/>
        <v>0</v>
      </c>
      <c r="AM2951">
        <f t="shared" si="856"/>
        <v>0</v>
      </c>
      <c r="AN2951">
        <f t="shared" si="857"/>
        <v>0</v>
      </c>
      <c r="AO2951">
        <f t="shared" si="858"/>
        <v>0</v>
      </c>
      <c r="AP2951">
        <f t="shared" si="859"/>
        <v>0</v>
      </c>
      <c r="AQ2951">
        <f t="shared" si="860"/>
        <v>0</v>
      </c>
      <c r="AR2951">
        <f t="shared" si="861"/>
        <v>0</v>
      </c>
      <c r="AS2951">
        <f t="shared" si="862"/>
        <v>0</v>
      </c>
      <c r="BJ2951" t="e">
        <f t="shared" si="863"/>
        <v>#NUM!</v>
      </c>
      <c r="BK2951">
        <f t="shared" si="864"/>
        <v>0</v>
      </c>
      <c r="BL2951">
        <f t="shared" si="865"/>
        <v>0</v>
      </c>
      <c r="BM2951">
        <f t="shared" si="866"/>
        <v>0</v>
      </c>
      <c r="BN2951">
        <f t="shared" si="867"/>
        <v>0</v>
      </c>
    </row>
    <row r="2952" spans="37:66">
      <c r="AK2952" t="e">
        <f t="shared" si="854"/>
        <v>#NUM!</v>
      </c>
      <c r="AL2952">
        <f t="shared" si="855"/>
        <v>0</v>
      </c>
      <c r="AM2952">
        <f t="shared" si="856"/>
        <v>0</v>
      </c>
      <c r="AN2952">
        <f t="shared" si="857"/>
        <v>0</v>
      </c>
      <c r="AO2952">
        <f t="shared" si="858"/>
        <v>0</v>
      </c>
      <c r="AP2952">
        <f t="shared" si="859"/>
        <v>0</v>
      </c>
      <c r="AQ2952">
        <f t="shared" si="860"/>
        <v>0</v>
      </c>
      <c r="AR2952">
        <f t="shared" si="861"/>
        <v>0</v>
      </c>
      <c r="AS2952">
        <f t="shared" si="862"/>
        <v>0</v>
      </c>
      <c r="BJ2952" t="e">
        <f t="shared" si="863"/>
        <v>#NUM!</v>
      </c>
      <c r="BK2952">
        <f t="shared" si="864"/>
        <v>0</v>
      </c>
      <c r="BL2952">
        <f t="shared" si="865"/>
        <v>0</v>
      </c>
      <c r="BM2952">
        <f t="shared" si="866"/>
        <v>0</v>
      </c>
      <c r="BN2952">
        <f t="shared" si="867"/>
        <v>0</v>
      </c>
    </row>
    <row r="2953" spans="37:66">
      <c r="AK2953" t="e">
        <f t="shared" si="854"/>
        <v>#NUM!</v>
      </c>
      <c r="AL2953">
        <f t="shared" si="855"/>
        <v>0</v>
      </c>
      <c r="AM2953">
        <f t="shared" si="856"/>
        <v>0</v>
      </c>
      <c r="AN2953">
        <f t="shared" si="857"/>
        <v>0</v>
      </c>
      <c r="AO2953">
        <f t="shared" si="858"/>
        <v>0</v>
      </c>
      <c r="AP2953">
        <f t="shared" si="859"/>
        <v>0</v>
      </c>
      <c r="AQ2953">
        <f t="shared" si="860"/>
        <v>0</v>
      </c>
      <c r="AR2953">
        <f t="shared" si="861"/>
        <v>0</v>
      </c>
      <c r="AS2953">
        <f t="shared" si="862"/>
        <v>0</v>
      </c>
      <c r="BJ2953" t="e">
        <f t="shared" si="863"/>
        <v>#NUM!</v>
      </c>
      <c r="BK2953">
        <f t="shared" si="864"/>
        <v>0</v>
      </c>
      <c r="BL2953">
        <f t="shared" si="865"/>
        <v>0</v>
      </c>
      <c r="BM2953">
        <f t="shared" si="866"/>
        <v>0</v>
      </c>
      <c r="BN2953">
        <f t="shared" si="867"/>
        <v>0</v>
      </c>
    </row>
    <row r="2954" spans="37:66">
      <c r="AK2954" t="e">
        <f t="shared" si="854"/>
        <v>#NUM!</v>
      </c>
      <c r="AL2954">
        <f t="shared" si="855"/>
        <v>0</v>
      </c>
      <c r="AM2954">
        <f t="shared" si="856"/>
        <v>0</v>
      </c>
      <c r="AN2954">
        <f t="shared" si="857"/>
        <v>0</v>
      </c>
      <c r="AO2954">
        <f t="shared" si="858"/>
        <v>0</v>
      </c>
      <c r="AP2954">
        <f t="shared" si="859"/>
        <v>0</v>
      </c>
      <c r="AQ2954">
        <f t="shared" si="860"/>
        <v>0</v>
      </c>
      <c r="AR2954">
        <f t="shared" si="861"/>
        <v>0</v>
      </c>
      <c r="AS2954">
        <f t="shared" si="862"/>
        <v>0</v>
      </c>
      <c r="BJ2954" t="e">
        <f t="shared" si="863"/>
        <v>#NUM!</v>
      </c>
      <c r="BK2954">
        <f t="shared" si="864"/>
        <v>0</v>
      </c>
      <c r="BL2954">
        <f t="shared" si="865"/>
        <v>0</v>
      </c>
      <c r="BM2954">
        <f t="shared" si="866"/>
        <v>0</v>
      </c>
      <c r="BN2954">
        <f t="shared" si="867"/>
        <v>0</v>
      </c>
    </row>
    <row r="2955" spans="37:66">
      <c r="AK2955" t="e">
        <f t="shared" si="854"/>
        <v>#NUM!</v>
      </c>
      <c r="AL2955">
        <f t="shared" si="855"/>
        <v>0</v>
      </c>
      <c r="AM2955">
        <f t="shared" si="856"/>
        <v>0</v>
      </c>
      <c r="AN2955">
        <f t="shared" si="857"/>
        <v>0</v>
      </c>
      <c r="AO2955">
        <f t="shared" si="858"/>
        <v>0</v>
      </c>
      <c r="AP2955">
        <f t="shared" si="859"/>
        <v>0</v>
      </c>
      <c r="AQ2955">
        <f t="shared" si="860"/>
        <v>0</v>
      </c>
      <c r="AR2955">
        <f t="shared" si="861"/>
        <v>0</v>
      </c>
      <c r="AS2955">
        <f t="shared" si="862"/>
        <v>0</v>
      </c>
      <c r="BJ2955" t="e">
        <f t="shared" si="863"/>
        <v>#NUM!</v>
      </c>
      <c r="BK2955">
        <f t="shared" si="864"/>
        <v>0</v>
      </c>
      <c r="BL2955">
        <f t="shared" si="865"/>
        <v>0</v>
      </c>
      <c r="BM2955">
        <f t="shared" si="866"/>
        <v>0</v>
      </c>
      <c r="BN2955">
        <f t="shared" si="867"/>
        <v>0</v>
      </c>
    </row>
    <row r="2956" spans="37:66">
      <c r="AK2956" t="e">
        <f t="shared" si="854"/>
        <v>#NUM!</v>
      </c>
      <c r="AL2956">
        <f t="shared" si="855"/>
        <v>0</v>
      </c>
      <c r="AM2956">
        <f t="shared" si="856"/>
        <v>0</v>
      </c>
      <c r="AN2956">
        <f t="shared" si="857"/>
        <v>0</v>
      </c>
      <c r="AO2956">
        <f t="shared" si="858"/>
        <v>0</v>
      </c>
      <c r="AP2956">
        <f t="shared" si="859"/>
        <v>0</v>
      </c>
      <c r="AQ2956">
        <f t="shared" si="860"/>
        <v>0</v>
      </c>
      <c r="AR2956">
        <f t="shared" si="861"/>
        <v>0</v>
      </c>
      <c r="AS2956">
        <f t="shared" si="862"/>
        <v>0</v>
      </c>
      <c r="BJ2956" t="e">
        <f t="shared" si="863"/>
        <v>#NUM!</v>
      </c>
      <c r="BK2956">
        <f t="shared" si="864"/>
        <v>0</v>
      </c>
      <c r="BL2956">
        <f t="shared" si="865"/>
        <v>0</v>
      </c>
      <c r="BM2956">
        <f t="shared" si="866"/>
        <v>0</v>
      </c>
      <c r="BN2956">
        <f t="shared" si="867"/>
        <v>0</v>
      </c>
    </row>
    <row r="2957" spans="37:66">
      <c r="AK2957" t="e">
        <f t="shared" si="854"/>
        <v>#NUM!</v>
      </c>
      <c r="AL2957">
        <f t="shared" si="855"/>
        <v>0</v>
      </c>
      <c r="AM2957">
        <f t="shared" si="856"/>
        <v>0</v>
      </c>
      <c r="AN2957">
        <f t="shared" si="857"/>
        <v>0</v>
      </c>
      <c r="AO2957">
        <f t="shared" si="858"/>
        <v>0</v>
      </c>
      <c r="AP2957">
        <f t="shared" si="859"/>
        <v>0</v>
      </c>
      <c r="AQ2957">
        <f t="shared" si="860"/>
        <v>0</v>
      </c>
      <c r="AR2957">
        <f t="shared" si="861"/>
        <v>0</v>
      </c>
      <c r="AS2957">
        <f t="shared" si="862"/>
        <v>0</v>
      </c>
      <c r="BJ2957" t="e">
        <f t="shared" si="863"/>
        <v>#NUM!</v>
      </c>
      <c r="BK2957">
        <f t="shared" si="864"/>
        <v>0</v>
      </c>
      <c r="BL2957">
        <f t="shared" si="865"/>
        <v>0</v>
      </c>
      <c r="BM2957">
        <f t="shared" si="866"/>
        <v>0</v>
      </c>
      <c r="BN2957">
        <f t="shared" si="867"/>
        <v>0</v>
      </c>
    </row>
    <row r="2958" spans="37:66">
      <c r="AK2958" t="e">
        <f t="shared" si="854"/>
        <v>#NUM!</v>
      </c>
      <c r="AL2958">
        <f t="shared" si="855"/>
        <v>0</v>
      </c>
      <c r="AM2958">
        <f t="shared" si="856"/>
        <v>0</v>
      </c>
      <c r="AN2958">
        <f t="shared" si="857"/>
        <v>0</v>
      </c>
      <c r="AO2958">
        <f t="shared" si="858"/>
        <v>0</v>
      </c>
      <c r="AP2958">
        <f t="shared" si="859"/>
        <v>0</v>
      </c>
      <c r="AQ2958">
        <f t="shared" si="860"/>
        <v>0</v>
      </c>
      <c r="AR2958">
        <f t="shared" si="861"/>
        <v>0</v>
      </c>
      <c r="AS2958">
        <f t="shared" si="862"/>
        <v>0</v>
      </c>
      <c r="BJ2958" t="e">
        <f t="shared" si="863"/>
        <v>#NUM!</v>
      </c>
      <c r="BK2958">
        <f t="shared" si="864"/>
        <v>0</v>
      </c>
      <c r="BL2958">
        <f t="shared" si="865"/>
        <v>0</v>
      </c>
      <c r="BM2958">
        <f t="shared" si="866"/>
        <v>0</v>
      </c>
      <c r="BN2958">
        <f t="shared" si="867"/>
        <v>0</v>
      </c>
    </row>
    <row r="2959" spans="37:66">
      <c r="AK2959" t="e">
        <f t="shared" si="854"/>
        <v>#NUM!</v>
      </c>
      <c r="AL2959">
        <f t="shared" si="855"/>
        <v>0</v>
      </c>
      <c r="AM2959">
        <f t="shared" si="856"/>
        <v>0</v>
      </c>
      <c r="AN2959">
        <f t="shared" si="857"/>
        <v>0</v>
      </c>
      <c r="AO2959">
        <f t="shared" si="858"/>
        <v>0</v>
      </c>
      <c r="AP2959">
        <f t="shared" si="859"/>
        <v>0</v>
      </c>
      <c r="AQ2959">
        <f t="shared" si="860"/>
        <v>0</v>
      </c>
      <c r="AR2959">
        <f t="shared" si="861"/>
        <v>0</v>
      </c>
      <c r="AS2959">
        <f t="shared" si="862"/>
        <v>0</v>
      </c>
      <c r="BJ2959" t="e">
        <f t="shared" si="863"/>
        <v>#NUM!</v>
      </c>
      <c r="BK2959">
        <f t="shared" si="864"/>
        <v>0</v>
      </c>
      <c r="BL2959">
        <f t="shared" si="865"/>
        <v>0</v>
      </c>
      <c r="BM2959">
        <f t="shared" si="866"/>
        <v>0</v>
      </c>
      <c r="BN2959">
        <f t="shared" si="867"/>
        <v>0</v>
      </c>
    </row>
    <row r="2960" spans="37:66">
      <c r="AK2960" t="e">
        <f t="shared" si="854"/>
        <v>#NUM!</v>
      </c>
      <c r="AL2960">
        <f t="shared" si="855"/>
        <v>0</v>
      </c>
      <c r="AM2960">
        <f t="shared" si="856"/>
        <v>0</v>
      </c>
      <c r="AN2960">
        <f t="shared" si="857"/>
        <v>0</v>
      </c>
      <c r="AO2960">
        <f t="shared" si="858"/>
        <v>0</v>
      </c>
      <c r="AP2960">
        <f t="shared" si="859"/>
        <v>0</v>
      </c>
      <c r="AQ2960">
        <f t="shared" si="860"/>
        <v>0</v>
      </c>
      <c r="AR2960">
        <f t="shared" si="861"/>
        <v>0</v>
      </c>
      <c r="AS2960">
        <f t="shared" si="862"/>
        <v>0</v>
      </c>
      <c r="BJ2960" t="e">
        <f t="shared" si="863"/>
        <v>#NUM!</v>
      </c>
      <c r="BK2960">
        <f t="shared" si="864"/>
        <v>0</v>
      </c>
      <c r="BL2960">
        <f t="shared" si="865"/>
        <v>0</v>
      </c>
      <c r="BM2960">
        <f t="shared" si="866"/>
        <v>0</v>
      </c>
      <c r="BN2960">
        <f t="shared" si="867"/>
        <v>0</v>
      </c>
    </row>
    <row r="2961" spans="37:66">
      <c r="AK2961" t="e">
        <f t="shared" si="854"/>
        <v>#NUM!</v>
      </c>
      <c r="AL2961">
        <f t="shared" si="855"/>
        <v>0</v>
      </c>
      <c r="AM2961">
        <f t="shared" si="856"/>
        <v>0</v>
      </c>
      <c r="AN2961">
        <f t="shared" si="857"/>
        <v>0</v>
      </c>
      <c r="AO2961">
        <f t="shared" si="858"/>
        <v>0</v>
      </c>
      <c r="AP2961">
        <f t="shared" si="859"/>
        <v>0</v>
      </c>
      <c r="AQ2961">
        <f t="shared" si="860"/>
        <v>0</v>
      </c>
      <c r="AR2961">
        <f t="shared" si="861"/>
        <v>0</v>
      </c>
      <c r="AS2961">
        <f t="shared" si="862"/>
        <v>0</v>
      </c>
      <c r="BJ2961" t="e">
        <f t="shared" si="863"/>
        <v>#NUM!</v>
      </c>
      <c r="BK2961">
        <f t="shared" si="864"/>
        <v>0</v>
      </c>
      <c r="BL2961">
        <f t="shared" si="865"/>
        <v>0</v>
      </c>
      <c r="BM2961">
        <f t="shared" si="866"/>
        <v>0</v>
      </c>
      <c r="BN2961">
        <f t="shared" si="867"/>
        <v>0</v>
      </c>
    </row>
    <row r="2962" spans="37:66">
      <c r="AK2962" t="e">
        <f t="shared" si="854"/>
        <v>#NUM!</v>
      </c>
      <c r="AL2962">
        <f t="shared" si="855"/>
        <v>0</v>
      </c>
      <c r="AM2962">
        <f t="shared" si="856"/>
        <v>0</v>
      </c>
      <c r="AN2962">
        <f t="shared" si="857"/>
        <v>0</v>
      </c>
      <c r="AO2962">
        <f t="shared" si="858"/>
        <v>0</v>
      </c>
      <c r="AP2962">
        <f t="shared" si="859"/>
        <v>0</v>
      </c>
      <c r="AQ2962">
        <f t="shared" si="860"/>
        <v>0</v>
      </c>
      <c r="AR2962">
        <f t="shared" si="861"/>
        <v>0</v>
      </c>
      <c r="AS2962">
        <f t="shared" si="862"/>
        <v>0</v>
      </c>
      <c r="BJ2962" t="e">
        <f t="shared" si="863"/>
        <v>#NUM!</v>
      </c>
      <c r="BK2962">
        <f t="shared" si="864"/>
        <v>0</v>
      </c>
      <c r="BL2962">
        <f t="shared" si="865"/>
        <v>0</v>
      </c>
      <c r="BM2962">
        <f t="shared" si="866"/>
        <v>0</v>
      </c>
      <c r="BN2962">
        <f t="shared" si="867"/>
        <v>0</v>
      </c>
    </row>
    <row r="2963" spans="37:66">
      <c r="AK2963" t="e">
        <f t="shared" si="854"/>
        <v>#NUM!</v>
      </c>
      <c r="AL2963">
        <f t="shared" si="855"/>
        <v>0</v>
      </c>
      <c r="AM2963">
        <f t="shared" si="856"/>
        <v>0</v>
      </c>
      <c r="AN2963">
        <f t="shared" si="857"/>
        <v>0</v>
      </c>
      <c r="AO2963">
        <f t="shared" si="858"/>
        <v>0</v>
      </c>
      <c r="AP2963">
        <f t="shared" si="859"/>
        <v>0</v>
      </c>
      <c r="AQ2963">
        <f t="shared" si="860"/>
        <v>0</v>
      </c>
      <c r="AR2963">
        <f t="shared" si="861"/>
        <v>0</v>
      </c>
      <c r="AS2963">
        <f t="shared" si="862"/>
        <v>0</v>
      </c>
      <c r="BJ2963" t="e">
        <f t="shared" si="863"/>
        <v>#NUM!</v>
      </c>
      <c r="BK2963">
        <f t="shared" si="864"/>
        <v>0</v>
      </c>
      <c r="BL2963">
        <f t="shared" si="865"/>
        <v>0</v>
      </c>
      <c r="BM2963">
        <f t="shared" si="866"/>
        <v>0</v>
      </c>
      <c r="BN2963">
        <f t="shared" si="867"/>
        <v>0</v>
      </c>
    </row>
    <row r="2964" spans="37:66">
      <c r="AK2964" t="e">
        <f t="shared" si="854"/>
        <v>#NUM!</v>
      </c>
      <c r="AL2964">
        <f t="shared" si="855"/>
        <v>0</v>
      </c>
      <c r="AM2964">
        <f t="shared" si="856"/>
        <v>0</v>
      </c>
      <c r="AN2964">
        <f t="shared" si="857"/>
        <v>0</v>
      </c>
      <c r="AO2964">
        <f t="shared" si="858"/>
        <v>0</v>
      </c>
      <c r="AP2964">
        <f t="shared" si="859"/>
        <v>0</v>
      </c>
      <c r="AQ2964">
        <f t="shared" si="860"/>
        <v>0</v>
      </c>
      <c r="AR2964">
        <f t="shared" si="861"/>
        <v>0</v>
      </c>
      <c r="AS2964">
        <f t="shared" si="862"/>
        <v>0</v>
      </c>
      <c r="BJ2964" t="e">
        <f t="shared" si="863"/>
        <v>#NUM!</v>
      </c>
      <c r="BK2964">
        <f t="shared" si="864"/>
        <v>0</v>
      </c>
      <c r="BL2964">
        <f t="shared" si="865"/>
        <v>0</v>
      </c>
      <c r="BM2964">
        <f t="shared" si="866"/>
        <v>0</v>
      </c>
      <c r="BN2964">
        <f t="shared" si="867"/>
        <v>0</v>
      </c>
    </row>
    <row r="2965" spans="37:66">
      <c r="AK2965" t="e">
        <f t="shared" si="854"/>
        <v>#NUM!</v>
      </c>
      <c r="AL2965">
        <f t="shared" si="855"/>
        <v>0</v>
      </c>
      <c r="AM2965">
        <f t="shared" si="856"/>
        <v>0</v>
      </c>
      <c r="AN2965">
        <f t="shared" si="857"/>
        <v>0</v>
      </c>
      <c r="AO2965">
        <f t="shared" si="858"/>
        <v>0</v>
      </c>
      <c r="AP2965">
        <f t="shared" si="859"/>
        <v>0</v>
      </c>
      <c r="AQ2965">
        <f t="shared" si="860"/>
        <v>0</v>
      </c>
      <c r="AR2965">
        <f t="shared" si="861"/>
        <v>0</v>
      </c>
      <c r="AS2965">
        <f t="shared" si="862"/>
        <v>0</v>
      </c>
      <c r="BJ2965" t="e">
        <f t="shared" si="863"/>
        <v>#NUM!</v>
      </c>
      <c r="BK2965">
        <f t="shared" si="864"/>
        <v>0</v>
      </c>
      <c r="BL2965">
        <f t="shared" si="865"/>
        <v>0</v>
      </c>
      <c r="BM2965">
        <f t="shared" si="866"/>
        <v>0</v>
      </c>
      <c r="BN2965">
        <f t="shared" si="867"/>
        <v>0</v>
      </c>
    </row>
    <row r="2966" spans="37:66">
      <c r="AK2966" t="e">
        <f t="shared" si="854"/>
        <v>#NUM!</v>
      </c>
      <c r="AL2966">
        <f t="shared" si="855"/>
        <v>0</v>
      </c>
      <c r="AM2966">
        <f t="shared" si="856"/>
        <v>0</v>
      </c>
      <c r="AN2966">
        <f t="shared" si="857"/>
        <v>0</v>
      </c>
      <c r="AO2966">
        <f t="shared" si="858"/>
        <v>0</v>
      </c>
      <c r="AP2966">
        <f t="shared" si="859"/>
        <v>0</v>
      </c>
      <c r="AQ2966">
        <f t="shared" si="860"/>
        <v>0</v>
      </c>
      <c r="AR2966">
        <f t="shared" si="861"/>
        <v>0</v>
      </c>
      <c r="AS2966">
        <f t="shared" si="862"/>
        <v>0</v>
      </c>
      <c r="BJ2966" t="e">
        <f t="shared" si="863"/>
        <v>#NUM!</v>
      </c>
      <c r="BK2966">
        <f t="shared" si="864"/>
        <v>0</v>
      </c>
      <c r="BL2966">
        <f t="shared" si="865"/>
        <v>0</v>
      </c>
      <c r="BM2966">
        <f t="shared" si="866"/>
        <v>0</v>
      </c>
      <c r="BN2966">
        <f t="shared" si="867"/>
        <v>0</v>
      </c>
    </row>
    <row r="2967" spans="37:66">
      <c r="AK2967" t="e">
        <f t="shared" si="854"/>
        <v>#NUM!</v>
      </c>
      <c r="AL2967">
        <f t="shared" si="855"/>
        <v>0</v>
      </c>
      <c r="AM2967">
        <f t="shared" si="856"/>
        <v>0</v>
      </c>
      <c r="AN2967">
        <f t="shared" si="857"/>
        <v>0</v>
      </c>
      <c r="AO2967">
        <f t="shared" si="858"/>
        <v>0</v>
      </c>
      <c r="AP2967">
        <f t="shared" si="859"/>
        <v>0</v>
      </c>
      <c r="AQ2967">
        <f t="shared" si="860"/>
        <v>0</v>
      </c>
      <c r="AR2967">
        <f t="shared" si="861"/>
        <v>0</v>
      </c>
      <c r="AS2967">
        <f t="shared" si="862"/>
        <v>0</v>
      </c>
      <c r="BJ2967" t="e">
        <f t="shared" si="863"/>
        <v>#NUM!</v>
      </c>
      <c r="BK2967">
        <f t="shared" si="864"/>
        <v>0</v>
      </c>
      <c r="BL2967">
        <f t="shared" si="865"/>
        <v>0</v>
      </c>
      <c r="BM2967">
        <f t="shared" si="866"/>
        <v>0</v>
      </c>
      <c r="BN2967">
        <f t="shared" si="867"/>
        <v>0</v>
      </c>
    </row>
    <row r="2968" spans="37:66">
      <c r="AK2968" t="e">
        <f t="shared" si="854"/>
        <v>#NUM!</v>
      </c>
      <c r="AL2968">
        <f t="shared" si="855"/>
        <v>0</v>
      </c>
      <c r="AM2968">
        <f t="shared" si="856"/>
        <v>0</v>
      </c>
      <c r="AN2968">
        <f t="shared" si="857"/>
        <v>0</v>
      </c>
      <c r="AO2968">
        <f t="shared" si="858"/>
        <v>0</v>
      </c>
      <c r="AP2968">
        <f t="shared" si="859"/>
        <v>0</v>
      </c>
      <c r="AQ2968">
        <f t="shared" si="860"/>
        <v>0</v>
      </c>
      <c r="AR2968">
        <f t="shared" si="861"/>
        <v>0</v>
      </c>
      <c r="AS2968">
        <f t="shared" si="862"/>
        <v>0</v>
      </c>
      <c r="BJ2968" t="e">
        <f t="shared" si="863"/>
        <v>#NUM!</v>
      </c>
      <c r="BK2968">
        <f t="shared" si="864"/>
        <v>0</v>
      </c>
      <c r="BL2968">
        <f t="shared" si="865"/>
        <v>0</v>
      </c>
      <c r="BM2968">
        <f t="shared" si="866"/>
        <v>0</v>
      </c>
      <c r="BN2968">
        <f t="shared" si="867"/>
        <v>0</v>
      </c>
    </row>
    <row r="2969" spans="37:66">
      <c r="AK2969" t="e">
        <f t="shared" si="854"/>
        <v>#NUM!</v>
      </c>
      <c r="AL2969">
        <f t="shared" si="855"/>
        <v>0</v>
      </c>
      <c r="AM2969">
        <f t="shared" si="856"/>
        <v>0</v>
      </c>
      <c r="AN2969">
        <f t="shared" si="857"/>
        <v>0</v>
      </c>
      <c r="AO2969">
        <f t="shared" si="858"/>
        <v>0</v>
      </c>
      <c r="AP2969">
        <f t="shared" si="859"/>
        <v>0</v>
      </c>
      <c r="AQ2969">
        <f t="shared" si="860"/>
        <v>0</v>
      </c>
      <c r="AR2969">
        <f t="shared" si="861"/>
        <v>0</v>
      </c>
      <c r="AS2969">
        <f t="shared" si="862"/>
        <v>0</v>
      </c>
      <c r="BJ2969" t="e">
        <f t="shared" si="863"/>
        <v>#NUM!</v>
      </c>
      <c r="BK2969">
        <f t="shared" si="864"/>
        <v>0</v>
      </c>
      <c r="BL2969">
        <f t="shared" si="865"/>
        <v>0</v>
      </c>
      <c r="BM2969">
        <f t="shared" si="866"/>
        <v>0</v>
      </c>
      <c r="BN2969">
        <f t="shared" si="867"/>
        <v>0</v>
      </c>
    </row>
    <row r="2970" spans="37:66">
      <c r="AK2970" t="e">
        <f t="shared" si="854"/>
        <v>#NUM!</v>
      </c>
      <c r="AL2970">
        <f t="shared" si="855"/>
        <v>0</v>
      </c>
      <c r="AM2970">
        <f t="shared" si="856"/>
        <v>0</v>
      </c>
      <c r="AN2970">
        <f t="shared" si="857"/>
        <v>0</v>
      </c>
      <c r="AO2970">
        <f t="shared" si="858"/>
        <v>0</v>
      </c>
      <c r="AP2970">
        <f t="shared" si="859"/>
        <v>0</v>
      </c>
      <c r="AQ2970">
        <f t="shared" si="860"/>
        <v>0</v>
      </c>
      <c r="AR2970">
        <f t="shared" si="861"/>
        <v>0</v>
      </c>
      <c r="AS2970">
        <f t="shared" si="862"/>
        <v>0</v>
      </c>
      <c r="BJ2970" t="e">
        <f t="shared" si="863"/>
        <v>#NUM!</v>
      </c>
      <c r="BK2970">
        <f t="shared" si="864"/>
        <v>0</v>
      </c>
      <c r="BL2970">
        <f t="shared" si="865"/>
        <v>0</v>
      </c>
      <c r="BM2970">
        <f t="shared" si="866"/>
        <v>0</v>
      </c>
      <c r="BN2970">
        <f t="shared" si="867"/>
        <v>0</v>
      </c>
    </row>
    <row r="2971" spans="37:66">
      <c r="AK2971" t="e">
        <f t="shared" si="854"/>
        <v>#NUM!</v>
      </c>
      <c r="AL2971">
        <f t="shared" si="855"/>
        <v>0</v>
      </c>
      <c r="AM2971">
        <f t="shared" si="856"/>
        <v>0</v>
      </c>
      <c r="AN2971">
        <f t="shared" si="857"/>
        <v>0</v>
      </c>
      <c r="AO2971">
        <f t="shared" si="858"/>
        <v>0</v>
      </c>
      <c r="AP2971">
        <f t="shared" si="859"/>
        <v>0</v>
      </c>
      <c r="AQ2971">
        <f t="shared" si="860"/>
        <v>0</v>
      </c>
      <c r="AR2971">
        <f t="shared" si="861"/>
        <v>0</v>
      </c>
      <c r="AS2971">
        <f t="shared" si="862"/>
        <v>0</v>
      </c>
      <c r="BJ2971" t="e">
        <f t="shared" si="863"/>
        <v>#NUM!</v>
      </c>
      <c r="BK2971">
        <f t="shared" si="864"/>
        <v>0</v>
      </c>
      <c r="BL2971">
        <f t="shared" si="865"/>
        <v>0</v>
      </c>
      <c r="BM2971">
        <f t="shared" si="866"/>
        <v>0</v>
      </c>
      <c r="BN2971">
        <f t="shared" si="867"/>
        <v>0</v>
      </c>
    </row>
    <row r="2972" spans="37:66">
      <c r="AK2972" t="e">
        <f t="shared" si="854"/>
        <v>#NUM!</v>
      </c>
      <c r="AL2972">
        <f t="shared" si="855"/>
        <v>0</v>
      </c>
      <c r="AM2972">
        <f t="shared" si="856"/>
        <v>0</v>
      </c>
      <c r="AN2972">
        <f t="shared" si="857"/>
        <v>0</v>
      </c>
      <c r="AO2972">
        <f t="shared" si="858"/>
        <v>0</v>
      </c>
      <c r="AP2972">
        <f t="shared" si="859"/>
        <v>0</v>
      </c>
      <c r="AQ2972">
        <f t="shared" si="860"/>
        <v>0</v>
      </c>
      <c r="AR2972">
        <f t="shared" si="861"/>
        <v>0</v>
      </c>
      <c r="AS2972">
        <f t="shared" si="862"/>
        <v>0</v>
      </c>
      <c r="BJ2972" t="e">
        <f t="shared" si="863"/>
        <v>#NUM!</v>
      </c>
      <c r="BK2972">
        <f t="shared" si="864"/>
        <v>0</v>
      </c>
      <c r="BL2972">
        <f t="shared" si="865"/>
        <v>0</v>
      </c>
      <c r="BM2972">
        <f t="shared" si="866"/>
        <v>0</v>
      </c>
      <c r="BN2972">
        <f t="shared" si="867"/>
        <v>0</v>
      </c>
    </row>
    <row r="2973" spans="37:66">
      <c r="AK2973" t="e">
        <f t="shared" si="854"/>
        <v>#NUM!</v>
      </c>
      <c r="AL2973">
        <f t="shared" si="855"/>
        <v>0</v>
      </c>
      <c r="AM2973">
        <f t="shared" si="856"/>
        <v>0</v>
      </c>
      <c r="AN2973">
        <f t="shared" si="857"/>
        <v>0</v>
      </c>
      <c r="AO2973">
        <f t="shared" si="858"/>
        <v>0</v>
      </c>
      <c r="AP2973">
        <f t="shared" si="859"/>
        <v>0</v>
      </c>
      <c r="AQ2973">
        <f t="shared" si="860"/>
        <v>0</v>
      </c>
      <c r="AR2973">
        <f t="shared" si="861"/>
        <v>0</v>
      </c>
      <c r="AS2973">
        <f t="shared" si="862"/>
        <v>0</v>
      </c>
      <c r="BJ2973" t="e">
        <f t="shared" si="863"/>
        <v>#NUM!</v>
      </c>
      <c r="BK2973">
        <f t="shared" si="864"/>
        <v>0</v>
      </c>
      <c r="BL2973">
        <f t="shared" si="865"/>
        <v>0</v>
      </c>
      <c r="BM2973">
        <f t="shared" si="866"/>
        <v>0</v>
      </c>
      <c r="BN2973">
        <f t="shared" si="867"/>
        <v>0</v>
      </c>
    </row>
    <row r="2974" spans="37:66">
      <c r="AK2974" t="e">
        <f t="shared" si="854"/>
        <v>#NUM!</v>
      </c>
      <c r="AL2974">
        <f t="shared" si="855"/>
        <v>0</v>
      </c>
      <c r="AM2974">
        <f t="shared" si="856"/>
        <v>0</v>
      </c>
      <c r="AN2974">
        <f t="shared" si="857"/>
        <v>0</v>
      </c>
      <c r="AO2974">
        <f t="shared" si="858"/>
        <v>0</v>
      </c>
      <c r="AP2974">
        <f t="shared" si="859"/>
        <v>0</v>
      </c>
      <c r="AQ2974">
        <f t="shared" si="860"/>
        <v>0</v>
      </c>
      <c r="AR2974">
        <f t="shared" si="861"/>
        <v>0</v>
      </c>
      <c r="AS2974">
        <f t="shared" si="862"/>
        <v>0</v>
      </c>
      <c r="BJ2974" t="e">
        <f t="shared" si="863"/>
        <v>#NUM!</v>
      </c>
      <c r="BK2974">
        <f t="shared" si="864"/>
        <v>0</v>
      </c>
      <c r="BL2974">
        <f t="shared" si="865"/>
        <v>0</v>
      </c>
      <c r="BM2974">
        <f t="shared" si="866"/>
        <v>0</v>
      </c>
      <c r="BN2974">
        <f t="shared" si="867"/>
        <v>0</v>
      </c>
    </row>
    <row r="2975" spans="37:66">
      <c r="AK2975" t="e">
        <f t="shared" si="854"/>
        <v>#NUM!</v>
      </c>
      <c r="AL2975">
        <f t="shared" si="855"/>
        <v>0</v>
      </c>
      <c r="AM2975">
        <f t="shared" si="856"/>
        <v>0</v>
      </c>
      <c r="AN2975">
        <f t="shared" si="857"/>
        <v>0</v>
      </c>
      <c r="AO2975">
        <f t="shared" si="858"/>
        <v>0</v>
      </c>
      <c r="AP2975">
        <f t="shared" si="859"/>
        <v>0</v>
      </c>
      <c r="AQ2975">
        <f t="shared" si="860"/>
        <v>0</v>
      </c>
      <c r="AR2975">
        <f t="shared" si="861"/>
        <v>0</v>
      </c>
      <c r="AS2975">
        <f t="shared" si="862"/>
        <v>0</v>
      </c>
      <c r="BJ2975" t="e">
        <f t="shared" si="863"/>
        <v>#NUM!</v>
      </c>
      <c r="BK2975">
        <f t="shared" si="864"/>
        <v>0</v>
      </c>
      <c r="BL2975">
        <f t="shared" si="865"/>
        <v>0</v>
      </c>
      <c r="BM2975">
        <f t="shared" si="866"/>
        <v>0</v>
      </c>
      <c r="BN2975">
        <f t="shared" si="867"/>
        <v>0</v>
      </c>
    </row>
    <row r="2976" spans="37:66">
      <c r="AK2976" t="e">
        <f t="shared" si="854"/>
        <v>#NUM!</v>
      </c>
      <c r="AL2976">
        <f t="shared" si="855"/>
        <v>0</v>
      </c>
      <c r="AM2976">
        <f t="shared" si="856"/>
        <v>0</v>
      </c>
      <c r="AN2976">
        <f t="shared" si="857"/>
        <v>0</v>
      </c>
      <c r="AO2976">
        <f t="shared" si="858"/>
        <v>0</v>
      </c>
      <c r="AP2976">
        <f t="shared" si="859"/>
        <v>0</v>
      </c>
      <c r="AQ2976">
        <f t="shared" si="860"/>
        <v>0</v>
      </c>
      <c r="AR2976">
        <f t="shared" si="861"/>
        <v>0</v>
      </c>
      <c r="AS2976">
        <f t="shared" si="862"/>
        <v>0</v>
      </c>
      <c r="BJ2976" t="e">
        <f t="shared" si="863"/>
        <v>#NUM!</v>
      </c>
      <c r="BK2976">
        <f t="shared" si="864"/>
        <v>0</v>
      </c>
      <c r="BL2976">
        <f t="shared" si="865"/>
        <v>0</v>
      </c>
      <c r="BM2976">
        <f t="shared" si="866"/>
        <v>0</v>
      </c>
      <c r="BN2976">
        <f t="shared" si="867"/>
        <v>0</v>
      </c>
    </row>
    <row r="2977" spans="37:66">
      <c r="AK2977" t="e">
        <f t="shared" si="854"/>
        <v>#NUM!</v>
      </c>
      <c r="AL2977">
        <f t="shared" si="855"/>
        <v>0</v>
      </c>
      <c r="AM2977">
        <f t="shared" si="856"/>
        <v>0</v>
      </c>
      <c r="AN2977">
        <f t="shared" si="857"/>
        <v>0</v>
      </c>
      <c r="AO2977">
        <f t="shared" si="858"/>
        <v>0</v>
      </c>
      <c r="AP2977">
        <f t="shared" si="859"/>
        <v>0</v>
      </c>
      <c r="AQ2977">
        <f t="shared" si="860"/>
        <v>0</v>
      </c>
      <c r="AR2977">
        <f t="shared" si="861"/>
        <v>0</v>
      </c>
      <c r="AS2977">
        <f t="shared" si="862"/>
        <v>0</v>
      </c>
      <c r="BJ2977" t="e">
        <f t="shared" si="863"/>
        <v>#NUM!</v>
      </c>
      <c r="BK2977">
        <f t="shared" si="864"/>
        <v>0</v>
      </c>
      <c r="BL2977">
        <f t="shared" si="865"/>
        <v>0</v>
      </c>
      <c r="BM2977">
        <f t="shared" si="866"/>
        <v>0</v>
      </c>
      <c r="BN2977">
        <f t="shared" si="867"/>
        <v>0</v>
      </c>
    </row>
    <row r="2978" spans="37:66">
      <c r="AK2978" t="e">
        <f t="shared" si="854"/>
        <v>#NUM!</v>
      </c>
      <c r="AL2978">
        <f t="shared" si="855"/>
        <v>0</v>
      </c>
      <c r="AM2978">
        <f t="shared" si="856"/>
        <v>0</v>
      </c>
      <c r="AN2978">
        <f t="shared" si="857"/>
        <v>0</v>
      </c>
      <c r="AO2978">
        <f t="shared" si="858"/>
        <v>0</v>
      </c>
      <c r="AP2978">
        <f t="shared" si="859"/>
        <v>0</v>
      </c>
      <c r="AQ2978">
        <f t="shared" si="860"/>
        <v>0</v>
      </c>
      <c r="AR2978">
        <f t="shared" si="861"/>
        <v>0</v>
      </c>
      <c r="AS2978">
        <f t="shared" si="862"/>
        <v>0</v>
      </c>
      <c r="BJ2978" t="e">
        <f t="shared" si="863"/>
        <v>#NUM!</v>
      </c>
      <c r="BK2978">
        <f t="shared" si="864"/>
        <v>0</v>
      </c>
      <c r="BL2978">
        <f t="shared" si="865"/>
        <v>0</v>
      </c>
      <c r="BM2978">
        <f t="shared" si="866"/>
        <v>0</v>
      </c>
      <c r="BN2978">
        <f t="shared" si="867"/>
        <v>0</v>
      </c>
    </row>
    <row r="2979" spans="37:66">
      <c r="AK2979" t="e">
        <f t="shared" si="854"/>
        <v>#NUM!</v>
      </c>
      <c r="AL2979">
        <f t="shared" si="855"/>
        <v>0</v>
      </c>
      <c r="AM2979">
        <f t="shared" si="856"/>
        <v>0</v>
      </c>
      <c r="AN2979">
        <f t="shared" si="857"/>
        <v>0</v>
      </c>
      <c r="AO2979">
        <f t="shared" si="858"/>
        <v>0</v>
      </c>
      <c r="AP2979">
        <f t="shared" si="859"/>
        <v>0</v>
      </c>
      <c r="AQ2979">
        <f t="shared" si="860"/>
        <v>0</v>
      </c>
      <c r="AR2979">
        <f t="shared" si="861"/>
        <v>0</v>
      </c>
      <c r="AS2979">
        <f t="shared" si="862"/>
        <v>0</v>
      </c>
      <c r="BJ2979" t="e">
        <f t="shared" si="863"/>
        <v>#NUM!</v>
      </c>
      <c r="BK2979">
        <f t="shared" si="864"/>
        <v>0</v>
      </c>
      <c r="BL2979">
        <f t="shared" si="865"/>
        <v>0</v>
      </c>
      <c r="BM2979">
        <f t="shared" si="866"/>
        <v>0</v>
      </c>
      <c r="BN2979">
        <f t="shared" si="867"/>
        <v>0</v>
      </c>
    </row>
    <row r="2980" spans="37:66">
      <c r="AK2980" t="e">
        <f t="shared" si="854"/>
        <v>#NUM!</v>
      </c>
      <c r="AL2980">
        <f t="shared" si="855"/>
        <v>0</v>
      </c>
      <c r="AM2980">
        <f t="shared" si="856"/>
        <v>0</v>
      </c>
      <c r="AN2980">
        <f t="shared" si="857"/>
        <v>0</v>
      </c>
      <c r="AO2980">
        <f t="shared" si="858"/>
        <v>0</v>
      </c>
      <c r="AP2980">
        <f t="shared" si="859"/>
        <v>0</v>
      </c>
      <c r="AQ2980">
        <f t="shared" si="860"/>
        <v>0</v>
      </c>
      <c r="AR2980">
        <f t="shared" si="861"/>
        <v>0</v>
      </c>
      <c r="AS2980">
        <f t="shared" si="862"/>
        <v>0</v>
      </c>
      <c r="BJ2980" t="e">
        <f t="shared" si="863"/>
        <v>#NUM!</v>
      </c>
      <c r="BK2980">
        <f t="shared" si="864"/>
        <v>0</v>
      </c>
      <c r="BL2980">
        <f t="shared" si="865"/>
        <v>0</v>
      </c>
      <c r="BM2980">
        <f t="shared" si="866"/>
        <v>0</v>
      </c>
      <c r="BN2980">
        <f t="shared" si="867"/>
        <v>0</v>
      </c>
    </row>
    <row r="2981" spans="37:66">
      <c r="AK2981" t="e">
        <f t="shared" si="854"/>
        <v>#NUM!</v>
      </c>
      <c r="AL2981">
        <f t="shared" si="855"/>
        <v>0</v>
      </c>
      <c r="AM2981">
        <f t="shared" si="856"/>
        <v>0</v>
      </c>
      <c r="AN2981">
        <f t="shared" si="857"/>
        <v>0</v>
      </c>
      <c r="AO2981">
        <f t="shared" si="858"/>
        <v>0</v>
      </c>
      <c r="AP2981">
        <f t="shared" si="859"/>
        <v>0</v>
      </c>
      <c r="AQ2981">
        <f t="shared" si="860"/>
        <v>0</v>
      </c>
      <c r="AR2981">
        <f t="shared" si="861"/>
        <v>0</v>
      </c>
      <c r="AS2981">
        <f t="shared" si="862"/>
        <v>0</v>
      </c>
      <c r="BJ2981" t="e">
        <f t="shared" si="863"/>
        <v>#NUM!</v>
      </c>
      <c r="BK2981">
        <f t="shared" si="864"/>
        <v>0</v>
      </c>
      <c r="BL2981">
        <f t="shared" si="865"/>
        <v>0</v>
      </c>
      <c r="BM2981">
        <f t="shared" si="866"/>
        <v>0</v>
      </c>
      <c r="BN2981">
        <f t="shared" si="867"/>
        <v>0</v>
      </c>
    </row>
    <row r="2982" spans="37:66">
      <c r="AK2982" t="e">
        <f t="shared" si="854"/>
        <v>#NUM!</v>
      </c>
      <c r="AL2982">
        <f t="shared" si="855"/>
        <v>0</v>
      </c>
      <c r="AM2982">
        <f t="shared" si="856"/>
        <v>0</v>
      </c>
      <c r="AN2982">
        <f t="shared" si="857"/>
        <v>0</v>
      </c>
      <c r="AO2982">
        <f t="shared" si="858"/>
        <v>0</v>
      </c>
      <c r="AP2982">
        <f t="shared" si="859"/>
        <v>0</v>
      </c>
      <c r="AQ2982">
        <f t="shared" si="860"/>
        <v>0</v>
      </c>
      <c r="AR2982">
        <f t="shared" si="861"/>
        <v>0</v>
      </c>
      <c r="AS2982">
        <f t="shared" si="862"/>
        <v>0</v>
      </c>
      <c r="BJ2982" t="e">
        <f t="shared" si="863"/>
        <v>#NUM!</v>
      </c>
      <c r="BK2982">
        <f t="shared" si="864"/>
        <v>0</v>
      </c>
      <c r="BL2982">
        <f t="shared" si="865"/>
        <v>0</v>
      </c>
      <c r="BM2982">
        <f t="shared" si="866"/>
        <v>0</v>
      </c>
      <c r="BN2982">
        <f t="shared" si="867"/>
        <v>0</v>
      </c>
    </row>
    <row r="2983" spans="37:66">
      <c r="AK2983" t="e">
        <f t="shared" si="854"/>
        <v>#NUM!</v>
      </c>
      <c r="AL2983">
        <f t="shared" si="855"/>
        <v>0</v>
      </c>
      <c r="AM2983">
        <f t="shared" si="856"/>
        <v>0</v>
      </c>
      <c r="AN2983">
        <f t="shared" si="857"/>
        <v>0</v>
      </c>
      <c r="AO2983">
        <f t="shared" si="858"/>
        <v>0</v>
      </c>
      <c r="AP2983">
        <f t="shared" si="859"/>
        <v>0</v>
      </c>
      <c r="AQ2983">
        <f t="shared" si="860"/>
        <v>0</v>
      </c>
      <c r="AR2983">
        <f t="shared" si="861"/>
        <v>0</v>
      </c>
      <c r="AS2983">
        <f t="shared" si="862"/>
        <v>0</v>
      </c>
      <c r="BJ2983" t="e">
        <f t="shared" si="863"/>
        <v>#NUM!</v>
      </c>
      <c r="BK2983">
        <f t="shared" si="864"/>
        <v>0</v>
      </c>
      <c r="BL2983">
        <f t="shared" si="865"/>
        <v>0</v>
      </c>
      <c r="BM2983">
        <f t="shared" si="866"/>
        <v>0</v>
      </c>
      <c r="BN2983">
        <f t="shared" si="867"/>
        <v>0</v>
      </c>
    </row>
    <row r="2984" spans="37:66">
      <c r="AK2984" t="e">
        <f t="shared" si="854"/>
        <v>#NUM!</v>
      </c>
      <c r="AL2984">
        <f t="shared" si="855"/>
        <v>0</v>
      </c>
      <c r="AM2984">
        <f t="shared" si="856"/>
        <v>0</v>
      </c>
      <c r="AN2984">
        <f t="shared" si="857"/>
        <v>0</v>
      </c>
      <c r="AO2984">
        <f t="shared" si="858"/>
        <v>0</v>
      </c>
      <c r="AP2984">
        <f t="shared" si="859"/>
        <v>0</v>
      </c>
      <c r="AQ2984">
        <f t="shared" si="860"/>
        <v>0</v>
      </c>
      <c r="AR2984">
        <f t="shared" si="861"/>
        <v>0</v>
      </c>
      <c r="AS2984">
        <f t="shared" si="862"/>
        <v>0</v>
      </c>
      <c r="BJ2984" t="e">
        <f t="shared" si="863"/>
        <v>#NUM!</v>
      </c>
      <c r="BK2984">
        <f t="shared" si="864"/>
        <v>0</v>
      </c>
      <c r="BL2984">
        <f t="shared" si="865"/>
        <v>0</v>
      </c>
      <c r="BM2984">
        <f t="shared" si="866"/>
        <v>0</v>
      </c>
      <c r="BN2984">
        <f t="shared" si="867"/>
        <v>0</v>
      </c>
    </row>
    <row r="2985" spans="37:66">
      <c r="AK2985" t="e">
        <f t="shared" si="854"/>
        <v>#NUM!</v>
      </c>
      <c r="AL2985">
        <f t="shared" si="855"/>
        <v>0</v>
      </c>
      <c r="AM2985">
        <f t="shared" si="856"/>
        <v>0</v>
      </c>
      <c r="AN2985">
        <f t="shared" si="857"/>
        <v>0</v>
      </c>
      <c r="AO2985">
        <f t="shared" si="858"/>
        <v>0</v>
      </c>
      <c r="AP2985">
        <f t="shared" si="859"/>
        <v>0</v>
      </c>
      <c r="AQ2985">
        <f t="shared" si="860"/>
        <v>0</v>
      </c>
      <c r="AR2985">
        <f t="shared" si="861"/>
        <v>0</v>
      </c>
      <c r="AS2985">
        <f t="shared" si="862"/>
        <v>0</v>
      </c>
      <c r="BJ2985" t="e">
        <f t="shared" si="863"/>
        <v>#NUM!</v>
      </c>
      <c r="BK2985">
        <f t="shared" si="864"/>
        <v>0</v>
      </c>
      <c r="BL2985">
        <f t="shared" si="865"/>
        <v>0</v>
      </c>
      <c r="BM2985">
        <f t="shared" si="866"/>
        <v>0</v>
      </c>
      <c r="BN2985">
        <f t="shared" si="867"/>
        <v>0</v>
      </c>
    </row>
    <row r="2986" spans="37:66">
      <c r="AK2986" t="e">
        <f t="shared" si="854"/>
        <v>#NUM!</v>
      </c>
      <c r="AL2986">
        <f t="shared" si="855"/>
        <v>0</v>
      </c>
      <c r="AM2986">
        <f t="shared" si="856"/>
        <v>0</v>
      </c>
      <c r="AN2986">
        <f t="shared" si="857"/>
        <v>0</v>
      </c>
      <c r="AO2986">
        <f t="shared" si="858"/>
        <v>0</v>
      </c>
      <c r="AP2986">
        <f t="shared" si="859"/>
        <v>0</v>
      </c>
      <c r="AQ2986">
        <f t="shared" si="860"/>
        <v>0</v>
      </c>
      <c r="AR2986">
        <f t="shared" si="861"/>
        <v>0</v>
      </c>
      <c r="AS2986">
        <f t="shared" si="862"/>
        <v>0</v>
      </c>
      <c r="BJ2986" t="e">
        <f t="shared" si="863"/>
        <v>#NUM!</v>
      </c>
      <c r="BK2986">
        <f t="shared" si="864"/>
        <v>0</v>
      </c>
      <c r="BL2986">
        <f t="shared" si="865"/>
        <v>0</v>
      </c>
      <c r="BM2986">
        <f t="shared" si="866"/>
        <v>0</v>
      </c>
      <c r="BN2986">
        <f t="shared" si="867"/>
        <v>0</v>
      </c>
    </row>
    <row r="2987" spans="37:66">
      <c r="AK2987" t="e">
        <f t="shared" si="854"/>
        <v>#NUM!</v>
      </c>
      <c r="AL2987">
        <f t="shared" si="855"/>
        <v>0</v>
      </c>
      <c r="AM2987">
        <f t="shared" si="856"/>
        <v>0</v>
      </c>
      <c r="AN2987">
        <f t="shared" si="857"/>
        <v>0</v>
      </c>
      <c r="AO2987">
        <f t="shared" si="858"/>
        <v>0</v>
      </c>
      <c r="AP2987">
        <f t="shared" si="859"/>
        <v>0</v>
      </c>
      <c r="AQ2987">
        <f t="shared" si="860"/>
        <v>0</v>
      </c>
      <c r="AR2987">
        <f t="shared" si="861"/>
        <v>0</v>
      </c>
      <c r="AS2987">
        <f t="shared" si="862"/>
        <v>0</v>
      </c>
      <c r="BJ2987" t="e">
        <f t="shared" si="863"/>
        <v>#NUM!</v>
      </c>
      <c r="BK2987">
        <f t="shared" si="864"/>
        <v>0</v>
      </c>
      <c r="BL2987">
        <f t="shared" si="865"/>
        <v>0</v>
      </c>
      <c r="BM2987">
        <f t="shared" si="866"/>
        <v>0</v>
      </c>
      <c r="BN2987">
        <f t="shared" si="867"/>
        <v>0</v>
      </c>
    </row>
    <row r="2988" spans="37:66">
      <c r="AK2988" t="e">
        <f t="shared" si="854"/>
        <v>#NUM!</v>
      </c>
      <c r="AL2988">
        <f t="shared" si="855"/>
        <v>0</v>
      </c>
      <c r="AM2988">
        <f t="shared" si="856"/>
        <v>0</v>
      </c>
      <c r="AN2988">
        <f t="shared" si="857"/>
        <v>0</v>
      </c>
      <c r="AO2988">
        <f t="shared" si="858"/>
        <v>0</v>
      </c>
      <c r="AP2988">
        <f t="shared" si="859"/>
        <v>0</v>
      </c>
      <c r="AQ2988">
        <f t="shared" si="860"/>
        <v>0</v>
      </c>
      <c r="AR2988">
        <f t="shared" si="861"/>
        <v>0</v>
      </c>
      <c r="AS2988">
        <f t="shared" si="862"/>
        <v>0</v>
      </c>
      <c r="BJ2988" t="e">
        <f t="shared" si="863"/>
        <v>#NUM!</v>
      </c>
      <c r="BK2988">
        <f t="shared" si="864"/>
        <v>0</v>
      </c>
      <c r="BL2988">
        <f t="shared" si="865"/>
        <v>0</v>
      </c>
      <c r="BM2988">
        <f t="shared" si="866"/>
        <v>0</v>
      </c>
      <c r="BN2988">
        <f t="shared" si="867"/>
        <v>0</v>
      </c>
    </row>
    <row r="2989" spans="37:66">
      <c r="AK2989" t="e">
        <f t="shared" si="854"/>
        <v>#NUM!</v>
      </c>
      <c r="AL2989">
        <f t="shared" si="855"/>
        <v>0</v>
      </c>
      <c r="AM2989">
        <f t="shared" si="856"/>
        <v>0</v>
      </c>
      <c r="AN2989">
        <f t="shared" si="857"/>
        <v>0</v>
      </c>
      <c r="AO2989">
        <f t="shared" si="858"/>
        <v>0</v>
      </c>
      <c r="AP2989">
        <f t="shared" si="859"/>
        <v>0</v>
      </c>
      <c r="AQ2989">
        <f t="shared" si="860"/>
        <v>0</v>
      </c>
      <c r="AR2989">
        <f t="shared" si="861"/>
        <v>0</v>
      </c>
      <c r="AS2989">
        <f t="shared" si="862"/>
        <v>0</v>
      </c>
      <c r="BJ2989" t="e">
        <f t="shared" si="863"/>
        <v>#NUM!</v>
      </c>
      <c r="BK2989">
        <f t="shared" si="864"/>
        <v>0</v>
      </c>
      <c r="BL2989">
        <f t="shared" si="865"/>
        <v>0</v>
      </c>
      <c r="BM2989">
        <f t="shared" si="866"/>
        <v>0</v>
      </c>
      <c r="BN2989">
        <f t="shared" si="867"/>
        <v>0</v>
      </c>
    </row>
    <row r="2990" spans="37:66">
      <c r="AK2990" t="e">
        <f t="shared" si="854"/>
        <v>#NUM!</v>
      </c>
      <c r="AL2990">
        <f t="shared" si="855"/>
        <v>0</v>
      </c>
      <c r="AM2990">
        <f t="shared" si="856"/>
        <v>0</v>
      </c>
      <c r="AN2990">
        <f t="shared" si="857"/>
        <v>0</v>
      </c>
      <c r="AO2990">
        <f t="shared" si="858"/>
        <v>0</v>
      </c>
      <c r="AP2990">
        <f t="shared" si="859"/>
        <v>0</v>
      </c>
      <c r="AQ2990">
        <f t="shared" si="860"/>
        <v>0</v>
      </c>
      <c r="AR2990">
        <f t="shared" si="861"/>
        <v>0</v>
      </c>
      <c r="AS2990">
        <f t="shared" si="862"/>
        <v>0</v>
      </c>
      <c r="BJ2990" t="e">
        <f t="shared" si="863"/>
        <v>#NUM!</v>
      </c>
      <c r="BK2990">
        <f t="shared" si="864"/>
        <v>0</v>
      </c>
      <c r="BL2990">
        <f t="shared" si="865"/>
        <v>0</v>
      </c>
      <c r="BM2990">
        <f t="shared" si="866"/>
        <v>0</v>
      </c>
      <c r="BN2990">
        <f t="shared" si="867"/>
        <v>0</v>
      </c>
    </row>
    <row r="2991" spans="37:66">
      <c r="AK2991" t="e">
        <f t="shared" si="854"/>
        <v>#NUM!</v>
      </c>
      <c r="AL2991">
        <f t="shared" si="855"/>
        <v>0</v>
      </c>
      <c r="AM2991">
        <f t="shared" si="856"/>
        <v>0</v>
      </c>
      <c r="AN2991">
        <f t="shared" si="857"/>
        <v>0</v>
      </c>
      <c r="AO2991">
        <f t="shared" si="858"/>
        <v>0</v>
      </c>
      <c r="AP2991">
        <f t="shared" si="859"/>
        <v>0</v>
      </c>
      <c r="AQ2991">
        <f t="shared" si="860"/>
        <v>0</v>
      </c>
      <c r="AR2991">
        <f t="shared" si="861"/>
        <v>0</v>
      </c>
      <c r="AS2991">
        <f t="shared" si="862"/>
        <v>0</v>
      </c>
      <c r="BJ2991" t="e">
        <f t="shared" si="863"/>
        <v>#NUM!</v>
      </c>
      <c r="BK2991">
        <f t="shared" si="864"/>
        <v>0</v>
      </c>
      <c r="BL2991">
        <f t="shared" si="865"/>
        <v>0</v>
      </c>
      <c r="BM2991">
        <f t="shared" si="866"/>
        <v>0</v>
      </c>
      <c r="BN2991">
        <f t="shared" si="867"/>
        <v>0</v>
      </c>
    </row>
    <row r="2992" spans="37:66">
      <c r="AK2992" t="e">
        <f t="shared" si="854"/>
        <v>#NUM!</v>
      </c>
      <c r="AL2992">
        <f t="shared" si="855"/>
        <v>0</v>
      </c>
      <c r="AM2992">
        <f t="shared" si="856"/>
        <v>0</v>
      </c>
      <c r="AN2992">
        <f t="shared" si="857"/>
        <v>0</v>
      </c>
      <c r="AO2992">
        <f t="shared" si="858"/>
        <v>0</v>
      </c>
      <c r="AP2992">
        <f t="shared" si="859"/>
        <v>0</v>
      </c>
      <c r="AQ2992">
        <f t="shared" si="860"/>
        <v>0</v>
      </c>
      <c r="AR2992">
        <f t="shared" si="861"/>
        <v>0</v>
      </c>
      <c r="AS2992">
        <f t="shared" si="862"/>
        <v>0</v>
      </c>
      <c r="BJ2992" t="e">
        <f t="shared" si="863"/>
        <v>#NUM!</v>
      </c>
      <c r="BK2992">
        <f t="shared" si="864"/>
        <v>0</v>
      </c>
      <c r="BL2992">
        <f t="shared" si="865"/>
        <v>0</v>
      </c>
      <c r="BM2992">
        <f t="shared" si="866"/>
        <v>0</v>
      </c>
      <c r="BN2992">
        <f t="shared" si="867"/>
        <v>0</v>
      </c>
    </row>
    <row r="2993" spans="37:66">
      <c r="AK2993" t="e">
        <f t="shared" si="854"/>
        <v>#NUM!</v>
      </c>
      <c r="AL2993">
        <f t="shared" si="855"/>
        <v>0</v>
      </c>
      <c r="AM2993">
        <f t="shared" si="856"/>
        <v>0</v>
      </c>
      <c r="AN2993">
        <f t="shared" si="857"/>
        <v>0</v>
      </c>
      <c r="AO2993">
        <f t="shared" si="858"/>
        <v>0</v>
      </c>
      <c r="AP2993">
        <f t="shared" si="859"/>
        <v>0</v>
      </c>
      <c r="AQ2993">
        <f t="shared" si="860"/>
        <v>0</v>
      </c>
      <c r="AR2993">
        <f t="shared" si="861"/>
        <v>0</v>
      </c>
      <c r="AS2993">
        <f t="shared" si="862"/>
        <v>0</v>
      </c>
      <c r="BJ2993" t="e">
        <f t="shared" si="863"/>
        <v>#NUM!</v>
      </c>
      <c r="BK2993">
        <f t="shared" si="864"/>
        <v>0</v>
      </c>
      <c r="BL2993">
        <f t="shared" si="865"/>
        <v>0</v>
      </c>
      <c r="BM2993">
        <f t="shared" si="866"/>
        <v>0</v>
      </c>
      <c r="BN2993">
        <f t="shared" si="867"/>
        <v>0</v>
      </c>
    </row>
    <row r="2994" spans="37:66">
      <c r="AK2994" t="e">
        <f t="shared" si="854"/>
        <v>#NUM!</v>
      </c>
      <c r="AL2994">
        <f t="shared" si="855"/>
        <v>0</v>
      </c>
      <c r="AM2994">
        <f t="shared" si="856"/>
        <v>0</v>
      </c>
      <c r="AN2994">
        <f t="shared" si="857"/>
        <v>0</v>
      </c>
      <c r="AO2994">
        <f t="shared" si="858"/>
        <v>0</v>
      </c>
      <c r="AP2994">
        <f t="shared" si="859"/>
        <v>0</v>
      </c>
      <c r="AQ2994">
        <f t="shared" si="860"/>
        <v>0</v>
      </c>
      <c r="AR2994">
        <f t="shared" si="861"/>
        <v>0</v>
      </c>
      <c r="AS2994">
        <f t="shared" si="862"/>
        <v>0</v>
      </c>
      <c r="BJ2994" t="e">
        <f t="shared" si="863"/>
        <v>#NUM!</v>
      </c>
      <c r="BK2994">
        <f t="shared" si="864"/>
        <v>0</v>
      </c>
      <c r="BL2994">
        <f t="shared" si="865"/>
        <v>0</v>
      </c>
      <c r="BM2994">
        <f t="shared" si="866"/>
        <v>0</v>
      </c>
      <c r="BN2994">
        <f t="shared" si="867"/>
        <v>0</v>
      </c>
    </row>
    <row r="2995" spans="37:66">
      <c r="AK2995" t="e">
        <f t="shared" si="854"/>
        <v>#NUM!</v>
      </c>
      <c r="AL2995">
        <f t="shared" si="855"/>
        <v>0</v>
      </c>
      <c r="AM2995">
        <f t="shared" si="856"/>
        <v>0</v>
      </c>
      <c r="AN2995">
        <f t="shared" si="857"/>
        <v>0</v>
      </c>
      <c r="AO2995">
        <f t="shared" si="858"/>
        <v>0</v>
      </c>
      <c r="AP2995">
        <f t="shared" si="859"/>
        <v>0</v>
      </c>
      <c r="AQ2995">
        <f t="shared" si="860"/>
        <v>0</v>
      </c>
      <c r="AR2995">
        <f t="shared" si="861"/>
        <v>0</v>
      </c>
      <c r="AS2995">
        <f t="shared" si="862"/>
        <v>0</v>
      </c>
      <c r="BJ2995" t="e">
        <f t="shared" si="863"/>
        <v>#NUM!</v>
      </c>
      <c r="BK2995">
        <f t="shared" si="864"/>
        <v>0</v>
      </c>
      <c r="BL2995">
        <f t="shared" si="865"/>
        <v>0</v>
      </c>
      <c r="BM2995">
        <f t="shared" si="866"/>
        <v>0</v>
      </c>
      <c r="BN2995">
        <f t="shared" si="867"/>
        <v>0</v>
      </c>
    </row>
    <row r="2996" spans="37:66">
      <c r="AK2996" t="e">
        <f t="shared" si="854"/>
        <v>#NUM!</v>
      </c>
      <c r="AL2996">
        <f t="shared" si="855"/>
        <v>0</v>
      </c>
      <c r="AM2996">
        <f t="shared" si="856"/>
        <v>0</v>
      </c>
      <c r="AN2996">
        <f t="shared" si="857"/>
        <v>0</v>
      </c>
      <c r="AO2996">
        <f t="shared" si="858"/>
        <v>0</v>
      </c>
      <c r="AP2996">
        <f t="shared" si="859"/>
        <v>0</v>
      </c>
      <c r="AQ2996">
        <f t="shared" si="860"/>
        <v>0</v>
      </c>
      <c r="AR2996">
        <f t="shared" si="861"/>
        <v>0</v>
      </c>
      <c r="AS2996">
        <f t="shared" si="862"/>
        <v>0</v>
      </c>
      <c r="BJ2996" t="e">
        <f t="shared" si="863"/>
        <v>#NUM!</v>
      </c>
      <c r="BK2996">
        <f t="shared" si="864"/>
        <v>0</v>
      </c>
      <c r="BL2996">
        <f t="shared" si="865"/>
        <v>0</v>
      </c>
      <c r="BM2996">
        <f t="shared" si="866"/>
        <v>0</v>
      </c>
      <c r="BN2996">
        <f t="shared" si="867"/>
        <v>0</v>
      </c>
    </row>
    <row r="2997" spans="37:66">
      <c r="AK2997" t="e">
        <f t="shared" si="854"/>
        <v>#NUM!</v>
      </c>
      <c r="AL2997">
        <f t="shared" si="855"/>
        <v>0</v>
      </c>
      <c r="AM2997">
        <f t="shared" si="856"/>
        <v>0</v>
      </c>
      <c r="AN2997">
        <f t="shared" si="857"/>
        <v>0</v>
      </c>
      <c r="AO2997">
        <f t="shared" si="858"/>
        <v>0</v>
      </c>
      <c r="AP2997">
        <f t="shared" si="859"/>
        <v>0</v>
      </c>
      <c r="AQ2997">
        <f t="shared" si="860"/>
        <v>0</v>
      </c>
      <c r="AR2997">
        <f t="shared" si="861"/>
        <v>0</v>
      </c>
      <c r="AS2997">
        <f t="shared" si="862"/>
        <v>0</v>
      </c>
      <c r="BJ2997" t="e">
        <f t="shared" si="863"/>
        <v>#NUM!</v>
      </c>
      <c r="BK2997">
        <f t="shared" si="864"/>
        <v>0</v>
      </c>
      <c r="BL2997">
        <f t="shared" si="865"/>
        <v>0</v>
      </c>
      <c r="BM2997">
        <f t="shared" si="866"/>
        <v>0</v>
      </c>
      <c r="BN2997">
        <f t="shared" si="867"/>
        <v>0</v>
      </c>
    </row>
    <row r="2998" spans="37:66">
      <c r="AK2998" t="e">
        <f t="shared" si="854"/>
        <v>#NUM!</v>
      </c>
      <c r="AL2998">
        <f t="shared" si="855"/>
        <v>0</v>
      </c>
      <c r="AM2998">
        <f t="shared" si="856"/>
        <v>0</v>
      </c>
      <c r="AN2998">
        <f t="shared" si="857"/>
        <v>0</v>
      </c>
      <c r="AO2998">
        <f t="shared" si="858"/>
        <v>0</v>
      </c>
      <c r="AP2998">
        <f t="shared" si="859"/>
        <v>0</v>
      </c>
      <c r="AQ2998">
        <f t="shared" si="860"/>
        <v>0</v>
      </c>
      <c r="AR2998">
        <f t="shared" si="861"/>
        <v>0</v>
      </c>
      <c r="AS2998">
        <f t="shared" si="862"/>
        <v>0</v>
      </c>
      <c r="BJ2998" t="e">
        <f t="shared" si="863"/>
        <v>#NUM!</v>
      </c>
      <c r="BK2998">
        <f t="shared" si="864"/>
        <v>0</v>
      </c>
      <c r="BL2998">
        <f t="shared" si="865"/>
        <v>0</v>
      </c>
      <c r="BM2998">
        <f t="shared" si="866"/>
        <v>0</v>
      </c>
      <c r="BN2998">
        <f t="shared" si="867"/>
        <v>0</v>
      </c>
    </row>
    <row r="2999" spans="37:66">
      <c r="AK2999" t="e">
        <f t="shared" si="854"/>
        <v>#NUM!</v>
      </c>
      <c r="AL2999">
        <f t="shared" si="855"/>
        <v>0</v>
      </c>
      <c r="AM2999">
        <f t="shared" si="856"/>
        <v>0</v>
      </c>
      <c r="AN2999">
        <f t="shared" si="857"/>
        <v>0</v>
      </c>
      <c r="AO2999">
        <f t="shared" si="858"/>
        <v>0</v>
      </c>
      <c r="AP2999">
        <f t="shared" si="859"/>
        <v>0</v>
      </c>
      <c r="AQ2999">
        <f t="shared" si="860"/>
        <v>0</v>
      </c>
      <c r="AR2999">
        <f t="shared" si="861"/>
        <v>0</v>
      </c>
      <c r="AS2999">
        <f t="shared" si="862"/>
        <v>0</v>
      </c>
      <c r="BJ2999" t="e">
        <f t="shared" si="863"/>
        <v>#NUM!</v>
      </c>
      <c r="BK2999">
        <f t="shared" si="864"/>
        <v>0</v>
      </c>
      <c r="BL2999">
        <f t="shared" si="865"/>
        <v>0</v>
      </c>
      <c r="BM2999">
        <f t="shared" si="866"/>
        <v>0</v>
      </c>
      <c r="BN2999">
        <f t="shared" si="867"/>
        <v>0</v>
      </c>
    </row>
    <row r="3000" spans="37:66">
      <c r="AK3000" t="e">
        <f t="shared" si="854"/>
        <v>#NUM!</v>
      </c>
      <c r="AL3000">
        <f t="shared" si="855"/>
        <v>0</v>
      </c>
      <c r="AM3000">
        <f t="shared" si="856"/>
        <v>0</v>
      </c>
      <c r="AN3000">
        <f t="shared" si="857"/>
        <v>0</v>
      </c>
      <c r="AO3000">
        <f t="shared" si="858"/>
        <v>0</v>
      </c>
      <c r="AP3000">
        <f t="shared" si="859"/>
        <v>0</v>
      </c>
      <c r="AQ3000">
        <f t="shared" si="860"/>
        <v>0</v>
      </c>
      <c r="AR3000">
        <f t="shared" si="861"/>
        <v>0</v>
      </c>
      <c r="AS3000">
        <f t="shared" si="862"/>
        <v>0</v>
      </c>
      <c r="BJ3000" t="e">
        <f t="shared" si="863"/>
        <v>#NUM!</v>
      </c>
      <c r="BK3000">
        <f t="shared" si="864"/>
        <v>0</v>
      </c>
      <c r="BL3000">
        <f t="shared" si="865"/>
        <v>0</v>
      </c>
      <c r="BM3000">
        <f t="shared" si="866"/>
        <v>0</v>
      </c>
      <c r="BN3000">
        <f t="shared" si="867"/>
        <v>0</v>
      </c>
    </row>
    <row r="3001" spans="37:66">
      <c r="AK3001" t="e">
        <f t="shared" si="854"/>
        <v>#NUM!</v>
      </c>
      <c r="AL3001">
        <f t="shared" si="855"/>
        <v>0</v>
      </c>
      <c r="AM3001">
        <f t="shared" si="856"/>
        <v>0</v>
      </c>
      <c r="AN3001">
        <f t="shared" si="857"/>
        <v>0</v>
      </c>
      <c r="AO3001">
        <f t="shared" si="858"/>
        <v>0</v>
      </c>
      <c r="AP3001">
        <f t="shared" si="859"/>
        <v>0</v>
      </c>
      <c r="AQ3001">
        <f t="shared" si="860"/>
        <v>0</v>
      </c>
      <c r="AR3001">
        <f t="shared" si="861"/>
        <v>0</v>
      </c>
      <c r="AS3001">
        <f t="shared" si="862"/>
        <v>0</v>
      </c>
      <c r="BJ3001" t="e">
        <f t="shared" si="863"/>
        <v>#NUM!</v>
      </c>
      <c r="BK3001">
        <f t="shared" si="864"/>
        <v>0</v>
      </c>
      <c r="BL3001">
        <f t="shared" si="865"/>
        <v>0</v>
      </c>
      <c r="BM3001">
        <f t="shared" si="866"/>
        <v>0</v>
      </c>
      <c r="BN3001">
        <f t="shared" si="867"/>
        <v>0</v>
      </c>
    </row>
    <row r="3002" spans="37:66">
      <c r="AK3002" t="e">
        <f t="shared" si="854"/>
        <v>#NUM!</v>
      </c>
      <c r="AL3002">
        <f t="shared" si="855"/>
        <v>0</v>
      </c>
      <c r="AM3002">
        <f t="shared" si="856"/>
        <v>0</v>
      </c>
      <c r="AN3002">
        <f t="shared" si="857"/>
        <v>0</v>
      </c>
      <c r="AO3002">
        <f t="shared" si="858"/>
        <v>0</v>
      </c>
      <c r="AP3002">
        <f t="shared" si="859"/>
        <v>0</v>
      </c>
      <c r="AQ3002">
        <f t="shared" si="860"/>
        <v>0</v>
      </c>
      <c r="AR3002">
        <f t="shared" si="861"/>
        <v>0</v>
      </c>
      <c r="AS3002">
        <f t="shared" si="862"/>
        <v>0</v>
      </c>
      <c r="BJ3002" t="e">
        <f t="shared" si="863"/>
        <v>#NUM!</v>
      </c>
      <c r="BK3002">
        <f t="shared" si="864"/>
        <v>0</v>
      </c>
      <c r="BL3002">
        <f t="shared" si="865"/>
        <v>0</v>
      </c>
      <c r="BM3002">
        <f t="shared" si="866"/>
        <v>0</v>
      </c>
      <c r="BN3002">
        <f t="shared" si="867"/>
        <v>0</v>
      </c>
    </row>
    <row r="3003" spans="37:66">
      <c r="AK3003" t="e">
        <f t="shared" si="854"/>
        <v>#NUM!</v>
      </c>
      <c r="AL3003">
        <f t="shared" si="855"/>
        <v>0</v>
      </c>
      <c r="AM3003">
        <f t="shared" si="856"/>
        <v>0</v>
      </c>
      <c r="AN3003">
        <f t="shared" si="857"/>
        <v>0</v>
      </c>
      <c r="AO3003">
        <f t="shared" si="858"/>
        <v>0</v>
      </c>
      <c r="AP3003">
        <f t="shared" si="859"/>
        <v>0</v>
      </c>
      <c r="AQ3003">
        <f t="shared" si="860"/>
        <v>0</v>
      </c>
      <c r="AR3003">
        <f t="shared" si="861"/>
        <v>0</v>
      </c>
      <c r="AS3003">
        <f t="shared" si="862"/>
        <v>0</v>
      </c>
      <c r="BJ3003" t="e">
        <f t="shared" si="863"/>
        <v>#NUM!</v>
      </c>
      <c r="BK3003">
        <f t="shared" si="864"/>
        <v>0</v>
      </c>
      <c r="BL3003">
        <f t="shared" si="865"/>
        <v>0</v>
      </c>
      <c r="BM3003">
        <f t="shared" si="866"/>
        <v>0</v>
      </c>
      <c r="BN3003">
        <f t="shared" si="867"/>
        <v>0</v>
      </c>
    </row>
    <row r="3004" spans="37:66">
      <c r="AK3004" t="e">
        <f t="shared" si="854"/>
        <v>#NUM!</v>
      </c>
      <c r="AL3004">
        <f t="shared" si="855"/>
        <v>0</v>
      </c>
      <c r="AM3004">
        <f t="shared" si="856"/>
        <v>0</v>
      </c>
      <c r="AN3004">
        <f t="shared" si="857"/>
        <v>0</v>
      </c>
      <c r="AO3004">
        <f t="shared" si="858"/>
        <v>0</v>
      </c>
      <c r="AP3004">
        <f t="shared" si="859"/>
        <v>0</v>
      </c>
      <c r="AQ3004">
        <f t="shared" si="860"/>
        <v>0</v>
      </c>
      <c r="AR3004">
        <f t="shared" si="861"/>
        <v>0</v>
      </c>
      <c r="AS3004">
        <f t="shared" si="862"/>
        <v>0</v>
      </c>
      <c r="BJ3004" t="e">
        <f t="shared" si="863"/>
        <v>#NUM!</v>
      </c>
      <c r="BK3004">
        <f t="shared" si="864"/>
        <v>0</v>
      </c>
      <c r="BL3004">
        <f t="shared" si="865"/>
        <v>0</v>
      </c>
      <c r="BM3004">
        <f t="shared" si="866"/>
        <v>0</v>
      </c>
      <c r="BN3004">
        <f t="shared" si="867"/>
        <v>0</v>
      </c>
    </row>
    <row r="3005" spans="37:66">
      <c r="AK3005" t="e">
        <f t="shared" si="854"/>
        <v>#NUM!</v>
      </c>
      <c r="AL3005">
        <f t="shared" si="855"/>
        <v>0</v>
      </c>
      <c r="AM3005">
        <f t="shared" si="856"/>
        <v>0</v>
      </c>
      <c r="AN3005">
        <f t="shared" si="857"/>
        <v>0</v>
      </c>
      <c r="AO3005">
        <f t="shared" si="858"/>
        <v>0</v>
      </c>
      <c r="AP3005">
        <f t="shared" si="859"/>
        <v>0</v>
      </c>
      <c r="AQ3005">
        <f t="shared" si="860"/>
        <v>0</v>
      </c>
      <c r="AR3005">
        <f t="shared" si="861"/>
        <v>0</v>
      </c>
      <c r="AS3005">
        <f t="shared" si="862"/>
        <v>0</v>
      </c>
      <c r="BJ3005" t="e">
        <f t="shared" si="863"/>
        <v>#NUM!</v>
      </c>
      <c r="BK3005">
        <f t="shared" si="864"/>
        <v>0</v>
      </c>
      <c r="BL3005">
        <f t="shared" si="865"/>
        <v>0</v>
      </c>
      <c r="BM3005">
        <f t="shared" si="866"/>
        <v>0</v>
      </c>
      <c r="BN3005">
        <f t="shared" si="867"/>
        <v>0</v>
      </c>
    </row>
    <row r="3006" spans="37:66">
      <c r="AK3006" t="e">
        <f t="shared" si="854"/>
        <v>#NUM!</v>
      </c>
      <c r="AL3006">
        <f t="shared" si="855"/>
        <v>0</v>
      </c>
      <c r="AM3006">
        <f t="shared" si="856"/>
        <v>0</v>
      </c>
      <c r="AN3006">
        <f t="shared" si="857"/>
        <v>0</v>
      </c>
      <c r="AO3006">
        <f t="shared" si="858"/>
        <v>0</v>
      </c>
      <c r="AP3006">
        <f t="shared" si="859"/>
        <v>0</v>
      </c>
      <c r="AQ3006">
        <f t="shared" si="860"/>
        <v>0</v>
      </c>
      <c r="AR3006">
        <f t="shared" si="861"/>
        <v>0</v>
      </c>
      <c r="AS3006">
        <f t="shared" si="862"/>
        <v>0</v>
      </c>
      <c r="BJ3006" t="e">
        <f t="shared" si="863"/>
        <v>#NUM!</v>
      </c>
      <c r="BK3006">
        <f t="shared" si="864"/>
        <v>0</v>
      </c>
      <c r="BL3006">
        <f t="shared" si="865"/>
        <v>0</v>
      </c>
      <c r="BM3006">
        <f t="shared" si="866"/>
        <v>0</v>
      </c>
      <c r="BN3006">
        <f t="shared" si="867"/>
        <v>0</v>
      </c>
    </row>
    <row r="3007" spans="37:66">
      <c r="AK3007" t="e">
        <f t="shared" si="854"/>
        <v>#NUM!</v>
      </c>
      <c r="AL3007">
        <f t="shared" si="855"/>
        <v>0</v>
      </c>
      <c r="AM3007">
        <f t="shared" si="856"/>
        <v>0</v>
      </c>
      <c r="AN3007">
        <f t="shared" si="857"/>
        <v>0</v>
      </c>
      <c r="AO3007">
        <f t="shared" si="858"/>
        <v>0</v>
      </c>
      <c r="AP3007">
        <f t="shared" si="859"/>
        <v>0</v>
      </c>
      <c r="AQ3007">
        <f t="shared" si="860"/>
        <v>0</v>
      </c>
      <c r="AR3007">
        <f t="shared" si="861"/>
        <v>0</v>
      </c>
      <c r="AS3007">
        <f t="shared" si="862"/>
        <v>0</v>
      </c>
      <c r="BJ3007" t="e">
        <f t="shared" si="863"/>
        <v>#NUM!</v>
      </c>
      <c r="BK3007">
        <f t="shared" si="864"/>
        <v>0</v>
      </c>
      <c r="BL3007">
        <f t="shared" si="865"/>
        <v>0</v>
      </c>
      <c r="BM3007">
        <f t="shared" si="866"/>
        <v>0</v>
      </c>
      <c r="BN3007">
        <f t="shared" si="867"/>
        <v>0</v>
      </c>
    </row>
    <row r="3008" spans="37:66">
      <c r="AK3008" t="e">
        <f t="shared" si="854"/>
        <v>#NUM!</v>
      </c>
      <c r="AL3008">
        <f t="shared" si="855"/>
        <v>0</v>
      </c>
      <c r="AM3008">
        <f t="shared" si="856"/>
        <v>0</v>
      </c>
      <c r="AN3008">
        <f t="shared" si="857"/>
        <v>0</v>
      </c>
      <c r="AO3008">
        <f t="shared" si="858"/>
        <v>0</v>
      </c>
      <c r="AP3008">
        <f t="shared" si="859"/>
        <v>0</v>
      </c>
      <c r="AQ3008">
        <f t="shared" si="860"/>
        <v>0</v>
      </c>
      <c r="AR3008">
        <f t="shared" si="861"/>
        <v>0</v>
      </c>
      <c r="AS3008">
        <f t="shared" si="862"/>
        <v>0</v>
      </c>
      <c r="BJ3008" t="e">
        <f t="shared" si="863"/>
        <v>#NUM!</v>
      </c>
      <c r="BK3008">
        <f t="shared" si="864"/>
        <v>0</v>
      </c>
      <c r="BL3008">
        <f t="shared" si="865"/>
        <v>0</v>
      </c>
      <c r="BM3008">
        <f t="shared" si="866"/>
        <v>0</v>
      </c>
      <c r="BN3008">
        <f t="shared" si="867"/>
        <v>0</v>
      </c>
    </row>
    <row r="3009" spans="37:66">
      <c r="AK3009" t="e">
        <f t="shared" si="854"/>
        <v>#NUM!</v>
      </c>
      <c r="AL3009">
        <f t="shared" si="855"/>
        <v>0</v>
      </c>
      <c r="AM3009">
        <f t="shared" si="856"/>
        <v>0</v>
      </c>
      <c r="AN3009">
        <f t="shared" si="857"/>
        <v>0</v>
      </c>
      <c r="AO3009">
        <f t="shared" si="858"/>
        <v>0</v>
      </c>
      <c r="AP3009">
        <f t="shared" si="859"/>
        <v>0</v>
      </c>
      <c r="AQ3009">
        <f t="shared" si="860"/>
        <v>0</v>
      </c>
      <c r="AR3009">
        <f t="shared" si="861"/>
        <v>0</v>
      </c>
      <c r="AS3009">
        <f t="shared" si="862"/>
        <v>0</v>
      </c>
      <c r="BJ3009" t="e">
        <f t="shared" si="863"/>
        <v>#NUM!</v>
      </c>
      <c r="BK3009">
        <f t="shared" si="864"/>
        <v>0</v>
      </c>
      <c r="BL3009">
        <f t="shared" si="865"/>
        <v>0</v>
      </c>
      <c r="BM3009">
        <f t="shared" si="866"/>
        <v>0</v>
      </c>
      <c r="BN3009">
        <f t="shared" si="867"/>
        <v>0</v>
      </c>
    </row>
    <row r="3010" spans="37:66">
      <c r="AK3010" t="e">
        <f t="shared" si="854"/>
        <v>#NUM!</v>
      </c>
      <c r="AL3010">
        <f t="shared" si="855"/>
        <v>0</v>
      </c>
      <c r="AM3010">
        <f t="shared" si="856"/>
        <v>0</v>
      </c>
      <c r="AN3010">
        <f t="shared" si="857"/>
        <v>0</v>
      </c>
      <c r="AO3010">
        <f t="shared" si="858"/>
        <v>0</v>
      </c>
      <c r="AP3010">
        <f t="shared" si="859"/>
        <v>0</v>
      </c>
      <c r="AQ3010">
        <f t="shared" si="860"/>
        <v>0</v>
      </c>
      <c r="AR3010">
        <f t="shared" si="861"/>
        <v>0</v>
      </c>
      <c r="AS3010">
        <f t="shared" si="862"/>
        <v>0</v>
      </c>
      <c r="BJ3010" t="e">
        <f t="shared" si="863"/>
        <v>#NUM!</v>
      </c>
      <c r="BK3010">
        <f t="shared" si="864"/>
        <v>0</v>
      </c>
      <c r="BL3010">
        <f t="shared" si="865"/>
        <v>0</v>
      </c>
      <c r="BM3010">
        <f t="shared" si="866"/>
        <v>0</v>
      </c>
      <c r="BN3010">
        <f t="shared" si="867"/>
        <v>0</v>
      </c>
    </row>
    <row r="3011" spans="37:66">
      <c r="AK3011" t="e">
        <f t="shared" si="854"/>
        <v>#NUM!</v>
      </c>
      <c r="AL3011">
        <f t="shared" si="855"/>
        <v>0</v>
      </c>
      <c r="AM3011">
        <f t="shared" si="856"/>
        <v>0</v>
      </c>
      <c r="AN3011">
        <f t="shared" si="857"/>
        <v>0</v>
      </c>
      <c r="AO3011">
        <f t="shared" si="858"/>
        <v>0</v>
      </c>
      <c r="AP3011">
        <f t="shared" si="859"/>
        <v>0</v>
      </c>
      <c r="AQ3011">
        <f t="shared" si="860"/>
        <v>0</v>
      </c>
      <c r="AR3011">
        <f t="shared" si="861"/>
        <v>0</v>
      </c>
      <c r="AS3011">
        <f t="shared" si="862"/>
        <v>0</v>
      </c>
      <c r="BJ3011" t="e">
        <f t="shared" si="863"/>
        <v>#NUM!</v>
      </c>
      <c r="BK3011">
        <f t="shared" si="864"/>
        <v>0</v>
      </c>
      <c r="BL3011">
        <f t="shared" si="865"/>
        <v>0</v>
      </c>
      <c r="BM3011">
        <f t="shared" si="866"/>
        <v>0</v>
      </c>
      <c r="BN3011">
        <f t="shared" si="867"/>
        <v>0</v>
      </c>
    </row>
    <row r="3012" spans="37:66">
      <c r="AK3012" t="e">
        <f t="shared" ref="AK3012:AK3023" si="868">$M3012^0*AA$2</f>
        <v>#NUM!</v>
      </c>
      <c r="AL3012">
        <f t="shared" ref="AL3012:AL3023" si="869">$M3012^1*AB$2</f>
        <v>0</v>
      </c>
      <c r="AM3012">
        <f t="shared" ref="AM3012:AM3023" si="870">$M3012^2*AC$2</f>
        <v>0</v>
      </c>
      <c r="AN3012">
        <f t="shared" ref="AN3012:AN3023" si="871">$M3012^3*AD$2</f>
        <v>0</v>
      </c>
      <c r="AO3012">
        <f t="shared" ref="AO3012:AO3023" si="872">$M3012^4*AE$2</f>
        <v>0</v>
      </c>
      <c r="AP3012">
        <f t="shared" ref="AP3012:AP3023" si="873">$M3012^5*AF$2</f>
        <v>0</v>
      </c>
      <c r="AQ3012">
        <f t="shared" ref="AQ3012:AQ3023" si="874">$M3012^6*AG$2</f>
        <v>0</v>
      </c>
      <c r="AR3012">
        <f t="shared" ref="AR3012:AR3023" si="875">$M3012^7*AH$2</f>
        <v>0</v>
      </c>
      <c r="AS3012">
        <f t="shared" ref="AS3012:AS3023" si="876">$M3012^8*AI$2</f>
        <v>0</v>
      </c>
      <c r="BJ3012" t="e">
        <f t="shared" ref="BJ3012:BJ3023" si="877">$M3012^0*BC$2</f>
        <v>#NUM!</v>
      </c>
      <c r="BK3012">
        <f t="shared" ref="BK3012:BK3023" si="878">$M3012^1*BD$2</f>
        <v>0</v>
      </c>
      <c r="BL3012">
        <f t="shared" ref="BL3012:BL3023" si="879">$M3012^2*BE$2</f>
        <v>0</v>
      </c>
      <c r="BM3012">
        <f t="shared" ref="BM3012:BM3023" si="880">$M3012^3*BF$2</f>
        <v>0</v>
      </c>
      <c r="BN3012">
        <f t="shared" ref="BN3012:BN3023" si="881">$M3012^4*BG$2</f>
        <v>0</v>
      </c>
    </row>
    <row r="3013" spans="37:66">
      <c r="AK3013" t="e">
        <f t="shared" si="868"/>
        <v>#NUM!</v>
      </c>
      <c r="AL3013">
        <f t="shared" si="869"/>
        <v>0</v>
      </c>
      <c r="AM3013">
        <f t="shared" si="870"/>
        <v>0</v>
      </c>
      <c r="AN3013">
        <f t="shared" si="871"/>
        <v>0</v>
      </c>
      <c r="AO3013">
        <f t="shared" si="872"/>
        <v>0</v>
      </c>
      <c r="AP3013">
        <f t="shared" si="873"/>
        <v>0</v>
      </c>
      <c r="AQ3013">
        <f t="shared" si="874"/>
        <v>0</v>
      </c>
      <c r="AR3013">
        <f t="shared" si="875"/>
        <v>0</v>
      </c>
      <c r="AS3013">
        <f t="shared" si="876"/>
        <v>0</v>
      </c>
      <c r="BJ3013" t="e">
        <f t="shared" si="877"/>
        <v>#NUM!</v>
      </c>
      <c r="BK3013">
        <f t="shared" si="878"/>
        <v>0</v>
      </c>
      <c r="BL3013">
        <f t="shared" si="879"/>
        <v>0</v>
      </c>
      <c r="BM3013">
        <f t="shared" si="880"/>
        <v>0</v>
      </c>
      <c r="BN3013">
        <f t="shared" si="881"/>
        <v>0</v>
      </c>
    </row>
    <row r="3014" spans="37:66">
      <c r="AK3014" t="e">
        <f t="shared" si="868"/>
        <v>#NUM!</v>
      </c>
      <c r="AL3014">
        <f t="shared" si="869"/>
        <v>0</v>
      </c>
      <c r="AM3014">
        <f t="shared" si="870"/>
        <v>0</v>
      </c>
      <c r="AN3014">
        <f t="shared" si="871"/>
        <v>0</v>
      </c>
      <c r="AO3014">
        <f t="shared" si="872"/>
        <v>0</v>
      </c>
      <c r="AP3014">
        <f t="shared" si="873"/>
        <v>0</v>
      </c>
      <c r="AQ3014">
        <f t="shared" si="874"/>
        <v>0</v>
      </c>
      <c r="AR3014">
        <f t="shared" si="875"/>
        <v>0</v>
      </c>
      <c r="AS3014">
        <f t="shared" si="876"/>
        <v>0</v>
      </c>
      <c r="BJ3014" t="e">
        <f t="shared" si="877"/>
        <v>#NUM!</v>
      </c>
      <c r="BK3014">
        <f t="shared" si="878"/>
        <v>0</v>
      </c>
      <c r="BL3014">
        <f t="shared" si="879"/>
        <v>0</v>
      </c>
      <c r="BM3014">
        <f t="shared" si="880"/>
        <v>0</v>
      </c>
      <c r="BN3014">
        <f t="shared" si="881"/>
        <v>0</v>
      </c>
    </row>
    <row r="3015" spans="37:66">
      <c r="AK3015" t="e">
        <f t="shared" si="868"/>
        <v>#NUM!</v>
      </c>
      <c r="AL3015">
        <f t="shared" si="869"/>
        <v>0</v>
      </c>
      <c r="AM3015">
        <f t="shared" si="870"/>
        <v>0</v>
      </c>
      <c r="AN3015">
        <f t="shared" si="871"/>
        <v>0</v>
      </c>
      <c r="AO3015">
        <f t="shared" si="872"/>
        <v>0</v>
      </c>
      <c r="AP3015">
        <f t="shared" si="873"/>
        <v>0</v>
      </c>
      <c r="AQ3015">
        <f t="shared" si="874"/>
        <v>0</v>
      </c>
      <c r="AR3015">
        <f t="shared" si="875"/>
        <v>0</v>
      </c>
      <c r="AS3015">
        <f t="shared" si="876"/>
        <v>0</v>
      </c>
      <c r="BJ3015" t="e">
        <f t="shared" si="877"/>
        <v>#NUM!</v>
      </c>
      <c r="BK3015">
        <f t="shared" si="878"/>
        <v>0</v>
      </c>
      <c r="BL3015">
        <f t="shared" si="879"/>
        <v>0</v>
      </c>
      <c r="BM3015">
        <f t="shared" si="880"/>
        <v>0</v>
      </c>
      <c r="BN3015">
        <f t="shared" si="881"/>
        <v>0</v>
      </c>
    </row>
    <row r="3016" spans="37:66">
      <c r="AK3016" t="e">
        <f t="shared" si="868"/>
        <v>#NUM!</v>
      </c>
      <c r="AL3016">
        <f t="shared" si="869"/>
        <v>0</v>
      </c>
      <c r="AM3016">
        <f t="shared" si="870"/>
        <v>0</v>
      </c>
      <c r="AN3016">
        <f t="shared" si="871"/>
        <v>0</v>
      </c>
      <c r="AO3016">
        <f t="shared" si="872"/>
        <v>0</v>
      </c>
      <c r="AP3016">
        <f t="shared" si="873"/>
        <v>0</v>
      </c>
      <c r="AQ3016">
        <f t="shared" si="874"/>
        <v>0</v>
      </c>
      <c r="AR3016">
        <f t="shared" si="875"/>
        <v>0</v>
      </c>
      <c r="AS3016">
        <f t="shared" si="876"/>
        <v>0</v>
      </c>
      <c r="BJ3016" t="e">
        <f t="shared" si="877"/>
        <v>#NUM!</v>
      </c>
      <c r="BK3016">
        <f t="shared" si="878"/>
        <v>0</v>
      </c>
      <c r="BL3016">
        <f t="shared" si="879"/>
        <v>0</v>
      </c>
      <c r="BM3016">
        <f t="shared" si="880"/>
        <v>0</v>
      </c>
      <c r="BN3016">
        <f t="shared" si="881"/>
        <v>0</v>
      </c>
    </row>
    <row r="3017" spans="37:66">
      <c r="AK3017" t="e">
        <f t="shared" si="868"/>
        <v>#NUM!</v>
      </c>
      <c r="AL3017">
        <f t="shared" si="869"/>
        <v>0</v>
      </c>
      <c r="AM3017">
        <f t="shared" si="870"/>
        <v>0</v>
      </c>
      <c r="AN3017">
        <f t="shared" si="871"/>
        <v>0</v>
      </c>
      <c r="AO3017">
        <f t="shared" si="872"/>
        <v>0</v>
      </c>
      <c r="AP3017">
        <f t="shared" si="873"/>
        <v>0</v>
      </c>
      <c r="AQ3017">
        <f t="shared" si="874"/>
        <v>0</v>
      </c>
      <c r="AR3017">
        <f t="shared" si="875"/>
        <v>0</v>
      </c>
      <c r="AS3017">
        <f t="shared" si="876"/>
        <v>0</v>
      </c>
      <c r="BJ3017" t="e">
        <f t="shared" si="877"/>
        <v>#NUM!</v>
      </c>
      <c r="BK3017">
        <f t="shared" si="878"/>
        <v>0</v>
      </c>
      <c r="BL3017">
        <f t="shared" si="879"/>
        <v>0</v>
      </c>
      <c r="BM3017">
        <f t="shared" si="880"/>
        <v>0</v>
      </c>
      <c r="BN3017">
        <f t="shared" si="881"/>
        <v>0</v>
      </c>
    </row>
    <row r="3018" spans="37:66">
      <c r="AK3018" t="e">
        <f t="shared" si="868"/>
        <v>#NUM!</v>
      </c>
      <c r="AL3018">
        <f t="shared" si="869"/>
        <v>0</v>
      </c>
      <c r="AM3018">
        <f t="shared" si="870"/>
        <v>0</v>
      </c>
      <c r="AN3018">
        <f t="shared" si="871"/>
        <v>0</v>
      </c>
      <c r="AO3018">
        <f t="shared" si="872"/>
        <v>0</v>
      </c>
      <c r="AP3018">
        <f t="shared" si="873"/>
        <v>0</v>
      </c>
      <c r="AQ3018">
        <f t="shared" si="874"/>
        <v>0</v>
      </c>
      <c r="AR3018">
        <f t="shared" si="875"/>
        <v>0</v>
      </c>
      <c r="AS3018">
        <f t="shared" si="876"/>
        <v>0</v>
      </c>
      <c r="BJ3018" t="e">
        <f t="shared" si="877"/>
        <v>#NUM!</v>
      </c>
      <c r="BK3018">
        <f t="shared" si="878"/>
        <v>0</v>
      </c>
      <c r="BL3018">
        <f t="shared" si="879"/>
        <v>0</v>
      </c>
      <c r="BM3018">
        <f t="shared" si="880"/>
        <v>0</v>
      </c>
      <c r="BN3018">
        <f t="shared" si="881"/>
        <v>0</v>
      </c>
    </row>
    <row r="3019" spans="37:66">
      <c r="AK3019" t="e">
        <f t="shared" si="868"/>
        <v>#NUM!</v>
      </c>
      <c r="AL3019">
        <f t="shared" si="869"/>
        <v>0</v>
      </c>
      <c r="AM3019">
        <f t="shared" si="870"/>
        <v>0</v>
      </c>
      <c r="AN3019">
        <f t="shared" si="871"/>
        <v>0</v>
      </c>
      <c r="AO3019">
        <f t="shared" si="872"/>
        <v>0</v>
      </c>
      <c r="AP3019">
        <f t="shared" si="873"/>
        <v>0</v>
      </c>
      <c r="AQ3019">
        <f t="shared" si="874"/>
        <v>0</v>
      </c>
      <c r="AR3019">
        <f t="shared" si="875"/>
        <v>0</v>
      </c>
      <c r="AS3019">
        <f t="shared" si="876"/>
        <v>0</v>
      </c>
      <c r="BJ3019" t="e">
        <f t="shared" si="877"/>
        <v>#NUM!</v>
      </c>
      <c r="BK3019">
        <f t="shared" si="878"/>
        <v>0</v>
      </c>
      <c r="BL3019">
        <f t="shared" si="879"/>
        <v>0</v>
      </c>
      <c r="BM3019">
        <f t="shared" si="880"/>
        <v>0</v>
      </c>
      <c r="BN3019">
        <f t="shared" si="881"/>
        <v>0</v>
      </c>
    </row>
    <row r="3020" spans="37:66">
      <c r="AK3020" t="e">
        <f t="shared" si="868"/>
        <v>#NUM!</v>
      </c>
      <c r="AL3020">
        <f t="shared" si="869"/>
        <v>0</v>
      </c>
      <c r="AM3020">
        <f t="shared" si="870"/>
        <v>0</v>
      </c>
      <c r="AN3020">
        <f t="shared" si="871"/>
        <v>0</v>
      </c>
      <c r="AO3020">
        <f t="shared" si="872"/>
        <v>0</v>
      </c>
      <c r="AP3020">
        <f t="shared" si="873"/>
        <v>0</v>
      </c>
      <c r="AQ3020">
        <f t="shared" si="874"/>
        <v>0</v>
      </c>
      <c r="AR3020">
        <f t="shared" si="875"/>
        <v>0</v>
      </c>
      <c r="AS3020">
        <f t="shared" si="876"/>
        <v>0</v>
      </c>
      <c r="BJ3020" t="e">
        <f t="shared" si="877"/>
        <v>#NUM!</v>
      </c>
      <c r="BK3020">
        <f t="shared" si="878"/>
        <v>0</v>
      </c>
      <c r="BL3020">
        <f t="shared" si="879"/>
        <v>0</v>
      </c>
      <c r="BM3020">
        <f t="shared" si="880"/>
        <v>0</v>
      </c>
      <c r="BN3020">
        <f t="shared" si="881"/>
        <v>0</v>
      </c>
    </row>
    <row r="3021" spans="37:66">
      <c r="AK3021" t="e">
        <f t="shared" si="868"/>
        <v>#NUM!</v>
      </c>
      <c r="AL3021">
        <f t="shared" si="869"/>
        <v>0</v>
      </c>
      <c r="AM3021">
        <f t="shared" si="870"/>
        <v>0</v>
      </c>
      <c r="AN3021">
        <f t="shared" si="871"/>
        <v>0</v>
      </c>
      <c r="AO3021">
        <f t="shared" si="872"/>
        <v>0</v>
      </c>
      <c r="AP3021">
        <f t="shared" si="873"/>
        <v>0</v>
      </c>
      <c r="AQ3021">
        <f t="shared" si="874"/>
        <v>0</v>
      </c>
      <c r="AR3021">
        <f t="shared" si="875"/>
        <v>0</v>
      </c>
      <c r="AS3021">
        <f t="shared" si="876"/>
        <v>0</v>
      </c>
      <c r="BJ3021" t="e">
        <f t="shared" si="877"/>
        <v>#NUM!</v>
      </c>
      <c r="BK3021">
        <f t="shared" si="878"/>
        <v>0</v>
      </c>
      <c r="BL3021">
        <f t="shared" si="879"/>
        <v>0</v>
      </c>
      <c r="BM3021">
        <f t="shared" si="880"/>
        <v>0</v>
      </c>
      <c r="BN3021">
        <f t="shared" si="881"/>
        <v>0</v>
      </c>
    </row>
    <row r="3022" spans="37:66">
      <c r="AK3022" t="e">
        <f t="shared" si="868"/>
        <v>#NUM!</v>
      </c>
      <c r="AL3022">
        <f t="shared" si="869"/>
        <v>0</v>
      </c>
      <c r="AM3022">
        <f t="shared" si="870"/>
        <v>0</v>
      </c>
      <c r="AN3022">
        <f t="shared" si="871"/>
        <v>0</v>
      </c>
      <c r="AO3022">
        <f t="shared" si="872"/>
        <v>0</v>
      </c>
      <c r="AP3022">
        <f t="shared" si="873"/>
        <v>0</v>
      </c>
      <c r="AQ3022">
        <f t="shared" si="874"/>
        <v>0</v>
      </c>
      <c r="AR3022">
        <f t="shared" si="875"/>
        <v>0</v>
      </c>
      <c r="AS3022">
        <f t="shared" si="876"/>
        <v>0</v>
      </c>
      <c r="BJ3022" t="e">
        <f t="shared" si="877"/>
        <v>#NUM!</v>
      </c>
      <c r="BK3022">
        <f t="shared" si="878"/>
        <v>0</v>
      </c>
      <c r="BL3022">
        <f t="shared" si="879"/>
        <v>0</v>
      </c>
      <c r="BM3022">
        <f t="shared" si="880"/>
        <v>0</v>
      </c>
      <c r="BN3022">
        <f t="shared" si="881"/>
        <v>0</v>
      </c>
    </row>
    <row r="3023" spans="37:66">
      <c r="AK3023" t="e">
        <f t="shared" si="868"/>
        <v>#NUM!</v>
      </c>
      <c r="AL3023">
        <f t="shared" si="869"/>
        <v>0</v>
      </c>
      <c r="AM3023">
        <f t="shared" si="870"/>
        <v>0</v>
      </c>
      <c r="AN3023">
        <f t="shared" si="871"/>
        <v>0</v>
      </c>
      <c r="AO3023">
        <f t="shared" si="872"/>
        <v>0</v>
      </c>
      <c r="AP3023">
        <f t="shared" si="873"/>
        <v>0</v>
      </c>
      <c r="AQ3023">
        <f t="shared" si="874"/>
        <v>0</v>
      </c>
      <c r="AR3023">
        <f t="shared" si="875"/>
        <v>0</v>
      </c>
      <c r="AS3023">
        <f t="shared" si="876"/>
        <v>0</v>
      </c>
      <c r="BJ3023" t="e">
        <f t="shared" si="877"/>
        <v>#NUM!</v>
      </c>
      <c r="BK3023">
        <f t="shared" si="878"/>
        <v>0</v>
      </c>
      <c r="BL3023">
        <f t="shared" si="879"/>
        <v>0</v>
      </c>
      <c r="BM3023">
        <f t="shared" si="880"/>
        <v>0</v>
      </c>
      <c r="BN3023">
        <f t="shared" si="881"/>
        <v>0</v>
      </c>
    </row>
  </sheetData>
  <sheetProtection selectLockedCells="1" selectUnlockedCells="1"/>
  <phoneticPr fontId="4" type="noConversion"/>
  <pageMargins left="0.75" right="0.75" top="1" bottom="1" header="0.5" footer="0.5"/>
  <pageSetup orientation="portrait" r:id="rId1"/>
  <headerFooter alignWithMargins="0"/>
  <customProperties>
    <customPr name="%locator_row%" r:id="rId2"/>
    <customPr name="%startcell%" r:id="rId3"/>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B0CCD-730C-4821-8DAC-E0EBE71208C5}">
  <sheetPr codeName="Sheet9"/>
  <dimension ref="B4:H29"/>
  <sheetViews>
    <sheetView workbookViewId="0">
      <selection activeCell="H10" sqref="H10"/>
    </sheetView>
  </sheetViews>
  <sheetFormatPr defaultRowHeight="12.75"/>
  <sheetData>
    <row r="4" spans="2:7">
      <c r="B4" t="s">
        <v>847</v>
      </c>
    </row>
    <row r="5" spans="2:7">
      <c r="B5" t="s">
        <v>848</v>
      </c>
    </row>
    <row r="6" spans="2:7">
      <c r="B6" t="s">
        <v>849</v>
      </c>
    </row>
    <row r="7" spans="2:7">
      <c r="B7" t="s">
        <v>850</v>
      </c>
    </row>
    <row r="8" spans="2:7">
      <c r="B8" t="s">
        <v>851</v>
      </c>
    </row>
    <row r="9" spans="2:7">
      <c r="B9" t="s">
        <v>852</v>
      </c>
    </row>
    <row r="10" spans="2:7">
      <c r="B10" s="29" t="s">
        <v>853</v>
      </c>
      <c r="C10" s="565" t="s">
        <v>854</v>
      </c>
      <c r="D10" s="565"/>
    </row>
    <row r="11" spans="2:7">
      <c r="C11" s="514" t="s">
        <v>855</v>
      </c>
      <c r="D11" s="514"/>
      <c r="E11" s="24"/>
      <c r="F11" s="30" t="s">
        <v>856</v>
      </c>
    </row>
    <row r="14" spans="2:7">
      <c r="D14" t="s">
        <v>857</v>
      </c>
      <c r="E14" t="s">
        <v>858</v>
      </c>
      <c r="F14" t="s">
        <v>859</v>
      </c>
    </row>
    <row r="15" spans="2:7">
      <c r="C15" t="s">
        <v>860</v>
      </c>
      <c r="G15" t="s">
        <v>861</v>
      </c>
    </row>
    <row r="16" spans="2:7">
      <c r="C16" t="s">
        <v>862</v>
      </c>
      <c r="G16" t="s">
        <v>863</v>
      </c>
    </row>
    <row r="18" spans="2:8">
      <c r="C18" t="s">
        <v>864</v>
      </c>
      <c r="D18" t="s">
        <v>865</v>
      </c>
      <c r="E18" t="s">
        <v>866</v>
      </c>
      <c r="F18" t="s">
        <v>867</v>
      </c>
      <c r="G18" t="s">
        <v>868</v>
      </c>
    </row>
    <row r="21" spans="2:8">
      <c r="B21" t="s">
        <v>869</v>
      </c>
      <c r="C21" s="31"/>
      <c r="D21" s="31"/>
      <c r="E21" s="31"/>
      <c r="F21" s="31"/>
      <c r="G21" s="31"/>
      <c r="H21" s="31"/>
    </row>
    <row r="22" spans="2:8">
      <c r="C22" s="31"/>
      <c r="D22" s="31">
        <v>250</v>
      </c>
      <c r="E22" s="31">
        <v>300</v>
      </c>
      <c r="F22" s="31">
        <v>350</v>
      </c>
      <c r="G22" s="31"/>
      <c r="H22" s="31"/>
    </row>
    <row r="23" spans="2:8">
      <c r="C23" s="31">
        <v>200</v>
      </c>
      <c r="D23" s="31"/>
      <c r="E23" s="31"/>
      <c r="F23" s="31"/>
      <c r="G23" s="31">
        <v>400</v>
      </c>
      <c r="H23" s="31"/>
    </row>
    <row r="24" spans="2:8">
      <c r="C24" s="31">
        <v>201</v>
      </c>
      <c r="D24" s="31"/>
      <c r="E24" s="31"/>
      <c r="F24" s="31"/>
      <c r="G24" s="31">
        <v>399</v>
      </c>
      <c r="H24" s="31"/>
    </row>
    <row r="25" spans="2:8">
      <c r="C25" s="31"/>
      <c r="D25" s="31"/>
      <c r="E25" s="31"/>
      <c r="F25" s="31"/>
      <c r="G25" s="31"/>
      <c r="H25" s="31"/>
    </row>
    <row r="26" spans="2:8">
      <c r="C26" s="31">
        <v>-1</v>
      </c>
      <c r="D26" s="31" t="s">
        <v>870</v>
      </c>
      <c r="E26" s="31"/>
      <c r="F26" s="31"/>
      <c r="G26" s="31">
        <v>1</v>
      </c>
      <c r="H26" s="31"/>
    </row>
    <row r="27" spans="2:8">
      <c r="C27" s="31"/>
      <c r="D27" s="31"/>
      <c r="E27" s="31"/>
      <c r="F27" s="31"/>
      <c r="G27" s="31"/>
      <c r="H27" s="31"/>
    </row>
    <row r="28" spans="2:8">
      <c r="C28" s="31"/>
      <c r="D28" s="31"/>
      <c r="E28" s="31"/>
      <c r="F28" s="31"/>
      <c r="G28" s="31"/>
      <c r="H28" s="31"/>
    </row>
    <row r="29" spans="2:8">
      <c r="C29" s="31"/>
      <c r="D29" s="31"/>
      <c r="E29" s="31"/>
      <c r="F29" s="31"/>
      <c r="G29" s="31"/>
      <c r="H29" s="31"/>
    </row>
  </sheetData>
  <sheetProtection password="CD88" sheet="1" selectLockedCells="1" selectUnlockedCells="1"/>
  <mergeCells count="2">
    <mergeCell ref="C10:D10"/>
    <mergeCell ref="C11:D11"/>
  </mergeCells>
  <phoneticPr fontId="4" type="noConversion"/>
  <pageMargins left="0.75" right="0.75" top="1" bottom="1" header="0.5" footer="0.5"/>
  <pageSetup orientation="portrait" r:id="rId1"/>
  <headerFooter alignWithMargins="0"/>
  <customProperties>
    <customPr name="%locator_row%" r:id="rId2"/>
    <customPr name="%startcell%" r:id="rId3"/>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23C1C-0349-48B6-8E19-21A5755C6F8B}">
  <sheetPr codeName="Sheet7"/>
  <dimension ref="A1:O27"/>
  <sheetViews>
    <sheetView workbookViewId="0">
      <selection activeCell="E11" sqref="E11"/>
    </sheetView>
  </sheetViews>
  <sheetFormatPr defaultRowHeight="12.75"/>
  <cols>
    <col min="1" max="1" width="8.85546875" customWidth="1"/>
    <col min="2" max="2" width="11.85546875" bestFit="1" customWidth="1"/>
    <col min="4" max="4" width="9.28515625" bestFit="1" customWidth="1"/>
    <col min="5" max="5" width="11.85546875" bestFit="1" customWidth="1"/>
    <col min="7" max="7" width="9.28515625" bestFit="1" customWidth="1"/>
    <col min="8" max="8" width="10" bestFit="1" customWidth="1"/>
    <col min="9" max="9" width="11.5703125" customWidth="1"/>
  </cols>
  <sheetData>
    <row r="1" spans="1:15" ht="15.75" thickBot="1">
      <c r="A1" s="6"/>
      <c r="B1" s="6"/>
      <c r="C1" s="6"/>
      <c r="D1" s="6"/>
      <c r="E1" s="6"/>
      <c r="F1" s="6"/>
      <c r="G1" s="6"/>
      <c r="H1" s="6"/>
      <c r="I1" s="6"/>
    </row>
    <row r="2" spans="1:15" ht="16.5" thickBot="1">
      <c r="A2" s="19" t="str">
        <f>'SP-3Calibration'!B6</f>
        <v>TTS-1</v>
      </c>
      <c r="B2" s="17"/>
      <c r="C2" s="6"/>
      <c r="D2" s="20" t="str">
        <f>'SP-3Calibration'!H15</f>
        <v>SP-2</v>
      </c>
      <c r="E2" s="18"/>
      <c r="F2" s="6"/>
      <c r="H2" s="93" t="str">
        <f>'Update Standards'!I20</f>
        <v>SP-1</v>
      </c>
      <c r="I2" s="94"/>
    </row>
    <row r="3" spans="1:15" ht="24" thickBot="1">
      <c r="A3" s="13">
        <v>-50</v>
      </c>
      <c r="B3" s="15">
        <f ca="1">'SP-3Calibration'!E6</f>
        <v>-18</v>
      </c>
      <c r="C3" s="6">
        <v>1</v>
      </c>
      <c r="D3" s="13">
        <v>800</v>
      </c>
      <c r="E3" s="15">
        <f ca="1">'SP-3Calibration'!K15</f>
        <v>799.81394662397656</v>
      </c>
      <c r="F3">
        <v>1</v>
      </c>
      <c r="H3" s="13">
        <f>'SP-1Calibration'!A4</f>
        <v>32</v>
      </c>
      <c r="I3" s="98">
        <f ca="1">'SP-1Calibration'!E5</f>
        <v>32.733333333333334</v>
      </c>
      <c r="J3">
        <v>1</v>
      </c>
    </row>
    <row r="4" spans="1:15" ht="24" thickBot="1">
      <c r="A4" s="13">
        <v>32</v>
      </c>
      <c r="B4" s="15">
        <f ca="1">'SP-3Calibration'!E9</f>
        <v>64</v>
      </c>
      <c r="C4" s="6">
        <v>2</v>
      </c>
      <c r="D4" s="13">
        <v>1000</v>
      </c>
      <c r="E4" s="15">
        <f ca="1">'SP-3Calibration'!K18</f>
        <v>999.64542318395661</v>
      </c>
      <c r="F4" s="6">
        <v>2</v>
      </c>
      <c r="H4" s="13">
        <f>'SP-1Calibration'!A7</f>
        <v>200</v>
      </c>
      <c r="I4" s="98">
        <f ca="1">'SP-1Calibration'!E8</f>
        <v>201.07746399997188</v>
      </c>
      <c r="J4">
        <v>2</v>
      </c>
    </row>
    <row r="5" spans="1:15" ht="24" thickBot="1">
      <c r="A5" s="14">
        <v>120</v>
      </c>
      <c r="B5" s="15">
        <f ca="1">'SP-3Calibration'!E12</f>
        <v>152</v>
      </c>
      <c r="C5" s="6">
        <v>3</v>
      </c>
      <c r="D5" s="14">
        <v>1200</v>
      </c>
      <c r="E5" s="15">
        <f ca="1">'SP-3Calibration'!K21</f>
        <v>1199.6890384495919</v>
      </c>
      <c r="F5" s="6">
        <v>3</v>
      </c>
      <c r="H5" s="13">
        <f>'SP-1Calibration'!A10</f>
        <v>400</v>
      </c>
      <c r="I5" s="98">
        <f ca="1">'SP-1Calibration'!E11</f>
        <v>400.28409454969272</v>
      </c>
      <c r="J5">
        <v>3</v>
      </c>
      <c r="L5" s="275" t="e">
        <f ca="1">CHOOSE(IF(ISNA(I91),1,IF(I91&gt;=13,13,2)),formulas!E91+(Temperatures!$D$8-Temperatures!$E$8),(E91-OFFSET(Temperatures!$D$8,formulas!I91-1,1))*(OFFSET(Temperatures!$D$8,formulas!I91,0)-OFFSET(Temperatures!$D$8,formulas!I91-1,0))/(OFFSET(Temperatures!$D$8,formulas!I91,1)-OFFSET(Temperatures!$D$8,formulas!I91-1,1))+OFFSET(Temperatures!$D$8,formulas!I91-1,0),formulas!E91+(Temperatures!$D$14-Temperatures!$E$14))</f>
        <v>#VALUE!</v>
      </c>
    </row>
    <row r="6" spans="1:15" ht="24" thickBot="1">
      <c r="C6" s="6"/>
      <c r="F6" s="6"/>
      <c r="H6" s="13">
        <f>'SP-1Calibration'!A13</f>
        <v>600</v>
      </c>
      <c r="I6" s="98">
        <f ca="1">'SP-1Calibration'!E14</f>
        <v>599.93403670172336</v>
      </c>
      <c r="J6">
        <v>4</v>
      </c>
    </row>
    <row r="7" spans="1:15" ht="24" thickBot="1">
      <c r="A7" s="20" t="str">
        <f>'SP-3Calibration'!B15</f>
        <v>NTS-11</v>
      </c>
      <c r="B7" s="18"/>
      <c r="C7" s="12"/>
      <c r="D7" s="93" t="s">
        <v>811</v>
      </c>
      <c r="E7" s="272"/>
      <c r="F7" s="12"/>
      <c r="H7" s="13">
        <f>'SP-1Calibration'!A16</f>
        <v>800</v>
      </c>
      <c r="I7" s="98">
        <f ca="1">'SP-1Calibration'!E17</f>
        <v>800.01394662397661</v>
      </c>
      <c r="J7">
        <v>5</v>
      </c>
    </row>
    <row r="8" spans="1:15" ht="24" thickBot="1">
      <c r="A8" s="13">
        <v>32</v>
      </c>
      <c r="B8" s="15">
        <f ca="1">'SP-3Calibration'!E15</f>
        <v>32.731834246386441</v>
      </c>
      <c r="C8" s="12">
        <v>1</v>
      </c>
      <c r="D8" s="13">
        <v>32</v>
      </c>
      <c r="E8" s="15">
        <f ca="1">'SP-3Calibration'!K3</f>
        <v>32.733333333333334</v>
      </c>
      <c r="F8" s="12">
        <v>1</v>
      </c>
      <c r="H8" s="13">
        <f>'SP-1Calibration'!A19</f>
        <v>1000</v>
      </c>
      <c r="I8" s="98">
        <f ca="1">'SP-1Calibration'!E20</f>
        <v>1000.1554231839565</v>
      </c>
      <c r="J8">
        <v>6</v>
      </c>
    </row>
    <row r="9" spans="1:15" ht="24" thickBot="1">
      <c r="A9" s="23">
        <v>70</v>
      </c>
      <c r="B9" s="15">
        <f ca="1">'SP-3Calibration'!E18</f>
        <v>70.731834246386441</v>
      </c>
      <c r="C9" s="12">
        <v>2</v>
      </c>
      <c r="D9" s="13">
        <v>200</v>
      </c>
      <c r="E9" s="15">
        <f ca="1">'SP-3Calibration'!K6</f>
        <v>199.67746399997191</v>
      </c>
      <c r="F9" s="12">
        <v>2</v>
      </c>
      <c r="H9" s="13">
        <f>'SP-1Calibration'!A22</f>
        <v>1200</v>
      </c>
      <c r="I9" s="98">
        <f ca="1">'SP-1Calibration'!E23</f>
        <v>1200.839038449592</v>
      </c>
      <c r="J9">
        <v>7</v>
      </c>
    </row>
    <row r="10" spans="1:15" ht="24" thickBot="1">
      <c r="A10" s="13">
        <v>200</v>
      </c>
      <c r="B10" s="15">
        <f ca="1">'SP-3Calibration'!E21</f>
        <v>200.73183424638643</v>
      </c>
      <c r="C10" s="6">
        <v>3</v>
      </c>
      <c r="D10" s="13">
        <v>400</v>
      </c>
      <c r="E10" s="15">
        <f ca="1">'SP-3Calibration'!K9</f>
        <v>399.63409454969275</v>
      </c>
      <c r="F10" s="6">
        <v>3</v>
      </c>
      <c r="G10" s="6"/>
      <c r="H10" s="13">
        <f>'SP-1Calibration'!A25</f>
        <v>1400</v>
      </c>
      <c r="I10" s="98">
        <f ca="1">'SP-1Calibration'!E26</f>
        <v>1400.1699577340419</v>
      </c>
      <c r="J10">
        <v>8</v>
      </c>
    </row>
    <row r="11" spans="1:15" ht="24" thickBot="1">
      <c r="A11" s="14">
        <v>400</v>
      </c>
      <c r="B11" s="15">
        <f ca="1">'SP-3Calibration'!K3</f>
        <v>32.733333333333334</v>
      </c>
      <c r="C11" s="6">
        <v>4</v>
      </c>
      <c r="D11" s="13">
        <v>600</v>
      </c>
      <c r="E11" s="15">
        <f ca="1">'SP-3Calibration'!K12</f>
        <v>599.73403670172331</v>
      </c>
      <c r="F11" s="6">
        <v>4</v>
      </c>
      <c r="G11" s="6"/>
      <c r="H11" s="13">
        <f>'SP-1Calibration'!A28</f>
        <v>1600</v>
      </c>
      <c r="I11" s="98">
        <f ca="1">'SP-1Calibration'!E29</f>
        <v>1599.7960710599759</v>
      </c>
      <c r="J11">
        <v>9</v>
      </c>
    </row>
    <row r="12" spans="1:15" ht="24" thickBot="1">
      <c r="C12" s="6"/>
      <c r="D12" s="13">
        <v>800</v>
      </c>
      <c r="E12" s="15">
        <f ca="1">'SP-3Calibration'!K15</f>
        <v>799.81394662397656</v>
      </c>
      <c r="F12" s="6">
        <v>5</v>
      </c>
      <c r="H12" s="13">
        <f>'SP-1Calibration'!A31</f>
        <v>1800</v>
      </c>
      <c r="I12" s="98">
        <f ca="1">'SP-1Calibration'!E32</f>
        <v>1799.6955213207755</v>
      </c>
      <c r="J12">
        <v>10</v>
      </c>
    </row>
    <row r="13" spans="1:15" ht="24" thickBot="1">
      <c r="A13" s="20" t="str">
        <f>'SP-3Calibration'!H6</f>
        <v>SP-2</v>
      </c>
      <c r="B13" s="18"/>
      <c r="C13" s="12"/>
      <c r="D13" s="13">
        <v>1000</v>
      </c>
      <c r="E13" s="15">
        <f ca="1">'SP-3Calibration'!K18</f>
        <v>999.64542318395661</v>
      </c>
      <c r="F13" s="6">
        <v>6</v>
      </c>
      <c r="H13" s="13">
        <f>'SP-1Calibration'!A34</f>
        <v>2000</v>
      </c>
      <c r="I13" s="98">
        <f ca="1">'SP-1Calibration'!E35</f>
        <v>2001.7175189271754</v>
      </c>
      <c r="J13" s="5">
        <v>11</v>
      </c>
      <c r="K13" s="5"/>
      <c r="L13" s="5"/>
      <c r="M13" s="5"/>
      <c r="N13" s="5"/>
      <c r="O13" s="5"/>
    </row>
    <row r="14" spans="1:15" ht="24" thickBot="1">
      <c r="A14" s="13">
        <v>400</v>
      </c>
      <c r="B14" s="15">
        <f ca="1">'SP-3Calibration'!K6</f>
        <v>199.67746399997191</v>
      </c>
      <c r="C14" s="12">
        <v>1</v>
      </c>
      <c r="D14" s="14">
        <v>1200</v>
      </c>
      <c r="E14" s="15">
        <f ca="1">'SP-3Calibration'!K21</f>
        <v>1199.6890384495919</v>
      </c>
      <c r="F14" s="6">
        <v>7</v>
      </c>
      <c r="H14" s="13">
        <f>'SP-1Calibration'!A37</f>
        <v>2200</v>
      </c>
      <c r="I14" s="98">
        <f ca="1">'SP-1Calibration'!E38</f>
        <v>2201.7619363164331</v>
      </c>
      <c r="J14" s="5">
        <v>12</v>
      </c>
    </row>
    <row r="15" spans="1:15" ht="24" thickBot="1">
      <c r="A15" s="13">
        <v>600</v>
      </c>
      <c r="B15" s="15">
        <f ca="1">'SP-3Calibration'!K9</f>
        <v>399.63409454969275</v>
      </c>
      <c r="C15" s="12">
        <v>2</v>
      </c>
      <c r="F15" s="6"/>
      <c r="H15" s="13">
        <f>'SP-1Calibration'!A40</f>
        <v>2400</v>
      </c>
      <c r="I15" s="98" t="e">
        <f ca="1">'SP-1Calibration'!E41</f>
        <v>#VALUE!</v>
      </c>
      <c r="J15" s="5">
        <v>13</v>
      </c>
    </row>
    <row r="16" spans="1:15" ht="24" thickBot="1">
      <c r="A16" s="14">
        <v>800</v>
      </c>
      <c r="B16" s="15">
        <f ca="1">'SP-3Calibration'!K12</f>
        <v>599.73403670172331</v>
      </c>
      <c r="C16" s="12">
        <v>3</v>
      </c>
      <c r="D16" s="12"/>
      <c r="E16" s="12"/>
      <c r="F16" s="6"/>
      <c r="G16" s="6"/>
      <c r="H16" s="6"/>
      <c r="I16" s="6"/>
    </row>
    <row r="17" spans="1:9" ht="23.25">
      <c r="C17" s="12"/>
      <c r="D17" s="12"/>
      <c r="E17" s="12"/>
      <c r="F17" s="6"/>
      <c r="G17" s="6"/>
      <c r="H17" s="6"/>
      <c r="I17" s="6"/>
    </row>
    <row r="18" spans="1:9" ht="23.25">
      <c r="C18" s="12"/>
      <c r="D18" s="12"/>
      <c r="E18" s="12"/>
      <c r="F18" s="6"/>
      <c r="G18" s="6"/>
      <c r="H18" s="6"/>
      <c r="I18" s="6"/>
    </row>
    <row r="19" spans="1:9" ht="23.25">
      <c r="A19" s="12"/>
      <c r="B19" s="12"/>
      <c r="C19" s="12"/>
      <c r="D19" s="12"/>
      <c r="E19" s="12"/>
      <c r="F19" s="6"/>
      <c r="G19" s="6"/>
      <c r="H19" s="6"/>
      <c r="I19" s="6"/>
    </row>
    <row r="20" spans="1:9" ht="15">
      <c r="A20" s="6"/>
      <c r="B20" s="6"/>
      <c r="C20" s="6"/>
      <c r="D20" s="6"/>
      <c r="E20" s="6"/>
      <c r="F20" s="6"/>
      <c r="G20" s="6"/>
      <c r="H20" s="6"/>
      <c r="I20" s="6"/>
    </row>
    <row r="21" spans="1:9" ht="15">
      <c r="A21" s="6"/>
      <c r="B21" s="6"/>
      <c r="C21" s="6"/>
      <c r="D21" s="6"/>
      <c r="E21" s="6"/>
      <c r="F21" s="6"/>
      <c r="G21" s="6"/>
      <c r="H21" s="6"/>
      <c r="I21" s="6"/>
    </row>
    <row r="22" spans="1:9" ht="15">
      <c r="A22" s="6"/>
      <c r="B22" s="6"/>
      <c r="C22" s="6"/>
      <c r="D22" s="6"/>
      <c r="E22" s="6"/>
      <c r="F22" s="6"/>
      <c r="G22" s="6"/>
      <c r="H22" s="6"/>
      <c r="I22" s="6"/>
    </row>
    <row r="23" spans="1:9" ht="15">
      <c r="A23" s="6"/>
      <c r="B23" s="6"/>
      <c r="C23" s="6"/>
      <c r="D23" s="6"/>
      <c r="E23" s="6"/>
      <c r="F23" s="6"/>
      <c r="G23" s="6"/>
      <c r="H23" s="6"/>
      <c r="I23" s="6"/>
    </row>
    <row r="24" spans="1:9" ht="15">
      <c r="A24" s="6"/>
      <c r="B24" s="6"/>
      <c r="C24" s="6"/>
      <c r="D24" s="6"/>
      <c r="E24" s="6"/>
      <c r="F24" s="6"/>
      <c r="G24" s="6"/>
      <c r="H24" s="6"/>
      <c r="I24" s="6"/>
    </row>
    <row r="25" spans="1:9" ht="15">
      <c r="A25" s="6"/>
      <c r="B25" s="6"/>
      <c r="C25" s="6"/>
      <c r="D25" s="6"/>
      <c r="E25" s="6"/>
      <c r="F25" s="6"/>
      <c r="G25" s="6"/>
      <c r="H25" s="6"/>
      <c r="I25" s="6"/>
    </row>
    <row r="26" spans="1:9" ht="15">
      <c r="A26" s="6"/>
      <c r="B26" s="6"/>
      <c r="C26" s="6"/>
      <c r="D26" s="6"/>
      <c r="E26" s="6"/>
      <c r="F26" s="6"/>
      <c r="G26" s="6"/>
      <c r="H26" s="6"/>
      <c r="I26" s="6"/>
    </row>
    <row r="27" spans="1:9" ht="15">
      <c r="A27" s="6"/>
      <c r="B27" s="6"/>
      <c r="C27" s="6"/>
      <c r="D27" s="6"/>
      <c r="E27" s="6"/>
      <c r="F27" s="6"/>
      <c r="G27" s="6"/>
      <c r="H27" s="6"/>
      <c r="I27" s="6"/>
    </row>
  </sheetData>
  <sheetProtection password="CD88" sheet="1" selectLockedCells="1" selectUnlockedCells="1"/>
  <phoneticPr fontId="4" type="noConversion"/>
  <pageMargins left="0.75" right="0.75" top="1" bottom="1" header="0.5" footer="0.5"/>
  <pageSetup orientation="portrait" r:id="rId1"/>
  <headerFooter alignWithMargins="0"/>
  <customProperties>
    <customPr name="%locator_row%" r:id="rId2"/>
    <customPr name="%startcell%" r:id="rId3"/>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4B208-1D4B-4ED2-9404-579A40A01A9C}">
  <sheetPr codeName="Sheet22"/>
  <dimension ref="A1:M30"/>
  <sheetViews>
    <sheetView workbookViewId="0">
      <selection activeCell="C1" sqref="C1"/>
    </sheetView>
  </sheetViews>
  <sheetFormatPr defaultRowHeight="12.75"/>
  <cols>
    <col min="1" max="1" width="9.7109375" customWidth="1"/>
    <col min="2" max="2" width="15.28515625" customWidth="1"/>
    <col min="3" max="3" width="11.28515625" customWidth="1"/>
    <col min="4" max="4" width="13" customWidth="1"/>
    <col min="5" max="5" width="12" customWidth="1"/>
    <col min="6" max="6" width="10.28515625" customWidth="1"/>
    <col min="7" max="7" width="12.5703125" customWidth="1"/>
    <col min="8" max="8" width="13.85546875" customWidth="1"/>
  </cols>
  <sheetData>
    <row r="1" spans="1:13">
      <c r="A1" s="47" t="s">
        <v>52</v>
      </c>
      <c r="B1" s="47"/>
      <c r="C1" s="47"/>
      <c r="D1" s="176" t="s">
        <v>53</v>
      </c>
      <c r="E1" s="177">
        <v>1</v>
      </c>
      <c r="F1" s="47"/>
      <c r="G1" s="178"/>
      <c r="H1" s="47"/>
      <c r="I1" s="47"/>
      <c r="J1" s="47"/>
    </row>
    <row r="2" spans="1:13">
      <c r="A2" s="47" t="s">
        <v>59</v>
      </c>
      <c r="B2" s="47"/>
      <c r="C2" s="47"/>
      <c r="D2" s="47"/>
      <c r="E2" s="47"/>
      <c r="F2" s="47"/>
      <c r="G2" s="47"/>
      <c r="H2" s="47"/>
      <c r="I2" s="47"/>
      <c r="J2" s="47"/>
    </row>
    <row r="3" spans="1:13">
      <c r="A3" s="47" t="s">
        <v>68</v>
      </c>
      <c r="B3" s="178" t="e">
        <f>#REF!</f>
        <v>#REF!</v>
      </c>
      <c r="C3" s="47"/>
      <c r="D3" s="47"/>
      <c r="E3" s="47" t="s">
        <v>69</v>
      </c>
      <c r="F3" s="47"/>
      <c r="G3" s="178">
        <f>$BE$18</f>
        <v>0</v>
      </c>
      <c r="H3" s="47"/>
      <c r="I3" s="47"/>
      <c r="J3" s="47"/>
      <c r="M3" s="5"/>
    </row>
    <row r="4" spans="1:13">
      <c r="A4" s="47" t="s">
        <v>48</v>
      </c>
      <c r="B4" s="178">
        <f>AU3</f>
        <v>0</v>
      </c>
      <c r="C4" s="47"/>
      <c r="D4" s="47"/>
      <c r="E4" s="47" t="s">
        <v>76</v>
      </c>
      <c r="F4" s="47"/>
      <c r="G4" s="246">
        <f>$BF$9</f>
        <v>0</v>
      </c>
      <c r="H4" s="47"/>
      <c r="I4" s="47"/>
      <c r="J4" s="179"/>
      <c r="M4" s="5"/>
    </row>
    <row r="5" spans="1:13">
      <c r="A5" s="47" t="s">
        <v>80</v>
      </c>
      <c r="B5" s="178">
        <f>$BF$14</f>
        <v>0</v>
      </c>
      <c r="C5" s="47"/>
      <c r="D5" s="47"/>
      <c r="E5" s="47" t="s">
        <v>81</v>
      </c>
      <c r="F5" s="47"/>
      <c r="G5" s="246" t="e">
        <f>#REF!</f>
        <v>#REF!</v>
      </c>
      <c r="H5" s="47"/>
      <c r="J5" s="179"/>
      <c r="M5" s="5"/>
    </row>
    <row r="6" spans="1:13">
      <c r="A6" s="47" t="s">
        <v>65</v>
      </c>
      <c r="B6" s="180">
        <f>$BF$2</f>
        <v>0</v>
      </c>
      <c r="C6" s="47"/>
      <c r="D6" s="47"/>
      <c r="E6" s="47" t="s">
        <v>91</v>
      </c>
      <c r="F6" s="47"/>
      <c r="G6" s="178">
        <f>$BF$3</f>
        <v>0</v>
      </c>
      <c r="H6" s="47" t="s">
        <v>92</v>
      </c>
      <c r="I6" s="47"/>
      <c r="J6" s="47"/>
      <c r="M6" s="5"/>
    </row>
    <row r="7" spans="1:13">
      <c r="A7" s="47" t="s">
        <v>105</v>
      </c>
      <c r="B7" s="178">
        <f>$BD$23</f>
        <v>0</v>
      </c>
      <c r="C7" s="47"/>
      <c r="D7" s="47"/>
      <c r="E7" s="47" t="s">
        <v>106</v>
      </c>
      <c r="F7" s="178">
        <f>$AQ$19</f>
        <v>0</v>
      </c>
      <c r="G7" s="47"/>
      <c r="H7" s="47"/>
      <c r="I7" s="47"/>
      <c r="J7" s="47"/>
      <c r="M7" s="5"/>
    </row>
    <row r="8" spans="1:13">
      <c r="A8" s="181" t="s">
        <v>116</v>
      </c>
      <c r="B8" s="47"/>
      <c r="C8" s="181"/>
      <c r="D8" s="181" t="s">
        <v>117</v>
      </c>
      <c r="E8" s="181"/>
      <c r="F8" s="47"/>
      <c r="G8" s="178">
        <f>$AQ$20</f>
        <v>0</v>
      </c>
      <c r="H8" s="181"/>
      <c r="I8" s="47"/>
      <c r="J8" s="47"/>
      <c r="M8" s="5"/>
    </row>
    <row r="9" spans="1:13">
      <c r="A9" s="182" t="s">
        <v>125</v>
      </c>
      <c r="B9" s="182"/>
      <c r="C9" s="47"/>
      <c r="D9" s="178">
        <f>$AW$18</f>
        <v>0</v>
      </c>
      <c r="E9" s="47" t="s">
        <v>126</v>
      </c>
      <c r="F9" s="47"/>
      <c r="G9" s="183">
        <f>$AW$22</f>
        <v>0</v>
      </c>
      <c r="H9" s="184" t="s">
        <v>127</v>
      </c>
      <c r="I9" s="47"/>
      <c r="J9" s="47"/>
      <c r="M9" s="5"/>
    </row>
    <row r="10" spans="1:13">
      <c r="A10" s="192"/>
      <c r="B10" s="193"/>
      <c r="C10" s="193"/>
      <c r="D10" s="193"/>
      <c r="E10" s="193"/>
      <c r="F10" s="193"/>
      <c r="G10" s="193"/>
      <c r="H10" s="193"/>
      <c r="I10" s="47"/>
      <c r="J10" s="47"/>
      <c r="M10" s="5"/>
    </row>
    <row r="11" spans="1:13" ht="11.25" customHeight="1" thickBot="1">
      <c r="A11" s="194"/>
      <c r="B11" s="194"/>
      <c r="C11" s="194"/>
      <c r="D11" s="194"/>
      <c r="E11" s="194"/>
      <c r="F11" s="194"/>
      <c r="G11" s="194"/>
      <c r="H11" s="194"/>
      <c r="I11" s="194"/>
      <c r="J11" s="194"/>
      <c r="M11" s="5"/>
    </row>
    <row r="12" spans="1:13">
      <c r="A12" s="47" t="s">
        <v>214</v>
      </c>
      <c r="B12" s="259">
        <f>$BI$7</f>
        <v>0</v>
      </c>
      <c r="C12" s="47"/>
      <c r="D12" s="47"/>
      <c r="E12" s="47"/>
      <c r="F12" s="47"/>
      <c r="G12" s="47"/>
      <c r="H12" s="47"/>
      <c r="I12" s="47"/>
      <c r="J12" s="47"/>
      <c r="M12" s="5"/>
    </row>
    <row r="13" spans="1:13">
      <c r="A13" s="47"/>
      <c r="B13" s="47"/>
      <c r="C13" s="47"/>
      <c r="D13" s="47"/>
      <c r="E13" s="47"/>
      <c r="F13" s="47"/>
      <c r="G13" s="47"/>
      <c r="H13" s="47"/>
      <c r="I13" s="47"/>
      <c r="J13" s="47"/>
      <c r="M13" s="5"/>
    </row>
    <row r="14" spans="1:13">
      <c r="A14" s="195" t="s">
        <v>220</v>
      </c>
      <c r="B14" s="178">
        <f>$BI$26</f>
        <v>0</v>
      </c>
      <c r="C14" s="47"/>
      <c r="D14" s="47"/>
      <c r="E14" s="47"/>
      <c r="F14" s="47"/>
      <c r="G14" s="47"/>
      <c r="H14" s="47"/>
      <c r="I14" s="47"/>
      <c r="J14" s="47"/>
      <c r="M14" s="5"/>
    </row>
    <row r="15" spans="1:13">
      <c r="A15" s="195" t="s">
        <v>223</v>
      </c>
      <c r="B15" s="178">
        <f>$BJ$5</f>
        <v>0</v>
      </c>
      <c r="C15" s="47"/>
      <c r="D15" s="47"/>
      <c r="E15" s="47"/>
      <c r="F15" s="47"/>
      <c r="G15" s="47"/>
      <c r="H15" s="47"/>
      <c r="I15" s="47"/>
      <c r="J15" s="47"/>
      <c r="M15" s="5"/>
    </row>
    <row r="16" spans="1:13">
      <c r="A16" s="182"/>
      <c r="B16" s="507" t="s">
        <v>871</v>
      </c>
      <c r="C16" s="508"/>
      <c r="D16" s="507"/>
      <c r="E16" s="507"/>
      <c r="F16" s="507"/>
      <c r="G16" s="508"/>
      <c r="H16" s="508"/>
      <c r="I16" s="507"/>
      <c r="J16" s="507"/>
      <c r="M16" s="5"/>
    </row>
    <row r="17" spans="1:13">
      <c r="A17" s="47" t="s">
        <v>227</v>
      </c>
      <c r="B17" s="47"/>
      <c r="C17" s="178">
        <f>$N$19</f>
        <v>0</v>
      </c>
      <c r="D17" s="181"/>
      <c r="E17" s="181"/>
      <c r="F17" s="47" t="s">
        <v>228</v>
      </c>
      <c r="G17" s="512" t="str">
        <f>IF($U$15&lt;&gt;"",$U$15,"")</f>
        <v/>
      </c>
      <c r="H17" s="513"/>
      <c r="I17" s="196"/>
      <c r="J17" s="47"/>
      <c r="M17" s="5"/>
    </row>
    <row r="18" spans="1:13">
      <c r="A18" s="47" t="s">
        <v>229</v>
      </c>
      <c r="B18" s="47"/>
      <c r="C18" s="504">
        <f>$N$20</f>
        <v>0</v>
      </c>
      <c r="D18" s="505"/>
      <c r="E18" s="506"/>
      <c r="F18" s="47" t="s">
        <v>230</v>
      </c>
      <c r="G18" s="197" t="str">
        <f>IF($U$16&lt;&gt;"",$U$16,"")</f>
        <v/>
      </c>
      <c r="H18" s="198" t="str">
        <f>IF($V$16&lt;&gt;"",$V$16,"")</f>
        <v/>
      </c>
      <c r="I18" s="199"/>
      <c r="J18" s="200"/>
      <c r="M18" s="5"/>
    </row>
    <row r="19" spans="1:13">
      <c r="A19" s="47" t="s">
        <v>231</v>
      </c>
      <c r="B19" s="47"/>
      <c r="C19" s="504">
        <f>$N$21</f>
        <v>0</v>
      </c>
      <c r="D19" s="505"/>
      <c r="E19" s="506"/>
      <c r="F19" s="47" t="s">
        <v>232</v>
      </c>
      <c r="G19" s="197" t="str">
        <f>IF($U$17&lt;&gt;"",$U$17,"")</f>
        <v/>
      </c>
      <c r="H19" s="197" t="str">
        <f>IF($V$17&lt;&gt;"",$V$17,"")</f>
        <v/>
      </c>
      <c r="I19" s="199"/>
      <c r="J19" s="200"/>
      <c r="M19" s="5"/>
    </row>
    <row r="20" spans="1:13" ht="13.5" thickBot="1">
      <c r="A20" s="201" t="s">
        <v>233</v>
      </c>
      <c r="B20" s="201"/>
      <c r="C20" s="509">
        <f>$N$22</f>
        <v>0</v>
      </c>
      <c r="D20" s="510"/>
      <c r="E20" s="511"/>
      <c r="F20" s="201" t="s">
        <v>233</v>
      </c>
      <c r="G20" s="201"/>
      <c r="H20" s="202" t="str">
        <f>IF($U$18&lt;&gt;"",$U$18,"")</f>
        <v/>
      </c>
      <c r="I20" s="203"/>
      <c r="J20" s="204"/>
      <c r="M20" s="5"/>
    </row>
    <row r="21" spans="1:13">
      <c r="A21" s="47" t="s">
        <v>227</v>
      </c>
      <c r="B21" s="47"/>
      <c r="C21" s="178">
        <f>$N$19</f>
        <v>0</v>
      </c>
      <c r="D21" s="181"/>
      <c r="E21" s="181"/>
      <c r="F21" s="47" t="s">
        <v>228</v>
      </c>
      <c r="G21" s="512" t="str">
        <f>IF($U$15&lt;&gt;"",$U$15,"")</f>
        <v/>
      </c>
      <c r="H21" s="513"/>
      <c r="I21" s="196"/>
      <c r="J21" s="47"/>
      <c r="M21" s="5"/>
    </row>
    <row r="22" spans="1:13">
      <c r="A22" s="47" t="s">
        <v>229</v>
      </c>
      <c r="B22" s="47"/>
      <c r="C22" s="504">
        <f>$N$20</f>
        <v>0</v>
      </c>
      <c r="D22" s="505"/>
      <c r="E22" s="506"/>
      <c r="F22" s="47" t="s">
        <v>230</v>
      </c>
      <c r="G22" s="197" t="str">
        <f>IF($U$16&lt;&gt;"",$U$16,"")</f>
        <v/>
      </c>
      <c r="H22" s="198" t="str">
        <f>IF($V$16&lt;&gt;"",$V$16,"")</f>
        <v/>
      </c>
      <c r="I22" s="199"/>
      <c r="J22" s="200"/>
      <c r="M22" s="5"/>
    </row>
    <row r="23" spans="1:13">
      <c r="A23" s="47" t="s">
        <v>231</v>
      </c>
      <c r="B23" s="47"/>
      <c r="C23" s="504">
        <f>$N$21</f>
        <v>0</v>
      </c>
      <c r="D23" s="505"/>
      <c r="E23" s="506"/>
      <c r="F23" s="47" t="s">
        <v>232</v>
      </c>
      <c r="G23" s="197" t="str">
        <f>IF($U$17&lt;&gt;"",$U$17,"")</f>
        <v/>
      </c>
      <c r="H23" s="197" t="str">
        <f>IF($V$17&lt;&gt;"",$V$17,"")</f>
        <v/>
      </c>
      <c r="I23" s="199"/>
      <c r="J23" s="200"/>
      <c r="M23" s="5"/>
    </row>
    <row r="24" spans="1:13" ht="13.5" thickBot="1">
      <c r="A24" s="201" t="s">
        <v>233</v>
      </c>
      <c r="B24" s="201"/>
      <c r="C24" s="509">
        <f>$N$22</f>
        <v>0</v>
      </c>
      <c r="D24" s="510"/>
      <c r="E24" s="511"/>
      <c r="F24" s="201" t="s">
        <v>233</v>
      </c>
      <c r="G24" s="201"/>
      <c r="H24" s="202" t="str">
        <f>IF($U$18&lt;&gt;"",$U$18,"")</f>
        <v/>
      </c>
      <c r="I24" s="203"/>
      <c r="J24" s="204"/>
      <c r="M24" s="5"/>
    </row>
    <row r="25" spans="1:13">
      <c r="M25" s="5"/>
    </row>
    <row r="26" spans="1:13">
      <c r="M26" s="5"/>
    </row>
    <row r="27" spans="1:13">
      <c r="M27" s="5"/>
    </row>
    <row r="28" spans="1:13">
      <c r="M28" s="5"/>
    </row>
    <row r="29" spans="1:13">
      <c r="M29" s="5"/>
    </row>
    <row r="30" spans="1:13">
      <c r="M30" s="5"/>
    </row>
  </sheetData>
  <sheetProtection password="CD88" sheet="1"/>
  <mergeCells count="9">
    <mergeCell ref="C24:E24"/>
    <mergeCell ref="G21:H21"/>
    <mergeCell ref="C20:E20"/>
    <mergeCell ref="C22:E22"/>
    <mergeCell ref="B16:J16"/>
    <mergeCell ref="G17:H17"/>
    <mergeCell ref="C18:E18"/>
    <mergeCell ref="C19:E19"/>
    <mergeCell ref="C23:E23"/>
  </mergeCells>
  <phoneticPr fontId="56" type="noConversion"/>
  <pageMargins left="0.7" right="0.7" top="0.75" bottom="0.75" header="0.3" footer="0.3"/>
  <customProperties>
    <customPr name="%locator_row%" r:id="rId1"/>
    <customPr name="%startcell%" r:id="rId2"/>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465FA-62AD-4B6A-BFCB-91CAC9721CF6}">
  <sheetPr codeName="Sheet23">
    <pageSetUpPr fitToPage="1"/>
  </sheetPr>
  <dimension ref="A1:R49"/>
  <sheetViews>
    <sheetView zoomScaleNormal="100" workbookViewId="0">
      <selection activeCell="B4" sqref="B4"/>
    </sheetView>
  </sheetViews>
  <sheetFormatPr defaultRowHeight="12.75"/>
  <cols>
    <col min="2" max="2" width="6.5703125" style="262" customWidth="1"/>
    <col min="3" max="3" width="13.140625" style="262" customWidth="1"/>
    <col min="4" max="4" width="8.28515625" customWidth="1"/>
    <col min="5" max="5" width="8.85546875" customWidth="1"/>
    <col min="6" max="6" width="8.28515625" customWidth="1"/>
    <col min="7" max="7" width="8.85546875" customWidth="1"/>
    <col min="8" max="8" width="8.28515625" customWidth="1"/>
    <col min="9" max="9" width="8.85546875" customWidth="1"/>
    <col min="10" max="10" width="8.28515625" customWidth="1"/>
    <col min="11" max="11" width="8.85546875" customWidth="1"/>
    <col min="12" max="12" width="8.28515625" customWidth="1"/>
    <col min="13" max="13" width="8.85546875" customWidth="1"/>
    <col min="16" max="26" width="8.28515625" customWidth="1"/>
  </cols>
  <sheetData>
    <row r="1" spans="1:18">
      <c r="B1" s="271" t="s">
        <v>52</v>
      </c>
      <c r="E1" s="566" t="s">
        <v>872</v>
      </c>
      <c r="F1" s="566"/>
      <c r="G1" s="566"/>
      <c r="H1" s="566"/>
      <c r="I1" s="566"/>
      <c r="M1" s="5" t="s">
        <v>873</v>
      </c>
      <c r="O1" s="5" t="s">
        <v>874</v>
      </c>
      <c r="R1" s="5" t="s">
        <v>81</v>
      </c>
    </row>
    <row r="2" spans="1:18">
      <c r="E2" s="566" t="s">
        <v>875</v>
      </c>
      <c r="F2" s="566"/>
      <c r="G2" s="566"/>
      <c r="H2" s="566"/>
      <c r="I2" s="566"/>
      <c r="O2" s="5" t="s">
        <v>385</v>
      </c>
      <c r="R2" s="5" t="s">
        <v>876</v>
      </c>
    </row>
    <row r="3" spans="1:18">
      <c r="E3" s="271"/>
      <c r="F3" s="271"/>
      <c r="G3" s="271"/>
      <c r="H3" s="271"/>
      <c r="I3" s="271"/>
      <c r="O3" s="5"/>
      <c r="R3" s="5"/>
    </row>
    <row r="4" spans="1:18" ht="17.25" customHeight="1">
      <c r="E4" s="569" t="s">
        <v>877</v>
      </c>
      <c r="F4" s="569"/>
      <c r="G4" s="569"/>
      <c r="H4" s="569"/>
      <c r="I4" s="569"/>
      <c r="O4" s="5"/>
      <c r="R4" s="5"/>
    </row>
    <row r="5" spans="1:18">
      <c r="O5" s="5" t="s">
        <v>68</v>
      </c>
      <c r="R5" s="5" t="s">
        <v>106</v>
      </c>
    </row>
    <row r="6" spans="1:18" ht="15.75" customHeight="1">
      <c r="F6" s="570" t="s">
        <v>136</v>
      </c>
      <c r="G6" s="570"/>
      <c r="H6" s="570"/>
      <c r="O6" s="5" t="s">
        <v>878</v>
      </c>
      <c r="R6" s="5" t="s">
        <v>879</v>
      </c>
    </row>
    <row r="7" spans="1:18">
      <c r="E7" s="567" t="s">
        <v>880</v>
      </c>
      <c r="F7" s="567"/>
      <c r="G7" s="567"/>
      <c r="H7" s="567"/>
      <c r="I7" s="567"/>
      <c r="O7" s="5" t="s">
        <v>881</v>
      </c>
      <c r="R7" s="5" t="s">
        <v>882</v>
      </c>
    </row>
    <row r="8" spans="1:18" s="44" customFormat="1" ht="29.25" customHeight="1" thickBot="1">
      <c r="A8"/>
      <c r="B8" s="276" t="s">
        <v>883</v>
      </c>
      <c r="C8" s="278" t="s">
        <v>884</v>
      </c>
      <c r="D8" s="568" t="s">
        <v>885</v>
      </c>
      <c r="E8" s="568"/>
      <c r="F8" s="568" t="s">
        <v>885</v>
      </c>
      <c r="G8" s="568"/>
      <c r="H8" s="568" t="s">
        <v>886</v>
      </c>
      <c r="I8" s="568"/>
      <c r="J8" s="568" t="s">
        <v>887</v>
      </c>
      <c r="K8" s="568"/>
      <c r="L8" s="568" t="s">
        <v>888</v>
      </c>
      <c r="M8" s="568"/>
      <c r="O8" s="265"/>
      <c r="R8" s="265" t="s">
        <v>889</v>
      </c>
    </row>
    <row r="9" spans="1:18" s="266" customFormat="1" ht="17.25" customHeight="1">
      <c r="B9" s="270" t="s">
        <v>51</v>
      </c>
      <c r="C9" s="270" t="s">
        <v>890</v>
      </c>
      <c r="D9" s="269" t="s">
        <v>891</v>
      </c>
      <c r="E9" s="269" t="s">
        <v>892</v>
      </c>
      <c r="F9" s="269" t="s">
        <v>891</v>
      </c>
      <c r="G9" s="269" t="s">
        <v>892</v>
      </c>
      <c r="H9" s="270"/>
      <c r="I9" s="270"/>
      <c r="J9" s="270"/>
      <c r="K9" s="270"/>
      <c r="L9" s="270"/>
      <c r="M9" s="270"/>
      <c r="O9" s="5"/>
      <c r="R9" s="5" t="s">
        <v>155</v>
      </c>
    </row>
    <row r="10" spans="1:18" s="266" customFormat="1" ht="17.25" customHeight="1">
      <c r="B10" s="268" t="s">
        <v>51</v>
      </c>
      <c r="C10" s="268" t="s">
        <v>893</v>
      </c>
      <c r="D10" s="267"/>
      <c r="E10" s="267"/>
      <c r="F10" s="267"/>
      <c r="G10" s="267"/>
      <c r="H10" s="268"/>
      <c r="I10" s="268"/>
      <c r="J10" s="268"/>
      <c r="K10" s="268"/>
      <c r="L10" s="268"/>
      <c r="M10" s="268"/>
      <c r="O10" s="5"/>
      <c r="R10" s="5" t="s">
        <v>894</v>
      </c>
    </row>
    <row r="11" spans="1:18" s="266" customFormat="1" ht="17.25" customHeight="1">
      <c r="B11" s="268" t="s">
        <v>895</v>
      </c>
      <c r="C11" s="268" t="s">
        <v>896</v>
      </c>
      <c r="D11" s="267"/>
      <c r="E11" s="267"/>
      <c r="F11" s="267"/>
      <c r="G11" s="267"/>
      <c r="H11" s="268"/>
      <c r="I11" s="268"/>
      <c r="J11" s="268"/>
      <c r="K11" s="268"/>
      <c r="L11" s="268"/>
      <c r="M11" s="268"/>
      <c r="O11" s="5"/>
      <c r="R11" s="5" t="s">
        <v>358</v>
      </c>
    </row>
    <row r="12" spans="1:18" s="266" customFormat="1" ht="17.25" customHeight="1">
      <c r="B12" s="268" t="s">
        <v>895</v>
      </c>
      <c r="C12" s="268" t="s">
        <v>897</v>
      </c>
      <c r="D12" s="267"/>
      <c r="E12" s="267"/>
      <c r="F12" s="267"/>
      <c r="G12" s="267"/>
      <c r="H12" s="268"/>
      <c r="I12" s="268"/>
      <c r="J12" s="268"/>
      <c r="K12" s="268"/>
      <c r="L12" s="268"/>
      <c r="M12" s="268"/>
      <c r="O12" s="5"/>
      <c r="R12" s="5" t="s">
        <v>898</v>
      </c>
    </row>
    <row r="13" spans="1:18" s="266" customFormat="1" ht="17.25" customHeight="1">
      <c r="B13" s="268" t="s">
        <v>204</v>
      </c>
      <c r="C13" s="279" t="s">
        <v>899</v>
      </c>
      <c r="D13" s="267"/>
      <c r="E13" s="267"/>
      <c r="F13" s="267"/>
      <c r="G13" s="267"/>
      <c r="H13" s="268"/>
      <c r="I13" s="268"/>
      <c r="J13" s="268"/>
      <c r="K13" s="268"/>
      <c r="L13" s="268"/>
      <c r="M13" s="268"/>
      <c r="O13" s="5"/>
      <c r="R13" s="5" t="s">
        <v>900</v>
      </c>
    </row>
    <row r="14" spans="1:18" s="266" customFormat="1" ht="17.25" customHeight="1">
      <c r="B14" s="268" t="s">
        <v>209</v>
      </c>
      <c r="C14" s="268"/>
      <c r="D14" s="267"/>
      <c r="E14" s="267"/>
      <c r="F14" s="267"/>
      <c r="G14" s="267"/>
      <c r="H14" s="268"/>
      <c r="I14" s="268"/>
      <c r="J14" s="268"/>
      <c r="K14" s="268"/>
      <c r="L14" s="268"/>
      <c r="M14" s="268"/>
      <c r="O14" s="5"/>
      <c r="R14" s="5" t="s">
        <v>901</v>
      </c>
    </row>
    <row r="15" spans="1:18" s="266" customFormat="1" ht="17.25" customHeight="1">
      <c r="B15" s="268" t="s">
        <v>209</v>
      </c>
      <c r="C15" s="268"/>
      <c r="D15" s="267"/>
      <c r="E15" s="267"/>
      <c r="F15" s="267"/>
      <c r="G15" s="267"/>
      <c r="H15" s="268"/>
      <c r="I15" s="268"/>
      <c r="J15" s="268"/>
      <c r="K15" s="268"/>
      <c r="L15" s="268"/>
      <c r="M15" s="268"/>
      <c r="O15" s="5"/>
      <c r="R15" s="5" t="s">
        <v>902</v>
      </c>
    </row>
    <row r="16" spans="1:18" s="266" customFormat="1" ht="17.25" customHeight="1">
      <c r="B16" s="268" t="s">
        <v>209</v>
      </c>
      <c r="C16" s="268"/>
      <c r="D16" s="267"/>
      <c r="E16" s="267"/>
      <c r="F16" s="267"/>
      <c r="G16" s="267"/>
      <c r="H16" s="268"/>
      <c r="I16" s="268"/>
      <c r="J16" s="268"/>
      <c r="K16" s="268"/>
      <c r="L16" s="268"/>
      <c r="M16" s="268"/>
      <c r="O16" s="5"/>
      <c r="R16" s="5" t="s">
        <v>898</v>
      </c>
    </row>
    <row r="17" spans="1:18" s="266" customFormat="1" ht="17.25" customHeight="1">
      <c r="B17" s="268" t="s">
        <v>209</v>
      </c>
      <c r="C17" s="268"/>
      <c r="D17" s="267"/>
      <c r="E17" s="267"/>
      <c r="F17" s="267"/>
      <c r="G17" s="267"/>
      <c r="H17" s="268"/>
      <c r="I17" s="268"/>
      <c r="J17" s="268"/>
      <c r="K17" s="268"/>
      <c r="L17" s="268"/>
      <c r="M17" s="268"/>
      <c r="O17" s="5"/>
      <c r="R17" s="5" t="s">
        <v>900</v>
      </c>
    </row>
    <row r="18" spans="1:18" s="266" customFormat="1" ht="17.25" customHeight="1">
      <c r="B18" s="268" t="s">
        <v>219</v>
      </c>
      <c r="C18" s="268"/>
      <c r="D18" s="267"/>
      <c r="E18" s="267"/>
      <c r="F18" s="267"/>
      <c r="G18" s="267"/>
      <c r="H18" s="268"/>
      <c r="I18" s="268"/>
      <c r="J18" s="268"/>
      <c r="K18" s="268"/>
      <c r="L18" s="268"/>
      <c r="M18" s="268"/>
      <c r="O18" s="5"/>
    </row>
    <row r="19" spans="1:18" s="266" customFormat="1" ht="17.25" customHeight="1">
      <c r="B19" s="268" t="s">
        <v>213</v>
      </c>
      <c r="C19" s="268"/>
      <c r="D19" s="267"/>
      <c r="E19" s="267"/>
      <c r="F19" s="267"/>
      <c r="G19" s="267"/>
      <c r="H19" s="268"/>
      <c r="I19" s="268"/>
      <c r="J19" s="268"/>
      <c r="K19" s="268"/>
      <c r="L19" s="268"/>
      <c r="M19" s="268"/>
      <c r="O19" s="5"/>
    </row>
    <row r="20" spans="1:18" s="266" customFormat="1" ht="17.25" customHeight="1">
      <c r="B20" s="268" t="s">
        <v>213</v>
      </c>
      <c r="C20" s="268"/>
      <c r="D20" s="267"/>
      <c r="E20" s="267"/>
      <c r="F20" s="267"/>
      <c r="G20" s="267"/>
      <c r="H20" s="268"/>
      <c r="I20" s="268"/>
      <c r="J20" s="268"/>
      <c r="K20" s="268"/>
      <c r="L20" s="268"/>
      <c r="M20" s="268"/>
      <c r="O20" s="5"/>
    </row>
    <row r="21" spans="1:18" s="266" customFormat="1" ht="17.25" customHeight="1">
      <c r="B21" s="268" t="s">
        <v>213</v>
      </c>
      <c r="C21" s="268"/>
      <c r="D21" s="267"/>
      <c r="E21" s="267"/>
      <c r="F21" s="267"/>
      <c r="G21" s="267"/>
      <c r="H21" s="268"/>
      <c r="I21" s="268"/>
      <c r="J21" s="268"/>
      <c r="K21" s="268"/>
      <c r="L21" s="268"/>
      <c r="M21" s="268"/>
      <c r="O21" s="5"/>
    </row>
    <row r="22" spans="1:18" s="266" customFormat="1" ht="17.25" customHeight="1">
      <c r="B22" s="268" t="s">
        <v>213</v>
      </c>
      <c r="C22" s="268"/>
      <c r="D22" s="267"/>
      <c r="E22" s="267"/>
      <c r="F22" s="267"/>
      <c r="G22" s="267"/>
      <c r="H22" s="268"/>
      <c r="I22" s="268"/>
      <c r="J22" s="268"/>
      <c r="K22" s="268"/>
      <c r="L22" s="268"/>
      <c r="M22" s="268"/>
    </row>
    <row r="23" spans="1:18" s="266" customFormat="1" ht="17.25" customHeight="1">
      <c r="B23" s="268" t="s">
        <v>213</v>
      </c>
      <c r="C23" s="268"/>
      <c r="D23" s="267"/>
      <c r="E23" s="267"/>
      <c r="F23" s="267"/>
      <c r="G23" s="267"/>
      <c r="H23" s="268"/>
      <c r="I23" s="268"/>
      <c r="J23" s="268"/>
      <c r="K23" s="268"/>
      <c r="L23" s="268"/>
      <c r="M23" s="268"/>
    </row>
    <row r="24" spans="1:18" s="266" customFormat="1" ht="17.25" customHeight="1">
      <c r="B24" s="268" t="s">
        <v>216</v>
      </c>
      <c r="C24" s="268"/>
      <c r="D24" s="267"/>
      <c r="E24" s="267"/>
      <c r="F24" s="267"/>
      <c r="G24" s="267"/>
      <c r="H24" s="268"/>
      <c r="I24" s="268"/>
      <c r="J24" s="268"/>
      <c r="K24" s="268"/>
      <c r="L24" s="268"/>
      <c r="M24" s="268"/>
    </row>
    <row r="25" spans="1:18" s="266" customFormat="1" ht="17.25" customHeight="1">
      <c r="B25" s="268" t="s">
        <v>216</v>
      </c>
      <c r="C25" s="268"/>
      <c r="D25" s="267"/>
      <c r="E25" s="267"/>
      <c r="F25" s="267"/>
      <c r="G25" s="267"/>
      <c r="H25" s="268"/>
      <c r="I25" s="268"/>
      <c r="J25" s="268"/>
      <c r="K25" s="268"/>
      <c r="L25" s="268"/>
      <c r="M25" s="268"/>
    </row>
    <row r="26" spans="1:18" s="266" customFormat="1" ht="17.25" customHeight="1">
      <c r="B26" s="268" t="s">
        <v>903</v>
      </c>
      <c r="C26" s="268"/>
      <c r="D26" s="267"/>
      <c r="E26" s="267"/>
      <c r="F26" s="267"/>
      <c r="G26" s="267"/>
      <c r="H26" s="268"/>
      <c r="I26" s="268"/>
      <c r="J26" s="268"/>
      <c r="K26" s="268"/>
      <c r="L26" s="268"/>
      <c r="M26" s="268"/>
    </row>
    <row r="27" spans="1:18" s="266" customFormat="1" ht="17.25" customHeight="1">
      <c r="B27" s="268" t="s">
        <v>903</v>
      </c>
      <c r="C27" s="268"/>
      <c r="D27" s="267"/>
      <c r="E27" s="267"/>
      <c r="F27" s="267"/>
      <c r="G27" s="267"/>
      <c r="H27" s="268"/>
      <c r="I27" s="268"/>
      <c r="J27" s="268"/>
      <c r="K27" s="268"/>
      <c r="L27" s="268"/>
      <c r="M27" s="268"/>
    </row>
    <row r="28" spans="1:18" s="266" customFormat="1" ht="17.25" customHeight="1">
      <c r="B28" s="268" t="s">
        <v>204</v>
      </c>
      <c r="C28" s="268"/>
      <c r="D28" s="267"/>
      <c r="E28" s="267"/>
      <c r="F28" s="267"/>
      <c r="G28" s="267"/>
      <c r="H28" s="268"/>
      <c r="I28" s="268"/>
      <c r="J28" s="268"/>
      <c r="K28" s="268"/>
      <c r="L28" s="268"/>
      <c r="M28" s="268"/>
    </row>
    <row r="29" spans="1:18" s="264" customFormat="1" ht="28.5" customHeight="1" thickBot="1">
      <c r="A29"/>
      <c r="B29" s="277" t="s">
        <v>883</v>
      </c>
      <c r="C29" s="277" t="s">
        <v>884</v>
      </c>
      <c r="D29" s="571" t="s">
        <v>904</v>
      </c>
      <c r="E29" s="571"/>
      <c r="F29" s="571" t="s">
        <v>905</v>
      </c>
      <c r="G29" s="571"/>
      <c r="H29" s="571" t="s">
        <v>906</v>
      </c>
      <c r="I29" s="571"/>
      <c r="J29" s="571" t="s">
        <v>907</v>
      </c>
      <c r="K29" s="571"/>
      <c r="L29" s="571" t="s">
        <v>908</v>
      </c>
      <c r="M29" s="571"/>
    </row>
    <row r="30" spans="1:18" s="266" customFormat="1" ht="17.25" customHeight="1" thickTop="1">
      <c r="B30" s="268" t="s">
        <v>51</v>
      </c>
      <c r="C30" s="268" t="s">
        <v>890</v>
      </c>
      <c r="D30" s="267" t="s">
        <v>891</v>
      </c>
      <c r="E30" s="267" t="s">
        <v>892</v>
      </c>
      <c r="F30" s="267" t="s">
        <v>891</v>
      </c>
      <c r="G30" s="267" t="s">
        <v>892</v>
      </c>
      <c r="H30" s="268"/>
      <c r="I30" s="268"/>
      <c r="J30" s="268"/>
      <c r="K30" s="268"/>
      <c r="L30" s="268"/>
      <c r="M30" s="268"/>
    </row>
    <row r="31" spans="1:18" s="266" customFormat="1" ht="17.25" customHeight="1">
      <c r="B31" s="268" t="s">
        <v>51</v>
      </c>
      <c r="C31" s="268" t="s">
        <v>893</v>
      </c>
      <c r="D31" s="267"/>
      <c r="E31" s="267"/>
      <c r="F31" s="267"/>
      <c r="G31" s="267"/>
      <c r="H31" s="268"/>
      <c r="I31" s="268"/>
      <c r="J31" s="268"/>
      <c r="K31" s="268"/>
      <c r="L31" s="268"/>
      <c r="M31" s="268"/>
    </row>
    <row r="32" spans="1:18" s="266" customFormat="1" ht="17.25" customHeight="1">
      <c r="B32" s="268" t="s">
        <v>895</v>
      </c>
      <c r="C32" s="268" t="s">
        <v>896</v>
      </c>
      <c r="D32" s="267"/>
      <c r="E32" s="267"/>
      <c r="F32" s="267"/>
      <c r="G32" s="267"/>
      <c r="H32" s="268"/>
      <c r="I32" s="268"/>
      <c r="J32" s="268"/>
      <c r="K32" s="268"/>
      <c r="L32" s="268"/>
      <c r="M32" s="268"/>
    </row>
    <row r="33" spans="2:13" s="266" customFormat="1" ht="17.25" customHeight="1">
      <c r="B33" s="268" t="s">
        <v>895</v>
      </c>
      <c r="C33" s="268" t="s">
        <v>897</v>
      </c>
      <c r="D33" s="267"/>
      <c r="E33" s="267"/>
      <c r="F33" s="267"/>
      <c r="G33" s="267"/>
      <c r="H33" s="268"/>
      <c r="I33" s="268"/>
      <c r="J33" s="268"/>
      <c r="K33" s="268"/>
      <c r="L33" s="268"/>
      <c r="M33" s="268"/>
    </row>
    <row r="34" spans="2:13" s="266" customFormat="1" ht="17.25" customHeight="1">
      <c r="B34" s="268" t="s">
        <v>204</v>
      </c>
      <c r="C34" s="268"/>
      <c r="D34" s="267"/>
      <c r="E34" s="267"/>
      <c r="F34" s="267"/>
      <c r="G34" s="267"/>
      <c r="H34" s="268"/>
      <c r="I34" s="268"/>
      <c r="J34" s="268"/>
      <c r="K34" s="268"/>
      <c r="L34" s="268"/>
      <c r="M34" s="268"/>
    </row>
    <row r="35" spans="2:13" s="266" customFormat="1" ht="17.25" customHeight="1">
      <c r="B35" s="268" t="s">
        <v>209</v>
      </c>
      <c r="C35" s="268"/>
      <c r="D35" s="267"/>
      <c r="E35" s="267"/>
      <c r="F35" s="267"/>
      <c r="G35" s="267"/>
      <c r="H35" s="268"/>
      <c r="I35" s="268"/>
      <c r="J35" s="268"/>
      <c r="K35" s="268"/>
      <c r="L35" s="268"/>
      <c r="M35" s="268"/>
    </row>
    <row r="36" spans="2:13" s="266" customFormat="1" ht="17.25" customHeight="1">
      <c r="B36" s="268" t="s">
        <v>209</v>
      </c>
      <c r="C36" s="268"/>
      <c r="D36" s="267"/>
      <c r="E36" s="267"/>
      <c r="F36" s="267"/>
      <c r="G36" s="267"/>
      <c r="H36" s="268"/>
      <c r="I36" s="268"/>
      <c r="J36" s="268"/>
      <c r="K36" s="268"/>
      <c r="L36" s="268"/>
      <c r="M36" s="268"/>
    </row>
    <row r="37" spans="2:13" s="266" customFormat="1" ht="17.25" customHeight="1">
      <c r="B37" s="268" t="s">
        <v>209</v>
      </c>
      <c r="C37" s="268"/>
      <c r="D37" s="267"/>
      <c r="E37" s="267"/>
      <c r="F37" s="267"/>
      <c r="G37" s="267"/>
      <c r="H37" s="268"/>
      <c r="I37" s="268"/>
      <c r="J37" s="268"/>
      <c r="K37" s="268"/>
      <c r="L37" s="268"/>
      <c r="M37" s="268"/>
    </row>
    <row r="38" spans="2:13" s="266" customFormat="1" ht="17.25" customHeight="1">
      <c r="B38" s="268" t="s">
        <v>209</v>
      </c>
      <c r="C38" s="268"/>
      <c r="D38" s="267"/>
      <c r="E38" s="267"/>
      <c r="F38" s="267"/>
      <c r="G38" s="267"/>
      <c r="H38" s="268"/>
      <c r="I38" s="268"/>
      <c r="J38" s="268"/>
      <c r="K38" s="268"/>
      <c r="L38" s="268"/>
      <c r="M38" s="268"/>
    </row>
    <row r="39" spans="2:13" s="266" customFormat="1" ht="17.25" customHeight="1">
      <c r="B39" s="268" t="s">
        <v>219</v>
      </c>
      <c r="C39" s="268"/>
      <c r="D39" s="267"/>
      <c r="E39" s="267"/>
      <c r="F39" s="267"/>
      <c r="G39" s="267"/>
      <c r="H39" s="268"/>
      <c r="I39" s="268"/>
      <c r="J39" s="268"/>
      <c r="K39" s="268"/>
      <c r="L39" s="268"/>
      <c r="M39" s="268"/>
    </row>
    <row r="40" spans="2:13" s="266" customFormat="1" ht="17.25" customHeight="1">
      <c r="B40" s="268" t="s">
        <v>213</v>
      </c>
      <c r="C40" s="268"/>
      <c r="D40" s="267"/>
      <c r="E40" s="267"/>
      <c r="F40" s="267"/>
      <c r="G40" s="267"/>
      <c r="H40" s="268"/>
      <c r="I40" s="268"/>
      <c r="J40" s="268"/>
      <c r="K40" s="268"/>
      <c r="L40" s="268"/>
      <c r="M40" s="268"/>
    </row>
    <row r="41" spans="2:13" s="266" customFormat="1" ht="17.25" customHeight="1">
      <c r="B41" s="268" t="s">
        <v>213</v>
      </c>
      <c r="C41" s="268"/>
      <c r="D41" s="267"/>
      <c r="E41" s="267"/>
      <c r="F41" s="267"/>
      <c r="G41" s="267"/>
      <c r="H41" s="268"/>
      <c r="I41" s="268"/>
      <c r="J41" s="268"/>
      <c r="K41" s="268"/>
      <c r="L41" s="268"/>
      <c r="M41" s="268"/>
    </row>
    <row r="42" spans="2:13" s="266" customFormat="1" ht="17.25" customHeight="1">
      <c r="B42" s="268" t="s">
        <v>213</v>
      </c>
      <c r="C42" s="268"/>
      <c r="D42" s="267"/>
      <c r="E42" s="267"/>
      <c r="F42" s="267"/>
      <c r="G42" s="267"/>
      <c r="H42" s="268"/>
      <c r="I42" s="268"/>
      <c r="J42" s="268"/>
      <c r="K42" s="268"/>
      <c r="L42" s="268"/>
      <c r="M42" s="268"/>
    </row>
    <row r="43" spans="2:13" s="266" customFormat="1" ht="17.25" customHeight="1">
      <c r="B43" s="268" t="s">
        <v>213</v>
      </c>
      <c r="C43" s="268"/>
      <c r="D43" s="267"/>
      <c r="E43" s="267"/>
      <c r="F43" s="267"/>
      <c r="G43" s="267"/>
      <c r="H43" s="268"/>
      <c r="I43" s="268"/>
      <c r="J43" s="268"/>
      <c r="K43" s="268"/>
      <c r="L43" s="268"/>
      <c r="M43" s="268"/>
    </row>
    <row r="44" spans="2:13" s="266" customFormat="1" ht="17.25" customHeight="1">
      <c r="B44" s="268" t="s">
        <v>213</v>
      </c>
      <c r="C44" s="268"/>
      <c r="D44" s="267"/>
      <c r="E44" s="267"/>
      <c r="F44" s="267"/>
      <c r="G44" s="267"/>
      <c r="H44" s="268"/>
      <c r="I44" s="268"/>
      <c r="J44" s="268"/>
      <c r="K44" s="268"/>
      <c r="L44" s="268"/>
      <c r="M44" s="268"/>
    </row>
    <row r="45" spans="2:13" s="266" customFormat="1" ht="17.25" customHeight="1">
      <c r="B45" s="268" t="s">
        <v>216</v>
      </c>
      <c r="C45" s="268"/>
      <c r="D45" s="267"/>
      <c r="E45" s="267"/>
      <c r="F45" s="267"/>
      <c r="G45" s="267"/>
      <c r="H45" s="268"/>
      <c r="I45" s="268"/>
      <c r="J45" s="268"/>
      <c r="K45" s="268"/>
      <c r="L45" s="268"/>
      <c r="M45" s="268"/>
    </row>
    <row r="46" spans="2:13" s="266" customFormat="1" ht="17.25" customHeight="1">
      <c r="B46" s="268" t="s">
        <v>216</v>
      </c>
      <c r="C46" s="268"/>
      <c r="D46" s="267"/>
      <c r="E46" s="267"/>
      <c r="F46" s="267"/>
      <c r="G46" s="267"/>
      <c r="H46" s="268"/>
      <c r="I46" s="268"/>
      <c r="J46" s="268"/>
      <c r="K46" s="268"/>
      <c r="L46" s="268"/>
      <c r="M46" s="268"/>
    </row>
    <row r="47" spans="2:13" s="266" customFormat="1" ht="17.25" customHeight="1">
      <c r="B47" s="268" t="s">
        <v>903</v>
      </c>
      <c r="C47" s="268"/>
      <c r="D47" s="267"/>
      <c r="E47" s="267"/>
      <c r="F47" s="267"/>
      <c r="G47" s="267"/>
      <c r="H47" s="268"/>
      <c r="I47" s="268"/>
      <c r="J47" s="268"/>
      <c r="K47" s="268"/>
      <c r="L47" s="268"/>
      <c r="M47" s="268"/>
    </row>
    <row r="48" spans="2:13" s="266" customFormat="1" ht="17.25" customHeight="1">
      <c r="B48" s="268" t="s">
        <v>903</v>
      </c>
      <c r="C48" s="268"/>
      <c r="D48" s="267"/>
      <c r="E48" s="267"/>
      <c r="F48" s="267"/>
      <c r="G48" s="267"/>
      <c r="H48" s="268"/>
      <c r="I48" s="268"/>
      <c r="J48" s="268"/>
      <c r="K48" s="268"/>
      <c r="L48" s="268"/>
      <c r="M48" s="268"/>
    </row>
    <row r="49" spans="2:13" s="266" customFormat="1" ht="17.25" customHeight="1">
      <c r="B49" s="268" t="s">
        <v>204</v>
      </c>
      <c r="C49" s="268"/>
      <c r="D49" s="267"/>
      <c r="E49" s="267"/>
      <c r="F49" s="267"/>
      <c r="G49" s="267"/>
      <c r="H49" s="268"/>
      <c r="I49" s="268"/>
      <c r="J49" s="268"/>
      <c r="K49" s="268"/>
      <c r="L49" s="268"/>
      <c r="M49" s="268"/>
    </row>
  </sheetData>
  <sheetProtection password="CD88" sheet="1"/>
  <mergeCells count="15">
    <mergeCell ref="J8:K8"/>
    <mergeCell ref="L8:M8"/>
    <mergeCell ref="F6:H6"/>
    <mergeCell ref="D29:E29"/>
    <mergeCell ref="F29:G29"/>
    <mergeCell ref="H29:I29"/>
    <mergeCell ref="J29:K29"/>
    <mergeCell ref="L29:M29"/>
    <mergeCell ref="E1:I1"/>
    <mergeCell ref="E2:I2"/>
    <mergeCell ref="E7:I7"/>
    <mergeCell ref="D8:E8"/>
    <mergeCell ref="F8:G8"/>
    <mergeCell ref="E4:I4"/>
    <mergeCell ref="H8:I8"/>
  </mergeCells>
  <phoneticPr fontId="56" type="noConversion"/>
  <pageMargins left="0.2" right="0.2" top="0.5" bottom="0.25" header="0" footer="0"/>
  <pageSetup scale="90" orientation="portrait" horizontalDpi="4294967292" verticalDpi="0" r:id="rId1"/>
  <customProperties>
    <customPr name="%locator_row%" r:id="rId2"/>
    <customPr name="%startcell%" r:id="rId3"/>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4DD57-3E09-414D-BDE8-25DF7E6CD483}">
  <sheetPr codeName="Sheet4"/>
  <dimension ref="A1:T29"/>
  <sheetViews>
    <sheetView showWhiteSpace="0" zoomScaleNormal="100" zoomScaleSheetLayoutView="70" workbookViewId="0">
      <selection activeCell="F18" sqref="F18"/>
    </sheetView>
  </sheetViews>
  <sheetFormatPr defaultRowHeight="12.75"/>
  <cols>
    <col min="2" max="2" width="14.28515625" customWidth="1"/>
    <col min="3" max="3" width="9.28515625" customWidth="1"/>
    <col min="4" max="4" width="8.7109375" customWidth="1"/>
    <col min="5" max="5" width="15" customWidth="1"/>
    <col min="7" max="7" width="13.140625" customWidth="1"/>
    <col min="8" max="8" width="12.7109375" customWidth="1"/>
    <col min="10" max="10" width="10.5703125" customWidth="1"/>
    <col min="11" max="11" width="12.140625" customWidth="1"/>
    <col min="12" max="12" width="6.42578125" customWidth="1"/>
    <col min="14" max="14" width="17.140625" customWidth="1"/>
    <col min="15" max="15" width="12.28515625" customWidth="1"/>
    <col min="16" max="16" width="15.85546875" customWidth="1"/>
    <col min="17" max="17" width="4.140625" customWidth="1"/>
    <col min="18" max="18" width="18" customWidth="1"/>
    <col min="19" max="19" width="16.5703125" customWidth="1"/>
    <col min="20" max="20" width="9.85546875" customWidth="1"/>
  </cols>
  <sheetData>
    <row r="1" spans="1:20" ht="27" thickBot="1">
      <c r="A1" s="7"/>
      <c r="B1" s="8"/>
      <c r="C1" s="8"/>
      <c r="D1" s="8"/>
      <c r="E1" s="8"/>
      <c r="F1" s="8"/>
      <c r="G1" s="8"/>
      <c r="H1" s="8"/>
      <c r="I1" s="21"/>
      <c r="J1" s="22"/>
      <c r="K1" s="574"/>
      <c r="L1" s="574"/>
      <c r="M1" s="574"/>
      <c r="O1" s="1"/>
      <c r="P1" s="250"/>
    </row>
    <row r="2" spans="1:20" ht="24.75" thickTop="1" thickBot="1">
      <c r="B2" s="2"/>
      <c r="C2" s="2"/>
      <c r="D2" s="2"/>
      <c r="N2" s="99"/>
      <c r="O2" s="26"/>
      <c r="P2" s="28"/>
      <c r="R2" s="99"/>
      <c r="S2" s="26"/>
      <c r="T2" s="28"/>
    </row>
    <row r="3" spans="1:20" ht="24.75" thickTop="1" thickBot="1">
      <c r="A3" s="1"/>
      <c r="B3" s="133"/>
      <c r="D3" s="1"/>
      <c r="E3" s="134"/>
      <c r="G3" s="1"/>
      <c r="H3" s="134"/>
      <c r="J3" s="1"/>
      <c r="K3" s="135"/>
      <c r="O3" s="9"/>
      <c r="P3" s="10"/>
      <c r="S3" s="11"/>
      <c r="T3" s="28"/>
    </row>
    <row r="4" spans="1:20" ht="29.25" thickTop="1" thickBot="1">
      <c r="A4" s="136"/>
      <c r="B4" s="137"/>
      <c r="D4" s="145"/>
      <c r="E4" s="146"/>
      <c r="G4" s="145"/>
      <c r="H4" s="149"/>
      <c r="J4" s="136"/>
      <c r="K4" s="154"/>
      <c r="O4" s="25"/>
      <c r="P4" s="27"/>
      <c r="S4" s="25"/>
      <c r="T4" s="28"/>
    </row>
    <row r="5" spans="1:20" ht="29.25" thickTop="1" thickBot="1">
      <c r="A5" s="138"/>
      <c r="B5" s="139"/>
      <c r="D5" s="141"/>
      <c r="E5" s="142"/>
      <c r="G5" s="141"/>
      <c r="H5" s="150"/>
      <c r="J5" s="138"/>
      <c r="K5" s="152"/>
      <c r="O5" s="9"/>
      <c r="P5" s="10"/>
      <c r="S5" s="11"/>
      <c r="T5" s="28"/>
    </row>
    <row r="6" spans="1:20" ht="29.25" thickTop="1" thickBot="1">
      <c r="A6" s="140"/>
      <c r="B6" s="137"/>
      <c r="D6" s="141"/>
      <c r="E6" s="142"/>
      <c r="G6" s="141"/>
      <c r="H6" s="150"/>
      <c r="J6" s="140"/>
      <c r="K6" s="151"/>
      <c r="O6" s="25"/>
      <c r="P6" s="27"/>
      <c r="S6" s="25"/>
      <c r="T6" s="28"/>
    </row>
    <row r="7" spans="1:20" ht="29.25" thickTop="1" thickBot="1">
      <c r="A7" s="138"/>
      <c r="B7" s="139"/>
      <c r="D7" s="141"/>
      <c r="E7" s="142"/>
      <c r="G7" s="141"/>
      <c r="H7" s="150"/>
      <c r="J7" s="138"/>
      <c r="K7" s="152"/>
      <c r="O7" s="9"/>
      <c r="P7" s="10"/>
      <c r="S7" s="11"/>
      <c r="T7" s="28"/>
    </row>
    <row r="8" spans="1:20" ht="29.25" thickTop="1" thickBot="1">
      <c r="A8" s="140"/>
      <c r="B8" s="137"/>
      <c r="D8" s="141"/>
      <c r="E8" s="142"/>
      <c r="G8" s="140"/>
      <c r="H8" s="151"/>
      <c r="J8" s="140"/>
      <c r="K8" s="151"/>
      <c r="O8" s="25"/>
      <c r="P8" s="27"/>
      <c r="S8" s="25"/>
      <c r="T8" s="28"/>
    </row>
    <row r="9" spans="1:20" ht="29.25" thickTop="1" thickBot="1">
      <c r="A9" s="138"/>
      <c r="B9" s="139"/>
      <c r="D9" s="141"/>
      <c r="E9" s="142"/>
      <c r="G9" s="138"/>
      <c r="H9" s="152"/>
      <c r="J9" s="138"/>
      <c r="K9" s="152"/>
      <c r="O9" s="9"/>
      <c r="P9" s="10"/>
      <c r="S9" s="11"/>
      <c r="T9" s="28"/>
    </row>
    <row r="10" spans="1:20" ht="29.25" thickTop="1" thickBot="1">
      <c r="A10" s="140"/>
      <c r="B10" s="137"/>
      <c r="D10" s="141"/>
      <c r="E10" s="142"/>
      <c r="G10" s="140"/>
      <c r="H10" s="151"/>
      <c r="J10" s="140"/>
      <c r="K10" s="151"/>
      <c r="O10" s="25"/>
      <c r="P10" s="27"/>
      <c r="S10" s="25"/>
      <c r="T10" s="28"/>
    </row>
    <row r="11" spans="1:20" ht="29.25" thickTop="1" thickBot="1">
      <c r="A11" s="138"/>
      <c r="B11" s="139"/>
      <c r="D11" s="141"/>
      <c r="E11" s="142"/>
      <c r="G11" s="138"/>
      <c r="H11" s="152"/>
      <c r="J11" s="138"/>
      <c r="K11" s="152"/>
      <c r="O11" s="9"/>
      <c r="P11" s="10"/>
      <c r="S11" s="11"/>
      <c r="T11" s="28"/>
    </row>
    <row r="12" spans="1:20" ht="29.25" thickTop="1" thickBot="1">
      <c r="A12" s="140"/>
      <c r="B12" s="137"/>
      <c r="D12" s="140"/>
      <c r="E12" s="137"/>
      <c r="G12" s="140"/>
      <c r="H12" s="151"/>
      <c r="J12" s="140"/>
      <c r="K12" s="151"/>
      <c r="O12" s="25"/>
      <c r="P12" s="27"/>
      <c r="S12" s="25"/>
      <c r="T12" s="28"/>
    </row>
    <row r="13" spans="1:20" ht="29.25" thickTop="1" thickBot="1">
      <c r="A13" s="138"/>
      <c r="B13" s="139"/>
      <c r="D13" s="138"/>
      <c r="E13" s="139"/>
      <c r="G13" s="138"/>
      <c r="H13" s="152"/>
      <c r="J13" s="138"/>
      <c r="K13" s="152"/>
      <c r="O13" s="9"/>
      <c r="P13" s="10"/>
      <c r="S13" s="11"/>
      <c r="T13" s="28"/>
    </row>
    <row r="14" spans="1:20" ht="29.25" thickTop="1" thickBot="1">
      <c r="A14" s="141"/>
      <c r="B14" s="142"/>
      <c r="D14" s="140"/>
      <c r="E14" s="137"/>
      <c r="G14" s="140"/>
      <c r="H14" s="151"/>
      <c r="J14" s="140"/>
      <c r="K14" s="151"/>
      <c r="O14" s="25"/>
      <c r="P14" s="27"/>
      <c r="S14" s="25"/>
      <c r="T14" s="28"/>
    </row>
    <row r="15" spans="1:20" ht="29.25" thickTop="1" thickBot="1">
      <c r="A15" s="141"/>
      <c r="B15" s="142"/>
      <c r="D15" s="138"/>
      <c r="E15" s="139"/>
      <c r="G15" s="138"/>
      <c r="H15" s="152"/>
      <c r="J15" s="138"/>
      <c r="K15" s="152"/>
      <c r="O15" s="9"/>
      <c r="P15" s="10"/>
      <c r="S15" s="11"/>
      <c r="T15" s="28"/>
    </row>
    <row r="16" spans="1:20" ht="29.25" thickTop="1" thickBot="1">
      <c r="A16" s="141"/>
      <c r="B16" s="142"/>
      <c r="D16" s="140"/>
      <c r="E16" s="137"/>
      <c r="G16" s="147"/>
      <c r="H16" s="153"/>
      <c r="J16" s="155"/>
      <c r="K16" s="156"/>
      <c r="O16" s="25"/>
      <c r="P16" s="27"/>
      <c r="S16" s="25"/>
      <c r="T16" s="28"/>
    </row>
    <row r="17" spans="1:20" ht="29.25" thickTop="1" thickBot="1">
      <c r="A17" s="141"/>
      <c r="B17" s="142"/>
      <c r="D17" s="138"/>
      <c r="E17" s="139"/>
      <c r="G17" s="572"/>
      <c r="H17" s="572"/>
      <c r="J17" s="577"/>
      <c r="K17" s="577"/>
      <c r="O17" s="9"/>
      <c r="P17" s="10"/>
      <c r="S17" s="11"/>
      <c r="T17" s="28"/>
    </row>
    <row r="18" spans="1:20" ht="29.25" thickTop="1" thickBot="1">
      <c r="A18" s="141"/>
      <c r="B18" s="142"/>
      <c r="D18" s="140"/>
      <c r="E18" s="137"/>
      <c r="G18" s="2"/>
      <c r="H18" s="2"/>
      <c r="J18" s="40"/>
      <c r="K18" s="41"/>
      <c r="O18" s="25"/>
      <c r="P18" s="27"/>
      <c r="S18" s="25"/>
      <c r="T18" s="28"/>
    </row>
    <row r="19" spans="1:20" ht="29.25" thickTop="1" thickBot="1">
      <c r="A19" s="141"/>
      <c r="B19" s="142"/>
      <c r="D19" s="138"/>
      <c r="E19" s="139"/>
      <c r="G19" s="2"/>
      <c r="H19" s="2"/>
      <c r="J19" s="575"/>
      <c r="K19" s="576"/>
      <c r="O19" s="9"/>
      <c r="P19" s="10"/>
      <c r="S19" s="11"/>
      <c r="T19" s="28"/>
    </row>
    <row r="20" spans="1:20" ht="29.25" thickTop="1" thickBot="1">
      <c r="A20" s="141"/>
      <c r="B20" s="142"/>
      <c r="D20" s="147"/>
      <c r="E20" s="148"/>
      <c r="G20" s="2"/>
      <c r="H20" s="2"/>
      <c r="O20" s="25"/>
      <c r="P20" s="27"/>
      <c r="S20" s="25"/>
      <c r="T20" s="28"/>
    </row>
    <row r="21" spans="1:20" ht="29.25" thickTop="1" thickBot="1">
      <c r="A21" s="143"/>
      <c r="B21" s="144"/>
      <c r="D21" s="572"/>
      <c r="E21" s="572"/>
      <c r="G21" s="2"/>
      <c r="H21" s="2"/>
      <c r="O21" s="9"/>
      <c r="P21" s="10"/>
      <c r="S21" s="9"/>
      <c r="T21" s="28"/>
    </row>
    <row r="22" spans="1:20" ht="24.75" thickTop="1" thickBot="1">
      <c r="A22" s="572"/>
      <c r="B22" s="572"/>
      <c r="G22" s="2"/>
      <c r="H22" s="2"/>
      <c r="O22" s="25"/>
      <c r="P22" s="27"/>
      <c r="S22" s="25"/>
      <c r="T22" s="28"/>
    </row>
    <row r="23" spans="1:20" ht="24.75" thickTop="1" thickBot="1">
      <c r="G23" s="2"/>
      <c r="H23" s="2"/>
      <c r="O23" s="9"/>
      <c r="P23" s="10"/>
      <c r="S23" s="9"/>
      <c r="T23" s="28"/>
    </row>
    <row r="24" spans="1:20" ht="24.75" thickTop="1" thickBot="1">
      <c r="G24" s="2"/>
      <c r="H24" s="2"/>
      <c r="O24" s="25"/>
      <c r="P24" s="27"/>
      <c r="S24" s="25"/>
      <c r="T24" s="28"/>
    </row>
    <row r="25" spans="1:20" ht="24.75" thickTop="1" thickBot="1">
      <c r="G25" s="2"/>
      <c r="H25" s="2"/>
      <c r="O25" s="9"/>
      <c r="P25" s="10"/>
      <c r="S25" s="9"/>
      <c r="T25" s="28"/>
    </row>
    <row r="26" spans="1:20" ht="24" thickTop="1">
      <c r="G26" s="2"/>
      <c r="H26" s="2"/>
      <c r="J26" s="2"/>
      <c r="K26" s="3"/>
      <c r="O26" s="25"/>
      <c r="P26" s="27"/>
      <c r="S26" s="572"/>
      <c r="T26" s="572"/>
    </row>
    <row r="27" spans="1:20" ht="18">
      <c r="G27" s="2"/>
      <c r="H27" s="2"/>
      <c r="J27" s="2"/>
      <c r="K27" s="3"/>
    </row>
    <row r="28" spans="1:20" ht="18">
      <c r="G28" s="2"/>
      <c r="H28" s="2"/>
      <c r="J28" s="2"/>
      <c r="K28" s="3"/>
    </row>
    <row r="29" spans="1:20">
      <c r="H29" s="5"/>
      <c r="J29" s="573"/>
      <c r="K29" s="573"/>
    </row>
  </sheetData>
  <sheetProtection password="CD88" sheet="1" selectLockedCells="1" selectUnlockedCells="1"/>
  <mergeCells count="8">
    <mergeCell ref="S26:T26"/>
    <mergeCell ref="A22:B22"/>
    <mergeCell ref="J29:K29"/>
    <mergeCell ref="K1:M1"/>
    <mergeCell ref="G17:H17"/>
    <mergeCell ref="D21:E21"/>
    <mergeCell ref="J19:K19"/>
    <mergeCell ref="J17:K17"/>
  </mergeCells>
  <phoneticPr fontId="4" type="noConversion"/>
  <pageMargins left="0" right="2.7077083333333332" top="0.48" bottom="0.42" header="0.5" footer="0.39"/>
  <pageSetup scale="75" orientation="landscape" r:id="rId1"/>
  <headerFooter alignWithMargins="0"/>
  <colBreaks count="1" manualBreakCount="1">
    <brk id="13" max="25" man="1"/>
  </colBreaks>
  <customProperties>
    <customPr name="%locator_row%" r:id="rId2"/>
    <customPr name="%startcell%" r:id="rId3"/>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7EB71-F9FF-4B27-B980-B36F43E0968F}">
  <sheetPr codeName="Sheet24"/>
  <dimension ref="A38:B41"/>
  <sheetViews>
    <sheetView topLeftCell="A38" zoomScaleNormal="100" workbookViewId="0">
      <selection activeCell="A43" sqref="A43"/>
    </sheetView>
  </sheetViews>
  <sheetFormatPr defaultRowHeight="12.75"/>
  <cols>
    <col min="1" max="1" width="15.140625" customWidth="1"/>
    <col min="2" max="2" width="135.42578125" customWidth="1"/>
  </cols>
  <sheetData>
    <row r="38" spans="1:2">
      <c r="A38" t="s">
        <v>909</v>
      </c>
      <c r="B38" t="s">
        <v>910</v>
      </c>
    </row>
    <row r="39" spans="1:2">
      <c r="A39" s="63">
        <v>42079</v>
      </c>
      <c r="B39" t="s">
        <v>911</v>
      </c>
    </row>
    <row r="40" spans="1:2">
      <c r="A40" s="63">
        <v>42404</v>
      </c>
      <c r="B40" t="s">
        <v>912</v>
      </c>
    </row>
    <row r="41" spans="1:2">
      <c r="A41" s="63">
        <v>43180</v>
      </c>
      <c r="B41" s="5" t="s">
        <v>913</v>
      </c>
    </row>
  </sheetData>
  <sheetProtection sheet="1" selectLockedCells="1" selectUnlockedCells="1"/>
  <phoneticPr fontId="56" type="noConversion"/>
  <pageMargins left="0.7" right="0.7" top="0.75" bottom="0.75" header="0.3" footer="0.3"/>
  <pageSetup orientation="portrait" horizontalDpi="4294967292" verticalDpi="0" r:id="rId1"/>
  <customProperties>
    <customPr name="%locator_row%" r:id="rId2"/>
    <customPr name="%startcell%" r:id="rId3"/>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a7c4c7f9-987c-475d-a26a-521e5d0f4dc5">
      <Terms xmlns="http://schemas.microsoft.com/office/infopath/2007/PartnerControls"/>
    </lcf76f155ced4ddcb4097134ff3c332f>
    <TaxCatchAll xmlns="1ed8a9e0-df63-4c43-b0d4-c670c11769ef"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D7106659C9D26643AA540CBD094E0397" ma:contentTypeVersion="14" ma:contentTypeDescription="Create a new document." ma:contentTypeScope="" ma:versionID="5018c6155e8e4379c85041cfa1560781">
  <xsd:schema xmlns:xsd="http://www.w3.org/2001/XMLSchema" xmlns:xs="http://www.w3.org/2001/XMLSchema" xmlns:p="http://schemas.microsoft.com/office/2006/metadata/properties" xmlns:ns2="a7c4c7f9-987c-475d-a26a-521e5d0f4dc5" xmlns:ns3="1ed8a9e0-df63-4c43-b0d4-c670c11769ef" targetNamespace="http://schemas.microsoft.com/office/2006/metadata/properties" ma:root="true" ma:fieldsID="e78bda9f13f2b71844c90a831e5f907d" ns2:_="" ns3:_="">
    <xsd:import namespace="a7c4c7f9-987c-475d-a26a-521e5d0f4dc5"/>
    <xsd:import namespace="1ed8a9e0-df63-4c43-b0d4-c670c11769e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GenerationTime" minOccurs="0"/>
                <xsd:element ref="ns2:MediaServiceEventHashCode" minOccurs="0"/>
                <xsd:element ref="ns2:MediaLengthInSeconds" minOccurs="0"/>
                <xsd:element ref="ns2:MediaServiceDateTaken" minOccurs="0"/>
                <xsd:element ref="ns2:lcf76f155ced4ddcb4097134ff3c332f" minOccurs="0"/>
                <xsd:element ref="ns3:TaxCatchAll"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c4c7f9-987c-475d-a26a-521e5d0f4d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df72c3d0-7fd0-4fbd-ab6b-9c2f7dd1f9d2"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8a9e0-df63-4c43-b0d4-c670c11769ef"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40d5f31d-8b80-432c-9f59-750b76e5ea61}" ma:internalName="TaxCatchAll" ma:showField="CatchAllData" ma:web="1ed8a9e0-df63-4c43-b0d4-c670c11769ef">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AB41C27-26BF-4F2C-95A8-225588A37AD0}"/>
</file>

<file path=customXml/itemProps2.xml><?xml version="1.0" encoding="utf-8"?>
<ds:datastoreItem xmlns:ds="http://schemas.openxmlformats.org/officeDocument/2006/customXml" ds:itemID="{97C09BC4-468D-42EC-9BC3-FE3568A3677E}"/>
</file>

<file path=customXml/itemProps3.xml><?xml version="1.0" encoding="utf-8"?>
<ds:datastoreItem xmlns:ds="http://schemas.openxmlformats.org/officeDocument/2006/customXml" ds:itemID="{C327435D-57DA-42E4-8ECB-67E0BDCDDD1C}"/>
</file>

<file path=customXml/itemProps4.xml><?xml version="1.0" encoding="utf-8"?>
<ds:datastoreItem xmlns:ds="http://schemas.openxmlformats.org/officeDocument/2006/customXml" ds:itemID="{82CC02A4-EF16-493C-9759-A484D9C76E1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Kevin Ferrante</dc:creator>
  <cp:keywords>4597515</cp:keywords>
  <dc:description/>
  <cp:lastModifiedBy>Jeff Hall</cp:lastModifiedBy>
  <cp:revision/>
  <dcterms:created xsi:type="dcterms:W3CDTF">2007-04-02T16:01:51Z</dcterms:created>
  <dcterms:modified xsi:type="dcterms:W3CDTF">2025-06-05T03:10:39Z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0x010100D7106659C9D26643AA540CBD094E0397</vt:lpwstr>
  </property>
  <property fmtid="{D5CDD505-2E9C-101B-9397-08002B2CF9AE}" pid="3" name="MediaServiceImageTags">
    <vt:lpwstr/>
  </property>
</Properties>
</file>